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charts/chart7.xml" ContentType="application/vnd.openxmlformats-officedocument.drawingml.chart+xml"/>
  <Override PartName="/xl/drawings/drawing9.xml" ContentType="application/vnd.openxmlformats-officedocument.drawingml.chartshapes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10.xml" ContentType="application/vnd.openxmlformats-officedocument.drawingml.chartshapes+xml"/>
  <Override PartName="/xl/charts/chart10.xml" ContentType="application/vnd.openxmlformats-officedocument.drawingml.chart+xml"/>
  <Override PartName="/xl/drawings/drawing11.xml" ContentType="application/vnd.openxmlformats-officedocument.drawingml.chartshapes+xml"/>
  <Override PartName="/xl/charts/chart11.xml" ContentType="application/vnd.openxmlformats-officedocument.drawingml.chart+xml"/>
  <Override PartName="/xl/drawings/drawing12.xml" ContentType="application/vnd.openxmlformats-officedocument.drawingml.chartshapes+xml"/>
  <Override PartName="/xl/charts/chart12.xml" ContentType="application/vnd.openxmlformats-officedocument.drawingml.chart+xml"/>
  <Override PartName="/xl/drawings/drawing13.xml" ContentType="application/vnd.openxmlformats-officedocument.drawingml.chartshapes+xml"/>
  <Override PartName="/xl/charts/chart13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6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17.xml" ContentType="application/vnd.openxmlformats-officedocument.drawing+xml"/>
  <Override PartName="/xl/charts/chart22.xml" ContentType="application/vnd.openxmlformats-officedocument.drawingml.chart+xml"/>
  <Override PartName="/xl/drawings/drawing18.xml" ContentType="application/vnd.openxmlformats-officedocument.drawingml.chartshapes+xml"/>
  <Override PartName="/xl/charts/chart23.xml" ContentType="application/vnd.openxmlformats-officedocument.drawingml.chart+xml"/>
  <Override PartName="/xl/drawings/drawing19.xml" ContentType="application/vnd.openxmlformats-officedocument.drawingml.chartshapes+xml"/>
  <Override PartName="/xl/charts/chart24.xml" ContentType="application/vnd.openxmlformats-officedocument.drawingml.chart+xml"/>
  <Override PartName="/xl/drawings/drawing20.xml" ContentType="application/vnd.openxmlformats-officedocument.drawingml.chartshapes+xml"/>
  <Override PartName="/xl/charts/chart25.xml" ContentType="application/vnd.openxmlformats-officedocument.drawingml.chart+xml"/>
  <Override PartName="/xl/drawings/drawing21.xml" ContentType="application/vnd.openxmlformats-officedocument.drawingml.chartshapes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2.xml" ContentType="application/vnd.openxmlformats-officedocument.drawingml.chartshapes+xml"/>
  <Override PartName="/xl/charts/chart28.xml" ContentType="application/vnd.openxmlformats-officedocument.drawingml.chart+xml"/>
  <Override PartName="/xl/drawings/drawing23.xml" ContentType="application/vnd.openxmlformats-officedocument.drawingml.chartshapes+xml"/>
  <Override PartName="/xl/charts/chart29.xml" ContentType="application/vnd.openxmlformats-officedocument.drawingml.chart+xml"/>
  <Override PartName="/xl/drawings/drawing24.xml" ContentType="application/vnd.openxmlformats-officedocument.drawingml.chartshapes+xml"/>
  <Override PartName="/xl/charts/chart30.xml" ContentType="application/vnd.openxmlformats-officedocument.drawingml.chart+xml"/>
  <Override PartName="/xl/drawings/drawing25.xml" ContentType="application/vnd.openxmlformats-officedocument.drawingml.chartshapes+xml"/>
  <Override PartName="/xl/charts/chart31.xml" ContentType="application/vnd.openxmlformats-officedocument.drawingml.chart+xml"/>
  <Override PartName="/xl/drawings/drawing26.xml" ContentType="application/vnd.openxmlformats-officedocument.drawingml.chartshapes+xml"/>
  <Override PartName="/xl/charts/chart32.xml" ContentType="application/vnd.openxmlformats-officedocument.drawingml.chart+xml"/>
  <Override PartName="/xl/drawings/drawing27.xml" ContentType="application/vnd.openxmlformats-officedocument.drawingml.chartshapes+xml"/>
  <Override PartName="/xl/charts/chart33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34.xml" ContentType="application/vnd.openxmlformats-officedocument.drawingml.chart+xml"/>
  <Override PartName="/xl/drawings/drawing30.xml" ContentType="application/vnd.openxmlformats-officedocument.drawingml.chartshapes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31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32.xml" ContentType="application/vnd.openxmlformats-officedocument.drawing+xml"/>
  <Override PartName="/xl/charts/chart40.xml" ContentType="application/vnd.openxmlformats-officedocument.drawingml.chart+xml"/>
  <Override PartName="/xl/drawings/drawing33.xml" ContentType="application/vnd.openxmlformats-officedocument.drawingml.chartshapes+xml"/>
  <Override PartName="/xl/charts/chart41.xml" ContentType="application/vnd.openxmlformats-officedocument.drawingml.chart+xml"/>
  <Override PartName="/xl/drawings/drawing34.xml" ContentType="application/vnd.openxmlformats-officedocument.drawingml.chartshapes+xml"/>
  <Override PartName="/xl/charts/chart42.xml" ContentType="application/vnd.openxmlformats-officedocument.drawingml.chart+xml"/>
  <Override PartName="/xl/drawings/drawing35.xml" ContentType="application/vnd.openxmlformats-officedocument.drawingml.chartshapes+xml"/>
  <Override PartName="/xl/charts/chart43.xml" ContentType="application/vnd.openxmlformats-officedocument.drawingml.chart+xml"/>
  <Override PartName="/xl/drawings/drawing36.xml" ContentType="application/vnd.openxmlformats-officedocument.drawingml.chartshapes+xml"/>
  <Override PartName="/xl/charts/chart44.xml" ContentType="application/vnd.openxmlformats-officedocument.drawingml.chart+xml"/>
  <Override PartName="/xl/drawings/drawing37.xml" ContentType="application/vnd.openxmlformats-officedocument.drawingml.chartshapes+xml"/>
  <Override PartName="/xl/charts/chart45.xml" ContentType="application/vnd.openxmlformats-officedocument.drawingml.chart+xml"/>
  <Override PartName="/xl/drawings/drawing38.xml" ContentType="application/vnd.openxmlformats-officedocument.drawingml.chartshapes+xml"/>
  <Override PartName="/xl/charts/chart46.xml" ContentType="application/vnd.openxmlformats-officedocument.drawingml.chart+xml"/>
  <Override PartName="/xl/drawings/drawing39.xml" ContentType="application/vnd.openxmlformats-officedocument.drawingml.chartshapes+xml"/>
  <Override PartName="/xl/charts/chart47.xml" ContentType="application/vnd.openxmlformats-officedocument.drawingml.chart+xml"/>
  <Override PartName="/xl/drawings/drawing40.xml" ContentType="application/vnd.openxmlformats-officedocument.drawingml.chartshapes+xml"/>
  <Override PartName="/xl/charts/chart48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43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44.xml" ContentType="application/vnd.openxmlformats-officedocument.drawing+xml"/>
  <Override PartName="/xl/charts/chart57.xml" ContentType="application/vnd.openxmlformats-officedocument.drawingml.chart+xml"/>
  <Override PartName="/xl/drawings/drawing45.xml" ContentType="application/vnd.openxmlformats-officedocument.drawing+xml"/>
  <Override PartName="/xl/charts/chart58.xml" ContentType="application/vnd.openxmlformats-officedocument.drawingml.chart+xml"/>
  <Override PartName="/xl/drawings/drawing46.xml" ContentType="application/vnd.openxmlformats-officedocument.drawing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pivotTables/pivotTable5.xml" ContentType="application/vnd.openxmlformats-officedocument.spreadsheetml.pivotTable+xml"/>
  <Override PartName="/xl/drawings/drawing47.xml" ContentType="application/vnd.openxmlformats-officedocument.drawing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48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drawings/drawing49.xml" ContentType="application/vnd.openxmlformats-officedocument.drawing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drawings/drawing50.xml" ContentType="application/vnd.openxmlformats-officedocument.drawing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/>
  <bookViews>
    <workbookView xWindow="-120" yWindow="-120" windowWidth="20700" windowHeight="11160" tabRatio="873"/>
  </bookViews>
  <sheets>
    <sheet name="3.1" sheetId="1" r:id="rId1"/>
    <sheet name="3.1.2" sheetId="38" r:id="rId2"/>
    <sheet name="3.2.1.1" sheetId="2" r:id="rId3"/>
    <sheet name="3.2.1.2 y 3.2.1.3" sheetId="3" r:id="rId4"/>
    <sheet name="3.2.2.1 - 3.2.2.2" sheetId="4" r:id="rId5"/>
    <sheet name="3.2.2.3" sheetId="36" r:id="rId6"/>
    <sheet name="3.2.3.1" sheetId="34" state="hidden" r:id="rId7"/>
    <sheet name="3.2.3.2" sheetId="35" state="hidden" r:id="rId8"/>
    <sheet name="3.3.1" sheetId="5" r:id="rId9"/>
    <sheet name="3.3.2.1 (PI)" sheetId="6" r:id="rId10"/>
    <sheet name="3.3.2.1 (Graf)" sheetId="7" r:id="rId11"/>
    <sheet name="3.3.2.2 (PI)" sheetId="8" r:id="rId12"/>
    <sheet name="3.3.2.2 (Graf) y 3.3.2.3" sheetId="9" r:id="rId13"/>
    <sheet name="3.4.1" sheetId="10" r:id="rId14"/>
    <sheet name="3.4.2.1 (PE)" sheetId="11" r:id="rId15"/>
    <sheet name="3.4.2.1 (Graf)" sheetId="12" r:id="rId16"/>
    <sheet name="3.4.2.2" sheetId="13" r:id="rId17"/>
    <sheet name="3.4.2.2 - 3.4.2.3" sheetId="14" r:id="rId18"/>
    <sheet name="3.5.1" sheetId="15" r:id="rId19"/>
    <sheet name="3.5.2.1" sheetId="16" r:id="rId20"/>
    <sheet name="3.5.2.1 GRAF" sheetId="17" r:id="rId21"/>
    <sheet name="3.5.2.2" sheetId="18" r:id="rId22"/>
    <sheet name="3.5.2.2 - 3.5.2.3" sheetId="19" r:id="rId23"/>
    <sheet name="3.5.3.1.1" sheetId="20" r:id="rId24"/>
    <sheet name="3.5.3.1.1 GRAF" sheetId="44" r:id="rId25"/>
    <sheet name="3.5.3.1.2" sheetId="21" r:id="rId26"/>
    <sheet name="3.5.3.1.3" sheetId="22" r:id="rId27"/>
    <sheet name="3.5.3.2.1" sheetId="23" r:id="rId28"/>
    <sheet name="3.5.3.2.1 Graf" sheetId="42" r:id="rId29"/>
    <sheet name="3.5.3.2.2" sheetId="24" r:id="rId30"/>
    <sheet name="3.5.3.2.2 Graf" sheetId="43" r:id="rId31"/>
    <sheet name="3.6.1 - 3.6.2" sheetId="26" r:id="rId32"/>
    <sheet name="3.6.3" sheetId="27" r:id="rId33"/>
    <sheet name="3.6.3.2" sheetId="29" r:id="rId34"/>
    <sheet name="3.6.3.2.3.1" sheetId="30" r:id="rId35"/>
    <sheet name="3.6.3.2.3.2" sheetId="31" r:id="rId36"/>
    <sheet name="3.6.3.2.4" sheetId="32" r:id="rId37"/>
    <sheet name="3.6.3.2.5" sheetId="37" r:id="rId38"/>
  </sheets>
  <externalReferences>
    <externalReference r:id="rId39"/>
    <externalReference r:id="rId40"/>
    <externalReference r:id="rId41"/>
    <externalReference r:id="rId42"/>
    <externalReference r:id="rId43"/>
  </externalReferences>
  <definedNames>
    <definedName name="_xlnm._FilterDatabase" localSheetId="0" hidden="1">'3.1'!$B$9:$D$91</definedName>
    <definedName name="_xlnm._FilterDatabase" localSheetId="1" hidden="1">'3.1.2'!#REF!</definedName>
    <definedName name="_xlnm._FilterDatabase" localSheetId="2" hidden="1">'3.2.1.1'!$B$7:$N$80</definedName>
    <definedName name="_xlnm._FilterDatabase" localSheetId="3" hidden="1">'3.2.1.2 y 3.2.1.3'!#REF!</definedName>
    <definedName name="_xlnm._FilterDatabase" localSheetId="4" hidden="1">'3.2.2.1 - 3.2.2.2'!$B$82:$G$92</definedName>
    <definedName name="_xlnm._FilterDatabase" localSheetId="6" hidden="1">'3.2.3.1'!$Q$5:$Y$725</definedName>
    <definedName name="_xlnm._FilterDatabase" localSheetId="9" hidden="1">'3.3.2.1 (PI)'!$B$5:$P$91</definedName>
    <definedName name="_xlnm._FilterDatabase" localSheetId="11" hidden="1">'3.3.2.2 (PI)'!$B$3:$J$81</definedName>
    <definedName name="_xlnm._FilterDatabase" localSheetId="14" hidden="1">'3.4.2.1 (PE)'!$B$6:$Y$89</definedName>
    <definedName name="_xlnm._FilterDatabase" localSheetId="16" hidden="1">'3.4.2.2'!$R$1:$R$91</definedName>
    <definedName name="_xlnm._FilterDatabase" localSheetId="19" hidden="1">'3.5.2.1'!$B$6:$T$90</definedName>
    <definedName name="_xlnm._FilterDatabase" localSheetId="21" hidden="1">'3.5.2.2'!$B$4:$O$86</definedName>
    <definedName name="_xlnm._FilterDatabase" localSheetId="27" hidden="1">'3.5.3.2.1'!$B$5:$Q$342</definedName>
    <definedName name="_xlnm._FilterDatabase" localSheetId="29" hidden="1">'3.5.3.2.2'!$B$3:$Q$311</definedName>
    <definedName name="_xlnm._FilterDatabase" localSheetId="34" hidden="1">'3.6.3.2.3.1'!$B$6:$Q$53</definedName>
    <definedName name="_xlnm._FilterDatabase" localSheetId="35" hidden="1">'3.6.3.2.3.2'!$B$3:$Q$72</definedName>
    <definedName name="_xlnm._FilterDatabase" localSheetId="37" hidden="1">'3.6.3.2.5'!$B$3:$L$487</definedName>
    <definedName name="AMAZONAS" localSheetId="1">#REF!</definedName>
    <definedName name="AMAZONAS" localSheetId="6">#REF!</definedName>
    <definedName name="AMAZONAS" localSheetId="7">#REF!</definedName>
    <definedName name="AMAZONAS" localSheetId="10">#REF!</definedName>
    <definedName name="AMAZONAS" localSheetId="9">#REF!</definedName>
    <definedName name="AMAZONAS" localSheetId="12">#REF!</definedName>
    <definedName name="AMAZONAS" localSheetId="11">#REF!</definedName>
    <definedName name="AMAZONAS" localSheetId="15">#REF!</definedName>
    <definedName name="AMAZONAS" localSheetId="14">#REF!</definedName>
    <definedName name="AMAZONAS" localSheetId="16">#REF!</definedName>
    <definedName name="AMAZONAS" localSheetId="17">#REF!</definedName>
    <definedName name="AMAZONAS" localSheetId="19">#REF!</definedName>
    <definedName name="AMAZONAS" localSheetId="20">#REF!</definedName>
    <definedName name="AMAZONAS" localSheetId="21">#REF!</definedName>
    <definedName name="AMAZONAS" localSheetId="22">#REF!</definedName>
    <definedName name="AMAZONAS" localSheetId="23">#REF!</definedName>
    <definedName name="AMAZONAS" localSheetId="24">#REF!</definedName>
    <definedName name="AMAZONAS" localSheetId="25">#REF!</definedName>
    <definedName name="AMAZONAS" localSheetId="26">#REF!</definedName>
    <definedName name="AMAZONAS" localSheetId="27">#REF!</definedName>
    <definedName name="AMAZONAS" localSheetId="29">#REF!</definedName>
    <definedName name="AMAZONAS" localSheetId="31">#REF!</definedName>
    <definedName name="AMAZONAS" localSheetId="32">#REF!</definedName>
    <definedName name="AMAZONAS" localSheetId="33">#REF!</definedName>
    <definedName name="AMAZONAS" localSheetId="34">#REF!</definedName>
    <definedName name="AMAZONAS" localSheetId="35">#REF!</definedName>
    <definedName name="AMAZONAS" localSheetId="36">#REF!</definedName>
    <definedName name="AMAZONAS">#REF!</definedName>
    <definedName name="ANCASH" localSheetId="1">#REF!</definedName>
    <definedName name="ANCASH" localSheetId="6">#REF!</definedName>
    <definedName name="ANCASH" localSheetId="7">#REF!</definedName>
    <definedName name="ANCASH" localSheetId="10">#REF!</definedName>
    <definedName name="ANCASH" localSheetId="9">#REF!</definedName>
    <definedName name="ANCASH" localSheetId="12">#REF!</definedName>
    <definedName name="ANCASH" localSheetId="11">#REF!</definedName>
    <definedName name="ANCASH" localSheetId="15">#REF!</definedName>
    <definedName name="ANCASH" localSheetId="14">#REF!</definedName>
    <definedName name="ANCASH" localSheetId="16">#REF!</definedName>
    <definedName name="ANCASH" localSheetId="17">#REF!</definedName>
    <definedName name="ANCASH" localSheetId="19">#REF!</definedName>
    <definedName name="ANCASH" localSheetId="20">#REF!</definedName>
    <definedName name="ANCASH" localSheetId="21">#REF!</definedName>
    <definedName name="ANCASH" localSheetId="22">#REF!</definedName>
    <definedName name="ANCASH" localSheetId="23">#REF!</definedName>
    <definedName name="ANCASH" localSheetId="24">#REF!</definedName>
    <definedName name="ANCASH" localSheetId="25">#REF!</definedName>
    <definedName name="ANCASH" localSheetId="26">#REF!</definedName>
    <definedName name="ANCASH" localSheetId="27">#REF!</definedName>
    <definedName name="ANCASH" localSheetId="29">#REF!</definedName>
    <definedName name="ANCASH" localSheetId="31">#REF!</definedName>
    <definedName name="ANCASH" localSheetId="32">#REF!</definedName>
    <definedName name="ANCASH" localSheetId="33">#REF!</definedName>
    <definedName name="ANCASH" localSheetId="34">#REF!</definedName>
    <definedName name="ANCASH" localSheetId="35">#REF!</definedName>
    <definedName name="ANCASH" localSheetId="36">#REF!</definedName>
    <definedName name="ANCASH">#REF!</definedName>
    <definedName name="APURIMAC" localSheetId="1">#REF!</definedName>
    <definedName name="APURIMAC" localSheetId="6">#REF!</definedName>
    <definedName name="APURIMAC" localSheetId="7">#REF!</definedName>
    <definedName name="APURIMAC" localSheetId="10">#REF!</definedName>
    <definedName name="APURIMAC" localSheetId="9">#REF!</definedName>
    <definedName name="APURIMAC" localSheetId="12">#REF!</definedName>
    <definedName name="APURIMAC" localSheetId="11">#REF!</definedName>
    <definedName name="APURIMAC" localSheetId="15">#REF!</definedName>
    <definedName name="APURIMAC" localSheetId="14">#REF!</definedName>
    <definedName name="APURIMAC" localSheetId="16">#REF!</definedName>
    <definedName name="APURIMAC" localSheetId="17">#REF!</definedName>
    <definedName name="APURIMAC" localSheetId="19">#REF!</definedName>
    <definedName name="APURIMAC" localSheetId="20">#REF!</definedName>
    <definedName name="APURIMAC" localSheetId="21">#REF!</definedName>
    <definedName name="APURIMAC" localSheetId="22">#REF!</definedName>
    <definedName name="APURIMAC" localSheetId="23">#REF!</definedName>
    <definedName name="APURIMAC" localSheetId="24">#REF!</definedName>
    <definedName name="APURIMAC" localSheetId="25">#REF!</definedName>
    <definedName name="APURIMAC" localSheetId="26">#REF!</definedName>
    <definedName name="APURIMAC" localSheetId="27">#REF!</definedName>
    <definedName name="APURIMAC" localSheetId="29">#REF!</definedName>
    <definedName name="APURIMAC" localSheetId="31">#REF!</definedName>
    <definedName name="APURIMAC" localSheetId="32">#REF!</definedName>
    <definedName name="APURIMAC" localSheetId="33">#REF!</definedName>
    <definedName name="APURIMAC" localSheetId="34">#REF!</definedName>
    <definedName name="APURIMAC" localSheetId="35">#REF!</definedName>
    <definedName name="APURIMAC" localSheetId="36">#REF!</definedName>
    <definedName name="APURIMAC">#REF!</definedName>
    <definedName name="_xlnm.Print_Area" localSheetId="0">'3.1'!$A$1:$E$96</definedName>
    <definedName name="_xlnm.Print_Area" localSheetId="1">'3.1.2'!$A$1:$E$82</definedName>
    <definedName name="_xlnm.Print_Area" localSheetId="2">'3.2.1.1'!$A$1:$O$97</definedName>
    <definedName name="_xlnm.Print_Area" localSheetId="3">'3.2.1.2 y 3.2.1.3'!$A$1:$I$130</definedName>
    <definedName name="_xlnm.Print_Area" localSheetId="4">'3.2.2.1 - 3.2.2.2'!$A$1:$G$95</definedName>
    <definedName name="_xlnm.Print_Area" localSheetId="5">'3.2.2.3'!$A$1:$I$75</definedName>
    <definedName name="_xlnm.Print_Area" localSheetId="6">'3.2.3.1'!$A$2:$I$156</definedName>
    <definedName name="_xlnm.Print_Area" localSheetId="7">'3.2.3.2'!$A$1:$I$91</definedName>
    <definedName name="_xlnm.Print_Area" localSheetId="8">'3.3.1'!$A$1:$J$77</definedName>
    <definedName name="_xlnm.Print_Area" localSheetId="10">'3.3.2.1 (Graf)'!$A$1:$M$153</definedName>
    <definedName name="_xlnm.Print_Area" localSheetId="9">'3.3.2.1 (PI)'!$A$1:$P$93</definedName>
    <definedName name="_xlnm.Print_Area" localSheetId="12">'3.3.2.2 (Graf) y 3.3.2.3'!$A$1:$O$92</definedName>
    <definedName name="_xlnm.Print_Area" localSheetId="11">'3.3.2.2 (PI)'!$A$1:$J$82</definedName>
    <definedName name="_xlnm.Print_Area" localSheetId="13">'3.4.1'!$A$1:$L$84</definedName>
    <definedName name="_xlnm.Print_Area" localSheetId="15">'3.4.2.1 (Graf)'!$A$1:$L$91</definedName>
    <definedName name="_xlnm.Print_Area" localSheetId="14">'3.4.2.1 (PE)'!$A$1:$P$93</definedName>
    <definedName name="_xlnm.Print_Area" localSheetId="16">'3.4.2.2'!$A$1:$J$82</definedName>
    <definedName name="_xlnm.Print_Area" localSheetId="17">'3.4.2.2 - 3.4.2.3'!$A$1:$O$93</definedName>
    <definedName name="_xlnm.Print_Area" localSheetId="18">'3.5.1'!$A$1:$M$90</definedName>
    <definedName name="_xlnm.Print_Area" localSheetId="19">'3.5.2.1'!$A$1:$P$93</definedName>
    <definedName name="_xlnm.Print_Area" localSheetId="20">'3.5.2.1 GRAF'!$A$1:$I$151</definedName>
    <definedName name="_xlnm.Print_Area" localSheetId="21">'3.5.2.2'!$A$1:$J$82</definedName>
    <definedName name="_xlnm.Print_Area" localSheetId="22">'3.5.2.2 - 3.5.2.3'!$A$1:$O$110</definedName>
    <definedName name="_xlnm.Print_Area" localSheetId="23">'3.5.3.1.1'!$A$1:$P$91</definedName>
    <definedName name="_xlnm.Print_Area" localSheetId="24">'3.5.3.1.1 GRAF'!$A$1:$P$47</definedName>
    <definedName name="_xlnm.Print_Area" localSheetId="25">'3.5.3.1.2'!$A$1:$P$81</definedName>
    <definedName name="_xlnm.Print_Area" localSheetId="26">'3.5.3.1.3'!$A$1:$N$59</definedName>
    <definedName name="_xlnm.Print_Area" localSheetId="27">'3.5.3.2.1'!$A$1:$Q$343</definedName>
    <definedName name="_xlnm.Print_Area" localSheetId="28">'3.5.3.2.1 Graf'!$A$1:$Q$105</definedName>
    <definedName name="_xlnm.Print_Area" localSheetId="29">'3.5.3.2.2'!$A$1:$Q$304</definedName>
    <definedName name="_xlnm.Print_Area" localSheetId="30">'3.5.3.2.2 Graf'!$A$1:$Q$90</definedName>
    <definedName name="_xlnm.Print_Area" localSheetId="31">'3.6.1 - 3.6.2'!$A$1:$L$84</definedName>
    <definedName name="_xlnm.Print_Area" localSheetId="32">'3.6.3'!$A$1:$K$116</definedName>
    <definedName name="_xlnm.Print_Area" localSheetId="33">'3.6.3.2'!$A$1:$H$36</definedName>
    <definedName name="_xlnm.Print_Area" localSheetId="34">'3.6.3.2.3.1'!$A$1:$Q$71</definedName>
    <definedName name="_xlnm.Print_Area" localSheetId="35">'3.6.3.2.3.2'!$A$1:$Q$91</definedName>
    <definedName name="_xlnm.Print_Area" localSheetId="36">'3.6.3.2.4'!$A$1:$P$56</definedName>
    <definedName name="_xlnm.Print_Area" localSheetId="37">'3.6.3.2.5'!$A$1:$L$489</definedName>
    <definedName name="AREQUIPA" localSheetId="1">#REF!</definedName>
    <definedName name="AREQUIPA" localSheetId="6">#REF!</definedName>
    <definedName name="AREQUIPA" localSheetId="7">#REF!</definedName>
    <definedName name="AREQUIPA" localSheetId="10">#REF!</definedName>
    <definedName name="AREQUIPA" localSheetId="9">#REF!</definedName>
    <definedName name="AREQUIPA" localSheetId="12">#REF!</definedName>
    <definedName name="AREQUIPA" localSheetId="11">#REF!</definedName>
    <definedName name="AREQUIPA" localSheetId="15">#REF!</definedName>
    <definedName name="AREQUIPA" localSheetId="14">#REF!</definedName>
    <definedName name="AREQUIPA" localSheetId="16">#REF!</definedName>
    <definedName name="AREQUIPA" localSheetId="17">#REF!</definedName>
    <definedName name="AREQUIPA" localSheetId="19">#REF!</definedName>
    <definedName name="AREQUIPA" localSheetId="20">#REF!</definedName>
    <definedName name="AREQUIPA" localSheetId="21">#REF!</definedName>
    <definedName name="AREQUIPA" localSheetId="22">#REF!</definedName>
    <definedName name="AREQUIPA" localSheetId="23">#REF!</definedName>
    <definedName name="AREQUIPA" localSheetId="24">#REF!</definedName>
    <definedName name="AREQUIPA" localSheetId="25">#REF!</definedName>
    <definedName name="AREQUIPA" localSheetId="26">#REF!</definedName>
    <definedName name="AREQUIPA" localSheetId="27">#REF!</definedName>
    <definedName name="AREQUIPA" localSheetId="29">#REF!</definedName>
    <definedName name="AREQUIPA" localSheetId="31">#REF!</definedName>
    <definedName name="AREQUIPA" localSheetId="32">#REF!</definedName>
    <definedName name="AREQUIPA" localSheetId="33">#REF!</definedName>
    <definedName name="AREQUIPA" localSheetId="34">#REF!</definedName>
    <definedName name="AREQUIPA" localSheetId="35">#REF!</definedName>
    <definedName name="AREQUIPA" localSheetId="36">#REF!</definedName>
    <definedName name="AREQUIPA">#REF!</definedName>
    <definedName name="AYACUCHO" localSheetId="1">[1]X_DEPA!#REF!</definedName>
    <definedName name="AYACUCHO" localSheetId="2">[1]X_DEPA!#REF!</definedName>
    <definedName name="AYACUCHO" localSheetId="3">[1]X_DEPA!#REF!</definedName>
    <definedName name="AYACUCHO" localSheetId="6">[2]X_DEPA!#REF!</definedName>
    <definedName name="AYACUCHO" localSheetId="7">[2]X_DEPA!#REF!</definedName>
    <definedName name="AYACUCHO" localSheetId="10">[2]X_DEPA!#REF!</definedName>
    <definedName name="AYACUCHO" localSheetId="9">[2]X_DEPA!#REF!</definedName>
    <definedName name="AYACUCHO" localSheetId="12">[2]X_DEPA!#REF!</definedName>
    <definedName name="AYACUCHO" localSheetId="11">[2]X_DEPA!#REF!</definedName>
    <definedName name="AYACUCHO" localSheetId="15">[2]X_DEPA!#REF!</definedName>
    <definedName name="AYACUCHO" localSheetId="14">[2]X_DEPA!#REF!</definedName>
    <definedName name="AYACUCHO" localSheetId="16">[2]X_DEPA!#REF!</definedName>
    <definedName name="AYACUCHO" localSheetId="17">[2]X_DEPA!#REF!</definedName>
    <definedName name="AYACUCHO" localSheetId="19">[2]X_DEPA!#REF!</definedName>
    <definedName name="AYACUCHO" localSheetId="20">[3]X_DEPA!#REF!</definedName>
    <definedName name="AYACUCHO" localSheetId="21">[2]X_DEPA!#REF!</definedName>
    <definedName name="AYACUCHO" localSheetId="22">[3]X_DEPA!#REF!</definedName>
    <definedName name="AYACUCHO" localSheetId="23">[2]X_DEPA!#REF!</definedName>
    <definedName name="AYACUCHO" localSheetId="24">[2]X_DEPA!#REF!</definedName>
    <definedName name="AYACUCHO" localSheetId="25">[2]X_DEPA!#REF!</definedName>
    <definedName name="AYACUCHO" localSheetId="26">[2]X_DEPA!#REF!</definedName>
    <definedName name="AYACUCHO" localSheetId="27">[4]X_DEPA!#REF!</definedName>
    <definedName name="AYACUCHO" localSheetId="29">[4]X_DEPA!#REF!</definedName>
    <definedName name="AYACUCHO" localSheetId="31">[5]X_DEPA!#REF!</definedName>
    <definedName name="AYACUCHO" localSheetId="32">[5]X_DEPA!#REF!</definedName>
    <definedName name="AYACUCHO" localSheetId="33">[5]X_DEPA!#REF!</definedName>
    <definedName name="AYACUCHO" localSheetId="34">[5]X_DEPA!#REF!</definedName>
    <definedName name="AYACUCHO" localSheetId="35">[5]X_DEPA!#REF!</definedName>
    <definedName name="AYACUCHO" localSheetId="36">[5]X_DEPA!#REF!</definedName>
    <definedName name="AYACUCHO">[1]X_DEPA!#REF!</definedName>
    <definedName name="CAJAMARCA" localSheetId="1">#REF!</definedName>
    <definedName name="CAJAMARCA" localSheetId="6">#REF!</definedName>
    <definedName name="CAJAMARCA" localSheetId="7">#REF!</definedName>
    <definedName name="CAJAMARCA" localSheetId="10">#REF!</definedName>
    <definedName name="CAJAMARCA" localSheetId="9">#REF!</definedName>
    <definedName name="CAJAMARCA" localSheetId="12">#REF!</definedName>
    <definedName name="CAJAMARCA" localSheetId="11">#REF!</definedName>
    <definedName name="CAJAMARCA" localSheetId="15">#REF!</definedName>
    <definedName name="CAJAMARCA" localSheetId="14">#REF!</definedName>
    <definedName name="CAJAMARCA" localSheetId="16">#REF!</definedName>
    <definedName name="CAJAMARCA" localSheetId="17">#REF!</definedName>
    <definedName name="CAJAMARCA" localSheetId="19">#REF!</definedName>
    <definedName name="CAJAMARCA" localSheetId="20">#REF!</definedName>
    <definedName name="CAJAMARCA" localSheetId="21">#REF!</definedName>
    <definedName name="CAJAMARCA" localSheetId="22">#REF!</definedName>
    <definedName name="CAJAMARCA" localSheetId="23">#REF!</definedName>
    <definedName name="CAJAMARCA" localSheetId="24">#REF!</definedName>
    <definedName name="CAJAMARCA" localSheetId="25">#REF!</definedName>
    <definedName name="CAJAMARCA" localSheetId="26">#REF!</definedName>
    <definedName name="CAJAMARCA" localSheetId="27">#REF!</definedName>
    <definedName name="CAJAMARCA" localSheetId="29">#REF!</definedName>
    <definedName name="CAJAMARCA" localSheetId="31">#REF!</definedName>
    <definedName name="CAJAMARCA" localSheetId="32">#REF!</definedName>
    <definedName name="CAJAMARCA" localSheetId="33">#REF!</definedName>
    <definedName name="CAJAMARCA" localSheetId="34">#REF!</definedName>
    <definedName name="CAJAMARCA" localSheetId="35">#REF!</definedName>
    <definedName name="CAJAMARCA" localSheetId="36">#REF!</definedName>
    <definedName name="CAJAMARCA">#REF!</definedName>
    <definedName name="CUSCO" localSheetId="1">#REF!</definedName>
    <definedName name="CUSCO" localSheetId="6">#REF!</definedName>
    <definedName name="CUSCO" localSheetId="7">#REF!</definedName>
    <definedName name="CUSCO" localSheetId="10">#REF!</definedName>
    <definedName name="CUSCO" localSheetId="9">#REF!</definedName>
    <definedName name="CUSCO" localSheetId="12">#REF!</definedName>
    <definedName name="CUSCO" localSheetId="11">#REF!</definedName>
    <definedName name="CUSCO" localSheetId="15">#REF!</definedName>
    <definedName name="CUSCO" localSheetId="14">#REF!</definedName>
    <definedName name="CUSCO" localSheetId="16">#REF!</definedName>
    <definedName name="CUSCO" localSheetId="17">#REF!</definedName>
    <definedName name="CUSCO" localSheetId="19">#REF!</definedName>
    <definedName name="CUSCO" localSheetId="20">#REF!</definedName>
    <definedName name="CUSCO" localSheetId="21">#REF!</definedName>
    <definedName name="CUSCO" localSheetId="22">#REF!</definedName>
    <definedName name="CUSCO" localSheetId="23">#REF!</definedName>
    <definedName name="CUSCO" localSheetId="24">#REF!</definedName>
    <definedName name="CUSCO" localSheetId="25">#REF!</definedName>
    <definedName name="CUSCO" localSheetId="26">#REF!</definedName>
    <definedName name="CUSCO" localSheetId="27">#REF!</definedName>
    <definedName name="CUSCO" localSheetId="29">#REF!</definedName>
    <definedName name="CUSCO" localSheetId="31">#REF!</definedName>
    <definedName name="CUSCO" localSheetId="32">#REF!</definedName>
    <definedName name="CUSCO" localSheetId="33">#REF!</definedName>
    <definedName name="CUSCO" localSheetId="34">#REF!</definedName>
    <definedName name="CUSCO" localSheetId="35">#REF!</definedName>
    <definedName name="CUSCO" localSheetId="36">#REF!</definedName>
    <definedName name="CUSCO">#REF!</definedName>
    <definedName name="HUANCAVELICA" localSheetId="1">#REF!</definedName>
    <definedName name="HUANCAVELICA" localSheetId="6">#REF!</definedName>
    <definedName name="HUANCAVELICA" localSheetId="7">#REF!</definedName>
    <definedName name="HUANCAVELICA" localSheetId="10">#REF!</definedName>
    <definedName name="HUANCAVELICA" localSheetId="9">#REF!</definedName>
    <definedName name="HUANCAVELICA" localSheetId="12">#REF!</definedName>
    <definedName name="HUANCAVELICA" localSheetId="11">#REF!</definedName>
    <definedName name="HUANCAVELICA" localSheetId="15">#REF!</definedName>
    <definedName name="HUANCAVELICA" localSheetId="14">#REF!</definedName>
    <definedName name="HUANCAVELICA" localSheetId="16">#REF!</definedName>
    <definedName name="HUANCAVELICA" localSheetId="17">#REF!</definedName>
    <definedName name="HUANCAVELICA" localSheetId="19">#REF!</definedName>
    <definedName name="HUANCAVELICA" localSheetId="20">#REF!</definedName>
    <definedName name="HUANCAVELICA" localSheetId="21">#REF!</definedName>
    <definedName name="HUANCAVELICA" localSheetId="22">#REF!</definedName>
    <definedName name="HUANCAVELICA" localSheetId="23">#REF!</definedName>
    <definedName name="HUANCAVELICA" localSheetId="24">#REF!</definedName>
    <definedName name="HUANCAVELICA" localSheetId="25">#REF!</definedName>
    <definedName name="HUANCAVELICA" localSheetId="26">#REF!</definedName>
    <definedName name="HUANCAVELICA" localSheetId="27">#REF!</definedName>
    <definedName name="HUANCAVELICA" localSheetId="29">#REF!</definedName>
    <definedName name="HUANCAVELICA" localSheetId="31">#REF!</definedName>
    <definedName name="HUANCAVELICA" localSheetId="32">#REF!</definedName>
    <definedName name="HUANCAVELICA" localSheetId="33">#REF!</definedName>
    <definedName name="HUANCAVELICA" localSheetId="34">#REF!</definedName>
    <definedName name="HUANCAVELICA" localSheetId="35">#REF!</definedName>
    <definedName name="HUANCAVELICA" localSheetId="36">#REF!</definedName>
    <definedName name="HUANCAVELICA">#REF!</definedName>
    <definedName name="HUANUCO" localSheetId="1">#REF!</definedName>
    <definedName name="HUANUCO" localSheetId="6">#REF!</definedName>
    <definedName name="HUANUCO" localSheetId="7">#REF!</definedName>
    <definedName name="HUANUCO" localSheetId="10">#REF!</definedName>
    <definedName name="HUANUCO" localSheetId="9">#REF!</definedName>
    <definedName name="HUANUCO" localSheetId="12">#REF!</definedName>
    <definedName name="HUANUCO" localSheetId="11">#REF!</definedName>
    <definedName name="HUANUCO" localSheetId="15">#REF!</definedName>
    <definedName name="HUANUCO" localSheetId="14">#REF!</definedName>
    <definedName name="HUANUCO" localSheetId="16">#REF!</definedName>
    <definedName name="HUANUCO" localSheetId="17">#REF!</definedName>
    <definedName name="HUANUCO" localSheetId="19">#REF!</definedName>
    <definedName name="HUANUCO" localSheetId="20">#REF!</definedName>
    <definedName name="HUANUCO" localSheetId="21">#REF!</definedName>
    <definedName name="HUANUCO" localSheetId="22">#REF!</definedName>
    <definedName name="HUANUCO" localSheetId="23">#REF!</definedName>
    <definedName name="HUANUCO" localSheetId="24">#REF!</definedName>
    <definedName name="HUANUCO" localSheetId="25">#REF!</definedName>
    <definedName name="HUANUCO" localSheetId="26">#REF!</definedName>
    <definedName name="HUANUCO" localSheetId="27">#REF!</definedName>
    <definedName name="HUANUCO" localSheetId="29">#REF!</definedName>
    <definedName name="HUANUCO" localSheetId="31">#REF!</definedName>
    <definedName name="HUANUCO" localSheetId="32">#REF!</definedName>
    <definedName name="HUANUCO" localSheetId="33">#REF!</definedName>
    <definedName name="HUANUCO" localSheetId="34">#REF!</definedName>
    <definedName name="HUANUCO" localSheetId="35">#REF!</definedName>
    <definedName name="HUANUCO" localSheetId="36">#REF!</definedName>
    <definedName name="HUANUCO">#REF!</definedName>
    <definedName name="ICA" localSheetId="1">#REF!</definedName>
    <definedName name="ICA" localSheetId="6">#REF!</definedName>
    <definedName name="ICA" localSheetId="7">#REF!</definedName>
    <definedName name="ICA" localSheetId="10">#REF!</definedName>
    <definedName name="ICA" localSheetId="9">#REF!</definedName>
    <definedName name="ICA" localSheetId="12">#REF!</definedName>
    <definedName name="ICA" localSheetId="11">#REF!</definedName>
    <definedName name="ICA" localSheetId="15">#REF!</definedName>
    <definedName name="ICA" localSheetId="14">#REF!</definedName>
    <definedName name="ICA" localSheetId="16">#REF!</definedName>
    <definedName name="ICA" localSheetId="17">#REF!</definedName>
    <definedName name="ICA" localSheetId="19">#REF!</definedName>
    <definedName name="ICA" localSheetId="20">#REF!</definedName>
    <definedName name="ICA" localSheetId="21">#REF!</definedName>
    <definedName name="ICA" localSheetId="22">#REF!</definedName>
    <definedName name="ICA" localSheetId="23">#REF!</definedName>
    <definedName name="ICA" localSheetId="24">#REF!</definedName>
    <definedName name="ICA" localSheetId="25">#REF!</definedName>
    <definedName name="ICA" localSheetId="26">#REF!</definedName>
    <definedName name="ICA" localSheetId="27">#REF!</definedName>
    <definedName name="ICA" localSheetId="29">#REF!</definedName>
    <definedName name="ICA" localSheetId="31">#REF!</definedName>
    <definedName name="ICA" localSheetId="32">#REF!</definedName>
    <definedName name="ICA" localSheetId="33">#REF!</definedName>
    <definedName name="ICA" localSheetId="34">#REF!</definedName>
    <definedName name="ICA" localSheetId="35">#REF!</definedName>
    <definedName name="ICA" localSheetId="36">#REF!</definedName>
    <definedName name="ICA">#REF!</definedName>
    <definedName name="JUNIN" localSheetId="1">#REF!</definedName>
    <definedName name="JUNIN" localSheetId="6">#REF!</definedName>
    <definedName name="JUNIN" localSheetId="7">#REF!</definedName>
    <definedName name="JUNIN" localSheetId="10">#REF!</definedName>
    <definedName name="JUNIN" localSheetId="9">#REF!</definedName>
    <definedName name="JUNIN" localSheetId="12">#REF!</definedName>
    <definedName name="JUNIN" localSheetId="11">#REF!</definedName>
    <definedName name="JUNIN" localSheetId="15">#REF!</definedName>
    <definedName name="JUNIN" localSheetId="14">#REF!</definedName>
    <definedName name="JUNIN" localSheetId="16">#REF!</definedName>
    <definedName name="JUNIN" localSheetId="17">#REF!</definedName>
    <definedName name="JUNIN" localSheetId="19">#REF!</definedName>
    <definedName name="JUNIN" localSheetId="20">#REF!</definedName>
    <definedName name="JUNIN" localSheetId="21">#REF!</definedName>
    <definedName name="JUNIN" localSheetId="22">#REF!</definedName>
    <definedName name="JUNIN" localSheetId="23">#REF!</definedName>
    <definedName name="JUNIN" localSheetId="24">#REF!</definedName>
    <definedName name="JUNIN" localSheetId="25">#REF!</definedName>
    <definedName name="JUNIN" localSheetId="26">#REF!</definedName>
    <definedName name="JUNIN" localSheetId="27">#REF!</definedName>
    <definedName name="JUNIN" localSheetId="29">#REF!</definedName>
    <definedName name="JUNIN" localSheetId="31">#REF!</definedName>
    <definedName name="JUNIN" localSheetId="32">#REF!</definedName>
    <definedName name="JUNIN" localSheetId="33">#REF!</definedName>
    <definedName name="JUNIN" localSheetId="34">#REF!</definedName>
    <definedName name="JUNIN" localSheetId="35">#REF!</definedName>
    <definedName name="JUNIN" localSheetId="36">#REF!</definedName>
    <definedName name="JUNIN">#REF!</definedName>
    <definedName name="LA_LIBERTAD" localSheetId="1">#REF!</definedName>
    <definedName name="LA_LIBERTAD" localSheetId="6">#REF!</definedName>
    <definedName name="LA_LIBERTAD" localSheetId="7">#REF!</definedName>
    <definedName name="LA_LIBERTAD" localSheetId="10">#REF!</definedName>
    <definedName name="LA_LIBERTAD" localSheetId="9">#REF!</definedName>
    <definedName name="LA_LIBERTAD" localSheetId="12">#REF!</definedName>
    <definedName name="LA_LIBERTAD" localSheetId="11">#REF!</definedName>
    <definedName name="LA_LIBERTAD" localSheetId="15">#REF!</definedName>
    <definedName name="LA_LIBERTAD" localSheetId="14">#REF!</definedName>
    <definedName name="LA_LIBERTAD" localSheetId="16">#REF!</definedName>
    <definedName name="LA_LIBERTAD" localSheetId="17">#REF!</definedName>
    <definedName name="LA_LIBERTAD" localSheetId="19">#REF!</definedName>
    <definedName name="LA_LIBERTAD" localSheetId="20">#REF!</definedName>
    <definedName name="LA_LIBERTAD" localSheetId="21">#REF!</definedName>
    <definedName name="LA_LIBERTAD" localSheetId="22">#REF!</definedName>
    <definedName name="LA_LIBERTAD" localSheetId="23">#REF!</definedName>
    <definedName name="LA_LIBERTAD" localSheetId="24">#REF!</definedName>
    <definedName name="LA_LIBERTAD" localSheetId="25">#REF!</definedName>
    <definedName name="LA_LIBERTAD" localSheetId="26">#REF!</definedName>
    <definedName name="LA_LIBERTAD" localSheetId="27">#REF!</definedName>
    <definedName name="LA_LIBERTAD" localSheetId="29">#REF!</definedName>
    <definedName name="LA_LIBERTAD" localSheetId="31">#REF!</definedName>
    <definedName name="LA_LIBERTAD" localSheetId="32">#REF!</definedName>
    <definedName name="LA_LIBERTAD" localSheetId="33">#REF!</definedName>
    <definedName name="LA_LIBERTAD" localSheetId="34">#REF!</definedName>
    <definedName name="LA_LIBERTAD" localSheetId="35">#REF!</definedName>
    <definedName name="LA_LIBERTAD" localSheetId="36">#REF!</definedName>
    <definedName name="LA_LIBERTAD">#REF!</definedName>
    <definedName name="LAMBAYEQUE" localSheetId="1">#REF!</definedName>
    <definedName name="LAMBAYEQUE" localSheetId="6">#REF!</definedName>
    <definedName name="LAMBAYEQUE" localSheetId="7">#REF!</definedName>
    <definedName name="LAMBAYEQUE" localSheetId="10">#REF!</definedName>
    <definedName name="LAMBAYEQUE" localSheetId="9">#REF!</definedName>
    <definedName name="LAMBAYEQUE" localSheetId="12">#REF!</definedName>
    <definedName name="LAMBAYEQUE" localSheetId="11">#REF!</definedName>
    <definedName name="LAMBAYEQUE" localSheetId="15">#REF!</definedName>
    <definedName name="LAMBAYEQUE" localSheetId="14">#REF!</definedName>
    <definedName name="LAMBAYEQUE" localSheetId="16">#REF!</definedName>
    <definedName name="LAMBAYEQUE" localSheetId="17">#REF!</definedName>
    <definedName name="LAMBAYEQUE" localSheetId="19">#REF!</definedName>
    <definedName name="LAMBAYEQUE" localSheetId="20">#REF!</definedName>
    <definedName name="LAMBAYEQUE" localSheetId="21">#REF!</definedName>
    <definedName name="LAMBAYEQUE" localSheetId="22">#REF!</definedName>
    <definedName name="LAMBAYEQUE" localSheetId="23">#REF!</definedName>
    <definedName name="LAMBAYEQUE" localSheetId="24">#REF!</definedName>
    <definedName name="LAMBAYEQUE" localSheetId="25">#REF!</definedName>
    <definedName name="LAMBAYEQUE" localSheetId="26">#REF!</definedName>
    <definedName name="LAMBAYEQUE" localSheetId="27">#REF!</definedName>
    <definedName name="LAMBAYEQUE" localSheetId="29">#REF!</definedName>
    <definedName name="LAMBAYEQUE" localSheetId="31">#REF!</definedName>
    <definedName name="LAMBAYEQUE" localSheetId="32">#REF!</definedName>
    <definedName name="LAMBAYEQUE" localSheetId="33">#REF!</definedName>
    <definedName name="LAMBAYEQUE" localSheetId="34">#REF!</definedName>
    <definedName name="LAMBAYEQUE" localSheetId="35">#REF!</definedName>
    <definedName name="LAMBAYEQUE" localSheetId="36">#REF!</definedName>
    <definedName name="LAMBAYEQUE">#REF!</definedName>
    <definedName name="LIMA" localSheetId="1">#REF!</definedName>
    <definedName name="LIMA" localSheetId="6">#REF!</definedName>
    <definedName name="LIMA" localSheetId="7">#REF!</definedName>
    <definedName name="LIMA" localSheetId="10">#REF!</definedName>
    <definedName name="LIMA" localSheetId="9">#REF!</definedName>
    <definedName name="LIMA" localSheetId="12">#REF!</definedName>
    <definedName name="LIMA" localSheetId="11">#REF!</definedName>
    <definedName name="LIMA" localSheetId="15">#REF!</definedName>
    <definedName name="LIMA" localSheetId="14">#REF!</definedName>
    <definedName name="LIMA" localSheetId="16">#REF!</definedName>
    <definedName name="LIMA" localSheetId="17">#REF!</definedName>
    <definedName name="LIMA" localSheetId="19">#REF!</definedName>
    <definedName name="LIMA" localSheetId="20">#REF!</definedName>
    <definedName name="LIMA" localSheetId="21">#REF!</definedName>
    <definedName name="LIMA" localSheetId="22">#REF!</definedName>
    <definedName name="LIMA" localSheetId="23">#REF!</definedName>
    <definedName name="LIMA" localSheetId="24">#REF!</definedName>
    <definedName name="LIMA" localSheetId="25">#REF!</definedName>
    <definedName name="LIMA" localSheetId="26">#REF!</definedName>
    <definedName name="LIMA" localSheetId="27">#REF!</definedName>
    <definedName name="LIMA" localSheetId="29">#REF!</definedName>
    <definedName name="LIMA" localSheetId="31">#REF!</definedName>
    <definedName name="LIMA" localSheetId="32">#REF!</definedName>
    <definedName name="LIMA" localSheetId="33">#REF!</definedName>
    <definedName name="LIMA" localSheetId="34">#REF!</definedName>
    <definedName name="LIMA" localSheetId="35">#REF!</definedName>
    <definedName name="LIMA" localSheetId="36">#REF!</definedName>
    <definedName name="LIMA">#REF!</definedName>
    <definedName name="LIMA_I" localSheetId="1">[1]X_DEPA!#REF!</definedName>
    <definedName name="LIMA_I" localSheetId="2">[1]X_DEPA!#REF!</definedName>
    <definedName name="LIMA_I" localSheetId="3">[1]X_DEPA!#REF!</definedName>
    <definedName name="LIMA_I" localSheetId="6">[2]X_DEPA!#REF!</definedName>
    <definedName name="LIMA_I" localSheetId="7">[2]X_DEPA!#REF!</definedName>
    <definedName name="LIMA_I" localSheetId="10">[2]X_DEPA!#REF!</definedName>
    <definedName name="LIMA_I" localSheetId="9">[2]X_DEPA!#REF!</definedName>
    <definedName name="LIMA_I" localSheetId="12">[2]X_DEPA!#REF!</definedName>
    <definedName name="LIMA_I" localSheetId="11">[2]X_DEPA!#REF!</definedName>
    <definedName name="LIMA_I" localSheetId="15">[2]X_DEPA!#REF!</definedName>
    <definedName name="LIMA_I" localSheetId="14">[2]X_DEPA!#REF!</definedName>
    <definedName name="LIMA_I" localSheetId="16">[2]X_DEPA!#REF!</definedName>
    <definedName name="LIMA_I" localSheetId="17">[2]X_DEPA!#REF!</definedName>
    <definedName name="LIMA_I" localSheetId="19">[2]X_DEPA!#REF!</definedName>
    <definedName name="LIMA_I" localSheetId="20">[3]X_DEPA!#REF!</definedName>
    <definedName name="LIMA_I" localSheetId="21">[2]X_DEPA!#REF!</definedName>
    <definedName name="LIMA_I" localSheetId="22">[3]X_DEPA!#REF!</definedName>
    <definedName name="LIMA_I" localSheetId="23">[2]X_DEPA!#REF!</definedName>
    <definedName name="LIMA_I" localSheetId="24">[2]X_DEPA!#REF!</definedName>
    <definedName name="LIMA_I" localSheetId="25">[2]X_DEPA!#REF!</definedName>
    <definedName name="LIMA_I" localSheetId="26">[2]X_DEPA!#REF!</definedName>
    <definedName name="LIMA_I" localSheetId="27">[4]X_DEPA!#REF!</definedName>
    <definedName name="LIMA_I" localSheetId="29">[4]X_DEPA!#REF!</definedName>
    <definedName name="LIMA_I" localSheetId="31">[5]X_DEPA!#REF!</definedName>
    <definedName name="LIMA_I" localSheetId="32">[5]X_DEPA!#REF!</definedName>
    <definedName name="LIMA_I" localSheetId="33">[5]X_DEPA!#REF!</definedName>
    <definedName name="LIMA_I" localSheetId="34">[5]X_DEPA!#REF!</definedName>
    <definedName name="LIMA_I" localSheetId="35">[5]X_DEPA!#REF!</definedName>
    <definedName name="LIMA_I" localSheetId="36">[5]X_DEPA!#REF!</definedName>
    <definedName name="LIMA_I">[1]X_DEPA!#REF!</definedName>
    <definedName name="LIMA_II" localSheetId="1">[1]X_DEPA!#REF!</definedName>
    <definedName name="LIMA_II" localSheetId="2">[1]X_DEPA!#REF!</definedName>
    <definedName name="LIMA_II" localSheetId="3">[1]X_DEPA!#REF!</definedName>
    <definedName name="LIMA_II" localSheetId="6">[2]X_DEPA!#REF!</definedName>
    <definedName name="LIMA_II" localSheetId="7">[2]X_DEPA!#REF!</definedName>
    <definedName name="LIMA_II" localSheetId="10">[2]X_DEPA!#REF!</definedName>
    <definedName name="LIMA_II" localSheetId="9">[2]X_DEPA!#REF!</definedName>
    <definedName name="LIMA_II" localSheetId="12">[2]X_DEPA!#REF!</definedName>
    <definedName name="LIMA_II" localSheetId="11">[2]X_DEPA!#REF!</definedName>
    <definedName name="LIMA_II" localSheetId="15">[2]X_DEPA!#REF!</definedName>
    <definedName name="LIMA_II" localSheetId="14">[2]X_DEPA!#REF!</definedName>
    <definedName name="LIMA_II" localSheetId="16">[2]X_DEPA!#REF!</definedName>
    <definedName name="LIMA_II" localSheetId="17">[2]X_DEPA!#REF!</definedName>
    <definedName name="LIMA_II" localSheetId="19">[2]X_DEPA!#REF!</definedName>
    <definedName name="LIMA_II" localSheetId="20">[3]X_DEPA!#REF!</definedName>
    <definedName name="LIMA_II" localSheetId="21">[2]X_DEPA!#REF!</definedName>
    <definedName name="LIMA_II" localSheetId="22">[3]X_DEPA!#REF!</definedName>
    <definedName name="LIMA_II" localSheetId="23">[2]X_DEPA!#REF!</definedName>
    <definedName name="LIMA_II" localSheetId="24">[2]X_DEPA!#REF!</definedName>
    <definedName name="LIMA_II" localSheetId="25">[2]X_DEPA!#REF!</definedName>
    <definedName name="LIMA_II" localSheetId="26">[2]X_DEPA!#REF!</definedName>
    <definedName name="LIMA_II" localSheetId="27">[4]X_DEPA!#REF!</definedName>
    <definedName name="LIMA_II" localSheetId="29">[4]X_DEPA!#REF!</definedName>
    <definedName name="LIMA_II" localSheetId="31">[5]X_DEPA!#REF!</definedName>
    <definedName name="LIMA_II" localSheetId="32">[5]X_DEPA!#REF!</definedName>
    <definedName name="LIMA_II" localSheetId="33">[5]X_DEPA!#REF!</definedName>
    <definedName name="LIMA_II" localSheetId="34">[5]X_DEPA!#REF!</definedName>
    <definedName name="LIMA_II" localSheetId="35">[5]X_DEPA!#REF!</definedName>
    <definedName name="LIMA_II" localSheetId="36">[5]X_DEPA!#REF!</definedName>
    <definedName name="LIMA_II">[1]X_DEPA!#REF!</definedName>
    <definedName name="LORETO" localSheetId="1">#REF!</definedName>
    <definedName name="LORETO" localSheetId="6">#REF!</definedName>
    <definedName name="LORETO" localSheetId="7">#REF!</definedName>
    <definedName name="LORETO" localSheetId="10">#REF!</definedName>
    <definedName name="LORETO" localSheetId="9">#REF!</definedName>
    <definedName name="LORETO" localSheetId="12">#REF!</definedName>
    <definedName name="LORETO" localSheetId="11">#REF!</definedName>
    <definedName name="LORETO" localSheetId="15">#REF!</definedName>
    <definedName name="LORETO" localSheetId="14">#REF!</definedName>
    <definedName name="LORETO" localSheetId="16">#REF!</definedName>
    <definedName name="LORETO" localSheetId="17">#REF!</definedName>
    <definedName name="LORETO" localSheetId="19">#REF!</definedName>
    <definedName name="LORETO" localSheetId="20">#REF!</definedName>
    <definedName name="LORETO" localSheetId="21">#REF!</definedName>
    <definedName name="LORETO" localSheetId="22">#REF!</definedName>
    <definedName name="LORETO" localSheetId="23">#REF!</definedName>
    <definedName name="LORETO" localSheetId="24">#REF!</definedName>
    <definedName name="LORETO" localSheetId="25">#REF!</definedName>
    <definedName name="LORETO" localSheetId="26">#REF!</definedName>
    <definedName name="LORETO" localSheetId="27">#REF!</definedName>
    <definedName name="LORETO" localSheetId="29">#REF!</definedName>
    <definedName name="LORETO" localSheetId="31">#REF!</definedName>
    <definedName name="LORETO" localSheetId="32">#REF!</definedName>
    <definedName name="LORETO" localSheetId="33">#REF!</definedName>
    <definedName name="LORETO" localSheetId="34">#REF!</definedName>
    <definedName name="LORETO" localSheetId="35">#REF!</definedName>
    <definedName name="LORETO" localSheetId="36">#REF!</definedName>
    <definedName name="LORETO">#REF!</definedName>
    <definedName name="MADRE_DIOS" localSheetId="1">#REF!</definedName>
    <definedName name="MADRE_DIOS" localSheetId="6">#REF!</definedName>
    <definedName name="MADRE_DIOS" localSheetId="7">#REF!</definedName>
    <definedName name="MADRE_DIOS" localSheetId="10">#REF!</definedName>
    <definedName name="MADRE_DIOS" localSheetId="9">#REF!</definedName>
    <definedName name="MADRE_DIOS" localSheetId="12">#REF!</definedName>
    <definedName name="MADRE_DIOS" localSheetId="11">#REF!</definedName>
    <definedName name="MADRE_DIOS" localSheetId="15">#REF!</definedName>
    <definedName name="MADRE_DIOS" localSheetId="14">#REF!</definedName>
    <definedName name="MADRE_DIOS" localSheetId="16">#REF!</definedName>
    <definedName name="MADRE_DIOS" localSheetId="17">#REF!</definedName>
    <definedName name="MADRE_DIOS" localSheetId="19">#REF!</definedName>
    <definedName name="MADRE_DIOS" localSheetId="20">#REF!</definedName>
    <definedName name="MADRE_DIOS" localSheetId="21">#REF!</definedName>
    <definedName name="MADRE_DIOS" localSheetId="22">#REF!</definedName>
    <definedName name="MADRE_DIOS" localSheetId="23">#REF!</definedName>
    <definedName name="MADRE_DIOS" localSheetId="24">#REF!</definedName>
    <definedName name="MADRE_DIOS" localSheetId="25">#REF!</definedName>
    <definedName name="MADRE_DIOS" localSheetId="26">#REF!</definedName>
    <definedName name="MADRE_DIOS" localSheetId="27">#REF!</definedName>
    <definedName name="MADRE_DIOS" localSheetId="29">#REF!</definedName>
    <definedName name="MADRE_DIOS" localSheetId="31">#REF!</definedName>
    <definedName name="MADRE_DIOS" localSheetId="32">#REF!</definedName>
    <definedName name="MADRE_DIOS" localSheetId="33">#REF!</definedName>
    <definedName name="MADRE_DIOS" localSheetId="34">#REF!</definedName>
    <definedName name="MADRE_DIOS" localSheetId="35">#REF!</definedName>
    <definedName name="MADRE_DIOS" localSheetId="36">#REF!</definedName>
    <definedName name="MADRE_DIOS">#REF!</definedName>
    <definedName name="MOQUEGUA" localSheetId="1">#REF!</definedName>
    <definedName name="MOQUEGUA" localSheetId="6">#REF!</definedName>
    <definedName name="MOQUEGUA" localSheetId="7">#REF!</definedName>
    <definedName name="MOQUEGUA" localSheetId="10">#REF!</definedName>
    <definedName name="MOQUEGUA" localSheetId="9">#REF!</definedName>
    <definedName name="MOQUEGUA" localSheetId="12">#REF!</definedName>
    <definedName name="MOQUEGUA" localSheetId="11">#REF!</definedName>
    <definedName name="MOQUEGUA" localSheetId="15">#REF!</definedName>
    <definedName name="MOQUEGUA" localSheetId="14">#REF!</definedName>
    <definedName name="MOQUEGUA" localSheetId="16">#REF!</definedName>
    <definedName name="MOQUEGUA" localSheetId="17">#REF!</definedName>
    <definedName name="MOQUEGUA" localSheetId="19">#REF!</definedName>
    <definedName name="MOQUEGUA" localSheetId="20">#REF!</definedName>
    <definedName name="MOQUEGUA" localSheetId="21">#REF!</definedName>
    <definedName name="MOQUEGUA" localSheetId="22">#REF!</definedName>
    <definedName name="MOQUEGUA" localSheetId="23">#REF!</definedName>
    <definedName name="MOQUEGUA" localSheetId="24">#REF!</definedName>
    <definedName name="MOQUEGUA" localSheetId="25">#REF!</definedName>
    <definedName name="MOQUEGUA" localSheetId="26">#REF!</definedName>
    <definedName name="MOQUEGUA" localSheetId="27">#REF!</definedName>
    <definedName name="MOQUEGUA" localSheetId="29">#REF!</definedName>
    <definedName name="MOQUEGUA" localSheetId="31">#REF!</definedName>
    <definedName name="MOQUEGUA" localSheetId="32">#REF!</definedName>
    <definedName name="MOQUEGUA" localSheetId="33">#REF!</definedName>
    <definedName name="MOQUEGUA" localSheetId="34">#REF!</definedName>
    <definedName name="MOQUEGUA" localSheetId="35">#REF!</definedName>
    <definedName name="MOQUEGUA" localSheetId="36">#REF!</definedName>
    <definedName name="MOQUEGUA">#REF!</definedName>
    <definedName name="PASCO" localSheetId="1">#REF!</definedName>
    <definedName name="PASCO" localSheetId="6">#REF!</definedName>
    <definedName name="PASCO" localSheetId="7">#REF!</definedName>
    <definedName name="PASCO" localSheetId="10">#REF!</definedName>
    <definedName name="PASCO" localSheetId="9">#REF!</definedName>
    <definedName name="PASCO" localSheetId="12">#REF!</definedName>
    <definedName name="PASCO" localSheetId="11">#REF!</definedName>
    <definedName name="PASCO" localSheetId="15">#REF!</definedName>
    <definedName name="PASCO" localSheetId="14">#REF!</definedName>
    <definedName name="PASCO" localSheetId="16">#REF!</definedName>
    <definedName name="PASCO" localSheetId="17">#REF!</definedName>
    <definedName name="PASCO" localSheetId="19">#REF!</definedName>
    <definedName name="PASCO" localSheetId="20">#REF!</definedName>
    <definedName name="PASCO" localSheetId="21">#REF!</definedName>
    <definedName name="PASCO" localSheetId="22">#REF!</definedName>
    <definedName name="PASCO" localSheetId="23">#REF!</definedName>
    <definedName name="PASCO" localSheetId="24">#REF!</definedName>
    <definedName name="PASCO" localSheetId="25">#REF!</definedName>
    <definedName name="PASCO" localSheetId="26">#REF!</definedName>
    <definedName name="PASCO" localSheetId="27">#REF!</definedName>
    <definedName name="PASCO" localSheetId="29">#REF!</definedName>
    <definedName name="PASCO" localSheetId="31">#REF!</definedName>
    <definedName name="PASCO" localSheetId="32">#REF!</definedName>
    <definedName name="PASCO" localSheetId="33">#REF!</definedName>
    <definedName name="PASCO" localSheetId="34">#REF!</definedName>
    <definedName name="PASCO" localSheetId="35">#REF!</definedName>
    <definedName name="PASCO" localSheetId="36">#REF!</definedName>
    <definedName name="PASCO">#REF!</definedName>
    <definedName name="PIURA" localSheetId="1">#REF!</definedName>
    <definedName name="PIURA" localSheetId="6">#REF!</definedName>
    <definedName name="PIURA" localSheetId="7">#REF!</definedName>
    <definedName name="PIURA" localSheetId="10">#REF!</definedName>
    <definedName name="PIURA" localSheetId="9">#REF!</definedName>
    <definedName name="PIURA" localSheetId="12">#REF!</definedName>
    <definedName name="PIURA" localSheetId="11">#REF!</definedName>
    <definedName name="PIURA" localSheetId="15">#REF!</definedName>
    <definedName name="PIURA" localSheetId="14">#REF!</definedName>
    <definedName name="PIURA" localSheetId="16">#REF!</definedName>
    <definedName name="PIURA" localSheetId="17">#REF!</definedName>
    <definedName name="PIURA" localSheetId="19">#REF!</definedName>
    <definedName name="PIURA" localSheetId="20">#REF!</definedName>
    <definedName name="PIURA" localSheetId="21">#REF!</definedName>
    <definedName name="PIURA" localSheetId="22">#REF!</definedName>
    <definedName name="PIURA" localSheetId="23">#REF!</definedName>
    <definedName name="PIURA" localSheetId="24">#REF!</definedName>
    <definedName name="PIURA" localSheetId="25">#REF!</definedName>
    <definedName name="PIURA" localSheetId="26">#REF!</definedName>
    <definedName name="PIURA" localSheetId="27">#REF!</definedName>
    <definedName name="PIURA" localSheetId="29">#REF!</definedName>
    <definedName name="PIURA" localSheetId="31">#REF!</definedName>
    <definedName name="PIURA" localSheetId="32">#REF!</definedName>
    <definedName name="PIURA" localSheetId="33">#REF!</definedName>
    <definedName name="PIURA" localSheetId="34">#REF!</definedName>
    <definedName name="PIURA" localSheetId="35">#REF!</definedName>
    <definedName name="PIURA" localSheetId="36">#REF!</definedName>
    <definedName name="PIURA">#REF!</definedName>
    <definedName name="PIURA_I" localSheetId="1">[1]X_DEPA!#REF!</definedName>
    <definedName name="PIURA_I" localSheetId="2">[1]X_DEPA!#REF!</definedName>
    <definedName name="PIURA_I" localSheetId="3">[1]X_DEPA!#REF!</definedName>
    <definedName name="PIURA_I" localSheetId="6">[2]X_DEPA!#REF!</definedName>
    <definedName name="PIURA_I" localSheetId="7">[2]X_DEPA!#REF!</definedName>
    <definedName name="PIURA_I" localSheetId="10">[2]X_DEPA!#REF!</definedName>
    <definedName name="PIURA_I" localSheetId="9">[2]X_DEPA!#REF!</definedName>
    <definedName name="PIURA_I" localSheetId="12">[2]X_DEPA!#REF!</definedName>
    <definedName name="PIURA_I" localSheetId="11">[2]X_DEPA!#REF!</definedName>
    <definedName name="PIURA_I" localSheetId="15">[2]X_DEPA!#REF!</definedName>
    <definedName name="PIURA_I" localSheetId="14">[2]X_DEPA!#REF!</definedName>
    <definedName name="PIURA_I" localSheetId="16">[2]X_DEPA!#REF!</definedName>
    <definedName name="PIURA_I" localSheetId="17">[2]X_DEPA!#REF!</definedName>
    <definedName name="PIURA_I" localSheetId="19">[2]X_DEPA!#REF!</definedName>
    <definedName name="PIURA_I" localSheetId="20">[3]X_DEPA!#REF!</definedName>
    <definedName name="PIURA_I" localSheetId="21">[2]X_DEPA!#REF!</definedName>
    <definedName name="PIURA_I" localSheetId="22">[3]X_DEPA!#REF!</definedName>
    <definedName name="PIURA_I" localSheetId="23">[2]X_DEPA!#REF!</definedName>
    <definedName name="PIURA_I" localSheetId="24">[2]X_DEPA!#REF!</definedName>
    <definedName name="PIURA_I" localSheetId="25">[2]X_DEPA!#REF!</definedName>
    <definedName name="PIURA_I" localSheetId="26">[2]X_DEPA!#REF!</definedName>
    <definedName name="PIURA_I" localSheetId="27">[4]X_DEPA!#REF!</definedName>
    <definedName name="PIURA_I" localSheetId="29">[4]X_DEPA!#REF!</definedName>
    <definedName name="PIURA_I" localSheetId="31">[5]X_DEPA!#REF!</definedName>
    <definedName name="PIURA_I" localSheetId="32">[5]X_DEPA!#REF!</definedName>
    <definedName name="PIURA_I" localSheetId="33">[5]X_DEPA!#REF!</definedName>
    <definedName name="PIURA_I" localSheetId="34">[5]X_DEPA!#REF!</definedName>
    <definedName name="PIURA_I" localSheetId="35">[5]X_DEPA!#REF!</definedName>
    <definedName name="PIURA_I" localSheetId="36">[5]X_DEPA!#REF!</definedName>
    <definedName name="PIURA_I">[1]X_DEPA!#REF!</definedName>
    <definedName name="PUNO" localSheetId="1">#REF!</definedName>
    <definedName name="PUNO" localSheetId="6">#REF!</definedName>
    <definedName name="PUNO" localSheetId="7">#REF!</definedName>
    <definedName name="PUNO" localSheetId="10">#REF!</definedName>
    <definedName name="PUNO" localSheetId="9">#REF!</definedName>
    <definedName name="PUNO" localSheetId="12">#REF!</definedName>
    <definedName name="PUNO" localSheetId="11">#REF!</definedName>
    <definedName name="PUNO" localSheetId="15">#REF!</definedName>
    <definedName name="PUNO" localSheetId="14">#REF!</definedName>
    <definedName name="PUNO" localSheetId="16">#REF!</definedName>
    <definedName name="PUNO" localSheetId="17">#REF!</definedName>
    <definedName name="PUNO" localSheetId="19">#REF!</definedName>
    <definedName name="PUNO" localSheetId="20">#REF!</definedName>
    <definedName name="PUNO" localSheetId="21">#REF!</definedName>
    <definedName name="PUNO" localSheetId="22">#REF!</definedName>
    <definedName name="PUNO" localSheetId="23">#REF!</definedName>
    <definedName name="PUNO" localSheetId="24">#REF!</definedName>
    <definedName name="PUNO" localSheetId="25">#REF!</definedName>
    <definedName name="PUNO" localSheetId="26">#REF!</definedName>
    <definedName name="PUNO" localSheetId="27">#REF!</definedName>
    <definedName name="PUNO" localSheetId="29">#REF!</definedName>
    <definedName name="PUNO" localSheetId="31">#REF!</definedName>
    <definedName name="PUNO" localSheetId="32">#REF!</definedName>
    <definedName name="PUNO" localSheetId="33">#REF!</definedName>
    <definedName name="PUNO" localSheetId="34">#REF!</definedName>
    <definedName name="PUNO" localSheetId="35">#REF!</definedName>
    <definedName name="PUNO" localSheetId="36">#REF!</definedName>
    <definedName name="PUNO">#REF!</definedName>
    <definedName name="SAN_MARTIN" localSheetId="1">#REF!</definedName>
    <definedName name="SAN_MARTIN" localSheetId="6">#REF!</definedName>
    <definedName name="SAN_MARTIN" localSheetId="7">#REF!</definedName>
    <definedName name="SAN_MARTIN" localSheetId="10">#REF!</definedName>
    <definedName name="SAN_MARTIN" localSheetId="9">#REF!</definedName>
    <definedName name="SAN_MARTIN" localSheetId="12">#REF!</definedName>
    <definedName name="SAN_MARTIN" localSheetId="11">#REF!</definedName>
    <definedName name="SAN_MARTIN" localSheetId="15">#REF!</definedName>
    <definedName name="SAN_MARTIN" localSheetId="14">#REF!</definedName>
    <definedName name="SAN_MARTIN" localSheetId="16">#REF!</definedName>
    <definedName name="SAN_MARTIN" localSheetId="17">#REF!</definedName>
    <definedName name="SAN_MARTIN" localSheetId="19">#REF!</definedName>
    <definedName name="SAN_MARTIN" localSheetId="20">#REF!</definedName>
    <definedName name="SAN_MARTIN" localSheetId="21">#REF!</definedName>
    <definedName name="SAN_MARTIN" localSheetId="22">#REF!</definedName>
    <definedName name="SAN_MARTIN" localSheetId="23">#REF!</definedName>
    <definedName name="SAN_MARTIN" localSheetId="24">#REF!</definedName>
    <definedName name="SAN_MARTIN" localSheetId="25">#REF!</definedName>
    <definedName name="SAN_MARTIN" localSheetId="26">#REF!</definedName>
    <definedName name="SAN_MARTIN" localSheetId="27">#REF!</definedName>
    <definedName name="SAN_MARTIN" localSheetId="29">#REF!</definedName>
    <definedName name="SAN_MARTIN" localSheetId="31">#REF!</definedName>
    <definedName name="SAN_MARTIN" localSheetId="32">#REF!</definedName>
    <definedName name="SAN_MARTIN" localSheetId="33">#REF!</definedName>
    <definedName name="SAN_MARTIN" localSheetId="34">#REF!</definedName>
    <definedName name="SAN_MARTIN" localSheetId="35">#REF!</definedName>
    <definedName name="SAN_MARTIN" localSheetId="36">#REF!</definedName>
    <definedName name="SAN_MARTIN">#REF!</definedName>
    <definedName name="TACNA" localSheetId="1">#REF!</definedName>
    <definedName name="TACNA" localSheetId="6">#REF!</definedName>
    <definedName name="TACNA" localSheetId="7">#REF!</definedName>
    <definedName name="TACNA" localSheetId="10">#REF!</definedName>
    <definedName name="TACNA" localSheetId="9">#REF!</definedName>
    <definedName name="TACNA" localSheetId="12">#REF!</definedName>
    <definedName name="TACNA" localSheetId="11">#REF!</definedName>
    <definedName name="TACNA" localSheetId="15">#REF!</definedName>
    <definedName name="TACNA" localSheetId="14">#REF!</definedName>
    <definedName name="TACNA" localSheetId="16">#REF!</definedName>
    <definedName name="TACNA" localSheetId="17">#REF!</definedName>
    <definedName name="TACNA" localSheetId="19">#REF!</definedName>
    <definedName name="TACNA" localSheetId="20">#REF!</definedName>
    <definedName name="TACNA" localSheetId="21">#REF!</definedName>
    <definedName name="TACNA" localSheetId="22">#REF!</definedName>
    <definedName name="TACNA" localSheetId="23">#REF!</definedName>
    <definedName name="TACNA" localSheetId="24">#REF!</definedName>
    <definedName name="TACNA" localSheetId="25">#REF!</definedName>
    <definedName name="TACNA" localSheetId="26">#REF!</definedName>
    <definedName name="TACNA" localSheetId="27">#REF!</definedName>
    <definedName name="TACNA" localSheetId="29">#REF!</definedName>
    <definedName name="TACNA" localSheetId="31">#REF!</definedName>
    <definedName name="TACNA" localSheetId="32">#REF!</definedName>
    <definedName name="TACNA" localSheetId="33">#REF!</definedName>
    <definedName name="TACNA" localSheetId="34">#REF!</definedName>
    <definedName name="TACNA" localSheetId="35">#REF!</definedName>
    <definedName name="TACNA" localSheetId="36">#REF!</definedName>
    <definedName name="TACNA">#REF!</definedName>
    <definedName name="_xlnm.Print_Titles" localSheetId="0">'3.1'!$9:$9</definedName>
    <definedName name="_xlnm.Print_Titles" localSheetId="1">'3.1.2'!$5:$5</definedName>
    <definedName name="_xlnm.Print_Titles" localSheetId="2">'3.2.1.1'!$5:$7</definedName>
    <definedName name="_xlnm.Print_Titles" localSheetId="3">'3.2.1.2 y 3.2.1.3'!$3:$5</definedName>
    <definedName name="_xlnm.Print_Titles" localSheetId="6">'3.2.3.1'!$8:$8</definedName>
    <definedName name="_xlnm.Print_Titles" localSheetId="23">'3.5.3.1.1'!$6:$6</definedName>
    <definedName name="_xlnm.Print_Titles" localSheetId="24">'3.5.3.1.1 GRAF'!#REF!</definedName>
    <definedName name="_xlnm.Print_Titles" localSheetId="25">'3.5.3.1.2'!$4:$4</definedName>
    <definedName name="_xlnm.Print_Titles" localSheetId="27">'3.5.3.2.1'!$5:$5</definedName>
    <definedName name="_xlnm.Print_Titles" localSheetId="29">'3.5.3.2.2'!$3:$3</definedName>
    <definedName name="_xlnm.Print_Titles" localSheetId="34">'3.6.3.2.3.1'!$6:$6</definedName>
    <definedName name="_xlnm.Print_Titles" localSheetId="35">'3.6.3.2.3.2'!$3:$3</definedName>
    <definedName name="_xlnm.Print_Titles" localSheetId="37">'3.6.3.2.5'!$3:$3</definedName>
    <definedName name="TOTAL" localSheetId="1">#REF!</definedName>
    <definedName name="TOTAL" localSheetId="6">#REF!</definedName>
    <definedName name="TOTAL" localSheetId="7">#REF!</definedName>
    <definedName name="TOTAL" localSheetId="10">#REF!</definedName>
    <definedName name="TOTAL" localSheetId="9">#REF!</definedName>
    <definedName name="TOTAL" localSheetId="12">#REF!</definedName>
    <definedName name="TOTAL" localSheetId="11">#REF!</definedName>
    <definedName name="TOTAL" localSheetId="15">#REF!</definedName>
    <definedName name="TOTAL" localSheetId="14">#REF!</definedName>
    <definedName name="TOTAL" localSheetId="16">#REF!</definedName>
    <definedName name="TOTAL" localSheetId="17">#REF!</definedName>
    <definedName name="TOTAL" localSheetId="19">#REF!</definedName>
    <definedName name="TOTAL" localSheetId="20">#REF!</definedName>
    <definedName name="TOTAL" localSheetId="21">#REF!</definedName>
    <definedName name="TOTAL" localSheetId="22">#REF!</definedName>
    <definedName name="TOTAL" localSheetId="23">#REF!</definedName>
    <definedName name="TOTAL" localSheetId="24">#REF!</definedName>
    <definedName name="TOTAL" localSheetId="25">#REF!</definedName>
    <definedName name="TOTAL" localSheetId="26">#REF!</definedName>
    <definedName name="TOTAL" localSheetId="27">#REF!</definedName>
    <definedName name="TOTAL" localSheetId="29">#REF!</definedName>
    <definedName name="TOTAL" localSheetId="31">#REF!</definedName>
    <definedName name="TOTAL" localSheetId="32">#REF!</definedName>
    <definedName name="TOTAL" localSheetId="33">#REF!</definedName>
    <definedName name="TOTAL" localSheetId="34">#REF!</definedName>
    <definedName name="TOTAL" localSheetId="35">#REF!</definedName>
    <definedName name="TOTAL" localSheetId="36">#REF!</definedName>
    <definedName name="TOTAL">#REF!</definedName>
    <definedName name="TUMBES" localSheetId="1">#REF!</definedName>
    <definedName name="TUMBES" localSheetId="6">#REF!</definedName>
    <definedName name="TUMBES" localSheetId="7">#REF!</definedName>
    <definedName name="TUMBES" localSheetId="10">#REF!</definedName>
    <definedName name="TUMBES" localSheetId="9">#REF!</definedName>
    <definedName name="TUMBES" localSheetId="12">#REF!</definedName>
    <definedName name="TUMBES" localSheetId="11">#REF!</definedName>
    <definedName name="TUMBES" localSheetId="15">#REF!</definedName>
    <definedName name="TUMBES" localSheetId="14">#REF!</definedName>
    <definedName name="TUMBES" localSheetId="16">#REF!</definedName>
    <definedName name="TUMBES" localSheetId="17">#REF!</definedName>
    <definedName name="TUMBES" localSheetId="19">#REF!</definedName>
    <definedName name="TUMBES" localSheetId="20">#REF!</definedName>
    <definedName name="TUMBES" localSheetId="21">#REF!</definedName>
    <definedName name="TUMBES" localSheetId="22">#REF!</definedName>
    <definedName name="TUMBES" localSheetId="23">#REF!</definedName>
    <definedName name="TUMBES" localSheetId="24">#REF!</definedName>
    <definedName name="TUMBES" localSheetId="25">#REF!</definedName>
    <definedName name="TUMBES" localSheetId="26">#REF!</definedName>
    <definedName name="TUMBES" localSheetId="27">#REF!</definedName>
    <definedName name="TUMBES" localSheetId="29">#REF!</definedName>
    <definedName name="TUMBES" localSheetId="31">#REF!</definedName>
    <definedName name="TUMBES" localSheetId="32">#REF!</definedName>
    <definedName name="TUMBES" localSheetId="33">#REF!</definedName>
    <definedName name="TUMBES" localSheetId="34">#REF!</definedName>
    <definedName name="TUMBES" localSheetId="35">#REF!</definedName>
    <definedName name="TUMBES" localSheetId="36">#REF!</definedName>
    <definedName name="TUMBES">#REF!</definedName>
    <definedName name="UCAYALI" localSheetId="1">#REF!</definedName>
    <definedName name="UCAYALI" localSheetId="6">#REF!</definedName>
    <definedName name="UCAYALI" localSheetId="7">#REF!</definedName>
    <definedName name="UCAYALI" localSheetId="10">#REF!</definedName>
    <definedName name="UCAYALI" localSheetId="9">#REF!</definedName>
    <definedName name="UCAYALI" localSheetId="12">#REF!</definedName>
    <definedName name="UCAYALI" localSheetId="11">#REF!</definedName>
    <definedName name="UCAYALI" localSheetId="15">#REF!</definedName>
    <definedName name="UCAYALI" localSheetId="14">#REF!</definedName>
    <definedName name="UCAYALI" localSheetId="16">#REF!</definedName>
    <definedName name="UCAYALI" localSheetId="17">#REF!</definedName>
    <definedName name="UCAYALI" localSheetId="19">#REF!</definedName>
    <definedName name="UCAYALI" localSheetId="20">#REF!</definedName>
    <definedName name="UCAYALI" localSheetId="21">#REF!</definedName>
    <definedName name="UCAYALI" localSheetId="22">#REF!</definedName>
    <definedName name="UCAYALI" localSheetId="23">#REF!</definedName>
    <definedName name="UCAYALI" localSheetId="24">#REF!</definedName>
    <definedName name="UCAYALI" localSheetId="25">#REF!</definedName>
    <definedName name="UCAYALI" localSheetId="26">#REF!</definedName>
    <definedName name="UCAYALI" localSheetId="27">#REF!</definedName>
    <definedName name="UCAYALI" localSheetId="29">#REF!</definedName>
    <definedName name="UCAYALI" localSheetId="31">#REF!</definedName>
    <definedName name="UCAYALI" localSheetId="32">#REF!</definedName>
    <definedName name="UCAYALI" localSheetId="33">#REF!</definedName>
    <definedName name="UCAYALI" localSheetId="34">#REF!</definedName>
    <definedName name="UCAYALI" localSheetId="35">#REF!</definedName>
    <definedName name="UCAYALI" localSheetId="36">#REF!</definedName>
    <definedName name="UCAYALI">#REF!</definedName>
  </definedNames>
  <calcPr calcId="145621"/>
  <pivotCaches>
    <pivotCache cacheId="0" r:id="rId44"/>
    <pivotCache cacheId="1" r:id="rId45"/>
    <pivotCache cacheId="2" r:id="rId46"/>
    <pivotCache cacheId="3" r:id="rId47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488" i="37" l="1"/>
  <c r="Q14" i="31" l="1"/>
  <c r="B12" i="30"/>
  <c r="B13" i="30" s="1"/>
  <c r="B14" i="30" s="1"/>
  <c r="B16" i="30" s="1"/>
  <c r="B17" i="30" s="1"/>
  <c r="B18" i="30" s="1"/>
  <c r="B19" i="30" s="1"/>
  <c r="B21" i="30" s="1"/>
  <c r="B22" i="30" s="1"/>
  <c r="B23" i="30" s="1"/>
  <c r="B24" i="30" s="1"/>
  <c r="B25" i="30" s="1"/>
  <c r="B26" i="30" s="1"/>
  <c r="B27" i="30" s="1"/>
  <c r="B28" i="30" s="1"/>
  <c r="B30" i="30" s="1"/>
  <c r="B32" i="30" s="1"/>
  <c r="B35" i="30" s="1"/>
  <c r="B36" i="30" s="1"/>
  <c r="B38" i="30" s="1"/>
  <c r="B39" i="30" s="1"/>
  <c r="B40" i="30" s="1"/>
  <c r="B41" i="30" s="1"/>
  <c r="B42" i="30" s="1"/>
  <c r="B43" i="30" s="1"/>
  <c r="B44" i="30" s="1"/>
  <c r="B45" i="30" s="1"/>
  <c r="B47" i="30" s="1"/>
  <c r="B48" i="30" s="1"/>
  <c r="B49" i="30" s="1"/>
  <c r="B50" i="30" s="1"/>
  <c r="O25" i="26" l="1"/>
  <c r="D77" i="43" l="1"/>
  <c r="P337" i="23"/>
  <c r="O337" i="23"/>
  <c r="N337" i="23"/>
  <c r="M337" i="23"/>
  <c r="L337" i="23"/>
  <c r="K337" i="23"/>
  <c r="J337" i="23"/>
  <c r="I337" i="23"/>
  <c r="H337" i="23"/>
  <c r="G337" i="23"/>
  <c r="F337" i="23"/>
  <c r="E337" i="23"/>
  <c r="P336" i="23"/>
  <c r="O336" i="23"/>
  <c r="N336" i="23"/>
  <c r="M336" i="23"/>
  <c r="L336" i="23"/>
  <c r="K336" i="23"/>
  <c r="J336" i="23"/>
  <c r="I336" i="23"/>
  <c r="H336" i="23"/>
  <c r="G336" i="23"/>
  <c r="F336" i="23"/>
  <c r="E336" i="23"/>
  <c r="P335" i="23"/>
  <c r="O335" i="23"/>
  <c r="N335" i="23"/>
  <c r="M335" i="23"/>
  <c r="L335" i="23"/>
  <c r="K335" i="23"/>
  <c r="J335" i="23"/>
  <c r="I335" i="23"/>
  <c r="H335" i="23"/>
  <c r="G335" i="23"/>
  <c r="F335" i="23"/>
  <c r="E335" i="23"/>
  <c r="P334" i="23"/>
  <c r="O334" i="23"/>
  <c r="N334" i="23"/>
  <c r="M334" i="23"/>
  <c r="L334" i="23"/>
  <c r="K334" i="23"/>
  <c r="J334" i="23"/>
  <c r="I334" i="23"/>
  <c r="H334" i="23"/>
  <c r="G334" i="23"/>
  <c r="F334" i="23"/>
  <c r="E334" i="23"/>
  <c r="P333" i="23"/>
  <c r="O333" i="23"/>
  <c r="N333" i="23"/>
  <c r="M333" i="23"/>
  <c r="L333" i="23"/>
  <c r="K333" i="23"/>
  <c r="J333" i="23"/>
  <c r="I333" i="23"/>
  <c r="H333" i="23"/>
  <c r="G333" i="23"/>
  <c r="F333" i="23"/>
  <c r="E333" i="23"/>
  <c r="P332" i="23"/>
  <c r="O332" i="23"/>
  <c r="N332" i="23"/>
  <c r="M332" i="23"/>
  <c r="L332" i="23"/>
  <c r="K332" i="23"/>
  <c r="J332" i="23"/>
  <c r="I332" i="23"/>
  <c r="H332" i="23"/>
  <c r="G332" i="23"/>
  <c r="F332" i="23"/>
  <c r="E332" i="23"/>
  <c r="P331" i="23"/>
  <c r="O331" i="23"/>
  <c r="N331" i="23"/>
  <c r="M331" i="23"/>
  <c r="L331" i="23"/>
  <c r="K331" i="23"/>
  <c r="J331" i="23"/>
  <c r="I331" i="23"/>
  <c r="H331" i="23"/>
  <c r="G331" i="23"/>
  <c r="F331" i="23"/>
  <c r="E331" i="23"/>
  <c r="P330" i="23"/>
  <c r="O330" i="23"/>
  <c r="N330" i="23"/>
  <c r="M330" i="23"/>
  <c r="L330" i="23"/>
  <c r="K330" i="23"/>
  <c r="J330" i="23"/>
  <c r="I330" i="23"/>
  <c r="H330" i="23"/>
  <c r="G330" i="23"/>
  <c r="F330" i="23"/>
  <c r="E330" i="23"/>
  <c r="C334" i="23"/>
  <c r="C330" i="23"/>
  <c r="C6" i="18"/>
  <c r="C7" i="18"/>
  <c r="C8" i="18"/>
  <c r="C9" i="18"/>
  <c r="C10" i="18"/>
  <c r="C11" i="18"/>
  <c r="C12" i="18"/>
  <c r="C13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29" i="18"/>
  <c r="C30" i="18"/>
  <c r="C31" i="18"/>
  <c r="C32" i="18"/>
  <c r="C33" i="18"/>
  <c r="C34" i="18"/>
  <c r="C35" i="18"/>
  <c r="C36" i="18"/>
  <c r="C37" i="18"/>
  <c r="C38" i="18"/>
  <c r="C39" i="18"/>
  <c r="C40" i="18"/>
  <c r="C41" i="18"/>
  <c r="C42" i="18"/>
  <c r="C43" i="18"/>
  <c r="C44" i="18"/>
  <c r="C45" i="18"/>
  <c r="C46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8" i="18"/>
  <c r="C79" i="18"/>
  <c r="E5" i="18"/>
  <c r="D5" i="18"/>
  <c r="C5" i="18"/>
  <c r="D8" i="20"/>
  <c r="E8" i="20"/>
  <c r="F8" i="20"/>
  <c r="G8" i="20"/>
  <c r="H8" i="20"/>
  <c r="I8" i="20"/>
  <c r="J8" i="20"/>
  <c r="K8" i="20"/>
  <c r="L8" i="20"/>
  <c r="M8" i="20"/>
  <c r="N8" i="20"/>
  <c r="O8" i="20"/>
  <c r="D9" i="20"/>
  <c r="E9" i="20"/>
  <c r="F9" i="20"/>
  <c r="G9" i="20"/>
  <c r="H9" i="20"/>
  <c r="I9" i="20"/>
  <c r="J9" i="20"/>
  <c r="K9" i="20"/>
  <c r="L9" i="20"/>
  <c r="M9" i="20"/>
  <c r="N9" i="20"/>
  <c r="O9" i="20"/>
  <c r="D10" i="20"/>
  <c r="E10" i="20"/>
  <c r="F10" i="20"/>
  <c r="G10" i="20"/>
  <c r="H10" i="20"/>
  <c r="I10" i="20"/>
  <c r="J10" i="20"/>
  <c r="K10" i="20"/>
  <c r="L10" i="20"/>
  <c r="M10" i="20"/>
  <c r="N10" i="20"/>
  <c r="O10" i="20"/>
  <c r="D11" i="20"/>
  <c r="E11" i="20"/>
  <c r="F11" i="20"/>
  <c r="G11" i="20"/>
  <c r="H11" i="20"/>
  <c r="I11" i="20"/>
  <c r="J11" i="20"/>
  <c r="K11" i="20"/>
  <c r="L11" i="20"/>
  <c r="M11" i="20"/>
  <c r="N11" i="20"/>
  <c r="O11" i="20"/>
  <c r="D12" i="20"/>
  <c r="E12" i="20"/>
  <c r="F12" i="20"/>
  <c r="G12" i="20"/>
  <c r="H12" i="20"/>
  <c r="I12" i="20"/>
  <c r="J12" i="20"/>
  <c r="K12" i="20"/>
  <c r="L12" i="20"/>
  <c r="M12" i="20"/>
  <c r="N12" i="20"/>
  <c r="O12" i="20"/>
  <c r="D13" i="20"/>
  <c r="E13" i="20"/>
  <c r="F13" i="20"/>
  <c r="G13" i="20"/>
  <c r="H13" i="20"/>
  <c r="I13" i="20"/>
  <c r="J13" i="20"/>
  <c r="K13" i="20"/>
  <c r="L13" i="20"/>
  <c r="M13" i="20"/>
  <c r="N13" i="20"/>
  <c r="O13" i="20"/>
  <c r="D14" i="20"/>
  <c r="E14" i="20"/>
  <c r="F14" i="20"/>
  <c r="G14" i="20"/>
  <c r="H14" i="20"/>
  <c r="I14" i="20"/>
  <c r="J14" i="20"/>
  <c r="K14" i="20"/>
  <c r="L14" i="20"/>
  <c r="M14" i="20"/>
  <c r="N14" i="20"/>
  <c r="O14" i="20"/>
  <c r="D15" i="20"/>
  <c r="E15" i="20"/>
  <c r="F15" i="20"/>
  <c r="G15" i="20"/>
  <c r="H15" i="20"/>
  <c r="I15" i="20"/>
  <c r="J15" i="20"/>
  <c r="K15" i="20"/>
  <c r="L15" i="20"/>
  <c r="M15" i="20"/>
  <c r="N15" i="20"/>
  <c r="O15" i="20"/>
  <c r="D16" i="20"/>
  <c r="E16" i="20"/>
  <c r="F16" i="20"/>
  <c r="G16" i="20"/>
  <c r="H16" i="20"/>
  <c r="I16" i="20"/>
  <c r="J16" i="20"/>
  <c r="K16" i="20"/>
  <c r="L16" i="20"/>
  <c r="M16" i="20"/>
  <c r="N16" i="20"/>
  <c r="O16" i="20"/>
  <c r="D17" i="20"/>
  <c r="E17" i="20"/>
  <c r="F17" i="20"/>
  <c r="G17" i="20"/>
  <c r="H17" i="20"/>
  <c r="I17" i="20"/>
  <c r="J17" i="20"/>
  <c r="K17" i="20"/>
  <c r="L17" i="20"/>
  <c r="M17" i="20"/>
  <c r="N17" i="20"/>
  <c r="O17" i="20"/>
  <c r="D18" i="20"/>
  <c r="E18" i="20"/>
  <c r="F18" i="20"/>
  <c r="G18" i="20"/>
  <c r="H18" i="20"/>
  <c r="I18" i="20"/>
  <c r="J18" i="20"/>
  <c r="K18" i="20"/>
  <c r="L18" i="20"/>
  <c r="M18" i="20"/>
  <c r="N18" i="20"/>
  <c r="O18" i="20"/>
  <c r="D19" i="20"/>
  <c r="E19" i="20"/>
  <c r="F19" i="20"/>
  <c r="G19" i="20"/>
  <c r="H19" i="20"/>
  <c r="I19" i="20"/>
  <c r="J19" i="20"/>
  <c r="K19" i="20"/>
  <c r="L19" i="20"/>
  <c r="M19" i="20"/>
  <c r="N19" i="20"/>
  <c r="O19" i="20"/>
  <c r="D20" i="20"/>
  <c r="E20" i="20"/>
  <c r="F20" i="20"/>
  <c r="G20" i="20"/>
  <c r="H20" i="20"/>
  <c r="I20" i="20"/>
  <c r="J20" i="20"/>
  <c r="K20" i="20"/>
  <c r="L20" i="20"/>
  <c r="M20" i="20"/>
  <c r="N20" i="20"/>
  <c r="O20" i="20"/>
  <c r="D21" i="20"/>
  <c r="E21" i="20"/>
  <c r="F21" i="20"/>
  <c r="G21" i="20"/>
  <c r="H21" i="20"/>
  <c r="I21" i="20"/>
  <c r="J21" i="20"/>
  <c r="K21" i="20"/>
  <c r="L21" i="20"/>
  <c r="M21" i="20"/>
  <c r="N21" i="20"/>
  <c r="O21" i="20"/>
  <c r="D22" i="20"/>
  <c r="E22" i="20"/>
  <c r="F22" i="20"/>
  <c r="G22" i="20"/>
  <c r="H22" i="20"/>
  <c r="I22" i="20"/>
  <c r="J22" i="20"/>
  <c r="K22" i="20"/>
  <c r="L22" i="20"/>
  <c r="M22" i="20"/>
  <c r="N22" i="20"/>
  <c r="O22" i="20"/>
  <c r="D23" i="20"/>
  <c r="E23" i="20"/>
  <c r="F23" i="20"/>
  <c r="G23" i="20"/>
  <c r="H23" i="20"/>
  <c r="I23" i="20"/>
  <c r="J23" i="20"/>
  <c r="K23" i="20"/>
  <c r="L23" i="20"/>
  <c r="M23" i="20"/>
  <c r="N23" i="20"/>
  <c r="O23" i="20"/>
  <c r="D24" i="20"/>
  <c r="E24" i="20"/>
  <c r="F24" i="20"/>
  <c r="G24" i="20"/>
  <c r="H24" i="20"/>
  <c r="I24" i="20"/>
  <c r="J24" i="20"/>
  <c r="K24" i="20"/>
  <c r="L24" i="20"/>
  <c r="M24" i="20"/>
  <c r="N24" i="20"/>
  <c r="O24" i="20"/>
  <c r="D25" i="20"/>
  <c r="E25" i="20"/>
  <c r="F25" i="20"/>
  <c r="G25" i="20"/>
  <c r="H25" i="20"/>
  <c r="I25" i="20"/>
  <c r="J25" i="20"/>
  <c r="K25" i="20"/>
  <c r="L25" i="20"/>
  <c r="M25" i="20"/>
  <c r="N25" i="20"/>
  <c r="O25" i="20"/>
  <c r="D26" i="20"/>
  <c r="E26" i="20"/>
  <c r="F26" i="20"/>
  <c r="G26" i="20"/>
  <c r="H26" i="20"/>
  <c r="I26" i="20"/>
  <c r="J26" i="20"/>
  <c r="K26" i="20"/>
  <c r="L26" i="20"/>
  <c r="M26" i="20"/>
  <c r="N26" i="20"/>
  <c r="O26" i="20"/>
  <c r="D27" i="20"/>
  <c r="E27" i="20"/>
  <c r="F27" i="20"/>
  <c r="G27" i="20"/>
  <c r="H27" i="20"/>
  <c r="I27" i="20"/>
  <c r="J27" i="20"/>
  <c r="K27" i="20"/>
  <c r="L27" i="20"/>
  <c r="M27" i="20"/>
  <c r="N27" i="20"/>
  <c r="O27" i="20"/>
  <c r="D28" i="20"/>
  <c r="E28" i="20"/>
  <c r="F28" i="20"/>
  <c r="G28" i="20"/>
  <c r="H28" i="20"/>
  <c r="I28" i="20"/>
  <c r="J28" i="20"/>
  <c r="K28" i="20"/>
  <c r="L28" i="20"/>
  <c r="M28" i="20"/>
  <c r="N28" i="20"/>
  <c r="O28" i="20"/>
  <c r="D29" i="20"/>
  <c r="E29" i="20"/>
  <c r="F29" i="20"/>
  <c r="G29" i="20"/>
  <c r="H29" i="20"/>
  <c r="I29" i="20"/>
  <c r="J29" i="20"/>
  <c r="K29" i="20"/>
  <c r="L29" i="20"/>
  <c r="M29" i="20"/>
  <c r="N29" i="20"/>
  <c r="O29" i="20"/>
  <c r="D30" i="20"/>
  <c r="E30" i="20"/>
  <c r="F30" i="20"/>
  <c r="G30" i="20"/>
  <c r="H30" i="20"/>
  <c r="I30" i="20"/>
  <c r="J30" i="20"/>
  <c r="K30" i="20"/>
  <c r="L30" i="20"/>
  <c r="M30" i="20"/>
  <c r="N30" i="20"/>
  <c r="O30" i="20"/>
  <c r="D31" i="20"/>
  <c r="E31" i="20"/>
  <c r="F31" i="20"/>
  <c r="G31" i="20"/>
  <c r="H31" i="20"/>
  <c r="I31" i="20"/>
  <c r="J31" i="20"/>
  <c r="K31" i="20"/>
  <c r="L31" i="20"/>
  <c r="M31" i="20"/>
  <c r="N31" i="20"/>
  <c r="O31" i="20"/>
  <c r="D32" i="20"/>
  <c r="E32" i="20"/>
  <c r="F32" i="20"/>
  <c r="G32" i="20"/>
  <c r="H32" i="20"/>
  <c r="I32" i="20"/>
  <c r="J32" i="20"/>
  <c r="K32" i="20"/>
  <c r="L32" i="20"/>
  <c r="M32" i="20"/>
  <c r="N32" i="20"/>
  <c r="O32" i="20"/>
  <c r="D33" i="20"/>
  <c r="E33" i="20"/>
  <c r="F33" i="20"/>
  <c r="G33" i="20"/>
  <c r="H33" i="20"/>
  <c r="I33" i="20"/>
  <c r="J33" i="20"/>
  <c r="K33" i="20"/>
  <c r="L33" i="20"/>
  <c r="M33" i="20"/>
  <c r="N33" i="20"/>
  <c r="O33" i="20"/>
  <c r="D34" i="20"/>
  <c r="E34" i="20"/>
  <c r="F34" i="20"/>
  <c r="G34" i="20"/>
  <c r="H34" i="20"/>
  <c r="I34" i="20"/>
  <c r="J34" i="20"/>
  <c r="K34" i="20"/>
  <c r="L34" i="20"/>
  <c r="M34" i="20"/>
  <c r="N34" i="20"/>
  <c r="O34" i="20"/>
  <c r="D35" i="20"/>
  <c r="E35" i="20"/>
  <c r="F35" i="20"/>
  <c r="G35" i="20"/>
  <c r="H35" i="20"/>
  <c r="I35" i="20"/>
  <c r="J35" i="20"/>
  <c r="K35" i="20"/>
  <c r="L35" i="20"/>
  <c r="M35" i="20"/>
  <c r="N35" i="20"/>
  <c r="O35" i="20"/>
  <c r="D36" i="20"/>
  <c r="E36" i="20"/>
  <c r="F36" i="20"/>
  <c r="G36" i="20"/>
  <c r="H36" i="20"/>
  <c r="I36" i="20"/>
  <c r="J36" i="20"/>
  <c r="K36" i="20"/>
  <c r="L36" i="20"/>
  <c r="M36" i="20"/>
  <c r="N36" i="20"/>
  <c r="O36" i="20"/>
  <c r="D37" i="20"/>
  <c r="E37" i="20"/>
  <c r="F37" i="20"/>
  <c r="G37" i="20"/>
  <c r="H37" i="20"/>
  <c r="I37" i="20"/>
  <c r="J37" i="20"/>
  <c r="K37" i="20"/>
  <c r="L37" i="20"/>
  <c r="M37" i="20"/>
  <c r="N37" i="20"/>
  <c r="O37" i="20"/>
  <c r="D38" i="20"/>
  <c r="E38" i="20"/>
  <c r="F38" i="20"/>
  <c r="G38" i="20"/>
  <c r="H38" i="20"/>
  <c r="I38" i="20"/>
  <c r="J38" i="20"/>
  <c r="K38" i="20"/>
  <c r="L38" i="20"/>
  <c r="M38" i="20"/>
  <c r="N38" i="20"/>
  <c r="O38" i="20"/>
  <c r="D39" i="20"/>
  <c r="E39" i="20"/>
  <c r="F39" i="20"/>
  <c r="G39" i="20"/>
  <c r="H39" i="20"/>
  <c r="I39" i="20"/>
  <c r="J39" i="20"/>
  <c r="K39" i="20"/>
  <c r="L39" i="20"/>
  <c r="M39" i="20"/>
  <c r="N39" i="20"/>
  <c r="O39" i="20"/>
  <c r="D40" i="20"/>
  <c r="E40" i="20"/>
  <c r="F40" i="20"/>
  <c r="G40" i="20"/>
  <c r="H40" i="20"/>
  <c r="I40" i="20"/>
  <c r="J40" i="20"/>
  <c r="K40" i="20"/>
  <c r="L40" i="20"/>
  <c r="M40" i="20"/>
  <c r="N40" i="20"/>
  <c r="O40" i="20"/>
  <c r="D41" i="20"/>
  <c r="E41" i="20"/>
  <c r="F41" i="20"/>
  <c r="G41" i="20"/>
  <c r="H41" i="20"/>
  <c r="I41" i="20"/>
  <c r="J41" i="20"/>
  <c r="K41" i="20"/>
  <c r="L41" i="20"/>
  <c r="M41" i="20"/>
  <c r="N41" i="20"/>
  <c r="O41" i="20"/>
  <c r="D42" i="20"/>
  <c r="E42" i="20"/>
  <c r="F42" i="20"/>
  <c r="G42" i="20"/>
  <c r="H42" i="20"/>
  <c r="I42" i="20"/>
  <c r="J42" i="20"/>
  <c r="K42" i="20"/>
  <c r="L42" i="20"/>
  <c r="M42" i="20"/>
  <c r="N42" i="20"/>
  <c r="O42" i="20"/>
  <c r="D43" i="20"/>
  <c r="E43" i="20"/>
  <c r="F43" i="20"/>
  <c r="G43" i="20"/>
  <c r="H43" i="20"/>
  <c r="I43" i="20"/>
  <c r="J43" i="20"/>
  <c r="K43" i="20"/>
  <c r="L43" i="20"/>
  <c r="M43" i="20"/>
  <c r="N43" i="20"/>
  <c r="O43" i="20"/>
  <c r="D44" i="20"/>
  <c r="E44" i="20"/>
  <c r="F44" i="20"/>
  <c r="G44" i="20"/>
  <c r="H44" i="20"/>
  <c r="I44" i="20"/>
  <c r="J44" i="20"/>
  <c r="K44" i="20"/>
  <c r="L44" i="20"/>
  <c r="M44" i="20"/>
  <c r="N44" i="20"/>
  <c r="O44" i="20"/>
  <c r="D45" i="20"/>
  <c r="E45" i="20"/>
  <c r="F45" i="20"/>
  <c r="G45" i="20"/>
  <c r="H45" i="20"/>
  <c r="I45" i="20"/>
  <c r="J45" i="20"/>
  <c r="K45" i="20"/>
  <c r="L45" i="20"/>
  <c r="M45" i="20"/>
  <c r="N45" i="20"/>
  <c r="O45" i="20"/>
  <c r="D46" i="20"/>
  <c r="E46" i="20"/>
  <c r="F46" i="20"/>
  <c r="G46" i="20"/>
  <c r="H46" i="20"/>
  <c r="I46" i="20"/>
  <c r="J46" i="20"/>
  <c r="K46" i="20"/>
  <c r="L46" i="20"/>
  <c r="M46" i="20"/>
  <c r="N46" i="20"/>
  <c r="O46" i="20"/>
  <c r="D47" i="20"/>
  <c r="E47" i="20"/>
  <c r="F47" i="20"/>
  <c r="G47" i="20"/>
  <c r="H47" i="20"/>
  <c r="I47" i="20"/>
  <c r="J47" i="20"/>
  <c r="K47" i="20"/>
  <c r="L47" i="20"/>
  <c r="M47" i="20"/>
  <c r="N47" i="20"/>
  <c r="O47" i="20"/>
  <c r="D48" i="20"/>
  <c r="E48" i="20"/>
  <c r="F48" i="20"/>
  <c r="G48" i="20"/>
  <c r="H48" i="20"/>
  <c r="I48" i="20"/>
  <c r="J48" i="20"/>
  <c r="K48" i="20"/>
  <c r="L48" i="20"/>
  <c r="M48" i="20"/>
  <c r="N48" i="20"/>
  <c r="O48" i="20"/>
  <c r="D49" i="20"/>
  <c r="E49" i="20"/>
  <c r="F49" i="20"/>
  <c r="G49" i="20"/>
  <c r="H49" i="20"/>
  <c r="I49" i="20"/>
  <c r="J49" i="20"/>
  <c r="K49" i="20"/>
  <c r="L49" i="20"/>
  <c r="M49" i="20"/>
  <c r="N49" i="20"/>
  <c r="O49" i="20"/>
  <c r="D50" i="20"/>
  <c r="E50" i="20"/>
  <c r="F50" i="20"/>
  <c r="G50" i="20"/>
  <c r="H50" i="20"/>
  <c r="I50" i="20"/>
  <c r="J50" i="20"/>
  <c r="K50" i="20"/>
  <c r="L50" i="20"/>
  <c r="M50" i="20"/>
  <c r="N50" i="20"/>
  <c r="O50" i="20"/>
  <c r="D51" i="20"/>
  <c r="E51" i="20"/>
  <c r="F51" i="20"/>
  <c r="G51" i="20"/>
  <c r="H51" i="20"/>
  <c r="I51" i="20"/>
  <c r="J51" i="20"/>
  <c r="K51" i="20"/>
  <c r="L51" i="20"/>
  <c r="M51" i="20"/>
  <c r="N51" i="20"/>
  <c r="O51" i="20"/>
  <c r="D52" i="20"/>
  <c r="E52" i="20"/>
  <c r="F52" i="20"/>
  <c r="G52" i="20"/>
  <c r="H52" i="20"/>
  <c r="I52" i="20"/>
  <c r="J52" i="20"/>
  <c r="K52" i="20"/>
  <c r="L52" i="20"/>
  <c r="M52" i="20"/>
  <c r="N52" i="20"/>
  <c r="O52" i="20"/>
  <c r="D53" i="20"/>
  <c r="E53" i="20"/>
  <c r="F53" i="20"/>
  <c r="G53" i="20"/>
  <c r="H53" i="20"/>
  <c r="I53" i="20"/>
  <c r="J53" i="20"/>
  <c r="K53" i="20"/>
  <c r="L53" i="20"/>
  <c r="M53" i="20"/>
  <c r="N53" i="20"/>
  <c r="O53" i="20"/>
  <c r="D54" i="20"/>
  <c r="E54" i="20"/>
  <c r="F54" i="20"/>
  <c r="G54" i="20"/>
  <c r="H54" i="20"/>
  <c r="I54" i="20"/>
  <c r="J54" i="20"/>
  <c r="K54" i="20"/>
  <c r="L54" i="20"/>
  <c r="M54" i="20"/>
  <c r="N54" i="20"/>
  <c r="O54" i="20"/>
  <c r="D55" i="20"/>
  <c r="E55" i="20"/>
  <c r="F55" i="20"/>
  <c r="G55" i="20"/>
  <c r="H55" i="20"/>
  <c r="I55" i="20"/>
  <c r="J55" i="20"/>
  <c r="K55" i="20"/>
  <c r="L55" i="20"/>
  <c r="M55" i="20"/>
  <c r="N55" i="20"/>
  <c r="O55" i="20"/>
  <c r="D56" i="20"/>
  <c r="E56" i="20"/>
  <c r="F56" i="20"/>
  <c r="G56" i="20"/>
  <c r="H56" i="20"/>
  <c r="I56" i="20"/>
  <c r="J56" i="20"/>
  <c r="K56" i="20"/>
  <c r="L56" i="20"/>
  <c r="M56" i="20"/>
  <c r="N56" i="20"/>
  <c r="O56" i="20"/>
  <c r="D57" i="20"/>
  <c r="E57" i="20"/>
  <c r="F57" i="20"/>
  <c r="G57" i="20"/>
  <c r="H57" i="20"/>
  <c r="I57" i="20"/>
  <c r="J57" i="20"/>
  <c r="K57" i="20"/>
  <c r="L57" i="20"/>
  <c r="M57" i="20"/>
  <c r="N57" i="20"/>
  <c r="O57" i="20"/>
  <c r="D58" i="20"/>
  <c r="E58" i="20"/>
  <c r="F58" i="20"/>
  <c r="G58" i="20"/>
  <c r="H58" i="20"/>
  <c r="I58" i="20"/>
  <c r="J58" i="20"/>
  <c r="K58" i="20"/>
  <c r="L58" i="20"/>
  <c r="M58" i="20"/>
  <c r="N58" i="20"/>
  <c r="O58" i="20"/>
  <c r="D59" i="20"/>
  <c r="E59" i="20"/>
  <c r="F59" i="20"/>
  <c r="G59" i="20"/>
  <c r="H59" i="20"/>
  <c r="I59" i="20"/>
  <c r="J59" i="20"/>
  <c r="K59" i="20"/>
  <c r="L59" i="20"/>
  <c r="M59" i="20"/>
  <c r="N59" i="20"/>
  <c r="O59" i="20"/>
  <c r="D60" i="20"/>
  <c r="E60" i="20"/>
  <c r="F60" i="20"/>
  <c r="G60" i="20"/>
  <c r="H60" i="20"/>
  <c r="I60" i="20"/>
  <c r="J60" i="20"/>
  <c r="K60" i="20"/>
  <c r="L60" i="20"/>
  <c r="M60" i="20"/>
  <c r="N60" i="20"/>
  <c r="O60" i="20"/>
  <c r="D61" i="20"/>
  <c r="E61" i="20"/>
  <c r="F61" i="20"/>
  <c r="G61" i="20"/>
  <c r="H61" i="20"/>
  <c r="I61" i="20"/>
  <c r="J61" i="20"/>
  <c r="K61" i="20"/>
  <c r="L61" i="20"/>
  <c r="M61" i="20"/>
  <c r="N61" i="20"/>
  <c r="O61" i="20"/>
  <c r="D62" i="20"/>
  <c r="E62" i="20"/>
  <c r="F62" i="20"/>
  <c r="G62" i="20"/>
  <c r="H62" i="20"/>
  <c r="I62" i="20"/>
  <c r="J62" i="20"/>
  <c r="K62" i="20"/>
  <c r="L62" i="20"/>
  <c r="M62" i="20"/>
  <c r="N62" i="20"/>
  <c r="O62" i="20"/>
  <c r="D63" i="20"/>
  <c r="E63" i="20"/>
  <c r="F63" i="20"/>
  <c r="G63" i="20"/>
  <c r="H63" i="20"/>
  <c r="I63" i="20"/>
  <c r="J63" i="20"/>
  <c r="K63" i="20"/>
  <c r="L63" i="20"/>
  <c r="M63" i="20"/>
  <c r="N63" i="20"/>
  <c r="O63" i="20"/>
  <c r="D64" i="20"/>
  <c r="E64" i="20"/>
  <c r="F64" i="20"/>
  <c r="G64" i="20"/>
  <c r="H64" i="20"/>
  <c r="I64" i="20"/>
  <c r="J64" i="20"/>
  <c r="K64" i="20"/>
  <c r="L64" i="20"/>
  <c r="M64" i="20"/>
  <c r="N64" i="20"/>
  <c r="O64" i="20"/>
  <c r="D65" i="20"/>
  <c r="E65" i="20"/>
  <c r="F65" i="20"/>
  <c r="G65" i="20"/>
  <c r="H65" i="20"/>
  <c r="I65" i="20"/>
  <c r="J65" i="20"/>
  <c r="K65" i="20"/>
  <c r="L65" i="20"/>
  <c r="M65" i="20"/>
  <c r="N65" i="20"/>
  <c r="O65" i="20"/>
  <c r="D66" i="20"/>
  <c r="E66" i="20"/>
  <c r="F66" i="20"/>
  <c r="G66" i="20"/>
  <c r="H66" i="20"/>
  <c r="I66" i="20"/>
  <c r="J66" i="20"/>
  <c r="K66" i="20"/>
  <c r="L66" i="20"/>
  <c r="M66" i="20"/>
  <c r="N66" i="20"/>
  <c r="O66" i="20"/>
  <c r="D67" i="20"/>
  <c r="E67" i="20"/>
  <c r="F67" i="20"/>
  <c r="G67" i="20"/>
  <c r="H67" i="20"/>
  <c r="I67" i="20"/>
  <c r="J67" i="20"/>
  <c r="K67" i="20"/>
  <c r="L67" i="20"/>
  <c r="M67" i="20"/>
  <c r="N67" i="20"/>
  <c r="O67" i="20"/>
  <c r="D68" i="20"/>
  <c r="E68" i="20"/>
  <c r="F68" i="20"/>
  <c r="G68" i="20"/>
  <c r="H68" i="20"/>
  <c r="I68" i="20"/>
  <c r="J68" i="20"/>
  <c r="K68" i="20"/>
  <c r="L68" i="20"/>
  <c r="M68" i="20"/>
  <c r="N68" i="20"/>
  <c r="O68" i="20"/>
  <c r="D69" i="20"/>
  <c r="E69" i="20"/>
  <c r="F69" i="20"/>
  <c r="G69" i="20"/>
  <c r="H69" i="20"/>
  <c r="I69" i="20"/>
  <c r="J69" i="20"/>
  <c r="K69" i="20"/>
  <c r="L69" i="20"/>
  <c r="M69" i="20"/>
  <c r="N69" i="20"/>
  <c r="O69" i="20"/>
  <c r="D70" i="20"/>
  <c r="E70" i="20"/>
  <c r="F70" i="20"/>
  <c r="G70" i="20"/>
  <c r="H70" i="20"/>
  <c r="I70" i="20"/>
  <c r="J70" i="20"/>
  <c r="K70" i="20"/>
  <c r="L70" i="20"/>
  <c r="M70" i="20"/>
  <c r="N70" i="20"/>
  <c r="O70" i="20"/>
  <c r="D71" i="20"/>
  <c r="E71" i="20"/>
  <c r="F71" i="20"/>
  <c r="G71" i="20"/>
  <c r="H71" i="20"/>
  <c r="I71" i="20"/>
  <c r="J71" i="20"/>
  <c r="K71" i="20"/>
  <c r="L71" i="20"/>
  <c r="M71" i="20"/>
  <c r="N71" i="20"/>
  <c r="O71" i="20"/>
  <c r="D72" i="20"/>
  <c r="E72" i="20"/>
  <c r="F72" i="20"/>
  <c r="G72" i="20"/>
  <c r="H72" i="20"/>
  <c r="I72" i="20"/>
  <c r="J72" i="20"/>
  <c r="K72" i="20"/>
  <c r="L72" i="20"/>
  <c r="M72" i="20"/>
  <c r="N72" i="20"/>
  <c r="O72" i="20"/>
  <c r="D73" i="20"/>
  <c r="E73" i="20"/>
  <c r="F73" i="20"/>
  <c r="G73" i="20"/>
  <c r="H73" i="20"/>
  <c r="I73" i="20"/>
  <c r="J73" i="20"/>
  <c r="K73" i="20"/>
  <c r="L73" i="20"/>
  <c r="M73" i="20"/>
  <c r="N73" i="20"/>
  <c r="O73" i="20"/>
  <c r="D74" i="20"/>
  <c r="E74" i="20"/>
  <c r="F74" i="20"/>
  <c r="G74" i="20"/>
  <c r="H74" i="20"/>
  <c r="I74" i="20"/>
  <c r="J74" i="20"/>
  <c r="K74" i="20"/>
  <c r="L74" i="20"/>
  <c r="M74" i="20"/>
  <c r="N74" i="20"/>
  <c r="O74" i="20"/>
  <c r="D75" i="20"/>
  <c r="E75" i="20"/>
  <c r="F75" i="20"/>
  <c r="G75" i="20"/>
  <c r="H75" i="20"/>
  <c r="I75" i="20"/>
  <c r="J75" i="20"/>
  <c r="K75" i="20"/>
  <c r="L75" i="20"/>
  <c r="M75" i="20"/>
  <c r="N75" i="20"/>
  <c r="O75" i="20"/>
  <c r="D76" i="20"/>
  <c r="E76" i="20"/>
  <c r="F76" i="20"/>
  <c r="G76" i="20"/>
  <c r="H76" i="20"/>
  <c r="I76" i="20"/>
  <c r="J76" i="20"/>
  <c r="K76" i="20"/>
  <c r="L76" i="20"/>
  <c r="M76" i="20"/>
  <c r="N76" i="20"/>
  <c r="O76" i="20"/>
  <c r="D77" i="20"/>
  <c r="E77" i="20"/>
  <c r="F77" i="20"/>
  <c r="G77" i="20"/>
  <c r="H77" i="20"/>
  <c r="I77" i="20"/>
  <c r="J77" i="20"/>
  <c r="K77" i="20"/>
  <c r="L77" i="20"/>
  <c r="M77" i="20"/>
  <c r="N77" i="20"/>
  <c r="O77" i="20"/>
  <c r="D78" i="20"/>
  <c r="E78" i="20"/>
  <c r="F78" i="20"/>
  <c r="G78" i="20"/>
  <c r="H78" i="20"/>
  <c r="I78" i="20"/>
  <c r="J78" i="20"/>
  <c r="K78" i="20"/>
  <c r="L78" i="20"/>
  <c r="M78" i="20"/>
  <c r="N78" i="20"/>
  <c r="O78" i="20"/>
  <c r="D79" i="20"/>
  <c r="E79" i="20"/>
  <c r="F79" i="20"/>
  <c r="G79" i="20"/>
  <c r="H79" i="20"/>
  <c r="I79" i="20"/>
  <c r="J79" i="20"/>
  <c r="K79" i="20"/>
  <c r="L79" i="20"/>
  <c r="M79" i="20"/>
  <c r="N79" i="20"/>
  <c r="O79" i="20"/>
  <c r="D80" i="20"/>
  <c r="E80" i="20"/>
  <c r="F80" i="20"/>
  <c r="G80" i="20"/>
  <c r="H80" i="20"/>
  <c r="I80" i="20"/>
  <c r="J80" i="20"/>
  <c r="K80" i="20"/>
  <c r="L80" i="20"/>
  <c r="M80" i="20"/>
  <c r="N80" i="20"/>
  <c r="O80" i="20"/>
  <c r="D81" i="20"/>
  <c r="E81" i="20"/>
  <c r="F81" i="20"/>
  <c r="G81" i="20"/>
  <c r="H81" i="20"/>
  <c r="I81" i="20"/>
  <c r="J81" i="20"/>
  <c r="K81" i="20"/>
  <c r="L81" i="20"/>
  <c r="M81" i="20"/>
  <c r="N81" i="20"/>
  <c r="O81" i="20"/>
  <c r="D82" i="20"/>
  <c r="E82" i="20"/>
  <c r="F82" i="20"/>
  <c r="G82" i="20"/>
  <c r="H82" i="20"/>
  <c r="I82" i="20"/>
  <c r="J82" i="20"/>
  <c r="K82" i="20"/>
  <c r="L82" i="20"/>
  <c r="M82" i="20"/>
  <c r="N82" i="20"/>
  <c r="O82" i="20"/>
  <c r="D83" i="20"/>
  <c r="E83" i="20"/>
  <c r="F83" i="20"/>
  <c r="G83" i="20"/>
  <c r="H83" i="20"/>
  <c r="I83" i="20"/>
  <c r="J83" i="20"/>
  <c r="K83" i="20"/>
  <c r="L83" i="20"/>
  <c r="M83" i="20"/>
  <c r="N83" i="20"/>
  <c r="O83" i="20"/>
  <c r="D84" i="20"/>
  <c r="E84" i="20"/>
  <c r="F84" i="20"/>
  <c r="G84" i="20"/>
  <c r="H84" i="20"/>
  <c r="I84" i="20"/>
  <c r="J84" i="20"/>
  <c r="K84" i="20"/>
  <c r="L84" i="20"/>
  <c r="M84" i="20"/>
  <c r="N84" i="20"/>
  <c r="O84" i="20"/>
  <c r="D85" i="20"/>
  <c r="E85" i="20"/>
  <c r="F85" i="20"/>
  <c r="G85" i="20"/>
  <c r="H85" i="20"/>
  <c r="I85" i="20"/>
  <c r="J85" i="20"/>
  <c r="K85" i="20"/>
  <c r="L85" i="20"/>
  <c r="M85" i="20"/>
  <c r="N85" i="20"/>
  <c r="O85" i="20"/>
  <c r="D86" i="20"/>
  <c r="E86" i="20"/>
  <c r="F86" i="20"/>
  <c r="G86" i="20"/>
  <c r="H86" i="20"/>
  <c r="I86" i="20"/>
  <c r="J86" i="20"/>
  <c r="K86" i="20"/>
  <c r="L86" i="20"/>
  <c r="M86" i="20"/>
  <c r="N86" i="20"/>
  <c r="O86" i="20"/>
  <c r="D87" i="20"/>
  <c r="E87" i="20"/>
  <c r="F87" i="20"/>
  <c r="G87" i="20"/>
  <c r="H87" i="20"/>
  <c r="I87" i="20"/>
  <c r="J87" i="20"/>
  <c r="K87" i="20"/>
  <c r="L87" i="20"/>
  <c r="M87" i="20"/>
  <c r="N87" i="20"/>
  <c r="O87" i="20"/>
  <c r="D88" i="20"/>
  <c r="E88" i="20"/>
  <c r="F88" i="20"/>
  <c r="G88" i="20"/>
  <c r="H88" i="20"/>
  <c r="I88" i="20"/>
  <c r="J88" i="20"/>
  <c r="K88" i="20"/>
  <c r="L88" i="20"/>
  <c r="M88" i="20"/>
  <c r="N88" i="20"/>
  <c r="O88" i="20"/>
  <c r="D89" i="20"/>
  <c r="E89" i="20"/>
  <c r="F89" i="20"/>
  <c r="G89" i="20"/>
  <c r="H89" i="20"/>
  <c r="I89" i="20"/>
  <c r="J89" i="20"/>
  <c r="K89" i="20"/>
  <c r="L89" i="20"/>
  <c r="M89" i="20"/>
  <c r="N89" i="20"/>
  <c r="O89" i="20"/>
  <c r="C88" i="20"/>
  <c r="C89" i="20"/>
  <c r="Q332" i="23" l="1"/>
  <c r="Q330" i="23"/>
  <c r="Q331" i="23"/>
  <c r="Q333" i="23"/>
  <c r="P88" i="20"/>
  <c r="P89" i="20"/>
  <c r="D7" i="18" l="1"/>
  <c r="E7" i="18"/>
  <c r="F7" i="18"/>
  <c r="G7" i="18"/>
  <c r="H7" i="18"/>
  <c r="I7" i="18"/>
  <c r="D8" i="18"/>
  <c r="E8" i="18"/>
  <c r="F8" i="18"/>
  <c r="G8" i="18"/>
  <c r="H8" i="18"/>
  <c r="I8" i="18"/>
  <c r="D9" i="18"/>
  <c r="E9" i="18"/>
  <c r="F9" i="18"/>
  <c r="G9" i="18"/>
  <c r="H9" i="18"/>
  <c r="I9" i="18"/>
  <c r="D10" i="18"/>
  <c r="E10" i="18"/>
  <c r="F10" i="18"/>
  <c r="G10" i="18"/>
  <c r="H10" i="18"/>
  <c r="I10" i="18"/>
  <c r="D11" i="18"/>
  <c r="E11" i="18"/>
  <c r="F11" i="18"/>
  <c r="G11" i="18"/>
  <c r="H11" i="18"/>
  <c r="I11" i="18"/>
  <c r="D12" i="18"/>
  <c r="E12" i="18"/>
  <c r="F12" i="18"/>
  <c r="G12" i="18"/>
  <c r="H12" i="18"/>
  <c r="I12" i="18"/>
  <c r="D13" i="18"/>
  <c r="E13" i="18"/>
  <c r="F13" i="18"/>
  <c r="G13" i="18"/>
  <c r="H13" i="18"/>
  <c r="I13" i="18"/>
  <c r="D14" i="18"/>
  <c r="E14" i="18"/>
  <c r="F14" i="18"/>
  <c r="G14" i="18"/>
  <c r="H14" i="18"/>
  <c r="I14" i="18"/>
  <c r="D15" i="18"/>
  <c r="E15" i="18"/>
  <c r="F15" i="18"/>
  <c r="G15" i="18"/>
  <c r="H15" i="18"/>
  <c r="I15" i="18"/>
  <c r="D16" i="18"/>
  <c r="E16" i="18"/>
  <c r="F16" i="18"/>
  <c r="G16" i="18"/>
  <c r="H16" i="18"/>
  <c r="I16" i="18"/>
  <c r="D17" i="18"/>
  <c r="E17" i="18"/>
  <c r="F17" i="18"/>
  <c r="G17" i="18"/>
  <c r="H17" i="18"/>
  <c r="I17" i="18"/>
  <c r="D18" i="18"/>
  <c r="E18" i="18"/>
  <c r="F18" i="18"/>
  <c r="G18" i="18"/>
  <c r="H18" i="18"/>
  <c r="I18" i="18"/>
  <c r="D19" i="18"/>
  <c r="E19" i="18"/>
  <c r="F19" i="18"/>
  <c r="G19" i="18"/>
  <c r="H19" i="18"/>
  <c r="I19" i="18"/>
  <c r="D20" i="18"/>
  <c r="E20" i="18"/>
  <c r="F20" i="18"/>
  <c r="G20" i="18"/>
  <c r="H20" i="18"/>
  <c r="I20" i="18"/>
  <c r="D21" i="18"/>
  <c r="E21" i="18"/>
  <c r="F21" i="18"/>
  <c r="G21" i="18"/>
  <c r="H21" i="18"/>
  <c r="I21" i="18"/>
  <c r="D22" i="18"/>
  <c r="E22" i="18"/>
  <c r="F22" i="18"/>
  <c r="G22" i="18"/>
  <c r="H22" i="18"/>
  <c r="I22" i="18"/>
  <c r="D23" i="18"/>
  <c r="E23" i="18"/>
  <c r="F23" i="18"/>
  <c r="G23" i="18"/>
  <c r="H23" i="18"/>
  <c r="I23" i="18"/>
  <c r="D24" i="18"/>
  <c r="E24" i="18"/>
  <c r="F24" i="18"/>
  <c r="G24" i="18"/>
  <c r="H24" i="18"/>
  <c r="I24" i="18"/>
  <c r="D25" i="18"/>
  <c r="E25" i="18"/>
  <c r="F25" i="18"/>
  <c r="G25" i="18"/>
  <c r="H25" i="18"/>
  <c r="I25" i="18"/>
  <c r="D26" i="18"/>
  <c r="E26" i="18"/>
  <c r="F26" i="18"/>
  <c r="G26" i="18"/>
  <c r="H26" i="18"/>
  <c r="I26" i="18"/>
  <c r="D27" i="18"/>
  <c r="E27" i="18"/>
  <c r="F27" i="18"/>
  <c r="G27" i="18"/>
  <c r="H27" i="18"/>
  <c r="I27" i="18"/>
  <c r="D28" i="18"/>
  <c r="E28" i="18"/>
  <c r="F28" i="18"/>
  <c r="G28" i="18"/>
  <c r="H28" i="18"/>
  <c r="I28" i="18"/>
  <c r="D29" i="18"/>
  <c r="E29" i="18"/>
  <c r="F29" i="18"/>
  <c r="G29" i="18"/>
  <c r="H29" i="18"/>
  <c r="I29" i="18"/>
  <c r="D30" i="18"/>
  <c r="E30" i="18"/>
  <c r="F30" i="18"/>
  <c r="G30" i="18"/>
  <c r="H30" i="18"/>
  <c r="I30" i="18"/>
  <c r="D31" i="18"/>
  <c r="E31" i="18"/>
  <c r="F31" i="18"/>
  <c r="G31" i="18"/>
  <c r="H31" i="18"/>
  <c r="I31" i="18"/>
  <c r="D32" i="18"/>
  <c r="E32" i="18"/>
  <c r="F32" i="18"/>
  <c r="G32" i="18"/>
  <c r="H32" i="18"/>
  <c r="I32" i="18"/>
  <c r="D33" i="18"/>
  <c r="E33" i="18"/>
  <c r="F33" i="18"/>
  <c r="G33" i="18"/>
  <c r="H33" i="18"/>
  <c r="I33" i="18"/>
  <c r="D34" i="18"/>
  <c r="E34" i="18"/>
  <c r="F34" i="18"/>
  <c r="G34" i="18"/>
  <c r="H34" i="18"/>
  <c r="I34" i="18"/>
  <c r="D35" i="18"/>
  <c r="E35" i="18"/>
  <c r="F35" i="18"/>
  <c r="G35" i="18"/>
  <c r="H35" i="18"/>
  <c r="I35" i="18"/>
  <c r="D36" i="18"/>
  <c r="E36" i="18"/>
  <c r="F36" i="18"/>
  <c r="G36" i="18"/>
  <c r="H36" i="18"/>
  <c r="I36" i="18"/>
  <c r="D37" i="18"/>
  <c r="E37" i="18"/>
  <c r="F37" i="18"/>
  <c r="G37" i="18"/>
  <c r="H37" i="18"/>
  <c r="I37" i="18"/>
  <c r="D38" i="18"/>
  <c r="E38" i="18"/>
  <c r="F38" i="18"/>
  <c r="G38" i="18"/>
  <c r="H38" i="18"/>
  <c r="I38" i="18"/>
  <c r="D39" i="18"/>
  <c r="E39" i="18"/>
  <c r="F39" i="18"/>
  <c r="G39" i="18"/>
  <c r="H39" i="18"/>
  <c r="I39" i="18"/>
  <c r="D40" i="18"/>
  <c r="E40" i="18"/>
  <c r="F40" i="18"/>
  <c r="G40" i="18"/>
  <c r="H40" i="18"/>
  <c r="I40" i="18"/>
  <c r="D41" i="18"/>
  <c r="E41" i="18"/>
  <c r="F41" i="18"/>
  <c r="G41" i="18"/>
  <c r="H41" i="18"/>
  <c r="I41" i="18"/>
  <c r="D42" i="18"/>
  <c r="E42" i="18"/>
  <c r="F42" i="18"/>
  <c r="G42" i="18"/>
  <c r="H42" i="18"/>
  <c r="I42" i="18"/>
  <c r="D43" i="18"/>
  <c r="E43" i="18"/>
  <c r="F43" i="18"/>
  <c r="G43" i="18"/>
  <c r="H43" i="18"/>
  <c r="I43" i="18"/>
  <c r="D44" i="18"/>
  <c r="E44" i="18"/>
  <c r="F44" i="18"/>
  <c r="G44" i="18"/>
  <c r="H44" i="18"/>
  <c r="I44" i="18"/>
  <c r="D45" i="18"/>
  <c r="E45" i="18"/>
  <c r="F45" i="18"/>
  <c r="G45" i="18"/>
  <c r="H45" i="18"/>
  <c r="I45" i="18"/>
  <c r="D46" i="18"/>
  <c r="E46" i="18"/>
  <c r="F46" i="18"/>
  <c r="G46" i="18"/>
  <c r="H46" i="18"/>
  <c r="I46" i="18"/>
  <c r="D47" i="18"/>
  <c r="E47" i="18"/>
  <c r="F47" i="18"/>
  <c r="G47" i="18"/>
  <c r="H47" i="18"/>
  <c r="I47" i="18"/>
  <c r="D48" i="18"/>
  <c r="E48" i="18"/>
  <c r="F48" i="18"/>
  <c r="G48" i="18"/>
  <c r="H48" i="18"/>
  <c r="I48" i="18"/>
  <c r="D49" i="18"/>
  <c r="E49" i="18"/>
  <c r="F49" i="18"/>
  <c r="G49" i="18"/>
  <c r="H49" i="18"/>
  <c r="I49" i="18"/>
  <c r="D50" i="18"/>
  <c r="E50" i="18"/>
  <c r="F50" i="18"/>
  <c r="G50" i="18"/>
  <c r="H50" i="18"/>
  <c r="I50" i="18"/>
  <c r="D51" i="18"/>
  <c r="E51" i="18"/>
  <c r="F51" i="18"/>
  <c r="G51" i="18"/>
  <c r="H51" i="18"/>
  <c r="I51" i="18"/>
  <c r="D52" i="18"/>
  <c r="E52" i="18"/>
  <c r="F52" i="18"/>
  <c r="G52" i="18"/>
  <c r="H52" i="18"/>
  <c r="I52" i="18"/>
  <c r="D53" i="18"/>
  <c r="E53" i="18"/>
  <c r="F53" i="18"/>
  <c r="G53" i="18"/>
  <c r="H53" i="18"/>
  <c r="I53" i="18"/>
  <c r="D54" i="18"/>
  <c r="E54" i="18"/>
  <c r="F54" i="18"/>
  <c r="G54" i="18"/>
  <c r="H54" i="18"/>
  <c r="I54" i="18"/>
  <c r="D55" i="18"/>
  <c r="E55" i="18"/>
  <c r="F55" i="18"/>
  <c r="G55" i="18"/>
  <c r="H55" i="18"/>
  <c r="I55" i="18"/>
  <c r="D56" i="18"/>
  <c r="E56" i="18"/>
  <c r="F56" i="18"/>
  <c r="G56" i="18"/>
  <c r="H56" i="18"/>
  <c r="I56" i="18"/>
  <c r="D57" i="18"/>
  <c r="E57" i="18"/>
  <c r="F57" i="18"/>
  <c r="G57" i="18"/>
  <c r="H57" i="18"/>
  <c r="I57" i="18"/>
  <c r="D58" i="18"/>
  <c r="E58" i="18"/>
  <c r="F58" i="18"/>
  <c r="G58" i="18"/>
  <c r="H58" i="18"/>
  <c r="I58" i="18"/>
  <c r="D59" i="18"/>
  <c r="E59" i="18"/>
  <c r="F59" i="18"/>
  <c r="G59" i="18"/>
  <c r="H59" i="18"/>
  <c r="I59" i="18"/>
  <c r="D60" i="18"/>
  <c r="E60" i="18"/>
  <c r="F60" i="18"/>
  <c r="G60" i="18"/>
  <c r="H60" i="18"/>
  <c r="I60" i="18"/>
  <c r="D61" i="18"/>
  <c r="E61" i="18"/>
  <c r="F61" i="18"/>
  <c r="G61" i="18"/>
  <c r="H61" i="18"/>
  <c r="I61" i="18"/>
  <c r="D62" i="18"/>
  <c r="E62" i="18"/>
  <c r="F62" i="18"/>
  <c r="G62" i="18"/>
  <c r="H62" i="18"/>
  <c r="I62" i="18"/>
  <c r="D63" i="18"/>
  <c r="E63" i="18"/>
  <c r="F63" i="18"/>
  <c r="G63" i="18"/>
  <c r="H63" i="18"/>
  <c r="I63" i="18"/>
  <c r="D64" i="18"/>
  <c r="E64" i="18"/>
  <c r="F64" i="18"/>
  <c r="G64" i="18"/>
  <c r="H64" i="18"/>
  <c r="I64" i="18"/>
  <c r="D65" i="18"/>
  <c r="E65" i="18"/>
  <c r="F65" i="18"/>
  <c r="G65" i="18"/>
  <c r="H65" i="18"/>
  <c r="I65" i="18"/>
  <c r="D66" i="18"/>
  <c r="E66" i="18"/>
  <c r="F66" i="18"/>
  <c r="G66" i="18"/>
  <c r="H66" i="18"/>
  <c r="I66" i="18"/>
  <c r="D67" i="18"/>
  <c r="E67" i="18"/>
  <c r="F67" i="18"/>
  <c r="G67" i="18"/>
  <c r="H67" i="18"/>
  <c r="I67" i="18"/>
  <c r="D68" i="18"/>
  <c r="E68" i="18"/>
  <c r="F68" i="18"/>
  <c r="G68" i="18"/>
  <c r="H68" i="18"/>
  <c r="I68" i="18"/>
  <c r="D69" i="18"/>
  <c r="E69" i="18"/>
  <c r="F69" i="18"/>
  <c r="G69" i="18"/>
  <c r="H69" i="18"/>
  <c r="I69" i="18"/>
  <c r="D70" i="18"/>
  <c r="E70" i="18"/>
  <c r="F70" i="18"/>
  <c r="G70" i="18"/>
  <c r="H70" i="18"/>
  <c r="I70" i="18"/>
  <c r="D71" i="18"/>
  <c r="E71" i="18"/>
  <c r="F71" i="18"/>
  <c r="G71" i="18"/>
  <c r="H71" i="18"/>
  <c r="I71" i="18"/>
  <c r="D72" i="18"/>
  <c r="E72" i="18"/>
  <c r="F72" i="18"/>
  <c r="G72" i="18"/>
  <c r="H72" i="18"/>
  <c r="I72" i="18"/>
  <c r="D73" i="18"/>
  <c r="E73" i="18"/>
  <c r="F73" i="18"/>
  <c r="G73" i="18"/>
  <c r="H73" i="18"/>
  <c r="I73" i="18"/>
  <c r="D74" i="18"/>
  <c r="E74" i="18"/>
  <c r="F74" i="18"/>
  <c r="G74" i="18"/>
  <c r="H74" i="18"/>
  <c r="I74" i="18"/>
  <c r="D75" i="18"/>
  <c r="E75" i="18"/>
  <c r="F75" i="18"/>
  <c r="G75" i="18"/>
  <c r="H75" i="18"/>
  <c r="I75" i="18"/>
  <c r="D76" i="18"/>
  <c r="E76" i="18"/>
  <c r="F76" i="18"/>
  <c r="G76" i="18"/>
  <c r="H76" i="18"/>
  <c r="I76" i="18"/>
  <c r="D77" i="18"/>
  <c r="E77" i="18"/>
  <c r="F77" i="18"/>
  <c r="G77" i="18"/>
  <c r="H77" i="18"/>
  <c r="I77" i="18"/>
  <c r="D78" i="18"/>
  <c r="E78" i="18"/>
  <c r="F78" i="18"/>
  <c r="G78" i="18"/>
  <c r="H78" i="18"/>
  <c r="I78" i="18"/>
  <c r="D79" i="18"/>
  <c r="E79" i="18"/>
  <c r="F79" i="18"/>
  <c r="G79" i="18"/>
  <c r="H79" i="18"/>
  <c r="I79" i="18"/>
  <c r="D6" i="18"/>
  <c r="E6" i="18"/>
  <c r="F6" i="18"/>
  <c r="G6" i="18"/>
  <c r="H6" i="18"/>
  <c r="I6" i="18"/>
  <c r="I5" i="18"/>
  <c r="H5" i="18"/>
  <c r="G5" i="18"/>
  <c r="F5" i="18"/>
  <c r="C88" i="16"/>
  <c r="D88" i="16"/>
  <c r="E88" i="16"/>
  <c r="F88" i="16"/>
  <c r="G88" i="16"/>
  <c r="H88" i="16"/>
  <c r="I88" i="16"/>
  <c r="J88" i="16"/>
  <c r="K88" i="16"/>
  <c r="L88" i="16"/>
  <c r="M88" i="16"/>
  <c r="N88" i="16"/>
  <c r="O88" i="16"/>
  <c r="C89" i="16"/>
  <c r="D89" i="16"/>
  <c r="E89" i="16"/>
  <c r="F89" i="16"/>
  <c r="G89" i="16"/>
  <c r="H89" i="16"/>
  <c r="I89" i="16"/>
  <c r="J89" i="16"/>
  <c r="K89" i="16"/>
  <c r="L89" i="16"/>
  <c r="M89" i="16"/>
  <c r="N89" i="16"/>
  <c r="O89" i="16"/>
  <c r="C90" i="16"/>
  <c r="D90" i="16"/>
  <c r="E90" i="16"/>
  <c r="F90" i="16"/>
  <c r="G90" i="16"/>
  <c r="H90" i="16"/>
  <c r="I90" i="16"/>
  <c r="J90" i="16"/>
  <c r="K90" i="16"/>
  <c r="L90" i="16"/>
  <c r="M90" i="16"/>
  <c r="N90" i="16"/>
  <c r="O90" i="16"/>
  <c r="C77" i="13"/>
  <c r="D77" i="13"/>
  <c r="E77" i="13"/>
  <c r="F77" i="13"/>
  <c r="G77" i="13"/>
  <c r="H77" i="13"/>
  <c r="I77" i="13"/>
  <c r="C78" i="13"/>
  <c r="D78" i="13"/>
  <c r="E78" i="13"/>
  <c r="F78" i="13"/>
  <c r="G78" i="13"/>
  <c r="H78" i="13"/>
  <c r="I78" i="13"/>
  <c r="C79" i="13"/>
  <c r="D79" i="13"/>
  <c r="E79" i="13"/>
  <c r="F79" i="13"/>
  <c r="G79" i="13"/>
  <c r="H79" i="13"/>
  <c r="I79" i="13"/>
  <c r="C76" i="13"/>
  <c r="D76" i="13"/>
  <c r="E76" i="13"/>
  <c r="F76" i="13"/>
  <c r="G76" i="13"/>
  <c r="H76" i="13"/>
  <c r="I76" i="13"/>
  <c r="C73" i="13"/>
  <c r="D73" i="13"/>
  <c r="E73" i="13"/>
  <c r="F73" i="13"/>
  <c r="G73" i="13"/>
  <c r="H73" i="13"/>
  <c r="I73" i="13"/>
  <c r="C74" i="13"/>
  <c r="D74" i="13"/>
  <c r="E74" i="13"/>
  <c r="F74" i="13"/>
  <c r="G74" i="13"/>
  <c r="H74" i="13"/>
  <c r="I74" i="13"/>
  <c r="C75" i="13"/>
  <c r="D75" i="13"/>
  <c r="E75" i="13"/>
  <c r="F75" i="13"/>
  <c r="G75" i="13"/>
  <c r="H75" i="13"/>
  <c r="I75" i="13"/>
  <c r="C89" i="11"/>
  <c r="D89" i="11"/>
  <c r="E89" i="11"/>
  <c r="F89" i="11"/>
  <c r="G89" i="11"/>
  <c r="H89" i="11"/>
  <c r="I89" i="11"/>
  <c r="J89" i="11"/>
  <c r="K89" i="11"/>
  <c r="L89" i="11"/>
  <c r="M89" i="11"/>
  <c r="N89" i="11"/>
  <c r="O89" i="11"/>
  <c r="C90" i="11"/>
  <c r="D90" i="11"/>
  <c r="E90" i="11"/>
  <c r="F90" i="11"/>
  <c r="G90" i="11"/>
  <c r="H90" i="11"/>
  <c r="I90" i="11"/>
  <c r="J90" i="11"/>
  <c r="K90" i="11"/>
  <c r="L90" i="11"/>
  <c r="M90" i="11"/>
  <c r="N90" i="11"/>
  <c r="O90" i="11"/>
  <c r="C79" i="8"/>
  <c r="C5" i="8"/>
  <c r="D90" i="6"/>
  <c r="E90" i="6"/>
  <c r="F90" i="6"/>
  <c r="G90" i="6"/>
  <c r="H90" i="6"/>
  <c r="I90" i="6"/>
  <c r="J90" i="6"/>
  <c r="K90" i="6"/>
  <c r="L90" i="6"/>
  <c r="M90" i="6"/>
  <c r="N90" i="6"/>
  <c r="O90" i="6"/>
  <c r="C90" i="6"/>
  <c r="C87" i="6"/>
  <c r="D87" i="6"/>
  <c r="E87" i="6"/>
  <c r="F87" i="6"/>
  <c r="G87" i="6"/>
  <c r="H87" i="6"/>
  <c r="I87" i="6"/>
  <c r="J87" i="6"/>
  <c r="K87" i="6"/>
  <c r="L87" i="6"/>
  <c r="M87" i="6"/>
  <c r="N87" i="6"/>
  <c r="O87" i="6"/>
  <c r="C88" i="6"/>
  <c r="D88" i="6"/>
  <c r="E88" i="6"/>
  <c r="F88" i="6"/>
  <c r="G88" i="6"/>
  <c r="H88" i="6"/>
  <c r="I88" i="6"/>
  <c r="J88" i="6"/>
  <c r="K88" i="6"/>
  <c r="L88" i="6"/>
  <c r="M88" i="6"/>
  <c r="N88" i="6"/>
  <c r="O88" i="6"/>
  <c r="C89" i="6"/>
  <c r="D89" i="6"/>
  <c r="E89" i="6"/>
  <c r="F89" i="6"/>
  <c r="G89" i="6"/>
  <c r="H89" i="6"/>
  <c r="I89" i="6"/>
  <c r="J89" i="6"/>
  <c r="K89" i="6"/>
  <c r="L89" i="6"/>
  <c r="M89" i="6"/>
  <c r="N89" i="6"/>
  <c r="O89" i="6"/>
  <c r="D65" i="5"/>
  <c r="D62" i="5"/>
  <c r="C65" i="5"/>
  <c r="C62" i="5"/>
  <c r="D35" i="5"/>
  <c r="C38" i="5"/>
  <c r="C35" i="5"/>
  <c r="D11" i="5"/>
  <c r="C11" i="5"/>
  <c r="D8" i="5"/>
  <c r="E8" i="5"/>
  <c r="F8" i="5"/>
  <c r="C8" i="5"/>
  <c r="D90" i="2"/>
  <c r="E90" i="2" l="1"/>
  <c r="J6" i="18"/>
  <c r="J68" i="18"/>
  <c r="J64" i="18"/>
  <c r="J48" i="18"/>
  <c r="J44" i="18"/>
  <c r="J40" i="18"/>
  <c r="J24" i="18"/>
  <c r="J16" i="18"/>
  <c r="J8" i="18"/>
  <c r="J59" i="18"/>
  <c r="J51" i="18"/>
  <c r="J23" i="18"/>
  <c r="J19" i="18"/>
  <c r="J11" i="18"/>
  <c r="J46" i="18"/>
  <c r="J18" i="18"/>
  <c r="J66" i="18"/>
  <c r="J77" i="18"/>
  <c r="J61" i="18"/>
  <c r="J9" i="18"/>
  <c r="J14" i="18"/>
  <c r="J32" i="18"/>
  <c r="J28" i="18"/>
  <c r="J37" i="18"/>
  <c r="J75" i="18"/>
  <c r="J43" i="18"/>
  <c r="J30" i="18"/>
  <c r="J5" i="18"/>
  <c r="J60" i="18"/>
  <c r="J39" i="18"/>
  <c r="J35" i="18"/>
  <c r="J27" i="18"/>
  <c r="J49" i="18"/>
  <c r="J71" i="18"/>
  <c r="J67" i="18"/>
  <c r="J54" i="18"/>
  <c r="J41" i="18"/>
  <c r="J29" i="18"/>
  <c r="J76" i="18"/>
  <c r="J72" i="18"/>
  <c r="J12" i="18"/>
  <c r="J13" i="18"/>
  <c r="J78" i="13"/>
  <c r="J77" i="13"/>
  <c r="J69" i="18"/>
  <c r="J56" i="18"/>
  <c r="J52" i="18"/>
  <c r="J53" i="18"/>
  <c r="J38" i="18"/>
  <c r="J20" i="18"/>
  <c r="J15" i="18"/>
  <c r="J10" i="18"/>
  <c r="J78" i="18"/>
  <c r="J73" i="18"/>
  <c r="J63" i="18"/>
  <c r="J58" i="18"/>
  <c r="J34" i="18"/>
  <c r="J25" i="18"/>
  <c r="J21" i="18"/>
  <c r="J79" i="18"/>
  <c r="J74" i="18"/>
  <c r="J45" i="18"/>
  <c r="J26" i="18"/>
  <c r="J17" i="18"/>
  <c r="J7" i="18"/>
  <c r="J70" i="18"/>
  <c r="J65" i="18"/>
  <c r="J55" i="18"/>
  <c r="J50" i="18"/>
  <c r="J36" i="18"/>
  <c r="J31" i="18"/>
  <c r="J22" i="18"/>
  <c r="J62" i="18"/>
  <c r="J57" i="18"/>
  <c r="J47" i="18"/>
  <c r="J42" i="18"/>
  <c r="J33" i="18"/>
  <c r="P90" i="16"/>
  <c r="P88" i="16"/>
  <c r="P89" i="16"/>
  <c r="J76" i="13"/>
  <c r="J79" i="13"/>
  <c r="J75" i="13"/>
  <c r="J73" i="13"/>
  <c r="J74" i="13"/>
  <c r="P89" i="11"/>
  <c r="P90" i="11"/>
  <c r="C13" i="5"/>
  <c r="P87" i="6"/>
  <c r="P88" i="6"/>
  <c r="P90" i="6"/>
  <c r="P89" i="6"/>
  <c r="F62" i="5"/>
  <c r="F67" i="5" s="1"/>
  <c r="F66" i="5" s="1"/>
  <c r="F65" i="5"/>
  <c r="C40" i="5"/>
  <c r="G8" i="5"/>
  <c r="G11" i="5"/>
  <c r="E17" i="26" l="1"/>
  <c r="F7" i="24" l="1"/>
  <c r="G7" i="24"/>
  <c r="H7" i="24"/>
  <c r="I7" i="24"/>
  <c r="J7" i="24"/>
  <c r="K7" i="24"/>
  <c r="L7" i="24"/>
  <c r="M7" i="24"/>
  <c r="N7" i="24"/>
  <c r="O7" i="24"/>
  <c r="P7" i="24"/>
  <c r="E7" i="24"/>
  <c r="F6" i="24"/>
  <c r="G6" i="24"/>
  <c r="H6" i="24"/>
  <c r="I6" i="24"/>
  <c r="J6" i="24"/>
  <c r="K6" i="24"/>
  <c r="L6" i="24"/>
  <c r="M6" i="24"/>
  <c r="N6" i="24"/>
  <c r="O6" i="24"/>
  <c r="P6" i="24"/>
  <c r="E6" i="24"/>
  <c r="F5" i="24"/>
  <c r="G5" i="24"/>
  <c r="H5" i="24"/>
  <c r="I5" i="24"/>
  <c r="J5" i="24"/>
  <c r="K5" i="24"/>
  <c r="L5" i="24"/>
  <c r="M5" i="24"/>
  <c r="N5" i="24"/>
  <c r="O5" i="24"/>
  <c r="P5" i="24"/>
  <c r="E5" i="24"/>
  <c r="F4" i="24"/>
  <c r="G4" i="24"/>
  <c r="H4" i="24"/>
  <c r="I4" i="24"/>
  <c r="J4" i="24"/>
  <c r="K4" i="24"/>
  <c r="L4" i="24"/>
  <c r="M4" i="24"/>
  <c r="N4" i="24"/>
  <c r="O4" i="24"/>
  <c r="P4" i="24"/>
  <c r="E4" i="24"/>
  <c r="C4" i="24"/>
  <c r="C14" i="23"/>
  <c r="C18" i="23"/>
  <c r="C22" i="23"/>
  <c r="C26" i="23"/>
  <c r="C30" i="23"/>
  <c r="C34" i="23"/>
  <c r="C38" i="23"/>
  <c r="C42" i="23"/>
  <c r="C46" i="23"/>
  <c r="C50" i="23"/>
  <c r="C54" i="23"/>
  <c r="C58" i="23"/>
  <c r="C62" i="23"/>
  <c r="C66" i="23"/>
  <c r="C70" i="23"/>
  <c r="C74" i="23"/>
  <c r="C78" i="23"/>
  <c r="C82" i="23"/>
  <c r="C86" i="23"/>
  <c r="C90" i="23"/>
  <c r="C94" i="23"/>
  <c r="C98" i="23"/>
  <c r="C102" i="23"/>
  <c r="C106" i="23"/>
  <c r="C110" i="23"/>
  <c r="C114" i="23"/>
  <c r="C118" i="23"/>
  <c r="C122" i="23"/>
  <c r="C126" i="23"/>
  <c r="C130" i="23"/>
  <c r="C134" i="23"/>
  <c r="C138" i="23"/>
  <c r="C142" i="23"/>
  <c r="C146" i="23"/>
  <c r="C150" i="23"/>
  <c r="C154" i="23"/>
  <c r="C158" i="23"/>
  <c r="C162" i="23"/>
  <c r="C166" i="23"/>
  <c r="C170" i="23"/>
  <c r="C174" i="23"/>
  <c r="C178" i="23"/>
  <c r="C182" i="23"/>
  <c r="C186" i="23"/>
  <c r="C190" i="23"/>
  <c r="C194" i="23"/>
  <c r="C198" i="23"/>
  <c r="C202" i="23"/>
  <c r="C206" i="23"/>
  <c r="C210" i="23"/>
  <c r="C214" i="23"/>
  <c r="C218" i="23"/>
  <c r="C222" i="23"/>
  <c r="C226" i="23"/>
  <c r="C230" i="23"/>
  <c r="C234" i="23"/>
  <c r="C238" i="23"/>
  <c r="C242" i="23"/>
  <c r="C246" i="23"/>
  <c r="C250" i="23"/>
  <c r="C254" i="23"/>
  <c r="C258" i="23"/>
  <c r="C262" i="23"/>
  <c r="C266" i="23"/>
  <c r="C270" i="23"/>
  <c r="C274" i="23"/>
  <c r="C278" i="23"/>
  <c r="C282" i="23"/>
  <c r="C286" i="23"/>
  <c r="C290" i="23"/>
  <c r="C294" i="23"/>
  <c r="C298" i="23"/>
  <c r="C302" i="23"/>
  <c r="C306" i="23"/>
  <c r="C310" i="23"/>
  <c r="C314" i="23"/>
  <c r="C318" i="23"/>
  <c r="C322" i="23"/>
  <c r="C326" i="23"/>
  <c r="C10" i="23"/>
  <c r="C6" i="23"/>
  <c r="E328" i="23"/>
  <c r="F328" i="23"/>
  <c r="G328" i="23"/>
  <c r="H328" i="23"/>
  <c r="I328" i="23"/>
  <c r="J328" i="23"/>
  <c r="K328" i="23"/>
  <c r="L328" i="23"/>
  <c r="M328" i="23"/>
  <c r="N328" i="23"/>
  <c r="O328" i="23"/>
  <c r="P328" i="23"/>
  <c r="E329" i="23"/>
  <c r="F329" i="23"/>
  <c r="G329" i="23"/>
  <c r="H329" i="23"/>
  <c r="I329" i="23"/>
  <c r="J329" i="23"/>
  <c r="K329" i="23"/>
  <c r="L329" i="23"/>
  <c r="M329" i="23"/>
  <c r="N329" i="23"/>
  <c r="O329" i="23"/>
  <c r="P329" i="23"/>
  <c r="E327" i="23"/>
  <c r="F327" i="23"/>
  <c r="G327" i="23"/>
  <c r="H327" i="23"/>
  <c r="I327" i="23"/>
  <c r="J327" i="23"/>
  <c r="K327" i="23"/>
  <c r="L327" i="23"/>
  <c r="M327" i="23"/>
  <c r="N327" i="23"/>
  <c r="O327" i="23"/>
  <c r="P327" i="23"/>
  <c r="E8" i="23"/>
  <c r="F8" i="23"/>
  <c r="G8" i="23"/>
  <c r="H8" i="23"/>
  <c r="I8" i="23"/>
  <c r="J8" i="23"/>
  <c r="K8" i="23"/>
  <c r="L8" i="23"/>
  <c r="M8" i="23"/>
  <c r="N8" i="23"/>
  <c r="O8" i="23"/>
  <c r="P8" i="23"/>
  <c r="E9" i="23"/>
  <c r="F9" i="23"/>
  <c r="G9" i="23"/>
  <c r="H9" i="23"/>
  <c r="I9" i="23"/>
  <c r="J9" i="23"/>
  <c r="K9" i="23"/>
  <c r="L9" i="23"/>
  <c r="M9" i="23"/>
  <c r="N9" i="23"/>
  <c r="O9" i="23"/>
  <c r="P9" i="23"/>
  <c r="E10" i="23"/>
  <c r="F10" i="23"/>
  <c r="G10" i="23"/>
  <c r="H10" i="23"/>
  <c r="I10" i="23"/>
  <c r="J10" i="23"/>
  <c r="K10" i="23"/>
  <c r="L10" i="23"/>
  <c r="M10" i="23"/>
  <c r="N10" i="23"/>
  <c r="O10" i="23"/>
  <c r="P10" i="23"/>
  <c r="E11" i="23"/>
  <c r="F11" i="23"/>
  <c r="G11" i="23"/>
  <c r="H11" i="23"/>
  <c r="I11" i="23"/>
  <c r="J11" i="23"/>
  <c r="K11" i="23"/>
  <c r="L11" i="23"/>
  <c r="M11" i="23"/>
  <c r="N11" i="23"/>
  <c r="O11" i="23"/>
  <c r="P11" i="23"/>
  <c r="E12" i="23"/>
  <c r="F12" i="23"/>
  <c r="G12" i="23"/>
  <c r="H12" i="23"/>
  <c r="I12" i="23"/>
  <c r="J12" i="23"/>
  <c r="K12" i="23"/>
  <c r="L12" i="23"/>
  <c r="M12" i="23"/>
  <c r="N12" i="23"/>
  <c r="O12" i="23"/>
  <c r="P12" i="23"/>
  <c r="E13" i="23"/>
  <c r="F13" i="23"/>
  <c r="G13" i="23"/>
  <c r="H13" i="23"/>
  <c r="I13" i="23"/>
  <c r="J13" i="23"/>
  <c r="K13" i="23"/>
  <c r="L13" i="23"/>
  <c r="M13" i="23"/>
  <c r="N13" i="23"/>
  <c r="O13" i="23"/>
  <c r="P13" i="23"/>
  <c r="E14" i="23"/>
  <c r="F14" i="23"/>
  <c r="G14" i="23"/>
  <c r="H14" i="23"/>
  <c r="I14" i="23"/>
  <c r="J14" i="23"/>
  <c r="K14" i="23"/>
  <c r="L14" i="23"/>
  <c r="M14" i="23"/>
  <c r="N14" i="23"/>
  <c r="O14" i="23"/>
  <c r="P14" i="23"/>
  <c r="E15" i="23"/>
  <c r="F15" i="23"/>
  <c r="G15" i="23"/>
  <c r="H15" i="23"/>
  <c r="I15" i="23"/>
  <c r="J15" i="23"/>
  <c r="K15" i="23"/>
  <c r="L15" i="23"/>
  <c r="M15" i="23"/>
  <c r="N15" i="23"/>
  <c r="O15" i="23"/>
  <c r="P15" i="23"/>
  <c r="E16" i="23"/>
  <c r="F16" i="23"/>
  <c r="G16" i="23"/>
  <c r="H16" i="23"/>
  <c r="I16" i="23"/>
  <c r="J16" i="23"/>
  <c r="K16" i="23"/>
  <c r="L16" i="23"/>
  <c r="M16" i="23"/>
  <c r="N16" i="23"/>
  <c r="O16" i="23"/>
  <c r="P16" i="23"/>
  <c r="E17" i="23"/>
  <c r="F17" i="23"/>
  <c r="G17" i="23"/>
  <c r="H17" i="23"/>
  <c r="I17" i="23"/>
  <c r="J17" i="23"/>
  <c r="K17" i="23"/>
  <c r="L17" i="23"/>
  <c r="M17" i="23"/>
  <c r="N17" i="23"/>
  <c r="O17" i="23"/>
  <c r="P17" i="23"/>
  <c r="E18" i="23"/>
  <c r="F18" i="23"/>
  <c r="G18" i="23"/>
  <c r="H18" i="23"/>
  <c r="I18" i="23"/>
  <c r="J18" i="23"/>
  <c r="K18" i="23"/>
  <c r="L18" i="23"/>
  <c r="M18" i="23"/>
  <c r="N18" i="23"/>
  <c r="O18" i="23"/>
  <c r="P18" i="23"/>
  <c r="E19" i="23"/>
  <c r="F19" i="23"/>
  <c r="G19" i="23"/>
  <c r="H19" i="23"/>
  <c r="I19" i="23"/>
  <c r="J19" i="23"/>
  <c r="K19" i="23"/>
  <c r="L19" i="23"/>
  <c r="M19" i="23"/>
  <c r="N19" i="23"/>
  <c r="O19" i="23"/>
  <c r="P19" i="23"/>
  <c r="E20" i="23"/>
  <c r="F20" i="23"/>
  <c r="G20" i="23"/>
  <c r="H20" i="23"/>
  <c r="I20" i="23"/>
  <c r="J20" i="23"/>
  <c r="K20" i="23"/>
  <c r="L20" i="23"/>
  <c r="M20" i="23"/>
  <c r="N20" i="23"/>
  <c r="O20" i="23"/>
  <c r="P20" i="23"/>
  <c r="E21" i="23"/>
  <c r="F21" i="23"/>
  <c r="G21" i="23"/>
  <c r="H21" i="23"/>
  <c r="I21" i="23"/>
  <c r="J21" i="23"/>
  <c r="K21" i="23"/>
  <c r="L21" i="23"/>
  <c r="M21" i="23"/>
  <c r="N21" i="23"/>
  <c r="O21" i="23"/>
  <c r="P21" i="23"/>
  <c r="E22" i="23"/>
  <c r="F22" i="23"/>
  <c r="G22" i="23"/>
  <c r="H22" i="23"/>
  <c r="I22" i="23"/>
  <c r="J22" i="23"/>
  <c r="K22" i="23"/>
  <c r="L22" i="23"/>
  <c r="M22" i="23"/>
  <c r="N22" i="23"/>
  <c r="O22" i="23"/>
  <c r="P22" i="23"/>
  <c r="E23" i="23"/>
  <c r="F23" i="23"/>
  <c r="G23" i="23"/>
  <c r="H23" i="23"/>
  <c r="I23" i="23"/>
  <c r="J23" i="23"/>
  <c r="K23" i="23"/>
  <c r="L23" i="23"/>
  <c r="M23" i="23"/>
  <c r="N23" i="23"/>
  <c r="O23" i="23"/>
  <c r="P23" i="23"/>
  <c r="E24" i="23"/>
  <c r="F24" i="23"/>
  <c r="G24" i="23"/>
  <c r="H24" i="23"/>
  <c r="I24" i="23"/>
  <c r="J24" i="23"/>
  <c r="K24" i="23"/>
  <c r="L24" i="23"/>
  <c r="M24" i="23"/>
  <c r="N24" i="23"/>
  <c r="O24" i="23"/>
  <c r="P24" i="23"/>
  <c r="E25" i="23"/>
  <c r="F25" i="23"/>
  <c r="G25" i="23"/>
  <c r="H25" i="23"/>
  <c r="I25" i="23"/>
  <c r="J25" i="23"/>
  <c r="K25" i="23"/>
  <c r="L25" i="23"/>
  <c r="M25" i="23"/>
  <c r="N25" i="23"/>
  <c r="O25" i="23"/>
  <c r="P25" i="23"/>
  <c r="E26" i="23"/>
  <c r="F26" i="23"/>
  <c r="G26" i="23"/>
  <c r="H26" i="23"/>
  <c r="I26" i="23"/>
  <c r="J26" i="23"/>
  <c r="K26" i="23"/>
  <c r="L26" i="23"/>
  <c r="M26" i="23"/>
  <c r="N26" i="23"/>
  <c r="O26" i="23"/>
  <c r="P26" i="23"/>
  <c r="E27" i="23"/>
  <c r="F27" i="23"/>
  <c r="G27" i="23"/>
  <c r="H27" i="23"/>
  <c r="I27" i="23"/>
  <c r="J27" i="23"/>
  <c r="K27" i="23"/>
  <c r="L27" i="23"/>
  <c r="M27" i="23"/>
  <c r="N27" i="23"/>
  <c r="O27" i="23"/>
  <c r="P27" i="23"/>
  <c r="E28" i="23"/>
  <c r="F28" i="23"/>
  <c r="G28" i="23"/>
  <c r="H28" i="23"/>
  <c r="I28" i="23"/>
  <c r="J28" i="23"/>
  <c r="K28" i="23"/>
  <c r="L28" i="23"/>
  <c r="M28" i="23"/>
  <c r="N28" i="23"/>
  <c r="O28" i="23"/>
  <c r="P28" i="23"/>
  <c r="E29" i="23"/>
  <c r="F29" i="23"/>
  <c r="G29" i="23"/>
  <c r="H29" i="23"/>
  <c r="I29" i="23"/>
  <c r="J29" i="23"/>
  <c r="K29" i="23"/>
  <c r="L29" i="23"/>
  <c r="M29" i="23"/>
  <c r="N29" i="23"/>
  <c r="O29" i="23"/>
  <c r="P29" i="23"/>
  <c r="E30" i="23"/>
  <c r="F30" i="23"/>
  <c r="G30" i="23"/>
  <c r="H30" i="23"/>
  <c r="I30" i="23"/>
  <c r="J30" i="23"/>
  <c r="K30" i="23"/>
  <c r="L30" i="23"/>
  <c r="M30" i="23"/>
  <c r="N30" i="23"/>
  <c r="O30" i="23"/>
  <c r="P30" i="23"/>
  <c r="E31" i="23"/>
  <c r="F31" i="23"/>
  <c r="G31" i="23"/>
  <c r="H31" i="23"/>
  <c r="I31" i="23"/>
  <c r="J31" i="23"/>
  <c r="K31" i="23"/>
  <c r="L31" i="23"/>
  <c r="M31" i="23"/>
  <c r="N31" i="23"/>
  <c r="O31" i="23"/>
  <c r="P31" i="23"/>
  <c r="E32" i="23"/>
  <c r="F32" i="23"/>
  <c r="G32" i="23"/>
  <c r="H32" i="23"/>
  <c r="I32" i="23"/>
  <c r="J32" i="23"/>
  <c r="K32" i="23"/>
  <c r="L32" i="23"/>
  <c r="M32" i="23"/>
  <c r="N32" i="23"/>
  <c r="O32" i="23"/>
  <c r="P32" i="23"/>
  <c r="E33" i="23"/>
  <c r="F33" i="23"/>
  <c r="G33" i="23"/>
  <c r="H33" i="23"/>
  <c r="I33" i="23"/>
  <c r="J33" i="23"/>
  <c r="K33" i="23"/>
  <c r="L33" i="23"/>
  <c r="M33" i="23"/>
  <c r="N33" i="23"/>
  <c r="O33" i="23"/>
  <c r="P33" i="23"/>
  <c r="E34" i="23"/>
  <c r="F34" i="23"/>
  <c r="G34" i="23"/>
  <c r="H34" i="23"/>
  <c r="I34" i="23"/>
  <c r="J34" i="23"/>
  <c r="K34" i="23"/>
  <c r="L34" i="23"/>
  <c r="M34" i="23"/>
  <c r="N34" i="23"/>
  <c r="O34" i="23"/>
  <c r="P34" i="23"/>
  <c r="E35" i="23"/>
  <c r="F35" i="23"/>
  <c r="G35" i="23"/>
  <c r="H35" i="23"/>
  <c r="I35" i="23"/>
  <c r="J35" i="23"/>
  <c r="K35" i="23"/>
  <c r="L35" i="23"/>
  <c r="M35" i="23"/>
  <c r="N35" i="23"/>
  <c r="O35" i="23"/>
  <c r="P35" i="23"/>
  <c r="E36" i="23"/>
  <c r="F36" i="23"/>
  <c r="G36" i="23"/>
  <c r="H36" i="23"/>
  <c r="I36" i="23"/>
  <c r="J36" i="23"/>
  <c r="K36" i="23"/>
  <c r="L36" i="23"/>
  <c r="M36" i="23"/>
  <c r="N36" i="23"/>
  <c r="O36" i="23"/>
  <c r="P36" i="23"/>
  <c r="E37" i="23"/>
  <c r="F37" i="23"/>
  <c r="G37" i="23"/>
  <c r="H37" i="23"/>
  <c r="I37" i="23"/>
  <c r="J37" i="23"/>
  <c r="K37" i="23"/>
  <c r="L37" i="23"/>
  <c r="M37" i="23"/>
  <c r="N37" i="23"/>
  <c r="O37" i="23"/>
  <c r="P37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E39" i="23"/>
  <c r="F39" i="23"/>
  <c r="G39" i="23"/>
  <c r="H39" i="23"/>
  <c r="I39" i="23"/>
  <c r="J39" i="23"/>
  <c r="K39" i="23"/>
  <c r="L39" i="23"/>
  <c r="M39" i="23"/>
  <c r="N39" i="23"/>
  <c r="O39" i="23"/>
  <c r="P39" i="23"/>
  <c r="E40" i="23"/>
  <c r="F40" i="23"/>
  <c r="G40" i="23"/>
  <c r="H40" i="23"/>
  <c r="I40" i="23"/>
  <c r="J40" i="23"/>
  <c r="K40" i="23"/>
  <c r="L40" i="23"/>
  <c r="M40" i="23"/>
  <c r="N40" i="23"/>
  <c r="O40" i="23"/>
  <c r="P40" i="23"/>
  <c r="E41" i="23"/>
  <c r="F41" i="23"/>
  <c r="G41" i="23"/>
  <c r="H41" i="23"/>
  <c r="I41" i="23"/>
  <c r="J41" i="23"/>
  <c r="K41" i="23"/>
  <c r="L41" i="23"/>
  <c r="M41" i="23"/>
  <c r="N41" i="23"/>
  <c r="O41" i="23"/>
  <c r="P41" i="23"/>
  <c r="E42" i="23"/>
  <c r="F42" i="23"/>
  <c r="G42" i="23"/>
  <c r="H42" i="23"/>
  <c r="I42" i="23"/>
  <c r="J42" i="23"/>
  <c r="K42" i="23"/>
  <c r="L42" i="23"/>
  <c r="M42" i="23"/>
  <c r="N42" i="23"/>
  <c r="O42" i="23"/>
  <c r="P42" i="23"/>
  <c r="E43" i="23"/>
  <c r="F43" i="23"/>
  <c r="G43" i="23"/>
  <c r="H43" i="23"/>
  <c r="I43" i="23"/>
  <c r="J43" i="23"/>
  <c r="K43" i="23"/>
  <c r="L43" i="23"/>
  <c r="M43" i="23"/>
  <c r="N43" i="23"/>
  <c r="O43" i="23"/>
  <c r="P43" i="23"/>
  <c r="E44" i="23"/>
  <c r="F44" i="23"/>
  <c r="G44" i="23"/>
  <c r="H44" i="23"/>
  <c r="I44" i="23"/>
  <c r="J44" i="23"/>
  <c r="K44" i="23"/>
  <c r="L44" i="23"/>
  <c r="M44" i="23"/>
  <c r="N44" i="23"/>
  <c r="O44" i="23"/>
  <c r="P44" i="23"/>
  <c r="E45" i="23"/>
  <c r="F45" i="23"/>
  <c r="G45" i="23"/>
  <c r="H45" i="23"/>
  <c r="I45" i="23"/>
  <c r="J45" i="23"/>
  <c r="K45" i="23"/>
  <c r="L45" i="23"/>
  <c r="M45" i="23"/>
  <c r="N45" i="23"/>
  <c r="O45" i="23"/>
  <c r="P45" i="23"/>
  <c r="E46" i="23"/>
  <c r="F46" i="23"/>
  <c r="G46" i="23"/>
  <c r="H46" i="23"/>
  <c r="I46" i="23"/>
  <c r="J46" i="23"/>
  <c r="K46" i="23"/>
  <c r="L46" i="23"/>
  <c r="M46" i="23"/>
  <c r="N46" i="23"/>
  <c r="O46" i="23"/>
  <c r="P46" i="23"/>
  <c r="E47" i="23"/>
  <c r="F47" i="23"/>
  <c r="G47" i="23"/>
  <c r="H47" i="23"/>
  <c r="I47" i="23"/>
  <c r="J47" i="23"/>
  <c r="K47" i="23"/>
  <c r="L47" i="23"/>
  <c r="M47" i="23"/>
  <c r="N47" i="23"/>
  <c r="O47" i="23"/>
  <c r="P47" i="23"/>
  <c r="E48" i="23"/>
  <c r="F48" i="23"/>
  <c r="G48" i="23"/>
  <c r="H48" i="23"/>
  <c r="I48" i="23"/>
  <c r="J48" i="23"/>
  <c r="K48" i="23"/>
  <c r="L48" i="23"/>
  <c r="M48" i="23"/>
  <c r="N48" i="23"/>
  <c r="O48" i="23"/>
  <c r="P48" i="23"/>
  <c r="E49" i="23"/>
  <c r="F49" i="23"/>
  <c r="G49" i="23"/>
  <c r="H49" i="23"/>
  <c r="I49" i="23"/>
  <c r="J49" i="23"/>
  <c r="K49" i="23"/>
  <c r="L49" i="23"/>
  <c r="M49" i="23"/>
  <c r="N49" i="23"/>
  <c r="O49" i="23"/>
  <c r="P49" i="23"/>
  <c r="E50" i="23"/>
  <c r="F50" i="23"/>
  <c r="G50" i="23"/>
  <c r="H50" i="23"/>
  <c r="I50" i="23"/>
  <c r="J50" i="23"/>
  <c r="K50" i="23"/>
  <c r="L50" i="23"/>
  <c r="M50" i="23"/>
  <c r="N50" i="23"/>
  <c r="O50" i="23"/>
  <c r="P50" i="23"/>
  <c r="E51" i="23"/>
  <c r="F51" i="23"/>
  <c r="G51" i="23"/>
  <c r="H51" i="23"/>
  <c r="I51" i="23"/>
  <c r="J51" i="23"/>
  <c r="K51" i="23"/>
  <c r="L51" i="23"/>
  <c r="M51" i="23"/>
  <c r="N51" i="23"/>
  <c r="O51" i="23"/>
  <c r="P51" i="23"/>
  <c r="E52" i="23"/>
  <c r="F52" i="23"/>
  <c r="G52" i="23"/>
  <c r="H52" i="23"/>
  <c r="I52" i="23"/>
  <c r="J52" i="23"/>
  <c r="K52" i="23"/>
  <c r="L52" i="23"/>
  <c r="M52" i="23"/>
  <c r="N52" i="23"/>
  <c r="O52" i="23"/>
  <c r="P52" i="23"/>
  <c r="E53" i="23"/>
  <c r="F53" i="23"/>
  <c r="G53" i="23"/>
  <c r="H53" i="23"/>
  <c r="I53" i="23"/>
  <c r="J53" i="23"/>
  <c r="K53" i="23"/>
  <c r="L53" i="23"/>
  <c r="M53" i="23"/>
  <c r="N53" i="23"/>
  <c r="O53" i="23"/>
  <c r="P53" i="23"/>
  <c r="E54" i="23"/>
  <c r="F54" i="23"/>
  <c r="G54" i="23"/>
  <c r="H54" i="23"/>
  <c r="I54" i="23"/>
  <c r="J54" i="23"/>
  <c r="K54" i="23"/>
  <c r="L54" i="23"/>
  <c r="M54" i="23"/>
  <c r="N54" i="23"/>
  <c r="O54" i="23"/>
  <c r="P54" i="23"/>
  <c r="E55" i="23"/>
  <c r="F55" i="23"/>
  <c r="G55" i="23"/>
  <c r="H55" i="23"/>
  <c r="I55" i="23"/>
  <c r="J55" i="23"/>
  <c r="K55" i="23"/>
  <c r="L55" i="23"/>
  <c r="M55" i="23"/>
  <c r="N55" i="23"/>
  <c r="O55" i="23"/>
  <c r="P55" i="23"/>
  <c r="E56" i="23"/>
  <c r="F56" i="23"/>
  <c r="G56" i="23"/>
  <c r="H56" i="23"/>
  <c r="I56" i="23"/>
  <c r="J56" i="23"/>
  <c r="K56" i="23"/>
  <c r="L56" i="23"/>
  <c r="M56" i="23"/>
  <c r="N56" i="23"/>
  <c r="O56" i="23"/>
  <c r="P56" i="23"/>
  <c r="E57" i="23"/>
  <c r="F57" i="23"/>
  <c r="G57" i="23"/>
  <c r="H57" i="23"/>
  <c r="I57" i="23"/>
  <c r="J57" i="23"/>
  <c r="K57" i="23"/>
  <c r="L57" i="23"/>
  <c r="M57" i="23"/>
  <c r="N57" i="23"/>
  <c r="O57" i="23"/>
  <c r="P57" i="23"/>
  <c r="E58" i="23"/>
  <c r="F58" i="23"/>
  <c r="G58" i="23"/>
  <c r="H58" i="23"/>
  <c r="I58" i="23"/>
  <c r="J58" i="23"/>
  <c r="K58" i="23"/>
  <c r="L58" i="23"/>
  <c r="M58" i="23"/>
  <c r="N58" i="23"/>
  <c r="O58" i="23"/>
  <c r="P58" i="23"/>
  <c r="E59" i="23"/>
  <c r="F59" i="23"/>
  <c r="G59" i="23"/>
  <c r="H59" i="23"/>
  <c r="I59" i="23"/>
  <c r="J59" i="23"/>
  <c r="K59" i="23"/>
  <c r="L59" i="23"/>
  <c r="M59" i="23"/>
  <c r="N59" i="23"/>
  <c r="O59" i="23"/>
  <c r="P59" i="23"/>
  <c r="E60" i="23"/>
  <c r="F60" i="23"/>
  <c r="G60" i="23"/>
  <c r="H60" i="23"/>
  <c r="I60" i="23"/>
  <c r="J60" i="23"/>
  <c r="K60" i="23"/>
  <c r="L60" i="23"/>
  <c r="M60" i="23"/>
  <c r="N60" i="23"/>
  <c r="O60" i="23"/>
  <c r="P60" i="23"/>
  <c r="E61" i="23"/>
  <c r="F61" i="23"/>
  <c r="G61" i="23"/>
  <c r="H61" i="23"/>
  <c r="I61" i="23"/>
  <c r="J61" i="23"/>
  <c r="K61" i="23"/>
  <c r="L61" i="23"/>
  <c r="M61" i="23"/>
  <c r="N61" i="23"/>
  <c r="O61" i="23"/>
  <c r="P61" i="23"/>
  <c r="E62" i="23"/>
  <c r="F62" i="23"/>
  <c r="G62" i="23"/>
  <c r="H62" i="23"/>
  <c r="I62" i="23"/>
  <c r="J62" i="23"/>
  <c r="K62" i="23"/>
  <c r="L62" i="23"/>
  <c r="M62" i="23"/>
  <c r="N62" i="23"/>
  <c r="O62" i="23"/>
  <c r="P62" i="23"/>
  <c r="E63" i="23"/>
  <c r="F63" i="23"/>
  <c r="G63" i="23"/>
  <c r="H63" i="23"/>
  <c r="I63" i="23"/>
  <c r="J63" i="23"/>
  <c r="K63" i="23"/>
  <c r="L63" i="23"/>
  <c r="M63" i="23"/>
  <c r="N63" i="23"/>
  <c r="O63" i="23"/>
  <c r="P63" i="23"/>
  <c r="E64" i="23"/>
  <c r="F64" i="23"/>
  <c r="G64" i="23"/>
  <c r="H64" i="23"/>
  <c r="I64" i="23"/>
  <c r="J64" i="23"/>
  <c r="K64" i="23"/>
  <c r="L64" i="23"/>
  <c r="M64" i="23"/>
  <c r="N64" i="23"/>
  <c r="O64" i="23"/>
  <c r="P64" i="23"/>
  <c r="E65" i="23"/>
  <c r="F65" i="23"/>
  <c r="G65" i="23"/>
  <c r="H65" i="23"/>
  <c r="I65" i="23"/>
  <c r="J65" i="23"/>
  <c r="K65" i="23"/>
  <c r="L65" i="23"/>
  <c r="M65" i="23"/>
  <c r="N65" i="23"/>
  <c r="O65" i="23"/>
  <c r="P65" i="23"/>
  <c r="E66" i="23"/>
  <c r="F66" i="23"/>
  <c r="G66" i="23"/>
  <c r="H66" i="23"/>
  <c r="I66" i="23"/>
  <c r="J66" i="23"/>
  <c r="K66" i="23"/>
  <c r="L66" i="23"/>
  <c r="M66" i="23"/>
  <c r="N66" i="23"/>
  <c r="O66" i="23"/>
  <c r="P66" i="23"/>
  <c r="E67" i="23"/>
  <c r="F67" i="23"/>
  <c r="G67" i="23"/>
  <c r="H67" i="23"/>
  <c r="I67" i="23"/>
  <c r="J67" i="23"/>
  <c r="K67" i="23"/>
  <c r="L67" i="23"/>
  <c r="M67" i="23"/>
  <c r="N67" i="23"/>
  <c r="O67" i="23"/>
  <c r="P67" i="23"/>
  <c r="E68" i="23"/>
  <c r="F68" i="23"/>
  <c r="G68" i="23"/>
  <c r="H68" i="23"/>
  <c r="I68" i="23"/>
  <c r="J68" i="23"/>
  <c r="K68" i="23"/>
  <c r="L68" i="23"/>
  <c r="M68" i="23"/>
  <c r="N68" i="23"/>
  <c r="O68" i="23"/>
  <c r="P68" i="23"/>
  <c r="E69" i="23"/>
  <c r="F69" i="23"/>
  <c r="G69" i="23"/>
  <c r="H69" i="23"/>
  <c r="I69" i="23"/>
  <c r="J69" i="23"/>
  <c r="K69" i="23"/>
  <c r="L69" i="23"/>
  <c r="M69" i="23"/>
  <c r="N69" i="23"/>
  <c r="O69" i="23"/>
  <c r="P69" i="23"/>
  <c r="E70" i="23"/>
  <c r="F70" i="23"/>
  <c r="G70" i="23"/>
  <c r="H70" i="23"/>
  <c r="I70" i="23"/>
  <c r="J70" i="23"/>
  <c r="K70" i="23"/>
  <c r="L70" i="23"/>
  <c r="M70" i="23"/>
  <c r="N70" i="23"/>
  <c r="O70" i="23"/>
  <c r="P70" i="23"/>
  <c r="E71" i="23"/>
  <c r="F71" i="23"/>
  <c r="G71" i="23"/>
  <c r="H71" i="23"/>
  <c r="I71" i="23"/>
  <c r="J71" i="23"/>
  <c r="K71" i="23"/>
  <c r="L71" i="23"/>
  <c r="M71" i="23"/>
  <c r="N71" i="23"/>
  <c r="O71" i="23"/>
  <c r="P71" i="23"/>
  <c r="E72" i="23"/>
  <c r="F72" i="23"/>
  <c r="G72" i="23"/>
  <c r="H72" i="23"/>
  <c r="I72" i="23"/>
  <c r="J72" i="23"/>
  <c r="K72" i="23"/>
  <c r="L72" i="23"/>
  <c r="M72" i="23"/>
  <c r="N72" i="23"/>
  <c r="O72" i="23"/>
  <c r="P72" i="23"/>
  <c r="E73" i="23"/>
  <c r="F73" i="23"/>
  <c r="G73" i="23"/>
  <c r="H73" i="23"/>
  <c r="I73" i="23"/>
  <c r="J73" i="23"/>
  <c r="K73" i="23"/>
  <c r="L73" i="23"/>
  <c r="M73" i="23"/>
  <c r="N73" i="23"/>
  <c r="O73" i="23"/>
  <c r="P73" i="23"/>
  <c r="E74" i="23"/>
  <c r="F74" i="23"/>
  <c r="G74" i="23"/>
  <c r="H74" i="23"/>
  <c r="I74" i="23"/>
  <c r="J74" i="23"/>
  <c r="K74" i="23"/>
  <c r="L74" i="23"/>
  <c r="M74" i="23"/>
  <c r="N74" i="23"/>
  <c r="O74" i="23"/>
  <c r="P74" i="23"/>
  <c r="E75" i="23"/>
  <c r="F75" i="23"/>
  <c r="G75" i="23"/>
  <c r="H75" i="23"/>
  <c r="I75" i="23"/>
  <c r="J75" i="23"/>
  <c r="K75" i="23"/>
  <c r="L75" i="23"/>
  <c r="M75" i="23"/>
  <c r="N75" i="23"/>
  <c r="O75" i="23"/>
  <c r="P75" i="23"/>
  <c r="E76" i="23"/>
  <c r="F76" i="23"/>
  <c r="G76" i="23"/>
  <c r="H76" i="23"/>
  <c r="I76" i="23"/>
  <c r="J76" i="23"/>
  <c r="K76" i="23"/>
  <c r="L76" i="23"/>
  <c r="M76" i="23"/>
  <c r="N76" i="23"/>
  <c r="O76" i="23"/>
  <c r="P76" i="23"/>
  <c r="E77" i="23"/>
  <c r="F77" i="23"/>
  <c r="G77" i="23"/>
  <c r="H77" i="23"/>
  <c r="I77" i="23"/>
  <c r="J77" i="23"/>
  <c r="K77" i="23"/>
  <c r="L77" i="23"/>
  <c r="M77" i="23"/>
  <c r="N77" i="23"/>
  <c r="O77" i="23"/>
  <c r="P77" i="23"/>
  <c r="E78" i="23"/>
  <c r="F78" i="23"/>
  <c r="G78" i="23"/>
  <c r="H78" i="23"/>
  <c r="I78" i="23"/>
  <c r="J78" i="23"/>
  <c r="K78" i="23"/>
  <c r="L78" i="23"/>
  <c r="M78" i="23"/>
  <c r="N78" i="23"/>
  <c r="O78" i="23"/>
  <c r="P78" i="23"/>
  <c r="E79" i="23"/>
  <c r="F79" i="23"/>
  <c r="G79" i="23"/>
  <c r="H79" i="23"/>
  <c r="I79" i="23"/>
  <c r="J79" i="23"/>
  <c r="K79" i="23"/>
  <c r="L79" i="23"/>
  <c r="M79" i="23"/>
  <c r="N79" i="23"/>
  <c r="O79" i="23"/>
  <c r="P79" i="23"/>
  <c r="E80" i="23"/>
  <c r="F80" i="23"/>
  <c r="G80" i="23"/>
  <c r="H80" i="23"/>
  <c r="I80" i="23"/>
  <c r="J80" i="23"/>
  <c r="K80" i="23"/>
  <c r="L80" i="23"/>
  <c r="M80" i="23"/>
  <c r="N80" i="23"/>
  <c r="O80" i="23"/>
  <c r="P80" i="23"/>
  <c r="E81" i="23"/>
  <c r="F81" i="23"/>
  <c r="G81" i="23"/>
  <c r="H81" i="23"/>
  <c r="I81" i="23"/>
  <c r="J81" i="23"/>
  <c r="K81" i="23"/>
  <c r="L81" i="23"/>
  <c r="M81" i="23"/>
  <c r="N81" i="23"/>
  <c r="O81" i="23"/>
  <c r="P81" i="23"/>
  <c r="E82" i="23"/>
  <c r="F82" i="23"/>
  <c r="G82" i="23"/>
  <c r="H82" i="23"/>
  <c r="I82" i="23"/>
  <c r="J82" i="23"/>
  <c r="K82" i="23"/>
  <c r="L82" i="23"/>
  <c r="M82" i="23"/>
  <c r="N82" i="23"/>
  <c r="O82" i="23"/>
  <c r="P82" i="23"/>
  <c r="E83" i="23"/>
  <c r="F83" i="23"/>
  <c r="G83" i="23"/>
  <c r="H83" i="23"/>
  <c r="I83" i="23"/>
  <c r="J83" i="23"/>
  <c r="K83" i="23"/>
  <c r="L83" i="23"/>
  <c r="M83" i="23"/>
  <c r="N83" i="23"/>
  <c r="O83" i="23"/>
  <c r="P83" i="23"/>
  <c r="E84" i="23"/>
  <c r="F84" i="23"/>
  <c r="G84" i="23"/>
  <c r="H84" i="23"/>
  <c r="I84" i="23"/>
  <c r="J84" i="23"/>
  <c r="K84" i="23"/>
  <c r="L84" i="23"/>
  <c r="M84" i="23"/>
  <c r="N84" i="23"/>
  <c r="O84" i="23"/>
  <c r="P84" i="23"/>
  <c r="E85" i="23"/>
  <c r="F85" i="23"/>
  <c r="G85" i="23"/>
  <c r="H85" i="23"/>
  <c r="I85" i="23"/>
  <c r="J85" i="23"/>
  <c r="K85" i="23"/>
  <c r="L85" i="23"/>
  <c r="M85" i="23"/>
  <c r="N85" i="23"/>
  <c r="O85" i="23"/>
  <c r="P85" i="23"/>
  <c r="E86" i="23"/>
  <c r="F86" i="23"/>
  <c r="G86" i="23"/>
  <c r="H86" i="23"/>
  <c r="I86" i="23"/>
  <c r="J86" i="23"/>
  <c r="K86" i="23"/>
  <c r="L86" i="23"/>
  <c r="M86" i="23"/>
  <c r="N86" i="23"/>
  <c r="O86" i="23"/>
  <c r="P86" i="23"/>
  <c r="E87" i="23"/>
  <c r="F87" i="23"/>
  <c r="G87" i="23"/>
  <c r="H87" i="23"/>
  <c r="I87" i="23"/>
  <c r="J87" i="23"/>
  <c r="K87" i="23"/>
  <c r="L87" i="23"/>
  <c r="M87" i="23"/>
  <c r="N87" i="23"/>
  <c r="O87" i="23"/>
  <c r="P87" i="23"/>
  <c r="E88" i="23"/>
  <c r="F88" i="23"/>
  <c r="G88" i="23"/>
  <c r="H88" i="23"/>
  <c r="I88" i="23"/>
  <c r="J88" i="23"/>
  <c r="K88" i="23"/>
  <c r="L88" i="23"/>
  <c r="M88" i="23"/>
  <c r="N88" i="23"/>
  <c r="O88" i="23"/>
  <c r="P88" i="23"/>
  <c r="E89" i="23"/>
  <c r="F89" i="23"/>
  <c r="G89" i="23"/>
  <c r="H89" i="23"/>
  <c r="I89" i="23"/>
  <c r="J89" i="23"/>
  <c r="K89" i="23"/>
  <c r="L89" i="23"/>
  <c r="M89" i="23"/>
  <c r="N89" i="23"/>
  <c r="O89" i="23"/>
  <c r="P89" i="23"/>
  <c r="E90" i="23"/>
  <c r="F90" i="23"/>
  <c r="G90" i="23"/>
  <c r="H90" i="23"/>
  <c r="I90" i="23"/>
  <c r="J90" i="23"/>
  <c r="K90" i="23"/>
  <c r="L90" i="23"/>
  <c r="M90" i="23"/>
  <c r="N90" i="23"/>
  <c r="O90" i="23"/>
  <c r="P90" i="23"/>
  <c r="E91" i="23"/>
  <c r="F91" i="23"/>
  <c r="G91" i="23"/>
  <c r="H91" i="23"/>
  <c r="I91" i="23"/>
  <c r="J91" i="23"/>
  <c r="K91" i="23"/>
  <c r="L91" i="23"/>
  <c r="M91" i="23"/>
  <c r="N91" i="23"/>
  <c r="O91" i="23"/>
  <c r="P91" i="23"/>
  <c r="E92" i="23"/>
  <c r="F92" i="23"/>
  <c r="G92" i="23"/>
  <c r="H92" i="23"/>
  <c r="I92" i="23"/>
  <c r="J92" i="23"/>
  <c r="K92" i="23"/>
  <c r="L92" i="23"/>
  <c r="M92" i="23"/>
  <c r="N92" i="23"/>
  <c r="O92" i="23"/>
  <c r="P92" i="23"/>
  <c r="E93" i="23"/>
  <c r="F93" i="23"/>
  <c r="G93" i="23"/>
  <c r="H93" i="23"/>
  <c r="I93" i="23"/>
  <c r="J93" i="23"/>
  <c r="K93" i="23"/>
  <c r="L93" i="23"/>
  <c r="M93" i="23"/>
  <c r="N93" i="23"/>
  <c r="O93" i="23"/>
  <c r="P93" i="23"/>
  <c r="E94" i="23"/>
  <c r="F94" i="23"/>
  <c r="G94" i="23"/>
  <c r="H94" i="23"/>
  <c r="I94" i="23"/>
  <c r="J94" i="23"/>
  <c r="K94" i="23"/>
  <c r="L94" i="23"/>
  <c r="M94" i="23"/>
  <c r="N94" i="23"/>
  <c r="O94" i="23"/>
  <c r="P94" i="23"/>
  <c r="E95" i="23"/>
  <c r="F95" i="23"/>
  <c r="G95" i="23"/>
  <c r="H95" i="23"/>
  <c r="I95" i="23"/>
  <c r="J95" i="23"/>
  <c r="K95" i="23"/>
  <c r="L95" i="23"/>
  <c r="M95" i="23"/>
  <c r="N95" i="23"/>
  <c r="O95" i="23"/>
  <c r="P95" i="23"/>
  <c r="E96" i="23"/>
  <c r="F96" i="23"/>
  <c r="G96" i="23"/>
  <c r="H96" i="23"/>
  <c r="I96" i="23"/>
  <c r="J96" i="23"/>
  <c r="K96" i="23"/>
  <c r="L96" i="23"/>
  <c r="M96" i="23"/>
  <c r="N96" i="23"/>
  <c r="O96" i="23"/>
  <c r="P96" i="23"/>
  <c r="E97" i="23"/>
  <c r="F97" i="23"/>
  <c r="G97" i="23"/>
  <c r="H97" i="23"/>
  <c r="I97" i="23"/>
  <c r="J97" i="23"/>
  <c r="K97" i="23"/>
  <c r="L97" i="23"/>
  <c r="M97" i="23"/>
  <c r="N97" i="23"/>
  <c r="O97" i="23"/>
  <c r="P97" i="23"/>
  <c r="E98" i="23"/>
  <c r="F98" i="23"/>
  <c r="G98" i="23"/>
  <c r="H98" i="23"/>
  <c r="I98" i="23"/>
  <c r="J98" i="23"/>
  <c r="K98" i="23"/>
  <c r="L98" i="23"/>
  <c r="M98" i="23"/>
  <c r="N98" i="23"/>
  <c r="O98" i="23"/>
  <c r="P98" i="23"/>
  <c r="E99" i="23"/>
  <c r="F99" i="23"/>
  <c r="G99" i="23"/>
  <c r="H99" i="23"/>
  <c r="I99" i="23"/>
  <c r="J99" i="23"/>
  <c r="K99" i="23"/>
  <c r="L99" i="23"/>
  <c r="M99" i="23"/>
  <c r="N99" i="23"/>
  <c r="O99" i="23"/>
  <c r="P99" i="23"/>
  <c r="E100" i="23"/>
  <c r="F100" i="23"/>
  <c r="G100" i="23"/>
  <c r="H100" i="23"/>
  <c r="I100" i="23"/>
  <c r="J100" i="23"/>
  <c r="K100" i="23"/>
  <c r="L100" i="23"/>
  <c r="M100" i="23"/>
  <c r="N100" i="23"/>
  <c r="O100" i="23"/>
  <c r="P100" i="23"/>
  <c r="E101" i="23"/>
  <c r="F101" i="23"/>
  <c r="G101" i="23"/>
  <c r="H101" i="23"/>
  <c r="I101" i="23"/>
  <c r="J101" i="23"/>
  <c r="K101" i="23"/>
  <c r="L101" i="23"/>
  <c r="M101" i="23"/>
  <c r="N101" i="23"/>
  <c r="O101" i="23"/>
  <c r="P101" i="23"/>
  <c r="E102" i="23"/>
  <c r="F102" i="23"/>
  <c r="G102" i="23"/>
  <c r="H102" i="23"/>
  <c r="I102" i="23"/>
  <c r="J102" i="23"/>
  <c r="K102" i="23"/>
  <c r="L102" i="23"/>
  <c r="M102" i="23"/>
  <c r="N102" i="23"/>
  <c r="O102" i="23"/>
  <c r="P102" i="23"/>
  <c r="E103" i="23"/>
  <c r="F103" i="23"/>
  <c r="G103" i="23"/>
  <c r="H103" i="23"/>
  <c r="I103" i="23"/>
  <c r="J103" i="23"/>
  <c r="K103" i="23"/>
  <c r="L103" i="23"/>
  <c r="M103" i="23"/>
  <c r="N103" i="23"/>
  <c r="O103" i="23"/>
  <c r="P103" i="23"/>
  <c r="E104" i="23"/>
  <c r="F104" i="23"/>
  <c r="G104" i="23"/>
  <c r="H104" i="23"/>
  <c r="I104" i="23"/>
  <c r="J104" i="23"/>
  <c r="K104" i="23"/>
  <c r="L104" i="23"/>
  <c r="M104" i="23"/>
  <c r="N104" i="23"/>
  <c r="O104" i="23"/>
  <c r="P104" i="23"/>
  <c r="E105" i="23"/>
  <c r="F105" i="23"/>
  <c r="G105" i="23"/>
  <c r="H105" i="23"/>
  <c r="I105" i="23"/>
  <c r="J105" i="23"/>
  <c r="K105" i="23"/>
  <c r="L105" i="23"/>
  <c r="M105" i="23"/>
  <c r="N105" i="23"/>
  <c r="O105" i="23"/>
  <c r="P105" i="23"/>
  <c r="E106" i="23"/>
  <c r="F106" i="23"/>
  <c r="G106" i="23"/>
  <c r="H106" i="23"/>
  <c r="I106" i="23"/>
  <c r="J106" i="23"/>
  <c r="K106" i="23"/>
  <c r="L106" i="23"/>
  <c r="M106" i="23"/>
  <c r="N106" i="23"/>
  <c r="O106" i="23"/>
  <c r="P106" i="23"/>
  <c r="E107" i="23"/>
  <c r="F107" i="23"/>
  <c r="G107" i="23"/>
  <c r="H107" i="23"/>
  <c r="I107" i="23"/>
  <c r="J107" i="23"/>
  <c r="K107" i="23"/>
  <c r="L107" i="23"/>
  <c r="M107" i="23"/>
  <c r="N107" i="23"/>
  <c r="O107" i="23"/>
  <c r="P107" i="23"/>
  <c r="E108" i="23"/>
  <c r="F108" i="23"/>
  <c r="G108" i="23"/>
  <c r="H108" i="23"/>
  <c r="I108" i="23"/>
  <c r="J108" i="23"/>
  <c r="K108" i="23"/>
  <c r="L108" i="23"/>
  <c r="M108" i="23"/>
  <c r="N108" i="23"/>
  <c r="O108" i="23"/>
  <c r="P108" i="23"/>
  <c r="E109" i="23"/>
  <c r="F109" i="23"/>
  <c r="G109" i="23"/>
  <c r="H109" i="23"/>
  <c r="I109" i="23"/>
  <c r="J109" i="23"/>
  <c r="K109" i="23"/>
  <c r="L109" i="23"/>
  <c r="M109" i="23"/>
  <c r="N109" i="23"/>
  <c r="O109" i="23"/>
  <c r="P109" i="23"/>
  <c r="E110" i="23"/>
  <c r="F110" i="23"/>
  <c r="G110" i="23"/>
  <c r="H110" i="23"/>
  <c r="I110" i="23"/>
  <c r="J110" i="23"/>
  <c r="K110" i="23"/>
  <c r="L110" i="23"/>
  <c r="M110" i="23"/>
  <c r="N110" i="23"/>
  <c r="O110" i="23"/>
  <c r="P110" i="23"/>
  <c r="E111" i="23"/>
  <c r="F111" i="23"/>
  <c r="G111" i="23"/>
  <c r="H111" i="23"/>
  <c r="I111" i="23"/>
  <c r="J111" i="23"/>
  <c r="K111" i="23"/>
  <c r="L111" i="23"/>
  <c r="M111" i="23"/>
  <c r="N111" i="23"/>
  <c r="O111" i="23"/>
  <c r="P111" i="23"/>
  <c r="E112" i="23"/>
  <c r="F112" i="23"/>
  <c r="G112" i="23"/>
  <c r="H112" i="23"/>
  <c r="I112" i="23"/>
  <c r="J112" i="23"/>
  <c r="K112" i="23"/>
  <c r="L112" i="23"/>
  <c r="M112" i="23"/>
  <c r="N112" i="23"/>
  <c r="O112" i="23"/>
  <c r="P112" i="23"/>
  <c r="E113" i="23"/>
  <c r="F113" i="23"/>
  <c r="G113" i="23"/>
  <c r="H113" i="23"/>
  <c r="I113" i="23"/>
  <c r="J113" i="23"/>
  <c r="K113" i="23"/>
  <c r="L113" i="23"/>
  <c r="M113" i="23"/>
  <c r="N113" i="23"/>
  <c r="O113" i="23"/>
  <c r="P113" i="23"/>
  <c r="E114" i="23"/>
  <c r="F114" i="23"/>
  <c r="G114" i="23"/>
  <c r="H114" i="23"/>
  <c r="I114" i="23"/>
  <c r="J114" i="23"/>
  <c r="K114" i="23"/>
  <c r="L114" i="23"/>
  <c r="M114" i="23"/>
  <c r="N114" i="23"/>
  <c r="O114" i="23"/>
  <c r="P114" i="23"/>
  <c r="E115" i="23"/>
  <c r="F115" i="23"/>
  <c r="G115" i="23"/>
  <c r="H115" i="23"/>
  <c r="I115" i="23"/>
  <c r="J115" i="23"/>
  <c r="K115" i="23"/>
  <c r="L115" i="23"/>
  <c r="M115" i="23"/>
  <c r="N115" i="23"/>
  <c r="O115" i="23"/>
  <c r="P115" i="23"/>
  <c r="E116" i="23"/>
  <c r="F116" i="23"/>
  <c r="G116" i="23"/>
  <c r="H116" i="23"/>
  <c r="I116" i="23"/>
  <c r="J116" i="23"/>
  <c r="K116" i="23"/>
  <c r="L116" i="23"/>
  <c r="M116" i="23"/>
  <c r="N116" i="23"/>
  <c r="O116" i="23"/>
  <c r="P116" i="23"/>
  <c r="E117" i="23"/>
  <c r="F117" i="23"/>
  <c r="G117" i="23"/>
  <c r="H117" i="23"/>
  <c r="I117" i="23"/>
  <c r="J117" i="23"/>
  <c r="K117" i="23"/>
  <c r="L117" i="23"/>
  <c r="M117" i="23"/>
  <c r="N117" i="23"/>
  <c r="O117" i="23"/>
  <c r="P117" i="23"/>
  <c r="E118" i="23"/>
  <c r="F118" i="23"/>
  <c r="G118" i="23"/>
  <c r="H118" i="23"/>
  <c r="I118" i="23"/>
  <c r="J118" i="23"/>
  <c r="K118" i="23"/>
  <c r="L118" i="23"/>
  <c r="M118" i="23"/>
  <c r="N118" i="23"/>
  <c r="O118" i="23"/>
  <c r="P118" i="23"/>
  <c r="E119" i="23"/>
  <c r="F119" i="23"/>
  <c r="G119" i="23"/>
  <c r="H119" i="23"/>
  <c r="I119" i="23"/>
  <c r="J119" i="23"/>
  <c r="K119" i="23"/>
  <c r="L119" i="23"/>
  <c r="M119" i="23"/>
  <c r="N119" i="23"/>
  <c r="O119" i="23"/>
  <c r="P119" i="23"/>
  <c r="E120" i="23"/>
  <c r="F120" i="23"/>
  <c r="G120" i="23"/>
  <c r="H120" i="23"/>
  <c r="I120" i="23"/>
  <c r="J120" i="23"/>
  <c r="K120" i="23"/>
  <c r="L120" i="23"/>
  <c r="M120" i="23"/>
  <c r="N120" i="23"/>
  <c r="O120" i="23"/>
  <c r="P120" i="23"/>
  <c r="E121" i="23"/>
  <c r="F121" i="23"/>
  <c r="G121" i="23"/>
  <c r="H121" i="23"/>
  <c r="I121" i="23"/>
  <c r="J121" i="23"/>
  <c r="K121" i="23"/>
  <c r="L121" i="23"/>
  <c r="M121" i="23"/>
  <c r="N121" i="23"/>
  <c r="O121" i="23"/>
  <c r="P121" i="23"/>
  <c r="E122" i="23"/>
  <c r="F122" i="23"/>
  <c r="G122" i="23"/>
  <c r="H122" i="23"/>
  <c r="I122" i="23"/>
  <c r="J122" i="23"/>
  <c r="K122" i="23"/>
  <c r="L122" i="23"/>
  <c r="M122" i="23"/>
  <c r="N122" i="23"/>
  <c r="O122" i="23"/>
  <c r="P122" i="23"/>
  <c r="E123" i="23"/>
  <c r="F123" i="23"/>
  <c r="G123" i="23"/>
  <c r="H123" i="23"/>
  <c r="I123" i="23"/>
  <c r="J123" i="23"/>
  <c r="K123" i="23"/>
  <c r="L123" i="23"/>
  <c r="M123" i="23"/>
  <c r="N123" i="23"/>
  <c r="O123" i="23"/>
  <c r="P123" i="23"/>
  <c r="E124" i="23"/>
  <c r="F124" i="23"/>
  <c r="G124" i="23"/>
  <c r="H124" i="23"/>
  <c r="I124" i="23"/>
  <c r="J124" i="23"/>
  <c r="K124" i="23"/>
  <c r="L124" i="23"/>
  <c r="M124" i="23"/>
  <c r="N124" i="23"/>
  <c r="O124" i="23"/>
  <c r="P124" i="23"/>
  <c r="E125" i="23"/>
  <c r="F125" i="23"/>
  <c r="G125" i="23"/>
  <c r="H125" i="23"/>
  <c r="I125" i="23"/>
  <c r="J125" i="23"/>
  <c r="K125" i="23"/>
  <c r="L125" i="23"/>
  <c r="M125" i="23"/>
  <c r="N125" i="23"/>
  <c r="O125" i="23"/>
  <c r="P125" i="23"/>
  <c r="E126" i="23"/>
  <c r="F126" i="23"/>
  <c r="G126" i="23"/>
  <c r="H126" i="23"/>
  <c r="I126" i="23"/>
  <c r="J126" i="23"/>
  <c r="K126" i="23"/>
  <c r="L126" i="23"/>
  <c r="M126" i="23"/>
  <c r="N126" i="23"/>
  <c r="O126" i="23"/>
  <c r="P126" i="23"/>
  <c r="E127" i="23"/>
  <c r="F127" i="23"/>
  <c r="G127" i="23"/>
  <c r="H127" i="23"/>
  <c r="I127" i="23"/>
  <c r="J127" i="23"/>
  <c r="K127" i="23"/>
  <c r="L127" i="23"/>
  <c r="M127" i="23"/>
  <c r="N127" i="23"/>
  <c r="O127" i="23"/>
  <c r="P127" i="23"/>
  <c r="E128" i="23"/>
  <c r="F128" i="23"/>
  <c r="G128" i="23"/>
  <c r="H128" i="23"/>
  <c r="I128" i="23"/>
  <c r="J128" i="23"/>
  <c r="K128" i="23"/>
  <c r="L128" i="23"/>
  <c r="M128" i="23"/>
  <c r="N128" i="23"/>
  <c r="O128" i="23"/>
  <c r="P128" i="23"/>
  <c r="E129" i="23"/>
  <c r="F129" i="23"/>
  <c r="G129" i="23"/>
  <c r="H129" i="23"/>
  <c r="I129" i="23"/>
  <c r="J129" i="23"/>
  <c r="K129" i="23"/>
  <c r="L129" i="23"/>
  <c r="M129" i="23"/>
  <c r="N129" i="23"/>
  <c r="O129" i="23"/>
  <c r="P129" i="23"/>
  <c r="E130" i="23"/>
  <c r="F130" i="23"/>
  <c r="G130" i="23"/>
  <c r="H130" i="23"/>
  <c r="I130" i="23"/>
  <c r="J130" i="23"/>
  <c r="K130" i="23"/>
  <c r="L130" i="23"/>
  <c r="M130" i="23"/>
  <c r="N130" i="23"/>
  <c r="O130" i="23"/>
  <c r="P130" i="23"/>
  <c r="E131" i="23"/>
  <c r="F131" i="23"/>
  <c r="G131" i="23"/>
  <c r="H131" i="23"/>
  <c r="I131" i="23"/>
  <c r="J131" i="23"/>
  <c r="K131" i="23"/>
  <c r="L131" i="23"/>
  <c r="M131" i="23"/>
  <c r="N131" i="23"/>
  <c r="O131" i="23"/>
  <c r="P131" i="23"/>
  <c r="E132" i="23"/>
  <c r="F132" i="23"/>
  <c r="G132" i="23"/>
  <c r="H132" i="23"/>
  <c r="I132" i="23"/>
  <c r="J132" i="23"/>
  <c r="K132" i="23"/>
  <c r="L132" i="23"/>
  <c r="M132" i="23"/>
  <c r="N132" i="23"/>
  <c r="O132" i="23"/>
  <c r="P132" i="23"/>
  <c r="E133" i="23"/>
  <c r="F133" i="23"/>
  <c r="G133" i="23"/>
  <c r="H133" i="23"/>
  <c r="I133" i="23"/>
  <c r="J133" i="23"/>
  <c r="K133" i="23"/>
  <c r="L133" i="23"/>
  <c r="M133" i="23"/>
  <c r="N133" i="23"/>
  <c r="O133" i="23"/>
  <c r="P133" i="23"/>
  <c r="E134" i="23"/>
  <c r="F134" i="23"/>
  <c r="G134" i="23"/>
  <c r="H134" i="23"/>
  <c r="I134" i="23"/>
  <c r="J134" i="23"/>
  <c r="K134" i="23"/>
  <c r="L134" i="23"/>
  <c r="M134" i="23"/>
  <c r="N134" i="23"/>
  <c r="O134" i="23"/>
  <c r="P134" i="23"/>
  <c r="E135" i="23"/>
  <c r="F135" i="23"/>
  <c r="G135" i="23"/>
  <c r="H135" i="23"/>
  <c r="I135" i="23"/>
  <c r="J135" i="23"/>
  <c r="K135" i="23"/>
  <c r="L135" i="23"/>
  <c r="M135" i="23"/>
  <c r="N135" i="23"/>
  <c r="O135" i="23"/>
  <c r="P135" i="23"/>
  <c r="E136" i="23"/>
  <c r="F136" i="23"/>
  <c r="G136" i="23"/>
  <c r="H136" i="23"/>
  <c r="I136" i="23"/>
  <c r="J136" i="23"/>
  <c r="K136" i="23"/>
  <c r="L136" i="23"/>
  <c r="M136" i="23"/>
  <c r="N136" i="23"/>
  <c r="O136" i="23"/>
  <c r="P136" i="23"/>
  <c r="E137" i="23"/>
  <c r="F137" i="23"/>
  <c r="G137" i="23"/>
  <c r="H137" i="23"/>
  <c r="I137" i="23"/>
  <c r="J137" i="23"/>
  <c r="K137" i="23"/>
  <c r="L137" i="23"/>
  <c r="M137" i="23"/>
  <c r="N137" i="23"/>
  <c r="O137" i="23"/>
  <c r="P137" i="23"/>
  <c r="E138" i="23"/>
  <c r="F138" i="23"/>
  <c r="G138" i="23"/>
  <c r="H138" i="23"/>
  <c r="I138" i="23"/>
  <c r="J138" i="23"/>
  <c r="K138" i="23"/>
  <c r="L138" i="23"/>
  <c r="M138" i="23"/>
  <c r="N138" i="23"/>
  <c r="O138" i="23"/>
  <c r="P138" i="23"/>
  <c r="E139" i="23"/>
  <c r="F139" i="23"/>
  <c r="G139" i="23"/>
  <c r="H139" i="23"/>
  <c r="I139" i="23"/>
  <c r="J139" i="23"/>
  <c r="K139" i="23"/>
  <c r="L139" i="23"/>
  <c r="M139" i="23"/>
  <c r="N139" i="23"/>
  <c r="O139" i="23"/>
  <c r="P139" i="23"/>
  <c r="E140" i="23"/>
  <c r="F140" i="23"/>
  <c r="G140" i="23"/>
  <c r="H140" i="23"/>
  <c r="I140" i="23"/>
  <c r="J140" i="23"/>
  <c r="K140" i="23"/>
  <c r="L140" i="23"/>
  <c r="M140" i="23"/>
  <c r="N140" i="23"/>
  <c r="O140" i="23"/>
  <c r="P140" i="23"/>
  <c r="E141" i="23"/>
  <c r="F141" i="23"/>
  <c r="G141" i="23"/>
  <c r="H141" i="23"/>
  <c r="I141" i="23"/>
  <c r="J141" i="23"/>
  <c r="K141" i="23"/>
  <c r="L141" i="23"/>
  <c r="M141" i="23"/>
  <c r="N141" i="23"/>
  <c r="O141" i="23"/>
  <c r="P141" i="23"/>
  <c r="E142" i="23"/>
  <c r="F142" i="23"/>
  <c r="G142" i="23"/>
  <c r="H142" i="23"/>
  <c r="I142" i="23"/>
  <c r="J142" i="23"/>
  <c r="K142" i="23"/>
  <c r="L142" i="23"/>
  <c r="M142" i="23"/>
  <c r="N142" i="23"/>
  <c r="O142" i="23"/>
  <c r="P142" i="23"/>
  <c r="E143" i="23"/>
  <c r="F143" i="23"/>
  <c r="G143" i="23"/>
  <c r="H143" i="23"/>
  <c r="I143" i="23"/>
  <c r="J143" i="23"/>
  <c r="K143" i="23"/>
  <c r="L143" i="23"/>
  <c r="M143" i="23"/>
  <c r="N143" i="23"/>
  <c r="O143" i="23"/>
  <c r="P143" i="23"/>
  <c r="E144" i="23"/>
  <c r="F144" i="23"/>
  <c r="G144" i="23"/>
  <c r="H144" i="23"/>
  <c r="I144" i="23"/>
  <c r="J144" i="23"/>
  <c r="K144" i="23"/>
  <c r="L144" i="23"/>
  <c r="M144" i="23"/>
  <c r="N144" i="23"/>
  <c r="O144" i="23"/>
  <c r="P144" i="23"/>
  <c r="E145" i="23"/>
  <c r="F145" i="23"/>
  <c r="G145" i="23"/>
  <c r="H145" i="23"/>
  <c r="I145" i="23"/>
  <c r="J145" i="23"/>
  <c r="K145" i="23"/>
  <c r="L145" i="23"/>
  <c r="M145" i="23"/>
  <c r="N145" i="23"/>
  <c r="O145" i="23"/>
  <c r="P145" i="23"/>
  <c r="E146" i="23"/>
  <c r="F146" i="23"/>
  <c r="G146" i="23"/>
  <c r="H146" i="23"/>
  <c r="I146" i="23"/>
  <c r="J146" i="23"/>
  <c r="K146" i="23"/>
  <c r="L146" i="23"/>
  <c r="M146" i="23"/>
  <c r="N146" i="23"/>
  <c r="O146" i="23"/>
  <c r="P146" i="23"/>
  <c r="E147" i="23"/>
  <c r="F147" i="23"/>
  <c r="G147" i="23"/>
  <c r="H147" i="23"/>
  <c r="I147" i="23"/>
  <c r="J147" i="23"/>
  <c r="K147" i="23"/>
  <c r="L147" i="23"/>
  <c r="M147" i="23"/>
  <c r="N147" i="23"/>
  <c r="O147" i="23"/>
  <c r="P147" i="23"/>
  <c r="E148" i="23"/>
  <c r="F148" i="23"/>
  <c r="G148" i="23"/>
  <c r="H148" i="23"/>
  <c r="I148" i="23"/>
  <c r="J148" i="23"/>
  <c r="K148" i="23"/>
  <c r="L148" i="23"/>
  <c r="M148" i="23"/>
  <c r="N148" i="23"/>
  <c r="O148" i="23"/>
  <c r="P148" i="23"/>
  <c r="E149" i="23"/>
  <c r="F149" i="23"/>
  <c r="G149" i="23"/>
  <c r="H149" i="23"/>
  <c r="I149" i="23"/>
  <c r="J149" i="23"/>
  <c r="K149" i="23"/>
  <c r="L149" i="23"/>
  <c r="M149" i="23"/>
  <c r="N149" i="23"/>
  <c r="O149" i="23"/>
  <c r="P149" i="23"/>
  <c r="E150" i="23"/>
  <c r="F150" i="23"/>
  <c r="G150" i="23"/>
  <c r="H150" i="23"/>
  <c r="I150" i="23"/>
  <c r="J150" i="23"/>
  <c r="K150" i="23"/>
  <c r="L150" i="23"/>
  <c r="M150" i="23"/>
  <c r="N150" i="23"/>
  <c r="O150" i="23"/>
  <c r="P150" i="23"/>
  <c r="E151" i="23"/>
  <c r="F151" i="23"/>
  <c r="G151" i="23"/>
  <c r="H151" i="23"/>
  <c r="I151" i="23"/>
  <c r="J151" i="23"/>
  <c r="K151" i="23"/>
  <c r="L151" i="23"/>
  <c r="M151" i="23"/>
  <c r="N151" i="23"/>
  <c r="O151" i="23"/>
  <c r="P151" i="23"/>
  <c r="E152" i="23"/>
  <c r="F152" i="23"/>
  <c r="G152" i="23"/>
  <c r="H152" i="23"/>
  <c r="I152" i="23"/>
  <c r="J152" i="23"/>
  <c r="K152" i="23"/>
  <c r="L152" i="23"/>
  <c r="M152" i="23"/>
  <c r="N152" i="23"/>
  <c r="O152" i="23"/>
  <c r="P152" i="23"/>
  <c r="E153" i="23"/>
  <c r="F153" i="23"/>
  <c r="G153" i="23"/>
  <c r="H153" i="23"/>
  <c r="I153" i="23"/>
  <c r="J153" i="23"/>
  <c r="K153" i="23"/>
  <c r="L153" i="23"/>
  <c r="M153" i="23"/>
  <c r="N153" i="23"/>
  <c r="O153" i="23"/>
  <c r="P153" i="23"/>
  <c r="E154" i="23"/>
  <c r="F154" i="23"/>
  <c r="G154" i="23"/>
  <c r="H154" i="23"/>
  <c r="I154" i="23"/>
  <c r="J154" i="23"/>
  <c r="K154" i="23"/>
  <c r="L154" i="23"/>
  <c r="M154" i="23"/>
  <c r="N154" i="23"/>
  <c r="O154" i="23"/>
  <c r="P154" i="23"/>
  <c r="E155" i="23"/>
  <c r="F155" i="23"/>
  <c r="G155" i="23"/>
  <c r="H155" i="23"/>
  <c r="I155" i="23"/>
  <c r="J155" i="23"/>
  <c r="K155" i="23"/>
  <c r="L155" i="23"/>
  <c r="M155" i="23"/>
  <c r="N155" i="23"/>
  <c r="O155" i="23"/>
  <c r="P155" i="23"/>
  <c r="E156" i="23"/>
  <c r="F156" i="23"/>
  <c r="G156" i="23"/>
  <c r="H156" i="23"/>
  <c r="I156" i="23"/>
  <c r="J156" i="23"/>
  <c r="K156" i="23"/>
  <c r="L156" i="23"/>
  <c r="M156" i="23"/>
  <c r="N156" i="23"/>
  <c r="O156" i="23"/>
  <c r="P156" i="23"/>
  <c r="E157" i="23"/>
  <c r="F157" i="23"/>
  <c r="G157" i="23"/>
  <c r="H157" i="23"/>
  <c r="I157" i="23"/>
  <c r="J157" i="23"/>
  <c r="K157" i="23"/>
  <c r="L157" i="23"/>
  <c r="M157" i="23"/>
  <c r="N157" i="23"/>
  <c r="O157" i="23"/>
  <c r="P157" i="23"/>
  <c r="E158" i="23"/>
  <c r="F158" i="23"/>
  <c r="G158" i="23"/>
  <c r="H158" i="23"/>
  <c r="I158" i="23"/>
  <c r="J158" i="23"/>
  <c r="K158" i="23"/>
  <c r="L158" i="23"/>
  <c r="M158" i="23"/>
  <c r="N158" i="23"/>
  <c r="O158" i="23"/>
  <c r="P158" i="23"/>
  <c r="E159" i="23"/>
  <c r="F159" i="23"/>
  <c r="G159" i="23"/>
  <c r="H159" i="23"/>
  <c r="I159" i="23"/>
  <c r="J159" i="23"/>
  <c r="K159" i="23"/>
  <c r="L159" i="23"/>
  <c r="M159" i="23"/>
  <c r="N159" i="23"/>
  <c r="O159" i="23"/>
  <c r="P159" i="23"/>
  <c r="E160" i="23"/>
  <c r="F160" i="23"/>
  <c r="G160" i="23"/>
  <c r="H160" i="23"/>
  <c r="I160" i="23"/>
  <c r="J160" i="23"/>
  <c r="K160" i="23"/>
  <c r="L160" i="23"/>
  <c r="M160" i="23"/>
  <c r="N160" i="23"/>
  <c r="O160" i="23"/>
  <c r="P160" i="23"/>
  <c r="E161" i="23"/>
  <c r="F161" i="23"/>
  <c r="G161" i="23"/>
  <c r="H161" i="23"/>
  <c r="I161" i="23"/>
  <c r="J161" i="23"/>
  <c r="K161" i="23"/>
  <c r="L161" i="23"/>
  <c r="M161" i="23"/>
  <c r="N161" i="23"/>
  <c r="O161" i="23"/>
  <c r="P161" i="23"/>
  <c r="E162" i="23"/>
  <c r="F162" i="23"/>
  <c r="G162" i="23"/>
  <c r="H162" i="23"/>
  <c r="I162" i="23"/>
  <c r="J162" i="23"/>
  <c r="K162" i="23"/>
  <c r="L162" i="23"/>
  <c r="M162" i="23"/>
  <c r="N162" i="23"/>
  <c r="O162" i="23"/>
  <c r="P162" i="23"/>
  <c r="E163" i="23"/>
  <c r="F163" i="23"/>
  <c r="G163" i="23"/>
  <c r="H163" i="23"/>
  <c r="I163" i="23"/>
  <c r="J163" i="23"/>
  <c r="K163" i="23"/>
  <c r="L163" i="23"/>
  <c r="M163" i="23"/>
  <c r="N163" i="23"/>
  <c r="O163" i="23"/>
  <c r="P163" i="23"/>
  <c r="E164" i="23"/>
  <c r="F164" i="23"/>
  <c r="G164" i="23"/>
  <c r="H164" i="23"/>
  <c r="I164" i="23"/>
  <c r="J164" i="23"/>
  <c r="K164" i="23"/>
  <c r="L164" i="23"/>
  <c r="M164" i="23"/>
  <c r="N164" i="23"/>
  <c r="O164" i="23"/>
  <c r="P164" i="23"/>
  <c r="E165" i="23"/>
  <c r="F165" i="23"/>
  <c r="G165" i="23"/>
  <c r="H165" i="23"/>
  <c r="I165" i="23"/>
  <c r="J165" i="23"/>
  <c r="K165" i="23"/>
  <c r="L165" i="23"/>
  <c r="M165" i="23"/>
  <c r="N165" i="23"/>
  <c r="O165" i="23"/>
  <c r="P165" i="23"/>
  <c r="E166" i="23"/>
  <c r="F166" i="23"/>
  <c r="G166" i="23"/>
  <c r="H166" i="23"/>
  <c r="I166" i="23"/>
  <c r="J166" i="23"/>
  <c r="K166" i="23"/>
  <c r="L166" i="23"/>
  <c r="M166" i="23"/>
  <c r="N166" i="23"/>
  <c r="O166" i="23"/>
  <c r="P166" i="23"/>
  <c r="E167" i="23"/>
  <c r="F167" i="23"/>
  <c r="G167" i="23"/>
  <c r="H167" i="23"/>
  <c r="I167" i="23"/>
  <c r="J167" i="23"/>
  <c r="K167" i="23"/>
  <c r="L167" i="23"/>
  <c r="M167" i="23"/>
  <c r="N167" i="23"/>
  <c r="O167" i="23"/>
  <c r="P167" i="23"/>
  <c r="E168" i="23"/>
  <c r="F168" i="23"/>
  <c r="G168" i="23"/>
  <c r="H168" i="23"/>
  <c r="I168" i="23"/>
  <c r="J168" i="23"/>
  <c r="K168" i="23"/>
  <c r="L168" i="23"/>
  <c r="M168" i="23"/>
  <c r="N168" i="23"/>
  <c r="O168" i="23"/>
  <c r="P168" i="23"/>
  <c r="E169" i="23"/>
  <c r="F169" i="23"/>
  <c r="G169" i="23"/>
  <c r="H169" i="23"/>
  <c r="I169" i="23"/>
  <c r="J169" i="23"/>
  <c r="K169" i="23"/>
  <c r="L169" i="23"/>
  <c r="M169" i="23"/>
  <c r="N169" i="23"/>
  <c r="O169" i="23"/>
  <c r="P169" i="23"/>
  <c r="E170" i="23"/>
  <c r="F170" i="23"/>
  <c r="G170" i="23"/>
  <c r="H170" i="23"/>
  <c r="I170" i="23"/>
  <c r="J170" i="23"/>
  <c r="K170" i="23"/>
  <c r="L170" i="23"/>
  <c r="M170" i="23"/>
  <c r="N170" i="23"/>
  <c r="O170" i="23"/>
  <c r="P170" i="23"/>
  <c r="E171" i="23"/>
  <c r="F171" i="23"/>
  <c r="G171" i="23"/>
  <c r="H171" i="23"/>
  <c r="I171" i="23"/>
  <c r="J171" i="23"/>
  <c r="K171" i="23"/>
  <c r="L171" i="23"/>
  <c r="M171" i="23"/>
  <c r="N171" i="23"/>
  <c r="O171" i="23"/>
  <c r="P171" i="23"/>
  <c r="E172" i="23"/>
  <c r="F172" i="23"/>
  <c r="G172" i="23"/>
  <c r="H172" i="23"/>
  <c r="I172" i="23"/>
  <c r="J172" i="23"/>
  <c r="K172" i="23"/>
  <c r="L172" i="23"/>
  <c r="M172" i="23"/>
  <c r="N172" i="23"/>
  <c r="O172" i="23"/>
  <c r="P172" i="23"/>
  <c r="E173" i="23"/>
  <c r="F173" i="23"/>
  <c r="G173" i="23"/>
  <c r="H173" i="23"/>
  <c r="I173" i="23"/>
  <c r="J173" i="23"/>
  <c r="K173" i="23"/>
  <c r="L173" i="23"/>
  <c r="M173" i="23"/>
  <c r="N173" i="23"/>
  <c r="O173" i="23"/>
  <c r="P173" i="23"/>
  <c r="E174" i="23"/>
  <c r="F174" i="23"/>
  <c r="G174" i="23"/>
  <c r="H174" i="23"/>
  <c r="I174" i="23"/>
  <c r="J174" i="23"/>
  <c r="K174" i="23"/>
  <c r="L174" i="23"/>
  <c r="M174" i="23"/>
  <c r="N174" i="23"/>
  <c r="O174" i="23"/>
  <c r="P174" i="23"/>
  <c r="E175" i="23"/>
  <c r="F175" i="23"/>
  <c r="G175" i="23"/>
  <c r="H175" i="23"/>
  <c r="I175" i="23"/>
  <c r="J175" i="23"/>
  <c r="K175" i="23"/>
  <c r="L175" i="23"/>
  <c r="M175" i="23"/>
  <c r="N175" i="23"/>
  <c r="O175" i="23"/>
  <c r="P175" i="23"/>
  <c r="E176" i="23"/>
  <c r="F176" i="23"/>
  <c r="G176" i="23"/>
  <c r="H176" i="23"/>
  <c r="I176" i="23"/>
  <c r="J176" i="23"/>
  <c r="K176" i="23"/>
  <c r="L176" i="23"/>
  <c r="M176" i="23"/>
  <c r="N176" i="23"/>
  <c r="O176" i="23"/>
  <c r="P176" i="23"/>
  <c r="E177" i="23"/>
  <c r="F177" i="23"/>
  <c r="G177" i="23"/>
  <c r="H177" i="23"/>
  <c r="I177" i="23"/>
  <c r="J177" i="23"/>
  <c r="K177" i="23"/>
  <c r="L177" i="23"/>
  <c r="M177" i="23"/>
  <c r="N177" i="23"/>
  <c r="O177" i="23"/>
  <c r="P177" i="23"/>
  <c r="E178" i="23"/>
  <c r="F178" i="23"/>
  <c r="G178" i="23"/>
  <c r="H178" i="23"/>
  <c r="I178" i="23"/>
  <c r="J178" i="23"/>
  <c r="K178" i="23"/>
  <c r="L178" i="23"/>
  <c r="M178" i="23"/>
  <c r="N178" i="23"/>
  <c r="O178" i="23"/>
  <c r="P178" i="23"/>
  <c r="E179" i="23"/>
  <c r="F179" i="23"/>
  <c r="G179" i="23"/>
  <c r="H179" i="23"/>
  <c r="I179" i="23"/>
  <c r="J179" i="23"/>
  <c r="K179" i="23"/>
  <c r="L179" i="23"/>
  <c r="M179" i="23"/>
  <c r="N179" i="23"/>
  <c r="O179" i="23"/>
  <c r="P179" i="23"/>
  <c r="E180" i="23"/>
  <c r="F180" i="23"/>
  <c r="G180" i="23"/>
  <c r="H180" i="23"/>
  <c r="I180" i="23"/>
  <c r="J180" i="23"/>
  <c r="K180" i="23"/>
  <c r="L180" i="23"/>
  <c r="M180" i="23"/>
  <c r="N180" i="23"/>
  <c r="O180" i="23"/>
  <c r="P180" i="23"/>
  <c r="E181" i="23"/>
  <c r="F181" i="23"/>
  <c r="G181" i="23"/>
  <c r="H181" i="23"/>
  <c r="I181" i="23"/>
  <c r="J181" i="23"/>
  <c r="K181" i="23"/>
  <c r="L181" i="23"/>
  <c r="M181" i="23"/>
  <c r="N181" i="23"/>
  <c r="O181" i="23"/>
  <c r="P181" i="23"/>
  <c r="E182" i="23"/>
  <c r="F182" i="23"/>
  <c r="G182" i="23"/>
  <c r="H182" i="23"/>
  <c r="I182" i="23"/>
  <c r="J182" i="23"/>
  <c r="K182" i="23"/>
  <c r="L182" i="23"/>
  <c r="M182" i="23"/>
  <c r="N182" i="23"/>
  <c r="O182" i="23"/>
  <c r="P182" i="23"/>
  <c r="E183" i="23"/>
  <c r="F183" i="23"/>
  <c r="G183" i="23"/>
  <c r="H183" i="23"/>
  <c r="I183" i="23"/>
  <c r="J183" i="23"/>
  <c r="K183" i="23"/>
  <c r="L183" i="23"/>
  <c r="M183" i="23"/>
  <c r="N183" i="23"/>
  <c r="O183" i="23"/>
  <c r="P183" i="23"/>
  <c r="E184" i="23"/>
  <c r="F184" i="23"/>
  <c r="G184" i="23"/>
  <c r="H184" i="23"/>
  <c r="I184" i="23"/>
  <c r="J184" i="23"/>
  <c r="K184" i="23"/>
  <c r="L184" i="23"/>
  <c r="M184" i="23"/>
  <c r="N184" i="23"/>
  <c r="O184" i="23"/>
  <c r="P184" i="23"/>
  <c r="E185" i="23"/>
  <c r="F185" i="23"/>
  <c r="G185" i="23"/>
  <c r="H185" i="23"/>
  <c r="I185" i="23"/>
  <c r="J185" i="23"/>
  <c r="K185" i="23"/>
  <c r="L185" i="23"/>
  <c r="M185" i="23"/>
  <c r="N185" i="23"/>
  <c r="O185" i="23"/>
  <c r="P185" i="23"/>
  <c r="E186" i="23"/>
  <c r="F186" i="23"/>
  <c r="G186" i="23"/>
  <c r="H186" i="23"/>
  <c r="I186" i="23"/>
  <c r="J186" i="23"/>
  <c r="K186" i="23"/>
  <c r="L186" i="23"/>
  <c r="M186" i="23"/>
  <c r="N186" i="23"/>
  <c r="O186" i="23"/>
  <c r="P186" i="23"/>
  <c r="E187" i="23"/>
  <c r="F187" i="23"/>
  <c r="G187" i="23"/>
  <c r="H187" i="23"/>
  <c r="I187" i="23"/>
  <c r="J187" i="23"/>
  <c r="K187" i="23"/>
  <c r="L187" i="23"/>
  <c r="M187" i="23"/>
  <c r="N187" i="23"/>
  <c r="O187" i="23"/>
  <c r="P187" i="23"/>
  <c r="E188" i="23"/>
  <c r="F188" i="23"/>
  <c r="G188" i="23"/>
  <c r="H188" i="23"/>
  <c r="I188" i="23"/>
  <c r="J188" i="23"/>
  <c r="K188" i="23"/>
  <c r="L188" i="23"/>
  <c r="M188" i="23"/>
  <c r="N188" i="23"/>
  <c r="O188" i="23"/>
  <c r="P188" i="23"/>
  <c r="E189" i="23"/>
  <c r="F189" i="23"/>
  <c r="G189" i="23"/>
  <c r="H189" i="23"/>
  <c r="I189" i="23"/>
  <c r="J189" i="23"/>
  <c r="K189" i="23"/>
  <c r="L189" i="23"/>
  <c r="M189" i="23"/>
  <c r="N189" i="23"/>
  <c r="O189" i="23"/>
  <c r="P189" i="23"/>
  <c r="E190" i="23"/>
  <c r="F190" i="23"/>
  <c r="G190" i="23"/>
  <c r="H190" i="23"/>
  <c r="I190" i="23"/>
  <c r="J190" i="23"/>
  <c r="K190" i="23"/>
  <c r="L190" i="23"/>
  <c r="M190" i="23"/>
  <c r="N190" i="23"/>
  <c r="O190" i="23"/>
  <c r="P190" i="23"/>
  <c r="E191" i="23"/>
  <c r="F191" i="23"/>
  <c r="G191" i="23"/>
  <c r="H191" i="23"/>
  <c r="I191" i="23"/>
  <c r="J191" i="23"/>
  <c r="K191" i="23"/>
  <c r="L191" i="23"/>
  <c r="M191" i="23"/>
  <c r="N191" i="23"/>
  <c r="O191" i="23"/>
  <c r="P191" i="23"/>
  <c r="E192" i="23"/>
  <c r="F192" i="23"/>
  <c r="G192" i="23"/>
  <c r="H192" i="23"/>
  <c r="I192" i="23"/>
  <c r="J192" i="23"/>
  <c r="K192" i="23"/>
  <c r="L192" i="23"/>
  <c r="M192" i="23"/>
  <c r="N192" i="23"/>
  <c r="O192" i="23"/>
  <c r="P192" i="23"/>
  <c r="E193" i="23"/>
  <c r="F193" i="23"/>
  <c r="G193" i="23"/>
  <c r="H193" i="23"/>
  <c r="I193" i="23"/>
  <c r="J193" i="23"/>
  <c r="K193" i="23"/>
  <c r="L193" i="23"/>
  <c r="M193" i="23"/>
  <c r="N193" i="23"/>
  <c r="O193" i="23"/>
  <c r="P193" i="23"/>
  <c r="E194" i="23"/>
  <c r="F194" i="23"/>
  <c r="G194" i="23"/>
  <c r="H194" i="23"/>
  <c r="I194" i="23"/>
  <c r="J194" i="23"/>
  <c r="K194" i="23"/>
  <c r="L194" i="23"/>
  <c r="M194" i="23"/>
  <c r="N194" i="23"/>
  <c r="O194" i="23"/>
  <c r="P194" i="23"/>
  <c r="E195" i="23"/>
  <c r="F195" i="23"/>
  <c r="G195" i="23"/>
  <c r="H195" i="23"/>
  <c r="I195" i="23"/>
  <c r="J195" i="23"/>
  <c r="K195" i="23"/>
  <c r="L195" i="23"/>
  <c r="M195" i="23"/>
  <c r="N195" i="23"/>
  <c r="O195" i="23"/>
  <c r="P195" i="23"/>
  <c r="E196" i="23"/>
  <c r="F196" i="23"/>
  <c r="G196" i="23"/>
  <c r="H196" i="23"/>
  <c r="I196" i="23"/>
  <c r="J196" i="23"/>
  <c r="K196" i="23"/>
  <c r="L196" i="23"/>
  <c r="M196" i="23"/>
  <c r="N196" i="23"/>
  <c r="O196" i="23"/>
  <c r="P196" i="23"/>
  <c r="E197" i="23"/>
  <c r="F197" i="23"/>
  <c r="G197" i="23"/>
  <c r="H197" i="23"/>
  <c r="I197" i="23"/>
  <c r="J197" i="23"/>
  <c r="K197" i="23"/>
  <c r="L197" i="23"/>
  <c r="M197" i="23"/>
  <c r="N197" i="23"/>
  <c r="O197" i="23"/>
  <c r="P197" i="23"/>
  <c r="E198" i="23"/>
  <c r="F198" i="23"/>
  <c r="G198" i="23"/>
  <c r="H198" i="23"/>
  <c r="I198" i="23"/>
  <c r="J198" i="23"/>
  <c r="K198" i="23"/>
  <c r="L198" i="23"/>
  <c r="M198" i="23"/>
  <c r="N198" i="23"/>
  <c r="O198" i="23"/>
  <c r="P198" i="23"/>
  <c r="E199" i="23"/>
  <c r="F199" i="23"/>
  <c r="G199" i="23"/>
  <c r="H199" i="23"/>
  <c r="I199" i="23"/>
  <c r="J199" i="23"/>
  <c r="K199" i="23"/>
  <c r="L199" i="23"/>
  <c r="M199" i="23"/>
  <c r="N199" i="23"/>
  <c r="O199" i="23"/>
  <c r="P199" i="23"/>
  <c r="E200" i="23"/>
  <c r="F200" i="23"/>
  <c r="G200" i="23"/>
  <c r="H200" i="23"/>
  <c r="I200" i="23"/>
  <c r="J200" i="23"/>
  <c r="K200" i="23"/>
  <c r="L200" i="23"/>
  <c r="M200" i="23"/>
  <c r="N200" i="23"/>
  <c r="O200" i="23"/>
  <c r="P200" i="23"/>
  <c r="E201" i="23"/>
  <c r="F201" i="23"/>
  <c r="G201" i="23"/>
  <c r="H201" i="23"/>
  <c r="I201" i="23"/>
  <c r="J201" i="23"/>
  <c r="K201" i="23"/>
  <c r="L201" i="23"/>
  <c r="M201" i="23"/>
  <c r="N201" i="23"/>
  <c r="O201" i="23"/>
  <c r="P201" i="23"/>
  <c r="E202" i="23"/>
  <c r="F202" i="23"/>
  <c r="G202" i="23"/>
  <c r="H202" i="23"/>
  <c r="I202" i="23"/>
  <c r="J202" i="23"/>
  <c r="K202" i="23"/>
  <c r="L202" i="23"/>
  <c r="M202" i="23"/>
  <c r="N202" i="23"/>
  <c r="O202" i="23"/>
  <c r="P202" i="23"/>
  <c r="E203" i="23"/>
  <c r="F203" i="23"/>
  <c r="G203" i="23"/>
  <c r="H203" i="23"/>
  <c r="I203" i="23"/>
  <c r="J203" i="23"/>
  <c r="K203" i="23"/>
  <c r="L203" i="23"/>
  <c r="M203" i="23"/>
  <c r="N203" i="23"/>
  <c r="O203" i="23"/>
  <c r="P203" i="23"/>
  <c r="E204" i="23"/>
  <c r="F204" i="23"/>
  <c r="G204" i="23"/>
  <c r="H204" i="23"/>
  <c r="I204" i="23"/>
  <c r="J204" i="23"/>
  <c r="K204" i="23"/>
  <c r="L204" i="23"/>
  <c r="M204" i="23"/>
  <c r="N204" i="23"/>
  <c r="O204" i="23"/>
  <c r="P204" i="23"/>
  <c r="E205" i="23"/>
  <c r="F205" i="23"/>
  <c r="G205" i="23"/>
  <c r="H205" i="23"/>
  <c r="I205" i="23"/>
  <c r="J205" i="23"/>
  <c r="K205" i="23"/>
  <c r="L205" i="23"/>
  <c r="M205" i="23"/>
  <c r="N205" i="23"/>
  <c r="O205" i="23"/>
  <c r="P205" i="23"/>
  <c r="E206" i="23"/>
  <c r="F206" i="23"/>
  <c r="G206" i="23"/>
  <c r="H206" i="23"/>
  <c r="I206" i="23"/>
  <c r="J206" i="23"/>
  <c r="K206" i="23"/>
  <c r="L206" i="23"/>
  <c r="M206" i="23"/>
  <c r="N206" i="23"/>
  <c r="O206" i="23"/>
  <c r="P206" i="23"/>
  <c r="E207" i="23"/>
  <c r="F207" i="23"/>
  <c r="G207" i="23"/>
  <c r="H207" i="23"/>
  <c r="I207" i="23"/>
  <c r="J207" i="23"/>
  <c r="K207" i="23"/>
  <c r="L207" i="23"/>
  <c r="M207" i="23"/>
  <c r="N207" i="23"/>
  <c r="O207" i="23"/>
  <c r="P207" i="23"/>
  <c r="E208" i="23"/>
  <c r="F208" i="23"/>
  <c r="G208" i="23"/>
  <c r="H208" i="23"/>
  <c r="I208" i="23"/>
  <c r="J208" i="23"/>
  <c r="K208" i="23"/>
  <c r="L208" i="23"/>
  <c r="M208" i="23"/>
  <c r="N208" i="23"/>
  <c r="O208" i="23"/>
  <c r="P208" i="23"/>
  <c r="E209" i="23"/>
  <c r="F209" i="23"/>
  <c r="G209" i="23"/>
  <c r="H209" i="23"/>
  <c r="I209" i="23"/>
  <c r="J209" i="23"/>
  <c r="K209" i="23"/>
  <c r="L209" i="23"/>
  <c r="M209" i="23"/>
  <c r="N209" i="23"/>
  <c r="O209" i="23"/>
  <c r="P209" i="23"/>
  <c r="E210" i="23"/>
  <c r="F210" i="23"/>
  <c r="G210" i="23"/>
  <c r="H210" i="23"/>
  <c r="I210" i="23"/>
  <c r="J210" i="23"/>
  <c r="K210" i="23"/>
  <c r="L210" i="23"/>
  <c r="M210" i="23"/>
  <c r="N210" i="23"/>
  <c r="O210" i="23"/>
  <c r="P210" i="23"/>
  <c r="E211" i="23"/>
  <c r="F211" i="23"/>
  <c r="G211" i="23"/>
  <c r="H211" i="23"/>
  <c r="I211" i="23"/>
  <c r="J211" i="23"/>
  <c r="K211" i="23"/>
  <c r="L211" i="23"/>
  <c r="M211" i="23"/>
  <c r="N211" i="23"/>
  <c r="O211" i="23"/>
  <c r="P211" i="23"/>
  <c r="E212" i="23"/>
  <c r="F212" i="23"/>
  <c r="G212" i="23"/>
  <c r="H212" i="23"/>
  <c r="I212" i="23"/>
  <c r="J212" i="23"/>
  <c r="K212" i="23"/>
  <c r="L212" i="23"/>
  <c r="M212" i="23"/>
  <c r="N212" i="23"/>
  <c r="O212" i="23"/>
  <c r="P212" i="23"/>
  <c r="E213" i="23"/>
  <c r="F213" i="23"/>
  <c r="G213" i="23"/>
  <c r="H213" i="23"/>
  <c r="I213" i="23"/>
  <c r="J213" i="23"/>
  <c r="K213" i="23"/>
  <c r="L213" i="23"/>
  <c r="M213" i="23"/>
  <c r="N213" i="23"/>
  <c r="O213" i="23"/>
  <c r="P213" i="23"/>
  <c r="E214" i="23"/>
  <c r="F214" i="23"/>
  <c r="G214" i="23"/>
  <c r="H214" i="23"/>
  <c r="I214" i="23"/>
  <c r="J214" i="23"/>
  <c r="K214" i="23"/>
  <c r="L214" i="23"/>
  <c r="M214" i="23"/>
  <c r="N214" i="23"/>
  <c r="O214" i="23"/>
  <c r="P214" i="23"/>
  <c r="E215" i="23"/>
  <c r="F215" i="23"/>
  <c r="G215" i="23"/>
  <c r="H215" i="23"/>
  <c r="I215" i="23"/>
  <c r="J215" i="23"/>
  <c r="K215" i="23"/>
  <c r="L215" i="23"/>
  <c r="M215" i="23"/>
  <c r="N215" i="23"/>
  <c r="O215" i="23"/>
  <c r="P215" i="23"/>
  <c r="E216" i="23"/>
  <c r="F216" i="23"/>
  <c r="G216" i="23"/>
  <c r="H216" i="23"/>
  <c r="I216" i="23"/>
  <c r="J216" i="23"/>
  <c r="K216" i="23"/>
  <c r="L216" i="23"/>
  <c r="M216" i="23"/>
  <c r="N216" i="23"/>
  <c r="O216" i="23"/>
  <c r="P216" i="23"/>
  <c r="E217" i="23"/>
  <c r="F217" i="23"/>
  <c r="G217" i="23"/>
  <c r="H217" i="23"/>
  <c r="I217" i="23"/>
  <c r="J217" i="23"/>
  <c r="K217" i="23"/>
  <c r="L217" i="23"/>
  <c r="M217" i="23"/>
  <c r="N217" i="23"/>
  <c r="O217" i="23"/>
  <c r="P217" i="23"/>
  <c r="E218" i="23"/>
  <c r="F218" i="23"/>
  <c r="G218" i="23"/>
  <c r="H218" i="23"/>
  <c r="I218" i="23"/>
  <c r="J218" i="23"/>
  <c r="K218" i="23"/>
  <c r="L218" i="23"/>
  <c r="M218" i="23"/>
  <c r="N218" i="23"/>
  <c r="O218" i="23"/>
  <c r="P218" i="23"/>
  <c r="E219" i="23"/>
  <c r="F219" i="23"/>
  <c r="G219" i="23"/>
  <c r="H219" i="23"/>
  <c r="I219" i="23"/>
  <c r="J219" i="23"/>
  <c r="K219" i="23"/>
  <c r="L219" i="23"/>
  <c r="M219" i="23"/>
  <c r="N219" i="23"/>
  <c r="O219" i="23"/>
  <c r="P219" i="23"/>
  <c r="E220" i="23"/>
  <c r="F220" i="23"/>
  <c r="G220" i="23"/>
  <c r="H220" i="23"/>
  <c r="I220" i="23"/>
  <c r="J220" i="23"/>
  <c r="K220" i="23"/>
  <c r="L220" i="23"/>
  <c r="M220" i="23"/>
  <c r="N220" i="23"/>
  <c r="O220" i="23"/>
  <c r="P220" i="23"/>
  <c r="E221" i="23"/>
  <c r="F221" i="23"/>
  <c r="G221" i="23"/>
  <c r="H221" i="23"/>
  <c r="I221" i="23"/>
  <c r="J221" i="23"/>
  <c r="K221" i="23"/>
  <c r="L221" i="23"/>
  <c r="M221" i="23"/>
  <c r="N221" i="23"/>
  <c r="O221" i="23"/>
  <c r="P221" i="23"/>
  <c r="E222" i="23"/>
  <c r="F222" i="23"/>
  <c r="G222" i="23"/>
  <c r="H222" i="23"/>
  <c r="I222" i="23"/>
  <c r="J222" i="23"/>
  <c r="K222" i="23"/>
  <c r="L222" i="23"/>
  <c r="M222" i="23"/>
  <c r="N222" i="23"/>
  <c r="O222" i="23"/>
  <c r="P222" i="23"/>
  <c r="E223" i="23"/>
  <c r="F223" i="23"/>
  <c r="G223" i="23"/>
  <c r="H223" i="23"/>
  <c r="I223" i="23"/>
  <c r="J223" i="23"/>
  <c r="K223" i="23"/>
  <c r="L223" i="23"/>
  <c r="M223" i="23"/>
  <c r="N223" i="23"/>
  <c r="O223" i="23"/>
  <c r="P223" i="23"/>
  <c r="E224" i="23"/>
  <c r="F224" i="23"/>
  <c r="G224" i="23"/>
  <c r="H224" i="23"/>
  <c r="I224" i="23"/>
  <c r="J224" i="23"/>
  <c r="K224" i="23"/>
  <c r="L224" i="23"/>
  <c r="M224" i="23"/>
  <c r="N224" i="23"/>
  <c r="O224" i="23"/>
  <c r="P224" i="23"/>
  <c r="E225" i="23"/>
  <c r="F225" i="23"/>
  <c r="G225" i="23"/>
  <c r="H225" i="23"/>
  <c r="I225" i="23"/>
  <c r="J225" i="23"/>
  <c r="K225" i="23"/>
  <c r="L225" i="23"/>
  <c r="M225" i="23"/>
  <c r="N225" i="23"/>
  <c r="O225" i="23"/>
  <c r="P225" i="23"/>
  <c r="E226" i="23"/>
  <c r="F226" i="23"/>
  <c r="G226" i="23"/>
  <c r="H226" i="23"/>
  <c r="I226" i="23"/>
  <c r="J226" i="23"/>
  <c r="K226" i="23"/>
  <c r="L226" i="23"/>
  <c r="M226" i="23"/>
  <c r="N226" i="23"/>
  <c r="O226" i="23"/>
  <c r="P226" i="23"/>
  <c r="E227" i="23"/>
  <c r="F227" i="23"/>
  <c r="G227" i="23"/>
  <c r="H227" i="23"/>
  <c r="I227" i="23"/>
  <c r="J227" i="23"/>
  <c r="K227" i="23"/>
  <c r="L227" i="23"/>
  <c r="M227" i="23"/>
  <c r="N227" i="23"/>
  <c r="O227" i="23"/>
  <c r="P227" i="23"/>
  <c r="E228" i="23"/>
  <c r="F228" i="23"/>
  <c r="G228" i="23"/>
  <c r="H228" i="23"/>
  <c r="I228" i="23"/>
  <c r="J228" i="23"/>
  <c r="K228" i="23"/>
  <c r="L228" i="23"/>
  <c r="M228" i="23"/>
  <c r="N228" i="23"/>
  <c r="O228" i="23"/>
  <c r="P228" i="23"/>
  <c r="E229" i="23"/>
  <c r="F229" i="23"/>
  <c r="G229" i="23"/>
  <c r="H229" i="23"/>
  <c r="I229" i="23"/>
  <c r="J229" i="23"/>
  <c r="K229" i="23"/>
  <c r="L229" i="23"/>
  <c r="M229" i="23"/>
  <c r="N229" i="23"/>
  <c r="O229" i="23"/>
  <c r="P229" i="23"/>
  <c r="E230" i="23"/>
  <c r="F230" i="23"/>
  <c r="G230" i="23"/>
  <c r="H230" i="23"/>
  <c r="I230" i="23"/>
  <c r="J230" i="23"/>
  <c r="K230" i="23"/>
  <c r="L230" i="23"/>
  <c r="M230" i="23"/>
  <c r="N230" i="23"/>
  <c r="O230" i="23"/>
  <c r="P230" i="23"/>
  <c r="E231" i="23"/>
  <c r="F231" i="23"/>
  <c r="G231" i="23"/>
  <c r="H231" i="23"/>
  <c r="I231" i="23"/>
  <c r="J231" i="23"/>
  <c r="K231" i="23"/>
  <c r="L231" i="23"/>
  <c r="M231" i="23"/>
  <c r="N231" i="23"/>
  <c r="O231" i="23"/>
  <c r="P231" i="23"/>
  <c r="E232" i="23"/>
  <c r="F232" i="23"/>
  <c r="G232" i="23"/>
  <c r="H232" i="23"/>
  <c r="I232" i="23"/>
  <c r="J232" i="23"/>
  <c r="K232" i="23"/>
  <c r="L232" i="23"/>
  <c r="M232" i="23"/>
  <c r="N232" i="23"/>
  <c r="O232" i="23"/>
  <c r="P232" i="23"/>
  <c r="E233" i="23"/>
  <c r="F233" i="23"/>
  <c r="G233" i="23"/>
  <c r="H233" i="23"/>
  <c r="I233" i="23"/>
  <c r="J233" i="23"/>
  <c r="K233" i="23"/>
  <c r="L233" i="23"/>
  <c r="M233" i="23"/>
  <c r="N233" i="23"/>
  <c r="O233" i="23"/>
  <c r="P233" i="23"/>
  <c r="E234" i="23"/>
  <c r="F234" i="23"/>
  <c r="G234" i="23"/>
  <c r="H234" i="23"/>
  <c r="I234" i="23"/>
  <c r="J234" i="23"/>
  <c r="K234" i="23"/>
  <c r="L234" i="23"/>
  <c r="M234" i="23"/>
  <c r="N234" i="23"/>
  <c r="O234" i="23"/>
  <c r="P234" i="23"/>
  <c r="E235" i="23"/>
  <c r="F235" i="23"/>
  <c r="G235" i="23"/>
  <c r="H235" i="23"/>
  <c r="I235" i="23"/>
  <c r="J235" i="23"/>
  <c r="K235" i="23"/>
  <c r="L235" i="23"/>
  <c r="M235" i="23"/>
  <c r="N235" i="23"/>
  <c r="O235" i="23"/>
  <c r="P235" i="23"/>
  <c r="E236" i="23"/>
  <c r="F236" i="23"/>
  <c r="G236" i="23"/>
  <c r="H236" i="23"/>
  <c r="I236" i="23"/>
  <c r="J236" i="23"/>
  <c r="K236" i="23"/>
  <c r="L236" i="23"/>
  <c r="M236" i="23"/>
  <c r="N236" i="23"/>
  <c r="O236" i="23"/>
  <c r="P236" i="23"/>
  <c r="E237" i="23"/>
  <c r="F237" i="23"/>
  <c r="G237" i="23"/>
  <c r="H237" i="23"/>
  <c r="I237" i="23"/>
  <c r="J237" i="23"/>
  <c r="K237" i="23"/>
  <c r="L237" i="23"/>
  <c r="M237" i="23"/>
  <c r="N237" i="23"/>
  <c r="O237" i="23"/>
  <c r="P237" i="23"/>
  <c r="E238" i="23"/>
  <c r="F238" i="23"/>
  <c r="G238" i="23"/>
  <c r="H238" i="23"/>
  <c r="I238" i="23"/>
  <c r="J238" i="23"/>
  <c r="K238" i="23"/>
  <c r="L238" i="23"/>
  <c r="M238" i="23"/>
  <c r="N238" i="23"/>
  <c r="O238" i="23"/>
  <c r="P238" i="23"/>
  <c r="E239" i="23"/>
  <c r="F239" i="23"/>
  <c r="G239" i="23"/>
  <c r="H239" i="23"/>
  <c r="I239" i="23"/>
  <c r="J239" i="23"/>
  <c r="K239" i="23"/>
  <c r="L239" i="23"/>
  <c r="M239" i="23"/>
  <c r="N239" i="23"/>
  <c r="O239" i="23"/>
  <c r="P239" i="23"/>
  <c r="E240" i="23"/>
  <c r="F240" i="23"/>
  <c r="G240" i="23"/>
  <c r="H240" i="23"/>
  <c r="I240" i="23"/>
  <c r="J240" i="23"/>
  <c r="K240" i="23"/>
  <c r="L240" i="23"/>
  <c r="M240" i="23"/>
  <c r="N240" i="23"/>
  <c r="O240" i="23"/>
  <c r="P240" i="23"/>
  <c r="E241" i="23"/>
  <c r="F241" i="23"/>
  <c r="G241" i="23"/>
  <c r="H241" i="23"/>
  <c r="I241" i="23"/>
  <c r="J241" i="23"/>
  <c r="K241" i="23"/>
  <c r="L241" i="23"/>
  <c r="M241" i="23"/>
  <c r="N241" i="23"/>
  <c r="O241" i="23"/>
  <c r="P241" i="23"/>
  <c r="E242" i="23"/>
  <c r="F242" i="23"/>
  <c r="G242" i="23"/>
  <c r="H242" i="23"/>
  <c r="I242" i="23"/>
  <c r="J242" i="23"/>
  <c r="K242" i="23"/>
  <c r="L242" i="23"/>
  <c r="M242" i="23"/>
  <c r="N242" i="23"/>
  <c r="O242" i="23"/>
  <c r="P242" i="23"/>
  <c r="E243" i="23"/>
  <c r="F243" i="23"/>
  <c r="G243" i="23"/>
  <c r="H243" i="23"/>
  <c r="I243" i="23"/>
  <c r="J243" i="23"/>
  <c r="K243" i="23"/>
  <c r="L243" i="23"/>
  <c r="M243" i="23"/>
  <c r="N243" i="23"/>
  <c r="O243" i="23"/>
  <c r="P243" i="23"/>
  <c r="E244" i="23"/>
  <c r="F244" i="23"/>
  <c r="G244" i="23"/>
  <c r="H244" i="23"/>
  <c r="I244" i="23"/>
  <c r="J244" i="23"/>
  <c r="K244" i="23"/>
  <c r="L244" i="23"/>
  <c r="M244" i="23"/>
  <c r="N244" i="23"/>
  <c r="O244" i="23"/>
  <c r="P244" i="23"/>
  <c r="E245" i="23"/>
  <c r="F245" i="23"/>
  <c r="G245" i="23"/>
  <c r="H245" i="23"/>
  <c r="I245" i="23"/>
  <c r="J245" i="23"/>
  <c r="K245" i="23"/>
  <c r="L245" i="23"/>
  <c r="M245" i="23"/>
  <c r="N245" i="23"/>
  <c r="O245" i="23"/>
  <c r="P245" i="23"/>
  <c r="E246" i="23"/>
  <c r="F246" i="23"/>
  <c r="G246" i="23"/>
  <c r="H246" i="23"/>
  <c r="I246" i="23"/>
  <c r="J246" i="23"/>
  <c r="K246" i="23"/>
  <c r="L246" i="23"/>
  <c r="M246" i="23"/>
  <c r="N246" i="23"/>
  <c r="O246" i="23"/>
  <c r="P246" i="23"/>
  <c r="E247" i="23"/>
  <c r="F247" i="23"/>
  <c r="G247" i="23"/>
  <c r="H247" i="23"/>
  <c r="I247" i="23"/>
  <c r="J247" i="23"/>
  <c r="K247" i="23"/>
  <c r="L247" i="23"/>
  <c r="M247" i="23"/>
  <c r="N247" i="23"/>
  <c r="O247" i="23"/>
  <c r="P247" i="23"/>
  <c r="E248" i="23"/>
  <c r="F248" i="23"/>
  <c r="G248" i="23"/>
  <c r="H248" i="23"/>
  <c r="I248" i="23"/>
  <c r="J248" i="23"/>
  <c r="K248" i="23"/>
  <c r="L248" i="23"/>
  <c r="M248" i="23"/>
  <c r="N248" i="23"/>
  <c r="O248" i="23"/>
  <c r="P248" i="23"/>
  <c r="E249" i="23"/>
  <c r="F249" i="23"/>
  <c r="G249" i="23"/>
  <c r="H249" i="23"/>
  <c r="I249" i="23"/>
  <c r="J249" i="23"/>
  <c r="K249" i="23"/>
  <c r="L249" i="23"/>
  <c r="M249" i="23"/>
  <c r="N249" i="23"/>
  <c r="O249" i="23"/>
  <c r="P249" i="23"/>
  <c r="E250" i="23"/>
  <c r="F250" i="23"/>
  <c r="G250" i="23"/>
  <c r="H250" i="23"/>
  <c r="I250" i="23"/>
  <c r="J250" i="23"/>
  <c r="K250" i="23"/>
  <c r="L250" i="23"/>
  <c r="M250" i="23"/>
  <c r="N250" i="23"/>
  <c r="O250" i="23"/>
  <c r="P250" i="23"/>
  <c r="E251" i="23"/>
  <c r="F251" i="23"/>
  <c r="G251" i="23"/>
  <c r="H251" i="23"/>
  <c r="I251" i="23"/>
  <c r="J251" i="23"/>
  <c r="K251" i="23"/>
  <c r="L251" i="23"/>
  <c r="M251" i="23"/>
  <c r="N251" i="23"/>
  <c r="O251" i="23"/>
  <c r="P251" i="23"/>
  <c r="E252" i="23"/>
  <c r="F252" i="23"/>
  <c r="G252" i="23"/>
  <c r="H252" i="23"/>
  <c r="I252" i="23"/>
  <c r="J252" i="23"/>
  <c r="K252" i="23"/>
  <c r="L252" i="23"/>
  <c r="M252" i="23"/>
  <c r="N252" i="23"/>
  <c r="O252" i="23"/>
  <c r="P252" i="23"/>
  <c r="E253" i="23"/>
  <c r="F253" i="23"/>
  <c r="G253" i="23"/>
  <c r="H253" i="23"/>
  <c r="I253" i="23"/>
  <c r="J253" i="23"/>
  <c r="K253" i="23"/>
  <c r="L253" i="23"/>
  <c r="M253" i="23"/>
  <c r="N253" i="23"/>
  <c r="O253" i="23"/>
  <c r="P253" i="23"/>
  <c r="E254" i="23"/>
  <c r="F254" i="23"/>
  <c r="G254" i="23"/>
  <c r="H254" i="23"/>
  <c r="I254" i="23"/>
  <c r="J254" i="23"/>
  <c r="K254" i="23"/>
  <c r="L254" i="23"/>
  <c r="M254" i="23"/>
  <c r="N254" i="23"/>
  <c r="O254" i="23"/>
  <c r="P254" i="23"/>
  <c r="E255" i="23"/>
  <c r="F255" i="23"/>
  <c r="G255" i="23"/>
  <c r="H255" i="23"/>
  <c r="I255" i="23"/>
  <c r="J255" i="23"/>
  <c r="K255" i="23"/>
  <c r="L255" i="23"/>
  <c r="M255" i="23"/>
  <c r="N255" i="23"/>
  <c r="O255" i="23"/>
  <c r="P255" i="23"/>
  <c r="E256" i="23"/>
  <c r="F256" i="23"/>
  <c r="G256" i="23"/>
  <c r="H256" i="23"/>
  <c r="I256" i="23"/>
  <c r="J256" i="23"/>
  <c r="K256" i="23"/>
  <c r="L256" i="23"/>
  <c r="M256" i="23"/>
  <c r="N256" i="23"/>
  <c r="O256" i="23"/>
  <c r="P256" i="23"/>
  <c r="E257" i="23"/>
  <c r="F257" i="23"/>
  <c r="G257" i="23"/>
  <c r="H257" i="23"/>
  <c r="I257" i="23"/>
  <c r="J257" i="23"/>
  <c r="K257" i="23"/>
  <c r="L257" i="23"/>
  <c r="M257" i="23"/>
  <c r="N257" i="23"/>
  <c r="O257" i="23"/>
  <c r="P257" i="23"/>
  <c r="E258" i="23"/>
  <c r="F258" i="23"/>
  <c r="G258" i="23"/>
  <c r="H258" i="23"/>
  <c r="I258" i="23"/>
  <c r="J258" i="23"/>
  <c r="K258" i="23"/>
  <c r="L258" i="23"/>
  <c r="M258" i="23"/>
  <c r="N258" i="23"/>
  <c r="O258" i="23"/>
  <c r="P258" i="23"/>
  <c r="E259" i="23"/>
  <c r="F259" i="23"/>
  <c r="G259" i="23"/>
  <c r="H259" i="23"/>
  <c r="I259" i="23"/>
  <c r="J259" i="23"/>
  <c r="K259" i="23"/>
  <c r="L259" i="23"/>
  <c r="M259" i="23"/>
  <c r="N259" i="23"/>
  <c r="O259" i="23"/>
  <c r="P259" i="23"/>
  <c r="E260" i="23"/>
  <c r="F260" i="23"/>
  <c r="G260" i="23"/>
  <c r="H260" i="23"/>
  <c r="I260" i="23"/>
  <c r="J260" i="23"/>
  <c r="K260" i="23"/>
  <c r="L260" i="23"/>
  <c r="M260" i="23"/>
  <c r="N260" i="23"/>
  <c r="O260" i="23"/>
  <c r="P260" i="23"/>
  <c r="E261" i="23"/>
  <c r="F261" i="23"/>
  <c r="G261" i="23"/>
  <c r="H261" i="23"/>
  <c r="I261" i="23"/>
  <c r="J261" i="23"/>
  <c r="K261" i="23"/>
  <c r="L261" i="23"/>
  <c r="M261" i="23"/>
  <c r="N261" i="23"/>
  <c r="O261" i="23"/>
  <c r="P261" i="23"/>
  <c r="E262" i="23"/>
  <c r="F262" i="23"/>
  <c r="G262" i="23"/>
  <c r="H262" i="23"/>
  <c r="I262" i="23"/>
  <c r="J262" i="23"/>
  <c r="K262" i="23"/>
  <c r="L262" i="23"/>
  <c r="M262" i="23"/>
  <c r="N262" i="23"/>
  <c r="O262" i="23"/>
  <c r="P262" i="23"/>
  <c r="E263" i="23"/>
  <c r="F263" i="23"/>
  <c r="G263" i="23"/>
  <c r="H263" i="23"/>
  <c r="I263" i="23"/>
  <c r="J263" i="23"/>
  <c r="K263" i="23"/>
  <c r="L263" i="23"/>
  <c r="M263" i="23"/>
  <c r="N263" i="23"/>
  <c r="O263" i="23"/>
  <c r="P263" i="23"/>
  <c r="E264" i="23"/>
  <c r="F264" i="23"/>
  <c r="G264" i="23"/>
  <c r="H264" i="23"/>
  <c r="I264" i="23"/>
  <c r="J264" i="23"/>
  <c r="K264" i="23"/>
  <c r="L264" i="23"/>
  <c r="M264" i="23"/>
  <c r="N264" i="23"/>
  <c r="O264" i="23"/>
  <c r="P264" i="23"/>
  <c r="E265" i="23"/>
  <c r="F265" i="23"/>
  <c r="G265" i="23"/>
  <c r="H265" i="23"/>
  <c r="I265" i="23"/>
  <c r="J265" i="23"/>
  <c r="K265" i="23"/>
  <c r="L265" i="23"/>
  <c r="M265" i="23"/>
  <c r="N265" i="23"/>
  <c r="O265" i="23"/>
  <c r="P265" i="23"/>
  <c r="E266" i="23"/>
  <c r="F266" i="23"/>
  <c r="G266" i="23"/>
  <c r="H266" i="23"/>
  <c r="I266" i="23"/>
  <c r="J266" i="23"/>
  <c r="K266" i="23"/>
  <c r="L266" i="23"/>
  <c r="M266" i="23"/>
  <c r="N266" i="23"/>
  <c r="O266" i="23"/>
  <c r="P266" i="23"/>
  <c r="E267" i="23"/>
  <c r="F267" i="23"/>
  <c r="G267" i="23"/>
  <c r="H267" i="23"/>
  <c r="I267" i="23"/>
  <c r="J267" i="23"/>
  <c r="K267" i="23"/>
  <c r="L267" i="23"/>
  <c r="M267" i="23"/>
  <c r="N267" i="23"/>
  <c r="O267" i="23"/>
  <c r="P267" i="23"/>
  <c r="E268" i="23"/>
  <c r="F268" i="23"/>
  <c r="G268" i="23"/>
  <c r="H268" i="23"/>
  <c r="I268" i="23"/>
  <c r="J268" i="23"/>
  <c r="K268" i="23"/>
  <c r="L268" i="23"/>
  <c r="M268" i="23"/>
  <c r="N268" i="23"/>
  <c r="O268" i="23"/>
  <c r="P268" i="23"/>
  <c r="E269" i="23"/>
  <c r="F269" i="23"/>
  <c r="G269" i="23"/>
  <c r="H269" i="23"/>
  <c r="I269" i="23"/>
  <c r="J269" i="23"/>
  <c r="K269" i="23"/>
  <c r="L269" i="23"/>
  <c r="M269" i="23"/>
  <c r="N269" i="23"/>
  <c r="O269" i="23"/>
  <c r="P269" i="23"/>
  <c r="E270" i="23"/>
  <c r="F270" i="23"/>
  <c r="G270" i="23"/>
  <c r="H270" i="23"/>
  <c r="I270" i="23"/>
  <c r="J270" i="23"/>
  <c r="K270" i="23"/>
  <c r="L270" i="23"/>
  <c r="M270" i="23"/>
  <c r="N270" i="23"/>
  <c r="O270" i="23"/>
  <c r="P270" i="23"/>
  <c r="E271" i="23"/>
  <c r="F271" i="23"/>
  <c r="G271" i="23"/>
  <c r="H271" i="23"/>
  <c r="I271" i="23"/>
  <c r="J271" i="23"/>
  <c r="K271" i="23"/>
  <c r="L271" i="23"/>
  <c r="M271" i="23"/>
  <c r="N271" i="23"/>
  <c r="O271" i="23"/>
  <c r="P271" i="23"/>
  <c r="E272" i="23"/>
  <c r="F272" i="23"/>
  <c r="G272" i="23"/>
  <c r="H272" i="23"/>
  <c r="I272" i="23"/>
  <c r="J272" i="23"/>
  <c r="K272" i="23"/>
  <c r="L272" i="23"/>
  <c r="M272" i="23"/>
  <c r="N272" i="23"/>
  <c r="O272" i="23"/>
  <c r="P272" i="23"/>
  <c r="E273" i="23"/>
  <c r="F273" i="23"/>
  <c r="G273" i="23"/>
  <c r="H273" i="23"/>
  <c r="I273" i="23"/>
  <c r="J273" i="23"/>
  <c r="K273" i="23"/>
  <c r="L273" i="23"/>
  <c r="M273" i="23"/>
  <c r="N273" i="23"/>
  <c r="O273" i="23"/>
  <c r="P273" i="23"/>
  <c r="E274" i="23"/>
  <c r="F274" i="23"/>
  <c r="G274" i="23"/>
  <c r="H274" i="23"/>
  <c r="I274" i="23"/>
  <c r="J274" i="23"/>
  <c r="K274" i="23"/>
  <c r="L274" i="23"/>
  <c r="M274" i="23"/>
  <c r="N274" i="23"/>
  <c r="O274" i="23"/>
  <c r="P274" i="23"/>
  <c r="E275" i="23"/>
  <c r="F275" i="23"/>
  <c r="G275" i="23"/>
  <c r="H275" i="23"/>
  <c r="I275" i="23"/>
  <c r="J275" i="23"/>
  <c r="K275" i="23"/>
  <c r="L275" i="23"/>
  <c r="M275" i="23"/>
  <c r="N275" i="23"/>
  <c r="O275" i="23"/>
  <c r="P275" i="23"/>
  <c r="E276" i="23"/>
  <c r="F276" i="23"/>
  <c r="G276" i="23"/>
  <c r="H276" i="23"/>
  <c r="I276" i="23"/>
  <c r="J276" i="23"/>
  <c r="K276" i="23"/>
  <c r="L276" i="23"/>
  <c r="M276" i="23"/>
  <c r="N276" i="23"/>
  <c r="O276" i="23"/>
  <c r="P276" i="23"/>
  <c r="E277" i="23"/>
  <c r="F277" i="23"/>
  <c r="G277" i="23"/>
  <c r="H277" i="23"/>
  <c r="I277" i="23"/>
  <c r="J277" i="23"/>
  <c r="K277" i="23"/>
  <c r="L277" i="23"/>
  <c r="M277" i="23"/>
  <c r="N277" i="23"/>
  <c r="O277" i="23"/>
  <c r="P277" i="23"/>
  <c r="E278" i="23"/>
  <c r="F278" i="23"/>
  <c r="G278" i="23"/>
  <c r="H278" i="23"/>
  <c r="I278" i="23"/>
  <c r="J278" i="23"/>
  <c r="K278" i="23"/>
  <c r="L278" i="23"/>
  <c r="M278" i="23"/>
  <c r="N278" i="23"/>
  <c r="O278" i="23"/>
  <c r="P278" i="23"/>
  <c r="E279" i="23"/>
  <c r="F279" i="23"/>
  <c r="G279" i="23"/>
  <c r="H279" i="23"/>
  <c r="I279" i="23"/>
  <c r="J279" i="23"/>
  <c r="K279" i="23"/>
  <c r="L279" i="23"/>
  <c r="M279" i="23"/>
  <c r="N279" i="23"/>
  <c r="O279" i="23"/>
  <c r="P279" i="23"/>
  <c r="E280" i="23"/>
  <c r="F280" i="23"/>
  <c r="G280" i="23"/>
  <c r="H280" i="23"/>
  <c r="I280" i="23"/>
  <c r="J280" i="23"/>
  <c r="K280" i="23"/>
  <c r="L280" i="23"/>
  <c r="M280" i="23"/>
  <c r="N280" i="23"/>
  <c r="O280" i="23"/>
  <c r="P280" i="23"/>
  <c r="E281" i="23"/>
  <c r="F281" i="23"/>
  <c r="G281" i="23"/>
  <c r="H281" i="23"/>
  <c r="I281" i="23"/>
  <c r="J281" i="23"/>
  <c r="K281" i="23"/>
  <c r="L281" i="23"/>
  <c r="M281" i="23"/>
  <c r="N281" i="23"/>
  <c r="O281" i="23"/>
  <c r="P281" i="23"/>
  <c r="E282" i="23"/>
  <c r="F282" i="23"/>
  <c r="G282" i="23"/>
  <c r="H282" i="23"/>
  <c r="I282" i="23"/>
  <c r="J282" i="23"/>
  <c r="K282" i="23"/>
  <c r="L282" i="23"/>
  <c r="M282" i="23"/>
  <c r="N282" i="23"/>
  <c r="O282" i="23"/>
  <c r="P282" i="23"/>
  <c r="E283" i="23"/>
  <c r="F283" i="23"/>
  <c r="G283" i="23"/>
  <c r="H283" i="23"/>
  <c r="I283" i="23"/>
  <c r="J283" i="23"/>
  <c r="K283" i="23"/>
  <c r="L283" i="23"/>
  <c r="M283" i="23"/>
  <c r="N283" i="23"/>
  <c r="O283" i="23"/>
  <c r="P283" i="23"/>
  <c r="E284" i="23"/>
  <c r="F284" i="23"/>
  <c r="G284" i="23"/>
  <c r="H284" i="23"/>
  <c r="I284" i="23"/>
  <c r="J284" i="23"/>
  <c r="K284" i="23"/>
  <c r="L284" i="23"/>
  <c r="M284" i="23"/>
  <c r="N284" i="23"/>
  <c r="O284" i="23"/>
  <c r="P284" i="23"/>
  <c r="E285" i="23"/>
  <c r="F285" i="23"/>
  <c r="G285" i="23"/>
  <c r="H285" i="23"/>
  <c r="I285" i="23"/>
  <c r="J285" i="23"/>
  <c r="K285" i="23"/>
  <c r="L285" i="23"/>
  <c r="M285" i="23"/>
  <c r="N285" i="23"/>
  <c r="O285" i="23"/>
  <c r="P285" i="23"/>
  <c r="E286" i="23"/>
  <c r="F286" i="23"/>
  <c r="G286" i="23"/>
  <c r="H286" i="23"/>
  <c r="I286" i="23"/>
  <c r="J286" i="23"/>
  <c r="K286" i="23"/>
  <c r="L286" i="23"/>
  <c r="M286" i="23"/>
  <c r="N286" i="23"/>
  <c r="O286" i="23"/>
  <c r="P286" i="23"/>
  <c r="E287" i="23"/>
  <c r="F287" i="23"/>
  <c r="G287" i="23"/>
  <c r="H287" i="23"/>
  <c r="I287" i="23"/>
  <c r="J287" i="23"/>
  <c r="K287" i="23"/>
  <c r="L287" i="23"/>
  <c r="M287" i="23"/>
  <c r="N287" i="23"/>
  <c r="O287" i="23"/>
  <c r="P287" i="23"/>
  <c r="E288" i="23"/>
  <c r="F288" i="23"/>
  <c r="G288" i="23"/>
  <c r="H288" i="23"/>
  <c r="I288" i="23"/>
  <c r="J288" i="23"/>
  <c r="K288" i="23"/>
  <c r="L288" i="23"/>
  <c r="M288" i="23"/>
  <c r="N288" i="23"/>
  <c r="O288" i="23"/>
  <c r="P288" i="23"/>
  <c r="E289" i="23"/>
  <c r="F289" i="23"/>
  <c r="G289" i="23"/>
  <c r="H289" i="23"/>
  <c r="I289" i="23"/>
  <c r="J289" i="23"/>
  <c r="K289" i="23"/>
  <c r="L289" i="23"/>
  <c r="M289" i="23"/>
  <c r="N289" i="23"/>
  <c r="O289" i="23"/>
  <c r="P289" i="23"/>
  <c r="E290" i="23"/>
  <c r="F290" i="23"/>
  <c r="G290" i="23"/>
  <c r="H290" i="23"/>
  <c r="I290" i="23"/>
  <c r="J290" i="23"/>
  <c r="K290" i="23"/>
  <c r="L290" i="23"/>
  <c r="M290" i="23"/>
  <c r="N290" i="23"/>
  <c r="O290" i="23"/>
  <c r="P290" i="23"/>
  <c r="E291" i="23"/>
  <c r="F291" i="23"/>
  <c r="G291" i="23"/>
  <c r="H291" i="23"/>
  <c r="I291" i="23"/>
  <c r="J291" i="23"/>
  <c r="K291" i="23"/>
  <c r="L291" i="23"/>
  <c r="M291" i="23"/>
  <c r="N291" i="23"/>
  <c r="O291" i="23"/>
  <c r="P291" i="23"/>
  <c r="E292" i="23"/>
  <c r="F292" i="23"/>
  <c r="G292" i="23"/>
  <c r="H292" i="23"/>
  <c r="I292" i="23"/>
  <c r="J292" i="23"/>
  <c r="K292" i="23"/>
  <c r="L292" i="23"/>
  <c r="M292" i="23"/>
  <c r="N292" i="23"/>
  <c r="O292" i="23"/>
  <c r="P292" i="23"/>
  <c r="E293" i="23"/>
  <c r="F293" i="23"/>
  <c r="G293" i="23"/>
  <c r="H293" i="23"/>
  <c r="I293" i="23"/>
  <c r="J293" i="23"/>
  <c r="K293" i="23"/>
  <c r="L293" i="23"/>
  <c r="M293" i="23"/>
  <c r="N293" i="23"/>
  <c r="O293" i="23"/>
  <c r="P293" i="23"/>
  <c r="E294" i="23"/>
  <c r="F294" i="23"/>
  <c r="G294" i="23"/>
  <c r="H294" i="23"/>
  <c r="I294" i="23"/>
  <c r="J294" i="23"/>
  <c r="K294" i="23"/>
  <c r="L294" i="23"/>
  <c r="M294" i="23"/>
  <c r="N294" i="23"/>
  <c r="O294" i="23"/>
  <c r="P294" i="23"/>
  <c r="E295" i="23"/>
  <c r="F295" i="23"/>
  <c r="G295" i="23"/>
  <c r="H295" i="23"/>
  <c r="I295" i="23"/>
  <c r="J295" i="23"/>
  <c r="K295" i="23"/>
  <c r="L295" i="23"/>
  <c r="M295" i="23"/>
  <c r="N295" i="23"/>
  <c r="O295" i="23"/>
  <c r="P295" i="23"/>
  <c r="E296" i="23"/>
  <c r="F296" i="23"/>
  <c r="G296" i="23"/>
  <c r="H296" i="23"/>
  <c r="I296" i="23"/>
  <c r="J296" i="23"/>
  <c r="K296" i="23"/>
  <c r="L296" i="23"/>
  <c r="M296" i="23"/>
  <c r="N296" i="23"/>
  <c r="O296" i="23"/>
  <c r="P296" i="23"/>
  <c r="E297" i="23"/>
  <c r="F297" i="23"/>
  <c r="G297" i="23"/>
  <c r="H297" i="23"/>
  <c r="I297" i="23"/>
  <c r="J297" i="23"/>
  <c r="K297" i="23"/>
  <c r="L297" i="23"/>
  <c r="M297" i="23"/>
  <c r="N297" i="23"/>
  <c r="O297" i="23"/>
  <c r="P297" i="23"/>
  <c r="E298" i="23"/>
  <c r="F298" i="23"/>
  <c r="G298" i="23"/>
  <c r="H298" i="23"/>
  <c r="I298" i="23"/>
  <c r="J298" i="23"/>
  <c r="K298" i="23"/>
  <c r="L298" i="23"/>
  <c r="M298" i="23"/>
  <c r="N298" i="23"/>
  <c r="O298" i="23"/>
  <c r="P298" i="23"/>
  <c r="E299" i="23"/>
  <c r="F299" i="23"/>
  <c r="G299" i="23"/>
  <c r="H299" i="23"/>
  <c r="I299" i="23"/>
  <c r="J299" i="23"/>
  <c r="K299" i="23"/>
  <c r="L299" i="23"/>
  <c r="M299" i="23"/>
  <c r="N299" i="23"/>
  <c r="O299" i="23"/>
  <c r="P299" i="23"/>
  <c r="E300" i="23"/>
  <c r="F300" i="23"/>
  <c r="G300" i="23"/>
  <c r="H300" i="23"/>
  <c r="I300" i="23"/>
  <c r="J300" i="23"/>
  <c r="K300" i="23"/>
  <c r="L300" i="23"/>
  <c r="M300" i="23"/>
  <c r="N300" i="23"/>
  <c r="O300" i="23"/>
  <c r="P300" i="23"/>
  <c r="E301" i="23"/>
  <c r="F301" i="23"/>
  <c r="G301" i="23"/>
  <c r="H301" i="23"/>
  <c r="I301" i="23"/>
  <c r="J301" i="23"/>
  <c r="K301" i="23"/>
  <c r="L301" i="23"/>
  <c r="M301" i="23"/>
  <c r="N301" i="23"/>
  <c r="O301" i="23"/>
  <c r="P301" i="23"/>
  <c r="E302" i="23"/>
  <c r="F302" i="23"/>
  <c r="G302" i="23"/>
  <c r="H302" i="23"/>
  <c r="I302" i="23"/>
  <c r="J302" i="23"/>
  <c r="K302" i="23"/>
  <c r="L302" i="23"/>
  <c r="M302" i="23"/>
  <c r="N302" i="23"/>
  <c r="O302" i="23"/>
  <c r="P302" i="23"/>
  <c r="E303" i="23"/>
  <c r="F303" i="23"/>
  <c r="G303" i="23"/>
  <c r="H303" i="23"/>
  <c r="I303" i="23"/>
  <c r="J303" i="23"/>
  <c r="K303" i="23"/>
  <c r="L303" i="23"/>
  <c r="M303" i="23"/>
  <c r="N303" i="23"/>
  <c r="O303" i="23"/>
  <c r="P303" i="23"/>
  <c r="E304" i="23"/>
  <c r="F304" i="23"/>
  <c r="G304" i="23"/>
  <c r="H304" i="23"/>
  <c r="I304" i="23"/>
  <c r="J304" i="23"/>
  <c r="K304" i="23"/>
  <c r="L304" i="23"/>
  <c r="M304" i="23"/>
  <c r="N304" i="23"/>
  <c r="O304" i="23"/>
  <c r="P304" i="23"/>
  <c r="E305" i="23"/>
  <c r="F305" i="23"/>
  <c r="G305" i="23"/>
  <c r="H305" i="23"/>
  <c r="I305" i="23"/>
  <c r="J305" i="23"/>
  <c r="K305" i="23"/>
  <c r="L305" i="23"/>
  <c r="M305" i="23"/>
  <c r="N305" i="23"/>
  <c r="O305" i="23"/>
  <c r="P305" i="23"/>
  <c r="E306" i="23"/>
  <c r="F306" i="23"/>
  <c r="G306" i="23"/>
  <c r="H306" i="23"/>
  <c r="I306" i="23"/>
  <c r="J306" i="23"/>
  <c r="K306" i="23"/>
  <c r="L306" i="23"/>
  <c r="M306" i="23"/>
  <c r="N306" i="23"/>
  <c r="O306" i="23"/>
  <c r="P306" i="23"/>
  <c r="E307" i="23"/>
  <c r="F307" i="23"/>
  <c r="G307" i="23"/>
  <c r="H307" i="23"/>
  <c r="I307" i="23"/>
  <c r="J307" i="23"/>
  <c r="K307" i="23"/>
  <c r="L307" i="23"/>
  <c r="M307" i="23"/>
  <c r="N307" i="23"/>
  <c r="O307" i="23"/>
  <c r="P307" i="23"/>
  <c r="E308" i="23"/>
  <c r="F308" i="23"/>
  <c r="G308" i="23"/>
  <c r="H308" i="23"/>
  <c r="I308" i="23"/>
  <c r="J308" i="23"/>
  <c r="K308" i="23"/>
  <c r="L308" i="23"/>
  <c r="M308" i="23"/>
  <c r="N308" i="23"/>
  <c r="O308" i="23"/>
  <c r="P308" i="23"/>
  <c r="E309" i="23"/>
  <c r="F309" i="23"/>
  <c r="G309" i="23"/>
  <c r="H309" i="23"/>
  <c r="I309" i="23"/>
  <c r="J309" i="23"/>
  <c r="K309" i="23"/>
  <c r="L309" i="23"/>
  <c r="M309" i="23"/>
  <c r="N309" i="23"/>
  <c r="O309" i="23"/>
  <c r="P309" i="23"/>
  <c r="E310" i="23"/>
  <c r="F310" i="23"/>
  <c r="G310" i="23"/>
  <c r="H310" i="23"/>
  <c r="I310" i="23"/>
  <c r="J310" i="23"/>
  <c r="K310" i="23"/>
  <c r="L310" i="23"/>
  <c r="M310" i="23"/>
  <c r="N310" i="23"/>
  <c r="O310" i="23"/>
  <c r="P310" i="23"/>
  <c r="E311" i="23"/>
  <c r="F311" i="23"/>
  <c r="G311" i="23"/>
  <c r="H311" i="23"/>
  <c r="I311" i="23"/>
  <c r="J311" i="23"/>
  <c r="K311" i="23"/>
  <c r="L311" i="23"/>
  <c r="M311" i="23"/>
  <c r="N311" i="23"/>
  <c r="O311" i="23"/>
  <c r="P311" i="23"/>
  <c r="E312" i="23"/>
  <c r="F312" i="23"/>
  <c r="G312" i="23"/>
  <c r="H312" i="23"/>
  <c r="I312" i="23"/>
  <c r="J312" i="23"/>
  <c r="K312" i="23"/>
  <c r="L312" i="23"/>
  <c r="M312" i="23"/>
  <c r="N312" i="23"/>
  <c r="O312" i="23"/>
  <c r="P312" i="23"/>
  <c r="E313" i="23"/>
  <c r="F313" i="23"/>
  <c r="G313" i="23"/>
  <c r="H313" i="23"/>
  <c r="I313" i="23"/>
  <c r="J313" i="23"/>
  <c r="K313" i="23"/>
  <c r="L313" i="23"/>
  <c r="M313" i="23"/>
  <c r="N313" i="23"/>
  <c r="O313" i="23"/>
  <c r="P313" i="23"/>
  <c r="E314" i="23"/>
  <c r="F314" i="23"/>
  <c r="G314" i="23"/>
  <c r="H314" i="23"/>
  <c r="I314" i="23"/>
  <c r="J314" i="23"/>
  <c r="K314" i="23"/>
  <c r="L314" i="23"/>
  <c r="M314" i="23"/>
  <c r="N314" i="23"/>
  <c r="O314" i="23"/>
  <c r="P314" i="23"/>
  <c r="E315" i="23"/>
  <c r="F315" i="23"/>
  <c r="G315" i="23"/>
  <c r="H315" i="23"/>
  <c r="I315" i="23"/>
  <c r="J315" i="23"/>
  <c r="K315" i="23"/>
  <c r="L315" i="23"/>
  <c r="M315" i="23"/>
  <c r="N315" i="23"/>
  <c r="O315" i="23"/>
  <c r="P315" i="23"/>
  <c r="E316" i="23"/>
  <c r="F316" i="23"/>
  <c r="G316" i="23"/>
  <c r="H316" i="23"/>
  <c r="I316" i="23"/>
  <c r="J316" i="23"/>
  <c r="K316" i="23"/>
  <c r="L316" i="23"/>
  <c r="M316" i="23"/>
  <c r="N316" i="23"/>
  <c r="O316" i="23"/>
  <c r="P316" i="23"/>
  <c r="E317" i="23"/>
  <c r="F317" i="23"/>
  <c r="G317" i="23"/>
  <c r="H317" i="23"/>
  <c r="I317" i="23"/>
  <c r="J317" i="23"/>
  <c r="K317" i="23"/>
  <c r="L317" i="23"/>
  <c r="M317" i="23"/>
  <c r="N317" i="23"/>
  <c r="O317" i="23"/>
  <c r="P317" i="23"/>
  <c r="E318" i="23"/>
  <c r="F318" i="23"/>
  <c r="G318" i="23"/>
  <c r="H318" i="23"/>
  <c r="I318" i="23"/>
  <c r="J318" i="23"/>
  <c r="K318" i="23"/>
  <c r="L318" i="23"/>
  <c r="M318" i="23"/>
  <c r="N318" i="23"/>
  <c r="O318" i="23"/>
  <c r="P318" i="23"/>
  <c r="E319" i="23"/>
  <c r="F319" i="23"/>
  <c r="G319" i="23"/>
  <c r="H319" i="23"/>
  <c r="I319" i="23"/>
  <c r="J319" i="23"/>
  <c r="K319" i="23"/>
  <c r="L319" i="23"/>
  <c r="M319" i="23"/>
  <c r="N319" i="23"/>
  <c r="O319" i="23"/>
  <c r="P319" i="23"/>
  <c r="E320" i="23"/>
  <c r="F320" i="23"/>
  <c r="G320" i="23"/>
  <c r="H320" i="23"/>
  <c r="I320" i="23"/>
  <c r="J320" i="23"/>
  <c r="K320" i="23"/>
  <c r="L320" i="23"/>
  <c r="M320" i="23"/>
  <c r="N320" i="23"/>
  <c r="O320" i="23"/>
  <c r="P320" i="23"/>
  <c r="E321" i="23"/>
  <c r="F321" i="23"/>
  <c r="G321" i="23"/>
  <c r="H321" i="23"/>
  <c r="I321" i="23"/>
  <c r="J321" i="23"/>
  <c r="K321" i="23"/>
  <c r="L321" i="23"/>
  <c r="M321" i="23"/>
  <c r="N321" i="23"/>
  <c r="O321" i="23"/>
  <c r="P321" i="23"/>
  <c r="E322" i="23"/>
  <c r="F322" i="23"/>
  <c r="G322" i="23"/>
  <c r="H322" i="23"/>
  <c r="I322" i="23"/>
  <c r="J322" i="23"/>
  <c r="K322" i="23"/>
  <c r="L322" i="23"/>
  <c r="M322" i="23"/>
  <c r="N322" i="23"/>
  <c r="O322" i="23"/>
  <c r="P322" i="23"/>
  <c r="E323" i="23"/>
  <c r="F323" i="23"/>
  <c r="G323" i="23"/>
  <c r="H323" i="23"/>
  <c r="I323" i="23"/>
  <c r="J323" i="23"/>
  <c r="K323" i="23"/>
  <c r="L323" i="23"/>
  <c r="M323" i="23"/>
  <c r="N323" i="23"/>
  <c r="O323" i="23"/>
  <c r="P323" i="23"/>
  <c r="E324" i="23"/>
  <c r="F324" i="23"/>
  <c r="G324" i="23"/>
  <c r="H324" i="23"/>
  <c r="I324" i="23"/>
  <c r="J324" i="23"/>
  <c r="K324" i="23"/>
  <c r="L324" i="23"/>
  <c r="M324" i="23"/>
  <c r="N324" i="23"/>
  <c r="O324" i="23"/>
  <c r="P324" i="23"/>
  <c r="E325" i="23"/>
  <c r="F325" i="23"/>
  <c r="G325" i="23"/>
  <c r="H325" i="23"/>
  <c r="I325" i="23"/>
  <c r="J325" i="23"/>
  <c r="K325" i="23"/>
  <c r="L325" i="23"/>
  <c r="M325" i="23"/>
  <c r="N325" i="23"/>
  <c r="O325" i="23"/>
  <c r="P325" i="23"/>
  <c r="E326" i="23"/>
  <c r="F326" i="23"/>
  <c r="G326" i="23"/>
  <c r="H326" i="23"/>
  <c r="I326" i="23"/>
  <c r="J326" i="23"/>
  <c r="K326" i="23"/>
  <c r="L326" i="23"/>
  <c r="M326" i="23"/>
  <c r="N326" i="23"/>
  <c r="O326" i="23"/>
  <c r="P326" i="23"/>
  <c r="F7" i="23"/>
  <c r="G7" i="23"/>
  <c r="H7" i="23"/>
  <c r="I7" i="23"/>
  <c r="J7" i="23"/>
  <c r="K7" i="23"/>
  <c r="L7" i="23"/>
  <c r="M7" i="23"/>
  <c r="N7" i="23"/>
  <c r="O7" i="23"/>
  <c r="P7" i="23"/>
  <c r="E7" i="23"/>
  <c r="P6" i="23"/>
  <c r="F6" i="23"/>
  <c r="G6" i="23"/>
  <c r="H6" i="23"/>
  <c r="I6" i="23"/>
  <c r="J6" i="23"/>
  <c r="K6" i="23"/>
  <c r="L6" i="23"/>
  <c r="M6" i="23"/>
  <c r="N6" i="23"/>
  <c r="O6" i="23"/>
  <c r="E6" i="23"/>
  <c r="C7" i="21"/>
  <c r="C8" i="21"/>
  <c r="C9" i="21"/>
  <c r="C10" i="21"/>
  <c r="C11" i="21"/>
  <c r="C12" i="21"/>
  <c r="C13" i="21"/>
  <c r="C14" i="21"/>
  <c r="C15" i="21"/>
  <c r="C16" i="21"/>
  <c r="C17" i="21"/>
  <c r="C18" i="21"/>
  <c r="C19" i="21"/>
  <c r="C20" i="21"/>
  <c r="C21" i="21"/>
  <c r="C22" i="21"/>
  <c r="C23" i="21"/>
  <c r="C24" i="21"/>
  <c r="C25" i="21"/>
  <c r="C26" i="21"/>
  <c r="C27" i="21"/>
  <c r="C28" i="21"/>
  <c r="C29" i="21"/>
  <c r="C30" i="21"/>
  <c r="C31" i="21"/>
  <c r="C32" i="21"/>
  <c r="C33" i="21"/>
  <c r="C34" i="21"/>
  <c r="C35" i="21"/>
  <c r="C36" i="21"/>
  <c r="C37" i="21"/>
  <c r="C38" i="21"/>
  <c r="C39" i="21"/>
  <c r="C40" i="21"/>
  <c r="C41" i="21"/>
  <c r="C42" i="21"/>
  <c r="C43" i="21"/>
  <c r="C44" i="21"/>
  <c r="C45" i="21"/>
  <c r="C46" i="21"/>
  <c r="C47" i="21"/>
  <c r="C48" i="21"/>
  <c r="C49" i="21"/>
  <c r="C50" i="21"/>
  <c r="C51" i="21"/>
  <c r="C52" i="21"/>
  <c r="C53" i="21"/>
  <c r="C54" i="21"/>
  <c r="C55" i="21"/>
  <c r="C56" i="21"/>
  <c r="C57" i="21"/>
  <c r="C58" i="21"/>
  <c r="C59" i="21"/>
  <c r="C60" i="21"/>
  <c r="C61" i="21"/>
  <c r="C62" i="21"/>
  <c r="C63" i="21"/>
  <c r="C64" i="21"/>
  <c r="C65" i="21"/>
  <c r="C66" i="21"/>
  <c r="C67" i="21"/>
  <c r="C68" i="21"/>
  <c r="C69" i="21"/>
  <c r="C70" i="21"/>
  <c r="C71" i="21"/>
  <c r="C72" i="21"/>
  <c r="C73" i="21"/>
  <c r="C74" i="21"/>
  <c r="C75" i="21"/>
  <c r="C76" i="21"/>
  <c r="C77" i="21"/>
  <c r="C78" i="21"/>
  <c r="D7" i="21"/>
  <c r="E7" i="21"/>
  <c r="F7" i="21"/>
  <c r="G7" i="21"/>
  <c r="H7" i="21"/>
  <c r="I7" i="21"/>
  <c r="J7" i="21"/>
  <c r="K7" i="21"/>
  <c r="L7" i="21"/>
  <c r="M7" i="21"/>
  <c r="N7" i="21"/>
  <c r="O7" i="21"/>
  <c r="D8" i="21"/>
  <c r="E8" i="21"/>
  <c r="F8" i="21"/>
  <c r="G8" i="21"/>
  <c r="H8" i="21"/>
  <c r="I8" i="21"/>
  <c r="J8" i="21"/>
  <c r="K8" i="21"/>
  <c r="L8" i="21"/>
  <c r="M8" i="21"/>
  <c r="N8" i="21"/>
  <c r="O8" i="21"/>
  <c r="D9" i="21"/>
  <c r="E9" i="21"/>
  <c r="F9" i="21"/>
  <c r="G9" i="21"/>
  <c r="H9" i="21"/>
  <c r="I9" i="21"/>
  <c r="J9" i="21"/>
  <c r="K9" i="21"/>
  <c r="L9" i="21"/>
  <c r="M9" i="21"/>
  <c r="N9" i="21"/>
  <c r="O9" i="21"/>
  <c r="D10" i="21"/>
  <c r="E10" i="21"/>
  <c r="F10" i="21"/>
  <c r="G10" i="21"/>
  <c r="H10" i="21"/>
  <c r="I10" i="21"/>
  <c r="J10" i="21"/>
  <c r="K10" i="21"/>
  <c r="L10" i="21"/>
  <c r="M10" i="21"/>
  <c r="N10" i="21"/>
  <c r="O10" i="21"/>
  <c r="D11" i="21"/>
  <c r="E11" i="21"/>
  <c r="F11" i="21"/>
  <c r="G11" i="21"/>
  <c r="H11" i="21"/>
  <c r="I11" i="21"/>
  <c r="J11" i="21"/>
  <c r="K11" i="21"/>
  <c r="L11" i="21"/>
  <c r="M11" i="21"/>
  <c r="N11" i="21"/>
  <c r="O11" i="21"/>
  <c r="D12" i="21"/>
  <c r="E12" i="21"/>
  <c r="F12" i="21"/>
  <c r="G12" i="21"/>
  <c r="H12" i="21"/>
  <c r="I12" i="21"/>
  <c r="J12" i="21"/>
  <c r="K12" i="21"/>
  <c r="L12" i="21"/>
  <c r="M12" i="21"/>
  <c r="N12" i="21"/>
  <c r="O12" i="21"/>
  <c r="D13" i="21"/>
  <c r="E13" i="21"/>
  <c r="F13" i="21"/>
  <c r="G13" i="21"/>
  <c r="H13" i="21"/>
  <c r="I13" i="21"/>
  <c r="J13" i="21"/>
  <c r="K13" i="21"/>
  <c r="L13" i="21"/>
  <c r="M13" i="21"/>
  <c r="N13" i="21"/>
  <c r="O13" i="21"/>
  <c r="D14" i="21"/>
  <c r="E14" i="21"/>
  <c r="F14" i="21"/>
  <c r="G14" i="21"/>
  <c r="H14" i="21"/>
  <c r="I14" i="21"/>
  <c r="J14" i="21"/>
  <c r="K14" i="21"/>
  <c r="L14" i="21"/>
  <c r="M14" i="21"/>
  <c r="N14" i="21"/>
  <c r="O14" i="21"/>
  <c r="D15" i="21"/>
  <c r="E15" i="21"/>
  <c r="F15" i="21"/>
  <c r="G15" i="21"/>
  <c r="H15" i="21"/>
  <c r="I15" i="21"/>
  <c r="J15" i="21"/>
  <c r="K15" i="21"/>
  <c r="L15" i="21"/>
  <c r="M15" i="21"/>
  <c r="N15" i="21"/>
  <c r="O15" i="21"/>
  <c r="D16" i="21"/>
  <c r="E16" i="21"/>
  <c r="F16" i="21"/>
  <c r="G16" i="21"/>
  <c r="H16" i="21"/>
  <c r="I16" i="21"/>
  <c r="J16" i="21"/>
  <c r="K16" i="21"/>
  <c r="L16" i="21"/>
  <c r="M16" i="21"/>
  <c r="N16" i="21"/>
  <c r="O16" i="21"/>
  <c r="D17" i="21"/>
  <c r="E17" i="21"/>
  <c r="F17" i="21"/>
  <c r="G17" i="21"/>
  <c r="H17" i="21"/>
  <c r="I17" i="21"/>
  <c r="J17" i="21"/>
  <c r="K17" i="21"/>
  <c r="L17" i="21"/>
  <c r="M17" i="21"/>
  <c r="N17" i="21"/>
  <c r="O17" i="21"/>
  <c r="D18" i="21"/>
  <c r="E18" i="21"/>
  <c r="F18" i="21"/>
  <c r="G18" i="21"/>
  <c r="H18" i="21"/>
  <c r="I18" i="21"/>
  <c r="J18" i="21"/>
  <c r="K18" i="21"/>
  <c r="L18" i="21"/>
  <c r="M18" i="21"/>
  <c r="N18" i="21"/>
  <c r="O18" i="21"/>
  <c r="D19" i="21"/>
  <c r="E19" i="21"/>
  <c r="F19" i="21"/>
  <c r="G19" i="21"/>
  <c r="H19" i="21"/>
  <c r="I19" i="21"/>
  <c r="J19" i="21"/>
  <c r="K19" i="21"/>
  <c r="L19" i="21"/>
  <c r="M19" i="21"/>
  <c r="N19" i="21"/>
  <c r="O19" i="21"/>
  <c r="D20" i="21"/>
  <c r="E20" i="21"/>
  <c r="F20" i="21"/>
  <c r="G20" i="21"/>
  <c r="H20" i="21"/>
  <c r="I20" i="21"/>
  <c r="J20" i="21"/>
  <c r="K20" i="21"/>
  <c r="L20" i="21"/>
  <c r="M20" i="21"/>
  <c r="N20" i="21"/>
  <c r="O20" i="21"/>
  <c r="D21" i="21"/>
  <c r="E21" i="21"/>
  <c r="F21" i="21"/>
  <c r="G21" i="21"/>
  <c r="H21" i="21"/>
  <c r="I21" i="21"/>
  <c r="J21" i="21"/>
  <c r="K21" i="21"/>
  <c r="L21" i="21"/>
  <c r="M21" i="21"/>
  <c r="N21" i="21"/>
  <c r="O21" i="21"/>
  <c r="D22" i="21"/>
  <c r="E22" i="21"/>
  <c r="F22" i="21"/>
  <c r="G22" i="21"/>
  <c r="H22" i="21"/>
  <c r="I22" i="21"/>
  <c r="J22" i="21"/>
  <c r="K22" i="21"/>
  <c r="L22" i="21"/>
  <c r="M22" i="21"/>
  <c r="N22" i="21"/>
  <c r="O22" i="21"/>
  <c r="D23" i="21"/>
  <c r="E23" i="21"/>
  <c r="F23" i="21"/>
  <c r="G23" i="21"/>
  <c r="H23" i="21"/>
  <c r="I23" i="21"/>
  <c r="J23" i="21"/>
  <c r="K23" i="21"/>
  <c r="L23" i="21"/>
  <c r="M23" i="21"/>
  <c r="N23" i="21"/>
  <c r="O23" i="21"/>
  <c r="D24" i="21"/>
  <c r="E24" i="21"/>
  <c r="F24" i="21"/>
  <c r="G24" i="21"/>
  <c r="H24" i="21"/>
  <c r="I24" i="21"/>
  <c r="J24" i="21"/>
  <c r="K24" i="21"/>
  <c r="L24" i="21"/>
  <c r="M24" i="21"/>
  <c r="N24" i="21"/>
  <c r="O24" i="21"/>
  <c r="D25" i="21"/>
  <c r="E25" i="21"/>
  <c r="F25" i="21"/>
  <c r="G25" i="21"/>
  <c r="H25" i="21"/>
  <c r="I25" i="21"/>
  <c r="J25" i="21"/>
  <c r="K25" i="21"/>
  <c r="L25" i="21"/>
  <c r="M25" i="21"/>
  <c r="N25" i="21"/>
  <c r="O25" i="21"/>
  <c r="D26" i="21"/>
  <c r="E26" i="21"/>
  <c r="F26" i="21"/>
  <c r="G26" i="21"/>
  <c r="H26" i="21"/>
  <c r="I26" i="21"/>
  <c r="J26" i="21"/>
  <c r="K26" i="21"/>
  <c r="L26" i="21"/>
  <c r="M26" i="21"/>
  <c r="N26" i="21"/>
  <c r="O26" i="21"/>
  <c r="D27" i="21"/>
  <c r="E27" i="21"/>
  <c r="F27" i="21"/>
  <c r="G27" i="21"/>
  <c r="H27" i="21"/>
  <c r="I27" i="21"/>
  <c r="J27" i="21"/>
  <c r="K27" i="21"/>
  <c r="L27" i="21"/>
  <c r="M27" i="21"/>
  <c r="N27" i="21"/>
  <c r="O27" i="21"/>
  <c r="D28" i="21"/>
  <c r="E28" i="21"/>
  <c r="F28" i="21"/>
  <c r="G28" i="21"/>
  <c r="H28" i="21"/>
  <c r="I28" i="21"/>
  <c r="J28" i="21"/>
  <c r="K28" i="21"/>
  <c r="L28" i="21"/>
  <c r="M28" i="21"/>
  <c r="N28" i="21"/>
  <c r="O28" i="21"/>
  <c r="D29" i="21"/>
  <c r="E29" i="21"/>
  <c r="F29" i="21"/>
  <c r="G29" i="21"/>
  <c r="H29" i="21"/>
  <c r="I29" i="21"/>
  <c r="J29" i="21"/>
  <c r="K29" i="21"/>
  <c r="L29" i="21"/>
  <c r="M29" i="21"/>
  <c r="N29" i="21"/>
  <c r="O29" i="21"/>
  <c r="D30" i="21"/>
  <c r="E30" i="21"/>
  <c r="F30" i="21"/>
  <c r="G30" i="21"/>
  <c r="H30" i="21"/>
  <c r="I30" i="21"/>
  <c r="J30" i="21"/>
  <c r="K30" i="21"/>
  <c r="L30" i="21"/>
  <c r="M30" i="21"/>
  <c r="N30" i="21"/>
  <c r="O30" i="21"/>
  <c r="D31" i="21"/>
  <c r="E31" i="21"/>
  <c r="F31" i="21"/>
  <c r="G31" i="21"/>
  <c r="H31" i="21"/>
  <c r="I31" i="21"/>
  <c r="J31" i="21"/>
  <c r="K31" i="21"/>
  <c r="L31" i="21"/>
  <c r="M31" i="21"/>
  <c r="N31" i="21"/>
  <c r="O31" i="21"/>
  <c r="D32" i="21"/>
  <c r="E32" i="21"/>
  <c r="F32" i="21"/>
  <c r="G32" i="21"/>
  <c r="H32" i="21"/>
  <c r="I32" i="21"/>
  <c r="J32" i="21"/>
  <c r="K32" i="21"/>
  <c r="L32" i="21"/>
  <c r="M32" i="21"/>
  <c r="N32" i="21"/>
  <c r="O32" i="21"/>
  <c r="D33" i="21"/>
  <c r="E33" i="21"/>
  <c r="F33" i="21"/>
  <c r="G33" i="21"/>
  <c r="H33" i="21"/>
  <c r="I33" i="21"/>
  <c r="J33" i="21"/>
  <c r="K33" i="21"/>
  <c r="L33" i="21"/>
  <c r="M33" i="21"/>
  <c r="N33" i="21"/>
  <c r="O33" i="21"/>
  <c r="D34" i="21"/>
  <c r="E34" i="21"/>
  <c r="F34" i="21"/>
  <c r="G34" i="21"/>
  <c r="H34" i="21"/>
  <c r="I34" i="21"/>
  <c r="J34" i="21"/>
  <c r="K34" i="21"/>
  <c r="L34" i="21"/>
  <c r="M34" i="21"/>
  <c r="N34" i="21"/>
  <c r="O34" i="21"/>
  <c r="D35" i="21"/>
  <c r="E35" i="21"/>
  <c r="F35" i="21"/>
  <c r="G35" i="21"/>
  <c r="H35" i="21"/>
  <c r="I35" i="21"/>
  <c r="J35" i="21"/>
  <c r="K35" i="21"/>
  <c r="L35" i="21"/>
  <c r="M35" i="21"/>
  <c r="N35" i="21"/>
  <c r="O35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D37" i="21"/>
  <c r="E37" i="21"/>
  <c r="F37" i="21"/>
  <c r="G37" i="21"/>
  <c r="H37" i="21"/>
  <c r="I37" i="21"/>
  <c r="J37" i="21"/>
  <c r="K37" i="21"/>
  <c r="L37" i="21"/>
  <c r="M37" i="21"/>
  <c r="N37" i="21"/>
  <c r="O37" i="21"/>
  <c r="D38" i="21"/>
  <c r="E38" i="21"/>
  <c r="F38" i="21"/>
  <c r="G38" i="21"/>
  <c r="H38" i="21"/>
  <c r="I38" i="21"/>
  <c r="J38" i="21"/>
  <c r="K38" i="21"/>
  <c r="L38" i="21"/>
  <c r="M38" i="21"/>
  <c r="N38" i="21"/>
  <c r="O38" i="21"/>
  <c r="D39" i="21"/>
  <c r="E39" i="21"/>
  <c r="F39" i="21"/>
  <c r="G39" i="21"/>
  <c r="H39" i="21"/>
  <c r="I39" i="21"/>
  <c r="J39" i="21"/>
  <c r="K39" i="21"/>
  <c r="L39" i="21"/>
  <c r="M39" i="21"/>
  <c r="N39" i="21"/>
  <c r="O39" i="21"/>
  <c r="D40" i="21"/>
  <c r="E40" i="21"/>
  <c r="F40" i="21"/>
  <c r="G40" i="21"/>
  <c r="H40" i="21"/>
  <c r="I40" i="21"/>
  <c r="J40" i="21"/>
  <c r="K40" i="21"/>
  <c r="L40" i="21"/>
  <c r="M40" i="21"/>
  <c r="N40" i="21"/>
  <c r="O40" i="21"/>
  <c r="D41" i="21"/>
  <c r="E41" i="21"/>
  <c r="F41" i="21"/>
  <c r="G41" i="21"/>
  <c r="H41" i="21"/>
  <c r="I41" i="21"/>
  <c r="J41" i="21"/>
  <c r="K41" i="21"/>
  <c r="L41" i="21"/>
  <c r="M41" i="21"/>
  <c r="N41" i="21"/>
  <c r="O41" i="21"/>
  <c r="D42" i="21"/>
  <c r="E42" i="21"/>
  <c r="F42" i="21"/>
  <c r="G42" i="21"/>
  <c r="H42" i="21"/>
  <c r="I42" i="21"/>
  <c r="J42" i="21"/>
  <c r="K42" i="21"/>
  <c r="L42" i="21"/>
  <c r="M42" i="21"/>
  <c r="N42" i="21"/>
  <c r="O42" i="21"/>
  <c r="D43" i="21"/>
  <c r="E43" i="21"/>
  <c r="F43" i="21"/>
  <c r="G43" i="21"/>
  <c r="H43" i="21"/>
  <c r="I43" i="21"/>
  <c r="J43" i="21"/>
  <c r="K43" i="21"/>
  <c r="L43" i="21"/>
  <c r="M43" i="21"/>
  <c r="N43" i="21"/>
  <c r="O43" i="21"/>
  <c r="D44" i="21"/>
  <c r="E44" i="21"/>
  <c r="F44" i="21"/>
  <c r="G44" i="21"/>
  <c r="H44" i="21"/>
  <c r="I44" i="21"/>
  <c r="J44" i="21"/>
  <c r="K44" i="21"/>
  <c r="L44" i="21"/>
  <c r="M44" i="21"/>
  <c r="N44" i="21"/>
  <c r="O44" i="21"/>
  <c r="D45" i="21"/>
  <c r="E45" i="21"/>
  <c r="F45" i="21"/>
  <c r="G45" i="21"/>
  <c r="H45" i="21"/>
  <c r="I45" i="21"/>
  <c r="J45" i="21"/>
  <c r="K45" i="21"/>
  <c r="L45" i="21"/>
  <c r="M45" i="21"/>
  <c r="N45" i="21"/>
  <c r="O45" i="21"/>
  <c r="D46" i="21"/>
  <c r="E46" i="21"/>
  <c r="F46" i="21"/>
  <c r="G46" i="21"/>
  <c r="H46" i="21"/>
  <c r="I46" i="21"/>
  <c r="J46" i="21"/>
  <c r="K46" i="21"/>
  <c r="L46" i="21"/>
  <c r="M46" i="21"/>
  <c r="N46" i="21"/>
  <c r="O46" i="21"/>
  <c r="D47" i="21"/>
  <c r="E47" i="21"/>
  <c r="F47" i="21"/>
  <c r="G47" i="21"/>
  <c r="H47" i="21"/>
  <c r="I47" i="21"/>
  <c r="J47" i="21"/>
  <c r="K47" i="21"/>
  <c r="L47" i="21"/>
  <c r="M47" i="21"/>
  <c r="N47" i="21"/>
  <c r="O47" i="21"/>
  <c r="D48" i="21"/>
  <c r="E48" i="21"/>
  <c r="F48" i="21"/>
  <c r="G48" i="21"/>
  <c r="H48" i="21"/>
  <c r="I48" i="21"/>
  <c r="J48" i="21"/>
  <c r="K48" i="21"/>
  <c r="L48" i="21"/>
  <c r="M48" i="21"/>
  <c r="N48" i="21"/>
  <c r="O48" i="21"/>
  <c r="D49" i="21"/>
  <c r="E49" i="21"/>
  <c r="F49" i="21"/>
  <c r="G49" i="21"/>
  <c r="H49" i="21"/>
  <c r="I49" i="21"/>
  <c r="J49" i="21"/>
  <c r="K49" i="21"/>
  <c r="L49" i="21"/>
  <c r="M49" i="21"/>
  <c r="N49" i="21"/>
  <c r="O49" i="21"/>
  <c r="D50" i="21"/>
  <c r="E50" i="21"/>
  <c r="F50" i="21"/>
  <c r="G50" i="21"/>
  <c r="H50" i="21"/>
  <c r="I50" i="21"/>
  <c r="J50" i="21"/>
  <c r="K50" i="21"/>
  <c r="L50" i="21"/>
  <c r="M50" i="21"/>
  <c r="N50" i="21"/>
  <c r="O50" i="21"/>
  <c r="D51" i="21"/>
  <c r="E51" i="21"/>
  <c r="F51" i="21"/>
  <c r="G51" i="21"/>
  <c r="H51" i="21"/>
  <c r="I51" i="21"/>
  <c r="J51" i="21"/>
  <c r="K51" i="21"/>
  <c r="L51" i="21"/>
  <c r="M51" i="21"/>
  <c r="N51" i="21"/>
  <c r="O51" i="21"/>
  <c r="D52" i="21"/>
  <c r="E52" i="21"/>
  <c r="F52" i="21"/>
  <c r="G52" i="21"/>
  <c r="H52" i="21"/>
  <c r="I52" i="21"/>
  <c r="J52" i="21"/>
  <c r="K52" i="21"/>
  <c r="L52" i="21"/>
  <c r="M52" i="21"/>
  <c r="N52" i="21"/>
  <c r="O52" i="21"/>
  <c r="D53" i="21"/>
  <c r="E53" i="21"/>
  <c r="F53" i="21"/>
  <c r="G53" i="21"/>
  <c r="H53" i="21"/>
  <c r="I53" i="21"/>
  <c r="J53" i="21"/>
  <c r="K53" i="21"/>
  <c r="L53" i="21"/>
  <c r="M53" i="21"/>
  <c r="N53" i="21"/>
  <c r="O53" i="21"/>
  <c r="D54" i="21"/>
  <c r="E54" i="21"/>
  <c r="F54" i="21"/>
  <c r="G54" i="21"/>
  <c r="H54" i="21"/>
  <c r="I54" i="21"/>
  <c r="J54" i="21"/>
  <c r="K54" i="21"/>
  <c r="L54" i="21"/>
  <c r="M54" i="21"/>
  <c r="N54" i="21"/>
  <c r="O54" i="21"/>
  <c r="D55" i="21"/>
  <c r="E55" i="21"/>
  <c r="F55" i="21"/>
  <c r="G55" i="21"/>
  <c r="H55" i="21"/>
  <c r="I55" i="21"/>
  <c r="J55" i="21"/>
  <c r="K55" i="21"/>
  <c r="L55" i="21"/>
  <c r="M55" i="21"/>
  <c r="N55" i="21"/>
  <c r="O55" i="21"/>
  <c r="D56" i="21"/>
  <c r="E56" i="21"/>
  <c r="F56" i="21"/>
  <c r="G56" i="21"/>
  <c r="H56" i="21"/>
  <c r="I56" i="21"/>
  <c r="J56" i="21"/>
  <c r="K56" i="21"/>
  <c r="L56" i="21"/>
  <c r="M56" i="21"/>
  <c r="N56" i="21"/>
  <c r="O56" i="21"/>
  <c r="D57" i="21"/>
  <c r="E57" i="21"/>
  <c r="F57" i="21"/>
  <c r="G57" i="21"/>
  <c r="H57" i="21"/>
  <c r="I57" i="21"/>
  <c r="J57" i="21"/>
  <c r="K57" i="21"/>
  <c r="L57" i="21"/>
  <c r="M57" i="21"/>
  <c r="N57" i="21"/>
  <c r="O57" i="21"/>
  <c r="D58" i="21"/>
  <c r="E58" i="21"/>
  <c r="F58" i="21"/>
  <c r="G58" i="21"/>
  <c r="H58" i="21"/>
  <c r="I58" i="21"/>
  <c r="J58" i="21"/>
  <c r="K58" i="21"/>
  <c r="L58" i="21"/>
  <c r="M58" i="21"/>
  <c r="N58" i="21"/>
  <c r="O58" i="21"/>
  <c r="D59" i="21"/>
  <c r="E59" i="21"/>
  <c r="F59" i="21"/>
  <c r="G59" i="21"/>
  <c r="H59" i="21"/>
  <c r="I59" i="21"/>
  <c r="J59" i="21"/>
  <c r="K59" i="21"/>
  <c r="L59" i="21"/>
  <c r="M59" i="21"/>
  <c r="N59" i="21"/>
  <c r="O59" i="21"/>
  <c r="D60" i="21"/>
  <c r="E60" i="21"/>
  <c r="F60" i="21"/>
  <c r="G60" i="21"/>
  <c r="H60" i="21"/>
  <c r="I60" i="21"/>
  <c r="J60" i="21"/>
  <c r="K60" i="21"/>
  <c r="L60" i="21"/>
  <c r="M60" i="21"/>
  <c r="N60" i="21"/>
  <c r="O60" i="21"/>
  <c r="D61" i="21"/>
  <c r="E61" i="21"/>
  <c r="F61" i="21"/>
  <c r="G61" i="21"/>
  <c r="H61" i="21"/>
  <c r="I61" i="21"/>
  <c r="J61" i="21"/>
  <c r="K61" i="21"/>
  <c r="L61" i="21"/>
  <c r="M61" i="21"/>
  <c r="N61" i="21"/>
  <c r="O61" i="21"/>
  <c r="D62" i="21"/>
  <c r="E62" i="21"/>
  <c r="F62" i="21"/>
  <c r="G62" i="21"/>
  <c r="H62" i="21"/>
  <c r="I62" i="21"/>
  <c r="J62" i="21"/>
  <c r="K62" i="21"/>
  <c r="L62" i="21"/>
  <c r="M62" i="21"/>
  <c r="N62" i="21"/>
  <c r="O62" i="21"/>
  <c r="D63" i="21"/>
  <c r="E63" i="21"/>
  <c r="F63" i="21"/>
  <c r="G63" i="21"/>
  <c r="H63" i="21"/>
  <c r="I63" i="21"/>
  <c r="J63" i="21"/>
  <c r="K63" i="21"/>
  <c r="L63" i="21"/>
  <c r="M63" i="21"/>
  <c r="N63" i="21"/>
  <c r="O63" i="21"/>
  <c r="D64" i="21"/>
  <c r="E64" i="21"/>
  <c r="F64" i="21"/>
  <c r="G64" i="21"/>
  <c r="H64" i="21"/>
  <c r="I64" i="21"/>
  <c r="J64" i="21"/>
  <c r="K64" i="21"/>
  <c r="L64" i="21"/>
  <c r="M64" i="21"/>
  <c r="N64" i="21"/>
  <c r="O64" i="21"/>
  <c r="D65" i="21"/>
  <c r="E65" i="21"/>
  <c r="F65" i="21"/>
  <c r="G65" i="21"/>
  <c r="H65" i="21"/>
  <c r="I65" i="21"/>
  <c r="J65" i="21"/>
  <c r="K65" i="21"/>
  <c r="L65" i="21"/>
  <c r="M65" i="21"/>
  <c r="N65" i="21"/>
  <c r="O65" i="21"/>
  <c r="D66" i="21"/>
  <c r="E66" i="21"/>
  <c r="F66" i="21"/>
  <c r="G66" i="21"/>
  <c r="H66" i="21"/>
  <c r="I66" i="21"/>
  <c r="J66" i="21"/>
  <c r="K66" i="21"/>
  <c r="L66" i="21"/>
  <c r="M66" i="21"/>
  <c r="N66" i="21"/>
  <c r="O66" i="21"/>
  <c r="D67" i="21"/>
  <c r="E67" i="21"/>
  <c r="F67" i="21"/>
  <c r="G67" i="21"/>
  <c r="H67" i="21"/>
  <c r="I67" i="21"/>
  <c r="J67" i="21"/>
  <c r="K67" i="21"/>
  <c r="L67" i="21"/>
  <c r="M67" i="21"/>
  <c r="N67" i="21"/>
  <c r="O67" i="21"/>
  <c r="D68" i="21"/>
  <c r="E68" i="21"/>
  <c r="F68" i="21"/>
  <c r="G68" i="21"/>
  <c r="H68" i="21"/>
  <c r="I68" i="21"/>
  <c r="J68" i="21"/>
  <c r="K68" i="21"/>
  <c r="L68" i="21"/>
  <c r="M68" i="21"/>
  <c r="N68" i="21"/>
  <c r="O68" i="21"/>
  <c r="D69" i="21"/>
  <c r="E69" i="21"/>
  <c r="F69" i="21"/>
  <c r="G69" i="21"/>
  <c r="H69" i="21"/>
  <c r="I69" i="21"/>
  <c r="J69" i="21"/>
  <c r="K69" i="21"/>
  <c r="L69" i="21"/>
  <c r="M69" i="21"/>
  <c r="N69" i="21"/>
  <c r="O69" i="21"/>
  <c r="D70" i="21"/>
  <c r="E70" i="21"/>
  <c r="F70" i="21"/>
  <c r="G70" i="21"/>
  <c r="H70" i="21"/>
  <c r="I70" i="21"/>
  <c r="J70" i="21"/>
  <c r="K70" i="21"/>
  <c r="L70" i="21"/>
  <c r="M70" i="21"/>
  <c r="N70" i="21"/>
  <c r="O70" i="21"/>
  <c r="D71" i="21"/>
  <c r="E71" i="21"/>
  <c r="F71" i="21"/>
  <c r="G71" i="21"/>
  <c r="H71" i="21"/>
  <c r="I71" i="21"/>
  <c r="J71" i="21"/>
  <c r="K71" i="21"/>
  <c r="L71" i="21"/>
  <c r="M71" i="21"/>
  <c r="N71" i="21"/>
  <c r="O71" i="21"/>
  <c r="D72" i="21"/>
  <c r="E72" i="21"/>
  <c r="F72" i="21"/>
  <c r="G72" i="21"/>
  <c r="H72" i="21"/>
  <c r="I72" i="21"/>
  <c r="J72" i="21"/>
  <c r="K72" i="21"/>
  <c r="L72" i="21"/>
  <c r="M72" i="21"/>
  <c r="N72" i="21"/>
  <c r="O72" i="21"/>
  <c r="D73" i="21"/>
  <c r="E73" i="21"/>
  <c r="F73" i="21"/>
  <c r="G73" i="21"/>
  <c r="H73" i="21"/>
  <c r="I73" i="21"/>
  <c r="J73" i="21"/>
  <c r="K73" i="21"/>
  <c r="L73" i="21"/>
  <c r="M73" i="21"/>
  <c r="N73" i="21"/>
  <c r="O73" i="21"/>
  <c r="D74" i="21"/>
  <c r="E74" i="21"/>
  <c r="F74" i="21"/>
  <c r="G74" i="21"/>
  <c r="H74" i="21"/>
  <c r="I74" i="21"/>
  <c r="J74" i="21"/>
  <c r="K74" i="21"/>
  <c r="L74" i="21"/>
  <c r="M74" i="21"/>
  <c r="N74" i="21"/>
  <c r="O74" i="21"/>
  <c r="D75" i="21"/>
  <c r="E75" i="21"/>
  <c r="F75" i="21"/>
  <c r="G75" i="21"/>
  <c r="H75" i="21"/>
  <c r="I75" i="21"/>
  <c r="J75" i="21"/>
  <c r="K75" i="21"/>
  <c r="L75" i="21"/>
  <c r="M75" i="21"/>
  <c r="N75" i="21"/>
  <c r="O75" i="21"/>
  <c r="D76" i="21"/>
  <c r="E76" i="21"/>
  <c r="F76" i="21"/>
  <c r="G76" i="21"/>
  <c r="H76" i="21"/>
  <c r="I76" i="21"/>
  <c r="J76" i="21"/>
  <c r="K76" i="21"/>
  <c r="L76" i="21"/>
  <c r="M76" i="21"/>
  <c r="N76" i="21"/>
  <c r="O76" i="21"/>
  <c r="D77" i="21"/>
  <c r="E77" i="21"/>
  <c r="F77" i="21"/>
  <c r="G77" i="21"/>
  <c r="H77" i="21"/>
  <c r="I77" i="21"/>
  <c r="J77" i="21"/>
  <c r="K77" i="21"/>
  <c r="L77" i="21"/>
  <c r="M77" i="21"/>
  <c r="N77" i="21"/>
  <c r="O77" i="21"/>
  <c r="D78" i="21"/>
  <c r="E78" i="21"/>
  <c r="F78" i="21"/>
  <c r="G78" i="21"/>
  <c r="H78" i="21"/>
  <c r="I78" i="21"/>
  <c r="J78" i="21"/>
  <c r="K78" i="21"/>
  <c r="L78" i="21"/>
  <c r="M78" i="21"/>
  <c r="N78" i="21"/>
  <c r="O78" i="21"/>
  <c r="E6" i="21"/>
  <c r="F6" i="21"/>
  <c r="G6" i="21"/>
  <c r="H6" i="21"/>
  <c r="I6" i="21"/>
  <c r="J6" i="21"/>
  <c r="K6" i="21"/>
  <c r="L6" i="21"/>
  <c r="M6" i="21"/>
  <c r="N6" i="21"/>
  <c r="O6" i="21"/>
  <c r="E5" i="21"/>
  <c r="F5" i="21"/>
  <c r="G5" i="21"/>
  <c r="H5" i="21"/>
  <c r="I5" i="21"/>
  <c r="J5" i="21"/>
  <c r="K5" i="21"/>
  <c r="L5" i="21"/>
  <c r="M5" i="21"/>
  <c r="N5" i="21"/>
  <c r="O5" i="21"/>
  <c r="C9" i="20"/>
  <c r="C10" i="20"/>
  <c r="C11" i="20"/>
  <c r="C12" i="20"/>
  <c r="C13" i="20"/>
  <c r="C14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E7" i="20"/>
  <c r="F7" i="20"/>
  <c r="G7" i="20"/>
  <c r="H7" i="20"/>
  <c r="I7" i="20"/>
  <c r="J7" i="20"/>
  <c r="K7" i="20"/>
  <c r="L7" i="20"/>
  <c r="M7" i="20"/>
  <c r="N7" i="20"/>
  <c r="O7" i="20"/>
  <c r="I105" i="19"/>
  <c r="I107" i="19" s="1"/>
  <c r="J105" i="19"/>
  <c r="D106" i="19"/>
  <c r="C105" i="19"/>
  <c r="D9" i="16"/>
  <c r="E9" i="16"/>
  <c r="F9" i="16"/>
  <c r="G9" i="16"/>
  <c r="H9" i="16"/>
  <c r="I9" i="16"/>
  <c r="J9" i="16"/>
  <c r="K9" i="16"/>
  <c r="L9" i="16"/>
  <c r="M9" i="16"/>
  <c r="N9" i="16"/>
  <c r="O9" i="16"/>
  <c r="D10" i="16"/>
  <c r="E10" i="16"/>
  <c r="F10" i="16"/>
  <c r="G10" i="16"/>
  <c r="H10" i="16"/>
  <c r="I10" i="16"/>
  <c r="J10" i="16"/>
  <c r="K10" i="16"/>
  <c r="L10" i="16"/>
  <c r="M10" i="16"/>
  <c r="N10" i="16"/>
  <c r="O10" i="16"/>
  <c r="D11" i="16"/>
  <c r="E11" i="16"/>
  <c r="F11" i="16"/>
  <c r="G11" i="16"/>
  <c r="H11" i="16"/>
  <c r="I11" i="16"/>
  <c r="J11" i="16"/>
  <c r="K11" i="16"/>
  <c r="L11" i="16"/>
  <c r="M11" i="16"/>
  <c r="N11" i="16"/>
  <c r="O11" i="16"/>
  <c r="D12" i="16"/>
  <c r="E12" i="16"/>
  <c r="F12" i="16"/>
  <c r="G12" i="16"/>
  <c r="H12" i="16"/>
  <c r="I12" i="16"/>
  <c r="J12" i="16"/>
  <c r="K12" i="16"/>
  <c r="L12" i="16"/>
  <c r="M12" i="16"/>
  <c r="N12" i="16"/>
  <c r="O12" i="16"/>
  <c r="D13" i="16"/>
  <c r="E13" i="16"/>
  <c r="F13" i="16"/>
  <c r="G13" i="16"/>
  <c r="H13" i="16"/>
  <c r="I13" i="16"/>
  <c r="J13" i="16"/>
  <c r="K13" i="16"/>
  <c r="L13" i="16"/>
  <c r="M13" i="16"/>
  <c r="N13" i="16"/>
  <c r="O13" i="16"/>
  <c r="D14" i="16"/>
  <c r="E14" i="16"/>
  <c r="F14" i="16"/>
  <c r="G14" i="16"/>
  <c r="H14" i="16"/>
  <c r="I14" i="16"/>
  <c r="J14" i="16"/>
  <c r="K14" i="16"/>
  <c r="L14" i="16"/>
  <c r="M14" i="16"/>
  <c r="N14" i="16"/>
  <c r="O14" i="16"/>
  <c r="D15" i="16"/>
  <c r="E15" i="16"/>
  <c r="F15" i="16"/>
  <c r="G15" i="16"/>
  <c r="H15" i="16"/>
  <c r="I15" i="16"/>
  <c r="J15" i="16"/>
  <c r="K15" i="16"/>
  <c r="L15" i="16"/>
  <c r="M15" i="16"/>
  <c r="N15" i="16"/>
  <c r="O15" i="16"/>
  <c r="D16" i="16"/>
  <c r="E16" i="16"/>
  <c r="F16" i="16"/>
  <c r="G16" i="16"/>
  <c r="H16" i="16"/>
  <c r="I16" i="16"/>
  <c r="J16" i="16"/>
  <c r="K16" i="16"/>
  <c r="L16" i="16"/>
  <c r="M16" i="16"/>
  <c r="N16" i="16"/>
  <c r="O16" i="16"/>
  <c r="D17" i="16"/>
  <c r="E17" i="16"/>
  <c r="F17" i="16"/>
  <c r="G17" i="16"/>
  <c r="H17" i="16"/>
  <c r="I17" i="16"/>
  <c r="J17" i="16"/>
  <c r="K17" i="16"/>
  <c r="L17" i="16"/>
  <c r="M17" i="16"/>
  <c r="N17" i="16"/>
  <c r="O17" i="16"/>
  <c r="D18" i="16"/>
  <c r="E18" i="16"/>
  <c r="F18" i="16"/>
  <c r="G18" i="16"/>
  <c r="H18" i="16"/>
  <c r="I18" i="16"/>
  <c r="J18" i="16"/>
  <c r="K18" i="16"/>
  <c r="L18" i="16"/>
  <c r="M18" i="16"/>
  <c r="N18" i="16"/>
  <c r="O18" i="16"/>
  <c r="D19" i="16"/>
  <c r="E19" i="16"/>
  <c r="F19" i="16"/>
  <c r="G19" i="16"/>
  <c r="H19" i="16"/>
  <c r="I19" i="16"/>
  <c r="J19" i="16"/>
  <c r="K19" i="16"/>
  <c r="L19" i="16"/>
  <c r="M19" i="16"/>
  <c r="N19" i="16"/>
  <c r="O19" i="16"/>
  <c r="D20" i="16"/>
  <c r="E20" i="16"/>
  <c r="F20" i="16"/>
  <c r="G20" i="16"/>
  <c r="H20" i="16"/>
  <c r="I20" i="16"/>
  <c r="J20" i="16"/>
  <c r="K20" i="16"/>
  <c r="L20" i="16"/>
  <c r="M20" i="16"/>
  <c r="N20" i="16"/>
  <c r="O20" i="16"/>
  <c r="D21" i="16"/>
  <c r="E21" i="16"/>
  <c r="F21" i="16"/>
  <c r="G21" i="16"/>
  <c r="H21" i="16"/>
  <c r="I21" i="16"/>
  <c r="J21" i="16"/>
  <c r="K21" i="16"/>
  <c r="L21" i="16"/>
  <c r="M21" i="16"/>
  <c r="N21" i="16"/>
  <c r="O21" i="16"/>
  <c r="D22" i="16"/>
  <c r="E22" i="16"/>
  <c r="F22" i="16"/>
  <c r="G22" i="16"/>
  <c r="H22" i="16"/>
  <c r="I22" i="16"/>
  <c r="J22" i="16"/>
  <c r="K22" i="16"/>
  <c r="L22" i="16"/>
  <c r="M22" i="16"/>
  <c r="N22" i="16"/>
  <c r="O22" i="16"/>
  <c r="D23" i="16"/>
  <c r="E23" i="16"/>
  <c r="F23" i="16"/>
  <c r="G23" i="16"/>
  <c r="H23" i="16"/>
  <c r="I23" i="16"/>
  <c r="J23" i="16"/>
  <c r="K23" i="16"/>
  <c r="L23" i="16"/>
  <c r="M23" i="16"/>
  <c r="N23" i="16"/>
  <c r="O23" i="16"/>
  <c r="D24" i="16"/>
  <c r="E24" i="16"/>
  <c r="F24" i="16"/>
  <c r="G24" i="16"/>
  <c r="H24" i="16"/>
  <c r="I24" i="16"/>
  <c r="J24" i="16"/>
  <c r="K24" i="16"/>
  <c r="L24" i="16"/>
  <c r="M24" i="16"/>
  <c r="N24" i="16"/>
  <c r="O24" i="16"/>
  <c r="D25" i="16"/>
  <c r="E25" i="16"/>
  <c r="F25" i="16"/>
  <c r="G25" i="16"/>
  <c r="H25" i="16"/>
  <c r="I25" i="16"/>
  <c r="J25" i="16"/>
  <c r="K25" i="16"/>
  <c r="L25" i="16"/>
  <c r="M25" i="16"/>
  <c r="N25" i="16"/>
  <c r="O25" i="16"/>
  <c r="D26" i="16"/>
  <c r="E26" i="16"/>
  <c r="F26" i="16"/>
  <c r="G26" i="16"/>
  <c r="H26" i="16"/>
  <c r="I26" i="16"/>
  <c r="J26" i="16"/>
  <c r="K26" i="16"/>
  <c r="L26" i="16"/>
  <c r="M26" i="16"/>
  <c r="N26" i="16"/>
  <c r="O26" i="16"/>
  <c r="D27" i="16"/>
  <c r="E27" i="16"/>
  <c r="F27" i="16"/>
  <c r="G27" i="16"/>
  <c r="H27" i="16"/>
  <c r="I27" i="16"/>
  <c r="J27" i="16"/>
  <c r="K27" i="16"/>
  <c r="L27" i="16"/>
  <c r="M27" i="16"/>
  <c r="N27" i="16"/>
  <c r="O27" i="16"/>
  <c r="D28" i="16"/>
  <c r="E28" i="16"/>
  <c r="F28" i="16"/>
  <c r="G28" i="16"/>
  <c r="H28" i="16"/>
  <c r="I28" i="16"/>
  <c r="J28" i="16"/>
  <c r="K28" i="16"/>
  <c r="L28" i="16"/>
  <c r="M28" i="16"/>
  <c r="N28" i="16"/>
  <c r="O28" i="16"/>
  <c r="D29" i="16"/>
  <c r="E29" i="16"/>
  <c r="F29" i="16"/>
  <c r="G29" i="16"/>
  <c r="H29" i="16"/>
  <c r="I29" i="16"/>
  <c r="J29" i="16"/>
  <c r="K29" i="16"/>
  <c r="L29" i="16"/>
  <c r="M29" i="16"/>
  <c r="N29" i="16"/>
  <c r="O29" i="16"/>
  <c r="D30" i="16"/>
  <c r="E30" i="16"/>
  <c r="F30" i="16"/>
  <c r="G30" i="16"/>
  <c r="H30" i="16"/>
  <c r="I30" i="16"/>
  <c r="J30" i="16"/>
  <c r="K30" i="16"/>
  <c r="L30" i="16"/>
  <c r="M30" i="16"/>
  <c r="N30" i="16"/>
  <c r="O30" i="16"/>
  <c r="D31" i="16"/>
  <c r="E31" i="16"/>
  <c r="F31" i="16"/>
  <c r="G31" i="16"/>
  <c r="H31" i="16"/>
  <c r="I31" i="16"/>
  <c r="J31" i="16"/>
  <c r="K31" i="16"/>
  <c r="L31" i="16"/>
  <c r="M31" i="16"/>
  <c r="N31" i="16"/>
  <c r="O31" i="16"/>
  <c r="D32" i="16"/>
  <c r="E32" i="16"/>
  <c r="F32" i="16"/>
  <c r="G32" i="16"/>
  <c r="H32" i="16"/>
  <c r="I32" i="16"/>
  <c r="J32" i="16"/>
  <c r="K32" i="16"/>
  <c r="L32" i="16"/>
  <c r="M32" i="16"/>
  <c r="N32" i="16"/>
  <c r="O32" i="16"/>
  <c r="D33" i="16"/>
  <c r="E33" i="16"/>
  <c r="F33" i="16"/>
  <c r="G33" i="16"/>
  <c r="H33" i="16"/>
  <c r="I33" i="16"/>
  <c r="J33" i="16"/>
  <c r="K33" i="16"/>
  <c r="L33" i="16"/>
  <c r="M33" i="16"/>
  <c r="N33" i="16"/>
  <c r="O33" i="16"/>
  <c r="D34" i="16"/>
  <c r="E34" i="16"/>
  <c r="F34" i="16"/>
  <c r="G34" i="16"/>
  <c r="H34" i="16"/>
  <c r="I34" i="16"/>
  <c r="J34" i="16"/>
  <c r="K34" i="16"/>
  <c r="L34" i="16"/>
  <c r="M34" i="16"/>
  <c r="N34" i="16"/>
  <c r="O34" i="16"/>
  <c r="D35" i="16"/>
  <c r="E35" i="16"/>
  <c r="F35" i="16"/>
  <c r="G35" i="16"/>
  <c r="H35" i="16"/>
  <c r="I35" i="16"/>
  <c r="J35" i="16"/>
  <c r="K35" i="16"/>
  <c r="L35" i="16"/>
  <c r="M35" i="16"/>
  <c r="N35" i="16"/>
  <c r="O35" i="16"/>
  <c r="D36" i="16"/>
  <c r="E36" i="16"/>
  <c r="F36" i="16"/>
  <c r="G36" i="16"/>
  <c r="H36" i="16"/>
  <c r="I36" i="16"/>
  <c r="J36" i="16"/>
  <c r="K36" i="16"/>
  <c r="L36" i="16"/>
  <c r="M36" i="16"/>
  <c r="N36" i="16"/>
  <c r="O36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D38" i="16"/>
  <c r="E38" i="16"/>
  <c r="F38" i="16"/>
  <c r="G38" i="16"/>
  <c r="H38" i="16"/>
  <c r="I38" i="16"/>
  <c r="J38" i="16"/>
  <c r="K38" i="16"/>
  <c r="L38" i="16"/>
  <c r="M38" i="16"/>
  <c r="N38" i="16"/>
  <c r="O38" i="16"/>
  <c r="D39" i="16"/>
  <c r="E39" i="16"/>
  <c r="F39" i="16"/>
  <c r="G39" i="16"/>
  <c r="H39" i="16"/>
  <c r="I39" i="16"/>
  <c r="J39" i="16"/>
  <c r="K39" i="16"/>
  <c r="L39" i="16"/>
  <c r="M39" i="16"/>
  <c r="N39" i="16"/>
  <c r="O39" i="16"/>
  <c r="D40" i="16"/>
  <c r="E40" i="16"/>
  <c r="F40" i="16"/>
  <c r="G40" i="16"/>
  <c r="H40" i="16"/>
  <c r="I40" i="16"/>
  <c r="J40" i="16"/>
  <c r="K40" i="16"/>
  <c r="L40" i="16"/>
  <c r="M40" i="16"/>
  <c r="N40" i="16"/>
  <c r="O40" i="16"/>
  <c r="D41" i="16"/>
  <c r="E41" i="16"/>
  <c r="F41" i="16"/>
  <c r="G41" i="16"/>
  <c r="H41" i="16"/>
  <c r="I41" i="16"/>
  <c r="J41" i="16"/>
  <c r="K41" i="16"/>
  <c r="L41" i="16"/>
  <c r="M41" i="16"/>
  <c r="N41" i="16"/>
  <c r="O41" i="16"/>
  <c r="D42" i="16"/>
  <c r="E42" i="16"/>
  <c r="F42" i="16"/>
  <c r="G42" i="16"/>
  <c r="H42" i="16"/>
  <c r="I42" i="16"/>
  <c r="J42" i="16"/>
  <c r="K42" i="16"/>
  <c r="L42" i="16"/>
  <c r="M42" i="16"/>
  <c r="N42" i="16"/>
  <c r="O42" i="16"/>
  <c r="D43" i="16"/>
  <c r="E43" i="16"/>
  <c r="F43" i="16"/>
  <c r="G43" i="16"/>
  <c r="H43" i="16"/>
  <c r="I43" i="16"/>
  <c r="J43" i="16"/>
  <c r="K43" i="16"/>
  <c r="L43" i="16"/>
  <c r="M43" i="16"/>
  <c r="N43" i="16"/>
  <c r="O43" i="16"/>
  <c r="D44" i="16"/>
  <c r="E44" i="16"/>
  <c r="F44" i="16"/>
  <c r="G44" i="16"/>
  <c r="H44" i="16"/>
  <c r="I44" i="16"/>
  <c r="J44" i="16"/>
  <c r="K44" i="16"/>
  <c r="L44" i="16"/>
  <c r="M44" i="16"/>
  <c r="N44" i="16"/>
  <c r="O44" i="16"/>
  <c r="D45" i="16"/>
  <c r="E45" i="16"/>
  <c r="F45" i="16"/>
  <c r="G45" i="16"/>
  <c r="H45" i="16"/>
  <c r="I45" i="16"/>
  <c r="J45" i="16"/>
  <c r="K45" i="16"/>
  <c r="L45" i="16"/>
  <c r="M45" i="16"/>
  <c r="N45" i="16"/>
  <c r="O45" i="16"/>
  <c r="D46" i="16"/>
  <c r="E46" i="16"/>
  <c r="F46" i="16"/>
  <c r="G46" i="16"/>
  <c r="H46" i="16"/>
  <c r="I46" i="16"/>
  <c r="J46" i="16"/>
  <c r="K46" i="16"/>
  <c r="L46" i="16"/>
  <c r="M46" i="16"/>
  <c r="N46" i="16"/>
  <c r="O46" i="16"/>
  <c r="D47" i="16"/>
  <c r="E47" i="16"/>
  <c r="F47" i="16"/>
  <c r="G47" i="16"/>
  <c r="H47" i="16"/>
  <c r="I47" i="16"/>
  <c r="J47" i="16"/>
  <c r="K47" i="16"/>
  <c r="L47" i="16"/>
  <c r="M47" i="16"/>
  <c r="N47" i="16"/>
  <c r="O47" i="16"/>
  <c r="D48" i="16"/>
  <c r="E48" i="16"/>
  <c r="F48" i="16"/>
  <c r="G48" i="16"/>
  <c r="H48" i="16"/>
  <c r="I48" i="16"/>
  <c r="J48" i="16"/>
  <c r="K48" i="16"/>
  <c r="L48" i="16"/>
  <c r="M48" i="16"/>
  <c r="N48" i="16"/>
  <c r="O48" i="16"/>
  <c r="D49" i="16"/>
  <c r="E49" i="16"/>
  <c r="F49" i="16"/>
  <c r="G49" i="16"/>
  <c r="H49" i="16"/>
  <c r="I49" i="16"/>
  <c r="J49" i="16"/>
  <c r="K49" i="16"/>
  <c r="L49" i="16"/>
  <c r="M49" i="16"/>
  <c r="N49" i="16"/>
  <c r="O49" i="16"/>
  <c r="D50" i="16"/>
  <c r="E50" i="16"/>
  <c r="F50" i="16"/>
  <c r="G50" i="16"/>
  <c r="H50" i="16"/>
  <c r="I50" i="16"/>
  <c r="J50" i="16"/>
  <c r="K50" i="16"/>
  <c r="L50" i="16"/>
  <c r="M50" i="16"/>
  <c r="N50" i="16"/>
  <c r="O50" i="16"/>
  <c r="D51" i="16"/>
  <c r="E51" i="16"/>
  <c r="F51" i="16"/>
  <c r="G51" i="16"/>
  <c r="H51" i="16"/>
  <c r="I51" i="16"/>
  <c r="J51" i="16"/>
  <c r="K51" i="16"/>
  <c r="L51" i="16"/>
  <c r="M51" i="16"/>
  <c r="N51" i="16"/>
  <c r="O51" i="16"/>
  <c r="D52" i="16"/>
  <c r="E52" i="16"/>
  <c r="F52" i="16"/>
  <c r="G52" i="16"/>
  <c r="H52" i="16"/>
  <c r="I52" i="16"/>
  <c r="J52" i="16"/>
  <c r="K52" i="16"/>
  <c r="L52" i="16"/>
  <c r="M52" i="16"/>
  <c r="N52" i="16"/>
  <c r="O52" i="16"/>
  <c r="D53" i="16"/>
  <c r="E53" i="16"/>
  <c r="F53" i="16"/>
  <c r="G53" i="16"/>
  <c r="H53" i="16"/>
  <c r="I53" i="16"/>
  <c r="J53" i="16"/>
  <c r="K53" i="16"/>
  <c r="L53" i="16"/>
  <c r="M53" i="16"/>
  <c r="N53" i="16"/>
  <c r="O53" i="16"/>
  <c r="D54" i="16"/>
  <c r="E54" i="16"/>
  <c r="F54" i="16"/>
  <c r="G54" i="16"/>
  <c r="H54" i="16"/>
  <c r="I54" i="16"/>
  <c r="J54" i="16"/>
  <c r="K54" i="16"/>
  <c r="L54" i="16"/>
  <c r="M54" i="16"/>
  <c r="N54" i="16"/>
  <c r="O54" i="16"/>
  <c r="D55" i="16"/>
  <c r="E55" i="16"/>
  <c r="F55" i="16"/>
  <c r="G55" i="16"/>
  <c r="H55" i="16"/>
  <c r="I55" i="16"/>
  <c r="J55" i="16"/>
  <c r="K55" i="16"/>
  <c r="L55" i="16"/>
  <c r="M55" i="16"/>
  <c r="N55" i="16"/>
  <c r="O55" i="16"/>
  <c r="D56" i="16"/>
  <c r="E56" i="16"/>
  <c r="F56" i="16"/>
  <c r="G56" i="16"/>
  <c r="H56" i="16"/>
  <c r="I56" i="16"/>
  <c r="J56" i="16"/>
  <c r="K56" i="16"/>
  <c r="L56" i="16"/>
  <c r="M56" i="16"/>
  <c r="N56" i="16"/>
  <c r="O56" i="16"/>
  <c r="D57" i="16"/>
  <c r="E57" i="16"/>
  <c r="F57" i="16"/>
  <c r="G57" i="16"/>
  <c r="H57" i="16"/>
  <c r="I57" i="16"/>
  <c r="J57" i="16"/>
  <c r="K57" i="16"/>
  <c r="L57" i="16"/>
  <c r="M57" i="16"/>
  <c r="N57" i="16"/>
  <c r="O57" i="16"/>
  <c r="D58" i="16"/>
  <c r="E58" i="16"/>
  <c r="F58" i="16"/>
  <c r="G58" i="16"/>
  <c r="H58" i="16"/>
  <c r="I58" i="16"/>
  <c r="J58" i="16"/>
  <c r="K58" i="16"/>
  <c r="L58" i="16"/>
  <c r="M58" i="16"/>
  <c r="N58" i="16"/>
  <c r="O58" i="16"/>
  <c r="D59" i="16"/>
  <c r="E59" i="16"/>
  <c r="F59" i="16"/>
  <c r="G59" i="16"/>
  <c r="H59" i="16"/>
  <c r="I59" i="16"/>
  <c r="J59" i="16"/>
  <c r="K59" i="16"/>
  <c r="L59" i="16"/>
  <c r="M59" i="16"/>
  <c r="N59" i="16"/>
  <c r="O59" i="16"/>
  <c r="D60" i="16"/>
  <c r="E60" i="16"/>
  <c r="F60" i="16"/>
  <c r="G60" i="16"/>
  <c r="H60" i="16"/>
  <c r="I60" i="16"/>
  <c r="J60" i="16"/>
  <c r="K60" i="16"/>
  <c r="L60" i="16"/>
  <c r="M60" i="16"/>
  <c r="N60" i="16"/>
  <c r="O60" i="16"/>
  <c r="D61" i="16"/>
  <c r="E61" i="16"/>
  <c r="F61" i="16"/>
  <c r="G61" i="16"/>
  <c r="H61" i="16"/>
  <c r="I61" i="16"/>
  <c r="J61" i="16"/>
  <c r="K61" i="16"/>
  <c r="L61" i="16"/>
  <c r="M61" i="16"/>
  <c r="N61" i="16"/>
  <c r="O61" i="16"/>
  <c r="D62" i="16"/>
  <c r="E62" i="16"/>
  <c r="F62" i="16"/>
  <c r="G62" i="16"/>
  <c r="H62" i="16"/>
  <c r="I62" i="16"/>
  <c r="J62" i="16"/>
  <c r="K62" i="16"/>
  <c r="L62" i="16"/>
  <c r="M62" i="16"/>
  <c r="N62" i="16"/>
  <c r="O62" i="16"/>
  <c r="D63" i="16"/>
  <c r="E63" i="16"/>
  <c r="F63" i="16"/>
  <c r="G63" i="16"/>
  <c r="H63" i="16"/>
  <c r="I63" i="16"/>
  <c r="J63" i="16"/>
  <c r="K63" i="16"/>
  <c r="L63" i="16"/>
  <c r="M63" i="16"/>
  <c r="N63" i="16"/>
  <c r="O63" i="16"/>
  <c r="D64" i="16"/>
  <c r="E64" i="16"/>
  <c r="F64" i="16"/>
  <c r="G64" i="16"/>
  <c r="H64" i="16"/>
  <c r="I64" i="16"/>
  <c r="J64" i="16"/>
  <c r="K64" i="16"/>
  <c r="L64" i="16"/>
  <c r="M64" i="16"/>
  <c r="N64" i="16"/>
  <c r="O64" i="16"/>
  <c r="D65" i="16"/>
  <c r="E65" i="16"/>
  <c r="F65" i="16"/>
  <c r="G65" i="16"/>
  <c r="H65" i="16"/>
  <c r="I65" i="16"/>
  <c r="J65" i="16"/>
  <c r="K65" i="16"/>
  <c r="L65" i="16"/>
  <c r="M65" i="16"/>
  <c r="N65" i="16"/>
  <c r="O65" i="16"/>
  <c r="D66" i="16"/>
  <c r="E66" i="16"/>
  <c r="F66" i="16"/>
  <c r="G66" i="16"/>
  <c r="H66" i="16"/>
  <c r="I66" i="16"/>
  <c r="J66" i="16"/>
  <c r="K66" i="16"/>
  <c r="L66" i="16"/>
  <c r="M66" i="16"/>
  <c r="N66" i="16"/>
  <c r="O66" i="16"/>
  <c r="D67" i="16"/>
  <c r="E67" i="16"/>
  <c r="F67" i="16"/>
  <c r="G67" i="16"/>
  <c r="H67" i="16"/>
  <c r="I67" i="16"/>
  <c r="J67" i="16"/>
  <c r="K67" i="16"/>
  <c r="L67" i="16"/>
  <c r="M67" i="16"/>
  <c r="N67" i="16"/>
  <c r="O67" i="16"/>
  <c r="D68" i="16"/>
  <c r="E68" i="16"/>
  <c r="F68" i="16"/>
  <c r="G68" i="16"/>
  <c r="H68" i="16"/>
  <c r="I68" i="16"/>
  <c r="J68" i="16"/>
  <c r="K68" i="16"/>
  <c r="L68" i="16"/>
  <c r="M68" i="16"/>
  <c r="N68" i="16"/>
  <c r="O68" i="16"/>
  <c r="D69" i="16"/>
  <c r="E69" i="16"/>
  <c r="F69" i="16"/>
  <c r="G69" i="16"/>
  <c r="H69" i="16"/>
  <c r="I69" i="16"/>
  <c r="J69" i="16"/>
  <c r="K69" i="16"/>
  <c r="L69" i="16"/>
  <c r="M69" i="16"/>
  <c r="N69" i="16"/>
  <c r="O69" i="16"/>
  <c r="D70" i="16"/>
  <c r="E70" i="16"/>
  <c r="F70" i="16"/>
  <c r="G70" i="16"/>
  <c r="H70" i="16"/>
  <c r="I70" i="16"/>
  <c r="J70" i="16"/>
  <c r="K70" i="16"/>
  <c r="L70" i="16"/>
  <c r="M70" i="16"/>
  <c r="N70" i="16"/>
  <c r="O70" i="16"/>
  <c r="D71" i="16"/>
  <c r="E71" i="16"/>
  <c r="F71" i="16"/>
  <c r="G71" i="16"/>
  <c r="H71" i="16"/>
  <c r="I71" i="16"/>
  <c r="J71" i="16"/>
  <c r="K71" i="16"/>
  <c r="L71" i="16"/>
  <c r="M71" i="16"/>
  <c r="N71" i="16"/>
  <c r="O71" i="16"/>
  <c r="D72" i="16"/>
  <c r="E72" i="16"/>
  <c r="F72" i="16"/>
  <c r="G72" i="16"/>
  <c r="H72" i="16"/>
  <c r="I72" i="16"/>
  <c r="J72" i="16"/>
  <c r="K72" i="16"/>
  <c r="L72" i="16"/>
  <c r="M72" i="16"/>
  <c r="N72" i="16"/>
  <c r="O72" i="16"/>
  <c r="D73" i="16"/>
  <c r="E73" i="16"/>
  <c r="F73" i="16"/>
  <c r="G73" i="16"/>
  <c r="H73" i="16"/>
  <c r="I73" i="16"/>
  <c r="J73" i="16"/>
  <c r="K73" i="16"/>
  <c r="L73" i="16"/>
  <c r="M73" i="16"/>
  <c r="N73" i="16"/>
  <c r="O73" i="16"/>
  <c r="D74" i="16"/>
  <c r="E74" i="16"/>
  <c r="F74" i="16"/>
  <c r="G74" i="16"/>
  <c r="H74" i="16"/>
  <c r="I74" i="16"/>
  <c r="J74" i="16"/>
  <c r="K74" i="16"/>
  <c r="L74" i="16"/>
  <c r="M74" i="16"/>
  <c r="N74" i="16"/>
  <c r="O74" i="16"/>
  <c r="D75" i="16"/>
  <c r="E75" i="16"/>
  <c r="F75" i="16"/>
  <c r="G75" i="16"/>
  <c r="H75" i="16"/>
  <c r="I75" i="16"/>
  <c r="J75" i="16"/>
  <c r="K75" i="16"/>
  <c r="L75" i="16"/>
  <c r="M75" i="16"/>
  <c r="N75" i="16"/>
  <c r="O75" i="16"/>
  <c r="D76" i="16"/>
  <c r="E76" i="16"/>
  <c r="F76" i="16"/>
  <c r="G76" i="16"/>
  <c r="H76" i="16"/>
  <c r="I76" i="16"/>
  <c r="J76" i="16"/>
  <c r="K76" i="16"/>
  <c r="L76" i="16"/>
  <c r="M76" i="16"/>
  <c r="N76" i="16"/>
  <c r="O76" i="16"/>
  <c r="D77" i="16"/>
  <c r="E77" i="16"/>
  <c r="F77" i="16"/>
  <c r="G77" i="16"/>
  <c r="H77" i="16"/>
  <c r="I77" i="16"/>
  <c r="J77" i="16"/>
  <c r="K77" i="16"/>
  <c r="L77" i="16"/>
  <c r="M77" i="16"/>
  <c r="N77" i="16"/>
  <c r="O77" i="16"/>
  <c r="D78" i="16"/>
  <c r="E78" i="16"/>
  <c r="F78" i="16"/>
  <c r="G78" i="16"/>
  <c r="H78" i="16"/>
  <c r="I78" i="16"/>
  <c r="J78" i="16"/>
  <c r="K78" i="16"/>
  <c r="L78" i="16"/>
  <c r="M78" i="16"/>
  <c r="N78" i="16"/>
  <c r="O78" i="16"/>
  <c r="D79" i="16"/>
  <c r="E79" i="16"/>
  <c r="F79" i="16"/>
  <c r="G79" i="16"/>
  <c r="H79" i="16"/>
  <c r="I79" i="16"/>
  <c r="J79" i="16"/>
  <c r="K79" i="16"/>
  <c r="L79" i="16"/>
  <c r="M79" i="16"/>
  <c r="N79" i="16"/>
  <c r="O79" i="16"/>
  <c r="D80" i="16"/>
  <c r="E80" i="16"/>
  <c r="F80" i="16"/>
  <c r="G80" i="16"/>
  <c r="H80" i="16"/>
  <c r="I80" i="16"/>
  <c r="J80" i="16"/>
  <c r="K80" i="16"/>
  <c r="L80" i="16"/>
  <c r="M80" i="16"/>
  <c r="N80" i="16"/>
  <c r="O80" i="16"/>
  <c r="D81" i="16"/>
  <c r="E81" i="16"/>
  <c r="F81" i="16"/>
  <c r="G81" i="16"/>
  <c r="H81" i="16"/>
  <c r="I81" i="16"/>
  <c r="J81" i="16"/>
  <c r="K81" i="16"/>
  <c r="L81" i="16"/>
  <c r="M81" i="16"/>
  <c r="N81" i="16"/>
  <c r="O81" i="16"/>
  <c r="D82" i="16"/>
  <c r="E82" i="16"/>
  <c r="F82" i="16"/>
  <c r="G82" i="16"/>
  <c r="H82" i="16"/>
  <c r="I82" i="16"/>
  <c r="J82" i="16"/>
  <c r="K82" i="16"/>
  <c r="L82" i="16"/>
  <c r="M82" i="16"/>
  <c r="N82" i="16"/>
  <c r="O82" i="16"/>
  <c r="D83" i="16"/>
  <c r="E83" i="16"/>
  <c r="F83" i="16"/>
  <c r="G83" i="16"/>
  <c r="H83" i="16"/>
  <c r="I83" i="16"/>
  <c r="J83" i="16"/>
  <c r="K83" i="16"/>
  <c r="L83" i="16"/>
  <c r="M83" i="16"/>
  <c r="N83" i="16"/>
  <c r="O83" i="16"/>
  <c r="D84" i="16"/>
  <c r="E84" i="16"/>
  <c r="F84" i="16"/>
  <c r="G84" i="16"/>
  <c r="H84" i="16"/>
  <c r="I84" i="16"/>
  <c r="J84" i="16"/>
  <c r="K84" i="16"/>
  <c r="L84" i="16"/>
  <c r="M84" i="16"/>
  <c r="N84" i="16"/>
  <c r="O84" i="16"/>
  <c r="D85" i="16"/>
  <c r="E85" i="16"/>
  <c r="F85" i="16"/>
  <c r="G85" i="16"/>
  <c r="H85" i="16"/>
  <c r="I85" i="16"/>
  <c r="J85" i="16"/>
  <c r="K85" i="16"/>
  <c r="L85" i="16"/>
  <c r="M85" i="16"/>
  <c r="N85" i="16"/>
  <c r="O85" i="16"/>
  <c r="D86" i="16"/>
  <c r="E86" i="16"/>
  <c r="F86" i="16"/>
  <c r="G86" i="16"/>
  <c r="H86" i="16"/>
  <c r="I86" i="16"/>
  <c r="J86" i="16"/>
  <c r="K86" i="16"/>
  <c r="L86" i="16"/>
  <c r="M86" i="16"/>
  <c r="N86" i="16"/>
  <c r="O86" i="16"/>
  <c r="D87" i="16"/>
  <c r="E87" i="16"/>
  <c r="F87" i="16"/>
  <c r="G87" i="16"/>
  <c r="H87" i="16"/>
  <c r="I87" i="16"/>
  <c r="J87" i="16"/>
  <c r="K87" i="16"/>
  <c r="L87" i="16"/>
  <c r="M87" i="16"/>
  <c r="N87" i="16"/>
  <c r="O87" i="16"/>
  <c r="N8" i="16"/>
  <c r="O8" i="16"/>
  <c r="M8" i="16"/>
  <c r="L8" i="16"/>
  <c r="K8" i="16"/>
  <c r="J8" i="16"/>
  <c r="I8" i="16"/>
  <c r="H8" i="16"/>
  <c r="G8" i="16"/>
  <c r="F8" i="16"/>
  <c r="E8" i="16"/>
  <c r="D8" i="16"/>
  <c r="O7" i="16"/>
  <c r="N7" i="16"/>
  <c r="M7" i="16"/>
  <c r="L7" i="16"/>
  <c r="K7" i="16"/>
  <c r="J7" i="16"/>
  <c r="I7" i="16"/>
  <c r="H7" i="16"/>
  <c r="G7" i="16"/>
  <c r="F7" i="16"/>
  <c r="E7" i="16"/>
  <c r="D7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" i="16"/>
  <c r="C7" i="16"/>
  <c r="O338" i="23" l="1"/>
  <c r="G338" i="23"/>
  <c r="N338" i="23"/>
  <c r="F338" i="23"/>
  <c r="J339" i="23"/>
  <c r="Q4" i="24"/>
  <c r="Q6" i="24"/>
  <c r="J338" i="23"/>
  <c r="N339" i="23"/>
  <c r="F339" i="23"/>
  <c r="H338" i="23"/>
  <c r="Q5" i="24"/>
  <c r="Q7" i="24"/>
  <c r="M338" i="23"/>
  <c r="E339" i="23"/>
  <c r="I339" i="23"/>
  <c r="I338" i="23"/>
  <c r="E338" i="23"/>
  <c r="M339" i="23"/>
  <c r="L341" i="23"/>
  <c r="L339" i="23"/>
  <c r="O340" i="23"/>
  <c r="G340" i="23"/>
  <c r="P338" i="23"/>
  <c r="L338" i="23"/>
  <c r="K79" i="21"/>
  <c r="M341" i="23"/>
  <c r="E341" i="23"/>
  <c r="I340" i="23"/>
  <c r="Q336" i="23"/>
  <c r="Q334" i="23"/>
  <c r="P340" i="23"/>
  <c r="H340" i="23"/>
  <c r="K341" i="23"/>
  <c r="K339" i="23"/>
  <c r="N340" i="23"/>
  <c r="F340" i="23"/>
  <c r="J341" i="23"/>
  <c r="I341" i="23"/>
  <c r="M340" i="23"/>
  <c r="E340" i="23"/>
  <c r="Q337" i="23"/>
  <c r="Q335" i="23"/>
  <c r="P341" i="23"/>
  <c r="H341" i="23"/>
  <c r="L340" i="23"/>
  <c r="K338" i="23"/>
  <c r="P339" i="23"/>
  <c r="H339" i="23"/>
  <c r="O341" i="23"/>
  <c r="G341" i="23"/>
  <c r="K340" i="23"/>
  <c r="O339" i="23"/>
  <c r="G339" i="23"/>
  <c r="N341" i="23"/>
  <c r="F341" i="23"/>
  <c r="J340" i="23"/>
  <c r="I79" i="21"/>
  <c r="H90" i="20"/>
  <c r="H79" i="21"/>
  <c r="N79" i="21"/>
  <c r="F79" i="21"/>
  <c r="Q327" i="23"/>
  <c r="O79" i="21"/>
  <c r="G79" i="21"/>
  <c r="J79" i="21"/>
  <c r="M79" i="21"/>
  <c r="E79" i="21"/>
  <c r="Q328" i="23"/>
  <c r="N90" i="20"/>
  <c r="F90" i="20"/>
  <c r="L79" i="21"/>
  <c r="Q329" i="23"/>
  <c r="L90" i="20"/>
  <c r="O90" i="20"/>
  <c r="M90" i="20"/>
  <c r="E90" i="20"/>
  <c r="K90" i="20"/>
  <c r="I90" i="20"/>
  <c r="J90" i="20"/>
  <c r="G90" i="20"/>
  <c r="P8" i="16"/>
  <c r="P80" i="16"/>
  <c r="P16" i="16"/>
  <c r="P72" i="16"/>
  <c r="P64" i="16"/>
  <c r="P56" i="16"/>
  <c r="P48" i="16"/>
  <c r="P40" i="16"/>
  <c r="P32" i="16"/>
  <c r="P24" i="16"/>
  <c r="P7" i="16"/>
  <c r="J91" i="16"/>
  <c r="P86" i="16"/>
  <c r="P66" i="16"/>
  <c r="P62" i="16"/>
  <c r="P50" i="16"/>
  <c r="P26" i="16"/>
  <c r="P22" i="16"/>
  <c r="P18" i="16"/>
  <c r="P14" i="16"/>
  <c r="P12" i="16"/>
  <c r="P10" i="16"/>
  <c r="K91" i="16"/>
  <c r="P82" i="16"/>
  <c r="P76" i="16"/>
  <c r="P60" i="16"/>
  <c r="P54" i="16"/>
  <c r="P38" i="16"/>
  <c r="P20" i="16"/>
  <c r="P68" i="16"/>
  <c r="P30" i="16"/>
  <c r="E91" i="16"/>
  <c r="M91" i="16"/>
  <c r="I91" i="16"/>
  <c r="P84" i="16"/>
  <c r="P78" i="16"/>
  <c r="P70" i="16"/>
  <c r="P46" i="16"/>
  <c r="P42" i="16"/>
  <c r="D91" i="16"/>
  <c r="F91" i="16"/>
  <c r="N91" i="16"/>
  <c r="P87" i="16"/>
  <c r="P85" i="16"/>
  <c r="P83" i="16"/>
  <c r="P81" i="16"/>
  <c r="P79" i="16"/>
  <c r="P77" i="16"/>
  <c r="P75" i="16"/>
  <c r="P73" i="16"/>
  <c r="P71" i="16"/>
  <c r="P69" i="16"/>
  <c r="P67" i="16"/>
  <c r="P65" i="16"/>
  <c r="P63" i="16"/>
  <c r="P61" i="16"/>
  <c r="P59" i="16"/>
  <c r="P57" i="16"/>
  <c r="P55" i="16"/>
  <c r="P53" i="16"/>
  <c r="P51" i="16"/>
  <c r="P49" i="16"/>
  <c r="P47" i="16"/>
  <c r="P45" i="16"/>
  <c r="P43" i="16"/>
  <c r="P41" i="16"/>
  <c r="P39" i="16"/>
  <c r="P37" i="16"/>
  <c r="P35" i="16"/>
  <c r="P33" i="16"/>
  <c r="P31" i="16"/>
  <c r="P29" i="16"/>
  <c r="P27" i="16"/>
  <c r="P25" i="16"/>
  <c r="P23" i="16"/>
  <c r="P21" i="16"/>
  <c r="P19" i="16"/>
  <c r="P17" i="16"/>
  <c r="P15" i="16"/>
  <c r="P13" i="16"/>
  <c r="P11" i="16"/>
  <c r="P9" i="16"/>
  <c r="P44" i="16"/>
  <c r="P34" i="16"/>
  <c r="G91" i="16"/>
  <c r="O91" i="16"/>
  <c r="P74" i="16"/>
  <c r="P58" i="16"/>
  <c r="P52" i="16"/>
  <c r="P36" i="16"/>
  <c r="P28" i="16"/>
  <c r="H91" i="16"/>
  <c r="L91" i="16"/>
  <c r="P91" i="16" l="1"/>
  <c r="E42" i="15" l="1"/>
  <c r="J89" i="14" l="1"/>
  <c r="I89" i="14"/>
  <c r="I91" i="14" s="1"/>
  <c r="D7" i="13"/>
  <c r="E7" i="13"/>
  <c r="F7" i="13"/>
  <c r="G7" i="13"/>
  <c r="H7" i="13"/>
  <c r="I7" i="13"/>
  <c r="D8" i="13"/>
  <c r="E8" i="13"/>
  <c r="F8" i="13"/>
  <c r="G8" i="13"/>
  <c r="H8" i="13"/>
  <c r="I8" i="13"/>
  <c r="D9" i="13"/>
  <c r="E9" i="13"/>
  <c r="F9" i="13"/>
  <c r="G9" i="13"/>
  <c r="H9" i="13"/>
  <c r="I9" i="13"/>
  <c r="D10" i="13"/>
  <c r="E10" i="13"/>
  <c r="F10" i="13"/>
  <c r="G10" i="13"/>
  <c r="H10" i="13"/>
  <c r="I10" i="13"/>
  <c r="D11" i="13"/>
  <c r="E11" i="13"/>
  <c r="F11" i="13"/>
  <c r="G11" i="13"/>
  <c r="H11" i="13"/>
  <c r="I11" i="13"/>
  <c r="D12" i="13"/>
  <c r="E12" i="13"/>
  <c r="F12" i="13"/>
  <c r="G12" i="13"/>
  <c r="H12" i="13"/>
  <c r="I12" i="13"/>
  <c r="D13" i="13"/>
  <c r="E13" i="13"/>
  <c r="F13" i="13"/>
  <c r="G13" i="13"/>
  <c r="H13" i="13"/>
  <c r="I13" i="13"/>
  <c r="D14" i="13"/>
  <c r="E14" i="13"/>
  <c r="F14" i="13"/>
  <c r="G14" i="13"/>
  <c r="H14" i="13"/>
  <c r="I14" i="13"/>
  <c r="D15" i="13"/>
  <c r="E15" i="13"/>
  <c r="F15" i="13"/>
  <c r="G15" i="13"/>
  <c r="H15" i="13"/>
  <c r="I15" i="13"/>
  <c r="D16" i="13"/>
  <c r="E16" i="13"/>
  <c r="F16" i="13"/>
  <c r="G16" i="13"/>
  <c r="H16" i="13"/>
  <c r="I16" i="13"/>
  <c r="D17" i="13"/>
  <c r="E17" i="13"/>
  <c r="F17" i="13"/>
  <c r="G17" i="13"/>
  <c r="H17" i="13"/>
  <c r="I17" i="13"/>
  <c r="D18" i="13"/>
  <c r="E18" i="13"/>
  <c r="F18" i="13"/>
  <c r="G18" i="13"/>
  <c r="H18" i="13"/>
  <c r="I18" i="13"/>
  <c r="D19" i="13"/>
  <c r="E19" i="13"/>
  <c r="F19" i="13"/>
  <c r="G19" i="13"/>
  <c r="H19" i="13"/>
  <c r="I19" i="13"/>
  <c r="D20" i="13"/>
  <c r="E20" i="13"/>
  <c r="F20" i="13"/>
  <c r="G20" i="13"/>
  <c r="H20" i="13"/>
  <c r="I20" i="13"/>
  <c r="D21" i="13"/>
  <c r="E21" i="13"/>
  <c r="F21" i="13"/>
  <c r="G21" i="13"/>
  <c r="H21" i="13"/>
  <c r="I21" i="13"/>
  <c r="D22" i="13"/>
  <c r="E22" i="13"/>
  <c r="F22" i="13"/>
  <c r="G22" i="13"/>
  <c r="H22" i="13"/>
  <c r="I22" i="13"/>
  <c r="D23" i="13"/>
  <c r="E23" i="13"/>
  <c r="F23" i="13"/>
  <c r="G23" i="13"/>
  <c r="H23" i="13"/>
  <c r="I23" i="13"/>
  <c r="D24" i="13"/>
  <c r="E24" i="13"/>
  <c r="F24" i="13"/>
  <c r="G24" i="13"/>
  <c r="H24" i="13"/>
  <c r="I24" i="13"/>
  <c r="D25" i="13"/>
  <c r="E25" i="13"/>
  <c r="F25" i="13"/>
  <c r="G25" i="13"/>
  <c r="H25" i="13"/>
  <c r="I25" i="13"/>
  <c r="D26" i="13"/>
  <c r="E26" i="13"/>
  <c r="F26" i="13"/>
  <c r="G26" i="13"/>
  <c r="H26" i="13"/>
  <c r="I26" i="13"/>
  <c r="D27" i="13"/>
  <c r="E27" i="13"/>
  <c r="F27" i="13"/>
  <c r="G27" i="13"/>
  <c r="H27" i="13"/>
  <c r="I27" i="13"/>
  <c r="D28" i="13"/>
  <c r="E28" i="13"/>
  <c r="F28" i="13"/>
  <c r="G28" i="13"/>
  <c r="H28" i="13"/>
  <c r="I28" i="13"/>
  <c r="D29" i="13"/>
  <c r="E29" i="13"/>
  <c r="F29" i="13"/>
  <c r="G29" i="13"/>
  <c r="H29" i="13"/>
  <c r="I29" i="13"/>
  <c r="D30" i="13"/>
  <c r="E30" i="13"/>
  <c r="F30" i="13"/>
  <c r="G30" i="13"/>
  <c r="H30" i="13"/>
  <c r="I30" i="13"/>
  <c r="D31" i="13"/>
  <c r="E31" i="13"/>
  <c r="F31" i="13"/>
  <c r="G31" i="13"/>
  <c r="H31" i="13"/>
  <c r="I31" i="13"/>
  <c r="D32" i="13"/>
  <c r="E32" i="13"/>
  <c r="F32" i="13"/>
  <c r="G32" i="13"/>
  <c r="H32" i="13"/>
  <c r="I32" i="13"/>
  <c r="D33" i="13"/>
  <c r="E33" i="13"/>
  <c r="F33" i="13"/>
  <c r="G33" i="13"/>
  <c r="H33" i="13"/>
  <c r="I33" i="13"/>
  <c r="D34" i="13"/>
  <c r="E34" i="13"/>
  <c r="F34" i="13"/>
  <c r="G34" i="13"/>
  <c r="H34" i="13"/>
  <c r="I34" i="13"/>
  <c r="D35" i="13"/>
  <c r="E35" i="13"/>
  <c r="F35" i="13"/>
  <c r="G35" i="13"/>
  <c r="H35" i="13"/>
  <c r="I35" i="13"/>
  <c r="D36" i="13"/>
  <c r="E36" i="13"/>
  <c r="F36" i="13"/>
  <c r="G36" i="13"/>
  <c r="H36" i="13"/>
  <c r="I36" i="13"/>
  <c r="D37" i="13"/>
  <c r="E37" i="13"/>
  <c r="F37" i="13"/>
  <c r="G37" i="13"/>
  <c r="H37" i="13"/>
  <c r="I37" i="13"/>
  <c r="D38" i="13"/>
  <c r="E38" i="13"/>
  <c r="F38" i="13"/>
  <c r="G38" i="13"/>
  <c r="H38" i="13"/>
  <c r="I38" i="13"/>
  <c r="D39" i="13"/>
  <c r="E39" i="13"/>
  <c r="F39" i="13"/>
  <c r="G39" i="13"/>
  <c r="H39" i="13"/>
  <c r="I39" i="13"/>
  <c r="D40" i="13"/>
  <c r="E40" i="13"/>
  <c r="F40" i="13"/>
  <c r="G40" i="13"/>
  <c r="H40" i="13"/>
  <c r="I40" i="13"/>
  <c r="D41" i="13"/>
  <c r="E41" i="13"/>
  <c r="F41" i="13"/>
  <c r="G41" i="13"/>
  <c r="H41" i="13"/>
  <c r="I41" i="13"/>
  <c r="D42" i="13"/>
  <c r="E42" i="13"/>
  <c r="F42" i="13"/>
  <c r="G42" i="13"/>
  <c r="H42" i="13"/>
  <c r="I42" i="13"/>
  <c r="D43" i="13"/>
  <c r="E43" i="13"/>
  <c r="F43" i="13"/>
  <c r="G43" i="13"/>
  <c r="H43" i="13"/>
  <c r="I43" i="13"/>
  <c r="D44" i="13"/>
  <c r="E44" i="13"/>
  <c r="F44" i="13"/>
  <c r="G44" i="13"/>
  <c r="H44" i="13"/>
  <c r="I44" i="13"/>
  <c r="D45" i="13"/>
  <c r="E45" i="13"/>
  <c r="F45" i="13"/>
  <c r="G45" i="13"/>
  <c r="H45" i="13"/>
  <c r="I45" i="13"/>
  <c r="D46" i="13"/>
  <c r="E46" i="13"/>
  <c r="F46" i="13"/>
  <c r="G46" i="13"/>
  <c r="H46" i="13"/>
  <c r="I46" i="13"/>
  <c r="D47" i="13"/>
  <c r="E47" i="13"/>
  <c r="F47" i="13"/>
  <c r="G47" i="13"/>
  <c r="H47" i="13"/>
  <c r="I47" i="13"/>
  <c r="D48" i="13"/>
  <c r="E48" i="13"/>
  <c r="F48" i="13"/>
  <c r="G48" i="13"/>
  <c r="H48" i="13"/>
  <c r="I48" i="13"/>
  <c r="D49" i="13"/>
  <c r="E49" i="13"/>
  <c r="F49" i="13"/>
  <c r="G49" i="13"/>
  <c r="H49" i="13"/>
  <c r="I49" i="13"/>
  <c r="D50" i="13"/>
  <c r="E50" i="13"/>
  <c r="F50" i="13"/>
  <c r="G50" i="13"/>
  <c r="H50" i="13"/>
  <c r="I50" i="13"/>
  <c r="D51" i="13"/>
  <c r="E51" i="13"/>
  <c r="F51" i="13"/>
  <c r="G51" i="13"/>
  <c r="H51" i="13"/>
  <c r="I51" i="13"/>
  <c r="D52" i="13"/>
  <c r="E52" i="13"/>
  <c r="F52" i="13"/>
  <c r="G52" i="13"/>
  <c r="H52" i="13"/>
  <c r="I52" i="13"/>
  <c r="D53" i="13"/>
  <c r="E53" i="13"/>
  <c r="F53" i="13"/>
  <c r="G53" i="13"/>
  <c r="H53" i="13"/>
  <c r="I53" i="13"/>
  <c r="D54" i="13"/>
  <c r="E54" i="13"/>
  <c r="F54" i="13"/>
  <c r="G54" i="13"/>
  <c r="H54" i="13"/>
  <c r="I54" i="13"/>
  <c r="D55" i="13"/>
  <c r="E55" i="13"/>
  <c r="F55" i="13"/>
  <c r="G55" i="13"/>
  <c r="H55" i="13"/>
  <c r="I55" i="13"/>
  <c r="D56" i="13"/>
  <c r="E56" i="13"/>
  <c r="F56" i="13"/>
  <c r="G56" i="13"/>
  <c r="H56" i="13"/>
  <c r="I56" i="13"/>
  <c r="D57" i="13"/>
  <c r="E57" i="13"/>
  <c r="F57" i="13"/>
  <c r="G57" i="13"/>
  <c r="H57" i="13"/>
  <c r="I57" i="13"/>
  <c r="D58" i="13"/>
  <c r="E58" i="13"/>
  <c r="F58" i="13"/>
  <c r="G58" i="13"/>
  <c r="H58" i="13"/>
  <c r="I58" i="13"/>
  <c r="D59" i="13"/>
  <c r="E59" i="13"/>
  <c r="F59" i="13"/>
  <c r="G59" i="13"/>
  <c r="H59" i="13"/>
  <c r="I59" i="13"/>
  <c r="D60" i="13"/>
  <c r="E60" i="13"/>
  <c r="F60" i="13"/>
  <c r="G60" i="13"/>
  <c r="H60" i="13"/>
  <c r="I60" i="13"/>
  <c r="D61" i="13"/>
  <c r="E61" i="13"/>
  <c r="F61" i="13"/>
  <c r="G61" i="13"/>
  <c r="H61" i="13"/>
  <c r="I61" i="13"/>
  <c r="D62" i="13"/>
  <c r="E62" i="13"/>
  <c r="F62" i="13"/>
  <c r="G62" i="13"/>
  <c r="H62" i="13"/>
  <c r="I62" i="13"/>
  <c r="D63" i="13"/>
  <c r="E63" i="13"/>
  <c r="F63" i="13"/>
  <c r="G63" i="13"/>
  <c r="H63" i="13"/>
  <c r="I63" i="13"/>
  <c r="D64" i="13"/>
  <c r="E64" i="13"/>
  <c r="F64" i="13"/>
  <c r="G64" i="13"/>
  <c r="H64" i="13"/>
  <c r="I64" i="13"/>
  <c r="D65" i="13"/>
  <c r="E65" i="13"/>
  <c r="F65" i="13"/>
  <c r="G65" i="13"/>
  <c r="H65" i="13"/>
  <c r="I65" i="13"/>
  <c r="D66" i="13"/>
  <c r="E66" i="13"/>
  <c r="F66" i="13"/>
  <c r="G66" i="13"/>
  <c r="H66" i="13"/>
  <c r="I66" i="13"/>
  <c r="D67" i="13"/>
  <c r="E67" i="13"/>
  <c r="F67" i="13"/>
  <c r="G67" i="13"/>
  <c r="H67" i="13"/>
  <c r="I67" i="13"/>
  <c r="D68" i="13"/>
  <c r="E68" i="13"/>
  <c r="F68" i="13"/>
  <c r="G68" i="13"/>
  <c r="H68" i="13"/>
  <c r="I68" i="13"/>
  <c r="D69" i="13"/>
  <c r="E69" i="13"/>
  <c r="F69" i="13"/>
  <c r="G69" i="13"/>
  <c r="H69" i="13"/>
  <c r="I69" i="13"/>
  <c r="D70" i="13"/>
  <c r="E70" i="13"/>
  <c r="F70" i="13"/>
  <c r="G70" i="13"/>
  <c r="H70" i="13"/>
  <c r="I70" i="13"/>
  <c r="D71" i="13"/>
  <c r="E71" i="13"/>
  <c r="F71" i="13"/>
  <c r="G71" i="13"/>
  <c r="H71" i="13"/>
  <c r="I71" i="13"/>
  <c r="D72" i="13"/>
  <c r="E72" i="13"/>
  <c r="F72" i="13"/>
  <c r="G72" i="13"/>
  <c r="H72" i="13"/>
  <c r="I72" i="13"/>
  <c r="D9" i="11"/>
  <c r="E9" i="11"/>
  <c r="F9" i="11"/>
  <c r="G9" i="11"/>
  <c r="H9" i="11"/>
  <c r="I9" i="11"/>
  <c r="J9" i="11"/>
  <c r="K9" i="11"/>
  <c r="L9" i="11"/>
  <c r="M9" i="11"/>
  <c r="N9" i="11"/>
  <c r="O9" i="11"/>
  <c r="D10" i="11"/>
  <c r="E10" i="11"/>
  <c r="F10" i="11"/>
  <c r="G10" i="11"/>
  <c r="H10" i="11"/>
  <c r="I10" i="11"/>
  <c r="J10" i="11"/>
  <c r="K10" i="11"/>
  <c r="L10" i="11"/>
  <c r="M10" i="11"/>
  <c r="N10" i="11"/>
  <c r="O10" i="11"/>
  <c r="D11" i="11"/>
  <c r="E11" i="11"/>
  <c r="F11" i="11"/>
  <c r="G11" i="11"/>
  <c r="H11" i="11"/>
  <c r="I11" i="11"/>
  <c r="J11" i="11"/>
  <c r="K11" i="11"/>
  <c r="L11" i="11"/>
  <c r="M11" i="11"/>
  <c r="N11" i="11"/>
  <c r="O11" i="11"/>
  <c r="D12" i="11"/>
  <c r="E12" i="11"/>
  <c r="F12" i="11"/>
  <c r="G12" i="11"/>
  <c r="H12" i="11"/>
  <c r="I12" i="11"/>
  <c r="J12" i="11"/>
  <c r="K12" i="11"/>
  <c r="L12" i="11"/>
  <c r="M12" i="11"/>
  <c r="N12" i="11"/>
  <c r="O12" i="11"/>
  <c r="D13" i="11"/>
  <c r="E13" i="11"/>
  <c r="F13" i="11"/>
  <c r="G13" i="11"/>
  <c r="H13" i="11"/>
  <c r="I13" i="11"/>
  <c r="J13" i="11"/>
  <c r="K13" i="11"/>
  <c r="L13" i="11"/>
  <c r="M13" i="11"/>
  <c r="N13" i="11"/>
  <c r="O13" i="11"/>
  <c r="D14" i="11"/>
  <c r="E14" i="11"/>
  <c r="F14" i="11"/>
  <c r="G14" i="11"/>
  <c r="H14" i="11"/>
  <c r="I14" i="11"/>
  <c r="J14" i="11"/>
  <c r="K14" i="11"/>
  <c r="L14" i="11"/>
  <c r="M14" i="11"/>
  <c r="N14" i="11"/>
  <c r="O14" i="11"/>
  <c r="D15" i="11"/>
  <c r="E15" i="11"/>
  <c r="F15" i="11"/>
  <c r="G15" i="11"/>
  <c r="H15" i="11"/>
  <c r="I15" i="11"/>
  <c r="J15" i="11"/>
  <c r="K15" i="11"/>
  <c r="L15" i="11"/>
  <c r="M15" i="11"/>
  <c r="N15" i="11"/>
  <c r="O15" i="11"/>
  <c r="D16" i="11"/>
  <c r="E16" i="11"/>
  <c r="F16" i="11"/>
  <c r="G16" i="11"/>
  <c r="H16" i="11"/>
  <c r="I16" i="11"/>
  <c r="J16" i="11"/>
  <c r="K16" i="11"/>
  <c r="L16" i="11"/>
  <c r="M16" i="11"/>
  <c r="N16" i="11"/>
  <c r="O16" i="11"/>
  <c r="D17" i="11"/>
  <c r="E17" i="11"/>
  <c r="F17" i="11"/>
  <c r="G17" i="11"/>
  <c r="H17" i="11"/>
  <c r="I17" i="11"/>
  <c r="J17" i="11"/>
  <c r="K17" i="11"/>
  <c r="L17" i="11"/>
  <c r="M17" i="11"/>
  <c r="N17" i="11"/>
  <c r="O17" i="11"/>
  <c r="D18" i="11"/>
  <c r="E18" i="11"/>
  <c r="F18" i="11"/>
  <c r="G18" i="11"/>
  <c r="H18" i="11"/>
  <c r="I18" i="11"/>
  <c r="J18" i="11"/>
  <c r="K18" i="11"/>
  <c r="L18" i="11"/>
  <c r="M18" i="11"/>
  <c r="N18" i="11"/>
  <c r="O18" i="11"/>
  <c r="D19" i="11"/>
  <c r="E19" i="11"/>
  <c r="F19" i="11"/>
  <c r="G19" i="11"/>
  <c r="H19" i="11"/>
  <c r="I19" i="11"/>
  <c r="J19" i="11"/>
  <c r="K19" i="11"/>
  <c r="L19" i="11"/>
  <c r="M19" i="11"/>
  <c r="N19" i="11"/>
  <c r="O19" i="11"/>
  <c r="D20" i="11"/>
  <c r="E20" i="11"/>
  <c r="F20" i="11"/>
  <c r="G20" i="11"/>
  <c r="H20" i="11"/>
  <c r="I20" i="11"/>
  <c r="J20" i="11"/>
  <c r="K20" i="11"/>
  <c r="L20" i="11"/>
  <c r="M20" i="11"/>
  <c r="N20" i="11"/>
  <c r="O20" i="11"/>
  <c r="D21" i="11"/>
  <c r="E21" i="11"/>
  <c r="F21" i="11"/>
  <c r="G21" i="11"/>
  <c r="H21" i="11"/>
  <c r="I21" i="11"/>
  <c r="J21" i="11"/>
  <c r="K21" i="11"/>
  <c r="L21" i="11"/>
  <c r="M21" i="11"/>
  <c r="N21" i="11"/>
  <c r="O21" i="11"/>
  <c r="D22" i="11"/>
  <c r="E22" i="11"/>
  <c r="F22" i="11"/>
  <c r="G22" i="11"/>
  <c r="H22" i="11"/>
  <c r="I22" i="11"/>
  <c r="J22" i="11"/>
  <c r="K22" i="11"/>
  <c r="L22" i="11"/>
  <c r="M22" i="11"/>
  <c r="N22" i="11"/>
  <c r="O22" i="11"/>
  <c r="D23" i="11"/>
  <c r="E23" i="11"/>
  <c r="F23" i="11"/>
  <c r="G23" i="11"/>
  <c r="H23" i="11"/>
  <c r="I23" i="11"/>
  <c r="J23" i="11"/>
  <c r="K23" i="11"/>
  <c r="L23" i="11"/>
  <c r="M23" i="11"/>
  <c r="N23" i="11"/>
  <c r="O23" i="11"/>
  <c r="D24" i="11"/>
  <c r="E24" i="11"/>
  <c r="F24" i="11"/>
  <c r="G24" i="11"/>
  <c r="H24" i="11"/>
  <c r="I24" i="11"/>
  <c r="J24" i="11"/>
  <c r="K24" i="11"/>
  <c r="L24" i="11"/>
  <c r="M24" i="11"/>
  <c r="N24" i="11"/>
  <c r="O24" i="11"/>
  <c r="D25" i="11"/>
  <c r="E25" i="11"/>
  <c r="F25" i="11"/>
  <c r="G25" i="11"/>
  <c r="H25" i="11"/>
  <c r="I25" i="11"/>
  <c r="J25" i="11"/>
  <c r="K25" i="11"/>
  <c r="L25" i="11"/>
  <c r="M25" i="11"/>
  <c r="N25" i="11"/>
  <c r="O25" i="11"/>
  <c r="D26" i="11"/>
  <c r="E26" i="11"/>
  <c r="F26" i="11"/>
  <c r="G26" i="11"/>
  <c r="H26" i="11"/>
  <c r="I26" i="11"/>
  <c r="J26" i="11"/>
  <c r="K26" i="11"/>
  <c r="L26" i="11"/>
  <c r="M26" i="11"/>
  <c r="N26" i="11"/>
  <c r="O26" i="11"/>
  <c r="D27" i="11"/>
  <c r="E27" i="11"/>
  <c r="F27" i="11"/>
  <c r="G27" i="11"/>
  <c r="H27" i="11"/>
  <c r="I27" i="11"/>
  <c r="J27" i="11"/>
  <c r="K27" i="11"/>
  <c r="L27" i="11"/>
  <c r="M27" i="11"/>
  <c r="N27" i="11"/>
  <c r="O27" i="11"/>
  <c r="D28" i="11"/>
  <c r="E28" i="11"/>
  <c r="F28" i="11"/>
  <c r="G28" i="11"/>
  <c r="H28" i="11"/>
  <c r="I28" i="11"/>
  <c r="J28" i="11"/>
  <c r="K28" i="11"/>
  <c r="L28" i="11"/>
  <c r="M28" i="11"/>
  <c r="N28" i="11"/>
  <c r="O28" i="11"/>
  <c r="D29" i="11"/>
  <c r="E29" i="11"/>
  <c r="F29" i="11"/>
  <c r="G29" i="11"/>
  <c r="H29" i="11"/>
  <c r="I29" i="11"/>
  <c r="J29" i="11"/>
  <c r="K29" i="11"/>
  <c r="L29" i="11"/>
  <c r="M29" i="11"/>
  <c r="N29" i="11"/>
  <c r="O29" i="11"/>
  <c r="D30" i="11"/>
  <c r="E30" i="11"/>
  <c r="F30" i="11"/>
  <c r="G30" i="11"/>
  <c r="H30" i="11"/>
  <c r="I30" i="11"/>
  <c r="J30" i="11"/>
  <c r="K30" i="11"/>
  <c r="L30" i="11"/>
  <c r="M30" i="11"/>
  <c r="N30" i="11"/>
  <c r="O30" i="11"/>
  <c r="D31" i="11"/>
  <c r="E31" i="11"/>
  <c r="F31" i="11"/>
  <c r="G31" i="11"/>
  <c r="H31" i="11"/>
  <c r="I31" i="11"/>
  <c r="J31" i="11"/>
  <c r="K31" i="11"/>
  <c r="L31" i="11"/>
  <c r="M31" i="11"/>
  <c r="N31" i="11"/>
  <c r="O31" i="11"/>
  <c r="D32" i="11"/>
  <c r="E32" i="11"/>
  <c r="F32" i="11"/>
  <c r="G32" i="11"/>
  <c r="H32" i="11"/>
  <c r="I32" i="11"/>
  <c r="J32" i="11"/>
  <c r="K32" i="11"/>
  <c r="L32" i="11"/>
  <c r="M32" i="11"/>
  <c r="N32" i="11"/>
  <c r="O32" i="11"/>
  <c r="D33" i="11"/>
  <c r="E33" i="11"/>
  <c r="F33" i="11"/>
  <c r="G33" i="11"/>
  <c r="H33" i="11"/>
  <c r="I33" i="11"/>
  <c r="J33" i="11"/>
  <c r="K33" i="11"/>
  <c r="L33" i="11"/>
  <c r="M33" i="11"/>
  <c r="N33" i="11"/>
  <c r="O33" i="11"/>
  <c r="D34" i="11"/>
  <c r="E34" i="11"/>
  <c r="F34" i="11"/>
  <c r="G34" i="11"/>
  <c r="H34" i="11"/>
  <c r="I34" i="11"/>
  <c r="J34" i="11"/>
  <c r="K34" i="11"/>
  <c r="L34" i="11"/>
  <c r="M34" i="11"/>
  <c r="N34" i="11"/>
  <c r="O34" i="11"/>
  <c r="D35" i="11"/>
  <c r="E35" i="11"/>
  <c r="F35" i="11"/>
  <c r="G35" i="11"/>
  <c r="H35" i="11"/>
  <c r="I35" i="11"/>
  <c r="J35" i="11"/>
  <c r="K35" i="11"/>
  <c r="L35" i="11"/>
  <c r="M35" i="11"/>
  <c r="N35" i="11"/>
  <c r="O35" i="11"/>
  <c r="D36" i="11"/>
  <c r="E36" i="11"/>
  <c r="F36" i="11"/>
  <c r="G36" i="11"/>
  <c r="H36" i="11"/>
  <c r="I36" i="11"/>
  <c r="J36" i="11"/>
  <c r="K36" i="11"/>
  <c r="L36" i="11"/>
  <c r="M36" i="11"/>
  <c r="N36" i="11"/>
  <c r="O36" i="11"/>
  <c r="D37" i="11"/>
  <c r="E37" i="11"/>
  <c r="F37" i="11"/>
  <c r="G37" i="11"/>
  <c r="H37" i="11"/>
  <c r="I37" i="11"/>
  <c r="J37" i="11"/>
  <c r="K37" i="11"/>
  <c r="L37" i="11"/>
  <c r="M37" i="11"/>
  <c r="N37" i="11"/>
  <c r="O37" i="11"/>
  <c r="D38" i="11"/>
  <c r="E38" i="11"/>
  <c r="F38" i="11"/>
  <c r="G38" i="11"/>
  <c r="H38" i="11"/>
  <c r="I38" i="11"/>
  <c r="J38" i="11"/>
  <c r="K38" i="11"/>
  <c r="L38" i="11"/>
  <c r="M38" i="11"/>
  <c r="N38" i="11"/>
  <c r="O38" i="11"/>
  <c r="D39" i="11"/>
  <c r="E39" i="11"/>
  <c r="F39" i="11"/>
  <c r="G39" i="11"/>
  <c r="H39" i="11"/>
  <c r="I39" i="11"/>
  <c r="J39" i="11"/>
  <c r="K39" i="11"/>
  <c r="L39" i="11"/>
  <c r="M39" i="11"/>
  <c r="N39" i="11"/>
  <c r="O39" i="11"/>
  <c r="D40" i="11"/>
  <c r="E40" i="11"/>
  <c r="F40" i="11"/>
  <c r="G40" i="11"/>
  <c r="H40" i="11"/>
  <c r="I40" i="11"/>
  <c r="J40" i="11"/>
  <c r="K40" i="11"/>
  <c r="L40" i="11"/>
  <c r="M40" i="11"/>
  <c r="N40" i="11"/>
  <c r="O40" i="11"/>
  <c r="D41" i="11"/>
  <c r="E41" i="11"/>
  <c r="F41" i="11"/>
  <c r="G41" i="11"/>
  <c r="H41" i="11"/>
  <c r="I41" i="11"/>
  <c r="J41" i="11"/>
  <c r="K41" i="11"/>
  <c r="L41" i="11"/>
  <c r="M41" i="11"/>
  <c r="N41" i="11"/>
  <c r="O41" i="11"/>
  <c r="D42" i="11"/>
  <c r="E42" i="11"/>
  <c r="F42" i="11"/>
  <c r="G42" i="11"/>
  <c r="H42" i="11"/>
  <c r="I42" i="11"/>
  <c r="J42" i="11"/>
  <c r="K42" i="11"/>
  <c r="L42" i="11"/>
  <c r="M42" i="11"/>
  <c r="N42" i="11"/>
  <c r="O42" i="11"/>
  <c r="D43" i="11"/>
  <c r="E43" i="11"/>
  <c r="F43" i="11"/>
  <c r="G43" i="11"/>
  <c r="H43" i="11"/>
  <c r="I43" i="11"/>
  <c r="J43" i="11"/>
  <c r="K43" i="11"/>
  <c r="L43" i="11"/>
  <c r="M43" i="11"/>
  <c r="N43" i="11"/>
  <c r="O43" i="11"/>
  <c r="D44" i="11"/>
  <c r="E44" i="11"/>
  <c r="F44" i="11"/>
  <c r="G44" i="11"/>
  <c r="H44" i="11"/>
  <c r="I44" i="11"/>
  <c r="J44" i="11"/>
  <c r="K44" i="11"/>
  <c r="L44" i="11"/>
  <c r="M44" i="11"/>
  <c r="N44" i="11"/>
  <c r="O44" i="11"/>
  <c r="D45" i="11"/>
  <c r="E45" i="11"/>
  <c r="F45" i="11"/>
  <c r="G45" i="11"/>
  <c r="H45" i="11"/>
  <c r="I45" i="11"/>
  <c r="J45" i="11"/>
  <c r="K45" i="11"/>
  <c r="L45" i="11"/>
  <c r="M45" i="11"/>
  <c r="N45" i="11"/>
  <c r="O45" i="11"/>
  <c r="D46" i="11"/>
  <c r="E46" i="11"/>
  <c r="F46" i="11"/>
  <c r="G46" i="11"/>
  <c r="H46" i="11"/>
  <c r="I46" i="11"/>
  <c r="J46" i="11"/>
  <c r="K46" i="11"/>
  <c r="L46" i="11"/>
  <c r="M46" i="11"/>
  <c r="N46" i="11"/>
  <c r="O46" i="11"/>
  <c r="D47" i="11"/>
  <c r="E47" i="11"/>
  <c r="F47" i="11"/>
  <c r="G47" i="11"/>
  <c r="H47" i="11"/>
  <c r="I47" i="11"/>
  <c r="J47" i="11"/>
  <c r="K47" i="11"/>
  <c r="L47" i="11"/>
  <c r="M47" i="11"/>
  <c r="N47" i="11"/>
  <c r="O47" i="11"/>
  <c r="D48" i="11"/>
  <c r="E48" i="11"/>
  <c r="F48" i="11"/>
  <c r="G48" i="11"/>
  <c r="H48" i="11"/>
  <c r="I48" i="11"/>
  <c r="J48" i="11"/>
  <c r="K48" i="11"/>
  <c r="L48" i="11"/>
  <c r="M48" i="11"/>
  <c r="N48" i="11"/>
  <c r="O48" i="11"/>
  <c r="D49" i="11"/>
  <c r="E49" i="11"/>
  <c r="F49" i="11"/>
  <c r="G49" i="11"/>
  <c r="H49" i="11"/>
  <c r="I49" i="11"/>
  <c r="J49" i="11"/>
  <c r="K49" i="11"/>
  <c r="L49" i="11"/>
  <c r="M49" i="11"/>
  <c r="N49" i="11"/>
  <c r="O49" i="11"/>
  <c r="D50" i="11"/>
  <c r="E50" i="11"/>
  <c r="F50" i="11"/>
  <c r="G50" i="11"/>
  <c r="H50" i="11"/>
  <c r="I50" i="11"/>
  <c r="J50" i="11"/>
  <c r="K50" i="11"/>
  <c r="L50" i="11"/>
  <c r="M50" i="11"/>
  <c r="N50" i="11"/>
  <c r="O50" i="11"/>
  <c r="D51" i="11"/>
  <c r="E51" i="11"/>
  <c r="F51" i="11"/>
  <c r="G51" i="11"/>
  <c r="H51" i="11"/>
  <c r="I51" i="11"/>
  <c r="J51" i="11"/>
  <c r="K51" i="11"/>
  <c r="L51" i="11"/>
  <c r="M51" i="11"/>
  <c r="N51" i="11"/>
  <c r="O51" i="11"/>
  <c r="D52" i="11"/>
  <c r="E52" i="11"/>
  <c r="F52" i="11"/>
  <c r="G52" i="11"/>
  <c r="H52" i="11"/>
  <c r="I52" i="11"/>
  <c r="J52" i="11"/>
  <c r="K52" i="11"/>
  <c r="L52" i="11"/>
  <c r="M52" i="11"/>
  <c r="N52" i="11"/>
  <c r="O52" i="11"/>
  <c r="D53" i="11"/>
  <c r="E53" i="11"/>
  <c r="F53" i="11"/>
  <c r="G53" i="11"/>
  <c r="H53" i="11"/>
  <c r="I53" i="11"/>
  <c r="J53" i="11"/>
  <c r="K53" i="11"/>
  <c r="L53" i="11"/>
  <c r="M53" i="11"/>
  <c r="N53" i="11"/>
  <c r="O53" i="11"/>
  <c r="D54" i="11"/>
  <c r="E54" i="11"/>
  <c r="F54" i="11"/>
  <c r="G54" i="11"/>
  <c r="H54" i="11"/>
  <c r="I54" i="11"/>
  <c r="J54" i="11"/>
  <c r="K54" i="11"/>
  <c r="L54" i="11"/>
  <c r="M54" i="11"/>
  <c r="N54" i="11"/>
  <c r="O54" i="11"/>
  <c r="D55" i="11"/>
  <c r="E55" i="11"/>
  <c r="F55" i="11"/>
  <c r="G55" i="11"/>
  <c r="H55" i="11"/>
  <c r="I55" i="11"/>
  <c r="J55" i="11"/>
  <c r="K55" i="11"/>
  <c r="L55" i="11"/>
  <c r="M55" i="11"/>
  <c r="N55" i="11"/>
  <c r="O55" i="11"/>
  <c r="D56" i="11"/>
  <c r="E56" i="11"/>
  <c r="F56" i="11"/>
  <c r="G56" i="11"/>
  <c r="H56" i="11"/>
  <c r="I56" i="11"/>
  <c r="J56" i="11"/>
  <c r="K56" i="11"/>
  <c r="L56" i="11"/>
  <c r="M56" i="11"/>
  <c r="N56" i="11"/>
  <c r="O56" i="11"/>
  <c r="D57" i="11"/>
  <c r="E57" i="11"/>
  <c r="F57" i="11"/>
  <c r="G57" i="11"/>
  <c r="H57" i="11"/>
  <c r="I57" i="11"/>
  <c r="J57" i="11"/>
  <c r="K57" i="11"/>
  <c r="L57" i="11"/>
  <c r="M57" i="11"/>
  <c r="N57" i="11"/>
  <c r="O57" i="11"/>
  <c r="D58" i="11"/>
  <c r="E58" i="11"/>
  <c r="F58" i="11"/>
  <c r="G58" i="11"/>
  <c r="H58" i="11"/>
  <c r="I58" i="11"/>
  <c r="J58" i="11"/>
  <c r="K58" i="11"/>
  <c r="L58" i="11"/>
  <c r="M58" i="11"/>
  <c r="N58" i="11"/>
  <c r="O58" i="11"/>
  <c r="D59" i="11"/>
  <c r="E59" i="11"/>
  <c r="F59" i="11"/>
  <c r="G59" i="11"/>
  <c r="H59" i="11"/>
  <c r="I59" i="11"/>
  <c r="J59" i="11"/>
  <c r="K59" i="11"/>
  <c r="L59" i="11"/>
  <c r="M59" i="11"/>
  <c r="N59" i="11"/>
  <c r="O59" i="11"/>
  <c r="D60" i="11"/>
  <c r="E60" i="11"/>
  <c r="F60" i="11"/>
  <c r="G60" i="11"/>
  <c r="H60" i="11"/>
  <c r="I60" i="11"/>
  <c r="J60" i="11"/>
  <c r="K60" i="11"/>
  <c r="L60" i="11"/>
  <c r="M60" i="11"/>
  <c r="N60" i="11"/>
  <c r="O60" i="11"/>
  <c r="D61" i="11"/>
  <c r="E61" i="11"/>
  <c r="F61" i="11"/>
  <c r="G61" i="11"/>
  <c r="H61" i="11"/>
  <c r="I61" i="11"/>
  <c r="J61" i="11"/>
  <c r="K61" i="11"/>
  <c r="L61" i="11"/>
  <c r="M61" i="11"/>
  <c r="N61" i="11"/>
  <c r="O61" i="11"/>
  <c r="D62" i="11"/>
  <c r="E62" i="11"/>
  <c r="F62" i="11"/>
  <c r="G62" i="11"/>
  <c r="H62" i="11"/>
  <c r="I62" i="11"/>
  <c r="J62" i="11"/>
  <c r="K62" i="11"/>
  <c r="L62" i="11"/>
  <c r="M62" i="11"/>
  <c r="N62" i="11"/>
  <c r="O62" i="11"/>
  <c r="D63" i="11"/>
  <c r="E63" i="11"/>
  <c r="F63" i="11"/>
  <c r="G63" i="11"/>
  <c r="H63" i="11"/>
  <c r="I63" i="11"/>
  <c r="J63" i="11"/>
  <c r="K63" i="11"/>
  <c r="L63" i="11"/>
  <c r="M63" i="11"/>
  <c r="N63" i="11"/>
  <c r="O63" i="11"/>
  <c r="D64" i="11"/>
  <c r="E64" i="11"/>
  <c r="F64" i="11"/>
  <c r="G64" i="11"/>
  <c r="H64" i="11"/>
  <c r="I64" i="11"/>
  <c r="J64" i="11"/>
  <c r="K64" i="11"/>
  <c r="L64" i="11"/>
  <c r="M64" i="11"/>
  <c r="N64" i="11"/>
  <c r="O64" i="11"/>
  <c r="D65" i="11"/>
  <c r="E65" i="11"/>
  <c r="F65" i="11"/>
  <c r="G65" i="11"/>
  <c r="H65" i="11"/>
  <c r="I65" i="11"/>
  <c r="J65" i="11"/>
  <c r="K65" i="11"/>
  <c r="L65" i="11"/>
  <c r="M65" i="11"/>
  <c r="N65" i="11"/>
  <c r="O65" i="11"/>
  <c r="D66" i="11"/>
  <c r="E66" i="11"/>
  <c r="F66" i="11"/>
  <c r="G66" i="11"/>
  <c r="H66" i="11"/>
  <c r="I66" i="11"/>
  <c r="J66" i="11"/>
  <c r="K66" i="11"/>
  <c r="L66" i="11"/>
  <c r="M66" i="11"/>
  <c r="N66" i="11"/>
  <c r="O66" i="11"/>
  <c r="D67" i="11"/>
  <c r="E67" i="11"/>
  <c r="F67" i="11"/>
  <c r="G67" i="11"/>
  <c r="H67" i="11"/>
  <c r="I67" i="11"/>
  <c r="J67" i="11"/>
  <c r="K67" i="11"/>
  <c r="L67" i="11"/>
  <c r="M67" i="11"/>
  <c r="N67" i="11"/>
  <c r="O67" i="11"/>
  <c r="D68" i="11"/>
  <c r="E68" i="11"/>
  <c r="F68" i="11"/>
  <c r="G68" i="11"/>
  <c r="H68" i="11"/>
  <c r="I68" i="11"/>
  <c r="J68" i="11"/>
  <c r="K68" i="11"/>
  <c r="L68" i="11"/>
  <c r="M68" i="11"/>
  <c r="N68" i="11"/>
  <c r="O68" i="11"/>
  <c r="D69" i="11"/>
  <c r="E69" i="11"/>
  <c r="F69" i="11"/>
  <c r="G69" i="11"/>
  <c r="H69" i="11"/>
  <c r="I69" i="11"/>
  <c r="J69" i="11"/>
  <c r="K69" i="11"/>
  <c r="L69" i="11"/>
  <c r="M69" i="11"/>
  <c r="N69" i="11"/>
  <c r="O69" i="11"/>
  <c r="D70" i="11"/>
  <c r="E70" i="11"/>
  <c r="F70" i="11"/>
  <c r="G70" i="11"/>
  <c r="H70" i="11"/>
  <c r="I70" i="11"/>
  <c r="J70" i="11"/>
  <c r="K70" i="11"/>
  <c r="L70" i="11"/>
  <c r="M70" i="11"/>
  <c r="N70" i="11"/>
  <c r="O70" i="11"/>
  <c r="D71" i="11"/>
  <c r="E71" i="11"/>
  <c r="F71" i="11"/>
  <c r="G71" i="11"/>
  <c r="H71" i="11"/>
  <c r="I71" i="11"/>
  <c r="J71" i="11"/>
  <c r="K71" i="11"/>
  <c r="L71" i="11"/>
  <c r="M71" i="11"/>
  <c r="N71" i="11"/>
  <c r="O71" i="11"/>
  <c r="D72" i="11"/>
  <c r="E72" i="11"/>
  <c r="F72" i="11"/>
  <c r="G72" i="11"/>
  <c r="H72" i="11"/>
  <c r="I72" i="11"/>
  <c r="J72" i="11"/>
  <c r="K72" i="11"/>
  <c r="L72" i="11"/>
  <c r="M72" i="11"/>
  <c r="N72" i="11"/>
  <c r="O72" i="11"/>
  <c r="D73" i="11"/>
  <c r="E73" i="11"/>
  <c r="F73" i="11"/>
  <c r="G73" i="11"/>
  <c r="H73" i="11"/>
  <c r="I73" i="11"/>
  <c r="J73" i="11"/>
  <c r="K73" i="11"/>
  <c r="L73" i="11"/>
  <c r="M73" i="11"/>
  <c r="N73" i="11"/>
  <c r="O73" i="11"/>
  <c r="D74" i="11"/>
  <c r="E74" i="11"/>
  <c r="F74" i="11"/>
  <c r="G74" i="11"/>
  <c r="H74" i="11"/>
  <c r="I74" i="11"/>
  <c r="J74" i="11"/>
  <c r="K74" i="11"/>
  <c r="L74" i="11"/>
  <c r="M74" i="11"/>
  <c r="N74" i="11"/>
  <c r="O74" i="11"/>
  <c r="D75" i="11"/>
  <c r="E75" i="11"/>
  <c r="F75" i="11"/>
  <c r="G75" i="11"/>
  <c r="H75" i="11"/>
  <c r="I75" i="11"/>
  <c r="J75" i="11"/>
  <c r="K75" i="11"/>
  <c r="L75" i="11"/>
  <c r="M75" i="11"/>
  <c r="N75" i="11"/>
  <c r="O75" i="11"/>
  <c r="D76" i="11"/>
  <c r="E76" i="11"/>
  <c r="F76" i="11"/>
  <c r="G76" i="11"/>
  <c r="H76" i="11"/>
  <c r="I76" i="11"/>
  <c r="J76" i="11"/>
  <c r="K76" i="11"/>
  <c r="L76" i="11"/>
  <c r="M76" i="11"/>
  <c r="N76" i="11"/>
  <c r="O76" i="11"/>
  <c r="D77" i="11"/>
  <c r="E77" i="11"/>
  <c r="F77" i="11"/>
  <c r="G77" i="11"/>
  <c r="H77" i="11"/>
  <c r="I77" i="11"/>
  <c r="J77" i="11"/>
  <c r="K77" i="11"/>
  <c r="L77" i="11"/>
  <c r="M77" i="11"/>
  <c r="N77" i="11"/>
  <c r="O77" i="11"/>
  <c r="D78" i="11"/>
  <c r="E78" i="11"/>
  <c r="F78" i="11"/>
  <c r="G78" i="11"/>
  <c r="H78" i="11"/>
  <c r="I78" i="11"/>
  <c r="J78" i="11"/>
  <c r="K78" i="11"/>
  <c r="L78" i="11"/>
  <c r="M78" i="11"/>
  <c r="N78" i="11"/>
  <c r="O78" i="11"/>
  <c r="D79" i="11"/>
  <c r="E79" i="11"/>
  <c r="F79" i="11"/>
  <c r="G79" i="11"/>
  <c r="H79" i="11"/>
  <c r="I79" i="11"/>
  <c r="J79" i="11"/>
  <c r="K79" i="11"/>
  <c r="L79" i="11"/>
  <c r="M79" i="11"/>
  <c r="N79" i="11"/>
  <c r="O79" i="11"/>
  <c r="D80" i="11"/>
  <c r="E80" i="11"/>
  <c r="F80" i="11"/>
  <c r="G80" i="11"/>
  <c r="H80" i="11"/>
  <c r="I80" i="11"/>
  <c r="J80" i="11"/>
  <c r="K80" i="11"/>
  <c r="L80" i="11"/>
  <c r="M80" i="11"/>
  <c r="N80" i="11"/>
  <c r="O80" i="11"/>
  <c r="D81" i="11"/>
  <c r="E81" i="11"/>
  <c r="F81" i="11"/>
  <c r="G81" i="11"/>
  <c r="H81" i="11"/>
  <c r="I81" i="11"/>
  <c r="J81" i="11"/>
  <c r="K81" i="11"/>
  <c r="L81" i="11"/>
  <c r="M81" i="11"/>
  <c r="N81" i="11"/>
  <c r="O81" i="11"/>
  <c r="D82" i="11"/>
  <c r="E82" i="11"/>
  <c r="F82" i="11"/>
  <c r="G82" i="11"/>
  <c r="H82" i="11"/>
  <c r="I82" i="11"/>
  <c r="J82" i="11"/>
  <c r="K82" i="11"/>
  <c r="L82" i="11"/>
  <c r="M82" i="11"/>
  <c r="N82" i="11"/>
  <c r="O82" i="11"/>
  <c r="D83" i="11"/>
  <c r="E83" i="11"/>
  <c r="F83" i="11"/>
  <c r="G83" i="11"/>
  <c r="H83" i="11"/>
  <c r="I83" i="11"/>
  <c r="J83" i="11"/>
  <c r="K83" i="11"/>
  <c r="L83" i="11"/>
  <c r="M83" i="11"/>
  <c r="N83" i="11"/>
  <c r="O83" i="11"/>
  <c r="D84" i="11"/>
  <c r="E84" i="11"/>
  <c r="F84" i="11"/>
  <c r="G84" i="11"/>
  <c r="H84" i="11"/>
  <c r="I84" i="11"/>
  <c r="J84" i="11"/>
  <c r="K84" i="11"/>
  <c r="L84" i="11"/>
  <c r="M84" i="11"/>
  <c r="N84" i="11"/>
  <c r="O84" i="11"/>
  <c r="D85" i="11"/>
  <c r="E85" i="11"/>
  <c r="F85" i="11"/>
  <c r="G85" i="11"/>
  <c r="H85" i="11"/>
  <c r="I85" i="11"/>
  <c r="J85" i="11"/>
  <c r="K85" i="11"/>
  <c r="L85" i="11"/>
  <c r="M85" i="11"/>
  <c r="N85" i="11"/>
  <c r="O85" i="11"/>
  <c r="D86" i="11"/>
  <c r="E86" i="11"/>
  <c r="F86" i="11"/>
  <c r="G86" i="11"/>
  <c r="H86" i="11"/>
  <c r="I86" i="11"/>
  <c r="J86" i="11"/>
  <c r="K86" i="11"/>
  <c r="L86" i="11"/>
  <c r="M86" i="11"/>
  <c r="N86" i="11"/>
  <c r="O86" i="11"/>
  <c r="D87" i="11"/>
  <c r="E87" i="11"/>
  <c r="F87" i="11"/>
  <c r="G87" i="11"/>
  <c r="H87" i="11"/>
  <c r="I87" i="11"/>
  <c r="J87" i="11"/>
  <c r="K87" i="11"/>
  <c r="L87" i="11"/>
  <c r="M87" i="11"/>
  <c r="N87" i="11"/>
  <c r="O87" i="11"/>
  <c r="D88" i="11"/>
  <c r="E88" i="11"/>
  <c r="F88" i="11"/>
  <c r="G88" i="11"/>
  <c r="H88" i="11"/>
  <c r="I88" i="11"/>
  <c r="J88" i="11"/>
  <c r="K88" i="11"/>
  <c r="L88" i="11"/>
  <c r="M88" i="11"/>
  <c r="N88" i="11"/>
  <c r="O88" i="11"/>
  <c r="O8" i="11"/>
  <c r="N8" i="11"/>
  <c r="K8" i="11"/>
  <c r="J8" i="11"/>
  <c r="O7" i="11"/>
  <c r="N7" i="11"/>
  <c r="M7" i="11"/>
  <c r="L7" i="11"/>
  <c r="K7" i="11"/>
  <c r="J7" i="11"/>
  <c r="F7" i="11"/>
  <c r="E39" i="10"/>
  <c r="D12" i="10"/>
  <c r="D10" i="10"/>
  <c r="J91" i="11" l="1"/>
  <c r="K91" i="11"/>
  <c r="N91" i="11"/>
  <c r="O91" i="11"/>
  <c r="P7" i="11"/>
  <c r="J88" i="9" l="1"/>
  <c r="J90" i="9" s="1"/>
  <c r="D6" i="8"/>
  <c r="E6" i="8"/>
  <c r="F6" i="8"/>
  <c r="G6" i="8"/>
  <c r="H6" i="8"/>
  <c r="I6" i="8"/>
  <c r="D7" i="8"/>
  <c r="E7" i="8"/>
  <c r="F7" i="8"/>
  <c r="G7" i="8"/>
  <c r="H7" i="8"/>
  <c r="I7" i="8"/>
  <c r="D8" i="8"/>
  <c r="E8" i="8"/>
  <c r="F8" i="8"/>
  <c r="G8" i="8"/>
  <c r="H8" i="8"/>
  <c r="I8" i="8"/>
  <c r="D9" i="8"/>
  <c r="E9" i="8"/>
  <c r="F9" i="8"/>
  <c r="G9" i="8"/>
  <c r="H9" i="8"/>
  <c r="I9" i="8"/>
  <c r="D10" i="8"/>
  <c r="E10" i="8"/>
  <c r="F10" i="8"/>
  <c r="G10" i="8"/>
  <c r="H10" i="8"/>
  <c r="I10" i="8"/>
  <c r="D11" i="8"/>
  <c r="E11" i="8"/>
  <c r="F11" i="8"/>
  <c r="G11" i="8"/>
  <c r="H11" i="8"/>
  <c r="I11" i="8"/>
  <c r="D12" i="8"/>
  <c r="E12" i="8"/>
  <c r="F12" i="8"/>
  <c r="G12" i="8"/>
  <c r="H12" i="8"/>
  <c r="I12" i="8"/>
  <c r="D13" i="8"/>
  <c r="E13" i="8"/>
  <c r="F13" i="8"/>
  <c r="G13" i="8"/>
  <c r="H13" i="8"/>
  <c r="I13" i="8"/>
  <c r="D14" i="8"/>
  <c r="E14" i="8"/>
  <c r="F14" i="8"/>
  <c r="G14" i="8"/>
  <c r="H14" i="8"/>
  <c r="I14" i="8"/>
  <c r="D15" i="8"/>
  <c r="E15" i="8"/>
  <c r="F15" i="8"/>
  <c r="G15" i="8"/>
  <c r="H15" i="8"/>
  <c r="I15" i="8"/>
  <c r="D16" i="8"/>
  <c r="E16" i="8"/>
  <c r="F16" i="8"/>
  <c r="G16" i="8"/>
  <c r="H16" i="8"/>
  <c r="I16" i="8"/>
  <c r="D17" i="8"/>
  <c r="E17" i="8"/>
  <c r="F17" i="8"/>
  <c r="G17" i="8"/>
  <c r="H17" i="8"/>
  <c r="I17" i="8"/>
  <c r="D18" i="8"/>
  <c r="E18" i="8"/>
  <c r="F18" i="8"/>
  <c r="G18" i="8"/>
  <c r="H18" i="8"/>
  <c r="I18" i="8"/>
  <c r="D19" i="8"/>
  <c r="E19" i="8"/>
  <c r="F19" i="8"/>
  <c r="G19" i="8"/>
  <c r="H19" i="8"/>
  <c r="I19" i="8"/>
  <c r="D20" i="8"/>
  <c r="E20" i="8"/>
  <c r="F20" i="8"/>
  <c r="G20" i="8"/>
  <c r="H20" i="8"/>
  <c r="I20" i="8"/>
  <c r="D21" i="8"/>
  <c r="E21" i="8"/>
  <c r="F21" i="8"/>
  <c r="G21" i="8"/>
  <c r="H21" i="8"/>
  <c r="I21" i="8"/>
  <c r="D22" i="8"/>
  <c r="E22" i="8"/>
  <c r="F22" i="8"/>
  <c r="G22" i="8"/>
  <c r="H22" i="8"/>
  <c r="I22" i="8"/>
  <c r="D23" i="8"/>
  <c r="E23" i="8"/>
  <c r="F23" i="8"/>
  <c r="G23" i="8"/>
  <c r="H23" i="8"/>
  <c r="I23" i="8"/>
  <c r="D24" i="8"/>
  <c r="E24" i="8"/>
  <c r="F24" i="8"/>
  <c r="G24" i="8"/>
  <c r="H24" i="8"/>
  <c r="I24" i="8"/>
  <c r="D25" i="8"/>
  <c r="E25" i="8"/>
  <c r="F25" i="8"/>
  <c r="G25" i="8"/>
  <c r="H25" i="8"/>
  <c r="I25" i="8"/>
  <c r="D26" i="8"/>
  <c r="E26" i="8"/>
  <c r="F26" i="8"/>
  <c r="G26" i="8"/>
  <c r="H26" i="8"/>
  <c r="I26" i="8"/>
  <c r="D27" i="8"/>
  <c r="E27" i="8"/>
  <c r="F27" i="8"/>
  <c r="G27" i="8"/>
  <c r="H27" i="8"/>
  <c r="I27" i="8"/>
  <c r="D28" i="8"/>
  <c r="E28" i="8"/>
  <c r="F28" i="8"/>
  <c r="G28" i="8"/>
  <c r="H28" i="8"/>
  <c r="I28" i="8"/>
  <c r="D29" i="8"/>
  <c r="E29" i="8"/>
  <c r="F29" i="8"/>
  <c r="G29" i="8"/>
  <c r="H29" i="8"/>
  <c r="I29" i="8"/>
  <c r="D30" i="8"/>
  <c r="E30" i="8"/>
  <c r="F30" i="8"/>
  <c r="G30" i="8"/>
  <c r="H30" i="8"/>
  <c r="I30" i="8"/>
  <c r="D31" i="8"/>
  <c r="E31" i="8"/>
  <c r="F31" i="8"/>
  <c r="G31" i="8"/>
  <c r="H31" i="8"/>
  <c r="I31" i="8"/>
  <c r="D32" i="8"/>
  <c r="E32" i="8"/>
  <c r="F32" i="8"/>
  <c r="G32" i="8"/>
  <c r="H32" i="8"/>
  <c r="I32" i="8"/>
  <c r="D33" i="8"/>
  <c r="E33" i="8"/>
  <c r="F33" i="8"/>
  <c r="G33" i="8"/>
  <c r="H33" i="8"/>
  <c r="I33" i="8"/>
  <c r="D34" i="8"/>
  <c r="E34" i="8"/>
  <c r="F34" i="8"/>
  <c r="G34" i="8"/>
  <c r="H34" i="8"/>
  <c r="I34" i="8"/>
  <c r="D35" i="8"/>
  <c r="E35" i="8"/>
  <c r="F35" i="8"/>
  <c r="G35" i="8"/>
  <c r="H35" i="8"/>
  <c r="I35" i="8"/>
  <c r="D36" i="8"/>
  <c r="E36" i="8"/>
  <c r="F36" i="8"/>
  <c r="G36" i="8"/>
  <c r="H36" i="8"/>
  <c r="I36" i="8"/>
  <c r="D37" i="8"/>
  <c r="E37" i="8"/>
  <c r="F37" i="8"/>
  <c r="G37" i="8"/>
  <c r="H37" i="8"/>
  <c r="I37" i="8"/>
  <c r="D38" i="8"/>
  <c r="E38" i="8"/>
  <c r="F38" i="8"/>
  <c r="G38" i="8"/>
  <c r="H38" i="8"/>
  <c r="I38" i="8"/>
  <c r="D39" i="8"/>
  <c r="E39" i="8"/>
  <c r="F39" i="8"/>
  <c r="G39" i="8"/>
  <c r="H39" i="8"/>
  <c r="I39" i="8"/>
  <c r="D40" i="8"/>
  <c r="E40" i="8"/>
  <c r="F40" i="8"/>
  <c r="G40" i="8"/>
  <c r="H40" i="8"/>
  <c r="I40" i="8"/>
  <c r="D41" i="8"/>
  <c r="E41" i="8"/>
  <c r="F41" i="8"/>
  <c r="G41" i="8"/>
  <c r="H41" i="8"/>
  <c r="I41" i="8"/>
  <c r="D42" i="8"/>
  <c r="E42" i="8"/>
  <c r="F42" i="8"/>
  <c r="G42" i="8"/>
  <c r="H42" i="8"/>
  <c r="I42" i="8"/>
  <c r="D43" i="8"/>
  <c r="E43" i="8"/>
  <c r="F43" i="8"/>
  <c r="G43" i="8"/>
  <c r="H43" i="8"/>
  <c r="I43" i="8"/>
  <c r="D44" i="8"/>
  <c r="E44" i="8"/>
  <c r="F44" i="8"/>
  <c r="G44" i="8"/>
  <c r="H44" i="8"/>
  <c r="I44" i="8"/>
  <c r="D45" i="8"/>
  <c r="E45" i="8"/>
  <c r="F45" i="8"/>
  <c r="G45" i="8"/>
  <c r="H45" i="8"/>
  <c r="I45" i="8"/>
  <c r="D46" i="8"/>
  <c r="E46" i="8"/>
  <c r="F46" i="8"/>
  <c r="G46" i="8"/>
  <c r="H46" i="8"/>
  <c r="I46" i="8"/>
  <c r="D47" i="8"/>
  <c r="E47" i="8"/>
  <c r="F47" i="8"/>
  <c r="G47" i="8"/>
  <c r="H47" i="8"/>
  <c r="I47" i="8"/>
  <c r="D48" i="8"/>
  <c r="E48" i="8"/>
  <c r="F48" i="8"/>
  <c r="G48" i="8"/>
  <c r="H48" i="8"/>
  <c r="I48" i="8"/>
  <c r="D49" i="8"/>
  <c r="E49" i="8"/>
  <c r="F49" i="8"/>
  <c r="G49" i="8"/>
  <c r="H49" i="8"/>
  <c r="I49" i="8"/>
  <c r="D50" i="8"/>
  <c r="E50" i="8"/>
  <c r="F50" i="8"/>
  <c r="G50" i="8"/>
  <c r="H50" i="8"/>
  <c r="I50" i="8"/>
  <c r="D51" i="8"/>
  <c r="E51" i="8"/>
  <c r="F51" i="8"/>
  <c r="G51" i="8"/>
  <c r="H51" i="8"/>
  <c r="I51" i="8"/>
  <c r="D52" i="8"/>
  <c r="E52" i="8"/>
  <c r="F52" i="8"/>
  <c r="G52" i="8"/>
  <c r="H52" i="8"/>
  <c r="I52" i="8"/>
  <c r="D53" i="8"/>
  <c r="E53" i="8"/>
  <c r="F53" i="8"/>
  <c r="G53" i="8"/>
  <c r="H53" i="8"/>
  <c r="I53" i="8"/>
  <c r="D54" i="8"/>
  <c r="E54" i="8"/>
  <c r="F54" i="8"/>
  <c r="G54" i="8"/>
  <c r="H54" i="8"/>
  <c r="I54" i="8"/>
  <c r="D55" i="8"/>
  <c r="E55" i="8"/>
  <c r="F55" i="8"/>
  <c r="G55" i="8"/>
  <c r="H55" i="8"/>
  <c r="I55" i="8"/>
  <c r="D56" i="8"/>
  <c r="E56" i="8"/>
  <c r="F56" i="8"/>
  <c r="G56" i="8"/>
  <c r="H56" i="8"/>
  <c r="I56" i="8"/>
  <c r="D57" i="8"/>
  <c r="E57" i="8"/>
  <c r="F57" i="8"/>
  <c r="G57" i="8"/>
  <c r="H57" i="8"/>
  <c r="I57" i="8"/>
  <c r="D58" i="8"/>
  <c r="E58" i="8"/>
  <c r="F58" i="8"/>
  <c r="G58" i="8"/>
  <c r="H58" i="8"/>
  <c r="I58" i="8"/>
  <c r="D59" i="8"/>
  <c r="E59" i="8"/>
  <c r="F59" i="8"/>
  <c r="G59" i="8"/>
  <c r="H59" i="8"/>
  <c r="I59" i="8"/>
  <c r="D60" i="8"/>
  <c r="E60" i="8"/>
  <c r="F60" i="8"/>
  <c r="G60" i="8"/>
  <c r="H60" i="8"/>
  <c r="I60" i="8"/>
  <c r="D61" i="8"/>
  <c r="E61" i="8"/>
  <c r="F61" i="8"/>
  <c r="G61" i="8"/>
  <c r="H61" i="8"/>
  <c r="I61" i="8"/>
  <c r="D62" i="8"/>
  <c r="E62" i="8"/>
  <c r="F62" i="8"/>
  <c r="G62" i="8"/>
  <c r="H62" i="8"/>
  <c r="I62" i="8"/>
  <c r="D63" i="8"/>
  <c r="E63" i="8"/>
  <c r="F63" i="8"/>
  <c r="G63" i="8"/>
  <c r="H63" i="8"/>
  <c r="I63" i="8"/>
  <c r="D64" i="8"/>
  <c r="E64" i="8"/>
  <c r="F64" i="8"/>
  <c r="G64" i="8"/>
  <c r="H64" i="8"/>
  <c r="I64" i="8"/>
  <c r="D65" i="8"/>
  <c r="E65" i="8"/>
  <c r="F65" i="8"/>
  <c r="G65" i="8"/>
  <c r="H65" i="8"/>
  <c r="I65" i="8"/>
  <c r="D66" i="8"/>
  <c r="E66" i="8"/>
  <c r="F66" i="8"/>
  <c r="G66" i="8"/>
  <c r="H66" i="8"/>
  <c r="I66" i="8"/>
  <c r="D67" i="8"/>
  <c r="E67" i="8"/>
  <c r="F67" i="8"/>
  <c r="G67" i="8"/>
  <c r="H67" i="8"/>
  <c r="I67" i="8"/>
  <c r="D68" i="8"/>
  <c r="E68" i="8"/>
  <c r="F68" i="8"/>
  <c r="G68" i="8"/>
  <c r="H68" i="8"/>
  <c r="I68" i="8"/>
  <c r="D69" i="8"/>
  <c r="E69" i="8"/>
  <c r="F69" i="8"/>
  <c r="G69" i="8"/>
  <c r="H69" i="8"/>
  <c r="I69" i="8"/>
  <c r="D70" i="8"/>
  <c r="E70" i="8"/>
  <c r="F70" i="8"/>
  <c r="G70" i="8"/>
  <c r="H70" i="8"/>
  <c r="I70" i="8"/>
  <c r="D71" i="8"/>
  <c r="E71" i="8"/>
  <c r="F71" i="8"/>
  <c r="G71" i="8"/>
  <c r="H71" i="8"/>
  <c r="I71" i="8"/>
  <c r="D72" i="8"/>
  <c r="E72" i="8"/>
  <c r="F72" i="8"/>
  <c r="G72" i="8"/>
  <c r="H72" i="8"/>
  <c r="I72" i="8"/>
  <c r="D73" i="8"/>
  <c r="E73" i="8"/>
  <c r="F73" i="8"/>
  <c r="G73" i="8"/>
  <c r="H73" i="8"/>
  <c r="I73" i="8"/>
  <c r="D74" i="8"/>
  <c r="E74" i="8"/>
  <c r="F74" i="8"/>
  <c r="G74" i="8"/>
  <c r="H74" i="8"/>
  <c r="I74" i="8"/>
  <c r="D75" i="8"/>
  <c r="E75" i="8"/>
  <c r="F75" i="8"/>
  <c r="G75" i="8"/>
  <c r="H75" i="8"/>
  <c r="I75" i="8"/>
  <c r="D76" i="8"/>
  <c r="E76" i="8"/>
  <c r="F76" i="8"/>
  <c r="G76" i="8"/>
  <c r="H76" i="8"/>
  <c r="I76" i="8"/>
  <c r="D77" i="8"/>
  <c r="E77" i="8"/>
  <c r="F77" i="8"/>
  <c r="G77" i="8"/>
  <c r="H77" i="8"/>
  <c r="I77" i="8"/>
  <c r="D78" i="8"/>
  <c r="E78" i="8"/>
  <c r="F78" i="8"/>
  <c r="G78" i="8"/>
  <c r="H78" i="8"/>
  <c r="I78" i="8"/>
  <c r="D79" i="8"/>
  <c r="E79" i="8"/>
  <c r="F79" i="8"/>
  <c r="G79" i="8"/>
  <c r="H79" i="8"/>
  <c r="I79" i="8"/>
  <c r="C6" i="8"/>
  <c r="C7" i="8"/>
  <c r="C8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AD46" i="8"/>
  <c r="AD45" i="8"/>
  <c r="K8" i="6" l="1"/>
  <c r="K9" i="6"/>
  <c r="K10" i="6"/>
  <c r="K11" i="6"/>
  <c r="K12" i="6"/>
  <c r="K13" i="6"/>
  <c r="K14" i="6"/>
  <c r="K15" i="6"/>
  <c r="K16" i="6"/>
  <c r="K17" i="6"/>
  <c r="K18" i="6"/>
  <c r="K19" i="6"/>
  <c r="K20" i="6"/>
  <c r="K21" i="6"/>
  <c r="K22" i="6"/>
  <c r="K23" i="6"/>
  <c r="K24" i="6"/>
  <c r="K25" i="6"/>
  <c r="K26" i="6"/>
  <c r="K27" i="6"/>
  <c r="K28" i="6"/>
  <c r="K29" i="6"/>
  <c r="K30" i="6"/>
  <c r="K31" i="6"/>
  <c r="K32" i="6"/>
  <c r="K33" i="6"/>
  <c r="K34" i="6"/>
  <c r="K35" i="6"/>
  <c r="K36" i="6"/>
  <c r="K37" i="6"/>
  <c r="K38" i="6"/>
  <c r="K39" i="6"/>
  <c r="K40" i="6"/>
  <c r="K41" i="6"/>
  <c r="K42" i="6"/>
  <c r="K43" i="6"/>
  <c r="K44" i="6"/>
  <c r="K45" i="6"/>
  <c r="K46" i="6"/>
  <c r="K47" i="6"/>
  <c r="K48" i="6"/>
  <c r="K49" i="6"/>
  <c r="K50" i="6"/>
  <c r="K51" i="6"/>
  <c r="K52" i="6"/>
  <c r="K53" i="6"/>
  <c r="K54" i="6"/>
  <c r="K55" i="6"/>
  <c r="K56" i="6"/>
  <c r="K57" i="6"/>
  <c r="K58" i="6"/>
  <c r="K59" i="6"/>
  <c r="K60" i="6"/>
  <c r="K61" i="6"/>
  <c r="K62" i="6"/>
  <c r="K63" i="6"/>
  <c r="K64" i="6"/>
  <c r="K65" i="6"/>
  <c r="K66" i="6"/>
  <c r="K67" i="6"/>
  <c r="K68" i="6"/>
  <c r="K69" i="6"/>
  <c r="K70" i="6"/>
  <c r="K71" i="6"/>
  <c r="K72" i="6"/>
  <c r="K73" i="6"/>
  <c r="K74" i="6"/>
  <c r="K75" i="6"/>
  <c r="K76" i="6"/>
  <c r="K77" i="6"/>
  <c r="K78" i="6"/>
  <c r="K79" i="6"/>
  <c r="K80" i="6"/>
  <c r="K81" i="6"/>
  <c r="K82" i="6"/>
  <c r="K83" i="6"/>
  <c r="K84" i="6"/>
  <c r="K85" i="6"/>
  <c r="K86" i="6"/>
  <c r="K7" i="6"/>
  <c r="J8" i="6"/>
  <c r="J9" i="6"/>
  <c r="J10" i="6"/>
  <c r="J11" i="6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7" i="6"/>
  <c r="J48" i="6"/>
  <c r="J49" i="6"/>
  <c r="J50" i="6"/>
  <c r="J51" i="6"/>
  <c r="J52" i="6"/>
  <c r="J53" i="6"/>
  <c r="J54" i="6"/>
  <c r="J55" i="6"/>
  <c r="J56" i="6"/>
  <c r="J57" i="6"/>
  <c r="J58" i="6"/>
  <c r="J59" i="6"/>
  <c r="J60" i="6"/>
  <c r="J61" i="6"/>
  <c r="J62" i="6"/>
  <c r="J63" i="6"/>
  <c r="J64" i="6"/>
  <c r="J65" i="6"/>
  <c r="J66" i="6"/>
  <c r="J67" i="6"/>
  <c r="J68" i="6"/>
  <c r="J69" i="6"/>
  <c r="J70" i="6"/>
  <c r="J71" i="6"/>
  <c r="J72" i="6"/>
  <c r="J7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7" i="6"/>
  <c r="O9" i="6"/>
  <c r="O10" i="6"/>
  <c r="O11" i="6"/>
  <c r="O12" i="6"/>
  <c r="O13" i="6"/>
  <c r="O14" i="6"/>
  <c r="O15" i="6"/>
  <c r="O16" i="6"/>
  <c r="O17" i="6"/>
  <c r="O18" i="6"/>
  <c r="O19" i="6"/>
  <c r="O20" i="6"/>
  <c r="O21" i="6"/>
  <c r="O22" i="6"/>
  <c r="O23" i="6"/>
  <c r="O24" i="6"/>
  <c r="O25" i="6"/>
  <c r="O26" i="6"/>
  <c r="O27" i="6"/>
  <c r="O28" i="6"/>
  <c r="O29" i="6"/>
  <c r="O30" i="6"/>
  <c r="O31" i="6"/>
  <c r="O32" i="6"/>
  <c r="O33" i="6"/>
  <c r="O34" i="6"/>
  <c r="O35" i="6"/>
  <c r="O36" i="6"/>
  <c r="O37" i="6"/>
  <c r="O38" i="6"/>
  <c r="O39" i="6"/>
  <c r="O40" i="6"/>
  <c r="O41" i="6"/>
  <c r="O42" i="6"/>
  <c r="O43" i="6"/>
  <c r="O44" i="6"/>
  <c r="O45" i="6"/>
  <c r="O46" i="6"/>
  <c r="O47" i="6"/>
  <c r="O48" i="6"/>
  <c r="O49" i="6"/>
  <c r="O50" i="6"/>
  <c r="O51" i="6"/>
  <c r="O52" i="6"/>
  <c r="O53" i="6"/>
  <c r="O54" i="6"/>
  <c r="O55" i="6"/>
  <c r="O56" i="6"/>
  <c r="O57" i="6"/>
  <c r="O58" i="6"/>
  <c r="O59" i="6"/>
  <c r="O60" i="6"/>
  <c r="O61" i="6"/>
  <c r="O62" i="6"/>
  <c r="O63" i="6"/>
  <c r="O64" i="6"/>
  <c r="O65" i="6"/>
  <c r="O66" i="6"/>
  <c r="O67" i="6"/>
  <c r="O68" i="6"/>
  <c r="O69" i="6"/>
  <c r="O70" i="6"/>
  <c r="O71" i="6"/>
  <c r="O72" i="6"/>
  <c r="O73" i="6"/>
  <c r="O74" i="6"/>
  <c r="O75" i="6"/>
  <c r="O76" i="6"/>
  <c r="O77" i="6"/>
  <c r="O78" i="6"/>
  <c r="O79" i="6"/>
  <c r="O80" i="6"/>
  <c r="O81" i="6"/>
  <c r="O82" i="6"/>
  <c r="O83" i="6"/>
  <c r="O84" i="6"/>
  <c r="O85" i="6"/>
  <c r="O86" i="6"/>
  <c r="O8" i="6"/>
  <c r="O7" i="6"/>
  <c r="N8" i="6"/>
  <c r="N9" i="6"/>
  <c r="N10" i="6"/>
  <c r="N11" i="6"/>
  <c r="N12" i="6"/>
  <c r="N13" i="6"/>
  <c r="N14" i="6"/>
  <c r="N15" i="6"/>
  <c r="N16" i="6"/>
  <c r="N17" i="6"/>
  <c r="N18" i="6"/>
  <c r="N19" i="6"/>
  <c r="N20" i="6"/>
  <c r="N21" i="6"/>
  <c r="N22" i="6"/>
  <c r="N23" i="6"/>
  <c r="N24" i="6"/>
  <c r="N25" i="6"/>
  <c r="N26" i="6"/>
  <c r="N27" i="6"/>
  <c r="N28" i="6"/>
  <c r="N29" i="6"/>
  <c r="N30" i="6"/>
  <c r="N31" i="6"/>
  <c r="N32" i="6"/>
  <c r="N33" i="6"/>
  <c r="N34" i="6"/>
  <c r="N35" i="6"/>
  <c r="N36" i="6"/>
  <c r="N37" i="6"/>
  <c r="N38" i="6"/>
  <c r="N39" i="6"/>
  <c r="N40" i="6"/>
  <c r="N41" i="6"/>
  <c r="N42" i="6"/>
  <c r="N43" i="6"/>
  <c r="N44" i="6"/>
  <c r="N45" i="6"/>
  <c r="N46" i="6"/>
  <c r="N47" i="6"/>
  <c r="N48" i="6"/>
  <c r="N49" i="6"/>
  <c r="N50" i="6"/>
  <c r="N51" i="6"/>
  <c r="N52" i="6"/>
  <c r="N53" i="6"/>
  <c r="N54" i="6"/>
  <c r="N55" i="6"/>
  <c r="N56" i="6"/>
  <c r="N57" i="6"/>
  <c r="N58" i="6"/>
  <c r="N59" i="6"/>
  <c r="N60" i="6"/>
  <c r="N61" i="6"/>
  <c r="N62" i="6"/>
  <c r="N63" i="6"/>
  <c r="N64" i="6"/>
  <c r="N65" i="6"/>
  <c r="N66" i="6"/>
  <c r="N67" i="6"/>
  <c r="N68" i="6"/>
  <c r="N69" i="6"/>
  <c r="N70" i="6"/>
  <c r="N71" i="6"/>
  <c r="N72" i="6"/>
  <c r="N73" i="6"/>
  <c r="N74" i="6"/>
  <c r="N75" i="6"/>
  <c r="N76" i="6"/>
  <c r="N77" i="6"/>
  <c r="N78" i="6"/>
  <c r="N79" i="6"/>
  <c r="N80" i="6"/>
  <c r="N81" i="6"/>
  <c r="N82" i="6"/>
  <c r="N83" i="6"/>
  <c r="N84" i="6"/>
  <c r="N85" i="6"/>
  <c r="N86" i="6"/>
  <c r="N7" i="6"/>
  <c r="N91" i="6" l="1"/>
  <c r="O91" i="6"/>
  <c r="J91" i="6"/>
  <c r="K91" i="6"/>
  <c r="F38" i="5"/>
  <c r="E38" i="5"/>
  <c r="F35" i="5"/>
  <c r="F40" i="5" s="1"/>
  <c r="E35" i="5"/>
  <c r="E40" i="5" s="1"/>
  <c r="D38" i="5"/>
  <c r="D40" i="5"/>
  <c r="AJ7" i="34" l="1"/>
  <c r="AJ8" i="34"/>
  <c r="AJ9" i="34"/>
  <c r="AJ10" i="34"/>
  <c r="AJ11" i="34"/>
  <c r="AJ12" i="34"/>
  <c r="AJ13" i="34"/>
  <c r="AJ14" i="34"/>
  <c r="AJ15" i="34"/>
  <c r="AJ16" i="34"/>
  <c r="AJ17" i="34"/>
  <c r="AJ18" i="34"/>
  <c r="AJ19" i="34"/>
  <c r="AJ20" i="34"/>
  <c r="AJ21" i="34"/>
  <c r="AJ22" i="34"/>
  <c r="AJ23" i="34"/>
  <c r="AJ24" i="34"/>
  <c r="AJ25" i="34"/>
  <c r="AJ26" i="34"/>
  <c r="AJ27" i="34"/>
  <c r="AJ28" i="34"/>
  <c r="AJ29" i="34"/>
  <c r="AJ30" i="34"/>
  <c r="AJ31" i="34"/>
  <c r="AJ32" i="34"/>
  <c r="AJ33" i="34"/>
  <c r="AJ34" i="34"/>
  <c r="AJ35" i="34"/>
  <c r="AJ36" i="34"/>
  <c r="AJ37" i="34"/>
  <c r="AJ38" i="34"/>
  <c r="AJ39" i="34"/>
  <c r="AJ40" i="34"/>
  <c r="AJ41" i="34"/>
  <c r="AJ42" i="34"/>
  <c r="AJ43" i="34"/>
  <c r="AJ44" i="34"/>
  <c r="AJ45" i="34"/>
  <c r="AJ46" i="34"/>
  <c r="AJ47" i="34"/>
  <c r="AJ48" i="34"/>
  <c r="AJ49" i="34"/>
  <c r="AJ50" i="34"/>
  <c r="AJ51" i="34"/>
  <c r="AJ52" i="34"/>
  <c r="AJ53" i="34"/>
  <c r="AJ54" i="34"/>
  <c r="AJ55" i="34"/>
  <c r="AJ56" i="34"/>
  <c r="AJ57" i="34"/>
  <c r="AJ58" i="34"/>
  <c r="AJ59" i="34"/>
  <c r="AJ60" i="34"/>
  <c r="AJ61" i="34"/>
  <c r="AJ62" i="34"/>
  <c r="AJ63" i="34"/>
  <c r="AJ64" i="34"/>
  <c r="AJ65" i="34"/>
  <c r="AJ66" i="34"/>
  <c r="AJ67" i="34"/>
  <c r="AJ68" i="34"/>
  <c r="AJ69" i="34"/>
  <c r="AJ70" i="34"/>
  <c r="AJ71" i="34"/>
  <c r="AJ72" i="34"/>
  <c r="AJ73" i="34"/>
  <c r="AJ74" i="34"/>
  <c r="AJ75" i="34"/>
  <c r="AJ76" i="34"/>
  <c r="AJ77" i="34"/>
  <c r="AJ78" i="34"/>
  <c r="AJ79" i="34"/>
  <c r="AJ80" i="34"/>
  <c r="AJ81" i="34"/>
  <c r="AJ82" i="34"/>
  <c r="AJ83" i="34"/>
  <c r="AJ84" i="34"/>
  <c r="AJ85" i="34"/>
  <c r="AJ86" i="34"/>
  <c r="AJ87" i="34"/>
  <c r="AJ88" i="34"/>
  <c r="AJ89" i="34"/>
  <c r="AJ90" i="34"/>
  <c r="AJ91" i="34"/>
  <c r="AJ92" i="34"/>
  <c r="AJ93" i="34"/>
  <c r="AJ94" i="34"/>
  <c r="AJ95" i="34"/>
  <c r="AJ96" i="34"/>
  <c r="AJ97" i="34"/>
  <c r="AJ98" i="34"/>
  <c r="AJ99" i="34"/>
  <c r="AJ100" i="34"/>
  <c r="AJ101" i="34"/>
  <c r="AJ102" i="34"/>
  <c r="AJ103" i="34"/>
  <c r="AJ104" i="34"/>
  <c r="AJ105" i="34"/>
  <c r="AJ106" i="34"/>
  <c r="AJ107" i="34"/>
  <c r="AJ108" i="34"/>
  <c r="AJ109" i="34"/>
  <c r="AJ110" i="34"/>
  <c r="AJ111" i="34"/>
  <c r="AJ112" i="34"/>
  <c r="AJ113" i="34"/>
  <c r="AJ114" i="34"/>
  <c r="AJ115" i="34"/>
  <c r="AJ116" i="34"/>
  <c r="AJ117" i="34"/>
  <c r="AJ118" i="34"/>
  <c r="AJ119" i="34"/>
  <c r="AJ120" i="34"/>
  <c r="AJ121" i="34"/>
  <c r="AJ122" i="34"/>
  <c r="AJ123" i="34"/>
  <c r="AJ124" i="34"/>
  <c r="AJ125" i="34"/>
  <c r="AJ126" i="34"/>
  <c r="AJ127" i="34"/>
  <c r="AJ128" i="34"/>
  <c r="AJ129" i="34"/>
  <c r="AJ130" i="34"/>
  <c r="AJ131" i="34"/>
  <c r="AJ132" i="34"/>
  <c r="AJ133" i="34"/>
  <c r="AJ134" i="34"/>
  <c r="AJ135" i="34"/>
  <c r="AJ136" i="34"/>
  <c r="AJ137" i="34"/>
  <c r="AJ138" i="34"/>
  <c r="AJ139" i="34"/>
  <c r="AJ140" i="34"/>
  <c r="AJ141" i="34"/>
  <c r="AJ142" i="34"/>
  <c r="AJ143" i="34"/>
  <c r="AJ144" i="34"/>
  <c r="AJ145" i="34"/>
  <c r="AJ146" i="34"/>
  <c r="AJ147" i="34"/>
  <c r="AJ148" i="34"/>
  <c r="AJ149" i="34"/>
  <c r="AJ150" i="34"/>
  <c r="AJ151" i="34"/>
  <c r="AJ152" i="34"/>
  <c r="AJ153" i="34"/>
  <c r="AJ154" i="34"/>
  <c r="AJ155" i="34"/>
  <c r="AJ156" i="34"/>
  <c r="AJ157" i="34"/>
  <c r="AJ158" i="34"/>
  <c r="AJ159" i="34"/>
  <c r="AJ160" i="34"/>
  <c r="AJ161" i="34"/>
  <c r="AJ162" i="34"/>
  <c r="AJ163" i="34"/>
  <c r="AJ164" i="34"/>
  <c r="AJ165" i="34"/>
  <c r="AJ166" i="34"/>
  <c r="AJ167" i="34"/>
  <c r="AJ168" i="34"/>
  <c r="AJ169" i="34"/>
  <c r="AJ170" i="34"/>
  <c r="AJ171" i="34"/>
  <c r="AJ172" i="34"/>
  <c r="AJ173" i="34"/>
  <c r="AJ174" i="34"/>
  <c r="AJ175" i="34"/>
  <c r="AJ176" i="34"/>
  <c r="AJ177" i="34"/>
  <c r="AJ178" i="34"/>
  <c r="AJ179" i="34"/>
  <c r="AJ180" i="34"/>
  <c r="AJ181" i="34"/>
  <c r="AJ182" i="34"/>
  <c r="AJ183" i="34"/>
  <c r="AJ184" i="34"/>
  <c r="AJ185" i="34"/>
  <c r="AJ186" i="34"/>
  <c r="AJ187" i="34"/>
  <c r="AJ188" i="34"/>
  <c r="AJ189" i="34"/>
  <c r="AJ190" i="34"/>
  <c r="AJ191" i="34"/>
  <c r="AJ192" i="34"/>
  <c r="AJ193" i="34"/>
  <c r="AJ194" i="34"/>
  <c r="AJ195" i="34"/>
  <c r="AJ196" i="34"/>
  <c r="AJ197" i="34"/>
  <c r="AJ198" i="34"/>
  <c r="AJ199" i="34"/>
  <c r="AJ200" i="34"/>
  <c r="AJ201" i="34"/>
  <c r="AJ202" i="34"/>
  <c r="AJ203" i="34"/>
  <c r="AJ204" i="34"/>
  <c r="AJ205" i="34"/>
  <c r="AJ206" i="34"/>
  <c r="AJ207" i="34"/>
  <c r="AJ208" i="34"/>
  <c r="AJ209" i="34"/>
  <c r="AJ210" i="34"/>
  <c r="AJ211" i="34"/>
  <c r="AJ212" i="34"/>
  <c r="AJ213" i="34"/>
  <c r="AJ214" i="34"/>
  <c r="AJ215" i="34"/>
  <c r="AJ216" i="34"/>
  <c r="AJ217" i="34"/>
  <c r="AJ218" i="34"/>
  <c r="AJ219" i="34"/>
  <c r="AJ220" i="34"/>
  <c r="AJ221" i="34"/>
  <c r="AJ222" i="34"/>
  <c r="AJ223" i="34"/>
  <c r="AJ224" i="34"/>
  <c r="AJ225" i="34"/>
  <c r="AJ226" i="34"/>
  <c r="AJ227" i="34"/>
  <c r="AJ228" i="34"/>
  <c r="AJ229" i="34"/>
  <c r="AJ230" i="34"/>
  <c r="AJ231" i="34"/>
  <c r="AJ232" i="34"/>
  <c r="AJ233" i="34"/>
  <c r="AJ234" i="34"/>
  <c r="AJ235" i="34"/>
  <c r="AJ236" i="34"/>
  <c r="AJ237" i="34"/>
  <c r="AJ238" i="34"/>
  <c r="AJ239" i="34"/>
  <c r="AJ240" i="34"/>
  <c r="AJ241" i="34"/>
  <c r="AJ242" i="34"/>
  <c r="AJ243" i="34"/>
  <c r="AJ244" i="34"/>
  <c r="AJ245" i="34"/>
  <c r="AJ246" i="34"/>
  <c r="AJ247" i="34"/>
  <c r="AJ248" i="34"/>
  <c r="AJ249" i="34"/>
  <c r="AJ250" i="34"/>
  <c r="AJ251" i="34"/>
  <c r="AJ252" i="34"/>
  <c r="AJ253" i="34"/>
  <c r="AJ254" i="34"/>
  <c r="AJ255" i="34"/>
  <c r="AJ256" i="34"/>
  <c r="AJ257" i="34"/>
  <c r="AJ258" i="34"/>
  <c r="AJ259" i="34"/>
  <c r="AJ260" i="34"/>
  <c r="AJ261" i="34"/>
  <c r="AJ262" i="34"/>
  <c r="AJ263" i="34"/>
  <c r="AJ264" i="34"/>
  <c r="AJ265" i="34"/>
  <c r="AJ266" i="34"/>
  <c r="AJ267" i="34"/>
  <c r="AJ268" i="34"/>
  <c r="AJ269" i="34"/>
  <c r="AJ270" i="34"/>
  <c r="AJ271" i="34"/>
  <c r="AJ272" i="34"/>
  <c r="AJ273" i="34"/>
  <c r="AJ274" i="34"/>
  <c r="AJ275" i="34"/>
  <c r="AJ276" i="34"/>
  <c r="AJ277" i="34"/>
  <c r="AJ278" i="34"/>
  <c r="AJ279" i="34"/>
  <c r="AJ280" i="34"/>
  <c r="AJ281" i="34"/>
  <c r="AJ282" i="34"/>
  <c r="AJ283" i="34"/>
  <c r="AJ284" i="34"/>
  <c r="AJ285" i="34"/>
  <c r="AJ286" i="34"/>
  <c r="AJ287" i="34"/>
  <c r="AJ288" i="34"/>
  <c r="AJ289" i="34"/>
  <c r="AJ290" i="34"/>
  <c r="AJ291" i="34"/>
  <c r="AJ292" i="34"/>
  <c r="AJ293" i="34"/>
  <c r="AJ294" i="34"/>
  <c r="AJ295" i="34"/>
  <c r="AJ296" i="34"/>
  <c r="AJ297" i="34"/>
  <c r="AJ298" i="34"/>
  <c r="AJ299" i="34"/>
  <c r="AJ300" i="34"/>
  <c r="AJ301" i="34"/>
  <c r="AJ302" i="34"/>
  <c r="AJ303" i="34"/>
  <c r="AJ304" i="34"/>
  <c r="AJ305" i="34"/>
  <c r="AJ306" i="34"/>
  <c r="AJ307" i="34"/>
  <c r="AJ308" i="34"/>
  <c r="AJ309" i="34"/>
  <c r="AJ310" i="34"/>
  <c r="AJ311" i="34"/>
  <c r="AJ312" i="34"/>
  <c r="AJ313" i="34"/>
  <c r="AJ314" i="34"/>
  <c r="AJ315" i="34"/>
  <c r="AJ316" i="34"/>
  <c r="AJ317" i="34"/>
  <c r="AJ318" i="34"/>
  <c r="AJ319" i="34"/>
  <c r="AJ320" i="34"/>
  <c r="AJ321" i="34"/>
  <c r="AJ322" i="34"/>
  <c r="AJ323" i="34"/>
  <c r="AJ324" i="34"/>
  <c r="AJ325" i="34"/>
  <c r="AJ326" i="34"/>
  <c r="AJ327" i="34"/>
  <c r="AJ328" i="34"/>
  <c r="AJ329" i="34"/>
  <c r="AJ330" i="34"/>
  <c r="AJ331" i="34"/>
  <c r="AJ332" i="34"/>
  <c r="AJ333" i="34"/>
  <c r="AJ334" i="34"/>
  <c r="AJ335" i="34"/>
  <c r="AJ336" i="34"/>
  <c r="AJ337" i="34"/>
  <c r="AJ338" i="34"/>
  <c r="AJ339" i="34"/>
  <c r="AJ340" i="34"/>
  <c r="AJ341" i="34"/>
  <c r="AJ342" i="34"/>
  <c r="AJ343" i="34"/>
  <c r="AJ344" i="34"/>
  <c r="AJ345" i="34"/>
  <c r="AJ346" i="34"/>
  <c r="AJ347" i="34"/>
  <c r="AJ348" i="34"/>
  <c r="AJ349" i="34"/>
  <c r="AJ350" i="34"/>
  <c r="AJ351" i="34"/>
  <c r="AJ352" i="34"/>
  <c r="AJ353" i="34"/>
  <c r="AJ354" i="34"/>
  <c r="AJ355" i="34"/>
  <c r="AJ356" i="34"/>
  <c r="AJ357" i="34"/>
  <c r="AJ358" i="34"/>
  <c r="AJ359" i="34"/>
  <c r="AJ360" i="34"/>
  <c r="AJ361" i="34"/>
  <c r="AJ362" i="34"/>
  <c r="AJ363" i="34"/>
  <c r="AJ364" i="34"/>
  <c r="AJ365" i="34"/>
  <c r="AJ366" i="34"/>
  <c r="AJ367" i="34"/>
  <c r="AJ368" i="34"/>
  <c r="AJ369" i="34"/>
  <c r="AJ370" i="34"/>
  <c r="AJ371" i="34"/>
  <c r="AJ372" i="34"/>
  <c r="AJ373" i="34"/>
  <c r="AJ374" i="34"/>
  <c r="AJ375" i="34"/>
  <c r="AJ376" i="34"/>
  <c r="AJ377" i="34"/>
  <c r="AJ378" i="34"/>
  <c r="AJ379" i="34"/>
  <c r="AJ380" i="34"/>
  <c r="AJ381" i="34"/>
  <c r="AJ382" i="34"/>
  <c r="AJ383" i="34"/>
  <c r="AJ384" i="34"/>
  <c r="AJ385" i="34"/>
  <c r="AJ386" i="34"/>
  <c r="AJ387" i="34"/>
  <c r="AJ388" i="34"/>
  <c r="AJ389" i="34"/>
  <c r="AJ390" i="34"/>
  <c r="AJ391" i="34"/>
  <c r="AJ392" i="34"/>
  <c r="AJ393" i="34"/>
  <c r="AJ394" i="34"/>
  <c r="AJ395" i="34"/>
  <c r="AJ396" i="34"/>
  <c r="AJ397" i="34"/>
  <c r="AJ398" i="34"/>
  <c r="AJ399" i="34"/>
  <c r="AJ400" i="34"/>
  <c r="AJ401" i="34"/>
  <c r="AJ402" i="34"/>
  <c r="AJ403" i="34"/>
  <c r="AJ404" i="34"/>
  <c r="AJ405" i="34"/>
  <c r="AJ406" i="34"/>
  <c r="AJ407" i="34"/>
  <c r="AJ408" i="34"/>
  <c r="AJ409" i="34"/>
  <c r="AJ410" i="34"/>
  <c r="AJ411" i="34"/>
  <c r="AJ412" i="34"/>
  <c r="AJ413" i="34"/>
  <c r="AJ414" i="34"/>
  <c r="AJ415" i="34"/>
  <c r="AJ416" i="34"/>
  <c r="AJ417" i="34"/>
  <c r="AJ418" i="34"/>
  <c r="AJ419" i="34"/>
  <c r="AJ420" i="34"/>
  <c r="AJ421" i="34"/>
  <c r="AJ422" i="34"/>
  <c r="AJ423" i="34"/>
  <c r="AJ424" i="34"/>
  <c r="AJ425" i="34"/>
  <c r="AJ426" i="34"/>
  <c r="AJ427" i="34"/>
  <c r="AJ428" i="34"/>
  <c r="AJ429" i="34"/>
  <c r="AJ430" i="34"/>
  <c r="AJ431" i="34"/>
  <c r="AJ432" i="34"/>
  <c r="AJ433" i="34"/>
  <c r="AJ434" i="34"/>
  <c r="AJ435" i="34"/>
  <c r="AJ436" i="34"/>
  <c r="AJ437" i="34"/>
  <c r="AJ438" i="34"/>
  <c r="AJ439" i="34"/>
  <c r="AJ440" i="34"/>
  <c r="AJ441" i="34"/>
  <c r="AJ442" i="34"/>
  <c r="AJ443" i="34"/>
  <c r="AJ444" i="34"/>
  <c r="AJ445" i="34"/>
  <c r="AJ446" i="34"/>
  <c r="AJ447" i="34"/>
  <c r="AJ448" i="34"/>
  <c r="AJ449" i="34"/>
  <c r="AJ450" i="34"/>
  <c r="AJ451" i="34"/>
  <c r="AJ452" i="34"/>
  <c r="AJ453" i="34"/>
  <c r="AJ454" i="34"/>
  <c r="AJ455" i="34"/>
  <c r="AJ456" i="34"/>
  <c r="AJ457" i="34"/>
  <c r="AJ458" i="34"/>
  <c r="AJ459" i="34"/>
  <c r="AJ460" i="34"/>
  <c r="AJ461" i="34"/>
  <c r="AJ462" i="34"/>
  <c r="AJ463" i="34"/>
  <c r="AJ464" i="34"/>
  <c r="AJ465" i="34"/>
  <c r="AJ466" i="34"/>
  <c r="AJ467" i="34"/>
  <c r="AJ468" i="34"/>
  <c r="AJ469" i="34"/>
  <c r="AJ470" i="34"/>
  <c r="AJ471" i="34"/>
  <c r="AJ472" i="34"/>
  <c r="AJ473" i="34"/>
  <c r="AJ474" i="34"/>
  <c r="AJ475" i="34"/>
  <c r="AJ476" i="34"/>
  <c r="AJ477" i="34"/>
  <c r="AJ478" i="34"/>
  <c r="AJ479" i="34"/>
  <c r="AJ480" i="34"/>
  <c r="AJ481" i="34"/>
  <c r="AJ482" i="34"/>
  <c r="AJ483" i="34"/>
  <c r="AJ484" i="34"/>
  <c r="AJ485" i="34"/>
  <c r="AJ486" i="34"/>
  <c r="AJ487" i="34"/>
  <c r="AJ488" i="34"/>
  <c r="AJ489" i="34"/>
  <c r="AJ490" i="34"/>
  <c r="AJ491" i="34"/>
  <c r="AJ492" i="34"/>
  <c r="AJ493" i="34"/>
  <c r="AJ494" i="34"/>
  <c r="AJ495" i="34"/>
  <c r="AJ496" i="34"/>
  <c r="AJ497" i="34"/>
  <c r="AJ498" i="34"/>
  <c r="AJ499" i="34"/>
  <c r="AJ500" i="34"/>
  <c r="AJ501" i="34"/>
  <c r="AJ502" i="34"/>
  <c r="AJ503" i="34"/>
  <c r="AJ504" i="34"/>
  <c r="AJ505" i="34"/>
  <c r="AJ506" i="34"/>
  <c r="AJ507" i="34"/>
  <c r="AJ508" i="34"/>
  <c r="AJ509" i="34"/>
  <c r="AJ510" i="34"/>
  <c r="AJ511" i="34"/>
  <c r="AJ512" i="34"/>
  <c r="AJ513" i="34"/>
  <c r="AJ514" i="34"/>
  <c r="AJ515" i="34"/>
  <c r="AJ516" i="34"/>
  <c r="AJ517" i="34"/>
  <c r="AJ518" i="34"/>
  <c r="AJ519" i="34"/>
  <c r="AJ520" i="34"/>
  <c r="AJ521" i="34"/>
  <c r="AJ522" i="34"/>
  <c r="AJ523" i="34"/>
  <c r="AJ524" i="34"/>
  <c r="AJ525" i="34"/>
  <c r="AJ526" i="34"/>
  <c r="AJ527" i="34"/>
  <c r="AJ528" i="34"/>
  <c r="AJ529" i="34"/>
  <c r="AJ530" i="34"/>
  <c r="AJ531" i="34"/>
  <c r="AJ532" i="34"/>
  <c r="AJ533" i="34"/>
  <c r="AJ534" i="34"/>
  <c r="AJ535" i="34"/>
  <c r="AJ536" i="34"/>
  <c r="AJ537" i="34"/>
  <c r="AJ538" i="34"/>
  <c r="AJ539" i="34"/>
  <c r="AJ540" i="34"/>
  <c r="AJ541" i="34"/>
  <c r="AJ542" i="34"/>
  <c r="AJ543" i="34"/>
  <c r="AJ544" i="34"/>
  <c r="AJ545" i="34"/>
  <c r="AJ546" i="34"/>
  <c r="AJ547" i="34"/>
  <c r="AJ548" i="34"/>
  <c r="AJ549" i="34"/>
  <c r="AJ550" i="34"/>
  <c r="AJ551" i="34"/>
  <c r="AJ552" i="34"/>
  <c r="AJ553" i="34"/>
  <c r="AJ554" i="34"/>
  <c r="AJ555" i="34"/>
  <c r="AJ556" i="34"/>
  <c r="AJ557" i="34"/>
  <c r="AJ558" i="34"/>
  <c r="AJ559" i="34"/>
  <c r="AJ560" i="34"/>
  <c r="AJ561" i="34"/>
  <c r="AJ562" i="34"/>
  <c r="AJ563" i="34"/>
  <c r="AJ564" i="34"/>
  <c r="AJ565" i="34"/>
  <c r="AJ566" i="34"/>
  <c r="AJ567" i="34"/>
  <c r="AJ568" i="34"/>
  <c r="AJ569" i="34"/>
  <c r="AJ570" i="34"/>
  <c r="AJ571" i="34"/>
  <c r="AJ572" i="34"/>
  <c r="AJ573" i="34"/>
  <c r="AJ574" i="34"/>
  <c r="AJ575" i="34"/>
  <c r="AJ576" i="34"/>
  <c r="AJ577" i="34"/>
  <c r="AJ578" i="34"/>
  <c r="AJ579" i="34"/>
  <c r="AJ580" i="34"/>
  <c r="AJ581" i="34"/>
  <c r="AJ582" i="34"/>
  <c r="AJ583" i="34"/>
  <c r="AJ584" i="34"/>
  <c r="AJ585" i="34"/>
  <c r="AJ586" i="34"/>
  <c r="AJ587" i="34"/>
  <c r="AJ588" i="34"/>
  <c r="AJ589" i="34"/>
  <c r="AJ590" i="34"/>
  <c r="AJ591" i="34"/>
  <c r="AJ592" i="34"/>
  <c r="AJ593" i="34"/>
  <c r="AJ594" i="34"/>
  <c r="AJ595" i="34"/>
  <c r="AJ596" i="34"/>
  <c r="AJ597" i="34"/>
  <c r="AJ598" i="34"/>
  <c r="AJ599" i="34"/>
  <c r="AJ600" i="34"/>
  <c r="AJ601" i="34"/>
  <c r="AJ602" i="34"/>
  <c r="AJ603" i="34"/>
  <c r="AJ604" i="34"/>
  <c r="AJ605" i="34"/>
  <c r="AJ606" i="34"/>
  <c r="AJ607" i="34"/>
  <c r="AJ608" i="34"/>
  <c r="AJ609" i="34"/>
  <c r="AJ610" i="34"/>
  <c r="AJ611" i="34"/>
  <c r="AJ612" i="34"/>
  <c r="AJ613" i="34"/>
  <c r="AJ614" i="34"/>
  <c r="AJ615" i="34"/>
  <c r="AJ616" i="34"/>
  <c r="AJ617" i="34"/>
  <c r="AJ618" i="34"/>
  <c r="AJ619" i="34"/>
  <c r="AJ620" i="34"/>
  <c r="AJ621" i="34"/>
  <c r="AJ622" i="34"/>
  <c r="AJ623" i="34"/>
  <c r="AJ624" i="34"/>
  <c r="AJ625" i="34"/>
  <c r="AJ626" i="34"/>
  <c r="AJ627" i="34"/>
  <c r="AJ628" i="34"/>
  <c r="AJ629" i="34"/>
  <c r="AJ630" i="34"/>
  <c r="AJ631" i="34"/>
  <c r="AJ632" i="34"/>
  <c r="AJ633" i="34"/>
  <c r="AJ634" i="34"/>
  <c r="AJ635" i="34"/>
  <c r="AJ636" i="34"/>
  <c r="AJ637" i="34"/>
  <c r="AJ638" i="34"/>
  <c r="AJ639" i="34"/>
  <c r="AJ640" i="34"/>
  <c r="AJ641" i="34"/>
  <c r="AJ642" i="34"/>
  <c r="AJ643" i="34"/>
  <c r="AJ644" i="34"/>
  <c r="AJ645" i="34"/>
  <c r="AJ646" i="34"/>
  <c r="AJ647" i="34"/>
  <c r="AJ648" i="34"/>
  <c r="AJ649" i="34"/>
  <c r="AJ650" i="34"/>
  <c r="AJ651" i="34"/>
  <c r="AJ652" i="34"/>
  <c r="AJ653" i="34"/>
  <c r="AJ654" i="34"/>
  <c r="AJ655" i="34"/>
  <c r="AJ656" i="34"/>
  <c r="AJ657" i="34"/>
  <c r="AJ658" i="34"/>
  <c r="AJ659" i="34"/>
  <c r="AJ660" i="34"/>
  <c r="AJ661" i="34"/>
  <c r="AJ662" i="34"/>
  <c r="AJ663" i="34"/>
  <c r="AJ664" i="34"/>
  <c r="AJ665" i="34"/>
  <c r="AJ666" i="34"/>
  <c r="AJ667" i="34"/>
  <c r="AJ668" i="34"/>
  <c r="AJ669" i="34"/>
  <c r="AJ670" i="34"/>
  <c r="AJ671" i="34"/>
  <c r="AJ672" i="34"/>
  <c r="AJ673" i="34"/>
  <c r="AJ674" i="34"/>
  <c r="AJ675" i="34"/>
  <c r="AJ676" i="34"/>
  <c r="AJ677" i="34"/>
  <c r="AJ678" i="34"/>
  <c r="AJ679" i="34"/>
  <c r="AJ680" i="34"/>
  <c r="AJ681" i="34"/>
  <c r="AJ682" i="34"/>
  <c r="AJ683" i="34"/>
  <c r="AJ684" i="34"/>
  <c r="AJ685" i="34"/>
  <c r="AJ686" i="34"/>
  <c r="AJ687" i="34"/>
  <c r="AJ688" i="34"/>
  <c r="AJ689" i="34"/>
  <c r="AJ690" i="34"/>
  <c r="AJ691" i="34"/>
  <c r="AJ692" i="34"/>
  <c r="AJ693" i="34"/>
  <c r="AJ694" i="34"/>
  <c r="AJ695" i="34"/>
  <c r="AJ696" i="34"/>
  <c r="AJ697" i="34"/>
  <c r="AJ698" i="34"/>
  <c r="AJ699" i="34"/>
  <c r="AJ700" i="34"/>
  <c r="AJ701" i="34"/>
  <c r="AJ702" i="34"/>
  <c r="AJ703" i="34"/>
  <c r="AJ704" i="34"/>
  <c r="AJ705" i="34"/>
  <c r="AJ706" i="34"/>
  <c r="AJ707" i="34"/>
  <c r="AJ708" i="34"/>
  <c r="AJ709" i="34"/>
  <c r="AJ710" i="34"/>
  <c r="AJ711" i="34"/>
  <c r="AJ712" i="34"/>
  <c r="AJ713" i="34"/>
  <c r="AJ714" i="34"/>
  <c r="AJ715" i="34"/>
  <c r="AJ716" i="34"/>
  <c r="AJ717" i="34"/>
  <c r="AJ718" i="34"/>
  <c r="AJ719" i="34"/>
  <c r="AJ720" i="34"/>
  <c r="AJ721" i="34"/>
  <c r="AJ722" i="34"/>
  <c r="AJ723" i="34"/>
  <c r="AJ724" i="34"/>
  <c r="AJ725" i="34"/>
  <c r="AJ6" i="34"/>
  <c r="D89" i="2" l="1"/>
  <c r="E89" i="2"/>
  <c r="E63" i="2"/>
  <c r="D63" i="2"/>
  <c r="P57" i="44" l="1"/>
  <c r="O57" i="44"/>
  <c r="N57" i="44"/>
  <c r="M57" i="44"/>
  <c r="L57" i="44"/>
  <c r="K57" i="44"/>
  <c r="J57" i="44"/>
  <c r="I57" i="44"/>
  <c r="H57" i="44"/>
  <c r="G57" i="44"/>
  <c r="F57" i="44"/>
  <c r="E57" i="44"/>
  <c r="D57" i="44"/>
  <c r="C57" i="44"/>
  <c r="P56" i="44"/>
  <c r="O56" i="44"/>
  <c r="N56" i="44"/>
  <c r="M56" i="44"/>
  <c r="L56" i="44"/>
  <c r="K56" i="44"/>
  <c r="J56" i="44"/>
  <c r="I56" i="44"/>
  <c r="H56" i="44"/>
  <c r="G56" i="44"/>
  <c r="F56" i="44"/>
  <c r="E56" i="44"/>
  <c r="D56" i="44"/>
  <c r="C56" i="44"/>
  <c r="P55" i="44"/>
  <c r="O55" i="44"/>
  <c r="N55" i="44"/>
  <c r="M55" i="44"/>
  <c r="L55" i="44"/>
  <c r="K55" i="44"/>
  <c r="J55" i="44"/>
  <c r="I55" i="44"/>
  <c r="H55" i="44"/>
  <c r="G55" i="44"/>
  <c r="F55" i="44"/>
  <c r="E55" i="44"/>
  <c r="D55" i="44"/>
  <c r="C55" i="44"/>
  <c r="P54" i="44"/>
  <c r="O54" i="44"/>
  <c r="N54" i="44"/>
  <c r="M54" i="44"/>
  <c r="L54" i="44"/>
  <c r="K54" i="44"/>
  <c r="J54" i="44"/>
  <c r="I54" i="44"/>
  <c r="H54" i="44"/>
  <c r="G54" i="44"/>
  <c r="F54" i="44"/>
  <c r="E54" i="44"/>
  <c r="D54" i="44"/>
  <c r="C54" i="44"/>
  <c r="P53" i="44"/>
  <c r="O53" i="44"/>
  <c r="N53" i="44"/>
  <c r="M53" i="44"/>
  <c r="L53" i="44"/>
  <c r="K53" i="44"/>
  <c r="J53" i="44"/>
  <c r="I53" i="44"/>
  <c r="H53" i="44"/>
  <c r="G53" i="44"/>
  <c r="F53" i="44"/>
  <c r="E53" i="44"/>
  <c r="D53" i="44"/>
  <c r="C53" i="44"/>
  <c r="P52" i="44"/>
  <c r="O52" i="44"/>
  <c r="N52" i="44"/>
  <c r="M52" i="44"/>
  <c r="L52" i="44"/>
  <c r="K52" i="44"/>
  <c r="J52" i="44"/>
  <c r="I52" i="44"/>
  <c r="H52" i="44"/>
  <c r="G52" i="44"/>
  <c r="F52" i="44"/>
  <c r="E52" i="44"/>
  <c r="D52" i="44"/>
  <c r="C52" i="44"/>
  <c r="Q13" i="31" l="1"/>
  <c r="Q17" i="31"/>
  <c r="Q65" i="31"/>
  <c r="Q4" i="31"/>
  <c r="Q25" i="31"/>
  <c r="Q33" i="31"/>
  <c r="Q41" i="31"/>
  <c r="Q61" i="31"/>
  <c r="Q21" i="31"/>
  <c r="Q45" i="31"/>
  <c r="Q29" i="31"/>
  <c r="Q37" i="31"/>
  <c r="Q49" i="31"/>
  <c r="Q53" i="31"/>
  <c r="Q57" i="31"/>
  <c r="Q15" i="31"/>
  <c r="Q19" i="31"/>
  <c r="Q23" i="31"/>
  <c r="Q27" i="31"/>
  <c r="Q31" i="31"/>
  <c r="Q35" i="31"/>
  <c r="Q39" i="31"/>
  <c r="Q43" i="31"/>
  <c r="Q47" i="31"/>
  <c r="Q51" i="31"/>
  <c r="Q55" i="31"/>
  <c r="Q63" i="31"/>
  <c r="Q59" i="31"/>
  <c r="Q5" i="31"/>
  <c r="Q6" i="31"/>
  <c r="Q8" i="31"/>
  <c r="Q10" i="31"/>
  <c r="Q12" i="31"/>
  <c r="Q16" i="31"/>
  <c r="Q18" i="31"/>
  <c r="Q20" i="31"/>
  <c r="Q22" i="31"/>
  <c r="Q24" i="31"/>
  <c r="Q26" i="31"/>
  <c r="Q28" i="31"/>
  <c r="Q30" i="31"/>
  <c r="Q32" i="31"/>
  <c r="Q34" i="31"/>
  <c r="Q36" i="31"/>
  <c r="Q38" i="31"/>
  <c r="Q40" i="31"/>
  <c r="Q42" i="31"/>
  <c r="Q44" i="31"/>
  <c r="Q46" i="31"/>
  <c r="Q48" i="31"/>
  <c r="Q50" i="31"/>
  <c r="Q52" i="31"/>
  <c r="Q54" i="31"/>
  <c r="Q56" i="31"/>
  <c r="Q58" i="31"/>
  <c r="Q60" i="31"/>
  <c r="Q62" i="31"/>
  <c r="Q64" i="31"/>
  <c r="Q66" i="31"/>
  <c r="Q68" i="31"/>
  <c r="Q70" i="31"/>
  <c r="Q7" i="31"/>
  <c r="Q67" i="31"/>
  <c r="Q69" i="31"/>
  <c r="Q71" i="31"/>
  <c r="Q9" i="31"/>
  <c r="Q11" i="31"/>
  <c r="I9" i="27"/>
  <c r="D21" i="27"/>
  <c r="D6" i="21" l="1"/>
  <c r="F42" i="15"/>
  <c r="C89" i="14"/>
  <c r="C88" i="11"/>
  <c r="M86" i="6"/>
  <c r="L86" i="6"/>
  <c r="I86" i="6"/>
  <c r="H86" i="6"/>
  <c r="G86" i="6"/>
  <c r="F86" i="6"/>
  <c r="E86" i="6"/>
  <c r="D86" i="6"/>
  <c r="C86" i="6"/>
  <c r="M85" i="6"/>
  <c r="L85" i="6"/>
  <c r="I85" i="6"/>
  <c r="H85" i="6"/>
  <c r="G85" i="6"/>
  <c r="F85" i="6"/>
  <c r="E85" i="6"/>
  <c r="D85" i="6"/>
  <c r="C85" i="6"/>
  <c r="M84" i="6"/>
  <c r="L84" i="6"/>
  <c r="I84" i="6"/>
  <c r="H84" i="6"/>
  <c r="G84" i="6"/>
  <c r="F84" i="6"/>
  <c r="E84" i="6"/>
  <c r="D84" i="6"/>
  <c r="C84" i="6"/>
  <c r="M83" i="6"/>
  <c r="L83" i="6"/>
  <c r="I83" i="6"/>
  <c r="H83" i="6"/>
  <c r="G83" i="6"/>
  <c r="F83" i="6"/>
  <c r="E83" i="6"/>
  <c r="D83" i="6"/>
  <c r="C83" i="6"/>
  <c r="M82" i="6"/>
  <c r="L82" i="6"/>
  <c r="I82" i="6"/>
  <c r="H82" i="6"/>
  <c r="G82" i="6"/>
  <c r="F82" i="6"/>
  <c r="E82" i="6"/>
  <c r="D82" i="6"/>
  <c r="C82" i="6"/>
  <c r="M81" i="6"/>
  <c r="L81" i="6"/>
  <c r="I81" i="6"/>
  <c r="H81" i="6"/>
  <c r="G81" i="6"/>
  <c r="F81" i="6"/>
  <c r="E81" i="6"/>
  <c r="D81" i="6"/>
  <c r="C81" i="6"/>
  <c r="M80" i="6"/>
  <c r="L80" i="6"/>
  <c r="I80" i="6"/>
  <c r="H80" i="6"/>
  <c r="G80" i="6"/>
  <c r="F80" i="6"/>
  <c r="E80" i="6"/>
  <c r="D80" i="6"/>
  <c r="C80" i="6"/>
  <c r="M79" i="6"/>
  <c r="L79" i="6"/>
  <c r="I79" i="6"/>
  <c r="H79" i="6"/>
  <c r="G79" i="6"/>
  <c r="F79" i="6"/>
  <c r="E79" i="6"/>
  <c r="D79" i="6"/>
  <c r="C79" i="6"/>
  <c r="M78" i="6"/>
  <c r="L78" i="6"/>
  <c r="I78" i="6"/>
  <c r="H78" i="6"/>
  <c r="G78" i="6"/>
  <c r="F78" i="6"/>
  <c r="E78" i="6"/>
  <c r="D78" i="6"/>
  <c r="C78" i="6"/>
  <c r="M77" i="6"/>
  <c r="L77" i="6"/>
  <c r="I77" i="6"/>
  <c r="H77" i="6"/>
  <c r="G77" i="6"/>
  <c r="F77" i="6"/>
  <c r="E77" i="6"/>
  <c r="D77" i="6"/>
  <c r="C77" i="6"/>
  <c r="M76" i="6"/>
  <c r="L76" i="6"/>
  <c r="I76" i="6"/>
  <c r="H76" i="6"/>
  <c r="G76" i="6"/>
  <c r="F76" i="6"/>
  <c r="E76" i="6"/>
  <c r="D76" i="6"/>
  <c r="C76" i="6"/>
  <c r="M75" i="6"/>
  <c r="L75" i="6"/>
  <c r="I75" i="6"/>
  <c r="H75" i="6"/>
  <c r="G75" i="6"/>
  <c r="F75" i="6"/>
  <c r="E75" i="6"/>
  <c r="D75" i="6"/>
  <c r="C75" i="6"/>
  <c r="M74" i="6"/>
  <c r="L74" i="6"/>
  <c r="I74" i="6"/>
  <c r="H74" i="6"/>
  <c r="G74" i="6"/>
  <c r="F74" i="6"/>
  <c r="E74" i="6"/>
  <c r="D74" i="6"/>
  <c r="C74" i="6"/>
  <c r="M73" i="6"/>
  <c r="L73" i="6"/>
  <c r="I73" i="6"/>
  <c r="H73" i="6"/>
  <c r="G73" i="6"/>
  <c r="F73" i="6"/>
  <c r="E73" i="6"/>
  <c r="D73" i="6"/>
  <c r="C73" i="6"/>
  <c r="M72" i="6"/>
  <c r="L72" i="6"/>
  <c r="I72" i="6"/>
  <c r="H72" i="6"/>
  <c r="G72" i="6"/>
  <c r="F72" i="6"/>
  <c r="E72" i="6"/>
  <c r="D72" i="6"/>
  <c r="C72" i="6"/>
  <c r="M71" i="6"/>
  <c r="L71" i="6"/>
  <c r="I71" i="6"/>
  <c r="H71" i="6"/>
  <c r="G71" i="6"/>
  <c r="F71" i="6"/>
  <c r="E71" i="6"/>
  <c r="D71" i="6"/>
  <c r="C71" i="6"/>
  <c r="M70" i="6"/>
  <c r="L70" i="6"/>
  <c r="I70" i="6"/>
  <c r="H70" i="6"/>
  <c r="G70" i="6"/>
  <c r="F70" i="6"/>
  <c r="E70" i="6"/>
  <c r="D70" i="6"/>
  <c r="C70" i="6"/>
  <c r="M69" i="6"/>
  <c r="L69" i="6"/>
  <c r="I69" i="6"/>
  <c r="H69" i="6"/>
  <c r="G69" i="6"/>
  <c r="F69" i="6"/>
  <c r="E69" i="6"/>
  <c r="D69" i="6"/>
  <c r="C69" i="6"/>
  <c r="M68" i="6"/>
  <c r="L68" i="6"/>
  <c r="I68" i="6"/>
  <c r="H68" i="6"/>
  <c r="G68" i="6"/>
  <c r="F68" i="6"/>
  <c r="E68" i="6"/>
  <c r="D68" i="6"/>
  <c r="C68" i="6"/>
  <c r="M67" i="6"/>
  <c r="L67" i="6"/>
  <c r="I67" i="6"/>
  <c r="H67" i="6"/>
  <c r="G67" i="6"/>
  <c r="F67" i="6"/>
  <c r="E67" i="6"/>
  <c r="D67" i="6"/>
  <c r="C67" i="6"/>
  <c r="M66" i="6"/>
  <c r="L66" i="6"/>
  <c r="I66" i="6"/>
  <c r="H66" i="6"/>
  <c r="G66" i="6"/>
  <c r="F66" i="6"/>
  <c r="E66" i="6"/>
  <c r="D66" i="6"/>
  <c r="C66" i="6"/>
  <c r="M65" i="6"/>
  <c r="L65" i="6"/>
  <c r="I65" i="6"/>
  <c r="H65" i="6"/>
  <c r="G65" i="6"/>
  <c r="F65" i="6"/>
  <c r="E65" i="6"/>
  <c r="D65" i="6"/>
  <c r="C65" i="6"/>
  <c r="M64" i="6"/>
  <c r="L64" i="6"/>
  <c r="I64" i="6"/>
  <c r="H64" i="6"/>
  <c r="G64" i="6"/>
  <c r="F64" i="6"/>
  <c r="E64" i="6"/>
  <c r="D64" i="6"/>
  <c r="C64" i="6"/>
  <c r="M63" i="6"/>
  <c r="L63" i="6"/>
  <c r="I63" i="6"/>
  <c r="H63" i="6"/>
  <c r="G63" i="6"/>
  <c r="F63" i="6"/>
  <c r="E63" i="6"/>
  <c r="D63" i="6"/>
  <c r="C63" i="6"/>
  <c r="M62" i="6"/>
  <c r="L62" i="6"/>
  <c r="I62" i="6"/>
  <c r="H62" i="6"/>
  <c r="G62" i="6"/>
  <c r="F62" i="6"/>
  <c r="E62" i="6"/>
  <c r="D62" i="6"/>
  <c r="C62" i="6"/>
  <c r="M61" i="6"/>
  <c r="L61" i="6"/>
  <c r="I61" i="6"/>
  <c r="H61" i="6"/>
  <c r="G61" i="6"/>
  <c r="F61" i="6"/>
  <c r="E61" i="6"/>
  <c r="D61" i="6"/>
  <c r="C61" i="6"/>
  <c r="M60" i="6"/>
  <c r="L60" i="6"/>
  <c r="I60" i="6"/>
  <c r="H60" i="6"/>
  <c r="G60" i="6"/>
  <c r="F60" i="6"/>
  <c r="E60" i="6"/>
  <c r="D60" i="6"/>
  <c r="C60" i="6"/>
  <c r="M59" i="6"/>
  <c r="L59" i="6"/>
  <c r="I59" i="6"/>
  <c r="H59" i="6"/>
  <c r="G59" i="6"/>
  <c r="F59" i="6"/>
  <c r="E59" i="6"/>
  <c r="D59" i="6"/>
  <c r="C59" i="6"/>
  <c r="M58" i="6"/>
  <c r="L58" i="6"/>
  <c r="I58" i="6"/>
  <c r="H58" i="6"/>
  <c r="G58" i="6"/>
  <c r="F58" i="6"/>
  <c r="E58" i="6"/>
  <c r="D58" i="6"/>
  <c r="C58" i="6"/>
  <c r="M57" i="6"/>
  <c r="L57" i="6"/>
  <c r="I57" i="6"/>
  <c r="H57" i="6"/>
  <c r="G57" i="6"/>
  <c r="F57" i="6"/>
  <c r="E57" i="6"/>
  <c r="D57" i="6"/>
  <c r="C57" i="6"/>
  <c r="M56" i="6"/>
  <c r="L56" i="6"/>
  <c r="I56" i="6"/>
  <c r="H56" i="6"/>
  <c r="G56" i="6"/>
  <c r="F56" i="6"/>
  <c r="E56" i="6"/>
  <c r="D56" i="6"/>
  <c r="C56" i="6"/>
  <c r="M55" i="6"/>
  <c r="L55" i="6"/>
  <c r="I55" i="6"/>
  <c r="H55" i="6"/>
  <c r="G55" i="6"/>
  <c r="F55" i="6"/>
  <c r="E55" i="6"/>
  <c r="D55" i="6"/>
  <c r="C55" i="6"/>
  <c r="M54" i="6"/>
  <c r="L54" i="6"/>
  <c r="I54" i="6"/>
  <c r="H54" i="6"/>
  <c r="G54" i="6"/>
  <c r="F54" i="6"/>
  <c r="E54" i="6"/>
  <c r="D54" i="6"/>
  <c r="C54" i="6"/>
  <c r="M53" i="6"/>
  <c r="L53" i="6"/>
  <c r="I53" i="6"/>
  <c r="H53" i="6"/>
  <c r="G53" i="6"/>
  <c r="F53" i="6"/>
  <c r="E53" i="6"/>
  <c r="D53" i="6"/>
  <c r="C53" i="6"/>
  <c r="M52" i="6"/>
  <c r="L52" i="6"/>
  <c r="I52" i="6"/>
  <c r="H52" i="6"/>
  <c r="G52" i="6"/>
  <c r="F52" i="6"/>
  <c r="E52" i="6"/>
  <c r="D52" i="6"/>
  <c r="C52" i="6"/>
  <c r="M51" i="6"/>
  <c r="L51" i="6"/>
  <c r="I51" i="6"/>
  <c r="H51" i="6"/>
  <c r="G51" i="6"/>
  <c r="F51" i="6"/>
  <c r="E51" i="6"/>
  <c r="D51" i="6"/>
  <c r="C51" i="6"/>
  <c r="M50" i="6"/>
  <c r="L50" i="6"/>
  <c r="I50" i="6"/>
  <c r="H50" i="6"/>
  <c r="G50" i="6"/>
  <c r="F50" i="6"/>
  <c r="E50" i="6"/>
  <c r="D50" i="6"/>
  <c r="C50" i="6"/>
  <c r="M49" i="6"/>
  <c r="L49" i="6"/>
  <c r="I49" i="6"/>
  <c r="H49" i="6"/>
  <c r="G49" i="6"/>
  <c r="F49" i="6"/>
  <c r="E49" i="6"/>
  <c r="D49" i="6"/>
  <c r="C49" i="6"/>
  <c r="M48" i="6"/>
  <c r="L48" i="6"/>
  <c r="I48" i="6"/>
  <c r="H48" i="6"/>
  <c r="G48" i="6"/>
  <c r="F48" i="6"/>
  <c r="E48" i="6"/>
  <c r="D48" i="6"/>
  <c r="C48" i="6"/>
  <c r="M47" i="6"/>
  <c r="L47" i="6"/>
  <c r="I47" i="6"/>
  <c r="H47" i="6"/>
  <c r="G47" i="6"/>
  <c r="F47" i="6"/>
  <c r="E47" i="6"/>
  <c r="D47" i="6"/>
  <c r="C47" i="6"/>
  <c r="M46" i="6"/>
  <c r="L46" i="6"/>
  <c r="I46" i="6"/>
  <c r="H46" i="6"/>
  <c r="G46" i="6"/>
  <c r="F46" i="6"/>
  <c r="E46" i="6"/>
  <c r="D46" i="6"/>
  <c r="C46" i="6"/>
  <c r="M45" i="6"/>
  <c r="L45" i="6"/>
  <c r="I45" i="6"/>
  <c r="H45" i="6"/>
  <c r="G45" i="6"/>
  <c r="F45" i="6"/>
  <c r="E45" i="6"/>
  <c r="D45" i="6"/>
  <c r="C45" i="6"/>
  <c r="M44" i="6"/>
  <c r="L44" i="6"/>
  <c r="I44" i="6"/>
  <c r="H44" i="6"/>
  <c r="G44" i="6"/>
  <c r="F44" i="6"/>
  <c r="E44" i="6"/>
  <c r="D44" i="6"/>
  <c r="C44" i="6"/>
  <c r="M43" i="6"/>
  <c r="L43" i="6"/>
  <c r="I43" i="6"/>
  <c r="H43" i="6"/>
  <c r="G43" i="6"/>
  <c r="F43" i="6"/>
  <c r="E43" i="6"/>
  <c r="D43" i="6"/>
  <c r="C43" i="6"/>
  <c r="M42" i="6"/>
  <c r="L42" i="6"/>
  <c r="I42" i="6"/>
  <c r="H42" i="6"/>
  <c r="G42" i="6"/>
  <c r="F42" i="6"/>
  <c r="E42" i="6"/>
  <c r="D42" i="6"/>
  <c r="C42" i="6"/>
  <c r="M41" i="6"/>
  <c r="L41" i="6"/>
  <c r="I41" i="6"/>
  <c r="H41" i="6"/>
  <c r="G41" i="6"/>
  <c r="F41" i="6"/>
  <c r="E41" i="6"/>
  <c r="D41" i="6"/>
  <c r="C41" i="6"/>
  <c r="M40" i="6"/>
  <c r="L40" i="6"/>
  <c r="I40" i="6"/>
  <c r="H40" i="6"/>
  <c r="G40" i="6"/>
  <c r="F40" i="6"/>
  <c r="E40" i="6"/>
  <c r="D40" i="6"/>
  <c r="C40" i="6"/>
  <c r="M39" i="6"/>
  <c r="L39" i="6"/>
  <c r="I39" i="6"/>
  <c r="H39" i="6"/>
  <c r="G39" i="6"/>
  <c r="F39" i="6"/>
  <c r="E39" i="6"/>
  <c r="D39" i="6"/>
  <c r="C39" i="6"/>
  <c r="M38" i="6"/>
  <c r="L38" i="6"/>
  <c r="I38" i="6"/>
  <c r="H38" i="6"/>
  <c r="G38" i="6"/>
  <c r="F38" i="6"/>
  <c r="E38" i="6"/>
  <c r="D38" i="6"/>
  <c r="C38" i="6"/>
  <c r="M37" i="6"/>
  <c r="L37" i="6"/>
  <c r="I37" i="6"/>
  <c r="H37" i="6"/>
  <c r="G37" i="6"/>
  <c r="F37" i="6"/>
  <c r="E37" i="6"/>
  <c r="D37" i="6"/>
  <c r="C37" i="6"/>
  <c r="M36" i="6"/>
  <c r="L36" i="6"/>
  <c r="I36" i="6"/>
  <c r="H36" i="6"/>
  <c r="G36" i="6"/>
  <c r="F36" i="6"/>
  <c r="E36" i="6"/>
  <c r="D36" i="6"/>
  <c r="C36" i="6"/>
  <c r="M35" i="6"/>
  <c r="L35" i="6"/>
  <c r="I35" i="6"/>
  <c r="H35" i="6"/>
  <c r="G35" i="6"/>
  <c r="F35" i="6"/>
  <c r="E35" i="6"/>
  <c r="D35" i="6"/>
  <c r="C35" i="6"/>
  <c r="M34" i="6"/>
  <c r="L34" i="6"/>
  <c r="I34" i="6"/>
  <c r="H34" i="6"/>
  <c r="G34" i="6"/>
  <c r="F34" i="6"/>
  <c r="E34" i="6"/>
  <c r="D34" i="6"/>
  <c r="C34" i="6"/>
  <c r="M33" i="6"/>
  <c r="L33" i="6"/>
  <c r="I33" i="6"/>
  <c r="H33" i="6"/>
  <c r="G33" i="6"/>
  <c r="F33" i="6"/>
  <c r="E33" i="6"/>
  <c r="D33" i="6"/>
  <c r="C33" i="6"/>
  <c r="M32" i="6"/>
  <c r="L32" i="6"/>
  <c r="I32" i="6"/>
  <c r="H32" i="6"/>
  <c r="G32" i="6"/>
  <c r="F32" i="6"/>
  <c r="E32" i="6"/>
  <c r="D32" i="6"/>
  <c r="C32" i="6"/>
  <c r="M31" i="6"/>
  <c r="L31" i="6"/>
  <c r="I31" i="6"/>
  <c r="H31" i="6"/>
  <c r="G31" i="6"/>
  <c r="F31" i="6"/>
  <c r="E31" i="6"/>
  <c r="D31" i="6"/>
  <c r="C31" i="6"/>
  <c r="M30" i="6"/>
  <c r="L30" i="6"/>
  <c r="I30" i="6"/>
  <c r="H30" i="6"/>
  <c r="G30" i="6"/>
  <c r="F30" i="6"/>
  <c r="E30" i="6"/>
  <c r="D30" i="6"/>
  <c r="C30" i="6"/>
  <c r="M29" i="6"/>
  <c r="L29" i="6"/>
  <c r="I29" i="6"/>
  <c r="H29" i="6"/>
  <c r="G29" i="6"/>
  <c r="F29" i="6"/>
  <c r="E29" i="6"/>
  <c r="D29" i="6"/>
  <c r="C29" i="6"/>
  <c r="M28" i="6"/>
  <c r="L28" i="6"/>
  <c r="I28" i="6"/>
  <c r="H28" i="6"/>
  <c r="G28" i="6"/>
  <c r="F28" i="6"/>
  <c r="E28" i="6"/>
  <c r="D28" i="6"/>
  <c r="C28" i="6"/>
  <c r="M27" i="6"/>
  <c r="L27" i="6"/>
  <c r="I27" i="6"/>
  <c r="H27" i="6"/>
  <c r="G27" i="6"/>
  <c r="F27" i="6"/>
  <c r="E27" i="6"/>
  <c r="D27" i="6"/>
  <c r="C27" i="6"/>
  <c r="M26" i="6"/>
  <c r="L26" i="6"/>
  <c r="I26" i="6"/>
  <c r="H26" i="6"/>
  <c r="G26" i="6"/>
  <c r="F26" i="6"/>
  <c r="E26" i="6"/>
  <c r="D26" i="6"/>
  <c r="C26" i="6"/>
  <c r="M25" i="6"/>
  <c r="L25" i="6"/>
  <c r="I25" i="6"/>
  <c r="H25" i="6"/>
  <c r="G25" i="6"/>
  <c r="F25" i="6"/>
  <c r="E25" i="6"/>
  <c r="D25" i="6"/>
  <c r="C25" i="6"/>
  <c r="M24" i="6"/>
  <c r="L24" i="6"/>
  <c r="I24" i="6"/>
  <c r="H24" i="6"/>
  <c r="G24" i="6"/>
  <c r="F24" i="6"/>
  <c r="E24" i="6"/>
  <c r="D24" i="6"/>
  <c r="C24" i="6"/>
  <c r="M23" i="6"/>
  <c r="L23" i="6"/>
  <c r="I23" i="6"/>
  <c r="H23" i="6"/>
  <c r="G23" i="6"/>
  <c r="F23" i="6"/>
  <c r="E23" i="6"/>
  <c r="D23" i="6"/>
  <c r="C23" i="6"/>
  <c r="M22" i="6"/>
  <c r="L22" i="6"/>
  <c r="I22" i="6"/>
  <c r="H22" i="6"/>
  <c r="G22" i="6"/>
  <c r="F22" i="6"/>
  <c r="E22" i="6"/>
  <c r="D22" i="6"/>
  <c r="C22" i="6"/>
  <c r="M21" i="6"/>
  <c r="L21" i="6"/>
  <c r="I21" i="6"/>
  <c r="H21" i="6"/>
  <c r="G21" i="6"/>
  <c r="F21" i="6"/>
  <c r="E21" i="6"/>
  <c r="D21" i="6"/>
  <c r="C21" i="6"/>
  <c r="M20" i="6"/>
  <c r="L20" i="6"/>
  <c r="I20" i="6"/>
  <c r="H20" i="6"/>
  <c r="G20" i="6"/>
  <c r="F20" i="6"/>
  <c r="E20" i="6"/>
  <c r="D20" i="6"/>
  <c r="C20" i="6"/>
  <c r="M19" i="6"/>
  <c r="L19" i="6"/>
  <c r="I19" i="6"/>
  <c r="H19" i="6"/>
  <c r="G19" i="6"/>
  <c r="F19" i="6"/>
  <c r="E19" i="6"/>
  <c r="D19" i="6"/>
  <c r="C19" i="6"/>
  <c r="M18" i="6"/>
  <c r="L18" i="6"/>
  <c r="I18" i="6"/>
  <c r="H18" i="6"/>
  <c r="G18" i="6"/>
  <c r="F18" i="6"/>
  <c r="E18" i="6"/>
  <c r="D18" i="6"/>
  <c r="C18" i="6"/>
  <c r="M17" i="6"/>
  <c r="L17" i="6"/>
  <c r="I17" i="6"/>
  <c r="H17" i="6"/>
  <c r="G17" i="6"/>
  <c r="F17" i="6"/>
  <c r="E17" i="6"/>
  <c r="D17" i="6"/>
  <c r="C17" i="6"/>
  <c r="M16" i="6"/>
  <c r="L16" i="6"/>
  <c r="I16" i="6"/>
  <c r="H16" i="6"/>
  <c r="G16" i="6"/>
  <c r="F16" i="6"/>
  <c r="E16" i="6"/>
  <c r="D16" i="6"/>
  <c r="C16" i="6"/>
  <c r="M15" i="6"/>
  <c r="L15" i="6"/>
  <c r="I15" i="6"/>
  <c r="H15" i="6"/>
  <c r="G15" i="6"/>
  <c r="F15" i="6"/>
  <c r="E15" i="6"/>
  <c r="D15" i="6"/>
  <c r="C15" i="6"/>
  <c r="M14" i="6"/>
  <c r="L14" i="6"/>
  <c r="I14" i="6"/>
  <c r="H14" i="6"/>
  <c r="G14" i="6"/>
  <c r="F14" i="6"/>
  <c r="E14" i="6"/>
  <c r="D14" i="6"/>
  <c r="C14" i="6"/>
  <c r="M13" i="6"/>
  <c r="L13" i="6"/>
  <c r="I13" i="6"/>
  <c r="H13" i="6"/>
  <c r="G13" i="6"/>
  <c r="F13" i="6"/>
  <c r="E13" i="6"/>
  <c r="D13" i="6"/>
  <c r="C13" i="6"/>
  <c r="M12" i="6"/>
  <c r="L12" i="6"/>
  <c r="I12" i="6"/>
  <c r="H12" i="6"/>
  <c r="G12" i="6"/>
  <c r="F12" i="6"/>
  <c r="E12" i="6"/>
  <c r="D12" i="6"/>
  <c r="C12" i="6"/>
  <c r="M11" i="6"/>
  <c r="L11" i="6"/>
  <c r="I11" i="6"/>
  <c r="H11" i="6"/>
  <c r="G11" i="6"/>
  <c r="F11" i="6"/>
  <c r="E11" i="6"/>
  <c r="D11" i="6"/>
  <c r="C11" i="6"/>
  <c r="M10" i="6"/>
  <c r="L10" i="6"/>
  <c r="I10" i="6"/>
  <c r="H10" i="6"/>
  <c r="G10" i="6"/>
  <c r="F10" i="6"/>
  <c r="E10" i="6"/>
  <c r="D10" i="6"/>
  <c r="C10" i="6"/>
  <c r="M9" i="6"/>
  <c r="L9" i="6"/>
  <c r="I9" i="6"/>
  <c r="H9" i="6"/>
  <c r="G9" i="6"/>
  <c r="F9" i="6"/>
  <c r="E9" i="6"/>
  <c r="D9" i="6"/>
  <c r="C9" i="6"/>
  <c r="M8" i="6"/>
  <c r="L8" i="6"/>
  <c r="I8" i="6"/>
  <c r="H8" i="6"/>
  <c r="G8" i="6"/>
  <c r="F8" i="6"/>
  <c r="E8" i="6"/>
  <c r="D8" i="6"/>
  <c r="C8" i="6"/>
  <c r="M7" i="6"/>
  <c r="L7" i="6"/>
  <c r="I7" i="6"/>
  <c r="H7" i="6"/>
  <c r="G7" i="6"/>
  <c r="F7" i="6"/>
  <c r="E7" i="6"/>
  <c r="D7" i="6"/>
  <c r="C7" i="6"/>
  <c r="AJ237" i="35"/>
  <c r="AJ236" i="35"/>
  <c r="AJ235" i="35"/>
  <c r="AJ234" i="35"/>
  <c r="AJ233" i="35"/>
  <c r="AJ232" i="35"/>
  <c r="AJ231" i="35"/>
  <c r="AJ230" i="35"/>
  <c r="AJ229" i="35"/>
  <c r="AJ228" i="35"/>
  <c r="AJ227" i="35"/>
  <c r="AJ226" i="35"/>
  <c r="AJ225" i="35"/>
  <c r="AJ224" i="35"/>
  <c r="AJ223" i="35"/>
  <c r="AJ222" i="35"/>
  <c r="AJ221" i="35"/>
  <c r="AJ220" i="35"/>
  <c r="AJ219" i="35"/>
  <c r="AJ218" i="35"/>
  <c r="AJ217" i="35"/>
  <c r="AJ216" i="35"/>
  <c r="AJ215" i="35"/>
  <c r="AJ214" i="35"/>
  <c r="AJ213" i="35"/>
  <c r="AJ212" i="35"/>
  <c r="AJ211" i="35"/>
  <c r="AJ210" i="35"/>
  <c r="AJ209" i="35"/>
  <c r="AJ208" i="35"/>
  <c r="AJ207" i="35"/>
  <c r="AJ206" i="35"/>
  <c r="AJ205" i="35"/>
  <c r="AJ204" i="35"/>
  <c r="AJ203" i="35"/>
  <c r="AJ202" i="35"/>
  <c r="AJ201" i="35"/>
  <c r="AJ200" i="35"/>
  <c r="AJ199" i="35"/>
  <c r="AJ198" i="35"/>
  <c r="AJ197" i="35"/>
  <c r="AJ196" i="35"/>
  <c r="AJ195" i="35"/>
  <c r="AJ194" i="35"/>
  <c r="AJ193" i="35"/>
  <c r="AJ192" i="35"/>
  <c r="AJ191" i="35"/>
  <c r="AJ190" i="35"/>
  <c r="AJ189" i="35"/>
  <c r="AJ188" i="35"/>
  <c r="AJ187" i="35"/>
  <c r="AJ186" i="35"/>
  <c r="AJ185" i="35"/>
  <c r="AJ184" i="35"/>
  <c r="AJ183" i="35"/>
  <c r="AJ182" i="35"/>
  <c r="AJ181" i="35"/>
  <c r="AJ180" i="35"/>
  <c r="AJ179" i="35"/>
  <c r="AJ178" i="35"/>
  <c r="AJ177" i="35"/>
  <c r="AJ176" i="35"/>
  <c r="AJ175" i="35"/>
  <c r="AJ174" i="35"/>
  <c r="AJ173" i="35"/>
  <c r="AJ172" i="35"/>
  <c r="AJ171" i="35"/>
  <c r="AJ170" i="35"/>
  <c r="AJ169" i="35"/>
  <c r="AJ168" i="35"/>
  <c r="AJ167" i="35"/>
  <c r="AJ166" i="35"/>
  <c r="AJ165" i="35"/>
  <c r="AJ164" i="35"/>
  <c r="AJ163" i="35"/>
  <c r="AJ162" i="35"/>
  <c r="AJ161" i="35"/>
  <c r="AJ160" i="35"/>
  <c r="AJ159" i="35"/>
  <c r="AJ158" i="35"/>
  <c r="AJ157" i="35"/>
  <c r="AJ156" i="35"/>
  <c r="AJ155" i="35"/>
  <c r="AJ154" i="35"/>
  <c r="AJ153" i="35"/>
  <c r="AJ152" i="35"/>
  <c r="AJ151" i="35"/>
  <c r="AJ150" i="35"/>
  <c r="AJ149" i="35"/>
  <c r="AJ148" i="35"/>
  <c r="AJ147" i="35"/>
  <c r="AJ146" i="35"/>
  <c r="AJ145" i="35"/>
  <c r="AJ144" i="35"/>
  <c r="AJ143" i="35"/>
  <c r="AJ142" i="35"/>
  <c r="AJ141" i="35"/>
  <c r="AJ140" i="35"/>
  <c r="AJ139" i="35"/>
  <c r="AJ138" i="35"/>
  <c r="AJ137" i="35"/>
  <c r="AJ136" i="35"/>
  <c r="AJ135" i="35"/>
  <c r="AJ134" i="35"/>
  <c r="AJ133" i="35"/>
  <c r="AJ132" i="35"/>
  <c r="AJ131" i="35"/>
  <c r="AJ130" i="35"/>
  <c r="AJ129" i="35"/>
  <c r="AJ128" i="35"/>
  <c r="AJ127" i="35"/>
  <c r="AJ126" i="35"/>
  <c r="AJ125" i="35"/>
  <c r="AJ124" i="35"/>
  <c r="AJ123" i="35"/>
  <c r="AJ122" i="35"/>
  <c r="AJ121" i="35"/>
  <c r="AJ120" i="35"/>
  <c r="AJ119" i="35"/>
  <c r="AJ118" i="35"/>
  <c r="AJ117" i="35"/>
  <c r="AJ116" i="35"/>
  <c r="AJ115" i="35"/>
  <c r="AJ114" i="35"/>
  <c r="AJ113" i="35"/>
  <c r="AJ112" i="35"/>
  <c r="AJ111" i="35"/>
  <c r="AJ110" i="35"/>
  <c r="AJ109" i="35"/>
  <c r="AJ108" i="35"/>
  <c r="AJ107" i="35"/>
  <c r="AJ106" i="35"/>
  <c r="AJ105" i="35"/>
  <c r="AJ104" i="35"/>
  <c r="AJ103" i="35"/>
  <c r="AJ102" i="35"/>
  <c r="AJ101" i="35"/>
  <c r="AJ100" i="35"/>
  <c r="AJ99" i="35"/>
  <c r="AJ98" i="35"/>
  <c r="AJ97" i="35"/>
  <c r="AJ96" i="35"/>
  <c r="AJ95" i="35"/>
  <c r="AJ94" i="35"/>
  <c r="AJ93" i="35"/>
  <c r="AJ92" i="35"/>
  <c r="AJ91" i="35"/>
  <c r="AJ90" i="35"/>
  <c r="AJ89" i="35"/>
  <c r="AJ88" i="35"/>
  <c r="AJ87" i="35"/>
  <c r="AJ86" i="35"/>
  <c r="AJ85" i="35"/>
  <c r="AJ84" i="35"/>
  <c r="AJ83" i="35"/>
  <c r="AJ82" i="35"/>
  <c r="AJ81" i="35"/>
  <c r="AJ80" i="35"/>
  <c r="AJ79" i="35"/>
  <c r="AJ78" i="35"/>
  <c r="AJ77" i="35"/>
  <c r="AJ76" i="35"/>
  <c r="AJ75" i="35"/>
  <c r="AJ74" i="35"/>
  <c r="AJ73" i="35"/>
  <c r="AJ72" i="35"/>
  <c r="AJ71" i="35"/>
  <c r="AJ70" i="35"/>
  <c r="AJ69" i="35"/>
  <c r="AJ68" i="35"/>
  <c r="AJ67" i="35"/>
  <c r="AJ66" i="35"/>
  <c r="AJ65" i="35"/>
  <c r="AJ64" i="35"/>
  <c r="AJ63" i="35"/>
  <c r="AJ62" i="35"/>
  <c r="AJ61" i="35"/>
  <c r="AJ60" i="35"/>
  <c r="AJ59" i="35"/>
  <c r="AJ58" i="35"/>
  <c r="AJ57" i="35"/>
  <c r="AJ56" i="35"/>
  <c r="AJ55" i="35"/>
  <c r="AJ54" i="35"/>
  <c r="AJ53" i="35"/>
  <c r="AJ52" i="35"/>
  <c r="AJ51" i="35"/>
  <c r="AJ50" i="35"/>
  <c r="AJ49" i="35"/>
  <c r="AJ48" i="35"/>
  <c r="AJ47" i="35"/>
  <c r="AJ46" i="35"/>
  <c r="AJ45" i="35"/>
  <c r="AJ44" i="35"/>
  <c r="AJ43" i="35"/>
  <c r="AJ42" i="35"/>
  <c r="AJ41" i="35"/>
  <c r="AJ40" i="35"/>
  <c r="AJ39" i="35"/>
  <c r="AJ38" i="35"/>
  <c r="AJ37" i="35"/>
  <c r="AJ36" i="35"/>
  <c r="AJ35" i="35"/>
  <c r="AJ34" i="35"/>
  <c r="AJ33" i="35"/>
  <c r="AJ32" i="35"/>
  <c r="AJ31" i="35"/>
  <c r="AJ30" i="35"/>
  <c r="AJ29" i="35"/>
  <c r="AJ28" i="35"/>
  <c r="AJ27" i="35"/>
  <c r="AJ26" i="35"/>
  <c r="AJ25" i="35"/>
  <c r="AJ24" i="35"/>
  <c r="AJ23" i="35"/>
  <c r="AJ22" i="35"/>
  <c r="AJ21" i="35"/>
  <c r="AJ20" i="35"/>
  <c r="AJ19" i="35"/>
  <c r="AJ18" i="35"/>
  <c r="AJ17" i="35"/>
  <c r="AJ16" i="35"/>
  <c r="AJ15" i="35"/>
  <c r="AJ14" i="35"/>
  <c r="AJ13" i="35"/>
  <c r="AJ12" i="35"/>
  <c r="AJ11" i="35"/>
  <c r="AJ10" i="35"/>
  <c r="AJ9" i="35"/>
  <c r="AJ8" i="35"/>
  <c r="AJ7" i="35"/>
  <c r="AJ6" i="35"/>
  <c r="AJ5" i="35"/>
  <c r="H64" i="35"/>
  <c r="L91" i="6" l="1"/>
  <c r="M91" i="6"/>
  <c r="E91" i="6"/>
  <c r="F91" i="6"/>
  <c r="G91" i="6"/>
  <c r="I91" i="6"/>
  <c r="H91" i="6"/>
  <c r="D91" i="6"/>
  <c r="P88" i="11"/>
  <c r="P7" i="6"/>
  <c r="P8" i="6"/>
  <c r="P9" i="6"/>
  <c r="P10" i="6"/>
  <c r="P11" i="6"/>
  <c r="P12" i="6"/>
  <c r="P13" i="6"/>
  <c r="P14" i="6"/>
  <c r="P15" i="6"/>
  <c r="P16" i="6"/>
  <c r="P17" i="6"/>
  <c r="P18" i="6"/>
  <c r="P19" i="6"/>
  <c r="P20" i="6"/>
  <c r="P21" i="6"/>
  <c r="P22" i="6"/>
  <c r="P23" i="6"/>
  <c r="P24" i="6"/>
  <c r="P25" i="6"/>
  <c r="P26" i="6"/>
  <c r="P27" i="6"/>
  <c r="P28" i="6"/>
  <c r="P29" i="6"/>
  <c r="P30" i="6"/>
  <c r="P31" i="6"/>
  <c r="P32" i="6"/>
  <c r="P33" i="6"/>
  <c r="P34" i="6"/>
  <c r="P35" i="6"/>
  <c r="P36" i="6"/>
  <c r="P37" i="6"/>
  <c r="P38" i="6"/>
  <c r="P39" i="6"/>
  <c r="P40" i="6"/>
  <c r="P41" i="6"/>
  <c r="P42" i="6"/>
  <c r="P43" i="6"/>
  <c r="P44" i="6"/>
  <c r="P45" i="6"/>
  <c r="P46" i="6"/>
  <c r="P47" i="6"/>
  <c r="P48" i="6"/>
  <c r="P49" i="6"/>
  <c r="P50" i="6"/>
  <c r="P51" i="6"/>
  <c r="P52" i="6"/>
  <c r="P53" i="6"/>
  <c r="P54" i="6"/>
  <c r="P55" i="6"/>
  <c r="P56" i="6"/>
  <c r="P57" i="6"/>
  <c r="P58" i="6"/>
  <c r="P59" i="6"/>
  <c r="P60" i="6"/>
  <c r="P61" i="6"/>
  <c r="P62" i="6"/>
  <c r="P63" i="6"/>
  <c r="P64" i="6"/>
  <c r="P65" i="6"/>
  <c r="P66" i="6"/>
  <c r="P67" i="6"/>
  <c r="P68" i="6"/>
  <c r="P69" i="6"/>
  <c r="P70" i="6"/>
  <c r="P71" i="6"/>
  <c r="P72" i="6"/>
  <c r="P73" i="6"/>
  <c r="P74" i="6"/>
  <c r="P75" i="6"/>
  <c r="P76" i="6"/>
  <c r="P77" i="6"/>
  <c r="P78" i="6"/>
  <c r="P79" i="6"/>
  <c r="P80" i="6"/>
  <c r="P81" i="6"/>
  <c r="P82" i="6"/>
  <c r="P83" i="6"/>
  <c r="P84" i="6"/>
  <c r="P85" i="6"/>
  <c r="P86" i="6"/>
  <c r="H92" i="6" l="1"/>
  <c r="P91" i="6"/>
  <c r="D92" i="6"/>
  <c r="L92" i="6"/>
  <c r="H124" i="34" l="1"/>
  <c r="H135" i="34"/>
  <c r="H113" i="34"/>
  <c r="H82" i="34"/>
  <c r="H48" i="34" l="1"/>
  <c r="H15" i="34"/>
  <c r="F91" i="2" l="1"/>
  <c r="E86" i="2"/>
  <c r="E29" i="2"/>
  <c r="E71" i="2"/>
  <c r="K91" i="2"/>
  <c r="E73" i="2"/>
  <c r="E84" i="2"/>
  <c r="E80" i="2"/>
  <c r="E30" i="2"/>
  <c r="E25" i="2"/>
  <c r="E38" i="2"/>
  <c r="E12" i="2"/>
  <c r="E36" i="2"/>
  <c r="E65" i="2"/>
  <c r="E68" i="2"/>
  <c r="E78" i="2"/>
  <c r="E56" i="2"/>
  <c r="E64" i="2"/>
  <c r="E81" i="2"/>
  <c r="E87" i="2"/>
  <c r="E14" i="2"/>
  <c r="E32" i="2"/>
  <c r="E20" i="2"/>
  <c r="E28" i="2"/>
  <c r="E16" i="2"/>
  <c r="E17" i="2"/>
  <c r="E39" i="2"/>
  <c r="E42" i="2"/>
  <c r="E51" i="2"/>
  <c r="E54" i="2"/>
  <c r="E33" i="2"/>
  <c r="E13" i="2"/>
  <c r="E11" i="2"/>
  <c r="E18" i="2"/>
  <c r="E23" i="2"/>
  <c r="E26" i="2"/>
  <c r="E34" i="2"/>
  <c r="E37" i="2"/>
  <c r="E40" i="2"/>
  <c r="E47" i="2"/>
  <c r="E49" i="2"/>
  <c r="E57" i="2"/>
  <c r="E66" i="2"/>
  <c r="E69" i="2"/>
  <c r="E82" i="2"/>
  <c r="E85" i="2"/>
  <c r="E35" i="2"/>
  <c r="E41" i="2"/>
  <c r="E44" i="2"/>
  <c r="E46" i="2"/>
  <c r="E67" i="2"/>
  <c r="E77" i="2"/>
  <c r="E83" i="2"/>
  <c r="E10" i="2"/>
  <c r="E19" i="2"/>
  <c r="E22" i="2"/>
  <c r="E27" i="2"/>
  <c r="E9" i="2"/>
  <c r="E15" i="2"/>
  <c r="E21" i="2"/>
  <c r="E24" i="2"/>
  <c r="E31" i="2"/>
  <c r="E43" i="2"/>
  <c r="E45" i="2"/>
  <c r="E48" i="2"/>
  <c r="E50" i="2"/>
  <c r="E55" i="2"/>
  <c r="E58" i="2"/>
  <c r="E70" i="2"/>
  <c r="E79" i="2"/>
  <c r="B85" i="31" l="1"/>
  <c r="Q84" i="31" l="1"/>
  <c r="Q85" i="31"/>
  <c r="P299" i="24" l="1"/>
  <c r="O299" i="24"/>
  <c r="N299" i="24"/>
  <c r="M299" i="24"/>
  <c r="L299" i="24"/>
  <c r="K299" i="24"/>
  <c r="J299" i="24"/>
  <c r="I299" i="24"/>
  <c r="H299" i="24"/>
  <c r="G299" i="24"/>
  <c r="F299" i="24"/>
  <c r="E299" i="24"/>
  <c r="D299" i="24"/>
  <c r="C299" i="24"/>
  <c r="P298" i="24"/>
  <c r="O298" i="24"/>
  <c r="N298" i="24"/>
  <c r="M298" i="24"/>
  <c r="L298" i="24"/>
  <c r="K298" i="24"/>
  <c r="J298" i="24"/>
  <c r="I298" i="24"/>
  <c r="H298" i="24"/>
  <c r="G298" i="24"/>
  <c r="F298" i="24"/>
  <c r="E298" i="24"/>
  <c r="D298" i="24"/>
  <c r="C298" i="24"/>
  <c r="P297" i="24"/>
  <c r="O297" i="24"/>
  <c r="N297" i="24"/>
  <c r="M297" i="24"/>
  <c r="L297" i="24"/>
  <c r="K297" i="24"/>
  <c r="J297" i="24"/>
  <c r="I297" i="24"/>
  <c r="H297" i="24"/>
  <c r="G297" i="24"/>
  <c r="F297" i="24"/>
  <c r="E297" i="24"/>
  <c r="D297" i="24"/>
  <c r="C297" i="24"/>
  <c r="P296" i="24"/>
  <c r="O296" i="24"/>
  <c r="N296" i="24"/>
  <c r="M296" i="24"/>
  <c r="L296" i="24"/>
  <c r="K296" i="24"/>
  <c r="J296" i="24"/>
  <c r="I296" i="24"/>
  <c r="H296" i="24"/>
  <c r="G296" i="24"/>
  <c r="F296" i="24"/>
  <c r="E296" i="24"/>
  <c r="D296" i="24"/>
  <c r="C296" i="24"/>
  <c r="P295" i="24"/>
  <c r="O295" i="24"/>
  <c r="N295" i="24"/>
  <c r="M295" i="24"/>
  <c r="L295" i="24"/>
  <c r="K295" i="24"/>
  <c r="J295" i="24"/>
  <c r="I295" i="24"/>
  <c r="H295" i="24"/>
  <c r="G295" i="24"/>
  <c r="F295" i="24"/>
  <c r="E295" i="24"/>
  <c r="D295" i="24"/>
  <c r="C295" i="24"/>
  <c r="P294" i="24"/>
  <c r="O294" i="24"/>
  <c r="N294" i="24"/>
  <c r="M294" i="24"/>
  <c r="L294" i="24"/>
  <c r="K294" i="24"/>
  <c r="J294" i="24"/>
  <c r="I294" i="24"/>
  <c r="H294" i="24"/>
  <c r="G294" i="24"/>
  <c r="F294" i="24"/>
  <c r="E294" i="24"/>
  <c r="D294" i="24"/>
  <c r="C294" i="24"/>
  <c r="P293" i="24"/>
  <c r="O293" i="24"/>
  <c r="N293" i="24"/>
  <c r="M293" i="24"/>
  <c r="L293" i="24"/>
  <c r="K293" i="24"/>
  <c r="J293" i="24"/>
  <c r="I293" i="24"/>
  <c r="H293" i="24"/>
  <c r="G293" i="24"/>
  <c r="F293" i="24"/>
  <c r="E293" i="24"/>
  <c r="D293" i="24"/>
  <c r="C293" i="24"/>
  <c r="P292" i="24"/>
  <c r="O292" i="24"/>
  <c r="N292" i="24"/>
  <c r="M292" i="24"/>
  <c r="L292" i="24"/>
  <c r="K292" i="24"/>
  <c r="J292" i="24"/>
  <c r="I292" i="24"/>
  <c r="H292" i="24"/>
  <c r="G292" i="24"/>
  <c r="F292" i="24"/>
  <c r="E292" i="24"/>
  <c r="D292" i="24"/>
  <c r="C292" i="24"/>
  <c r="P291" i="24"/>
  <c r="O291" i="24"/>
  <c r="N291" i="24"/>
  <c r="M291" i="24"/>
  <c r="L291" i="24"/>
  <c r="K291" i="24"/>
  <c r="J291" i="24"/>
  <c r="I291" i="24"/>
  <c r="H291" i="24"/>
  <c r="G291" i="24"/>
  <c r="F291" i="24"/>
  <c r="E291" i="24"/>
  <c r="D291" i="24"/>
  <c r="C291" i="24"/>
  <c r="P290" i="24"/>
  <c r="O290" i="24"/>
  <c r="N290" i="24"/>
  <c r="M290" i="24"/>
  <c r="L290" i="24"/>
  <c r="K290" i="24"/>
  <c r="J290" i="24"/>
  <c r="I290" i="24"/>
  <c r="H290" i="24"/>
  <c r="G290" i="24"/>
  <c r="F290" i="24"/>
  <c r="E290" i="24"/>
  <c r="D290" i="24"/>
  <c r="C290" i="24"/>
  <c r="P289" i="24"/>
  <c r="O289" i="24"/>
  <c r="N289" i="24"/>
  <c r="M289" i="24"/>
  <c r="L289" i="24"/>
  <c r="K289" i="24"/>
  <c r="J289" i="24"/>
  <c r="I289" i="24"/>
  <c r="H289" i="24"/>
  <c r="G289" i="24"/>
  <c r="F289" i="24"/>
  <c r="E289" i="24"/>
  <c r="D289" i="24"/>
  <c r="C289" i="24"/>
  <c r="P288" i="24"/>
  <c r="O288" i="24"/>
  <c r="N288" i="24"/>
  <c r="M288" i="24"/>
  <c r="L288" i="24"/>
  <c r="K288" i="24"/>
  <c r="J288" i="24"/>
  <c r="I288" i="24"/>
  <c r="H288" i="24"/>
  <c r="G288" i="24"/>
  <c r="F288" i="24"/>
  <c r="E288" i="24"/>
  <c r="D288" i="24"/>
  <c r="C288" i="24"/>
  <c r="P287" i="24"/>
  <c r="O287" i="24"/>
  <c r="N287" i="24"/>
  <c r="M287" i="24"/>
  <c r="L287" i="24"/>
  <c r="K287" i="24"/>
  <c r="J287" i="24"/>
  <c r="I287" i="24"/>
  <c r="H287" i="24"/>
  <c r="G287" i="24"/>
  <c r="F287" i="24"/>
  <c r="E287" i="24"/>
  <c r="D287" i="24"/>
  <c r="C287" i="24"/>
  <c r="P286" i="24"/>
  <c r="O286" i="24"/>
  <c r="N286" i="24"/>
  <c r="M286" i="24"/>
  <c r="L286" i="24"/>
  <c r="K286" i="24"/>
  <c r="J286" i="24"/>
  <c r="I286" i="24"/>
  <c r="H286" i="24"/>
  <c r="G286" i="24"/>
  <c r="F286" i="24"/>
  <c r="E286" i="24"/>
  <c r="D286" i="24"/>
  <c r="C286" i="24"/>
  <c r="P285" i="24"/>
  <c r="O285" i="24"/>
  <c r="N285" i="24"/>
  <c r="M285" i="24"/>
  <c r="L285" i="24"/>
  <c r="K285" i="24"/>
  <c r="J285" i="24"/>
  <c r="I285" i="24"/>
  <c r="H285" i="24"/>
  <c r="G285" i="24"/>
  <c r="F285" i="24"/>
  <c r="E285" i="24"/>
  <c r="D285" i="24"/>
  <c r="C285" i="24"/>
  <c r="P284" i="24"/>
  <c r="O284" i="24"/>
  <c r="N284" i="24"/>
  <c r="M284" i="24"/>
  <c r="L284" i="24"/>
  <c r="K284" i="24"/>
  <c r="J284" i="24"/>
  <c r="I284" i="24"/>
  <c r="H284" i="24"/>
  <c r="G284" i="24"/>
  <c r="F284" i="24"/>
  <c r="E284" i="24"/>
  <c r="D284" i="24"/>
  <c r="C284" i="24"/>
  <c r="P283" i="24"/>
  <c r="O283" i="24"/>
  <c r="N283" i="24"/>
  <c r="M283" i="24"/>
  <c r="L283" i="24"/>
  <c r="K283" i="24"/>
  <c r="J283" i="24"/>
  <c r="I283" i="24"/>
  <c r="H283" i="24"/>
  <c r="G283" i="24"/>
  <c r="F283" i="24"/>
  <c r="E283" i="24"/>
  <c r="D283" i="24"/>
  <c r="C283" i="24"/>
  <c r="P282" i="24"/>
  <c r="O282" i="24"/>
  <c r="N282" i="24"/>
  <c r="M282" i="24"/>
  <c r="L282" i="24"/>
  <c r="K282" i="24"/>
  <c r="J282" i="24"/>
  <c r="I282" i="24"/>
  <c r="H282" i="24"/>
  <c r="G282" i="24"/>
  <c r="F282" i="24"/>
  <c r="E282" i="24"/>
  <c r="D282" i="24"/>
  <c r="C282" i="24"/>
  <c r="P281" i="24"/>
  <c r="O281" i="24"/>
  <c r="N281" i="24"/>
  <c r="M281" i="24"/>
  <c r="L281" i="24"/>
  <c r="K281" i="24"/>
  <c r="J281" i="24"/>
  <c r="I281" i="24"/>
  <c r="H281" i="24"/>
  <c r="G281" i="24"/>
  <c r="F281" i="24"/>
  <c r="E281" i="24"/>
  <c r="D281" i="24"/>
  <c r="C281" i="24"/>
  <c r="P280" i="24"/>
  <c r="O280" i="24"/>
  <c r="N280" i="24"/>
  <c r="M280" i="24"/>
  <c r="L280" i="24"/>
  <c r="K280" i="24"/>
  <c r="J280" i="24"/>
  <c r="I280" i="24"/>
  <c r="H280" i="24"/>
  <c r="G280" i="24"/>
  <c r="F280" i="24"/>
  <c r="E280" i="24"/>
  <c r="D280" i="24"/>
  <c r="C280" i="24"/>
  <c r="P279" i="24"/>
  <c r="O279" i="24"/>
  <c r="N279" i="24"/>
  <c r="M279" i="24"/>
  <c r="L279" i="24"/>
  <c r="K279" i="24"/>
  <c r="J279" i="24"/>
  <c r="I279" i="24"/>
  <c r="H279" i="24"/>
  <c r="G279" i="24"/>
  <c r="F279" i="24"/>
  <c r="E279" i="24"/>
  <c r="D279" i="24"/>
  <c r="C279" i="24"/>
  <c r="P278" i="24"/>
  <c r="O278" i="24"/>
  <c r="N278" i="24"/>
  <c r="M278" i="24"/>
  <c r="L278" i="24"/>
  <c r="K278" i="24"/>
  <c r="J278" i="24"/>
  <c r="I278" i="24"/>
  <c r="H278" i="24"/>
  <c r="G278" i="24"/>
  <c r="F278" i="24"/>
  <c r="E278" i="24"/>
  <c r="D278" i="24"/>
  <c r="C278" i="24"/>
  <c r="P277" i="24"/>
  <c r="O277" i="24"/>
  <c r="N277" i="24"/>
  <c r="M277" i="24"/>
  <c r="L277" i="24"/>
  <c r="K277" i="24"/>
  <c r="J277" i="24"/>
  <c r="I277" i="24"/>
  <c r="H277" i="24"/>
  <c r="G277" i="24"/>
  <c r="F277" i="24"/>
  <c r="E277" i="24"/>
  <c r="D277" i="24"/>
  <c r="C277" i="24"/>
  <c r="P276" i="24"/>
  <c r="O276" i="24"/>
  <c r="N276" i="24"/>
  <c r="M276" i="24"/>
  <c r="L276" i="24"/>
  <c r="K276" i="24"/>
  <c r="J276" i="24"/>
  <c r="I276" i="24"/>
  <c r="H276" i="24"/>
  <c r="G276" i="24"/>
  <c r="F276" i="24"/>
  <c r="E276" i="24"/>
  <c r="D276" i="24"/>
  <c r="C276" i="24"/>
  <c r="P275" i="24"/>
  <c r="O275" i="24"/>
  <c r="N275" i="24"/>
  <c r="M275" i="24"/>
  <c r="L275" i="24"/>
  <c r="K275" i="24"/>
  <c r="J275" i="24"/>
  <c r="I275" i="24"/>
  <c r="H275" i="24"/>
  <c r="G275" i="24"/>
  <c r="F275" i="24"/>
  <c r="E275" i="24"/>
  <c r="D275" i="24"/>
  <c r="C275" i="24"/>
  <c r="P274" i="24"/>
  <c r="O274" i="24"/>
  <c r="N274" i="24"/>
  <c r="M274" i="24"/>
  <c r="L274" i="24"/>
  <c r="K274" i="24"/>
  <c r="J274" i="24"/>
  <c r="I274" i="24"/>
  <c r="H274" i="24"/>
  <c r="G274" i="24"/>
  <c r="F274" i="24"/>
  <c r="E274" i="24"/>
  <c r="D274" i="24"/>
  <c r="C274" i="24"/>
  <c r="P273" i="24"/>
  <c r="O273" i="24"/>
  <c r="N273" i="24"/>
  <c r="M273" i="24"/>
  <c r="L273" i="24"/>
  <c r="K273" i="24"/>
  <c r="J273" i="24"/>
  <c r="I273" i="24"/>
  <c r="H273" i="24"/>
  <c r="G273" i="24"/>
  <c r="F273" i="24"/>
  <c r="E273" i="24"/>
  <c r="D273" i="24"/>
  <c r="C273" i="24"/>
  <c r="P272" i="24"/>
  <c r="O272" i="24"/>
  <c r="N272" i="24"/>
  <c r="M272" i="24"/>
  <c r="L272" i="24"/>
  <c r="K272" i="24"/>
  <c r="J272" i="24"/>
  <c r="I272" i="24"/>
  <c r="H272" i="24"/>
  <c r="G272" i="24"/>
  <c r="F272" i="24"/>
  <c r="E272" i="24"/>
  <c r="D272" i="24"/>
  <c r="C272" i="24"/>
  <c r="P271" i="24"/>
  <c r="O271" i="24"/>
  <c r="N271" i="24"/>
  <c r="M271" i="24"/>
  <c r="L271" i="24"/>
  <c r="K271" i="24"/>
  <c r="J271" i="24"/>
  <c r="I271" i="24"/>
  <c r="H271" i="24"/>
  <c r="G271" i="24"/>
  <c r="F271" i="24"/>
  <c r="E271" i="24"/>
  <c r="D271" i="24"/>
  <c r="C271" i="24"/>
  <c r="P270" i="24"/>
  <c r="O270" i="24"/>
  <c r="N270" i="24"/>
  <c r="M270" i="24"/>
  <c r="L270" i="24"/>
  <c r="K270" i="24"/>
  <c r="J270" i="24"/>
  <c r="I270" i="24"/>
  <c r="H270" i="24"/>
  <c r="G270" i="24"/>
  <c r="F270" i="24"/>
  <c r="E270" i="24"/>
  <c r="D270" i="24"/>
  <c r="C270" i="24"/>
  <c r="P269" i="24"/>
  <c r="O269" i="24"/>
  <c r="N269" i="24"/>
  <c r="M269" i="24"/>
  <c r="L269" i="24"/>
  <c r="K269" i="24"/>
  <c r="J269" i="24"/>
  <c r="I269" i="24"/>
  <c r="H269" i="24"/>
  <c r="G269" i="24"/>
  <c r="F269" i="24"/>
  <c r="E269" i="24"/>
  <c r="D269" i="24"/>
  <c r="C269" i="24"/>
  <c r="P268" i="24"/>
  <c r="O268" i="24"/>
  <c r="N268" i="24"/>
  <c r="M268" i="24"/>
  <c r="L268" i="24"/>
  <c r="K268" i="24"/>
  <c r="J268" i="24"/>
  <c r="I268" i="24"/>
  <c r="H268" i="24"/>
  <c r="G268" i="24"/>
  <c r="F268" i="24"/>
  <c r="E268" i="24"/>
  <c r="D268" i="24"/>
  <c r="C268" i="24"/>
  <c r="P267" i="24"/>
  <c r="O267" i="24"/>
  <c r="N267" i="24"/>
  <c r="M267" i="24"/>
  <c r="L267" i="24"/>
  <c r="K267" i="24"/>
  <c r="J267" i="24"/>
  <c r="I267" i="24"/>
  <c r="H267" i="24"/>
  <c r="G267" i="24"/>
  <c r="F267" i="24"/>
  <c r="E267" i="24"/>
  <c r="D267" i="24"/>
  <c r="C267" i="24"/>
  <c r="P266" i="24"/>
  <c r="O266" i="24"/>
  <c r="N266" i="24"/>
  <c r="M266" i="24"/>
  <c r="L266" i="24"/>
  <c r="K266" i="24"/>
  <c r="J266" i="24"/>
  <c r="I266" i="24"/>
  <c r="H266" i="24"/>
  <c r="G266" i="24"/>
  <c r="F266" i="24"/>
  <c r="E266" i="24"/>
  <c r="D266" i="24"/>
  <c r="C266" i="24"/>
  <c r="P265" i="24"/>
  <c r="O265" i="24"/>
  <c r="N265" i="24"/>
  <c r="M265" i="24"/>
  <c r="L265" i="24"/>
  <c r="K265" i="24"/>
  <c r="J265" i="24"/>
  <c r="I265" i="24"/>
  <c r="H265" i="24"/>
  <c r="G265" i="24"/>
  <c r="F265" i="24"/>
  <c r="E265" i="24"/>
  <c r="D265" i="24"/>
  <c r="C265" i="24"/>
  <c r="P264" i="24"/>
  <c r="O264" i="24"/>
  <c r="N264" i="24"/>
  <c r="M264" i="24"/>
  <c r="L264" i="24"/>
  <c r="K264" i="24"/>
  <c r="J264" i="24"/>
  <c r="I264" i="24"/>
  <c r="H264" i="24"/>
  <c r="G264" i="24"/>
  <c r="F264" i="24"/>
  <c r="E264" i="24"/>
  <c r="D264" i="24"/>
  <c r="C264" i="24"/>
  <c r="P263" i="24"/>
  <c r="O263" i="24"/>
  <c r="N263" i="24"/>
  <c r="M263" i="24"/>
  <c r="L263" i="24"/>
  <c r="K263" i="24"/>
  <c r="J263" i="24"/>
  <c r="I263" i="24"/>
  <c r="H263" i="24"/>
  <c r="G263" i="24"/>
  <c r="F263" i="24"/>
  <c r="E263" i="24"/>
  <c r="D263" i="24"/>
  <c r="C263" i="24"/>
  <c r="P262" i="24"/>
  <c r="O262" i="24"/>
  <c r="N262" i="24"/>
  <c r="M262" i="24"/>
  <c r="L262" i="24"/>
  <c r="K262" i="24"/>
  <c r="J262" i="24"/>
  <c r="I262" i="24"/>
  <c r="H262" i="24"/>
  <c r="G262" i="24"/>
  <c r="F262" i="24"/>
  <c r="E262" i="24"/>
  <c r="D262" i="24"/>
  <c r="C262" i="24"/>
  <c r="P261" i="24"/>
  <c r="O261" i="24"/>
  <c r="N261" i="24"/>
  <c r="M261" i="24"/>
  <c r="L261" i="24"/>
  <c r="K261" i="24"/>
  <c r="J261" i="24"/>
  <c r="I261" i="24"/>
  <c r="H261" i="24"/>
  <c r="G261" i="24"/>
  <c r="F261" i="24"/>
  <c r="E261" i="24"/>
  <c r="D261" i="24"/>
  <c r="C261" i="24"/>
  <c r="P260" i="24"/>
  <c r="O260" i="24"/>
  <c r="N260" i="24"/>
  <c r="M260" i="24"/>
  <c r="L260" i="24"/>
  <c r="K260" i="24"/>
  <c r="J260" i="24"/>
  <c r="I260" i="24"/>
  <c r="H260" i="24"/>
  <c r="G260" i="24"/>
  <c r="F260" i="24"/>
  <c r="E260" i="24"/>
  <c r="D260" i="24"/>
  <c r="C260" i="24"/>
  <c r="P259" i="24"/>
  <c r="O259" i="24"/>
  <c r="N259" i="24"/>
  <c r="M259" i="24"/>
  <c r="L259" i="24"/>
  <c r="K259" i="24"/>
  <c r="J259" i="24"/>
  <c r="I259" i="24"/>
  <c r="H259" i="24"/>
  <c r="G259" i="24"/>
  <c r="F259" i="24"/>
  <c r="E259" i="24"/>
  <c r="D259" i="24"/>
  <c r="C259" i="24"/>
  <c r="P258" i="24"/>
  <c r="O258" i="24"/>
  <c r="N258" i="24"/>
  <c r="M258" i="24"/>
  <c r="L258" i="24"/>
  <c r="K258" i="24"/>
  <c r="J258" i="24"/>
  <c r="I258" i="24"/>
  <c r="H258" i="24"/>
  <c r="G258" i="24"/>
  <c r="F258" i="24"/>
  <c r="E258" i="24"/>
  <c r="D258" i="24"/>
  <c r="C258" i="24"/>
  <c r="P257" i="24"/>
  <c r="O257" i="24"/>
  <c r="N257" i="24"/>
  <c r="M257" i="24"/>
  <c r="L257" i="24"/>
  <c r="K257" i="24"/>
  <c r="J257" i="24"/>
  <c r="I257" i="24"/>
  <c r="H257" i="24"/>
  <c r="G257" i="24"/>
  <c r="F257" i="24"/>
  <c r="E257" i="24"/>
  <c r="D257" i="24"/>
  <c r="C257" i="24"/>
  <c r="P256" i="24"/>
  <c r="O256" i="24"/>
  <c r="N256" i="24"/>
  <c r="M256" i="24"/>
  <c r="L256" i="24"/>
  <c r="K256" i="24"/>
  <c r="J256" i="24"/>
  <c r="I256" i="24"/>
  <c r="H256" i="24"/>
  <c r="G256" i="24"/>
  <c r="F256" i="24"/>
  <c r="E256" i="24"/>
  <c r="D256" i="24"/>
  <c r="C256" i="24"/>
  <c r="P255" i="24"/>
  <c r="O255" i="24"/>
  <c r="N255" i="24"/>
  <c r="M255" i="24"/>
  <c r="L255" i="24"/>
  <c r="K255" i="24"/>
  <c r="J255" i="24"/>
  <c r="I255" i="24"/>
  <c r="H255" i="24"/>
  <c r="G255" i="24"/>
  <c r="F255" i="24"/>
  <c r="E255" i="24"/>
  <c r="D255" i="24"/>
  <c r="C255" i="24"/>
  <c r="P254" i="24"/>
  <c r="O254" i="24"/>
  <c r="N254" i="24"/>
  <c r="M254" i="24"/>
  <c r="L254" i="24"/>
  <c r="K254" i="24"/>
  <c r="J254" i="24"/>
  <c r="I254" i="24"/>
  <c r="H254" i="24"/>
  <c r="G254" i="24"/>
  <c r="F254" i="24"/>
  <c r="E254" i="24"/>
  <c r="D254" i="24"/>
  <c r="C254" i="24"/>
  <c r="P253" i="24"/>
  <c r="O253" i="24"/>
  <c r="N253" i="24"/>
  <c r="M253" i="24"/>
  <c r="L253" i="24"/>
  <c r="K253" i="24"/>
  <c r="J253" i="24"/>
  <c r="I253" i="24"/>
  <c r="H253" i="24"/>
  <c r="G253" i="24"/>
  <c r="F253" i="24"/>
  <c r="E253" i="24"/>
  <c r="D253" i="24"/>
  <c r="C253" i="24"/>
  <c r="P252" i="24"/>
  <c r="O252" i="24"/>
  <c r="N252" i="24"/>
  <c r="M252" i="24"/>
  <c r="L252" i="24"/>
  <c r="K252" i="24"/>
  <c r="J252" i="24"/>
  <c r="I252" i="24"/>
  <c r="H252" i="24"/>
  <c r="G252" i="24"/>
  <c r="F252" i="24"/>
  <c r="E252" i="24"/>
  <c r="D252" i="24"/>
  <c r="C252" i="24"/>
  <c r="P251" i="24"/>
  <c r="O251" i="24"/>
  <c r="N251" i="24"/>
  <c r="M251" i="24"/>
  <c r="L251" i="24"/>
  <c r="K251" i="24"/>
  <c r="J251" i="24"/>
  <c r="I251" i="24"/>
  <c r="H251" i="24"/>
  <c r="G251" i="24"/>
  <c r="F251" i="24"/>
  <c r="E251" i="24"/>
  <c r="D251" i="24"/>
  <c r="C251" i="24"/>
  <c r="P250" i="24"/>
  <c r="O250" i="24"/>
  <c r="N250" i="24"/>
  <c r="M250" i="24"/>
  <c r="L250" i="24"/>
  <c r="K250" i="24"/>
  <c r="J250" i="24"/>
  <c r="I250" i="24"/>
  <c r="H250" i="24"/>
  <c r="G250" i="24"/>
  <c r="F250" i="24"/>
  <c r="E250" i="24"/>
  <c r="D250" i="24"/>
  <c r="C250" i="24"/>
  <c r="P249" i="24"/>
  <c r="O249" i="24"/>
  <c r="N249" i="24"/>
  <c r="M249" i="24"/>
  <c r="L249" i="24"/>
  <c r="K249" i="24"/>
  <c r="J249" i="24"/>
  <c r="I249" i="24"/>
  <c r="H249" i="24"/>
  <c r="G249" i="24"/>
  <c r="F249" i="24"/>
  <c r="E249" i="24"/>
  <c r="D249" i="24"/>
  <c r="C249" i="24"/>
  <c r="P248" i="24"/>
  <c r="O248" i="24"/>
  <c r="N248" i="24"/>
  <c r="M248" i="24"/>
  <c r="L248" i="24"/>
  <c r="K248" i="24"/>
  <c r="J248" i="24"/>
  <c r="I248" i="24"/>
  <c r="H248" i="24"/>
  <c r="G248" i="24"/>
  <c r="F248" i="24"/>
  <c r="E248" i="24"/>
  <c r="D248" i="24"/>
  <c r="C248" i="24"/>
  <c r="P247" i="24"/>
  <c r="O247" i="24"/>
  <c r="N247" i="24"/>
  <c r="M247" i="24"/>
  <c r="L247" i="24"/>
  <c r="K247" i="24"/>
  <c r="J247" i="24"/>
  <c r="I247" i="24"/>
  <c r="H247" i="24"/>
  <c r="G247" i="24"/>
  <c r="F247" i="24"/>
  <c r="E247" i="24"/>
  <c r="D247" i="24"/>
  <c r="C247" i="24"/>
  <c r="P246" i="24"/>
  <c r="O246" i="24"/>
  <c r="N246" i="24"/>
  <c r="M246" i="24"/>
  <c r="L246" i="24"/>
  <c r="K246" i="24"/>
  <c r="J246" i="24"/>
  <c r="I246" i="24"/>
  <c r="H246" i="24"/>
  <c r="G246" i="24"/>
  <c r="F246" i="24"/>
  <c r="E246" i="24"/>
  <c r="D246" i="24"/>
  <c r="C246" i="24"/>
  <c r="P245" i="24"/>
  <c r="O245" i="24"/>
  <c r="N245" i="24"/>
  <c r="M245" i="24"/>
  <c r="L245" i="24"/>
  <c r="K245" i="24"/>
  <c r="J245" i="24"/>
  <c r="I245" i="24"/>
  <c r="H245" i="24"/>
  <c r="G245" i="24"/>
  <c r="F245" i="24"/>
  <c r="E245" i="24"/>
  <c r="D245" i="24"/>
  <c r="C245" i="24"/>
  <c r="P244" i="24"/>
  <c r="O244" i="24"/>
  <c r="N244" i="24"/>
  <c r="M244" i="24"/>
  <c r="L244" i="24"/>
  <c r="K244" i="24"/>
  <c r="J244" i="24"/>
  <c r="I244" i="24"/>
  <c r="H244" i="24"/>
  <c r="G244" i="24"/>
  <c r="F244" i="24"/>
  <c r="E244" i="24"/>
  <c r="D244" i="24"/>
  <c r="C244" i="24"/>
  <c r="P243" i="24"/>
  <c r="O243" i="24"/>
  <c r="N243" i="24"/>
  <c r="M243" i="24"/>
  <c r="L243" i="24"/>
  <c r="K243" i="24"/>
  <c r="J243" i="24"/>
  <c r="I243" i="24"/>
  <c r="H243" i="24"/>
  <c r="G243" i="24"/>
  <c r="F243" i="24"/>
  <c r="E243" i="24"/>
  <c r="D243" i="24"/>
  <c r="C243" i="24"/>
  <c r="P242" i="24"/>
  <c r="O242" i="24"/>
  <c r="N242" i="24"/>
  <c r="M242" i="24"/>
  <c r="L242" i="24"/>
  <c r="K242" i="24"/>
  <c r="J242" i="24"/>
  <c r="I242" i="24"/>
  <c r="H242" i="24"/>
  <c r="G242" i="24"/>
  <c r="F242" i="24"/>
  <c r="E242" i="24"/>
  <c r="D242" i="24"/>
  <c r="C242" i="24"/>
  <c r="P241" i="24"/>
  <c r="O241" i="24"/>
  <c r="N241" i="24"/>
  <c r="M241" i="24"/>
  <c r="L241" i="24"/>
  <c r="K241" i="24"/>
  <c r="J241" i="24"/>
  <c r="I241" i="24"/>
  <c r="H241" i="24"/>
  <c r="G241" i="24"/>
  <c r="F241" i="24"/>
  <c r="E241" i="24"/>
  <c r="D241" i="24"/>
  <c r="C241" i="24"/>
  <c r="P240" i="24"/>
  <c r="O240" i="24"/>
  <c r="N240" i="24"/>
  <c r="M240" i="24"/>
  <c r="L240" i="24"/>
  <c r="K240" i="24"/>
  <c r="J240" i="24"/>
  <c r="I240" i="24"/>
  <c r="H240" i="24"/>
  <c r="G240" i="24"/>
  <c r="F240" i="24"/>
  <c r="E240" i="24"/>
  <c r="D240" i="24"/>
  <c r="C240" i="24"/>
  <c r="P239" i="24"/>
  <c r="O239" i="24"/>
  <c r="N239" i="24"/>
  <c r="M239" i="24"/>
  <c r="L239" i="24"/>
  <c r="K239" i="24"/>
  <c r="J239" i="24"/>
  <c r="I239" i="24"/>
  <c r="H239" i="24"/>
  <c r="G239" i="24"/>
  <c r="F239" i="24"/>
  <c r="E239" i="24"/>
  <c r="D239" i="24"/>
  <c r="C239" i="24"/>
  <c r="P238" i="24"/>
  <c r="O238" i="24"/>
  <c r="N238" i="24"/>
  <c r="M238" i="24"/>
  <c r="L238" i="24"/>
  <c r="K238" i="24"/>
  <c r="J238" i="24"/>
  <c r="I238" i="24"/>
  <c r="H238" i="24"/>
  <c r="G238" i="24"/>
  <c r="F238" i="24"/>
  <c r="E238" i="24"/>
  <c r="D238" i="24"/>
  <c r="C238" i="24"/>
  <c r="P237" i="24"/>
  <c r="O237" i="24"/>
  <c r="N237" i="24"/>
  <c r="M237" i="24"/>
  <c r="L237" i="24"/>
  <c r="K237" i="24"/>
  <c r="J237" i="24"/>
  <c r="I237" i="24"/>
  <c r="H237" i="24"/>
  <c r="G237" i="24"/>
  <c r="F237" i="24"/>
  <c r="E237" i="24"/>
  <c r="D237" i="24"/>
  <c r="C237" i="24"/>
  <c r="P236" i="24"/>
  <c r="O236" i="24"/>
  <c r="N236" i="24"/>
  <c r="M236" i="24"/>
  <c r="L236" i="24"/>
  <c r="K236" i="24"/>
  <c r="J236" i="24"/>
  <c r="I236" i="24"/>
  <c r="H236" i="24"/>
  <c r="G236" i="24"/>
  <c r="F236" i="24"/>
  <c r="E236" i="24"/>
  <c r="D236" i="24"/>
  <c r="C236" i="24"/>
  <c r="P235" i="24"/>
  <c r="O235" i="24"/>
  <c r="N235" i="24"/>
  <c r="M235" i="24"/>
  <c r="L235" i="24"/>
  <c r="K235" i="24"/>
  <c r="J235" i="24"/>
  <c r="I235" i="24"/>
  <c r="H235" i="24"/>
  <c r="G235" i="24"/>
  <c r="F235" i="24"/>
  <c r="E235" i="24"/>
  <c r="D235" i="24"/>
  <c r="C235" i="24"/>
  <c r="P234" i="24"/>
  <c r="O234" i="24"/>
  <c r="N234" i="24"/>
  <c r="M234" i="24"/>
  <c r="L234" i="24"/>
  <c r="K234" i="24"/>
  <c r="J234" i="24"/>
  <c r="I234" i="24"/>
  <c r="H234" i="24"/>
  <c r="G234" i="24"/>
  <c r="F234" i="24"/>
  <c r="E234" i="24"/>
  <c r="D234" i="24"/>
  <c r="C234" i="24"/>
  <c r="P233" i="24"/>
  <c r="O233" i="24"/>
  <c r="N233" i="24"/>
  <c r="M233" i="24"/>
  <c r="L233" i="24"/>
  <c r="K233" i="24"/>
  <c r="J233" i="24"/>
  <c r="I233" i="24"/>
  <c r="H233" i="24"/>
  <c r="G233" i="24"/>
  <c r="F233" i="24"/>
  <c r="E233" i="24"/>
  <c r="D233" i="24"/>
  <c r="C233" i="24"/>
  <c r="P232" i="24"/>
  <c r="O232" i="24"/>
  <c r="N232" i="24"/>
  <c r="M232" i="24"/>
  <c r="L232" i="24"/>
  <c r="K232" i="24"/>
  <c r="J232" i="24"/>
  <c r="I232" i="24"/>
  <c r="H232" i="24"/>
  <c r="G232" i="24"/>
  <c r="F232" i="24"/>
  <c r="E232" i="24"/>
  <c r="D232" i="24"/>
  <c r="C232" i="24"/>
  <c r="P231" i="24"/>
  <c r="O231" i="24"/>
  <c r="N231" i="24"/>
  <c r="M231" i="24"/>
  <c r="L231" i="24"/>
  <c r="K231" i="24"/>
  <c r="J231" i="24"/>
  <c r="I231" i="24"/>
  <c r="H231" i="24"/>
  <c r="G231" i="24"/>
  <c r="F231" i="24"/>
  <c r="E231" i="24"/>
  <c r="D231" i="24"/>
  <c r="C231" i="24"/>
  <c r="P230" i="24"/>
  <c r="O230" i="24"/>
  <c r="N230" i="24"/>
  <c r="M230" i="24"/>
  <c r="L230" i="24"/>
  <c r="K230" i="24"/>
  <c r="J230" i="24"/>
  <c r="I230" i="24"/>
  <c r="H230" i="24"/>
  <c r="G230" i="24"/>
  <c r="F230" i="24"/>
  <c r="E230" i="24"/>
  <c r="D230" i="24"/>
  <c r="C230" i="24"/>
  <c r="P229" i="24"/>
  <c r="O229" i="24"/>
  <c r="N229" i="24"/>
  <c r="M229" i="24"/>
  <c r="L229" i="24"/>
  <c r="K229" i="24"/>
  <c r="J229" i="24"/>
  <c r="I229" i="24"/>
  <c r="H229" i="24"/>
  <c r="G229" i="24"/>
  <c r="F229" i="24"/>
  <c r="E229" i="24"/>
  <c r="D229" i="24"/>
  <c r="C229" i="24"/>
  <c r="P228" i="24"/>
  <c r="O228" i="24"/>
  <c r="N228" i="24"/>
  <c r="M228" i="24"/>
  <c r="L228" i="24"/>
  <c r="K228" i="24"/>
  <c r="J228" i="24"/>
  <c r="I228" i="24"/>
  <c r="H228" i="24"/>
  <c r="G228" i="24"/>
  <c r="F228" i="24"/>
  <c r="E228" i="24"/>
  <c r="D228" i="24"/>
  <c r="C228" i="24"/>
  <c r="P227" i="24"/>
  <c r="O227" i="24"/>
  <c r="N227" i="24"/>
  <c r="M227" i="24"/>
  <c r="L227" i="24"/>
  <c r="K227" i="24"/>
  <c r="J227" i="24"/>
  <c r="I227" i="24"/>
  <c r="H227" i="24"/>
  <c r="G227" i="24"/>
  <c r="F227" i="24"/>
  <c r="E227" i="24"/>
  <c r="D227" i="24"/>
  <c r="C227" i="24"/>
  <c r="P226" i="24"/>
  <c r="O226" i="24"/>
  <c r="N226" i="24"/>
  <c r="M226" i="24"/>
  <c r="L226" i="24"/>
  <c r="K226" i="24"/>
  <c r="J226" i="24"/>
  <c r="I226" i="24"/>
  <c r="H226" i="24"/>
  <c r="G226" i="24"/>
  <c r="F226" i="24"/>
  <c r="E226" i="24"/>
  <c r="D226" i="24"/>
  <c r="C226" i="24"/>
  <c r="P225" i="24"/>
  <c r="O225" i="24"/>
  <c r="N225" i="24"/>
  <c r="M225" i="24"/>
  <c r="L225" i="24"/>
  <c r="K225" i="24"/>
  <c r="J225" i="24"/>
  <c r="I225" i="24"/>
  <c r="H225" i="24"/>
  <c r="G225" i="24"/>
  <c r="F225" i="24"/>
  <c r="E225" i="24"/>
  <c r="D225" i="24"/>
  <c r="C225" i="24"/>
  <c r="P224" i="24"/>
  <c r="O224" i="24"/>
  <c r="N224" i="24"/>
  <c r="M224" i="24"/>
  <c r="L224" i="24"/>
  <c r="K224" i="24"/>
  <c r="J224" i="24"/>
  <c r="I224" i="24"/>
  <c r="H224" i="24"/>
  <c r="G224" i="24"/>
  <c r="F224" i="24"/>
  <c r="E224" i="24"/>
  <c r="D224" i="24"/>
  <c r="C224" i="24"/>
  <c r="P223" i="24"/>
  <c r="O223" i="24"/>
  <c r="N223" i="24"/>
  <c r="M223" i="24"/>
  <c r="L223" i="24"/>
  <c r="K223" i="24"/>
  <c r="J223" i="24"/>
  <c r="I223" i="24"/>
  <c r="H223" i="24"/>
  <c r="G223" i="24"/>
  <c r="F223" i="24"/>
  <c r="E223" i="24"/>
  <c r="D223" i="24"/>
  <c r="C223" i="24"/>
  <c r="P222" i="24"/>
  <c r="O222" i="24"/>
  <c r="N222" i="24"/>
  <c r="M222" i="24"/>
  <c r="L222" i="24"/>
  <c r="K222" i="24"/>
  <c r="J222" i="24"/>
  <c r="I222" i="24"/>
  <c r="H222" i="24"/>
  <c r="G222" i="24"/>
  <c r="F222" i="24"/>
  <c r="E222" i="24"/>
  <c r="D222" i="24"/>
  <c r="C222" i="24"/>
  <c r="P221" i="24"/>
  <c r="O221" i="24"/>
  <c r="N221" i="24"/>
  <c r="M221" i="24"/>
  <c r="L221" i="24"/>
  <c r="K221" i="24"/>
  <c r="J221" i="24"/>
  <c r="I221" i="24"/>
  <c r="H221" i="24"/>
  <c r="G221" i="24"/>
  <c r="F221" i="24"/>
  <c r="E221" i="24"/>
  <c r="D221" i="24"/>
  <c r="C221" i="24"/>
  <c r="P220" i="24"/>
  <c r="O220" i="24"/>
  <c r="N220" i="24"/>
  <c r="M220" i="24"/>
  <c r="L220" i="24"/>
  <c r="K220" i="24"/>
  <c r="J220" i="24"/>
  <c r="I220" i="24"/>
  <c r="H220" i="24"/>
  <c r="G220" i="24"/>
  <c r="F220" i="24"/>
  <c r="E220" i="24"/>
  <c r="D220" i="24"/>
  <c r="C220" i="24"/>
  <c r="P219" i="24"/>
  <c r="O219" i="24"/>
  <c r="N219" i="24"/>
  <c r="M219" i="24"/>
  <c r="L219" i="24"/>
  <c r="K219" i="24"/>
  <c r="J219" i="24"/>
  <c r="I219" i="24"/>
  <c r="H219" i="24"/>
  <c r="G219" i="24"/>
  <c r="F219" i="24"/>
  <c r="E219" i="24"/>
  <c r="D219" i="24"/>
  <c r="C219" i="24"/>
  <c r="P218" i="24"/>
  <c r="O218" i="24"/>
  <c r="N218" i="24"/>
  <c r="M218" i="24"/>
  <c r="L218" i="24"/>
  <c r="K218" i="24"/>
  <c r="J218" i="24"/>
  <c r="I218" i="24"/>
  <c r="H218" i="24"/>
  <c r="G218" i="24"/>
  <c r="F218" i="24"/>
  <c r="E218" i="24"/>
  <c r="D218" i="24"/>
  <c r="C218" i="24"/>
  <c r="P217" i="24"/>
  <c r="O217" i="24"/>
  <c r="N217" i="24"/>
  <c r="M217" i="24"/>
  <c r="L217" i="24"/>
  <c r="K217" i="24"/>
  <c r="J217" i="24"/>
  <c r="I217" i="24"/>
  <c r="H217" i="24"/>
  <c r="G217" i="24"/>
  <c r="F217" i="24"/>
  <c r="E217" i="24"/>
  <c r="D217" i="24"/>
  <c r="C217" i="24"/>
  <c r="P216" i="24"/>
  <c r="O216" i="24"/>
  <c r="N216" i="24"/>
  <c r="M216" i="24"/>
  <c r="L216" i="24"/>
  <c r="K216" i="24"/>
  <c r="J216" i="24"/>
  <c r="I216" i="24"/>
  <c r="H216" i="24"/>
  <c r="G216" i="24"/>
  <c r="F216" i="24"/>
  <c r="E216" i="24"/>
  <c r="D216" i="24"/>
  <c r="C216" i="24"/>
  <c r="P215" i="24"/>
  <c r="O215" i="24"/>
  <c r="N215" i="24"/>
  <c r="M215" i="24"/>
  <c r="L215" i="24"/>
  <c r="K215" i="24"/>
  <c r="J215" i="24"/>
  <c r="I215" i="24"/>
  <c r="H215" i="24"/>
  <c r="G215" i="24"/>
  <c r="F215" i="24"/>
  <c r="E215" i="24"/>
  <c r="D215" i="24"/>
  <c r="C215" i="24"/>
  <c r="P214" i="24"/>
  <c r="O214" i="24"/>
  <c r="N214" i="24"/>
  <c r="M214" i="24"/>
  <c r="L214" i="24"/>
  <c r="K214" i="24"/>
  <c r="J214" i="24"/>
  <c r="I214" i="24"/>
  <c r="H214" i="24"/>
  <c r="G214" i="24"/>
  <c r="F214" i="24"/>
  <c r="E214" i="24"/>
  <c r="D214" i="24"/>
  <c r="C214" i="24"/>
  <c r="P213" i="24"/>
  <c r="O213" i="24"/>
  <c r="N213" i="24"/>
  <c r="M213" i="24"/>
  <c r="L213" i="24"/>
  <c r="K213" i="24"/>
  <c r="J213" i="24"/>
  <c r="I213" i="24"/>
  <c r="H213" i="24"/>
  <c r="G213" i="24"/>
  <c r="F213" i="24"/>
  <c r="E213" i="24"/>
  <c r="D213" i="24"/>
  <c r="C213" i="24"/>
  <c r="P212" i="24"/>
  <c r="O212" i="24"/>
  <c r="N212" i="24"/>
  <c r="M212" i="24"/>
  <c r="L212" i="24"/>
  <c r="K212" i="24"/>
  <c r="J212" i="24"/>
  <c r="I212" i="24"/>
  <c r="H212" i="24"/>
  <c r="G212" i="24"/>
  <c r="F212" i="24"/>
  <c r="E212" i="24"/>
  <c r="D212" i="24"/>
  <c r="C212" i="24"/>
  <c r="P211" i="24"/>
  <c r="O211" i="24"/>
  <c r="N211" i="24"/>
  <c r="M211" i="24"/>
  <c r="L211" i="24"/>
  <c r="K211" i="24"/>
  <c r="J211" i="24"/>
  <c r="I211" i="24"/>
  <c r="H211" i="24"/>
  <c r="G211" i="24"/>
  <c r="F211" i="24"/>
  <c r="E211" i="24"/>
  <c r="D211" i="24"/>
  <c r="C211" i="24"/>
  <c r="P210" i="24"/>
  <c r="O210" i="24"/>
  <c r="N210" i="24"/>
  <c r="M210" i="24"/>
  <c r="L210" i="24"/>
  <c r="K210" i="24"/>
  <c r="J210" i="24"/>
  <c r="I210" i="24"/>
  <c r="H210" i="24"/>
  <c r="G210" i="24"/>
  <c r="F210" i="24"/>
  <c r="E210" i="24"/>
  <c r="D210" i="24"/>
  <c r="C210" i="24"/>
  <c r="P209" i="24"/>
  <c r="O209" i="24"/>
  <c r="N209" i="24"/>
  <c r="M209" i="24"/>
  <c r="L209" i="24"/>
  <c r="K209" i="24"/>
  <c r="J209" i="24"/>
  <c r="I209" i="24"/>
  <c r="H209" i="24"/>
  <c r="G209" i="24"/>
  <c r="F209" i="24"/>
  <c r="E209" i="24"/>
  <c r="D209" i="24"/>
  <c r="C209" i="24"/>
  <c r="P208" i="24"/>
  <c r="O208" i="24"/>
  <c r="N208" i="24"/>
  <c r="M208" i="24"/>
  <c r="L208" i="24"/>
  <c r="K208" i="24"/>
  <c r="J208" i="24"/>
  <c r="I208" i="24"/>
  <c r="H208" i="24"/>
  <c r="G208" i="24"/>
  <c r="F208" i="24"/>
  <c r="E208" i="24"/>
  <c r="D208" i="24"/>
  <c r="C208" i="24"/>
  <c r="P207" i="24"/>
  <c r="O207" i="24"/>
  <c r="N207" i="24"/>
  <c r="M207" i="24"/>
  <c r="L207" i="24"/>
  <c r="K207" i="24"/>
  <c r="J207" i="24"/>
  <c r="I207" i="24"/>
  <c r="H207" i="24"/>
  <c r="G207" i="24"/>
  <c r="F207" i="24"/>
  <c r="E207" i="24"/>
  <c r="D207" i="24"/>
  <c r="C207" i="24"/>
  <c r="P206" i="24"/>
  <c r="O206" i="24"/>
  <c r="N206" i="24"/>
  <c r="M206" i="24"/>
  <c r="L206" i="24"/>
  <c r="K206" i="24"/>
  <c r="J206" i="24"/>
  <c r="I206" i="24"/>
  <c r="H206" i="24"/>
  <c r="G206" i="24"/>
  <c r="F206" i="24"/>
  <c r="E206" i="24"/>
  <c r="D206" i="24"/>
  <c r="C206" i="24"/>
  <c r="P205" i="24"/>
  <c r="O205" i="24"/>
  <c r="N205" i="24"/>
  <c r="M205" i="24"/>
  <c r="L205" i="24"/>
  <c r="K205" i="24"/>
  <c r="J205" i="24"/>
  <c r="I205" i="24"/>
  <c r="H205" i="24"/>
  <c r="G205" i="24"/>
  <c r="F205" i="24"/>
  <c r="E205" i="24"/>
  <c r="D205" i="24"/>
  <c r="C205" i="24"/>
  <c r="P204" i="24"/>
  <c r="O204" i="24"/>
  <c r="N204" i="24"/>
  <c r="M204" i="24"/>
  <c r="L204" i="24"/>
  <c r="K204" i="24"/>
  <c r="J204" i="24"/>
  <c r="I204" i="24"/>
  <c r="H204" i="24"/>
  <c r="G204" i="24"/>
  <c r="F204" i="24"/>
  <c r="E204" i="24"/>
  <c r="D204" i="24"/>
  <c r="C204" i="24"/>
  <c r="P203" i="24"/>
  <c r="O203" i="24"/>
  <c r="N203" i="24"/>
  <c r="M203" i="24"/>
  <c r="L203" i="24"/>
  <c r="K203" i="24"/>
  <c r="J203" i="24"/>
  <c r="I203" i="24"/>
  <c r="H203" i="24"/>
  <c r="G203" i="24"/>
  <c r="F203" i="24"/>
  <c r="E203" i="24"/>
  <c r="D203" i="24"/>
  <c r="C203" i="24"/>
  <c r="P202" i="24"/>
  <c r="O202" i="24"/>
  <c r="N202" i="24"/>
  <c r="M202" i="24"/>
  <c r="L202" i="24"/>
  <c r="K202" i="24"/>
  <c r="J202" i="24"/>
  <c r="I202" i="24"/>
  <c r="H202" i="24"/>
  <c r="G202" i="24"/>
  <c r="F202" i="24"/>
  <c r="E202" i="24"/>
  <c r="D202" i="24"/>
  <c r="C202" i="24"/>
  <c r="P201" i="24"/>
  <c r="O201" i="24"/>
  <c r="N201" i="24"/>
  <c r="M201" i="24"/>
  <c r="L201" i="24"/>
  <c r="K201" i="24"/>
  <c r="J201" i="24"/>
  <c r="I201" i="24"/>
  <c r="H201" i="24"/>
  <c r="G201" i="24"/>
  <c r="F201" i="24"/>
  <c r="E201" i="24"/>
  <c r="D201" i="24"/>
  <c r="C201" i="24"/>
  <c r="P200" i="24"/>
  <c r="O200" i="24"/>
  <c r="N200" i="24"/>
  <c r="M200" i="24"/>
  <c r="L200" i="24"/>
  <c r="K200" i="24"/>
  <c r="J200" i="24"/>
  <c r="I200" i="24"/>
  <c r="H200" i="24"/>
  <c r="G200" i="24"/>
  <c r="F200" i="24"/>
  <c r="E200" i="24"/>
  <c r="D200" i="24"/>
  <c r="C200" i="24"/>
  <c r="P199" i="24"/>
  <c r="O199" i="24"/>
  <c r="N199" i="24"/>
  <c r="M199" i="24"/>
  <c r="L199" i="24"/>
  <c r="K199" i="24"/>
  <c r="J199" i="24"/>
  <c r="I199" i="24"/>
  <c r="H199" i="24"/>
  <c r="G199" i="24"/>
  <c r="F199" i="24"/>
  <c r="E199" i="24"/>
  <c r="D199" i="24"/>
  <c r="C199" i="24"/>
  <c r="P198" i="24"/>
  <c r="O198" i="24"/>
  <c r="N198" i="24"/>
  <c r="M198" i="24"/>
  <c r="L198" i="24"/>
  <c r="K198" i="24"/>
  <c r="J198" i="24"/>
  <c r="I198" i="24"/>
  <c r="H198" i="24"/>
  <c r="G198" i="24"/>
  <c r="F198" i="24"/>
  <c r="E198" i="24"/>
  <c r="D198" i="24"/>
  <c r="C198" i="24"/>
  <c r="P197" i="24"/>
  <c r="O197" i="24"/>
  <c r="N197" i="24"/>
  <c r="M197" i="24"/>
  <c r="L197" i="24"/>
  <c r="K197" i="24"/>
  <c r="J197" i="24"/>
  <c r="I197" i="24"/>
  <c r="H197" i="24"/>
  <c r="G197" i="24"/>
  <c r="F197" i="24"/>
  <c r="E197" i="24"/>
  <c r="D197" i="24"/>
  <c r="C197" i="24"/>
  <c r="P196" i="24"/>
  <c r="O196" i="24"/>
  <c r="N196" i="24"/>
  <c r="M196" i="24"/>
  <c r="L196" i="24"/>
  <c r="K196" i="24"/>
  <c r="J196" i="24"/>
  <c r="I196" i="24"/>
  <c r="H196" i="24"/>
  <c r="G196" i="24"/>
  <c r="F196" i="24"/>
  <c r="E196" i="24"/>
  <c r="D196" i="24"/>
  <c r="C196" i="24"/>
  <c r="P195" i="24"/>
  <c r="O195" i="24"/>
  <c r="N195" i="24"/>
  <c r="M195" i="24"/>
  <c r="L195" i="24"/>
  <c r="K195" i="24"/>
  <c r="J195" i="24"/>
  <c r="I195" i="24"/>
  <c r="H195" i="24"/>
  <c r="G195" i="24"/>
  <c r="F195" i="24"/>
  <c r="E195" i="24"/>
  <c r="D195" i="24"/>
  <c r="C195" i="24"/>
  <c r="P194" i="24"/>
  <c r="O194" i="24"/>
  <c r="N194" i="24"/>
  <c r="M194" i="24"/>
  <c r="L194" i="24"/>
  <c r="K194" i="24"/>
  <c r="J194" i="24"/>
  <c r="I194" i="24"/>
  <c r="H194" i="24"/>
  <c r="G194" i="24"/>
  <c r="F194" i="24"/>
  <c r="E194" i="24"/>
  <c r="D194" i="24"/>
  <c r="C194" i="24"/>
  <c r="P193" i="24"/>
  <c r="O193" i="24"/>
  <c r="N193" i="24"/>
  <c r="M193" i="24"/>
  <c r="L193" i="24"/>
  <c r="K193" i="24"/>
  <c r="J193" i="24"/>
  <c r="I193" i="24"/>
  <c r="H193" i="24"/>
  <c r="G193" i="24"/>
  <c r="F193" i="24"/>
  <c r="E193" i="24"/>
  <c r="D193" i="24"/>
  <c r="C193" i="24"/>
  <c r="P192" i="24"/>
  <c r="O192" i="24"/>
  <c r="N192" i="24"/>
  <c r="M192" i="24"/>
  <c r="L192" i="24"/>
  <c r="K192" i="24"/>
  <c r="J192" i="24"/>
  <c r="I192" i="24"/>
  <c r="H192" i="24"/>
  <c r="G192" i="24"/>
  <c r="F192" i="24"/>
  <c r="E192" i="24"/>
  <c r="D192" i="24"/>
  <c r="C192" i="24"/>
  <c r="P191" i="24"/>
  <c r="O191" i="24"/>
  <c r="N191" i="24"/>
  <c r="M191" i="24"/>
  <c r="L191" i="24"/>
  <c r="K191" i="24"/>
  <c r="J191" i="24"/>
  <c r="I191" i="24"/>
  <c r="H191" i="24"/>
  <c r="G191" i="24"/>
  <c r="F191" i="24"/>
  <c r="E191" i="24"/>
  <c r="D191" i="24"/>
  <c r="C191" i="24"/>
  <c r="P190" i="24"/>
  <c r="O190" i="24"/>
  <c r="N190" i="24"/>
  <c r="M190" i="24"/>
  <c r="L190" i="24"/>
  <c r="K190" i="24"/>
  <c r="J190" i="24"/>
  <c r="I190" i="24"/>
  <c r="H190" i="24"/>
  <c r="G190" i="24"/>
  <c r="F190" i="24"/>
  <c r="E190" i="24"/>
  <c r="D190" i="24"/>
  <c r="C190" i="24"/>
  <c r="P189" i="24"/>
  <c r="O189" i="24"/>
  <c r="N189" i="24"/>
  <c r="M189" i="24"/>
  <c r="L189" i="24"/>
  <c r="K189" i="24"/>
  <c r="J189" i="24"/>
  <c r="I189" i="24"/>
  <c r="H189" i="24"/>
  <c r="G189" i="24"/>
  <c r="F189" i="24"/>
  <c r="E189" i="24"/>
  <c r="D189" i="24"/>
  <c r="C189" i="24"/>
  <c r="P188" i="24"/>
  <c r="O188" i="24"/>
  <c r="N188" i="24"/>
  <c r="M188" i="24"/>
  <c r="L188" i="24"/>
  <c r="K188" i="24"/>
  <c r="J188" i="24"/>
  <c r="I188" i="24"/>
  <c r="H188" i="24"/>
  <c r="G188" i="24"/>
  <c r="F188" i="24"/>
  <c r="E188" i="24"/>
  <c r="D188" i="24"/>
  <c r="C188" i="24"/>
  <c r="P187" i="24"/>
  <c r="O187" i="24"/>
  <c r="N187" i="24"/>
  <c r="M187" i="24"/>
  <c r="L187" i="24"/>
  <c r="K187" i="24"/>
  <c r="J187" i="24"/>
  <c r="I187" i="24"/>
  <c r="H187" i="24"/>
  <c r="G187" i="24"/>
  <c r="F187" i="24"/>
  <c r="E187" i="24"/>
  <c r="D187" i="24"/>
  <c r="C187" i="24"/>
  <c r="P186" i="24"/>
  <c r="O186" i="24"/>
  <c r="N186" i="24"/>
  <c r="M186" i="24"/>
  <c r="L186" i="24"/>
  <c r="K186" i="24"/>
  <c r="J186" i="24"/>
  <c r="I186" i="24"/>
  <c r="H186" i="24"/>
  <c r="G186" i="24"/>
  <c r="F186" i="24"/>
  <c r="E186" i="24"/>
  <c r="D186" i="24"/>
  <c r="C186" i="24"/>
  <c r="P185" i="24"/>
  <c r="O185" i="24"/>
  <c r="N185" i="24"/>
  <c r="M185" i="24"/>
  <c r="L185" i="24"/>
  <c r="K185" i="24"/>
  <c r="J185" i="24"/>
  <c r="I185" i="24"/>
  <c r="H185" i="24"/>
  <c r="G185" i="24"/>
  <c r="F185" i="24"/>
  <c r="E185" i="24"/>
  <c r="D185" i="24"/>
  <c r="C185" i="24"/>
  <c r="P184" i="24"/>
  <c r="O184" i="24"/>
  <c r="N184" i="24"/>
  <c r="M184" i="24"/>
  <c r="L184" i="24"/>
  <c r="K184" i="24"/>
  <c r="J184" i="24"/>
  <c r="I184" i="24"/>
  <c r="H184" i="24"/>
  <c r="G184" i="24"/>
  <c r="F184" i="24"/>
  <c r="E184" i="24"/>
  <c r="D184" i="24"/>
  <c r="C184" i="24"/>
  <c r="P183" i="24"/>
  <c r="O183" i="24"/>
  <c r="N183" i="24"/>
  <c r="M183" i="24"/>
  <c r="L183" i="24"/>
  <c r="K183" i="24"/>
  <c r="J183" i="24"/>
  <c r="I183" i="24"/>
  <c r="H183" i="24"/>
  <c r="G183" i="24"/>
  <c r="F183" i="24"/>
  <c r="E183" i="24"/>
  <c r="D183" i="24"/>
  <c r="C183" i="24"/>
  <c r="P182" i="24"/>
  <c r="O182" i="24"/>
  <c r="N182" i="24"/>
  <c r="M182" i="24"/>
  <c r="L182" i="24"/>
  <c r="K182" i="24"/>
  <c r="J182" i="24"/>
  <c r="I182" i="24"/>
  <c r="H182" i="24"/>
  <c r="G182" i="24"/>
  <c r="F182" i="24"/>
  <c r="E182" i="24"/>
  <c r="D182" i="24"/>
  <c r="C182" i="24"/>
  <c r="P181" i="24"/>
  <c r="O181" i="24"/>
  <c r="N181" i="24"/>
  <c r="M181" i="24"/>
  <c r="L181" i="24"/>
  <c r="K181" i="24"/>
  <c r="J181" i="24"/>
  <c r="I181" i="24"/>
  <c r="H181" i="24"/>
  <c r="G181" i="24"/>
  <c r="F181" i="24"/>
  <c r="E181" i="24"/>
  <c r="D181" i="24"/>
  <c r="C181" i="24"/>
  <c r="P180" i="24"/>
  <c r="O180" i="24"/>
  <c r="N180" i="24"/>
  <c r="M180" i="24"/>
  <c r="L180" i="24"/>
  <c r="K180" i="24"/>
  <c r="J180" i="24"/>
  <c r="I180" i="24"/>
  <c r="H180" i="24"/>
  <c r="G180" i="24"/>
  <c r="F180" i="24"/>
  <c r="E180" i="24"/>
  <c r="D180" i="24"/>
  <c r="C180" i="24"/>
  <c r="P179" i="24"/>
  <c r="O179" i="24"/>
  <c r="N179" i="24"/>
  <c r="M179" i="24"/>
  <c r="L179" i="24"/>
  <c r="K179" i="24"/>
  <c r="J179" i="24"/>
  <c r="I179" i="24"/>
  <c r="H179" i="24"/>
  <c r="G179" i="24"/>
  <c r="F179" i="24"/>
  <c r="E179" i="24"/>
  <c r="D179" i="24"/>
  <c r="C179" i="24"/>
  <c r="P178" i="24"/>
  <c r="O178" i="24"/>
  <c r="N178" i="24"/>
  <c r="M178" i="24"/>
  <c r="L178" i="24"/>
  <c r="K178" i="24"/>
  <c r="J178" i="24"/>
  <c r="I178" i="24"/>
  <c r="H178" i="24"/>
  <c r="G178" i="24"/>
  <c r="F178" i="24"/>
  <c r="E178" i="24"/>
  <c r="D178" i="24"/>
  <c r="C178" i="24"/>
  <c r="P177" i="24"/>
  <c r="O177" i="24"/>
  <c r="N177" i="24"/>
  <c r="M177" i="24"/>
  <c r="L177" i="24"/>
  <c r="K177" i="24"/>
  <c r="J177" i="24"/>
  <c r="I177" i="24"/>
  <c r="H177" i="24"/>
  <c r="G177" i="24"/>
  <c r="F177" i="24"/>
  <c r="E177" i="24"/>
  <c r="D177" i="24"/>
  <c r="C177" i="24"/>
  <c r="P176" i="24"/>
  <c r="O176" i="24"/>
  <c r="N176" i="24"/>
  <c r="M176" i="24"/>
  <c r="L176" i="24"/>
  <c r="K176" i="24"/>
  <c r="J176" i="24"/>
  <c r="I176" i="24"/>
  <c r="H176" i="24"/>
  <c r="G176" i="24"/>
  <c r="F176" i="24"/>
  <c r="E176" i="24"/>
  <c r="D176" i="24"/>
  <c r="C176" i="24"/>
  <c r="P175" i="24"/>
  <c r="O175" i="24"/>
  <c r="N175" i="24"/>
  <c r="M175" i="24"/>
  <c r="L175" i="24"/>
  <c r="K175" i="24"/>
  <c r="J175" i="24"/>
  <c r="I175" i="24"/>
  <c r="H175" i="24"/>
  <c r="G175" i="24"/>
  <c r="F175" i="24"/>
  <c r="E175" i="24"/>
  <c r="D175" i="24"/>
  <c r="C175" i="24"/>
  <c r="P174" i="24"/>
  <c r="O174" i="24"/>
  <c r="N174" i="24"/>
  <c r="M174" i="24"/>
  <c r="L174" i="24"/>
  <c r="K174" i="24"/>
  <c r="J174" i="24"/>
  <c r="I174" i="24"/>
  <c r="H174" i="24"/>
  <c r="G174" i="24"/>
  <c r="F174" i="24"/>
  <c r="E174" i="24"/>
  <c r="D174" i="24"/>
  <c r="C174" i="24"/>
  <c r="P173" i="24"/>
  <c r="O173" i="24"/>
  <c r="N173" i="24"/>
  <c r="M173" i="24"/>
  <c r="L173" i="24"/>
  <c r="K173" i="24"/>
  <c r="J173" i="24"/>
  <c r="I173" i="24"/>
  <c r="H173" i="24"/>
  <c r="G173" i="24"/>
  <c r="F173" i="24"/>
  <c r="E173" i="24"/>
  <c r="D173" i="24"/>
  <c r="C173" i="24"/>
  <c r="P172" i="24"/>
  <c r="O172" i="24"/>
  <c r="N172" i="24"/>
  <c r="M172" i="24"/>
  <c r="L172" i="24"/>
  <c r="K172" i="24"/>
  <c r="J172" i="24"/>
  <c r="I172" i="24"/>
  <c r="H172" i="24"/>
  <c r="G172" i="24"/>
  <c r="F172" i="24"/>
  <c r="E172" i="24"/>
  <c r="D172" i="24"/>
  <c r="C172" i="24"/>
  <c r="P171" i="24"/>
  <c r="O171" i="24"/>
  <c r="N171" i="24"/>
  <c r="M171" i="24"/>
  <c r="L171" i="24"/>
  <c r="K171" i="24"/>
  <c r="J171" i="24"/>
  <c r="I171" i="24"/>
  <c r="H171" i="24"/>
  <c r="G171" i="24"/>
  <c r="F171" i="24"/>
  <c r="E171" i="24"/>
  <c r="D171" i="24"/>
  <c r="C171" i="24"/>
  <c r="P170" i="24"/>
  <c r="O170" i="24"/>
  <c r="N170" i="24"/>
  <c r="M170" i="24"/>
  <c r="L170" i="24"/>
  <c r="K170" i="24"/>
  <c r="J170" i="24"/>
  <c r="I170" i="24"/>
  <c r="H170" i="24"/>
  <c r="G170" i="24"/>
  <c r="F170" i="24"/>
  <c r="E170" i="24"/>
  <c r="D170" i="24"/>
  <c r="C170" i="24"/>
  <c r="P169" i="24"/>
  <c r="O169" i="24"/>
  <c r="N169" i="24"/>
  <c r="M169" i="24"/>
  <c r="L169" i="24"/>
  <c r="K169" i="24"/>
  <c r="J169" i="24"/>
  <c r="I169" i="24"/>
  <c r="H169" i="24"/>
  <c r="G169" i="24"/>
  <c r="F169" i="24"/>
  <c r="E169" i="24"/>
  <c r="D169" i="24"/>
  <c r="C169" i="24"/>
  <c r="P168" i="24"/>
  <c r="O168" i="24"/>
  <c r="N168" i="24"/>
  <c r="M168" i="24"/>
  <c r="L168" i="24"/>
  <c r="K168" i="24"/>
  <c r="J168" i="24"/>
  <c r="I168" i="24"/>
  <c r="H168" i="24"/>
  <c r="G168" i="24"/>
  <c r="F168" i="24"/>
  <c r="E168" i="24"/>
  <c r="D168" i="24"/>
  <c r="C168" i="24"/>
  <c r="P167" i="24"/>
  <c r="O167" i="24"/>
  <c r="N167" i="24"/>
  <c r="M167" i="24"/>
  <c r="L167" i="24"/>
  <c r="K167" i="24"/>
  <c r="J167" i="24"/>
  <c r="I167" i="24"/>
  <c r="H167" i="24"/>
  <c r="G167" i="24"/>
  <c r="F167" i="24"/>
  <c r="E167" i="24"/>
  <c r="D167" i="24"/>
  <c r="C167" i="24"/>
  <c r="P166" i="24"/>
  <c r="O166" i="24"/>
  <c r="N166" i="24"/>
  <c r="M166" i="24"/>
  <c r="L166" i="24"/>
  <c r="K166" i="24"/>
  <c r="J166" i="24"/>
  <c r="I166" i="24"/>
  <c r="H166" i="24"/>
  <c r="G166" i="24"/>
  <c r="F166" i="24"/>
  <c r="E166" i="24"/>
  <c r="D166" i="24"/>
  <c r="C166" i="24"/>
  <c r="P165" i="24"/>
  <c r="O165" i="24"/>
  <c r="N165" i="24"/>
  <c r="M165" i="24"/>
  <c r="L165" i="24"/>
  <c r="K165" i="24"/>
  <c r="J165" i="24"/>
  <c r="I165" i="24"/>
  <c r="H165" i="24"/>
  <c r="G165" i="24"/>
  <c r="F165" i="24"/>
  <c r="E165" i="24"/>
  <c r="D165" i="24"/>
  <c r="C165" i="24"/>
  <c r="P164" i="24"/>
  <c r="O164" i="24"/>
  <c r="N164" i="24"/>
  <c r="M164" i="24"/>
  <c r="L164" i="24"/>
  <c r="K164" i="24"/>
  <c r="J164" i="24"/>
  <c r="I164" i="24"/>
  <c r="H164" i="24"/>
  <c r="G164" i="24"/>
  <c r="F164" i="24"/>
  <c r="E164" i="24"/>
  <c r="D164" i="24"/>
  <c r="C164" i="24"/>
  <c r="P163" i="24"/>
  <c r="O163" i="24"/>
  <c r="N163" i="24"/>
  <c r="M163" i="24"/>
  <c r="L163" i="24"/>
  <c r="K163" i="24"/>
  <c r="J163" i="24"/>
  <c r="I163" i="24"/>
  <c r="H163" i="24"/>
  <c r="G163" i="24"/>
  <c r="F163" i="24"/>
  <c r="E163" i="24"/>
  <c r="D163" i="24"/>
  <c r="C163" i="24"/>
  <c r="P162" i="24"/>
  <c r="O162" i="24"/>
  <c r="N162" i="24"/>
  <c r="M162" i="24"/>
  <c r="L162" i="24"/>
  <c r="K162" i="24"/>
  <c r="J162" i="24"/>
  <c r="I162" i="24"/>
  <c r="H162" i="24"/>
  <c r="G162" i="24"/>
  <c r="F162" i="24"/>
  <c r="E162" i="24"/>
  <c r="D162" i="24"/>
  <c r="C162" i="24"/>
  <c r="P161" i="24"/>
  <c r="O161" i="24"/>
  <c r="N161" i="24"/>
  <c r="M161" i="24"/>
  <c r="L161" i="24"/>
  <c r="K161" i="24"/>
  <c r="J161" i="24"/>
  <c r="I161" i="24"/>
  <c r="H161" i="24"/>
  <c r="G161" i="24"/>
  <c r="F161" i="24"/>
  <c r="E161" i="24"/>
  <c r="D161" i="24"/>
  <c r="C161" i="24"/>
  <c r="P160" i="24"/>
  <c r="O160" i="24"/>
  <c r="N160" i="24"/>
  <c r="M160" i="24"/>
  <c r="L160" i="24"/>
  <c r="K160" i="24"/>
  <c r="J160" i="24"/>
  <c r="I160" i="24"/>
  <c r="H160" i="24"/>
  <c r="G160" i="24"/>
  <c r="F160" i="24"/>
  <c r="E160" i="24"/>
  <c r="D160" i="24"/>
  <c r="C160" i="24"/>
  <c r="P159" i="24"/>
  <c r="O159" i="24"/>
  <c r="N159" i="24"/>
  <c r="M159" i="24"/>
  <c r="L159" i="24"/>
  <c r="K159" i="24"/>
  <c r="J159" i="24"/>
  <c r="I159" i="24"/>
  <c r="H159" i="24"/>
  <c r="G159" i="24"/>
  <c r="F159" i="24"/>
  <c r="E159" i="24"/>
  <c r="D159" i="24"/>
  <c r="C159" i="24"/>
  <c r="P158" i="24"/>
  <c r="O158" i="24"/>
  <c r="N158" i="24"/>
  <c r="M158" i="24"/>
  <c r="L158" i="24"/>
  <c r="K158" i="24"/>
  <c r="J158" i="24"/>
  <c r="I158" i="24"/>
  <c r="H158" i="24"/>
  <c r="G158" i="24"/>
  <c r="F158" i="24"/>
  <c r="E158" i="24"/>
  <c r="D158" i="24"/>
  <c r="C158" i="24"/>
  <c r="P157" i="24"/>
  <c r="O157" i="24"/>
  <c r="N157" i="24"/>
  <c r="M157" i="24"/>
  <c r="L157" i="24"/>
  <c r="K157" i="24"/>
  <c r="J157" i="24"/>
  <c r="I157" i="24"/>
  <c r="H157" i="24"/>
  <c r="G157" i="24"/>
  <c r="F157" i="24"/>
  <c r="E157" i="24"/>
  <c r="D157" i="24"/>
  <c r="C157" i="24"/>
  <c r="P156" i="24"/>
  <c r="O156" i="24"/>
  <c r="N156" i="24"/>
  <c r="M156" i="24"/>
  <c r="L156" i="24"/>
  <c r="K156" i="24"/>
  <c r="J156" i="24"/>
  <c r="I156" i="24"/>
  <c r="H156" i="24"/>
  <c r="G156" i="24"/>
  <c r="F156" i="24"/>
  <c r="E156" i="24"/>
  <c r="D156" i="24"/>
  <c r="C156" i="24"/>
  <c r="P155" i="24"/>
  <c r="O155" i="24"/>
  <c r="N155" i="24"/>
  <c r="M155" i="24"/>
  <c r="L155" i="24"/>
  <c r="K155" i="24"/>
  <c r="J155" i="24"/>
  <c r="I155" i="24"/>
  <c r="H155" i="24"/>
  <c r="G155" i="24"/>
  <c r="F155" i="24"/>
  <c r="E155" i="24"/>
  <c r="D155" i="24"/>
  <c r="C155" i="24"/>
  <c r="P154" i="24"/>
  <c r="O154" i="24"/>
  <c r="N154" i="24"/>
  <c r="M154" i="24"/>
  <c r="L154" i="24"/>
  <c r="K154" i="24"/>
  <c r="J154" i="24"/>
  <c r="I154" i="24"/>
  <c r="H154" i="24"/>
  <c r="G154" i="24"/>
  <c r="F154" i="24"/>
  <c r="E154" i="24"/>
  <c r="D154" i="24"/>
  <c r="C154" i="24"/>
  <c r="P153" i="24"/>
  <c r="O153" i="24"/>
  <c r="N153" i="24"/>
  <c r="M153" i="24"/>
  <c r="L153" i="24"/>
  <c r="K153" i="24"/>
  <c r="J153" i="24"/>
  <c r="I153" i="24"/>
  <c r="H153" i="24"/>
  <c r="G153" i="24"/>
  <c r="F153" i="24"/>
  <c r="E153" i="24"/>
  <c r="D153" i="24"/>
  <c r="C153" i="24"/>
  <c r="P152" i="24"/>
  <c r="O152" i="24"/>
  <c r="N152" i="24"/>
  <c r="M152" i="24"/>
  <c r="L152" i="24"/>
  <c r="K152" i="24"/>
  <c r="J152" i="24"/>
  <c r="I152" i="24"/>
  <c r="H152" i="24"/>
  <c r="G152" i="24"/>
  <c r="F152" i="24"/>
  <c r="E152" i="24"/>
  <c r="D152" i="24"/>
  <c r="C152" i="24"/>
  <c r="P151" i="24"/>
  <c r="O151" i="24"/>
  <c r="N151" i="24"/>
  <c r="M151" i="24"/>
  <c r="L151" i="24"/>
  <c r="K151" i="24"/>
  <c r="J151" i="24"/>
  <c r="I151" i="24"/>
  <c r="H151" i="24"/>
  <c r="G151" i="24"/>
  <c r="F151" i="24"/>
  <c r="E151" i="24"/>
  <c r="D151" i="24"/>
  <c r="C151" i="24"/>
  <c r="P150" i="24"/>
  <c r="O150" i="24"/>
  <c r="N150" i="24"/>
  <c r="M150" i="24"/>
  <c r="L150" i="24"/>
  <c r="K150" i="24"/>
  <c r="J150" i="24"/>
  <c r="I150" i="24"/>
  <c r="H150" i="24"/>
  <c r="G150" i="24"/>
  <c r="F150" i="24"/>
  <c r="E150" i="24"/>
  <c r="D150" i="24"/>
  <c r="C150" i="24"/>
  <c r="P149" i="24"/>
  <c r="O149" i="24"/>
  <c r="N149" i="24"/>
  <c r="M149" i="24"/>
  <c r="L149" i="24"/>
  <c r="K149" i="24"/>
  <c r="J149" i="24"/>
  <c r="I149" i="24"/>
  <c r="H149" i="24"/>
  <c r="G149" i="24"/>
  <c r="F149" i="24"/>
  <c r="E149" i="24"/>
  <c r="D149" i="24"/>
  <c r="C149" i="24"/>
  <c r="P148" i="24"/>
  <c r="O148" i="24"/>
  <c r="N148" i="24"/>
  <c r="M148" i="24"/>
  <c r="L148" i="24"/>
  <c r="K148" i="24"/>
  <c r="J148" i="24"/>
  <c r="I148" i="24"/>
  <c r="H148" i="24"/>
  <c r="G148" i="24"/>
  <c r="F148" i="24"/>
  <c r="E148" i="24"/>
  <c r="D148" i="24"/>
  <c r="C148" i="24"/>
  <c r="P147" i="24"/>
  <c r="O147" i="24"/>
  <c r="N147" i="24"/>
  <c r="M147" i="24"/>
  <c r="L147" i="24"/>
  <c r="K147" i="24"/>
  <c r="J147" i="24"/>
  <c r="I147" i="24"/>
  <c r="H147" i="24"/>
  <c r="G147" i="24"/>
  <c r="F147" i="24"/>
  <c r="E147" i="24"/>
  <c r="D147" i="24"/>
  <c r="C147" i="24"/>
  <c r="P146" i="24"/>
  <c r="O146" i="24"/>
  <c r="N146" i="24"/>
  <c r="M146" i="24"/>
  <c r="L146" i="24"/>
  <c r="K146" i="24"/>
  <c r="J146" i="24"/>
  <c r="I146" i="24"/>
  <c r="H146" i="24"/>
  <c r="G146" i="24"/>
  <c r="F146" i="24"/>
  <c r="E146" i="24"/>
  <c r="D146" i="24"/>
  <c r="C146" i="24"/>
  <c r="P145" i="24"/>
  <c r="O145" i="24"/>
  <c r="N145" i="24"/>
  <c r="M145" i="24"/>
  <c r="L145" i="24"/>
  <c r="K145" i="24"/>
  <c r="J145" i="24"/>
  <c r="I145" i="24"/>
  <c r="H145" i="24"/>
  <c r="G145" i="24"/>
  <c r="F145" i="24"/>
  <c r="E145" i="24"/>
  <c r="D145" i="24"/>
  <c r="C145" i="24"/>
  <c r="P144" i="24"/>
  <c r="O144" i="24"/>
  <c r="N144" i="24"/>
  <c r="M144" i="24"/>
  <c r="L144" i="24"/>
  <c r="K144" i="24"/>
  <c r="J144" i="24"/>
  <c r="I144" i="24"/>
  <c r="H144" i="24"/>
  <c r="G144" i="24"/>
  <c r="F144" i="24"/>
  <c r="E144" i="24"/>
  <c r="D144" i="24"/>
  <c r="C144" i="24"/>
  <c r="P143" i="24"/>
  <c r="O143" i="24"/>
  <c r="N143" i="24"/>
  <c r="M143" i="24"/>
  <c r="L143" i="24"/>
  <c r="K143" i="24"/>
  <c r="J143" i="24"/>
  <c r="I143" i="24"/>
  <c r="H143" i="24"/>
  <c r="G143" i="24"/>
  <c r="F143" i="24"/>
  <c r="E143" i="24"/>
  <c r="D143" i="24"/>
  <c r="C143" i="24"/>
  <c r="P142" i="24"/>
  <c r="O142" i="24"/>
  <c r="N142" i="24"/>
  <c r="M142" i="24"/>
  <c r="L142" i="24"/>
  <c r="K142" i="24"/>
  <c r="J142" i="24"/>
  <c r="I142" i="24"/>
  <c r="H142" i="24"/>
  <c r="G142" i="24"/>
  <c r="F142" i="24"/>
  <c r="E142" i="24"/>
  <c r="D142" i="24"/>
  <c r="C142" i="24"/>
  <c r="P141" i="24"/>
  <c r="O141" i="24"/>
  <c r="N141" i="24"/>
  <c r="M141" i="24"/>
  <c r="L141" i="24"/>
  <c r="K141" i="24"/>
  <c r="J141" i="24"/>
  <c r="I141" i="24"/>
  <c r="H141" i="24"/>
  <c r="G141" i="24"/>
  <c r="F141" i="24"/>
  <c r="E141" i="24"/>
  <c r="D141" i="24"/>
  <c r="C141" i="24"/>
  <c r="P140" i="24"/>
  <c r="O140" i="24"/>
  <c r="N140" i="24"/>
  <c r="M140" i="24"/>
  <c r="L140" i="24"/>
  <c r="K140" i="24"/>
  <c r="J140" i="24"/>
  <c r="I140" i="24"/>
  <c r="H140" i="24"/>
  <c r="G140" i="24"/>
  <c r="F140" i="24"/>
  <c r="E140" i="24"/>
  <c r="D140" i="24"/>
  <c r="C140" i="24"/>
  <c r="P139" i="24"/>
  <c r="O139" i="24"/>
  <c r="N139" i="24"/>
  <c r="M139" i="24"/>
  <c r="L139" i="24"/>
  <c r="K139" i="24"/>
  <c r="J139" i="24"/>
  <c r="I139" i="24"/>
  <c r="H139" i="24"/>
  <c r="G139" i="24"/>
  <c r="F139" i="24"/>
  <c r="E139" i="24"/>
  <c r="D139" i="24"/>
  <c r="C139" i="24"/>
  <c r="P138" i="24"/>
  <c r="O138" i="24"/>
  <c r="N138" i="24"/>
  <c r="M138" i="24"/>
  <c r="L138" i="24"/>
  <c r="K138" i="24"/>
  <c r="J138" i="24"/>
  <c r="I138" i="24"/>
  <c r="H138" i="24"/>
  <c r="G138" i="24"/>
  <c r="F138" i="24"/>
  <c r="E138" i="24"/>
  <c r="D138" i="24"/>
  <c r="C138" i="24"/>
  <c r="P137" i="24"/>
  <c r="O137" i="24"/>
  <c r="N137" i="24"/>
  <c r="M137" i="24"/>
  <c r="L137" i="24"/>
  <c r="K137" i="24"/>
  <c r="J137" i="24"/>
  <c r="I137" i="24"/>
  <c r="H137" i="24"/>
  <c r="G137" i="24"/>
  <c r="F137" i="24"/>
  <c r="E137" i="24"/>
  <c r="D137" i="24"/>
  <c r="C137" i="24"/>
  <c r="P136" i="24"/>
  <c r="O136" i="24"/>
  <c r="N136" i="24"/>
  <c r="M136" i="24"/>
  <c r="L136" i="24"/>
  <c r="K136" i="24"/>
  <c r="J136" i="24"/>
  <c r="I136" i="24"/>
  <c r="H136" i="24"/>
  <c r="G136" i="24"/>
  <c r="F136" i="24"/>
  <c r="E136" i="24"/>
  <c r="D136" i="24"/>
  <c r="C136" i="24"/>
  <c r="P135" i="24"/>
  <c r="O135" i="24"/>
  <c r="N135" i="24"/>
  <c r="M135" i="24"/>
  <c r="L135" i="24"/>
  <c r="K135" i="24"/>
  <c r="J135" i="24"/>
  <c r="I135" i="24"/>
  <c r="H135" i="24"/>
  <c r="G135" i="24"/>
  <c r="F135" i="24"/>
  <c r="E135" i="24"/>
  <c r="D135" i="24"/>
  <c r="C135" i="24"/>
  <c r="P134" i="24"/>
  <c r="O134" i="24"/>
  <c r="N134" i="24"/>
  <c r="M134" i="24"/>
  <c r="L134" i="24"/>
  <c r="K134" i="24"/>
  <c r="J134" i="24"/>
  <c r="I134" i="24"/>
  <c r="H134" i="24"/>
  <c r="G134" i="24"/>
  <c r="F134" i="24"/>
  <c r="E134" i="24"/>
  <c r="D134" i="24"/>
  <c r="C134" i="24"/>
  <c r="P133" i="24"/>
  <c r="O133" i="24"/>
  <c r="N133" i="24"/>
  <c r="M133" i="24"/>
  <c r="L133" i="24"/>
  <c r="K133" i="24"/>
  <c r="J133" i="24"/>
  <c r="I133" i="24"/>
  <c r="H133" i="24"/>
  <c r="G133" i="24"/>
  <c r="F133" i="24"/>
  <c r="E133" i="24"/>
  <c r="D133" i="24"/>
  <c r="C133" i="24"/>
  <c r="P132" i="24"/>
  <c r="O132" i="24"/>
  <c r="N132" i="24"/>
  <c r="M132" i="24"/>
  <c r="L132" i="24"/>
  <c r="K132" i="24"/>
  <c r="J132" i="24"/>
  <c r="I132" i="24"/>
  <c r="H132" i="24"/>
  <c r="G132" i="24"/>
  <c r="F132" i="24"/>
  <c r="E132" i="24"/>
  <c r="D132" i="24"/>
  <c r="C132" i="24"/>
  <c r="P131" i="24"/>
  <c r="O131" i="24"/>
  <c r="N131" i="24"/>
  <c r="M131" i="24"/>
  <c r="L131" i="24"/>
  <c r="K131" i="24"/>
  <c r="J131" i="24"/>
  <c r="I131" i="24"/>
  <c r="H131" i="24"/>
  <c r="G131" i="24"/>
  <c r="F131" i="24"/>
  <c r="E131" i="24"/>
  <c r="D131" i="24"/>
  <c r="C131" i="24"/>
  <c r="P130" i="24"/>
  <c r="O130" i="24"/>
  <c r="N130" i="24"/>
  <c r="M130" i="24"/>
  <c r="L130" i="24"/>
  <c r="K130" i="24"/>
  <c r="J130" i="24"/>
  <c r="I130" i="24"/>
  <c r="H130" i="24"/>
  <c r="G130" i="24"/>
  <c r="F130" i="24"/>
  <c r="E130" i="24"/>
  <c r="D130" i="24"/>
  <c r="C130" i="24"/>
  <c r="P129" i="24"/>
  <c r="O129" i="24"/>
  <c r="N129" i="24"/>
  <c r="M129" i="24"/>
  <c r="L129" i="24"/>
  <c r="K129" i="24"/>
  <c r="J129" i="24"/>
  <c r="I129" i="24"/>
  <c r="H129" i="24"/>
  <c r="G129" i="24"/>
  <c r="F129" i="24"/>
  <c r="E129" i="24"/>
  <c r="D129" i="24"/>
  <c r="C129" i="24"/>
  <c r="P128" i="24"/>
  <c r="O128" i="24"/>
  <c r="N128" i="24"/>
  <c r="M128" i="24"/>
  <c r="L128" i="24"/>
  <c r="K128" i="24"/>
  <c r="J128" i="24"/>
  <c r="I128" i="24"/>
  <c r="H128" i="24"/>
  <c r="G128" i="24"/>
  <c r="F128" i="24"/>
  <c r="E128" i="24"/>
  <c r="D128" i="24"/>
  <c r="C128" i="24"/>
  <c r="P127" i="24"/>
  <c r="O127" i="24"/>
  <c r="N127" i="24"/>
  <c r="M127" i="24"/>
  <c r="L127" i="24"/>
  <c r="K127" i="24"/>
  <c r="J127" i="24"/>
  <c r="I127" i="24"/>
  <c r="H127" i="24"/>
  <c r="G127" i="24"/>
  <c r="F127" i="24"/>
  <c r="E127" i="24"/>
  <c r="D127" i="24"/>
  <c r="C127" i="24"/>
  <c r="P126" i="24"/>
  <c r="O126" i="24"/>
  <c r="N126" i="24"/>
  <c r="M126" i="24"/>
  <c r="L126" i="24"/>
  <c r="K126" i="24"/>
  <c r="J126" i="24"/>
  <c r="I126" i="24"/>
  <c r="H126" i="24"/>
  <c r="G126" i="24"/>
  <c r="F126" i="24"/>
  <c r="E126" i="24"/>
  <c r="D126" i="24"/>
  <c r="C126" i="24"/>
  <c r="P125" i="24"/>
  <c r="O125" i="24"/>
  <c r="N125" i="24"/>
  <c r="M125" i="24"/>
  <c r="L125" i="24"/>
  <c r="K125" i="24"/>
  <c r="J125" i="24"/>
  <c r="I125" i="24"/>
  <c r="H125" i="24"/>
  <c r="G125" i="24"/>
  <c r="F125" i="24"/>
  <c r="E125" i="24"/>
  <c r="D125" i="24"/>
  <c r="C125" i="24"/>
  <c r="P124" i="24"/>
  <c r="O124" i="24"/>
  <c r="N124" i="24"/>
  <c r="M124" i="24"/>
  <c r="L124" i="24"/>
  <c r="K124" i="24"/>
  <c r="J124" i="24"/>
  <c r="I124" i="24"/>
  <c r="H124" i="24"/>
  <c r="G124" i="24"/>
  <c r="F124" i="24"/>
  <c r="E124" i="24"/>
  <c r="D124" i="24"/>
  <c r="C124" i="24"/>
  <c r="P123" i="24"/>
  <c r="O123" i="24"/>
  <c r="N123" i="24"/>
  <c r="M123" i="24"/>
  <c r="L123" i="24"/>
  <c r="K123" i="24"/>
  <c r="J123" i="24"/>
  <c r="I123" i="24"/>
  <c r="H123" i="24"/>
  <c r="G123" i="24"/>
  <c r="F123" i="24"/>
  <c r="E123" i="24"/>
  <c r="D123" i="24"/>
  <c r="C123" i="24"/>
  <c r="P122" i="24"/>
  <c r="O122" i="24"/>
  <c r="N122" i="24"/>
  <c r="M122" i="24"/>
  <c r="L122" i="24"/>
  <c r="K122" i="24"/>
  <c r="J122" i="24"/>
  <c r="I122" i="24"/>
  <c r="H122" i="24"/>
  <c r="G122" i="24"/>
  <c r="F122" i="24"/>
  <c r="E122" i="24"/>
  <c r="D122" i="24"/>
  <c r="C122" i="24"/>
  <c r="P121" i="24"/>
  <c r="O121" i="24"/>
  <c r="N121" i="24"/>
  <c r="M121" i="24"/>
  <c r="L121" i="24"/>
  <c r="K121" i="24"/>
  <c r="J121" i="24"/>
  <c r="I121" i="24"/>
  <c r="H121" i="24"/>
  <c r="G121" i="24"/>
  <c r="F121" i="24"/>
  <c r="E121" i="24"/>
  <c r="D121" i="24"/>
  <c r="C121" i="24"/>
  <c r="P120" i="24"/>
  <c r="O120" i="24"/>
  <c r="N120" i="24"/>
  <c r="M120" i="24"/>
  <c r="L120" i="24"/>
  <c r="K120" i="24"/>
  <c r="J120" i="24"/>
  <c r="I120" i="24"/>
  <c r="H120" i="24"/>
  <c r="G120" i="24"/>
  <c r="F120" i="24"/>
  <c r="E120" i="24"/>
  <c r="D120" i="24"/>
  <c r="C120" i="24"/>
  <c r="P119" i="24"/>
  <c r="O119" i="24"/>
  <c r="N119" i="24"/>
  <c r="M119" i="24"/>
  <c r="L119" i="24"/>
  <c r="K119" i="24"/>
  <c r="J119" i="24"/>
  <c r="I119" i="24"/>
  <c r="H119" i="24"/>
  <c r="G119" i="24"/>
  <c r="F119" i="24"/>
  <c r="E119" i="24"/>
  <c r="D119" i="24"/>
  <c r="C119" i="24"/>
  <c r="P118" i="24"/>
  <c r="O118" i="24"/>
  <c r="N118" i="24"/>
  <c r="M118" i="24"/>
  <c r="L118" i="24"/>
  <c r="K118" i="24"/>
  <c r="J118" i="24"/>
  <c r="I118" i="24"/>
  <c r="H118" i="24"/>
  <c r="G118" i="24"/>
  <c r="F118" i="24"/>
  <c r="E118" i="24"/>
  <c r="D118" i="24"/>
  <c r="C118" i="24"/>
  <c r="P117" i="24"/>
  <c r="O117" i="24"/>
  <c r="N117" i="24"/>
  <c r="M117" i="24"/>
  <c r="L117" i="24"/>
  <c r="K117" i="24"/>
  <c r="J117" i="24"/>
  <c r="I117" i="24"/>
  <c r="H117" i="24"/>
  <c r="G117" i="24"/>
  <c r="F117" i="24"/>
  <c r="E117" i="24"/>
  <c r="D117" i="24"/>
  <c r="C117" i="24"/>
  <c r="P116" i="24"/>
  <c r="O116" i="24"/>
  <c r="N116" i="24"/>
  <c r="M116" i="24"/>
  <c r="L116" i="24"/>
  <c r="K116" i="24"/>
  <c r="J116" i="24"/>
  <c r="I116" i="24"/>
  <c r="H116" i="24"/>
  <c r="G116" i="24"/>
  <c r="F116" i="24"/>
  <c r="E116" i="24"/>
  <c r="D116" i="24"/>
  <c r="C116" i="24"/>
  <c r="P115" i="24"/>
  <c r="O115" i="24"/>
  <c r="N115" i="24"/>
  <c r="M115" i="24"/>
  <c r="L115" i="24"/>
  <c r="K115" i="24"/>
  <c r="J115" i="24"/>
  <c r="I115" i="24"/>
  <c r="H115" i="24"/>
  <c r="G115" i="24"/>
  <c r="F115" i="24"/>
  <c r="E115" i="24"/>
  <c r="D115" i="24"/>
  <c r="C115" i="24"/>
  <c r="P114" i="24"/>
  <c r="O114" i="24"/>
  <c r="N114" i="24"/>
  <c r="M114" i="24"/>
  <c r="L114" i="24"/>
  <c r="K114" i="24"/>
  <c r="J114" i="24"/>
  <c r="I114" i="24"/>
  <c r="H114" i="24"/>
  <c r="G114" i="24"/>
  <c r="F114" i="24"/>
  <c r="E114" i="24"/>
  <c r="D114" i="24"/>
  <c r="C114" i="24"/>
  <c r="P113" i="24"/>
  <c r="O113" i="24"/>
  <c r="N113" i="24"/>
  <c r="M113" i="24"/>
  <c r="L113" i="24"/>
  <c r="K113" i="24"/>
  <c r="J113" i="24"/>
  <c r="I113" i="24"/>
  <c r="H113" i="24"/>
  <c r="G113" i="24"/>
  <c r="F113" i="24"/>
  <c r="E113" i="24"/>
  <c r="D113" i="24"/>
  <c r="C113" i="24"/>
  <c r="P112" i="24"/>
  <c r="O112" i="24"/>
  <c r="N112" i="24"/>
  <c r="M112" i="24"/>
  <c r="L112" i="24"/>
  <c r="K112" i="24"/>
  <c r="J112" i="24"/>
  <c r="I112" i="24"/>
  <c r="H112" i="24"/>
  <c r="G112" i="24"/>
  <c r="F112" i="24"/>
  <c r="E112" i="24"/>
  <c r="D112" i="24"/>
  <c r="C112" i="24"/>
  <c r="P111" i="24"/>
  <c r="O111" i="24"/>
  <c r="N111" i="24"/>
  <c r="M111" i="24"/>
  <c r="L111" i="24"/>
  <c r="K111" i="24"/>
  <c r="J111" i="24"/>
  <c r="I111" i="24"/>
  <c r="H111" i="24"/>
  <c r="G111" i="24"/>
  <c r="F111" i="24"/>
  <c r="E111" i="24"/>
  <c r="D111" i="24"/>
  <c r="C111" i="24"/>
  <c r="P110" i="24"/>
  <c r="O110" i="24"/>
  <c r="N110" i="24"/>
  <c r="M110" i="24"/>
  <c r="L110" i="24"/>
  <c r="K110" i="24"/>
  <c r="J110" i="24"/>
  <c r="I110" i="24"/>
  <c r="H110" i="24"/>
  <c r="G110" i="24"/>
  <c r="F110" i="24"/>
  <c r="E110" i="24"/>
  <c r="D110" i="24"/>
  <c r="C110" i="24"/>
  <c r="P109" i="24"/>
  <c r="O109" i="24"/>
  <c r="N109" i="24"/>
  <c r="M109" i="24"/>
  <c r="L109" i="24"/>
  <c r="K109" i="24"/>
  <c r="J109" i="24"/>
  <c r="I109" i="24"/>
  <c r="H109" i="24"/>
  <c r="G109" i="24"/>
  <c r="F109" i="24"/>
  <c r="E109" i="24"/>
  <c r="D109" i="24"/>
  <c r="C109" i="24"/>
  <c r="P108" i="24"/>
  <c r="O108" i="24"/>
  <c r="N108" i="24"/>
  <c r="M108" i="24"/>
  <c r="L108" i="24"/>
  <c r="K108" i="24"/>
  <c r="J108" i="24"/>
  <c r="I108" i="24"/>
  <c r="H108" i="24"/>
  <c r="G108" i="24"/>
  <c r="F108" i="24"/>
  <c r="E108" i="24"/>
  <c r="D108" i="24"/>
  <c r="C108" i="24"/>
  <c r="P107" i="24"/>
  <c r="O107" i="24"/>
  <c r="N107" i="24"/>
  <c r="M107" i="24"/>
  <c r="L107" i="24"/>
  <c r="K107" i="24"/>
  <c r="J107" i="24"/>
  <c r="I107" i="24"/>
  <c r="H107" i="24"/>
  <c r="G107" i="24"/>
  <c r="F107" i="24"/>
  <c r="E107" i="24"/>
  <c r="D107" i="24"/>
  <c r="C107" i="24"/>
  <c r="P106" i="24"/>
  <c r="O106" i="24"/>
  <c r="N106" i="24"/>
  <c r="M106" i="24"/>
  <c r="L106" i="24"/>
  <c r="K106" i="24"/>
  <c r="J106" i="24"/>
  <c r="I106" i="24"/>
  <c r="H106" i="24"/>
  <c r="G106" i="24"/>
  <c r="F106" i="24"/>
  <c r="E106" i="24"/>
  <c r="D106" i="24"/>
  <c r="C106" i="24"/>
  <c r="P105" i="24"/>
  <c r="O105" i="24"/>
  <c r="N105" i="24"/>
  <c r="M105" i="24"/>
  <c r="L105" i="24"/>
  <c r="K105" i="24"/>
  <c r="J105" i="24"/>
  <c r="I105" i="24"/>
  <c r="H105" i="24"/>
  <c r="G105" i="24"/>
  <c r="F105" i="24"/>
  <c r="E105" i="24"/>
  <c r="D105" i="24"/>
  <c r="C105" i="24"/>
  <c r="P104" i="24"/>
  <c r="O104" i="24"/>
  <c r="N104" i="24"/>
  <c r="M104" i="24"/>
  <c r="L104" i="24"/>
  <c r="K104" i="24"/>
  <c r="J104" i="24"/>
  <c r="I104" i="24"/>
  <c r="H104" i="24"/>
  <c r="G104" i="24"/>
  <c r="F104" i="24"/>
  <c r="E104" i="24"/>
  <c r="D104" i="24"/>
  <c r="C104" i="24"/>
  <c r="P103" i="24"/>
  <c r="O103" i="24"/>
  <c r="N103" i="24"/>
  <c r="M103" i="24"/>
  <c r="L103" i="24"/>
  <c r="K103" i="24"/>
  <c r="J103" i="24"/>
  <c r="I103" i="24"/>
  <c r="H103" i="24"/>
  <c r="G103" i="24"/>
  <c r="F103" i="24"/>
  <c r="E103" i="24"/>
  <c r="D103" i="24"/>
  <c r="C103" i="24"/>
  <c r="P102" i="24"/>
  <c r="O102" i="24"/>
  <c r="N102" i="24"/>
  <c r="M102" i="24"/>
  <c r="L102" i="24"/>
  <c r="K102" i="24"/>
  <c r="J102" i="24"/>
  <c r="I102" i="24"/>
  <c r="H102" i="24"/>
  <c r="G102" i="24"/>
  <c r="F102" i="24"/>
  <c r="E102" i="24"/>
  <c r="D102" i="24"/>
  <c r="C102" i="24"/>
  <c r="P101" i="24"/>
  <c r="O101" i="24"/>
  <c r="N101" i="24"/>
  <c r="M101" i="24"/>
  <c r="L101" i="24"/>
  <c r="K101" i="24"/>
  <c r="J101" i="24"/>
  <c r="I101" i="24"/>
  <c r="H101" i="24"/>
  <c r="G101" i="24"/>
  <c r="F101" i="24"/>
  <c r="E101" i="24"/>
  <c r="D101" i="24"/>
  <c r="C101" i="24"/>
  <c r="P100" i="24"/>
  <c r="O100" i="24"/>
  <c r="N100" i="24"/>
  <c r="M100" i="24"/>
  <c r="L100" i="24"/>
  <c r="K100" i="24"/>
  <c r="J100" i="24"/>
  <c r="I100" i="24"/>
  <c r="H100" i="24"/>
  <c r="G100" i="24"/>
  <c r="F100" i="24"/>
  <c r="E100" i="24"/>
  <c r="D100" i="24"/>
  <c r="C100" i="24"/>
  <c r="P99" i="24"/>
  <c r="O99" i="24"/>
  <c r="N99" i="24"/>
  <c r="M99" i="24"/>
  <c r="L99" i="24"/>
  <c r="K99" i="24"/>
  <c r="J99" i="24"/>
  <c r="I99" i="24"/>
  <c r="H99" i="24"/>
  <c r="G99" i="24"/>
  <c r="F99" i="24"/>
  <c r="E99" i="24"/>
  <c r="D99" i="24"/>
  <c r="C99" i="24"/>
  <c r="P98" i="24"/>
  <c r="O98" i="24"/>
  <c r="N98" i="24"/>
  <c r="M98" i="24"/>
  <c r="L98" i="24"/>
  <c r="K98" i="24"/>
  <c r="J98" i="24"/>
  <c r="I98" i="24"/>
  <c r="H98" i="24"/>
  <c r="G98" i="24"/>
  <c r="F98" i="24"/>
  <c r="E98" i="24"/>
  <c r="D98" i="24"/>
  <c r="C98" i="24"/>
  <c r="P97" i="24"/>
  <c r="O97" i="24"/>
  <c r="N97" i="24"/>
  <c r="M97" i="24"/>
  <c r="L97" i="24"/>
  <c r="K97" i="24"/>
  <c r="J97" i="24"/>
  <c r="I97" i="24"/>
  <c r="H97" i="24"/>
  <c r="G97" i="24"/>
  <c r="F97" i="24"/>
  <c r="E97" i="24"/>
  <c r="D97" i="24"/>
  <c r="C97" i="24"/>
  <c r="P96" i="24"/>
  <c r="O96" i="24"/>
  <c r="N96" i="24"/>
  <c r="M96" i="24"/>
  <c r="L96" i="24"/>
  <c r="K96" i="24"/>
  <c r="J96" i="24"/>
  <c r="I96" i="24"/>
  <c r="H96" i="24"/>
  <c r="G96" i="24"/>
  <c r="F96" i="24"/>
  <c r="E96" i="24"/>
  <c r="D96" i="24"/>
  <c r="C96" i="24"/>
  <c r="P95" i="24"/>
  <c r="O95" i="24"/>
  <c r="N95" i="24"/>
  <c r="M95" i="24"/>
  <c r="L95" i="24"/>
  <c r="K95" i="24"/>
  <c r="J95" i="24"/>
  <c r="I95" i="24"/>
  <c r="H95" i="24"/>
  <c r="G95" i="24"/>
  <c r="F95" i="24"/>
  <c r="E95" i="24"/>
  <c r="D95" i="24"/>
  <c r="C95" i="24"/>
  <c r="P94" i="24"/>
  <c r="O94" i="24"/>
  <c r="N94" i="24"/>
  <c r="M94" i="24"/>
  <c r="L94" i="24"/>
  <c r="K94" i="24"/>
  <c r="J94" i="24"/>
  <c r="I94" i="24"/>
  <c r="H94" i="24"/>
  <c r="G94" i="24"/>
  <c r="F94" i="24"/>
  <c r="E94" i="24"/>
  <c r="D94" i="24"/>
  <c r="C94" i="24"/>
  <c r="P93" i="24"/>
  <c r="O93" i="24"/>
  <c r="N93" i="24"/>
  <c r="M93" i="24"/>
  <c r="L93" i="24"/>
  <c r="K93" i="24"/>
  <c r="J93" i="24"/>
  <c r="I93" i="24"/>
  <c r="H93" i="24"/>
  <c r="G93" i="24"/>
  <c r="F93" i="24"/>
  <c r="E93" i="24"/>
  <c r="D93" i="24"/>
  <c r="C93" i="24"/>
  <c r="P92" i="24"/>
  <c r="O92" i="24"/>
  <c r="N92" i="24"/>
  <c r="M92" i="24"/>
  <c r="L92" i="24"/>
  <c r="K92" i="24"/>
  <c r="J92" i="24"/>
  <c r="I92" i="24"/>
  <c r="H92" i="24"/>
  <c r="G92" i="24"/>
  <c r="F92" i="24"/>
  <c r="E92" i="24"/>
  <c r="D92" i="24"/>
  <c r="C92" i="24"/>
  <c r="P91" i="24"/>
  <c r="O91" i="24"/>
  <c r="N91" i="24"/>
  <c r="M91" i="24"/>
  <c r="L91" i="24"/>
  <c r="K91" i="24"/>
  <c r="J91" i="24"/>
  <c r="I91" i="24"/>
  <c r="H91" i="24"/>
  <c r="G91" i="24"/>
  <c r="F91" i="24"/>
  <c r="E91" i="24"/>
  <c r="D91" i="24"/>
  <c r="C91" i="24"/>
  <c r="P90" i="24"/>
  <c r="O90" i="24"/>
  <c r="N90" i="24"/>
  <c r="M90" i="24"/>
  <c r="L90" i="24"/>
  <c r="K90" i="24"/>
  <c r="J90" i="24"/>
  <c r="I90" i="24"/>
  <c r="H90" i="24"/>
  <c r="G90" i="24"/>
  <c r="F90" i="24"/>
  <c r="E90" i="24"/>
  <c r="D90" i="24"/>
  <c r="C90" i="24"/>
  <c r="P89" i="24"/>
  <c r="O89" i="24"/>
  <c r="N89" i="24"/>
  <c r="M89" i="24"/>
  <c r="L89" i="24"/>
  <c r="K89" i="24"/>
  <c r="J89" i="24"/>
  <c r="I89" i="24"/>
  <c r="H89" i="24"/>
  <c r="G89" i="24"/>
  <c r="F89" i="24"/>
  <c r="E89" i="24"/>
  <c r="D89" i="24"/>
  <c r="C89" i="24"/>
  <c r="P88" i="24"/>
  <c r="O88" i="24"/>
  <c r="N88" i="24"/>
  <c r="M88" i="24"/>
  <c r="L88" i="24"/>
  <c r="K88" i="24"/>
  <c r="J88" i="24"/>
  <c r="I88" i="24"/>
  <c r="H88" i="24"/>
  <c r="G88" i="24"/>
  <c r="F88" i="24"/>
  <c r="E88" i="24"/>
  <c r="D88" i="24"/>
  <c r="C88" i="24"/>
  <c r="P87" i="24"/>
  <c r="O87" i="24"/>
  <c r="N87" i="24"/>
  <c r="M87" i="24"/>
  <c r="L87" i="24"/>
  <c r="K87" i="24"/>
  <c r="J87" i="24"/>
  <c r="I87" i="24"/>
  <c r="H87" i="24"/>
  <c r="G87" i="24"/>
  <c r="F87" i="24"/>
  <c r="E87" i="24"/>
  <c r="D87" i="24"/>
  <c r="C87" i="24"/>
  <c r="P86" i="24"/>
  <c r="O86" i="24"/>
  <c r="N86" i="24"/>
  <c r="M86" i="24"/>
  <c r="L86" i="24"/>
  <c r="K86" i="24"/>
  <c r="J86" i="24"/>
  <c r="I86" i="24"/>
  <c r="H86" i="24"/>
  <c r="G86" i="24"/>
  <c r="F86" i="24"/>
  <c r="E86" i="24"/>
  <c r="D86" i="24"/>
  <c r="C86" i="24"/>
  <c r="P85" i="24"/>
  <c r="O85" i="24"/>
  <c r="N85" i="24"/>
  <c r="M85" i="24"/>
  <c r="L85" i="24"/>
  <c r="K85" i="24"/>
  <c r="J85" i="24"/>
  <c r="I85" i="24"/>
  <c r="H85" i="24"/>
  <c r="G85" i="24"/>
  <c r="F85" i="24"/>
  <c r="E85" i="24"/>
  <c r="D85" i="24"/>
  <c r="C85" i="24"/>
  <c r="P84" i="24"/>
  <c r="O84" i="24"/>
  <c r="N84" i="24"/>
  <c r="M84" i="24"/>
  <c r="L84" i="24"/>
  <c r="K84" i="24"/>
  <c r="J84" i="24"/>
  <c r="I84" i="24"/>
  <c r="H84" i="24"/>
  <c r="G84" i="24"/>
  <c r="F84" i="24"/>
  <c r="E84" i="24"/>
  <c r="D84" i="24"/>
  <c r="C84" i="24"/>
  <c r="P83" i="24"/>
  <c r="O83" i="24"/>
  <c r="N83" i="24"/>
  <c r="M83" i="24"/>
  <c r="L83" i="24"/>
  <c r="K83" i="24"/>
  <c r="J83" i="24"/>
  <c r="I83" i="24"/>
  <c r="H83" i="24"/>
  <c r="G83" i="24"/>
  <c r="F83" i="24"/>
  <c r="E83" i="24"/>
  <c r="D83" i="24"/>
  <c r="C83" i="24"/>
  <c r="P82" i="24"/>
  <c r="O82" i="24"/>
  <c r="N82" i="24"/>
  <c r="M82" i="24"/>
  <c r="L82" i="24"/>
  <c r="K82" i="24"/>
  <c r="J82" i="24"/>
  <c r="I82" i="24"/>
  <c r="H82" i="24"/>
  <c r="G82" i="24"/>
  <c r="F82" i="24"/>
  <c r="E82" i="24"/>
  <c r="D82" i="24"/>
  <c r="C82" i="24"/>
  <c r="P81" i="24"/>
  <c r="O81" i="24"/>
  <c r="N81" i="24"/>
  <c r="M81" i="24"/>
  <c r="L81" i="24"/>
  <c r="K81" i="24"/>
  <c r="J81" i="24"/>
  <c r="I81" i="24"/>
  <c r="H81" i="24"/>
  <c r="G81" i="24"/>
  <c r="F81" i="24"/>
  <c r="E81" i="24"/>
  <c r="D81" i="24"/>
  <c r="C81" i="24"/>
  <c r="P80" i="24"/>
  <c r="O80" i="24"/>
  <c r="N80" i="24"/>
  <c r="M80" i="24"/>
  <c r="L80" i="24"/>
  <c r="K80" i="24"/>
  <c r="J80" i="24"/>
  <c r="I80" i="24"/>
  <c r="H80" i="24"/>
  <c r="G80" i="24"/>
  <c r="F80" i="24"/>
  <c r="E80" i="24"/>
  <c r="D80" i="24"/>
  <c r="C80" i="24"/>
  <c r="P79" i="24"/>
  <c r="O79" i="24"/>
  <c r="N79" i="24"/>
  <c r="M79" i="24"/>
  <c r="L79" i="24"/>
  <c r="K79" i="24"/>
  <c r="J79" i="24"/>
  <c r="I79" i="24"/>
  <c r="H79" i="24"/>
  <c r="G79" i="24"/>
  <c r="F79" i="24"/>
  <c r="E79" i="24"/>
  <c r="D79" i="24"/>
  <c r="C79" i="24"/>
  <c r="P78" i="24"/>
  <c r="O78" i="24"/>
  <c r="N78" i="24"/>
  <c r="M78" i="24"/>
  <c r="L78" i="24"/>
  <c r="K78" i="24"/>
  <c r="J78" i="24"/>
  <c r="I78" i="24"/>
  <c r="H78" i="24"/>
  <c r="G78" i="24"/>
  <c r="F78" i="24"/>
  <c r="E78" i="24"/>
  <c r="D78" i="24"/>
  <c r="C78" i="24"/>
  <c r="P77" i="24"/>
  <c r="O77" i="24"/>
  <c r="N77" i="24"/>
  <c r="M77" i="24"/>
  <c r="L77" i="24"/>
  <c r="K77" i="24"/>
  <c r="J77" i="24"/>
  <c r="I77" i="24"/>
  <c r="H77" i="24"/>
  <c r="G77" i="24"/>
  <c r="F77" i="24"/>
  <c r="E77" i="24"/>
  <c r="D77" i="24"/>
  <c r="C77" i="24"/>
  <c r="P76" i="24"/>
  <c r="O76" i="24"/>
  <c r="N76" i="24"/>
  <c r="M76" i="24"/>
  <c r="L76" i="24"/>
  <c r="K76" i="24"/>
  <c r="J76" i="24"/>
  <c r="I76" i="24"/>
  <c r="H76" i="24"/>
  <c r="G76" i="24"/>
  <c r="F76" i="24"/>
  <c r="E76" i="24"/>
  <c r="D76" i="24"/>
  <c r="C76" i="24"/>
  <c r="P75" i="24"/>
  <c r="O75" i="24"/>
  <c r="N75" i="24"/>
  <c r="M75" i="24"/>
  <c r="L75" i="24"/>
  <c r="K75" i="24"/>
  <c r="J75" i="24"/>
  <c r="I75" i="24"/>
  <c r="H75" i="24"/>
  <c r="G75" i="24"/>
  <c r="F75" i="24"/>
  <c r="E75" i="24"/>
  <c r="D75" i="24"/>
  <c r="C75" i="24"/>
  <c r="P74" i="24"/>
  <c r="O74" i="24"/>
  <c r="N74" i="24"/>
  <c r="M74" i="24"/>
  <c r="L74" i="24"/>
  <c r="K74" i="24"/>
  <c r="J74" i="24"/>
  <c r="I74" i="24"/>
  <c r="H74" i="24"/>
  <c r="G74" i="24"/>
  <c r="F74" i="24"/>
  <c r="E74" i="24"/>
  <c r="D74" i="24"/>
  <c r="C74" i="24"/>
  <c r="P73" i="24"/>
  <c r="O73" i="24"/>
  <c r="N73" i="24"/>
  <c r="M73" i="24"/>
  <c r="L73" i="24"/>
  <c r="K73" i="24"/>
  <c r="J73" i="24"/>
  <c r="I73" i="24"/>
  <c r="H73" i="24"/>
  <c r="G73" i="24"/>
  <c r="F73" i="24"/>
  <c r="E73" i="24"/>
  <c r="D73" i="24"/>
  <c r="C73" i="24"/>
  <c r="P72" i="24"/>
  <c r="O72" i="24"/>
  <c r="N72" i="24"/>
  <c r="M72" i="24"/>
  <c r="L72" i="24"/>
  <c r="K72" i="24"/>
  <c r="J72" i="24"/>
  <c r="I72" i="24"/>
  <c r="H72" i="24"/>
  <c r="G72" i="24"/>
  <c r="F72" i="24"/>
  <c r="E72" i="24"/>
  <c r="D72" i="24"/>
  <c r="C72" i="24"/>
  <c r="P71" i="24"/>
  <c r="O71" i="24"/>
  <c r="N71" i="24"/>
  <c r="M71" i="24"/>
  <c r="L71" i="24"/>
  <c r="K71" i="24"/>
  <c r="J71" i="24"/>
  <c r="I71" i="24"/>
  <c r="H71" i="24"/>
  <c r="G71" i="24"/>
  <c r="F71" i="24"/>
  <c r="E71" i="24"/>
  <c r="D71" i="24"/>
  <c r="C71" i="24"/>
  <c r="P70" i="24"/>
  <c r="O70" i="24"/>
  <c r="N70" i="24"/>
  <c r="M70" i="24"/>
  <c r="L70" i="24"/>
  <c r="K70" i="24"/>
  <c r="J70" i="24"/>
  <c r="I70" i="24"/>
  <c r="H70" i="24"/>
  <c r="G70" i="24"/>
  <c r="F70" i="24"/>
  <c r="E70" i="24"/>
  <c r="D70" i="24"/>
  <c r="C70" i="24"/>
  <c r="P69" i="24"/>
  <c r="O69" i="24"/>
  <c r="N69" i="24"/>
  <c r="M69" i="24"/>
  <c r="L69" i="24"/>
  <c r="K69" i="24"/>
  <c r="J69" i="24"/>
  <c r="I69" i="24"/>
  <c r="H69" i="24"/>
  <c r="G69" i="24"/>
  <c r="F69" i="24"/>
  <c r="E69" i="24"/>
  <c r="D69" i="24"/>
  <c r="C69" i="24"/>
  <c r="P68" i="24"/>
  <c r="O68" i="24"/>
  <c r="N68" i="24"/>
  <c r="M68" i="24"/>
  <c r="L68" i="24"/>
  <c r="K68" i="24"/>
  <c r="J68" i="24"/>
  <c r="I68" i="24"/>
  <c r="H68" i="24"/>
  <c r="G68" i="24"/>
  <c r="F68" i="24"/>
  <c r="E68" i="24"/>
  <c r="D68" i="24"/>
  <c r="C68" i="24"/>
  <c r="P67" i="24"/>
  <c r="O67" i="24"/>
  <c r="N67" i="24"/>
  <c r="M67" i="24"/>
  <c r="L67" i="24"/>
  <c r="K67" i="24"/>
  <c r="J67" i="24"/>
  <c r="I67" i="24"/>
  <c r="H67" i="24"/>
  <c r="G67" i="24"/>
  <c r="F67" i="24"/>
  <c r="E67" i="24"/>
  <c r="D67" i="24"/>
  <c r="C67" i="24"/>
  <c r="P66" i="24"/>
  <c r="O66" i="24"/>
  <c r="N66" i="24"/>
  <c r="M66" i="24"/>
  <c r="L66" i="24"/>
  <c r="K66" i="24"/>
  <c r="J66" i="24"/>
  <c r="I66" i="24"/>
  <c r="H66" i="24"/>
  <c r="G66" i="24"/>
  <c r="F66" i="24"/>
  <c r="E66" i="24"/>
  <c r="D66" i="24"/>
  <c r="C66" i="24"/>
  <c r="P65" i="24"/>
  <c r="O65" i="24"/>
  <c r="N65" i="24"/>
  <c r="M65" i="24"/>
  <c r="L65" i="24"/>
  <c r="K65" i="24"/>
  <c r="J65" i="24"/>
  <c r="I65" i="24"/>
  <c r="H65" i="24"/>
  <c r="G65" i="24"/>
  <c r="F65" i="24"/>
  <c r="E65" i="24"/>
  <c r="D65" i="24"/>
  <c r="C65" i="24"/>
  <c r="P64" i="24"/>
  <c r="O64" i="24"/>
  <c r="N64" i="24"/>
  <c r="M64" i="24"/>
  <c r="L64" i="24"/>
  <c r="K64" i="24"/>
  <c r="J64" i="24"/>
  <c r="I64" i="24"/>
  <c r="H64" i="24"/>
  <c r="G64" i="24"/>
  <c r="F64" i="24"/>
  <c r="E64" i="24"/>
  <c r="D64" i="24"/>
  <c r="C64" i="24"/>
  <c r="P63" i="24"/>
  <c r="O63" i="24"/>
  <c r="N63" i="24"/>
  <c r="M63" i="24"/>
  <c r="L63" i="24"/>
  <c r="K63" i="24"/>
  <c r="J63" i="24"/>
  <c r="I63" i="24"/>
  <c r="H63" i="24"/>
  <c r="G63" i="24"/>
  <c r="F63" i="24"/>
  <c r="E63" i="24"/>
  <c r="D63" i="24"/>
  <c r="C63" i="24"/>
  <c r="P62" i="24"/>
  <c r="O62" i="24"/>
  <c r="N62" i="24"/>
  <c r="M62" i="24"/>
  <c r="L62" i="24"/>
  <c r="K62" i="24"/>
  <c r="J62" i="24"/>
  <c r="I62" i="24"/>
  <c r="H62" i="24"/>
  <c r="G62" i="24"/>
  <c r="F62" i="24"/>
  <c r="E62" i="24"/>
  <c r="D62" i="24"/>
  <c r="C62" i="24"/>
  <c r="P61" i="24"/>
  <c r="O61" i="24"/>
  <c r="N61" i="24"/>
  <c r="M61" i="24"/>
  <c r="L61" i="24"/>
  <c r="K61" i="24"/>
  <c r="J61" i="24"/>
  <c r="I61" i="24"/>
  <c r="H61" i="24"/>
  <c r="G61" i="24"/>
  <c r="F61" i="24"/>
  <c r="E61" i="24"/>
  <c r="D61" i="24"/>
  <c r="C61" i="24"/>
  <c r="P60" i="24"/>
  <c r="O60" i="24"/>
  <c r="N60" i="24"/>
  <c r="M60" i="24"/>
  <c r="L60" i="24"/>
  <c r="K60" i="24"/>
  <c r="J60" i="24"/>
  <c r="I60" i="24"/>
  <c r="H60" i="24"/>
  <c r="G60" i="24"/>
  <c r="F60" i="24"/>
  <c r="E60" i="24"/>
  <c r="D60" i="24"/>
  <c r="C60" i="24"/>
  <c r="P59" i="24"/>
  <c r="O59" i="24"/>
  <c r="N59" i="24"/>
  <c r="M59" i="24"/>
  <c r="L59" i="24"/>
  <c r="K59" i="24"/>
  <c r="J59" i="24"/>
  <c r="I59" i="24"/>
  <c r="H59" i="24"/>
  <c r="G59" i="24"/>
  <c r="F59" i="24"/>
  <c r="E59" i="24"/>
  <c r="D59" i="24"/>
  <c r="C59" i="24"/>
  <c r="P58" i="24"/>
  <c r="O58" i="24"/>
  <c r="N58" i="24"/>
  <c r="M58" i="24"/>
  <c r="L58" i="24"/>
  <c r="K58" i="24"/>
  <c r="J58" i="24"/>
  <c r="I58" i="24"/>
  <c r="H58" i="24"/>
  <c r="G58" i="24"/>
  <c r="F58" i="24"/>
  <c r="E58" i="24"/>
  <c r="D58" i="24"/>
  <c r="C58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7" i="24"/>
  <c r="C57" i="24"/>
  <c r="P56" i="24"/>
  <c r="O56" i="24"/>
  <c r="N56" i="24"/>
  <c r="M56" i="24"/>
  <c r="L56" i="24"/>
  <c r="K56" i="24"/>
  <c r="J56" i="24"/>
  <c r="I56" i="24"/>
  <c r="H56" i="24"/>
  <c r="G56" i="24"/>
  <c r="F56" i="24"/>
  <c r="E56" i="24"/>
  <c r="D56" i="24"/>
  <c r="C56" i="24"/>
  <c r="P55" i="24"/>
  <c r="O55" i="24"/>
  <c r="N55" i="24"/>
  <c r="M55" i="24"/>
  <c r="L55" i="24"/>
  <c r="K55" i="24"/>
  <c r="J55" i="24"/>
  <c r="I55" i="24"/>
  <c r="H55" i="24"/>
  <c r="G55" i="24"/>
  <c r="F55" i="24"/>
  <c r="E55" i="24"/>
  <c r="D55" i="24"/>
  <c r="C55" i="24"/>
  <c r="P54" i="24"/>
  <c r="O54" i="24"/>
  <c r="N54" i="24"/>
  <c r="M54" i="24"/>
  <c r="L54" i="24"/>
  <c r="K54" i="24"/>
  <c r="J54" i="24"/>
  <c r="I54" i="24"/>
  <c r="H54" i="24"/>
  <c r="G54" i="24"/>
  <c r="F54" i="24"/>
  <c r="E54" i="24"/>
  <c r="D54" i="24"/>
  <c r="C54" i="24"/>
  <c r="P53" i="24"/>
  <c r="O53" i="24"/>
  <c r="N53" i="24"/>
  <c r="M53" i="24"/>
  <c r="L53" i="24"/>
  <c r="K53" i="24"/>
  <c r="J53" i="24"/>
  <c r="I53" i="24"/>
  <c r="H53" i="24"/>
  <c r="G53" i="24"/>
  <c r="F53" i="24"/>
  <c r="E53" i="24"/>
  <c r="D53" i="24"/>
  <c r="C53" i="24"/>
  <c r="P52" i="24"/>
  <c r="O52" i="24"/>
  <c r="N52" i="24"/>
  <c r="M52" i="24"/>
  <c r="L52" i="24"/>
  <c r="K52" i="24"/>
  <c r="J52" i="24"/>
  <c r="I52" i="24"/>
  <c r="H52" i="24"/>
  <c r="G52" i="24"/>
  <c r="F52" i="24"/>
  <c r="E52" i="24"/>
  <c r="D52" i="24"/>
  <c r="C52" i="24"/>
  <c r="P51" i="24"/>
  <c r="O51" i="24"/>
  <c r="N51" i="24"/>
  <c r="M51" i="24"/>
  <c r="L51" i="24"/>
  <c r="K51" i="24"/>
  <c r="J51" i="24"/>
  <c r="I51" i="24"/>
  <c r="H51" i="24"/>
  <c r="G51" i="24"/>
  <c r="F51" i="24"/>
  <c r="E51" i="24"/>
  <c r="D51" i="24"/>
  <c r="C51" i="24"/>
  <c r="P50" i="24"/>
  <c r="O50" i="24"/>
  <c r="N50" i="24"/>
  <c r="M50" i="24"/>
  <c r="L50" i="24"/>
  <c r="K50" i="24"/>
  <c r="J50" i="24"/>
  <c r="I50" i="24"/>
  <c r="H50" i="24"/>
  <c r="G50" i="24"/>
  <c r="F50" i="24"/>
  <c r="E50" i="24"/>
  <c r="D50" i="24"/>
  <c r="C50" i="24"/>
  <c r="P49" i="24"/>
  <c r="O49" i="24"/>
  <c r="N49" i="24"/>
  <c r="M49" i="24"/>
  <c r="L49" i="24"/>
  <c r="K49" i="24"/>
  <c r="J49" i="24"/>
  <c r="I49" i="24"/>
  <c r="H49" i="24"/>
  <c r="G49" i="24"/>
  <c r="F49" i="24"/>
  <c r="E49" i="24"/>
  <c r="D49" i="24"/>
  <c r="C49" i="24"/>
  <c r="P48" i="24"/>
  <c r="O48" i="24"/>
  <c r="N48" i="24"/>
  <c r="M48" i="24"/>
  <c r="L48" i="24"/>
  <c r="K48" i="24"/>
  <c r="J48" i="24"/>
  <c r="I48" i="24"/>
  <c r="H48" i="24"/>
  <c r="G48" i="24"/>
  <c r="F48" i="24"/>
  <c r="E48" i="24"/>
  <c r="D48" i="24"/>
  <c r="C48" i="24"/>
  <c r="P47" i="24"/>
  <c r="O47" i="24"/>
  <c r="N47" i="24"/>
  <c r="M47" i="24"/>
  <c r="L47" i="24"/>
  <c r="K47" i="24"/>
  <c r="J47" i="24"/>
  <c r="I47" i="24"/>
  <c r="H47" i="24"/>
  <c r="G47" i="24"/>
  <c r="F47" i="24"/>
  <c r="E47" i="24"/>
  <c r="D47" i="24"/>
  <c r="C47" i="24"/>
  <c r="P46" i="24"/>
  <c r="O46" i="24"/>
  <c r="N46" i="24"/>
  <c r="M46" i="24"/>
  <c r="L46" i="24"/>
  <c r="K46" i="24"/>
  <c r="J46" i="24"/>
  <c r="I46" i="24"/>
  <c r="H46" i="24"/>
  <c r="G46" i="24"/>
  <c r="F46" i="24"/>
  <c r="E46" i="24"/>
  <c r="D46" i="24"/>
  <c r="C46" i="24"/>
  <c r="P45" i="24"/>
  <c r="O45" i="24"/>
  <c r="N45" i="24"/>
  <c r="M45" i="24"/>
  <c r="L45" i="24"/>
  <c r="K45" i="24"/>
  <c r="J45" i="24"/>
  <c r="I45" i="24"/>
  <c r="H45" i="24"/>
  <c r="G45" i="24"/>
  <c r="F45" i="24"/>
  <c r="E45" i="24"/>
  <c r="D45" i="24"/>
  <c r="C45" i="24"/>
  <c r="P44" i="24"/>
  <c r="O44" i="24"/>
  <c r="N44" i="24"/>
  <c r="M44" i="24"/>
  <c r="L44" i="24"/>
  <c r="K44" i="24"/>
  <c r="J44" i="24"/>
  <c r="I44" i="24"/>
  <c r="H44" i="24"/>
  <c r="G44" i="24"/>
  <c r="F44" i="24"/>
  <c r="E44" i="24"/>
  <c r="D44" i="24"/>
  <c r="C44" i="24"/>
  <c r="P43" i="24"/>
  <c r="O43" i="24"/>
  <c r="N43" i="24"/>
  <c r="M43" i="24"/>
  <c r="L43" i="24"/>
  <c r="K43" i="24"/>
  <c r="J43" i="24"/>
  <c r="I43" i="24"/>
  <c r="H43" i="24"/>
  <c r="G43" i="24"/>
  <c r="F43" i="24"/>
  <c r="E43" i="24"/>
  <c r="D43" i="24"/>
  <c r="C43" i="24"/>
  <c r="P42" i="24"/>
  <c r="O42" i="24"/>
  <c r="N42" i="24"/>
  <c r="M42" i="24"/>
  <c r="L42" i="24"/>
  <c r="K42" i="24"/>
  <c r="J42" i="24"/>
  <c r="I42" i="24"/>
  <c r="H42" i="24"/>
  <c r="G42" i="24"/>
  <c r="F42" i="24"/>
  <c r="E42" i="24"/>
  <c r="D42" i="24"/>
  <c r="C42" i="24"/>
  <c r="P41" i="24"/>
  <c r="O41" i="24"/>
  <c r="N41" i="24"/>
  <c r="M41" i="24"/>
  <c r="L41" i="24"/>
  <c r="K41" i="24"/>
  <c r="J41" i="24"/>
  <c r="I41" i="24"/>
  <c r="H41" i="24"/>
  <c r="G41" i="24"/>
  <c r="F41" i="24"/>
  <c r="E41" i="24"/>
  <c r="D41" i="24"/>
  <c r="C41" i="24"/>
  <c r="P40" i="24"/>
  <c r="O40" i="24"/>
  <c r="N40" i="24"/>
  <c r="M40" i="24"/>
  <c r="L40" i="24"/>
  <c r="K40" i="24"/>
  <c r="J40" i="24"/>
  <c r="I40" i="24"/>
  <c r="H40" i="24"/>
  <c r="G40" i="24"/>
  <c r="F40" i="24"/>
  <c r="E40" i="24"/>
  <c r="D40" i="24"/>
  <c r="C40" i="24"/>
  <c r="P39" i="24"/>
  <c r="O39" i="24"/>
  <c r="N39" i="24"/>
  <c r="M39" i="24"/>
  <c r="L39" i="24"/>
  <c r="K39" i="24"/>
  <c r="J39" i="24"/>
  <c r="I39" i="24"/>
  <c r="H39" i="24"/>
  <c r="G39" i="24"/>
  <c r="F39" i="24"/>
  <c r="E39" i="24"/>
  <c r="D39" i="24"/>
  <c r="C39" i="24"/>
  <c r="P38" i="24"/>
  <c r="O38" i="24"/>
  <c r="N38" i="24"/>
  <c r="M38" i="24"/>
  <c r="L38" i="24"/>
  <c r="K38" i="24"/>
  <c r="J38" i="24"/>
  <c r="I38" i="24"/>
  <c r="H38" i="24"/>
  <c r="G38" i="24"/>
  <c r="F38" i="24"/>
  <c r="E38" i="24"/>
  <c r="D38" i="24"/>
  <c r="C38" i="24"/>
  <c r="P37" i="24"/>
  <c r="O37" i="24"/>
  <c r="N37" i="24"/>
  <c r="M37" i="24"/>
  <c r="L37" i="24"/>
  <c r="K37" i="24"/>
  <c r="J37" i="24"/>
  <c r="I37" i="24"/>
  <c r="H37" i="24"/>
  <c r="G37" i="24"/>
  <c r="F37" i="24"/>
  <c r="E37" i="24"/>
  <c r="D37" i="24"/>
  <c r="C37" i="24"/>
  <c r="P36" i="24"/>
  <c r="O36" i="24"/>
  <c r="N36" i="24"/>
  <c r="M36" i="24"/>
  <c r="L36" i="24"/>
  <c r="K36" i="24"/>
  <c r="J36" i="24"/>
  <c r="I36" i="24"/>
  <c r="H36" i="24"/>
  <c r="G36" i="24"/>
  <c r="F36" i="24"/>
  <c r="E36" i="24"/>
  <c r="D36" i="24"/>
  <c r="C36" i="24"/>
  <c r="P35" i="24"/>
  <c r="O35" i="24"/>
  <c r="N35" i="24"/>
  <c r="M35" i="24"/>
  <c r="L35" i="24"/>
  <c r="K35" i="24"/>
  <c r="J35" i="24"/>
  <c r="I35" i="24"/>
  <c r="H35" i="24"/>
  <c r="G35" i="24"/>
  <c r="F35" i="24"/>
  <c r="E35" i="24"/>
  <c r="D35" i="24"/>
  <c r="C35" i="24"/>
  <c r="P34" i="24"/>
  <c r="O34" i="24"/>
  <c r="N34" i="24"/>
  <c r="M34" i="24"/>
  <c r="L34" i="24"/>
  <c r="K34" i="24"/>
  <c r="J34" i="24"/>
  <c r="I34" i="24"/>
  <c r="H34" i="24"/>
  <c r="G34" i="24"/>
  <c r="F34" i="24"/>
  <c r="E34" i="24"/>
  <c r="D34" i="24"/>
  <c r="C34" i="24"/>
  <c r="P33" i="24"/>
  <c r="O33" i="24"/>
  <c r="N33" i="24"/>
  <c r="M33" i="24"/>
  <c r="L33" i="24"/>
  <c r="K33" i="24"/>
  <c r="J33" i="24"/>
  <c r="I33" i="24"/>
  <c r="H33" i="24"/>
  <c r="G33" i="24"/>
  <c r="F33" i="24"/>
  <c r="E33" i="24"/>
  <c r="D33" i="24"/>
  <c r="C33" i="24"/>
  <c r="P32" i="24"/>
  <c r="O32" i="24"/>
  <c r="N32" i="24"/>
  <c r="M32" i="24"/>
  <c r="L32" i="24"/>
  <c r="K32" i="24"/>
  <c r="J32" i="24"/>
  <c r="I32" i="24"/>
  <c r="H32" i="24"/>
  <c r="G32" i="24"/>
  <c r="F32" i="24"/>
  <c r="E32" i="24"/>
  <c r="D32" i="24"/>
  <c r="C32" i="24"/>
  <c r="P31" i="24"/>
  <c r="O31" i="24"/>
  <c r="N31" i="24"/>
  <c r="M31" i="24"/>
  <c r="L31" i="24"/>
  <c r="K31" i="24"/>
  <c r="J31" i="24"/>
  <c r="I31" i="24"/>
  <c r="H31" i="24"/>
  <c r="G31" i="24"/>
  <c r="F31" i="24"/>
  <c r="E31" i="24"/>
  <c r="D31" i="24"/>
  <c r="C31" i="24"/>
  <c r="P30" i="24"/>
  <c r="O30" i="24"/>
  <c r="N30" i="24"/>
  <c r="M30" i="24"/>
  <c r="L30" i="24"/>
  <c r="K30" i="24"/>
  <c r="J30" i="24"/>
  <c r="I30" i="24"/>
  <c r="H30" i="24"/>
  <c r="G30" i="24"/>
  <c r="F30" i="24"/>
  <c r="E30" i="24"/>
  <c r="D30" i="24"/>
  <c r="C30" i="24"/>
  <c r="P29" i="24"/>
  <c r="O29" i="24"/>
  <c r="N29" i="24"/>
  <c r="M29" i="24"/>
  <c r="L29" i="24"/>
  <c r="K29" i="24"/>
  <c r="J29" i="24"/>
  <c r="I29" i="24"/>
  <c r="H29" i="24"/>
  <c r="G29" i="24"/>
  <c r="F29" i="24"/>
  <c r="E29" i="24"/>
  <c r="D29" i="24"/>
  <c r="C29" i="24"/>
  <c r="P28" i="24"/>
  <c r="O28" i="24"/>
  <c r="N28" i="24"/>
  <c r="M28" i="24"/>
  <c r="L28" i="24"/>
  <c r="K28" i="24"/>
  <c r="J28" i="24"/>
  <c r="I28" i="24"/>
  <c r="H28" i="24"/>
  <c r="G28" i="24"/>
  <c r="F28" i="24"/>
  <c r="E28" i="24"/>
  <c r="D28" i="24"/>
  <c r="C28" i="24"/>
  <c r="P27" i="24"/>
  <c r="O27" i="24"/>
  <c r="N27" i="24"/>
  <c r="M27" i="24"/>
  <c r="L27" i="24"/>
  <c r="K27" i="24"/>
  <c r="J27" i="24"/>
  <c r="I27" i="24"/>
  <c r="H27" i="24"/>
  <c r="G27" i="24"/>
  <c r="F27" i="24"/>
  <c r="E27" i="24"/>
  <c r="D27" i="24"/>
  <c r="C27" i="24"/>
  <c r="P26" i="24"/>
  <c r="O26" i="24"/>
  <c r="N26" i="24"/>
  <c r="M26" i="24"/>
  <c r="L26" i="24"/>
  <c r="K26" i="24"/>
  <c r="J26" i="24"/>
  <c r="I26" i="24"/>
  <c r="H26" i="24"/>
  <c r="G26" i="24"/>
  <c r="F26" i="24"/>
  <c r="E26" i="24"/>
  <c r="D26" i="24"/>
  <c r="C26" i="24"/>
  <c r="P25" i="24"/>
  <c r="O25" i="24"/>
  <c r="N25" i="24"/>
  <c r="M25" i="24"/>
  <c r="L25" i="24"/>
  <c r="K25" i="24"/>
  <c r="J25" i="24"/>
  <c r="I25" i="24"/>
  <c r="H25" i="24"/>
  <c r="G25" i="24"/>
  <c r="F25" i="24"/>
  <c r="E25" i="24"/>
  <c r="D25" i="24"/>
  <c r="C25" i="24"/>
  <c r="P24" i="24"/>
  <c r="O24" i="24"/>
  <c r="N24" i="24"/>
  <c r="M24" i="24"/>
  <c r="L24" i="24"/>
  <c r="K24" i="24"/>
  <c r="J24" i="24"/>
  <c r="I24" i="24"/>
  <c r="H24" i="24"/>
  <c r="G24" i="24"/>
  <c r="F24" i="24"/>
  <c r="E24" i="24"/>
  <c r="D24" i="24"/>
  <c r="C24" i="24"/>
  <c r="P23" i="24"/>
  <c r="O23" i="24"/>
  <c r="N23" i="24"/>
  <c r="M23" i="24"/>
  <c r="L23" i="24"/>
  <c r="K23" i="24"/>
  <c r="J23" i="24"/>
  <c r="I23" i="24"/>
  <c r="H23" i="24"/>
  <c r="G23" i="24"/>
  <c r="F23" i="24"/>
  <c r="E23" i="24"/>
  <c r="D23" i="24"/>
  <c r="C23" i="24"/>
  <c r="P22" i="24"/>
  <c r="O22" i="24"/>
  <c r="N22" i="24"/>
  <c r="M22" i="24"/>
  <c r="L22" i="24"/>
  <c r="K22" i="24"/>
  <c r="J22" i="24"/>
  <c r="I22" i="24"/>
  <c r="H22" i="24"/>
  <c r="G22" i="24"/>
  <c r="F22" i="24"/>
  <c r="E22" i="24"/>
  <c r="D22" i="24"/>
  <c r="C22" i="24"/>
  <c r="P21" i="24"/>
  <c r="O21" i="24"/>
  <c r="N21" i="24"/>
  <c r="M21" i="24"/>
  <c r="L21" i="24"/>
  <c r="K21" i="24"/>
  <c r="J21" i="24"/>
  <c r="I21" i="24"/>
  <c r="H21" i="24"/>
  <c r="G21" i="24"/>
  <c r="F21" i="24"/>
  <c r="E21" i="24"/>
  <c r="D21" i="24"/>
  <c r="C21" i="24"/>
  <c r="P20" i="24"/>
  <c r="O20" i="24"/>
  <c r="N20" i="24"/>
  <c r="M20" i="24"/>
  <c r="L20" i="24"/>
  <c r="K20" i="24"/>
  <c r="J20" i="24"/>
  <c r="I20" i="24"/>
  <c r="H20" i="24"/>
  <c r="G20" i="24"/>
  <c r="F20" i="24"/>
  <c r="E20" i="24"/>
  <c r="D20" i="24"/>
  <c r="C20" i="24"/>
  <c r="P19" i="24"/>
  <c r="O19" i="24"/>
  <c r="N19" i="24"/>
  <c r="M19" i="24"/>
  <c r="L19" i="24"/>
  <c r="K19" i="24"/>
  <c r="J19" i="24"/>
  <c r="I19" i="24"/>
  <c r="H19" i="24"/>
  <c r="G19" i="24"/>
  <c r="F19" i="24"/>
  <c r="E19" i="24"/>
  <c r="D19" i="24"/>
  <c r="C19" i="24"/>
  <c r="P18" i="24"/>
  <c r="O18" i="24"/>
  <c r="N18" i="24"/>
  <c r="M18" i="24"/>
  <c r="L18" i="24"/>
  <c r="K18" i="24"/>
  <c r="J18" i="24"/>
  <c r="I18" i="24"/>
  <c r="H18" i="24"/>
  <c r="G18" i="24"/>
  <c r="F18" i="24"/>
  <c r="E18" i="24"/>
  <c r="D18" i="24"/>
  <c r="C18" i="24"/>
  <c r="P17" i="24"/>
  <c r="O17" i="24"/>
  <c r="N17" i="24"/>
  <c r="M17" i="24"/>
  <c r="L17" i="24"/>
  <c r="K17" i="24"/>
  <c r="J17" i="24"/>
  <c r="I17" i="24"/>
  <c r="H17" i="24"/>
  <c r="G17" i="24"/>
  <c r="F17" i="24"/>
  <c r="E17" i="24"/>
  <c r="D17" i="24"/>
  <c r="C17" i="24"/>
  <c r="P16" i="24"/>
  <c r="O16" i="24"/>
  <c r="N16" i="24"/>
  <c r="M16" i="24"/>
  <c r="L16" i="24"/>
  <c r="K16" i="24"/>
  <c r="J16" i="24"/>
  <c r="I16" i="24"/>
  <c r="H16" i="24"/>
  <c r="G16" i="24"/>
  <c r="F16" i="24"/>
  <c r="E16" i="24"/>
  <c r="D16" i="24"/>
  <c r="C16" i="24"/>
  <c r="P15" i="24"/>
  <c r="O15" i="24"/>
  <c r="N15" i="24"/>
  <c r="M15" i="24"/>
  <c r="L15" i="24"/>
  <c r="K15" i="24"/>
  <c r="J15" i="24"/>
  <c r="I15" i="24"/>
  <c r="H15" i="24"/>
  <c r="G15" i="24"/>
  <c r="F15" i="24"/>
  <c r="E15" i="24"/>
  <c r="D15" i="24"/>
  <c r="C15" i="24"/>
  <c r="P14" i="24"/>
  <c r="O14" i="24"/>
  <c r="N14" i="24"/>
  <c r="M14" i="24"/>
  <c r="L14" i="24"/>
  <c r="K14" i="24"/>
  <c r="J14" i="24"/>
  <c r="I14" i="24"/>
  <c r="H14" i="24"/>
  <c r="G14" i="24"/>
  <c r="F14" i="24"/>
  <c r="E14" i="24"/>
  <c r="D14" i="24"/>
  <c r="C14" i="24"/>
  <c r="P13" i="24"/>
  <c r="O13" i="24"/>
  <c r="N13" i="24"/>
  <c r="M13" i="24"/>
  <c r="L13" i="24"/>
  <c r="K13" i="24"/>
  <c r="J13" i="24"/>
  <c r="I13" i="24"/>
  <c r="H13" i="24"/>
  <c r="G13" i="24"/>
  <c r="F13" i="24"/>
  <c r="E13" i="24"/>
  <c r="D13" i="24"/>
  <c r="C13" i="24"/>
  <c r="P12" i="24"/>
  <c r="O12" i="24"/>
  <c r="N12" i="24"/>
  <c r="M12" i="24"/>
  <c r="L12" i="24"/>
  <c r="K12" i="24"/>
  <c r="J12" i="24"/>
  <c r="I12" i="24"/>
  <c r="H12" i="24"/>
  <c r="G12" i="24"/>
  <c r="F12" i="24"/>
  <c r="E12" i="24"/>
  <c r="D12" i="24"/>
  <c r="C12" i="24"/>
  <c r="P11" i="24"/>
  <c r="O11" i="24"/>
  <c r="N11" i="24"/>
  <c r="M11" i="24"/>
  <c r="L11" i="24"/>
  <c r="K11" i="24"/>
  <c r="J11" i="24"/>
  <c r="I11" i="24"/>
  <c r="H11" i="24"/>
  <c r="G11" i="24"/>
  <c r="F11" i="24"/>
  <c r="E11" i="24"/>
  <c r="D11" i="24"/>
  <c r="C11" i="24"/>
  <c r="P10" i="24"/>
  <c r="O10" i="24"/>
  <c r="N10" i="24"/>
  <c r="M10" i="24"/>
  <c r="L10" i="24"/>
  <c r="K10" i="24"/>
  <c r="J10" i="24"/>
  <c r="I10" i="24"/>
  <c r="H10" i="24"/>
  <c r="G10" i="24"/>
  <c r="F10" i="24"/>
  <c r="E10" i="24"/>
  <c r="D10" i="24"/>
  <c r="C10" i="24"/>
  <c r="P9" i="24"/>
  <c r="O9" i="24"/>
  <c r="N9" i="24"/>
  <c r="M9" i="24"/>
  <c r="L9" i="24"/>
  <c r="K9" i="24"/>
  <c r="J9" i="24"/>
  <c r="I9" i="24"/>
  <c r="H9" i="24"/>
  <c r="G9" i="24"/>
  <c r="F9" i="24"/>
  <c r="E9" i="24"/>
  <c r="D9" i="24"/>
  <c r="C9" i="24"/>
  <c r="P8" i="24"/>
  <c r="O8" i="24"/>
  <c r="N8" i="24"/>
  <c r="M8" i="24"/>
  <c r="L8" i="24"/>
  <c r="K8" i="24"/>
  <c r="J8" i="24"/>
  <c r="I8" i="24"/>
  <c r="H8" i="24"/>
  <c r="G8" i="24"/>
  <c r="F8" i="24"/>
  <c r="E8" i="24"/>
  <c r="D8" i="24"/>
  <c r="C8" i="24"/>
  <c r="D7" i="24"/>
  <c r="C7" i="24"/>
  <c r="D6" i="24"/>
  <c r="C6" i="24"/>
  <c r="D5" i="24"/>
  <c r="C5" i="24"/>
  <c r="D4" i="24"/>
  <c r="K301" i="24" l="1"/>
  <c r="H300" i="24"/>
  <c r="P300" i="24"/>
  <c r="E301" i="24"/>
  <c r="L301" i="24"/>
  <c r="I300" i="24"/>
  <c r="E300" i="24"/>
  <c r="M301" i="24"/>
  <c r="J300" i="24"/>
  <c r="O300" i="24"/>
  <c r="F301" i="24"/>
  <c r="N301" i="24"/>
  <c r="K300" i="24"/>
  <c r="G301" i="24"/>
  <c r="O301" i="24"/>
  <c r="L300" i="24"/>
  <c r="G300" i="24"/>
  <c r="H301" i="24"/>
  <c r="P301" i="24"/>
  <c r="M300" i="24"/>
  <c r="I301" i="24"/>
  <c r="F300" i="24"/>
  <c r="N300" i="24"/>
  <c r="J301" i="24"/>
  <c r="Q208" i="24"/>
  <c r="Q212" i="24"/>
  <c r="Q216" i="24"/>
  <c r="Q220" i="24"/>
  <c r="Q224" i="24"/>
  <c r="Q228" i="24"/>
  <c r="Q232" i="24"/>
  <c r="Q236" i="24"/>
  <c r="Q240" i="24"/>
  <c r="Q244" i="24"/>
  <c r="Q248" i="24"/>
  <c r="Q252" i="24"/>
  <c r="Q256" i="24"/>
  <c r="Q260" i="24"/>
  <c r="Q264" i="24"/>
  <c r="Q268" i="24"/>
  <c r="Q272" i="24"/>
  <c r="Q276" i="24"/>
  <c r="Q288" i="24"/>
  <c r="Q296" i="24"/>
  <c r="Q210" i="24"/>
  <c r="Q214" i="24"/>
  <c r="Q218" i="24"/>
  <c r="Q222" i="24"/>
  <c r="Q226" i="24"/>
  <c r="Q230" i="24"/>
  <c r="Q234" i="24"/>
  <c r="Q238" i="24"/>
  <c r="Q242" i="24"/>
  <c r="Q246" i="24"/>
  <c r="Q250" i="24"/>
  <c r="Q254" i="24"/>
  <c r="Q258" i="24"/>
  <c r="Q262" i="24"/>
  <c r="Q266" i="24"/>
  <c r="Q270" i="24"/>
  <c r="Q274" i="24"/>
  <c r="Q278" i="24"/>
  <c r="Q286" i="24"/>
  <c r="Q290" i="24"/>
  <c r="Q294" i="24"/>
  <c r="Q298" i="24"/>
  <c r="Q280" i="24"/>
  <c r="Q284" i="24"/>
  <c r="Q292" i="24"/>
  <c r="Q10" i="24"/>
  <c r="Q12" i="24"/>
  <c r="Q14" i="24"/>
  <c r="Q16" i="24"/>
  <c r="Q18" i="24"/>
  <c r="Q20" i="24"/>
  <c r="Q22" i="24"/>
  <c r="Q26" i="24"/>
  <c r="Q30" i="24"/>
  <c r="Q32" i="24"/>
  <c r="Q34" i="24"/>
  <c r="Q36" i="24"/>
  <c r="Q38" i="24"/>
  <c r="Q40" i="24"/>
  <c r="Q42" i="24"/>
  <c r="Q44" i="24"/>
  <c r="Q46" i="24"/>
  <c r="Q48" i="24"/>
  <c r="Q50" i="24"/>
  <c r="Q52" i="24"/>
  <c r="Q54" i="24"/>
  <c r="Q56" i="24"/>
  <c r="Q58" i="24"/>
  <c r="Q60" i="24"/>
  <c r="Q62" i="24"/>
  <c r="Q64" i="24"/>
  <c r="Q66" i="24"/>
  <c r="Q68" i="24"/>
  <c r="Q70" i="24"/>
  <c r="Q72" i="24"/>
  <c r="Q74" i="24"/>
  <c r="Q76" i="24"/>
  <c r="Q78" i="24"/>
  <c r="Q80" i="24"/>
  <c r="Q82" i="24"/>
  <c r="Q84" i="24"/>
  <c r="Q86" i="24"/>
  <c r="Q88" i="24"/>
  <c r="Q90" i="24"/>
  <c r="Q92" i="24"/>
  <c r="Q94" i="24"/>
  <c r="Q96" i="24"/>
  <c r="Q98" i="24"/>
  <c r="Q100" i="24"/>
  <c r="Q102" i="24"/>
  <c r="Q104" i="24"/>
  <c r="Q106" i="24"/>
  <c r="Q108" i="24"/>
  <c r="Q110" i="24"/>
  <c r="Q112" i="24"/>
  <c r="Q114" i="24"/>
  <c r="Q116" i="24"/>
  <c r="Q118" i="24"/>
  <c r="Q120" i="24"/>
  <c r="Q122" i="24"/>
  <c r="Q124" i="24"/>
  <c r="Q126" i="24"/>
  <c r="Q128" i="24"/>
  <c r="Q130" i="24"/>
  <c r="Q132" i="24"/>
  <c r="Q134" i="24"/>
  <c r="Q136" i="24"/>
  <c r="Q138" i="24"/>
  <c r="Q140" i="24"/>
  <c r="Q142" i="24"/>
  <c r="Q144" i="24"/>
  <c r="Q146" i="24"/>
  <c r="Q148" i="24"/>
  <c r="Q150" i="24"/>
  <c r="Q152" i="24"/>
  <c r="Q154" i="24"/>
  <c r="Q156" i="24"/>
  <c r="Q158" i="24"/>
  <c r="Q160" i="24"/>
  <c r="Q162" i="24"/>
  <c r="Q164" i="24"/>
  <c r="Q166" i="24"/>
  <c r="Q168" i="24"/>
  <c r="Q170" i="24"/>
  <c r="Q172" i="24"/>
  <c r="Q174" i="24"/>
  <c r="Q176" i="24"/>
  <c r="Q178" i="24"/>
  <c r="Q180" i="24"/>
  <c r="Q182" i="24"/>
  <c r="Q184" i="24"/>
  <c r="Q186" i="24"/>
  <c r="Q188" i="24"/>
  <c r="Q190" i="24"/>
  <c r="Q192" i="24"/>
  <c r="Q194" i="24"/>
  <c r="Q196" i="24"/>
  <c r="Q198" i="24"/>
  <c r="Q200" i="24"/>
  <c r="Q202" i="24"/>
  <c r="Q204" i="24"/>
  <c r="Q206" i="24"/>
  <c r="Q277" i="24"/>
  <c r="Q279" i="24"/>
  <c r="Q281" i="24"/>
  <c r="Q283" i="24"/>
  <c r="Q285" i="24"/>
  <c r="Q287" i="24"/>
  <c r="Q289" i="24"/>
  <c r="Q291" i="24"/>
  <c r="Q293" i="24"/>
  <c r="Q295" i="24"/>
  <c r="Q297" i="24"/>
  <c r="Q299" i="24"/>
  <c r="Q9" i="24"/>
  <c r="Q13" i="24"/>
  <c r="Q17" i="24"/>
  <c r="Q24" i="24"/>
  <c r="Q28" i="24"/>
  <c r="Q8" i="24"/>
  <c r="Q11" i="24"/>
  <c r="Q15" i="24"/>
  <c r="Q19" i="24"/>
  <c r="Q21" i="24"/>
  <c r="Q23" i="24"/>
  <c r="Q25" i="24"/>
  <c r="Q27" i="24"/>
  <c r="Q29" i="24"/>
  <c r="Q31" i="24"/>
  <c r="Q33" i="24"/>
  <c r="Q35" i="24"/>
  <c r="Q37" i="24"/>
  <c r="Q39" i="24"/>
  <c r="Q41" i="24"/>
  <c r="Q43" i="24"/>
  <c r="Q45" i="24"/>
  <c r="Q47" i="24"/>
  <c r="Q49" i="24"/>
  <c r="Q51" i="24"/>
  <c r="Q53" i="24"/>
  <c r="Q55" i="24"/>
  <c r="Q57" i="24"/>
  <c r="Q59" i="24"/>
  <c r="Q61" i="24"/>
  <c r="Q63" i="24"/>
  <c r="Q65" i="24"/>
  <c r="Q67" i="24"/>
  <c r="Q69" i="24"/>
  <c r="Q71" i="24"/>
  <c r="Q73" i="24"/>
  <c r="Q75" i="24"/>
  <c r="Q77" i="24"/>
  <c r="Q79" i="24"/>
  <c r="Q81" i="24"/>
  <c r="Q83" i="24"/>
  <c r="Q85" i="24"/>
  <c r="Q87" i="24"/>
  <c r="Q89" i="24"/>
  <c r="Q91" i="24"/>
  <c r="Q93" i="24"/>
  <c r="Q95" i="24"/>
  <c r="Q97" i="24"/>
  <c r="Q99" i="24"/>
  <c r="Q101" i="24"/>
  <c r="Q103" i="24"/>
  <c r="Q105" i="24"/>
  <c r="Q107" i="24"/>
  <c r="Q282" i="24"/>
  <c r="Q109" i="24"/>
  <c r="Q111" i="24"/>
  <c r="Q113" i="24"/>
  <c r="Q115" i="24"/>
  <c r="Q117" i="24"/>
  <c r="Q119" i="24"/>
  <c r="Q121" i="24"/>
  <c r="Q123" i="24"/>
  <c r="Q125" i="24"/>
  <c r="Q127" i="24"/>
  <c r="Q129" i="24"/>
  <c r="Q131" i="24"/>
  <c r="Q133" i="24"/>
  <c r="Q135" i="24"/>
  <c r="Q137" i="24"/>
  <c r="Q139" i="24"/>
  <c r="Q141" i="24"/>
  <c r="Q143" i="24"/>
  <c r="Q145" i="24"/>
  <c r="Q147" i="24"/>
  <c r="Q149" i="24"/>
  <c r="Q151" i="24"/>
  <c r="Q153" i="24"/>
  <c r="Q155" i="24"/>
  <c r="Q157" i="24"/>
  <c r="Q159" i="24"/>
  <c r="Q161" i="24"/>
  <c r="Q163" i="24"/>
  <c r="Q165" i="24"/>
  <c r="Q167" i="24"/>
  <c r="Q169" i="24"/>
  <c r="Q171" i="24"/>
  <c r="Q173" i="24"/>
  <c r="Q175" i="24"/>
  <c r="Q177" i="24"/>
  <c r="Q179" i="24"/>
  <c r="Q181" i="24"/>
  <c r="Q183" i="24"/>
  <c r="Q185" i="24"/>
  <c r="Q187" i="24"/>
  <c r="Q189" i="24"/>
  <c r="Q191" i="24"/>
  <c r="Q193" i="24"/>
  <c r="Q195" i="24"/>
  <c r="Q197" i="24"/>
  <c r="Q199" i="24"/>
  <c r="Q201" i="24"/>
  <c r="Q203" i="24"/>
  <c r="Q205" i="24"/>
  <c r="Q207" i="24"/>
  <c r="Q209" i="24"/>
  <c r="Q211" i="24"/>
  <c r="Q213" i="24"/>
  <c r="Q215" i="24"/>
  <c r="Q217" i="24"/>
  <c r="Q219" i="24"/>
  <c r="Q221" i="24"/>
  <c r="Q223" i="24"/>
  <c r="Q225" i="24"/>
  <c r="Q227" i="24"/>
  <c r="Q229" i="24"/>
  <c r="Q231" i="24"/>
  <c r="Q233" i="24"/>
  <c r="Q235" i="24"/>
  <c r="Q237" i="24"/>
  <c r="Q239" i="24"/>
  <c r="Q241" i="24"/>
  <c r="Q243" i="24"/>
  <c r="Q245" i="24"/>
  <c r="Q247" i="24"/>
  <c r="Q249" i="24"/>
  <c r="Q251" i="24"/>
  <c r="Q253" i="24"/>
  <c r="Q255" i="24"/>
  <c r="Q257" i="24"/>
  <c r="Q259" i="24"/>
  <c r="Q261" i="24"/>
  <c r="Q263" i="24"/>
  <c r="Q265" i="24"/>
  <c r="Q267" i="24"/>
  <c r="Q269" i="24"/>
  <c r="Q271" i="24"/>
  <c r="Q273" i="24"/>
  <c r="Q275" i="24"/>
  <c r="E302" i="24" l="1"/>
  <c r="Q287" i="23"/>
  <c r="Q286" i="23"/>
  <c r="Q285" i="23"/>
  <c r="Q284" i="23"/>
  <c r="Q283" i="23"/>
  <c r="Q282" i="23"/>
  <c r="Q281" i="23"/>
  <c r="Q280" i="23"/>
  <c r="Q279" i="23"/>
  <c r="Q278" i="23"/>
  <c r="Q277" i="23"/>
  <c r="Q276" i="23"/>
  <c r="Q275" i="23"/>
  <c r="Q274" i="23"/>
  <c r="Q273" i="23"/>
  <c r="Q272" i="23"/>
  <c r="Q271" i="23"/>
  <c r="Q270" i="23"/>
  <c r="Q269" i="23"/>
  <c r="Q268" i="23"/>
  <c r="Q267" i="23"/>
  <c r="Q266" i="23"/>
  <c r="Q265" i="23"/>
  <c r="Q264" i="23"/>
  <c r="Q263" i="23"/>
  <c r="Q262" i="23"/>
  <c r="Q261" i="23"/>
  <c r="Q260" i="23"/>
  <c r="Q259" i="23"/>
  <c r="Q258" i="23"/>
  <c r="Q257" i="23"/>
  <c r="Q247" i="23"/>
  <c r="Q246" i="23"/>
  <c r="Q245" i="23"/>
  <c r="Q244" i="23"/>
  <c r="Q243" i="23"/>
  <c r="Q242" i="23"/>
  <c r="Q241" i="23"/>
  <c r="Q240" i="23"/>
  <c r="Q239" i="23"/>
  <c r="Q238" i="23"/>
  <c r="Q216" i="23"/>
  <c r="Q215" i="23"/>
  <c r="Q213" i="23"/>
  <c r="Q207" i="23"/>
  <c r="Q206" i="23"/>
  <c r="Q7" i="23" l="1"/>
  <c r="Q9" i="23"/>
  <c r="Q24" i="23"/>
  <c r="Q27" i="23"/>
  <c r="Q28" i="23"/>
  <c r="Q29" i="23"/>
  <c r="Q30" i="23"/>
  <c r="Q31" i="23"/>
  <c r="Q32" i="23"/>
  <c r="Q38" i="23"/>
  <c r="Q39" i="23"/>
  <c r="Q41" i="23"/>
  <c r="Q42" i="23"/>
  <c r="Q65" i="23"/>
  <c r="Q66" i="23"/>
  <c r="Q67" i="23"/>
  <c r="Q68" i="23"/>
  <c r="Q71" i="23"/>
  <c r="Q72" i="23"/>
  <c r="Q73" i="23"/>
  <c r="Q74" i="23"/>
  <c r="Q75" i="23"/>
  <c r="Q76" i="23"/>
  <c r="Q77" i="23"/>
  <c r="Q78" i="23"/>
  <c r="Q79" i="23"/>
  <c r="Q80" i="23"/>
  <c r="Q81" i="23"/>
  <c r="Q82" i="23"/>
  <c r="Q83" i="23"/>
  <c r="Q84" i="23"/>
  <c r="Q85" i="23"/>
  <c r="Q86" i="23"/>
  <c r="Q87" i="23"/>
  <c r="Q88" i="23"/>
  <c r="Q89" i="23"/>
  <c r="Q90" i="23"/>
  <c r="Q91" i="23"/>
  <c r="Q92" i="23"/>
  <c r="Q93" i="23"/>
  <c r="Q94" i="23"/>
  <c r="Q95" i="23"/>
  <c r="Q96" i="23"/>
  <c r="Q97" i="23"/>
  <c r="Q98" i="23"/>
  <c r="Q99" i="23"/>
  <c r="Q100" i="23"/>
  <c r="Q101" i="23"/>
  <c r="Q102" i="23"/>
  <c r="Q103" i="23"/>
  <c r="Q104" i="23"/>
  <c r="Q105" i="23"/>
  <c r="Q109" i="23"/>
  <c r="Q110" i="23"/>
  <c r="Q111" i="23"/>
  <c r="Q112" i="23"/>
  <c r="Q200" i="23"/>
  <c r="Q201" i="23"/>
  <c r="Q208" i="23"/>
  <c r="Q209" i="23"/>
  <c r="Q210" i="23"/>
  <c r="Q211" i="23"/>
  <c r="Q212" i="23"/>
  <c r="Q217" i="23"/>
  <c r="Q218" i="23"/>
  <c r="Q219" i="23"/>
  <c r="Q220" i="23"/>
  <c r="Q221" i="23"/>
  <c r="Q222" i="23"/>
  <c r="Q223" i="23"/>
  <c r="Q226" i="23"/>
  <c r="Q227" i="23"/>
  <c r="Q228" i="23"/>
  <c r="Q230" i="23"/>
  <c r="Q232" i="23"/>
  <c r="Q233" i="23"/>
  <c r="Q235" i="23"/>
  <c r="Q236" i="23"/>
  <c r="Q237" i="23"/>
  <c r="Q248" i="23"/>
  <c r="Q249" i="23"/>
  <c r="Q250" i="23"/>
  <c r="Q251" i="23"/>
  <c r="Q252" i="23"/>
  <c r="Q10" i="23"/>
  <c r="Q12" i="23"/>
  <c r="Q13" i="23"/>
  <c r="Q15" i="23"/>
  <c r="Q17" i="23"/>
  <c r="Q18" i="23"/>
  <c r="Q19" i="23"/>
  <c r="Q21" i="23"/>
  <c r="Q22" i="23"/>
  <c r="Q23" i="23"/>
  <c r="Q25" i="23"/>
  <c r="Q26" i="23"/>
  <c r="Q33" i="23"/>
  <c r="Q34" i="23"/>
  <c r="Q35" i="23"/>
  <c r="Q36" i="23"/>
  <c r="Q37" i="23"/>
  <c r="Q40" i="23"/>
  <c r="Q43" i="23"/>
  <c r="Q44" i="23"/>
  <c r="Q45" i="23"/>
  <c r="Q46" i="23"/>
  <c r="Q47" i="23"/>
  <c r="Q48" i="23"/>
  <c r="Q49" i="23"/>
  <c r="Q50" i="23"/>
  <c r="Q51" i="23"/>
  <c r="Q52" i="23"/>
  <c r="Q53" i="23"/>
  <c r="Q54" i="23"/>
  <c r="Q55" i="23"/>
  <c r="Q56" i="23"/>
  <c r="Q57" i="23"/>
  <c r="Q58" i="23"/>
  <c r="Q59" i="23"/>
  <c r="Q60" i="23"/>
  <c r="Q61" i="23"/>
  <c r="Q62" i="23"/>
  <c r="Q63" i="23"/>
  <c r="Q64" i="23"/>
  <c r="Q70" i="23"/>
  <c r="Q106" i="23"/>
  <c r="Q107" i="23"/>
  <c r="Q108" i="23"/>
  <c r="Q194" i="23"/>
  <c r="Q195" i="23"/>
  <c r="Q198" i="23"/>
  <c r="Q199" i="23"/>
  <c r="Q202" i="23"/>
  <c r="Q203" i="23"/>
  <c r="Q204" i="23"/>
  <c r="Q205" i="23"/>
  <c r="Q214" i="23"/>
  <c r="Q224" i="23"/>
  <c r="Q225" i="23"/>
  <c r="Q231" i="23"/>
  <c r="Q234" i="23"/>
  <c r="Q253" i="23"/>
  <c r="Q16" i="23"/>
  <c r="Q8" i="23"/>
  <c r="Q14" i="23"/>
  <c r="Q69" i="23"/>
  <c r="Q113" i="23"/>
  <c r="Q114" i="23"/>
  <c r="Q115" i="23"/>
  <c r="Q116" i="23"/>
  <c r="Q117" i="23"/>
  <c r="Q118" i="23"/>
  <c r="Q119" i="23"/>
  <c r="Q120" i="23"/>
  <c r="Q121" i="23"/>
  <c r="Q122" i="23"/>
  <c r="Q123" i="23"/>
  <c r="Q124" i="23"/>
  <c r="Q125" i="23"/>
  <c r="Q126" i="23"/>
  <c r="Q127" i="23"/>
  <c r="Q128" i="23"/>
  <c r="Q129" i="23"/>
  <c r="Q130" i="23"/>
  <c r="Q131" i="23"/>
  <c r="Q132" i="23"/>
  <c r="Q133" i="23"/>
  <c r="Q134" i="23"/>
  <c r="Q135" i="23"/>
  <c r="Q136" i="23"/>
  <c r="Q137" i="23"/>
  <c r="Q138" i="23"/>
  <c r="Q139" i="23"/>
  <c r="Q140" i="23"/>
  <c r="Q141" i="23"/>
  <c r="Q142" i="23"/>
  <c r="Q143" i="23"/>
  <c r="Q144" i="23"/>
  <c r="Q145" i="23"/>
  <c r="Q146" i="23"/>
  <c r="Q147" i="23"/>
  <c r="Q148" i="23"/>
  <c r="Q149" i="23"/>
  <c r="Q150" i="23"/>
  <c r="Q151" i="23"/>
  <c r="Q152" i="23"/>
  <c r="Q153" i="23"/>
  <c r="Q154" i="23"/>
  <c r="Q155" i="23"/>
  <c r="Q156" i="23"/>
  <c r="Q157" i="23"/>
  <c r="Q158" i="23"/>
  <c r="Q173" i="23"/>
  <c r="Q175" i="23"/>
  <c r="Q176" i="23"/>
  <c r="Q177" i="23"/>
  <c r="Q178" i="23"/>
  <c r="Q179" i="23"/>
  <c r="Q180" i="23"/>
  <c r="Q181" i="23"/>
  <c r="Q182" i="23"/>
  <c r="Q183" i="23"/>
  <c r="Q184" i="23"/>
  <c r="Q185" i="23"/>
  <c r="Q186" i="23"/>
  <c r="Q187" i="23"/>
  <c r="Q188" i="23"/>
  <c r="Q189" i="23"/>
  <c r="Q190" i="23"/>
  <c r="Q191" i="23"/>
  <c r="Q192" i="23"/>
  <c r="Q193" i="23"/>
  <c r="Q196" i="23"/>
  <c r="Q197" i="23"/>
  <c r="Q229" i="23"/>
  <c r="Q254" i="23"/>
  <c r="Q255" i="23"/>
  <c r="Q256" i="23"/>
  <c r="Q288" i="23"/>
  <c r="Q289" i="23"/>
  <c r="Q290" i="23"/>
  <c r="Q291" i="23"/>
  <c r="Q292" i="23"/>
  <c r="Q293" i="23"/>
  <c r="Q294" i="23"/>
  <c r="Q295" i="23"/>
  <c r="Q296" i="23"/>
  <c r="Q297" i="23"/>
  <c r="Q298" i="23"/>
  <c r="Q299" i="23"/>
  <c r="Q300" i="23"/>
  <c r="Q11" i="23"/>
  <c r="Q20" i="23"/>
  <c r="Q159" i="23"/>
  <c r="Q160" i="23"/>
  <c r="Q161" i="23"/>
  <c r="Q162" i="23"/>
  <c r="Q163" i="23"/>
  <c r="Q164" i="23"/>
  <c r="Q165" i="23"/>
  <c r="Q166" i="23"/>
  <c r="Q167" i="23"/>
  <c r="Q168" i="23"/>
  <c r="Q169" i="23"/>
  <c r="Q170" i="23"/>
  <c r="Q171" i="23"/>
  <c r="Q172" i="23"/>
  <c r="Q174" i="23"/>
  <c r="Q301" i="23"/>
  <c r="Q302" i="23"/>
  <c r="Q303" i="23"/>
  <c r="Q304" i="23"/>
  <c r="Q305" i="23"/>
  <c r="Q306" i="23"/>
  <c r="Q307" i="23"/>
  <c r="Q308" i="23"/>
  <c r="Q309" i="23"/>
  <c r="Q310" i="23"/>
  <c r="Q311" i="23"/>
  <c r="Q312" i="23"/>
  <c r="Q313" i="23"/>
  <c r="Q314" i="23"/>
  <c r="Q315" i="23"/>
  <c r="Q316" i="23"/>
  <c r="Q317" i="23"/>
  <c r="Q318" i="23"/>
  <c r="Q319" i="23"/>
  <c r="Q320" i="23"/>
  <c r="Q321" i="23"/>
  <c r="Q322" i="23"/>
  <c r="Q323" i="23"/>
  <c r="Q324" i="23"/>
  <c r="Q325" i="23"/>
  <c r="Q326" i="23"/>
  <c r="Q340" i="23" l="1"/>
  <c r="Q341" i="23"/>
  <c r="Q339" i="23"/>
  <c r="I6" i="13"/>
  <c r="H6" i="13"/>
  <c r="G6" i="13"/>
  <c r="F6" i="13"/>
  <c r="C87" i="11" l="1"/>
  <c r="C86" i="11"/>
  <c r="C85" i="11"/>
  <c r="C84" i="11"/>
  <c r="P84" i="11" l="1"/>
  <c r="P87" i="11"/>
  <c r="P85" i="11"/>
  <c r="P86" i="11"/>
  <c r="J78" i="8" l="1"/>
  <c r="J79" i="8"/>
  <c r="D8" i="11" l="1"/>
  <c r="E8" i="11"/>
  <c r="F8" i="11"/>
  <c r="F91" i="11" s="1"/>
  <c r="G8" i="11"/>
  <c r="H8" i="11"/>
  <c r="I8" i="11"/>
  <c r="L8" i="11"/>
  <c r="L91" i="11" s="1"/>
  <c r="M8" i="11"/>
  <c r="M91" i="11" s="1"/>
  <c r="B6" i="31" l="1"/>
  <c r="O82" i="43"/>
  <c r="N82" i="43"/>
  <c r="M82" i="43"/>
  <c r="L82" i="43"/>
  <c r="K82" i="43"/>
  <c r="J82" i="43"/>
  <c r="I82" i="43"/>
  <c r="H82" i="43"/>
  <c r="G82" i="43"/>
  <c r="F82" i="43"/>
  <c r="E82" i="43"/>
  <c r="D82" i="43"/>
  <c r="O81" i="43"/>
  <c r="N81" i="43"/>
  <c r="M81" i="43"/>
  <c r="L81" i="43"/>
  <c r="K81" i="43"/>
  <c r="J81" i="43"/>
  <c r="I81" i="43"/>
  <c r="H81" i="43"/>
  <c r="G81" i="43"/>
  <c r="F81" i="43"/>
  <c r="E81" i="43"/>
  <c r="D81" i="43"/>
  <c r="D83" i="43" s="1"/>
  <c r="O80" i="43"/>
  <c r="O86" i="43" s="1"/>
  <c r="N80" i="43"/>
  <c r="N86" i="43" s="1"/>
  <c r="M80" i="43"/>
  <c r="M86" i="43" s="1"/>
  <c r="L80" i="43"/>
  <c r="L86" i="43" s="1"/>
  <c r="K80" i="43"/>
  <c r="K86" i="43" s="1"/>
  <c r="J80" i="43"/>
  <c r="J86" i="43" s="1"/>
  <c r="I80" i="43"/>
  <c r="I86" i="43" s="1"/>
  <c r="H80" i="43"/>
  <c r="G80" i="43"/>
  <c r="F80" i="43"/>
  <c r="E80" i="43"/>
  <c r="D80" i="43"/>
  <c r="D86" i="43" s="1"/>
  <c r="O79" i="43"/>
  <c r="O85" i="43" s="1"/>
  <c r="N79" i="43"/>
  <c r="N85" i="43" s="1"/>
  <c r="M79" i="43"/>
  <c r="M85" i="43" s="1"/>
  <c r="L79" i="43"/>
  <c r="L85" i="43" s="1"/>
  <c r="K79" i="43"/>
  <c r="K85" i="43" s="1"/>
  <c r="J79" i="43"/>
  <c r="J85" i="43" s="1"/>
  <c r="I79" i="43"/>
  <c r="I85" i="43" s="1"/>
  <c r="H79" i="43"/>
  <c r="H85" i="43" s="1"/>
  <c r="G79" i="43"/>
  <c r="G85" i="43" s="1"/>
  <c r="F79" i="43"/>
  <c r="F85" i="43" s="1"/>
  <c r="E79" i="43"/>
  <c r="E85" i="43" s="1"/>
  <c r="D79" i="43"/>
  <c r="O78" i="43"/>
  <c r="O84" i="43" s="1"/>
  <c r="N78" i="43"/>
  <c r="M78" i="43"/>
  <c r="L78" i="43"/>
  <c r="L84" i="43" s="1"/>
  <c r="K78" i="43"/>
  <c r="K84" i="43" s="1"/>
  <c r="J78" i="43"/>
  <c r="J84" i="43" s="1"/>
  <c r="I78" i="43"/>
  <c r="I84" i="43" s="1"/>
  <c r="H78" i="43"/>
  <c r="G78" i="43"/>
  <c r="F78" i="43"/>
  <c r="F84" i="43" s="1"/>
  <c r="E78" i="43"/>
  <c r="E84" i="43" s="1"/>
  <c r="D78" i="43"/>
  <c r="D84" i="43" s="1"/>
  <c r="O77" i="43"/>
  <c r="O83" i="43" s="1"/>
  <c r="N77" i="43"/>
  <c r="N83" i="43" s="1"/>
  <c r="M77" i="43"/>
  <c r="M83" i="43" s="1"/>
  <c r="L77" i="43"/>
  <c r="K77" i="43"/>
  <c r="J77" i="43"/>
  <c r="I77" i="43"/>
  <c r="I83" i="43" s="1"/>
  <c r="H77" i="43"/>
  <c r="H83" i="43" s="1"/>
  <c r="G77" i="43"/>
  <c r="G83" i="43" s="1"/>
  <c r="F77" i="43"/>
  <c r="F83" i="43" s="1"/>
  <c r="E77" i="43"/>
  <c r="E83" i="43" s="1"/>
  <c r="H86" i="43"/>
  <c r="G86" i="43"/>
  <c r="F86" i="43"/>
  <c r="E86" i="43"/>
  <c r="D85" i="43"/>
  <c r="N84" i="43"/>
  <c r="M84" i="43"/>
  <c r="H84" i="43"/>
  <c r="L83" i="43"/>
  <c r="K83" i="43"/>
  <c r="J83" i="43"/>
  <c r="G84" i="43" l="1"/>
  <c r="M87" i="43"/>
  <c r="E87" i="43"/>
  <c r="D87" i="43"/>
  <c r="J87" i="43"/>
  <c r="K87" i="43"/>
  <c r="L87" i="43"/>
  <c r="I87" i="43"/>
  <c r="N87" i="43"/>
  <c r="G87" i="43"/>
  <c r="O87" i="43"/>
  <c r="H87" i="43"/>
  <c r="P81" i="43"/>
  <c r="P80" i="43"/>
  <c r="P82" i="43"/>
  <c r="F87" i="43"/>
  <c r="P77" i="43"/>
  <c r="P78" i="43"/>
  <c r="P79" i="43"/>
  <c r="P83" i="43"/>
  <c r="P84" i="43"/>
  <c r="P85" i="43"/>
  <c r="P86" i="43"/>
  <c r="B10" i="23"/>
  <c r="B14" i="23" s="1"/>
  <c r="B18" i="23" s="1"/>
  <c r="B22" i="23" s="1"/>
  <c r="B26" i="23" s="1"/>
  <c r="B30" i="23" s="1"/>
  <c r="B34" i="23" s="1"/>
  <c r="B38" i="23" s="1"/>
  <c r="B42" i="23" s="1"/>
  <c r="B46" i="23" s="1"/>
  <c r="B50" i="23" s="1"/>
  <c r="B54" i="23" s="1"/>
  <c r="B58" i="23" s="1"/>
  <c r="B62" i="23" s="1"/>
  <c r="B66" i="23" s="1"/>
  <c r="B70" i="23" s="1"/>
  <c r="B74" i="23" s="1"/>
  <c r="B78" i="23" s="1"/>
  <c r="B82" i="23" s="1"/>
  <c r="B86" i="23" s="1"/>
  <c r="B90" i="23" s="1"/>
  <c r="B94" i="23" s="1"/>
  <c r="B98" i="23" s="1"/>
  <c r="B102" i="23" s="1"/>
  <c r="B106" i="23" s="1"/>
  <c r="B110" i="23" s="1"/>
  <c r="B114" i="23" s="1"/>
  <c r="B118" i="23" s="1"/>
  <c r="B122" i="23" s="1"/>
  <c r="B126" i="23" s="1"/>
  <c r="B130" i="23" s="1"/>
  <c r="B134" i="23" s="1"/>
  <c r="B138" i="23" s="1"/>
  <c r="B142" i="23" s="1"/>
  <c r="B146" i="23" s="1"/>
  <c r="B150" i="23" s="1"/>
  <c r="B154" i="23" s="1"/>
  <c r="B158" i="23" s="1"/>
  <c r="B162" i="23" s="1"/>
  <c r="B166" i="23" s="1"/>
  <c r="B170" i="23" s="1"/>
  <c r="B174" i="23" s="1"/>
  <c r="B178" i="23" s="1"/>
  <c r="B182" i="23" s="1"/>
  <c r="B186" i="23" s="1"/>
  <c r="B190" i="23" s="1"/>
  <c r="B194" i="23" s="1"/>
  <c r="B198" i="23" s="1"/>
  <c r="B202" i="23" s="1"/>
  <c r="B206" i="23" s="1"/>
  <c r="B210" i="23" s="1"/>
  <c r="B214" i="23" s="1"/>
  <c r="B218" i="23" s="1"/>
  <c r="B222" i="23" s="1"/>
  <c r="B226" i="23" s="1"/>
  <c r="B230" i="23" s="1"/>
  <c r="B234" i="23" s="1"/>
  <c r="B238" i="23" s="1"/>
  <c r="B242" i="23" s="1"/>
  <c r="B246" i="23" s="1"/>
  <c r="B250" i="23" s="1"/>
  <c r="B254" i="23" s="1"/>
  <c r="B258" i="23" s="1"/>
  <c r="B262" i="23" s="1"/>
  <c r="B266" i="23" s="1"/>
  <c r="B270" i="23" s="1"/>
  <c r="B274" i="23" s="1"/>
  <c r="B278" i="23" s="1"/>
  <c r="B282" i="23" s="1"/>
  <c r="B286" i="23" s="1"/>
  <c r="B290" i="23" s="1"/>
  <c r="B294" i="23" s="1"/>
  <c r="B298" i="23" s="1"/>
  <c r="B302" i="23" s="1"/>
  <c r="B306" i="23" s="1"/>
  <c r="B310" i="23" s="1"/>
  <c r="B314" i="23" s="1"/>
  <c r="B318" i="23" s="1"/>
  <c r="B322" i="23" s="1"/>
  <c r="B326" i="23" s="1"/>
  <c r="B330" i="23" s="1"/>
  <c r="B334" i="23" s="1"/>
  <c r="P87" i="43" l="1"/>
  <c r="P87" i="20"/>
  <c r="P86" i="20"/>
  <c r="P85" i="20"/>
  <c r="E88" i="9"/>
  <c r="E90" i="9" l="1"/>
  <c r="M88" i="9"/>
  <c r="L91" i="2"/>
  <c r="D10" i="2" l="1"/>
  <c r="D12" i="2"/>
  <c r="D14" i="2"/>
  <c r="D16" i="2"/>
  <c r="D18" i="2"/>
  <c r="D20" i="2"/>
  <c r="D22" i="2"/>
  <c r="D24" i="2"/>
  <c r="D26" i="2"/>
  <c r="D28" i="2"/>
  <c r="D30" i="2"/>
  <c r="D32" i="2"/>
  <c r="D34" i="2"/>
  <c r="D36" i="2"/>
  <c r="D38" i="2"/>
  <c r="D40" i="2"/>
  <c r="D42" i="2"/>
  <c r="D44" i="2"/>
  <c r="D46" i="2"/>
  <c r="D48" i="2"/>
  <c r="D50" i="2"/>
  <c r="D52" i="2"/>
  <c r="D54" i="2"/>
  <c r="D56" i="2"/>
  <c r="D58" i="2"/>
  <c r="D60" i="2"/>
  <c r="D62" i="2"/>
  <c r="D65" i="2"/>
  <c r="D9" i="2"/>
  <c r="D11" i="2"/>
  <c r="D13" i="2"/>
  <c r="D15" i="2"/>
  <c r="D17" i="2"/>
  <c r="D19" i="2"/>
  <c r="D64" i="2"/>
  <c r="D66" i="2"/>
  <c r="D68" i="2"/>
  <c r="D70" i="2"/>
  <c r="D72" i="2"/>
  <c r="D74" i="2"/>
  <c r="D76" i="2"/>
  <c r="D78" i="2"/>
  <c r="D80" i="2"/>
  <c r="D82" i="2"/>
  <c r="D84" i="2"/>
  <c r="D86" i="2"/>
  <c r="D67" i="2"/>
  <c r="D69" i="2"/>
  <c r="D71" i="2"/>
  <c r="D73" i="2"/>
  <c r="D75" i="2"/>
  <c r="D77" i="2"/>
  <c r="D79" i="2"/>
  <c r="D81" i="2"/>
  <c r="D83" i="2"/>
  <c r="D85" i="2"/>
  <c r="D88" i="2"/>
  <c r="D21" i="2"/>
  <c r="D23" i="2"/>
  <c r="D25" i="2"/>
  <c r="D27" i="2"/>
  <c r="D29" i="2"/>
  <c r="D31" i="2"/>
  <c r="D33" i="2"/>
  <c r="D35" i="2"/>
  <c r="D37" i="2"/>
  <c r="D39" i="2"/>
  <c r="D41" i="2"/>
  <c r="D43" i="2"/>
  <c r="D45" i="2"/>
  <c r="D47" i="2"/>
  <c r="D49" i="2"/>
  <c r="D51" i="2"/>
  <c r="D53" i="2"/>
  <c r="D55" i="2"/>
  <c r="D57" i="2"/>
  <c r="D59" i="2"/>
  <c r="D61" i="2"/>
  <c r="H32" i="35"/>
  <c r="H25" i="35"/>
  <c r="H23" i="34"/>
  <c r="D87" i="2" l="1"/>
  <c r="N91" i="2"/>
  <c r="M91" i="2"/>
  <c r="H91" i="2"/>
  <c r="J91" i="2"/>
  <c r="I91" i="2"/>
  <c r="H80" i="3"/>
  <c r="G80" i="3"/>
  <c r="B79" i="3"/>
  <c r="E8" i="2" l="1"/>
  <c r="E91" i="2" s="1"/>
  <c r="G91" i="2"/>
  <c r="D8" i="2"/>
  <c r="D91" i="2" s="1"/>
  <c r="F80" i="3"/>
  <c r="E89" i="3" s="1"/>
  <c r="D80" i="3"/>
  <c r="E80" i="3"/>
  <c r="H89" i="9" l="1"/>
  <c r="G89" i="9"/>
  <c r="D89" i="9"/>
  <c r="C89" i="9"/>
  <c r="I88" i="9"/>
  <c r="H88" i="9"/>
  <c r="G88" i="9"/>
  <c r="F88" i="9"/>
  <c r="F90" i="9" s="1"/>
  <c r="D88" i="9"/>
  <c r="C88" i="9"/>
  <c r="H90" i="14"/>
  <c r="G90" i="14"/>
  <c r="D90" i="14"/>
  <c r="C90" i="14"/>
  <c r="H89" i="14"/>
  <c r="G89" i="14"/>
  <c r="F89" i="14"/>
  <c r="F91" i="14" s="1"/>
  <c r="E89" i="14"/>
  <c r="D89" i="14"/>
  <c r="H106" i="19"/>
  <c r="G106" i="19"/>
  <c r="C106" i="19"/>
  <c r="C107" i="19" s="1"/>
  <c r="H105" i="19"/>
  <c r="G105" i="19"/>
  <c r="F105" i="19"/>
  <c r="F107" i="19" s="1"/>
  <c r="E105" i="19"/>
  <c r="E107" i="19" s="1"/>
  <c r="D105" i="19"/>
  <c r="D107" i="19" s="1"/>
  <c r="C108" i="19" l="1"/>
  <c r="M89" i="14"/>
  <c r="E91" i="14"/>
  <c r="M105" i="19"/>
  <c r="Q6" i="23"/>
  <c r="Q338" i="23" s="1"/>
  <c r="E342" i="23" l="1"/>
  <c r="B7" i="31" l="1"/>
  <c r="M67" i="22"/>
  <c r="L67" i="22"/>
  <c r="K67" i="22"/>
  <c r="J67" i="22"/>
  <c r="I67" i="22"/>
  <c r="H67" i="22"/>
  <c r="G67" i="22"/>
  <c r="F67" i="22"/>
  <c r="E67" i="22"/>
  <c r="D67" i="22"/>
  <c r="C67" i="22"/>
  <c r="B67" i="22"/>
  <c r="A67" i="22"/>
  <c r="M66" i="22"/>
  <c r="L66" i="22"/>
  <c r="K66" i="22"/>
  <c r="J66" i="22"/>
  <c r="I66" i="22"/>
  <c r="H66" i="22"/>
  <c r="G66" i="22"/>
  <c r="F66" i="22"/>
  <c r="E66" i="22"/>
  <c r="D66" i="22"/>
  <c r="C66" i="22"/>
  <c r="B66" i="22"/>
  <c r="A66" i="22"/>
  <c r="M65" i="22"/>
  <c r="L65" i="22"/>
  <c r="K65" i="22"/>
  <c r="J65" i="22"/>
  <c r="I65" i="22"/>
  <c r="H65" i="22"/>
  <c r="G65" i="22"/>
  <c r="F65" i="22"/>
  <c r="E65" i="22"/>
  <c r="D65" i="22"/>
  <c r="C65" i="22"/>
  <c r="B65" i="22"/>
  <c r="A65" i="22"/>
  <c r="M64" i="22"/>
  <c r="L64" i="22"/>
  <c r="K64" i="22"/>
  <c r="J64" i="22"/>
  <c r="I64" i="22"/>
  <c r="H64" i="22"/>
  <c r="G64" i="22"/>
  <c r="F64" i="22"/>
  <c r="E64" i="22"/>
  <c r="D64" i="22"/>
  <c r="C64" i="22"/>
  <c r="B64" i="22"/>
  <c r="A64" i="22"/>
  <c r="M63" i="22"/>
  <c r="L63" i="22"/>
  <c r="K63" i="22"/>
  <c r="J63" i="22"/>
  <c r="I63" i="22"/>
  <c r="H63" i="22"/>
  <c r="G63" i="22"/>
  <c r="F63" i="22"/>
  <c r="E63" i="22"/>
  <c r="D63" i="22"/>
  <c r="C63" i="22"/>
  <c r="B63" i="22"/>
  <c r="A63" i="22"/>
  <c r="M62" i="22"/>
  <c r="L62" i="22"/>
  <c r="K62" i="22"/>
  <c r="J62" i="22"/>
  <c r="I62" i="22"/>
  <c r="H62" i="22"/>
  <c r="G62" i="22"/>
  <c r="F62" i="22"/>
  <c r="E62" i="22"/>
  <c r="D62" i="22"/>
  <c r="C62" i="22"/>
  <c r="B62" i="22"/>
  <c r="A62" i="22"/>
  <c r="C6" i="21"/>
  <c r="D5" i="21"/>
  <c r="C5" i="21"/>
  <c r="C8" i="20"/>
  <c r="D7" i="20"/>
  <c r="C7" i="20"/>
  <c r="B8" i="20"/>
  <c r="B9" i="20" s="1"/>
  <c r="B10" i="20" s="1"/>
  <c r="B11" i="20" s="1"/>
  <c r="B12" i="20" s="1"/>
  <c r="B13" i="20" s="1"/>
  <c r="B14" i="20" s="1"/>
  <c r="B15" i="20" s="1"/>
  <c r="B16" i="20" s="1"/>
  <c r="B17" i="20" s="1"/>
  <c r="B18" i="20" s="1"/>
  <c r="B19" i="20" s="1"/>
  <c r="B20" i="20" s="1"/>
  <c r="B21" i="20" s="1"/>
  <c r="B22" i="20" s="1"/>
  <c r="B23" i="20" s="1"/>
  <c r="B24" i="20" s="1"/>
  <c r="B25" i="20" s="1"/>
  <c r="B26" i="20" s="1"/>
  <c r="B27" i="20" s="1"/>
  <c r="B28" i="20" s="1"/>
  <c r="B29" i="20" s="1"/>
  <c r="B30" i="20" s="1"/>
  <c r="B31" i="20" s="1"/>
  <c r="B32" i="20" s="1"/>
  <c r="B33" i="20" s="1"/>
  <c r="B34" i="20" s="1"/>
  <c r="B35" i="20" s="1"/>
  <c r="B36" i="20" s="1"/>
  <c r="B37" i="20" s="1"/>
  <c r="B38" i="20" s="1"/>
  <c r="B39" i="20" s="1"/>
  <c r="B40" i="20" s="1"/>
  <c r="B41" i="20" s="1"/>
  <c r="B42" i="20" s="1"/>
  <c r="B43" i="20" s="1"/>
  <c r="B44" i="20" s="1"/>
  <c r="B45" i="20" s="1"/>
  <c r="B46" i="20" s="1"/>
  <c r="B47" i="20" s="1"/>
  <c r="B48" i="20" s="1"/>
  <c r="B49" i="20" s="1"/>
  <c r="B50" i="20" s="1"/>
  <c r="B51" i="20" s="1"/>
  <c r="B52" i="20" s="1"/>
  <c r="B53" i="20" s="1"/>
  <c r="B54" i="20" s="1"/>
  <c r="B55" i="20" s="1"/>
  <c r="B56" i="20" s="1"/>
  <c r="B57" i="20" s="1"/>
  <c r="B58" i="20" s="1"/>
  <c r="B59" i="20" s="1"/>
  <c r="B60" i="20" s="1"/>
  <c r="B61" i="20" s="1"/>
  <c r="B62" i="20" s="1"/>
  <c r="B63" i="20" s="1"/>
  <c r="B64" i="20" s="1"/>
  <c r="B65" i="20" s="1"/>
  <c r="B66" i="20" s="1"/>
  <c r="B67" i="20" s="1"/>
  <c r="B68" i="20" s="1"/>
  <c r="B69" i="20" s="1"/>
  <c r="B70" i="20" s="1"/>
  <c r="B71" i="20" s="1"/>
  <c r="B72" i="20" s="1"/>
  <c r="B73" i="20" s="1"/>
  <c r="B74" i="20" s="1"/>
  <c r="B75" i="20" s="1"/>
  <c r="B76" i="20" s="1"/>
  <c r="B77" i="20" s="1"/>
  <c r="B78" i="20" s="1"/>
  <c r="B79" i="20" s="1"/>
  <c r="B80" i="20" s="1"/>
  <c r="B81" i="20" s="1"/>
  <c r="B82" i="20" s="1"/>
  <c r="B83" i="20" s="1"/>
  <c r="B84" i="20" s="1"/>
  <c r="B85" i="20" s="1"/>
  <c r="B86" i="20" s="1"/>
  <c r="B87" i="20" s="1"/>
  <c r="B88" i="20" s="1"/>
  <c r="B89" i="20" s="1"/>
  <c r="B6" i="18"/>
  <c r="B7" i="18" s="1"/>
  <c r="B8" i="18" s="1"/>
  <c r="B9" i="18" s="1"/>
  <c r="B10" i="18" s="1"/>
  <c r="B11" i="18" s="1"/>
  <c r="B12" i="18" s="1"/>
  <c r="B13" i="18" s="1"/>
  <c r="B14" i="18" s="1"/>
  <c r="B15" i="18" s="1"/>
  <c r="B16" i="18" s="1"/>
  <c r="B17" i="18" s="1"/>
  <c r="B18" i="18" s="1"/>
  <c r="B19" i="18" s="1"/>
  <c r="B20" i="18" s="1"/>
  <c r="B21" i="18" s="1"/>
  <c r="B22" i="18" s="1"/>
  <c r="B23" i="18" s="1"/>
  <c r="B24" i="18" s="1"/>
  <c r="B25" i="18" s="1"/>
  <c r="B26" i="18" s="1"/>
  <c r="B27" i="18" s="1"/>
  <c r="B28" i="18" s="1"/>
  <c r="B29" i="18" s="1"/>
  <c r="B30" i="18" s="1"/>
  <c r="B31" i="18" s="1"/>
  <c r="B32" i="18" s="1"/>
  <c r="B33" i="18" s="1"/>
  <c r="B34" i="18" s="1"/>
  <c r="B35" i="18" s="1"/>
  <c r="B36" i="18" s="1"/>
  <c r="B37" i="18" s="1"/>
  <c r="B38" i="18" s="1"/>
  <c r="B39" i="18" s="1"/>
  <c r="B40" i="18" s="1"/>
  <c r="B41" i="18" s="1"/>
  <c r="B42" i="18" s="1"/>
  <c r="B43" i="18" s="1"/>
  <c r="B44" i="18" s="1"/>
  <c r="B45" i="18" s="1"/>
  <c r="B46" i="18" s="1"/>
  <c r="B47" i="18" s="1"/>
  <c r="B48" i="18" s="1"/>
  <c r="B49" i="18" s="1"/>
  <c r="B50" i="18" s="1"/>
  <c r="B51" i="18" s="1"/>
  <c r="B52" i="18" s="1"/>
  <c r="B53" i="18" s="1"/>
  <c r="B54" i="18" s="1"/>
  <c r="B55" i="18" s="1"/>
  <c r="B56" i="18" s="1"/>
  <c r="B57" i="18" s="1"/>
  <c r="B58" i="18" s="1"/>
  <c r="B59" i="18" s="1"/>
  <c r="B60" i="18" s="1"/>
  <c r="B61" i="18" s="1"/>
  <c r="B62" i="18" s="1"/>
  <c r="B63" i="18" s="1"/>
  <c r="B64" i="18" s="1"/>
  <c r="B65" i="18" s="1"/>
  <c r="B66" i="18" s="1"/>
  <c r="B67" i="18" s="1"/>
  <c r="B68" i="18" s="1"/>
  <c r="B69" i="18" s="1"/>
  <c r="B70" i="18" s="1"/>
  <c r="B71" i="18" s="1"/>
  <c r="B72" i="18" s="1"/>
  <c r="B73" i="18" s="1"/>
  <c r="B74" i="18" s="1"/>
  <c r="B75" i="18" s="1"/>
  <c r="B76" i="18" s="1"/>
  <c r="B77" i="18" s="1"/>
  <c r="B78" i="18" s="1"/>
  <c r="B79" i="18" s="1"/>
  <c r="I80" i="18"/>
  <c r="H80" i="18"/>
  <c r="G80" i="18"/>
  <c r="F80" i="18"/>
  <c r="E80" i="18"/>
  <c r="D80" i="18"/>
  <c r="B8" i="16"/>
  <c r="B9" i="16" s="1"/>
  <c r="B10" i="16" s="1"/>
  <c r="B11" i="16" s="1"/>
  <c r="B12" i="16" s="1"/>
  <c r="B13" i="16" s="1"/>
  <c r="B14" i="16" s="1"/>
  <c r="B15" i="16" s="1"/>
  <c r="B16" i="16" s="1"/>
  <c r="B17" i="16" s="1"/>
  <c r="B18" i="16" s="1"/>
  <c r="B19" i="16" s="1"/>
  <c r="B20" i="16" s="1"/>
  <c r="B21" i="16" s="1"/>
  <c r="B22" i="16" s="1"/>
  <c r="B23" i="16" s="1"/>
  <c r="B24" i="16" s="1"/>
  <c r="B25" i="16" s="1"/>
  <c r="B26" i="16" s="1"/>
  <c r="B27" i="16" s="1"/>
  <c r="B28" i="16" s="1"/>
  <c r="B29" i="16" s="1"/>
  <c r="B30" i="16" s="1"/>
  <c r="B31" i="16" s="1"/>
  <c r="B32" i="16" s="1"/>
  <c r="B33" i="16" s="1"/>
  <c r="B34" i="16" s="1"/>
  <c r="B35" i="16" s="1"/>
  <c r="B36" i="16" s="1"/>
  <c r="B37" i="16" s="1"/>
  <c r="B38" i="16" s="1"/>
  <c r="B39" i="16" s="1"/>
  <c r="B40" i="16" s="1"/>
  <c r="B41" i="16" s="1"/>
  <c r="B42" i="16" s="1"/>
  <c r="B43" i="16" s="1"/>
  <c r="B44" i="16" s="1"/>
  <c r="B45" i="16" s="1"/>
  <c r="B46" i="16" s="1"/>
  <c r="B47" i="16" s="1"/>
  <c r="B48" i="16" s="1"/>
  <c r="B49" i="16" s="1"/>
  <c r="B50" i="16" s="1"/>
  <c r="B51" i="16" s="1"/>
  <c r="B52" i="16" s="1"/>
  <c r="B53" i="16" s="1"/>
  <c r="B54" i="16" s="1"/>
  <c r="B55" i="16" s="1"/>
  <c r="B56" i="16" s="1"/>
  <c r="B57" i="16" s="1"/>
  <c r="B58" i="16" s="1"/>
  <c r="B59" i="16" s="1"/>
  <c r="B60" i="16" s="1"/>
  <c r="B61" i="16" s="1"/>
  <c r="B62" i="16" s="1"/>
  <c r="B63" i="16" s="1"/>
  <c r="B64" i="16" s="1"/>
  <c r="B65" i="16" s="1"/>
  <c r="B66" i="16" s="1"/>
  <c r="B67" i="16" s="1"/>
  <c r="B68" i="16" s="1"/>
  <c r="B69" i="16" s="1"/>
  <c r="B70" i="16" s="1"/>
  <c r="B71" i="16" s="1"/>
  <c r="B72" i="16" s="1"/>
  <c r="B73" i="16" s="1"/>
  <c r="B74" i="16" s="1"/>
  <c r="B75" i="16" s="1"/>
  <c r="B76" i="16" s="1"/>
  <c r="B77" i="16" s="1"/>
  <c r="B78" i="16" s="1"/>
  <c r="B79" i="16" s="1"/>
  <c r="B80" i="16" s="1"/>
  <c r="B81" i="16" s="1"/>
  <c r="B82" i="16" s="1"/>
  <c r="B83" i="16" s="1"/>
  <c r="B84" i="16" s="1"/>
  <c r="B85" i="16" s="1"/>
  <c r="B86" i="16" s="1"/>
  <c r="B87" i="16" s="1"/>
  <c r="B88" i="16" s="1"/>
  <c r="B89" i="16" s="1"/>
  <c r="B90" i="16" s="1"/>
  <c r="C72" i="15"/>
  <c r="C70" i="15"/>
  <c r="D72" i="15"/>
  <c r="D70" i="15"/>
  <c r="D42" i="15"/>
  <c r="C42" i="15"/>
  <c r="F40" i="15"/>
  <c r="E40" i="15"/>
  <c r="D40" i="15"/>
  <c r="C40" i="15"/>
  <c r="D11" i="15"/>
  <c r="C11" i="15"/>
  <c r="D9" i="15"/>
  <c r="E9" i="15"/>
  <c r="F9" i="15"/>
  <c r="C9" i="15"/>
  <c r="E6" i="13"/>
  <c r="D6" i="13"/>
  <c r="C7" i="13"/>
  <c r="C8" i="13"/>
  <c r="C9" i="13"/>
  <c r="C10" i="13"/>
  <c r="C11" i="13"/>
  <c r="C12" i="13"/>
  <c r="C13" i="13"/>
  <c r="C14" i="13"/>
  <c r="C15" i="13"/>
  <c r="C16" i="13"/>
  <c r="C17" i="13"/>
  <c r="C18" i="13"/>
  <c r="C19" i="13"/>
  <c r="C20" i="13"/>
  <c r="C21" i="13"/>
  <c r="C22" i="13"/>
  <c r="C23" i="13"/>
  <c r="C24" i="13"/>
  <c r="C25" i="13"/>
  <c r="C26" i="13"/>
  <c r="C27" i="13"/>
  <c r="C28" i="13"/>
  <c r="C29" i="13"/>
  <c r="C30" i="13"/>
  <c r="C31" i="13"/>
  <c r="C32" i="13"/>
  <c r="C33" i="13"/>
  <c r="C34" i="13"/>
  <c r="C35" i="13"/>
  <c r="C36" i="13"/>
  <c r="C37" i="13"/>
  <c r="C38" i="13"/>
  <c r="C39" i="13"/>
  <c r="C40" i="13"/>
  <c r="C41" i="13"/>
  <c r="C42" i="13"/>
  <c r="C43" i="13"/>
  <c r="C44" i="13"/>
  <c r="C45" i="13"/>
  <c r="C46" i="13"/>
  <c r="C47" i="13"/>
  <c r="C48" i="13"/>
  <c r="C49" i="13"/>
  <c r="C50" i="13"/>
  <c r="C51" i="13"/>
  <c r="C52" i="13"/>
  <c r="C53" i="13"/>
  <c r="C54" i="13"/>
  <c r="C55" i="13"/>
  <c r="C56" i="13"/>
  <c r="C57" i="13"/>
  <c r="C58" i="13"/>
  <c r="C59" i="13"/>
  <c r="C60" i="13"/>
  <c r="C61" i="13"/>
  <c r="C62" i="13"/>
  <c r="C63" i="13"/>
  <c r="C64" i="13"/>
  <c r="C65" i="13"/>
  <c r="C66" i="13"/>
  <c r="C67" i="13"/>
  <c r="C68" i="13"/>
  <c r="C69" i="13"/>
  <c r="C70" i="13"/>
  <c r="C71" i="13"/>
  <c r="C72" i="13"/>
  <c r="C6" i="13"/>
  <c r="B6" i="13"/>
  <c r="B7" i="13" s="1"/>
  <c r="B8" i="13" s="1"/>
  <c r="B9" i="13" s="1"/>
  <c r="B10" i="13" s="1"/>
  <c r="B11" i="13" s="1"/>
  <c r="B12" i="13" s="1"/>
  <c r="B13" i="13" s="1"/>
  <c r="B14" i="13" s="1"/>
  <c r="B15" i="13" s="1"/>
  <c r="B16" i="13" s="1"/>
  <c r="B17" i="13" s="1"/>
  <c r="B18" i="13" s="1"/>
  <c r="B19" i="13" s="1"/>
  <c r="B20" i="13" s="1"/>
  <c r="B21" i="13" s="1"/>
  <c r="B22" i="13" s="1"/>
  <c r="B23" i="13" s="1"/>
  <c r="B24" i="13" s="1"/>
  <c r="B25" i="13" s="1"/>
  <c r="B26" i="13" s="1"/>
  <c r="B27" i="13" s="1"/>
  <c r="B28" i="13" s="1"/>
  <c r="B29" i="13" s="1"/>
  <c r="B30" i="13" s="1"/>
  <c r="B31" i="13" s="1"/>
  <c r="B32" i="13" s="1"/>
  <c r="B33" i="13" s="1"/>
  <c r="B34" i="13" s="1"/>
  <c r="B35" i="13" s="1"/>
  <c r="B36" i="13" s="1"/>
  <c r="B37" i="13" s="1"/>
  <c r="B38" i="13" s="1"/>
  <c r="B39" i="13" s="1"/>
  <c r="B40" i="13" s="1"/>
  <c r="B41" i="13" s="1"/>
  <c r="B42" i="13" s="1"/>
  <c r="B43" i="13" s="1"/>
  <c r="B44" i="13" s="1"/>
  <c r="B45" i="13" s="1"/>
  <c r="B46" i="13" s="1"/>
  <c r="B47" i="13" s="1"/>
  <c r="B48" i="13" s="1"/>
  <c r="B49" i="13" s="1"/>
  <c r="B50" i="13" s="1"/>
  <c r="B51" i="13" s="1"/>
  <c r="B52" i="13" s="1"/>
  <c r="B53" i="13" s="1"/>
  <c r="B54" i="13" s="1"/>
  <c r="B55" i="13" s="1"/>
  <c r="B56" i="13" s="1"/>
  <c r="B57" i="13" s="1"/>
  <c r="B58" i="13" s="1"/>
  <c r="B59" i="13" s="1"/>
  <c r="B60" i="13" s="1"/>
  <c r="B61" i="13" s="1"/>
  <c r="B62" i="13" s="1"/>
  <c r="B63" i="13" s="1"/>
  <c r="B64" i="13" s="1"/>
  <c r="B65" i="13" s="1"/>
  <c r="B66" i="13" s="1"/>
  <c r="B67" i="13" s="1"/>
  <c r="B68" i="13" s="1"/>
  <c r="B69" i="13" s="1"/>
  <c r="B70" i="13" s="1"/>
  <c r="B71" i="13" s="1"/>
  <c r="B72" i="13" s="1"/>
  <c r="B73" i="13" s="1"/>
  <c r="B74" i="13" s="1"/>
  <c r="B75" i="13" s="1"/>
  <c r="B76" i="13" s="1"/>
  <c r="B77" i="13" s="1"/>
  <c r="B78" i="13" s="1"/>
  <c r="B79" i="13" s="1"/>
  <c r="C5" i="13"/>
  <c r="I5" i="13"/>
  <c r="I80" i="13" s="1"/>
  <c r="H5" i="13"/>
  <c r="H80" i="13" s="1"/>
  <c r="G5" i="13"/>
  <c r="G80" i="13" s="1"/>
  <c r="F5" i="13"/>
  <c r="F80" i="13" s="1"/>
  <c r="E5" i="13"/>
  <c r="D5" i="13"/>
  <c r="C9" i="11"/>
  <c r="C10" i="11"/>
  <c r="C11" i="11"/>
  <c r="C12" i="11"/>
  <c r="C13" i="11"/>
  <c r="C14" i="11"/>
  <c r="C15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1" i="11"/>
  <c r="C32" i="11"/>
  <c r="C33" i="11"/>
  <c r="C34" i="11"/>
  <c r="C35" i="11"/>
  <c r="C36" i="11"/>
  <c r="C37" i="11"/>
  <c r="C38" i="11"/>
  <c r="C39" i="11"/>
  <c r="C40" i="11"/>
  <c r="C41" i="11"/>
  <c r="C42" i="11"/>
  <c r="C43" i="11"/>
  <c r="C44" i="11"/>
  <c r="C45" i="11"/>
  <c r="C46" i="11"/>
  <c r="C47" i="11"/>
  <c r="C48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2" i="11"/>
  <c r="C73" i="11"/>
  <c r="C74" i="11"/>
  <c r="C75" i="11"/>
  <c r="C76" i="11"/>
  <c r="C77" i="11"/>
  <c r="C78" i="11"/>
  <c r="C79" i="11"/>
  <c r="C80" i="11"/>
  <c r="C81" i="11"/>
  <c r="C82" i="11"/>
  <c r="C83" i="11"/>
  <c r="C8" i="11"/>
  <c r="B8" i="11"/>
  <c r="B9" i="11" s="1"/>
  <c r="B10" i="11" s="1"/>
  <c r="B11" i="11" s="1"/>
  <c r="B12" i="11" s="1"/>
  <c r="B13" i="11" s="1"/>
  <c r="B14" i="11" s="1"/>
  <c r="B15" i="11" s="1"/>
  <c r="B16" i="11" s="1"/>
  <c r="B17" i="11" s="1"/>
  <c r="B18" i="11" s="1"/>
  <c r="B19" i="11" s="1"/>
  <c r="B20" i="11" s="1"/>
  <c r="B21" i="11" s="1"/>
  <c r="B22" i="11" s="1"/>
  <c r="B23" i="11" s="1"/>
  <c r="B24" i="11" s="1"/>
  <c r="B25" i="11" s="1"/>
  <c r="B26" i="11" s="1"/>
  <c r="B27" i="11" s="1"/>
  <c r="B28" i="11" s="1"/>
  <c r="B29" i="11" s="1"/>
  <c r="B30" i="11" s="1"/>
  <c r="B31" i="11" s="1"/>
  <c r="B32" i="11" s="1"/>
  <c r="B33" i="11" s="1"/>
  <c r="B34" i="11" s="1"/>
  <c r="B35" i="11" s="1"/>
  <c r="B36" i="11" s="1"/>
  <c r="B37" i="11" s="1"/>
  <c r="B38" i="11" s="1"/>
  <c r="B39" i="11" s="1"/>
  <c r="B40" i="11" s="1"/>
  <c r="B41" i="11" s="1"/>
  <c r="B42" i="11" s="1"/>
  <c r="B43" i="11" s="1"/>
  <c r="B44" i="11" s="1"/>
  <c r="B45" i="11" s="1"/>
  <c r="B46" i="11" s="1"/>
  <c r="B47" i="11" s="1"/>
  <c r="B48" i="11" s="1"/>
  <c r="B49" i="11" s="1"/>
  <c r="B50" i="11" s="1"/>
  <c r="B51" i="11" s="1"/>
  <c r="B52" i="11" s="1"/>
  <c r="B53" i="11" s="1"/>
  <c r="B54" i="11" s="1"/>
  <c r="B55" i="11" s="1"/>
  <c r="B56" i="11" s="1"/>
  <c r="B57" i="11" s="1"/>
  <c r="B58" i="11" s="1"/>
  <c r="B59" i="11" s="1"/>
  <c r="B60" i="11" s="1"/>
  <c r="B61" i="11" s="1"/>
  <c r="B62" i="11" s="1"/>
  <c r="B63" i="11" s="1"/>
  <c r="B64" i="11" s="1"/>
  <c r="B65" i="11" s="1"/>
  <c r="B66" i="11" s="1"/>
  <c r="B67" i="11" s="1"/>
  <c r="B68" i="11" s="1"/>
  <c r="B69" i="11" s="1"/>
  <c r="B70" i="11" s="1"/>
  <c r="B71" i="11" s="1"/>
  <c r="B72" i="11" s="1"/>
  <c r="B73" i="11" s="1"/>
  <c r="B74" i="11" s="1"/>
  <c r="B75" i="11" s="1"/>
  <c r="B76" i="11" s="1"/>
  <c r="B77" i="11" s="1"/>
  <c r="B78" i="11" s="1"/>
  <c r="B79" i="11" s="1"/>
  <c r="B80" i="11" s="1"/>
  <c r="B81" i="11" s="1"/>
  <c r="B82" i="11" s="1"/>
  <c r="B83" i="11" s="1"/>
  <c r="B84" i="11" s="1"/>
  <c r="B85" i="11" s="1"/>
  <c r="B86" i="11" s="1"/>
  <c r="B87" i="11" s="1"/>
  <c r="B88" i="11" s="1"/>
  <c r="B89" i="11" s="1"/>
  <c r="B90" i="11" s="1"/>
  <c r="C7" i="11"/>
  <c r="I7" i="11"/>
  <c r="I91" i="11" s="1"/>
  <c r="H7" i="11"/>
  <c r="H91" i="11" s="1"/>
  <c r="G7" i="11"/>
  <c r="G91" i="11" s="1"/>
  <c r="E7" i="11"/>
  <c r="E91" i="11" s="1"/>
  <c r="D7" i="11"/>
  <c r="D91" i="11" s="1"/>
  <c r="D67" i="10"/>
  <c r="C67" i="10"/>
  <c r="D65" i="10"/>
  <c r="C65" i="10"/>
  <c r="D39" i="10"/>
  <c r="F39" i="10"/>
  <c r="C39" i="10"/>
  <c r="F37" i="10"/>
  <c r="E37" i="10"/>
  <c r="D37" i="10"/>
  <c r="C37" i="10"/>
  <c r="C12" i="10"/>
  <c r="F10" i="10"/>
  <c r="F14" i="10" s="1"/>
  <c r="E10" i="10"/>
  <c r="E14" i="10" s="1"/>
  <c r="C10" i="10"/>
  <c r="I5" i="8"/>
  <c r="H5" i="8"/>
  <c r="G5" i="8"/>
  <c r="F5" i="8"/>
  <c r="E5" i="8"/>
  <c r="D5" i="8"/>
  <c r="B9" i="31" l="1"/>
  <c r="B10" i="31" s="1"/>
  <c r="B11" i="31" s="1"/>
  <c r="B12" i="31" s="1"/>
  <c r="B13" i="31" s="1"/>
  <c r="C14" i="10"/>
  <c r="E80" i="13"/>
  <c r="F72" i="15"/>
  <c r="F81" i="18"/>
  <c r="F70" i="15"/>
  <c r="D80" i="13"/>
  <c r="D81" i="18"/>
  <c r="H81" i="18"/>
  <c r="D90" i="20"/>
  <c r="D92" i="11"/>
  <c r="H92" i="11"/>
  <c r="Q7" i="30"/>
  <c r="D79" i="21"/>
  <c r="L92" i="11"/>
  <c r="Q10" i="30"/>
  <c r="Q12" i="30"/>
  <c r="Q14" i="30"/>
  <c r="Q21" i="30"/>
  <c r="Q24" i="30"/>
  <c r="Q26" i="30"/>
  <c r="Q28" i="30"/>
  <c r="Q30" i="30"/>
  <c r="Q35" i="30"/>
  <c r="Q41" i="30"/>
  <c r="Q43" i="30"/>
  <c r="Q45" i="30"/>
  <c r="Q47" i="30"/>
  <c r="Q77" i="31"/>
  <c r="Q79" i="31"/>
  <c r="P81" i="20"/>
  <c r="P84" i="20"/>
  <c r="P7" i="21"/>
  <c r="P8" i="21"/>
  <c r="P9" i="21"/>
  <c r="P10" i="21"/>
  <c r="P11" i="21"/>
  <c r="P12" i="21"/>
  <c r="P13" i="21"/>
  <c r="P14" i="21"/>
  <c r="P15" i="21"/>
  <c r="P16" i="21"/>
  <c r="P17" i="21"/>
  <c r="P18" i="21"/>
  <c r="P19" i="21"/>
  <c r="P20" i="21"/>
  <c r="F65" i="10"/>
  <c r="C66" i="10" s="1"/>
  <c r="Q9" i="30"/>
  <c r="Q16" i="30"/>
  <c r="Q18" i="30"/>
  <c r="Q20" i="30"/>
  <c r="Q23" i="30"/>
  <c r="Q32" i="30"/>
  <c r="Q34" i="30"/>
  <c r="Q38" i="30"/>
  <c r="Q40" i="30"/>
  <c r="Q42" i="30"/>
  <c r="Q46" i="30"/>
  <c r="Q49" i="30"/>
  <c r="Q50" i="30"/>
  <c r="Q76" i="31"/>
  <c r="Q80" i="31"/>
  <c r="P21" i="21"/>
  <c r="P22" i="21"/>
  <c r="P23" i="21"/>
  <c r="P24" i="21"/>
  <c r="P25" i="21"/>
  <c r="P26" i="21"/>
  <c r="P27" i="21"/>
  <c r="P28" i="21"/>
  <c r="P29" i="21"/>
  <c r="P30" i="21"/>
  <c r="P31" i="21"/>
  <c r="P32" i="21"/>
  <c r="P33" i="21"/>
  <c r="P34" i="21"/>
  <c r="P35" i="21"/>
  <c r="P36" i="21"/>
  <c r="P37" i="21"/>
  <c r="P38" i="21"/>
  <c r="P39" i="21"/>
  <c r="P40" i="21"/>
  <c r="P41" i="21"/>
  <c r="P42" i="21"/>
  <c r="P43" i="21"/>
  <c r="P44" i="21"/>
  <c r="P45" i="21"/>
  <c r="P46" i="21"/>
  <c r="P47" i="21"/>
  <c r="P48" i="21"/>
  <c r="P49" i="21"/>
  <c r="P50" i="21"/>
  <c r="P51" i="21"/>
  <c r="P52" i="21"/>
  <c r="P53" i="21"/>
  <c r="P54" i="21"/>
  <c r="P55" i="21"/>
  <c r="P56" i="21"/>
  <c r="P57" i="21"/>
  <c r="P58" i="21"/>
  <c r="P59" i="21"/>
  <c r="P60" i="21"/>
  <c r="P61" i="21"/>
  <c r="P62" i="21"/>
  <c r="P63" i="21"/>
  <c r="P64" i="21"/>
  <c r="P65" i="21"/>
  <c r="P66" i="21"/>
  <c r="P67" i="21"/>
  <c r="P68" i="21"/>
  <c r="P69" i="21"/>
  <c r="P70" i="21"/>
  <c r="P71" i="21"/>
  <c r="P72" i="21"/>
  <c r="P73" i="21"/>
  <c r="P74" i="21"/>
  <c r="P75" i="21"/>
  <c r="P76" i="21"/>
  <c r="P77" i="21"/>
  <c r="P78" i="21"/>
  <c r="Q8" i="30"/>
  <c r="Q15" i="30"/>
  <c r="Q17" i="30"/>
  <c r="Q19" i="30"/>
  <c r="Q33" i="30"/>
  <c r="Q36" i="30"/>
  <c r="Q39" i="30"/>
  <c r="Q78" i="31"/>
  <c r="Q11" i="30"/>
  <c r="Q13" i="30"/>
  <c r="Q22" i="30"/>
  <c r="Q25" i="30"/>
  <c r="Q27" i="30"/>
  <c r="Q29" i="30"/>
  <c r="Q31" i="30"/>
  <c r="Q37" i="30"/>
  <c r="Q44" i="30"/>
  <c r="Q48" i="30"/>
  <c r="F67" i="10"/>
  <c r="F69" i="10" s="1"/>
  <c r="F66" i="10" s="1"/>
  <c r="G12" i="10"/>
  <c r="P12" i="20"/>
  <c r="P16" i="20"/>
  <c r="P20" i="20"/>
  <c r="P24" i="20"/>
  <c r="P28" i="20"/>
  <c r="P32" i="20"/>
  <c r="P36" i="20"/>
  <c r="P40" i="20"/>
  <c r="P44" i="20"/>
  <c r="P48" i="20"/>
  <c r="P52" i="20"/>
  <c r="P56" i="20"/>
  <c r="P60" i="20"/>
  <c r="P64" i="20"/>
  <c r="P68" i="20"/>
  <c r="P72" i="20"/>
  <c r="P74" i="20"/>
  <c r="P75" i="20"/>
  <c r="P76" i="20"/>
  <c r="P78" i="20"/>
  <c r="P79" i="20"/>
  <c r="P80" i="20"/>
  <c r="P82" i="20"/>
  <c r="P11" i="20"/>
  <c r="P15" i="20"/>
  <c r="P19" i="20"/>
  <c r="P23" i="20"/>
  <c r="P27" i="20"/>
  <c r="P31" i="20"/>
  <c r="P35" i="20"/>
  <c r="P39" i="20"/>
  <c r="P43" i="20"/>
  <c r="P47" i="20"/>
  <c r="P51" i="20"/>
  <c r="P55" i="20"/>
  <c r="P59" i="20"/>
  <c r="P63" i="20"/>
  <c r="P67" i="20"/>
  <c r="P71" i="20"/>
  <c r="P83" i="20"/>
  <c r="P9" i="20"/>
  <c r="P13" i="20"/>
  <c r="P17" i="20"/>
  <c r="P21" i="20"/>
  <c r="P25" i="20"/>
  <c r="P29" i="20"/>
  <c r="P33" i="20"/>
  <c r="P37" i="20"/>
  <c r="P41" i="20"/>
  <c r="P45" i="20"/>
  <c r="P49" i="20"/>
  <c r="P53" i="20"/>
  <c r="P57" i="20"/>
  <c r="P61" i="20"/>
  <c r="P65" i="20"/>
  <c r="P69" i="20"/>
  <c r="P73" i="20"/>
  <c r="P77" i="20"/>
  <c r="P10" i="20"/>
  <c r="P14" i="20"/>
  <c r="P18" i="20"/>
  <c r="P22" i="20"/>
  <c r="P26" i="20"/>
  <c r="P30" i="20"/>
  <c r="P34" i="20"/>
  <c r="P38" i="20"/>
  <c r="P42" i="20"/>
  <c r="P46" i="20"/>
  <c r="P50" i="20"/>
  <c r="P54" i="20"/>
  <c r="P58" i="20"/>
  <c r="P62" i="20"/>
  <c r="P66" i="20"/>
  <c r="P70" i="20"/>
  <c r="G37" i="10"/>
  <c r="G10" i="10"/>
  <c r="D14" i="10"/>
  <c r="G80" i="8"/>
  <c r="F80" i="8"/>
  <c r="E80" i="8"/>
  <c r="D80" i="8"/>
  <c r="D89" i="3"/>
  <c r="H89" i="3" s="1"/>
  <c r="D74" i="27"/>
  <c r="E74" i="27"/>
  <c r="F74" i="27"/>
  <c r="G74" i="27"/>
  <c r="H74" i="27"/>
  <c r="I74" i="27"/>
  <c r="H21" i="27"/>
  <c r="G21" i="27"/>
  <c r="F21" i="27"/>
  <c r="E21" i="27"/>
  <c r="G147" i="34"/>
  <c r="Q64" i="30"/>
  <c r="Q63" i="30"/>
  <c r="Q62" i="30"/>
  <c r="Q61" i="30"/>
  <c r="Q60" i="30"/>
  <c r="Q59" i="30"/>
  <c r="Q58" i="30"/>
  <c r="F13" i="29"/>
  <c r="F12" i="29"/>
  <c r="F11" i="29"/>
  <c r="F10" i="29"/>
  <c r="F9" i="29"/>
  <c r="F8" i="29"/>
  <c r="F7" i="29"/>
  <c r="J342" i="23"/>
  <c r="F342" i="23"/>
  <c r="I10" i="27"/>
  <c r="I11" i="27"/>
  <c r="I12" i="27"/>
  <c r="I13" i="27"/>
  <c r="I14" i="27"/>
  <c r="I15" i="27"/>
  <c r="I16" i="27"/>
  <c r="I17" i="27"/>
  <c r="I18" i="27"/>
  <c r="I19" i="27"/>
  <c r="I20" i="27"/>
  <c r="J62" i="27"/>
  <c r="J63" i="27"/>
  <c r="J64" i="27"/>
  <c r="J65" i="27"/>
  <c r="J66" i="27"/>
  <c r="J67" i="27"/>
  <c r="J68" i="27"/>
  <c r="J69" i="27"/>
  <c r="J70" i="27"/>
  <c r="J71" i="27"/>
  <c r="J72" i="27"/>
  <c r="J73" i="27"/>
  <c r="N62" i="22"/>
  <c r="N63" i="22"/>
  <c r="N64" i="22"/>
  <c r="N65" i="22"/>
  <c r="N66" i="22"/>
  <c r="N67" i="22"/>
  <c r="P5" i="21"/>
  <c r="B6" i="21"/>
  <c r="B7" i="21" s="1"/>
  <c r="B8" i="21" s="1"/>
  <c r="B9" i="21" s="1"/>
  <c r="B10" i="21" s="1"/>
  <c r="B11" i="21" s="1"/>
  <c r="B12" i="21" s="1"/>
  <c r="B13" i="21" s="1"/>
  <c r="B14" i="21" s="1"/>
  <c r="B15" i="21" s="1"/>
  <c r="B16" i="21" s="1"/>
  <c r="B17" i="21" s="1"/>
  <c r="B18" i="21" s="1"/>
  <c r="B19" i="21" s="1"/>
  <c r="B20" i="21" s="1"/>
  <c r="B21" i="21" s="1"/>
  <c r="B22" i="21" s="1"/>
  <c r="B23" i="21" s="1"/>
  <c r="B24" i="21" s="1"/>
  <c r="B25" i="21" s="1"/>
  <c r="B26" i="21" s="1"/>
  <c r="B27" i="21" s="1"/>
  <c r="B28" i="21" s="1"/>
  <c r="B29" i="21" s="1"/>
  <c r="B30" i="21" s="1"/>
  <c r="B31" i="21" s="1"/>
  <c r="B32" i="21" s="1"/>
  <c r="B33" i="21" s="1"/>
  <c r="B34" i="21" s="1"/>
  <c r="B35" i="21" s="1"/>
  <c r="B36" i="21" s="1"/>
  <c r="B37" i="21" s="1"/>
  <c r="B38" i="21" s="1"/>
  <c r="B39" i="21" s="1"/>
  <c r="B40" i="21" s="1"/>
  <c r="B41" i="21" s="1"/>
  <c r="B42" i="21" s="1"/>
  <c r="B43" i="21" s="1"/>
  <c r="B44" i="21" s="1"/>
  <c r="B45" i="21" s="1"/>
  <c r="B46" i="21" s="1"/>
  <c r="B47" i="21" s="1"/>
  <c r="B48" i="21" s="1"/>
  <c r="B49" i="21" s="1"/>
  <c r="B50" i="21" s="1"/>
  <c r="B51" i="21" s="1"/>
  <c r="B52" i="21" s="1"/>
  <c r="B53" i="21" s="1"/>
  <c r="B54" i="21" s="1"/>
  <c r="B55" i="21" s="1"/>
  <c r="B56" i="21" s="1"/>
  <c r="B57" i="21" s="1"/>
  <c r="B58" i="21" s="1"/>
  <c r="B59" i="21" s="1"/>
  <c r="B60" i="21" s="1"/>
  <c r="B61" i="21" s="1"/>
  <c r="B62" i="21" s="1"/>
  <c r="B63" i="21" s="1"/>
  <c r="B64" i="21" s="1"/>
  <c r="B65" i="21" s="1"/>
  <c r="B66" i="21" s="1"/>
  <c r="B67" i="21" s="1"/>
  <c r="B68" i="21" s="1"/>
  <c r="B69" i="21" s="1"/>
  <c r="B70" i="21" s="1"/>
  <c r="B71" i="21" s="1"/>
  <c r="B72" i="21" s="1"/>
  <c r="B73" i="21" s="1"/>
  <c r="B74" i="21" s="1"/>
  <c r="B75" i="21" s="1"/>
  <c r="B76" i="21" s="1"/>
  <c r="B77" i="21" s="1"/>
  <c r="B78" i="21" s="1"/>
  <c r="P6" i="21"/>
  <c r="P7" i="20"/>
  <c r="P8" i="20"/>
  <c r="C56" i="22"/>
  <c r="G56" i="22"/>
  <c r="K56" i="22"/>
  <c r="K105" i="19"/>
  <c r="L105" i="19"/>
  <c r="M107" i="19"/>
  <c r="N105" i="19"/>
  <c r="N107" i="19" s="1"/>
  <c r="K106" i="19"/>
  <c r="L106" i="19"/>
  <c r="G107" i="19"/>
  <c r="H107" i="19"/>
  <c r="J107" i="19"/>
  <c r="G9" i="15"/>
  <c r="G11" i="15"/>
  <c r="C13" i="15"/>
  <c r="D13" i="15"/>
  <c r="E13" i="15"/>
  <c r="F13" i="15"/>
  <c r="G40" i="15"/>
  <c r="G42" i="15"/>
  <c r="C44" i="15"/>
  <c r="D44" i="15"/>
  <c r="E44" i="15"/>
  <c r="F44" i="15"/>
  <c r="C74" i="15"/>
  <c r="D74" i="15"/>
  <c r="K89" i="14"/>
  <c r="L89" i="14"/>
  <c r="M91" i="14"/>
  <c r="N89" i="14"/>
  <c r="K90" i="14"/>
  <c r="L90" i="14"/>
  <c r="C91" i="14"/>
  <c r="D91" i="14"/>
  <c r="G91" i="14"/>
  <c r="H91" i="14"/>
  <c r="J91" i="14"/>
  <c r="J5" i="13"/>
  <c r="J9" i="13"/>
  <c r="J14" i="13"/>
  <c r="J18" i="13"/>
  <c r="J19" i="13"/>
  <c r="J22" i="13"/>
  <c r="J25" i="13"/>
  <c r="J26" i="13"/>
  <c r="J30" i="13"/>
  <c r="J31" i="13"/>
  <c r="J33" i="13"/>
  <c r="J34" i="13"/>
  <c r="J35" i="13"/>
  <c r="J37" i="13"/>
  <c r="J38" i="13"/>
  <c r="J40" i="13"/>
  <c r="J41" i="13"/>
  <c r="J45" i="13"/>
  <c r="J46" i="13"/>
  <c r="J49" i="13"/>
  <c r="J51" i="13"/>
  <c r="J52" i="13"/>
  <c r="J53" i="13"/>
  <c r="J54" i="13"/>
  <c r="J56" i="13"/>
  <c r="J61" i="13"/>
  <c r="J63" i="13"/>
  <c r="J65" i="13"/>
  <c r="J66" i="13"/>
  <c r="J68" i="13"/>
  <c r="J69" i="13"/>
  <c r="J72" i="13"/>
  <c r="P11" i="11"/>
  <c r="P12" i="11"/>
  <c r="P13" i="11"/>
  <c r="P17" i="11"/>
  <c r="P21" i="11"/>
  <c r="P29" i="11"/>
  <c r="P33" i="11"/>
  <c r="P37" i="11"/>
  <c r="P41" i="11"/>
  <c r="P45" i="11"/>
  <c r="P48" i="11"/>
  <c r="P49" i="11"/>
  <c r="P53" i="11"/>
  <c r="P61" i="11"/>
  <c r="P62" i="11"/>
  <c r="P65" i="11"/>
  <c r="P67" i="11"/>
  <c r="P68" i="11"/>
  <c r="P69" i="11"/>
  <c r="P72" i="11"/>
  <c r="P73" i="11"/>
  <c r="P80" i="11"/>
  <c r="G39" i="10"/>
  <c r="C41" i="10"/>
  <c r="D41" i="10"/>
  <c r="E41" i="10"/>
  <c r="F41" i="10"/>
  <c r="C69" i="10"/>
  <c r="D69" i="10"/>
  <c r="K88" i="9"/>
  <c r="L88" i="9"/>
  <c r="M90" i="9"/>
  <c r="N88" i="9"/>
  <c r="N90" i="9" s="1"/>
  <c r="K89" i="9"/>
  <c r="L89" i="9"/>
  <c r="C90" i="9"/>
  <c r="D90" i="9"/>
  <c r="G90" i="9"/>
  <c r="H90" i="9"/>
  <c r="I90" i="9"/>
  <c r="J10" i="8"/>
  <c r="J12" i="8"/>
  <c r="J24" i="8"/>
  <c r="J25" i="8"/>
  <c r="J26" i="8"/>
  <c r="J27" i="8"/>
  <c r="J28" i="8"/>
  <c r="J29" i="8"/>
  <c r="J30" i="8"/>
  <c r="J31" i="8"/>
  <c r="J33" i="8"/>
  <c r="J35" i="8"/>
  <c r="J39" i="8"/>
  <c r="J41" i="8"/>
  <c r="J42" i="8"/>
  <c r="J43" i="8"/>
  <c r="J44" i="8"/>
  <c r="J45" i="8"/>
  <c r="J47" i="8"/>
  <c r="J48" i="8"/>
  <c r="J49" i="8"/>
  <c r="J51" i="8"/>
  <c r="J52" i="8"/>
  <c r="J55" i="8"/>
  <c r="J57" i="8"/>
  <c r="J59" i="8"/>
  <c r="J61" i="8"/>
  <c r="J62" i="8"/>
  <c r="J63" i="8"/>
  <c r="J64" i="8"/>
  <c r="J65" i="8"/>
  <c r="J66" i="8"/>
  <c r="J67" i="8"/>
  <c r="J69" i="8"/>
  <c r="J70" i="8"/>
  <c r="J71" i="8"/>
  <c r="J72" i="8"/>
  <c r="J73" i="8"/>
  <c r="J74" i="8"/>
  <c r="J75" i="8"/>
  <c r="J77" i="8"/>
  <c r="D13" i="5"/>
  <c r="E13" i="5"/>
  <c r="F13" i="5"/>
  <c r="G35" i="5"/>
  <c r="G38" i="5"/>
  <c r="C67" i="5"/>
  <c r="C68" i="5" s="1"/>
  <c r="D67" i="5"/>
  <c r="D68" i="5" s="1"/>
  <c r="H9" i="35"/>
  <c r="H16" i="35"/>
  <c r="H40" i="35"/>
  <c r="H46" i="35"/>
  <c r="I76" i="35"/>
  <c r="H83" i="35"/>
  <c r="H60" i="34"/>
  <c r="I141" i="34"/>
  <c r="D88" i="3"/>
  <c r="E88" i="3"/>
  <c r="F88" i="3"/>
  <c r="F90" i="3" s="1"/>
  <c r="G88" i="3"/>
  <c r="G90" i="3" s="1"/>
  <c r="I342" i="23"/>
  <c r="M342" i="23"/>
  <c r="N342" i="23"/>
  <c r="H342" i="23"/>
  <c r="P342" i="23"/>
  <c r="J60" i="13"/>
  <c r="J58" i="13"/>
  <c r="J29" i="13"/>
  <c r="J27" i="13"/>
  <c r="J44" i="13"/>
  <c r="J42" i="13"/>
  <c r="J13" i="13"/>
  <c r="J11" i="13"/>
  <c r="J70" i="13"/>
  <c r="J67" i="13"/>
  <c r="J47" i="13"/>
  <c r="J16" i="13"/>
  <c r="P81" i="11"/>
  <c r="P70" i="11"/>
  <c r="P60" i="11"/>
  <c r="P40" i="11"/>
  <c r="P25" i="11"/>
  <c r="P19" i="11"/>
  <c r="P14" i="11"/>
  <c r="P9" i="11"/>
  <c r="P82" i="11"/>
  <c r="P77" i="11"/>
  <c r="P57" i="11"/>
  <c r="P56" i="11"/>
  <c r="P51" i="11"/>
  <c r="P46" i="11"/>
  <c r="P35" i="11"/>
  <c r="P30" i="11"/>
  <c r="P16" i="11"/>
  <c r="P74" i="11"/>
  <c r="P64" i="11"/>
  <c r="P54" i="11"/>
  <c r="P44" i="11"/>
  <c r="P43" i="11"/>
  <c r="P38" i="11"/>
  <c r="P32" i="11"/>
  <c r="P28" i="11"/>
  <c r="P24" i="11"/>
  <c r="P8" i="11"/>
  <c r="J36" i="8"/>
  <c r="J17" i="8"/>
  <c r="J76" i="8"/>
  <c r="J68" i="8"/>
  <c r="J60" i="8"/>
  <c r="J58" i="8"/>
  <c r="J22" i="8"/>
  <c r="J11" i="8"/>
  <c r="J9" i="8"/>
  <c r="J50" i="8"/>
  <c r="J40" i="8"/>
  <c r="J37" i="8"/>
  <c r="J21" i="8"/>
  <c r="J18" i="8"/>
  <c r="J14" i="8"/>
  <c r="J8" i="8"/>
  <c r="I80" i="8"/>
  <c r="P20" i="11"/>
  <c r="J46" i="8"/>
  <c r="J15" i="8"/>
  <c r="J13" i="8"/>
  <c r="P79" i="11"/>
  <c r="P71" i="11"/>
  <c r="P66" i="11"/>
  <c r="P55" i="11"/>
  <c r="P50" i="11"/>
  <c r="P39" i="11"/>
  <c r="P34" i="11"/>
  <c r="P23" i="11"/>
  <c r="P18" i="11"/>
  <c r="J48" i="13"/>
  <c r="J17" i="13"/>
  <c r="J54" i="8"/>
  <c r="J38" i="8"/>
  <c r="J23" i="8"/>
  <c r="J7" i="8"/>
  <c r="J5" i="8"/>
  <c r="P83" i="11"/>
  <c r="P75" i="11"/>
  <c r="P63" i="11"/>
  <c r="P58" i="11"/>
  <c r="P52" i="11"/>
  <c r="P47" i="11"/>
  <c r="P42" i="11"/>
  <c r="P36" i="11"/>
  <c r="P31" i="11"/>
  <c r="P26" i="11"/>
  <c r="P15" i="11"/>
  <c r="P10" i="11"/>
  <c r="J64" i="13"/>
  <c r="J32" i="13"/>
  <c r="J7" i="13"/>
  <c r="J34" i="8"/>
  <c r="J32" i="8"/>
  <c r="J19" i="8"/>
  <c r="P59" i="11"/>
  <c r="P27" i="11"/>
  <c r="P22" i="11"/>
  <c r="J71" i="13"/>
  <c r="J55" i="13"/>
  <c r="J39" i="13"/>
  <c r="J24" i="13"/>
  <c r="J8" i="13"/>
  <c r="J59" i="13"/>
  <c r="J43" i="13"/>
  <c r="J28" i="13"/>
  <c r="J12" i="13"/>
  <c r="H80" i="8"/>
  <c r="B14" i="31" l="1"/>
  <c r="B15" i="31" s="1"/>
  <c r="B18" i="31" s="1"/>
  <c r="B20" i="31" s="1"/>
  <c r="B21" i="31" s="1"/>
  <c r="B22" i="31" s="1"/>
  <c r="B23" i="31" s="1"/>
  <c r="B24" i="31" s="1"/>
  <c r="B25" i="31" s="1"/>
  <c r="B26" i="31" s="1"/>
  <c r="D90" i="3"/>
  <c r="G92" i="14"/>
  <c r="G108" i="19"/>
  <c r="D68" i="10"/>
  <c r="C68" i="10"/>
  <c r="L90" i="9"/>
  <c r="G91" i="9"/>
  <c r="I21" i="27"/>
  <c r="P90" i="20"/>
  <c r="Q344" i="23" s="1"/>
  <c r="K107" i="19"/>
  <c r="K108" i="19" s="1"/>
  <c r="L107" i="19"/>
  <c r="C92" i="14"/>
  <c r="D66" i="10"/>
  <c r="L92" i="16"/>
  <c r="F63" i="5"/>
  <c r="G14" i="10"/>
  <c r="E15" i="10" s="1"/>
  <c r="F68" i="10"/>
  <c r="O90" i="14"/>
  <c r="D70" i="10"/>
  <c r="O106" i="19"/>
  <c r="O88" i="9"/>
  <c r="C70" i="10"/>
  <c r="G41" i="10"/>
  <c r="D42" i="10" s="1"/>
  <c r="K90" i="9"/>
  <c r="K91" i="9" s="1"/>
  <c r="G40" i="5"/>
  <c r="E90" i="3"/>
  <c r="F74" i="15"/>
  <c r="F71" i="15" s="1"/>
  <c r="H92" i="16"/>
  <c r="G13" i="15"/>
  <c r="O89" i="9"/>
  <c r="C91" i="9"/>
  <c r="N91" i="14"/>
  <c r="L91" i="14"/>
  <c r="O89" i="14"/>
  <c r="K91" i="14"/>
  <c r="P79" i="21"/>
  <c r="Q322" i="24" s="1"/>
  <c r="O105" i="19"/>
  <c r="G342" i="23"/>
  <c r="K342" i="23"/>
  <c r="O342" i="23"/>
  <c r="L342" i="23"/>
  <c r="J74" i="27"/>
  <c r="M56" i="22"/>
  <c r="I56" i="22"/>
  <c r="E56" i="22"/>
  <c r="L56" i="22"/>
  <c r="H56" i="22"/>
  <c r="D56" i="22"/>
  <c r="J56" i="22"/>
  <c r="F56" i="22"/>
  <c r="B56" i="22"/>
  <c r="J80" i="18"/>
  <c r="D92" i="16"/>
  <c r="G44" i="15"/>
  <c r="G43" i="15" s="1"/>
  <c r="J23" i="13"/>
  <c r="J20" i="13"/>
  <c r="J57" i="13"/>
  <c r="J21" i="13"/>
  <c r="J10" i="13"/>
  <c r="J6" i="13"/>
  <c r="J62" i="13"/>
  <c r="J50" i="13"/>
  <c r="J36" i="13"/>
  <c r="J15" i="13"/>
  <c r="F81" i="8"/>
  <c r="J20" i="8"/>
  <c r="J6" i="8"/>
  <c r="D81" i="8"/>
  <c r="J53" i="8"/>
  <c r="H81" i="8"/>
  <c r="G13" i="5"/>
  <c r="H88" i="3"/>
  <c r="J56" i="8"/>
  <c r="J16" i="8"/>
  <c r="P78" i="11"/>
  <c r="P76" i="11"/>
  <c r="B27" i="31" l="1"/>
  <c r="B28" i="31" s="1"/>
  <c r="B29" i="31" s="1"/>
  <c r="B30" i="31" s="1"/>
  <c r="B31" i="31" s="1"/>
  <c r="B32" i="31" s="1"/>
  <c r="B33" i="31" s="1"/>
  <c r="B34" i="31" s="1"/>
  <c r="B35" i="31" s="1"/>
  <c r="B36" i="31" s="1"/>
  <c r="B37" i="31" s="1"/>
  <c r="B38" i="31" s="1"/>
  <c r="B39" i="31" s="1"/>
  <c r="B40" i="31" s="1"/>
  <c r="B41" i="31" s="1"/>
  <c r="B42" i="31" s="1"/>
  <c r="B43" i="31" s="1"/>
  <c r="B44" i="31" s="1"/>
  <c r="B46" i="31" s="1"/>
  <c r="B47" i="31" s="1"/>
  <c r="B48" i="31" s="1"/>
  <c r="B49" i="31" s="1"/>
  <c r="B52" i="31" s="1"/>
  <c r="B53" i="31" s="1"/>
  <c r="B54" i="31" s="1"/>
  <c r="B55" i="31" s="1"/>
  <c r="B58" i="31" s="1"/>
  <c r="B60" i="31" s="1"/>
  <c r="B62" i="31" s="1"/>
  <c r="J80" i="13"/>
  <c r="C45" i="15"/>
  <c r="N56" i="22"/>
  <c r="P91" i="11"/>
  <c r="F42" i="10"/>
  <c r="D41" i="5"/>
  <c r="C41" i="5"/>
  <c r="E41" i="5"/>
  <c r="G11" i="10"/>
  <c r="C14" i="15"/>
  <c r="F15" i="10"/>
  <c r="G12" i="5"/>
  <c r="O91" i="14"/>
  <c r="G38" i="10"/>
  <c r="C15" i="10"/>
  <c r="G13" i="10"/>
  <c r="D15" i="10"/>
  <c r="Q342" i="23"/>
  <c r="E14" i="15"/>
  <c r="D75" i="15"/>
  <c r="C42" i="10"/>
  <c r="O107" i="19"/>
  <c r="G39" i="5"/>
  <c r="G36" i="5"/>
  <c r="C75" i="15"/>
  <c r="F73" i="15"/>
  <c r="G10" i="15"/>
  <c r="O90" i="9"/>
  <c r="E42" i="10"/>
  <c r="G12" i="15"/>
  <c r="G40" i="10"/>
  <c r="H90" i="3"/>
  <c r="I89" i="3" s="1"/>
  <c r="D14" i="15"/>
  <c r="F14" i="15"/>
  <c r="K92" i="14"/>
  <c r="E45" i="15"/>
  <c r="F45" i="15"/>
  <c r="G41" i="15"/>
  <c r="D45" i="15"/>
  <c r="J80" i="8"/>
  <c r="D14" i="5"/>
  <c r="C14" i="5"/>
  <c r="G9" i="5"/>
  <c r="E14" i="5"/>
  <c r="Q346" i="23" l="1"/>
  <c r="B63" i="31"/>
  <c r="B64" i="31" s="1"/>
  <c r="B65" i="31" s="1"/>
  <c r="B66" i="31" s="1"/>
  <c r="B68" i="31" s="1"/>
  <c r="B70" i="31" s="1"/>
  <c r="B71" i="31" s="1"/>
  <c r="I88" i="3"/>
  <c r="Q300" i="24"/>
  <c r="K302" i="24"/>
  <c r="J302" i="24"/>
  <c r="H302" i="24"/>
  <c r="Q301" i="24"/>
  <c r="O302" i="24"/>
  <c r="L302" i="24"/>
  <c r="P302" i="24"/>
  <c r="I302" i="24"/>
  <c r="M302" i="24"/>
  <c r="N302" i="24"/>
  <c r="G302" i="24"/>
  <c r="F302" i="24"/>
  <c r="Q302" i="24" l="1"/>
  <c r="Q324" i="24" s="1"/>
  <c r="D81" i="13" l="1"/>
  <c r="F81" i="13"/>
  <c r="H81" i="13"/>
</calcChain>
</file>

<file path=xl/sharedStrings.xml><?xml version="1.0" encoding="utf-8"?>
<sst xmlns="http://schemas.openxmlformats.org/spreadsheetml/2006/main" count="16077" uniqueCount="1725">
  <si>
    <t xml:space="preserve">3.1.    EMPRESAS QUE GENERAN ENERGÍA ELÉCTRICA </t>
  </si>
  <si>
    <t>3.1.1.   Empresas generadoras de energía eléctrica para el mercado eléctrico *</t>
  </si>
  <si>
    <t>Nº</t>
  </si>
  <si>
    <t>Nombre de la empresa</t>
  </si>
  <si>
    <t>Abreviatura</t>
  </si>
  <si>
    <t>Agro Industrial Paramonga S.A.A.</t>
  </si>
  <si>
    <t>AIPSA</t>
  </si>
  <si>
    <t>Asociación Santa Lucia de Chacas</t>
  </si>
  <si>
    <t>CHACAS</t>
  </si>
  <si>
    <t>BIOCHIRA</t>
  </si>
  <si>
    <t>LANGUI</t>
  </si>
  <si>
    <t>Chinango S.A.C</t>
  </si>
  <si>
    <t>CHINANGO</t>
  </si>
  <si>
    <t>SAN HILARIÓN</t>
  </si>
  <si>
    <t>Compañia Eléctrica El Platanal S.A.</t>
  </si>
  <si>
    <t>CELEPSA</t>
  </si>
  <si>
    <t>TINGO</t>
  </si>
  <si>
    <t>Consorcio Eléctrico Villacurí S.A.C.</t>
  </si>
  <si>
    <t>VILLACURI</t>
  </si>
  <si>
    <t>MULLER</t>
  </si>
  <si>
    <t>Eléctrica Santa Rosa S.A.C.</t>
  </si>
  <si>
    <t>Eléctrica Yanapampa S.A.C.</t>
  </si>
  <si>
    <t>YANAPAMPA</t>
  </si>
  <si>
    <t>Electro Dunas S.A.A.</t>
  </si>
  <si>
    <t>ELDUNAS</t>
  </si>
  <si>
    <t>HIDRANDINA</t>
  </si>
  <si>
    <t>Electro Oriente S. A.</t>
  </si>
  <si>
    <t>ELOR</t>
  </si>
  <si>
    <t>Electro Puno S.A.A.</t>
  </si>
  <si>
    <t>ELPUNO</t>
  </si>
  <si>
    <t>Electro Sur Este S.A.A.</t>
  </si>
  <si>
    <t>ELSE</t>
  </si>
  <si>
    <t>Electro Ucayali S.A.</t>
  </si>
  <si>
    <t>ELU</t>
  </si>
  <si>
    <t>ELC</t>
  </si>
  <si>
    <t>Electronoroeste S. A.</t>
  </si>
  <si>
    <t>ELNO</t>
  </si>
  <si>
    <t>ELN</t>
  </si>
  <si>
    <t>Electroperú S. A.</t>
  </si>
  <si>
    <t>ELP</t>
  </si>
  <si>
    <t>Emp. de Generación Eléctrica de Arequipa S. A.</t>
  </si>
  <si>
    <t>EGASA</t>
  </si>
  <si>
    <t>Emp. de Generación Eléctrica del Sur S. A.</t>
  </si>
  <si>
    <t>EGESUR</t>
  </si>
  <si>
    <t>Emp. de Generación Eléctrica Machu Picchu S. A.</t>
  </si>
  <si>
    <t>EGEMSA</t>
  </si>
  <si>
    <t>Empresa de Generación Eléctrica Canchayllo S.A.C.</t>
  </si>
  <si>
    <t>CANCHAYLLO</t>
  </si>
  <si>
    <t>Empresa de Generación Eléctrica Junín S.A.C.</t>
  </si>
  <si>
    <t>EGEJUNÍN</t>
  </si>
  <si>
    <t>Empresa de Generación Eléctrica San Gabán S. A.</t>
  </si>
  <si>
    <t>SAN GABÁN</t>
  </si>
  <si>
    <t>Empresa de Generación Huanza S.A.</t>
  </si>
  <si>
    <t>EMGEHUANZA</t>
  </si>
  <si>
    <t>EGEPSA</t>
  </si>
  <si>
    <t>EILHICHA</t>
  </si>
  <si>
    <t>Empresa Eléctrica Rio Doble S.A.</t>
  </si>
  <si>
    <t>RIO DOBLE</t>
  </si>
  <si>
    <t>Energía Eólica S.A.</t>
  </si>
  <si>
    <t>Fénix Power Perú S.A.</t>
  </si>
  <si>
    <t>FÉNIX POWER</t>
  </si>
  <si>
    <t>Generadora de Energía del Perú S.A.</t>
  </si>
  <si>
    <t>GEPSA</t>
  </si>
  <si>
    <t>GTS Majes S.A.C.</t>
  </si>
  <si>
    <t>GTS Repartición S.A.C.</t>
  </si>
  <si>
    <t>Hidrocañete S.A.</t>
  </si>
  <si>
    <t>HIDROCAÑETE</t>
  </si>
  <si>
    <t>Hidroeléctrica Huanchor S.A.C.</t>
  </si>
  <si>
    <t>HUANCHOR</t>
  </si>
  <si>
    <t>Hidroeléctrica Santa Cruz S.A.C.</t>
  </si>
  <si>
    <t>Proyecto Especial Chavimochic</t>
  </si>
  <si>
    <t>CHAVIMOCHIC</t>
  </si>
  <si>
    <t>Kallpa Generación S.A.</t>
  </si>
  <si>
    <t>KALLPA</t>
  </si>
  <si>
    <t>Luz del Sur S.A.</t>
  </si>
  <si>
    <t>Maja Energía S.A.C.</t>
  </si>
  <si>
    <t>MAJA</t>
  </si>
  <si>
    <t>Moquegua FV S.A.C.</t>
  </si>
  <si>
    <t>MOQUEGUA SOLAR</t>
  </si>
  <si>
    <t>Panamericana Solar S.A.C.</t>
  </si>
  <si>
    <t>PANAMERICANA SOLAR</t>
  </si>
  <si>
    <t>PE-MARCONA</t>
  </si>
  <si>
    <t>Parque Eolico Tres Hermanas S.A.C.</t>
  </si>
  <si>
    <t>TRES HERMANAS</t>
  </si>
  <si>
    <t>Petramas S.A.C.</t>
  </si>
  <si>
    <t>PETRAMAS</t>
  </si>
  <si>
    <t>Planta de Reserva Fría de Generación Éten S.A.</t>
  </si>
  <si>
    <t>SDE Piura S.A.C.</t>
  </si>
  <si>
    <t>SDF Energía S.A.C.</t>
  </si>
  <si>
    <t>SDF ENERGÍA</t>
  </si>
  <si>
    <t>SHOUGANG</t>
  </si>
  <si>
    <t>Sindicato Energético S.A.</t>
  </si>
  <si>
    <t>SINERSA</t>
  </si>
  <si>
    <t>SEAL</t>
  </si>
  <si>
    <t>CERRO VERDE</t>
  </si>
  <si>
    <t>Statkraft Perú S.A.</t>
  </si>
  <si>
    <t>STATKRAFT</t>
  </si>
  <si>
    <t>Tacna Solar S.A.C.</t>
  </si>
  <si>
    <t>TACNA SOLAR</t>
  </si>
  <si>
    <t>TERMOCHILCA</t>
  </si>
  <si>
    <t>Termoselva S.R.L.</t>
  </si>
  <si>
    <t>TERMOSELVA</t>
  </si>
  <si>
    <t>(*) Sólo empresas que informan a la DGE/DPE</t>
  </si>
  <si>
    <t>AGUAYTÍA</t>
  </si>
  <si>
    <t>ALICORP</t>
  </si>
  <si>
    <t>Anabi S.A.C.</t>
  </si>
  <si>
    <t>ANABI</t>
  </si>
  <si>
    <t>Apumayo S.A.C.</t>
  </si>
  <si>
    <t>APUMAYO</t>
  </si>
  <si>
    <t>Aruntani S.A.C.</t>
  </si>
  <si>
    <t>ARUNTANI</t>
  </si>
  <si>
    <t>AUSTRAL</t>
  </si>
  <si>
    <t>CASTROVIRREYNA</t>
  </si>
  <si>
    <t>Cementos Pacasmayo S.A.A.</t>
  </si>
  <si>
    <t>CE-PACASMAYO</t>
  </si>
  <si>
    <t>Cementos Selva S.A.</t>
  </si>
  <si>
    <t>CE-SELVA</t>
  </si>
  <si>
    <t>CELIMA</t>
  </si>
  <si>
    <t>SAN JUAN</t>
  </si>
  <si>
    <t>BUENAVENTURA</t>
  </si>
  <si>
    <t>COMACSA</t>
  </si>
  <si>
    <t>ARES</t>
  </si>
  <si>
    <t>CASAPALCA</t>
  </si>
  <si>
    <t>PODEROSA</t>
  </si>
  <si>
    <t>RAURA</t>
  </si>
  <si>
    <t>MOROCOCHA</t>
  </si>
  <si>
    <t>SAN NICOLÁS</t>
  </si>
  <si>
    <t>SAN VALENTÍN</t>
  </si>
  <si>
    <t>SANTA LUISA</t>
  </si>
  <si>
    <t>PACÍFICO</t>
  </si>
  <si>
    <t>CNPC Perú S.A.</t>
  </si>
  <si>
    <t>ANTAPACCAY</t>
  </si>
  <si>
    <t>CARAVELI</t>
  </si>
  <si>
    <t>CARTAVIO</t>
  </si>
  <si>
    <t>HORIZONTE</t>
  </si>
  <si>
    <t>Corporación Aceros Arequipa S.A.</t>
  </si>
  <si>
    <t>ACEROS AREQUIPA</t>
  </si>
  <si>
    <t>CORP. CERÁMICA</t>
  </si>
  <si>
    <t>CHUNGAR</t>
  </si>
  <si>
    <t>CASA GRANDE</t>
  </si>
  <si>
    <t>LAREDO</t>
  </si>
  <si>
    <t>TUMÁN</t>
  </si>
  <si>
    <t>VINCHOS</t>
  </si>
  <si>
    <t>QUENUALES</t>
  </si>
  <si>
    <t>ICM Pachapaqui S.A.C.</t>
  </si>
  <si>
    <t>ICM PACHAPAQUI</t>
  </si>
  <si>
    <t>Illapu Energy S.A.</t>
  </si>
  <si>
    <t>ILLAPU</t>
  </si>
  <si>
    <t>Industria Textil Piura S.A.</t>
  </si>
  <si>
    <t>TEXTIL PIURA</t>
  </si>
  <si>
    <t>Industrias Electroquimicas S. A.</t>
  </si>
  <si>
    <t>IEQSA</t>
  </si>
  <si>
    <t>Inkabor S.A.C.</t>
  </si>
  <si>
    <t>INKABOR</t>
  </si>
  <si>
    <t>Maple Gas Corpporation del Perú S.R.L.</t>
  </si>
  <si>
    <t>MAPLE GAS</t>
  </si>
  <si>
    <t>Metalúrgica Peruana S.A.</t>
  </si>
  <si>
    <t>MEPSA</t>
  </si>
  <si>
    <t>Minera Aurífera Retamas S.A.</t>
  </si>
  <si>
    <t>RETAMAS</t>
  </si>
  <si>
    <t>Minera Bateas S.A.C.</t>
  </si>
  <si>
    <t>BATEAS</t>
  </si>
  <si>
    <t>Minera La Zanja S.R.L.</t>
  </si>
  <si>
    <t>LA ZANJA</t>
  </si>
  <si>
    <t>Minera Yanacocha S.R.L.</t>
  </si>
  <si>
    <t>YANACOCHA</t>
  </si>
  <si>
    <t>Minera Yanaquihua S.A.C.</t>
  </si>
  <si>
    <t>YANAQUIHUA</t>
  </si>
  <si>
    <t>Minsur S.A.</t>
  </si>
  <si>
    <t>MINSUR</t>
  </si>
  <si>
    <t>Nyrstar Ancash S.A.</t>
  </si>
  <si>
    <t>Pacific Stratus Energy del Perú S.A.</t>
  </si>
  <si>
    <t>STRATUS ENERGY</t>
  </si>
  <si>
    <t>Peru LNG S.R.L.</t>
  </si>
  <si>
    <t>PERÚ LNG</t>
  </si>
  <si>
    <t>Pesquera Diamante S.A.</t>
  </si>
  <si>
    <t>DIAMANTE</t>
  </si>
  <si>
    <t>Pesquera Hayduk S.A.</t>
  </si>
  <si>
    <t>HAYDUCK</t>
  </si>
  <si>
    <t>Pesquera Pelayo S.A.C.</t>
  </si>
  <si>
    <t>PETROPERÚ</t>
  </si>
  <si>
    <t>Pluspetrol Norte S.A.</t>
  </si>
  <si>
    <t>PLUSPETROL NORTE</t>
  </si>
  <si>
    <t>Pluspetrol Perú Corporation S.A.</t>
  </si>
  <si>
    <t>Procesadora Industrial Rio Seco S.A.</t>
  </si>
  <si>
    <t>RIO SECO</t>
  </si>
  <si>
    <t>Quimpac S.A.</t>
  </si>
  <si>
    <t>QUIMPAC</t>
  </si>
  <si>
    <t>Refinería La Pampilla S.A.</t>
  </si>
  <si>
    <t>RELAPASA</t>
  </si>
  <si>
    <t>Savia Perú S.A.</t>
  </si>
  <si>
    <t>SAVIA PERÚ</t>
  </si>
  <si>
    <t>Soc. Minera el Brocal S.A.</t>
  </si>
  <si>
    <t>EL BROCAL</t>
  </si>
  <si>
    <t>SOUTHERN</t>
  </si>
  <si>
    <t>Sudamericana de Fibras S.A.</t>
  </si>
  <si>
    <t>SDF</t>
  </si>
  <si>
    <t>TASA</t>
  </si>
  <si>
    <t>Trupal S.A.</t>
  </si>
  <si>
    <t>TRUPAL</t>
  </si>
  <si>
    <t>Unión Andina de Cementos S.A.A.</t>
  </si>
  <si>
    <t>UNACEM</t>
  </si>
  <si>
    <t>BACKUS</t>
  </si>
  <si>
    <t>VOLCAN</t>
  </si>
  <si>
    <t>Votorantim Metais Cajamarquilla S.A.</t>
  </si>
  <si>
    <t>3.2.1.     Número de centrales y grupos eléctricos por empresas</t>
  </si>
  <si>
    <t>3.2.1.1.      Para el mercado eléctrico (*)</t>
  </si>
  <si>
    <t xml:space="preserve"> </t>
  </si>
  <si>
    <t>Número</t>
  </si>
  <si>
    <t>Hidráulicas</t>
  </si>
  <si>
    <t>Térmicas</t>
  </si>
  <si>
    <t>Solares</t>
  </si>
  <si>
    <t>Eólicas</t>
  </si>
  <si>
    <t xml:space="preserve"> Principales empresas</t>
  </si>
  <si>
    <t>de</t>
  </si>
  <si>
    <t>Nº  de  Grupos</t>
  </si>
  <si>
    <t>Centrales</t>
  </si>
  <si>
    <t>Grupos</t>
  </si>
  <si>
    <t>EL</t>
  </si>
  <si>
    <t>TG</t>
  </si>
  <si>
    <t>TV</t>
  </si>
  <si>
    <t>CC</t>
  </si>
  <si>
    <t>TOTAL  MERCADO ELÉCTRICO (*)</t>
  </si>
  <si>
    <t>EL: GRUPO ELECTROGENO               TG: TURBINA A GAS                 TV: TURBINA A VAPOR            CC: TURBINA EN  CICLO COMBINADO</t>
  </si>
  <si>
    <t>(*)</t>
  </si>
  <si>
    <t>3.2.1.2.  Para uso propio (*)</t>
  </si>
  <si>
    <t>N°</t>
  </si>
  <si>
    <t>Principales empresas</t>
  </si>
  <si>
    <t>total de</t>
  </si>
  <si>
    <t xml:space="preserve">Nº  de </t>
  </si>
  <si>
    <t xml:space="preserve"> Nº  de  centrales</t>
  </si>
  <si>
    <t xml:space="preserve">centrales </t>
  </si>
  <si>
    <t>TOTAL  USO PROPIO *</t>
  </si>
  <si>
    <t>3.2.1.3.  Total de centrales eléctricas para el mercado eléctrico y uso propio</t>
  </si>
  <si>
    <t>Tipo de mercado</t>
  </si>
  <si>
    <t>Total Actividad</t>
  </si>
  <si>
    <t>Mercado eléctrico</t>
  </si>
  <si>
    <t>Uso propio</t>
  </si>
  <si>
    <t>Total por origen</t>
  </si>
  <si>
    <t>3.2.2 Centrales eléctricas representativas por tipo de generación</t>
  </si>
  <si>
    <t>3.2.2.1 Centrales Hidráulicas</t>
  </si>
  <si>
    <t xml:space="preserve">  Empresa</t>
  </si>
  <si>
    <t>Central</t>
  </si>
  <si>
    <t>Potencia  Instalada</t>
  </si>
  <si>
    <t>Producción</t>
  </si>
  <si>
    <t>(MW)</t>
  </si>
  <si>
    <t>% P.I.</t>
  </si>
  <si>
    <t>GW.h</t>
  </si>
  <si>
    <t>% P.B.</t>
  </si>
  <si>
    <t>C.H. ANTUNEZ DE MAYOLO</t>
  </si>
  <si>
    <t>C.H. RESTITUCION</t>
  </si>
  <si>
    <t>C.H. HUINCO</t>
  </si>
  <si>
    <t>C.H. MATUCANA</t>
  </si>
  <si>
    <t>C.H. CAÑON DEL PATO</t>
  </si>
  <si>
    <t>C.H. EL PLATANAL</t>
  </si>
  <si>
    <t>C.H. MACHUPICCHU</t>
  </si>
  <si>
    <t>C.H. CHEVES</t>
  </si>
  <si>
    <t>C.H. CHIMAY</t>
  </si>
  <si>
    <t>C.H. YUNCÁN</t>
  </si>
  <si>
    <t>C.H. QUITARACSA</t>
  </si>
  <si>
    <t>C.H. SAN GABAN II</t>
  </si>
  <si>
    <t>C.H. SANTA TERESA</t>
  </si>
  <si>
    <t>3.2.2.2 Centrales Térmicas</t>
  </si>
  <si>
    <t>De Ciclo Combinado</t>
  </si>
  <si>
    <t>C.T. KALLPA</t>
  </si>
  <si>
    <t>C.T. FENIX</t>
  </si>
  <si>
    <t>C.T. VENTANILLA</t>
  </si>
  <si>
    <t>C.T. CHILINA</t>
  </si>
  <si>
    <t>De Ciclo Convencional</t>
  </si>
  <si>
    <t>C.T. SANTA ROSA</t>
  </si>
  <si>
    <t>C.T. STO. DOMINGO DE LOS OLLEROS</t>
  </si>
  <si>
    <t>C.T. AGUAYTÍA</t>
  </si>
  <si>
    <t>C.T. LAS FLORES</t>
  </si>
  <si>
    <t>C.T. RECKA</t>
  </si>
  <si>
    <t>C.T. ILO 2</t>
  </si>
  <si>
    <t>C.T. ILO 1</t>
  </si>
  <si>
    <t>C.T. MALACAS 2</t>
  </si>
  <si>
    <t>C.T. PISCO</t>
  </si>
  <si>
    <t>De Reserva Fría</t>
  </si>
  <si>
    <t>a - Potencia instalada según tipo de servicio y origen (MW)</t>
  </si>
  <si>
    <t>Origen</t>
  </si>
  <si>
    <t>Hidráulica</t>
  </si>
  <si>
    <t>Térmica</t>
  </si>
  <si>
    <t>Solar</t>
  </si>
  <si>
    <t>Eólica</t>
  </si>
  <si>
    <t>Total</t>
  </si>
  <si>
    <t>Servicio</t>
  </si>
  <si>
    <t>Para mercado eléctrico</t>
  </si>
  <si>
    <t>Para  uso propio</t>
  </si>
  <si>
    <t>TOTAL</t>
  </si>
  <si>
    <t>b - Potencia instalada según sistema y origen (MW)</t>
  </si>
  <si>
    <t>Sistema</t>
  </si>
  <si>
    <t>SEIN</t>
  </si>
  <si>
    <t>c - Potencia instalada según tipo de servicio y sistema (MW)</t>
  </si>
  <si>
    <t>SS AA</t>
  </si>
  <si>
    <t>3.3.2.1. Potencia instalada para el mercado eléctrico (MW)</t>
  </si>
  <si>
    <t>empresa</t>
  </si>
  <si>
    <t>Termochilca S.A.</t>
  </si>
  <si>
    <t>Total por sistemas</t>
  </si>
  <si>
    <t>(*) Información estimada de empresas no informantes</t>
  </si>
  <si>
    <t>ABREVIATURA</t>
  </si>
  <si>
    <t>P. INSTALADA</t>
  </si>
  <si>
    <t>PORCENTAJE</t>
  </si>
  <si>
    <t>OTROS</t>
  </si>
  <si>
    <t>HIDRÁULICA</t>
  </si>
  <si>
    <t>TÉRMICA</t>
  </si>
  <si>
    <t>SOLAR</t>
  </si>
  <si>
    <t>EÓLICA</t>
  </si>
  <si>
    <t>3.3.2.2. Potencia instalada para uso propio (MW)</t>
  </si>
  <si>
    <t>Total por sistema</t>
  </si>
  <si>
    <t xml:space="preserve">(*) </t>
  </si>
  <si>
    <t>Información estimada de empresas no informantes</t>
  </si>
  <si>
    <t>EMPRESA</t>
  </si>
  <si>
    <t>3.3.2.3. Total potencia instalada para el mercado eléctrico y uso propio (MW)</t>
  </si>
  <si>
    <t>Generación</t>
  </si>
  <si>
    <t>Para el mercado eléctrico</t>
  </si>
  <si>
    <t>Para uso propio</t>
  </si>
  <si>
    <t>Total por sistema y origen</t>
  </si>
  <si>
    <t xml:space="preserve">Total </t>
  </si>
  <si>
    <t>a - Potencia efectiva según tipo de servicio y origen (MW)</t>
  </si>
  <si>
    <t>Para  mercado eléctrico</t>
  </si>
  <si>
    <t>b - Potencia efectiva según sistema y origen (MW)</t>
  </si>
  <si>
    <t>c - Potencia efectiva según tipo de servicio y sistema (MW)</t>
  </si>
  <si>
    <t>3.4.2. Potencia efectiva por empresa</t>
  </si>
  <si>
    <t>3.4.2.1. Potencia efectiva para el mercado eléctrico (MW)</t>
  </si>
  <si>
    <t>Empresa</t>
  </si>
  <si>
    <t>P. EFECTIVA</t>
  </si>
  <si>
    <t>HIRÁULICA</t>
  </si>
  <si>
    <t>3.4.2.2.   Potencia efectiva para uso propio (MW)</t>
  </si>
  <si>
    <t>P.EFECTIVA</t>
  </si>
  <si>
    <t>3.4.2.3.   Total potencia efectiva para el mercado eléctrico y uso propio (MW)</t>
  </si>
  <si>
    <t>a -Producción de energía eléctrica según tipo de servicio y origen (GW.h)</t>
  </si>
  <si>
    <t>b - Producción de energía eléctrica según sistema y origen (GW.h )</t>
  </si>
  <si>
    <t>c -  Producción de energía eléctrica según tipo de servicio y sistema (GW.h)</t>
  </si>
  <si>
    <t>3.5.2. Producción de Energía Eléctrica por empresa</t>
  </si>
  <si>
    <t>3.5.2.1. Producción de energía eléctrica para el mercado eléctrico (GWh)</t>
  </si>
  <si>
    <t>PRODUCCIÓN</t>
  </si>
  <si>
    <t>TOTAL ME</t>
  </si>
  <si>
    <t>TOTAL ME - H</t>
  </si>
  <si>
    <t>TOTAL  ME - T</t>
  </si>
  <si>
    <t>GTS MAJES</t>
  </si>
  <si>
    <t>PRODUCCIÒN</t>
  </si>
  <si>
    <t>HIDRÀULICA</t>
  </si>
  <si>
    <t>TÈRMICA</t>
  </si>
  <si>
    <t>3.5.2.3.  Total producción de energía eléctrica para el mercado eléctrico y uso propio (GW.h)</t>
  </si>
  <si>
    <t>Total Producción de Energía</t>
  </si>
  <si>
    <t xml:space="preserve">     3.5.3.1.1 Producción total mensual de energía eléctrica para el mercado eléctrico (GWh) *</t>
  </si>
  <si>
    <t>Principales empresas generadoras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</si>
  <si>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</si>
  <si>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</si>
  <si>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</si>
  <si>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</si>
  <si>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</si>
  <si>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</si>
  <si>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</si>
  <si>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</si>
  <si>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</si>
  <si>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</si>
  <si>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</si>
  <si>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</si>
  <si>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r>
      <t>Total producción mensual</t>
    </r>
    <r>
      <rPr>
        <b/>
        <vertAlign val="superscript"/>
        <sz val="14"/>
        <color indexed="8"/>
        <rFont val="Arial"/>
        <family val="2"/>
      </rPr>
      <t xml:space="preserve"> </t>
    </r>
  </si>
  <si>
    <t>Ene</t>
  </si>
  <si>
    <t>Feb</t>
  </si>
  <si>
    <t>Mar</t>
  </si>
  <si>
    <t>Abr</t>
  </si>
  <si>
    <t>May</t>
  </si>
  <si>
    <t>Jun</t>
  </si>
  <si>
    <t>Jul</t>
  </si>
  <si>
    <t>Ago</t>
  </si>
  <si>
    <t>Set</t>
  </si>
  <si>
    <t>Oct</t>
  </si>
  <si>
    <t>Nov</t>
  </si>
  <si>
    <t>Dic</t>
  </si>
  <si>
    <t>3.5.3.1.2    Producción total mensual de energía eléctrica para uso propio (GW.h) *</t>
  </si>
  <si>
    <t>Total 
Empresa</t>
  </si>
  <si>
    <t>-</t>
  </si>
  <si>
    <t>Total producción mensual *</t>
  </si>
  <si>
    <t>3.5.3.1.3   Total producción mensual para el mercado eléctrico y uso propio (GW.h) *</t>
  </si>
  <si>
    <t>Total mensual</t>
  </si>
  <si>
    <t>3.5.3.2.      Producción mensual de energía eléctrica de las principales empresas según su origen.</t>
  </si>
  <si>
    <t>3.5.3.2.1.      Producción mensual de energía para mercado eléctrico según su origen (GW.h)</t>
  </si>
  <si>
    <t>Nombre del la Empresa</t>
  </si>
  <si>
    <t>Total Empresa</t>
  </si>
  <si>
    <t>Hidráulico</t>
  </si>
  <si>
    <t>Térmico</t>
  </si>
  <si>
    <t>Eólico</t>
  </si>
  <si>
    <t>Total Mensual *</t>
  </si>
  <si>
    <t>Origen A</t>
  </si>
  <si>
    <t>Sep</t>
  </si>
  <si>
    <t>Total general</t>
  </si>
  <si>
    <t>3.5.3.2.2.   Producción mensual de energía para uso propio según su origen  (GW.h)</t>
  </si>
  <si>
    <t>Nombre de la empresa*</t>
  </si>
  <si>
    <t xml:space="preserve"> Total Mensual</t>
  </si>
  <si>
    <t>3.5.3.2.3.   Total producción mensual de energía para el mercado eléctrico y uso propio según su origen  (GW.h)  *</t>
  </si>
  <si>
    <t>Total mensual  mercado eléctrico</t>
  </si>
  <si>
    <t>Total mensual  uso propio</t>
  </si>
  <si>
    <t>Total mercado eléctrico y uso propio</t>
  </si>
  <si>
    <t>3.6.1 Máxima Demanda del SEIN*</t>
  </si>
  <si>
    <t>Mes</t>
  </si>
  <si>
    <t>Día</t>
  </si>
  <si>
    <t>Hora</t>
  </si>
  <si>
    <t>Fuente: COES</t>
  </si>
  <si>
    <t>3.6.2 Mercado Intergeneradores</t>
  </si>
  <si>
    <t>3.6.3.     Recursos energéticos para generar electricidad</t>
  </si>
  <si>
    <t xml:space="preserve">3.6.3.1.    Hidrología </t>
  </si>
  <si>
    <r>
      <t>3.6.3.1.1.  Embalses en la zona centro norte (Millones de m</t>
    </r>
    <r>
      <rPr>
        <b/>
        <vertAlign val="superscript"/>
        <sz val="11"/>
        <rFont val="Arial"/>
        <family val="2"/>
      </rPr>
      <t>3</t>
    </r>
    <r>
      <rPr>
        <b/>
        <sz val="11"/>
        <rFont val="Arial"/>
        <family val="2"/>
      </rPr>
      <t>)</t>
    </r>
  </si>
  <si>
    <t>Lago</t>
  </si>
  <si>
    <t xml:space="preserve">Cuenca </t>
  </si>
  <si>
    <t>Presa</t>
  </si>
  <si>
    <t>Laguna</t>
  </si>
  <si>
    <t>Lagunas</t>
  </si>
  <si>
    <t xml:space="preserve"> Junín</t>
  </si>
  <si>
    <t>Santa Eulalia</t>
  </si>
  <si>
    <t>Yuracmayo</t>
  </si>
  <si>
    <t xml:space="preserve"> Viconga</t>
  </si>
  <si>
    <t>C. Río Santa</t>
  </si>
  <si>
    <t>Máximo</t>
  </si>
  <si>
    <t xml:space="preserve">Fuente: COES </t>
  </si>
  <si>
    <t>Septiembre</t>
  </si>
  <si>
    <r>
      <t>3.6.3.1.2.   Embalses en la zona sur (Millones de m</t>
    </r>
    <r>
      <rPr>
        <b/>
        <vertAlign val="superscript"/>
        <sz val="11"/>
        <rFont val="Arial"/>
        <family val="2"/>
      </rPr>
      <t>3</t>
    </r>
    <r>
      <rPr>
        <b/>
        <sz val="11"/>
        <rFont val="Arial"/>
        <family val="2"/>
      </rPr>
      <t>)</t>
    </r>
  </si>
  <si>
    <t>Cuenca</t>
  </si>
  <si>
    <t>Reservorio</t>
  </si>
  <si>
    <t xml:space="preserve">Reservorio </t>
  </si>
  <si>
    <t>Aricota</t>
  </si>
  <si>
    <t>Sibinacocha</t>
  </si>
  <si>
    <t>del Chili</t>
  </si>
  <si>
    <t>San Gabán</t>
  </si>
  <si>
    <t>Chalhuanca</t>
  </si>
  <si>
    <t>Bamputañe</t>
  </si>
  <si>
    <t>Entrega Neta</t>
  </si>
  <si>
    <t>Retiro Neto</t>
  </si>
  <si>
    <t>3.6.3.2  Combustibles</t>
  </si>
  <si>
    <t>3.6.3.2.1 Tipos de combustible utilizados para generación eléctrica en centrales térmicas a nivel nacional*</t>
  </si>
  <si>
    <t>Tipo de combustible</t>
  </si>
  <si>
    <t>Unidad Medida</t>
  </si>
  <si>
    <t>Empresas que generan para</t>
  </si>
  <si>
    <t>mercado eléctrico</t>
  </si>
  <si>
    <t xml:space="preserve"> uso propio</t>
  </si>
  <si>
    <t>Bagazo</t>
  </si>
  <si>
    <t>Tn</t>
  </si>
  <si>
    <t>Biogás</t>
  </si>
  <si>
    <r>
      <t>m</t>
    </r>
    <r>
      <rPr>
        <vertAlign val="superscript"/>
        <sz val="11"/>
        <rFont val="Arial"/>
        <family val="2"/>
      </rPr>
      <t>3</t>
    </r>
  </si>
  <si>
    <t>Carbón</t>
  </si>
  <si>
    <t>Diésel  2</t>
  </si>
  <si>
    <t>Gal.</t>
  </si>
  <si>
    <t>Gas Natural</t>
  </si>
  <si>
    <t>Residual  6</t>
  </si>
  <si>
    <t>Residual  500</t>
  </si>
  <si>
    <t>(*) : Sólo empresas que informan a la DGE del MEM.</t>
  </si>
  <si>
    <t>3.6.3.2.2  Otros recursos usados para la generacion por centrales térmicas *</t>
  </si>
  <si>
    <t>Tipo de recurso</t>
  </si>
  <si>
    <t>Mercado</t>
  </si>
  <si>
    <r>
      <t xml:space="preserve">Vapor </t>
    </r>
    <r>
      <rPr>
        <vertAlign val="superscript"/>
        <sz val="11"/>
        <rFont val="Arial"/>
        <family val="2"/>
      </rPr>
      <t>1</t>
    </r>
  </si>
  <si>
    <t>1\: Cantidad de vapor obtenido en el sistema de cogeneración (las características de presión y temperatura son dependientes de la operación)</t>
  </si>
  <si>
    <t>Abreviaturas:</t>
  </si>
  <si>
    <t xml:space="preserve">BZ </t>
  </si>
  <si>
    <t>: Bagazo  (Tn)</t>
  </si>
  <si>
    <t xml:space="preserve">M - BZ </t>
  </si>
  <si>
    <r>
      <t>: Médula - Bagazo  (m</t>
    </r>
    <r>
      <rPr>
        <vertAlign val="superscript"/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)</t>
    </r>
  </si>
  <si>
    <t xml:space="preserve">BG </t>
  </si>
  <si>
    <r>
      <t>: Biogás  (m</t>
    </r>
    <r>
      <rPr>
        <vertAlign val="superscript"/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)</t>
    </r>
  </si>
  <si>
    <t xml:space="preserve">R6 </t>
  </si>
  <si>
    <t>: Residual 6     (Gal)</t>
  </si>
  <si>
    <t xml:space="preserve">CA </t>
  </si>
  <si>
    <t>: Carbón  (Tn)</t>
  </si>
  <si>
    <t xml:space="preserve">   RQ </t>
  </si>
  <si>
    <t>: Residual 500  (Gal)</t>
  </si>
  <si>
    <t xml:space="preserve">D2 </t>
  </si>
  <si>
    <t>: Diesel 2   (Gal)</t>
  </si>
  <si>
    <t xml:space="preserve">GN </t>
  </si>
  <si>
    <r>
      <t>: Gas Natural  (m</t>
    </r>
    <r>
      <rPr>
        <vertAlign val="superscript"/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)</t>
    </r>
  </si>
  <si>
    <t>3.6.3.2.3  Consumo mensual de combustibles y otros recursos para generación eléctrica por empresa.</t>
  </si>
  <si>
    <t>3.6.3.2.3.1.  Empresas con centrales térmicas que generan para el mercado eléctrico *</t>
  </si>
  <si>
    <t xml:space="preserve">Empresa </t>
  </si>
  <si>
    <t>Tipo de 
Combustible</t>
  </si>
  <si>
    <t>BZ</t>
  </si>
  <si>
    <t>D2</t>
  </si>
  <si>
    <t>GN</t>
  </si>
  <si>
    <t>R6</t>
  </si>
  <si>
    <t>BG</t>
  </si>
  <si>
    <t>CA</t>
  </si>
  <si>
    <t>RQ</t>
  </si>
  <si>
    <t>TOTAL CONSUMO DE COMBUSTIBLES EN CENTRALES TÉRMICAS PARA GENERACIÓN ELÉCTRICA  -  
EMPRESAS DEL
MERCADO ELÉCTRICO</t>
  </si>
  <si>
    <t>Leyenda:</t>
  </si>
  <si>
    <r>
      <t>: Biogás  (m</t>
    </r>
    <r>
      <rPr>
        <vertAlign val="superscript"/>
        <sz val="11"/>
        <color indexed="8"/>
        <rFont val="Arial Narrow"/>
        <family val="2"/>
      </rPr>
      <t>3</t>
    </r>
    <r>
      <rPr>
        <sz val="11"/>
        <color indexed="8"/>
        <rFont val="Arial Narrow"/>
        <family val="2"/>
      </rPr>
      <t>)</t>
    </r>
  </si>
  <si>
    <t xml:space="preserve"> GN </t>
  </si>
  <si>
    <r>
      <t>: Gas Natural  (m</t>
    </r>
    <r>
      <rPr>
        <vertAlign val="superscript"/>
        <sz val="11"/>
        <color indexed="8"/>
        <rFont val="Arial Narrow"/>
        <family val="2"/>
      </rPr>
      <t>3</t>
    </r>
    <r>
      <rPr>
        <sz val="11"/>
        <color indexed="8"/>
        <rFont val="Arial Narrow"/>
        <family val="2"/>
      </rPr>
      <t>)</t>
    </r>
  </si>
  <si>
    <t xml:space="preserve"> RQ</t>
  </si>
  <si>
    <t>3.6.3.2.2.2.   Empresas con centrales térmicas que generan para su propio uso *</t>
  </si>
  <si>
    <t>TOTAL CONSUMO DE COMBUSTIBLES EN CENTRALES TÉRMICAS PARA GENERACIÓN ELÉCTRICA  -  
EMPRESAS QUE GENERAN PARA
SU PROPIO USO</t>
  </si>
  <si>
    <t>Otro
 Recurso</t>
  </si>
  <si>
    <t>VP</t>
  </si>
  <si>
    <t>M - BZ</t>
  </si>
  <si>
    <t>: Medula - Bagazo  (Tn)</t>
  </si>
  <si>
    <t>: Vapor  (Tn)</t>
  </si>
  <si>
    <t>3.6.3.2.4   Evolución mensual del consumo de combustibles según destino de la generación eléctrica</t>
  </si>
  <si>
    <t>Tipo de Mercado</t>
  </si>
  <si>
    <t>Grupo</t>
  </si>
  <si>
    <t>Tipo de 
Grupo</t>
  </si>
  <si>
    <t>Tipo de Grupo en Operación</t>
  </si>
  <si>
    <t>Tipo de Integrante</t>
  </si>
  <si>
    <t>Potencia Instalada (MW)</t>
  </si>
  <si>
    <t>Producción (MWh)</t>
  </si>
  <si>
    <t>Tipo de Combustible</t>
  </si>
  <si>
    <t>Cantidad
Combustible</t>
  </si>
  <si>
    <t>C.T. PARAMONGA</t>
  </si>
  <si>
    <t>TV01</t>
  </si>
  <si>
    <t>COES</t>
  </si>
  <si>
    <t>C.T. AGROAURORA</t>
  </si>
  <si>
    <t>G1</t>
  </si>
  <si>
    <t>C.T. CAÑA BRAVA</t>
  </si>
  <si>
    <t>TM5000</t>
  </si>
  <si>
    <t>NO COES</t>
  </si>
  <si>
    <t>TMC5000</t>
  </si>
  <si>
    <t>C.T. CAÑA BRAVA EMERGENCIA</t>
  </si>
  <si>
    <t>TG-3</t>
  </si>
  <si>
    <t>SKODA-2</t>
  </si>
  <si>
    <t>TG-4</t>
  </si>
  <si>
    <t>TG-2</t>
  </si>
  <si>
    <t>TG-5</t>
  </si>
  <si>
    <t>TG-6</t>
  </si>
  <si>
    <t>TG-7</t>
  </si>
  <si>
    <t>TG-8</t>
  </si>
  <si>
    <t>TV-7</t>
  </si>
  <si>
    <t>GRUPO PLACA ZQ-4288</t>
  </si>
  <si>
    <t>SA</t>
  </si>
  <si>
    <t>MODASA 515kW</t>
  </si>
  <si>
    <t>C.T. TAMBO QUEMADO</t>
  </si>
  <si>
    <t>PERKINS</t>
  </si>
  <si>
    <t>G-2</t>
  </si>
  <si>
    <t>G-3</t>
  </si>
  <si>
    <t>Grupo 1</t>
  </si>
  <si>
    <t>C.T. CHIQUIÁN</t>
  </si>
  <si>
    <t>Grupo 2</t>
  </si>
  <si>
    <t>G-1</t>
  </si>
  <si>
    <t>C.T. BAGAZAN</t>
  </si>
  <si>
    <t>CKD</t>
  </si>
  <si>
    <t>C.T. BAGUA GRANDE</t>
  </si>
  <si>
    <t>Cat-1_3512</t>
  </si>
  <si>
    <t>Cat-2_3512</t>
  </si>
  <si>
    <t>C.T. BELLAVISTA</t>
  </si>
  <si>
    <t>CUMMINS (G1)</t>
  </si>
  <si>
    <t>CUMMINS (G2)</t>
  </si>
  <si>
    <t>CUMMINS (G3)</t>
  </si>
  <si>
    <t>CUMMINS (G4)</t>
  </si>
  <si>
    <t>CUMMINS (G5)</t>
  </si>
  <si>
    <t>EMD</t>
  </si>
  <si>
    <t>C.T. CABALLOCOCHA</t>
  </si>
  <si>
    <t>Cat 2. 3512 Dita</t>
  </si>
  <si>
    <t>Cat. 3512 Dito</t>
  </si>
  <si>
    <t>CUMMINS 3</t>
  </si>
  <si>
    <t>Volv.Pent1 RVL-251</t>
  </si>
  <si>
    <t>Volv.Pent1 RVL-451</t>
  </si>
  <si>
    <t>C.T. CABO PANTOJA</t>
  </si>
  <si>
    <t>CKD MODASA</t>
  </si>
  <si>
    <t>C.T. CHACHAPOYAS_ELOR</t>
  </si>
  <si>
    <t>CAT 1 3516</t>
  </si>
  <si>
    <t>CAT 2 3516</t>
  </si>
  <si>
    <t>CUMMINS 1</t>
  </si>
  <si>
    <t>CUMMINS 2</t>
  </si>
  <si>
    <t>CUMMINS 4</t>
  </si>
  <si>
    <t>C.T. COLONIA ANGAMOS</t>
  </si>
  <si>
    <t>Volvo TD 100</t>
  </si>
  <si>
    <t>C.T. CONTAMANA</t>
  </si>
  <si>
    <t>CAT. D3512</t>
  </si>
  <si>
    <t>Cat.2.3512 Dita</t>
  </si>
  <si>
    <t>Cat.3512 Dita</t>
  </si>
  <si>
    <t>Cat.4-3412-16877</t>
  </si>
  <si>
    <t>Cat.5-C15-07183</t>
  </si>
  <si>
    <t>C.T. EL ALAMO</t>
  </si>
  <si>
    <t>MODASA</t>
  </si>
  <si>
    <t>C.T. EL ESTRECHO</t>
  </si>
  <si>
    <t>Cat-1 3406</t>
  </si>
  <si>
    <t>Cat-2 3306</t>
  </si>
  <si>
    <t>C.T. EL PORVENIR</t>
  </si>
  <si>
    <t>Perkins M. 4-326-I</t>
  </si>
  <si>
    <t>C.T. FLOR DE PUNGA</t>
  </si>
  <si>
    <t>C.T. GRAN PERÚ</t>
  </si>
  <si>
    <t>OLYMPIAN</t>
  </si>
  <si>
    <t>C.T. INAHUAYA</t>
  </si>
  <si>
    <t>CKD DAT 120</t>
  </si>
  <si>
    <t>C.T. INDIANA</t>
  </si>
  <si>
    <t>Cat. C9-225</t>
  </si>
  <si>
    <t>Volvo Penta RVM364</t>
  </si>
  <si>
    <t>Volvo2 CAD1641GE</t>
  </si>
  <si>
    <t>C.T. IQT. DIESEL - DIESEL</t>
  </si>
  <si>
    <t>Cat.1-3516B (577)</t>
  </si>
  <si>
    <t>C.T. IQUITOS DIESEL WARTSILA</t>
  </si>
  <si>
    <t>CAT.1-16CM32C</t>
  </si>
  <si>
    <t>CAT.2-16CM32C</t>
  </si>
  <si>
    <t>CAT-16CM32</t>
  </si>
  <si>
    <t>WARTSILA 1</t>
  </si>
  <si>
    <t>WARTSILA 2</t>
  </si>
  <si>
    <t>WARTSILA 3</t>
  </si>
  <si>
    <t>WARTSILA 4</t>
  </si>
  <si>
    <t>WARTSILA 5</t>
  </si>
  <si>
    <t>WARTSILA 6</t>
  </si>
  <si>
    <t>WARTSILA 7</t>
  </si>
  <si>
    <t>C.T. JENARO HERRERA</t>
  </si>
  <si>
    <t>Cat. D-3306</t>
  </si>
  <si>
    <t>CKD DAT-120</t>
  </si>
  <si>
    <t>GT 1</t>
  </si>
  <si>
    <t>C.T. LAGUNAS</t>
  </si>
  <si>
    <t>CAT C-18</t>
  </si>
  <si>
    <t>C.T. MOYOBAMBA</t>
  </si>
  <si>
    <t>C.T. NAUTA</t>
  </si>
  <si>
    <t>Caterpillar</t>
  </si>
  <si>
    <t>C.T. ORELLANA</t>
  </si>
  <si>
    <t>Cat.C18 G6B20736</t>
  </si>
  <si>
    <t>Perkins 2506AE15TAG</t>
  </si>
  <si>
    <t>C.T. PAMPA HERMOZA</t>
  </si>
  <si>
    <t>C.T. PETROPOLIS</t>
  </si>
  <si>
    <t>C.T. PEVAS</t>
  </si>
  <si>
    <t>CKD 6S150PV</t>
  </si>
  <si>
    <t>C.T. PICOTA</t>
  </si>
  <si>
    <t>C.T. REQUENA</t>
  </si>
  <si>
    <t>CAT 3512</t>
  </si>
  <si>
    <t>Cat.1-3512(.208)</t>
  </si>
  <si>
    <t>Cat.3-3512(.219)</t>
  </si>
  <si>
    <t>Cat.5-3412STA-16860</t>
  </si>
  <si>
    <t>C.T. SAN PABLO</t>
  </si>
  <si>
    <t>Cat.</t>
  </si>
  <si>
    <t>C.T. SAN ROQUE DE MAQUIA</t>
  </si>
  <si>
    <t>C.T. SANTA CLOTILDE</t>
  </si>
  <si>
    <t>C.T. SAPUENA</t>
  </si>
  <si>
    <t>C.T. TAMANCO VIEJO</t>
  </si>
  <si>
    <t>C.T. TAMSHIYACU</t>
  </si>
  <si>
    <t>Cat. C9-180</t>
  </si>
  <si>
    <t>CUMMINS_1 C200(050)</t>
  </si>
  <si>
    <t>CUMMINS_2 C200(026)</t>
  </si>
  <si>
    <t>VolPenta TAD-1232GE</t>
  </si>
  <si>
    <t>Volvo PentaTWD1010G</t>
  </si>
  <si>
    <t>C.T. TIERRA BLANCA</t>
  </si>
  <si>
    <t>C.T. YURIMAGUAS</t>
  </si>
  <si>
    <t>CAT 3516</t>
  </si>
  <si>
    <t>C.T. IBERIA</t>
  </si>
  <si>
    <t>CATERPILLAR 5 (2UP)</t>
  </si>
  <si>
    <t>CUMMINS-CAMDA</t>
  </si>
  <si>
    <t>CUMMINS-7</t>
  </si>
  <si>
    <t>C.T. ATALAYA</t>
  </si>
  <si>
    <t>CAT 3406B</t>
  </si>
  <si>
    <t>C.T. DIESEL</t>
  </si>
  <si>
    <t>C.T.E. PUCALLPA</t>
  </si>
  <si>
    <t>FERRENERGY</t>
  </si>
  <si>
    <t>C.T. AYACUCHO</t>
  </si>
  <si>
    <t>CAT-E1</t>
  </si>
  <si>
    <t>DETROIT-M1</t>
  </si>
  <si>
    <t>PS-AYC</t>
  </si>
  <si>
    <t>PS-SFC</t>
  </si>
  <si>
    <t>SKODA-E1</t>
  </si>
  <si>
    <t>SKODA-E2</t>
  </si>
  <si>
    <t>C.T. HUANCAYO</t>
  </si>
  <si>
    <t>CAT-C27M1</t>
  </si>
  <si>
    <t>C.T. POZUZO</t>
  </si>
  <si>
    <t>CAT-Ea2</t>
  </si>
  <si>
    <t>VOLVO-M1</t>
  </si>
  <si>
    <t>C.T. SATIPO</t>
  </si>
  <si>
    <t>CAT-M1</t>
  </si>
  <si>
    <t>CAT-M2</t>
  </si>
  <si>
    <t>V. PENTA 1</t>
  </si>
  <si>
    <t>VOLVO 3</t>
  </si>
  <si>
    <t>CAT-3412</t>
  </si>
  <si>
    <t>C.T. HUÁPALAS</t>
  </si>
  <si>
    <t>CAT 1</t>
  </si>
  <si>
    <t>CAT 2</t>
  </si>
  <si>
    <t>CAT 3</t>
  </si>
  <si>
    <t>CAT D 399</t>
  </si>
  <si>
    <t>SKODA-1</t>
  </si>
  <si>
    <t>C.T. MORROPON</t>
  </si>
  <si>
    <t>CAT. 1</t>
  </si>
  <si>
    <t>SKODA</t>
  </si>
  <si>
    <t>C.T. SANTO DOMINGO</t>
  </si>
  <si>
    <t>V.PENTA</t>
  </si>
  <si>
    <t>CAT</t>
  </si>
  <si>
    <t>CKD. 2</t>
  </si>
  <si>
    <t>CKD. 3</t>
  </si>
  <si>
    <t>SKODA 1</t>
  </si>
  <si>
    <t>C.T. CHOTA</t>
  </si>
  <si>
    <t>C.T. CUTERVO</t>
  </si>
  <si>
    <t>Caterp-3512</t>
  </si>
  <si>
    <t>Detroit</t>
  </si>
  <si>
    <t>C.T. MOTUPE MÓVIL</t>
  </si>
  <si>
    <t>C.T. NUEVA TUMBES</t>
  </si>
  <si>
    <t>MAK-1</t>
  </si>
  <si>
    <t>MAK-2</t>
  </si>
  <si>
    <t>Grupo 3</t>
  </si>
  <si>
    <t>G-4</t>
  </si>
  <si>
    <t>SULZER 1</t>
  </si>
  <si>
    <t>SULZER 2</t>
  </si>
  <si>
    <t>Turbogas 1</t>
  </si>
  <si>
    <t>Turbogas 2</t>
  </si>
  <si>
    <t>C.T. INDEPENDENCIA</t>
  </si>
  <si>
    <t>Grupo 4</t>
  </si>
  <si>
    <t>C.T. DOLORESPATA</t>
  </si>
  <si>
    <t>ALCO 1</t>
  </si>
  <si>
    <t>ALCO 2</t>
  </si>
  <si>
    <t>G.MOTORS1</t>
  </si>
  <si>
    <t>G.MOTORS2</t>
  </si>
  <si>
    <t>G.MOTORS3</t>
  </si>
  <si>
    <t>C.T. LA GRINGA V</t>
  </si>
  <si>
    <t>Grupos 1-2</t>
  </si>
  <si>
    <t>CENTRAL</t>
  </si>
  <si>
    <t>Unid. TG-4</t>
  </si>
  <si>
    <t>Unid. TG-5</t>
  </si>
  <si>
    <t>C.T. GRUPO AUXILIAR PIZARRAS</t>
  </si>
  <si>
    <t>A1</t>
  </si>
  <si>
    <t>TG11</t>
  </si>
  <si>
    <t>TG12</t>
  </si>
  <si>
    <t>TG21</t>
  </si>
  <si>
    <t>TV21</t>
  </si>
  <si>
    <t>Cat-Kato (EL1)</t>
  </si>
  <si>
    <t>GE 1 (TV3)</t>
  </si>
  <si>
    <t>GE 2 (TV4)</t>
  </si>
  <si>
    <t>GE Frame 6 (TG1)</t>
  </si>
  <si>
    <t>S&amp;S LM 6000</t>
  </si>
  <si>
    <t>HITACHI TCDF RE. CO</t>
  </si>
  <si>
    <t>GE (TG1)</t>
  </si>
  <si>
    <t>GE (TG2)</t>
  </si>
  <si>
    <t>GE (TG3)</t>
  </si>
  <si>
    <t>TV10</t>
  </si>
  <si>
    <t>TG1</t>
  </si>
  <si>
    <t>TG2</t>
  </si>
  <si>
    <t>TG3</t>
  </si>
  <si>
    <t>C.T. HUAYCOLORO</t>
  </si>
  <si>
    <t>Grupos 1-2-3</t>
  </si>
  <si>
    <t>C.T. BOCATOMA</t>
  </si>
  <si>
    <t>GE-BOC 01</t>
  </si>
  <si>
    <t>Black Start</t>
  </si>
  <si>
    <t>TG-01</t>
  </si>
  <si>
    <t>C.T. OQUENDO</t>
  </si>
  <si>
    <t>TV1</t>
  </si>
  <si>
    <t>TV2</t>
  </si>
  <si>
    <t>C.T. SAN NICOLAS</t>
  </si>
  <si>
    <t>CUMMINS ONAN</t>
  </si>
  <si>
    <t>UNIDAD 1</t>
  </si>
  <si>
    <t>UNIDAD 2</t>
  </si>
  <si>
    <t>UNIDAD 3</t>
  </si>
  <si>
    <t>C.T. ATICO</t>
  </si>
  <si>
    <t>CAT2</t>
  </si>
  <si>
    <t>PERKINS 1</t>
  </si>
  <si>
    <t>PERKINS 2</t>
  </si>
  <si>
    <t>PERKINS 3</t>
  </si>
  <si>
    <t>PERKINS 4</t>
  </si>
  <si>
    <t>Volvo Penta 2</t>
  </si>
  <si>
    <t>C.T. CARAVELI</t>
  </si>
  <si>
    <t>DAEWO</t>
  </si>
  <si>
    <t>C.T. CHALA</t>
  </si>
  <si>
    <t>C.T. COTAHUASI</t>
  </si>
  <si>
    <t>VOLVO1</t>
  </si>
  <si>
    <t>VOLVO2</t>
  </si>
  <si>
    <t>Grupo1</t>
  </si>
  <si>
    <t>C.T. GAS</t>
  </si>
  <si>
    <t>C.T. AREQUIPA</t>
  </si>
  <si>
    <t>C.T. FIDEERIA LIMA</t>
  </si>
  <si>
    <t>C.T. MOLINOS CALLAO</t>
  </si>
  <si>
    <t>C.T. MOLINOS SANTA ROSA</t>
  </si>
  <si>
    <t>C.T. NICOVITA TRUJILLO</t>
  </si>
  <si>
    <t>C.T. OLEAGINOSA CALLAO</t>
  </si>
  <si>
    <t>C.T. PLANTA FAR. FIDEIRIA</t>
  </si>
  <si>
    <t>C.T. ANABI</t>
  </si>
  <si>
    <t>C.T. APUMAYO</t>
  </si>
  <si>
    <t>C.T. JESICA</t>
  </si>
  <si>
    <t>C.T. PLANTA CHANCAY</t>
  </si>
  <si>
    <t>C.T. PLANTA PISCO</t>
  </si>
  <si>
    <t>C.T. CEMENTOS RIOJA</t>
  </si>
  <si>
    <t>C.T. CELIMA 01</t>
  </si>
  <si>
    <t>C.T. CELIMA 02</t>
  </si>
  <si>
    <t>C.T. CELIMA 03</t>
  </si>
  <si>
    <t>C.T. SAN JUAN</t>
  </si>
  <si>
    <t>C.T. CORDOVA</t>
  </si>
  <si>
    <t>C.T. ISHIHUINCA</t>
  </si>
  <si>
    <t>C.T. ORCOPAMPA</t>
  </si>
  <si>
    <t>C.T. RECUPERADA</t>
  </si>
  <si>
    <t>C.T. UCHUCCHACUA</t>
  </si>
  <si>
    <t>C.T. CALCAREOS</t>
  </si>
  <si>
    <t>C.T. ARCATA</t>
  </si>
  <si>
    <t>C.T. ARES</t>
  </si>
  <si>
    <t>C.T. PALLANCATA</t>
  </si>
  <si>
    <t>C.T. SELENE</t>
  </si>
  <si>
    <t>C.T. SIPÁN</t>
  </si>
  <si>
    <t>C.T. EL CARMEN</t>
  </si>
  <si>
    <t>C.T. JUANITA</t>
  </si>
  <si>
    <t>C.T. MILPO</t>
  </si>
  <si>
    <t>C.T. PATAZ</t>
  </si>
  <si>
    <t>C.T. SAN VICENTE</t>
  </si>
  <si>
    <t>C.T. HUANZALÁ</t>
  </si>
  <si>
    <t>C.T. PALLCA</t>
  </si>
  <si>
    <t>C.T. PLANTA CHIMBOTE</t>
  </si>
  <si>
    <t>C.T. PLANTA SUPE</t>
  </si>
  <si>
    <t>C.T. LOTE X</t>
  </si>
  <si>
    <t>C.T. TINTAYA</t>
  </si>
  <si>
    <t>C.T. PARCOY</t>
  </si>
  <si>
    <t>C.T. ACEROS</t>
  </si>
  <si>
    <t>C.T. CORPORACIÓN 1</t>
  </si>
  <si>
    <t>C.T. CORPORACIÓN 2</t>
  </si>
  <si>
    <t>C.T. ESPERANZA</t>
  </si>
  <si>
    <t>C.T. CASA GRANDE</t>
  </si>
  <si>
    <t>C.T. TURBO GENERADOR 1</t>
  </si>
  <si>
    <t>C.T. TURBO GENERADOR 2</t>
  </si>
  <si>
    <t>C.T. TURBO GENERADOR 3</t>
  </si>
  <si>
    <t>C.T. TURBO GENERADOR 4</t>
  </si>
  <si>
    <t>C.T. UNIDAD DIESEL</t>
  </si>
  <si>
    <t>C.T. TUMÁN</t>
  </si>
  <si>
    <t>C.T. VINCHOS</t>
  </si>
  <si>
    <t>C.T. ISCAYCRUZ</t>
  </si>
  <si>
    <t>C.T. PLANTA HUACHIPA</t>
  </si>
  <si>
    <t>C.T. TEXTIL PIURA</t>
  </si>
  <si>
    <t>C.T. IEQSA</t>
  </si>
  <si>
    <t>C.T. RIO SECO</t>
  </si>
  <si>
    <t>C.T. UBINAS</t>
  </si>
  <si>
    <t>C.T. AGUA CALIENTE</t>
  </si>
  <si>
    <t>C.T. MAQUIA</t>
  </si>
  <si>
    <t>C.T. NUEVA REFINERIA</t>
  </si>
  <si>
    <t>C.T. PACAYA</t>
  </si>
  <si>
    <t>C.T. PUERTO ORIENTE</t>
  </si>
  <si>
    <t>C.T. MEPSA</t>
  </si>
  <si>
    <t>C.T. SAN ANDRES</t>
  </si>
  <si>
    <t>C.T. HUAYLLACHO</t>
  </si>
  <si>
    <t>GRUPOS ALQUILADOS</t>
  </si>
  <si>
    <t>C.T. LA ZANJA</t>
  </si>
  <si>
    <t>C.T. CHINA LINDA</t>
  </si>
  <si>
    <t>C.T. GOLD MILL</t>
  </si>
  <si>
    <t>C.T. LA PLAJUELA</t>
  </si>
  <si>
    <t>C.T. MAQUI MAQUI</t>
  </si>
  <si>
    <t>C.T. PAMPA LARGA</t>
  </si>
  <si>
    <t>C.T. POND. DE CARACHUGO</t>
  </si>
  <si>
    <t>C.T. QUINUA</t>
  </si>
  <si>
    <t>C.T. YANACOCHA NORTE</t>
  </si>
  <si>
    <t>C.T. YANAQUIHUA</t>
  </si>
  <si>
    <t>C.T. FUNDICIÓN DIESEL</t>
  </si>
  <si>
    <t>C.T. FUNDICIÓN GAS NATURAL</t>
  </si>
  <si>
    <t>C.T. PUCAMARCA</t>
  </si>
  <si>
    <t>C.T. SAN RAFAEL</t>
  </si>
  <si>
    <t>C.T. CONTONGA</t>
  </si>
  <si>
    <t>C.T. PUCARRAJO</t>
  </si>
  <si>
    <t>C.T. GUAYABAL</t>
  </si>
  <si>
    <t>C.T. HUAYURI</t>
  </si>
  <si>
    <t>C.T. PAMPA MELCHORITA</t>
  </si>
  <si>
    <t>C.T. PAMPA MELCHORITA II</t>
  </si>
  <si>
    <t>C.T. BAYOVAR</t>
  </si>
  <si>
    <t>C.T. CALLAO</t>
  </si>
  <si>
    <t>C.T. MALABRIGO</t>
  </si>
  <si>
    <t>C.T. MOLLENDO</t>
  </si>
  <si>
    <t>C.T. PISCO NORTE</t>
  </si>
  <si>
    <t>C.T. PISCO SUR</t>
  </si>
  <si>
    <t>C.T. SAMANCO</t>
  </si>
  <si>
    <t>C.T. SUPE</t>
  </si>
  <si>
    <t>C.T. TAMBO DE MORA</t>
  </si>
  <si>
    <t>C.T. NEPESUR</t>
  </si>
  <si>
    <t>C.T. ANDOAS</t>
  </si>
  <si>
    <t>C.T. ESTACION 1</t>
  </si>
  <si>
    <t>C.T. ESTACION 5</t>
  </si>
  <si>
    <t>C.T. ESTACION 6</t>
  </si>
  <si>
    <t>C.T. ESTACION 7</t>
  </si>
  <si>
    <t>C.T. ESTACION 8</t>
  </si>
  <si>
    <t>C.T. ESTACION 9</t>
  </si>
  <si>
    <t>C.T. ESTACION MORONA</t>
  </si>
  <si>
    <t>C.T. REFINERÍA IQUITOS</t>
  </si>
  <si>
    <t>C.T. 130X - PAVAYACU</t>
  </si>
  <si>
    <t>C.T. 149 - PAVAYACU</t>
  </si>
  <si>
    <t>C.T. BAT. 3 YANAYACU</t>
  </si>
  <si>
    <t>C.T. BAT. 8 CHAMBIRA</t>
  </si>
  <si>
    <t>C.T. BAT.5 - PAVAYACU</t>
  </si>
  <si>
    <t>C.T. CAPIRONA</t>
  </si>
  <si>
    <t>C.T. CORRIENTES 1</t>
  </si>
  <si>
    <t>C.T. CORRIENTES 2</t>
  </si>
  <si>
    <t>C.T. MINICENTRALES L-1AB</t>
  </si>
  <si>
    <t>C.T. NUEVA ESPERANZA</t>
  </si>
  <si>
    <t>C.T. FRACCIONAMIENTO PISCO</t>
  </si>
  <si>
    <t>C.T. MALVINAS</t>
  </si>
  <si>
    <t>C.T. RIO SECO - EL</t>
  </si>
  <si>
    <t>C.T. RIO SECO - TV</t>
  </si>
  <si>
    <t>C.T. LA PAMPILLA</t>
  </si>
  <si>
    <t>C.T. NEGRITOS</t>
  </si>
  <si>
    <t>C.T. EMERGENCIA FUND ILO</t>
  </si>
  <si>
    <t>C.T. SUDAMERICANA</t>
  </si>
  <si>
    <t>C.T. CHIMBOTE</t>
  </si>
  <si>
    <t>C.T. ILO</t>
  </si>
  <si>
    <t>C.T. MATARANI</t>
  </si>
  <si>
    <t>C.T. VEGUETA</t>
  </si>
  <si>
    <t>C.T. TRUPAL</t>
  </si>
  <si>
    <t>C.T. ANDINO</t>
  </si>
  <si>
    <t>C.T. ATOCONGO</t>
  </si>
  <si>
    <t>C.T. CEMENTOS LIMA</t>
  </si>
  <si>
    <t>C.T. CEMENTOS LIMA 2</t>
  </si>
  <si>
    <t>C.T. AREQUIPA DORADA</t>
  </si>
  <si>
    <t>C.T. ATE</t>
  </si>
  <si>
    <t>C.T. CUSCO</t>
  </si>
  <si>
    <t>C.T. MALTERIA LIMA</t>
  </si>
  <si>
    <t>C.T. MOTUPE</t>
  </si>
  <si>
    <t>C.T. ANDAYCHAGUA</t>
  </si>
  <si>
    <t>C.T. CERRO DE PASCO</t>
  </si>
  <si>
    <t>C.T. CAJAMARQUILLA (EL)</t>
  </si>
  <si>
    <t>C.T. CAJAMARQUILLA (TV)</t>
  </si>
  <si>
    <t>C.T. CAJAMARQUILLA 1 (EL)</t>
  </si>
  <si>
    <t>C.T. CAJAMARQUILLA 2 (EL)</t>
  </si>
  <si>
    <t>C.T. CAJAMARQUILLA 2 (TV)</t>
  </si>
  <si>
    <t>C.T. CAJAMARQUILLA 3 (EL)</t>
  </si>
  <si>
    <t>Turbo Gas</t>
  </si>
  <si>
    <t>TG :</t>
  </si>
  <si>
    <t>Turbo Vapor</t>
  </si>
  <si>
    <t>TV :</t>
  </si>
  <si>
    <t>Electrógeno</t>
  </si>
  <si>
    <t xml:space="preserve">EL: </t>
  </si>
  <si>
    <t>Turbina hidráulica</t>
  </si>
  <si>
    <t>HI :</t>
  </si>
  <si>
    <r>
      <rPr>
        <u/>
        <sz val="12"/>
        <rFont val="Arial"/>
        <family val="2"/>
      </rPr>
      <t>Nota</t>
    </r>
    <r>
      <rPr>
        <sz val="12"/>
        <rFont val="Arial"/>
        <family val="2"/>
      </rPr>
      <t xml:space="preserve"> :</t>
    </r>
  </si>
  <si>
    <t>Desde</t>
  </si>
  <si>
    <t>Potencia
 (MW)</t>
  </si>
  <si>
    <t>Tipo de
Unidad</t>
  </si>
  <si>
    <t>C) Incorporación a informantes</t>
  </si>
  <si>
    <t>Turbina Eólica</t>
  </si>
  <si>
    <t>TE :</t>
  </si>
  <si>
    <t>Módulo Fotovoltáico</t>
  </si>
  <si>
    <t>FV :</t>
  </si>
  <si>
    <t>Empresa informante como generador para uso propio.</t>
  </si>
  <si>
    <t>A Empresa</t>
  </si>
  <si>
    <t>Unidad / Grupo</t>
  </si>
  <si>
    <t>De empresa</t>
  </si>
  <si>
    <t>Transferencia de unidades (grupos) entre centrales de diferentes empresas</t>
  </si>
  <si>
    <t xml:space="preserve">B.3) </t>
  </si>
  <si>
    <t>A Central</t>
  </si>
  <si>
    <t>De Central</t>
  </si>
  <si>
    <t>Transferencia de unidades (grupos) entre Centrales de la misma empresa</t>
  </si>
  <si>
    <t xml:space="preserve">B.2) </t>
  </si>
  <si>
    <t>Unidad /
 Grupo</t>
  </si>
  <si>
    <t>Nueva Razón Social</t>
  </si>
  <si>
    <t>Razón Social Anterior</t>
  </si>
  <si>
    <t xml:space="preserve"> Cambio de Razón Social de empresas y/o nombre de centrales</t>
  </si>
  <si>
    <t>B.1)</t>
  </si>
  <si>
    <t>B) Modificación de Datos y Transferencias</t>
  </si>
  <si>
    <t>Tipo de 
Unididad/Grupo</t>
  </si>
  <si>
    <t>Unidad / 
Grupo</t>
  </si>
  <si>
    <t>Retiro o baja de grupos</t>
  </si>
  <si>
    <t>En la central:</t>
  </si>
  <si>
    <t>Nuevos ingresos de unidades / grupos</t>
  </si>
  <si>
    <t xml:space="preserve"> A nivel de unidades (grupos) de centrales de generación:</t>
  </si>
  <si>
    <t>A.3)</t>
  </si>
  <si>
    <t>Retiro o baja de centrales</t>
  </si>
  <si>
    <t>Nuevos Ingresos de centrales</t>
  </si>
  <si>
    <t>Retiro de empresas</t>
  </si>
  <si>
    <t>Nuevos Ingresos de empresas</t>
  </si>
  <si>
    <t>A) Incremento y decremento de potencia instalada</t>
  </si>
  <si>
    <t>3.2.3.1.  Modificaciones del parque generador para el mercado eléctrico</t>
  </si>
  <si>
    <t xml:space="preserve">3.2.3.2.   Modificaciones del parque generador para uso propio </t>
  </si>
  <si>
    <t>Retiro de empresas *</t>
  </si>
  <si>
    <t>(*) Empresas que dejan de integrar el parque generar y/o se integran al grupo de empresas No Informantes.</t>
  </si>
  <si>
    <t>Potencia (MW)</t>
  </si>
  <si>
    <t>C) Incorporados a informantes</t>
  </si>
  <si>
    <t>Empresa*</t>
  </si>
  <si>
    <t>HI</t>
  </si>
  <si>
    <t>C.E. TRES HERMANAS</t>
  </si>
  <si>
    <t>G2</t>
  </si>
  <si>
    <t>C.H. YAMOBAMBA</t>
  </si>
  <si>
    <t>C.H. CHIQUIAN</t>
  </si>
  <si>
    <t>Integrante</t>
  </si>
  <si>
    <t>Recurso</t>
  </si>
  <si>
    <t xml:space="preserve">PI </t>
  </si>
  <si>
    <t>PE</t>
  </si>
  <si>
    <t>C.H. LAS PIZARRAS</t>
  </si>
  <si>
    <t>C.H. HUANCHOR</t>
  </si>
  <si>
    <t>C.H. POECHOS I</t>
  </si>
  <si>
    <t>C.H. POECHOS II</t>
  </si>
  <si>
    <t>C.H. PÍAS 1</t>
  </si>
  <si>
    <t>C.H. LA JOYA</t>
  </si>
  <si>
    <t>C.H. CARHUAQUERO IV</t>
  </si>
  <si>
    <t>C.H. CAÑA BRAVA</t>
  </si>
  <si>
    <t>C.H. HUASAHUASI I</t>
  </si>
  <si>
    <t>C.H. HUASAHUASI II</t>
  </si>
  <si>
    <t>C.H. SANTA CRUZ II</t>
  </si>
  <si>
    <t>C.H. SANTA CRUZ I</t>
  </si>
  <si>
    <t>C.H. YANAPAMPA</t>
  </si>
  <si>
    <t>C.H. NUEVO IMPERIAL</t>
  </si>
  <si>
    <t>C.H. RONCADOR</t>
  </si>
  <si>
    <t>C.H. QUANDA</t>
  </si>
  <si>
    <t>C.H. PURMACANA</t>
  </si>
  <si>
    <t>Subtotal Hidráulicas RER</t>
  </si>
  <si>
    <t>Biomasa y Biogas</t>
  </si>
  <si>
    <t>Subtotal Biomasa y Biogas</t>
  </si>
  <si>
    <t>Subtotal Solares</t>
  </si>
  <si>
    <t>Subtotal Eólicas</t>
  </si>
  <si>
    <t>Total RER</t>
  </si>
  <si>
    <t>% Del total disponible en el Mercado Eléctrico - SEIN</t>
  </si>
  <si>
    <t>(*) Centrales que poseen concesión RER, de acuerdo al registro de la Dirección de Concesiones Eléctricas (DCE) de la DGE - MEM.</t>
  </si>
  <si>
    <t>C.H. RUNATULLO III</t>
  </si>
  <si>
    <t>C.H. CANCHAYLLO</t>
  </si>
  <si>
    <t>C.E. CUPISNIQUE</t>
  </si>
  <si>
    <t>Cerro del Aguila S.A.</t>
  </si>
  <si>
    <t>E.A.W. Muller S.A.</t>
  </si>
  <si>
    <t>Empresa de Generación Eléctrica Rio Baños S.A.C.</t>
  </si>
  <si>
    <t>Empresa de Generación Huallaga S.A.</t>
  </si>
  <si>
    <t>RIO BAÑOS</t>
  </si>
  <si>
    <t>EGEHUALLAGA</t>
  </si>
  <si>
    <t>ENEL PERU</t>
  </si>
  <si>
    <t>ENEL PIURA</t>
  </si>
  <si>
    <t>ENERGIA EOLICA</t>
  </si>
  <si>
    <t>ENGIE PERU</t>
  </si>
  <si>
    <t>GTS REPARTICION</t>
  </si>
  <si>
    <t>INFRAESTRUCTURA</t>
  </si>
  <si>
    <t>SAMAY</t>
  </si>
  <si>
    <t xml:space="preserve">STATKRAFT </t>
  </si>
  <si>
    <t>Anglo American Quellaveco S.A.</t>
  </si>
  <si>
    <t>QUELLAVECO</t>
  </si>
  <si>
    <t>CNPC PERU</t>
  </si>
  <si>
    <t>Compañía Minera Chungar S.A.C.</t>
  </si>
  <si>
    <t>C.T. NEPI</t>
  </si>
  <si>
    <t>C.H. CERRO DEL AGUILA</t>
  </si>
  <si>
    <t>C.H. CHAGLLA</t>
  </si>
  <si>
    <t>C.H. YAUPI</t>
  </si>
  <si>
    <t>C.H. RUNATULLO II</t>
  </si>
  <si>
    <t>C.H. RUCUY</t>
  </si>
  <si>
    <t>C.H. CHANCAY</t>
  </si>
  <si>
    <t>G3</t>
  </si>
  <si>
    <t>C.T. LUREN</t>
  </si>
  <si>
    <t>TG1 NEPI</t>
  </si>
  <si>
    <t>TG2 NEPI</t>
  </si>
  <si>
    <t>TG3 NEPI</t>
  </si>
  <si>
    <t>C.T. RF PUCALLPA</t>
  </si>
  <si>
    <t>C.T. RF PUERTO MALDONADO</t>
  </si>
  <si>
    <t>G1-G11</t>
  </si>
  <si>
    <t>TG4</t>
  </si>
  <si>
    <t>C.T. CERRO VERDE</t>
  </si>
  <si>
    <t>GR-1</t>
  </si>
  <si>
    <t>GR-2</t>
  </si>
  <si>
    <t>C.H. CALLAHUANCA</t>
  </si>
  <si>
    <t>GR-3</t>
  </si>
  <si>
    <t>GR-4</t>
  </si>
  <si>
    <t>C.H. HUAMPANÍ</t>
  </si>
  <si>
    <t>C.H. MOYOPAMPA</t>
  </si>
  <si>
    <t>C.H. ACOS</t>
  </si>
  <si>
    <t>FRANCIS Nº 1</t>
  </si>
  <si>
    <t>FRANCIS Nº 2</t>
  </si>
  <si>
    <t>C.H. CANTA</t>
  </si>
  <si>
    <t>PELTON Nº 1</t>
  </si>
  <si>
    <t>PELTON Nº 2</t>
  </si>
  <si>
    <t>C.H. NAVA</t>
  </si>
  <si>
    <t>Turgo Nº 1</t>
  </si>
  <si>
    <t>Turgo Nº 2</t>
  </si>
  <si>
    <t>C.H. RAVIRA-PACARAOS</t>
  </si>
  <si>
    <t>FRANCIS 3</t>
  </si>
  <si>
    <t>FRANCIS 4</t>
  </si>
  <si>
    <t>C.H. YASO</t>
  </si>
  <si>
    <t>FRANCIS Nº 6</t>
  </si>
  <si>
    <t>KUBOTTA Nº 4</t>
  </si>
  <si>
    <t>C.T. RAVIRA - PACARAOS</t>
  </si>
  <si>
    <t>Turbina 1</t>
  </si>
  <si>
    <t>Grupo U.Gen.2</t>
  </si>
  <si>
    <t>Grupo U.Gen.3</t>
  </si>
  <si>
    <t>C.H. TARABAMBA</t>
  </si>
  <si>
    <t>Ansaldo 1</t>
  </si>
  <si>
    <t>C.H. SHITARAYACU</t>
  </si>
  <si>
    <t>Cat.3412 81Z19624</t>
  </si>
  <si>
    <t>CAT 3 3516</t>
  </si>
  <si>
    <t>MITSUBISHI</t>
  </si>
  <si>
    <t>CAT 6-3516B-139</t>
  </si>
  <si>
    <t>C.T. SAPOSOA</t>
  </si>
  <si>
    <t>CUMMINS (G6)</t>
  </si>
  <si>
    <t>C.H. CHUYAPI</t>
  </si>
  <si>
    <t>CAT 3412C-I</t>
  </si>
  <si>
    <t>CAT 3412C-II</t>
  </si>
  <si>
    <t>C.T. QUELLAVECO</t>
  </si>
  <si>
    <t>C.H. BAÑOS I</t>
  </si>
  <si>
    <t>C.H. BAÑOS II</t>
  </si>
  <si>
    <t>C.H. BAÑOS III</t>
  </si>
  <si>
    <t>C.H. BAÑOS IV</t>
  </si>
  <si>
    <t>C.H. BAÑOS V</t>
  </si>
  <si>
    <t>C.H. CACRAY</t>
  </si>
  <si>
    <t>C.H. FRANCOIS</t>
  </si>
  <si>
    <t>C.H. HUANCHAY</t>
  </si>
  <si>
    <t>C.H. SAN JOSÉ</t>
  </si>
  <si>
    <t>C.H. SHAGUA</t>
  </si>
  <si>
    <t>C.H. YANAHUIN</t>
  </si>
  <si>
    <t>TG41</t>
  </si>
  <si>
    <t>TV41</t>
  </si>
  <si>
    <t>ENGIE</t>
  </si>
  <si>
    <t>HIDRO</t>
  </si>
  <si>
    <t>TERMICO</t>
  </si>
  <si>
    <t>%</t>
  </si>
  <si>
    <t>08</t>
  </si>
  <si>
    <t>09</t>
  </si>
  <si>
    <t>Mercado Eléctrico</t>
  </si>
  <si>
    <t>Kumins170kW</t>
  </si>
  <si>
    <t>Cat.4-3412-16878</t>
  </si>
  <si>
    <t>Cat.5-C15 7925</t>
  </si>
  <si>
    <t>CAT. 3512 DITA</t>
  </si>
  <si>
    <t>CAT.4-750S-04388</t>
  </si>
  <si>
    <t>CUMMINS</t>
  </si>
  <si>
    <t>Volvo TD-70G Nº1</t>
  </si>
  <si>
    <t>CAT. D-3412</t>
  </si>
  <si>
    <t>CAT. 3512 TA</t>
  </si>
  <si>
    <t>CAT.2 3512</t>
  </si>
  <si>
    <t>CAT.2 D-3512</t>
  </si>
  <si>
    <t>CAT. 2</t>
  </si>
  <si>
    <t>C.T. BAMBAMARCA</t>
  </si>
  <si>
    <t>Grupo G.E</t>
  </si>
  <si>
    <t>C.T. LA VIÑA MÓVIL</t>
  </si>
  <si>
    <t>C.T. MOCUPE</t>
  </si>
  <si>
    <t>C.T. MORROPE</t>
  </si>
  <si>
    <t>Vol-TD100</t>
  </si>
  <si>
    <t>C.T. SALAS</t>
  </si>
  <si>
    <t>CKD. HOROV.</t>
  </si>
  <si>
    <t>Volvo TD70</t>
  </si>
  <si>
    <t>C.T. MALACAS</t>
  </si>
  <si>
    <t>C.T. TABLAZO COLÁN</t>
  </si>
  <si>
    <t>Uso Propio</t>
  </si>
  <si>
    <t>C.T. ANAMA</t>
  </si>
  <si>
    <t>C.T. MALLAY</t>
  </si>
  <si>
    <t>C.T. J.A. SAMANIEGO ALC</t>
  </si>
  <si>
    <t>C.T. MINA</t>
  </si>
  <si>
    <t>C.T. PLANTA</t>
  </si>
  <si>
    <t>C.T. CARTAVIO</t>
  </si>
  <si>
    <t>Total Mercado Eléctrico</t>
  </si>
  <si>
    <t>Total Uso Propio</t>
  </si>
  <si>
    <t>Nota: Máxima demanda determinada según, Artículo 1°, inc. 1.1 y 1.2 del Decreto Supremo N° 007-2015-EM aprobado el 24 de abril de 2015.</t>
  </si>
  <si>
    <t xml:space="preserve">               Total</t>
  </si>
  <si>
    <t>A.1) A nivel de empresas:</t>
  </si>
  <si>
    <t>A.2) A nivel de centrales de generación:</t>
  </si>
  <si>
    <r>
      <rPr>
        <u/>
        <sz val="10"/>
        <rFont val="Arial"/>
        <family val="2"/>
      </rPr>
      <t>Nota</t>
    </r>
    <r>
      <rPr>
        <sz val="10"/>
        <rFont val="Arial"/>
        <family val="2"/>
      </rPr>
      <t xml:space="preserve"> :</t>
    </r>
  </si>
  <si>
    <t>A.3)  A nivel de unidades (grupos) de centrales de generación:</t>
  </si>
  <si>
    <t>B.2)  Transferencia de unidades (grupos) entre Centrales de la misma empresa</t>
  </si>
  <si>
    <t>B.1)  Cambio de Razón Social de empresas y/o nombre de centrales</t>
  </si>
  <si>
    <t>B.3)  Transferencia de unidades (grupos o centrales) entre diferentes empresas</t>
  </si>
  <si>
    <t xml:space="preserve">   3.5.3.1   Producción total mensual de energía eléctrica de las principales empresas </t>
  </si>
  <si>
    <t>3.1.2. Empresas generadoras de energía eléctrica para uso propio *</t>
  </si>
  <si>
    <t>CMESREG</t>
  </si>
  <si>
    <t>Empresa Anuario</t>
  </si>
  <si>
    <t>Estado de Grupo A</t>
  </si>
  <si>
    <t>Tipo de Mercado A</t>
  </si>
  <si>
    <t>Sistema A</t>
  </si>
  <si>
    <t>Informa A</t>
  </si>
  <si>
    <t>RER</t>
  </si>
  <si>
    <t>01</t>
  </si>
  <si>
    <t>Operativo</t>
  </si>
  <si>
    <t>Informante</t>
  </si>
  <si>
    <t>Agua</t>
  </si>
  <si>
    <t>PRIMERA</t>
  </si>
  <si>
    <t>Empresa de Interés Local Hidroeléctrica S.A. de Chacas</t>
  </si>
  <si>
    <t>C.H. COLLO</t>
  </si>
  <si>
    <t>C.H. JAMBON</t>
  </si>
  <si>
    <t>Electrocentro S.A.</t>
  </si>
  <si>
    <t>C.H. PICHANAKI</t>
  </si>
  <si>
    <t>C.H. QUICAPATA</t>
  </si>
  <si>
    <t>C.H. CHAMISERIA</t>
  </si>
  <si>
    <t>C.H. SICAYA HUARISCA</t>
  </si>
  <si>
    <t>C.H. INGENIO</t>
  </si>
  <si>
    <t>C.H. CHANCHAMAYO</t>
  </si>
  <si>
    <t>Inoperativo</t>
  </si>
  <si>
    <t>C.H. CONCEPCION</t>
  </si>
  <si>
    <t>C.H. MACHU</t>
  </si>
  <si>
    <t>C.H. POZUZO</t>
  </si>
  <si>
    <t>C.H. ACOBAMBILLA</t>
  </si>
  <si>
    <t>C.H. SAN BALVIN</t>
  </si>
  <si>
    <t>C.H. LLUSITA</t>
  </si>
  <si>
    <t>C.H. CHALHUAMAYO</t>
  </si>
  <si>
    <t>C.H. SAN FRANCISCO</t>
  </si>
  <si>
    <t>C.H. ACOBAMBA</t>
  </si>
  <si>
    <t>C.H. PACCHA</t>
  </si>
  <si>
    <t>Grupo 1-2</t>
  </si>
  <si>
    <t>TERCERA</t>
  </si>
  <si>
    <t>SEGUNDA</t>
  </si>
  <si>
    <t>C.H. HERCCA</t>
  </si>
  <si>
    <t>C.H. MATARÁ</t>
  </si>
  <si>
    <t>Pelton</t>
  </si>
  <si>
    <t>C.H. MANCAHUARA</t>
  </si>
  <si>
    <t>C.H. CHUMBAO</t>
  </si>
  <si>
    <t>C.H. HUANCARAY</t>
  </si>
  <si>
    <t>Francis I</t>
  </si>
  <si>
    <t>C.H. VILCABAMBA</t>
  </si>
  <si>
    <t>Francis II</t>
  </si>
  <si>
    <t>C.H. POCOHUANCA</t>
  </si>
  <si>
    <t>C.H. SANTA ROSA I</t>
  </si>
  <si>
    <t>C.H. SANTA ROSA II</t>
  </si>
  <si>
    <t>Ansaldo 2</t>
  </si>
  <si>
    <t>Grupo U.Gen 2</t>
  </si>
  <si>
    <t>C.H. MARIA JIRAY</t>
  </si>
  <si>
    <t>C.H. CATILLUC</t>
  </si>
  <si>
    <t>C.H. CHICCHE</t>
  </si>
  <si>
    <t>C.H. CELENDIN</t>
  </si>
  <si>
    <t>C.H. HUAYUNGA</t>
  </si>
  <si>
    <t>C.H. PAUCAMARCA</t>
  </si>
  <si>
    <t>Grupo U.Gen.1</t>
  </si>
  <si>
    <t>C.H. SHIPILCO</t>
  </si>
  <si>
    <t>C.H. GUINEAMAYO</t>
  </si>
  <si>
    <t>Turbina 2</t>
  </si>
  <si>
    <t>C.H. BUENOS AIRES NIEPOS</t>
  </si>
  <si>
    <t>T. Maier B</t>
  </si>
  <si>
    <t>C.H. BAMBAMARCA</t>
  </si>
  <si>
    <t>C.H. CHIRICONGA</t>
  </si>
  <si>
    <t>C.H. QUEROCOTO</t>
  </si>
  <si>
    <t>C.H. CURUMUY</t>
  </si>
  <si>
    <t>Grupo 5</t>
  </si>
  <si>
    <t>Grupo 6</t>
  </si>
  <si>
    <t>Grupo 7</t>
  </si>
  <si>
    <t>BOVING 1</t>
  </si>
  <si>
    <t>C.H. SANDIA</t>
  </si>
  <si>
    <t>BOVING 2</t>
  </si>
  <si>
    <t>HYHC</t>
  </si>
  <si>
    <t>Allis Charner 1-4</t>
  </si>
  <si>
    <t>Compañia Hidroeléctrica Tingo S.A.</t>
  </si>
  <si>
    <t>C.H. TINGO</t>
  </si>
  <si>
    <t>C.S. MAJES SOLAR</t>
  </si>
  <si>
    <t>CS REPARTICION20T</t>
  </si>
  <si>
    <t>C.S. REPARTICION</t>
  </si>
  <si>
    <t>Circuito 1</t>
  </si>
  <si>
    <t>Parque Eolico Marcona S.A.C.</t>
  </si>
  <si>
    <t>C.E. PARQUE EÓLICO MARCONA</t>
  </si>
  <si>
    <t>G Marcona</t>
  </si>
  <si>
    <t>Circuito 2</t>
  </si>
  <si>
    <t>Circuito 3</t>
  </si>
  <si>
    <t>C.S. MOQUEGUA FV</t>
  </si>
  <si>
    <t>C.H. HUALLÍN I</t>
  </si>
  <si>
    <t>Viento</t>
  </si>
  <si>
    <t>Circuito 4</t>
  </si>
  <si>
    <t>Circuito 5</t>
  </si>
  <si>
    <t>Circuito 6</t>
  </si>
  <si>
    <t>Circuito 7</t>
  </si>
  <si>
    <t>C.H. CANUJA</t>
  </si>
  <si>
    <t>C.H. CHARCANI I</t>
  </si>
  <si>
    <t>C.H. CHARCANI II</t>
  </si>
  <si>
    <t>C.H. CHARCANI III</t>
  </si>
  <si>
    <t>C.H. CHARCANI IV</t>
  </si>
  <si>
    <t>C.H. CHARCANI V</t>
  </si>
  <si>
    <t>C.H. CHARCANI VI</t>
  </si>
  <si>
    <t>Leffel</t>
  </si>
  <si>
    <t>Sociedad Eléctrica del Sur Oeste S.A.</t>
  </si>
  <si>
    <t>C.H. SAN GREGORIO</t>
  </si>
  <si>
    <t>JMW-1</t>
  </si>
  <si>
    <t>C.H. CARAVELI</t>
  </si>
  <si>
    <t>JMW-2</t>
  </si>
  <si>
    <t>C.H. ONGORO</t>
  </si>
  <si>
    <t>Francis</t>
  </si>
  <si>
    <t>TURBAL</t>
  </si>
  <si>
    <t>Kubota 1</t>
  </si>
  <si>
    <t>C.H. CHOCOCO</t>
  </si>
  <si>
    <t>Kubota 2</t>
  </si>
  <si>
    <t>ESCHER WYSS 1</t>
  </si>
  <si>
    <t>C.H. CHUQUIBAMBA</t>
  </si>
  <si>
    <t>ESCHER WYSS 2</t>
  </si>
  <si>
    <t>WKV</t>
  </si>
  <si>
    <t>C.H. ORCOPAMPA</t>
  </si>
  <si>
    <t>Hydraulic</t>
  </si>
  <si>
    <t>C.H. HUANCA</t>
  </si>
  <si>
    <t>Kubota</t>
  </si>
  <si>
    <t>KUBOTTA-1</t>
  </si>
  <si>
    <t>C.H. CANCHAQUE</t>
  </si>
  <si>
    <t>C.H. SANTO DOMINGO</t>
  </si>
  <si>
    <t>KUBOTTA-2</t>
  </si>
  <si>
    <t>C.H. HUANCABAMBA</t>
  </si>
  <si>
    <t>C.H. CHALACO</t>
  </si>
  <si>
    <t>WEIRPUMP-1</t>
  </si>
  <si>
    <t>C.H. QUIROZ</t>
  </si>
  <si>
    <t>WEIRPUMP-2</t>
  </si>
  <si>
    <t>C.H. SICACATE</t>
  </si>
  <si>
    <t>KUBOTA-1</t>
  </si>
  <si>
    <t>Turbinas 1y2</t>
  </si>
  <si>
    <t>C.H. YANANGO</t>
  </si>
  <si>
    <t>Planta 1</t>
  </si>
  <si>
    <t>C.H. LA ESPERANZA</t>
  </si>
  <si>
    <t>Planta 2</t>
  </si>
  <si>
    <t>Planta 3</t>
  </si>
  <si>
    <t>Enel Generación Perú S.A.A.</t>
  </si>
  <si>
    <t>G4</t>
  </si>
  <si>
    <t>G5</t>
  </si>
  <si>
    <t>C.H. MALPASO</t>
  </si>
  <si>
    <t>C.H. OROYA</t>
  </si>
  <si>
    <t>C.H. PACHACHACA</t>
  </si>
  <si>
    <t>C.H. CAHUA</t>
  </si>
  <si>
    <t>C.H. GALLITO CIEGO</t>
  </si>
  <si>
    <t>C.H. HUAYLLACHO</t>
  </si>
  <si>
    <t>C.H. MISAPUQUIO</t>
  </si>
  <si>
    <t>C.H. SAN ANTONIO</t>
  </si>
  <si>
    <t>C.H. SAN IGNACIO</t>
  </si>
  <si>
    <t>CH2</t>
  </si>
  <si>
    <t>C.H. PARIAC</t>
  </si>
  <si>
    <t>CH2 G2</t>
  </si>
  <si>
    <t>CH3 N</t>
  </si>
  <si>
    <t>CH3 N G2</t>
  </si>
  <si>
    <t>CH4 G-1</t>
  </si>
  <si>
    <t>CH4 G-2</t>
  </si>
  <si>
    <t>C.H. ARICOTA 1</t>
  </si>
  <si>
    <t>C.H. ARICOTA 2</t>
  </si>
  <si>
    <t>CUARTA</t>
  </si>
  <si>
    <t>C.E. TALARA</t>
  </si>
  <si>
    <t>02</t>
  </si>
  <si>
    <t>PELTON 1</t>
  </si>
  <si>
    <t>PELTON 2</t>
  </si>
  <si>
    <t>GRUPO Nº1</t>
  </si>
  <si>
    <t>GRUPO Nº2</t>
  </si>
  <si>
    <t>GRUPO Nº3</t>
  </si>
  <si>
    <t>GRUPO N°4</t>
  </si>
  <si>
    <t>C.H. CARHUAQUERO</t>
  </si>
  <si>
    <t>C.H. TAMBORAQUE I</t>
  </si>
  <si>
    <t>C.H. TAMBORAQUE II</t>
  </si>
  <si>
    <t>C.S. PANAMERICANA SOLAR</t>
  </si>
  <si>
    <t>Enel Distribución Perú S.A.A.</t>
  </si>
  <si>
    <t>Central Hidroeléctrica de Langui S.A.</t>
  </si>
  <si>
    <t>C.H. LANGUI</t>
  </si>
  <si>
    <t>Cía Hidroeléctrica San Hilarión S.A.C.</t>
  </si>
  <si>
    <t>C.H. SAN HILARION</t>
  </si>
  <si>
    <t>Grupo Nº 01</t>
  </si>
  <si>
    <t>C.H. VIRU</t>
  </si>
  <si>
    <t>Grupo Nº 02</t>
  </si>
  <si>
    <t>Grupo Nº 03</t>
  </si>
  <si>
    <t>GRUPO NºD1</t>
  </si>
  <si>
    <t>C.H. DESARENADOR</t>
  </si>
  <si>
    <t>Grupo Nº T1</t>
  </si>
  <si>
    <t>C.H. TANGUCHE</t>
  </si>
  <si>
    <t>Grupo Nº T2</t>
  </si>
  <si>
    <t>03</t>
  </si>
  <si>
    <t>C.H. POMABAMBA</t>
  </si>
  <si>
    <t>C.S. TACNA SOLAR</t>
  </si>
  <si>
    <t>ENGIE EnergÍa Perú S.A.</t>
  </si>
  <si>
    <t>04</t>
  </si>
  <si>
    <t>Emp. Gen y Comercializadora de Serv Pub de Elec. Pangoa</t>
  </si>
  <si>
    <t>C.H. PANGOA</t>
  </si>
  <si>
    <t>05</t>
  </si>
  <si>
    <t>06</t>
  </si>
  <si>
    <t>Centrales Santa Rosa S.A.C.</t>
  </si>
  <si>
    <t>CENT. SANTA ROSA</t>
  </si>
  <si>
    <t>Hidroeléctrica Marañon S.R.L.</t>
  </si>
  <si>
    <t>C.H. MARAÑON</t>
  </si>
  <si>
    <t>FRANCIS 1</t>
  </si>
  <si>
    <t>FRANCIS 2</t>
  </si>
  <si>
    <t>07</t>
  </si>
  <si>
    <t>ORAZUL</t>
  </si>
  <si>
    <t>Orazul Energy Perú S.A.</t>
  </si>
  <si>
    <t>C.H. HUANZA</t>
  </si>
  <si>
    <t>Grupo Nº 1</t>
  </si>
  <si>
    <t>Grupo Nº 2</t>
  </si>
  <si>
    <t>10</t>
  </si>
  <si>
    <t>C.H. COELVIHIDRO 1 - QUIPICO</t>
  </si>
  <si>
    <t>11</t>
  </si>
  <si>
    <t>DRESS 2</t>
  </si>
  <si>
    <t>C.H. LARAMATE</t>
  </si>
  <si>
    <t>DRESS 1</t>
  </si>
  <si>
    <t>12</t>
  </si>
  <si>
    <t>UG1</t>
  </si>
  <si>
    <t>Huaura Power Group S.A.</t>
  </si>
  <si>
    <t>HUAURA POWER</t>
  </si>
  <si>
    <t>C.H. YARUCAYA</t>
  </si>
  <si>
    <t>UG2</t>
  </si>
  <si>
    <t>AGUA AZUL</t>
  </si>
  <si>
    <t>Empresa Eléctrica Agua Azul S.A.</t>
  </si>
  <si>
    <t>C.H. POTRERO</t>
  </si>
  <si>
    <t>C.H. EL MUYO</t>
  </si>
  <si>
    <t>C.H. LA PELOTA</t>
  </si>
  <si>
    <t>T-1</t>
  </si>
  <si>
    <t>C.H. PUCARÁ</t>
  </si>
  <si>
    <t>T-2</t>
  </si>
  <si>
    <t>C.H. TABACONAS</t>
  </si>
  <si>
    <t>C.H. CACLIC</t>
  </si>
  <si>
    <t>Turbina 3</t>
  </si>
  <si>
    <t>Turbina 4</t>
  </si>
  <si>
    <t>C.H. EL GERA</t>
  </si>
  <si>
    <t>C.H. NUEVO SEASME</t>
  </si>
  <si>
    <t>C.T. IÑAPARI</t>
  </si>
  <si>
    <t>Fuera de Operación</t>
  </si>
  <si>
    <t>C.T. TAPARACHI</t>
  </si>
  <si>
    <t>Biogas</t>
  </si>
  <si>
    <t>C.T. OCOÑA</t>
  </si>
  <si>
    <t>Sociedad Minera Cerro Verde S.A.A.</t>
  </si>
  <si>
    <t>C.T. SECHURA</t>
  </si>
  <si>
    <t>C.T. CANCHAQUE</t>
  </si>
  <si>
    <t>C.T. HUANCABAMBA</t>
  </si>
  <si>
    <t>VOLVO PENTA</t>
  </si>
  <si>
    <t>Agroaurora S.A.C.</t>
  </si>
  <si>
    <t>Enel Generación Piura S.A.</t>
  </si>
  <si>
    <t>UNIDAD TG-6</t>
  </si>
  <si>
    <t>CAT-Ea1</t>
  </si>
  <si>
    <t>CUMMINS_OTTOMOTORES</t>
  </si>
  <si>
    <t>C.T. HUARMEY</t>
  </si>
  <si>
    <t>C.T. CASMA</t>
  </si>
  <si>
    <t>Dado de baja</t>
  </si>
  <si>
    <t>C.T. CHILCA</t>
  </si>
  <si>
    <t>GRUPOS 1-2</t>
  </si>
  <si>
    <t>Samay I S.A.</t>
  </si>
  <si>
    <t>C.T. PUERTO BRAVO</t>
  </si>
  <si>
    <t>CAT C32 GRUPO 1</t>
  </si>
  <si>
    <t>GENERAL MOTORS 1</t>
  </si>
  <si>
    <t>Genrent del Peru S.A.C.</t>
  </si>
  <si>
    <t>GENRENT</t>
  </si>
  <si>
    <t>G-5</t>
  </si>
  <si>
    <t>G-6</t>
  </si>
  <si>
    <t>G-7</t>
  </si>
  <si>
    <t>CAT 4 3516 DITA</t>
  </si>
  <si>
    <t>CAT.3406</t>
  </si>
  <si>
    <t>C.T. TARAPOTO</t>
  </si>
  <si>
    <t>CAT. D-3512&lt;G3&gt;</t>
  </si>
  <si>
    <t>VOLVO PENTA TAD1630</t>
  </si>
  <si>
    <t>GRUPO ALBERA</t>
  </si>
  <si>
    <t>Cat. D-3512(G3)</t>
  </si>
  <si>
    <t>DETROIT</t>
  </si>
  <si>
    <t>GRUPOFERRENERGY SAC</t>
  </si>
  <si>
    <t>CKD-PRAHA 6</t>
  </si>
  <si>
    <t xml:space="preserve">Infraestructuras y Energías del Perú S.A.C. </t>
  </si>
  <si>
    <t>C.H. SAN MARTÍN DE PORRES</t>
  </si>
  <si>
    <t>C.H. SAN JUDAS TADEO</t>
  </si>
  <si>
    <t>C.H. CARPAPATA I</t>
  </si>
  <si>
    <t>C.H. CARPAPATA II</t>
  </si>
  <si>
    <t>C.H. CARPAPATA III</t>
  </si>
  <si>
    <t>C.H. EL TINGO</t>
  </si>
  <si>
    <t>C.H. LLAPAY</t>
  </si>
  <si>
    <t>C.H. RIO BLANCO</t>
  </si>
  <si>
    <t>C.H. YAULI</t>
  </si>
  <si>
    <t>C.H. SACSAMARCA</t>
  </si>
  <si>
    <t>C.H. JUPAYRAGRA</t>
  </si>
  <si>
    <t>C.H. HUANCARAMA</t>
  </si>
  <si>
    <t>C.H. PATÓN</t>
  </si>
  <si>
    <t>C.H. HUAPA</t>
  </si>
  <si>
    <t>C.H. TUCSIPAMPA</t>
  </si>
  <si>
    <t>C.H. MONOBAMBA</t>
  </si>
  <si>
    <t>C.H. HUALLANCA NUEVA</t>
  </si>
  <si>
    <t>C.H. PALLCA</t>
  </si>
  <si>
    <t>Southern Perú Cooper Corporation Sucursal del Peru</t>
  </si>
  <si>
    <t>C.H. CUAJONE</t>
  </si>
  <si>
    <t>C.H. CASHAUCRO</t>
  </si>
  <si>
    <t>Consorcio Minero Horizonte S.A.</t>
  </si>
  <si>
    <t>Compañía Pesquera del Pacifico Centro S.A.</t>
  </si>
  <si>
    <t>C.T. PLANTA TAMBO DE MORA</t>
  </si>
  <si>
    <t>C.T. PACASMAYO</t>
  </si>
  <si>
    <t>Volcan Compañia Minera S.A.A.</t>
  </si>
  <si>
    <t>C.T. CARAHUACRA</t>
  </si>
  <si>
    <t>Petroleos del Peru PETROPERU S.A.</t>
  </si>
  <si>
    <t>C.T. REFINERÍA</t>
  </si>
  <si>
    <t>C.T. TUCARI</t>
  </si>
  <si>
    <t>Cartavio S.A.A.</t>
  </si>
  <si>
    <t>C.T. SAN CRISTOBAL</t>
  </si>
  <si>
    <t>C.T. TICLIO</t>
  </si>
  <si>
    <t>C.T. PLANTA VICTORIA</t>
  </si>
  <si>
    <t>C.T. PLANTA CONCENTRADORA</t>
  </si>
  <si>
    <t>C.T. TAJO DON PABLO</t>
  </si>
  <si>
    <t>Oxido de Pasco S.A.C.</t>
  </si>
  <si>
    <t>OXIDOS PASCO</t>
  </si>
  <si>
    <t>C.T. OXIDO DE PASCO</t>
  </si>
  <si>
    <t>C.T. TURBO GENERADOR 5</t>
  </si>
  <si>
    <t>Compañia Minera Kolpa S.A.</t>
  </si>
  <si>
    <t>KOLPA</t>
  </si>
  <si>
    <t>C.T. KOLPA</t>
  </si>
  <si>
    <t>C.H. MARCAPAMPA</t>
  </si>
  <si>
    <t>C.H. CHAPRIN</t>
  </si>
  <si>
    <t>C.H. SANTA INES</t>
  </si>
  <si>
    <t>SANTA ANA</t>
  </si>
  <si>
    <t>C.H. CANDELARIA</t>
  </si>
  <si>
    <t>Casa Grande S.A.A.</t>
  </si>
  <si>
    <t>Contonga Peru S.A.C.</t>
  </si>
  <si>
    <t>Tecnológica de Alimentos S.A.</t>
  </si>
  <si>
    <t>C.T. PAITA</t>
  </si>
  <si>
    <t>Unión de Cervecerías Peruanas Backus y Johnston S.A.A.</t>
  </si>
  <si>
    <t>ENEL GREEN</t>
  </si>
  <si>
    <t>ENEL Green Power Perú S.A.</t>
  </si>
  <si>
    <t>C.S. RUBI</t>
  </si>
  <si>
    <t>Circuito 8</t>
  </si>
  <si>
    <t>Circuito 9</t>
  </si>
  <si>
    <t>Circuito 10</t>
  </si>
  <si>
    <t>PRF ETEN</t>
  </si>
  <si>
    <t>UNID. DE EMERGENCIA</t>
  </si>
  <si>
    <t>GT 2</t>
  </si>
  <si>
    <t>C.H. MINI CC.HH.EL TINGO</t>
  </si>
  <si>
    <t>Cervecería San Juan S.A.</t>
  </si>
  <si>
    <t>(Todas)</t>
  </si>
  <si>
    <t>Suma de PE OK</t>
  </si>
  <si>
    <t>3.5.2.2.   Producción de Energía Eléctrica para uso propio (GW.h)</t>
  </si>
  <si>
    <t>3.5.3   Producción mensual de energía eléctrica</t>
  </si>
  <si>
    <t>ENTREGA NETA</t>
  </si>
  <si>
    <t>RETIRO NETO</t>
  </si>
  <si>
    <t>Demanda Máxima (MW)</t>
  </si>
  <si>
    <t>Max.</t>
  </si>
  <si>
    <t>Mini Hidro &lt; 20 MW</t>
  </si>
  <si>
    <t>(en blanco)</t>
  </si>
  <si>
    <t>C.T. R.F. ILO</t>
  </si>
  <si>
    <t>C.T. R.F. DE GENERACION ETEN</t>
  </si>
  <si>
    <t>C.T. R.F. MALACAS 3</t>
  </si>
  <si>
    <t>C.T. R.F. IQUITOS NUEVA</t>
  </si>
  <si>
    <t>N° de Subasta RER</t>
  </si>
  <si>
    <t>Shougang Generación Eléctrica S.A.A.</t>
  </si>
  <si>
    <t>Electronorte S.A.</t>
  </si>
  <si>
    <t>Hidrandina S.A.</t>
  </si>
  <si>
    <t>Etiquetas de fila</t>
  </si>
  <si>
    <t>Etiquetas de columna</t>
  </si>
  <si>
    <t>Agroindustrial Laredo S.A.A.</t>
  </si>
  <si>
    <t>Aguaytia Energy del Peru S.R.L.</t>
  </si>
  <si>
    <t>Alicorp S.A.A.</t>
  </si>
  <si>
    <t>Austral Group S.A.A</t>
  </si>
  <si>
    <t>Cia Minera Casapalca S.A.</t>
  </si>
  <si>
    <t>Cia Minera Poderosa S.A.</t>
  </si>
  <si>
    <t>Cia Minera Raura S.A.</t>
  </si>
  <si>
    <t>Cia Minera Santa Luisa S.A.</t>
  </si>
  <si>
    <t>Compañía Minera Milpo S.A.A.</t>
  </si>
  <si>
    <t>Emp. Explotadora de Vinchos Ltda S.A.C.</t>
  </si>
  <si>
    <t>Empresa Agroindustrial Tuman S.A.A.</t>
  </si>
  <si>
    <t>Empresa Minera los Quenuales S.A.</t>
  </si>
  <si>
    <t>Castrovirreyna Compañía Minera S.A.</t>
  </si>
  <si>
    <t>Cerámica Lima S.A.</t>
  </si>
  <si>
    <t>Cia Minera Agregados Calcáreos S.A.</t>
  </si>
  <si>
    <t>Compañía Minera San Valentin S.A.</t>
  </si>
  <si>
    <t>Compañía de Minas Buenaventura S.A.A.</t>
  </si>
  <si>
    <t>Compañía Minera Antapaccay S.A.</t>
  </si>
  <si>
    <t>Compañía Minera Ares S.A.C.</t>
  </si>
  <si>
    <t>Compañía Minera Atacocha S.A.A.</t>
  </si>
  <si>
    <t>Compañía Minera Caraveli S.A.C.</t>
  </si>
  <si>
    <t>Compañía Minera San Ignacio de Morococha S.A.A.</t>
  </si>
  <si>
    <t>Compañía Minera San Nicolás S.A.</t>
  </si>
  <si>
    <t>Corporación Cerámica S.A.</t>
  </si>
  <si>
    <t>Empresa de Generacion Electrica Machupicchu S.A.</t>
  </si>
  <si>
    <t>Bioenergía del Chira S.A.</t>
  </si>
  <si>
    <t>PLUSPETROL CORPORATION</t>
  </si>
  <si>
    <t>Emp. De Serv. Priv. No Informantes</t>
  </si>
  <si>
    <t>Abreviatura_A</t>
  </si>
  <si>
    <t>Origen_A</t>
  </si>
  <si>
    <t>Central_A</t>
  </si>
  <si>
    <t>Nom Gru A</t>
  </si>
  <si>
    <t>Informa_A</t>
  </si>
  <si>
    <t>MERCADO ELÉCTRICO</t>
  </si>
  <si>
    <t>USO PROPIO</t>
  </si>
  <si>
    <t>AGROAURORA</t>
  </si>
  <si>
    <t>C.T. JUAN VELAZCO ALVARADO</t>
  </si>
  <si>
    <t>C.T. R.F. PUCALLPA</t>
  </si>
  <si>
    <t>C.T. R.F. PUERTO MALDONADO</t>
  </si>
  <si>
    <t>C.T. LAGSAURA</t>
  </si>
  <si>
    <t>nueva empresa</t>
  </si>
  <si>
    <t>(*) Comenzó a informar al Minem.</t>
  </si>
  <si>
    <t>retiro de grupo</t>
  </si>
  <si>
    <t>noviembre</t>
  </si>
  <si>
    <t>Aguas y Energía Perú S.A. (1)</t>
  </si>
  <si>
    <t>Duke Energy Egenor S en C por A (4)</t>
  </si>
  <si>
    <t>(*) Comenzó a operar en atapa de pruebas</t>
  </si>
  <si>
    <t>3.2.3.  Modificaciones en el parque generador</t>
  </si>
  <si>
    <t>Celepsa Renovables S.R.L.</t>
  </si>
  <si>
    <t>CELEPSA RENOVABLES</t>
  </si>
  <si>
    <t>G01</t>
  </si>
  <si>
    <t>Empresa de Generación Eléctrica Santa Ana S.R.L.</t>
  </si>
  <si>
    <t>C.H. RENOVANDES</t>
  </si>
  <si>
    <t>INLAND</t>
  </si>
  <si>
    <t>Inland Energy S.A.C.</t>
  </si>
  <si>
    <t>C.E. WAYRA</t>
  </si>
  <si>
    <t>G-01</t>
  </si>
  <si>
    <t>Andean Power S.A.C.</t>
  </si>
  <si>
    <t>ANDEAN POWER</t>
  </si>
  <si>
    <t>C.H. CARHUAC</t>
  </si>
  <si>
    <t>G-02</t>
  </si>
  <si>
    <t>INV 123</t>
  </si>
  <si>
    <t>C.S. INTIPAMPA</t>
  </si>
  <si>
    <t>INV 456</t>
  </si>
  <si>
    <t>INV 789</t>
  </si>
  <si>
    <t>C.H. LONYA GRANDE</t>
  </si>
  <si>
    <t>AREM 1</t>
  </si>
  <si>
    <t>AREM 2</t>
  </si>
  <si>
    <t>C.H. HER 1</t>
  </si>
  <si>
    <t>CATERPILLAR 3</t>
  </si>
  <si>
    <t>Grupos 1_2</t>
  </si>
  <si>
    <t>C.T. CATALINA</t>
  </si>
  <si>
    <t>G1-G25</t>
  </si>
  <si>
    <t>CAT C32 GRUPO 2</t>
  </si>
  <si>
    <t>C.H. POMAHUACA</t>
  </si>
  <si>
    <t>C.T. ISLA SANTA ROSA</t>
  </si>
  <si>
    <t>C.T. MAYORUNA</t>
  </si>
  <si>
    <t>C.T. SAN FRANCISCO</t>
  </si>
  <si>
    <t>VOLVO Tad 1642GE</t>
  </si>
  <si>
    <t>CAT3_3516</t>
  </si>
  <si>
    <t>CAT1_HUMBOLT</t>
  </si>
  <si>
    <t>C.T. SAN IGNACIO</t>
  </si>
  <si>
    <t>CAT2_HUMBOLT</t>
  </si>
  <si>
    <t>CAT3_HUMBOLT</t>
  </si>
  <si>
    <t>Volvo 03</t>
  </si>
  <si>
    <t>ALCO</t>
  </si>
  <si>
    <t>C.T. JAEN - ELOR</t>
  </si>
  <si>
    <t>MTU-1 1200DS Detroi</t>
  </si>
  <si>
    <t>MTU 1200DS</t>
  </si>
  <si>
    <t>MTU=2 1200DS Detroi</t>
  </si>
  <si>
    <t>CAT4_HUMBOLT</t>
  </si>
  <si>
    <t>CAT5_HUMBOLT</t>
  </si>
  <si>
    <t>MTU 1000</t>
  </si>
  <si>
    <t>Cat 3306DI</t>
  </si>
  <si>
    <t>Nexa Resources Atacocha S.A.A.</t>
  </si>
  <si>
    <t>NEXA ATACOCHA</t>
  </si>
  <si>
    <t>C.H. RAPAZ II</t>
  </si>
  <si>
    <t>Nexa Resources Cajamarquilla S.A.</t>
  </si>
  <si>
    <t>NEXA CAJAMARQUILLA</t>
  </si>
  <si>
    <t>Electro Zaña S.A.C.</t>
  </si>
  <si>
    <t>C.H. ZAÑA</t>
  </si>
  <si>
    <t>C.H. ANGEL I</t>
  </si>
  <si>
    <t>C.H. ANGEL II</t>
  </si>
  <si>
    <t>C.H. ANGEL III</t>
  </si>
  <si>
    <t>Hidro Pátapo S.A.C.</t>
  </si>
  <si>
    <t>PATAPO</t>
  </si>
  <si>
    <t>C.H PATAPO</t>
  </si>
  <si>
    <t>Nexa Resources el Porvenir S.A.A.</t>
  </si>
  <si>
    <t>NEXA PORVENIR</t>
  </si>
  <si>
    <t>3.4.1  Potencia efectiva  a nivel nacional</t>
  </si>
  <si>
    <t>Orazul Energy Egenor S en C por A. (5)</t>
  </si>
  <si>
    <t>Bagazo y Biogas</t>
  </si>
  <si>
    <t>Suma de PI OK</t>
  </si>
  <si>
    <t>Variable</t>
  </si>
  <si>
    <t>Energía</t>
  </si>
  <si>
    <t>Hidroeléctrica Marañon S.R.L. (1)</t>
  </si>
  <si>
    <t>Celepsa Renovables S.R.L. (1)</t>
  </si>
  <si>
    <t>Compañía Minera Atacocha S.A.A. (1)</t>
  </si>
  <si>
    <t>Nexa Resources Atacocha S.A.A. (1)</t>
  </si>
  <si>
    <t>Compañía Minera Milpo S.A.A. (2)</t>
  </si>
  <si>
    <t>Votorantim Metais Cajamarquilla S.A. (2)</t>
  </si>
  <si>
    <t>Nexa Resources Cajamarquilla S.A. (2)</t>
  </si>
  <si>
    <t>Nexa Resources el Porvenir S.A.A. (3)</t>
  </si>
  <si>
    <t>Suma de Energía GWh</t>
  </si>
  <si>
    <t>3.2.2.3. Centrales del mercado electrico con Recursos Energéticos Renovables (RER*)</t>
  </si>
  <si>
    <t>FILTRO</t>
  </si>
  <si>
    <t>PI 2017</t>
  </si>
  <si>
    <t>PI 2018</t>
  </si>
  <si>
    <t>2018 MW.h</t>
  </si>
  <si>
    <t>cambio de razon social</t>
  </si>
  <si>
    <t>central no existente</t>
  </si>
  <si>
    <t>Corregir estado de grupo</t>
  </si>
  <si>
    <t>Traslado de grupo</t>
  </si>
  <si>
    <t>nueva central</t>
  </si>
  <si>
    <t>traspaso de central</t>
  </si>
  <si>
    <t>nuevo grupo</t>
  </si>
  <si>
    <t>Ingreso de nuevo grupo</t>
  </si>
  <si>
    <t>Filtro</t>
  </si>
  <si>
    <t>retiro de central</t>
  </si>
  <si>
    <t>Suma de PI 2018</t>
  </si>
  <si>
    <t>C.T. TABLAZO COLÁN (*)</t>
  </si>
  <si>
    <t>Suma de PI 2017</t>
  </si>
  <si>
    <t>febrero</t>
  </si>
  <si>
    <t>marzo</t>
  </si>
  <si>
    <t>diciembre</t>
  </si>
  <si>
    <t>Retiro de central</t>
  </si>
  <si>
    <t>Traspaso a mercado electrico</t>
  </si>
  <si>
    <t>traspaso a otra empresa</t>
  </si>
  <si>
    <t>3.3.1.   Potencia instalada a nivel nacional</t>
  </si>
  <si>
    <t>Municipios, Comunidades,Caserios, ets. (*)</t>
  </si>
  <si>
    <t>Emp. De Serv. Priv. No Informantes (*)</t>
  </si>
  <si>
    <t>3. GENERACIÓN DE ENERGÍA ELÉCTRICA</t>
  </si>
  <si>
    <t>3.5.1. Producción de energía eléctrica a nivel nacional</t>
  </si>
  <si>
    <t>(*) Incluye inportacion del Ecuador, durante la maxima demanda</t>
  </si>
  <si>
    <t>ELECTROPERU</t>
  </si>
  <si>
    <t>SAN GABAN</t>
  </si>
  <si>
    <t>ENEL GENERACION</t>
  </si>
  <si>
    <t>FENIX</t>
  </si>
  <si>
    <t>3.6.3.2.5. Potencia instalada y producción de centrales térmicas según recurso utilizado (*).</t>
  </si>
  <si>
    <t>CAT-C27M2</t>
  </si>
  <si>
    <t>Perkins1 U489142C</t>
  </si>
  <si>
    <t>Perkins2 U487536C</t>
  </si>
  <si>
    <t>Cat.6 3516B 0141</t>
  </si>
  <si>
    <t>VolvoPenta TWD1643G</t>
  </si>
  <si>
    <t>Vol.3 Pent TWD1643G</t>
  </si>
  <si>
    <t>Perkins1 R014001C</t>
  </si>
  <si>
    <t>Olympian OLY 1091</t>
  </si>
  <si>
    <t>Perkins2 R013699C</t>
  </si>
  <si>
    <t>Cummins G0064</t>
  </si>
  <si>
    <t>Cummins G0668</t>
  </si>
  <si>
    <t>ALGESA</t>
  </si>
  <si>
    <t>DOOSAN</t>
  </si>
  <si>
    <t>PERKINS-HCI434D1L</t>
  </si>
  <si>
    <t>PERKINS-MP-2251</t>
  </si>
  <si>
    <t>690 PANELES FOTOVOL</t>
  </si>
  <si>
    <t>Agroindustrias San Jacinto S.A.A.</t>
  </si>
  <si>
    <t>SAN JACINTO</t>
  </si>
  <si>
    <t>C.T. SAN JACINTO</t>
  </si>
  <si>
    <t>ENEL DISTRIBUCION</t>
  </si>
  <si>
    <t>Radiación solar</t>
  </si>
  <si>
    <t>Atria Energía S.A.C.</t>
  </si>
  <si>
    <t>ATRIA ENERGIA</t>
  </si>
  <si>
    <t>C.T. EL PEDREGAL</t>
  </si>
  <si>
    <t>TG-1</t>
  </si>
  <si>
    <t>ELECTRO ZAÑA</t>
  </si>
  <si>
    <t>C.T. ISLANDIA</t>
  </si>
  <si>
    <t>C.H. LA PISUQUIA</t>
  </si>
  <si>
    <t>Generación Andina S.A.C.</t>
  </si>
  <si>
    <t>GENERACION ANDINA</t>
  </si>
  <si>
    <t>C.H. 8 DE AGOSTO</t>
  </si>
  <si>
    <t>C.H. EL CARMEN</t>
  </si>
  <si>
    <t>C.T. PURUS</t>
  </si>
  <si>
    <t>C.S. PURUS</t>
  </si>
  <si>
    <t>PESQUERA PELAYO</t>
  </si>
  <si>
    <t>C.T. SALVIANI</t>
  </si>
  <si>
    <t>C.T. CORTADERA</t>
  </si>
  <si>
    <t>PI 2019</t>
  </si>
  <si>
    <t xml:space="preserve"> 2019 MW.h</t>
  </si>
  <si>
    <t>C.T. RESERVA FRIA ILO</t>
  </si>
  <si>
    <t>C.T. VILLACURI</t>
  </si>
  <si>
    <t>VOLVO PENTA &lt;G1&gt;</t>
  </si>
  <si>
    <t>C.T. SAN LORENZO</t>
  </si>
  <si>
    <t>VOLVO PENTA &lt;G2&gt;</t>
  </si>
  <si>
    <t>VOLVO PENTA &lt;G3&gt;</t>
  </si>
  <si>
    <t>Cat 3516 YAT00240</t>
  </si>
  <si>
    <t>CAT 3306</t>
  </si>
  <si>
    <t>CUMMINS 855</t>
  </si>
  <si>
    <t>Urpipata</t>
  </si>
  <si>
    <t>C.T. GRUPO MOVIL EMERGENCIA</t>
  </si>
  <si>
    <t>GR Paino S.A.C.</t>
  </si>
  <si>
    <t>PAINO</t>
  </si>
  <si>
    <t>C.E. HUAMBOS</t>
  </si>
  <si>
    <t>GR Taruca S.A.C.</t>
  </si>
  <si>
    <t>TARUCA</t>
  </si>
  <si>
    <t>C.E. DUNA</t>
  </si>
  <si>
    <t>Grupo U.Gen 1</t>
  </si>
  <si>
    <t>PIEREN</t>
  </si>
  <si>
    <t>Peruana de Inversiones en Energía Renovables S.A.</t>
  </si>
  <si>
    <t>C.H. MANTA I</t>
  </si>
  <si>
    <t>C.T. DRENAJE SECTOR MINA</t>
  </si>
  <si>
    <t>GR Paino S.A.C. (1)</t>
  </si>
  <si>
    <t>GR Taruca S.A.C. (2)</t>
  </si>
  <si>
    <t>Peruana de Inversiones en Energía Renovables S.A. (3)</t>
  </si>
  <si>
    <t xml:space="preserve">Durante el año 2020, se registraron 83 empresas generadoras para el mercado eléctrico que informaron de sus actividades al Minem.
</t>
  </si>
  <si>
    <t>Durante el año 2020, se registraron 74 empresas generadoras para uso propio que informan de sus actividades al Minem.</t>
  </si>
  <si>
    <t>(*) Sólo empresas informantes a diciembre 2020</t>
  </si>
  <si>
    <t>(*) Empresas informantes a diciembre 2020.</t>
  </si>
  <si>
    <t xml:space="preserve"> % P.I. : Es el porcentaje respecto a la potencia instalada total 2020</t>
  </si>
  <si>
    <t xml:space="preserve"> % P.B. : Es el porcentaje respecto a la producción de energía total 2020</t>
  </si>
  <si>
    <t>Suma de PI 2020 OK</t>
  </si>
  <si>
    <t>Suma de PE 2020 OK</t>
  </si>
  <si>
    <t>Suma de Producción 2020 GW.h</t>
  </si>
  <si>
    <r>
      <t xml:space="preserve">(*) </t>
    </r>
    <r>
      <rPr>
        <sz val="12"/>
        <color indexed="8"/>
        <rFont val="Arial"/>
        <family val="2"/>
      </rPr>
      <t>Solo empresas que informan a la DGE a diciembre 2020</t>
    </r>
  </si>
  <si>
    <t>(*) Solo empresas que informan a la DGE a diciembre 2020</t>
  </si>
  <si>
    <t xml:space="preserve"> Total </t>
  </si>
  <si>
    <t>(* ) Solo empresas que informan a la DGE a diciembre 2020</t>
  </si>
  <si>
    <t>(1)  Inició a generar energía eléctrica, en el mes de diciembre 2020.</t>
  </si>
  <si>
    <t>(2) Inició a generar energía eléctrica, en el mes de abril 2020.</t>
  </si>
  <si>
    <t/>
  </si>
  <si>
    <t>Municipios, Comunidades,Caserios, etc(*).</t>
  </si>
  <si>
    <t>3.3.2. Potencia instalada por empresa al mes de diciembre</t>
  </si>
  <si>
    <t>19:30</t>
  </si>
  <si>
    <t>19:45</t>
  </si>
  <si>
    <t>19:0</t>
  </si>
  <si>
    <t>(*) Sólo empresas que informan a la DGE del MEM al 31/12/2020.</t>
  </si>
  <si>
    <t>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</si>
</sst>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2">
    <numFmt numFmtId="43" formatCode="_ * #,##0.00_ ;_ * \-#,##0.00_ ;_ * &quot;-&quot;??_ ;_ @_ "/>
    <numFmt numFmtId="164" formatCode="_-* #,##0.00_-;\-* #,##0.00_-;_-* &quot;-&quot;??_-;_-@_-"/>
    <numFmt numFmtId="165" formatCode="#,##0.000"/>
    <numFmt numFmtId="166" formatCode="0.0"/>
    <numFmt numFmtId="167" formatCode="#,##0.0"/>
    <numFmt numFmtId="168" formatCode="_-* #,##0_-;\-* #,##0_-;_-* &quot;-&quot;??_-;_-@_-"/>
    <numFmt numFmtId="169" formatCode="_-* #,##0.00\ _P_t_s_-;\-* #,##0.00\ _P_t_s_-;_-* &quot;-&quot;??\ _P_t_s_-;_-@_-"/>
    <numFmt numFmtId="170" formatCode="0.00000"/>
    <numFmt numFmtId="171" formatCode="0.000"/>
    <numFmt numFmtId="172" formatCode="#\ ##0.00"/>
    <numFmt numFmtId="173" formatCode="0.0%"/>
    <numFmt numFmtId="174" formatCode="#,##0.0000000"/>
    <numFmt numFmtId="175" formatCode="_(* #,##0.00_);_(* \(#,##0.00\);_(* &quot;-&quot;??_);_(@_)"/>
    <numFmt numFmtId="176" formatCode="_(* #,##0.000000_);_(* \(#,##0.000000\);_(* &quot;-&quot;??_);_(@_)"/>
    <numFmt numFmtId="177" formatCode="#,##0.00000000000"/>
    <numFmt numFmtId="178" formatCode="#,##0.000000000"/>
    <numFmt numFmtId="179" formatCode="#,###,##0"/>
    <numFmt numFmtId="180" formatCode="###,###,##0.000"/>
    <numFmt numFmtId="181" formatCode="_ * #,##0.000_ ;_ * \-#,##0.000_ ;_ * &quot;-&quot;??_ ;_ @_ "/>
    <numFmt numFmtId="182" formatCode="#\ ##0"/>
    <numFmt numFmtId="183" formatCode="#\ ###\ ##0"/>
    <numFmt numFmtId="184" formatCode="#\ ###\ ###\ ##0"/>
    <numFmt numFmtId="185" formatCode="#\ ###\ ##0.00"/>
    <numFmt numFmtId="186" formatCode="#,###,##0.00"/>
    <numFmt numFmtId="187" formatCode="#,##0.00_ ;\-#,##0.00\ "/>
    <numFmt numFmtId="188" formatCode="###\ ##0.00"/>
    <numFmt numFmtId="189" formatCode="_ * #,##0_ ;_ * \-#,##0_ ;_ * &quot;-&quot;??_ ;_ @_ "/>
    <numFmt numFmtId="190" formatCode="\ ;00.0"/>
    <numFmt numFmtId="191" formatCode="0.0000"/>
    <numFmt numFmtId="192" formatCode=".\ ##;"/>
    <numFmt numFmtId="193" formatCode="0.0000000000000"/>
    <numFmt numFmtId="194" formatCode="0.000000000000"/>
  </numFmts>
  <fonts count="100" x14ac:knownFonts="1">
    <font>
      <sz val="11"/>
      <color theme="1"/>
      <name val="Calibri"/>
      <family val="2"/>
      <scheme val="minor"/>
    </font>
    <font>
      <b/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2"/>
      <color indexed="8"/>
      <name val="Arial"/>
      <family val="2"/>
    </font>
    <font>
      <b/>
      <sz val="12"/>
      <name val="Arial"/>
      <family val="2"/>
    </font>
    <font>
      <b/>
      <sz val="12"/>
      <color indexed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i/>
      <sz val="12"/>
      <name val="Arial"/>
      <family val="2"/>
    </font>
    <font>
      <b/>
      <sz val="11"/>
      <color indexed="9"/>
      <name val="Arial"/>
      <family val="2"/>
    </font>
    <font>
      <b/>
      <sz val="10"/>
      <color indexed="9"/>
      <name val="Arial"/>
      <family val="2"/>
    </font>
    <font>
      <sz val="9"/>
      <name val="Arial"/>
      <family val="2"/>
    </font>
    <font>
      <b/>
      <sz val="11"/>
      <color indexed="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b/>
      <i/>
      <sz val="10"/>
      <name val="Arial"/>
      <family val="2"/>
    </font>
    <font>
      <sz val="12"/>
      <color indexed="8"/>
      <name val="Arial"/>
      <family val="2"/>
    </font>
    <font>
      <b/>
      <sz val="16"/>
      <color indexed="8"/>
      <name val="Arial"/>
      <family val="2"/>
    </font>
    <font>
      <sz val="10"/>
      <color indexed="8"/>
      <name val="Arial"/>
      <family val="2"/>
    </font>
    <font>
      <b/>
      <sz val="13"/>
      <color indexed="8"/>
      <name val="Arial"/>
      <family val="2"/>
    </font>
    <font>
      <b/>
      <sz val="14"/>
      <color indexed="8"/>
      <name val="Arial"/>
      <family val="2"/>
    </font>
    <font>
      <sz val="11"/>
      <color indexed="8"/>
      <name val="Calibri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sz val="10"/>
      <color indexed="8"/>
      <name val="Calibri"/>
      <family val="2"/>
    </font>
    <font>
      <sz val="10"/>
      <color indexed="8"/>
      <name val="MS Sans Serif"/>
      <family val="2"/>
    </font>
    <font>
      <b/>
      <sz val="18"/>
      <color indexed="8"/>
      <name val="Arial"/>
      <family val="2"/>
    </font>
    <font>
      <b/>
      <vertAlign val="superscript"/>
      <sz val="14"/>
      <color indexed="8"/>
      <name val="Arial"/>
      <family val="2"/>
    </font>
    <font>
      <sz val="6"/>
      <color indexed="8"/>
      <name val="Arial"/>
      <family val="2"/>
    </font>
    <font>
      <b/>
      <sz val="10"/>
      <color indexed="8"/>
      <name val="MS Sans Serif"/>
      <family val="2"/>
    </font>
    <font>
      <b/>
      <vertAlign val="superscript"/>
      <sz val="8"/>
      <name val="Arial"/>
      <family val="2"/>
    </font>
    <font>
      <sz val="11"/>
      <color indexed="8"/>
      <name val="MS Sans Serif"/>
      <family val="2"/>
    </font>
    <font>
      <sz val="12"/>
      <color indexed="9"/>
      <name val="Arial"/>
      <family val="2"/>
    </font>
    <font>
      <sz val="9"/>
      <color indexed="8"/>
      <name val="MS Sans Serif"/>
      <family val="2"/>
    </font>
    <font>
      <sz val="11"/>
      <name val="MS Sans Serif"/>
      <family val="2"/>
    </font>
    <font>
      <b/>
      <sz val="10"/>
      <color indexed="8"/>
      <name val="Arial"/>
      <family val="2"/>
    </font>
    <font>
      <b/>
      <sz val="10.5"/>
      <color indexed="8"/>
      <name val="Arial"/>
      <family val="2"/>
    </font>
    <font>
      <sz val="10.5"/>
      <color indexed="8"/>
      <name val="MS Sans Serif"/>
      <family val="2"/>
    </font>
    <font>
      <b/>
      <sz val="11.5"/>
      <color indexed="8"/>
      <name val="Arial"/>
      <family val="2"/>
    </font>
    <font>
      <b/>
      <vertAlign val="superscript"/>
      <sz val="11"/>
      <name val="Arial"/>
      <family val="2"/>
    </font>
    <font>
      <vertAlign val="superscript"/>
      <sz val="11"/>
      <name val="Arial"/>
      <family val="2"/>
    </font>
    <font>
      <vertAlign val="superscript"/>
      <sz val="10"/>
      <color indexed="8"/>
      <name val="Arial"/>
      <family val="2"/>
    </font>
    <font>
      <vertAlign val="superscript"/>
      <sz val="11"/>
      <color indexed="8"/>
      <name val="Arial Narrow"/>
      <family val="2"/>
    </font>
    <font>
      <sz val="11"/>
      <color indexed="8"/>
      <name val="Arial Narrow"/>
      <family val="2"/>
    </font>
    <font>
      <b/>
      <sz val="14"/>
      <name val="Arial Narrow"/>
      <family val="2"/>
    </font>
    <font>
      <sz val="11"/>
      <name val="Arial Narrow"/>
      <family val="2"/>
    </font>
    <font>
      <b/>
      <sz val="11"/>
      <name val="Arial Narrow"/>
      <family val="2"/>
    </font>
    <font>
      <b/>
      <sz val="12"/>
      <name val="Arial Narrow"/>
      <family val="2"/>
    </font>
    <font>
      <u/>
      <sz val="12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u/>
      <sz val="10"/>
      <name val="Arial"/>
      <family val="2"/>
    </font>
    <font>
      <sz val="9"/>
      <color indexed="8"/>
      <name val="Calibri"/>
      <family val="2"/>
    </font>
    <font>
      <sz val="11"/>
      <color theme="1"/>
      <name val="Calibri"/>
      <family val="2"/>
      <scheme val="minor"/>
    </font>
    <font>
      <sz val="8"/>
      <color theme="1"/>
      <name val="Arial Narrow"/>
      <family val="2"/>
    </font>
    <font>
      <sz val="12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u/>
      <sz val="11"/>
      <color theme="1"/>
      <name val="Arial"/>
      <family val="2"/>
    </font>
    <font>
      <sz val="11"/>
      <color theme="1"/>
      <name val="Arial Narrow"/>
      <family val="2"/>
    </font>
    <font>
      <b/>
      <sz val="10"/>
      <color theme="1"/>
      <name val="Arial Narrow"/>
      <family val="2"/>
    </font>
    <font>
      <b/>
      <u/>
      <sz val="11"/>
      <color theme="1"/>
      <name val="Arial Narrow"/>
      <family val="2"/>
    </font>
    <font>
      <b/>
      <sz val="12"/>
      <color theme="0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Arial"/>
      <family val="2"/>
    </font>
    <font>
      <b/>
      <sz val="16"/>
      <color theme="1"/>
      <name val="Arial"/>
      <family val="2"/>
    </font>
    <font>
      <sz val="10"/>
      <color theme="1"/>
      <name val="Calibri"/>
      <family val="2"/>
      <scheme val="minor"/>
    </font>
    <font>
      <b/>
      <sz val="10"/>
      <color theme="0"/>
      <name val="Arial"/>
      <family val="2"/>
    </font>
    <font>
      <sz val="12"/>
      <color theme="1"/>
      <name val="Calibri"/>
      <family val="2"/>
      <scheme val="minor"/>
    </font>
    <font>
      <b/>
      <i/>
      <sz val="11"/>
      <color theme="1"/>
      <name val="Arial Narrow"/>
      <family val="2"/>
    </font>
    <font>
      <b/>
      <sz val="14"/>
      <color theme="1"/>
      <name val="Arial"/>
      <family val="2"/>
    </font>
    <font>
      <sz val="8.5"/>
      <color indexed="8"/>
      <name val="MS Sans Serif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Arial Narrow"/>
      <family val="2"/>
    </font>
    <font>
      <sz val="8"/>
      <color theme="1"/>
      <name val="Arial"/>
      <family val="2"/>
    </font>
    <font>
      <sz val="12"/>
      <color rgb="FF9F9F9F"/>
      <name val="Arial"/>
      <family val="2"/>
    </font>
    <font>
      <sz val="11"/>
      <color rgb="FF9F9F9F"/>
      <name val="Calibri"/>
      <family val="2"/>
      <scheme val="minor"/>
    </font>
    <font>
      <sz val="10"/>
      <color rgb="FF9F9F9F"/>
      <name val="Arial"/>
      <family val="2"/>
    </font>
    <font>
      <b/>
      <sz val="12"/>
      <color rgb="FF9F9F9F"/>
      <name val="Arial"/>
      <family val="2"/>
    </font>
    <font>
      <b/>
      <sz val="10"/>
      <color rgb="FF9F9F9F"/>
      <name val="Arial"/>
      <family val="2"/>
    </font>
    <font>
      <b/>
      <sz val="11"/>
      <color rgb="FF9F9F9F"/>
      <name val="Calibri"/>
      <family val="2"/>
      <scheme val="minor"/>
    </font>
    <font>
      <b/>
      <sz val="14"/>
      <color rgb="FF9F9F9F"/>
      <name val="Arial"/>
      <family val="2"/>
    </font>
    <font>
      <b/>
      <sz val="8"/>
      <color theme="1"/>
      <name val="Arial"/>
      <family val="2"/>
    </font>
    <font>
      <sz val="11"/>
      <color rgb="FF9F9F9F"/>
      <name val="Arial"/>
      <family val="2"/>
    </font>
    <font>
      <b/>
      <sz val="11"/>
      <color rgb="FF9F9F9F"/>
      <name val="Arial"/>
      <family val="2"/>
    </font>
    <font>
      <b/>
      <sz val="13"/>
      <color rgb="FF9F9F9F"/>
      <name val="Arial"/>
      <family val="2"/>
    </font>
    <font>
      <b/>
      <sz val="13"/>
      <color theme="1"/>
      <name val="Arial"/>
      <family val="2"/>
    </font>
    <font>
      <sz val="10"/>
      <color rgb="FF9F9F9F"/>
      <name val="MS Sans Serif"/>
      <family val="2"/>
    </font>
    <font>
      <sz val="9"/>
      <color rgb="FF9F9F9F"/>
      <name val="Arial"/>
      <family val="2"/>
    </font>
    <font>
      <sz val="13"/>
      <color theme="1"/>
      <name val="Arial"/>
      <family val="2"/>
    </font>
    <font>
      <sz val="13"/>
      <color theme="1"/>
      <name val="MS Sans Serif"/>
      <family val="2"/>
    </font>
  </fonts>
  <fills count="29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theme="8" tint="0.79998168889431442"/>
      </patternFill>
    </fill>
    <fill>
      <patternFill patternType="solid">
        <fgColor rgb="FF003A00"/>
        <bgColor indexed="64"/>
      </patternFill>
    </fill>
    <fill>
      <patternFill patternType="solid">
        <fgColor rgb="FFC4D79B"/>
        <bgColor indexed="64"/>
      </patternFill>
    </fill>
    <fill>
      <patternFill patternType="solid">
        <fgColor rgb="FFEBF1DE"/>
        <bgColor indexed="64"/>
      </patternFill>
    </fill>
    <fill>
      <patternFill patternType="solid">
        <fgColor rgb="FFEBF1DE"/>
        <bgColor theme="4" tint="0.79998168889431442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C4D79B"/>
        <bgColor theme="4" tint="-0.249977111117893"/>
      </patternFill>
    </fill>
    <fill>
      <patternFill patternType="solid">
        <fgColor rgb="FFD7E4BA"/>
        <bgColor indexed="64"/>
      </patternFill>
    </fill>
    <fill>
      <patternFill patternType="solid">
        <fgColor rgb="FFF5F5F5"/>
        <bgColor indexed="64"/>
      </patternFill>
    </fill>
    <fill>
      <patternFill patternType="solid">
        <fgColor rgb="FFD7E4BA"/>
        <bgColor theme="4" tint="-0.249977111117893"/>
      </patternFill>
    </fill>
    <fill>
      <patternFill patternType="solid">
        <fgColor rgb="FFD7E4BA"/>
        <bgColor theme="4" tint="0.79998168889431442"/>
      </patternFill>
    </fill>
    <fill>
      <patternFill patternType="solid">
        <fgColor rgb="FFD7E4BA"/>
        <bgColor theme="8" tint="0.39997558519241921"/>
      </patternFill>
    </fill>
  </fills>
  <borders count="470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23"/>
      </bottom>
      <diagonal/>
    </border>
    <border>
      <left style="hair">
        <color indexed="64"/>
      </left>
      <right style="hair">
        <color indexed="64"/>
      </right>
      <top style="hair">
        <color indexed="23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23"/>
      </top>
      <bottom style="hair">
        <color indexed="23"/>
      </bottom>
      <diagonal/>
    </border>
    <border>
      <left style="hair">
        <color indexed="64"/>
      </left>
      <right/>
      <top style="hair">
        <color indexed="23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55"/>
      </right>
      <top style="thin">
        <color indexed="55"/>
      </top>
      <bottom/>
      <diagonal/>
    </border>
    <border>
      <left style="thin">
        <color indexed="64"/>
      </left>
      <right style="thin">
        <color indexed="55"/>
      </right>
      <top/>
      <bottom/>
      <diagonal/>
    </border>
    <border>
      <left style="thin">
        <color indexed="55"/>
      </left>
      <right style="thin">
        <color indexed="55"/>
      </right>
      <top style="medium">
        <color indexed="64"/>
      </top>
      <bottom style="thin">
        <color indexed="55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medium">
        <color indexed="64"/>
      </bottom>
      <diagonal/>
    </border>
    <border>
      <left style="thin">
        <color indexed="55"/>
      </left>
      <right/>
      <top style="thin">
        <color indexed="55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55"/>
      </right>
      <top/>
      <bottom style="medium">
        <color indexed="64"/>
      </bottom>
      <diagonal/>
    </border>
    <border>
      <left style="thin">
        <color indexed="55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55"/>
      </right>
      <top/>
      <bottom style="medium">
        <color indexed="64"/>
      </bottom>
      <diagonal/>
    </border>
    <border>
      <left style="thin">
        <color indexed="64"/>
      </left>
      <right style="thin">
        <color indexed="55"/>
      </right>
      <top/>
      <bottom style="medium">
        <color indexed="64"/>
      </bottom>
      <diagonal/>
    </border>
    <border>
      <left style="thin">
        <color indexed="55"/>
      </left>
      <right style="thin">
        <color indexed="55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23"/>
      </top>
      <bottom style="hair">
        <color indexed="23"/>
      </bottom>
      <diagonal/>
    </border>
    <border>
      <left style="thin">
        <color indexed="64"/>
      </left>
      <right style="thin">
        <color indexed="64"/>
      </right>
      <top style="hair">
        <color indexed="23"/>
      </top>
      <bottom style="hair">
        <color indexed="23"/>
      </bottom>
      <diagonal/>
    </border>
    <border>
      <left style="thin">
        <color indexed="64"/>
      </left>
      <right style="hair">
        <color indexed="64"/>
      </right>
      <top style="hair">
        <color indexed="23"/>
      </top>
      <bottom style="hair">
        <color indexed="23"/>
      </bottom>
      <diagonal/>
    </border>
    <border>
      <left style="hair">
        <color indexed="23"/>
      </left>
      <right style="medium">
        <color indexed="64"/>
      </right>
      <top style="hair">
        <color indexed="23"/>
      </top>
      <bottom style="hair">
        <color indexed="23"/>
      </bottom>
      <diagonal/>
    </border>
    <border>
      <left/>
      <right/>
      <top style="hair">
        <color indexed="23"/>
      </top>
      <bottom/>
      <diagonal/>
    </border>
    <border>
      <left style="thin">
        <color indexed="64"/>
      </left>
      <right style="thin">
        <color indexed="64"/>
      </right>
      <top style="hair">
        <color indexed="23"/>
      </top>
      <bottom/>
      <diagonal/>
    </border>
    <border>
      <left style="thin">
        <color indexed="64"/>
      </left>
      <right style="hair">
        <color indexed="64"/>
      </right>
      <top style="hair">
        <color indexed="23"/>
      </top>
      <bottom/>
      <diagonal/>
    </border>
    <border>
      <left style="hair">
        <color indexed="23"/>
      </left>
      <right style="medium">
        <color indexed="64"/>
      </right>
      <top style="hair">
        <color indexed="23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55"/>
      </right>
      <top style="medium">
        <color indexed="64"/>
      </top>
      <bottom style="medium">
        <color indexed="64"/>
      </bottom>
      <diagonal/>
    </border>
    <border>
      <left style="thin">
        <color indexed="22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23"/>
      </bottom>
      <diagonal/>
    </border>
    <border>
      <left style="hair">
        <color indexed="64"/>
      </left>
      <right style="thin">
        <color indexed="64"/>
      </right>
      <top style="hair">
        <color indexed="23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23"/>
      </top>
      <bottom style="hair">
        <color indexed="23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23"/>
      </left>
      <right style="thin">
        <color indexed="64"/>
      </right>
      <top style="hair">
        <color indexed="23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55"/>
      </top>
      <bottom style="thin">
        <color indexed="55"/>
      </bottom>
      <diagonal/>
    </border>
    <border>
      <left style="double">
        <color indexed="64"/>
      </left>
      <right style="medium">
        <color indexed="64"/>
      </right>
      <top style="thin">
        <color indexed="55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23"/>
      </top>
      <bottom style="hair">
        <color indexed="23"/>
      </bottom>
      <diagonal/>
    </border>
    <border>
      <left style="thin">
        <color indexed="64"/>
      </left>
      <right/>
      <top style="hair">
        <color indexed="23"/>
      </top>
      <bottom/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thin">
        <color indexed="22"/>
      </right>
      <top/>
      <bottom style="medium">
        <color indexed="64"/>
      </bottom>
      <diagonal/>
    </border>
    <border>
      <left style="thin">
        <color indexed="22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55"/>
      </top>
      <bottom/>
      <diagonal/>
    </border>
    <border>
      <left/>
      <right style="thin">
        <color indexed="55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55"/>
      </top>
      <bottom style="medium">
        <color indexed="64"/>
      </bottom>
      <diagonal/>
    </border>
    <border>
      <left/>
      <right/>
      <top style="thin">
        <color indexed="55"/>
      </top>
      <bottom style="medium">
        <color indexed="64"/>
      </bottom>
      <diagonal/>
    </border>
    <border>
      <left/>
      <right style="thin">
        <color indexed="55"/>
      </right>
      <top style="thin">
        <color indexed="55"/>
      </top>
      <bottom style="medium">
        <color indexed="64"/>
      </bottom>
      <diagonal/>
    </border>
    <border>
      <left style="medium">
        <color theme="1"/>
      </left>
      <right/>
      <top/>
      <bottom/>
      <diagonal/>
    </border>
    <border>
      <left style="medium">
        <color theme="1"/>
      </left>
      <right/>
      <top style="double">
        <color indexed="64"/>
      </top>
      <bottom style="medium">
        <color theme="1"/>
      </bottom>
      <diagonal/>
    </border>
    <border>
      <left/>
      <right/>
      <top style="double">
        <color indexed="64"/>
      </top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/>
      <right/>
      <top style="medium">
        <color theme="1"/>
      </top>
      <bottom style="medium">
        <color theme="1"/>
      </bottom>
      <diagonal/>
    </border>
    <border>
      <left style="medium">
        <color theme="1"/>
      </left>
      <right/>
      <top/>
      <bottom style="thin">
        <color indexed="64"/>
      </bottom>
      <diagonal/>
    </border>
    <border>
      <left style="medium">
        <color theme="1"/>
      </left>
      <right/>
      <top style="thin">
        <color indexed="64"/>
      </top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 style="medium">
        <color theme="1"/>
      </right>
      <top/>
      <bottom/>
      <diagonal/>
    </border>
    <border>
      <left/>
      <right style="medium">
        <color theme="1"/>
      </right>
      <top/>
      <bottom style="thin">
        <color indexed="64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thin">
        <color theme="0"/>
      </left>
      <right style="medium">
        <color theme="1"/>
      </right>
      <top style="medium">
        <color theme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theme="1"/>
      </right>
      <top style="thin">
        <color theme="0"/>
      </top>
      <bottom style="thin">
        <color theme="0"/>
      </bottom>
      <diagonal/>
    </border>
    <border>
      <left style="medium">
        <color theme="1"/>
      </left>
      <right style="dotted">
        <color theme="0"/>
      </right>
      <top/>
      <bottom style="medium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hair">
        <color indexed="64"/>
      </top>
      <bottom style="thin">
        <color indexed="64"/>
      </bottom>
      <diagonal/>
    </border>
    <border>
      <left style="medium">
        <color theme="3"/>
      </left>
      <right style="medium">
        <color theme="3"/>
      </right>
      <top style="medium">
        <color theme="3"/>
      </top>
      <bottom style="medium">
        <color theme="3"/>
      </bottom>
      <diagonal/>
    </border>
    <border>
      <left/>
      <right style="double">
        <color theme="3"/>
      </right>
      <top style="medium">
        <color theme="3"/>
      </top>
      <bottom style="medium">
        <color theme="3"/>
      </bottom>
      <diagonal/>
    </border>
    <border>
      <left/>
      <right style="thin">
        <color theme="1"/>
      </right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 style="thin">
        <color indexed="64"/>
      </top>
      <bottom/>
      <diagonal/>
    </border>
    <border>
      <left/>
      <right style="thin">
        <color theme="1"/>
      </right>
      <top/>
      <bottom style="thin">
        <color indexed="64"/>
      </bottom>
      <diagonal/>
    </border>
    <border>
      <left/>
      <right style="double">
        <color theme="3"/>
      </right>
      <top style="medium">
        <color theme="3"/>
      </top>
      <bottom style="hair">
        <color theme="3"/>
      </bottom>
      <diagonal/>
    </border>
    <border>
      <left/>
      <right style="double">
        <color theme="3"/>
      </right>
      <top style="hair">
        <color theme="3"/>
      </top>
      <bottom style="hair">
        <color theme="3"/>
      </bottom>
      <diagonal/>
    </border>
    <border>
      <left/>
      <right style="double">
        <color theme="3"/>
      </right>
      <top style="hair">
        <color theme="3"/>
      </top>
      <bottom style="medium">
        <color theme="3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theme="1"/>
      </bottom>
      <diagonal/>
    </border>
    <border>
      <left style="thin">
        <color indexed="64"/>
      </left>
      <right/>
      <top style="double">
        <color indexed="64"/>
      </top>
      <bottom style="medium">
        <color theme="1"/>
      </bottom>
      <diagonal/>
    </border>
    <border>
      <left style="double">
        <color indexed="64"/>
      </left>
      <right style="medium">
        <color theme="1"/>
      </right>
      <top/>
      <bottom/>
      <diagonal/>
    </border>
    <border>
      <left style="double">
        <color indexed="64"/>
      </left>
      <right style="medium">
        <color theme="1"/>
      </right>
      <top style="double">
        <color indexed="64"/>
      </top>
      <bottom style="medium">
        <color theme="1"/>
      </bottom>
      <diagonal/>
    </border>
    <border>
      <left style="thin">
        <color indexed="64"/>
      </left>
      <right style="thin">
        <color indexed="64"/>
      </right>
      <top/>
      <bottom style="medium">
        <color theme="1"/>
      </bottom>
      <diagonal/>
    </border>
    <border>
      <left style="medium">
        <color theme="1"/>
      </left>
      <right style="dotted">
        <color theme="0"/>
      </right>
      <top style="medium">
        <color theme="1"/>
      </top>
      <bottom/>
      <diagonal/>
    </border>
    <border>
      <left style="medium">
        <color indexed="64"/>
      </left>
      <right style="dotted">
        <color theme="0"/>
      </right>
      <top style="medium">
        <color indexed="64"/>
      </top>
      <bottom/>
      <diagonal/>
    </border>
    <border>
      <left style="medium">
        <color indexed="64"/>
      </left>
      <right style="dotted">
        <color theme="0"/>
      </right>
      <top/>
      <bottom style="medium">
        <color indexed="64"/>
      </bottom>
      <diagonal/>
    </border>
    <border>
      <left style="dotted">
        <color theme="0"/>
      </left>
      <right/>
      <top style="medium">
        <color indexed="64"/>
      </top>
      <bottom/>
      <diagonal/>
    </border>
    <border>
      <left style="dotted">
        <color theme="0"/>
      </left>
      <right/>
      <top/>
      <bottom style="medium">
        <color indexed="64"/>
      </bottom>
      <diagonal/>
    </border>
    <border>
      <left style="dotted">
        <color theme="0"/>
      </left>
      <right style="dotted">
        <color theme="0"/>
      </right>
      <top style="medium">
        <color theme="1"/>
      </top>
      <bottom/>
      <diagonal/>
    </border>
    <border>
      <left style="dotted">
        <color theme="0"/>
      </left>
      <right style="dotted">
        <color theme="0"/>
      </right>
      <top/>
      <bottom style="medium">
        <color indexed="64"/>
      </bottom>
      <diagonal/>
    </border>
    <border>
      <left style="dotted">
        <color theme="0"/>
      </left>
      <right style="medium">
        <color theme="1"/>
      </right>
      <top style="medium">
        <color theme="1"/>
      </top>
      <bottom/>
      <diagonal/>
    </border>
    <border>
      <left style="dotted">
        <color theme="0"/>
      </left>
      <right style="medium">
        <color theme="1"/>
      </right>
      <top/>
      <bottom style="medium">
        <color indexed="64"/>
      </bottom>
      <diagonal/>
    </border>
    <border>
      <left style="dotted">
        <color theme="0"/>
      </left>
      <right style="dotted">
        <color theme="0"/>
      </right>
      <top style="medium">
        <color indexed="64"/>
      </top>
      <bottom/>
      <diagonal/>
    </border>
    <border>
      <left/>
      <right style="dotted">
        <color theme="0"/>
      </right>
      <top style="medium">
        <color indexed="64"/>
      </top>
      <bottom/>
      <diagonal/>
    </border>
    <border>
      <left/>
      <right style="dotted">
        <color theme="0"/>
      </right>
      <top/>
      <bottom style="medium">
        <color indexed="64"/>
      </bottom>
      <diagonal/>
    </border>
    <border>
      <left style="medium">
        <color theme="1"/>
      </left>
      <right style="thin">
        <color theme="0"/>
      </right>
      <top style="medium">
        <color theme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theme="1"/>
      </top>
      <bottom style="thin">
        <color theme="0"/>
      </bottom>
      <diagonal/>
    </border>
    <border>
      <left style="medium">
        <color theme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medium">
        <color theme="1"/>
      </top>
      <bottom style="thin">
        <color theme="0"/>
      </bottom>
      <diagonal/>
    </border>
    <border>
      <left/>
      <right/>
      <top style="medium">
        <color theme="1"/>
      </top>
      <bottom style="thin">
        <color theme="0"/>
      </bottom>
      <diagonal/>
    </border>
    <border>
      <left/>
      <right style="thin">
        <color theme="0"/>
      </right>
      <top style="medium">
        <color theme="1"/>
      </top>
      <bottom style="thin">
        <color theme="0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/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2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theme="1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hair">
        <color theme="1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hair">
        <color theme="3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hair">
        <color theme="3"/>
      </bottom>
      <diagonal/>
    </border>
    <border>
      <left style="medium">
        <color theme="1"/>
      </left>
      <right style="thin">
        <color theme="1"/>
      </right>
      <top style="hair">
        <color theme="3"/>
      </top>
      <bottom style="hair">
        <color theme="3"/>
      </bottom>
      <diagonal/>
    </border>
    <border>
      <left style="thin">
        <color theme="1"/>
      </left>
      <right style="thin">
        <color theme="1"/>
      </right>
      <top style="hair">
        <color theme="3"/>
      </top>
      <bottom style="hair">
        <color theme="3"/>
      </bottom>
      <diagonal/>
    </border>
    <border>
      <left style="medium">
        <color theme="1"/>
      </left>
      <right style="thin">
        <color theme="1"/>
      </right>
      <top style="hair">
        <color theme="3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hair">
        <color theme="3"/>
      </top>
      <bottom style="medium">
        <color theme="1"/>
      </bottom>
      <diagonal/>
    </border>
    <border>
      <left style="thin">
        <color theme="1"/>
      </left>
      <right style="double">
        <color theme="3"/>
      </right>
      <top style="medium">
        <color theme="1"/>
      </top>
      <bottom style="hair">
        <color theme="3"/>
      </bottom>
      <diagonal/>
    </border>
    <border>
      <left style="thin">
        <color theme="1"/>
      </left>
      <right style="double">
        <color theme="3"/>
      </right>
      <top style="hair">
        <color theme="3"/>
      </top>
      <bottom style="hair">
        <color theme="3"/>
      </bottom>
      <diagonal/>
    </border>
    <border>
      <left style="thin">
        <color theme="1"/>
      </left>
      <right style="double">
        <color theme="3"/>
      </right>
      <top style="hair">
        <color theme="3"/>
      </top>
      <bottom style="medium">
        <color theme="1"/>
      </bottom>
      <diagonal/>
    </border>
    <border>
      <left style="double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55"/>
      </right>
      <top style="medium">
        <color indexed="64"/>
      </top>
      <bottom style="medium">
        <color indexed="64"/>
      </bottom>
      <diagonal/>
    </border>
    <border>
      <left style="thin">
        <color indexed="55"/>
      </left>
      <right style="thin">
        <color indexed="55"/>
      </right>
      <top style="medium">
        <color indexed="64"/>
      </top>
      <bottom style="hair">
        <color indexed="64"/>
      </bottom>
      <diagonal/>
    </border>
    <border>
      <left style="thin">
        <color indexed="55"/>
      </left>
      <right style="thin">
        <color indexed="55"/>
      </right>
      <top style="hair">
        <color indexed="64"/>
      </top>
      <bottom style="hair">
        <color indexed="64"/>
      </bottom>
      <diagonal/>
    </border>
    <border>
      <left style="thin">
        <color indexed="55"/>
      </left>
      <right style="thin">
        <color indexed="55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1"/>
      </left>
      <right style="thin">
        <color theme="1"/>
      </right>
      <top/>
      <bottom style="thin">
        <color indexed="64"/>
      </bottom>
      <diagonal/>
    </border>
    <border>
      <left style="medium">
        <color theme="3"/>
      </left>
      <right style="thin">
        <color theme="3"/>
      </right>
      <top style="medium">
        <color theme="3"/>
      </top>
      <bottom style="medium">
        <color theme="1"/>
      </bottom>
      <diagonal/>
    </border>
    <border>
      <left style="thin">
        <color theme="3"/>
      </left>
      <right style="thin">
        <color theme="3"/>
      </right>
      <top style="medium">
        <color theme="3"/>
      </top>
      <bottom style="medium">
        <color theme="1"/>
      </bottom>
      <diagonal/>
    </border>
    <border>
      <left style="thin">
        <color theme="3"/>
      </left>
      <right style="double">
        <color theme="3"/>
      </right>
      <top style="medium">
        <color theme="3"/>
      </top>
      <bottom style="medium">
        <color theme="1"/>
      </bottom>
      <diagonal/>
    </border>
    <border>
      <left style="double">
        <color indexed="64"/>
      </left>
      <right style="medium">
        <color indexed="64"/>
      </right>
      <top style="hair">
        <color theme="1"/>
      </top>
      <bottom style="hair">
        <color theme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/>
      <bottom/>
      <diagonal/>
    </border>
    <border>
      <left style="thin">
        <color indexed="64"/>
      </left>
      <right style="thin">
        <color auto="1"/>
      </right>
      <top/>
      <bottom style="hair">
        <color auto="1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23"/>
      </top>
      <bottom style="thin">
        <color indexed="64"/>
      </bottom>
      <diagonal/>
    </border>
    <border>
      <left style="hair">
        <color indexed="23"/>
      </left>
      <right style="thin">
        <color indexed="64"/>
      </right>
      <top style="hair">
        <color indexed="23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theme="1"/>
      </left>
      <right/>
      <top style="medium">
        <color theme="1"/>
      </top>
      <bottom style="medium">
        <color theme="1"/>
      </bottom>
      <diagonal/>
    </border>
    <border>
      <left/>
      <right style="thin">
        <color indexed="64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55"/>
      </bottom>
      <diagonal/>
    </border>
    <border>
      <left/>
      <right style="thin">
        <color indexed="55"/>
      </right>
      <top/>
      <bottom style="thin">
        <color indexed="55"/>
      </bottom>
      <diagonal/>
    </border>
    <border>
      <left/>
      <right style="thin">
        <color theme="1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8"/>
      </left>
      <right style="hair">
        <color indexed="64"/>
      </right>
      <top style="thin">
        <color indexed="64"/>
      </top>
      <bottom style="hair">
        <color indexed="8"/>
      </bottom>
      <diagonal/>
    </border>
    <border>
      <left style="hair">
        <color indexed="64"/>
      </left>
      <right/>
      <top style="thin">
        <color indexed="64"/>
      </top>
      <bottom style="hair">
        <color indexed="8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8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8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hair">
        <color indexed="8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8"/>
      </bottom>
      <diagonal/>
    </border>
    <border>
      <left style="thin">
        <color indexed="8"/>
      </left>
      <right style="hair">
        <color indexed="64"/>
      </right>
      <top style="hair">
        <color indexed="8"/>
      </top>
      <bottom style="hair">
        <color indexed="8"/>
      </bottom>
      <diagonal/>
    </border>
    <border>
      <left style="hair">
        <color indexed="64"/>
      </left>
      <right/>
      <top style="hair">
        <color indexed="8"/>
      </top>
      <bottom style="hair">
        <color indexed="8"/>
      </bottom>
      <diagonal/>
    </border>
    <border>
      <left style="hair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hair">
        <color indexed="64"/>
      </right>
      <top style="hair">
        <color indexed="8"/>
      </top>
      <bottom style="hair">
        <color indexed="8"/>
      </bottom>
      <diagonal/>
    </border>
    <border>
      <left style="hair">
        <color indexed="64"/>
      </left>
      <right style="double">
        <color indexed="64"/>
      </right>
      <top style="hair">
        <color indexed="8"/>
      </top>
      <bottom style="hair">
        <color indexed="8"/>
      </bottom>
      <diagonal/>
    </border>
    <border>
      <left style="double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64"/>
      </right>
      <top style="hair">
        <color indexed="8"/>
      </top>
      <bottom style="double">
        <color indexed="64"/>
      </bottom>
      <diagonal/>
    </border>
    <border>
      <left style="hair">
        <color indexed="64"/>
      </left>
      <right/>
      <top style="hair">
        <color indexed="8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8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8"/>
      </top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8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8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theme="1"/>
      </right>
      <top style="thin">
        <color indexed="64"/>
      </top>
      <bottom style="hair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hair">
        <color indexed="64"/>
      </bottom>
      <diagonal/>
    </border>
    <border>
      <left/>
      <right style="thin">
        <color theme="1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 style="hair">
        <color indexed="64"/>
      </top>
      <bottom style="hair">
        <color indexed="64"/>
      </bottom>
      <diagonal/>
    </border>
    <border>
      <left style="thin">
        <color theme="1"/>
      </left>
      <right style="thin">
        <color theme="1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theme="1"/>
      </right>
      <top style="hair">
        <color indexed="64"/>
      </top>
      <bottom style="medium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medium">
        <color indexed="64"/>
      </bottom>
      <diagonal/>
    </border>
    <border>
      <left style="thin">
        <color theme="1"/>
      </left>
      <right/>
      <top/>
      <bottom style="thin">
        <color indexed="64"/>
      </bottom>
      <diagonal/>
    </border>
    <border>
      <left style="thin">
        <color theme="1"/>
      </left>
      <right/>
      <top style="thin">
        <color indexed="64"/>
      </top>
      <bottom style="thin">
        <color indexed="64"/>
      </bottom>
      <diagonal/>
    </border>
    <border>
      <left style="thin">
        <color theme="1"/>
      </left>
      <right/>
      <top style="thin">
        <color indexed="64"/>
      </top>
      <bottom style="hair">
        <color indexed="64"/>
      </bottom>
      <diagonal/>
    </border>
    <border>
      <left style="thin">
        <color theme="1"/>
      </left>
      <right/>
      <top style="hair">
        <color indexed="64"/>
      </top>
      <bottom style="thin">
        <color indexed="64"/>
      </bottom>
      <diagonal/>
    </border>
    <border>
      <left style="thin">
        <color theme="1"/>
      </left>
      <right/>
      <top style="hair">
        <color indexed="64"/>
      </top>
      <bottom style="hair">
        <color indexed="64"/>
      </bottom>
      <diagonal/>
    </border>
    <border>
      <left style="thin">
        <color theme="1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theme="3"/>
      </left>
      <right style="medium">
        <color theme="1"/>
      </right>
      <top style="medium">
        <color theme="3"/>
      </top>
      <bottom style="hair">
        <color theme="3"/>
      </bottom>
      <diagonal/>
    </border>
    <border>
      <left style="medium">
        <color theme="3"/>
      </left>
      <right style="medium">
        <color theme="1"/>
      </right>
      <top style="hair">
        <color theme="3"/>
      </top>
      <bottom style="hair">
        <color theme="3"/>
      </bottom>
      <diagonal/>
    </border>
    <border>
      <left style="medium">
        <color theme="3"/>
      </left>
      <right style="medium">
        <color theme="1"/>
      </right>
      <top style="hair">
        <color theme="3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theme="1"/>
      </top>
      <bottom style="medium">
        <color indexed="64"/>
      </bottom>
      <diagonal/>
    </border>
    <border>
      <left style="thin">
        <color indexed="64"/>
      </left>
      <right style="thin">
        <color rgb="FF002060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rgb="FF002060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206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rgb="FF002060"/>
      </top>
      <bottom style="thin">
        <color indexed="64"/>
      </bottom>
      <diagonal/>
    </border>
    <border>
      <left style="thin">
        <color indexed="64"/>
      </left>
      <right style="thin">
        <color rgb="FF002060"/>
      </right>
      <top style="hair">
        <color indexed="64"/>
      </top>
      <bottom style="medium">
        <color indexed="64"/>
      </bottom>
      <diagonal/>
    </border>
    <border>
      <left style="double">
        <color theme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rgb="FF002060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theme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rgb="FF002060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indexed="64"/>
      </top>
      <bottom style="hair">
        <color theme="1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55"/>
      </left>
      <right style="thin">
        <color theme="1"/>
      </right>
      <top style="medium">
        <color indexed="64"/>
      </top>
      <bottom style="hair">
        <color theme="1"/>
      </bottom>
      <diagonal/>
    </border>
    <border>
      <left style="thin">
        <color theme="1"/>
      </left>
      <right style="thin">
        <color theme="1"/>
      </right>
      <top style="medium">
        <color indexed="64"/>
      </top>
      <bottom style="hair">
        <color theme="1"/>
      </bottom>
      <diagonal/>
    </border>
    <border>
      <left style="thin">
        <color indexed="55"/>
      </left>
      <right style="thin">
        <color theme="1"/>
      </right>
      <top style="hair">
        <color theme="1"/>
      </top>
      <bottom style="hair">
        <color theme="1"/>
      </bottom>
      <diagonal/>
    </border>
    <border>
      <left style="thin">
        <color theme="1"/>
      </left>
      <right style="thin">
        <color theme="1"/>
      </right>
      <top style="hair">
        <color theme="1"/>
      </top>
      <bottom style="hair">
        <color theme="1"/>
      </bottom>
      <diagonal/>
    </border>
    <border>
      <left style="thin">
        <color theme="1"/>
      </left>
      <right/>
      <top style="medium">
        <color indexed="64"/>
      </top>
      <bottom style="hair">
        <color theme="1"/>
      </bottom>
      <diagonal/>
    </border>
    <border>
      <left style="thin">
        <color theme="1"/>
      </left>
      <right/>
      <top style="hair">
        <color theme="1"/>
      </top>
      <bottom style="hair">
        <color theme="1"/>
      </bottom>
      <diagonal/>
    </border>
    <border>
      <left style="double">
        <color theme="1"/>
      </left>
      <right style="medium">
        <color indexed="64"/>
      </right>
      <top style="medium">
        <color indexed="64"/>
      </top>
      <bottom style="hair">
        <color theme="1"/>
      </bottom>
      <diagonal/>
    </border>
    <border>
      <left style="double">
        <color theme="1"/>
      </left>
      <right style="medium">
        <color indexed="64"/>
      </right>
      <top style="hair">
        <color theme="1"/>
      </top>
      <bottom style="hair">
        <color theme="1"/>
      </bottom>
      <diagonal/>
    </border>
    <border>
      <left style="thin">
        <color indexed="55"/>
      </left>
      <right style="thin">
        <color theme="1"/>
      </right>
      <top style="hair">
        <color theme="1"/>
      </top>
      <bottom/>
      <diagonal/>
    </border>
    <border>
      <left style="thin">
        <color theme="1"/>
      </left>
      <right style="thin">
        <color theme="1"/>
      </right>
      <top style="hair">
        <color theme="1"/>
      </top>
      <bottom/>
      <diagonal/>
    </border>
    <border>
      <left style="thin">
        <color theme="1"/>
      </left>
      <right/>
      <top style="hair">
        <color theme="1"/>
      </top>
      <bottom/>
      <diagonal/>
    </border>
    <border>
      <left style="double">
        <color theme="1"/>
      </left>
      <right style="medium">
        <color indexed="64"/>
      </right>
      <top style="hair">
        <color theme="1"/>
      </top>
      <bottom/>
      <diagonal/>
    </border>
    <border>
      <left style="medium">
        <color indexed="64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medium">
        <color indexed="64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medium">
        <color indexed="64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hair">
        <color theme="1"/>
      </bottom>
      <diagonal/>
    </border>
    <border>
      <left style="thin">
        <color theme="1"/>
      </left>
      <right style="thin">
        <color theme="1"/>
      </right>
      <top style="hair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hair">
        <color theme="1"/>
      </bottom>
      <diagonal/>
    </border>
    <border>
      <left style="thin">
        <color theme="1"/>
      </left>
      <right/>
      <top style="hair">
        <color theme="1"/>
      </top>
      <bottom style="thin">
        <color theme="1"/>
      </bottom>
      <diagonal/>
    </border>
    <border>
      <left style="double">
        <color theme="1"/>
      </left>
      <right style="medium">
        <color indexed="64"/>
      </right>
      <top style="thin">
        <color theme="1"/>
      </top>
      <bottom style="hair">
        <color theme="1"/>
      </bottom>
      <diagonal/>
    </border>
    <border>
      <left style="double">
        <color theme="1"/>
      </left>
      <right style="medium">
        <color indexed="64"/>
      </right>
      <top style="hair">
        <color theme="1"/>
      </top>
      <bottom style="thin">
        <color theme="1"/>
      </bottom>
      <diagonal/>
    </border>
    <border>
      <left style="medium">
        <color indexed="64"/>
      </left>
      <right style="thin">
        <color theme="1"/>
      </right>
      <top/>
      <bottom style="medium">
        <color indexed="64"/>
      </bottom>
      <diagonal/>
    </border>
    <border>
      <left style="thin">
        <color theme="1"/>
      </left>
      <right style="thin">
        <color theme="1"/>
      </right>
      <top/>
      <bottom style="medium">
        <color indexed="64"/>
      </bottom>
      <diagonal/>
    </border>
    <border>
      <left style="thin">
        <color theme="1"/>
      </left>
      <right style="thin">
        <color theme="1"/>
      </right>
      <top style="hair">
        <color theme="1"/>
      </top>
      <bottom style="medium">
        <color indexed="64"/>
      </bottom>
      <diagonal/>
    </border>
    <border>
      <left style="thin">
        <color theme="1"/>
      </left>
      <right/>
      <top style="hair">
        <color theme="1"/>
      </top>
      <bottom style="medium">
        <color indexed="64"/>
      </bottom>
      <diagonal/>
    </border>
    <border>
      <left style="double">
        <color theme="1"/>
      </left>
      <right style="medium">
        <color indexed="64"/>
      </right>
      <top style="hair">
        <color theme="1"/>
      </top>
      <bottom style="medium">
        <color indexed="64"/>
      </bottom>
      <diagonal/>
    </border>
  </borders>
  <cellStyleXfs count="36">
    <xf numFmtId="0" fontId="0" fillId="0" borderId="0"/>
    <xf numFmtId="43" fontId="61" fillId="0" borderId="0" applyFont="0" applyFill="0" applyBorder="0" applyAlignment="0" applyProtection="0"/>
    <xf numFmtId="164" fontId="10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10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5" fontId="36" fillId="0" borderId="0" applyFont="0" applyFill="0" applyBorder="0" applyAlignment="0" applyProtection="0"/>
    <xf numFmtId="0" fontId="10" fillId="0" borderId="0"/>
    <xf numFmtId="0" fontId="8" fillId="0" borderId="0"/>
    <xf numFmtId="0" fontId="8" fillId="0" borderId="0"/>
    <xf numFmtId="0" fontId="61" fillId="0" borderId="0"/>
    <xf numFmtId="0" fontId="62" fillId="0" borderId="0"/>
    <xf numFmtId="0" fontId="61" fillId="0" borderId="0"/>
    <xf numFmtId="0" fontId="8" fillId="0" borderId="0"/>
    <xf numFmtId="0" fontId="61" fillId="0" borderId="0"/>
    <xf numFmtId="0" fontId="5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/>
    <xf numFmtId="0" fontId="29" fillId="0" borderId="0"/>
    <xf numFmtId="0" fontId="29" fillId="0" borderId="0"/>
    <xf numFmtId="0" fontId="33" fillId="0" borderId="0" applyAlignment="0"/>
    <xf numFmtId="0" fontId="33" fillId="0" borderId="0"/>
    <xf numFmtId="0" fontId="33" fillId="0" borderId="0"/>
    <xf numFmtId="9" fontId="6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7" fillId="0" borderId="0" applyFont="0" applyFill="0" applyBorder="0" applyAlignment="0" applyProtection="0"/>
    <xf numFmtId="0" fontId="61" fillId="0" borderId="0"/>
    <xf numFmtId="0" fontId="61" fillId="0" borderId="0"/>
    <xf numFmtId="0" fontId="83" fillId="0" borderId="0"/>
    <xf numFmtId="9" fontId="83" fillId="0" borderId="0" applyFont="0" applyFill="0" applyBorder="0" applyAlignment="0" applyProtection="0"/>
  </cellStyleXfs>
  <cellXfs count="2273">
    <xf numFmtId="0" fontId="0" fillId="0" borderId="0" xfId="0"/>
    <xf numFmtId="0" fontId="63" fillId="0" borderId="0" xfId="0" applyFont="1"/>
    <xf numFmtId="0" fontId="0" fillId="0" borderId="0" xfId="0" applyBorder="1"/>
    <xf numFmtId="0" fontId="2" fillId="0" borderId="1" xfId="0" applyFont="1" applyFill="1" applyBorder="1" applyAlignment="1">
      <alignment vertical="center"/>
    </xf>
    <xf numFmtId="0" fontId="10" fillId="0" borderId="0" xfId="9"/>
    <xf numFmtId="0" fontId="10" fillId="0" borderId="0" xfId="9" applyAlignment="1">
      <alignment horizontal="center"/>
    </xf>
    <xf numFmtId="0" fontId="10" fillId="0" borderId="0" xfId="9" applyBorder="1" applyAlignment="1">
      <alignment horizontal="center"/>
    </xf>
    <xf numFmtId="0" fontId="10" fillId="0" borderId="0" xfId="9" applyBorder="1"/>
    <xf numFmtId="0" fontId="10" fillId="0" borderId="0" xfId="9" applyFill="1"/>
    <xf numFmtId="0" fontId="10" fillId="0" borderId="0" xfId="9" applyFill="1" applyBorder="1"/>
    <xf numFmtId="0" fontId="10" fillId="0" borderId="0" xfId="9" applyFill="1" applyBorder="1" applyAlignment="1">
      <alignment horizontal="center"/>
    </xf>
    <xf numFmtId="0" fontId="8" fillId="0" borderId="0" xfId="9" applyFont="1"/>
    <xf numFmtId="0" fontId="10" fillId="4" borderId="0" xfId="9" applyFill="1"/>
    <xf numFmtId="0" fontId="16" fillId="4" borderId="0" xfId="9" applyFont="1" applyFill="1" applyBorder="1" applyAlignment="1">
      <alignment horizontal="center"/>
    </xf>
    <xf numFmtId="0" fontId="10" fillId="4" borderId="0" xfId="9" applyFill="1" applyBorder="1"/>
    <xf numFmtId="0" fontId="10" fillId="4" borderId="0" xfId="9" applyFill="1" applyBorder="1" applyAlignment="1"/>
    <xf numFmtId="0" fontId="8" fillId="7" borderId="0" xfId="9" applyFont="1" applyFill="1"/>
    <xf numFmtId="0" fontId="10" fillId="7" borderId="0" xfId="9" applyFill="1"/>
    <xf numFmtId="0" fontId="5" fillId="4" borderId="0" xfId="9" applyFont="1" applyFill="1" applyAlignment="1"/>
    <xf numFmtId="0" fontId="10" fillId="4" borderId="0" xfId="9" applyFill="1" applyBorder="1" applyAlignment="1">
      <alignment vertical="center"/>
    </xf>
    <xf numFmtId="1" fontId="10" fillId="0" borderId="0" xfId="9" applyNumberFormat="1"/>
    <xf numFmtId="2" fontId="10" fillId="0" borderId="0" xfId="9" applyNumberFormat="1"/>
    <xf numFmtId="0" fontId="2" fillId="0" borderId="0" xfId="9" applyFont="1"/>
    <xf numFmtId="0" fontId="8" fillId="0" borderId="0" xfId="20"/>
    <xf numFmtId="0" fontId="8" fillId="0" borderId="0" xfId="20" applyAlignment="1"/>
    <xf numFmtId="0" fontId="8" fillId="7" borderId="0" xfId="20" applyFill="1"/>
    <xf numFmtId="0" fontId="8" fillId="7" borderId="0" xfId="20" applyFont="1" applyFill="1" applyAlignment="1">
      <alignment wrapText="1"/>
    </xf>
    <xf numFmtId="0" fontId="8" fillId="7" borderId="0" xfId="20" applyFill="1" applyAlignment="1"/>
    <xf numFmtId="0" fontId="8" fillId="7" borderId="0" xfId="20" applyFont="1" applyFill="1"/>
    <xf numFmtId="4" fontId="8" fillId="7" borderId="0" xfId="20" applyNumberFormat="1" applyFont="1" applyFill="1"/>
    <xf numFmtId="0" fontId="8" fillId="0" borderId="0" xfId="20" applyFont="1"/>
    <xf numFmtId="4" fontId="26" fillId="7" borderId="0" xfId="6" applyNumberFormat="1" applyFont="1" applyFill="1" applyBorder="1" applyAlignment="1">
      <alignment horizontal="center"/>
    </xf>
    <xf numFmtId="4" fontId="8" fillId="7" borderId="0" xfId="20" applyNumberFormat="1" applyFont="1" applyFill="1" applyBorder="1" applyAlignment="1">
      <alignment horizontal="center"/>
    </xf>
    <xf numFmtId="4" fontId="26" fillId="7" borderId="0" xfId="20" applyNumberFormat="1" applyFont="1" applyFill="1" applyBorder="1" applyAlignment="1">
      <alignment horizontal="center"/>
    </xf>
    <xf numFmtId="0" fontId="8" fillId="7" borderId="0" xfId="11" applyFill="1"/>
    <xf numFmtId="0" fontId="8" fillId="0" borderId="0" xfId="11"/>
    <xf numFmtId="1" fontId="8" fillId="0" borderId="0" xfId="11" applyNumberFormat="1"/>
    <xf numFmtId="0" fontId="2" fillId="7" borderId="0" xfId="9" applyFont="1" applyFill="1"/>
    <xf numFmtId="0" fontId="24" fillId="7" borderId="0" xfId="9" applyFont="1" applyFill="1"/>
    <xf numFmtId="0" fontId="25" fillId="7" borderId="0" xfId="9" applyFont="1" applyFill="1"/>
    <xf numFmtId="0" fontId="20" fillId="7" borderId="0" xfId="9" applyFont="1" applyFill="1"/>
    <xf numFmtId="0" fontId="24" fillId="7" borderId="13" xfId="9" applyFont="1" applyFill="1" applyBorder="1" applyAlignment="1">
      <alignment horizontal="center"/>
    </xf>
    <xf numFmtId="0" fontId="24" fillId="7" borderId="18" xfId="9" applyFont="1" applyFill="1" applyBorder="1" applyAlignment="1">
      <alignment horizontal="center"/>
    </xf>
    <xf numFmtId="4" fontId="24" fillId="7" borderId="27" xfId="9" applyNumberFormat="1" applyFont="1" applyFill="1" applyBorder="1"/>
    <xf numFmtId="4" fontId="2" fillId="7" borderId="0" xfId="9" applyNumberFormat="1" applyFont="1" applyFill="1"/>
    <xf numFmtId="0" fontId="64" fillId="7" borderId="0" xfId="9" applyFont="1" applyFill="1" applyAlignment="1">
      <alignment horizontal="center"/>
    </xf>
    <xf numFmtId="0" fontId="64" fillId="7" borderId="0" xfId="9" applyFont="1" applyFill="1"/>
    <xf numFmtId="4" fontId="8" fillId="0" borderId="0" xfId="11" applyNumberFormat="1"/>
    <xf numFmtId="4" fontId="10" fillId="0" borderId="0" xfId="9" applyNumberFormat="1"/>
    <xf numFmtId="0" fontId="10" fillId="7" borderId="0" xfId="9" applyFill="1" applyAlignment="1">
      <alignment horizontal="center"/>
    </xf>
    <xf numFmtId="4" fontId="10" fillId="7" borderId="0" xfId="9" applyNumberFormat="1" applyFill="1"/>
    <xf numFmtId="0" fontId="10" fillId="7" borderId="0" xfId="9" applyFill="1" applyBorder="1"/>
    <xf numFmtId="4" fontId="10" fillId="0" borderId="0" xfId="9" applyNumberFormat="1" applyBorder="1"/>
    <xf numFmtId="1" fontId="10" fillId="0" borderId="0" xfId="9" applyNumberFormat="1" applyFill="1"/>
    <xf numFmtId="4" fontId="24" fillId="7" borderId="24" xfId="4" applyNumberFormat="1" applyFont="1" applyFill="1" applyBorder="1"/>
    <xf numFmtId="4" fontId="24" fillId="7" borderId="25" xfId="4" applyNumberFormat="1" applyFont="1" applyFill="1" applyBorder="1"/>
    <xf numFmtId="0" fontId="12" fillId="7" borderId="0" xfId="9" applyFont="1" applyFill="1" applyBorder="1" applyAlignment="1">
      <alignment horizontal="left"/>
    </xf>
    <xf numFmtId="0" fontId="24" fillId="0" borderId="50" xfId="11" applyFont="1" applyFill="1" applyBorder="1"/>
    <xf numFmtId="0" fontId="24" fillId="0" borderId="51" xfId="11" applyFont="1" applyFill="1" applyBorder="1"/>
    <xf numFmtId="0" fontId="24" fillId="0" borderId="8" xfId="11" applyFont="1" applyFill="1" applyBorder="1"/>
    <xf numFmtId="0" fontId="24" fillId="0" borderId="9" xfId="11" applyFont="1" applyFill="1" applyBorder="1"/>
    <xf numFmtId="4" fontId="8" fillId="0" borderId="0" xfId="11" applyNumberFormat="1" applyFill="1"/>
    <xf numFmtId="0" fontId="33" fillId="0" borderId="0" xfId="25"/>
    <xf numFmtId="0" fontId="33" fillId="0" borderId="0" xfId="25" applyFill="1"/>
    <xf numFmtId="0" fontId="24" fillId="7" borderId="52" xfId="25" applyFont="1" applyFill="1" applyBorder="1" applyAlignment="1">
      <alignment horizontal="center" vertical="center"/>
    </xf>
    <xf numFmtId="0" fontId="24" fillId="7" borderId="18" xfId="25" applyFont="1" applyFill="1" applyBorder="1" applyAlignment="1">
      <alignment horizontal="center" vertical="center"/>
    </xf>
    <xf numFmtId="0" fontId="33" fillId="7" borderId="0" xfId="25" applyFill="1"/>
    <xf numFmtId="175" fontId="24" fillId="7" borderId="0" xfId="8" applyFont="1" applyFill="1" applyBorder="1"/>
    <xf numFmtId="0" fontId="24" fillId="7" borderId="0" xfId="25" applyFont="1" applyFill="1"/>
    <xf numFmtId="0" fontId="33" fillId="7" borderId="0" xfId="25" applyFont="1" applyFill="1"/>
    <xf numFmtId="0" fontId="37" fillId="7" borderId="0" xfId="25" applyFont="1" applyFill="1" applyBorder="1"/>
    <xf numFmtId="0" fontId="33" fillId="7" borderId="0" xfId="25" applyFill="1" applyBorder="1"/>
    <xf numFmtId="176" fontId="24" fillId="7" borderId="0" xfId="8" applyNumberFormat="1" applyFont="1" applyFill="1" applyBorder="1"/>
    <xf numFmtId="0" fontId="12" fillId="7" borderId="0" xfId="9" applyFont="1" applyFill="1" applyAlignment="1"/>
    <xf numFmtId="0" fontId="39" fillId="7" borderId="0" xfId="25" applyFont="1" applyFill="1"/>
    <xf numFmtId="0" fontId="24" fillId="7" borderId="0" xfId="25" applyFont="1" applyFill="1" applyBorder="1" applyAlignment="1">
      <alignment vertical="center"/>
    </xf>
    <xf numFmtId="0" fontId="20" fillId="7" borderId="0" xfId="25" applyFont="1" applyFill="1" applyBorder="1" applyAlignment="1"/>
    <xf numFmtId="0" fontId="24" fillId="7" borderId="0" xfId="25" applyFont="1" applyFill="1" applyBorder="1" applyAlignment="1"/>
    <xf numFmtId="0" fontId="40" fillId="7" borderId="0" xfId="25" applyFont="1" applyFill="1" applyBorder="1" applyAlignment="1">
      <alignment horizontal="center"/>
    </xf>
    <xf numFmtId="0" fontId="40" fillId="7" borderId="0" xfId="25" applyFont="1" applyFill="1" applyBorder="1" applyAlignment="1"/>
    <xf numFmtId="0" fontId="33" fillId="7" borderId="0" xfId="25" applyFill="1" applyBorder="1" applyAlignment="1">
      <alignment horizontal="center"/>
    </xf>
    <xf numFmtId="0" fontId="24" fillId="7" borderId="0" xfId="25" applyFont="1" applyFill="1" applyBorder="1" applyAlignment="1">
      <alignment horizontal="center"/>
    </xf>
    <xf numFmtId="175" fontId="24" fillId="7" borderId="0" xfId="8" applyNumberFormat="1" applyFont="1" applyFill="1" applyBorder="1" applyAlignment="1"/>
    <xf numFmtId="0" fontId="33" fillId="7" borderId="0" xfId="25" applyFill="1" applyBorder="1" applyAlignment="1"/>
    <xf numFmtId="175" fontId="24" fillId="7" borderId="0" xfId="8" applyFont="1" applyFill="1" applyBorder="1" applyAlignment="1"/>
    <xf numFmtId="4" fontId="24" fillId="0" borderId="55" xfId="25" applyNumberFormat="1" applyFont="1" applyFill="1" applyBorder="1" applyAlignment="1">
      <alignment horizontal="center"/>
    </xf>
    <xf numFmtId="4" fontId="24" fillId="0" borderId="38" xfId="25" applyNumberFormat="1" applyFont="1" applyFill="1" applyBorder="1" applyAlignment="1">
      <alignment horizontal="center"/>
    </xf>
    <xf numFmtId="4" fontId="24" fillId="0" borderId="56" xfId="25" applyNumberFormat="1" applyFont="1" applyFill="1" applyBorder="1" applyAlignment="1">
      <alignment horizontal="center"/>
    </xf>
    <xf numFmtId="0" fontId="28" fillId="7" borderId="0" xfId="25" applyFont="1" applyFill="1"/>
    <xf numFmtId="0" fontId="16" fillId="0" borderId="0" xfId="9" applyFont="1"/>
    <xf numFmtId="0" fontId="12" fillId="0" borderId="0" xfId="9" applyFont="1"/>
    <xf numFmtId="0" fontId="31" fillId="7" borderId="50" xfId="25" applyFont="1" applyFill="1" applyBorder="1" applyAlignment="1">
      <alignment horizontal="left" vertical="center"/>
    </xf>
    <xf numFmtId="0" fontId="31" fillId="7" borderId="25" xfId="25" applyFont="1" applyFill="1" applyBorder="1" applyAlignment="1">
      <alignment vertical="center"/>
    </xf>
    <xf numFmtId="4" fontId="31" fillId="7" borderId="25" xfId="25" applyNumberFormat="1" applyFont="1" applyFill="1" applyBorder="1" applyAlignment="1">
      <alignment horizontal="right" vertical="center"/>
    </xf>
    <xf numFmtId="177" fontId="10" fillId="7" borderId="0" xfId="9" applyNumberFormat="1" applyFill="1"/>
    <xf numFmtId="0" fontId="33" fillId="0" borderId="0" xfId="26"/>
    <xf numFmtId="0" fontId="25" fillId="7" borderId="0" xfId="26" applyFont="1" applyFill="1"/>
    <xf numFmtId="0" fontId="33" fillId="7" borderId="0" xfId="26" applyFont="1" applyFill="1"/>
    <xf numFmtId="0" fontId="33" fillId="7" borderId="0" xfId="26" applyFill="1"/>
    <xf numFmtId="0" fontId="10" fillId="0" borderId="0" xfId="9" applyAlignment="1">
      <alignment horizontal="center" vertical="center"/>
    </xf>
    <xf numFmtId="0" fontId="10" fillId="7" borderId="57" xfId="9" applyFill="1" applyBorder="1" applyAlignment="1">
      <alignment vertical="center"/>
    </xf>
    <xf numFmtId="0" fontId="10" fillId="0" borderId="0" xfId="9" applyAlignment="1">
      <alignment vertical="center"/>
    </xf>
    <xf numFmtId="0" fontId="37" fillId="7" borderId="0" xfId="26" applyFont="1" applyFill="1" applyBorder="1" applyAlignment="1">
      <alignment horizontal="center" vertical="center"/>
    </xf>
    <xf numFmtId="0" fontId="45" fillId="7" borderId="0" xfId="26" applyFont="1" applyFill="1" applyBorder="1" applyAlignment="1">
      <alignment vertical="center"/>
    </xf>
    <xf numFmtId="175" fontId="44" fillId="7" borderId="0" xfId="26" applyNumberFormat="1" applyFont="1" applyFill="1" applyBorder="1" applyAlignment="1">
      <alignment vertical="center"/>
    </xf>
    <xf numFmtId="175" fontId="46" fillId="7" borderId="0" xfId="26" applyNumberFormat="1" applyFont="1" applyFill="1" applyBorder="1" applyAlignment="1">
      <alignment vertical="center"/>
    </xf>
    <xf numFmtId="0" fontId="26" fillId="7" borderId="0" xfId="26" applyFont="1" applyFill="1"/>
    <xf numFmtId="0" fontId="26" fillId="7" borderId="0" xfId="26" applyFont="1" applyFill="1" applyBorder="1"/>
    <xf numFmtId="0" fontId="10" fillId="7" borderId="0" xfId="9" applyFont="1" applyFill="1"/>
    <xf numFmtId="0" fontId="10" fillId="7" borderId="0" xfId="9" applyFont="1" applyFill="1" applyBorder="1"/>
    <xf numFmtId="175" fontId="26" fillId="7" borderId="0" xfId="8" applyNumberFormat="1" applyFont="1" applyFill="1" applyBorder="1" applyAlignment="1"/>
    <xf numFmtId="175" fontId="10" fillId="7" borderId="0" xfId="9" applyNumberFormat="1" applyFill="1"/>
    <xf numFmtId="0" fontId="0" fillId="7" borderId="0" xfId="0" applyFill="1"/>
    <xf numFmtId="0" fontId="1" fillId="7" borderId="0" xfId="11" applyFont="1" applyFill="1"/>
    <xf numFmtId="0" fontId="7" fillId="7" borderId="0" xfId="11" applyFont="1" applyFill="1"/>
    <xf numFmtId="0" fontId="5" fillId="7" borderId="0" xfId="11" applyFont="1" applyFill="1"/>
    <xf numFmtId="0" fontId="11" fillId="7" borderId="0" xfId="11" applyFont="1" applyFill="1"/>
    <xf numFmtId="0" fontId="7" fillId="7" borderId="10" xfId="11" applyFont="1" applyFill="1" applyBorder="1"/>
    <xf numFmtId="0" fontId="7" fillId="7" borderId="71" xfId="11" applyFont="1" applyFill="1" applyBorder="1"/>
    <xf numFmtId="0" fontId="22" fillId="7" borderId="0" xfId="0" applyFont="1" applyFill="1"/>
    <xf numFmtId="3" fontId="8" fillId="7" borderId="10" xfId="0" applyNumberFormat="1" applyFont="1" applyFill="1" applyBorder="1" applyAlignment="1">
      <alignment horizontal="left"/>
    </xf>
    <xf numFmtId="0" fontId="3" fillId="7" borderId="0" xfId="19" applyFont="1" applyFill="1" applyAlignment="1"/>
    <xf numFmtId="0" fontId="8" fillId="7" borderId="0" xfId="19" applyFill="1" applyAlignment="1">
      <alignment horizontal="centerContinuous"/>
    </xf>
    <xf numFmtId="0" fontId="8" fillId="7" borderId="0" xfId="19" applyFill="1"/>
    <xf numFmtId="0" fontId="8" fillId="0" borderId="0" xfId="19"/>
    <xf numFmtId="0" fontId="7" fillId="7" borderId="0" xfId="19" applyFont="1" applyFill="1" applyAlignment="1">
      <alignment horizontal="centerContinuous"/>
    </xf>
    <xf numFmtId="0" fontId="8" fillId="7" borderId="0" xfId="19" applyFill="1" applyBorder="1"/>
    <xf numFmtId="0" fontId="8" fillId="7" borderId="0" xfId="19" applyFont="1" applyFill="1" applyBorder="1"/>
    <xf numFmtId="0" fontId="8" fillId="7" borderId="0" xfId="19" applyFont="1" applyFill="1"/>
    <xf numFmtId="0" fontId="12" fillId="7" borderId="29" xfId="19" applyFont="1" applyFill="1" applyBorder="1"/>
    <xf numFmtId="0" fontId="12" fillId="7" borderId="29" xfId="19" applyFont="1" applyFill="1" applyBorder="1" applyAlignment="1">
      <alignment horizontal="center"/>
    </xf>
    <xf numFmtId="3" fontId="8" fillId="7" borderId="0" xfId="19" quotePrefix="1" applyNumberFormat="1" applyFont="1" applyFill="1" applyBorder="1" applyAlignment="1">
      <alignment horizontal="right"/>
    </xf>
    <xf numFmtId="3" fontId="8" fillId="7" borderId="0" xfId="19" applyNumberFormat="1" applyFont="1" applyFill="1" applyBorder="1" applyAlignment="1">
      <alignment horizontal="left"/>
    </xf>
    <xf numFmtId="0" fontId="12" fillId="7" borderId="8" xfId="19" applyFont="1" applyFill="1" applyBorder="1"/>
    <xf numFmtId="0" fontId="12" fillId="7" borderId="8" xfId="19" applyFont="1" applyFill="1" applyBorder="1" applyAlignment="1">
      <alignment horizontal="center"/>
    </xf>
    <xf numFmtId="0" fontId="12" fillId="7" borderId="0" xfId="19" applyFont="1" applyFill="1"/>
    <xf numFmtId="3" fontId="12" fillId="7" borderId="0" xfId="19" applyNumberFormat="1" applyFont="1" applyFill="1"/>
    <xf numFmtId="178" fontId="12" fillId="7" borderId="0" xfId="19" applyNumberFormat="1" applyFont="1" applyFill="1"/>
    <xf numFmtId="0" fontId="12" fillId="7" borderId="0" xfId="19" applyFont="1" applyFill="1" applyBorder="1"/>
    <xf numFmtId="3" fontId="8" fillId="7" borderId="0" xfId="7" quotePrefix="1" applyNumberFormat="1" applyFont="1" applyFill="1" applyBorder="1" applyAlignment="1">
      <alignment horizontal="right"/>
    </xf>
    <xf numFmtId="0" fontId="22" fillId="7" borderId="0" xfId="19" applyFont="1" applyFill="1"/>
    <xf numFmtId="0" fontId="11" fillId="7" borderId="0" xfId="19" applyFont="1" applyFill="1"/>
    <xf numFmtId="0" fontId="9" fillId="7" borderId="0" xfId="19" applyFont="1" applyFill="1" applyAlignment="1">
      <alignment horizontal="right"/>
    </xf>
    <xf numFmtId="0" fontId="9" fillId="7" borderId="0" xfId="19" applyFont="1" applyFill="1"/>
    <xf numFmtId="0" fontId="16" fillId="7" borderId="0" xfId="19" applyFont="1" applyFill="1"/>
    <xf numFmtId="0" fontId="12" fillId="7" borderId="12" xfId="19" applyFont="1" applyFill="1" applyBorder="1" applyAlignment="1">
      <alignment horizontal="center" vertical="center"/>
    </xf>
    <xf numFmtId="0" fontId="14" fillId="7" borderId="0" xfId="19" applyFont="1" applyFill="1" applyBorder="1" applyAlignment="1">
      <alignment horizontal="left" vertical="center"/>
    </xf>
    <xf numFmtId="0" fontId="9" fillId="7" borderId="0" xfId="19" applyFont="1" applyFill="1" applyAlignment="1">
      <alignment horizontal="left"/>
    </xf>
    <xf numFmtId="0" fontId="12" fillId="7" borderId="0" xfId="19" applyFont="1" applyFill="1" applyAlignment="1">
      <alignment horizontal="left"/>
    </xf>
    <xf numFmtId="0" fontId="12" fillId="0" borderId="0" xfId="19" applyFont="1"/>
    <xf numFmtId="3" fontId="12" fillId="7" borderId="0" xfId="19" applyNumberFormat="1" applyFont="1" applyFill="1" applyBorder="1" applyAlignment="1">
      <alignment horizontal="left"/>
    </xf>
    <xf numFmtId="0" fontId="67" fillId="7" borderId="0" xfId="19" applyFont="1" applyFill="1"/>
    <xf numFmtId="0" fontId="64" fillId="7" borderId="0" xfId="19" applyFont="1" applyFill="1"/>
    <xf numFmtId="0" fontId="65" fillId="7" borderId="0" xfId="19" applyFont="1" applyFill="1" applyAlignment="1">
      <alignment horizontal="right"/>
    </xf>
    <xf numFmtId="0" fontId="65" fillId="7" borderId="0" xfId="19" applyFont="1" applyFill="1"/>
    <xf numFmtId="0" fontId="21" fillId="7" borderId="0" xfId="19" applyFont="1" applyFill="1"/>
    <xf numFmtId="0" fontId="65" fillId="7" borderId="0" xfId="19" applyFont="1" applyFill="1" applyAlignment="1">
      <alignment horizontal="left"/>
    </xf>
    <xf numFmtId="0" fontId="8" fillId="7" borderId="0" xfId="15" applyFill="1"/>
    <xf numFmtId="0" fontId="8" fillId="0" borderId="0" xfId="15"/>
    <xf numFmtId="0" fontId="52" fillId="7" borderId="0" xfId="18" applyFont="1" applyFill="1"/>
    <xf numFmtId="0" fontId="53" fillId="7" borderId="0" xfId="18" applyFont="1" applyFill="1"/>
    <xf numFmtId="0" fontId="68" fillId="7" borderId="0" xfId="15" applyFont="1" applyFill="1"/>
    <xf numFmtId="0" fontId="54" fillId="7" borderId="0" xfId="18" applyFont="1" applyFill="1"/>
    <xf numFmtId="0" fontId="55" fillId="7" borderId="0" xfId="18" applyFont="1" applyFill="1"/>
    <xf numFmtId="0" fontId="69" fillId="7" borderId="0" xfId="15" applyFont="1" applyFill="1"/>
    <xf numFmtId="0" fontId="68" fillId="7" borderId="0" xfId="15" applyFont="1" applyFill="1" applyBorder="1"/>
    <xf numFmtId="3" fontId="68" fillId="7" borderId="0" xfId="15" applyNumberFormat="1" applyFont="1" applyFill="1" applyBorder="1" applyAlignment="1">
      <alignment horizontal="right"/>
    </xf>
    <xf numFmtId="0" fontId="70" fillId="7" borderId="0" xfId="15" applyFont="1" applyFill="1"/>
    <xf numFmtId="0" fontId="68" fillId="7" borderId="0" xfId="15" applyFont="1" applyFill="1" applyAlignment="1">
      <alignment horizontal="right"/>
    </xf>
    <xf numFmtId="3" fontId="8" fillId="7" borderId="0" xfId="15" applyNumberFormat="1" applyFill="1"/>
    <xf numFmtId="0" fontId="68" fillId="7" borderId="0" xfId="15" applyFont="1" applyFill="1" applyAlignment="1">
      <alignment horizontal="left"/>
    </xf>
    <xf numFmtId="0" fontId="8" fillId="7" borderId="0" xfId="15" applyFill="1" applyAlignment="1">
      <alignment horizontal="center"/>
    </xf>
    <xf numFmtId="0" fontId="68" fillId="7" borderId="0" xfId="15" applyFont="1" applyFill="1" applyAlignment="1">
      <alignment horizontal="center"/>
    </xf>
    <xf numFmtId="179" fontId="68" fillId="7" borderId="0" xfId="15" applyNumberFormat="1" applyFont="1" applyFill="1"/>
    <xf numFmtId="3" fontId="68" fillId="7" borderId="0" xfId="15" applyNumberFormat="1" applyFont="1" applyFill="1"/>
    <xf numFmtId="0" fontId="8" fillId="7" borderId="0" xfId="18" applyFill="1" applyAlignment="1">
      <alignment horizontal="right"/>
    </xf>
    <xf numFmtId="0" fontId="8" fillId="7" borderId="0" xfId="0" applyFont="1" applyFill="1"/>
    <xf numFmtId="0" fontId="8" fillId="7" borderId="0" xfId="0" applyFont="1" applyFill="1" applyAlignment="1">
      <alignment wrapText="1"/>
    </xf>
    <xf numFmtId="0" fontId="8" fillId="7" borderId="0" xfId="0" applyFont="1" applyFill="1" applyAlignment="1">
      <alignment horizontal="center" vertical="center" wrapText="1"/>
    </xf>
    <xf numFmtId="0" fontId="2" fillId="0" borderId="0" xfId="10" applyFont="1"/>
    <xf numFmtId="0" fontId="2" fillId="0" borderId="0" xfId="10" applyFont="1" applyAlignment="1">
      <alignment horizontal="left"/>
    </xf>
    <xf numFmtId="0" fontId="2" fillId="0" borderId="0" xfId="10" applyFont="1" applyAlignment="1">
      <alignment horizontal="center"/>
    </xf>
    <xf numFmtId="4" fontId="5" fillId="4" borderId="75" xfId="10" applyNumberFormat="1" applyFont="1" applyFill="1" applyBorder="1" applyAlignment="1">
      <alignment horizontal="center" vertical="center"/>
    </xf>
    <xf numFmtId="4" fontId="2" fillId="4" borderId="11" xfId="10" applyNumberFormat="1" applyFont="1" applyFill="1" applyBorder="1" applyAlignment="1">
      <alignment horizontal="center" vertical="center"/>
    </xf>
    <xf numFmtId="0" fontId="2" fillId="7" borderId="11" xfId="10" applyFont="1" applyFill="1" applyBorder="1" applyAlignment="1">
      <alignment horizontal="center" vertical="center"/>
    </xf>
    <xf numFmtId="0" fontId="2" fillId="7" borderId="11" xfId="10" applyFont="1" applyFill="1" applyBorder="1" applyAlignment="1">
      <alignment vertical="center"/>
    </xf>
    <xf numFmtId="0" fontId="2" fillId="0" borderId="76" xfId="10" applyFont="1" applyBorder="1" applyAlignment="1">
      <alignment horizontal="center" vertical="center"/>
    </xf>
    <xf numFmtId="0" fontId="2" fillId="0" borderId="0" xfId="10" applyFont="1" applyAlignment="1">
      <alignment horizontal="center" vertical="center"/>
    </xf>
    <xf numFmtId="43" fontId="5" fillId="7" borderId="75" xfId="10" applyNumberFormat="1" applyFont="1" applyFill="1" applyBorder="1"/>
    <xf numFmtId="165" fontId="2" fillId="0" borderId="77" xfId="10" applyNumberFormat="1" applyFont="1" applyFill="1" applyBorder="1" applyAlignment="1">
      <alignment horizontal="center" vertical="center"/>
    </xf>
    <xf numFmtId="180" fontId="5" fillId="0" borderId="78" xfId="10" applyNumberFormat="1" applyFont="1" applyFill="1" applyBorder="1" applyAlignment="1">
      <alignment horizontal="center" vertical="center"/>
    </xf>
    <xf numFmtId="0" fontId="63" fillId="7" borderId="7" xfId="10" applyFont="1" applyFill="1" applyBorder="1" applyAlignment="1">
      <alignment vertical="center"/>
    </xf>
    <xf numFmtId="0" fontId="63" fillId="7" borderId="55" xfId="10" applyFont="1" applyFill="1" applyBorder="1" applyAlignment="1">
      <alignment horizontal="center" vertical="center"/>
    </xf>
    <xf numFmtId="0" fontId="63" fillId="7" borderId="79" xfId="10" applyFont="1" applyFill="1" applyBorder="1" applyAlignment="1">
      <alignment horizontal="center" vertical="center"/>
    </xf>
    <xf numFmtId="0" fontId="63" fillId="7" borderId="11" xfId="10" applyFont="1" applyFill="1" applyBorder="1" applyAlignment="1">
      <alignment vertical="center"/>
    </xf>
    <xf numFmtId="0" fontId="63" fillId="7" borderId="11" xfId="10" applyFont="1" applyFill="1" applyBorder="1" applyAlignment="1">
      <alignment horizontal="center" vertical="center"/>
    </xf>
    <xf numFmtId="0" fontId="63" fillId="7" borderId="77" xfId="10" applyFont="1" applyFill="1" applyBorder="1" applyAlignment="1">
      <alignment horizontal="center" vertical="center"/>
    </xf>
    <xf numFmtId="2" fontId="63" fillId="7" borderId="11" xfId="10" applyNumberFormat="1" applyFont="1" applyFill="1" applyBorder="1" applyAlignment="1">
      <alignment horizontal="center" vertical="center"/>
    </xf>
    <xf numFmtId="0" fontId="2" fillId="0" borderId="11" xfId="10" applyFont="1" applyFill="1" applyBorder="1" applyAlignment="1">
      <alignment vertical="center"/>
    </xf>
    <xf numFmtId="2" fontId="2" fillId="0" borderId="11" xfId="10" applyNumberFormat="1" applyFont="1" applyFill="1" applyBorder="1" applyAlignment="1">
      <alignment horizontal="center" vertical="center"/>
    </xf>
    <xf numFmtId="181" fontId="2" fillId="0" borderId="77" xfId="10" applyNumberFormat="1" applyFont="1" applyFill="1" applyBorder="1" applyAlignment="1">
      <alignment horizontal="center" vertical="center"/>
    </xf>
    <xf numFmtId="2" fontId="2" fillId="7" borderId="11" xfId="10" applyNumberFormat="1" applyFont="1" applyFill="1" applyBorder="1" applyAlignment="1">
      <alignment horizontal="center" vertical="center"/>
    </xf>
    <xf numFmtId="0" fontId="2" fillId="7" borderId="77" xfId="10" applyFont="1" applyFill="1" applyBorder="1" applyAlignment="1">
      <alignment horizontal="center" vertical="center"/>
    </xf>
    <xf numFmtId="0" fontId="2" fillId="0" borderId="76" xfId="10" applyFont="1" applyBorder="1" applyAlignment="1">
      <alignment vertical="center"/>
    </xf>
    <xf numFmtId="181" fontId="2" fillId="7" borderId="11" xfId="10" applyNumberFormat="1" applyFont="1" applyFill="1" applyBorder="1" applyAlignment="1">
      <alignment horizontal="center" vertical="center"/>
    </xf>
    <xf numFmtId="0" fontId="8" fillId="7" borderId="0" xfId="0" applyFont="1" applyFill="1" applyAlignment="1"/>
    <xf numFmtId="0" fontId="2" fillId="0" borderId="1" xfId="0" applyFont="1" applyFill="1" applyBorder="1" applyAlignment="1">
      <alignment vertical="center" wrapText="1"/>
    </xf>
    <xf numFmtId="0" fontId="2" fillId="0" borderId="11" xfId="10" applyFont="1" applyFill="1" applyBorder="1" applyAlignment="1">
      <alignment horizontal="center" vertical="center"/>
    </xf>
    <xf numFmtId="0" fontId="2" fillId="7" borderId="0" xfId="10" applyFont="1" applyFill="1" applyBorder="1"/>
    <xf numFmtId="0" fontId="2" fillId="7" borderId="0" xfId="10" applyFont="1" applyFill="1" applyBorder="1" applyAlignment="1">
      <alignment horizontal="center" vertical="center"/>
    </xf>
    <xf numFmtId="43" fontId="2" fillId="7" borderId="11" xfId="10" applyNumberFormat="1" applyFont="1" applyFill="1" applyBorder="1" applyAlignment="1">
      <alignment vertical="center"/>
    </xf>
    <xf numFmtId="0" fontId="57" fillId="0" borderId="0" xfId="17"/>
    <xf numFmtId="0" fontId="57" fillId="0" borderId="0" xfId="17" applyAlignment="1">
      <alignment horizontal="center" vertical="center"/>
    </xf>
    <xf numFmtId="0" fontId="57" fillId="0" borderId="0" xfId="17" applyAlignment="1">
      <alignment horizontal="center"/>
    </xf>
    <xf numFmtId="0" fontId="57" fillId="0" borderId="0" xfId="17" applyFill="1" applyBorder="1"/>
    <xf numFmtId="0" fontId="57" fillId="0" borderId="0" xfId="17" applyBorder="1"/>
    <xf numFmtId="0" fontId="57" fillId="7" borderId="10" xfId="17" applyFill="1" applyBorder="1"/>
    <xf numFmtId="0" fontId="65" fillId="7" borderId="64" xfId="17" applyFont="1" applyFill="1" applyBorder="1" applyAlignment="1">
      <alignment horizontal="center" vertical="center"/>
    </xf>
    <xf numFmtId="167" fontId="65" fillId="7" borderId="0" xfId="17" applyNumberFormat="1" applyFont="1" applyFill="1" applyBorder="1" applyAlignment="1">
      <alignment horizontal="right" indent="1"/>
    </xf>
    <xf numFmtId="167" fontId="65" fillId="7" borderId="29" xfId="17" applyNumberFormat="1" applyFont="1" applyFill="1" applyBorder="1" applyAlignment="1">
      <alignment horizontal="right" indent="1"/>
    </xf>
    <xf numFmtId="167" fontId="65" fillId="7" borderId="74" xfId="17" applyNumberFormat="1" applyFont="1" applyFill="1" applyBorder="1" applyAlignment="1">
      <alignment horizontal="right" indent="1"/>
    </xf>
    <xf numFmtId="0" fontId="65" fillId="7" borderId="38" xfId="17" applyFont="1" applyFill="1" applyBorder="1" applyAlignment="1">
      <alignment horizontal="center" vertical="center"/>
    </xf>
    <xf numFmtId="0" fontId="8" fillId="7" borderId="86" xfId="17" applyFont="1" applyFill="1" applyBorder="1"/>
    <xf numFmtId="0" fontId="8" fillId="7" borderId="38" xfId="17" applyFont="1" applyFill="1" applyBorder="1"/>
    <xf numFmtId="0" fontId="8" fillId="7" borderId="64" xfId="17" applyFont="1" applyFill="1" applyBorder="1" applyAlignment="1">
      <alignment horizontal="center" vertical="center"/>
    </xf>
    <xf numFmtId="0" fontId="8" fillId="7" borderId="64" xfId="17" applyFont="1" applyFill="1" applyBorder="1" applyAlignment="1">
      <alignment horizontal="center"/>
    </xf>
    <xf numFmtId="0" fontId="57" fillId="7" borderId="86" xfId="17" applyFill="1" applyBorder="1" applyAlignment="1">
      <alignment horizontal="center"/>
    </xf>
    <xf numFmtId="0" fontId="57" fillId="7" borderId="86" xfId="17" applyFill="1" applyBorder="1"/>
    <xf numFmtId="0" fontId="57" fillId="7" borderId="38" xfId="17" applyFill="1" applyBorder="1" applyAlignment="1">
      <alignment horizontal="center" vertical="center"/>
    </xf>
    <xf numFmtId="0" fontId="57" fillId="7" borderId="38" xfId="17" applyFill="1" applyBorder="1" applyAlignment="1">
      <alignment horizontal="center"/>
    </xf>
    <xf numFmtId="0" fontId="57" fillId="7" borderId="38" xfId="17" applyFill="1" applyBorder="1"/>
    <xf numFmtId="0" fontId="8" fillId="7" borderId="38" xfId="17" applyFont="1" applyFill="1" applyBorder="1" applyAlignment="1">
      <alignment horizontal="center" vertical="center"/>
    </xf>
    <xf numFmtId="0" fontId="57" fillId="7" borderId="10" xfId="17" applyFill="1" applyBorder="1" applyAlignment="1">
      <alignment vertical="center" wrapText="1"/>
    </xf>
    <xf numFmtId="0" fontId="65" fillId="7" borderId="64" xfId="17" applyFont="1" applyFill="1" applyBorder="1" applyAlignment="1">
      <alignment vertical="center"/>
    </xf>
    <xf numFmtId="0" fontId="65" fillId="7" borderId="86" xfId="17" applyFont="1" applyFill="1" applyBorder="1" applyAlignment="1">
      <alignment horizontal="center" vertical="center"/>
    </xf>
    <xf numFmtId="167" fontId="65" fillId="7" borderId="0" xfId="17" applyNumberFormat="1" applyFont="1" applyFill="1" applyBorder="1" applyAlignment="1">
      <alignment horizontal="right" vertical="center"/>
    </xf>
    <xf numFmtId="167" fontId="65" fillId="7" borderId="29" xfId="17" applyNumberFormat="1" applyFont="1" applyFill="1" applyBorder="1" applyAlignment="1">
      <alignment horizontal="right" vertical="center"/>
    </xf>
    <xf numFmtId="167" fontId="65" fillId="7" borderId="74" xfId="17" applyNumberFormat="1" applyFont="1" applyFill="1" applyBorder="1" applyAlignment="1">
      <alignment horizontal="right" vertical="center"/>
    </xf>
    <xf numFmtId="0" fontId="57" fillId="7" borderId="88" xfId="17" applyFill="1" applyBorder="1" applyAlignment="1">
      <alignment horizontal="center" vertical="center"/>
    </xf>
    <xf numFmtId="0" fontId="57" fillId="7" borderId="88" xfId="17" applyFill="1" applyBorder="1" applyAlignment="1">
      <alignment horizontal="center"/>
    </xf>
    <xf numFmtId="0" fontId="57" fillId="7" borderId="86" xfId="17" applyFill="1" applyBorder="1" applyAlignment="1">
      <alignment horizontal="center" vertical="center"/>
    </xf>
    <xf numFmtId="0" fontId="2" fillId="7" borderId="11" xfId="10" applyFont="1" applyFill="1" applyBorder="1" applyAlignment="1">
      <alignment horizontal="center" vertical="center"/>
    </xf>
    <xf numFmtId="0" fontId="63" fillId="7" borderId="11" xfId="10" applyFont="1" applyFill="1" applyBorder="1" applyAlignment="1">
      <alignment horizontal="left" vertical="center" wrapText="1"/>
    </xf>
    <xf numFmtId="0" fontId="2" fillId="7" borderId="11" xfId="10" applyFont="1" applyFill="1" applyBorder="1" applyAlignment="1">
      <alignment vertical="center"/>
    </xf>
    <xf numFmtId="0" fontId="0" fillId="8" borderId="0" xfId="0" applyFill="1"/>
    <xf numFmtId="0" fontId="63" fillId="7" borderId="90" xfId="10" applyFont="1" applyFill="1" applyBorder="1" applyAlignment="1">
      <alignment horizontal="center" vertical="center"/>
    </xf>
    <xf numFmtId="0" fontId="8" fillId="7" borderId="0" xfId="11" applyFill="1" applyBorder="1"/>
    <xf numFmtId="9" fontId="2" fillId="7" borderId="0" xfId="30" applyFont="1" applyFill="1" applyBorder="1"/>
    <xf numFmtId="0" fontId="24" fillId="7" borderId="0" xfId="11" applyFont="1" applyFill="1"/>
    <xf numFmtId="0" fontId="28" fillId="7" borderId="0" xfId="11" applyFont="1" applyFill="1"/>
    <xf numFmtId="0" fontId="2" fillId="7" borderId="0" xfId="11" applyFont="1" applyFill="1"/>
    <xf numFmtId="4" fontId="24" fillId="7" borderId="0" xfId="11" applyNumberFormat="1" applyFont="1" applyFill="1"/>
    <xf numFmtId="0" fontId="24" fillId="7" borderId="0" xfId="11" applyFont="1" applyFill="1" applyBorder="1" applyAlignment="1">
      <alignment horizontal="center" vertical="center"/>
    </xf>
    <xf numFmtId="0" fontId="24" fillId="7" borderId="232" xfId="11" applyFont="1" applyFill="1" applyBorder="1" applyAlignment="1">
      <alignment horizontal="center" vertical="center"/>
    </xf>
    <xf numFmtId="0" fontId="24" fillId="7" borderId="234" xfId="11" applyFont="1" applyFill="1" applyBorder="1" applyAlignment="1">
      <alignment horizontal="center" vertical="center"/>
    </xf>
    <xf numFmtId="4" fontId="2" fillId="7" borderId="0" xfId="11" applyNumberFormat="1" applyFont="1" applyFill="1"/>
    <xf numFmtId="0" fontId="7" fillId="7" borderId="0" xfId="9" applyFont="1" applyFill="1"/>
    <xf numFmtId="0" fontId="7" fillId="7" borderId="28" xfId="9" applyFont="1" applyFill="1" applyBorder="1" applyAlignment="1">
      <alignment horizontal="left"/>
    </xf>
    <xf numFmtId="0" fontId="10" fillId="7" borderId="29" xfId="9" applyFill="1" applyBorder="1" applyAlignment="1"/>
    <xf numFmtId="0" fontId="10" fillId="7" borderId="30" xfId="9" applyFill="1" applyBorder="1" applyAlignment="1"/>
    <xf numFmtId="0" fontId="21" fillId="7" borderId="28" xfId="9" applyFont="1" applyFill="1" applyBorder="1" applyAlignment="1">
      <alignment horizontal="left"/>
    </xf>
    <xf numFmtId="3" fontId="10" fillId="7" borderId="29" xfId="9" applyNumberFormat="1" applyFill="1" applyBorder="1" applyAlignment="1"/>
    <xf numFmtId="167" fontId="10" fillId="7" borderId="29" xfId="9" applyNumberFormat="1" applyFill="1" applyBorder="1" applyAlignment="1"/>
    <xf numFmtId="3" fontId="7" fillId="7" borderId="30" xfId="9" applyNumberFormat="1" applyFont="1" applyFill="1" applyBorder="1" applyAlignment="1"/>
    <xf numFmtId="0" fontId="10" fillId="7" borderId="28" xfId="9" applyFill="1" applyBorder="1"/>
    <xf numFmtId="9" fontId="22" fillId="7" borderId="29" xfId="29" applyFont="1" applyFill="1" applyBorder="1" applyAlignment="1">
      <alignment horizontal="center"/>
    </xf>
    <xf numFmtId="0" fontId="10" fillId="7" borderId="29" xfId="9" applyFill="1" applyBorder="1"/>
    <xf numFmtId="9" fontId="22" fillId="7" borderId="30" xfId="29" applyFont="1" applyFill="1" applyBorder="1" applyAlignment="1">
      <alignment horizontal="center"/>
    </xf>
    <xf numFmtId="0" fontId="10" fillId="7" borderId="91" xfId="9" applyFill="1" applyBorder="1" applyAlignment="1">
      <alignment horizontal="left"/>
    </xf>
    <xf numFmtId="9" fontId="22" fillId="7" borderId="31" xfId="29" applyFont="1" applyFill="1" applyBorder="1" applyAlignment="1">
      <alignment horizontal="center"/>
    </xf>
    <xf numFmtId="0" fontId="10" fillId="7" borderId="31" xfId="9" applyFill="1" applyBorder="1" applyAlignment="1"/>
    <xf numFmtId="9" fontId="22" fillId="7" borderId="32" xfId="29" applyFont="1" applyFill="1" applyBorder="1" applyAlignment="1">
      <alignment horizontal="center"/>
    </xf>
    <xf numFmtId="0" fontId="7" fillId="7" borderId="28" xfId="9" applyFont="1" applyFill="1" applyBorder="1" applyAlignment="1">
      <alignment horizontal="center"/>
    </xf>
    <xf numFmtId="3" fontId="7" fillId="7" borderId="29" xfId="9" applyNumberFormat="1" applyFont="1" applyFill="1" applyBorder="1" applyAlignment="1"/>
    <xf numFmtId="0" fontId="10" fillId="7" borderId="33" xfId="9" applyFill="1" applyBorder="1"/>
    <xf numFmtId="9" fontId="22" fillId="7" borderId="35" xfId="29" applyNumberFormat="1" applyFont="1" applyFill="1" applyBorder="1" applyAlignment="1">
      <alignment horizontal="center"/>
    </xf>
    <xf numFmtId="0" fontId="10" fillId="7" borderId="34" xfId="9" applyFill="1" applyBorder="1"/>
    <xf numFmtId="43" fontId="0" fillId="7" borderId="0" xfId="0" applyNumberFormat="1" applyFill="1"/>
    <xf numFmtId="9" fontId="61" fillId="7" borderId="0" xfId="29" applyFont="1" applyFill="1"/>
    <xf numFmtId="0" fontId="23" fillId="7" borderId="0" xfId="9" applyFont="1" applyFill="1"/>
    <xf numFmtId="9" fontId="22" fillId="7" borderId="35" xfId="29" applyFont="1" applyFill="1" applyBorder="1" applyAlignment="1">
      <alignment horizontal="center"/>
    </xf>
    <xf numFmtId="9" fontId="10" fillId="7" borderId="0" xfId="9" applyNumberFormat="1" applyFill="1"/>
    <xf numFmtId="0" fontId="7" fillId="7" borderId="230" xfId="9" applyFont="1" applyFill="1" applyBorder="1" applyAlignment="1">
      <alignment horizontal="left"/>
    </xf>
    <xf numFmtId="0" fontId="21" fillId="7" borderId="230" xfId="9" applyFont="1" applyFill="1" applyBorder="1" applyAlignment="1">
      <alignment horizontal="left"/>
    </xf>
    <xf numFmtId="0" fontId="10" fillId="7" borderId="64" xfId="9" applyFill="1" applyBorder="1"/>
    <xf numFmtId="0" fontId="10" fillId="7" borderId="235" xfId="9" applyFill="1" applyBorder="1" applyAlignment="1">
      <alignment horizontal="left"/>
    </xf>
    <xf numFmtId="0" fontId="7" fillId="7" borderId="236" xfId="9" applyFont="1" applyFill="1" applyBorder="1" applyAlignment="1">
      <alignment horizontal="center"/>
    </xf>
    <xf numFmtId="0" fontId="10" fillId="7" borderId="237" xfId="9" applyFill="1" applyBorder="1"/>
    <xf numFmtId="165" fontId="10" fillId="7" borderId="0" xfId="9" applyNumberFormat="1" applyFill="1"/>
    <xf numFmtId="3" fontId="10" fillId="7" borderId="0" xfId="9" applyNumberFormat="1" applyFill="1"/>
    <xf numFmtId="0" fontId="10" fillId="7" borderId="238" xfId="9" applyFill="1" applyBorder="1" applyAlignment="1"/>
    <xf numFmtId="0" fontId="7" fillId="7" borderId="230" xfId="9" applyFont="1" applyFill="1" applyBorder="1" applyAlignment="1">
      <alignment horizontal="center"/>
    </xf>
    <xf numFmtId="9" fontId="22" fillId="7" borderId="239" xfId="29" applyFont="1" applyFill="1" applyBorder="1" applyAlignment="1">
      <alignment horizontal="center"/>
    </xf>
    <xf numFmtId="0" fontId="10" fillId="7" borderId="240" xfId="9" applyFill="1" applyBorder="1"/>
    <xf numFmtId="2" fontId="10" fillId="7" borderId="0" xfId="9" applyNumberFormat="1" applyFill="1"/>
    <xf numFmtId="4" fontId="10" fillId="7" borderId="0" xfId="9" applyNumberFormat="1" applyFill="1" applyBorder="1"/>
    <xf numFmtId="1" fontId="10" fillId="7" borderId="0" xfId="9" applyNumberFormat="1" applyFill="1"/>
    <xf numFmtId="0" fontId="24" fillId="7" borderId="0" xfId="9" applyFont="1" applyFill="1" applyAlignment="1">
      <alignment wrapText="1"/>
    </xf>
    <xf numFmtId="0" fontId="10" fillId="7" borderId="0" xfId="9" applyFill="1" applyAlignment="1">
      <alignment wrapText="1"/>
    </xf>
    <xf numFmtId="43" fontId="10" fillId="0" borderId="0" xfId="1" applyFont="1"/>
    <xf numFmtId="0" fontId="12" fillId="0" borderId="72" xfId="9" applyFont="1" applyFill="1" applyBorder="1" applyAlignment="1">
      <alignment horizontal="center" vertical="center"/>
    </xf>
    <xf numFmtId="0" fontId="12" fillId="0" borderId="0" xfId="9" applyFont="1" applyFill="1" applyBorder="1" applyAlignment="1">
      <alignment vertical="center"/>
    </xf>
    <xf numFmtId="0" fontId="12" fillId="0" borderId="38" xfId="9" applyFont="1" applyFill="1" applyBorder="1" applyAlignment="1">
      <alignment horizontal="center" vertical="center"/>
    </xf>
    <xf numFmtId="0" fontId="12" fillId="0" borderId="29" xfId="9" applyFont="1" applyFill="1" applyBorder="1" applyAlignment="1">
      <alignment horizontal="center" vertical="center"/>
    </xf>
    <xf numFmtId="0" fontId="12" fillId="0" borderId="115" xfId="9" applyFont="1" applyFill="1" applyBorder="1" applyAlignment="1">
      <alignment horizontal="center" vertical="center"/>
    </xf>
    <xf numFmtId="0" fontId="12" fillId="0" borderId="85" xfId="9" applyFont="1" applyFill="1" applyBorder="1" applyAlignment="1">
      <alignment horizontal="center" vertical="center"/>
    </xf>
    <xf numFmtId="0" fontId="12" fillId="0" borderId="116" xfId="9" applyFont="1" applyFill="1" applyBorder="1" applyAlignment="1">
      <alignment horizontal="center" vertical="center"/>
    </xf>
    <xf numFmtId="0" fontId="12" fillId="0" borderId="23" xfId="9" applyFont="1" applyFill="1" applyBorder="1" applyAlignment="1">
      <alignment vertical="center"/>
    </xf>
    <xf numFmtId="0" fontId="12" fillId="0" borderId="18" xfId="9" applyFont="1" applyFill="1" applyBorder="1" applyAlignment="1">
      <alignment horizontal="center" vertical="center"/>
    </xf>
    <xf numFmtId="0" fontId="12" fillId="0" borderId="22" xfId="9" applyFont="1" applyFill="1" applyBorder="1" applyAlignment="1">
      <alignment horizontal="center" vertical="center"/>
    </xf>
    <xf numFmtId="0" fontId="12" fillId="0" borderId="1" xfId="9" applyFont="1" applyFill="1" applyBorder="1" applyAlignment="1">
      <alignment horizontal="center" vertical="center"/>
    </xf>
    <xf numFmtId="0" fontId="12" fillId="0" borderId="117" xfId="9" applyFont="1" applyFill="1" applyBorder="1" applyAlignment="1">
      <alignment horizontal="center" vertical="center"/>
    </xf>
    <xf numFmtId="0" fontId="64" fillId="0" borderId="23" xfId="9" applyFont="1" applyFill="1" applyBorder="1" applyAlignment="1">
      <alignment vertical="center"/>
    </xf>
    <xf numFmtId="0" fontId="12" fillId="0" borderId="118" xfId="9" applyFont="1" applyFill="1" applyBorder="1" applyAlignment="1">
      <alignment vertical="center"/>
    </xf>
    <xf numFmtId="0" fontId="12" fillId="0" borderId="119" xfId="9" applyFont="1" applyFill="1" applyBorder="1" applyAlignment="1">
      <alignment horizontal="center" vertical="center"/>
    </xf>
    <xf numFmtId="0" fontId="12" fillId="0" borderId="120" xfId="9" applyFont="1" applyFill="1" applyBorder="1" applyAlignment="1">
      <alignment horizontal="center" vertical="center"/>
    </xf>
    <xf numFmtId="0" fontId="12" fillId="0" borderId="118" xfId="9" applyFont="1" applyFill="1" applyBorder="1" applyAlignment="1">
      <alignment horizontal="center" vertical="center"/>
    </xf>
    <xf numFmtId="0" fontId="12" fillId="0" borderId="121" xfId="9" applyFont="1" applyFill="1" applyBorder="1" applyAlignment="1">
      <alignment horizontal="center" vertical="center"/>
    </xf>
    <xf numFmtId="0" fontId="12" fillId="0" borderId="122" xfId="9" applyFont="1" applyFill="1" applyBorder="1" applyAlignment="1">
      <alignment vertical="center"/>
    </xf>
    <xf numFmtId="0" fontId="12" fillId="0" borderId="123" xfId="9" applyFont="1" applyFill="1" applyBorder="1" applyAlignment="1">
      <alignment horizontal="center" vertical="center"/>
    </xf>
    <xf numFmtId="0" fontId="12" fillId="0" borderId="124" xfId="9" applyFont="1" applyFill="1" applyBorder="1" applyAlignment="1">
      <alignment horizontal="center" vertical="center"/>
    </xf>
    <xf numFmtId="0" fontId="12" fillId="0" borderId="122" xfId="9" applyFont="1" applyFill="1" applyBorder="1" applyAlignment="1">
      <alignment horizontal="center" vertical="center"/>
    </xf>
    <xf numFmtId="0" fontId="12" fillId="0" borderId="125" xfId="9" applyFont="1" applyFill="1" applyBorder="1" applyAlignment="1">
      <alignment horizontal="center" vertical="center"/>
    </xf>
    <xf numFmtId="0" fontId="12" fillId="0" borderId="122" xfId="9" applyFont="1" applyFill="1" applyBorder="1" applyAlignment="1">
      <alignment vertical="center" wrapText="1"/>
    </xf>
    <xf numFmtId="0" fontId="68" fillId="7" borderId="245" xfId="15" applyFont="1" applyFill="1" applyBorder="1" applyAlignment="1">
      <alignment horizontal="center" vertical="center"/>
    </xf>
    <xf numFmtId="0" fontId="68" fillId="7" borderId="246" xfId="15" applyFont="1" applyFill="1" applyBorder="1" applyAlignment="1">
      <alignment horizontal="center" vertical="center"/>
    </xf>
    <xf numFmtId="0" fontId="72" fillId="7" borderId="0" xfId="18" applyFont="1" applyFill="1" applyAlignment="1">
      <alignment horizontal="left"/>
    </xf>
    <xf numFmtId="0" fontId="65" fillId="7" borderId="0" xfId="18" applyFont="1" applyFill="1"/>
    <xf numFmtId="0" fontId="65" fillId="0" borderId="0" xfId="18" applyFont="1"/>
    <xf numFmtId="0" fontId="65" fillId="7" borderId="0" xfId="18" applyFont="1" applyFill="1" applyBorder="1"/>
    <xf numFmtId="0" fontId="8" fillId="7" borderId="0" xfId="0" applyFont="1" applyFill="1" applyAlignment="1">
      <alignment horizontal="center" wrapText="1"/>
    </xf>
    <xf numFmtId="0" fontId="8" fillId="7" borderId="0" xfId="0" applyFont="1" applyFill="1" applyAlignment="1">
      <alignment horizontal="left" wrapText="1"/>
    </xf>
    <xf numFmtId="43" fontId="8" fillId="7" borderId="0" xfId="1" applyFont="1" applyFill="1" applyAlignment="1">
      <alignment horizontal="center" vertical="center" wrapText="1"/>
    </xf>
    <xf numFmtId="0" fontId="3" fillId="7" borderId="0" xfId="0" applyFont="1" applyFill="1" applyAlignment="1">
      <alignment horizontal="left"/>
    </xf>
    <xf numFmtId="0" fontId="2" fillId="7" borderId="11" xfId="10" applyFont="1" applyFill="1" applyBorder="1" applyAlignment="1">
      <alignment vertical="center"/>
    </xf>
    <xf numFmtId="0" fontId="1" fillId="7" borderId="0" xfId="0" quotePrefix="1" applyFont="1" applyFill="1"/>
    <xf numFmtId="0" fontId="74" fillId="7" borderId="0" xfId="0" applyFont="1" applyFill="1"/>
    <xf numFmtId="0" fontId="63" fillId="7" borderId="0" xfId="0" applyFont="1" applyFill="1"/>
    <xf numFmtId="0" fontId="5" fillId="7" borderId="0" xfId="0" applyFont="1" applyFill="1"/>
    <xf numFmtId="0" fontId="12" fillId="7" borderId="45" xfId="0" applyFont="1" applyFill="1" applyBorder="1" applyAlignment="1">
      <alignment horizontal="center" vertical="center"/>
    </xf>
    <xf numFmtId="165" fontId="64" fillId="7" borderId="44" xfId="0" applyNumberFormat="1" applyFont="1" applyFill="1" applyBorder="1" applyAlignment="1">
      <alignment horizontal="center" vertical="center"/>
    </xf>
    <xf numFmtId="0" fontId="12" fillId="7" borderId="22" xfId="0" applyFont="1" applyFill="1" applyBorder="1" applyAlignment="1">
      <alignment horizontal="center" vertical="center"/>
    </xf>
    <xf numFmtId="165" fontId="64" fillId="7" borderId="20" xfId="0" applyNumberFormat="1" applyFont="1" applyFill="1" applyBorder="1" applyAlignment="1">
      <alignment horizontal="center" vertical="center"/>
    </xf>
    <xf numFmtId="0" fontId="12" fillId="7" borderId="1" xfId="0" applyFont="1" applyFill="1" applyBorder="1" applyAlignment="1">
      <alignment vertical="center" wrapText="1"/>
    </xf>
    <xf numFmtId="165" fontId="64" fillId="7" borderId="146" xfId="0" applyNumberFormat="1" applyFont="1" applyFill="1" applyBorder="1" applyAlignment="1">
      <alignment horizontal="center" vertical="center"/>
    </xf>
    <xf numFmtId="0" fontId="65" fillId="7" borderId="0" xfId="0" applyFont="1" applyFill="1" applyAlignment="1">
      <alignment horizontal="right" indent="1"/>
    </xf>
    <xf numFmtId="0" fontId="5" fillId="7" borderId="0" xfId="0" applyFont="1" applyFill="1" applyBorder="1"/>
    <xf numFmtId="0" fontId="5" fillId="7" borderId="0" xfId="0" applyFont="1" applyFill="1" applyBorder="1" applyAlignment="1">
      <alignment horizontal="center" vertical="center"/>
    </xf>
    <xf numFmtId="0" fontId="12" fillId="7" borderId="1" xfId="0" applyFont="1" applyFill="1" applyBorder="1" applyAlignment="1">
      <alignment vertical="center"/>
    </xf>
    <xf numFmtId="0" fontId="12" fillId="7" borderId="20" xfId="0" applyFont="1" applyFill="1" applyBorder="1" applyAlignment="1">
      <alignment horizontal="center" vertical="center"/>
    </xf>
    <xf numFmtId="0" fontId="12" fillId="7" borderId="2" xfId="0" applyFont="1" applyFill="1" applyBorder="1" applyAlignment="1">
      <alignment vertical="center"/>
    </xf>
    <xf numFmtId="0" fontId="12" fillId="7" borderId="147" xfId="0" applyFont="1" applyFill="1" applyBorder="1" applyAlignment="1">
      <alignment horizontal="center" vertical="center"/>
    </xf>
    <xf numFmtId="0" fontId="12" fillId="7" borderId="3" xfId="0" applyFont="1" applyFill="1" applyBorder="1" applyAlignment="1">
      <alignment vertical="center"/>
    </xf>
    <xf numFmtId="0" fontId="12" fillId="7" borderId="148" xfId="0" applyFont="1" applyFill="1" applyBorder="1" applyAlignment="1">
      <alignment horizontal="center" vertical="center"/>
    </xf>
    <xf numFmtId="0" fontId="12" fillId="7" borderId="4" xfId="0" applyFont="1" applyFill="1" applyBorder="1" applyAlignment="1">
      <alignment vertical="center"/>
    </xf>
    <xf numFmtId="0" fontId="12" fillId="7" borderId="149" xfId="0" applyFont="1" applyFill="1" applyBorder="1" applyAlignment="1">
      <alignment horizontal="center" vertical="center"/>
    </xf>
    <xf numFmtId="0" fontId="12" fillId="7" borderId="0" xfId="0" applyFont="1" applyFill="1" applyBorder="1" applyAlignment="1">
      <alignment vertical="center"/>
    </xf>
    <xf numFmtId="0" fontId="12" fillId="7" borderId="150" xfId="0" applyFont="1" applyFill="1" applyBorder="1" applyAlignment="1">
      <alignment horizontal="center" vertical="center"/>
    </xf>
    <xf numFmtId="0" fontId="12" fillId="7" borderId="5" xfId="0" applyFont="1" applyFill="1" applyBorder="1" applyAlignment="1">
      <alignment vertical="center"/>
    </xf>
    <xf numFmtId="0" fontId="12" fillId="7" borderId="151" xfId="0" applyFont="1" applyFill="1" applyBorder="1" applyAlignment="1">
      <alignment horizontal="center" vertical="center"/>
    </xf>
    <xf numFmtId="0" fontId="10" fillId="7" borderId="0" xfId="9" applyFill="1" applyAlignment="1">
      <alignment horizontal="centerContinuous"/>
    </xf>
    <xf numFmtId="0" fontId="5" fillId="7" borderId="0" xfId="9" applyFont="1" applyFill="1" applyAlignment="1"/>
    <xf numFmtId="0" fontId="12" fillId="7" borderId="0" xfId="9" applyFont="1" applyFill="1" applyAlignment="1">
      <alignment horizontal="center"/>
    </xf>
    <xf numFmtId="0" fontId="13" fillId="7" borderId="0" xfId="9" applyFont="1" applyFill="1"/>
    <xf numFmtId="0" fontId="15" fillId="7" borderId="0" xfId="9" applyFont="1" applyFill="1" applyBorder="1" applyAlignment="1"/>
    <xf numFmtId="0" fontId="10" fillId="7" borderId="0" xfId="9" applyFill="1" applyAlignment="1">
      <alignment vertical="center"/>
    </xf>
    <xf numFmtId="0" fontId="10" fillId="7" borderId="0" xfId="9" applyFill="1" applyAlignment="1">
      <alignment horizontal="center" vertical="center"/>
    </xf>
    <xf numFmtId="0" fontId="8" fillId="7" borderId="0" xfId="9" applyFont="1" applyFill="1" applyBorder="1" applyAlignment="1"/>
    <xf numFmtId="0" fontId="5" fillId="7" borderId="0" xfId="9" applyFont="1" applyFill="1"/>
    <xf numFmtId="0" fontId="11" fillId="7" borderId="0" xfId="9" applyFont="1" applyFill="1"/>
    <xf numFmtId="0" fontId="10" fillId="7" borderId="0" xfId="9" applyNumberFormat="1" applyFill="1" applyBorder="1"/>
    <xf numFmtId="0" fontId="10" fillId="7" borderId="10" xfId="9" applyFill="1" applyBorder="1"/>
    <xf numFmtId="0" fontId="10" fillId="7" borderId="0" xfId="9" applyFill="1" applyBorder="1" applyAlignment="1">
      <alignment horizontal="center"/>
    </xf>
    <xf numFmtId="0" fontId="10" fillId="7" borderId="29" xfId="9" applyFill="1" applyBorder="1" applyAlignment="1">
      <alignment horizontal="center"/>
    </xf>
    <xf numFmtId="0" fontId="10" fillId="7" borderId="139" xfId="9" applyFill="1" applyBorder="1" applyAlignment="1">
      <alignment horizontal="right"/>
    </xf>
    <xf numFmtId="0" fontId="10" fillId="7" borderId="74" xfId="9" applyFill="1" applyBorder="1" applyAlignment="1">
      <alignment horizontal="center"/>
    </xf>
    <xf numFmtId="0" fontId="8" fillId="7" borderId="10" xfId="9" applyFont="1" applyFill="1" applyBorder="1"/>
    <xf numFmtId="0" fontId="65" fillId="7" borderId="64" xfId="9" applyFont="1" applyFill="1" applyBorder="1"/>
    <xf numFmtId="0" fontId="10" fillId="7" borderId="82" xfId="9" applyFill="1" applyBorder="1"/>
    <xf numFmtId="0" fontId="10" fillId="7" borderId="84" xfId="9" applyFill="1" applyBorder="1"/>
    <xf numFmtId="0" fontId="10" fillId="7" borderId="35" xfId="9" applyFill="1" applyBorder="1" applyAlignment="1">
      <alignment horizontal="center"/>
    </xf>
    <xf numFmtId="3" fontId="10" fillId="7" borderId="35" xfId="9" applyNumberFormat="1" applyFill="1" applyBorder="1" applyAlignment="1">
      <alignment horizontal="right"/>
    </xf>
    <xf numFmtId="3" fontId="10" fillId="7" borderId="98" xfId="9" applyNumberFormat="1" applyFill="1" applyBorder="1" applyAlignment="1">
      <alignment horizontal="center"/>
    </xf>
    <xf numFmtId="0" fontId="10" fillId="7" borderId="143" xfId="9" applyFill="1" applyBorder="1" applyAlignment="1">
      <alignment horizontal="center"/>
    </xf>
    <xf numFmtId="3" fontId="10" fillId="7" borderId="0" xfId="9" applyNumberFormat="1" applyFill="1" applyBorder="1" applyAlignment="1">
      <alignment horizontal="center"/>
    </xf>
    <xf numFmtId="0" fontId="10" fillId="7" borderId="139" xfId="9" applyFill="1" applyBorder="1"/>
    <xf numFmtId="0" fontId="10" fillId="7" borderId="139" xfId="9" applyFill="1" applyBorder="1" applyAlignment="1">
      <alignment horizontal="center"/>
    </xf>
    <xf numFmtId="0" fontId="10" fillId="7" borderId="86" xfId="9" applyFill="1" applyBorder="1" applyAlignment="1">
      <alignment horizontal="center"/>
    </xf>
    <xf numFmtId="0" fontId="8" fillId="7" borderId="28" xfId="9" applyFont="1" applyFill="1" applyBorder="1"/>
    <xf numFmtId="167" fontId="10" fillId="7" borderId="38" xfId="9" applyNumberFormat="1" applyFill="1" applyBorder="1" applyAlignment="1">
      <alignment horizontal="center"/>
    </xf>
    <xf numFmtId="168" fontId="61" fillId="7" borderId="0" xfId="2" applyNumberFormat="1" applyFont="1" applyFill="1" applyBorder="1"/>
    <xf numFmtId="167" fontId="10" fillId="7" borderId="74" xfId="9" applyNumberFormat="1" applyFill="1" applyBorder="1" applyAlignment="1">
      <alignment horizontal="center"/>
    </xf>
    <xf numFmtId="0" fontId="10" fillId="7" borderId="35" xfId="9" applyFill="1" applyBorder="1"/>
    <xf numFmtId="3" fontId="10" fillId="7" borderId="35" xfId="9" applyNumberFormat="1" applyFill="1" applyBorder="1" applyAlignment="1">
      <alignment horizontal="center"/>
    </xf>
    <xf numFmtId="168" fontId="61" fillId="7" borderId="0" xfId="2" applyNumberFormat="1" applyFont="1" applyFill="1" applyBorder="1" applyAlignment="1">
      <alignment horizontal="right"/>
    </xf>
    <xf numFmtId="0" fontId="8" fillId="7" borderId="0" xfId="9" applyFont="1" applyFill="1" applyBorder="1"/>
    <xf numFmtId="0" fontId="10" fillId="7" borderId="75" xfId="9" applyFill="1" applyBorder="1"/>
    <xf numFmtId="0" fontId="10" fillId="7" borderId="83" xfId="9" applyFill="1" applyBorder="1"/>
    <xf numFmtId="168" fontId="61" fillId="7" borderId="35" xfId="2" applyNumberFormat="1" applyFont="1" applyFill="1" applyBorder="1" applyAlignment="1">
      <alignment horizontal="right"/>
    </xf>
    <xf numFmtId="167" fontId="10" fillId="7" borderId="98" xfId="9" applyNumberFormat="1" applyFill="1" applyBorder="1"/>
    <xf numFmtId="168" fontId="10" fillId="7" borderId="0" xfId="9" applyNumberFormat="1" applyFill="1" applyBorder="1"/>
    <xf numFmtId="0" fontId="8" fillId="7" borderId="95" xfId="9" applyFont="1" applyFill="1" applyBorder="1"/>
    <xf numFmtId="3" fontId="10" fillId="7" borderId="139" xfId="9" applyNumberFormat="1" applyFill="1" applyBorder="1" applyAlignment="1">
      <alignment horizontal="center"/>
    </xf>
    <xf numFmtId="167" fontId="10" fillId="7" borderId="86" xfId="9" applyNumberFormat="1" applyFill="1" applyBorder="1" applyAlignment="1">
      <alignment horizontal="center"/>
    </xf>
    <xf numFmtId="168" fontId="61" fillId="7" borderId="143" xfId="2" applyNumberFormat="1" applyFont="1" applyFill="1" applyBorder="1"/>
    <xf numFmtId="167" fontId="10" fillId="7" borderId="73" xfId="9" applyNumberFormat="1" applyFill="1" applyBorder="1" applyAlignment="1">
      <alignment horizontal="center"/>
    </xf>
    <xf numFmtId="3" fontId="8" fillId="7" borderId="75" xfId="9" applyNumberFormat="1" applyFont="1" applyFill="1" applyBorder="1"/>
    <xf numFmtId="0" fontId="10" fillId="7" borderId="143" xfId="9" applyFill="1" applyBorder="1"/>
    <xf numFmtId="0" fontId="11" fillId="7" borderId="0" xfId="9" applyFont="1" applyFill="1" applyBorder="1"/>
    <xf numFmtId="0" fontId="57" fillId="7" borderId="0" xfId="17" applyFill="1"/>
    <xf numFmtId="0" fontId="57" fillId="7" borderId="0" xfId="17" applyFill="1" applyAlignment="1">
      <alignment horizontal="center" vertical="center"/>
    </xf>
    <xf numFmtId="0" fontId="57" fillId="7" borderId="0" xfId="17" applyFill="1" applyAlignment="1">
      <alignment horizontal="center"/>
    </xf>
    <xf numFmtId="0" fontId="57" fillId="7" borderId="0" xfId="17" applyFill="1" applyBorder="1"/>
    <xf numFmtId="0" fontId="11" fillId="7" borderId="0" xfId="17" applyFont="1" applyFill="1"/>
    <xf numFmtId="0" fontId="57" fillId="7" borderId="0" xfId="17" applyNumberFormat="1" applyFill="1" applyBorder="1"/>
    <xf numFmtId="3" fontId="57" fillId="7" borderId="0" xfId="17" applyNumberFormat="1" applyFill="1"/>
    <xf numFmtId="0" fontId="57" fillId="7" borderId="0" xfId="17" applyFill="1" applyBorder="1" applyAlignment="1">
      <alignment horizontal="center" vertical="center"/>
    </xf>
    <xf numFmtId="0" fontId="57" fillId="7" borderId="0" xfId="17" applyFill="1" applyBorder="1" applyAlignment="1">
      <alignment horizontal="center"/>
    </xf>
    <xf numFmtId="3" fontId="57" fillId="7" borderId="0" xfId="17" applyNumberFormat="1" applyFill="1" applyBorder="1" applyAlignment="1">
      <alignment horizontal="center"/>
    </xf>
    <xf numFmtId="0" fontId="15" fillId="7" borderId="0" xfId="17" applyFont="1" applyFill="1" applyBorder="1" applyAlignment="1">
      <alignment horizontal="center"/>
    </xf>
    <xf numFmtId="0" fontId="15" fillId="7" borderId="0" xfId="17" applyFont="1" applyFill="1" applyBorder="1" applyAlignment="1">
      <alignment horizontal="center" vertical="center"/>
    </xf>
    <xf numFmtId="0" fontId="15" fillId="7" borderId="0" xfId="17" applyFont="1" applyFill="1" applyBorder="1" applyAlignment="1"/>
    <xf numFmtId="167" fontId="57" fillId="7" borderId="0" xfId="17" applyNumberFormat="1" applyFill="1" applyBorder="1" applyAlignment="1">
      <alignment horizontal="center"/>
    </xf>
    <xf numFmtId="0" fontId="8" fillId="7" borderId="0" xfId="17" applyFont="1" applyFill="1" applyBorder="1"/>
    <xf numFmtId="0" fontId="2" fillId="7" borderId="0" xfId="10" applyFont="1" applyFill="1"/>
    <xf numFmtId="0" fontId="2" fillId="7" borderId="0" xfId="10" applyFont="1" applyFill="1" applyAlignment="1">
      <alignment horizontal="center" vertical="center"/>
    </xf>
    <xf numFmtId="0" fontId="2" fillId="7" borderId="0" xfId="10" applyFont="1" applyFill="1" applyAlignment="1">
      <alignment horizontal="left"/>
    </xf>
    <xf numFmtId="0" fontId="3" fillId="7" borderId="0" xfId="10" applyFont="1" applyFill="1"/>
    <xf numFmtId="0" fontId="5" fillId="7" borderId="0" xfId="10" applyFont="1" applyFill="1"/>
    <xf numFmtId="0" fontId="5" fillId="7" borderId="0" xfId="10" applyFont="1" applyFill="1" applyBorder="1"/>
    <xf numFmtId="0" fontId="5" fillId="7" borderId="0" xfId="10" applyFont="1" applyFill="1" applyBorder="1" applyAlignment="1">
      <alignment horizontal="center" vertical="center"/>
    </xf>
    <xf numFmtId="180" fontId="5" fillId="7" borderId="0" xfId="10" applyNumberFormat="1" applyFont="1" applyFill="1" applyBorder="1" applyAlignment="1">
      <alignment horizontal="center"/>
    </xf>
    <xf numFmtId="171" fontId="5" fillId="7" borderId="0" xfId="10" applyNumberFormat="1" applyFont="1" applyFill="1" applyBorder="1" applyAlignment="1">
      <alignment horizontal="center"/>
    </xf>
    <xf numFmtId="2" fontId="2" fillId="7" borderId="0" xfId="10" applyNumberFormat="1" applyFont="1" applyFill="1" applyAlignment="1">
      <alignment horizontal="left"/>
    </xf>
    <xf numFmtId="171" fontId="5" fillId="7" borderId="0" xfId="10" applyNumberFormat="1" applyFont="1" applyFill="1" applyBorder="1" applyAlignment="1">
      <alignment horizontal="center" vertical="center"/>
    </xf>
    <xf numFmtId="43" fontId="2" fillId="7" borderId="0" xfId="10" applyNumberFormat="1" applyFont="1" applyFill="1"/>
    <xf numFmtId="171" fontId="2" fillId="7" borderId="0" xfId="10" applyNumberFormat="1" applyFont="1" applyFill="1"/>
    <xf numFmtId="2" fontId="2" fillId="7" borderId="0" xfId="10" applyNumberFormat="1" applyFont="1" applyFill="1"/>
    <xf numFmtId="0" fontId="2" fillId="7" borderId="0" xfId="10" applyFont="1" applyFill="1" applyAlignment="1">
      <alignment horizontal="right" vertical="center"/>
    </xf>
    <xf numFmtId="0" fontId="2" fillId="7" borderId="0" xfId="10" applyFont="1" applyFill="1" applyAlignment="1">
      <alignment vertical="center"/>
    </xf>
    <xf numFmtId="0" fontId="2" fillId="7" borderId="0" xfId="10" applyFont="1" applyFill="1" applyAlignment="1">
      <alignment horizontal="right"/>
    </xf>
    <xf numFmtId="0" fontId="2" fillId="7" borderId="0" xfId="10" applyFont="1" applyFill="1" applyAlignment="1">
      <alignment horizontal="center"/>
    </xf>
    <xf numFmtId="180" fontId="5" fillId="7" borderId="0" xfId="10" applyNumberFormat="1" applyFont="1" applyFill="1" applyBorder="1" applyAlignment="1">
      <alignment horizontal="center" vertical="center"/>
    </xf>
    <xf numFmtId="0" fontId="2" fillId="7" borderId="0" xfId="10" applyFont="1" applyFill="1" applyBorder="1" applyAlignment="1">
      <alignment vertical="center"/>
    </xf>
    <xf numFmtId="0" fontId="6" fillId="7" borderId="0" xfId="10" applyFont="1" applyFill="1" applyBorder="1" applyAlignment="1">
      <alignment horizontal="center" vertical="center" wrapText="1"/>
    </xf>
    <xf numFmtId="0" fontId="63" fillId="7" borderId="0" xfId="10" applyFont="1" applyFill="1" applyBorder="1" applyAlignment="1">
      <alignment horizontal="center" vertical="center"/>
    </xf>
    <xf numFmtId="0" fontId="2" fillId="7" borderId="76" xfId="10" applyFont="1" applyFill="1" applyBorder="1" applyAlignment="1">
      <alignment horizontal="center" vertical="center"/>
    </xf>
    <xf numFmtId="4" fontId="2" fillId="7" borderId="11" xfId="10" applyNumberFormat="1" applyFont="1" applyFill="1" applyBorder="1" applyAlignment="1">
      <alignment horizontal="center" vertical="center"/>
    </xf>
    <xf numFmtId="165" fontId="2" fillId="7" borderId="77" xfId="10" applyNumberFormat="1" applyFont="1" applyFill="1" applyBorder="1" applyAlignment="1">
      <alignment horizontal="center" vertical="center"/>
    </xf>
    <xf numFmtId="4" fontId="5" fillId="7" borderId="75" xfId="10" applyNumberFormat="1" applyFont="1" applyFill="1" applyBorder="1" applyAlignment="1">
      <alignment horizontal="center" vertical="center"/>
    </xf>
    <xf numFmtId="180" fontId="5" fillId="7" borderId="78" xfId="10" applyNumberFormat="1" applyFont="1" applyFill="1" applyBorder="1" applyAlignment="1">
      <alignment horizontal="center" vertical="center"/>
    </xf>
    <xf numFmtId="0" fontId="7" fillId="7" borderId="0" xfId="10" applyFont="1" applyFill="1" applyBorder="1" applyAlignment="1">
      <alignment horizontal="right" vertical="center"/>
    </xf>
    <xf numFmtId="0" fontId="8" fillId="7" borderId="0" xfId="10" applyFont="1" applyFill="1" applyBorder="1" applyAlignment="1">
      <alignment vertical="center"/>
    </xf>
    <xf numFmtId="4" fontId="5" fillId="7" borderId="0" xfId="10" applyNumberFormat="1" applyFont="1" applyFill="1" applyBorder="1" applyAlignment="1">
      <alignment horizontal="center" vertical="center"/>
    </xf>
    <xf numFmtId="0" fontId="5" fillId="7" borderId="0" xfId="10" applyFont="1" applyFill="1" applyBorder="1" applyAlignment="1">
      <alignment vertical="center"/>
    </xf>
    <xf numFmtId="172" fontId="63" fillId="7" borderId="0" xfId="10" applyNumberFormat="1" applyFont="1" applyFill="1" applyBorder="1" applyAlignment="1">
      <alignment horizontal="right" vertical="center" indent="2"/>
    </xf>
    <xf numFmtId="172" fontId="5" fillId="7" borderId="0" xfId="10" applyNumberFormat="1" applyFont="1" applyFill="1" applyBorder="1" applyAlignment="1">
      <alignment horizontal="right" vertical="center" indent="2"/>
    </xf>
    <xf numFmtId="0" fontId="5" fillId="7" borderId="0" xfId="10" applyFont="1" applyFill="1" applyAlignment="1">
      <alignment vertical="center"/>
    </xf>
    <xf numFmtId="2" fontId="5" fillId="7" borderId="75" xfId="10" applyNumberFormat="1" applyFont="1" applyFill="1" applyBorder="1" applyAlignment="1">
      <alignment horizontal="center" vertical="center"/>
    </xf>
    <xf numFmtId="181" fontId="2" fillId="7" borderId="152" xfId="10" applyNumberFormat="1" applyFont="1" applyFill="1" applyBorder="1" applyAlignment="1">
      <alignment horizontal="left" vertical="center"/>
    </xf>
    <xf numFmtId="171" fontId="5" fillId="7" borderId="0" xfId="10" applyNumberFormat="1" applyFont="1" applyFill="1" applyBorder="1" applyAlignment="1">
      <alignment horizontal="right" vertical="center"/>
    </xf>
    <xf numFmtId="165" fontId="5" fillId="7" borderId="0" xfId="10" applyNumberFormat="1" applyFont="1" applyFill="1" applyBorder="1" applyAlignment="1">
      <alignment vertical="center"/>
    </xf>
    <xf numFmtId="0" fontId="8" fillId="7" borderId="0" xfId="10" applyFont="1" applyFill="1" applyAlignment="1">
      <alignment vertical="center"/>
    </xf>
    <xf numFmtId="0" fontId="2" fillId="7" borderId="89" xfId="10" applyFont="1" applyFill="1" applyBorder="1" applyAlignment="1">
      <alignment horizontal="center" vertical="center"/>
    </xf>
    <xf numFmtId="172" fontId="5" fillId="7" borderId="135" xfId="10" applyNumberFormat="1" applyFont="1" applyFill="1" applyBorder="1" applyAlignment="1">
      <alignment horizontal="center" vertical="center"/>
    </xf>
    <xf numFmtId="0" fontId="2" fillId="7" borderId="152" xfId="10" applyFont="1" applyFill="1" applyBorder="1" applyAlignment="1">
      <alignment vertical="center"/>
    </xf>
    <xf numFmtId="0" fontId="2" fillId="7" borderId="0" xfId="10" applyFont="1" applyFill="1" applyBorder="1" applyAlignment="1">
      <alignment horizontal="left"/>
    </xf>
    <xf numFmtId="181" fontId="2" fillId="7" borderId="77" xfId="10" applyNumberFormat="1" applyFont="1" applyFill="1" applyBorder="1" applyAlignment="1">
      <alignment horizontal="center" vertical="center"/>
    </xf>
    <xf numFmtId="0" fontId="20" fillId="7" borderId="0" xfId="20" applyFont="1" applyFill="1"/>
    <xf numFmtId="0" fontId="24" fillId="7" borderId="0" xfId="20" applyFont="1" applyFill="1"/>
    <xf numFmtId="0" fontId="24" fillId="7" borderId="0" xfId="20" applyFont="1" applyFill="1" applyAlignment="1"/>
    <xf numFmtId="0" fontId="2" fillId="7" borderId="0" xfId="9" applyFont="1" applyFill="1" applyAlignment="1">
      <alignment vertical="center"/>
    </xf>
    <xf numFmtId="0" fontId="21" fillId="7" borderId="28" xfId="9" applyFont="1" applyFill="1" applyBorder="1" applyAlignment="1">
      <alignment horizontal="center"/>
    </xf>
    <xf numFmtId="0" fontId="10" fillId="7" borderId="31" xfId="9" applyFill="1" applyBorder="1"/>
    <xf numFmtId="0" fontId="6" fillId="7" borderId="0" xfId="9" applyFont="1" applyFill="1" applyBorder="1" applyAlignment="1">
      <alignment horizontal="center"/>
    </xf>
    <xf numFmtId="0" fontId="30" fillId="7" borderId="6" xfId="9" applyFont="1" applyFill="1" applyBorder="1" applyAlignment="1">
      <alignment vertical="center"/>
    </xf>
    <xf numFmtId="0" fontId="30" fillId="7" borderId="42" xfId="9" applyFont="1" applyFill="1" applyBorder="1" applyAlignment="1">
      <alignment horizontal="center" vertical="center"/>
    </xf>
    <xf numFmtId="4" fontId="30" fillId="7" borderId="55" xfId="4" applyNumberFormat="1" applyFont="1" applyFill="1" applyBorder="1" applyAlignment="1">
      <alignment horizontal="right" vertical="center"/>
    </xf>
    <xf numFmtId="4" fontId="30" fillId="7" borderId="153" xfId="4" applyNumberFormat="1" applyFont="1" applyFill="1" applyBorder="1" applyAlignment="1">
      <alignment horizontal="right" vertical="center"/>
    </xf>
    <xf numFmtId="4" fontId="31" fillId="7" borderId="106" xfId="4" applyNumberFormat="1" applyFont="1" applyFill="1" applyBorder="1" applyAlignment="1">
      <alignment horizontal="right" vertical="center"/>
    </xf>
    <xf numFmtId="0" fontId="30" fillId="7" borderId="29" xfId="9" applyFont="1" applyFill="1" applyBorder="1" applyAlignment="1">
      <alignment vertical="center"/>
    </xf>
    <xf numFmtId="0" fontId="30" fillId="7" borderId="0" xfId="9" applyFont="1" applyFill="1" applyBorder="1" applyAlignment="1">
      <alignment horizontal="center" vertical="center"/>
    </xf>
    <xf numFmtId="4" fontId="30" fillId="7" borderId="38" xfId="4" applyNumberFormat="1" applyFont="1" applyFill="1" applyBorder="1" applyAlignment="1">
      <alignment horizontal="right" vertical="center"/>
    </xf>
    <xf numFmtId="4" fontId="30" fillId="7" borderId="154" xfId="4" applyNumberFormat="1" applyFont="1" applyFill="1" applyBorder="1" applyAlignment="1">
      <alignment horizontal="right" vertical="center"/>
    </xf>
    <xf numFmtId="4" fontId="31" fillId="7" borderId="64" xfId="4" applyNumberFormat="1" applyFont="1" applyFill="1" applyBorder="1" applyAlignment="1">
      <alignment horizontal="right" vertical="center"/>
    </xf>
    <xf numFmtId="0" fontId="30" fillId="7" borderId="50" xfId="9" applyFont="1" applyFill="1" applyBorder="1" applyAlignment="1">
      <alignment vertical="center"/>
    </xf>
    <xf numFmtId="0" fontId="30" fillId="7" borderId="51" xfId="9" applyFont="1" applyFill="1" applyBorder="1" applyAlignment="1">
      <alignment horizontal="center" vertical="center"/>
    </xf>
    <xf numFmtId="4" fontId="30" fillId="7" borderId="24" xfId="4" applyNumberFormat="1" applyFont="1" applyFill="1" applyBorder="1" applyAlignment="1">
      <alignment horizontal="right" vertical="center"/>
    </xf>
    <xf numFmtId="4" fontId="30" fillId="7" borderId="155" xfId="4" applyNumberFormat="1" applyFont="1" applyFill="1" applyBorder="1" applyAlignment="1">
      <alignment horizontal="right" vertical="center"/>
    </xf>
    <xf numFmtId="4" fontId="31" fillId="7" borderId="25" xfId="4" applyNumberFormat="1" applyFont="1" applyFill="1" applyBorder="1" applyAlignment="1">
      <alignment horizontal="right" vertical="center"/>
    </xf>
    <xf numFmtId="0" fontId="30" fillId="7" borderId="8" xfId="9" applyFont="1" applyFill="1" applyBorder="1" applyAlignment="1">
      <alignment vertical="center"/>
    </xf>
    <xf numFmtId="0" fontId="30" fillId="7" borderId="9" xfId="9" applyFont="1" applyFill="1" applyBorder="1" applyAlignment="1">
      <alignment horizontal="center" vertical="center"/>
    </xf>
    <xf numFmtId="4" fontId="30" fillId="7" borderId="27" xfId="9" applyNumberFormat="1" applyFont="1" applyFill="1" applyBorder="1" applyAlignment="1">
      <alignment horizontal="center" vertical="center"/>
    </xf>
    <xf numFmtId="9" fontId="61" fillId="7" borderId="0" xfId="28" applyFont="1" applyFill="1"/>
    <xf numFmtId="165" fontId="10" fillId="7" borderId="0" xfId="9" applyNumberFormat="1" applyFill="1" applyBorder="1"/>
    <xf numFmtId="0" fontId="10" fillId="7" borderId="0" xfId="29" applyNumberFormat="1" applyFill="1"/>
    <xf numFmtId="0" fontId="6" fillId="7" borderId="0" xfId="9" applyFont="1" applyFill="1" applyBorder="1" applyAlignment="1">
      <alignment horizontal="center" vertical="center"/>
    </xf>
    <xf numFmtId="2" fontId="2" fillId="7" borderId="0" xfId="11" applyNumberFormat="1" applyFont="1" applyFill="1" applyBorder="1"/>
    <xf numFmtId="0" fontId="24" fillId="7" borderId="0" xfId="11" applyFont="1" applyFill="1" applyBorder="1"/>
    <xf numFmtId="0" fontId="2" fillId="7" borderId="0" xfId="11" applyFont="1" applyFill="1" applyBorder="1"/>
    <xf numFmtId="0" fontId="20" fillId="7" borderId="0" xfId="11" applyFont="1" applyFill="1"/>
    <xf numFmtId="174" fontId="8" fillId="7" borderId="0" xfId="11" applyNumberFormat="1" applyFill="1"/>
    <xf numFmtId="0" fontId="33" fillId="7" borderId="0" xfId="25" applyFill="1" applyAlignment="1"/>
    <xf numFmtId="0" fontId="25" fillId="7" borderId="0" xfId="25" applyFont="1" applyFill="1"/>
    <xf numFmtId="0" fontId="34" fillId="7" borderId="0" xfId="25" applyFont="1" applyFill="1"/>
    <xf numFmtId="0" fontId="41" fillId="7" borderId="0" xfId="25" applyFont="1" applyFill="1" applyAlignment="1">
      <alignment horizontal="center" vertical="center"/>
    </xf>
    <xf numFmtId="4" fontId="42" fillId="7" borderId="0" xfId="25" applyNumberFormat="1" applyFont="1" applyFill="1" applyAlignment="1">
      <alignment vertical="center"/>
    </xf>
    <xf numFmtId="0" fontId="12" fillId="7" borderId="0" xfId="9" applyFont="1" applyFill="1"/>
    <xf numFmtId="0" fontId="16" fillId="7" borderId="0" xfId="9" applyFont="1" applyFill="1"/>
    <xf numFmtId="0" fontId="30" fillId="7" borderId="13" xfId="25" applyFont="1" applyFill="1" applyBorder="1" applyAlignment="1">
      <alignment horizontal="center" vertical="center"/>
    </xf>
    <xf numFmtId="175" fontId="31" fillId="7" borderId="17" xfId="25" applyNumberFormat="1" applyFont="1" applyFill="1" applyBorder="1" applyAlignment="1">
      <alignment horizontal="right" vertical="center"/>
    </xf>
    <xf numFmtId="0" fontId="30" fillId="7" borderId="18" xfId="25" applyFont="1" applyFill="1" applyBorder="1" applyAlignment="1">
      <alignment horizontal="center" vertical="center"/>
    </xf>
    <xf numFmtId="175" fontId="30" fillId="7" borderId="18" xfId="25" applyNumberFormat="1" applyFont="1" applyFill="1" applyBorder="1" applyAlignment="1">
      <alignment horizontal="right" vertical="center"/>
    </xf>
    <xf numFmtId="175" fontId="31" fillId="7" borderId="21" xfId="25" applyNumberFormat="1" applyFont="1" applyFill="1" applyBorder="1" applyAlignment="1">
      <alignment horizontal="right" vertical="center"/>
    </xf>
    <xf numFmtId="4" fontId="33" fillId="7" borderId="0" xfId="25" applyNumberFormat="1" applyFill="1"/>
    <xf numFmtId="0" fontId="34" fillId="7" borderId="0" xfId="26" applyFont="1" applyFill="1"/>
    <xf numFmtId="0" fontId="33" fillId="7" borderId="0" xfId="26" applyFill="1" applyBorder="1"/>
    <xf numFmtId="0" fontId="33" fillId="7" borderId="0" xfId="26" applyFill="1" applyAlignment="1">
      <alignment horizontal="center"/>
    </xf>
    <xf numFmtId="0" fontId="28" fillId="7" borderId="0" xfId="26" applyFont="1" applyFill="1"/>
    <xf numFmtId="0" fontId="33" fillId="7" borderId="0" xfId="27" applyFont="1" applyFill="1"/>
    <xf numFmtId="0" fontId="24" fillId="7" borderId="0" xfId="26" applyFont="1" applyFill="1" applyBorder="1" applyAlignment="1"/>
    <xf numFmtId="0" fontId="24" fillId="7" borderId="0" xfId="26" applyFont="1" applyFill="1" applyBorder="1" applyAlignment="1">
      <alignment horizontal="center"/>
    </xf>
    <xf numFmtId="0" fontId="33" fillId="7" borderId="0" xfId="26" applyFill="1" applyBorder="1" applyAlignment="1"/>
    <xf numFmtId="0" fontId="33" fillId="7" borderId="0" xfId="26" applyFont="1" applyFill="1" applyBorder="1"/>
    <xf numFmtId="0" fontId="8" fillId="7" borderId="0" xfId="9" applyFont="1" applyFill="1" applyBorder="1" applyAlignment="1">
      <alignment horizontal="right"/>
    </xf>
    <xf numFmtId="0" fontId="26" fillId="7" borderId="0" xfId="26" applyFont="1" applyFill="1" applyBorder="1" applyAlignment="1">
      <alignment horizontal="center"/>
    </xf>
    <xf numFmtId="0" fontId="26" fillId="7" borderId="0" xfId="26" applyFont="1" applyFill="1" applyBorder="1" applyAlignment="1"/>
    <xf numFmtId="0" fontId="33" fillId="7" borderId="0" xfId="26" applyFont="1" applyFill="1" applyBorder="1" applyAlignment="1"/>
    <xf numFmtId="184" fontId="8" fillId="7" borderId="0" xfId="15" applyNumberFormat="1" applyFill="1"/>
    <xf numFmtId="183" fontId="68" fillId="7" borderId="245" xfId="15" applyNumberFormat="1" applyFont="1" applyFill="1" applyBorder="1" applyAlignment="1">
      <alignment horizontal="right" indent="1"/>
    </xf>
    <xf numFmtId="183" fontId="68" fillId="0" borderId="252" xfId="15" applyNumberFormat="1" applyFont="1" applyFill="1" applyBorder="1" applyAlignment="1">
      <alignment horizontal="right"/>
    </xf>
    <xf numFmtId="183" fontId="68" fillId="0" borderId="253" xfId="15" applyNumberFormat="1" applyFont="1" applyFill="1" applyBorder="1" applyAlignment="1">
      <alignment horizontal="right"/>
    </xf>
    <xf numFmtId="183" fontId="68" fillId="0" borderId="254" xfId="15" applyNumberFormat="1" applyFont="1" applyFill="1" applyBorder="1" applyAlignment="1">
      <alignment horizontal="right"/>
    </xf>
    <xf numFmtId="183" fontId="12" fillId="7" borderId="29" xfId="19" quotePrefix="1" applyNumberFormat="1" applyFont="1" applyFill="1" applyBorder="1" applyAlignment="1">
      <alignment horizontal="right"/>
    </xf>
    <xf numFmtId="183" fontId="12" fillId="7" borderId="29" xfId="19" applyNumberFormat="1" applyFont="1" applyFill="1" applyBorder="1" applyAlignment="1">
      <alignment horizontal="right"/>
    </xf>
    <xf numFmtId="183" fontId="12" fillId="7" borderId="8" xfId="19" applyNumberFormat="1" applyFont="1" applyFill="1" applyBorder="1" applyAlignment="1">
      <alignment horizontal="right"/>
    </xf>
    <xf numFmtId="183" fontId="11" fillId="7" borderId="38" xfId="19" applyNumberFormat="1" applyFont="1" applyFill="1" applyBorder="1" applyAlignment="1">
      <alignment horizontal="right"/>
    </xf>
    <xf numFmtId="183" fontId="11" fillId="7" borderId="56" xfId="19" applyNumberFormat="1" applyFont="1" applyFill="1" applyBorder="1" applyAlignment="1">
      <alignment horizontal="right"/>
    </xf>
    <xf numFmtId="183" fontId="12" fillId="7" borderId="0" xfId="19" applyNumberFormat="1" applyFont="1" applyFill="1" applyBorder="1"/>
    <xf numFmtId="183" fontId="11" fillId="7" borderId="11" xfId="19" quotePrefix="1" applyNumberFormat="1" applyFont="1" applyFill="1" applyBorder="1" applyAlignment="1">
      <alignment horizontal="right" vertical="center"/>
    </xf>
    <xf numFmtId="184" fontId="12" fillId="7" borderId="29" xfId="19" applyNumberFormat="1" applyFont="1" applyFill="1" applyBorder="1" applyAlignment="1">
      <alignment horizontal="right"/>
    </xf>
    <xf numFmtId="184" fontId="11" fillId="7" borderId="38" xfId="19" applyNumberFormat="1" applyFont="1" applyFill="1" applyBorder="1" applyAlignment="1">
      <alignment horizontal="right"/>
    </xf>
    <xf numFmtId="172" fontId="24" fillId="0" borderId="24" xfId="25" applyNumberFormat="1" applyFont="1" applyFill="1" applyBorder="1" applyAlignment="1">
      <alignment horizontal="center" vertical="center"/>
    </xf>
    <xf numFmtId="172" fontId="24" fillId="0" borderId="55" xfId="25" applyNumberFormat="1" applyFont="1" applyFill="1" applyBorder="1" applyAlignment="1">
      <alignment horizontal="right"/>
    </xf>
    <xf numFmtId="172" fontId="24" fillId="0" borderId="38" xfId="25" applyNumberFormat="1" applyFont="1" applyFill="1" applyBorder="1" applyAlignment="1">
      <alignment horizontal="right"/>
    </xf>
    <xf numFmtId="172" fontId="24" fillId="0" borderId="56" xfId="25" applyNumberFormat="1" applyFont="1" applyFill="1" applyBorder="1" applyAlignment="1">
      <alignment horizontal="right"/>
    </xf>
    <xf numFmtId="172" fontId="24" fillId="0" borderId="55" xfId="5" applyNumberFormat="1" applyFont="1" applyFill="1" applyBorder="1" applyAlignment="1"/>
    <xf numFmtId="172" fontId="24" fillId="0" borderId="6" xfId="5" applyNumberFormat="1" applyFont="1" applyFill="1" applyBorder="1" applyAlignment="1"/>
    <xf numFmtId="172" fontId="24" fillId="0" borderId="24" xfId="5" applyNumberFormat="1" applyFont="1" applyFill="1" applyBorder="1" applyAlignment="1"/>
    <xf numFmtId="172" fontId="24" fillId="0" borderId="50" xfId="5" applyNumberFormat="1" applyFont="1" applyFill="1" applyBorder="1" applyAlignment="1"/>
    <xf numFmtId="0" fontId="24" fillId="7" borderId="6" xfId="11" applyFont="1" applyFill="1" applyBorder="1"/>
    <xf numFmtId="0" fontId="24" fillId="7" borderId="42" xfId="11" applyFont="1" applyFill="1" applyBorder="1"/>
    <xf numFmtId="0" fontId="24" fillId="7" borderId="29" xfId="11" applyFont="1" applyFill="1" applyBorder="1"/>
    <xf numFmtId="172" fontId="27" fillId="7" borderId="171" xfId="4" applyNumberFormat="1" applyFont="1" applyFill="1" applyBorder="1"/>
    <xf numFmtId="182" fontId="10" fillId="7" borderId="29" xfId="9" applyNumberFormat="1" applyFill="1" applyBorder="1" applyAlignment="1"/>
    <xf numFmtId="182" fontId="7" fillId="7" borderId="30" xfId="1" applyNumberFormat="1" applyFont="1" applyFill="1" applyBorder="1" applyAlignment="1"/>
    <xf numFmtId="182" fontId="11" fillId="7" borderId="30" xfId="9" applyNumberFormat="1" applyFont="1" applyFill="1" applyBorder="1" applyAlignment="1"/>
    <xf numFmtId="182" fontId="7" fillId="7" borderId="29" xfId="9" applyNumberFormat="1" applyFont="1" applyFill="1" applyBorder="1" applyAlignment="1"/>
    <xf numFmtId="182" fontId="7" fillId="7" borderId="30" xfId="9" applyNumberFormat="1" applyFont="1" applyFill="1" applyBorder="1" applyAlignment="1"/>
    <xf numFmtId="172" fontId="20" fillId="7" borderId="258" xfId="3" applyNumberFormat="1" applyFont="1" applyFill="1" applyBorder="1" applyAlignment="1">
      <alignment horizontal="right" vertical="center"/>
    </xf>
    <xf numFmtId="0" fontId="10" fillId="7" borderId="235" xfId="9" applyFill="1" applyBorder="1"/>
    <xf numFmtId="0" fontId="10" fillId="7" borderId="86" xfId="9" applyFill="1" applyBorder="1" applyAlignment="1"/>
    <xf numFmtId="9" fontId="22" fillId="7" borderId="56" xfId="29" applyFont="1" applyFill="1" applyBorder="1" applyAlignment="1">
      <alignment horizontal="center"/>
    </xf>
    <xf numFmtId="3" fontId="10" fillId="7" borderId="38" xfId="9" applyNumberFormat="1" applyFill="1" applyBorder="1" applyAlignment="1"/>
    <xf numFmtId="9" fontId="22" fillId="7" borderId="259" xfId="29" applyFont="1" applyFill="1" applyBorder="1" applyAlignment="1">
      <alignment horizontal="center"/>
    </xf>
    <xf numFmtId="0" fontId="10" fillId="7" borderId="56" xfId="9" applyFill="1" applyBorder="1"/>
    <xf numFmtId="182" fontId="7" fillId="7" borderId="38" xfId="9" applyNumberFormat="1" applyFont="1" applyFill="1" applyBorder="1" applyAlignment="1"/>
    <xf numFmtId="3" fontId="7" fillId="7" borderId="38" xfId="9" applyNumberFormat="1" applyFont="1" applyFill="1" applyBorder="1" applyAlignment="1"/>
    <xf numFmtId="9" fontId="22" fillId="7" borderId="259" xfId="29" applyNumberFormat="1" applyFont="1" applyFill="1" applyBorder="1" applyAlignment="1">
      <alignment horizontal="center"/>
    </xf>
    <xf numFmtId="9" fontId="61" fillId="7" borderId="56" xfId="29" applyFont="1" applyFill="1" applyBorder="1"/>
    <xf numFmtId="0" fontId="2" fillId="7" borderId="11" xfId="10" applyFont="1" applyFill="1" applyBorder="1" applyAlignment="1">
      <alignment vertical="center"/>
    </xf>
    <xf numFmtId="181" fontId="5" fillId="7" borderId="152" xfId="10" applyNumberFormat="1" applyFont="1" applyFill="1" applyBorder="1" applyAlignment="1">
      <alignment horizontal="center" vertical="center"/>
    </xf>
    <xf numFmtId="181" fontId="5" fillId="7" borderId="132" xfId="10" applyNumberFormat="1" applyFont="1" applyFill="1" applyBorder="1" applyAlignment="1">
      <alignment horizontal="center" vertical="center"/>
    </xf>
    <xf numFmtId="0" fontId="10" fillId="7" borderId="230" xfId="9" applyFill="1" applyBorder="1"/>
    <xf numFmtId="9" fontId="22" fillId="7" borderId="38" xfId="29" applyFont="1" applyFill="1" applyBorder="1" applyAlignment="1">
      <alignment horizontal="center"/>
    </xf>
    <xf numFmtId="9" fontId="22" fillId="7" borderId="238" xfId="29" applyFont="1" applyFill="1" applyBorder="1" applyAlignment="1">
      <alignment horizontal="center"/>
    </xf>
    <xf numFmtId="167" fontId="10" fillId="7" borderId="83" xfId="9" applyNumberFormat="1" applyFill="1" applyBorder="1" applyAlignment="1">
      <alignment horizontal="center"/>
    </xf>
    <xf numFmtId="167" fontId="10" fillId="7" borderId="98" xfId="9" applyNumberFormat="1" applyFill="1" applyBorder="1" applyAlignment="1">
      <alignment horizontal="center"/>
    </xf>
    <xf numFmtId="167" fontId="10" fillId="7" borderId="0" xfId="9" applyNumberFormat="1" applyFill="1" applyBorder="1"/>
    <xf numFmtId="0" fontId="20" fillId="7" borderId="0" xfId="9" applyFont="1" applyFill="1" applyAlignment="1">
      <alignment horizontal="left"/>
    </xf>
    <xf numFmtId="0" fontId="3" fillId="7" borderId="0" xfId="0" applyFont="1" applyFill="1" applyAlignment="1">
      <alignment horizontal="left" indent="3"/>
    </xf>
    <xf numFmtId="0" fontId="12" fillId="7" borderId="173" xfId="9" applyFont="1" applyFill="1" applyBorder="1" applyAlignment="1">
      <alignment horizontal="center" vertical="center"/>
    </xf>
    <xf numFmtId="0" fontId="64" fillId="7" borderId="116" xfId="9" applyFont="1" applyFill="1" applyBorder="1" applyAlignment="1">
      <alignment horizontal="center" vertical="center"/>
    </xf>
    <xf numFmtId="1" fontId="73" fillId="7" borderId="116" xfId="9" applyNumberFormat="1" applyFont="1" applyFill="1" applyBorder="1" applyAlignment="1">
      <alignment horizontal="center" vertical="center"/>
    </xf>
    <xf numFmtId="1" fontId="64" fillId="7" borderId="178" xfId="9" applyNumberFormat="1" applyFont="1" applyFill="1" applyBorder="1" applyAlignment="1">
      <alignment horizontal="center" vertical="center"/>
    </xf>
    <xf numFmtId="1" fontId="73" fillId="7" borderId="54" xfId="9" applyNumberFormat="1" applyFont="1" applyFill="1" applyBorder="1" applyAlignment="1">
      <alignment horizontal="center" vertical="center"/>
    </xf>
    <xf numFmtId="1" fontId="64" fillId="7" borderId="18" xfId="9" applyNumberFormat="1" applyFont="1" applyFill="1" applyBorder="1" applyAlignment="1">
      <alignment horizontal="center" vertical="center"/>
    </xf>
    <xf numFmtId="1" fontId="73" fillId="7" borderId="179" xfId="9" applyNumberFormat="1" applyFont="1" applyFill="1" applyBorder="1" applyAlignment="1">
      <alignment horizontal="center" vertical="center"/>
    </xf>
    <xf numFmtId="1" fontId="73" fillId="7" borderId="116" xfId="9" quotePrefix="1" applyNumberFormat="1" applyFont="1" applyFill="1" applyBorder="1" applyAlignment="1">
      <alignment horizontal="center" vertical="center"/>
    </xf>
    <xf numFmtId="0" fontId="64" fillId="7" borderId="181" xfId="0" applyFont="1" applyFill="1" applyBorder="1" applyAlignment="1">
      <alignment horizontal="left" vertical="center" wrapText="1"/>
    </xf>
    <xf numFmtId="0" fontId="64" fillId="7" borderId="117" xfId="0" applyFont="1" applyFill="1" applyBorder="1" applyAlignment="1">
      <alignment horizontal="left" vertical="center" wrapText="1"/>
    </xf>
    <xf numFmtId="0" fontId="7" fillId="4" borderId="0" xfId="9" applyFont="1" applyFill="1" applyAlignment="1">
      <alignment horizontal="center"/>
    </xf>
    <xf numFmtId="0" fontId="7" fillId="4" borderId="0" xfId="9" applyFont="1" applyFill="1" applyBorder="1" applyAlignment="1"/>
    <xf numFmtId="0" fontId="57" fillId="7" borderId="0" xfId="17" applyFill="1" applyAlignment="1">
      <alignment vertical="center"/>
    </xf>
    <xf numFmtId="0" fontId="57" fillId="0" borderId="0" xfId="17" applyAlignment="1">
      <alignment vertical="center"/>
    </xf>
    <xf numFmtId="0" fontId="11" fillId="7" borderId="0" xfId="10" applyFont="1" applyFill="1" applyAlignment="1">
      <alignment horizontal="left" indent="1"/>
    </xf>
    <xf numFmtId="0" fontId="12" fillId="7" borderId="0" xfId="10" applyFont="1" applyFill="1"/>
    <xf numFmtId="0" fontId="7" fillId="7" borderId="0" xfId="10" applyFont="1" applyFill="1"/>
    <xf numFmtId="0" fontId="8" fillId="7" borderId="0" xfId="10" applyFont="1" applyFill="1"/>
    <xf numFmtId="0" fontId="7" fillId="7" borderId="0" xfId="10" applyFont="1" applyFill="1" applyAlignment="1">
      <alignment horizontal="left" indent="1"/>
    </xf>
    <xf numFmtId="0" fontId="8" fillId="0" borderId="0" xfId="10" applyFont="1"/>
    <xf numFmtId="0" fontId="8" fillId="7" borderId="11" xfId="10" applyFont="1" applyFill="1" applyBorder="1" applyAlignment="1">
      <alignment horizontal="center" vertical="center"/>
    </xf>
    <xf numFmtId="0" fontId="8" fillId="7" borderId="52" xfId="10" applyFont="1" applyFill="1" applyBorder="1" applyAlignment="1">
      <alignment horizontal="center" vertical="center"/>
    </xf>
    <xf numFmtId="4" fontId="8" fillId="7" borderId="52" xfId="10" applyNumberFormat="1" applyFont="1" applyFill="1" applyBorder="1" applyAlignment="1">
      <alignment horizontal="right" vertical="center" indent="2"/>
    </xf>
    <xf numFmtId="165" fontId="8" fillId="7" borderId="182" xfId="10" applyNumberFormat="1" applyFont="1" applyFill="1" applyBorder="1" applyAlignment="1">
      <alignment horizontal="center"/>
    </xf>
    <xf numFmtId="165" fontId="8" fillId="7" borderId="184" xfId="10" applyNumberFormat="1" applyFont="1" applyFill="1" applyBorder="1" applyAlignment="1">
      <alignment horizontal="center"/>
    </xf>
    <xf numFmtId="180" fontId="7" fillId="7" borderId="78" xfId="10" applyNumberFormat="1" applyFont="1" applyFill="1" applyBorder="1" applyAlignment="1">
      <alignment horizontal="center"/>
    </xf>
    <xf numFmtId="0" fontId="8" fillId="7" borderId="0" xfId="10" applyFont="1" applyFill="1" applyAlignment="1">
      <alignment horizontal="center" vertical="center"/>
    </xf>
    <xf numFmtId="0" fontId="8" fillId="7" borderId="0" xfId="10" applyFont="1" applyFill="1" applyBorder="1"/>
    <xf numFmtId="0" fontId="8" fillId="7" borderId="76" xfId="10" applyFont="1" applyFill="1" applyBorder="1" applyAlignment="1">
      <alignment horizontal="center"/>
    </xf>
    <xf numFmtId="0" fontId="65" fillId="7" borderId="11" xfId="10" applyFont="1" applyFill="1" applyBorder="1" applyAlignment="1">
      <alignment vertical="top" wrapText="1"/>
    </xf>
    <xf numFmtId="0" fontId="65" fillId="7" borderId="11" xfId="10" applyFont="1" applyFill="1" applyBorder="1"/>
    <xf numFmtId="172" fontId="7" fillId="7" borderId="84" xfId="10" applyNumberFormat="1" applyFont="1" applyFill="1" applyBorder="1" applyAlignment="1">
      <alignment horizontal="right" indent="2"/>
    </xf>
    <xf numFmtId="0" fontId="8" fillId="7" borderId="78" xfId="10" applyFont="1" applyFill="1" applyBorder="1"/>
    <xf numFmtId="0" fontId="65" fillId="7" borderId="182" xfId="10" applyFont="1" applyFill="1" applyBorder="1" applyAlignment="1">
      <alignment horizontal="center"/>
    </xf>
    <xf numFmtId="0" fontId="65" fillId="7" borderId="178" xfId="10" applyFont="1" applyFill="1" applyBorder="1" applyAlignment="1">
      <alignment horizontal="center"/>
    </xf>
    <xf numFmtId="0" fontId="7" fillId="7" borderId="0" xfId="10" applyFont="1" applyFill="1" applyBorder="1"/>
    <xf numFmtId="0" fontId="7" fillId="7" borderId="0" xfId="10" applyFont="1" applyFill="1" applyBorder="1" applyAlignment="1">
      <alignment horizontal="center" vertical="center"/>
    </xf>
    <xf numFmtId="165" fontId="7" fillId="7" borderId="0" xfId="10" applyNumberFormat="1" applyFont="1" applyFill="1" applyBorder="1" applyAlignment="1"/>
    <xf numFmtId="180" fontId="7" fillId="7" borderId="0" xfId="10" applyNumberFormat="1" applyFont="1" applyFill="1" applyBorder="1" applyAlignment="1">
      <alignment horizontal="center"/>
    </xf>
    <xf numFmtId="0" fontId="65" fillId="7" borderId="52" xfId="10" applyFont="1" applyFill="1" applyBorder="1" applyAlignment="1">
      <alignment horizontal="center" vertical="center"/>
    </xf>
    <xf numFmtId="2" fontId="7" fillId="0" borderId="75" xfId="10" applyNumberFormat="1" applyFont="1" applyFill="1" applyBorder="1" applyAlignment="1">
      <alignment horizontal="right" indent="2"/>
    </xf>
    <xf numFmtId="171" fontId="7" fillId="7" borderId="0" xfId="10" applyNumberFormat="1" applyFont="1" applyFill="1" applyBorder="1" applyAlignment="1">
      <alignment horizontal="center" vertical="center"/>
    </xf>
    <xf numFmtId="171" fontId="7" fillId="7" borderId="0" xfId="10" applyNumberFormat="1" applyFont="1" applyFill="1" applyBorder="1" applyAlignment="1">
      <alignment horizontal="right"/>
    </xf>
    <xf numFmtId="171" fontId="7" fillId="7" borderId="0" xfId="10" applyNumberFormat="1" applyFont="1" applyFill="1" applyBorder="1" applyAlignment="1">
      <alignment horizontal="center"/>
    </xf>
    <xf numFmtId="181" fontId="7" fillId="0" borderId="98" xfId="10" applyNumberFormat="1" applyFont="1" applyFill="1" applyBorder="1" applyAlignment="1">
      <alignment horizontal="center"/>
    </xf>
    <xf numFmtId="2" fontId="8" fillId="7" borderId="0" xfId="10" applyNumberFormat="1" applyFont="1" applyFill="1"/>
    <xf numFmtId="2" fontId="8" fillId="7" borderId="52" xfId="10" applyNumberFormat="1" applyFont="1" applyFill="1" applyBorder="1" applyAlignment="1">
      <alignment horizontal="right" indent="1"/>
    </xf>
    <xf numFmtId="0" fontId="8" fillId="7" borderId="182" xfId="10" applyFont="1" applyFill="1" applyBorder="1" applyAlignment="1">
      <alignment horizontal="center"/>
    </xf>
    <xf numFmtId="14" fontId="8" fillId="7" borderId="178" xfId="10" applyNumberFormat="1" applyFont="1" applyFill="1" applyBorder="1" applyAlignment="1">
      <alignment horizontal="center"/>
    </xf>
    <xf numFmtId="0" fontId="8" fillId="7" borderId="0" xfId="10" applyFont="1" applyFill="1" applyBorder="1" applyAlignment="1">
      <alignment horizontal="center" vertical="center"/>
    </xf>
    <xf numFmtId="165" fontId="8" fillId="7" borderId="0" xfId="10" applyNumberFormat="1" applyFont="1" applyFill="1" applyBorder="1"/>
    <xf numFmtId="14" fontId="8" fillId="7" borderId="0" xfId="10" applyNumberFormat="1" applyFont="1" applyFill="1" applyBorder="1" applyAlignment="1">
      <alignment horizontal="center"/>
    </xf>
    <xf numFmtId="0" fontId="8" fillId="7" borderId="133" xfId="10" applyFont="1" applyFill="1" applyBorder="1" applyAlignment="1">
      <alignment horizontal="center"/>
    </xf>
    <xf numFmtId="0" fontId="8" fillId="7" borderId="43" xfId="10" applyFont="1" applyFill="1" applyBorder="1" applyAlignment="1">
      <alignment horizontal="center" vertical="center"/>
    </xf>
    <xf numFmtId="0" fontId="8" fillId="7" borderId="11" xfId="10" applyFont="1" applyFill="1" applyBorder="1" applyAlignment="1">
      <alignment horizontal="center" vertical="center" wrapText="1"/>
    </xf>
    <xf numFmtId="0" fontId="8" fillId="7" borderId="11" xfId="10" applyFont="1" applyFill="1" applyBorder="1"/>
    <xf numFmtId="43" fontId="8" fillId="7" borderId="11" xfId="10" applyNumberFormat="1" applyFont="1" applyFill="1" applyBorder="1"/>
    <xf numFmtId="43" fontId="7" fillId="7" borderId="75" xfId="10" applyNumberFormat="1" applyFont="1" applyFill="1" applyBorder="1"/>
    <xf numFmtId="0" fontId="8" fillId="7" borderId="0" xfId="10" applyFont="1" applyFill="1" applyAlignment="1">
      <alignment horizontal="left" vertical="center"/>
    </xf>
    <xf numFmtId="0" fontId="8" fillId="7" borderId="0" xfId="10" applyFont="1" applyFill="1" applyAlignment="1">
      <alignment horizontal="right" vertical="center"/>
    </xf>
    <xf numFmtId="0" fontId="8" fillId="7" borderId="0" xfId="10" applyFont="1" applyFill="1" applyAlignment="1">
      <alignment horizontal="center"/>
    </xf>
    <xf numFmtId="0" fontId="8" fillId="7" borderId="76" xfId="10" applyFont="1" applyFill="1" applyBorder="1" applyAlignment="1">
      <alignment horizontal="center" vertical="center"/>
    </xf>
    <xf numFmtId="4" fontId="8" fillId="7" borderId="11" xfId="10" applyNumberFormat="1" applyFont="1" applyFill="1" applyBorder="1" applyAlignment="1">
      <alignment horizontal="center" vertical="center"/>
    </xf>
    <xf numFmtId="165" fontId="8" fillId="7" borderId="77" xfId="10" applyNumberFormat="1" applyFont="1" applyFill="1" applyBorder="1" applyAlignment="1">
      <alignment horizontal="center" vertical="center"/>
    </xf>
    <xf numFmtId="4" fontId="7" fillId="7" borderId="75" xfId="10" applyNumberFormat="1" applyFont="1" applyFill="1" applyBorder="1" applyAlignment="1">
      <alignment horizontal="center" vertical="center"/>
    </xf>
    <xf numFmtId="180" fontId="7" fillId="7" borderId="78" xfId="10" applyNumberFormat="1" applyFont="1" applyFill="1" applyBorder="1" applyAlignment="1">
      <alignment horizontal="center" vertical="center"/>
    </xf>
    <xf numFmtId="4" fontId="7" fillId="7" borderId="0" xfId="10" applyNumberFormat="1" applyFont="1" applyFill="1" applyBorder="1" applyAlignment="1">
      <alignment horizontal="center" vertical="center"/>
    </xf>
    <xf numFmtId="180" fontId="7" fillId="7" borderId="0" xfId="10" applyNumberFormat="1" applyFont="1" applyFill="1" applyBorder="1" applyAlignment="1">
      <alignment horizontal="center" vertical="center"/>
    </xf>
    <xf numFmtId="0" fontId="15" fillId="7" borderId="0" xfId="10" applyFont="1" applyFill="1" applyBorder="1" applyAlignment="1">
      <alignment horizontal="center" vertical="center" wrapText="1"/>
    </xf>
    <xf numFmtId="0" fontId="65" fillId="7" borderId="0" xfId="10" applyFont="1" applyFill="1" applyBorder="1" applyAlignment="1">
      <alignment horizontal="center" vertical="center"/>
    </xf>
    <xf numFmtId="172" fontId="65" fillId="7" borderId="0" xfId="10" applyNumberFormat="1" applyFont="1" applyFill="1" applyBorder="1" applyAlignment="1">
      <alignment horizontal="right" vertical="center" indent="2"/>
    </xf>
    <xf numFmtId="172" fontId="7" fillId="7" borderId="0" xfId="10" applyNumberFormat="1" applyFont="1" applyFill="1" applyBorder="1" applyAlignment="1">
      <alignment horizontal="right" vertical="center" indent="2"/>
    </xf>
    <xf numFmtId="0" fontId="2" fillId="7" borderId="0" xfId="10" applyFont="1" applyFill="1" applyAlignment="1">
      <alignment wrapText="1"/>
    </xf>
    <xf numFmtId="0" fontId="5" fillId="7" borderId="0" xfId="10" applyFont="1" applyFill="1" applyAlignment="1">
      <alignment wrapText="1"/>
    </xf>
    <xf numFmtId="0" fontId="8" fillId="7" borderId="0" xfId="10" applyFont="1" applyFill="1" applyAlignment="1">
      <alignment wrapText="1"/>
    </xf>
    <xf numFmtId="0" fontId="7" fillId="7" borderId="0" xfId="10" applyFont="1" applyFill="1" applyAlignment="1">
      <alignment wrapText="1"/>
    </xf>
    <xf numFmtId="0" fontId="8" fillId="7" borderId="0" xfId="10" applyFont="1" applyFill="1" applyBorder="1" applyAlignment="1">
      <alignment wrapText="1"/>
    </xf>
    <xf numFmtId="0" fontId="7" fillId="7" borderId="0" xfId="10" applyFont="1" applyFill="1" applyBorder="1" applyAlignment="1">
      <alignment wrapText="1"/>
    </xf>
    <xf numFmtId="0" fontId="8" fillId="7" borderId="11" xfId="10" applyFont="1" applyFill="1" applyBorder="1" applyAlignment="1">
      <alignment vertical="center" wrapText="1"/>
    </xf>
    <xf numFmtId="0" fontId="8" fillId="7" borderId="0" xfId="10" applyFont="1" applyFill="1" applyAlignment="1">
      <alignment horizontal="left" vertical="center" wrapText="1"/>
    </xf>
    <xf numFmtId="0" fontId="8" fillId="7" borderId="0" xfId="10" applyFont="1" applyFill="1" applyAlignment="1">
      <alignment horizontal="right" vertical="center" wrapText="1"/>
    </xf>
    <xf numFmtId="0" fontId="8" fillId="7" borderId="0" xfId="10" applyFont="1" applyFill="1" applyAlignment="1">
      <alignment horizontal="right" wrapText="1"/>
    </xf>
    <xf numFmtId="0" fontId="7" fillId="7" borderId="0" xfId="10" applyFont="1" applyFill="1" applyBorder="1" applyAlignment="1">
      <alignment horizontal="right" vertical="center" wrapText="1"/>
    </xf>
    <xf numFmtId="0" fontId="2" fillId="0" borderId="0" xfId="10" applyFont="1" applyAlignment="1">
      <alignment wrapText="1"/>
    </xf>
    <xf numFmtId="0" fontId="8" fillId="0" borderId="0" xfId="10" applyFont="1" applyBorder="1" applyAlignment="1">
      <alignment horizontal="center" vertical="center"/>
    </xf>
    <xf numFmtId="0" fontId="8" fillId="7" borderId="0" xfId="10" applyFont="1" applyFill="1" applyBorder="1" applyAlignment="1">
      <alignment horizontal="left" vertical="center" wrapText="1"/>
    </xf>
    <xf numFmtId="0" fontId="8" fillId="7" borderId="0" xfId="10" applyFont="1" applyFill="1" applyBorder="1" applyAlignment="1">
      <alignment horizontal="left" vertical="center"/>
    </xf>
    <xf numFmtId="2" fontId="8" fillId="7" borderId="0" xfId="10" applyNumberFormat="1" applyFont="1" applyFill="1" applyBorder="1" applyAlignment="1">
      <alignment horizontal="right" indent="1"/>
    </xf>
    <xf numFmtId="0" fontId="20" fillId="7" borderId="0" xfId="9" applyFont="1" applyFill="1" applyAlignment="1"/>
    <xf numFmtId="0" fontId="17" fillId="7" borderId="0" xfId="9" applyFont="1" applyFill="1" applyAlignment="1">
      <alignment horizontal="left"/>
    </xf>
    <xf numFmtId="0" fontId="10" fillId="7" borderId="105" xfId="9" applyFill="1" applyBorder="1"/>
    <xf numFmtId="0" fontId="10" fillId="7" borderId="105" xfId="9" applyFill="1" applyBorder="1" applyAlignment="1">
      <alignment horizontal="left"/>
    </xf>
    <xf numFmtId="9" fontId="22" fillId="7" borderId="83" xfId="29" applyFont="1" applyFill="1" applyBorder="1" applyAlignment="1">
      <alignment horizontal="center"/>
    </xf>
    <xf numFmtId="0" fontId="10" fillId="7" borderId="78" xfId="9" applyFill="1" applyBorder="1"/>
    <xf numFmtId="0" fontId="10" fillId="7" borderId="38" xfId="9" applyFill="1" applyBorder="1" applyAlignment="1"/>
    <xf numFmtId="0" fontId="7" fillId="7" borderId="95" xfId="9" applyFont="1" applyFill="1" applyBorder="1" applyAlignment="1">
      <alignment horizontal="left"/>
    </xf>
    <xf numFmtId="0" fontId="10" fillId="7" borderId="96" xfId="9" applyFill="1" applyBorder="1" applyAlignment="1"/>
    <xf numFmtId="0" fontId="10" fillId="7" borderId="89" xfId="9" applyFill="1" applyBorder="1"/>
    <xf numFmtId="9" fontId="61" fillId="7" borderId="55" xfId="29" applyFont="1" applyFill="1" applyBorder="1"/>
    <xf numFmtId="0" fontId="10" fillId="7" borderId="42" xfId="9" applyFill="1" applyBorder="1"/>
    <xf numFmtId="9" fontId="22" fillId="7" borderId="90" xfId="29" applyFont="1" applyFill="1" applyBorder="1" applyAlignment="1">
      <alignment horizontal="center"/>
    </xf>
    <xf numFmtId="0" fontId="3" fillId="7" borderId="0" xfId="20" applyFont="1" applyFill="1" applyAlignment="1"/>
    <xf numFmtId="0" fontId="20" fillId="7" borderId="0" xfId="20" applyFont="1" applyFill="1" applyAlignment="1"/>
    <xf numFmtId="172" fontId="8" fillId="7" borderId="19" xfId="1" applyNumberFormat="1" applyFont="1" applyFill="1" applyBorder="1" applyAlignment="1">
      <alignment horizontal="right"/>
    </xf>
    <xf numFmtId="172" fontId="8" fillId="7" borderId="1" xfId="1" applyNumberFormat="1" applyFont="1" applyFill="1" applyBorder="1" applyAlignment="1">
      <alignment horizontal="right"/>
    </xf>
    <xf numFmtId="172" fontId="8" fillId="7" borderId="23" xfId="1" applyNumberFormat="1" applyFont="1" applyFill="1" applyBorder="1" applyAlignment="1">
      <alignment horizontal="right"/>
    </xf>
    <xf numFmtId="172" fontId="8" fillId="7" borderId="22" xfId="1" applyNumberFormat="1" applyFont="1" applyFill="1" applyBorder="1" applyAlignment="1">
      <alignment horizontal="right"/>
    </xf>
    <xf numFmtId="172" fontId="8" fillId="7" borderId="54" xfId="1" applyNumberFormat="1" applyFont="1" applyFill="1" applyBorder="1" applyAlignment="1">
      <alignment horizontal="right"/>
    </xf>
    <xf numFmtId="172" fontId="8" fillId="7" borderId="192" xfId="1" applyNumberFormat="1" applyFont="1" applyFill="1" applyBorder="1" applyAlignment="1">
      <alignment horizontal="right"/>
    </xf>
    <xf numFmtId="172" fontId="7" fillId="7" borderId="54" xfId="20" applyNumberFormat="1" applyFont="1" applyFill="1" applyBorder="1" applyAlignment="1">
      <alignment horizontal="right"/>
    </xf>
    <xf numFmtId="172" fontId="18" fillId="7" borderId="19" xfId="1" applyNumberFormat="1" applyFont="1" applyFill="1" applyBorder="1" applyAlignment="1">
      <alignment horizontal="right"/>
    </xf>
    <xf numFmtId="172" fontId="18" fillId="7" borderId="23" xfId="1" applyNumberFormat="1" applyFont="1" applyFill="1" applyBorder="1" applyAlignment="1">
      <alignment horizontal="right"/>
    </xf>
    <xf numFmtId="172" fontId="18" fillId="7" borderId="22" xfId="1" applyNumberFormat="1" applyFont="1" applyFill="1" applyBorder="1" applyAlignment="1">
      <alignment horizontal="right"/>
    </xf>
    <xf numFmtId="172" fontId="18" fillId="7" borderId="1" xfId="1" applyNumberFormat="1" applyFont="1" applyFill="1" applyBorder="1" applyAlignment="1">
      <alignment horizontal="right"/>
    </xf>
    <xf numFmtId="172" fontId="7" fillId="7" borderId="21" xfId="20" applyNumberFormat="1" applyFont="1" applyFill="1" applyBorder="1" applyAlignment="1">
      <alignment horizontal="right"/>
    </xf>
    <xf numFmtId="172" fontId="18" fillId="7" borderId="19" xfId="1" applyNumberFormat="1" applyFont="1" applyFill="1" applyBorder="1" applyAlignment="1">
      <alignment horizontal="right" wrapText="1"/>
    </xf>
    <xf numFmtId="172" fontId="18" fillId="7" borderId="23" xfId="1" applyNumberFormat="1" applyFont="1" applyFill="1" applyBorder="1" applyAlignment="1">
      <alignment horizontal="right" wrapText="1"/>
    </xf>
    <xf numFmtId="172" fontId="18" fillId="7" borderId="1" xfId="1" applyNumberFormat="1" applyFont="1" applyFill="1" applyBorder="1" applyAlignment="1">
      <alignment horizontal="right" wrapText="1"/>
    </xf>
    <xf numFmtId="172" fontId="7" fillId="7" borderId="54" xfId="20" applyNumberFormat="1" applyFont="1" applyFill="1" applyBorder="1" applyAlignment="1">
      <alignment horizontal="right" wrapText="1"/>
    </xf>
    <xf numFmtId="172" fontId="18" fillId="7" borderId="19" xfId="1" applyNumberFormat="1" applyFont="1" applyFill="1" applyBorder="1" applyAlignment="1">
      <alignment horizontal="right" vertical="center"/>
    </xf>
    <xf numFmtId="172" fontId="18" fillId="7" borderId="23" xfId="1" applyNumberFormat="1" applyFont="1" applyFill="1" applyBorder="1" applyAlignment="1">
      <alignment horizontal="right" vertical="center"/>
    </xf>
    <xf numFmtId="172" fontId="18" fillId="7" borderId="1" xfId="1" applyNumberFormat="1" applyFont="1" applyFill="1" applyBorder="1" applyAlignment="1">
      <alignment horizontal="right" vertical="center"/>
    </xf>
    <xf numFmtId="172" fontId="7" fillId="7" borderId="54" xfId="20" applyNumberFormat="1" applyFont="1" applyFill="1" applyBorder="1" applyAlignment="1">
      <alignment horizontal="right" vertical="center"/>
    </xf>
    <xf numFmtId="0" fontId="8" fillId="7" borderId="18" xfId="20" applyFont="1" applyFill="1" applyBorder="1" applyAlignment="1">
      <alignment horizontal="center" vertical="center"/>
    </xf>
    <xf numFmtId="172" fontId="8" fillId="7" borderId="1" xfId="1" applyNumberFormat="1" applyFont="1" applyFill="1" applyBorder="1" applyAlignment="1">
      <alignment horizontal="right" vertical="center"/>
    </xf>
    <xf numFmtId="172" fontId="8" fillId="7" borderId="22" xfId="1" applyNumberFormat="1" applyFont="1" applyFill="1" applyBorder="1"/>
    <xf numFmtId="172" fontId="8" fillId="7" borderId="23" xfId="1" applyNumberFormat="1" applyFont="1" applyFill="1" applyBorder="1"/>
    <xf numFmtId="172" fontId="8" fillId="7" borderId="1" xfId="1" applyNumberFormat="1" applyFont="1" applyFill="1" applyBorder="1"/>
    <xf numFmtId="0" fontId="8" fillId="7" borderId="1" xfId="0" applyFont="1" applyFill="1" applyBorder="1" applyAlignment="1">
      <alignment vertical="center" wrapText="1"/>
    </xf>
    <xf numFmtId="172" fontId="18" fillId="7" borderId="50" xfId="6" applyNumberFormat="1" applyFont="1" applyFill="1" applyBorder="1" applyAlignment="1">
      <alignment horizontal="right"/>
    </xf>
    <xf numFmtId="172" fontId="18" fillId="7" borderId="193" xfId="6" applyNumberFormat="1" applyFont="1" applyFill="1" applyBorder="1" applyAlignment="1">
      <alignment horizontal="right"/>
    </xf>
    <xf numFmtId="172" fontId="18" fillId="7" borderId="47" xfId="6" applyNumberFormat="1" applyFont="1" applyFill="1" applyBorder="1" applyAlignment="1">
      <alignment horizontal="right"/>
    </xf>
    <xf numFmtId="172" fontId="18" fillId="7" borderId="49" xfId="6" applyNumberFormat="1" applyFont="1" applyFill="1" applyBorder="1" applyAlignment="1">
      <alignment horizontal="right"/>
    </xf>
    <xf numFmtId="172" fontId="19" fillId="7" borderId="25" xfId="6" applyNumberFormat="1" applyFont="1" applyFill="1" applyBorder="1" applyAlignment="1">
      <alignment horizontal="right"/>
    </xf>
    <xf numFmtId="172" fontId="18" fillId="7" borderId="27" xfId="20" applyNumberFormat="1" applyFont="1" applyFill="1" applyBorder="1" applyAlignment="1">
      <alignment horizontal="center"/>
    </xf>
    <xf numFmtId="0" fontId="18" fillId="7" borderId="0" xfId="20" applyFont="1" applyFill="1" applyBorder="1"/>
    <xf numFmtId="0" fontId="28" fillId="7" borderId="0" xfId="9" applyFont="1" applyFill="1" applyAlignment="1">
      <alignment horizontal="left"/>
    </xf>
    <xf numFmtId="0" fontId="15" fillId="7" borderId="0" xfId="9" applyFont="1" applyFill="1" applyBorder="1" applyAlignment="1">
      <alignment horizontal="center"/>
    </xf>
    <xf numFmtId="10" fontId="75" fillId="7" borderId="0" xfId="29" applyNumberFormat="1" applyFont="1" applyFill="1"/>
    <xf numFmtId="0" fontId="8" fillId="7" borderId="0" xfId="9" applyFont="1" applyFill="1" applyAlignment="1">
      <alignment wrapText="1"/>
    </xf>
    <xf numFmtId="10" fontId="75" fillId="7" borderId="0" xfId="29" applyNumberFormat="1" applyFont="1" applyFill="1" applyAlignment="1">
      <alignment wrapText="1"/>
    </xf>
    <xf numFmtId="0" fontId="8" fillId="0" borderId="0" xfId="9" applyFont="1" applyAlignment="1">
      <alignment wrapText="1"/>
    </xf>
    <xf numFmtId="0" fontId="8" fillId="7" borderId="116" xfId="20" applyFont="1" applyFill="1" applyBorder="1" applyAlignment="1">
      <alignment horizontal="center" vertical="center"/>
    </xf>
    <xf numFmtId="172" fontId="7" fillId="7" borderId="179" xfId="9" applyNumberFormat="1" applyFont="1" applyFill="1" applyBorder="1" applyAlignment="1">
      <alignment vertical="center"/>
    </xf>
    <xf numFmtId="4" fontId="8" fillId="7" borderId="0" xfId="9" applyNumberFormat="1" applyFont="1" applyFill="1"/>
    <xf numFmtId="4" fontId="18" fillId="7" borderId="0" xfId="4" applyNumberFormat="1" applyFont="1" applyFill="1" applyBorder="1"/>
    <xf numFmtId="0" fontId="24" fillId="7" borderId="0" xfId="9" applyFont="1" applyFill="1" applyAlignment="1">
      <alignment vertical="center"/>
    </xf>
    <xf numFmtId="0" fontId="65" fillId="7" borderId="1" xfId="0" applyFont="1" applyFill="1" applyBorder="1" applyAlignment="1">
      <alignment horizontal="left" vertical="center" wrapText="1"/>
    </xf>
    <xf numFmtId="0" fontId="8" fillId="7" borderId="0" xfId="9" applyFont="1" applyFill="1" applyAlignment="1">
      <alignment vertical="center"/>
    </xf>
    <xf numFmtId="0" fontId="32" fillId="7" borderId="0" xfId="22" applyFont="1" applyFill="1" applyBorder="1" applyAlignment="1">
      <alignment vertical="center"/>
    </xf>
    <xf numFmtId="0" fontId="8" fillId="7" borderId="0" xfId="0" applyFont="1" applyFill="1" applyAlignment="1">
      <alignment vertical="center"/>
    </xf>
    <xf numFmtId="0" fontId="25" fillId="7" borderId="0" xfId="9" applyFont="1" applyFill="1" applyAlignment="1">
      <alignment horizontal="left" vertical="center"/>
    </xf>
    <xf numFmtId="0" fontId="19" fillId="7" borderId="0" xfId="9" applyFont="1" applyFill="1" applyAlignment="1">
      <alignment horizontal="left" vertical="center"/>
    </xf>
    <xf numFmtId="0" fontId="24" fillId="7" borderId="0" xfId="9" applyFont="1" applyFill="1" applyAlignment="1">
      <alignment horizontal="center" vertical="center"/>
    </xf>
    <xf numFmtId="172" fontId="18" fillId="7" borderId="0" xfId="9" applyNumberFormat="1" applyFont="1" applyFill="1" applyBorder="1" applyAlignment="1">
      <alignment vertical="center"/>
    </xf>
    <xf numFmtId="4" fontId="8" fillId="7" borderId="0" xfId="9" applyNumberFormat="1" applyFont="1" applyFill="1" applyAlignment="1">
      <alignment vertical="center"/>
    </xf>
    <xf numFmtId="0" fontId="8" fillId="7" borderId="0" xfId="9" applyFont="1" applyFill="1" applyBorder="1" applyAlignment="1">
      <alignment vertical="center"/>
    </xf>
    <xf numFmtId="4" fontId="18" fillId="7" borderId="0" xfId="4" applyNumberFormat="1" applyFont="1" applyFill="1" applyBorder="1" applyAlignment="1">
      <alignment horizontal="center" vertical="center"/>
    </xf>
    <xf numFmtId="4" fontId="8" fillId="7" borderId="0" xfId="9" applyNumberFormat="1" applyFont="1" applyFill="1" applyBorder="1" applyAlignment="1">
      <alignment horizontal="center" vertical="center"/>
    </xf>
    <xf numFmtId="4" fontId="18" fillId="7" borderId="0" xfId="4" applyNumberFormat="1" applyFont="1" applyFill="1" applyBorder="1" applyAlignment="1">
      <alignment vertical="center"/>
    </xf>
    <xf numFmtId="0" fontId="60" fillId="7" borderId="0" xfId="22" applyFont="1" applyFill="1" applyBorder="1" applyAlignment="1">
      <alignment vertical="center"/>
    </xf>
    <xf numFmtId="0" fontId="16" fillId="7" borderId="0" xfId="9" applyFont="1" applyFill="1" applyBorder="1" applyAlignment="1">
      <alignment vertical="center"/>
    </xf>
    <xf numFmtId="4" fontId="58" fillId="7" borderId="0" xfId="4" applyNumberFormat="1" applyFont="1" applyFill="1" applyBorder="1" applyAlignment="1">
      <alignment horizontal="center" vertical="center"/>
    </xf>
    <xf numFmtId="0" fontId="7" fillId="7" borderId="10" xfId="9" applyFont="1" applyFill="1" applyBorder="1" applyAlignment="1">
      <alignment horizontal="left"/>
    </xf>
    <xf numFmtId="0" fontId="21" fillId="7" borderId="10" xfId="9" applyFont="1" applyFill="1" applyBorder="1" applyAlignment="1">
      <alignment horizontal="left"/>
    </xf>
    <xf numFmtId="3" fontId="10" fillId="7" borderId="38" xfId="9" applyNumberFormat="1" applyFill="1" applyBorder="1"/>
    <xf numFmtId="0" fontId="10" fillId="7" borderId="39" xfId="9" applyFill="1" applyBorder="1" applyAlignment="1">
      <alignment horizontal="left"/>
    </xf>
    <xf numFmtId="9" fontId="22" fillId="7" borderId="40" xfId="29" applyNumberFormat="1" applyFont="1" applyFill="1" applyBorder="1" applyAlignment="1">
      <alignment horizontal="center"/>
    </xf>
    <xf numFmtId="0" fontId="20" fillId="7" borderId="0" xfId="9" applyFont="1" applyFill="1" applyAlignment="1">
      <alignment horizontal="left" vertical="center"/>
    </xf>
    <xf numFmtId="0" fontId="8" fillId="7" borderId="198" xfId="23" applyFont="1" applyFill="1" applyBorder="1" applyAlignment="1">
      <alignment horizontal="center" vertical="center"/>
    </xf>
    <xf numFmtId="0" fontId="8" fillId="7" borderId="66" xfId="23" applyFont="1" applyFill="1" applyBorder="1" applyAlignment="1">
      <alignment horizontal="left" vertical="center"/>
    </xf>
    <xf numFmtId="0" fontId="8" fillId="7" borderId="199" xfId="23" applyFont="1" applyFill="1" applyBorder="1" applyAlignment="1">
      <alignment horizontal="center" vertical="center"/>
    </xf>
    <xf numFmtId="0" fontId="8" fillId="7" borderId="46" xfId="23" applyFont="1" applyFill="1" applyBorder="1" applyAlignment="1">
      <alignment horizontal="left" vertical="center"/>
    </xf>
    <xf numFmtId="172" fontId="18" fillId="7" borderId="28" xfId="9" applyNumberFormat="1" applyFont="1" applyFill="1" applyBorder="1"/>
    <xf numFmtId="0" fontId="33" fillId="7" borderId="0" xfId="25" applyFill="1" applyAlignment="1">
      <alignment vertical="center"/>
    </xf>
    <xf numFmtId="0" fontId="2" fillId="7" borderId="45" xfId="23" applyFont="1" applyFill="1" applyBorder="1" applyAlignment="1">
      <alignment horizontal="left" vertical="center"/>
    </xf>
    <xf numFmtId="0" fontId="2" fillId="7" borderId="22" xfId="23" applyFont="1" applyFill="1" applyBorder="1" applyAlignment="1">
      <alignment horizontal="left" vertical="center"/>
    </xf>
    <xf numFmtId="0" fontId="29" fillId="7" borderId="0" xfId="22" applyFill="1" applyBorder="1" applyAlignment="1">
      <alignment vertical="center"/>
    </xf>
    <xf numFmtId="0" fontId="38" fillId="7" borderId="0" xfId="22" applyFont="1" applyFill="1" applyBorder="1" applyAlignment="1">
      <alignment vertical="center"/>
    </xf>
    <xf numFmtId="0" fontId="33" fillId="7" borderId="0" xfId="25" applyFill="1" applyBorder="1" applyAlignment="1">
      <alignment vertical="center"/>
    </xf>
    <xf numFmtId="0" fontId="33" fillId="0" borderId="0" xfId="25" applyAlignment="1">
      <alignment vertical="center"/>
    </xf>
    <xf numFmtId="0" fontId="4" fillId="0" borderId="55" xfId="25" applyFont="1" applyFill="1" applyBorder="1" applyAlignment="1">
      <alignment vertical="center"/>
    </xf>
    <xf numFmtId="0" fontId="4" fillId="0" borderId="38" xfId="25" applyFont="1" applyFill="1" applyBorder="1" applyAlignment="1">
      <alignment vertical="center"/>
    </xf>
    <xf numFmtId="0" fontId="24" fillId="0" borderId="56" xfId="25" applyFont="1" applyFill="1" applyBorder="1" applyAlignment="1">
      <alignment vertical="center"/>
    </xf>
    <xf numFmtId="0" fontId="3" fillId="7" borderId="0" xfId="9" applyFont="1" applyFill="1" applyAlignment="1">
      <alignment horizontal="left"/>
    </xf>
    <xf numFmtId="0" fontId="12" fillId="0" borderId="19" xfId="9" applyFont="1" applyFill="1" applyBorder="1" applyAlignment="1">
      <alignment horizontal="center" vertical="center"/>
    </xf>
    <xf numFmtId="0" fontId="12" fillId="0" borderId="205" xfId="9" applyFont="1" applyFill="1" applyBorder="1" applyAlignment="1">
      <alignment horizontal="center" vertical="center"/>
    </xf>
    <xf numFmtId="0" fontId="12" fillId="0" borderId="206" xfId="9" applyFont="1" applyFill="1" applyBorder="1" applyAlignment="1">
      <alignment horizontal="center" vertical="center"/>
    </xf>
    <xf numFmtId="0" fontId="8" fillId="4" borderId="139" xfId="0" applyFont="1" applyFill="1" applyBorder="1" applyAlignment="1">
      <alignment horizontal="center" vertical="center"/>
    </xf>
    <xf numFmtId="0" fontId="8" fillId="4" borderId="86" xfId="0" applyFont="1" applyFill="1" applyBorder="1" applyAlignment="1">
      <alignment horizontal="center" vertical="center"/>
    </xf>
    <xf numFmtId="0" fontId="8" fillId="4" borderId="88" xfId="0" applyFont="1" applyFill="1" applyBorder="1" applyAlignment="1">
      <alignment horizontal="center" vertical="center"/>
    </xf>
    <xf numFmtId="0" fontId="8" fillId="4" borderId="208" xfId="0" applyFont="1" applyFill="1" applyBorder="1" applyAlignment="1">
      <alignment horizontal="center" vertical="center"/>
    </xf>
    <xf numFmtId="0" fontId="11" fillId="4" borderId="143" xfId="0" applyFont="1" applyFill="1" applyBorder="1" applyAlignment="1">
      <alignment horizontal="center" vertical="center"/>
    </xf>
    <xf numFmtId="0" fontId="12" fillId="7" borderId="16" xfId="9" applyFont="1" applyFill="1" applyBorder="1" applyAlignment="1">
      <alignment horizontal="left" vertical="center"/>
    </xf>
    <xf numFmtId="0" fontId="12" fillId="7" borderId="1" xfId="9" applyFont="1" applyFill="1" applyBorder="1" applyAlignment="1">
      <alignment vertical="center"/>
    </xf>
    <xf numFmtId="0" fontId="64" fillId="7" borderId="0" xfId="0" applyFont="1" applyFill="1" applyAlignment="1">
      <alignment vertical="center"/>
    </xf>
    <xf numFmtId="0" fontId="0" fillId="7" borderId="0" xfId="0" applyFill="1" applyAlignment="1">
      <alignment vertical="center"/>
    </xf>
    <xf numFmtId="0" fontId="5" fillId="7" borderId="0" xfId="0" applyFont="1" applyFill="1" applyAlignment="1">
      <alignment vertical="center"/>
    </xf>
    <xf numFmtId="0" fontId="63" fillId="7" borderId="0" xfId="0" applyFont="1" applyFill="1" applyAlignment="1">
      <alignment vertical="center"/>
    </xf>
    <xf numFmtId="0" fontId="64" fillId="7" borderId="194" xfId="0" applyFont="1" applyFill="1" applyBorder="1" applyAlignment="1">
      <alignment horizontal="left" vertical="center" wrapText="1"/>
    </xf>
    <xf numFmtId="0" fontId="64" fillId="7" borderId="1" xfId="0" applyFont="1" applyFill="1" applyBorder="1" applyAlignment="1">
      <alignment horizontal="left" vertical="center" wrapText="1"/>
    </xf>
    <xf numFmtId="0" fontId="64" fillId="7" borderId="200" xfId="0" applyFont="1" applyFill="1" applyBorder="1" applyAlignment="1">
      <alignment horizontal="left" vertical="center" wrapText="1"/>
    </xf>
    <xf numFmtId="0" fontId="65" fillId="7" borderId="0" xfId="0" applyFont="1" applyFill="1" applyBorder="1" applyAlignment="1">
      <alignment vertical="center"/>
    </xf>
    <xf numFmtId="0" fontId="77" fillId="7" borderId="0" xfId="0" applyFont="1" applyFill="1"/>
    <xf numFmtId="0" fontId="77" fillId="7" borderId="0" xfId="0" applyFont="1" applyFill="1" applyAlignment="1">
      <alignment vertical="center"/>
    </xf>
    <xf numFmtId="0" fontId="77" fillId="0" borderId="0" xfId="0" applyFont="1" applyAlignment="1">
      <alignment vertical="center"/>
    </xf>
    <xf numFmtId="43" fontId="61" fillId="7" borderId="0" xfId="1" applyFont="1" applyFill="1"/>
    <xf numFmtId="0" fontId="65" fillId="7" borderId="0" xfId="0" applyFont="1" applyFill="1"/>
    <xf numFmtId="4" fontId="0" fillId="0" borderId="0" xfId="0" applyNumberFormat="1"/>
    <xf numFmtId="3" fontId="22" fillId="7" borderId="56" xfId="29" applyNumberFormat="1" applyFont="1" applyFill="1" applyBorder="1" applyAlignment="1">
      <alignment horizontal="center"/>
    </xf>
    <xf numFmtId="3" fontId="22" fillId="7" borderId="38" xfId="29" applyNumberFormat="1" applyFont="1" applyFill="1" applyBorder="1" applyAlignment="1">
      <alignment horizontal="center"/>
    </xf>
    <xf numFmtId="167" fontId="10" fillId="7" borderId="56" xfId="9" applyNumberFormat="1" applyFill="1" applyBorder="1"/>
    <xf numFmtId="167" fontId="10" fillId="7" borderId="38" xfId="9" applyNumberFormat="1" applyFill="1" applyBorder="1"/>
    <xf numFmtId="3" fontId="11" fillId="7" borderId="238" xfId="9" applyNumberFormat="1" applyFont="1" applyFill="1" applyBorder="1" applyAlignment="1"/>
    <xf numFmtId="3" fontId="10" fillId="7" borderId="29" xfId="9" applyNumberFormat="1" applyFill="1" applyBorder="1" applyAlignment="1">
      <alignment horizontal="right" indent="2"/>
    </xf>
    <xf numFmtId="182" fontId="10" fillId="7" borderId="29" xfId="9" applyNumberFormat="1" applyFill="1" applyBorder="1" applyAlignment="1">
      <alignment horizontal="right" indent="2"/>
    </xf>
    <xf numFmtId="9" fontId="22" fillId="7" borderId="29" xfId="29" applyFont="1" applyFill="1" applyBorder="1" applyAlignment="1">
      <alignment horizontal="right"/>
    </xf>
    <xf numFmtId="9" fontId="22" fillId="7" borderId="31" xfId="29" applyFont="1" applyFill="1" applyBorder="1" applyAlignment="1">
      <alignment horizontal="right"/>
    </xf>
    <xf numFmtId="0" fontId="8" fillId="7" borderId="286" xfId="20" applyFont="1" applyFill="1" applyBorder="1" applyAlignment="1">
      <alignment horizontal="center" vertical="center"/>
    </xf>
    <xf numFmtId="0" fontId="65" fillId="7" borderId="16" xfId="0" applyFont="1" applyFill="1" applyBorder="1" applyAlignment="1">
      <alignment horizontal="left" vertical="center" wrapText="1"/>
    </xf>
    <xf numFmtId="172" fontId="7" fillId="7" borderId="287" xfId="9" applyNumberFormat="1" applyFont="1" applyFill="1" applyBorder="1" applyAlignment="1">
      <alignment vertical="center"/>
    </xf>
    <xf numFmtId="172" fontId="8" fillId="7" borderId="14" xfId="1" applyNumberFormat="1" applyFont="1" applyFill="1" applyBorder="1" applyAlignment="1">
      <alignment horizontal="right" vertical="center"/>
    </xf>
    <xf numFmtId="172" fontId="8" fillId="7" borderId="16" xfId="1" applyNumberFormat="1" applyFont="1" applyFill="1" applyBorder="1" applyAlignment="1">
      <alignment horizontal="right" vertical="center"/>
    </xf>
    <xf numFmtId="172" fontId="8" fillId="7" borderId="188" xfId="1" applyNumberFormat="1" applyFont="1" applyFill="1" applyBorder="1" applyAlignment="1">
      <alignment horizontal="right" vertical="center"/>
    </xf>
    <xf numFmtId="172" fontId="8" fillId="7" borderId="189" xfId="1" applyNumberFormat="1" applyFont="1" applyFill="1" applyBorder="1" applyAlignment="1">
      <alignment horizontal="right" vertical="center"/>
    </xf>
    <xf numFmtId="172" fontId="8" fillId="7" borderId="190" xfId="1" applyNumberFormat="1" applyFont="1" applyFill="1" applyBorder="1" applyAlignment="1">
      <alignment horizontal="right" vertical="center"/>
    </xf>
    <xf numFmtId="172" fontId="8" fillId="7" borderId="191" xfId="1" applyNumberFormat="1" applyFont="1" applyFill="1" applyBorder="1" applyAlignment="1">
      <alignment horizontal="right" vertical="center"/>
    </xf>
    <xf numFmtId="172" fontId="8" fillId="7" borderId="19" xfId="1" applyNumberFormat="1" applyFont="1" applyFill="1" applyBorder="1" applyAlignment="1">
      <alignment horizontal="right" vertical="center"/>
    </xf>
    <xf numFmtId="172" fontId="8" fillId="7" borderId="23" xfId="1" applyNumberFormat="1" applyFont="1" applyFill="1" applyBorder="1" applyAlignment="1">
      <alignment horizontal="right" vertical="center"/>
    </xf>
    <xf numFmtId="172" fontId="8" fillId="7" borderId="22" xfId="1" applyNumberFormat="1" applyFont="1" applyFill="1" applyBorder="1" applyAlignment="1">
      <alignment horizontal="right" vertical="center"/>
    </xf>
    <xf numFmtId="172" fontId="8" fillId="7" borderId="54" xfId="1" applyNumberFormat="1" applyFont="1" applyFill="1" applyBorder="1" applyAlignment="1">
      <alignment horizontal="right" vertical="center"/>
    </xf>
    <xf numFmtId="172" fontId="8" fillId="7" borderId="192" xfId="1" applyNumberFormat="1" applyFont="1" applyFill="1" applyBorder="1" applyAlignment="1">
      <alignment horizontal="right" vertical="center"/>
    </xf>
    <xf numFmtId="0" fontId="2" fillId="0" borderId="288" xfId="0" applyFont="1" applyFill="1" applyBorder="1" applyAlignment="1">
      <alignment vertical="center"/>
    </xf>
    <xf numFmtId="0" fontId="24" fillId="7" borderId="18" xfId="9" applyFont="1" applyFill="1" applyBorder="1" applyAlignment="1">
      <alignment horizontal="center" vertical="center"/>
    </xf>
    <xf numFmtId="0" fontId="40" fillId="12" borderId="55" xfId="25" applyFont="1" applyFill="1" applyBorder="1" applyAlignment="1">
      <alignment horizontal="center" vertical="center"/>
    </xf>
    <xf numFmtId="0" fontId="40" fillId="12" borderId="11" xfId="25" applyFont="1" applyFill="1" applyBorder="1" applyAlignment="1">
      <alignment horizontal="center"/>
    </xf>
    <xf numFmtId="0" fontId="40" fillId="12" borderId="43" xfId="25" applyFont="1" applyFill="1" applyBorder="1" applyAlignment="1">
      <alignment horizontal="center"/>
    </xf>
    <xf numFmtId="175" fontId="4" fillId="7" borderId="52" xfId="25" applyNumberFormat="1" applyFont="1" applyFill="1" applyBorder="1" applyAlignment="1">
      <alignment horizontal="right" vertical="center"/>
    </xf>
    <xf numFmtId="172" fontId="20" fillId="7" borderId="25" xfId="25" applyNumberFormat="1" applyFont="1" applyFill="1" applyBorder="1" applyAlignment="1">
      <alignment horizontal="right" vertical="center"/>
    </xf>
    <xf numFmtId="175" fontId="20" fillId="7" borderId="53" xfId="25" applyNumberFormat="1" applyFont="1" applyFill="1" applyBorder="1" applyAlignment="1">
      <alignment horizontal="right" vertical="center"/>
    </xf>
    <xf numFmtId="0" fontId="80" fillId="7" borderId="0" xfId="25" applyFont="1" applyFill="1"/>
    <xf numFmtId="172" fontId="31" fillId="7" borderId="171" xfId="25" applyNumberFormat="1" applyFont="1" applyFill="1" applyBorder="1" applyAlignment="1">
      <alignment horizontal="right" vertical="center"/>
    </xf>
    <xf numFmtId="175" fontId="30" fillId="7" borderId="13" xfId="25" applyNumberFormat="1" applyFont="1" applyFill="1" applyBorder="1" applyAlignment="1">
      <alignment horizontal="right" vertical="center"/>
    </xf>
    <xf numFmtId="0" fontId="68" fillId="7" borderId="292" xfId="15" applyFont="1" applyFill="1" applyBorder="1" applyAlignment="1">
      <alignment horizontal="center" vertical="center"/>
    </xf>
    <xf numFmtId="0" fontId="68" fillId="7" borderId="293" xfId="15" applyFont="1" applyFill="1" applyBorder="1" applyAlignment="1">
      <alignment horizontal="center" vertical="center"/>
    </xf>
    <xf numFmtId="43" fontId="8" fillId="7" borderId="0" xfId="1" applyFont="1" applyFill="1" applyAlignment="1">
      <alignment horizontal="right" vertical="center" wrapText="1" indent="3"/>
    </xf>
    <xf numFmtId="183" fontId="68" fillId="0" borderId="305" xfId="15" applyNumberFormat="1" applyFont="1" applyFill="1" applyBorder="1" applyAlignment="1">
      <alignment horizontal="right"/>
    </xf>
    <xf numFmtId="183" fontId="68" fillId="0" borderId="306" xfId="15" applyNumberFormat="1" applyFont="1" applyFill="1" applyBorder="1" applyAlignment="1">
      <alignment horizontal="right"/>
    </xf>
    <xf numFmtId="183" fontId="68" fillId="0" borderId="307" xfId="15" applyNumberFormat="1" applyFont="1" applyFill="1" applyBorder="1" applyAlignment="1">
      <alignment horizontal="right"/>
    </xf>
    <xf numFmtId="183" fontId="68" fillId="0" borderId="308" xfId="15" applyNumberFormat="1" applyFont="1" applyFill="1" applyBorder="1" applyAlignment="1">
      <alignment horizontal="right"/>
    </xf>
    <xf numFmtId="183" fontId="68" fillId="0" borderId="308" xfId="15" quotePrefix="1" applyNumberFormat="1" applyFont="1" applyFill="1" applyBorder="1" applyAlignment="1">
      <alignment horizontal="right"/>
    </xf>
    <xf numFmtId="183" fontId="68" fillId="0" borderId="309" xfId="15" applyNumberFormat="1" applyFont="1" applyFill="1" applyBorder="1" applyAlignment="1">
      <alignment horizontal="right"/>
    </xf>
    <xf numFmtId="183" fontId="68" fillId="0" borderId="310" xfId="15" applyNumberFormat="1" applyFont="1" applyFill="1" applyBorder="1" applyAlignment="1">
      <alignment horizontal="right"/>
    </xf>
    <xf numFmtId="184" fontId="68" fillId="0" borderId="253" xfId="15" applyNumberFormat="1" applyFont="1" applyFill="1" applyBorder="1" applyAlignment="1">
      <alignment horizontal="right"/>
    </xf>
    <xf numFmtId="183" fontId="68" fillId="0" borderId="311" xfId="15" applyNumberFormat="1" applyFont="1" applyFill="1" applyBorder="1" applyAlignment="1">
      <alignment horizontal="right"/>
    </xf>
    <xf numFmtId="183" fontId="68" fillId="0" borderId="312" xfId="15" applyNumberFormat="1" applyFont="1" applyFill="1" applyBorder="1" applyAlignment="1">
      <alignment horizontal="right"/>
    </xf>
    <xf numFmtId="183" fontId="68" fillId="0" borderId="312" xfId="15" quotePrefix="1" applyNumberFormat="1" applyFont="1" applyFill="1" applyBorder="1" applyAlignment="1">
      <alignment horizontal="right"/>
    </xf>
    <xf numFmtId="183" fontId="68" fillId="0" borderId="313" xfId="15" applyNumberFormat="1" applyFont="1" applyFill="1" applyBorder="1" applyAlignment="1">
      <alignment horizontal="right"/>
    </xf>
    <xf numFmtId="0" fontId="8" fillId="7" borderId="29" xfId="11" applyFill="1" applyBorder="1" applyAlignment="1">
      <alignment vertical="center"/>
    </xf>
    <xf numFmtId="20" fontId="8" fillId="7" borderId="0" xfId="11" applyNumberFormat="1" applyFill="1" applyBorder="1" applyAlignment="1">
      <alignment horizontal="center" vertical="center"/>
    </xf>
    <xf numFmtId="0" fontId="8" fillId="7" borderId="29" xfId="11" applyFont="1" applyFill="1" applyBorder="1" applyAlignment="1">
      <alignment vertical="center"/>
    </xf>
    <xf numFmtId="20" fontId="8" fillId="7" borderId="0" xfId="11" applyNumberFormat="1" applyFont="1" applyFill="1" applyBorder="1" applyAlignment="1">
      <alignment horizontal="center" vertical="center"/>
    </xf>
    <xf numFmtId="0" fontId="8" fillId="7" borderId="8" xfId="11" applyFont="1" applyFill="1" applyBorder="1" applyAlignment="1">
      <alignment vertical="center"/>
    </xf>
    <xf numFmtId="0" fontId="7" fillId="7" borderId="29" xfId="11" applyFont="1" applyFill="1" applyBorder="1" applyAlignment="1">
      <alignment vertical="center"/>
    </xf>
    <xf numFmtId="0" fontId="8" fillId="7" borderId="0" xfId="11" applyFont="1" applyFill="1" applyBorder="1" applyAlignment="1">
      <alignment vertical="center"/>
    </xf>
    <xf numFmtId="49" fontId="8" fillId="7" borderId="0" xfId="11" applyNumberFormat="1" applyFont="1" applyFill="1" applyBorder="1" applyAlignment="1">
      <alignment horizontal="center" vertical="center"/>
    </xf>
    <xf numFmtId="182" fontId="8" fillId="7" borderId="0" xfId="11" applyNumberFormat="1" applyFont="1" applyFill="1" applyBorder="1" applyAlignment="1">
      <alignment vertical="center"/>
    </xf>
    <xf numFmtId="49" fontId="8" fillId="7" borderId="297" xfId="11" applyNumberFormat="1" applyFont="1" applyFill="1" applyBorder="1" applyAlignment="1">
      <alignment horizontal="center" vertical="center"/>
    </xf>
    <xf numFmtId="20" fontId="8" fillId="7" borderId="297" xfId="11" applyNumberFormat="1" applyFont="1" applyFill="1" applyBorder="1" applyAlignment="1">
      <alignment horizontal="center" vertical="center"/>
    </xf>
    <xf numFmtId="0" fontId="7" fillId="7" borderId="297" xfId="11" applyFont="1" applyFill="1" applyBorder="1" applyAlignment="1">
      <alignment horizontal="center" vertical="center"/>
    </xf>
    <xf numFmtId="182" fontId="11" fillId="7" borderId="297" xfId="11" applyNumberFormat="1" applyFont="1" applyFill="1" applyBorder="1" applyAlignment="1">
      <alignment horizontal="right" vertical="center" indent="1"/>
    </xf>
    <xf numFmtId="0" fontId="63" fillId="7" borderId="86" xfId="0" applyFont="1" applyFill="1" applyBorder="1"/>
    <xf numFmtId="0" fontId="63" fillId="7" borderId="38" xfId="0" applyFont="1" applyFill="1" applyBorder="1"/>
    <xf numFmtId="4" fontId="63" fillId="7" borderId="52" xfId="0" applyNumberFormat="1" applyFont="1" applyFill="1" applyBorder="1"/>
    <xf numFmtId="0" fontId="63" fillId="7" borderId="83" xfId="0" applyFont="1" applyFill="1" applyBorder="1"/>
    <xf numFmtId="0" fontId="24" fillId="7" borderId="176" xfId="26" applyFont="1" applyFill="1" applyBorder="1"/>
    <xf numFmtId="0" fontId="24" fillId="7" borderId="18" xfId="26" applyFont="1" applyFill="1" applyBorder="1"/>
    <xf numFmtId="172" fontId="30" fillId="7" borderId="38" xfId="3" applyNumberFormat="1" applyFont="1" applyFill="1" applyBorder="1" applyAlignment="1">
      <alignment horizontal="right" vertical="center"/>
    </xf>
    <xf numFmtId="172" fontId="30" fillId="7" borderId="29" xfId="3" applyNumberFormat="1" applyFont="1" applyFill="1" applyBorder="1" applyAlignment="1">
      <alignment horizontal="right" vertical="center"/>
    </xf>
    <xf numFmtId="172" fontId="30" fillId="7" borderId="255" xfId="3" applyNumberFormat="1" applyFont="1" applyFill="1" applyBorder="1" applyAlignment="1">
      <alignment horizontal="right" vertical="center"/>
    </xf>
    <xf numFmtId="172" fontId="30" fillId="7" borderId="256" xfId="3" applyNumberFormat="1" applyFont="1" applyFill="1" applyBorder="1" applyAlignment="1">
      <alignment horizontal="right" vertical="center"/>
    </xf>
    <xf numFmtId="172" fontId="17" fillId="7" borderId="257" xfId="3" applyNumberFormat="1" applyFont="1" applyFill="1" applyBorder="1" applyAlignment="1">
      <alignment horizontal="right" vertical="center"/>
    </xf>
    <xf numFmtId="0" fontId="30" fillId="7" borderId="230" xfId="11" applyFont="1" applyFill="1" applyBorder="1" applyAlignment="1">
      <alignment vertical="center"/>
    </xf>
    <xf numFmtId="0" fontId="30" fillId="7" borderId="231" xfId="11" applyFont="1" applyFill="1" applyBorder="1" applyAlignment="1">
      <alignment vertical="center"/>
    </xf>
    <xf numFmtId="0" fontId="30" fillId="7" borderId="233" xfId="11" applyFont="1" applyFill="1" applyBorder="1" applyAlignment="1">
      <alignment vertical="center"/>
    </xf>
    <xf numFmtId="0" fontId="12" fillId="4" borderId="95" xfId="0" applyFont="1" applyFill="1" applyBorder="1" applyAlignment="1">
      <alignment horizontal="left" vertical="center" indent="1"/>
    </xf>
    <xf numFmtId="0" fontId="12" fillId="4" borderId="88" xfId="0" applyFont="1" applyFill="1" applyBorder="1" applyAlignment="1">
      <alignment horizontal="left" vertical="center" indent="1"/>
    </xf>
    <xf numFmtId="0" fontId="21" fillId="7" borderId="0" xfId="9" applyFont="1" applyFill="1" applyBorder="1"/>
    <xf numFmtId="167" fontId="57" fillId="7" borderId="0" xfId="17" applyNumberFormat="1" applyFill="1" applyBorder="1"/>
    <xf numFmtId="0" fontId="0" fillId="0" borderId="0" xfId="0" pivotButton="1"/>
    <xf numFmtId="0" fontId="0" fillId="0" borderId="0" xfId="0" applyNumberFormat="1"/>
    <xf numFmtId="0" fontId="0" fillId="0" borderId="0" xfId="0" applyAlignment="1">
      <alignment horizontal="left"/>
    </xf>
    <xf numFmtId="0" fontId="7" fillId="7" borderId="204" xfId="10" applyFont="1" applyFill="1" applyBorder="1" applyAlignment="1">
      <alignment horizontal="right" vertical="center"/>
    </xf>
    <xf numFmtId="0" fontId="7" fillId="7" borderId="135" xfId="10" applyFont="1" applyFill="1" applyBorder="1" applyAlignment="1">
      <alignment horizontal="right" vertical="center"/>
    </xf>
    <xf numFmtId="0" fontId="7" fillId="7" borderId="196" xfId="10" applyFont="1" applyFill="1" applyBorder="1" applyAlignment="1">
      <alignment horizontal="right" vertical="center"/>
    </xf>
    <xf numFmtId="0" fontId="7" fillId="7" borderId="204" xfId="10" applyFont="1" applyFill="1" applyBorder="1" applyAlignment="1">
      <alignment horizontal="right"/>
    </xf>
    <xf numFmtId="0" fontId="7" fillId="7" borderId="135" xfId="10" applyFont="1" applyFill="1" applyBorder="1" applyAlignment="1">
      <alignment horizontal="right"/>
    </xf>
    <xf numFmtId="0" fontId="7" fillId="7" borderId="196" xfId="10" applyFont="1" applyFill="1" applyBorder="1" applyAlignment="1">
      <alignment horizontal="right"/>
    </xf>
    <xf numFmtId="0" fontId="8" fillId="7" borderId="11" xfId="10" applyFont="1" applyFill="1" applyBorder="1" applyAlignment="1">
      <alignment vertical="center"/>
    </xf>
    <xf numFmtId="1" fontId="73" fillId="7" borderId="174" xfId="9" applyNumberFormat="1" applyFont="1" applyFill="1" applyBorder="1" applyAlignment="1">
      <alignment horizontal="center" vertical="center"/>
    </xf>
    <xf numFmtId="1" fontId="73" fillId="7" borderId="175" xfId="9" applyNumberFormat="1" applyFont="1" applyFill="1" applyBorder="1" applyAlignment="1">
      <alignment horizontal="center" vertical="center"/>
    </xf>
    <xf numFmtId="1" fontId="73" fillId="7" borderId="173" xfId="9" applyNumberFormat="1" applyFont="1" applyFill="1" applyBorder="1" applyAlignment="1">
      <alignment horizontal="center" vertical="center"/>
    </xf>
    <xf numFmtId="1" fontId="64" fillId="7" borderId="175" xfId="9" applyNumberFormat="1" applyFont="1" applyFill="1" applyBorder="1" applyAlignment="1">
      <alignment horizontal="center" vertical="center"/>
    </xf>
    <xf numFmtId="1" fontId="73" fillId="7" borderId="177" xfId="9" applyNumberFormat="1" applyFont="1" applyFill="1" applyBorder="1" applyAlignment="1">
      <alignment horizontal="center" vertical="center"/>
    </xf>
    <xf numFmtId="1" fontId="73" fillId="7" borderId="178" xfId="9" applyNumberFormat="1" applyFont="1" applyFill="1" applyBorder="1" applyAlignment="1">
      <alignment horizontal="center" vertical="center"/>
    </xf>
    <xf numFmtId="0" fontId="2" fillId="0" borderId="215" xfId="10" applyFont="1" applyBorder="1" applyAlignment="1">
      <alignment horizontal="center" vertical="center"/>
    </xf>
    <xf numFmtId="9" fontId="22" fillId="7" borderId="35" xfId="29" applyFont="1" applyFill="1" applyBorder="1" applyAlignment="1">
      <alignment horizontal="center"/>
    </xf>
    <xf numFmtId="0" fontId="8" fillId="7" borderId="298" xfId="10" applyFont="1" applyFill="1" applyBorder="1" applyAlignment="1">
      <alignment vertical="center" wrapText="1"/>
    </xf>
    <xf numFmtId="0" fontId="8" fillId="7" borderId="298" xfId="10" applyFont="1" applyFill="1" applyBorder="1" applyAlignment="1">
      <alignment horizontal="center" vertical="center"/>
    </xf>
    <xf numFmtId="0" fontId="2" fillId="7" borderId="0" xfId="10" applyFont="1" applyFill="1" applyAlignment="1">
      <alignment horizontal="left" vertical="center"/>
    </xf>
    <xf numFmtId="0" fontId="8" fillId="7" borderId="13" xfId="10" applyFont="1" applyFill="1" applyBorder="1" applyAlignment="1">
      <alignment horizontal="center" vertical="center"/>
    </xf>
    <xf numFmtId="0" fontId="8" fillId="7" borderId="326" xfId="10" applyFont="1" applyFill="1" applyBorder="1" applyAlignment="1">
      <alignment horizontal="center" vertical="center"/>
    </xf>
    <xf numFmtId="4" fontId="8" fillId="7" borderId="326" xfId="10" applyNumberFormat="1" applyFont="1" applyFill="1" applyBorder="1" applyAlignment="1">
      <alignment horizontal="right" vertical="center" indent="2"/>
    </xf>
    <xf numFmtId="0" fontId="8" fillId="0" borderId="326" xfId="10" applyFont="1" applyFill="1" applyBorder="1" applyAlignment="1">
      <alignment horizontal="center" vertical="center"/>
    </xf>
    <xf numFmtId="2" fontId="8" fillId="0" borderId="326" xfId="10" applyNumberFormat="1" applyFont="1" applyFill="1" applyBorder="1" applyAlignment="1">
      <alignment horizontal="right" indent="2"/>
    </xf>
    <xf numFmtId="181" fontId="8" fillId="0" borderId="325" xfId="10" applyNumberFormat="1" applyFont="1" applyFill="1" applyBorder="1" applyAlignment="1">
      <alignment horizontal="center"/>
    </xf>
    <xf numFmtId="0" fontId="8" fillId="7" borderId="324" xfId="10" applyFont="1" applyFill="1" applyBorder="1" applyAlignment="1">
      <alignment horizontal="center" vertical="center"/>
    </xf>
    <xf numFmtId="0" fontId="8" fillId="7" borderId="326" xfId="10" applyFont="1" applyFill="1" applyBorder="1" applyAlignment="1">
      <alignment vertical="center" wrapText="1"/>
    </xf>
    <xf numFmtId="0" fontId="8" fillId="0" borderId="326" xfId="10" applyFont="1" applyFill="1" applyBorder="1" applyAlignment="1">
      <alignment vertical="center"/>
    </xf>
    <xf numFmtId="0" fontId="63" fillId="7" borderId="215" xfId="10" applyFont="1" applyFill="1" applyBorder="1" applyAlignment="1">
      <alignment horizontal="center" vertical="center" wrapText="1"/>
    </xf>
    <xf numFmtId="3" fontId="10" fillId="7" borderId="29" xfId="9" applyNumberFormat="1" applyFill="1" applyBorder="1" applyAlignment="1">
      <alignment horizontal="right" indent="2"/>
    </xf>
    <xf numFmtId="182" fontId="10" fillId="7" borderId="38" xfId="9" applyNumberFormat="1" applyFill="1" applyBorder="1"/>
    <xf numFmtId="1" fontId="10" fillId="7" borderId="38" xfId="9" applyNumberFormat="1" applyFill="1" applyBorder="1"/>
    <xf numFmtId="9" fontId="22" fillId="7" borderId="40" xfId="29" applyFont="1" applyFill="1" applyBorder="1" applyAlignment="1">
      <alignment horizontal="center"/>
    </xf>
    <xf numFmtId="173" fontId="22" fillId="7" borderId="35" xfId="29" applyNumberFormat="1" applyFont="1" applyFill="1" applyBorder="1" applyAlignment="1">
      <alignment horizontal="center"/>
    </xf>
    <xf numFmtId="165" fontId="8" fillId="7" borderId="182" xfId="10" applyNumberFormat="1" applyFont="1" applyFill="1" applyBorder="1" applyAlignment="1">
      <alignment horizontal="center" vertical="center"/>
    </xf>
    <xf numFmtId="165" fontId="8" fillId="7" borderId="184" xfId="10" applyNumberFormat="1" applyFont="1" applyFill="1" applyBorder="1" applyAlignment="1">
      <alignment horizontal="center" vertical="center"/>
    </xf>
    <xf numFmtId="165" fontId="8" fillId="7" borderId="300" xfId="10" applyNumberFormat="1" applyFont="1" applyFill="1" applyBorder="1" applyAlignment="1">
      <alignment horizontal="center" vertical="center"/>
    </xf>
    <xf numFmtId="4" fontId="8" fillId="7" borderId="52" xfId="10" applyNumberFormat="1" applyFont="1" applyFill="1" applyBorder="1" applyAlignment="1">
      <alignment horizontal="right" vertical="center" indent="3"/>
    </xf>
    <xf numFmtId="4" fontId="8" fillId="7" borderId="298" xfId="10" applyNumberFormat="1" applyFont="1" applyFill="1" applyBorder="1" applyAlignment="1">
      <alignment horizontal="right" vertical="center" indent="3"/>
    </xf>
    <xf numFmtId="14" fontId="8" fillId="7" borderId="182" xfId="10" applyNumberFormat="1" applyFont="1" applyFill="1" applyBorder="1" applyAlignment="1">
      <alignment horizontal="center"/>
    </xf>
    <xf numFmtId="172" fontId="7" fillId="7" borderId="134" xfId="10" applyNumberFormat="1" applyFont="1" applyFill="1" applyBorder="1" applyAlignment="1">
      <alignment horizontal="right" indent="3"/>
    </xf>
    <xf numFmtId="4" fontId="7" fillId="7" borderId="134" xfId="10" applyNumberFormat="1" applyFont="1" applyFill="1" applyBorder="1" applyAlignment="1">
      <alignment horizontal="right" indent="2"/>
    </xf>
    <xf numFmtId="187" fontId="65" fillId="7" borderId="52" xfId="10" applyNumberFormat="1" applyFont="1" applyFill="1" applyBorder="1" applyAlignment="1">
      <alignment horizontal="right" indent="1"/>
    </xf>
    <xf numFmtId="187" fontId="7" fillId="7" borderId="132" xfId="10" applyNumberFormat="1" applyFont="1" applyFill="1" applyBorder="1" applyAlignment="1">
      <alignment horizontal="right" indent="1"/>
    </xf>
    <xf numFmtId="0" fontId="63" fillId="7" borderId="327" xfId="10" applyFont="1" applyFill="1" applyBorder="1" applyAlignment="1">
      <alignment vertical="center" wrapText="1"/>
    </xf>
    <xf numFmtId="0" fontId="7" fillId="7" borderId="0" xfId="0" applyFont="1" applyFill="1" applyBorder="1"/>
    <xf numFmtId="0" fontId="7" fillId="7" borderId="0" xfId="0" applyFont="1" applyFill="1" applyBorder="1" applyAlignment="1">
      <alignment horizontal="center" vertical="center"/>
    </xf>
    <xf numFmtId="0" fontId="77" fillId="7" borderId="0" xfId="0" applyFont="1" applyFill="1" applyBorder="1"/>
    <xf numFmtId="0" fontId="64" fillId="7" borderId="0" xfId="0" applyFont="1" applyFill="1"/>
    <xf numFmtId="0" fontId="65" fillId="7" borderId="0" xfId="0" applyFont="1" applyFill="1" applyAlignment="1">
      <alignment horizontal="left" indent="1"/>
    </xf>
    <xf numFmtId="0" fontId="5" fillId="0" borderId="0" xfId="9" applyFont="1" applyAlignment="1">
      <alignment horizontal="left" indent="1"/>
    </xf>
    <xf numFmtId="182" fontId="65" fillId="7" borderId="0" xfId="2" applyNumberFormat="1" applyFont="1" applyFill="1" applyBorder="1" applyAlignment="1">
      <alignment horizontal="right" indent="2"/>
    </xf>
    <xf numFmtId="167" fontId="10" fillId="7" borderId="74" xfId="9" applyNumberFormat="1" applyFill="1" applyBorder="1" applyAlignment="1">
      <alignment horizontal="right" indent="2"/>
    </xf>
    <xf numFmtId="168" fontId="65" fillId="7" borderId="0" xfId="2" applyNumberFormat="1" applyFont="1" applyFill="1" applyBorder="1" applyAlignment="1">
      <alignment horizontal="right" indent="2"/>
    </xf>
    <xf numFmtId="167" fontId="10" fillId="7" borderId="29" xfId="9" applyNumberFormat="1" applyFill="1" applyBorder="1" applyAlignment="1">
      <alignment horizontal="right" indent="2"/>
    </xf>
    <xf numFmtId="167" fontId="10" fillId="7" borderId="38" xfId="9" applyNumberFormat="1" applyFill="1" applyBorder="1" applyAlignment="1">
      <alignment horizontal="right" indent="2"/>
    </xf>
    <xf numFmtId="49" fontId="65" fillId="7" borderId="0" xfId="0" applyNumberFormat="1" applyFont="1" applyFill="1" applyAlignment="1">
      <alignment horizontal="right" vertical="top" indent="1"/>
    </xf>
    <xf numFmtId="0" fontId="8" fillId="7" borderId="0" xfId="11" applyFill="1" applyAlignment="1">
      <alignment horizontal="left"/>
    </xf>
    <xf numFmtId="172" fontId="18" fillId="7" borderId="19" xfId="1" applyNumberFormat="1" applyFont="1" applyFill="1" applyBorder="1" applyAlignment="1">
      <alignment horizontal="right" indent="1"/>
    </xf>
    <xf numFmtId="172" fontId="8" fillId="7" borderId="1" xfId="1" applyNumberFormat="1" applyFont="1" applyFill="1" applyBorder="1" applyAlignment="1">
      <alignment horizontal="right" indent="1"/>
    </xf>
    <xf numFmtId="4" fontId="24" fillId="7" borderId="14" xfId="3" applyNumberFormat="1" applyFont="1" applyFill="1" applyBorder="1" applyAlignment="1">
      <alignment horizontal="right" indent="1"/>
    </xf>
    <xf numFmtId="4" fontId="24" fillId="7" borderId="16" xfId="3" applyNumberFormat="1" applyFont="1" applyFill="1" applyBorder="1" applyAlignment="1">
      <alignment horizontal="right" indent="1"/>
    </xf>
    <xf numFmtId="172" fontId="24" fillId="7" borderId="24" xfId="3" applyNumberFormat="1" applyFont="1" applyFill="1" applyBorder="1" applyAlignment="1">
      <alignment horizontal="right" indent="1"/>
    </xf>
    <xf numFmtId="4" fontId="24" fillId="7" borderId="14" xfId="4" applyNumberFormat="1" applyFont="1" applyFill="1" applyBorder="1" applyAlignment="1">
      <alignment horizontal="right" indent="1"/>
    </xf>
    <xf numFmtId="4" fontId="24" fillId="7" borderId="15" xfId="4" applyNumberFormat="1" applyFont="1" applyFill="1" applyBorder="1" applyAlignment="1">
      <alignment horizontal="right" indent="1"/>
    </xf>
    <xf numFmtId="4" fontId="24" fillId="7" borderId="36" xfId="4" applyNumberFormat="1" applyFont="1" applyFill="1" applyBorder="1" applyAlignment="1">
      <alignment horizontal="right" indent="1"/>
    </xf>
    <xf numFmtId="4" fontId="24" fillId="7" borderId="16" xfId="4" applyNumberFormat="1" applyFont="1" applyFill="1" applyBorder="1" applyAlignment="1">
      <alignment horizontal="right" indent="1"/>
    </xf>
    <xf numFmtId="4" fontId="20" fillId="7" borderId="17" xfId="4" applyNumberFormat="1" applyFont="1" applyFill="1" applyBorder="1" applyAlignment="1">
      <alignment horizontal="right" indent="1"/>
    </xf>
    <xf numFmtId="4" fontId="24" fillId="7" borderId="19" xfId="4" applyNumberFormat="1" applyFont="1" applyFill="1" applyBorder="1" applyAlignment="1">
      <alignment horizontal="right" indent="1"/>
    </xf>
    <xf numFmtId="4" fontId="24" fillId="7" borderId="20" xfId="4" applyNumberFormat="1" applyFont="1" applyFill="1" applyBorder="1" applyAlignment="1">
      <alignment horizontal="right" indent="1"/>
    </xf>
    <xf numFmtId="4" fontId="24" fillId="7" borderId="37" xfId="4" applyNumberFormat="1" applyFont="1" applyFill="1" applyBorder="1" applyAlignment="1">
      <alignment horizontal="right" indent="1"/>
    </xf>
    <xf numFmtId="4" fontId="24" fillId="7" borderId="1" xfId="4" applyNumberFormat="1" applyFont="1" applyFill="1" applyBorder="1" applyAlignment="1">
      <alignment horizontal="right" indent="1"/>
    </xf>
    <xf numFmtId="4" fontId="20" fillId="7" borderId="21" xfId="4" applyNumberFormat="1" applyFont="1" applyFill="1" applyBorder="1" applyAlignment="1">
      <alignment horizontal="right" indent="1"/>
    </xf>
    <xf numFmtId="172" fontId="8" fillId="7" borderId="198" xfId="9" applyNumberFormat="1" applyFont="1" applyFill="1" applyBorder="1" applyAlignment="1">
      <alignment horizontal="right" indent="1"/>
    </xf>
    <xf numFmtId="172" fontId="8" fillId="7" borderId="65" xfId="9" applyNumberFormat="1" applyFont="1" applyFill="1" applyBorder="1" applyAlignment="1">
      <alignment horizontal="right" indent="1"/>
    </xf>
    <xf numFmtId="172" fontId="8" fillId="7" borderId="181" xfId="9" applyNumberFormat="1" applyFont="1" applyFill="1" applyBorder="1" applyAlignment="1">
      <alignment horizontal="right" indent="1"/>
    </xf>
    <xf numFmtId="172" fontId="18" fillId="7" borderId="198" xfId="4" applyNumberFormat="1" applyFont="1" applyFill="1" applyBorder="1" applyAlignment="1">
      <alignment horizontal="right" indent="1"/>
    </xf>
    <xf numFmtId="172" fontId="18" fillId="7" borderId="65" xfId="4" applyNumberFormat="1" applyFont="1" applyFill="1" applyBorder="1" applyAlignment="1">
      <alignment horizontal="right" indent="1"/>
    </xf>
    <xf numFmtId="172" fontId="18" fillId="7" borderId="181" xfId="4" applyNumberFormat="1" applyFont="1" applyFill="1" applyBorder="1" applyAlignment="1">
      <alignment horizontal="right" indent="1"/>
    </xf>
    <xf numFmtId="172" fontId="7" fillId="7" borderId="177" xfId="9" applyNumberFormat="1" applyFont="1" applyFill="1" applyBorder="1" applyAlignment="1">
      <alignment horizontal="right" indent="1"/>
    </xf>
    <xf numFmtId="172" fontId="8" fillId="7" borderId="199" xfId="9" applyNumberFormat="1" applyFont="1" applyFill="1" applyBorder="1" applyAlignment="1">
      <alignment horizontal="right" indent="1"/>
    </xf>
    <xf numFmtId="172" fontId="8" fillId="7" borderId="1" xfId="9" applyNumberFormat="1" applyFont="1" applyFill="1" applyBorder="1" applyAlignment="1">
      <alignment horizontal="right" indent="1"/>
    </xf>
    <xf numFmtId="172" fontId="8" fillId="7" borderId="117" xfId="9" applyNumberFormat="1" applyFont="1" applyFill="1" applyBorder="1" applyAlignment="1">
      <alignment horizontal="right" indent="1"/>
    </xf>
    <xf numFmtId="172" fontId="18" fillId="7" borderId="199" xfId="4" applyNumberFormat="1" applyFont="1" applyFill="1" applyBorder="1" applyAlignment="1">
      <alignment horizontal="right" indent="1"/>
    </xf>
    <xf numFmtId="172" fontId="18" fillId="7" borderId="1" xfId="4" applyNumberFormat="1" applyFont="1" applyFill="1" applyBorder="1" applyAlignment="1">
      <alignment horizontal="right" indent="1"/>
    </xf>
    <xf numFmtId="172" fontId="7" fillId="7" borderId="179" xfId="9" applyNumberFormat="1" applyFont="1" applyFill="1" applyBorder="1" applyAlignment="1">
      <alignment horizontal="right" indent="1"/>
    </xf>
    <xf numFmtId="172" fontId="7" fillId="7" borderId="179" xfId="9" applyNumberFormat="1" applyFont="1" applyFill="1" applyBorder="1" applyAlignment="1">
      <alignment horizontal="right" vertical="center" indent="1"/>
    </xf>
    <xf numFmtId="172" fontId="18" fillId="7" borderId="201" xfId="4" applyNumberFormat="1" applyFont="1" applyFill="1" applyBorder="1" applyAlignment="1">
      <alignment horizontal="right" indent="1"/>
    </xf>
    <xf numFmtId="172" fontId="18" fillId="7" borderId="24" xfId="4" applyNumberFormat="1" applyFont="1" applyFill="1" applyBorder="1" applyAlignment="1">
      <alignment horizontal="right" indent="1"/>
    </xf>
    <xf numFmtId="172" fontId="18" fillId="7" borderId="202" xfId="4" applyNumberFormat="1" applyFont="1" applyFill="1" applyBorder="1" applyAlignment="1">
      <alignment horizontal="right" indent="1"/>
    </xf>
    <xf numFmtId="172" fontId="18" fillId="7" borderId="193" xfId="4" applyNumberFormat="1" applyFont="1" applyFill="1" applyBorder="1" applyAlignment="1">
      <alignment horizontal="right" indent="1"/>
    </xf>
    <xf numFmtId="172" fontId="18" fillId="7" borderId="203" xfId="4" applyNumberFormat="1" applyFont="1" applyFill="1" applyBorder="1" applyAlignment="1">
      <alignment horizontal="right" indent="1"/>
    </xf>
    <xf numFmtId="172" fontId="17" fillId="7" borderId="197" xfId="4" applyNumberFormat="1" applyFont="1" applyFill="1" applyBorder="1" applyAlignment="1">
      <alignment horizontal="right" indent="1"/>
    </xf>
    <xf numFmtId="4" fontId="24" fillId="7" borderId="47" xfId="4" applyNumberFormat="1" applyFont="1" applyFill="1" applyBorder="1" applyAlignment="1">
      <alignment horizontal="right" indent="1"/>
    </xf>
    <xf numFmtId="4" fontId="24" fillId="7" borderId="48" xfId="4" applyNumberFormat="1" applyFont="1" applyFill="1" applyBorder="1" applyAlignment="1">
      <alignment horizontal="right" indent="1"/>
    </xf>
    <xf numFmtId="4" fontId="24" fillId="7" borderId="49" xfId="4" applyNumberFormat="1" applyFont="1" applyFill="1" applyBorder="1" applyAlignment="1">
      <alignment horizontal="right" indent="1"/>
    </xf>
    <xf numFmtId="172" fontId="27" fillId="7" borderId="171" xfId="4" applyNumberFormat="1" applyFont="1" applyFill="1" applyBorder="1" applyAlignment="1">
      <alignment horizontal="right" indent="1"/>
    </xf>
    <xf numFmtId="4" fontId="24" fillId="7" borderId="27" xfId="9" applyNumberFormat="1" applyFont="1" applyFill="1" applyBorder="1" applyAlignment="1">
      <alignment vertical="center"/>
    </xf>
    <xf numFmtId="0" fontId="81" fillId="7" borderId="0" xfId="25" applyFont="1" applyFill="1"/>
    <xf numFmtId="172" fontId="20" fillId="0" borderId="25" xfId="25" applyNumberFormat="1" applyFont="1" applyFill="1" applyBorder="1" applyAlignment="1">
      <alignment horizontal="center" vertical="center"/>
    </xf>
    <xf numFmtId="4" fontId="63" fillId="7" borderId="176" xfId="0" applyNumberFormat="1" applyFont="1" applyFill="1" applyBorder="1" applyAlignment="1">
      <alignment horizontal="right" indent="1"/>
    </xf>
    <xf numFmtId="175" fontId="24" fillId="7" borderId="67" xfId="8" applyNumberFormat="1" applyFont="1" applyFill="1" applyBorder="1" applyAlignment="1">
      <alignment horizontal="right" indent="1"/>
    </xf>
    <xf numFmtId="175" fontId="20" fillId="7" borderId="314" xfId="26" applyNumberFormat="1" applyFont="1" applyFill="1" applyBorder="1" applyAlignment="1">
      <alignment horizontal="right" indent="1"/>
    </xf>
    <xf numFmtId="4" fontId="63" fillId="7" borderId="52" xfId="0" applyNumberFormat="1" applyFont="1" applyFill="1" applyBorder="1" applyAlignment="1">
      <alignment horizontal="right" indent="1"/>
    </xf>
    <xf numFmtId="175" fontId="20" fillId="7" borderId="318" xfId="26" applyNumberFormat="1" applyFont="1" applyFill="1" applyBorder="1" applyAlignment="1">
      <alignment horizontal="right" indent="1"/>
    </xf>
    <xf numFmtId="185" fontId="20" fillId="7" borderId="314" xfId="26" applyNumberFormat="1" applyFont="1" applyFill="1" applyBorder="1" applyAlignment="1">
      <alignment horizontal="right" indent="1"/>
    </xf>
    <xf numFmtId="175" fontId="20" fillId="7" borderId="69" xfId="26" applyNumberFormat="1" applyFont="1" applyFill="1" applyBorder="1" applyAlignment="1">
      <alignment horizontal="right" indent="1"/>
    </xf>
    <xf numFmtId="185" fontId="24" fillId="7" borderId="320" xfId="8" applyNumberFormat="1" applyFont="1" applyFill="1" applyBorder="1" applyAlignment="1">
      <alignment horizontal="right" indent="1"/>
    </xf>
    <xf numFmtId="185" fontId="20" fillId="7" borderId="67" xfId="8" applyNumberFormat="1" applyFont="1" applyFill="1" applyBorder="1" applyAlignment="1">
      <alignment horizontal="right" indent="1"/>
    </xf>
    <xf numFmtId="185" fontId="24" fillId="7" borderId="321" xfId="8" applyNumberFormat="1" applyFont="1" applyFill="1" applyBorder="1" applyAlignment="1">
      <alignment horizontal="right" indent="1"/>
    </xf>
    <xf numFmtId="185" fontId="20" fillId="7" borderId="68" xfId="8" applyNumberFormat="1" applyFont="1" applyFill="1" applyBorder="1" applyAlignment="1">
      <alignment horizontal="right" indent="1"/>
    </xf>
    <xf numFmtId="185" fontId="24" fillId="7" borderId="322" xfId="8" applyNumberFormat="1" applyFont="1" applyFill="1" applyBorder="1" applyAlignment="1">
      <alignment horizontal="right" indent="1"/>
    </xf>
    <xf numFmtId="185" fontId="20" fillId="7" borderId="69" xfId="8" applyNumberFormat="1" applyFont="1" applyFill="1" applyBorder="1" applyAlignment="1">
      <alignment horizontal="right" indent="1"/>
    </xf>
    <xf numFmtId="185" fontId="20" fillId="7" borderId="319" xfId="8" applyNumberFormat="1" applyFont="1" applyFill="1" applyBorder="1" applyAlignment="1">
      <alignment horizontal="right" vertical="center" indent="1"/>
    </xf>
    <xf numFmtId="185" fontId="20" fillId="7" borderId="113" xfId="8" applyNumberFormat="1" applyFont="1" applyFill="1" applyBorder="1" applyAlignment="1">
      <alignment horizontal="right" vertical="center" indent="1"/>
    </xf>
    <xf numFmtId="185" fontId="20" fillId="7" borderId="144" xfId="8" applyNumberFormat="1" applyFont="1" applyFill="1" applyBorder="1" applyAlignment="1">
      <alignment horizontal="right" vertical="center" indent="1"/>
    </xf>
    <xf numFmtId="0" fontId="33" fillId="7" borderId="0" xfId="26" applyFill="1" applyAlignment="1">
      <alignment horizontal="left"/>
    </xf>
    <xf numFmtId="0" fontId="33" fillId="7" borderId="0" xfId="26" applyFill="1" applyBorder="1" applyAlignment="1">
      <alignment horizontal="left" indent="5"/>
    </xf>
    <xf numFmtId="0" fontId="33" fillId="7" borderId="0" xfId="26" applyFill="1" applyAlignment="1">
      <alignment vertical="center"/>
    </xf>
    <xf numFmtId="0" fontId="10" fillId="0" borderId="0" xfId="9" applyFill="1" applyBorder="1" applyAlignment="1">
      <alignment vertical="center"/>
    </xf>
    <xf numFmtId="0" fontId="18" fillId="7" borderId="59" xfId="26" applyFont="1" applyFill="1" applyBorder="1" applyAlignment="1">
      <alignment vertical="center"/>
    </xf>
    <xf numFmtId="0" fontId="26" fillId="7" borderId="61" xfId="26" applyFont="1" applyFill="1" applyBorder="1" applyAlignment="1">
      <alignment vertical="center"/>
    </xf>
    <xf numFmtId="0" fontId="10" fillId="7" borderId="0" xfId="9" applyFill="1" applyAlignment="1">
      <alignment vertical="top"/>
    </xf>
    <xf numFmtId="0" fontId="25" fillId="7" borderId="0" xfId="26" applyFont="1" applyFill="1" applyAlignment="1">
      <alignment vertical="top"/>
    </xf>
    <xf numFmtId="4" fontId="26" fillId="7" borderId="59" xfId="8" applyNumberFormat="1" applyFont="1" applyFill="1" applyBorder="1" applyAlignment="1">
      <alignment horizontal="right" vertical="center" indent="1"/>
    </xf>
    <xf numFmtId="4" fontId="44" fillId="7" borderId="60" xfId="8" applyNumberFormat="1" applyFont="1" applyFill="1" applyBorder="1" applyAlignment="1">
      <alignment horizontal="right" vertical="center" indent="1"/>
    </xf>
    <xf numFmtId="4" fontId="26" fillId="7" borderId="61" xfId="8" applyNumberFormat="1" applyFont="1" applyFill="1" applyBorder="1" applyAlignment="1">
      <alignment horizontal="right" vertical="center" indent="1"/>
    </xf>
    <xf numFmtId="4" fontId="44" fillId="7" borderId="169" xfId="8" applyNumberFormat="1" applyFont="1" applyFill="1" applyBorder="1" applyAlignment="1">
      <alignment horizontal="right" vertical="center" indent="1"/>
    </xf>
    <xf numFmtId="4" fontId="44" fillId="7" borderId="62" xfId="26" applyNumberFormat="1" applyFont="1" applyFill="1" applyBorder="1" applyAlignment="1">
      <alignment horizontal="right" vertical="center" indent="1"/>
    </xf>
    <xf numFmtId="4" fontId="44" fillId="7" borderId="63" xfId="26" applyNumberFormat="1" applyFont="1" applyFill="1" applyBorder="1" applyAlignment="1">
      <alignment horizontal="right" vertical="center" indent="1"/>
    </xf>
    <xf numFmtId="4" fontId="17" fillId="7" borderId="170" xfId="26" applyNumberFormat="1" applyFont="1" applyFill="1" applyBorder="1" applyAlignment="1">
      <alignment horizontal="right" vertical="center" indent="1"/>
    </xf>
    <xf numFmtId="0" fontId="8" fillId="7" borderId="0" xfId="10" applyFill="1"/>
    <xf numFmtId="0" fontId="18" fillId="7" borderId="0" xfId="26" applyFont="1" applyFill="1"/>
    <xf numFmtId="0" fontId="8" fillId="0" borderId="0" xfId="10" applyAlignment="1">
      <alignment vertical="center"/>
    </xf>
    <xf numFmtId="0" fontId="0" fillId="7" borderId="0" xfId="0" applyFill="1" applyAlignment="1">
      <alignment horizontal="left"/>
    </xf>
    <xf numFmtId="172" fontId="20" fillId="7" borderId="213" xfId="26" applyNumberFormat="1" applyFont="1" applyFill="1" applyBorder="1" applyAlignment="1">
      <alignment horizontal="center" vertical="center"/>
    </xf>
    <xf numFmtId="0" fontId="18" fillId="7" borderId="0" xfId="26" applyFont="1" applyFill="1" applyAlignment="1">
      <alignment vertical="center"/>
    </xf>
    <xf numFmtId="0" fontId="17" fillId="7" borderId="95" xfId="26" applyFont="1" applyFill="1" applyBorder="1" applyAlignment="1">
      <alignment horizontal="left" vertical="center"/>
    </xf>
    <xf numFmtId="0" fontId="17" fillId="7" borderId="28" xfId="26" applyFont="1" applyFill="1" applyBorder="1" applyAlignment="1">
      <alignment horizontal="left" vertical="center"/>
    </xf>
    <xf numFmtId="0" fontId="17" fillId="7" borderId="33" xfId="26" applyFont="1" applyFill="1" applyBorder="1" applyAlignment="1">
      <alignment horizontal="left" vertical="center"/>
    </xf>
    <xf numFmtId="172" fontId="17" fillId="7" borderId="187" xfId="26" applyNumberFormat="1" applyFont="1" applyFill="1" applyBorder="1" applyAlignment="1">
      <alignment vertical="center"/>
    </xf>
    <xf numFmtId="188" fontId="17" fillId="7" borderId="144" xfId="26" applyNumberFormat="1" applyFont="1" applyFill="1" applyBorder="1" applyAlignment="1">
      <alignment horizontal="right" vertical="center"/>
    </xf>
    <xf numFmtId="172" fontId="17" fillId="7" borderId="334" xfId="26" applyNumberFormat="1" applyFont="1" applyFill="1" applyBorder="1" applyAlignment="1">
      <alignment vertical="center"/>
    </xf>
    <xf numFmtId="172" fontId="17" fillId="7" borderId="335" xfId="26" applyNumberFormat="1" applyFont="1" applyFill="1" applyBorder="1" applyAlignment="1">
      <alignment vertical="center"/>
    </xf>
    <xf numFmtId="172" fontId="17" fillId="7" borderId="336" xfId="26" applyNumberFormat="1" applyFont="1" applyFill="1" applyBorder="1" applyAlignment="1">
      <alignment vertical="center"/>
    </xf>
    <xf numFmtId="166" fontId="65" fillId="7" borderId="29" xfId="11" applyNumberFormat="1" applyFont="1" applyFill="1" applyBorder="1" applyAlignment="1">
      <alignment horizontal="right" indent="3"/>
    </xf>
    <xf numFmtId="166" fontId="65" fillId="7" borderId="30" xfId="11" applyNumberFormat="1" applyFont="1" applyFill="1" applyBorder="1" applyAlignment="1">
      <alignment horizontal="right" indent="3"/>
    </xf>
    <xf numFmtId="167" fontId="65" fillId="7" borderId="29" xfId="11" applyNumberFormat="1" applyFont="1" applyFill="1" applyBorder="1" applyAlignment="1">
      <alignment horizontal="right" indent="3"/>
    </xf>
    <xf numFmtId="166" fontId="73" fillId="7" borderId="166" xfId="11" applyNumberFormat="1" applyFont="1" applyFill="1" applyBorder="1" applyAlignment="1">
      <alignment horizontal="right" indent="3"/>
    </xf>
    <xf numFmtId="166" fontId="73" fillId="7" borderId="167" xfId="11" applyNumberFormat="1" applyFont="1" applyFill="1" applyBorder="1" applyAlignment="1">
      <alignment horizontal="right" indent="3"/>
    </xf>
    <xf numFmtId="0" fontId="7" fillId="7" borderId="10" xfId="11" applyFont="1" applyFill="1" applyBorder="1" applyAlignment="1">
      <alignment horizontal="left" vertical="center"/>
    </xf>
    <xf numFmtId="0" fontId="7" fillId="7" borderId="71" xfId="11" applyFont="1" applyFill="1" applyBorder="1" applyAlignment="1">
      <alignment horizontal="left" vertical="center"/>
    </xf>
    <xf numFmtId="166" fontId="65" fillId="7" borderId="38" xfId="11" applyNumberFormat="1" applyFont="1" applyFill="1" applyBorder="1" applyAlignment="1">
      <alignment horizontal="right" indent="3"/>
    </xf>
    <xf numFmtId="166" fontId="8" fillId="7" borderId="70" xfId="11" applyNumberFormat="1" applyFont="1" applyFill="1" applyBorder="1" applyAlignment="1">
      <alignment horizontal="right" indent="3"/>
    </xf>
    <xf numFmtId="166" fontId="8" fillId="7" borderId="30" xfId="11" applyNumberFormat="1" applyFont="1" applyFill="1" applyBorder="1" applyAlignment="1">
      <alignment horizontal="right" indent="3"/>
    </xf>
    <xf numFmtId="167" fontId="65" fillId="7" borderId="38" xfId="11" applyNumberFormat="1" applyFont="1" applyFill="1" applyBorder="1" applyAlignment="1">
      <alignment horizontal="right" indent="3"/>
    </xf>
    <xf numFmtId="166" fontId="12" fillId="7" borderId="30" xfId="11" applyNumberFormat="1" applyFont="1" applyFill="1" applyBorder="1" applyAlignment="1">
      <alignment horizontal="right" indent="3"/>
    </xf>
    <xf numFmtId="166" fontId="11" fillId="7" borderId="165" xfId="11" applyNumberFormat="1" applyFont="1" applyFill="1" applyBorder="1" applyAlignment="1">
      <alignment horizontal="right" indent="3"/>
    </xf>
    <xf numFmtId="166" fontId="11" fillId="7" borderId="166" xfId="11" applyNumberFormat="1" applyFont="1" applyFill="1" applyBorder="1" applyAlignment="1">
      <alignment horizontal="right" indent="3"/>
    </xf>
    <xf numFmtId="166" fontId="11" fillId="7" borderId="167" xfId="11" applyNumberFormat="1" applyFont="1" applyFill="1" applyBorder="1" applyAlignment="1">
      <alignment horizontal="right" indent="3"/>
    </xf>
    <xf numFmtId="0" fontId="12" fillId="7" borderId="11" xfId="19" applyFont="1" applyFill="1" applyBorder="1" applyAlignment="1">
      <alignment vertical="center"/>
    </xf>
    <xf numFmtId="0" fontId="5" fillId="7" borderId="0" xfId="19" applyFont="1" applyFill="1" applyAlignment="1">
      <alignment horizontal="left" indent="1"/>
    </xf>
    <xf numFmtId="0" fontId="68" fillId="7" borderId="337" xfId="15" applyFont="1" applyFill="1" applyBorder="1" applyAlignment="1">
      <alignment horizontal="center" vertical="center"/>
    </xf>
    <xf numFmtId="183" fontId="68" fillId="7" borderId="337" xfId="15" applyNumberFormat="1" applyFont="1" applyFill="1" applyBorder="1" applyAlignment="1">
      <alignment horizontal="right" indent="1"/>
    </xf>
    <xf numFmtId="0" fontId="8" fillId="7" borderId="0" xfId="0" applyFont="1" applyFill="1" applyAlignment="1">
      <alignment vertical="top"/>
    </xf>
    <xf numFmtId="3" fontId="65" fillId="7" borderId="72" xfId="0" applyNumberFormat="1" applyFont="1" applyFill="1" applyBorder="1" applyAlignment="1">
      <alignment horizontal="left"/>
    </xf>
    <xf numFmtId="3" fontId="65" fillId="7" borderId="10" xfId="0" applyNumberFormat="1" applyFont="1" applyFill="1" applyBorder="1" applyAlignment="1">
      <alignment horizontal="left"/>
    </xf>
    <xf numFmtId="3" fontId="65" fillId="7" borderId="82" xfId="0" applyNumberFormat="1" applyFont="1" applyFill="1" applyBorder="1" applyAlignment="1">
      <alignment horizontal="left"/>
    </xf>
    <xf numFmtId="172" fontId="65" fillId="7" borderId="86" xfId="0" applyNumberFormat="1" applyFont="1" applyFill="1" applyBorder="1" applyAlignment="1">
      <alignment horizontal="right" indent="1"/>
    </xf>
    <xf numFmtId="3" fontId="8" fillId="7" borderId="73" xfId="0" applyNumberFormat="1" applyFont="1" applyFill="1" applyBorder="1" applyAlignment="1">
      <alignment horizontal="right" indent="1"/>
    </xf>
    <xf numFmtId="172" fontId="65" fillId="7" borderId="38" xfId="0" applyNumberFormat="1" applyFont="1" applyFill="1" applyBorder="1" applyAlignment="1">
      <alignment horizontal="right" indent="1"/>
    </xf>
    <xf numFmtId="3" fontId="8" fillId="7" borderId="74" xfId="0" applyNumberFormat="1" applyFont="1" applyFill="1" applyBorder="1" applyAlignment="1">
      <alignment horizontal="right" indent="1"/>
    </xf>
    <xf numFmtId="3" fontId="7" fillId="7" borderId="74" xfId="0" applyNumberFormat="1" applyFont="1" applyFill="1" applyBorder="1" applyAlignment="1">
      <alignment horizontal="right" indent="1"/>
    </xf>
    <xf numFmtId="3" fontId="65" fillId="7" borderId="74" xfId="0" applyNumberFormat="1" applyFont="1" applyFill="1" applyBorder="1" applyAlignment="1">
      <alignment horizontal="right" indent="1"/>
    </xf>
    <xf numFmtId="172" fontId="8" fillId="7" borderId="74" xfId="0" applyNumberFormat="1" applyFont="1" applyFill="1" applyBorder="1" applyAlignment="1">
      <alignment horizontal="right" indent="1"/>
    </xf>
    <xf numFmtId="3" fontId="65" fillId="7" borderId="38" xfId="0" applyNumberFormat="1" applyFont="1" applyFill="1" applyBorder="1" applyAlignment="1">
      <alignment horizontal="right" indent="1"/>
    </xf>
    <xf numFmtId="3" fontId="65" fillId="7" borderId="83" xfId="0" applyNumberFormat="1" applyFont="1" applyFill="1" applyBorder="1" applyAlignment="1">
      <alignment horizontal="right" indent="1"/>
    </xf>
    <xf numFmtId="4" fontId="8" fillId="7" borderId="98" xfId="0" applyNumberFormat="1" applyFont="1" applyFill="1" applyBorder="1" applyAlignment="1">
      <alignment horizontal="right" indent="1"/>
    </xf>
    <xf numFmtId="172" fontId="8" fillId="7" borderId="36" xfId="1" applyNumberFormat="1" applyFont="1" applyFill="1" applyBorder="1" applyAlignment="1">
      <alignment horizontal="right" indent="1"/>
    </xf>
    <xf numFmtId="172" fontId="24" fillId="7" borderId="25" xfId="3" applyNumberFormat="1" applyFont="1" applyFill="1" applyBorder="1" applyAlignment="1">
      <alignment horizontal="right" indent="1"/>
    </xf>
    <xf numFmtId="4" fontId="24" fillId="7" borderId="15" xfId="3" applyNumberFormat="1" applyFont="1" applyFill="1" applyBorder="1" applyAlignment="1">
      <alignment horizontal="right" indent="1"/>
    </xf>
    <xf numFmtId="0" fontId="63" fillId="7" borderId="18" xfId="0" applyFont="1" applyFill="1" applyBorder="1"/>
    <xf numFmtId="4" fontId="63" fillId="7" borderId="18" xfId="0" applyNumberFormat="1" applyFont="1" applyFill="1" applyBorder="1" applyAlignment="1">
      <alignment horizontal="right" indent="1"/>
    </xf>
    <xf numFmtId="175" fontId="20" fillId="7" borderId="68" xfId="26" applyNumberFormat="1" applyFont="1" applyFill="1" applyBorder="1" applyAlignment="1">
      <alignment horizontal="right" indent="1"/>
    </xf>
    <xf numFmtId="4" fontId="63" fillId="7" borderId="18" xfId="0" applyNumberFormat="1" applyFont="1" applyFill="1" applyBorder="1"/>
    <xf numFmtId="175" fontId="24" fillId="7" borderId="68" xfId="8" applyNumberFormat="1" applyFont="1" applyFill="1" applyBorder="1" applyAlignment="1">
      <alignment horizontal="right" indent="1"/>
    </xf>
    <xf numFmtId="0" fontId="63" fillId="7" borderId="183" xfId="0" applyFont="1" applyFill="1" applyBorder="1"/>
    <xf numFmtId="0" fontId="10" fillId="7" borderId="58" xfId="9" applyFill="1" applyBorder="1" applyAlignment="1">
      <alignment vertical="center"/>
    </xf>
    <xf numFmtId="3" fontId="10" fillId="7" borderId="29" xfId="9" applyNumberFormat="1" applyFill="1" applyBorder="1" applyAlignment="1">
      <alignment horizontal="right" indent="2"/>
    </xf>
    <xf numFmtId="0" fontId="8" fillId="7" borderId="87" xfId="10" applyFont="1" applyFill="1" applyBorder="1" applyAlignment="1">
      <alignment horizontal="center" vertical="center"/>
    </xf>
    <xf numFmtId="0" fontId="65" fillId="7" borderId="0" xfId="0" applyFont="1" applyFill="1" applyAlignment="1">
      <alignment horizontal="right"/>
    </xf>
    <xf numFmtId="0" fontId="8" fillId="7" borderId="0" xfId="9" applyFont="1" applyFill="1" applyBorder="1" applyAlignment="1">
      <alignment horizontal="left"/>
    </xf>
    <xf numFmtId="9" fontId="9" fillId="7" borderId="96" xfId="28" applyFont="1" applyFill="1" applyBorder="1" applyAlignment="1">
      <alignment horizontal="right" vertical="center"/>
    </xf>
    <xf numFmtId="9" fontId="9" fillId="7" borderId="207" xfId="28" applyFont="1" applyFill="1" applyBorder="1" applyAlignment="1">
      <alignment horizontal="right" vertical="center"/>
    </xf>
    <xf numFmtId="0" fontId="7" fillId="7" borderId="78" xfId="0" applyFont="1" applyFill="1" applyBorder="1" applyAlignment="1">
      <alignment horizontal="center" vertical="center"/>
    </xf>
    <xf numFmtId="0" fontId="12" fillId="7" borderId="91" xfId="0" applyFont="1" applyFill="1" applyBorder="1" applyAlignment="1">
      <alignment horizontal="left" vertical="center" indent="1"/>
    </xf>
    <xf numFmtId="0" fontId="12" fillId="7" borderId="209" xfId="0" applyFont="1" applyFill="1" applyBorder="1" applyAlignment="1">
      <alignment horizontal="left" vertical="center" indent="1"/>
    </xf>
    <xf numFmtId="0" fontId="8" fillId="7" borderId="31" xfId="0" applyFont="1" applyFill="1" applyBorder="1" applyAlignment="1">
      <alignment horizontal="center" vertical="center"/>
    </xf>
    <xf numFmtId="0" fontId="8" fillId="7" borderId="40" xfId="0" applyFont="1" applyFill="1" applyBorder="1" applyAlignment="1">
      <alignment horizontal="center" vertical="center"/>
    </xf>
    <xf numFmtId="0" fontId="8" fillId="7" borderId="209" xfId="0" applyFont="1" applyFill="1" applyBorder="1" applyAlignment="1">
      <alignment horizontal="center" vertical="center"/>
    </xf>
    <xf numFmtId="0" fontId="8" fillId="7" borderId="41" xfId="0" applyFont="1" applyFill="1" applyBorder="1" applyAlignment="1">
      <alignment horizontal="center" vertical="center"/>
    </xf>
    <xf numFmtId="0" fontId="11" fillId="7" borderId="210" xfId="0" applyFont="1" applyFill="1" applyBorder="1" applyAlignment="1">
      <alignment horizontal="center" vertical="center"/>
    </xf>
    <xf numFmtId="0" fontId="11" fillId="7" borderId="33" xfId="0" applyFont="1" applyFill="1" applyBorder="1" applyAlignment="1">
      <alignment horizontal="left" vertical="center" indent="1"/>
    </xf>
    <xf numFmtId="0" fontId="11" fillId="7" borderId="84" xfId="0" applyFont="1" applyFill="1" applyBorder="1" applyAlignment="1">
      <alignment horizontal="left" vertical="center" indent="1"/>
    </xf>
    <xf numFmtId="0" fontId="8" fillId="7" borderId="35" xfId="0" applyFont="1" applyFill="1" applyBorder="1" applyAlignment="1">
      <alignment horizontal="center" vertical="center"/>
    </xf>
    <xf numFmtId="0" fontId="8" fillId="7" borderId="83" xfId="0" applyFont="1" applyFill="1" applyBorder="1" applyAlignment="1">
      <alignment horizontal="center" vertical="center"/>
    </xf>
    <xf numFmtId="0" fontId="11" fillId="7" borderId="75" xfId="0" applyFont="1" applyFill="1" applyBorder="1" applyAlignment="1">
      <alignment horizontal="center" vertical="center"/>
    </xf>
    <xf numFmtId="0" fontId="10" fillId="7" borderId="0" xfId="9" applyFill="1" applyBorder="1" applyAlignment="1">
      <alignment vertical="center"/>
    </xf>
    <xf numFmtId="3" fontId="10" fillId="7" borderId="83" xfId="9" applyNumberFormat="1" applyFill="1" applyBorder="1" applyAlignment="1">
      <alignment horizontal="center"/>
    </xf>
    <xf numFmtId="167" fontId="0" fillId="0" borderId="0" xfId="0" applyNumberFormat="1"/>
    <xf numFmtId="167" fontId="2" fillId="0" borderId="0" xfId="10" applyNumberFormat="1" applyFont="1"/>
    <xf numFmtId="0" fontId="0" fillId="15" borderId="0" xfId="0" applyFill="1"/>
    <xf numFmtId="167" fontId="0" fillId="15" borderId="0" xfId="0" applyNumberFormat="1" applyFill="1"/>
    <xf numFmtId="0" fontId="0" fillId="13" borderId="0" xfId="0" applyFill="1"/>
    <xf numFmtId="167" fontId="0" fillId="13" borderId="0" xfId="0" applyNumberFormat="1" applyFill="1"/>
    <xf numFmtId="0" fontId="0" fillId="11" borderId="0" xfId="0" applyFill="1"/>
    <xf numFmtId="0" fontId="7" fillId="7" borderId="204" xfId="10" applyFont="1" applyFill="1" applyBorder="1" applyAlignment="1"/>
    <xf numFmtId="0" fontId="7" fillId="7" borderId="135" xfId="10" applyFont="1" applyFill="1" applyBorder="1" applyAlignment="1"/>
    <xf numFmtId="0" fontId="7" fillId="7" borderId="196" xfId="10" applyFont="1" applyFill="1" applyBorder="1" applyAlignment="1"/>
    <xf numFmtId="167" fontId="0" fillId="11" borderId="0" xfId="0" applyNumberFormat="1" applyFill="1"/>
    <xf numFmtId="0" fontId="8" fillId="7" borderId="344" xfId="10" applyFont="1" applyFill="1" applyBorder="1" applyAlignment="1">
      <alignment horizontal="center" vertical="center"/>
    </xf>
    <xf numFmtId="4" fontId="8" fillId="7" borderId="344" xfId="10" applyNumberFormat="1" applyFont="1" applyFill="1" applyBorder="1" applyAlignment="1">
      <alignment horizontal="right" vertical="center" indent="3"/>
    </xf>
    <xf numFmtId="0" fontId="8" fillId="0" borderId="43" xfId="10" applyFont="1" applyBorder="1" applyAlignment="1">
      <alignment wrapText="1"/>
    </xf>
    <xf numFmtId="0" fontId="8" fillId="0" borderId="43" xfId="10" applyFont="1" applyBorder="1"/>
    <xf numFmtId="0" fontId="8" fillId="0" borderId="43" xfId="10" applyFont="1" applyBorder="1" applyAlignment="1">
      <alignment horizontal="center" vertical="center"/>
    </xf>
    <xf numFmtId="4" fontId="8" fillId="7" borderId="326" xfId="10" applyNumberFormat="1" applyFont="1" applyFill="1" applyBorder="1" applyAlignment="1">
      <alignment horizontal="right" vertical="center" indent="3"/>
    </xf>
    <xf numFmtId="165" fontId="8" fillId="7" borderId="325" xfId="10" applyNumberFormat="1" applyFont="1" applyFill="1" applyBorder="1" applyAlignment="1">
      <alignment horizontal="center" vertical="center"/>
    </xf>
    <xf numFmtId="165" fontId="8" fillId="7" borderId="300" xfId="10" applyNumberFormat="1" applyFont="1" applyFill="1" applyBorder="1" applyAlignment="1">
      <alignment horizontal="center"/>
    </xf>
    <xf numFmtId="0" fontId="8" fillId="7" borderId="345" xfId="10" applyFont="1" applyFill="1" applyBorder="1" applyAlignment="1">
      <alignment vertical="center"/>
    </xf>
    <xf numFmtId="0" fontId="8" fillId="7" borderId="52" xfId="10" applyFont="1" applyFill="1" applyBorder="1" applyAlignment="1">
      <alignment vertical="center" wrapText="1"/>
    </xf>
    <xf numFmtId="4" fontId="8" fillId="7" borderId="343" xfId="10" applyNumberFormat="1" applyFont="1" applyFill="1" applyBorder="1" applyAlignment="1">
      <alignment horizontal="right" vertical="center" indent="2"/>
    </xf>
    <xf numFmtId="0" fontId="8" fillId="0" borderId="346" xfId="10" applyFont="1" applyBorder="1" applyAlignment="1">
      <alignment vertical="center"/>
    </xf>
    <xf numFmtId="0" fontId="8" fillId="0" borderId="344" xfId="10" applyFont="1" applyBorder="1" applyAlignment="1">
      <alignment vertical="center" wrapText="1"/>
    </xf>
    <xf numFmtId="4" fontId="8" fillId="7" borderId="344" xfId="10" applyNumberFormat="1" applyFont="1" applyFill="1" applyBorder="1" applyAlignment="1">
      <alignment horizontal="right" vertical="center" indent="2"/>
    </xf>
    <xf numFmtId="0" fontId="8" fillId="7" borderId="13" xfId="10" applyFont="1" applyFill="1" applyBorder="1" applyAlignment="1">
      <alignment vertical="center" wrapText="1"/>
    </xf>
    <xf numFmtId="4" fontId="8" fillId="7" borderId="13" xfId="10" applyNumberFormat="1" applyFont="1" applyFill="1" applyBorder="1" applyAlignment="1">
      <alignment horizontal="right" vertical="center" indent="2"/>
    </xf>
    <xf numFmtId="165" fontId="8" fillId="7" borderId="186" xfId="10" applyNumberFormat="1" applyFont="1" applyFill="1" applyBorder="1" applyAlignment="1">
      <alignment horizontal="center"/>
    </xf>
    <xf numFmtId="0" fontId="8" fillId="7" borderId="286" xfId="10" applyFont="1" applyFill="1" applyBorder="1" applyAlignment="1">
      <alignment horizontal="center" vertical="center"/>
    </xf>
    <xf numFmtId="165" fontId="8" fillId="7" borderId="325" xfId="10" applyNumberFormat="1" applyFont="1" applyFill="1" applyBorder="1" applyAlignment="1">
      <alignment horizontal="center"/>
    </xf>
    <xf numFmtId="171" fontId="65" fillId="7" borderId="343" xfId="10" applyNumberFormat="1" applyFont="1" applyFill="1" applyBorder="1" applyAlignment="1">
      <alignment horizontal="center" vertical="center"/>
    </xf>
    <xf numFmtId="2" fontId="65" fillId="7" borderId="343" xfId="10" applyNumberFormat="1" applyFont="1" applyFill="1" applyBorder="1" applyAlignment="1">
      <alignment horizontal="right" vertical="center" indent="2"/>
    </xf>
    <xf numFmtId="0" fontId="65" fillId="7" borderId="186" xfId="10" applyFont="1" applyFill="1" applyBorder="1" applyAlignment="1">
      <alignment horizontal="center"/>
    </xf>
    <xf numFmtId="171" fontId="65" fillId="7" borderId="349" xfId="10" applyNumberFormat="1" applyFont="1" applyFill="1" applyBorder="1" applyAlignment="1">
      <alignment horizontal="center" vertical="center"/>
    </xf>
    <xf numFmtId="171" fontId="65" fillId="7" borderId="348" xfId="10" applyNumberFormat="1" applyFont="1" applyFill="1" applyBorder="1" applyAlignment="1">
      <alignment horizontal="center" vertical="center"/>
    </xf>
    <xf numFmtId="2" fontId="65" fillId="7" borderId="348" xfId="10" applyNumberFormat="1" applyFont="1" applyFill="1" applyBorder="1" applyAlignment="1">
      <alignment horizontal="right" vertical="center" indent="2"/>
    </xf>
    <xf numFmtId="171" fontId="65" fillId="7" borderId="52" xfId="10" applyNumberFormat="1" applyFont="1" applyFill="1" applyBorder="1" applyAlignment="1">
      <alignment horizontal="center" vertical="center"/>
    </xf>
    <xf numFmtId="2" fontId="65" fillId="7" borderId="52" xfId="10" applyNumberFormat="1" applyFont="1" applyFill="1" applyBorder="1" applyAlignment="1">
      <alignment horizontal="right" vertical="center" indent="2"/>
    </xf>
    <xf numFmtId="171" fontId="65" fillId="7" borderId="350" xfId="10" applyNumberFormat="1" applyFont="1" applyFill="1" applyBorder="1" applyAlignment="1">
      <alignment horizontal="center" vertical="center"/>
    </xf>
    <xf numFmtId="171" fontId="65" fillId="7" borderId="352" xfId="10" applyNumberFormat="1" applyFont="1" applyFill="1" applyBorder="1" applyAlignment="1">
      <alignment horizontal="center" vertical="center"/>
    </xf>
    <xf numFmtId="171" fontId="65" fillId="7" borderId="351" xfId="10" applyNumberFormat="1" applyFont="1" applyFill="1" applyBorder="1" applyAlignment="1">
      <alignment horizontal="center" vertical="center"/>
    </xf>
    <xf numFmtId="2" fontId="65" fillId="7" borderId="351" xfId="10" applyNumberFormat="1" applyFont="1" applyFill="1" applyBorder="1" applyAlignment="1">
      <alignment horizontal="right" vertical="center" indent="2"/>
    </xf>
    <xf numFmtId="0" fontId="65" fillId="7" borderId="353" xfId="10" applyFont="1" applyFill="1" applyBorder="1" applyAlignment="1">
      <alignment horizontal="center"/>
    </xf>
    <xf numFmtId="0" fontId="65" fillId="7" borderId="298" xfId="10" applyFont="1" applyFill="1" applyBorder="1" applyAlignment="1">
      <alignment horizontal="left" vertical="center"/>
    </xf>
    <xf numFmtId="171" fontId="65" fillId="7" borderId="9" xfId="10" applyNumberFormat="1" applyFont="1" applyFill="1" applyBorder="1" applyAlignment="1">
      <alignment horizontal="center" vertical="center"/>
    </xf>
    <xf numFmtId="171" fontId="65" fillId="7" borderId="298" xfId="10" applyNumberFormat="1" applyFont="1" applyFill="1" applyBorder="1" applyAlignment="1">
      <alignment horizontal="center" vertical="center"/>
    </xf>
    <xf numFmtId="2" fontId="65" fillId="7" borderId="298" xfId="10" applyNumberFormat="1" applyFont="1" applyFill="1" applyBorder="1" applyAlignment="1">
      <alignment horizontal="right" vertical="center" indent="2"/>
    </xf>
    <xf numFmtId="0" fontId="65" fillId="7" borderId="300" xfId="10" applyFont="1" applyFill="1" applyBorder="1" applyAlignment="1">
      <alignment horizontal="center"/>
    </xf>
    <xf numFmtId="0" fontId="65" fillId="7" borderId="326" xfId="10" applyFont="1" applyFill="1" applyBorder="1" applyAlignment="1">
      <alignment horizontal="left" vertical="center"/>
    </xf>
    <xf numFmtId="171" fontId="65" fillId="7" borderId="26" xfId="10" applyNumberFormat="1" applyFont="1" applyFill="1" applyBorder="1" applyAlignment="1">
      <alignment horizontal="center" vertical="center"/>
    </xf>
    <xf numFmtId="171" fontId="65" fillId="7" borderId="326" xfId="10" applyNumberFormat="1" applyFont="1" applyFill="1" applyBorder="1" applyAlignment="1">
      <alignment horizontal="center" vertical="center"/>
    </xf>
    <xf numFmtId="2" fontId="65" fillId="7" borderId="326" xfId="10" applyNumberFormat="1" applyFont="1" applyFill="1" applyBorder="1" applyAlignment="1">
      <alignment horizontal="right" vertical="center" indent="2"/>
    </xf>
    <xf numFmtId="0" fontId="65" fillId="7" borderId="325" xfId="10" applyFont="1" applyFill="1" applyBorder="1" applyAlignment="1">
      <alignment horizontal="center"/>
    </xf>
    <xf numFmtId="0" fontId="65" fillId="7" borderId="348" xfId="10" applyFont="1" applyFill="1" applyBorder="1" applyAlignment="1">
      <alignment horizontal="center" vertical="center"/>
    </xf>
    <xf numFmtId="171" fontId="65" fillId="7" borderId="53" xfId="10" applyNumberFormat="1" applyFont="1" applyFill="1" applyBorder="1" applyAlignment="1">
      <alignment horizontal="center" vertical="center"/>
    </xf>
    <xf numFmtId="0" fontId="65" fillId="7" borderId="342" xfId="10" applyFont="1" applyFill="1" applyBorder="1" applyAlignment="1">
      <alignment horizontal="center" vertical="center" wrapText="1"/>
    </xf>
    <xf numFmtId="0" fontId="65" fillId="7" borderId="326" xfId="10" applyFont="1" applyFill="1" applyBorder="1" applyAlignment="1">
      <alignment horizontal="left" vertical="center" wrapText="1"/>
    </xf>
    <xf numFmtId="181" fontId="8" fillId="0" borderId="133" xfId="10" applyNumberFormat="1" applyFont="1" applyBorder="1" applyAlignment="1">
      <alignment horizontal="left"/>
    </xf>
    <xf numFmtId="0" fontId="8" fillId="0" borderId="52" xfId="10" applyFont="1" applyFill="1" applyBorder="1" applyAlignment="1">
      <alignment horizontal="center" vertical="center"/>
    </xf>
    <xf numFmtId="2" fontId="8" fillId="0" borderId="52" xfId="10" applyNumberFormat="1" applyFont="1" applyFill="1" applyBorder="1" applyAlignment="1">
      <alignment horizontal="right" indent="2"/>
    </xf>
    <xf numFmtId="181" fontId="8" fillId="0" borderId="182" xfId="10" applyNumberFormat="1" applyFont="1" applyFill="1" applyBorder="1" applyAlignment="1">
      <alignment horizontal="center"/>
    </xf>
    <xf numFmtId="0" fontId="8" fillId="0" borderId="343" xfId="10" applyFont="1" applyFill="1" applyBorder="1" applyAlignment="1">
      <alignment horizontal="center" vertical="center"/>
    </xf>
    <xf numFmtId="2" fontId="8" fillId="0" borderId="343" xfId="10" applyNumberFormat="1" applyFont="1" applyFill="1" applyBorder="1" applyAlignment="1">
      <alignment horizontal="right" indent="2"/>
    </xf>
    <xf numFmtId="181" fontId="8" fillId="0" borderId="178" xfId="10" applyNumberFormat="1" applyFont="1" applyFill="1" applyBorder="1" applyAlignment="1">
      <alignment horizontal="center"/>
    </xf>
    <xf numFmtId="0" fontId="8" fillId="0" borderId="351" xfId="10" applyFont="1" applyFill="1" applyBorder="1" applyAlignment="1">
      <alignment horizontal="center" vertical="center"/>
    </xf>
    <xf numFmtId="2" fontId="8" fillId="0" borderId="351" xfId="10" applyNumberFormat="1" applyFont="1" applyFill="1" applyBorder="1" applyAlignment="1">
      <alignment horizontal="right" indent="2"/>
    </xf>
    <xf numFmtId="181" fontId="8" fillId="0" borderId="353" xfId="10" applyNumberFormat="1" applyFont="1" applyFill="1" applyBorder="1" applyAlignment="1">
      <alignment horizontal="center"/>
    </xf>
    <xf numFmtId="187" fontId="65" fillId="7" borderId="348" xfId="10" applyNumberFormat="1" applyFont="1" applyFill="1" applyBorder="1" applyAlignment="1">
      <alignment horizontal="right" indent="1"/>
    </xf>
    <xf numFmtId="0" fontId="8" fillId="7" borderId="351" xfId="10" applyFont="1" applyFill="1" applyBorder="1" applyAlignment="1">
      <alignment horizontal="center" vertical="center"/>
    </xf>
    <xf numFmtId="43" fontId="7" fillId="7" borderId="134" xfId="10" applyNumberFormat="1" applyFont="1" applyFill="1" applyBorder="1"/>
    <xf numFmtId="43" fontId="8" fillId="0" borderId="52" xfId="10" applyNumberFormat="1" applyFont="1" applyFill="1" applyBorder="1" applyAlignment="1">
      <alignment vertical="center"/>
    </xf>
    <xf numFmtId="0" fontId="8" fillId="0" borderId="182" xfId="10" applyFont="1" applyFill="1" applyBorder="1" applyAlignment="1">
      <alignment horizontal="center"/>
    </xf>
    <xf numFmtId="43" fontId="8" fillId="0" borderId="351" xfId="10" applyNumberFormat="1" applyFont="1" applyFill="1" applyBorder="1" applyAlignment="1">
      <alignment vertical="center"/>
    </xf>
    <xf numFmtId="0" fontId="8" fillId="0" borderId="353" xfId="10" applyFont="1" applyFill="1" applyBorder="1" applyAlignment="1">
      <alignment horizontal="center"/>
    </xf>
    <xf numFmtId="2" fontId="8" fillId="7" borderId="351" xfId="10" applyNumberFormat="1" applyFont="1" applyFill="1" applyBorder="1" applyAlignment="1">
      <alignment horizontal="right" indent="1"/>
    </xf>
    <xf numFmtId="14" fontId="8" fillId="7" borderId="353" xfId="10" applyNumberFormat="1" applyFont="1" applyFill="1" applyBorder="1" applyAlignment="1">
      <alignment horizontal="center"/>
    </xf>
    <xf numFmtId="0" fontId="8" fillId="7" borderId="343" xfId="10" applyFont="1" applyFill="1" applyBorder="1" applyAlignment="1">
      <alignment horizontal="center" vertical="center"/>
    </xf>
    <xf numFmtId="2" fontId="8" fillId="7" borderId="343" xfId="10" applyNumberFormat="1" applyFont="1" applyFill="1" applyBorder="1" applyAlignment="1">
      <alignment horizontal="right" indent="1"/>
    </xf>
    <xf numFmtId="4" fontId="0" fillId="7" borderId="0" xfId="0" applyNumberFormat="1" applyFill="1"/>
    <xf numFmtId="0" fontId="0" fillId="0" borderId="0" xfId="0" applyFill="1"/>
    <xf numFmtId="167" fontId="0" fillId="0" borderId="0" xfId="0" applyNumberFormat="1" applyFill="1"/>
    <xf numFmtId="167" fontId="2" fillId="0" borderId="0" xfId="10" applyNumberFormat="1" applyFont="1" applyFill="1"/>
    <xf numFmtId="0" fontId="2" fillId="0" borderId="0" xfId="10" applyFont="1" applyFill="1"/>
    <xf numFmtId="0" fontId="2" fillId="0" borderId="0" xfId="10" applyFont="1" applyFill="1" applyAlignment="1">
      <alignment horizontal="left"/>
    </xf>
    <xf numFmtId="0" fontId="0" fillId="0" borderId="0" xfId="0" applyNumberFormat="1" applyFill="1"/>
    <xf numFmtId="0" fontId="2" fillId="0" borderId="0" xfId="10" applyFont="1" applyFill="1" applyAlignment="1">
      <alignment horizontal="left" vertical="center"/>
    </xf>
    <xf numFmtId="2" fontId="2" fillId="0" borderId="0" xfId="10" applyNumberFormat="1" applyFont="1" applyFill="1" applyAlignment="1">
      <alignment horizontal="left"/>
    </xf>
    <xf numFmtId="0" fontId="2" fillId="7" borderId="52" xfId="10" applyFont="1" applyFill="1" applyBorder="1" applyAlignment="1">
      <alignment vertical="center"/>
    </xf>
    <xf numFmtId="2" fontId="2" fillId="7" borderId="52" xfId="10" applyNumberFormat="1" applyFont="1" applyFill="1" applyBorder="1" applyAlignment="1">
      <alignment horizontal="center" vertical="center"/>
    </xf>
    <xf numFmtId="0" fontId="2" fillId="7" borderId="182" xfId="10" applyFont="1" applyFill="1" applyBorder="1" applyAlignment="1">
      <alignment horizontal="center" vertical="center"/>
    </xf>
    <xf numFmtId="0" fontId="2" fillId="7" borderId="343" xfId="10" applyFont="1" applyFill="1" applyBorder="1" applyAlignment="1">
      <alignment vertical="center"/>
    </xf>
    <xf numFmtId="2" fontId="2" fillId="7" borderId="343" xfId="10" applyNumberFormat="1" applyFont="1" applyFill="1" applyBorder="1" applyAlignment="1">
      <alignment horizontal="center" vertical="center"/>
    </xf>
    <xf numFmtId="0" fontId="2" fillId="7" borderId="178" xfId="10" applyFont="1" applyFill="1" applyBorder="1" applyAlignment="1">
      <alignment horizontal="center" vertical="center"/>
    </xf>
    <xf numFmtId="0" fontId="2" fillId="7" borderId="351" xfId="10" applyFont="1" applyFill="1" applyBorder="1" applyAlignment="1">
      <alignment vertical="center"/>
    </xf>
    <xf numFmtId="2" fontId="2" fillId="7" borderId="351" xfId="10" applyNumberFormat="1" applyFont="1" applyFill="1" applyBorder="1" applyAlignment="1">
      <alignment horizontal="center" vertical="center"/>
    </xf>
    <xf numFmtId="0" fontId="2" fillId="7" borderId="353" xfId="10" applyFont="1" applyFill="1" applyBorder="1" applyAlignment="1">
      <alignment horizontal="center" vertical="center"/>
    </xf>
    <xf numFmtId="0" fontId="2" fillId="7" borderId="348" xfId="10" applyFont="1" applyFill="1" applyBorder="1" applyAlignment="1">
      <alignment vertical="center"/>
    </xf>
    <xf numFmtId="2" fontId="2" fillId="7" borderId="348" xfId="10" applyNumberFormat="1" applyFont="1" applyFill="1" applyBorder="1" applyAlignment="1">
      <alignment horizontal="center" vertical="center"/>
    </xf>
    <xf numFmtId="0" fontId="2" fillId="7" borderId="186" xfId="10" applyFont="1" applyFill="1" applyBorder="1" applyAlignment="1">
      <alignment horizontal="center" vertical="center"/>
    </xf>
    <xf numFmtId="0" fontId="2" fillId="0" borderId="323" xfId="10" applyFont="1" applyBorder="1" applyAlignment="1">
      <alignment vertical="center"/>
    </xf>
    <xf numFmtId="0" fontId="2" fillId="7" borderId="327" xfId="10" applyFont="1" applyFill="1" applyBorder="1" applyAlignment="1">
      <alignment vertical="center"/>
    </xf>
    <xf numFmtId="0" fontId="2" fillId="7" borderId="133" xfId="10" applyFont="1" applyFill="1" applyBorder="1" applyAlignment="1">
      <alignment vertical="center"/>
    </xf>
    <xf numFmtId="180" fontId="5" fillId="0" borderId="133" xfId="10" applyNumberFormat="1" applyFont="1" applyFill="1" applyBorder="1" applyAlignment="1">
      <alignment horizontal="center" vertical="center"/>
    </xf>
    <xf numFmtId="3" fontId="8" fillId="7" borderId="38" xfId="11" applyNumberFormat="1" applyFont="1" applyFill="1" applyBorder="1" applyAlignment="1">
      <alignment horizontal="right" vertical="center" indent="1"/>
    </xf>
    <xf numFmtId="1" fontId="8" fillId="7" borderId="38" xfId="11" applyNumberFormat="1" applyFont="1" applyFill="1" applyBorder="1" applyAlignment="1">
      <alignment horizontal="center" vertical="center"/>
    </xf>
    <xf numFmtId="1" fontId="8" fillId="7" borderId="38" xfId="11" applyNumberFormat="1" applyFill="1" applyBorder="1" applyAlignment="1">
      <alignment horizontal="center" vertical="center"/>
    </xf>
    <xf numFmtId="3" fontId="12" fillId="7" borderId="43" xfId="19" applyNumberFormat="1" applyFont="1" applyFill="1" applyBorder="1" applyAlignment="1">
      <alignment horizontal="center" vertical="center"/>
    </xf>
    <xf numFmtId="0" fontId="0" fillId="0" borderId="0" xfId="0"/>
    <xf numFmtId="0" fontId="65" fillId="7" borderId="0" xfId="15" applyFont="1" applyFill="1"/>
    <xf numFmtId="0" fontId="64" fillId="0" borderId="0" xfId="0" applyFont="1"/>
    <xf numFmtId="0" fontId="64" fillId="7" borderId="0" xfId="0" applyFont="1" applyFill="1" applyAlignment="1">
      <alignment horizontal="right" indent="1"/>
    </xf>
    <xf numFmtId="0" fontId="65" fillId="17" borderId="52" xfId="0" applyFont="1" applyFill="1" applyBorder="1" applyAlignment="1">
      <alignment vertical="center"/>
    </xf>
    <xf numFmtId="189" fontId="65" fillId="7" borderId="52" xfId="0" applyNumberFormat="1" applyFont="1" applyFill="1" applyBorder="1" applyAlignment="1">
      <alignment vertical="center"/>
    </xf>
    <xf numFmtId="189" fontId="65" fillId="7" borderId="182" xfId="0" applyNumberFormat="1" applyFont="1" applyFill="1" applyBorder="1" applyAlignment="1">
      <alignment vertical="center"/>
    </xf>
    <xf numFmtId="0" fontId="64" fillId="0" borderId="0" xfId="0" applyFont="1" applyAlignment="1">
      <alignment vertical="center"/>
    </xf>
    <xf numFmtId="0" fontId="65" fillId="17" borderId="347" xfId="0" applyFont="1" applyFill="1" applyBorder="1" applyAlignment="1">
      <alignment vertical="center"/>
    </xf>
    <xf numFmtId="0" fontId="65" fillId="17" borderId="109" xfId="0" applyFont="1" applyFill="1" applyBorder="1" applyAlignment="1">
      <alignment vertical="center"/>
    </xf>
    <xf numFmtId="189" fontId="65" fillId="7" borderId="109" xfId="0" applyNumberFormat="1" applyFont="1" applyFill="1" applyBorder="1" applyAlignment="1">
      <alignment vertical="center"/>
    </xf>
    <xf numFmtId="189" fontId="65" fillId="7" borderId="359" xfId="0" applyNumberFormat="1" applyFont="1" applyFill="1" applyBorder="1" applyAlignment="1">
      <alignment vertical="center"/>
    </xf>
    <xf numFmtId="0" fontId="65" fillId="17" borderId="343" xfId="0" applyFont="1" applyFill="1" applyBorder="1" applyAlignment="1">
      <alignment vertical="center"/>
    </xf>
    <xf numFmtId="189" fontId="65" fillId="7" borderId="343" xfId="0" applyNumberFormat="1" applyFont="1" applyFill="1" applyBorder="1" applyAlignment="1">
      <alignment vertical="center"/>
    </xf>
    <xf numFmtId="189" fontId="65" fillId="7" borderId="178" xfId="0" applyNumberFormat="1" applyFont="1" applyFill="1" applyBorder="1" applyAlignment="1">
      <alignment vertical="center"/>
    </xf>
    <xf numFmtId="189" fontId="65" fillId="7" borderId="347" xfId="0" applyNumberFormat="1" applyFont="1" applyFill="1" applyBorder="1" applyAlignment="1">
      <alignment vertical="center"/>
    </xf>
    <xf numFmtId="189" fontId="65" fillId="7" borderId="74" xfId="0" applyNumberFormat="1" applyFont="1" applyFill="1" applyBorder="1" applyAlignment="1">
      <alignment vertical="center"/>
    </xf>
    <xf numFmtId="189" fontId="65" fillId="7" borderId="299" xfId="0" applyNumberFormat="1" applyFont="1" applyFill="1" applyBorder="1" applyAlignment="1">
      <alignment vertical="center"/>
    </xf>
    <xf numFmtId="0" fontId="0" fillId="0" borderId="0" xfId="0" applyAlignment="1">
      <alignment vertical="center"/>
    </xf>
    <xf numFmtId="0" fontId="65" fillId="17" borderId="326" xfId="0" applyFont="1" applyFill="1" applyBorder="1" applyAlignment="1">
      <alignment vertical="center"/>
    </xf>
    <xf numFmtId="189" fontId="65" fillId="7" borderId="326" xfId="0" applyNumberFormat="1" applyFont="1" applyFill="1" applyBorder="1" applyAlignment="1">
      <alignment vertical="center"/>
    </xf>
    <xf numFmtId="189" fontId="65" fillId="7" borderId="325" xfId="0" applyNumberFormat="1" applyFont="1" applyFill="1" applyBorder="1" applyAlignment="1">
      <alignment vertical="center"/>
    </xf>
    <xf numFmtId="0" fontId="64" fillId="0" borderId="0" xfId="0" applyFont="1" applyAlignment="1">
      <alignment horizontal="center"/>
    </xf>
    <xf numFmtId="0" fontId="65" fillId="17" borderId="52" xfId="0" applyFont="1" applyFill="1" applyBorder="1" applyAlignment="1">
      <alignment horizontal="center" vertical="center"/>
    </xf>
    <xf numFmtId="0" fontId="65" fillId="17" borderId="109" xfId="0" applyFont="1" applyFill="1" applyBorder="1" applyAlignment="1">
      <alignment horizontal="center" vertical="center"/>
    </xf>
    <xf numFmtId="0" fontId="65" fillId="17" borderId="343" xfId="0" applyFont="1" applyFill="1" applyBorder="1" applyAlignment="1">
      <alignment horizontal="center" vertical="center"/>
    </xf>
    <xf numFmtId="0" fontId="65" fillId="17" borderId="347" xfId="0" applyFont="1" applyFill="1" applyBorder="1" applyAlignment="1">
      <alignment horizontal="center" vertical="center"/>
    </xf>
    <xf numFmtId="0" fontId="65" fillId="17" borderId="326" xfId="0" applyFont="1" applyFill="1" applyBorder="1" applyAlignment="1">
      <alignment horizontal="center" vertical="center"/>
    </xf>
    <xf numFmtId="0" fontId="15" fillId="18" borderId="142" xfId="10" applyFont="1" applyFill="1" applyBorder="1" applyAlignment="1">
      <alignment horizontal="center" vertical="center"/>
    </xf>
    <xf numFmtId="0" fontId="15" fillId="18" borderId="88" xfId="10" applyFont="1" applyFill="1" applyBorder="1" applyAlignment="1">
      <alignment vertical="center" wrapText="1"/>
    </xf>
    <xf numFmtId="0" fontId="15" fillId="18" borderId="86" xfId="10" applyFont="1" applyFill="1" applyBorder="1" applyAlignment="1">
      <alignment horizontal="center" vertical="center"/>
    </xf>
    <xf numFmtId="0" fontId="15" fillId="18" borderId="86" xfId="10" applyFont="1" applyFill="1" applyBorder="1" applyAlignment="1">
      <alignment horizontal="center" vertical="center" wrapText="1"/>
    </xf>
    <xf numFmtId="0" fontId="15" fillId="18" borderId="139" xfId="10" applyFont="1" applyFill="1" applyBorder="1" applyAlignment="1">
      <alignment horizontal="center" vertical="center" wrapText="1"/>
    </xf>
    <xf numFmtId="0" fontId="15" fillId="18" borderId="73" xfId="10" applyFont="1" applyFill="1" applyBorder="1" applyAlignment="1">
      <alignment horizontal="center" vertical="center" wrapText="1"/>
    </xf>
    <xf numFmtId="0" fontId="15" fillId="18" borderId="185" xfId="10" applyFont="1" applyFill="1" applyBorder="1" applyAlignment="1">
      <alignment horizontal="center" vertical="center"/>
    </xf>
    <xf numFmtId="0" fontId="15" fillId="18" borderId="140" xfId="10" applyFont="1" applyFill="1" applyBorder="1" applyAlignment="1">
      <alignment vertical="center" wrapText="1"/>
    </xf>
    <xf numFmtId="0" fontId="15" fillId="18" borderId="140" xfId="10" applyFont="1" applyFill="1" applyBorder="1" applyAlignment="1">
      <alignment horizontal="center" vertical="center"/>
    </xf>
    <xf numFmtId="0" fontId="15" fillId="18" borderId="96" xfId="10" applyFont="1" applyFill="1" applyBorder="1" applyAlignment="1">
      <alignment horizontal="center" vertical="center" wrapText="1"/>
    </xf>
    <xf numFmtId="0" fontId="15" fillId="18" borderId="72" xfId="10" applyFont="1" applyFill="1" applyBorder="1" applyAlignment="1">
      <alignment horizontal="center" vertical="center"/>
    </xf>
    <xf numFmtId="0" fontId="15" fillId="18" borderId="86" xfId="10" applyFont="1" applyFill="1" applyBorder="1" applyAlignment="1">
      <alignment vertical="center" wrapText="1"/>
    </xf>
    <xf numFmtId="0" fontId="15" fillId="18" borderId="140" xfId="10" applyFont="1" applyFill="1" applyBorder="1" applyAlignment="1">
      <alignment horizontal="center" vertical="center" wrapText="1"/>
    </xf>
    <xf numFmtId="0" fontId="15" fillId="18" borderId="141" xfId="10" applyFont="1" applyFill="1" applyBorder="1" applyAlignment="1">
      <alignment horizontal="center" vertical="center" wrapText="1"/>
    </xf>
    <xf numFmtId="0" fontId="76" fillId="18" borderId="86" xfId="10" applyFont="1" applyFill="1" applyBorder="1" applyAlignment="1">
      <alignment vertical="center" wrapText="1"/>
    </xf>
    <xf numFmtId="0" fontId="76" fillId="18" borderId="86" xfId="10" applyFont="1" applyFill="1" applyBorder="1" applyAlignment="1">
      <alignment horizontal="center" vertical="center"/>
    </xf>
    <xf numFmtId="0" fontId="15" fillId="18" borderId="140" xfId="10" applyFont="1" applyFill="1" applyBorder="1" applyAlignment="1">
      <alignment horizontal="left" vertical="center" wrapText="1"/>
    </xf>
    <xf numFmtId="0" fontId="15" fillId="18" borderId="140" xfId="10" applyFont="1" applyFill="1" applyBorder="1" applyAlignment="1">
      <alignment horizontal="left" vertical="center"/>
    </xf>
    <xf numFmtId="0" fontId="76" fillId="18" borderId="140" xfId="10" applyFont="1" applyFill="1" applyBorder="1" applyAlignment="1">
      <alignment horizontal="center" vertical="center" wrapText="1"/>
    </xf>
    <xf numFmtId="0" fontId="15" fillId="18" borderId="86" xfId="10" applyFont="1" applyFill="1" applyBorder="1" applyAlignment="1">
      <alignment horizontal="left" vertical="center" wrapText="1"/>
    </xf>
    <xf numFmtId="0" fontId="15" fillId="18" borderId="111" xfId="10" applyFont="1" applyFill="1" applyBorder="1" applyAlignment="1">
      <alignment horizontal="center" vertical="center"/>
    </xf>
    <xf numFmtId="0" fontId="15" fillId="18" borderId="138" xfId="10" applyFont="1" applyFill="1" applyBorder="1" applyAlignment="1">
      <alignment vertical="center" wrapText="1"/>
    </xf>
    <xf numFmtId="0" fontId="15" fillId="18" borderId="112" xfId="10" applyFont="1" applyFill="1" applyBorder="1" applyAlignment="1">
      <alignment horizontal="center" vertical="center"/>
    </xf>
    <xf numFmtId="0" fontId="15" fillId="18" borderId="187" xfId="10" applyFont="1" applyFill="1" applyBorder="1" applyAlignment="1">
      <alignment horizontal="center" vertical="center" wrapText="1"/>
    </xf>
    <xf numFmtId="0" fontId="15" fillId="18" borderId="114" xfId="10" applyFont="1" applyFill="1" applyBorder="1" applyAlignment="1">
      <alignment horizontal="center" vertical="center" wrapText="1"/>
    </xf>
    <xf numFmtId="0" fontId="6" fillId="18" borderId="142" xfId="10" applyFont="1" applyFill="1" applyBorder="1" applyAlignment="1">
      <alignment horizontal="center" vertical="center"/>
    </xf>
    <xf numFmtId="0" fontId="6" fillId="18" borderId="136" xfId="10" applyFont="1" applyFill="1" applyBorder="1" applyAlignment="1">
      <alignment vertical="center"/>
    </xf>
    <xf numFmtId="0" fontId="6" fillId="18" borderId="86" xfId="10" applyFont="1" applyFill="1" applyBorder="1" applyAlignment="1">
      <alignment horizontal="center" vertical="center"/>
    </xf>
    <xf numFmtId="0" fontId="6" fillId="18" borderId="139" xfId="10" applyFont="1" applyFill="1" applyBorder="1" applyAlignment="1">
      <alignment horizontal="center" vertical="center" wrapText="1"/>
    </xf>
    <xf numFmtId="0" fontId="6" fillId="18" borderId="73" xfId="10" applyFont="1" applyFill="1" applyBorder="1" applyAlignment="1">
      <alignment horizontal="center" vertical="center" wrapText="1"/>
    </xf>
    <xf numFmtId="0" fontId="6" fillId="18" borderId="143" xfId="10" applyFont="1" applyFill="1" applyBorder="1" applyAlignment="1">
      <alignment vertical="center"/>
    </xf>
    <xf numFmtId="0" fontId="6" fillId="18" borderId="140" xfId="10" applyFont="1" applyFill="1" applyBorder="1" applyAlignment="1">
      <alignment vertical="center"/>
    </xf>
    <xf numFmtId="0" fontId="6" fillId="18" borderId="140" xfId="10" applyFont="1" applyFill="1" applyBorder="1" applyAlignment="1">
      <alignment horizontal="center" vertical="center"/>
    </xf>
    <xf numFmtId="0" fontId="6" fillId="18" borderId="140" xfId="10" applyFont="1" applyFill="1" applyBorder="1" applyAlignment="1">
      <alignment horizontal="center" vertical="center" wrapText="1"/>
    </xf>
    <xf numFmtId="0" fontId="6" fillId="18" borderId="141" xfId="10" applyFont="1" applyFill="1" applyBorder="1" applyAlignment="1">
      <alignment horizontal="center" vertical="center" wrapText="1"/>
    </xf>
    <xf numFmtId="0" fontId="71" fillId="18" borderId="140" xfId="10" applyFont="1" applyFill="1" applyBorder="1" applyAlignment="1">
      <alignment vertical="center"/>
    </xf>
    <xf numFmtId="0" fontId="71" fillId="18" borderId="140" xfId="10" applyFont="1" applyFill="1" applyBorder="1" applyAlignment="1">
      <alignment horizontal="center" vertical="center"/>
    </xf>
    <xf numFmtId="0" fontId="71" fillId="18" borderId="140" xfId="10" applyFont="1" applyFill="1" applyBorder="1" applyAlignment="1">
      <alignment horizontal="center" vertical="center" wrapText="1"/>
    </xf>
    <xf numFmtId="0" fontId="6" fillId="18" borderId="140" xfId="10" applyFont="1" applyFill="1" applyBorder="1" applyAlignment="1">
      <alignment horizontal="left" vertical="center"/>
    </xf>
    <xf numFmtId="0" fontId="6" fillId="18" borderId="95" xfId="10" applyFont="1" applyFill="1" applyBorder="1" applyAlignment="1">
      <alignment horizontal="center" vertical="center"/>
    </xf>
    <xf numFmtId="0" fontId="6" fillId="18" borderId="72" xfId="10" applyFont="1" applyFill="1" applyBorder="1" applyAlignment="1">
      <alignment horizontal="left" vertical="center"/>
    </xf>
    <xf numFmtId="0" fontId="6" fillId="18" borderId="86" xfId="10" applyFont="1" applyFill="1" applyBorder="1" applyAlignment="1">
      <alignment horizontal="center" vertical="center" wrapText="1"/>
    </xf>
    <xf numFmtId="0" fontId="8" fillId="7" borderId="0" xfId="15" applyFill="1" applyBorder="1"/>
    <xf numFmtId="0" fontId="68" fillId="21" borderId="0" xfId="15" applyFont="1" applyFill="1" applyBorder="1" applyAlignment="1">
      <alignment horizontal="left" vertical="center"/>
    </xf>
    <xf numFmtId="0" fontId="68" fillId="21" borderId="75" xfId="15" applyFont="1" applyFill="1" applyBorder="1" applyAlignment="1">
      <alignment horizontal="left" vertical="center"/>
    </xf>
    <xf numFmtId="184" fontId="68" fillId="0" borderId="327" xfId="15" applyNumberFormat="1" applyFont="1" applyFill="1" applyBorder="1" applyAlignment="1">
      <alignment horizontal="right" vertical="center"/>
    </xf>
    <xf numFmtId="184" fontId="68" fillId="0" borderId="85" xfId="15" applyNumberFormat="1" applyFont="1" applyFill="1" applyBorder="1" applyAlignment="1">
      <alignment horizontal="right" vertical="center"/>
    </xf>
    <xf numFmtId="184" fontId="68" fillId="0" borderId="83" xfId="15" applyNumberFormat="1" applyFont="1" applyFill="1" applyBorder="1" applyAlignment="1">
      <alignment horizontal="right" vertical="center"/>
    </xf>
    <xf numFmtId="184" fontId="68" fillId="0" borderId="78" xfId="15" applyNumberFormat="1" applyFont="1" applyFill="1" applyBorder="1" applyAlignment="1">
      <alignment horizontal="right" vertical="center"/>
    </xf>
    <xf numFmtId="0" fontId="68" fillId="16" borderId="38" xfId="15" applyFont="1" applyFill="1" applyBorder="1" applyAlignment="1">
      <alignment horizontal="center" vertical="center"/>
    </xf>
    <xf numFmtId="0" fontId="68" fillId="16" borderId="83" xfId="15" applyFont="1" applyFill="1" applyBorder="1" applyAlignment="1">
      <alignment horizontal="center" vertical="center"/>
    </xf>
    <xf numFmtId="0" fontId="66" fillId="10" borderId="213" xfId="9" applyFont="1" applyFill="1" applyBorder="1" applyAlignment="1">
      <alignment horizontal="left"/>
    </xf>
    <xf numFmtId="0" fontId="66" fillId="10" borderId="113" xfId="9" applyFont="1" applyFill="1" applyBorder="1" applyAlignment="1">
      <alignment horizontal="left"/>
    </xf>
    <xf numFmtId="0" fontId="66" fillId="10" borderId="137" xfId="9" applyFont="1" applyFill="1" applyBorder="1" applyAlignment="1">
      <alignment horizontal="left"/>
    </xf>
    <xf numFmtId="3" fontId="10" fillId="7" borderId="29" xfId="9" applyNumberFormat="1" applyFill="1" applyBorder="1" applyAlignment="1">
      <alignment horizontal="right" indent="2"/>
    </xf>
    <xf numFmtId="0" fontId="10" fillId="7" borderId="0" xfId="9" applyFill="1" applyBorder="1" applyAlignment="1">
      <alignment horizontal="center"/>
    </xf>
    <xf numFmtId="3" fontId="10" fillId="7" borderId="29" xfId="9" applyNumberFormat="1" applyFill="1" applyBorder="1" applyAlignment="1">
      <alignment horizontal="center"/>
    </xf>
    <xf numFmtId="0" fontId="10" fillId="7" borderId="75" xfId="9" applyFill="1" applyBorder="1" applyAlignment="1">
      <alignment horizontal="center"/>
    </xf>
    <xf numFmtId="49" fontId="8" fillId="7" borderId="0" xfId="0" applyNumberFormat="1" applyFont="1" applyFill="1" applyAlignment="1"/>
    <xf numFmtId="0" fontId="12" fillId="7" borderId="361" xfId="0" applyFont="1" applyFill="1" applyBorder="1" applyAlignment="1">
      <alignment horizontal="center" vertical="center"/>
    </xf>
    <xf numFmtId="0" fontId="12" fillId="7" borderId="362" xfId="0" applyFont="1" applyFill="1" applyBorder="1" applyAlignment="1">
      <alignment vertical="center"/>
    </xf>
    <xf numFmtId="0" fontId="12" fillId="7" borderId="363" xfId="0" applyFont="1" applyFill="1" applyBorder="1" applyAlignment="1">
      <alignment horizontal="center" vertical="center"/>
    </xf>
    <xf numFmtId="1" fontId="12" fillId="7" borderId="178" xfId="9" applyNumberFormat="1" applyFont="1" applyFill="1" applyBorder="1" applyAlignment="1">
      <alignment horizontal="center" vertical="center"/>
    </xf>
    <xf numFmtId="0" fontId="8" fillId="0" borderId="10" xfId="9" applyFont="1" applyFill="1" applyBorder="1"/>
    <xf numFmtId="0" fontId="65" fillId="0" borderId="64" xfId="9" applyFont="1" applyFill="1" applyBorder="1"/>
    <xf numFmtId="3" fontId="10" fillId="0" borderId="29" xfId="9" applyNumberFormat="1" applyFill="1" applyBorder="1" applyAlignment="1">
      <alignment horizontal="right" indent="2"/>
    </xf>
    <xf numFmtId="167" fontId="10" fillId="0" borderId="38" xfId="9" applyNumberFormat="1" applyFill="1" applyBorder="1" applyAlignment="1">
      <alignment horizontal="right" indent="2"/>
    </xf>
    <xf numFmtId="182" fontId="65" fillId="0" borderId="0" xfId="2" applyNumberFormat="1" applyFont="1" applyFill="1" applyBorder="1" applyAlignment="1">
      <alignment horizontal="right" indent="2"/>
    </xf>
    <xf numFmtId="167" fontId="10" fillId="0" borderId="74" xfId="9" applyNumberFormat="1" applyFill="1" applyBorder="1" applyAlignment="1">
      <alignment horizontal="right" indent="2"/>
    </xf>
    <xf numFmtId="3" fontId="10" fillId="7" borderId="29" xfId="9" applyNumberFormat="1" applyFill="1" applyBorder="1" applyAlignment="1">
      <alignment horizontal="right" indent="2"/>
    </xf>
    <xf numFmtId="0" fontId="8" fillId="7" borderId="28" xfId="10" applyFill="1" applyBorder="1"/>
    <xf numFmtId="0" fontId="8" fillId="7" borderId="29" xfId="10" applyFill="1" applyBorder="1"/>
    <xf numFmtId="0" fontId="8" fillId="7" borderId="88" xfId="17" applyFont="1" applyFill="1" applyBorder="1" applyAlignment="1">
      <alignment horizontal="center"/>
    </xf>
    <xf numFmtId="190" fontId="22" fillId="7" borderId="56" xfId="29" applyNumberFormat="1" applyFont="1" applyFill="1" applyBorder="1" applyAlignment="1">
      <alignment horizontal="center"/>
    </xf>
    <xf numFmtId="190" fontId="8" fillId="7" borderId="56" xfId="9" applyNumberFormat="1" applyFont="1" applyFill="1" applyBorder="1" applyAlignment="1"/>
    <xf numFmtId="189" fontId="8" fillId="7" borderId="38" xfId="1" applyNumberFormat="1" applyFont="1" applyFill="1" applyBorder="1" applyAlignment="1"/>
    <xf numFmtId="189" fontId="7" fillId="7" borderId="238" xfId="1" applyNumberFormat="1" applyFont="1" applyFill="1" applyBorder="1" applyAlignment="1"/>
    <xf numFmtId="189" fontId="22" fillId="7" borderId="56" xfId="1" applyNumberFormat="1" applyFont="1" applyFill="1" applyBorder="1" applyAlignment="1">
      <alignment horizontal="center"/>
    </xf>
    <xf numFmtId="189" fontId="8" fillId="7" borderId="56" xfId="1" applyNumberFormat="1" applyFont="1" applyFill="1" applyBorder="1"/>
    <xf numFmtId="189" fontId="22" fillId="7" borderId="38" xfId="1" applyNumberFormat="1" applyFont="1" applyFill="1" applyBorder="1" applyAlignment="1">
      <alignment horizontal="center"/>
    </xf>
    <xf numFmtId="189" fontId="8" fillId="7" borderId="38" xfId="1" applyNumberFormat="1" applyFont="1" applyFill="1" applyBorder="1"/>
    <xf numFmtId="189" fontId="22" fillId="7" borderId="238" xfId="1" applyNumberFormat="1" applyFont="1" applyFill="1" applyBorder="1" applyAlignment="1">
      <alignment horizontal="center"/>
    </xf>
    <xf numFmtId="189" fontId="10" fillId="7" borderId="38" xfId="1" applyNumberFormat="1" applyFont="1" applyFill="1" applyBorder="1" applyAlignment="1"/>
    <xf numFmtId="191" fontId="0" fillId="0" borderId="0" xfId="0" applyNumberFormat="1"/>
    <xf numFmtId="172" fontId="30" fillId="7" borderId="347" xfId="3" applyNumberFormat="1" applyFont="1" applyFill="1" applyBorder="1" applyAlignment="1">
      <alignment horizontal="right" vertical="center"/>
    </xf>
    <xf numFmtId="4" fontId="10" fillId="7" borderId="29" xfId="9" applyNumberFormat="1" applyFill="1" applyBorder="1" applyAlignment="1"/>
    <xf numFmtId="0" fontId="19" fillId="7" borderId="355" xfId="20" applyFont="1" applyFill="1" applyBorder="1" applyAlignment="1">
      <alignment vertical="center"/>
    </xf>
    <xf numFmtId="0" fontId="19" fillId="7" borderId="356" xfId="20" applyFont="1" applyFill="1" applyBorder="1" applyAlignment="1">
      <alignment vertical="center"/>
    </xf>
    <xf numFmtId="0" fontId="19" fillId="7" borderId="301" xfId="20" applyFont="1" applyFill="1" applyBorder="1" applyAlignment="1">
      <alignment vertical="center"/>
    </xf>
    <xf numFmtId="0" fontId="19" fillId="7" borderId="9" xfId="20" applyFont="1" applyFill="1" applyBorder="1" applyAlignment="1">
      <alignment vertical="center"/>
    </xf>
    <xf numFmtId="4" fontId="30" fillId="7" borderId="347" xfId="4" applyNumberFormat="1" applyFont="1" applyFill="1" applyBorder="1" applyAlignment="1">
      <alignment horizontal="right" vertical="center"/>
    </xf>
    <xf numFmtId="172" fontId="24" fillId="0" borderId="327" xfId="5" applyNumberFormat="1" applyFont="1" applyFill="1" applyBorder="1" applyAlignment="1"/>
    <xf numFmtId="0" fontId="20" fillId="7" borderId="50" xfId="25" applyFont="1" applyFill="1" applyBorder="1" applyAlignment="1">
      <alignment vertical="center"/>
    </xf>
    <xf numFmtId="0" fontId="20" fillId="7" borderId="25" xfId="25" applyFont="1" applyFill="1" applyBorder="1" applyAlignment="1">
      <alignment vertical="center"/>
    </xf>
    <xf numFmtId="185" fontId="0" fillId="0" borderId="0" xfId="0" applyNumberFormat="1"/>
    <xf numFmtId="0" fontId="20" fillId="7" borderId="213" xfId="26" applyFont="1" applyFill="1" applyBorder="1" applyAlignment="1">
      <alignment vertical="center"/>
    </xf>
    <xf numFmtId="0" fontId="20" fillId="7" borderId="113" xfId="26" applyFont="1" applyFill="1" applyBorder="1" applyAlignment="1">
      <alignment vertical="center"/>
    </xf>
    <xf numFmtId="0" fontId="20" fillId="7" borderId="138" xfId="26" applyFont="1" applyFill="1" applyBorder="1" applyAlignment="1">
      <alignment vertical="center"/>
    </xf>
    <xf numFmtId="0" fontId="20" fillId="7" borderId="95" xfId="26" applyFont="1" applyFill="1" applyBorder="1" applyAlignment="1">
      <alignment vertical="center"/>
    </xf>
    <xf numFmtId="0" fontId="20" fillId="7" borderId="88" xfId="26" applyFont="1" applyFill="1" applyBorder="1" applyAlignment="1">
      <alignment vertical="center"/>
    </xf>
    <xf numFmtId="0" fontId="20" fillId="7" borderId="28" xfId="26" applyFont="1" applyFill="1" applyBorder="1" applyAlignment="1">
      <alignment vertical="center"/>
    </xf>
    <xf numFmtId="0" fontId="20" fillId="7" borderId="64" xfId="26" applyFont="1" applyFill="1" applyBorder="1" applyAlignment="1">
      <alignment vertical="center"/>
    </xf>
    <xf numFmtId="0" fontId="20" fillId="7" borderId="33" xfId="26" applyFont="1" applyFill="1" applyBorder="1" applyAlignment="1">
      <alignment vertical="center"/>
    </xf>
    <xf numFmtId="0" fontId="20" fillId="7" borderId="84" xfId="26" applyFont="1" applyFill="1" applyBorder="1" applyAlignment="1">
      <alignment vertical="center"/>
    </xf>
    <xf numFmtId="0" fontId="63" fillId="7" borderId="368" xfId="0" applyFont="1" applyFill="1" applyBorder="1"/>
    <xf numFmtId="4" fontId="63" fillId="7" borderId="368" xfId="0" applyNumberFormat="1" applyFont="1" applyFill="1" applyBorder="1" applyAlignment="1">
      <alignment horizontal="right" indent="1"/>
    </xf>
    <xf numFmtId="4" fontId="63" fillId="7" borderId="367" xfId="0" applyNumberFormat="1" applyFont="1" applyFill="1" applyBorder="1" applyAlignment="1">
      <alignment horizontal="right" indent="1"/>
    </xf>
    <xf numFmtId="0" fontId="63" fillId="7" borderId="364" xfId="0" applyFont="1" applyFill="1" applyBorder="1"/>
    <xf numFmtId="4" fontId="63" fillId="7" borderId="364" xfId="0" applyNumberFormat="1" applyFont="1" applyFill="1" applyBorder="1" applyAlignment="1">
      <alignment horizontal="right" indent="1"/>
    </xf>
    <xf numFmtId="4" fontId="63" fillId="7" borderId="369" xfId="0" applyNumberFormat="1" applyFont="1" applyFill="1" applyBorder="1" applyAlignment="1">
      <alignment horizontal="right" indent="1"/>
    </xf>
    <xf numFmtId="0" fontId="4" fillId="7" borderId="315" xfId="26" applyFont="1" applyFill="1" applyBorder="1"/>
    <xf numFmtId="4" fontId="63" fillId="7" borderId="53" xfId="0" applyNumberFormat="1" applyFont="1" applyFill="1" applyBorder="1"/>
    <xf numFmtId="0" fontId="63" fillId="7" borderId="370" xfId="0" applyFont="1" applyFill="1" applyBorder="1"/>
    <xf numFmtId="4" fontId="63" fillId="7" borderId="370" xfId="0" applyNumberFormat="1" applyFont="1" applyFill="1" applyBorder="1"/>
    <xf numFmtId="0" fontId="63" fillId="7" borderId="371" xfId="0" applyFont="1" applyFill="1" applyBorder="1"/>
    <xf numFmtId="0" fontId="63" fillId="7" borderId="347" xfId="0" applyFont="1" applyFill="1" applyBorder="1"/>
    <xf numFmtId="0" fontId="63" fillId="7" borderId="327" xfId="0" applyFont="1" applyFill="1" applyBorder="1"/>
    <xf numFmtId="0" fontId="63" fillId="7" borderId="298" xfId="0" applyFont="1" applyFill="1" applyBorder="1"/>
    <xf numFmtId="0" fontId="43" fillId="7" borderId="95" xfId="26" applyFont="1" applyFill="1" applyBorder="1" applyAlignment="1">
      <alignment vertical="center"/>
    </xf>
    <xf numFmtId="0" fontId="43" fillId="7" borderId="226" xfId="26" applyFont="1" applyFill="1" applyBorder="1" applyAlignment="1">
      <alignment vertical="center"/>
    </xf>
    <xf numFmtId="0" fontId="43" fillId="7" borderId="372" xfId="26" applyFont="1" applyFill="1" applyBorder="1" applyAlignment="1">
      <alignment vertical="center"/>
    </xf>
    <xf numFmtId="0" fontId="43" fillId="7" borderId="373" xfId="26" applyFont="1" applyFill="1" applyBorder="1" applyAlignment="1">
      <alignment vertical="center"/>
    </xf>
    <xf numFmtId="43" fontId="8" fillId="0" borderId="0" xfId="1" applyFont="1"/>
    <xf numFmtId="183" fontId="68" fillId="7" borderId="249" xfId="15" applyNumberFormat="1" applyFont="1" applyFill="1" applyBorder="1" applyAlignment="1">
      <alignment horizontal="right" indent="1"/>
    </xf>
    <xf numFmtId="0" fontId="68" fillId="7" borderId="326" xfId="15" applyFont="1" applyFill="1" applyBorder="1" applyAlignment="1">
      <alignment horizontal="center" vertical="center"/>
    </xf>
    <xf numFmtId="0" fontId="68" fillId="7" borderId="377" xfId="15" applyFont="1" applyFill="1" applyBorder="1" applyAlignment="1">
      <alignment horizontal="center" vertical="center"/>
    </xf>
    <xf numFmtId="0" fontId="68" fillId="7" borderId="376" xfId="15" applyFont="1" applyFill="1" applyBorder="1" applyAlignment="1">
      <alignment horizontal="center" vertical="center"/>
    </xf>
    <xf numFmtId="0" fontId="68" fillId="7" borderId="52" xfId="15" applyFont="1" applyFill="1" applyBorder="1" applyAlignment="1">
      <alignment horizontal="center" vertical="center"/>
    </xf>
    <xf numFmtId="0" fontId="8" fillId="7" borderId="0" xfId="15" applyFill="1" applyAlignment="1">
      <alignment vertical="center"/>
    </xf>
    <xf numFmtId="184" fontId="68" fillId="9" borderId="172" xfId="15" applyNumberFormat="1" applyFont="1" applyFill="1" applyBorder="1" applyAlignment="1">
      <alignment horizontal="right" vertical="center"/>
    </xf>
    <xf numFmtId="184" fontId="8" fillId="7" borderId="0" xfId="15" applyNumberFormat="1" applyFill="1" applyAlignment="1">
      <alignment vertical="center"/>
    </xf>
    <xf numFmtId="0" fontId="8" fillId="0" borderId="0" xfId="15" applyAlignment="1">
      <alignment vertical="center"/>
    </xf>
    <xf numFmtId="166" fontId="65" fillId="0" borderId="29" xfId="11" applyNumberFormat="1" applyFont="1" applyFill="1" applyBorder="1" applyAlignment="1">
      <alignment horizontal="right" indent="3"/>
    </xf>
    <xf numFmtId="0" fontId="12" fillId="7" borderId="378" xfId="0" applyFont="1" applyFill="1" applyBorder="1" applyAlignment="1">
      <alignment horizontal="center" vertical="center"/>
    </xf>
    <xf numFmtId="0" fontId="64" fillId="7" borderId="379" xfId="0" applyFont="1" applyFill="1" applyBorder="1" applyAlignment="1">
      <alignment horizontal="left" vertical="center" wrapText="1"/>
    </xf>
    <xf numFmtId="165" fontId="64" fillId="7" borderId="380" xfId="0" applyNumberFormat="1" applyFont="1" applyFill="1" applyBorder="1" applyAlignment="1">
      <alignment horizontal="center" vertical="center"/>
    </xf>
    <xf numFmtId="172" fontId="19" fillId="7" borderId="171" xfId="6" applyNumberFormat="1" applyFont="1" applyFill="1" applyBorder="1" applyAlignment="1">
      <alignment horizontal="right"/>
    </xf>
    <xf numFmtId="0" fontId="63" fillId="7" borderId="327" xfId="0" applyFont="1" applyFill="1" applyBorder="1" applyAlignment="1">
      <alignment vertical="center"/>
    </xf>
    <xf numFmtId="2" fontId="8" fillId="7" borderId="52" xfId="10" applyNumberFormat="1" applyFont="1" applyFill="1" applyBorder="1" applyAlignment="1">
      <alignment horizontal="center"/>
    </xf>
    <xf numFmtId="2" fontId="8" fillId="7" borderId="351" xfId="10" applyNumberFormat="1" applyFont="1" applyFill="1" applyBorder="1" applyAlignment="1">
      <alignment horizontal="center"/>
    </xf>
    <xf numFmtId="9" fontId="22" fillId="7" borderId="35" xfId="29" applyFont="1" applyFill="1" applyBorder="1" applyAlignment="1">
      <alignment horizontal="center"/>
    </xf>
    <xf numFmtId="0" fontId="66" fillId="19" borderId="213" xfId="17" applyFont="1" applyFill="1" applyBorder="1" applyAlignment="1">
      <alignment horizontal="right" vertical="center"/>
    </xf>
    <xf numFmtId="0" fontId="66" fillId="19" borderId="113" xfId="17" applyFont="1" applyFill="1" applyBorder="1" applyAlignment="1">
      <alignment horizontal="right" vertical="center"/>
    </xf>
    <xf numFmtId="0" fontId="66" fillId="19" borderId="138" xfId="17" applyFont="1" applyFill="1" applyBorder="1" applyAlignment="1">
      <alignment horizontal="right" vertical="center"/>
    </xf>
    <xf numFmtId="167" fontId="66" fillId="19" borderId="138" xfId="17" applyNumberFormat="1" applyFont="1" applyFill="1" applyBorder="1" applyAlignment="1">
      <alignment horizontal="right" vertical="center"/>
    </xf>
    <xf numFmtId="166" fontId="66" fillId="19" borderId="112" xfId="17" applyNumberFormat="1" applyFont="1" applyFill="1" applyBorder="1" applyAlignment="1">
      <alignment horizontal="right" vertical="center"/>
    </xf>
    <xf numFmtId="172" fontId="66" fillId="19" borderId="137" xfId="1" applyNumberFormat="1" applyFont="1" applyFill="1" applyBorder="1" applyAlignment="1">
      <alignment horizontal="right" vertical="center"/>
    </xf>
    <xf numFmtId="0" fontId="66" fillId="19" borderId="213" xfId="17" applyFont="1" applyFill="1" applyBorder="1" applyAlignment="1">
      <alignment horizontal="right" indent="2"/>
    </xf>
    <xf numFmtId="0" fontId="66" fillId="19" borderId="113" xfId="17" applyFont="1" applyFill="1" applyBorder="1" applyAlignment="1">
      <alignment horizontal="right" indent="2"/>
    </xf>
    <xf numFmtId="0" fontId="66" fillId="19" borderId="138" xfId="17" applyFont="1" applyFill="1" applyBorder="1" applyAlignment="1">
      <alignment horizontal="right" indent="2"/>
    </xf>
    <xf numFmtId="167" fontId="66" fillId="19" borderId="112" xfId="17" applyNumberFormat="1" applyFont="1" applyFill="1" applyBorder="1" applyAlignment="1">
      <alignment horizontal="right" indent="1"/>
    </xf>
    <xf numFmtId="166" fontId="66" fillId="19" borderId="112" xfId="17" applyNumberFormat="1" applyFont="1" applyFill="1" applyBorder="1" applyAlignment="1">
      <alignment horizontal="right" indent="1"/>
    </xf>
    <xf numFmtId="166" fontId="66" fillId="19" borderId="137" xfId="17" applyNumberFormat="1" applyFont="1" applyFill="1" applyBorder="1" applyAlignment="1">
      <alignment horizontal="right" indent="1"/>
    </xf>
    <xf numFmtId="0" fontId="66" fillId="19" borderId="213" xfId="17" applyFont="1" applyFill="1" applyBorder="1" applyAlignment="1">
      <alignment horizontal="right" vertical="center" indent="2"/>
    </xf>
    <xf numFmtId="0" fontId="66" fillId="19" borderId="113" xfId="17" applyFont="1" applyFill="1" applyBorder="1" applyAlignment="1">
      <alignment horizontal="right" vertical="center" indent="2"/>
    </xf>
    <xf numFmtId="0" fontId="66" fillId="19" borderId="138" xfId="17" applyFont="1" applyFill="1" applyBorder="1" applyAlignment="1">
      <alignment horizontal="right" vertical="center" indent="2"/>
    </xf>
    <xf numFmtId="167" fontId="66" fillId="19" borderId="138" xfId="17" applyNumberFormat="1" applyFont="1" applyFill="1" applyBorder="1" applyAlignment="1">
      <alignment horizontal="right" vertical="center" indent="1"/>
    </xf>
    <xf numFmtId="167" fontId="66" fillId="19" borderId="112" xfId="17" applyNumberFormat="1" applyFont="1" applyFill="1" applyBorder="1" applyAlignment="1">
      <alignment horizontal="right" vertical="center" indent="1"/>
    </xf>
    <xf numFmtId="172" fontId="66" fillId="19" borderId="137" xfId="17" applyNumberFormat="1" applyFont="1" applyFill="1" applyBorder="1" applyAlignment="1">
      <alignment horizontal="right" vertical="center" indent="1"/>
    </xf>
    <xf numFmtId="0" fontId="72" fillId="14" borderId="92" xfId="0" applyFont="1" applyFill="1" applyBorder="1" applyAlignment="1">
      <alignment horizontal="center" vertical="center"/>
    </xf>
    <xf numFmtId="0" fontId="72" fillId="14" borderId="93" xfId="0" applyFont="1" applyFill="1" applyBorder="1" applyAlignment="1">
      <alignment horizontal="center" vertical="center"/>
    </xf>
    <xf numFmtId="0" fontId="72" fillId="14" borderId="94" xfId="0" applyFont="1" applyFill="1" applyBorder="1" applyAlignment="1">
      <alignment horizontal="center" vertical="center"/>
    </xf>
    <xf numFmtId="0" fontId="72" fillId="19" borderId="92" xfId="0" applyFont="1" applyFill="1" applyBorder="1" applyAlignment="1">
      <alignment horizontal="center" vertical="center"/>
    </xf>
    <xf numFmtId="0" fontId="72" fillId="19" borderId="93" xfId="0" applyFont="1" applyFill="1" applyBorder="1" applyAlignment="1">
      <alignment horizontal="center" vertical="center"/>
    </xf>
    <xf numFmtId="0" fontId="72" fillId="19" borderId="94" xfId="0" applyFont="1" applyFill="1" applyBorder="1" applyAlignment="1">
      <alignment horizontal="center" vertical="center"/>
    </xf>
    <xf numFmtId="0" fontId="73" fillId="19" borderId="95" xfId="9" applyFont="1" applyFill="1" applyBorder="1" applyAlignment="1">
      <alignment horizontal="center"/>
    </xf>
    <xf numFmtId="0" fontId="73" fillId="19" borderId="96" xfId="9" applyFont="1" applyFill="1" applyBorder="1" applyAlignment="1">
      <alignment horizontal="center"/>
    </xf>
    <xf numFmtId="0" fontId="73" fillId="19" borderId="180" xfId="9" applyFont="1" applyFill="1" applyBorder="1" applyAlignment="1">
      <alignment horizontal="center"/>
    </xf>
    <xf numFmtId="0" fontId="73" fillId="19" borderId="28" xfId="9" applyFont="1" applyFill="1" applyBorder="1" applyAlignment="1">
      <alignment horizontal="center"/>
    </xf>
    <xf numFmtId="0" fontId="73" fillId="19" borderId="85" xfId="9" applyFont="1" applyFill="1" applyBorder="1" applyAlignment="1">
      <alignment horizontal="left"/>
    </xf>
    <xf numFmtId="0" fontId="73" fillId="19" borderId="85" xfId="9" applyFont="1" applyFill="1" applyBorder="1" applyAlignment="1">
      <alignment horizontal="center"/>
    </xf>
    <xf numFmtId="0" fontId="73" fillId="19" borderId="74" xfId="9" applyFont="1" applyFill="1" applyBorder="1" applyAlignment="1">
      <alignment horizontal="center"/>
    </xf>
    <xf numFmtId="0" fontId="73" fillId="19" borderId="0" xfId="9" applyFont="1" applyFill="1" applyBorder="1" applyAlignment="1">
      <alignment horizontal="center"/>
    </xf>
    <xf numFmtId="0" fontId="73" fillId="19" borderId="97" xfId="9" applyFont="1" applyFill="1" applyBorder="1" applyAlignment="1">
      <alignment horizontal="center"/>
    </xf>
    <xf numFmtId="0" fontId="73" fillId="19" borderId="33" xfId="9" applyFont="1" applyFill="1" applyBorder="1" applyAlignment="1">
      <alignment horizontal="center"/>
    </xf>
    <xf numFmtId="0" fontId="73" fillId="19" borderId="78" xfId="9" applyFont="1" applyFill="1" applyBorder="1" applyAlignment="1">
      <alignment horizontal="center"/>
    </xf>
    <xf numFmtId="0" fontId="73" fillId="19" borderId="98" xfId="9" applyFont="1" applyFill="1" applyBorder="1" applyAlignment="1">
      <alignment horizontal="center"/>
    </xf>
    <xf numFmtId="0" fontId="73" fillId="19" borderId="75" xfId="9" applyFont="1" applyFill="1" applyBorder="1" applyAlignment="1">
      <alignment horizontal="center"/>
    </xf>
    <xf numFmtId="0" fontId="73" fillId="19" borderId="35" xfId="9" applyFont="1" applyFill="1" applyBorder="1" applyAlignment="1">
      <alignment horizontal="center"/>
    </xf>
    <xf numFmtId="0" fontId="73" fillId="19" borderId="83" xfId="9" applyFont="1" applyFill="1" applyBorder="1" applyAlignment="1">
      <alignment horizontal="center"/>
    </xf>
    <xf numFmtId="0" fontId="73" fillId="19" borderId="99" xfId="9" applyFont="1" applyFill="1" applyBorder="1" applyAlignment="1">
      <alignment horizontal="center"/>
    </xf>
    <xf numFmtId="0" fontId="73" fillId="19" borderId="211" xfId="9" applyFont="1" applyFill="1" applyBorder="1" applyAlignment="1">
      <alignment horizontal="left" vertical="center"/>
    </xf>
    <xf numFmtId="0" fontId="73" fillId="19" borderId="212" xfId="9" applyFont="1" applyFill="1" applyBorder="1" applyAlignment="1">
      <alignment horizontal="center" vertical="center"/>
    </xf>
    <xf numFmtId="1" fontId="73" fillId="19" borderId="100" xfId="9" applyNumberFormat="1" applyFont="1" applyFill="1" applyBorder="1" applyAlignment="1">
      <alignment horizontal="center" vertical="center"/>
    </xf>
    <xf numFmtId="1" fontId="73" fillId="19" borderId="101" xfId="9" applyNumberFormat="1" applyFont="1" applyFill="1" applyBorder="1" applyAlignment="1">
      <alignment horizontal="center" vertical="center"/>
    </xf>
    <xf numFmtId="1" fontId="73" fillId="19" borderId="102" xfId="9" applyNumberFormat="1" applyFont="1" applyFill="1" applyBorder="1" applyAlignment="1">
      <alignment horizontal="center" vertical="center"/>
    </xf>
    <xf numFmtId="1" fontId="73" fillId="19" borderId="84" xfId="9" applyNumberFormat="1" applyFont="1" applyFill="1" applyBorder="1" applyAlignment="1">
      <alignment horizontal="center" vertical="center"/>
    </xf>
    <xf numFmtId="1" fontId="73" fillId="19" borderId="103" xfId="9" applyNumberFormat="1" applyFont="1" applyFill="1" applyBorder="1" applyAlignment="1">
      <alignment horizontal="center" vertical="center"/>
    </xf>
    <xf numFmtId="1" fontId="73" fillId="19" borderId="104" xfId="9" applyNumberFormat="1" applyFont="1" applyFill="1" applyBorder="1" applyAlignment="1">
      <alignment horizontal="center" vertical="center"/>
    </xf>
    <xf numFmtId="1" fontId="73" fillId="19" borderId="78" xfId="9" applyNumberFormat="1" applyFont="1" applyFill="1" applyBorder="1" applyAlignment="1">
      <alignment horizontal="center" vertical="center"/>
    </xf>
    <xf numFmtId="0" fontId="73" fillId="19" borderId="143" xfId="9" applyFont="1" applyFill="1" applyBorder="1" applyAlignment="1">
      <alignment horizontal="center" vertical="center"/>
    </xf>
    <xf numFmtId="0" fontId="73" fillId="19" borderId="0" xfId="9" applyFont="1" applyFill="1" applyBorder="1" applyAlignment="1">
      <alignment horizontal="center" vertical="center"/>
    </xf>
    <xf numFmtId="0" fontId="73" fillId="19" borderId="75" xfId="9" applyFont="1" applyFill="1" applyBorder="1" applyAlignment="1">
      <alignment horizontal="center" vertical="center"/>
    </xf>
    <xf numFmtId="0" fontId="73" fillId="19" borderId="112" xfId="9" applyFont="1" applyFill="1" applyBorder="1" applyAlignment="1">
      <alignment horizontal="centerContinuous" vertical="center"/>
    </xf>
    <xf numFmtId="0" fontId="65" fillId="7" borderId="0" xfId="9" applyFont="1" applyFill="1" applyAlignment="1">
      <alignment vertical="center"/>
    </xf>
    <xf numFmtId="0" fontId="65" fillId="4" borderId="0" xfId="9" applyFont="1" applyFill="1"/>
    <xf numFmtId="0" fontId="66" fillId="4" borderId="0" xfId="9" applyFont="1" applyFill="1" applyAlignment="1">
      <alignment horizontal="center"/>
    </xf>
    <xf numFmtId="0" fontId="66" fillId="4" borderId="0" xfId="9" applyFont="1" applyFill="1" applyBorder="1" applyAlignment="1"/>
    <xf numFmtId="0" fontId="65" fillId="7" borderId="0" xfId="9" applyFont="1" applyFill="1"/>
    <xf numFmtId="0" fontId="66" fillId="19" borderId="138" xfId="0" applyFont="1" applyFill="1" applyBorder="1" applyAlignment="1">
      <alignment horizontal="center" vertical="center"/>
    </xf>
    <xf numFmtId="0" fontId="66" fillId="19" borderId="187" xfId="0" applyFont="1" applyFill="1" applyBorder="1" applyAlignment="1">
      <alignment horizontal="center" vertical="center"/>
    </xf>
    <xf numFmtId="0" fontId="66" fillId="19" borderId="112" xfId="0" applyFont="1" applyFill="1" applyBorder="1" applyAlignment="1">
      <alignment horizontal="center" vertical="center"/>
    </xf>
    <xf numFmtId="0" fontId="66" fillId="19" borderId="145" xfId="0" applyFont="1" applyFill="1" applyBorder="1" applyAlignment="1">
      <alignment horizontal="center" vertical="center"/>
    </xf>
    <xf numFmtId="0" fontId="66" fillId="19" borderId="213" xfId="0" applyFont="1" applyFill="1" applyBorder="1" applyAlignment="1">
      <alignment horizontal="left" vertical="center"/>
    </xf>
    <xf numFmtId="0" fontId="66" fillId="19" borderId="187" xfId="9" applyFont="1" applyFill="1" applyBorder="1" applyAlignment="1">
      <alignment horizontal="center" vertical="center"/>
    </xf>
    <xf numFmtId="0" fontId="66" fillId="19" borderId="129" xfId="9" applyFont="1" applyFill="1" applyBorder="1" applyAlignment="1">
      <alignment horizontal="centerContinuous" vertical="center"/>
    </xf>
    <xf numFmtId="0" fontId="66" fillId="19" borderId="130" xfId="9" applyFont="1" applyFill="1" applyBorder="1" applyAlignment="1">
      <alignment horizontal="center" vertical="center"/>
    </xf>
    <xf numFmtId="0" fontId="66" fillId="19" borderId="131" xfId="9" applyFont="1" applyFill="1" applyBorder="1" applyAlignment="1">
      <alignment horizontal="center" vertical="center"/>
    </xf>
    <xf numFmtId="0" fontId="66" fillId="19" borderId="132" xfId="9" applyFont="1" applyFill="1" applyBorder="1" applyAlignment="1">
      <alignment horizontal="center" vertical="top"/>
    </xf>
    <xf numFmtId="0" fontId="66" fillId="19" borderId="133" xfId="9" applyFont="1" applyFill="1" applyBorder="1" applyAlignment="1">
      <alignment horizontal="center" vertical="top"/>
    </xf>
    <xf numFmtId="0" fontId="66" fillId="19" borderId="86" xfId="9" applyFont="1" applyFill="1" applyBorder="1" applyAlignment="1">
      <alignment horizontal="center" vertical="center"/>
    </xf>
    <xf numFmtId="0" fontId="66" fillId="19" borderId="83" xfId="9" applyFont="1" applyFill="1" applyBorder="1" applyAlignment="1">
      <alignment horizontal="center" vertical="center"/>
    </xf>
    <xf numFmtId="0" fontId="66" fillId="19" borderId="132" xfId="9" applyFont="1" applyFill="1" applyBorder="1" applyAlignment="1">
      <alignment horizontal="center" vertical="center"/>
    </xf>
    <xf numFmtId="0" fontId="66" fillId="19" borderId="134" xfId="9" applyFont="1" applyFill="1" applyBorder="1" applyAlignment="1">
      <alignment horizontal="center" vertical="center"/>
    </xf>
    <xf numFmtId="0" fontId="66" fillId="19" borderId="133" xfId="9" applyFont="1" applyFill="1" applyBorder="1" applyAlignment="1">
      <alignment horizontal="center" vertical="center"/>
    </xf>
    <xf numFmtId="0" fontId="66" fillId="19" borderId="126" xfId="17" applyFont="1" applyFill="1" applyBorder="1" applyAlignment="1">
      <alignment horizontal="center"/>
    </xf>
    <xf numFmtId="0" fontId="66" fillId="19" borderId="136" xfId="17" applyFont="1" applyFill="1" applyBorder="1" applyAlignment="1">
      <alignment horizontal="center"/>
    </xf>
    <xf numFmtId="0" fontId="66" fillId="19" borderId="128" xfId="17" applyFont="1" applyFill="1" applyBorder="1" applyAlignment="1">
      <alignment horizontal="center"/>
    </xf>
    <xf numFmtId="0" fontId="66" fillId="19" borderId="132" xfId="17" applyFont="1" applyFill="1" applyBorder="1" applyAlignment="1">
      <alignment horizontal="center" vertical="top"/>
    </xf>
    <xf numFmtId="0" fontId="66" fillId="19" borderId="133" xfId="17" applyFont="1" applyFill="1" applyBorder="1" applyAlignment="1">
      <alignment horizontal="center" vertical="top"/>
    </xf>
    <xf numFmtId="0" fontId="73" fillId="19" borderId="213" xfId="17" applyFont="1" applyFill="1" applyBorder="1" applyAlignment="1">
      <alignment horizontal="right" indent="2"/>
    </xf>
    <xf numFmtId="0" fontId="73" fillId="19" borderId="113" xfId="17" applyFont="1" applyFill="1" applyBorder="1" applyAlignment="1">
      <alignment horizontal="right" indent="2"/>
    </xf>
    <xf numFmtId="0" fontId="73" fillId="19" borderId="138" xfId="17" applyFont="1" applyFill="1" applyBorder="1" applyAlignment="1">
      <alignment horizontal="right" indent="2"/>
    </xf>
    <xf numFmtId="167" fontId="73" fillId="19" borderId="112" xfId="17" applyNumberFormat="1" applyFont="1" applyFill="1" applyBorder="1" applyAlignment="1">
      <alignment horizontal="right" indent="1"/>
    </xf>
    <xf numFmtId="172" fontId="73" fillId="19" borderId="137" xfId="17" applyNumberFormat="1" applyFont="1" applyFill="1" applyBorder="1" applyAlignment="1">
      <alignment horizontal="right" indent="1"/>
    </xf>
    <xf numFmtId="0" fontId="73" fillId="19" borderId="213" xfId="17" applyFont="1" applyFill="1" applyBorder="1" applyAlignment="1">
      <alignment horizontal="left" indent="2"/>
    </xf>
    <xf numFmtId="173" fontId="73" fillId="19" borderId="112" xfId="31" applyNumberFormat="1" applyFont="1" applyFill="1" applyBorder="1" applyAlignment="1">
      <alignment horizontal="right" indent="1"/>
    </xf>
    <xf numFmtId="173" fontId="73" fillId="19" borderId="137" xfId="31" applyNumberFormat="1" applyFont="1" applyFill="1" applyBorder="1" applyAlignment="1">
      <alignment horizontal="right" indent="1"/>
    </xf>
    <xf numFmtId="0" fontId="7" fillId="19" borderId="213" xfId="17" applyFont="1" applyFill="1" applyBorder="1" applyAlignment="1">
      <alignment horizontal="center" vertical="center"/>
    </xf>
    <xf numFmtId="0" fontId="7" fillId="19" borderId="113" xfId="17" applyFont="1" applyFill="1" applyBorder="1" applyAlignment="1">
      <alignment horizontal="center" vertical="center"/>
    </xf>
    <xf numFmtId="0" fontId="7" fillId="19" borderId="137" xfId="17" applyFont="1" applyFill="1" applyBorder="1" applyAlignment="1">
      <alignment horizontal="center" vertical="center"/>
    </xf>
    <xf numFmtId="0" fontId="66" fillId="19" borderId="213" xfId="17" applyFont="1" applyFill="1" applyBorder="1" applyAlignment="1">
      <alignment horizontal="center" vertical="center"/>
    </xf>
    <xf numFmtId="0" fontId="66" fillId="19" borderId="113" xfId="17" applyFont="1" applyFill="1" applyBorder="1" applyAlignment="1">
      <alignment horizontal="center" vertical="center"/>
    </xf>
    <xf numFmtId="0" fontId="66" fillId="19" borderId="137" xfId="17" applyFont="1" applyFill="1" applyBorder="1" applyAlignment="1">
      <alignment horizontal="center" vertical="center"/>
    </xf>
    <xf numFmtId="0" fontId="66" fillId="19" borderId="260" xfId="9" applyFont="1" applyFill="1" applyBorder="1" applyAlignment="1">
      <alignment horizontal="center"/>
    </xf>
    <xf numFmtId="0" fontId="66" fillId="19" borderId="244" xfId="9" applyFont="1" applyFill="1" applyBorder="1" applyAlignment="1">
      <alignment horizontal="center"/>
    </xf>
    <xf numFmtId="0" fontId="66" fillId="19" borderId="261" xfId="9" applyFont="1" applyFill="1" applyBorder="1" applyAlignment="1">
      <alignment horizontal="center"/>
    </xf>
    <xf numFmtId="0" fontId="66" fillId="19" borderId="262" xfId="9" applyFont="1" applyFill="1" applyBorder="1" applyAlignment="1">
      <alignment horizontal="center"/>
    </xf>
    <xf numFmtId="0" fontId="84" fillId="0" borderId="0" xfId="9" applyFont="1" applyBorder="1"/>
    <xf numFmtId="0" fontId="85" fillId="0" borderId="0" xfId="0" applyFont="1" applyBorder="1"/>
    <xf numFmtId="0" fontId="86" fillId="0" borderId="0" xfId="9" applyFont="1" applyBorder="1"/>
    <xf numFmtId="0" fontId="85" fillId="0" borderId="0" xfId="0" pivotButton="1" applyFont="1" applyBorder="1"/>
    <xf numFmtId="9" fontId="86" fillId="0" borderId="0" xfId="28" applyFont="1" applyBorder="1"/>
    <xf numFmtId="0" fontId="66" fillId="19" borderId="7" xfId="20" applyFont="1" applyFill="1" applyBorder="1" applyAlignment="1">
      <alignment horizontal="center" vertical="center"/>
    </xf>
    <xf numFmtId="0" fontId="66" fillId="19" borderId="26" xfId="20" applyFont="1" applyFill="1" applyBorder="1" applyAlignment="1">
      <alignment horizontal="center" vertical="center" wrapText="1"/>
    </xf>
    <xf numFmtId="0" fontId="66" fillId="19" borderId="11" xfId="20" applyFont="1" applyFill="1" applyBorder="1" applyAlignment="1">
      <alignment horizontal="center" vertical="center" wrapText="1"/>
    </xf>
    <xf numFmtId="0" fontId="66" fillId="19" borderId="12" xfId="20" applyFont="1" applyFill="1" applyBorder="1" applyAlignment="1">
      <alignment horizontal="center" vertical="center" wrapText="1"/>
    </xf>
    <xf numFmtId="0" fontId="66" fillId="19" borderId="108" xfId="20" applyFont="1" applyFill="1" applyBorder="1" applyAlignment="1">
      <alignment horizontal="center" vertical="center" wrapText="1"/>
    </xf>
    <xf numFmtId="0" fontId="66" fillId="19" borderId="9" xfId="20" applyFont="1" applyFill="1" applyBorder="1" applyAlignment="1">
      <alignment horizontal="center" vertical="center"/>
    </xf>
    <xf numFmtId="0" fontId="85" fillId="0" borderId="0" xfId="0" applyFont="1"/>
    <xf numFmtId="0" fontId="87" fillId="0" borderId="0" xfId="11" applyFont="1" applyFill="1" applyBorder="1"/>
    <xf numFmtId="0" fontId="86" fillId="0" borderId="0" xfId="11" applyFont="1" applyBorder="1"/>
    <xf numFmtId="0" fontId="86" fillId="7" borderId="0" xfId="0" applyFont="1" applyFill="1" applyBorder="1"/>
    <xf numFmtId="0" fontId="87" fillId="0" borderId="0" xfId="11" applyFont="1" applyBorder="1"/>
    <xf numFmtId="0" fontId="86" fillId="0" borderId="0" xfId="11" applyFont="1" applyBorder="1" applyAlignment="1">
      <alignment horizontal="center"/>
    </xf>
    <xf numFmtId="182" fontId="86" fillId="0" borderId="0" xfId="1" applyNumberFormat="1" applyFont="1" applyBorder="1" applyAlignment="1">
      <alignment horizontal="right" indent="1"/>
    </xf>
    <xf numFmtId="9" fontId="86" fillId="0" borderId="0" xfId="30" applyFont="1" applyBorder="1"/>
    <xf numFmtId="0" fontId="86" fillId="0" borderId="0" xfId="11" applyFont="1" applyFill="1" applyBorder="1"/>
    <xf numFmtId="1" fontId="86" fillId="0" borderId="0" xfId="11" applyNumberFormat="1" applyFont="1" applyBorder="1"/>
    <xf numFmtId="170" fontId="86" fillId="0" borderId="0" xfId="11" applyNumberFormat="1" applyFont="1" applyBorder="1"/>
    <xf numFmtId="9" fontId="86" fillId="0" borderId="0" xfId="11" applyNumberFormat="1" applyFont="1" applyBorder="1"/>
    <xf numFmtId="182" fontId="86" fillId="0" borderId="0" xfId="11" applyNumberFormat="1" applyFont="1" applyBorder="1"/>
    <xf numFmtId="171" fontId="86" fillId="0" borderId="0" xfId="11" applyNumberFormat="1" applyFont="1" applyBorder="1"/>
    <xf numFmtId="1" fontId="86" fillId="0" borderId="0" xfId="11" applyNumberFormat="1" applyFont="1" applyBorder="1" applyAlignment="1">
      <alignment horizontal="right" indent="1"/>
    </xf>
    <xf numFmtId="0" fontId="86" fillId="22" borderId="0" xfId="11" applyFont="1" applyFill="1" applyBorder="1"/>
    <xf numFmtId="0" fontId="72" fillId="19" borderId="106" xfId="9" applyFont="1" applyFill="1" applyBorder="1" applyAlignment="1">
      <alignment horizontal="center" vertical="center"/>
    </xf>
    <xf numFmtId="0" fontId="72" fillId="19" borderId="26" xfId="9" applyFont="1" applyFill="1" applyBorder="1" applyAlignment="1">
      <alignment horizontal="center" vertical="center"/>
    </xf>
    <xf numFmtId="0" fontId="72" fillId="19" borderId="11" xfId="9" applyFont="1" applyFill="1" applyBorder="1" applyAlignment="1">
      <alignment horizontal="center" vertical="center"/>
    </xf>
    <xf numFmtId="0" fontId="72" fillId="19" borderId="326" xfId="9" applyFont="1" applyFill="1" applyBorder="1" applyAlignment="1">
      <alignment horizontal="center" vertical="center"/>
    </xf>
    <xf numFmtId="0" fontId="72" fillId="19" borderId="328" xfId="9" applyFont="1" applyFill="1" applyBorder="1" applyAlignment="1">
      <alignment horizontal="center" vertical="center"/>
    </xf>
    <xf numFmtId="0" fontId="72" fillId="19" borderId="55" xfId="9" applyFont="1" applyFill="1" applyBorder="1" applyAlignment="1">
      <alignment horizontal="center" vertical="center"/>
    </xf>
    <xf numFmtId="0" fontId="72" fillId="19" borderId="27" xfId="9" applyFont="1" applyFill="1" applyBorder="1" applyAlignment="1">
      <alignment horizontal="center" vertical="center"/>
    </xf>
    <xf numFmtId="0" fontId="72" fillId="19" borderId="218" xfId="9" applyFont="1" applyFill="1" applyBorder="1" applyAlignment="1">
      <alignment horizontal="center" vertical="center"/>
    </xf>
    <xf numFmtId="4" fontId="20" fillId="7" borderId="381" xfId="3" applyNumberFormat="1" applyFont="1" applyFill="1" applyBorder="1" applyAlignment="1">
      <alignment horizontal="right" indent="1"/>
    </xf>
    <xf numFmtId="4" fontId="20" fillId="7" borderId="382" xfId="3" applyNumberFormat="1" applyFont="1" applyFill="1" applyBorder="1" applyAlignment="1">
      <alignment horizontal="right" indent="1"/>
    </xf>
    <xf numFmtId="172" fontId="27" fillId="7" borderId="383" xfId="3" applyNumberFormat="1" applyFont="1" applyFill="1" applyBorder="1" applyAlignment="1">
      <alignment horizontal="right" indent="1"/>
    </xf>
    <xf numFmtId="0" fontId="84" fillId="7" borderId="0" xfId="9" applyFont="1" applyFill="1" applyBorder="1"/>
    <xf numFmtId="0" fontId="84" fillId="7" borderId="0" xfId="9" applyFont="1" applyFill="1" applyBorder="1" applyAlignment="1">
      <alignment vertical="center"/>
    </xf>
    <xf numFmtId="0" fontId="73" fillId="19" borderId="241" xfId="11" applyFont="1" applyFill="1" applyBorder="1" applyAlignment="1">
      <alignment horizontal="center" vertical="center"/>
    </xf>
    <xf numFmtId="0" fontId="73" fillId="19" borderId="242" xfId="11" applyFont="1" applyFill="1" applyBorder="1" applyAlignment="1">
      <alignment horizontal="center" vertical="center"/>
    </xf>
    <xf numFmtId="0" fontId="73" fillId="19" borderId="243" xfId="11" applyFont="1" applyFill="1" applyBorder="1" applyAlignment="1">
      <alignment horizontal="center" vertical="center"/>
    </xf>
    <xf numFmtId="9" fontId="84" fillId="0" borderId="0" xfId="30" applyFont="1" applyBorder="1"/>
    <xf numFmtId="0" fontId="88" fillId="0" borderId="0" xfId="11" applyFont="1" applyBorder="1"/>
    <xf numFmtId="3" fontId="86" fillId="0" borderId="0" xfId="11" applyNumberFormat="1" applyFont="1" applyBorder="1"/>
    <xf numFmtId="0" fontId="85" fillId="0" borderId="0" xfId="0" applyFont="1" applyBorder="1" applyAlignment="1">
      <alignment horizontal="left"/>
    </xf>
    <xf numFmtId="0" fontId="85" fillId="0" borderId="0" xfId="0" applyNumberFormat="1" applyFont="1" applyBorder="1"/>
    <xf numFmtId="2" fontId="86" fillId="0" borderId="0" xfId="11" applyNumberFormat="1" applyFont="1" applyBorder="1"/>
    <xf numFmtId="2" fontId="84" fillId="0" borderId="0" xfId="30" applyNumberFormat="1" applyFont="1" applyBorder="1"/>
    <xf numFmtId="1" fontId="86" fillId="0" borderId="0" xfId="11" applyNumberFormat="1" applyFont="1" applyFill="1" applyBorder="1"/>
    <xf numFmtId="1" fontId="86" fillId="0" borderId="0" xfId="30" applyNumberFormat="1" applyFont="1" applyBorder="1"/>
    <xf numFmtId="2" fontId="85" fillId="0" borderId="0" xfId="0" applyNumberFormat="1" applyFont="1" applyBorder="1"/>
    <xf numFmtId="0" fontId="66" fillId="19" borderId="95" xfId="9" applyFont="1" applyFill="1" applyBorder="1" applyAlignment="1">
      <alignment horizontal="right"/>
    </xf>
    <xf numFmtId="0" fontId="66" fillId="19" borderId="105" xfId="9" applyFont="1" applyFill="1" applyBorder="1" applyAlignment="1">
      <alignment horizontal="center"/>
    </xf>
    <xf numFmtId="166" fontId="85" fillId="0" borderId="0" xfId="0" applyNumberFormat="1" applyFont="1" applyBorder="1"/>
    <xf numFmtId="0" fontId="86" fillId="0" borderId="0" xfId="20" applyFont="1" applyBorder="1"/>
    <xf numFmtId="0" fontId="86" fillId="0" borderId="0" xfId="9" applyFont="1" applyBorder="1" applyAlignment="1">
      <alignment wrapText="1"/>
    </xf>
    <xf numFmtId="0" fontId="90" fillId="0" borderId="0" xfId="9" applyFont="1" applyFill="1" applyBorder="1"/>
    <xf numFmtId="0" fontId="86" fillId="0" borderId="0" xfId="9" applyFont="1" applyFill="1" applyBorder="1"/>
    <xf numFmtId="0" fontId="85" fillId="0" borderId="0" xfId="0" applyFont="1" applyFill="1" applyBorder="1"/>
    <xf numFmtId="0" fontId="88" fillId="0" borderId="0" xfId="9" applyFont="1" applyFill="1" applyBorder="1"/>
    <xf numFmtId="0" fontId="86" fillId="0" borderId="0" xfId="9" applyFont="1" applyFill="1" applyBorder="1" applyAlignment="1">
      <alignment horizontal="center"/>
    </xf>
    <xf numFmtId="182" fontId="86" fillId="0" borderId="0" xfId="9" applyNumberFormat="1" applyFont="1" applyFill="1" applyBorder="1"/>
    <xf numFmtId="182" fontId="86" fillId="0" borderId="0" xfId="1" applyNumberFormat="1" applyFont="1" applyFill="1" applyBorder="1"/>
    <xf numFmtId="9" fontId="86" fillId="0" borderId="0" xfId="29" applyFont="1" applyFill="1" applyBorder="1"/>
    <xf numFmtId="1" fontId="86" fillId="0" borderId="0" xfId="9" applyNumberFormat="1" applyFont="1" applyFill="1" applyBorder="1"/>
    <xf numFmtId="9" fontId="86" fillId="0" borderId="0" xfId="9" applyNumberFormat="1" applyFont="1" applyFill="1" applyBorder="1"/>
    <xf numFmtId="0" fontId="86" fillId="0" borderId="0" xfId="9" applyFont="1" applyFill="1" applyBorder="1" applyAlignment="1">
      <alignment horizontal="center" vertical="center"/>
    </xf>
    <xf numFmtId="1" fontId="84" fillId="0" borderId="0" xfId="9" applyNumberFormat="1" applyFont="1" applyFill="1" applyBorder="1"/>
    <xf numFmtId="0" fontId="72" fillId="19" borderId="107" xfId="9" applyFont="1" applyFill="1" applyBorder="1" applyAlignment="1">
      <alignment horizontal="center" vertical="center"/>
    </xf>
    <xf numFmtId="0" fontId="2" fillId="0" borderId="384" xfId="0" applyFont="1" applyFill="1" applyBorder="1" applyAlignment="1">
      <alignment vertical="center"/>
    </xf>
    <xf numFmtId="0" fontId="73" fillId="19" borderId="43" xfId="9" applyFont="1" applyFill="1" applyBorder="1" applyAlignment="1">
      <alignment horizontal="center" vertical="center"/>
    </xf>
    <xf numFmtId="0" fontId="73" fillId="19" borderId="7" xfId="9" applyFont="1" applyFill="1" applyBorder="1" applyAlignment="1">
      <alignment horizontal="center" vertical="center"/>
    </xf>
    <xf numFmtId="0" fontId="73" fillId="19" borderId="11" xfId="9" applyFont="1" applyFill="1" applyBorder="1" applyAlignment="1">
      <alignment horizontal="center" vertical="center"/>
    </xf>
    <xf numFmtId="0" fontId="73" fillId="19" borderId="108" xfId="9" applyFont="1" applyFill="1" applyBorder="1" applyAlignment="1">
      <alignment horizontal="center" vertical="center"/>
    </xf>
    <xf numFmtId="0" fontId="73" fillId="19" borderId="9" xfId="9" applyFont="1" applyFill="1" applyBorder="1" applyAlignment="1">
      <alignment horizontal="center" vertical="center"/>
    </xf>
    <xf numFmtId="0" fontId="86" fillId="2" borderId="0" xfId="9" applyFont="1" applyFill="1" applyBorder="1"/>
    <xf numFmtId="1" fontId="86" fillId="2" borderId="0" xfId="9" applyNumberFormat="1" applyFont="1" applyFill="1" applyBorder="1"/>
    <xf numFmtId="9" fontId="86" fillId="2" borderId="0" xfId="29" applyFont="1" applyFill="1" applyBorder="1"/>
    <xf numFmtId="2" fontId="86" fillId="2" borderId="0" xfId="9" applyNumberFormat="1" applyFont="1" applyFill="1" applyBorder="1"/>
    <xf numFmtId="1" fontId="84" fillId="2" borderId="0" xfId="9" applyNumberFormat="1" applyFont="1" applyFill="1" applyBorder="1"/>
    <xf numFmtId="9" fontId="85" fillId="2" borderId="0" xfId="29" applyFont="1" applyFill="1" applyBorder="1"/>
    <xf numFmtId="0" fontId="66" fillId="19" borderId="72" xfId="9" applyFont="1" applyFill="1" applyBorder="1" applyAlignment="1">
      <alignment horizontal="right"/>
    </xf>
    <xf numFmtId="0" fontId="66" fillId="19" borderId="82" xfId="9" applyFont="1" applyFill="1" applyBorder="1" applyAlignment="1">
      <alignment horizontal="left"/>
    </xf>
    <xf numFmtId="0" fontId="21" fillId="7" borderId="10" xfId="9" applyFont="1" applyFill="1" applyBorder="1" applyAlignment="1">
      <alignment horizontal="center"/>
    </xf>
    <xf numFmtId="173" fontId="22" fillId="7" borderId="38" xfId="28" applyNumberFormat="1" applyFont="1" applyFill="1" applyBorder="1" applyAlignment="1">
      <alignment horizontal="center"/>
    </xf>
    <xf numFmtId="173" fontId="10" fillId="7" borderId="81" xfId="28" applyNumberFormat="1" applyFont="1" applyFill="1" applyBorder="1"/>
    <xf numFmtId="9" fontId="21" fillId="7" borderId="30" xfId="29" applyFont="1" applyFill="1" applyBorder="1" applyAlignment="1">
      <alignment horizontal="center"/>
    </xf>
    <xf numFmtId="192" fontId="10" fillId="7" borderId="38" xfId="9" applyNumberFormat="1" applyFill="1" applyBorder="1"/>
    <xf numFmtId="0" fontId="10" fillId="7" borderId="41" xfId="9" applyFill="1" applyBorder="1"/>
    <xf numFmtId="9" fontId="22" fillId="7" borderId="32" xfId="29" applyNumberFormat="1" applyFont="1" applyFill="1" applyBorder="1" applyAlignment="1">
      <alignment horizontal="center"/>
    </xf>
    <xf numFmtId="182" fontId="7" fillId="7" borderId="81" xfId="9" applyNumberFormat="1" applyFont="1" applyFill="1" applyBorder="1" applyAlignment="1"/>
    <xf numFmtId="0" fontId="66" fillId="19" borderId="261" xfId="9" applyFont="1" applyFill="1" applyBorder="1" applyAlignment="1">
      <alignment horizontal="right"/>
    </xf>
    <xf numFmtId="0" fontId="66" fillId="19" borderId="262" xfId="9" applyFont="1" applyFill="1" applyBorder="1" applyAlignment="1">
      <alignment horizontal="left"/>
    </xf>
    <xf numFmtId="4" fontId="86" fillId="0" borderId="0" xfId="9" applyNumberFormat="1" applyFont="1" applyBorder="1"/>
    <xf numFmtId="0" fontId="66" fillId="19" borderId="195" xfId="9" applyFont="1" applyFill="1" applyBorder="1" applyAlignment="1">
      <alignment horizontal="center" vertical="center"/>
    </xf>
    <xf numFmtId="0" fontId="66" fillId="19" borderId="135" xfId="9" applyFont="1" applyFill="1" applyBorder="1" applyAlignment="1">
      <alignment horizontal="center" vertical="center"/>
    </xf>
    <xf numFmtId="0" fontId="66" fillId="19" borderId="196" xfId="9" applyFont="1" applyFill="1" applyBorder="1" applyAlignment="1">
      <alignment horizontal="center" vertical="center"/>
    </xf>
    <xf numFmtId="193" fontId="85" fillId="0" borderId="0" xfId="0" applyNumberFormat="1" applyFont="1" applyBorder="1"/>
    <xf numFmtId="0" fontId="92" fillId="0" borderId="0" xfId="11" applyFont="1" applyBorder="1"/>
    <xf numFmtId="0" fontId="93" fillId="0" borderId="0" xfId="11" applyFont="1" applyBorder="1"/>
    <xf numFmtId="2" fontId="92" fillId="0" borderId="0" xfId="11" applyNumberFormat="1" applyFont="1" applyBorder="1" applyAlignment="1">
      <alignment horizontal="center" vertical="center"/>
    </xf>
    <xf numFmtId="0" fontId="92" fillId="0" borderId="0" xfId="11" applyFont="1" applyBorder="1" applyAlignment="1">
      <alignment horizontal="center" vertical="center"/>
    </xf>
    <xf numFmtId="2" fontId="92" fillId="2" borderId="0" xfId="9" applyNumberFormat="1" applyFont="1" applyFill="1" applyBorder="1"/>
    <xf numFmtId="182" fontId="92" fillId="0" borderId="0" xfId="11" applyNumberFormat="1" applyFont="1" applyBorder="1"/>
    <xf numFmtId="9" fontId="92" fillId="0" borderId="0" xfId="30" applyFont="1" applyBorder="1"/>
    <xf numFmtId="2" fontId="85" fillId="0" borderId="0" xfId="30" applyNumberFormat="1" applyFont="1" applyBorder="1"/>
    <xf numFmtId="2" fontId="92" fillId="0" borderId="0" xfId="11" applyNumberFormat="1" applyFont="1" applyBorder="1"/>
    <xf numFmtId="2" fontId="93" fillId="0" borderId="0" xfId="11" applyNumberFormat="1" applyFont="1" applyBorder="1"/>
    <xf numFmtId="9" fontId="85" fillId="0" borderId="0" xfId="30" applyFont="1" applyBorder="1"/>
    <xf numFmtId="1" fontId="92" fillId="0" borderId="0" xfId="11" applyNumberFormat="1" applyFont="1" applyBorder="1"/>
    <xf numFmtId="4" fontId="85" fillId="0" borderId="0" xfId="0" applyNumberFormat="1" applyFont="1" applyBorder="1"/>
    <xf numFmtId="0" fontId="92" fillId="0" borderId="0" xfId="11" applyFont="1" applyFill="1" applyBorder="1"/>
    <xf numFmtId="0" fontId="93" fillId="0" borderId="0" xfId="24" applyFont="1" applyFill="1" applyBorder="1"/>
    <xf numFmtId="3" fontId="92" fillId="0" borderId="0" xfId="11" applyNumberFormat="1" applyFont="1" applyBorder="1"/>
    <xf numFmtId="9" fontId="92" fillId="3" borderId="0" xfId="30" applyFont="1" applyFill="1" applyBorder="1"/>
    <xf numFmtId="9" fontId="92" fillId="0" borderId="0" xfId="11" applyNumberFormat="1" applyFont="1" applyBorder="1"/>
    <xf numFmtId="3" fontId="92" fillId="0" borderId="0" xfId="11" applyNumberFormat="1" applyFont="1" applyFill="1" applyBorder="1"/>
    <xf numFmtId="1" fontId="92" fillId="2" borderId="0" xfId="9" applyNumberFormat="1" applyFont="1" applyFill="1" applyBorder="1"/>
    <xf numFmtId="0" fontId="24" fillId="7" borderId="348" xfId="9" applyFont="1" applyFill="1" applyBorder="1" applyAlignment="1">
      <alignment horizontal="center" vertical="center"/>
    </xf>
    <xf numFmtId="0" fontId="2" fillId="0" borderId="16" xfId="0" applyFont="1" applyFill="1" applyBorder="1" applyAlignment="1">
      <alignment vertical="center" wrapText="1"/>
    </xf>
    <xf numFmtId="4" fontId="2" fillId="7" borderId="385" xfId="9" applyNumberFormat="1" applyFont="1" applyFill="1" applyBorder="1" applyAlignment="1">
      <alignment horizontal="right" vertical="center" indent="1"/>
    </xf>
    <xf numFmtId="4" fontId="2" fillId="7" borderId="386" xfId="9" applyNumberFormat="1" applyFont="1" applyFill="1" applyBorder="1" applyAlignment="1">
      <alignment horizontal="right" vertical="center" indent="1"/>
    </xf>
    <xf numFmtId="4" fontId="2" fillId="7" borderId="387" xfId="9" applyNumberFormat="1" applyFont="1" applyFill="1" applyBorder="1" applyAlignment="1">
      <alignment horizontal="right" vertical="center" indent="1"/>
    </xf>
    <xf numFmtId="4" fontId="24" fillId="7" borderId="388" xfId="4" applyNumberFormat="1" applyFont="1" applyFill="1" applyBorder="1" applyAlignment="1">
      <alignment horizontal="right" vertical="center" indent="1"/>
    </xf>
    <xf numFmtId="4" fontId="24" fillId="7" borderId="389" xfId="4" applyNumberFormat="1" applyFont="1" applyFill="1" applyBorder="1" applyAlignment="1">
      <alignment horizontal="right" vertical="center" indent="1"/>
    </xf>
    <xf numFmtId="4" fontId="5" fillId="7" borderId="390" xfId="9" applyNumberFormat="1" applyFont="1" applyFill="1" applyBorder="1" applyAlignment="1">
      <alignment horizontal="right" vertical="center" indent="1"/>
    </xf>
    <xf numFmtId="4" fontId="2" fillId="7" borderId="391" xfId="9" applyNumberFormat="1" applyFont="1" applyFill="1" applyBorder="1" applyAlignment="1">
      <alignment horizontal="right" vertical="center" indent="1"/>
    </xf>
    <xf numFmtId="4" fontId="2" fillId="7" borderId="392" xfId="9" applyNumberFormat="1" applyFont="1" applyFill="1" applyBorder="1" applyAlignment="1">
      <alignment horizontal="right" vertical="center" indent="1"/>
    </xf>
    <xf numFmtId="4" fontId="2" fillId="7" borderId="393" xfId="9" applyNumberFormat="1" applyFont="1" applyFill="1" applyBorder="1" applyAlignment="1">
      <alignment horizontal="right" vertical="center" indent="1"/>
    </xf>
    <xf numFmtId="4" fontId="24" fillId="7" borderId="394" xfId="4" applyNumberFormat="1" applyFont="1" applyFill="1" applyBorder="1" applyAlignment="1">
      <alignment horizontal="right" vertical="center" indent="1"/>
    </xf>
    <xf numFmtId="4" fontId="24" fillId="7" borderId="395" xfId="4" applyNumberFormat="1" applyFont="1" applyFill="1" applyBorder="1" applyAlignment="1">
      <alignment horizontal="right" vertical="center" indent="1"/>
    </xf>
    <xf numFmtId="4" fontId="5" fillId="7" borderId="396" xfId="9" applyNumberFormat="1" applyFont="1" applyFill="1" applyBorder="1" applyAlignment="1">
      <alignment horizontal="right" vertical="center" indent="1"/>
    </xf>
    <xf numFmtId="4" fontId="2" fillId="7" borderId="397" xfId="9" applyNumberFormat="1" applyFont="1" applyFill="1" applyBorder="1" applyAlignment="1">
      <alignment horizontal="right" vertical="center" indent="1"/>
    </xf>
    <xf numFmtId="4" fontId="2" fillId="7" borderId="398" xfId="9" applyNumberFormat="1" applyFont="1" applyFill="1" applyBorder="1" applyAlignment="1">
      <alignment horizontal="right" vertical="center" indent="1"/>
    </xf>
    <xf numFmtId="4" fontId="2" fillId="7" borderId="399" xfId="9" applyNumberFormat="1" applyFont="1" applyFill="1" applyBorder="1" applyAlignment="1">
      <alignment horizontal="right" vertical="center" indent="1"/>
    </xf>
    <xf numFmtId="4" fontId="24" fillId="7" borderId="400" xfId="4" applyNumberFormat="1" applyFont="1" applyFill="1" applyBorder="1" applyAlignment="1">
      <alignment horizontal="right" vertical="center" indent="1"/>
    </xf>
    <xf numFmtId="4" fontId="24" fillId="7" borderId="401" xfId="4" applyNumberFormat="1" applyFont="1" applyFill="1" applyBorder="1" applyAlignment="1">
      <alignment horizontal="right" vertical="center" indent="1"/>
    </xf>
    <xf numFmtId="4" fontId="5" fillId="7" borderId="402" xfId="9" applyNumberFormat="1" applyFont="1" applyFill="1" applyBorder="1" applyAlignment="1">
      <alignment horizontal="right" vertical="center" indent="1"/>
    </xf>
    <xf numFmtId="172" fontId="85" fillId="0" borderId="0" xfId="0" applyNumberFormat="1" applyFont="1" applyBorder="1"/>
    <xf numFmtId="0" fontId="72" fillId="19" borderId="26" xfId="11" applyFont="1" applyFill="1" applyBorder="1" applyAlignment="1">
      <alignment horizontal="center"/>
    </xf>
    <xf numFmtId="0" fontId="72" fillId="19" borderId="11" xfId="11" applyFont="1" applyFill="1" applyBorder="1" applyAlignment="1">
      <alignment horizontal="center"/>
    </xf>
    <xf numFmtId="0" fontId="72" fillId="19" borderId="12" xfId="11" applyFont="1" applyFill="1" applyBorder="1" applyAlignment="1">
      <alignment horizontal="center"/>
    </xf>
    <xf numFmtId="0" fontId="72" fillId="19" borderId="27" xfId="11" applyFont="1" applyFill="1" applyBorder="1" applyAlignment="1">
      <alignment horizontal="center"/>
    </xf>
    <xf numFmtId="0" fontId="72" fillId="19" borderId="223" xfId="11" applyFont="1" applyFill="1" applyBorder="1" applyAlignment="1">
      <alignment horizontal="center"/>
    </xf>
    <xf numFmtId="172" fontId="20" fillId="7" borderId="27" xfId="5" applyNumberFormat="1" applyFont="1" applyFill="1" applyBorder="1" applyAlignment="1"/>
    <xf numFmtId="172" fontId="20" fillId="7" borderId="218" xfId="5" applyNumberFormat="1" applyFont="1" applyFill="1" applyBorder="1" applyAlignment="1"/>
    <xf numFmtId="0" fontId="84" fillId="0" borderId="0" xfId="11" applyFont="1" applyFill="1" applyBorder="1"/>
    <xf numFmtId="2" fontId="92" fillId="0" borderId="0" xfId="11" applyNumberFormat="1" applyFont="1" applyFill="1" applyBorder="1"/>
    <xf numFmtId="173" fontId="92" fillId="0" borderId="0" xfId="29" applyNumberFormat="1" applyFont="1" applyFill="1" applyBorder="1"/>
    <xf numFmtId="0" fontId="87" fillId="0" borderId="0" xfId="11" applyFont="1" applyFill="1" applyBorder="1" applyAlignment="1">
      <alignment horizontal="center"/>
    </xf>
    <xf numFmtId="4" fontId="87" fillId="0" borderId="0" xfId="5" applyNumberFormat="1" applyFont="1" applyFill="1" applyBorder="1" applyAlignment="1"/>
    <xf numFmtId="4" fontId="94" fillId="0" borderId="0" xfId="5" applyNumberFormat="1" applyFont="1" applyFill="1" applyBorder="1" applyAlignment="1"/>
    <xf numFmtId="0" fontId="95" fillId="19" borderId="11" xfId="25" applyFont="1" applyFill="1" applyBorder="1" applyAlignment="1">
      <alignment horizontal="center" vertical="center"/>
    </xf>
    <xf numFmtId="0" fontId="95" fillId="19" borderId="43" xfId="25" applyFont="1" applyFill="1" applyBorder="1" applyAlignment="1">
      <alignment horizontal="center" vertical="center"/>
    </xf>
    <xf numFmtId="0" fontId="86" fillId="0" borderId="0" xfId="20" applyFont="1" applyFill="1" applyBorder="1"/>
    <xf numFmtId="0" fontId="96" fillId="0" borderId="0" xfId="25" applyFont="1" applyBorder="1"/>
    <xf numFmtId="43" fontId="96" fillId="0" borderId="0" xfId="1" applyFont="1" applyBorder="1"/>
    <xf numFmtId="194" fontId="85" fillId="0" borderId="0" xfId="0" applyNumberFormat="1" applyFont="1" applyBorder="1"/>
    <xf numFmtId="164" fontId="85" fillId="0" borderId="0" xfId="0" applyNumberFormat="1" applyFont="1" applyBorder="1"/>
    <xf numFmtId="175" fontId="4" fillId="7" borderId="343" xfId="25" applyNumberFormat="1" applyFont="1" applyFill="1" applyBorder="1" applyAlignment="1">
      <alignment horizontal="right" vertical="center"/>
    </xf>
    <xf numFmtId="175" fontId="20" fillId="7" borderId="350" xfId="25" applyNumberFormat="1" applyFont="1" applyFill="1" applyBorder="1" applyAlignment="1">
      <alignment horizontal="right" vertical="center"/>
    </xf>
    <xf numFmtId="175" fontId="4" fillId="7" borderId="404" xfId="25" applyNumberFormat="1" applyFont="1" applyFill="1" applyBorder="1" applyAlignment="1">
      <alignment horizontal="right" vertical="center"/>
    </xf>
    <xf numFmtId="175" fontId="20" fillId="7" borderId="405" xfId="25" applyNumberFormat="1" applyFont="1" applyFill="1" applyBorder="1" applyAlignment="1">
      <alignment horizontal="right" vertical="center"/>
    </xf>
    <xf numFmtId="0" fontId="66" fillId="19" borderId="110" xfId="25" applyFont="1" applyFill="1" applyBorder="1" applyAlignment="1">
      <alignment horizontal="center" vertical="center"/>
    </xf>
    <xf numFmtId="0" fontId="66" fillId="19" borderId="289" xfId="25" applyFont="1" applyFill="1" applyBorder="1" applyAlignment="1">
      <alignment horizontal="center" vertical="center"/>
    </xf>
    <xf numFmtId="0" fontId="66" fillId="19" borderId="290" xfId="25" applyFont="1" applyFill="1" applyBorder="1" applyAlignment="1">
      <alignment horizontal="center" vertical="center"/>
    </xf>
    <xf numFmtId="0" fontId="66" fillId="19" borderId="291" xfId="25" applyFont="1" applyFill="1" applyBorder="1" applyAlignment="1">
      <alignment horizontal="center" vertical="center" wrapText="1"/>
    </xf>
    <xf numFmtId="0" fontId="86" fillId="7" borderId="0" xfId="9" applyFont="1" applyFill="1" applyBorder="1"/>
    <xf numFmtId="0" fontId="97" fillId="0" borderId="0" xfId="9" applyFont="1" applyBorder="1"/>
    <xf numFmtId="0" fontId="92" fillId="0" borderId="0" xfId="9" applyFont="1" applyBorder="1"/>
    <xf numFmtId="43" fontId="85" fillId="0" borderId="0" xfId="1" applyFont="1" applyBorder="1"/>
    <xf numFmtId="0" fontId="84" fillId="6" borderId="0" xfId="25" applyFont="1" applyFill="1" applyBorder="1" applyAlignment="1">
      <alignment horizontal="center"/>
    </xf>
    <xf numFmtId="0" fontId="97" fillId="5" borderId="0" xfId="25" applyFont="1" applyFill="1" applyBorder="1"/>
    <xf numFmtId="4" fontId="86" fillId="5" borderId="0" xfId="25" applyNumberFormat="1" applyFont="1" applyFill="1" applyBorder="1" applyAlignment="1">
      <alignment horizontal="center"/>
    </xf>
    <xf numFmtId="4" fontId="86" fillId="0" borderId="0" xfId="25" applyNumberFormat="1" applyFont="1" applyFill="1" applyBorder="1" applyAlignment="1">
      <alignment horizontal="right"/>
    </xf>
    <xf numFmtId="0" fontId="63" fillId="19" borderId="7" xfId="25" applyFont="1" applyFill="1" applyBorder="1" applyAlignment="1">
      <alignment horizontal="center" vertical="center"/>
    </xf>
    <xf numFmtId="0" fontId="63" fillId="19" borderId="42" xfId="25" applyFont="1" applyFill="1" applyBorder="1" applyAlignment="1">
      <alignment horizontal="center" vertical="center"/>
    </xf>
    <xf numFmtId="0" fontId="63" fillId="19" borderId="55" xfId="25" applyFont="1" applyFill="1" applyBorder="1" applyAlignment="1">
      <alignment horizontal="center" vertical="center"/>
    </xf>
    <xf numFmtId="0" fontId="63" fillId="19" borderId="110" xfId="25" applyFont="1" applyFill="1" applyBorder="1" applyAlignment="1">
      <alignment horizontal="center" vertical="center"/>
    </xf>
    <xf numFmtId="0" fontId="63" fillId="19" borderId="72" xfId="26" applyFont="1" applyFill="1" applyBorder="1" applyAlignment="1">
      <alignment horizontal="center" vertical="center"/>
    </xf>
    <xf numFmtId="0" fontId="72" fillId="19" borderId="86" xfId="26" applyFont="1" applyFill="1" applyBorder="1" applyAlignment="1">
      <alignment horizontal="center" vertical="center"/>
    </xf>
    <xf numFmtId="0" fontId="72" fillId="19" borderId="143" xfId="26" applyFont="1" applyFill="1" applyBorder="1" applyAlignment="1">
      <alignment horizontal="center" vertical="center"/>
    </xf>
    <xf numFmtId="0" fontId="96" fillId="7" borderId="0" xfId="26" applyFont="1" applyFill="1" applyBorder="1"/>
    <xf numFmtId="0" fontId="72" fillId="19" borderId="70" xfId="26" applyFont="1" applyFill="1" applyBorder="1" applyAlignment="1">
      <alignment horizontal="center" vertical="center" wrapText="1"/>
    </xf>
    <xf numFmtId="0" fontId="85" fillId="0" borderId="0" xfId="0" applyFont="1" applyBorder="1" applyAlignment="1">
      <alignment horizontal="center"/>
    </xf>
    <xf numFmtId="43" fontId="89" fillId="0" borderId="0" xfId="0" applyNumberFormat="1" applyFont="1" applyBorder="1"/>
    <xf numFmtId="43" fontId="89" fillId="0" borderId="0" xfId="1" applyFont="1" applyBorder="1"/>
    <xf numFmtId="43" fontId="85" fillId="0" borderId="0" xfId="0" applyNumberFormat="1" applyFont="1" applyBorder="1"/>
    <xf numFmtId="0" fontId="64" fillId="19" borderId="111" xfId="26" applyFont="1" applyFill="1" applyBorder="1" applyAlignment="1">
      <alignment horizontal="center" vertical="center"/>
    </xf>
    <xf numFmtId="0" fontId="64" fillId="19" borderId="112" xfId="26" applyFont="1" applyFill="1" applyBorder="1" applyAlignment="1">
      <alignment horizontal="center" vertical="center"/>
    </xf>
    <xf numFmtId="0" fontId="64" fillId="19" borderId="113" xfId="26" applyFont="1" applyFill="1" applyBorder="1" applyAlignment="1">
      <alignment horizontal="center" vertical="center"/>
    </xf>
    <xf numFmtId="0" fontId="73" fillId="19" borderId="144" xfId="26" applyFont="1" applyFill="1" applyBorder="1" applyAlignment="1">
      <alignment horizontal="center" vertical="center"/>
    </xf>
    <xf numFmtId="0" fontId="96" fillId="0" borderId="0" xfId="26" applyFont="1" applyBorder="1"/>
    <xf numFmtId="4" fontId="89" fillId="16" borderId="0" xfId="0" applyNumberFormat="1" applyFont="1" applyFill="1" applyBorder="1"/>
    <xf numFmtId="0" fontId="86" fillId="7" borderId="0" xfId="9" applyFont="1" applyFill="1" applyBorder="1" applyAlignment="1">
      <alignment vertical="center"/>
    </xf>
    <xf numFmtId="0" fontId="86" fillId="7" borderId="0" xfId="26" applyFont="1" applyFill="1" applyBorder="1"/>
    <xf numFmtId="0" fontId="86" fillId="7" borderId="0" xfId="26" applyFont="1" applyFill="1" applyBorder="1" applyAlignment="1">
      <alignment vertical="center"/>
    </xf>
    <xf numFmtId="0" fontId="85" fillId="0" borderId="0" xfId="0" applyFont="1" applyBorder="1" applyAlignment="1">
      <alignment vertical="center"/>
    </xf>
    <xf numFmtId="0" fontId="30" fillId="7" borderId="316" xfId="26" applyFont="1" applyFill="1" applyBorder="1" applyAlignment="1">
      <alignment horizontal="left" vertical="center"/>
    </xf>
    <xf numFmtId="172" fontId="30" fillId="7" borderId="331" xfId="26" applyNumberFormat="1" applyFont="1" applyFill="1" applyBorder="1" applyAlignment="1">
      <alignment horizontal="right" vertical="center"/>
    </xf>
    <xf numFmtId="172" fontId="30" fillId="7" borderId="65" xfId="26" applyNumberFormat="1" applyFont="1" applyFill="1" applyBorder="1" applyAlignment="1">
      <alignment horizontal="right" vertical="center"/>
    </xf>
    <xf numFmtId="172" fontId="30" fillId="7" borderId="66" xfId="26" applyNumberFormat="1" applyFont="1" applyFill="1" applyBorder="1" applyAlignment="1">
      <alignment horizontal="right" vertical="center"/>
    </xf>
    <xf numFmtId="172" fontId="17" fillId="7" borderId="67" xfId="8" applyNumberFormat="1" applyFont="1" applyFill="1" applyBorder="1" applyAlignment="1">
      <alignment horizontal="right" vertical="center"/>
    </xf>
    <xf numFmtId="0" fontId="30" fillId="7" borderId="19" xfId="26" applyFont="1" applyFill="1" applyBorder="1" applyAlignment="1">
      <alignment horizontal="left" vertical="center"/>
    </xf>
    <xf numFmtId="172" fontId="30" fillId="7" borderId="22" xfId="8" applyNumberFormat="1" applyFont="1" applyFill="1" applyBorder="1" applyAlignment="1">
      <alignment vertical="center"/>
    </xf>
    <xf numFmtId="172" fontId="30" fillId="7" borderId="1" xfId="8" applyNumberFormat="1" applyFont="1" applyFill="1" applyBorder="1" applyAlignment="1">
      <alignment vertical="center"/>
    </xf>
    <xf numFmtId="172" fontId="30" fillId="7" borderId="46" xfId="8" applyNumberFormat="1" applyFont="1" applyFill="1" applyBorder="1" applyAlignment="1">
      <alignment vertical="center"/>
    </xf>
    <xf numFmtId="172" fontId="17" fillId="7" borderId="68" xfId="8" applyNumberFormat="1" applyFont="1" applyFill="1" applyBorder="1" applyAlignment="1">
      <alignment horizontal="right" vertical="center"/>
    </xf>
    <xf numFmtId="0" fontId="30" fillId="7" borderId="317" xfId="26" applyFont="1" applyFill="1" applyBorder="1" applyAlignment="1">
      <alignment horizontal="left" vertical="center"/>
    </xf>
    <xf numFmtId="172" fontId="30" fillId="7" borderId="332" xfId="26" applyNumberFormat="1" applyFont="1" applyFill="1" applyBorder="1" applyAlignment="1">
      <alignment horizontal="right" vertical="center"/>
    </xf>
    <xf numFmtId="172" fontId="30" fillId="7" borderId="330" xfId="26" applyNumberFormat="1" applyFont="1" applyFill="1" applyBorder="1" applyAlignment="1">
      <alignment horizontal="right" vertical="center"/>
    </xf>
    <xf numFmtId="172" fontId="30" fillId="7" borderId="333" xfId="26" applyNumberFormat="1" applyFont="1" applyFill="1" applyBorder="1" applyAlignment="1">
      <alignment horizontal="right" vertical="center"/>
    </xf>
    <xf numFmtId="172" fontId="17" fillId="7" borderId="69" xfId="8" applyNumberFormat="1" applyFont="1" applyFill="1" applyBorder="1" applyAlignment="1">
      <alignment horizontal="right" vertical="center"/>
    </xf>
    <xf numFmtId="172" fontId="30" fillId="7" borderId="331" xfId="26" applyNumberFormat="1" applyFont="1" applyFill="1" applyBorder="1" applyAlignment="1">
      <alignment vertical="center"/>
    </xf>
    <xf numFmtId="172" fontId="30" fillId="7" borderId="65" xfId="26" applyNumberFormat="1" applyFont="1" applyFill="1" applyBorder="1" applyAlignment="1">
      <alignment vertical="center"/>
    </xf>
    <xf numFmtId="172" fontId="30" fillId="7" borderId="66" xfId="26" applyNumberFormat="1" applyFont="1" applyFill="1" applyBorder="1" applyAlignment="1">
      <alignment vertical="center"/>
    </xf>
    <xf numFmtId="172" fontId="30" fillId="7" borderId="332" xfId="26" applyNumberFormat="1" applyFont="1" applyFill="1" applyBorder="1" applyAlignment="1">
      <alignment vertical="center"/>
    </xf>
    <xf numFmtId="172" fontId="30" fillId="7" borderId="330" xfId="26" applyNumberFormat="1" applyFont="1" applyFill="1" applyBorder="1" applyAlignment="1">
      <alignment vertical="center"/>
    </xf>
    <xf numFmtId="172" fontId="30" fillId="7" borderId="333" xfId="26" applyNumberFormat="1" applyFont="1" applyFill="1" applyBorder="1" applyAlignment="1">
      <alignment vertical="center"/>
    </xf>
    <xf numFmtId="164" fontId="84" fillId="7" borderId="0" xfId="26" applyNumberFormat="1" applyFont="1" applyFill="1" applyBorder="1" applyAlignment="1">
      <alignment vertical="center"/>
    </xf>
    <xf numFmtId="0" fontId="66" fillId="19" borderId="213" xfId="26" applyFont="1" applyFill="1" applyBorder="1" applyAlignment="1">
      <alignment horizontal="center" vertical="center"/>
    </xf>
    <xf numFmtId="0" fontId="66" fillId="19" borderId="187" xfId="26" applyFont="1" applyFill="1" applyBorder="1" applyAlignment="1">
      <alignment horizontal="center" vertical="center"/>
    </xf>
    <xf numFmtId="0" fontId="66" fillId="19" borderId="112" xfId="26" applyFont="1" applyFill="1" applyBorder="1" applyAlignment="1">
      <alignment horizontal="center" vertical="center"/>
    </xf>
    <xf numFmtId="0" fontId="66" fillId="19" borderId="113" xfId="26" applyFont="1" applyFill="1" applyBorder="1" applyAlignment="1">
      <alignment horizontal="center" vertical="center"/>
    </xf>
    <xf numFmtId="0" fontId="66" fillId="19" borderId="144" xfId="26" applyFont="1" applyFill="1" applyBorder="1" applyAlignment="1">
      <alignment horizontal="center" vertical="center"/>
    </xf>
    <xf numFmtId="0" fontId="66" fillId="19" borderId="55" xfId="11" applyFont="1" applyFill="1" applyBorder="1" applyAlignment="1">
      <alignment horizontal="center" vertical="center"/>
    </xf>
    <xf numFmtId="0" fontId="66" fillId="19" borderId="55" xfId="11" applyFont="1" applyFill="1" applyBorder="1" applyAlignment="1">
      <alignment horizontal="center" vertical="center" wrapText="1"/>
    </xf>
    <xf numFmtId="3" fontId="7" fillId="7" borderId="38" xfId="11" applyNumberFormat="1" applyFont="1" applyFill="1" applyBorder="1" applyAlignment="1">
      <alignment horizontal="right" vertical="center" indent="1"/>
    </xf>
    <xf numFmtId="3" fontId="8" fillId="7" borderId="56" xfId="11" applyNumberFormat="1" applyFont="1" applyFill="1" applyBorder="1" applyAlignment="1">
      <alignment horizontal="right" vertical="center" indent="1"/>
    </xf>
    <xf numFmtId="1" fontId="7" fillId="7" borderId="38" xfId="11" applyNumberFormat="1" applyFont="1" applyFill="1" applyBorder="1" applyAlignment="1">
      <alignment horizontal="center" vertical="center"/>
    </xf>
    <xf numFmtId="20" fontId="7" fillId="7" borderId="0" xfId="11" applyNumberFormat="1" applyFont="1" applyFill="1" applyBorder="1" applyAlignment="1">
      <alignment horizontal="center" vertical="center"/>
    </xf>
    <xf numFmtId="1" fontId="8" fillId="7" borderId="56" xfId="11" applyNumberFormat="1" applyFont="1" applyFill="1" applyBorder="1" applyAlignment="1">
      <alignment horizontal="center" vertical="center"/>
    </xf>
    <xf numFmtId="20" fontId="8" fillId="7" borderId="9" xfId="11" applyNumberFormat="1" applyFont="1" applyFill="1" applyBorder="1" applyAlignment="1">
      <alignment horizontal="center" vertical="center"/>
    </xf>
    <xf numFmtId="3" fontId="0" fillId="7" borderId="0" xfId="0" applyNumberFormat="1" applyFill="1"/>
    <xf numFmtId="165" fontId="0" fillId="7" borderId="0" xfId="0" applyNumberFormat="1" applyFill="1"/>
    <xf numFmtId="0" fontId="66" fillId="19" borderId="72" xfId="0" applyFont="1" applyFill="1" applyBorder="1" applyAlignment="1">
      <alignment horizontal="center" vertical="center"/>
    </xf>
    <xf numFmtId="0" fontId="66" fillId="19" borderId="86" xfId="0" applyFont="1" applyFill="1" applyBorder="1" applyAlignment="1">
      <alignment horizontal="center" vertical="center"/>
    </xf>
    <xf numFmtId="0" fontId="66" fillId="19" borderId="73" xfId="0" applyFont="1" applyFill="1" applyBorder="1" applyAlignment="1">
      <alignment horizontal="center" vertical="center"/>
    </xf>
    <xf numFmtId="3" fontId="86" fillId="7" borderId="0" xfId="0" applyNumberFormat="1" applyFont="1" applyFill="1" applyBorder="1" applyAlignment="1">
      <alignment horizontal="left"/>
    </xf>
    <xf numFmtId="172" fontId="85" fillId="7" borderId="0" xfId="0" applyNumberFormat="1" applyFont="1" applyFill="1" applyBorder="1"/>
    <xf numFmtId="3" fontId="85" fillId="7" borderId="0" xfId="0" applyNumberFormat="1" applyFont="1" applyFill="1" applyBorder="1" applyAlignment="1">
      <alignment horizontal="left"/>
    </xf>
    <xf numFmtId="3" fontId="86" fillId="7" borderId="0" xfId="0" applyNumberFormat="1" applyFont="1" applyFill="1" applyBorder="1"/>
    <xf numFmtId="3" fontId="88" fillId="7" borderId="0" xfId="0" applyNumberFormat="1" applyFont="1" applyFill="1" applyBorder="1"/>
    <xf numFmtId="3" fontId="85" fillId="7" borderId="0" xfId="0" applyNumberFormat="1" applyFont="1" applyFill="1" applyBorder="1"/>
    <xf numFmtId="4" fontId="86" fillId="7" borderId="0" xfId="0" applyNumberFormat="1" applyFont="1" applyFill="1" applyBorder="1"/>
    <xf numFmtId="172" fontId="86" fillId="7" borderId="0" xfId="0" applyNumberFormat="1" applyFont="1" applyFill="1" applyBorder="1"/>
    <xf numFmtId="0" fontId="86" fillId="7" borderId="0" xfId="11" applyFont="1" applyFill="1" applyBorder="1"/>
    <xf numFmtId="0" fontId="85" fillId="7" borderId="0" xfId="0" applyFont="1" applyFill="1" applyBorder="1"/>
    <xf numFmtId="183" fontId="85" fillId="7" borderId="0" xfId="0" applyNumberFormat="1" applyFont="1" applyFill="1" applyBorder="1"/>
    <xf numFmtId="0" fontId="66" fillId="19" borderId="72" xfId="11" applyFont="1" applyFill="1" applyBorder="1" applyAlignment="1">
      <alignment horizontal="center"/>
    </xf>
    <xf numFmtId="0" fontId="66" fillId="19" borderId="86" xfId="11" applyFont="1" applyFill="1" applyBorder="1" applyAlignment="1">
      <alignment horizontal="center"/>
    </xf>
    <xf numFmtId="0" fontId="66" fillId="19" borderId="139" xfId="11" applyFont="1" applyFill="1" applyBorder="1" applyAlignment="1">
      <alignment horizontal="center"/>
    </xf>
    <xf numFmtId="0" fontId="66" fillId="19" borderId="162" xfId="11" applyFont="1" applyFill="1" applyBorder="1" applyAlignment="1">
      <alignment horizontal="center"/>
    </xf>
    <xf numFmtId="0" fontId="66" fillId="19" borderId="70" xfId="11" applyFont="1" applyFill="1" applyBorder="1" applyAlignment="1">
      <alignment horizontal="center"/>
    </xf>
    <xf numFmtId="0" fontId="66" fillId="19" borderId="82" xfId="11" applyFont="1" applyFill="1" applyBorder="1" applyAlignment="1">
      <alignment horizontal="center"/>
    </xf>
    <xf numFmtId="0" fontId="66" fillId="19" borderId="83" xfId="11" applyFont="1" applyFill="1" applyBorder="1" applyAlignment="1">
      <alignment horizontal="center"/>
    </xf>
    <xf numFmtId="0" fontId="66" fillId="19" borderId="35" xfId="11" applyFont="1" applyFill="1" applyBorder="1" applyAlignment="1">
      <alignment horizontal="center"/>
    </xf>
    <xf numFmtId="0" fontId="66" fillId="19" borderId="163" xfId="11" applyFont="1" applyFill="1" applyBorder="1" applyAlignment="1">
      <alignment horizontal="center"/>
    </xf>
    <xf numFmtId="0" fontId="65" fillId="19" borderId="164" xfId="11" applyFont="1" applyFill="1" applyBorder="1"/>
    <xf numFmtId="0" fontId="66" fillId="19" borderId="158" xfId="11" applyFont="1" applyFill="1" applyBorder="1" applyAlignment="1">
      <alignment horizontal="center"/>
    </xf>
    <xf numFmtId="0" fontId="66" fillId="19" borderId="95" xfId="11" applyFont="1" applyFill="1" applyBorder="1" applyAlignment="1">
      <alignment horizontal="center"/>
    </xf>
    <xf numFmtId="0" fontId="66" fillId="19" borderId="99" xfId="11" applyFont="1" applyFill="1" applyBorder="1" applyAlignment="1">
      <alignment horizontal="center"/>
    </xf>
    <xf numFmtId="0" fontId="66" fillId="19" borderId="33" xfId="11" applyFont="1" applyFill="1" applyBorder="1" applyAlignment="1">
      <alignment horizontal="center"/>
    </xf>
    <xf numFmtId="0" fontId="66" fillId="19" borderId="34" xfId="11" applyFont="1" applyFill="1" applyBorder="1" applyAlignment="1">
      <alignment horizontal="center"/>
    </xf>
    <xf numFmtId="0" fontId="73" fillId="19" borderId="11" xfId="19" applyFont="1" applyFill="1" applyBorder="1" applyAlignment="1">
      <alignment horizontal="center" vertical="center"/>
    </xf>
    <xf numFmtId="0" fontId="73" fillId="19" borderId="11" xfId="19" applyFont="1" applyFill="1" applyBorder="1" applyAlignment="1">
      <alignment horizontal="center" vertical="center" wrapText="1"/>
    </xf>
    <xf numFmtId="183" fontId="68" fillId="7" borderId="407" xfId="15" applyNumberFormat="1" applyFont="1" applyFill="1" applyBorder="1" applyAlignment="1">
      <alignment horizontal="right" indent="1"/>
    </xf>
    <xf numFmtId="183" fontId="68" fillId="7" borderId="408" xfId="15" applyNumberFormat="1" applyFont="1" applyFill="1" applyBorder="1" applyAlignment="1">
      <alignment horizontal="right" indent="1"/>
    </xf>
    <xf numFmtId="0" fontId="68" fillId="7" borderId="351" xfId="15" applyFont="1" applyFill="1" applyBorder="1" applyAlignment="1">
      <alignment horizontal="center" vertical="center"/>
    </xf>
    <xf numFmtId="183" fontId="68" fillId="7" borderId="409" xfId="15" applyNumberFormat="1" applyFont="1" applyFill="1" applyBorder="1" applyAlignment="1">
      <alignment horizontal="right" indent="1"/>
    </xf>
    <xf numFmtId="183" fontId="68" fillId="7" borderId="246" xfId="15" applyNumberFormat="1" applyFont="1" applyFill="1" applyBorder="1" applyAlignment="1">
      <alignment horizontal="right" indent="1"/>
    </xf>
    <xf numFmtId="0" fontId="68" fillId="7" borderId="410" xfId="15" applyFont="1" applyFill="1" applyBorder="1" applyAlignment="1">
      <alignment horizontal="center" vertical="center"/>
    </xf>
    <xf numFmtId="0" fontId="68" fillId="7" borderId="343" xfId="15" applyFont="1" applyFill="1" applyBorder="1" applyAlignment="1">
      <alignment horizontal="center" vertical="center"/>
    </xf>
    <xf numFmtId="183" fontId="68" fillId="7" borderId="411" xfId="15" applyNumberFormat="1" applyFont="1" applyFill="1" applyBorder="1" applyAlignment="1">
      <alignment horizontal="right" indent="1"/>
    </xf>
    <xf numFmtId="183" fontId="68" fillId="7" borderId="412" xfId="15" applyNumberFormat="1" applyFont="1" applyFill="1" applyBorder="1" applyAlignment="1">
      <alignment horizontal="right" indent="1"/>
    </xf>
    <xf numFmtId="0" fontId="68" fillId="7" borderId="414" xfId="15" applyFont="1" applyFill="1" applyBorder="1" applyAlignment="1">
      <alignment horizontal="center" vertical="center"/>
    </xf>
    <xf numFmtId="183" fontId="68" fillId="7" borderId="415" xfId="15" applyNumberFormat="1" applyFont="1" applyFill="1" applyBorder="1" applyAlignment="1">
      <alignment horizontal="right" indent="1"/>
    </xf>
    <xf numFmtId="0" fontId="73" fillId="23" borderId="142" xfId="15" applyFont="1" applyFill="1" applyBorder="1" applyAlignment="1">
      <alignment horizontal="center" vertical="center"/>
    </xf>
    <xf numFmtId="0" fontId="73" fillId="23" borderId="140" xfId="15" applyFont="1" applyFill="1" applyBorder="1" applyAlignment="1">
      <alignment horizontal="center" vertical="center"/>
    </xf>
    <xf numFmtId="0" fontId="73" fillId="23" borderId="140" xfId="15" applyFont="1" applyFill="1" applyBorder="1" applyAlignment="1">
      <alignment horizontal="center" vertical="center" wrapText="1"/>
    </xf>
    <xf numFmtId="0" fontId="82" fillId="24" borderId="87" xfId="15" applyFont="1" applyFill="1" applyBorder="1" applyAlignment="1">
      <alignment horizontal="center" vertical="center"/>
    </xf>
    <xf numFmtId="0" fontId="82" fillId="24" borderId="324" xfId="15" applyFont="1" applyFill="1" applyBorder="1" applyAlignment="1">
      <alignment horizontal="center" vertical="center"/>
    </xf>
    <xf numFmtId="0" fontId="82" fillId="24" borderId="323" xfId="15" applyFont="1" applyFill="1" applyBorder="1" applyAlignment="1">
      <alignment horizontal="center" vertical="center"/>
    </xf>
    <xf numFmtId="0" fontId="82" fillId="24" borderId="10" xfId="15" applyFont="1" applyFill="1" applyBorder="1" applyAlignment="1">
      <alignment horizontal="center" vertical="center"/>
    </xf>
    <xf numFmtId="0" fontId="82" fillId="24" borderId="195" xfId="15" applyFont="1" applyFill="1" applyBorder="1" applyAlignment="1">
      <alignment horizontal="center" vertical="center"/>
    </xf>
    <xf numFmtId="0" fontId="68" fillId="25" borderId="251" xfId="15" applyFont="1" applyFill="1" applyBorder="1" applyAlignment="1">
      <alignment horizontal="left" indent="1"/>
    </xf>
    <xf numFmtId="0" fontId="68" fillId="25" borderId="250" xfId="15" applyFont="1" applyFill="1" applyBorder="1" applyAlignment="1">
      <alignment horizontal="left" indent="1"/>
    </xf>
    <xf numFmtId="0" fontId="68" fillId="25" borderId="26" xfId="15" applyFont="1" applyFill="1" applyBorder="1" applyAlignment="1">
      <alignment horizontal="left" indent="1"/>
    </xf>
    <xf numFmtId="0" fontId="68" fillId="25" borderId="42" xfId="15" applyFont="1" applyFill="1" applyBorder="1" applyAlignment="1">
      <alignment horizontal="left" indent="1"/>
    </xf>
    <xf numFmtId="0" fontId="68" fillId="25" borderId="375" xfId="15" applyFont="1" applyFill="1" applyBorder="1" applyAlignment="1">
      <alignment horizontal="left" indent="1"/>
    </xf>
    <xf numFmtId="0" fontId="68" fillId="25" borderId="326" xfId="15" applyFont="1" applyFill="1" applyBorder="1" applyAlignment="1">
      <alignment horizontal="left" indent="1"/>
    </xf>
    <xf numFmtId="0" fontId="68" fillId="25" borderId="249" xfId="15" applyFont="1" applyFill="1" applyBorder="1" applyAlignment="1">
      <alignment horizontal="left" indent="1"/>
    </xf>
    <xf numFmtId="0" fontId="68" fillId="25" borderId="9" xfId="15" applyFont="1" applyFill="1" applyBorder="1" applyAlignment="1">
      <alignment horizontal="left" indent="1"/>
    </xf>
    <xf numFmtId="0" fontId="68" fillId="25" borderId="302" xfId="15" applyFont="1" applyFill="1" applyBorder="1" applyAlignment="1">
      <alignment horizontal="left" indent="1"/>
    </xf>
    <xf numFmtId="0" fontId="68" fillId="25" borderId="327" xfId="15" applyFont="1" applyFill="1" applyBorder="1" applyAlignment="1">
      <alignment horizontal="left" indent="1"/>
    </xf>
    <xf numFmtId="0" fontId="68" fillId="25" borderId="347" xfId="15" applyFont="1" applyFill="1" applyBorder="1" applyAlignment="1">
      <alignment horizontal="left" indent="1"/>
    </xf>
    <xf numFmtId="0" fontId="68" fillId="25" borderId="376" xfId="15" applyFont="1" applyFill="1" applyBorder="1" applyAlignment="1">
      <alignment horizontal="left" indent="1"/>
    </xf>
    <xf numFmtId="0" fontId="68" fillId="25" borderId="374" xfId="15" applyFont="1" applyFill="1" applyBorder="1" applyAlignment="1">
      <alignment horizontal="left" indent="1"/>
    </xf>
    <xf numFmtId="0" fontId="68" fillId="25" borderId="413" xfId="15" applyFont="1" applyFill="1" applyBorder="1" applyAlignment="1">
      <alignment horizontal="left" indent="1"/>
    </xf>
    <xf numFmtId="0" fontId="68" fillId="25" borderId="84" xfId="15" applyFont="1" applyFill="1" applyBorder="1" applyAlignment="1">
      <alignment horizontal="left" indent="1"/>
    </xf>
    <xf numFmtId="0" fontId="73" fillId="23" borderId="126" xfId="15" applyFont="1" applyFill="1" applyBorder="1" applyAlignment="1">
      <alignment horizontal="center" vertical="center"/>
    </xf>
    <xf numFmtId="183" fontId="68" fillId="7" borderId="416" xfId="15" applyNumberFormat="1" applyFont="1" applyFill="1" applyBorder="1" applyAlignment="1">
      <alignment horizontal="right" indent="1"/>
    </xf>
    <xf numFmtId="183" fontId="68" fillId="7" borderId="417" xfId="15" applyNumberFormat="1" applyFont="1" applyFill="1" applyBorder="1" applyAlignment="1">
      <alignment horizontal="right" indent="1"/>
    </xf>
    <xf numFmtId="183" fontId="68" fillId="7" borderId="418" xfId="15" applyNumberFormat="1" applyFont="1" applyFill="1" applyBorder="1" applyAlignment="1">
      <alignment horizontal="right" indent="1"/>
    </xf>
    <xf numFmtId="183" fontId="68" fillId="7" borderId="419" xfId="15" applyNumberFormat="1" applyFont="1" applyFill="1" applyBorder="1" applyAlignment="1">
      <alignment horizontal="right" indent="1"/>
    </xf>
    <xf numFmtId="183" fontId="68" fillId="7" borderId="420" xfId="15" applyNumberFormat="1" applyFont="1" applyFill="1" applyBorder="1" applyAlignment="1">
      <alignment horizontal="right" indent="1"/>
    </xf>
    <xf numFmtId="183" fontId="68" fillId="7" borderId="421" xfId="15" applyNumberFormat="1" applyFont="1" applyFill="1" applyBorder="1" applyAlignment="1">
      <alignment horizontal="right" indent="1"/>
    </xf>
    <xf numFmtId="0" fontId="73" fillId="23" borderId="422" xfId="15" applyFont="1" applyFill="1" applyBorder="1" applyAlignment="1">
      <alignment horizontal="center" vertical="center"/>
    </xf>
    <xf numFmtId="183" fontId="68" fillId="7" borderId="164" xfId="15" applyNumberFormat="1" applyFont="1" applyFill="1" applyBorder="1" applyAlignment="1">
      <alignment horizontal="right" indent="1"/>
    </xf>
    <xf numFmtId="183" fontId="68" fillId="7" borderId="172" xfId="15" applyNumberFormat="1" applyFont="1" applyFill="1" applyBorder="1" applyAlignment="1">
      <alignment horizontal="right" indent="1"/>
    </xf>
    <xf numFmtId="183" fontId="68" fillId="7" borderId="423" xfId="15" applyNumberFormat="1" applyFont="1" applyFill="1" applyBorder="1" applyAlignment="1">
      <alignment horizontal="right" indent="1"/>
    </xf>
    <xf numFmtId="183" fontId="68" fillId="7" borderId="294" xfId="15" applyNumberFormat="1" applyFont="1" applyFill="1" applyBorder="1" applyAlignment="1">
      <alignment horizontal="right" indent="1"/>
    </xf>
    <xf numFmtId="183" fontId="68" fillId="7" borderId="318" xfId="15" applyNumberFormat="1" applyFont="1" applyFill="1" applyBorder="1" applyAlignment="1">
      <alignment horizontal="right" indent="1"/>
    </xf>
    <xf numFmtId="183" fontId="68" fillId="7" borderId="68" xfId="15" applyNumberFormat="1" applyFont="1" applyFill="1" applyBorder="1" applyAlignment="1">
      <alignment horizontal="right" indent="1"/>
    </xf>
    <xf numFmtId="183" fontId="68" fillId="7" borderId="69" xfId="15" applyNumberFormat="1" applyFont="1" applyFill="1" applyBorder="1" applyAlignment="1">
      <alignment horizontal="right" indent="1"/>
    </xf>
    <xf numFmtId="0" fontId="73" fillId="26" borderId="247" xfId="15" applyFont="1" applyFill="1" applyBorder="1" applyAlignment="1">
      <alignment horizontal="center" vertical="center" wrapText="1"/>
    </xf>
    <xf numFmtId="0" fontId="73" fillId="26" borderId="338" xfId="15" applyFont="1" applyFill="1" applyBorder="1" applyAlignment="1">
      <alignment horizontal="center" vertical="center"/>
    </xf>
    <xf numFmtId="0" fontId="73" fillId="26" borderId="339" xfId="15" applyFont="1" applyFill="1" applyBorder="1" applyAlignment="1">
      <alignment horizontal="center" vertical="center"/>
    </xf>
    <xf numFmtId="0" fontId="73" fillId="26" borderId="340" xfId="15" applyFont="1" applyFill="1" applyBorder="1" applyAlignment="1">
      <alignment horizontal="center" vertical="center"/>
    </xf>
    <xf numFmtId="0" fontId="73" fillId="26" borderId="248" xfId="15" applyFont="1" applyFill="1" applyBorder="1" applyAlignment="1">
      <alignment horizontal="center" vertical="center"/>
    </xf>
    <xf numFmtId="0" fontId="68" fillId="7" borderId="424" xfId="15" applyFont="1" applyFill="1" applyBorder="1" applyAlignment="1">
      <alignment horizontal="center" vertical="center"/>
    </xf>
    <xf numFmtId="0" fontId="68" fillId="7" borderId="425" xfId="15" applyFont="1" applyFill="1" applyBorder="1" applyAlignment="1">
      <alignment horizontal="center" vertical="center"/>
    </xf>
    <xf numFmtId="0" fontId="68" fillId="7" borderId="426" xfId="15" applyFont="1" applyFill="1" applyBorder="1" applyAlignment="1">
      <alignment horizontal="center" vertical="center"/>
    </xf>
    <xf numFmtId="0" fontId="68" fillId="7" borderId="176" xfId="15" applyFont="1" applyFill="1" applyBorder="1" applyAlignment="1">
      <alignment horizontal="center" vertical="center"/>
    </xf>
    <xf numFmtId="0" fontId="68" fillId="7" borderId="327" xfId="15" applyFont="1" applyFill="1" applyBorder="1" applyAlignment="1">
      <alignment horizontal="center" vertical="center"/>
    </xf>
    <xf numFmtId="0" fontId="68" fillId="7" borderId="431" xfId="15" applyFont="1" applyFill="1" applyBorder="1" applyAlignment="1">
      <alignment horizontal="center" vertical="center"/>
    </xf>
    <xf numFmtId="0" fontId="68" fillId="21" borderId="324" xfId="15" applyFont="1" applyFill="1" applyBorder="1" applyAlignment="1">
      <alignment horizontal="left" vertical="center"/>
    </xf>
    <xf numFmtId="184" fontId="68" fillId="9" borderId="351" xfId="15" applyNumberFormat="1" applyFont="1" applyFill="1" applyBorder="1" applyAlignment="1">
      <alignment horizontal="right" vertical="center"/>
    </xf>
    <xf numFmtId="184" fontId="68" fillId="9" borderId="429" xfId="15" applyNumberFormat="1" applyFont="1" applyFill="1" applyBorder="1" applyAlignment="1">
      <alignment horizontal="right" vertical="center"/>
    </xf>
    <xf numFmtId="0" fontId="68" fillId="7" borderId="83" xfId="15" applyFont="1" applyFill="1" applyBorder="1" applyAlignment="1">
      <alignment horizontal="center" vertical="center"/>
    </xf>
    <xf numFmtId="0" fontId="68" fillId="7" borderId="435" xfId="15" applyFont="1" applyFill="1" applyBorder="1" applyAlignment="1">
      <alignment horizontal="center" vertical="center"/>
    </xf>
    <xf numFmtId="0" fontId="68" fillId="21" borderId="323" xfId="15" applyFont="1" applyFill="1" applyBorder="1" applyAlignment="1">
      <alignment horizontal="left" vertical="center"/>
    </xf>
    <xf numFmtId="0" fontId="68" fillId="21" borderId="10" xfId="15" applyFont="1" applyFill="1" applyBorder="1" applyAlignment="1">
      <alignment horizontal="left" vertical="center"/>
    </xf>
    <xf numFmtId="0" fontId="68" fillId="21" borderId="87" xfId="15" applyFont="1" applyFill="1" applyBorder="1" applyAlignment="1">
      <alignment horizontal="left" vertical="center"/>
    </xf>
    <xf numFmtId="0" fontId="73" fillId="23" borderId="157" xfId="15" applyFont="1" applyFill="1" applyBorder="1" applyAlignment="1">
      <alignment horizontal="center" vertical="center"/>
    </xf>
    <xf numFmtId="0" fontId="73" fillId="23" borderId="111" xfId="15" applyFont="1" applyFill="1" applyBorder="1" applyAlignment="1">
      <alignment horizontal="center" vertical="center"/>
    </xf>
    <xf numFmtId="0" fontId="73" fillId="23" borderId="112" xfId="15" applyFont="1" applyFill="1" applyBorder="1" applyAlignment="1">
      <alignment horizontal="center" vertical="center" wrapText="1"/>
    </xf>
    <xf numFmtId="0" fontId="73" fillId="23" borderId="112" xfId="15" applyFont="1" applyFill="1" applyBorder="1" applyAlignment="1">
      <alignment horizontal="center" vertical="center"/>
    </xf>
    <xf numFmtId="0" fontId="73" fillId="23" borderId="187" xfId="15" applyFont="1" applyFill="1" applyBorder="1" applyAlignment="1">
      <alignment horizontal="center" vertical="center"/>
    </xf>
    <xf numFmtId="0" fontId="73" fillId="23" borderId="433" xfId="15" applyFont="1" applyFill="1" applyBorder="1" applyAlignment="1">
      <alignment horizontal="center" vertical="center"/>
    </xf>
    <xf numFmtId="0" fontId="82" fillId="27" borderId="158" xfId="15" applyFont="1" applyFill="1" applyBorder="1" applyAlignment="1">
      <alignment horizontal="center" vertical="center"/>
    </xf>
    <xf numFmtId="0" fontId="82" fillId="27" borderId="161" xfId="15" applyFont="1" applyFill="1" applyBorder="1" applyAlignment="1">
      <alignment horizontal="center" vertical="center"/>
    </xf>
    <xf numFmtId="0" fontId="82" fillId="27" borderId="159" xfId="15" applyFont="1" applyFill="1" applyBorder="1" applyAlignment="1">
      <alignment horizontal="center" vertical="center"/>
    </xf>
    <xf numFmtId="0" fontId="82" fillId="27" borderId="160" xfId="15" applyFont="1" applyFill="1" applyBorder="1" applyAlignment="1">
      <alignment horizontal="center" vertical="center"/>
    </xf>
    <xf numFmtId="0" fontId="82" fillId="27" borderId="97" xfId="15" applyFont="1" applyFill="1" applyBorder="1" applyAlignment="1">
      <alignment horizontal="center" vertical="center"/>
    </xf>
    <xf numFmtId="0" fontId="82" fillId="27" borderId="99" xfId="15" applyFont="1" applyFill="1" applyBorder="1" applyAlignment="1">
      <alignment horizontal="center" vertical="center"/>
    </xf>
    <xf numFmtId="0" fontId="68" fillId="7" borderId="315" xfId="15" applyFont="1" applyFill="1" applyBorder="1" applyAlignment="1">
      <alignment horizontal="center" vertical="center"/>
    </xf>
    <xf numFmtId="0" fontId="82" fillId="23" borderId="140" xfId="15" applyFont="1" applyFill="1" applyBorder="1" applyAlignment="1">
      <alignment horizontal="center" vertical="center" wrapText="1"/>
    </xf>
    <xf numFmtId="0" fontId="82" fillId="23" borderId="140" xfId="15" applyFont="1" applyFill="1" applyBorder="1" applyAlignment="1">
      <alignment horizontal="center" vertical="center"/>
    </xf>
    <xf numFmtId="0" fontId="82" fillId="23" borderId="296" xfId="15" applyFont="1" applyFill="1" applyBorder="1" applyAlignment="1">
      <alignment horizontal="center" vertical="center"/>
    </xf>
    <xf numFmtId="0" fontId="82" fillId="23" borderId="128" xfId="15" applyFont="1" applyFill="1" applyBorder="1" applyAlignment="1">
      <alignment horizontal="center" vertical="center"/>
    </xf>
    <xf numFmtId="0" fontId="82" fillId="23" borderId="142" xfId="15" applyFont="1" applyFill="1" applyBorder="1" applyAlignment="1">
      <alignment horizontal="center" vertical="center"/>
    </xf>
    <xf numFmtId="0" fontId="82" fillId="23" borderId="127" xfId="15" applyFont="1" applyFill="1" applyBorder="1" applyAlignment="1">
      <alignment horizontal="center" vertical="center"/>
    </xf>
    <xf numFmtId="0" fontId="82" fillId="27" borderId="10" xfId="15" applyFont="1" applyFill="1" applyBorder="1" applyAlignment="1">
      <alignment horizontal="center" vertical="center"/>
    </xf>
    <xf numFmtId="0" fontId="82" fillId="27" borderId="360" xfId="15" applyFont="1" applyFill="1" applyBorder="1" applyAlignment="1">
      <alignment horizontal="center" vertical="center"/>
    </xf>
    <xf numFmtId="0" fontId="68" fillId="21" borderId="72" xfId="15" applyFont="1" applyFill="1" applyBorder="1" applyAlignment="1">
      <alignment horizontal="left" vertical="center"/>
    </xf>
    <xf numFmtId="184" fontId="68" fillId="9" borderId="176" xfId="15" applyNumberFormat="1" applyFont="1" applyFill="1" applyBorder="1" applyAlignment="1">
      <alignment horizontal="right" vertical="center"/>
    </xf>
    <xf numFmtId="184" fontId="68" fillId="9" borderId="428" xfId="15" applyNumberFormat="1" applyFont="1" applyFill="1" applyBorder="1" applyAlignment="1">
      <alignment horizontal="right" vertical="center"/>
    </xf>
    <xf numFmtId="184" fontId="68" fillId="9" borderId="67" xfId="15" applyNumberFormat="1" applyFont="1" applyFill="1" applyBorder="1" applyAlignment="1">
      <alignment horizontal="right" vertical="center"/>
    </xf>
    <xf numFmtId="184" fontId="68" fillId="9" borderId="294" xfId="15" applyNumberFormat="1" applyFont="1" applyFill="1" applyBorder="1" applyAlignment="1">
      <alignment horizontal="right" vertical="center"/>
    </xf>
    <xf numFmtId="184" fontId="68" fillId="9" borderId="52" xfId="15" applyNumberFormat="1" applyFont="1" applyFill="1" applyBorder="1" applyAlignment="1">
      <alignment horizontal="right" vertical="center"/>
    </xf>
    <xf numFmtId="184" fontId="68" fillId="9" borderId="434" xfId="15" applyNumberFormat="1" applyFont="1" applyFill="1" applyBorder="1" applyAlignment="1">
      <alignment horizontal="right" vertical="center"/>
    </xf>
    <xf numFmtId="184" fontId="68" fillId="9" borderId="318" xfId="15" applyNumberFormat="1" applyFont="1" applyFill="1" applyBorder="1" applyAlignment="1">
      <alignment horizontal="right" vertical="center"/>
    </xf>
    <xf numFmtId="184" fontId="68" fillId="9" borderId="343" xfId="15" applyNumberFormat="1" applyFont="1" applyFill="1" applyBorder="1" applyAlignment="1">
      <alignment horizontal="right" vertical="center"/>
    </xf>
    <xf numFmtId="184" fontId="68" fillId="9" borderId="437" xfId="15" applyNumberFormat="1" applyFont="1" applyFill="1" applyBorder="1" applyAlignment="1">
      <alignment horizontal="right" vertical="center"/>
    </xf>
    <xf numFmtId="184" fontId="68" fillId="9" borderId="68" xfId="15" applyNumberFormat="1" applyFont="1" applyFill="1" applyBorder="1" applyAlignment="1">
      <alignment horizontal="right" vertical="center"/>
    </xf>
    <xf numFmtId="184" fontId="68" fillId="9" borderId="438" xfId="15" applyNumberFormat="1" applyFont="1" applyFill="1" applyBorder="1" applyAlignment="1">
      <alignment horizontal="right" vertical="center"/>
    </xf>
    <xf numFmtId="184" fontId="68" fillId="9" borderId="295" xfId="15" applyNumberFormat="1" applyFont="1" applyFill="1" applyBorder="1" applyAlignment="1">
      <alignment horizontal="right" vertical="center"/>
    </xf>
    <xf numFmtId="184" fontId="68" fillId="9" borderId="326" xfId="15" applyNumberFormat="1" applyFont="1" applyFill="1" applyBorder="1" applyAlignment="1">
      <alignment horizontal="right" vertical="center"/>
    </xf>
    <xf numFmtId="184" fontId="68" fillId="9" borderId="341" xfId="15" applyNumberFormat="1" applyFont="1" applyFill="1" applyBorder="1" applyAlignment="1">
      <alignment horizontal="right" vertical="center"/>
    </xf>
    <xf numFmtId="184" fontId="68" fillId="9" borderId="376" xfId="15" applyNumberFormat="1" applyFont="1" applyFill="1" applyBorder="1" applyAlignment="1">
      <alignment horizontal="right" vertical="center"/>
    </xf>
    <xf numFmtId="184" fontId="68" fillId="9" borderId="430" xfId="15" applyNumberFormat="1" applyFont="1" applyFill="1" applyBorder="1" applyAlignment="1">
      <alignment horizontal="right" vertical="center"/>
    </xf>
    <xf numFmtId="0" fontId="68" fillId="21" borderId="360" xfId="15" applyFont="1" applyFill="1" applyBorder="1" applyAlignment="1">
      <alignment horizontal="left" vertical="center"/>
    </xf>
    <xf numFmtId="184" fontId="68" fillId="9" borderId="315" xfId="15" applyNumberFormat="1" applyFont="1" applyFill="1" applyBorder="1" applyAlignment="1">
      <alignment horizontal="right" vertical="center"/>
    </xf>
    <xf numFmtId="184" fontId="68" fillId="9" borderId="432" xfId="15" applyNumberFormat="1" applyFont="1" applyFill="1" applyBorder="1" applyAlignment="1">
      <alignment horizontal="right" vertical="center"/>
    </xf>
    <xf numFmtId="184" fontId="68" fillId="9" borderId="427" xfId="15" applyNumberFormat="1" applyFont="1" applyFill="1" applyBorder="1" applyAlignment="1">
      <alignment horizontal="right" vertical="center"/>
    </xf>
    <xf numFmtId="184" fontId="68" fillId="9" borderId="69" xfId="15" applyNumberFormat="1" applyFont="1" applyFill="1" applyBorder="1" applyAlignment="1">
      <alignment horizontal="right" vertical="center"/>
    </xf>
    <xf numFmtId="0" fontId="68" fillId="7" borderId="0" xfId="15" applyFont="1" applyFill="1" applyAlignment="1">
      <alignment vertical="center"/>
    </xf>
    <xf numFmtId="3" fontId="68" fillId="7" borderId="0" xfId="15" applyNumberFormat="1" applyFont="1" applyFill="1" applyAlignment="1">
      <alignment vertical="center"/>
    </xf>
    <xf numFmtId="2" fontId="73" fillId="23" borderId="111" xfId="10" applyNumberFormat="1" applyFont="1" applyFill="1" applyBorder="1" applyAlignment="1">
      <alignment horizontal="center" vertical="center" wrapText="1"/>
    </xf>
    <xf numFmtId="2" fontId="73" fillId="23" borderId="112" xfId="10" applyNumberFormat="1" applyFont="1" applyFill="1" applyBorder="1" applyAlignment="1">
      <alignment horizontal="center" vertical="center" wrapText="1"/>
    </xf>
    <xf numFmtId="2" fontId="73" fillId="23" borderId="187" xfId="10" applyNumberFormat="1" applyFont="1" applyFill="1" applyBorder="1" applyAlignment="1">
      <alignment horizontal="center" vertical="center" wrapText="1"/>
    </xf>
    <xf numFmtId="43" fontId="73" fillId="23" borderId="112" xfId="1" applyFont="1" applyFill="1" applyBorder="1" applyAlignment="1">
      <alignment horizontal="center" vertical="center" wrapText="1"/>
    </xf>
    <xf numFmtId="43" fontId="73" fillId="23" borderId="114" xfId="1" applyFont="1" applyFill="1" applyBorder="1" applyAlignment="1">
      <alignment horizontal="center" vertical="center" wrapText="1"/>
    </xf>
    <xf numFmtId="0" fontId="65" fillId="20" borderId="347" xfId="0" applyFont="1" applyFill="1" applyBorder="1" applyAlignment="1">
      <alignment vertical="center"/>
    </xf>
    <xf numFmtId="0" fontId="64" fillId="28" borderId="10" xfId="0" applyFont="1" applyFill="1" applyBorder="1" applyAlignment="1">
      <alignment vertical="center"/>
    </xf>
    <xf numFmtId="0" fontId="64" fillId="28" borderId="360" xfId="0" applyFont="1" applyFill="1" applyBorder="1" applyAlignment="1">
      <alignment vertical="center"/>
    </xf>
    <xf numFmtId="0" fontId="65" fillId="20" borderId="83" xfId="0" applyFont="1" applyFill="1" applyBorder="1" applyAlignment="1">
      <alignment vertical="center"/>
    </xf>
    <xf numFmtId="0" fontId="65" fillId="20" borderId="347" xfId="0" applyFont="1" applyFill="1" applyBorder="1" applyAlignment="1">
      <alignment horizontal="center" vertical="center"/>
    </xf>
    <xf numFmtId="0" fontId="65" fillId="20" borderId="343" xfId="0" applyFont="1" applyFill="1" applyBorder="1" applyAlignment="1">
      <alignment horizontal="center" vertical="center"/>
    </xf>
    <xf numFmtId="0" fontId="65" fillId="20" borderId="109" xfId="0" applyFont="1" applyFill="1" applyBorder="1" applyAlignment="1">
      <alignment horizontal="center" vertical="center"/>
    </xf>
    <xf numFmtId="0" fontId="65" fillId="17" borderId="315" xfId="0" applyFont="1" applyFill="1" applyBorder="1" applyAlignment="1">
      <alignment vertical="center"/>
    </xf>
    <xf numFmtId="0" fontId="65" fillId="20" borderId="315" xfId="0" applyFont="1" applyFill="1" applyBorder="1" applyAlignment="1">
      <alignment horizontal="center" vertical="center"/>
    </xf>
    <xf numFmtId="0" fontId="65" fillId="17" borderId="315" xfId="0" applyFont="1" applyFill="1" applyBorder="1" applyAlignment="1">
      <alignment horizontal="center" vertical="center"/>
    </xf>
    <xf numFmtId="189" fontId="65" fillId="7" borderId="315" xfId="0" applyNumberFormat="1" applyFont="1" applyFill="1" applyBorder="1" applyAlignment="1">
      <alignment vertical="center"/>
    </xf>
    <xf numFmtId="189" fontId="65" fillId="7" borderId="439" xfId="0" applyNumberFormat="1" applyFont="1" applyFill="1" applyBorder="1" applyAlignment="1">
      <alignment vertical="center"/>
    </xf>
    <xf numFmtId="0" fontId="65" fillId="20" borderId="326" xfId="0" applyFont="1" applyFill="1" applyBorder="1" applyAlignment="1">
      <alignment vertical="center"/>
    </xf>
    <xf numFmtId="0" fontId="65" fillId="20" borderId="326" xfId="0" applyFont="1" applyFill="1" applyBorder="1" applyAlignment="1">
      <alignment horizontal="center" vertical="center"/>
    </xf>
    <xf numFmtId="0" fontId="65" fillId="20" borderId="436" xfId="0" applyFont="1" applyFill="1" applyBorder="1" applyAlignment="1">
      <alignment vertical="center"/>
    </xf>
    <xf numFmtId="0" fontId="65" fillId="20" borderId="52" xfId="0" applyFont="1" applyFill="1" applyBorder="1" applyAlignment="1">
      <alignment horizontal="center" vertical="center"/>
    </xf>
    <xf numFmtId="0" fontId="65" fillId="17" borderId="436" xfId="0" applyFont="1" applyFill="1" applyBorder="1" applyAlignment="1">
      <alignment vertical="center"/>
    </xf>
    <xf numFmtId="0" fontId="65" fillId="20" borderId="436" xfId="0" applyFont="1" applyFill="1" applyBorder="1" applyAlignment="1">
      <alignment horizontal="center" vertical="center"/>
    </xf>
    <xf numFmtId="0" fontId="65" fillId="17" borderId="436" xfId="0" applyFont="1" applyFill="1" applyBorder="1" applyAlignment="1">
      <alignment horizontal="center" vertical="center"/>
    </xf>
    <xf numFmtId="189" fontId="65" fillId="7" borderId="436" xfId="0" applyNumberFormat="1" applyFont="1" applyFill="1" applyBorder="1" applyAlignment="1">
      <alignment vertical="center"/>
    </xf>
    <xf numFmtId="0" fontId="65" fillId="20" borderId="134" xfId="0" applyFont="1" applyFill="1" applyBorder="1" applyAlignment="1">
      <alignment vertical="center"/>
    </xf>
    <xf numFmtId="0" fontId="65" fillId="17" borderId="134" xfId="0" applyFont="1" applyFill="1" applyBorder="1" applyAlignment="1">
      <alignment vertical="center"/>
    </xf>
    <xf numFmtId="0" fontId="65" fillId="20" borderId="134" xfId="0" applyFont="1" applyFill="1" applyBorder="1" applyAlignment="1">
      <alignment horizontal="center" vertical="center"/>
    </xf>
    <xf numFmtId="0" fontId="65" fillId="17" borderId="134" xfId="0" applyFont="1" applyFill="1" applyBorder="1" applyAlignment="1">
      <alignment horizontal="center" vertical="center"/>
    </xf>
    <xf numFmtId="189" fontId="65" fillId="7" borderId="134" xfId="0" applyNumberFormat="1" applyFont="1" applyFill="1" applyBorder="1" applyAlignment="1">
      <alignment vertical="center"/>
    </xf>
    <xf numFmtId="189" fontId="65" fillId="7" borderId="133" xfId="0" applyNumberFormat="1" applyFont="1" applyFill="1" applyBorder="1" applyAlignment="1">
      <alignment vertical="center"/>
    </xf>
    <xf numFmtId="0" fontId="65" fillId="17" borderId="376" xfId="0" applyFont="1" applyFill="1" applyBorder="1" applyAlignment="1">
      <alignment vertical="center"/>
    </xf>
    <xf numFmtId="0" fontId="65" fillId="20" borderId="376" xfId="0" applyFont="1" applyFill="1" applyBorder="1" applyAlignment="1">
      <alignment vertical="center"/>
    </xf>
    <xf numFmtId="0" fontId="65" fillId="20" borderId="376" xfId="0" applyFont="1" applyFill="1" applyBorder="1" applyAlignment="1">
      <alignment horizontal="center" vertical="center"/>
    </xf>
    <xf numFmtId="0" fontId="65" fillId="17" borderId="376" xfId="0" applyFont="1" applyFill="1" applyBorder="1" applyAlignment="1">
      <alignment horizontal="center" vertical="center"/>
    </xf>
    <xf numFmtId="189" fontId="65" fillId="7" borderId="376" xfId="0" applyNumberFormat="1" applyFont="1" applyFill="1" applyBorder="1" applyAlignment="1">
      <alignment vertical="center"/>
    </xf>
    <xf numFmtId="189" fontId="65" fillId="7" borderId="406" xfId="0" applyNumberFormat="1" applyFont="1" applyFill="1" applyBorder="1" applyAlignment="1">
      <alignment vertical="center"/>
    </xf>
    <xf numFmtId="189" fontId="73" fillId="0" borderId="165" xfId="0" applyNumberFormat="1" applyFont="1" applyBorder="1" applyAlignment="1">
      <alignment vertical="center"/>
    </xf>
    <xf numFmtId="0" fontId="65" fillId="17" borderId="376" xfId="0" applyFont="1" applyFill="1" applyBorder="1" applyAlignment="1">
      <alignment vertical="center" wrapText="1"/>
    </xf>
    <xf numFmtId="0" fontId="65" fillId="17" borderId="326" xfId="0" applyFont="1" applyFill="1" applyBorder="1" applyAlignment="1">
      <alignment vertical="center" wrapText="1"/>
    </xf>
    <xf numFmtId="0" fontId="65" fillId="17" borderId="436" xfId="0" applyFont="1" applyFill="1" applyBorder="1" applyAlignment="1">
      <alignment vertical="center" wrapText="1"/>
    </xf>
    <xf numFmtId="0" fontId="65" fillId="17" borderId="347" xfId="0" applyFont="1" applyFill="1" applyBorder="1" applyAlignment="1">
      <alignment vertical="center" wrapText="1"/>
    </xf>
    <xf numFmtId="0" fontId="65" fillId="17" borderId="83" xfId="0" applyFont="1" applyFill="1" applyBorder="1" applyAlignment="1">
      <alignment vertical="center" wrapText="1"/>
    </xf>
    <xf numFmtId="0" fontId="65" fillId="17" borderId="134" xfId="0" applyFont="1" applyFill="1" applyBorder="1" applyAlignment="1">
      <alignment vertical="center" wrapText="1"/>
    </xf>
    <xf numFmtId="0" fontId="64" fillId="0" borderId="0" xfId="0" applyFont="1" applyAlignment="1">
      <alignment wrapText="1"/>
    </xf>
    <xf numFmtId="0" fontId="73" fillId="19" borderId="6" xfId="9" applyFont="1" applyFill="1" applyBorder="1" applyAlignment="1">
      <alignment horizontal="center" vertical="center"/>
    </xf>
    <xf numFmtId="0" fontId="2" fillId="0" borderId="0" xfId="0" applyFont="1" applyFill="1" applyAlignment="1">
      <alignment horizontal="left" vertical="top" wrapText="1" indent="1"/>
    </xf>
    <xf numFmtId="0" fontId="2" fillId="7" borderId="0" xfId="0" applyFont="1" applyFill="1" applyAlignment="1">
      <alignment horizontal="left" vertical="top" wrapText="1" indent="1"/>
    </xf>
    <xf numFmtId="0" fontId="73" fillId="19" borderId="185" xfId="9" applyFont="1" applyFill="1" applyBorder="1" applyAlignment="1">
      <alignment horizontal="center"/>
    </xf>
    <xf numFmtId="0" fontId="73" fillId="19" borderId="128" xfId="9" applyFont="1" applyFill="1" applyBorder="1" applyAlignment="1">
      <alignment horizontal="center"/>
    </xf>
    <xf numFmtId="0" fontId="73" fillId="19" borderId="127" xfId="9" applyFont="1" applyFill="1" applyBorder="1" applyAlignment="1">
      <alignment horizontal="center"/>
    </xf>
    <xf numFmtId="0" fontId="73" fillId="19" borderId="12" xfId="9" applyFont="1" applyFill="1" applyBorder="1" applyAlignment="1">
      <alignment horizontal="center"/>
    </xf>
    <xf numFmtId="0" fontId="73" fillId="19" borderId="43" xfId="9" applyFont="1" applyFill="1" applyBorder="1" applyAlignment="1">
      <alignment horizontal="center"/>
    </xf>
    <xf numFmtId="0" fontId="73" fillId="19" borderId="80" xfId="9" applyFont="1" applyFill="1" applyBorder="1" applyAlignment="1">
      <alignment horizontal="center"/>
    </xf>
    <xf numFmtId="0" fontId="64" fillId="19" borderId="72" xfId="9" applyFont="1" applyFill="1" applyBorder="1" applyAlignment="1">
      <alignment horizontal="center" vertical="center"/>
    </xf>
    <xf numFmtId="0" fontId="64" fillId="19" borderId="10" xfId="9" applyFont="1" applyFill="1" applyBorder="1" applyAlignment="1">
      <alignment horizontal="center" vertical="center"/>
    </xf>
    <xf numFmtId="0" fontId="64" fillId="19" borderId="82" xfId="9" applyFont="1" applyFill="1" applyBorder="1" applyAlignment="1">
      <alignment horizontal="center" vertical="center"/>
    </xf>
    <xf numFmtId="0" fontId="66" fillId="19" borderId="213" xfId="9" applyFont="1" applyFill="1" applyBorder="1" applyAlignment="1">
      <alignment horizontal="center" vertical="center"/>
    </xf>
    <xf numFmtId="0" fontId="66" fillId="19" borderId="113" xfId="9" applyFont="1" applyFill="1" applyBorder="1" applyAlignment="1">
      <alignment horizontal="center" vertical="center"/>
    </xf>
    <xf numFmtId="0" fontId="66" fillId="19" borderId="214" xfId="0" applyFont="1" applyFill="1" applyBorder="1" applyAlignment="1">
      <alignment horizontal="center" vertical="center" wrapText="1"/>
    </xf>
    <xf numFmtId="0" fontId="66" fillId="19" borderId="137" xfId="0" applyFont="1" applyFill="1" applyBorder="1" applyAlignment="1">
      <alignment horizontal="center" vertical="center" wrapText="1"/>
    </xf>
    <xf numFmtId="0" fontId="66" fillId="19" borderId="126" xfId="9" applyFont="1" applyFill="1" applyBorder="1" applyAlignment="1">
      <alignment horizontal="center"/>
    </xf>
    <xf numFmtId="0" fontId="66" fillId="19" borderId="127" xfId="9" applyFont="1" applyFill="1" applyBorder="1" applyAlignment="1">
      <alignment horizontal="center"/>
    </xf>
    <xf numFmtId="0" fontId="66" fillId="19" borderId="128" xfId="9" applyFont="1" applyFill="1" applyBorder="1" applyAlignment="1">
      <alignment horizontal="center"/>
    </xf>
    <xf numFmtId="0" fontId="66" fillId="19" borderId="72" xfId="9" applyFont="1" applyFill="1" applyBorder="1" applyAlignment="1">
      <alignment horizontal="center" vertical="center"/>
    </xf>
    <xf numFmtId="0" fontId="66" fillId="19" borderId="82" xfId="9" applyFont="1" applyFill="1" applyBorder="1" applyAlignment="1">
      <alignment horizontal="center" vertical="center"/>
    </xf>
    <xf numFmtId="0" fontId="66" fillId="19" borderId="86" xfId="9" applyFont="1" applyFill="1" applyBorder="1" applyAlignment="1">
      <alignment horizontal="center" vertical="center"/>
    </xf>
    <xf numFmtId="0" fontId="66" fillId="19" borderId="83" xfId="9" applyFont="1" applyFill="1" applyBorder="1" applyAlignment="1">
      <alignment horizontal="center" vertical="center"/>
    </xf>
    <xf numFmtId="0" fontId="66" fillId="19" borderId="126" xfId="9" applyFont="1" applyFill="1" applyBorder="1" applyAlignment="1">
      <alignment horizontal="center" vertical="center"/>
    </xf>
    <xf numFmtId="0" fontId="66" fillId="19" borderId="136" xfId="9" applyFont="1" applyFill="1" applyBorder="1" applyAlignment="1">
      <alignment horizontal="center" vertical="center"/>
    </xf>
    <xf numFmtId="0" fontId="66" fillId="19" borderId="128" xfId="9" applyFont="1" applyFill="1" applyBorder="1" applyAlignment="1">
      <alignment horizontal="center" vertical="center"/>
    </xf>
    <xf numFmtId="0" fontId="66" fillId="19" borderId="360" xfId="9" applyFont="1" applyFill="1" applyBorder="1" applyAlignment="1">
      <alignment horizontal="center" vertical="center"/>
    </xf>
    <xf numFmtId="0" fontId="7" fillId="19" borderId="213" xfId="17" applyFont="1" applyFill="1" applyBorder="1" applyAlignment="1">
      <alignment horizontal="center"/>
    </xf>
    <xf numFmtId="0" fontId="7" fillId="19" borderId="113" xfId="17" applyFont="1" applyFill="1" applyBorder="1" applyAlignment="1">
      <alignment horizontal="center"/>
    </xf>
    <xf numFmtId="0" fontId="7" fillId="19" borderId="137" xfId="17" applyFont="1" applyFill="1" applyBorder="1" applyAlignment="1">
      <alignment horizontal="center"/>
    </xf>
    <xf numFmtId="0" fontId="66" fillId="19" borderId="72" xfId="17" applyFont="1" applyFill="1" applyBorder="1" applyAlignment="1">
      <alignment horizontal="center" vertical="center"/>
    </xf>
    <xf numFmtId="0" fontId="66" fillId="19" borderId="82" xfId="17" applyFont="1" applyFill="1" applyBorder="1" applyAlignment="1">
      <alignment horizontal="center" vertical="center"/>
    </xf>
    <xf numFmtId="0" fontId="66" fillId="19" borderId="86" xfId="17" applyFont="1" applyFill="1" applyBorder="1" applyAlignment="1">
      <alignment horizontal="center" vertical="center"/>
    </xf>
    <xf numFmtId="0" fontId="66" fillId="19" borderId="83" xfId="17" applyFont="1" applyFill="1" applyBorder="1" applyAlignment="1">
      <alignment horizontal="center" vertical="center"/>
    </xf>
    <xf numFmtId="0" fontId="66" fillId="19" borderId="86" xfId="17" applyFont="1" applyFill="1" applyBorder="1" applyAlignment="1">
      <alignment horizontal="center" vertical="center" wrapText="1"/>
    </xf>
    <xf numFmtId="0" fontId="8" fillId="7" borderId="327" xfId="10" applyFont="1" applyFill="1" applyBorder="1" applyAlignment="1">
      <alignment horizontal="left" vertical="center" wrapText="1"/>
    </xf>
    <xf numFmtId="0" fontId="8" fillId="7" borderId="298" xfId="10" applyFont="1" applyFill="1" applyBorder="1" applyAlignment="1">
      <alignment horizontal="left" vertical="center" wrapText="1"/>
    </xf>
    <xf numFmtId="0" fontId="8" fillId="7" borderId="38" xfId="10" applyFont="1" applyFill="1" applyBorder="1" applyAlignment="1">
      <alignment horizontal="left" vertical="center" wrapText="1"/>
    </xf>
    <xf numFmtId="0" fontId="8" fillId="7" borderId="323" xfId="10" applyFont="1" applyFill="1" applyBorder="1" applyAlignment="1">
      <alignment horizontal="center" vertical="center"/>
    </xf>
    <xf numFmtId="0" fontId="8" fillId="7" borderId="10" xfId="10" applyFont="1" applyFill="1" applyBorder="1" applyAlignment="1">
      <alignment horizontal="center" vertical="center"/>
    </xf>
    <xf numFmtId="0" fontId="8" fillId="7" borderId="87" xfId="10" applyFont="1" applyFill="1" applyBorder="1" applyAlignment="1">
      <alignment horizontal="center" vertical="center"/>
    </xf>
    <xf numFmtId="0" fontId="65" fillId="0" borderId="323" xfId="10" applyFont="1" applyFill="1" applyBorder="1" applyAlignment="1">
      <alignment horizontal="center" vertical="center"/>
    </xf>
    <xf numFmtId="0" fontId="65" fillId="0" borderId="10" xfId="10" applyFont="1" applyFill="1" applyBorder="1" applyAlignment="1">
      <alignment horizontal="center" vertical="center"/>
    </xf>
    <xf numFmtId="0" fontId="65" fillId="0" borderId="87" xfId="10" applyFont="1" applyFill="1" applyBorder="1" applyAlignment="1">
      <alignment horizontal="center" vertical="center"/>
    </xf>
    <xf numFmtId="0" fontId="65" fillId="7" borderId="327" xfId="10" applyFont="1" applyFill="1" applyBorder="1" applyAlignment="1">
      <alignment horizontal="left" vertical="center"/>
    </xf>
    <xf numFmtId="0" fontId="65" fillId="7" borderId="347" xfId="10" applyFont="1" applyFill="1" applyBorder="1" applyAlignment="1">
      <alignment horizontal="left" vertical="center"/>
    </xf>
    <xf numFmtId="0" fontId="65" fillId="7" borderId="298" xfId="10" applyFont="1" applyFill="1" applyBorder="1" applyAlignment="1">
      <alignment horizontal="left" vertical="center"/>
    </xf>
    <xf numFmtId="0" fontId="65" fillId="7" borderId="327" xfId="10" applyFont="1" applyFill="1" applyBorder="1" applyAlignment="1">
      <alignment horizontal="left" vertical="center" wrapText="1"/>
    </xf>
    <xf numFmtId="0" fontId="65" fillId="7" borderId="298" xfId="10" applyFont="1" applyFill="1" applyBorder="1" applyAlignment="1">
      <alignment horizontal="left" vertical="center" wrapText="1"/>
    </xf>
    <xf numFmtId="0" fontId="65" fillId="7" borderId="347" xfId="10" applyFont="1" applyFill="1" applyBorder="1" applyAlignment="1">
      <alignment horizontal="left" vertical="center" wrapText="1"/>
    </xf>
    <xf numFmtId="0" fontId="65" fillId="7" borderId="323" xfId="10" applyFont="1" applyFill="1" applyBorder="1" applyAlignment="1">
      <alignment horizontal="center" vertical="center" wrapText="1"/>
    </xf>
    <xf numFmtId="0" fontId="65" fillId="7" borderId="87" xfId="10" applyFont="1" applyFill="1" applyBorder="1" applyAlignment="1">
      <alignment horizontal="center" vertical="center" wrapText="1"/>
    </xf>
    <xf numFmtId="0" fontId="65" fillId="7" borderId="10" xfId="10" applyFont="1" applyFill="1" applyBorder="1" applyAlignment="1">
      <alignment horizontal="center" vertical="center" wrapText="1"/>
    </xf>
    <xf numFmtId="0" fontId="7" fillId="7" borderId="204" xfId="10" applyFont="1" applyFill="1" applyBorder="1" applyAlignment="1">
      <alignment horizontal="center"/>
    </xf>
    <xf numFmtId="0" fontId="7" fillId="7" borderId="135" xfId="10" applyFont="1" applyFill="1" applyBorder="1" applyAlignment="1">
      <alignment horizontal="center"/>
    </xf>
    <xf numFmtId="0" fontId="7" fillId="7" borderId="196" xfId="10" applyFont="1" applyFill="1" applyBorder="1" applyAlignment="1">
      <alignment horizontal="center"/>
    </xf>
    <xf numFmtId="0" fontId="8" fillId="0" borderId="89" xfId="10" applyFont="1" applyBorder="1" applyAlignment="1">
      <alignment horizontal="center" vertical="center"/>
    </xf>
    <xf numFmtId="0" fontId="8" fillId="0" borderId="28" xfId="10" applyFont="1" applyBorder="1" applyAlignment="1">
      <alignment horizontal="center" vertical="center"/>
    </xf>
    <xf numFmtId="0" fontId="8" fillId="0" borderId="105" xfId="10" applyFont="1" applyBorder="1" applyAlignment="1">
      <alignment horizontal="center" vertical="center"/>
    </xf>
    <xf numFmtId="0" fontId="8" fillId="7" borderId="329" xfId="10" applyFont="1" applyFill="1" applyBorder="1" applyAlignment="1">
      <alignment horizontal="left" vertical="center" wrapText="1"/>
    </xf>
    <xf numFmtId="0" fontId="8" fillId="7" borderId="29" xfId="10" applyFont="1" applyFill="1" applyBorder="1" applyAlignment="1">
      <alignment horizontal="left" vertical="center" wrapText="1"/>
    </xf>
    <xf numFmtId="0" fontId="8" fillId="7" borderId="301" xfId="10" applyFont="1" applyFill="1" applyBorder="1" applyAlignment="1">
      <alignment horizontal="left" vertical="center" wrapText="1"/>
    </xf>
    <xf numFmtId="0" fontId="7" fillId="0" borderId="204" xfId="10" applyFont="1" applyFill="1" applyBorder="1" applyAlignment="1">
      <alignment horizontal="center"/>
    </xf>
    <xf numFmtId="0" fontId="7" fillId="0" borderId="135" xfId="10" applyFont="1" applyFill="1" applyBorder="1" applyAlignment="1">
      <alignment horizontal="center"/>
    </xf>
    <xf numFmtId="0" fontId="7" fillId="0" borderId="196" xfId="10" applyFont="1" applyFill="1" applyBorder="1" applyAlignment="1">
      <alignment horizontal="center"/>
    </xf>
    <xf numFmtId="0" fontId="65" fillId="0" borderId="327" xfId="10" applyFont="1" applyFill="1" applyBorder="1" applyAlignment="1">
      <alignment horizontal="left" vertical="center" wrapText="1"/>
    </xf>
    <xf numFmtId="0" fontId="65" fillId="0" borderId="347" xfId="10" applyFont="1" applyFill="1" applyBorder="1" applyAlignment="1">
      <alignment horizontal="left" vertical="center" wrapText="1"/>
    </xf>
    <xf numFmtId="0" fontId="65" fillId="0" borderId="298" xfId="10" applyFont="1" applyFill="1" applyBorder="1" applyAlignment="1">
      <alignment horizontal="left" vertical="center" wrapText="1"/>
    </xf>
    <xf numFmtId="0" fontId="8" fillId="7" borderId="329" xfId="10" applyFont="1" applyFill="1" applyBorder="1" applyAlignment="1">
      <alignment horizontal="left" vertical="center"/>
    </xf>
    <xf numFmtId="0" fontId="8" fillId="7" borderId="29" xfId="10" applyFont="1" applyFill="1" applyBorder="1" applyAlignment="1">
      <alignment horizontal="left" vertical="center"/>
    </xf>
    <xf numFmtId="0" fontId="8" fillId="7" borderId="301" xfId="10" applyFont="1" applyFill="1" applyBorder="1" applyAlignment="1">
      <alignment horizontal="left" vertical="center"/>
    </xf>
    <xf numFmtId="0" fontId="8" fillId="0" borderId="323" xfId="10" applyFont="1" applyBorder="1" applyAlignment="1">
      <alignment horizontal="center" vertical="center"/>
    </xf>
    <xf numFmtId="0" fontId="8" fillId="0" borderId="87" xfId="10" applyFont="1" applyBorder="1" applyAlignment="1">
      <alignment horizontal="center" vertical="center"/>
    </xf>
    <xf numFmtId="0" fontId="8" fillId="0" borderId="327" xfId="10" applyFont="1" applyFill="1" applyBorder="1" applyAlignment="1">
      <alignment horizontal="left" vertical="center"/>
    </xf>
    <xf numFmtId="0" fontId="8" fillId="0" borderId="347" xfId="10" applyFont="1" applyFill="1" applyBorder="1" applyAlignment="1">
      <alignment horizontal="left" vertical="center"/>
    </xf>
    <xf numFmtId="0" fontId="8" fillId="0" borderId="298" xfId="10" applyFont="1" applyFill="1" applyBorder="1" applyAlignment="1">
      <alignment horizontal="left" vertical="center"/>
    </xf>
    <xf numFmtId="0" fontId="8" fillId="0" borderId="10" xfId="10" applyFont="1" applyBorder="1" applyAlignment="1">
      <alignment horizontal="center" vertical="center"/>
    </xf>
    <xf numFmtId="0" fontId="8" fillId="0" borderId="89" xfId="10" applyFont="1" applyFill="1" applyBorder="1" applyAlignment="1">
      <alignment horizontal="center" vertical="center"/>
    </xf>
    <xf numFmtId="0" fontId="8" fillId="0" borderId="28" xfId="10" applyFont="1" applyFill="1" applyBorder="1" applyAlignment="1">
      <alignment horizontal="center" vertical="center"/>
    </xf>
    <xf numFmtId="0" fontId="8" fillId="0" borderId="105" xfId="10" applyFont="1" applyFill="1" applyBorder="1" applyAlignment="1">
      <alignment horizontal="center" vertical="center"/>
    </xf>
    <xf numFmtId="0" fontId="8" fillId="0" borderId="329" xfId="10" applyFont="1" applyFill="1" applyBorder="1" applyAlignment="1">
      <alignment horizontal="left" vertical="center" wrapText="1"/>
    </xf>
    <xf numFmtId="0" fontId="8" fillId="0" borderId="29" xfId="10" applyFont="1" applyFill="1" applyBorder="1" applyAlignment="1">
      <alignment horizontal="left" vertical="center" wrapText="1"/>
    </xf>
    <xf numFmtId="0" fontId="8" fillId="0" borderId="301" xfId="10" applyFont="1" applyFill="1" applyBorder="1" applyAlignment="1">
      <alignment horizontal="left" vertical="center" wrapText="1"/>
    </xf>
    <xf numFmtId="0" fontId="8" fillId="0" borderId="329" xfId="10" applyFont="1" applyFill="1" applyBorder="1" applyAlignment="1">
      <alignment horizontal="left" vertical="center"/>
    </xf>
    <xf numFmtId="0" fontId="8" fillId="0" borderId="301" xfId="10" applyFont="1" applyFill="1" applyBorder="1" applyAlignment="1">
      <alignment horizontal="left" vertical="center"/>
    </xf>
    <xf numFmtId="0" fontId="7" fillId="0" borderId="84" xfId="10" applyFont="1" applyFill="1" applyBorder="1" applyAlignment="1">
      <alignment horizontal="center"/>
    </xf>
    <xf numFmtId="0" fontId="8" fillId="7" borderId="327" xfId="10" applyFont="1" applyFill="1" applyBorder="1" applyAlignment="1">
      <alignment horizontal="left" vertical="center"/>
    </xf>
    <xf numFmtId="0" fontId="8" fillId="7" borderId="298" xfId="10" applyFont="1" applyFill="1" applyBorder="1" applyAlignment="1">
      <alignment horizontal="left" vertical="center"/>
    </xf>
    <xf numFmtId="0" fontId="8" fillId="7" borderId="347" xfId="10" applyFont="1" applyFill="1" applyBorder="1" applyAlignment="1">
      <alignment horizontal="left" vertical="center" wrapText="1"/>
    </xf>
    <xf numFmtId="0" fontId="5" fillId="7" borderId="204" xfId="10" applyFont="1" applyFill="1" applyBorder="1" applyAlignment="1">
      <alignment horizontal="right" vertical="center"/>
    </xf>
    <xf numFmtId="0" fontId="5" fillId="7" borderId="135" xfId="10" applyFont="1" applyFill="1" applyBorder="1" applyAlignment="1">
      <alignment horizontal="right" vertical="center"/>
    </xf>
    <xf numFmtId="0" fontId="5" fillId="7" borderId="196" xfId="10" applyFont="1" applyFill="1" applyBorder="1" applyAlignment="1">
      <alignment horizontal="right" vertical="center"/>
    </xf>
    <xf numFmtId="0" fontId="5" fillId="7" borderId="204" xfId="10" applyFont="1" applyFill="1" applyBorder="1" applyAlignment="1">
      <alignment horizontal="center" vertical="center"/>
    </xf>
    <xf numFmtId="0" fontId="5" fillId="7" borderId="135" xfId="10" applyFont="1" applyFill="1" applyBorder="1" applyAlignment="1">
      <alignment horizontal="center" vertical="center"/>
    </xf>
    <xf numFmtId="0" fontId="5" fillId="7" borderId="196" xfId="10" applyFont="1" applyFill="1" applyBorder="1" applyAlignment="1">
      <alignment horizontal="center" vertical="center"/>
    </xf>
    <xf numFmtId="0" fontId="5" fillId="0" borderId="204" xfId="10" applyFont="1" applyFill="1" applyBorder="1" applyAlignment="1">
      <alignment horizontal="right" vertical="center"/>
    </xf>
    <xf numFmtId="0" fontId="5" fillId="0" borderId="135" xfId="10" applyFont="1" applyFill="1" applyBorder="1" applyAlignment="1">
      <alignment horizontal="right" vertical="center"/>
    </xf>
    <xf numFmtId="0" fontId="5" fillId="0" borderId="196" xfId="10" applyFont="1" applyFill="1" applyBorder="1" applyAlignment="1">
      <alignment horizontal="right" vertical="center"/>
    </xf>
    <xf numFmtId="0" fontId="6" fillId="18" borderId="139" xfId="10" applyFont="1" applyFill="1" applyBorder="1" applyAlignment="1">
      <alignment horizontal="center" vertical="center"/>
    </xf>
    <xf numFmtId="0" fontId="6" fillId="18" borderId="88" xfId="10" applyFont="1" applyFill="1" applyBorder="1" applyAlignment="1">
      <alignment horizontal="center" vertical="center"/>
    </xf>
    <xf numFmtId="0" fontId="5" fillId="0" borderId="204" xfId="10" applyFont="1" applyBorder="1" applyAlignment="1">
      <alignment horizontal="right" vertical="center"/>
    </xf>
    <xf numFmtId="0" fontId="5" fillId="0" borderId="135" xfId="10" applyFont="1" applyBorder="1" applyAlignment="1">
      <alignment horizontal="right" vertical="center"/>
    </xf>
    <xf numFmtId="0" fontId="5" fillId="0" borderId="196" xfId="10" applyFont="1" applyBorder="1" applyAlignment="1">
      <alignment horizontal="right" vertical="center"/>
    </xf>
    <xf numFmtId="0" fontId="5" fillId="7" borderId="204" xfId="10" applyFont="1" applyFill="1" applyBorder="1" applyAlignment="1">
      <alignment horizontal="right"/>
    </xf>
    <xf numFmtId="0" fontId="5" fillId="7" borderId="135" xfId="10" applyFont="1" applyFill="1" applyBorder="1" applyAlignment="1">
      <alignment horizontal="right"/>
    </xf>
    <xf numFmtId="0" fontId="5" fillId="7" borderId="196" xfId="10" applyFont="1" applyFill="1" applyBorder="1" applyAlignment="1">
      <alignment horizontal="right"/>
    </xf>
    <xf numFmtId="0" fontId="2" fillId="7" borderId="348" xfId="10" applyFont="1" applyFill="1" applyBorder="1" applyAlignment="1">
      <alignment horizontal="left" vertical="center" wrapText="1"/>
    </xf>
    <xf numFmtId="0" fontId="2" fillId="7" borderId="343" xfId="10" applyFont="1" applyFill="1" applyBorder="1" applyAlignment="1">
      <alignment horizontal="left" vertical="center" wrapText="1"/>
    </xf>
    <xf numFmtId="0" fontId="2" fillId="7" borderId="351" xfId="10" applyFont="1" applyFill="1" applyBorder="1" applyAlignment="1">
      <alignment horizontal="left" vertical="center" wrapText="1"/>
    </xf>
    <xf numFmtId="0" fontId="2" fillId="0" borderId="345" xfId="10" applyFont="1" applyBorder="1" applyAlignment="1">
      <alignment horizontal="center" vertical="center"/>
    </xf>
    <xf numFmtId="0" fontId="2" fillId="0" borderId="354" xfId="10" applyFont="1" applyBorder="1" applyAlignment="1">
      <alignment horizontal="center" vertical="center"/>
    </xf>
    <xf numFmtId="0" fontId="2" fillId="0" borderId="286" xfId="10" applyFont="1" applyBorder="1" applyAlignment="1">
      <alignment horizontal="center" vertical="center"/>
    </xf>
    <xf numFmtId="0" fontId="2" fillId="0" borderId="116" xfId="10" applyFont="1" applyBorder="1" applyAlignment="1">
      <alignment horizontal="center" vertical="center"/>
    </xf>
    <xf numFmtId="0" fontId="63" fillId="7" borderId="302" xfId="10" applyFont="1" applyFill="1" applyBorder="1" applyAlignment="1">
      <alignment horizontal="left" vertical="center" wrapText="1"/>
    </xf>
    <xf numFmtId="0" fontId="63" fillId="7" borderId="26" xfId="10" applyFont="1" applyFill="1" applyBorder="1" applyAlignment="1">
      <alignment horizontal="left" vertical="center" wrapText="1"/>
    </xf>
    <xf numFmtId="0" fontId="2" fillId="7" borderId="52" xfId="10" applyFont="1" applyFill="1" applyBorder="1" applyAlignment="1">
      <alignment horizontal="left" vertical="center"/>
    </xf>
    <xf numFmtId="0" fontId="2" fillId="7" borderId="351" xfId="10" applyFont="1" applyFill="1" applyBorder="1" applyAlignment="1">
      <alignment horizontal="left" vertical="center"/>
    </xf>
    <xf numFmtId="182" fontId="7" fillId="7" borderId="29" xfId="9" applyNumberFormat="1" applyFont="1" applyFill="1" applyBorder="1" applyAlignment="1">
      <alignment horizontal="center"/>
    </xf>
    <xf numFmtId="182" fontId="7" fillId="7" borderId="64" xfId="9" applyNumberFormat="1" applyFont="1" applyFill="1" applyBorder="1" applyAlignment="1">
      <alignment horizontal="center"/>
    </xf>
    <xf numFmtId="9" fontId="22" fillId="7" borderId="35" xfId="29" applyFont="1" applyFill="1" applyBorder="1" applyAlignment="1">
      <alignment horizontal="center"/>
    </xf>
    <xf numFmtId="9" fontId="22" fillId="7" borderId="84" xfId="29" applyFont="1" applyFill="1" applyBorder="1" applyAlignment="1">
      <alignment horizontal="center"/>
    </xf>
    <xf numFmtId="0" fontId="66" fillId="19" borderId="263" xfId="9" applyFont="1" applyFill="1" applyBorder="1" applyAlignment="1">
      <alignment horizontal="center" vertical="center"/>
    </xf>
    <xf numFmtId="0" fontId="66" fillId="19" borderId="96" xfId="9" applyFont="1" applyFill="1" applyBorder="1" applyAlignment="1">
      <alignment horizontal="center" vertical="center"/>
    </xf>
    <xf numFmtId="0" fontId="66" fillId="19" borderId="264" xfId="9" applyFont="1" applyFill="1" applyBorder="1" applyAlignment="1">
      <alignment horizontal="center" vertical="center"/>
    </xf>
    <xf numFmtId="0" fontId="66" fillId="19" borderId="78" xfId="9" applyFont="1" applyFill="1" applyBorder="1" applyAlignment="1">
      <alignment horizontal="center" vertical="center"/>
    </xf>
    <xf numFmtId="182" fontId="7" fillId="7" borderId="29" xfId="9" applyNumberFormat="1" applyFont="1" applyFill="1" applyBorder="1" applyAlignment="1">
      <alignment horizontal="right" indent="3"/>
    </xf>
    <xf numFmtId="182" fontId="7" fillId="7" borderId="85" xfId="9" applyNumberFormat="1" applyFont="1" applyFill="1" applyBorder="1" applyAlignment="1">
      <alignment horizontal="right" indent="3"/>
    </xf>
    <xf numFmtId="9" fontId="22" fillId="7" borderId="8" xfId="29" applyFont="1" applyFill="1" applyBorder="1" applyAlignment="1">
      <alignment horizontal="center"/>
    </xf>
    <xf numFmtId="9" fontId="22" fillId="7" borderId="156" xfId="29" applyFont="1" applyFill="1" applyBorder="1" applyAlignment="1">
      <alignment horizontal="center"/>
    </xf>
    <xf numFmtId="182" fontId="11" fillId="7" borderId="6" xfId="9" applyNumberFormat="1" applyFont="1" applyFill="1" applyBorder="1" applyAlignment="1">
      <alignment horizontal="right" indent="3"/>
    </xf>
    <xf numFmtId="182" fontId="11" fillId="7" borderId="90" xfId="9" applyNumberFormat="1" applyFont="1" applyFill="1" applyBorder="1" applyAlignment="1">
      <alignment horizontal="right" indent="3"/>
    </xf>
    <xf numFmtId="0" fontId="10" fillId="0" borderId="139" xfId="9" applyBorder="1" applyAlignment="1">
      <alignment horizontal="center"/>
    </xf>
    <xf numFmtId="0" fontId="10" fillId="0" borderId="88" xfId="9" applyBorder="1" applyAlignment="1">
      <alignment horizontal="center"/>
    </xf>
    <xf numFmtId="3" fontId="10" fillId="7" borderId="29" xfId="9" applyNumberFormat="1" applyFill="1" applyBorder="1" applyAlignment="1">
      <alignment horizontal="right" indent="2"/>
    </xf>
    <xf numFmtId="3" fontId="10" fillId="7" borderId="64" xfId="9" applyNumberFormat="1" applyFill="1" applyBorder="1" applyAlignment="1">
      <alignment horizontal="right" indent="2"/>
    </xf>
    <xf numFmtId="0" fontId="10" fillId="0" borderId="8" xfId="9" applyBorder="1" applyAlignment="1">
      <alignment horizontal="right" indent="2"/>
    </xf>
    <xf numFmtId="0" fontId="10" fillId="0" borderId="9" xfId="9" applyBorder="1" applyAlignment="1">
      <alignment horizontal="right" indent="2"/>
    </xf>
    <xf numFmtId="0" fontId="10" fillId="0" borderId="6" xfId="9" applyBorder="1" applyAlignment="1">
      <alignment horizontal="right" indent="2"/>
    </xf>
    <xf numFmtId="0" fontId="10" fillId="0" borderId="7" xfId="9" applyBorder="1" applyAlignment="1">
      <alignment horizontal="right" indent="2"/>
    </xf>
    <xf numFmtId="0" fontId="10" fillId="0" borderId="8" xfId="9" applyBorder="1" applyAlignment="1">
      <alignment horizontal="center"/>
    </xf>
    <xf numFmtId="0" fontId="10" fillId="0" borderId="9" xfId="9" applyBorder="1" applyAlignment="1">
      <alignment horizontal="center"/>
    </xf>
    <xf numFmtId="0" fontId="66" fillId="19" borderId="265" xfId="9" applyFont="1" applyFill="1" applyBorder="1" applyAlignment="1">
      <alignment horizontal="center" vertical="center"/>
    </xf>
    <xf numFmtId="0" fontId="66" fillId="19" borderId="266" xfId="9" applyFont="1" applyFill="1" applyBorder="1" applyAlignment="1">
      <alignment horizontal="center" vertical="center"/>
    </xf>
    <xf numFmtId="0" fontId="66" fillId="19" borderId="267" xfId="9" applyFont="1" applyFill="1" applyBorder="1" applyAlignment="1">
      <alignment horizontal="center" vertical="center"/>
    </xf>
    <xf numFmtId="0" fontId="66" fillId="19" borderId="268" xfId="9" applyFont="1" applyFill="1" applyBorder="1" applyAlignment="1">
      <alignment horizontal="center" vertical="center"/>
    </xf>
    <xf numFmtId="0" fontId="66" fillId="19" borderId="269" xfId="9" applyFont="1" applyFill="1" applyBorder="1" applyAlignment="1">
      <alignment horizontal="center" vertical="center"/>
    </xf>
    <xf numFmtId="0" fontId="66" fillId="19" borderId="270" xfId="9" applyFont="1" applyFill="1" applyBorder="1" applyAlignment="1">
      <alignment horizontal="center" vertical="center"/>
    </xf>
    <xf numFmtId="0" fontId="66" fillId="19" borderId="271" xfId="9" applyFont="1" applyFill="1" applyBorder="1" applyAlignment="1">
      <alignment horizontal="center" vertical="center"/>
    </xf>
    <xf numFmtId="0" fontId="19" fillId="7" borderId="355" xfId="20" applyFont="1" applyFill="1" applyBorder="1" applyAlignment="1">
      <alignment horizontal="center" vertical="center"/>
    </xf>
    <xf numFmtId="0" fontId="19" fillId="7" borderId="356" xfId="20" applyFont="1" applyFill="1" applyBorder="1" applyAlignment="1">
      <alignment horizontal="center" vertical="center"/>
    </xf>
    <xf numFmtId="0" fontId="19" fillId="7" borderId="301" xfId="20" applyFont="1" applyFill="1" applyBorder="1" applyAlignment="1">
      <alignment horizontal="center" vertical="center"/>
    </xf>
    <xf numFmtId="0" fontId="19" fillId="7" borderId="9" xfId="20" applyFont="1" applyFill="1" applyBorder="1" applyAlignment="1">
      <alignment horizontal="center" vertical="center"/>
    </xf>
    <xf numFmtId="0" fontId="66" fillId="19" borderId="302" xfId="20" applyFont="1" applyFill="1" applyBorder="1" applyAlignment="1">
      <alignment horizontal="center" vertical="center"/>
    </xf>
    <xf numFmtId="0" fontId="66" fillId="19" borderId="43" xfId="20" applyFont="1" applyFill="1" applyBorder="1" applyAlignment="1">
      <alignment horizontal="center" vertical="center"/>
    </xf>
    <xf numFmtId="0" fontId="66" fillId="19" borderId="26" xfId="20" applyFont="1" applyFill="1" applyBorder="1" applyAlignment="1">
      <alignment horizontal="center" vertical="center"/>
    </xf>
    <xf numFmtId="0" fontId="66" fillId="19" borderId="55" xfId="20" applyFont="1" applyFill="1" applyBorder="1" applyAlignment="1">
      <alignment horizontal="center" vertical="center"/>
    </xf>
    <xf numFmtId="0" fontId="66" fillId="19" borderId="56" xfId="20" applyFont="1" applyFill="1" applyBorder="1" applyAlignment="1">
      <alignment horizontal="center" vertical="center"/>
    </xf>
    <xf numFmtId="0" fontId="66" fillId="19" borderId="11" xfId="20" applyFont="1" applyFill="1" applyBorder="1" applyAlignment="1">
      <alignment horizontal="center" vertical="center"/>
    </xf>
    <xf numFmtId="0" fontId="66" fillId="19" borderId="326" xfId="20" applyFont="1" applyFill="1" applyBorder="1" applyAlignment="1">
      <alignment horizontal="center" vertical="center"/>
    </xf>
    <xf numFmtId="0" fontId="66" fillId="19" borderId="6" xfId="20" applyFont="1" applyFill="1" applyBorder="1" applyAlignment="1">
      <alignment horizontal="center" vertical="center"/>
    </xf>
    <xf numFmtId="0" fontId="66" fillId="19" borderId="42" xfId="20" applyFont="1" applyFill="1" applyBorder="1" applyAlignment="1">
      <alignment horizontal="center" vertical="center"/>
    </xf>
    <xf numFmtId="0" fontId="66" fillId="19" borderId="217" xfId="20" applyFont="1" applyFill="1" applyBorder="1" applyAlignment="1">
      <alignment horizontal="center" vertical="center"/>
    </xf>
    <xf numFmtId="172" fontId="17" fillId="7" borderId="302" xfId="6" applyNumberFormat="1" applyFont="1" applyFill="1" applyBorder="1" applyAlignment="1">
      <alignment horizontal="center"/>
    </xf>
    <xf numFmtId="172" fontId="17" fillId="7" borderId="43" xfId="6" applyNumberFormat="1" applyFont="1" applyFill="1" applyBorder="1" applyAlignment="1">
      <alignment horizontal="center"/>
    </xf>
    <xf numFmtId="172" fontId="17" fillId="7" borderId="26" xfId="6" applyNumberFormat="1" applyFont="1" applyFill="1" applyBorder="1" applyAlignment="1">
      <alignment horizontal="center"/>
    </xf>
    <xf numFmtId="172" fontId="17" fillId="7" borderId="224" xfId="6" applyNumberFormat="1" applyFont="1" applyFill="1" applyBorder="1" applyAlignment="1">
      <alignment horizontal="center"/>
    </xf>
    <xf numFmtId="0" fontId="72" fillId="19" borderId="42" xfId="9" applyFont="1" applyFill="1" applyBorder="1" applyAlignment="1">
      <alignment horizontal="center" vertical="center"/>
    </xf>
    <xf numFmtId="0" fontId="20" fillId="7" borderId="355" xfId="9" applyFont="1" applyFill="1" applyBorder="1" applyAlignment="1">
      <alignment horizontal="center" vertical="center"/>
    </xf>
    <xf numFmtId="0" fontId="20" fillId="7" borderId="356" xfId="9" applyFont="1" applyFill="1" applyBorder="1" applyAlignment="1">
      <alignment horizontal="center" vertical="center"/>
    </xf>
    <xf numFmtId="0" fontId="20" fillId="7" borderId="301" xfId="9" applyFont="1" applyFill="1" applyBorder="1" applyAlignment="1">
      <alignment horizontal="center" vertical="center"/>
    </xf>
    <xf numFmtId="0" fontId="20" fillId="7" borderId="9" xfId="9" applyFont="1" applyFill="1" applyBorder="1" applyAlignment="1">
      <alignment horizontal="center" vertical="center"/>
    </xf>
    <xf numFmtId="0" fontId="72" fillId="19" borderId="55" xfId="9" applyFont="1" applyFill="1" applyBorder="1" applyAlignment="1">
      <alignment horizontal="center" vertical="center"/>
    </xf>
    <xf numFmtId="0" fontId="72" fillId="19" borderId="56" xfId="9" applyFont="1" applyFill="1" applyBorder="1" applyAlignment="1">
      <alignment horizontal="center" vertical="center"/>
    </xf>
    <xf numFmtId="0" fontId="72" fillId="19" borderId="26" xfId="9" applyFont="1" applyFill="1" applyBorder="1" applyAlignment="1">
      <alignment horizontal="center" vertical="center"/>
    </xf>
    <xf numFmtId="0" fontId="72" fillId="19" borderId="11" xfId="9" applyFont="1" applyFill="1" applyBorder="1" applyAlignment="1">
      <alignment horizontal="center" vertical="center"/>
    </xf>
    <xf numFmtId="0" fontId="72" fillId="19" borderId="326" xfId="9" applyFont="1" applyFill="1" applyBorder="1" applyAlignment="1">
      <alignment horizontal="center" vertical="center"/>
    </xf>
    <xf numFmtId="172" fontId="20" fillId="7" borderId="302" xfId="3" applyNumberFormat="1" applyFont="1" applyFill="1" applyBorder="1" applyAlignment="1">
      <alignment horizontal="center"/>
    </xf>
    <xf numFmtId="172" fontId="20" fillId="7" borderId="26" xfId="3" applyNumberFormat="1" applyFont="1" applyFill="1" applyBorder="1" applyAlignment="1">
      <alignment horizontal="center"/>
    </xf>
    <xf numFmtId="172" fontId="20" fillId="7" borderId="224" xfId="3" applyNumberFormat="1" applyFont="1" applyFill="1" applyBorder="1" applyAlignment="1">
      <alignment horizontal="center"/>
    </xf>
    <xf numFmtId="0" fontId="73" fillId="19" borderId="272" xfId="11" applyFont="1" applyFill="1" applyBorder="1" applyAlignment="1">
      <alignment horizontal="center" vertical="center"/>
    </xf>
    <xf numFmtId="0" fontId="73" fillId="19" borderId="273" xfId="11" applyFont="1" applyFill="1" applyBorder="1" applyAlignment="1">
      <alignment horizontal="center" vertical="center"/>
    </xf>
    <xf numFmtId="0" fontId="73" fillId="19" borderId="274" xfId="11" applyFont="1" applyFill="1" applyBorder="1" applyAlignment="1">
      <alignment horizontal="center" vertical="center"/>
    </xf>
    <xf numFmtId="0" fontId="73" fillId="19" borderId="242" xfId="11" applyFont="1" applyFill="1" applyBorder="1" applyAlignment="1">
      <alignment horizontal="center" vertical="center"/>
    </xf>
    <xf numFmtId="0" fontId="73" fillId="19" borderId="275" xfId="11" applyFont="1" applyFill="1" applyBorder="1" applyAlignment="1">
      <alignment horizontal="center" vertical="center"/>
    </xf>
    <xf numFmtId="0" fontId="73" fillId="19" borderId="276" xfId="11" applyFont="1" applyFill="1" applyBorder="1" applyAlignment="1">
      <alignment horizontal="center" vertical="center"/>
    </xf>
    <xf numFmtId="0" fontId="73" fillId="19" borderId="277" xfId="11" applyFont="1" applyFill="1" applyBorder="1" applyAlignment="1">
      <alignment horizontal="center" vertical="center"/>
    </xf>
    <xf numFmtId="172" fontId="20" fillId="7" borderId="278" xfId="3" applyNumberFormat="1" applyFont="1" applyFill="1" applyBorder="1" applyAlignment="1">
      <alignment horizontal="center" vertical="center"/>
    </xf>
    <xf numFmtId="172" fontId="20" fillId="7" borderId="234" xfId="3" applyNumberFormat="1" applyFont="1" applyFill="1" applyBorder="1" applyAlignment="1">
      <alignment horizontal="center" vertical="center"/>
    </xf>
    <xf numFmtId="172" fontId="20" fillId="7" borderId="279" xfId="3" applyNumberFormat="1" applyFont="1" applyFill="1" applyBorder="1" applyAlignment="1">
      <alignment horizontal="center" vertical="center"/>
    </xf>
    <xf numFmtId="172" fontId="20" fillId="7" borderId="365" xfId="3" applyNumberFormat="1" applyFont="1" applyFill="1" applyBorder="1" applyAlignment="1">
      <alignment horizontal="center" vertical="center"/>
    </xf>
    <xf numFmtId="172" fontId="20" fillId="7" borderId="366" xfId="3" applyNumberFormat="1" applyFont="1" applyFill="1" applyBorder="1" applyAlignment="1">
      <alignment horizontal="center" vertical="center"/>
    </xf>
    <xf numFmtId="182" fontId="7" fillId="7" borderId="218" xfId="9" applyNumberFormat="1" applyFont="1" applyFill="1" applyBorder="1" applyAlignment="1">
      <alignment horizontal="center"/>
    </xf>
    <xf numFmtId="182" fontId="7" fillId="7" borderId="85" xfId="9" applyNumberFormat="1" applyFont="1" applyFill="1" applyBorder="1" applyAlignment="1">
      <alignment horizontal="center"/>
    </xf>
    <xf numFmtId="0" fontId="10" fillId="7" borderId="219" xfId="9" applyFill="1" applyBorder="1" applyAlignment="1">
      <alignment horizontal="center"/>
    </xf>
    <xf numFmtId="0" fontId="10" fillId="7" borderId="78" xfId="9" applyFill="1" applyBorder="1" applyAlignment="1">
      <alignment horizontal="center"/>
    </xf>
    <xf numFmtId="182" fontId="7" fillId="7" borderId="81" xfId="9" applyNumberFormat="1" applyFont="1" applyFill="1" applyBorder="1" applyAlignment="1">
      <alignment horizontal="center"/>
    </xf>
    <xf numFmtId="9" fontId="22" fillId="7" borderId="168" xfId="29" applyFont="1" applyFill="1" applyBorder="1" applyAlignment="1">
      <alignment horizontal="center"/>
    </xf>
    <xf numFmtId="0" fontId="10" fillId="0" borderId="6" xfId="9" applyBorder="1" applyAlignment="1">
      <alignment horizontal="center"/>
    </xf>
    <xf numFmtId="0" fontId="10" fillId="0" borderId="217" xfId="9" applyBorder="1" applyAlignment="1">
      <alignment horizontal="center"/>
    </xf>
    <xf numFmtId="3" fontId="10" fillId="7" borderId="81" xfId="9" applyNumberFormat="1" applyFill="1" applyBorder="1" applyAlignment="1">
      <alignment horizontal="right" indent="2"/>
    </xf>
    <xf numFmtId="9" fontId="22" fillId="7" borderId="29" xfId="29" applyFont="1" applyFill="1" applyBorder="1" applyAlignment="1">
      <alignment horizontal="right"/>
    </xf>
    <xf numFmtId="9" fontId="22" fillId="7" borderId="81" xfId="29" applyFont="1" applyFill="1" applyBorder="1" applyAlignment="1">
      <alignment horizontal="right"/>
    </xf>
    <xf numFmtId="9" fontId="22" fillId="7" borderId="31" xfId="29" applyFont="1" applyFill="1" applyBorder="1" applyAlignment="1">
      <alignment horizontal="right"/>
    </xf>
    <xf numFmtId="9" fontId="22" fillId="7" borderId="41" xfId="29" applyFont="1" applyFill="1" applyBorder="1" applyAlignment="1">
      <alignment horizontal="right"/>
    </xf>
    <xf numFmtId="0" fontId="10" fillId="7" borderId="27" xfId="9" applyFill="1" applyBorder="1" applyAlignment="1">
      <alignment horizontal="center"/>
    </xf>
    <xf numFmtId="0" fontId="10" fillId="7" borderId="90" xfId="9" applyFill="1" applyBorder="1" applyAlignment="1">
      <alignment horizontal="center"/>
    </xf>
    <xf numFmtId="182" fontId="7" fillId="7" borderId="218" xfId="9" applyNumberFormat="1" applyFont="1" applyFill="1" applyBorder="1" applyAlignment="1">
      <alignment horizontal="right" indent="3"/>
    </xf>
    <xf numFmtId="9" fontId="22" fillId="7" borderId="218" xfId="29" applyFont="1" applyFill="1" applyBorder="1" applyAlignment="1">
      <alignment horizontal="right"/>
    </xf>
    <xf numFmtId="9" fontId="22" fillId="7" borderId="85" xfId="29" applyFont="1" applyFill="1" applyBorder="1" applyAlignment="1">
      <alignment horizontal="right"/>
    </xf>
    <xf numFmtId="9" fontId="22" fillId="7" borderId="220" xfId="29" applyFont="1" applyFill="1" applyBorder="1" applyAlignment="1">
      <alignment horizontal="right"/>
    </xf>
    <xf numFmtId="9" fontId="22" fillId="7" borderId="207" xfId="29" applyFont="1" applyFill="1" applyBorder="1" applyAlignment="1">
      <alignment horizontal="right"/>
    </xf>
    <xf numFmtId="0" fontId="66" fillId="19" borderId="56" xfId="9" applyFont="1" applyFill="1" applyBorder="1" applyAlignment="1">
      <alignment horizontal="center" vertical="center"/>
    </xf>
    <xf numFmtId="0" fontId="66" fillId="19" borderId="162" xfId="9" applyFont="1" applyFill="1" applyBorder="1" applyAlignment="1">
      <alignment horizontal="center" vertical="center"/>
    </xf>
    <xf numFmtId="0" fontId="66" fillId="19" borderId="221" xfId="9" applyFont="1" applyFill="1" applyBorder="1" applyAlignment="1">
      <alignment horizontal="center" vertical="center"/>
    </xf>
    <xf numFmtId="0" fontId="66" fillId="19" borderId="70" xfId="9" applyFont="1" applyFill="1" applyBorder="1" applyAlignment="1">
      <alignment horizontal="center" vertical="center"/>
    </xf>
    <xf numFmtId="0" fontId="66" fillId="19" borderId="164" xfId="9" applyFont="1" applyFill="1" applyBorder="1" applyAlignment="1">
      <alignment horizontal="center" vertical="center"/>
    </xf>
    <xf numFmtId="0" fontId="66" fillId="19" borderId="139" xfId="9" applyFont="1" applyFill="1" applyBorder="1" applyAlignment="1">
      <alignment horizontal="center" vertical="center"/>
    </xf>
    <xf numFmtId="0" fontId="66" fillId="19" borderId="8" xfId="9" applyFont="1" applyFill="1" applyBorder="1" applyAlignment="1">
      <alignment horizontal="center" vertical="center"/>
    </xf>
    <xf numFmtId="0" fontId="66" fillId="19" borderId="208" xfId="9" applyFont="1" applyFill="1" applyBorder="1" applyAlignment="1">
      <alignment horizontal="center" vertical="center"/>
    </xf>
    <xf numFmtId="0" fontId="66" fillId="19" borderId="216" xfId="9" applyFont="1" applyFill="1" applyBorder="1" applyAlignment="1">
      <alignment horizontal="center" vertical="center"/>
    </xf>
    <xf numFmtId="0" fontId="66" fillId="19" borderId="222" xfId="9" applyFont="1" applyFill="1" applyBorder="1" applyAlignment="1">
      <alignment horizontal="center" vertical="center"/>
    </xf>
    <xf numFmtId="0" fontId="66" fillId="19" borderId="223" xfId="9" applyFont="1" applyFill="1" applyBorder="1" applyAlignment="1">
      <alignment horizontal="center" vertical="center"/>
    </xf>
    <xf numFmtId="0" fontId="66" fillId="19" borderId="156" xfId="9" applyFont="1" applyFill="1" applyBorder="1" applyAlignment="1">
      <alignment horizontal="center" vertical="center"/>
    </xf>
    <xf numFmtId="0" fontId="66" fillId="19" borderId="141" xfId="9" applyFont="1" applyFill="1" applyBorder="1" applyAlignment="1">
      <alignment horizontal="center" vertical="center" wrapText="1"/>
    </xf>
    <xf numFmtId="0" fontId="66" fillId="19" borderId="133" xfId="9" applyFont="1" applyFill="1" applyBorder="1" applyAlignment="1">
      <alignment horizontal="center" vertical="center" wrapText="1"/>
    </xf>
    <xf numFmtId="0" fontId="66" fillId="19" borderId="142" xfId="9" applyFont="1" applyFill="1" applyBorder="1" applyAlignment="1">
      <alignment horizontal="center" vertical="center"/>
    </xf>
    <xf numFmtId="0" fontId="66" fillId="19" borderId="195" xfId="9" applyFont="1" applyFill="1" applyBorder="1" applyAlignment="1">
      <alignment horizontal="center" vertical="center"/>
    </xf>
    <xf numFmtId="0" fontId="66" fillId="19" borderId="140" xfId="9" applyFont="1" applyFill="1" applyBorder="1" applyAlignment="1">
      <alignment horizontal="center" vertical="center"/>
    </xf>
    <xf numFmtId="0" fontId="66" fillId="19" borderId="134" xfId="9" applyFont="1" applyFill="1" applyBorder="1" applyAlignment="1">
      <alignment horizontal="center" vertical="center"/>
    </xf>
    <xf numFmtId="172" fontId="20" fillId="7" borderId="302" xfId="4" applyNumberFormat="1" applyFont="1" applyFill="1" applyBorder="1" applyAlignment="1">
      <alignment horizontal="center"/>
    </xf>
    <xf numFmtId="172" fontId="20" fillId="7" borderId="224" xfId="4" applyNumberFormat="1" applyFont="1" applyFill="1" applyBorder="1" applyAlignment="1">
      <alignment horizontal="center"/>
    </xf>
    <xf numFmtId="0" fontId="72" fillId="19" borderId="327" xfId="9" applyFont="1" applyFill="1" applyBorder="1" applyAlignment="1">
      <alignment horizontal="center" vertical="center"/>
    </xf>
    <xf numFmtId="0" fontId="72" fillId="19" borderId="376" xfId="9" applyFont="1" applyFill="1" applyBorder="1" applyAlignment="1">
      <alignment horizontal="center" vertical="center"/>
    </xf>
    <xf numFmtId="4" fontId="20" fillId="7" borderId="302" xfId="4" applyNumberFormat="1" applyFont="1" applyFill="1" applyBorder="1" applyAlignment="1">
      <alignment horizontal="center"/>
    </xf>
    <xf numFmtId="4" fontId="20" fillId="7" borderId="26" xfId="4" applyNumberFormat="1" applyFont="1" applyFill="1" applyBorder="1" applyAlignment="1">
      <alignment horizontal="center"/>
    </xf>
    <xf numFmtId="0" fontId="73" fillId="19" borderId="6" xfId="9" applyFont="1" applyFill="1" applyBorder="1" applyAlignment="1">
      <alignment horizontal="center" vertical="center"/>
    </xf>
    <xf numFmtId="0" fontId="64" fillId="19" borderId="7" xfId="9" applyFont="1" applyFill="1" applyBorder="1" applyAlignment="1">
      <alignment horizontal="center" vertical="center"/>
    </xf>
    <xf numFmtId="0" fontId="64" fillId="19" borderId="8" xfId="9" applyFont="1" applyFill="1" applyBorder="1" applyAlignment="1">
      <alignment horizontal="center" vertical="center"/>
    </xf>
    <xf numFmtId="0" fontId="64" fillId="19" borderId="9" xfId="9" applyFont="1" applyFill="1" applyBorder="1" applyAlignment="1">
      <alignment horizontal="center" vertical="center"/>
    </xf>
    <xf numFmtId="0" fontId="73" fillId="19" borderId="12" xfId="9" applyFont="1" applyFill="1" applyBorder="1" applyAlignment="1">
      <alignment horizontal="center" vertical="center"/>
    </xf>
    <xf numFmtId="0" fontId="73" fillId="19" borderId="43" xfId="9" applyFont="1" applyFill="1" applyBorder="1" applyAlignment="1">
      <alignment horizontal="center" vertical="center"/>
    </xf>
    <xf numFmtId="0" fontId="73" fillId="19" borderId="26" xfId="9" applyFont="1" applyFill="1" applyBorder="1" applyAlignment="1">
      <alignment horizontal="center" vertical="center"/>
    </xf>
    <xf numFmtId="0" fontId="73" fillId="19" borderId="42" xfId="9" applyFont="1" applyFill="1" applyBorder="1" applyAlignment="1">
      <alignment horizontal="center" vertical="center"/>
    </xf>
    <xf numFmtId="0" fontId="73" fillId="19" borderId="217" xfId="9" applyFont="1" applyFill="1" applyBorder="1" applyAlignment="1">
      <alignment horizontal="center" vertical="center"/>
    </xf>
    <xf numFmtId="4" fontId="31" fillId="7" borderId="12" xfId="4" applyNumberFormat="1" applyFont="1" applyFill="1" applyBorder="1" applyAlignment="1">
      <alignment horizontal="center" vertical="center"/>
    </xf>
    <xf numFmtId="4" fontId="31" fillId="7" borderId="43" xfId="4" applyNumberFormat="1" applyFont="1" applyFill="1" applyBorder="1" applyAlignment="1">
      <alignment horizontal="center" vertical="center"/>
    </xf>
    <xf numFmtId="4" fontId="31" fillId="7" borderId="26" xfId="4" applyNumberFormat="1" applyFont="1" applyFill="1" applyBorder="1" applyAlignment="1">
      <alignment horizontal="center" vertical="center"/>
    </xf>
    <xf numFmtId="4" fontId="31" fillId="7" borderId="224" xfId="4" applyNumberFormat="1" applyFont="1" applyFill="1" applyBorder="1" applyAlignment="1">
      <alignment horizontal="center" vertical="center"/>
    </xf>
    <xf numFmtId="0" fontId="10" fillId="7" borderId="29" xfId="9" applyFill="1" applyBorder="1" applyAlignment="1">
      <alignment horizontal="center"/>
    </xf>
    <xf numFmtId="0" fontId="10" fillId="7" borderId="81" xfId="9" applyFill="1" applyBorder="1" applyAlignment="1">
      <alignment horizontal="center"/>
    </xf>
    <xf numFmtId="9" fontId="22" fillId="7" borderId="0" xfId="29" applyFont="1" applyFill="1" applyBorder="1" applyAlignment="1">
      <alignment horizontal="center"/>
    </xf>
    <xf numFmtId="9" fontId="22" fillId="7" borderId="85" xfId="29" applyFont="1" applyFill="1" applyBorder="1" applyAlignment="1">
      <alignment horizontal="center"/>
    </xf>
    <xf numFmtId="0" fontId="10" fillId="7" borderId="75" xfId="9" applyFill="1" applyBorder="1" applyAlignment="1">
      <alignment horizontal="center"/>
    </xf>
    <xf numFmtId="3" fontId="10" fillId="7" borderId="29" xfId="9" applyNumberFormat="1" applyFill="1" applyBorder="1" applyAlignment="1">
      <alignment horizontal="center"/>
    </xf>
    <xf numFmtId="3" fontId="10" fillId="7" borderId="81" xfId="9" applyNumberFormat="1" applyFill="1" applyBorder="1" applyAlignment="1">
      <alignment horizontal="center"/>
    </xf>
    <xf numFmtId="182" fontId="7" fillId="7" borderId="0" xfId="9" applyNumberFormat="1" applyFont="1" applyFill="1" applyBorder="1" applyAlignment="1">
      <alignment horizontal="center"/>
    </xf>
    <xf numFmtId="0" fontId="10" fillId="7" borderId="31" xfId="9" applyFill="1" applyBorder="1" applyAlignment="1">
      <alignment horizontal="center"/>
    </xf>
    <xf numFmtId="0" fontId="10" fillId="7" borderId="41" xfId="9" applyFill="1" applyBorder="1" applyAlignment="1">
      <alignment horizontal="center"/>
    </xf>
    <xf numFmtId="9" fontId="22" fillId="7" borderId="210" xfId="29" applyFont="1" applyFill="1" applyBorder="1" applyAlignment="1">
      <alignment horizontal="center"/>
    </xf>
    <xf numFmtId="9" fontId="22" fillId="7" borderId="207" xfId="29" applyFont="1" applyFill="1" applyBorder="1" applyAlignment="1">
      <alignment horizontal="center"/>
    </xf>
    <xf numFmtId="182" fontId="11" fillId="7" borderId="0" xfId="9" applyNumberFormat="1" applyFont="1" applyFill="1" applyBorder="1" applyAlignment="1">
      <alignment horizontal="center"/>
    </xf>
    <xf numFmtId="182" fontId="11" fillId="7" borderId="85" xfId="9" applyNumberFormat="1" applyFont="1" applyFill="1" applyBorder="1" applyAlignment="1">
      <alignment horizontal="center"/>
    </xf>
    <xf numFmtId="0" fontId="10" fillId="7" borderId="0" xfId="9" applyFill="1" applyBorder="1" applyAlignment="1">
      <alignment horizontal="center"/>
    </xf>
    <xf numFmtId="0" fontId="10" fillId="7" borderId="85" xfId="9" applyFill="1" applyBorder="1" applyAlignment="1">
      <alignment horizontal="center"/>
    </xf>
    <xf numFmtId="0" fontId="91" fillId="19" borderId="86" xfId="9" applyFont="1" applyFill="1" applyBorder="1" applyAlignment="1">
      <alignment horizontal="center" vertical="center"/>
    </xf>
    <xf numFmtId="0" fontId="91" fillId="19" borderId="83" xfId="9" applyFont="1" applyFill="1" applyBorder="1" applyAlignment="1">
      <alignment horizontal="center" vertical="center"/>
    </xf>
    <xf numFmtId="0" fontId="91" fillId="19" borderId="162" xfId="9" applyFont="1" applyFill="1" applyBorder="1" applyAlignment="1">
      <alignment horizontal="center" vertical="center"/>
    </xf>
    <xf numFmtId="0" fontId="91" fillId="19" borderId="163" xfId="9" applyFont="1" applyFill="1" applyBorder="1" applyAlignment="1">
      <alignment horizontal="center" vertical="center"/>
    </xf>
    <xf numFmtId="0" fontId="66" fillId="19" borderId="35" xfId="9" applyFont="1" applyFill="1" applyBorder="1" applyAlignment="1">
      <alignment horizontal="center" vertical="center"/>
    </xf>
    <xf numFmtId="0" fontId="66" fillId="19" borderId="168" xfId="9" applyFont="1" applyFill="1" applyBorder="1" applyAlignment="1">
      <alignment horizontal="center" vertical="center"/>
    </xf>
    <xf numFmtId="0" fontId="66" fillId="19" borderId="143" xfId="9" applyFont="1" applyFill="1" applyBorder="1" applyAlignment="1">
      <alignment horizontal="center" vertical="center"/>
    </xf>
    <xf numFmtId="0" fontId="66" fillId="19" borderId="75" xfId="9" applyFont="1" applyFill="1" applyBorder="1" applyAlignment="1">
      <alignment horizontal="center" vertical="center"/>
    </xf>
    <xf numFmtId="0" fontId="66" fillId="19" borderId="34" xfId="9" applyFont="1" applyFill="1" applyBorder="1" applyAlignment="1">
      <alignment horizontal="center" vertical="center"/>
    </xf>
    <xf numFmtId="0" fontId="17" fillId="7" borderId="357" xfId="9" applyFont="1" applyFill="1" applyBorder="1" applyAlignment="1">
      <alignment horizontal="center" vertical="center"/>
    </xf>
    <xf numFmtId="0" fontId="17" fillId="7" borderId="358" xfId="9" applyFont="1" applyFill="1" applyBorder="1" applyAlignment="1">
      <alignment horizontal="center" vertical="center"/>
    </xf>
    <xf numFmtId="0" fontId="17" fillId="7" borderId="33" xfId="9" applyFont="1" applyFill="1" applyBorder="1" applyAlignment="1">
      <alignment horizontal="center" vertical="center"/>
    </xf>
    <xf numFmtId="0" fontId="17" fillId="7" borderId="78" xfId="9" applyFont="1" applyFill="1" applyBorder="1" applyAlignment="1">
      <alignment horizontal="center" vertical="center"/>
    </xf>
    <xf numFmtId="172" fontId="17" fillId="7" borderId="204" xfId="4" applyNumberFormat="1" applyFont="1" applyFill="1" applyBorder="1" applyAlignment="1">
      <alignment horizontal="center"/>
    </xf>
    <xf numFmtId="172" fontId="17" fillId="7" borderId="135" xfId="4" applyNumberFormat="1" applyFont="1" applyFill="1" applyBorder="1" applyAlignment="1">
      <alignment horizontal="center"/>
    </xf>
    <xf numFmtId="172" fontId="17" fillId="7" borderId="152" xfId="4" applyNumberFormat="1" applyFont="1" applyFill="1" applyBorder="1" applyAlignment="1">
      <alignment horizontal="center"/>
    </xf>
    <xf numFmtId="0" fontId="66" fillId="19" borderId="158" xfId="9" applyFont="1" applyFill="1" applyBorder="1" applyAlignment="1">
      <alignment horizontal="center" vertical="center" wrapText="1"/>
    </xf>
    <xf numFmtId="0" fontId="66" fillId="19" borderId="99" xfId="9" applyFont="1" applyFill="1" applyBorder="1" applyAlignment="1">
      <alignment horizontal="center" vertical="center" wrapText="1"/>
    </xf>
    <xf numFmtId="0" fontId="66" fillId="19" borderId="185" xfId="9" applyFont="1" applyFill="1" applyBorder="1" applyAlignment="1">
      <alignment horizontal="center" vertical="center"/>
    </xf>
    <xf numFmtId="0" fontId="66" fillId="19" borderId="127" xfId="9" applyFont="1" applyFill="1" applyBorder="1" applyAlignment="1">
      <alignment horizontal="center" vertical="center"/>
    </xf>
    <xf numFmtId="0" fontId="66" fillId="19" borderId="141" xfId="9" applyFont="1" applyFill="1" applyBorder="1" applyAlignment="1">
      <alignment horizontal="center" vertical="center"/>
    </xf>
    <xf numFmtId="0" fontId="66" fillId="19" borderId="73" xfId="9" applyFont="1" applyFill="1" applyBorder="1" applyAlignment="1">
      <alignment horizontal="center" vertical="center"/>
    </xf>
    <xf numFmtId="0" fontId="66" fillId="19" borderId="98" xfId="9" applyFont="1" applyFill="1" applyBorder="1" applyAlignment="1">
      <alignment horizontal="center" vertical="center"/>
    </xf>
    <xf numFmtId="0" fontId="72" fillId="19" borderId="329" xfId="9" applyFont="1" applyFill="1" applyBorder="1" applyAlignment="1">
      <alignment horizontal="center" vertical="center"/>
    </xf>
    <xf numFmtId="0" fontId="28" fillId="7" borderId="355" xfId="9" applyFont="1" applyFill="1" applyBorder="1" applyAlignment="1">
      <alignment horizontal="center" vertical="center"/>
    </xf>
    <xf numFmtId="0" fontId="28" fillId="7" borderId="356" xfId="9" applyFont="1" applyFill="1" applyBorder="1" applyAlignment="1">
      <alignment horizontal="center" vertical="center"/>
    </xf>
    <xf numFmtId="0" fontId="28" fillId="7" borderId="301" xfId="9" applyFont="1" applyFill="1" applyBorder="1" applyAlignment="1">
      <alignment horizontal="center" vertical="center"/>
    </xf>
    <xf numFmtId="0" fontId="28" fillId="7" borderId="9" xfId="9" applyFont="1" applyFill="1" applyBorder="1" applyAlignment="1">
      <alignment horizontal="center" vertical="center"/>
    </xf>
    <xf numFmtId="0" fontId="72" fillId="19" borderId="327" xfId="9" applyFont="1" applyFill="1" applyBorder="1" applyAlignment="1">
      <alignment horizontal="center" vertical="center" wrapText="1"/>
    </xf>
    <xf numFmtId="0" fontId="72" fillId="19" borderId="376" xfId="9" applyFont="1" applyFill="1" applyBorder="1" applyAlignment="1">
      <alignment horizontal="center" vertical="center" wrapText="1"/>
    </xf>
    <xf numFmtId="4" fontId="20" fillId="7" borderId="302" xfId="4" applyNumberFormat="1" applyFont="1" applyFill="1" applyBorder="1" applyAlignment="1">
      <alignment horizontal="center" vertical="center"/>
    </xf>
    <xf numFmtId="4" fontId="20" fillId="7" borderId="26" xfId="4" applyNumberFormat="1" applyFont="1" applyFill="1" applyBorder="1" applyAlignment="1">
      <alignment horizontal="center" vertical="center"/>
    </xf>
    <xf numFmtId="172" fontId="20" fillId="7" borderId="302" xfId="4" applyNumberFormat="1" applyFont="1" applyFill="1" applyBorder="1" applyAlignment="1">
      <alignment horizontal="center" vertical="center"/>
    </xf>
    <xf numFmtId="172" fontId="20" fillId="7" borderId="26" xfId="4" applyNumberFormat="1" applyFont="1" applyFill="1" applyBorder="1" applyAlignment="1">
      <alignment horizontal="center" vertical="center"/>
    </xf>
    <xf numFmtId="172" fontId="20" fillId="7" borderId="224" xfId="4" applyNumberFormat="1" applyFont="1" applyFill="1" applyBorder="1" applyAlignment="1">
      <alignment horizontal="center" vertical="center"/>
    </xf>
    <xf numFmtId="0" fontId="72" fillId="19" borderId="6" xfId="11" applyFont="1" applyFill="1" applyBorder="1" applyAlignment="1">
      <alignment horizontal="center" vertical="center"/>
    </xf>
    <xf numFmtId="0" fontId="72" fillId="19" borderId="7" xfId="11" applyFont="1" applyFill="1" applyBorder="1" applyAlignment="1">
      <alignment horizontal="center" vertical="center"/>
    </xf>
    <xf numFmtId="0" fontId="72" fillId="19" borderId="8" xfId="11" applyFont="1" applyFill="1" applyBorder="1" applyAlignment="1">
      <alignment horizontal="center" vertical="center"/>
    </xf>
    <xf numFmtId="0" fontId="72" fillId="19" borderId="9" xfId="11" applyFont="1" applyFill="1" applyBorder="1" applyAlignment="1">
      <alignment horizontal="center" vertical="center"/>
    </xf>
    <xf numFmtId="172" fontId="20" fillId="0" borderId="12" xfId="5" applyNumberFormat="1" applyFont="1" applyFill="1" applyBorder="1" applyAlignment="1">
      <alignment horizontal="center"/>
    </xf>
    <xf numFmtId="172" fontId="20" fillId="0" borderId="43" xfId="5" applyNumberFormat="1" applyFont="1" applyFill="1" applyBorder="1" applyAlignment="1">
      <alignment horizontal="center"/>
    </xf>
    <xf numFmtId="172" fontId="20" fillId="0" borderId="26" xfId="5" applyNumberFormat="1" applyFont="1" applyFill="1" applyBorder="1" applyAlignment="1">
      <alignment horizontal="center"/>
    </xf>
    <xf numFmtId="172" fontId="27" fillId="0" borderId="403" xfId="5" applyNumberFormat="1" applyFont="1" applyFill="1" applyBorder="1" applyAlignment="1">
      <alignment horizontal="center" vertical="center"/>
    </xf>
    <xf numFmtId="172" fontId="27" fillId="0" borderId="223" xfId="5" applyNumberFormat="1" applyFont="1" applyFill="1" applyBorder="1" applyAlignment="1">
      <alignment horizontal="center" vertical="center"/>
    </xf>
    <xf numFmtId="0" fontId="72" fillId="19" borderId="12" xfId="11" applyFont="1" applyFill="1" applyBorder="1" applyAlignment="1">
      <alignment horizontal="center"/>
    </xf>
    <xf numFmtId="0" fontId="72" fillId="19" borderId="43" xfId="11" applyFont="1" applyFill="1" applyBorder="1" applyAlignment="1">
      <alignment horizontal="center"/>
    </xf>
    <xf numFmtId="0" fontId="72" fillId="19" borderId="26" xfId="11" applyFont="1" applyFill="1" applyBorder="1" applyAlignment="1">
      <alignment horizontal="center"/>
    </xf>
    <xf numFmtId="0" fontId="72" fillId="19" borderId="224" xfId="11" applyFont="1" applyFill="1" applyBorder="1" applyAlignment="1">
      <alignment horizontal="center"/>
    </xf>
    <xf numFmtId="172" fontId="20" fillId="0" borderId="224" xfId="5" applyNumberFormat="1" applyFont="1" applyFill="1" applyBorder="1" applyAlignment="1">
      <alignment horizontal="center"/>
    </xf>
    <xf numFmtId="0" fontId="98" fillId="19" borderId="55" xfId="25" applyFont="1" applyFill="1" applyBorder="1" applyAlignment="1">
      <alignment horizontal="center" vertical="center" wrapText="1"/>
    </xf>
    <xf numFmtId="0" fontId="99" fillId="19" borderId="56" xfId="25" applyFont="1" applyFill="1" applyBorder="1" applyAlignment="1">
      <alignment horizontal="center" vertical="center" wrapText="1"/>
    </xf>
    <xf numFmtId="0" fontId="24" fillId="7" borderId="89" xfId="26" applyFont="1" applyFill="1" applyBorder="1" applyAlignment="1">
      <alignment horizontal="center" vertical="top"/>
    </xf>
    <xf numFmtId="0" fontId="24" fillId="7" borderId="28" xfId="26" applyFont="1" applyFill="1" applyBorder="1" applyAlignment="1">
      <alignment horizontal="center" vertical="top"/>
    </xf>
    <xf numFmtId="0" fontId="24" fillId="7" borderId="72" xfId="26" applyFont="1" applyFill="1" applyBorder="1" applyAlignment="1">
      <alignment horizontal="center" vertical="top"/>
    </xf>
    <xf numFmtId="0" fontId="24" fillId="7" borderId="10" xfId="26" applyFont="1" applyFill="1" applyBorder="1" applyAlignment="1">
      <alignment horizontal="center" vertical="top"/>
    </xf>
    <xf numFmtId="0" fontId="37" fillId="7" borderId="227" xfId="26" applyFont="1" applyFill="1" applyBorder="1" applyAlignment="1">
      <alignment horizontal="center" vertical="center"/>
    </xf>
    <xf numFmtId="0" fontId="37" fillId="7" borderId="228" xfId="26" applyFont="1" applyFill="1" applyBorder="1" applyAlignment="1">
      <alignment horizontal="center" vertical="center"/>
    </xf>
    <xf numFmtId="0" fontId="37" fillId="7" borderId="229" xfId="26" applyFont="1" applyFill="1" applyBorder="1" applyAlignment="1">
      <alignment horizontal="center" vertical="center"/>
    </xf>
    <xf numFmtId="0" fontId="26" fillId="7" borderId="225" xfId="26" applyFont="1" applyFill="1" applyBorder="1" applyAlignment="1">
      <alignment horizontal="center" vertical="top"/>
    </xf>
    <xf numFmtId="0" fontId="26" fillId="7" borderId="10" xfId="26" applyFont="1" applyFill="1" applyBorder="1" applyAlignment="1">
      <alignment horizontal="center" vertical="top"/>
    </xf>
    <xf numFmtId="0" fontId="73" fillId="19" borderId="55" xfId="19" applyFont="1" applyFill="1" applyBorder="1" applyAlignment="1">
      <alignment horizontal="center" vertical="center" wrapText="1"/>
    </xf>
    <xf numFmtId="0" fontId="73" fillId="19" borderId="56" xfId="19" applyFont="1" applyFill="1" applyBorder="1" applyAlignment="1">
      <alignment horizontal="center" vertical="center" wrapText="1"/>
    </xf>
    <xf numFmtId="0" fontId="73" fillId="19" borderId="12" xfId="19" applyFont="1" applyFill="1" applyBorder="1" applyAlignment="1">
      <alignment horizontal="center" vertical="center"/>
    </xf>
    <xf numFmtId="0" fontId="73" fillId="19" borderId="26" xfId="19" applyFont="1" applyFill="1" applyBorder="1" applyAlignment="1">
      <alignment horizontal="center" vertical="center"/>
    </xf>
    <xf numFmtId="0" fontId="73" fillId="19" borderId="55" xfId="19" applyFont="1" applyFill="1" applyBorder="1" applyAlignment="1">
      <alignment horizontal="center" vertical="center"/>
    </xf>
    <xf numFmtId="0" fontId="73" fillId="19" borderId="56" xfId="19" applyFont="1" applyFill="1" applyBorder="1" applyAlignment="1">
      <alignment horizontal="center" vertical="center"/>
    </xf>
    <xf numFmtId="0" fontId="78" fillId="24" borderId="280" xfId="15" applyFont="1" applyFill="1" applyBorder="1" applyAlignment="1">
      <alignment horizontal="center" vertical="center" wrapText="1"/>
    </xf>
    <xf numFmtId="0" fontId="78" fillId="24" borderId="281" xfId="15" applyFont="1" applyFill="1" applyBorder="1" applyAlignment="1">
      <alignment horizontal="center" vertical="center" wrapText="1"/>
    </xf>
    <xf numFmtId="0" fontId="78" fillId="24" borderId="282" xfId="15" applyFont="1" applyFill="1" applyBorder="1" applyAlignment="1">
      <alignment horizontal="center" vertical="center" wrapText="1"/>
    </xf>
    <xf numFmtId="0" fontId="78" fillId="24" borderId="283" xfId="15" applyFont="1" applyFill="1" applyBorder="1" applyAlignment="1">
      <alignment horizontal="center" vertical="center" wrapText="1"/>
    </xf>
    <xf numFmtId="0" fontId="78" fillId="24" borderId="284" xfId="15" applyFont="1" applyFill="1" applyBorder="1" applyAlignment="1">
      <alignment horizontal="center" vertical="center" wrapText="1"/>
    </xf>
    <xf numFmtId="0" fontId="78" fillId="24" borderId="285" xfId="15" applyFont="1" applyFill="1" applyBorder="1" applyAlignment="1">
      <alignment horizontal="center" vertical="center" wrapText="1"/>
    </xf>
    <xf numFmtId="0" fontId="5" fillId="7" borderId="0" xfId="18" applyFont="1" applyFill="1" applyAlignment="1">
      <alignment horizontal="left"/>
    </xf>
    <xf numFmtId="0" fontId="69" fillId="19" borderId="95" xfId="15" applyFont="1" applyFill="1" applyBorder="1" applyAlignment="1">
      <alignment horizontal="center" vertical="center" wrapText="1"/>
    </xf>
    <xf numFmtId="0" fontId="69" fillId="19" borderId="143" xfId="15" applyFont="1" applyFill="1" applyBorder="1" applyAlignment="1">
      <alignment horizontal="center" vertical="center" wrapText="1"/>
    </xf>
    <xf numFmtId="0" fontId="69" fillId="19" borderId="28" xfId="15" applyFont="1" applyFill="1" applyBorder="1" applyAlignment="1">
      <alignment horizontal="center" vertical="center" wrapText="1"/>
    </xf>
    <xf numFmtId="0" fontId="69" fillId="19" borderId="0" xfId="15" applyFont="1" applyFill="1" applyBorder="1" applyAlignment="1">
      <alignment horizontal="center" vertical="center" wrapText="1"/>
    </xf>
    <xf numFmtId="0" fontId="69" fillId="19" borderId="33" xfId="15" applyFont="1" applyFill="1" applyBorder="1" applyAlignment="1">
      <alignment horizontal="center" vertical="center" wrapText="1"/>
    </xf>
    <xf numFmtId="0" fontId="69" fillId="19" borderId="75" xfId="15" applyFont="1" applyFill="1" applyBorder="1" applyAlignment="1">
      <alignment horizontal="center" vertical="center" wrapText="1"/>
    </xf>
    <xf numFmtId="0" fontId="79" fillId="7" borderId="0" xfId="18" applyFont="1" applyFill="1" applyAlignment="1">
      <alignment horizontal="left"/>
    </xf>
    <xf numFmtId="0" fontId="73" fillId="0" borderId="303" xfId="0" applyFont="1" applyBorder="1" applyAlignment="1">
      <alignment horizontal="center" vertical="center"/>
    </xf>
    <xf numFmtId="0" fontId="73" fillId="0" borderId="304" xfId="0" applyFont="1" applyBorder="1" applyAlignment="1">
      <alignment horizontal="center" vertical="center"/>
    </xf>
    <xf numFmtId="0" fontId="73" fillId="0" borderId="440" xfId="0" applyFont="1" applyBorder="1" applyAlignment="1">
      <alignment horizontal="center" vertical="center"/>
    </xf>
    <xf numFmtId="0" fontId="73" fillId="19" borderId="86" xfId="9" applyFont="1" applyFill="1" applyBorder="1" applyAlignment="1">
      <alignment horizontal="centerContinuous" vertical="center"/>
    </xf>
    <xf numFmtId="0" fontId="73" fillId="19" borderId="126" xfId="9" applyFont="1" applyFill="1" applyBorder="1" applyAlignment="1">
      <alignment horizontal="center" vertical="center"/>
    </xf>
    <xf numFmtId="0" fontId="73" fillId="19" borderId="126" xfId="9" applyFont="1" applyFill="1" applyBorder="1" applyAlignment="1">
      <alignment horizontal="center" vertical="center"/>
    </xf>
    <xf numFmtId="0" fontId="73" fillId="19" borderId="127" xfId="9" applyFont="1" applyFill="1" applyBorder="1" applyAlignment="1">
      <alignment horizontal="center" vertical="center"/>
    </xf>
    <xf numFmtId="0" fontId="73" fillId="19" borderId="128" xfId="9" applyFont="1" applyFill="1" applyBorder="1" applyAlignment="1">
      <alignment horizontal="center" vertical="center"/>
    </xf>
    <xf numFmtId="0" fontId="73" fillId="19" borderId="38" xfId="9" applyFont="1" applyFill="1" applyBorder="1" applyAlignment="1">
      <alignment horizontal="centerContinuous" vertical="center"/>
    </xf>
    <xf numFmtId="0" fontId="73" fillId="19" borderId="80" xfId="9" applyFont="1" applyFill="1" applyBorder="1" applyAlignment="1">
      <alignment horizontal="center" vertical="center"/>
    </xf>
    <xf numFmtId="0" fontId="73" fillId="19" borderId="83" xfId="9" applyFont="1" applyFill="1" applyBorder="1" applyAlignment="1">
      <alignment horizontal="centerContinuous" vertical="center"/>
    </xf>
    <xf numFmtId="0" fontId="73" fillId="19" borderId="35" xfId="9" applyFont="1" applyFill="1" applyBorder="1" applyAlignment="1">
      <alignment horizontal="center" vertical="center"/>
    </xf>
    <xf numFmtId="0" fontId="64" fillId="19" borderId="35" xfId="9" applyFont="1" applyFill="1" applyBorder="1" applyAlignment="1">
      <alignment horizontal="centerContinuous" vertical="center"/>
    </xf>
    <xf numFmtId="0" fontId="64" fillId="19" borderId="78" xfId="9" applyFont="1" applyFill="1" applyBorder="1" applyAlignment="1">
      <alignment horizontal="center" vertical="center"/>
    </xf>
    <xf numFmtId="0" fontId="63" fillId="7" borderId="327" xfId="0" applyFont="1" applyFill="1" applyBorder="1" applyAlignment="1"/>
    <xf numFmtId="0" fontId="63" fillId="7" borderId="347" xfId="0" applyFont="1" applyFill="1" applyBorder="1" applyAlignment="1"/>
    <xf numFmtId="0" fontId="26" fillId="7" borderId="441" xfId="26" applyFont="1" applyFill="1" applyBorder="1" applyAlignment="1">
      <alignment vertical="center"/>
    </xf>
    <xf numFmtId="4" fontId="26" fillId="7" borderId="442" xfId="8" applyNumberFormat="1" applyFont="1" applyFill="1" applyBorder="1" applyAlignment="1">
      <alignment horizontal="right" vertical="center" indent="1"/>
    </xf>
    <xf numFmtId="0" fontId="26" fillId="7" borderId="443" xfId="26" applyFont="1" applyFill="1" applyBorder="1" applyAlignment="1">
      <alignment vertical="center"/>
    </xf>
    <xf numFmtId="4" fontId="26" fillId="7" borderId="444" xfId="8" applyNumberFormat="1" applyFont="1" applyFill="1" applyBorder="1" applyAlignment="1">
      <alignment horizontal="right" vertical="center" indent="1"/>
    </xf>
    <xf numFmtId="4" fontId="26" fillId="7" borderId="445" xfId="8" applyNumberFormat="1" applyFont="1" applyFill="1" applyBorder="1" applyAlignment="1">
      <alignment horizontal="right" vertical="center" indent="1"/>
    </xf>
    <xf numFmtId="4" fontId="26" fillId="7" borderId="446" xfId="8" applyNumberFormat="1" applyFont="1" applyFill="1" applyBorder="1" applyAlignment="1">
      <alignment horizontal="right" vertical="center" indent="1"/>
    </xf>
    <xf numFmtId="4" fontId="26" fillId="7" borderId="447" xfId="8" applyNumberFormat="1" applyFont="1" applyFill="1" applyBorder="1" applyAlignment="1">
      <alignment horizontal="right" vertical="center" indent="1"/>
    </xf>
    <xf numFmtId="4" fontId="26" fillId="7" borderId="448" xfId="8" applyNumberFormat="1" applyFont="1" applyFill="1" applyBorder="1" applyAlignment="1">
      <alignment horizontal="right" vertical="center" indent="1"/>
    </xf>
    <xf numFmtId="0" fontId="26" fillId="7" borderId="449" xfId="26" applyFont="1" applyFill="1" applyBorder="1" applyAlignment="1">
      <alignment vertical="center"/>
    </xf>
    <xf numFmtId="4" fontId="26" fillId="7" borderId="450" xfId="8" applyNumberFormat="1" applyFont="1" applyFill="1" applyBorder="1" applyAlignment="1">
      <alignment horizontal="right" vertical="center" indent="1"/>
    </xf>
    <xf numFmtId="4" fontId="26" fillId="7" borderId="451" xfId="8" applyNumberFormat="1" applyFont="1" applyFill="1" applyBorder="1" applyAlignment="1">
      <alignment horizontal="right" vertical="center" indent="1"/>
    </xf>
    <xf numFmtId="4" fontId="26" fillId="7" borderId="452" xfId="8" applyNumberFormat="1" applyFont="1" applyFill="1" applyBorder="1" applyAlignment="1">
      <alignment horizontal="right" vertical="center" indent="1"/>
    </xf>
    <xf numFmtId="0" fontId="26" fillId="7" borderId="453" xfId="26" applyFont="1" applyFill="1" applyBorder="1" applyAlignment="1">
      <alignment horizontal="center" vertical="top"/>
    </xf>
    <xf numFmtId="0" fontId="8" fillId="7" borderId="454" xfId="9" applyFont="1" applyFill="1" applyBorder="1" applyAlignment="1">
      <alignment vertical="center"/>
    </xf>
    <xf numFmtId="0" fontId="26" fillId="7" borderId="455" xfId="26" applyFont="1" applyFill="1" applyBorder="1" applyAlignment="1">
      <alignment horizontal="center" vertical="top"/>
    </xf>
    <xf numFmtId="0" fontId="10" fillId="7" borderId="456" xfId="9" applyFill="1" applyBorder="1" applyAlignment="1">
      <alignment vertical="center"/>
    </xf>
    <xf numFmtId="0" fontId="26" fillId="7" borderId="457" xfId="26" applyFont="1" applyFill="1" applyBorder="1" applyAlignment="1">
      <alignment horizontal="center" vertical="top"/>
    </xf>
    <xf numFmtId="0" fontId="10" fillId="7" borderId="458" xfId="9" applyFill="1" applyBorder="1" applyAlignment="1">
      <alignment vertical="center"/>
    </xf>
    <xf numFmtId="0" fontId="26" fillId="7" borderId="459" xfId="26" applyFont="1" applyFill="1" applyBorder="1" applyAlignment="1">
      <alignment vertical="center"/>
    </xf>
    <xf numFmtId="4" fontId="26" fillId="7" borderId="459" xfId="8" applyNumberFormat="1" applyFont="1" applyFill="1" applyBorder="1" applyAlignment="1">
      <alignment horizontal="right" vertical="center" indent="1"/>
    </xf>
    <xf numFmtId="0" fontId="26" fillId="7" borderId="444" xfId="26" applyFont="1" applyFill="1" applyBorder="1" applyAlignment="1">
      <alignment vertical="center"/>
    </xf>
    <xf numFmtId="0" fontId="26" fillId="7" borderId="460" xfId="26" applyFont="1" applyFill="1" applyBorder="1" applyAlignment="1">
      <alignment vertical="center"/>
    </xf>
    <xf numFmtId="4" fontId="26" fillId="7" borderId="460" xfId="8" applyNumberFormat="1" applyFont="1" applyFill="1" applyBorder="1" applyAlignment="1">
      <alignment horizontal="right" vertical="center" indent="1"/>
    </xf>
    <xf numFmtId="4" fontId="26" fillId="7" borderId="461" xfId="8" applyNumberFormat="1" applyFont="1" applyFill="1" applyBorder="1" applyAlignment="1">
      <alignment horizontal="right" vertical="center" indent="1"/>
    </xf>
    <xf numFmtId="4" fontId="26" fillId="7" borderId="462" xfId="8" applyNumberFormat="1" applyFont="1" applyFill="1" applyBorder="1" applyAlignment="1">
      <alignment horizontal="right" vertical="center" indent="1"/>
    </xf>
    <xf numFmtId="4" fontId="26" fillId="7" borderId="463" xfId="8" applyNumberFormat="1" applyFont="1" applyFill="1" applyBorder="1" applyAlignment="1">
      <alignment horizontal="right" vertical="center" indent="1"/>
    </xf>
    <xf numFmtId="4" fontId="26" fillId="7" borderId="464" xfId="8" applyNumberFormat="1" applyFont="1" applyFill="1" applyBorder="1" applyAlignment="1">
      <alignment horizontal="right" vertical="center" indent="1"/>
    </xf>
    <xf numFmtId="0" fontId="26" fillId="7" borderId="465" xfId="26" applyFont="1" applyFill="1" applyBorder="1" applyAlignment="1">
      <alignment horizontal="center" vertical="top"/>
    </xf>
    <xf numFmtId="0" fontId="10" fillId="7" borderId="466" xfId="9" applyFill="1" applyBorder="1" applyAlignment="1">
      <alignment vertical="center"/>
    </xf>
    <xf numFmtId="0" fontId="26" fillId="7" borderId="467" xfId="26" applyFont="1" applyFill="1" applyBorder="1" applyAlignment="1">
      <alignment vertical="center"/>
    </xf>
    <xf numFmtId="4" fontId="26" fillId="7" borderId="467" xfId="8" applyNumberFormat="1" applyFont="1" applyFill="1" applyBorder="1" applyAlignment="1">
      <alignment horizontal="right" vertical="center" indent="1"/>
    </xf>
    <xf numFmtId="4" fontId="26" fillId="7" borderId="468" xfId="8" applyNumberFormat="1" applyFont="1" applyFill="1" applyBorder="1" applyAlignment="1">
      <alignment horizontal="right" vertical="center" indent="1"/>
    </xf>
    <xf numFmtId="4" fontId="26" fillId="7" borderId="469" xfId="8" applyNumberFormat="1" applyFont="1" applyFill="1" applyBorder="1" applyAlignment="1">
      <alignment horizontal="right" vertical="center" indent="1"/>
    </xf>
  </cellXfs>
  <cellStyles count="36">
    <cellStyle name="Millares" xfId="1" builtinId="3"/>
    <cellStyle name="Millares 2" xfId="2"/>
    <cellStyle name="Millares 2 2" xfId="3"/>
    <cellStyle name="Millares 3" xfId="4"/>
    <cellStyle name="Millares 4" xfId="5"/>
    <cellStyle name="Millares 7" xfId="6"/>
    <cellStyle name="Millares_Combustibles2002" xfId="7"/>
    <cellStyle name="Millares_PRODUCCION2000" xfId="8"/>
    <cellStyle name="Normal" xfId="0" builtinId="0"/>
    <cellStyle name="Normal 10" xfId="33"/>
    <cellStyle name="Normal 2" xfId="9"/>
    <cellStyle name="Normal 2 12" xfId="10"/>
    <cellStyle name="Normal 2 2" xfId="11"/>
    <cellStyle name="Normal 2 3" xfId="12"/>
    <cellStyle name="Normal 2 4" xfId="13"/>
    <cellStyle name="Normal 3" xfId="14"/>
    <cellStyle name="Normal 3 3 2" xfId="15"/>
    <cellStyle name="Normal 4" xfId="16"/>
    <cellStyle name="Normal 5" xfId="17"/>
    <cellStyle name="Normal 5 2 4" xfId="18"/>
    <cellStyle name="Normal 5 6" xfId="19"/>
    <cellStyle name="Normal 6" xfId="20"/>
    <cellStyle name="Normal 7" xfId="34"/>
    <cellStyle name="Normal 7 7" xfId="21"/>
    <cellStyle name="Normal 8" xfId="32"/>
    <cellStyle name="Normal_3.4.2.1 (PE)" xfId="22"/>
    <cellStyle name="Normal_Hoja1" xfId="23"/>
    <cellStyle name="Normal_Hoja2" xfId="24"/>
    <cellStyle name="Normal_PRODUCCION2000" xfId="25"/>
    <cellStyle name="Normal_PRODUCCION2000 2" xfId="26"/>
    <cellStyle name="Normal_PRODUCCION2000_Hoja3" xfId="27"/>
    <cellStyle name="Porcentaje" xfId="28" builtinId="5"/>
    <cellStyle name="Porcentaje 2" xfId="29"/>
    <cellStyle name="Porcentaje 2 2" xfId="30"/>
    <cellStyle name="Porcentaje 3" xfId="31"/>
    <cellStyle name="Porcentaje 4" xfId="35"/>
  </cellStyles>
  <dxfs count="452"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rgb="FFCCFFCC"/>
        </patternFill>
      </fill>
    </dxf>
    <dxf>
      <fill>
        <patternFill>
          <bgColor theme="0" tint="-0.34998626667073579"/>
        </patternFill>
      </fill>
    </dxf>
    <dxf>
      <font>
        <b/>
        <i val="0"/>
        <strike val="0"/>
      </font>
      <numFmt numFmtId="167" formatCode="#,##0.0"/>
    </dxf>
    <dxf>
      <font>
        <b/>
        <i val="0"/>
        <strike val="0"/>
      </font>
    </dxf>
    <dxf>
      <font>
        <b/>
        <i val="0"/>
      </font>
      <numFmt numFmtId="167" formatCode="#,##0.0"/>
    </dxf>
    <dxf>
      <font>
        <b/>
        <i val="0"/>
        <strike val="0"/>
      </font>
      <numFmt numFmtId="167" formatCode="#,##0.0"/>
    </dxf>
    <dxf>
      <font>
        <b/>
        <i val="0"/>
      </font>
      <numFmt numFmtId="167" formatCode="#,##0.0"/>
    </dxf>
    <dxf>
      <font>
        <b/>
        <i val="0"/>
        <strike val="0"/>
      </font>
      <numFmt numFmtId="167" formatCode="#,##0.0"/>
    </dxf>
    <dxf>
      <font>
        <b/>
        <i val="0"/>
      </font>
      <numFmt numFmtId="167" formatCode="#,##0.0"/>
    </dxf>
    <dxf>
      <font>
        <b/>
        <i val="0"/>
        <strike val="0"/>
      </font>
      <numFmt numFmtId="167" formatCode="#,##0.0"/>
    </dxf>
    <dxf>
      <font>
        <b/>
        <i val="0"/>
      </font>
      <numFmt numFmtId="167" formatCode="#,##0.0"/>
    </dxf>
    <dxf>
      <font>
        <b/>
        <i val="0"/>
      </font>
      <numFmt numFmtId="167" formatCode="#,##0.0"/>
    </dxf>
    <dxf>
      <font>
        <b/>
        <i val="0"/>
      </font>
      <numFmt numFmtId="167" formatCode="#,##0.0"/>
    </dxf>
    <dxf>
      <font>
        <b/>
        <i val="0"/>
        <strike val="0"/>
      </font>
      <numFmt numFmtId="167" formatCode="#,##0.0"/>
    </dxf>
    <dxf>
      <font>
        <b/>
        <i val="0"/>
      </font>
      <numFmt numFmtId="167" formatCode="#,##0.0"/>
    </dxf>
    <dxf>
      <font>
        <b/>
        <i val="0"/>
      </font>
      <numFmt numFmtId="167" formatCode="#,##0.0"/>
    </dxf>
    <dxf>
      <font>
        <b/>
        <i val="0"/>
        <strike val="0"/>
      </font>
      <numFmt numFmtId="167" formatCode="#,##0.0"/>
    </dxf>
    <dxf>
      <font>
        <b/>
        <i val="0"/>
        <strike val="0"/>
      </font>
      <numFmt numFmtId="167" formatCode="#,##0.0"/>
    </dxf>
    <dxf>
      <font>
        <b/>
        <i val="0"/>
        <strike val="0"/>
      </font>
      <numFmt numFmtId="167" formatCode="#,##0.0"/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ill>
        <patternFill patternType="none">
          <bgColor auto="1"/>
        </patternFill>
      </fill>
    </dxf>
    <dxf>
      <numFmt numFmtId="167" formatCode="#,##0.0"/>
    </dxf>
    <dxf>
      <numFmt numFmtId="167" formatCode="#,##0.0"/>
    </dxf>
    <dxf>
      <fill>
        <patternFill patternType="none">
          <bgColor auto="1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numFmt numFmtId="167" formatCode="#,##0.0"/>
    </dxf>
    <dxf>
      <numFmt numFmtId="167" formatCode="#,##0.0"/>
    </dxf>
  </dxfs>
  <tableStyles count="0" defaultTableStyle="TableStyleMedium2" defaultPivotStyle="PivotStyleLight16"/>
  <colors>
    <mruColors>
      <color rgb="FFEBF1DE"/>
      <color rgb="FFD7E4BA"/>
      <color rgb="FFC4D79B"/>
      <color rgb="FFF5F5F5"/>
      <color rgb="FF9F9F9F"/>
      <color rgb="FFAEE8E7"/>
      <color rgb="FF0CE689"/>
      <color rgb="FF003A00"/>
      <color rgb="FF00BCB8"/>
      <color rgb="FF00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4.xml"/><Relationship Id="rId47" Type="http://schemas.openxmlformats.org/officeDocument/2006/relationships/pivotCacheDefinition" Target="pivotCache/pivotCacheDefinition4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pivotCacheDefinition" Target="pivotCache/pivotCacheDefinition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2.xml"/><Relationship Id="rId45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5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chemeClr val="tx1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r>
              <a:rPr lang="es-PE" sz="120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PARQUE DE CENTRALES DE GENERACIÓN ELÉCTRICA</a:t>
            </a:r>
          </a:p>
        </c:rich>
      </c:tx>
      <c:layout>
        <c:manualLayout>
          <c:xMode val="edge"/>
          <c:yMode val="edge"/>
          <c:x val="0.28828785329538792"/>
          <c:y val="3.71990931474123E-2"/>
        </c:manualLayout>
      </c:layout>
      <c:overlay val="0"/>
      <c:spPr>
        <a:solidFill>
          <a:srgbClr val="C4D79B"/>
        </a:solidFill>
        <a:ln w="9525" cap="flat" cmpd="sng" algn="ctr">
          <a:solidFill>
            <a:schemeClr val="accent3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  <a:scene3d>
          <a:camera prst="orthographicFront"/>
          <a:lightRig rig="threePt" dir="t"/>
        </a:scene3d>
        <a:sp3d prstMaterial="plastic">
          <a:bevelT w="44450" h="50800"/>
        </a:sp3d>
      </c:spPr>
    </c:title>
    <c:autoTitleDeleted val="0"/>
    <c:plotArea>
      <c:layout>
        <c:manualLayout>
          <c:layoutTarget val="inner"/>
          <c:xMode val="edge"/>
          <c:yMode val="edge"/>
          <c:x val="0.13439414192275748"/>
          <c:y val="0.27615884546939373"/>
          <c:w val="0.80214942990277505"/>
          <c:h val="0.484111845152482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'3.2.1.2 y 3.2.1.3'!$D$87</c:f>
              <c:strCache>
                <c:ptCount val="1"/>
                <c:pt idx="0">
                  <c:v>Hidráulicas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44450" h="57150"/>
            </a:sp3d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FFFFFF"/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'3.2.1.2 y 3.2.1.3'!$B$88:$B$89</c:f>
              <c:strCache>
                <c:ptCount val="2"/>
                <c:pt idx="0">
                  <c:v>Mercado eléctrico</c:v>
                </c:pt>
                <c:pt idx="1">
                  <c:v>Uso propio</c:v>
                </c:pt>
              </c:strCache>
            </c:strRef>
          </c:cat>
          <c:val>
            <c:numRef>
              <c:f>'3.2.1.2 y 3.2.1.3'!$D$88:$D$89</c:f>
              <c:numCache>
                <c:formatCode>General</c:formatCode>
                <c:ptCount val="2"/>
                <c:pt idx="0">
                  <c:v>162</c:v>
                </c:pt>
                <c:pt idx="1">
                  <c:v>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813-4602-9A31-9570566CC09B}"/>
            </c:ext>
          </c:extLst>
        </c:ser>
        <c:ser>
          <c:idx val="2"/>
          <c:order val="1"/>
          <c:tx>
            <c:strRef>
              <c:f>'3.2.1.2 y 3.2.1.3'!$E$87</c:f>
              <c:strCache>
                <c:ptCount val="1"/>
                <c:pt idx="0">
                  <c:v>Térmicas</c:v>
                </c:pt>
              </c:strCache>
            </c:strRef>
          </c:tx>
          <c:spPr>
            <a:solidFill>
              <a:srgbClr val="00B050"/>
            </a:solidFill>
            <a:scene3d>
              <a:camera prst="orthographicFront"/>
              <a:lightRig rig="threePt" dir="t"/>
            </a:scene3d>
            <a:sp3d>
              <a:bevelT w="44450" h="44450"/>
            </a:sp3d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FFFFFF"/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'3.2.1.2 y 3.2.1.3'!$B$88:$B$89</c:f>
              <c:strCache>
                <c:ptCount val="2"/>
                <c:pt idx="0">
                  <c:v>Mercado eléctrico</c:v>
                </c:pt>
                <c:pt idx="1">
                  <c:v>Uso propio</c:v>
                </c:pt>
              </c:strCache>
            </c:strRef>
          </c:cat>
          <c:val>
            <c:numRef>
              <c:f>'3.2.1.2 y 3.2.1.3'!$E$88:$E$89</c:f>
              <c:numCache>
                <c:formatCode>General</c:formatCode>
                <c:ptCount val="2"/>
                <c:pt idx="0">
                  <c:v>121</c:v>
                </c:pt>
                <c:pt idx="1">
                  <c:v>179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813-4602-9A31-9570566CC09B}"/>
            </c:ext>
          </c:extLst>
        </c:ser>
        <c:ser>
          <c:idx val="1"/>
          <c:order val="2"/>
          <c:tx>
            <c:strRef>
              <c:f>'3.2.1.2 y 3.2.1.3'!$F$87</c:f>
              <c:strCache>
                <c:ptCount val="1"/>
                <c:pt idx="0">
                  <c:v>Solares</c:v>
                </c:pt>
              </c:strCache>
            </c:strRef>
          </c:tx>
          <c:spPr>
            <a:solidFill>
              <a:srgbClr val="FFFF00"/>
            </a:solidFill>
            <a:scene3d>
              <a:camera prst="orthographicFront"/>
              <a:lightRig rig="threePt" dir="t"/>
            </a:scene3d>
            <a:sp3d>
              <a:bevelT w="50800" h="63500"/>
            </a:sp3d>
          </c:spPr>
          <c:invertIfNegative val="0"/>
          <c:dLbls>
            <c:dLbl>
              <c:idx val="0"/>
              <c:layout>
                <c:manualLayout>
                  <c:x val="3.8761599302209994E-2"/>
                  <c:y val="-4.95356037151702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13-4602-9A31-9570566CC09B}"/>
                </c:ext>
              </c:extLst>
            </c:dLbl>
            <c:spPr>
              <a:noFill/>
              <a:ln w="25400">
                <a:noFill/>
              </a:ln>
              <a:scene3d>
                <a:camera prst="orthographicFront"/>
                <a:lightRig rig="threePt" dir="t"/>
              </a:scene3d>
              <a:sp3d>
                <a:bevelT w="12700"/>
              </a:sp3d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'3.2.1.2 y 3.2.1.3'!$B$88:$B$89</c:f>
              <c:strCache>
                <c:ptCount val="2"/>
                <c:pt idx="0">
                  <c:v>Mercado eléctrico</c:v>
                </c:pt>
                <c:pt idx="1">
                  <c:v>Uso propio</c:v>
                </c:pt>
              </c:strCache>
            </c:strRef>
          </c:cat>
          <c:val>
            <c:numRef>
              <c:f>'3.2.1.2 y 3.2.1.3'!$F$88:$F$89</c:f>
              <c:numCache>
                <c:formatCode>General</c:formatCode>
                <c:ptCount val="2"/>
                <c:pt idx="0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813-4602-9A31-9570566CC09B}"/>
            </c:ext>
          </c:extLst>
        </c:ser>
        <c:ser>
          <c:idx val="3"/>
          <c:order val="3"/>
          <c:tx>
            <c:strRef>
              <c:f>'3.2.1.2 y 3.2.1.3'!$G$87:$G$87</c:f>
              <c:strCache>
                <c:ptCount val="1"/>
                <c:pt idx="0">
                  <c:v>Eólicas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57150"/>
            </a:sp3d>
          </c:spPr>
          <c:invertIfNegative val="0"/>
          <c:dLbls>
            <c:dLbl>
              <c:idx val="0"/>
              <c:layout>
                <c:manualLayout>
                  <c:x val="5.5527578205312048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13-4602-9A31-9570566CC09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'3.2.1.2 y 3.2.1.3'!$G$88:$G$89</c:f>
              <c:numCache>
                <c:formatCode>General</c:formatCode>
                <c:ptCount val="2"/>
                <c:pt idx="0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F813-4602-9A31-9570566CC0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905216"/>
        <c:axId val="134915200"/>
      </c:barChart>
      <c:catAx>
        <c:axId val="1349052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PE"/>
          </a:p>
        </c:txPr>
        <c:crossAx val="134915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491520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E"/>
                  <a:t>Número de Centrales</a:t>
                </a:r>
              </a:p>
            </c:rich>
          </c:tx>
          <c:layout>
            <c:manualLayout>
              <c:xMode val="edge"/>
              <c:yMode val="edge"/>
              <c:x val="0.44222612736955247"/>
              <c:y val="0.8428315253163014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349052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6453679897155713"/>
          <c:y val="0.89043402183422726"/>
          <c:w val="0.5534053778991912"/>
          <c:h val="0.10956597816577274"/>
        </c:manualLayout>
      </c:layout>
      <c:overlay val="0"/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P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chemeClr val="tx1"/>
                </a:solidFill>
                <a:latin typeface="Arial"/>
                <a:ea typeface="Arial"/>
                <a:cs typeface="Arial"/>
              </a:defRPr>
            </a:pPr>
            <a:r>
              <a:rPr lang="es-PE">
                <a:solidFill>
                  <a:schemeClr val="tx1"/>
                </a:solidFill>
              </a:rPr>
              <a:t>POTENCIA INSTALADA, POR SISTEMA</a:t>
            </a:r>
          </a:p>
        </c:rich>
      </c:tx>
      <c:layout>
        <c:manualLayout>
          <c:xMode val="edge"/>
          <c:yMode val="edge"/>
          <c:x val="0.2391434610588847"/>
          <c:y val="3.6452194688799337E-2"/>
        </c:manualLayout>
      </c:layout>
      <c:overlay val="0"/>
      <c:spPr>
        <a:solidFill>
          <a:srgbClr val="C4D79B"/>
        </a:solidFill>
        <a:ln w="25400">
          <a:noFill/>
        </a:ln>
        <a:scene3d>
          <a:camera prst="orthographicFront"/>
          <a:lightRig rig="threePt" dir="t"/>
        </a:scene3d>
        <a:sp3d prstMaterial="plastic">
          <a:bevelT w="44450" h="44450"/>
        </a:sp3d>
      </c:spPr>
    </c:title>
    <c:autoTitleDeleted val="0"/>
    <c:view3D>
      <c:rotX val="15"/>
      <c:rotY val="18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887286089238845"/>
          <c:y val="0.35555322251385246"/>
          <c:w val="0.69082540682414706"/>
          <c:h val="0.47789326334208226"/>
        </c:manualLayout>
      </c:layout>
      <c:pie3DChart>
        <c:varyColors val="1"/>
        <c:ser>
          <c:idx val="0"/>
          <c:order val="0"/>
          <c:spPr>
            <a:solidFill>
              <a:srgbClr val="A6CAF0"/>
            </a:solidFill>
            <a:ln w="12700">
              <a:noFill/>
              <a:prstDash val="solid"/>
            </a:ln>
            <a:effectLst>
              <a:innerShdw blurRad="63500" dist="50800" dir="13500000">
                <a:prstClr val="black">
                  <a:alpha val="50000"/>
                </a:prstClr>
              </a:innerShdw>
            </a:effectLst>
            <a:scene3d>
              <a:camera prst="orthographicFront"/>
              <a:lightRig rig="threePt" dir="t"/>
            </a:scene3d>
            <a:sp3d prstMaterial="plastic">
              <a:bevelT w="63500" h="228600"/>
              <a:bevelB h="38100"/>
              <a:contourClr>
                <a:srgbClr val="000000"/>
              </a:contourClr>
            </a:sp3d>
          </c:spPr>
          <c:explosion val="25"/>
          <c:dPt>
            <c:idx val="0"/>
            <c:bubble3D val="0"/>
            <c:spPr>
              <a:gradFill>
                <a:gsLst>
                  <a:gs pos="15000">
                    <a:srgbClr val="0069B8"/>
                  </a:gs>
                  <a:gs pos="49000">
                    <a:schemeClr val="accent1">
                      <a:lumMod val="60000"/>
                      <a:lumOff val="40000"/>
                    </a:schemeClr>
                  </a:gs>
                  <a:gs pos="77000">
                    <a:srgbClr val="0069B8"/>
                  </a:gs>
                </a:gsLst>
                <a:path path="circle">
                  <a:fillToRect l="100000" t="100000"/>
                </a:path>
              </a:gradFill>
              <a:ln w="12700">
                <a:noFill/>
                <a:prstDash val="solid"/>
              </a:ln>
              <a:effectLst>
                <a:innerShdw blurRad="63500" dist="50800" dir="13500000">
                  <a:prstClr val="black">
                    <a:alpha val="50000"/>
                  </a:prstClr>
                </a:innerShdw>
              </a:effectLst>
              <a:scene3d>
                <a:camera prst="orthographicFront"/>
                <a:lightRig rig="threePt" dir="t"/>
              </a:scene3d>
              <a:sp3d prstMaterial="plastic">
                <a:bevelT w="63500" h="228600"/>
                <a:bevelB h="38100"/>
                <a:contourClr>
                  <a:srgbClr val="000000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311-43D8-ABDA-7F0D55A2DA86}"/>
              </c:ext>
            </c:extLst>
          </c:dPt>
          <c:dPt>
            <c:idx val="1"/>
            <c:bubble3D val="0"/>
            <c:spPr>
              <a:gradFill>
                <a:gsLst>
                  <a:gs pos="15000">
                    <a:srgbClr val="FF0000"/>
                  </a:gs>
                  <a:gs pos="49000">
                    <a:schemeClr val="accent2">
                      <a:lumMod val="60000"/>
                      <a:lumOff val="40000"/>
                    </a:schemeClr>
                  </a:gs>
                  <a:gs pos="77000">
                    <a:srgbClr val="FF0000"/>
                  </a:gs>
                </a:gsLst>
                <a:path path="circle">
                  <a:fillToRect l="100000" t="100000"/>
                </a:path>
              </a:gradFill>
              <a:ln w="12700">
                <a:noFill/>
                <a:prstDash val="solid"/>
              </a:ln>
              <a:effectLst>
                <a:innerShdw blurRad="63500" dist="50800" dir="13500000">
                  <a:prstClr val="black">
                    <a:alpha val="50000"/>
                  </a:prstClr>
                </a:innerShdw>
              </a:effectLst>
              <a:scene3d>
                <a:camera prst="orthographicFront"/>
                <a:lightRig rig="threePt" dir="t"/>
              </a:scene3d>
              <a:sp3d prstMaterial="plastic">
                <a:bevelT w="63500" h="228600"/>
                <a:bevelB h="38100"/>
                <a:contourClr>
                  <a:srgbClr val="000000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311-43D8-ABDA-7F0D55A2DA86}"/>
              </c:ext>
            </c:extLst>
          </c:dPt>
          <c:dLbls>
            <c:dLbl>
              <c:idx val="0"/>
              <c:layout>
                <c:manualLayout>
                  <c:x val="-2.7823148212668108E-2"/>
                  <c:y val="-6.4061451777987208E-2"/>
                </c:manualLayout>
              </c:layout>
              <c:tx>
                <c:rich>
                  <a:bodyPr/>
                  <a:lstStyle/>
                  <a:p>
                    <a:pPr>
                      <a:defRPr sz="1000" b="1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SEIN
91%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C311-43D8-ABDA-7F0D55A2DA86}"/>
                </c:ext>
              </c:extLst>
            </c:dLbl>
            <c:dLbl>
              <c:idx val="1"/>
              <c:layout>
                <c:manualLayout>
                  <c:x val="3.2459526629967712E-2"/>
                  <c:y val="3.044943706361038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11-43D8-ABDA-7F0D55A2DA86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('3.3.1'!$B$35,'3.3.1'!$B$38,'3.3.1'!$G$35,'3.3.1'!$G$39,'3.3.1'!$B$35,'3.3.1'!$B$35,'3.3.1'!$B$38,'3.3.1'!$B$35,'3.3.1'!$B$35,'3.3.1'!$B$38)</c:f>
              <c:strCache>
                <c:ptCount val="10"/>
                <c:pt idx="0">
                  <c:v>SEIN</c:v>
                </c:pt>
                <c:pt idx="1">
                  <c:v>SS AA</c:v>
                </c:pt>
                <c:pt idx="2">
                  <c:v> 13 757 </c:v>
                </c:pt>
                <c:pt idx="3">
                  <c:v>9%</c:v>
                </c:pt>
                <c:pt idx="4">
                  <c:v>SEIN</c:v>
                </c:pt>
                <c:pt idx="5">
                  <c:v>SEIN</c:v>
                </c:pt>
                <c:pt idx="6">
                  <c:v>SS AA</c:v>
                </c:pt>
                <c:pt idx="7">
                  <c:v>SEIN</c:v>
                </c:pt>
                <c:pt idx="8">
                  <c:v>SEIN</c:v>
                </c:pt>
                <c:pt idx="9">
                  <c:v>SS AA</c:v>
                </c:pt>
              </c:strCache>
            </c:strRef>
          </c:cat>
          <c:val>
            <c:numRef>
              <c:f>('3.3.1'!$G$35,'3.3.1'!$G$38)</c:f>
              <c:numCache>
                <c:formatCode>_ * #\ ##0_ ;_ * \-#\ ##0_ ;_ * "-"??_ ;_ @_ </c:formatCode>
                <c:ptCount val="2"/>
                <c:pt idx="0">
                  <c:v>13756.596000000001</c:v>
                </c:pt>
                <c:pt idx="1">
                  <c:v>1430.3739999999998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C311-43D8-ABDA-7F0D55A2DA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solidFill>
        <a:schemeClr val="tx1"/>
      </a:solidFill>
    </a:ln>
    <a:scene3d>
      <a:camera prst="orthographicFront"/>
      <a:lightRig rig="threePt" dir="t"/>
    </a:scene3d>
    <a:sp3d prstMaterial="plastic"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0.78740157480314965" l="0.78740157480314965" r="0.59055118110236227" t="0.78740157480314965" header="0" footer="0"/>
    <c:pageSetup paperSize="9"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t>PRODUCCIÓN DE ENERGÍA ELÉCTRICA 2002, POR TIPO DE SISTEMA</a:t>
            </a:r>
          </a:p>
        </c:rich>
      </c:tx>
      <c:overlay val="0"/>
      <c:spPr>
        <a:solidFill>
          <a:srgbClr val="000080"/>
        </a:solidFill>
        <a:ln w="25400">
          <a:noFill/>
        </a:ln>
      </c:spPr>
    </c:title>
    <c:autoTitleDeleted val="0"/>
    <c:view3D>
      <c:rotX val="15"/>
      <c:rotY val="27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v/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explosion val="31"/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44A0-4C0C-A6DD-3F0F51EEE4E2}"/>
              </c:ext>
            </c:extLst>
          </c:dPt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44A0-4C0C-A6DD-3F0F51EEE4E2}"/>
              </c:ext>
            </c:extLst>
          </c:dPt>
          <c:cat>
            <c:numLit>
              <c:formatCode>General</c:formatCode>
              <c:ptCount val="2"/>
              <c:pt idx="0">
                <c:v>#N/A</c:v>
              </c:pt>
              <c:pt idx="1">
                <c:v>#N/A</c:v>
              </c:pt>
            </c:numLit>
          </c:cat>
          <c:val>
            <c:numLit>
              <c:formatCode>General</c:formatCode>
              <c:ptCount val="2"/>
              <c:pt idx="0">
                <c:v>#N/A</c:v>
              </c:pt>
              <c:pt idx="1">
                <c:v>#N/A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4A0-4C0C-A6DD-3F0F51EEE4E2}"/>
            </c:ext>
          </c:extLst>
        </c:ser>
        <c:ser>
          <c:idx val="1"/>
          <c:order val="1"/>
          <c:tx>
            <c:v/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explosion val="31"/>
          <c:dPt>
            <c:idx val="0"/>
            <c:bubble3D val="0"/>
            <c:spPr>
              <a:solidFill>
                <a:srgbClr val="8080FF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44A0-4C0C-A6DD-3F0F51EEE4E2}"/>
              </c:ext>
            </c:extLst>
          </c:dPt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44A0-4C0C-A6DD-3F0F51EEE4E2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2"/>
              <c:pt idx="0">
                <c:v>#N/A</c:v>
              </c:pt>
              <c:pt idx="1">
                <c:v>#N/A</c:v>
              </c:pt>
            </c:numLit>
          </c:cat>
          <c:val>
            <c:numLit>
              <c:formatCode>General</c:formatCode>
              <c:ptCount val="2"/>
              <c:pt idx="0">
                <c:v>#N/A</c:v>
              </c:pt>
              <c:pt idx="1">
                <c:v>#N/A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44A0-4C0C-A6DD-3F0F51EEE4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t>POTENCIA EFECTIVA 2001, POR SISTEMA</a:t>
            </a:r>
          </a:p>
        </c:rich>
      </c:tx>
      <c:overlay val="0"/>
      <c:spPr>
        <a:solidFill>
          <a:srgbClr val="000080"/>
        </a:solidFill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v/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6266-4044-B49C-213051AD201C}"/>
              </c:ext>
            </c:extLst>
          </c:dPt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6266-4044-B49C-213051AD201C}"/>
              </c:ext>
            </c:extLst>
          </c:dPt>
          <c:val>
            <c:numRef>
              <c:f>('3.1'!#REF!,'3.1'!#REF!)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('3.1'!#REF!,'3.1'!#REF!)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6266-4044-B49C-213051AD201C}"/>
            </c:ext>
          </c:extLst>
        </c:ser>
        <c:ser>
          <c:idx val="1"/>
          <c:order val="1"/>
          <c:tx>
            <c:v/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spPr>
              <a:solidFill>
                <a:srgbClr val="8080FF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6266-4044-B49C-213051AD201C}"/>
              </c:ext>
            </c:extLst>
          </c:dPt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6266-4044-B49C-213051AD201C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val>
            <c:numRef>
              <c:f>('3.1'!#REF!,'3.1'!#REF!)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('3.1'!#REF!,'3.1'!#REF!)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6-6266-4044-B49C-213051AD20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t>VENTA DE ENERGÍA ELÉCTRICA 2001, POR  SISTEMA</a:t>
            </a:r>
          </a:p>
        </c:rich>
      </c:tx>
      <c:overlay val="0"/>
      <c:spPr>
        <a:solidFill>
          <a:srgbClr val="000080"/>
        </a:solidFill>
        <a:ln w="25400">
          <a:noFill/>
        </a:ln>
      </c:spPr>
    </c:title>
    <c:autoTitleDeleted val="0"/>
    <c:view3D>
      <c:rotX val="15"/>
      <c:hPercent val="26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/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2"/>
              <c:pt idx="0">
                <c:v>#N/A</c:v>
              </c:pt>
              <c:pt idx="1">
                <c:v>#N/A</c:v>
              </c:pt>
            </c:numLit>
          </c:cat>
          <c:val>
            <c:numLit>
              <c:formatCode>General</c:formatCode>
              <c:ptCount val="2"/>
              <c:pt idx="0">
                <c:v>#N/A</c:v>
              </c:pt>
              <c:pt idx="1">
                <c:v>#N/A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132-4536-9087-035F53E72BB5}"/>
            </c:ext>
          </c:extLst>
        </c:ser>
        <c:ser>
          <c:idx val="1"/>
          <c:order val="1"/>
          <c:tx>
            <c:v/>
          </c:tx>
          <c:spPr>
            <a:solidFill>
              <a:srgbClr val="CC9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2"/>
              <c:pt idx="0">
                <c:v>#N/A</c:v>
              </c:pt>
              <c:pt idx="1">
                <c:v>#N/A</c:v>
              </c:pt>
            </c:numLit>
          </c:cat>
          <c:val>
            <c:numLit>
              <c:formatCode>General</c:formatCode>
              <c:ptCount val="2"/>
              <c:pt idx="0">
                <c:v>#N/A</c:v>
              </c:pt>
              <c:pt idx="1">
                <c:v>#N/A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132-4536-9087-035F53E72B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42981760"/>
        <c:axId val="142991744"/>
        <c:axId val="0"/>
      </c:bar3DChart>
      <c:catAx>
        <c:axId val="142981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42991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2991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GW.h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429817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45588235294117646"/>
          <c:w val="0"/>
          <c:h val="0.1323529411764705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chemeClr val="tx1"/>
                </a:solidFill>
                <a:latin typeface="Arial"/>
                <a:ea typeface="Arial"/>
                <a:cs typeface="Arial"/>
              </a:defRPr>
            </a:pPr>
            <a:r>
              <a:rPr lang="es-PE" sz="1100">
                <a:solidFill>
                  <a:schemeClr val="tx1"/>
                </a:solidFill>
              </a:rPr>
              <a:t>POTENCIA INSTALADA  PARA EL  MERCADO ELÉCTRICO    </a:t>
            </a:r>
          </a:p>
        </c:rich>
      </c:tx>
      <c:layout>
        <c:manualLayout>
          <c:xMode val="edge"/>
          <c:yMode val="edge"/>
          <c:x val="0.26606050082665839"/>
          <c:y val="2.641851586733477E-2"/>
        </c:manualLayout>
      </c:layout>
      <c:overlay val="0"/>
      <c:spPr>
        <a:solidFill>
          <a:srgbClr val="C4D79B"/>
        </a:solidFill>
        <a:ln w="25400">
          <a:noFill/>
        </a:ln>
        <a:scene3d>
          <a:camera prst="orthographicFront"/>
          <a:lightRig rig="threePt" dir="t"/>
        </a:scene3d>
        <a:sp3d prstMaterial="plastic">
          <a:bevelT w="44450" h="50800"/>
        </a:sp3d>
      </c:spPr>
    </c:title>
    <c:autoTitleDeleted val="0"/>
    <c:plotArea>
      <c:layout>
        <c:manualLayout>
          <c:layoutTarget val="inner"/>
          <c:xMode val="edge"/>
          <c:yMode val="edge"/>
          <c:x val="8.8378626768348192E-2"/>
          <c:y val="0.23887742641795445"/>
          <c:w val="0.88404596441038841"/>
          <c:h val="0.55193902901174796"/>
        </c:manualLayout>
      </c:layout>
      <c:barChart>
        <c:barDir val="col"/>
        <c:grouping val="clustered"/>
        <c:varyColors val="0"/>
        <c:ser>
          <c:idx val="0"/>
          <c:order val="0"/>
          <c:spPr>
            <a:blipFill>
              <a:blip xmlns:r="http://schemas.openxmlformats.org/officeDocument/2006/relationships" r:embed="rId1"/>
              <a:tile tx="0" ty="0" sx="100000" sy="100000" flip="none" algn="tl"/>
            </a:blipFill>
            <a:ln w="12700">
              <a:noFill/>
              <a:prstDash val="solid"/>
            </a:ln>
            <a:effectLst>
              <a:outerShdw blurRad="139700" dist="114300" dir="600000" algn="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/>
            </a:sp3d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'3.3.2.1 (Graf)'!$P$7:$P$13</c:f>
              <c:strCache>
                <c:ptCount val="7"/>
                <c:pt idx="0">
                  <c:v>ENGIE PERU</c:v>
                </c:pt>
                <c:pt idx="1">
                  <c:v>KALLPA</c:v>
                </c:pt>
                <c:pt idx="2">
                  <c:v>ENEL PERU</c:v>
                </c:pt>
                <c:pt idx="3">
                  <c:v>ELP</c:v>
                </c:pt>
                <c:pt idx="4">
                  <c:v>SAMAY</c:v>
                </c:pt>
                <c:pt idx="5">
                  <c:v>FÉNIX POWER</c:v>
                </c:pt>
                <c:pt idx="6">
                  <c:v>OTROS</c:v>
                </c:pt>
              </c:strCache>
            </c:strRef>
          </c:cat>
          <c:val>
            <c:numRef>
              <c:f>'3.3.2.1 (Graf)'!$Q$7:$Q$13</c:f>
              <c:numCache>
                <c:formatCode>#\ ##0</c:formatCode>
                <c:ptCount val="7"/>
                <c:pt idx="0">
                  <c:v>2675.0310000000004</c:v>
                </c:pt>
                <c:pt idx="1">
                  <c:v>1696.1</c:v>
                </c:pt>
                <c:pt idx="2">
                  <c:v>1539.251</c:v>
                </c:pt>
                <c:pt idx="3">
                  <c:v>1027.04</c:v>
                </c:pt>
                <c:pt idx="4">
                  <c:v>616</c:v>
                </c:pt>
                <c:pt idx="5">
                  <c:v>578.79999999999995</c:v>
                </c:pt>
                <c:pt idx="6">
                  <c:v>5591.8260000000091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1FC-43C0-A729-A680F340CAB2}"/>
            </c:ext>
          </c:extLst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0"/>
                  <c:y val="-7.59264910858256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FC-43C0-A729-A680F340CAB2}"/>
                </c:ext>
              </c:extLst>
            </c:dLbl>
            <c:dLbl>
              <c:idx val="1"/>
              <c:layout>
                <c:manualLayout>
                  <c:x val="0"/>
                  <c:y val="-3.61554719456312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FC-43C0-A729-A680F340CAB2}"/>
                </c:ext>
              </c:extLst>
            </c:dLbl>
            <c:dLbl>
              <c:idx val="2"/>
              <c:layout>
                <c:manualLayout>
                  <c:x val="0"/>
                  <c:y val="-3.2539924751068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FC-43C0-A729-A680F340CAB2}"/>
                </c:ext>
              </c:extLst>
            </c:dLbl>
            <c:dLbl>
              <c:idx val="4"/>
              <c:layout>
                <c:manualLayout>
                  <c:x val="1.2768673758073044E-3"/>
                  <c:y val="7.23109438912625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FC-43C0-A729-A680F340CAB2}"/>
                </c:ext>
              </c:extLst>
            </c:dLbl>
            <c:dLbl>
              <c:idx val="5"/>
              <c:layout>
                <c:manualLayout>
                  <c:x val="3.8306021274220068E-3"/>
                  <c:y val="1.08466415836893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FC-43C0-A729-A680F340CAB2}"/>
                </c:ext>
              </c:extLst>
            </c:dLbl>
            <c:dLbl>
              <c:idx val="6"/>
              <c:layout>
                <c:manualLayout>
                  <c:x val="0"/>
                  <c:y val="-0.166315170949903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FC-43C0-A729-A680F340CA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'3.3.2.1 (Graf)'!$P$7:$P$13</c:f>
              <c:strCache>
                <c:ptCount val="7"/>
                <c:pt idx="0">
                  <c:v>ENGIE PERU</c:v>
                </c:pt>
                <c:pt idx="1">
                  <c:v>KALLPA</c:v>
                </c:pt>
                <c:pt idx="2">
                  <c:v>ENEL PERU</c:v>
                </c:pt>
                <c:pt idx="3">
                  <c:v>ELP</c:v>
                </c:pt>
                <c:pt idx="4">
                  <c:v>SAMAY</c:v>
                </c:pt>
                <c:pt idx="5">
                  <c:v>FÉNIX POWER</c:v>
                </c:pt>
                <c:pt idx="6">
                  <c:v>OTROS</c:v>
                </c:pt>
              </c:strCache>
            </c:strRef>
          </c:cat>
          <c:val>
            <c:numRef>
              <c:f>'3.3.2.1 (Graf)'!$R$7:$R$13</c:f>
              <c:numCache>
                <c:formatCode>0%</c:formatCode>
                <c:ptCount val="7"/>
                <c:pt idx="0">
                  <c:v>0.1949155963313447</c:v>
                </c:pt>
                <c:pt idx="1">
                  <c:v>0.12358598570917259</c:v>
                </c:pt>
                <c:pt idx="2">
                  <c:v>0.11215721483923685</c:v>
                </c:pt>
                <c:pt idx="3">
                  <c:v>7.483506324081636E-2</c:v>
                </c:pt>
                <c:pt idx="4">
                  <c:v>4.4884716229497273E-2</c:v>
                </c:pt>
                <c:pt idx="5">
                  <c:v>4.2174145703949707E-2</c:v>
                </c:pt>
                <c:pt idx="6">
                  <c:v>0.40744727794598251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11FC-43C0-A729-A680F340CA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36776320"/>
        <c:axId val="136807168"/>
      </c:barChart>
      <c:catAx>
        <c:axId val="136776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100"/>
                  <a:t>TOTAL : 13 724 MW</a:t>
                </a:r>
              </a:p>
            </c:rich>
          </c:tx>
          <c:layout>
            <c:manualLayout>
              <c:xMode val="edge"/>
              <c:yMode val="edge"/>
              <c:x val="0.4101094410178594"/>
              <c:y val="0.1052333431583084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36807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6807168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MW</a:t>
                </a:r>
              </a:p>
            </c:rich>
          </c:tx>
          <c:layout>
            <c:manualLayout>
              <c:xMode val="edge"/>
              <c:yMode val="edge"/>
              <c:x val="1.1043093067444642E-2"/>
              <c:y val="0.49318682870391456"/>
            </c:manualLayout>
          </c:layout>
          <c:overlay val="0"/>
          <c:spPr>
            <a:noFill/>
            <a:ln w="25400">
              <a:noFill/>
            </a:ln>
          </c:spPr>
        </c:title>
        <c:numFmt formatCode="#\ 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36776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solidFill>
        <a:srgbClr val="000000"/>
      </a:solidFill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chemeClr val="tx1"/>
                </a:solidFill>
                <a:latin typeface="Arial"/>
                <a:ea typeface="Arial"/>
                <a:cs typeface="Arial"/>
              </a:defRPr>
            </a:pPr>
            <a:r>
              <a:rPr lang="es-PE" sz="1100">
                <a:solidFill>
                  <a:schemeClr val="tx1"/>
                </a:solidFill>
              </a:rPr>
              <a:t>POTENCIA INSTALADA HIDRÁULICA  PARA EL MERCADO ELÉCTRICO   </a:t>
            </a:r>
          </a:p>
        </c:rich>
      </c:tx>
      <c:layout>
        <c:manualLayout>
          <c:xMode val="edge"/>
          <c:yMode val="edge"/>
          <c:x val="0.26226037080828157"/>
          <c:y val="2.4469703269219698E-2"/>
        </c:manualLayout>
      </c:layout>
      <c:overlay val="0"/>
      <c:spPr>
        <a:solidFill>
          <a:srgbClr val="C4D79B"/>
        </a:solidFill>
        <a:ln w="25400">
          <a:noFill/>
        </a:ln>
        <a:scene3d>
          <a:camera prst="orthographicFront"/>
          <a:lightRig rig="threePt" dir="t"/>
        </a:scene3d>
        <a:sp3d prstMaterial="plastic">
          <a:bevelT w="44450" h="50800"/>
        </a:sp3d>
      </c:spPr>
    </c:title>
    <c:autoTitleDeleted val="0"/>
    <c:plotArea>
      <c:layout>
        <c:manualLayout>
          <c:layoutTarget val="inner"/>
          <c:xMode val="edge"/>
          <c:yMode val="edge"/>
          <c:x val="8.5413661457906173E-2"/>
          <c:y val="0.2184062020972096"/>
          <c:w val="0.89579393394088802"/>
          <c:h val="0.66595770102084795"/>
        </c:manualLayout>
      </c:layout>
      <c:barChart>
        <c:barDir val="col"/>
        <c:grouping val="clustered"/>
        <c:varyColors val="0"/>
        <c:ser>
          <c:idx val="0"/>
          <c:order val="0"/>
          <c:spPr>
            <a:blipFill>
              <a:blip xmlns:r="http://schemas.openxmlformats.org/officeDocument/2006/relationships" r:embed="rId1"/>
              <a:tile tx="0" ty="0" sx="100000" sy="100000" flip="none" algn="tl"/>
            </a:blipFill>
            <a:ln w="12700">
              <a:noFill/>
              <a:prstDash val="solid"/>
            </a:ln>
            <a:effectLst>
              <a:outerShdw blurRad="139700" dist="127000" dir="600000" algn="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95250"/>
            </a:sp3d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'3.3.2.1 (Graf)'!$P$41:$P$47</c:f>
              <c:strCache>
                <c:ptCount val="7"/>
                <c:pt idx="0">
                  <c:v>ELP</c:v>
                </c:pt>
                <c:pt idx="1">
                  <c:v>ENEL PERU</c:v>
                </c:pt>
                <c:pt idx="2">
                  <c:v>KALLPA</c:v>
                </c:pt>
                <c:pt idx="3">
                  <c:v>EGEHUALLAGA</c:v>
                </c:pt>
                <c:pt idx="4">
                  <c:v>STATKRAFT </c:v>
                </c:pt>
                <c:pt idx="5">
                  <c:v>ORAZUL</c:v>
                </c:pt>
                <c:pt idx="6">
                  <c:v>OTROS</c:v>
                </c:pt>
              </c:strCache>
            </c:strRef>
          </c:cat>
          <c:val>
            <c:numRef>
              <c:f>'3.3.2.1 (Graf)'!$Q$41:$Q$47</c:f>
              <c:numCache>
                <c:formatCode>#\ ##0</c:formatCode>
                <c:ptCount val="7"/>
                <c:pt idx="0">
                  <c:v>1008.36</c:v>
                </c:pt>
                <c:pt idx="1">
                  <c:v>568.55099999999993</c:v>
                </c:pt>
                <c:pt idx="2">
                  <c:v>524.6</c:v>
                </c:pt>
                <c:pt idx="3">
                  <c:v>456</c:v>
                </c:pt>
                <c:pt idx="4">
                  <c:v>441.54900000000015</c:v>
                </c:pt>
                <c:pt idx="5">
                  <c:v>351.46099999999996</c:v>
                </c:pt>
                <c:pt idx="6">
                  <c:v>1935.1590000000033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19B-466C-90FA-4583932CEAC5}"/>
            </c:ext>
          </c:extLst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1.2764599083039446E-3"/>
                  <c:y val="-0.135836530765787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9B-466C-90FA-4583932CEAC5}"/>
                </c:ext>
              </c:extLst>
            </c:dLbl>
            <c:dLbl>
              <c:idx val="1"/>
              <c:layout>
                <c:manualLayout>
                  <c:x val="-1.2764599083039446E-3"/>
                  <c:y val="-4.9696291743580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9B-466C-90FA-4583932CEAC5}"/>
                </c:ext>
              </c:extLst>
            </c:dLbl>
            <c:dLbl>
              <c:idx val="2"/>
              <c:layout>
                <c:manualLayout>
                  <c:x val="-2.5529198166078892E-3"/>
                  <c:y val="-4.3070119511103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9B-466C-90FA-4583932CEAC5}"/>
                </c:ext>
              </c:extLst>
            </c:dLbl>
            <c:dLbl>
              <c:idx val="3"/>
              <c:layout>
                <c:manualLayout>
                  <c:x val="0"/>
                  <c:y val="-2.9817775046148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9B-466C-90FA-4583932CEAC5}"/>
                </c:ext>
              </c:extLst>
            </c:dLbl>
            <c:dLbl>
              <c:idx val="4"/>
              <c:layout>
                <c:manualLayout>
                  <c:x val="-1.2764599083039446E-3"/>
                  <c:y val="-2.6504688929909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9B-466C-90FA-4583932CEAC5}"/>
                </c:ext>
              </c:extLst>
            </c:dLbl>
            <c:dLbl>
              <c:idx val="5"/>
              <c:layout>
                <c:manualLayout>
                  <c:x val="-9.3605978598036797E-17"/>
                  <c:y val="-1.65654305811935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9B-466C-90FA-4583932CEAC5}"/>
                </c:ext>
              </c:extLst>
            </c:dLbl>
            <c:dLbl>
              <c:idx val="6"/>
              <c:layout>
                <c:manualLayout>
                  <c:x val="0"/>
                  <c:y val="-0.265046889299097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9B-466C-90FA-4583932CEA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'3.3.2.1 (Graf)'!$P$41:$P$47</c:f>
              <c:strCache>
                <c:ptCount val="7"/>
                <c:pt idx="0">
                  <c:v>ELP</c:v>
                </c:pt>
                <c:pt idx="1">
                  <c:v>ENEL PERU</c:v>
                </c:pt>
                <c:pt idx="2">
                  <c:v>KALLPA</c:v>
                </c:pt>
                <c:pt idx="3">
                  <c:v>EGEHUALLAGA</c:v>
                </c:pt>
                <c:pt idx="4">
                  <c:v>STATKRAFT </c:v>
                </c:pt>
                <c:pt idx="5">
                  <c:v>ORAZUL</c:v>
                </c:pt>
                <c:pt idx="6">
                  <c:v>OTROS</c:v>
                </c:pt>
              </c:strCache>
            </c:strRef>
          </c:cat>
          <c:val>
            <c:numRef>
              <c:f>'3.3.2.1 (Graf)'!$R$41:$R$47</c:f>
              <c:numCache>
                <c:formatCode>0%</c:formatCode>
                <c:ptCount val="7"/>
                <c:pt idx="0">
                  <c:v>0.19077204825112368</c:v>
                </c:pt>
                <c:pt idx="1">
                  <c:v>0.10756440041773237</c:v>
                </c:pt>
                <c:pt idx="2">
                  <c:v>9.9249292427842722E-2</c:v>
                </c:pt>
                <c:pt idx="3">
                  <c:v>8.6270829864842316E-2</c:v>
                </c:pt>
                <c:pt idx="4">
                  <c:v>8.3536839157875603E-2</c:v>
                </c:pt>
                <c:pt idx="5">
                  <c:v>6.6493052927910842E-2</c:v>
                </c:pt>
                <c:pt idx="6">
                  <c:v>0.36611353695267251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19B-466C-90FA-4583932CEA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37766784"/>
        <c:axId val="137785344"/>
      </c:barChart>
      <c:catAx>
        <c:axId val="137766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100"/>
                  <a:t>TOTAL : 5 286  MW</a:t>
                </a:r>
              </a:p>
            </c:rich>
          </c:tx>
          <c:layout>
            <c:manualLayout>
              <c:xMode val="edge"/>
              <c:yMode val="edge"/>
              <c:x val="0.43908943171240977"/>
              <c:y val="9.748581589770816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37785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7785344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MW</a:t>
                </a:r>
              </a:p>
            </c:rich>
          </c:tx>
          <c:layout>
            <c:manualLayout>
              <c:xMode val="edge"/>
              <c:yMode val="edge"/>
              <c:x val="9.5328438159839306E-3"/>
              <c:y val="0.49277355917276155"/>
            </c:manualLayout>
          </c:layout>
          <c:overlay val="0"/>
          <c:spPr>
            <a:noFill/>
            <a:ln w="25400">
              <a:noFill/>
            </a:ln>
          </c:spPr>
        </c:title>
        <c:numFmt formatCode="#\ 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377667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chemeClr val="tx1"/>
                </a:solidFill>
                <a:latin typeface="Arial"/>
                <a:ea typeface="Arial"/>
                <a:cs typeface="Arial"/>
              </a:defRPr>
            </a:pPr>
            <a:r>
              <a:rPr lang="es-PE" sz="1100">
                <a:solidFill>
                  <a:schemeClr val="tx1"/>
                </a:solidFill>
              </a:rPr>
              <a:t>POTENCIA INSTALADA TÉRMICA PARA EL MERCADO ELÉCTRICO   </a:t>
            </a:r>
          </a:p>
        </c:rich>
      </c:tx>
      <c:layout>
        <c:manualLayout>
          <c:xMode val="edge"/>
          <c:yMode val="edge"/>
          <c:x val="0.28737562977041664"/>
          <c:y val="2.146347648572914E-2"/>
        </c:manualLayout>
      </c:layout>
      <c:overlay val="0"/>
      <c:spPr>
        <a:solidFill>
          <a:srgbClr val="C4D79B"/>
        </a:solidFill>
        <a:ln w="25400">
          <a:noFill/>
        </a:ln>
        <a:scene3d>
          <a:camera prst="orthographicFront"/>
          <a:lightRig rig="threePt" dir="t"/>
        </a:scene3d>
        <a:sp3d>
          <a:bevelT w="44450" h="50800"/>
        </a:sp3d>
      </c:spPr>
    </c:title>
    <c:autoTitleDeleted val="0"/>
    <c:plotArea>
      <c:layout>
        <c:manualLayout>
          <c:layoutTarget val="inner"/>
          <c:xMode val="edge"/>
          <c:yMode val="edge"/>
          <c:x val="8.5526724175857494E-2"/>
          <c:y val="0.19150128621981954"/>
          <c:w val="0.89966021618479064"/>
          <c:h val="0.66912523994202222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D6B19C"/>
                </a:gs>
                <a:gs pos="30000">
                  <a:srgbClr val="D49E6C"/>
                </a:gs>
                <a:gs pos="70000">
                  <a:srgbClr val="A65528"/>
                </a:gs>
                <a:gs pos="100000">
                  <a:srgbClr val="663012"/>
                </a:gs>
              </a:gsLst>
              <a:lin ang="0" scaled="0"/>
            </a:gradFill>
            <a:ln w="12700">
              <a:noFill/>
              <a:prstDash val="solid"/>
            </a:ln>
            <a:effectLst>
              <a:outerShdw blurRad="152400" dist="114300" algn="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69850"/>
            </a:sp3d>
          </c:spPr>
          <c:invertIfNegative val="0"/>
          <c:dLbls>
            <c:dLbl>
              <c:idx val="6"/>
              <c:layout>
                <c:manualLayout>
                  <c:x val="1.3969257343415733E-3"/>
                  <c:y val="4.56285317276516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B9-40FA-AB07-D2DDD482C1BE}"/>
                </c:ext>
              </c:extLst>
            </c:dLbl>
            <c:numFmt formatCode="#\ ###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'3.3.2.1 (Graf)'!$P$73:$P$79</c:f>
              <c:strCache>
                <c:ptCount val="7"/>
                <c:pt idx="0">
                  <c:v>ENGIE PERU</c:v>
                </c:pt>
                <c:pt idx="1">
                  <c:v>KALLPA</c:v>
                </c:pt>
                <c:pt idx="2">
                  <c:v>ENEL PERU</c:v>
                </c:pt>
                <c:pt idx="3">
                  <c:v>SAMAY</c:v>
                </c:pt>
                <c:pt idx="4">
                  <c:v>FÉNIX POWER</c:v>
                </c:pt>
                <c:pt idx="5">
                  <c:v>ENEL PIURA</c:v>
                </c:pt>
                <c:pt idx="6">
                  <c:v>OTROS</c:v>
                </c:pt>
              </c:strCache>
            </c:strRef>
          </c:cat>
          <c:val>
            <c:numRef>
              <c:f>'3.3.2.1 (Graf)'!$Q$73:$Q$79</c:f>
              <c:numCache>
                <c:formatCode>#\ ##0</c:formatCode>
                <c:ptCount val="7"/>
                <c:pt idx="0">
                  <c:v>2385.3500000000004</c:v>
                </c:pt>
                <c:pt idx="1">
                  <c:v>1171.5</c:v>
                </c:pt>
                <c:pt idx="2">
                  <c:v>970.7</c:v>
                </c:pt>
                <c:pt idx="3">
                  <c:v>616</c:v>
                </c:pt>
                <c:pt idx="4">
                  <c:v>578.79999999999995</c:v>
                </c:pt>
                <c:pt idx="5">
                  <c:v>330.34</c:v>
                </c:pt>
                <c:pt idx="6">
                  <c:v>1687.6540000000068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DB9-40FA-AB07-D2DDD482C1BE}"/>
            </c:ext>
          </c:extLst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0"/>
                  <c:y val="-0.226353217958543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B9-40FA-AB07-D2DDD482C1BE}"/>
                </c:ext>
              </c:extLst>
            </c:dLbl>
            <c:dLbl>
              <c:idx val="1"/>
              <c:layout>
                <c:manualLayout>
                  <c:x val="1.2756457529735101E-3"/>
                  <c:y val="-7.8731554072536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B9-40FA-AB07-D2DDD482C1BE}"/>
                </c:ext>
              </c:extLst>
            </c:dLbl>
            <c:dLbl>
              <c:idx val="2"/>
              <c:layout>
                <c:manualLayout>
                  <c:x val="-2.5512915059469734E-3"/>
                  <c:y val="-4.92072212953355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B9-40FA-AB07-D2DDD482C1BE}"/>
                </c:ext>
              </c:extLst>
            </c:dLbl>
            <c:dLbl>
              <c:idx val="3"/>
              <c:layout>
                <c:manualLayout>
                  <c:x val="0"/>
                  <c:y val="-2.296336993782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B9-40FA-AB07-D2DDD482C1BE}"/>
                </c:ext>
              </c:extLst>
            </c:dLbl>
            <c:dLbl>
              <c:idx val="4"/>
              <c:layout>
                <c:manualLayout>
                  <c:x val="0"/>
                  <c:y val="-1.64024070984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B9-40FA-AB07-D2DDD482C1BE}"/>
                </c:ext>
              </c:extLst>
            </c:dLbl>
            <c:dLbl>
              <c:idx val="6"/>
              <c:layout>
                <c:manualLayout>
                  <c:x val="0"/>
                  <c:y val="-0.114816849689116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B9-40FA-AB07-D2DDD482C1B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'3.3.2.1 (Graf)'!$P$73:$P$79</c:f>
              <c:strCache>
                <c:ptCount val="7"/>
                <c:pt idx="0">
                  <c:v>ENGIE PERU</c:v>
                </c:pt>
                <c:pt idx="1">
                  <c:v>KALLPA</c:v>
                </c:pt>
                <c:pt idx="2">
                  <c:v>ENEL PERU</c:v>
                </c:pt>
                <c:pt idx="3">
                  <c:v>SAMAY</c:v>
                </c:pt>
                <c:pt idx="4">
                  <c:v>FÉNIX POWER</c:v>
                </c:pt>
                <c:pt idx="5">
                  <c:v>ENEL PIURA</c:v>
                </c:pt>
                <c:pt idx="6">
                  <c:v>OTROS</c:v>
                </c:pt>
              </c:strCache>
            </c:strRef>
          </c:cat>
          <c:val>
            <c:numRef>
              <c:f>'3.3.2.1 (Graf)'!$R$73:$R$79</c:f>
              <c:numCache>
                <c:formatCode>0%</c:formatCode>
                <c:ptCount val="7"/>
                <c:pt idx="0">
                  <c:v>0.30817105803049555</c:v>
                </c:pt>
                <c:pt idx="1">
                  <c:v>0.15134986248673171</c:v>
                </c:pt>
                <c:pt idx="2">
                  <c:v>0.12540786300970591</c:v>
                </c:pt>
                <c:pt idx="3">
                  <c:v>7.9583026284103062E-2</c:v>
                </c:pt>
                <c:pt idx="4">
                  <c:v>7.4777038333179946E-2</c:v>
                </c:pt>
                <c:pt idx="5">
                  <c:v>4.2677689777095136E-2</c:v>
                </c:pt>
                <c:pt idx="6">
                  <c:v>0.21803346207868865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DB9-40FA-AB07-D2DDD482C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37831552"/>
        <c:axId val="137833472"/>
      </c:barChart>
      <c:catAx>
        <c:axId val="137831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TOTAL : 7 740 MW</a:t>
                </a:r>
              </a:p>
            </c:rich>
          </c:tx>
          <c:layout>
            <c:manualLayout>
              <c:xMode val="edge"/>
              <c:yMode val="edge"/>
              <c:x val="0.46283253386430145"/>
              <c:y val="8.5776053355649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37833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7833472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MW</a:t>
                </a:r>
              </a:p>
            </c:rich>
          </c:tx>
          <c:layout>
            <c:manualLayout>
              <c:xMode val="edge"/>
              <c:yMode val="edge"/>
              <c:x val="1.1282735129134519E-2"/>
              <c:y val="0.43172039552790303"/>
            </c:manualLayout>
          </c:layout>
          <c:overlay val="0"/>
          <c:spPr>
            <a:noFill/>
            <a:ln w="25400">
              <a:noFill/>
            </a:ln>
          </c:spPr>
        </c:title>
        <c:numFmt formatCode="#\ 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37831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solidFill>
        <a:schemeClr val="tx1"/>
      </a:solidFill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chemeClr val="tx1"/>
                </a:solidFill>
                <a:latin typeface="Arial"/>
                <a:ea typeface="Arial"/>
                <a:cs typeface="Arial"/>
              </a:defRPr>
            </a:pPr>
            <a:r>
              <a:rPr lang="es-PE" sz="1100">
                <a:solidFill>
                  <a:schemeClr val="tx1"/>
                </a:solidFill>
              </a:rPr>
              <a:t>POTENCIA INSTALADA  SOLAR  PARA EL MERCADO ELÉCTRICO  </a:t>
            </a:r>
          </a:p>
        </c:rich>
      </c:tx>
      <c:layout>
        <c:manualLayout>
          <c:xMode val="edge"/>
          <c:yMode val="edge"/>
          <c:x val="0.28714337974654802"/>
          <c:y val="2.2440310903166089E-2"/>
        </c:manualLayout>
      </c:layout>
      <c:overlay val="0"/>
      <c:spPr>
        <a:solidFill>
          <a:srgbClr val="C4D79B"/>
        </a:solidFill>
        <a:ln w="25400">
          <a:noFill/>
        </a:ln>
        <a:scene3d>
          <a:camera prst="orthographicFront"/>
          <a:lightRig rig="threePt" dir="t"/>
        </a:scene3d>
        <a:sp3d prstMaterial="plastic">
          <a:bevelT w="44450" h="57150"/>
        </a:sp3d>
      </c:spPr>
    </c:title>
    <c:autoTitleDeleted val="0"/>
    <c:plotArea>
      <c:layout>
        <c:manualLayout>
          <c:layoutTarget val="inner"/>
          <c:xMode val="edge"/>
          <c:yMode val="edge"/>
          <c:x val="8.187954681554957E-2"/>
          <c:y val="0.21258719525730926"/>
          <c:w val="0.89395994301678983"/>
          <c:h val="0.66181481046212509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chemeClr val="accent4">
                    <a:lumMod val="75000"/>
                  </a:schemeClr>
                </a:gs>
                <a:gs pos="50000">
                  <a:srgbClr val="FFCC00"/>
                </a:gs>
                <a:gs pos="100000">
                  <a:srgbClr val="333300"/>
                </a:gs>
              </a:gsLst>
              <a:lin ang="0" scaled="1"/>
            </a:gradFill>
            <a:ln w="12700">
              <a:noFill/>
              <a:prstDash val="solid"/>
            </a:ln>
            <a:effectLst>
              <a:outerShdw blurRad="139700" dist="139700" algn="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95250"/>
            </a:sp3d>
          </c:spPr>
          <c:invertIfNegative val="0"/>
          <c:dLbls>
            <c:dLbl>
              <c:idx val="6"/>
              <c:layout>
                <c:manualLayout>
                  <c:x val="1.3969257343415733E-3"/>
                  <c:y val="4.56285317276516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8E-460D-8296-25FC4EC25E26}"/>
                </c:ext>
              </c:extLst>
            </c:dLbl>
            <c:numFmt formatCode="#\ ###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'3.3.2.1 (Graf)'!$P$100:$P$106</c:f>
              <c:strCache>
                <c:ptCount val="7"/>
                <c:pt idx="0">
                  <c:v>ENEL GREEN</c:v>
                </c:pt>
                <c:pt idx="1">
                  <c:v>ENGIE PERU</c:v>
                </c:pt>
                <c:pt idx="2">
                  <c:v>GTS REPARTICION</c:v>
                </c:pt>
                <c:pt idx="3">
                  <c:v>GTS MAJES</c:v>
                </c:pt>
                <c:pt idx="4">
                  <c:v>PANAMERICANA SOLAR</c:v>
                </c:pt>
                <c:pt idx="5">
                  <c:v>TACNA SOLAR</c:v>
                </c:pt>
                <c:pt idx="6">
                  <c:v>MOQUEGUA SOLAR</c:v>
                </c:pt>
              </c:strCache>
            </c:strRef>
          </c:cat>
          <c:val>
            <c:numRef>
              <c:f>'3.3.2.1 (Graf)'!$Q$100:$Q$106</c:f>
              <c:numCache>
                <c:formatCode>#\ ##0</c:formatCode>
                <c:ptCount val="7"/>
                <c:pt idx="0">
                  <c:v>144.48400000000001</c:v>
                </c:pt>
                <c:pt idx="1">
                  <c:v>44.540999999999997</c:v>
                </c:pt>
                <c:pt idx="2">
                  <c:v>22</c:v>
                </c:pt>
                <c:pt idx="3">
                  <c:v>22</c:v>
                </c:pt>
                <c:pt idx="4">
                  <c:v>20</c:v>
                </c:pt>
                <c:pt idx="5">
                  <c:v>20</c:v>
                </c:pt>
                <c:pt idx="6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78E-460D-8296-25FC4EC25E26}"/>
            </c:ext>
          </c:extLst>
        </c:ser>
        <c:ser>
          <c:idx val="1"/>
          <c:order val="1"/>
          <c:spPr>
            <a:solidFill>
              <a:schemeClr val="accent4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2.6090243583060117E-5"/>
                  <c:y val="-0.265926626788759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8E-460D-8296-25FC4EC25E26}"/>
                </c:ext>
              </c:extLst>
            </c:dLbl>
            <c:dLbl>
              <c:idx val="1"/>
              <c:layout>
                <c:manualLayout>
                  <c:x val="0"/>
                  <c:y val="-4.88798370672097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8E-460D-8296-25FC4EC25E26}"/>
                </c:ext>
              </c:extLst>
            </c:dLbl>
            <c:dLbl>
              <c:idx val="5"/>
              <c:layout>
                <c:manualLayout>
                  <c:x val="2.6484576111691165E-3"/>
                  <c:y val="-1.36537854495454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8E-460D-8296-25FC4EC25E2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'3.3.2.1 (Graf)'!$P$100:$P$106</c:f>
              <c:strCache>
                <c:ptCount val="7"/>
                <c:pt idx="0">
                  <c:v>ENEL GREEN</c:v>
                </c:pt>
                <c:pt idx="1">
                  <c:v>ENGIE PERU</c:v>
                </c:pt>
                <c:pt idx="2">
                  <c:v>GTS REPARTICION</c:v>
                </c:pt>
                <c:pt idx="3">
                  <c:v>GTS MAJES</c:v>
                </c:pt>
                <c:pt idx="4">
                  <c:v>PANAMERICANA SOLAR</c:v>
                </c:pt>
                <c:pt idx="5">
                  <c:v>TACNA SOLAR</c:v>
                </c:pt>
                <c:pt idx="6">
                  <c:v>MOQUEGUA SOLAR</c:v>
                </c:pt>
              </c:strCache>
            </c:strRef>
          </c:cat>
          <c:val>
            <c:numRef>
              <c:f>'3.3.2.1 (Graf)'!$R$100:$R$106</c:f>
              <c:numCache>
                <c:formatCode>0%</c:formatCode>
                <c:ptCount val="7"/>
                <c:pt idx="0">
                  <c:v>0.49988582658095593</c:v>
                </c:pt>
                <c:pt idx="1">
                  <c:v>0.15410297750437665</c:v>
                </c:pt>
                <c:pt idx="2">
                  <c:v>7.6115612696084203E-2</c:v>
                </c:pt>
                <c:pt idx="3">
                  <c:v>7.6115612696084203E-2</c:v>
                </c:pt>
                <c:pt idx="4">
                  <c:v>6.9196011541894725E-2</c:v>
                </c:pt>
                <c:pt idx="5">
                  <c:v>6.9196011541894725E-2</c:v>
                </c:pt>
                <c:pt idx="6">
                  <c:v>5.5356809233515783E-2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478E-460D-8296-25FC4EC25E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37890816"/>
        <c:axId val="137897088"/>
      </c:barChart>
      <c:catAx>
        <c:axId val="137890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100"/>
                  <a:t>TOTAL : 289 MW</a:t>
                </a:r>
              </a:p>
            </c:rich>
          </c:tx>
          <c:layout>
            <c:manualLayout>
              <c:xMode val="edge"/>
              <c:yMode val="edge"/>
              <c:x val="0.45145211382380468"/>
              <c:y val="8.914146601240062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37897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7897088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MW</a:t>
                </a:r>
              </a:p>
            </c:rich>
          </c:tx>
          <c:layout>
            <c:manualLayout>
              <c:xMode val="edge"/>
              <c:yMode val="edge"/>
              <c:x val="1.3237417845727826E-2"/>
              <c:y val="0.46123207132954819"/>
            </c:manualLayout>
          </c:layout>
          <c:overlay val="0"/>
          <c:spPr>
            <a:noFill/>
            <a:ln w="25400">
              <a:noFill/>
            </a:ln>
          </c:spPr>
        </c:title>
        <c:numFmt formatCode="#\ 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37890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solidFill>
        <a:srgbClr val="000000"/>
      </a:solidFill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chemeClr val="tx1"/>
                </a:solidFill>
                <a:latin typeface="Arial"/>
                <a:ea typeface="Arial"/>
                <a:cs typeface="Arial"/>
              </a:defRPr>
            </a:pPr>
            <a:r>
              <a:rPr lang="es-PE" sz="1100">
                <a:solidFill>
                  <a:schemeClr val="tx1"/>
                </a:solidFill>
              </a:rPr>
              <a:t>POTENCIA INSTALADA  EÓLICA  PARA EL MERCADO ELÉCTRICO   </a:t>
            </a:r>
          </a:p>
        </c:rich>
      </c:tx>
      <c:layout>
        <c:manualLayout>
          <c:xMode val="edge"/>
          <c:yMode val="edge"/>
          <c:x val="0.28167110460913297"/>
          <c:y val="3.3827914367846879E-2"/>
        </c:manualLayout>
      </c:layout>
      <c:overlay val="0"/>
      <c:spPr>
        <a:solidFill>
          <a:srgbClr val="C4D79B"/>
        </a:solidFill>
        <a:ln w="25400">
          <a:noFill/>
        </a:ln>
        <a:scene3d>
          <a:camera prst="orthographicFront"/>
          <a:lightRig rig="threePt" dir="t"/>
        </a:scene3d>
        <a:sp3d>
          <a:bevelT w="44450" h="50800"/>
        </a:sp3d>
      </c:spPr>
    </c:title>
    <c:autoTitleDeleted val="0"/>
    <c:plotArea>
      <c:layout>
        <c:manualLayout>
          <c:layoutTarget val="inner"/>
          <c:xMode val="edge"/>
          <c:yMode val="edge"/>
          <c:x val="7.5333830256556003E-2"/>
          <c:y val="0.23488843614827867"/>
          <c:w val="0.89500238179278702"/>
          <c:h val="0.64382773831592732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24000">
                  <a:srgbClr val="9CB86E"/>
                </a:gs>
                <a:gs pos="4000">
                  <a:srgbClr val="4A8937"/>
                </a:gs>
                <a:gs pos="68000">
                  <a:srgbClr val="156B13"/>
                </a:gs>
              </a:gsLst>
              <a:lin ang="0" scaled="0"/>
            </a:gradFill>
            <a:ln w="12700">
              <a:noFill/>
              <a:prstDash val="solid"/>
            </a:ln>
            <a:effectLst>
              <a:outerShdw blurRad="114300" dist="114300" dir="600000" algn="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 prstMaterial="plastic">
              <a:bevelT w="82550" h="69850"/>
            </a:sp3d>
          </c:spPr>
          <c:invertIfNegative val="0"/>
          <c:dLbls>
            <c:dLbl>
              <c:idx val="6"/>
              <c:layout>
                <c:manualLayout>
                  <c:x val="1.3969257343415733E-3"/>
                  <c:y val="4.56285317276516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B7-4148-96A5-713153ABD36E}"/>
                </c:ext>
              </c:extLst>
            </c:dLbl>
            <c:numFmt formatCode="#\ ###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'3.3.2.1 (Graf)'!$P$132:$P$137</c:f>
              <c:strCache>
                <c:ptCount val="6"/>
                <c:pt idx="0">
                  <c:v>ENEL GREEN</c:v>
                </c:pt>
                <c:pt idx="1">
                  <c:v>ENERGIA EOLICA</c:v>
                </c:pt>
                <c:pt idx="2">
                  <c:v>TRES HERMANAS</c:v>
                </c:pt>
                <c:pt idx="3">
                  <c:v>PE-MARCONA</c:v>
                </c:pt>
                <c:pt idx="4">
                  <c:v>PAINO</c:v>
                </c:pt>
                <c:pt idx="5">
                  <c:v>TARUCA</c:v>
                </c:pt>
              </c:strCache>
            </c:strRef>
          </c:cat>
          <c:val>
            <c:numRef>
              <c:f>'3.3.2.1 (Graf)'!$Q$132:$Q$137</c:f>
              <c:numCache>
                <c:formatCode>0</c:formatCode>
                <c:ptCount val="6"/>
                <c:pt idx="0">
                  <c:v>132.30000000000001</c:v>
                </c:pt>
                <c:pt idx="1">
                  <c:v>110</c:v>
                </c:pt>
                <c:pt idx="2">
                  <c:v>97.15</c:v>
                </c:pt>
                <c:pt idx="3">
                  <c:v>32.1</c:v>
                </c:pt>
                <c:pt idx="4">
                  <c:v>18.37</c:v>
                </c:pt>
                <c:pt idx="5">
                  <c:v>18.37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AB7-4148-96A5-713153ABD36E}"/>
            </c:ext>
          </c:extLst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0"/>
                  <c:y val="-0.272671666580708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B7-4148-96A5-713153ABD36E}"/>
                </c:ext>
              </c:extLst>
            </c:dLbl>
            <c:dLbl>
              <c:idx val="1"/>
              <c:layout>
                <c:manualLayout>
                  <c:x val="0"/>
                  <c:y val="-0.240069619489536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B7-4148-96A5-713153ABD36E}"/>
                </c:ext>
              </c:extLst>
            </c:dLbl>
            <c:dLbl>
              <c:idx val="2"/>
              <c:layout>
                <c:manualLayout>
                  <c:x val="-2.4825932971953321E-3"/>
                  <c:y val="-0.18660003616458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B7-4148-96A5-713153ABD36E}"/>
                </c:ext>
              </c:extLst>
            </c:dLbl>
            <c:dLbl>
              <c:idx val="3"/>
              <c:layout>
                <c:manualLayout>
                  <c:x val="-6.8222500082098948E-3"/>
                  <c:y val="-3.897007654836465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9%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4AB7-4148-96A5-713153ABD3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'3.3.2.1 (Graf)'!$P$132:$P$137</c:f>
              <c:strCache>
                <c:ptCount val="6"/>
                <c:pt idx="0">
                  <c:v>ENEL GREEN</c:v>
                </c:pt>
                <c:pt idx="1">
                  <c:v>ENERGIA EOLICA</c:v>
                </c:pt>
                <c:pt idx="2">
                  <c:v>TRES HERMANAS</c:v>
                </c:pt>
                <c:pt idx="3">
                  <c:v>PE-MARCONA</c:v>
                </c:pt>
                <c:pt idx="4">
                  <c:v>PAINO</c:v>
                </c:pt>
                <c:pt idx="5">
                  <c:v>TARUCA</c:v>
                </c:pt>
              </c:strCache>
            </c:strRef>
          </c:cat>
          <c:val>
            <c:numRef>
              <c:f>'3.3.2.1 (Graf)'!$R$132:$R$137</c:f>
              <c:numCache>
                <c:formatCode>0%</c:formatCode>
                <c:ptCount val="6"/>
                <c:pt idx="0">
                  <c:v>0.32347979168194829</c:v>
                </c:pt>
                <c:pt idx="1">
                  <c:v>0.26895523117924647</c:v>
                </c:pt>
                <c:pt idx="2">
                  <c:v>0.23753637008239814</c:v>
                </c:pt>
                <c:pt idx="3">
                  <c:v>7.8486026553216473E-2</c:v>
                </c:pt>
                <c:pt idx="4">
                  <c:v>4.4915523606934162E-2</c:v>
                </c:pt>
                <c:pt idx="5">
                  <c:v>4.4915523606934162E-2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4AB7-4148-96A5-713153ABD3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4"/>
        <c:overlap val="100"/>
        <c:axId val="145700352"/>
        <c:axId val="145702272"/>
      </c:barChart>
      <c:catAx>
        <c:axId val="145700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100"/>
                  <a:t>TOTAL : 409 MW</a:t>
                </a:r>
              </a:p>
            </c:rich>
          </c:tx>
          <c:layout>
            <c:manualLayout>
              <c:xMode val="edge"/>
              <c:yMode val="edge"/>
              <c:x val="0.46677746166339718"/>
              <c:y val="9.83707988882341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45702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702272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MW</a:t>
                </a:r>
              </a:p>
            </c:rich>
          </c:tx>
          <c:layout>
            <c:manualLayout>
              <c:xMode val="edge"/>
              <c:yMode val="edge"/>
              <c:x val="9.7358182191471885E-3"/>
              <c:y val="0.4383857961810718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45700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solidFill>
        <a:srgbClr val="000000"/>
      </a:solidFill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 i="0" u="none" strike="noStrike" baseline="0">
                <a:solidFill>
                  <a:schemeClr val="tx1"/>
                </a:solidFill>
                <a:latin typeface="Arial"/>
                <a:ea typeface="Arial"/>
                <a:cs typeface="Arial"/>
              </a:defRPr>
            </a:pPr>
            <a:r>
              <a:rPr lang="es-PE" sz="1100" b="1" i="0" u="none" strike="noStrike" baseline="0">
                <a:solidFill>
                  <a:schemeClr val="tx1"/>
                </a:solidFill>
                <a:latin typeface="Arial"/>
                <a:cs typeface="Arial"/>
              </a:rPr>
              <a:t>POTENCIA INSTALADA TÉRMICA  PARA USO PROPIO</a:t>
            </a:r>
            <a:r>
              <a:rPr lang="es-PE" sz="1100" b="0" i="0" u="none" strike="noStrike" baseline="0">
                <a:solidFill>
                  <a:schemeClr val="tx1"/>
                </a:solidFill>
                <a:latin typeface="Arial"/>
                <a:cs typeface="Arial"/>
              </a:rPr>
              <a:t>                      </a:t>
            </a:r>
          </a:p>
        </c:rich>
      </c:tx>
      <c:layout>
        <c:manualLayout>
          <c:xMode val="edge"/>
          <c:yMode val="edge"/>
          <c:x val="0.33010455660255583"/>
          <c:y val="2.6236884946343731E-2"/>
        </c:manualLayout>
      </c:layout>
      <c:overlay val="0"/>
      <c:spPr>
        <a:solidFill>
          <a:srgbClr val="C4D79B"/>
        </a:solidFill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 w="44450" h="50800"/>
        </a:sp3d>
      </c:spPr>
    </c:title>
    <c:autoTitleDeleted val="0"/>
    <c:plotArea>
      <c:layout>
        <c:manualLayout>
          <c:layoutTarget val="inner"/>
          <c:xMode val="edge"/>
          <c:yMode val="edge"/>
          <c:x val="6.9678298409420136E-2"/>
          <c:y val="0.16623397706216653"/>
          <c:w val="0.91116819413966699"/>
          <c:h val="0.7350658673217676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>
              <a:gsLst>
                <a:gs pos="0">
                  <a:schemeClr val="accent2">
                    <a:lumMod val="60000"/>
                    <a:lumOff val="40000"/>
                  </a:schemeClr>
                </a:gs>
                <a:gs pos="37000">
                  <a:schemeClr val="accent2">
                    <a:lumMod val="20000"/>
                    <a:lumOff val="80000"/>
                  </a:schemeClr>
                </a:gs>
                <a:gs pos="90000">
                  <a:srgbClr val="FBA97D"/>
                </a:gs>
              </a:gsLst>
              <a:lin ang="0" scaled="0"/>
            </a:gradFill>
            <a:ln w="3175">
              <a:noFill/>
              <a:prstDash val="solid"/>
            </a:ln>
            <a:effectLst>
              <a:outerShdw blurRad="101600" dist="114300" dir="1200000" algn="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h="57150"/>
            </a:sp3d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943F-4F7E-B018-6CBA20BF5E62}"/>
              </c:ext>
            </c:extLst>
          </c:dPt>
          <c:dPt>
            <c:idx val="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943F-4F7E-B018-6CBA20BF5E62}"/>
              </c:ext>
            </c:extLst>
          </c:dPt>
          <c:dPt>
            <c:idx val="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943F-4F7E-B018-6CBA20BF5E62}"/>
              </c:ext>
            </c:extLst>
          </c:dPt>
          <c:dPt>
            <c:idx val="3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943F-4F7E-B018-6CBA20BF5E62}"/>
              </c:ext>
            </c:extLst>
          </c:dPt>
          <c:dPt>
            <c:idx val="4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943F-4F7E-B018-6CBA20BF5E62}"/>
              </c:ext>
            </c:extLst>
          </c:dPt>
          <c:dPt>
            <c:idx val="5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943F-4F7E-B018-6CBA20BF5E62}"/>
              </c:ext>
            </c:extLst>
          </c:dPt>
          <c:dPt>
            <c:idx val="6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943F-4F7E-B018-6CBA20BF5E6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'3.3.2.2 (Graf) y 3.3.2.3'!$Q$65:$Q$71</c:f>
              <c:strCache>
                <c:ptCount val="7"/>
                <c:pt idx="0">
                  <c:v>STRATUS ENERGY</c:v>
                </c:pt>
                <c:pt idx="1">
                  <c:v>PERÚ LNG</c:v>
                </c:pt>
                <c:pt idx="2">
                  <c:v>PLUSPETROL NORTE</c:v>
                </c:pt>
                <c:pt idx="3">
                  <c:v>PLUSPETROL CORPORATION</c:v>
                </c:pt>
                <c:pt idx="4">
                  <c:v>UNACEM</c:v>
                </c:pt>
                <c:pt idx="5">
                  <c:v>YANACOCHA</c:v>
                </c:pt>
                <c:pt idx="6">
                  <c:v>OTROS</c:v>
                </c:pt>
              </c:strCache>
            </c:strRef>
          </c:cat>
          <c:val>
            <c:numRef>
              <c:f>'3.3.2.2 (Graf) y 3.3.2.3'!$R$65:$R$71</c:f>
              <c:numCache>
                <c:formatCode>#,##0</c:formatCode>
                <c:ptCount val="7"/>
                <c:pt idx="0">
                  <c:v>135.78</c:v>
                </c:pt>
                <c:pt idx="1">
                  <c:v>77.400000000000006</c:v>
                </c:pt>
                <c:pt idx="2">
                  <c:v>66.685000000000002</c:v>
                </c:pt>
                <c:pt idx="3">
                  <c:v>60</c:v>
                </c:pt>
                <c:pt idx="4">
                  <c:v>46.35</c:v>
                </c:pt>
                <c:pt idx="5">
                  <c:v>40.24</c:v>
                </c:pt>
                <c:pt idx="6" formatCode="0">
                  <c:v>905.56400000000087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943F-4F7E-B018-6CBA20BF5E62}"/>
            </c:ext>
          </c:extLst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0"/>
                  <c:y val="-1.0126582278481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3F-4F7E-B018-6CBA20BF5E62}"/>
                </c:ext>
              </c:extLst>
            </c:dLbl>
            <c:dLbl>
              <c:idx val="2"/>
              <c:layout>
                <c:manualLayout>
                  <c:x val="6.0716454159077107E-3"/>
                  <c:y val="1.0126582278481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3F-4F7E-B018-6CBA20BF5E62}"/>
                </c:ext>
              </c:extLst>
            </c:dLbl>
            <c:dLbl>
              <c:idx val="3"/>
              <c:layout>
                <c:manualLayout>
                  <c:x val="3.6429872495446266E-3"/>
                  <c:y val="1.0126582278481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3F-4F7E-B018-6CBA20BF5E62}"/>
                </c:ext>
              </c:extLst>
            </c:dLbl>
            <c:dLbl>
              <c:idx val="4"/>
              <c:layout>
                <c:manualLayout>
                  <c:x val="6.0716454159076222E-3"/>
                  <c:y val="1.3502109704641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3F-4F7E-B018-6CBA20BF5E62}"/>
                </c:ext>
              </c:extLst>
            </c:dLbl>
            <c:dLbl>
              <c:idx val="5"/>
              <c:layout>
                <c:manualLayout>
                  <c:x val="4.8572207162630148E-3"/>
                  <c:y val="1.68773713412405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3F-4F7E-B018-6CBA20BF5E62}"/>
                </c:ext>
              </c:extLst>
            </c:dLbl>
            <c:dLbl>
              <c:idx val="6"/>
              <c:layout>
                <c:manualLayout>
                  <c:x val="3.6429872495446266E-3"/>
                  <c:y val="-0.317299578059071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3F-4F7E-B018-6CBA20BF5E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/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'3.3.2.2 (Graf) y 3.3.2.3'!$Q$65:$Q$71</c:f>
              <c:strCache>
                <c:ptCount val="7"/>
                <c:pt idx="0">
                  <c:v>STRATUS ENERGY</c:v>
                </c:pt>
                <c:pt idx="1">
                  <c:v>PERÚ LNG</c:v>
                </c:pt>
                <c:pt idx="2">
                  <c:v>PLUSPETROL NORTE</c:v>
                </c:pt>
                <c:pt idx="3">
                  <c:v>PLUSPETROL CORPORATION</c:v>
                </c:pt>
                <c:pt idx="4">
                  <c:v>UNACEM</c:v>
                </c:pt>
                <c:pt idx="5">
                  <c:v>YANACOCHA</c:v>
                </c:pt>
                <c:pt idx="6">
                  <c:v>OTROS</c:v>
                </c:pt>
              </c:strCache>
            </c:strRef>
          </c:cat>
          <c:val>
            <c:numRef>
              <c:f>'3.3.2.2 (Graf) y 3.3.2.3'!$S$65:$S$71</c:f>
              <c:numCache>
                <c:formatCode>0%</c:formatCode>
                <c:ptCount val="7"/>
                <c:pt idx="0">
                  <c:v>0.10193548290227085</c:v>
                </c:pt>
                <c:pt idx="1">
                  <c:v>5.8107279250521164E-2</c:v>
                </c:pt>
                <c:pt idx="2">
                  <c:v>5.0063099700529766E-2</c:v>
                </c:pt>
                <c:pt idx="3">
                  <c:v>4.5044402519783845E-2</c:v>
                </c:pt>
                <c:pt idx="4">
                  <c:v>3.4796800946533021E-2</c:v>
                </c:pt>
                <c:pt idx="5">
                  <c:v>3.0209779289935033E-2</c:v>
                </c:pt>
                <c:pt idx="6">
                  <c:v>0.67984315539042628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943F-4F7E-B018-6CBA20BF5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43159680"/>
        <c:axId val="143161600"/>
      </c:barChart>
      <c:catAx>
        <c:axId val="143159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TOTAL : 1 332 MW</a:t>
                </a:r>
              </a:p>
            </c:rich>
          </c:tx>
          <c:layout>
            <c:manualLayout>
              <c:xMode val="edge"/>
              <c:yMode val="edge"/>
              <c:x val="0.45019998799526356"/>
              <c:y val="0.111227200660831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43161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3161600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100" b="1"/>
                  <a:t>MW</a:t>
                </a:r>
              </a:p>
            </c:rich>
          </c:tx>
          <c:layout>
            <c:manualLayout>
              <c:xMode val="edge"/>
              <c:yMode val="edge"/>
              <c:x val="5.8094650736963899E-3"/>
              <c:y val="0.4716975314794511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43159680"/>
        <c:crosses val="autoZero"/>
        <c:crossBetween val="between"/>
        <c:majorUnit val="100"/>
        <c:minorUnit val="4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solidFill>
        <a:srgbClr val="000000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PE" sz="1000" b="1" i="0" u="none" strike="noStrike" kern="1200" baseline="0">
                <a:solidFill>
                  <a:schemeClr val="tx1"/>
                </a:solidFill>
                <a:latin typeface="Arial"/>
                <a:ea typeface="Arial"/>
                <a:cs typeface="Arial"/>
              </a:defRPr>
            </a:pPr>
            <a:r>
              <a:rPr lang="es-PE" sz="1000" b="1" i="0" u="none" strike="noStrike" kern="1200" baseline="0">
                <a:solidFill>
                  <a:schemeClr val="tx1"/>
                </a:solidFill>
                <a:latin typeface="Arial"/>
                <a:ea typeface="Arial"/>
                <a:cs typeface="Arial"/>
              </a:rPr>
              <a:t>POTENCIA INSTALADA, POR ORIGEN</a:t>
            </a:r>
          </a:p>
        </c:rich>
      </c:tx>
      <c:layout>
        <c:manualLayout>
          <c:xMode val="edge"/>
          <c:yMode val="edge"/>
          <c:x val="0.26708924346113555"/>
          <c:y val="3.7417322834645668E-2"/>
        </c:manualLayout>
      </c:layout>
      <c:overlay val="0"/>
      <c:spPr>
        <a:solidFill>
          <a:srgbClr val="C4D79B"/>
        </a:solidFill>
        <a:ln w="25400">
          <a:noFill/>
        </a:ln>
        <a:scene3d>
          <a:camera prst="orthographicFront"/>
          <a:lightRig rig="threePt" dir="t"/>
        </a:scene3d>
        <a:sp3d prstMaterial="plastic">
          <a:bevelT w="44450" h="50800"/>
        </a:sp3d>
      </c:spPr>
    </c:title>
    <c:autoTitleDeleted val="0"/>
    <c:plotArea>
      <c:layout>
        <c:manualLayout>
          <c:layoutTarget val="inner"/>
          <c:xMode val="edge"/>
          <c:yMode val="edge"/>
          <c:x val="0.18502222542485355"/>
          <c:y val="0.28428093645484948"/>
          <c:w val="0.77092593927022313"/>
          <c:h val="0.605351170568561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6000">
                    <a:srgbClr val="0070C0"/>
                  </a:gs>
                  <a:gs pos="50000">
                    <a:schemeClr val="accent1">
                      <a:lumMod val="60000"/>
                      <a:lumOff val="40000"/>
                    </a:schemeClr>
                  </a:gs>
                  <a:gs pos="99000">
                    <a:srgbClr val="0070C0"/>
                  </a:gs>
                </a:gsLst>
                <a:lin ang="0" scaled="1"/>
              </a:gradFill>
              <a:ln w="12700">
                <a:noFill/>
                <a:prstDash val="solid"/>
              </a:ln>
              <a:effectLst>
                <a:outerShdw blurRad="50800" dist="38100" dir="10800000" algn="r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 prstMaterial="plastic">
                <a:bevelT w="381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928-458C-AB57-D15BE3C5D302}"/>
              </c:ext>
            </c:extLst>
          </c:dPt>
          <c:dPt>
            <c:idx val="1"/>
            <c:invertIfNegative val="0"/>
            <c:bubble3D val="0"/>
            <c:spPr>
              <a:gradFill flip="none" rotWithShape="1">
                <a:gsLst>
                  <a:gs pos="4000">
                    <a:srgbClr val="FF0000"/>
                  </a:gs>
                  <a:gs pos="50000">
                    <a:schemeClr val="accent2">
                      <a:lumMod val="60000"/>
                      <a:lumOff val="40000"/>
                    </a:schemeClr>
                  </a:gs>
                  <a:gs pos="100000">
                    <a:srgbClr val="C00000"/>
                  </a:gs>
                </a:gsLst>
                <a:lin ang="0" scaled="0"/>
                <a:tileRect/>
              </a:gradFill>
              <a:ln w="12700">
                <a:noFill/>
                <a:prstDash val="solid"/>
              </a:ln>
              <a:effectLst>
                <a:outerShdw blurRad="50800" dist="38100" dir="10800000" algn="r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 prstMaterial="plastic">
                <a:bevelT w="4445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928-458C-AB57-D15BE3C5D302}"/>
              </c:ext>
            </c:extLst>
          </c:dPt>
          <c:dPt>
            <c:idx val="2"/>
            <c:invertIfNegative val="0"/>
            <c:bubble3D val="0"/>
            <c:spPr>
              <a:gradFill>
                <a:gsLst>
                  <a:gs pos="4000">
                    <a:srgbClr val="FFC000"/>
                  </a:gs>
                  <a:gs pos="50000">
                    <a:srgbClr val="FFFF00"/>
                  </a:gs>
                  <a:gs pos="100000">
                    <a:srgbClr val="FFC000"/>
                  </a:gs>
                </a:gsLst>
                <a:lin ang="0" scaled="0"/>
              </a:gradFill>
              <a:ln w="12700">
                <a:noFill/>
                <a:prstDash val="solid"/>
              </a:ln>
              <a:effectLst>
                <a:outerShdw blurRad="50800" dist="38100" dir="10800000" algn="r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 prstMaterial="plastic">
                <a:bevelT w="1905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928-458C-AB57-D15BE3C5D302}"/>
              </c:ext>
            </c:extLst>
          </c:dPt>
          <c:dPt>
            <c:idx val="3"/>
            <c:invertIfNegative val="0"/>
            <c:bubble3D val="0"/>
            <c:spPr>
              <a:gradFill flip="none" rotWithShape="1">
                <a:gsLst>
                  <a:gs pos="0">
                    <a:srgbClr val="00B050"/>
                  </a:gs>
                  <a:gs pos="50000">
                    <a:schemeClr val="accent6">
                      <a:lumMod val="60000"/>
                      <a:lumOff val="40000"/>
                    </a:schemeClr>
                  </a:gs>
                  <a:gs pos="100000">
                    <a:srgbClr val="00B050"/>
                  </a:gs>
                </a:gsLst>
                <a:path path="circle">
                  <a:fillToRect r="100000" b="100000"/>
                </a:path>
                <a:tileRect l="-100000" t="-100000"/>
              </a:gradFill>
              <a:ln w="12700">
                <a:noFill/>
                <a:prstDash val="solid"/>
              </a:ln>
              <a:effectLst>
                <a:outerShdw blurRad="50800" dist="38100" dir="10800000" algn="r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 prstMaterial="plastic"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928-458C-AB57-D15BE3C5D302}"/>
              </c:ext>
            </c:extLst>
          </c:dPt>
          <c:cat>
            <c:strRef>
              <c:f>'3.3.1'!$C$5:$F$5</c:f>
              <c:strCache>
                <c:ptCount val="4"/>
                <c:pt idx="0">
                  <c:v>Hidráulica</c:v>
                </c:pt>
                <c:pt idx="1">
                  <c:v>Térmica</c:v>
                </c:pt>
                <c:pt idx="2">
                  <c:v>Solar</c:v>
                </c:pt>
                <c:pt idx="3">
                  <c:v>Eólica</c:v>
                </c:pt>
              </c:strCache>
            </c:strRef>
          </c:cat>
          <c:val>
            <c:numRef>
              <c:f>'3.3.1'!$C$13:$F$13</c:f>
              <c:numCache>
                <c:formatCode>#,##0</c:formatCode>
                <c:ptCount val="4"/>
                <c:pt idx="0">
                  <c:v>5416.5830000000033</c:v>
                </c:pt>
                <c:pt idx="1">
                  <c:v>9072.3630000000085</c:v>
                </c:pt>
                <c:pt idx="2">
                  <c:v>289.03399999999999</c:v>
                </c:pt>
                <c:pt idx="3">
                  <c:v>408.98999999999995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928-458C-AB57-D15BE3C5D3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963392"/>
        <c:axId val="113964928"/>
      </c:barChart>
      <c:catAx>
        <c:axId val="113963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13964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3964928"/>
        <c:scaling>
          <c:orientation val="minMax"/>
        </c:scaling>
        <c:delete val="0"/>
        <c:axPos val="l"/>
        <c:majorGridlines>
          <c:spPr>
            <a:ln w="6350">
              <a:solidFill>
                <a:srgbClr val="80808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9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MW</a:t>
                </a:r>
              </a:p>
            </c:rich>
          </c:tx>
          <c:layout>
            <c:manualLayout>
              <c:xMode val="edge"/>
              <c:yMode val="edge"/>
              <c:x val="2.8634350393700787E-2"/>
              <c:y val="0.5117056867891514"/>
            </c:manualLayout>
          </c:layout>
          <c:overlay val="0"/>
          <c:spPr>
            <a:noFill/>
            <a:ln w="25400">
              <a:noFill/>
            </a:ln>
          </c:spPr>
        </c:title>
        <c:numFmt formatCode="###\ ###\ 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1396339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solidFill>
        <a:schemeClr val="tx1"/>
      </a:solidFill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 horizontalDpi="-4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chemeClr val="tx1"/>
                </a:solidFill>
                <a:latin typeface="Arial"/>
                <a:ea typeface="Arial"/>
                <a:cs typeface="Arial"/>
              </a:defRPr>
            </a:pPr>
            <a:r>
              <a:rPr lang="es-PE" sz="1100">
                <a:solidFill>
                  <a:schemeClr val="tx1"/>
                </a:solidFill>
              </a:rPr>
              <a:t>POTENCIA INSTALADA HIDRÁULICA PARA USO PROPIO          </a:t>
            </a:r>
          </a:p>
        </c:rich>
      </c:tx>
      <c:layout>
        <c:manualLayout>
          <c:xMode val="edge"/>
          <c:yMode val="edge"/>
          <c:x val="0.31301406996256609"/>
          <c:y val="2.6483407131360489E-2"/>
        </c:manualLayout>
      </c:layout>
      <c:overlay val="0"/>
      <c:spPr>
        <a:solidFill>
          <a:srgbClr val="C4D79B"/>
        </a:solidFill>
        <a:ln w="25400">
          <a:noFill/>
        </a:ln>
        <a:scene3d>
          <a:camera prst="orthographicFront"/>
          <a:lightRig rig="threePt" dir="t"/>
        </a:scene3d>
        <a:sp3d prstMaterial="plastic">
          <a:bevelT w="44450" h="50800"/>
        </a:sp3d>
      </c:spPr>
    </c:title>
    <c:autoTitleDeleted val="0"/>
    <c:plotArea>
      <c:layout>
        <c:manualLayout>
          <c:layoutTarget val="inner"/>
          <c:xMode val="edge"/>
          <c:yMode val="edge"/>
          <c:x val="5.9301366034882383E-2"/>
          <c:y val="0.18547035466720502"/>
          <c:w val="0.91248860528714681"/>
          <c:h val="0.68205298991634089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24000">
                  <a:srgbClr val="03D4A8"/>
                </a:gs>
                <a:gs pos="17000">
                  <a:srgbClr val="21D6E0"/>
                </a:gs>
                <a:gs pos="45000">
                  <a:srgbClr val="0087E6"/>
                </a:gs>
                <a:gs pos="2000">
                  <a:srgbClr val="0070C0"/>
                </a:gs>
                <a:gs pos="95000">
                  <a:srgbClr val="005CBF"/>
                </a:gs>
              </a:gsLst>
              <a:lin ang="0" scaled="0"/>
            </a:gradFill>
            <a:ln w="12700">
              <a:noFill/>
              <a:prstDash val="solid"/>
            </a:ln>
            <a:effectLst>
              <a:outerShdw blurRad="127000" dist="114300" dir="1200000" algn="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57150"/>
            </a:sp3d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'3.3.2.2 (Graf) y 3.3.2.3'!$Q$38:$Q$44</c:f>
              <c:strCache>
                <c:ptCount val="7"/>
                <c:pt idx="0">
                  <c:v>UNACEM</c:v>
                </c:pt>
                <c:pt idx="1">
                  <c:v>CHUNGAR</c:v>
                </c:pt>
                <c:pt idx="2">
                  <c:v>HORIZONTE</c:v>
                </c:pt>
                <c:pt idx="3">
                  <c:v>MOROCOCHA</c:v>
                </c:pt>
                <c:pt idx="4">
                  <c:v>BUENAVENTURA</c:v>
                </c:pt>
                <c:pt idx="5">
                  <c:v>SOUTHERN</c:v>
                </c:pt>
                <c:pt idx="6">
                  <c:v>OTROS</c:v>
                </c:pt>
              </c:strCache>
            </c:strRef>
          </c:cat>
          <c:val>
            <c:numRef>
              <c:f>'3.3.2.2 (Graf) y 3.3.2.3'!$R$38:$R$44</c:f>
              <c:numCache>
                <c:formatCode>#,##0</c:formatCode>
                <c:ptCount val="7"/>
                <c:pt idx="0">
                  <c:v>24.7</c:v>
                </c:pt>
                <c:pt idx="1">
                  <c:v>23.384</c:v>
                </c:pt>
                <c:pt idx="2">
                  <c:v>12.6</c:v>
                </c:pt>
                <c:pt idx="3">
                  <c:v>11.5</c:v>
                </c:pt>
                <c:pt idx="4">
                  <c:v>10.853</c:v>
                </c:pt>
                <c:pt idx="5">
                  <c:v>9</c:v>
                </c:pt>
                <c:pt idx="6" formatCode="0">
                  <c:v>38.866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FC2-4573-B406-69209F185F8C}"/>
            </c:ext>
          </c:extLst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-4.8573163327261691E-3"/>
                  <c:y val="-0.169635284139100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C2-4573-B406-69209F185F8C}"/>
                </c:ext>
              </c:extLst>
            </c:dLbl>
            <c:dLbl>
              <c:idx val="1"/>
              <c:layout>
                <c:manualLayout>
                  <c:x val="0"/>
                  <c:y val="-0.15945716709075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C2-4573-B406-69209F185F8C}"/>
                </c:ext>
              </c:extLst>
            </c:dLbl>
            <c:dLbl>
              <c:idx val="2"/>
              <c:layout>
                <c:manualLayout>
                  <c:x val="-4.4524885361381398E-17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C2-4573-B406-69209F185F8C}"/>
                </c:ext>
              </c:extLst>
            </c:dLbl>
            <c:dLbl>
              <c:idx val="3"/>
              <c:layout>
                <c:manualLayout>
                  <c:x val="-2.4286581663630845E-3"/>
                  <c:y val="-5.7675996607294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C2-4573-B406-69209F185F8C}"/>
                </c:ext>
              </c:extLst>
            </c:dLbl>
            <c:dLbl>
              <c:idx val="4"/>
              <c:layout>
                <c:manualLayout>
                  <c:x val="8.9049770722762797E-17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C2-4573-B406-69209F185F8C}"/>
                </c:ext>
              </c:extLst>
            </c:dLbl>
            <c:dLbl>
              <c:idx val="5"/>
              <c:layout>
                <c:manualLayout>
                  <c:x val="8.9049770722762797E-17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C2-4573-B406-69209F185F8C}"/>
                </c:ext>
              </c:extLst>
            </c:dLbl>
            <c:dLbl>
              <c:idx val="6"/>
              <c:layout>
                <c:manualLayout>
                  <c:x val="0"/>
                  <c:y val="-0.312128922815945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C2-4573-B406-69209F185F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'3.3.2.2 (Graf) y 3.3.2.3'!$Q$38:$Q$44</c:f>
              <c:strCache>
                <c:ptCount val="7"/>
                <c:pt idx="0">
                  <c:v>UNACEM</c:v>
                </c:pt>
                <c:pt idx="1">
                  <c:v>CHUNGAR</c:v>
                </c:pt>
                <c:pt idx="2">
                  <c:v>HORIZONTE</c:v>
                </c:pt>
                <c:pt idx="3">
                  <c:v>MOROCOCHA</c:v>
                </c:pt>
                <c:pt idx="4">
                  <c:v>BUENAVENTURA</c:v>
                </c:pt>
                <c:pt idx="5">
                  <c:v>SOUTHERN</c:v>
                </c:pt>
                <c:pt idx="6">
                  <c:v>OTROS</c:v>
                </c:pt>
              </c:strCache>
            </c:strRef>
          </c:cat>
          <c:val>
            <c:numRef>
              <c:f>'3.3.2.2 (Graf) y 3.3.2.3'!$S$38:$S$44</c:f>
              <c:numCache>
                <c:formatCode>0%</c:formatCode>
                <c:ptCount val="7"/>
                <c:pt idx="0">
                  <c:v>0.18868933485099654</c:v>
                </c:pt>
                <c:pt idx="1">
                  <c:v>0.17863608931804467</c:v>
                </c:pt>
                <c:pt idx="2">
                  <c:v>9.6254478506986096E-2</c:v>
                </c:pt>
                <c:pt idx="3">
                  <c:v>8.7851309748439688E-2</c:v>
                </c:pt>
                <c:pt idx="4">
                  <c:v>8.2908718669549214E-2</c:v>
                </c:pt>
                <c:pt idx="5">
                  <c:v>6.8753198933561493E-2</c:v>
                </c:pt>
                <c:pt idx="6">
                  <c:v>0.29690686997242233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FC2-4573-B406-69209F185F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43207808"/>
        <c:axId val="143214080"/>
      </c:barChart>
      <c:catAx>
        <c:axId val="143207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100"/>
                  <a:t>TOTAL : 131 MW</a:t>
                </a:r>
              </a:p>
            </c:rich>
          </c:tx>
          <c:layout>
            <c:manualLayout>
              <c:xMode val="edge"/>
              <c:yMode val="edge"/>
              <c:x val="0.45420927575309916"/>
              <c:y val="9.751464273072736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43214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3214080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MW</a:t>
                </a:r>
              </a:p>
            </c:rich>
          </c:tx>
          <c:layout>
            <c:manualLayout>
              <c:xMode val="edge"/>
              <c:yMode val="edge"/>
              <c:x val="1.185054360416786E-2"/>
              <c:y val="0.4564113331987347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43207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solidFill>
        <a:srgbClr val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chemeClr val="tx1"/>
                </a:solidFill>
                <a:latin typeface="Arial"/>
                <a:ea typeface="Arial"/>
                <a:cs typeface="Arial"/>
              </a:defRPr>
            </a:pPr>
            <a:r>
              <a:rPr lang="es-PE" sz="1100">
                <a:solidFill>
                  <a:schemeClr val="tx1"/>
                </a:solidFill>
              </a:rPr>
              <a:t>POTENCIA INSTALADA TOTAL - PARA USO PROPIO   </a:t>
            </a:r>
          </a:p>
        </c:rich>
      </c:tx>
      <c:layout>
        <c:manualLayout>
          <c:xMode val="edge"/>
          <c:yMode val="edge"/>
          <c:x val="0.31417901841577006"/>
          <c:y val="2.9009477263617911E-2"/>
        </c:manualLayout>
      </c:layout>
      <c:overlay val="0"/>
      <c:spPr>
        <a:solidFill>
          <a:srgbClr val="C4D79B"/>
        </a:solidFill>
        <a:ln w="25400">
          <a:noFill/>
        </a:ln>
        <a:scene3d>
          <a:camera prst="orthographicFront"/>
          <a:lightRig rig="threePt" dir="t"/>
        </a:scene3d>
        <a:sp3d>
          <a:bevelT w="44450" h="57150"/>
        </a:sp3d>
      </c:spPr>
    </c:title>
    <c:autoTitleDeleted val="0"/>
    <c:plotArea>
      <c:layout>
        <c:manualLayout>
          <c:layoutTarget val="inner"/>
          <c:xMode val="edge"/>
          <c:yMode val="edge"/>
          <c:x val="5.9198595456401069E-2"/>
          <c:y val="0.22506421967938239"/>
          <c:w val="0.9189443510078259"/>
          <c:h val="0.65984737133273474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chemeClr val="accent6">
                    <a:lumMod val="75000"/>
                  </a:schemeClr>
                </a:gs>
                <a:gs pos="42000">
                  <a:srgbClr val="99CC00"/>
                </a:gs>
                <a:gs pos="100000">
                  <a:schemeClr val="accent6">
                    <a:lumMod val="75000"/>
                  </a:schemeClr>
                </a:gs>
              </a:gsLst>
              <a:lin ang="0" scaled="1"/>
            </a:gradFill>
            <a:ln w="12700">
              <a:noFill/>
              <a:prstDash val="solid"/>
            </a:ln>
            <a:effectLst>
              <a:outerShdw blurRad="50800" dist="101600" dir="1800000" algn="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 prstMaterial="plastic">
              <a:bevelT w="69850" h="57150"/>
            </a:sp3d>
          </c:spPr>
          <c:invertIfNegative val="0"/>
          <c:dLbls>
            <c:dLbl>
              <c:idx val="2"/>
              <c:layout>
                <c:manualLayout>
                  <c:x val="4.168274586114692E-3"/>
                  <c:y val="-8.59186351706048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9C2-472B-806D-78EF267A0BCA}"/>
                </c:ext>
              </c:extLst>
            </c:dLbl>
            <c:dLbl>
              <c:idx val="3"/>
              <c:layout>
                <c:manualLayout>
                  <c:x val="0"/>
                  <c:y val="-2.48094488188976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9C2-472B-806D-78EF267A0BCA}"/>
                </c:ext>
              </c:extLst>
            </c:dLbl>
            <c:dLbl>
              <c:idx val="4"/>
              <c:layout>
                <c:manualLayout>
                  <c:x val="5.7420924574209248E-3"/>
                  <c:y val="-8.16482939632558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C2-472B-806D-78EF267A0BCA}"/>
                </c:ext>
              </c:extLst>
            </c:dLbl>
            <c:dLbl>
              <c:idx val="5"/>
              <c:layout>
                <c:manualLayout>
                  <c:x val="4.171011470281441E-3"/>
                  <c:y val="-1.17690288713910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C2-472B-806D-78EF267A0BC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'3.3.2.2 (Graf) y 3.3.2.3'!$Q$8:$Q$14</c:f>
              <c:strCache>
                <c:ptCount val="7"/>
                <c:pt idx="0">
                  <c:v>STRATUS ENERGY</c:v>
                </c:pt>
                <c:pt idx="1">
                  <c:v>PERÚ LNG</c:v>
                </c:pt>
                <c:pt idx="2">
                  <c:v>UNACEM</c:v>
                </c:pt>
                <c:pt idx="3">
                  <c:v>PLUSPETROL NORTE</c:v>
                </c:pt>
                <c:pt idx="4">
                  <c:v>PLUSPETROL CORPORATION</c:v>
                </c:pt>
                <c:pt idx="5">
                  <c:v>YANACOCHA</c:v>
                </c:pt>
                <c:pt idx="6">
                  <c:v>OTROS</c:v>
                </c:pt>
              </c:strCache>
            </c:strRef>
          </c:cat>
          <c:val>
            <c:numRef>
              <c:f>'3.3.2.2 (Graf) y 3.3.2.3'!$R$8:$R$14</c:f>
              <c:numCache>
                <c:formatCode>#,##0</c:formatCode>
                <c:ptCount val="7"/>
                <c:pt idx="0">
                  <c:v>135.78</c:v>
                </c:pt>
                <c:pt idx="1">
                  <c:v>77.400000000000006</c:v>
                </c:pt>
                <c:pt idx="2">
                  <c:v>71.05</c:v>
                </c:pt>
                <c:pt idx="3">
                  <c:v>66.685000000000002</c:v>
                </c:pt>
                <c:pt idx="4">
                  <c:v>60</c:v>
                </c:pt>
                <c:pt idx="5">
                  <c:v>40.24</c:v>
                </c:pt>
                <c:pt idx="6">
                  <c:v>1011.767000000001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9C2-472B-806D-78EF267A0BCA}"/>
            </c:ext>
          </c:extLst>
        </c:ser>
        <c:ser>
          <c:idx val="1"/>
          <c:order val="1"/>
          <c:spPr>
            <a:gradFill>
              <a:gsLst>
                <a:gs pos="0">
                  <a:schemeClr val="accent6">
                    <a:lumMod val="75000"/>
                  </a:schemeClr>
                </a:gs>
                <a:gs pos="42000">
                  <a:srgbClr val="99CC00"/>
                </a:gs>
                <a:gs pos="100000">
                  <a:schemeClr val="accent6">
                    <a:lumMod val="75000"/>
                  </a:schemeClr>
                </a:gs>
              </a:gsLst>
              <a:lin ang="0" scaled="1"/>
            </a:gradFill>
          </c:spPr>
          <c:invertIfNegative val="0"/>
          <c:dLbls>
            <c:dLbl>
              <c:idx val="1"/>
              <c:layout>
                <c:manualLayout>
                  <c:x val="3.6463081130355514E-3"/>
                  <c:y val="3.284072249589490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C2-472B-806D-78EF267A0BCA}"/>
                </c:ext>
              </c:extLst>
            </c:dLbl>
            <c:dLbl>
              <c:idx val="2"/>
              <c:layout>
                <c:manualLayout>
                  <c:x val="4.861744150714024E-3"/>
                  <c:y val="1.31362889983579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C2-472B-806D-78EF267A0BCA}"/>
                </c:ext>
              </c:extLst>
            </c:dLbl>
            <c:dLbl>
              <c:idx val="3"/>
              <c:layout>
                <c:manualLayout>
                  <c:x val="2.4308720753570341E-3"/>
                  <c:y val="1.31362889983579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C2-472B-806D-78EF267A0BCA}"/>
                </c:ext>
              </c:extLst>
            </c:dLbl>
            <c:dLbl>
              <c:idx val="4"/>
              <c:layout>
                <c:manualLayout>
                  <c:x val="3.6463081130355514E-3"/>
                  <c:y val="1.6420361247947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9C2-472B-806D-78EF267A0BCA}"/>
                </c:ext>
              </c:extLst>
            </c:dLbl>
            <c:dLbl>
              <c:idx val="5"/>
              <c:layout>
                <c:manualLayout>
                  <c:x val="7.2926162260711028E-3"/>
                  <c:y val="1.6420361247947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9C2-472B-806D-78EF267A0BCA}"/>
                </c:ext>
              </c:extLst>
            </c:dLbl>
            <c:dLbl>
              <c:idx val="6"/>
              <c:layout>
                <c:manualLayout>
                  <c:x val="0"/>
                  <c:y val="-0.252873563218390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9C2-472B-806D-78EF267A0BC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'3.3.2.2 (Graf) y 3.3.2.3'!$Q$8:$Q$14</c:f>
              <c:strCache>
                <c:ptCount val="7"/>
                <c:pt idx="0">
                  <c:v>STRATUS ENERGY</c:v>
                </c:pt>
                <c:pt idx="1">
                  <c:v>PERÚ LNG</c:v>
                </c:pt>
                <c:pt idx="2">
                  <c:v>UNACEM</c:v>
                </c:pt>
                <c:pt idx="3">
                  <c:v>PLUSPETROL NORTE</c:v>
                </c:pt>
                <c:pt idx="4">
                  <c:v>PLUSPETROL CORPORATION</c:v>
                </c:pt>
                <c:pt idx="5">
                  <c:v>YANACOCHA</c:v>
                </c:pt>
                <c:pt idx="6">
                  <c:v>OTROS</c:v>
                </c:pt>
              </c:strCache>
            </c:strRef>
          </c:cat>
          <c:val>
            <c:numRef>
              <c:f>'3.3.2.2 (Graf) y 3.3.2.3'!$S$8:$S$14</c:f>
              <c:numCache>
                <c:formatCode>0%</c:formatCode>
                <c:ptCount val="7"/>
                <c:pt idx="0">
                  <c:v>9.2814244368462515E-2</c:v>
                </c:pt>
                <c:pt idx="1">
                  <c:v>5.2907810532618935E-2</c:v>
                </c:pt>
                <c:pt idx="2">
                  <c:v>4.8567182665924739E-2</c:v>
                </c:pt>
                <c:pt idx="3">
                  <c:v>4.5583428234724721E-2</c:v>
                </c:pt>
                <c:pt idx="4">
                  <c:v>4.1013806614433282E-2</c:v>
                </c:pt>
                <c:pt idx="5">
                  <c:v>2.7506592969413254E-2</c:v>
                </c:pt>
                <c:pt idx="6">
                  <c:v>0.69160693461442257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E9C2-472B-806D-78EF267A0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43269888"/>
        <c:axId val="143271808"/>
      </c:barChart>
      <c:catAx>
        <c:axId val="143269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100"/>
                  <a:t>TOTAL : 1 463 MW</a:t>
                </a:r>
              </a:p>
            </c:rich>
          </c:tx>
          <c:layout>
            <c:manualLayout>
              <c:xMode val="edge"/>
              <c:yMode val="edge"/>
              <c:x val="0.44810188607918994"/>
              <c:y val="0.106794926496256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43271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3271808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MW</a:t>
                </a:r>
              </a:p>
            </c:rich>
          </c:tx>
          <c:layout>
            <c:manualLayout>
              <c:xMode val="edge"/>
              <c:yMode val="edge"/>
              <c:x val="7.2859149867677336E-3"/>
              <c:y val="0.5246758530183727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4326988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5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t>POTENCIA INSTALADA 2001, POR ORIGEN</a:t>
            </a:r>
          </a:p>
        </c:rich>
      </c:tx>
      <c:overlay val="0"/>
      <c:spPr>
        <a:solidFill>
          <a:srgbClr val="333399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autoTitleDeleted val="0"/>
    <c:view3D>
      <c:rotX val="15"/>
      <c:hPercent val="389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"/>
          <c:y val="7.9470198675496692E-2"/>
          <c:w val="0"/>
          <c:h val="0.8708609271523178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A6CAF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7CC-4F0D-A6B1-295F1AB9D338}"/>
              </c:ext>
            </c:extLst>
          </c:dPt>
          <c:cat>
            <c:numLit>
              <c:formatCode>General</c:formatCode>
              <c:ptCount val="3"/>
              <c:pt idx="0">
                <c:v>#N/A</c:v>
              </c:pt>
              <c:pt idx="1">
                <c:v>#N/A</c:v>
              </c:pt>
              <c:pt idx="2">
                <c:v>#N/A</c:v>
              </c:pt>
            </c:numLit>
          </c:cat>
          <c:val>
            <c:numLit>
              <c:formatCode>General</c:formatCode>
              <c:ptCount val="3"/>
              <c:pt idx="0">
                <c:v>#N/A</c:v>
              </c:pt>
              <c:pt idx="1">
                <c:v>#N/A</c:v>
              </c:pt>
              <c:pt idx="2">
                <c:v>#N/A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7CC-4F0D-A6B1-295F1AB9D3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6428288"/>
        <c:axId val="146429824"/>
        <c:axId val="0"/>
      </c:bar3DChart>
      <c:catAx>
        <c:axId val="146428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46429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29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MW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46428288"/>
        <c:crosses val="autoZero"/>
        <c:crossBetween val="between"/>
        <c:majorUnit val="1000"/>
        <c:minorUnit val="2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 horizontalDpi="-4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5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t>POTENCIA INSTALADA 2001, POR TIPO DE SERVICIO</a:t>
            </a:r>
          </a:p>
        </c:rich>
      </c:tx>
      <c:overlay val="0"/>
      <c:spPr>
        <a:solidFill>
          <a:srgbClr val="333399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autoTitleDeleted val="0"/>
    <c:view3D>
      <c:rotX val="6"/>
      <c:hPercent val="40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"/>
          <c:y val="7.6642335766423361E-2"/>
          <c:w val="0"/>
          <c:h val="0.86861313868613144"/>
        </c:manualLayout>
      </c:layout>
      <c:bar3DChart>
        <c:barDir val="col"/>
        <c:grouping val="stacked"/>
        <c:varyColors val="0"/>
        <c:ser>
          <c:idx val="0"/>
          <c:order val="0"/>
          <c:tx>
            <c:v/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('3.2.1.2 y 3.2.1.3'!$B$55,'3.2.1.2 y 3.2.1.3'!$B$57)</c:f>
              <c:numCache>
                <c:formatCode>General</c:formatCode>
                <c:ptCount val="2"/>
                <c:pt idx="0">
                  <c:v>50</c:v>
                </c:pt>
                <c:pt idx="1">
                  <c:v>52</c:v>
                </c:pt>
              </c:numCache>
            </c:numRef>
          </c:cat>
          <c:val>
            <c:numRef>
              <c:f>('3.2.1.2 y 3.2.1.3'!$C$55,'3.2.1.2 y 3.2.1.3'!$C$57)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7E-420D-A9C0-88E12EA862C9}"/>
            </c:ext>
          </c:extLst>
        </c:ser>
        <c:ser>
          <c:idx val="2"/>
          <c:order val="1"/>
          <c:tx>
            <c:v/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('3.2.1.2 y 3.2.1.3'!$B$55,'3.2.1.2 y 3.2.1.3'!$B$57)</c:f>
              <c:numCache>
                <c:formatCode>General</c:formatCode>
                <c:ptCount val="2"/>
                <c:pt idx="0">
                  <c:v>50</c:v>
                </c:pt>
                <c:pt idx="1">
                  <c:v>52</c:v>
                </c:pt>
              </c:numCache>
            </c:numRef>
          </c:cat>
          <c:val>
            <c:numRef>
              <c:f>('3.2.1.2 y 3.2.1.3'!$D$55,'3.2.1.2 y 3.2.1.3'!$D$57)</c:f>
              <c:numCache>
                <c:formatCode>General</c:formatCode>
                <c:ptCount val="2"/>
                <c:pt idx="0">
                  <c:v>4</c:v>
                </c:pt>
                <c:pt idx="1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D7E-420D-A9C0-88E12EA86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6490112"/>
        <c:axId val="146491648"/>
        <c:axId val="0"/>
      </c:bar3DChart>
      <c:catAx>
        <c:axId val="146490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46491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91648"/>
        <c:scaling>
          <c:orientation val="minMax"/>
          <c:max val="6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MW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46490112"/>
        <c:crosses val="autoZero"/>
        <c:crossBetween val="between"/>
        <c:majorUnit val="1000"/>
        <c:minorUnit val="2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44160583941605841"/>
          <c:w val="0"/>
          <c:h val="0.1313868613138686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3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5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t>PRODUCCIÓN DE ENERGÍA ELÉCTRICA 2002, POR ORIGEN</a:t>
            </a:r>
          </a:p>
        </c:rich>
      </c:tx>
      <c:overlay val="0"/>
      <c:spPr>
        <a:solidFill>
          <a:srgbClr val="333399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autoTitleDeleted val="0"/>
    <c:view3D>
      <c:rotX val="15"/>
      <c:hPercent val="35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"/>
          <c:y val="8.6330935251798566E-2"/>
          <c:w val="0"/>
          <c:h val="0.8597122302158273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A6CAF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FCC-4DDA-ADD2-C508B22B4491}"/>
              </c:ext>
            </c:extLst>
          </c:dPt>
          <c:cat>
            <c:numLit>
              <c:formatCode>General</c:formatCode>
              <c:ptCount val="3"/>
              <c:pt idx="0">
                <c:v>#N/A</c:v>
              </c:pt>
              <c:pt idx="1">
                <c:v>#N/A</c:v>
              </c:pt>
              <c:pt idx="2">
                <c:v>#N/A</c:v>
              </c:pt>
            </c:numLit>
          </c:cat>
          <c:val>
            <c:numLit>
              <c:formatCode>General</c:formatCode>
              <c:ptCount val="3"/>
              <c:pt idx="0">
                <c:v>#N/A</c:v>
              </c:pt>
              <c:pt idx="1">
                <c:v>#N/A</c:v>
              </c:pt>
              <c:pt idx="2">
                <c:v>#N/A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FCC-4DDA-ADD2-C508B22B4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6522880"/>
        <c:axId val="146524800"/>
        <c:axId val="0"/>
      </c:bar3DChart>
      <c:catAx>
        <c:axId val="146522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TOTAL : 21 982 GW.h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46524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24800"/>
        <c:scaling>
          <c:orientation val="minMax"/>
          <c:max val="1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GW.h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46522880"/>
        <c:crosses val="autoZero"/>
        <c:crossBetween val="between"/>
        <c:majorUnit val="3000"/>
        <c:minorUnit val="5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5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t>PRODUCCIÓN DE ENERGÍA ELÉCTRICA 2002, POR TIPO DE SERVICIO</a:t>
            </a:r>
          </a:p>
        </c:rich>
      </c:tx>
      <c:overlay val="0"/>
      <c:spPr>
        <a:solidFill>
          <a:srgbClr val="333399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autoTitleDeleted val="0"/>
    <c:view3D>
      <c:rotX val="15"/>
      <c:hPercent val="32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"/>
          <c:y val="8.1081081081081086E-2"/>
          <c:w val="0"/>
          <c:h val="0.68725868725868722"/>
        </c:manualLayout>
      </c:layout>
      <c:bar3DChart>
        <c:barDir val="col"/>
        <c:grouping val="stacked"/>
        <c:varyColors val="0"/>
        <c:ser>
          <c:idx val="0"/>
          <c:order val="0"/>
          <c:tx>
            <c:v/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('3.2.1.1'!#REF!,'3.2.1.1'!#REF!)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('3.2.1.1'!#REF!,'3.2.1.1'!#REF!)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50C1-440C-AD7E-3E1534F99EB6}"/>
            </c:ext>
          </c:extLst>
        </c:ser>
        <c:ser>
          <c:idx val="2"/>
          <c:order val="1"/>
          <c:tx>
            <c:v/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('3.2.1.1'!#REF!,'3.2.1.1'!#REF!)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('3.2.1.1'!#REF!,'3.2.1.1'!#REF!)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50C1-440C-AD7E-3E1534F99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6593664"/>
        <c:axId val="146595200"/>
        <c:axId val="0"/>
      </c:bar3DChart>
      <c:catAx>
        <c:axId val="146593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46595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95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GW.h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46593664"/>
        <c:crosses val="autoZero"/>
        <c:crossBetween val="between"/>
        <c:majorUnit val="3125.6289980000024"/>
        <c:minorUnit val="3125.628998000002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3397683397683398"/>
          <c:w val="0"/>
          <c:h val="0.1274131274131274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3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t>VENTA DE ENERGÍA ELÉCTRICA 2001, POR TIPO DE MERCADO</a:t>
            </a:r>
          </a:p>
        </c:rich>
      </c:tx>
      <c:overlay val="0"/>
      <c:spPr>
        <a:solidFill>
          <a:srgbClr val="333399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autoTitleDeleted val="0"/>
    <c:view3D>
      <c:rotX val="9"/>
      <c:hPercent val="100"/>
      <c:rotY val="204"/>
      <c:depthPercent val="1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"/>
          <c:y val="8.1355932203389825E-2"/>
          <c:w val="0"/>
          <c:h val="0.84745762711864403"/>
        </c:manualLayout>
      </c:layout>
      <c:bar3DChart>
        <c:barDir val="col"/>
        <c:grouping val="standard"/>
        <c:varyColors val="0"/>
        <c:ser>
          <c:idx val="1"/>
          <c:order val="0"/>
          <c:tx>
            <c:v/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t>8 655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F59F-4418-8B95-899281599B4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#N/A</c:v>
              </c:pt>
              <c:pt idx="1">
                <c:v>#N/A</c:v>
              </c:pt>
            </c:numLit>
          </c:cat>
          <c:val>
            <c:numLit>
              <c:formatCode>General</c:formatCode>
              <c:ptCount val="2"/>
              <c:pt idx="0">
                <c:v>#N/A</c:v>
              </c:pt>
              <c:pt idx="1">
                <c:v>#N/A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59F-4418-8B95-899281599B4B}"/>
            </c:ext>
          </c:extLst>
        </c:ser>
        <c:ser>
          <c:idx val="0"/>
          <c:order val="1"/>
          <c:tx>
            <c:v/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#N/A</c:v>
              </c:pt>
              <c:pt idx="1">
                <c:v>#N/A</c:v>
              </c:pt>
            </c:numLit>
          </c:cat>
          <c:val>
            <c:numLit>
              <c:formatCode>General</c:formatCode>
              <c:ptCount val="2"/>
              <c:pt idx="0">
                <c:v>#N/A</c:v>
              </c:pt>
              <c:pt idx="1">
                <c:v>#N/A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59F-4418-8B95-899281599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6648448"/>
        <c:axId val="146654720"/>
        <c:axId val="146496576"/>
      </c:bar3DChart>
      <c:catAx>
        <c:axId val="146648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TOTAL : 16 629 GW.h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46654720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146654720"/>
        <c:scaling>
          <c:orientation val="minMax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GW.h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46648448"/>
        <c:crosses val="autoZero"/>
        <c:crossBetween val="between"/>
        <c:majorUnit val="2000"/>
        <c:minorUnit val="500"/>
      </c:valAx>
      <c:serAx>
        <c:axId val="146496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46654720"/>
        <c:crosses val="autoZero"/>
        <c:tickLblSkip val="4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 horizontalDpi="-4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t>VENTA DE ENERGÍA ELÉCTRICA 2001, POR TENSIÓN</a:t>
            </a:r>
          </a:p>
        </c:rich>
      </c:tx>
      <c:overlay val="0"/>
      <c:spPr>
        <a:solidFill>
          <a:srgbClr val="333399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autoTitleDeleted val="0"/>
    <c:view3D>
      <c:rotX val="17"/>
      <c:hPercent val="100"/>
      <c:rotY val="26"/>
      <c:depthPercent val="1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"/>
          <c:y val="7.5268817204301078E-2"/>
          <c:w val="0"/>
          <c:h val="0.87096774193548387"/>
        </c:manualLayout>
      </c:layout>
      <c:bar3DChart>
        <c:barDir val="col"/>
        <c:grouping val="standard"/>
        <c:varyColors val="0"/>
        <c:ser>
          <c:idx val="0"/>
          <c:order val="0"/>
          <c:tx>
            <c:v/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4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</c:numLit>
          </c:cat>
          <c:val>
            <c:numLit>
              <c:formatCode>General</c:formatCode>
              <c:ptCount val="4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AE1-4E8B-B4E3-35F9F8F8FD7E}"/>
            </c:ext>
          </c:extLst>
        </c:ser>
        <c:ser>
          <c:idx val="1"/>
          <c:order val="1"/>
          <c:tx>
            <c:v/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4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</c:numLit>
          </c:cat>
          <c:val>
            <c:numLit>
              <c:formatCode>General</c:formatCode>
              <c:ptCount val="4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AE1-4E8B-B4E3-35F9F8F8FD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6195200"/>
        <c:axId val="146196736"/>
        <c:axId val="146649984"/>
      </c:bar3DChart>
      <c:catAx>
        <c:axId val="14619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46196736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146196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GW.h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46195200"/>
        <c:crosses val="autoZero"/>
        <c:crossBetween val="between"/>
        <c:majorUnit val="2000"/>
        <c:minorUnit val="400"/>
      </c:valAx>
      <c:serAx>
        <c:axId val="146649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46196736"/>
        <c:crosses val="autoZero"/>
        <c:tickLblSkip val="8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 horizontalDpi="-4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t>POTENCIA INSTALADA 2001, POR SISTEMA</a:t>
            </a:r>
          </a:p>
        </c:rich>
      </c:tx>
      <c:overlay val="0"/>
      <c:spPr>
        <a:solidFill>
          <a:srgbClr val="000080"/>
        </a:solidFill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6986-4064-80DB-53F02D29A483}"/>
              </c:ext>
            </c:extLst>
          </c:dPt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6986-4064-80DB-53F02D29A483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2"/>
              <c:pt idx="0">
                <c:v>#N/A</c:v>
              </c:pt>
              <c:pt idx="1">
                <c:v>#N/A</c:v>
              </c:pt>
            </c:numLit>
          </c:cat>
          <c:val>
            <c:numLit>
              <c:formatCode>General</c:formatCode>
              <c:ptCount val="2"/>
              <c:pt idx="0">
                <c:v>#N/A</c:v>
              </c:pt>
              <c:pt idx="1">
                <c:v>#N/A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986-4064-80DB-53F02D29A4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t>PRODUCCIÓN DE ENERGÍA ELÉCTRICA 2002, POR TIPO DE SISTEMA</a:t>
            </a:r>
          </a:p>
        </c:rich>
      </c:tx>
      <c:overlay val="0"/>
      <c:spPr>
        <a:solidFill>
          <a:srgbClr val="000080"/>
        </a:solidFill>
        <a:ln w="25400">
          <a:noFill/>
        </a:ln>
      </c:spPr>
    </c:title>
    <c:autoTitleDeleted val="0"/>
    <c:view3D>
      <c:rotX val="15"/>
      <c:rotY val="27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"/>
          <c:y val="0.5133928571428571"/>
          <c:w val="0"/>
          <c:h val="3.125E-2"/>
        </c:manualLayout>
      </c:layout>
      <c:pie3DChart>
        <c:varyColors val="1"/>
        <c:ser>
          <c:idx val="0"/>
          <c:order val="0"/>
          <c:tx>
            <c:v/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explosion val="31"/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7924-4BB7-B4D6-13188EB10104}"/>
              </c:ext>
            </c:extLst>
          </c:dPt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7924-4BB7-B4D6-13188EB10104}"/>
              </c:ext>
            </c:extLst>
          </c:dPt>
          <c:cat>
            <c:numRef>
              <c:f>('3.1'!$N$28,'3.1'!$N$30)</c:f>
              <c:numCache>
                <c:formatCode>General</c:formatCode>
                <c:ptCount val="2"/>
              </c:numCache>
            </c:numRef>
          </c:cat>
          <c:val>
            <c:numRef>
              <c:f>('3.1'!$O$28,'3.1'!$P$28)</c:f>
              <c:numCache>
                <c:formatCode>General</c:formatCode>
                <c:ptCount val="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924-4BB7-B4D6-13188EB10104}"/>
            </c:ext>
          </c:extLst>
        </c:ser>
        <c:ser>
          <c:idx val="1"/>
          <c:order val="1"/>
          <c:tx>
            <c:v/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explosion val="31"/>
          <c:dPt>
            <c:idx val="0"/>
            <c:bubble3D val="0"/>
            <c:spPr>
              <a:solidFill>
                <a:srgbClr val="8080FF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7924-4BB7-B4D6-13188EB10104}"/>
              </c:ext>
            </c:extLst>
          </c:dPt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7924-4BB7-B4D6-13188EB10104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numRef>
              <c:f>('3.1'!$N$28,'3.1'!$N$30)</c:f>
              <c:numCache>
                <c:formatCode>General</c:formatCode>
                <c:ptCount val="2"/>
              </c:numCache>
            </c:numRef>
          </c:cat>
          <c:val>
            <c:numRef>
              <c:f>('3.1'!$O$30,'3.1'!$P$30)</c:f>
              <c:numCache>
                <c:formatCode>General</c:formatCode>
                <c:ptCount val="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7924-4BB7-B4D6-13188EB10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chemeClr val="tx1"/>
                </a:solidFill>
                <a:latin typeface="Arial"/>
                <a:ea typeface="Arial"/>
                <a:cs typeface="Arial"/>
              </a:defRPr>
            </a:pPr>
            <a:r>
              <a:rPr lang="es-PE">
                <a:solidFill>
                  <a:schemeClr val="tx1"/>
                </a:solidFill>
              </a:rPr>
              <a:t>POTENCIA INSTALADA 2019, POR TIPO DE SERVICIO</a:t>
            </a:r>
          </a:p>
        </c:rich>
      </c:tx>
      <c:layout>
        <c:manualLayout>
          <c:xMode val="edge"/>
          <c:yMode val="edge"/>
          <c:x val="0.16865418768761689"/>
          <c:y val="5.0908890879658011E-2"/>
        </c:manualLayout>
      </c:layout>
      <c:overlay val="0"/>
      <c:spPr>
        <a:solidFill>
          <a:srgbClr val="C4D79B"/>
        </a:solidFill>
        <a:ln w="25400">
          <a:noFill/>
        </a:ln>
        <a:scene3d>
          <a:camera prst="orthographicFront"/>
          <a:lightRig rig="threePt" dir="t"/>
        </a:scene3d>
        <a:sp3d prstMaterial="plastic">
          <a:bevelT w="44450" h="50800"/>
        </a:sp3d>
      </c:spPr>
    </c:title>
    <c:autoTitleDeleted val="0"/>
    <c:plotArea>
      <c:layout>
        <c:manualLayout>
          <c:layoutTarget val="inner"/>
          <c:xMode val="edge"/>
          <c:yMode val="edge"/>
          <c:x val="0.19026548672566371"/>
          <c:y val="0.33939393939393941"/>
          <c:w val="0.71976401179941008"/>
          <c:h val="0.4327272727272727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'3.3.1'!$C$59</c:f>
              <c:strCache>
                <c:ptCount val="1"/>
                <c:pt idx="0">
                  <c:v>SEIN</c:v>
                </c:pt>
              </c:strCache>
            </c:strRef>
          </c:tx>
          <c:spPr>
            <a:gradFill flip="none" rotWithShape="1">
              <a:gsLst>
                <a:gs pos="2000">
                  <a:srgbClr val="0070C0"/>
                </a:gs>
                <a:gs pos="49000">
                  <a:schemeClr val="accent1">
                    <a:lumMod val="60000"/>
                    <a:lumOff val="40000"/>
                  </a:schemeClr>
                </a:gs>
                <a:gs pos="93000">
                  <a:srgbClr val="0070C0"/>
                </a:gs>
              </a:gsLst>
              <a:lin ang="0" scaled="0"/>
              <a:tileRect/>
            </a:gradFill>
            <a:ln w="12700">
              <a:noFill/>
              <a:prstDash val="solid"/>
            </a:ln>
            <a:effectLst>
              <a:outerShdw blurRad="50800" dist="38100" dir="10800000" algn="r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>
                <a:rot lat="0" lon="0" rev="4200000"/>
              </a:lightRig>
            </a:scene3d>
            <a:sp3d prstMaterial="plastic"/>
          </c:spPr>
          <c:invertIfNegative val="0"/>
          <c:cat>
            <c:strRef>
              <c:f>('3.3.1'!$B$62,'3.3.1'!$B$65)</c:f>
              <c:strCache>
                <c:ptCount val="2"/>
                <c:pt idx="0">
                  <c:v>Para mercado eléctrico</c:v>
                </c:pt>
                <c:pt idx="1">
                  <c:v>Para  uso propio</c:v>
                </c:pt>
              </c:strCache>
            </c:strRef>
          </c:cat>
          <c:val>
            <c:numRef>
              <c:f>('3.3.1'!$C$62,'3.3.1'!$C$65)</c:f>
              <c:numCache>
                <c:formatCode>#,##0</c:formatCode>
                <c:ptCount val="2"/>
                <c:pt idx="0">
                  <c:v>13491.409000000012</c:v>
                </c:pt>
                <c:pt idx="1">
                  <c:v>265.18700000000001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F1B-4555-9B9B-193EF7D79118}"/>
            </c:ext>
          </c:extLst>
        </c:ser>
        <c:ser>
          <c:idx val="2"/>
          <c:order val="1"/>
          <c:tx>
            <c:strRef>
              <c:f>'3.3.1'!$D$59</c:f>
              <c:strCache>
                <c:ptCount val="1"/>
                <c:pt idx="0">
                  <c:v>SS AA</c:v>
                </c:pt>
              </c:strCache>
            </c:strRef>
          </c:tx>
          <c:spPr>
            <a:gradFill rotWithShape="0">
              <a:gsLst>
                <a:gs pos="9000">
                  <a:srgbClr val="FFC000"/>
                </a:gs>
                <a:gs pos="50000">
                  <a:srgbClr val="FFFF00"/>
                </a:gs>
                <a:gs pos="97000">
                  <a:srgbClr val="FFC000"/>
                </a:gs>
              </a:gsLst>
              <a:lin ang="0" scaled="1"/>
            </a:gradFill>
            <a:ln w="12700">
              <a:noFill/>
              <a:prstDash val="solid"/>
            </a:ln>
            <a:scene3d>
              <a:camera prst="orthographicFront"/>
              <a:lightRig rig="threePt" dir="t"/>
            </a:scene3d>
            <a:sp3d prstMaterial="plastic"/>
          </c:spPr>
          <c:invertIfNegative val="0"/>
          <c:cat>
            <c:strRef>
              <c:f>('3.3.1'!$B$62,'3.3.1'!$B$65)</c:f>
              <c:strCache>
                <c:ptCount val="2"/>
                <c:pt idx="0">
                  <c:v>Para mercado eléctrico</c:v>
                </c:pt>
                <c:pt idx="1">
                  <c:v>Para  uso propio</c:v>
                </c:pt>
              </c:strCache>
            </c:strRef>
          </c:cat>
          <c:val>
            <c:numRef>
              <c:f>('3.3.1'!$D$62,'3.3.1'!$D$65)</c:f>
              <c:numCache>
                <c:formatCode>#,##0</c:formatCode>
                <c:ptCount val="2"/>
                <c:pt idx="0">
                  <c:v>232.6389999999999</c:v>
                </c:pt>
                <c:pt idx="1">
                  <c:v>1197.7350000000015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F1B-4555-9B9B-193EF7D79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7602560"/>
        <c:axId val="137604096"/>
      </c:barChart>
      <c:catAx>
        <c:axId val="137602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37604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7604096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MW</a:t>
                </a:r>
              </a:p>
            </c:rich>
          </c:tx>
          <c:layout>
            <c:manualLayout>
              <c:xMode val="edge"/>
              <c:yMode val="edge"/>
              <c:x val="4.4247882188379148E-2"/>
              <c:y val="0.48363650651452994"/>
            </c:manualLayout>
          </c:layout>
          <c:overlay val="0"/>
          <c:spPr>
            <a:noFill/>
            <a:ln w="25400">
              <a:noFill/>
            </a:ln>
          </c:spPr>
        </c:title>
        <c:numFmt formatCode="###\ ###\ 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3760256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604722313902383"/>
          <c:y val="0.90181841042324795"/>
          <c:w val="0.4513274762810337"/>
          <c:h val="6.1818410423247983E-2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tx1"/>
      </a:solidFill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t>VENTA DE ENERGÍA ELÉCTRICA 2001, POR  SISTEMA</a:t>
            </a:r>
          </a:p>
        </c:rich>
      </c:tx>
      <c:overlay val="0"/>
      <c:spPr>
        <a:solidFill>
          <a:srgbClr val="000080"/>
        </a:solidFill>
        <a:ln w="25400">
          <a:noFill/>
        </a:ln>
      </c:spPr>
    </c:title>
    <c:autoTitleDeleted val="0"/>
    <c:view3D>
      <c:rotX val="15"/>
      <c:hPercent val="296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/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2"/>
              <c:pt idx="0">
                <c:v>#N/A</c:v>
              </c:pt>
              <c:pt idx="1">
                <c:v>#N/A</c:v>
              </c:pt>
            </c:numLit>
          </c:cat>
          <c:val>
            <c:numLit>
              <c:formatCode>General</c:formatCode>
              <c:ptCount val="2"/>
              <c:pt idx="0">
                <c:v>#N/A</c:v>
              </c:pt>
              <c:pt idx="1">
                <c:v>#N/A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675-4F18-AC09-9332D1D2C759}"/>
            </c:ext>
          </c:extLst>
        </c:ser>
        <c:ser>
          <c:idx val="1"/>
          <c:order val="1"/>
          <c:tx>
            <c:v/>
          </c:tx>
          <c:spPr>
            <a:solidFill>
              <a:srgbClr val="CC9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2"/>
              <c:pt idx="0">
                <c:v>#N/A</c:v>
              </c:pt>
              <c:pt idx="1">
                <c:v>#N/A</c:v>
              </c:pt>
            </c:numLit>
          </c:cat>
          <c:val>
            <c:numLit>
              <c:formatCode>General</c:formatCode>
              <c:ptCount val="2"/>
              <c:pt idx="0">
                <c:v>#N/A</c:v>
              </c:pt>
              <c:pt idx="1">
                <c:v>#N/A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675-4F18-AC09-9332D1D2C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46384384"/>
        <c:axId val="146385920"/>
        <c:axId val="0"/>
      </c:bar3DChart>
      <c:catAx>
        <c:axId val="146384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46385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85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GW.h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463843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3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chemeClr val="tx1"/>
                </a:solidFill>
                <a:latin typeface="Arial"/>
                <a:ea typeface="Arial"/>
                <a:cs typeface="Arial"/>
              </a:defRPr>
            </a:pPr>
            <a:r>
              <a:rPr lang="es-PE">
                <a:solidFill>
                  <a:schemeClr val="tx1"/>
                </a:solidFill>
              </a:rPr>
              <a:t>POTENCIA EFECTIVA, POR ORIGEN</a:t>
            </a:r>
          </a:p>
        </c:rich>
      </c:tx>
      <c:layout>
        <c:manualLayout>
          <c:xMode val="edge"/>
          <c:yMode val="edge"/>
          <c:x val="0.25565364142566288"/>
          <c:y val="2.8507333642118268E-2"/>
        </c:manualLayout>
      </c:layout>
      <c:overlay val="0"/>
      <c:spPr>
        <a:solidFill>
          <a:srgbClr val="C4D79B"/>
        </a:solidFill>
        <a:ln w="25400">
          <a:noFill/>
        </a:ln>
        <a:scene3d>
          <a:camera prst="orthographicFront"/>
          <a:lightRig rig="threePt" dir="t"/>
        </a:scene3d>
        <a:sp3d prstMaterial="plastic">
          <a:bevelT w="38100" h="50800"/>
        </a:sp3d>
      </c:spPr>
    </c:title>
    <c:autoTitleDeleted val="0"/>
    <c:plotArea>
      <c:layout>
        <c:manualLayout>
          <c:layoutTarget val="inner"/>
          <c:xMode val="edge"/>
          <c:yMode val="edge"/>
          <c:x val="0.18396742463266857"/>
          <c:y val="0.26517900262467198"/>
          <c:w val="0.75510204081632648"/>
          <c:h val="0.56066945606694563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99CC00">
                    <a:gamma/>
                    <a:shade val="36078"/>
                    <a:invGamma/>
                  </a:srgbClr>
                </a:gs>
                <a:gs pos="50000">
                  <a:srgbClr val="99CC00"/>
                </a:gs>
                <a:gs pos="100000">
                  <a:srgbClr val="99CC00">
                    <a:gamma/>
                    <a:shade val="36078"/>
                    <a:invGamma/>
                  </a:srgbClr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2000">
                    <a:srgbClr val="0070C0"/>
                  </a:gs>
                  <a:gs pos="49000">
                    <a:schemeClr val="accent1">
                      <a:lumMod val="60000"/>
                      <a:lumOff val="40000"/>
                    </a:schemeClr>
                  </a:gs>
                  <a:gs pos="93000">
                    <a:srgbClr val="0070C0"/>
                  </a:gs>
                </a:gsLst>
                <a:lin ang="0" scaled="0"/>
              </a:gradFill>
              <a:ln w="12700">
                <a:noFill/>
                <a:prstDash val="solid"/>
              </a:ln>
              <a:effectLst>
                <a:outerShdw blurRad="50800" dist="38100" dir="13500000" algn="br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 prstMaterial="plastic"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8CC-4A9A-85DF-609381E16159}"/>
              </c:ext>
            </c:extLst>
          </c:dPt>
          <c:dPt>
            <c:idx val="1"/>
            <c:invertIfNegative val="0"/>
            <c:bubble3D val="0"/>
            <c:spPr>
              <a:gradFill flip="none" rotWithShape="1">
                <a:gsLst>
                  <a:gs pos="15000">
                    <a:srgbClr val="FF0000"/>
                  </a:gs>
                  <a:gs pos="49000">
                    <a:schemeClr val="accent2">
                      <a:lumMod val="60000"/>
                      <a:lumOff val="40000"/>
                    </a:schemeClr>
                  </a:gs>
                  <a:gs pos="77000">
                    <a:srgbClr val="FF0000"/>
                  </a:gs>
                </a:gsLst>
                <a:lin ang="0" scaled="0"/>
                <a:tileRect/>
              </a:gradFill>
              <a:ln w="12700">
                <a:noFill/>
                <a:prstDash val="solid"/>
              </a:ln>
              <a:effectLst>
                <a:outerShdw blurRad="50800" dist="38100" dir="13500000" algn="br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 prstMaterial="plastic">
                <a:bevelT w="31750" h="3175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8CC-4A9A-85DF-609381E1615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00"/>
              </a:solidFill>
              <a:ln w="12700">
                <a:noFill/>
                <a:prstDash val="solid"/>
              </a:ln>
              <a:scene3d>
                <a:camera prst="orthographicFront"/>
                <a:lightRig rig="threePt" dir="t"/>
              </a:scene3d>
              <a:sp3d prstMaterial="plastic">
                <a:bevelT w="50800" h="635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8CC-4A9A-85DF-609381E16159}"/>
              </c:ext>
            </c:extLst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99CC00">
                      <a:gamma/>
                      <a:shade val="36078"/>
                      <a:invGamma/>
                    </a:srgbClr>
                  </a:gs>
                  <a:gs pos="50000">
                    <a:srgbClr val="99CC00"/>
                  </a:gs>
                  <a:gs pos="100000">
                    <a:srgbClr val="99CC00">
                      <a:gamma/>
                      <a:shade val="36078"/>
                      <a:invGamma/>
                    </a:srgbClr>
                  </a:gs>
                </a:gsLst>
                <a:lin ang="0" scaled="1"/>
              </a:gradFill>
              <a:ln w="12700">
                <a:noFill/>
                <a:prstDash val="solid"/>
              </a:ln>
              <a:scene3d>
                <a:camera prst="orthographicFront"/>
                <a:lightRig rig="threePt" dir="t"/>
              </a:scene3d>
              <a:sp3d prstMaterial="plastic">
                <a:bevelT w="44450" h="508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8CC-4A9A-85DF-609381E16159}"/>
              </c:ext>
            </c:extLst>
          </c:dPt>
          <c:cat>
            <c:strRef>
              <c:f>'3.4.1'!$C$7:$F$8</c:f>
              <c:strCache>
                <c:ptCount val="4"/>
                <c:pt idx="0">
                  <c:v>Hidráulica</c:v>
                </c:pt>
                <c:pt idx="1">
                  <c:v>Térmica</c:v>
                </c:pt>
                <c:pt idx="2">
                  <c:v>Solar</c:v>
                </c:pt>
                <c:pt idx="3">
                  <c:v>Eólica</c:v>
                </c:pt>
              </c:strCache>
            </c:strRef>
          </c:cat>
          <c:val>
            <c:numRef>
              <c:f>'3.4.1'!$C$14:$F$14</c:f>
              <c:numCache>
                <c:formatCode>#\ ##0</c:formatCode>
                <c:ptCount val="4"/>
                <c:pt idx="0">
                  <c:v>5370.7269999999971</c:v>
                </c:pt>
                <c:pt idx="1">
                  <c:v>8367.2181000000091</c:v>
                </c:pt>
                <c:pt idx="2" formatCode="#,##0">
                  <c:v>285.03399999999999</c:v>
                </c:pt>
                <c:pt idx="3" formatCode="#,##0">
                  <c:v>408.98999999999995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8CC-4A9A-85DF-609381E16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13984"/>
        <c:axId val="146723968"/>
      </c:barChart>
      <c:catAx>
        <c:axId val="146713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46723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723968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MW</a:t>
                </a:r>
              </a:p>
            </c:rich>
          </c:tx>
          <c:layout>
            <c:manualLayout>
              <c:xMode val="edge"/>
              <c:yMode val="edge"/>
              <c:x val="2.5510241126401254E-2"/>
              <c:y val="0.4435145900880037"/>
            </c:manualLayout>
          </c:layout>
          <c:overlay val="0"/>
          <c:spPr>
            <a:noFill/>
            <a:ln w="25400">
              <a:noFill/>
            </a:ln>
          </c:spPr>
        </c:title>
        <c:numFmt formatCode="#\ 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46713984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solidFill>
        <a:schemeClr val="tx1"/>
      </a:solidFill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chemeClr val="tx1"/>
                </a:solidFill>
                <a:latin typeface="Arial"/>
                <a:ea typeface="Arial"/>
                <a:cs typeface="Arial"/>
              </a:defRPr>
            </a:pPr>
            <a:r>
              <a:rPr lang="es-PE">
                <a:solidFill>
                  <a:schemeClr val="tx1"/>
                </a:solidFill>
              </a:rPr>
              <a:t>POTENCIA EFECTIVA, POR TIPO DE SERVICIO</a:t>
            </a:r>
          </a:p>
        </c:rich>
      </c:tx>
      <c:layout>
        <c:manualLayout>
          <c:xMode val="edge"/>
          <c:yMode val="edge"/>
          <c:x val="0.19844292190748886"/>
          <c:y val="2.1739097516656571E-2"/>
        </c:manualLayout>
      </c:layout>
      <c:overlay val="0"/>
      <c:spPr>
        <a:solidFill>
          <a:srgbClr val="C4D79B"/>
        </a:solidFill>
        <a:ln w="25400">
          <a:noFill/>
        </a:ln>
        <a:scene3d>
          <a:camera prst="orthographicFront"/>
          <a:lightRig rig="threePt" dir="t"/>
        </a:scene3d>
        <a:sp3d prstMaterial="plastic">
          <a:bevelT w="44450" h="50800"/>
        </a:sp3d>
      </c:spPr>
    </c:title>
    <c:autoTitleDeleted val="0"/>
    <c:plotArea>
      <c:layout>
        <c:manualLayout>
          <c:layoutTarget val="inner"/>
          <c:xMode val="edge"/>
          <c:yMode val="edge"/>
          <c:x val="0.18262806236080179"/>
          <c:y val="0.27018674511528457"/>
          <c:w val="0.71937639198218262"/>
          <c:h val="0.55279586931632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'3.4.1'!$C$62:$C$63</c:f>
              <c:strCache>
                <c:ptCount val="1"/>
                <c:pt idx="0">
                  <c:v>SEIN</c:v>
                </c:pt>
              </c:strCache>
            </c:strRef>
          </c:tx>
          <c:spPr>
            <a:gradFill>
              <a:gsLst>
                <a:gs pos="2000">
                  <a:srgbClr val="0070C0"/>
                </a:gs>
                <a:gs pos="49000">
                  <a:schemeClr val="accent1">
                    <a:lumMod val="60000"/>
                    <a:lumOff val="40000"/>
                  </a:schemeClr>
                </a:gs>
                <a:gs pos="93000">
                  <a:srgbClr val="0070C0"/>
                </a:gs>
              </a:gsLst>
              <a:lin ang="0" scaled="0"/>
            </a:gradFill>
            <a:ln w="12700">
              <a:noFill/>
              <a:prstDash val="solid"/>
            </a:ln>
            <a:effectLst>
              <a:outerShdw blurRad="50800" dist="38100" dir="10800000" algn="r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 prstMaterial="plastic">
              <a:bevelT w="12700" h="44450"/>
            </a:sp3d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sz="900" b="1"/>
                      <a:t>99%</a:t>
                    </a:r>
                    <a:endParaRPr lang="en-US"/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1712-435D-9D6E-61A55C4FA54E}"/>
                </c:ext>
              </c:extLst>
            </c:dLbl>
            <c:dLbl>
              <c:idx val="1"/>
              <c:layout>
                <c:manualLayout>
                  <c:x val="-0.12121212121212122"/>
                  <c:y val="-1.5686274509803921E-2"/>
                </c:manualLayout>
              </c:layout>
              <c:tx>
                <c:rich>
                  <a:bodyPr/>
                  <a:lstStyle/>
                  <a:p>
                    <a:r>
                      <a:rPr lang="en-US" sz="900" b="1"/>
                      <a:t>17%</a:t>
                    </a:r>
                    <a:endParaRPr lang="en-US"/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1712-435D-9D6E-61A55C4FA54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/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('3.4.1'!$B$65,'3.4.1'!$B$67)</c:f>
              <c:strCache>
                <c:ptCount val="2"/>
                <c:pt idx="0">
                  <c:v>Para mercado eléctrico</c:v>
                </c:pt>
                <c:pt idx="1">
                  <c:v>Para uso propio</c:v>
                </c:pt>
              </c:strCache>
            </c:strRef>
          </c:cat>
          <c:val>
            <c:numRef>
              <c:f>('3.4.1'!$C$65,'3.4.1'!$C$67)</c:f>
              <c:numCache>
                <c:formatCode>#,##0</c:formatCode>
                <c:ptCount val="2"/>
                <c:pt idx="0" formatCode="#\ ##0">
                  <c:v>13021.618999999993</c:v>
                </c:pt>
                <c:pt idx="1">
                  <c:v>211.52600000000004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712-435D-9D6E-61A55C4FA54E}"/>
            </c:ext>
          </c:extLst>
        </c:ser>
        <c:ser>
          <c:idx val="1"/>
          <c:order val="1"/>
          <c:tx>
            <c:strRef>
              <c:f>'3.4.1'!$E$62:$E$63</c:f>
              <c:strCache>
                <c:ptCount val="1"/>
                <c:pt idx="0">
                  <c:v>SS AA</c:v>
                </c:pt>
              </c:strCache>
            </c:strRef>
          </c:tx>
          <c:spPr>
            <a:gradFill>
              <a:gsLst>
                <a:gs pos="2000">
                  <a:srgbClr val="FFC000"/>
                </a:gs>
                <a:gs pos="49000">
                  <a:srgbClr val="FFFF00"/>
                </a:gs>
                <a:gs pos="93000">
                  <a:srgbClr val="FFC000"/>
                </a:gs>
              </a:gsLst>
              <a:lin ang="0" scaled="0"/>
            </a:gradFill>
            <a:ln w="12700">
              <a:noFill/>
              <a:prstDash val="solid"/>
            </a:ln>
            <a:effectLst>
              <a:outerShdw blurRad="50800" dist="38100" dir="10800000" algn="r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 prstMaterial="plastic">
              <a:bevelT w="25400" h="50800"/>
            </a:sp3d>
          </c:spPr>
          <c:invertIfNegative val="0"/>
          <c:dLbls>
            <c:dLbl>
              <c:idx val="0"/>
              <c:layout>
                <c:manualLayout>
                  <c:x val="0"/>
                  <c:y val="-2.5098039215686273E-2"/>
                </c:manualLayout>
              </c:layout>
              <c:tx>
                <c:rich>
                  <a:bodyPr/>
                  <a:lstStyle/>
                  <a:p>
                    <a:pPr>
                      <a:defRPr sz="900" b="1"/>
                    </a:pPr>
                    <a:r>
                      <a:rPr lang="en-US" sz="900" b="1"/>
                      <a:t>1%</a:t>
                    </a:r>
                    <a:endParaRPr lang="en-US"/>
                  </a:p>
                </c:rich>
              </c:tx>
              <c:numFmt formatCode="#,##0" sourceLinked="0"/>
              <c:spPr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1712-435D-9D6E-61A55C4FA54E}"/>
                </c:ext>
              </c:extLst>
            </c:dLbl>
            <c:dLbl>
              <c:idx val="1"/>
              <c:layout>
                <c:manualLayout>
                  <c:x val="-7.4211502782932258E-3"/>
                  <c:y val="-5.647058823529412E-2"/>
                </c:manualLayout>
              </c:layout>
              <c:tx>
                <c:rich>
                  <a:bodyPr/>
                  <a:lstStyle/>
                  <a:p>
                    <a:r>
                      <a:rPr lang="en-US" sz="900" b="1"/>
                      <a:t>83%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1712-435D-9D6E-61A55C4FA5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/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('3.4.1'!$B$65,'3.4.1'!$B$67)</c:f>
              <c:strCache>
                <c:ptCount val="2"/>
                <c:pt idx="0">
                  <c:v>Para mercado eléctrico</c:v>
                </c:pt>
                <c:pt idx="1">
                  <c:v>Para uso propio</c:v>
                </c:pt>
              </c:strCache>
            </c:strRef>
          </c:cat>
          <c:val>
            <c:numRef>
              <c:f>('3.4.1'!$D$65,'3.4.1'!$D$67)</c:f>
              <c:numCache>
                <c:formatCode>#,##0</c:formatCode>
                <c:ptCount val="2"/>
                <c:pt idx="0">
                  <c:v>188.28499999999977</c:v>
                </c:pt>
                <c:pt idx="1">
                  <c:v>1010.5391000000006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1712-435D-9D6E-61A55C4FA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6795904"/>
        <c:axId val="146814080"/>
      </c:barChart>
      <c:catAx>
        <c:axId val="14679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46814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14080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9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MW</a:t>
                </a:r>
              </a:p>
            </c:rich>
          </c:tx>
          <c:layout>
            <c:manualLayout>
              <c:xMode val="edge"/>
              <c:yMode val="edge"/>
              <c:x val="3.5634766433416599E-2"/>
              <c:y val="0.50310645063597825"/>
            </c:manualLayout>
          </c:layout>
          <c:overlay val="0"/>
          <c:spPr>
            <a:noFill/>
            <a:ln w="25400">
              <a:noFill/>
            </a:ln>
          </c:spPr>
        </c:title>
        <c:numFmt formatCode="#\ ###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46795904"/>
        <c:crosses val="autoZero"/>
        <c:crossBetween val="between"/>
        <c:majorUnit val="10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177430743235018"/>
          <c:y val="0.92546714112659001"/>
          <c:w val="0.35040840674136509"/>
          <c:h val="6.211185140318997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tx1"/>
      </a:solidFill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PE" sz="1000" b="1" i="0" u="none" strike="noStrike" kern="1200" baseline="0">
                <a:solidFill>
                  <a:schemeClr val="tx1"/>
                </a:solidFill>
                <a:latin typeface="Arial"/>
                <a:ea typeface="Arial"/>
                <a:cs typeface="Arial"/>
              </a:defRPr>
            </a:pPr>
            <a:r>
              <a:rPr lang="es-PE" sz="1000" b="1" i="0" u="none" strike="noStrike" kern="1200" baseline="0">
                <a:solidFill>
                  <a:schemeClr val="tx1"/>
                </a:solidFill>
                <a:latin typeface="Arial"/>
                <a:ea typeface="Arial"/>
                <a:cs typeface="Arial"/>
              </a:rPr>
              <a:t>POTENCIA EFECTIVA, POR SISTEMA</a:t>
            </a:r>
          </a:p>
        </c:rich>
      </c:tx>
      <c:layout>
        <c:manualLayout>
          <c:xMode val="edge"/>
          <c:yMode val="edge"/>
          <c:x val="0.24493594434524679"/>
          <c:y val="4.0909293118021266E-2"/>
        </c:manualLayout>
      </c:layout>
      <c:overlay val="0"/>
      <c:spPr>
        <a:solidFill>
          <a:srgbClr val="C4D79B"/>
        </a:solidFill>
        <a:ln w="25400">
          <a:noFill/>
        </a:ln>
        <a:scene3d>
          <a:camera prst="orthographicFront"/>
          <a:lightRig rig="threePt" dir="t"/>
        </a:scene3d>
        <a:sp3d prstMaterial="plastic">
          <a:bevelT w="44450" h="50800"/>
        </a:sp3d>
      </c:spPr>
    </c:title>
    <c:autoTitleDeleted val="0"/>
    <c:view3D>
      <c:rotX val="15"/>
      <c:rotY val="1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094172438971441"/>
          <c:y val="0.35463924152338105"/>
          <c:w val="0.73110019752685551"/>
          <c:h val="0.50909138630398476"/>
        </c:manualLayout>
      </c:layout>
      <c:pie3DChart>
        <c:varyColors val="1"/>
        <c:ser>
          <c:idx val="0"/>
          <c:order val="0"/>
          <c:spPr>
            <a:gradFill>
              <a:gsLst>
                <a:gs pos="2000">
                  <a:srgbClr val="0070C0"/>
                </a:gs>
                <a:gs pos="49000">
                  <a:schemeClr val="accent1">
                    <a:lumMod val="60000"/>
                    <a:lumOff val="40000"/>
                  </a:schemeClr>
                </a:gs>
                <a:gs pos="93000">
                  <a:srgbClr val="0070C0"/>
                </a:gs>
              </a:gsLst>
              <a:lin ang="0" scaled="0"/>
            </a:gradFill>
            <a:ln w="12700">
              <a:noFill/>
              <a:prstDash val="solid"/>
            </a:ln>
            <a:effectLst>
              <a:innerShdw blurRad="63500" dist="50800" dir="13500000">
                <a:prstClr val="black">
                  <a:alpha val="50000"/>
                </a:prstClr>
              </a:innerShdw>
            </a:effectLst>
            <a:scene3d>
              <a:camera prst="orthographicFront"/>
              <a:lightRig rig="threePt" dir="t"/>
            </a:scene3d>
            <a:sp3d prstMaterial="plastic">
              <a:bevelT w="44450" h="50800"/>
              <a:contourClr>
                <a:srgbClr val="000000"/>
              </a:contourClr>
            </a:sp3d>
          </c:spPr>
          <c:dPt>
            <c:idx val="0"/>
            <c:bubble3D val="0"/>
            <c:explosion val="42"/>
            <c:spPr>
              <a:gradFill flip="none" rotWithShape="1">
                <a:gsLst>
                  <a:gs pos="2000">
                    <a:srgbClr val="0065B0"/>
                  </a:gs>
                  <a:gs pos="49000">
                    <a:schemeClr val="accent1">
                      <a:lumMod val="60000"/>
                      <a:lumOff val="40000"/>
                    </a:schemeClr>
                  </a:gs>
                  <a:gs pos="93000">
                    <a:srgbClr val="0069B8"/>
                  </a:gs>
                </a:gsLst>
                <a:path path="circle">
                  <a:fillToRect l="100000" t="100000"/>
                </a:path>
                <a:tileRect r="-100000" b="-100000"/>
              </a:gradFill>
              <a:ln w="12700">
                <a:noFill/>
                <a:prstDash val="solid"/>
              </a:ln>
              <a:effectLst>
                <a:innerShdw blurRad="63500" dist="50800" dir="13500000">
                  <a:prstClr val="black">
                    <a:alpha val="50000"/>
                  </a:prstClr>
                </a:innerShdw>
              </a:effectLst>
              <a:scene3d>
                <a:camera prst="orthographicFront"/>
                <a:lightRig rig="threePt" dir="t"/>
              </a:scene3d>
              <a:sp3d prstMaterial="plastic">
                <a:bevelT w="44450" h="50800"/>
                <a:contourClr>
                  <a:srgbClr val="000000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8C3-43D4-A032-8294ED5F246A}"/>
              </c:ext>
            </c:extLst>
          </c:dPt>
          <c:dPt>
            <c:idx val="1"/>
            <c:bubble3D val="0"/>
            <c:spPr>
              <a:gradFill flip="none" rotWithShape="1">
                <a:gsLst>
                  <a:gs pos="2000">
                    <a:srgbClr val="FF0000"/>
                  </a:gs>
                  <a:gs pos="49000">
                    <a:schemeClr val="accent2">
                      <a:lumMod val="60000"/>
                      <a:lumOff val="40000"/>
                    </a:schemeClr>
                  </a:gs>
                  <a:gs pos="93000">
                    <a:srgbClr val="FF0000"/>
                  </a:gs>
                </a:gsLst>
                <a:path path="circle">
                  <a:fillToRect l="100000" t="100000"/>
                </a:path>
                <a:tileRect r="-100000" b="-100000"/>
              </a:gradFill>
              <a:ln w="12700">
                <a:noFill/>
                <a:prstDash val="solid"/>
              </a:ln>
              <a:effectLst>
                <a:innerShdw blurRad="63500" dist="50800" dir="13500000">
                  <a:prstClr val="black">
                    <a:alpha val="50000"/>
                  </a:prstClr>
                </a:innerShdw>
              </a:effectLst>
              <a:scene3d>
                <a:camera prst="orthographicFront"/>
                <a:lightRig rig="threePt" dir="t"/>
              </a:scene3d>
              <a:sp3d prstMaterial="plastic">
                <a:bevelT w="44450" h="50800"/>
                <a:contourClr>
                  <a:srgbClr val="000000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8C3-43D4-A032-8294ED5F246A}"/>
              </c:ext>
            </c:extLst>
          </c:dPt>
          <c:dLbls>
            <c:dLbl>
              <c:idx val="0"/>
              <c:layout>
                <c:manualLayout>
                  <c:x val="-2.6772194712774314E-2"/>
                  <c:y val="-0.1640668098305893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C3-43D4-A032-8294ED5F246A}"/>
                </c:ext>
              </c:extLst>
            </c:dLbl>
            <c:dLbl>
              <c:idx val="1"/>
              <c:layout>
                <c:manualLayout>
                  <c:x val="7.3089218603458697E-2"/>
                  <c:y val="0.1433032861842495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C3-43D4-A032-8294ED5F246A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('3.4.1'!$B$37,'3.4.1'!$B$39)</c:f>
              <c:strCache>
                <c:ptCount val="2"/>
                <c:pt idx="0">
                  <c:v>SEIN</c:v>
                </c:pt>
                <c:pt idx="1">
                  <c:v>SS AA</c:v>
                </c:pt>
              </c:strCache>
            </c:strRef>
          </c:cat>
          <c:val>
            <c:numRef>
              <c:f>('3.4.1'!$G$37,'3.4.1'!$G$39)</c:f>
              <c:numCache>
                <c:formatCode>#\ ##0</c:formatCode>
                <c:ptCount val="2"/>
                <c:pt idx="0">
                  <c:v>13233.144999999993</c:v>
                </c:pt>
                <c:pt idx="1">
                  <c:v>1198.8241000000023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8C3-43D4-A032-8294ED5F2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solidFill>
        <a:schemeClr val="tx1"/>
      </a:solidFill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chemeClr val="tx1"/>
                </a:solidFill>
                <a:latin typeface="Arial"/>
                <a:ea typeface="Arial"/>
                <a:cs typeface="Arial"/>
              </a:defRPr>
            </a:pPr>
            <a:r>
              <a:rPr lang="es-PE" sz="1100">
                <a:solidFill>
                  <a:schemeClr val="tx1"/>
                </a:solidFill>
              </a:rPr>
              <a:t>POTENCIA EFECTIVA TOTAL PARA EL MERCADO ELÉCTRICO   </a:t>
            </a:r>
          </a:p>
        </c:rich>
      </c:tx>
      <c:layout>
        <c:manualLayout>
          <c:xMode val="edge"/>
          <c:yMode val="edge"/>
          <c:x val="0.26642773179432672"/>
          <c:y val="2.7519617085879876E-2"/>
        </c:manualLayout>
      </c:layout>
      <c:overlay val="0"/>
      <c:spPr>
        <a:solidFill>
          <a:srgbClr val="C4D79B"/>
        </a:solidFill>
        <a:ln w="25400">
          <a:noFill/>
        </a:ln>
        <a:scene3d>
          <a:camera prst="orthographicFront"/>
          <a:lightRig rig="threePt" dir="t"/>
        </a:scene3d>
        <a:sp3d>
          <a:bevelT w="44450" h="50800"/>
        </a:sp3d>
      </c:spPr>
    </c:title>
    <c:autoTitleDeleted val="0"/>
    <c:plotArea>
      <c:layout>
        <c:manualLayout>
          <c:layoutTarget val="inner"/>
          <c:xMode val="edge"/>
          <c:yMode val="edge"/>
          <c:x val="0.10324613528016036"/>
          <c:y val="0.20254668902636527"/>
          <c:w val="0.87511714027236398"/>
          <c:h val="0.66908759211874336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chemeClr val="accent1"/>
                </a:gs>
                <a:gs pos="25000">
                  <a:srgbClr val="21D6E0"/>
                </a:gs>
                <a:gs pos="75000">
                  <a:srgbClr val="0087E6"/>
                </a:gs>
                <a:gs pos="100000">
                  <a:srgbClr val="005CBF"/>
                </a:gs>
              </a:gsLst>
              <a:lin ang="0" scaled="0"/>
            </a:gradFill>
            <a:ln w="12700">
              <a:noFill/>
              <a:prstDash val="solid"/>
            </a:ln>
            <a:scene3d>
              <a:camera prst="orthographicFront"/>
              <a:lightRig rig="threePt" dir="t"/>
            </a:scene3d>
            <a:sp3d>
              <a:bevelT w="44450" h="508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'3.4.2.1 (Graf)'!$N$5:$N$11</c:f>
              <c:strCache>
                <c:ptCount val="7"/>
                <c:pt idx="0">
                  <c:v>ENGIE PERU</c:v>
                </c:pt>
                <c:pt idx="1">
                  <c:v>KALLPA</c:v>
                </c:pt>
                <c:pt idx="2">
                  <c:v>ENEL PERU</c:v>
                </c:pt>
                <c:pt idx="3">
                  <c:v>ELP</c:v>
                </c:pt>
                <c:pt idx="4">
                  <c:v>SAMAY</c:v>
                </c:pt>
                <c:pt idx="5">
                  <c:v>FÉNIX POWER</c:v>
                </c:pt>
                <c:pt idx="6">
                  <c:v>OTROS</c:v>
                </c:pt>
              </c:strCache>
            </c:strRef>
          </c:cat>
          <c:val>
            <c:numRef>
              <c:f>'3.4.2.1 (Graf)'!$O$5:$O$11</c:f>
              <c:numCache>
                <c:formatCode>#\ ##0</c:formatCode>
                <c:ptCount val="7"/>
                <c:pt idx="0">
                  <c:v>2485.9460000000004</c:v>
                </c:pt>
                <c:pt idx="1">
                  <c:v>1614.3620000000001</c:v>
                </c:pt>
                <c:pt idx="2">
                  <c:v>1473.0869999999998</c:v>
                </c:pt>
                <c:pt idx="3">
                  <c:v>915.70300000000009</c:v>
                </c:pt>
                <c:pt idx="4">
                  <c:v>708.27300000000002</c:v>
                </c:pt>
                <c:pt idx="5">
                  <c:v>567.19200000000001</c:v>
                </c:pt>
                <c:pt idx="6">
                  <c:v>5445.3410000000031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1AE-4006-8782-11B9D1645111}"/>
            </c:ext>
          </c:extLst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-8.8265677443157917E-3"/>
                  <c:y val="-3.4647430077529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AE-4006-8782-11B9D1645111}"/>
                </c:ext>
              </c:extLst>
            </c:dLbl>
            <c:dLbl>
              <c:idx val="1"/>
              <c:layout>
                <c:manualLayout>
                  <c:x val="5.3106413839845877E-3"/>
                  <c:y val="-3.54166735447377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AE-4006-8782-11B9D1645111}"/>
                </c:ext>
              </c:extLst>
            </c:dLbl>
            <c:dLbl>
              <c:idx val="2"/>
              <c:layout>
                <c:manualLayout>
                  <c:x val="3.009159274016382E-3"/>
                  <c:y val="-3.49339980301204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AE-4006-8782-11B9D1645111}"/>
                </c:ext>
              </c:extLst>
            </c:dLbl>
            <c:dLbl>
              <c:idx val="3"/>
              <c:layout>
                <c:manualLayout>
                  <c:x val="3.3139953980566646E-3"/>
                  <c:y val="-1.20547824603685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AE-4006-8782-11B9D1645111}"/>
                </c:ext>
              </c:extLst>
            </c:dLbl>
            <c:dLbl>
              <c:idx val="5"/>
              <c:layout>
                <c:manualLayout>
                  <c:x val="3.8895701024568982E-3"/>
                  <c:y val="-1.0249124554884019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AE-4006-8782-11B9D1645111}"/>
                </c:ext>
              </c:extLst>
            </c:dLbl>
            <c:dLbl>
              <c:idx val="6"/>
              <c:layout>
                <c:manualLayout>
                  <c:x val="4.4303185887446883E-3"/>
                  <c:y val="-0.26415844055430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AE-4006-8782-11B9D164511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'3.4.2.1 (Graf)'!$N$5:$N$11</c:f>
              <c:strCache>
                <c:ptCount val="7"/>
                <c:pt idx="0">
                  <c:v>ENGIE PERU</c:v>
                </c:pt>
                <c:pt idx="1">
                  <c:v>KALLPA</c:v>
                </c:pt>
                <c:pt idx="2">
                  <c:v>ENEL PERU</c:v>
                </c:pt>
                <c:pt idx="3">
                  <c:v>ELP</c:v>
                </c:pt>
                <c:pt idx="4">
                  <c:v>SAMAY</c:v>
                </c:pt>
                <c:pt idx="5">
                  <c:v>FÉNIX POWER</c:v>
                </c:pt>
                <c:pt idx="6">
                  <c:v>OTROS</c:v>
                </c:pt>
              </c:strCache>
            </c:strRef>
          </c:cat>
          <c:val>
            <c:numRef>
              <c:f>'3.4.2.1 (Graf)'!$P$5:$P$11</c:f>
              <c:numCache>
                <c:formatCode>0%</c:formatCode>
                <c:ptCount val="7"/>
                <c:pt idx="0">
                  <c:v>0.18818804436428907</c:v>
                </c:pt>
                <c:pt idx="1">
                  <c:v>0.12220845813868136</c:v>
                </c:pt>
                <c:pt idx="2">
                  <c:v>0.1115138308348039</c:v>
                </c:pt>
                <c:pt idx="3">
                  <c:v>6.9319428816439529E-2</c:v>
                </c:pt>
                <c:pt idx="4">
                  <c:v>5.3616816594579328E-2</c:v>
                </c:pt>
                <c:pt idx="5">
                  <c:v>4.293687524148547E-2</c:v>
                </c:pt>
                <c:pt idx="6">
                  <c:v>0.4122165460097213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81AE-4006-8782-11B9D16451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45634432"/>
        <c:axId val="145636352"/>
      </c:barChart>
      <c:catAx>
        <c:axId val="145634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100"/>
                  <a:t>TOTAL : 13 210 MW</a:t>
                </a:r>
              </a:p>
            </c:rich>
          </c:tx>
          <c:layout>
            <c:manualLayout>
              <c:xMode val="edge"/>
              <c:yMode val="edge"/>
              <c:x val="0.44271906210271755"/>
              <c:y val="9.767616844877138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45636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636352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100"/>
                  <a:t>MW</a:t>
                </a:r>
              </a:p>
            </c:rich>
          </c:tx>
          <c:layout>
            <c:manualLayout>
              <c:xMode val="edge"/>
              <c:yMode val="edge"/>
              <c:x val="1.1226443965408723E-2"/>
              <c:y val="0.45942595109092271"/>
            </c:manualLayout>
          </c:layout>
          <c:overlay val="0"/>
          <c:spPr>
            <a:noFill/>
            <a:ln w="25400">
              <a:noFill/>
            </a:ln>
          </c:spPr>
        </c:title>
        <c:numFmt formatCode="#\ 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45634432"/>
        <c:crosses val="autoZero"/>
        <c:crossBetween val="between"/>
        <c:majorUnit val="8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solidFill>
        <a:schemeClr val="tx1"/>
      </a:solidFill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portrait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chemeClr val="tx1"/>
                </a:solidFill>
                <a:latin typeface="Arial"/>
                <a:ea typeface="Arial"/>
                <a:cs typeface="Arial"/>
              </a:defRPr>
            </a:pPr>
            <a:r>
              <a:rPr lang="es-PE" sz="1100">
                <a:solidFill>
                  <a:schemeClr val="tx1"/>
                </a:solidFill>
              </a:rPr>
              <a:t>POTENCIA EFECTIVA HIDRÁULICA PARA EL MERCADO ELÉCTRICO</a:t>
            </a:r>
          </a:p>
        </c:rich>
      </c:tx>
      <c:layout>
        <c:manualLayout>
          <c:xMode val="edge"/>
          <c:yMode val="edge"/>
          <c:x val="0.22769835534131569"/>
          <c:y val="3.040691029595043E-2"/>
        </c:manualLayout>
      </c:layout>
      <c:overlay val="0"/>
      <c:spPr>
        <a:solidFill>
          <a:srgbClr val="C4D79B"/>
        </a:solidFill>
        <a:ln w="25400">
          <a:noFill/>
        </a:ln>
        <a:scene3d>
          <a:camera prst="orthographicFront"/>
          <a:lightRig rig="threePt" dir="t"/>
        </a:scene3d>
        <a:sp3d>
          <a:bevelT w="44450" h="50800"/>
        </a:sp3d>
      </c:spPr>
    </c:title>
    <c:autoTitleDeleted val="0"/>
    <c:plotArea>
      <c:layout>
        <c:manualLayout>
          <c:layoutTarget val="inner"/>
          <c:xMode val="edge"/>
          <c:yMode val="edge"/>
          <c:x val="0.10063173199461441"/>
          <c:y val="0.20493507239385012"/>
          <c:w val="0.88502059198352656"/>
          <c:h val="0.68395573091656758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00CCFF">
                    <a:gamma/>
                    <a:shade val="46275"/>
                    <a:invGamma/>
                  </a:srgbClr>
                </a:gs>
                <a:gs pos="50000">
                  <a:srgbClr val="00CCFF"/>
                </a:gs>
                <a:gs pos="100000">
                  <a:srgbClr val="00CCFF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12700">
              <a:noFill/>
              <a:prstDash val="solid"/>
            </a:ln>
            <a:scene3d>
              <a:camera prst="orthographicFront"/>
              <a:lightRig rig="threePt" dir="t"/>
            </a:scene3d>
            <a:sp3d prstMaterial="plastic">
              <a:bevelT w="44450" h="50800"/>
            </a:sp3d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'3.4.2.1 (Graf)'!$N$40:$N$46</c:f>
              <c:strCache>
                <c:ptCount val="7"/>
                <c:pt idx="0">
                  <c:v>ELP</c:v>
                </c:pt>
                <c:pt idx="1">
                  <c:v>ENEL PERU</c:v>
                </c:pt>
                <c:pt idx="2">
                  <c:v>KALLPA</c:v>
                </c:pt>
                <c:pt idx="3">
                  <c:v>EGEHUALLAGA</c:v>
                </c:pt>
                <c:pt idx="4">
                  <c:v>STATKRAFT </c:v>
                </c:pt>
                <c:pt idx="5">
                  <c:v>ORAZUL</c:v>
                </c:pt>
                <c:pt idx="6">
                  <c:v>OTROS</c:v>
                </c:pt>
              </c:strCache>
            </c:strRef>
          </c:cat>
          <c:val>
            <c:numRef>
              <c:f>'3.4.2.1 (Graf)'!$O$40:$O$46</c:f>
              <c:numCache>
                <c:formatCode>#\ ##0</c:formatCode>
                <c:ptCount val="7"/>
                <c:pt idx="0">
                  <c:v>898.15000000000009</c:v>
                </c:pt>
                <c:pt idx="1">
                  <c:v>589.71300000000008</c:v>
                </c:pt>
                <c:pt idx="2">
                  <c:v>555.51700000000005</c:v>
                </c:pt>
                <c:pt idx="3">
                  <c:v>476.74</c:v>
                </c:pt>
                <c:pt idx="4">
                  <c:v>441.84999999999997</c:v>
                </c:pt>
                <c:pt idx="5">
                  <c:v>375.791</c:v>
                </c:pt>
                <c:pt idx="6">
                  <c:v>1914.6079999999965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AAC-4B1C-BC19-AE17869D16C0}"/>
            </c:ext>
          </c:extLst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0"/>
                  <c:y val="-0.111710894242699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AC-4B1C-BC19-AE17869D16C0}"/>
                </c:ext>
              </c:extLst>
            </c:dLbl>
            <c:dLbl>
              <c:idx val="1"/>
              <c:layout>
                <c:manualLayout>
                  <c:x val="1.4974891116623392E-3"/>
                  <c:y val="-5.87952074961574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AC-4B1C-BC19-AE17869D16C0}"/>
                </c:ext>
              </c:extLst>
            </c:dLbl>
            <c:dLbl>
              <c:idx val="2"/>
              <c:layout>
                <c:manualLayout>
                  <c:x val="4.4924673349870719E-3"/>
                  <c:y val="-4.9975926371733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AC-4B1C-BC19-AE17869D16C0}"/>
                </c:ext>
              </c:extLst>
            </c:dLbl>
            <c:dLbl>
              <c:idx val="3"/>
              <c:layout>
                <c:manualLayout>
                  <c:x val="4.4924673349870173E-3"/>
                  <c:y val="-3.52771244976943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AC-4B1C-BC19-AE17869D16C0}"/>
                </c:ext>
              </c:extLst>
            </c:dLbl>
            <c:dLbl>
              <c:idx val="4"/>
              <c:layout>
                <c:manualLayout>
                  <c:x val="5.9899564466493567E-3"/>
                  <c:y val="-2.93976037480786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AC-4B1C-BC19-AE17869D16C0}"/>
                </c:ext>
              </c:extLst>
            </c:dLbl>
            <c:dLbl>
              <c:idx val="5"/>
              <c:layout>
                <c:manualLayout>
                  <c:x val="2.9966937265751676E-3"/>
                  <c:y val="-2.04230488694383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AC-4B1C-BC19-AE17869D16C0}"/>
                </c:ext>
              </c:extLst>
            </c:dLbl>
            <c:dLbl>
              <c:idx val="6"/>
              <c:layout>
                <c:manualLayout>
                  <c:x val="1.4974891116623392E-3"/>
                  <c:y val="-0.276337475231940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AC-4B1C-BC19-AE17869D16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/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'3.4.2.1 (Graf)'!$N$40:$N$46</c:f>
              <c:strCache>
                <c:ptCount val="7"/>
                <c:pt idx="0">
                  <c:v>ELP</c:v>
                </c:pt>
                <c:pt idx="1">
                  <c:v>ENEL PERU</c:v>
                </c:pt>
                <c:pt idx="2">
                  <c:v>KALLPA</c:v>
                </c:pt>
                <c:pt idx="3">
                  <c:v>EGEHUALLAGA</c:v>
                </c:pt>
                <c:pt idx="4">
                  <c:v>STATKRAFT </c:v>
                </c:pt>
                <c:pt idx="5">
                  <c:v>ORAZUL</c:v>
                </c:pt>
                <c:pt idx="6">
                  <c:v>OTROS</c:v>
                </c:pt>
              </c:strCache>
            </c:strRef>
          </c:cat>
          <c:val>
            <c:numRef>
              <c:f>'3.4.2.1 (Graf)'!$P$40:$P$46</c:f>
              <c:numCache>
                <c:formatCode>0%</c:formatCode>
                <c:ptCount val="7"/>
                <c:pt idx="0">
                  <c:v>0.17099902919996685</c:v>
                </c:pt>
                <c:pt idx="1">
                  <c:v>0.11227562267616772</c:v>
                </c:pt>
                <c:pt idx="2">
                  <c:v>0.10576503669106271</c:v>
                </c:pt>
                <c:pt idx="3">
                  <c:v>9.0766661672095059E-2</c:v>
                </c:pt>
                <c:pt idx="4">
                  <c:v>8.4123944833274317E-2</c:v>
                </c:pt>
                <c:pt idx="5">
                  <c:v>7.1546953384272929E-2</c:v>
                </c:pt>
                <c:pt idx="6">
                  <c:v>0.36452275154316038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AAC-4B1C-BC19-AE17869D1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overlap val="100"/>
        <c:axId val="146109184"/>
        <c:axId val="146111104"/>
      </c:barChart>
      <c:catAx>
        <c:axId val="146109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100"/>
                  <a:t>TOTAL : 5 252 MW</a:t>
                </a:r>
              </a:p>
            </c:rich>
          </c:tx>
          <c:layout>
            <c:manualLayout>
              <c:xMode val="edge"/>
              <c:yMode val="edge"/>
              <c:x val="0.45906960774431388"/>
              <c:y val="9.119132537316861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46111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1110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MW</a:t>
                </a:r>
              </a:p>
            </c:rich>
          </c:tx>
          <c:layout>
            <c:manualLayout>
              <c:xMode val="edge"/>
              <c:yMode val="edge"/>
              <c:x val="1.4064176248658999E-2"/>
              <c:y val="0.48396721744574051"/>
            </c:manualLayout>
          </c:layout>
          <c:overlay val="0"/>
          <c:spPr>
            <a:noFill/>
            <a:ln w="25400">
              <a:noFill/>
            </a:ln>
          </c:spPr>
        </c:title>
        <c:numFmt formatCode="#\ 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46109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solidFill>
        <a:schemeClr val="tx1"/>
      </a:solidFill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chemeClr val="tx1"/>
                </a:solidFill>
                <a:latin typeface="Arial"/>
                <a:ea typeface="Arial"/>
                <a:cs typeface="Arial"/>
              </a:defRPr>
            </a:pPr>
            <a:r>
              <a:rPr lang="es-PE">
                <a:solidFill>
                  <a:schemeClr val="tx1"/>
                </a:solidFill>
              </a:rPr>
              <a:t>POTENCIA EFECTIVA TÉRMICA PARA EL MERCADO ELÉCTRICO</a:t>
            </a:r>
          </a:p>
        </c:rich>
      </c:tx>
      <c:layout>
        <c:manualLayout>
          <c:xMode val="edge"/>
          <c:yMode val="edge"/>
          <c:x val="0.25520516860741094"/>
          <c:y val="2.8178275299958384E-2"/>
        </c:manualLayout>
      </c:layout>
      <c:overlay val="0"/>
      <c:spPr>
        <a:solidFill>
          <a:srgbClr val="C4D79B"/>
        </a:solidFill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prstMaterial="plastic">
          <a:bevelT w="44450" h="50800"/>
        </a:sp3d>
      </c:spPr>
    </c:title>
    <c:autoTitleDeleted val="0"/>
    <c:plotArea>
      <c:layout>
        <c:manualLayout>
          <c:layoutTarget val="inner"/>
          <c:xMode val="edge"/>
          <c:yMode val="edge"/>
          <c:x val="9.581516547518476E-2"/>
          <c:y val="0.17769955898285614"/>
          <c:w val="0.88513348372027401"/>
          <c:h val="0.68366037356876708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00CCFF">
                    <a:gamma/>
                    <a:shade val="46275"/>
                    <a:invGamma/>
                  </a:srgbClr>
                </a:gs>
                <a:gs pos="37000">
                  <a:srgbClr val="00CCFF"/>
                </a:gs>
                <a:gs pos="91000">
                  <a:srgbClr val="00CCFF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12700">
              <a:noFill/>
              <a:prstDash val="solid"/>
            </a:ln>
            <a:effectLst>
              <a:outerShdw blurRad="88900" dist="88900" dir="1200000" algn="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63500"/>
            </a:sp3d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'3.4.2.1 (Graf)'!$N$74:$N$80</c:f>
              <c:strCache>
                <c:ptCount val="7"/>
                <c:pt idx="0">
                  <c:v>ENGIE PERU</c:v>
                </c:pt>
                <c:pt idx="1">
                  <c:v>KALLPA</c:v>
                </c:pt>
                <c:pt idx="2">
                  <c:v>ENEL PERU</c:v>
                </c:pt>
                <c:pt idx="3">
                  <c:v>SAMAY</c:v>
                </c:pt>
                <c:pt idx="4">
                  <c:v>FÉNIX POWER</c:v>
                </c:pt>
                <c:pt idx="5">
                  <c:v>ENEL PIURA</c:v>
                </c:pt>
                <c:pt idx="6">
                  <c:v>OTROS</c:v>
                </c:pt>
              </c:strCache>
            </c:strRef>
          </c:cat>
          <c:val>
            <c:numRef>
              <c:f>'3.4.2.1 (Graf)'!$O$74:$O$80</c:f>
              <c:numCache>
                <c:formatCode>#\ ##0</c:formatCode>
                <c:ptCount val="7"/>
                <c:pt idx="0">
                  <c:v>2186.933</c:v>
                </c:pt>
                <c:pt idx="1">
                  <c:v>1058.845</c:v>
                </c:pt>
                <c:pt idx="2">
                  <c:v>883.37399999999991</c:v>
                </c:pt>
                <c:pt idx="3">
                  <c:v>708.27299999999991</c:v>
                </c:pt>
                <c:pt idx="4">
                  <c:v>567.19200000000001</c:v>
                </c:pt>
                <c:pt idx="5">
                  <c:v>344.17700000000002</c:v>
                </c:pt>
                <c:pt idx="6">
                  <c:v>1514.7170000000069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27-47D0-9EA7-E31C7D677D4A}"/>
            </c:ext>
          </c:extLst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-2.8289793966767064E-3"/>
                  <c:y val="-0.261082411588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27-47D0-9EA7-E31C7D677D4A}"/>
                </c:ext>
              </c:extLst>
            </c:dLbl>
            <c:dLbl>
              <c:idx val="1"/>
              <c:layout>
                <c:manualLayout>
                  <c:x val="-1.4144896983383532E-3"/>
                  <c:y val="-0.101532048951010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27-47D0-9EA7-E31C7D677D4A}"/>
                </c:ext>
              </c:extLst>
            </c:dLbl>
            <c:dLbl>
              <c:idx val="2"/>
              <c:layout>
                <c:manualLayout>
                  <c:x val="1.4144896983383532E-3"/>
                  <c:y val="-7.25228921078647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27-47D0-9EA7-E31C7D677D4A}"/>
                </c:ext>
              </c:extLst>
            </c:dLbl>
            <c:dLbl>
              <c:idx val="3"/>
              <c:layout>
                <c:manualLayout>
                  <c:x val="4.2434690950150598E-3"/>
                  <c:y val="-4.06128195804042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27-47D0-9EA7-E31C7D677D4A}"/>
                </c:ext>
              </c:extLst>
            </c:dLbl>
            <c:dLbl>
              <c:idx val="4"/>
              <c:layout>
                <c:manualLayout>
                  <c:x val="1.4144896983383532E-3"/>
                  <c:y val="-3.19100725274604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27-47D0-9EA7-E31C7D677D4A}"/>
                </c:ext>
              </c:extLst>
            </c:dLbl>
            <c:dLbl>
              <c:idx val="6"/>
              <c:layout>
                <c:manualLayout>
                  <c:x val="2.8289793966767064E-3"/>
                  <c:y val="-0.13924395284710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27-47D0-9EA7-E31C7D677D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/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'3.4.2.1 (Graf)'!$N$74:$N$80</c:f>
              <c:strCache>
                <c:ptCount val="7"/>
                <c:pt idx="0">
                  <c:v>ENGIE PERU</c:v>
                </c:pt>
                <c:pt idx="1">
                  <c:v>KALLPA</c:v>
                </c:pt>
                <c:pt idx="2">
                  <c:v>ENEL PERU</c:v>
                </c:pt>
                <c:pt idx="3">
                  <c:v>SAMAY</c:v>
                </c:pt>
                <c:pt idx="4">
                  <c:v>FÉNIX POWER</c:v>
                </c:pt>
                <c:pt idx="5">
                  <c:v>ENEL PIURA</c:v>
                </c:pt>
                <c:pt idx="6">
                  <c:v>OTROS</c:v>
                </c:pt>
              </c:strCache>
            </c:strRef>
          </c:cat>
          <c:val>
            <c:numRef>
              <c:f>'3.4.2.1 (Graf)'!$P$74:$P$80</c:f>
              <c:numCache>
                <c:formatCode>0%</c:formatCode>
                <c:ptCount val="7"/>
                <c:pt idx="0">
                  <c:v>0.30108483349168164</c:v>
                </c:pt>
                <c:pt idx="1">
                  <c:v>0.1457759202126904</c:v>
                </c:pt>
                <c:pt idx="2">
                  <c:v>0.12161804394596484</c:v>
                </c:pt>
                <c:pt idx="3">
                  <c:v>9.7511107231750493E-2</c:v>
                </c:pt>
                <c:pt idx="4">
                  <c:v>7.8087855859239344E-2</c:v>
                </c:pt>
                <c:pt idx="5">
                  <c:v>4.738438476929404E-2</c:v>
                </c:pt>
                <c:pt idx="6">
                  <c:v>0.20853785448937925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D27-47D0-9EA7-E31C7D677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1"/>
        <c:overlap val="100"/>
        <c:axId val="146963840"/>
        <c:axId val="146970112"/>
      </c:barChart>
      <c:catAx>
        <c:axId val="146963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TOTAL : 7 264 MW</a:t>
                </a:r>
              </a:p>
            </c:rich>
          </c:tx>
          <c:layout>
            <c:manualLayout>
              <c:xMode val="edge"/>
              <c:yMode val="edge"/>
              <c:x val="0.4464570268704473"/>
              <c:y val="9.89702505747987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46970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9701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MW</a:t>
                </a:r>
              </a:p>
            </c:rich>
          </c:tx>
          <c:layout>
            <c:manualLayout>
              <c:xMode val="edge"/>
              <c:yMode val="edge"/>
              <c:x val="1.1795119673197352E-2"/>
              <c:y val="0.47059985470133409"/>
            </c:manualLayout>
          </c:layout>
          <c:overlay val="0"/>
          <c:spPr>
            <a:noFill/>
            <a:ln w="25400">
              <a:noFill/>
            </a:ln>
          </c:spPr>
        </c:title>
        <c:numFmt formatCode="#\ 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469638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>
      <a:solidFill>
        <a:schemeClr val="tx1"/>
      </a:solidFill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chemeClr val="tx1"/>
                </a:solidFill>
                <a:latin typeface="Arial"/>
                <a:ea typeface="Arial"/>
                <a:cs typeface="Arial"/>
              </a:defRPr>
            </a:pPr>
            <a:r>
              <a:rPr lang="es-PE" sz="1100">
                <a:solidFill>
                  <a:schemeClr val="tx1"/>
                </a:solidFill>
              </a:rPr>
              <a:t>POTENCIA EFECTIVA PARA USO PROPIO</a:t>
            </a:r>
          </a:p>
        </c:rich>
      </c:tx>
      <c:layout>
        <c:manualLayout>
          <c:xMode val="edge"/>
          <c:yMode val="edge"/>
          <c:x val="0.35063092849529637"/>
          <c:y val="2.2744125568561972E-2"/>
        </c:manualLayout>
      </c:layout>
      <c:overlay val="0"/>
      <c:spPr>
        <a:solidFill>
          <a:srgbClr val="C4D79B"/>
        </a:solidFill>
        <a:ln w="25400">
          <a:noFill/>
        </a:ln>
        <a:scene3d>
          <a:camera prst="orthographicFront"/>
          <a:lightRig rig="threePt" dir="t"/>
        </a:scene3d>
        <a:sp3d prstMaterial="plastic">
          <a:bevelT w="44450" h="63500"/>
        </a:sp3d>
      </c:spPr>
    </c:title>
    <c:autoTitleDeleted val="0"/>
    <c:plotArea>
      <c:layout>
        <c:manualLayout>
          <c:layoutTarget val="inner"/>
          <c:xMode val="edge"/>
          <c:yMode val="edge"/>
          <c:x val="9.4360136740005984E-2"/>
          <c:y val="0.199280405900087"/>
          <c:w val="0.88552083667274128"/>
          <c:h val="0.67380585946752869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CC00">
                    <a:gamma/>
                    <a:shade val="46275"/>
                    <a:invGamma/>
                  </a:srgbClr>
                </a:gs>
                <a:gs pos="39000">
                  <a:srgbClr val="FFCC00"/>
                </a:gs>
                <a:gs pos="91000">
                  <a:srgbClr val="FFCC00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12700">
              <a:noFill/>
              <a:prstDash val="solid"/>
            </a:ln>
            <a:effectLst>
              <a:outerShdw blurRad="88900" dist="114300" dir="1200000" algn="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 prstMaterial="plastic">
              <a:bevelT w="88900" h="31750"/>
            </a:sp3d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'3.4.2.2 - 3.4.2.3'!$Q$9:$Q$15</c:f>
              <c:strCache>
                <c:ptCount val="7"/>
                <c:pt idx="0">
                  <c:v>STRATUS ENERGY</c:v>
                </c:pt>
                <c:pt idx="1">
                  <c:v>PERÚ LNG</c:v>
                </c:pt>
                <c:pt idx="2">
                  <c:v>UNACEM</c:v>
                </c:pt>
                <c:pt idx="3">
                  <c:v>PLUSPETROL NORTE</c:v>
                </c:pt>
                <c:pt idx="4">
                  <c:v>PLUSPETROL CORPORATION</c:v>
                </c:pt>
                <c:pt idx="5">
                  <c:v>CASA GRANDE</c:v>
                </c:pt>
                <c:pt idx="6">
                  <c:v>OTROS</c:v>
                </c:pt>
              </c:strCache>
            </c:strRef>
          </c:cat>
          <c:val>
            <c:numRef>
              <c:f>'3.4.2.2 - 3.4.2.3'!$R$9:$R$15</c:f>
              <c:numCache>
                <c:formatCode>0</c:formatCode>
                <c:ptCount val="7"/>
                <c:pt idx="0">
                  <c:v>107.31</c:v>
                </c:pt>
                <c:pt idx="1">
                  <c:v>71.69</c:v>
                </c:pt>
                <c:pt idx="2">
                  <c:v>66.7</c:v>
                </c:pt>
                <c:pt idx="3">
                  <c:v>57.440000000000005</c:v>
                </c:pt>
                <c:pt idx="4">
                  <c:v>53.3</c:v>
                </c:pt>
                <c:pt idx="5">
                  <c:v>32</c:v>
                </c:pt>
                <c:pt idx="6">
                  <c:v>833.62510000000134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3F9-4C13-819A-48F2DE9E2C5F}"/>
            </c:ext>
          </c:extLst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2.5041735404094244E-3"/>
                  <c:y val="7.1029559482502116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F9-4C13-819A-48F2DE9E2C5F}"/>
                </c:ext>
              </c:extLst>
            </c:dLbl>
            <c:dLbl>
              <c:idx val="1"/>
              <c:layout>
                <c:manualLayout>
                  <c:x val="2.5041735404094244E-3"/>
                  <c:y val="1.07008548155804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F9-4C13-819A-48F2DE9E2C5F}"/>
                </c:ext>
              </c:extLst>
            </c:dLbl>
            <c:dLbl>
              <c:idx val="2"/>
              <c:layout>
                <c:manualLayout>
                  <c:x val="1.2520867702047122E-3"/>
                  <c:y val="1.069749908836077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F9-4C13-819A-48F2DE9E2C5F}"/>
                </c:ext>
              </c:extLst>
            </c:dLbl>
            <c:dLbl>
              <c:idx val="3"/>
              <c:layout>
                <c:manualLayout>
                  <c:x val="0"/>
                  <c:y val="1.424310453985149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F9-4C13-819A-48F2DE9E2C5F}"/>
                </c:ext>
              </c:extLst>
            </c:dLbl>
            <c:dLbl>
              <c:idx val="4"/>
              <c:layout>
                <c:manualLayout>
                  <c:x val="5.0083470808187569E-3"/>
                  <c:y val="1.42403081005017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F9-4C13-819A-48F2DE9E2C5F}"/>
                </c:ext>
              </c:extLst>
            </c:dLbl>
            <c:dLbl>
              <c:idx val="5"/>
              <c:layout>
                <c:manualLayout>
                  <c:x val="3.7561617211047636E-3"/>
                  <c:y val="2.13295614959384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F9-4C13-819A-48F2DE9E2C5F}"/>
                </c:ext>
              </c:extLst>
            </c:dLbl>
            <c:dLbl>
              <c:idx val="6"/>
              <c:layout>
                <c:manualLayout>
                  <c:x val="0"/>
                  <c:y val="-0.3048904690635507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F9-4C13-819A-48F2DE9E2C5F}"/>
                </c:ext>
              </c:extLst>
            </c:dLbl>
            <c:spPr>
              <a:noFill/>
              <a:ln>
                <a:noFill/>
              </a:ln>
              <a:effectLst/>
            </c:sp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'3.4.2.2 - 3.4.2.3'!$Q$9:$Q$15</c:f>
              <c:strCache>
                <c:ptCount val="7"/>
                <c:pt idx="0">
                  <c:v>STRATUS ENERGY</c:v>
                </c:pt>
                <c:pt idx="1">
                  <c:v>PERÚ LNG</c:v>
                </c:pt>
                <c:pt idx="2">
                  <c:v>UNACEM</c:v>
                </c:pt>
                <c:pt idx="3">
                  <c:v>PLUSPETROL NORTE</c:v>
                </c:pt>
                <c:pt idx="4">
                  <c:v>PLUSPETROL CORPORATION</c:v>
                </c:pt>
                <c:pt idx="5">
                  <c:v>CASA GRANDE</c:v>
                </c:pt>
                <c:pt idx="6">
                  <c:v>OTROS</c:v>
                </c:pt>
              </c:strCache>
            </c:strRef>
          </c:cat>
          <c:val>
            <c:numRef>
              <c:f>'3.4.2.2 - 3.4.2.3'!$S$9:$S$15</c:f>
              <c:numCache>
                <c:formatCode>0%</c:formatCode>
                <c:ptCount val="7"/>
                <c:pt idx="0">
                  <c:v>8.7810379332492097E-2</c:v>
                </c:pt>
                <c:pt idx="1">
                  <c:v>5.8662995940232575E-2</c:v>
                </c:pt>
                <c:pt idx="2">
                  <c:v>5.4579743746875617E-2</c:v>
                </c:pt>
                <c:pt idx="3">
                  <c:v>4.7002406009303381E-2</c:v>
                </c:pt>
                <c:pt idx="4">
                  <c:v>4.3614697776738681E-2</c:v>
                </c:pt>
                <c:pt idx="5">
                  <c:v>2.6185184406297145E-2</c:v>
                </c:pt>
                <c:pt idx="6">
                  <c:v>0.6821445927880605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3F9-4C13-819A-48F2DE9E2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47681280"/>
        <c:axId val="147683200"/>
      </c:barChart>
      <c:catAx>
        <c:axId val="147681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100"/>
                  <a:t>TOTAL : 1 222 MW</a:t>
                </a:r>
              </a:p>
            </c:rich>
          </c:tx>
          <c:layout>
            <c:manualLayout>
              <c:xMode val="edge"/>
              <c:yMode val="edge"/>
              <c:x val="0.44657607013736578"/>
              <c:y val="0.105780656790277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47683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768320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MW</a:t>
                </a:r>
              </a:p>
            </c:rich>
          </c:tx>
          <c:layout>
            <c:manualLayout>
              <c:xMode val="edge"/>
              <c:yMode val="edge"/>
              <c:x val="1.6268937037497853E-2"/>
              <c:y val="0.500001534895857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47681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solidFill>
        <a:schemeClr val="tx1"/>
      </a:solidFill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chemeClr val="tx1"/>
                </a:solidFill>
                <a:latin typeface="Arial"/>
                <a:ea typeface="Arial"/>
                <a:cs typeface="Arial"/>
              </a:defRPr>
            </a:pPr>
            <a:r>
              <a:rPr lang="es-PE" sz="1100">
                <a:solidFill>
                  <a:schemeClr val="tx1"/>
                </a:solidFill>
              </a:rPr>
              <a:t>POTENCIA EFECTIVA TÉRMICA PARA USO PROPIO</a:t>
            </a:r>
          </a:p>
        </c:rich>
      </c:tx>
      <c:layout>
        <c:manualLayout>
          <c:xMode val="edge"/>
          <c:yMode val="edge"/>
          <c:x val="0.30816299715835582"/>
          <c:y val="2.7887250408271055E-2"/>
        </c:manualLayout>
      </c:layout>
      <c:overlay val="0"/>
      <c:spPr>
        <a:solidFill>
          <a:srgbClr val="C4D79B"/>
        </a:solidFill>
        <a:ln w="25400">
          <a:noFill/>
        </a:ln>
        <a:scene3d>
          <a:camera prst="orthographicFront"/>
          <a:lightRig rig="threePt" dir="t"/>
        </a:scene3d>
        <a:sp3d prstMaterial="plastic">
          <a:bevelT w="44450" h="50800"/>
        </a:sp3d>
      </c:spPr>
    </c:title>
    <c:autoTitleDeleted val="0"/>
    <c:plotArea>
      <c:layout>
        <c:manualLayout>
          <c:layoutTarget val="inner"/>
          <c:xMode val="edge"/>
          <c:yMode val="edge"/>
          <c:x val="8.5776421027183664E-2"/>
          <c:y val="0.20764574821362439"/>
          <c:w val="0.90202552285158388"/>
          <c:h val="0.66991616024866596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CC00">
                    <a:gamma/>
                    <a:shade val="46275"/>
                    <a:invGamma/>
                  </a:srgbClr>
                </a:gs>
                <a:gs pos="50000">
                  <a:srgbClr val="FFCC00"/>
                </a:gs>
                <a:gs pos="100000">
                  <a:srgbClr val="FFCC00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12700">
              <a:noFill/>
              <a:prstDash val="solid"/>
            </a:ln>
            <a:scene3d>
              <a:camera prst="orthographicFront"/>
              <a:lightRig rig="threePt" dir="t"/>
            </a:scene3d>
            <a:sp3d prstMaterial="plastic">
              <a:bevelT w="44450" h="50800"/>
            </a:sp3d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'3.4.2.2 - 3.4.2.3'!$Q$67:$Q$73</c:f>
              <c:strCache>
                <c:ptCount val="7"/>
                <c:pt idx="0">
                  <c:v>STRATUS ENERGY</c:v>
                </c:pt>
                <c:pt idx="1">
                  <c:v>PERÚ LNG</c:v>
                </c:pt>
                <c:pt idx="2">
                  <c:v>PLUSPETROL NORTE</c:v>
                </c:pt>
                <c:pt idx="3">
                  <c:v>PLUSPETROL CORPORATION</c:v>
                </c:pt>
                <c:pt idx="4">
                  <c:v>UNACEM</c:v>
                </c:pt>
                <c:pt idx="5">
                  <c:v>CASA GRANDE</c:v>
                </c:pt>
                <c:pt idx="6">
                  <c:v>OTROS</c:v>
                </c:pt>
              </c:strCache>
            </c:strRef>
          </c:cat>
          <c:val>
            <c:numRef>
              <c:f>'3.4.2.2 - 3.4.2.3'!$R$67:$R$73</c:f>
              <c:numCache>
                <c:formatCode>0</c:formatCode>
                <c:ptCount val="7"/>
                <c:pt idx="0">
                  <c:v>107.31</c:v>
                </c:pt>
                <c:pt idx="1">
                  <c:v>71.69</c:v>
                </c:pt>
                <c:pt idx="2">
                  <c:v>57.440000000000005</c:v>
                </c:pt>
                <c:pt idx="3">
                  <c:v>53.3</c:v>
                </c:pt>
                <c:pt idx="4">
                  <c:v>42</c:v>
                </c:pt>
                <c:pt idx="5">
                  <c:v>32</c:v>
                </c:pt>
                <c:pt idx="6">
                  <c:v>739.96710000000144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7B3-4D2D-8971-4A9CA57CD19F}"/>
            </c:ext>
          </c:extLst>
        </c:ser>
        <c:ser>
          <c:idx val="1"/>
          <c:order val="1"/>
          <c:invertIfNegative val="0"/>
          <c:dLbls>
            <c:dLbl>
              <c:idx val="0"/>
              <c:layout>
                <c:manualLayout>
                  <c:x val="0"/>
                  <c:y val="-8.84280286746255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B3-4D2D-8971-4A9CA57CD19F}"/>
                </c:ext>
              </c:extLst>
            </c:dLbl>
            <c:dLbl>
              <c:idx val="1"/>
              <c:layout>
                <c:manualLayout>
                  <c:x val="3.7542849102183951E-3"/>
                  <c:y val="3.0296761606045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B3-4D2D-8971-4A9CA57CD19F}"/>
                </c:ext>
              </c:extLst>
            </c:dLbl>
            <c:dLbl>
              <c:idx val="2"/>
              <c:layout>
                <c:manualLayout>
                  <c:x val="1.2514283034061775E-3"/>
                  <c:y val="8.96954697532555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B3-4D2D-8971-4A9CA57CD19F}"/>
                </c:ext>
              </c:extLst>
            </c:dLbl>
            <c:dLbl>
              <c:idx val="3"/>
              <c:layout>
                <c:manualLayout>
                  <c:x val="3.7542849102183951E-3"/>
                  <c:y val="1.194182515732306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B3-4D2D-8971-4A9CA57CD19F}"/>
                </c:ext>
              </c:extLst>
            </c:dLbl>
            <c:dLbl>
              <c:idx val="4"/>
              <c:layout>
                <c:manualLayout>
                  <c:x val="2.5028566068122631E-3"/>
                  <c:y val="1.193315689116606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B3-4D2D-8971-4A9CA57CD19F}"/>
                </c:ext>
              </c:extLst>
            </c:dLbl>
            <c:dLbl>
              <c:idx val="5"/>
              <c:layout>
                <c:manualLayout>
                  <c:x val="1.2514283034061316E-3"/>
                  <c:y val="1.49009838013532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B3-4D2D-8971-4A9CA57CD19F}"/>
                </c:ext>
              </c:extLst>
            </c:dLbl>
            <c:dLbl>
              <c:idx val="6"/>
              <c:layout>
                <c:manualLayout>
                  <c:x val="1.2514283034061316E-3"/>
                  <c:y val="-0.2969726900417787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B3-4D2D-8971-4A9CA57CD19F}"/>
                </c:ext>
              </c:extLst>
            </c:dLbl>
            <c:spPr>
              <a:noFill/>
              <a:ln>
                <a:noFill/>
              </a:ln>
              <a:effectLst/>
            </c:sp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'3.4.2.2 - 3.4.2.3'!$Q$67:$Q$73</c:f>
              <c:strCache>
                <c:ptCount val="7"/>
                <c:pt idx="0">
                  <c:v>STRATUS ENERGY</c:v>
                </c:pt>
                <c:pt idx="1">
                  <c:v>PERÚ LNG</c:v>
                </c:pt>
                <c:pt idx="2">
                  <c:v>PLUSPETROL NORTE</c:v>
                </c:pt>
                <c:pt idx="3">
                  <c:v>PLUSPETROL CORPORATION</c:v>
                </c:pt>
                <c:pt idx="4">
                  <c:v>UNACEM</c:v>
                </c:pt>
                <c:pt idx="5">
                  <c:v>CASA GRANDE</c:v>
                </c:pt>
                <c:pt idx="6">
                  <c:v>OTROS</c:v>
                </c:pt>
              </c:strCache>
            </c:strRef>
          </c:cat>
          <c:val>
            <c:numRef>
              <c:f>'3.4.2.2 - 3.4.2.3'!$S$67:$S$73</c:f>
              <c:numCache>
                <c:formatCode>0%</c:formatCode>
                <c:ptCount val="7"/>
                <c:pt idx="0">
                  <c:v>9.7226882023319292E-2</c:v>
                </c:pt>
                <c:pt idx="1">
                  <c:v>6.495382697094175E-2</c:v>
                </c:pt>
                <c:pt idx="2">
                  <c:v>5.2042792875029914E-2</c:v>
                </c:pt>
                <c:pt idx="3">
                  <c:v>4.829179770611236E-2</c:v>
                </c:pt>
                <c:pt idx="4">
                  <c:v>3.805357417742438E-2</c:v>
                </c:pt>
                <c:pt idx="5">
                  <c:v>2.8993199373275717E-2</c:v>
                </c:pt>
                <c:pt idx="6">
                  <c:v>0.67043792687389658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7B3-4D2D-8971-4A9CA57CD1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47414016"/>
        <c:axId val="147428480"/>
      </c:barChart>
      <c:catAx>
        <c:axId val="147414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100"/>
                  <a:t>TOTAL :  1 104 MW</a:t>
                </a:r>
              </a:p>
            </c:rich>
          </c:tx>
          <c:layout>
            <c:manualLayout>
              <c:xMode val="edge"/>
              <c:yMode val="edge"/>
              <c:x val="0.42817561792626119"/>
              <c:y val="9.988404494927725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47428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7428480"/>
        <c:scaling>
          <c:orientation val="minMax"/>
          <c:max val="80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MW</a:t>
                </a:r>
              </a:p>
            </c:rich>
          </c:tx>
          <c:layout>
            <c:manualLayout>
              <c:xMode val="edge"/>
              <c:yMode val="edge"/>
              <c:x val="5.4289485000815572E-3"/>
              <c:y val="0.428572519344172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474140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solidFill>
        <a:schemeClr val="tx1"/>
      </a:solidFill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chemeClr val="tx1"/>
                </a:solidFill>
                <a:latin typeface="Arial"/>
                <a:ea typeface="Arial"/>
                <a:cs typeface="Arial"/>
              </a:defRPr>
            </a:pPr>
            <a:r>
              <a:rPr lang="es-PE" sz="1100">
                <a:solidFill>
                  <a:schemeClr val="tx1"/>
                </a:solidFill>
              </a:rPr>
              <a:t>POTENCIA EFECTIVA HIDRÁULICA PARA USO PROPIO</a:t>
            </a:r>
          </a:p>
        </c:rich>
      </c:tx>
      <c:layout>
        <c:manualLayout>
          <c:xMode val="edge"/>
          <c:yMode val="edge"/>
          <c:x val="0.3029967072685365"/>
          <c:y val="3.6719976669582967E-2"/>
        </c:manualLayout>
      </c:layout>
      <c:overlay val="0"/>
      <c:spPr>
        <a:solidFill>
          <a:srgbClr val="C4D79B"/>
        </a:solidFill>
        <a:ln w="25400">
          <a:noFill/>
        </a:ln>
        <a:scene3d>
          <a:camera prst="orthographicFront"/>
          <a:lightRig rig="threePt" dir="t"/>
        </a:scene3d>
        <a:sp3d>
          <a:bevelT w="44450" h="50800"/>
        </a:sp3d>
      </c:spPr>
    </c:title>
    <c:autoTitleDeleted val="0"/>
    <c:plotArea>
      <c:layout>
        <c:manualLayout>
          <c:layoutTarget val="inner"/>
          <c:xMode val="edge"/>
          <c:yMode val="edge"/>
          <c:x val="8.8840736728060671E-2"/>
          <c:y val="0.19162857976086323"/>
          <c:w val="0.90465872156013005"/>
          <c:h val="0.70573461650627001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CC00">
                    <a:gamma/>
                    <a:shade val="46275"/>
                    <a:invGamma/>
                  </a:srgbClr>
                </a:gs>
                <a:gs pos="31000">
                  <a:srgbClr val="FFCC00"/>
                </a:gs>
                <a:gs pos="86000">
                  <a:srgbClr val="FFCC00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12700">
              <a:noFill/>
              <a:prstDash val="solid"/>
            </a:ln>
            <a:effectLst>
              <a:outerShdw blurRad="127000" dist="139700" dir="1200000" algn="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 prstMaterial="plastic">
              <a:bevelT h="63500"/>
            </a:sp3d>
          </c:spPr>
          <c:invertIfNegative val="0"/>
          <c:dLbls>
            <c:dLbl>
              <c:idx val="0"/>
              <c:layout>
                <c:manualLayout>
                  <c:x val="-2.8898521476550614E-3"/>
                  <c:y val="2.89855072463768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2B0-41FF-AD0E-98468303558D}"/>
                </c:ext>
              </c:extLst>
            </c:dLbl>
            <c:dLbl>
              <c:idx val="6"/>
              <c:layout>
                <c:manualLayout>
                  <c:x val="1.4415504585229301E-3"/>
                  <c:y val="8.64197586870003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B0-41FF-AD0E-98468303558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'3.4.2.2 - 3.4.2.3'!$Q$39:$Q$45</c:f>
              <c:strCache>
                <c:ptCount val="7"/>
                <c:pt idx="0">
                  <c:v>UNACEM</c:v>
                </c:pt>
                <c:pt idx="1">
                  <c:v>CHUNGAR</c:v>
                </c:pt>
                <c:pt idx="2">
                  <c:v>HORIZONTE</c:v>
                </c:pt>
                <c:pt idx="3">
                  <c:v>MOROCOCHA</c:v>
                </c:pt>
                <c:pt idx="4">
                  <c:v>BUENAVENTURA</c:v>
                </c:pt>
                <c:pt idx="5">
                  <c:v>SOUTHERN</c:v>
                </c:pt>
                <c:pt idx="6">
                  <c:v>OTROS</c:v>
                </c:pt>
              </c:strCache>
            </c:strRef>
          </c:cat>
          <c:val>
            <c:numRef>
              <c:f>'3.4.2.2 - 3.4.2.3'!$R$39:$R$45</c:f>
              <c:numCache>
                <c:formatCode>0</c:formatCode>
                <c:ptCount val="7"/>
                <c:pt idx="0">
                  <c:v>24.7</c:v>
                </c:pt>
                <c:pt idx="1">
                  <c:v>21.479999999999997</c:v>
                </c:pt>
                <c:pt idx="2">
                  <c:v>11.98</c:v>
                </c:pt>
                <c:pt idx="3">
                  <c:v>11.5</c:v>
                </c:pt>
                <c:pt idx="4">
                  <c:v>10.46</c:v>
                </c:pt>
                <c:pt idx="5">
                  <c:v>6.5039999999999996</c:v>
                </c:pt>
                <c:pt idx="6">
                  <c:v>31.733999999999966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2B0-41FF-AD0E-98468303558D}"/>
            </c:ext>
          </c:extLst>
        </c:ser>
        <c:ser>
          <c:idx val="1"/>
          <c:order val="1"/>
          <c:spPr>
            <a:solidFill>
              <a:schemeClr val="accent4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2.5060040502550502E-3"/>
                  <c:y val="-0.2103703703703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B0-41FF-AD0E-98468303558D}"/>
                </c:ext>
              </c:extLst>
            </c:dLbl>
            <c:dLbl>
              <c:idx val="1"/>
              <c:layout>
                <c:manualLayout>
                  <c:x val="0"/>
                  <c:y val="-0.18370370370370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B0-41FF-AD0E-98468303558D}"/>
                </c:ext>
              </c:extLst>
            </c:dLbl>
            <c:dLbl>
              <c:idx val="2"/>
              <c:layout>
                <c:manualLayout>
                  <c:x val="0"/>
                  <c:y val="-8.29629629629629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B0-41FF-AD0E-98468303558D}"/>
                </c:ext>
              </c:extLst>
            </c:dLbl>
            <c:dLbl>
              <c:idx val="3"/>
              <c:layout>
                <c:manualLayout>
                  <c:x val="0"/>
                  <c:y val="-6.8148148148148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B0-41FF-AD0E-98468303558D}"/>
                </c:ext>
              </c:extLst>
            </c:dLbl>
            <c:dLbl>
              <c:idx val="4"/>
              <c:layout>
                <c:manualLayout>
                  <c:x val="-1.2530020251274331E-3"/>
                  <c:y val="-5.9259259259259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B0-41FF-AD0E-98468303558D}"/>
                </c:ext>
              </c:extLst>
            </c:dLbl>
            <c:dLbl>
              <c:idx val="5"/>
              <c:layout>
                <c:manualLayout>
                  <c:x val="1.2530020251276168E-3"/>
                  <c:y val="-2.074074074074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B0-41FF-AD0E-98468303558D}"/>
                </c:ext>
              </c:extLst>
            </c:dLbl>
            <c:dLbl>
              <c:idx val="6"/>
              <c:layout>
                <c:manualLayout>
                  <c:x val="0"/>
                  <c:y val="-0.260740740740740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B0-41FF-AD0E-9846830355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'3.4.2.2 - 3.4.2.3'!$Q$39:$Q$45</c:f>
              <c:strCache>
                <c:ptCount val="7"/>
                <c:pt idx="0">
                  <c:v>UNACEM</c:v>
                </c:pt>
                <c:pt idx="1">
                  <c:v>CHUNGAR</c:v>
                </c:pt>
                <c:pt idx="2">
                  <c:v>HORIZONTE</c:v>
                </c:pt>
                <c:pt idx="3">
                  <c:v>MOROCOCHA</c:v>
                </c:pt>
                <c:pt idx="4">
                  <c:v>BUENAVENTURA</c:v>
                </c:pt>
                <c:pt idx="5">
                  <c:v>SOUTHERN</c:v>
                </c:pt>
                <c:pt idx="6">
                  <c:v>OTROS</c:v>
                </c:pt>
              </c:strCache>
            </c:strRef>
          </c:cat>
          <c:val>
            <c:numRef>
              <c:f>'3.4.2.2 - 3.4.2.3'!$S$39:$S$45</c:f>
              <c:numCache>
                <c:formatCode>0%</c:formatCode>
                <c:ptCount val="7"/>
                <c:pt idx="0">
                  <c:v>0.20868889301948329</c:v>
                </c:pt>
                <c:pt idx="1">
                  <c:v>0.18148329643961542</c:v>
                </c:pt>
                <c:pt idx="2">
                  <c:v>0.10121833758596802</c:v>
                </c:pt>
                <c:pt idx="3">
                  <c:v>9.7162844928099512E-2</c:v>
                </c:pt>
                <c:pt idx="4">
                  <c:v>8.8375944169384435E-2</c:v>
                </c:pt>
                <c:pt idx="5">
                  <c:v>5.4951925514118191E-2</c:v>
                </c:pt>
                <c:pt idx="6">
                  <c:v>0.26811875834333104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62B0-41FF-AD0E-9846830355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47557376"/>
        <c:axId val="147563648"/>
      </c:barChart>
      <c:catAx>
        <c:axId val="147557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100"/>
                  <a:t>TOTAL : 118 MW</a:t>
                </a:r>
              </a:p>
            </c:rich>
          </c:tx>
          <c:layout>
            <c:manualLayout>
              <c:xMode val="edge"/>
              <c:yMode val="edge"/>
              <c:x val="0.44338098227071199"/>
              <c:y val="9.61346165062700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47563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756364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MW</a:t>
                </a:r>
              </a:p>
            </c:rich>
          </c:tx>
          <c:layout>
            <c:manualLayout>
              <c:xMode val="edge"/>
              <c:yMode val="edge"/>
              <c:x val="2.0585002973839094E-2"/>
              <c:y val="0.4924077539634899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47557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solidFill>
        <a:schemeClr val="tx1"/>
      </a:solidFill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t>POTENCIA EFECTIVA 2001, POR ORIGEN</a:t>
            </a:r>
          </a:p>
        </c:rich>
      </c:tx>
      <c:overlay val="0"/>
      <c:spPr>
        <a:solidFill>
          <a:srgbClr val="333399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autoTitleDeleted val="0"/>
    <c:view3D>
      <c:rotX val="15"/>
      <c:hPercent val="423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A6CAF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3"/>
              <c:pt idx="0">
                <c:v>#N/A</c:v>
              </c:pt>
              <c:pt idx="1">
                <c:v>#N/A</c:v>
              </c:pt>
              <c:pt idx="2">
                <c:v>#N/A</c:v>
              </c:pt>
            </c:numLit>
          </c:cat>
          <c:val>
            <c:numLit>
              <c:formatCode>General</c:formatCode>
              <c:ptCount val="3"/>
              <c:pt idx="0">
                <c:v>#N/A</c:v>
              </c:pt>
              <c:pt idx="1">
                <c:v>#N/A</c:v>
              </c:pt>
              <c:pt idx="2">
                <c:v>#N/A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637-48AB-A843-76CC4494E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37515776"/>
        <c:axId val="137517696"/>
        <c:axId val="0"/>
      </c:bar3DChart>
      <c:catAx>
        <c:axId val="137515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TOTAL :  5 387 MW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37517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7517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MW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375157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 horizontalDpi="-4" verticalDpi="0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5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t>POTENCIA INSTALADA 2001, POR ORIGEN</a:t>
            </a:r>
          </a:p>
        </c:rich>
      </c:tx>
      <c:overlay val="0"/>
      <c:spPr>
        <a:solidFill>
          <a:srgbClr val="333399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autoTitleDeleted val="0"/>
    <c:view3D>
      <c:rotX val="15"/>
      <c:hPercent val="389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A6CAF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18E-408F-88E4-BF94C8B9A82B}"/>
              </c:ext>
            </c:extLst>
          </c:dPt>
          <c:cat>
            <c:numLit>
              <c:formatCode>General</c:formatCode>
              <c:ptCount val="3"/>
              <c:pt idx="0">
                <c:v>#N/A</c:v>
              </c:pt>
              <c:pt idx="1">
                <c:v>#N/A</c:v>
              </c:pt>
              <c:pt idx="2">
                <c:v>#N/A</c:v>
              </c:pt>
            </c:numLit>
          </c:cat>
          <c:val>
            <c:numLit>
              <c:formatCode>General</c:formatCode>
              <c:ptCount val="3"/>
              <c:pt idx="0">
                <c:v>#N/A</c:v>
              </c:pt>
              <c:pt idx="1">
                <c:v>#N/A</c:v>
              </c:pt>
              <c:pt idx="2">
                <c:v>#N/A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18E-408F-88E4-BF94C8B9A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8061568"/>
        <c:axId val="148063360"/>
        <c:axId val="0"/>
      </c:bar3DChart>
      <c:catAx>
        <c:axId val="148061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48063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8063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MW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48061568"/>
        <c:crosses val="autoZero"/>
        <c:crossBetween val="between"/>
        <c:majorUnit val="1000"/>
        <c:minorUnit val="2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 horizontalDpi="-4"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5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t>POTENCIA INSTALADA 2001, POR TIPO DE SERVICIO</a:t>
            </a:r>
          </a:p>
        </c:rich>
      </c:tx>
      <c:overlay val="0"/>
      <c:spPr>
        <a:solidFill>
          <a:srgbClr val="333399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autoTitleDeleted val="0"/>
    <c:view3D>
      <c:rotX val="6"/>
      <c:hPercent val="427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/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('3.2.1.1'!#REF!,'3.2.1.1'!$A$51)</c:f>
            </c:multiLvlStrRef>
          </c:cat>
          <c:val>
            <c:numRef>
              <c:f>('3.2.1.1'!#REF!,'3.2.1.1'!$B$51)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79C-4D6B-810E-B0870AAF19D0}"/>
            </c:ext>
          </c:extLst>
        </c:ser>
        <c:ser>
          <c:idx val="2"/>
          <c:order val="1"/>
          <c:tx>
            <c:v/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('3.2.1.1'!#REF!,'3.2.1.1'!$A$51)</c:f>
            </c:multiLvlStrRef>
          </c:cat>
          <c:val>
            <c:numRef>
              <c:f>('3.2.1.1'!#REF!,'3.2.1.1'!$C$51)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79C-4D6B-810E-B0870AAF19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7787776"/>
        <c:axId val="147789312"/>
        <c:axId val="0"/>
      </c:bar3DChart>
      <c:catAx>
        <c:axId val="147787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47789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7789312"/>
        <c:scaling>
          <c:orientation val="minMax"/>
          <c:max val="6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MW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47787776"/>
        <c:crosses val="autoZero"/>
        <c:crossBetween val="between"/>
        <c:majorUnit val="1000"/>
        <c:minorUnit val="2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t>POTENCIA EFECTIVA 2001, POR ORIGEN</a:t>
            </a:r>
          </a:p>
        </c:rich>
      </c:tx>
      <c:overlay val="0"/>
      <c:spPr>
        <a:solidFill>
          <a:srgbClr val="333399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autoTitleDeleted val="0"/>
    <c:view3D>
      <c:rotX val="15"/>
      <c:hPercent val="411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A6CAF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3"/>
              <c:pt idx="0">
                <c:v>#N/A</c:v>
              </c:pt>
              <c:pt idx="1">
                <c:v>#N/A</c:v>
              </c:pt>
              <c:pt idx="2">
                <c:v>#N/A</c:v>
              </c:pt>
            </c:numLit>
          </c:cat>
          <c:val>
            <c:numLit>
              <c:formatCode>General</c:formatCode>
              <c:ptCount val="3"/>
              <c:pt idx="0">
                <c:v>#N/A</c:v>
              </c:pt>
              <c:pt idx="1">
                <c:v>#N/A</c:v>
              </c:pt>
              <c:pt idx="2">
                <c:v>#N/A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AF6-45E1-8642-885613E89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7815424"/>
        <c:axId val="147825792"/>
        <c:axId val="0"/>
      </c:bar3DChart>
      <c:catAx>
        <c:axId val="147815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TOTAL :  5 387 MW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47825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7825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MW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478154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 horizontalDpi="-4" verticalDpi="0"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t>POTENCIA EFECTIVA 2001, POR TIPO DE SERVICIO</a:t>
            </a:r>
          </a:p>
        </c:rich>
      </c:tx>
      <c:overlay val="0"/>
      <c:spPr>
        <a:solidFill>
          <a:srgbClr val="333399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autoTitleDeleted val="0"/>
    <c:view3D>
      <c:rotX val="8"/>
      <c:hPercent val="354"/>
      <c:rotY val="23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C0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C0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/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EDE-436B-8940-7676243664ED}"/>
            </c:ext>
          </c:extLst>
        </c:ser>
        <c:ser>
          <c:idx val="2"/>
          <c:order val="1"/>
          <c:tx>
            <c:v/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EDE-436B-8940-7676243664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8005248"/>
        <c:axId val="148006784"/>
        <c:axId val="0"/>
      </c:bar3DChart>
      <c:catAx>
        <c:axId val="14800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48006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8006784"/>
        <c:scaling>
          <c:orientation val="minMax"/>
          <c:max val="5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MW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48005248"/>
        <c:crosses val="autoZero"/>
        <c:crossBetween val="between"/>
        <c:majorUnit val="1000"/>
        <c:minorUnit val="2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chemeClr val="tx1"/>
                </a:solidFill>
                <a:latin typeface="Arial"/>
                <a:ea typeface="Arial"/>
                <a:cs typeface="Arial"/>
              </a:defRPr>
            </a:pPr>
            <a:r>
              <a:rPr lang="es-PE" sz="900" b="1" i="0" u="none" strike="noStrike" baseline="0">
                <a:solidFill>
                  <a:schemeClr val="tx1"/>
                </a:solidFill>
                <a:latin typeface="Arial"/>
                <a:cs typeface="Arial"/>
              </a:rPr>
              <a:t>PRODUCCIÓN DE ENERGÍA ELÉCTRICA NACIONAL</a:t>
            </a:r>
          </a:p>
          <a:p>
            <a:pPr>
              <a:defRPr sz="900" b="0" i="0" u="none" strike="noStrike" baseline="0">
                <a:solidFill>
                  <a:schemeClr val="tx1"/>
                </a:solidFill>
                <a:latin typeface="Arial"/>
                <a:ea typeface="Arial"/>
                <a:cs typeface="Arial"/>
              </a:defRPr>
            </a:pPr>
            <a:r>
              <a:rPr lang="es-PE" sz="900" b="1" i="0" u="none" strike="noStrike" baseline="0">
                <a:solidFill>
                  <a:schemeClr val="tx1"/>
                </a:solidFill>
                <a:latin typeface="Arial"/>
                <a:cs typeface="Arial"/>
              </a:rPr>
              <a:t> POR ORIGEN</a:t>
            </a:r>
          </a:p>
        </c:rich>
      </c:tx>
      <c:layout>
        <c:manualLayout>
          <c:xMode val="edge"/>
          <c:yMode val="edge"/>
          <c:x val="0.17911636045494311"/>
          <c:y val="3.1968160842639766E-2"/>
        </c:manualLayout>
      </c:layout>
      <c:overlay val="0"/>
      <c:spPr>
        <a:solidFill>
          <a:srgbClr val="C4D79B"/>
        </a:solidFill>
        <a:ln w="25400">
          <a:noFill/>
        </a:ln>
        <a:effectLst>
          <a:outerShdw blurRad="50800" dist="38100" dir="10800000" algn="r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prstMaterial="plastic">
          <a:bevelT w="44450" h="19050"/>
          <a:bevelB w="19050" h="19050"/>
        </a:sp3d>
      </c:spPr>
    </c:title>
    <c:autoTitleDeleted val="0"/>
    <c:plotArea>
      <c:layout>
        <c:manualLayout>
          <c:layoutTarget val="inner"/>
          <c:xMode val="edge"/>
          <c:yMode val="edge"/>
          <c:x val="0.21243523316062177"/>
          <c:y val="0.27586206896551724"/>
          <c:w val="0.73834196891191706"/>
          <c:h val="0.5689655172413793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flip="none" rotWithShape="1">
                <a:gsLst>
                  <a:gs pos="0">
                    <a:srgbClr val="0065B0"/>
                  </a:gs>
                  <a:gs pos="50000">
                    <a:schemeClr val="accent1">
                      <a:lumMod val="60000"/>
                      <a:lumOff val="40000"/>
                    </a:schemeClr>
                  </a:gs>
                  <a:gs pos="96000">
                    <a:srgbClr val="0065B0"/>
                  </a:gs>
                </a:gsLst>
                <a:lin ang="0" scaled="0"/>
                <a:tileRect/>
              </a:gradFill>
              <a:ln w="12700">
                <a:noFill/>
                <a:prstDash val="solid"/>
              </a:ln>
              <a:effectLst>
                <a:outerShdw blurRad="50800" dist="38100" dir="13500000" algn="br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63500" h="508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FAC-43FB-B1B5-EB4C853EB9D0}"/>
              </c:ext>
            </c:extLst>
          </c:dPt>
          <c:dPt>
            <c:idx val="1"/>
            <c:invertIfNegative val="0"/>
            <c:bubble3D val="0"/>
            <c:spPr>
              <a:gradFill flip="none" rotWithShape="1">
                <a:gsLst>
                  <a:gs pos="14000">
                    <a:srgbClr val="FF0000"/>
                  </a:gs>
                  <a:gs pos="97083">
                    <a:srgbClr val="FF0000"/>
                  </a:gs>
                  <a:gs pos="50000">
                    <a:schemeClr val="accent2">
                      <a:lumMod val="60000"/>
                      <a:lumOff val="40000"/>
                    </a:schemeClr>
                  </a:gs>
                </a:gsLst>
                <a:lin ang="10800000" scaled="1"/>
                <a:tileRect/>
              </a:gradFill>
              <a:ln w="12700">
                <a:noFill/>
                <a:prstDash val="solid"/>
              </a:ln>
              <a:effectLst>
                <a:outerShdw blurRad="50800" dist="38100" dir="13500000" algn="br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 prstMaterial="plastic">
                <a:bevelT w="57150" h="5715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FAC-43FB-B1B5-EB4C853EB9D0}"/>
              </c:ext>
            </c:extLst>
          </c:dPt>
          <c:dPt>
            <c:idx val="2"/>
            <c:invertIfNegative val="0"/>
            <c:bubble3D val="0"/>
            <c:spPr>
              <a:gradFill>
                <a:gsLst>
                  <a:gs pos="14000">
                    <a:srgbClr val="FFC000"/>
                  </a:gs>
                  <a:gs pos="97083">
                    <a:srgbClr val="FFC000"/>
                  </a:gs>
                  <a:gs pos="50000">
                    <a:srgbClr val="FFFF00"/>
                  </a:gs>
                </a:gsLst>
                <a:lin ang="10800000" scaled="1"/>
              </a:gradFill>
              <a:ln w="12700">
                <a:noFill/>
                <a:prstDash val="solid"/>
              </a:ln>
              <a:scene3d>
                <a:camera prst="orthographicFront"/>
                <a:lightRig rig="threePt" dir="t"/>
              </a:scene3d>
              <a:sp3d prstMaterial="plastic">
                <a:bevelT w="44450" h="50800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FAC-43FB-B1B5-EB4C853EB9D0}"/>
              </c:ext>
            </c:extLst>
          </c:dPt>
          <c:dPt>
            <c:idx val="3"/>
            <c:invertIfNegative val="0"/>
            <c:bubble3D val="0"/>
            <c:spPr>
              <a:gradFill>
                <a:gsLst>
                  <a:gs pos="14000">
                    <a:srgbClr val="008A3E"/>
                  </a:gs>
                  <a:gs pos="97083">
                    <a:srgbClr val="009A46"/>
                  </a:gs>
                  <a:gs pos="50000">
                    <a:schemeClr val="accent6">
                      <a:lumMod val="60000"/>
                      <a:lumOff val="40000"/>
                    </a:schemeClr>
                  </a:gs>
                </a:gsLst>
                <a:lin ang="10800000" scaled="1"/>
              </a:gradFill>
              <a:ln w="12700">
                <a:noFill/>
                <a:prstDash val="solid"/>
              </a:ln>
              <a:scene3d>
                <a:camera prst="orthographicFront"/>
                <a:lightRig rig="threePt" dir="t"/>
              </a:scene3d>
              <a:sp3d prstMaterial="plastic"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FAC-43FB-B1B5-EB4C853EB9D0}"/>
              </c:ext>
            </c:extLst>
          </c:dPt>
          <c:cat>
            <c:strRef>
              <c:f>'3.5.1'!$C$6:$F$6</c:f>
              <c:strCache>
                <c:ptCount val="4"/>
                <c:pt idx="0">
                  <c:v>Hidráulica</c:v>
                </c:pt>
                <c:pt idx="1">
                  <c:v>Térmica</c:v>
                </c:pt>
                <c:pt idx="2">
                  <c:v>Solar</c:v>
                </c:pt>
                <c:pt idx="3">
                  <c:v>Eólica</c:v>
                </c:pt>
              </c:strCache>
            </c:strRef>
          </c:cat>
          <c:val>
            <c:numRef>
              <c:f>'3.5.1'!$C$13:$F$13</c:f>
              <c:numCache>
                <c:formatCode>#\ ##0</c:formatCode>
                <c:ptCount val="4"/>
                <c:pt idx="0">
                  <c:v>30510.304202127463</c:v>
                </c:pt>
                <c:pt idx="1">
                  <c:v>19641.098247472124</c:v>
                </c:pt>
                <c:pt idx="2" formatCode="#,##0">
                  <c:v>778.20613200000003</c:v>
                </c:pt>
                <c:pt idx="3">
                  <c:v>1814.1021039999998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FAC-43FB-B1B5-EB4C853EB9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384000"/>
        <c:axId val="148390272"/>
      </c:barChart>
      <c:catAx>
        <c:axId val="148384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TOTAL : 52</a:t>
                </a:r>
                <a:r>
                  <a:rPr lang="es-PE" baseline="0"/>
                  <a:t> 744</a:t>
                </a:r>
                <a:r>
                  <a:rPr lang="es-PE"/>
                  <a:t> GW.h</a:t>
                </a:r>
              </a:p>
            </c:rich>
          </c:tx>
          <c:layout>
            <c:manualLayout>
              <c:xMode val="edge"/>
              <c:yMode val="edge"/>
              <c:x val="0.39455949256342954"/>
              <c:y val="0.139586119574249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48390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83902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GW.h</a:t>
                </a:r>
              </a:p>
            </c:rich>
          </c:tx>
          <c:layout>
            <c:manualLayout>
              <c:xMode val="edge"/>
              <c:yMode val="edge"/>
              <c:x val="2.5043088363954503E-2"/>
              <c:y val="0.4665895841967122"/>
            </c:manualLayout>
          </c:layout>
          <c:overlay val="0"/>
          <c:spPr>
            <a:noFill/>
            <a:ln w="25400">
              <a:noFill/>
            </a:ln>
          </c:spPr>
        </c:title>
        <c:numFmt formatCode="#\ 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48384000"/>
        <c:crosses val="autoZero"/>
        <c:crossBetween val="between"/>
        <c:minorUnit val="500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solidFill>
        <a:schemeClr val="tx1"/>
      </a:solidFill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chemeClr val="tx1"/>
                </a:solidFill>
                <a:latin typeface="Arial"/>
                <a:ea typeface="Arial"/>
                <a:cs typeface="Arial"/>
              </a:defRPr>
            </a:pPr>
            <a:r>
              <a:rPr lang="es-PE" sz="900" b="1" i="0" u="none" strike="noStrike" baseline="0">
                <a:solidFill>
                  <a:schemeClr val="tx1"/>
                </a:solidFill>
                <a:latin typeface="Arial"/>
                <a:cs typeface="Arial"/>
              </a:rPr>
              <a:t>PRODUCCIÓN DE ENERGÍA ELÉCTRICA NACIONAL</a:t>
            </a:r>
          </a:p>
          <a:p>
            <a:pPr>
              <a:defRPr sz="900" b="0" i="0" u="none" strike="noStrike" baseline="0">
                <a:solidFill>
                  <a:schemeClr val="tx1"/>
                </a:solidFill>
                <a:latin typeface="Arial"/>
                <a:ea typeface="Arial"/>
                <a:cs typeface="Arial"/>
              </a:defRPr>
            </a:pPr>
            <a:r>
              <a:rPr lang="es-PE" sz="900" b="1" i="0" u="none" strike="noStrike" baseline="0">
                <a:solidFill>
                  <a:schemeClr val="tx1"/>
                </a:solidFill>
                <a:latin typeface="Arial"/>
                <a:cs typeface="Arial"/>
              </a:rPr>
              <a:t>  POR TIPO DE SERVICIO</a:t>
            </a:r>
          </a:p>
        </c:rich>
      </c:tx>
      <c:layout>
        <c:manualLayout>
          <c:xMode val="edge"/>
          <c:yMode val="edge"/>
          <c:x val="0.16291051853812391"/>
          <c:y val="3.3598133566637503E-2"/>
        </c:manualLayout>
      </c:layout>
      <c:overlay val="0"/>
      <c:spPr>
        <a:solidFill>
          <a:srgbClr val="C4D79B"/>
        </a:solidFill>
        <a:ln w="25400">
          <a:noFill/>
        </a:ln>
        <a:scene3d>
          <a:camera prst="orthographicFront"/>
          <a:lightRig rig="threePt" dir="t"/>
        </a:scene3d>
        <a:sp3d prstMaterial="plastic">
          <a:bevelT w="44450" h="50800"/>
        </a:sp3d>
      </c:spPr>
    </c:title>
    <c:autoTitleDeleted val="0"/>
    <c:view3D>
      <c:rotX val="15"/>
      <c:hPercent val="42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gradFill rotWithShape="0">
          <a:gsLst>
            <a:gs pos="0">
              <a:srgbClr val="FFFFFF"/>
            </a:gs>
            <a:gs pos="100000">
              <a:srgbClr val="C0C0C0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sideWall>
    <c:backWall>
      <c:thickness val="0"/>
      <c:spPr>
        <a:gradFill rotWithShape="0">
          <a:gsLst>
            <a:gs pos="0">
              <a:srgbClr val="FFFFFF"/>
            </a:gs>
            <a:gs pos="100000">
              <a:srgbClr val="C0C0C0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6552526522419991"/>
          <c:y val="0.28954894052877539"/>
          <c:w val="0.81367709805505084"/>
          <c:h val="0.4464086899344859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'3.5.1'!$C$67:$C$68</c:f>
              <c:strCache>
                <c:ptCount val="1"/>
                <c:pt idx="0">
                  <c:v>SEIN</c:v>
                </c:pt>
              </c:strCache>
            </c:strRef>
          </c:tx>
          <c:spPr>
            <a:gradFill flip="none" rotWithShape="1">
              <a:gsLst>
                <a:gs pos="0">
                  <a:srgbClr val="0069B8"/>
                </a:gs>
                <a:gs pos="85000">
                  <a:srgbClr val="0069B8"/>
                </a:gs>
                <a:gs pos="48000">
                  <a:schemeClr val="accent1">
                    <a:lumMod val="60000"/>
                    <a:lumOff val="40000"/>
                  </a:schemeClr>
                </a:gs>
              </a:gsLst>
              <a:lin ang="0" scaled="0"/>
              <a:tileRect/>
            </a:gradFill>
            <a:ln w="25400">
              <a:noFill/>
            </a:ln>
            <a:scene3d>
              <a:camera prst="orthographicFront"/>
              <a:lightRig rig="threePt" dir="t"/>
            </a:scene3d>
            <a:sp3d prstMaterial="plastic">
              <a:bevelT w="50800" h="50800"/>
            </a:sp3d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896-4BF8-820F-B94916E2224E}"/>
              </c:ext>
            </c:extLst>
          </c:dPt>
          <c:cat>
            <c:strRef>
              <c:f>('3.5.1'!$B$70,'3.5.1'!$B$72)</c:f>
              <c:strCache>
                <c:ptCount val="2"/>
                <c:pt idx="0">
                  <c:v>Para mercado eléctrico</c:v>
                </c:pt>
                <c:pt idx="1">
                  <c:v>Para uso propio</c:v>
                </c:pt>
              </c:strCache>
            </c:strRef>
          </c:cat>
          <c:val>
            <c:numRef>
              <c:f>('3.5.1'!$C$70,'3.5.1'!$C$72)</c:f>
              <c:numCache>
                <c:formatCode>#,##0</c:formatCode>
                <c:ptCount val="2"/>
                <c:pt idx="0">
                  <c:v>50203.913568538432</c:v>
                </c:pt>
                <c:pt idx="1">
                  <c:v>477.51653000000005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896-4BF8-820F-B94916E2224E}"/>
            </c:ext>
          </c:extLst>
        </c:ser>
        <c:ser>
          <c:idx val="2"/>
          <c:order val="1"/>
          <c:tx>
            <c:strRef>
              <c:f>'3.5.1'!$D$67</c:f>
              <c:strCache>
                <c:ptCount val="1"/>
                <c:pt idx="0">
                  <c:v>SS AA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('3.5.1'!$B$70,'3.5.1'!$B$72)</c:f>
              <c:strCache>
                <c:ptCount val="2"/>
                <c:pt idx="0">
                  <c:v>Para mercado eléctrico</c:v>
                </c:pt>
                <c:pt idx="1">
                  <c:v>Para uso propio</c:v>
                </c:pt>
              </c:strCache>
            </c:strRef>
          </c:cat>
          <c:val>
            <c:numRef>
              <c:f>('3.5.1'!$D$70,'3.5.1'!$D$72)</c:f>
              <c:numCache>
                <c:formatCode>#,##0</c:formatCode>
                <c:ptCount val="2"/>
                <c:pt idx="0">
                  <c:v>453.10779100136193</c:v>
                </c:pt>
                <c:pt idx="1">
                  <c:v>1609.1727960598278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896-4BF8-820F-B94916E222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8115840"/>
        <c:axId val="148117376"/>
        <c:axId val="0"/>
      </c:bar3DChart>
      <c:catAx>
        <c:axId val="148115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48117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8117376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GW.h</a:t>
                </a:r>
              </a:p>
            </c:rich>
          </c:tx>
          <c:layout>
            <c:manualLayout>
              <c:xMode val="edge"/>
              <c:yMode val="edge"/>
              <c:x val="4.9572553430821141E-2"/>
              <c:y val="0.48895642282002888"/>
            </c:manualLayout>
          </c:layout>
          <c:overlay val="0"/>
          <c:spPr>
            <a:noFill/>
            <a:ln w="25400">
              <a:noFill/>
            </a:ln>
          </c:spPr>
        </c:title>
        <c:numFmt formatCode="#\ 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4811584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2934802267363639"/>
          <c:y val="0.83374867165994493"/>
          <c:w val="0.4208800370541918"/>
          <c:h val="5.755390745648314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tx1"/>
      </a:solidFill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t>POTENCIA INSTALADA 2001, POR SISTEMA</a:t>
            </a:r>
          </a:p>
        </c:rich>
      </c:tx>
      <c:overlay val="0"/>
      <c:spPr>
        <a:solidFill>
          <a:srgbClr val="000080"/>
        </a:solidFill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72FF-4EA9-9B9F-690714110A9D}"/>
              </c:ext>
            </c:extLst>
          </c:dPt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72FF-4EA9-9B9F-690714110A9D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2"/>
              <c:pt idx="0">
                <c:v>#N/A</c:v>
              </c:pt>
              <c:pt idx="1">
                <c:v>#N/A</c:v>
              </c:pt>
            </c:numLit>
          </c:cat>
          <c:val>
            <c:numLit>
              <c:formatCode>General</c:formatCode>
              <c:ptCount val="2"/>
              <c:pt idx="0">
                <c:v>#N/A</c:v>
              </c:pt>
              <c:pt idx="1">
                <c:v>#N/A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2FF-4EA9-9B9F-690714110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chemeClr val="tx1"/>
                </a:solidFill>
                <a:latin typeface="Arial"/>
                <a:ea typeface="Arial"/>
                <a:cs typeface="Arial"/>
              </a:defRPr>
            </a:pPr>
            <a:r>
              <a:rPr lang="es-PE" sz="900" b="1" i="0" u="none" strike="noStrike" baseline="0">
                <a:solidFill>
                  <a:schemeClr val="tx1"/>
                </a:solidFill>
                <a:latin typeface="Arial"/>
                <a:cs typeface="Arial"/>
              </a:rPr>
              <a:t>PRODUCCIÓN DE ENERGÍA ELÉCTRICA NACIONAL </a:t>
            </a:r>
          </a:p>
          <a:p>
            <a:pPr>
              <a:defRPr sz="900" b="0" i="0" u="none" strike="noStrike" baseline="0">
                <a:solidFill>
                  <a:schemeClr val="tx1"/>
                </a:solidFill>
                <a:latin typeface="Arial"/>
                <a:ea typeface="Arial"/>
                <a:cs typeface="Arial"/>
              </a:defRPr>
            </a:pPr>
            <a:r>
              <a:rPr lang="es-PE" sz="900" b="1" i="0" u="none" strike="noStrike" baseline="0">
                <a:solidFill>
                  <a:schemeClr val="tx1"/>
                </a:solidFill>
                <a:latin typeface="Arial"/>
                <a:cs typeface="Arial"/>
              </a:rPr>
              <a:t> POR TIPO DE SISTEMA</a:t>
            </a:r>
          </a:p>
        </c:rich>
      </c:tx>
      <c:layout>
        <c:manualLayout>
          <c:xMode val="edge"/>
          <c:yMode val="edge"/>
          <c:x val="0.18671279060828697"/>
          <c:y val="4.2372821374856234E-2"/>
        </c:manualLayout>
      </c:layout>
      <c:overlay val="0"/>
      <c:spPr>
        <a:solidFill>
          <a:srgbClr val="C4D79B"/>
        </a:solidFill>
        <a:ln w="25400">
          <a:noFill/>
        </a:ln>
        <a:scene3d>
          <a:camera prst="orthographicFront"/>
          <a:lightRig rig="threePt" dir="t"/>
        </a:scene3d>
        <a:sp3d prstMaterial="plastic">
          <a:bevelT w="44450" h="44450"/>
        </a:sp3d>
      </c:spPr>
    </c:title>
    <c:autoTitleDeleted val="0"/>
    <c:view3D>
      <c:rotX val="20"/>
      <c:rotY val="1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717798350519995"/>
          <c:y val="0.36196941952023437"/>
          <c:w val="0.6289447501070734"/>
          <c:h val="0.38819080754440577"/>
        </c:manualLayout>
      </c:layout>
      <c:pie3DChart>
        <c:varyColors val="1"/>
        <c:ser>
          <c:idx val="0"/>
          <c:order val="0"/>
          <c:spPr>
            <a:gradFill flip="none" rotWithShape="1">
              <a:gsLst>
                <a:gs pos="5000">
                  <a:schemeClr val="accent5">
                    <a:lumMod val="60000"/>
                    <a:lumOff val="40000"/>
                  </a:schemeClr>
                </a:gs>
                <a:gs pos="97000">
                  <a:srgbClr val="0065B0"/>
                </a:gs>
                <a:gs pos="45000">
                  <a:srgbClr val="0065B0"/>
                </a:gs>
              </a:gsLst>
              <a:path path="circle">
                <a:fillToRect l="50000" t="50000" r="50000" b="50000"/>
              </a:path>
              <a:tileRect/>
            </a:gradFill>
            <a:ln w="12700">
              <a:noFill/>
              <a:prstDash val="solid"/>
            </a:ln>
            <a:scene3d>
              <a:camera prst="orthographicFront"/>
              <a:lightRig rig="threePt" dir="t"/>
            </a:scene3d>
            <a:sp3d prstMaterial="plastic">
              <a:bevelT w="88900" h="127000"/>
              <a:contourClr>
                <a:srgbClr val="000000"/>
              </a:contourClr>
            </a:sp3d>
          </c:spPr>
          <c:explosion val="31"/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CA9C-4823-A1FC-04A499676EE6}"/>
              </c:ext>
            </c:extLst>
          </c:dPt>
          <c:dPt>
            <c:idx val="1"/>
            <c:bubble3D val="0"/>
            <c:spPr>
              <a:gradFill flip="none" rotWithShape="1">
                <a:gsLst>
                  <a:gs pos="0">
                    <a:srgbClr val="FFFF00"/>
                  </a:gs>
                  <a:gs pos="85000">
                    <a:srgbClr val="FFC000"/>
                  </a:gs>
                  <a:gs pos="48000">
                    <a:srgbClr val="FFC000"/>
                  </a:gs>
                </a:gsLst>
                <a:path path="circle">
                  <a:fillToRect l="50000" t="50000" r="50000" b="50000"/>
                </a:path>
                <a:tileRect/>
              </a:gradFill>
              <a:ln w="12700">
                <a:noFill/>
                <a:prstDash val="solid"/>
              </a:ln>
              <a:scene3d>
                <a:camera prst="orthographicFront"/>
                <a:lightRig rig="threePt" dir="t"/>
              </a:scene3d>
              <a:sp3d prstMaterial="plastic">
                <a:bevelT w="88900" h="127000"/>
                <a:contourClr>
                  <a:srgbClr val="000000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CA9C-4823-A1FC-04A499676EE6}"/>
              </c:ext>
            </c:extLst>
          </c:dPt>
          <c:dLbls>
            <c:dLbl>
              <c:idx val="0"/>
              <c:layout>
                <c:manualLayout>
                  <c:x val="5.4995716209038322E-4"/>
                  <c:y val="-0.16858183049699435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9C-4823-A1FC-04A499676EE6}"/>
                </c:ext>
              </c:extLst>
            </c:dLbl>
            <c:dLbl>
              <c:idx val="1"/>
              <c:layout>
                <c:manualLayout>
                  <c:x val="-2.49466226048169E-2"/>
                  <c:y val="0.1003246973160612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9C-4823-A1FC-04A499676EE6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('3.5.1'!$B$40,'3.5.1'!$B$42)</c:f>
              <c:strCache>
                <c:ptCount val="2"/>
                <c:pt idx="0">
                  <c:v>SEIN</c:v>
                </c:pt>
                <c:pt idx="1">
                  <c:v>SS AA</c:v>
                </c:pt>
              </c:strCache>
            </c:strRef>
          </c:cat>
          <c:val>
            <c:numRef>
              <c:f>('3.5.1'!$G$40,'3.5.1'!$G$42)</c:f>
              <c:numCache>
                <c:formatCode>#\ ##0</c:formatCode>
                <c:ptCount val="2"/>
                <c:pt idx="0">
                  <c:v>50681.430098538403</c:v>
                </c:pt>
                <c:pt idx="1">
                  <c:v>2062.2805870611892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CA9C-4823-A1FC-04A499676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solidFill>
        <a:schemeClr val="tx1"/>
      </a:solidFill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t>POTENCIA EFECTIVA 2001, POR SISTEMA</a:t>
            </a:r>
          </a:p>
        </c:rich>
      </c:tx>
      <c:overlay val="0"/>
      <c:spPr>
        <a:solidFill>
          <a:srgbClr val="000080"/>
        </a:solidFill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v/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EE40-4DD3-9D23-5AB280823D5F}"/>
              </c:ext>
            </c:extLst>
          </c:dPt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EE40-4DD3-9D23-5AB280823D5F}"/>
              </c:ext>
            </c:extLst>
          </c:dPt>
          <c:cat>
            <c:numLit>
              <c:formatCode>General</c:formatCode>
              <c:ptCount val="2"/>
              <c:pt idx="0">
                <c:v>#N/A</c:v>
              </c:pt>
              <c:pt idx="1">
                <c:v>#N/A</c:v>
              </c:pt>
            </c:numLit>
          </c:cat>
          <c:val>
            <c:numLit>
              <c:formatCode>General</c:formatCode>
              <c:ptCount val="2"/>
              <c:pt idx="0">
                <c:v>#N/A</c:v>
              </c:pt>
              <c:pt idx="1">
                <c:v>#N/A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E40-4DD3-9D23-5AB280823D5F}"/>
            </c:ext>
          </c:extLst>
        </c:ser>
        <c:ser>
          <c:idx val="1"/>
          <c:order val="1"/>
          <c:tx>
            <c:v/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spPr>
              <a:solidFill>
                <a:srgbClr val="8080FF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EE40-4DD3-9D23-5AB280823D5F}"/>
              </c:ext>
            </c:extLst>
          </c:dPt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EE40-4DD3-9D23-5AB280823D5F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2"/>
              <c:pt idx="0">
                <c:v>#N/A</c:v>
              </c:pt>
              <c:pt idx="1">
                <c:v>#N/A</c:v>
              </c:pt>
            </c:numLit>
          </c:cat>
          <c:val>
            <c:numLit>
              <c:formatCode>General</c:formatCode>
              <c:ptCount val="2"/>
              <c:pt idx="0">
                <c:v>#N/A</c:v>
              </c:pt>
              <c:pt idx="1">
                <c:v>#N/A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EE40-4DD3-9D23-5AB280823D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chemeClr val="tx1"/>
                </a:solidFill>
                <a:latin typeface="Arial"/>
                <a:ea typeface="Arial"/>
                <a:cs typeface="Arial"/>
              </a:defRPr>
            </a:pPr>
            <a:r>
              <a:rPr lang="es-PE">
                <a:solidFill>
                  <a:schemeClr val="tx1"/>
                </a:solidFill>
              </a:rPr>
              <a:t>PRODUCCIÓN DE ENERGÍA ELÉCTRICA PARA EL  MERCADO ELÉCTRICO</a:t>
            </a:r>
          </a:p>
        </c:rich>
      </c:tx>
      <c:layout>
        <c:manualLayout>
          <c:xMode val="edge"/>
          <c:yMode val="edge"/>
          <c:x val="0.23879381873675931"/>
          <c:y val="3.1746042295711076E-2"/>
        </c:manualLayout>
      </c:layout>
      <c:overlay val="0"/>
      <c:spPr>
        <a:solidFill>
          <a:srgbClr val="C4D79B"/>
        </a:solidFill>
        <a:ln w="25400">
          <a:noFill/>
        </a:ln>
        <a:scene3d>
          <a:camera prst="orthographicFront"/>
          <a:lightRig rig="threePt" dir="t"/>
        </a:scene3d>
        <a:sp3d prstMaterial="plastic">
          <a:bevelT w="44450" h="50800"/>
        </a:sp3d>
      </c:spPr>
    </c:title>
    <c:autoTitleDeleted val="0"/>
    <c:plotArea>
      <c:layout>
        <c:manualLayout>
          <c:layoutTarget val="inner"/>
          <c:xMode val="edge"/>
          <c:yMode val="edge"/>
          <c:x val="0.10233592880978866"/>
          <c:y val="0.21995513560076443"/>
          <c:w val="0.87539694109540467"/>
          <c:h val="0.63038688347435579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32000">
                  <a:schemeClr val="accent5">
                    <a:lumMod val="60000"/>
                    <a:lumOff val="40000"/>
                  </a:schemeClr>
                </a:gs>
                <a:gs pos="100000">
                  <a:schemeClr val="accent1">
                    <a:lumMod val="75000"/>
                  </a:schemeClr>
                </a:gs>
              </a:gsLst>
              <a:lin ang="0" scaled="0"/>
            </a:gradFill>
            <a:ln w="9525" cap="flat" cmpd="sng" algn="ctr">
              <a:noFill/>
              <a:prstDash val="solid"/>
            </a:ln>
            <a:effectLst>
              <a:outerShdw blurRad="266700" dist="165100" dir="1920000" algn="t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63500" h="88900"/>
            </a:sp3d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'3.5.2.1 GRAF'!$K$6:$K$12</c:f>
              <c:strCache>
                <c:ptCount val="7"/>
                <c:pt idx="0">
                  <c:v>KALLPA</c:v>
                </c:pt>
                <c:pt idx="1">
                  <c:v>ELP</c:v>
                </c:pt>
                <c:pt idx="2">
                  <c:v>ENGIE PERU</c:v>
                </c:pt>
                <c:pt idx="3">
                  <c:v>ENEL PERU</c:v>
                </c:pt>
                <c:pt idx="4">
                  <c:v>FÉNIX POWER</c:v>
                </c:pt>
                <c:pt idx="5">
                  <c:v>STATKRAFT </c:v>
                </c:pt>
                <c:pt idx="6">
                  <c:v>OTROS</c:v>
                </c:pt>
              </c:strCache>
            </c:strRef>
          </c:cat>
          <c:val>
            <c:numRef>
              <c:f>'3.5.2.1 GRAF'!$L$6:$L$12</c:f>
              <c:numCache>
                <c:formatCode>#\ ##0</c:formatCode>
                <c:ptCount val="7"/>
                <c:pt idx="0">
                  <c:v>7368.2729550000004</c:v>
                </c:pt>
                <c:pt idx="1">
                  <c:v>6984.2829419999989</c:v>
                </c:pt>
                <c:pt idx="2">
                  <c:v>6472.310399</c:v>
                </c:pt>
                <c:pt idx="3">
                  <c:v>6257.6655900000005</c:v>
                </c:pt>
                <c:pt idx="4">
                  <c:v>2860.559358</c:v>
                </c:pt>
                <c:pt idx="5">
                  <c:v>2245.7923049999995</c:v>
                </c:pt>
                <c:pt idx="6">
                  <c:v>18468.137810539753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48B-40E6-8AFE-086A8F74626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0"/>
                  <c:y val="-9.074140732408449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8B-40E6-8AFE-086A8F746264}"/>
                </c:ext>
              </c:extLst>
            </c:dLbl>
            <c:dLbl>
              <c:idx val="1"/>
              <c:layout>
                <c:manualLayout>
                  <c:x val="-3.0063885757234121E-3"/>
                  <c:y val="-7.843169603799525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8B-40E6-8AFE-086A8F746264}"/>
                </c:ext>
              </c:extLst>
            </c:dLbl>
            <c:dLbl>
              <c:idx val="2"/>
              <c:layout>
                <c:manualLayout>
                  <c:x val="2.9656721320206465E-3"/>
                  <c:y val="-6.91018622672167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8B-40E6-8AFE-086A8F746264}"/>
                </c:ext>
              </c:extLst>
            </c:dLbl>
            <c:dLbl>
              <c:idx val="3"/>
              <c:layout>
                <c:manualLayout>
                  <c:x val="1.1578540751950551E-3"/>
                  <c:y val="-4.38334428864783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8B-40E6-8AFE-086A8F746264}"/>
                </c:ext>
              </c:extLst>
            </c:dLbl>
            <c:dLbl>
              <c:idx val="4"/>
              <c:layout>
                <c:manualLayout>
                  <c:x val="0"/>
                  <c:y val="-2.769590986791449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8B-40E6-8AFE-086A8F746264}"/>
                </c:ext>
              </c:extLst>
            </c:dLbl>
            <c:dLbl>
              <c:idx val="5"/>
              <c:layout>
                <c:manualLayout>
                  <c:x val="1.1578540751951401E-3"/>
                  <c:y val="-1.12528471078966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8B-40E6-8AFE-086A8F746264}"/>
                </c:ext>
              </c:extLst>
            </c:dLbl>
            <c:dLbl>
              <c:idx val="6"/>
              <c:layout>
                <c:manualLayout>
                  <c:x val="2.193946092593115E-3"/>
                  <c:y val="-0.256160619097870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8B-40E6-8AFE-086A8F74626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'3.5.2.1 GRAF'!$K$6:$K$12</c:f>
              <c:strCache>
                <c:ptCount val="7"/>
                <c:pt idx="0">
                  <c:v>KALLPA</c:v>
                </c:pt>
                <c:pt idx="1">
                  <c:v>ELP</c:v>
                </c:pt>
                <c:pt idx="2">
                  <c:v>ENGIE PERU</c:v>
                </c:pt>
                <c:pt idx="3">
                  <c:v>ENEL PERU</c:v>
                </c:pt>
                <c:pt idx="4">
                  <c:v>FÉNIX POWER</c:v>
                </c:pt>
                <c:pt idx="5">
                  <c:v>STATKRAFT </c:v>
                </c:pt>
                <c:pt idx="6">
                  <c:v>OTROS</c:v>
                </c:pt>
              </c:strCache>
            </c:strRef>
          </c:cat>
          <c:val>
            <c:numRef>
              <c:f>'3.5.2.1 GRAF'!$M$6:$M$12</c:f>
              <c:numCache>
                <c:formatCode>0%</c:formatCode>
                <c:ptCount val="7"/>
                <c:pt idx="0">
                  <c:v>0.14545412969908869</c:v>
                </c:pt>
                <c:pt idx="1">
                  <c:v>0.13787393641700404</c:v>
                </c:pt>
                <c:pt idx="2">
                  <c:v>0.12776729119271699</c:v>
                </c:pt>
                <c:pt idx="3">
                  <c:v>0.12353007385858771</c:v>
                </c:pt>
                <c:pt idx="4">
                  <c:v>5.646915829687444E-2</c:v>
                </c:pt>
                <c:pt idx="5">
                  <c:v>4.4333287760060354E-2</c:v>
                </c:pt>
                <c:pt idx="6">
                  <c:v>0.36457212277566781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48B-40E6-8AFE-086A8F746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47151488"/>
        <c:axId val="147153664"/>
      </c:barChart>
      <c:catAx>
        <c:axId val="147151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TOTAL : 50</a:t>
                </a:r>
                <a:r>
                  <a:rPr lang="es-PE" baseline="0"/>
                  <a:t> 657</a:t>
                </a:r>
                <a:r>
                  <a:rPr lang="es-PE"/>
                  <a:t>GW.h</a:t>
                </a:r>
              </a:p>
            </c:rich>
          </c:tx>
          <c:layout>
            <c:manualLayout>
              <c:xMode val="edge"/>
              <c:yMode val="edge"/>
              <c:x val="0.42973910110165203"/>
              <c:y val="0.111759030121234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47153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715366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GW.h</a:t>
                </a:r>
              </a:p>
            </c:rich>
          </c:tx>
          <c:layout>
            <c:manualLayout>
              <c:xMode val="edge"/>
              <c:yMode val="edge"/>
              <c:x val="1.7797583644772699E-2"/>
              <c:y val="0.507937757780277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47151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solidFill>
        <a:srgbClr val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 horizontalDpi="1200" verticalDpi="12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t>POTENCIA EFECTIVA 2001, POR TIPO DE SERVICIO</a:t>
            </a:r>
          </a:p>
        </c:rich>
      </c:tx>
      <c:overlay val="0"/>
      <c:spPr>
        <a:solidFill>
          <a:srgbClr val="333399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autoTitleDeleted val="0"/>
    <c:view3D>
      <c:rotX val="8"/>
      <c:hPercent val="330"/>
      <c:rotY val="23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C0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C0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/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('3.2.1.2 y 3.2.1.3'!#REF!,'3.2.1.2 y 3.2.1.3'!#REF!)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('3.2.1.2 y 3.2.1.3'!#REF!,'3.2.1.2 y 3.2.1.3'!#REF!)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F97-474D-8A69-67394E3D1321}"/>
            </c:ext>
          </c:extLst>
        </c:ser>
        <c:ser>
          <c:idx val="2"/>
          <c:order val="1"/>
          <c:tx>
            <c:v/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('3.2.1.2 y 3.2.1.3'!#REF!,'3.2.1.2 y 3.2.1.3'!#REF!)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('3.2.1.2 y 3.2.1.3'!#REF!,'3.2.1.2 y 3.2.1.3'!#REF!)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AF97-474D-8A69-67394E3D13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38037120"/>
        <c:axId val="138038656"/>
        <c:axId val="0"/>
      </c:bar3DChart>
      <c:catAx>
        <c:axId val="13803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38038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8038656"/>
        <c:scaling>
          <c:orientation val="minMax"/>
          <c:max val="5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MW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38037120"/>
        <c:crosses val="autoZero"/>
        <c:crossBetween val="between"/>
        <c:majorUnit val="1000"/>
        <c:minorUnit val="2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45907473309608543"/>
          <c:w val="0"/>
          <c:h val="0.128113879003558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chemeClr val="tx1"/>
                </a:solidFill>
                <a:latin typeface="Arial"/>
                <a:ea typeface="Arial"/>
                <a:cs typeface="Arial"/>
              </a:defRPr>
            </a:pPr>
            <a:r>
              <a:rPr lang="es-PE" sz="1100">
                <a:solidFill>
                  <a:schemeClr val="tx1"/>
                </a:solidFill>
              </a:rPr>
              <a:t>PRODUCCIÓN HIDRAULICA PARA EL MERCADO ELÉCTRICO</a:t>
            </a:r>
          </a:p>
        </c:rich>
      </c:tx>
      <c:layout>
        <c:manualLayout>
          <c:xMode val="edge"/>
          <c:yMode val="edge"/>
          <c:x val="0.31035153511957797"/>
          <c:y val="3.1745992087521518E-2"/>
        </c:manualLayout>
      </c:layout>
      <c:overlay val="0"/>
      <c:spPr>
        <a:solidFill>
          <a:srgbClr val="C4D79B"/>
        </a:solidFill>
        <a:ln w="25400">
          <a:noFill/>
        </a:ln>
        <a:scene3d>
          <a:camera prst="orthographicFront"/>
          <a:lightRig rig="threePt" dir="t"/>
        </a:scene3d>
        <a:sp3d prstMaterial="plastic">
          <a:bevelT w="44450" h="50800"/>
        </a:sp3d>
      </c:spPr>
    </c:title>
    <c:autoTitleDeleted val="0"/>
    <c:plotArea>
      <c:layout>
        <c:manualLayout>
          <c:layoutTarget val="inner"/>
          <c:xMode val="edge"/>
          <c:yMode val="edge"/>
          <c:x val="0.10367904264109819"/>
          <c:y val="0.16553324637995673"/>
          <c:w val="0.87848479141059543"/>
          <c:h val="0.67347087910749515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5">
                    <a:shade val="51000"/>
                    <a:satMod val="130000"/>
                  </a:schemeClr>
                </a:gs>
                <a:gs pos="35000">
                  <a:schemeClr val="accent1">
                    <a:lumMod val="60000"/>
                    <a:lumOff val="40000"/>
                  </a:schemeClr>
                </a:gs>
                <a:gs pos="100000">
                  <a:schemeClr val="accent5">
                    <a:shade val="94000"/>
                    <a:satMod val="135000"/>
                  </a:schemeClr>
                </a:gs>
              </a:gsLst>
              <a:lin ang="0" scaled="0"/>
            </a:gradFill>
            <a:ln w="9525" cap="flat" cmpd="sng" algn="ctr">
              <a:noFill/>
              <a:prstDash val="solid"/>
            </a:ln>
            <a:effectLst>
              <a:outerShdw blurRad="190500" dist="139700" algn="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 prstMaterial="plastic">
              <a:bevelT w="50800" h="63500"/>
            </a:sp3d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'3.5.2.1 GRAF'!$K$42:$K$48</c:f>
              <c:strCache>
                <c:ptCount val="7"/>
                <c:pt idx="0">
                  <c:v>ELP</c:v>
                </c:pt>
                <c:pt idx="1">
                  <c:v>ENEL PERU</c:v>
                </c:pt>
                <c:pt idx="2">
                  <c:v>KALLPA</c:v>
                </c:pt>
                <c:pt idx="3">
                  <c:v>STATKRAFT </c:v>
                </c:pt>
                <c:pt idx="4">
                  <c:v>ORAZUL</c:v>
                </c:pt>
                <c:pt idx="5">
                  <c:v>EGEHUALLAGA</c:v>
                </c:pt>
                <c:pt idx="6">
                  <c:v>OTROS</c:v>
                </c:pt>
              </c:strCache>
            </c:strRef>
          </c:cat>
          <c:val>
            <c:numRef>
              <c:f>'3.5.2.1 GRAF'!$L$42:$L$48</c:f>
              <c:numCache>
                <c:formatCode>#\ ##0</c:formatCode>
                <c:ptCount val="7"/>
                <c:pt idx="0">
                  <c:v>6984.2829419999989</c:v>
                </c:pt>
                <c:pt idx="1">
                  <c:v>3448.9703539999991</c:v>
                </c:pt>
                <c:pt idx="2">
                  <c:v>3057.2273110000001</c:v>
                </c:pt>
                <c:pt idx="3">
                  <c:v>2245.7923049999995</c:v>
                </c:pt>
                <c:pt idx="4">
                  <c:v>2027.2855340000001</c:v>
                </c:pt>
                <c:pt idx="5">
                  <c:v>1883.8346790000001</c:v>
                </c:pt>
                <c:pt idx="6">
                  <c:v>10248.066815539773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814-4AD8-BCBB-3E9799AA5235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1044332498799432E-17"/>
                  <c:y val="-0.1667853069026812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14-4AD8-BCBB-3E9799AA5235}"/>
                </c:ext>
              </c:extLst>
            </c:dLbl>
            <c:dLbl>
              <c:idx val="1"/>
              <c:layout>
                <c:manualLayout>
                  <c:x val="-1.1478859420758676E-3"/>
                  <c:y val="-5.97528860921995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14-4AD8-BCBB-3E9799AA5235}"/>
                </c:ext>
              </c:extLst>
            </c:dLbl>
            <c:dLbl>
              <c:idx val="2"/>
              <c:layout>
                <c:manualLayout>
                  <c:x val="4.5915437683034703E-3"/>
                  <c:y val="-3.739643207093156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14-4AD8-BCBB-3E9799AA5235}"/>
                </c:ext>
              </c:extLst>
            </c:dLbl>
            <c:dLbl>
              <c:idx val="3"/>
              <c:layout>
                <c:manualLayout>
                  <c:x val="-1.4861438732373105E-3"/>
                  <c:y val="-2.752362300594516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14-4AD8-BCBB-3E9799AA5235}"/>
                </c:ext>
              </c:extLst>
            </c:dLbl>
            <c:dLbl>
              <c:idx val="4"/>
              <c:layout>
                <c:manualLayout>
                  <c:x val="1.1478859420757835E-3"/>
                  <c:y val="-1.730451503702529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14-4AD8-BCBB-3E9799AA5235}"/>
                </c:ext>
              </c:extLst>
            </c:dLbl>
            <c:dLbl>
              <c:idx val="5"/>
              <c:layout>
                <c:manualLayout>
                  <c:x val="2.2957718841517352E-3"/>
                  <c:y val="-1.15357376644060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14-4AD8-BCBB-3E9799AA5235}"/>
                </c:ext>
              </c:extLst>
            </c:dLbl>
            <c:dLbl>
              <c:idx val="6"/>
              <c:layout>
                <c:manualLayout>
                  <c:x val="1.4861438732374195E-3"/>
                  <c:y val="-0.2385770051825976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14-4AD8-BCBB-3E9799AA523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'3.5.2.1 GRAF'!$K$42:$K$48</c:f>
              <c:strCache>
                <c:ptCount val="7"/>
                <c:pt idx="0">
                  <c:v>ELP</c:v>
                </c:pt>
                <c:pt idx="1">
                  <c:v>ENEL PERU</c:v>
                </c:pt>
                <c:pt idx="2">
                  <c:v>KALLPA</c:v>
                </c:pt>
                <c:pt idx="3">
                  <c:v>STATKRAFT </c:v>
                </c:pt>
                <c:pt idx="4">
                  <c:v>ORAZUL</c:v>
                </c:pt>
                <c:pt idx="5">
                  <c:v>EGEHUALLAGA</c:v>
                </c:pt>
                <c:pt idx="6">
                  <c:v>OTROS</c:v>
                </c:pt>
              </c:strCache>
            </c:strRef>
          </c:cat>
          <c:val>
            <c:numRef>
              <c:f>'3.5.2.1 GRAF'!$M$42:$M$48</c:f>
              <c:numCache>
                <c:formatCode>0%</c:formatCode>
                <c:ptCount val="7"/>
                <c:pt idx="0">
                  <c:v>0.23362353199754438</c:v>
                </c:pt>
                <c:pt idx="1">
                  <c:v>0.1153676966622955</c:v>
                </c:pt>
                <c:pt idx="2">
                  <c:v>0.10226393295438962</c:v>
                </c:pt>
                <c:pt idx="3">
                  <c:v>7.51215170954634E-2</c:v>
                </c:pt>
                <c:pt idx="4">
                  <c:v>6.7812488519398806E-2</c:v>
                </c:pt>
                <c:pt idx="5">
                  <c:v>6.3014072462736187E-2</c:v>
                </c:pt>
                <c:pt idx="6">
                  <c:v>0.34279676030817208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814-4AD8-BCBB-3E9799AA52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45856384"/>
        <c:axId val="145866752"/>
      </c:barChart>
      <c:catAx>
        <c:axId val="145856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TOTAL : 29</a:t>
                </a:r>
                <a:r>
                  <a:rPr lang="es-PE" baseline="0"/>
                  <a:t> 895</a:t>
                </a:r>
                <a:r>
                  <a:rPr lang="es-PE"/>
                  <a:t> GW.h</a:t>
                </a:r>
              </a:p>
            </c:rich>
          </c:tx>
          <c:layout>
            <c:manualLayout>
              <c:xMode val="edge"/>
              <c:yMode val="edge"/>
              <c:x val="0.43478307686455581"/>
              <c:y val="0.1179141373848092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45866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86675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GW.h</a:t>
                </a:r>
              </a:p>
            </c:rich>
          </c:tx>
          <c:layout>
            <c:manualLayout>
              <c:xMode val="edge"/>
              <c:yMode val="edge"/>
              <c:x val="1.7837235228539576E-2"/>
              <c:y val="0.4685323805889902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458563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solidFill>
        <a:schemeClr val="tx1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chemeClr val="tx1"/>
                </a:solidFill>
                <a:latin typeface="Arial"/>
                <a:ea typeface="Arial"/>
                <a:cs typeface="Arial"/>
              </a:defRPr>
            </a:pPr>
            <a:r>
              <a:rPr lang="es-PE" sz="1100">
                <a:solidFill>
                  <a:schemeClr val="tx1"/>
                </a:solidFill>
              </a:rPr>
              <a:t>PRODUCCIÓN TÉRMICA PARA EL MERCADO ELÉCTRICO</a:t>
            </a:r>
          </a:p>
        </c:rich>
      </c:tx>
      <c:layout>
        <c:manualLayout>
          <c:xMode val="edge"/>
          <c:yMode val="edge"/>
          <c:x val="0.31042079218458024"/>
          <c:y val="3.3856802883674091E-2"/>
        </c:manualLayout>
      </c:layout>
      <c:overlay val="0"/>
      <c:spPr>
        <a:solidFill>
          <a:srgbClr val="C4D79B"/>
        </a:solidFill>
        <a:ln w="25400">
          <a:noFill/>
        </a:ln>
        <a:scene3d>
          <a:camera prst="orthographicFront"/>
          <a:lightRig rig="threePt" dir="t"/>
        </a:scene3d>
        <a:sp3d prstMaterial="plastic">
          <a:bevelT w="44450" h="50800"/>
        </a:sp3d>
      </c:spPr>
    </c:title>
    <c:autoTitleDeleted val="0"/>
    <c:plotArea>
      <c:layout>
        <c:manualLayout>
          <c:layoutTarget val="inner"/>
          <c:xMode val="edge"/>
          <c:yMode val="edge"/>
          <c:x val="9.1212458286985543E-2"/>
          <c:y val="0.13461566551412577"/>
          <c:w val="0.87986651835372631"/>
          <c:h val="0.72649724245718661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rgbClr val="37941E"/>
                </a:gs>
                <a:gs pos="51000">
                  <a:schemeClr val="accent6">
                    <a:lumMod val="60000"/>
                    <a:lumOff val="40000"/>
                  </a:schemeClr>
                </a:gs>
                <a:gs pos="97000">
                  <a:srgbClr val="19A329"/>
                </a:gs>
              </a:gsLst>
              <a:lin ang="0" scaled="0"/>
            </a:gradFill>
            <a:ln w="9525" cap="flat" cmpd="sng" algn="ctr">
              <a:solidFill>
                <a:schemeClr val="accent6">
                  <a:shade val="95000"/>
                  <a:satMod val="105000"/>
                </a:schemeClr>
              </a:solidFill>
              <a:prstDash val="solid"/>
            </a:ln>
            <a:effectLst>
              <a:outerShdw blurRad="215900" dist="152400" algn="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63500" h="63500"/>
            </a:sp3d>
          </c:spPr>
          <c:invertIfNegative val="0"/>
          <c:dLbls>
            <c:dLbl>
              <c:idx val="1"/>
              <c:layout>
                <c:manualLayout>
                  <c:x val="6.3107740008583367E-3"/>
                  <c:y val="-9.60768049006674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BD-4999-8228-F19546C82618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'3.5.2.1 GRAF'!$K$77:$K$83</c:f>
              <c:strCache>
                <c:ptCount val="7"/>
                <c:pt idx="0">
                  <c:v>ENGIE PERU</c:v>
                </c:pt>
                <c:pt idx="1">
                  <c:v>KALLPA</c:v>
                </c:pt>
                <c:pt idx="2">
                  <c:v>FÉNIX POWER</c:v>
                </c:pt>
                <c:pt idx="3">
                  <c:v>ENEL PERU</c:v>
                </c:pt>
                <c:pt idx="4">
                  <c:v>TERMOCHILCA</c:v>
                </c:pt>
                <c:pt idx="5">
                  <c:v>ENEL PIURA</c:v>
                </c:pt>
                <c:pt idx="6">
                  <c:v>OTROS</c:v>
                </c:pt>
              </c:strCache>
            </c:strRef>
          </c:cat>
          <c:val>
            <c:numRef>
              <c:f>'3.5.2.1 GRAF'!$L$77:$L$83</c:f>
              <c:numCache>
                <c:formatCode>#\ ##0</c:formatCode>
                <c:ptCount val="7"/>
                <c:pt idx="0">
                  <c:v>5112.4037520000011</c:v>
                </c:pt>
                <c:pt idx="1">
                  <c:v>4311.0456439999998</c:v>
                </c:pt>
                <c:pt idx="2">
                  <c:v>2860.5593580000004</c:v>
                </c:pt>
                <c:pt idx="3">
                  <c:v>2808.695236</c:v>
                </c:pt>
                <c:pt idx="4">
                  <c:v>1088.5708129999998</c:v>
                </c:pt>
                <c:pt idx="5">
                  <c:v>624.03506600000003</c:v>
                </c:pt>
                <c:pt idx="6">
                  <c:v>1363.9433139999855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EBD-4999-8228-F19546C82618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5.2784175791336307E-4"/>
                  <c:y val="-0.326107542767030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BD-4999-8228-F19546C82618}"/>
                </c:ext>
              </c:extLst>
            </c:dLbl>
            <c:dLbl>
              <c:idx val="1"/>
              <c:layout>
                <c:manualLayout>
                  <c:x val="-2.0409332372901818E-3"/>
                  <c:y val="-0.2769471997818454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BD-4999-8228-F19546C82618}"/>
                </c:ext>
              </c:extLst>
            </c:dLbl>
            <c:dLbl>
              <c:idx val="2"/>
              <c:layout>
                <c:manualLayout>
                  <c:x val="-6.8819045266212977E-4"/>
                  <c:y val="-0.161884423902988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BD-4999-8228-F19546C82618}"/>
                </c:ext>
              </c:extLst>
            </c:dLbl>
            <c:dLbl>
              <c:idx val="3"/>
              <c:layout>
                <c:manualLayout>
                  <c:x val="1.6258224148810773E-3"/>
                  <c:y val="-0.1424411716894347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BD-4999-8228-F19546C82618}"/>
                </c:ext>
              </c:extLst>
            </c:dLbl>
            <c:dLbl>
              <c:idx val="4"/>
              <c:layout>
                <c:manualLayout>
                  <c:x val="6.4050451340703289E-4"/>
                  <c:y val="-3.450793090180615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BD-4999-8228-F19546C82618}"/>
                </c:ext>
              </c:extLst>
            </c:dLbl>
            <c:dLbl>
              <c:idx val="5"/>
              <c:layout>
                <c:manualLayout>
                  <c:x val="4.1726567683253802E-3"/>
                  <c:y val="-3.59926346474174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BD-4999-8228-F19546C82618}"/>
                </c:ext>
              </c:extLst>
            </c:dLbl>
            <c:dLbl>
              <c:idx val="6"/>
              <c:layout>
                <c:manualLayout>
                  <c:x val="5.1602314587379091E-4"/>
                  <c:y val="-5.825841770234833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BD-4999-8228-F19546C82618}"/>
                </c:ext>
              </c:extLst>
            </c:dLbl>
            <c:dLbl>
              <c:idx val="7"/>
              <c:layout>
                <c:manualLayout>
                  <c:xMode val="edge"/>
                  <c:yMode val="edge"/>
                  <c:x val="0.61624026696329259"/>
                  <c:y val="0.51434989469054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BD-4999-8228-F19546C8261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'3.5.2.1 GRAF'!$K$77:$K$83</c:f>
              <c:strCache>
                <c:ptCount val="7"/>
                <c:pt idx="0">
                  <c:v>ENGIE PERU</c:v>
                </c:pt>
                <c:pt idx="1">
                  <c:v>KALLPA</c:v>
                </c:pt>
                <c:pt idx="2">
                  <c:v>FÉNIX POWER</c:v>
                </c:pt>
                <c:pt idx="3">
                  <c:v>ENEL PERU</c:v>
                </c:pt>
                <c:pt idx="4">
                  <c:v>TERMOCHILCA</c:v>
                </c:pt>
                <c:pt idx="5">
                  <c:v>ENEL PIURA</c:v>
                </c:pt>
                <c:pt idx="6">
                  <c:v>OTROS</c:v>
                </c:pt>
              </c:strCache>
            </c:strRef>
          </c:cat>
          <c:val>
            <c:numRef>
              <c:f>'3.5.2.1 GRAF'!$M$77:$M$83</c:f>
              <c:numCache>
                <c:formatCode>0%</c:formatCode>
                <c:ptCount val="7"/>
                <c:pt idx="0">
                  <c:v>0.28137665871613304</c:v>
                </c:pt>
                <c:pt idx="1">
                  <c:v>0.23727148279454977</c:v>
                </c:pt>
                <c:pt idx="2">
                  <c:v>0.15743956722868913</c:v>
                </c:pt>
                <c:pt idx="3">
                  <c:v>0.15458506784571358</c:v>
                </c:pt>
                <c:pt idx="4">
                  <c:v>5.9912798948639136E-2</c:v>
                </c:pt>
                <c:pt idx="5">
                  <c:v>3.4345664057556138E-2</c:v>
                </c:pt>
                <c:pt idx="6">
                  <c:v>7.5068760408719251E-2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2EBD-4999-8228-F19546C82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47367808"/>
        <c:axId val="147369984"/>
      </c:barChart>
      <c:catAx>
        <c:axId val="147367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TOTAL : 18</a:t>
                </a:r>
                <a:r>
                  <a:rPr lang="es-PE" baseline="0"/>
                  <a:t> 169</a:t>
                </a:r>
                <a:r>
                  <a:rPr lang="es-PE"/>
                  <a:t> GW.h</a:t>
                </a:r>
              </a:p>
            </c:rich>
          </c:tx>
          <c:layout>
            <c:manualLayout>
              <c:xMode val="edge"/>
              <c:yMode val="edge"/>
              <c:x val="0.43715239154616242"/>
              <c:y val="0.132478890485109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47369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736998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GW.h</a:t>
                </a:r>
              </a:p>
            </c:rich>
          </c:tx>
          <c:layout>
            <c:manualLayout>
              <c:xMode val="edge"/>
              <c:yMode val="edge"/>
              <c:x val="1.8909899888765295E-2"/>
              <c:y val="0.4768222678862601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47367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solidFill>
        <a:schemeClr val="tx1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chemeClr val="tx1"/>
                </a:solidFill>
                <a:latin typeface="Arial"/>
                <a:ea typeface="Arial"/>
                <a:cs typeface="Arial"/>
              </a:defRPr>
            </a:pPr>
            <a:r>
              <a:rPr lang="es-PE" sz="1100">
                <a:solidFill>
                  <a:schemeClr val="tx1"/>
                </a:solidFill>
              </a:rPr>
              <a:t>PRODUCCIÓN SOLAR PARA EL MERCADO ELÉCTRICO</a:t>
            </a:r>
          </a:p>
        </c:rich>
      </c:tx>
      <c:layout>
        <c:manualLayout>
          <c:xMode val="edge"/>
          <c:yMode val="edge"/>
          <c:x val="0.3185468157168222"/>
          <c:y val="4.5802305346405003E-2"/>
        </c:manualLayout>
      </c:layout>
      <c:overlay val="0"/>
      <c:spPr>
        <a:solidFill>
          <a:srgbClr val="C4D79B"/>
        </a:solidFill>
        <a:ln w="25400">
          <a:noFill/>
        </a:ln>
        <a:scene3d>
          <a:camera prst="orthographicFront"/>
          <a:lightRig rig="threePt" dir="t"/>
        </a:scene3d>
        <a:sp3d prstMaterial="plastic">
          <a:bevelT w="44450" h="50800"/>
        </a:sp3d>
      </c:spPr>
    </c:title>
    <c:autoTitleDeleted val="0"/>
    <c:plotArea>
      <c:layout>
        <c:manualLayout>
          <c:layoutTarget val="inner"/>
          <c:xMode val="edge"/>
          <c:yMode val="edge"/>
          <c:x val="9.1212458286985543E-2"/>
          <c:y val="0.13461566551412577"/>
          <c:w val="0.87986651835372631"/>
          <c:h val="0.72649724245718661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>
              <a:gsLst>
                <a:gs pos="40000">
                  <a:srgbClr val="E6DCAC"/>
                </a:gs>
                <a:gs pos="81000">
                  <a:srgbClr val="C7AC4C"/>
                </a:gs>
                <a:gs pos="13000">
                  <a:srgbClr val="C7AC4C"/>
                </a:gs>
              </a:gsLst>
              <a:lin ang="0" scaled="0"/>
            </a:gradFill>
            <a:ln w="9525" cap="flat" cmpd="sng" algn="ctr">
              <a:solidFill>
                <a:srgbClr val="FFC000"/>
              </a:solidFill>
              <a:prstDash val="solid"/>
            </a:ln>
            <a:effectLst>
              <a:outerShdw blurRad="177800" dist="114300" dir="2400000" algn="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 prstMaterial="plastic">
              <a:bevelT w="57150" h="44450"/>
            </a:sp3d>
          </c:spPr>
          <c:invertIfNegative val="0"/>
          <c:dLbls>
            <c:dLbl>
              <c:idx val="1"/>
              <c:layout>
                <c:manualLayout>
                  <c:x val="6.3107740008583367E-3"/>
                  <c:y val="-9.60768049006674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8B-4BB8-8896-C1D2D6B2A053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'3.5.2.1 GRAF'!$K$104:$K$109</c:f>
              <c:strCache>
                <c:ptCount val="6"/>
                <c:pt idx="0">
                  <c:v>ENEL GREEN</c:v>
                </c:pt>
                <c:pt idx="1">
                  <c:v>ENGIE PERU</c:v>
                </c:pt>
                <c:pt idx="2">
                  <c:v>PANAMERICANA SOLAR</c:v>
                </c:pt>
                <c:pt idx="3">
                  <c:v>TACNA SOLAR</c:v>
                </c:pt>
                <c:pt idx="4">
                  <c:v>MOQUEGUA SOLAR</c:v>
                </c:pt>
                <c:pt idx="5">
                  <c:v>GTS MAJES</c:v>
                </c:pt>
              </c:strCache>
            </c:strRef>
          </c:cat>
          <c:val>
            <c:numRef>
              <c:f>'3.5.2.1 GRAF'!$L$104:$L$109</c:f>
              <c:numCache>
                <c:formatCode>0</c:formatCode>
                <c:ptCount val="6"/>
                <c:pt idx="0">
                  <c:v>435.71469599999995</c:v>
                </c:pt>
                <c:pt idx="1">
                  <c:v>104.79160300000001</c:v>
                </c:pt>
                <c:pt idx="2">
                  <c:v>55.647785000000006</c:v>
                </c:pt>
                <c:pt idx="3">
                  <c:v>49.530982000000002</c:v>
                </c:pt>
                <c:pt idx="4">
                  <c:v>47.681826999999991</c:v>
                </c:pt>
                <c:pt idx="5">
                  <c:v>42.980727999999992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18B-4BB8-8896-C1D2D6B2A053}"/>
            </c:ext>
          </c:extLst>
        </c:ser>
        <c:ser>
          <c:idx val="1"/>
          <c:order val="1"/>
          <c:spPr>
            <a:gradFill>
              <a:gsLst>
                <a:gs pos="0">
                  <a:srgbClr val="99CCFF">
                    <a:gamma/>
                    <a:shade val="46275"/>
                    <a:invGamma/>
                  </a:srgbClr>
                </a:gs>
                <a:gs pos="50000">
                  <a:srgbClr val="99CCFF"/>
                </a:gs>
                <a:gs pos="100000">
                  <a:srgbClr val="99CCFF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2919352830603947E-3"/>
                  <c:y val="-0.3095838180826968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8B-4BB8-8896-C1D2D6B2A053}"/>
                </c:ext>
              </c:extLst>
            </c:dLbl>
            <c:dLbl>
              <c:idx val="1"/>
              <c:layout>
                <c:manualLayout>
                  <c:x val="-1.5237303247117118E-3"/>
                  <c:y val="-4.140394656235422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8B-4BB8-8896-C1D2D6B2A053}"/>
                </c:ext>
              </c:extLst>
            </c:dLbl>
            <c:dLbl>
              <c:idx val="2"/>
              <c:layout>
                <c:manualLayout>
                  <c:x val="-2.7683625042361357E-4"/>
                  <c:y val="-1.185182687281862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8B-4BB8-8896-C1D2D6B2A053}"/>
                </c:ext>
              </c:extLst>
            </c:dLbl>
            <c:dLbl>
              <c:idx val="3"/>
              <c:layout>
                <c:manualLayout>
                  <c:x val="1.1390115283858942E-3"/>
                  <c:y val="-5.90804093813765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8B-4BB8-8896-C1D2D6B2A053}"/>
                </c:ext>
              </c:extLst>
            </c:dLbl>
            <c:dLbl>
              <c:idx val="4"/>
              <c:layout>
                <c:manualLayout>
                  <c:x val="1.5705417119956259E-4"/>
                  <c:y val="-1.140737493466411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8B-4BB8-8896-C1D2D6B2A053}"/>
                </c:ext>
              </c:extLst>
            </c:dLbl>
            <c:dLbl>
              <c:idx val="5"/>
              <c:layout>
                <c:manualLayout>
                  <c:x val="1.7904372203240882E-3"/>
                  <c:y val="-1.53375260640599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8B-4BB8-8896-C1D2D6B2A053}"/>
                </c:ext>
              </c:extLst>
            </c:dLbl>
            <c:dLbl>
              <c:idx val="6"/>
              <c:layout>
                <c:manualLayout>
                  <c:x val="4.1046598952719174E-3"/>
                  <c:y val="-9.861234043211251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8B-4BB8-8896-C1D2D6B2A053}"/>
                </c:ext>
              </c:extLst>
            </c:dLbl>
            <c:dLbl>
              <c:idx val="7"/>
              <c:layout>
                <c:manualLayout>
                  <c:xMode val="edge"/>
                  <c:yMode val="edge"/>
                  <c:x val="0.61624026696329259"/>
                  <c:y val="0.51434989469054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8B-4BB8-8896-C1D2D6B2A05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'3.5.2.1 GRAF'!$K$104:$K$109</c:f>
              <c:strCache>
                <c:ptCount val="6"/>
                <c:pt idx="0">
                  <c:v>ENEL GREEN</c:v>
                </c:pt>
                <c:pt idx="1">
                  <c:v>ENGIE PERU</c:v>
                </c:pt>
                <c:pt idx="2">
                  <c:v>PANAMERICANA SOLAR</c:v>
                </c:pt>
                <c:pt idx="3">
                  <c:v>TACNA SOLAR</c:v>
                </c:pt>
                <c:pt idx="4">
                  <c:v>MOQUEGUA SOLAR</c:v>
                </c:pt>
                <c:pt idx="5">
                  <c:v>GTS MAJES</c:v>
                </c:pt>
              </c:strCache>
            </c:strRef>
          </c:cat>
          <c:val>
            <c:numRef>
              <c:f>'3.5.2.1 GRAF'!$M$104:$M$109</c:f>
              <c:numCache>
                <c:formatCode>0%</c:formatCode>
                <c:ptCount val="6"/>
                <c:pt idx="0">
                  <c:v>0.55989625124156683</c:v>
                </c:pt>
                <c:pt idx="1">
                  <c:v>0.1346578993546147</c:v>
                </c:pt>
                <c:pt idx="2">
                  <c:v>7.1507769871954702E-2</c:v>
                </c:pt>
                <c:pt idx="3">
                  <c:v>6.3647637770091484E-2</c:v>
                </c:pt>
                <c:pt idx="4">
                  <c:v>6.1271461428165655E-2</c:v>
                </c:pt>
                <c:pt idx="5">
                  <c:v>5.5230518281241182E-2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F18B-4BB8-8896-C1D2D6B2A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48813696"/>
        <c:axId val="148819968"/>
      </c:barChart>
      <c:catAx>
        <c:axId val="148813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TOTAL :  778 GW.h</a:t>
                </a:r>
              </a:p>
            </c:rich>
          </c:tx>
          <c:layout>
            <c:manualLayout>
              <c:xMode val="edge"/>
              <c:yMode val="edge"/>
              <c:x val="0.44062788034827993"/>
              <c:y val="0.109138338014093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48819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881996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GW.h</a:t>
                </a:r>
              </a:p>
            </c:rich>
          </c:tx>
          <c:layout>
            <c:manualLayout>
              <c:xMode val="edge"/>
              <c:yMode val="edge"/>
              <c:x val="1.8909845571629127E-2"/>
              <c:y val="0.4768221768889058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48813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solidFill>
        <a:schemeClr val="tx1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chemeClr val="tx1"/>
                </a:solidFill>
                <a:latin typeface="Arial"/>
                <a:ea typeface="Arial"/>
                <a:cs typeface="Arial"/>
              </a:defRPr>
            </a:pPr>
            <a:r>
              <a:rPr lang="es-PE" sz="1100">
                <a:solidFill>
                  <a:schemeClr val="tx1"/>
                </a:solidFill>
              </a:rPr>
              <a:t>PRODUCCIÓN EÓLICA PARA EL MERCADO ELÉCTRICO</a:t>
            </a:r>
          </a:p>
        </c:rich>
      </c:tx>
      <c:layout>
        <c:manualLayout>
          <c:xMode val="edge"/>
          <c:yMode val="edge"/>
          <c:x val="0.31307950950165347"/>
          <c:y val="3.8080981298411996E-2"/>
        </c:manualLayout>
      </c:layout>
      <c:overlay val="0"/>
      <c:spPr>
        <a:solidFill>
          <a:srgbClr val="C4D79B"/>
        </a:solidFill>
        <a:ln w="25400">
          <a:noFill/>
        </a:ln>
        <a:scene3d>
          <a:camera prst="orthographicFront"/>
          <a:lightRig rig="threePt" dir="t"/>
        </a:scene3d>
        <a:sp3d prstMaterial="plastic">
          <a:bevelT w="44450" h="50800"/>
        </a:sp3d>
      </c:spPr>
    </c:title>
    <c:autoTitleDeleted val="0"/>
    <c:plotArea>
      <c:layout>
        <c:manualLayout>
          <c:layoutTarget val="inner"/>
          <c:xMode val="edge"/>
          <c:yMode val="edge"/>
          <c:x val="9.1212436638866995E-2"/>
          <c:y val="0.14153738408168715"/>
          <c:w val="0.87986651835372631"/>
          <c:h val="0.72649724245718661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29000">
                  <a:schemeClr val="bg1">
                    <a:lumMod val="85000"/>
                  </a:schemeClr>
                </a:gs>
                <a:gs pos="81000">
                  <a:schemeClr val="accent3">
                    <a:shade val="94000"/>
                    <a:satMod val="135000"/>
                  </a:schemeClr>
                </a:gs>
              </a:gsLst>
              <a:lin ang="0" scaled="0"/>
            </a:gradFill>
            <a:ln w="9525" cap="flat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</a:ln>
            <a:effectLst>
              <a:outerShdw blurRad="203200" dist="190500" dir="3600000" algn="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50800"/>
            </a:sp3d>
          </c:spPr>
          <c:invertIfNegative val="0"/>
          <c:dLbls>
            <c:dLbl>
              <c:idx val="1"/>
              <c:layout>
                <c:manualLayout>
                  <c:x val="6.3107740008583367E-3"/>
                  <c:y val="-9.60768049006674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DB9-4C6A-BD10-B5D9033A3007}"/>
                </c:ext>
              </c:extLst>
            </c:dLbl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'3.5.2.1 GRAF'!$K$131:$K$134</c:f>
              <c:strCache>
                <c:ptCount val="4"/>
                <c:pt idx="0">
                  <c:v>ENEL GREEN</c:v>
                </c:pt>
                <c:pt idx="1">
                  <c:v>ENERGIA EOLICA</c:v>
                </c:pt>
                <c:pt idx="2">
                  <c:v>TRES HERMANAS</c:v>
                </c:pt>
                <c:pt idx="3">
                  <c:v>OTROS</c:v>
                </c:pt>
              </c:strCache>
            </c:strRef>
          </c:cat>
          <c:val>
            <c:numRef>
              <c:f>'3.5.2.1 GRAF'!$L$131:$L$134</c:f>
              <c:numCache>
                <c:formatCode>0</c:formatCode>
                <c:ptCount val="4"/>
                <c:pt idx="0">
                  <c:v>619.85533100000009</c:v>
                </c:pt>
                <c:pt idx="1">
                  <c:v>516.37456999999995</c:v>
                </c:pt>
                <c:pt idx="2">
                  <c:v>508.76269700000006</c:v>
                </c:pt>
                <c:pt idx="3">
                  <c:v>169.10950599999956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DB9-4C6A-BD10-B5D9033A3007}"/>
            </c:ext>
          </c:extLst>
        </c:ser>
        <c:ser>
          <c:idx val="1"/>
          <c:order val="1"/>
          <c:spPr>
            <a:gradFill>
              <a:gsLst>
                <a:gs pos="0">
                  <a:srgbClr val="99CCFF">
                    <a:gamma/>
                    <a:shade val="46275"/>
                    <a:invGamma/>
                  </a:srgbClr>
                </a:gs>
                <a:gs pos="50000">
                  <a:srgbClr val="99CCFF"/>
                </a:gs>
                <a:gs pos="100000">
                  <a:srgbClr val="99CCFF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2919339439416545E-3"/>
                  <c:y val="-0.2864252522524394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B9-4C6A-BD10-B5D9033A3007}"/>
                </c:ext>
              </c:extLst>
            </c:dLbl>
            <c:dLbl>
              <c:idx val="1"/>
              <c:layout>
                <c:manualLayout>
                  <c:x val="2.4247176571808192E-3"/>
                  <c:y val="-0.2462266359185312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B9-4C6A-BD10-B5D9033A3007}"/>
                </c:ext>
              </c:extLst>
            </c:dLbl>
            <c:dLbl>
              <c:idx val="2"/>
              <c:layout>
                <c:manualLayout>
                  <c:x val="-3.2348380431471537E-3"/>
                  <c:y val="-0.154945066348137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B9-4C6A-BD10-B5D9033A3007}"/>
                </c:ext>
              </c:extLst>
            </c:dLbl>
            <c:dLbl>
              <c:idx val="3"/>
              <c:layout>
                <c:manualLayout>
                  <c:x val="3.4654126873697984E-4"/>
                  <c:y val="-4.52523235395512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B9-4C6A-BD10-B5D9033A3007}"/>
                </c:ext>
              </c:extLst>
            </c:dLbl>
            <c:dLbl>
              <c:idx val="4"/>
              <c:layout>
                <c:manualLayout>
                  <c:x val="1.8799353996237561E-3"/>
                  <c:y val="-1.570026116690939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B9-4C6A-BD10-B5D9033A3007}"/>
                </c:ext>
              </c:extLst>
            </c:dLbl>
            <c:dLbl>
              <c:idx val="5"/>
              <c:layout>
                <c:manualLayout>
                  <c:x val="1.8808694709981266E-3"/>
                  <c:y val="-6.378621973861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B9-4C6A-BD10-B5D9033A3007}"/>
                </c:ext>
              </c:extLst>
            </c:dLbl>
            <c:dLbl>
              <c:idx val="6"/>
              <c:layout>
                <c:manualLayout>
                  <c:x val="4.1046598952719174E-3"/>
                  <c:y val="-9.861234043211251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B9-4C6A-BD10-B5D9033A3007}"/>
                </c:ext>
              </c:extLst>
            </c:dLbl>
            <c:dLbl>
              <c:idx val="7"/>
              <c:layout>
                <c:manualLayout>
                  <c:xMode val="edge"/>
                  <c:yMode val="edge"/>
                  <c:x val="0.61624026696329259"/>
                  <c:y val="0.51434989469054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B9-4C6A-BD10-B5D9033A300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'3.5.2.1 GRAF'!$K$131:$K$134</c:f>
              <c:strCache>
                <c:ptCount val="4"/>
                <c:pt idx="0">
                  <c:v>ENEL GREEN</c:v>
                </c:pt>
                <c:pt idx="1">
                  <c:v>ENERGIA EOLICA</c:v>
                </c:pt>
                <c:pt idx="2">
                  <c:v>TRES HERMANAS</c:v>
                </c:pt>
                <c:pt idx="3">
                  <c:v>OTROS</c:v>
                </c:pt>
              </c:strCache>
            </c:strRef>
          </c:cat>
          <c:val>
            <c:numRef>
              <c:f>'3.5.2.1 GRAF'!$M$131:$M$134</c:f>
              <c:numCache>
                <c:formatCode>0%</c:formatCode>
                <c:ptCount val="4"/>
                <c:pt idx="0">
                  <c:v>0.34168712424358677</c:v>
                </c:pt>
                <c:pt idx="1">
                  <c:v>0.28464471148642689</c:v>
                </c:pt>
                <c:pt idx="2">
                  <c:v>0.28044876629502002</c:v>
                </c:pt>
                <c:pt idx="3">
                  <c:v>9.3219397974966228E-2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7DB9-4C6A-BD10-B5D9033A3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48871040"/>
        <c:axId val="148873216"/>
      </c:barChart>
      <c:catAx>
        <c:axId val="148871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TOTAL : 1 814 GW.h</a:t>
                </a:r>
              </a:p>
            </c:rich>
          </c:tx>
          <c:layout>
            <c:manualLayout>
              <c:xMode val="edge"/>
              <c:yMode val="edge"/>
              <c:x val="0.44006664164348719"/>
              <c:y val="0.1038120054509427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48873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887321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GW.h</a:t>
                </a:r>
              </a:p>
            </c:rich>
          </c:tx>
          <c:layout>
            <c:manualLayout>
              <c:xMode val="edge"/>
              <c:yMode val="edge"/>
              <c:x val="1.8909835440694397E-2"/>
              <c:y val="0.4768224156676985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48871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solidFill>
        <a:schemeClr val="tx1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chemeClr val="tx1"/>
                </a:solidFill>
                <a:latin typeface="Arial"/>
                <a:ea typeface="Arial"/>
                <a:cs typeface="Arial"/>
              </a:defRPr>
            </a:pPr>
            <a:r>
              <a:rPr lang="es-PE">
                <a:solidFill>
                  <a:schemeClr val="tx1"/>
                </a:solidFill>
              </a:rPr>
              <a:t>PRODUCCIÓN DE ENERGÍA ELÉCTRICA PARA  USO PROPIO</a:t>
            </a:r>
          </a:p>
        </c:rich>
      </c:tx>
      <c:layout>
        <c:manualLayout>
          <c:xMode val="edge"/>
          <c:yMode val="edge"/>
          <c:x val="0.3430597077749668"/>
          <c:y val="2.8369753869625914E-2"/>
        </c:manualLayout>
      </c:layout>
      <c:overlay val="0"/>
      <c:spPr>
        <a:solidFill>
          <a:srgbClr val="C4D79B"/>
        </a:solidFill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prstMaterial="plastic">
          <a:bevelT w="38100" h="50800"/>
        </a:sp3d>
      </c:spPr>
    </c:title>
    <c:autoTitleDeleted val="0"/>
    <c:plotArea>
      <c:layout>
        <c:manualLayout>
          <c:layoutTarget val="inner"/>
          <c:xMode val="edge"/>
          <c:yMode val="edge"/>
          <c:x val="8.1385267096666158E-2"/>
          <c:y val="0.17017742075175432"/>
          <c:w val="0.89574269907871051"/>
          <c:h val="0.668394356631418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99CCFF">
                    <a:gamma/>
                    <a:shade val="46275"/>
                    <a:invGamma/>
                  </a:srgbClr>
                </a:gs>
                <a:gs pos="50000">
                  <a:srgbClr val="99CCFF"/>
                </a:gs>
                <a:gs pos="100000">
                  <a:srgbClr val="99CCFF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12700">
              <a:noFill/>
              <a:prstDash val="solid"/>
            </a:ln>
            <a:effectLst>
              <a:outerShdw blurRad="203200" dist="215900" dir="1200000" sx="96000" sy="96000" algn="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 prstMaterial="plastic">
              <a:bevelT w="63500" h="69850"/>
            </a:sp3d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'3.5.2.2 - 3.5.2.3'!$Q$4:$Q$10</c:f>
              <c:strCache>
                <c:ptCount val="7"/>
                <c:pt idx="0">
                  <c:v>PERÚ LNG</c:v>
                </c:pt>
                <c:pt idx="1">
                  <c:v>PLUSPETROL CORPORATION</c:v>
                </c:pt>
                <c:pt idx="2">
                  <c:v>UNACEM</c:v>
                </c:pt>
                <c:pt idx="3">
                  <c:v>CHUNGAR</c:v>
                </c:pt>
                <c:pt idx="4">
                  <c:v>CASA GRANDE</c:v>
                </c:pt>
                <c:pt idx="5">
                  <c:v>ILLAPU</c:v>
                </c:pt>
                <c:pt idx="6">
                  <c:v>OTROS</c:v>
                </c:pt>
              </c:strCache>
            </c:strRef>
          </c:cat>
          <c:val>
            <c:numRef>
              <c:f>'3.5.2.2 - 3.5.2.3'!$R$4:$R$10</c:f>
              <c:numCache>
                <c:formatCode>#\ ##0</c:formatCode>
                <c:ptCount val="7"/>
                <c:pt idx="0">
                  <c:v>215.27861999999999</c:v>
                </c:pt>
                <c:pt idx="1">
                  <c:v>184.35503</c:v>
                </c:pt>
                <c:pt idx="2">
                  <c:v>156.20096900000001</c:v>
                </c:pt>
                <c:pt idx="3">
                  <c:v>152.56433200000001</c:v>
                </c:pt>
                <c:pt idx="4">
                  <c:v>136.10705800000002</c:v>
                </c:pt>
                <c:pt idx="5">
                  <c:v>99.199818999999991</c:v>
                </c:pt>
                <c:pt idx="6">
                  <c:v>1142.983498059828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0D7-4614-9300-77FDF359F54E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5.8476201363418271E-4"/>
                  <c:y val="-2.8896746201569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D7-4614-9300-77FDF359F54E}"/>
                </c:ext>
              </c:extLst>
            </c:dLbl>
            <c:dLbl>
              <c:idx val="1"/>
              <c:layout>
                <c:manualLayout>
                  <c:x val="1.3640421777338404E-3"/>
                  <c:y val="-1.73197962687768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D7-4614-9300-77FDF359F54E}"/>
                </c:ext>
              </c:extLst>
            </c:dLbl>
            <c:dLbl>
              <c:idx val="2"/>
              <c:layout>
                <c:manualLayout>
                  <c:x val="7.5803713173376959E-3"/>
                  <c:y val="-1.505255488524827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D7-4614-9300-77FDF359F54E}"/>
                </c:ext>
              </c:extLst>
            </c:dLbl>
            <c:dLbl>
              <c:idx val="3"/>
              <c:layout>
                <c:manualLayout>
                  <c:x val="3.9202501746940033E-3"/>
                  <c:y val="-7.39819922267407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D7-4614-9300-77FDF359F54E}"/>
                </c:ext>
              </c:extLst>
            </c:dLbl>
            <c:dLbl>
              <c:idx val="4"/>
              <c:layout>
                <c:manualLayout>
                  <c:x val="5.3413496681618969E-3"/>
                  <c:y val="-8.7259556690331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D7-4614-9300-77FDF359F54E}"/>
                </c:ext>
              </c:extLst>
            </c:dLbl>
            <c:dLbl>
              <c:idx val="5"/>
              <c:layout>
                <c:manualLayout>
                  <c:x val="6.5884595692061966E-3"/>
                  <c:y val="1.59223124247372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D7-4614-9300-77FDF359F54E}"/>
                </c:ext>
              </c:extLst>
            </c:dLbl>
            <c:dLbl>
              <c:idx val="6"/>
              <c:layout>
                <c:manualLayout>
                  <c:x val="-3.1028749655438591E-3"/>
                  <c:y val="-0.2762780387745650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D7-4614-9300-77FDF359F54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'3.5.2.2 - 3.5.2.3'!$Q$4:$Q$10</c:f>
              <c:strCache>
                <c:ptCount val="7"/>
                <c:pt idx="0">
                  <c:v>PERÚ LNG</c:v>
                </c:pt>
                <c:pt idx="1">
                  <c:v>PLUSPETROL CORPORATION</c:v>
                </c:pt>
                <c:pt idx="2">
                  <c:v>UNACEM</c:v>
                </c:pt>
                <c:pt idx="3">
                  <c:v>CHUNGAR</c:v>
                </c:pt>
                <c:pt idx="4">
                  <c:v>CASA GRANDE</c:v>
                </c:pt>
                <c:pt idx="5">
                  <c:v>ILLAPU</c:v>
                </c:pt>
                <c:pt idx="6">
                  <c:v>OTROS</c:v>
                </c:pt>
              </c:strCache>
            </c:strRef>
          </c:cat>
          <c:val>
            <c:numRef>
              <c:f>'3.5.2.2 - 3.5.2.3'!$S$4:$S$10</c:f>
              <c:numCache>
                <c:formatCode>0%</c:formatCode>
                <c:ptCount val="7"/>
                <c:pt idx="0">
                  <c:v>0.10316754742139687</c:v>
                </c:pt>
                <c:pt idx="1">
                  <c:v>8.8348096526715214E-2</c:v>
                </c:pt>
                <c:pt idx="2">
                  <c:v>7.4855881538889668E-2</c:v>
                </c:pt>
                <c:pt idx="3">
                  <c:v>7.3113103179608535E-2</c:v>
                </c:pt>
                <c:pt idx="4">
                  <c:v>6.5226316299323253E-2</c:v>
                </c:pt>
                <c:pt idx="5">
                  <c:v>4.7539333125028789E-2</c:v>
                </c:pt>
                <c:pt idx="6">
                  <c:v>0.54774972190903759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0D7-4614-9300-77FDF359F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48756736"/>
        <c:axId val="148763008"/>
      </c:barChart>
      <c:catAx>
        <c:axId val="148756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TOTAL : 2 087 GW.h</a:t>
                </a:r>
              </a:p>
            </c:rich>
          </c:tx>
          <c:layout>
            <c:manualLayout>
              <c:xMode val="edge"/>
              <c:yMode val="edge"/>
              <c:x val="0.46764107271601324"/>
              <c:y val="0.101578079261562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48763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8763008"/>
        <c:scaling>
          <c:orientation val="minMax"/>
          <c:max val="145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9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GW.h</a:t>
                </a:r>
              </a:p>
            </c:rich>
          </c:tx>
          <c:layout>
            <c:manualLayout>
              <c:xMode val="edge"/>
              <c:yMode val="edge"/>
              <c:x val="1.2116070817197594E-2"/>
              <c:y val="0.4321011727414317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48756736"/>
        <c:crosses val="autoZero"/>
        <c:crossBetween val="between"/>
        <c:majorUnit val="150"/>
        <c:minorUnit val="5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solidFill>
        <a:srgbClr val="000000"/>
      </a:solidFill>
    </a:ln>
  </c:spPr>
  <c:txPr>
    <a:bodyPr/>
    <a:lstStyle/>
    <a:p>
      <a:pPr>
        <a:defRPr sz="2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chemeClr val="tx1"/>
                </a:solidFill>
                <a:latin typeface="Arial"/>
                <a:ea typeface="Arial"/>
                <a:cs typeface="Arial"/>
              </a:defRPr>
            </a:pPr>
            <a:r>
              <a:rPr lang="es-PE">
                <a:solidFill>
                  <a:schemeClr val="tx1"/>
                </a:solidFill>
              </a:rPr>
              <a:t>PRODUCCIÓN DE ENERGÍA TÉRMICA</a:t>
            </a:r>
          </a:p>
        </c:rich>
      </c:tx>
      <c:layout>
        <c:manualLayout>
          <c:xMode val="edge"/>
          <c:yMode val="edge"/>
          <c:x val="0.40742416386313118"/>
          <c:y val="3.1940900080707144E-2"/>
        </c:manualLayout>
      </c:layout>
      <c:overlay val="0"/>
      <c:spPr>
        <a:solidFill>
          <a:srgbClr val="C4D79B"/>
        </a:solidFill>
        <a:ln w="25400">
          <a:noFill/>
        </a:ln>
        <a:scene3d>
          <a:camera prst="orthographicFront"/>
          <a:lightRig rig="threePt" dir="t"/>
        </a:scene3d>
        <a:sp3d prstMaterial="plastic">
          <a:bevelT w="44450" h="50800"/>
        </a:sp3d>
      </c:spPr>
    </c:title>
    <c:autoTitleDeleted val="0"/>
    <c:plotArea>
      <c:layout>
        <c:manualLayout>
          <c:layoutTarget val="inner"/>
          <c:xMode val="edge"/>
          <c:yMode val="edge"/>
          <c:x val="7.5320660968349495E-2"/>
          <c:y val="0.18735202830873474"/>
          <c:w val="0.90271810211150705"/>
          <c:h val="0.7335928163076586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6">
                    <a:lumMod val="60000"/>
                    <a:lumOff val="40000"/>
                  </a:schemeClr>
                </a:gs>
                <a:gs pos="36000">
                  <a:schemeClr val="accent6">
                    <a:tint val="37000"/>
                    <a:satMod val="300000"/>
                  </a:schemeClr>
                </a:gs>
                <a:gs pos="100000">
                  <a:schemeClr val="accent6">
                    <a:lumMod val="60000"/>
                    <a:lumOff val="40000"/>
                  </a:schemeClr>
                </a:gs>
              </a:gsLst>
              <a:lin ang="0" scaled="0"/>
            </a:gradFill>
            <a:ln w="9525" cap="flat" cmpd="sng" algn="ctr">
              <a:noFill/>
              <a:prstDash val="solid"/>
            </a:ln>
            <a:effectLst>
              <a:outerShdw blurRad="203200" dist="139700" dir="720000" algn="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 prstMaterial="plastic">
              <a:bevelT w="57150" h="88900"/>
            </a:sp3d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'3.5.2.2 - 3.5.2.3'!$Q$76:$Q$82</c:f>
              <c:strCache>
                <c:ptCount val="7"/>
                <c:pt idx="0">
                  <c:v>PERÚ LNG</c:v>
                </c:pt>
                <c:pt idx="1">
                  <c:v>PLUSPETROL CORPORATION</c:v>
                </c:pt>
                <c:pt idx="2">
                  <c:v>CASA GRANDE</c:v>
                </c:pt>
                <c:pt idx="3">
                  <c:v>ILLAPU</c:v>
                </c:pt>
                <c:pt idx="4">
                  <c:v>PLUSPETROL NORTE</c:v>
                </c:pt>
                <c:pt idx="5">
                  <c:v>CARTAVIO</c:v>
                </c:pt>
                <c:pt idx="6">
                  <c:v>OTROS</c:v>
                </c:pt>
              </c:strCache>
            </c:strRef>
          </c:cat>
          <c:val>
            <c:numRef>
              <c:f>'3.5.2.2 - 3.5.2.3'!$R$76:$R$82</c:f>
              <c:numCache>
                <c:formatCode>#,##0</c:formatCode>
                <c:ptCount val="7"/>
                <c:pt idx="0">
                  <c:v>215.27861999999999</c:v>
                </c:pt>
                <c:pt idx="1">
                  <c:v>184.35503</c:v>
                </c:pt>
                <c:pt idx="2">
                  <c:v>136.10705800000002</c:v>
                </c:pt>
                <c:pt idx="3">
                  <c:v>99.199818999999991</c:v>
                </c:pt>
                <c:pt idx="4">
                  <c:v>71.201160000000002</c:v>
                </c:pt>
                <c:pt idx="5">
                  <c:v>64.467703000000014</c:v>
                </c:pt>
                <c:pt idx="6" formatCode="#\ ##0">
                  <c:v>701.23567447213702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B53-4900-BC69-2B83A4243CF9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2761325827396134E-3"/>
                  <c:y val="-6.4079497106675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53-4900-BC69-2B83A4243CF9}"/>
                </c:ext>
              </c:extLst>
            </c:dLbl>
            <c:dLbl>
              <c:idx val="1"/>
              <c:layout>
                <c:manualLayout>
                  <c:x val="0"/>
                  <c:y val="-4.369056620909696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53-4900-BC69-2B83A4243CF9}"/>
                </c:ext>
              </c:extLst>
            </c:dLbl>
            <c:dLbl>
              <c:idx val="2"/>
              <c:layout>
                <c:manualLayout>
                  <c:x val="-1.2761325827395666E-3"/>
                  <c:y val="-3.49524529672774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53-4900-BC69-2B83A4243CF9}"/>
                </c:ext>
              </c:extLst>
            </c:dLbl>
            <c:dLbl>
              <c:idx val="3"/>
              <c:layout>
                <c:manualLayout>
                  <c:x val="-3.8536539998274147E-3"/>
                  <c:y val="-1.461835713385665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53-4900-BC69-2B83A4243CF9}"/>
                </c:ext>
              </c:extLst>
            </c:dLbl>
            <c:dLbl>
              <c:idx val="4"/>
              <c:layout>
                <c:manualLayout>
                  <c:x val="-6.4312023385307594E-3"/>
                  <c:y val="-7.15201300280505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53-4900-BC69-2B83A4243CF9}"/>
                </c:ext>
              </c:extLst>
            </c:dLbl>
            <c:dLbl>
              <c:idx val="5"/>
              <c:layout>
                <c:manualLayout>
                  <c:x val="1.5888736816217269E-3"/>
                  <c:y val="-4.18448415302752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53-4900-BC69-2B83A4243CF9}"/>
                </c:ext>
              </c:extLst>
            </c:dLbl>
            <c:dLbl>
              <c:idx val="6"/>
              <c:layout>
                <c:manualLayout>
                  <c:x val="0"/>
                  <c:y val="-0.244667170770942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53-4900-BC69-2B83A4243CF9}"/>
                </c:ext>
              </c:extLst>
            </c:dLbl>
            <c:spPr>
              <a:noFill/>
              <a:ln w="25400">
                <a:noFill/>
              </a:ln>
            </c:spPr>
            <c:txPr>
              <a:bodyPr anchor="ctr" anchorCtr="0"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'3.5.2.2 - 3.5.2.3'!$Q$76:$Q$82</c:f>
              <c:strCache>
                <c:ptCount val="7"/>
                <c:pt idx="0">
                  <c:v>PERÚ LNG</c:v>
                </c:pt>
                <c:pt idx="1">
                  <c:v>PLUSPETROL CORPORATION</c:v>
                </c:pt>
                <c:pt idx="2">
                  <c:v>CASA GRANDE</c:v>
                </c:pt>
                <c:pt idx="3">
                  <c:v>ILLAPU</c:v>
                </c:pt>
                <c:pt idx="4">
                  <c:v>PLUSPETROL NORTE</c:v>
                </c:pt>
                <c:pt idx="5">
                  <c:v>CARTAVIO</c:v>
                </c:pt>
                <c:pt idx="6">
                  <c:v>OTROS</c:v>
                </c:pt>
              </c:strCache>
            </c:strRef>
          </c:cat>
          <c:val>
            <c:numRef>
              <c:f>'3.5.2.2 - 3.5.2.3'!$S$76:$S$82</c:f>
              <c:numCache>
                <c:formatCode>0%</c:formatCode>
                <c:ptCount val="7"/>
                <c:pt idx="0">
                  <c:v>0.14626445758216242</c:v>
                </c:pt>
                <c:pt idx="1">
                  <c:v>0.12525437252195912</c:v>
                </c:pt>
                <c:pt idx="2">
                  <c:v>9.2473767304314405E-2</c:v>
                </c:pt>
                <c:pt idx="3">
                  <c:v>6.7398275399032606E-2</c:v>
                </c:pt>
                <c:pt idx="4">
                  <c:v>4.8375445023852159E-2</c:v>
                </c:pt>
                <c:pt idx="5">
                  <c:v>4.3800604123451492E-2</c:v>
                </c:pt>
                <c:pt idx="6">
                  <c:v>0.47643307804522783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B53-4900-BC69-2B83A4243C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49227008"/>
        <c:axId val="149228928"/>
      </c:barChart>
      <c:catAx>
        <c:axId val="149227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TOTAL : 1 472 GW.h</a:t>
                </a:r>
              </a:p>
            </c:rich>
          </c:tx>
          <c:layout>
            <c:manualLayout>
              <c:xMode val="edge"/>
              <c:yMode val="edge"/>
              <c:x val="0.46759175020844101"/>
              <c:y val="9.927362447090727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49228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9228928"/>
        <c:scaling>
          <c:orientation val="minMax"/>
          <c:max val="90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000" b="1"/>
                  <a:t>GW.h</a:t>
                </a:r>
              </a:p>
            </c:rich>
          </c:tx>
          <c:layout>
            <c:manualLayout>
              <c:xMode val="edge"/>
              <c:yMode val="edge"/>
              <c:x val="7.9460857094855019E-3"/>
              <c:y val="0.451632708432095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492270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chemeClr val="tx1"/>
                </a:solidFill>
                <a:latin typeface="Arial"/>
                <a:ea typeface="Arial"/>
                <a:cs typeface="Arial"/>
              </a:defRPr>
            </a:pPr>
            <a:r>
              <a:rPr lang="es-PE">
                <a:solidFill>
                  <a:schemeClr val="tx1"/>
                </a:solidFill>
              </a:rPr>
              <a:t>PRODUCCIÒN DE ENERGÍA HIDRÁULICA</a:t>
            </a:r>
          </a:p>
        </c:rich>
      </c:tx>
      <c:layout>
        <c:manualLayout>
          <c:xMode val="edge"/>
          <c:yMode val="edge"/>
          <c:x val="0.41238810655022029"/>
          <c:y val="3.1325357558002871E-2"/>
        </c:manualLayout>
      </c:layout>
      <c:overlay val="0"/>
      <c:spPr>
        <a:solidFill>
          <a:srgbClr val="C4D79B"/>
        </a:solidFill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prstMaterial="plastic">
          <a:bevelT w="44450" h="50800"/>
        </a:sp3d>
      </c:spPr>
    </c:title>
    <c:autoTitleDeleted val="0"/>
    <c:plotArea>
      <c:layout>
        <c:manualLayout>
          <c:layoutTarget val="inner"/>
          <c:xMode val="edge"/>
          <c:yMode val="edge"/>
          <c:x val="7.72217942503374E-2"/>
          <c:y val="0.19277131114847415"/>
          <c:w val="0.90138381300824455"/>
          <c:h val="0.6912372484544012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23000">
                  <a:schemeClr val="accent1">
                    <a:lumMod val="60000"/>
                    <a:lumOff val="40000"/>
                  </a:schemeClr>
                </a:gs>
                <a:gs pos="49000">
                  <a:schemeClr val="accent1">
                    <a:lumMod val="20000"/>
                    <a:lumOff val="80000"/>
                  </a:schemeClr>
                </a:gs>
                <a:gs pos="84000">
                  <a:schemeClr val="accent1">
                    <a:lumMod val="60000"/>
                    <a:lumOff val="40000"/>
                  </a:schemeClr>
                </a:gs>
              </a:gsLst>
              <a:lin ang="0" scaled="0"/>
            </a:gradFill>
            <a:ln w="9525" cap="flat" cmpd="sng" algn="ctr">
              <a:noFill/>
              <a:prstDash val="solid"/>
            </a:ln>
            <a:effectLst>
              <a:outerShdw blurRad="190500" dist="266700" dir="3480000" sx="108000" sy="108000" algn="t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 prstMaterial="plastic">
              <a:bevelT w="44450" h="114300"/>
            </a:sp3d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'3.5.2.2 - 3.5.2.3'!$Q$42:$Q$48</c:f>
              <c:strCache>
                <c:ptCount val="7"/>
                <c:pt idx="0">
                  <c:v>CHUNGAR</c:v>
                </c:pt>
                <c:pt idx="1">
                  <c:v>UNACEM</c:v>
                </c:pt>
                <c:pt idx="2">
                  <c:v>HORIZONTE</c:v>
                </c:pt>
                <c:pt idx="3">
                  <c:v>MOROCOCHA</c:v>
                </c:pt>
                <c:pt idx="4">
                  <c:v>NEXA ATACOCHA</c:v>
                </c:pt>
                <c:pt idx="5">
                  <c:v>SOUTHERN</c:v>
                </c:pt>
                <c:pt idx="6">
                  <c:v>OTROS</c:v>
                </c:pt>
              </c:strCache>
            </c:strRef>
          </c:cat>
          <c:val>
            <c:numRef>
              <c:f>'3.5.2.2 - 3.5.2.3'!$R$42:$R$48</c:f>
              <c:numCache>
                <c:formatCode>#,##0</c:formatCode>
                <c:ptCount val="7"/>
                <c:pt idx="0">
                  <c:v>152.56433200000001</c:v>
                </c:pt>
                <c:pt idx="1">
                  <c:v>127.166088</c:v>
                </c:pt>
                <c:pt idx="2">
                  <c:v>66.045866000000004</c:v>
                </c:pt>
                <c:pt idx="3">
                  <c:v>56.169356000000001</c:v>
                </c:pt>
                <c:pt idx="4">
                  <c:v>35.863999999999997</c:v>
                </c:pt>
                <c:pt idx="5">
                  <c:v>35.076366999999998</c:v>
                </c:pt>
                <c:pt idx="6" formatCode="#\ ##0">
                  <c:v>141.95825258769094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E71-484B-80E5-FF5033CDF95F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0"/>
                  <c:y val="-0.1687156816241342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71-484B-80E5-FF5033CDF95F}"/>
                </c:ext>
              </c:extLst>
            </c:dLbl>
            <c:dLbl>
              <c:idx val="1"/>
              <c:layout>
                <c:manualLayout>
                  <c:x val="1.4035087719297731E-3"/>
                  <c:y val="-0.167673655250924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71-484B-80E5-FF5033CDF95F}"/>
                </c:ext>
              </c:extLst>
            </c:dLbl>
            <c:dLbl>
              <c:idx val="2"/>
              <c:layout>
                <c:manualLayout>
                  <c:x val="-5.1461393817680812E-17"/>
                  <c:y val="-6.7727413591373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71-484B-80E5-FF5033CDF95F}"/>
                </c:ext>
              </c:extLst>
            </c:dLbl>
            <c:dLbl>
              <c:idx val="3"/>
              <c:layout>
                <c:manualLayout>
                  <c:x val="1.4035087719298245E-3"/>
                  <c:y val="-5.476241975777124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71-484B-80E5-FF5033CDF95F}"/>
                </c:ext>
              </c:extLst>
            </c:dLbl>
            <c:dLbl>
              <c:idx val="4"/>
              <c:layout>
                <c:manualLayout>
                  <c:x val="2.8926094764470229E-3"/>
                  <c:y val="-3.87234607722227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71-484B-80E5-FF5033CDF95F}"/>
                </c:ext>
              </c:extLst>
            </c:dLbl>
            <c:dLbl>
              <c:idx val="5"/>
              <c:layout>
                <c:manualLayout>
                  <c:x val="-1.060612029501312E-16"/>
                  <c:y val="-4.82449920114068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71-484B-80E5-FF5033CDF95F}"/>
                </c:ext>
              </c:extLst>
            </c:dLbl>
            <c:dLbl>
              <c:idx val="6"/>
              <c:layout>
                <c:manualLayout>
                  <c:x val="4.2942954344581266E-3"/>
                  <c:y val="-0.3319567821012664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71-484B-80E5-FF5033CDF95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'3.5.2.2 - 3.5.2.3'!$Q$42:$Q$48</c:f>
              <c:strCache>
                <c:ptCount val="7"/>
                <c:pt idx="0">
                  <c:v>CHUNGAR</c:v>
                </c:pt>
                <c:pt idx="1">
                  <c:v>UNACEM</c:v>
                </c:pt>
                <c:pt idx="2">
                  <c:v>HORIZONTE</c:v>
                </c:pt>
                <c:pt idx="3">
                  <c:v>MOROCOCHA</c:v>
                </c:pt>
                <c:pt idx="4">
                  <c:v>NEXA ATACOCHA</c:v>
                </c:pt>
                <c:pt idx="5">
                  <c:v>SOUTHERN</c:v>
                </c:pt>
                <c:pt idx="6">
                  <c:v>OTROS</c:v>
                </c:pt>
              </c:strCache>
            </c:strRef>
          </c:cat>
          <c:val>
            <c:numRef>
              <c:f>'3.5.2.2 - 3.5.2.3'!$S$42:$S$48</c:f>
              <c:numCache>
                <c:formatCode>0%</c:formatCode>
                <c:ptCount val="7"/>
                <c:pt idx="0">
                  <c:v>0.24813492055051217</c:v>
                </c:pt>
                <c:pt idx="1">
                  <c:v>0.20682650216434231</c:v>
                </c:pt>
                <c:pt idx="2">
                  <c:v>0.10741885405167817</c:v>
                </c:pt>
                <c:pt idx="3">
                  <c:v>9.1355420403462548E-2</c:v>
                </c:pt>
                <c:pt idx="4">
                  <c:v>5.8330218301769036E-2</c:v>
                </c:pt>
                <c:pt idx="5">
                  <c:v>5.7049189837803022E-2</c:v>
                </c:pt>
                <c:pt idx="6">
                  <c:v>0.23088489469043283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E71-484B-80E5-FF5033CDF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49287680"/>
        <c:axId val="149289600"/>
      </c:barChart>
      <c:catAx>
        <c:axId val="149287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TOTAL : 615 GW.h</a:t>
                </a:r>
              </a:p>
            </c:rich>
          </c:tx>
          <c:layout>
            <c:manualLayout>
              <c:xMode val="edge"/>
              <c:yMode val="edge"/>
              <c:x val="0.48094382493918952"/>
              <c:y val="0.102551069231648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49289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9289600"/>
        <c:scaling>
          <c:orientation val="minMax"/>
          <c:max val="19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 sz="1000"/>
                  <a:t>GW.h</a:t>
                </a:r>
              </a:p>
            </c:rich>
          </c:tx>
          <c:layout>
            <c:manualLayout>
              <c:xMode val="edge"/>
              <c:yMode val="edge"/>
              <c:x val="1.1692214241608122E-2"/>
              <c:y val="0.4729068390318462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49287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 algn="ctr" rtl="0">
              <a:defRPr lang="es-PE" sz="1600" b="1" i="0" u="none" strike="noStrike" kern="1200" baseline="0">
                <a:solidFill>
                  <a:schemeClr val="tx1"/>
                </a:solidFill>
                <a:latin typeface="Arial"/>
                <a:ea typeface="Arial"/>
                <a:cs typeface="Arial"/>
              </a:defRPr>
            </a:pPr>
            <a:r>
              <a:rPr lang="es-PE" sz="1600" b="1" i="0" u="none" strike="noStrike" kern="1200" baseline="0">
                <a:solidFill>
                  <a:schemeClr val="tx1"/>
                </a:solidFill>
                <a:latin typeface="Arial"/>
                <a:ea typeface="Arial"/>
                <a:cs typeface="Arial"/>
              </a:rPr>
              <a:t>EMPRESAS DEL MERCADO ELÉCTRICO CON MAYOR PRODUCCIÓN DE ENERGÍA</a:t>
            </a:r>
          </a:p>
        </c:rich>
      </c:tx>
      <c:layout>
        <c:manualLayout>
          <c:xMode val="edge"/>
          <c:yMode val="edge"/>
          <c:x val="0.28527651162053408"/>
          <c:y val="4.5551502829967748E-2"/>
        </c:manualLayout>
      </c:layout>
      <c:overlay val="0"/>
      <c:spPr>
        <a:solidFill>
          <a:srgbClr val="C4D79B"/>
        </a:solidFill>
      </c:spPr>
    </c:title>
    <c:autoTitleDeleted val="0"/>
    <c:plotArea>
      <c:layout>
        <c:manualLayout>
          <c:layoutTarget val="inner"/>
          <c:xMode val="edge"/>
          <c:yMode val="edge"/>
          <c:x val="9.102990033222591E-2"/>
          <c:y val="0.13487918533319967"/>
          <c:w val="0.82325581395348835"/>
          <c:h val="0.6997072825509153"/>
        </c:manualLayout>
      </c:layout>
      <c:lineChart>
        <c:grouping val="standard"/>
        <c:varyColors val="0"/>
        <c:ser>
          <c:idx val="0"/>
          <c:order val="0"/>
          <c:tx>
            <c:strRef>
              <c:f>'3.5.3.1.1 GRAF'!$C$52</c:f>
              <c:strCache>
                <c:ptCount val="1"/>
                <c:pt idx="0">
                  <c:v>Kallpa Generación S.A.</c:v>
                </c:pt>
              </c:strCache>
            </c:strRef>
          </c:tx>
          <c:cat>
            <c:strRef>
              <c:f>'3.5.3.1.1 GRAF'!$D$51:$O$51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'3.5.3.1.1 GRAF'!$D$52:$O$52</c:f>
              <c:numCache>
                <c:formatCode>#,##0.00</c:formatCode>
                <c:ptCount val="12"/>
                <c:pt idx="0">
                  <c:v>663.37696399999993</c:v>
                </c:pt>
                <c:pt idx="1">
                  <c:v>571.72150299999998</c:v>
                </c:pt>
                <c:pt idx="2">
                  <c:v>405.75902999999994</c:v>
                </c:pt>
                <c:pt idx="3">
                  <c:v>316.896253</c:v>
                </c:pt>
                <c:pt idx="4">
                  <c:v>333.383824</c:v>
                </c:pt>
                <c:pt idx="5">
                  <c:v>366.03391499999998</c:v>
                </c:pt>
                <c:pt idx="6">
                  <c:v>766.0781649999999</c:v>
                </c:pt>
                <c:pt idx="7">
                  <c:v>885.84024799999986</c:v>
                </c:pt>
                <c:pt idx="8">
                  <c:v>768.2257340000001</c:v>
                </c:pt>
                <c:pt idx="9">
                  <c:v>835.37007599999993</c:v>
                </c:pt>
                <c:pt idx="10">
                  <c:v>819.39813500000002</c:v>
                </c:pt>
                <c:pt idx="11">
                  <c:v>636.18910800000003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558-4128-8B8F-C98D9A3378B7}"/>
            </c:ext>
          </c:extLst>
        </c:ser>
        <c:ser>
          <c:idx val="1"/>
          <c:order val="1"/>
          <c:tx>
            <c:strRef>
              <c:f>'3.5.3.1.1 GRAF'!$C$53</c:f>
              <c:strCache>
                <c:ptCount val="1"/>
                <c:pt idx="0">
                  <c:v>Electroperú S. A.</c:v>
                </c:pt>
              </c:strCache>
            </c:strRef>
          </c:tx>
          <c:cat>
            <c:strRef>
              <c:f>'3.5.3.1.1 GRAF'!$D$51:$O$51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'3.5.3.1.1 GRAF'!$D$53:$O$53</c:f>
              <c:numCache>
                <c:formatCode>#,##0.00</c:formatCode>
                <c:ptCount val="12"/>
                <c:pt idx="0">
                  <c:v>631.95832599999994</c:v>
                </c:pt>
                <c:pt idx="1">
                  <c:v>537.531249</c:v>
                </c:pt>
                <c:pt idx="2">
                  <c:v>578.28590000000008</c:v>
                </c:pt>
                <c:pt idx="3">
                  <c:v>566.27036999999996</c:v>
                </c:pt>
                <c:pt idx="4">
                  <c:v>610.155036</c:v>
                </c:pt>
                <c:pt idx="5">
                  <c:v>604.85600899999997</c:v>
                </c:pt>
                <c:pt idx="6">
                  <c:v>619.89949100000001</c:v>
                </c:pt>
                <c:pt idx="7">
                  <c:v>588.76578899999993</c:v>
                </c:pt>
                <c:pt idx="8">
                  <c:v>571.5606939999999</c:v>
                </c:pt>
                <c:pt idx="9">
                  <c:v>605.79122600000005</c:v>
                </c:pt>
                <c:pt idx="10">
                  <c:v>495.86344899999995</c:v>
                </c:pt>
                <c:pt idx="11">
                  <c:v>573.34540300000003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558-4128-8B8F-C98D9A3378B7}"/>
            </c:ext>
          </c:extLst>
        </c:ser>
        <c:ser>
          <c:idx val="2"/>
          <c:order val="2"/>
          <c:tx>
            <c:strRef>
              <c:f>'3.5.3.1.1 GRAF'!$C$54</c:f>
              <c:strCache>
                <c:ptCount val="1"/>
                <c:pt idx="0">
                  <c:v>ENGIE EnergÍa Perú S.A.</c:v>
                </c:pt>
              </c:strCache>
            </c:strRef>
          </c:tx>
          <c:cat>
            <c:strRef>
              <c:f>'3.5.3.1.1 GRAF'!$D$51:$O$51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'3.5.3.1.1 GRAF'!$D$54:$O$54</c:f>
              <c:numCache>
                <c:formatCode>#,##0.00</c:formatCode>
                <c:ptCount val="12"/>
                <c:pt idx="0">
                  <c:v>608.22090500000002</c:v>
                </c:pt>
                <c:pt idx="1">
                  <c:v>533.115678</c:v>
                </c:pt>
                <c:pt idx="2">
                  <c:v>390.99026899999996</c:v>
                </c:pt>
                <c:pt idx="3">
                  <c:v>212.95330699999997</c:v>
                </c:pt>
                <c:pt idx="4">
                  <c:v>281.787082</c:v>
                </c:pt>
                <c:pt idx="5">
                  <c:v>577.23143900000014</c:v>
                </c:pt>
                <c:pt idx="6">
                  <c:v>670.71925999999974</c:v>
                </c:pt>
                <c:pt idx="7">
                  <c:v>620.89653999999996</c:v>
                </c:pt>
                <c:pt idx="8">
                  <c:v>595.4120069999999</c:v>
                </c:pt>
                <c:pt idx="9">
                  <c:v>690.28812200000004</c:v>
                </c:pt>
                <c:pt idx="10">
                  <c:v>563.64495100000011</c:v>
                </c:pt>
                <c:pt idx="11">
                  <c:v>727.05083900000011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558-4128-8B8F-C98D9A3378B7}"/>
            </c:ext>
          </c:extLst>
        </c:ser>
        <c:ser>
          <c:idx val="5"/>
          <c:order val="3"/>
          <c:tx>
            <c:strRef>
              <c:f>'3.5.3.1.1 GRAF'!$C$55</c:f>
              <c:strCache>
                <c:ptCount val="1"/>
                <c:pt idx="0">
                  <c:v>Enel Generación Perú S.A.A.</c:v>
                </c:pt>
              </c:strCache>
            </c:strRef>
          </c:tx>
          <c:cat>
            <c:strRef>
              <c:f>'3.5.3.1.1 GRAF'!$D$51:$O$51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'3.5.3.1.1 GRAF'!$D$55:$O$55</c:f>
              <c:numCache>
                <c:formatCode>#,##0.00</c:formatCode>
                <c:ptCount val="12"/>
                <c:pt idx="0">
                  <c:v>486.5337980000001</c:v>
                </c:pt>
                <c:pt idx="1">
                  <c:v>509.27614200000011</c:v>
                </c:pt>
                <c:pt idx="2">
                  <c:v>501.10764500000005</c:v>
                </c:pt>
                <c:pt idx="3">
                  <c:v>293.14319599999999</c:v>
                </c:pt>
                <c:pt idx="4">
                  <c:v>299.99635400000005</c:v>
                </c:pt>
                <c:pt idx="5">
                  <c:v>455.57443099999995</c:v>
                </c:pt>
                <c:pt idx="6">
                  <c:v>593.57756199999983</c:v>
                </c:pt>
                <c:pt idx="7">
                  <c:v>605.72270300000002</c:v>
                </c:pt>
                <c:pt idx="8">
                  <c:v>611.92048</c:v>
                </c:pt>
                <c:pt idx="9">
                  <c:v>594.24165399999993</c:v>
                </c:pt>
                <c:pt idx="10">
                  <c:v>715.97116099999994</c:v>
                </c:pt>
                <c:pt idx="11">
                  <c:v>590.60046399999999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558-4128-8B8F-C98D9A3378B7}"/>
            </c:ext>
          </c:extLst>
        </c:ser>
        <c:ser>
          <c:idx val="4"/>
          <c:order val="4"/>
          <c:tx>
            <c:strRef>
              <c:f>'3.5.3.1.1 GRAF'!$C$56</c:f>
              <c:strCache>
                <c:ptCount val="1"/>
                <c:pt idx="0">
                  <c:v>Fénix Power Perú S.A.</c:v>
                </c:pt>
              </c:strCache>
            </c:strRef>
          </c:tx>
          <c:cat>
            <c:strRef>
              <c:f>'3.5.3.1.1 GRAF'!$D$51:$O$51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'3.5.3.1.1 GRAF'!$D$56:$O$56</c:f>
              <c:numCache>
                <c:formatCode>#,##0.00</c:formatCode>
                <c:ptCount val="12"/>
                <c:pt idx="0">
                  <c:v>58.898252000000006</c:v>
                </c:pt>
                <c:pt idx="1">
                  <c:v>169.990621</c:v>
                </c:pt>
                <c:pt idx="2">
                  <c:v>106.99744199999999</c:v>
                </c:pt>
                <c:pt idx="3">
                  <c:v>4.4819940000000003</c:v>
                </c:pt>
                <c:pt idx="4">
                  <c:v>202.73400999999998</c:v>
                </c:pt>
                <c:pt idx="5">
                  <c:v>298.821686</c:v>
                </c:pt>
                <c:pt idx="6">
                  <c:v>311.54440899999997</c:v>
                </c:pt>
                <c:pt idx="7">
                  <c:v>333.04459399999996</c:v>
                </c:pt>
                <c:pt idx="8">
                  <c:v>391.75356399999998</c:v>
                </c:pt>
                <c:pt idx="9">
                  <c:v>370.73170200000004</c:v>
                </c:pt>
                <c:pt idx="10">
                  <c:v>389.77189399999997</c:v>
                </c:pt>
                <c:pt idx="11">
                  <c:v>221.78918999999996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A558-4128-8B8F-C98D9A3378B7}"/>
            </c:ext>
          </c:extLst>
        </c:ser>
        <c:ser>
          <c:idx val="3"/>
          <c:order val="5"/>
          <c:tx>
            <c:strRef>
              <c:f>'3.5.3.1.1 GRAF'!$C$57</c:f>
              <c:strCache>
                <c:ptCount val="1"/>
                <c:pt idx="0">
                  <c:v>Statkraft Perú S.A.</c:v>
                </c:pt>
              </c:strCache>
            </c:strRef>
          </c:tx>
          <c:cat>
            <c:strRef>
              <c:f>'3.5.3.1.1 GRAF'!$D$51:$O$51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'3.5.3.1.1 GRAF'!$D$57:$O$57</c:f>
              <c:numCache>
                <c:formatCode>#,##0.00</c:formatCode>
                <c:ptCount val="12"/>
                <c:pt idx="0">
                  <c:v>253.48836299999996</c:v>
                </c:pt>
                <c:pt idx="1">
                  <c:v>247.83220999999995</c:v>
                </c:pt>
                <c:pt idx="2">
                  <c:v>261.68172600000003</c:v>
                </c:pt>
                <c:pt idx="3">
                  <c:v>222.31255199999998</c:v>
                </c:pt>
                <c:pt idx="4">
                  <c:v>214.73891200000003</c:v>
                </c:pt>
                <c:pt idx="5">
                  <c:v>154.21513499999995</c:v>
                </c:pt>
                <c:pt idx="6">
                  <c:v>151.89255699999998</c:v>
                </c:pt>
                <c:pt idx="7">
                  <c:v>138.56192800000005</c:v>
                </c:pt>
                <c:pt idx="8">
                  <c:v>133.69572399999998</c:v>
                </c:pt>
                <c:pt idx="9">
                  <c:v>155.00370599999997</c:v>
                </c:pt>
                <c:pt idx="10">
                  <c:v>116.32504</c:v>
                </c:pt>
                <c:pt idx="11">
                  <c:v>196.04445200000004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A558-4128-8B8F-C98D9A337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961152"/>
        <c:axId val="148962688"/>
      </c:lineChart>
      <c:catAx>
        <c:axId val="148961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400"/>
            </a:pPr>
            <a:endParaRPr lang="es-PE"/>
          </a:p>
        </c:txPr>
        <c:crossAx val="148962688"/>
        <c:crosses val="autoZero"/>
        <c:auto val="1"/>
        <c:lblAlgn val="ctr"/>
        <c:lblOffset val="100"/>
        <c:tickMarkSkip val="1"/>
        <c:noMultiLvlLbl val="0"/>
      </c:catAx>
      <c:valAx>
        <c:axId val="148962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400"/>
                </a:pPr>
                <a:r>
                  <a:rPr lang="es-PE" sz="1400"/>
                  <a:t>GW.h</a:t>
                </a:r>
              </a:p>
            </c:rich>
          </c:tx>
          <c:layout>
            <c:manualLayout>
              <c:xMode val="edge"/>
              <c:yMode val="edge"/>
              <c:x val="3.2517165354330704E-2"/>
              <c:y val="0.44920279543370328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400"/>
            </a:pPr>
            <a:endParaRPr lang="es-PE"/>
          </a:p>
        </c:txPr>
        <c:crossAx val="1489611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7.0235750319352322E-2"/>
          <c:y val="0.8959152515574107"/>
          <c:w val="0.87161825916280344"/>
          <c:h val="9.0225468804351228E-2"/>
        </c:manualLayout>
      </c:layout>
      <c:overlay val="0"/>
      <c:txPr>
        <a:bodyPr/>
        <a:lstStyle/>
        <a:p>
          <a:pPr>
            <a:defRPr sz="1400"/>
          </a:pPr>
          <a:endParaRPr lang="es-PE"/>
        </a:p>
      </c:txPr>
    </c:legend>
    <c:plotVisOnly val="1"/>
    <c:dispBlanksAs val="gap"/>
    <c:showDLblsOverMax val="0"/>
  </c:chart>
  <c:printSettings>
    <c:headerFooter alignWithMargins="0"/>
    <c:pageMargins b="1" l="0.75" r="0.75" t="1" header="0" footer="0"/>
    <c:pageSetup paperSize="9" orientation="landscape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PE" sz="160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EMPRESAS CON MAYOR PRODUCCIÓN PARA USO PROPIO</a:t>
            </a:r>
          </a:p>
        </c:rich>
      </c:tx>
      <c:layout>
        <c:manualLayout>
          <c:xMode val="edge"/>
          <c:yMode val="edge"/>
          <c:x val="0.33391243771699769"/>
          <c:y val="3.8080788681902566E-2"/>
        </c:manualLayout>
      </c:layout>
      <c:overlay val="0"/>
      <c:spPr>
        <a:solidFill>
          <a:srgbClr val="C4D79B"/>
        </a:solidFill>
        <a:scene3d>
          <a:camera prst="orthographicFront"/>
          <a:lightRig rig="threePt" dir="t"/>
        </a:scene3d>
        <a:sp3d prstMaterial="plastic">
          <a:bevelT w="63500" h="50800"/>
        </a:sp3d>
      </c:spPr>
    </c:title>
    <c:autoTitleDeleted val="0"/>
    <c:plotArea>
      <c:layout>
        <c:manualLayout>
          <c:layoutTarget val="inner"/>
          <c:xMode val="edge"/>
          <c:yMode val="edge"/>
          <c:x val="5.399065158469929E-2"/>
          <c:y val="0.12615339749198018"/>
          <c:w val="0.91001634482616334"/>
          <c:h val="0.73859476914979127"/>
        </c:manualLayout>
      </c:layout>
      <c:lineChart>
        <c:grouping val="standard"/>
        <c:varyColors val="0"/>
        <c:ser>
          <c:idx val="0"/>
          <c:order val="0"/>
          <c:tx>
            <c:strRef>
              <c:f>'3.5.3.1.3'!$A$62</c:f>
              <c:strCache>
                <c:ptCount val="1"/>
                <c:pt idx="0">
                  <c:v>PERÚ LNG</c:v>
                </c:pt>
              </c:strCache>
            </c:strRef>
          </c:tx>
          <c:cat>
            <c:strRef>
              <c:f>'3.5.3.1.3'!$B$61:$M$61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'3.5.3.1.3'!$B$62:$M$62</c:f>
              <c:numCache>
                <c:formatCode>#,##0.00</c:formatCode>
                <c:ptCount val="12"/>
                <c:pt idx="0">
                  <c:v>25.18075</c:v>
                </c:pt>
                <c:pt idx="1">
                  <c:v>20.495000000000001</c:v>
                </c:pt>
                <c:pt idx="2">
                  <c:v>14.86881</c:v>
                </c:pt>
                <c:pt idx="3">
                  <c:v>20.520379999999999</c:v>
                </c:pt>
                <c:pt idx="4">
                  <c:v>17.96706</c:v>
                </c:pt>
                <c:pt idx="5">
                  <c:v>11.449339999999999</c:v>
                </c:pt>
                <c:pt idx="6">
                  <c:v>18.53378</c:v>
                </c:pt>
                <c:pt idx="7">
                  <c:v>15.206340000000001</c:v>
                </c:pt>
                <c:pt idx="8">
                  <c:v>14.134409999999999</c:v>
                </c:pt>
                <c:pt idx="9">
                  <c:v>13.49169</c:v>
                </c:pt>
                <c:pt idx="10">
                  <c:v>16.76878</c:v>
                </c:pt>
                <c:pt idx="11">
                  <c:v>26.662279999999999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09D-4828-8F07-6C14121AC5C4}"/>
            </c:ext>
          </c:extLst>
        </c:ser>
        <c:ser>
          <c:idx val="1"/>
          <c:order val="1"/>
          <c:tx>
            <c:strRef>
              <c:f>'3.5.3.1.3'!$A$63</c:f>
              <c:strCache>
                <c:ptCount val="1"/>
                <c:pt idx="0">
                  <c:v>PLUSPETROL CORPORATION</c:v>
                </c:pt>
              </c:strCache>
            </c:strRef>
          </c:tx>
          <c:cat>
            <c:strRef>
              <c:f>'3.5.3.1.3'!$B$61:$M$61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'3.5.3.1.3'!$B$63:$M$63</c:f>
              <c:numCache>
                <c:formatCode>#,##0.00</c:formatCode>
                <c:ptCount val="12"/>
                <c:pt idx="0">
                  <c:v>16.506343999999999</c:v>
                </c:pt>
                <c:pt idx="1">
                  <c:v>15.460720000000002</c:v>
                </c:pt>
                <c:pt idx="2">
                  <c:v>14.666332000000001</c:v>
                </c:pt>
                <c:pt idx="3">
                  <c:v>14.776831999999999</c:v>
                </c:pt>
                <c:pt idx="4">
                  <c:v>15.409782</c:v>
                </c:pt>
                <c:pt idx="5">
                  <c:v>14.843466000000001</c:v>
                </c:pt>
                <c:pt idx="6">
                  <c:v>15.383396000000001</c:v>
                </c:pt>
                <c:pt idx="7">
                  <c:v>15.424211000000001</c:v>
                </c:pt>
                <c:pt idx="8">
                  <c:v>15.01277</c:v>
                </c:pt>
                <c:pt idx="9">
                  <c:v>15.443945999999999</c:v>
                </c:pt>
                <c:pt idx="10">
                  <c:v>15.334900999999999</c:v>
                </c:pt>
                <c:pt idx="11">
                  <c:v>16.09233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09D-4828-8F07-6C14121AC5C4}"/>
            </c:ext>
          </c:extLst>
        </c:ser>
        <c:ser>
          <c:idx val="2"/>
          <c:order val="2"/>
          <c:tx>
            <c:strRef>
              <c:f>'3.5.3.1.3'!$A$64</c:f>
              <c:strCache>
                <c:ptCount val="1"/>
                <c:pt idx="0">
                  <c:v>UNACEM</c:v>
                </c:pt>
              </c:strCache>
            </c:strRef>
          </c:tx>
          <c:cat>
            <c:strRef>
              <c:f>'3.5.3.1.3'!$B$61:$M$61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'3.5.3.1.3'!$B$64:$M$64</c:f>
              <c:numCache>
                <c:formatCode>#,##0.00</c:formatCode>
                <c:ptCount val="12"/>
                <c:pt idx="0">
                  <c:v>20.590206999999999</c:v>
                </c:pt>
                <c:pt idx="1">
                  <c:v>20.666227000000003</c:v>
                </c:pt>
                <c:pt idx="2">
                  <c:v>11.804346000000001</c:v>
                </c:pt>
                <c:pt idx="3">
                  <c:v>1.8240229999999999</c:v>
                </c:pt>
                <c:pt idx="4">
                  <c:v>4.0009250000000005</c:v>
                </c:pt>
                <c:pt idx="5">
                  <c:v>8.0257860000000001</c:v>
                </c:pt>
                <c:pt idx="6">
                  <c:v>13.510466000000001</c:v>
                </c:pt>
                <c:pt idx="7">
                  <c:v>13.439598</c:v>
                </c:pt>
                <c:pt idx="8">
                  <c:v>14.982099999999999</c:v>
                </c:pt>
                <c:pt idx="9">
                  <c:v>16.270643</c:v>
                </c:pt>
                <c:pt idx="10">
                  <c:v>12.518513000000002</c:v>
                </c:pt>
                <c:pt idx="11">
                  <c:v>18.568134999999998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09D-4828-8F07-6C14121AC5C4}"/>
            </c:ext>
          </c:extLst>
        </c:ser>
        <c:ser>
          <c:idx val="5"/>
          <c:order val="3"/>
          <c:tx>
            <c:strRef>
              <c:f>'3.5.3.1.3'!$A$65</c:f>
              <c:strCache>
                <c:ptCount val="1"/>
                <c:pt idx="0">
                  <c:v>CHUNGAR</c:v>
                </c:pt>
              </c:strCache>
            </c:strRef>
          </c:tx>
          <c:cat>
            <c:strRef>
              <c:f>'3.5.3.1.3'!$B$61:$M$61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'3.5.3.1.3'!$B$65:$M$65</c:f>
              <c:numCache>
                <c:formatCode>#,##0.00</c:formatCode>
                <c:ptCount val="12"/>
                <c:pt idx="0">
                  <c:v>11.512757000000001</c:v>
                </c:pt>
                <c:pt idx="1">
                  <c:v>11.569300999999999</c:v>
                </c:pt>
                <c:pt idx="2">
                  <c:v>13.280286</c:v>
                </c:pt>
                <c:pt idx="3">
                  <c:v>13.918595999999999</c:v>
                </c:pt>
                <c:pt idx="4">
                  <c:v>14.414228000000001</c:v>
                </c:pt>
                <c:pt idx="5">
                  <c:v>11.764315</c:v>
                </c:pt>
                <c:pt idx="6">
                  <c:v>11.994932</c:v>
                </c:pt>
                <c:pt idx="7">
                  <c:v>12.544637000000002</c:v>
                </c:pt>
                <c:pt idx="8">
                  <c:v>13.349859</c:v>
                </c:pt>
                <c:pt idx="9">
                  <c:v>13.079547000000002</c:v>
                </c:pt>
                <c:pt idx="10">
                  <c:v>11.199731</c:v>
                </c:pt>
                <c:pt idx="11">
                  <c:v>13.936143000000001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09D-4828-8F07-6C14121AC5C4}"/>
            </c:ext>
          </c:extLst>
        </c:ser>
        <c:ser>
          <c:idx val="3"/>
          <c:order val="4"/>
          <c:tx>
            <c:strRef>
              <c:f>'3.5.3.1.3'!$A$66</c:f>
              <c:strCache>
                <c:ptCount val="1"/>
                <c:pt idx="0">
                  <c:v>CASA GRANDE</c:v>
                </c:pt>
              </c:strCache>
            </c:strRef>
          </c:tx>
          <c:cat>
            <c:strRef>
              <c:f>'3.5.3.1.3'!$B$61:$M$61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'3.5.3.1.3'!$B$66:$M$66</c:f>
              <c:numCache>
                <c:formatCode>#,##0.00</c:formatCode>
                <c:ptCount val="12"/>
                <c:pt idx="0">
                  <c:v>12.020531999999999</c:v>
                </c:pt>
                <c:pt idx="1">
                  <c:v>13.031497999999999</c:v>
                </c:pt>
                <c:pt idx="2">
                  <c:v>0.42916799999999999</c:v>
                </c:pt>
                <c:pt idx="3">
                  <c:v>5.3484300000000005</c:v>
                </c:pt>
                <c:pt idx="4">
                  <c:v>13.11565</c:v>
                </c:pt>
                <c:pt idx="5">
                  <c:v>13.22457</c:v>
                </c:pt>
                <c:pt idx="6">
                  <c:v>13.149319999999999</c:v>
                </c:pt>
                <c:pt idx="7">
                  <c:v>11.567410000000001</c:v>
                </c:pt>
                <c:pt idx="8">
                  <c:v>13.820432</c:v>
                </c:pt>
                <c:pt idx="9">
                  <c:v>14.730127</c:v>
                </c:pt>
                <c:pt idx="10">
                  <c:v>12.504828999999999</c:v>
                </c:pt>
                <c:pt idx="11">
                  <c:v>13.165092000000001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A09D-4828-8F07-6C14121AC5C4}"/>
            </c:ext>
          </c:extLst>
        </c:ser>
        <c:ser>
          <c:idx val="4"/>
          <c:order val="5"/>
          <c:tx>
            <c:strRef>
              <c:f>'3.5.3.1.3'!$A$67</c:f>
              <c:strCache>
                <c:ptCount val="1"/>
                <c:pt idx="0">
                  <c:v>ILLAPU</c:v>
                </c:pt>
              </c:strCache>
            </c:strRef>
          </c:tx>
          <c:cat>
            <c:strRef>
              <c:f>'3.5.3.1.3'!$B$61:$M$61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'3.5.3.1.3'!$B$67:$M$67</c:f>
              <c:numCache>
                <c:formatCode>#,##0.00</c:formatCode>
                <c:ptCount val="12"/>
                <c:pt idx="0">
                  <c:v>8.7312900000000013</c:v>
                </c:pt>
                <c:pt idx="1">
                  <c:v>8.3780849999999987</c:v>
                </c:pt>
                <c:pt idx="2">
                  <c:v>8.7341360000000012</c:v>
                </c:pt>
                <c:pt idx="3">
                  <c:v>7.2672079999999992</c:v>
                </c:pt>
                <c:pt idx="4">
                  <c:v>6.4855749999999999</c:v>
                </c:pt>
                <c:pt idx="5">
                  <c:v>8.5151010000000014</c:v>
                </c:pt>
                <c:pt idx="6">
                  <c:v>8.7813780000000001</c:v>
                </c:pt>
                <c:pt idx="7">
                  <c:v>8.371124</c:v>
                </c:pt>
                <c:pt idx="8">
                  <c:v>8.963769000000001</c:v>
                </c:pt>
                <c:pt idx="9">
                  <c:v>7.690518</c:v>
                </c:pt>
                <c:pt idx="10">
                  <c:v>8.4674249999999986</c:v>
                </c:pt>
                <c:pt idx="11">
                  <c:v>8.8142099999999992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A09D-4828-8F07-6C14121AC5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259392"/>
        <c:axId val="147260928"/>
      </c:lineChart>
      <c:catAx>
        <c:axId val="147259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4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PE"/>
          </a:p>
        </c:txPr>
        <c:crossAx val="147260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7260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4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s-PE" sz="1400">
                    <a:latin typeface="Arial" panose="020B0604020202020204" pitchFamily="34" charset="0"/>
                    <a:cs typeface="Arial" panose="020B0604020202020204" pitchFamily="34" charset="0"/>
                  </a:rPr>
                  <a:t>GW.h</a:t>
                </a:r>
              </a:p>
            </c:rich>
          </c:tx>
          <c:layout>
            <c:manualLayout>
              <c:xMode val="edge"/>
              <c:yMode val="edge"/>
              <c:x val="7.1488551783578215E-3"/>
              <c:y val="0.47769782842185377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4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PE"/>
          </a:p>
        </c:txPr>
        <c:crossAx val="1472593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4.5857925677842304E-2"/>
          <c:y val="0.93525179856115104"/>
          <c:w val="0.91453695799337298"/>
          <c:h val="4.3165467625899234E-2"/>
        </c:manualLayout>
      </c:layout>
      <c:overlay val="0"/>
      <c:txPr>
        <a:bodyPr/>
        <a:lstStyle/>
        <a:p>
          <a:pPr>
            <a:defRPr sz="1400">
              <a:latin typeface="Arial" panose="020B0604020202020204" pitchFamily="34" charset="0"/>
              <a:cs typeface="Arial" panose="020B0604020202020204" pitchFamily="34" charset="0"/>
            </a:defRPr>
          </a:pPr>
          <a:endParaRPr lang="es-PE"/>
        </a:p>
      </c:txPr>
    </c:legend>
    <c:plotVisOnly val="1"/>
    <c:dispBlanksAs val="gap"/>
    <c:showDLblsOverMax val="0"/>
  </c:chart>
  <c:printSettings>
    <c:headerFooter alignWithMargins="0"/>
    <c:pageMargins b="1" l="0.75" r="0.75" t="1" header="0" footer="0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algn="ctr" rtl="0">
              <a:defRPr lang="es-MX" sz="14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MX" sz="14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PRODUCCIÓN MENSUAL DE ENERGÍA ELÉCTRICA - ORIGEN HIDRÁULICO
EMPRESAS REPRESENTATIVAS DEL MERCADO ELÉCTRICO</a:t>
            </a:r>
          </a:p>
        </c:rich>
      </c:tx>
      <c:layout>
        <c:manualLayout>
          <c:xMode val="edge"/>
          <c:yMode val="edge"/>
          <c:x val="0.23911577555268645"/>
          <c:y val="3.9930575152094423E-2"/>
        </c:manualLayout>
      </c:layout>
      <c:overlay val="0"/>
      <c:spPr>
        <a:solidFill>
          <a:srgbClr val="C4D79B"/>
        </a:solidFill>
        <a:scene3d>
          <a:camera prst="orthographicFront"/>
          <a:lightRig rig="threePt" dir="t"/>
        </a:scene3d>
        <a:sp3d prstMaterial="plastic">
          <a:bevelT w="82550" h="101600"/>
        </a:sp3d>
      </c:spPr>
    </c:title>
    <c:autoTitleDeleted val="0"/>
    <c:plotArea>
      <c:layout>
        <c:manualLayout>
          <c:layoutTarget val="inner"/>
          <c:xMode val="edge"/>
          <c:yMode val="edge"/>
          <c:x val="7.284249496060885E-2"/>
          <c:y val="0.17150215945113689"/>
          <c:w val="0.86554452317325881"/>
          <c:h val="0.71025083788416266"/>
        </c:manualLayout>
      </c:layout>
      <c:lineChart>
        <c:grouping val="standard"/>
        <c:varyColors val="0"/>
        <c:ser>
          <c:idx val="0"/>
          <c:order val="0"/>
          <c:tx>
            <c:strRef>
              <c:f>'3.5.3.2.1 Graf'!$S$23</c:f>
              <c:strCache>
                <c:ptCount val="1"/>
                <c:pt idx="0">
                  <c:v>ELP</c:v>
                </c:pt>
              </c:strCache>
            </c:strRef>
          </c:tx>
          <c:cat>
            <c:strRef>
              <c:f>'3.5.3.2.1 Graf'!$T$22:$AE$22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'3.5.3.2.1 Graf'!$T$23:$AE$23</c:f>
              <c:numCache>
                <c:formatCode>_(* #,##0.00_);_(* \(#,##0.00\);_(* "-"??_);_(@_)</c:formatCode>
                <c:ptCount val="12"/>
                <c:pt idx="0">
                  <c:v>631.95832599999994</c:v>
                </c:pt>
                <c:pt idx="1">
                  <c:v>537.531249</c:v>
                </c:pt>
                <c:pt idx="2">
                  <c:v>578.28589999999997</c:v>
                </c:pt>
                <c:pt idx="3">
                  <c:v>566.27036999999996</c:v>
                </c:pt>
                <c:pt idx="4">
                  <c:v>610.155036</c:v>
                </c:pt>
                <c:pt idx="5">
                  <c:v>604.85600900000009</c:v>
                </c:pt>
                <c:pt idx="6">
                  <c:v>619.89949100000001</c:v>
                </c:pt>
                <c:pt idx="7">
                  <c:v>588.76578900000004</c:v>
                </c:pt>
                <c:pt idx="8">
                  <c:v>571.5606939999999</c:v>
                </c:pt>
                <c:pt idx="9">
                  <c:v>605.79122600000005</c:v>
                </c:pt>
                <c:pt idx="10">
                  <c:v>495.863449</c:v>
                </c:pt>
                <c:pt idx="11">
                  <c:v>573.34540299999992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F4E-42C5-9BD6-EA8713502C63}"/>
            </c:ext>
          </c:extLst>
        </c:ser>
        <c:ser>
          <c:idx val="1"/>
          <c:order val="1"/>
          <c:tx>
            <c:strRef>
              <c:f>'3.5.3.2.1 Graf'!$S$24</c:f>
              <c:strCache>
                <c:ptCount val="1"/>
                <c:pt idx="0">
                  <c:v>ENEL PERU</c:v>
                </c:pt>
              </c:strCache>
            </c:strRef>
          </c:tx>
          <c:cat>
            <c:strRef>
              <c:f>'3.5.3.2.1 Graf'!$T$22:$AE$22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'3.5.3.2.1 Graf'!$T$24:$AE$24</c:f>
              <c:numCache>
                <c:formatCode>_(* #,##0.00_);_(* \(#,##0.00\);_(* "-"??_);_(@_)</c:formatCode>
                <c:ptCount val="12"/>
                <c:pt idx="0">
                  <c:v>296.17533999999995</c:v>
                </c:pt>
                <c:pt idx="1">
                  <c:v>314.51985599999995</c:v>
                </c:pt>
                <c:pt idx="2">
                  <c:v>349.66622000000007</c:v>
                </c:pt>
                <c:pt idx="3">
                  <c:v>293.14319599999999</c:v>
                </c:pt>
                <c:pt idx="4">
                  <c:v>299.956771</c:v>
                </c:pt>
                <c:pt idx="5">
                  <c:v>256.13413400000002</c:v>
                </c:pt>
                <c:pt idx="6">
                  <c:v>262.70912300000003</c:v>
                </c:pt>
                <c:pt idx="7">
                  <c:v>266.29218900000001</c:v>
                </c:pt>
                <c:pt idx="8">
                  <c:v>257.91657900000001</c:v>
                </c:pt>
                <c:pt idx="9">
                  <c:v>268.68818299999998</c:v>
                </c:pt>
                <c:pt idx="10">
                  <c:v>259.78187800000001</c:v>
                </c:pt>
                <c:pt idx="11">
                  <c:v>323.98688500000003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F4E-42C5-9BD6-EA8713502C63}"/>
            </c:ext>
          </c:extLst>
        </c:ser>
        <c:ser>
          <c:idx val="2"/>
          <c:order val="2"/>
          <c:tx>
            <c:strRef>
              <c:f>'3.5.3.2.1 Graf'!$S$25</c:f>
              <c:strCache>
                <c:ptCount val="1"/>
                <c:pt idx="0">
                  <c:v>KALLPA</c:v>
                </c:pt>
              </c:strCache>
            </c:strRef>
          </c:tx>
          <c:cat>
            <c:strRef>
              <c:f>'3.5.3.2.1 Graf'!$T$22:$AE$22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'3.5.3.2.1 Graf'!$T$25:$AE$25</c:f>
              <c:numCache>
                <c:formatCode>_(* #,##0.00_);_(* \(#,##0.00\);_(* "-"??_);_(@_)</c:formatCode>
                <c:ptCount val="12"/>
                <c:pt idx="0">
                  <c:v>390.40610700000002</c:v>
                </c:pt>
                <c:pt idx="1">
                  <c:v>371.97119400000003</c:v>
                </c:pt>
                <c:pt idx="2">
                  <c:v>347.61899299999999</c:v>
                </c:pt>
                <c:pt idx="3">
                  <c:v>301.16668600000003</c:v>
                </c:pt>
                <c:pt idx="4">
                  <c:v>309.95246700000001</c:v>
                </c:pt>
                <c:pt idx="5">
                  <c:v>210.69082800000001</c:v>
                </c:pt>
                <c:pt idx="6">
                  <c:v>209.52501000000001</c:v>
                </c:pt>
                <c:pt idx="7">
                  <c:v>183.333347</c:v>
                </c:pt>
                <c:pt idx="8">
                  <c:v>179.142076</c:v>
                </c:pt>
                <c:pt idx="9">
                  <c:v>192.93416299999998</c:v>
                </c:pt>
                <c:pt idx="10">
                  <c:v>136.73532900000001</c:v>
                </c:pt>
                <c:pt idx="11">
                  <c:v>223.75111100000001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F4E-42C5-9BD6-EA8713502C63}"/>
            </c:ext>
          </c:extLst>
        </c:ser>
        <c:ser>
          <c:idx val="3"/>
          <c:order val="3"/>
          <c:tx>
            <c:strRef>
              <c:f>'3.5.3.2.1 Graf'!$S$26</c:f>
              <c:strCache>
                <c:ptCount val="1"/>
                <c:pt idx="0">
                  <c:v>STATKRAFT </c:v>
                </c:pt>
              </c:strCache>
            </c:strRef>
          </c:tx>
          <c:cat>
            <c:strRef>
              <c:f>'3.5.3.2.1 Graf'!$T$22:$AE$22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'3.5.3.2.1 Graf'!$T$26:$AE$26</c:f>
              <c:numCache>
                <c:formatCode>_(* #,##0.00_);_(* \(#,##0.00\);_(* "-"??_);_(@_)</c:formatCode>
                <c:ptCount val="12"/>
                <c:pt idx="0">
                  <c:v>253.48836299999999</c:v>
                </c:pt>
                <c:pt idx="1">
                  <c:v>247.83220999999998</c:v>
                </c:pt>
                <c:pt idx="2">
                  <c:v>261.68172600000003</c:v>
                </c:pt>
                <c:pt idx="3">
                  <c:v>222.31255199999998</c:v>
                </c:pt>
                <c:pt idx="4">
                  <c:v>214.73891200000003</c:v>
                </c:pt>
                <c:pt idx="5">
                  <c:v>154.215135</c:v>
                </c:pt>
                <c:pt idx="6">
                  <c:v>151.89255700000001</c:v>
                </c:pt>
                <c:pt idx="7">
                  <c:v>138.56192800000002</c:v>
                </c:pt>
                <c:pt idx="8">
                  <c:v>133.69572400000001</c:v>
                </c:pt>
                <c:pt idx="9">
                  <c:v>155.00370599999997</c:v>
                </c:pt>
                <c:pt idx="10">
                  <c:v>116.32504</c:v>
                </c:pt>
                <c:pt idx="11">
                  <c:v>196.04445200000001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F4E-42C5-9BD6-EA8713502C63}"/>
            </c:ext>
          </c:extLst>
        </c:ser>
        <c:ser>
          <c:idx val="4"/>
          <c:order val="4"/>
          <c:tx>
            <c:strRef>
              <c:f>'3.5.3.2.1 Graf'!$S$27</c:f>
              <c:strCache>
                <c:ptCount val="1"/>
                <c:pt idx="0">
                  <c:v>ORAZUL</c:v>
                </c:pt>
              </c:strCache>
            </c:strRef>
          </c:tx>
          <c:cat>
            <c:strRef>
              <c:f>'3.5.3.2.1 Graf'!$T$22:$AE$22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'3.5.3.2.1 Graf'!$T$27:$AE$27</c:f>
              <c:numCache>
                <c:formatCode>_(* #,##0.00_);_(* \(#,##0.00\);_(* "-"??_);_(@_)</c:formatCode>
                <c:ptCount val="12"/>
                <c:pt idx="0">
                  <c:v>239.27405100000001</c:v>
                </c:pt>
                <c:pt idx="1">
                  <c:v>223.73137400000002</c:v>
                </c:pt>
                <c:pt idx="2">
                  <c:v>257.81253299999997</c:v>
                </c:pt>
                <c:pt idx="3">
                  <c:v>219.41690900000003</c:v>
                </c:pt>
                <c:pt idx="4">
                  <c:v>212.66049199999998</c:v>
                </c:pt>
                <c:pt idx="5">
                  <c:v>127.09308100000001</c:v>
                </c:pt>
                <c:pt idx="6">
                  <c:v>114.47967499999999</c:v>
                </c:pt>
                <c:pt idx="7">
                  <c:v>93.302086999999986</c:v>
                </c:pt>
                <c:pt idx="8">
                  <c:v>78.147091000000003</c:v>
                </c:pt>
                <c:pt idx="9">
                  <c:v>95.214131000000009</c:v>
                </c:pt>
                <c:pt idx="10">
                  <c:v>112.82288799999998</c:v>
                </c:pt>
                <c:pt idx="11">
                  <c:v>253.33122200000003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F4E-42C5-9BD6-EA8713502C63}"/>
            </c:ext>
          </c:extLst>
        </c:ser>
        <c:ser>
          <c:idx val="5"/>
          <c:order val="5"/>
          <c:tx>
            <c:strRef>
              <c:f>'3.5.3.2.1 Graf'!$S$28</c:f>
              <c:strCache>
                <c:ptCount val="1"/>
                <c:pt idx="0">
                  <c:v>Total general</c:v>
                </c:pt>
              </c:strCache>
            </c:strRef>
          </c:tx>
          <c:cat>
            <c:strRef>
              <c:f>'3.5.3.2.1 Graf'!$T$22:$AE$22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'3.5.3.2.1 Graf'!$T$28:$AE$28</c:f>
              <c:numCache>
                <c:formatCode>_(* #,##0.00_);_(* \(#,##0.00\);_(* "-"??_);_(@_)</c:formatCode>
                <c:ptCount val="12"/>
                <c:pt idx="0">
                  <c:v>1811.302187</c:v>
                </c:pt>
                <c:pt idx="1">
                  <c:v>1695.5858829999997</c:v>
                </c:pt>
                <c:pt idx="2">
                  <c:v>1795.065372</c:v>
                </c:pt>
                <c:pt idx="3">
                  <c:v>1602.3097129999999</c:v>
                </c:pt>
                <c:pt idx="4">
                  <c:v>1647.4636780000001</c:v>
                </c:pt>
                <c:pt idx="5">
                  <c:v>1352.9891870000001</c:v>
                </c:pt>
                <c:pt idx="6">
                  <c:v>1358.5058560000002</c:v>
                </c:pt>
                <c:pt idx="7">
                  <c:v>1270.2553400000002</c:v>
                </c:pt>
                <c:pt idx="8">
                  <c:v>1220.462164</c:v>
                </c:pt>
                <c:pt idx="9">
                  <c:v>1317.6314090000001</c:v>
                </c:pt>
                <c:pt idx="10">
                  <c:v>1121.5285839999999</c:v>
                </c:pt>
                <c:pt idx="11">
                  <c:v>1570.459073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F4E-42C5-9BD6-EA8713502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567744"/>
        <c:axId val="149573632"/>
      </c:lineChart>
      <c:catAx>
        <c:axId val="14956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PE"/>
          </a:p>
        </c:txPr>
        <c:crossAx val="149573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9573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2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s-MX" sz="1200">
                    <a:latin typeface="Arial" panose="020B0604020202020204" pitchFamily="34" charset="0"/>
                    <a:cs typeface="Arial" panose="020B0604020202020204" pitchFamily="34" charset="0"/>
                  </a:rPr>
                  <a:t>GW.h</a:t>
                </a:r>
              </a:p>
            </c:rich>
          </c:tx>
          <c:layout>
            <c:manualLayout>
              <c:xMode val="edge"/>
              <c:yMode val="edge"/>
              <c:x val="1.5835286599027339E-2"/>
              <c:y val="0.51388976377952755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2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PE"/>
          </a:p>
        </c:txPr>
        <c:crossAx val="1495677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3.4006485818645238E-2"/>
          <c:y val="0.91871946314999209"/>
          <c:w val="0.92453766511118229"/>
          <c:h val="7.06469437070218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s-PE"/>
        </a:p>
      </c:txPr>
    </c:legend>
    <c:plotVisOnly val="1"/>
    <c:dispBlanksAs val="gap"/>
    <c:showDLblsOverMax val="0"/>
  </c:chart>
  <c:printSettings>
    <c:headerFooter alignWithMargins="0"/>
    <c:pageMargins b="0.59055118110236227" l="0.78740157480314965" r="0.59055118110236227" t="0.59055118110236227" header="0" footer="0"/>
    <c:pageSetup paperSize="9"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5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t>PRODUCCIÓN DE ENERGÍA ELÉCTRICA 2002, POR ORIGEN</a:t>
            </a:r>
          </a:p>
        </c:rich>
      </c:tx>
      <c:overlay val="0"/>
      <c:spPr>
        <a:solidFill>
          <a:srgbClr val="333399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autoTitleDeleted val="0"/>
    <c:view3D>
      <c:rotX val="15"/>
      <c:hPercent val="36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A6CAF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159-41F2-9FBE-3D7AC6F017F4}"/>
              </c:ext>
            </c:extLst>
          </c:dPt>
          <c:cat>
            <c:numLit>
              <c:formatCode>General</c:formatCode>
              <c:ptCount val="3"/>
              <c:pt idx="0">
                <c:v>#N/A</c:v>
              </c:pt>
              <c:pt idx="1">
                <c:v>#N/A</c:v>
              </c:pt>
              <c:pt idx="2">
                <c:v>#N/A</c:v>
              </c:pt>
            </c:numLit>
          </c:cat>
          <c:val>
            <c:numLit>
              <c:formatCode>General</c:formatCode>
              <c:ptCount val="3"/>
              <c:pt idx="0">
                <c:v>#N/A</c:v>
              </c:pt>
              <c:pt idx="1">
                <c:v>#N/A</c:v>
              </c:pt>
              <c:pt idx="2">
                <c:v>#N/A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159-41F2-9FBE-3D7AC6F017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37967488"/>
        <c:axId val="137973760"/>
        <c:axId val="0"/>
      </c:bar3DChart>
      <c:catAx>
        <c:axId val="137967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TOTAL : 21 982 GW.h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37973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7973760"/>
        <c:scaling>
          <c:orientation val="minMax"/>
          <c:max val="1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GW.h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37967488"/>
        <c:crosses val="autoZero"/>
        <c:crossBetween val="between"/>
        <c:majorUnit val="3000"/>
        <c:minorUnit val="5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algn="ctr" rtl="0">
              <a:defRPr lang="es-MX" sz="14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MX" sz="14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PRODUCCIÓN MENSUAL  DE ENERGÍA ELÉCTRICA  - ORIGEN TÉRMICO
EMPRESAS REPRESENTATIVAS DEL MERCADO ELÉCTRICO</a:t>
            </a:r>
          </a:p>
        </c:rich>
      </c:tx>
      <c:layout>
        <c:manualLayout>
          <c:xMode val="edge"/>
          <c:yMode val="edge"/>
          <c:x val="0.26323985028096497"/>
          <c:y val="2.587725484393754E-2"/>
        </c:manualLayout>
      </c:layout>
      <c:overlay val="0"/>
      <c:spPr>
        <a:solidFill>
          <a:srgbClr val="C4D79B"/>
        </a:solidFill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prstMaterial="plastic">
          <a:bevelT w="82550" h="63500"/>
        </a:sp3d>
      </c:spPr>
    </c:title>
    <c:autoTitleDeleted val="0"/>
    <c:plotArea>
      <c:layout>
        <c:manualLayout>
          <c:layoutTarget val="inner"/>
          <c:xMode val="edge"/>
          <c:yMode val="edge"/>
          <c:x val="7.532829079570974E-2"/>
          <c:y val="0.14313969108344463"/>
          <c:w val="0.88942669957870124"/>
          <c:h val="0.71911773349756292"/>
        </c:manualLayout>
      </c:layout>
      <c:lineChart>
        <c:grouping val="standard"/>
        <c:varyColors val="0"/>
        <c:ser>
          <c:idx val="0"/>
          <c:order val="0"/>
          <c:tx>
            <c:strRef>
              <c:f>'3.5.3.2.1 Graf'!$S$57</c:f>
              <c:strCache>
                <c:ptCount val="1"/>
                <c:pt idx="0">
                  <c:v>ENGIE PERU</c:v>
                </c:pt>
              </c:strCache>
            </c:strRef>
          </c:tx>
          <c:cat>
            <c:strRef>
              <c:f>'3.5.3.2.1 Graf'!$T$56:$AE$56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'3.5.3.2.1 Graf'!$T$57:$AE$57</c:f>
              <c:numCache>
                <c:formatCode>_(* #,##0.00_);_(* \(#,##0.00\);_(* "-"??_);_(@_)</c:formatCode>
                <c:ptCount val="12"/>
                <c:pt idx="0">
                  <c:v>447.23964700000005</c:v>
                </c:pt>
                <c:pt idx="1">
                  <c:v>375.595055</c:v>
                </c:pt>
                <c:pt idx="2">
                  <c:v>234.40818400000001</c:v>
                </c:pt>
                <c:pt idx="3">
                  <c:v>64.534260000000003</c:v>
                </c:pt>
                <c:pt idx="4">
                  <c:v>151.94608499999998</c:v>
                </c:pt>
                <c:pt idx="5">
                  <c:v>495.96944000000002</c:v>
                </c:pt>
                <c:pt idx="6">
                  <c:v>585.99475699999994</c:v>
                </c:pt>
                <c:pt idx="7">
                  <c:v>540.65833099999998</c:v>
                </c:pt>
                <c:pt idx="8">
                  <c:v>527.89601099999993</c:v>
                </c:pt>
                <c:pt idx="9">
                  <c:v>607.371217</c:v>
                </c:pt>
                <c:pt idx="10">
                  <c:v>497.43865700000003</c:v>
                </c:pt>
                <c:pt idx="11">
                  <c:v>583.35210800000004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A75-4BCE-BE69-3713B86B3A98}"/>
            </c:ext>
          </c:extLst>
        </c:ser>
        <c:ser>
          <c:idx val="1"/>
          <c:order val="1"/>
          <c:tx>
            <c:strRef>
              <c:f>'3.5.3.2.1 Graf'!$S$58</c:f>
              <c:strCache>
                <c:ptCount val="1"/>
                <c:pt idx="0">
                  <c:v>KALLPA</c:v>
                </c:pt>
              </c:strCache>
            </c:strRef>
          </c:tx>
          <c:cat>
            <c:strRef>
              <c:f>'3.5.3.2.1 Graf'!$T$56:$AE$56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'3.5.3.2.1 Graf'!$T$58:$AE$58</c:f>
              <c:numCache>
                <c:formatCode>_(* #,##0.00_);_(* \(#,##0.00\);_(* "-"??_);_(@_)</c:formatCode>
                <c:ptCount val="12"/>
                <c:pt idx="0">
                  <c:v>272.97085699999997</c:v>
                </c:pt>
                <c:pt idx="1">
                  <c:v>199.75030900000002</c:v>
                </c:pt>
                <c:pt idx="2">
                  <c:v>58.140036999999992</c:v>
                </c:pt>
                <c:pt idx="3">
                  <c:v>15.729566999999999</c:v>
                </c:pt>
                <c:pt idx="4">
                  <c:v>23.431356999999998</c:v>
                </c:pt>
                <c:pt idx="5">
                  <c:v>155.343087</c:v>
                </c:pt>
                <c:pt idx="6">
                  <c:v>556.55315499999995</c:v>
                </c:pt>
                <c:pt idx="7">
                  <c:v>702.50690099999997</c:v>
                </c:pt>
                <c:pt idx="8">
                  <c:v>589.08365800000001</c:v>
                </c:pt>
                <c:pt idx="9">
                  <c:v>642.43591299999991</c:v>
                </c:pt>
                <c:pt idx="10">
                  <c:v>682.66280600000005</c:v>
                </c:pt>
                <c:pt idx="11">
                  <c:v>412.437997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A75-4BCE-BE69-3713B86B3A98}"/>
            </c:ext>
          </c:extLst>
        </c:ser>
        <c:ser>
          <c:idx val="2"/>
          <c:order val="2"/>
          <c:tx>
            <c:strRef>
              <c:f>'3.5.3.2.1 Graf'!$S$59</c:f>
              <c:strCache>
                <c:ptCount val="1"/>
                <c:pt idx="0">
                  <c:v>FÉNIX POWER</c:v>
                </c:pt>
              </c:strCache>
            </c:strRef>
          </c:tx>
          <c:cat>
            <c:strRef>
              <c:f>'3.5.3.2.1 Graf'!$T$56:$AE$56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'3.5.3.2.1 Graf'!$T$59:$AE$59</c:f>
              <c:numCache>
                <c:formatCode>_(* #,##0.00_);_(* \(#,##0.00\);_(* "-"??_);_(@_)</c:formatCode>
                <c:ptCount val="12"/>
                <c:pt idx="0">
                  <c:v>58.898252000000006</c:v>
                </c:pt>
                <c:pt idx="1">
                  <c:v>169.990621</c:v>
                </c:pt>
                <c:pt idx="2">
                  <c:v>106.99744199999999</c:v>
                </c:pt>
                <c:pt idx="3">
                  <c:v>4.4819940000000003</c:v>
                </c:pt>
                <c:pt idx="4">
                  <c:v>202.73400999999998</c:v>
                </c:pt>
                <c:pt idx="5">
                  <c:v>298.821686</c:v>
                </c:pt>
                <c:pt idx="6">
                  <c:v>311.54440899999997</c:v>
                </c:pt>
                <c:pt idx="7">
                  <c:v>333.04459399999996</c:v>
                </c:pt>
                <c:pt idx="8">
                  <c:v>391.75356399999998</c:v>
                </c:pt>
                <c:pt idx="9">
                  <c:v>370.73170200000004</c:v>
                </c:pt>
                <c:pt idx="10">
                  <c:v>389.77189399999997</c:v>
                </c:pt>
                <c:pt idx="11">
                  <c:v>221.78918999999996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A75-4BCE-BE69-3713B86B3A98}"/>
            </c:ext>
          </c:extLst>
        </c:ser>
        <c:ser>
          <c:idx val="4"/>
          <c:order val="3"/>
          <c:tx>
            <c:strRef>
              <c:f>'3.5.3.2.1 Graf'!$S$60</c:f>
              <c:strCache>
                <c:ptCount val="1"/>
                <c:pt idx="0">
                  <c:v>ENEL PERU</c:v>
                </c:pt>
              </c:strCache>
            </c:strRef>
          </c:tx>
          <c:cat>
            <c:strRef>
              <c:f>'3.5.3.2.1 Graf'!$T$56:$AE$56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'3.5.3.2.1 Graf'!$T$60:$AE$60</c:f>
              <c:numCache>
                <c:formatCode>_(* #,##0.00_);_(* \(#,##0.00\);_(* "-"??_);_(@_)</c:formatCode>
                <c:ptCount val="12"/>
                <c:pt idx="0">
                  <c:v>190.35845800000001</c:v>
                </c:pt>
                <c:pt idx="1">
                  <c:v>194.75628599999999</c:v>
                </c:pt>
                <c:pt idx="2">
                  <c:v>151.44142500000001</c:v>
                </c:pt>
                <c:pt idx="3">
                  <c:v>0</c:v>
                </c:pt>
                <c:pt idx="4">
                  <c:v>3.9583E-2</c:v>
                </c:pt>
                <c:pt idx="5">
                  <c:v>199.44029699999999</c:v>
                </c:pt>
                <c:pt idx="6">
                  <c:v>330.86843899999997</c:v>
                </c:pt>
                <c:pt idx="7">
                  <c:v>339.43051400000002</c:v>
                </c:pt>
                <c:pt idx="8">
                  <c:v>354.00390099999998</c:v>
                </c:pt>
                <c:pt idx="9">
                  <c:v>325.553471</c:v>
                </c:pt>
                <c:pt idx="10">
                  <c:v>456.18928300000005</c:v>
                </c:pt>
                <c:pt idx="11">
                  <c:v>266.61357900000002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1A75-4BCE-BE69-3713B86B3A98}"/>
            </c:ext>
          </c:extLst>
        </c:ser>
        <c:ser>
          <c:idx val="3"/>
          <c:order val="4"/>
          <c:tx>
            <c:strRef>
              <c:f>'3.5.3.2.1 Graf'!$S$61</c:f>
              <c:strCache>
                <c:ptCount val="1"/>
                <c:pt idx="0">
                  <c:v>TERMOCHILCA</c:v>
                </c:pt>
              </c:strCache>
            </c:strRef>
          </c:tx>
          <c:cat>
            <c:strRef>
              <c:f>'3.5.3.2.1 Graf'!$T$56:$AE$56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'3.5.3.2.1 Graf'!$T$61:$AE$61</c:f>
              <c:numCache>
                <c:formatCode>_(* #,##0.00_);_(* \(#,##0.00\);_(* "-"??_);_(@_)</c:formatCode>
                <c:ptCount val="12"/>
                <c:pt idx="0">
                  <c:v>129.70517000000001</c:v>
                </c:pt>
                <c:pt idx="1">
                  <c:v>150.58757800000001</c:v>
                </c:pt>
                <c:pt idx="2">
                  <c:v>83.499017000000009</c:v>
                </c:pt>
                <c:pt idx="3">
                  <c:v>0</c:v>
                </c:pt>
                <c:pt idx="4">
                  <c:v>0</c:v>
                </c:pt>
                <c:pt idx="5">
                  <c:v>153.730335</c:v>
                </c:pt>
                <c:pt idx="6">
                  <c:v>0</c:v>
                </c:pt>
                <c:pt idx="7">
                  <c:v>121.054931</c:v>
                </c:pt>
                <c:pt idx="8">
                  <c:v>151.192848</c:v>
                </c:pt>
                <c:pt idx="9">
                  <c:v>86.537645999999995</c:v>
                </c:pt>
                <c:pt idx="10">
                  <c:v>186.72839400000001</c:v>
                </c:pt>
                <c:pt idx="11">
                  <c:v>25.534894000000001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1A75-4BCE-BE69-3713B86B3A98}"/>
            </c:ext>
          </c:extLst>
        </c:ser>
        <c:ser>
          <c:idx val="5"/>
          <c:order val="5"/>
          <c:tx>
            <c:strRef>
              <c:f>'3.5.3.2.1 Graf'!$S$62</c:f>
              <c:strCache>
                <c:ptCount val="1"/>
                <c:pt idx="0">
                  <c:v>ENEL PIURA</c:v>
                </c:pt>
              </c:strCache>
            </c:strRef>
          </c:tx>
          <c:cat>
            <c:strRef>
              <c:f>'3.5.3.2.1 Graf'!$T$56:$AE$56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'3.5.3.2.1 Graf'!$T$62:$AE$62</c:f>
              <c:numCache>
                <c:formatCode>_(* #,##0.00_);_(* \(#,##0.00\);_(* "-"??_);_(@_)</c:formatCode>
                <c:ptCount val="12"/>
                <c:pt idx="0">
                  <c:v>54.747450000000001</c:v>
                </c:pt>
                <c:pt idx="1">
                  <c:v>46.633769999999998</c:v>
                </c:pt>
                <c:pt idx="2">
                  <c:v>28.289729999999999</c:v>
                </c:pt>
                <c:pt idx="3">
                  <c:v>10.653749999999999</c:v>
                </c:pt>
                <c:pt idx="4">
                  <c:v>25.945444000000002</c:v>
                </c:pt>
                <c:pt idx="5">
                  <c:v>61.168154000000001</c:v>
                </c:pt>
                <c:pt idx="6">
                  <c:v>66.227545000000006</c:v>
                </c:pt>
                <c:pt idx="7">
                  <c:v>65.984290999999999</c:v>
                </c:pt>
                <c:pt idx="8">
                  <c:v>63.277777</c:v>
                </c:pt>
                <c:pt idx="9">
                  <c:v>69.921503999999999</c:v>
                </c:pt>
                <c:pt idx="10">
                  <c:v>67.277693999999997</c:v>
                </c:pt>
                <c:pt idx="11">
                  <c:v>63.907956999999996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1A75-4BCE-BE69-3713B86B3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617664"/>
        <c:axId val="149644032"/>
      </c:lineChart>
      <c:catAx>
        <c:axId val="149617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PE"/>
          </a:p>
        </c:txPr>
        <c:crossAx val="149644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9644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2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s-MX" sz="1200">
                    <a:latin typeface="Arial" panose="020B0604020202020204" pitchFamily="34" charset="0"/>
                    <a:cs typeface="Arial" panose="020B0604020202020204" pitchFamily="34" charset="0"/>
                  </a:rPr>
                  <a:t>GW.h</a:t>
                </a:r>
              </a:p>
            </c:rich>
          </c:tx>
          <c:layout>
            <c:manualLayout>
              <c:xMode val="edge"/>
              <c:yMode val="edge"/>
              <c:x val="2.2816682554288831E-2"/>
              <c:y val="0.4550363571417478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2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PE"/>
          </a:p>
        </c:txPr>
        <c:crossAx val="1496176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8.9377287337510575E-2"/>
          <c:y val="0.92136901901346846"/>
          <c:w val="0.83845942149319852"/>
          <c:h val="5.7553930019102695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s-PE"/>
        </a:p>
      </c:txPr>
    </c:legend>
    <c:plotVisOnly val="1"/>
    <c:dispBlanksAs val="gap"/>
    <c:showDLblsOverMax val="0"/>
  </c:chart>
  <c:printSettings>
    <c:headerFooter alignWithMargins="0"/>
    <c:pageMargins b="1" l="0.75" r="0.75" t="1" header="0" footer="0"/>
    <c:pageSetup paperSize="9" orientation="landscape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PE" sz="140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PRODUCCIÓN MENSUAL  DE ENERGÍA ELÉCTRICA  </a:t>
            </a:r>
          </a:p>
          <a:p>
            <a:pPr>
              <a:defRPr sz="140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PE" sz="140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ORIGEN  -  RECURSOS ENERGÉTICOS RENOVABLES   ( RER*)</a:t>
            </a:r>
          </a:p>
        </c:rich>
      </c:tx>
      <c:layout>
        <c:manualLayout>
          <c:xMode val="edge"/>
          <c:yMode val="edge"/>
          <c:x val="0.30685783241405534"/>
          <c:y val="5.6841416906691873E-2"/>
        </c:manualLayout>
      </c:layout>
      <c:overlay val="0"/>
      <c:spPr>
        <a:solidFill>
          <a:srgbClr val="C4D79B"/>
        </a:solidFill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prstMaterial="plastic">
          <a:bevelT w="88900" h="114300"/>
        </a:sp3d>
      </c:spPr>
    </c:title>
    <c:autoTitleDeleted val="0"/>
    <c:plotArea>
      <c:layout>
        <c:manualLayout>
          <c:layoutTarget val="inner"/>
          <c:xMode val="edge"/>
          <c:yMode val="edge"/>
          <c:x val="7.532829079570974E-2"/>
          <c:y val="0.18705052398069005"/>
          <c:w val="0.88942669957870124"/>
          <c:h val="0.60791420293724263"/>
        </c:manualLayout>
      </c:layout>
      <c:lineChart>
        <c:grouping val="standard"/>
        <c:varyColors val="0"/>
        <c:ser>
          <c:idx val="0"/>
          <c:order val="0"/>
          <c:tx>
            <c:strRef>
              <c:f>'3.5.3.2.1 Graf'!$S$100</c:f>
              <c:strCache>
                <c:ptCount val="1"/>
                <c:pt idx="0">
                  <c:v>Mini Hidro &lt; 20 MW</c:v>
                </c:pt>
              </c:strCache>
            </c:strRef>
          </c:tx>
          <c:marker>
            <c:spPr>
              <a:solidFill>
                <a:schemeClr val="accent1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 prstMaterial="plastic"/>
            </c:spPr>
          </c:marker>
          <c:cat>
            <c:strRef>
              <c:f>'3.5.3.2.1 Graf'!$T$99:$AE$99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'3.5.3.2.1 Graf'!$T$100:$AE$100</c:f>
              <c:numCache>
                <c:formatCode>_(* #,##0.00_);_(* \(#,##0.00\);_(* "-"??_);_(@_)</c:formatCode>
                <c:ptCount val="12"/>
                <c:pt idx="0">
                  <c:v>255.86855291250006</c:v>
                </c:pt>
                <c:pt idx="1">
                  <c:v>239.93264670250005</c:v>
                </c:pt>
                <c:pt idx="2">
                  <c:v>262.51571318250001</c:v>
                </c:pt>
                <c:pt idx="3">
                  <c:v>255.20617770250001</c:v>
                </c:pt>
                <c:pt idx="4">
                  <c:v>225.38647652749989</c:v>
                </c:pt>
                <c:pt idx="5">
                  <c:v>158.27630247499997</c:v>
                </c:pt>
                <c:pt idx="6">
                  <c:v>143.31895244000003</c:v>
                </c:pt>
                <c:pt idx="7">
                  <c:v>125.27145275500004</c:v>
                </c:pt>
                <c:pt idx="8">
                  <c:v>126.04281850250005</c:v>
                </c:pt>
                <c:pt idx="9">
                  <c:v>141.6727928</c:v>
                </c:pt>
                <c:pt idx="10">
                  <c:v>129.29241770250005</c:v>
                </c:pt>
                <c:pt idx="11">
                  <c:v>248.11486379499996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94B-49CE-B4CC-D42B7BB22CFB}"/>
            </c:ext>
          </c:extLst>
        </c:ser>
        <c:ser>
          <c:idx val="1"/>
          <c:order val="1"/>
          <c:tx>
            <c:strRef>
              <c:f>'3.5.3.2.1 Graf'!$S$101</c:f>
              <c:strCache>
                <c:ptCount val="1"/>
                <c:pt idx="0">
                  <c:v>Bagazo y Biogas</c:v>
                </c:pt>
              </c:strCache>
            </c:strRef>
          </c:tx>
          <c:spPr>
            <a:ln w="31750" cap="rnd">
              <a:solidFill>
                <a:srgbClr val="00B050"/>
              </a:solidFill>
            </a:ln>
          </c:spPr>
          <c:marker>
            <c:symbol val="square"/>
            <c:size val="7"/>
            <c:spPr>
              <a:solidFill>
                <a:schemeClr val="accent6">
                  <a:lumMod val="75000"/>
                </a:schemeClr>
              </a:solidFill>
              <a:ln w="12700">
                <a:noFill/>
              </a:ln>
              <a:scene3d>
                <a:camera prst="orthographicFront"/>
                <a:lightRig rig="threePt" dir="t"/>
              </a:scene3d>
              <a:sp3d prstMaterial="plastic">
                <a:bevelT w="31750"/>
              </a:sp3d>
            </c:spPr>
          </c:marker>
          <c:cat>
            <c:strRef>
              <c:f>'3.5.3.2.1 Graf'!$T$99:$AE$99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'3.5.3.2.1 Graf'!$T$101:$AE$101</c:f>
              <c:numCache>
                <c:formatCode>_(* #,##0.00_);_(* \(#,##0.00\);_(* "-"??_);_(@_)</c:formatCode>
                <c:ptCount val="12"/>
                <c:pt idx="0">
                  <c:v>24.034369999999999</c:v>
                </c:pt>
                <c:pt idx="1">
                  <c:v>20.648565999999999</c:v>
                </c:pt>
                <c:pt idx="2">
                  <c:v>23.211398000000003</c:v>
                </c:pt>
                <c:pt idx="3">
                  <c:v>18.044073000000001</c:v>
                </c:pt>
                <c:pt idx="4">
                  <c:v>19.599796999999999</c:v>
                </c:pt>
                <c:pt idx="5">
                  <c:v>21.865088</c:v>
                </c:pt>
                <c:pt idx="6">
                  <c:v>14.205988000000001</c:v>
                </c:pt>
                <c:pt idx="7">
                  <c:v>23.172725</c:v>
                </c:pt>
                <c:pt idx="8">
                  <c:v>31.793655999999999</c:v>
                </c:pt>
                <c:pt idx="9">
                  <c:v>37.041884000000003</c:v>
                </c:pt>
                <c:pt idx="10">
                  <c:v>37.985629000000003</c:v>
                </c:pt>
                <c:pt idx="11">
                  <c:v>32.999783000000001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94B-49CE-B4CC-D42B7BB22CFB}"/>
            </c:ext>
          </c:extLst>
        </c:ser>
        <c:ser>
          <c:idx val="2"/>
          <c:order val="2"/>
          <c:tx>
            <c:strRef>
              <c:f>'3.5.3.2.1 Graf'!$S$102</c:f>
              <c:strCache>
                <c:ptCount val="1"/>
                <c:pt idx="0">
                  <c:v>Solar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'3.5.3.2.1 Graf'!$T$99:$AE$99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'3.5.3.2.1 Graf'!$T$102:$AE$102</c:f>
              <c:numCache>
                <c:formatCode>_(* #,##0.00_);_(* \(#,##0.00\);_(* "-"??_);_(@_)</c:formatCode>
                <c:ptCount val="12"/>
                <c:pt idx="0">
                  <c:v>57.739035000000001</c:v>
                </c:pt>
                <c:pt idx="1">
                  <c:v>54.238879999999988</c:v>
                </c:pt>
                <c:pt idx="2">
                  <c:v>60.145744000000015</c:v>
                </c:pt>
                <c:pt idx="3">
                  <c:v>64.58492600000001</c:v>
                </c:pt>
                <c:pt idx="4">
                  <c:v>58.922356999999984</c:v>
                </c:pt>
                <c:pt idx="5">
                  <c:v>55.065021000000002</c:v>
                </c:pt>
                <c:pt idx="6">
                  <c:v>61.047369999999994</c:v>
                </c:pt>
                <c:pt idx="7">
                  <c:v>64.282461999999981</c:v>
                </c:pt>
                <c:pt idx="8">
                  <c:v>70.447510000000008</c:v>
                </c:pt>
                <c:pt idx="9">
                  <c:v>76.352234999999993</c:v>
                </c:pt>
                <c:pt idx="10">
                  <c:v>81.511908000000005</c:v>
                </c:pt>
                <c:pt idx="11">
                  <c:v>73.790666999999999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94B-49CE-B4CC-D42B7BB22CFB}"/>
            </c:ext>
          </c:extLst>
        </c:ser>
        <c:ser>
          <c:idx val="4"/>
          <c:order val="3"/>
          <c:tx>
            <c:strRef>
              <c:f>'3.5.3.2.1 Graf'!$S$103</c:f>
              <c:strCache>
                <c:ptCount val="1"/>
                <c:pt idx="0">
                  <c:v>Eólica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C00000"/>
              </a:solidFill>
              <a:ln>
                <a:noFill/>
              </a:ln>
            </c:spPr>
          </c:marker>
          <c:cat>
            <c:strRef>
              <c:f>'3.5.3.2.1 Graf'!$T$99:$AE$99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'3.5.3.2.1 Graf'!$T$103:$AE$103</c:f>
              <c:numCache>
                <c:formatCode>_(* #,##0.00_);_(* \(#,##0.00\);_(* "-"??_);_(@_)</c:formatCode>
                <c:ptCount val="12"/>
                <c:pt idx="0">
                  <c:v>113.46737899999999</c:v>
                </c:pt>
                <c:pt idx="1">
                  <c:v>124.78872000000001</c:v>
                </c:pt>
                <c:pt idx="2">
                  <c:v>130.86959899999999</c:v>
                </c:pt>
                <c:pt idx="3">
                  <c:v>141.97300999999999</c:v>
                </c:pt>
                <c:pt idx="4">
                  <c:v>131.14325099999999</c:v>
                </c:pt>
                <c:pt idx="5">
                  <c:v>162.59018700000001</c:v>
                </c:pt>
                <c:pt idx="6">
                  <c:v>170.17253500000001</c:v>
                </c:pt>
                <c:pt idx="7">
                  <c:v>184.17024600000002</c:v>
                </c:pt>
                <c:pt idx="8">
                  <c:v>174.24249699999996</c:v>
                </c:pt>
                <c:pt idx="9">
                  <c:v>173.99919700000001</c:v>
                </c:pt>
                <c:pt idx="10">
                  <c:v>157.42154300000001</c:v>
                </c:pt>
                <c:pt idx="11">
                  <c:v>148.03754000000004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294B-49CE-B4CC-D42B7BB22C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680896"/>
        <c:axId val="149682816"/>
      </c:lineChart>
      <c:catAx>
        <c:axId val="149680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PE"/>
          </a:p>
        </c:txPr>
        <c:crossAx val="149682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9682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2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s-PE" sz="1200">
                    <a:latin typeface="Arial" panose="020B0604020202020204" pitchFamily="34" charset="0"/>
                    <a:cs typeface="Arial" panose="020B0604020202020204" pitchFamily="34" charset="0"/>
                  </a:rPr>
                  <a:t>GW.h</a:t>
                </a:r>
              </a:p>
            </c:rich>
          </c:tx>
          <c:layout>
            <c:manualLayout>
              <c:xMode val="edge"/>
              <c:yMode val="edge"/>
              <c:x val="2.2816682554288831E-2"/>
              <c:y val="0.4550363084569129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2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PE"/>
          </a:p>
        </c:txPr>
        <c:crossAx val="1496808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3683492852406745"/>
          <c:y val="0.88669145688612261"/>
          <c:w val="0.67933679738598107"/>
          <c:h val="5.7553972231387251E-2"/>
        </c:manualLayout>
      </c:layout>
      <c:overlay val="0"/>
      <c:txPr>
        <a:bodyPr/>
        <a:lstStyle/>
        <a:p>
          <a:pPr>
            <a:defRPr sz="1400">
              <a:latin typeface="Arial" panose="020B0604020202020204" pitchFamily="34" charset="0"/>
              <a:cs typeface="Arial" panose="020B0604020202020204" pitchFamily="34" charset="0"/>
            </a:defRPr>
          </a:pPr>
          <a:endParaRPr lang="es-PE"/>
        </a:p>
      </c:txPr>
    </c:legend>
    <c:plotVisOnly val="1"/>
    <c:dispBlanksAs val="gap"/>
    <c:showDLblsOverMax val="0"/>
  </c:chart>
  <c:printSettings>
    <c:headerFooter alignWithMargins="0"/>
    <c:pageMargins b="1" l="0.75" r="0.75" t="1" header="0" footer="0"/>
    <c:pageSetup paperSize="9" orientation="landscape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algn="ctr" rtl="0">
              <a:defRPr lang="es-PE" sz="1350" b="1" i="0" u="none" strike="noStrike" kern="1200" baseline="0">
                <a:solidFill>
                  <a:schemeClr val="tx1"/>
                </a:solidFill>
                <a:latin typeface="Arial"/>
                <a:ea typeface="Arial"/>
                <a:cs typeface="Arial"/>
              </a:defRPr>
            </a:pPr>
            <a:r>
              <a:rPr lang="es-PE" sz="1350" b="1" i="0" u="none" strike="noStrike" kern="1200" baseline="0">
                <a:solidFill>
                  <a:schemeClr val="tx1"/>
                </a:solidFill>
                <a:latin typeface="Arial"/>
                <a:ea typeface="Arial"/>
                <a:cs typeface="Arial"/>
              </a:rPr>
              <a:t>PRODUCCIÓN MENSUAL DE ENERGÍA ELÉCTRICA - ORIGEN TÉRMICO
EMPRESAS REPRESENTATIVAS - USO PROPIO</a:t>
            </a:r>
          </a:p>
        </c:rich>
      </c:tx>
      <c:layout>
        <c:manualLayout>
          <c:xMode val="edge"/>
          <c:yMode val="edge"/>
          <c:x val="0.25314133081194523"/>
          <c:y val="2.1514880610723909E-2"/>
        </c:manualLayout>
      </c:layout>
      <c:overlay val="0"/>
      <c:spPr>
        <a:solidFill>
          <a:srgbClr val="C4D79B"/>
        </a:solidFill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prstMaterial="plastic">
          <a:bevelT w="69850" h="101600"/>
        </a:sp3d>
      </c:spPr>
    </c:title>
    <c:autoTitleDeleted val="0"/>
    <c:plotArea>
      <c:layout>
        <c:manualLayout>
          <c:layoutTarget val="inner"/>
          <c:xMode val="edge"/>
          <c:yMode val="edge"/>
          <c:x val="5.9558173066549841E-2"/>
          <c:y val="0.11952881603932561"/>
          <c:w val="0.91066367850143948"/>
          <c:h val="0.73737494965105099"/>
        </c:manualLayout>
      </c:layout>
      <c:lineChart>
        <c:grouping val="standard"/>
        <c:varyColors val="0"/>
        <c:ser>
          <c:idx val="0"/>
          <c:order val="0"/>
          <c:tx>
            <c:strRef>
              <c:f>'3.5.3.2.2 Graf'!$S$55</c:f>
              <c:strCache>
                <c:ptCount val="1"/>
                <c:pt idx="0">
                  <c:v>PERÚ LNG</c:v>
                </c:pt>
              </c:strCache>
            </c:strRef>
          </c:tx>
          <c:cat>
            <c:strRef>
              <c:f>'3.5.3.2.2 Graf'!$T$54:$AE$54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'3.5.3.2.2 Graf'!$T$55:$AE$55</c:f>
              <c:numCache>
                <c:formatCode>#,##0.00</c:formatCode>
                <c:ptCount val="12"/>
                <c:pt idx="0">
                  <c:v>25.18075</c:v>
                </c:pt>
                <c:pt idx="1">
                  <c:v>20.495000000000001</c:v>
                </c:pt>
                <c:pt idx="2">
                  <c:v>14.86881</c:v>
                </c:pt>
                <c:pt idx="3">
                  <c:v>20.520379999999999</c:v>
                </c:pt>
                <c:pt idx="4">
                  <c:v>17.96706</c:v>
                </c:pt>
                <c:pt idx="5">
                  <c:v>11.449339999999999</c:v>
                </c:pt>
                <c:pt idx="6">
                  <c:v>18.53378</c:v>
                </c:pt>
                <c:pt idx="7">
                  <c:v>15.206340000000001</c:v>
                </c:pt>
                <c:pt idx="8">
                  <c:v>14.134409999999999</c:v>
                </c:pt>
                <c:pt idx="9">
                  <c:v>13.49169</c:v>
                </c:pt>
                <c:pt idx="10">
                  <c:v>16.76878</c:v>
                </c:pt>
                <c:pt idx="11">
                  <c:v>26.662279999999999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C7A-44E6-8036-903CE6378A49}"/>
            </c:ext>
          </c:extLst>
        </c:ser>
        <c:ser>
          <c:idx val="1"/>
          <c:order val="1"/>
          <c:tx>
            <c:strRef>
              <c:f>'3.5.3.2.2 Graf'!$S$56</c:f>
              <c:strCache>
                <c:ptCount val="1"/>
                <c:pt idx="0">
                  <c:v>PLUSPETROL CORPORATION</c:v>
                </c:pt>
              </c:strCache>
            </c:strRef>
          </c:tx>
          <c:cat>
            <c:strRef>
              <c:f>'3.5.3.2.2 Graf'!$T$54:$AE$54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'3.5.3.2.2 Graf'!$T$56:$AE$56</c:f>
              <c:numCache>
                <c:formatCode>#,##0.00</c:formatCode>
                <c:ptCount val="12"/>
                <c:pt idx="0">
                  <c:v>16.506343999999999</c:v>
                </c:pt>
                <c:pt idx="1">
                  <c:v>15.460720000000002</c:v>
                </c:pt>
                <c:pt idx="2">
                  <c:v>14.666332000000001</c:v>
                </c:pt>
                <c:pt idx="3">
                  <c:v>14.776831999999999</c:v>
                </c:pt>
                <c:pt idx="4">
                  <c:v>15.409782</c:v>
                </c:pt>
                <c:pt idx="5">
                  <c:v>14.843466000000001</c:v>
                </c:pt>
                <c:pt idx="6">
                  <c:v>15.383396000000001</c:v>
                </c:pt>
                <c:pt idx="7">
                  <c:v>15.424211000000001</c:v>
                </c:pt>
                <c:pt idx="8">
                  <c:v>15.01277</c:v>
                </c:pt>
                <c:pt idx="9">
                  <c:v>15.443945999999999</c:v>
                </c:pt>
                <c:pt idx="10">
                  <c:v>15.334900999999999</c:v>
                </c:pt>
                <c:pt idx="11">
                  <c:v>16.09233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C7A-44E6-8036-903CE6378A49}"/>
            </c:ext>
          </c:extLst>
        </c:ser>
        <c:ser>
          <c:idx val="3"/>
          <c:order val="2"/>
          <c:tx>
            <c:strRef>
              <c:f>'3.5.3.2.2 Graf'!$S$57</c:f>
              <c:strCache>
                <c:ptCount val="1"/>
                <c:pt idx="0">
                  <c:v>CASA GRANDE</c:v>
                </c:pt>
              </c:strCache>
            </c:strRef>
          </c:tx>
          <c:cat>
            <c:strRef>
              <c:f>'3.5.3.2.2 Graf'!$T$54:$AE$54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'3.5.3.2.2 Graf'!$T$57:$AE$57</c:f>
              <c:numCache>
                <c:formatCode>#,##0.00</c:formatCode>
                <c:ptCount val="12"/>
                <c:pt idx="0">
                  <c:v>12.020531999999999</c:v>
                </c:pt>
                <c:pt idx="1">
                  <c:v>13.031497999999999</c:v>
                </c:pt>
                <c:pt idx="2">
                  <c:v>0.42916799999999999</c:v>
                </c:pt>
                <c:pt idx="3">
                  <c:v>5.3484300000000005</c:v>
                </c:pt>
                <c:pt idx="4">
                  <c:v>13.11565</c:v>
                </c:pt>
                <c:pt idx="5">
                  <c:v>13.22457</c:v>
                </c:pt>
                <c:pt idx="6">
                  <c:v>13.149319999999999</c:v>
                </c:pt>
                <c:pt idx="7">
                  <c:v>11.567410000000001</c:v>
                </c:pt>
                <c:pt idx="8">
                  <c:v>13.820432</c:v>
                </c:pt>
                <c:pt idx="9">
                  <c:v>14.730127</c:v>
                </c:pt>
                <c:pt idx="10">
                  <c:v>12.504828999999999</c:v>
                </c:pt>
                <c:pt idx="11">
                  <c:v>13.165092000000001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C7A-44E6-8036-903CE6378A49}"/>
            </c:ext>
          </c:extLst>
        </c:ser>
        <c:ser>
          <c:idx val="5"/>
          <c:order val="3"/>
          <c:tx>
            <c:strRef>
              <c:f>'3.5.3.2.2 Graf'!$S$58</c:f>
              <c:strCache>
                <c:ptCount val="1"/>
                <c:pt idx="0">
                  <c:v>ILLAPU</c:v>
                </c:pt>
              </c:strCache>
            </c:strRef>
          </c:tx>
          <c:cat>
            <c:strRef>
              <c:f>'3.5.3.2.2 Graf'!$T$54:$AE$54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'3.5.3.2.2 Graf'!$T$58:$AE$58</c:f>
              <c:numCache>
                <c:formatCode>#,##0.00</c:formatCode>
                <c:ptCount val="12"/>
                <c:pt idx="0">
                  <c:v>8.7312900000000013</c:v>
                </c:pt>
                <c:pt idx="1">
                  <c:v>8.3780849999999987</c:v>
                </c:pt>
                <c:pt idx="2">
                  <c:v>8.7341360000000012</c:v>
                </c:pt>
                <c:pt idx="3">
                  <c:v>7.2672079999999992</c:v>
                </c:pt>
                <c:pt idx="4">
                  <c:v>6.4855749999999999</c:v>
                </c:pt>
                <c:pt idx="5">
                  <c:v>8.5151010000000014</c:v>
                </c:pt>
                <c:pt idx="6">
                  <c:v>8.7813780000000001</c:v>
                </c:pt>
                <c:pt idx="7">
                  <c:v>8.371124</c:v>
                </c:pt>
                <c:pt idx="8">
                  <c:v>8.963769000000001</c:v>
                </c:pt>
                <c:pt idx="9">
                  <c:v>7.690518</c:v>
                </c:pt>
                <c:pt idx="10">
                  <c:v>8.4674249999999986</c:v>
                </c:pt>
                <c:pt idx="11">
                  <c:v>8.8142099999999992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1C7A-44E6-8036-903CE6378A49}"/>
            </c:ext>
          </c:extLst>
        </c:ser>
        <c:ser>
          <c:idx val="6"/>
          <c:order val="4"/>
          <c:tx>
            <c:strRef>
              <c:f>'3.5.3.2.2 Graf'!$S$59</c:f>
              <c:strCache>
                <c:ptCount val="1"/>
                <c:pt idx="0">
                  <c:v>PLUSPETROL NORTE</c:v>
                </c:pt>
              </c:strCache>
            </c:strRef>
          </c:tx>
          <c:marker>
            <c:symbol val="circle"/>
            <c:size val="7"/>
          </c:marker>
          <c:cat>
            <c:strRef>
              <c:f>'3.5.3.2.2 Graf'!$T$54:$AE$54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'3.5.3.2.2 Graf'!$T$59:$AE$59</c:f>
              <c:numCache>
                <c:formatCode>#,##0.00</c:formatCode>
                <c:ptCount val="12"/>
                <c:pt idx="0">
                  <c:v>15.582516</c:v>
                </c:pt>
                <c:pt idx="1">
                  <c:v>15.789164999999999</c:v>
                </c:pt>
                <c:pt idx="2">
                  <c:v>20.179991000000001</c:v>
                </c:pt>
                <c:pt idx="3">
                  <c:v>12.282215000000001</c:v>
                </c:pt>
                <c:pt idx="4">
                  <c:v>0.99223499999999998</c:v>
                </c:pt>
                <c:pt idx="5">
                  <c:v>0.93539700000000003</c:v>
                </c:pt>
                <c:pt idx="6">
                  <c:v>0.98550899999999997</c:v>
                </c:pt>
                <c:pt idx="7">
                  <c:v>0.92175299999999993</c:v>
                </c:pt>
                <c:pt idx="8">
                  <c:v>0.89325500000000002</c:v>
                </c:pt>
                <c:pt idx="9">
                  <c:v>0.90580399999999994</c:v>
                </c:pt>
                <c:pt idx="10">
                  <c:v>0.87944</c:v>
                </c:pt>
                <c:pt idx="11">
                  <c:v>0.85387999999999997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1C7A-44E6-8036-903CE6378A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132416"/>
        <c:axId val="151142400"/>
      </c:lineChart>
      <c:catAx>
        <c:axId val="151132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4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PE"/>
          </a:p>
        </c:txPr>
        <c:crossAx val="151142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1142400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2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s-PE" sz="1200" b="1">
                    <a:latin typeface="Arial" panose="020B0604020202020204" pitchFamily="34" charset="0"/>
                    <a:cs typeface="Arial" panose="020B0604020202020204" pitchFamily="34" charset="0"/>
                  </a:rPr>
                  <a:t>GW.h</a:t>
                </a:r>
              </a:p>
            </c:rich>
          </c:tx>
          <c:layout>
            <c:manualLayout>
              <c:xMode val="edge"/>
              <c:yMode val="edge"/>
              <c:x val="4.8354935669338971E-3"/>
              <c:y val="0.4461286989332095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2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PE"/>
          </a:p>
        </c:txPr>
        <c:crossAx val="151132416"/>
        <c:crosses val="autoZero"/>
        <c:crossBetween val="between"/>
        <c:majorUnit val="2.5"/>
      </c:valAx>
    </c:plotArea>
    <c:legend>
      <c:legendPos val="r"/>
      <c:layout>
        <c:manualLayout>
          <c:xMode val="edge"/>
          <c:yMode val="edge"/>
          <c:x val="6.2440027909051017E-2"/>
          <c:y val="0.92946459113318403"/>
          <c:w val="0.90586049702044957"/>
          <c:h val="4.7138099507108899E-2"/>
        </c:manualLayout>
      </c:layout>
      <c:overlay val="0"/>
      <c:txPr>
        <a:bodyPr/>
        <a:lstStyle/>
        <a:p>
          <a:pPr>
            <a:defRPr sz="1050">
              <a:latin typeface="Arial" panose="020B0604020202020204" pitchFamily="34" charset="0"/>
              <a:cs typeface="Arial" panose="020B0604020202020204" pitchFamily="34" charset="0"/>
            </a:defRPr>
          </a:pPr>
          <a:endParaRPr lang="es-PE"/>
        </a:p>
      </c:txPr>
    </c:legend>
    <c:plotVisOnly val="1"/>
    <c:dispBlanksAs val="gap"/>
    <c:showDLblsOverMax val="0"/>
  </c:chart>
  <c:printSettings>
    <c:headerFooter alignWithMargins="0"/>
    <c:pageMargins b="1" l="0.75" r="0.75" t="1" header="0" footer="0"/>
    <c:pageSetup paperSize="9" orientation="landscape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algn="ctr" rtl="0">
              <a:defRPr lang="es-PE" sz="1350" b="1" i="0" u="none" strike="noStrike" kern="1200" baseline="0">
                <a:solidFill>
                  <a:schemeClr val="tx1"/>
                </a:solidFill>
                <a:latin typeface="Arial"/>
                <a:ea typeface="Arial"/>
                <a:cs typeface="Arial"/>
              </a:defRPr>
            </a:pPr>
            <a:r>
              <a:rPr lang="es-PE" sz="1350" b="1" i="0" u="none" strike="noStrike" kern="1200" baseline="0">
                <a:solidFill>
                  <a:schemeClr val="tx1"/>
                </a:solidFill>
                <a:latin typeface="Arial"/>
                <a:ea typeface="Arial"/>
                <a:cs typeface="Arial"/>
              </a:rPr>
              <a:t>PRODUCCIÓN MENSUAL DE ENERGÍA ELÉCTRICA - ORIGEN HIDRAÚLICO 
EMPRESAS REPRESENTATIVAS - USO PROPIO</a:t>
            </a:r>
          </a:p>
        </c:rich>
      </c:tx>
      <c:layout>
        <c:manualLayout>
          <c:xMode val="edge"/>
          <c:yMode val="edge"/>
          <c:x val="0.23369668846040645"/>
          <c:y val="2.7586103834500896E-2"/>
        </c:manualLayout>
      </c:layout>
      <c:overlay val="0"/>
      <c:spPr>
        <a:solidFill>
          <a:srgbClr val="C4D79B"/>
        </a:solidFill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prstMaterial="plastic">
          <a:bevelT w="69850" h="63500"/>
        </a:sp3d>
      </c:spPr>
    </c:title>
    <c:autoTitleDeleted val="0"/>
    <c:plotArea>
      <c:layout>
        <c:manualLayout>
          <c:layoutTarget val="inner"/>
          <c:xMode val="edge"/>
          <c:yMode val="edge"/>
          <c:x val="7.6775467838792133E-2"/>
          <c:y val="0.14655184751468844"/>
          <c:w val="0.89347450697394348"/>
          <c:h val="0.76734514991277081"/>
        </c:manualLayout>
      </c:layout>
      <c:lineChart>
        <c:grouping val="standard"/>
        <c:varyColors val="0"/>
        <c:ser>
          <c:idx val="0"/>
          <c:order val="0"/>
          <c:tx>
            <c:strRef>
              <c:f>'3.5.3.2.2 Graf'!$S$22</c:f>
              <c:strCache>
                <c:ptCount val="1"/>
                <c:pt idx="0">
                  <c:v>CHUNGAR</c:v>
                </c:pt>
              </c:strCache>
            </c:strRef>
          </c:tx>
          <c:cat>
            <c:strRef>
              <c:f>'3.5.3.2.2 Graf'!$T$21:$AE$21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'3.5.3.2.2 Graf'!$T$22:$AE$22</c:f>
              <c:numCache>
                <c:formatCode>#,##0.00</c:formatCode>
                <c:ptCount val="12"/>
                <c:pt idx="0">
                  <c:v>11.512757000000001</c:v>
                </c:pt>
                <c:pt idx="1">
                  <c:v>11.569300999999999</c:v>
                </c:pt>
                <c:pt idx="2">
                  <c:v>13.280286</c:v>
                </c:pt>
                <c:pt idx="3">
                  <c:v>13.918595999999999</c:v>
                </c:pt>
                <c:pt idx="4">
                  <c:v>14.414228000000001</c:v>
                </c:pt>
                <c:pt idx="5">
                  <c:v>11.764315</c:v>
                </c:pt>
                <c:pt idx="6">
                  <c:v>11.994932</c:v>
                </c:pt>
                <c:pt idx="7">
                  <c:v>12.544637000000002</c:v>
                </c:pt>
                <c:pt idx="8">
                  <c:v>13.349859</c:v>
                </c:pt>
                <c:pt idx="9">
                  <c:v>13.079547000000002</c:v>
                </c:pt>
                <c:pt idx="10">
                  <c:v>11.199731</c:v>
                </c:pt>
                <c:pt idx="11">
                  <c:v>13.936143000000001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9BA-4DA9-8224-0FC6885CC1E7}"/>
            </c:ext>
          </c:extLst>
        </c:ser>
        <c:ser>
          <c:idx val="1"/>
          <c:order val="1"/>
          <c:tx>
            <c:strRef>
              <c:f>'3.5.3.2.2 Graf'!$S$23</c:f>
              <c:strCache>
                <c:ptCount val="1"/>
                <c:pt idx="0">
                  <c:v>UNACEM</c:v>
                </c:pt>
              </c:strCache>
            </c:strRef>
          </c:tx>
          <c:cat>
            <c:strRef>
              <c:f>'3.5.3.2.2 Graf'!$T$21:$AE$21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'3.5.3.2.2 Graf'!$T$23:$AE$23</c:f>
              <c:numCache>
                <c:formatCode>#,##0.00</c:formatCode>
                <c:ptCount val="12"/>
                <c:pt idx="0">
                  <c:v>17.586656000000001</c:v>
                </c:pt>
                <c:pt idx="1">
                  <c:v>16.724845000000002</c:v>
                </c:pt>
                <c:pt idx="2">
                  <c:v>9.9072630000000004</c:v>
                </c:pt>
                <c:pt idx="3">
                  <c:v>1.8240229999999999</c:v>
                </c:pt>
                <c:pt idx="4">
                  <c:v>3.9931770000000002</c:v>
                </c:pt>
                <c:pt idx="5">
                  <c:v>8.0257860000000001</c:v>
                </c:pt>
                <c:pt idx="6">
                  <c:v>12.176426000000001</c:v>
                </c:pt>
                <c:pt idx="7">
                  <c:v>10.925687</c:v>
                </c:pt>
                <c:pt idx="8">
                  <c:v>10.790367</c:v>
                </c:pt>
                <c:pt idx="9">
                  <c:v>11.776878</c:v>
                </c:pt>
                <c:pt idx="10">
                  <c:v>9.0027920000000012</c:v>
                </c:pt>
                <c:pt idx="11">
                  <c:v>14.432187999999998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9BA-4DA9-8224-0FC6885CC1E7}"/>
            </c:ext>
          </c:extLst>
        </c:ser>
        <c:ser>
          <c:idx val="2"/>
          <c:order val="2"/>
          <c:tx>
            <c:strRef>
              <c:f>'3.5.3.2.2 Graf'!$S$24</c:f>
              <c:strCache>
                <c:ptCount val="1"/>
                <c:pt idx="0">
                  <c:v>HORIZONTE</c:v>
                </c:pt>
              </c:strCache>
            </c:strRef>
          </c:tx>
          <c:cat>
            <c:strRef>
              <c:f>'3.5.3.2.2 Graf'!$T$21:$AE$21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'3.5.3.2.2 Graf'!$T$24:$AE$24</c:f>
              <c:numCache>
                <c:formatCode>#,##0.00</c:formatCode>
                <c:ptCount val="12"/>
                <c:pt idx="0">
                  <c:v>7.1859500000000001</c:v>
                </c:pt>
                <c:pt idx="1">
                  <c:v>6.74404</c:v>
                </c:pt>
                <c:pt idx="2">
                  <c:v>7.1381000000000006</c:v>
                </c:pt>
                <c:pt idx="3">
                  <c:v>6.9727899999999998</c:v>
                </c:pt>
                <c:pt idx="4">
                  <c:v>5.6198399999999999</c:v>
                </c:pt>
                <c:pt idx="5">
                  <c:v>5.5096360000000004</c:v>
                </c:pt>
                <c:pt idx="6">
                  <c:v>4.79406</c:v>
                </c:pt>
                <c:pt idx="7">
                  <c:v>2.8865400000000001</c:v>
                </c:pt>
                <c:pt idx="8">
                  <c:v>2.9899299999999998</c:v>
                </c:pt>
                <c:pt idx="9">
                  <c:v>4.0629999999999997</c:v>
                </c:pt>
                <c:pt idx="10">
                  <c:v>5.0575200000000002</c:v>
                </c:pt>
                <c:pt idx="11">
                  <c:v>7.08446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9BA-4DA9-8224-0FC6885CC1E7}"/>
            </c:ext>
          </c:extLst>
        </c:ser>
        <c:ser>
          <c:idx val="3"/>
          <c:order val="3"/>
          <c:tx>
            <c:strRef>
              <c:f>'3.5.3.2.2 Graf'!$S$25</c:f>
              <c:strCache>
                <c:ptCount val="1"/>
                <c:pt idx="0">
                  <c:v>MOROCOCHA</c:v>
                </c:pt>
              </c:strCache>
            </c:strRef>
          </c:tx>
          <c:cat>
            <c:strRef>
              <c:f>'3.5.3.2.2 Graf'!$T$21:$AE$21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'3.5.3.2.2 Graf'!$T$25:$AE$25</c:f>
              <c:numCache>
                <c:formatCode>#,##0.00</c:formatCode>
                <c:ptCount val="12"/>
                <c:pt idx="0">
                  <c:v>7.4513259999999999</c:v>
                </c:pt>
                <c:pt idx="1">
                  <c:v>7.0185420000000001</c:v>
                </c:pt>
                <c:pt idx="2">
                  <c:v>7.2079319999999996</c:v>
                </c:pt>
                <c:pt idx="3">
                  <c:v>6.4844239999999997</c:v>
                </c:pt>
                <c:pt idx="4">
                  <c:v>5.1683370000000002</c:v>
                </c:pt>
                <c:pt idx="5">
                  <c:v>3.688895</c:v>
                </c:pt>
                <c:pt idx="6">
                  <c:v>2.8115999999999999</c:v>
                </c:pt>
                <c:pt idx="7">
                  <c:v>2.1240429999999999</c:v>
                </c:pt>
                <c:pt idx="8">
                  <c:v>2.5062570000000002</c:v>
                </c:pt>
                <c:pt idx="9">
                  <c:v>2.38</c:v>
                </c:pt>
                <c:pt idx="10">
                  <c:v>3.98</c:v>
                </c:pt>
                <c:pt idx="11">
                  <c:v>5.3479999999999999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29BA-4DA9-8224-0FC6885CC1E7}"/>
            </c:ext>
          </c:extLst>
        </c:ser>
        <c:ser>
          <c:idx val="4"/>
          <c:order val="4"/>
          <c:tx>
            <c:strRef>
              <c:f>'3.5.3.2.2 Graf'!$S$26</c:f>
              <c:strCache>
                <c:ptCount val="1"/>
                <c:pt idx="0">
                  <c:v>NEXA ATACOCHA</c:v>
                </c:pt>
              </c:strCache>
            </c:strRef>
          </c:tx>
          <c:cat>
            <c:strRef>
              <c:f>'3.5.3.2.2 Graf'!$T$21:$AE$21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'3.5.3.2.2 Graf'!$T$26:$AE$26</c:f>
              <c:numCache>
                <c:formatCode>#,##0.00</c:formatCode>
                <c:ptCount val="12"/>
                <c:pt idx="0">
                  <c:v>3.859</c:v>
                </c:pt>
                <c:pt idx="1">
                  <c:v>3.6309999999999998</c:v>
                </c:pt>
                <c:pt idx="2">
                  <c:v>3.8940000000000001</c:v>
                </c:pt>
                <c:pt idx="3">
                  <c:v>3.754</c:v>
                </c:pt>
                <c:pt idx="4">
                  <c:v>3.883</c:v>
                </c:pt>
                <c:pt idx="5">
                  <c:v>3.2679999999999998</c:v>
                </c:pt>
                <c:pt idx="6">
                  <c:v>2.927</c:v>
                </c:pt>
                <c:pt idx="7">
                  <c:v>2.3239999999999998</c:v>
                </c:pt>
                <c:pt idx="8">
                  <c:v>2.056</c:v>
                </c:pt>
                <c:pt idx="9">
                  <c:v>2.1720000000000002</c:v>
                </c:pt>
                <c:pt idx="10">
                  <c:v>1.881</c:v>
                </c:pt>
                <c:pt idx="11">
                  <c:v>2.2149999999999999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29BA-4DA9-8224-0FC6885CC1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201664"/>
        <c:axId val="151203200"/>
      </c:lineChart>
      <c:catAx>
        <c:axId val="15120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PE"/>
          </a:p>
        </c:txPr>
        <c:crossAx val="151203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1203200"/>
        <c:scaling>
          <c:orientation val="minMax"/>
          <c:max val="2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2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s-PE" sz="1200">
                    <a:latin typeface="Arial" panose="020B0604020202020204" pitchFamily="34" charset="0"/>
                    <a:cs typeface="Arial" panose="020B0604020202020204" pitchFamily="34" charset="0"/>
                  </a:rPr>
                  <a:t>GW.h</a:t>
                </a:r>
              </a:p>
            </c:rich>
          </c:tx>
          <c:layout>
            <c:manualLayout>
              <c:xMode val="edge"/>
              <c:yMode val="edge"/>
              <c:x val="6.7633250286143962E-3"/>
              <c:y val="0.43275890942816697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2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PE"/>
          </a:p>
        </c:txPr>
        <c:crossAx val="151201664"/>
        <c:crosses val="autoZero"/>
        <c:crossBetween val="between"/>
        <c:majorUnit val="1.5"/>
      </c:valAx>
    </c:plotArea>
    <c:legend>
      <c:legendPos val="r"/>
      <c:layout>
        <c:manualLayout>
          <c:xMode val="edge"/>
          <c:yMode val="edge"/>
          <c:x val="5.5818877412551815E-2"/>
          <c:y val="0.93983198824474246"/>
          <c:w val="0.90882951054508943"/>
          <c:h val="4.3103496183148793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s-PE"/>
        </a:p>
      </c:txPr>
    </c:legend>
    <c:plotVisOnly val="1"/>
    <c:dispBlanksAs val="gap"/>
    <c:showDLblsOverMax val="0"/>
  </c:chart>
  <c:printSettings>
    <c:headerFooter alignWithMargins="0"/>
    <c:pageMargins b="1" l="0.75" r="0.75" t="1" header="0" footer="0"/>
    <c:pageSetup paperSize="9" orientation="landscape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PE" sz="10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r>
              <a:rPr lang="es-PE" sz="10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rPr>
              <a:t>MÁXIMA  DEMANDA MENSUAL</a:t>
            </a:r>
          </a:p>
        </c:rich>
      </c:tx>
      <c:layout>
        <c:manualLayout>
          <c:xMode val="edge"/>
          <c:yMode val="edge"/>
          <c:x val="0.35537179983649586"/>
          <c:y val="3.2258279853746609E-2"/>
        </c:manualLayout>
      </c:layout>
      <c:overlay val="0"/>
      <c:spPr>
        <a:solidFill>
          <a:srgbClr val="C4D79B"/>
        </a:solidFill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prstMaterial="plastic">
          <a:bevelT w="44450" h="57150"/>
        </a:sp3d>
      </c:spPr>
    </c:title>
    <c:autoTitleDeleted val="0"/>
    <c:plotArea>
      <c:layout>
        <c:manualLayout>
          <c:layoutTarget val="inner"/>
          <c:xMode val="edge"/>
          <c:yMode val="edge"/>
          <c:x val="0.16699029126213591"/>
          <c:y val="0.19106722901872311"/>
          <c:w val="0.78834951456310676"/>
          <c:h val="0.59553422031809811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Lbl>
              <c:idx val="1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C1-470E-AC1D-8366E30CEC00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'3.6.1 - 3.6.2'!$B$5:$B$16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'3.6.1 - 3.6.2'!$E$5:$E$16</c:f>
              <c:numCache>
                <c:formatCode>#,##0</c:formatCode>
                <c:ptCount val="12"/>
                <c:pt idx="0">
                  <c:v>7070.6282099999999</c:v>
                </c:pt>
                <c:pt idx="1">
                  <c:v>7125.2993800000004</c:v>
                </c:pt>
                <c:pt idx="2">
                  <c:v>7116.7887499999997</c:v>
                </c:pt>
                <c:pt idx="3">
                  <c:v>5173.4887200000003</c:v>
                </c:pt>
                <c:pt idx="4">
                  <c:v>5682.0378000000001</c:v>
                </c:pt>
                <c:pt idx="5">
                  <c:v>6101.78107</c:v>
                </c:pt>
                <c:pt idx="6">
                  <c:v>6383.08673</c:v>
                </c:pt>
                <c:pt idx="7">
                  <c:v>6550.7330899999997</c:v>
                </c:pt>
                <c:pt idx="8">
                  <c:v>6607.5287399999997</c:v>
                </c:pt>
                <c:pt idx="9">
                  <c:v>6835.6389200000003</c:v>
                </c:pt>
                <c:pt idx="10">
                  <c:v>6836.6019999999999</c:v>
                </c:pt>
                <c:pt idx="11">
                  <c:v>6960.0959999999995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3B6-4884-B72F-2F4169B4C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250816"/>
        <c:axId val="151252352"/>
      </c:lineChart>
      <c:catAx>
        <c:axId val="151250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51252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125235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9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MW</a:t>
                </a:r>
              </a:p>
            </c:rich>
          </c:tx>
          <c:layout>
            <c:manualLayout>
              <c:xMode val="edge"/>
              <c:yMode val="edge"/>
              <c:x val="1.7878914448071201E-2"/>
              <c:y val="0.454094875308728"/>
            </c:manualLayout>
          </c:layout>
          <c:overlay val="0"/>
          <c:spPr>
            <a:noFill/>
            <a:ln w="25400">
              <a:noFill/>
            </a:ln>
          </c:spPr>
        </c:title>
        <c:numFmt formatCode="#\ 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5125081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 horizontalDpi="360" verticalDpi="360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chemeClr val="tx1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r>
              <a:rPr lang="es-PE" sz="100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TRANSFERENCIA NETA DE ENERGÍA ELÉCTRICA ENTRE INTEGRANTES DEL COES</a:t>
            </a:r>
          </a:p>
        </c:rich>
      </c:tx>
      <c:layout/>
      <c:overlay val="0"/>
      <c:spPr>
        <a:solidFill>
          <a:srgbClr val="C4D79B"/>
        </a:solidFill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prstMaterial="plastic">
          <a:bevelT w="44450" h="50800"/>
        </a:sp3d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'3.6.1 - 3.6.2'!$O$24</c:f>
              <c:strCache>
                <c:ptCount val="1"/>
                <c:pt idx="0">
                  <c:v>Entrega Neta</c:v>
                </c:pt>
              </c:strCache>
            </c:strRef>
          </c:tx>
          <c:invertIfNegative val="0"/>
          <c:cat>
            <c:strRef>
              <c:f>'3.6.1 - 3.6.2'!$N$25:$N$54</c:f>
              <c:strCache>
                <c:ptCount val="30"/>
                <c:pt idx="0">
                  <c:v>OTROS</c:v>
                </c:pt>
                <c:pt idx="1">
                  <c:v>KALLPA</c:v>
                </c:pt>
                <c:pt idx="2">
                  <c:v>ELECTROPERU</c:v>
                </c:pt>
                <c:pt idx="3">
                  <c:v>ENGIE</c:v>
                </c:pt>
                <c:pt idx="4">
                  <c:v>ENEL GENERACION</c:v>
                </c:pt>
                <c:pt idx="5">
                  <c:v>FENIX</c:v>
                </c:pt>
                <c:pt idx="6">
                  <c:v>STATKRAFT</c:v>
                </c:pt>
                <c:pt idx="7">
                  <c:v>ORAZUL</c:v>
                </c:pt>
                <c:pt idx="8">
                  <c:v>EGEHUALLAGA</c:v>
                </c:pt>
                <c:pt idx="9">
                  <c:v>EGEMSA</c:v>
                </c:pt>
                <c:pt idx="10">
                  <c:v>CELEPSA</c:v>
                </c:pt>
                <c:pt idx="11">
                  <c:v>TERMOCHILCA</c:v>
                </c:pt>
                <c:pt idx="12">
                  <c:v>ENEL GREEN</c:v>
                </c:pt>
                <c:pt idx="13">
                  <c:v>EGASA</c:v>
                </c:pt>
                <c:pt idx="14">
                  <c:v>CHINANGO</c:v>
                </c:pt>
                <c:pt idx="15">
                  <c:v>SAN GABAN</c:v>
                </c:pt>
                <c:pt idx="16">
                  <c:v>INLAND</c:v>
                </c:pt>
                <c:pt idx="17">
                  <c:v>EGEMSA</c:v>
                </c:pt>
                <c:pt idx="18">
                  <c:v>EGASA</c:v>
                </c:pt>
                <c:pt idx="19">
                  <c:v>TERMOCHILCA</c:v>
                </c:pt>
                <c:pt idx="20">
                  <c:v>CELEPSA</c:v>
                </c:pt>
                <c:pt idx="21">
                  <c:v>ORAZUL</c:v>
                </c:pt>
                <c:pt idx="22">
                  <c:v>EGEHUALLAGA</c:v>
                </c:pt>
                <c:pt idx="23">
                  <c:v>STATKRAFT</c:v>
                </c:pt>
                <c:pt idx="24">
                  <c:v>FENIX</c:v>
                </c:pt>
                <c:pt idx="25">
                  <c:v>ELECTROPERU</c:v>
                </c:pt>
                <c:pt idx="26">
                  <c:v>ENGIE</c:v>
                </c:pt>
                <c:pt idx="27">
                  <c:v>ENEL GENERACION</c:v>
                </c:pt>
                <c:pt idx="28">
                  <c:v>KALLPA</c:v>
                </c:pt>
                <c:pt idx="29">
                  <c:v>OTROS</c:v>
                </c:pt>
              </c:strCache>
            </c:strRef>
          </c:cat>
          <c:val>
            <c:numRef>
              <c:f>'3.6.1 - 3.6.2'!$O$25:$O$54</c:f>
              <c:numCache>
                <c:formatCode>#\ ##0.00</c:formatCode>
                <c:ptCount val="30"/>
                <c:pt idx="0">
                  <c:v>0</c:v>
                </c:pt>
                <c:pt idx="1">
                  <c:v>7241.5705639867356</c:v>
                </c:pt>
                <c:pt idx="2">
                  <c:v>6939.5908672517144</c:v>
                </c:pt>
                <c:pt idx="3">
                  <c:v>6299.3889011322226</c:v>
                </c:pt>
                <c:pt idx="4">
                  <c:v>6193.8941014568782</c:v>
                </c:pt>
                <c:pt idx="5">
                  <c:v>2809.8419389996375</c:v>
                </c:pt>
                <c:pt idx="6">
                  <c:v>2220.5539344794602</c:v>
                </c:pt>
                <c:pt idx="7">
                  <c:v>2013.933549393154</c:v>
                </c:pt>
                <c:pt idx="8">
                  <c:v>1867.1944396385545</c:v>
                </c:pt>
                <c:pt idx="9">
                  <c:v>1162.6873627343818</c:v>
                </c:pt>
                <c:pt idx="10">
                  <c:v>1096.9064268087445</c:v>
                </c:pt>
                <c:pt idx="11">
                  <c:v>1062.9473488893559</c:v>
                </c:pt>
                <c:pt idx="12">
                  <c:v>1047.094339913124</c:v>
                </c:pt>
                <c:pt idx="13">
                  <c:v>1007.5427014170906</c:v>
                </c:pt>
                <c:pt idx="14">
                  <c:v>958.00983146607916</c:v>
                </c:pt>
                <c:pt idx="15">
                  <c:v>729.97416157018847</c:v>
                </c:pt>
                <c:pt idx="16">
                  <c:v>620.91822142148533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492-4272-A055-DEEFD889F625}"/>
            </c:ext>
          </c:extLst>
        </c:ser>
        <c:ser>
          <c:idx val="1"/>
          <c:order val="1"/>
          <c:tx>
            <c:strRef>
              <c:f>'3.6.1 - 3.6.2'!$P$24</c:f>
              <c:strCache>
                <c:ptCount val="1"/>
                <c:pt idx="0">
                  <c:v>Retiro Neto</c:v>
                </c:pt>
              </c:strCache>
            </c:strRef>
          </c:tx>
          <c:invertIfNegative val="0"/>
          <c:cat>
            <c:strRef>
              <c:f>'3.6.1 - 3.6.2'!$N$25:$N$54</c:f>
              <c:strCache>
                <c:ptCount val="30"/>
                <c:pt idx="0">
                  <c:v>OTROS</c:v>
                </c:pt>
                <c:pt idx="1">
                  <c:v>KALLPA</c:v>
                </c:pt>
                <c:pt idx="2">
                  <c:v>ELECTROPERU</c:v>
                </c:pt>
                <c:pt idx="3">
                  <c:v>ENGIE</c:v>
                </c:pt>
                <c:pt idx="4">
                  <c:v>ENEL GENERACION</c:v>
                </c:pt>
                <c:pt idx="5">
                  <c:v>FENIX</c:v>
                </c:pt>
                <c:pt idx="6">
                  <c:v>STATKRAFT</c:v>
                </c:pt>
                <c:pt idx="7">
                  <c:v>ORAZUL</c:v>
                </c:pt>
                <c:pt idx="8">
                  <c:v>EGEHUALLAGA</c:v>
                </c:pt>
                <c:pt idx="9">
                  <c:v>EGEMSA</c:v>
                </c:pt>
                <c:pt idx="10">
                  <c:v>CELEPSA</c:v>
                </c:pt>
                <c:pt idx="11">
                  <c:v>TERMOCHILCA</c:v>
                </c:pt>
                <c:pt idx="12">
                  <c:v>ENEL GREEN</c:v>
                </c:pt>
                <c:pt idx="13">
                  <c:v>EGASA</c:v>
                </c:pt>
                <c:pt idx="14">
                  <c:v>CHINANGO</c:v>
                </c:pt>
                <c:pt idx="15">
                  <c:v>SAN GABAN</c:v>
                </c:pt>
                <c:pt idx="16">
                  <c:v>INLAND</c:v>
                </c:pt>
                <c:pt idx="17">
                  <c:v>EGEMSA</c:v>
                </c:pt>
                <c:pt idx="18">
                  <c:v>EGASA</c:v>
                </c:pt>
                <c:pt idx="19">
                  <c:v>TERMOCHILCA</c:v>
                </c:pt>
                <c:pt idx="20">
                  <c:v>CELEPSA</c:v>
                </c:pt>
                <c:pt idx="21">
                  <c:v>ORAZUL</c:v>
                </c:pt>
                <c:pt idx="22">
                  <c:v>EGEHUALLAGA</c:v>
                </c:pt>
                <c:pt idx="23">
                  <c:v>STATKRAFT</c:v>
                </c:pt>
                <c:pt idx="24">
                  <c:v>FENIX</c:v>
                </c:pt>
                <c:pt idx="25">
                  <c:v>ELECTROPERU</c:v>
                </c:pt>
                <c:pt idx="26">
                  <c:v>ENGIE</c:v>
                </c:pt>
                <c:pt idx="27">
                  <c:v>ENEL GENERACION</c:v>
                </c:pt>
                <c:pt idx="28">
                  <c:v>KALLPA</c:v>
                </c:pt>
                <c:pt idx="29">
                  <c:v>OTROS</c:v>
                </c:pt>
              </c:strCache>
            </c:strRef>
          </c:cat>
          <c:val>
            <c:numRef>
              <c:f>'3.6.1 - 3.6.2'!$P$25:$P$54</c:f>
              <c:numCache>
                <c:formatCode>#,##0</c:formatCode>
                <c:ptCount val="30"/>
                <c:pt idx="17" formatCode="#,##0.00">
                  <c:v>637.13574966780925</c:v>
                </c:pt>
                <c:pt idx="18" formatCode="#,##0.00">
                  <c:v>717.40611565536688</c:v>
                </c:pt>
                <c:pt idx="19" formatCode="#,##0.00">
                  <c:v>1078.4743926227038</c:v>
                </c:pt>
                <c:pt idx="20" formatCode="#,##0.00">
                  <c:v>1348.376678073879</c:v>
                </c:pt>
                <c:pt idx="21" formatCode="#,##0.00">
                  <c:v>1546.8272974653855</c:v>
                </c:pt>
                <c:pt idx="22" formatCode="#,##0.00">
                  <c:v>1715.1712181430032</c:v>
                </c:pt>
                <c:pt idx="23" formatCode="#,##0.00">
                  <c:v>1764.556854533299</c:v>
                </c:pt>
                <c:pt idx="24" formatCode="#,##0.00">
                  <c:v>1868.128515771604</c:v>
                </c:pt>
                <c:pt idx="25" formatCode="#,##0.00">
                  <c:v>5836.8610247749402</c:v>
                </c:pt>
                <c:pt idx="26" formatCode="#,##0.00">
                  <c:v>7440.0203535897181</c:v>
                </c:pt>
                <c:pt idx="27" formatCode="#,##0.00">
                  <c:v>7522.3569198356681</c:v>
                </c:pt>
                <c:pt idx="28" formatCode="#,##0.00">
                  <c:v>9255.2855485431646</c:v>
                </c:pt>
                <c:pt idx="29" formatCode="#\ ##0.00">
                  <c:v>4386.3548325345473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492-4272-A055-DEEFD889F6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50955904"/>
        <c:axId val="150957440"/>
      </c:barChart>
      <c:catAx>
        <c:axId val="15095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7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50957440"/>
        <c:crosses val="autoZero"/>
        <c:auto val="1"/>
        <c:lblAlgn val="ctr"/>
        <c:lblOffset val="100"/>
        <c:noMultiLvlLbl val="0"/>
      </c:catAx>
      <c:valAx>
        <c:axId val="150957440"/>
        <c:scaling>
          <c:orientation val="minMax"/>
        </c:scaling>
        <c:delete val="0"/>
        <c:axPos val="l"/>
        <c:majorGridlines/>
        <c:numFmt formatCode="#\ ##0.00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150955904"/>
        <c:crosses val="autoZero"/>
        <c:crossBetween val="between"/>
      </c:valAx>
    </c:plotArea>
    <c:legend>
      <c:legendPos val="b"/>
      <c:layout/>
      <c:overlay val="0"/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P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/>
          <a:lstStyle/>
          <a:p>
            <a:pPr algn="ctr" rtl="0">
              <a:defRPr sz="1200"/>
            </a:pPr>
            <a:r>
              <a:rPr lang="es-PE" sz="1200"/>
              <a:t>EMBALSE DE AGUA DE LA ZONA CENTRO NORTE</a:t>
            </a:r>
          </a:p>
        </c:rich>
      </c:tx>
      <c:layout>
        <c:manualLayout>
          <c:xMode val="edge"/>
          <c:yMode val="edge"/>
          <c:x val="0.2945567929328527"/>
          <c:y val="3.1496062992125984E-2"/>
        </c:manualLayout>
      </c:layout>
      <c:overlay val="0"/>
      <c:spPr>
        <a:solidFill>
          <a:srgbClr val="C4D79B"/>
        </a:solidFill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prstMaterial="plastic">
          <a:bevelT w="44450" h="50800"/>
        </a:sp3d>
      </c:spPr>
    </c:title>
    <c:autoTitleDeleted val="0"/>
    <c:plotArea>
      <c:layout>
        <c:manualLayout>
          <c:layoutTarget val="inner"/>
          <c:xMode val="edge"/>
          <c:yMode val="edge"/>
          <c:x val="9.3617150954608486E-2"/>
          <c:y val="0.17060411182566393"/>
          <c:w val="0.88510760902538932"/>
          <c:h val="0.61096261324623946"/>
        </c:manualLayout>
      </c:layout>
      <c:lineChart>
        <c:grouping val="standard"/>
        <c:varyColors val="0"/>
        <c:ser>
          <c:idx val="0"/>
          <c:order val="0"/>
          <c:tx>
            <c:strRef>
              <c:f>'3.6.3'!$Q$25:$Q$28</c:f>
              <c:strCache>
                <c:ptCount val="1"/>
                <c:pt idx="0">
                  <c:v>2020 Lago  Junín</c:v>
                </c:pt>
              </c:strCache>
            </c:strRef>
          </c:tx>
          <c:cat>
            <c:strRef>
              <c:f>'3.6.3'!$P$29:$P$40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'3.6.3'!$Q$29:$Q$40</c:f>
              <c:numCache>
                <c:formatCode>0.0</c:formatCode>
                <c:ptCount val="12"/>
                <c:pt idx="0">
                  <c:v>285.57900000000001</c:v>
                </c:pt>
                <c:pt idx="1">
                  <c:v>173.28700000000001</c:v>
                </c:pt>
                <c:pt idx="2">
                  <c:v>47.749000000000002</c:v>
                </c:pt>
                <c:pt idx="3">
                  <c:v>167.91</c:v>
                </c:pt>
                <c:pt idx="4">
                  <c:v>289.02699999999999</c:v>
                </c:pt>
                <c:pt idx="5">
                  <c:v>219.58</c:v>
                </c:pt>
                <c:pt idx="6">
                  <c:v>276.45400000000001</c:v>
                </c:pt>
                <c:pt idx="7">
                  <c:v>301.78899999999999</c:v>
                </c:pt>
                <c:pt idx="8">
                  <c:v>311.78100000000001</c:v>
                </c:pt>
                <c:pt idx="9">
                  <c:v>39.161999999999999</c:v>
                </c:pt>
                <c:pt idx="10">
                  <c:v>83.754000000000005</c:v>
                </c:pt>
                <c:pt idx="11">
                  <c:v>133.43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180-4F31-BEAB-A1BA1C77D1AF}"/>
            </c:ext>
          </c:extLst>
        </c:ser>
        <c:ser>
          <c:idx val="1"/>
          <c:order val="1"/>
          <c:tx>
            <c:strRef>
              <c:f>'3.6.3'!$R$25:$R$28</c:f>
              <c:strCache>
                <c:ptCount val="1"/>
                <c:pt idx="0">
                  <c:v>2020 Cuenca  Santa Eulalia</c:v>
                </c:pt>
              </c:strCache>
            </c:strRef>
          </c:tx>
          <c:cat>
            <c:strRef>
              <c:f>'3.6.3'!$P$29:$P$40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'3.6.3'!$R$29:$R$40</c:f>
              <c:numCache>
                <c:formatCode>0.0</c:formatCode>
                <c:ptCount val="12"/>
                <c:pt idx="0">
                  <c:v>152.6190033</c:v>
                </c:pt>
                <c:pt idx="1">
                  <c:v>175.46799999999999</c:v>
                </c:pt>
                <c:pt idx="2">
                  <c:v>210.6119995</c:v>
                </c:pt>
                <c:pt idx="3">
                  <c:v>224.84800720000001</c:v>
                </c:pt>
                <c:pt idx="4">
                  <c:v>227.75799559999999</c:v>
                </c:pt>
                <c:pt idx="5">
                  <c:v>218.28599550000001</c:v>
                </c:pt>
                <c:pt idx="6">
                  <c:v>218.28599550000001</c:v>
                </c:pt>
                <c:pt idx="7">
                  <c:v>183.14799500000001</c:v>
                </c:pt>
                <c:pt idx="8">
                  <c:v>171.16999820000001</c:v>
                </c:pt>
                <c:pt idx="9">
                  <c:v>135.75</c:v>
                </c:pt>
                <c:pt idx="10">
                  <c:v>113.790000915527</c:v>
                </c:pt>
                <c:pt idx="11">
                  <c:v>110.41200256347599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180-4F31-BEAB-A1BA1C77D1AF}"/>
            </c:ext>
          </c:extLst>
        </c:ser>
        <c:ser>
          <c:idx val="2"/>
          <c:order val="2"/>
          <c:tx>
            <c:strRef>
              <c:f>'3.6.3'!$S$25:$S$28</c:f>
              <c:strCache>
                <c:ptCount val="1"/>
                <c:pt idx="0">
                  <c:v>2020 Presa Yuracmayo</c:v>
                </c:pt>
              </c:strCache>
            </c:strRef>
          </c:tx>
          <c:cat>
            <c:strRef>
              <c:f>'3.6.3'!$P$29:$P$40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'3.6.3'!$S$29:$S$40</c:f>
              <c:numCache>
                <c:formatCode>0.0</c:formatCode>
                <c:ptCount val="12"/>
                <c:pt idx="0">
                  <c:v>43.759</c:v>
                </c:pt>
                <c:pt idx="1">
                  <c:v>26.448</c:v>
                </c:pt>
                <c:pt idx="2">
                  <c:v>11.195</c:v>
                </c:pt>
                <c:pt idx="3">
                  <c:v>21.827999999999999</c:v>
                </c:pt>
                <c:pt idx="4">
                  <c:v>31.222999999999999</c:v>
                </c:pt>
                <c:pt idx="5">
                  <c:v>36.299999999999997</c:v>
                </c:pt>
                <c:pt idx="6">
                  <c:v>42.5</c:v>
                </c:pt>
                <c:pt idx="7">
                  <c:v>41.136000000000003</c:v>
                </c:pt>
                <c:pt idx="8">
                  <c:v>44.783000000000001</c:v>
                </c:pt>
                <c:pt idx="9">
                  <c:v>5.4</c:v>
                </c:pt>
                <c:pt idx="10">
                  <c:v>10.071</c:v>
                </c:pt>
                <c:pt idx="11">
                  <c:v>16.584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180-4F31-BEAB-A1BA1C77D1AF}"/>
            </c:ext>
          </c:extLst>
        </c:ser>
        <c:ser>
          <c:idx val="3"/>
          <c:order val="3"/>
          <c:tx>
            <c:strRef>
              <c:f>'3.6.3'!$T$25:$T$28</c:f>
              <c:strCache>
                <c:ptCount val="1"/>
                <c:pt idx="0">
                  <c:v>2020 Laguna  Viconga</c:v>
                </c:pt>
              </c:strCache>
            </c:strRef>
          </c:tx>
          <c:cat>
            <c:strRef>
              <c:f>'3.6.3'!$P$29:$P$40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'3.6.3'!$T$29:$T$40</c:f>
              <c:numCache>
                <c:formatCode>0.0</c:formatCode>
                <c:ptCount val="12"/>
                <c:pt idx="0">
                  <c:v>18.294650000000001</c:v>
                </c:pt>
                <c:pt idx="1">
                  <c:v>18.366409999999998</c:v>
                </c:pt>
                <c:pt idx="2">
                  <c:v>5.4964700000000004</c:v>
                </c:pt>
                <c:pt idx="3">
                  <c:v>7.17936</c:v>
                </c:pt>
                <c:pt idx="4">
                  <c:v>11.52609</c:v>
                </c:pt>
                <c:pt idx="5">
                  <c:v>19.586279999999999</c:v>
                </c:pt>
                <c:pt idx="6">
                  <c:v>21.40183</c:v>
                </c:pt>
                <c:pt idx="7">
                  <c:v>15.445690000000001</c:v>
                </c:pt>
                <c:pt idx="8">
                  <c:v>21.702760000000001</c:v>
                </c:pt>
                <c:pt idx="9">
                  <c:v>1.1005100000000001</c:v>
                </c:pt>
                <c:pt idx="10">
                  <c:v>0.42347000000000001</c:v>
                </c:pt>
                <c:pt idx="11">
                  <c:v>8.1760300000000008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B180-4F31-BEAB-A1BA1C77D1AF}"/>
            </c:ext>
          </c:extLst>
        </c:ser>
        <c:ser>
          <c:idx val="4"/>
          <c:order val="4"/>
          <c:tx>
            <c:strRef>
              <c:f>'3.6.3'!$U$25:$U$28</c:f>
              <c:strCache>
                <c:ptCount val="1"/>
                <c:pt idx="0">
                  <c:v>2020 Lagunas C. Río Santa</c:v>
                </c:pt>
              </c:strCache>
            </c:strRef>
          </c:tx>
          <c:cat>
            <c:strRef>
              <c:f>'3.6.3'!$P$29:$P$40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'3.6.3'!$U$29:$U$40</c:f>
              <c:numCache>
                <c:formatCode>0.0</c:formatCode>
                <c:ptCount val="12"/>
                <c:pt idx="0">
                  <c:v>112.13497311</c:v>
                </c:pt>
                <c:pt idx="1">
                  <c:v>147.58250000000001</c:v>
                </c:pt>
                <c:pt idx="2">
                  <c:v>125.48490590999999</c:v>
                </c:pt>
                <c:pt idx="3">
                  <c:v>83.635152770000005</c:v>
                </c:pt>
                <c:pt idx="4">
                  <c:v>63.09430107</c:v>
                </c:pt>
                <c:pt idx="5">
                  <c:v>33.882305549999998</c:v>
                </c:pt>
                <c:pt idx="6">
                  <c:v>26.028413969999999</c:v>
                </c:pt>
                <c:pt idx="7">
                  <c:v>29.462997309999999</c:v>
                </c:pt>
                <c:pt idx="8">
                  <c:v>26.479986109999999</c:v>
                </c:pt>
                <c:pt idx="9">
                  <c:v>31.18149193</c:v>
                </c:pt>
                <c:pt idx="10">
                  <c:v>41.503180550000003</c:v>
                </c:pt>
                <c:pt idx="11">
                  <c:v>112.92939516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B180-4F31-BEAB-A1BA1C77D1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447232"/>
        <c:axId val="150448768"/>
      </c:lineChart>
      <c:catAx>
        <c:axId val="150447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/>
            </a:pPr>
            <a:endParaRPr lang="es-PE"/>
          </a:p>
        </c:txPr>
        <c:crossAx val="150448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0448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100"/>
                </a:pPr>
                <a:r>
                  <a:rPr lang="es-PE" sz="1100"/>
                  <a:t>Millones de m3</a:t>
                </a:r>
              </a:p>
            </c:rich>
          </c:tx>
          <c:layout>
            <c:manualLayout>
              <c:xMode val="edge"/>
              <c:yMode val="edge"/>
              <c:x val="8.5106124740187816E-3"/>
              <c:y val="0.33858361664523479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100"/>
            </a:pPr>
            <a:endParaRPr lang="es-PE"/>
          </a:p>
        </c:txPr>
        <c:crossAx val="1504472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3952487396875901"/>
          <c:y val="0.85605393781629457"/>
          <c:w val="0.72967248659134998"/>
          <c:h val="9.7744937940252338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50"/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algn="ctr" rtl="0">
              <a:defRPr lang="es-PE" sz="1050" b="1" i="0" u="none" strike="noStrike" kern="1200" baseline="0">
                <a:solidFill>
                  <a:schemeClr val="tx1"/>
                </a:solidFill>
                <a:latin typeface="Arial"/>
                <a:ea typeface="Arial"/>
                <a:cs typeface="Arial"/>
              </a:defRPr>
            </a:pPr>
            <a:r>
              <a:rPr lang="es-PE" sz="1050" b="1" i="0" u="none" strike="noStrike" kern="1200" baseline="0">
                <a:solidFill>
                  <a:schemeClr val="tx1"/>
                </a:solidFill>
                <a:latin typeface="Arial"/>
                <a:ea typeface="Arial"/>
                <a:cs typeface="Arial"/>
              </a:rPr>
              <a:t>EMBALSE DE AGUA DE LA ZONA SUR</a:t>
            </a:r>
          </a:p>
        </c:rich>
      </c:tx>
      <c:layout>
        <c:manualLayout>
          <c:xMode val="edge"/>
          <c:yMode val="edge"/>
          <c:x val="0.33384511079337587"/>
          <c:y val="3.0737662742652216E-2"/>
        </c:manualLayout>
      </c:layout>
      <c:overlay val="0"/>
      <c:spPr>
        <a:solidFill>
          <a:srgbClr val="C4D79B"/>
        </a:solidFill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prstMaterial="plastic">
          <a:bevelT w="44450" h="50800"/>
        </a:sp3d>
      </c:spPr>
    </c:title>
    <c:autoTitleDeleted val="0"/>
    <c:plotArea>
      <c:layout>
        <c:manualLayout>
          <c:layoutTarget val="inner"/>
          <c:xMode val="edge"/>
          <c:yMode val="edge"/>
          <c:x val="6.570054508279087E-2"/>
          <c:y val="0.125"/>
          <c:w val="0.92174000013209556"/>
          <c:h val="0.68442622950819676"/>
        </c:manualLayout>
      </c:layout>
      <c:lineChart>
        <c:grouping val="standard"/>
        <c:varyColors val="0"/>
        <c:ser>
          <c:idx val="0"/>
          <c:order val="0"/>
          <c:tx>
            <c:strRef>
              <c:f>'3.6.3'!$Q$82:$Q$83</c:f>
              <c:strCache>
                <c:ptCount val="1"/>
                <c:pt idx="0">
                  <c:v>Laguna Aricota</c:v>
                </c:pt>
              </c:strCache>
            </c:strRef>
          </c:tx>
          <c:cat>
            <c:strRef>
              <c:f>'3.6.3'!$P$84:$P$95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'3.6.3'!$Q$84:$Q$95</c:f>
              <c:numCache>
                <c:formatCode>0.0</c:formatCode>
                <c:ptCount val="12"/>
                <c:pt idx="0">
                  <c:v>219.83900449999999</c:v>
                </c:pt>
                <c:pt idx="1">
                  <c:v>241.88900000000001</c:v>
                </c:pt>
                <c:pt idx="2">
                  <c:v>260.2999878</c:v>
                </c:pt>
                <c:pt idx="3">
                  <c:v>261.82699580000002</c:v>
                </c:pt>
                <c:pt idx="4">
                  <c:v>259.16799930000002</c:v>
                </c:pt>
                <c:pt idx="5">
                  <c:v>256.50100709999998</c:v>
                </c:pt>
                <c:pt idx="6">
                  <c:v>256.50100709999998</c:v>
                </c:pt>
                <c:pt idx="7">
                  <c:v>251.3690033</c:v>
                </c:pt>
                <c:pt idx="8">
                  <c:v>249.7173004</c:v>
                </c:pt>
                <c:pt idx="9">
                  <c:v>245.33099365234301</c:v>
                </c:pt>
                <c:pt idx="10">
                  <c:v>241.88600158691401</c:v>
                </c:pt>
                <c:pt idx="11">
                  <c:v>241.83299255371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159-4985-B24B-316AC4C576A7}"/>
            </c:ext>
          </c:extLst>
        </c:ser>
        <c:ser>
          <c:idx val="1"/>
          <c:order val="1"/>
          <c:tx>
            <c:strRef>
              <c:f>'3.6.3'!$R$82:$R$83</c:f>
              <c:strCache>
                <c:ptCount val="1"/>
                <c:pt idx="0">
                  <c:v>Laguna Sibinacocha</c:v>
                </c:pt>
              </c:strCache>
            </c:strRef>
          </c:tx>
          <c:cat>
            <c:strRef>
              <c:f>'3.6.3'!$P$84:$P$95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'3.6.3'!$R$84:$R$95</c:f>
              <c:numCache>
                <c:formatCode>0.0</c:formatCode>
                <c:ptCount val="12"/>
                <c:pt idx="0">
                  <c:v>104.53</c:v>
                </c:pt>
                <c:pt idx="1">
                  <c:v>92.71</c:v>
                </c:pt>
                <c:pt idx="2">
                  <c:v>46.85</c:v>
                </c:pt>
                <c:pt idx="3">
                  <c:v>66.05</c:v>
                </c:pt>
                <c:pt idx="4">
                  <c:v>84.03</c:v>
                </c:pt>
                <c:pt idx="5">
                  <c:v>103.5</c:v>
                </c:pt>
                <c:pt idx="6">
                  <c:v>104.68</c:v>
                </c:pt>
                <c:pt idx="7">
                  <c:v>100.14</c:v>
                </c:pt>
                <c:pt idx="8">
                  <c:v>105.7</c:v>
                </c:pt>
                <c:pt idx="9">
                  <c:v>37.450000000000003</c:v>
                </c:pt>
                <c:pt idx="10">
                  <c:v>52.97</c:v>
                </c:pt>
                <c:pt idx="11">
                  <c:v>75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159-4985-B24B-316AC4C576A7}"/>
            </c:ext>
          </c:extLst>
        </c:ser>
        <c:ser>
          <c:idx val="2"/>
          <c:order val="2"/>
          <c:tx>
            <c:strRef>
              <c:f>'3.6.3'!$S$82:$S$83</c:f>
              <c:strCache>
                <c:ptCount val="1"/>
                <c:pt idx="0">
                  <c:v>Cuenca del Chili</c:v>
                </c:pt>
              </c:strCache>
            </c:strRef>
          </c:tx>
          <c:cat>
            <c:strRef>
              <c:f>'3.6.3'!$P$84:$P$95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'3.6.3'!$S$84:$S$95</c:f>
              <c:numCache>
                <c:formatCode>0.0</c:formatCode>
                <c:ptCount val="12"/>
                <c:pt idx="0">
                  <c:v>157.34599874999998</c:v>
                </c:pt>
                <c:pt idx="1">
                  <c:v>232.80500000000001</c:v>
                </c:pt>
                <c:pt idx="2">
                  <c:v>261.84500116999999</c:v>
                </c:pt>
                <c:pt idx="3">
                  <c:v>242.30299379000002</c:v>
                </c:pt>
                <c:pt idx="4">
                  <c:v>244.27499583999997</c:v>
                </c:pt>
                <c:pt idx="5">
                  <c:v>237.91099164000002</c:v>
                </c:pt>
                <c:pt idx="6">
                  <c:v>237.91099164000002</c:v>
                </c:pt>
                <c:pt idx="7">
                  <c:v>219.73700523999997</c:v>
                </c:pt>
                <c:pt idx="8">
                  <c:v>213.57886640999999</c:v>
                </c:pt>
                <c:pt idx="9">
                  <c:v>191.36700057983342</c:v>
                </c:pt>
                <c:pt idx="10">
                  <c:v>164.1089973449705</c:v>
                </c:pt>
                <c:pt idx="11">
                  <c:v>166.14400100707988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159-4985-B24B-316AC4C576A7}"/>
            </c:ext>
          </c:extLst>
        </c:ser>
        <c:ser>
          <c:idx val="5"/>
          <c:order val="3"/>
          <c:tx>
            <c:strRef>
              <c:f>'3.6.3'!$T$82:$T$83</c:f>
              <c:strCache>
                <c:ptCount val="1"/>
                <c:pt idx="0">
                  <c:v>Lagunas San Gabán</c:v>
                </c:pt>
              </c:strCache>
            </c:strRef>
          </c:tx>
          <c:cat>
            <c:strRef>
              <c:f>'3.6.3'!$P$84:$P$95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'3.6.3'!$T$84:$T$95</c:f>
              <c:numCache>
                <c:formatCode>0.0</c:formatCode>
                <c:ptCount val="12"/>
                <c:pt idx="0">
                  <c:v>35.240001679999999</c:v>
                </c:pt>
                <c:pt idx="1">
                  <c:v>60.46</c:v>
                </c:pt>
                <c:pt idx="2">
                  <c:v>68.730003359999998</c:v>
                </c:pt>
                <c:pt idx="3">
                  <c:v>68.989997860000003</c:v>
                </c:pt>
                <c:pt idx="4">
                  <c:v>66.11000061</c:v>
                </c:pt>
                <c:pt idx="5">
                  <c:v>65.449996949999999</c:v>
                </c:pt>
                <c:pt idx="6">
                  <c:v>65.449996949999999</c:v>
                </c:pt>
                <c:pt idx="7">
                  <c:v>37.560001370000002</c:v>
                </c:pt>
                <c:pt idx="8">
                  <c:v>27.796133489999999</c:v>
                </c:pt>
                <c:pt idx="9">
                  <c:v>8.1879997253417898</c:v>
                </c:pt>
                <c:pt idx="10">
                  <c:v>5.2740001678466797</c:v>
                </c:pt>
                <c:pt idx="11">
                  <c:v>6.8099999427795401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159-4985-B24B-316AC4C576A7}"/>
            </c:ext>
          </c:extLst>
        </c:ser>
        <c:ser>
          <c:idx val="7"/>
          <c:order val="4"/>
          <c:tx>
            <c:strRef>
              <c:f>'3.6.3'!$U$82:$U$83</c:f>
              <c:strCache>
                <c:ptCount val="1"/>
                <c:pt idx="0">
                  <c:v>Reservorio Chalhuanca</c:v>
                </c:pt>
              </c:strCache>
            </c:strRef>
          </c:tx>
          <c:cat>
            <c:strRef>
              <c:f>'3.6.3'!$P$84:$P$95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'3.6.3'!$U$84:$U$95</c:f>
              <c:numCache>
                <c:formatCode>0.0</c:formatCode>
                <c:ptCount val="12"/>
                <c:pt idx="0">
                  <c:v>13.80000019</c:v>
                </c:pt>
                <c:pt idx="1">
                  <c:v>28.5</c:v>
                </c:pt>
                <c:pt idx="2">
                  <c:v>27.649999619999999</c:v>
                </c:pt>
                <c:pt idx="3">
                  <c:v>25.555999759999999</c:v>
                </c:pt>
                <c:pt idx="4">
                  <c:v>10.225000380000001</c:v>
                </c:pt>
                <c:pt idx="5">
                  <c:v>4.5</c:v>
                </c:pt>
                <c:pt idx="6">
                  <c:v>4.5</c:v>
                </c:pt>
                <c:pt idx="7">
                  <c:v>6.4580001830000002</c:v>
                </c:pt>
                <c:pt idx="8">
                  <c:v>6.6748665809999999</c:v>
                </c:pt>
                <c:pt idx="9">
                  <c:v>7.4369997978210396</c:v>
                </c:pt>
                <c:pt idx="10">
                  <c:v>7.25</c:v>
                </c:pt>
                <c:pt idx="11">
                  <c:v>11.5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F159-4985-B24B-316AC4C576A7}"/>
            </c:ext>
          </c:extLst>
        </c:ser>
        <c:ser>
          <c:idx val="8"/>
          <c:order val="5"/>
          <c:tx>
            <c:strRef>
              <c:f>'3.6.3'!$V$82:$V$83</c:f>
              <c:strCache>
                <c:ptCount val="1"/>
                <c:pt idx="0">
                  <c:v>Reservorio  Bamputañe</c:v>
                </c:pt>
              </c:strCache>
            </c:strRef>
          </c:tx>
          <c:cat>
            <c:strRef>
              <c:f>'3.6.3'!$P$84:$P$95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'3.6.3'!$V$84:$V$95</c:f>
              <c:numCache>
                <c:formatCode>0.0</c:formatCode>
                <c:ptCount val="12"/>
                <c:pt idx="0">
                  <c:v>11.24100018</c:v>
                </c:pt>
                <c:pt idx="1">
                  <c:v>22.555</c:v>
                </c:pt>
                <c:pt idx="2">
                  <c:v>34.536998750000002</c:v>
                </c:pt>
                <c:pt idx="3">
                  <c:v>37.34500122</c:v>
                </c:pt>
                <c:pt idx="4">
                  <c:v>32.409000399999996</c:v>
                </c:pt>
                <c:pt idx="5">
                  <c:v>27.541000369999999</c:v>
                </c:pt>
                <c:pt idx="6">
                  <c:v>27.541000369999999</c:v>
                </c:pt>
                <c:pt idx="7">
                  <c:v>17.573999400000002</c:v>
                </c:pt>
                <c:pt idx="8">
                  <c:v>14.92863344</c:v>
                </c:pt>
                <c:pt idx="9">
                  <c:v>12.611000061035099</c:v>
                </c:pt>
                <c:pt idx="10">
                  <c:v>11.9820003509521</c:v>
                </c:pt>
                <c:pt idx="11">
                  <c:v>14.064999580383301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F159-4985-B24B-316AC4C576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251008"/>
        <c:axId val="150252544"/>
      </c:lineChart>
      <c:catAx>
        <c:axId val="150251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PE"/>
          </a:p>
        </c:txPr>
        <c:crossAx val="150252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0252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s-PE"/>
                  <a:t>Millones de m3</a:t>
                </a:r>
              </a:p>
            </c:rich>
          </c:tx>
          <c:layout>
            <c:manualLayout>
              <c:xMode val="edge"/>
              <c:yMode val="edge"/>
              <c:x val="1.4208134469124863E-3"/>
              <c:y val="0.37090158779657495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PE"/>
          </a:p>
        </c:txPr>
        <c:crossAx val="1502510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4254076296728893"/>
          <c:y val="0.89754112419115928"/>
          <c:w val="0.69275429445999559"/>
          <c:h val="8.6065538837348243E-2"/>
        </c:manualLayout>
      </c:layout>
      <c:overlay val="0"/>
    </c:legend>
    <c:plotVisOnly val="1"/>
    <c:dispBlanksAs val="gap"/>
    <c:showDLblsOverMax val="0"/>
  </c:chart>
  <c:printSettings>
    <c:headerFooter alignWithMargins="0"/>
    <c:pageMargins b="1" l="0.75" r="0.75" t="1" header="0" footer="0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/>
          <a:lstStyle/>
          <a:p>
            <a:pPr algn="ctr" rtl="0">
              <a:defRPr lang="es-PE" sz="1100" b="1" i="0" u="none" strike="noStrike" kern="1200" baseline="0">
                <a:solidFill>
                  <a:schemeClr val="tx1"/>
                </a:solidFill>
                <a:latin typeface="Arial"/>
                <a:ea typeface="Arial"/>
                <a:cs typeface="Arial"/>
              </a:defRPr>
            </a:pPr>
            <a:r>
              <a:rPr lang="es-PE" sz="1100" b="1" i="0" u="none" strike="noStrike" kern="1200" baseline="0">
                <a:solidFill>
                  <a:schemeClr val="tx1"/>
                </a:solidFill>
                <a:latin typeface="Arial"/>
                <a:ea typeface="Arial"/>
                <a:cs typeface="Arial"/>
              </a:rPr>
              <a:t>CONSUMO DE DIESEL  2</a:t>
            </a:r>
          </a:p>
        </c:rich>
      </c:tx>
      <c:layout>
        <c:manualLayout>
          <c:xMode val="edge"/>
          <c:yMode val="edge"/>
          <c:x val="0.38891699891533305"/>
          <c:y val="1.7860026379951238E-2"/>
        </c:manualLayout>
      </c:layout>
      <c:overlay val="0"/>
      <c:spPr>
        <a:solidFill>
          <a:srgbClr val="C4D79B"/>
        </a:solidFill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prstMaterial="plastic">
          <a:bevelT w="44450" h="50800"/>
        </a:sp3d>
      </c:spPr>
    </c:title>
    <c:autoTitleDeleted val="0"/>
    <c:plotArea>
      <c:layout>
        <c:manualLayout>
          <c:layoutTarget val="inner"/>
          <c:xMode val="edge"/>
          <c:yMode val="edge"/>
          <c:x val="0.16785733800378766"/>
          <c:y val="0.11764705882352941"/>
          <c:w val="0.78452472159217079"/>
          <c:h val="0.68705882352941172"/>
        </c:manualLayout>
      </c:layout>
      <c:lineChart>
        <c:grouping val="standard"/>
        <c:varyColors val="0"/>
        <c:ser>
          <c:idx val="2"/>
          <c:order val="0"/>
          <c:tx>
            <c:v>Mercado Electrico</c:v>
          </c:tx>
          <c:spPr>
            <a:ln>
              <a:solidFill>
                <a:srgbClr val="3AA3EA"/>
              </a:solidFill>
            </a:ln>
          </c:spPr>
          <c:marker>
            <c:spPr>
              <a:solidFill>
                <a:srgbClr val="3AA3EA"/>
              </a:solidFill>
            </c:spPr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Ref>
              <c:f>'3.6.3.2.3.1'!$E$61:$P$61</c:f>
              <c:numCache>
                <c:formatCode>#\ ###\ ##0</c:formatCode>
                <c:ptCount val="12"/>
                <c:pt idx="0">
                  <c:v>405917.29599999997</c:v>
                </c:pt>
                <c:pt idx="1">
                  <c:v>475979.57000000007</c:v>
                </c:pt>
                <c:pt idx="2">
                  <c:v>412841.75199999992</c:v>
                </c:pt>
                <c:pt idx="3">
                  <c:v>570497.07999999996</c:v>
                </c:pt>
                <c:pt idx="4">
                  <c:v>280893.84999999998</c:v>
                </c:pt>
                <c:pt idx="5">
                  <c:v>289823.56</c:v>
                </c:pt>
                <c:pt idx="6">
                  <c:v>333813.58</c:v>
                </c:pt>
                <c:pt idx="7">
                  <c:v>355182.58399999997</c:v>
                </c:pt>
                <c:pt idx="8">
                  <c:v>405189.91200000001</c:v>
                </c:pt>
                <c:pt idx="9">
                  <c:v>2041297.4640000004</c:v>
                </c:pt>
                <c:pt idx="10">
                  <c:v>665833.90800000005</c:v>
                </c:pt>
                <c:pt idx="11">
                  <c:v>529811.02599999995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D04-4D09-B724-956D2CF83383}"/>
            </c:ext>
          </c:extLst>
        </c:ser>
        <c:ser>
          <c:idx val="0"/>
          <c:order val="1"/>
          <c:tx>
            <c:v>Uso propio</c:v>
          </c:tx>
          <c:spPr>
            <a:ln>
              <a:solidFill>
                <a:srgbClr val="E78F19"/>
              </a:solidFill>
            </a:ln>
          </c:spPr>
          <c:marker>
            <c:spPr>
              <a:solidFill>
                <a:srgbClr val="E78F19"/>
              </a:solidFill>
            </c:spPr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Ref>
              <c:f>'3.6.3.2.3.2'!$E$78:$P$78</c:f>
              <c:numCache>
                <c:formatCode>#\ ###\ ###\ ##0</c:formatCode>
                <c:ptCount val="12"/>
                <c:pt idx="0">
                  <c:v>1543879.9899999998</c:v>
                </c:pt>
                <c:pt idx="1">
                  <c:v>1247175.598</c:v>
                </c:pt>
                <c:pt idx="2">
                  <c:v>969786.0392</c:v>
                </c:pt>
                <c:pt idx="3">
                  <c:v>533422.85399039998</c:v>
                </c:pt>
                <c:pt idx="4">
                  <c:v>271187.82194015995</c:v>
                </c:pt>
                <c:pt idx="5">
                  <c:v>284091.47294315207</c:v>
                </c:pt>
                <c:pt idx="6">
                  <c:v>320318.44658997387</c:v>
                </c:pt>
                <c:pt idx="7">
                  <c:v>332546.82999999996</c:v>
                </c:pt>
                <c:pt idx="8">
                  <c:v>395926.85</c:v>
                </c:pt>
                <c:pt idx="9">
                  <c:v>448752.46169999999</c:v>
                </c:pt>
                <c:pt idx="10">
                  <c:v>438865.72</c:v>
                </c:pt>
                <c:pt idx="11">
                  <c:v>402112.30600000004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D04-4D09-B724-956D2CF83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456384"/>
        <c:axId val="151462656"/>
      </c:lineChart>
      <c:catAx>
        <c:axId val="151456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PE"/>
          </a:p>
        </c:txPr>
        <c:crossAx val="151462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1462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s-PE"/>
                  <a:t>Galones</a:t>
                </a:r>
              </a:p>
            </c:rich>
          </c:tx>
          <c:layout>
            <c:manualLayout>
              <c:xMode val="edge"/>
              <c:yMode val="edge"/>
              <c:x val="2.3602204872486848E-2"/>
              <c:y val="0.3882353411407330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PE"/>
          </a:p>
        </c:txPr>
        <c:crossAx val="1514563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3742900614151018"/>
          <c:y val="0.89283291365229089"/>
          <c:w val="0.78264251524271733"/>
          <c:h val="8.991593055944147E-2"/>
        </c:manualLayout>
      </c:layout>
      <c:overlay val="0"/>
    </c:legend>
    <c:plotVisOnly val="1"/>
    <c:dispBlanksAs val="gap"/>
    <c:showDLblsOverMax val="0"/>
  </c:chart>
  <c:printSettings>
    <c:headerFooter alignWithMargins="0"/>
    <c:pageMargins b="1" l="0.75" r="0.75" t="1" header="0" footer="0"/>
    <c:pageSetup paperSize="9" orientation="landscape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algn="ctr" rtl="0">
              <a:defRPr lang="es-PE" sz="1100" b="1" i="0" u="none" strike="noStrike" kern="1200" baseline="0">
                <a:solidFill>
                  <a:schemeClr val="tx1"/>
                </a:solidFill>
                <a:latin typeface="Arial"/>
                <a:ea typeface="Arial"/>
                <a:cs typeface="Arial"/>
              </a:defRPr>
            </a:pPr>
            <a:r>
              <a:rPr lang="es-PE" sz="1100" b="1" i="0" u="none" strike="noStrike" kern="1200" baseline="0">
                <a:solidFill>
                  <a:schemeClr val="tx1"/>
                </a:solidFill>
                <a:latin typeface="Arial"/>
                <a:ea typeface="Arial"/>
                <a:cs typeface="Arial"/>
              </a:rPr>
              <a:t>CONSUMO DE RESIDUAL R6</a:t>
            </a:r>
          </a:p>
        </c:rich>
      </c:tx>
      <c:layout>
        <c:manualLayout>
          <c:xMode val="edge"/>
          <c:yMode val="edge"/>
          <c:x val="0.36856049112004458"/>
          <c:y val="2.5882430525330062E-2"/>
        </c:manualLayout>
      </c:layout>
      <c:overlay val="0"/>
      <c:spPr>
        <a:solidFill>
          <a:srgbClr val="C4D79B"/>
        </a:solidFill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prstMaterial="plastic">
          <a:bevelT w="44450" h="44450"/>
        </a:sp3d>
      </c:spPr>
    </c:title>
    <c:autoTitleDeleted val="0"/>
    <c:plotArea>
      <c:layout>
        <c:manualLayout>
          <c:layoutTarget val="inner"/>
          <c:xMode val="edge"/>
          <c:yMode val="edge"/>
          <c:x val="0.14213205015270569"/>
          <c:y val="0.1344341170793838"/>
          <c:w val="0.80913745694076034"/>
          <c:h val="0.66745359883273003"/>
        </c:manualLayout>
      </c:layout>
      <c:lineChart>
        <c:grouping val="standard"/>
        <c:varyColors val="0"/>
        <c:ser>
          <c:idx val="0"/>
          <c:order val="0"/>
          <c:tx>
            <c:v>Mercado Electrico</c:v>
          </c:tx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Ref>
              <c:f>'3.6.3.2.3.1'!$E$63:$P$63</c:f>
              <c:numCache>
                <c:formatCode>#\ ###\ ##0</c:formatCode>
                <c:ptCount val="12"/>
                <c:pt idx="0">
                  <c:v>1884506.7599999998</c:v>
                </c:pt>
                <c:pt idx="1">
                  <c:v>1767828.52</c:v>
                </c:pt>
                <c:pt idx="2">
                  <c:v>1710066.2000000002</c:v>
                </c:pt>
                <c:pt idx="3">
                  <c:v>1373675.3800000001</c:v>
                </c:pt>
                <c:pt idx="4">
                  <c:v>1383261.91</c:v>
                </c:pt>
                <c:pt idx="5">
                  <c:v>1491249.6199999999</c:v>
                </c:pt>
                <c:pt idx="6">
                  <c:v>1652716.67</c:v>
                </c:pt>
                <c:pt idx="7">
                  <c:v>1743784.56</c:v>
                </c:pt>
                <c:pt idx="8">
                  <c:v>1607727.29</c:v>
                </c:pt>
                <c:pt idx="9">
                  <c:v>1792803.7999999998</c:v>
                </c:pt>
                <c:pt idx="10">
                  <c:v>1738611.71</c:v>
                </c:pt>
                <c:pt idx="11">
                  <c:v>1787609.85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A98-4ED5-948F-DCF2A1646645}"/>
            </c:ext>
          </c:extLst>
        </c:ser>
        <c:ser>
          <c:idx val="1"/>
          <c:order val="1"/>
          <c:tx>
            <c:v>Uso Propio</c:v>
          </c:tx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Ref>
              <c:f>'3.6.3.2.3.2'!$E$80:$P$80</c:f>
              <c:numCache>
                <c:formatCode>#\ ###\ ###\ ##0</c:formatCode>
                <c:ptCount val="12"/>
                <c:pt idx="0">
                  <c:v>1507158.77</c:v>
                </c:pt>
                <c:pt idx="1">
                  <c:v>1440308.04</c:v>
                </c:pt>
                <c:pt idx="2">
                  <c:v>644708</c:v>
                </c:pt>
                <c:pt idx="3">
                  <c:v>371650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A98-4ED5-948F-DCF2A16466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022208"/>
        <c:axId val="151482752"/>
      </c:lineChart>
      <c:catAx>
        <c:axId val="151022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PE"/>
          </a:p>
        </c:txPr>
        <c:crossAx val="151482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1482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s-PE"/>
                  <a:t>Galones</a:t>
                </a:r>
              </a:p>
            </c:rich>
          </c:tx>
          <c:layout>
            <c:manualLayout>
              <c:xMode val="edge"/>
              <c:yMode val="edge"/>
              <c:x val="1.735428641040123E-2"/>
              <c:y val="0.40085572218045606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PE"/>
          </a:p>
        </c:txPr>
        <c:crossAx val="1510222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4562181836975019"/>
          <c:y val="0.88676400374576281"/>
          <c:w val="0.78492736931090368"/>
          <c:h val="9.3172423798783988E-2"/>
        </c:manualLayout>
      </c:layout>
      <c:overlay val="0"/>
    </c:legend>
    <c:plotVisOnly val="1"/>
    <c:dispBlanksAs val="gap"/>
    <c:showDLblsOverMax val="0"/>
  </c:chart>
  <c:printSettings>
    <c:headerFooter alignWithMargins="0"/>
    <c:pageMargins b="1" l="0.75" r="0.75" t="1" header="0" footer="0"/>
    <c:pageSetup paperSize="9" orientation="landscape" horizontalDpi="360" verticalDpi="36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5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t>PRODUCCIÓN DE ENERGÍA ELÉCTRICA 2002, POR TIPO DE SERVICIO</a:t>
            </a:r>
          </a:p>
        </c:rich>
      </c:tx>
      <c:overlay val="0"/>
      <c:spPr>
        <a:solidFill>
          <a:srgbClr val="333399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autoTitleDeleted val="0"/>
    <c:view3D>
      <c:rotX val="15"/>
      <c:hPercent val="308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/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('3.2.1.1'!#REF!,'3.2.1.1'!#REF!)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('3.2.1.1'!#REF!,'3.2.1.1'!#REF!)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70A9-4E9E-9CA1-DADEB660F613}"/>
            </c:ext>
          </c:extLst>
        </c:ser>
        <c:ser>
          <c:idx val="2"/>
          <c:order val="1"/>
          <c:tx>
            <c:v/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('3.2.1.1'!#REF!,'3.2.1.1'!#REF!)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('3.2.1.1'!#REF!,'3.2.1.1'!#REF!)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70A9-4E9E-9CA1-DADEB660F6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38005504"/>
        <c:axId val="138007296"/>
        <c:axId val="0"/>
      </c:bar3DChart>
      <c:catAx>
        <c:axId val="138005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38007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8007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GW.h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38005504"/>
        <c:crosses val="autoZero"/>
        <c:crossBetween val="between"/>
        <c:majorUnit val="3125.6289980000024"/>
        <c:minorUnit val="3125.628998000002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45769230769230768"/>
          <c:w val="0"/>
          <c:h val="0.1384615384615384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algn="ctr" rtl="0">
              <a:defRPr lang="es-PE" sz="1100" b="1" i="0" u="none" strike="noStrike" kern="1200" baseline="0">
                <a:solidFill>
                  <a:schemeClr val="tx1"/>
                </a:solidFill>
                <a:latin typeface="Arial"/>
                <a:ea typeface="Arial"/>
                <a:cs typeface="Arial"/>
              </a:defRPr>
            </a:pPr>
            <a:r>
              <a:rPr lang="es-PE" sz="1100" b="1" i="0" u="none" strike="noStrike" kern="1200" baseline="0">
                <a:solidFill>
                  <a:schemeClr val="tx1"/>
                </a:solidFill>
                <a:latin typeface="Arial"/>
                <a:ea typeface="Arial"/>
                <a:cs typeface="Arial"/>
              </a:rPr>
              <a:t>CONSUMO DE GAS NATURAL</a:t>
            </a:r>
          </a:p>
        </c:rich>
      </c:tx>
      <c:layout>
        <c:manualLayout>
          <c:xMode val="edge"/>
          <c:yMode val="edge"/>
          <c:x val="0.37236862229702988"/>
          <c:y val="5.2742716205700424E-2"/>
        </c:manualLayout>
      </c:layout>
      <c:overlay val="0"/>
      <c:spPr>
        <a:solidFill>
          <a:srgbClr val="C4D79B"/>
        </a:solidFill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prstMaterial="plastic">
          <a:bevelT w="44450" h="50800"/>
        </a:sp3d>
      </c:spPr>
    </c:title>
    <c:autoTitleDeleted val="0"/>
    <c:plotArea>
      <c:layout>
        <c:manualLayout>
          <c:layoutTarget val="inner"/>
          <c:xMode val="edge"/>
          <c:yMode val="edge"/>
          <c:x val="0.17105271611521664"/>
          <c:y val="0.19409322688642802"/>
          <c:w val="0.79048622062712537"/>
          <c:h val="0.5928282255987638"/>
        </c:manualLayout>
      </c:layout>
      <c:lineChart>
        <c:grouping val="standard"/>
        <c:varyColors val="0"/>
        <c:ser>
          <c:idx val="0"/>
          <c:order val="0"/>
          <c:tx>
            <c:v>Mercado Electrico</c:v>
          </c:tx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Ref>
              <c:f>'3.6.3.2.3.1'!$E$62:$P$62</c:f>
              <c:numCache>
                <c:formatCode>#\ ###\ ##0</c:formatCode>
                <c:ptCount val="12"/>
                <c:pt idx="0">
                  <c:v>251274490.72999999</c:v>
                </c:pt>
                <c:pt idx="1">
                  <c:v>250996255.38999999</c:v>
                </c:pt>
                <c:pt idx="2">
                  <c:v>152219343.45100001</c:v>
                </c:pt>
                <c:pt idx="3">
                  <c:v>49985152.280000001</c:v>
                </c:pt>
                <c:pt idx="4">
                  <c:v>98187677.040000007</c:v>
                </c:pt>
                <c:pt idx="5">
                  <c:v>272122781.02574003</c:v>
                </c:pt>
                <c:pt idx="6">
                  <c:v>363140210.60778004</c:v>
                </c:pt>
                <c:pt idx="7">
                  <c:v>413318386.56</c:v>
                </c:pt>
                <c:pt idx="8">
                  <c:v>401634456.60201001</c:v>
                </c:pt>
                <c:pt idx="9">
                  <c:v>416205533.12300003</c:v>
                </c:pt>
                <c:pt idx="10">
                  <c:v>478567171.58098996</c:v>
                </c:pt>
                <c:pt idx="11">
                  <c:v>318019366.26700002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69C-41C6-9C00-EEFC4CF4CF71}"/>
            </c:ext>
          </c:extLst>
        </c:ser>
        <c:ser>
          <c:idx val="1"/>
          <c:order val="1"/>
          <c:tx>
            <c:v>Uso propio</c:v>
          </c:tx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Ref>
              <c:f>'3.6.3.2.3.2'!$E$79:$P$79</c:f>
              <c:numCache>
                <c:formatCode>#\ ###\ ###\ ##0</c:formatCode>
                <c:ptCount val="12"/>
                <c:pt idx="0">
                  <c:v>25105605.289999995</c:v>
                </c:pt>
                <c:pt idx="1">
                  <c:v>22776552.25</c:v>
                </c:pt>
                <c:pt idx="2">
                  <c:v>21260514.609999999</c:v>
                </c:pt>
                <c:pt idx="3">
                  <c:v>20818499.635000002</c:v>
                </c:pt>
                <c:pt idx="4">
                  <c:v>20078995.019000001</c:v>
                </c:pt>
                <c:pt idx="5">
                  <c:v>17638621.239999998</c:v>
                </c:pt>
                <c:pt idx="6">
                  <c:v>21904530.890000001</c:v>
                </c:pt>
                <c:pt idx="7">
                  <c:v>20513760.73</c:v>
                </c:pt>
                <c:pt idx="8">
                  <c:v>18338668.800000001</c:v>
                </c:pt>
                <c:pt idx="9">
                  <c:v>20616534.609999999</c:v>
                </c:pt>
                <c:pt idx="10">
                  <c:v>21507347.469999999</c:v>
                </c:pt>
                <c:pt idx="11">
                  <c:v>24494760.450000003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69C-41C6-9C00-EEFC4CF4CF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513344"/>
        <c:axId val="151515136"/>
      </c:lineChart>
      <c:catAx>
        <c:axId val="151513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PE"/>
          </a:p>
        </c:txPr>
        <c:crossAx val="151515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1515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s-PE"/>
                  <a:t>Metros Cúbicos</a:t>
                </a:r>
              </a:p>
            </c:rich>
          </c:tx>
          <c:layout>
            <c:manualLayout>
              <c:xMode val="edge"/>
              <c:yMode val="edge"/>
              <c:x val="1.622024186947349E-2"/>
              <c:y val="0.3515794194067450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PE"/>
          </a:p>
        </c:txPr>
        <c:crossAx val="1515133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3084638944290089"/>
          <c:y val="0.89873593690235953"/>
          <c:w val="0.79811223450655788"/>
          <c:h val="8.835779949616851E-2"/>
        </c:manualLayout>
      </c:layout>
      <c:overlay val="0"/>
    </c:legend>
    <c:plotVisOnly val="1"/>
    <c:dispBlanksAs val="gap"/>
    <c:showDLblsOverMax val="0"/>
  </c:chart>
  <c:printSettings>
    <c:headerFooter alignWithMargins="0"/>
    <c:pageMargins b="1" l="0.75" r="0.75" t="1" header="0" footer="0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algn="ctr" rtl="0">
              <a:defRPr lang="es-PE" sz="1100" b="1" i="0" u="none" strike="noStrike" kern="1200" baseline="0">
                <a:solidFill>
                  <a:schemeClr val="tx1"/>
                </a:solidFill>
                <a:latin typeface="Arial"/>
                <a:ea typeface="Arial"/>
                <a:cs typeface="Arial"/>
              </a:defRPr>
            </a:pPr>
            <a:r>
              <a:rPr lang="es-PE" sz="1100" b="1" i="0" u="none" strike="noStrike" kern="1200" baseline="0">
                <a:solidFill>
                  <a:schemeClr val="tx1"/>
                </a:solidFill>
                <a:latin typeface="Arial"/>
                <a:ea typeface="Arial"/>
                <a:cs typeface="Arial"/>
              </a:rPr>
              <a:t>CONSUMO DE CARBÓN</a:t>
            </a:r>
          </a:p>
        </c:rich>
      </c:tx>
      <c:layout>
        <c:manualLayout>
          <c:xMode val="edge"/>
          <c:yMode val="edge"/>
          <c:x val="0.36862778750594322"/>
          <c:y val="5.2742550757981448E-2"/>
        </c:manualLayout>
      </c:layout>
      <c:overlay val="0"/>
      <c:spPr>
        <a:solidFill>
          <a:srgbClr val="C4D79B"/>
        </a:solidFill>
        <a:effectLst>
          <a:outerShdw blurRad="50800" dist="38100" algn="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prstMaterial="plastic">
          <a:bevelT w="44450" h="57150"/>
        </a:sp3d>
      </c:spPr>
    </c:title>
    <c:autoTitleDeleted val="0"/>
    <c:plotArea>
      <c:layout>
        <c:manualLayout>
          <c:layoutTarget val="inner"/>
          <c:xMode val="edge"/>
          <c:yMode val="edge"/>
          <c:x val="0.13842490165905014"/>
          <c:y val="0.19620293587432397"/>
          <c:w val="0.82100286501229736"/>
          <c:h val="0.5928282255987638"/>
        </c:manualLayout>
      </c:layout>
      <c:lineChart>
        <c:grouping val="standard"/>
        <c:varyColors val="0"/>
        <c:ser>
          <c:idx val="0"/>
          <c:order val="0"/>
          <c:tx>
            <c:v>Mercado Electrico</c:v>
          </c:tx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Set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Ref>
              <c:f>'3.6.3.2.3.1'!$E$60:$P$60</c:f>
              <c:numCache>
                <c:formatCode>#\ ###\ 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3148.83</c:v>
                </c:pt>
                <c:pt idx="10">
                  <c:v>2371.1999999999998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514-42F0-89D7-C846CF52C31C}"/>
            </c:ext>
          </c:extLst>
        </c:ser>
        <c:ser>
          <c:idx val="1"/>
          <c:order val="1"/>
          <c:tx>
            <c:v>Uso propio</c:v>
          </c:tx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Set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Ref>
              <c:f>'3.6.3.2.3.2'!$E$77:$P$77</c:f>
              <c:numCache>
                <c:formatCode>#\ ###\ ###\ ##0</c:formatCode>
                <c:ptCount val="12"/>
                <c:pt idx="0">
                  <c:v>15126.69</c:v>
                </c:pt>
                <c:pt idx="1">
                  <c:v>14050.42</c:v>
                </c:pt>
                <c:pt idx="2">
                  <c:v>5919.13</c:v>
                </c:pt>
                <c:pt idx="3">
                  <c:v>2392.85</c:v>
                </c:pt>
                <c:pt idx="4">
                  <c:v>13751.35</c:v>
                </c:pt>
                <c:pt idx="5">
                  <c:v>16925.489999999998</c:v>
                </c:pt>
                <c:pt idx="6">
                  <c:v>16012.33</c:v>
                </c:pt>
                <c:pt idx="7">
                  <c:v>16822.169999999998</c:v>
                </c:pt>
                <c:pt idx="8">
                  <c:v>15347.990000000002</c:v>
                </c:pt>
                <c:pt idx="9">
                  <c:v>18363.61</c:v>
                </c:pt>
                <c:pt idx="10">
                  <c:v>15792.029999999999</c:v>
                </c:pt>
                <c:pt idx="11">
                  <c:v>17128.29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514-42F0-89D7-C846CF52C3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926656"/>
        <c:axId val="151928192"/>
      </c:lineChart>
      <c:catAx>
        <c:axId val="151926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PE"/>
          </a:p>
        </c:txPr>
        <c:crossAx val="151928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19281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s-PE"/>
                  <a:t>Toneladas</a:t>
                </a:r>
              </a:p>
            </c:rich>
          </c:tx>
          <c:layout>
            <c:manualLayout>
              <c:xMode val="edge"/>
              <c:yMode val="edge"/>
              <c:x val="3.3986988739809584E-2"/>
              <c:y val="0.36708912645365177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PE"/>
          </a:p>
        </c:txPr>
        <c:crossAx val="1519266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9.623090928066981E-2"/>
          <c:y val="0.89873605849646632"/>
          <c:w val="0.79398466944209301"/>
          <c:h val="7.9865130208849888E-2"/>
        </c:manualLayout>
      </c:layout>
      <c:overlay val="0"/>
    </c:legend>
    <c:plotVisOnly val="1"/>
    <c:dispBlanksAs val="gap"/>
    <c:showDLblsOverMax val="0"/>
  </c:chart>
  <c:printSettings>
    <c:headerFooter alignWithMargins="0"/>
    <c:pageMargins b="1" l="0.75" r="0.75" t="1" header="0" footer="0"/>
    <c:pageSetup orientation="landscape" horizontalDpi="720" verticalDpi="72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t>VENTA DE ENERGÍA ELÉCTRICA 2001, POR TIPO DE MERCADO</a:t>
            </a:r>
          </a:p>
        </c:rich>
      </c:tx>
      <c:overlay val="0"/>
      <c:spPr>
        <a:solidFill>
          <a:srgbClr val="333399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autoTitleDeleted val="0"/>
    <c:view3D>
      <c:rotX val="9"/>
      <c:hPercent val="100"/>
      <c:rotY val="204"/>
      <c:depthPercent val="1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1"/>
          <c:order val="0"/>
          <c:tx>
            <c:v/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t>8 655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FBBD-42BD-ADEB-5F2FEF53FBB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#N/A</c:v>
              </c:pt>
              <c:pt idx="1">
                <c:v>#N/A</c:v>
              </c:pt>
            </c:numLit>
          </c:cat>
          <c:val>
            <c:numLit>
              <c:formatCode>General</c:formatCode>
              <c:ptCount val="2"/>
              <c:pt idx="0">
                <c:v>#N/A</c:v>
              </c:pt>
              <c:pt idx="1">
                <c:v>#N/A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BD-42BD-ADEB-5F2FEF53FBB7}"/>
            </c:ext>
          </c:extLst>
        </c:ser>
        <c:ser>
          <c:idx val="0"/>
          <c:order val="1"/>
          <c:tx>
            <c:v/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#N/A</c:v>
              </c:pt>
              <c:pt idx="1">
                <c:v>#N/A</c:v>
              </c:pt>
            </c:numLit>
          </c:cat>
          <c:val>
            <c:numLit>
              <c:formatCode>General</c:formatCode>
              <c:ptCount val="2"/>
              <c:pt idx="0">
                <c:v>#N/A</c:v>
              </c:pt>
              <c:pt idx="1">
                <c:v>#N/A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BBD-42BD-ADEB-5F2FEF53FB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38125696"/>
        <c:axId val="138127616"/>
        <c:axId val="138041088"/>
      </c:bar3DChart>
      <c:catAx>
        <c:axId val="138125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TOTAL : 16 629 GW.h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38127616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138127616"/>
        <c:scaling>
          <c:orientation val="minMax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GW.h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38125696"/>
        <c:crosses val="autoZero"/>
        <c:crossBetween val="between"/>
        <c:majorUnit val="2000"/>
        <c:minorUnit val="500"/>
      </c:valAx>
      <c:serAx>
        <c:axId val="138041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38127616"/>
        <c:crosses val="autoZero"/>
        <c:tickLblSkip val="4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 horizontalDpi="-4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P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t>VENTA DE ENERGÍA ELÉCTRICA 2001, POR TENSIÓN</a:t>
            </a:r>
          </a:p>
        </c:rich>
      </c:tx>
      <c:overlay val="0"/>
      <c:spPr>
        <a:solidFill>
          <a:srgbClr val="333399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autoTitleDeleted val="0"/>
    <c:view3D>
      <c:rotX val="17"/>
      <c:hPercent val="100"/>
      <c:rotY val="26"/>
      <c:depthPercent val="1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standard"/>
        <c:varyColors val="0"/>
        <c:ser>
          <c:idx val="0"/>
          <c:order val="0"/>
          <c:tx>
            <c:v/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4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</c:numLit>
          </c:cat>
          <c:val>
            <c:numLit>
              <c:formatCode>General</c:formatCode>
              <c:ptCount val="4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176-4D00-B9B7-1A2493D5BD7D}"/>
            </c:ext>
          </c:extLst>
        </c:ser>
        <c:ser>
          <c:idx val="1"/>
          <c:order val="1"/>
          <c:tx>
            <c:v/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4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</c:numLit>
          </c:cat>
          <c:val>
            <c:numLit>
              <c:formatCode>General</c:formatCode>
              <c:ptCount val="4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176-4D00-B9B7-1A2493D5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2829056"/>
        <c:axId val="142830592"/>
        <c:axId val="138042880"/>
      </c:bar3DChart>
      <c:catAx>
        <c:axId val="142829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42830592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142830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GW.h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42829056"/>
        <c:crosses val="autoZero"/>
        <c:crossBetween val="between"/>
        <c:majorUnit val="2000"/>
        <c:minorUnit val="400"/>
      </c:valAx>
      <c:serAx>
        <c:axId val="138042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42830592"/>
        <c:crosses val="autoZero"/>
        <c:tickLblSkip val="8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/>
    <c:pageMargins b="1" l="0.75" r="0.75" t="1" header="0" footer="0"/>
    <c:pageSetup paperSize="9" orientation="landscape" horizontalDpi="-4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5" Type="http://schemas.openxmlformats.org/officeDocument/2006/relationships/chart" Target="../charts/chart18.xml"/><Relationship Id="rId4" Type="http://schemas.openxmlformats.org/officeDocument/2006/relationships/chart" Target="../charts/chart17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.xml"/><Relationship Id="rId3" Type="http://schemas.openxmlformats.org/officeDocument/2006/relationships/chart" Target="../charts/chart24.xml"/><Relationship Id="rId7" Type="http://schemas.openxmlformats.org/officeDocument/2006/relationships/chart" Target="../charts/chart28.xml"/><Relationship Id="rId12" Type="http://schemas.openxmlformats.org/officeDocument/2006/relationships/chart" Target="../charts/chart33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11" Type="http://schemas.openxmlformats.org/officeDocument/2006/relationships/chart" Target="../charts/chart32.xml"/><Relationship Id="rId5" Type="http://schemas.openxmlformats.org/officeDocument/2006/relationships/chart" Target="../charts/chart26.xml"/><Relationship Id="rId10" Type="http://schemas.openxmlformats.org/officeDocument/2006/relationships/chart" Target="../charts/chart31.xml"/><Relationship Id="rId4" Type="http://schemas.openxmlformats.org/officeDocument/2006/relationships/chart" Target="../charts/chart25.xml"/><Relationship Id="rId9" Type="http://schemas.openxmlformats.org/officeDocument/2006/relationships/chart" Target="../charts/chart30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12" Type="http://schemas.openxmlformats.org/officeDocument/2006/relationships/chart" Target="../charts/chart13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11" Type="http://schemas.openxmlformats.org/officeDocument/2006/relationships/chart" Target="../charts/chart12.xml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.xml"/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2" Type="http://schemas.openxmlformats.org/officeDocument/2006/relationships/chart" Target="../charts/chart41.xml"/><Relationship Id="rId1" Type="http://schemas.openxmlformats.org/officeDocument/2006/relationships/chart" Target="../charts/chart40.xml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Relationship Id="rId9" Type="http://schemas.openxmlformats.org/officeDocument/2006/relationships/chart" Target="../charts/chart48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5" Type="http://schemas.openxmlformats.org/officeDocument/2006/relationships/chart" Target="../charts/chart53.xml"/><Relationship Id="rId4" Type="http://schemas.openxmlformats.org/officeDocument/2006/relationships/chart" Target="../charts/chart52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6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1.xml"/><Relationship Id="rId2" Type="http://schemas.openxmlformats.org/officeDocument/2006/relationships/chart" Target="../charts/chart60.xml"/><Relationship Id="rId1" Type="http://schemas.openxmlformats.org/officeDocument/2006/relationships/chart" Target="../charts/chart59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3.xml"/><Relationship Id="rId1" Type="http://schemas.openxmlformats.org/officeDocument/2006/relationships/chart" Target="../charts/chart62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5.xml"/><Relationship Id="rId1" Type="http://schemas.openxmlformats.org/officeDocument/2006/relationships/chart" Target="../charts/chart64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7.xml"/><Relationship Id="rId1" Type="http://schemas.openxmlformats.org/officeDocument/2006/relationships/chart" Target="../charts/chart66.xml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0.xml"/><Relationship Id="rId2" Type="http://schemas.openxmlformats.org/officeDocument/2006/relationships/chart" Target="../charts/chart69.xml"/><Relationship Id="rId1" Type="http://schemas.openxmlformats.org/officeDocument/2006/relationships/chart" Target="../charts/chart68.xml"/><Relationship Id="rId4" Type="http://schemas.openxmlformats.org/officeDocument/2006/relationships/chart" Target="../charts/chart7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263525</xdr:colOff>
      <xdr:row>95</xdr:row>
      <xdr:rowOff>50800</xdr:rowOff>
    </xdr:from>
    <xdr:to>
      <xdr:col>7</xdr:col>
      <xdr:colOff>625475</xdr:colOff>
      <xdr:row>127</xdr:row>
      <xdr:rowOff>98425</xdr:rowOff>
    </xdr:to>
    <xdr:graphicFrame macro="">
      <xdr:nvGraphicFramePr>
        <xdr:cNvPr id="1211" name="Chart 9">
          <a:extLst>
            <a:ext uri="{FF2B5EF4-FFF2-40B4-BE49-F238E27FC236}">
              <a16:creationId xmlns:a16="http://schemas.microsoft.com/office/drawing/2014/main" xmlns="" id="{00000000-0008-0000-0500-0000BB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0.36078</cdr:x>
      <cdr:y>0.55614</cdr:y>
    </cdr:from>
    <cdr:to>
      <cdr:x>0.43735</cdr:x>
      <cdr:y>0.59159</cdr:y>
    </cdr:to>
    <cdr:sp macro="" textlink="">
      <cdr:nvSpPr>
        <cdr:cNvPr id="2048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7780" y="1457595"/>
          <a:ext cx="56159" cy="97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50" b="0" i="0" strike="noStrike">
              <a:solidFill>
                <a:srgbClr val="000000"/>
              </a:solidFill>
              <a:latin typeface="Arial"/>
              <a:cs typeface="Arial"/>
            </a:rPr>
            <a:t>0,6%</a:t>
          </a:r>
        </a:p>
      </cdr:txBody>
    </cdr:sp>
  </cdr:relSizeAnchor>
  <cdr:relSizeAnchor xmlns:cdr="http://schemas.openxmlformats.org/drawingml/2006/chartDrawing">
    <cdr:from>
      <cdr:x>0.24853</cdr:x>
      <cdr:y>0.17082</cdr:y>
    </cdr:from>
    <cdr:to>
      <cdr:x>0.85762</cdr:x>
      <cdr:y>0.29573</cdr:y>
    </cdr:to>
    <cdr:sp macro="" textlink="">
      <cdr:nvSpPr>
        <cdr:cNvPr id="2048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5455" y="388947"/>
          <a:ext cx="446722" cy="349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50" b="1" i="0" strike="noStrike">
              <a:solidFill>
                <a:srgbClr val="000000"/>
              </a:solidFill>
              <a:latin typeface="Arial"/>
              <a:cs typeface="Arial"/>
            </a:rPr>
            <a:t>Generadoras     :     6 106 GW.h</a:t>
          </a:r>
        </a:p>
        <a:p xmlns:a="http://schemas.openxmlformats.org/drawingml/2006/main">
          <a:pPr algn="l" rtl="0">
            <a:defRPr sz="1000"/>
          </a:pPr>
          <a:r>
            <a:rPr lang="en-US" sz="150" b="1" i="0" strike="noStrike">
              <a:solidFill>
                <a:srgbClr val="000000"/>
              </a:solidFill>
              <a:latin typeface="Arial"/>
              <a:cs typeface="Arial"/>
            </a:rPr>
            <a:t>Distribuidoras   :   10 523 GW.h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0.36362</cdr:x>
      <cdr:y>0.10412</cdr:y>
    </cdr:from>
    <cdr:to>
      <cdr:x>0.66183</cdr:x>
      <cdr:y>0.20386</cdr:y>
    </cdr:to>
    <cdr:sp macro="" textlink="">
      <cdr:nvSpPr>
        <cdr:cNvPr id="2867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32492" y="429849"/>
          <a:ext cx="1420857" cy="4117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TOTAL :  15 187 MW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0.23026</cdr:x>
      <cdr:y>0.50933</cdr:y>
    </cdr:from>
    <cdr:to>
      <cdr:x>0.35077</cdr:x>
      <cdr:y>0.55613</cdr:y>
    </cdr:to>
    <cdr:sp macro="" textlink="">
      <cdr:nvSpPr>
        <cdr:cNvPr id="215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053" y="1097166"/>
          <a:ext cx="88387" cy="953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SS AA</a:t>
          </a:r>
        </a:p>
        <a:p xmlns:a="http://schemas.openxmlformats.org/drawingml/2006/main"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9%</a:t>
          </a:r>
        </a:p>
      </cdr:txBody>
    </cdr:sp>
  </cdr:relSizeAnchor>
  <cdr:relSizeAnchor xmlns:cdr="http://schemas.openxmlformats.org/drawingml/2006/chartDrawing">
    <cdr:from>
      <cdr:x>0.70579</cdr:x>
      <cdr:y>0.50933</cdr:y>
    </cdr:from>
    <cdr:to>
      <cdr:x>0.86284</cdr:x>
      <cdr:y>0.55613</cdr:y>
    </cdr:to>
    <cdr:sp macro="" textlink="">
      <cdr:nvSpPr>
        <cdr:cNvPr id="2150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0816" y="1097166"/>
          <a:ext cx="115190" cy="953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50" b="0" i="0" strike="noStrike">
              <a:solidFill>
                <a:srgbClr val="000000"/>
              </a:solidFill>
              <a:latin typeface="Arial"/>
              <a:cs typeface="Arial"/>
            </a:rPr>
            <a:t>SEIN</a:t>
          </a:r>
        </a:p>
        <a:p xmlns:a="http://schemas.openxmlformats.org/drawingml/2006/main">
          <a:pPr algn="l" rtl="0">
            <a:defRPr sz="1000"/>
          </a:pPr>
          <a:r>
            <a:rPr lang="en-US" sz="150" b="0" i="0" strike="noStrike">
              <a:solidFill>
                <a:srgbClr val="000000"/>
              </a:solidFill>
              <a:latin typeface="Arial"/>
              <a:cs typeface="Arial"/>
            </a:rPr>
            <a:t>91%</a:t>
          </a:r>
        </a:p>
      </cdr:txBody>
    </cdr:sp>
  </cdr:relSizeAnchor>
  <cdr:relSizeAnchor xmlns:cdr="http://schemas.openxmlformats.org/drawingml/2006/chartDrawing">
    <cdr:from>
      <cdr:x>0.39341</cdr:x>
      <cdr:y>0.30901</cdr:y>
    </cdr:from>
    <cdr:to>
      <cdr:x>0.65902</cdr:x>
      <cdr:y>0.41238</cdr:y>
    </cdr:to>
    <cdr:sp macro="" textlink="">
      <cdr:nvSpPr>
        <cdr:cNvPr id="2150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1711" y="681765"/>
          <a:ext cx="194803" cy="2150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50" b="1" i="0" strike="noStrike">
              <a:solidFill>
                <a:srgbClr val="000000"/>
              </a:solidFill>
              <a:latin typeface="Arial"/>
              <a:cs typeface="Arial"/>
            </a:rPr>
            <a:t>TOTAL : 21 982 GW.h</a:t>
          </a:r>
        </a:p>
        <a:p xmlns:a="http://schemas.openxmlformats.org/drawingml/2006/main">
          <a:pPr algn="l" rtl="0">
            <a:defRPr sz="1000"/>
          </a:pPr>
          <a:endParaRPr lang="en-US" sz="150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0.4132</cdr:x>
      <cdr:y>0.22227</cdr:y>
    </cdr:from>
    <cdr:to>
      <cdr:x>0.66663</cdr:x>
      <cdr:y>0.31556</cdr:y>
    </cdr:to>
    <cdr:sp macro="" textlink="">
      <cdr:nvSpPr>
        <cdr:cNvPr id="3174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6230" y="523421"/>
          <a:ext cx="185868" cy="2129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75" b="1" i="0" strike="noStrike">
              <a:solidFill>
                <a:srgbClr val="000000"/>
              </a:solidFill>
              <a:latin typeface="Arial"/>
              <a:cs typeface="Arial"/>
            </a:rPr>
            <a:t>TOTAL : 5 387 MW</a:t>
          </a:r>
        </a:p>
        <a:p xmlns:a="http://schemas.openxmlformats.org/drawingml/2006/main">
          <a:pPr algn="l" rtl="0">
            <a:defRPr sz="1000"/>
          </a:pPr>
          <a:endParaRPr lang="en-US" sz="175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0.37579</cdr:x>
      <cdr:y>0.20418</cdr:y>
    </cdr:from>
    <cdr:to>
      <cdr:x>0.65401</cdr:x>
      <cdr:y>0.33688</cdr:y>
    </cdr:to>
    <cdr:sp macro="" textlink="">
      <cdr:nvSpPr>
        <cdr:cNvPr id="3379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8788" y="467895"/>
          <a:ext cx="204056" cy="3588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50" b="1" i="0" strike="noStrike">
              <a:solidFill>
                <a:srgbClr val="000000"/>
              </a:solidFill>
              <a:latin typeface="Arial"/>
              <a:cs typeface="Arial"/>
            </a:rPr>
            <a:t>TOTAL : 16 629 GW.h</a:t>
          </a:r>
        </a:p>
        <a:p xmlns:a="http://schemas.openxmlformats.org/drawingml/2006/main">
          <a:pPr algn="l" rtl="0">
            <a:defRPr sz="1000"/>
          </a:pPr>
          <a:endParaRPr lang="en-US" sz="150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231962</xdr:colOff>
      <xdr:row>2</xdr:row>
      <xdr:rowOff>19050</xdr:rowOff>
    </xdr:from>
    <xdr:to>
      <xdr:col>12</xdr:col>
      <xdr:colOff>632012</xdr:colOff>
      <xdr:row>26</xdr:row>
      <xdr:rowOff>0</xdr:rowOff>
    </xdr:to>
    <xdr:graphicFrame macro="">
      <xdr:nvGraphicFramePr>
        <xdr:cNvPr id="4003" name="Chart 1">
          <a:extLst>
            <a:ext uri="{FF2B5EF4-FFF2-40B4-BE49-F238E27FC236}">
              <a16:creationId xmlns:a16="http://schemas.microsoft.com/office/drawing/2014/main" xmlns="" id="{00000000-0008-0000-0C00-0000A3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221191</xdr:colOff>
      <xdr:row>33</xdr:row>
      <xdr:rowOff>191558</xdr:rowOff>
    </xdr:from>
    <xdr:to>
      <xdr:col>12</xdr:col>
      <xdr:colOff>624416</xdr:colOff>
      <xdr:row>58</xdr:row>
      <xdr:rowOff>13758</xdr:rowOff>
    </xdr:to>
    <xdr:graphicFrame macro="">
      <xdr:nvGraphicFramePr>
        <xdr:cNvPr id="4004" name="Chart 2">
          <a:extLst>
            <a:ext uri="{FF2B5EF4-FFF2-40B4-BE49-F238E27FC236}">
              <a16:creationId xmlns:a16="http://schemas.microsoft.com/office/drawing/2014/main" xmlns="" id="{00000000-0008-0000-0C00-0000A4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220133</xdr:colOff>
      <xdr:row>65</xdr:row>
      <xdr:rowOff>167216</xdr:rowOff>
    </xdr:from>
    <xdr:to>
      <xdr:col>12</xdr:col>
      <xdr:colOff>629708</xdr:colOff>
      <xdr:row>89</xdr:row>
      <xdr:rowOff>186266</xdr:rowOff>
    </xdr:to>
    <xdr:graphicFrame macro="">
      <xdr:nvGraphicFramePr>
        <xdr:cNvPr id="4005" name="Chart 3">
          <a:extLst>
            <a:ext uri="{FF2B5EF4-FFF2-40B4-BE49-F238E27FC236}">
              <a16:creationId xmlns:a16="http://schemas.microsoft.com/office/drawing/2014/main" xmlns="" id="{00000000-0008-0000-0C00-0000A5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228600</xdr:colOff>
      <xdr:row>95</xdr:row>
      <xdr:rowOff>133349</xdr:rowOff>
    </xdr:from>
    <xdr:to>
      <xdr:col>12</xdr:col>
      <xdr:colOff>603250</xdr:colOff>
      <xdr:row>120</xdr:row>
      <xdr:rowOff>47624</xdr:rowOff>
    </xdr:to>
    <xdr:graphicFrame macro="">
      <xdr:nvGraphicFramePr>
        <xdr:cNvPr id="4006" name="Chart 3">
          <a:extLst>
            <a:ext uri="{FF2B5EF4-FFF2-40B4-BE49-F238E27FC236}">
              <a16:creationId xmlns:a16="http://schemas.microsoft.com/office/drawing/2014/main" xmlns="" id="{00000000-0008-0000-0C00-0000A6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220196</xdr:colOff>
      <xdr:row>127</xdr:row>
      <xdr:rowOff>0</xdr:rowOff>
    </xdr:from>
    <xdr:to>
      <xdr:col>12</xdr:col>
      <xdr:colOff>616324</xdr:colOff>
      <xdr:row>150</xdr:row>
      <xdr:rowOff>180975</xdr:rowOff>
    </xdr:to>
    <xdr:graphicFrame macro="">
      <xdr:nvGraphicFramePr>
        <xdr:cNvPr id="4007" name="Chart 3">
          <a:extLst>
            <a:ext uri="{FF2B5EF4-FFF2-40B4-BE49-F238E27FC236}">
              <a16:creationId xmlns:a16="http://schemas.microsoft.com/office/drawing/2014/main" xmlns="" id="{00000000-0008-0000-0C00-0000A7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57</xdr:row>
      <xdr:rowOff>9525</xdr:rowOff>
    </xdr:from>
    <xdr:to>
      <xdr:col>14</xdr:col>
      <xdr:colOff>409575</xdr:colOff>
      <xdr:row>78</xdr:row>
      <xdr:rowOff>142875</xdr:rowOff>
    </xdr:to>
    <xdr:graphicFrame macro="">
      <xdr:nvGraphicFramePr>
        <xdr:cNvPr id="4655" name="Chart 1">
          <a:extLst>
            <a:ext uri="{FF2B5EF4-FFF2-40B4-BE49-F238E27FC236}">
              <a16:creationId xmlns:a16="http://schemas.microsoft.com/office/drawing/2014/main" xmlns="" id="{00000000-0008-0000-0E00-00002F12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447675</xdr:colOff>
      <xdr:row>30</xdr:row>
      <xdr:rowOff>47625</xdr:rowOff>
    </xdr:from>
    <xdr:to>
      <xdr:col>14</xdr:col>
      <xdr:colOff>409575</xdr:colOff>
      <xdr:row>51</xdr:row>
      <xdr:rowOff>47625</xdr:rowOff>
    </xdr:to>
    <xdr:graphicFrame macro="">
      <xdr:nvGraphicFramePr>
        <xdr:cNvPr id="4656" name="Chart 2">
          <a:extLst>
            <a:ext uri="{FF2B5EF4-FFF2-40B4-BE49-F238E27FC236}">
              <a16:creationId xmlns:a16="http://schemas.microsoft.com/office/drawing/2014/main" xmlns="" id="{00000000-0008-0000-0E00-00003012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447674</xdr:colOff>
      <xdr:row>2</xdr:row>
      <xdr:rowOff>0</xdr:rowOff>
    </xdr:from>
    <xdr:to>
      <xdr:col>14</xdr:col>
      <xdr:colOff>400049</xdr:colOff>
      <xdr:row>24</xdr:row>
      <xdr:rowOff>19050</xdr:rowOff>
    </xdr:to>
    <xdr:graphicFrame macro="">
      <xdr:nvGraphicFramePr>
        <xdr:cNvPr id="4657" name="Chart 3">
          <a:extLst>
            <a:ext uri="{FF2B5EF4-FFF2-40B4-BE49-F238E27FC236}">
              <a16:creationId xmlns:a16="http://schemas.microsoft.com/office/drawing/2014/main" xmlns="" id="{00000000-0008-0000-0E00-00003112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9525</xdr:rowOff>
    </xdr:from>
    <xdr:to>
      <xdr:col>1</xdr:col>
      <xdr:colOff>0</xdr:colOff>
      <xdr:row>24</xdr:row>
      <xdr:rowOff>66675</xdr:rowOff>
    </xdr:to>
    <xdr:graphicFrame macro="">
      <xdr:nvGraphicFramePr>
        <xdr:cNvPr id="12915036" name="Chart 1">
          <a:extLst>
            <a:ext uri="{FF2B5EF4-FFF2-40B4-BE49-F238E27FC236}">
              <a16:creationId xmlns:a16="http://schemas.microsoft.com/office/drawing/2014/main" xmlns="" id="{00000000-0008-0000-0F00-00005C11C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60</xdr:row>
      <xdr:rowOff>142875</xdr:rowOff>
    </xdr:from>
    <xdr:to>
      <xdr:col>1</xdr:col>
      <xdr:colOff>0</xdr:colOff>
      <xdr:row>80</xdr:row>
      <xdr:rowOff>123825</xdr:rowOff>
    </xdr:to>
    <xdr:graphicFrame macro="">
      <xdr:nvGraphicFramePr>
        <xdr:cNvPr id="12915037" name="Chart 2">
          <a:extLst>
            <a:ext uri="{FF2B5EF4-FFF2-40B4-BE49-F238E27FC236}">
              <a16:creationId xmlns:a16="http://schemas.microsoft.com/office/drawing/2014/main" xmlns="" id="{00000000-0008-0000-0F00-00005D11C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24</xdr:row>
      <xdr:rowOff>0</xdr:rowOff>
    </xdr:to>
    <xdr:graphicFrame macro="">
      <xdr:nvGraphicFramePr>
        <xdr:cNvPr id="12915038" name="Chart 5">
          <a:extLst>
            <a:ext uri="{FF2B5EF4-FFF2-40B4-BE49-F238E27FC236}">
              <a16:creationId xmlns:a16="http://schemas.microsoft.com/office/drawing/2014/main" xmlns="" id="{00000000-0008-0000-0F00-00005E11C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0</xdr:colOff>
      <xdr:row>60</xdr:row>
      <xdr:rowOff>161925</xdr:rowOff>
    </xdr:from>
    <xdr:to>
      <xdr:col>12</xdr:col>
      <xdr:colOff>0</xdr:colOff>
      <xdr:row>80</xdr:row>
      <xdr:rowOff>0</xdr:rowOff>
    </xdr:to>
    <xdr:graphicFrame macro="">
      <xdr:nvGraphicFramePr>
        <xdr:cNvPr id="12915039" name="Chart 6">
          <a:extLst>
            <a:ext uri="{FF2B5EF4-FFF2-40B4-BE49-F238E27FC236}">
              <a16:creationId xmlns:a16="http://schemas.microsoft.com/office/drawing/2014/main" xmlns="" id="{00000000-0008-0000-0F00-00005F11C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0</xdr:colOff>
      <xdr:row>6</xdr:row>
      <xdr:rowOff>19050</xdr:rowOff>
    </xdr:from>
    <xdr:to>
      <xdr:col>12</xdr:col>
      <xdr:colOff>0</xdr:colOff>
      <xdr:row>25</xdr:row>
      <xdr:rowOff>19050</xdr:rowOff>
    </xdr:to>
    <xdr:graphicFrame macro="">
      <xdr:nvGraphicFramePr>
        <xdr:cNvPr id="12915040" name="Chart 7">
          <a:extLst>
            <a:ext uri="{FF2B5EF4-FFF2-40B4-BE49-F238E27FC236}">
              <a16:creationId xmlns:a16="http://schemas.microsoft.com/office/drawing/2014/main" xmlns="" id="{00000000-0008-0000-0F00-00006011C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0</xdr:colOff>
      <xdr:row>60</xdr:row>
      <xdr:rowOff>161925</xdr:rowOff>
    </xdr:from>
    <xdr:to>
      <xdr:col>12</xdr:col>
      <xdr:colOff>0</xdr:colOff>
      <xdr:row>81</xdr:row>
      <xdr:rowOff>28575</xdr:rowOff>
    </xdr:to>
    <xdr:graphicFrame macro="">
      <xdr:nvGraphicFramePr>
        <xdr:cNvPr id="12915041" name="Chart 8">
          <a:extLst>
            <a:ext uri="{FF2B5EF4-FFF2-40B4-BE49-F238E27FC236}">
              <a16:creationId xmlns:a16="http://schemas.microsoft.com/office/drawing/2014/main" xmlns="" id="{00000000-0008-0000-0F00-00006111C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32</xdr:row>
      <xdr:rowOff>133350</xdr:rowOff>
    </xdr:from>
    <xdr:to>
      <xdr:col>1</xdr:col>
      <xdr:colOff>0</xdr:colOff>
      <xdr:row>50</xdr:row>
      <xdr:rowOff>123825</xdr:rowOff>
    </xdr:to>
    <xdr:graphicFrame macro="">
      <xdr:nvGraphicFramePr>
        <xdr:cNvPr id="12915042" name="Chart 9">
          <a:extLst>
            <a:ext uri="{FF2B5EF4-FFF2-40B4-BE49-F238E27FC236}">
              <a16:creationId xmlns:a16="http://schemas.microsoft.com/office/drawing/2014/main" xmlns="" id="{00000000-0008-0000-0F00-00006211C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66</xdr:row>
      <xdr:rowOff>85725</xdr:rowOff>
    </xdr:from>
    <xdr:to>
      <xdr:col>1</xdr:col>
      <xdr:colOff>0</xdr:colOff>
      <xdr:row>67</xdr:row>
      <xdr:rowOff>76200</xdr:rowOff>
    </xdr:to>
    <xdr:sp macro="" textlink="">
      <xdr:nvSpPr>
        <xdr:cNvPr id="9" name="Text Box 10">
          <a:extLst>
            <a:ext uri="{FF2B5EF4-FFF2-40B4-BE49-F238E27FC236}">
              <a16:creationId xmlns:a16="http://schemas.microsoft.com/office/drawing/2014/main" xmlns="" id="{00000000-0008-0000-0F00-000009000000}"/>
            </a:ext>
          </a:extLst>
        </xdr:cNvPr>
        <xdr:cNvSpPr txBox="1">
          <a:spLocks noChangeArrowheads="1"/>
        </xdr:cNvSpPr>
      </xdr:nvSpPr>
      <xdr:spPr bwMode="auto">
        <a:xfrm>
          <a:off x="0" y="9077325"/>
          <a:ext cx="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6%</a:t>
          </a:r>
        </a:p>
      </xdr:txBody>
    </xdr:sp>
    <xdr:clientData/>
  </xdr:twoCellAnchor>
  <xdr:twoCellAnchor>
    <xdr:from>
      <xdr:col>1</xdr:col>
      <xdr:colOff>0</xdr:colOff>
      <xdr:row>70</xdr:row>
      <xdr:rowOff>66675</xdr:rowOff>
    </xdr:from>
    <xdr:to>
      <xdr:col>1</xdr:col>
      <xdr:colOff>0</xdr:colOff>
      <xdr:row>71</xdr:row>
      <xdr:rowOff>152400</xdr:rowOff>
    </xdr:to>
    <xdr:sp macro="" textlink="">
      <xdr:nvSpPr>
        <xdr:cNvPr id="10" name="Text Box 11">
          <a:extLst>
            <a:ext uri="{FF2B5EF4-FFF2-40B4-BE49-F238E27FC236}">
              <a16:creationId xmlns:a16="http://schemas.microsoft.com/office/drawing/2014/main" xmlns="" id="{00000000-0008-0000-0F00-00000A000000}"/>
            </a:ext>
          </a:extLst>
        </xdr:cNvPr>
        <xdr:cNvSpPr txBox="1">
          <a:spLocks noChangeArrowheads="1"/>
        </xdr:cNvSpPr>
      </xdr:nvSpPr>
      <xdr:spPr bwMode="auto">
        <a:xfrm>
          <a:off x="0" y="9734550"/>
          <a:ext cx="0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700"/>
            </a:lnSpc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94%</a:t>
          </a:r>
        </a:p>
      </xdr:txBody>
    </xdr:sp>
    <xdr:clientData/>
  </xdr:twoCellAnchor>
  <xdr:twoCellAnchor>
    <xdr:from>
      <xdr:col>1</xdr:col>
      <xdr:colOff>0</xdr:colOff>
      <xdr:row>70</xdr:row>
      <xdr:rowOff>142875</xdr:rowOff>
    </xdr:from>
    <xdr:to>
      <xdr:col>1</xdr:col>
      <xdr:colOff>0</xdr:colOff>
      <xdr:row>71</xdr:row>
      <xdr:rowOff>123825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xmlns="" id="{00000000-0008-0000-0F00-00000B000000}"/>
            </a:ext>
          </a:extLst>
        </xdr:cNvPr>
        <xdr:cNvSpPr txBox="1">
          <a:spLocks noChangeArrowheads="1"/>
        </xdr:cNvSpPr>
      </xdr:nvSpPr>
      <xdr:spPr bwMode="auto">
        <a:xfrm>
          <a:off x="0" y="9810750"/>
          <a:ext cx="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84%</a:t>
          </a:r>
        </a:p>
      </xdr:txBody>
    </xdr:sp>
    <xdr:clientData/>
  </xdr:twoCellAnchor>
  <xdr:twoCellAnchor>
    <xdr:from>
      <xdr:col>1</xdr:col>
      <xdr:colOff>0</xdr:colOff>
      <xdr:row>75</xdr:row>
      <xdr:rowOff>104775</xdr:rowOff>
    </xdr:from>
    <xdr:to>
      <xdr:col>1</xdr:col>
      <xdr:colOff>0</xdr:colOff>
      <xdr:row>77</xdr:row>
      <xdr:rowOff>47625</xdr:rowOff>
    </xdr:to>
    <xdr:sp macro="" textlink="">
      <xdr:nvSpPr>
        <xdr:cNvPr id="12" name="Text Box 13">
          <a:extLst>
            <a:ext uri="{FF2B5EF4-FFF2-40B4-BE49-F238E27FC236}">
              <a16:creationId xmlns:a16="http://schemas.microsoft.com/office/drawing/2014/main" xmlns="" id="{00000000-0008-0000-0F00-00000C000000}"/>
            </a:ext>
          </a:extLst>
        </xdr:cNvPr>
        <xdr:cNvSpPr txBox="1">
          <a:spLocks noChangeArrowheads="1"/>
        </xdr:cNvSpPr>
      </xdr:nvSpPr>
      <xdr:spPr bwMode="auto">
        <a:xfrm>
          <a:off x="0" y="10096500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16%</a:t>
          </a:r>
        </a:p>
      </xdr:txBody>
    </xdr:sp>
    <xdr:clientData/>
  </xdr:twoCellAnchor>
  <xdr:twoCellAnchor>
    <xdr:from>
      <xdr:col>12</xdr:col>
      <xdr:colOff>0</xdr:colOff>
      <xdr:row>33</xdr:row>
      <xdr:rowOff>9525</xdr:rowOff>
    </xdr:from>
    <xdr:to>
      <xdr:col>12</xdr:col>
      <xdr:colOff>0</xdr:colOff>
      <xdr:row>48</xdr:row>
      <xdr:rowOff>142875</xdr:rowOff>
    </xdr:to>
    <xdr:graphicFrame macro="">
      <xdr:nvGraphicFramePr>
        <xdr:cNvPr id="12915047" name="Chart 18">
          <a:extLst>
            <a:ext uri="{FF2B5EF4-FFF2-40B4-BE49-F238E27FC236}">
              <a16:creationId xmlns:a16="http://schemas.microsoft.com/office/drawing/2014/main" xmlns="" id="{00000000-0008-0000-0F00-00006711C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0</xdr:colOff>
      <xdr:row>69</xdr:row>
      <xdr:rowOff>57150</xdr:rowOff>
    </xdr:from>
    <xdr:to>
      <xdr:col>12</xdr:col>
      <xdr:colOff>0</xdr:colOff>
      <xdr:row>70</xdr:row>
      <xdr:rowOff>66675</xdr:rowOff>
    </xdr:to>
    <xdr:sp macro="" textlink="">
      <xdr:nvSpPr>
        <xdr:cNvPr id="14" name="Text Box 20">
          <a:extLst>
            <a:ext uri="{FF2B5EF4-FFF2-40B4-BE49-F238E27FC236}">
              <a16:creationId xmlns:a16="http://schemas.microsoft.com/office/drawing/2014/main" xmlns="" id="{00000000-0008-0000-0F00-00000E000000}"/>
            </a:ext>
          </a:extLst>
        </xdr:cNvPr>
        <xdr:cNvSpPr txBox="1">
          <a:spLocks noChangeArrowheads="1"/>
        </xdr:cNvSpPr>
      </xdr:nvSpPr>
      <xdr:spPr bwMode="auto">
        <a:xfrm flipV="1">
          <a:off x="8953500" y="9553575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700"/>
            </a:lnSpc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97%</a:t>
          </a:r>
        </a:p>
      </xdr:txBody>
    </xdr:sp>
    <xdr:clientData/>
  </xdr:twoCellAnchor>
  <xdr:twoCellAnchor>
    <xdr:from>
      <xdr:col>12</xdr:col>
      <xdr:colOff>0</xdr:colOff>
      <xdr:row>66</xdr:row>
      <xdr:rowOff>66675</xdr:rowOff>
    </xdr:from>
    <xdr:to>
      <xdr:col>12</xdr:col>
      <xdr:colOff>0</xdr:colOff>
      <xdr:row>67</xdr:row>
      <xdr:rowOff>66675</xdr:rowOff>
    </xdr:to>
    <xdr:sp macro="" textlink="">
      <xdr:nvSpPr>
        <xdr:cNvPr id="15" name="Text Box 21">
          <a:extLst>
            <a:ext uri="{FF2B5EF4-FFF2-40B4-BE49-F238E27FC236}">
              <a16:creationId xmlns:a16="http://schemas.microsoft.com/office/drawing/2014/main" xmlns="" id="{00000000-0008-0000-0F00-00000F000000}"/>
            </a:ext>
          </a:extLst>
        </xdr:cNvPr>
        <xdr:cNvSpPr txBox="1">
          <a:spLocks noChangeArrowheads="1"/>
        </xdr:cNvSpPr>
      </xdr:nvSpPr>
      <xdr:spPr bwMode="auto">
        <a:xfrm flipV="1">
          <a:off x="8953500" y="9058275"/>
          <a:ext cx="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3%</a:t>
          </a:r>
        </a:p>
      </xdr:txBody>
    </xdr:sp>
    <xdr:clientData/>
  </xdr:twoCellAnchor>
  <xdr:twoCellAnchor>
    <xdr:from>
      <xdr:col>12</xdr:col>
      <xdr:colOff>0</xdr:colOff>
      <xdr:row>70</xdr:row>
      <xdr:rowOff>152400</xdr:rowOff>
    </xdr:from>
    <xdr:to>
      <xdr:col>12</xdr:col>
      <xdr:colOff>0</xdr:colOff>
      <xdr:row>71</xdr:row>
      <xdr:rowOff>152400</xdr:rowOff>
    </xdr:to>
    <xdr:sp macro="" textlink="">
      <xdr:nvSpPr>
        <xdr:cNvPr id="16" name="Text Box 22">
          <a:extLst>
            <a:ext uri="{FF2B5EF4-FFF2-40B4-BE49-F238E27FC236}">
              <a16:creationId xmlns:a16="http://schemas.microsoft.com/office/drawing/2014/main" xmlns="" id="{00000000-0008-0000-0F00-000010000000}"/>
            </a:ext>
          </a:extLst>
        </xdr:cNvPr>
        <xdr:cNvSpPr txBox="1">
          <a:spLocks noChangeArrowheads="1"/>
        </xdr:cNvSpPr>
      </xdr:nvSpPr>
      <xdr:spPr bwMode="auto">
        <a:xfrm>
          <a:off x="8953500" y="9820275"/>
          <a:ext cx="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92%</a:t>
          </a:r>
        </a:p>
      </xdr:txBody>
    </xdr:sp>
    <xdr:clientData/>
  </xdr:twoCellAnchor>
  <xdr:twoCellAnchor>
    <xdr:from>
      <xdr:col>12</xdr:col>
      <xdr:colOff>0</xdr:colOff>
      <xdr:row>75</xdr:row>
      <xdr:rowOff>104775</xdr:rowOff>
    </xdr:from>
    <xdr:to>
      <xdr:col>12</xdr:col>
      <xdr:colOff>0</xdr:colOff>
      <xdr:row>77</xdr:row>
      <xdr:rowOff>85725</xdr:rowOff>
    </xdr:to>
    <xdr:sp macro="" textlink="">
      <xdr:nvSpPr>
        <xdr:cNvPr id="17" name="Text Box 23">
          <a:extLst>
            <a:ext uri="{FF2B5EF4-FFF2-40B4-BE49-F238E27FC236}">
              <a16:creationId xmlns:a16="http://schemas.microsoft.com/office/drawing/2014/main" xmlns="" id="{00000000-0008-0000-0F00-000011000000}"/>
            </a:ext>
          </a:extLst>
        </xdr:cNvPr>
        <xdr:cNvSpPr txBox="1">
          <a:spLocks noChangeArrowheads="1"/>
        </xdr:cNvSpPr>
      </xdr:nvSpPr>
      <xdr:spPr bwMode="auto">
        <a:xfrm>
          <a:off x="8953500" y="10096500"/>
          <a:ext cx="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8%</a:t>
          </a:r>
        </a:p>
      </xdr:txBody>
    </xdr:sp>
    <xdr:clientData/>
  </xdr:twoCellAnchor>
  <xdr:twoCellAnchor>
    <xdr:from>
      <xdr:col>1</xdr:col>
      <xdr:colOff>0</xdr:colOff>
      <xdr:row>13</xdr:row>
      <xdr:rowOff>180975</xdr:rowOff>
    </xdr:from>
    <xdr:to>
      <xdr:col>1</xdr:col>
      <xdr:colOff>0</xdr:colOff>
      <xdr:row>15</xdr:row>
      <xdr:rowOff>9525</xdr:rowOff>
    </xdr:to>
    <xdr:sp macro="" textlink="">
      <xdr:nvSpPr>
        <xdr:cNvPr id="18" name="Text Box 24">
          <a:extLst>
            <a:ext uri="{FF2B5EF4-FFF2-40B4-BE49-F238E27FC236}">
              <a16:creationId xmlns:a16="http://schemas.microsoft.com/office/drawing/2014/main" xmlns="" id="{00000000-0008-0000-0F00-000012000000}"/>
            </a:ext>
          </a:extLst>
        </xdr:cNvPr>
        <xdr:cNvSpPr txBox="1">
          <a:spLocks noChangeArrowheads="1"/>
        </xdr:cNvSpPr>
      </xdr:nvSpPr>
      <xdr:spPr bwMode="auto">
        <a:xfrm>
          <a:off x="0" y="2571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700"/>
            </a:lnSpc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50%</a:t>
          </a:r>
        </a:p>
      </xdr:txBody>
    </xdr:sp>
    <xdr:clientData/>
  </xdr:twoCellAnchor>
  <xdr:twoCellAnchor>
    <xdr:from>
      <xdr:col>12</xdr:col>
      <xdr:colOff>0</xdr:colOff>
      <xdr:row>33</xdr:row>
      <xdr:rowOff>19050</xdr:rowOff>
    </xdr:from>
    <xdr:to>
      <xdr:col>12</xdr:col>
      <xdr:colOff>0</xdr:colOff>
      <xdr:row>51</xdr:row>
      <xdr:rowOff>142875</xdr:rowOff>
    </xdr:to>
    <xdr:graphicFrame macro="">
      <xdr:nvGraphicFramePr>
        <xdr:cNvPr id="12915053" name="Chart 27">
          <a:extLst>
            <a:ext uri="{FF2B5EF4-FFF2-40B4-BE49-F238E27FC236}">
              <a16:creationId xmlns:a16="http://schemas.microsoft.com/office/drawing/2014/main" xmlns="" id="{00000000-0008-0000-0F00-00006D11C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0</xdr:colOff>
      <xdr:row>71</xdr:row>
      <xdr:rowOff>104775</xdr:rowOff>
    </xdr:from>
    <xdr:to>
      <xdr:col>12</xdr:col>
      <xdr:colOff>0</xdr:colOff>
      <xdr:row>75</xdr:row>
      <xdr:rowOff>57150</xdr:rowOff>
    </xdr:to>
    <xdr:sp macro="" textlink="">
      <xdr:nvSpPr>
        <xdr:cNvPr id="20" name="Text Box 28">
          <a:extLst>
            <a:ext uri="{FF2B5EF4-FFF2-40B4-BE49-F238E27FC236}">
              <a16:creationId xmlns:a16="http://schemas.microsoft.com/office/drawing/2014/main" xmlns="" id="{00000000-0008-0000-0F00-000014000000}"/>
            </a:ext>
          </a:extLst>
        </xdr:cNvPr>
        <xdr:cNvSpPr txBox="1">
          <a:spLocks noChangeArrowheads="1"/>
        </xdr:cNvSpPr>
      </xdr:nvSpPr>
      <xdr:spPr bwMode="auto">
        <a:xfrm>
          <a:off x="8953500" y="9934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5%</a:t>
          </a:r>
        </a:p>
      </xdr:txBody>
    </xdr:sp>
    <xdr:clientData/>
  </xdr:twoCellAnchor>
  <xdr:twoCellAnchor>
    <xdr:from>
      <xdr:col>12</xdr:col>
      <xdr:colOff>0</xdr:colOff>
      <xdr:row>68</xdr:row>
      <xdr:rowOff>180975</xdr:rowOff>
    </xdr:from>
    <xdr:to>
      <xdr:col>12</xdr:col>
      <xdr:colOff>0</xdr:colOff>
      <xdr:row>70</xdr:row>
      <xdr:rowOff>9525</xdr:rowOff>
    </xdr:to>
    <xdr:sp macro="" textlink="">
      <xdr:nvSpPr>
        <xdr:cNvPr id="21" name="Text Box 29">
          <a:extLst>
            <a:ext uri="{FF2B5EF4-FFF2-40B4-BE49-F238E27FC236}">
              <a16:creationId xmlns:a16="http://schemas.microsoft.com/office/drawing/2014/main" xmlns="" id="{00000000-0008-0000-0F00-000015000000}"/>
            </a:ext>
          </a:extLst>
        </xdr:cNvPr>
        <xdr:cNvSpPr txBox="1">
          <a:spLocks noChangeArrowheads="1"/>
        </xdr:cNvSpPr>
      </xdr:nvSpPr>
      <xdr:spPr bwMode="auto">
        <a:xfrm>
          <a:off x="8953500" y="9496425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35,4%</a:t>
          </a:r>
        </a:p>
      </xdr:txBody>
    </xdr:sp>
    <xdr:clientData/>
  </xdr:twoCellAnchor>
  <xdr:twoCellAnchor>
    <xdr:from>
      <xdr:col>12</xdr:col>
      <xdr:colOff>0</xdr:colOff>
      <xdr:row>67</xdr:row>
      <xdr:rowOff>66675</xdr:rowOff>
    </xdr:from>
    <xdr:to>
      <xdr:col>12</xdr:col>
      <xdr:colOff>0</xdr:colOff>
      <xdr:row>68</xdr:row>
      <xdr:rowOff>28575</xdr:rowOff>
    </xdr:to>
    <xdr:sp macro="" textlink="">
      <xdr:nvSpPr>
        <xdr:cNvPr id="22" name="Text Box 30">
          <a:extLst>
            <a:ext uri="{FF2B5EF4-FFF2-40B4-BE49-F238E27FC236}">
              <a16:creationId xmlns:a16="http://schemas.microsoft.com/office/drawing/2014/main" xmlns="" id="{00000000-0008-0000-0F00-000016000000}"/>
            </a:ext>
          </a:extLst>
        </xdr:cNvPr>
        <xdr:cNvSpPr txBox="1">
          <a:spLocks noChangeArrowheads="1"/>
        </xdr:cNvSpPr>
      </xdr:nvSpPr>
      <xdr:spPr bwMode="auto">
        <a:xfrm>
          <a:off x="8953500" y="922020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59%</a:t>
          </a:r>
        </a:p>
      </xdr:txBody>
    </xdr:sp>
    <xdr:clientData/>
  </xdr:twoCellAnchor>
  <xdr:twoCellAnchor>
    <xdr:from>
      <xdr:col>12</xdr:col>
      <xdr:colOff>0</xdr:colOff>
      <xdr:row>69</xdr:row>
      <xdr:rowOff>104775</xdr:rowOff>
    </xdr:from>
    <xdr:to>
      <xdr:col>12</xdr:col>
      <xdr:colOff>0</xdr:colOff>
      <xdr:row>70</xdr:row>
      <xdr:rowOff>133350</xdr:rowOff>
    </xdr:to>
    <xdr:sp macro="" textlink="">
      <xdr:nvSpPr>
        <xdr:cNvPr id="23" name="Text Box 31">
          <a:extLst>
            <a:ext uri="{FF2B5EF4-FFF2-40B4-BE49-F238E27FC236}">
              <a16:creationId xmlns:a16="http://schemas.microsoft.com/office/drawing/2014/main" xmlns="" id="{00000000-0008-0000-0F00-000017000000}"/>
            </a:ext>
          </a:extLst>
        </xdr:cNvPr>
        <xdr:cNvSpPr txBox="1">
          <a:spLocks noChangeArrowheads="1"/>
        </xdr:cNvSpPr>
      </xdr:nvSpPr>
      <xdr:spPr bwMode="auto">
        <a:xfrm>
          <a:off x="8953500" y="96012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700"/>
            </a:lnSpc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54%</a:t>
          </a:r>
        </a:p>
      </xdr:txBody>
    </xdr:sp>
    <xdr:clientData/>
  </xdr:twoCellAnchor>
  <xdr:twoCellAnchor>
    <xdr:from>
      <xdr:col>12</xdr:col>
      <xdr:colOff>0</xdr:colOff>
      <xdr:row>75</xdr:row>
      <xdr:rowOff>180975</xdr:rowOff>
    </xdr:from>
    <xdr:to>
      <xdr:col>12</xdr:col>
      <xdr:colOff>0</xdr:colOff>
      <xdr:row>77</xdr:row>
      <xdr:rowOff>152400</xdr:rowOff>
    </xdr:to>
    <xdr:sp macro="" textlink="">
      <xdr:nvSpPr>
        <xdr:cNvPr id="24" name="Text Box 32">
          <a:extLst>
            <a:ext uri="{FF2B5EF4-FFF2-40B4-BE49-F238E27FC236}">
              <a16:creationId xmlns:a16="http://schemas.microsoft.com/office/drawing/2014/main" xmlns="" id="{00000000-0008-0000-0F00-000018000000}"/>
            </a:ext>
          </a:extLst>
        </xdr:cNvPr>
        <xdr:cNvSpPr txBox="1">
          <a:spLocks noChangeArrowheads="1"/>
        </xdr:cNvSpPr>
      </xdr:nvSpPr>
      <xdr:spPr bwMode="auto">
        <a:xfrm>
          <a:off x="8953500" y="10153650"/>
          <a:ext cx="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24%</a:t>
          </a:r>
        </a:p>
      </xdr:txBody>
    </xdr:sp>
    <xdr:clientData/>
  </xdr:twoCellAnchor>
  <xdr:twoCellAnchor>
    <xdr:from>
      <xdr:col>12</xdr:col>
      <xdr:colOff>0</xdr:colOff>
      <xdr:row>77</xdr:row>
      <xdr:rowOff>104775</xdr:rowOff>
    </xdr:from>
    <xdr:to>
      <xdr:col>12</xdr:col>
      <xdr:colOff>0</xdr:colOff>
      <xdr:row>78</xdr:row>
      <xdr:rowOff>104775</xdr:rowOff>
    </xdr:to>
    <xdr:sp macro="" textlink="">
      <xdr:nvSpPr>
        <xdr:cNvPr id="25" name="Text Box 33">
          <a:extLst>
            <a:ext uri="{FF2B5EF4-FFF2-40B4-BE49-F238E27FC236}">
              <a16:creationId xmlns:a16="http://schemas.microsoft.com/office/drawing/2014/main" xmlns="" id="{00000000-0008-0000-0F00-000019000000}"/>
            </a:ext>
          </a:extLst>
        </xdr:cNvPr>
        <xdr:cNvSpPr txBox="1">
          <a:spLocks noChangeArrowheads="1"/>
        </xdr:cNvSpPr>
      </xdr:nvSpPr>
      <xdr:spPr bwMode="auto">
        <a:xfrm>
          <a:off x="8953500" y="10258425"/>
          <a:ext cx="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700"/>
            </a:lnSpc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22%</a:t>
          </a:r>
        </a:p>
      </xdr:txBody>
    </xdr:sp>
    <xdr:clientData/>
  </xdr:twoCellAnchor>
  <xdr:twoCellAnchor>
    <xdr:from>
      <xdr:col>12</xdr:col>
      <xdr:colOff>0</xdr:colOff>
      <xdr:row>42</xdr:row>
      <xdr:rowOff>38100</xdr:rowOff>
    </xdr:from>
    <xdr:to>
      <xdr:col>12</xdr:col>
      <xdr:colOff>0</xdr:colOff>
      <xdr:row>43</xdr:row>
      <xdr:rowOff>57150</xdr:rowOff>
    </xdr:to>
    <xdr:sp macro="" textlink="">
      <xdr:nvSpPr>
        <xdr:cNvPr id="26" name="Text Box 35">
          <a:extLst>
            <a:ext uri="{FF2B5EF4-FFF2-40B4-BE49-F238E27FC236}">
              <a16:creationId xmlns:a16="http://schemas.microsoft.com/office/drawing/2014/main" xmlns="" id="{00000000-0008-0000-0F00-00001A000000}"/>
            </a:ext>
          </a:extLst>
        </xdr:cNvPr>
        <xdr:cNvSpPr txBox="1">
          <a:spLocks noChangeArrowheads="1"/>
        </xdr:cNvSpPr>
      </xdr:nvSpPr>
      <xdr:spPr bwMode="auto">
        <a:xfrm>
          <a:off x="8953500" y="626745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3%</a:t>
          </a:r>
        </a:p>
      </xdr:txBody>
    </xdr:sp>
    <xdr:clientData/>
  </xdr:twoCellAnchor>
  <xdr:twoCellAnchor>
    <xdr:from>
      <xdr:col>12</xdr:col>
      <xdr:colOff>0</xdr:colOff>
      <xdr:row>43</xdr:row>
      <xdr:rowOff>0</xdr:rowOff>
    </xdr:from>
    <xdr:to>
      <xdr:col>12</xdr:col>
      <xdr:colOff>0</xdr:colOff>
      <xdr:row>47</xdr:row>
      <xdr:rowOff>19050</xdr:rowOff>
    </xdr:to>
    <xdr:sp macro="" textlink="">
      <xdr:nvSpPr>
        <xdr:cNvPr id="27" name="Text Box 36">
          <a:extLst>
            <a:ext uri="{FF2B5EF4-FFF2-40B4-BE49-F238E27FC236}">
              <a16:creationId xmlns:a16="http://schemas.microsoft.com/office/drawing/2014/main" xmlns="" id="{00000000-0008-0000-0F00-00001B000000}"/>
            </a:ext>
          </a:extLst>
        </xdr:cNvPr>
        <xdr:cNvSpPr txBox="1">
          <a:spLocks noChangeArrowheads="1"/>
        </xdr:cNvSpPr>
      </xdr:nvSpPr>
      <xdr:spPr bwMode="auto">
        <a:xfrm>
          <a:off x="8953500" y="6391275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37%</a:t>
          </a:r>
        </a:p>
      </xdr:txBody>
    </xdr:sp>
    <xdr:clientData/>
  </xdr:twoCellAnchor>
  <xdr:twoCellAnchor>
    <xdr:from>
      <xdr:col>12</xdr:col>
      <xdr:colOff>0</xdr:colOff>
      <xdr:row>40</xdr:row>
      <xdr:rowOff>114300</xdr:rowOff>
    </xdr:from>
    <xdr:to>
      <xdr:col>12</xdr:col>
      <xdr:colOff>0</xdr:colOff>
      <xdr:row>41</xdr:row>
      <xdr:rowOff>95250</xdr:rowOff>
    </xdr:to>
    <xdr:sp macro="" textlink="">
      <xdr:nvSpPr>
        <xdr:cNvPr id="28" name="Text Box 37">
          <a:extLst>
            <a:ext uri="{FF2B5EF4-FFF2-40B4-BE49-F238E27FC236}">
              <a16:creationId xmlns:a16="http://schemas.microsoft.com/office/drawing/2014/main" xmlns="" id="{00000000-0008-0000-0F00-00001C000000}"/>
            </a:ext>
          </a:extLst>
        </xdr:cNvPr>
        <xdr:cNvSpPr txBox="1">
          <a:spLocks noChangeArrowheads="1"/>
        </xdr:cNvSpPr>
      </xdr:nvSpPr>
      <xdr:spPr bwMode="auto">
        <a:xfrm>
          <a:off x="8953500" y="5972175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60%</a:t>
          </a:r>
        </a:p>
      </xdr:txBody>
    </xdr:sp>
    <xdr:clientData/>
  </xdr:twoCellAnchor>
  <xdr:twoCellAnchor>
    <xdr:from>
      <xdr:col>7</xdr:col>
      <xdr:colOff>47625</xdr:colOff>
      <xdr:row>5</xdr:row>
      <xdr:rowOff>161925</xdr:rowOff>
    </xdr:from>
    <xdr:to>
      <xdr:col>11</xdr:col>
      <xdr:colOff>866775</xdr:colOff>
      <xdr:row>24</xdr:row>
      <xdr:rowOff>142875</xdr:rowOff>
    </xdr:to>
    <xdr:graphicFrame macro="">
      <xdr:nvGraphicFramePr>
        <xdr:cNvPr id="12915063" name="Chart 45">
          <a:extLst>
            <a:ext uri="{FF2B5EF4-FFF2-40B4-BE49-F238E27FC236}">
              <a16:creationId xmlns:a16="http://schemas.microsoft.com/office/drawing/2014/main" xmlns="" id="{00000000-0008-0000-0F00-00007711C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38100</xdr:colOff>
      <xdr:row>60</xdr:row>
      <xdr:rowOff>171450</xdr:rowOff>
    </xdr:from>
    <xdr:to>
      <xdr:col>11</xdr:col>
      <xdr:colOff>866775</xdr:colOff>
      <xdr:row>82</xdr:row>
      <xdr:rowOff>47625</xdr:rowOff>
    </xdr:to>
    <xdr:graphicFrame macro="">
      <xdr:nvGraphicFramePr>
        <xdr:cNvPr id="12915064" name="Chart 47">
          <a:extLst>
            <a:ext uri="{FF2B5EF4-FFF2-40B4-BE49-F238E27FC236}">
              <a16:creationId xmlns:a16="http://schemas.microsoft.com/office/drawing/2014/main" xmlns="" id="{00000000-0008-0000-0F00-00007811C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47624</xdr:colOff>
      <xdr:row>32</xdr:row>
      <xdr:rowOff>171450</xdr:rowOff>
    </xdr:from>
    <xdr:to>
      <xdr:col>11</xdr:col>
      <xdr:colOff>866774</xdr:colOff>
      <xdr:row>52</xdr:row>
      <xdr:rowOff>95250</xdr:rowOff>
    </xdr:to>
    <xdr:graphicFrame macro="">
      <xdr:nvGraphicFramePr>
        <xdr:cNvPr id="12915065" name="Gráfico 486">
          <a:extLst>
            <a:ext uri="{FF2B5EF4-FFF2-40B4-BE49-F238E27FC236}">
              <a16:creationId xmlns:a16="http://schemas.microsoft.com/office/drawing/2014/main" xmlns="" id="{00000000-0008-0000-0F00-00007911C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0.26572</cdr:x>
      <cdr:y>0.51716</cdr:y>
    </cdr:from>
    <cdr:to>
      <cdr:x>0.32858</cdr:x>
      <cdr:y>0.59042</cdr:y>
    </cdr:to>
    <cdr:sp macro="" textlink="">
      <cdr:nvSpPr>
        <cdr:cNvPr id="1740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8059" y="1495750"/>
          <a:ext cx="46108" cy="21210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50" b="0" i="0" strike="noStrike">
              <a:solidFill>
                <a:srgbClr val="000000"/>
              </a:solidFill>
              <a:latin typeface="Arial"/>
              <a:cs typeface="Arial"/>
            </a:rPr>
            <a:t>50%</a:t>
          </a:r>
        </a:p>
      </cdr:txBody>
    </cdr:sp>
  </cdr:relSizeAnchor>
  <cdr:relSizeAnchor xmlns:cdr="http://schemas.openxmlformats.org/drawingml/2006/chartDrawing">
    <cdr:from>
      <cdr:x>0.30922</cdr:x>
      <cdr:y>0.16301</cdr:y>
    </cdr:from>
    <cdr:to>
      <cdr:x>0.63139</cdr:x>
      <cdr:y>0.21836</cdr:y>
    </cdr:to>
    <cdr:sp macro="" textlink="">
      <cdr:nvSpPr>
        <cdr:cNvPr id="1741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9968" y="465238"/>
          <a:ext cx="236284" cy="16535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75" b="1" i="0" strike="noStrike">
              <a:solidFill>
                <a:srgbClr val="000000"/>
              </a:solidFill>
              <a:latin typeface="Arial"/>
              <a:cs typeface="Arial"/>
            </a:rPr>
            <a:t>TOTAL : 5 907 MW</a:t>
          </a:r>
        </a:p>
        <a:p xmlns:a="http://schemas.openxmlformats.org/drawingml/2006/main">
          <a:pPr algn="l" rtl="0">
            <a:defRPr sz="1000"/>
          </a:pPr>
          <a:endParaRPr lang="en-US" sz="175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0.36252</cdr:x>
      <cdr:y>0.17212</cdr:y>
    </cdr:from>
    <cdr:to>
      <cdr:x>0.70905</cdr:x>
      <cdr:y>0.34029</cdr:y>
    </cdr:to>
    <cdr:sp macro="" textlink="">
      <cdr:nvSpPr>
        <cdr:cNvPr id="2969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9056" y="459077"/>
          <a:ext cx="254153" cy="4391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75" b="1" i="0" strike="noStrike">
              <a:solidFill>
                <a:srgbClr val="000000"/>
              </a:solidFill>
              <a:latin typeface="Arial"/>
              <a:cs typeface="Arial"/>
            </a:rPr>
            <a:t>Mercado eléctrico :   5 051 MW</a:t>
          </a:r>
        </a:p>
        <a:p xmlns:a="http://schemas.openxmlformats.org/drawingml/2006/main">
          <a:pPr algn="l" rtl="0">
            <a:defRPr sz="1000"/>
          </a:pPr>
          <a:r>
            <a:rPr lang="en-US" sz="175" b="1" i="0" strike="noStrike">
              <a:solidFill>
                <a:srgbClr val="000000"/>
              </a:solidFill>
              <a:latin typeface="Arial"/>
              <a:cs typeface="Arial"/>
            </a:rPr>
            <a:t>Uso propio               :    856 MW</a:t>
          </a:r>
        </a:p>
        <a:p xmlns:a="http://schemas.openxmlformats.org/drawingml/2006/main">
          <a:pPr algn="l" rtl="0">
            <a:defRPr sz="1000"/>
          </a:pPr>
          <a:endParaRPr lang="en-US" sz="175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0.38754</cdr:x>
      <cdr:y>0.13342</cdr:y>
    </cdr:from>
    <cdr:to>
      <cdr:x>0.51912</cdr:x>
      <cdr:y>0.21249</cdr:y>
    </cdr:to>
    <cdr:sp macro="" textlink="">
      <cdr:nvSpPr>
        <cdr:cNvPr id="3073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74143" y="722083"/>
          <a:ext cx="1417247" cy="42793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lnSpc>
              <a:spcPts val="1000"/>
            </a:lnSpc>
            <a:defRPr sz="1000"/>
          </a:pPr>
          <a:r>
            <a:rPr lang="es-ES" sz="975" b="1" i="0" u="none" strike="noStrike" baseline="0">
              <a:solidFill>
                <a:srgbClr val="000000"/>
              </a:solidFill>
              <a:latin typeface="Arial"/>
              <a:cs typeface="Arial"/>
            </a:rPr>
            <a:t>Total : 518</a:t>
          </a:r>
          <a:endParaRPr lang="es-ES" sz="1175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r>
            <a:rPr lang="es-ES" sz="975" b="1" i="0" u="none" strike="noStrike" baseline="0">
              <a:solidFill>
                <a:srgbClr val="000000"/>
              </a:solidFill>
              <a:latin typeface="Arial"/>
              <a:cs typeface="Arial"/>
            </a:rPr>
            <a:t>Mercado eléctrico: 58%</a:t>
          </a:r>
        </a:p>
        <a:p xmlns:a="http://schemas.openxmlformats.org/drawingml/2006/main">
          <a:pPr algn="l" rtl="0">
            <a:lnSpc>
              <a:spcPts val="1000"/>
            </a:lnSpc>
            <a:defRPr sz="1000"/>
          </a:pPr>
          <a:r>
            <a:rPr lang="es-ES" sz="975" b="1" i="0" u="none" strike="noStrike" baseline="0">
              <a:solidFill>
                <a:srgbClr val="000000"/>
              </a:solidFill>
              <a:latin typeface="Arial"/>
              <a:cs typeface="Arial"/>
            </a:rPr>
            <a:t>Uso Propio: 42%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0.37013</cdr:x>
      <cdr:y>0.56339</cdr:y>
    </cdr:from>
    <cdr:to>
      <cdr:x>0.43322</cdr:x>
      <cdr:y>0.64631</cdr:y>
    </cdr:to>
    <cdr:sp macro="" textlink="">
      <cdr:nvSpPr>
        <cdr:cNvPr id="19457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4640" y="1501019"/>
          <a:ext cx="46268" cy="21843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50" b="0" i="0" strike="noStrike">
              <a:solidFill>
                <a:srgbClr val="000000"/>
              </a:solidFill>
              <a:latin typeface="Arial"/>
              <a:cs typeface="Arial"/>
            </a:rPr>
            <a:t>82%</a:t>
          </a:r>
        </a:p>
      </cdr:txBody>
    </cdr:sp>
  </cdr:relSizeAnchor>
  <cdr:relSizeAnchor xmlns:cdr="http://schemas.openxmlformats.org/drawingml/2006/chartDrawing">
    <cdr:from>
      <cdr:x>0.53132</cdr:x>
      <cdr:y>0.70127</cdr:y>
    </cdr:from>
    <cdr:to>
      <cdr:x>0.60137</cdr:x>
      <cdr:y>0.78322</cdr:y>
    </cdr:to>
    <cdr:sp macro="" textlink="">
      <cdr:nvSpPr>
        <cdr:cNvPr id="19458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2862" y="1866777"/>
          <a:ext cx="51373" cy="216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50" b="0" i="0" strike="noStrike">
              <a:solidFill>
                <a:srgbClr val="000000"/>
              </a:solidFill>
              <a:latin typeface="Arial"/>
              <a:cs typeface="Arial"/>
            </a:rPr>
            <a:t>18%</a:t>
          </a:r>
        </a:p>
      </cdr:txBody>
    </cdr:sp>
  </cdr:relSizeAnchor>
  <cdr:relSizeAnchor xmlns:cdr="http://schemas.openxmlformats.org/drawingml/2006/chartDrawing">
    <cdr:from>
      <cdr:x>0.7308</cdr:x>
      <cdr:y>0.67548</cdr:y>
    </cdr:from>
    <cdr:to>
      <cdr:x>0.78366</cdr:x>
      <cdr:y>0.75743</cdr:y>
    </cdr:to>
    <cdr:sp macro="" textlink="">
      <cdr:nvSpPr>
        <cdr:cNvPr id="19459" name="Text Box 102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39163" y="1798878"/>
          <a:ext cx="38770" cy="216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50" b="0" i="0" strike="noStrike">
              <a:solidFill>
                <a:srgbClr val="000000"/>
              </a:solidFill>
              <a:latin typeface="Arial"/>
              <a:cs typeface="Arial"/>
            </a:rPr>
            <a:t>0%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0.30879</cdr:x>
      <cdr:y>0.16442</cdr:y>
    </cdr:from>
    <cdr:to>
      <cdr:x>0.76278</cdr:x>
      <cdr:y>0.3065</cdr:y>
    </cdr:to>
    <cdr:sp macro="" textlink="">
      <cdr:nvSpPr>
        <cdr:cNvPr id="32769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9649" y="401439"/>
          <a:ext cx="332967" cy="354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50" b="1" i="0" strike="noStrike">
              <a:solidFill>
                <a:srgbClr val="000000"/>
              </a:solidFill>
              <a:latin typeface="Arial"/>
              <a:cs typeface="Arial"/>
            </a:rPr>
            <a:t>Mercado eléctrico :   20 420 GW.h</a:t>
          </a:r>
        </a:p>
        <a:p xmlns:a="http://schemas.openxmlformats.org/drawingml/2006/main">
          <a:pPr algn="l" rtl="0">
            <a:defRPr sz="1000"/>
          </a:pPr>
          <a:r>
            <a:rPr lang="en-US" sz="150" b="1" i="0" strike="noStrike">
              <a:solidFill>
                <a:srgbClr val="000000"/>
              </a:solidFill>
              <a:latin typeface="Arial"/>
              <a:cs typeface="Arial"/>
            </a:rPr>
            <a:t>Uso propio              :    1 563 GW.h</a:t>
          </a:r>
        </a:p>
        <a:p xmlns:a="http://schemas.openxmlformats.org/drawingml/2006/main">
          <a:pPr algn="l" rtl="0">
            <a:defRPr sz="1000"/>
          </a:pPr>
          <a:endParaRPr lang="en-US" sz="150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0.36252</cdr:x>
      <cdr:y>0.63958</cdr:y>
    </cdr:from>
    <cdr:to>
      <cdr:x>0.43909</cdr:x>
      <cdr:y>0.69068</cdr:y>
    </cdr:to>
    <cdr:sp macro="" textlink="">
      <cdr:nvSpPr>
        <cdr:cNvPr id="2048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9056" y="1708293"/>
          <a:ext cx="56159" cy="1350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50" b="0" i="0" strike="noStrike">
              <a:solidFill>
                <a:srgbClr val="000000"/>
              </a:solidFill>
              <a:latin typeface="Arial"/>
              <a:cs typeface="Arial"/>
            </a:rPr>
            <a:t>0,6%</a:t>
          </a:r>
        </a:p>
      </cdr:txBody>
    </cdr:sp>
  </cdr:relSizeAnchor>
  <cdr:relSizeAnchor xmlns:cdr="http://schemas.openxmlformats.org/drawingml/2006/chartDrawing">
    <cdr:from>
      <cdr:x>0.25027</cdr:x>
      <cdr:y>0.14466</cdr:y>
    </cdr:from>
    <cdr:to>
      <cdr:x>0.85936</cdr:x>
      <cdr:y>0.2729</cdr:y>
    </cdr:to>
    <cdr:sp macro="" textlink="">
      <cdr:nvSpPr>
        <cdr:cNvPr id="2048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6731" y="380627"/>
          <a:ext cx="446723" cy="3439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50" b="1" i="0" strike="noStrike">
              <a:solidFill>
                <a:srgbClr val="000000"/>
              </a:solidFill>
              <a:latin typeface="Arial"/>
              <a:cs typeface="Arial"/>
            </a:rPr>
            <a:t>Generadoras     :     6 106 GW.h</a:t>
          </a:r>
        </a:p>
        <a:p xmlns:a="http://schemas.openxmlformats.org/drawingml/2006/main">
          <a:pPr algn="l" rtl="0">
            <a:defRPr sz="1000"/>
          </a:pPr>
          <a:r>
            <a:rPr lang="en-US" sz="150" b="1" i="0" strike="noStrike">
              <a:solidFill>
                <a:srgbClr val="000000"/>
              </a:solidFill>
              <a:latin typeface="Arial"/>
              <a:cs typeface="Arial"/>
            </a:rPr>
            <a:t>Distribuidoras   :   10 523 GW.h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0.39928</cdr:x>
      <cdr:y>0.19921</cdr:y>
    </cdr:from>
    <cdr:to>
      <cdr:x>0.61747</cdr:x>
      <cdr:y>0.28577</cdr:y>
    </cdr:to>
    <cdr:sp macro="" textlink="">
      <cdr:nvSpPr>
        <cdr:cNvPr id="2867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6019" y="512258"/>
          <a:ext cx="160022" cy="212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75" b="1" i="0" strike="noStrike">
              <a:solidFill>
                <a:srgbClr val="000000"/>
              </a:solidFill>
              <a:latin typeface="Arial"/>
              <a:cs typeface="Arial"/>
            </a:rPr>
            <a:t>TOTAL : 5 907 MW</a:t>
          </a:r>
        </a:p>
        <a:p xmlns:a="http://schemas.openxmlformats.org/drawingml/2006/main">
          <a:pPr algn="l" rtl="0">
            <a:defRPr sz="1000"/>
          </a:pPr>
          <a:endParaRPr lang="en-US" sz="175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0.22743</cdr:x>
      <cdr:y>0.52387</cdr:y>
    </cdr:from>
    <cdr:to>
      <cdr:x>0.35034</cdr:x>
      <cdr:y>0.57835</cdr:y>
    </cdr:to>
    <cdr:sp macro="" textlink="">
      <cdr:nvSpPr>
        <cdr:cNvPr id="215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9979" y="1118767"/>
          <a:ext cx="90142" cy="1146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SS AA</a:t>
          </a:r>
        </a:p>
        <a:p xmlns:a="http://schemas.openxmlformats.org/drawingml/2006/main"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9%</a:t>
          </a:r>
        </a:p>
      </cdr:txBody>
    </cdr:sp>
  </cdr:relSizeAnchor>
  <cdr:relSizeAnchor xmlns:cdr="http://schemas.openxmlformats.org/drawingml/2006/chartDrawing">
    <cdr:from>
      <cdr:x>0.71753</cdr:x>
      <cdr:y>0.52387</cdr:y>
    </cdr:from>
    <cdr:to>
      <cdr:x>0.86676</cdr:x>
      <cdr:y>0.57835</cdr:y>
    </cdr:to>
    <cdr:sp macro="" textlink="">
      <cdr:nvSpPr>
        <cdr:cNvPr id="2150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9431" y="1118767"/>
          <a:ext cx="109447" cy="1146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50" b="0" i="0" strike="noStrike">
              <a:solidFill>
                <a:srgbClr val="000000"/>
              </a:solidFill>
              <a:latin typeface="Arial"/>
              <a:cs typeface="Arial"/>
            </a:rPr>
            <a:t>SEIN</a:t>
          </a:r>
        </a:p>
        <a:p xmlns:a="http://schemas.openxmlformats.org/drawingml/2006/main">
          <a:pPr algn="l" rtl="0">
            <a:defRPr sz="1000"/>
          </a:pPr>
          <a:r>
            <a:rPr lang="en-US" sz="150" b="0" i="0" strike="noStrike">
              <a:solidFill>
                <a:srgbClr val="000000"/>
              </a:solidFill>
              <a:latin typeface="Arial"/>
              <a:cs typeface="Arial"/>
            </a:rPr>
            <a:t>91%</a:t>
          </a:r>
        </a:p>
      </cdr:txBody>
    </cdr:sp>
  </cdr:relSizeAnchor>
  <cdr:relSizeAnchor xmlns:cdr="http://schemas.openxmlformats.org/drawingml/2006/chartDrawing">
    <cdr:from>
      <cdr:x>0.39406</cdr:x>
      <cdr:y>0.31894</cdr:y>
    </cdr:from>
    <cdr:to>
      <cdr:x>0.66902</cdr:x>
      <cdr:y>0.42476</cdr:y>
    </cdr:to>
    <cdr:sp macro="" textlink="">
      <cdr:nvSpPr>
        <cdr:cNvPr id="2150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2190" y="694345"/>
          <a:ext cx="201663" cy="2196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50" b="1" i="0" strike="noStrike">
              <a:solidFill>
                <a:srgbClr val="000000"/>
              </a:solidFill>
              <a:latin typeface="Arial"/>
              <a:cs typeface="Arial"/>
            </a:rPr>
            <a:t>TOTAL : 21 982 GW.h</a:t>
          </a:r>
        </a:p>
        <a:p xmlns:a="http://schemas.openxmlformats.org/drawingml/2006/main">
          <a:pPr algn="l" rtl="0">
            <a:defRPr sz="1000"/>
          </a:pPr>
          <a:endParaRPr lang="en-US" sz="150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0.37209</cdr:x>
      <cdr:y>0.18725</cdr:y>
    </cdr:from>
    <cdr:to>
      <cdr:x>0.66946</cdr:x>
      <cdr:y>0.30747</cdr:y>
    </cdr:to>
    <cdr:sp macro="" textlink="">
      <cdr:nvSpPr>
        <cdr:cNvPr id="3379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6076" y="430681"/>
          <a:ext cx="218096" cy="3275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50" b="1" i="0" strike="noStrike">
              <a:solidFill>
                <a:srgbClr val="000000"/>
              </a:solidFill>
              <a:latin typeface="Arial"/>
              <a:cs typeface="Arial"/>
            </a:rPr>
            <a:t>TOTAL : 16 629 GW.h</a:t>
          </a:r>
        </a:p>
        <a:p xmlns:a="http://schemas.openxmlformats.org/drawingml/2006/main">
          <a:pPr algn="l" rtl="0">
            <a:defRPr sz="1000"/>
          </a:pPr>
          <a:endParaRPr lang="en-US" sz="150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0.42491</cdr:x>
      <cdr:y>0.12364</cdr:y>
    </cdr:from>
    <cdr:to>
      <cdr:x>0.67664</cdr:x>
      <cdr:y>0.21333</cdr:y>
    </cdr:to>
    <cdr:sp macro="" textlink="">
      <cdr:nvSpPr>
        <cdr:cNvPr id="778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5309" y="353292"/>
          <a:ext cx="1282742" cy="2563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PE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TOTAL : 14 432 MW</a:t>
          </a:r>
        </a:p>
        <a:p xmlns:a="http://schemas.openxmlformats.org/drawingml/2006/main">
          <a:pPr algn="l" rtl="0">
            <a:defRPr sz="1000"/>
          </a:pPr>
          <a:endParaRPr lang="es-PE"/>
        </a:p>
      </cdr:txBody>
    </cdr:sp>
  </cdr:relSizeAnchor>
  <cdr:relSizeAnchor xmlns:cdr="http://schemas.openxmlformats.org/drawingml/2006/chartDrawing">
    <cdr:from>
      <cdr:x>0.24791</cdr:x>
      <cdr:y>0.61359</cdr:y>
    </cdr:from>
    <cdr:to>
      <cdr:x>0.37847</cdr:x>
      <cdr:y>0.7044</cdr:y>
    </cdr:to>
    <cdr:sp macro="" textlink="">
      <cdr:nvSpPr>
        <cdr:cNvPr id="3" name="Text Box 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25646" y="1393564"/>
          <a:ext cx="487485" cy="2099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PE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 37%</a:t>
          </a:r>
          <a:endParaRPr lang="es-PE"/>
        </a:p>
      </cdr:txBody>
    </cdr:sp>
  </cdr:relSizeAnchor>
  <cdr:relSizeAnchor xmlns:cdr="http://schemas.openxmlformats.org/drawingml/2006/chartDrawing">
    <cdr:from>
      <cdr:x>0.42393</cdr:x>
      <cdr:y>0.39882</cdr:y>
    </cdr:from>
    <cdr:to>
      <cdr:x>0.5545</cdr:x>
      <cdr:y>0.49011</cdr:y>
    </cdr:to>
    <cdr:sp macro="" textlink="">
      <cdr:nvSpPr>
        <cdr:cNvPr id="4" name="Text Box 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82862" y="899214"/>
          <a:ext cx="487522" cy="2099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PE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  58%</a:t>
          </a:r>
          <a:endParaRPr lang="es-PE" sz="900"/>
        </a:p>
      </cdr:txBody>
    </cdr:sp>
  </cdr:relSizeAnchor>
  <cdr:relSizeAnchor xmlns:cdr="http://schemas.openxmlformats.org/drawingml/2006/chartDrawing">
    <cdr:from>
      <cdr:x>0.63358</cdr:x>
      <cdr:y>0.68845</cdr:y>
    </cdr:from>
    <cdr:to>
      <cdr:x>0.70779</cdr:x>
      <cdr:y>0.78109</cdr:y>
    </cdr:to>
    <cdr:sp macro="" textlink="">
      <cdr:nvSpPr>
        <cdr:cNvPr id="5" name="Text Box 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28644" y="2386933"/>
          <a:ext cx="378165" cy="32119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27432" tIns="27432" rIns="0" bIns="0" anchor="t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900" b="1" i="0" strike="noStrike">
              <a:solidFill>
                <a:srgbClr val="000000"/>
              </a:solidFill>
              <a:latin typeface="Arial"/>
              <a:cs typeface="Arial"/>
            </a:rPr>
            <a:t> 2%</a:t>
          </a:r>
        </a:p>
      </cdr:txBody>
    </cdr:sp>
  </cdr:relSizeAnchor>
  <cdr:relSizeAnchor xmlns:cdr="http://schemas.openxmlformats.org/drawingml/2006/chartDrawing">
    <cdr:from>
      <cdr:x>0.82001</cdr:x>
      <cdr:y>0.6793</cdr:y>
    </cdr:from>
    <cdr:to>
      <cdr:x>0.89422</cdr:x>
      <cdr:y>0.77218</cdr:y>
    </cdr:to>
    <cdr:sp macro="" textlink="">
      <cdr:nvSpPr>
        <cdr:cNvPr id="6" name="Text Box 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78656" y="2355218"/>
          <a:ext cx="378164" cy="3220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27432" tIns="27432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900" b="1" i="0" strike="noStrike">
              <a:solidFill>
                <a:srgbClr val="000000"/>
              </a:solidFill>
              <a:latin typeface="Arial"/>
              <a:cs typeface="Arial"/>
            </a:rPr>
            <a:t> 3%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0.29982</cdr:x>
      <cdr:y>0.09214</cdr:y>
    </cdr:from>
    <cdr:to>
      <cdr:x>0.70872</cdr:x>
      <cdr:y>0.18824</cdr:y>
    </cdr:to>
    <cdr:sp macro="" textlink="">
      <cdr:nvSpPr>
        <cdr:cNvPr id="7987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39268" y="372994"/>
          <a:ext cx="2099282" cy="3890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PE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Mercado eléctrico   :   13 210  MW</a:t>
          </a:r>
        </a:p>
        <a:p xmlns:a="http://schemas.openxmlformats.org/drawingml/2006/main">
          <a:pPr algn="l" rtl="0">
            <a:defRPr sz="1000"/>
          </a:pPr>
          <a:r>
            <a:rPr lang="es-PE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Uso propio               :     1 222 MW</a:t>
          </a:r>
        </a:p>
        <a:p xmlns:a="http://schemas.openxmlformats.org/drawingml/2006/main">
          <a:pPr algn="l" rtl="0">
            <a:defRPr sz="1000"/>
          </a:pPr>
          <a:endParaRPr lang="es-PE" sz="10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0.40427</cdr:x>
      <cdr:y>0.13799</cdr:y>
    </cdr:from>
    <cdr:to>
      <cdr:x>0.74747</cdr:x>
      <cdr:y>0.26377</cdr:y>
    </cdr:to>
    <cdr:sp macro="" textlink="">
      <cdr:nvSpPr>
        <cdr:cNvPr id="78850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48561" y="386412"/>
          <a:ext cx="1739097" cy="35222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PE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TOTAL : 14 432 MW</a:t>
          </a:r>
        </a:p>
        <a:p xmlns:a="http://schemas.openxmlformats.org/drawingml/2006/main">
          <a:pPr algn="l" rtl="0">
            <a:defRPr sz="1000"/>
          </a:pPr>
          <a:endParaRPr lang="es-PE"/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405848</xdr:colOff>
      <xdr:row>0</xdr:row>
      <xdr:rowOff>190500</xdr:rowOff>
    </xdr:from>
    <xdr:to>
      <xdr:col>11</xdr:col>
      <xdr:colOff>190500</xdr:colOff>
      <xdr:row>26</xdr:row>
      <xdr:rowOff>0</xdr:rowOff>
    </xdr:to>
    <xdr:graphicFrame macro="">
      <xdr:nvGraphicFramePr>
        <xdr:cNvPr id="6889" name="Chart 1">
          <a:extLst>
            <a:ext uri="{FF2B5EF4-FFF2-40B4-BE49-F238E27FC236}">
              <a16:creationId xmlns:a16="http://schemas.microsoft.com/office/drawing/2014/main" xmlns="" id="{00000000-0008-0000-1100-0000E91A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487017</xdr:colOff>
      <xdr:row>31</xdr:row>
      <xdr:rowOff>48867</xdr:rowOff>
    </xdr:from>
    <xdr:to>
      <xdr:col>11</xdr:col>
      <xdr:colOff>223630</xdr:colOff>
      <xdr:row>57</xdr:row>
      <xdr:rowOff>20292</xdr:rowOff>
    </xdr:to>
    <xdr:graphicFrame macro="">
      <xdr:nvGraphicFramePr>
        <xdr:cNvPr id="6890" name="Chart 2">
          <a:extLst>
            <a:ext uri="{FF2B5EF4-FFF2-40B4-BE49-F238E27FC236}">
              <a16:creationId xmlns:a16="http://schemas.microsoft.com/office/drawing/2014/main" xmlns="" id="{00000000-0008-0000-1100-0000EA1A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494472</xdr:colOff>
      <xdr:row>63</xdr:row>
      <xdr:rowOff>1242</xdr:rowOff>
    </xdr:from>
    <xdr:to>
      <xdr:col>11</xdr:col>
      <xdr:colOff>323022</xdr:colOff>
      <xdr:row>90</xdr:row>
      <xdr:rowOff>39342</xdr:rowOff>
    </xdr:to>
    <xdr:graphicFrame macro="">
      <xdr:nvGraphicFramePr>
        <xdr:cNvPr id="6891" name="Chart 3">
          <a:extLst>
            <a:ext uri="{FF2B5EF4-FFF2-40B4-BE49-F238E27FC236}">
              <a16:creationId xmlns:a16="http://schemas.microsoft.com/office/drawing/2014/main" xmlns="" id="{00000000-0008-0000-1100-0000EB1A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66675</xdr:colOff>
      <xdr:row>3</xdr:row>
      <xdr:rowOff>152400</xdr:rowOff>
    </xdr:from>
    <xdr:to>
      <xdr:col>9</xdr:col>
      <xdr:colOff>447675</xdr:colOff>
      <xdr:row>24</xdr:row>
      <xdr:rowOff>9525</xdr:rowOff>
    </xdr:to>
    <xdr:graphicFrame macro="">
      <xdr:nvGraphicFramePr>
        <xdr:cNvPr id="13269228" name="Chart 1">
          <a:extLst>
            <a:ext uri="{FF2B5EF4-FFF2-40B4-BE49-F238E27FC236}">
              <a16:creationId xmlns:a16="http://schemas.microsoft.com/office/drawing/2014/main" xmlns="" id="{00000000-0008-0000-0A00-0000EC78C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57150</xdr:colOff>
      <xdr:row>57</xdr:row>
      <xdr:rowOff>152400</xdr:rowOff>
    </xdr:from>
    <xdr:to>
      <xdr:col>9</xdr:col>
      <xdr:colOff>333375</xdr:colOff>
      <xdr:row>76</xdr:row>
      <xdr:rowOff>95250</xdr:rowOff>
    </xdr:to>
    <xdr:graphicFrame macro="">
      <xdr:nvGraphicFramePr>
        <xdr:cNvPr id="13269229" name="Chart 2">
          <a:extLst>
            <a:ext uri="{FF2B5EF4-FFF2-40B4-BE49-F238E27FC236}">
              <a16:creationId xmlns:a16="http://schemas.microsoft.com/office/drawing/2014/main" xmlns="" id="{00000000-0008-0000-0A00-0000ED78C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0</xdr:colOff>
      <xdr:row>5</xdr:row>
      <xdr:rowOff>0</xdr:rowOff>
    </xdr:from>
    <xdr:to>
      <xdr:col>10</xdr:col>
      <xdr:colOff>0</xdr:colOff>
      <xdr:row>24</xdr:row>
      <xdr:rowOff>0</xdr:rowOff>
    </xdr:to>
    <xdr:graphicFrame macro="">
      <xdr:nvGraphicFramePr>
        <xdr:cNvPr id="13269230" name="Chart 3">
          <a:extLst>
            <a:ext uri="{FF2B5EF4-FFF2-40B4-BE49-F238E27FC236}">
              <a16:creationId xmlns:a16="http://schemas.microsoft.com/office/drawing/2014/main" xmlns="" id="{00000000-0008-0000-0A00-0000EE78C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0</xdr:colOff>
      <xdr:row>57</xdr:row>
      <xdr:rowOff>123825</xdr:rowOff>
    </xdr:from>
    <xdr:to>
      <xdr:col>10</xdr:col>
      <xdr:colOff>0</xdr:colOff>
      <xdr:row>77</xdr:row>
      <xdr:rowOff>0</xdr:rowOff>
    </xdr:to>
    <xdr:graphicFrame macro="">
      <xdr:nvGraphicFramePr>
        <xdr:cNvPr id="13269231" name="Chart 4">
          <a:extLst>
            <a:ext uri="{FF2B5EF4-FFF2-40B4-BE49-F238E27FC236}">
              <a16:creationId xmlns:a16="http://schemas.microsoft.com/office/drawing/2014/main" xmlns="" id="{00000000-0008-0000-0A00-0000EF78C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0</xdr:colOff>
      <xdr:row>5</xdr:row>
      <xdr:rowOff>0</xdr:rowOff>
    </xdr:from>
    <xdr:to>
      <xdr:col>10</xdr:col>
      <xdr:colOff>0</xdr:colOff>
      <xdr:row>24</xdr:row>
      <xdr:rowOff>0</xdr:rowOff>
    </xdr:to>
    <xdr:graphicFrame macro="">
      <xdr:nvGraphicFramePr>
        <xdr:cNvPr id="13269232" name="Chart 5">
          <a:extLst>
            <a:ext uri="{FF2B5EF4-FFF2-40B4-BE49-F238E27FC236}">
              <a16:creationId xmlns:a16="http://schemas.microsoft.com/office/drawing/2014/main" xmlns="" id="{00000000-0008-0000-0A00-0000F078C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57</xdr:row>
      <xdr:rowOff>161925</xdr:rowOff>
    </xdr:from>
    <xdr:to>
      <xdr:col>10</xdr:col>
      <xdr:colOff>0</xdr:colOff>
      <xdr:row>76</xdr:row>
      <xdr:rowOff>0</xdr:rowOff>
    </xdr:to>
    <xdr:graphicFrame macro="">
      <xdr:nvGraphicFramePr>
        <xdr:cNvPr id="13269233" name="Chart 6">
          <a:extLst>
            <a:ext uri="{FF2B5EF4-FFF2-40B4-BE49-F238E27FC236}">
              <a16:creationId xmlns:a16="http://schemas.microsoft.com/office/drawing/2014/main" xmlns="" id="{00000000-0008-0000-0A00-0000F178C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5</xdr:row>
      <xdr:rowOff>19050</xdr:rowOff>
    </xdr:from>
    <xdr:to>
      <xdr:col>10</xdr:col>
      <xdr:colOff>0</xdr:colOff>
      <xdr:row>24</xdr:row>
      <xdr:rowOff>0</xdr:rowOff>
    </xdr:to>
    <xdr:graphicFrame macro="">
      <xdr:nvGraphicFramePr>
        <xdr:cNvPr id="13269234" name="Chart 7">
          <a:extLst>
            <a:ext uri="{FF2B5EF4-FFF2-40B4-BE49-F238E27FC236}">
              <a16:creationId xmlns:a16="http://schemas.microsoft.com/office/drawing/2014/main" xmlns="" id="{00000000-0008-0000-0A00-0000F278C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0</xdr:colOff>
      <xdr:row>57</xdr:row>
      <xdr:rowOff>161925</xdr:rowOff>
    </xdr:from>
    <xdr:to>
      <xdr:col>10</xdr:col>
      <xdr:colOff>0</xdr:colOff>
      <xdr:row>77</xdr:row>
      <xdr:rowOff>28575</xdr:rowOff>
    </xdr:to>
    <xdr:graphicFrame macro="">
      <xdr:nvGraphicFramePr>
        <xdr:cNvPr id="13269235" name="Chart 8">
          <a:extLst>
            <a:ext uri="{FF2B5EF4-FFF2-40B4-BE49-F238E27FC236}">
              <a16:creationId xmlns:a16="http://schemas.microsoft.com/office/drawing/2014/main" xmlns="" id="{00000000-0008-0000-0A00-0000F378C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57150</xdr:colOff>
      <xdr:row>30</xdr:row>
      <xdr:rowOff>161925</xdr:rowOff>
    </xdr:from>
    <xdr:to>
      <xdr:col>9</xdr:col>
      <xdr:colOff>419100</xdr:colOff>
      <xdr:row>50</xdr:row>
      <xdr:rowOff>152400</xdr:rowOff>
    </xdr:to>
    <xdr:graphicFrame macro="">
      <xdr:nvGraphicFramePr>
        <xdr:cNvPr id="13269236" name="Chart 9">
          <a:extLst>
            <a:ext uri="{FF2B5EF4-FFF2-40B4-BE49-F238E27FC236}">
              <a16:creationId xmlns:a16="http://schemas.microsoft.com/office/drawing/2014/main" xmlns="" id="{00000000-0008-0000-0A00-0000F478C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866775</xdr:colOff>
      <xdr:row>64</xdr:row>
      <xdr:rowOff>47626</xdr:rowOff>
    </xdr:from>
    <xdr:to>
      <xdr:col>8</xdr:col>
      <xdr:colOff>1200150</xdr:colOff>
      <xdr:row>64</xdr:row>
      <xdr:rowOff>200026</xdr:rowOff>
    </xdr:to>
    <xdr:sp macro="" textlink="">
      <xdr:nvSpPr>
        <xdr:cNvPr id="11" name="Text Box 10">
          <a:extLst>
            <a:ext uri="{FF2B5EF4-FFF2-40B4-BE49-F238E27FC236}">
              <a16:creationId xmlns:a16="http://schemas.microsoft.com/office/drawing/2014/main" xmlns="" id="{00000000-0008-0000-0A00-00000B000000}"/>
            </a:ext>
          </a:extLst>
        </xdr:cNvPr>
        <xdr:cNvSpPr txBox="1">
          <a:spLocks noChangeArrowheads="1"/>
        </xdr:cNvSpPr>
      </xdr:nvSpPr>
      <xdr:spPr bwMode="auto">
        <a:xfrm>
          <a:off x="6705600" y="12782551"/>
          <a:ext cx="3333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2%</a:t>
          </a:r>
        </a:p>
      </xdr:txBody>
    </xdr:sp>
    <xdr:clientData/>
  </xdr:twoCellAnchor>
  <xdr:twoCellAnchor>
    <xdr:from>
      <xdr:col>8</xdr:col>
      <xdr:colOff>885825</xdr:colOff>
      <xdr:row>66</xdr:row>
      <xdr:rowOff>180975</xdr:rowOff>
    </xdr:from>
    <xdr:to>
      <xdr:col>8</xdr:col>
      <xdr:colOff>1257300</xdr:colOff>
      <xdr:row>68</xdr:row>
      <xdr:rowOff>76200</xdr:rowOff>
    </xdr:to>
    <xdr:sp macro="" textlink="">
      <xdr:nvSpPr>
        <xdr:cNvPr id="12" name="Text Box 11">
          <a:extLst>
            <a:ext uri="{FF2B5EF4-FFF2-40B4-BE49-F238E27FC236}">
              <a16:creationId xmlns:a16="http://schemas.microsoft.com/office/drawing/2014/main" xmlns="" id="{00000000-0008-0000-0A00-00000C000000}"/>
            </a:ext>
          </a:extLst>
        </xdr:cNvPr>
        <xdr:cNvSpPr txBox="1">
          <a:spLocks noChangeArrowheads="1"/>
        </xdr:cNvSpPr>
      </xdr:nvSpPr>
      <xdr:spPr bwMode="auto">
        <a:xfrm>
          <a:off x="6667500" y="9534525"/>
          <a:ext cx="3714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900" b="0" i="0" strike="noStrike">
              <a:solidFill>
                <a:srgbClr val="000000"/>
              </a:solidFill>
              <a:latin typeface="Arial"/>
              <a:cs typeface="Arial"/>
            </a:rPr>
            <a:t>98%</a:t>
          </a:r>
        </a:p>
        <a:p>
          <a:pPr algn="l" rtl="0">
            <a:defRPr sz="1000"/>
          </a:pPr>
          <a:endParaRPr lang="es-ES" sz="9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9</xdr:col>
      <xdr:colOff>561975</xdr:colOff>
      <xdr:row>72</xdr:row>
      <xdr:rowOff>104775</xdr:rowOff>
    </xdr:from>
    <xdr:to>
      <xdr:col>10</xdr:col>
      <xdr:colOff>0</xdr:colOff>
      <xdr:row>73</xdr:row>
      <xdr:rowOff>47625</xdr:rowOff>
    </xdr:to>
    <xdr:sp macro="" textlink="">
      <xdr:nvSpPr>
        <xdr:cNvPr id="13" name="Text Box 13">
          <a:extLst>
            <a:ext uri="{FF2B5EF4-FFF2-40B4-BE49-F238E27FC236}">
              <a16:creationId xmlns:a16="http://schemas.microsoft.com/office/drawing/2014/main" xmlns="" id="{00000000-0008-0000-0A00-00000D000000}"/>
            </a:ext>
          </a:extLst>
        </xdr:cNvPr>
        <xdr:cNvSpPr txBox="1">
          <a:spLocks noChangeArrowheads="1"/>
        </xdr:cNvSpPr>
      </xdr:nvSpPr>
      <xdr:spPr bwMode="auto">
        <a:xfrm>
          <a:off x="9763125" y="9867900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16%</a:t>
          </a:r>
        </a:p>
      </xdr:txBody>
    </xdr:sp>
    <xdr:clientData/>
  </xdr:twoCellAnchor>
  <xdr:twoCellAnchor>
    <xdr:from>
      <xdr:col>10</xdr:col>
      <xdr:colOff>0</xdr:colOff>
      <xdr:row>67</xdr:row>
      <xdr:rowOff>66675</xdr:rowOff>
    </xdr:from>
    <xdr:to>
      <xdr:col>10</xdr:col>
      <xdr:colOff>0</xdr:colOff>
      <xdr:row>68</xdr:row>
      <xdr:rowOff>76200</xdr:rowOff>
    </xdr:to>
    <xdr:sp macro="" textlink="">
      <xdr:nvSpPr>
        <xdr:cNvPr id="14" name="Text Box 14">
          <a:extLst>
            <a:ext uri="{FF2B5EF4-FFF2-40B4-BE49-F238E27FC236}">
              <a16:creationId xmlns:a16="http://schemas.microsoft.com/office/drawing/2014/main" xmlns="" id="{00000000-0008-0000-0A00-00000E000000}"/>
            </a:ext>
          </a:extLst>
        </xdr:cNvPr>
        <xdr:cNvSpPr txBox="1">
          <a:spLocks noChangeArrowheads="1"/>
        </xdr:cNvSpPr>
      </xdr:nvSpPr>
      <xdr:spPr bwMode="auto">
        <a:xfrm>
          <a:off x="9763125" y="933450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700"/>
            </a:lnSpc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95%</a:t>
          </a:r>
        </a:p>
      </xdr:txBody>
    </xdr:sp>
    <xdr:clientData/>
  </xdr:twoCellAnchor>
  <xdr:twoCellAnchor>
    <xdr:from>
      <xdr:col>10</xdr:col>
      <xdr:colOff>0</xdr:colOff>
      <xdr:row>59</xdr:row>
      <xdr:rowOff>0</xdr:rowOff>
    </xdr:from>
    <xdr:to>
      <xdr:col>10</xdr:col>
      <xdr:colOff>0</xdr:colOff>
      <xdr:row>60</xdr:row>
      <xdr:rowOff>0</xdr:rowOff>
    </xdr:to>
    <xdr:sp macro="" textlink="">
      <xdr:nvSpPr>
        <xdr:cNvPr id="15" name="Text Box 15">
          <a:extLst>
            <a:ext uri="{FF2B5EF4-FFF2-40B4-BE49-F238E27FC236}">
              <a16:creationId xmlns:a16="http://schemas.microsoft.com/office/drawing/2014/main" xmlns="" id="{00000000-0008-0000-0A00-00000F000000}"/>
            </a:ext>
          </a:extLst>
        </xdr:cNvPr>
        <xdr:cNvSpPr txBox="1">
          <a:spLocks noChangeArrowheads="1"/>
        </xdr:cNvSpPr>
      </xdr:nvSpPr>
      <xdr:spPr bwMode="auto">
        <a:xfrm>
          <a:off x="9763125" y="80962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5%</a:t>
          </a:r>
        </a:p>
      </xdr:txBody>
    </xdr:sp>
    <xdr:clientData/>
  </xdr:twoCellAnchor>
  <xdr:twoCellAnchor>
    <xdr:from>
      <xdr:col>10</xdr:col>
      <xdr:colOff>0</xdr:colOff>
      <xdr:row>71</xdr:row>
      <xdr:rowOff>114300</xdr:rowOff>
    </xdr:from>
    <xdr:to>
      <xdr:col>10</xdr:col>
      <xdr:colOff>0</xdr:colOff>
      <xdr:row>72</xdr:row>
      <xdr:rowOff>95250</xdr:rowOff>
    </xdr:to>
    <xdr:sp macro="" textlink="">
      <xdr:nvSpPr>
        <xdr:cNvPr id="16" name="Text Box 16">
          <a:extLst>
            <a:ext uri="{FF2B5EF4-FFF2-40B4-BE49-F238E27FC236}">
              <a16:creationId xmlns:a16="http://schemas.microsoft.com/office/drawing/2014/main" xmlns="" id="{00000000-0008-0000-0A00-000010000000}"/>
            </a:ext>
          </a:extLst>
        </xdr:cNvPr>
        <xdr:cNvSpPr txBox="1">
          <a:spLocks noChangeArrowheads="1"/>
        </xdr:cNvSpPr>
      </xdr:nvSpPr>
      <xdr:spPr bwMode="auto">
        <a:xfrm flipV="1">
          <a:off x="9763125" y="9715500"/>
          <a:ext cx="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700"/>
            </a:lnSpc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86%</a:t>
          </a:r>
        </a:p>
      </xdr:txBody>
    </xdr:sp>
    <xdr:clientData/>
  </xdr:twoCellAnchor>
  <xdr:twoCellAnchor>
    <xdr:from>
      <xdr:col>10</xdr:col>
      <xdr:colOff>0</xdr:colOff>
      <xdr:row>72</xdr:row>
      <xdr:rowOff>190500</xdr:rowOff>
    </xdr:from>
    <xdr:to>
      <xdr:col>10</xdr:col>
      <xdr:colOff>0</xdr:colOff>
      <xdr:row>73</xdr:row>
      <xdr:rowOff>142875</xdr:rowOff>
    </xdr:to>
    <xdr:sp macro="" textlink="">
      <xdr:nvSpPr>
        <xdr:cNvPr id="17" name="Text Box 17">
          <a:extLst>
            <a:ext uri="{FF2B5EF4-FFF2-40B4-BE49-F238E27FC236}">
              <a16:creationId xmlns:a16="http://schemas.microsoft.com/office/drawing/2014/main" xmlns="" id="{00000000-0008-0000-0A00-000011000000}"/>
            </a:ext>
          </a:extLst>
        </xdr:cNvPr>
        <xdr:cNvSpPr txBox="1">
          <a:spLocks noChangeArrowheads="1"/>
        </xdr:cNvSpPr>
      </xdr:nvSpPr>
      <xdr:spPr bwMode="auto">
        <a:xfrm>
          <a:off x="9763125" y="9925050"/>
          <a:ext cx="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14%</a:t>
          </a:r>
        </a:p>
      </xdr:txBody>
    </xdr:sp>
    <xdr:clientData/>
  </xdr:twoCellAnchor>
  <xdr:twoCellAnchor>
    <xdr:from>
      <xdr:col>10</xdr:col>
      <xdr:colOff>0</xdr:colOff>
      <xdr:row>31</xdr:row>
      <xdr:rowOff>9525</xdr:rowOff>
    </xdr:from>
    <xdr:to>
      <xdr:col>10</xdr:col>
      <xdr:colOff>0</xdr:colOff>
      <xdr:row>49</xdr:row>
      <xdr:rowOff>142875</xdr:rowOff>
    </xdr:to>
    <xdr:graphicFrame macro="">
      <xdr:nvGraphicFramePr>
        <xdr:cNvPr id="13269244" name="Chart 18">
          <a:extLst>
            <a:ext uri="{FF2B5EF4-FFF2-40B4-BE49-F238E27FC236}">
              <a16:creationId xmlns:a16="http://schemas.microsoft.com/office/drawing/2014/main" xmlns="" id="{00000000-0008-0000-0A00-0000FC78C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</xdr:col>
      <xdr:colOff>0</xdr:colOff>
      <xdr:row>31</xdr:row>
      <xdr:rowOff>9525</xdr:rowOff>
    </xdr:from>
    <xdr:to>
      <xdr:col>10</xdr:col>
      <xdr:colOff>0</xdr:colOff>
      <xdr:row>50</xdr:row>
      <xdr:rowOff>38100</xdr:rowOff>
    </xdr:to>
    <xdr:graphicFrame macro="">
      <xdr:nvGraphicFramePr>
        <xdr:cNvPr id="13269245" name="Chart 19">
          <a:extLst>
            <a:ext uri="{FF2B5EF4-FFF2-40B4-BE49-F238E27FC236}">
              <a16:creationId xmlns:a16="http://schemas.microsoft.com/office/drawing/2014/main" xmlns="" id="{00000000-0008-0000-0A00-0000FD78C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10</xdr:col>
      <xdr:colOff>0</xdr:colOff>
      <xdr:row>67</xdr:row>
      <xdr:rowOff>57150</xdr:rowOff>
    </xdr:from>
    <xdr:to>
      <xdr:col>10</xdr:col>
      <xdr:colOff>0</xdr:colOff>
      <xdr:row>68</xdr:row>
      <xdr:rowOff>66675</xdr:rowOff>
    </xdr:to>
    <xdr:sp macro="" textlink="">
      <xdr:nvSpPr>
        <xdr:cNvPr id="20" name="Text Box 20">
          <a:extLst>
            <a:ext uri="{FF2B5EF4-FFF2-40B4-BE49-F238E27FC236}">
              <a16:creationId xmlns:a16="http://schemas.microsoft.com/office/drawing/2014/main" xmlns="" id="{00000000-0008-0000-0A00-000014000000}"/>
            </a:ext>
          </a:extLst>
        </xdr:cNvPr>
        <xdr:cNvSpPr txBox="1">
          <a:spLocks noChangeArrowheads="1"/>
        </xdr:cNvSpPr>
      </xdr:nvSpPr>
      <xdr:spPr bwMode="auto">
        <a:xfrm flipV="1">
          <a:off x="9763125" y="9324975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700"/>
            </a:lnSpc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97%</a:t>
          </a:r>
        </a:p>
      </xdr:txBody>
    </xdr:sp>
    <xdr:clientData/>
  </xdr:twoCellAnchor>
  <xdr:twoCellAnchor>
    <xdr:from>
      <xdr:col>10</xdr:col>
      <xdr:colOff>0</xdr:colOff>
      <xdr:row>64</xdr:row>
      <xdr:rowOff>66675</xdr:rowOff>
    </xdr:from>
    <xdr:to>
      <xdr:col>10</xdr:col>
      <xdr:colOff>0</xdr:colOff>
      <xdr:row>65</xdr:row>
      <xdr:rowOff>66675</xdr:rowOff>
    </xdr:to>
    <xdr:sp macro="" textlink="">
      <xdr:nvSpPr>
        <xdr:cNvPr id="21" name="Text Box 21">
          <a:extLst>
            <a:ext uri="{FF2B5EF4-FFF2-40B4-BE49-F238E27FC236}">
              <a16:creationId xmlns:a16="http://schemas.microsoft.com/office/drawing/2014/main" xmlns="" id="{00000000-0008-0000-0A00-000015000000}"/>
            </a:ext>
          </a:extLst>
        </xdr:cNvPr>
        <xdr:cNvSpPr txBox="1">
          <a:spLocks noChangeArrowheads="1"/>
        </xdr:cNvSpPr>
      </xdr:nvSpPr>
      <xdr:spPr bwMode="auto">
        <a:xfrm flipV="1">
          <a:off x="9763125" y="8820150"/>
          <a:ext cx="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3%</a:t>
          </a:r>
        </a:p>
      </xdr:txBody>
    </xdr:sp>
    <xdr:clientData/>
  </xdr:twoCellAnchor>
  <xdr:twoCellAnchor>
    <xdr:from>
      <xdr:col>10</xdr:col>
      <xdr:colOff>0</xdr:colOff>
      <xdr:row>68</xdr:row>
      <xdr:rowOff>152400</xdr:rowOff>
    </xdr:from>
    <xdr:to>
      <xdr:col>10</xdr:col>
      <xdr:colOff>0</xdr:colOff>
      <xdr:row>71</xdr:row>
      <xdr:rowOff>152400</xdr:rowOff>
    </xdr:to>
    <xdr:sp macro="" textlink="">
      <xdr:nvSpPr>
        <xdr:cNvPr id="22" name="Text Box 22">
          <a:extLst>
            <a:ext uri="{FF2B5EF4-FFF2-40B4-BE49-F238E27FC236}">
              <a16:creationId xmlns:a16="http://schemas.microsoft.com/office/drawing/2014/main" xmlns="" id="{00000000-0008-0000-0A00-000016000000}"/>
            </a:ext>
          </a:extLst>
        </xdr:cNvPr>
        <xdr:cNvSpPr txBox="1">
          <a:spLocks noChangeArrowheads="1"/>
        </xdr:cNvSpPr>
      </xdr:nvSpPr>
      <xdr:spPr bwMode="auto">
        <a:xfrm>
          <a:off x="9763125" y="9591675"/>
          <a:ext cx="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700"/>
            </a:lnSpc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92%</a:t>
          </a:r>
        </a:p>
      </xdr:txBody>
    </xdr:sp>
    <xdr:clientData/>
  </xdr:twoCellAnchor>
  <xdr:twoCellAnchor>
    <xdr:from>
      <xdr:col>10</xdr:col>
      <xdr:colOff>0</xdr:colOff>
      <xdr:row>72</xdr:row>
      <xdr:rowOff>104775</xdr:rowOff>
    </xdr:from>
    <xdr:to>
      <xdr:col>10</xdr:col>
      <xdr:colOff>0</xdr:colOff>
      <xdr:row>73</xdr:row>
      <xdr:rowOff>85725</xdr:rowOff>
    </xdr:to>
    <xdr:sp macro="" textlink="">
      <xdr:nvSpPr>
        <xdr:cNvPr id="23" name="Text Box 23">
          <a:extLst>
            <a:ext uri="{FF2B5EF4-FFF2-40B4-BE49-F238E27FC236}">
              <a16:creationId xmlns:a16="http://schemas.microsoft.com/office/drawing/2014/main" xmlns="" id="{00000000-0008-0000-0A00-000017000000}"/>
            </a:ext>
          </a:extLst>
        </xdr:cNvPr>
        <xdr:cNvSpPr txBox="1">
          <a:spLocks noChangeArrowheads="1"/>
        </xdr:cNvSpPr>
      </xdr:nvSpPr>
      <xdr:spPr bwMode="auto">
        <a:xfrm>
          <a:off x="9763125" y="9867900"/>
          <a:ext cx="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8%</a:t>
          </a:r>
        </a:p>
      </xdr:txBody>
    </xdr:sp>
    <xdr:clientData/>
  </xdr:twoCellAnchor>
  <xdr:twoCellAnchor>
    <xdr:from>
      <xdr:col>10</xdr:col>
      <xdr:colOff>0</xdr:colOff>
      <xdr:row>37</xdr:row>
      <xdr:rowOff>85725</xdr:rowOff>
    </xdr:from>
    <xdr:to>
      <xdr:col>10</xdr:col>
      <xdr:colOff>0</xdr:colOff>
      <xdr:row>39</xdr:row>
      <xdr:rowOff>19050</xdr:rowOff>
    </xdr:to>
    <xdr:sp macro="" textlink="">
      <xdr:nvSpPr>
        <xdr:cNvPr id="24" name="Text Box 25">
          <a:extLst>
            <a:ext uri="{FF2B5EF4-FFF2-40B4-BE49-F238E27FC236}">
              <a16:creationId xmlns:a16="http://schemas.microsoft.com/office/drawing/2014/main" xmlns="" id="{00000000-0008-0000-0A00-000018000000}"/>
            </a:ext>
          </a:extLst>
        </xdr:cNvPr>
        <xdr:cNvSpPr txBox="1">
          <a:spLocks noChangeArrowheads="1"/>
        </xdr:cNvSpPr>
      </xdr:nvSpPr>
      <xdr:spPr bwMode="auto">
        <a:xfrm>
          <a:off x="9763125" y="5381625"/>
          <a:ext cx="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SS AA</a:t>
          </a:r>
        </a:p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16%</a:t>
          </a:r>
        </a:p>
      </xdr:txBody>
    </xdr:sp>
    <xdr:clientData/>
  </xdr:twoCellAnchor>
  <xdr:twoCellAnchor>
    <xdr:from>
      <xdr:col>10</xdr:col>
      <xdr:colOff>0</xdr:colOff>
      <xdr:row>37</xdr:row>
      <xdr:rowOff>123825</xdr:rowOff>
    </xdr:from>
    <xdr:to>
      <xdr:col>10</xdr:col>
      <xdr:colOff>0</xdr:colOff>
      <xdr:row>39</xdr:row>
      <xdr:rowOff>57150</xdr:rowOff>
    </xdr:to>
    <xdr:sp macro="" textlink="">
      <xdr:nvSpPr>
        <xdr:cNvPr id="25" name="Text Box 26">
          <a:extLst>
            <a:ext uri="{FF2B5EF4-FFF2-40B4-BE49-F238E27FC236}">
              <a16:creationId xmlns:a16="http://schemas.microsoft.com/office/drawing/2014/main" xmlns="" id="{00000000-0008-0000-0A00-000019000000}"/>
            </a:ext>
          </a:extLst>
        </xdr:cNvPr>
        <xdr:cNvSpPr txBox="1">
          <a:spLocks noChangeArrowheads="1"/>
        </xdr:cNvSpPr>
      </xdr:nvSpPr>
      <xdr:spPr bwMode="auto">
        <a:xfrm>
          <a:off x="9763125" y="5419725"/>
          <a:ext cx="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SEIN</a:t>
          </a:r>
        </a:p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84%</a:t>
          </a:r>
        </a:p>
      </xdr:txBody>
    </xdr:sp>
    <xdr:clientData/>
  </xdr:twoCellAnchor>
  <xdr:twoCellAnchor>
    <xdr:from>
      <xdr:col>10</xdr:col>
      <xdr:colOff>0</xdr:colOff>
      <xdr:row>31</xdr:row>
      <xdr:rowOff>19050</xdr:rowOff>
    </xdr:from>
    <xdr:to>
      <xdr:col>10</xdr:col>
      <xdr:colOff>0</xdr:colOff>
      <xdr:row>51</xdr:row>
      <xdr:rowOff>0</xdr:rowOff>
    </xdr:to>
    <xdr:graphicFrame macro="">
      <xdr:nvGraphicFramePr>
        <xdr:cNvPr id="13269252" name="Chart 27">
          <a:extLst>
            <a:ext uri="{FF2B5EF4-FFF2-40B4-BE49-F238E27FC236}">
              <a16:creationId xmlns:a16="http://schemas.microsoft.com/office/drawing/2014/main" xmlns="" id="{00000000-0008-0000-0A00-00000479C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10</xdr:col>
      <xdr:colOff>0</xdr:colOff>
      <xdr:row>71</xdr:row>
      <xdr:rowOff>104775</xdr:rowOff>
    </xdr:from>
    <xdr:to>
      <xdr:col>10</xdr:col>
      <xdr:colOff>0</xdr:colOff>
      <xdr:row>72</xdr:row>
      <xdr:rowOff>57150</xdr:rowOff>
    </xdr:to>
    <xdr:sp macro="" textlink="">
      <xdr:nvSpPr>
        <xdr:cNvPr id="27" name="Text Box 28">
          <a:extLst>
            <a:ext uri="{FF2B5EF4-FFF2-40B4-BE49-F238E27FC236}">
              <a16:creationId xmlns:a16="http://schemas.microsoft.com/office/drawing/2014/main" xmlns="" id="{00000000-0008-0000-0A00-00001B000000}"/>
            </a:ext>
          </a:extLst>
        </xdr:cNvPr>
        <xdr:cNvSpPr txBox="1">
          <a:spLocks noChangeArrowheads="1"/>
        </xdr:cNvSpPr>
      </xdr:nvSpPr>
      <xdr:spPr bwMode="auto">
        <a:xfrm>
          <a:off x="9763125" y="97059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5%</a:t>
          </a:r>
        </a:p>
      </xdr:txBody>
    </xdr:sp>
    <xdr:clientData/>
  </xdr:twoCellAnchor>
  <xdr:twoCellAnchor>
    <xdr:from>
      <xdr:col>10</xdr:col>
      <xdr:colOff>0</xdr:colOff>
      <xdr:row>66</xdr:row>
      <xdr:rowOff>180975</xdr:rowOff>
    </xdr:from>
    <xdr:to>
      <xdr:col>10</xdr:col>
      <xdr:colOff>0</xdr:colOff>
      <xdr:row>68</xdr:row>
      <xdr:rowOff>9525</xdr:rowOff>
    </xdr:to>
    <xdr:sp macro="" textlink="">
      <xdr:nvSpPr>
        <xdr:cNvPr id="28" name="Text Box 29">
          <a:extLst>
            <a:ext uri="{FF2B5EF4-FFF2-40B4-BE49-F238E27FC236}">
              <a16:creationId xmlns:a16="http://schemas.microsoft.com/office/drawing/2014/main" xmlns="" id="{00000000-0008-0000-0A00-00001C000000}"/>
            </a:ext>
          </a:extLst>
        </xdr:cNvPr>
        <xdr:cNvSpPr txBox="1">
          <a:spLocks noChangeArrowheads="1"/>
        </xdr:cNvSpPr>
      </xdr:nvSpPr>
      <xdr:spPr bwMode="auto">
        <a:xfrm>
          <a:off x="9763125" y="9258300"/>
          <a:ext cx="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35,4%</a:t>
          </a:r>
        </a:p>
      </xdr:txBody>
    </xdr:sp>
    <xdr:clientData/>
  </xdr:twoCellAnchor>
  <xdr:twoCellAnchor>
    <xdr:from>
      <xdr:col>10</xdr:col>
      <xdr:colOff>0</xdr:colOff>
      <xdr:row>65</xdr:row>
      <xdr:rowOff>66675</xdr:rowOff>
    </xdr:from>
    <xdr:to>
      <xdr:col>10</xdr:col>
      <xdr:colOff>0</xdr:colOff>
      <xdr:row>66</xdr:row>
      <xdr:rowOff>28575</xdr:rowOff>
    </xdr:to>
    <xdr:sp macro="" textlink="">
      <xdr:nvSpPr>
        <xdr:cNvPr id="29" name="Text Box 30">
          <a:extLst>
            <a:ext uri="{FF2B5EF4-FFF2-40B4-BE49-F238E27FC236}">
              <a16:creationId xmlns:a16="http://schemas.microsoft.com/office/drawing/2014/main" xmlns="" id="{00000000-0008-0000-0A00-00001D000000}"/>
            </a:ext>
          </a:extLst>
        </xdr:cNvPr>
        <xdr:cNvSpPr txBox="1">
          <a:spLocks noChangeArrowheads="1"/>
        </xdr:cNvSpPr>
      </xdr:nvSpPr>
      <xdr:spPr bwMode="auto">
        <a:xfrm>
          <a:off x="9763125" y="8982075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59%</a:t>
          </a:r>
        </a:p>
      </xdr:txBody>
    </xdr:sp>
    <xdr:clientData/>
  </xdr:twoCellAnchor>
  <xdr:twoCellAnchor>
    <xdr:from>
      <xdr:col>10</xdr:col>
      <xdr:colOff>0</xdr:colOff>
      <xdr:row>67</xdr:row>
      <xdr:rowOff>104775</xdr:rowOff>
    </xdr:from>
    <xdr:to>
      <xdr:col>10</xdr:col>
      <xdr:colOff>0</xdr:colOff>
      <xdr:row>68</xdr:row>
      <xdr:rowOff>133350</xdr:rowOff>
    </xdr:to>
    <xdr:sp macro="" textlink="">
      <xdr:nvSpPr>
        <xdr:cNvPr id="30" name="Text Box 31">
          <a:extLst>
            <a:ext uri="{FF2B5EF4-FFF2-40B4-BE49-F238E27FC236}">
              <a16:creationId xmlns:a16="http://schemas.microsoft.com/office/drawing/2014/main" xmlns="" id="{00000000-0008-0000-0A00-00001E000000}"/>
            </a:ext>
          </a:extLst>
        </xdr:cNvPr>
        <xdr:cNvSpPr txBox="1">
          <a:spLocks noChangeArrowheads="1"/>
        </xdr:cNvSpPr>
      </xdr:nvSpPr>
      <xdr:spPr bwMode="auto">
        <a:xfrm>
          <a:off x="9763125" y="93726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700"/>
            </a:lnSpc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54%</a:t>
          </a:r>
        </a:p>
      </xdr:txBody>
    </xdr:sp>
    <xdr:clientData/>
  </xdr:twoCellAnchor>
  <xdr:twoCellAnchor>
    <xdr:from>
      <xdr:col>10</xdr:col>
      <xdr:colOff>0</xdr:colOff>
      <xdr:row>72</xdr:row>
      <xdr:rowOff>180975</xdr:rowOff>
    </xdr:from>
    <xdr:to>
      <xdr:col>10</xdr:col>
      <xdr:colOff>0</xdr:colOff>
      <xdr:row>73</xdr:row>
      <xdr:rowOff>152400</xdr:rowOff>
    </xdr:to>
    <xdr:sp macro="" textlink="">
      <xdr:nvSpPr>
        <xdr:cNvPr id="31" name="Text Box 32">
          <a:extLst>
            <a:ext uri="{FF2B5EF4-FFF2-40B4-BE49-F238E27FC236}">
              <a16:creationId xmlns:a16="http://schemas.microsoft.com/office/drawing/2014/main" xmlns="" id="{00000000-0008-0000-0A00-00001F000000}"/>
            </a:ext>
          </a:extLst>
        </xdr:cNvPr>
        <xdr:cNvSpPr txBox="1">
          <a:spLocks noChangeArrowheads="1"/>
        </xdr:cNvSpPr>
      </xdr:nvSpPr>
      <xdr:spPr bwMode="auto">
        <a:xfrm>
          <a:off x="9763125" y="9925050"/>
          <a:ext cx="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24%</a:t>
          </a:r>
        </a:p>
      </xdr:txBody>
    </xdr:sp>
    <xdr:clientData/>
  </xdr:twoCellAnchor>
  <xdr:twoCellAnchor>
    <xdr:from>
      <xdr:col>10</xdr:col>
      <xdr:colOff>0</xdr:colOff>
      <xdr:row>73</xdr:row>
      <xdr:rowOff>104775</xdr:rowOff>
    </xdr:from>
    <xdr:to>
      <xdr:col>10</xdr:col>
      <xdr:colOff>0</xdr:colOff>
      <xdr:row>74</xdr:row>
      <xdr:rowOff>104775</xdr:rowOff>
    </xdr:to>
    <xdr:sp macro="" textlink="">
      <xdr:nvSpPr>
        <xdr:cNvPr id="32" name="Text Box 33">
          <a:extLst>
            <a:ext uri="{FF2B5EF4-FFF2-40B4-BE49-F238E27FC236}">
              <a16:creationId xmlns:a16="http://schemas.microsoft.com/office/drawing/2014/main" xmlns="" id="{00000000-0008-0000-0A00-000020000000}"/>
            </a:ext>
          </a:extLst>
        </xdr:cNvPr>
        <xdr:cNvSpPr txBox="1">
          <a:spLocks noChangeArrowheads="1"/>
        </xdr:cNvSpPr>
      </xdr:nvSpPr>
      <xdr:spPr bwMode="auto">
        <a:xfrm>
          <a:off x="9763125" y="10029825"/>
          <a:ext cx="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700"/>
            </a:lnSpc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22%</a:t>
          </a:r>
        </a:p>
      </xdr:txBody>
    </xdr:sp>
    <xdr:clientData/>
  </xdr:twoCellAnchor>
  <xdr:twoCellAnchor>
    <xdr:from>
      <xdr:col>10</xdr:col>
      <xdr:colOff>0</xdr:colOff>
      <xdr:row>62</xdr:row>
      <xdr:rowOff>123825</xdr:rowOff>
    </xdr:from>
    <xdr:to>
      <xdr:col>10</xdr:col>
      <xdr:colOff>0</xdr:colOff>
      <xdr:row>64</xdr:row>
      <xdr:rowOff>123825</xdr:rowOff>
    </xdr:to>
    <xdr:sp macro="" textlink="">
      <xdr:nvSpPr>
        <xdr:cNvPr id="33" name="Text Box 34">
          <a:extLst>
            <a:ext uri="{FF2B5EF4-FFF2-40B4-BE49-F238E27FC236}">
              <a16:creationId xmlns:a16="http://schemas.microsoft.com/office/drawing/2014/main" xmlns="" id="{00000000-0008-0000-0A00-000021000000}"/>
            </a:ext>
          </a:extLst>
        </xdr:cNvPr>
        <xdr:cNvSpPr txBox="1">
          <a:spLocks noChangeArrowheads="1"/>
        </xdr:cNvSpPr>
      </xdr:nvSpPr>
      <xdr:spPr bwMode="auto">
        <a:xfrm>
          <a:off x="9763125" y="8715375"/>
          <a:ext cx="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5%</a:t>
          </a:r>
        </a:p>
      </xdr:txBody>
    </xdr:sp>
    <xdr:clientData/>
  </xdr:twoCellAnchor>
  <xdr:twoCellAnchor>
    <xdr:from>
      <xdr:col>10</xdr:col>
      <xdr:colOff>0</xdr:colOff>
      <xdr:row>41</xdr:row>
      <xdr:rowOff>38100</xdr:rowOff>
    </xdr:from>
    <xdr:to>
      <xdr:col>10</xdr:col>
      <xdr:colOff>0</xdr:colOff>
      <xdr:row>46</xdr:row>
      <xdr:rowOff>57150</xdr:rowOff>
    </xdr:to>
    <xdr:sp macro="" textlink="">
      <xdr:nvSpPr>
        <xdr:cNvPr id="34" name="Text Box 35">
          <a:extLst>
            <a:ext uri="{FF2B5EF4-FFF2-40B4-BE49-F238E27FC236}">
              <a16:creationId xmlns:a16="http://schemas.microsoft.com/office/drawing/2014/main" xmlns="" id="{00000000-0008-0000-0A00-000022000000}"/>
            </a:ext>
          </a:extLst>
        </xdr:cNvPr>
        <xdr:cNvSpPr txBox="1">
          <a:spLocks noChangeArrowheads="1"/>
        </xdr:cNvSpPr>
      </xdr:nvSpPr>
      <xdr:spPr bwMode="auto">
        <a:xfrm>
          <a:off x="9763125" y="601980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3%</a:t>
          </a:r>
        </a:p>
      </xdr:txBody>
    </xdr:sp>
    <xdr:clientData/>
  </xdr:twoCellAnchor>
  <xdr:twoCellAnchor>
    <xdr:from>
      <xdr:col>10</xdr:col>
      <xdr:colOff>0</xdr:colOff>
      <xdr:row>46</xdr:row>
      <xdr:rowOff>0</xdr:rowOff>
    </xdr:from>
    <xdr:to>
      <xdr:col>10</xdr:col>
      <xdr:colOff>0</xdr:colOff>
      <xdr:row>47</xdr:row>
      <xdr:rowOff>19050</xdr:rowOff>
    </xdr:to>
    <xdr:sp macro="" textlink="">
      <xdr:nvSpPr>
        <xdr:cNvPr id="35" name="Text Box 36">
          <a:extLst>
            <a:ext uri="{FF2B5EF4-FFF2-40B4-BE49-F238E27FC236}">
              <a16:creationId xmlns:a16="http://schemas.microsoft.com/office/drawing/2014/main" xmlns="" id="{00000000-0008-0000-0A00-000023000000}"/>
            </a:ext>
          </a:extLst>
        </xdr:cNvPr>
        <xdr:cNvSpPr txBox="1">
          <a:spLocks noChangeArrowheads="1"/>
        </xdr:cNvSpPr>
      </xdr:nvSpPr>
      <xdr:spPr bwMode="auto">
        <a:xfrm>
          <a:off x="9763125" y="6143625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37%</a:t>
          </a:r>
        </a:p>
      </xdr:txBody>
    </xdr:sp>
    <xdr:clientData/>
  </xdr:twoCellAnchor>
  <xdr:twoCellAnchor>
    <xdr:from>
      <xdr:col>10</xdr:col>
      <xdr:colOff>0</xdr:colOff>
      <xdr:row>39</xdr:row>
      <xdr:rowOff>114300</xdr:rowOff>
    </xdr:from>
    <xdr:to>
      <xdr:col>10</xdr:col>
      <xdr:colOff>0</xdr:colOff>
      <xdr:row>40</xdr:row>
      <xdr:rowOff>95250</xdr:rowOff>
    </xdr:to>
    <xdr:sp macro="" textlink="">
      <xdr:nvSpPr>
        <xdr:cNvPr id="36" name="Text Box 37">
          <a:extLst>
            <a:ext uri="{FF2B5EF4-FFF2-40B4-BE49-F238E27FC236}">
              <a16:creationId xmlns:a16="http://schemas.microsoft.com/office/drawing/2014/main" xmlns="" id="{00000000-0008-0000-0A00-000024000000}"/>
            </a:ext>
          </a:extLst>
        </xdr:cNvPr>
        <xdr:cNvSpPr txBox="1">
          <a:spLocks noChangeArrowheads="1"/>
        </xdr:cNvSpPr>
      </xdr:nvSpPr>
      <xdr:spPr bwMode="auto">
        <a:xfrm>
          <a:off x="9763125" y="57340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60%</a:t>
          </a:r>
        </a:p>
      </xdr:txBody>
    </xdr:sp>
    <xdr:clientData/>
  </xdr:twoCellAnchor>
  <xdr:twoCellAnchor editAs="oneCell">
    <xdr:from>
      <xdr:col>8</xdr:col>
      <xdr:colOff>3086100</xdr:colOff>
      <xdr:row>71</xdr:row>
      <xdr:rowOff>152400</xdr:rowOff>
    </xdr:from>
    <xdr:to>
      <xdr:col>8</xdr:col>
      <xdr:colOff>3371850</xdr:colOff>
      <xdr:row>72</xdr:row>
      <xdr:rowOff>133351</xdr:rowOff>
    </xdr:to>
    <xdr:sp macro="" textlink="">
      <xdr:nvSpPr>
        <xdr:cNvPr id="37" name="Text Box 45">
          <a:extLst>
            <a:ext uri="{FF2B5EF4-FFF2-40B4-BE49-F238E27FC236}">
              <a16:creationId xmlns:a16="http://schemas.microsoft.com/office/drawing/2014/main" xmlns="" id="{00000000-0008-0000-0A00-000025000000}"/>
            </a:ext>
          </a:extLst>
        </xdr:cNvPr>
        <xdr:cNvSpPr txBox="1">
          <a:spLocks noChangeArrowheads="1"/>
        </xdr:cNvSpPr>
      </xdr:nvSpPr>
      <xdr:spPr bwMode="auto">
        <a:xfrm>
          <a:off x="8867775" y="9763125"/>
          <a:ext cx="285750" cy="171451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18%</a:t>
          </a:r>
        </a:p>
      </xdr:txBody>
    </xdr:sp>
    <xdr:clientData/>
  </xdr:twoCellAnchor>
  <xdr:twoCellAnchor editAs="oneCell">
    <xdr:from>
      <xdr:col>8</xdr:col>
      <xdr:colOff>2600325</xdr:colOff>
      <xdr:row>70</xdr:row>
      <xdr:rowOff>0</xdr:rowOff>
    </xdr:from>
    <xdr:to>
      <xdr:col>8</xdr:col>
      <xdr:colOff>2905125</xdr:colOff>
      <xdr:row>71</xdr:row>
      <xdr:rowOff>66674</xdr:rowOff>
    </xdr:to>
    <xdr:sp macro="" textlink="">
      <xdr:nvSpPr>
        <xdr:cNvPr id="38" name="Text Box 46">
          <a:extLst>
            <a:ext uri="{FF2B5EF4-FFF2-40B4-BE49-F238E27FC236}">
              <a16:creationId xmlns:a16="http://schemas.microsoft.com/office/drawing/2014/main" xmlns="" id="{00000000-0008-0000-0A00-000026000000}"/>
            </a:ext>
          </a:extLst>
        </xdr:cNvPr>
        <xdr:cNvSpPr txBox="1">
          <a:spLocks noChangeArrowheads="1"/>
        </xdr:cNvSpPr>
      </xdr:nvSpPr>
      <xdr:spPr bwMode="auto">
        <a:xfrm>
          <a:off x="8591550" y="13906500"/>
          <a:ext cx="304800" cy="24764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Arial"/>
              <a:cs typeface="Arial"/>
            </a:rPr>
            <a:t>82%</a:t>
          </a:r>
        </a:p>
      </xdr:txBody>
    </xdr:sp>
    <xdr:clientData/>
  </xdr:twoCellAnchor>
  <xdr:twoCellAnchor>
    <xdr:from>
      <xdr:col>8</xdr:col>
      <xdr:colOff>990600</xdr:colOff>
      <xdr:row>5</xdr:row>
      <xdr:rowOff>133350</xdr:rowOff>
    </xdr:from>
    <xdr:to>
      <xdr:col>8</xdr:col>
      <xdr:colOff>2524125</xdr:colOff>
      <xdr:row>7</xdr:row>
      <xdr:rowOff>47625</xdr:rowOff>
    </xdr:to>
    <xdr:sp macro="" textlink="">
      <xdr:nvSpPr>
        <xdr:cNvPr id="39" name="Text Box 47">
          <a:extLst>
            <a:ext uri="{FF2B5EF4-FFF2-40B4-BE49-F238E27FC236}">
              <a16:creationId xmlns:a16="http://schemas.microsoft.com/office/drawing/2014/main" xmlns="" id="{00000000-0008-0000-0A00-000027000000}"/>
            </a:ext>
          </a:extLst>
        </xdr:cNvPr>
        <xdr:cNvSpPr txBox="1">
          <a:spLocks noChangeArrowheads="1"/>
        </xdr:cNvSpPr>
      </xdr:nvSpPr>
      <xdr:spPr bwMode="auto">
        <a:xfrm>
          <a:off x="6772275" y="990600"/>
          <a:ext cx="15335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TOTAL :  15 187 MW</a:t>
          </a:r>
        </a:p>
      </xdr:txBody>
    </xdr:sp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0.01686</cdr:x>
      <cdr:y>0.8216</cdr:y>
    </cdr:from>
    <cdr:to>
      <cdr:x>0.03615</cdr:x>
      <cdr:y>0.94043</cdr:y>
    </cdr:to>
    <cdr:sp macro="" textlink="">
      <cdr:nvSpPr>
        <cdr:cNvPr id="7176" name="Text Box 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9493" y="3266502"/>
          <a:ext cx="167350" cy="4719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PE"/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393699</xdr:colOff>
      <xdr:row>1</xdr:row>
      <xdr:rowOff>142873</xdr:rowOff>
    </xdr:from>
    <xdr:to>
      <xdr:col>14</xdr:col>
      <xdr:colOff>297391</xdr:colOff>
      <xdr:row>23</xdr:row>
      <xdr:rowOff>38099</xdr:rowOff>
    </xdr:to>
    <xdr:graphicFrame macro="">
      <xdr:nvGraphicFramePr>
        <xdr:cNvPr id="7913" name="Chart 1">
          <a:extLst>
            <a:ext uri="{FF2B5EF4-FFF2-40B4-BE49-F238E27FC236}">
              <a16:creationId xmlns:a16="http://schemas.microsoft.com/office/drawing/2014/main" xmlns="" id="{00000000-0008-0000-1300-0000E91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406400</xdr:colOff>
      <xdr:row>58</xdr:row>
      <xdr:rowOff>71967</xdr:rowOff>
    </xdr:from>
    <xdr:to>
      <xdr:col>14</xdr:col>
      <xdr:colOff>317500</xdr:colOff>
      <xdr:row>81</xdr:row>
      <xdr:rowOff>157692</xdr:rowOff>
    </xdr:to>
    <xdr:graphicFrame macro="">
      <xdr:nvGraphicFramePr>
        <xdr:cNvPr id="7914" name="Chart 2">
          <a:extLst>
            <a:ext uri="{FF2B5EF4-FFF2-40B4-BE49-F238E27FC236}">
              <a16:creationId xmlns:a16="http://schemas.microsoft.com/office/drawing/2014/main" xmlns="" id="{00000000-0008-0000-1300-0000EA1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405342</xdr:colOff>
      <xdr:row>28</xdr:row>
      <xdr:rowOff>38100</xdr:rowOff>
    </xdr:from>
    <xdr:to>
      <xdr:col>14</xdr:col>
      <xdr:colOff>306917</xdr:colOff>
      <xdr:row>53</xdr:row>
      <xdr:rowOff>38100</xdr:rowOff>
    </xdr:to>
    <xdr:graphicFrame macro="">
      <xdr:nvGraphicFramePr>
        <xdr:cNvPr id="7915" name="Chart 3">
          <a:extLst>
            <a:ext uri="{FF2B5EF4-FFF2-40B4-BE49-F238E27FC236}">
              <a16:creationId xmlns:a16="http://schemas.microsoft.com/office/drawing/2014/main" xmlns="" id="{00000000-0008-0000-1300-0000EB1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9525</xdr:rowOff>
    </xdr:from>
    <xdr:to>
      <xdr:col>1</xdr:col>
      <xdr:colOff>0</xdr:colOff>
      <xdr:row>24</xdr:row>
      <xdr:rowOff>0</xdr:rowOff>
    </xdr:to>
    <xdr:graphicFrame macro="">
      <xdr:nvGraphicFramePr>
        <xdr:cNvPr id="12933468" name="Chart 1">
          <a:extLst>
            <a:ext uri="{FF2B5EF4-FFF2-40B4-BE49-F238E27FC236}">
              <a16:creationId xmlns:a16="http://schemas.microsoft.com/office/drawing/2014/main" xmlns="" id="{00000000-0008-0000-1400-00005C59C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67</xdr:row>
      <xdr:rowOff>142875</xdr:rowOff>
    </xdr:from>
    <xdr:to>
      <xdr:col>1</xdr:col>
      <xdr:colOff>0</xdr:colOff>
      <xdr:row>84</xdr:row>
      <xdr:rowOff>0</xdr:rowOff>
    </xdr:to>
    <xdr:graphicFrame macro="">
      <xdr:nvGraphicFramePr>
        <xdr:cNvPr id="12933469" name="Chart 2">
          <a:extLst>
            <a:ext uri="{FF2B5EF4-FFF2-40B4-BE49-F238E27FC236}">
              <a16:creationId xmlns:a16="http://schemas.microsoft.com/office/drawing/2014/main" xmlns="" id="{00000000-0008-0000-1400-00005D59C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5</xdr:row>
      <xdr:rowOff>0</xdr:rowOff>
    </xdr:from>
    <xdr:to>
      <xdr:col>1</xdr:col>
      <xdr:colOff>0</xdr:colOff>
      <xdr:row>23</xdr:row>
      <xdr:rowOff>19050</xdr:rowOff>
    </xdr:to>
    <xdr:graphicFrame macro="">
      <xdr:nvGraphicFramePr>
        <xdr:cNvPr id="12933470" name="Chart 3">
          <a:extLst>
            <a:ext uri="{FF2B5EF4-FFF2-40B4-BE49-F238E27FC236}">
              <a16:creationId xmlns:a16="http://schemas.microsoft.com/office/drawing/2014/main" xmlns="" id="{00000000-0008-0000-1400-00005E59C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67</xdr:row>
      <xdr:rowOff>123825</xdr:rowOff>
    </xdr:from>
    <xdr:to>
      <xdr:col>1</xdr:col>
      <xdr:colOff>0</xdr:colOff>
      <xdr:row>84</xdr:row>
      <xdr:rowOff>0</xdr:rowOff>
    </xdr:to>
    <xdr:graphicFrame macro="">
      <xdr:nvGraphicFramePr>
        <xdr:cNvPr id="12933471" name="Chart 4">
          <a:extLst>
            <a:ext uri="{FF2B5EF4-FFF2-40B4-BE49-F238E27FC236}">
              <a16:creationId xmlns:a16="http://schemas.microsoft.com/office/drawing/2014/main" xmlns="" id="{00000000-0008-0000-1400-00005F59C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57150</xdr:colOff>
      <xdr:row>4</xdr:row>
      <xdr:rowOff>180975</xdr:rowOff>
    </xdr:from>
    <xdr:to>
      <xdr:col>12</xdr:col>
      <xdr:colOff>285750</xdr:colOff>
      <xdr:row>29</xdr:row>
      <xdr:rowOff>0</xdr:rowOff>
    </xdr:to>
    <xdr:graphicFrame macro="">
      <xdr:nvGraphicFramePr>
        <xdr:cNvPr id="12933472" name="Chart 5">
          <a:extLst>
            <a:ext uri="{FF2B5EF4-FFF2-40B4-BE49-F238E27FC236}">
              <a16:creationId xmlns:a16="http://schemas.microsoft.com/office/drawing/2014/main" xmlns="" id="{00000000-0008-0000-1400-00006059C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85725</xdr:colOff>
      <xdr:row>65</xdr:row>
      <xdr:rowOff>152399</xdr:rowOff>
    </xdr:from>
    <xdr:to>
      <xdr:col>12</xdr:col>
      <xdr:colOff>276225</xdr:colOff>
      <xdr:row>89</xdr:row>
      <xdr:rowOff>19049</xdr:rowOff>
    </xdr:to>
    <xdr:graphicFrame macro="">
      <xdr:nvGraphicFramePr>
        <xdr:cNvPr id="12933473" name="Chart 6">
          <a:extLst>
            <a:ext uri="{FF2B5EF4-FFF2-40B4-BE49-F238E27FC236}">
              <a16:creationId xmlns:a16="http://schemas.microsoft.com/office/drawing/2014/main" xmlns="" id="{00000000-0008-0000-1400-00006159C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36</xdr:row>
      <xdr:rowOff>133350</xdr:rowOff>
    </xdr:from>
    <xdr:to>
      <xdr:col>1</xdr:col>
      <xdr:colOff>0</xdr:colOff>
      <xdr:row>56</xdr:row>
      <xdr:rowOff>0</xdr:rowOff>
    </xdr:to>
    <xdr:graphicFrame macro="">
      <xdr:nvGraphicFramePr>
        <xdr:cNvPr id="12933474" name="Chart 7">
          <a:extLst>
            <a:ext uri="{FF2B5EF4-FFF2-40B4-BE49-F238E27FC236}">
              <a16:creationId xmlns:a16="http://schemas.microsoft.com/office/drawing/2014/main" xmlns="" id="{00000000-0008-0000-1400-00006259C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73</xdr:row>
      <xdr:rowOff>85725</xdr:rowOff>
    </xdr:from>
    <xdr:to>
      <xdr:col>1</xdr:col>
      <xdr:colOff>0</xdr:colOff>
      <xdr:row>74</xdr:row>
      <xdr:rowOff>76200</xdr:rowOff>
    </xdr:to>
    <xdr:sp macro="" textlink="">
      <xdr:nvSpPr>
        <xdr:cNvPr id="9" name="Text Box 8">
          <a:extLst>
            <a:ext uri="{FF2B5EF4-FFF2-40B4-BE49-F238E27FC236}">
              <a16:creationId xmlns:a16="http://schemas.microsoft.com/office/drawing/2014/main" xmlns="" id="{00000000-0008-0000-1400-000009000000}"/>
            </a:ext>
          </a:extLst>
        </xdr:cNvPr>
        <xdr:cNvSpPr txBox="1">
          <a:spLocks noChangeArrowheads="1"/>
        </xdr:cNvSpPr>
      </xdr:nvSpPr>
      <xdr:spPr bwMode="auto">
        <a:xfrm>
          <a:off x="0" y="8296275"/>
          <a:ext cx="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6%</a:t>
          </a:r>
        </a:p>
      </xdr:txBody>
    </xdr:sp>
    <xdr:clientData/>
  </xdr:twoCellAnchor>
  <xdr:twoCellAnchor>
    <xdr:from>
      <xdr:col>1</xdr:col>
      <xdr:colOff>0</xdr:colOff>
      <xdr:row>77</xdr:row>
      <xdr:rowOff>66675</xdr:rowOff>
    </xdr:from>
    <xdr:to>
      <xdr:col>1</xdr:col>
      <xdr:colOff>0</xdr:colOff>
      <xdr:row>79</xdr:row>
      <xdr:rowOff>152400</xdr:rowOff>
    </xdr:to>
    <xdr:sp macro="" textlink="">
      <xdr:nvSpPr>
        <xdr:cNvPr id="10" name="Text Box 9">
          <a:extLst>
            <a:ext uri="{FF2B5EF4-FFF2-40B4-BE49-F238E27FC236}">
              <a16:creationId xmlns:a16="http://schemas.microsoft.com/office/drawing/2014/main" xmlns="" id="{00000000-0008-0000-1400-00000A000000}"/>
            </a:ext>
          </a:extLst>
        </xdr:cNvPr>
        <xdr:cNvSpPr txBox="1">
          <a:spLocks noChangeArrowheads="1"/>
        </xdr:cNvSpPr>
      </xdr:nvSpPr>
      <xdr:spPr bwMode="auto">
        <a:xfrm>
          <a:off x="0" y="8972550"/>
          <a:ext cx="0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700"/>
            </a:lnSpc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94%</a:t>
          </a:r>
        </a:p>
      </xdr:txBody>
    </xdr:sp>
    <xdr:clientData/>
  </xdr:twoCellAnchor>
  <xdr:twoCellAnchor>
    <xdr:from>
      <xdr:col>1</xdr:col>
      <xdr:colOff>0</xdr:colOff>
      <xdr:row>77</xdr:row>
      <xdr:rowOff>142875</xdr:rowOff>
    </xdr:from>
    <xdr:to>
      <xdr:col>1</xdr:col>
      <xdr:colOff>0</xdr:colOff>
      <xdr:row>79</xdr:row>
      <xdr:rowOff>123825</xdr:rowOff>
    </xdr:to>
    <xdr:sp macro="" textlink="">
      <xdr:nvSpPr>
        <xdr:cNvPr id="11" name="Text Box 10">
          <a:extLst>
            <a:ext uri="{FF2B5EF4-FFF2-40B4-BE49-F238E27FC236}">
              <a16:creationId xmlns:a16="http://schemas.microsoft.com/office/drawing/2014/main" xmlns="" id="{00000000-0008-0000-1400-00000B000000}"/>
            </a:ext>
          </a:extLst>
        </xdr:cNvPr>
        <xdr:cNvSpPr txBox="1">
          <a:spLocks noChangeArrowheads="1"/>
        </xdr:cNvSpPr>
      </xdr:nvSpPr>
      <xdr:spPr bwMode="auto">
        <a:xfrm>
          <a:off x="0" y="9048750"/>
          <a:ext cx="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700"/>
            </a:lnSpc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84%</a:t>
          </a:r>
        </a:p>
      </xdr:txBody>
    </xdr:sp>
    <xdr:clientData/>
  </xdr:twoCellAnchor>
  <xdr:twoCellAnchor>
    <xdr:from>
      <xdr:col>1</xdr:col>
      <xdr:colOff>0</xdr:colOff>
      <xdr:row>80</xdr:row>
      <xdr:rowOff>104775</xdr:rowOff>
    </xdr:from>
    <xdr:to>
      <xdr:col>1</xdr:col>
      <xdr:colOff>0</xdr:colOff>
      <xdr:row>81</xdr:row>
      <xdr:rowOff>47625</xdr:rowOff>
    </xdr:to>
    <xdr:sp macro="" textlink="">
      <xdr:nvSpPr>
        <xdr:cNvPr id="12" name="Text Box 11">
          <a:extLst>
            <a:ext uri="{FF2B5EF4-FFF2-40B4-BE49-F238E27FC236}">
              <a16:creationId xmlns:a16="http://schemas.microsoft.com/office/drawing/2014/main" xmlns="" id="{00000000-0008-0000-1400-00000C000000}"/>
            </a:ext>
          </a:extLst>
        </xdr:cNvPr>
        <xdr:cNvSpPr txBox="1">
          <a:spLocks noChangeArrowheads="1"/>
        </xdr:cNvSpPr>
      </xdr:nvSpPr>
      <xdr:spPr bwMode="auto">
        <a:xfrm>
          <a:off x="0" y="9334500"/>
          <a:ext cx="0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16%</a:t>
          </a:r>
        </a:p>
      </xdr:txBody>
    </xdr:sp>
    <xdr:clientData/>
  </xdr:twoCellAnchor>
  <xdr:twoCellAnchor>
    <xdr:from>
      <xdr:col>1</xdr:col>
      <xdr:colOff>0</xdr:colOff>
      <xdr:row>76</xdr:row>
      <xdr:rowOff>66675</xdr:rowOff>
    </xdr:from>
    <xdr:to>
      <xdr:col>1</xdr:col>
      <xdr:colOff>0</xdr:colOff>
      <xdr:row>77</xdr:row>
      <xdr:rowOff>76200</xdr:rowOff>
    </xdr:to>
    <xdr:sp macro="" textlink="">
      <xdr:nvSpPr>
        <xdr:cNvPr id="13" name="Text Box 12">
          <a:extLst>
            <a:ext uri="{FF2B5EF4-FFF2-40B4-BE49-F238E27FC236}">
              <a16:creationId xmlns:a16="http://schemas.microsoft.com/office/drawing/2014/main" xmlns="" id="{00000000-0008-0000-1400-00000D000000}"/>
            </a:ext>
          </a:extLst>
        </xdr:cNvPr>
        <xdr:cNvSpPr txBox="1">
          <a:spLocks noChangeArrowheads="1"/>
        </xdr:cNvSpPr>
      </xdr:nvSpPr>
      <xdr:spPr bwMode="auto">
        <a:xfrm>
          <a:off x="0" y="88106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700"/>
            </a:lnSpc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95%</a:t>
          </a: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0</xdr:colOff>
      <xdr:row>70</xdr:row>
      <xdr:rowOff>0</xdr:rowOff>
    </xdr:to>
    <xdr:sp macro="" textlink="">
      <xdr:nvSpPr>
        <xdr:cNvPr id="14" name="Text Box 13">
          <a:extLst>
            <a:ext uri="{FF2B5EF4-FFF2-40B4-BE49-F238E27FC236}">
              <a16:creationId xmlns:a16="http://schemas.microsoft.com/office/drawing/2014/main" xmlns="" id="{00000000-0008-0000-1400-00000E000000}"/>
            </a:ext>
          </a:extLst>
        </xdr:cNvPr>
        <xdr:cNvSpPr txBox="1">
          <a:spLocks noChangeArrowheads="1"/>
        </xdr:cNvSpPr>
      </xdr:nvSpPr>
      <xdr:spPr bwMode="auto">
        <a:xfrm>
          <a:off x="0" y="7429500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5%</a:t>
          </a:r>
        </a:p>
      </xdr:txBody>
    </xdr:sp>
    <xdr:clientData/>
  </xdr:twoCellAnchor>
  <xdr:twoCellAnchor>
    <xdr:from>
      <xdr:col>1</xdr:col>
      <xdr:colOff>0</xdr:colOff>
      <xdr:row>79</xdr:row>
      <xdr:rowOff>114300</xdr:rowOff>
    </xdr:from>
    <xdr:to>
      <xdr:col>1</xdr:col>
      <xdr:colOff>0</xdr:colOff>
      <xdr:row>80</xdr:row>
      <xdr:rowOff>95250</xdr:rowOff>
    </xdr:to>
    <xdr:sp macro="" textlink="">
      <xdr:nvSpPr>
        <xdr:cNvPr id="15" name="Text Box 14">
          <a:extLst>
            <a:ext uri="{FF2B5EF4-FFF2-40B4-BE49-F238E27FC236}">
              <a16:creationId xmlns:a16="http://schemas.microsoft.com/office/drawing/2014/main" xmlns="" id="{00000000-0008-0000-1400-00000F000000}"/>
            </a:ext>
          </a:extLst>
        </xdr:cNvPr>
        <xdr:cNvSpPr txBox="1">
          <a:spLocks noChangeArrowheads="1"/>
        </xdr:cNvSpPr>
      </xdr:nvSpPr>
      <xdr:spPr bwMode="auto">
        <a:xfrm flipV="1">
          <a:off x="0" y="9182100"/>
          <a:ext cx="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700"/>
            </a:lnSpc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86%</a:t>
          </a:r>
        </a:p>
      </xdr:txBody>
    </xdr:sp>
    <xdr:clientData/>
  </xdr:twoCellAnchor>
  <xdr:twoCellAnchor>
    <xdr:from>
      <xdr:col>1</xdr:col>
      <xdr:colOff>0</xdr:colOff>
      <xdr:row>80</xdr:row>
      <xdr:rowOff>190500</xdr:rowOff>
    </xdr:from>
    <xdr:to>
      <xdr:col>1</xdr:col>
      <xdr:colOff>0</xdr:colOff>
      <xdr:row>81</xdr:row>
      <xdr:rowOff>142875</xdr:rowOff>
    </xdr:to>
    <xdr:sp macro="" textlink="">
      <xdr:nvSpPr>
        <xdr:cNvPr id="16" name="Text Box 15">
          <a:extLst>
            <a:ext uri="{FF2B5EF4-FFF2-40B4-BE49-F238E27FC236}">
              <a16:creationId xmlns:a16="http://schemas.microsoft.com/office/drawing/2014/main" xmlns="" id="{00000000-0008-0000-1400-000010000000}"/>
            </a:ext>
          </a:extLst>
        </xdr:cNvPr>
        <xdr:cNvSpPr txBox="1">
          <a:spLocks noChangeArrowheads="1"/>
        </xdr:cNvSpPr>
      </xdr:nvSpPr>
      <xdr:spPr bwMode="auto">
        <a:xfrm>
          <a:off x="0" y="9391650"/>
          <a:ext cx="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14%</a:t>
          </a:r>
        </a:p>
      </xdr:txBody>
    </xdr:sp>
    <xdr:clientData/>
  </xdr:twoCellAnchor>
  <xdr:twoCellAnchor>
    <xdr:from>
      <xdr:col>7</xdr:col>
      <xdr:colOff>76200</xdr:colOff>
      <xdr:row>35</xdr:row>
      <xdr:rowOff>161925</xdr:rowOff>
    </xdr:from>
    <xdr:to>
      <xdr:col>12</xdr:col>
      <xdr:colOff>285750</xdr:colOff>
      <xdr:row>58</xdr:row>
      <xdr:rowOff>180975</xdr:rowOff>
    </xdr:to>
    <xdr:graphicFrame macro="">
      <xdr:nvGraphicFramePr>
        <xdr:cNvPr id="12933483" name="Chart 16">
          <a:extLst>
            <a:ext uri="{FF2B5EF4-FFF2-40B4-BE49-F238E27FC236}">
              <a16:creationId xmlns:a16="http://schemas.microsoft.com/office/drawing/2014/main" xmlns="" id="{00000000-0008-0000-1400-00006B59C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37</xdr:row>
      <xdr:rowOff>9525</xdr:rowOff>
    </xdr:from>
    <xdr:to>
      <xdr:col>1</xdr:col>
      <xdr:colOff>0</xdr:colOff>
      <xdr:row>56</xdr:row>
      <xdr:rowOff>0</xdr:rowOff>
    </xdr:to>
    <xdr:graphicFrame macro="">
      <xdr:nvGraphicFramePr>
        <xdr:cNvPr id="12933484" name="Chart 17">
          <a:extLst>
            <a:ext uri="{FF2B5EF4-FFF2-40B4-BE49-F238E27FC236}">
              <a16:creationId xmlns:a16="http://schemas.microsoft.com/office/drawing/2014/main" xmlns="" id="{00000000-0008-0000-1400-00006C59C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12</xdr:row>
      <xdr:rowOff>180975</xdr:rowOff>
    </xdr:from>
    <xdr:to>
      <xdr:col>1</xdr:col>
      <xdr:colOff>0</xdr:colOff>
      <xdr:row>14</xdr:row>
      <xdr:rowOff>9525</xdr:rowOff>
    </xdr:to>
    <xdr:sp macro="" textlink="">
      <xdr:nvSpPr>
        <xdr:cNvPr id="19" name="Text Box 22">
          <a:extLst>
            <a:ext uri="{FF2B5EF4-FFF2-40B4-BE49-F238E27FC236}">
              <a16:creationId xmlns:a16="http://schemas.microsoft.com/office/drawing/2014/main" xmlns="" id="{00000000-0008-0000-1400-000013000000}"/>
            </a:ext>
          </a:extLst>
        </xdr:cNvPr>
        <xdr:cNvSpPr txBox="1">
          <a:spLocks noChangeArrowheads="1"/>
        </xdr:cNvSpPr>
      </xdr:nvSpPr>
      <xdr:spPr bwMode="auto">
        <a:xfrm>
          <a:off x="0" y="21431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700"/>
            </a:lnSpc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50%</a:t>
          </a:r>
        </a:p>
      </xdr:txBody>
    </xdr:sp>
    <xdr:clientData/>
  </xdr:twoCellAnchor>
  <xdr:twoCellAnchor>
    <xdr:from>
      <xdr:col>1</xdr:col>
      <xdr:colOff>0</xdr:colOff>
      <xdr:row>42</xdr:row>
      <xdr:rowOff>85725</xdr:rowOff>
    </xdr:from>
    <xdr:to>
      <xdr:col>1</xdr:col>
      <xdr:colOff>0</xdr:colOff>
      <xdr:row>44</xdr:row>
      <xdr:rowOff>19050</xdr:rowOff>
    </xdr:to>
    <xdr:sp macro="" textlink="">
      <xdr:nvSpPr>
        <xdr:cNvPr id="20" name="Text Box 23">
          <a:extLst>
            <a:ext uri="{FF2B5EF4-FFF2-40B4-BE49-F238E27FC236}">
              <a16:creationId xmlns:a16="http://schemas.microsoft.com/office/drawing/2014/main" xmlns="" id="{00000000-0008-0000-1400-000014000000}"/>
            </a:ext>
          </a:extLst>
        </xdr:cNvPr>
        <xdr:cNvSpPr txBox="1">
          <a:spLocks noChangeArrowheads="1"/>
        </xdr:cNvSpPr>
      </xdr:nvSpPr>
      <xdr:spPr bwMode="auto">
        <a:xfrm>
          <a:off x="0" y="5172075"/>
          <a:ext cx="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SS AA</a:t>
          </a:r>
        </a:p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16%</a:t>
          </a:r>
        </a:p>
      </xdr:txBody>
    </xdr:sp>
    <xdr:clientData/>
  </xdr:twoCellAnchor>
  <xdr:twoCellAnchor>
    <xdr:from>
      <xdr:col>1</xdr:col>
      <xdr:colOff>0</xdr:colOff>
      <xdr:row>42</xdr:row>
      <xdr:rowOff>123825</xdr:rowOff>
    </xdr:from>
    <xdr:to>
      <xdr:col>1</xdr:col>
      <xdr:colOff>0</xdr:colOff>
      <xdr:row>44</xdr:row>
      <xdr:rowOff>57150</xdr:rowOff>
    </xdr:to>
    <xdr:sp macro="" textlink="">
      <xdr:nvSpPr>
        <xdr:cNvPr id="21" name="Text Box 24">
          <a:extLst>
            <a:ext uri="{FF2B5EF4-FFF2-40B4-BE49-F238E27FC236}">
              <a16:creationId xmlns:a16="http://schemas.microsoft.com/office/drawing/2014/main" xmlns="" id="{00000000-0008-0000-1400-000015000000}"/>
            </a:ext>
          </a:extLst>
        </xdr:cNvPr>
        <xdr:cNvSpPr txBox="1">
          <a:spLocks noChangeArrowheads="1"/>
        </xdr:cNvSpPr>
      </xdr:nvSpPr>
      <xdr:spPr bwMode="auto">
        <a:xfrm>
          <a:off x="0" y="5210175"/>
          <a:ext cx="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SEIN</a:t>
          </a:r>
        </a:p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84%</a:t>
          </a:r>
        </a:p>
      </xdr:txBody>
    </xdr:sp>
    <xdr:clientData/>
  </xdr:twoCellAnchor>
  <xdr:twoCellAnchor>
    <xdr:from>
      <xdr:col>12</xdr:col>
      <xdr:colOff>0</xdr:colOff>
      <xdr:row>79</xdr:row>
      <xdr:rowOff>104775</xdr:rowOff>
    </xdr:from>
    <xdr:to>
      <xdr:col>12</xdr:col>
      <xdr:colOff>0</xdr:colOff>
      <xdr:row>80</xdr:row>
      <xdr:rowOff>57150</xdr:rowOff>
    </xdr:to>
    <xdr:sp macro="" textlink="">
      <xdr:nvSpPr>
        <xdr:cNvPr id="22" name="Text Box 25">
          <a:extLst>
            <a:ext uri="{FF2B5EF4-FFF2-40B4-BE49-F238E27FC236}">
              <a16:creationId xmlns:a16="http://schemas.microsoft.com/office/drawing/2014/main" xmlns="" id="{00000000-0008-0000-1400-000016000000}"/>
            </a:ext>
          </a:extLst>
        </xdr:cNvPr>
        <xdr:cNvSpPr txBox="1">
          <a:spLocks noChangeArrowheads="1"/>
        </xdr:cNvSpPr>
      </xdr:nvSpPr>
      <xdr:spPr bwMode="auto">
        <a:xfrm>
          <a:off x="8772525" y="91725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5%</a:t>
          </a:r>
        </a:p>
      </xdr:txBody>
    </xdr:sp>
    <xdr:clientData/>
  </xdr:twoCellAnchor>
  <xdr:twoCellAnchor>
    <xdr:from>
      <xdr:col>12</xdr:col>
      <xdr:colOff>0</xdr:colOff>
      <xdr:row>75</xdr:row>
      <xdr:rowOff>180975</xdr:rowOff>
    </xdr:from>
    <xdr:to>
      <xdr:col>12</xdr:col>
      <xdr:colOff>0</xdr:colOff>
      <xdr:row>77</xdr:row>
      <xdr:rowOff>9525</xdr:rowOff>
    </xdr:to>
    <xdr:sp macro="" textlink="">
      <xdr:nvSpPr>
        <xdr:cNvPr id="23" name="Text Box 26">
          <a:extLst>
            <a:ext uri="{FF2B5EF4-FFF2-40B4-BE49-F238E27FC236}">
              <a16:creationId xmlns:a16="http://schemas.microsoft.com/office/drawing/2014/main" xmlns="" id="{00000000-0008-0000-1400-000017000000}"/>
            </a:ext>
          </a:extLst>
        </xdr:cNvPr>
        <xdr:cNvSpPr txBox="1">
          <a:spLocks noChangeArrowheads="1"/>
        </xdr:cNvSpPr>
      </xdr:nvSpPr>
      <xdr:spPr bwMode="auto">
        <a:xfrm>
          <a:off x="8772525" y="87439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35,4%</a:t>
          </a:r>
        </a:p>
      </xdr:txBody>
    </xdr:sp>
    <xdr:clientData/>
  </xdr:twoCellAnchor>
  <xdr:twoCellAnchor>
    <xdr:from>
      <xdr:col>12</xdr:col>
      <xdr:colOff>0</xdr:colOff>
      <xdr:row>74</xdr:row>
      <xdr:rowOff>66675</xdr:rowOff>
    </xdr:from>
    <xdr:to>
      <xdr:col>12</xdr:col>
      <xdr:colOff>0</xdr:colOff>
      <xdr:row>75</xdr:row>
      <xdr:rowOff>28575</xdr:rowOff>
    </xdr:to>
    <xdr:sp macro="" textlink="">
      <xdr:nvSpPr>
        <xdr:cNvPr id="24" name="Text Box 27">
          <a:extLst>
            <a:ext uri="{FF2B5EF4-FFF2-40B4-BE49-F238E27FC236}">
              <a16:creationId xmlns:a16="http://schemas.microsoft.com/office/drawing/2014/main" xmlns="" id="{00000000-0008-0000-1400-000018000000}"/>
            </a:ext>
          </a:extLst>
        </xdr:cNvPr>
        <xdr:cNvSpPr txBox="1">
          <a:spLocks noChangeArrowheads="1"/>
        </xdr:cNvSpPr>
      </xdr:nvSpPr>
      <xdr:spPr bwMode="auto">
        <a:xfrm>
          <a:off x="8772525" y="847725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59%</a:t>
          </a:r>
        </a:p>
      </xdr:txBody>
    </xdr:sp>
    <xdr:clientData/>
  </xdr:twoCellAnchor>
  <xdr:twoCellAnchor>
    <xdr:from>
      <xdr:col>12</xdr:col>
      <xdr:colOff>0</xdr:colOff>
      <xdr:row>76</xdr:row>
      <xdr:rowOff>104775</xdr:rowOff>
    </xdr:from>
    <xdr:to>
      <xdr:col>12</xdr:col>
      <xdr:colOff>0</xdr:colOff>
      <xdr:row>77</xdr:row>
      <xdr:rowOff>133350</xdr:rowOff>
    </xdr:to>
    <xdr:sp macro="" textlink="">
      <xdr:nvSpPr>
        <xdr:cNvPr id="25" name="Text Box 28">
          <a:extLst>
            <a:ext uri="{FF2B5EF4-FFF2-40B4-BE49-F238E27FC236}">
              <a16:creationId xmlns:a16="http://schemas.microsoft.com/office/drawing/2014/main" xmlns="" id="{00000000-0008-0000-1400-000019000000}"/>
            </a:ext>
          </a:extLst>
        </xdr:cNvPr>
        <xdr:cNvSpPr txBox="1">
          <a:spLocks noChangeArrowheads="1"/>
        </xdr:cNvSpPr>
      </xdr:nvSpPr>
      <xdr:spPr bwMode="auto">
        <a:xfrm>
          <a:off x="8772525" y="8848725"/>
          <a:ext cx="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700"/>
            </a:lnSpc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54%</a:t>
          </a:r>
        </a:p>
      </xdr:txBody>
    </xdr:sp>
    <xdr:clientData/>
  </xdr:twoCellAnchor>
  <xdr:twoCellAnchor>
    <xdr:from>
      <xdr:col>12</xdr:col>
      <xdr:colOff>0</xdr:colOff>
      <xdr:row>80</xdr:row>
      <xdr:rowOff>180975</xdr:rowOff>
    </xdr:from>
    <xdr:to>
      <xdr:col>12</xdr:col>
      <xdr:colOff>0</xdr:colOff>
      <xdr:row>81</xdr:row>
      <xdr:rowOff>152400</xdr:rowOff>
    </xdr:to>
    <xdr:sp macro="" textlink="">
      <xdr:nvSpPr>
        <xdr:cNvPr id="26" name="Text Box 29">
          <a:extLst>
            <a:ext uri="{FF2B5EF4-FFF2-40B4-BE49-F238E27FC236}">
              <a16:creationId xmlns:a16="http://schemas.microsoft.com/office/drawing/2014/main" xmlns="" id="{00000000-0008-0000-1400-00001A000000}"/>
            </a:ext>
          </a:extLst>
        </xdr:cNvPr>
        <xdr:cNvSpPr txBox="1">
          <a:spLocks noChangeArrowheads="1"/>
        </xdr:cNvSpPr>
      </xdr:nvSpPr>
      <xdr:spPr bwMode="auto">
        <a:xfrm>
          <a:off x="8772525" y="9391650"/>
          <a:ext cx="0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24%</a:t>
          </a:r>
        </a:p>
      </xdr:txBody>
    </xdr:sp>
    <xdr:clientData/>
  </xdr:twoCellAnchor>
  <xdr:twoCellAnchor>
    <xdr:from>
      <xdr:col>12</xdr:col>
      <xdr:colOff>0</xdr:colOff>
      <xdr:row>81</xdr:row>
      <xdr:rowOff>104775</xdr:rowOff>
    </xdr:from>
    <xdr:to>
      <xdr:col>12</xdr:col>
      <xdr:colOff>0</xdr:colOff>
      <xdr:row>82</xdr:row>
      <xdr:rowOff>104775</xdr:rowOff>
    </xdr:to>
    <xdr:sp macro="" textlink="">
      <xdr:nvSpPr>
        <xdr:cNvPr id="27" name="Text Box 30">
          <a:extLst>
            <a:ext uri="{FF2B5EF4-FFF2-40B4-BE49-F238E27FC236}">
              <a16:creationId xmlns:a16="http://schemas.microsoft.com/office/drawing/2014/main" xmlns="" id="{00000000-0008-0000-1400-00001B000000}"/>
            </a:ext>
          </a:extLst>
        </xdr:cNvPr>
        <xdr:cNvSpPr txBox="1">
          <a:spLocks noChangeArrowheads="1"/>
        </xdr:cNvSpPr>
      </xdr:nvSpPr>
      <xdr:spPr bwMode="auto">
        <a:xfrm>
          <a:off x="8772525" y="9496425"/>
          <a:ext cx="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lnSpc>
              <a:spcPts val="700"/>
            </a:lnSpc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22%</a:t>
          </a:r>
        </a:p>
      </xdr:txBody>
    </xdr:sp>
    <xdr:clientData/>
  </xdr:twoCellAnchor>
  <xdr:twoCellAnchor>
    <xdr:from>
      <xdr:col>1</xdr:col>
      <xdr:colOff>0</xdr:colOff>
      <xdr:row>72</xdr:row>
      <xdr:rowOff>123825</xdr:rowOff>
    </xdr:from>
    <xdr:to>
      <xdr:col>1</xdr:col>
      <xdr:colOff>0</xdr:colOff>
      <xdr:row>73</xdr:row>
      <xdr:rowOff>123825</xdr:rowOff>
    </xdr:to>
    <xdr:sp macro="" textlink="">
      <xdr:nvSpPr>
        <xdr:cNvPr id="28" name="Text Box 31">
          <a:extLst>
            <a:ext uri="{FF2B5EF4-FFF2-40B4-BE49-F238E27FC236}">
              <a16:creationId xmlns:a16="http://schemas.microsoft.com/office/drawing/2014/main" xmlns="" id="{00000000-0008-0000-1400-00001C000000}"/>
            </a:ext>
          </a:extLst>
        </xdr:cNvPr>
        <xdr:cNvSpPr txBox="1">
          <a:spLocks noChangeArrowheads="1"/>
        </xdr:cNvSpPr>
      </xdr:nvSpPr>
      <xdr:spPr bwMode="auto">
        <a:xfrm>
          <a:off x="0" y="81343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5%</a:t>
          </a:r>
        </a:p>
      </xdr:txBody>
    </xdr:sp>
    <xdr:clientData/>
  </xdr:twoCellAnchor>
  <xdr:twoCellAnchor>
    <xdr:from>
      <xdr:col>12</xdr:col>
      <xdr:colOff>0</xdr:colOff>
      <xdr:row>46</xdr:row>
      <xdr:rowOff>38100</xdr:rowOff>
    </xdr:from>
    <xdr:to>
      <xdr:col>12</xdr:col>
      <xdr:colOff>0</xdr:colOff>
      <xdr:row>53</xdr:row>
      <xdr:rowOff>57150</xdr:rowOff>
    </xdr:to>
    <xdr:sp macro="" textlink="">
      <xdr:nvSpPr>
        <xdr:cNvPr id="29" name="Text Box 32">
          <a:extLst>
            <a:ext uri="{FF2B5EF4-FFF2-40B4-BE49-F238E27FC236}">
              <a16:creationId xmlns:a16="http://schemas.microsoft.com/office/drawing/2014/main" xmlns="" id="{00000000-0008-0000-1400-00001D000000}"/>
            </a:ext>
          </a:extLst>
        </xdr:cNvPr>
        <xdr:cNvSpPr txBox="1">
          <a:spLocks noChangeArrowheads="1"/>
        </xdr:cNvSpPr>
      </xdr:nvSpPr>
      <xdr:spPr bwMode="auto">
        <a:xfrm>
          <a:off x="8772525" y="5829300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3%</a:t>
          </a:r>
        </a:p>
      </xdr:txBody>
    </xdr:sp>
    <xdr:clientData/>
  </xdr:twoCellAnchor>
  <xdr:twoCellAnchor>
    <xdr:from>
      <xdr:col>12</xdr:col>
      <xdr:colOff>0</xdr:colOff>
      <xdr:row>53</xdr:row>
      <xdr:rowOff>0</xdr:rowOff>
    </xdr:from>
    <xdr:to>
      <xdr:col>12</xdr:col>
      <xdr:colOff>0</xdr:colOff>
      <xdr:row>54</xdr:row>
      <xdr:rowOff>19050</xdr:rowOff>
    </xdr:to>
    <xdr:sp macro="" textlink="">
      <xdr:nvSpPr>
        <xdr:cNvPr id="30" name="Text Box 33">
          <a:extLst>
            <a:ext uri="{FF2B5EF4-FFF2-40B4-BE49-F238E27FC236}">
              <a16:creationId xmlns:a16="http://schemas.microsoft.com/office/drawing/2014/main" xmlns="" id="{00000000-0008-0000-1400-00001E000000}"/>
            </a:ext>
          </a:extLst>
        </xdr:cNvPr>
        <xdr:cNvSpPr txBox="1">
          <a:spLocks noChangeArrowheads="1"/>
        </xdr:cNvSpPr>
      </xdr:nvSpPr>
      <xdr:spPr bwMode="auto">
        <a:xfrm>
          <a:off x="8772525" y="5953125"/>
          <a:ext cx="0" cy="1809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37%</a:t>
          </a:r>
        </a:p>
      </xdr:txBody>
    </xdr:sp>
    <xdr:clientData/>
  </xdr:twoCellAnchor>
  <xdr:twoCellAnchor>
    <xdr:from>
      <xdr:col>12</xdr:col>
      <xdr:colOff>0</xdr:colOff>
      <xdr:row>44</xdr:row>
      <xdr:rowOff>114300</xdr:rowOff>
    </xdr:from>
    <xdr:to>
      <xdr:col>12</xdr:col>
      <xdr:colOff>0</xdr:colOff>
      <xdr:row>45</xdr:row>
      <xdr:rowOff>95250</xdr:rowOff>
    </xdr:to>
    <xdr:sp macro="" textlink="">
      <xdr:nvSpPr>
        <xdr:cNvPr id="31" name="Text Box 34">
          <a:extLst>
            <a:ext uri="{FF2B5EF4-FFF2-40B4-BE49-F238E27FC236}">
              <a16:creationId xmlns:a16="http://schemas.microsoft.com/office/drawing/2014/main" xmlns="" id="{00000000-0008-0000-1400-00001F000000}"/>
            </a:ext>
          </a:extLst>
        </xdr:cNvPr>
        <xdr:cNvSpPr txBox="1">
          <a:spLocks noChangeArrowheads="1"/>
        </xdr:cNvSpPr>
      </xdr:nvSpPr>
      <xdr:spPr bwMode="auto">
        <a:xfrm>
          <a:off x="8772525" y="5572125"/>
          <a:ext cx="0" cy="1524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60%</a:t>
          </a:r>
        </a:p>
      </xdr:txBody>
    </xdr:sp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0.26572</cdr:x>
      <cdr:y>0.51934</cdr:y>
    </cdr:from>
    <cdr:to>
      <cdr:x>0.32858</cdr:x>
      <cdr:y>0.59283</cdr:y>
    </cdr:to>
    <cdr:sp macro="" textlink="">
      <cdr:nvSpPr>
        <cdr:cNvPr id="21708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8059" y="1502029"/>
          <a:ext cx="46108" cy="211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50" b="0" i="0" strike="noStrike">
              <a:solidFill>
                <a:srgbClr val="000000"/>
              </a:solidFill>
              <a:latin typeface="Arial"/>
              <a:cs typeface="Arial"/>
            </a:rPr>
            <a:t>50%</a:t>
          </a:r>
        </a:p>
      </cdr:txBody>
    </cdr:sp>
  </cdr:relSizeAnchor>
  <cdr:relSizeAnchor xmlns:cdr="http://schemas.openxmlformats.org/drawingml/2006/chartDrawing">
    <cdr:from>
      <cdr:x>0.30922</cdr:x>
      <cdr:y>0.16131</cdr:y>
    </cdr:from>
    <cdr:to>
      <cdr:x>0.63139</cdr:x>
      <cdr:y>0.21885</cdr:y>
    </cdr:to>
    <cdr:sp macro="" textlink="">
      <cdr:nvSpPr>
        <cdr:cNvPr id="21709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9968" y="468028"/>
          <a:ext cx="236284" cy="1639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75" b="1" i="0" strike="noStrike">
              <a:solidFill>
                <a:srgbClr val="000000"/>
              </a:solidFill>
              <a:latin typeface="Arial"/>
              <a:cs typeface="Arial"/>
            </a:rPr>
            <a:t>TOTAL : 5 907 MW</a:t>
          </a:r>
        </a:p>
        <a:p xmlns:a="http://schemas.openxmlformats.org/drawingml/2006/main">
          <a:pPr algn="l" rtl="0">
            <a:defRPr sz="1000"/>
          </a:pPr>
          <a:endParaRPr lang="en-US" sz="175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0.35969</cdr:x>
      <cdr:y>0.1804</cdr:y>
    </cdr:from>
    <cdr:to>
      <cdr:x>0.70948</cdr:x>
      <cdr:y>0.34394</cdr:y>
    </cdr:to>
    <cdr:sp macro="" textlink="">
      <cdr:nvSpPr>
        <cdr:cNvPr id="2181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6982" y="465114"/>
          <a:ext cx="256546" cy="446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75" b="1" i="0" strike="noStrike">
              <a:solidFill>
                <a:srgbClr val="000000"/>
              </a:solidFill>
              <a:latin typeface="Arial"/>
              <a:cs typeface="Arial"/>
            </a:rPr>
            <a:t>Mercado eléctrico :   5 051 MW</a:t>
          </a:r>
        </a:p>
        <a:p xmlns:a="http://schemas.openxmlformats.org/drawingml/2006/main">
          <a:pPr algn="l" rtl="0">
            <a:defRPr sz="1000"/>
          </a:pPr>
          <a:r>
            <a:rPr lang="en-US" sz="175" b="1" i="0" strike="noStrike">
              <a:solidFill>
                <a:srgbClr val="000000"/>
              </a:solidFill>
              <a:latin typeface="Arial"/>
              <a:cs typeface="Arial"/>
            </a:rPr>
            <a:t>Uso propio               :    856 MW</a:t>
          </a:r>
        </a:p>
        <a:p xmlns:a="http://schemas.openxmlformats.org/drawingml/2006/main">
          <a:pPr algn="l" rtl="0">
            <a:defRPr sz="1000"/>
          </a:pPr>
          <a:endParaRPr lang="en-US" sz="175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0.39384</cdr:x>
      <cdr:y>0.52478</cdr:y>
    </cdr:from>
    <cdr:to>
      <cdr:x>0.44692</cdr:x>
      <cdr:y>0.58444</cdr:y>
    </cdr:to>
    <cdr:sp macro="" textlink="">
      <cdr:nvSpPr>
        <cdr:cNvPr id="21913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2030" y="1326402"/>
          <a:ext cx="38929" cy="1487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50" b="0" i="0" strike="noStrike">
              <a:solidFill>
                <a:srgbClr val="000000"/>
              </a:solidFill>
              <a:latin typeface="Arial"/>
              <a:cs typeface="Arial"/>
            </a:rPr>
            <a:t>51%</a:t>
          </a:r>
        </a:p>
      </cdr:txBody>
    </cdr:sp>
  </cdr:relSizeAnchor>
  <cdr:relSizeAnchor xmlns:cdr="http://schemas.openxmlformats.org/drawingml/2006/chartDrawing">
    <cdr:from>
      <cdr:x>0.52067</cdr:x>
      <cdr:y>0.52478</cdr:y>
    </cdr:from>
    <cdr:to>
      <cdr:x>0.5757</cdr:x>
      <cdr:y>0.60729</cdr:y>
    </cdr:to>
    <cdr:sp macro="" textlink="">
      <cdr:nvSpPr>
        <cdr:cNvPr id="21913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5044" y="1326402"/>
          <a:ext cx="40365" cy="20564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50" b="0" i="0" strike="noStrike">
              <a:solidFill>
                <a:srgbClr val="000000"/>
              </a:solidFill>
              <a:latin typeface="Arial"/>
              <a:cs typeface="Arial"/>
            </a:rPr>
            <a:t>49%</a:t>
          </a:r>
        </a:p>
      </cdr:txBody>
    </cdr:sp>
  </cdr:relSizeAnchor>
  <cdr:relSizeAnchor xmlns:cdr="http://schemas.openxmlformats.org/drawingml/2006/chartDrawing">
    <cdr:from>
      <cdr:x>0.67337</cdr:x>
      <cdr:y>0.66261</cdr:y>
    </cdr:from>
    <cdr:to>
      <cdr:x>0.75886</cdr:x>
      <cdr:y>0.71792</cdr:y>
    </cdr:to>
    <cdr:sp macro="" textlink="">
      <cdr:nvSpPr>
        <cdr:cNvPr id="219139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97044" y="1669950"/>
          <a:ext cx="62701" cy="1397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50" b="0" i="0" strike="noStrike">
              <a:solidFill>
                <a:srgbClr val="000000"/>
              </a:solidFill>
              <a:latin typeface="Arial"/>
              <a:cs typeface="Arial"/>
            </a:rPr>
            <a:t>0,01%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0.31379</cdr:x>
      <cdr:y>0.17171</cdr:y>
    </cdr:from>
    <cdr:to>
      <cdr:x>0.83718</cdr:x>
      <cdr:y>0.3216</cdr:y>
    </cdr:to>
    <cdr:sp macro="" textlink="">
      <cdr:nvSpPr>
        <cdr:cNvPr id="22016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3318" y="452850"/>
          <a:ext cx="383862" cy="4207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75" b="1" i="0" strike="noStrike">
              <a:solidFill>
                <a:srgbClr val="000000"/>
              </a:solidFill>
              <a:latin typeface="Arial"/>
              <a:cs typeface="Arial"/>
            </a:rPr>
            <a:t>Mercado eléctrico :   4 642 MW</a:t>
          </a:r>
        </a:p>
        <a:p xmlns:a="http://schemas.openxmlformats.org/drawingml/2006/main">
          <a:pPr algn="l" rtl="0">
            <a:defRPr sz="1000"/>
          </a:pPr>
          <a:r>
            <a:rPr lang="en-US" sz="175" b="1" i="0" strike="noStrike">
              <a:solidFill>
                <a:srgbClr val="000000"/>
              </a:solidFill>
              <a:latin typeface="Arial"/>
              <a:cs typeface="Arial"/>
            </a:rPr>
            <a:t>Uso propio              :     745 MW</a:t>
          </a:r>
        </a:p>
        <a:p xmlns:a="http://schemas.openxmlformats.org/drawingml/2006/main">
          <a:pPr algn="l" rtl="0">
            <a:defRPr sz="1000"/>
          </a:pPr>
          <a:endParaRPr lang="en-US" sz="175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0.27714</cdr:x>
      <cdr:y>0.29937</cdr:y>
    </cdr:from>
    <cdr:to>
      <cdr:x>0.34704</cdr:x>
      <cdr:y>0.36575</cdr:y>
    </cdr:to>
    <cdr:sp macro="" textlink="">
      <cdr:nvSpPr>
        <cdr:cNvPr id="33280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7084" y="1308842"/>
          <a:ext cx="319583" cy="29021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58%</a:t>
          </a:r>
        </a:p>
      </cdr:txBody>
    </cdr:sp>
  </cdr:relSizeAnchor>
  <cdr:relSizeAnchor xmlns:cdr="http://schemas.openxmlformats.org/drawingml/2006/chartDrawing">
    <cdr:from>
      <cdr:x>0.47023</cdr:x>
      <cdr:y>0.43563</cdr:y>
    </cdr:from>
    <cdr:to>
      <cdr:x>0.53501</cdr:x>
      <cdr:y>0.50298</cdr:y>
    </cdr:to>
    <cdr:sp macro="" textlink="">
      <cdr:nvSpPr>
        <cdr:cNvPr id="3328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49876" y="1576770"/>
          <a:ext cx="296174" cy="2437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37%</a:t>
          </a:r>
        </a:p>
      </cdr:txBody>
    </cdr:sp>
  </cdr:relSizeAnchor>
  <cdr:relSizeAnchor xmlns:cdr="http://schemas.openxmlformats.org/drawingml/2006/chartDrawing">
    <cdr:from>
      <cdr:x>0.64361</cdr:x>
      <cdr:y>0.78693</cdr:y>
    </cdr:from>
    <cdr:to>
      <cdr:x>0.73482</cdr:x>
      <cdr:y>0.85412</cdr:y>
    </cdr:to>
    <cdr:sp macro="" textlink="">
      <cdr:nvSpPr>
        <cdr:cNvPr id="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42600" y="3440441"/>
          <a:ext cx="417012" cy="2937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1,5%</a:t>
          </a:r>
        </a:p>
      </cdr:txBody>
    </cdr:sp>
  </cdr:relSizeAnchor>
  <cdr:relSizeAnchor xmlns:cdr="http://schemas.openxmlformats.org/drawingml/2006/chartDrawing">
    <cdr:from>
      <cdr:x>0.83791</cdr:x>
      <cdr:y>0.76966</cdr:y>
    </cdr:from>
    <cdr:to>
      <cdr:x>0.92462</cdr:x>
      <cdr:y>0.8357</cdr:y>
    </cdr:to>
    <cdr:sp macro="" textlink="">
      <cdr:nvSpPr>
        <cdr:cNvPr id="5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0925" y="3364915"/>
          <a:ext cx="396438" cy="2887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3,4%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0.28261</cdr:x>
      <cdr:y>0.14083</cdr:y>
    </cdr:from>
    <cdr:to>
      <cdr:x>0.71429</cdr:x>
      <cdr:y>0.25122</cdr:y>
    </cdr:to>
    <cdr:sp macro="" textlink="">
      <cdr:nvSpPr>
        <cdr:cNvPr id="3338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81331" y="549959"/>
          <a:ext cx="1957170" cy="4311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75" b="1" i="0" u="none" strike="noStrike" baseline="0">
              <a:solidFill>
                <a:srgbClr val="000000"/>
              </a:solidFill>
              <a:latin typeface="Arial"/>
              <a:cs typeface="Arial"/>
            </a:rPr>
            <a:t>Mercado eléctrico   :   54 460  GW.h</a:t>
          </a:r>
        </a:p>
        <a:p xmlns:a="http://schemas.openxmlformats.org/drawingml/2006/main">
          <a:pPr algn="l" rtl="0">
            <a:defRPr sz="1000"/>
          </a:pPr>
          <a:r>
            <a:rPr lang="es-ES" sz="875" b="1" i="0" u="none" strike="noStrike" baseline="0">
              <a:solidFill>
                <a:srgbClr val="000000"/>
              </a:solidFill>
              <a:latin typeface="Arial"/>
              <a:cs typeface="Arial"/>
            </a:rPr>
            <a:t>Uso propio               :     2 509 GW.h</a:t>
          </a:r>
        </a:p>
        <a:p xmlns:a="http://schemas.openxmlformats.org/drawingml/2006/main">
          <a:pPr algn="l" rtl="0">
            <a:defRPr sz="1000"/>
          </a:pPr>
          <a:endParaRPr lang="es-ES" sz="875" b="1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0.71164</cdr:x>
      <cdr:y>0.60341</cdr:y>
    </cdr:from>
    <cdr:to>
      <cdr:x>0.78594</cdr:x>
      <cdr:y>0.66777</cdr:y>
    </cdr:to>
    <cdr:sp macro="" textlink="">
      <cdr:nvSpPr>
        <cdr:cNvPr id="333826" name="Text Box 2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43567" y="1588512"/>
          <a:ext cx="276006" cy="1694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79%</a:t>
          </a:r>
        </a:p>
      </cdr:txBody>
    </cdr:sp>
  </cdr:relSizeAnchor>
  <cdr:relSizeAnchor xmlns:cdr="http://schemas.openxmlformats.org/drawingml/2006/chartDrawing">
    <cdr:from>
      <cdr:x>0.39492</cdr:x>
      <cdr:y>0.33028</cdr:y>
    </cdr:from>
    <cdr:to>
      <cdr:x>0.45802</cdr:x>
      <cdr:y>0.39416</cdr:y>
    </cdr:to>
    <cdr:sp macro="" textlink="">
      <cdr:nvSpPr>
        <cdr:cNvPr id="333828" name="Text Box 2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67039" y="864432"/>
          <a:ext cx="235284" cy="16879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1%</a:t>
          </a:r>
        </a:p>
      </cdr:txBody>
    </cdr:sp>
  </cdr:relSizeAnchor>
  <cdr:relSizeAnchor xmlns:cdr="http://schemas.openxmlformats.org/drawingml/2006/chartDrawing">
    <cdr:from>
      <cdr:x>0.35423</cdr:x>
      <cdr:y>0.52852</cdr:y>
    </cdr:from>
    <cdr:to>
      <cdr:x>0.42853</cdr:x>
      <cdr:y>0.59264</cdr:y>
    </cdr:to>
    <cdr:sp macro="" textlink="">
      <cdr:nvSpPr>
        <cdr:cNvPr id="333829" name="Text Box 2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52312" y="2230832"/>
          <a:ext cx="346574" cy="2706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900" b="1" i="0" u="none" strike="noStrike" baseline="0">
              <a:solidFill>
                <a:schemeClr val="bg1"/>
              </a:solidFill>
              <a:latin typeface="Arial"/>
              <a:cs typeface="Arial"/>
            </a:rPr>
            <a:t>99%</a:t>
          </a:r>
        </a:p>
      </cdr:txBody>
    </cdr:sp>
  </cdr:relSizeAnchor>
  <cdr:relSizeAnchor xmlns:cdr="http://schemas.openxmlformats.org/drawingml/2006/chartDrawing">
    <cdr:from>
      <cdr:x>0.59084</cdr:x>
      <cdr:y>0.67207</cdr:y>
    </cdr:from>
    <cdr:to>
      <cdr:x>0.66097</cdr:x>
      <cdr:y>0.73735</cdr:y>
    </cdr:to>
    <cdr:sp macro="" textlink="">
      <cdr:nvSpPr>
        <cdr:cNvPr id="333830" name="Text Box 2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78791" y="2643819"/>
          <a:ext cx="317963" cy="2568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900" b="1" i="0" u="none" strike="noStrike" baseline="0">
              <a:solidFill>
                <a:schemeClr val="bg1"/>
              </a:solidFill>
              <a:latin typeface="Arial"/>
              <a:cs typeface="Arial"/>
            </a:rPr>
            <a:t>21%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0.38841</cdr:x>
      <cdr:y>0.21088</cdr:y>
    </cdr:from>
    <cdr:to>
      <cdr:x>0.62943</cdr:x>
      <cdr:y>0.30059</cdr:y>
    </cdr:to>
    <cdr:sp macro="" textlink="">
      <cdr:nvSpPr>
        <cdr:cNvPr id="22323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8042" y="518944"/>
          <a:ext cx="176774" cy="215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75" b="1" i="0" strike="noStrike">
              <a:solidFill>
                <a:srgbClr val="000000"/>
              </a:solidFill>
              <a:latin typeface="Arial"/>
              <a:cs typeface="Arial"/>
            </a:rPr>
            <a:t>TOTAL : 5 907 MW</a:t>
          </a:r>
        </a:p>
        <a:p xmlns:a="http://schemas.openxmlformats.org/drawingml/2006/main">
          <a:pPr algn="l" rtl="0">
            <a:defRPr sz="1000"/>
          </a:pPr>
          <a:endParaRPr lang="en-US" sz="175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0.2544</cdr:x>
      <cdr:y>0.71005</cdr:y>
    </cdr:from>
    <cdr:to>
      <cdr:x>0.31977</cdr:x>
      <cdr:y>0.77838</cdr:y>
    </cdr:to>
    <cdr:sp macro="" textlink="">
      <cdr:nvSpPr>
        <cdr:cNvPr id="1740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47951" y="2874376"/>
          <a:ext cx="320664" cy="2766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25" b="1" i="0" strike="noStrike">
              <a:solidFill>
                <a:srgbClr val="000000"/>
              </a:solidFill>
              <a:latin typeface="Arial"/>
              <a:cs typeface="Arial"/>
            </a:rPr>
            <a:t>36%</a:t>
          </a:r>
        </a:p>
      </cdr:txBody>
    </cdr:sp>
  </cdr:relSizeAnchor>
  <cdr:relSizeAnchor xmlns:cdr="http://schemas.openxmlformats.org/drawingml/2006/chartDrawing">
    <cdr:from>
      <cdr:x>0.45026</cdr:x>
      <cdr:y>0.59116</cdr:y>
    </cdr:from>
    <cdr:to>
      <cdr:x>0.54684</cdr:x>
      <cdr:y>0.63733</cdr:y>
    </cdr:to>
    <cdr:sp macro="" textlink="">
      <cdr:nvSpPr>
        <cdr:cNvPr id="17411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08717" y="2393097"/>
          <a:ext cx="473762" cy="18690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825" b="1" i="0" strike="noStrike">
              <a:solidFill>
                <a:srgbClr val="000000"/>
              </a:solidFill>
              <a:latin typeface="Arial"/>
              <a:cs typeface="Arial"/>
            </a:rPr>
            <a:t>60%</a:t>
          </a:r>
        </a:p>
      </cdr:txBody>
    </cdr:sp>
  </cdr:relSizeAnchor>
  <cdr:relSizeAnchor xmlns:cdr="http://schemas.openxmlformats.org/drawingml/2006/chartDrawing">
    <cdr:from>
      <cdr:x>0.49927</cdr:x>
      <cdr:y>0.47995</cdr:y>
    </cdr:from>
    <cdr:to>
      <cdr:x>0.51614</cdr:x>
      <cdr:y>0.53843</cdr:y>
    </cdr:to>
    <cdr:sp macro="" textlink="">
      <cdr:nvSpPr>
        <cdr:cNvPr id="17412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6934" y="1380823"/>
          <a:ext cx="73116" cy="166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950" b="0" i="0" strike="noStrike">
              <a:solidFill>
                <a:srgbClr val="000000"/>
              </a:solidFill>
              <a:latin typeface="Arial"/>
              <a:cs typeface="Arial"/>
            </a:rPr>
            <a:t>                                                                                                                                                                                                                                                               </a:t>
          </a:r>
        </a:p>
      </cdr:txBody>
    </cdr:sp>
  </cdr:relSizeAnchor>
  <cdr:relSizeAnchor xmlns:cdr="http://schemas.openxmlformats.org/drawingml/2006/chartDrawing">
    <cdr:from>
      <cdr:x>0.6436</cdr:x>
      <cdr:y>0.80613</cdr:y>
    </cdr:from>
    <cdr:to>
      <cdr:x>0.74019</cdr:x>
      <cdr:y>0.85278</cdr:y>
    </cdr:to>
    <cdr:sp macro="" textlink="">
      <cdr:nvSpPr>
        <cdr:cNvPr id="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180431" y="2308230"/>
          <a:ext cx="478676" cy="1349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25" b="1" i="0" strike="noStrike">
              <a:solidFill>
                <a:srgbClr val="000000"/>
              </a:solidFill>
              <a:latin typeface="Arial"/>
              <a:cs typeface="Arial"/>
            </a:rPr>
            <a:t>2%</a:t>
          </a:r>
        </a:p>
      </cdr:txBody>
    </cdr:sp>
  </cdr:relSizeAnchor>
  <cdr:relSizeAnchor xmlns:cdr="http://schemas.openxmlformats.org/drawingml/2006/chartDrawing">
    <cdr:from>
      <cdr:x>0.81901</cdr:x>
      <cdr:y>0.80009</cdr:y>
    </cdr:from>
    <cdr:to>
      <cdr:x>0.91584</cdr:x>
      <cdr:y>0.84674</cdr:y>
    </cdr:to>
    <cdr:sp macro="" textlink="">
      <cdr:nvSpPr>
        <cdr:cNvPr id="6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94150" y="2298700"/>
          <a:ext cx="472221" cy="1353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s-ES" sz="825" b="1" i="0" strike="noStrike">
              <a:solidFill>
                <a:srgbClr val="000000"/>
              </a:solidFill>
              <a:latin typeface="Arial"/>
              <a:cs typeface="Arial"/>
            </a:rPr>
            <a:t>2%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0.36252</cdr:x>
      <cdr:y>0.18668</cdr:y>
    </cdr:from>
    <cdr:to>
      <cdr:x>0.77774</cdr:x>
      <cdr:y>0.25829</cdr:y>
    </cdr:to>
    <cdr:sp macro="" textlink="">
      <cdr:nvSpPr>
        <cdr:cNvPr id="22425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50520" y="633030"/>
          <a:ext cx="1890476" cy="2427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TOTAL : 52 774 GW</a:t>
          </a:r>
        </a:p>
        <a:p xmlns:a="http://schemas.openxmlformats.org/drawingml/2006/main">
          <a:pPr algn="l" rtl="0">
            <a:defRPr sz="1000"/>
          </a:pPr>
          <a:endParaRPr lang="es-ES" sz="900" b="1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0.39602</cdr:x>
      <cdr:y>0.22648</cdr:y>
    </cdr:from>
    <cdr:to>
      <cdr:x>0.68577</cdr:x>
      <cdr:y>0.3251</cdr:y>
    </cdr:to>
    <cdr:sp macro="" textlink="">
      <cdr:nvSpPr>
        <cdr:cNvPr id="22528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3626" y="535927"/>
          <a:ext cx="212512" cy="22272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75" b="1" i="0" strike="noStrike">
              <a:solidFill>
                <a:srgbClr val="000000"/>
              </a:solidFill>
              <a:latin typeface="Arial"/>
              <a:cs typeface="Arial"/>
            </a:rPr>
            <a:t>TOTAL : 5 387 MW</a:t>
          </a:r>
        </a:p>
        <a:p xmlns:a="http://schemas.openxmlformats.org/drawingml/2006/main">
          <a:pPr algn="l" rtl="0">
            <a:defRPr sz="1000"/>
          </a:pPr>
          <a:endParaRPr lang="en-US" sz="175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1</xdr:row>
      <xdr:rowOff>8467</xdr:rowOff>
    </xdr:from>
    <xdr:to>
      <xdr:col>8</xdr:col>
      <xdr:colOff>933450</xdr:colOff>
      <xdr:row>25</xdr:row>
      <xdr:rowOff>56092</xdr:rowOff>
    </xdr:to>
    <xdr:graphicFrame macro="">
      <xdr:nvGraphicFramePr>
        <xdr:cNvPr id="10147" name="Chart 1">
          <a:extLst>
            <a:ext uri="{FF2B5EF4-FFF2-40B4-BE49-F238E27FC236}">
              <a16:creationId xmlns:a16="http://schemas.microsoft.com/office/drawing/2014/main" xmlns="" id="{00000000-0008-0000-1600-0000A327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285750</xdr:colOff>
      <xdr:row>33</xdr:row>
      <xdr:rowOff>116417</xdr:rowOff>
    </xdr:from>
    <xdr:to>
      <xdr:col>8</xdr:col>
      <xdr:colOff>952500</xdr:colOff>
      <xdr:row>57</xdr:row>
      <xdr:rowOff>21167</xdr:rowOff>
    </xdr:to>
    <xdr:graphicFrame macro="">
      <xdr:nvGraphicFramePr>
        <xdr:cNvPr id="10148" name="Chart 2">
          <a:extLst>
            <a:ext uri="{FF2B5EF4-FFF2-40B4-BE49-F238E27FC236}">
              <a16:creationId xmlns:a16="http://schemas.microsoft.com/office/drawing/2014/main" xmlns="" id="{00000000-0008-0000-1600-0000A427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254000</xdr:colOff>
      <xdr:row>65</xdr:row>
      <xdr:rowOff>27517</xdr:rowOff>
    </xdr:from>
    <xdr:to>
      <xdr:col>8</xdr:col>
      <xdr:colOff>954616</xdr:colOff>
      <xdr:row>88</xdr:row>
      <xdr:rowOff>46567</xdr:rowOff>
    </xdr:to>
    <xdr:graphicFrame macro="">
      <xdr:nvGraphicFramePr>
        <xdr:cNvPr id="10149" name="Chart 3">
          <a:extLst>
            <a:ext uri="{FF2B5EF4-FFF2-40B4-BE49-F238E27FC236}">
              <a16:creationId xmlns:a16="http://schemas.microsoft.com/office/drawing/2014/main" xmlns="" id="{00000000-0008-0000-1600-0000A527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256117</xdr:colOff>
      <xdr:row>94</xdr:row>
      <xdr:rowOff>176742</xdr:rowOff>
    </xdr:from>
    <xdr:to>
      <xdr:col>8</xdr:col>
      <xdr:colOff>878416</xdr:colOff>
      <xdr:row>118</xdr:row>
      <xdr:rowOff>52917</xdr:rowOff>
    </xdr:to>
    <xdr:graphicFrame macro="">
      <xdr:nvGraphicFramePr>
        <xdr:cNvPr id="10150" name="Chart 3">
          <a:extLst>
            <a:ext uri="{FF2B5EF4-FFF2-40B4-BE49-F238E27FC236}">
              <a16:creationId xmlns:a16="http://schemas.microsoft.com/office/drawing/2014/main" xmlns="" id="{00000000-0008-0000-1600-0000A627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263525</xdr:colOff>
      <xdr:row>125</xdr:row>
      <xdr:rowOff>178859</xdr:rowOff>
    </xdr:from>
    <xdr:to>
      <xdr:col>8</xdr:col>
      <xdr:colOff>825500</xdr:colOff>
      <xdr:row>149</xdr:row>
      <xdr:rowOff>74083</xdr:rowOff>
    </xdr:to>
    <xdr:graphicFrame macro="">
      <xdr:nvGraphicFramePr>
        <xdr:cNvPr id="10151" name="Chart 3">
          <a:extLst>
            <a:ext uri="{FF2B5EF4-FFF2-40B4-BE49-F238E27FC236}">
              <a16:creationId xmlns:a16="http://schemas.microsoft.com/office/drawing/2014/main" xmlns="" id="{00000000-0008-0000-1600-0000A727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573741</xdr:colOff>
      <xdr:row>1</xdr:row>
      <xdr:rowOff>57150</xdr:rowOff>
    </xdr:from>
    <xdr:to>
      <xdr:col>14</xdr:col>
      <xdr:colOff>302558</xdr:colOff>
      <xdr:row>24</xdr:row>
      <xdr:rowOff>95250</xdr:rowOff>
    </xdr:to>
    <xdr:graphicFrame macro="">
      <xdr:nvGraphicFramePr>
        <xdr:cNvPr id="10799" name="Chart 1">
          <a:extLst>
            <a:ext uri="{FF2B5EF4-FFF2-40B4-BE49-F238E27FC236}">
              <a16:creationId xmlns:a16="http://schemas.microsoft.com/office/drawing/2014/main" xmlns="" id="{00000000-0008-0000-1800-00002F2A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592791</xdr:colOff>
      <xdr:row>68</xdr:row>
      <xdr:rowOff>19049</xdr:rowOff>
    </xdr:from>
    <xdr:to>
      <xdr:col>14</xdr:col>
      <xdr:colOff>336176</xdr:colOff>
      <xdr:row>95</xdr:row>
      <xdr:rowOff>148166</xdr:rowOff>
    </xdr:to>
    <xdr:graphicFrame macro="">
      <xdr:nvGraphicFramePr>
        <xdr:cNvPr id="10800" name="Chart 2">
          <a:extLst>
            <a:ext uri="{FF2B5EF4-FFF2-40B4-BE49-F238E27FC236}">
              <a16:creationId xmlns:a16="http://schemas.microsoft.com/office/drawing/2014/main" xmlns="" id="{00000000-0008-0000-1800-0000302A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567578</xdr:colOff>
      <xdr:row>32</xdr:row>
      <xdr:rowOff>135031</xdr:rowOff>
    </xdr:from>
    <xdr:to>
      <xdr:col>14</xdr:col>
      <xdr:colOff>302559</xdr:colOff>
      <xdr:row>60</xdr:row>
      <xdr:rowOff>74083</xdr:rowOff>
    </xdr:to>
    <xdr:graphicFrame macro="">
      <xdr:nvGraphicFramePr>
        <xdr:cNvPr id="10801" name="Chart 3">
          <a:extLst>
            <a:ext uri="{FF2B5EF4-FFF2-40B4-BE49-F238E27FC236}">
              <a16:creationId xmlns:a16="http://schemas.microsoft.com/office/drawing/2014/main" xmlns="" id="{00000000-0008-0000-1800-0000312A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544286</xdr:colOff>
      <xdr:row>2</xdr:row>
      <xdr:rowOff>25854</xdr:rowOff>
    </xdr:from>
    <xdr:to>
      <xdr:col>14</xdr:col>
      <xdr:colOff>687161</xdr:colOff>
      <xdr:row>45</xdr:row>
      <xdr:rowOff>107497</xdr:rowOff>
    </xdr:to>
    <xdr:graphicFrame macro="">
      <xdr:nvGraphicFramePr>
        <xdr:cNvPr id="2" name="Chart 6">
          <a:extLst>
            <a:ext uri="{FF2B5EF4-FFF2-40B4-BE49-F238E27FC236}">
              <a16:creationId xmlns:a16="http://schemas.microsoft.com/office/drawing/2014/main" xmlns="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650081</xdr:colOff>
      <xdr:row>2</xdr:row>
      <xdr:rowOff>154781</xdr:rowOff>
    </xdr:from>
    <xdr:to>
      <xdr:col>13</xdr:col>
      <xdr:colOff>650081</xdr:colOff>
      <xdr:row>45</xdr:row>
      <xdr:rowOff>40481</xdr:rowOff>
    </xdr:to>
    <xdr:graphicFrame macro="">
      <xdr:nvGraphicFramePr>
        <xdr:cNvPr id="12475" name="Chart 2">
          <a:extLst>
            <a:ext uri="{FF2B5EF4-FFF2-40B4-BE49-F238E27FC236}">
              <a16:creationId xmlns:a16="http://schemas.microsoft.com/office/drawing/2014/main" xmlns="" id="{00000000-0008-0000-1C00-0000BB3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415018</xdr:colOff>
      <xdr:row>0</xdr:row>
      <xdr:rowOff>191860</xdr:rowOff>
    </xdr:from>
    <xdr:to>
      <xdr:col>16</xdr:col>
      <xdr:colOff>353786</xdr:colOff>
      <xdr:row>30</xdr:row>
      <xdr:rowOff>204106</xdr:rowOff>
    </xdr:to>
    <xdr:graphicFrame macro="">
      <xdr:nvGraphicFramePr>
        <xdr:cNvPr id="2" name="Chart 10">
          <a:extLst>
            <a:ext uri="{FF2B5EF4-FFF2-40B4-BE49-F238E27FC236}">
              <a16:creationId xmlns:a16="http://schemas.microsoft.com/office/drawing/2014/main" xmlns="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423032</xdr:colOff>
      <xdr:row>34</xdr:row>
      <xdr:rowOff>24190</xdr:rowOff>
    </xdr:from>
    <xdr:to>
      <xdr:col>16</xdr:col>
      <xdr:colOff>326571</xdr:colOff>
      <xdr:row>63</xdr:row>
      <xdr:rowOff>190500</xdr:rowOff>
    </xdr:to>
    <xdr:graphicFrame macro="">
      <xdr:nvGraphicFramePr>
        <xdr:cNvPr id="3" name="Chart 11">
          <a:extLst>
            <a:ext uri="{FF2B5EF4-FFF2-40B4-BE49-F238E27FC236}">
              <a16:creationId xmlns:a16="http://schemas.microsoft.com/office/drawing/2014/main" xmlns="" id="{00000000-0008-0000-1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403831</xdr:colOff>
      <xdr:row>71</xdr:row>
      <xdr:rowOff>18146</xdr:rowOff>
    </xdr:from>
    <xdr:to>
      <xdr:col>16</xdr:col>
      <xdr:colOff>340179</xdr:colOff>
      <xdr:row>101</xdr:row>
      <xdr:rowOff>0</xdr:rowOff>
    </xdr:to>
    <xdr:graphicFrame macro="">
      <xdr:nvGraphicFramePr>
        <xdr:cNvPr id="4" name="Chart 11">
          <a:extLst>
            <a:ext uri="{FF2B5EF4-FFF2-40B4-BE49-F238E27FC236}">
              <a16:creationId xmlns:a16="http://schemas.microsoft.com/office/drawing/2014/main" xmlns="" id="{00000000-0008-0000-1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6581</xdr:colOff>
      <xdr:row>34</xdr:row>
      <xdr:rowOff>29088</xdr:rowOff>
    </xdr:from>
    <xdr:to>
      <xdr:col>16</xdr:col>
      <xdr:colOff>0</xdr:colOff>
      <xdr:row>65</xdr:row>
      <xdr:rowOff>47625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4624</xdr:colOff>
      <xdr:row>0</xdr:row>
      <xdr:rowOff>159621</xdr:rowOff>
    </xdr:from>
    <xdr:to>
      <xdr:col>16</xdr:col>
      <xdr:colOff>11908</xdr:colOff>
      <xdr:row>31</xdr:row>
      <xdr:rowOff>119063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2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161925</xdr:colOff>
      <xdr:row>3</xdr:row>
      <xdr:rowOff>0</xdr:rowOff>
    </xdr:from>
    <xdr:to>
      <xdr:col>11</xdr:col>
      <xdr:colOff>619125</xdr:colOff>
      <xdr:row>17</xdr:row>
      <xdr:rowOff>0</xdr:rowOff>
    </xdr:to>
    <xdr:graphicFrame macro="">
      <xdr:nvGraphicFramePr>
        <xdr:cNvPr id="15733" name="Chart 1">
          <a:extLst>
            <a:ext uri="{FF2B5EF4-FFF2-40B4-BE49-F238E27FC236}">
              <a16:creationId xmlns:a16="http://schemas.microsoft.com/office/drawing/2014/main" xmlns="" id="{00000000-0008-0000-2100-0000753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161924</xdr:colOff>
      <xdr:row>55</xdr:row>
      <xdr:rowOff>171450</xdr:rowOff>
    </xdr:from>
    <xdr:to>
      <xdr:col>11</xdr:col>
      <xdr:colOff>638175</xdr:colOff>
      <xdr:row>82</xdr:row>
      <xdr:rowOff>85725</xdr:rowOff>
    </xdr:to>
    <xdr:graphicFrame macro="">
      <xdr:nvGraphicFramePr>
        <xdr:cNvPr id="15734" name="3 Gráfico">
          <a:extLst>
            <a:ext uri="{FF2B5EF4-FFF2-40B4-BE49-F238E27FC236}">
              <a16:creationId xmlns:a16="http://schemas.microsoft.com/office/drawing/2014/main" xmlns="" id="{00000000-0008-0000-2100-0000763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27</xdr:row>
      <xdr:rowOff>123825</xdr:rowOff>
    </xdr:from>
    <xdr:to>
      <xdr:col>9</xdr:col>
      <xdr:colOff>1162050</xdr:colOff>
      <xdr:row>55</xdr:row>
      <xdr:rowOff>0</xdr:rowOff>
    </xdr:to>
    <xdr:graphicFrame macro="">
      <xdr:nvGraphicFramePr>
        <xdr:cNvPr id="17781" name="Chart 3">
          <a:extLst>
            <a:ext uri="{FF2B5EF4-FFF2-40B4-BE49-F238E27FC236}">
              <a16:creationId xmlns:a16="http://schemas.microsoft.com/office/drawing/2014/main" xmlns="" id="{00000000-0008-0000-2200-00007545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81</xdr:row>
      <xdr:rowOff>161925</xdr:rowOff>
    </xdr:from>
    <xdr:to>
      <xdr:col>9</xdr:col>
      <xdr:colOff>1162050</xdr:colOff>
      <xdr:row>110</xdr:row>
      <xdr:rowOff>19050</xdr:rowOff>
    </xdr:to>
    <xdr:graphicFrame macro="">
      <xdr:nvGraphicFramePr>
        <xdr:cNvPr id="17782" name="Chart 4">
          <a:extLst>
            <a:ext uri="{FF2B5EF4-FFF2-40B4-BE49-F238E27FC236}">
              <a16:creationId xmlns:a16="http://schemas.microsoft.com/office/drawing/2014/main" xmlns="" id="{00000000-0008-0000-2200-00007645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0.28932</cdr:x>
      <cdr:y>0.15812</cdr:y>
    </cdr:from>
    <cdr:to>
      <cdr:x>0.82476</cdr:x>
      <cdr:y>0.30898</cdr:y>
    </cdr:to>
    <cdr:sp macro="" textlink="">
      <cdr:nvSpPr>
        <cdr:cNvPr id="2969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42495" y="402712"/>
          <a:ext cx="2308329" cy="3837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Mercado Eléctrico  :  13 648 MW</a:t>
          </a:r>
        </a:p>
        <a:p xmlns:a="http://schemas.openxmlformats.org/drawingml/2006/main"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Uso Propio              :    1 473 MW</a:t>
          </a:r>
        </a:p>
        <a:p xmlns:a="http://schemas.openxmlformats.org/drawingml/2006/main">
          <a:pPr algn="l" rtl="0">
            <a:defRPr sz="1000"/>
          </a:pPr>
          <a:endParaRPr lang="es-ES" sz="1000" b="1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104775</xdr:rowOff>
    </xdr:from>
    <xdr:to>
      <xdr:col>15</xdr:col>
      <xdr:colOff>628650</xdr:colOff>
      <xdr:row>26</xdr:row>
      <xdr:rowOff>133350</xdr:rowOff>
    </xdr:to>
    <xdr:graphicFrame macro="">
      <xdr:nvGraphicFramePr>
        <xdr:cNvPr id="19177" name="Chart 4">
          <a:extLst>
            <a:ext uri="{FF2B5EF4-FFF2-40B4-BE49-F238E27FC236}">
              <a16:creationId xmlns:a16="http://schemas.microsoft.com/office/drawing/2014/main" xmlns="" id="{00000000-0008-0000-2600-0000E94A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561975</xdr:colOff>
      <xdr:row>30</xdr:row>
      <xdr:rowOff>104775</xdr:rowOff>
    </xdr:from>
    <xdr:to>
      <xdr:col>15</xdr:col>
      <xdr:colOff>638175</xdr:colOff>
      <xdr:row>54</xdr:row>
      <xdr:rowOff>9525</xdr:rowOff>
    </xdr:to>
    <xdr:graphicFrame macro="">
      <xdr:nvGraphicFramePr>
        <xdr:cNvPr id="19178" name="Chart 5">
          <a:extLst>
            <a:ext uri="{FF2B5EF4-FFF2-40B4-BE49-F238E27FC236}">
              <a16:creationId xmlns:a16="http://schemas.microsoft.com/office/drawing/2014/main" xmlns="" id="{00000000-0008-0000-2600-0000EA4A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19050</xdr:colOff>
      <xdr:row>3</xdr:row>
      <xdr:rowOff>95250</xdr:rowOff>
    </xdr:from>
    <xdr:to>
      <xdr:col>6</xdr:col>
      <xdr:colOff>200025</xdr:colOff>
      <xdr:row>27</xdr:row>
      <xdr:rowOff>0</xdr:rowOff>
    </xdr:to>
    <xdr:graphicFrame macro="">
      <xdr:nvGraphicFramePr>
        <xdr:cNvPr id="19179" name="Chart 6">
          <a:extLst>
            <a:ext uri="{FF2B5EF4-FFF2-40B4-BE49-F238E27FC236}">
              <a16:creationId xmlns:a16="http://schemas.microsoft.com/office/drawing/2014/main" xmlns="" id="{00000000-0008-0000-2600-0000EB4A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19050</xdr:colOff>
      <xdr:row>30</xdr:row>
      <xdr:rowOff>95250</xdr:rowOff>
    </xdr:from>
    <xdr:to>
      <xdr:col>6</xdr:col>
      <xdr:colOff>161925</xdr:colOff>
      <xdr:row>53</xdr:row>
      <xdr:rowOff>152400</xdr:rowOff>
    </xdr:to>
    <xdr:graphicFrame macro="">
      <xdr:nvGraphicFramePr>
        <xdr:cNvPr id="19180" name="Chart 12">
          <a:extLst>
            <a:ext uri="{FF2B5EF4-FFF2-40B4-BE49-F238E27FC236}">
              <a16:creationId xmlns:a16="http://schemas.microsoft.com/office/drawing/2014/main" xmlns="" id="{00000000-0008-0000-2600-0000EC4A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0.39798</cdr:x>
      <cdr:y>0.5173</cdr:y>
    </cdr:from>
    <cdr:to>
      <cdr:x>0.44931</cdr:x>
      <cdr:y>0.5803</cdr:y>
    </cdr:to>
    <cdr:sp macro="" textlink="">
      <cdr:nvSpPr>
        <cdr:cNvPr id="1843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5061" y="1275553"/>
          <a:ext cx="37653" cy="1596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50" b="0" i="0" strike="noStrike">
              <a:solidFill>
                <a:srgbClr val="000000"/>
              </a:solidFill>
              <a:latin typeface="Arial"/>
              <a:cs typeface="Arial"/>
            </a:rPr>
            <a:t>51%</a:t>
          </a:r>
        </a:p>
      </cdr:txBody>
    </cdr:sp>
  </cdr:relSizeAnchor>
  <cdr:relSizeAnchor xmlns:cdr="http://schemas.openxmlformats.org/drawingml/2006/chartDrawing">
    <cdr:from>
      <cdr:x>0.52262</cdr:x>
      <cdr:y>0.5173</cdr:y>
    </cdr:from>
    <cdr:to>
      <cdr:x>0.57635</cdr:x>
      <cdr:y>0.6029</cdr:y>
    </cdr:to>
    <cdr:sp macro="" textlink="">
      <cdr:nvSpPr>
        <cdr:cNvPr id="1843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6480" y="1275553"/>
          <a:ext cx="39407" cy="2166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50" b="0" i="0" strike="noStrike">
              <a:solidFill>
                <a:srgbClr val="000000"/>
              </a:solidFill>
              <a:latin typeface="Arial"/>
              <a:cs typeface="Arial"/>
            </a:rPr>
            <a:t>49%</a:t>
          </a:r>
        </a:p>
      </cdr:txBody>
    </cdr:sp>
  </cdr:relSizeAnchor>
  <cdr:relSizeAnchor xmlns:cdr="http://schemas.openxmlformats.org/drawingml/2006/chartDrawing">
    <cdr:from>
      <cdr:x>0.67207</cdr:x>
      <cdr:y>0.65867</cdr:y>
    </cdr:from>
    <cdr:to>
      <cdr:x>0.75517</cdr:x>
      <cdr:y>0.71496</cdr:y>
    </cdr:to>
    <cdr:sp macro="" textlink="">
      <cdr:nvSpPr>
        <cdr:cNvPr id="1843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96087" y="1633798"/>
          <a:ext cx="60945" cy="14461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50" b="0" i="0" strike="noStrike">
              <a:solidFill>
                <a:srgbClr val="000000"/>
              </a:solidFill>
              <a:latin typeface="Arial"/>
              <a:cs typeface="Arial"/>
            </a:rPr>
            <a:t>0,01%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0.3064</cdr:x>
      <cdr:y>0.20913</cdr:y>
    </cdr:from>
    <cdr:to>
      <cdr:x>0.83718</cdr:x>
      <cdr:y>0.36033</cdr:y>
    </cdr:to>
    <cdr:sp macro="" textlink="">
      <cdr:nvSpPr>
        <cdr:cNvPr id="3072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7894" y="497713"/>
          <a:ext cx="389286" cy="4235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75" b="1" i="0" strike="noStrike">
              <a:solidFill>
                <a:srgbClr val="000000"/>
              </a:solidFill>
              <a:latin typeface="Arial"/>
              <a:cs typeface="Arial"/>
            </a:rPr>
            <a:t>Mercado eléctrico :   4 642 MW</a:t>
          </a:r>
        </a:p>
        <a:p xmlns:a="http://schemas.openxmlformats.org/drawingml/2006/main">
          <a:pPr algn="l" rtl="0">
            <a:defRPr sz="1000"/>
          </a:pPr>
          <a:r>
            <a:rPr lang="en-US" sz="175" b="1" i="0" strike="noStrike">
              <a:solidFill>
                <a:srgbClr val="000000"/>
              </a:solidFill>
              <a:latin typeface="Arial"/>
              <a:cs typeface="Arial"/>
            </a:rPr>
            <a:t>Uso propio              :     745 MW</a:t>
          </a:r>
        </a:p>
        <a:p xmlns:a="http://schemas.openxmlformats.org/drawingml/2006/main">
          <a:pPr algn="l" rtl="0">
            <a:defRPr sz="1000"/>
          </a:pPr>
          <a:endParaRPr lang="en-US" sz="175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0.37144</cdr:x>
      <cdr:y>0.5405</cdr:y>
    </cdr:from>
    <cdr:to>
      <cdr:x>0.43626</cdr:x>
      <cdr:y>0.62676</cdr:y>
    </cdr:to>
    <cdr:sp macro="" textlink="">
      <cdr:nvSpPr>
        <cdr:cNvPr id="1945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5597" y="1438102"/>
          <a:ext cx="47544" cy="22316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50" b="0" i="0" strike="noStrike">
              <a:solidFill>
                <a:srgbClr val="000000"/>
              </a:solidFill>
              <a:latin typeface="Arial"/>
              <a:cs typeface="Arial"/>
            </a:rPr>
            <a:t>82%</a:t>
          </a:r>
        </a:p>
      </cdr:txBody>
    </cdr:sp>
  </cdr:relSizeAnchor>
  <cdr:relSizeAnchor xmlns:cdr="http://schemas.openxmlformats.org/drawingml/2006/chartDrawing">
    <cdr:from>
      <cdr:x>0.5335</cdr:x>
      <cdr:y>0.6858</cdr:y>
    </cdr:from>
    <cdr:to>
      <cdr:x>0.60442</cdr:x>
      <cdr:y>0.77134</cdr:y>
    </cdr:to>
    <cdr:sp macro="" textlink="">
      <cdr:nvSpPr>
        <cdr:cNvPr id="1945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4457" y="1818307"/>
          <a:ext cx="52012" cy="22316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50" b="0" i="0" strike="noStrike">
              <a:solidFill>
                <a:srgbClr val="000000"/>
              </a:solidFill>
              <a:latin typeface="Arial"/>
              <a:cs typeface="Arial"/>
            </a:rPr>
            <a:t>18%</a:t>
          </a:r>
        </a:p>
      </cdr:txBody>
    </cdr:sp>
  </cdr:relSizeAnchor>
  <cdr:relSizeAnchor xmlns:cdr="http://schemas.openxmlformats.org/drawingml/2006/chartDrawing">
    <cdr:from>
      <cdr:x>0.73472</cdr:x>
      <cdr:y>0.65785</cdr:y>
    </cdr:from>
    <cdr:to>
      <cdr:x>0.78823</cdr:x>
      <cdr:y>0.74411</cdr:y>
    </cdr:to>
    <cdr:sp macro="" textlink="">
      <cdr:nvSpPr>
        <cdr:cNvPr id="19459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2035" y="1745826"/>
          <a:ext cx="39248" cy="2250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50" b="0" i="0" strike="noStrike">
              <a:solidFill>
                <a:srgbClr val="000000"/>
              </a:solidFill>
              <a:latin typeface="Arial"/>
              <a:cs typeface="Arial"/>
            </a:rPr>
            <a:t>0%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0.31205</cdr:x>
      <cdr:y>0.19752</cdr:y>
    </cdr:from>
    <cdr:to>
      <cdr:x>0.76387</cdr:x>
      <cdr:y>0.35717</cdr:y>
    </cdr:to>
    <cdr:sp macro="" textlink="">
      <cdr:nvSpPr>
        <cdr:cNvPr id="3276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2042" y="453048"/>
          <a:ext cx="331372" cy="40643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50" b="1" i="0" strike="noStrike">
              <a:solidFill>
                <a:srgbClr val="000000"/>
              </a:solidFill>
              <a:latin typeface="Arial"/>
              <a:cs typeface="Arial"/>
            </a:rPr>
            <a:t>Mercado eléctrico :   20 420 GW.h</a:t>
          </a:r>
        </a:p>
        <a:p xmlns:a="http://schemas.openxmlformats.org/drawingml/2006/main">
          <a:pPr algn="l" rtl="0">
            <a:defRPr sz="1000"/>
          </a:pPr>
          <a:r>
            <a:rPr lang="en-US" sz="150" b="1" i="0" strike="noStrike">
              <a:solidFill>
                <a:srgbClr val="000000"/>
              </a:solidFill>
              <a:latin typeface="Arial"/>
              <a:cs typeface="Arial"/>
            </a:rPr>
            <a:t>Uso propio              :    1 563 GW.h</a:t>
          </a:r>
        </a:p>
        <a:p xmlns:a="http://schemas.openxmlformats.org/drawingml/2006/main">
          <a:pPr algn="l" rtl="0">
            <a:defRPr sz="1000"/>
          </a:pPr>
          <a:endParaRPr lang="en-US" sz="150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_DIFUSIoN\ANUARIO%202001\Borrador\PEDRO\DOCUME~1\pmacuri\CONFIG~1\Temp\OLIVETI\STD98\ANUARI~1\LASERJC5\P_INST9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liveti\Std98\BOLETIN\P_INST9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montoro\Mis%20documentos\3\Oliveti\Std98\BOLETIN\P_INST97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_DIFUSIoN\ANUARIO%202001\Borrador\PEDRO\PREFINALactualizacion%20al%2017-06-2001\Oliveti\Std98\BOLETIN\P_INST97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7\Capitulo%203\Combustible\OLIVETI\STD98\ANUARI~1\LASERJC5\P_INST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_DEPA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RO-1"/>
      <sheetName val="RES"/>
      <sheetName val="X_DEPA"/>
    </sheetNames>
    <sheetDataSet>
      <sheetData sheetId="0"/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RO-1"/>
      <sheetName val="RES"/>
      <sheetName val="X_DEPA"/>
    </sheetNames>
    <sheetDataSet>
      <sheetData sheetId="0"/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RO-1"/>
      <sheetName val="RES"/>
      <sheetName val="X_DEPA"/>
    </sheetNames>
    <sheetDataSet>
      <sheetData sheetId="0"/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RO-1"/>
      <sheetName val="RES"/>
      <sheetName val="X_DEPA"/>
    </sheetNames>
    <sheetDataSet>
      <sheetData sheetId="0"/>
      <sheetData sheetId="1"/>
      <sheetData sheetId="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ronald" refreshedDate="44459.990646527775" createdVersion="6" refreshedVersion="6" minRefreshableVersion="3" recordCount="10938">
  <cacheSource type="worksheet">
    <worksheetSource ref="A2:BF10940" sheet="BD."/>
  </cacheSource>
  <cacheFields count="58">
    <cacheField name="CANOREG" numFmtId="0">
      <sharedItems containsBlank="1"/>
    </cacheField>
    <cacheField name="CMESREG" numFmtId="49">
      <sharedItems containsBlank="1" count="14">
        <s v="01"/>
        <s v="02"/>
        <s v="03"/>
        <s v="04"/>
        <s v="05"/>
        <s v="06"/>
        <s v="07"/>
        <s v="08"/>
        <s v="09"/>
        <s v="10"/>
        <s v="11"/>
        <s v="12"/>
        <m/>
        <s v="1-12"/>
      </sharedItems>
    </cacheField>
    <cacheField name="CCODEMP" numFmtId="0">
      <sharedItems containsBlank="1"/>
    </cacheField>
    <cacheField name="CCODCON" numFmtId="49">
      <sharedItems containsBlank="1"/>
    </cacheField>
    <cacheField name="CCODCEN" numFmtId="49">
      <sharedItems containsBlank="1"/>
    </cacheField>
    <cacheField name="CTIPGRU" numFmtId="0">
      <sharedItems containsBlank="1" count="7">
        <s v="EL"/>
        <s v="TG"/>
        <s v="TV"/>
        <s v="CC"/>
        <s v="HI"/>
        <m/>
        <s v="EOL"/>
      </sharedItems>
    </cacheField>
    <cacheField name="CNOMNUM" numFmtId="0">
      <sharedItems containsBlank="1"/>
    </cacheField>
    <cacheField name="CESTGRU" numFmtId="0">
      <sharedItems containsBlank="1"/>
    </cacheField>
    <cacheField name="NPOTINS" numFmtId="171">
      <sharedItems containsString="0" containsBlank="1" containsNumber="1" minValue="0" maxValue="300"/>
    </cacheField>
    <cacheField name="NPOTEFE" numFmtId="171">
      <sharedItems containsString="0" containsBlank="1" containsNumber="1" minValue="0" maxValue="299.99"/>
    </cacheField>
    <cacheField name="NHORPUN" numFmtId="0">
      <sharedItems containsString="0" containsBlank="1" containsNumber="1" minValue="0" maxValue="45647.864999999998"/>
    </cacheField>
    <cacheField name="NFUHOPU" numFmtId="0">
      <sharedItems containsString="0" containsBlank="1" containsNumber="1" minValue="0" maxValue="166623.584"/>
    </cacheField>
    <cacheField name="NTOPRBR" numFmtId="0">
      <sharedItems containsString="0" containsBlank="1" containsNumber="1" minValue="0" maxValue="202173.894"/>
    </cacheField>
    <cacheField name="CHRSMAN" numFmtId="0">
      <sharedItems containsString="0" containsBlank="1" containsNumber="1" minValue="0" maxValue="744"/>
    </cacheField>
    <cacheField name="CHRSOPE" numFmtId="0">
      <sharedItems containsString="0" containsBlank="1" containsNumber="1" minValue="-96" maxValue="744"/>
    </cacheField>
    <cacheField name="CHRSSAL" numFmtId="0">
      <sharedItems containsString="0" containsBlank="1" containsNumber="1" minValue="0" maxValue="944"/>
    </cacheField>
    <cacheField name="NCONLUB" numFmtId="0">
      <sharedItems containsString="0" containsBlank="1" containsNumber="1" minValue="0" maxValue="19488"/>
    </cacheField>
    <cacheField name="NMAXDEM" numFmtId="0">
      <sharedItems containsString="0" containsBlank="1" containsNumber="1" minValue="0" maxValue="108.9"/>
    </cacheField>
    <cacheField name="Filtro" numFmtId="0">
      <sharedItems containsBlank="1" count="2">
        <m/>
        <s v="XX"/>
      </sharedItems>
    </cacheField>
    <cacheField name="Concatena_1" numFmtId="0">
      <sharedItems containsBlank="1"/>
    </cacheField>
    <cacheField name="Empresa SISGEN" numFmtId="0">
      <sharedItems containsBlank="1" containsMixedTypes="1" containsNumber="1" containsInteger="1" minValue="0" maxValue="0"/>
    </cacheField>
    <cacheField name="ABREVIATURA" numFmtId="0">
      <sharedItems containsBlank="1" count="158">
        <s v="ELU"/>
        <s v="ELDUNAS"/>
        <s v="ELNO"/>
        <s v="GENRENT"/>
        <s v="HIDRANDINA"/>
        <s v="ELOR"/>
        <s v="ENEL DISTRIBUCION"/>
        <s v="SEAL"/>
        <s v="ELSE"/>
        <s v="SDF ENERGÍA"/>
        <s v="ELC"/>
        <s v="ENEL PERU"/>
        <s v="ENEL PIURA"/>
        <s v="SAN JACINTO"/>
        <s v="BIOCHIRA"/>
        <s v="EGASA"/>
        <s v="ENGIE PERU"/>
        <s v="TERMOCHILCA"/>
        <s v="AIPSA"/>
        <s v="AGROAURORA"/>
        <s v="ELP"/>
        <s v="EGESUR"/>
        <s v="EGEMSA"/>
        <s v="SAN GABÁN"/>
        <s v="RIO DOBLE"/>
        <s v="FÉNIX POWER"/>
        <s v="KALLPA"/>
        <s v="SAMAY"/>
        <s v="TERMOSELVA"/>
        <s v="PETRAMAS"/>
        <s v="PRF ETEN"/>
        <s v="CERRO VERDE"/>
        <s v="SHOUGANG"/>
        <s v="INFRAESTRUCTURA"/>
        <s v="ELN"/>
        <s v="VILLACURI"/>
        <s v="GEPSA"/>
        <s v="PATAPO"/>
        <s v="PIEREN"/>
        <s v="CHAVIMOCHIC"/>
        <m/>
        <s v="EGEPSA"/>
        <s v="EILHICHA"/>
        <s v="MULLER"/>
        <s v="CHACAS"/>
        <s v="ELPUNO"/>
        <s v="SINERSA"/>
        <s v="TINGO"/>
        <s v="SAN HILARIÓN"/>
        <s v="CENT. SANTA ROSA"/>
        <s v="CHINANGO"/>
        <s v="ENEL GREEN"/>
        <s v="INLAND"/>
        <s v="ATRIA ENERGIA"/>
        <s v="ANDEAN POWER"/>
        <s v="ELECTRO ZAÑA"/>
        <s v="MAJA"/>
        <s v="CELEPSA RENOVABLES"/>
        <s v="LANGUI"/>
        <s v="CELEPSA"/>
        <s v="YANAPAMPA"/>
        <s v="CANCHAYLLO"/>
        <s v="EGEJUNÍN"/>
        <s v="RIO BAÑOS"/>
        <s v="EGEHUALLAGA"/>
        <s v="EMGEHUANZA"/>
        <s v="AGUA AZUL"/>
        <s v="GENERACION ANDINA"/>
        <s v="ORAZUL"/>
        <s v="HIDROCAÑETE"/>
        <s v="STATKRAFT "/>
        <s v="MOQUEGUA SOLAR"/>
        <s v="PANAMERICANA SOLAR"/>
        <s v="TACNA SOLAR"/>
        <s v="GTS MAJES"/>
        <s v="GTS REPARTICION"/>
        <s v="HUAURA POWER"/>
        <s v="SANTA ANA"/>
        <s v="HUANCHOR"/>
        <s v="TRES HERMANAS"/>
        <s v="PE-MARCONA"/>
        <s v="PAINO"/>
        <s v="TARUCA"/>
        <s v="ENERGIA EOLICA"/>
        <s v="ANTAPACCAY"/>
        <s v="AUSTRAL"/>
        <s v="CARAVELI"/>
        <s v="CE-PACASMAYO"/>
        <s v="STRATUS ENERGY"/>
        <s v="PLUSPETROL CORPORATION"/>
        <s v="RETAMAS"/>
        <s v="SOUTHERN"/>
        <s v="UNACEM"/>
        <s v="ANABI"/>
        <s v="APUMAYO"/>
        <s v="ARUNTANI"/>
        <s v="CHUNGAR"/>
        <s v="HORIZONTE"/>
        <s v="ILLAPU"/>
        <s v="KOLPA"/>
        <s v="MINSUR"/>
        <s v="OXIDOS PASCO"/>
        <s v="PACÍFICO"/>
        <s v="RELAPASA"/>
        <s v="SDF"/>
        <s v="VOLCAN"/>
        <s v="YANACOCHA"/>
        <s v="BATEAS"/>
        <s v="PESQUERA PELAYO"/>
        <s v="PERÚ LNG"/>
        <s v="TASA"/>
        <s v="SANTA LUISA"/>
        <s v="IEQSA"/>
        <s v="CASA GRANDE"/>
        <s v="PLUSPETROL NORTE"/>
        <s v="NEXA PORVENIR"/>
        <s v="CARTAVIO"/>
        <s v="LAREDO"/>
        <s v="NEXA CAJAMARQUILLA"/>
        <s v="MOROCOCHA"/>
        <s v="ACEROS AREQUIPA"/>
        <s v="CNPC PERU"/>
        <s v="ALICORP"/>
        <s v="QUELLAVECO"/>
        <s v="TRUPAL"/>
        <s v="INKABOR"/>
        <s v="CE-SELVA"/>
        <s v="QUENUALES"/>
        <s v="AGUAYTÍA"/>
        <s v="VINCHOS"/>
        <s v="PODEROSA"/>
        <s v="COMACSA"/>
        <s v="CASTROVIRREYNA"/>
        <s v="CELIMA"/>
        <s v="SAN JUAN"/>
        <s v="CASAPALCA"/>
        <s v="BUENAVENTURA"/>
        <s v="ARES"/>
        <s v="SAN NICOLÁS"/>
        <s v="CORP. CERÁMICA"/>
        <s v="TUMÁN"/>
        <s v="TEXTIL PIURA"/>
        <s v="MAPLE GAS"/>
        <s v="MEPSA"/>
        <s v="LA ZANJA"/>
        <s v="YANAQUIHUA"/>
        <s v="NEXA ATACOCHA"/>
        <s v="DIAMANTE"/>
        <s v="HAYDUCK"/>
        <s v="PETROPERÚ"/>
        <s v="RIO SECO"/>
        <s v="QUIMPAC"/>
        <s v="SAVIA PERÚ"/>
        <s v="EL BROCAL"/>
        <s v="BACKUS"/>
        <s v="SAN VALENTÍN"/>
        <s v="ICM PACHAPAQUI"/>
        <s v="RAURA"/>
      </sharedItems>
    </cacheField>
    <cacheField name="Empresa Anuario" numFmtId="0">
      <sharedItems containsBlank="1" count="160">
        <s v="Electro Ucayali S.A."/>
        <s v="Electro Dunas S.A.A."/>
        <s v="Electronoroeste S. A."/>
        <s v="Genrent del Peru S.A.C."/>
        <s v="Hidrandina S.A."/>
        <s v="Electro Oriente S. A."/>
        <s v="Enel Distribución Perú S.A.A."/>
        <s v="Sociedad Eléctrica del Sur Oeste S.A."/>
        <s v="Electro Sur Este S.A.A."/>
        <s v="SDF Energía S.A.C."/>
        <s v="Electrocentro S.A."/>
        <s v="Enel Generación Perú S.A.A."/>
        <s v="Enel Generación Piura S.A."/>
        <s v="Agroindustrias San Jacinto S.A.A."/>
        <s v="Bioenergía del Chira S.A."/>
        <s v="Emp. de Generación Eléctrica de Arequipa S. A."/>
        <s v="ENGIE EnergÍa Perú S.A."/>
        <s v="Termochilca S.A."/>
        <s v="Agro Industrial Paramonga S.A.A."/>
        <s v="Agroaurora S.A.C."/>
        <s v="Electroperú S. A."/>
        <s v="Emp. de Generación Eléctrica del Sur S. A."/>
        <s v="Empresa de Generacion Electrica Machupicchu S.A."/>
        <s v="Empresa de Generación Eléctrica San Gabán S. A."/>
        <s v="Empresa Eléctrica Rio Doble S.A."/>
        <s v="Fénix Power Perú S.A."/>
        <s v="Kallpa Generación S.A."/>
        <s v="Samay I S.A."/>
        <s v="Termoselva S.R.L."/>
        <s v="Petramas S.A.C."/>
        <s v="Planta de Reserva Fría de Generación Éten S.A."/>
        <s v="Sociedad Minera Cerro Verde S.A.A."/>
        <s v="Shougang Generación Eléctrica S.A.A."/>
        <s v="Infraestructuras y Energías del Perú S.A.C. "/>
        <s v="Electronorte S.A."/>
        <s v="Consorcio Eléctrico Villacurí S.A.C."/>
        <s v="Generadora de Energía del Perú S.A."/>
        <s v="Hidro Pátapo S.A.C."/>
        <s v="Peruana de Inversiones en Energía Renovables S.A."/>
        <s v="Proyecto Especial Chavimochic"/>
        <m/>
        <s v="Emp. Gen y Comercializadora de Serv Pub de Elec. Pangoa"/>
        <s v="Empresa de Interés Local Hidroeléctrica S.A. de Chacas"/>
        <s v="E.A.W. Muller S.A."/>
        <s v="Asociación Santa Lucia de Chacas"/>
        <s v="Electro Puno S.A.A."/>
        <s v="Sindicato Energético S.A."/>
        <s v="Compañia Hidroeléctrica Tingo S.A."/>
        <s v="Cía Hidroeléctrica San Hilarión S.A.C."/>
        <s v="Centrales Santa Rosa S.A.C."/>
        <s v="Chinango S.A.C"/>
        <s v="ENEL Green Power Perú S.A."/>
        <s v="Inland Energy S.A.C."/>
        <s v="Atria Energía S.A.C."/>
        <s v="Andean Power S.A.C."/>
        <s v="Electro Zaña S.A.C."/>
        <s v="Maja Energía S.A.C."/>
        <s v="Celepsa Renovables S.R.L."/>
        <s v="Central Hidroeléctrica de Langui S.A."/>
        <s v="Compañia Eléctrica El Platanal S.A."/>
        <s v="Eléctrica Yanapampa S.A.C."/>
        <s v="Empresa de Generación Eléctrica Canchayllo S.A.C."/>
        <s v="Empresa de Generación Eléctrica Junín S.A.C."/>
        <s v="Empresa de Generación Eléctrica Rio Baños S.A.C."/>
        <s v="Empresa de Generación Huallaga S.A."/>
        <s v="Empresa de Generación Huanza S.A."/>
        <s v="Empresa Eléctrica Agua Azul S.A."/>
        <s v="Generación Andina S.A.C."/>
        <s v="Orazul Energy Perú S.A."/>
        <s v="Hidrocañete S.A."/>
        <s v="Statkraft Perú S.A."/>
        <s v="Moquegua FV S.A.C."/>
        <s v="Panamericana Solar S.A.C."/>
        <s v="Tacna Solar S.A.C."/>
        <s v="GTS Majes S.A.C."/>
        <s v="GTS Repartición S.A.C."/>
        <s v="Huaura Power Group S.A."/>
        <s v="Empresa de Generación Eléctrica Santa Ana S.R.L."/>
        <s v="Hidroeléctrica Huanchor S.A.C."/>
        <s v="Parque Eolico Tres Hermanas S.A.C."/>
        <s v="Parque Eolico Marcona S.A.C."/>
        <s v="GR Paino S.A.C."/>
        <s v="GR Taruca S.A.C."/>
        <s v="Energía Eólica S.A."/>
        <s v="Compañía Minera Antapaccay S.A."/>
        <s v="Austral Group S.A.A"/>
        <s v="Compañía Minera Caraveli S.A.C."/>
        <s v="Cementos Pacasmayo S.A.A."/>
        <s v="Pacific Stratus Energy del Perú S.A."/>
        <s v="Pluspetrol Perú Corporation S.A."/>
        <s v="Minera Aurífera Retamas S.A."/>
        <s v="Southern Perú Cooper Corporation Sucursal del Peru"/>
        <s v="Unión Andina de Cementos S.A.A."/>
        <s v="Anabi S.A.C."/>
        <s v="Apumayo S.A.C."/>
        <s v="Aruntani S.A.C."/>
        <s v="Compañía Minera Chungar S.A.C."/>
        <s v="Consorcio Minero Horizonte S.A."/>
        <s v="Illapu Energy S.A."/>
        <s v="Compañia Minera Kolpa S.A."/>
        <s v="Minsur S.A."/>
        <s v="Oxido de Pasco S.A.C."/>
        <s v="Compañía Pesquera del Pacifico Centro S.A."/>
        <s v="Refinería La Pampilla S.A."/>
        <s v="Sudamericana de Fibras S.A."/>
        <s v="Volcan Compañia Minera S.A.A."/>
        <s v="Minera Yanacocha S.R.L."/>
        <s v="Minera Bateas S.A.C."/>
        <s v="Pesquera Pelayo S.A.C."/>
        <s v="Peru LNG S.R.L."/>
        <s v="Tecnológica de Alimentos S.A."/>
        <s v="Cia Minera Santa Luisa S.A."/>
        <s v="Industrias Electroquimicas S. A."/>
        <s v="Casa Grande S.A.A."/>
        <s v="Pluspetrol Norte S.A."/>
        <s v="Nexa Resources el Porvenir S.A.A."/>
        <s v="Cartavio S.A.A."/>
        <s v="Agroindustrial Laredo S.A.A."/>
        <s v="Nexa Resources Cajamarquilla S.A."/>
        <s v="Compañía Minera San Ignacio de Morococha S.A.A."/>
        <s v="Corporación Aceros Arequipa S.A."/>
        <s v="CNPC Perú S.A."/>
        <s v="Alicorp S.A.A."/>
        <s v="Anglo American Quellaveco S.A."/>
        <s v="Trupal S.A."/>
        <s v="Inkabor S.A.C."/>
        <s v="Cementos Selva S.A."/>
        <s v="Empresa Minera los Quenuales S.A."/>
        <s v="Aguaytia Energy del Peru S.R.L."/>
        <s v="Emp. Explotadora de Vinchos Ltda S.A.C."/>
        <s v="Cia Minera Poderosa S.A."/>
        <s v="Cia Minera Agregados Calcáreos S.A."/>
        <s v="Castrovirreyna Compañía Minera S.A."/>
        <s v="Cerámica Lima S.A."/>
        <s v="Cervecería San Juan S.A."/>
        <s v="Cia Minera Casapalca S.A."/>
        <s v="Compañía de Minas Buenaventura S.A.A."/>
        <s v="Compañía Minera Ares S.A.C."/>
        <s v="Compañía Minera San Nicolás S.A."/>
        <s v="Corporación Cerámica S.A."/>
        <s v="Empresa Agroindustrial Tuman S.A.A."/>
        <s v="Industria Textil Piura S.A."/>
        <s v="Maple Gas Corpporation del Perú S.R.L."/>
        <s v="Metalúrgica Peruana S.A."/>
        <s v="Minera La Zanja S.R.L."/>
        <s v="Minera Yanaquihua S.A.C."/>
        <s v="Nexa Resources Atacocha S.A.A."/>
        <s v="Pesquera Diamante S.A."/>
        <s v="Pesquera Hayduk S.A."/>
        <s v="Petroleos del Peru PETROPERU S.A."/>
        <s v="Procesadora Industrial Rio Seco S.A."/>
        <s v="Quimpac S.A."/>
        <s v="Savia Perú S.A."/>
        <s v="Soc. Minera el Brocal S.A."/>
        <s v="Unión de Cervecerías Peruanas Backus y Johnston S.A.A."/>
        <s v="Compañía Minera San Valentin S.A."/>
        <s v="ICM Pachapaqui S.A.C."/>
        <s v="Cia Minera Raura S.A."/>
        <s v="Municipios, Comunidades,Caserios, ets."/>
        <s v="Emp. De Serv. Priv. No Informantes"/>
      </sharedItems>
    </cacheField>
    <cacheField name="CNOMCEN" numFmtId="0">
      <sharedItems containsBlank="1"/>
    </cacheField>
    <cacheField name="Central Anuario" numFmtId="0">
      <sharedItems containsBlank="1" count="1063">
        <s v="C.T. ATALAYA"/>
        <s v="C.T. PURUS"/>
        <s v="C.T. DIESEL"/>
        <s v="C.T.E. PUCALLPA"/>
        <s v="C.T. TAMBO QUEMADO"/>
        <s v="C.T. LUREN"/>
        <s v="C.T. EL PEDREGAL"/>
        <s v="C.T. SECHURA"/>
        <s v="C.T. HUÁPALAS"/>
        <s v="C.T. MORROPON"/>
        <s v="C.T. CANCHAQUE"/>
        <s v="C.T. SANTO DOMINGO"/>
        <s v="C.T. HUANCABAMBA"/>
        <s v="C.T. TABLAZO COLÁN"/>
        <s v="C.T. R.F. IQUITOS NUEVA"/>
        <s v="C.T. CHIQUIÁN"/>
        <s v="C.T. JUAN VELAZCO ALVARADO"/>
        <s v="C.T. BAGUA GRANDE"/>
        <s v="C.T. SAN IGNACIO"/>
        <s v="C.T. IQT. DIESEL - DIESEL"/>
        <s v="C.T. IQUITOS DIESEL WARTSILA"/>
        <s v="C.T. PEVAS"/>
        <s v="C.T. JENARO HERRERA"/>
        <s v="C.T. SANTA CLOTILDE"/>
        <s v="C.T. SAN PABLO"/>
        <s v="C.T. TAMANCO VIEJO"/>
        <s v="C.T. SAN ROQUE DE MAQUIA"/>
        <s v="C.T. CABO PANTOJA"/>
        <s v="C.T. BAGAZAN"/>
        <s v="C.T. SAPUENA"/>
        <s v="C.T. EL ALAMO"/>
        <s v="C.T. INAHUAYA"/>
        <s v="C.T. PAMPA HERMOZA"/>
        <s v="C.T. TIERRA BLANCA"/>
        <s v="C.T. EL PORVENIR"/>
        <s v="C.T. FLOR DE PUNGA"/>
        <s v="C.T. COLONIA ANGAMOS"/>
        <s v="C.T. CABALLOCOCHA"/>
        <s v="C.T. ISLA SANTA ROSA"/>
        <s v="C.T. MAYORUNA"/>
        <s v="C.T. SAN FRANCISCO"/>
        <s v="C.T. ISLANDIA"/>
        <s v="C.T. PETROPOLIS"/>
        <s v="C.T. EL ESTRECHO"/>
        <s v="C.T. CONTAMANA"/>
        <s v="C.T. ORELLANA"/>
        <s v="C.T. INDIANA"/>
        <s v="C.T. NAUTA"/>
        <s v="C.T. REQUENA"/>
        <s v="C.T. TAMSHIYACU"/>
        <s v="C.T. GRAN PERÚ"/>
        <s v="C.T. BELLAVISTA"/>
        <s v="C.T. TARAPOTO"/>
        <s v="C.T. YURIMAGUAS"/>
        <s v="C.T. LAGUNAS"/>
        <s v="C.T. TABACONAS"/>
        <s v="C.T. CHACHAPOYAS_ELOR"/>
        <s v="C.T. RAVIRA - PACARAOS"/>
        <s v="C.T. OCOÑA"/>
        <s v="C.T. ATICO"/>
        <s v="C.T. CARAVELI"/>
        <s v="C.T. CHALA"/>
        <s v="C.T. COTAHUASI"/>
        <s v="C.T. ORCOPAMPA"/>
        <s v="C.T. IBERIA"/>
        <s v="C.T. IÑAPARI"/>
        <s v="C.T. GRUPO MOVIL EMERGENCIA"/>
        <s v="C.T. OQUENDO"/>
        <s v="C.T. AYACUCHO"/>
        <s v="C.T. SATIPO"/>
        <s v="C.T. POZUZO"/>
        <s v="C.T. HUANCAYO"/>
        <s v="C.T. SANTA ROSA"/>
        <s v="C.T. VENTANILLA"/>
        <s v="C.T. MALACAS"/>
        <s v="C.T. MALACAS 2"/>
        <s v="C.T. R.F. MALACAS 3"/>
        <s v="C.T. SAN JACINTO"/>
        <s v="C.T. CAÑA BRAVA"/>
        <s v="C.T. CAÑA BRAVA EMERGENCIA"/>
        <s v="C.T. CHILINA"/>
        <s v="C.T. MOLLENDO"/>
        <s v="C.T. ILO 2"/>
        <s v="C.T. CHILCA"/>
        <s v="C.T. RESERVA FRIA ILO"/>
        <s v="C.T. NEPI"/>
        <s v="C.T. STO. DOMINGO DE LOS OLLEROS"/>
        <s v="C.T. SAN LORENZO"/>
        <s v="C.T. PARAMONGA"/>
        <s v="C.T. AGROAURORA"/>
        <s v="C.T. NUEVA TUMBES"/>
        <s v="C.T. INDEPENDENCIA"/>
        <s v="C.T. DOLORESPATA"/>
        <s v="C.T. TAPARACHI"/>
        <s v="C.T. GRUPO AUXILIAR PIZARRAS"/>
        <s v="C.T. FENIX"/>
        <s v="C.T. KALLPA"/>
        <s v="C.T. LAS FLORES"/>
        <s v="C.T. PUERTO BRAVO"/>
        <s v="C.T. AGUAYTÍA"/>
        <s v="C.T. HUAYCOLORO"/>
        <s v="C.T. LA GRINGA V"/>
        <s v="C.T. CATALINA"/>
        <s v="C.T. CALLAO"/>
        <s v="C.T. R.F. DE GENERACION ETEN"/>
        <s v="C.T. CERRO VERDE"/>
        <s v="C.T. RECKA"/>
        <s v="C.T. SAN NICOLAS"/>
        <s v="C.T. R.F. PUCALLPA"/>
        <s v="C.T. R.F. PUERTO MALDONADO"/>
        <s v="C.T. SALAS"/>
        <s v="C.T. CHOTA"/>
        <s v="C.T. CUTERVO"/>
        <s v="C.T. MOCUPE"/>
        <s v="C.T. MOTUPE MÓVIL"/>
        <s v="C.T. MORROPE"/>
        <s v="C.T. BAMBAMARCA"/>
        <s v="C.T. LA VIÑA MÓVIL"/>
        <s v="C.T. VILLACURI"/>
        <s v="C.H. LA PISUQUIA"/>
        <s v="C.H. POMAHUACA"/>
        <s v="C.H. ANGEL I"/>
        <s v="C.H. ANGEL II"/>
        <s v="C.H. ANGEL III"/>
        <s v="C.H. LA JOYA"/>
        <s v="C.H PATAPO"/>
        <s v="C.H. MANTA I"/>
        <s v="C.H. DESARENADOR"/>
        <s v="C.H. TANGUCHE"/>
        <s v="C.H. VIRU"/>
        <s v="C.T. BOCATOMA"/>
        <m/>
        <s v="C.H. PANGOA"/>
        <s v="C.H. COLLO"/>
        <s v="C.H. JAMBON"/>
        <s v="C.H. CANUJA"/>
        <s v="C.S. PURUS"/>
        <s v="C.H. LARAMATE"/>
        <s v="C.H. CANCHAQUE"/>
        <s v="C.H. SANTO DOMINGO"/>
        <s v="C.H. HUANCABAMBA"/>
        <s v="C.H. CHALACO"/>
        <s v="C.H. QUIROZ"/>
        <s v="C.H. SICACATE"/>
        <s v="C.H. LA ESPERANZA"/>
        <s v="C.H. HUALLÍN I"/>
        <s v="C.H. CATILLUC"/>
        <s v="C.H. CELENDIN"/>
        <s v="C.H. CHICCHE"/>
        <s v="C.H. MARIA JIRAY"/>
        <s v="C.H. POMABAMBA"/>
        <s v="C.H. SHIPILCO"/>
        <s v="C.H. TARABAMBA"/>
        <s v="C.H. YAMOBAMBA"/>
        <s v="C.H. CHIQUIAN"/>
        <s v="C.H. EL MUYO"/>
        <s v="C.H. LA PELOTA"/>
        <s v="C.H. QUANDA"/>
        <s v="C.H. CACLIC"/>
        <s v="C.H. PUCARÁ"/>
        <s v="C.H. EL GERA"/>
        <s v="C.H. SHITARAYACU"/>
        <s v="C.H. TABACONAS"/>
        <s v="C.H. ACOS"/>
        <s v="C.H. RAVIRA-PACARAOS"/>
        <s v="C.H. NAVA"/>
        <s v="C.H. CANTA"/>
        <s v="C.H. YASO"/>
        <s v="C.H. SANDIA"/>
        <s v="C.H. SAN GREGORIO"/>
        <s v="C.H. CARAVELI"/>
        <s v="C.H. ONGORO"/>
        <s v="C.H. CHOCOCO"/>
        <s v="C.H. CHUQUIBAMBA"/>
        <s v="C.H. ORCOPAMPA"/>
        <s v="C.H. HUANCA"/>
        <s v="C.H. CURUMUY"/>
        <s v="C.H. POECHOS I"/>
        <s v="C.H. POECHOS II"/>
        <s v="C.H. CHANCAY"/>
        <s v="C.H. HUANCARAY"/>
        <s v="C.H. CHUMBAO"/>
        <s v="C.H. MATARÁ"/>
        <s v="C.H. VILCABAMBA"/>
        <s v="C.H. MANCAHUARA"/>
        <s v="C.H. HERCCA"/>
        <s v="C.H. CHUYAPI"/>
        <s v="C.H. PICHANAKI"/>
        <s v="C.H. QUICAPATA"/>
        <s v="C.H. CHAMISERIA"/>
        <s v="C.H. SICAYA HUARISCA"/>
        <s v="C.H. INGENIO"/>
        <s v="C.H. CHANCHAMAYO"/>
        <s v="C.H. CONCEPCION"/>
        <s v="C.H. MACHU"/>
        <s v="C.H. POZUZO"/>
        <s v="C.H. ACOBAMBILLA"/>
        <s v="C.H. SAN BALVIN"/>
        <s v="C.H. LLUSITA"/>
        <s v="C.H. CHALHUAMAYO"/>
        <s v="C.H. SAN FRANCISCO"/>
        <s v="C.H. ACOBAMBA"/>
        <s v="C.H. PACCHA"/>
        <s v="C.H. HUAYUNGA"/>
        <s v="C.H. TINGO"/>
        <s v="C.H. SAN HILARION"/>
        <s v="C.H. SANTA ROSA I"/>
        <s v="C.H. SANTA ROSA II"/>
        <s v="C.H. HUINCO"/>
        <s v="C.H. MATUCANA"/>
        <s v="C.H. CALLAHUANCA"/>
        <s v="C.H. MOYOPAMPA"/>
        <s v="C.H. HUAMPANÍ"/>
        <s v="C.H. HER 1"/>
        <s v="C.H. YANANGO"/>
        <s v="C.H. CHIMAY"/>
        <s v="C.S. RUBI"/>
        <s v="C.E. WAYRA"/>
        <s v="C.H. SANTA TERESA"/>
        <s v="C.H. PURMACANA"/>
        <s v="C.H. CARHUAC"/>
        <s v="C.H. ZAÑA"/>
        <s v="C.H. RONCADOR"/>
        <s v="C.H. CHARCANI I"/>
        <s v="C.H. CHARCANI II"/>
        <s v="C.H. CHARCANI III"/>
        <s v="C.H. CHARCANI IV"/>
        <s v="C.H. CHARCANI V"/>
        <s v="C.H. CHARCANI VI"/>
        <s v="C.H. YUNCÁN"/>
        <s v="C.S. INTIPAMPA"/>
        <s v="C.H. QUITARACSA"/>
        <s v="C.H. MARAÑON"/>
        <s v="C.H. LANGUI"/>
        <s v="C.H. EL PLATANAL"/>
        <s v="C.H. YANAPAMPA"/>
        <s v="C.H. RESTITUCION"/>
        <s v="C.H. ANTUNEZ DE MAYOLO"/>
        <s v="C.H. CANCHAYLLO"/>
        <s v="C.H. SANTA CRUZ I"/>
        <s v="C.H. SANTA CRUZ II"/>
        <s v="C.H. HUASAHUASI I"/>
        <s v="C.H. HUASAHUASI II"/>
        <s v="C.H. RUNATULLO II"/>
        <s v="C.H. RUNATULLO III"/>
        <s v="C.H. ARICOTA 1"/>
        <s v="C.H. ARICOTA 2"/>
        <s v="C.H. MACHUPICCHU"/>
        <s v="C.H. RUCUY"/>
        <s v="C.H. SAN GABAN II"/>
        <s v="C.H. CHAGLLA"/>
        <s v="C.H. HUANZA"/>
        <s v="C.H. POTRERO"/>
        <s v="C.H. LAS PIZARRAS"/>
        <s v="C.H. 8 DE AGOSTO"/>
        <s v="C.H. EL CARMEN"/>
        <s v="C.H. CERRO DEL AGUILA"/>
        <s v="C.H. CAÑON DEL PATO"/>
        <s v="C.H. CARHUAQUERO"/>
        <s v="C.H. CARHUAQUERO IV"/>
        <s v="C.H. CAÑA BRAVA"/>
        <s v="C.H. NUEVO IMPERIAL"/>
        <s v="C.H. CHEVES"/>
        <s v="C.H. YAUPI"/>
        <s v="C.H. MALPASO"/>
        <s v="C.H. OROYA"/>
        <s v="C.H. PACHACHACA"/>
        <s v="C.H. CAHUA"/>
        <s v="C.H. GALLITO CIEGO"/>
        <s v="C.H. HUAYLLACHO"/>
        <s v="C.H. MISAPUQUIO"/>
        <s v="C.H. SAN ANTONIO"/>
        <s v="C.H. SAN IGNACIO"/>
        <s v="C.H. PARIAC"/>
        <s v="C.S. MOQUEGUA FV"/>
        <s v="C.S. PANAMERICANA SOLAR"/>
        <s v="C.S. TACNA SOLAR"/>
        <s v="C.S. MAJES SOLAR"/>
        <s v="C.S. REPARTICION"/>
        <s v="C.H. YARUCAYA"/>
        <s v="C.H. RENOVANDES"/>
        <s v="C.H. HUANCHOR"/>
        <s v="C.H. TAMBORAQUE II"/>
        <s v="C.H. TAMBORAQUE I"/>
        <s v="C.E. TRES HERMANAS"/>
        <s v="C.E. PARQUE EÓLICO MARCONA"/>
        <s v="C.H. GUINEAMAYO"/>
        <s v="C.H. BUENOS AIRES NIEPOS"/>
        <s v="C.H. BAMBAMARCA"/>
        <s v="C.H. CHIRICONGA"/>
        <s v="C.H. QUEROCOTO"/>
        <s v="C.E. HUAMBOS"/>
        <s v="C.E. DUNA"/>
        <s v="C.E. CUPISNIQUE"/>
        <s v="C.E. TALARA"/>
        <s v="C.H. PAUCAMARCA"/>
        <s v="C.H. COELVIHIDRO 1 - QUIPICO"/>
        <s v="C.H. POCOHUANCA"/>
        <s v="C.T. TINTAYA"/>
        <s v="C.T. PLANTA CHANCAY"/>
        <s v="C.T. MINA"/>
        <s v="C.T. PLANTA"/>
        <s v="C.T. PACASMAYO"/>
        <s v="C.T. HUAYURI"/>
        <s v="C.T. MINICENTRALES L-1AB"/>
        <s v="C.T. GUAYABAL"/>
        <s v="C.T. MALVINAS"/>
        <s v="C.T. SAN ANDRES"/>
        <s v="C.T. EMERGENCIA FUND ILO"/>
        <s v="C.T. REFINERÍA"/>
        <s v="C.T. CEMENTOS LIMA"/>
        <s v="C.T. CEMENTOS LIMA 2"/>
        <s v="C.T. ATOCONGO"/>
        <s v="C.T. ANABI"/>
        <s v="C.T. ANAMA"/>
        <s v="C.T. APUMAYO"/>
        <s v="C.T. JESICA"/>
        <s v="C.T. TUCARI"/>
        <s v="C.T. ESPERANZA"/>
        <s v="C.T. PLANTA CONCENTRADORA"/>
        <s v="C.T. TAJO DON PABLO"/>
        <s v="C.T. PARCOY"/>
        <s v="C.T. PLANTA HUACHIPA"/>
        <s v="C.T. KOLPA"/>
        <s v="C.T. FUNDICIÓN GAS NATURAL"/>
        <s v="C.T. SAN RAFAEL"/>
        <s v="C.T. PUCAMARCA"/>
        <s v="C.T. FUNDICIÓN DIESEL"/>
        <s v="C.T. OXIDO DE PASCO"/>
        <s v="C.T. PLANTA CHIMBOTE"/>
        <s v="C.T. PLANTA SUPE"/>
        <s v="C.T. PLANTA TAMBO DE MORA"/>
        <s v="C.T. LA PAMPILLA"/>
        <s v="C.T. SUDAMERICANA"/>
        <s v="C.T. CERRO DE PASCO"/>
        <s v="C.T. SAN CRISTOBAL"/>
        <s v="C.T. CARAHUACRA"/>
        <s v="C.T. ANDAYCHAGUA"/>
        <s v="C.T. TICLIO"/>
        <s v="C.T. PLANTA VICTORIA"/>
        <s v="C.T. CHINA LINDA"/>
        <s v="C.T. GOLD MILL"/>
        <s v="C.T. LA PLAJUELA"/>
        <s v="C.T. MAQUI MAQUI"/>
        <s v="C.T. PAMPA LARGA"/>
        <s v="C.T. POND. DE CARACHUGO"/>
        <s v="C.T. QUINUA"/>
        <s v="C.T. YANACOCHA NORTE"/>
        <s v="GRUPOS ALQUILADOS"/>
        <s v="C.T. HUAYLLACHO"/>
        <s v="C.T. NEPESUR"/>
        <s v="C.T. PAMPA MELCHORITA II"/>
        <s v="C.T. VEGUETA"/>
        <s v="C.T. FRACCIONAMIENTO PISCO"/>
        <s v="C.T. HUANZALÁ"/>
        <s v="C.T. PALLCA"/>
        <s v="C.T. IEQSA"/>
        <s v="C.T. CASA GRANDE"/>
        <s v="C.T. CORRIENTES 1"/>
        <s v="C.T. CORRIENTES 2"/>
        <s v="C.T. 149 - PAVAYACU"/>
        <s v="C.T. 130X - PAVAYACU"/>
        <s v="C.T. BAT. 3 YANAYACU"/>
        <s v="C.T. BAT. 8 CHAMBIRA"/>
        <s v="C.T. BAT.5 - PAVAYACU"/>
        <s v="C.T. CAPIRONA"/>
        <s v="C.T. NUEVA ESPERANZA"/>
        <s v="C.T. MILPO"/>
        <s v="C.T. CARTAVIO"/>
        <s v="C.T. TURBO GENERADOR 5"/>
        <s v="C.T. UNIDAD DIESEL"/>
        <s v="C.T. CAJAMARQUILLA (EL)"/>
        <s v="C.T. CAJAMARQUILLA 1 (EL)"/>
        <s v="C.T. CAJAMARQUILLA 2 (EL)"/>
        <s v="C.T. CAJAMARQUILLA 3 (EL)"/>
        <s v="C.T. CAJAMARQUILLA (TV)"/>
        <s v="C.T. CAJAMARQUILLA 2 (TV)"/>
        <s v="C.T. SAN VICENTE"/>
        <s v="C.T. ACEROS"/>
        <s v="C.T. LOTE X"/>
        <s v="C.T. OLEAGINOSA CALLAO"/>
        <s v="C.T. FIDEERIA LIMA"/>
        <s v="C.T. SALVIANI"/>
        <s v="C.T. CORTADERA"/>
        <s v="C.T. QUELLAVECO"/>
        <s v="C.T. DRENAJE SECTOR MINA"/>
        <s v="C.T. TRUPAL"/>
        <s v="C.T. UBINAS"/>
        <s v="C.T. RIO SECO"/>
        <s v="C.T. CEMENTOS RIOJA"/>
        <s v="C.T. TURBO GENERADOR 1"/>
        <s v="C.T. TURBO GENERADOR 2"/>
        <s v="C.T. TURBO GENERADOR 3"/>
        <s v="C.T. TURBO GENERADOR 4"/>
        <s v="C.T. ISCAYCRUZ"/>
        <s v="C.T. LAGSAURA"/>
        <s v="C.T. CONTONGA"/>
        <s v="C.T. GAS"/>
        <s v="C.T. VINCHOS"/>
        <s v="C.T. J.A. SAMANIEGO ALC"/>
        <s v="C.T. PATAZ"/>
        <s v="C.T. PLANTA PISCO"/>
        <s v="C.T. CALCAREOS"/>
        <s v="C.T. AREQUIPA"/>
        <s v="C.T. MOLINOS CALLAO"/>
        <s v="C.T. MOLINOS SANTA ROSA"/>
        <s v="C.T. NICOVITA TRUJILLO"/>
        <s v="C.H. SANTA INES"/>
        <s v="C.T. CELIMA 01"/>
        <s v="C.T. CELIMA 02"/>
        <s v="C.T. CELIMA 03"/>
        <s v="C.T. SAN JUAN"/>
        <s v="C.T. EL CARMEN"/>
        <s v="C.T. JUANITA"/>
        <s v="C.H. HUALLANCA NUEVA"/>
        <s v="C.H. PALLCA"/>
        <s v="C.H. HUANCARAMA"/>
        <s v="C.H. HUAPA"/>
        <s v="C.H. PATÓN"/>
        <s v="C.H. TUCSIPAMPA"/>
        <s v="C.T. CORDOVA"/>
        <s v="C.T. ISHIHUINCA"/>
        <s v="C.T. MALLAY"/>
        <s v="C.T. UCHUCCHACUA"/>
        <s v="C.T. ARCATA"/>
        <s v="C.T. ARES"/>
        <s v="C.T. PALLANCATA"/>
        <s v="C.T. SELENE"/>
        <s v="C.T. SIPÁN"/>
        <s v="C.H. MONOBAMBA"/>
        <s v="C.H. MINI CC.HH.EL TINGO"/>
        <s v="C.T. CORPORACIÓN 1"/>
        <s v="C.T. CORPORACIÓN 2"/>
        <s v="C.T. TUMÁN"/>
        <s v="C.T. TEXTIL PIURA"/>
        <s v="C.T. AGUA CALIENTE"/>
        <s v="C.T. MAQUIA"/>
        <s v="C.T. NUEVA REFINERIA"/>
        <s v="C.T. PACAYA"/>
        <s v="C.T. PUERTO ORIENTE"/>
        <s v="C.T. MEPSA"/>
        <s v="C.T. LA ZANJA"/>
        <s v="C.T. YANAQUIHUA"/>
        <s v="C.H. CHAPRIN"/>
        <s v="C.H. MARCAPAMPA"/>
        <s v="C.T. BAYOVAR"/>
        <s v="C.T. MALABRIGO"/>
        <s v="C.T. PISCO NORTE"/>
        <s v="C.T. PISCO SUR"/>
        <s v="C.T. SAMANCO"/>
        <s v="C.T. SUPE"/>
        <s v="C.T. TAMBO DE MORA"/>
        <s v="C.T. ANDOAS"/>
        <s v="C.T. ESTACION 5"/>
        <s v="C.T. ESTACION 7"/>
        <s v="C.T. ESTACION 9"/>
        <s v="C.T. ESTACION MORONA"/>
        <s v="C.T. ESTACION 1"/>
        <s v="C.T. ESTACION 6"/>
        <s v="C.T. ESTACION 8"/>
        <s v="C.T. REFINERÍA IQUITOS"/>
        <s v="C.T. RIO SECO - EL"/>
        <s v="C.T. RIO SECO - TV"/>
        <s v="C.T. NEGRITOS"/>
        <s v="C.H. JUPAYRAGRA"/>
        <s v="C.H. RIO BLANCO"/>
        <s v="C.H. SACSAMARCA"/>
        <s v="C.H. YAULI"/>
        <s v="C.T. CHIMBOTE"/>
        <s v="C.T. ILO"/>
        <s v="C.T. MATARANI"/>
        <s v="C.T. PAITA"/>
        <s v="C.T. ANDINO"/>
        <s v="C.T. ATE"/>
        <s v="C.T. AREQUIPA DORADA"/>
        <s v="C.T. MOTUPE"/>
        <s v="C.T. CUSCO"/>
        <s v="C.T. MALTERIA LIMA"/>
        <s v="C.H. CANDELARIA"/>
        <s v="C.H. LLAPAY"/>
        <s v="C.H. CUAJONE"/>
        <s v="C.H. CARPAPATA I"/>
        <s v="C.H. CARPAPATA II"/>
        <s v="C.H. CARPAPATA III"/>
        <s v="C.H. BAÑOS V"/>
        <s v="C.H. SHAGUA"/>
        <s v="C.H. HUANCHAY"/>
        <s v="C.H. SAN JOSÉ"/>
        <s v="C.H. FRANCOIS"/>
        <s v="C.H. CACRAY"/>
        <s v="C.H. YANAHUIN"/>
        <s v="C.H. BAÑOS IV"/>
        <s v="C.H. BAÑOS III"/>
        <s v="C.H. BAÑOS II"/>
        <s v="C.H. BAÑOS I"/>
        <s v="C.H. PÍAS 1"/>
        <s v="C.H. SAN MARTÍN DE PORRES"/>
        <s v="C.H. SAN JUDAS TADEO"/>
        <s v="C.H. CASHAUCRO"/>
        <s v="C.H. RAPAZ II"/>
        <s v="C.H. EL TINGO"/>
        <s v="C.H. Pedro Ruiz Gallo"/>
        <s v="C.H. OCROS"/>
        <s v="C.T. CAJACAY"/>
        <s v="C.T. LLAMELLIN"/>
        <s v="C.H. Chalan (Mini Central)"/>
        <s v="C.H. El Verde (Mini Central)"/>
        <s v="C.H. Sta. Rosa de Congona (Mini Central)"/>
        <s v="C.H. Tamborapa Pueblo"/>
        <s v="C.T. La Grama"/>
        <s v="C.H. San Rafael"/>
        <s v="C.T. Pampano"/>
        <s v="C.T. Caserio Grau"/>
        <s v="C.T. Santo Tomás"/>
        <s v="C.T. Alegría"/>
        <s v="C.T. Masuko"/>
        <s v="C.T. Planchon"/>
        <s v="C.H. Quiparacra"/>
        <s v="C.T. Municipalidad de Cruceta"/>
        <s v="C.T. Concejo Distrital Ananea"/>
        <s v="C.T. Concejo Distrital Moho"/>
        <s v="C.T. Conceso Distrital Asillo"/>
        <s v="C.T. Consejo Distrital Tilali"/>
        <s v="C.T. Consejo Distrital Zepita"/>
        <s v="C. H. San Marcos"/>
        <s v="C.T. Awajun"/>
        <s v="C.T. Campanilla"/>
        <s v="C.T. Distrito de Pueblo Libre"/>
        <s v="C.T. Huicungo"/>
        <s v="C.T. Naranjillo"/>
        <s v="C.T. Palestina"/>
        <s v="C.T. Pongo de Caynarachi"/>
        <s v="C.T. Porvenir"/>
        <s v="C.T. Shampuyacu"/>
        <s v="C.T. Vista Alegre"/>
        <s v="C.T. AGUA BLANCA"/>
        <s v="C.T. EL ESLABÓN"/>
        <s v="C.T. HUIMBAYOC"/>
        <s v="C.T. LA HUARPIA"/>
        <s v="C.T. NARANJOS"/>
        <s v="C.T. PACAYZAPA"/>
        <s v="C.T. SAN HILARIÓN"/>
        <s v="C.T. ZAPATERO"/>
        <s v="C.T. Caserio Bella Flor"/>
        <s v="C.T. Caserio Huipoca"/>
        <s v="C.T. Caserio Neshuya"/>
        <s v="C.T. Caserio Puerto Alegre"/>
        <s v="C.T. Caserio San Francisco"/>
        <s v="C.T. Caserio Von Humboldt"/>
        <s v="C.T. Municipalidad de Campo Verde"/>
        <s v="C.T. Municipalidad de Atalaya"/>
        <s v="C.T. Municipalidad de Curimana"/>
        <s v="C.T. Municipalidad de Iparia"/>
        <s v="C.T. Municipalidad de Irazola"/>
        <s v="C.T. Municipalidad de Masisea"/>
        <s v="C.T. Municipalidad de Nueva Requena "/>
        <s v="C.T. Municipalidad de Sepahua"/>
        <s v="C.T. Municipalidad de Tashitea"/>
        <s v="C.T. Municipalidad Distrital de Yurua"/>
        <s v="C.T. Municipalidad Provincial de Purus"/>
        <s v="C.T. Municipalidad Tahuania - Nueva Italia"/>
        <s v="C.T. Municipalidad Tahuania - San José"/>
        <s v="C.T. Municipalidad Tahuania - Sempaya"/>
        <s v="C. T. Saposoa"/>
        <s v="C. T. Shanao"/>
        <s v="C. T. Shatoja"/>
        <s v="C. T. Tingo de Ponaza"/>
        <s v="C. T. Chazuta"/>
        <s v="C. T. Nueva Cajamarca"/>
        <s v="C. T. Sacanche"/>
        <s v="C.E. PTO. MALABRIGO"/>
        <s v="C.T. YAUTAN"/>
        <s v="G.T. MARCA"/>
        <s v="G.T. CHALAMARCA"/>
        <s v="G.T. ICAMANCHE"/>
        <s v="G.T. LLAPA"/>
        <s v="G.T. SAUCEPAMPA"/>
        <s v="G.T. AURAHUA"/>
        <s v="G.T. CHUPAMARCA"/>
        <s v="G.T. HONORIA"/>
        <s v="C.E. MARCONA"/>
        <s v="G.T. HUANCANO"/>
        <s v="G.T. SAN LUIS DE SHUARO"/>
        <s v="C.T. BOLIVAR"/>
        <s v="C.H. HONGOS I ETAPA"/>
        <s v="C.H. QUINCHES"/>
        <s v="C.H. SANTA LEONOR"/>
        <s v="G.T. CAJATAMBO"/>
        <s v="G.T. YAUYOS"/>
        <s v="G.T. LABERINTO"/>
        <s v="C.H. FRIAS"/>
        <s v="C.H. HUARMACA"/>
        <s v="C.T. LANCOES"/>
        <s v="C.T. LOS ENCUENTROS DE PILARES"/>
        <s v="C.T. PARACHIQUE"/>
        <s v="C.H. MACUSANI"/>
        <s v="G.T. AMANTANI"/>
        <s v="G.T. CARASO"/>
        <s v="G.T. LARAQUERI"/>
        <s v="G.T. MAZO CRUZ"/>
        <s v="G.T. UCHIZA"/>
        <s v="C.T. CAÑAVERAL / CASITAS"/>
        <s v="G.T. BELLA FLOR"/>
        <s v="G.T. CAMPOVERDE"/>
        <s v="G.T. SAN ALEJANDRO"/>
        <s v="C.H. TAMBOBAMBA"/>
        <s v="C.H. DE CHIVAY"/>
        <s v="C.H. DE TUTI"/>
        <s v="C.H. DE CAYLLOMA"/>
        <s v="C.H. DE LUCANAS"/>
        <s v="C.H. DE SORAS"/>
        <s v="C.H. DE YUNGAPATA"/>
        <s v="C.H. DE CAUDAY"/>
        <s v="C.H. DE COLASAY"/>
        <s v="C.H. DE CONCHÁN"/>
        <s v="C.H. DE CHADÍN"/>
        <s v="C.H. DE HUALGAYOC"/>
        <s v="C.H. DE SAYAMUD"/>
        <s v="C.H. DE SANTO TOMÁS"/>
        <s v="C.H. DE PACCHA"/>
        <s v="C.H. DE YURACYACU"/>
        <s v="C.H. TRES CRUCES"/>
        <s v="C.H. DE MONTAÑEZA"/>
        <s v="C.H. DE HUACRACHUCO"/>
        <s v="C.H. DE BOLIVAR"/>
        <s v="C.H. DE PATAZ"/>
        <s v="C.H. DE OMATE"/>
        <s v="C.H. DE PUQUINA"/>
        <s v="C.H. DE SAN CRISTOBAL"/>
        <s v="C.H. DE HUACHÓN"/>
        <s v="C.H. UNTUCA QUIACA"/>
        <s v="C.H. DE AYAPATA"/>
        <s v="C.H. DE CUYO CUYO"/>
        <s v="C.H. DE OLLACHEA"/>
        <s v="C.H. PHARA"/>
        <s v="C.H. DE NARANJOS"/>
        <s v="C.T. Planta Mollendo"/>
        <s v="C.T. Planta Samanco"/>
        <s v="C.T. El Santa"/>
        <s v="C.T. Alimentos Marítimos"/>
        <s v="C.T. Nueva California"/>
        <s v="C.T. Santo Toribio"/>
        <s v="C.T. Compañía Peruana del Azúcar S.A."/>
        <s v="C.T. Pesquera Sarimon"/>
        <s v="C.T. Pesquera Carolina"/>
        <s v="C.T. Pesquera Carolina - Huarmey"/>
        <s v="C.T. Corporación del Mar"/>
        <s v="C.T. Corporación Fish Protein"/>
        <s v="C.T. Pesquera Ribar"/>
        <s v="C.T. Pesquera Maui"/>
        <s v="C.T. Envasadora Export - Planta Samanco"/>
        <s v="C.T. Polaris"/>
        <s v="C.T. Islay-Meiggs"/>
        <s v="C.T. Islay-Zona Ind."/>
        <s v="C.T. Sipesa-Chimbote"/>
        <s v="C.T. Pesca Conservas y Derivados"/>
        <s v="C.T. Acuarius"/>
        <s v="C.T. Pesquera Arco Iris"/>
        <s v="C.T. Exalmar"/>
        <s v="C.T. Hayduk - Ancash"/>
        <s v="C.T. Piangesa Chimbote"/>
        <s v="C.T. Piangesa Huarmey"/>
        <s v="C.T. Pesquera Marco Polo"/>
        <s v="C.T. Pesquera San Fermín Chimbote"/>
        <s v="C.T. Pesquera Vista Florida"/>
        <s v="C.T. Profish"/>
        <s v="C.T. Rama Fibra"/>
        <s v="C.H. Raul Vizcarra Smith"/>
        <s v="C.T. Servicios de Embarque"/>
        <s v="C.T. Siderperu"/>
        <s v="C.T. Starfish"/>
        <s v="C.T. Chacchuille"/>
        <s v="C.T. Enapu-Arequipa"/>
        <s v="C.T. Gloria - Aplao"/>
        <s v="C.T. Gloria - Arequipa"/>
        <s v="C.T. Gloria - La Joya"/>
        <s v="C.T. Gloria - Lluta"/>
        <s v="C.T. Gloria - Mejía"/>
        <s v="C.T. Gloria - Pampacolca"/>
        <s v="C.T. Gloria - Santa Rita"/>
        <s v="C.T. Sipesa-Atico"/>
        <s v="C.T. Sipesa-Matarani"/>
        <s v="C.T. Sipesa-Mollendo"/>
        <s v="C.T. Casa Fuerza"/>
        <s v="C.H. Socosani-Arequipa"/>
        <s v="C.T. Socosani"/>
        <s v="C.T. Yura"/>
        <s v="C.H. Algamarca"/>
        <s v="C.H. Tambomayo (Mini Central)"/>
        <s v="C.H. Trinidad"/>
        <s v="C.H. Cocla"/>
        <s v="C.H. Tejidos Urcos"/>
        <s v="C.T. Jardines de Te"/>
        <s v="C.T. Progreso"/>
        <s v="C.T. Otuma"/>
        <s v="C.T. EPESCA"/>
        <s v="C.T. Sipesa-Pisco"/>
        <s v="C.T. Piangesa Ica"/>
        <s v="C.T. Agropecuaria Chimu - Engorde Granja"/>
        <s v="C.T. Agropecuaria Chimu - Granja"/>
        <s v="C.T. Agropecuaria Chimu - Incubadora"/>
        <s v="C.T. Agropecuaria Chimu - Molino"/>
        <s v="C.T. Ascope (Emergencia)"/>
        <s v="C.T. Pesquera Maurice"/>
        <s v="C.T. Planta 2-Trujillo"/>
        <s v="C.T. Sipesa-Chicama N°1"/>
        <s v="C.T. Sipesa-Chicama N°2"/>
        <s v="C.T. Multiservicios Pesqueros"/>
        <s v="C.T. Norsac"/>
        <s v="C.T. Hayduk - Malabrigo"/>
        <s v="C.T. Piangesa Ascope"/>
        <s v="C.T. Agroderivados"/>
        <s v="C.T. Agroprocesadora"/>
        <s v="C.T. Codavyse"/>
        <s v="C.T. Comercial Nuevo Horizonte"/>
        <s v="C.T. Turbinas-Planta Fuerza"/>
        <s v="C.T. Pomalca"/>
        <s v="C.T. Casa Fuerza-Fabrica"/>
        <s v="C.T. La Abeja"/>
        <s v="C.T. La Tejersa"/>
        <s v="C.T. Limes"/>
        <s v="C.T. Marañón"/>
        <s v="C.T. Fundo Potrero"/>
        <s v="C.T. Purina - Lima"/>
        <s v="C.T. Agroalpesa"/>
        <s v="C.T. Agropecuaria San Felipe"/>
        <s v="C.T. Alianza Comercial"/>
        <s v="C.T. Ceper"/>
        <s v="C.T. Celima - Lurigancho"/>
        <s v="C.T. Celima - San Martín"/>
        <s v="C.T. Cepersa"/>
        <s v="C.T. Planta 1-Los Olivos"/>
        <s v="C.T. Planta 5-Los Hornos"/>
        <s v="C.T. Embutidos Huaral"/>
        <s v="C.T. Fijesa"/>
        <s v="C.T. Centro Papelero"/>
        <s v="C.T. Grunepa-Chancay"/>
        <s v="C.T. Indumar"/>
        <s v="C.T. Planta Fuerza N°1"/>
        <s v="C.T. Planta Fuerza N°2"/>
        <s v="C.T. Lima Caucho"/>
        <s v="C.T. Colquisiri"/>
        <s v="C.T. Mobil Oil"/>
        <s v="C.T. Polar Chancay"/>
        <s v="C.T. Pesquera San Fermín Chancay"/>
        <s v="C.T. Pesqueros Peruanos Chancay"/>
        <s v="C.T. Redondos - granja J.F."/>
        <s v="C.T. Redondos - Planta Alimentos"/>
        <s v="C.T. Remesa Astilleros"/>
        <s v="C.T. Shell Lubricantes"/>
        <s v="C.T. Svedala Skega"/>
        <s v="C.T. Jicamarca"/>
        <s v="C.T. Baker Hughes"/>
        <s v="C.T. La Selva"/>
        <s v="C.T. Estación Naval"/>
        <s v="C.T. Ind. Iquitos"/>
        <s v="C.T. Gloria - Moquegua"/>
        <s v="C.T. Hayduk - Ilo"/>
        <s v="C.T. Pesquera Rubí"/>
        <s v="C.T. Austral Group - Paita"/>
        <s v="C.T. Pesquera Estrella"/>
        <s v="C.T. Sipesa-Paita"/>
        <s v="C.T. Ind. Daruma"/>
        <s v="C.T. Mercantile Perú Oil"/>
        <s v="C.T. Opesa"/>
        <s v="C.T. El Alto"/>
        <s v="C.T. Hayduk - Piura"/>
        <s v="C.T. Petrex Movil"/>
        <s v="C.T. Batería 341"/>
        <s v="C.T. Planta de Fuerza Skytop I"/>
        <s v="C.T. Productos Marinos Piura"/>
        <s v="C.T. Estación de generadores folche"/>
        <s v="C.T. Schlumberger oilfield"/>
        <s v="C.T. Cecovasa"/>
        <s v="C.T. Cementos Sur "/>
        <s v="C.T. Minera Ananea"/>
        <s v="C.T. Mina Regina"/>
        <s v="C.T. San Antonio de Poto"/>
        <s v="C.T. Proyecto Pampa"/>
        <s v="C.T. Gloria - Locumba"/>
        <s v="C.T. AcquaTumbes - Campo 1"/>
        <s v="C.T. AcquaTumbes - Planta"/>
        <s v="C.T. Aquafarm"/>
        <s v="C.T. Bioltecsa - Planta Mancora "/>
        <s v="C.T. Bioltecsa - Planta Panamericana Norte"/>
        <s v="C.T. Bioltecsa - Planta Playa Hermosa"/>
        <s v="C.T. Congelados y Frescos"/>
        <s v="C.T. Langostinera Tumpis"/>
        <s v="C.T. Rinysa-Planta 1"/>
        <s v="C.T. Rinysa-Planta 2"/>
        <s v="C.T. Empacadora Nautilus"/>
        <s v="C.T. Hielosa"/>
        <s v="C.T. Domingo Rodas"/>
        <s v="C.T. La Bocana"/>
        <s v="C.T. Molino La Cruz"/>
        <s v="C.T. Promanorsa"/>
        <s v="C.T. Planta de Fuerza"/>
        <s v="C.T. Agrocinsa"/>
        <s v="C.T. Alfonso Velasquez"/>
        <s v="C.T. Alfonso Velasquez - Fca. De hielo"/>
        <s v="C.T. Cantec"/>
        <s v="C.T. Santa Adela"/>
        <s v="C.T. Conservera El Pilar"/>
        <s v="C.T. Pesquero Artesanal Culebras"/>
        <s v="C.T. Nadia Denisse"/>
        <s v="C.T. Tucchisa"/>
        <s v="C.T. Fábricas de Proteínas"/>
        <s v="C.T. Gerencia Representaciones"/>
        <s v="C.T. Inpesco"/>
        <s v="C.T. Instalaciones Electromecánicas"/>
        <s v="C.T. Inversiones Pesqueras"/>
        <s v="C.T. Rigel"/>
        <s v="C.T. J.C. Astilleros"/>
        <s v="C.T. Jadran"/>
        <s v="C.T. Pacífico Seiphen"/>
        <s v="C.T. Fábrica de Hielo"/>
        <s v="C.T. Frio Casma S.R.L."/>
        <s v="C.T. Productos Marinos Ancash"/>
        <s v="C.T. Pesqueros Peruanos Chimbote"/>
        <s v="C.T. San Dionicios"/>
        <s v="C.T. Unión Oleaginosa"/>
        <s v="C.T. Alpalana"/>
        <s v="C.T. Alpalana Hilandería"/>
        <s v="C.T. Alpalana Tintorería"/>
        <s v="C.T. ELSA - Arequipa"/>
        <s v="C.T. Inca Tops (Planta I)"/>
        <s v="C.T. Inca Tops (Planta II)"/>
        <s v="C.T. Incalpaca"/>
        <s v="C.T. Laive"/>
        <s v="C.T. Manufacturas del Sur"/>
        <s v="C.T. Praxair"/>
        <s v="C.T. Productoras Agrarios"/>
        <s v="C.T. Productos del sur"/>
        <s v="C.T. Sacos del Sur"/>
        <s v="C.H. Yumahual"/>
        <s v="C.H. Huacataz"/>
        <s v="C.H. Atahualpa"/>
        <s v="C.H. El Tinte"/>
        <s v="C.T. Cajamarquina"/>
        <s v="C.T. Cocla"/>
        <s v="C.T. La Reyna"/>
        <s v="C.T. ELSA - Cuzco"/>
        <s v="C.T. Enaco Cuzco"/>
        <s v="C.T. Enaco Yanatile"/>
        <s v="C.T. La Unión"/>
        <s v="C.T. Maderera Fretel"/>
        <s v="C.T. Kuennen y Duanne"/>
        <s v="C.T. Apeisa"/>
        <s v="C.T. Embotelladora Ica"/>
        <s v="C.T. Oleaginosa Ica"/>
        <s v="C.T. Copexa - Best Perú"/>
        <s v="C.T. Santa Martha"/>
        <s v="C.T. Corporación Molinera"/>
        <s v="C.T. ELSA - Ica"/>
        <s v="C.T. Hoja Redonda"/>
        <s v="C.T. Planta II-San Cristobal"/>
        <s v="C.T. Tacama"/>
        <s v="C.T. Del Centro"/>
        <s v="C.T. Avicola El Rocío - Camal"/>
        <s v="C.T. Avicola El Rocío - Incubadora"/>
        <s v="C.T. Avicola El Rocío - Molino"/>
        <s v="C.T. Avicola El Rocío - Planta Ilsa"/>
        <s v="C.T. Camal San Francisco"/>
        <s v="C.T. Curtiembre Chimú"/>
        <s v="C.T. Danper"/>
        <s v="C.T. Razzeto"/>
        <s v="C.T. Laredo"/>
        <s v="C.T. Enrique Cassinelli"/>
        <s v="C.T. Cogorno Trujillo"/>
        <s v="C.T. Hielera Milagros"/>
        <s v="C.T. Hielos Cassinelli"/>
        <s v="C.T. Añaños"/>
        <s v="C.T. Ind. Cartavio"/>
        <s v="C.T. Industrias del Latón"/>
        <s v="C.T. Italmar"/>
        <s v="C.T. Molino Trujillo"/>
        <s v="C.T. Planta de Galletas Trujillo"/>
        <s v="C.T. Molino El Cholo"/>
        <s v="C.T. Molino Iris"/>
        <s v="C.T. Molino La Perla - Alimentos"/>
        <s v="C.T. Molino La Perla - Incubadora"/>
        <s v="C.T. Norpack"/>
        <s v="C.T. Premoldeados de Concreto"/>
        <s v="C.T. Soconsa"/>
        <s v="C.T. Tableros Peruanos"/>
        <s v="C.T. Talsa"/>
        <s v="C.T. Yugo"/>
        <s v="C.T. La Concordia"/>
        <s v="C.T. Sol Gas - Lambayeque"/>
        <s v="C.T. Corpesca"/>
        <s v="C.T. Molino San Nicolas"/>
        <s v="C.T. Embotelladora Lambayeque"/>
        <s v="C.T. ELSA - Chiclayo"/>
        <s v="C.T. Frío y Servicios"/>
        <s v="C.T. Virgen del Carmen"/>
        <s v="C.T. Chiclayo"/>
        <s v="C.T. Perhusac"/>
        <s v="C.T. San Pedro"/>
        <s v="C.T. Procesadora"/>
        <s v="C.T. San Roque"/>
        <s v="C.T. Abrasivos"/>
        <s v="C.T. AGA - Lima"/>
        <s v="C.T. AGP"/>
        <s v="C.T. AIPSA"/>
        <s v="C.T. Ajinomoto - Callao"/>
        <s v="C.T. Alimentos y Productos"/>
        <s v="C.T. Ambrosoli"/>
        <s v="C.T. Antartic"/>
        <s v="C.T. Unique"/>
        <s v="C.T. Artesco"/>
        <s v="C.T. Basa"/>
        <s v="C.T. Beiersdorf"/>
        <s v="C.T. Boyles Bros Diamantina"/>
        <s v="C.T. Planta Lurín"/>
        <s v="C.T. Pepsi"/>
        <s v="C.T. Industrial Nuevo Mundo"/>
        <s v="C.T. Industrial Romosa"/>
        <s v="C.T. Vidrios del Perú"/>
        <s v="C.T. Marmoles"/>
        <s v="C.T. Rex"/>
        <s v="C.T. Clariant"/>
        <s v="C.T. Coldex"/>
        <s v="C.T. Compañía Química"/>
        <s v="C.T. Textimax"/>
        <s v="C.T. Consorcio San Martín"/>
        <s v="C.T. Corporación Cerámica"/>
        <s v="C.T. Gráfica Navarrete"/>
        <s v="C.T. Infarmasa"/>
        <s v="C.T. Reymatics"/>
        <s v="C.T. Curtiembre La Colonial"/>
        <s v="C.T. Delcrosa"/>
        <s v="C.T. Donofrio"/>
        <s v="C.T. Duotex"/>
        <s v="C.T. Coca Cola"/>
        <s v="C.T. Cogorno"/>
        <s v="C.T. El Sol"/>
        <s v="C.T. Gaseosas Huacho"/>
        <s v="C.T. Walter Braedt"/>
        <s v="C.T. La Bellota"/>
        <s v="C.T. Fanaplast"/>
        <s v="C.T. Textil Amazonas"/>
        <s v="C.T. Famia"/>
        <s v="C.T. Fima"/>
        <s v="C.T. Fino Textil"/>
        <s v="C.T. Flexo Plast"/>
        <s v="C.T. Freno"/>
        <s v="C.T. Frigorífico La Colonial"/>
        <s v="C.T. Fumasa"/>
        <s v="C.T. Fundición"/>
        <s v="C.T. Fundición Ventanilla"/>
        <s v="C.T. Galpi"/>
        <s v="C.T. Haug"/>
        <s v="C.T. Hidrostal"/>
        <s v="C.H. Hornos Eléctricos"/>
        <s v="C.T. IDIESA"/>
        <s v="C.T. Inagro"/>
        <s v="C.T. Indeco"/>
        <s v="C.T. Indus"/>
        <s v="C.T. Incol"/>
        <s v="C.T. Alpamayo"/>
        <s v="C.T. Brawns"/>
        <s v="C.T. Hilandera"/>
        <s v="C.T. Confección Textil"/>
        <s v="C.T. Industrias Incorporadas"/>
        <s v="C.T. Planta Tintorería"/>
        <s v="C.T. Santa María"/>
        <s v="C.T. Vencedor"/>
        <s v="C.T. Interquímica"/>
        <s v="C.T. Comindustria"/>
        <s v="C.T. Italmecánica"/>
        <s v="C.T. Jhonson &amp; Jhonson"/>
        <s v="C.T. Josfel"/>
        <s v="C.T. Kimberly Clark"/>
        <s v="C.T. Abeefe"/>
        <s v="C.T. Lee Filter"/>
        <s v="C.T. Marmoles y Granitos"/>
        <s v="C.T. Masushita"/>
        <s v="C.T. Medifarma"/>
        <s v="C.T. Milanoplast"/>
        <s v="C.T. Molino El Triunfo"/>
        <s v="C.T. Molitalia"/>
        <s v="C.T. Alimentos Chancay"/>
        <s v="C.T. Planta Alimentos Huaral"/>
        <s v="C.T. Planta Beneficio de Aves"/>
        <s v="C.T. Planta Incubación"/>
        <s v="C.T. M.S.A."/>
        <s v="C.T. Nabisco"/>
        <s v="C.T. Negociación Lanera"/>
        <s v="C.T. Negusa Corp."/>
        <s v="C.T. Omis"/>
        <s v="C.T. Pavco"/>
        <s v="C.T. Precor"/>
        <s v="C.T. Peruana de Moldeados"/>
        <s v="C.T. Peruplast"/>
        <s v="C.T. Plástica"/>
        <s v="C.T. Plásticos Nacionales"/>
        <s v="C.T. Químicos Industriales"/>
        <s v="C.T. Reactivos Nacionales"/>
        <s v="C.T. Recolsa"/>
        <s v="C.T. Red Star"/>
        <s v="C.T. Redondos oficina principal"/>
        <s v="C.T. Redondos planta de incubación"/>
        <s v="C.T. Renova"/>
        <s v="C.T. Reyemsa"/>
        <s v="C.T. San Miguel Industrial"/>
        <s v="C.T. Savoy Brands"/>
        <s v="C.T. Saga San isidro"/>
        <s v="C.T. Saga San Miguel"/>
        <s v="C.T. Otto Kunz-Chancay"/>
        <s v="C.T. Soldadoras Andinas"/>
        <s v="C.T. Tecnica Comercial"/>
        <s v="C.T. Tercnogas"/>
        <s v="C.T. Textil Santa Anita"/>
        <s v="C.T. Fruto del Telar"/>
        <s v="C.T. Textiles Populares"/>
        <s v="C.T. Ticino"/>
        <s v="C.T. Industrial San Antonio"/>
        <s v="C.T. Tuboplast"/>
        <s v="C.T. Vinsa"/>
        <s v="C.T. Zeta Gas"/>
        <s v="C.T. Carbo Gas"/>
        <s v="C.T. Grupo Aéreo N°42"/>
        <s v="C.T. G.V.Servicios"/>
        <s v="C.T. Oxigeno Loreto"/>
        <s v="C.T.  Trisa"/>
        <s v="C.T. Triplay-Enchapes"/>
        <s v="C.T. Armadores Pesqueros"/>
        <s v="C.T. Astilleros Paita"/>
        <s v="C.T. Cía. Peruana de Gas"/>
        <s v="C.T. Consorcio Pacífico Sur"/>
        <s v="C.T. Corporación del Mar - Piura"/>
        <s v="C.T. Embotelladora Rivera"/>
        <s v="C.T. FT Fishing"/>
        <s v="C.T. Industrial Pesquera Sta. Monica"/>
        <s v="C.T. Barcaza BB-1"/>
        <s v="C.T. Barcaza Elizabeth"/>
        <s v="C.T. Barcaza MR. Bob"/>
        <s v="C.T. Barcaza PC-110"/>
        <s v="C.T. Barcaza Susan Lynn"/>
        <s v="C.T. Gulf Supplier"/>
        <s v="C.T. Hippo"/>
        <s v="C.T. Lobitos Express"/>
        <s v="C.T. Molinera Inca - Piura"/>
        <s v="C.T. Servicios de Frío"/>
        <s v="C.T. Embotelladora Frontera"/>
        <s v="C.T. Embotelladora Juliaca"/>
        <s v="C.T. ELSA - Puno"/>
        <s v="C.T. Embotelladora Tacna"/>
        <s v="C.T. Ladrillera Martorel"/>
        <s v="C.T. Planta Lechera Tacna"/>
        <s v="C.T. Embotelladora La Loretana"/>
        <s v="C.T. Embotelladora Sysley"/>
        <s v="C.T. Galvanizadora Peruana"/>
        <s v="C.T. Industrial Selva"/>
        <s v="C.T. Maderas Peruanas"/>
        <s v="C.T. Triplay Amazónico"/>
        <s v="C.T. PLANTA HUARMEY"/>
        <s v="C.T. GOODYEAR"/>
        <s v="C.T. CHICAMA"/>
        <s v="C.T. CHIMBOTE "/>
        <s v="C.T. CHANCAY"/>
        <s v="C.T. HUARMEY"/>
        <s v="C.T. PROFUSA"/>
      </sharedItems>
    </cacheField>
    <cacheField name="Tipo Grupo" numFmtId="0">
      <sharedItems containsBlank="1" count="8">
        <s v="EL"/>
        <s v="TG"/>
        <s v="TV"/>
        <s v="CC"/>
        <s v="HI"/>
        <m/>
        <s v="FV"/>
        <s v="TE"/>
      </sharedItems>
    </cacheField>
    <cacheField name="Tip Grup Dep" numFmtId="0">
      <sharedItems containsBlank="1" count="9">
        <s v="EL"/>
        <s v="TG"/>
        <s v="TV"/>
        <s v="CC"/>
        <s v="HI"/>
        <m/>
        <s v="FV"/>
        <s v="TE"/>
        <s v="EOL"/>
      </sharedItems>
    </cacheField>
    <cacheField name="Nom Gru Anuario" numFmtId="0">
      <sharedItems containsBlank="1" containsMixedTypes="1" containsNumber="1" containsInteger="1" minValue="0" maxValue="0" count="341">
        <s v="CAT 3406B"/>
        <s v="CAT 3512"/>
        <s v="CUMMINS"/>
        <s v="CAT 3412C-I"/>
        <s v="CAT 3412C-II"/>
        <s v="PERKINS-HCI434D1L"/>
        <s v="PERKINS-MP-2251"/>
        <s v="WARTSILA 1"/>
        <s v="WARTSILA 2"/>
        <s v="WARTSILA 3"/>
        <s v="WARTSILA 4"/>
        <s v="FERRENERGY"/>
        <s v="PERKINS"/>
        <s v="G1"/>
        <s v="G2"/>
        <s v="SKODA 1"/>
        <s v="CKD. 2"/>
        <s v="CKD. 3"/>
        <s v="CAT"/>
        <s v="SKODA-1"/>
        <s v="SKODA-2"/>
        <s v="CAT 1"/>
        <s v="CAT 2"/>
        <s v="CAT 3"/>
        <s v="CAT D 399"/>
        <s v="CAT. 1"/>
        <s v="CAT. 2"/>
        <s v="SKODA"/>
        <s v="V. PENTA 1"/>
        <s v="VOLVO 3"/>
        <s v="CKD"/>
        <s v="V.PENTA"/>
        <s v="CAT-3412"/>
        <s v="VOLVO PENTA"/>
        <s v="Volvo TD 100"/>
        <s v="Black Start"/>
        <s v="TG-01"/>
        <s v="G-1"/>
        <s v="G-2"/>
        <s v="G-3"/>
        <s v="G-4"/>
        <s v="G-5"/>
        <s v="G-6"/>
        <s v="G-7"/>
        <s v="Grupo 1"/>
        <s v="Cat-1_3512"/>
        <s v="Cat-2_3512"/>
        <s v="CAT3_3516"/>
        <s v="DETROIT"/>
        <s v="CAT2_HUMBOLT"/>
        <s v="CAT3_HUMBOLT"/>
        <s v="CAT4_HUMBOLT"/>
        <s v="CAT5_HUMBOLT"/>
        <s v="CUMMINS 1"/>
        <s v="WARTSILA 5"/>
        <s v="WARTSILA 6"/>
        <s v="WARTSILA 7"/>
        <s v="CAT-16CM32"/>
        <s v="CAT.1-16CM32C"/>
        <s v="CAT.2-16CM32C"/>
        <s v="CKD 6S150PV"/>
        <s v="Volvo TD-70G N§1"/>
        <s v="CKD DAT-120"/>
        <s v="Cat. D-3306"/>
        <s v="Cat."/>
        <s v="CKD MODASA"/>
        <s v="MODASA"/>
        <s v="CKD DAT 120"/>
        <s v="Perkins M. 4-326-I"/>
        <s v="Cat. 3512 Dito"/>
        <s v="Cat 2. 3512 Dita"/>
        <s v="CUMMINS 3"/>
        <s v="Cat.4-3412-16878"/>
        <s v="MTU 1000"/>
        <s v="Cat.5-C15 7925"/>
        <s v="Volv.Pent1 RVL-451"/>
        <s v="Cat.3412 81Z19624"/>
        <s v="Volv.Pent1 RVL-251"/>
        <s v="OLYMPIAN"/>
        <s v="Perkins1 R014001C"/>
        <s v="Perkins2 R013699C"/>
        <s v="Olympian OLY 1091"/>
        <s v="Perkins1 U489142C"/>
        <s v="Perkins2 U487536C"/>
        <s v="Cat-1 3406"/>
        <s v="Cat-2 3306"/>
        <s v="Volvo 03"/>
        <s v="Cat.3512 Dita"/>
        <s v="Cat.2.3512 Dita"/>
        <s v="CAT. D3512"/>
        <s v="VolvoPenta TWD1643G"/>
        <s v="Cat.6 3516B 0141"/>
        <s v="Cat.5-C15-07183"/>
        <s v="Cat.C18 G6B20736"/>
        <s v="Perkins 2506AE15TAG"/>
        <s v="Volvo Penta RVM364"/>
        <s v="Volvo2 CAD1641GE"/>
        <s v="Cat.5-3412STA-16860"/>
        <s v="Vol.3 Pent TWD1643G"/>
        <s v="MTU-1 1200DS Detroi"/>
        <s v="MTU=2 1200DS Detroi"/>
        <s v="CAT. 3512 DITA"/>
        <s v="Cat.1-3512(.208)"/>
        <s v="Cat.3-3512(.219)"/>
        <s v="MTU 1200DS"/>
        <s v="CUMMINS 4"/>
        <s v="CAT 6-3516B-139"/>
        <s v="CUMMINS_1 C200(050)"/>
        <s v="CUMMINS_2 C200(026)"/>
        <s v="Cat. C9-180"/>
        <s v="Volvo PentaTWD1010G"/>
        <s v="EMD"/>
        <s v="CAT 3516"/>
        <s v="CAT. 3512 TA"/>
        <s v="CAT.2 D-3512"/>
        <s v="CAT.2 3512"/>
        <s v="CAT C-18"/>
        <s v="CAT. D-3512&lt;G3&gt;"/>
        <s v="VOLVO PENTA TAD1630"/>
        <s v="GT-1"/>
        <s v="CAT 2 3516"/>
        <s v="CAT 3 3516"/>
        <s v="CAT 4 3516 DITA"/>
        <s v="GRUPO PLACA ZQ-4288"/>
        <s v="Cummins G0064"/>
        <s v="PERKINS 1"/>
        <s v="PERKINS 3"/>
        <s v="VOLVO1"/>
        <s v="VOLVO2"/>
        <s v="Volvo Penta 2"/>
        <s v="PERKINS 2"/>
        <s v="ALGESA"/>
        <s v="DAEWO"/>
        <s v="CAT2"/>
        <s v="AREM 1"/>
        <s v="AREM 2"/>
        <s v="PERKINS 4"/>
        <s v="DOOSAN"/>
        <s v="CUMMINS-7"/>
        <s v="CUMMINS_OTTOMOTORES"/>
        <s v="Urpipata"/>
        <s v="TV1"/>
        <s v="TV2"/>
        <s v="TG1"/>
        <s v="Volvo TD-70G Nº1"/>
        <s v="CAT-M1"/>
        <s v="CAT-E1"/>
        <s v="CAT-M2"/>
        <s v="VOLVO-M1"/>
        <s v="DETROIT-M1"/>
        <s v="CAT-C27M1"/>
        <s v="CAT-C27M2"/>
        <s v="MODASA 515kW"/>
        <s v="TG-2"/>
        <s v="TG-3"/>
        <s v="TG-4"/>
        <s v="TG-5"/>
        <s v="TG-6"/>
        <s v="TG-7"/>
        <s v="TG-8"/>
        <s v="TV-7"/>
        <s v="UNIDAD TG-6"/>
        <s v="Unid. TG-4"/>
        <s v="Unid. TG-5"/>
        <s v="CAT. D-3412"/>
        <s v="Cat 3516 YAT00240"/>
        <s v="TM5000"/>
        <s v="TMC5000"/>
        <s v="CAT C32 GRUPO 1"/>
        <s v="CAT C32 GRUPO 2"/>
        <s v="SULZER 2"/>
        <s v="Grupo 2"/>
        <s v="Grupo 3"/>
        <s v="HITACHI TCDF RE. CO"/>
        <s v="TG11"/>
        <s v="TG12"/>
        <s v="TG21"/>
        <s v="TV21"/>
        <s v="TG41"/>
        <s v="GE (TG2)"/>
        <s v="TG1 NEPI"/>
        <s v="CUMMINS 855"/>
        <s v="CAT 3306"/>
        <s v="VOLVO PENTA &lt;G1&gt;"/>
        <s v="VOLVO PENTA &lt;G2&gt;"/>
        <s v="VOLVO PENTA &lt;G3&gt;"/>
        <s v="Cummins G0668"/>
        <s v="TV01"/>
        <s v="MAK-1"/>
        <s v="MAK-2"/>
        <s v="Grupo 4"/>
        <s v="ALCO 1"/>
        <s v="ALCO 2"/>
        <s v="G.MOTORS1"/>
        <s v="G.MOTORS2"/>
        <s v="G.MOTORS3"/>
        <s v="SULZER 1"/>
        <s v="CENTRAL"/>
        <s v="A1"/>
        <s v="TV10"/>
        <s v="TG2"/>
        <s v="TG3"/>
        <s v="TV"/>
        <s v="TG4"/>
        <s v="Grupos 1-2-3"/>
        <s v="Grupos 1-2"/>
        <s v="Grupos 1_2"/>
        <s v="GT 1"/>
        <s v="GT 2"/>
        <s v="UNID. DE EMERGENCIA"/>
        <s v="Grupo 5"/>
        <s v="TG-1"/>
        <s v="UNIDAD 1"/>
        <s v="UNIDAD 2"/>
        <s v="UNIDAD 3"/>
        <s v="CUMMINS ONAN"/>
        <s v="TV41"/>
        <s v="TG2 NEPI"/>
        <s v="TG3 NEPI"/>
        <s v="GE (TG1)"/>
        <s v="GE (TG3)"/>
        <s v="G1-G25"/>
        <s v="G1-G11"/>
        <s v="CKD. HOROV."/>
        <s v="Volvo TD70"/>
        <s v="Caterpillar"/>
        <s v="Grupo G.E"/>
        <s v="Caterp-3512"/>
        <s v="Vol-TD100"/>
        <s v="T-1"/>
        <s v="GRUPO NºD1"/>
        <s v="Grupo Nº T1"/>
        <s v="Grupo Nº T2"/>
        <s v="Grupo Nº 01"/>
        <s v="Grupo Nº 02"/>
        <s v="Grupo Nº 03"/>
        <s v="GE-BOC 01"/>
        <m/>
        <s v="690 PANELES FOTOVOL"/>
        <s v="DRESS 1"/>
        <s v="DRESS 2"/>
        <s v="KUBOTTA-1"/>
        <s v="KUBOTTA-2"/>
        <s v="WEIRPUMP-1"/>
        <s v="WEIRPUMP-2"/>
        <s v="Kubota"/>
        <s v="KUBOTA-1"/>
        <s v="Planta 1"/>
        <s v="Planta 2"/>
        <s v="Planta 3"/>
        <s v="Grupo U.Gen.2"/>
        <s v="Grupo U.Gen.3"/>
        <s v="Grupo U.Gen.1"/>
        <s v="Ansaldo 1"/>
        <s v="Grupo U.Gen 2"/>
        <s v="Turbina 1"/>
        <s v="Turbina 2"/>
        <s v="Turbina 4"/>
        <s v="Turbina 3"/>
        <s v="T-2"/>
        <s v="FRANCIS Nº 1"/>
        <s v="FRANCIS Nº 2"/>
        <s v="FRANCIS 3"/>
        <s v="FRANCIS 4"/>
        <s v="Turgo Nº 1"/>
        <s v="Turgo Nº 2"/>
        <s v="PELTON Nº 1"/>
        <s v="PELTON Nº 2"/>
        <s v="FRANCIS Nº 6"/>
        <s v="KUBOTTA Nº 4"/>
        <s v="BOVING 1"/>
        <s v="BOVING 2"/>
        <s v="HYHC"/>
        <s v="Leffel"/>
        <s v="JMW-1"/>
        <s v="JMW-2"/>
        <s v="Francis"/>
        <s v="TURBAL"/>
        <s v="Kubota 1"/>
        <s v="Kubota 2"/>
        <s v="ESCHER WYSS 1"/>
        <s v="ESCHER WYSS 2"/>
        <s v="WKV"/>
        <s v="Hydraulic"/>
        <s v="Francis I"/>
        <s v="Francis II"/>
        <s v="Pelton"/>
        <s v="Pelton 2"/>
        <s v="Grupo U.Gen 1"/>
        <s v="Allis Charner 1-4"/>
        <s v="Grupo Unico"/>
        <s v="Planta 1-2-3"/>
        <s v="GR-1"/>
        <s v="GR-2"/>
        <s v="GR-3"/>
        <s v="GR-4"/>
        <s v="Circuito 1"/>
        <s v="Circuito 2"/>
        <s v="Circuito 3"/>
        <s v="Circuito 4"/>
        <s v="Circuito 5"/>
        <s v="Circuito 6"/>
        <s v="Circuito 7"/>
        <s v="Circuito 8"/>
        <s v="Circuito 9"/>
        <s v="Circuito 10"/>
        <s v="01"/>
        <s v="02"/>
        <s v="G-01"/>
        <s v="G-02"/>
        <s v="G3"/>
        <s v="INV 123"/>
        <s v="INV 456"/>
        <s v="INV 789"/>
        <s v="FRANCIS 1"/>
        <s v="FRANCIS 2"/>
        <s v="PELTON 1"/>
        <s v="Grupo 6"/>
        <s v="Grupo 7"/>
        <s v="GRUPO Nº1"/>
        <s v="GRUPO Nº2"/>
        <s v="GRUPO Nº3"/>
        <s v="GRUPO N°4"/>
        <s v="Grupo Nº 1"/>
        <s v="Grupo Nº 2"/>
        <s v="G4"/>
        <s v="G5"/>
        <s v="CH2"/>
        <s v="CH2 G2"/>
        <s v="CH3 N"/>
        <s v="CH3 N G2"/>
        <s v="CH4 G-1"/>
        <s v="CH4 G-2"/>
        <s v="CS REPARTICION20T"/>
        <s v="UG1"/>
        <s v="UG2"/>
        <s v="G01"/>
        <s v="G Marcona"/>
        <s v="T. Maier B"/>
        <s v="Ansaldo 2"/>
        <n v="0"/>
      </sharedItems>
    </cacheField>
    <cacheField name="Origen A" numFmtId="0">
      <sharedItems containsBlank="1" count="5">
        <s v="Térmico"/>
        <s v="Hidráulico"/>
        <m/>
        <s v="Solar"/>
        <s v="Eólico"/>
      </sharedItems>
    </cacheField>
    <cacheField name="Condición de Grupo A" numFmtId="0">
      <sharedItems containsBlank="1" containsMixedTypes="1" containsNumber="1" containsInteger="1" minValue="0" maxValue="0"/>
    </cacheField>
    <cacheField name="Estado de Grupo A" numFmtId="0">
      <sharedItems containsBlank="1" containsMixedTypes="1" containsNumber="1" containsInteger="1" minValue="0" maxValue="0"/>
    </cacheField>
    <cacheField name="Tipo de Empresa A" numFmtId="0">
      <sharedItems containsBlank="1"/>
    </cacheField>
    <cacheField name="Tipo de Mercado A" numFmtId="0">
      <sharedItems containsBlank="1" count="3">
        <s v="Mercado Eléctrico"/>
        <m/>
        <s v="Uso Propio"/>
      </sharedItems>
    </cacheField>
    <cacheField name="Sistema A" numFmtId="0">
      <sharedItems containsBlank="1" count="3">
        <s v="SA"/>
        <s v="SEIN"/>
        <m/>
      </sharedItems>
    </cacheField>
    <cacheField name="Tipo de Integrante A" numFmtId="0">
      <sharedItems containsBlank="1" count="3">
        <s v="NO COES"/>
        <s v="COES"/>
        <m/>
      </sharedItems>
    </cacheField>
    <cacheField name="Informa A" numFmtId="0">
      <sharedItems containsBlank="1" count="3">
        <s v="Informante"/>
        <m/>
        <s v="No Informante"/>
      </sharedItems>
    </cacheField>
    <cacheField name="Sector A" numFmtId="0">
      <sharedItems containsBlank="1"/>
    </cacheField>
    <cacheField name="Departamento A" numFmtId="0">
      <sharedItems containsBlank="1"/>
    </cacheField>
    <cacheField name="Región A" numFmtId="0">
      <sharedItems containsBlank="1"/>
    </cacheField>
    <cacheField name="Provincia  A" numFmtId="0">
      <sharedItems containsBlank="1" containsMixedTypes="1" containsNumber="1" containsInteger="1" minValue="0" maxValue="0"/>
    </cacheField>
    <cacheField name="Distrito A" numFmtId="0">
      <sharedItems containsBlank="1" containsMixedTypes="1" containsNumber="1" containsInteger="1" minValue="0" maxValue="0"/>
    </cacheField>
    <cacheField name="Localidad A" numFmtId="0">
      <sharedItems containsBlank="1" containsMixedTypes="1" containsNumber="1" containsInteger="1" minValue="0" maxValue="0"/>
    </cacheField>
    <cacheField name="Tipo de Recurso" numFmtId="0">
      <sharedItems containsBlank="1" count="12">
        <s v="Diésel"/>
        <s v="Gas Natural"/>
        <s v="Residual 6"/>
        <s v="Bagazo"/>
        <s v="Carbon"/>
        <s v="Biogas"/>
        <s v="Residual 500"/>
        <s v="Agua"/>
        <m/>
        <s v="Radiación solar"/>
        <s v="Viento"/>
        <s v="Vapor"/>
      </sharedItems>
    </cacheField>
    <cacheField name="Cogenerador" numFmtId="0">
      <sharedItems containsBlank="1" containsMixedTypes="1" containsNumber="1" containsInteger="1" minValue="0" maxValue="0"/>
    </cacheField>
    <cacheField name="RER" numFmtId="0">
      <sharedItems containsBlank="1" containsMixedTypes="1" containsNumber="1" containsInteger="1" minValue="0" maxValue="0" count="3">
        <n v="0"/>
        <s v="RER"/>
        <m/>
      </sharedItems>
    </cacheField>
    <cacheField name="N° Subasta" numFmtId="0">
      <sharedItems containsBlank="1" containsMixedTypes="1" containsNumber="1" containsInteger="1" minValue="0" maxValue="0"/>
    </cacheField>
    <cacheField name="Variable" numFmtId="0">
      <sharedItems containsBlank="1" containsMixedTypes="1" containsNumber="1" containsInteger="1" minValue="1" maxValue="1" count="3">
        <s v="Energía"/>
        <m/>
        <n v="1" u="1"/>
      </sharedItems>
    </cacheField>
    <cacheField name="Unid. Variable" numFmtId="0">
      <sharedItems containsBlank="1" count="2">
        <s v="MWh"/>
        <m/>
      </sharedItems>
    </cacheField>
    <cacheField name="Energía MWh" numFmtId="165">
      <sharedItems containsString="0" containsBlank="1" containsNumber="1" minValue="0" maxValue="202173.894"/>
    </cacheField>
    <cacheField name="Energía GWh" numFmtId="165">
      <sharedItems containsString="0" containsBlank="1" containsNumber="1" minValue="0" maxValue="202.17389399999999"/>
    </cacheField>
    <cacheField name="Combustible" numFmtId="165">
      <sharedItems containsNonDate="0" containsString="0" containsBlank="1"/>
    </cacheField>
    <cacheField name="PI OK" numFmtId="181">
      <sharedItems containsBlank="1" containsMixedTypes="1" containsNumber="1" minValue="0" maxValue="239.67"/>
    </cacheField>
    <cacheField name="PE OK" numFmtId="181">
      <sharedItems containsBlank="1" containsMixedTypes="1" containsNumber="1" minValue="0" maxValue="205.02"/>
    </cacheField>
    <cacheField name="MAX DEM" numFmtId="0">
      <sharedItems containsBlank="1" containsMixedTypes="1" containsNumber="1" minValue="7.6479999999999997" maxValue="7.6479999999999997"/>
    </cacheField>
    <cacheField name="VERIFICACION" numFmtId="165">
      <sharedItems containsString="0" containsBlank="1" containsNumber="1" minValue="-3.1000000002677552E-2" maxValue="0.65300000000115688"/>
    </cacheField>
    <cacheField name="N° DE ORDEN" numFmtId="3">
      <sharedItems containsBlank="1" containsMixedTypes="1" containsNumber="1" containsInteger="1" minValue="1" maxValue="83"/>
    </cacheField>
    <cacheField name="ORIGEN DE DATA" numFmtId="0">
      <sharedItems containsBlank="1"/>
    </cacheField>
    <cacheField name="OBSERVACIONE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ronald" refreshedDate="44459.990668055558" createdVersion="6" refreshedVersion="6" minRefreshableVersion="3" recordCount="1544">
  <cacheSource type="worksheet">
    <worksheetSource ref="A2:BC1546" sheet="BD2."/>
  </cacheSource>
  <cacheFields count="55">
    <cacheField name="Tipo de Mercado A" numFmtId="0">
      <sharedItems containsBlank="1" count="3">
        <s v="MERCADO ELÉCTRICO"/>
        <m/>
        <s v="USO PROPIO"/>
      </sharedItems>
    </cacheField>
    <cacheField name="FILTRO" numFmtId="0">
      <sharedItems containsBlank="1" count="3">
        <m/>
        <s v="XX"/>
        <s v="X"/>
      </sharedItems>
    </cacheField>
    <cacheField name="ccodemp" numFmtId="0">
      <sharedItems containsBlank="1"/>
    </cacheField>
    <cacheField name="ccodcen" numFmtId="0">
      <sharedItems containsBlank="1" containsMixedTypes="1" containsNumber="1" containsInteger="1" minValue="53009697" maxValue="53009697"/>
    </cacheField>
    <cacheField name="cnomnum" numFmtId="0">
      <sharedItems containsBlank="1"/>
    </cacheField>
    <cacheField name="ctipgru" numFmtId="0">
      <sharedItems containsBlank="1"/>
    </cacheField>
    <cacheField name="Tgrup MD" numFmtId="0">
      <sharedItems containsBlank="1"/>
    </cacheField>
    <cacheField name="Concatena 1" numFmtId="0">
      <sharedItems containsBlank="1"/>
    </cacheField>
    <cacheField name="Concatena 1-txt" numFmtId="0">
      <sharedItems containsBlank="1"/>
    </cacheField>
    <cacheField name="Empresa Anuario" numFmtId="0">
      <sharedItems containsBlank="1" count="565">
        <s v="Agroindustrias San Jacinto S.A.A."/>
        <s v="Agro Industrial Paramonga S.A.A."/>
        <s v="Asociación Santa Lucia de Chacas"/>
        <s v="Agroaurora S.A.C."/>
        <s v="Bioenergía del Chira S.A."/>
        <s v="Compañia Eléctrica El Platanal S.A."/>
        <s v="Proyecto Especial Chavimochic"/>
        <s v="Chinango S.A.C"/>
        <s v="Compañia Hidroeléctrica Tingo S.A."/>
        <s v="Centrales Santa Rosa S.A.C."/>
        <s v="Statkraft Perú S.A."/>
        <s v="Enel Distribución Perú S.A.A."/>
        <s v="Luz del Sur S.A."/>
        <s v="Empresa Eléctrica Agua Azul S.A."/>
        <s v="Emp. de Generación Eléctrica de Arequipa S. A."/>
        <s v="Empresa de Generación Eléctrica Canchayllo S.A.C."/>
        <s v="Empresa de Generación Huanza S.A."/>
        <s v="Empresa de Generacion Electrica Machupicchu S.A."/>
        <s v="Emp. Gen y Comercializadora de Serv Pub de Elec. Pangoa"/>
        <s v="Empresa de Generación Eléctrica Rio Baños S.A.C."/>
        <s v="Empresa de Generación Eléctrica San Gabán S. A."/>
        <s v="Empresa de Generación Huallaga S.A."/>
        <s v="Empresa de Interés Local Hidroeléctrica S.A. de Chacas"/>
        <s v="Electrocentro S.A."/>
        <s v="Electronorte S.A."/>
        <s v="Hidrandina S.A."/>
        <s v="Electronoroeste S. A."/>
        <s v="Electro Oriente S. A."/>
        <s v="Electroperú S. A."/>
        <s v="Electro Puno S.A.A."/>
        <s v="Electro Sur Este S.A.A."/>
        <s v="Electro Dunas S.A.A."/>
        <s v="Eléctrica Yanapampa S.A.C."/>
        <s v="Enel Generación Perú S.A.A."/>
        <s v="ENEL Green Power Perú S.A."/>
        <s v="Energía Eólica S.A."/>
        <s v="Enel Generación Piura S.A."/>
        <s v="ENGIE EnergÍa Perú S.A."/>
        <s v="Parque Eolico Marcona S.A.C."/>
        <s v="Parque Eolico Tres Hermanas S.A.C."/>
        <s v="Fénix Power Perú S.A."/>
        <s v="Genrent del Peru S.A.C."/>
        <s v="Generadora de Energía del Perú S.A."/>
        <s v="GTS Majes S.A.C."/>
        <s v="GTS Repartición S.A.C."/>
        <s v="Hidrocañete S.A."/>
        <s v="Cía Hidroeléctrica San Hilarión S.A.C."/>
        <s v="Hidroeléctrica Huanchor S.A.C."/>
        <s v="Huaura Power Group S.A."/>
        <s v="Infraestructuras y Energías del Perú S.A.C. "/>
        <s v="Kallpa Generación S.A."/>
        <s v="Central Hidroeléctrica de Langui S.A."/>
        <s v="Maja Energía S.A.C."/>
        <s v="Moquegua FV S.A.C."/>
        <s v="E.A.W. Muller S.A."/>
        <s v="Orazul Energy Perú S.A."/>
        <s v="Panamericana Solar S.A.C."/>
        <s v="Petramas S.A.C."/>
        <s v="Planta de Reserva Fría de Generación Éten S.A."/>
        <s v="Empresa Eléctrica Rio Doble S.A."/>
        <s v="Samay I S.A."/>
        <s v="SDF Energía S.A.C."/>
        <s v="Sociedad Eléctrica del Sur Oeste S.A."/>
        <s v="Shougang Generación Eléctrica S.A.A."/>
        <s v="Sindicato Energético S.A."/>
        <s v="Eléctrica Santa Rosa S.A.C."/>
        <s v="Emp. de Generación Eléctrica del Sur S. A."/>
        <s v="Tacna Solar S.A.C."/>
        <s v="Termoselva S.R.L."/>
        <s v="Electro Ucayali S.A."/>
        <s v="Consorcio Eléctrico Villacurí S.A.C."/>
        <s v="Andean Power S.A.C."/>
        <s v="Empresa de Generación Eléctrica Santa Ana S.R.L."/>
        <s v="Inland Energy S.A.C."/>
        <s v="Termochilca S.A."/>
        <s v="Celepsa Renovables S.R.L."/>
        <s v="Hidro Pátapo S.A.C."/>
        <s v="Atria Energía S.A.C."/>
        <s v="Sociedad Minera Cerro Verde S.A.A."/>
        <s v="Empresa de Generación Eléctrica Junín S.A.C."/>
        <s v="Electro Zaña S.A.C."/>
        <s v="Generación Andina S.A.C."/>
        <s v="Hidroeléctrica Santa Cruz S.A.C."/>
        <s v="GR Paino S.A.C."/>
        <s v="GR Taruca S.A.C."/>
        <s v="Peruana de Inversiones en Energía Renovables S.A."/>
        <m/>
        <s v="Cia Minera Agregados Calcáreos S.A."/>
        <s v="Aguaytia Energy del Peru S.R.L."/>
        <s v="Alicorp S.A.A."/>
        <s v="Anabi S.A.C."/>
        <s v="Compañía Minera Antapaccay S.A."/>
        <s v="Apumayo S.A.C."/>
        <s v="Compañía Minera Ares S.A.C."/>
        <s v="Aruntani S.A.C."/>
        <s v="Nexa Resources Atacocha S.A.A."/>
        <s v="Austral Group S.A.A"/>
        <s v="Minera Bateas S.A.C."/>
        <s v="Soc. Minera el Brocal S.A."/>
        <s v="Compañía de Minas Buenaventura S.A.A."/>
        <s v="Compañía Minera Caraveli S.A.C."/>
        <s v="Cartavio S.A.A."/>
        <s v="Cia Minera Casapalca S.A."/>
        <s v="Castrovirreyna Compañía Minera S.A."/>
        <s v="Cerámica Lima S.A."/>
        <s v="Cervecería San Juan S.A."/>
        <s v="Cementos Selva S.A."/>
        <s v="Compañía Minera Chungar S.A.C."/>
        <s v="CNPC Perú S.A."/>
        <s v="Consorcio Minero Horizonte S.A."/>
        <s v="Corporación Aceros Arequipa S.A."/>
        <s v="Corporación Cerámica S.A."/>
        <s v="Compañía Pesquera del Pacifico Centro S.A."/>
        <s v="Casa Grande S.A.A."/>
        <s v="Emp. Explotadora de Vinchos Ltda S.A.C."/>
        <s v="Pesquera Hayduk S.A."/>
        <s v="Industrias Electroquimicas S. A."/>
        <s v="Illapu Energy S.A."/>
        <s v="Inkabor S.A.C."/>
        <s v="Petroleos del Peru PETROPERU S.A."/>
        <s v="Industria Textil Piura S.A."/>
        <s v="Agroindustrial Laredo S.A.A."/>
        <s v="Maple Gas Corpporation del Perú S.R.L."/>
        <s v="Metalúrgica Peruana S.A."/>
        <s v="Nexa Resources el Porvenir S.A.A."/>
        <s v="Minsur S.A."/>
        <s v="Compañia Minera Kolpa S.A."/>
        <s v="Compañía Minera San Ignacio de Morococha S.A.A."/>
        <s v="Minera La Zanja S.R.L."/>
        <s v="Oxido de Pasco S.A.C."/>
        <s v="Cementos Pacasmayo S.A.A."/>
        <s v="ICM Pachapaqui S.A.C."/>
        <s v="Pesquera Diamante S.A."/>
        <s v="Pesquera Pelayo S.A.C."/>
        <s v="Peru LNG S.R.L."/>
        <s v="Pluspetrol Perú Corporation S.A."/>
        <s v="Pluspetrol Norte S.A."/>
        <s v="Cia Minera Poderosa S.A."/>
        <s v="Empresa Minera los Quenuales S.A."/>
        <s v="Quimpac S.A."/>
        <s v="Cia Minera Raura S.A."/>
        <s v="Refinería La Pampilla S.A."/>
        <s v="Minera Aurífera Retamas S.A."/>
        <s v="Procesadora Industrial Rio Seco S.A."/>
        <s v="Compañía Minera San Nicolás S.A."/>
        <s v="Savia Perú S.A."/>
        <s v="Sudamericana de Fibras S.A."/>
        <s v="Cia Minera Santa Luisa S.A."/>
        <s v="Southern Perú Cooper Corporation Sucursal del Peru"/>
        <s v="Pacific Stratus Energy del Perú S.A."/>
        <s v="Tecnológica de Alimentos S.A."/>
        <s v="Trupal S.A."/>
        <s v="Empresa Agroindustrial Tuman S.A.A."/>
        <s v="Unión de Cervecerías Peruanas Backus y Johnston S.A.A."/>
        <s v="Unión Andina de Cementos S.A.A."/>
        <s v="Compañía Minera San Valentin S.A."/>
        <s v="Volcan Compañia Minera S.A.A."/>
        <s v="Minera Yanacocha S.R.L."/>
        <s v="Minera Yanaquihua S.A.C."/>
        <s v="Nexa Resources Cajamarquilla S.A."/>
        <s v="Anglo American Quellaveco S.A."/>
        <s v="Municipalidad Distrital Pedro Ruiz Gallo"/>
        <s v="Electro Norte Medio S. A. - Hidrandina"/>
        <s v="Municipalidad Distrital de Chalan"/>
        <s v="Comité de Electrificación El Verde"/>
        <s v="Municipalidad Distrital de Colasay"/>
        <s v="Municipalidad Distrital de Tabaconas"/>
        <s v="Municipalidad Distrital Eduardo Villanueva"/>
        <s v="Comité de Electrificación de San Rafael"/>
        <s v="Comunidad Campesina de Pampano"/>
        <s v="Caserio Grau"/>
        <s v="Caserio Santo Tomás"/>
        <s v="Comunidad de Alegría"/>
        <s v="Municipalidad Distrital de Inambari"/>
        <s v="Municipalidad Distrital de las Piedras"/>
        <s v="Comunidad Campesina de Quiparacra"/>
        <s v="Municipalidad de Cruceta"/>
        <s v="Municipalidad Distrital Ananea"/>
        <s v="Municipalidad Distrital Moho"/>
        <s v="Municipalidad Distrital Asillo"/>
        <s v="Municipalidad Distrital Tilali"/>
        <s v="Municipalidad Distrital Zepita"/>
        <s v="Consejo Municipal de San Marcos"/>
        <s v="Comunidad Nativa de Awajun"/>
        <s v="Comité de Electrificación Campanilla"/>
        <s v="Distrito de Pueblo Libre"/>
        <s v="Comité de Electrificación Huicongo"/>
        <s v="Comunidad Nativa Naranjillo"/>
        <s v="Comité de Electrificación Palestina"/>
        <s v="Municipio Distrital de Pongo de Caynarachi"/>
        <s v="Nuevo Porvenir"/>
        <s v="Municipalidad Distrital de San Pablo"/>
        <s v="Comunidad Campesina Shampuyacu"/>
        <s v="Cómite de Electrificación Vista Alegre"/>
        <s v="Electro Oriente S.A."/>
        <s v="Caserio Bella Flor"/>
        <s v="Caserio de Huipoca"/>
        <s v="Caserio de Neshuya"/>
        <s v="Caserio Puerto Alegre"/>
        <s v="Caserio de San Francisco"/>
        <s v="Caserio Von Humbolt"/>
        <s v=" Municipalidad de Campo Verde"/>
        <s v="Municipalidad Provincial de Atalaya"/>
        <s v="Municipalidad Distrital de Curimana"/>
        <s v="Municipalidad Distrital de Iparia"/>
        <s v="Municipalidad Distrital de Irazola"/>
        <s v="Municipalidad Distrital de Masisea"/>
        <s v="Municipalidad de Nueva Requena"/>
        <s v="Municipalidad Distrital de Sepahua"/>
        <s v="Municipalidad de Tashitea"/>
        <s v="Municipalidad Distrital de Yurua"/>
        <s v="Municipalidad Provincial de Purus"/>
        <s v="Municipalidad Distrital de Tahuania"/>
        <s v="MUNICIPALIDAD"/>
        <s v="DEP - ADINELSA"/>
        <s v="Electrocentro S. A."/>
        <s v="Corporación Pesquera San Antonio S.A."/>
        <s v="Alimentos Conservados El Santa S. A."/>
        <s v="Alimentos Maritimos S. A."/>
        <s v="Compañía Minera Nueva California S. A."/>
        <s v="Compañía Minera Santo Toribio S. A."/>
        <s v="Compañía Peruana del Azucar S. A."/>
        <s v="Compañía Pesquera Sarimón S. A."/>
        <s v="Consorcio Pesquero Carolina S. A."/>
        <s v="Corporación del Mar S. A."/>
        <s v="Corporación Fish Protein S. A."/>
        <s v="Corporacion Pesquera Ribar S. A."/>
        <s v="Empresa Pesquera Maui S. A."/>
        <s v="Envasadora Chimbote Export S.A."/>
        <s v="Envasadora Polaris S.A."/>
        <s v="Fabrica de Conservas Islay S. A."/>
        <s v="Grupo Sindicato Pesquero del Perú S. A."/>
        <s v="Pesca Conserva y Derivadfos S. A."/>
        <s v="Pesquera Acuarius S.R. Ltda."/>
        <s v="Pesquera Arco Iris S. A."/>
        <s v="Pesquera Colonial S. A."/>
        <s v="Pesquera Exalmar S.A."/>
        <s v="Pesquera Industrial El Angel"/>
        <s v="Pesquera Marco Polo"/>
        <s v="Pesquera San Fermín"/>
        <s v="Pesquera Vista Florida S.A."/>
        <s v="Profish S.A."/>
        <s v="Rama Fibra del Perú S.A.C."/>
        <s v="Raul Vizcarra Smith"/>
        <s v="Servicios de Embarque S.A."/>
        <s v="SIDERPERU S.A."/>
        <s v="Starfish S.A."/>
        <s v="Compañía de Minera Caravelí S. A."/>
        <s v="Empresa Nacional de Puertos S. A."/>
        <s v="Gloria S.A."/>
        <s v="Inversiones Mineras del Sur S. A."/>
        <s v="Socosani S. A."/>
        <s v="Yura S.A."/>
        <s v="Compañía Minera Algamarca"/>
        <s v="Comunidad Campesina de Tambomayo"/>
        <s v="Maximo Díaz Pretel"/>
        <s v="Cocla Ltda. Central de Coop. Agrarias"/>
        <s v="Tejidos Urcos - Ex Cooperativa de Trabajo"/>
        <s v="Coop. Agraria Jardines de Té El Porvenir"/>
        <s v="Cía. Textil El Progreso S.A."/>
        <s v="Empresa de la Sal S. A."/>
        <s v="EPESCA S.A."/>
        <s v="Agropecuaria Chimu S. A."/>
        <s v="Complejo Agroindustrial Cartavio S. A."/>
        <s v="Corporacion Pesquera Maurice S. A. C."/>
        <s v="Creditex S. A."/>
        <s v="Multiservicios Pesqueros S. A."/>
        <s v="Norsac S.A."/>
        <s v="Agroderivados S. A."/>
        <s v="Agroprocesadora S. A."/>
        <s v="Codavyse S. A."/>
        <s v="Comercial Nuevo Horizonte S. A."/>
        <s v="Empresa Agroindustrial Cayalti"/>
        <s v="Empresa Agroindustrial Pomalca"/>
        <s v="Empresa Agroindustrial Pucalá S. A."/>
        <s v="Empresa Agropecuaria La Abeja S. A. C."/>
        <s v="Fundo La Tejersa"/>
        <s v="Limones El Sol S. A."/>
        <s v="Piladora de Arroz el Marañón E.I.R.L."/>
        <s v="Potrero San Carlos"/>
        <s v="Agribrands Purina Perú S. A."/>
        <s v="Agroalpesa"/>
        <s v="Agropecuaria San Felipe S.C.R.L."/>
        <s v="Alianza Comercial S.A."/>
        <s v="CEPER"/>
        <s v="Ceramicas Lima S.A."/>
        <s v="Ceramicos Peruanos S.A."/>
        <s v="Embutidos Huaral S. A."/>
        <s v="Fijesa S.A."/>
        <s v="Gloria S.A. - Centro Papelero"/>
        <s v="Grupo Negociaciones Paita S. A."/>
        <s v="Indumar S.A."/>
        <s v="Industrial Aisa S. A. C."/>
        <s v="Lima Caucho S.A."/>
        <s v="Minera Colquisiri S. A."/>
        <s v="Mobil Oil del Perú"/>
        <s v="Pesquera Polar S.A."/>
        <s v="Productos Pesqueros Peruanos - Chancay"/>
        <s v="Redondos S.A."/>
        <s v="Remesa Astilleros S.A."/>
        <s v="Shell Perú"/>
        <s v="Svedala Skega S.A."/>
        <s v="Unión de Concreteras S.A."/>
        <s v="Baker Hughes Oilfield Operation Inc."/>
        <s v="Embotelladora La Selva S. A."/>
        <s v="Estación Naval Teniente Manuel Clavero"/>
        <s v="Industrial Iquitos S. A."/>
        <s v="Austral Group S.A. - Pesquera Austral"/>
        <s v="Cía. Pesquera Estrella del Perú S.A."/>
        <s v="Industrias Pesqueras Daruma S. A"/>
        <s v="Mercantile Perú Oil y Gas S. A."/>
        <s v="Operaciones Petroleras S. A."/>
        <s v="Perez Compac del Perú S. A."/>
        <s v="Petrex S.A. - Saipen Group"/>
        <s v="Petro Tech Peruana S.A."/>
        <s v="Petrolera Monterrico"/>
        <s v="Petronor C - S.R.L."/>
        <s v="Productos Marinos del Pacífico Sur S.A."/>
        <s v="Sapet Development Perú Inc."/>
        <s v="Schlumberger oilfield services"/>
        <s v="Cecovasa"/>
        <s v="Cementos Sur S. A."/>
        <s v="Corporación Minera Ananea S. A."/>
        <s v="Mina Regina"/>
        <s v="Minero Perú S. A."/>
        <s v="Proyecto Pampa"/>
        <s v="Acquatumbes S.A."/>
        <s v="Acuafarm S. A."/>
        <s v="Biología Técnica S. A."/>
        <s v="Congelados y Frescos S. A."/>
        <s v="Corporacion Refrigerados Iny S. A."/>
        <s v="Empacadora Nautilus S. A."/>
        <s v="Hielo S. A."/>
        <s v="Langostinera Domingo Rodas S. A."/>
        <s v="Langostinera La Bocana S.R.L."/>
        <s v="Molino La Cruz S. A."/>
        <s v="Procesadora de Productos Marinos del norte"/>
        <s v="AGROCINSA"/>
        <s v="Alfonso Velasquez S.A."/>
        <s v="Cantec S.K.  S.R.L."/>
        <s v="Conservas Santa Adela"/>
        <s v="Conservera El Pilar S.A."/>
        <s v="Desembarcadero Pesquero Artesanal Culebras"/>
        <s v="Fábrica de Conservas Nadia Denisse S.A."/>
        <s v="Fábrica de Conservas Tucchisa"/>
        <s v="Fábrica de Proteínas del Pacífico S.A."/>
        <s v="Gerencia y Representaciones Pesqueras S.A."/>
        <s v="Ingeniero Pesquero Consultores S.A. - INPESCO"/>
        <s v="Instalaciones Electromecánicas Norte S.A."/>
        <s v="Inversiones Pesqueras S.A."/>
        <s v="Inversiones Rigel S.A."/>
        <s v="J.C. Astilleros S.A. - Financiera Comercial Pesquera"/>
        <s v="Jadran S.A."/>
        <s v="Pacífico Seiphen Wong Kcont S.R.Ltda."/>
        <s v="Pedro Rodriguez Cortijo"/>
        <s v="Productos Pesqueros Peruanos S.A."/>
        <s v="San Dionicios"/>
        <s v="Unión Oleaginosa S. A."/>
        <s v="Alpalana S.A."/>
        <s v="Embotelladora Latinoamericana S.A."/>
        <s v="Inca Tops S.A."/>
        <s v="Incalpaca TPX S.A."/>
        <s v="Laive S.A."/>
        <s v="Manufacturas del Sur S.A."/>
        <s v="Praxair Perú S.A."/>
        <s v="Productoras y Proveedores Agrarios S.A."/>
        <s v="Productos del Sur S.A."/>
        <s v="Sacos del Sur S.A."/>
        <s v="Andres Sangay Terrones"/>
        <s v="Comunidad Campesina de Huacataz"/>
        <s v="Cooperativa Agraria Atahualpa"/>
        <s v="Industria Cajamarquina de Lacteos"/>
        <s v="Cocla Ltda. - Central de Coop. Agrarias Cafetaleras"/>
        <s v="Embotelladora La Reyna"/>
        <s v="Empresa Nacional de la Coca"/>
        <s v="Luis Gonzales Willis SUC. S.A."/>
        <s v="Cía. Embotelladora La Unión S.A."/>
        <s v="Cooperativa Industrial Agraria Naranjillo Ltda."/>
        <s v="Maderera Fretel"/>
        <s v="Molinera Kuennen y Duanne S.R.L."/>
        <s v="APEISA"/>
        <s v="Cía.  Embotelladora Ica"/>
        <s v="Cía. Oleaginosa Ica S.A."/>
        <s v="Cía. Promotora Export. Agroind. S.A."/>
        <s v="Complejo Agropecuario Santa Marha S.R.L."/>
        <s v="Corporación Molinera S.A.C."/>
        <s v="Nutreina S.A."/>
        <s v="Textil San Cristobal S. A."/>
        <s v="Viña Tacama S. A."/>
        <s v="Cooperativa Industrial Manufacturas del Centro"/>
        <s v="Avicola El Rocío S.A."/>
        <s v="Camal San Francisco"/>
        <s v="Curtiembre Chimú Murgia Hnos. S.A."/>
        <s v="Danper Trujillo S.A."/>
        <s v="Embutidos Razzeto S.A."/>
        <s v="Enrique Cassinelli e hijos"/>
        <s v="Eugenio Cogorno - Molino Excelsior S.A."/>
        <s v="Hielera Milagros Ltda."/>
        <s v="Hielos Cassinelli S.A."/>
        <s v="Industrial Añaños S.A."/>
        <s v="Industrial Cartavio S.A."/>
        <s v="Industrias del Latón"/>
        <s v="Italmar"/>
        <s v="Molinera Inca S.A."/>
        <s v="Molino El Cholo"/>
        <s v="Molino Iris E.I.R.L."/>
        <s v="Molino La Perla"/>
        <s v="Norpack S.A."/>
        <s v="Premoldeados de Concretos S.A."/>
        <s v="Sociedad Conservera del Norte S. A."/>
        <s v="Tableros Peruanos S. A."/>
        <s v="Talsa"/>
        <s v="Yugo Frio S. A."/>
        <s v="Bebidas La Concordia S.A."/>
        <s v="Cía. Peruana de Gas"/>
        <s v="Corporación de Pesca S.A."/>
        <s v="Elver Vasquez Santa Cruz (Molino San Nicolas)"/>
        <s v="Embotelladora Lambayeque"/>
        <s v="Frío y Servicios S.A."/>
        <s v="Molino Virgen del Carmen"/>
        <s v="Nestle Perú S.A."/>
        <s v="Perhusac"/>
        <s v="Piladora de Arroz San Pedro S.R. Ltda."/>
        <s v="Procesadora S.A."/>
        <s v="San Roque S.A."/>
        <s v="Abrasivos S.A."/>
        <s v="AGA S.A."/>
        <s v="AGP Industrias S.A."/>
        <s v="Agroindustria Paramonga S.A. - AIPSA"/>
        <s v="Ajinomoto del Perú S.A."/>
        <s v="Alimentos y Productos de Maiz S.A."/>
        <s v="Ambrosoli Perú S.A."/>
        <s v="Antartic S.A."/>
        <s v="ARDAL S.A. - UNIQUE S.A."/>
        <s v="Artesco S.A."/>
        <s v="Bakelita y Anexos S.A. - BASA"/>
        <s v="Beiersdorf S.A."/>
        <s v="Boyles Bros Diamantina"/>
        <s v="Chancadora Limatambo S.A."/>
        <s v="Cía. Embotelladora del Pacífico S.A."/>
        <s v="Cía. Industrial Nuevo Mundo S.A."/>
        <s v="Cía. Industrial Romosa S.A."/>
        <s v="Cía. Manufacturera de Vidrios del Perú S.A."/>
        <s v="Cía. Nacional de Marmoles"/>
        <s v="Cía. Rex S.A."/>
        <s v="Clariant Perú S.A."/>
        <s v="Coldex S.A."/>
        <s v="Compañía Química S.A."/>
        <s v="Confecciones Textimax S.A."/>
        <s v="Consorcio Industrial San Martín S.A."/>
        <s v="Corporación Gráfica Navarrete"/>
        <s v="Corporación Infarmasa"/>
        <s v="Corporación Rey - Reymatics S.A."/>
        <s v="Curtiembre La Colonial"/>
        <s v="Delcrosa S.A."/>
        <s v="Donofrio S.A."/>
        <s v="Duotex S.A."/>
        <s v="Exportadora El Sol S.A."/>
        <s v="Fábrica de Aguas Gaseosas Huacho"/>
        <s v="Fábrica de Embutidos Walter Braedt S.A."/>
        <s v="Fábrica de Tejidos La Bellota S.A."/>
        <s v="Fábrica Nacional de Plasticos E.I.R.L."/>
        <s v="Fábrica Nacional Textil El Amazonas S.A."/>
        <s v="Famia Industrial S.A."/>
        <s v="FIMA S.A."/>
        <s v="Fino Textil"/>
        <s v="Flexo Plast S.A."/>
        <s v="Freno S.A."/>
        <s v="Frigorífico La Colonial"/>
        <s v="FUMASA"/>
        <s v="Fundición Callao S.A."/>
        <s v="Fundición Ventanilla"/>
        <s v="Galpi S.A."/>
        <s v="Haug S.A."/>
        <s v="Hidrostal S.A."/>
        <s v="Hornos Eléctricos Peruanos"/>
        <s v="IDIESA Artículos Plásticos S.A."/>
        <s v="Inagro Sur S.A."/>
        <s v="Indeco S.A."/>
        <s v="Indus S.A."/>
        <s v="Industria Convertidora S.A. - INCOL"/>
        <s v="Industrial Alpamayo S.A."/>
        <s v="Industrial Brawns S.A,"/>
        <s v="Industrial Hilandera S.A."/>
        <s v="Industrias de Confección Textil S.A."/>
        <s v="Industrias Incorporadas S.A."/>
        <s v="Industrias Nettalco S.A."/>
        <s v="Industrias Santa María S.A."/>
        <s v="Industrias Vencedor S.A."/>
        <s v="Interquímica S.A."/>
        <s v="Inversiones Comindustria S.A."/>
        <s v="Italmecánica S.A."/>
        <s v="Jhonson &amp; Jhonson del Perú S.A."/>
        <s v="Josfel S.A."/>
        <s v="Kimberly - Clark Perú S.A."/>
        <s v="Laboratorios Abeefe S.A."/>
        <s v="Lee Filter del Perú S.A."/>
        <s v="Marmoles y Granitos S.A."/>
        <s v="Matsushita Electric Industrial del Perú"/>
        <s v="Medifarma S.A."/>
        <s v="Milanoplast y Portofino Industrias S.A."/>
        <s v="Molino El Triunfo S.A."/>
        <s v="Molino Italia S.A."/>
        <s v="Molinos Mayo S.A."/>
        <s v="MSA del Perú S.A."/>
        <s v="Nabisco Perú S.A."/>
        <s v="Negociación Lanera del Perú"/>
        <s v="Negusa Corp. S.A."/>
        <s v="OMIS S.R.L."/>
        <s v="Pavco del Perú S.A."/>
        <s v="Perfiles Metálicos Precor S.A."/>
        <s v="Peruana de Moldeados S.A."/>
        <s v="Peruplast"/>
        <s v="Plastica S.A."/>
        <s v="Plasticos Nacionales S.A."/>
        <s v="Productos Químicos Industriales S.A."/>
        <s v="Reactivos Nacionales S.A."/>
        <s v="Recolsa"/>
        <s v="Red Star del Perú"/>
        <s v="Renova S.A."/>
        <s v="Reyemsa"/>
        <s v="San Miguel Industrial S.A."/>
        <s v="Savoy Brands Perú S.A."/>
        <s v="Sociedad Andina de los Grandes Almacenes S.A."/>
        <s v="Sociedad Suizo Peruana de Embutidos S. A."/>
        <s v="Soldadoras Andinas S. A."/>
        <s v="Tecnica Comercial Peruana S. A."/>
        <s v="Tecnogas S. A."/>
        <s v="Textil Santa Anita S. A."/>
        <s v="Textiles Frutos del Telar S. A."/>
        <s v="Textiles Populares S. A."/>
        <s v="Ticino del Perú S. A."/>
        <s v="Tintorería Industrial San Antonio S. A."/>
        <s v="Tuboplast S. A."/>
        <s v="Vidrios Industriales S. A."/>
        <s v="Zeta Gas S. A."/>
        <s v="Carbo Gas de la Selva"/>
        <s v="Fuerza Aérea del Perú"/>
        <s v="G.V. Serv. Real Hotel Iquitos"/>
        <s v="Oxígeno Loreto S.R.L."/>
        <s v="Tripay Iquitos S. A - Trisa"/>
        <s v="Triplay - Enchapes S. A."/>
        <s v="Armadores Pesqueros S.A."/>
        <s v="Astilleros de Paita S.A."/>
        <s v="Consorcio Pacífico Sur"/>
        <s v="Corporación del Mar S.A."/>
        <s v="Embotelladora Rivera"/>
        <s v="F.T. Fishing S.A."/>
        <s v="Industrial Pesquera Sta. Monica S.A."/>
        <s v="International Marine Inc."/>
        <s v="Servicios de Frio E.I.R.L."/>
        <s v="Embotelladora Frontera S.A. (PEPSI)"/>
        <s v="Embotelladora Juliaca S.A. - Inca Kola"/>
        <s v="Duilio Cuneo y Cía. S.A. - Embotelladora Ica S.A."/>
        <s v="Ladrillera Jorge Martorel"/>
        <s v="Planta Lechera Tacna S.A. (Ex Leche Gloria)"/>
        <s v="Embotelladora La Loretana S.A."/>
        <s v="Embotelladora Sysley S.A."/>
        <s v="Galvanizadora Peruana S.A."/>
        <s v="Industrial Selva S.A."/>
        <s v="Maderas Peruanas S.A."/>
        <s v="Triplay Amazónico S. A."/>
        <s v="Cía. Goodyear del Perú S.A."/>
        <s v="Corporación Pesquera Inca S.A.C."/>
        <s v="Procesadora Frutícola S.A."/>
      </sharedItems>
    </cacheField>
    <cacheField name="Abreviatura_A" numFmtId="0">
      <sharedItems containsBlank="1" count="161">
        <s v="SAN JACINTO"/>
        <s v="AIPSA"/>
        <s v="CHACAS"/>
        <s v="AGROAURORA"/>
        <s v="BIOCHIRA"/>
        <s v="CELEPSA"/>
        <s v="CHAVIMOCHIC"/>
        <s v="CHINANGO"/>
        <s v="TINGO"/>
        <s v="CENT. SANTA ROSA"/>
        <s v="STATKRAFT "/>
        <s v="ENEL DISTRIBUCION"/>
        <s v="LUZ DEL SUR"/>
        <s v="AGUA AZUL"/>
        <s v="EGASA"/>
        <s v="CANCHAYLLO"/>
        <s v="EMGEHUANZA"/>
        <s v="EGEMSA"/>
        <s v="EGEPSA"/>
        <s v="RIO BAÑOS"/>
        <s v="SAN GABÁN"/>
        <s v="EGEHUALLAGA"/>
        <s v="EILHICHA"/>
        <s v="ELC"/>
        <s v="ELN"/>
        <s v="HIDRANDINA"/>
        <s v="ELNO"/>
        <s v="ELOR"/>
        <s v="ELP"/>
        <s v="ELPUNO"/>
        <s v="ELSE"/>
        <s v="ELDUNAS"/>
        <s v="YANAPAMPA"/>
        <s v="ENEL PERU"/>
        <s v="ENEL GREEN"/>
        <s v="ENERGIA EOLICA"/>
        <s v="ENEL PIURA"/>
        <s v="ENGIE PERU"/>
        <s v="PE-MARCONA"/>
        <s v="TRES HERMANAS"/>
        <s v="FÉNIX POWER"/>
        <s v="GENRENT"/>
        <s v="GEPSA"/>
        <s v="GTS MAJES"/>
        <s v="GTS REPARTICION"/>
        <s v="HIDROCAÑETE"/>
        <s v="SAN HILARIÓN"/>
        <s v="HUANCHOR"/>
        <s v="HUAURA POWER"/>
        <s v="INFRAESTRUCTURA"/>
        <s v="KALLPA"/>
        <s v="LANGUI"/>
        <s v="MAJA"/>
        <s v="MOQUEGUA SOLAR"/>
        <s v="MULLER"/>
        <s v="ORAZUL"/>
        <s v="PANAMERICANA SOLAR"/>
        <s v="PETRAMAS"/>
        <s v="PRF ETEN"/>
        <s v="RIO DOBLE"/>
        <s v="SAMAY"/>
        <s v="SDF ENERGÍA"/>
        <s v="SEAL"/>
        <s v="SHOUGANG"/>
        <s v="SINERSA"/>
        <s v="SANTA ROSA"/>
        <s v="EGESUR"/>
        <s v="TACNA SOLAR"/>
        <s v="TERMOSELVA"/>
        <s v="ELU"/>
        <s v="VILLACURI"/>
        <s v="ANDEAN POWER"/>
        <s v="SANTA ANA"/>
        <s v="INLAND"/>
        <s v="TERMOCHILCA"/>
        <s v="CELEPSA RENOVABLES"/>
        <s v="PATAPO"/>
        <s v="ATRIA ENERGIA"/>
        <s v="CERRO VERDE"/>
        <s v="EGEJUNÍN"/>
        <s v="ELECTRO ZAÑA"/>
        <s v="GENERACION ANDINA"/>
        <s v="SANTA CRUZ"/>
        <s v="PAINO"/>
        <s v="TARUCA"/>
        <s v="PIEREN"/>
        <m/>
        <s v="COMACSA"/>
        <s v="AGUAYTÍA"/>
        <s v="ALICORP"/>
        <s v="ANABI"/>
        <s v="ANTAPACCAY"/>
        <s v="APUMAYO"/>
        <s v="ARES"/>
        <s v="ARUNTANI"/>
        <s v="NEXA ATACOCHA"/>
        <s v="AUSTRAL"/>
        <s v="BATEAS"/>
        <s v="EL BROCAL"/>
        <s v="BUENAVENTURA"/>
        <s v="CARAVELI"/>
        <s v="CARTAVIO"/>
        <s v="CASAPALCA"/>
        <s v="CASTROVIRREYNA"/>
        <s v="CELIMA"/>
        <s v="SAN JUAN"/>
        <s v="CE-SELVA"/>
        <s v="CHUNGAR"/>
        <s v="CNPC PERU"/>
        <s v="HORIZONTE"/>
        <s v="ACEROS AREQUIPA"/>
        <s v="CORP. CERÁMICA"/>
        <s v="PACÍFICO"/>
        <s v="CASA GRANDE"/>
        <s v="VINCHOS"/>
        <s v="HAYDUCK"/>
        <s v="IEQSA"/>
        <s v="ILLAPU"/>
        <s v="INKABOR"/>
        <s v="PETROPERÚ"/>
        <s v="TEXTIL PIURA"/>
        <s v="LAREDO"/>
        <s v="MAPLE GAS"/>
        <s v="MEPSA"/>
        <s v="NEXA PORVENIR"/>
        <s v="MINSUR"/>
        <s v="KOLPA"/>
        <s v="MOROCOCHA"/>
        <s v="LA ZANJA"/>
        <s v="OXIDOS PASCO"/>
        <s v="CE-PACASMAYO"/>
        <s v="ICM PACHAPAQUI"/>
        <s v="DIAMANTE"/>
        <s v="PESQUERA PELAYO"/>
        <s v="PERÚ LNG"/>
        <s v="PLUSPETROL CORPORATION"/>
        <s v="PLUSPETROL NORTE"/>
        <s v="PODEROSA"/>
        <s v="QUENUALES"/>
        <s v="QUIMPAC"/>
        <s v="RAURA"/>
        <s v="RELAPASA"/>
        <s v="RETAMAS"/>
        <s v="RIO SECO"/>
        <s v="SAN NICOLÁS"/>
        <s v="SAVIA PERÚ"/>
        <s v="SDF"/>
        <s v="SANTA LUISA"/>
        <s v="SOUTHERN"/>
        <s v="STRATUS ENERGY"/>
        <s v="TASA"/>
        <s v="TRUPAL"/>
        <s v="TUMÁN"/>
        <s v="BACKUS"/>
        <s v="UNACEM"/>
        <s v="SAN VALENTÍN"/>
        <s v="VOLCAN"/>
        <s v="YANACOCHA"/>
        <s v="YANAQUIHUA"/>
        <s v="NEXA CAJAMARQUILLA"/>
        <s v="QUELLAVECO"/>
      </sharedItems>
    </cacheField>
    <cacheField name="Origen_A" numFmtId="0">
      <sharedItems containsBlank="1" count="5">
        <s v="Térmico"/>
        <s v="Hidráulico"/>
        <s v="Solar"/>
        <s v="Eólico"/>
        <m/>
      </sharedItems>
    </cacheField>
    <cacheField name="Central_A" numFmtId="0">
      <sharedItems containsBlank="1" count="1079">
        <s v="C.T. SAN JACINTO"/>
        <s v="C.T. PARAMONGA"/>
        <s v="C.H. HUALLÍN I"/>
        <s v="C.T. AGROAURORA"/>
        <s v="C.T. CAÑA BRAVA"/>
        <s v="C.T. CAÑA BRAVA EMERGENCIA"/>
        <s v="C.H. EL PLATANAL"/>
        <s v="C.H. VIRU"/>
        <s v="C.H. TANGUCHE"/>
        <s v="C.H. DESARENADOR"/>
        <s v="C.T. BOCATOMA"/>
        <s v="C.H. YANANGO"/>
        <s v="C.H. CHIMAY"/>
        <s v="C.H. TINGO"/>
        <s v="C.H. SANTA ROSA II"/>
        <s v="C.H. SANTA ROSA I"/>
        <s v="C.H. PARIAC"/>
        <s v="C.H. CAHUA"/>
        <s v="C.H. GALLITO CIEGO"/>
        <s v="C.H. MISAPUQUIO"/>
        <s v="C.H. SAN ANTONIO"/>
        <s v="C.H. HUAYLLACHO"/>
        <s v="C.H. SAN IGNACIO"/>
        <s v="C.H. CHEVES"/>
        <s v="C.H. MALPASO"/>
        <s v="C.H. OROYA"/>
        <s v="C.H. PACHACHACA"/>
        <s v="C.H. YAUPI"/>
        <s v="C.H. CANTA"/>
        <s v="C.H. YASO"/>
        <s v="C.H. ACOS"/>
        <s v="C.H. RAVIRA-PACARAOS"/>
        <s v="C.H. NAVA"/>
        <s v="C.T. RAVIRA - PACARAOS"/>
        <s v="C.H. SANTA TERESA"/>
        <s v="C.H. POTRERO"/>
        <s v="C.H. CHARCANI IV"/>
        <s v="C.H. CHARCANI V"/>
        <s v="C.H. CHARCANI I"/>
        <s v="C.H. CHARCANI II"/>
        <s v="C.H. CHARCANI III"/>
        <s v="C.H. CHARCANI VI"/>
        <s v="C.T. CHILINA"/>
        <s v="C.T. PISCO"/>
        <s v="C.T. MOLLENDO"/>
        <s v="C.H. CANCHAYLLO"/>
        <s v="C.H. HUANZA"/>
        <s v="C.H. MACHUPICCHU"/>
        <s v="C.T. DOLORESPATA"/>
        <s v="C.H. PANGOA"/>
        <s v="C.H. RUCUY"/>
        <s v="C.H. SAN GABAN II"/>
        <s v="C.T. TAPARACHI"/>
        <s v="C.T. BELLAVISTA"/>
        <s v="C.H. CHAGLLA"/>
        <s v="C.H. COLLO"/>
        <s v="C.H. JAMBON"/>
        <s v="C.H. PICHANAKI"/>
        <s v="C.H. QUICAPATA"/>
        <s v="C.H. CHAMISERIA"/>
        <s v="C.H. SICAYA HUARISCA"/>
        <s v="C.H. INGENIO"/>
        <s v="C.H. CHANCHAMAYO"/>
        <s v="C.H. CONCEPCION"/>
        <s v="C.H. MACHU"/>
        <s v="C.H. POZUZO"/>
        <s v="C.T. AYACUCHO"/>
        <s v="C.T. SATIPO"/>
        <s v="C.H. ACOBAMBILLA"/>
        <s v="C.H. SAN BALVIN"/>
        <s v="C.H. LLUSITA"/>
        <s v="C.H. CHALHUAMAYO"/>
        <s v="C.H. SAN FRANCISCO"/>
        <s v="C.T. HUANCAYO"/>
        <s v="C.T. POZUZO"/>
        <s v="C.H. ACOBAMBA"/>
        <s v="C.H. PACCHA"/>
        <s v="C.H. GUINEAMAYO"/>
        <s v="C.H. BUENOS AIRES NIEPOS"/>
        <s v="C.T. SALAS"/>
        <s v="C.T. CHOTA"/>
        <s v="C.T. CUTERVO"/>
        <s v="C.H. BAMBAMARCA"/>
        <s v="C.T. MOCUPE"/>
        <s v="C.T. MORROPE"/>
        <s v="C.T. BAMBAMARCA"/>
        <s v="C.H. CHIRICONGA"/>
        <s v="C.H. QUEROCOTO"/>
        <s v="C.T. LA VIÑA MÓVIL"/>
        <s v="C.T. MOTUPE MÓVIL"/>
        <s v="C.H. POMABAMBA"/>
        <s v="C.H. SHIPILCO"/>
        <s v="C.H. HUAYUNGA"/>
        <s v="C.H. CHICCHE"/>
        <s v="C.H. MARIA JIRAY"/>
        <s v="C.H. YAMOBAMBA"/>
        <s v="C.H. TARABAMBA"/>
        <s v="C.H. PAUCAMARCA"/>
        <s v="C.H. CHIQUIAN"/>
        <s v="C.H. CELENDIN"/>
        <s v="C.H. CATILLUC"/>
        <s v="C.T. CHIQUIÁN"/>
        <s v="C.T. SECHURA"/>
        <s v="C.T. MORROPON"/>
        <s v="C.T. HUANCABAMBA"/>
        <s v="C.H. HUANCABAMBA"/>
        <s v="C.T. SANTO DOMINGO"/>
        <s v="C.T. HUÁPALAS"/>
        <s v="C.H. CHALACO"/>
        <s v="C.H. SANTO DOMINGO"/>
        <s v="C.T. CANCHAQUE"/>
        <s v="C.H. CANCHAQUE"/>
        <s v="C.H. QUIROZ"/>
        <s v="C.H. SICACATE"/>
        <s v="C.T. CABALLOCOCHA"/>
        <s v="C.H. EL GERA"/>
        <s v="C.H. SHITARAYACU"/>
        <s v="C.H. CACLIC"/>
        <s v="C.H. EL MUYO"/>
        <s v="C.H. LA PELOTA"/>
        <s v="C.T. IQT. DIESEL - DIESEL"/>
        <s v="C.T. IQUITOS DIESEL WARTSILA"/>
        <s v="C.T. YURIMAGUAS"/>
        <s v="C.T. REQUENA"/>
        <s v="C.T. CONTAMANA"/>
        <s v="C.T. NAUTA"/>
        <s v="C.T. TARAPOTO"/>
        <s v="C.H. PUCARÁ"/>
        <s v="C.H. TABACONAS"/>
        <s v="C.T. LAGUNAS"/>
        <s v="C.T. TAMSHIYACU"/>
        <s v="C.T. INDIANA"/>
        <s v="C.T. SANTA CLOTILDE"/>
        <s v="C.T. EL ALAMO"/>
        <s v="C.T. CABO PANTOJA"/>
        <s v="C.T. EL PORVENIR"/>
        <s v="C.T. PEVAS"/>
        <s v="C.T. PETROPOLIS"/>
        <s v="C.T. SAN PABLO"/>
        <s v="C.T. FLOR DE PUNGA"/>
        <s v="C.T. TAMANCO VIEJO"/>
        <s v="C.T. SAN ROQUE DE MAQUIA"/>
        <s v="C.T. BAGAZAN"/>
        <s v="C.T. SAPUENA"/>
        <s v="C.T. JENARO HERRERA"/>
        <s v="C.T. COLONIA ANGAMOS"/>
        <s v="C.T. INAHUAYA"/>
        <s v="C.T. PAMPA HERMOZA"/>
        <s v="C.T. TIERRA BLANCA"/>
        <s v="C.T. ORELLANA"/>
        <s v="C.H. QUANDA"/>
        <s v="C.T. EL ESTRECHO"/>
        <s v="C.T. GRAN PERÚ"/>
        <s v="C.T. BAGUA GRANDE"/>
        <s v="C.T. CHACHAPOYAS_ELOR"/>
        <s v="C.H. NUEVO SEASME"/>
        <s v="C.H. POMAHUACA"/>
        <s v="C.H. RESTITUCION"/>
        <s v="C.H. ANTUNEZ DE MAYOLO"/>
        <s v="C.T. NUEVA TUMBES"/>
        <s v="C.H. SANDIA"/>
        <s v="C.H. HERCCA"/>
        <s v="C.T. IBERIA"/>
        <s v="C.T. IÑAPARI"/>
        <s v="C.H. HUANCARAY"/>
        <s v="C.H. CHUMBAO"/>
        <s v="C.H. MATARÁ"/>
        <s v="C.H. VILCABAMBA"/>
        <s v="C.H. MANCAHUARA"/>
        <s v="C.H. CHUYAPI"/>
        <s v="C.H. POCOHUANCA"/>
        <s v="C.H. LARAMATE"/>
        <s v="C.T. LUREN"/>
        <s v="C.H. YANAPAMPA"/>
        <s v="C.H. MATUCANA"/>
        <s v="C.H. HUAMPANÍ"/>
        <s v="C.H. MOYOPAMPA"/>
        <s v="C.H. CALLAHUANCA"/>
        <s v="C.H. HUINCO"/>
        <s v="C.T. SANTA ROSA"/>
        <s v="C.T. VENTANILLA"/>
        <s v="C.S. RUBI"/>
        <s v="C.E. CUPISNIQUE"/>
        <s v="C.E. TALARA"/>
        <s v="C.T. MALACAS"/>
        <s v="C.T. MALACAS 2"/>
        <s v="C.T. R.F. MALACAS 3"/>
        <s v="C.H. QUITARACSA"/>
        <s v="C.H. YUNCÁN"/>
        <s v="C.T. ILO 2"/>
        <s v="C.T. RESERVA FRIA ILO"/>
        <s v="C.T. NEPI"/>
        <s v="C.T. CHILCA"/>
        <s v="C.E. PARQUE EÓLICO MARCONA"/>
        <s v="C.E. TRES HERMANAS"/>
        <s v="C.T. FENIX"/>
        <s v="C.T. R.F. IQUITOS NUEVA"/>
        <s v="C.H. LA JOYA"/>
        <s v="C.S. MAJES SOLAR"/>
        <s v="C.S. REPARTICION"/>
        <s v="C.H. NUEVO IMPERIAL"/>
        <s v="C.H. SAN HILARION"/>
        <s v="C.H. HUANCHOR"/>
        <s v="C.H. TAMBORAQUE II"/>
        <s v="C.H. TAMBORAQUE I"/>
        <s v="C.H. YARUCAYA"/>
        <s v="C.T. R.F. PUCALLPA"/>
        <s v="C.T. R.F. PUERTO MALDONADO"/>
        <s v="C.H. CERRO DEL AGUILA"/>
        <s v="C.T. KALLPA"/>
        <s v="C.T. LAS FLORES"/>
        <s v="C.H. LANGUI"/>
        <s v="C.H. RONCADOR"/>
        <s v="C.S. MOQUEGUA FV"/>
        <s v="C.H. LA ESPERANZA"/>
        <s v="C.H. CAÑON DEL PATO"/>
        <s v="C.H. CARHUAQUERO"/>
        <s v="C.H. CARHUAQUERO IV"/>
        <s v="C.H. CAÑA BRAVA"/>
        <s v="C.S. PANAMERICANA SOLAR"/>
        <s v="C.T. HUAYCOLORO"/>
        <s v="C.T. LA GRINGA V"/>
        <s v="C.T. R.F. DE GENERACION ETEN"/>
        <s v="C.H. LAS PIZARRAS"/>
        <s v="C.T. GRUPO AUXILIAR PIZARRAS"/>
        <s v="C.T. PUERTO BRAVO"/>
        <s v="C.T. OQUENDO"/>
        <s v="C.H. SAN GREGORIO"/>
        <s v="C.H. ONGORO"/>
        <s v="C.H. HUANCA"/>
        <s v="C.H. ORCOPAMPA"/>
        <s v="C.T. OCOÑA"/>
        <s v="C.T. CHALA"/>
        <s v="C.T. ATICO"/>
        <s v="C.T. CARAVELI"/>
        <s v="C.H. CARAVELI"/>
        <s v="C.T. COTAHUASI"/>
        <s v="C.H. CHUQUIBAMBA"/>
        <s v="C.H. CHOCOCO"/>
        <s v="C.T. SAN NICOLAS"/>
        <s v="C.H. CURUMUY"/>
        <s v="C.H. POECHOS I"/>
        <s v="C.H. POECHOS II"/>
        <s v="C.H. CHANCAY"/>
        <s v="C.H. PURMACANA"/>
        <s v="C.H. ARICOTA 2"/>
        <s v="C.H. ARICOTA 1"/>
        <s v="C.T. INDEPENDENCIA"/>
        <s v="C.S. TACNA SOLAR"/>
        <s v="C.T. AGUAYTÍA"/>
        <s v="C.T. ATALAYA"/>
        <s v="C.T. DIESEL"/>
        <s v="C.H. CANUJA"/>
        <s v="C.T.E. PUCALLPA"/>
        <s v="C.H. COELVIHIDRO 1 - QUIPICO"/>
        <s v="C.H. CARHUAC"/>
        <s v="C.H. LONYA GRANDE"/>
        <s v="C.T. ISLA SANTA ROSA"/>
        <s v="C.T. JAEN - ELOR"/>
        <s v="C.T. MAYORUNA"/>
        <s v="C.T. SAN FRANCISCO"/>
        <s v="C.T. SAN IGNACIO"/>
        <s v="C.T. TABLAZO COLÁN"/>
        <s v="C.H. RENOVANDES"/>
        <s v="C.E. WAYRA"/>
        <s v="C.S. INTIPAMPA"/>
        <s v="C.T. CATALINA"/>
        <s v="C.T. STO. DOMINGO DE LOS OLLEROS"/>
        <s v="C.H. HER 1"/>
        <s v="C.H. MARAÑON"/>
        <s v="C.H. ANGEL I"/>
        <s v="C.H. ANGEL II"/>
        <s v="C.H. ANGEL III"/>
        <s v="C.H PATAPO"/>
        <s v="C.T. EL PEDREGAL"/>
        <s v="C.T. CERRO VERDE"/>
        <s v="C.T. RECKA"/>
        <s v="C.H. HUASAHUASI II"/>
        <s v="C.H. SANTA CRUZ I"/>
        <s v="C.H. SANTA CRUZ II"/>
        <s v="C.H. HUASAHUASI I"/>
        <s v="C.H. RUNATULLO III"/>
        <s v="C.H. RUNATULLO II"/>
        <s v="C.T. PASCO"/>
        <s v="C.H. ZAÑA"/>
        <s v="C.T. JUAN VELAZCO ALVARADO"/>
        <s v="C.T. ISLANDIA"/>
        <s v="C.H. LA PISUQUIA"/>
        <s v="C.H. 8 DE AGOSTO"/>
        <s v="C.H. EL CARMEN"/>
        <s v="C.T. ORCOPAMPA"/>
        <s v="C.T. PURUS"/>
        <s v="C.S. PURUS"/>
        <s v="C.T. VILLACURI"/>
        <s v="C.T. SAN LORENZO"/>
        <s v="C.T. GRUPO MOVIL EMERGENCIA"/>
        <s v="C.E. HUAMBOS"/>
        <s v="C.E. DUNA"/>
        <s v="C.H. MANTA I"/>
        <s v="C.T. CALLAO"/>
        <m/>
        <s v="C.T. CALCAREOS"/>
        <s v="C.T. GAS"/>
        <s v="C.T. OLEAGINOSA CALLAO"/>
        <s v="C.T. AREQUIPA"/>
        <s v="C.T. FIDEERIA LIMA"/>
        <s v="C.T. MOLINOS SANTA ROSA"/>
        <s v="C.T. MOLINOS CALLAO"/>
        <s v="C.T. NICOVITA TRUJILLO"/>
        <s v="C.T. ANAMA"/>
        <s v="C.T. ANABI"/>
        <s v="C.T. TINTAYA"/>
        <s v="C.T. APUMAYO"/>
        <s v="C.T. ARCATA"/>
        <s v="C.T. SIPÁN"/>
        <s v="C.T. ARES"/>
        <s v="C.T. SELENE"/>
        <s v="C.T. PALLANCATA"/>
        <s v="C.T. TUCARI"/>
        <s v="C.T. JESICA"/>
        <s v="C.H. MARCAPAMPA"/>
        <s v="C.H. CHAPRIN"/>
        <s v="C.T. PLANTA PISCO"/>
        <s v="C.T. PLANTA CHANCAY"/>
        <s v="C.T. HUAYLLACHO"/>
        <s v="GRUPOS ALQUILADOS"/>
        <s v="C.H. JUPAYRAGRA"/>
        <s v="C.H. RIO BLANCO"/>
        <s v="C.H. YAULI"/>
        <s v="C.H. SACSAMARCA"/>
        <s v="C.T. MALLAY"/>
        <s v="C.H. PATÓN"/>
        <s v="C.H. TUCSIPAMPA"/>
        <s v="C.H. HUAPA"/>
        <s v="C.H. HUANCARAMA"/>
        <s v="C.T. UCHUCCHACUA"/>
        <s v="C.T. CORDOVA"/>
        <s v="C.T. ISHIHUINCA"/>
        <s v="C.T. PLANTA"/>
        <s v="C.T. MINA"/>
        <s v="C.T. CARTAVIO"/>
        <s v="C.T. EL CARMEN"/>
        <s v="C.T. JUANITA"/>
        <s v="C.H. SANTA INES"/>
        <s v="C.T. CELIMA 01"/>
        <s v="C.T. CELIMA 02"/>
        <s v="C.T. CELIMA 03"/>
        <s v="C.T. SAN JUAN"/>
        <s v="C.T. CEMENTOS RIOJA"/>
        <s v="C.H. BAÑOS V"/>
        <s v="C.H. SHAGUA"/>
        <s v="C.H. HUANCHAY"/>
        <s v="C.H. SAN JOSÉ"/>
        <s v="C.H. FRANCOIS"/>
        <s v="C.H. CACRAY"/>
        <s v="C.H. YANAHUIN"/>
        <s v="C.H. BAÑOS IV"/>
        <s v="C.H. BAÑOS III"/>
        <s v="C.H. BAÑOS II"/>
        <s v="C.H. BAÑOS I"/>
        <s v="C.T. ESPERANZA"/>
        <s v="C.T. PLANTA CONCENTRADORA"/>
        <s v="C.T. TAJO DON PABLO"/>
        <s v="C.T. LOTE X"/>
        <s v="C.H. PÍAS 1"/>
        <s v="C.T. PARCOY"/>
        <s v="C.T. ACEROS"/>
        <s v="C.T. CORPORACIÓN 1"/>
        <s v="C.T. CORPORACIÓN 2"/>
        <s v="C.T. PLANTA SUPE"/>
        <s v="C.T. PLANTA TAMBO DE MORA"/>
        <s v="C.T. PLANTA CHIMBOTE"/>
        <s v="C.T. CASA GRANDE"/>
        <s v="C.T. VINCHOS"/>
        <s v="C.T. TAMBO DE MORA"/>
        <s v="C.T. IEQSA"/>
        <s v="C.T. PLANTA HUACHIPA"/>
        <s v="C.T. UBINAS"/>
        <s v="C.T. RIO SECO"/>
        <s v="C.T. REFINERÍA IQUITOS"/>
        <s v="C.T. TEXTIL PIURA"/>
        <s v="C.T. TURBO GENERADOR 5"/>
        <s v="C.T. TURBO GENERADOR 1"/>
        <s v="C.T. TURBO GENERADOR 2"/>
        <s v="C.T. TURBO GENERADOR 3"/>
        <s v="C.T. TURBO GENERADOR 4"/>
        <s v="C.T. UNIDAD DIESEL"/>
        <s v="C.T. NUEVA REFINERIA"/>
        <s v="C.T. MAQUIA"/>
        <s v="C.T. AGUA CALIENTE"/>
        <s v="C.T. PUERTO ORIENTE"/>
        <s v="C.T. PACAYA"/>
        <s v="C.T. MEPSA"/>
        <s v="C.H. CANDELARIA"/>
        <s v="C.T. MILPO"/>
        <s v="C.T. SAN RAFAEL"/>
        <s v="C.T. PUCAMARCA"/>
        <s v="C.T. FUNDICIÓN DIESEL"/>
        <s v="C.T. FUNDICIÓN GAS NATURAL"/>
        <s v="C.T. KOLPA"/>
        <s v="C.H. MONOBAMBA"/>
        <s v="C.T. SAN VICENTE"/>
        <s v="C.T. LA ZANJA"/>
        <s v="C.T. ESTACION 8"/>
        <s v="C.T. ESTACION 5"/>
        <s v="C.T. ESTACION 1"/>
        <s v="C.T. ANDOAS"/>
        <s v="C.T. ESTACION MORONA"/>
        <s v="C.T. BAYOVAR"/>
        <s v="C.T. ESTACION 9"/>
        <s v="C.T. ESTACION 6"/>
        <s v="C.T. ESTACION 7"/>
        <s v="C.T. OXIDO DE PASCO"/>
        <s v="C.T. PACASMAYO"/>
        <s v="C.H. SAN MARTÍN DE PORRES"/>
        <s v="C.H. SAN JUDAS TADEO"/>
        <s v="C.T. SAMANCO"/>
        <s v="C.T. MALABRIGO"/>
        <s v="C.T. SUPE"/>
        <s v="C.T. PISCO NORTE"/>
        <s v="C.T. PISCO SUR"/>
        <s v="C.T. NEPESUR"/>
        <s v="C.T. PAMPA MELCHORITA II"/>
        <s v="C.T. MALVINAS"/>
        <s v="C.T. BAT.5 - PAVAYACU"/>
        <s v="C.T. 149 - PAVAYACU"/>
        <s v="C.T. CORRIENTES 1"/>
        <s v="C.T. 130X - PAVAYACU"/>
        <s v="C.T. CORRIENTES 2"/>
        <s v="C.T. BAT. 3 YANAYACU"/>
        <s v="C.T. BAT. 8 CHAMBIRA"/>
        <s v="C.T. CAPIRONA"/>
        <s v="C.T. NUEVA ESPERANZA"/>
        <s v="C.T. FRACCIONAMIENTO PISCO"/>
        <s v="C.H. EL TINGO"/>
        <s v="C.T. J.A. SAMANIEGO ALC"/>
        <s v="C.T. PATAZ"/>
        <s v="C.T. ISCAYCRUZ"/>
        <s v="C.T. LAGSAURA"/>
        <s v="C.H. CASHAUCRO"/>
        <s v="C.T. LA PAMPILLA"/>
        <s v="C.T. SAN ANDRES"/>
        <s v="C.T. RIO SECO - EL"/>
        <s v="C.T. RIO SECO - TV"/>
        <s v="C.H. MINI CC.HH.EL TINGO"/>
        <s v="C.T. NEGRITOS"/>
        <s v="C.T. SUDAMERICANA"/>
        <s v="C.H. HUALLANCA NUEVA"/>
        <s v="C.T. HUANZALÁ"/>
        <s v="C.H. PALLCA"/>
        <s v="C.T. PALLCA"/>
        <s v="C.T. EMERGENCIA FUND ILO"/>
        <s v="C.H. CUAJONE"/>
        <s v="C.T. REFINERÍA"/>
        <s v="C.T. MINICENTRALES L-1AB"/>
        <s v="C.T. GUAYABAL"/>
        <s v="C.T. HUAYURI"/>
        <s v="C.T. CHIMBOTE"/>
        <s v="C.T. VEGUETA"/>
        <s v="C.T. ILO"/>
        <s v="C.T. PAITA"/>
        <s v="C.T. MATARANI"/>
        <s v="C.T. TRUPAL"/>
        <s v="C.T. TUMÁN"/>
        <s v="C.T. MALTERIA LIMA"/>
        <s v="C.T. ATE"/>
        <s v="C.T. CUSCO"/>
        <s v="C.T. AREQUIPA DORADA"/>
        <s v="C.T. MOTUPE"/>
        <s v="C.H. CARPAPATA III"/>
        <s v="C.H. CARPAPATA II"/>
        <s v="C.H. CARPAPATA I"/>
        <s v="C.T. ANDINO"/>
        <s v="C.T. ATOCONGO"/>
        <s v="C.T. CEMENTOS LIMA"/>
        <s v="C.T. CEMENTOS LIMA 2"/>
        <s v="C.H. LLAPAY"/>
        <s v="C.T. CERRO DE PASCO"/>
        <s v="C.T. SAN CRISTOBAL"/>
        <s v="C.T. CARAHUACRA"/>
        <s v="C.T. ANDAYCHAGUA"/>
        <s v="C.T. TICLIO"/>
        <s v="C.T. PLANTA VICTORIA"/>
        <s v="C.T. PAMPA LARGA"/>
        <s v="C.T. MAQUI MAQUI"/>
        <s v="C.T. YANACOCHA NORTE"/>
        <s v="C.T. CHINA LINDA"/>
        <s v="C.T. QUINUA"/>
        <s v="C.T. POND. DE CARACHUGO"/>
        <s v="C.T. LA PLAJUELA"/>
        <s v="C.T. GOLD MILL"/>
        <s v="C.T. YANAQUIHUA"/>
        <s v="C.H. RAPAZ II"/>
        <s v="C.T. CONTONGA"/>
        <s v="C.T. CAJAMARQUILLA (EL)"/>
        <s v="C.T. CAJAMARQUILLA (TV)"/>
        <s v="C.T. CAJAMARQUILLA 1 (EL)"/>
        <s v="C.T. CAJAMARQUILLA 2 (EL)"/>
        <s v="C.T. CAJAMARQUILLA 2 (TV)"/>
        <s v="C.T. CAJAMARQUILLA 3 (EL)"/>
        <s v="C.T. QUELLAVECO"/>
        <s v="C.T. SALVIANI"/>
        <s v="C.T. CORTADERA"/>
        <s v="C.T. DRENAJE SECTOR MINA"/>
        <s v="C.H. PEDRO RUIZ GALLO"/>
        <s v="C.H. OCROS"/>
        <s v="C.T. CAJACAY"/>
        <s v="C.T. LLAMELLIN"/>
        <s v="C.H. CHALAN (MINI CENTRAL)"/>
        <s v="C.H. EL VERDE (MINI CENTRAL)"/>
        <s v="C.H. STA. ROSA DE CONGONA (MINI CENTRAL)"/>
        <s v="C.H. TAMBORAPA PUEBLO"/>
        <s v="C.T. LA GRAMA"/>
        <s v="C.H. SAN RAFAEL"/>
        <s v="C.T. PAMPANO"/>
        <s v="C.T. CASERIO GRAU"/>
        <s v="C.T. SANTO TOMÁS"/>
        <s v="C.T. ALEGRÍA"/>
        <s v="C.T. MASUKO"/>
        <s v="C.T. PLANCHON"/>
        <s v="C.H. QUIPARACRA"/>
        <s v="C.T. MUNICIPALIDAD DE CRUCETA"/>
        <s v="C.T. CONCEJO DISTRITAL ANANEA"/>
        <s v="C.T. CONCEJO DISTRITAL MOHO"/>
        <s v="C.T. CONCESO DISTRITAL ASILLO"/>
        <s v="C.T. CONSEJO DISTRITAL TILALI"/>
        <s v="C.T. CONSEJO DISTRITAL ZEPITA"/>
        <s v="C. H. SAN MARCOS"/>
        <s v="C.T. AWAJUN"/>
        <s v="C.T. CAMPANILLA"/>
        <s v="C.T. DISTRITO DE PUEBLO LIBRE"/>
        <s v="C.T. HUICUNGO"/>
        <s v="C.T. NARANJILLO"/>
        <s v="C.T. PALESTINA"/>
        <s v="C.T. PONGO DE CAYNARACHI"/>
        <s v="C.T. PORVENIR"/>
        <s v="C.T. SHAMPUYACU"/>
        <s v="C.T. VISTA ALEGRE"/>
        <s v="C.T. AGUA BLANCA"/>
        <s v="C.T. EL ESLABÓN"/>
        <s v="C.T. HUIMBAYOC"/>
        <s v="C.T. LA HUARPIA"/>
        <s v="C.T. NARANJOS"/>
        <s v="C.T. PACAYZAPA"/>
        <s v="C.T. SAN HILARIÓN"/>
        <s v="C.T. ZAPATERO"/>
        <s v="C.T. CASERIO BELLA FLOR"/>
        <s v="C.T. CASERIO HUIPOCA"/>
        <s v="C.T. CASERIO NESHUYA"/>
        <s v="C.T. CASERIO PUERTO ALEGRE"/>
        <s v="C.T. CASERIO SAN FRANCISCO"/>
        <s v="C.T. CASERIO VON HUMBOLDT"/>
        <s v="C.T. MUNICIPALIDAD DE CAMPO VERDE"/>
        <s v="C.T. MUNICIPALIDAD DE ATALAYA"/>
        <s v="C.T. MUNICIPALIDAD DE CURIMANA"/>
        <s v="C.T. MUNICIPALIDAD DE IPARIA"/>
        <s v="C.T. MUNICIPALIDAD DE IRAZOLA"/>
        <s v="C.T. MUNICIPALIDAD DE MASISEA"/>
        <s v="C.T. MUNICIPALIDAD DE NUEVA REQUENA "/>
        <s v="C.T. MUNICIPALIDAD DE SEPAHUA"/>
        <s v="C.T. MUNICIPALIDAD DE TASHITEA"/>
        <s v="C.T. MUNICIPALIDAD DISTRITAL DE YURUA"/>
        <s v="C.T. MUNICIPALIDAD PROVINCIAL DE PURUS"/>
        <s v="C.T. MUNICIPALIDAD TAHUANIA - NUEVA ITALIA"/>
        <s v="C.T. MUNICIPALIDAD TAHUANIA - SAN JOSÉ"/>
        <s v="C.T. MUNICIPALIDAD TAHUANIA - SEMPAYA"/>
        <s v="C. T. SAPOSOA"/>
        <s v="C. T. SHANAO"/>
        <s v="C. T. SHATOJA"/>
        <s v="C. T. TINGO DE PONAZA"/>
        <s v="C. T. CHAZUTA"/>
        <s v="C. T. NUEVA CAJAMARCA"/>
        <s v="C. T. SACANCHE"/>
        <s v="C.E. PTO. MALABRIGO"/>
        <s v="C.T. YAUTAN"/>
        <s v="G.T. MARCA"/>
        <s v="G.T. CHALAMARCA"/>
        <s v="G.T. ICAMANCHE"/>
        <s v="G.T. LLAPA"/>
        <s v="G.T. SAUCEPAMPA"/>
        <s v="G.T. AURAHUA"/>
        <s v="G.T. CHUPAMARCA"/>
        <s v="G.T. HONORIA"/>
        <s v="C.E. MARCONA"/>
        <s v="G.T. HUANCANO"/>
        <s v="G.T. SAN LUIS DE SHUARO"/>
        <s v="C.T. BOLIVAR"/>
        <s v="C.H. HONGOS I ETAPA"/>
        <s v="C.H. QUINCHES"/>
        <s v="C.H. SANTA LEONOR"/>
        <s v="G.T. CAJATAMBO"/>
        <s v="G.T. YAUYOS"/>
        <s v="G.T. LABERINTO"/>
        <s v="C.H. FRIAS"/>
        <s v="C.H. HUARMACA"/>
        <s v="C.T. LANCOES"/>
        <s v="C.T. LOS ENCUENTROS DE PILARES"/>
        <s v="C.T. PARACHIQUE"/>
        <s v="C.H. MACUSANI"/>
        <s v="G.T. AMANTANI"/>
        <s v="G.T. CARASO"/>
        <s v="G.T. LARAQUERI"/>
        <s v="G.T. MAZO CRUZ"/>
        <s v="G.T. UCHIZA"/>
        <s v="C.T. CAÑAVERAL / CASITAS"/>
        <s v="G.T. BELLA FLOR"/>
        <s v="G.T. CAMPOVERDE"/>
        <s v="G.T. SAN ALEJANDRO"/>
        <s v="C.H. TAMBOBAMBA"/>
        <s v="C.H. DE CHIVAY"/>
        <s v="C.H. DE TUTI"/>
        <s v="C.H. DE CAYLLOMA"/>
        <s v="C.H. DE LUCANAS"/>
        <s v="C.H. DE SORAS"/>
        <s v="C.H. DE YUNGAPATA"/>
        <s v="C.H. DE CAUDAY"/>
        <s v="C.H. DE COLASAY"/>
        <s v="C.H. DE CONCHÁN"/>
        <s v="C.H. DE CHADÍN"/>
        <s v="C.H. DE HUALGAYOC"/>
        <s v="C.H. DE SAYAMUD"/>
        <s v="C.H. DE SANTO TOMÁS"/>
        <s v="C.H. DE PACCHA"/>
        <s v="C.H. DE YURACYACU"/>
        <s v="C.H. TRES CRUCES"/>
        <s v="C.H. DE MONTAÑEZA"/>
        <s v="C.H. DE HUACRACHUCO"/>
        <s v="C.H. DE BOLIVAR"/>
        <s v="C.H. DE PATAZ"/>
        <s v="C.H. DE OMATE"/>
        <s v="C.H. DE PUQUINA"/>
        <s v="C.H. DE SAN CRISTOBAL"/>
        <s v="C.H. DE HUACHÓN"/>
        <s v="C.H. UNTUCA QUIACA"/>
        <s v="C.H. DE AYAPATA"/>
        <s v="C.H. DE CUYO CUYO"/>
        <s v="C.H. DE OLLACHEA"/>
        <s v="C.H. PHARA"/>
        <s v="C.H. DE NARANJOS"/>
        <s v="C.T. PLANTA MOLLENDO"/>
        <s v="C.T. PLANTA SAMANCO"/>
        <s v="C.T. EL SANTA"/>
        <s v="C.T. ALIMENTOS MARÍTIMOS"/>
        <s v="C.T. NUEVA CALIFORNIA"/>
        <s v="C.T. SANTO TORIBIO"/>
        <s v="C.T. COMPAÑÍA PERUANA DEL AZÚCAR S.A."/>
        <s v="C.T. PESQUERA SARIMON"/>
        <s v="C.T. PESQUERA CAROLINA"/>
        <s v="C.T. PESQUERA CAROLINA - HUARMEY"/>
        <s v="C.T. CORPORACIÓN DEL MAR"/>
        <s v="C.T. CORPORACIÓN FISH PROTEIN"/>
        <s v="C.T. PESQUERA RIBAR"/>
        <s v="C.T. PESQUERA MAUI"/>
        <s v="C.T. ENVASADORA EXPORT - PLANTA SAMANCO"/>
        <s v="C.T. POLARIS"/>
        <s v="C.T. ISLAY-MEIGGS"/>
        <s v="C.T. ISLAY-ZONA IND."/>
        <s v="C.T. SIPESA-CHIMBOTE"/>
        <s v="C.T. PESCA CONSERVAS Y DERIVADOS"/>
        <s v="C.T. ACUARIUS"/>
        <s v="C.T. PESQUERA ARCO IRIS"/>
        <s v="C.T. EXALMAR"/>
        <s v="C.T. HAYDUK - ANCASH"/>
        <s v="C.T. PIANGESA CHIMBOTE"/>
        <s v="C.T. PIANGESA HUARMEY"/>
        <s v="C.T. PESQUERA MARCO POLO"/>
        <s v="C.T. PESQUERA SAN FERMÍN CHIMBOTE"/>
        <s v="C.T. PESQUERA VISTA FLORIDA"/>
        <s v="C.T. PROFISH"/>
        <s v="C.T. RAMA FIBRA"/>
        <s v="C.H. RAUL VIZCARRA SMITH"/>
        <s v="C.T. SERVICIOS DE EMBARQUE"/>
        <s v="C.T. SIDERPERU"/>
        <s v="C.T. STARFISH"/>
        <s v="C.T. CHACCHUILLE"/>
        <s v="C.T. ENAPU-AREQUIPA"/>
        <s v="C.T. GLORIA - APLAO"/>
        <s v="C.T. GLORIA - AREQUIPA"/>
        <s v="C.T. GLORIA - LA JOYA"/>
        <s v="C.T. GLORIA - LLUTA"/>
        <s v="C.T. GLORIA - MEJÍA"/>
        <s v="C.T. GLORIA - PAMPACOLCA"/>
        <s v="C.T. GLORIA - SANTA RITA"/>
        <s v="C.T. SIPESA-ATICO"/>
        <s v="C.T. SIPESA-MATARANI"/>
        <s v="C.T. SIPESA-MOLLENDO"/>
        <s v="C.T. CASA FUERZA"/>
        <s v="C.H. SOCOSANI-AREQUIPA"/>
        <s v="C.T. SOCOSANI"/>
        <s v="C.T. YURA"/>
        <s v="C.H. ALGAMARCA"/>
        <s v="C.H. TAMBOMAYO (MINI CENTRAL)"/>
        <s v="C.H. TRINIDAD"/>
        <s v="C.H. COCLA"/>
        <s v="C.H. TEJIDOS URCOS"/>
        <s v="C.T. JARDINES DE TE"/>
        <s v="C.T. PROGRESO"/>
        <s v="C.T. OTUMA"/>
        <s v="C.T. EPESCA"/>
        <s v="C.T. SIPESA-PISCO"/>
        <s v="C.T. PIANGESA ICA"/>
        <s v="C.T. AGROPECUARIA CHIMU - ENGORDE GRANJA"/>
        <s v="C.T. AGROPECUARIA CHIMU - GRANJA"/>
        <s v="C.T. AGROPECUARIA CHIMU - INCUBADORA"/>
        <s v="C.T. AGROPECUARIA CHIMU - MOLINO"/>
        <s v="C.T. ASCOPE (EMERGENCIA)"/>
        <s v="C.T. PESQUERA MAURICE"/>
        <s v="C.T. PLANTA 2-TRUJILLO"/>
        <s v="C.T. SIPESA-CHICAMA N°1"/>
        <s v="C.T. SIPESA-CHICAMA N°2"/>
        <s v="C.T. MULTISERVICIOS PESQUEROS"/>
        <s v="C.T. NORSAC"/>
        <s v="C.T. HAYDUK - MALABRIGO"/>
        <s v="C.T. PIANGESA ASCOPE"/>
        <s v="C.T. AGRODERIVADOS"/>
        <s v="C.T. AGROPROCESADORA"/>
        <s v="C.T. CODAVYSE"/>
        <s v="C.T. COMERCIAL NUEVO HORIZONTE"/>
        <s v="C.T. TURBINAS-PLANTA FUERZA"/>
        <s v="C.T. POMALCA"/>
        <s v="C.T. CASA FUERZA-FABRICA"/>
        <s v="C.T. LA ABEJA"/>
        <s v="C.T. LA TEJERSA"/>
        <s v="C.T. LIMES"/>
        <s v="C.T. MARAÑÓN"/>
        <s v="C.T. FUNDO POTRERO"/>
        <s v="C.T. PURINA - LIMA"/>
        <s v="C.T. AGROALPESA"/>
        <s v="C.T. AGROPECUARIA SAN FELIPE"/>
        <s v="C.T. ALIANZA COMERCIAL"/>
        <s v="C.T. CEPER"/>
        <s v="C.T. CELIMA - LURIGANCHO"/>
        <s v="C.T. CEPERSA"/>
        <s v="C.T. PLANTA 1-LOS OLIVOS"/>
        <s v="C.T. PLANTA 5-LOS HORNOS"/>
        <s v="C.T. EMBUTIDOS HUARAL"/>
        <s v="C.T. FIJESA"/>
        <s v="C.T. CENTRO PAPELERO"/>
        <s v="C.T. GRUNEPA-CHANCAY"/>
        <s v="C.T. INDUMAR"/>
        <s v="C.T. PLANTA FUERZA N°1"/>
        <s v="C.T. PLANTA FUERZA N°2"/>
        <s v="C.T. LIMA CAUCHO"/>
        <s v="C.T. COLQUISIRI"/>
        <s v="C.T. MOBIL OIL"/>
        <s v="C.T. POLAR CHANCAY"/>
        <s v="C.T. PESQUERA SAN FERMÍN CHANCAY"/>
        <s v="C.T. PESQUEROS PERUANOS CHANCAY"/>
        <s v="C.T. REDONDOS - GRANJA J.F."/>
        <s v="C.T. REDONDOS - PLANTA ALIMENTOS"/>
        <s v="C.T. REMESA ASTILLEROS"/>
        <s v="C.T. SHELL LUBRICANTES"/>
        <s v="C.T. SVEDALA SKEGA"/>
        <s v="C.T. JICAMARCA"/>
        <s v="C.T. BAKER HUGHES"/>
        <s v="C.T. LA SELVA"/>
        <s v="C.T. ESTACIÓN NAVAL"/>
        <s v="C.T. IND. IQUITOS"/>
        <s v="C.T. GLORIA - MOQUEGUA"/>
        <s v="C.T. HAYDUK - ILO"/>
        <s v="C.T. AUSTRAL GROUP - PAITA"/>
        <s v="C.T. PESQUERA ESTRELLA"/>
        <s v="C.T. SIPESA-PAITA"/>
        <s v="C.T. IND. DARUMA"/>
        <s v="C.T. MERCANTILE PERÚ OIL"/>
        <s v="C.T. OPESA"/>
        <s v="C.T. EL ALTO"/>
        <s v="C.T. HAYDUK - PIURA"/>
        <s v="C.T. PETREX MOVIL"/>
        <s v="C.T. BATERÍA NO. 1 PEÑA NEGRA TIERRA"/>
        <s v="C.T. CASA DE FUERZA NEGRITOS"/>
        <s v="C.T. CASA DE FUERZA PARCELA 25"/>
        <s v="C.T. CASA DE FUERZA TORTUGA"/>
        <s v="C.T. ESTACIÓN REPETIDORA TABLAZO"/>
        <s v="C.T. FLOTANTE LOBITOS"/>
        <s v="C.T. P.T.S."/>
        <s v="C.T. PLATAFORMA 4D LITORAL MAR"/>
        <s v="C.T. PLATAFORMA CC LOBITOS MAR"/>
        <s v="C.T. PLATAFORMA DD PEÑA NEGRA MAR"/>
        <s v="C.T. PLATAFORMA HH PEÑA NEGRA MAR"/>
        <s v="C.T. PLATAFORMA KK PEÑA NEGRA MAR"/>
        <s v="C.T. PLATAFORMA L010 LOBITOS MAR"/>
        <s v="C.T. PLATAFORMA LT11 LITORAL MAR"/>
        <s v="C.T. PLATAFORMA PG PROVIDENCIA MAR"/>
        <s v="C.T. PLATAFORMA PQ PROVIDENCIA MAR"/>
        <s v="C.T. PLATAFORMA Z PEÑA NEGRA MAR"/>
        <s v="C.T. PRIMAVERA LOBITOS TIERRA"/>
        <s v="C.T. PROVIDENCIA NO.1"/>
        <s v="C.T. BATERÍA 341"/>
        <s v="C.T. PLANTA DE FUERZA SKYTOP I"/>
        <s v="C.T. PRODUCTOS MARINOS PIURA"/>
        <s v="C.T. ESTACIÓN DE GENERADORES FOLCHE"/>
        <s v="C.T. SCHLUMBERGER OILFIELD"/>
        <s v="C.T. CECOVASA"/>
        <s v="C.T. CEMENTOS SUR "/>
        <s v="C.T. MINERA ANANEA"/>
        <s v="C.T. MINA REGINA"/>
        <s v="C.T. SAN ANTONIO DE POTO"/>
        <s v="C.T. PROYECTO PAMPA"/>
        <s v="C.T. GLORIA - LOCUMBA"/>
        <s v="C.T. ACQUATUMBES - CAMPO 1"/>
        <s v="C.T. ACQUATUMBES - PLANTA"/>
        <s v="C.T. AQUAFARM"/>
        <s v="C.T. BIOLTECSA - PLANTA MANCORA "/>
        <s v="C.T. BIOLTECSA - PLANTA PANAMERICANA NORTE"/>
        <s v="C.T. BIOLTECSA - PLANTA PLAYA HERMOSA"/>
        <s v="C.T. CONGELADOS Y FRESCOS"/>
        <s v="C.T. LANGOSTINERA TUMPIS"/>
        <s v="C.T. RINYSA-PLANTA 1"/>
        <s v="C.T. RINYSA-PLANTA 2"/>
        <s v="C.T. EMPACADORA NAUTILUS"/>
        <s v="C.T. HIELOSA"/>
        <s v="C.T. DOMINGO RODAS"/>
        <s v="C.T. LA BOCANA"/>
        <s v="C.T. MOLINO LA CRUZ"/>
        <s v="C.T. PROMANORSA"/>
        <s v="C.T. AGROCINSA"/>
        <s v="C.T. ALFONSO VELASQUEZ"/>
        <s v="C.T. ALFONSO VELASQUEZ - FCA. DE HIELO"/>
        <s v="C.T. CANTEC"/>
        <s v="C.T. SANTA ADELA"/>
        <s v="C.T. CONSERVERA EL PILAR"/>
        <s v="C.T. PESQUERO ARTESANAL CULEBRAS"/>
        <s v="C.T. NADIA DENISSE"/>
        <s v="C.T. TUCCHISA"/>
        <s v="C.T. FÁBRICAS DE PROTEÍNAS"/>
        <s v="C.T. GERENCIA REPRESENTACIONES"/>
        <s v="C.T. INPESCO"/>
        <s v="C.T. INSTALACIONES ELECTROMECÁNICAS"/>
        <s v="C.T. INVERSIONES PESQUERAS"/>
        <s v="C.T. RIGEL"/>
        <s v="C.T. J.C. ASTILLEROS"/>
        <s v="C.T. JADRAN"/>
        <s v="C.T. PACÍFICO SEIPHEN"/>
        <s v="C.T. FÁBRICA DE HIELO"/>
        <s v="C.T. FRIO CASMA S.R.L."/>
        <s v="C.T. PRODUCTOS MARINOS ANCASH"/>
        <s v="C.T. PESQUEROS PERUANOS CHIMBOTE"/>
        <s v="C.T. SAN DIONICIOS"/>
        <s v="C.T. UNIÓN OLEAGINOSA"/>
        <s v="C.T. ALPALANA"/>
        <s v="C.T. ALPALANA HILANDERÍA"/>
        <s v="C.T. ALPALANA TINTORERÍA"/>
        <s v="C.T. ELSA - AREQUIPA"/>
        <s v="C.T. INCA TOPS (PLANTA I)"/>
        <s v="C.T. INCA TOPS (PLANTA II)"/>
        <s v="C.T. INCALPACA"/>
        <s v="C.T. LAIVE"/>
        <s v="C.T. MANUFACTURAS DEL SUR"/>
        <s v="C.T. PRAXAIR"/>
        <s v="C.T. PRODUCTORAS AGRARIOS"/>
        <s v="C.T. PRODUCTOS DEL SUR"/>
        <s v="C.T. SACOS DEL SUR"/>
        <s v="C.H. YUMAHUAL"/>
        <s v="C.H. HUACATAZ"/>
        <s v="C.H. ATAHUALPA"/>
        <s v="C.H. EL TINTE"/>
        <s v="C.T. CAJAMARQUINA"/>
        <s v="C.T. COCLA"/>
        <s v="C.T. LA REYNA"/>
        <s v="C.T. ELSA - CUZCO"/>
        <s v="C.T. ENACO CUZCO"/>
        <s v="C.T. ENACO YANATILE"/>
        <s v="C.T. LA UNIÓN"/>
        <s v="C.T. MADERERA FRETEL"/>
        <s v="C.T. KUENNEN Y DUANNE"/>
        <s v="C.T. APEISA"/>
        <s v="C.T. EMBOTELLADORA ICA"/>
        <s v="C.T. OLEAGINOSA ICA"/>
        <s v="C.T. COPEXA - BEST PERÚ"/>
        <s v="C.T. SANTA MARTHA"/>
        <s v="C.T. CORPORACIÓN MOLINERA"/>
        <s v="C.T. ELSA - ICA"/>
        <s v="C.T. HOJA REDONDA"/>
        <s v="C.T. PLANTA II-SAN CRISTOBAL"/>
        <s v="C.T. TACAMA"/>
        <s v="C.T. DEL CENTRO"/>
        <s v="C.T. AVICOLA EL ROCÍO - CAMAL"/>
        <s v="C.T. AVICOLA EL ROCÍO - INCUBADORA"/>
        <s v="C.T. AVICOLA EL ROCÍO - MOLINO"/>
        <s v="C.T. AVICOLA EL ROCÍO - PLANTA ILSA"/>
        <s v="C.T. CAMAL SAN FRANCISCO"/>
        <s v="C.T. CURTIEMBRE CHIMÚ"/>
        <s v="C.T. DANPER"/>
        <s v="C.T. RAZZETO"/>
        <s v="C.T. ENRIQUE CASSINELLI"/>
        <s v="C.T. COGORNO TRUJILLO"/>
        <s v="C.T. HIELERA MILAGROS"/>
        <s v="C.T. HIELOS CASSINELLI"/>
        <s v="C.T. AÑAÑOS"/>
        <s v="C.T. IND. CARTAVIO"/>
        <s v="C.T. INDUSTRIAS DEL LATÓN"/>
        <s v="C.T. ITALMAR"/>
        <s v="C.T. MOLINO TRUJILLO"/>
        <s v="C.T. PLANTA DE GALLETAS TRUJILLO"/>
        <s v="C.T. MOLINO EL CHOLO"/>
        <s v="C.T. MOLINO IRIS"/>
        <s v="C.T. MOLINO LA PERLA - ALIMENTOS"/>
        <s v="C.T. MOLINO LA PERLA - INCUBADORA"/>
        <s v="C.T. NORPACK"/>
        <s v="C.T. PREMOLDEADOS DE CONCRETO"/>
        <s v="C.T. SOCONSA"/>
        <s v="C.T. TABLEROS PERUANOS"/>
        <s v="C.T. TALSA"/>
        <s v="C.T. YUGO"/>
        <s v="C.T. LA CONCORDIA"/>
        <s v="C.T. SOL GAS - LAMBAYEQUE"/>
        <s v="C.T. CORPESCA"/>
        <s v="C.T. MOLINO SAN NICOLAS"/>
        <s v="C.T. EMBOTELLADORA LAMBAYEQUE"/>
        <s v="C.T. ELSA - CHICLAYO"/>
        <s v="C.T. FRÍO Y SERVICIOS"/>
        <s v="C.T. VIRGEN DEL CARMEN"/>
        <s v="C.T. CHICLAYO"/>
        <s v="C.T. PERHUSAC"/>
        <s v="C.T. SAN PEDRO"/>
        <s v="C.T. PROCESADORA"/>
        <s v="C.T. SAN ROQUE"/>
        <s v="C.T. ABRASIVOS"/>
        <s v="C.T. AGA - LIMA"/>
        <s v="C.T. AGP"/>
        <s v="C.T. AIPSA"/>
        <s v="C.T. AJINOMOTO - CALLAO"/>
        <s v="C.T. ALIMENTOS Y PRODUCTOS"/>
        <s v="C.T. AMBROSOLI"/>
        <s v="C.T. ANTARTIC"/>
        <s v="C.T. UNIQUE"/>
        <s v="C.T. ARTESCO"/>
        <s v="C.T. BASA"/>
        <s v="C.T. BEIERSDORF"/>
        <s v="C.T. BOYLES BROS DIAMANTINA"/>
        <s v="C.T. PLANTA LURÍN"/>
        <s v="C.T. PEPSI"/>
        <s v="C.T. INDUSTRIAL NUEVO MUNDO"/>
        <s v="C.T. INDUSTRIAL ROMOSA"/>
        <s v="C.T. VIDRIOS DEL PERÚ"/>
        <s v="C.T. MARMOLES"/>
        <s v="C.T. REX"/>
        <s v="C.T. CLARIANT"/>
        <s v="C.T. COLDEX"/>
        <s v="C.T. COMPAÑÍA QUÍMICA"/>
        <s v="C.T. TEXTIMAX"/>
        <s v="C.T. CONSORCIO SAN MARTÍN"/>
        <s v="C.T. GRÁFICA NAVARRETE"/>
        <s v="C.T. INFARMASA"/>
        <s v="C.T. REYMATICS"/>
        <s v="C.T. CURTIEMBRE LA COLONIAL"/>
        <s v="C.T. DELCROSA"/>
        <s v="C.T. DONOFRIO"/>
        <s v="C.T. DUOTEX"/>
        <s v="C.T. COCA COLA"/>
        <s v="C.T. COGORNO"/>
        <s v="C.T. EL SOL"/>
        <s v="C.T. GASEOSAS HUACHO"/>
        <s v="C.T. WALTER BRAEDT"/>
        <s v="C.T. LA BELLOTA"/>
        <s v="C.T. FANAPLAST"/>
        <s v="C.T. TEXTIL AMAZONAS"/>
        <s v="C.T. FAMIA"/>
        <s v="C.T. FIMA"/>
        <s v="C.T. FINO TEXTIL"/>
        <s v="C.T. FLEXO PLAST"/>
        <s v="C.T. FRENO"/>
        <s v="C.T. FRIGORÍFICO LA COLONIAL"/>
        <s v="C.T. FUMASA"/>
        <s v="C.T. FUNDICIÓN"/>
        <s v="C.T. FUNDICIÓN VENTANILLA"/>
        <s v="C.T. GALPI"/>
        <s v="C.T. HAUG"/>
        <s v="C.T. HIDROSTAL"/>
        <s v="C.H. HORNOS ELÉCTRICOS"/>
        <s v="C.T. IDIESA"/>
        <s v="C.T. INAGRO"/>
        <s v="C.T. INDECO"/>
        <s v="C.T. INDUS"/>
        <s v="C.T. INCOL"/>
        <s v="C.T. ALPAMAYO"/>
        <s v="C.T. BRAWNS"/>
        <s v="C.T. HILANDERA"/>
        <s v="C.T. CONFECCIÓN TEXTIL"/>
        <s v="C.T. INDUSTRIAS INCORPORADAS"/>
        <s v="C.T. PLANTA TINTORERÍA"/>
        <s v="C.T. SANTA MARÍA"/>
        <s v="C.T. VENCEDOR"/>
        <s v="C.T. INTERQUÍMICA"/>
        <s v="C.T. COMINDUSTRIA"/>
        <s v="C.T. ITALMECÁNICA"/>
        <s v="C.T. JHONSON &amp; JHONSON"/>
        <s v="C.T. JOSFEL"/>
        <s v="C.T. KIMBERLY CLARK"/>
        <s v="C.T. ABEEFE"/>
        <s v="C.T. LEE FILTER"/>
        <s v="C.T. MARMOLES Y GRANITOS"/>
        <s v="C.T. MASUSHITA"/>
        <s v="C.T. MEDIFARMA"/>
        <s v="C.T. MILANOPLAST"/>
        <s v="C.T. MOLINO EL TRIUNFO"/>
        <s v="C.T. MOLITALIA"/>
        <s v="C.T. ALIMENTOS CHANCAY"/>
        <s v="C.T. PLANTA ALIMENTOS HUARAL"/>
        <s v="C.T. PLANTA BENEFICIO DE AVES"/>
        <s v="C.T. PLANTA INCUBACIÓN"/>
        <s v="C.T. M.S.A."/>
        <s v="C.T. NABISCO"/>
        <s v="C.T. NEGOCIACIÓN LANERA"/>
        <s v="C.T. NEGUSA CORP."/>
        <s v="C.T. OMIS"/>
        <s v="C.T. PAVCO"/>
        <s v="C.T. PRECOR"/>
        <s v="C.T. PERUANA DE MOLDEADOS"/>
        <s v="C.T. PERUPLAST"/>
        <s v="C.T. PLÁSTICA"/>
        <s v="C.T. PLÁSTICOS NACIONALES"/>
        <s v="C.T. QUÍMICOS INDUSTRIALES"/>
        <s v="C.T. REACTIVOS NACIONALES"/>
        <s v="C.T. RECOLSA"/>
        <s v="C.T. RED STAR"/>
        <s v="C.T. REDONDOS OFICINA PRINCIPAL"/>
        <s v="C.T. REDONDOS PLANTA DE INCUBACIÓN"/>
        <s v="C.T. RENOVA"/>
        <s v="C.T. REYEMSA"/>
        <s v="C.T. SAN MIGUEL INDUSTRIAL"/>
        <s v="C.T. SAVOY BRANDS"/>
        <s v="C.T. SAGA SAN ISIDRO"/>
        <s v="C.T. SAGA SAN MIGUEL"/>
        <s v="C.T. OTTO KUNZ-CHANCAY"/>
        <s v="C.T. SOLDADORAS ANDINAS"/>
        <s v="C.T. TECNICA COMERCIAL"/>
        <s v="C.T. TERCNOGAS"/>
        <s v="C.T. TEXTIL SANTA ANITA"/>
        <s v="C.T. FRUTO DEL TELAR"/>
        <s v="C.T. TEXTILES POPULARES"/>
        <s v="C.T. TICINO"/>
        <s v="C.T. INDUSTRIAL SAN ANTONIO"/>
        <s v="C.T. TUBOPLAST"/>
        <s v="C.T. VINSA"/>
        <s v="C.T. ZETA GAS"/>
        <s v="C.T. CARBO GAS"/>
        <s v="C.T. GRUPO AÉREO N°42"/>
        <s v="C.T. G.V.SERVICIOS"/>
        <s v="C.T. OXIGENO LORETO"/>
        <s v="C.T.  TRISA"/>
        <s v="C.T. TRIPLAY-ENCHAPES"/>
        <s v="C.T. ARMADORES PESQUEROS"/>
        <s v="C.T. ASTILLEROS PAITA"/>
        <s v="C.T. CÍA. PERUANA DE GAS"/>
        <s v="C.T. CONSORCIO PACÍFICO SUR"/>
        <s v="C.T. CORPORACIÓN DEL MAR - PIURA"/>
        <s v="C.T. EMBOTELLADORA RIVERA"/>
        <s v="C.T. FT FISHING"/>
        <s v="C.T. INDUSTRIAL PESQUERA STA. MONICA"/>
        <s v="C.T. BARCAZA BB-1"/>
        <s v="C.T. BARCAZA ELIZABETH"/>
        <s v="C.T. BARCAZA MR. BOB"/>
        <s v="C.T. BARCAZA PC-110"/>
        <s v="C.T. BARCAZA SUSAN LYNN"/>
        <s v="C.T. GULF SUPPLIER"/>
        <s v="C.T. HIPPO"/>
        <s v="C.T. LOBITOS EXPRESS"/>
        <s v="C.T. MOLINERA INCA - PIURA"/>
        <s v="C.T. SERVICIOS DE FRÍO"/>
        <s v="C.T. EMBOTELLADORA FRONTERA"/>
        <s v="C.T. EMBOTELLADORA JULIACA"/>
        <s v="C.T. ELSA - PUNO"/>
        <s v="C.T. EMBOTELLADORA TACNA"/>
        <s v="C.T. LADRILLERA MARTOREL"/>
        <s v="C.T. PLANTA LECHERA TACNA"/>
        <s v="C.T. EMBOTELLADORA LA LORETANA"/>
        <s v="C.T. EMBOTELLADORA SYSLEY"/>
        <s v="C.T. GALVANIZADORA PERUANA"/>
        <s v="C.T. INDUSTRIAL SELVA"/>
        <s v="C.T. MADERAS PERUANAS"/>
        <s v="C.T. TRIPLAY AMAZÓNICO"/>
        <s v="C.T. GOODYEAR"/>
        <s v="C.T. CHICAMA"/>
        <s v="C.T. CHIMBOTE "/>
        <s v="C.T. CHANCAY"/>
        <s v="C.T. HUARMEY"/>
        <s v="C.T. PROFUSA"/>
      </sharedItems>
    </cacheField>
    <cacheField name="Nom Gru A" numFmtId="0">
      <sharedItems containsBlank="1" containsMixedTypes="1" containsNumber="1" containsInteger="1" minValue="0" maxValue="0" count="368">
        <s v="TV1"/>
        <s v="TV01"/>
        <s v="G1"/>
        <s v="TM5000"/>
        <s v="TMC5000"/>
        <s v="CAT C32 GRUPO 1"/>
        <s v="PELTON 1"/>
        <s v="PELTON 2"/>
        <s v="Grupo Nº 01"/>
        <s v="Grupo Nº 02"/>
        <s v="Grupo Nº 03"/>
        <s v="Grupo Nº T1"/>
        <s v="Grupo Nº T2"/>
        <s v="GRUPO NºD1"/>
        <s v="GE-BOC 01"/>
        <s v="GR-1"/>
        <s v="GR-2"/>
        <s v="Allis Charner 1-4"/>
        <s v="G-1"/>
        <s v="CH2"/>
        <s v="CH2 G2"/>
        <s v="CH3 N"/>
        <s v="CH3 N G2"/>
        <s v="CH4 G-1"/>
        <s v="CH4 G-2"/>
        <s v="Grupo 1"/>
        <s v="Grupo 2"/>
        <s v="Pelton"/>
        <s v="Francis"/>
        <s v="G2"/>
        <s v="G3"/>
        <s v="G4"/>
        <s v="G5"/>
        <s v="PELTON Nº 1"/>
        <s v="PELTON Nº 2"/>
        <s v="FRANCIS Nº 6"/>
        <s v="KUBOTTA Nº 4"/>
        <s v="FRANCIS Nº 1"/>
        <s v="FRANCIS Nº 2"/>
        <s v="FRANCIS 3"/>
        <s v="FRANCIS 4"/>
        <s v="Turgo Nº 1"/>
        <s v="Turgo Nº 2"/>
        <s v="GRUPO PLACA ZQ-4288"/>
        <s v="MODASA 515kW"/>
        <s v="Kumins170kW"/>
        <s v="01"/>
        <s v="02"/>
        <s v="G-2"/>
        <s v="G-3"/>
        <s v="G-4"/>
        <s v="SULZER 1"/>
        <s v="SULZER 2"/>
        <s v="Turbogas 1"/>
        <s v="Turbogas 2"/>
        <s v="Grupo 3"/>
        <s v="Grupo Nº 1"/>
        <s v="Grupo Nº 2"/>
        <s v="GRUPO Nº1"/>
        <s v="GRUPO Nº2"/>
        <s v="GRUPO Nº3"/>
        <s v="GRUPO N°4"/>
        <s v="ALCO 1"/>
        <s v="ALCO 2"/>
        <s v="G.MOTORS1"/>
        <s v="G.MOTORS2"/>
        <s v="G.MOTORS3"/>
        <s v="GENERAL MOTORS 1"/>
        <s v="CENTRAL"/>
        <s v="PS-AYC"/>
        <s v="PS-SFC"/>
        <s v="SKODA-E1"/>
        <s v="SKODA-E2"/>
        <s v="CAT-E1"/>
        <s v="CAT-M1"/>
        <s v="CAT-M2"/>
        <s v="CAT-C27M1"/>
        <s v="DETROIT-M1"/>
        <s v="CAT-Ea2"/>
        <s v="VOLVO-M1"/>
        <s v="CAT-Ea1"/>
        <s v="Turbina 1"/>
        <s v="Turbina 2"/>
        <s v="CKD. HOROV."/>
        <s v="Volvo TD70"/>
        <s v="Caterpillar"/>
        <s v="Grupo G.E"/>
        <s v="Caterp-3512"/>
        <s v="Detroit"/>
        <s v="T. Maier B"/>
        <s v="Vol-TD100"/>
        <s v="Grupo U.Gen.2"/>
        <s v="Grupo U.Gen.3"/>
        <s v="Grupo U.Gen.1"/>
        <s v="Ansaldo 1"/>
        <s v="Ansaldo 2"/>
        <s v="Grupo U.Gen 2"/>
        <s v="CAT"/>
        <s v="CKD. 2"/>
        <s v="CKD. 3"/>
        <s v="SKODA 1"/>
        <s v="CAT D 399"/>
        <s v="CAT. 1"/>
        <s v="CAT. 2"/>
        <s v="SKODA"/>
        <s v="CAT-3412"/>
        <s v="VOLVO PENTA"/>
        <s v="Volvo TD 100"/>
        <s v="KUBOTTA-1"/>
        <s v="KUBOTTA-2"/>
        <s v="CKD"/>
        <s v="V.PENTA"/>
        <s v="CAT 1"/>
        <s v="CAT 2"/>
        <s v="CAT 3"/>
        <s v="SKODA-1"/>
        <s v="SKODA-2"/>
        <s v="V. PENTA 1"/>
        <s v="VOLVO 3"/>
        <s v="WEIRPUMP-1"/>
        <s v="WEIRPUMP-2"/>
        <s v="Kubota"/>
        <s v="KUBOTA-1"/>
        <s v="Cat 2. 3512 Dita"/>
        <s v="Cat. 3512 Dito"/>
        <s v="CUMMINS 3"/>
        <s v="Cat.4-3412-16878"/>
        <s v="CAT.3406"/>
        <s v="Turbina 3"/>
        <s v="Turbina 4"/>
        <s v="CUMMINS 1"/>
        <s v="CAT.1-16CM32C"/>
        <s v="CAT.2-16CM32C"/>
        <s v="CAT-16CM32"/>
        <s v="WARTSILA 1"/>
        <s v="WARTSILA 2"/>
        <s v="WARTSILA 3"/>
        <s v="WARTSILA 4"/>
        <s v="WARTSILA 5"/>
        <s v="WARTSILA 6"/>
        <s v="WARTSILA 7"/>
        <s v="CAT 3516"/>
        <s v="CAT. 3512 TA"/>
        <s v="CAT.2 D-3512"/>
        <s v="CAT.2 3512"/>
        <s v="Cat. D-3512(G3)"/>
        <s v="CAT 3512"/>
        <s v="Cat.1-3512(.208)"/>
        <s v="Cat.3-3512(.219)"/>
        <s v="CUMMINS 4"/>
        <s v="Cat.5-3412STA-16860"/>
        <s v="CAT 6-3516B-139"/>
        <s v="CKD-PRAHA 6"/>
        <s v="CAT. D3512"/>
        <s v="Cat.2.3512 Dita"/>
        <s v="Cat.3512 Dita"/>
        <s v="Cat.4-3412-16877"/>
        <s v="Cat.5-C15-07183"/>
        <s v="CAT. 3512 DITA"/>
        <s v="CUMMINS"/>
        <s v="CUMMINS 2"/>
        <s v="CAT.4-750S-04388"/>
        <s v="CAT. D-3412"/>
        <s v="EMD"/>
        <s v="T-1"/>
        <s v="T-2"/>
        <s v="CAT C-18"/>
        <s v="CAT. D-3512&lt;G3&gt;"/>
        <s v="VOLVO PENTA TAD1630"/>
        <s v="Cat. C9-180"/>
        <s v="CUMMINS_1 C200(050)"/>
        <s v="CUMMINS_2 C200(026)"/>
        <s v="VolPenta TAD-1232GE"/>
        <s v="Volvo PentaTWD1010G"/>
        <s v="Cat. C9-225"/>
        <s v="Volvo Penta RVM364"/>
        <s v="Volvo2 CAD1641GE"/>
        <s v="Cat."/>
        <s v="MODASA"/>
        <s v="CKD MODASA"/>
        <s v="Perkins M. 4-326-I"/>
        <s v="CKD 6S150PV"/>
        <s v="Volvo TD-70G Nº1"/>
        <s v="PERKINS"/>
        <s v="Cat. D-3306"/>
        <s v="CKD DAT-120"/>
        <s v="CKD DAT 120"/>
        <s v="Cat.C18 G6B20736"/>
        <s v="Perkins 2506AE15TAG"/>
        <s v="Cat-1 3406"/>
        <s v="Cat-2 3306"/>
        <s v="OLYMPIAN"/>
        <s v="Cat-1_3512"/>
        <s v="Cat-2_3512"/>
        <s v="CAT 1 3516"/>
        <s v="CAT 2 3516"/>
        <s v="CAT 3 3516"/>
        <s v="MITSUBISHI"/>
        <s v="CAT 4 3516 DITA"/>
        <s v="Grupo 4"/>
        <s v="Grupo 5"/>
        <s v="Grupo 6"/>
        <s v="Grupo 7"/>
        <s v="MAK-1"/>
        <s v="MAK-2"/>
        <s v="BOVING 1"/>
        <s v="BOVING 2"/>
        <s v="HYHC"/>
        <s v="CATERPILLAR 5 (2UP)"/>
        <s v="CUMMINS-7"/>
        <s v="CUMMINS_OTTOMOTORES"/>
        <s v="CUMMINS-CAMDA"/>
        <s v="Francis I"/>
        <s v="Francis II"/>
        <s v="DRESS 2"/>
        <s v="DRESS 1"/>
        <s v="GR-3"/>
        <s v="GR-4"/>
        <s v="TG-2"/>
        <s v="TG-3"/>
        <s v="TG-4"/>
        <s v="TG-5"/>
        <s v="TG-6"/>
        <s v="TG-7"/>
        <s v="TG-8"/>
        <s v="TV-7"/>
        <s v="Circuito 1"/>
        <s v="Circuito 2"/>
        <s v="Circuito 3"/>
        <s v="Circuito 4"/>
        <s v="Circuito 5"/>
        <s v="Circuito 6"/>
        <s v="Circuito 7"/>
        <s v="Circuito 8"/>
        <s v="Circuito 9"/>
        <s v="Circuito 10"/>
        <s v="UNIDAD TG-6"/>
        <s v="Unid. TG-4"/>
        <s v="Unid. TG-5"/>
        <s v="HITACHI TCDF RE. CO"/>
        <s v="GE (TG1)"/>
        <s v="GE (TG2)"/>
        <s v="GE (TG3)"/>
        <s v="TG1 NEPI"/>
        <s v="TG2 NEPI"/>
        <s v="TG3 NEPI"/>
        <s v="TG11"/>
        <s v="TG12"/>
        <s v="TG21"/>
        <s v="TV21"/>
        <s v="TG41"/>
        <s v="TV41"/>
        <s v="G Marcona"/>
        <s v="TV10"/>
        <s v="G-5"/>
        <s v="G-6"/>
        <s v="G-7"/>
        <s v="CS REPARTICION20T"/>
        <s v="UG1"/>
        <s v="UG2"/>
        <s v="G1-G25"/>
        <s v="G1-G11"/>
        <s v="TG1"/>
        <s v="TG2"/>
        <s v="TG3"/>
        <s v="TV"/>
        <s v="Planta 1"/>
        <s v="Planta 2"/>
        <s v="Planta 3"/>
        <s v="Grupos 1-2-3"/>
        <s v="Grupos 1-2"/>
        <s v="GT 1"/>
        <s v="GT 2"/>
        <s v="UNID. DE EMERGENCIA"/>
        <s v="A1"/>
        <s v="TG4"/>
        <s v="TV2"/>
        <s v="Leffel"/>
        <s v="TURBAL"/>
        <s v="Hydraulic"/>
        <s v="WKV"/>
        <s v="PERKINS 1"/>
        <s v="PERKINS 3"/>
        <s v="VOLVO1"/>
        <s v="VOLVO2"/>
        <s v="CAT2"/>
        <s v="PERKINS 2"/>
        <s v="Volvo Penta 2"/>
        <s v="PERKINS 4"/>
        <s v="DAEWO"/>
        <s v="JMW-1"/>
        <s v="JMW-2"/>
        <s v="ESCHER WYSS 1"/>
        <s v="ESCHER WYSS 2"/>
        <s v="Kubota 1"/>
        <s v="Kubota 2"/>
        <s v="CUMMINS ONAN"/>
        <s v="UNIDAD 1"/>
        <s v="UNIDAD 2"/>
        <s v="UNIDAD 3"/>
        <s v="CAT 3406B"/>
        <s v="CAT 3412C-I"/>
        <s v="CAT 3412C-II"/>
        <s v="FERRENERGY"/>
        <s v="G-01"/>
        <s v="G-02"/>
        <s v="CAT C32 GRUPO 2"/>
        <s v="CAT3_3516"/>
        <s v="MTU 1000"/>
        <s v="Volvo 03"/>
        <s v="VOLVO Tad 1642GE"/>
        <s v="MTU-1 1200DS Detroi"/>
        <s v="MTU=2 1200DS Detroi"/>
        <s v="MTU 1200DS"/>
        <s v="Cat.5-C15 7925"/>
        <s v="Cat 3306DI"/>
        <s v="ALCO"/>
        <s v="Volv.Pent1 RVL-451"/>
        <s v="Cat.3412 81Z19624"/>
        <s v="Volv.Pent1 RVL-251"/>
        <s v="CAT1_HUMBOLT"/>
        <s v="CAT2_HUMBOLT"/>
        <s v="CAT3_HUMBOLT"/>
        <s v="CAT4_HUMBOLT"/>
        <s v="CAT5_HUMBOLT"/>
        <s v="CATERPILLAR 3"/>
        <s v="Black Start"/>
        <s v="TG-01"/>
        <s v="G01"/>
        <s v="INV 123"/>
        <s v="INV 456"/>
        <s v="INV 789"/>
        <s v="Grupos 1_2"/>
        <s v="AREM 1"/>
        <s v="AREM 2"/>
        <s v="FRANCIS 2"/>
        <s v="FRANCIS 1"/>
        <s v="TG-1"/>
        <s v="CAT-C27M2"/>
        <s v="PERKINS-Ea1"/>
        <s v="Perkins1 U489142C"/>
        <s v="Perkins2 U487536C"/>
        <s v="Cat.6 3516B 0141"/>
        <s v="VolvoPenta TWD1643G"/>
        <s v="Vol.3 Pent TWD1643G"/>
        <s v="Perkins1 R014001C"/>
        <s v="Olympian OLY 1091"/>
        <s v="Perkins2 R013699C"/>
        <s v="Luvegi 700kW"/>
        <s v="Cummins G0064"/>
        <s v="Cummins G0668"/>
        <s v="ALGESA"/>
        <s v="DOOSAN"/>
        <s v="Grupos 1"/>
        <s v="Grupos 2"/>
        <s v="PERKINS-HCI434D1L"/>
        <s v="PERKINS-MP-2251"/>
        <s v="690 PANELES FOTOVOL"/>
        <s v="VOLVO PENTA &lt;G1&gt;"/>
        <s v="VOLVO PENTA &lt;G2&gt;"/>
        <s v="VOLVO PENTA &lt;G3&gt;"/>
        <s v="Cat 3516 YAT00240"/>
        <s v="CAT 3306"/>
        <s v="CUMMINS 855"/>
        <s v="Urpipata"/>
        <s v="Grupo U.Gen 1"/>
        <m/>
        <n v="0"/>
      </sharedItems>
    </cacheField>
    <cacheField name="Tipo Grupo" numFmtId="0">
      <sharedItems containsBlank="1"/>
    </cacheField>
    <cacheField name="Tip Grup Dep" numFmtId="0">
      <sharedItems containsBlank="1"/>
    </cacheField>
    <cacheField name="Recurso" numFmtId="0">
      <sharedItems containsBlank="1"/>
    </cacheField>
    <cacheField name="Sistema" numFmtId="0">
      <sharedItems containsBlank="1" count="3">
        <s v="SEIN"/>
        <s v="SA"/>
        <m/>
      </sharedItems>
    </cacheField>
    <cacheField name="Tipo de Integrante A" numFmtId="0">
      <sharedItems containsBlank="1"/>
    </cacheField>
    <cacheField name="Condición Grupo" numFmtId="0">
      <sharedItems containsBlank="1" containsMixedTypes="1" containsNumber="1" containsInteger="1" minValue="0" maxValue="0"/>
    </cacheField>
    <cacheField name="Estado de Grupo A" numFmtId="0">
      <sharedItems containsBlank="1" containsMixedTypes="1" containsNumber="1" containsInteger="1" minValue="0" maxValue="0" count="5">
        <s v="Operativo"/>
        <s v="Inoperativo"/>
        <n v="0"/>
        <s v="Fuera de Operación"/>
        <m/>
      </sharedItems>
    </cacheField>
    <cacheField name="RER" numFmtId="0">
      <sharedItems containsBlank="1" containsMixedTypes="1" containsNumber="1" containsInteger="1" minValue="0" maxValue="0"/>
    </cacheField>
    <cacheField name="N° Subasta" numFmtId="0">
      <sharedItems containsBlank="1" containsMixedTypes="1" containsNumber="1" containsInteger="1" minValue="0" maxValue="0"/>
    </cacheField>
    <cacheField name="Sector A" numFmtId="0">
      <sharedItems containsBlank="1"/>
    </cacheField>
    <cacheField name="Tipo de Empresa A" numFmtId="0">
      <sharedItems containsBlank="1"/>
    </cacheField>
    <cacheField name="Informa_A" numFmtId="0">
      <sharedItems containsBlank="1" count="3">
        <s v="Informante"/>
        <m/>
        <s v="No Informante"/>
      </sharedItems>
    </cacheField>
    <cacheField name="Región A" numFmtId="0">
      <sharedItems containsBlank="1"/>
    </cacheField>
    <cacheField name="Departamento A" numFmtId="0">
      <sharedItems containsBlank="1"/>
    </cacheField>
    <cacheField name="Provincia  A" numFmtId="0">
      <sharedItems containsBlank="1" containsMixedTypes="1" containsNumber="1" containsInteger="1" minValue="0" maxValue="0"/>
    </cacheField>
    <cacheField name="Distrito A" numFmtId="0">
      <sharedItems containsBlank="1" containsMixedTypes="1" containsNumber="1" containsInteger="1" minValue="0" maxValue="0"/>
    </cacheField>
    <cacheField name="Localidad A" numFmtId="0">
      <sharedItems containsBlank="1" containsMixedTypes="1" containsNumber="1" containsInteger="1" minValue="0" maxValue="0"/>
    </cacheField>
    <cacheField name="N° Orden" numFmtId="0">
      <sharedItems containsBlank="1" containsMixedTypes="1" containsNumber="1" containsInteger="1" minValue="1" maxValue="82"/>
    </cacheField>
    <cacheField name="PI 2017 OK" numFmtId="0">
      <sharedItems containsBlank="1" containsMixedTypes="1" containsNumber="1" minValue="0" maxValue="350"/>
    </cacheField>
    <cacheField name="PE 2017 OK" numFmtId="0">
      <sharedItems containsBlank="1" containsMixedTypes="1" containsNumber="1" minValue="0" maxValue="291.16699999999997"/>
    </cacheField>
    <cacheField name="Producción 2017 MW.h" numFmtId="0">
      <sharedItems containsString="0" containsBlank="1" containsNumber="1" minValue="0" maxValue="1862400.6020000002"/>
    </cacheField>
    <cacheField name="Producción 2017 GW.h" numFmtId="186">
      <sharedItems containsString="0" containsBlank="1" containsNumber="1" minValue="0" maxValue="1862.4006020000002"/>
    </cacheField>
    <cacheField name="MD 2017 Ok" numFmtId="186">
      <sharedItems containsString="0" containsBlank="1" containsNumber="1" minValue="0" maxValue="893.23"/>
    </cacheField>
    <cacheField name="PI 2018 OK" numFmtId="0">
      <sharedItems containsBlank="1" containsMixedTypes="1" containsNumber="1" minValue="0" maxValue="350"/>
    </cacheField>
    <cacheField name="PE 2018 OK" numFmtId="0">
      <sharedItems containsBlank="1" containsMixedTypes="1" containsNumber="1" minValue="0" maxValue="300"/>
    </cacheField>
    <cacheField name="Producción 2018 MW.h" numFmtId="0">
      <sharedItems containsString="0" containsBlank="1" containsNumber="1" minValue="0" maxValue="1791700.8810000003"/>
    </cacheField>
    <cacheField name="Producción 2018 GW.h" numFmtId="0">
      <sharedItems containsString="0" containsBlank="1" containsNumber="1" minValue="0" maxValue="1791.7008810000004"/>
    </cacheField>
    <cacheField name="MD 2018" numFmtId="0">
      <sharedItems containsString="0" containsBlank="1" containsNumber="1" minValue="0" maxValue="887.61"/>
    </cacheField>
    <cacheField name="PI 2019 OK" numFmtId="0">
      <sharedItems containsBlank="1" containsMixedTypes="1" containsNumber="1" minValue="0" maxValue="350"/>
    </cacheField>
    <cacheField name="PE 2019 OK" numFmtId="0">
      <sharedItems containsBlank="1" containsMixedTypes="1" containsNumber="1" minValue="0" maxValue="299.99"/>
    </cacheField>
    <cacheField name="Producción 2019 MW.h" numFmtId="0">
      <sharedItems containsBlank="1" containsMixedTypes="1" containsNumber="1" minValue="0" maxValue="1628112.8049999997"/>
    </cacheField>
    <cacheField name="Producción 2019 GW.h" numFmtId="0">
      <sharedItems containsBlank="1" containsMixedTypes="1" containsNumber="1" minValue="0" maxValue="1628.1128049999998"/>
    </cacheField>
    <cacheField name="MD 2019" numFmtId="0">
      <sharedItems containsBlank="1" containsMixedTypes="1" containsNumber="1" minValue="0" maxValue="5415"/>
    </cacheField>
    <cacheField name="PI 2020 OK" numFmtId="0">
      <sharedItems containsBlank="1" containsMixedTypes="1" containsNumber="1" minValue="0" maxValue="350"/>
    </cacheField>
    <cacheField name="PE 2020 OK" numFmtId="0">
      <sharedItems containsBlank="1" containsMixedTypes="1" containsNumber="1" minValue="0" maxValue="299"/>
    </cacheField>
    <cacheField name="Producción 2020 MW.h" numFmtId="186">
      <sharedItems containsBlank="1" containsMixedTypes="1" containsNumber="1" minValue="0" maxValue="1557778.8920000002"/>
    </cacheField>
    <cacheField name="Producción 2020 GW.h" numFmtId="186">
      <sharedItems containsBlank="1" containsMixedTypes="1" containsNumber="1" minValue="0" maxValue="1557.7788920000003"/>
    </cacheField>
    <cacheField name="MD 2020" numFmtId="186">
      <sharedItems containsBlank="1" containsMixedTypes="1" containsNumber="1" minValue="7.6479999999999997" maxValue="7.6479999999999997"/>
    </cacheField>
    <cacheField name="Año MODIF" numFmtId="0">
      <sharedItems containsNonDate="0" containsString="0" containsBlank="1"/>
    </cacheField>
    <cacheField name="Mes" numFmtId="0">
      <sharedItems containsNonDate="0" containsString="0" containsBlank="1"/>
    </cacheField>
    <cacheField name="Modificación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ronald" refreshedDate="44459.99068703704" createdVersion="6" refreshedVersion="6" minRefreshableVersion="3" recordCount="232">
  <cacheSource type="worksheet">
    <worksheetSource ref="R4:Y236" sheet="3.2.3.2"/>
  </cacheSource>
  <cacheFields count="8">
    <cacheField name="Empresa Anuario" numFmtId="0">
      <sharedItems count="79">
        <s v="Agroindustrial Laredo S.A.A."/>
        <s v="Aguaytia Energy del Peru S.R.L."/>
        <s v="Alicorp S.A.A."/>
        <s v="Anabi S.A.C."/>
        <s v="Anglo American Quellaveco S.A."/>
        <s v="Apumayo S.A.C."/>
        <s v="Aruntani S.A.C."/>
        <s v="Austral Group S.A.A"/>
        <s v="Cartavio S.A.A."/>
        <s v="Casa Grande S.A.A."/>
        <s v="Castrovirreyna Compañía Minera S.A."/>
        <s v="Cementos Pacasmayo S.A.A."/>
        <s v="Cementos Selva S.A."/>
        <s v="Cerámica Lima S.A."/>
        <s v="Cervecería San Juan S.A."/>
        <s v="Cia Minera Agregados Calcáreos S.A."/>
        <s v="Cia Minera Casapalca S.A."/>
        <s v="Cia Minera Poderosa S.A."/>
        <s v="Cia Minera Raura S.A."/>
        <s v="Cia Minera Santa Luisa S.A."/>
        <s v="CNPC Perú S.A."/>
        <s v="Compañía de Minas Buenaventura S.A.A."/>
        <s v="Compañía Minera Antapaccay S.A."/>
        <s v="Compañía Minera Ares S.A.C."/>
        <s v="Compañía Minera Atacocha S.A.A. (1)"/>
        <s v="Compañía Minera Caraveli S.A.C."/>
        <s v="Compañía Minera Chungar S.A.C."/>
        <s v="Compañia Minera Kolpa S.A."/>
        <s v="Compañía Minera Milpo S.A.A. (2)"/>
        <s v="Compañía Minera San Ignacio de Morococha S.A.A."/>
        <s v="Compañía Minera San Nicolás S.A."/>
        <s v="Compañía Minera San Valentin S.A."/>
        <s v="Compañía Pesquera del Pacifico Centro S.A."/>
        <s v="Consorcio Minero Horizonte S.A."/>
        <s v="Contonga Peru S.A.C."/>
        <s v="Corporación Aceros Arequipa S.A."/>
        <s v="Corporación Cerámica S.A."/>
        <s v="Emp. Explotadora de Vinchos Ltda S.A.C."/>
        <s v="Empresa Agroindustrial Tuman S.A.A."/>
        <s v="Empresa Minera los Quenuales S.A."/>
        <s v="ICM Pachapaqui S.A.C."/>
        <s v="Illapu Energy S.A."/>
        <s v="Industria Textil Piura S.A."/>
        <s v="Industrias Electroquimicas S. A."/>
        <s v="Inkabor S.A.C."/>
        <s v="Maple Gas Corpporation del Perú S.R.L."/>
        <s v="Metalúrgica Peruana S.A."/>
        <s v="Minera Aurífera Retamas S.A."/>
        <s v="Minera Bateas S.A.C."/>
        <s v="Minera La Zanja S.R.L."/>
        <s v="Minera Yanacocha S.R.L."/>
        <s v="Minera Yanaquihua S.A.C."/>
        <s v="Minsur S.A."/>
        <s v="Nexa Resources Atacocha S.A.A. (1)"/>
        <s v="Nexa Resources Cajamarquilla S.A. (2)"/>
        <s v="Nexa Resources el Porvenir S.A.A. (3)"/>
        <s v="Nyrstar Ancash S.A."/>
        <s v="Oxido de Pasco S.A.C."/>
        <s v="Pacific Stratus Energy del Perú S.A."/>
        <s v="Peru LNG S.R.L."/>
        <s v="Pesquera Diamante S.A."/>
        <s v="Pesquera Hayduk S.A."/>
        <s v="Pesquera Pelayo S.A.C."/>
        <s v="Petroleos del Peru PETROPERU S.A."/>
        <s v="Pluspetrol Norte S.A."/>
        <s v="Pluspetrol Perú Corporation S.A."/>
        <s v="Procesadora Industrial Rio Seco S.A."/>
        <s v="Quimpac S.A."/>
        <s v="Refinería La Pampilla S.A."/>
        <s v="Savia Perú S.A."/>
        <s v="Soc. Minera el Brocal S.A."/>
        <s v="Southern Perú Cooper Corporation Sucursal del Peru"/>
        <s v="Sudamericana de Fibras S.A."/>
        <s v="Tecnológica de Alimentos S.A."/>
        <s v="Trupal S.A."/>
        <s v="Unión Andina de Cementos S.A.A."/>
        <s v="Unión de Cervecerías Peruanas Backus y Johnston S.A.A."/>
        <s v="Volcan Compañia Minera S.A.A."/>
        <s v="Votorantim Metais Cajamarquilla S.A. (2)"/>
      </sharedItems>
    </cacheField>
    <cacheField name="Central_A" numFmtId="0">
      <sharedItems count="213">
        <s v="C.T. TURBO GENERADOR 1"/>
        <s v="C.T. TURBO GENERADOR 2"/>
        <s v="C.T. TURBO GENERADOR 3"/>
        <s v="C.T. TURBO GENERADOR 4"/>
        <s v="C.T. TURBO GENERADOR 5"/>
        <s v="C.T. UNIDAD DIESEL"/>
        <s v="C.T. GAS"/>
        <s v="C.T. AREQUIPA"/>
        <s v="C.T. FIDEERIA LIMA"/>
        <s v="C.T. MOLINOS CALLAO"/>
        <s v="C.T. MOLINOS SANTA ROSA"/>
        <s v="C.T. NICOVITA TRUJILLO"/>
        <s v="C.T. OLEAGINOSA CALLAO"/>
        <s v="C.T. PLANTA FAR. FIDEIRIA"/>
        <s v="C.T. ANABI"/>
        <s v="C.T. ANAMA"/>
        <s v="C.T. QUELLAVECO"/>
        <s v="C.T. APUMAYO"/>
        <s v="C.T. JESICA"/>
        <s v="C.T. SANTA ROSA"/>
        <s v="C.T. TUCARI"/>
        <s v="C.T. PLANTA CHANCAY"/>
        <s v="C.T. PLANTA PISCO"/>
        <s v="C.T. CARTAVIO"/>
        <s v="C.T. CASA GRANDE"/>
        <s v="C.H. SANTA INES"/>
        <s v="C.T. PACASMAYO"/>
        <s v="C.T. CEMENTOS RIOJA"/>
        <s v="C.T. CELIMA 01"/>
        <s v="C.T. CELIMA 02"/>
        <s v="C.T. CELIMA 03"/>
        <s v="C.T. SAN JUAN"/>
        <s v="C.T. CALCAREOS"/>
        <s v="C.T. EL CARMEN"/>
        <s v="C.T. JUANITA"/>
        <s v="C.H. EL TINGO"/>
        <s v="C.T. J.A. SAMANIEGO ALC"/>
        <s v="C.T. PATAZ"/>
        <s v="C.H. CASHAUCRO"/>
        <s v="C.H. HUALLANCA NUEVA"/>
        <s v="C.H. PALLCA"/>
        <s v="C.T. ATALAYA"/>
        <s v="C.T. HUANZALÁ"/>
        <s v="C.T. PALLCA"/>
        <s v="C.T. LOTE X"/>
        <s v="C.H. HUANCARAMA"/>
        <s v="C.H. HUAPA"/>
        <s v="C.H. INGENIO"/>
        <s v="C.H. PATÓN"/>
        <s v="C.H. TUCSIPAMPA"/>
        <s v="C.T. CORDOVA"/>
        <s v="C.T. ISHIHUINCA"/>
        <s v="C.T. MALLAY"/>
        <s v="C.T. ORCOPAMPA"/>
        <s v="C.T. RECUPERADA"/>
        <s v="C.T. UCHUCCHACUA"/>
        <s v="C.T. TINTAYA"/>
        <s v="C.T. ARCATA"/>
        <s v="C.T. ARES"/>
        <s v="C.T. PALLANCATA"/>
        <s v="C.T. SELENE"/>
        <s v="C.T. SIPÁN"/>
        <s v="C.H. CHAPRIN"/>
        <s v="C.H. MARCAPAMPA"/>
        <s v="C.T. MINA"/>
        <s v="C.T. PLANTA"/>
        <s v="C.H. BAÑOS I"/>
        <s v="C.H. BAÑOS II"/>
        <s v="C.H. BAÑOS III"/>
        <s v="C.H. BAÑOS IV"/>
        <s v="C.H. BAÑOS V"/>
        <s v="C.H. CACRAY"/>
        <s v="C.H. FRANCOIS"/>
        <s v="C.H. HUANCHAY"/>
        <s v="C.H. SAN JOSÉ"/>
        <s v="C.H. SHAGUA"/>
        <s v="C.H. TINGO"/>
        <s v="C.H. YANAHUIN"/>
        <s v="C.T. ESPERANZA"/>
        <s v="C.T. PLANTA CONCENTRADORA"/>
        <s v="C.T. TAJO DON PABLO"/>
        <s v="C.T. KOLPA"/>
        <s v="C.H. CANDELARIA"/>
        <s v="C.T. MILPO"/>
        <s v="C.H. MONOBAMBA"/>
        <s v="C.T. SAN VICENTE"/>
        <s v="C.H. MINI CC.HH.EL TINGO"/>
        <s v="C.T. SAN NICOLAS"/>
        <s v="C.H. LLAPAY"/>
        <s v="C.T. PLANTA CHIMBOTE"/>
        <s v="C.T. PLANTA SUPE"/>
        <s v="C.T. PLANTA TAMBO DE MORA"/>
        <s v="C.H. PÍAS 1"/>
        <s v="C.T. PARCOY"/>
        <s v="C.T. CONTONGA"/>
        <s v="C.T. ACEROS"/>
        <s v="C.T. CORPORACIÓN 1"/>
        <s v="C.T. CORPORACIÓN 2"/>
        <s v="C.T. VINCHOS"/>
        <s v="C.T. TUMÁN"/>
        <s v="C.H. RAPAZ II"/>
        <s v="C.T. ISCAYCRUZ"/>
        <s v="C.T. LAGSAURA"/>
        <s v="C.H. SAN JUDAS TADEO"/>
        <s v="C.H. SAN MARTÍN DE PORRES"/>
        <s v="C.T. PLANTA HUACHIPA"/>
        <s v="C.T. TEXTIL PIURA"/>
        <s v="C.T. IEQSA"/>
        <s v="C.T. RIO SECO"/>
        <s v="C.T. UBINAS"/>
        <s v="C.T. AGUA CALIENTE"/>
        <s v="C.T. MAQUIA"/>
        <s v="C.T. NUEVA REFINERIA"/>
        <s v="C.T. PACAYA"/>
        <s v="C.T. PUERTO ORIENTE"/>
        <s v="C.T. MEPSA"/>
        <s v="C.T. SAN ANDRES"/>
        <s v="C.T. HUAYLLACHO"/>
        <s v="GRUPOS ALQUILADOS"/>
        <s v="C.T. LA ZANJA"/>
        <s v="C.T. CHINA LINDA"/>
        <s v="C.T. GOLD MILL"/>
        <s v="C.T. LA PLAJUELA"/>
        <s v="C.T. MAQUI MAQUI"/>
        <s v="C.T. PAMPA LARGA"/>
        <s v="C.T. POND. DE CARACHUGO"/>
        <s v="C.T. QUINUA"/>
        <s v="C.T. YANACOCHA NORTE"/>
        <s v="C.T. YANAQUIHUA"/>
        <s v="C.T. FUNDICIÓN DIESEL"/>
        <s v="C.T. FUNDICIÓN GAS NATURAL"/>
        <s v="C.T. PUCAMARCA"/>
        <s v="C.T. SAN RAFAEL"/>
        <s v="C.T. CAJAMARQUILLA (EL)"/>
        <s v="C.T. CAJAMARQUILLA (TV)"/>
        <s v="C.T. CAJAMARQUILLA 1 (EL)"/>
        <s v="C.T. CAJAMARQUILLA 2 (EL)"/>
        <s v="C.T. CAJAMARQUILLA 2 (TV)"/>
        <s v="C.T. CAJAMARQUILLA 3 (EL)"/>
        <s v="C.T. PUCARRAJO"/>
        <s v="C.T. OXIDO DE PASCO"/>
        <s v="C.T. GUAYABAL"/>
        <s v="C.T. HUAYURI"/>
        <s v="C.T. MINICENTRALES L-1AB"/>
        <s v="C.T. PAMPA MELCHORITA"/>
        <s v="C.T. PAMPA MELCHORITA II"/>
        <s v="C.T. BAYOVAR"/>
        <s v="C.T. CALLAO"/>
        <s v="C.T. MALABRIGO"/>
        <s v="C.T. MOLLENDO"/>
        <s v="C.T. PISCO NORTE"/>
        <s v="C.T. PISCO SUR"/>
        <s v="C.T. SAMANCO"/>
        <s v="C.T. SUPE"/>
        <s v="C.T. TAMBO DE MORA"/>
        <s v="C.T. NEPESUR"/>
        <s v="C.T. ANDOAS"/>
        <s v="C.T. ESTACION 1"/>
        <s v="C.T. ESTACION 5"/>
        <s v="C.T. ESTACION 6"/>
        <s v="C.T. ESTACION 7"/>
        <s v="C.T. ESTACION 8"/>
        <s v="C.T. ESTACION 9"/>
        <s v="C.T. ESTACION MORONA"/>
        <s v="C.T. REFINERÍA IQUITOS"/>
        <s v="C.T. 130X - PAVAYACU"/>
        <s v="C.T. 149 - PAVAYACU"/>
        <s v="C.T. BAT. 3 YANAYACU"/>
        <s v="C.T. BAT. 8 CHAMBIRA"/>
        <s v="C.T. BAT.5 - PAVAYACU"/>
        <s v="C.T. CAPIRONA"/>
        <s v="C.T. CORRIENTES 1"/>
        <s v="C.T. CORRIENTES 2"/>
        <s v="C.T. NUEVA ESPERANZA"/>
        <s v="C.T. FRACCIONAMIENTO PISCO"/>
        <s v="C.T. MALVINAS"/>
        <s v="C.T. RIO SECO - EL"/>
        <s v="C.T. RIO SECO - TV"/>
        <s v="C.T. PARAMONGA"/>
        <s v="C.T. LA PAMPILLA"/>
        <s v="C.T. NEGRITOS"/>
        <s v="C.H. JUPAYRAGRA"/>
        <s v="C.H. RIO BLANCO"/>
        <s v="C.H. SACSAMARCA"/>
        <s v="C.H. YAULI"/>
        <s v="C.H. CUAJONE"/>
        <s v="C.T. EMERGENCIA FUND ILO"/>
        <s v="C.T. REFINERÍA"/>
        <s v="C.T. SUDAMERICANA"/>
        <s v="C.T. CHIMBOTE"/>
        <s v="C.T. ILO"/>
        <s v="C.T. MATARANI"/>
        <s v="C.T. PAITA"/>
        <s v="C.T. VEGUETA"/>
        <s v="C.T. TRUPAL"/>
        <s v="C.H. CARPAPATA I"/>
        <s v="C.H. CARPAPATA II"/>
        <s v="C.H. CARPAPATA III"/>
        <s v="C.T. ANDINO"/>
        <s v="C.T. ATOCONGO"/>
        <s v="C.T. CEMENTOS LIMA"/>
        <s v="C.T. CEMENTOS LIMA 2"/>
        <s v="C.T. AREQUIPA DORADA"/>
        <s v="C.T. ATE"/>
        <s v="C.T. CUSCO"/>
        <s v="C.T. MALTERIA LIMA"/>
        <s v="C.T. MOTUPE"/>
        <s v="C.T. ANDAYCHAGUA"/>
        <s v="C.T. CARAHUACRA"/>
        <s v="C.T. CERRO DE PASCO"/>
        <s v="C.T. PLANTA VICTORIA"/>
        <s v="C.T. SAN CRISTOBAL"/>
        <s v="C.T. TICLIO"/>
      </sharedItems>
    </cacheField>
    <cacheField name="Nom Gru A" numFmtId="0">
      <sharedItems containsSemiMixedTypes="0" containsString="0" containsNumber="1" containsInteger="1" minValue="0" maxValue="0" count="1">
        <n v="0"/>
      </sharedItems>
    </cacheField>
    <cacheField name="Estado de Grupo A" numFmtId="0">
      <sharedItems/>
    </cacheField>
    <cacheField name="PI 2017" numFmtId="167">
      <sharedItems containsString="0" containsBlank="1" containsNumber="1" minValue="0" maxValue="77.400000000000006"/>
    </cacheField>
    <cacheField name="PI 2018" numFmtId="167">
      <sharedItems containsString="0" containsBlank="1" containsNumber="1" minValue="0" maxValue="77.400000000000006"/>
    </cacheField>
    <cacheField name="2018 MW.h" numFmtId="167">
      <sharedItems containsString="0" containsBlank="1" containsNumber="1" minValue="0" maxValue="174298.74"/>
    </cacheField>
    <cacheField name="Filtro" numFmtId="0">
      <sharedItems containsBlank="1" count="6">
        <m/>
        <s v="Retiro de central"/>
        <s v="cambio de razon social"/>
        <s v="Traspaso a mercado electrico"/>
        <s v="traspaso a otra empresa"/>
        <s v="nueva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ronald" refreshedDate="44459.990687152778" createdVersion="6" refreshedVersion="6" minRefreshableVersion="3" recordCount="742">
  <cacheSource type="worksheet">
    <worksheetSource ref="R5:Y747" sheet="3.2.3.1"/>
  </cacheSource>
  <cacheFields count="8">
    <cacheField name="Empresa Anuario" numFmtId="0">
      <sharedItems count="86">
        <s v="Agro Industrial Paramonga S.A.A."/>
        <s v="Agroaurora S.A.C."/>
        <s v="Aguas y Energía Perú S.A. (1)"/>
        <s v="Andean Power S.A.C."/>
        <s v="Asociación Santa Lucia de Chacas"/>
        <s v="Bioenergía del Chira S.A."/>
        <s v="Celepsa Renovables S.R.L. (1)"/>
        <s v="Central Hidroeléctrica de Langui S.A."/>
        <s v="Centrales Santa Rosa S.A.C."/>
        <s v="Cerro del Aguila S.A."/>
        <s v="Chinango S.A.C"/>
        <s v="Cía Hidroeléctrica San Hilarión S.A.C."/>
        <s v="Compañia Eléctrica El Platanal S.A."/>
        <s v="Compañia Hidroeléctrica Tingo S.A."/>
        <s v="Consorcio Eléctrico Villacurí S.A.C."/>
        <s v="Duke Energy Egenor S en C por A (4)"/>
        <s v="E.A.W. Muller S.A."/>
        <s v="Eléctrica Santa Rosa S.A.C."/>
        <s v="Eléctrica Yanapampa S.A.C."/>
        <s v="Electro Dunas S.A.A."/>
        <s v="Electro Oriente S. A."/>
        <s v="Electro Puno S.A.A."/>
        <s v="Electro Sur Este S.A.A."/>
        <s v="Electro Ucayali S.A."/>
        <s v="Electro Zaña S.A.C."/>
        <s v="Electrocentro S.A."/>
        <s v="Electronoroeste S. A."/>
        <s v="Electronorte S.A."/>
        <s v="Electroperú S. A."/>
        <s v="Emp. de Generación Eléctrica de Arequipa S. A."/>
        <s v="Emp. de Generación Eléctrica del Sur S. A."/>
        <s v="Emp. Gen y Comercializadora de Serv Pub de Elec. Pangoa"/>
        <s v="Empresa de Generación Eléctrica Canchayllo S.A.C."/>
        <s v="Empresa de Generación Eléctrica Junín S.A.C."/>
        <s v="Empresa de Generacion Electrica Machupicchu S.A."/>
        <s v="Empresa de Generación Eléctrica Rio Baños S.A.C."/>
        <s v="Empresa de Generación Eléctrica San Gabán S. A."/>
        <s v="Empresa de Generación Eléctrica Santa Ana S.R.L."/>
        <s v="Empresa de Generación Huallaga S.A."/>
        <s v="Empresa de Generación Huanza S.A."/>
        <s v="Empresa de Interés Local Hidroeléctrica S.A. de Chacas"/>
        <s v="Empresa Eléctrica Agua Azul S.A."/>
        <s v="Empresa Eléctrica Rio Doble S.A."/>
        <s v="Enel Distribución Perú S.A.A."/>
        <s v="Enel Generación Perú S.A.A."/>
        <s v="Enel Generación Piura S.A."/>
        <s v="ENEL Green Power Perú S.A."/>
        <s v="Energía Eólica S.A."/>
        <s v="ENGIE EnergÍa Perú S.A."/>
        <s v="Fénix Power Perú S.A."/>
        <s v="Generadora de Energía del Perú S.A."/>
        <s v="Genrent del Peru S.A.C."/>
        <s v="GTS Majes S.A.C."/>
        <s v="GTS Repartición S.A.C."/>
        <s v="Hidrandina S.A."/>
        <s v="Hidro Pátapo S.A.C."/>
        <s v="Hidrocañete S.A."/>
        <s v="Hidroeléctrica Huanchor S.A.C."/>
        <s v="Hidroeléctrica Marañon S.R.L. (1)"/>
        <s v="Hidroeléctrica Santa Cruz S.A.C."/>
        <s v="Huaura Power Group S.A."/>
        <s v="Infraestructuras y Energías del Perú S.A.C. "/>
        <s v="Inland Energy S.A.C."/>
        <s v="Kallpa Generación S.A."/>
        <s v="Luz del Sur S.A."/>
        <s v="Maja Energía S.A.C."/>
        <s v="Moquegua FV S.A.C."/>
        <s v="Orazul Energy Egenor S en C por A. (5)"/>
        <s v="Orazul Energy Perú S.A."/>
        <s v="Panamericana Solar S.A.C."/>
        <s v="Parque Eolico Marcona S.A.C."/>
        <s v="Parque Eolico Tres Hermanas S.A.C."/>
        <s v="Petramas S.A.C."/>
        <s v="Planta de Reserva Fría de Generación Éten S.A."/>
        <s v="Proyecto Especial Chavimochic"/>
        <s v="Samay I S.A."/>
        <s v="SDE Piura S.A.C."/>
        <s v="SDF Energía S.A.C."/>
        <s v="Shougang Generación Eléctrica S.A.A."/>
        <s v="Sindicato Energético S.A."/>
        <s v="Sociedad Eléctrica del Sur Oeste S.A."/>
        <s v="Sociedad Minera Cerro Verde S.A.A."/>
        <s v="Statkraft Perú S.A."/>
        <s v="Tacna Solar S.A.C."/>
        <s v="Termochilca S.A."/>
        <s v="Termoselva S.R.L."/>
      </sharedItems>
    </cacheField>
    <cacheField name="Central_A" numFmtId="0">
      <sharedItems count="291">
        <s v="C.T. PARAMONGA"/>
        <s v="C.T. AGROAURORA"/>
        <s v="C.H. PÍAS 1"/>
        <s v="C.H. CARHUAC"/>
        <s v="C.H. HUALLÍN I"/>
        <s v="C.T. CAÑA BRAVA"/>
        <s v="C.T. CAÑA BRAVA EMERGENCIA"/>
        <s v="C.H. MARAÑON"/>
        <s v="C.H. LANGUI"/>
        <s v="C.H. SANTA ROSA I"/>
        <s v="C.H. SANTA ROSA II"/>
        <s v="C.H. CERRO DEL AGUILA"/>
        <s v="C.T. KALLPA"/>
        <s v="C.T. LAS FLORES"/>
        <s v="C.H. CHIMAY"/>
        <s v="C.H. YANANGO"/>
        <s v="C.H. SAN HILARION"/>
        <s v="C.H. EL PLATANAL"/>
        <s v="C.H. TINGO"/>
        <s v="C.H. COELVIHIDRO 1 - QUIPICO"/>
        <s v="C.H. CAÑA BRAVA"/>
        <s v="C.H. CAÑON DEL PATO"/>
        <s v="C.H. CARHUAQUERO"/>
        <s v="C.H. CARHUAQUERO IV"/>
        <s v="C.H. LA ESPERANZA"/>
        <s v="C.H. PURMACANA"/>
        <s v="C.H. YANAPAMPA"/>
        <s v="C.H. LARAMATE"/>
        <s v="C.T. LUREN"/>
        <s v="C.T. TAMBO QUEMADO"/>
        <s v="C.H. CACLIC"/>
        <s v="C.H. EL GERA"/>
        <s v="C.H. EL MUYO"/>
        <s v="C.H. LA PELOTA"/>
        <s v="C.H. LONYA GRANDE"/>
        <s v="C.H. NUEVO SEASME"/>
        <s v="C.H. POMAHUACA"/>
        <s v="C.H. PUCARÁ"/>
        <s v="C.H. QUANDA"/>
        <s v="C.H. SHITARAYACU"/>
        <s v="C.H. TABACONAS"/>
        <s v="C.T. BAGAZAN"/>
        <s v="C.T. BAGUA GRANDE"/>
        <s v="C.T. BELLAVISTA"/>
        <s v="C.T. CABALLOCOCHA"/>
        <s v="C.T. CABO PANTOJA"/>
        <s v="C.T. CHACHAPOYAS_ELOR"/>
        <s v="C.T. COLONIA ANGAMOS"/>
        <s v="C.T. CONTAMANA"/>
        <s v="C.T. EL ALAMO"/>
        <s v="C.T. EL ESTRECHO"/>
        <s v="C.T. EL PORVENIR"/>
        <s v="C.T. FLOR DE PUNGA"/>
        <s v="C.T. GRAN PERÚ"/>
        <s v="C.T. INAHUAYA"/>
        <s v="C.T. INDIANA"/>
        <s v="C.T. IQT. DIESEL - DIESEL"/>
        <s v="C.T. IQUITOS DIESEL WARTSILA"/>
        <s v="C.T. ISLA SANTA ROSA"/>
        <s v="C.T. JAEN - ELOR"/>
        <s v="C.T. JENARO HERRERA"/>
        <s v="C.T. JUAN VELAZCO ALVARADO"/>
        <s v="C.T. LAGUNAS"/>
        <s v="C.T. MAYORUNA"/>
        <s v="C.T. MOYOBAMBA"/>
        <s v="C.T. NAUTA"/>
        <s v="C.T. ORELLANA"/>
        <s v="C.T. PAMPA HERMOZA"/>
        <s v="C.T. PETROPOLIS"/>
        <s v="C.T. PEVAS"/>
        <s v="C.T. PICOTA"/>
        <s v="C.T. REQUENA"/>
        <s v="C.T. SAN FRANCISCO"/>
        <s v="C.T. SAN IGNACIO"/>
        <s v="C.T. SAN PABLO"/>
        <s v="C.T. SAN ROQUE DE MAQUIA"/>
        <s v="C.T. SANTA CLOTILDE"/>
        <s v="C.T. SAPOSOA"/>
        <s v="C.T. SAPUENA"/>
        <s v="C.T. TAMANCO VIEJO"/>
        <s v="C.T. TAMSHIYACU"/>
        <s v="C.T. TARAPOTO"/>
        <s v="C.T. TIERRA BLANCA"/>
        <s v="C.T. YURIMAGUAS"/>
        <s v="C.H. SANDIA"/>
        <s v="C.H. CHUMBAO"/>
        <s v="C.H. CHUYAPI"/>
        <s v="C.H. HERCCA"/>
        <s v="C.H. HUANCARAY"/>
        <s v="C.H. MANCAHUARA"/>
        <s v="C.H. MATARÁ"/>
        <s v="C.H. POCOHUANCA"/>
        <s v="C.H. VILCABAMBA"/>
        <s v="C.T. IBERIA"/>
        <s v="C.T. IÑAPARI"/>
        <s v="C.H. CANUJA"/>
        <s v="C.T. ATALAYA"/>
        <s v="C.T. DIESEL"/>
        <s v="C.T.E. PUCALLPA"/>
        <s v="C.H. ZAÑA"/>
        <s v="C.H. ACOBAMBA"/>
        <s v="C.H. ACOBAMBILLA"/>
        <s v="C.H. CHALHUAMAYO"/>
        <s v="C.H. CHAMISERIA"/>
        <s v="C.H. CHANCHAMAYO"/>
        <s v="C.H. CONCEPCION"/>
        <s v="C.H. INGENIO"/>
        <s v="C.H. LLUSITA"/>
        <s v="C.H. MACHU"/>
        <s v="C.H. PACCHA"/>
        <s v="C.H. PICHANAKI"/>
        <s v="C.H. POZUZO"/>
        <s v="C.H. QUICAPATA"/>
        <s v="C.H. SAN BALVIN"/>
        <s v="C.H. SAN FRANCISCO"/>
        <s v="C.H. SICAYA HUARISCA"/>
        <s v="C.T. AYACUCHO"/>
        <s v="C.T. HUANCAYO"/>
        <s v="C.T. POZUZO"/>
        <s v="C.T. SATIPO"/>
        <s v="C.H. CANCHAQUE"/>
        <s v="C.H. CHALACO"/>
        <s v="C.H. HUANCABAMBA"/>
        <s v="C.H. QUIROZ"/>
        <s v="C.H. SANTO DOMINGO"/>
        <s v="C.H. SICACATE"/>
        <s v="C.T. CANCHAQUE"/>
        <s v="C.T. HUANCABAMBA"/>
        <s v="C.T. HUÁPALAS"/>
        <s v="C.T. MORROPON"/>
        <s v="C.T. SANTO DOMINGO"/>
        <s v="C.T. SECHURA"/>
        <s v="C.T. TABLAZO COLÁN"/>
        <s v="C.H. BAMBAMARCA"/>
        <s v="C.H. BUENOS AIRES NIEPOS"/>
        <s v="C.H. CHIRICONGA"/>
        <s v="C.H. GUINEAMAYO"/>
        <s v="C.H. QUEROCOTO"/>
        <s v="C.T. BAMBAMARCA"/>
        <s v="C.T. CHOTA"/>
        <s v="C.T. CUTERVO"/>
        <s v="C.T. LA VIÑA MÓVIL"/>
        <s v="C.T. MOCUPE"/>
        <s v="C.T. MORROPE"/>
        <s v="C.T. MOTUPE MÓVIL"/>
        <s v="C.T. SALAS"/>
        <s v="C.H. ANTUNEZ DE MAYOLO"/>
        <s v="C.H. RESTITUCION"/>
        <s v="C.T. NUEVA TUMBES"/>
        <s v="C.H. CHARCANI I"/>
        <s v="C.H. CHARCANI II"/>
        <s v="C.H. CHARCANI III"/>
        <s v="C.H. CHARCANI IV"/>
        <s v="C.H. CHARCANI V"/>
        <s v="C.H. CHARCANI VI"/>
        <s v="C.T. CHILINA"/>
        <s v="C.T. MOLLENDO"/>
        <s v="C.T. PISCO"/>
        <s v="C.H. ARICOTA 1"/>
        <s v="C.H. ARICOTA 2"/>
        <s v="C.T. INDEPENDENCIA"/>
        <s v="C.H. PANGOA"/>
        <s v="C.H. CANCHAYLLO"/>
        <s v="C.H. RUNATULLO II"/>
        <s v="C.H. RUNATULLO III"/>
        <s v="C.H. MACHUPICCHU"/>
        <s v="C.T. DOLORESPATA"/>
        <s v="C.H. RUCUY"/>
        <s v="C.H. SAN GABAN II"/>
        <s v="C.T. TAPARACHI"/>
        <s v="C.H. RENOVANDES"/>
        <s v="C.H. CHAGLLA"/>
        <s v="C.H. HUANZA"/>
        <s v="C.H. COLLO"/>
        <s v="C.H. JAMBON"/>
        <s v="C.H. POTRERO"/>
        <s v="C.H. LAS PIZARRAS"/>
        <s v="C.T. GRUPO AUXILIAR PIZARRAS"/>
        <s v="C.H. ACOS"/>
        <s v="C.H. CANTA"/>
        <s v="C.H. NAVA"/>
        <s v="C.H. RAVIRA-PACARAOS"/>
        <s v="C.H. YASO"/>
        <s v="C.T. RAVIRA - PACARAOS"/>
        <s v="C.H. CALLAHUANCA"/>
        <s v="C.H. HER 1"/>
        <s v="C.H. HUAMPANÍ"/>
        <s v="C.H. HUINCO"/>
        <s v="C.H. MATUCANA"/>
        <s v="C.H. MOYOPAMPA"/>
        <s v="C.T. SANTA ROSA"/>
        <s v="C.T. VENTANILLA"/>
        <s v="C.T. MALACAS"/>
        <s v="C.T. MALACAS 2"/>
        <s v="C.T. R.F. MALACAS 3"/>
        <s v="C.E. WAYRA"/>
        <s v="C.S. RUBI"/>
        <s v="C.E. CUPISNIQUE"/>
        <s v="C.E. TALARA"/>
        <s v="C.H. QUITARACSA"/>
        <s v="C.H. YUNCÁN"/>
        <s v="C.S. INTIPAMPA"/>
        <s v="C.T. CHILCA"/>
        <s v="C.T. ILO 1"/>
        <s v="C.T. ILO 2"/>
        <s v="C.T. NEPI"/>
        <s v="C.T. R.F. ILO"/>
        <s v="C.T. FENIX"/>
        <s v="C.H. ANGEL I"/>
        <s v="C.H. ANGEL II"/>
        <s v="C.H. ANGEL III"/>
        <s v="C.H. LA JOYA"/>
        <s v="C.T. R.F. IQUITOS NUEVA"/>
        <s v="C.S. MAJES SOLAR"/>
        <s v="C.S. REPARTICION"/>
        <s v="C.H. CATILLUC"/>
        <s v="C.H. CELENDIN"/>
        <s v="C.H. CHICCHE"/>
        <s v="C.H. CHIQUIAN"/>
        <s v="C.H. HUAYUNGA"/>
        <s v="C.H. MARIA JIRAY"/>
        <s v="C.H. PAUCAMARCA"/>
        <s v="C.H. POMABAMBA"/>
        <s v="C.H. SHIPILCO"/>
        <s v="C.H. TARABAMBA"/>
        <s v="C.H. YAMOBAMBA"/>
        <s v="C.T. CASMA"/>
        <s v="C.T. CHIQUIÁN"/>
        <s v="C.T. HUARMEY"/>
        <s v="C.H PATAPO"/>
        <s v="C.H. NUEVO IMPERIAL"/>
        <s v="C.H. HUANCHOR"/>
        <s v="C.H. TAMBORAQUE I"/>
        <s v="C.H. TAMBORAQUE II"/>
        <s v="C.H. HUASAHUASI I"/>
        <s v="C.H. HUASAHUASI II"/>
        <s v="C.H. SANTA CRUZ I"/>
        <s v="C.H. SANTA CRUZ II"/>
        <s v="C.H. YARUCAYA"/>
        <s v="C.T. R.F. PUCALLPA"/>
        <s v="C.T. R.F. PUERTO MALDONADO"/>
        <s v="C.H. SANTA TERESA"/>
        <s v="C.H. RONCADOR"/>
        <s v="C.S. MOQUEGUA FV"/>
        <s v="C.S. PANAMERICANA SOLAR"/>
        <s v="C.E. PARQUE EÓLICO MARCONA"/>
        <s v="C.E. TRES HERMANAS"/>
        <s v="C.T. CATALINA"/>
        <s v="C.T. HUAYCOLORO"/>
        <s v="C.T. LA GRINGA V"/>
        <s v="C.T. R.F. DE GENERACION ETEN"/>
        <s v="C.H. DESARENADOR"/>
        <s v="C.H. TANGUCHE"/>
        <s v="C.H. VIRU"/>
        <s v="C.T. BOCATOMA"/>
        <s v="C.T. PUERTO BRAVO"/>
        <s v="C.T. OQUENDO"/>
        <s v="C.T. SAN NICOLAS"/>
        <s v="C.H. CHANCAY"/>
        <s v="C.H. CURUMUY"/>
        <s v="C.H. POECHOS I"/>
        <s v="C.H. POECHOS II"/>
        <s v="C.H. CARAVELI"/>
        <s v="C.H. CHOCOCO"/>
        <s v="C.H. CHUQUIBAMBA"/>
        <s v="C.H. HUANCA"/>
        <s v="C.H. ONGORO"/>
        <s v="C.H. ORCOPAMPA"/>
        <s v="C.H. SAN GREGORIO"/>
        <s v="C.T. ATICO"/>
        <s v="C.T. CARAVELI"/>
        <s v="C.T. CHALA"/>
        <s v="C.T. COTAHUASI"/>
        <s v="C.T. OCOÑA"/>
        <s v="C.T. CERRO VERDE"/>
        <s v="C.T. RECKA"/>
        <s v="C.H. CAHUA"/>
        <s v="C.H. CHEVES"/>
        <s v="C.H. GALLITO CIEGO"/>
        <s v="C.H. HUAYLLACHO"/>
        <s v="C.H. MALPASO"/>
        <s v="C.H. MISAPUQUIO"/>
        <s v="C.H. OROYA"/>
        <s v="C.H. PACHACHACA"/>
        <s v="C.H. PARIAC"/>
        <s v="C.H. SAN ANTONIO"/>
        <s v="C.H. SAN IGNACIO"/>
        <s v="C.H. YAUPI"/>
        <s v="C.S. TACNA SOLAR"/>
        <s v="C.T. STO. DOMINGO DE LOS OLLEROS"/>
        <s v="C.T. AGUAYTÍA"/>
      </sharedItems>
    </cacheField>
    <cacheField name="Nom Gru A" numFmtId="0">
      <sharedItems count="354">
        <s v="TV01"/>
        <s v="G1"/>
        <s v="Turbinas 1y2"/>
        <s v="G-01"/>
        <s v="G-02"/>
        <s v="TM5000"/>
        <s v="TMC5000"/>
        <s v="CAT C32 GRUPO 1"/>
        <s v="CAT C32 GRUPO 2"/>
        <s v="FRANCIS 1"/>
        <s v="FRANCIS 2"/>
        <s v="FRANCIS 3"/>
        <s v="Grupo 1"/>
        <s v="Grupo 2"/>
        <s v="Grupo 3"/>
        <s v="G-1"/>
        <s v="G-2"/>
        <s v="G-3"/>
        <s v="TG1"/>
        <s v="TG2"/>
        <s v="TG3"/>
        <s v="TV"/>
        <s v="TG-5"/>
        <s v="GR-1"/>
        <s v="GR-2"/>
        <s v="PELTON 1"/>
        <s v="PELTON 2"/>
        <s v="Allis Charner 1-4"/>
        <s v="Grupo 4"/>
        <s v="Grupo 5"/>
        <s v="Grupo 6"/>
        <s v="Planta 1"/>
        <s v="Planta 2"/>
        <s v="Planta 3"/>
        <s v="DRESS 1"/>
        <s v="DRESS 2"/>
        <s v="G2"/>
        <s v="PERKINS"/>
        <s v="Turbina 1"/>
        <s v="Turbina 2"/>
        <s v="Turbina 3"/>
        <s v="Turbina 4"/>
        <s v="T-1"/>
        <s v="T-2"/>
        <s v="CKD"/>
        <s v="Cat-1_3512"/>
        <s v="Cat-2_3512"/>
        <s v="CAT3_3516"/>
        <s v="Detroit"/>
        <s v="CUMMINS (G1)"/>
        <s v="CUMMINS (G2)"/>
        <s v="CUMMINS (G3)"/>
        <s v="CUMMINS (G4)"/>
        <s v="CUMMINS (G5)"/>
        <s v="EMD"/>
        <s v="Cat 2. 3512 Dita"/>
        <s v="Cat. 3512 Dito"/>
        <s v="CAT.3406"/>
        <s v="Cat.3412 81Z19624"/>
        <s v="Cat.4-3412-16878"/>
        <s v="Cat.5-C15 7925"/>
        <s v="CUMMINS 3"/>
        <s v="MTU 1000"/>
        <s v="OLYMPIAN"/>
        <s v="Volv.Pent1 RVL-251"/>
        <s v="Volv.Pent1 RVL-451"/>
        <s v="CKD MODASA"/>
        <s v="CAT 1 3516"/>
        <s v="CAT 2 3516"/>
        <s v="CAT 3 3516"/>
        <s v="CAT 4 3516 DITA"/>
        <s v="MITSUBISHI"/>
        <s v="Volvo TD 100"/>
        <s v="CAT. D3512"/>
        <s v="Cat.2.3512 Dita"/>
        <s v="Cat.3512 Dita"/>
        <s v="Cat.4-3412-16877"/>
        <s v="Cat.5-C15-07183"/>
        <s v="MODASA"/>
        <s v="Cat-1 3406"/>
        <s v="Cat-2 3306"/>
        <s v="Volvo 03"/>
        <s v="Perkins M. 4-326-I"/>
        <s v="CKD DAT 120"/>
        <s v="Cat. C9-225"/>
        <s v="Volvo Penta RVM364"/>
        <s v="Volvo2 CAD1641GE"/>
        <s v="Cat.1-3516B (577)"/>
        <s v="CUMMINS 1"/>
        <s v="GRUPO ALBERA"/>
        <s v="GRUPOFERRENERGY SAC"/>
        <s v="CAT.1-16CM32C"/>
        <s v="CAT.2-16CM32C"/>
        <s v="CAT-16CM32"/>
        <s v="WARTSILA 1"/>
        <s v="WARTSILA 2"/>
        <s v="WARTSILA 3"/>
        <s v="WARTSILA 4"/>
        <s v="WARTSILA 5"/>
        <s v="WARTSILA 6"/>
        <s v="WARTSILA 7"/>
        <s v="Cat 3306DI"/>
        <s v="ALCO"/>
        <s v="Cat. D-3306"/>
        <s v="CKD DAT-120"/>
        <s v="GT 1"/>
        <s v="CAT C-18"/>
        <s v="CAT. D-3512&lt;G3&gt;"/>
        <s v="VOLVO PENTA TAD1630"/>
        <s v="CAT. 3512 DITA"/>
        <s v="CAT.4-750S-04388"/>
        <s v="Caterpillar"/>
        <s v="CUMMINS"/>
        <s v="CUMMINS 2"/>
        <s v="MTU=2 1200DS Detroi"/>
        <s v="MTU-1 1200DS Detroi"/>
        <s v="VOLVO Tad 1642GE"/>
        <s v="Cat.C18 G6B20736"/>
        <s v="Perkins 2506AE15TAG"/>
        <s v="CKD 6S150PV"/>
        <s v="Volvo TD-70G Nº1"/>
        <s v="CAT 3512"/>
        <s v="CAT 6-3516B-139"/>
        <s v="Cat.1-3512(.208)"/>
        <s v="Cat.3-3512(.219)"/>
        <s v="Cat.5-3412STA-16860"/>
        <s v="CKD-PRAHA 6"/>
        <s v="CUMMINS 4"/>
        <s v="MTU 1200DS"/>
        <s v="CAT1_HUMBOLT"/>
        <s v="CAT2_HUMBOLT"/>
        <s v="CAT3_HUMBOLT"/>
        <s v="CAT4_HUMBOLT"/>
        <s v="CAT5_HUMBOLT"/>
        <s v="Cat."/>
        <s v="CUMMINS (G6)"/>
        <s v="Cat. C9-180"/>
        <s v="CUMMINS_1 C200(050)"/>
        <s v="CUMMINS_2 C200(026)"/>
        <s v="VolPenta TAD-1232GE"/>
        <s v="Volvo PentaTWD1010G"/>
        <s v="CAT. D-3412"/>
        <s v="CAT 3516"/>
        <s v="CAT. 3512 TA"/>
        <s v="Cat. D-3512(G3)"/>
        <s v="CAT.2 3512"/>
        <s v="CAT.2 D-3512"/>
        <s v="BOVING 1"/>
        <s v="BOVING 2"/>
        <s v="HYHC"/>
        <s v="Pelton"/>
        <s v="Francis I"/>
        <s v="Francis II"/>
        <s v="CATERPILLAR 3"/>
        <s v="CATERPILLAR 5 (2UP)"/>
        <s v="CUMMINS-7"/>
        <s v="CUMMINS_OTTOMOTORES"/>
        <s v="CUMMINS-CAMDA"/>
        <s v="CAT 3406B"/>
        <s v="CAT 3412C-I"/>
        <s v="CAT 3412C-II"/>
        <s v="FERRENERGY"/>
        <s v="G-4"/>
        <s v="PS-AYC"/>
        <s v="PS-SFC"/>
        <s v="SKODA-E1"/>
        <s v="SKODA-E2"/>
        <s v="CAT-C27M1"/>
        <s v="DETROIT-M1"/>
        <s v="CAT-Ea1"/>
        <s v="CAT-Ea2"/>
        <s v="VOLVO-M1"/>
        <s v="CAT-E1"/>
        <s v="CAT-M1"/>
        <s v="CAT-M2"/>
        <s v="KUBOTTA-1"/>
        <s v="KUBOTTA-2"/>
        <s v="WEIRPUMP-1"/>
        <s v="WEIRPUMP-2"/>
        <s v="Kubota"/>
        <s v="KUBOTA-1"/>
        <s v="V. PENTA 1"/>
        <s v="VOLVO 3"/>
        <s v="CAT-3412"/>
        <s v="VOLVO PENTA"/>
        <s v="CAT 1"/>
        <s v="CAT 2"/>
        <s v="CAT 3"/>
        <s v="CAT D 399"/>
        <s v="SKODA-1"/>
        <s v="SKODA-2"/>
        <s v="CAT. 1"/>
        <s v="CAT. 2"/>
        <s v="SKODA"/>
        <s v="V.PENTA"/>
        <s v="CAT"/>
        <s v="CKD. 2"/>
        <s v="CKD. 3"/>
        <s v="SKODA 1"/>
        <s v="Black Start"/>
        <s v="TG-01"/>
        <s v="T. Maier B"/>
        <s v="Caterp-3512"/>
        <s v="Grupo G.E"/>
        <s v="Vol-TD100"/>
        <s v="CKD. HOROV."/>
        <s v="Volvo TD70"/>
        <s v="Grupo 7"/>
        <s v="MAK-1"/>
        <s v="MAK-2"/>
        <s v="SULZER 1"/>
        <s v="SULZER 2"/>
        <s v="Turbogas 1"/>
        <s v="Turbogas 2"/>
        <s v="Grupo 1-2"/>
        <s v="GRUPO N°4"/>
        <s v="GRUPO Nº1"/>
        <s v="GRUPO Nº2"/>
        <s v="GRUPO Nº3"/>
        <s v="ALCO 1"/>
        <s v="ALCO 2"/>
        <s v="G.MOTORS1"/>
        <s v="G.MOTORS2"/>
        <s v="G.MOTORS3"/>
        <s v="GENERAL MOTORS 1"/>
        <s v="CENTRAL"/>
        <s v="G01"/>
        <s v="G3"/>
        <s v="Grupo Nº 1"/>
        <s v="Grupo Nº 2"/>
        <s v="A1"/>
        <s v="FRANCIS Nº 1"/>
        <s v="FRANCIS Nº 2"/>
        <s v="PELTON Nº 1"/>
        <s v="PELTON Nº 2"/>
        <s v="Turgo Nº 1"/>
        <s v="Turgo Nº 2"/>
        <s v="FRANCIS 4"/>
        <s v="FRANCIS Nº 6"/>
        <s v="KUBOTTA Nº 4"/>
        <s v="GRUPO PLACA ZQ-4288"/>
        <s v="Kumins170kW"/>
        <s v="MODASA 515kW"/>
        <s v="GR-3"/>
        <s v="GR-4"/>
        <s v="TG-2"/>
        <s v="TG-3"/>
        <s v="TG-4"/>
        <s v="TG-6"/>
        <s v="TG-7"/>
        <s v="TG-8"/>
        <s v="TV-7"/>
        <s v="UNIDAD TG-6"/>
        <s v="Unid. TG-4"/>
        <s v="Unid. TG-5"/>
        <s v="Circuito 1"/>
        <s v="Circuito 2"/>
        <s v="Circuito 3"/>
        <s v="Circuito 4"/>
        <s v="Circuito 5"/>
        <s v="Circuito 6"/>
        <s v="Circuito 7"/>
        <s v="Circuito 10"/>
        <s v="Circuito 8"/>
        <s v="Circuito 9"/>
        <s v="INV 123"/>
        <s v="INV 456"/>
        <s v="INV 789"/>
        <s v="TG11"/>
        <s v="TG12"/>
        <s v="TG21"/>
        <s v="TG41"/>
        <s v="TV21"/>
        <s v="TV41"/>
        <s v="Cat-Kato (EL1)"/>
        <s v="GE 1 (TV3)"/>
        <s v="GE 2 (TV4)"/>
        <s v="GE Frame 6 (TG1)"/>
        <s v="S&amp;S LM 6000"/>
        <s v="HITACHI TCDF RE. CO"/>
        <s v="TG1 NEPI"/>
        <s v="TG2 NEPI"/>
        <s v="TG3 NEPI"/>
        <s v="GE (TG1)"/>
        <s v="GE (TG2)"/>
        <s v="GE (TG3)"/>
        <s v="TV10"/>
        <s v="G-5"/>
        <s v="G-6"/>
        <s v="G-7"/>
        <s v="CS REPARTICION20T"/>
        <s v="Grupo U.Gen.1"/>
        <s v="Grupo U.Gen.2"/>
        <s v="Grupo U.Gen 2"/>
        <s v="Grupo U.Gen.3"/>
        <s v="Ansaldo 1"/>
        <s v="Ansaldo 2"/>
        <s v="GRUPOS 1-2"/>
        <s v="UG1"/>
        <s v="UG2"/>
        <s v="G1-G25"/>
        <s v="G1-G11"/>
        <s v="01"/>
        <s v="02"/>
        <s v="G Marcona"/>
        <s v="Grupos 1_2"/>
        <s v="Grupos 1-2-3"/>
        <s v="GT 2"/>
        <s v="UNID. DE EMERGENCIA"/>
        <s v="GRUPO NºD1"/>
        <s v="Grupo Nº T1"/>
        <s v="Grupo Nº T2"/>
        <s v="Grupo Nº 01"/>
        <s v="Grupo Nº 02"/>
        <s v="Grupo Nº 03"/>
        <s v="GE-BOC 01"/>
        <s v="TG4"/>
        <s v="TV1"/>
        <s v="TV2"/>
        <s v="CUMMINS ONAN"/>
        <s v="UNIDAD 1"/>
        <s v="UNIDAD 2"/>
        <s v="UNIDAD 3"/>
        <s v="JMW-1"/>
        <s v="JMW-2"/>
        <s v="Kubota 1"/>
        <s v="Kubota 2"/>
        <s v="ESCHER WYSS 1"/>
        <s v="ESCHER WYSS 2"/>
        <s v="Hydraulic"/>
        <s v="Francis"/>
        <s v="TURBAL"/>
        <s v="WKV"/>
        <s v="Leffel"/>
        <s v="PERKINS 1"/>
        <s v="PERKINS 2"/>
        <s v="PERKINS 3"/>
        <s v="PERKINS 4"/>
        <s v="Volvo Penta 2"/>
        <s v="DAEWO"/>
        <s v="CAT2"/>
        <s v="AREM 1"/>
        <s v="AREM 2"/>
        <s v="VOLVO1"/>
        <s v="VOLVO2"/>
        <s v="Grupo1"/>
        <s v="G4"/>
        <s v="CH2"/>
        <s v="CH2 G2"/>
        <s v="CH3 N"/>
        <s v="CH3 N G2"/>
        <s v="CH4 G-1"/>
        <s v="CH4 G-2"/>
        <s v="G5"/>
      </sharedItems>
    </cacheField>
    <cacheField name="Estado de Grupo A" numFmtId="0">
      <sharedItems containsMixedTypes="1" containsNumber="1" containsInteger="1" minValue="0" maxValue="0"/>
    </cacheField>
    <cacheField name="PI 2017" numFmtId="167">
      <sharedItems containsString="0" containsBlank="1" containsNumber="1" minValue="0" maxValue="350"/>
    </cacheField>
    <cacheField name="PI 2018" numFmtId="167">
      <sharedItems containsString="0" containsBlank="1" containsNumber="1" minValue="0" maxValue="350"/>
    </cacheField>
    <cacheField name="2018 MW.h" numFmtId="167">
      <sharedItems containsString="0" containsBlank="1" containsNumber="1" minValue="0" maxValue="1791700.8810000003"/>
    </cacheField>
    <cacheField name="Filtro" numFmtId="0">
      <sharedItems containsBlank="1" containsMixedTypes="1" containsNumber="1" containsInteger="1" minValue="2017" maxValue="2017" count="12">
        <m/>
        <s v="nueva empresa"/>
        <s v="cambio de razon social"/>
        <n v="2017"/>
        <s v="central no existente"/>
        <s v="nuevo grupo"/>
        <s v="retiro de grupo"/>
        <s v="Corregir estado de grupo"/>
        <s v="Traslado de grupo"/>
        <s v="nueva central"/>
        <s v="retiro de central"/>
        <s v="traspaso de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938">
  <r>
    <s v="20"/>
    <x v="0"/>
    <s v="UCAYAL"/>
    <s v="23201005"/>
    <s v="23201005"/>
    <x v="0"/>
    <s v="CAT 3406B"/>
    <s v="N"/>
    <n v="0.32"/>
    <n v="0"/>
    <n v="0"/>
    <n v="0"/>
    <n v="0"/>
    <n v="0"/>
    <n v="0"/>
    <n v="0"/>
    <n v="0"/>
    <m/>
    <x v="0"/>
    <s v="UCAYAL23201005CAT 3406BEL"/>
    <s v="Electro Ucayali S.A."/>
    <x v="0"/>
    <x v="0"/>
    <s v="C. T. ATALAYA"/>
    <x v="0"/>
    <x v="0"/>
    <x v="0"/>
    <x v="0"/>
    <x v="0"/>
    <s v="Instalado"/>
    <s v="Operativo"/>
    <s v="Distribuidora"/>
    <x v="0"/>
    <x v="0"/>
    <x v="0"/>
    <x v="0"/>
    <s v="Estatal"/>
    <s v="UCAYALI"/>
    <s v="UCAYALI"/>
    <s v="ATALAYA"/>
    <s v="RAYMONDI"/>
    <n v="0"/>
    <x v="0"/>
    <n v="0"/>
    <x v="0"/>
    <n v="0"/>
    <x v="0"/>
    <x v="0"/>
    <n v="0"/>
    <n v="0"/>
    <m/>
    <n v="2.6666666666666668E-2"/>
    <n v="0"/>
    <n v="7.6479999999999997"/>
    <n v="0"/>
    <n v="23"/>
    <s v="BASE DE DATOS"/>
    <m/>
  </r>
  <r>
    <s v="20"/>
    <x v="0"/>
    <s v="UCAYAL"/>
    <s v="23201005"/>
    <s v="23201005"/>
    <x v="0"/>
    <s v="CAT 3512"/>
    <s v="S"/>
    <n v="0.5"/>
    <n v="0.3"/>
    <n v="3.11"/>
    <n v="29.561"/>
    <n v="32.670999999999999"/>
    <n v="0"/>
    <n v="323"/>
    <n v="0"/>
    <n v="0"/>
    <m/>
    <x v="0"/>
    <s v="UCAYAL23201005CAT 3512EL"/>
    <s v="Electro Ucayali S.A."/>
    <x v="0"/>
    <x v="0"/>
    <s v="C. T. ATALAYA"/>
    <x v="0"/>
    <x v="0"/>
    <x v="0"/>
    <x v="1"/>
    <x v="0"/>
    <s v="Instalado"/>
    <s v="Operativo"/>
    <s v="Distribuidora"/>
    <x v="0"/>
    <x v="0"/>
    <x v="0"/>
    <x v="0"/>
    <s v="Estatal"/>
    <s v="UCAYALI"/>
    <s v="UCAYALI"/>
    <s v="ATALAYA"/>
    <s v="RAYMONDI"/>
    <n v="0"/>
    <x v="0"/>
    <n v="0"/>
    <x v="0"/>
    <n v="0"/>
    <x v="0"/>
    <x v="0"/>
    <n v="32.670999999999999"/>
    <n v="3.2670999999999999E-2"/>
    <m/>
    <n v="4.5454545454545456E-2"/>
    <n v="2.7272727272727271E-2"/>
    <n v="7.6479999999999997"/>
    <n v="0"/>
    <n v="23"/>
    <s v="BASE DE DATOS"/>
    <m/>
  </r>
  <r>
    <s v="20"/>
    <x v="0"/>
    <s v="UCAYAL"/>
    <s v="23201005"/>
    <s v="23201005"/>
    <x v="0"/>
    <s v="CUMMINS"/>
    <s v="S"/>
    <n v="1"/>
    <n v="0.9"/>
    <n v="10.077999999999999"/>
    <n v="0.30499999999999999"/>
    <n v="10.382999999999999"/>
    <n v="0"/>
    <n v="21"/>
    <n v="0"/>
    <n v="0"/>
    <m/>
    <x v="0"/>
    <s v="UCAYAL23201005CUMMINSEL"/>
    <s v="Electro Ucayali S.A."/>
    <x v="0"/>
    <x v="0"/>
    <s v="C. T. ATALAYA"/>
    <x v="0"/>
    <x v="0"/>
    <x v="0"/>
    <x v="2"/>
    <x v="0"/>
    <s v="Instalado"/>
    <s v="Operativo"/>
    <s v="Distribuidora"/>
    <x v="0"/>
    <x v="0"/>
    <x v="0"/>
    <x v="0"/>
    <s v="Estatal"/>
    <s v="UCAYALI"/>
    <s v="UCAYALI"/>
    <s v="ATALAYA"/>
    <s v="ATALAYA"/>
    <n v="0"/>
    <x v="0"/>
    <n v="0"/>
    <x v="0"/>
    <n v="0"/>
    <x v="0"/>
    <x v="0"/>
    <n v="10.382999999999999"/>
    <n v="1.0383E-2"/>
    <m/>
    <n v="8.3333333333333329E-2"/>
    <n v="7.4999999999999997E-2"/>
    <n v="7.6479999999999997"/>
    <n v="0"/>
    <n v="23"/>
    <s v="BASE DE DATOS"/>
    <m/>
  </r>
  <r>
    <s v="20"/>
    <x v="0"/>
    <s v="UCAYAL"/>
    <s v="23201005"/>
    <s v="23201005"/>
    <x v="0"/>
    <s v="CAT 3412C-I"/>
    <s v="S"/>
    <n v="0.59099999999999997"/>
    <n v="0.5"/>
    <n v="17.817"/>
    <n v="33.561"/>
    <n v="51.378"/>
    <n v="0"/>
    <n v="161"/>
    <n v="0"/>
    <n v="45"/>
    <m/>
    <x v="0"/>
    <s v="UCAYAL23201005CAT 3412C-IEL"/>
    <s v="Electro Ucayali S.A."/>
    <x v="0"/>
    <x v="0"/>
    <s v="C. T. ATALAYA"/>
    <x v="0"/>
    <x v="0"/>
    <x v="0"/>
    <x v="3"/>
    <x v="0"/>
    <s v="Instalado"/>
    <s v="Operativo"/>
    <s v="Distribuidora"/>
    <x v="0"/>
    <x v="0"/>
    <x v="0"/>
    <x v="0"/>
    <s v="Estatal"/>
    <s v="UCAYALI"/>
    <s v="UCAYALI"/>
    <s v="ATALAYA"/>
    <s v="ATALAYA"/>
    <n v="0"/>
    <x v="0"/>
    <n v="0"/>
    <x v="0"/>
    <n v="0"/>
    <x v="0"/>
    <x v="0"/>
    <n v="51.378"/>
    <n v="5.1378E-2"/>
    <m/>
    <n v="4.9249999999999995E-2"/>
    <n v="4.1666666666666664E-2"/>
    <n v="7.6479999999999997"/>
    <n v="0"/>
    <n v="23"/>
    <s v="BASE DE DATOS"/>
    <m/>
  </r>
  <r>
    <s v="20"/>
    <x v="0"/>
    <s v="UCAYAL"/>
    <s v="23201005"/>
    <s v="23201005"/>
    <x v="0"/>
    <s v="CAT 3412C-II"/>
    <s v="S"/>
    <n v="0.59099999999999997"/>
    <n v="0.5"/>
    <n v="27.588999999999999"/>
    <n v="18.478000000000002"/>
    <n v="46.067"/>
    <n v="0"/>
    <n v="148"/>
    <n v="0"/>
    <n v="0"/>
    <m/>
    <x v="0"/>
    <s v="UCAYAL23201005CAT 3412C-IIEL"/>
    <s v="Electro Ucayali S.A."/>
    <x v="0"/>
    <x v="0"/>
    <s v="C. T. ATALAYA"/>
    <x v="0"/>
    <x v="0"/>
    <x v="0"/>
    <x v="4"/>
    <x v="0"/>
    <s v="Instalado"/>
    <s v="Operativo"/>
    <s v="Distribuidora"/>
    <x v="0"/>
    <x v="0"/>
    <x v="0"/>
    <x v="0"/>
    <s v="Estatal"/>
    <s v="UCAYALI"/>
    <s v="UCAYALI"/>
    <s v="ATALAYA"/>
    <s v="ATALAYA"/>
    <n v="0"/>
    <x v="0"/>
    <n v="0"/>
    <x v="0"/>
    <n v="0"/>
    <x v="0"/>
    <x v="0"/>
    <n v="46.067"/>
    <n v="4.6066999999999997E-2"/>
    <m/>
    <n v="4.9249999999999995E-2"/>
    <n v="4.1666666666666664E-2"/>
    <n v="7.6479999999999997"/>
    <n v="0"/>
    <n v="23"/>
    <s v="BASE DE DATOS"/>
    <m/>
  </r>
  <r>
    <s v="20"/>
    <x v="0"/>
    <s v="UCAYAL"/>
    <s v="53027019"/>
    <s v="53027019"/>
    <x v="0"/>
    <s v="PERKINS-HCI434D1L"/>
    <s v="S"/>
    <n v="0.316"/>
    <n v="0.3"/>
    <n v="0.97299999999999998"/>
    <n v="1.5509999999999999"/>
    <n v="2.524"/>
    <n v="0"/>
    <n v="48"/>
    <n v="0"/>
    <n v="0"/>
    <m/>
    <x v="0"/>
    <s v="UCAYAL53027019PERKINS-HCI434D1LEL"/>
    <s v="Electro Ucayali S.A."/>
    <x v="0"/>
    <x v="0"/>
    <s v="C. T. PURUS"/>
    <x v="1"/>
    <x v="0"/>
    <x v="0"/>
    <x v="5"/>
    <x v="0"/>
    <s v="Instalado"/>
    <s v="Operativo"/>
    <s v="Distribuidora"/>
    <x v="0"/>
    <x v="0"/>
    <x v="0"/>
    <x v="0"/>
    <s v="Estatal"/>
    <s v="UCAYALI"/>
    <s v="UCAYALI"/>
    <s v="PURUS"/>
    <s v="PURUS"/>
    <s v="PUERTO ESPERANZA"/>
    <x v="0"/>
    <n v="0"/>
    <x v="0"/>
    <n v="0"/>
    <x v="0"/>
    <x v="0"/>
    <n v="2.524"/>
    <n v="2.5240000000000002E-3"/>
    <m/>
    <n v="2.6333333333333334E-2"/>
    <n v="2.4999999999999998E-2"/>
    <n v="7.6479999999999997"/>
    <n v="0"/>
    <n v="23"/>
    <s v="BASE DE DATOS"/>
    <m/>
  </r>
  <r>
    <s v="20"/>
    <x v="0"/>
    <s v="UCAYAL"/>
    <s v="53027019"/>
    <s v="53027019"/>
    <x v="0"/>
    <s v="PERKINS-MP-2251"/>
    <s v="S"/>
    <n v="0.2"/>
    <n v="0.19600000000000001"/>
    <n v="9.7850000000000001"/>
    <n v="14.98"/>
    <n v="24.765000000000001"/>
    <n v="0"/>
    <n v="455"/>
    <n v="0"/>
    <n v="24"/>
    <m/>
    <x v="0"/>
    <s v="UCAYAL53027019PERKINS-MP-2251EL"/>
    <s v="Electro Ucayali S.A."/>
    <x v="0"/>
    <x v="0"/>
    <s v="C. T. PURUS"/>
    <x v="1"/>
    <x v="0"/>
    <x v="0"/>
    <x v="6"/>
    <x v="0"/>
    <s v="Instalado"/>
    <s v="Operativo"/>
    <s v="Distribuidora"/>
    <x v="0"/>
    <x v="0"/>
    <x v="0"/>
    <x v="0"/>
    <s v="Estatal"/>
    <s v="UCAYALI"/>
    <s v="UCAYALI"/>
    <s v="PURUS"/>
    <s v="PURUS"/>
    <s v="PUERTO ESPERANZA"/>
    <x v="0"/>
    <n v="0"/>
    <x v="0"/>
    <n v="0"/>
    <x v="0"/>
    <x v="0"/>
    <n v="24.765000000000001"/>
    <n v="2.4765000000000002E-2"/>
    <m/>
    <n v="1.5384615384615385E-2"/>
    <n v="1.3846153846153845E-2"/>
    <n v="7.6479999999999997"/>
    <n v="0"/>
    <n v="23"/>
    <s v="BASE DE DATOS"/>
    <m/>
  </r>
  <r>
    <s v="20"/>
    <x v="0"/>
    <s v="UCAYAL"/>
    <s v="33006895"/>
    <s v="33006895"/>
    <x v="0"/>
    <s v="WARTSILA 1"/>
    <s v="N"/>
    <n v="6.34"/>
    <n v="0"/>
    <n v="0"/>
    <n v="0"/>
    <n v="0"/>
    <n v="0"/>
    <n v="0"/>
    <n v="0"/>
    <n v="0"/>
    <m/>
    <x v="1"/>
    <s v="UCAYAL33006895WARTSILA 1EL"/>
    <s v="Electro Ucayali S.A."/>
    <x v="0"/>
    <x v="0"/>
    <s v="C.T. DIESEL"/>
    <x v="2"/>
    <x v="0"/>
    <x v="0"/>
    <x v="7"/>
    <x v="0"/>
    <s v="Instalado"/>
    <s v="Inoperativo"/>
    <s v="Distribuidora"/>
    <x v="0"/>
    <x v="1"/>
    <x v="0"/>
    <x v="0"/>
    <s v="Estatal"/>
    <s v="UCAYALI"/>
    <s v="UCAYALI"/>
    <s v="CRNL. PORTILLO"/>
    <s v="YARINACOCHAS"/>
    <n v="0"/>
    <x v="0"/>
    <n v="0"/>
    <x v="0"/>
    <n v="0"/>
    <x v="0"/>
    <x v="0"/>
    <n v="0"/>
    <n v="0"/>
    <m/>
    <s v="-"/>
    <s v="-"/>
    <s v="-"/>
    <n v="0"/>
    <n v="23"/>
    <s v="BASE DE DATOS"/>
    <m/>
  </r>
  <r>
    <s v="20"/>
    <x v="0"/>
    <s v="UCAYAL"/>
    <s v="33006895"/>
    <s v="33006895"/>
    <x v="0"/>
    <s v="WARTSILA 2"/>
    <s v="N"/>
    <n v="6.34"/>
    <n v="0"/>
    <n v="0"/>
    <n v="0"/>
    <n v="0"/>
    <n v="0"/>
    <n v="0"/>
    <n v="0"/>
    <n v="0"/>
    <m/>
    <x v="1"/>
    <s v="UCAYAL33006895WARTSILA 2EL"/>
    <s v="Electro Ucayali S.A."/>
    <x v="0"/>
    <x v="0"/>
    <s v="C.T. DIESEL"/>
    <x v="2"/>
    <x v="0"/>
    <x v="0"/>
    <x v="8"/>
    <x v="0"/>
    <s v="Instalado"/>
    <s v="Inoperativo"/>
    <s v="Distribuidora"/>
    <x v="0"/>
    <x v="1"/>
    <x v="0"/>
    <x v="0"/>
    <s v="Estatal"/>
    <s v="UCAYALI"/>
    <s v="UCAYALI"/>
    <s v="CRNL. PORTILLO"/>
    <s v="YARINACOCHAS"/>
    <n v="0"/>
    <x v="0"/>
    <n v="0"/>
    <x v="0"/>
    <n v="0"/>
    <x v="0"/>
    <x v="0"/>
    <n v="0"/>
    <n v="0"/>
    <m/>
    <s v="-"/>
    <s v="-"/>
    <s v="-"/>
    <n v="0"/>
    <n v="23"/>
    <s v="BASE DE DATOS"/>
    <m/>
  </r>
  <r>
    <s v="20"/>
    <x v="0"/>
    <s v="UCAYAL"/>
    <s v="33006895"/>
    <s v="33006895"/>
    <x v="0"/>
    <s v="WARTSILA 3"/>
    <s v="N"/>
    <n v="6.34"/>
    <n v="0"/>
    <n v="0"/>
    <n v="0"/>
    <n v="0"/>
    <n v="0"/>
    <n v="0"/>
    <n v="0"/>
    <n v="0"/>
    <m/>
    <x v="1"/>
    <s v="UCAYAL33006895WARTSILA 3EL"/>
    <s v="Electro Ucayali S.A."/>
    <x v="0"/>
    <x v="0"/>
    <s v="C.T. DIESEL"/>
    <x v="2"/>
    <x v="0"/>
    <x v="0"/>
    <x v="9"/>
    <x v="0"/>
    <s v="Instalado"/>
    <s v="Inoperativo"/>
    <s v="Distribuidora"/>
    <x v="0"/>
    <x v="1"/>
    <x v="0"/>
    <x v="0"/>
    <s v="Estatal"/>
    <s v="UCAYALI"/>
    <s v="UCAYALI"/>
    <s v="CRNL. PORTILLO"/>
    <s v="YARINACOCHAS"/>
    <n v="0"/>
    <x v="0"/>
    <n v="0"/>
    <x v="0"/>
    <n v="0"/>
    <x v="0"/>
    <x v="0"/>
    <n v="0"/>
    <n v="0"/>
    <m/>
    <s v="-"/>
    <s v="-"/>
    <s v="-"/>
    <n v="0"/>
    <n v="23"/>
    <s v="BASE DE DATOS"/>
    <m/>
  </r>
  <r>
    <s v="20"/>
    <x v="0"/>
    <s v="UCAYAL"/>
    <s v="33006895"/>
    <s v="33006895"/>
    <x v="0"/>
    <s v="WARTSILA 4"/>
    <s v="N"/>
    <n v="6.34"/>
    <n v="0"/>
    <n v="0"/>
    <n v="0"/>
    <n v="0"/>
    <n v="0"/>
    <n v="0"/>
    <n v="0"/>
    <n v="0"/>
    <m/>
    <x v="1"/>
    <s v="UCAYAL33006895WARTSILA 4EL"/>
    <s v="Electro Ucayali S.A."/>
    <x v="0"/>
    <x v="0"/>
    <s v="C.T. DIESEL"/>
    <x v="2"/>
    <x v="0"/>
    <x v="0"/>
    <x v="10"/>
    <x v="0"/>
    <s v="Instalado"/>
    <s v="Inoperativo"/>
    <s v="Distribuidora"/>
    <x v="0"/>
    <x v="1"/>
    <x v="0"/>
    <x v="0"/>
    <s v="Estatal"/>
    <s v="UCAYALI"/>
    <s v="UCAYALI"/>
    <s v="CRNL. PORTILLO"/>
    <s v="YARINACOCHAS"/>
    <n v="0"/>
    <x v="0"/>
    <n v="0"/>
    <x v="0"/>
    <n v="0"/>
    <x v="0"/>
    <x v="0"/>
    <n v="0"/>
    <n v="0"/>
    <m/>
    <s v="-"/>
    <s v="-"/>
    <s v="-"/>
    <n v="0"/>
    <n v="23"/>
    <s v="BASE DE DATOS"/>
    <m/>
  </r>
  <r>
    <s v="20"/>
    <x v="0"/>
    <s v="UCAYAL"/>
    <s v="53023614"/>
    <s v="53023614"/>
    <x v="0"/>
    <s v="FERRENERGY"/>
    <s v="N"/>
    <n v="11"/>
    <n v="0"/>
    <n v="0"/>
    <n v="0"/>
    <n v="0"/>
    <n v="0"/>
    <n v="0"/>
    <n v="0"/>
    <n v="0"/>
    <m/>
    <x v="1"/>
    <s v="UCAYAL53023614FERRENERGYEL"/>
    <s v="Electro Ucayali S.A."/>
    <x v="0"/>
    <x v="0"/>
    <s v="C.T. de Emergencia Pucallpa"/>
    <x v="3"/>
    <x v="0"/>
    <x v="0"/>
    <x v="11"/>
    <x v="0"/>
    <s v="Instalado"/>
    <s v="Inoperativo"/>
    <s v="Distribuidora"/>
    <x v="0"/>
    <x v="0"/>
    <x v="0"/>
    <x v="0"/>
    <s v="Estatal"/>
    <s v="UCAYALI"/>
    <s v="UCAYALI"/>
    <s v="CRNL. PORTILLO"/>
    <s v="CALLERÍA"/>
    <n v="0"/>
    <x v="0"/>
    <n v="0"/>
    <x v="0"/>
    <n v="0"/>
    <x v="0"/>
    <x v="0"/>
    <n v="0"/>
    <n v="0"/>
    <m/>
    <s v="-"/>
    <s v="-"/>
    <s v="-"/>
    <n v="0"/>
    <n v="23"/>
    <s v="BASE DE DATOS"/>
    <m/>
  </r>
  <r>
    <s v="20"/>
    <x v="0"/>
    <s v="ELSM"/>
    <s v="00000101"/>
    <s v="00000101"/>
    <x v="0"/>
    <s v="PERKINS"/>
    <s v="N"/>
    <n v="6.7000000000000004E-2"/>
    <n v="0"/>
    <n v="0"/>
    <n v="0"/>
    <n v="0"/>
    <n v="0"/>
    <n v="0"/>
    <n v="0"/>
    <n v="0"/>
    <m/>
    <x v="1"/>
    <s v="ELSM00000101PERKINSEL"/>
    <s v="Electro Sur Medio S. A."/>
    <x v="1"/>
    <x v="1"/>
    <s v="C. T. Tambo Quemado"/>
    <x v="4"/>
    <x v="0"/>
    <x v="0"/>
    <x v="12"/>
    <x v="0"/>
    <s v="Instalado"/>
    <s v="Inoperativo"/>
    <s v="Distribuidora"/>
    <x v="0"/>
    <x v="1"/>
    <x v="0"/>
    <x v="0"/>
    <s v="Privado"/>
    <s v="AYACUCHO"/>
    <s v="AYACUCHO"/>
    <s v="LUCANAS"/>
    <s v="LEONCIO PRADO"/>
    <n v="0"/>
    <x v="0"/>
    <n v="0"/>
    <x v="0"/>
    <n v="0"/>
    <x v="0"/>
    <x v="0"/>
    <n v="0"/>
    <n v="0"/>
    <m/>
    <s v="-"/>
    <s v="-"/>
    <e v="#N/A"/>
    <n v="0"/>
    <n v="19"/>
    <s v="BASE DE DATOS"/>
    <m/>
  </r>
  <r>
    <s v="20"/>
    <x v="0"/>
    <s v="ELSM"/>
    <s v="53024517"/>
    <s v="53024517"/>
    <x v="0"/>
    <s v="G1"/>
    <s v="S"/>
    <n v="9.6"/>
    <n v="9.3409999999999993"/>
    <n v="1029.6199999999999"/>
    <n v="4389.45"/>
    <n v="5419.07"/>
    <n v="0"/>
    <n v="673.86"/>
    <n v="0.56999999999999995"/>
    <n v="192"/>
    <m/>
    <x v="0"/>
    <s v="ELSM53024517G1EL"/>
    <s v="Electro Sur Medio S. A."/>
    <x v="1"/>
    <x v="1"/>
    <s v="C.T. LUREN"/>
    <x v="5"/>
    <x v="0"/>
    <x v="0"/>
    <x v="13"/>
    <x v="0"/>
    <s v="Instalado"/>
    <s v="Operativo"/>
    <s v="Distribuidora"/>
    <x v="0"/>
    <x v="1"/>
    <x v="0"/>
    <x v="0"/>
    <s v="Privado"/>
    <s v="ICA"/>
    <s v="ICA"/>
    <s v="NAZCA"/>
    <n v="0"/>
    <n v="0"/>
    <x v="1"/>
    <n v="0"/>
    <x v="0"/>
    <n v="0"/>
    <x v="0"/>
    <x v="0"/>
    <n v="5419.07"/>
    <n v="5.4190699999999996"/>
    <m/>
    <n v="0.79999999999999993"/>
    <n v="0.77841666666666665"/>
    <n v="7.6479999999999997"/>
    <n v="0"/>
    <n v="19"/>
    <s v="BASE DE DATOS"/>
    <m/>
  </r>
  <r>
    <s v="20"/>
    <x v="0"/>
    <s v="ELSM"/>
    <s v="53024517"/>
    <s v="53024517"/>
    <x v="0"/>
    <s v="G2"/>
    <s v="S"/>
    <n v="9.6"/>
    <n v="9.3409999999999993"/>
    <n v="1027.3499999999999"/>
    <n v="4379.7"/>
    <n v="5407.05"/>
    <n v="0"/>
    <n v="681.22"/>
    <n v="1"/>
    <n v="220"/>
    <m/>
    <x v="0"/>
    <s v="ELSM53024517G2EL"/>
    <s v="Electro Sur Medio S. A."/>
    <x v="1"/>
    <x v="1"/>
    <s v="C.T. LUREN"/>
    <x v="5"/>
    <x v="0"/>
    <x v="0"/>
    <x v="14"/>
    <x v="0"/>
    <s v="Instalado"/>
    <s v="Operativo"/>
    <s v="Distribuidora"/>
    <x v="0"/>
    <x v="1"/>
    <x v="0"/>
    <x v="0"/>
    <s v="Privado"/>
    <s v="ICA"/>
    <s v="ICA"/>
    <s v="NAZCA"/>
    <n v="0"/>
    <n v="0"/>
    <x v="1"/>
    <n v="0"/>
    <x v="0"/>
    <n v="0"/>
    <x v="0"/>
    <x v="0"/>
    <n v="5407.05"/>
    <n v="5.4070499999999999"/>
    <m/>
    <n v="0.79999999999999993"/>
    <n v="0.77841666666666665"/>
    <n v="7.6479999999999997"/>
    <n v="-9.0949470177292824E-13"/>
    <n v="19"/>
    <s v="BASE DE DATOS"/>
    <m/>
  </r>
  <r>
    <s v="20"/>
    <x v="0"/>
    <s v="ELSM"/>
    <s v="XXXXXXXX"/>
    <s v="XXXXXXXX"/>
    <x v="0"/>
    <s v="G1"/>
    <s v="S"/>
    <n v="9.6"/>
    <n v="9.3409999999999993"/>
    <n v="809.63"/>
    <n v="3451.57"/>
    <n v="4261.2"/>
    <n v="0"/>
    <n v="530.88"/>
    <n v="2.85"/>
    <n v="275"/>
    <m/>
    <x v="0"/>
    <s v="ELSMXXXXXXXXG1EL"/>
    <s v="Electro Sur Medio S. A."/>
    <x v="1"/>
    <x v="1"/>
    <s v="C. T. Pedregal"/>
    <x v="6"/>
    <x v="0"/>
    <x v="0"/>
    <x v="13"/>
    <x v="0"/>
    <s v="Instalado"/>
    <s v="Operativo"/>
    <s v="Distribuidora"/>
    <x v="0"/>
    <x v="1"/>
    <x v="0"/>
    <x v="0"/>
    <s v="Privado"/>
    <s v="ICA"/>
    <s v="ICA"/>
    <s v="CHINCHA"/>
    <s v="ALTO LARAN"/>
    <n v="0"/>
    <x v="1"/>
    <n v="0"/>
    <x v="0"/>
    <n v="0"/>
    <x v="0"/>
    <x v="0"/>
    <n v="4261.2"/>
    <n v="4.2611999999999997"/>
    <m/>
    <n v="0.79999999999999993"/>
    <n v="0.77841666666666665"/>
    <n v="7.6479999999999997"/>
    <n v="0"/>
    <n v="19"/>
    <s v="BASE DE DATOS"/>
    <m/>
  </r>
  <r>
    <s v="20"/>
    <x v="0"/>
    <s v="ELSM"/>
    <s v="XXXXXXXX"/>
    <s v="XXXXXXXX"/>
    <x v="0"/>
    <s v="G2"/>
    <s v="S"/>
    <n v="9.6"/>
    <n v="9.3409999999999993"/>
    <n v="784.22"/>
    <n v="3343.25"/>
    <n v="4127.47"/>
    <n v="0"/>
    <n v="540.58000000000004"/>
    <n v="3.17"/>
    <n v="330"/>
    <m/>
    <x v="0"/>
    <s v="ELSMXXXXXXXXG2EL"/>
    <s v="Electro Sur Medio S. A."/>
    <x v="1"/>
    <x v="1"/>
    <s v="C. T. Pedregal"/>
    <x v="6"/>
    <x v="0"/>
    <x v="0"/>
    <x v="14"/>
    <x v="0"/>
    <s v="Instalado"/>
    <s v="Operativo"/>
    <s v="Distribuidora"/>
    <x v="0"/>
    <x v="1"/>
    <x v="0"/>
    <x v="0"/>
    <s v="Privado"/>
    <s v="ICA"/>
    <s v="ICA"/>
    <s v="CHINCHA"/>
    <s v="ALTO LARAN"/>
    <n v="0"/>
    <x v="1"/>
    <n v="0"/>
    <x v="0"/>
    <n v="0"/>
    <x v="0"/>
    <x v="0"/>
    <n v="4127.47"/>
    <n v="4.1274700000000006"/>
    <m/>
    <n v="0.79999999999999993"/>
    <n v="0.77841666666666665"/>
    <n v="7.6479999999999997"/>
    <n v="0"/>
    <n v="19"/>
    <s v="BASE DE DATOS"/>
    <m/>
  </r>
  <r>
    <s v="20"/>
    <x v="0"/>
    <s v="ELNO"/>
    <s v="33034294"/>
    <s v="33034294"/>
    <x v="0"/>
    <s v="SKODA 1"/>
    <s v="S"/>
    <n v="1"/>
    <n v="0.85"/>
    <n v="0"/>
    <n v="0"/>
    <n v="0"/>
    <n v="0"/>
    <n v="0"/>
    <n v="0"/>
    <n v="0"/>
    <m/>
    <x v="0"/>
    <s v="ELNO33034294SKODA 1EL"/>
    <s v="Electro Nor Oeste S. A."/>
    <x v="2"/>
    <x v="2"/>
    <s v="C. T. Sechura"/>
    <x v="7"/>
    <x v="0"/>
    <x v="0"/>
    <x v="15"/>
    <x v="0"/>
    <s v="Instalado"/>
    <s v="Operativo"/>
    <s v="Distribuidora"/>
    <x v="0"/>
    <x v="1"/>
    <x v="0"/>
    <x v="0"/>
    <s v="Estatal"/>
    <s v="PIURA"/>
    <s v="PIURA"/>
    <s v="SECHURA"/>
    <s v="SECHURA"/>
    <n v="0"/>
    <x v="0"/>
    <n v="0"/>
    <x v="0"/>
    <n v="0"/>
    <x v="0"/>
    <x v="0"/>
    <n v="0"/>
    <n v="0"/>
    <m/>
    <n v="8.3333333333333329E-2"/>
    <n v="7.0833333333333331E-2"/>
    <n v="7.6479999999999997"/>
    <n v="0"/>
    <n v="26"/>
    <s v="BASE DE DATOS"/>
    <m/>
  </r>
  <r>
    <s v="20"/>
    <x v="0"/>
    <s v="ELNO"/>
    <s v="33034294"/>
    <s v="33034294"/>
    <x v="0"/>
    <s v="CKD. 2"/>
    <s v="S"/>
    <n v="1"/>
    <n v="0.85"/>
    <n v="0"/>
    <n v="0"/>
    <n v="0"/>
    <n v="0"/>
    <n v="0"/>
    <n v="0"/>
    <n v="0"/>
    <m/>
    <x v="0"/>
    <s v="ELNO33034294CKD. 2EL"/>
    <s v="Electro Nor Oeste S. A."/>
    <x v="2"/>
    <x v="2"/>
    <s v="C. T. Sechura"/>
    <x v="7"/>
    <x v="0"/>
    <x v="0"/>
    <x v="16"/>
    <x v="0"/>
    <s v="Instalado"/>
    <s v="Operativo"/>
    <s v="Distribuidora"/>
    <x v="0"/>
    <x v="1"/>
    <x v="0"/>
    <x v="0"/>
    <s v="Estatal"/>
    <s v="PIURA"/>
    <s v="PIURA"/>
    <s v="SECHURA"/>
    <s v="SECHURA"/>
    <n v="0"/>
    <x v="0"/>
    <n v="0"/>
    <x v="0"/>
    <n v="0"/>
    <x v="0"/>
    <x v="0"/>
    <n v="0"/>
    <n v="0"/>
    <m/>
    <n v="8.3333333333333329E-2"/>
    <n v="7.0833333333333331E-2"/>
    <n v="7.6479999999999997"/>
    <n v="0"/>
    <n v="26"/>
    <s v="BASE DE DATOS"/>
    <m/>
  </r>
  <r>
    <s v="20"/>
    <x v="0"/>
    <s v="ELNO"/>
    <s v="33034294"/>
    <s v="33034294"/>
    <x v="0"/>
    <s v="CKD. 3"/>
    <s v="S"/>
    <n v="0.5"/>
    <n v="0.4"/>
    <n v="0"/>
    <n v="0"/>
    <n v="0"/>
    <n v="0"/>
    <n v="0"/>
    <n v="0"/>
    <n v="0"/>
    <m/>
    <x v="0"/>
    <s v="ELNO33034294CKD. 3EL"/>
    <s v="Electro Nor Oeste S. A."/>
    <x v="2"/>
    <x v="2"/>
    <s v="C. T. Sechura"/>
    <x v="7"/>
    <x v="0"/>
    <x v="0"/>
    <x v="17"/>
    <x v="0"/>
    <s v="Instalado"/>
    <s v="Operativo"/>
    <s v="Distribuidora"/>
    <x v="0"/>
    <x v="1"/>
    <x v="0"/>
    <x v="0"/>
    <s v="Estatal"/>
    <s v="PIURA"/>
    <s v="PIURA"/>
    <s v="SECHURA"/>
    <s v="SECHURA"/>
    <n v="0"/>
    <x v="0"/>
    <n v="0"/>
    <x v="0"/>
    <n v="0"/>
    <x v="0"/>
    <x v="0"/>
    <n v="0"/>
    <n v="0"/>
    <m/>
    <n v="4.1666666666666664E-2"/>
    <n v="3.3333333333333333E-2"/>
    <n v="7.6479999999999997"/>
    <n v="0"/>
    <n v="26"/>
    <s v="BASE DE DATOS"/>
    <m/>
  </r>
  <r>
    <s v="20"/>
    <x v="0"/>
    <s v="ELNO"/>
    <s v="33034294"/>
    <s v="33034294"/>
    <x v="0"/>
    <s v="CAT"/>
    <s v="S"/>
    <n v="0.32"/>
    <n v="0"/>
    <n v="0"/>
    <n v="0"/>
    <n v="0"/>
    <n v="0"/>
    <n v="0"/>
    <n v="0"/>
    <n v="0"/>
    <m/>
    <x v="0"/>
    <s v="ELNO33034294CATEL"/>
    <s v="Electro Nor Oeste S. A."/>
    <x v="2"/>
    <x v="2"/>
    <s v="C. T. Sechura"/>
    <x v="7"/>
    <x v="0"/>
    <x v="0"/>
    <x v="18"/>
    <x v="0"/>
    <s v="Instalado"/>
    <s v="Operativo"/>
    <s v="Distribuidora"/>
    <x v="0"/>
    <x v="1"/>
    <x v="0"/>
    <x v="0"/>
    <s v="Estatal"/>
    <s v="PIURA"/>
    <s v="PIURA"/>
    <s v="SECHURA"/>
    <s v="SECHURA"/>
    <n v="0"/>
    <x v="0"/>
    <n v="0"/>
    <x v="0"/>
    <n v="0"/>
    <x v="0"/>
    <x v="0"/>
    <n v="0"/>
    <n v="0"/>
    <m/>
    <n v="2.6666666666666668E-2"/>
    <n v="0"/>
    <n v="7.6479999999999997"/>
    <n v="0"/>
    <n v="26"/>
    <s v="BASE DE DATOS"/>
    <m/>
  </r>
  <r>
    <s v="20"/>
    <x v="0"/>
    <s v="ELNO"/>
    <s v="33098299"/>
    <s v="33098299"/>
    <x v="0"/>
    <s v="SKODA-1"/>
    <s v="S"/>
    <n v="1"/>
    <n v="0"/>
    <n v="0"/>
    <n v="0"/>
    <n v="0"/>
    <n v="0"/>
    <n v="0"/>
    <n v="0"/>
    <n v="0"/>
    <m/>
    <x v="0"/>
    <s v="ELNO33098299SKODA-1EL"/>
    <s v="Electro Nor Oeste S. A."/>
    <x v="2"/>
    <x v="2"/>
    <s v="C. T. Huápalas"/>
    <x v="8"/>
    <x v="0"/>
    <x v="0"/>
    <x v="19"/>
    <x v="0"/>
    <s v="Instalado"/>
    <s v="Operativo"/>
    <s v="Distribuidora"/>
    <x v="0"/>
    <x v="1"/>
    <x v="0"/>
    <x v="0"/>
    <s v="Estatal"/>
    <s v="PIURA"/>
    <s v="PIURA"/>
    <s v="CHULUCANAS"/>
    <s v="CHULUCANAS"/>
    <n v="0"/>
    <x v="0"/>
    <n v="0"/>
    <x v="0"/>
    <n v="0"/>
    <x v="0"/>
    <x v="0"/>
    <n v="0"/>
    <n v="0"/>
    <m/>
    <n v="8.3333333333333329E-2"/>
    <n v="8.3333333333333329E-2"/>
    <n v="7.6479999999999997"/>
    <n v="0"/>
    <n v="26"/>
    <s v="BASE DE DATOS"/>
    <m/>
  </r>
  <r>
    <s v="20"/>
    <x v="0"/>
    <s v="ELNO"/>
    <s v="33098299"/>
    <s v="33098299"/>
    <x v="0"/>
    <s v="SKODA-2"/>
    <s v="S"/>
    <n v="1"/>
    <n v="0"/>
    <n v="0"/>
    <n v="0"/>
    <n v="0"/>
    <n v="0"/>
    <n v="0"/>
    <n v="0"/>
    <n v="0"/>
    <m/>
    <x v="0"/>
    <s v="ELNO33098299SKODA-2EL"/>
    <s v="Electro Nor Oeste S. A."/>
    <x v="2"/>
    <x v="2"/>
    <s v="C. T. Huápalas"/>
    <x v="8"/>
    <x v="0"/>
    <x v="0"/>
    <x v="20"/>
    <x v="0"/>
    <s v="Instalado"/>
    <s v="Operativo"/>
    <s v="Distribuidora"/>
    <x v="0"/>
    <x v="1"/>
    <x v="0"/>
    <x v="0"/>
    <s v="Estatal"/>
    <s v="PIURA"/>
    <s v="PIURA"/>
    <s v="CHULUCANAS"/>
    <s v="CHULUCANAS"/>
    <n v="0"/>
    <x v="0"/>
    <n v="0"/>
    <x v="0"/>
    <n v="0"/>
    <x v="0"/>
    <x v="0"/>
    <n v="0"/>
    <n v="0"/>
    <m/>
    <n v="8.3333333333333329E-2"/>
    <n v="8.3333333333333329E-2"/>
    <n v="7.6479999999999997"/>
    <n v="0"/>
    <n v="26"/>
    <s v="BASE DE DATOS"/>
    <m/>
  </r>
  <r>
    <s v="20"/>
    <x v="0"/>
    <s v="ELNO"/>
    <s v="33098299"/>
    <s v="33098299"/>
    <x v="0"/>
    <s v="CAT 1"/>
    <s v="S"/>
    <n v="0.5"/>
    <n v="0"/>
    <n v="0"/>
    <n v="0"/>
    <n v="0"/>
    <n v="0"/>
    <n v="0"/>
    <n v="0"/>
    <n v="0"/>
    <m/>
    <x v="0"/>
    <s v="ELNO33098299CAT 1EL"/>
    <s v="Electro Nor Oeste S. A."/>
    <x v="2"/>
    <x v="2"/>
    <s v="C. T. Huápalas"/>
    <x v="8"/>
    <x v="0"/>
    <x v="0"/>
    <x v="21"/>
    <x v="0"/>
    <s v="Instalado"/>
    <s v="Operativo"/>
    <s v="Distribuidora"/>
    <x v="0"/>
    <x v="1"/>
    <x v="0"/>
    <x v="0"/>
    <s v="Estatal"/>
    <s v="PIURA"/>
    <s v="PIURA"/>
    <s v="CHULUCANAS"/>
    <s v="CHULUCANAS"/>
    <n v="0"/>
    <x v="0"/>
    <n v="0"/>
    <x v="0"/>
    <n v="0"/>
    <x v="0"/>
    <x v="0"/>
    <n v="0"/>
    <n v="0"/>
    <m/>
    <n v="4.1666666666666664E-2"/>
    <n v="0"/>
    <n v="7.6479999999999997"/>
    <n v="0"/>
    <n v="26"/>
    <s v="BASE DE DATOS"/>
    <m/>
  </r>
  <r>
    <s v="20"/>
    <x v="0"/>
    <s v="ELNO"/>
    <s v="33098299"/>
    <s v="33098299"/>
    <x v="0"/>
    <s v="CAT 2"/>
    <s v="S"/>
    <n v="0.5"/>
    <n v="0"/>
    <n v="0"/>
    <n v="0"/>
    <n v="0"/>
    <n v="0"/>
    <n v="0"/>
    <n v="0"/>
    <n v="0"/>
    <m/>
    <x v="0"/>
    <s v="ELNO33098299CAT 2EL"/>
    <s v="Electro Nor Oeste S. A."/>
    <x v="2"/>
    <x v="2"/>
    <s v="C. T. Huápalas"/>
    <x v="8"/>
    <x v="0"/>
    <x v="0"/>
    <x v="22"/>
    <x v="0"/>
    <s v="Instalado"/>
    <s v="Operativo"/>
    <s v="Distribuidora"/>
    <x v="0"/>
    <x v="1"/>
    <x v="0"/>
    <x v="0"/>
    <s v="Estatal"/>
    <s v="PIURA"/>
    <s v="PIURA"/>
    <s v="CHULUCANAS"/>
    <s v="CHULUCANAS"/>
    <n v="0"/>
    <x v="0"/>
    <n v="0"/>
    <x v="0"/>
    <n v="0"/>
    <x v="0"/>
    <x v="0"/>
    <n v="0"/>
    <n v="0"/>
    <m/>
    <n v="4.1666666666666664E-2"/>
    <n v="0"/>
    <n v="7.6479999999999997"/>
    <n v="0"/>
    <n v="26"/>
    <s v="BASE DE DATOS"/>
    <m/>
  </r>
  <r>
    <s v="20"/>
    <x v="0"/>
    <s v="ELNO"/>
    <s v="33098299"/>
    <s v="33098299"/>
    <x v="0"/>
    <s v="CAT 3"/>
    <s v="S"/>
    <n v="0.5"/>
    <n v="0"/>
    <n v="0"/>
    <n v="0"/>
    <n v="0"/>
    <n v="0"/>
    <n v="0"/>
    <n v="0"/>
    <n v="0"/>
    <m/>
    <x v="0"/>
    <s v="ELNO33098299CAT 3EL"/>
    <s v="Electro Nor Oeste S. A."/>
    <x v="2"/>
    <x v="2"/>
    <s v="C. T. Huápalas"/>
    <x v="8"/>
    <x v="0"/>
    <x v="0"/>
    <x v="23"/>
    <x v="0"/>
    <s v="Instalado"/>
    <s v="Operativo"/>
    <s v="Distribuidora"/>
    <x v="0"/>
    <x v="1"/>
    <x v="0"/>
    <x v="0"/>
    <s v="Estatal"/>
    <s v="PIURA"/>
    <s v="PIURA"/>
    <s v="CHULUCANAS"/>
    <s v="CHULUCANAS"/>
    <n v="0"/>
    <x v="0"/>
    <n v="0"/>
    <x v="0"/>
    <n v="0"/>
    <x v="0"/>
    <x v="0"/>
    <n v="0"/>
    <n v="0"/>
    <m/>
    <n v="4.1666666666666664E-2"/>
    <n v="4.1666666666666664E-2"/>
    <n v="7.6479999999999997"/>
    <n v="0"/>
    <n v="26"/>
    <s v="BASE DE DATOS"/>
    <m/>
  </r>
  <r>
    <s v="20"/>
    <x v="0"/>
    <s v="ELNO"/>
    <s v="33098299"/>
    <s v="33098299"/>
    <x v="0"/>
    <s v="CAT D 399"/>
    <s v="S"/>
    <n v="0.9"/>
    <n v="0"/>
    <n v="0"/>
    <n v="0"/>
    <n v="0"/>
    <n v="0"/>
    <n v="0"/>
    <n v="0"/>
    <n v="0"/>
    <m/>
    <x v="0"/>
    <s v="ELNO33098299CAT D 399EL"/>
    <s v="Electro Nor Oeste S. A."/>
    <x v="2"/>
    <x v="2"/>
    <s v="C. T. Huápalas"/>
    <x v="8"/>
    <x v="0"/>
    <x v="0"/>
    <x v="24"/>
    <x v="0"/>
    <s v="Instalado"/>
    <s v="Operativo"/>
    <s v="Distribuidora"/>
    <x v="0"/>
    <x v="1"/>
    <x v="0"/>
    <x v="0"/>
    <s v="Estatal"/>
    <s v="PIURA"/>
    <s v="PIURA"/>
    <s v="CHULUCANAS"/>
    <s v="CHULUCANAS"/>
    <n v="0"/>
    <x v="0"/>
    <n v="0"/>
    <x v="0"/>
    <n v="0"/>
    <x v="0"/>
    <x v="0"/>
    <n v="0"/>
    <n v="0"/>
    <m/>
    <n v="7.4999999999999997E-2"/>
    <n v="7.9166666666666663E-2"/>
    <n v="7.6479999999999997"/>
    <n v="0"/>
    <n v="26"/>
    <s v="BASE DE DATOS"/>
    <m/>
  </r>
  <r>
    <s v="20"/>
    <x v="0"/>
    <s v="ELNO"/>
    <s v="33034494"/>
    <s v="33034494"/>
    <x v="0"/>
    <s v="CAT. 1"/>
    <s v="S"/>
    <n v="0.66"/>
    <n v="0"/>
    <n v="0"/>
    <n v="0"/>
    <n v="0"/>
    <n v="0"/>
    <n v="0"/>
    <n v="0"/>
    <n v="0"/>
    <m/>
    <x v="1"/>
    <s v="ELNO33034494CAT. 1EL"/>
    <s v="Electro Nor Oeste S. A."/>
    <x v="2"/>
    <x v="2"/>
    <s v="C. T. Morropón"/>
    <x v="9"/>
    <x v="0"/>
    <x v="0"/>
    <x v="25"/>
    <x v="0"/>
    <s v="Retirado"/>
    <s v="Operativo"/>
    <s v="Distribuidora"/>
    <x v="0"/>
    <x v="1"/>
    <x v="0"/>
    <x v="0"/>
    <s v="Estatal"/>
    <s v="PIURA"/>
    <s v="PIURA"/>
    <s v="MORROPON"/>
    <s v="MORROPON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0"/>
    <s v="ELNO"/>
    <s v="33034494"/>
    <s v="33034494"/>
    <x v="0"/>
    <s v="CAT. 2"/>
    <s v="S"/>
    <n v="0"/>
    <n v="0"/>
    <n v="0"/>
    <n v="0"/>
    <n v="0"/>
    <n v="0"/>
    <n v="0"/>
    <n v="0"/>
    <n v="0"/>
    <m/>
    <x v="1"/>
    <s v="ELNO33034494CAT. 2EL"/>
    <s v="Electro Nor Oeste S. A."/>
    <x v="2"/>
    <x v="2"/>
    <s v="C. T. Morropón"/>
    <x v="9"/>
    <x v="0"/>
    <x v="0"/>
    <x v="26"/>
    <x v="0"/>
    <s v="Retirado"/>
    <s v="Operativo"/>
    <s v="Distribuidora"/>
    <x v="0"/>
    <x v="1"/>
    <x v="0"/>
    <x v="0"/>
    <s v="Estatal"/>
    <s v="PIURA"/>
    <s v="PIURA"/>
    <s v="MORROPON"/>
    <s v="MORROPON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0"/>
    <s v="ELNO"/>
    <s v="33034494"/>
    <s v="33034494"/>
    <x v="0"/>
    <s v="SKODA"/>
    <s v="N"/>
    <n v="0.32"/>
    <n v="0"/>
    <n v="0"/>
    <n v="0"/>
    <n v="0"/>
    <n v="0"/>
    <n v="0"/>
    <n v="0"/>
    <n v="0"/>
    <m/>
    <x v="1"/>
    <s v="ELNO33034494SKODAEL"/>
    <s v="Electro Nor Oeste S. A."/>
    <x v="2"/>
    <x v="2"/>
    <s v="C. T. Morropón"/>
    <x v="9"/>
    <x v="0"/>
    <x v="0"/>
    <x v="27"/>
    <x v="0"/>
    <s v="Retirado"/>
    <s v="Inoperativo"/>
    <s v="Distribuidora"/>
    <x v="0"/>
    <x v="1"/>
    <x v="0"/>
    <x v="0"/>
    <s v="Estatal"/>
    <s v="PIURA"/>
    <s v="PIURA"/>
    <s v="MORROPON"/>
    <s v="MORROPON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0"/>
    <s v="ELNO"/>
    <s v="33034494"/>
    <s v="33034494"/>
    <x v="0"/>
    <s v="CAT D 399"/>
    <s v="S"/>
    <n v="0.9"/>
    <n v="0"/>
    <n v="0"/>
    <n v="0"/>
    <n v="0"/>
    <n v="0"/>
    <n v="0"/>
    <n v="0"/>
    <n v="0"/>
    <m/>
    <x v="1"/>
    <s v="ELNO33034494CAT D 399EL"/>
    <s v="Electro Nor Oeste S. A."/>
    <x v="2"/>
    <x v="2"/>
    <s v="C. T. Morropón"/>
    <x v="9"/>
    <x v="0"/>
    <x v="0"/>
    <x v="24"/>
    <x v="0"/>
    <s v="Retirado"/>
    <s v="Operativo"/>
    <s v="Distribuidora"/>
    <x v="0"/>
    <x v="1"/>
    <x v="0"/>
    <x v="0"/>
    <s v="Estatal"/>
    <s v="PIURA"/>
    <s v="PIURA"/>
    <s v="MORROPON"/>
    <s v="MORROPON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0"/>
    <s v="ELNO"/>
    <s v="41037394"/>
    <s v="41037394"/>
    <x v="0"/>
    <s v="V. PENTA 1"/>
    <s v="S"/>
    <n v="0.15"/>
    <n v="0"/>
    <n v="0"/>
    <n v="0"/>
    <n v="0"/>
    <n v="0"/>
    <n v="0"/>
    <n v="0"/>
    <n v="0"/>
    <m/>
    <x v="1"/>
    <s v="ELNO41037394V. PENTA 1EL"/>
    <s v="Electro Nor Oeste S. A."/>
    <x v="2"/>
    <x v="2"/>
    <s v="C. T. Canchaque"/>
    <x v="10"/>
    <x v="0"/>
    <x v="0"/>
    <x v="28"/>
    <x v="0"/>
    <s v="Retirado"/>
    <s v="Operativo"/>
    <s v="Distribuidora"/>
    <x v="0"/>
    <x v="1"/>
    <x v="0"/>
    <x v="0"/>
    <s v="Estatal"/>
    <s v="PIURA"/>
    <s v="PIURA"/>
    <s v="HUANCABAMBA"/>
    <s v="CANCHAQUE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0"/>
    <s v="ELNO"/>
    <s v="41037394"/>
    <s v="41037394"/>
    <x v="0"/>
    <s v="VOLVO 3"/>
    <s v="S"/>
    <n v="0.2"/>
    <n v="0"/>
    <n v="0"/>
    <n v="0"/>
    <n v="0"/>
    <n v="0"/>
    <n v="0"/>
    <n v="0"/>
    <n v="0"/>
    <m/>
    <x v="1"/>
    <s v="ELNO41037394VOLVO 3EL"/>
    <s v="Electro Nor Oeste S. A."/>
    <x v="2"/>
    <x v="2"/>
    <s v="C. T. Canchaque"/>
    <x v="10"/>
    <x v="0"/>
    <x v="0"/>
    <x v="29"/>
    <x v="0"/>
    <s v="Retirado"/>
    <s v="Operativo"/>
    <s v="Distribuidora"/>
    <x v="0"/>
    <x v="1"/>
    <x v="0"/>
    <x v="0"/>
    <s v="Estatal"/>
    <s v="PIURA"/>
    <s v="PIURA"/>
    <s v="HUANCABAMBA"/>
    <s v="CANCHAQUE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0"/>
    <s v="ELNO"/>
    <s v="33034695"/>
    <s v="33034695"/>
    <x v="0"/>
    <s v="CKD"/>
    <s v="N"/>
    <n v="0.22"/>
    <n v="0"/>
    <n v="0"/>
    <n v="0"/>
    <n v="0"/>
    <n v="0"/>
    <n v="0"/>
    <n v="0"/>
    <n v="0"/>
    <m/>
    <x v="1"/>
    <s v="ELNO33034695CKDEL"/>
    <s v="Electro Nor Oeste S. A."/>
    <x v="2"/>
    <x v="2"/>
    <s v="C. T. Santo Domingo"/>
    <x v="11"/>
    <x v="0"/>
    <x v="0"/>
    <x v="30"/>
    <x v="0"/>
    <s v="Retirado"/>
    <s v="Inoperativo"/>
    <s v="Distribuidora"/>
    <x v="0"/>
    <x v="1"/>
    <x v="0"/>
    <x v="0"/>
    <s v="Estatal"/>
    <s v="PIURA"/>
    <s v="PIURA"/>
    <s v="MORROPON"/>
    <s v="SANTO DOMINGO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0"/>
    <s v="ELNO"/>
    <s v="33034695"/>
    <s v="33034695"/>
    <x v="0"/>
    <s v="V.PENTA"/>
    <s v="S"/>
    <n v="0.1"/>
    <n v="0"/>
    <n v="0"/>
    <n v="0"/>
    <n v="0"/>
    <n v="0"/>
    <n v="0"/>
    <n v="0"/>
    <n v="0"/>
    <m/>
    <x v="1"/>
    <s v="ELNO33034695V.PENTAEL"/>
    <s v="Electro Nor Oeste S. A."/>
    <x v="2"/>
    <x v="2"/>
    <s v="C. T. Santo Domingo"/>
    <x v="11"/>
    <x v="0"/>
    <x v="0"/>
    <x v="31"/>
    <x v="0"/>
    <s v="Retirado"/>
    <s v="Operativo"/>
    <s v="Distribuidora"/>
    <x v="0"/>
    <x v="1"/>
    <x v="0"/>
    <x v="0"/>
    <s v="Estatal"/>
    <s v="PIURA"/>
    <s v="PIURA"/>
    <s v="MORROPON"/>
    <s v="SANTO DOMINGO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0"/>
    <s v="ELNO"/>
    <s v="33034594"/>
    <s v="33034594"/>
    <x v="0"/>
    <s v="CAT-3412"/>
    <s v="S"/>
    <n v="0.6"/>
    <n v="0"/>
    <n v="0"/>
    <n v="0"/>
    <n v="0"/>
    <n v="0"/>
    <n v="0"/>
    <n v="0"/>
    <n v="0"/>
    <m/>
    <x v="1"/>
    <s v="ELNO33034594CAT-3412EL"/>
    <s v="Electro Nor Oeste S. A."/>
    <x v="2"/>
    <x v="2"/>
    <s v="C. T. Huancabamba"/>
    <x v="12"/>
    <x v="0"/>
    <x v="0"/>
    <x v="32"/>
    <x v="0"/>
    <s v="Retirado"/>
    <s v="Operativo"/>
    <s v="Distribuidora"/>
    <x v="0"/>
    <x v="1"/>
    <x v="0"/>
    <x v="0"/>
    <s v="Estatal"/>
    <s v="PIURA"/>
    <s v="PIURA"/>
    <s v="HUANCABAMBA"/>
    <s v="HUANCABAMBA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0"/>
    <s v="ELNO"/>
    <s v="33034594"/>
    <s v="33034594"/>
    <x v="0"/>
    <s v="VOLVO PENTA"/>
    <s v="N"/>
    <n v="0.1"/>
    <n v="0"/>
    <n v="0"/>
    <n v="0"/>
    <n v="0"/>
    <n v="0"/>
    <n v="0"/>
    <n v="0"/>
    <n v="0"/>
    <m/>
    <x v="1"/>
    <s v="ELNO33034594VOLVO PENTAEL"/>
    <s v="Electro Nor Oeste S. A."/>
    <x v="2"/>
    <x v="2"/>
    <s v="C. T. Huancabamba"/>
    <x v="12"/>
    <x v="0"/>
    <x v="0"/>
    <x v="33"/>
    <x v="0"/>
    <s v="Retirado"/>
    <s v="Inoperativo"/>
    <s v="Distribuidora"/>
    <x v="0"/>
    <x v="1"/>
    <x v="0"/>
    <x v="0"/>
    <s v="Estatal"/>
    <s v="PIURA"/>
    <s v="PIURA"/>
    <s v="HUANCABAMBA"/>
    <s v="HUANCABAMBA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0"/>
    <s v="ELNO"/>
    <s v="33034594"/>
    <s v="33034594"/>
    <x v="0"/>
    <s v="VOLVO TD 100"/>
    <s v="S"/>
    <n v="0.15"/>
    <n v="0.11"/>
    <n v="0"/>
    <n v="0"/>
    <n v="0"/>
    <n v="0"/>
    <n v="0"/>
    <n v="0"/>
    <n v="0"/>
    <m/>
    <x v="1"/>
    <s v="ELNO33034594VOLVO TD 100EL"/>
    <s v="Electro Nor Oeste S. A."/>
    <x v="2"/>
    <x v="2"/>
    <s v="C. T. Huancabamba"/>
    <x v="12"/>
    <x v="0"/>
    <x v="0"/>
    <x v="34"/>
    <x v="0"/>
    <s v="Retirado"/>
    <s v="Operativo"/>
    <s v="Distribuidora"/>
    <x v="0"/>
    <x v="1"/>
    <x v="0"/>
    <x v="0"/>
    <s v="Estatal"/>
    <s v="PIURA"/>
    <s v="PIURA"/>
    <s v="HUANCABAMBA"/>
    <s v="HUANCABAMBA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0"/>
    <s v="ELNO"/>
    <s v="33281811"/>
    <s v="33281811"/>
    <x v="0"/>
    <s v="Black start"/>
    <s v="S"/>
    <n v="0.48"/>
    <n v="0.45"/>
    <n v="0"/>
    <n v="0.75"/>
    <n v="0.75"/>
    <n v="743"/>
    <n v="1"/>
    <n v="1"/>
    <n v="0"/>
    <m/>
    <x v="0"/>
    <s v="ELNO33281811Black startEL"/>
    <s v="Electro Nor Oeste S. A."/>
    <x v="2"/>
    <x v="2"/>
    <s v="C.T. Tablazo Colán"/>
    <x v="13"/>
    <x v="0"/>
    <x v="0"/>
    <x v="35"/>
    <x v="0"/>
    <s v="Instalado"/>
    <s v="Operativo"/>
    <s v="Distribuidora"/>
    <x v="0"/>
    <x v="1"/>
    <x v="0"/>
    <x v="0"/>
    <s v="Privado"/>
    <s v="PIURA"/>
    <s v="PIURA"/>
    <s v="PAITA"/>
    <s v="TABLAZO"/>
    <n v="0"/>
    <x v="0"/>
    <n v="0"/>
    <x v="0"/>
    <n v="0"/>
    <x v="0"/>
    <x v="0"/>
    <n v="0.75"/>
    <n v="7.5000000000000002E-4"/>
    <m/>
    <n v="0.04"/>
    <n v="3.7499999999999999E-2"/>
    <n v="7.6479999999999997"/>
    <n v="0"/>
    <n v="26"/>
    <s v="BASE DE DATOS"/>
    <m/>
  </r>
  <r>
    <s v="20"/>
    <x v="0"/>
    <s v="ELNO"/>
    <s v="33281811"/>
    <s v="33281811"/>
    <x v="1"/>
    <s v="TG01"/>
    <s v="S"/>
    <n v="31"/>
    <n v="26.838999999999999"/>
    <n v="3462.145"/>
    <n v="15382.941999999999"/>
    <n v="18845.088"/>
    <n v="0"/>
    <n v="714"/>
    <n v="714"/>
    <n v="0"/>
    <m/>
    <x v="0"/>
    <s v="ELNO33281811TG01TG"/>
    <s v="Electro Nor Oeste S. A."/>
    <x v="2"/>
    <x v="2"/>
    <s v="C.T. Tablazo Colán"/>
    <x v="13"/>
    <x v="1"/>
    <x v="1"/>
    <x v="36"/>
    <x v="0"/>
    <s v="Instalado"/>
    <s v="Operativo"/>
    <s v="Distribuidora"/>
    <x v="0"/>
    <x v="1"/>
    <x v="0"/>
    <x v="0"/>
    <s v="Privado"/>
    <s v="PIURA"/>
    <s v="PIURA"/>
    <s v="PAITA"/>
    <s v="TABLAZO"/>
    <n v="0"/>
    <x v="1"/>
    <n v="0"/>
    <x v="0"/>
    <n v="0"/>
    <x v="0"/>
    <x v="0"/>
    <n v="18845.088"/>
    <n v="18.845088000000001"/>
    <m/>
    <n v="2.5833333333333335"/>
    <n v="2.2365833333333334"/>
    <n v="7.6479999999999997"/>
    <n v="-1.0000000002037268E-3"/>
    <n v="26"/>
    <s v="BASE DE DATOS"/>
    <m/>
  </r>
  <r>
    <s v="20"/>
    <x v="0"/>
    <s v="GENRNT"/>
    <s v="33372916"/>
    <s v="33372916"/>
    <x v="0"/>
    <s v="G-1"/>
    <s v="S"/>
    <n v="11.6"/>
    <n v="11.13"/>
    <n v="1218.049"/>
    <n v="3276.5990000000002"/>
    <n v="4494.6480000000001"/>
    <n v="105.4"/>
    <n v="529"/>
    <n v="0.23"/>
    <n v="876.42"/>
    <m/>
    <x v="0"/>
    <s v="GENRNT33372916G-1EL"/>
    <s v="Genrent del Peru S.A.C."/>
    <x v="3"/>
    <x v="3"/>
    <s v="C.T. Iquitos Nueva"/>
    <x v="14"/>
    <x v="0"/>
    <x v="0"/>
    <x v="37"/>
    <x v="0"/>
    <s v="Instalado"/>
    <s v="Operativo"/>
    <s v="Generadora"/>
    <x v="0"/>
    <x v="0"/>
    <x v="0"/>
    <x v="0"/>
    <s v="Privado"/>
    <s v="LORETO"/>
    <s v="LORETO"/>
    <s v="MAYNAS"/>
    <s v="PUNCHANA"/>
    <n v="0"/>
    <x v="2"/>
    <n v="0"/>
    <x v="0"/>
    <n v="0"/>
    <x v="0"/>
    <x v="0"/>
    <n v="4494.6480000000001"/>
    <n v="4.4946479999999998"/>
    <m/>
    <n v="0.96666666666666667"/>
    <n v="0.9275000000000001"/>
    <n v="7.6479999999999997"/>
    <n v="0"/>
    <n v="52"/>
    <s v="BASE DE DATOS"/>
    <m/>
  </r>
  <r>
    <s v="20"/>
    <x v="0"/>
    <s v="GENRNT"/>
    <s v="33372916"/>
    <s v="33372916"/>
    <x v="0"/>
    <s v="G-2"/>
    <s v="S"/>
    <n v="11.6"/>
    <n v="11.002000000000001"/>
    <n v="1162.056"/>
    <n v="3254.2489999999998"/>
    <n v="4416.3050000000003"/>
    <n v="143.9"/>
    <n v="509"/>
    <n v="0.02"/>
    <n v="1056.71"/>
    <m/>
    <x v="0"/>
    <s v="GENRNT33372916G-2EL"/>
    <s v="Genrent del Peru S.A.C."/>
    <x v="3"/>
    <x v="3"/>
    <s v="C.T. Iquitos Nueva"/>
    <x v="14"/>
    <x v="0"/>
    <x v="0"/>
    <x v="38"/>
    <x v="0"/>
    <s v="Instalado"/>
    <s v="Operativo"/>
    <s v="Generadora"/>
    <x v="0"/>
    <x v="0"/>
    <x v="0"/>
    <x v="0"/>
    <s v="Privado"/>
    <s v="LORETO"/>
    <s v="LORETO"/>
    <s v="MAYNAS"/>
    <s v="PUNCHANA"/>
    <n v="0"/>
    <x v="2"/>
    <n v="0"/>
    <x v="0"/>
    <n v="0"/>
    <x v="0"/>
    <x v="0"/>
    <n v="4416.3050000000003"/>
    <n v="4.4163050000000004"/>
    <m/>
    <n v="0.96666666666666667"/>
    <n v="0.91683333333333339"/>
    <n v="7.6479999999999997"/>
    <n v="0"/>
    <n v="52"/>
    <s v="BASE DE DATOS"/>
    <m/>
  </r>
  <r>
    <s v="20"/>
    <x v="0"/>
    <s v="GENRNT"/>
    <s v="33372916"/>
    <s v="33372916"/>
    <x v="0"/>
    <s v="G-3"/>
    <s v="S"/>
    <n v="11.6"/>
    <n v="11.337999999999999"/>
    <n v="1156.9639999999999"/>
    <n v="3040.1819999999998"/>
    <n v="4197.1459999999997"/>
    <n v="82.4"/>
    <n v="492"/>
    <n v="0"/>
    <n v="496.14"/>
    <m/>
    <x v="0"/>
    <s v="GENRNT33372916G-3EL"/>
    <s v="Genrent del Peru S.A.C."/>
    <x v="3"/>
    <x v="3"/>
    <s v="C.T. Iquitos Nueva"/>
    <x v="14"/>
    <x v="0"/>
    <x v="0"/>
    <x v="39"/>
    <x v="0"/>
    <s v="Instalado"/>
    <s v="Operativo"/>
    <s v="Generadora"/>
    <x v="0"/>
    <x v="0"/>
    <x v="0"/>
    <x v="0"/>
    <s v="Privado"/>
    <s v="LORETO"/>
    <s v="LORETO"/>
    <s v="MAYNAS"/>
    <s v="PUNCHANA"/>
    <n v="0"/>
    <x v="2"/>
    <n v="0"/>
    <x v="0"/>
    <n v="0"/>
    <x v="0"/>
    <x v="0"/>
    <n v="4197.1459999999997"/>
    <n v="4.197146"/>
    <m/>
    <n v="0.96666666666666667"/>
    <n v="0.9448333333333333"/>
    <n v="7.6479999999999997"/>
    <n v="0"/>
    <n v="52"/>
    <s v="BASE DE DATOS"/>
    <m/>
  </r>
  <r>
    <s v="20"/>
    <x v="0"/>
    <s v="GENRNT"/>
    <s v="33372916"/>
    <s v="33372916"/>
    <x v="0"/>
    <s v="G-4"/>
    <s v="S"/>
    <n v="11.6"/>
    <n v="11.143000000000001"/>
    <n v="1111.0450000000001"/>
    <n v="3257.3589999999999"/>
    <n v="4368.4040000000005"/>
    <n v="113.7"/>
    <n v="510"/>
    <n v="0.35"/>
    <n v="685.34"/>
    <m/>
    <x v="0"/>
    <s v="GENRNT33372916G-4EL"/>
    <s v="Genrent del Peru S.A.C."/>
    <x v="3"/>
    <x v="3"/>
    <s v="C.T. Iquitos Nueva"/>
    <x v="14"/>
    <x v="0"/>
    <x v="0"/>
    <x v="40"/>
    <x v="0"/>
    <s v="Instalado"/>
    <s v="Operativo"/>
    <s v="Generadora"/>
    <x v="0"/>
    <x v="0"/>
    <x v="0"/>
    <x v="0"/>
    <s v="Privado"/>
    <s v="LORETO"/>
    <s v="LORETO"/>
    <s v="MAYNAS"/>
    <s v="PUNCHANA"/>
    <n v="0"/>
    <x v="2"/>
    <n v="0"/>
    <x v="0"/>
    <n v="0"/>
    <x v="0"/>
    <x v="0"/>
    <n v="4368.4040000000005"/>
    <n v="4.3684040000000008"/>
    <m/>
    <n v="0.96666666666666667"/>
    <n v="0.92858333333333343"/>
    <n v="7.6479999999999997"/>
    <n v="0"/>
    <n v="52"/>
    <s v="BASE DE DATOS"/>
    <m/>
  </r>
  <r>
    <s v="20"/>
    <x v="0"/>
    <s v="GENRNT"/>
    <s v="33372916"/>
    <s v="33372916"/>
    <x v="0"/>
    <s v="G-5"/>
    <s v="S"/>
    <n v="11.6"/>
    <n v="11.194000000000001"/>
    <n v="955.726"/>
    <n v="2770.6239999999998"/>
    <n v="3726.35"/>
    <n v="101.4"/>
    <n v="427"/>
    <n v="0"/>
    <n v="407.62"/>
    <m/>
    <x v="0"/>
    <s v="GENRNT33372916G-5EL"/>
    <s v="Genrent del Peru S.A.C."/>
    <x v="3"/>
    <x v="3"/>
    <s v="C.T. Iquitos Nueva"/>
    <x v="14"/>
    <x v="0"/>
    <x v="0"/>
    <x v="41"/>
    <x v="0"/>
    <s v="Instalado"/>
    <s v="Operativo"/>
    <s v="Generadora"/>
    <x v="0"/>
    <x v="0"/>
    <x v="0"/>
    <x v="0"/>
    <s v="Privado"/>
    <s v="LORETO"/>
    <s v="LORETO"/>
    <s v="MAYNAS"/>
    <s v="PUNCHANA"/>
    <n v="0"/>
    <x v="2"/>
    <n v="0"/>
    <x v="0"/>
    <n v="0"/>
    <x v="0"/>
    <x v="0"/>
    <n v="3726.35"/>
    <n v="3.7263500000000001"/>
    <m/>
    <n v="0.96666666666666667"/>
    <n v="0.9328333333333334"/>
    <n v="7.6479999999999997"/>
    <n v="0"/>
    <n v="52"/>
    <s v="BASE DE DATOS"/>
    <m/>
  </r>
  <r>
    <s v="20"/>
    <x v="0"/>
    <s v="GENRNT"/>
    <s v="33372916"/>
    <s v="33372916"/>
    <x v="0"/>
    <s v="G-6"/>
    <s v="S"/>
    <n v="11.6"/>
    <n v="11.186"/>
    <n v="837.37"/>
    <n v="2594.1729999999998"/>
    <n v="3431.5430000000001"/>
    <n v="49.2"/>
    <n v="437"/>
    <n v="0"/>
    <n v="757.72"/>
    <m/>
    <x v="0"/>
    <s v="GENRNT33372916G-6EL"/>
    <s v="Genrent del Peru S.A.C."/>
    <x v="3"/>
    <x v="3"/>
    <s v="C.T. Iquitos Nueva"/>
    <x v="14"/>
    <x v="0"/>
    <x v="0"/>
    <x v="42"/>
    <x v="0"/>
    <s v="Instalado"/>
    <s v="Operativo"/>
    <s v="Generadora"/>
    <x v="0"/>
    <x v="0"/>
    <x v="0"/>
    <x v="0"/>
    <s v="Privado"/>
    <s v="LORETO"/>
    <s v="LORETO"/>
    <s v="MAYNAS"/>
    <s v="PUNCHANA"/>
    <n v="0"/>
    <x v="2"/>
    <n v="0"/>
    <x v="0"/>
    <n v="0"/>
    <x v="0"/>
    <x v="0"/>
    <n v="3431.5430000000001"/>
    <n v="3.431543"/>
    <m/>
    <n v="0.96666666666666667"/>
    <n v="0.9321666666666667"/>
    <n v="7.6479999999999997"/>
    <n v="-4.5474735088646412E-13"/>
    <n v="52"/>
    <s v="BASE DE DATOS"/>
    <m/>
  </r>
  <r>
    <s v="20"/>
    <x v="0"/>
    <s v="GENRNT"/>
    <s v="33372916"/>
    <s v="33372916"/>
    <x v="0"/>
    <s v="G-7"/>
    <s v="S"/>
    <n v="11.6"/>
    <n v="11.159000000000001"/>
    <n v="1507.855"/>
    <n v="5269.16"/>
    <n v="6777.0150000000003"/>
    <n v="7"/>
    <n v="717"/>
    <n v="0"/>
    <n v="1235.45"/>
    <m/>
    <x v="0"/>
    <s v="GENRNT33372916G-7EL"/>
    <s v="Genrent del Peru S.A.C."/>
    <x v="3"/>
    <x v="3"/>
    <s v="C.T. Iquitos Nueva"/>
    <x v="14"/>
    <x v="0"/>
    <x v="0"/>
    <x v="43"/>
    <x v="0"/>
    <s v="Instalado"/>
    <s v="Operativo"/>
    <s v="Generadora"/>
    <x v="0"/>
    <x v="0"/>
    <x v="0"/>
    <x v="0"/>
    <s v="Privado"/>
    <s v="LORETO"/>
    <s v="LORETO"/>
    <s v="MAYNAS"/>
    <s v="PUNCHANA"/>
    <n v="0"/>
    <x v="2"/>
    <n v="0"/>
    <x v="0"/>
    <n v="0"/>
    <x v="0"/>
    <x v="0"/>
    <n v="6777.0150000000003"/>
    <n v="6.7770150000000005"/>
    <m/>
    <n v="0.96666666666666667"/>
    <n v="0.92991666666666672"/>
    <n v="7.6479999999999997"/>
    <n v="-9.0949470177292824E-13"/>
    <n v="52"/>
    <s v="BASE DE DATOS"/>
    <m/>
  </r>
  <r>
    <s v="20"/>
    <x v="0"/>
    <s v="ELNM"/>
    <s v="53002696"/>
    <s v="53002696"/>
    <x v="0"/>
    <s v="1"/>
    <s v="S"/>
    <n v="0.7"/>
    <n v="0.5"/>
    <n v="2.9000000000000001E-2"/>
    <n v="0.11700000000000001"/>
    <n v="0.14599999999999999"/>
    <n v="0"/>
    <n v="1.1599999999999999"/>
    <n v="0"/>
    <n v="0"/>
    <m/>
    <x v="0"/>
    <s v="ELNM530026961EL"/>
    <s v="Electro Norte Medio S. A. - Hidrandina"/>
    <x v="4"/>
    <x v="4"/>
    <s v="C. T. Chiquian"/>
    <x v="15"/>
    <x v="0"/>
    <x v="0"/>
    <x v="44"/>
    <x v="0"/>
    <s v="Instalado"/>
    <s v="Operativo"/>
    <s v="Distribuidora"/>
    <x v="0"/>
    <x v="0"/>
    <x v="0"/>
    <x v="0"/>
    <s v="Estatal"/>
    <s v="ANCASH"/>
    <s v="ANCASH"/>
    <s v="BOLOGNESI"/>
    <s v="CHIQUIAN"/>
    <n v="0"/>
    <x v="0"/>
    <n v="0"/>
    <x v="0"/>
    <n v="0"/>
    <x v="0"/>
    <x v="0"/>
    <n v="0.14599999999999999"/>
    <n v="1.46E-4"/>
    <m/>
    <n v="6.363636363636363E-2"/>
    <n v="4.5454545454545456E-2"/>
    <n v="7.6479999999999997"/>
    <n v="2.7755575615628914E-17"/>
    <n v="55"/>
    <s v="BASE DE DATOS"/>
    <m/>
  </r>
  <r>
    <s v="20"/>
    <x v="0"/>
    <s v="ELOR"/>
    <s v="65010914"/>
    <s v="65010914"/>
    <x v="0"/>
    <s v="GRUPO 1"/>
    <s v="S"/>
    <n v="1.1000000000000001"/>
    <n v="0.8"/>
    <n v="28.271000000000001"/>
    <n v="0"/>
    <n v="28.271000000000001"/>
    <n v="0"/>
    <n v="57.98"/>
    <n v="0"/>
    <n v="0"/>
    <m/>
    <x v="0"/>
    <s v="ELOR65010914GRUPO 1EL"/>
    <s v="Electro Oriente S. A."/>
    <x v="5"/>
    <x v="5"/>
    <s v="C. T. Juan Velazco Alvarado"/>
    <x v="16"/>
    <x v="0"/>
    <x v="0"/>
    <x v="44"/>
    <x v="0"/>
    <s v="Instalado"/>
    <s v="Operativo"/>
    <s v="Distribuidora"/>
    <x v="0"/>
    <x v="0"/>
    <x v="0"/>
    <x v="0"/>
    <s v="Estatal"/>
    <s v="AMAZONAS"/>
    <s v="AMAZONAS"/>
    <s v="CONDORCANQUI"/>
    <s v="SANTA MARÍA DE NIEVA"/>
    <s v="JUAN VELAZCO ALVARADO"/>
    <x v="0"/>
    <n v="0"/>
    <x v="0"/>
    <n v="0"/>
    <x v="0"/>
    <x v="0"/>
    <n v="28.271000000000001"/>
    <n v="2.8271000000000001E-2"/>
    <m/>
    <n v="9.1666666666666674E-2"/>
    <n v="6.6666666666666666E-2"/>
    <n v="7.6479999999999997"/>
    <n v="0"/>
    <n v="20"/>
    <s v="BASE DE DATOS"/>
    <m/>
  </r>
  <r>
    <s v="20"/>
    <x v="0"/>
    <s v="ELOR"/>
    <s v="53200204"/>
    <s v="53200204"/>
    <x v="0"/>
    <s v="Cat-1_3512"/>
    <s v="S"/>
    <n v="0.5"/>
    <n v="0.35"/>
    <n v="9.593"/>
    <n v="0"/>
    <n v="9.593"/>
    <n v="0"/>
    <n v="42.86"/>
    <n v="0"/>
    <n v="0"/>
    <m/>
    <x v="0"/>
    <s v="ELOR53200204Cat-1_3512EL"/>
    <s v="Electro Oriente S. A."/>
    <x v="5"/>
    <x v="5"/>
    <s v="C. T. Bagua_Grande"/>
    <x v="17"/>
    <x v="0"/>
    <x v="0"/>
    <x v="45"/>
    <x v="0"/>
    <s v="Instalado"/>
    <s v="Operativo"/>
    <s v="Distribuidora"/>
    <x v="0"/>
    <x v="1"/>
    <x v="0"/>
    <x v="0"/>
    <s v="Estatal"/>
    <s v="AMAZONAS"/>
    <s v="AMAZONAS"/>
    <s v="UTCUBAMBA"/>
    <s v="BAGUA GRANDE"/>
    <n v="0"/>
    <x v="0"/>
    <n v="0"/>
    <x v="0"/>
    <n v="0"/>
    <x v="0"/>
    <x v="0"/>
    <n v="9.593"/>
    <n v="9.5930000000000008E-3"/>
    <m/>
    <n v="4.1666666666666664E-2"/>
    <n v="2.9166666666666664E-2"/>
    <n v="7.6479999999999997"/>
    <n v="0"/>
    <n v="20"/>
    <s v="BASE DE DATOS"/>
    <m/>
  </r>
  <r>
    <s v="20"/>
    <x v="0"/>
    <s v="ELOR"/>
    <s v="53200204"/>
    <s v="53200204"/>
    <x v="0"/>
    <s v="Cat-2_3512"/>
    <s v="S"/>
    <n v="0.5"/>
    <n v="0.35"/>
    <n v="0.875"/>
    <n v="0"/>
    <n v="0.875"/>
    <n v="0"/>
    <n v="2.78"/>
    <n v="0"/>
    <n v="0"/>
    <m/>
    <x v="0"/>
    <s v="ELOR53200204Cat-2_3512EL"/>
    <s v="Electro Oriente S. A."/>
    <x v="5"/>
    <x v="5"/>
    <s v="C. T. Bagua_Grande"/>
    <x v="17"/>
    <x v="0"/>
    <x v="0"/>
    <x v="46"/>
    <x v="0"/>
    <s v="Instalado"/>
    <s v="Operativo"/>
    <s v="Distribuidora"/>
    <x v="0"/>
    <x v="1"/>
    <x v="0"/>
    <x v="0"/>
    <s v="Estatal"/>
    <s v="AMAZONAS"/>
    <s v="AMAZONAS"/>
    <s v="UTCUBAMBA"/>
    <s v="BAGUA GRANDE"/>
    <n v="0"/>
    <x v="0"/>
    <n v="0"/>
    <x v="0"/>
    <n v="0"/>
    <x v="0"/>
    <x v="0"/>
    <n v="0.875"/>
    <n v="8.7500000000000002E-4"/>
    <m/>
    <n v="4.1666666666666664E-2"/>
    <n v="2.9166666666666664E-2"/>
    <n v="7.6479999999999997"/>
    <n v="0"/>
    <n v="20"/>
    <s v="BASE DE DATOS"/>
    <m/>
  </r>
  <r>
    <s v="20"/>
    <x v="0"/>
    <s v="ELOR"/>
    <s v="53200204"/>
    <s v="53200204"/>
    <x v="0"/>
    <s v="CAT3_3516"/>
    <s v="S"/>
    <n v="2"/>
    <n v="0.9"/>
    <n v="30.257999999999999"/>
    <n v="0"/>
    <n v="30.257999999999999"/>
    <n v="0"/>
    <n v="32.08"/>
    <n v="0"/>
    <n v="0"/>
    <m/>
    <x v="0"/>
    <s v="ELOR53200204CAT3_3516EL"/>
    <s v="Electro Oriente S. A."/>
    <x v="5"/>
    <x v="5"/>
    <s v="C. T. Bagua_Grande"/>
    <x v="17"/>
    <x v="0"/>
    <x v="0"/>
    <x v="47"/>
    <x v="0"/>
    <s v="Instalado"/>
    <s v="Operativo"/>
    <s v="Distribuidora"/>
    <x v="0"/>
    <x v="1"/>
    <x v="0"/>
    <x v="0"/>
    <s v="Estatal"/>
    <s v="AMAZONAS"/>
    <s v="AMAZONAS"/>
    <s v="UTCUBAMBA"/>
    <s v="BAGUA GRANDE"/>
    <n v="0"/>
    <x v="0"/>
    <n v="0"/>
    <x v="0"/>
    <n v="0"/>
    <x v="0"/>
    <x v="0"/>
    <n v="30.257999999999999"/>
    <n v="3.0258E-2"/>
    <m/>
    <n v="0.16666666666666666"/>
    <n v="7.4999999999999997E-2"/>
    <n v="7.6479999999999997"/>
    <n v="0"/>
    <n v="20"/>
    <s v="BASE DE DATOS"/>
    <m/>
  </r>
  <r>
    <s v="20"/>
    <x v="0"/>
    <s v="ELOR"/>
    <s v="53200204"/>
    <s v="53200204"/>
    <x v="0"/>
    <s v="DETROIT"/>
    <s v="S"/>
    <n v="0.45"/>
    <n v="0.3"/>
    <n v="0.45200000000000001"/>
    <n v="0"/>
    <n v="0.45200000000000001"/>
    <n v="0"/>
    <n v="2.42"/>
    <n v="0"/>
    <n v="0"/>
    <m/>
    <x v="0"/>
    <s v="ELOR53200204DETROITEL"/>
    <s v="Electro Oriente S. A."/>
    <x v="5"/>
    <x v="5"/>
    <s v="C. T. Bagua_Grande"/>
    <x v="17"/>
    <x v="0"/>
    <x v="0"/>
    <x v="48"/>
    <x v="0"/>
    <s v="Instalado"/>
    <s v="Operativo"/>
    <s v="Distribuidora"/>
    <x v="0"/>
    <x v="1"/>
    <x v="0"/>
    <x v="0"/>
    <s v="Estatal"/>
    <s v="AMAZONAS"/>
    <s v="AMAZONAS"/>
    <s v="UTCUBAMBA"/>
    <s v="BAGUA GRANDE"/>
    <n v="0"/>
    <x v="0"/>
    <n v="0"/>
    <x v="0"/>
    <n v="0"/>
    <x v="0"/>
    <x v="0"/>
    <n v="0.45200000000000001"/>
    <n v="4.5200000000000004E-4"/>
    <m/>
    <n v="3.7499999999999999E-2"/>
    <n v="2.4999999999999998E-2"/>
    <n v="7.6479999999999997"/>
    <n v="0"/>
    <n v="20"/>
    <s v="BASE DE DATOS"/>
    <m/>
  </r>
  <r>
    <s v="20"/>
    <x v="0"/>
    <s v="ELOR"/>
    <s v="53026818"/>
    <s v="53026818"/>
    <x v="0"/>
    <s v="CAT2_HUMBOLT"/>
    <s v="S"/>
    <n v="0.7"/>
    <n v="0.5"/>
    <n v="3.601"/>
    <n v="0"/>
    <n v="3.601"/>
    <n v="0"/>
    <n v="12.1"/>
    <n v="0"/>
    <n v="0"/>
    <m/>
    <x v="0"/>
    <s v="ELOR53026818CAT2_HUMBOLTEL"/>
    <s v="Electro Oriente S. A."/>
    <x v="5"/>
    <x v="5"/>
    <s v="C.T. San Ignacio"/>
    <x v="18"/>
    <x v="0"/>
    <x v="0"/>
    <x v="49"/>
    <x v="0"/>
    <s v="Instalado"/>
    <s v="Operativo"/>
    <s v="Distribuidora"/>
    <x v="0"/>
    <x v="1"/>
    <x v="0"/>
    <x v="0"/>
    <s v="Estatal"/>
    <s v="CAJAMARCA"/>
    <s v="CAJAMARCA"/>
    <s v="SAN IGNACIO"/>
    <s v="SAN IGNACIO"/>
    <s v="SEC. PORTACHUELO"/>
    <x v="0"/>
    <n v="0"/>
    <x v="0"/>
    <n v="0"/>
    <x v="0"/>
    <x v="0"/>
    <n v="3.601"/>
    <n v="3.601E-3"/>
    <m/>
    <n v="5.8333333333333327E-2"/>
    <n v="4.1666666666666664E-2"/>
    <n v="7.6479999999999997"/>
    <n v="0"/>
    <n v="20"/>
    <s v="BASE DE DATOS"/>
    <m/>
  </r>
  <r>
    <s v="20"/>
    <x v="0"/>
    <s v="ELOR"/>
    <s v="53026818"/>
    <s v="53026818"/>
    <x v="0"/>
    <s v="CAT3_HUMBOLT"/>
    <s v="S"/>
    <n v="1.1000000000000001"/>
    <n v="0.8"/>
    <n v="10.675000000000001"/>
    <n v="0"/>
    <n v="10.675000000000001"/>
    <n v="0"/>
    <n v="15.66"/>
    <n v="0"/>
    <n v="0"/>
    <m/>
    <x v="0"/>
    <s v="ELOR53026818CAT3_HUMBOLTEL"/>
    <s v="Electro Oriente S. A."/>
    <x v="5"/>
    <x v="5"/>
    <s v="C.T. San Ignacio"/>
    <x v="18"/>
    <x v="0"/>
    <x v="0"/>
    <x v="50"/>
    <x v="0"/>
    <s v="Instalado"/>
    <s v="Operativo"/>
    <s v="Distribuidora"/>
    <x v="0"/>
    <x v="1"/>
    <x v="0"/>
    <x v="0"/>
    <s v="Estatal"/>
    <s v="CAJAMARCA"/>
    <s v="CAJAMARCA"/>
    <s v="SAN IGNACIO"/>
    <s v="SAN IGNACIO"/>
    <s v="SEC. PORTACHUELO"/>
    <x v="0"/>
    <n v="0"/>
    <x v="0"/>
    <n v="0"/>
    <x v="0"/>
    <x v="0"/>
    <n v="10.675000000000001"/>
    <n v="1.0675E-2"/>
    <m/>
    <n v="9.1666666666666674E-2"/>
    <n v="6.6666666666666666E-2"/>
    <n v="7.6479999999999997"/>
    <n v="0"/>
    <n v="20"/>
    <s v="BASE DE DATOS"/>
    <m/>
  </r>
  <r>
    <s v="20"/>
    <x v="0"/>
    <s v="ELOR"/>
    <s v="53026818"/>
    <s v="53026818"/>
    <x v="0"/>
    <s v="CAT4_HUMBOLT"/>
    <s v="S"/>
    <n v="0.7"/>
    <n v="0.5"/>
    <n v="15.112"/>
    <n v="0"/>
    <n v="15.112"/>
    <n v="0"/>
    <n v="28.76"/>
    <n v="0"/>
    <n v="0"/>
    <m/>
    <x v="0"/>
    <s v="ELOR53026818CAT4_HUMBOLTEL"/>
    <s v="Electro Oriente S. A."/>
    <x v="5"/>
    <x v="5"/>
    <s v="C.T. San Ignacio"/>
    <x v="18"/>
    <x v="0"/>
    <x v="0"/>
    <x v="51"/>
    <x v="0"/>
    <s v="Instalado"/>
    <s v="Operativo"/>
    <s v="Distribuidora"/>
    <x v="0"/>
    <x v="1"/>
    <x v="0"/>
    <x v="0"/>
    <s v="Estatal"/>
    <s v="CAJAMARCA"/>
    <s v="CAJAMARCA"/>
    <s v="SAN IGNACIO"/>
    <s v="SAN IGNACIO"/>
    <s v="SEC. PORTACHUELO"/>
    <x v="0"/>
    <n v="0"/>
    <x v="0"/>
    <n v="0"/>
    <x v="0"/>
    <x v="0"/>
    <n v="15.112"/>
    <n v="1.5112E-2"/>
    <m/>
    <n v="5.8333333333333327E-2"/>
    <n v="4.1666666666666664E-2"/>
    <n v="7.6479999999999997"/>
    <n v="0"/>
    <n v="20"/>
    <s v="BASE DE DATOS"/>
    <m/>
  </r>
  <r>
    <s v="20"/>
    <x v="0"/>
    <s v="ELOR"/>
    <s v="53026818"/>
    <s v="53026818"/>
    <x v="0"/>
    <s v="CAT5_HUMBOLT"/>
    <s v="S"/>
    <n v="0.7"/>
    <n v="0.5"/>
    <n v="12.18"/>
    <n v="0"/>
    <n v="12.18"/>
    <n v="0"/>
    <n v="22.83"/>
    <n v="0"/>
    <n v="0"/>
    <m/>
    <x v="0"/>
    <s v="ELOR53026818CAT5_HUMBOLTEL"/>
    <s v="Electro Oriente S. A."/>
    <x v="5"/>
    <x v="5"/>
    <s v="C.T. San Ignacio"/>
    <x v="18"/>
    <x v="0"/>
    <x v="0"/>
    <x v="52"/>
    <x v="0"/>
    <s v="Instalado"/>
    <s v="Operativo"/>
    <s v="Distribuidora"/>
    <x v="0"/>
    <x v="1"/>
    <x v="0"/>
    <x v="0"/>
    <s v="Estatal"/>
    <s v="CAJAMARCA"/>
    <s v="CAJAMARCA"/>
    <s v="SAN IGNACIO"/>
    <s v="SAN IGNACIO"/>
    <s v="SEC. PORTACHUELO"/>
    <x v="0"/>
    <n v="0"/>
    <x v="0"/>
    <n v="0"/>
    <x v="0"/>
    <x v="0"/>
    <n v="12.18"/>
    <n v="1.218E-2"/>
    <m/>
    <n v="5.8333333333333327E-2"/>
    <n v="4.1666666666666664E-2"/>
    <n v="7.6479999999999997"/>
    <n v="0"/>
    <n v="20"/>
    <s v="BASE DE DATOS"/>
    <m/>
  </r>
  <r>
    <s v="20"/>
    <x v="0"/>
    <s v="ELOR"/>
    <s v="33010767"/>
    <s v="33010767"/>
    <x v="0"/>
    <s v="CUMMINS 1"/>
    <s v="S"/>
    <n v="2"/>
    <n v="1.5"/>
    <n v="0"/>
    <n v="0"/>
    <n v="0"/>
    <n v="0"/>
    <n v="0"/>
    <n v="0"/>
    <n v="0"/>
    <m/>
    <x v="0"/>
    <s v="ELOR33010767CUMMINS 1EL"/>
    <s v="Electro Oriente S. A."/>
    <x v="5"/>
    <x v="5"/>
    <s v="C. T. Iqt.Diesel - Diesel"/>
    <x v="19"/>
    <x v="0"/>
    <x v="0"/>
    <x v="53"/>
    <x v="0"/>
    <s v="Instalado"/>
    <s v="Operativo"/>
    <s v="Distribuidora"/>
    <x v="0"/>
    <x v="0"/>
    <x v="0"/>
    <x v="0"/>
    <s v="Estatal"/>
    <s v="LORETO"/>
    <s v="LORETO"/>
    <s v="MAYNAS"/>
    <s v="IQUITOS"/>
    <n v="0"/>
    <x v="0"/>
    <n v="0"/>
    <x v="0"/>
    <n v="0"/>
    <x v="0"/>
    <x v="0"/>
    <n v="0"/>
    <n v="0"/>
    <m/>
    <n v="0.16666666666666666"/>
    <n v="0.125"/>
    <n v="7.6479999999999997"/>
    <n v="0"/>
    <n v="20"/>
    <s v="BASE DE DATOS"/>
    <m/>
  </r>
  <r>
    <s v="20"/>
    <x v="0"/>
    <s v="ELOR"/>
    <s v="33010793"/>
    <s v="33010793"/>
    <x v="0"/>
    <s v="WARTSILA 1"/>
    <s v="S"/>
    <n v="6.4"/>
    <n v="6"/>
    <n v="0"/>
    <n v="0"/>
    <n v="0"/>
    <n v="24"/>
    <n v="0.17"/>
    <n v="0"/>
    <n v="0"/>
    <m/>
    <x v="0"/>
    <s v="ELOR33010793WARTSILA 1EL"/>
    <s v="Electro Oriente S. A."/>
    <x v="5"/>
    <x v="5"/>
    <s v="C. T. Iqt.Diesel - Wartsila"/>
    <x v="20"/>
    <x v="0"/>
    <x v="0"/>
    <x v="7"/>
    <x v="0"/>
    <s v="Instalado"/>
    <s v="Operativo"/>
    <s v="Distribuidora"/>
    <x v="0"/>
    <x v="0"/>
    <x v="0"/>
    <x v="0"/>
    <s v="Estatal"/>
    <s v="LORETO"/>
    <s v="LORETO"/>
    <s v="MAYNAS"/>
    <s v="IQUITOS"/>
    <n v="0"/>
    <x v="0"/>
    <n v="0"/>
    <x v="0"/>
    <n v="0"/>
    <x v="0"/>
    <x v="0"/>
    <n v="0"/>
    <n v="0"/>
    <m/>
    <n v="0.53333333333333333"/>
    <n v="0.5"/>
    <n v="7.6479999999999997"/>
    <n v="0"/>
    <n v="20"/>
    <s v="BASE DE DATOS"/>
    <m/>
  </r>
  <r>
    <s v="20"/>
    <x v="0"/>
    <s v="ELOR"/>
    <s v="33010793"/>
    <s v="33010793"/>
    <x v="0"/>
    <s v="WARTSILA 2"/>
    <s v="S"/>
    <n v="6.4"/>
    <n v="6"/>
    <n v="0"/>
    <n v="0"/>
    <n v="0"/>
    <n v="40"/>
    <n v="0.17"/>
    <n v="0"/>
    <n v="0"/>
    <m/>
    <x v="0"/>
    <s v="ELOR33010793WARTSILA 2EL"/>
    <s v="Electro Oriente S. A."/>
    <x v="5"/>
    <x v="5"/>
    <s v="C. T. Iqt.Diesel - Wartsila"/>
    <x v="20"/>
    <x v="0"/>
    <x v="0"/>
    <x v="8"/>
    <x v="0"/>
    <s v="Instalado"/>
    <s v="Operativo"/>
    <s v="Distribuidora"/>
    <x v="0"/>
    <x v="0"/>
    <x v="0"/>
    <x v="0"/>
    <s v="Estatal"/>
    <s v="LORETO"/>
    <s v="LORETO"/>
    <s v="MAYNAS"/>
    <s v="IQUITOS"/>
    <n v="0"/>
    <x v="0"/>
    <n v="0"/>
    <x v="0"/>
    <n v="0"/>
    <x v="0"/>
    <x v="0"/>
    <n v="0"/>
    <n v="0"/>
    <m/>
    <n v="0.53333333333333333"/>
    <n v="0.5"/>
    <n v="7.6479999999999997"/>
    <n v="0"/>
    <n v="20"/>
    <s v="BASE DE DATOS"/>
    <m/>
  </r>
  <r>
    <s v="20"/>
    <x v="0"/>
    <s v="ELOR"/>
    <s v="33010793"/>
    <s v="33010793"/>
    <x v="0"/>
    <s v="WARTSILA 3"/>
    <s v="S"/>
    <n v="6.4"/>
    <n v="6"/>
    <n v="0"/>
    <n v="0"/>
    <n v="0"/>
    <n v="24"/>
    <n v="0.17"/>
    <n v="0"/>
    <n v="0"/>
    <m/>
    <x v="0"/>
    <s v="ELOR33010793WARTSILA 3EL"/>
    <s v="Electro Oriente S. A."/>
    <x v="5"/>
    <x v="5"/>
    <s v="C. T. Iqt.Diesel - Wartsila"/>
    <x v="20"/>
    <x v="0"/>
    <x v="0"/>
    <x v="9"/>
    <x v="0"/>
    <s v="Instalado"/>
    <s v="Operativo"/>
    <s v="Distribuidora"/>
    <x v="0"/>
    <x v="0"/>
    <x v="0"/>
    <x v="0"/>
    <s v="Estatal"/>
    <s v="LORETO"/>
    <s v="LORETO"/>
    <s v="MAYNAS"/>
    <s v="IQUITOS"/>
    <n v="0"/>
    <x v="0"/>
    <n v="0"/>
    <x v="0"/>
    <n v="0"/>
    <x v="0"/>
    <x v="0"/>
    <n v="0"/>
    <n v="0"/>
    <m/>
    <n v="0.53333333333333333"/>
    <n v="0.5"/>
    <n v="7.6479999999999997"/>
    <n v="0"/>
    <n v="20"/>
    <s v="BASE DE DATOS"/>
    <m/>
  </r>
  <r>
    <s v="20"/>
    <x v="0"/>
    <s v="ELOR"/>
    <s v="33010793"/>
    <s v="33010793"/>
    <x v="0"/>
    <s v="WARTSILA 4"/>
    <s v="S"/>
    <n v="6.4"/>
    <n v="6"/>
    <n v="0"/>
    <n v="0"/>
    <n v="0"/>
    <n v="0"/>
    <n v="0.17"/>
    <n v="0"/>
    <n v="0"/>
    <m/>
    <x v="0"/>
    <s v="ELOR33010793WARTSILA 4EL"/>
    <s v="Electro Oriente S. A."/>
    <x v="5"/>
    <x v="5"/>
    <s v="C. T. Iqt.Diesel - Wartsila"/>
    <x v="20"/>
    <x v="0"/>
    <x v="0"/>
    <x v="10"/>
    <x v="0"/>
    <s v="Instalado"/>
    <s v="Operativo"/>
    <s v="Distribuidora"/>
    <x v="0"/>
    <x v="0"/>
    <x v="0"/>
    <x v="0"/>
    <s v="Estatal"/>
    <s v="LORETO"/>
    <s v="LORETO"/>
    <s v="MAYNAS"/>
    <s v="IQUITOS"/>
    <n v="0"/>
    <x v="0"/>
    <n v="0"/>
    <x v="0"/>
    <n v="0"/>
    <x v="0"/>
    <x v="0"/>
    <n v="0"/>
    <n v="0"/>
    <m/>
    <n v="0.53333333333333333"/>
    <n v="0.5"/>
    <n v="7.6479999999999997"/>
    <n v="0"/>
    <n v="20"/>
    <s v="BASE DE DATOS"/>
    <m/>
  </r>
  <r>
    <s v="20"/>
    <x v="0"/>
    <s v="ELOR"/>
    <s v="33010793"/>
    <s v="33010793"/>
    <x v="0"/>
    <s v="WARTSILA 5"/>
    <s v="S"/>
    <n v="8.1"/>
    <n v="7.8"/>
    <n v="0"/>
    <n v="0"/>
    <n v="0"/>
    <n v="18"/>
    <n v="0.42"/>
    <n v="8"/>
    <n v="0"/>
    <m/>
    <x v="0"/>
    <s v="ELOR33010793WARTSILA 5EL"/>
    <s v="Electro Oriente S. A."/>
    <x v="5"/>
    <x v="5"/>
    <s v="C. T. Iqt.Diesel - Wartsila"/>
    <x v="20"/>
    <x v="0"/>
    <x v="0"/>
    <x v="54"/>
    <x v="0"/>
    <s v="Instalado"/>
    <s v="Operativo"/>
    <s v="Distribuidora"/>
    <x v="0"/>
    <x v="0"/>
    <x v="0"/>
    <x v="0"/>
    <s v="Estatal"/>
    <s v="LORETO"/>
    <s v="LORETO"/>
    <s v="MAYNAS"/>
    <s v="IQUITOS"/>
    <n v="0"/>
    <x v="2"/>
    <n v="0"/>
    <x v="0"/>
    <n v="0"/>
    <x v="0"/>
    <x v="0"/>
    <n v="0"/>
    <n v="0"/>
    <m/>
    <n v="0.67499999999999993"/>
    <n v="0.65"/>
    <n v="7.6479999999999997"/>
    <n v="0"/>
    <n v="20"/>
    <s v="BASE DE DATOS"/>
    <m/>
  </r>
  <r>
    <s v="20"/>
    <x v="0"/>
    <s v="ELOR"/>
    <s v="33010793"/>
    <s v="33010793"/>
    <x v="0"/>
    <s v="WARTSILA 6"/>
    <s v="S"/>
    <n v="8.1"/>
    <n v="7.8"/>
    <n v="0"/>
    <n v="0"/>
    <n v="0"/>
    <n v="26"/>
    <n v="0"/>
    <n v="0"/>
    <n v="0"/>
    <m/>
    <x v="0"/>
    <s v="ELOR33010793WARTSILA 6EL"/>
    <s v="Electro Oriente S. A."/>
    <x v="5"/>
    <x v="5"/>
    <s v="C. T. Iqt.Diesel - Wartsila"/>
    <x v="20"/>
    <x v="0"/>
    <x v="0"/>
    <x v="55"/>
    <x v="0"/>
    <s v="Instalado"/>
    <s v="Operativo"/>
    <s v="Distribuidora"/>
    <x v="0"/>
    <x v="0"/>
    <x v="0"/>
    <x v="0"/>
    <s v="Estatal"/>
    <s v="LORETO"/>
    <s v="LORETO"/>
    <s v="MAYNAS"/>
    <s v="IQUITOS"/>
    <n v="0"/>
    <x v="2"/>
    <n v="0"/>
    <x v="0"/>
    <n v="0"/>
    <x v="0"/>
    <x v="0"/>
    <n v="0"/>
    <n v="0"/>
    <m/>
    <n v="0.67499999999999993"/>
    <n v="0.65"/>
    <n v="7.6479999999999997"/>
    <n v="0"/>
    <n v="20"/>
    <s v="BASE DE DATOS"/>
    <m/>
  </r>
  <r>
    <s v="20"/>
    <x v="0"/>
    <s v="ELOR"/>
    <s v="33010793"/>
    <s v="33010793"/>
    <x v="0"/>
    <s v="WARTSILA 7"/>
    <s v="S"/>
    <n v="8.1"/>
    <n v="7.8"/>
    <n v="0"/>
    <n v="0"/>
    <n v="0"/>
    <n v="26"/>
    <n v="0"/>
    <n v="0"/>
    <n v="0"/>
    <m/>
    <x v="0"/>
    <s v="ELOR33010793WARTSILA 7EL"/>
    <s v="Electro Oriente S. A."/>
    <x v="5"/>
    <x v="5"/>
    <s v="C. T. Iqt.Diesel - Wartsila"/>
    <x v="20"/>
    <x v="0"/>
    <x v="0"/>
    <x v="56"/>
    <x v="0"/>
    <s v="Instalado"/>
    <s v="Operativo"/>
    <s v="Distribuidora"/>
    <x v="0"/>
    <x v="0"/>
    <x v="0"/>
    <x v="0"/>
    <s v="Estatal"/>
    <s v="LORETO"/>
    <s v="LORETO"/>
    <s v="MAYNAS"/>
    <s v="IQUITOS"/>
    <n v="0"/>
    <x v="2"/>
    <n v="0"/>
    <x v="0"/>
    <n v="0"/>
    <x v="0"/>
    <x v="0"/>
    <n v="0"/>
    <n v="0"/>
    <m/>
    <n v="0.67499999999999993"/>
    <n v="0.65"/>
    <n v="7.6479999999999997"/>
    <n v="0"/>
    <n v="20"/>
    <s v="BASE DE DATOS"/>
    <m/>
  </r>
  <r>
    <s v="20"/>
    <x v="0"/>
    <s v="ELOR"/>
    <s v="33010793"/>
    <s v="33010793"/>
    <x v="0"/>
    <s v="CAT-16CM32"/>
    <s v="S"/>
    <n v="7.4"/>
    <n v="6.5"/>
    <n v="0"/>
    <n v="0"/>
    <n v="0"/>
    <n v="40"/>
    <n v="0.17"/>
    <n v="10"/>
    <n v="110"/>
    <m/>
    <x v="0"/>
    <s v="ELOR33010793CAT-16CM32EL"/>
    <s v="Electro Oriente S. A."/>
    <x v="5"/>
    <x v="5"/>
    <s v="C. T. Iqt.Diesel - Wartsila"/>
    <x v="20"/>
    <x v="0"/>
    <x v="0"/>
    <x v="57"/>
    <x v="0"/>
    <s v="Instalado"/>
    <s v="Operativo"/>
    <s v="Distribuidora"/>
    <x v="0"/>
    <x v="0"/>
    <x v="0"/>
    <x v="0"/>
    <s v="Estatal"/>
    <s v="LORETO"/>
    <s v="LORETO"/>
    <s v="MAYNAS"/>
    <s v="IQUITOS"/>
    <n v="0"/>
    <x v="0"/>
    <n v="0"/>
    <x v="0"/>
    <n v="0"/>
    <x v="0"/>
    <x v="0"/>
    <n v="0"/>
    <n v="0"/>
    <m/>
    <n v="0.6166666666666667"/>
    <n v="0.54166666666666663"/>
    <n v="7.6479999999999997"/>
    <n v="0"/>
    <n v="20"/>
    <s v="BASE DE DATOS"/>
    <m/>
  </r>
  <r>
    <s v="20"/>
    <x v="0"/>
    <s v="ELOR"/>
    <s v="33010793"/>
    <s v="33010793"/>
    <x v="0"/>
    <s v="CAT.1-16CM32C"/>
    <s v="N"/>
    <n v="7.5179999999999998"/>
    <n v="0"/>
    <n v="0"/>
    <n v="0"/>
    <n v="0"/>
    <n v="0"/>
    <n v="0"/>
    <n v="0"/>
    <n v="0"/>
    <m/>
    <x v="0"/>
    <s v="ELOR33010793CAT.1-16CM32CEL"/>
    <s v="Electro Oriente S. A."/>
    <x v="5"/>
    <x v="5"/>
    <s v="C. T. Iqt.Diesel - Wartsila"/>
    <x v="20"/>
    <x v="0"/>
    <x v="0"/>
    <x v="58"/>
    <x v="0"/>
    <s v="Instalado"/>
    <s v="Inoperativo"/>
    <s v="Distribuidora"/>
    <x v="0"/>
    <x v="0"/>
    <x v="0"/>
    <x v="0"/>
    <s v="Estatal"/>
    <s v="LORETO"/>
    <s v="LORETO"/>
    <s v="MAYNAS"/>
    <s v="IQUITOS"/>
    <n v="0"/>
    <x v="0"/>
    <n v="0"/>
    <x v="0"/>
    <n v="0"/>
    <x v="0"/>
    <x v="0"/>
    <n v="0"/>
    <n v="0"/>
    <m/>
    <n v="0.62649999999999995"/>
    <n v="0"/>
    <n v="7.6479999999999997"/>
    <n v="0"/>
    <n v="20"/>
    <s v="BASE DE DATOS"/>
    <m/>
  </r>
  <r>
    <s v="20"/>
    <x v="0"/>
    <s v="ELOR"/>
    <s v="33010793"/>
    <s v="33010793"/>
    <x v="0"/>
    <s v="CAT.2-16CM32C"/>
    <s v="N"/>
    <n v="7.5179999999999998"/>
    <n v="0"/>
    <n v="0"/>
    <n v="0"/>
    <n v="0"/>
    <n v="0"/>
    <n v="0"/>
    <n v="0"/>
    <n v="0"/>
    <m/>
    <x v="0"/>
    <s v="ELOR33010793CAT.2-16CM32CEL"/>
    <s v="Electro Oriente S. A."/>
    <x v="5"/>
    <x v="5"/>
    <s v="C. T. Iqt.Diesel - Wartsila"/>
    <x v="20"/>
    <x v="0"/>
    <x v="0"/>
    <x v="59"/>
    <x v="0"/>
    <s v="Instalado"/>
    <s v="Inoperativo"/>
    <s v="Distribuidora"/>
    <x v="0"/>
    <x v="0"/>
    <x v="0"/>
    <x v="0"/>
    <s v="Estatal"/>
    <s v="LORETO"/>
    <s v="LORETO"/>
    <s v="MAYNAS"/>
    <s v="IQUITOS"/>
    <n v="0"/>
    <x v="0"/>
    <n v="0"/>
    <x v="0"/>
    <n v="0"/>
    <x v="0"/>
    <x v="0"/>
    <n v="0"/>
    <n v="0"/>
    <m/>
    <n v="0.62649999999999995"/>
    <n v="0"/>
    <n v="7.6479999999999997"/>
    <n v="0"/>
    <n v="20"/>
    <s v="BASE DE DATOS"/>
    <m/>
  </r>
  <r>
    <s v="20"/>
    <x v="0"/>
    <s v="ELOR"/>
    <s v="43095199"/>
    <s v="43095199"/>
    <x v="0"/>
    <s v="CKD 6S150PV"/>
    <s v="N"/>
    <n v="0.2"/>
    <n v="0"/>
    <n v="0"/>
    <n v="0"/>
    <n v="0"/>
    <n v="0"/>
    <n v="0"/>
    <n v="0"/>
    <n v="0"/>
    <m/>
    <x v="1"/>
    <s v="ELOR43095199CKD 6S150PVEL"/>
    <s v="Electro Oriente S. A."/>
    <x v="5"/>
    <x v="5"/>
    <s v="C. T. Pevas"/>
    <x v="21"/>
    <x v="0"/>
    <x v="0"/>
    <x v="60"/>
    <x v="0"/>
    <s v="Instalado"/>
    <s v="Inoperativo"/>
    <s v="Distribuidora"/>
    <x v="0"/>
    <x v="0"/>
    <x v="0"/>
    <x v="0"/>
    <s v="Estatal"/>
    <s v="LORETO"/>
    <s v="LORETO"/>
    <s v="MRCAL. R. CASTILLA"/>
    <s v="PEVAS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0"/>
    <s v="ELOR"/>
    <s v="43095199"/>
    <s v="43095199"/>
    <x v="0"/>
    <s v="Volvo TD-70G N§1"/>
    <s v="N"/>
    <n v="0.1"/>
    <n v="0"/>
    <n v="0"/>
    <n v="0"/>
    <n v="0"/>
    <n v="0"/>
    <n v="0"/>
    <n v="0"/>
    <n v="0"/>
    <m/>
    <x v="1"/>
    <s v="ELOR43095199Volvo TD-70G N§1EL"/>
    <s v="Electro Oriente S. A."/>
    <x v="5"/>
    <x v="5"/>
    <s v="C. T. Pevas"/>
    <x v="21"/>
    <x v="0"/>
    <x v="0"/>
    <x v="61"/>
    <x v="0"/>
    <s v="Instalado"/>
    <n v="0"/>
    <s v="Distribuidora"/>
    <x v="0"/>
    <x v="0"/>
    <x v="0"/>
    <x v="0"/>
    <s v="Estatal"/>
    <s v="LORETO"/>
    <s v="LORETO"/>
    <s v="MRCAL. R. CASTILLA"/>
    <s v="PEVAS"/>
    <n v="0"/>
    <x v="0"/>
    <n v="0"/>
    <x v="0"/>
    <n v="0"/>
    <x v="0"/>
    <x v="0"/>
    <n v="0"/>
    <n v="0"/>
    <m/>
    <s v="-"/>
    <s v="-"/>
    <e v="#N/A"/>
    <n v="0"/>
    <n v="20"/>
    <s v="BASE DE DATOS"/>
    <m/>
  </r>
  <r>
    <s v="20"/>
    <x v="0"/>
    <s v="ELOR"/>
    <s v="43095999"/>
    <s v="43095999"/>
    <x v="0"/>
    <s v="CKD DAT-120"/>
    <s v="N"/>
    <n v="0.1"/>
    <n v="0"/>
    <n v="0"/>
    <n v="0"/>
    <n v="0"/>
    <n v="0"/>
    <n v="0"/>
    <n v="0"/>
    <n v="0"/>
    <m/>
    <x v="1"/>
    <s v="ELOR43095999CKD DAT-120EL"/>
    <s v="Electro Oriente S. A."/>
    <x v="5"/>
    <x v="5"/>
    <s v="C. T. Jenaro Herrera"/>
    <x v="22"/>
    <x v="0"/>
    <x v="0"/>
    <x v="62"/>
    <x v="0"/>
    <s v="Instalado"/>
    <s v="Inoperativo"/>
    <s v="Distribuidora"/>
    <x v="0"/>
    <x v="0"/>
    <x v="0"/>
    <x v="0"/>
    <s v="Estatal"/>
    <s v="LORETO"/>
    <s v="LORETO"/>
    <s v="REQUENA"/>
    <s v="SAPUEN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0"/>
    <s v="ELOR"/>
    <s v="43095999"/>
    <s v="43095999"/>
    <x v="0"/>
    <s v="Cat. D-3306"/>
    <s v="N"/>
    <n v="0.13500000000000001"/>
    <n v="0"/>
    <n v="0"/>
    <n v="0"/>
    <n v="0"/>
    <n v="0"/>
    <n v="0"/>
    <n v="0"/>
    <n v="0"/>
    <m/>
    <x v="1"/>
    <s v="ELOR43095999Cat. D-3306EL"/>
    <s v="Electro Oriente S. A."/>
    <x v="5"/>
    <x v="5"/>
    <s v="C. T. Jenaro Herrera"/>
    <x v="22"/>
    <x v="0"/>
    <x v="0"/>
    <x v="63"/>
    <x v="0"/>
    <s v="Instalado"/>
    <s v="Inoperativo"/>
    <s v="Distribuidora"/>
    <x v="0"/>
    <x v="0"/>
    <x v="0"/>
    <x v="0"/>
    <s v="Estatal"/>
    <s v="LORETO"/>
    <s v="LORETO"/>
    <s v="REQUENA"/>
    <s v="SAPUEN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0"/>
    <s v="ELOR"/>
    <s v="43094799"/>
    <s v="43094799"/>
    <x v="0"/>
    <s v="CKD"/>
    <s v="N"/>
    <n v="0.1"/>
    <n v="0"/>
    <n v="0"/>
    <n v="0"/>
    <n v="0"/>
    <n v="0"/>
    <n v="0"/>
    <n v="0"/>
    <n v="0"/>
    <m/>
    <x v="1"/>
    <s v="ELOR43094799CKDEL"/>
    <s v="Electro Oriente S. A."/>
    <x v="5"/>
    <x v="5"/>
    <s v="C. T. Santa Clotilde"/>
    <x v="23"/>
    <x v="0"/>
    <x v="0"/>
    <x v="30"/>
    <x v="0"/>
    <s v="Instalado"/>
    <s v="Inoperativo"/>
    <s v="Distribuidora"/>
    <x v="0"/>
    <x v="0"/>
    <x v="0"/>
    <x v="0"/>
    <s v="Estatal"/>
    <s v="LORETO"/>
    <s v="LORETO"/>
    <s v="MAYNAS"/>
    <s v="NAPO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0"/>
    <s v="ELOR"/>
    <s v="43094799"/>
    <s v="43094799"/>
    <x v="0"/>
    <s v="Cat."/>
    <s v="N"/>
    <n v="0.22500000000000001"/>
    <n v="0"/>
    <n v="0"/>
    <n v="0"/>
    <n v="0"/>
    <n v="0"/>
    <n v="0"/>
    <n v="0"/>
    <n v="0"/>
    <m/>
    <x v="1"/>
    <s v="ELOR43094799Cat.EL"/>
    <s v="Electro Oriente S. A."/>
    <x v="5"/>
    <x v="5"/>
    <s v="C. T. Santa Clotilde"/>
    <x v="23"/>
    <x v="0"/>
    <x v="0"/>
    <x v="64"/>
    <x v="0"/>
    <s v="Instalado"/>
    <s v="Inoperativo"/>
    <s v="Distribuidora"/>
    <x v="0"/>
    <x v="0"/>
    <x v="0"/>
    <x v="0"/>
    <s v="Estatal"/>
    <s v="LORETO"/>
    <s v="LORETO"/>
    <s v="MAYNAS"/>
    <s v="NAPO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0"/>
    <s v="ELOR"/>
    <s v="43095399"/>
    <s v="43095399"/>
    <x v="0"/>
    <s v="CKD"/>
    <s v="N"/>
    <n v="0.1"/>
    <n v="0"/>
    <n v="0"/>
    <n v="0"/>
    <n v="0"/>
    <n v="0"/>
    <n v="0"/>
    <n v="0"/>
    <n v="0"/>
    <m/>
    <x v="1"/>
    <s v="ELOR43095399CKDEL"/>
    <s v="Electro Oriente S. A."/>
    <x v="5"/>
    <x v="5"/>
    <s v="C. T. San Pablo"/>
    <x v="24"/>
    <x v="0"/>
    <x v="0"/>
    <x v="30"/>
    <x v="0"/>
    <s v="Instalado"/>
    <s v="Inoperativo"/>
    <s v="Distribuidora"/>
    <x v="0"/>
    <x v="0"/>
    <x v="0"/>
    <x v="0"/>
    <s v="Estatal"/>
    <s v="LORETO"/>
    <s v="LORETO"/>
    <s v="MRCAL. R. CASTILLA"/>
    <s v="RAMON CASTILL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0"/>
    <s v="ELOR"/>
    <s v="43095399"/>
    <s v="43095399"/>
    <x v="0"/>
    <s v="Cat."/>
    <s v="N"/>
    <n v="0.09"/>
    <n v="0"/>
    <n v="0"/>
    <n v="0"/>
    <n v="0"/>
    <n v="0"/>
    <n v="0"/>
    <n v="0"/>
    <n v="0"/>
    <m/>
    <x v="1"/>
    <s v="ELOR43095399Cat.EL"/>
    <s v="Electro Oriente S. A."/>
    <x v="5"/>
    <x v="5"/>
    <s v="C. T. San Pablo"/>
    <x v="24"/>
    <x v="0"/>
    <x v="0"/>
    <x v="64"/>
    <x v="0"/>
    <s v="Instalado"/>
    <s v="Inoperativo"/>
    <s v="Distribuidora"/>
    <x v="0"/>
    <x v="0"/>
    <x v="0"/>
    <x v="0"/>
    <s v="Estatal"/>
    <s v="LORETO"/>
    <s v="LORETO"/>
    <s v="MRCAL. R. CASTILLA"/>
    <s v="RAMON CASTILL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0"/>
    <s v="ELOR"/>
    <s v="43095599"/>
    <s v="43095599"/>
    <x v="0"/>
    <s v="CKD"/>
    <s v="N"/>
    <n v="0.1"/>
    <n v="0"/>
    <n v="0"/>
    <n v="0"/>
    <n v="0"/>
    <n v="0"/>
    <n v="0"/>
    <n v="0"/>
    <n v="0"/>
    <m/>
    <x v="1"/>
    <s v="ELOR43095599CKDEL"/>
    <s v="Electro Oriente S. A."/>
    <x v="5"/>
    <x v="5"/>
    <s v="C. T. Tamanco Viejo"/>
    <x v="25"/>
    <x v="0"/>
    <x v="0"/>
    <x v="30"/>
    <x v="0"/>
    <s v="Instalado"/>
    <s v="Inoperativo"/>
    <s v="Distribuidora"/>
    <x v="0"/>
    <x v="0"/>
    <x v="0"/>
    <x v="0"/>
    <s v="Estatal"/>
    <s v="LORETO"/>
    <s v="LORETO"/>
    <s v="REQUENA"/>
    <s v="EMILIO SAN MARTIN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0"/>
    <s v="ELOR"/>
    <s v="43095599"/>
    <s v="43095599"/>
    <x v="0"/>
    <s v="Perkins"/>
    <s v="N"/>
    <n v="7.4999999999999997E-2"/>
    <n v="0"/>
    <n v="0"/>
    <n v="0"/>
    <n v="0"/>
    <n v="0"/>
    <n v="0"/>
    <n v="0"/>
    <n v="0"/>
    <m/>
    <x v="1"/>
    <s v="ELOR43095599PerkinsEL"/>
    <s v="Electro Oriente S. A."/>
    <x v="5"/>
    <x v="5"/>
    <s v="C. T. Tamanco Viejo"/>
    <x v="25"/>
    <x v="0"/>
    <x v="0"/>
    <x v="12"/>
    <x v="0"/>
    <s v="Instalado"/>
    <s v="Inoperativo"/>
    <s v="Distribuidora"/>
    <x v="0"/>
    <x v="0"/>
    <x v="0"/>
    <x v="0"/>
    <s v="Estatal"/>
    <s v="LORETO"/>
    <s v="LORETO"/>
    <s v="REQUENA"/>
    <s v="EMILIO SAN MARTIN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0"/>
    <s v="ELOR"/>
    <s v="43095699"/>
    <s v="43095699"/>
    <x v="0"/>
    <s v="CKD"/>
    <s v="N"/>
    <n v="0.1"/>
    <n v="0"/>
    <n v="0"/>
    <n v="0"/>
    <n v="0"/>
    <n v="0"/>
    <n v="0"/>
    <n v="0"/>
    <n v="0"/>
    <m/>
    <x v="1"/>
    <s v="ELOR43095699CKDEL"/>
    <s v="Electro Oriente S. A."/>
    <x v="5"/>
    <x v="5"/>
    <s v="C. T. San Roque de Maquia"/>
    <x v="26"/>
    <x v="0"/>
    <x v="0"/>
    <x v="30"/>
    <x v="0"/>
    <s v="Instalado"/>
    <s v="Inoperativo"/>
    <s v="Distribuidora"/>
    <x v="0"/>
    <x v="0"/>
    <x v="0"/>
    <x v="0"/>
    <s v="Estatal"/>
    <s v="LORETO"/>
    <s v="LORETO"/>
    <s v="REQUENA"/>
    <s v="MAQUI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0"/>
    <s v="ELOR"/>
    <s v="43095699"/>
    <s v="43095699"/>
    <x v="0"/>
    <s v="Perkins"/>
    <s v="N"/>
    <n v="0.09"/>
    <n v="0"/>
    <n v="0"/>
    <n v="0"/>
    <n v="0"/>
    <n v="0"/>
    <n v="0"/>
    <n v="0"/>
    <n v="0"/>
    <m/>
    <x v="1"/>
    <s v="ELOR43095699PerkinsEL"/>
    <s v="Electro Oriente S. A."/>
    <x v="5"/>
    <x v="5"/>
    <s v="C. T. San Roque de Maquia"/>
    <x v="26"/>
    <x v="0"/>
    <x v="0"/>
    <x v="12"/>
    <x v="0"/>
    <s v="Instalado"/>
    <s v="Inoperativo"/>
    <s v="Distribuidora"/>
    <x v="0"/>
    <x v="0"/>
    <x v="0"/>
    <x v="0"/>
    <s v="Estatal"/>
    <s v="LORETO"/>
    <s v="LORETO"/>
    <s v="REQUENA"/>
    <s v="MAQUI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0"/>
    <s v="ELOR"/>
    <s v="43094999"/>
    <s v="43094999"/>
    <x v="0"/>
    <s v="CKD MODASA"/>
    <s v="N"/>
    <n v="3.5000000000000003E-2"/>
    <n v="0"/>
    <n v="0"/>
    <n v="0"/>
    <n v="0"/>
    <n v="0"/>
    <n v="0"/>
    <n v="0"/>
    <n v="0"/>
    <m/>
    <x v="1"/>
    <s v="ELOR43094999CKD MODASAEL"/>
    <s v="Electro Oriente S. A."/>
    <x v="5"/>
    <x v="5"/>
    <s v="C. T. Cabo Pantoja"/>
    <x v="27"/>
    <x v="0"/>
    <x v="0"/>
    <x v="65"/>
    <x v="0"/>
    <s v="Instalado"/>
    <s v="Inoperativo"/>
    <s v="Distribuidora"/>
    <x v="0"/>
    <x v="0"/>
    <x v="0"/>
    <x v="0"/>
    <s v="Estatal"/>
    <s v="LORETO"/>
    <s v="LORETO"/>
    <s v="MAYNAS"/>
    <s v="TORRES CAUSANO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0"/>
    <s v="ELOR"/>
    <s v="43095799"/>
    <s v="43095799"/>
    <x v="0"/>
    <s v="CKD"/>
    <s v="N"/>
    <n v="0.1"/>
    <n v="0"/>
    <n v="0"/>
    <n v="0"/>
    <n v="0"/>
    <n v="0"/>
    <n v="0"/>
    <n v="0"/>
    <n v="0"/>
    <m/>
    <x v="1"/>
    <s v="ELOR43095799CKDEL"/>
    <s v="Electro Oriente S. A."/>
    <x v="5"/>
    <x v="5"/>
    <s v="C. T. Bagazan"/>
    <x v="28"/>
    <x v="0"/>
    <x v="0"/>
    <x v="30"/>
    <x v="0"/>
    <s v="Instalado"/>
    <s v="Inoperativo"/>
    <s v="Distribuidora"/>
    <x v="0"/>
    <x v="0"/>
    <x v="0"/>
    <x v="0"/>
    <s v="Estatal"/>
    <s v="LORETO"/>
    <s v="LORETO"/>
    <s v="REQUENA"/>
    <s v="SAPUEN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0"/>
    <s v="ELOR"/>
    <s v="43095799"/>
    <s v="43095799"/>
    <x v="0"/>
    <s v="Perkins"/>
    <s v="N"/>
    <n v="7.4999999999999997E-2"/>
    <n v="0"/>
    <n v="0"/>
    <n v="0"/>
    <n v="0"/>
    <n v="0"/>
    <n v="0"/>
    <n v="0"/>
    <n v="0"/>
    <m/>
    <x v="1"/>
    <s v="ELOR43095799PerkinsEL"/>
    <s v="Electro Oriente S. A."/>
    <x v="5"/>
    <x v="5"/>
    <s v="C. T. Bagazan"/>
    <x v="28"/>
    <x v="0"/>
    <x v="0"/>
    <x v="12"/>
    <x v="0"/>
    <s v="Instalado"/>
    <s v="Inoperativo"/>
    <s v="Distribuidora"/>
    <x v="0"/>
    <x v="0"/>
    <x v="0"/>
    <x v="0"/>
    <s v="Estatal"/>
    <s v="LORETO"/>
    <s v="LORETO"/>
    <s v="REQUENA"/>
    <s v="SAPUEN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0"/>
    <s v="ELOR"/>
    <s v="43095899"/>
    <s v="43095899"/>
    <x v="0"/>
    <s v="MODASA"/>
    <s v="N"/>
    <n v="3.5000000000000003E-2"/>
    <n v="0"/>
    <n v="0"/>
    <n v="0"/>
    <n v="0"/>
    <n v="0"/>
    <n v="0"/>
    <n v="0"/>
    <n v="0"/>
    <m/>
    <x v="1"/>
    <s v="ELOR43095899MODASAEL"/>
    <s v="Electro Oriente S. A."/>
    <x v="5"/>
    <x v="5"/>
    <s v="C. T. Sapuena"/>
    <x v="29"/>
    <x v="0"/>
    <x v="0"/>
    <x v="66"/>
    <x v="0"/>
    <s v="Instalado"/>
    <s v="Inoperativo"/>
    <s v="Distribuidora"/>
    <x v="0"/>
    <x v="0"/>
    <x v="0"/>
    <x v="0"/>
    <s v="Estatal"/>
    <s v="LORETO"/>
    <s v="LORETO"/>
    <s v="REQUENA"/>
    <s v="SAPUEN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0"/>
    <s v="ELOR"/>
    <s v="43094899"/>
    <s v="43094899"/>
    <x v="0"/>
    <s v="MODASA"/>
    <s v="N"/>
    <n v="3.5000000000000003E-2"/>
    <n v="0"/>
    <n v="0"/>
    <n v="0"/>
    <n v="0"/>
    <n v="0"/>
    <n v="0"/>
    <n v="0"/>
    <n v="0"/>
    <m/>
    <x v="1"/>
    <s v="ELOR43094899MODASAEL"/>
    <s v="Electro Oriente S. A."/>
    <x v="5"/>
    <x v="5"/>
    <s v="C. T. El Alamo"/>
    <x v="30"/>
    <x v="0"/>
    <x v="0"/>
    <x v="66"/>
    <x v="0"/>
    <s v="Instalado"/>
    <s v="Inoperativo"/>
    <s v="Distribuidora"/>
    <x v="0"/>
    <x v="0"/>
    <x v="0"/>
    <x v="0"/>
    <s v="Estatal"/>
    <s v="LORETO"/>
    <s v="LORETO"/>
    <s v="MAYNAS"/>
    <s v="PUTUMAYU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0"/>
    <s v="ELOR"/>
    <s v="43096199"/>
    <s v="43096199"/>
    <x v="0"/>
    <s v="CKD DAT 120"/>
    <s v="N"/>
    <n v="0.1"/>
    <n v="0"/>
    <n v="0"/>
    <n v="0"/>
    <n v="0"/>
    <n v="0"/>
    <n v="0"/>
    <n v="0"/>
    <n v="0"/>
    <m/>
    <x v="1"/>
    <s v="ELOR43096199CKD DAT 120EL"/>
    <s v="Electro Oriente S. A."/>
    <x v="5"/>
    <x v="5"/>
    <s v="C. T. Inahuaya"/>
    <x v="31"/>
    <x v="0"/>
    <x v="0"/>
    <x v="67"/>
    <x v="0"/>
    <s v="Instalado"/>
    <s v="Inoperativo"/>
    <s v="Distribuidora"/>
    <x v="0"/>
    <x v="0"/>
    <x v="0"/>
    <x v="0"/>
    <s v="Estatal"/>
    <s v="LORETO"/>
    <s v="LORETO"/>
    <s v="UCAYALI"/>
    <s v="INAHUAY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0"/>
    <s v="ELOR"/>
    <s v="43096299"/>
    <s v="43096299"/>
    <x v="0"/>
    <s v="CKD"/>
    <s v="N"/>
    <n v="0.1"/>
    <n v="0"/>
    <n v="0"/>
    <n v="0"/>
    <n v="0"/>
    <n v="0"/>
    <n v="0"/>
    <n v="0"/>
    <n v="0"/>
    <m/>
    <x v="1"/>
    <s v="ELOR43096299CKDEL"/>
    <s v="Electro Oriente S. A."/>
    <x v="5"/>
    <x v="5"/>
    <s v="C. T. Pampa Hermosa"/>
    <x v="32"/>
    <x v="0"/>
    <x v="0"/>
    <x v="30"/>
    <x v="0"/>
    <s v="Instalado"/>
    <s v="Inoperativo"/>
    <s v="Distribuidora"/>
    <x v="0"/>
    <x v="0"/>
    <x v="0"/>
    <x v="0"/>
    <s v="Estatal"/>
    <s v="LORETO"/>
    <s v="LORETO"/>
    <s v="UCAYALI"/>
    <s v="PAMPA HERMOS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0"/>
    <s v="ELOR"/>
    <s v="43096399"/>
    <s v="43096399"/>
    <x v="0"/>
    <s v="CKD"/>
    <s v="N"/>
    <n v="0.1"/>
    <n v="0"/>
    <n v="0"/>
    <n v="0"/>
    <n v="0"/>
    <n v="0"/>
    <n v="0"/>
    <n v="0"/>
    <n v="0"/>
    <m/>
    <x v="1"/>
    <s v="ELOR43096399CKDEL"/>
    <s v="Electro Oriente S. A."/>
    <x v="5"/>
    <x v="5"/>
    <s v="C. T. Tierra Blanca"/>
    <x v="33"/>
    <x v="0"/>
    <x v="0"/>
    <x v="30"/>
    <x v="0"/>
    <s v="Instalado"/>
    <s v="Inoperativo"/>
    <s v="Distribuidora"/>
    <x v="0"/>
    <x v="0"/>
    <x v="0"/>
    <x v="0"/>
    <s v="Estatal"/>
    <s v="LORETO"/>
    <s v="LORETO"/>
    <s v="UCAYALI"/>
    <s v="SARAYACU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0"/>
    <s v="ELOR"/>
    <s v="43095099"/>
    <s v="43095099"/>
    <x v="0"/>
    <s v="Perkins M. 4-326-I"/>
    <s v="N"/>
    <n v="3.5000000000000003E-2"/>
    <n v="0"/>
    <n v="0"/>
    <n v="0"/>
    <n v="0"/>
    <n v="0"/>
    <n v="0"/>
    <n v="0"/>
    <n v="0"/>
    <m/>
    <x v="1"/>
    <s v="ELOR43095099Perkins M. 4-326-IEL"/>
    <s v="Electro Oriente S. A."/>
    <x v="5"/>
    <x v="5"/>
    <s v="C. T. El Porvenir"/>
    <x v="34"/>
    <x v="0"/>
    <x v="0"/>
    <x v="68"/>
    <x v="0"/>
    <s v="Instalado"/>
    <s v="Inoperativo"/>
    <s v="Distribuidora"/>
    <x v="0"/>
    <x v="0"/>
    <x v="0"/>
    <x v="0"/>
    <s v="Estatal"/>
    <s v="LORETO"/>
    <s v="LORETO"/>
    <s v="MAYNAS"/>
    <s v="FERNANDO LORES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0"/>
    <s v="ELOR"/>
    <s v="43095499"/>
    <s v="43095499"/>
    <x v="0"/>
    <s v="Volvo TD 100"/>
    <s v="N"/>
    <n v="0.15"/>
    <n v="0"/>
    <n v="0"/>
    <n v="0"/>
    <n v="0"/>
    <n v="0"/>
    <n v="0"/>
    <n v="0"/>
    <n v="0"/>
    <m/>
    <x v="1"/>
    <s v="ELOR43095499Volvo TD 100EL"/>
    <s v="Electro Oriente S. A."/>
    <x v="5"/>
    <x v="5"/>
    <s v="C. T. Flor de Punga"/>
    <x v="35"/>
    <x v="0"/>
    <x v="0"/>
    <x v="34"/>
    <x v="0"/>
    <s v="Instalado"/>
    <s v="Inoperativo"/>
    <s v="Distribuidora"/>
    <x v="0"/>
    <x v="0"/>
    <x v="0"/>
    <x v="0"/>
    <s v="Estatal"/>
    <s v="LORETO"/>
    <s v="LORETO"/>
    <s v="REQUENA"/>
    <s v="CAPELLO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0"/>
    <s v="ELOR"/>
    <s v="43096099"/>
    <s v="43096099"/>
    <x v="0"/>
    <s v="Volvo TD 100"/>
    <s v="N"/>
    <n v="0.15"/>
    <n v="0"/>
    <n v="0"/>
    <n v="0"/>
    <n v="0"/>
    <n v="0"/>
    <n v="0"/>
    <n v="0"/>
    <n v="0"/>
    <m/>
    <x v="1"/>
    <s v="ELOR43096099Volvo TD 100EL"/>
    <s v="Electro Oriente S. A."/>
    <x v="5"/>
    <x v="5"/>
    <s v="C. T. Colonia Angamos"/>
    <x v="36"/>
    <x v="0"/>
    <x v="0"/>
    <x v="34"/>
    <x v="0"/>
    <s v="Instalado"/>
    <s v="Inoperativo"/>
    <s v="Distribuidora"/>
    <x v="0"/>
    <x v="0"/>
    <x v="0"/>
    <x v="0"/>
    <s v="Estatal"/>
    <s v="LORETO"/>
    <s v="LORETO"/>
    <s v="REQUENA"/>
    <s v="YAQUERAN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0"/>
    <s v="ELOR"/>
    <s v="00000000"/>
    <s v="00000000"/>
    <x v="0"/>
    <s v="Cat. 3512 Dito"/>
    <s v="S"/>
    <n v="0.5"/>
    <n v="0.4"/>
    <n v="47.84"/>
    <n v="209.6"/>
    <n v="257.44"/>
    <n v="0"/>
    <n v="724"/>
    <n v="0"/>
    <n v="33"/>
    <m/>
    <x v="0"/>
    <s v="ELOR00000000Cat. 3512 DitoEL"/>
    <s v="Electro Oriente S. A."/>
    <x v="5"/>
    <x v="5"/>
    <s v="C. T. Caballococha"/>
    <x v="37"/>
    <x v="0"/>
    <x v="0"/>
    <x v="69"/>
    <x v="0"/>
    <s v="Instalado"/>
    <s v="Operativo"/>
    <s v="Distribuidora"/>
    <x v="0"/>
    <x v="0"/>
    <x v="0"/>
    <x v="0"/>
    <s v="Estatal"/>
    <s v="LORETO"/>
    <s v="LORETO"/>
    <s v="RAMÓN CASTILLA"/>
    <s v="RAMÓN CASTILLA"/>
    <n v="0"/>
    <x v="0"/>
    <n v="0"/>
    <x v="0"/>
    <n v="0"/>
    <x v="0"/>
    <x v="0"/>
    <n v="257.44"/>
    <n v="0.25744"/>
    <m/>
    <n v="4.1666666666666664E-2"/>
    <n v="3.3333333333333333E-2"/>
    <n v="7.6479999999999997"/>
    <n v="0"/>
    <n v="20"/>
    <s v="BASE DE DATOS"/>
    <m/>
  </r>
  <r>
    <s v="20"/>
    <x v="0"/>
    <s v="ELOR"/>
    <s v="00000000"/>
    <s v="00000000"/>
    <x v="0"/>
    <s v="Cat 2. 3512 Dita"/>
    <s v="N"/>
    <n v="0.5"/>
    <n v="0"/>
    <n v="0"/>
    <n v="0"/>
    <n v="0"/>
    <n v="0"/>
    <n v="0"/>
    <n v="0"/>
    <n v="0"/>
    <m/>
    <x v="0"/>
    <s v="ELOR00000000Cat 2. 3512 DitaEL"/>
    <s v="Electro Oriente S. A."/>
    <x v="5"/>
    <x v="5"/>
    <s v="C. T. Caballococha"/>
    <x v="37"/>
    <x v="0"/>
    <x v="0"/>
    <x v="70"/>
    <x v="0"/>
    <s v="Instalado"/>
    <s v="Operativo"/>
    <s v="Distribuidora"/>
    <x v="0"/>
    <x v="0"/>
    <x v="0"/>
    <x v="0"/>
    <s v="Estatal"/>
    <s v="LORETO"/>
    <s v="LORETO"/>
    <s v="RAMÓN CASTILLA"/>
    <s v="RAMÓN CASTILLA"/>
    <n v="0"/>
    <x v="0"/>
    <n v="0"/>
    <x v="0"/>
    <n v="0"/>
    <x v="0"/>
    <x v="0"/>
    <n v="0"/>
    <n v="0"/>
    <m/>
    <n v="4.1666666666666664E-2"/>
    <n v="3.1666666666666669E-2"/>
    <n v="7.6479999999999997"/>
    <n v="0"/>
    <n v="20"/>
    <s v="BASE DE DATOS"/>
    <m/>
  </r>
  <r>
    <s v="20"/>
    <x v="0"/>
    <s v="ELOR"/>
    <s v="00000000"/>
    <s v="00000000"/>
    <x v="0"/>
    <s v="CUMMINS 3"/>
    <s v="S"/>
    <n v="0.6"/>
    <n v="0.48"/>
    <n v="44.06"/>
    <n v="145.94"/>
    <n v="190"/>
    <n v="13"/>
    <n v="688"/>
    <n v="0"/>
    <n v="60"/>
    <m/>
    <x v="0"/>
    <s v="ELOR00000000CUMMINS 3EL"/>
    <s v="Electro Oriente S. A."/>
    <x v="5"/>
    <x v="5"/>
    <s v="C. T. Caballococha"/>
    <x v="37"/>
    <x v="0"/>
    <x v="0"/>
    <x v="71"/>
    <x v="0"/>
    <s v="Instalado"/>
    <s v="Operativo"/>
    <s v="Distribuidora"/>
    <x v="0"/>
    <x v="0"/>
    <x v="0"/>
    <x v="0"/>
    <s v="Estatal"/>
    <s v="LORETO"/>
    <s v="LORETO"/>
    <s v="RAMÓN CASTILLA"/>
    <s v="RAMÓN CASTILLA"/>
    <n v="0"/>
    <x v="0"/>
    <n v="0"/>
    <x v="0"/>
    <n v="0"/>
    <x v="0"/>
    <x v="0"/>
    <n v="190"/>
    <n v="0.19"/>
    <m/>
    <n v="4.9999999999999996E-2"/>
    <n v="0.04"/>
    <n v="7.6479999999999997"/>
    <n v="0"/>
    <n v="20"/>
    <s v="BASE DE DATOS"/>
    <m/>
  </r>
  <r>
    <s v="20"/>
    <x v="0"/>
    <s v="ELOR"/>
    <s v="00000000"/>
    <s v="00000000"/>
    <x v="0"/>
    <s v="Cat.4-3412-16878"/>
    <s v="S"/>
    <n v="0.73399999999999999"/>
    <n v="0.5"/>
    <n v="7.0730000000000004"/>
    <n v="26.878"/>
    <n v="33.951000000000001"/>
    <n v="23"/>
    <n v="154"/>
    <n v="0"/>
    <n v="0"/>
    <m/>
    <x v="0"/>
    <s v="ELOR00000000Cat.4-3412-16878EL"/>
    <s v="Electro Oriente S. A."/>
    <x v="5"/>
    <x v="5"/>
    <s v="C. T. Caballococha"/>
    <x v="37"/>
    <x v="0"/>
    <x v="0"/>
    <x v="72"/>
    <x v="0"/>
    <s v="Instalado"/>
    <s v="Operativo"/>
    <s v="Distribuidora"/>
    <x v="0"/>
    <x v="0"/>
    <x v="0"/>
    <x v="0"/>
    <s v="Estatal"/>
    <s v="LORETO"/>
    <s v="LORETO"/>
    <s v="RAMÓN CASTILLA"/>
    <s v="RAMÓN CASTILLA"/>
    <n v="0"/>
    <x v="0"/>
    <n v="0"/>
    <x v="0"/>
    <n v="0"/>
    <x v="0"/>
    <x v="0"/>
    <n v="33.951000000000001"/>
    <n v="3.3951000000000002E-2"/>
    <m/>
    <n v="6.1166666666666668E-2"/>
    <n v="4.1666666666666664E-2"/>
    <n v="7.6479999999999997"/>
    <n v="0"/>
    <n v="20"/>
    <s v="BASE DE DATOS"/>
    <m/>
  </r>
  <r>
    <s v="20"/>
    <x v="0"/>
    <s v="ELOR"/>
    <s v="00000000"/>
    <s v="00000000"/>
    <x v="0"/>
    <s v="MTU 1000"/>
    <s v="N"/>
    <n v="1"/>
    <n v="0"/>
    <n v="0"/>
    <n v="0"/>
    <n v="0"/>
    <n v="0"/>
    <n v="0"/>
    <n v="0"/>
    <n v="0"/>
    <m/>
    <x v="0"/>
    <s v="ELOR00000000MTU 1000EL"/>
    <s v="Electro Oriente S. A."/>
    <x v="5"/>
    <x v="5"/>
    <s v="C. T. Caballococha"/>
    <x v="37"/>
    <x v="0"/>
    <x v="0"/>
    <x v="73"/>
    <x v="0"/>
    <s v="Instalado"/>
    <s v="Operativo"/>
    <s v="Distribuidora"/>
    <x v="0"/>
    <x v="0"/>
    <x v="0"/>
    <x v="0"/>
    <s v="Estatal"/>
    <s v="LORETO"/>
    <s v="LORETO"/>
    <s v="RAMÓN CASTILLA"/>
    <s v="RAMÓN CASTILLA"/>
    <n v="0"/>
    <x v="0"/>
    <n v="0"/>
    <x v="0"/>
    <n v="0"/>
    <x v="0"/>
    <x v="0"/>
    <n v="0"/>
    <n v="0"/>
    <m/>
    <n v="8.3333333333333329E-2"/>
    <n v="7.0833333333333331E-2"/>
    <n v="7.6479999999999997"/>
    <n v="0"/>
    <n v="20"/>
    <s v="BASE DE DATOS"/>
    <m/>
  </r>
  <r>
    <s v="20"/>
    <x v="0"/>
    <s v="ELOR"/>
    <s v="53026715"/>
    <s v="53026715"/>
    <x v="0"/>
    <s v="Cat.5-C15 7925"/>
    <s v="S"/>
    <n v="0.43"/>
    <n v="0.3"/>
    <n v="13.555"/>
    <n v="48.12"/>
    <n v="61.674999999999997"/>
    <n v="11"/>
    <n v="713"/>
    <n v="0"/>
    <n v="59"/>
    <m/>
    <x v="0"/>
    <s v="ELOR53026715Cat.5-C15 7925EL"/>
    <s v="Electro Oriente S. A."/>
    <x v="5"/>
    <x v="5"/>
    <s v="C.T. Isla Santa Rosa"/>
    <x v="38"/>
    <x v="0"/>
    <x v="0"/>
    <x v="74"/>
    <x v="0"/>
    <s v="Instalado"/>
    <s v="Operativo"/>
    <s v="Distribuidora"/>
    <x v="0"/>
    <x v="0"/>
    <x v="0"/>
    <x v="0"/>
    <s v="Estatal"/>
    <s v="LORETO"/>
    <s v="LORETO"/>
    <s v="MARISCAL RAMÓN CASTILLA"/>
    <s v="YAVARI"/>
    <n v="0"/>
    <x v="0"/>
    <n v="0"/>
    <x v="0"/>
    <n v="0"/>
    <x v="0"/>
    <x v="0"/>
    <n v="61.674999999999997"/>
    <n v="6.1674999999999994E-2"/>
    <m/>
    <n v="3.5833333333333335E-2"/>
    <n v="2.4999999999999998E-2"/>
    <n v="7.6479999999999997"/>
    <n v="0"/>
    <n v="20"/>
    <s v="BASE DE DATOS"/>
    <m/>
  </r>
  <r>
    <s v="20"/>
    <x v="0"/>
    <s v="ELOR"/>
    <s v="53026613"/>
    <s v="53026613"/>
    <x v="0"/>
    <s v="Volv.Pent1 RVL-451"/>
    <s v="S"/>
    <n v="0.48"/>
    <n v="0.38"/>
    <n v="25.363"/>
    <n v="12.984999999999999"/>
    <n v="38.347999999999999"/>
    <n v="6"/>
    <n v="444"/>
    <n v="0"/>
    <n v="27"/>
    <m/>
    <x v="0"/>
    <s v="ELOR53026613Volv.Pent1 RVL-451EL"/>
    <s v="Electro Oriente S. A."/>
    <x v="5"/>
    <x v="5"/>
    <s v="C.T. Mayoruna"/>
    <x v="39"/>
    <x v="0"/>
    <x v="0"/>
    <x v="75"/>
    <x v="0"/>
    <s v="Instalado"/>
    <s v="Operativo"/>
    <s v="Distribuidora"/>
    <x v="0"/>
    <x v="0"/>
    <x v="0"/>
    <x v="0"/>
    <s v="Estatal"/>
    <s v="LORETO"/>
    <s v="LORETO"/>
    <s v="MARISCAL RAMÓN CASTILLA"/>
    <s v="SAN PABLO"/>
    <n v="0"/>
    <x v="0"/>
    <n v="0"/>
    <x v="0"/>
    <n v="0"/>
    <x v="0"/>
    <x v="0"/>
    <n v="38.347999999999999"/>
    <n v="3.8348E-2"/>
    <m/>
    <n v="0.04"/>
    <n v="3.1666666666666669E-2"/>
    <n v="7.6479999999999997"/>
    <n v="0"/>
    <n v="20"/>
    <s v="BASE DE DATOS"/>
    <m/>
  </r>
  <r>
    <s v="20"/>
    <x v="0"/>
    <s v="ELOR"/>
    <s v="53026613"/>
    <s v="53026613"/>
    <x v="0"/>
    <s v="Cat.3412 81Z19624"/>
    <s v="N"/>
    <n v="0.22"/>
    <n v="0"/>
    <n v="0"/>
    <n v="0"/>
    <n v="0"/>
    <n v="0"/>
    <n v="0"/>
    <n v="0"/>
    <n v="0"/>
    <m/>
    <x v="0"/>
    <s v="ELOR53026613Cat.3412 81Z19624EL"/>
    <s v="Electro Oriente S. A."/>
    <x v="5"/>
    <x v="5"/>
    <s v="C.T. Mayoruna"/>
    <x v="39"/>
    <x v="0"/>
    <x v="0"/>
    <x v="76"/>
    <x v="0"/>
    <s v="Instalado"/>
    <s v="Operativo"/>
    <s v="Distribuidora"/>
    <x v="0"/>
    <x v="0"/>
    <x v="0"/>
    <x v="0"/>
    <s v="Estatal"/>
    <s v="LORETO"/>
    <s v="LORETO"/>
    <s v="MARISCAL RAMÓN CASTILLA"/>
    <s v="SAN PABLO"/>
    <n v="0"/>
    <x v="0"/>
    <n v="0"/>
    <x v="0"/>
    <n v="0"/>
    <x v="0"/>
    <x v="0"/>
    <n v="0"/>
    <n v="0"/>
    <m/>
    <n v="1.8333333333333333E-2"/>
    <n v="0"/>
    <n v="7.6479999999999997"/>
    <n v="0"/>
    <n v="20"/>
    <s v="BASE DE DATOS"/>
    <m/>
  </r>
  <r>
    <s v="20"/>
    <x v="0"/>
    <s v="ELOR"/>
    <s v="53026512"/>
    <s v="53026512"/>
    <x v="0"/>
    <s v="Volv.Pent1 RVL-251"/>
    <s v="S"/>
    <n v="0.27300000000000002"/>
    <n v="0.2"/>
    <n v="18.753"/>
    <n v="12.157999999999999"/>
    <n v="30.911000000000001"/>
    <n v="12"/>
    <n v="218"/>
    <n v="0"/>
    <n v="11"/>
    <m/>
    <x v="0"/>
    <s v="ELOR53026512Volv.Pent1 RVL-251EL"/>
    <s v="Electro Oriente S. A."/>
    <x v="5"/>
    <x v="5"/>
    <s v="C.T. San Francisco"/>
    <x v="40"/>
    <x v="0"/>
    <x v="0"/>
    <x v="77"/>
    <x v="0"/>
    <s v="Instalado"/>
    <s v="Operativo"/>
    <s v="Distribuidora"/>
    <x v="0"/>
    <x v="0"/>
    <x v="0"/>
    <x v="0"/>
    <s v="Estatal"/>
    <s v="LORETO"/>
    <s v="LORETO"/>
    <s v="MARISCAL RAMÓN CASTILLA"/>
    <s v="PEVAS"/>
    <n v="0"/>
    <x v="0"/>
    <n v="0"/>
    <x v="0"/>
    <n v="0"/>
    <x v="0"/>
    <x v="0"/>
    <n v="30.911000000000001"/>
    <n v="3.0911000000000001E-2"/>
    <m/>
    <n v="2.2750000000000003E-2"/>
    <n v="1.6666666666666666E-2"/>
    <n v="7.6479999999999997"/>
    <n v="0"/>
    <n v="20"/>
    <s v="BASE DE DATOS"/>
    <m/>
  </r>
  <r>
    <s v="20"/>
    <x v="0"/>
    <s v="ELOR"/>
    <s v="53026512"/>
    <s v="53026512"/>
    <x v="0"/>
    <s v="OLYMPIAN"/>
    <s v="S"/>
    <n v="0.13"/>
    <n v="0.1"/>
    <n v="4.173"/>
    <n v="2.706"/>
    <n v="6.8789999999999996"/>
    <n v="4"/>
    <n v="122"/>
    <n v="0"/>
    <n v="6"/>
    <m/>
    <x v="0"/>
    <s v="ELOR53026512OLYMPIANEL"/>
    <s v="Electro Oriente S. A."/>
    <x v="5"/>
    <x v="5"/>
    <s v="C.T. San Francisco"/>
    <x v="40"/>
    <x v="0"/>
    <x v="0"/>
    <x v="78"/>
    <x v="0"/>
    <s v="Instalado"/>
    <s v="Operativo"/>
    <s v="Distribuidora"/>
    <x v="0"/>
    <x v="0"/>
    <x v="0"/>
    <x v="0"/>
    <s v="Estatal"/>
    <s v="LORETO"/>
    <s v="LORETO"/>
    <s v="MARISCAL RAMÓN CASTILLA"/>
    <s v="PEVAS"/>
    <n v="0"/>
    <x v="0"/>
    <n v="0"/>
    <x v="0"/>
    <n v="0"/>
    <x v="0"/>
    <x v="0"/>
    <n v="6.8789999999999996"/>
    <n v="6.8789999999999997E-3"/>
    <m/>
    <n v="1.0833333333333334E-2"/>
    <n v="8.3333333333333332E-3"/>
    <n v="7.6479999999999997"/>
    <n v="0"/>
    <n v="20"/>
    <s v="BASE DE DATOS"/>
    <m/>
  </r>
  <r>
    <s v="20"/>
    <x v="0"/>
    <s v="ELOR"/>
    <s v="53026919"/>
    <s v="53026919"/>
    <x v="0"/>
    <s v="Perkins1 R014001C"/>
    <s v="S"/>
    <n v="0.13600000000000001"/>
    <n v="0.1"/>
    <n v="8.0299999999999994"/>
    <n v="12.971"/>
    <n v="21.001000000000001"/>
    <n v="6"/>
    <n v="408"/>
    <n v="0"/>
    <n v="12"/>
    <m/>
    <x v="0"/>
    <s v="ELOR53026919Perkins1 R014001CEL"/>
    <s v="Electro Oriente S. A."/>
    <x v="5"/>
    <x v="5"/>
    <s v="C. T. Islandia"/>
    <x v="41"/>
    <x v="0"/>
    <x v="0"/>
    <x v="79"/>
    <x v="0"/>
    <n v="0"/>
    <s v="Operativo"/>
    <s v="Distribuidora"/>
    <x v="0"/>
    <x v="0"/>
    <x v="0"/>
    <x v="0"/>
    <s v="Estatal"/>
    <s v="LORETO"/>
    <s v="LORETO"/>
    <s v="MARISCAL RAMÓN CASTILLA"/>
    <s v="YAVARI"/>
    <n v="0"/>
    <x v="0"/>
    <n v="0"/>
    <x v="0"/>
    <n v="0"/>
    <x v="0"/>
    <x v="0"/>
    <n v="21.001000000000001"/>
    <n v="2.1001000000000002E-2"/>
    <m/>
    <n v="1.1333333333333334E-2"/>
    <n v="8.3333333333333332E-3"/>
    <n v="7.6479999999999997"/>
    <n v="-3.5527136788005009E-15"/>
    <n v="20"/>
    <s v="BASE DE DATOS"/>
    <m/>
  </r>
  <r>
    <s v="20"/>
    <x v="0"/>
    <s v="ELOR"/>
    <s v="53026919"/>
    <s v="53026919"/>
    <x v="0"/>
    <s v="Perkins2 R013699C"/>
    <s v="S"/>
    <n v="0.13600000000000001"/>
    <n v="0.1"/>
    <n v="4.2169999999999996"/>
    <n v="7.56"/>
    <n v="11.776999999999999"/>
    <n v="8"/>
    <n v="229"/>
    <n v="0"/>
    <n v="6"/>
    <m/>
    <x v="0"/>
    <s v="ELOR53026919Perkins2 R013699CEL"/>
    <s v="Electro Oriente S. A."/>
    <x v="5"/>
    <x v="5"/>
    <s v="C. T. Islandia"/>
    <x v="41"/>
    <x v="0"/>
    <x v="0"/>
    <x v="80"/>
    <x v="0"/>
    <n v="0"/>
    <s v="Operativo"/>
    <s v="Distribuidora"/>
    <x v="0"/>
    <x v="0"/>
    <x v="0"/>
    <x v="0"/>
    <s v="Estatal"/>
    <s v="LORETO"/>
    <s v="LORETO"/>
    <s v="MARISCAL RAMÓN CASTILLA"/>
    <s v="YAVARI"/>
    <n v="0"/>
    <x v="0"/>
    <n v="0"/>
    <x v="0"/>
    <n v="0"/>
    <x v="0"/>
    <x v="0"/>
    <n v="11.776999999999999"/>
    <n v="1.1776999999999999E-2"/>
    <m/>
    <n v="1.1333333333333334E-2"/>
    <n v="8.3333333333333332E-3"/>
    <n v="7.6479999999999997"/>
    <n v="0"/>
    <n v="20"/>
    <s v="BASE DE DATOS"/>
    <m/>
  </r>
  <r>
    <s v="20"/>
    <x v="0"/>
    <s v="ELOR"/>
    <s v="53026919"/>
    <s v="53026919"/>
    <x v="0"/>
    <s v="Olympian OLY 1091"/>
    <s v="S"/>
    <n v="0.13200000000000001"/>
    <n v="0.1"/>
    <n v="3.6720000000000002"/>
    <n v="5.633"/>
    <n v="9.3049999999999997"/>
    <n v="10"/>
    <n v="185"/>
    <n v="0"/>
    <n v="6"/>
    <m/>
    <x v="0"/>
    <s v="ELOR53026919Olympian OLY 1091EL"/>
    <s v="Electro Oriente S. A."/>
    <x v="5"/>
    <x v="5"/>
    <s v="C. T. Islandia"/>
    <x v="41"/>
    <x v="0"/>
    <x v="0"/>
    <x v="81"/>
    <x v="0"/>
    <n v="0"/>
    <s v="Operativo"/>
    <s v="Distribuidora"/>
    <x v="0"/>
    <x v="0"/>
    <x v="0"/>
    <x v="0"/>
    <s v="Estatal"/>
    <s v="LORETO"/>
    <s v="LORETO"/>
    <s v="MARISCAL RAMÓN CASTILLA"/>
    <s v="YAVARI"/>
    <n v="0"/>
    <x v="0"/>
    <n v="0"/>
    <x v="0"/>
    <n v="0"/>
    <x v="0"/>
    <x v="0"/>
    <n v="9.3049999999999997"/>
    <n v="9.304999999999999E-3"/>
    <m/>
    <n v="1.1000000000000001E-2"/>
    <n v="8.3333333333333332E-3"/>
    <n v="7.6479999999999997"/>
    <n v="0"/>
    <n v="20"/>
    <s v="BASE DE DATOS"/>
    <m/>
  </r>
  <r>
    <s v="20"/>
    <x v="0"/>
    <s v="ELOR"/>
    <s v="43095299"/>
    <s v="43095299"/>
    <x v="0"/>
    <s v="Perkins1 U489142C"/>
    <s v="S"/>
    <n v="3.1E-2"/>
    <n v="2.5000000000000001E-2"/>
    <n v="0.27600000000000002"/>
    <n v="0"/>
    <n v="0.27600000000000002"/>
    <n v="3"/>
    <n v="137"/>
    <n v="0"/>
    <n v="2"/>
    <m/>
    <x v="0"/>
    <s v="ELOR43095299Perkins1 U489142CEL"/>
    <s v="Electro Oriente S. A."/>
    <x v="5"/>
    <x v="5"/>
    <s v="C. T. Petropolis"/>
    <x v="42"/>
    <x v="0"/>
    <x v="0"/>
    <x v="82"/>
    <x v="0"/>
    <s v="Instalado"/>
    <s v="Operativo"/>
    <s v="Distribuidora"/>
    <x v="0"/>
    <x v="0"/>
    <x v="0"/>
    <x v="0"/>
    <s v="Estatal"/>
    <s v="LORETO"/>
    <s v="LORETO"/>
    <s v="MRCAL. R. CASTILLA"/>
    <s v="YAVARI"/>
    <n v="0"/>
    <x v="0"/>
    <n v="0"/>
    <x v="0"/>
    <n v="0"/>
    <x v="0"/>
    <x v="0"/>
    <n v="0.27600000000000002"/>
    <n v="2.7600000000000004E-4"/>
    <m/>
    <n v="2.5833333333333333E-3"/>
    <n v="2.0833333333333333E-3"/>
    <n v="7.6479999999999997"/>
    <n v="0"/>
    <n v="20"/>
    <s v="BASE DE DATOS"/>
    <m/>
  </r>
  <r>
    <s v="20"/>
    <x v="0"/>
    <s v="ELOR"/>
    <s v="43095299"/>
    <s v="43095299"/>
    <x v="0"/>
    <s v="Perkins2 U487536C"/>
    <s v="S"/>
    <n v="3.1E-2"/>
    <n v="2.5000000000000001E-2"/>
    <n v="0"/>
    <n v="0"/>
    <n v="0"/>
    <n v="0"/>
    <n v="0"/>
    <n v="0"/>
    <n v="0"/>
    <m/>
    <x v="0"/>
    <s v="ELOR43095299Perkins2 U487536CEL"/>
    <s v="Electro Oriente S. A."/>
    <x v="5"/>
    <x v="5"/>
    <s v="C. T. Petropolis"/>
    <x v="42"/>
    <x v="0"/>
    <x v="0"/>
    <x v="83"/>
    <x v="0"/>
    <s v="Instalado"/>
    <s v="Operativo"/>
    <s v="Distribuidora"/>
    <x v="0"/>
    <x v="0"/>
    <x v="0"/>
    <x v="0"/>
    <s v="Estatal"/>
    <s v="LORETO"/>
    <s v="LORETO"/>
    <s v="MRCAL. R. CASTILLA"/>
    <s v="YAVARI"/>
    <n v="0"/>
    <x v="0"/>
    <n v="0"/>
    <x v="0"/>
    <n v="0"/>
    <x v="0"/>
    <x v="0"/>
    <n v="0"/>
    <n v="0"/>
    <m/>
    <n v="2.5833333333333333E-3"/>
    <n v="2.0833333333333333E-3"/>
    <n v="7.6479999999999997"/>
    <n v="0"/>
    <n v="20"/>
    <s v="BASE DE DATOS"/>
    <m/>
  </r>
  <r>
    <s v="20"/>
    <x v="0"/>
    <s v="ELOR"/>
    <s v="53023414"/>
    <s v="53023414"/>
    <x v="0"/>
    <s v="Cat-1 3406"/>
    <s v="N"/>
    <n v="0.27500000000000002"/>
    <n v="0"/>
    <n v="0"/>
    <n v="0"/>
    <n v="0"/>
    <n v="0"/>
    <n v="0"/>
    <n v="0"/>
    <n v="0"/>
    <m/>
    <x v="0"/>
    <s v="ELOR53023414Cat-1 3406EL"/>
    <s v="Electro Oriente S. A."/>
    <x v="5"/>
    <x v="5"/>
    <s v="C. T. El Estrecho"/>
    <x v="43"/>
    <x v="0"/>
    <x v="0"/>
    <x v="84"/>
    <x v="0"/>
    <s v="Instalado"/>
    <s v="Operativo"/>
    <s v="Distribuidora"/>
    <x v="0"/>
    <x v="0"/>
    <x v="0"/>
    <x v="0"/>
    <s v="Estatal"/>
    <s v="LORETO"/>
    <s v="LORETO"/>
    <s v="MARISCAL RAMÓN CASTILLA"/>
    <s v="MARISCAL RAMÓN CASTILLA"/>
    <s v="EL ESTRECHO"/>
    <x v="0"/>
    <n v="0"/>
    <x v="0"/>
    <n v="0"/>
    <x v="0"/>
    <x v="0"/>
    <n v="0"/>
    <n v="0"/>
    <m/>
    <n v="2.2916666666666669E-2"/>
    <n v="0"/>
    <n v="7.6479999999999997"/>
    <n v="0"/>
    <n v="20"/>
    <s v="BASE DE DATOS"/>
    <m/>
  </r>
  <r>
    <s v="20"/>
    <x v="0"/>
    <s v="ELOR"/>
    <s v="53023414"/>
    <s v="53023414"/>
    <x v="0"/>
    <s v="Cat-2 3306"/>
    <s v="N"/>
    <n v="0.22500000000000001"/>
    <n v="0"/>
    <n v="0"/>
    <n v="0"/>
    <n v="0"/>
    <n v="0"/>
    <n v="0"/>
    <n v="0"/>
    <n v="0"/>
    <m/>
    <x v="0"/>
    <s v="ELOR53023414Cat-2 3306EL"/>
    <s v="Electro Oriente S. A."/>
    <x v="5"/>
    <x v="5"/>
    <s v="C. T. El Estrecho"/>
    <x v="43"/>
    <x v="0"/>
    <x v="0"/>
    <x v="85"/>
    <x v="0"/>
    <s v="Instalado"/>
    <s v="Operativo"/>
    <s v="Distribuidora"/>
    <x v="0"/>
    <x v="0"/>
    <x v="0"/>
    <x v="0"/>
    <s v="Estatal"/>
    <s v="LORETO"/>
    <s v="LORETO"/>
    <s v="MARISCAL RAMÓN CASTILLA"/>
    <s v="MARISCAL RAMÓN CASTILLA"/>
    <s v="EL ESTRECHO"/>
    <x v="0"/>
    <n v="0"/>
    <x v="0"/>
    <n v="0"/>
    <x v="0"/>
    <x v="0"/>
    <n v="0"/>
    <n v="0"/>
    <m/>
    <n v="1.8749999999999999E-2"/>
    <n v="0"/>
    <n v="7.6479999999999997"/>
    <n v="0"/>
    <n v="20"/>
    <s v="BASE DE DATOS"/>
    <m/>
  </r>
  <r>
    <s v="20"/>
    <x v="0"/>
    <s v="ELOR"/>
    <s v="53023414"/>
    <s v="53023414"/>
    <x v="0"/>
    <s v="Volvo 03"/>
    <s v="S"/>
    <n v="0.36399999999999999"/>
    <n v="0.32500000000000001"/>
    <n v="26.943000000000001"/>
    <n v="53.015999999999998"/>
    <n v="79.959000000000003"/>
    <n v="0"/>
    <n v="460"/>
    <n v="0"/>
    <n v="10"/>
    <m/>
    <x v="0"/>
    <s v="ELOR53023414Volvo 03EL"/>
    <s v="Electro Oriente S. A."/>
    <x v="5"/>
    <x v="5"/>
    <s v="C. T. El Estrecho"/>
    <x v="43"/>
    <x v="0"/>
    <x v="0"/>
    <x v="86"/>
    <x v="0"/>
    <s v="Instalado"/>
    <s v="Operativo"/>
    <s v="Distribuidora"/>
    <x v="0"/>
    <x v="0"/>
    <x v="0"/>
    <x v="0"/>
    <s v="Estatal"/>
    <s v="LORETO"/>
    <s v="LORETO"/>
    <s v="MARISCAL RAMÓN CASTILLA"/>
    <s v="MARISCAL RAMÓN CASTILLA"/>
    <s v="EL ESTRECHO"/>
    <x v="0"/>
    <n v="0"/>
    <x v="0"/>
    <n v="0"/>
    <x v="0"/>
    <x v="0"/>
    <n v="79.959000000000003"/>
    <n v="7.9959000000000002E-2"/>
    <m/>
    <n v="3.0333333333333334E-2"/>
    <n v="4.7499999999999994E-2"/>
    <n v="7.6479999999999997"/>
    <n v="0"/>
    <n v="20"/>
    <s v="BASE DE DATOS"/>
    <m/>
  </r>
  <r>
    <s v="20"/>
    <x v="0"/>
    <s v="ELOR"/>
    <s v="33011093"/>
    <s v="33011093"/>
    <x v="0"/>
    <s v="Cat.3512 Dita"/>
    <s v="S"/>
    <n v="0.5"/>
    <n v="0.46"/>
    <n v="32.4"/>
    <n v="66.16"/>
    <n v="98.56"/>
    <n v="8"/>
    <n v="412"/>
    <n v="0"/>
    <n v="0"/>
    <m/>
    <x v="0"/>
    <s v="ELOR33011093Cat.3512 DitaEL"/>
    <s v="Electro Oriente S. A."/>
    <x v="5"/>
    <x v="5"/>
    <s v="C. T. Contamana"/>
    <x v="44"/>
    <x v="0"/>
    <x v="0"/>
    <x v="87"/>
    <x v="0"/>
    <s v="Instalado"/>
    <s v="Operativo"/>
    <s v="Distribuidora"/>
    <x v="0"/>
    <x v="0"/>
    <x v="0"/>
    <x v="0"/>
    <s v="Estatal"/>
    <s v="LORETO"/>
    <s v="LORETO"/>
    <s v="UCAYALI"/>
    <s v="CONTAMANA"/>
    <n v="0"/>
    <x v="0"/>
    <n v="0"/>
    <x v="0"/>
    <n v="0"/>
    <x v="0"/>
    <x v="0"/>
    <n v="98.56"/>
    <n v="9.8560000000000009E-2"/>
    <m/>
    <n v="4.1666666666666664E-2"/>
    <n v="3.8333333333333337E-2"/>
    <n v="7.6479999999999997"/>
    <n v="0"/>
    <n v="20"/>
    <s v="BASE DE DATOS"/>
    <m/>
  </r>
  <r>
    <s v="20"/>
    <x v="0"/>
    <s v="ELOR"/>
    <s v="33011093"/>
    <s v="33011093"/>
    <x v="0"/>
    <s v="Cat.2.3512 Dita"/>
    <s v="S"/>
    <n v="0.5"/>
    <n v="0.32"/>
    <n v="32.96"/>
    <n v="135.19999999999999"/>
    <n v="168.16"/>
    <n v="0"/>
    <n v="658"/>
    <n v="0"/>
    <n v="0"/>
    <m/>
    <x v="0"/>
    <s v="ELOR33011093Cat.2.3512 DitaEL"/>
    <s v="Electro Oriente S. A."/>
    <x v="5"/>
    <x v="5"/>
    <s v="C. T. Contamana"/>
    <x v="44"/>
    <x v="0"/>
    <x v="0"/>
    <x v="88"/>
    <x v="0"/>
    <s v="Instalado"/>
    <s v="Operativo"/>
    <s v="Distribuidora"/>
    <x v="0"/>
    <x v="0"/>
    <x v="0"/>
    <x v="0"/>
    <s v="Estatal"/>
    <s v="LORETO"/>
    <s v="LORETO"/>
    <s v="UCAYALI"/>
    <s v="CONTAMANA"/>
    <n v="0"/>
    <x v="0"/>
    <n v="0"/>
    <x v="0"/>
    <n v="0"/>
    <x v="0"/>
    <x v="0"/>
    <n v="168.16"/>
    <n v="0.16816"/>
    <m/>
    <n v="4.1666666666666664E-2"/>
    <n v="2.6666666666666668E-2"/>
    <n v="7.6479999999999997"/>
    <n v="0"/>
    <n v="20"/>
    <s v="BASE DE DATOS"/>
    <m/>
  </r>
  <r>
    <s v="20"/>
    <x v="0"/>
    <s v="ELOR"/>
    <s v="33011093"/>
    <s v="33011093"/>
    <x v="0"/>
    <s v="CAT. D3512"/>
    <s v="N"/>
    <n v="0.65"/>
    <n v="0"/>
    <n v="0"/>
    <n v="0"/>
    <n v="0"/>
    <n v="0"/>
    <n v="0"/>
    <n v="0"/>
    <n v="0"/>
    <m/>
    <x v="0"/>
    <s v="ELOR33011093CAT. D3512EL"/>
    <s v="Electro Oriente S. A."/>
    <x v="5"/>
    <x v="5"/>
    <s v="C. T. Contamana"/>
    <x v="44"/>
    <x v="0"/>
    <x v="0"/>
    <x v="89"/>
    <x v="0"/>
    <s v="Instalado"/>
    <s v="Operativo"/>
    <s v="Distribuidora"/>
    <x v="0"/>
    <x v="0"/>
    <x v="0"/>
    <x v="0"/>
    <s v="Estatal"/>
    <s v="LORETO"/>
    <s v="LORETO"/>
    <s v="UCAYALI"/>
    <s v="CONTAMANA"/>
    <n v="0"/>
    <x v="0"/>
    <n v="0"/>
    <x v="0"/>
    <n v="0"/>
    <x v="0"/>
    <x v="0"/>
    <n v="0"/>
    <n v="0"/>
    <m/>
    <n v="7.2222222222222229E-2"/>
    <n v="0"/>
    <n v="7.6479999999999997"/>
    <n v="0"/>
    <n v="20"/>
    <s v="BASE DE DATOS"/>
    <m/>
  </r>
  <r>
    <s v="20"/>
    <x v="0"/>
    <s v="ELOR"/>
    <s v="33011093"/>
    <s v="33011093"/>
    <x v="0"/>
    <s v="VolvoPenta TWD1643G"/>
    <s v="S"/>
    <n v="0.6"/>
    <n v="0.4"/>
    <n v="30.38"/>
    <n v="63.24"/>
    <n v="93.62"/>
    <n v="13"/>
    <n v="419"/>
    <n v="0"/>
    <n v="37"/>
    <m/>
    <x v="0"/>
    <s v="ELOR33011093VolvoPenta TWD1643GEL"/>
    <s v="Electro Oriente S. A."/>
    <x v="5"/>
    <x v="5"/>
    <s v="C. T. Contamana"/>
    <x v="44"/>
    <x v="0"/>
    <x v="0"/>
    <x v="90"/>
    <x v="0"/>
    <s v="Instalado"/>
    <s v="Operativo"/>
    <s v="Distribuidora"/>
    <x v="0"/>
    <x v="0"/>
    <x v="0"/>
    <x v="0"/>
    <s v="Estatal"/>
    <s v="LORETO"/>
    <s v="LORETO"/>
    <s v="UCAYALI"/>
    <s v="CONTAMANA"/>
    <n v="0"/>
    <x v="0"/>
    <n v="0"/>
    <x v="0"/>
    <n v="0"/>
    <x v="0"/>
    <x v="0"/>
    <n v="93.62"/>
    <n v="9.3620000000000009E-2"/>
    <m/>
    <n v="4.9999999999999996E-2"/>
    <n v="3.3333333333333333E-2"/>
    <n v="7.6479999999999997"/>
    <n v="0"/>
    <n v="20"/>
    <s v="BASE DE DATOS"/>
    <m/>
  </r>
  <r>
    <s v="20"/>
    <x v="0"/>
    <s v="ELOR"/>
    <s v="33011093"/>
    <s v="33011093"/>
    <x v="0"/>
    <s v="Cat.6 3516B 0141"/>
    <s v="N"/>
    <n v="2"/>
    <n v="0"/>
    <n v="0"/>
    <n v="0"/>
    <n v="0"/>
    <n v="0"/>
    <n v="0"/>
    <n v="0"/>
    <n v="0"/>
    <m/>
    <x v="0"/>
    <s v="ELOR33011093Cat.6 3516B 0141EL"/>
    <s v="Electro Oriente S. A."/>
    <x v="5"/>
    <x v="5"/>
    <s v="C. T. Contamana"/>
    <x v="44"/>
    <x v="0"/>
    <x v="0"/>
    <x v="91"/>
    <x v="0"/>
    <s v="Instalado"/>
    <s v="Operativo"/>
    <s v="Distribuidora"/>
    <x v="0"/>
    <x v="0"/>
    <x v="0"/>
    <x v="0"/>
    <s v="Estatal"/>
    <s v="LORETO"/>
    <s v="LORETO"/>
    <s v="UCAYALI"/>
    <s v="CONTAMANA"/>
    <n v="0"/>
    <x v="0"/>
    <n v="0"/>
    <x v="0"/>
    <n v="0"/>
    <x v="0"/>
    <x v="0"/>
    <n v="0"/>
    <n v="0"/>
    <m/>
    <n v="0.16666666666666666"/>
    <n v="6.6666666666666666E-2"/>
    <n v="7.6479999999999997"/>
    <n v="0"/>
    <n v="20"/>
    <s v="BASE DE DATOS"/>
    <m/>
  </r>
  <r>
    <s v="20"/>
    <x v="0"/>
    <s v="ELOR"/>
    <s v="33011093"/>
    <s v="33011093"/>
    <x v="0"/>
    <s v="Cat.5-C15-07183"/>
    <s v="S"/>
    <n v="0.45500000000000002"/>
    <n v="0.39"/>
    <n v="43.156999999999996"/>
    <n v="163.928"/>
    <n v="207.08500000000001"/>
    <n v="12"/>
    <n v="685"/>
    <n v="0"/>
    <n v="37"/>
    <m/>
    <x v="0"/>
    <s v="ELOR33011093Cat.5-C15-07183EL"/>
    <s v="Electro Oriente S. A."/>
    <x v="5"/>
    <x v="5"/>
    <s v="C. T. Contamana"/>
    <x v="44"/>
    <x v="0"/>
    <x v="0"/>
    <x v="92"/>
    <x v="0"/>
    <s v="Instalado"/>
    <s v="Operativo"/>
    <s v="Distribuidora"/>
    <x v="0"/>
    <x v="0"/>
    <x v="0"/>
    <x v="0"/>
    <s v="Estatal"/>
    <s v="LORETO"/>
    <s v="LORETO"/>
    <s v="UCAYALI"/>
    <s v="CONTAMANA"/>
    <n v="0"/>
    <x v="0"/>
    <n v="0"/>
    <x v="0"/>
    <n v="0"/>
    <x v="0"/>
    <x v="0"/>
    <n v="207.08500000000001"/>
    <n v="0.20708500000000002"/>
    <m/>
    <n v="3.7916666666666668E-2"/>
    <n v="3.2500000000000001E-2"/>
    <n v="7.6479999999999997"/>
    <n v="-2.8421709430404007E-14"/>
    <n v="20"/>
    <s v="BASE DE DATOS"/>
    <m/>
  </r>
  <r>
    <s v="20"/>
    <x v="0"/>
    <s v="ELOR"/>
    <s v="43096499"/>
    <s v="43096499"/>
    <x v="0"/>
    <s v="Cat.C18 G6B20736"/>
    <s v="S"/>
    <n v="0.5"/>
    <n v="0.45"/>
    <n v="11.477"/>
    <n v="80.126000000000005"/>
    <n v="91.602999999999994"/>
    <n v="9"/>
    <n v="715"/>
    <n v="0"/>
    <n v="52"/>
    <m/>
    <x v="0"/>
    <s v="ELOR43096499Cat.C18 G6B20736EL"/>
    <s v="Electro Oriente S. A."/>
    <x v="5"/>
    <x v="5"/>
    <s v="C.T. ORELLANA"/>
    <x v="45"/>
    <x v="0"/>
    <x v="0"/>
    <x v="93"/>
    <x v="0"/>
    <s v="Instalado"/>
    <s v="Operativo"/>
    <s v="Distribuidora"/>
    <x v="0"/>
    <x v="0"/>
    <x v="0"/>
    <x v="0"/>
    <s v="Estatal"/>
    <s v="LORETO"/>
    <s v="LORETO"/>
    <s v="UCAYALI"/>
    <s v="VARGAS GUERRA"/>
    <n v="0"/>
    <x v="0"/>
    <n v="0"/>
    <x v="0"/>
    <n v="0"/>
    <x v="0"/>
    <x v="0"/>
    <n v="91.602999999999994"/>
    <n v="9.160299999999999E-2"/>
    <m/>
    <n v="4.1666666666666664E-2"/>
    <n v="0"/>
    <n v="7.6479999999999997"/>
    <n v="1.4210854715202004E-14"/>
    <n v="20"/>
    <s v="BASE DE DATOS"/>
    <m/>
  </r>
  <r>
    <s v="20"/>
    <x v="0"/>
    <s v="ELOR"/>
    <s v="43096499"/>
    <s v="43096499"/>
    <x v="0"/>
    <s v="Perkins 2506AE15TAG"/>
    <s v="N"/>
    <n v="0.46800000000000003"/>
    <n v="0"/>
    <n v="0"/>
    <n v="0"/>
    <n v="0"/>
    <n v="0"/>
    <n v="0"/>
    <n v="0"/>
    <n v="0"/>
    <m/>
    <x v="0"/>
    <s v="ELOR43096499Perkins 2506AE15TAGEL"/>
    <s v="Electro Oriente S. A."/>
    <x v="5"/>
    <x v="5"/>
    <s v="C.T. ORELLANA"/>
    <x v="45"/>
    <x v="0"/>
    <x v="0"/>
    <x v="94"/>
    <x v="0"/>
    <s v="Instalado"/>
    <s v="Operativo"/>
    <s v="Distribuidora"/>
    <x v="0"/>
    <x v="0"/>
    <x v="0"/>
    <x v="0"/>
    <s v="Estatal"/>
    <s v="LORETO"/>
    <s v="LORETO"/>
    <s v="UCAYALI"/>
    <s v="VARGAS GUERRA"/>
    <n v="0"/>
    <x v="0"/>
    <n v="0"/>
    <x v="0"/>
    <n v="0"/>
    <x v="0"/>
    <x v="0"/>
    <n v="0"/>
    <n v="0"/>
    <m/>
    <n v="3.9E-2"/>
    <n v="0"/>
    <n v="7.6479999999999997"/>
    <n v="0"/>
    <n v="20"/>
    <s v="BASE DE DATOS"/>
    <m/>
  </r>
  <r>
    <s v="20"/>
    <x v="0"/>
    <s v="ELOR"/>
    <s v="43094699"/>
    <s v="43094699"/>
    <x v="0"/>
    <s v="Volvo Penta RVM364"/>
    <s v="N"/>
    <n v="0.36399999999999999"/>
    <n v="0"/>
    <n v="0"/>
    <n v="0"/>
    <n v="0"/>
    <n v="0"/>
    <n v="0"/>
    <n v="0"/>
    <n v="0"/>
    <m/>
    <x v="0"/>
    <s v="ELOR43094699Volvo Penta RVM364EL"/>
    <s v="Electro Oriente S. A."/>
    <x v="5"/>
    <x v="5"/>
    <s v="C. T. Indiana"/>
    <x v="46"/>
    <x v="0"/>
    <x v="0"/>
    <x v="95"/>
    <x v="0"/>
    <s v="Instalado"/>
    <s v="Operativo"/>
    <s v="Distribuidora"/>
    <x v="0"/>
    <x v="0"/>
    <x v="0"/>
    <x v="0"/>
    <s v="Estatal"/>
    <s v="LORETO"/>
    <s v="LORETO"/>
    <s v="MAYNAS"/>
    <s v="INDIANA"/>
    <n v="0"/>
    <x v="0"/>
    <n v="0"/>
    <x v="0"/>
    <n v="0"/>
    <x v="0"/>
    <x v="0"/>
    <n v="0"/>
    <n v="0"/>
    <m/>
    <n v="3.0333333333333334E-2"/>
    <n v="0"/>
    <n v="7.6479999999999997"/>
    <n v="0"/>
    <n v="20"/>
    <s v="BASE DE DATOS"/>
    <m/>
  </r>
  <r>
    <s v="20"/>
    <x v="0"/>
    <s v="ELOR"/>
    <s v="43094699"/>
    <s v="43094699"/>
    <x v="0"/>
    <s v="Volvo2 CAD1641GE"/>
    <s v="N"/>
    <n v="0.45600000000000002"/>
    <n v="0"/>
    <n v="0"/>
    <n v="0"/>
    <n v="0"/>
    <n v="0"/>
    <n v="0"/>
    <n v="0"/>
    <n v="0"/>
    <m/>
    <x v="0"/>
    <s v="ELOR43094699Volvo2 CAD1641GEEL"/>
    <s v="Electro Oriente S. A."/>
    <x v="5"/>
    <x v="5"/>
    <s v="C. T. Indiana"/>
    <x v="46"/>
    <x v="0"/>
    <x v="0"/>
    <x v="96"/>
    <x v="0"/>
    <s v="Instalado"/>
    <s v="Operativo"/>
    <s v="Distribuidora"/>
    <x v="0"/>
    <x v="0"/>
    <x v="0"/>
    <x v="0"/>
    <s v="Estatal"/>
    <s v="LORETO"/>
    <s v="LORETO"/>
    <s v="MAYNAS"/>
    <s v="INDIANA"/>
    <n v="0"/>
    <x v="0"/>
    <n v="0"/>
    <x v="0"/>
    <n v="0"/>
    <x v="0"/>
    <x v="0"/>
    <n v="0"/>
    <n v="0"/>
    <m/>
    <n v="3.7999999999999999E-2"/>
    <n v="0"/>
    <n v="7.6479999999999997"/>
    <n v="0"/>
    <n v="20"/>
    <s v="BASE DE DATOS"/>
    <m/>
  </r>
  <r>
    <s v="20"/>
    <x v="0"/>
    <s v="ELOR"/>
    <s v="43094699"/>
    <s v="43094699"/>
    <x v="0"/>
    <s v="Cat.5-3412STA-16860"/>
    <s v="S"/>
    <n v="0.72499999999999998"/>
    <n v="0.6"/>
    <n v="3.3820000000000001"/>
    <n v="23.670999999999999"/>
    <n v="27.053000000000001"/>
    <n v="0"/>
    <n v="168"/>
    <n v="0"/>
    <n v="35"/>
    <m/>
    <x v="0"/>
    <s v="ELOR43094699Cat.5-3412STA-16860EL"/>
    <s v="Electro Oriente S. A."/>
    <x v="5"/>
    <x v="5"/>
    <s v="C. T. Indiana"/>
    <x v="46"/>
    <x v="0"/>
    <x v="0"/>
    <x v="97"/>
    <x v="0"/>
    <n v="0"/>
    <s v="Operativo"/>
    <s v="Distribuidora"/>
    <x v="0"/>
    <x v="0"/>
    <x v="0"/>
    <x v="0"/>
    <s v="Estatal"/>
    <s v="LORETO"/>
    <s v="LORETO"/>
    <s v="MAYNAS"/>
    <s v="INDIANA"/>
    <n v="0"/>
    <x v="0"/>
    <n v="0"/>
    <x v="0"/>
    <n v="0"/>
    <x v="0"/>
    <x v="0"/>
    <n v="27.053000000000001"/>
    <n v="2.7053000000000001E-2"/>
    <m/>
    <n v="6.0416666666666667E-2"/>
    <n v="4.9999999999999996E-2"/>
    <n v="7.6479999999999997"/>
    <n v="0"/>
    <n v="20"/>
    <s v="BASE DE DATOS"/>
    <m/>
  </r>
  <r>
    <s v="20"/>
    <x v="0"/>
    <s v="ELOR"/>
    <s v="43094699"/>
    <s v="43094699"/>
    <x v="0"/>
    <s v="Vol.3 Pent TWD1643G"/>
    <s v="S"/>
    <n v="0.6"/>
    <n v="0.45"/>
    <n v="19.271999999999998"/>
    <n v="134.90799999999999"/>
    <n v="154.18"/>
    <n v="0"/>
    <n v="698"/>
    <n v="0"/>
    <n v="45"/>
    <m/>
    <x v="0"/>
    <s v="ELOR43094699Vol.3 Pent TWD1643GEL"/>
    <s v="Electro Oriente S. A."/>
    <x v="5"/>
    <x v="5"/>
    <s v="C. T. Indiana"/>
    <x v="46"/>
    <x v="0"/>
    <x v="0"/>
    <x v="98"/>
    <x v="0"/>
    <n v="0"/>
    <s v="Operativo"/>
    <s v="Distribuidora"/>
    <x v="0"/>
    <x v="0"/>
    <x v="0"/>
    <x v="0"/>
    <s v="Estatal"/>
    <s v="LORETO"/>
    <s v="LORETO"/>
    <s v="MAYNAS"/>
    <s v="INDIANA"/>
    <n v="0"/>
    <x v="0"/>
    <n v="0"/>
    <x v="0"/>
    <n v="0"/>
    <x v="0"/>
    <x v="0"/>
    <n v="154.18"/>
    <n v="0.15418000000000001"/>
    <m/>
    <n v="4.9999999999999996E-2"/>
    <n v="3.7499999999999999E-2"/>
    <n v="7.6479999999999997"/>
    <n v="-2.8421709430404007E-14"/>
    <n v="20"/>
    <s v="BASE DE DATOS"/>
    <m/>
  </r>
  <r>
    <s v="20"/>
    <x v="0"/>
    <s v="ELOR"/>
    <s v="33011193"/>
    <s v="33011193"/>
    <x v="0"/>
    <s v="CUMMINS"/>
    <s v="S"/>
    <n v="0.6"/>
    <n v="0.3"/>
    <n v="31"/>
    <n v="81.8"/>
    <n v="112.8"/>
    <n v="4"/>
    <n v="385"/>
    <n v="0"/>
    <n v="47"/>
    <m/>
    <x v="0"/>
    <s v="ELOR33011193CUMMINSEL"/>
    <s v="Electro Oriente S. A."/>
    <x v="5"/>
    <x v="5"/>
    <s v="C. T. Nauta"/>
    <x v="47"/>
    <x v="0"/>
    <x v="0"/>
    <x v="2"/>
    <x v="0"/>
    <s v="Instalado"/>
    <s v="Operativo"/>
    <s v="Distribuidora"/>
    <x v="0"/>
    <x v="0"/>
    <x v="0"/>
    <x v="0"/>
    <s v="Estatal"/>
    <s v="LORETO"/>
    <s v="LORETO"/>
    <s v="LORETO"/>
    <s v="NAUTA"/>
    <n v="0"/>
    <x v="0"/>
    <n v="0"/>
    <x v="0"/>
    <n v="0"/>
    <x v="0"/>
    <x v="0"/>
    <n v="112.8"/>
    <n v="0.1128"/>
    <m/>
    <n v="4.9999999999999996E-2"/>
    <n v="2.4999999999999998E-2"/>
    <n v="7.6479999999999997"/>
    <n v="0"/>
    <n v="20"/>
    <s v="BASE DE DATOS"/>
    <m/>
  </r>
  <r>
    <s v="20"/>
    <x v="0"/>
    <s v="ELOR"/>
    <s v="33011193"/>
    <s v="33011193"/>
    <x v="0"/>
    <s v="MTU-1 1200DS Detroi"/>
    <s v="N"/>
    <n v="1.2250000000000001"/>
    <n v="0"/>
    <n v="0"/>
    <n v="0"/>
    <n v="0"/>
    <n v="0"/>
    <n v="0"/>
    <n v="0"/>
    <n v="0"/>
    <m/>
    <x v="0"/>
    <s v="ELOR33011193MTU-1 1200DS DetroiEL"/>
    <s v="Electro Oriente S. A."/>
    <x v="5"/>
    <x v="5"/>
    <s v="C. T. Nauta"/>
    <x v="47"/>
    <x v="0"/>
    <x v="0"/>
    <x v="99"/>
    <x v="0"/>
    <s v="Instalado"/>
    <s v="Operativo"/>
    <s v="Distribuidora"/>
    <x v="0"/>
    <x v="0"/>
    <x v="0"/>
    <x v="0"/>
    <s v="Estatal"/>
    <s v="LORETO"/>
    <s v="LORETO"/>
    <s v="LORETO"/>
    <s v="NAUTA"/>
    <n v="0"/>
    <x v="0"/>
    <n v="0"/>
    <x v="0"/>
    <n v="0"/>
    <x v="0"/>
    <x v="0"/>
    <n v="0"/>
    <n v="0"/>
    <m/>
    <n v="0.10208333333333335"/>
    <n v="0"/>
    <n v="7.6479999999999997"/>
    <n v="0"/>
    <n v="20"/>
    <s v="BASE DE DATOS"/>
    <m/>
  </r>
  <r>
    <s v="20"/>
    <x v="0"/>
    <s v="ELOR"/>
    <s v="33011193"/>
    <s v="33011193"/>
    <x v="0"/>
    <s v="MTU=2 1200DS Detroi"/>
    <s v="S"/>
    <n v="1.2250000000000001"/>
    <n v="1"/>
    <n v="346.435"/>
    <n v="91.203999999999994"/>
    <n v="437.63900000000001"/>
    <n v="12"/>
    <n v="712"/>
    <n v="0"/>
    <n v="80"/>
    <m/>
    <x v="0"/>
    <s v="ELOR33011193MTU=2 1200DS DetroiEL"/>
    <s v="Electro Oriente S. A."/>
    <x v="5"/>
    <x v="5"/>
    <s v="C. T. Nauta"/>
    <x v="47"/>
    <x v="0"/>
    <x v="0"/>
    <x v="100"/>
    <x v="0"/>
    <s v="Instalado"/>
    <s v="Operativo"/>
    <s v="Distribuidora"/>
    <x v="0"/>
    <x v="0"/>
    <x v="0"/>
    <x v="0"/>
    <s v="Estatal"/>
    <s v="LORETO"/>
    <s v="LORETO"/>
    <s v="LORETO"/>
    <s v="NAUTA"/>
    <n v="0"/>
    <x v="0"/>
    <n v="0"/>
    <x v="0"/>
    <n v="0"/>
    <x v="0"/>
    <x v="0"/>
    <n v="437.63900000000001"/>
    <n v="0.437639"/>
    <m/>
    <n v="0.10208333333333335"/>
    <n v="8.3333333333333329E-2"/>
    <n v="7.6479999999999997"/>
    <n v="0"/>
    <n v="20"/>
    <s v="BASE DE DATOS"/>
    <m/>
  </r>
  <r>
    <s v="20"/>
    <x v="0"/>
    <s v="ELOR"/>
    <s v="33011193"/>
    <s v="33011193"/>
    <x v="0"/>
    <s v="Cat. 3512 Dita"/>
    <s v="S"/>
    <n v="0.5"/>
    <n v="0.25"/>
    <n v="42.701000000000001"/>
    <n v="11.242000000000001"/>
    <n v="53.942999999999998"/>
    <n v="0"/>
    <n v="188"/>
    <n v="0"/>
    <n v="0"/>
    <m/>
    <x v="0"/>
    <s v="ELOR33011193Cat. 3512 DitaEL"/>
    <s v="Electro Oriente S. A."/>
    <x v="5"/>
    <x v="5"/>
    <s v="C. T. Nauta"/>
    <x v="47"/>
    <x v="0"/>
    <x v="0"/>
    <x v="101"/>
    <x v="0"/>
    <s v="Instalado"/>
    <s v="Operativo"/>
    <s v="Distribuidora"/>
    <x v="0"/>
    <x v="0"/>
    <x v="0"/>
    <x v="0"/>
    <s v="Estatal"/>
    <s v="LORETO"/>
    <s v="LORETO"/>
    <s v="LORETO"/>
    <s v="NAUTA"/>
    <n v="0"/>
    <x v="0"/>
    <n v="0"/>
    <x v="0"/>
    <n v="0"/>
    <x v="0"/>
    <x v="0"/>
    <n v="53.942999999999998"/>
    <n v="5.3942999999999998E-2"/>
    <m/>
    <n v="4.1666666666666664E-2"/>
    <n v="2.0833333333333332E-2"/>
    <n v="7.6479999999999997"/>
    <n v="0"/>
    <n v="20"/>
    <s v="BASE DE DATOS"/>
    <m/>
  </r>
  <r>
    <s v="20"/>
    <x v="0"/>
    <s v="ELOR"/>
    <s v="33010993"/>
    <s v="33010993"/>
    <x v="0"/>
    <s v="Cat.1-3512(.208)"/>
    <s v="S"/>
    <n v="0.5"/>
    <n v="0.25"/>
    <n v="21.36"/>
    <n v="22.24"/>
    <n v="43.6"/>
    <n v="2"/>
    <n v="300"/>
    <n v="0"/>
    <n v="14"/>
    <m/>
    <x v="0"/>
    <s v="ELOR33010993Cat.1-3512(.208)EL"/>
    <s v="Electro Oriente S. A."/>
    <x v="5"/>
    <x v="5"/>
    <s v="C. T. Requena"/>
    <x v="48"/>
    <x v="0"/>
    <x v="0"/>
    <x v="102"/>
    <x v="0"/>
    <s v="Instalado"/>
    <s v="Operativo"/>
    <s v="Distribuidora"/>
    <x v="0"/>
    <x v="0"/>
    <x v="0"/>
    <x v="0"/>
    <s v="Estatal"/>
    <s v="LORETO"/>
    <s v="LORETO"/>
    <s v="REQUENA"/>
    <s v="REQUENA"/>
    <n v="0"/>
    <x v="0"/>
    <n v="0"/>
    <x v="0"/>
    <n v="0"/>
    <x v="0"/>
    <x v="0"/>
    <n v="43.6"/>
    <n v="4.36E-2"/>
    <m/>
    <n v="4.1666666666666664E-2"/>
    <n v="2.0833333333333332E-2"/>
    <n v="7.6479999999999997"/>
    <n v="-7.1054273576010019E-15"/>
    <n v="20"/>
    <s v="BASE DE DATOS"/>
    <m/>
  </r>
  <r>
    <s v="20"/>
    <x v="0"/>
    <s v="ELOR"/>
    <s v="33010993"/>
    <s v="33010993"/>
    <x v="0"/>
    <s v="Cat.3-3512(.219)"/>
    <s v="S"/>
    <n v="0.5"/>
    <n v="0.3"/>
    <n v="1.84"/>
    <n v="3.44"/>
    <n v="5.28"/>
    <n v="0"/>
    <n v="18.25"/>
    <n v="0"/>
    <n v="7"/>
    <m/>
    <x v="0"/>
    <s v="ELOR33010993Cat.3-3512(.219)EL"/>
    <s v="Electro Oriente S. A."/>
    <x v="5"/>
    <x v="5"/>
    <s v="C. T. Requena"/>
    <x v="48"/>
    <x v="0"/>
    <x v="0"/>
    <x v="103"/>
    <x v="0"/>
    <s v="Instalado"/>
    <s v="Operativo"/>
    <s v="Distribuidora"/>
    <x v="0"/>
    <x v="0"/>
    <x v="0"/>
    <x v="0"/>
    <s v="Estatal"/>
    <s v="LORETO"/>
    <s v="LORETO"/>
    <s v="REQUENA"/>
    <s v="REQUENA"/>
    <n v="0"/>
    <x v="0"/>
    <n v="0"/>
    <x v="0"/>
    <n v="0"/>
    <x v="0"/>
    <x v="0"/>
    <n v="5.28"/>
    <n v="5.28E-3"/>
    <m/>
    <n v="4.1666666666666664E-2"/>
    <n v="2.4999999999999998E-2"/>
    <n v="7.6479999999999997"/>
    <n v="0"/>
    <n v="20"/>
    <s v="BASE DE DATOS"/>
    <m/>
  </r>
  <r>
    <s v="20"/>
    <x v="0"/>
    <s v="ELOR"/>
    <s v="33010993"/>
    <s v="33010993"/>
    <x v="0"/>
    <s v="MTU 1200DS"/>
    <s v="S"/>
    <n v="1.2250000000000001"/>
    <n v="1"/>
    <n v="272.61399999999998"/>
    <n v="150.56"/>
    <n v="423.17399999999998"/>
    <n v="14"/>
    <n v="710"/>
    <n v="0"/>
    <n v="125"/>
    <m/>
    <x v="0"/>
    <s v="ELOR33010993MTU 1200DSEL"/>
    <s v="Electro Oriente S. A."/>
    <x v="5"/>
    <x v="5"/>
    <s v="C. T. Requena"/>
    <x v="48"/>
    <x v="0"/>
    <x v="0"/>
    <x v="104"/>
    <x v="0"/>
    <s v="Instalado"/>
    <s v="Operativo"/>
    <s v="Distribuidora"/>
    <x v="0"/>
    <x v="0"/>
    <x v="0"/>
    <x v="0"/>
    <s v="Estatal"/>
    <s v="LORETO"/>
    <s v="LORETO"/>
    <s v="REQUENA"/>
    <s v="REQUENA"/>
    <n v="0"/>
    <x v="0"/>
    <n v="0"/>
    <x v="0"/>
    <n v="0"/>
    <x v="0"/>
    <x v="0"/>
    <n v="423.17399999999998"/>
    <n v="0.42317399999999999"/>
    <m/>
    <n v="0.10208333333333335"/>
    <n v="8.3333333333333329E-2"/>
    <n v="7.6479999999999997"/>
    <n v="0"/>
    <n v="20"/>
    <s v="BASE DE DATOS"/>
    <m/>
  </r>
  <r>
    <s v="20"/>
    <x v="0"/>
    <s v="ELOR"/>
    <s v="33010993"/>
    <s v="33010993"/>
    <x v="0"/>
    <s v="CUMMINS 4"/>
    <s v="S"/>
    <n v="0.6"/>
    <n v="0.45700000000000002"/>
    <n v="42.32"/>
    <n v="108.5"/>
    <n v="150.82"/>
    <n v="10.199999999999999"/>
    <n v="500.31"/>
    <n v="0"/>
    <n v="96"/>
    <m/>
    <x v="0"/>
    <s v="ELOR33010993CUMMINS 4EL"/>
    <s v="Electro Oriente S. A."/>
    <x v="5"/>
    <x v="5"/>
    <s v="C. T. Requena"/>
    <x v="48"/>
    <x v="0"/>
    <x v="0"/>
    <x v="105"/>
    <x v="0"/>
    <s v="Instalado"/>
    <s v="Operativo"/>
    <s v="Distribuidora"/>
    <x v="0"/>
    <x v="0"/>
    <x v="0"/>
    <x v="0"/>
    <s v="Estatal"/>
    <s v="LORETO"/>
    <s v="LORETO"/>
    <s v="REQUENA"/>
    <s v="REQUENA"/>
    <n v="0"/>
    <x v="0"/>
    <n v="0"/>
    <x v="0"/>
    <n v="0"/>
    <x v="0"/>
    <x v="0"/>
    <n v="150.82"/>
    <n v="0.15081999999999998"/>
    <m/>
    <n v="4.9999999999999996E-2"/>
    <n v="3.8083333333333337E-2"/>
    <n v="7.6479999999999997"/>
    <n v="0"/>
    <n v="20"/>
    <s v="BASE DE DATOS"/>
    <m/>
  </r>
  <r>
    <s v="20"/>
    <x v="0"/>
    <s v="ELOR"/>
    <s v="33010993"/>
    <s v="33010993"/>
    <x v="0"/>
    <s v="CAT 6-3516B-139"/>
    <s v="S"/>
    <n v="2"/>
    <n v="1"/>
    <n v="0.57999999999999996"/>
    <n v="0.65900000000000003"/>
    <n v="1.2390000000000001"/>
    <n v="24"/>
    <n v="1.3"/>
    <n v="0"/>
    <n v="20"/>
    <m/>
    <x v="0"/>
    <s v="ELOR33010993CAT 6-3516B-139EL"/>
    <s v="Electro Oriente S. A."/>
    <x v="5"/>
    <x v="5"/>
    <s v="C. T. Requena"/>
    <x v="48"/>
    <x v="0"/>
    <x v="0"/>
    <x v="106"/>
    <x v="0"/>
    <s v="Instalado"/>
    <s v="Operativo"/>
    <s v="Distribuidora"/>
    <x v="0"/>
    <x v="0"/>
    <x v="0"/>
    <x v="0"/>
    <s v="Estatal"/>
    <s v="LORETO"/>
    <s v="LORETO"/>
    <s v="REQUENA"/>
    <s v="REQUENA"/>
    <n v="0"/>
    <x v="0"/>
    <n v="0"/>
    <x v="0"/>
    <n v="0"/>
    <x v="0"/>
    <x v="0"/>
    <n v="1.2390000000000001"/>
    <n v="1.2390000000000001E-3"/>
    <m/>
    <n v="0.16666666666666666"/>
    <n v="8.3333333333333329E-2"/>
    <n v="7.6479999999999997"/>
    <n v="-2.2204460492503131E-16"/>
    <n v="20"/>
    <s v="BASE DE DATOS"/>
    <m/>
  </r>
  <r>
    <s v="20"/>
    <x v="0"/>
    <s v="ELOR"/>
    <s v="43094599"/>
    <s v="43094599"/>
    <x v="0"/>
    <s v="CUMMINS_1 C200(050)"/>
    <s v="S"/>
    <n v="0.20799999999999999"/>
    <n v="0.15"/>
    <n v="0.30399999999999999"/>
    <n v="2.125"/>
    <n v="2.4289999999999998"/>
    <n v="4"/>
    <n v="43"/>
    <n v="0"/>
    <n v="2"/>
    <m/>
    <x v="0"/>
    <s v="ELOR43094599CUMMINS_1 C200(050)EL"/>
    <s v="Electro Oriente S. A."/>
    <x v="5"/>
    <x v="5"/>
    <s v="C. T. Tamshiyacu"/>
    <x v="49"/>
    <x v="0"/>
    <x v="0"/>
    <x v="107"/>
    <x v="0"/>
    <s v="Instalado"/>
    <s v="Operativo"/>
    <s v="Distribuidora"/>
    <x v="0"/>
    <x v="0"/>
    <x v="0"/>
    <x v="0"/>
    <s v="Estatal"/>
    <s v="LORETO"/>
    <s v="LORETO"/>
    <s v="MAYNAS"/>
    <s v="FERNANDO LORES"/>
    <n v="0"/>
    <x v="0"/>
    <n v="0"/>
    <x v="0"/>
    <n v="0"/>
    <x v="0"/>
    <x v="0"/>
    <n v="2.4289999999999998"/>
    <n v="2.4289999999999997E-3"/>
    <m/>
    <n v="1.7333333333333333E-2"/>
    <n v="1.2499999999999999E-2"/>
    <n v="7.6479999999999997"/>
    <n v="0"/>
    <n v="20"/>
    <s v="BASE DE DATOS"/>
    <m/>
  </r>
  <r>
    <s v="20"/>
    <x v="0"/>
    <s v="ELOR"/>
    <s v="43094599"/>
    <s v="43094599"/>
    <x v="0"/>
    <s v="CUMMINS_2 C200(026)"/>
    <s v="S"/>
    <n v="0.20799999999999999"/>
    <n v="0.15"/>
    <n v="4.452"/>
    <n v="31.163"/>
    <n v="35.615000000000002"/>
    <n v="3"/>
    <n v="577"/>
    <n v="0"/>
    <n v="20"/>
    <m/>
    <x v="0"/>
    <s v="ELOR43094599CUMMINS_2 C200(026)EL"/>
    <s v="Electro Oriente S. A."/>
    <x v="5"/>
    <x v="5"/>
    <s v="C. T. Tamshiyacu"/>
    <x v="49"/>
    <x v="0"/>
    <x v="0"/>
    <x v="108"/>
    <x v="0"/>
    <s v="Instalado"/>
    <s v="Operativo"/>
    <s v="Distribuidora"/>
    <x v="0"/>
    <x v="0"/>
    <x v="0"/>
    <x v="0"/>
    <s v="Estatal"/>
    <s v="LORETO"/>
    <s v="LORETO"/>
    <s v="MAYNAS"/>
    <s v="FERNANDO LORES"/>
    <n v="0"/>
    <x v="0"/>
    <n v="0"/>
    <x v="0"/>
    <n v="0"/>
    <x v="0"/>
    <x v="0"/>
    <n v="35.615000000000002"/>
    <n v="3.5615000000000001E-2"/>
    <m/>
    <n v="1.7333333333333333E-2"/>
    <n v="1.2499999999999999E-2"/>
    <n v="7.6479999999999997"/>
    <n v="0"/>
    <n v="20"/>
    <s v="BASE DE DATOS"/>
    <m/>
  </r>
  <r>
    <s v="20"/>
    <x v="0"/>
    <s v="ELOR"/>
    <s v="43094599"/>
    <s v="43094599"/>
    <x v="0"/>
    <s v="Cat. C9-180"/>
    <s v="S"/>
    <n v="0.18"/>
    <n v="0.15"/>
    <n v="1.165"/>
    <n v="8.1519999999999992"/>
    <n v="9.3170000000000002"/>
    <n v="1"/>
    <n v="154"/>
    <n v="0"/>
    <n v="20"/>
    <m/>
    <x v="0"/>
    <s v="ELOR43094599Cat. C9-180EL"/>
    <s v="Electro Oriente S. A."/>
    <x v="5"/>
    <x v="5"/>
    <s v="C. T. Tamshiyacu"/>
    <x v="49"/>
    <x v="0"/>
    <x v="0"/>
    <x v="109"/>
    <x v="0"/>
    <s v="Instalado"/>
    <s v="Operativo"/>
    <s v="Distribuidora"/>
    <x v="0"/>
    <x v="0"/>
    <x v="0"/>
    <x v="0"/>
    <s v="Estatal"/>
    <s v="LORETO"/>
    <s v="LORETO"/>
    <s v="MAYNAS"/>
    <s v="FERNANDO LORES"/>
    <n v="0"/>
    <x v="0"/>
    <n v="0"/>
    <x v="0"/>
    <n v="0"/>
    <x v="0"/>
    <x v="0"/>
    <n v="9.3170000000000002"/>
    <n v="9.3170000000000006E-3"/>
    <m/>
    <n v="1.4999999999999999E-2"/>
    <n v="1.2499999999999999E-2"/>
    <n v="7.6479999999999997"/>
    <n v="0"/>
    <n v="20"/>
    <s v="BASE DE DATOS"/>
    <m/>
  </r>
  <r>
    <s v="20"/>
    <x v="0"/>
    <s v="ELOR"/>
    <s v="43094599"/>
    <s v="43094599"/>
    <x v="0"/>
    <s v="Volvo PentaTWD1010G"/>
    <s v="S"/>
    <n v="0.21"/>
    <n v="0.15"/>
    <n v="9.82"/>
    <n v="68.742999999999995"/>
    <n v="78.563000000000002"/>
    <n v="11"/>
    <n v="713"/>
    <n v="0"/>
    <n v="24"/>
    <m/>
    <x v="0"/>
    <s v="ELOR43094599Volvo PentaTWD1010GEL"/>
    <s v="Electro Oriente S. A."/>
    <x v="5"/>
    <x v="5"/>
    <s v="C. T. Tamshiyacu"/>
    <x v="49"/>
    <x v="0"/>
    <x v="0"/>
    <x v="110"/>
    <x v="0"/>
    <s v="Instalado"/>
    <s v="Inoperativo"/>
    <s v="Distribuidora"/>
    <x v="0"/>
    <x v="0"/>
    <x v="0"/>
    <x v="0"/>
    <s v="Estatal"/>
    <s v="LORETO"/>
    <s v="LORETO"/>
    <s v="MAYNAS"/>
    <s v="FERNANDO LORES"/>
    <n v="0"/>
    <x v="0"/>
    <n v="0"/>
    <x v="0"/>
    <n v="0"/>
    <x v="0"/>
    <x v="0"/>
    <n v="78.563000000000002"/>
    <n v="7.8563000000000008E-2"/>
    <m/>
    <n v="1.7499999999999998E-2"/>
    <n v="1.2499999999999999E-2"/>
    <n v="7.6479999999999997"/>
    <n v="-1.4210854715202004E-14"/>
    <n v="20"/>
    <s v="BASE DE DATOS"/>
    <m/>
  </r>
  <r>
    <s v="20"/>
    <x v="0"/>
    <s v="ELOR"/>
    <s v="53023514"/>
    <s v="53023514"/>
    <x v="0"/>
    <s v="OLYMPIAN"/>
    <s v="S"/>
    <n v="0.04"/>
    <n v="0.03"/>
    <n v="0.80900000000000005"/>
    <n v="2.4E-2"/>
    <n v="0.83299999999999996"/>
    <n v="5"/>
    <n v="186"/>
    <n v="0"/>
    <n v="4"/>
    <m/>
    <x v="0"/>
    <s v="ELOR53023514OLYMPIANEL"/>
    <s v="Electro Oriente S. A."/>
    <x v="5"/>
    <x v="5"/>
    <s v="C. T. Gran Peru"/>
    <x v="50"/>
    <x v="0"/>
    <x v="0"/>
    <x v="78"/>
    <x v="0"/>
    <s v="Instalado"/>
    <s v="Operativo"/>
    <s v="Distribuidora"/>
    <x v="0"/>
    <x v="0"/>
    <x v="0"/>
    <x v="0"/>
    <s v="Estatal"/>
    <s v="LORETO"/>
    <s v="LORETO"/>
    <s v="MAYNAS"/>
    <s v="FERNANDO LORES"/>
    <s v="GRAN PERÚ"/>
    <x v="0"/>
    <n v="0"/>
    <x v="0"/>
    <n v="0"/>
    <x v="0"/>
    <x v="0"/>
    <n v="0.83299999999999996"/>
    <n v="8.3299999999999997E-4"/>
    <m/>
    <n v="3.3333333333333335E-3"/>
    <n v="2.5000000000000001E-3"/>
    <n v="7.6479999999999997"/>
    <n v="1.1102230246251565E-16"/>
    <n v="20"/>
    <s v="BASE DE DATOS"/>
    <m/>
  </r>
  <r>
    <s v="20"/>
    <x v="0"/>
    <s v="ELOR"/>
    <s v="33011593"/>
    <s v="33011593"/>
    <x v="0"/>
    <s v="EMD"/>
    <s v="N"/>
    <n v="2.5"/>
    <n v="0"/>
    <n v="0"/>
    <n v="0"/>
    <n v="0"/>
    <n v="0"/>
    <n v="0"/>
    <n v="0"/>
    <n v="0"/>
    <m/>
    <x v="0"/>
    <s v="ELOR33011593EMDEL"/>
    <s v="Electro Oriente S. A."/>
    <x v="5"/>
    <x v="5"/>
    <s v="C. T. Bellavista"/>
    <x v="51"/>
    <x v="0"/>
    <x v="0"/>
    <x v="111"/>
    <x v="0"/>
    <s v="Instalado"/>
    <s v="Inoperativo"/>
    <s v="Distribuidora"/>
    <x v="0"/>
    <x v="1"/>
    <x v="0"/>
    <x v="0"/>
    <s v="Estatal"/>
    <s v="SAN MARTÍN"/>
    <s v="SAN MARTÍN"/>
    <s v="BELLAVISTA"/>
    <s v="BELLAVISTA"/>
    <n v="0"/>
    <x v="0"/>
    <n v="0"/>
    <x v="0"/>
    <n v="0"/>
    <x v="0"/>
    <x v="0"/>
    <n v="0"/>
    <n v="0"/>
    <m/>
    <n v="0.20833333333333334"/>
    <n v="0.13333333333333333"/>
    <n v="7.6479999999999997"/>
    <n v="0"/>
    <n v="20"/>
    <s v="BASE DE DATOS"/>
    <m/>
  </r>
  <r>
    <s v="20"/>
    <x v="0"/>
    <s v="ELOR"/>
    <s v="33011293"/>
    <s v="33011293"/>
    <x v="0"/>
    <s v="Wartsila 1"/>
    <s v="S"/>
    <n v="6.24"/>
    <n v="6"/>
    <n v="0"/>
    <n v="14.976000000000001"/>
    <n v="14.976000000000001"/>
    <n v="0"/>
    <n v="0"/>
    <n v="0"/>
    <n v="0"/>
    <m/>
    <x v="0"/>
    <s v="ELOR33011293Wartsila 1EL"/>
    <s v="Electro Oriente S. A."/>
    <x v="5"/>
    <x v="5"/>
    <s v="C. T. Tarapoto"/>
    <x v="52"/>
    <x v="0"/>
    <x v="0"/>
    <x v="7"/>
    <x v="0"/>
    <s v="Instalado"/>
    <s v="Operativo"/>
    <s v="Distribuidora"/>
    <x v="0"/>
    <x v="1"/>
    <x v="0"/>
    <x v="0"/>
    <s v="Estatal"/>
    <s v="SAN MARTÍN"/>
    <s v="SAN MARTÍN"/>
    <s v="SAN MARTIN"/>
    <s v="LA BANDA DE SHILCAYO"/>
    <n v="0"/>
    <x v="2"/>
    <n v="0"/>
    <x v="0"/>
    <n v="0"/>
    <x v="0"/>
    <x v="0"/>
    <n v="14.976000000000001"/>
    <n v="1.4976000000000001E-2"/>
    <m/>
    <n v="0.52"/>
    <n v="0.5"/>
    <n v="7.6479999999999997"/>
    <n v="0"/>
    <n v="20"/>
    <s v="BASE DE DATOS"/>
    <m/>
  </r>
  <r>
    <s v="20"/>
    <x v="0"/>
    <s v="ELOR"/>
    <s v="33011293"/>
    <s v="33011293"/>
    <x v="0"/>
    <s v="Wartsila 2"/>
    <s v="S"/>
    <n v="6.24"/>
    <n v="6"/>
    <n v="0"/>
    <n v="14.976000000000001"/>
    <n v="14.976000000000001"/>
    <n v="0"/>
    <n v="0"/>
    <n v="0"/>
    <n v="0"/>
    <m/>
    <x v="0"/>
    <s v="ELOR33011293Wartsila 2EL"/>
    <s v="Electro Oriente S. A."/>
    <x v="5"/>
    <x v="5"/>
    <s v="C. T. Tarapoto"/>
    <x v="52"/>
    <x v="0"/>
    <x v="0"/>
    <x v="8"/>
    <x v="0"/>
    <s v="Instalado"/>
    <s v="Operativo"/>
    <s v="Distribuidora"/>
    <x v="0"/>
    <x v="1"/>
    <x v="0"/>
    <x v="0"/>
    <s v="Estatal"/>
    <s v="SAN MARTÍN"/>
    <s v="SAN MARTÍN"/>
    <s v="SAN MARTIN"/>
    <s v="LA BANDA DE SHILCAYO"/>
    <n v="0"/>
    <x v="2"/>
    <n v="0"/>
    <x v="0"/>
    <n v="0"/>
    <x v="0"/>
    <x v="0"/>
    <n v="14.976000000000001"/>
    <n v="1.4976000000000001E-2"/>
    <m/>
    <n v="0.52"/>
    <n v="0.5"/>
    <n v="7.6479999999999997"/>
    <n v="0"/>
    <n v="20"/>
    <s v="BASE DE DATOS"/>
    <m/>
  </r>
  <r>
    <s v="20"/>
    <x v="0"/>
    <s v="ELOR"/>
    <s v="33010893"/>
    <s v="33010893"/>
    <x v="0"/>
    <s v="CAT 3516(G1)"/>
    <s v="S"/>
    <n v="1"/>
    <n v="0.95"/>
    <n v="0"/>
    <n v="0"/>
    <n v="0"/>
    <n v="0"/>
    <n v="0"/>
    <n v="0"/>
    <n v="0"/>
    <m/>
    <x v="1"/>
    <s v="ELOR33010893CAT 3516(G1)EL"/>
    <s v="Electro Oriente S. A."/>
    <x v="5"/>
    <x v="5"/>
    <s v="C. T. Yurimaguas"/>
    <x v="53"/>
    <x v="0"/>
    <x v="0"/>
    <x v="112"/>
    <x v="0"/>
    <s v="Instalado"/>
    <s v="Operativo"/>
    <s v="Distribuidora"/>
    <x v="0"/>
    <x v="1"/>
    <x v="0"/>
    <x v="0"/>
    <s v="Estatal"/>
    <s v="LORETO"/>
    <s v="LORETO"/>
    <s v="ALTO AMAZONAS"/>
    <s v="YURIMAGUAS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0"/>
    <s v="ELOR"/>
    <s v="33010893"/>
    <s v="33010893"/>
    <x v="0"/>
    <s v="CAT. D-3512(G5)"/>
    <s v="S"/>
    <n v="0.5"/>
    <n v="0.4"/>
    <n v="0"/>
    <n v="0"/>
    <n v="0"/>
    <n v="0"/>
    <n v="0"/>
    <n v="0"/>
    <n v="0"/>
    <m/>
    <x v="1"/>
    <s v="ELOR33010893CAT. D-3512(G5)EL"/>
    <s v="Electro Oriente S. A."/>
    <x v="5"/>
    <x v="5"/>
    <s v="C. T. Yurimaguas"/>
    <x v="53"/>
    <x v="0"/>
    <x v="0"/>
    <x v="113"/>
    <x v="0"/>
    <s v="Instalado"/>
    <s v="Operativo"/>
    <s v="Distribuidora"/>
    <x v="0"/>
    <x v="1"/>
    <x v="0"/>
    <x v="0"/>
    <s v="Estatal"/>
    <s v="LORETO"/>
    <s v="LORETO"/>
    <s v="ALTO AMAZONAS"/>
    <s v="YURIMAGUAS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0"/>
    <s v="ELOR"/>
    <s v="33010893"/>
    <s v="33010893"/>
    <x v="0"/>
    <s v="CAT.2 D-3512(G4)"/>
    <s v="S"/>
    <n v="0.5"/>
    <n v="0.45"/>
    <n v="0"/>
    <n v="0"/>
    <n v="0"/>
    <n v="0"/>
    <n v="0"/>
    <n v="0"/>
    <n v="0"/>
    <m/>
    <x v="1"/>
    <s v="ELOR33010893CAT.2 D-3512(G4)EL"/>
    <s v="Electro Oriente S. A."/>
    <x v="5"/>
    <x v="5"/>
    <s v="C. T. Yurimaguas"/>
    <x v="53"/>
    <x v="0"/>
    <x v="0"/>
    <x v="114"/>
    <x v="0"/>
    <s v="Instalado"/>
    <s v="Operativo"/>
    <s v="Distribuidora"/>
    <x v="0"/>
    <x v="1"/>
    <x v="0"/>
    <x v="0"/>
    <s v="Estatal"/>
    <s v="LORETO"/>
    <s v="LORETO"/>
    <s v="ALTO AMAZONAS"/>
    <s v="YURIMAGUAS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0"/>
    <s v="ELOR"/>
    <s v="33010893"/>
    <s v="33010893"/>
    <x v="0"/>
    <s v="CAT2 3512 TA(G2)"/>
    <s v="S"/>
    <n v="0.5"/>
    <n v="0.45"/>
    <n v="0"/>
    <n v="0"/>
    <n v="0"/>
    <n v="0"/>
    <n v="0"/>
    <n v="0"/>
    <n v="0"/>
    <m/>
    <x v="1"/>
    <s v="ELOR33010893CAT2 3512 TA(G2)EL"/>
    <s v="Electro Oriente S. A."/>
    <x v="5"/>
    <x v="5"/>
    <s v="C. T. Yurimaguas"/>
    <x v="53"/>
    <x v="0"/>
    <x v="0"/>
    <x v="115"/>
    <x v="0"/>
    <s v="Instalado"/>
    <s v="Operativo"/>
    <s v="Distribuidora"/>
    <x v="0"/>
    <x v="1"/>
    <x v="0"/>
    <x v="0"/>
    <s v="Estatal"/>
    <s v="LORETO"/>
    <s v="LORETO"/>
    <s v="ALTO AMAZONAS"/>
    <s v="YURIMAGUAS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0"/>
    <s v="ELOR"/>
    <s v="43047494"/>
    <s v="43047494"/>
    <x v="0"/>
    <s v="CAT C-18"/>
    <s v="S"/>
    <n v="0.5"/>
    <n v="0.5"/>
    <n v="30.135000000000002"/>
    <n v="0"/>
    <n v="30.135000000000002"/>
    <n v="0"/>
    <n v="130"/>
    <n v="0"/>
    <n v="1"/>
    <m/>
    <x v="0"/>
    <s v="ELOR43047494CAT C-18EL"/>
    <s v="Electro Oriente S. A."/>
    <x v="5"/>
    <x v="5"/>
    <s v="C. T. Lagunas"/>
    <x v="54"/>
    <x v="0"/>
    <x v="0"/>
    <x v="116"/>
    <x v="0"/>
    <s v="Instalado"/>
    <s v="Operativo"/>
    <s v="Distribuidora"/>
    <x v="0"/>
    <x v="0"/>
    <x v="0"/>
    <x v="0"/>
    <s v="Estatal"/>
    <s v="LORETO"/>
    <s v="LORETO"/>
    <s v="ALTO AMAZONAS"/>
    <s v="LAGUNAS"/>
    <n v="0"/>
    <x v="0"/>
    <n v="0"/>
    <x v="0"/>
    <n v="0"/>
    <x v="0"/>
    <x v="0"/>
    <n v="30.135000000000002"/>
    <n v="3.0135000000000002E-2"/>
    <m/>
    <n v="4.1666666666666664E-2"/>
    <n v="3.7499999999999999E-2"/>
    <n v="7.6479999999999997"/>
    <n v="0"/>
    <n v="20"/>
    <s v="BASE DE DATOS"/>
    <m/>
  </r>
  <r>
    <s v="20"/>
    <x v="0"/>
    <s v="ELOR"/>
    <s v="43047494"/>
    <s v="43047494"/>
    <x v="0"/>
    <s v="Cat. D-3512&lt;G3&gt;"/>
    <s v="S"/>
    <n v="0.5"/>
    <n v="0.45"/>
    <n v="38.857999999999997"/>
    <n v="0"/>
    <n v="38.857999999999997"/>
    <n v="0"/>
    <n v="218"/>
    <n v="0"/>
    <n v="18"/>
    <m/>
    <x v="0"/>
    <s v="ELOR43047494Cat. D-3512&lt;G3&gt;EL"/>
    <s v="Electro Oriente S. A."/>
    <x v="5"/>
    <x v="5"/>
    <s v="C. T. Lagunas"/>
    <x v="54"/>
    <x v="0"/>
    <x v="0"/>
    <x v="117"/>
    <x v="0"/>
    <s v="Instalado"/>
    <s v="Operativo"/>
    <s v="Distribuidora"/>
    <x v="0"/>
    <x v="0"/>
    <x v="0"/>
    <x v="0"/>
    <s v="Estatal"/>
    <s v="LORETO"/>
    <s v="LORETO"/>
    <s v="ALTO AMAZONAS"/>
    <s v="LAGUNAS"/>
    <n v="0"/>
    <x v="0"/>
    <n v="0"/>
    <x v="0"/>
    <n v="0"/>
    <x v="0"/>
    <x v="0"/>
    <n v="38.857999999999997"/>
    <n v="3.8857999999999997E-2"/>
    <m/>
    <n v="4.1666666666666664E-2"/>
    <n v="3.7499999999999999E-2"/>
    <n v="7.6479999999999997"/>
    <n v="0"/>
    <n v="20"/>
    <s v="BASE DE DATOS"/>
    <m/>
  </r>
  <r>
    <s v="20"/>
    <x v="0"/>
    <s v="ELOR"/>
    <s v="43047494"/>
    <s v="43047494"/>
    <x v="0"/>
    <s v="Volvo Penta TAD1630"/>
    <s v="S"/>
    <n v="0.4"/>
    <n v="0.4"/>
    <n v="0"/>
    <n v="35.784999999999997"/>
    <n v="35.784999999999997"/>
    <n v="0"/>
    <n v="152"/>
    <n v="0"/>
    <n v="0"/>
    <m/>
    <x v="0"/>
    <s v="ELOR43047494Volvo Penta TAD1630EL"/>
    <s v="Electro Oriente S. A."/>
    <x v="5"/>
    <x v="5"/>
    <s v="C. T. Lagunas"/>
    <x v="54"/>
    <x v="0"/>
    <x v="0"/>
    <x v="118"/>
    <x v="0"/>
    <s v="Instalado"/>
    <s v="Operativo"/>
    <s v="Distribuidora"/>
    <x v="0"/>
    <x v="0"/>
    <x v="0"/>
    <x v="0"/>
    <s v="Estatal"/>
    <s v="LORETO"/>
    <s v="LORETO"/>
    <s v="ALTO AMAZONAS"/>
    <s v="LAGUNAS"/>
    <n v="0"/>
    <x v="0"/>
    <n v="0"/>
    <x v="0"/>
    <n v="0"/>
    <x v="0"/>
    <x v="0"/>
    <n v="35.784999999999997"/>
    <n v="3.5784999999999997E-2"/>
    <m/>
    <n v="3.3333333333333333E-2"/>
    <n v="3.3333333333333333E-2"/>
    <n v="7.6479999999999997"/>
    <n v="0"/>
    <n v="20"/>
    <s v="BASE DE DATOS"/>
    <m/>
  </r>
  <r>
    <s v="20"/>
    <x v="0"/>
    <s v="ELOR"/>
    <s v="53023214"/>
    <s v="53023214"/>
    <x v="0"/>
    <s v="GT 1"/>
    <s v="N"/>
    <n v="0.125"/>
    <n v="0"/>
    <n v="0"/>
    <n v="0"/>
    <n v="0"/>
    <n v="0"/>
    <n v="0"/>
    <n v="0"/>
    <n v="0"/>
    <m/>
    <x v="1"/>
    <s v="ELOR53023214GT 1EL"/>
    <s v="Electro Oriente S. A."/>
    <x v="5"/>
    <x v="5"/>
    <s v="C. T. Tabaconas"/>
    <x v="55"/>
    <x v="0"/>
    <x v="0"/>
    <x v="119"/>
    <x v="0"/>
    <s v="Instalado"/>
    <n v="0"/>
    <s v="Distribuidora"/>
    <x v="0"/>
    <x v="0"/>
    <x v="0"/>
    <x v="0"/>
    <s v="Estatal"/>
    <s v="CAJAMARCA"/>
    <s v="CAJAMARCA"/>
    <s v="SAN IGNACIO"/>
    <s v="TABACONAS"/>
    <s v="TABACONAS"/>
    <x v="0"/>
    <n v="0"/>
    <x v="0"/>
    <n v="0"/>
    <x v="0"/>
    <x v="0"/>
    <n v="0"/>
    <n v="0"/>
    <m/>
    <s v="-"/>
    <s v="-"/>
    <e v="#N/A"/>
    <n v="0"/>
    <n v="20"/>
    <s v="BASE DE DATOS"/>
    <m/>
  </r>
  <r>
    <s v="20"/>
    <x v="0"/>
    <s v="ELOR"/>
    <s v="53202349"/>
    <s v="53202349"/>
    <x v="0"/>
    <s v="CAT 2 3516"/>
    <s v="S"/>
    <n v="2"/>
    <n v="1"/>
    <n v="0"/>
    <n v="0"/>
    <n v="0"/>
    <n v="0"/>
    <n v="0"/>
    <n v="0"/>
    <n v="0"/>
    <m/>
    <x v="0"/>
    <s v="ELOR53202349CAT 2 3516EL"/>
    <s v="Electro Oriente S. A."/>
    <x v="5"/>
    <x v="5"/>
    <s v="C. T. Chachapoyas_ELOR"/>
    <x v="56"/>
    <x v="0"/>
    <x v="0"/>
    <x v="120"/>
    <x v="0"/>
    <s v="Instalado"/>
    <s v="Operativo"/>
    <s v="Distribuidora"/>
    <x v="0"/>
    <x v="0"/>
    <x v="0"/>
    <x v="0"/>
    <s v="Estatal"/>
    <s v="AMAZONAS"/>
    <s v="AMAZONAS"/>
    <s v="CHACHAPOYAS"/>
    <s v="CHACHAPOYAS"/>
    <n v="0"/>
    <x v="0"/>
    <n v="0"/>
    <x v="0"/>
    <n v="0"/>
    <x v="0"/>
    <x v="0"/>
    <n v="0"/>
    <n v="0"/>
    <m/>
    <n v="0.16666666666666666"/>
    <n v="0.125"/>
    <n v="7.6479999999999997"/>
    <n v="0"/>
    <n v="20"/>
    <s v="BASE DE DATOS"/>
    <m/>
  </r>
  <r>
    <s v="20"/>
    <x v="0"/>
    <s v="ELOR"/>
    <s v="53202349"/>
    <s v="53202349"/>
    <x v="0"/>
    <s v="CAT 3 3516"/>
    <s v="S"/>
    <n v="2"/>
    <n v="1"/>
    <n v="0"/>
    <n v="0"/>
    <n v="0"/>
    <n v="0"/>
    <n v="0"/>
    <n v="0"/>
    <n v="0"/>
    <m/>
    <x v="0"/>
    <s v="ELOR53202349CAT 3 3516EL"/>
    <s v="Electro Oriente S. A."/>
    <x v="5"/>
    <x v="5"/>
    <s v="C. T. Chachapoyas_ELOR"/>
    <x v="56"/>
    <x v="0"/>
    <x v="0"/>
    <x v="121"/>
    <x v="0"/>
    <s v="Instalado"/>
    <s v="Operativo"/>
    <s v="Distribuidora"/>
    <x v="0"/>
    <x v="0"/>
    <x v="0"/>
    <x v="0"/>
    <s v="Estatal"/>
    <s v="AMAZONAS"/>
    <s v="AMAZONAS"/>
    <s v="CHACHAPOYAS"/>
    <s v="CHACHAPOYAS"/>
    <n v="0"/>
    <x v="0"/>
    <n v="0"/>
    <x v="0"/>
    <n v="0"/>
    <x v="0"/>
    <x v="0"/>
    <n v="0"/>
    <n v="0"/>
    <m/>
    <n v="0.4"/>
    <n v="0.3"/>
    <n v="7.6479999999999997"/>
    <n v="0"/>
    <n v="20"/>
    <s v="BASE DE DATOS"/>
    <m/>
  </r>
  <r>
    <s v="20"/>
    <x v="0"/>
    <s v="ELOR"/>
    <s v="53202349"/>
    <s v="53202349"/>
    <x v="0"/>
    <s v="CAT 4 3516 DITA"/>
    <s v="S"/>
    <n v="1.25"/>
    <n v="0.6"/>
    <n v="0"/>
    <n v="0"/>
    <n v="0"/>
    <n v="0"/>
    <n v="0"/>
    <n v="0"/>
    <n v="0"/>
    <m/>
    <x v="0"/>
    <s v="ELOR53202349CAT 4 3516 DITAEL"/>
    <s v="Electro Oriente S. A."/>
    <x v="5"/>
    <x v="5"/>
    <s v="C. T. Chachapoyas_ELOR"/>
    <x v="56"/>
    <x v="0"/>
    <x v="0"/>
    <x v="122"/>
    <x v="0"/>
    <s v="Instalado"/>
    <s v="Operativo"/>
    <s v="Distribuidora"/>
    <x v="0"/>
    <x v="0"/>
    <x v="0"/>
    <x v="0"/>
    <s v="Estatal"/>
    <s v="AMAZONAS"/>
    <s v="AMAZONAS"/>
    <s v="CHACHAPOYAS"/>
    <s v="CHACHAPOYAS"/>
    <n v="0"/>
    <x v="0"/>
    <n v="0"/>
    <x v="0"/>
    <n v="0"/>
    <x v="0"/>
    <x v="0"/>
    <n v="0"/>
    <n v="0"/>
    <m/>
    <n v="0.10416666666666667"/>
    <n v="4.9999999999999996E-2"/>
    <n v="7.6479999999999997"/>
    <n v="0"/>
    <n v="20"/>
    <s v="BASE DE DATOS"/>
    <m/>
  </r>
  <r>
    <s v="20"/>
    <x v="0"/>
    <s v="ENEDIS"/>
    <s v="53014599"/>
    <s v="53014599"/>
    <x v="0"/>
    <s v="GRUPO PLACA ZQ-4288"/>
    <s v="S"/>
    <n v="0.17"/>
    <n v="0.15"/>
    <n v="1.2110000000000001"/>
    <n v="0"/>
    <n v="1.2110000000000001"/>
    <n v="0"/>
    <n v="10.3"/>
    <n v="0"/>
    <n v="0"/>
    <m/>
    <x v="0"/>
    <s v="ENEDIS53014599GRUPO PLACA ZQ-4288EL"/>
    <s v="ENEL Distribución Perú S.A.A."/>
    <x v="6"/>
    <x v="6"/>
    <s v="C. T. Ravira-Pacaraos"/>
    <x v="57"/>
    <x v="0"/>
    <x v="0"/>
    <x v="123"/>
    <x v="0"/>
    <s v="Instalado"/>
    <s v="Operativo"/>
    <s v="Distribuidora"/>
    <x v="0"/>
    <x v="0"/>
    <x v="0"/>
    <x v="0"/>
    <s v="Privado"/>
    <s v="LIMA"/>
    <s v="LIMA"/>
    <s v="HUARAL"/>
    <s v="PACARAOS"/>
    <n v="0"/>
    <x v="0"/>
    <n v="0"/>
    <x v="0"/>
    <n v="0"/>
    <x v="0"/>
    <x v="0"/>
    <n v="1.2110000000000001"/>
    <n v="1.2110000000000001E-3"/>
    <m/>
    <n v="2.8333333333333335E-2"/>
    <n v="2.4999999999999998E-2"/>
    <n v="7.6479999999999997"/>
    <n v="0"/>
    <n v="43"/>
    <s v="BASE DE DATOS"/>
    <m/>
  </r>
  <r>
    <s v="20"/>
    <x v="0"/>
    <s v="ENEDIS"/>
    <s v="53014599"/>
    <s v="53014599"/>
    <x v="0"/>
    <s v="Cummins G0064"/>
    <s v="S"/>
    <n v="0.17499999999999999"/>
    <n v="0.16"/>
    <n v="4.83"/>
    <n v="0"/>
    <n v="4.83"/>
    <n v="0"/>
    <n v="7.25"/>
    <n v="0"/>
    <n v="0"/>
    <m/>
    <x v="0"/>
    <s v="ENEDIS53014599Cummins G0064EL"/>
    <s v="ENEL Distribución Perú S.A.A."/>
    <x v="6"/>
    <x v="6"/>
    <s v="C. T. Ravira-Pacaraos"/>
    <x v="57"/>
    <x v="0"/>
    <x v="0"/>
    <x v="124"/>
    <x v="0"/>
    <s v="Instalado"/>
    <s v="Operativo"/>
    <s v="Distribuidora"/>
    <x v="0"/>
    <x v="0"/>
    <x v="0"/>
    <x v="0"/>
    <s v="Privado"/>
    <s v="LIMA"/>
    <s v="LIMA"/>
    <s v="HUARAL"/>
    <s v="PACARAOS"/>
    <n v="0"/>
    <x v="0"/>
    <n v="0"/>
    <x v="0"/>
    <n v="0"/>
    <x v="0"/>
    <x v="0"/>
    <n v="4.83"/>
    <n v="4.8300000000000001E-3"/>
    <m/>
    <n v="0.17499999999999999"/>
    <n v="0.16"/>
    <n v="7.6479999999999997"/>
    <n v="0"/>
    <n v="43"/>
    <s v="BASE DE DATOS"/>
    <m/>
  </r>
  <r>
    <s v="20"/>
    <x v="0"/>
    <s v="SEAL"/>
    <s v="33013810"/>
    <s v="33013810"/>
    <x v="0"/>
    <s v="CAT"/>
    <s v="N"/>
    <n v="0.5"/>
    <n v="0"/>
    <n v="0"/>
    <n v="0"/>
    <n v="0"/>
    <n v="0"/>
    <n v="0"/>
    <n v="0"/>
    <n v="0"/>
    <m/>
    <x v="0"/>
    <s v="SEAL33013810CATEL"/>
    <s v="SEAL - Sociedad El‚ctrica del Sur Oeste S. A."/>
    <x v="7"/>
    <x v="7"/>
    <s v="C. T. Ocoña"/>
    <x v="58"/>
    <x v="0"/>
    <x v="0"/>
    <x v="18"/>
    <x v="0"/>
    <s v="Instalado"/>
    <s v="Inoperativo"/>
    <s v="Distribuidora"/>
    <x v="0"/>
    <x v="1"/>
    <x v="0"/>
    <x v="0"/>
    <s v="Estatal"/>
    <s v="AREQUIPA"/>
    <s v="AREQUIPA"/>
    <s v="CAMANA"/>
    <s v="ACOÑA"/>
    <n v="0"/>
    <x v="0"/>
    <n v="0"/>
    <x v="0"/>
    <n v="0"/>
    <x v="0"/>
    <x v="0"/>
    <n v="0"/>
    <n v="0"/>
    <m/>
    <n v="4.1666666666666664E-2"/>
    <n v="0"/>
    <n v="7.6479999999999997"/>
    <n v="0"/>
    <n v="77"/>
    <s v="BASE DE DATOS"/>
    <m/>
  </r>
  <r>
    <s v="20"/>
    <x v="0"/>
    <s v="SEAL"/>
    <s v="33013810"/>
    <s v="33013810"/>
    <x v="0"/>
    <s v="PERKINS 1"/>
    <s v="N"/>
    <n v="0.2"/>
    <n v="0"/>
    <n v="0"/>
    <n v="0"/>
    <n v="0"/>
    <n v="0"/>
    <n v="0"/>
    <n v="0"/>
    <n v="0"/>
    <m/>
    <x v="0"/>
    <s v="SEAL33013810PERKINS 1EL"/>
    <s v="SEAL - Sociedad El‚ctrica del Sur Oeste S. A."/>
    <x v="7"/>
    <x v="7"/>
    <s v="C. T. Ocoña"/>
    <x v="58"/>
    <x v="0"/>
    <x v="0"/>
    <x v="125"/>
    <x v="0"/>
    <s v="Instalado"/>
    <s v="Inoperativo"/>
    <s v="Distribuidora"/>
    <x v="0"/>
    <x v="1"/>
    <x v="0"/>
    <x v="0"/>
    <s v="Estatal"/>
    <s v="AREQUIPA"/>
    <s v="AREQUIPA"/>
    <s v="CAMANA"/>
    <s v="ACOÑA"/>
    <n v="0"/>
    <x v="0"/>
    <n v="0"/>
    <x v="0"/>
    <n v="0"/>
    <x v="0"/>
    <x v="0"/>
    <n v="0"/>
    <n v="0"/>
    <m/>
    <n v="1.6666666666666666E-2"/>
    <n v="0"/>
    <n v="7.6479999999999997"/>
    <n v="0"/>
    <n v="77"/>
    <s v="BASE DE DATOS"/>
    <m/>
  </r>
  <r>
    <s v="20"/>
    <x v="0"/>
    <s v="SEAL"/>
    <s v="33013810"/>
    <s v="33013810"/>
    <x v="0"/>
    <s v="PERKINS 3"/>
    <s v="N"/>
    <n v="0.6"/>
    <n v="0"/>
    <n v="0"/>
    <n v="0"/>
    <n v="0"/>
    <n v="0"/>
    <n v="0"/>
    <n v="0"/>
    <n v="0"/>
    <m/>
    <x v="0"/>
    <s v="SEAL33013810PERKINS 3EL"/>
    <s v="SEAL - Sociedad El‚ctrica del Sur Oeste S. A."/>
    <x v="7"/>
    <x v="7"/>
    <s v="C. T. Ocoña"/>
    <x v="58"/>
    <x v="0"/>
    <x v="0"/>
    <x v="126"/>
    <x v="0"/>
    <s v="Instalado"/>
    <s v="Inoperativo"/>
    <s v="Distribuidora"/>
    <x v="0"/>
    <x v="1"/>
    <x v="0"/>
    <x v="0"/>
    <s v="Estatal"/>
    <s v="AREQUIPA"/>
    <s v="AREQUIPA"/>
    <s v="CAMANA"/>
    <s v="ACOÑA"/>
    <n v="0"/>
    <x v="0"/>
    <n v="0"/>
    <x v="0"/>
    <n v="0"/>
    <x v="0"/>
    <x v="0"/>
    <n v="0"/>
    <n v="0"/>
    <m/>
    <n v="4.9999999999999996E-2"/>
    <n v="0"/>
    <n v="7.6479999999999997"/>
    <n v="0"/>
    <n v="77"/>
    <s v="BASE DE DATOS"/>
    <m/>
  </r>
  <r>
    <s v="20"/>
    <x v="0"/>
    <s v="SEAL"/>
    <s v="33013810"/>
    <s v="33013810"/>
    <x v="0"/>
    <s v="VOLVO1"/>
    <s v="N"/>
    <n v="0.2"/>
    <n v="0"/>
    <n v="0"/>
    <n v="0"/>
    <n v="0"/>
    <n v="0"/>
    <n v="0"/>
    <n v="0"/>
    <n v="0"/>
    <m/>
    <x v="0"/>
    <s v="SEAL33013810VOLVO1EL"/>
    <s v="SEAL - Sociedad El‚ctrica del Sur Oeste S. A."/>
    <x v="7"/>
    <x v="7"/>
    <s v="C. T. Ocoña"/>
    <x v="58"/>
    <x v="0"/>
    <x v="0"/>
    <x v="127"/>
    <x v="0"/>
    <s v="Instalado"/>
    <s v="Inoperativo"/>
    <s v="Distribuidora"/>
    <x v="0"/>
    <x v="1"/>
    <x v="0"/>
    <x v="0"/>
    <s v="Estatal"/>
    <s v="AREQUIPA"/>
    <s v="AREQUIPA"/>
    <s v="CAMANA"/>
    <s v="ACOÑA"/>
    <n v="0"/>
    <x v="0"/>
    <n v="0"/>
    <x v="0"/>
    <n v="0"/>
    <x v="0"/>
    <x v="0"/>
    <n v="0"/>
    <n v="0"/>
    <m/>
    <n v="1.6666666666666666E-2"/>
    <n v="0"/>
    <n v="7.6479999999999997"/>
    <n v="0"/>
    <n v="77"/>
    <s v="BASE DE DATOS"/>
    <m/>
  </r>
  <r>
    <s v="20"/>
    <x v="0"/>
    <s v="SEAL"/>
    <s v="33013810"/>
    <s v="33013810"/>
    <x v="0"/>
    <s v="VOLVO2"/>
    <s v="N"/>
    <n v="0.2"/>
    <n v="0"/>
    <n v="0"/>
    <n v="0"/>
    <n v="0"/>
    <n v="0"/>
    <n v="0"/>
    <n v="0"/>
    <n v="0"/>
    <m/>
    <x v="0"/>
    <s v="SEAL33013810VOLVO2EL"/>
    <s v="SEAL - Sociedad El‚ctrica del Sur Oeste S. A."/>
    <x v="7"/>
    <x v="7"/>
    <s v="C. T. Ocoña"/>
    <x v="58"/>
    <x v="0"/>
    <x v="0"/>
    <x v="128"/>
    <x v="0"/>
    <s v="Instalado"/>
    <s v="Inoperativo"/>
    <s v="Distribuidora"/>
    <x v="0"/>
    <x v="1"/>
    <x v="0"/>
    <x v="0"/>
    <s v="Estatal"/>
    <s v="AREQUIPA"/>
    <s v="AREQUIPA"/>
    <s v="CAMANA"/>
    <s v="ACOÑA"/>
    <n v="0"/>
    <x v="0"/>
    <n v="0"/>
    <x v="0"/>
    <n v="0"/>
    <x v="0"/>
    <x v="0"/>
    <n v="0"/>
    <n v="0"/>
    <m/>
    <n v="1.6666666666666666E-2"/>
    <n v="0"/>
    <n v="7.6479999999999997"/>
    <n v="0"/>
    <n v="77"/>
    <s v="BASE DE DATOS"/>
    <m/>
  </r>
  <r>
    <s v="20"/>
    <x v="0"/>
    <s v="SEAL"/>
    <s v="33013850"/>
    <s v="33013850"/>
    <x v="0"/>
    <s v="PERKINS 1"/>
    <s v="S"/>
    <n v="0.46"/>
    <n v="0.35"/>
    <n v="35.197000000000003"/>
    <n v="60.604999999999997"/>
    <n v="95.802000000000007"/>
    <n v="6.5"/>
    <n v="462"/>
    <n v="0"/>
    <n v="2"/>
    <m/>
    <x v="0"/>
    <s v="SEAL33013850PERKINS 1EL"/>
    <s v="SEAL - Sociedad El‚ctrica del Sur Oeste S. A."/>
    <x v="7"/>
    <x v="7"/>
    <s v="C. T. Atico"/>
    <x v="59"/>
    <x v="0"/>
    <x v="0"/>
    <x v="125"/>
    <x v="0"/>
    <s v="Instalado"/>
    <s v="Operativo"/>
    <s v="Distribuidora"/>
    <x v="0"/>
    <x v="0"/>
    <x v="0"/>
    <x v="0"/>
    <s v="Estatal"/>
    <s v="AREQUIPA"/>
    <s v="AREQUIPA"/>
    <s v="CARAVELI"/>
    <s v="ATICO"/>
    <n v="0"/>
    <x v="0"/>
    <n v="0"/>
    <x v="0"/>
    <n v="0"/>
    <x v="0"/>
    <x v="0"/>
    <n v="95.802000000000007"/>
    <n v="9.5802000000000012E-2"/>
    <m/>
    <n v="3.8333333333333337E-2"/>
    <n v="2.9166666666666664E-2"/>
    <n v="7.6479999999999997"/>
    <n v="-1.4210854715202004E-14"/>
    <n v="77"/>
    <s v="BASE DE DATOS"/>
    <m/>
  </r>
  <r>
    <s v="20"/>
    <x v="0"/>
    <s v="SEAL"/>
    <s v="33013850"/>
    <s v="33013850"/>
    <x v="0"/>
    <s v="CAT"/>
    <s v="S"/>
    <n v="0.5"/>
    <n v="0.38"/>
    <n v="0"/>
    <n v="43.16"/>
    <n v="43.16"/>
    <n v="0"/>
    <n v="207"/>
    <n v="0"/>
    <n v="0"/>
    <m/>
    <x v="0"/>
    <s v="SEAL33013850CATEL"/>
    <s v="SEAL - Sociedad El‚ctrica del Sur Oeste S. A."/>
    <x v="7"/>
    <x v="7"/>
    <s v="C. T. Atico"/>
    <x v="59"/>
    <x v="0"/>
    <x v="0"/>
    <x v="18"/>
    <x v="0"/>
    <s v="Instalado"/>
    <s v="Inoperativo"/>
    <s v="Distribuidora"/>
    <x v="0"/>
    <x v="0"/>
    <x v="0"/>
    <x v="0"/>
    <s v="Estatal"/>
    <s v="AREQUIPA"/>
    <s v="AREQUIPA"/>
    <s v="CARAVELI"/>
    <s v="ATICO"/>
    <n v="0"/>
    <x v="0"/>
    <n v="0"/>
    <x v="0"/>
    <n v="0"/>
    <x v="0"/>
    <x v="0"/>
    <n v="43.16"/>
    <n v="4.3159999999999997E-2"/>
    <m/>
    <n v="4.1666666666666664E-2"/>
    <n v="3.1666666666666669E-2"/>
    <n v="7.6479999999999997"/>
    <n v="0"/>
    <n v="77"/>
    <s v="BASE DE DATOS"/>
    <m/>
  </r>
  <r>
    <s v="20"/>
    <x v="0"/>
    <s v="SEAL"/>
    <s v="33013850"/>
    <s v="33013850"/>
    <x v="0"/>
    <s v="VOLVO PENTA 2"/>
    <s v="N"/>
    <n v="0.21"/>
    <n v="0.1"/>
    <n v="0"/>
    <n v="0"/>
    <n v="0"/>
    <n v="0"/>
    <n v="0"/>
    <n v="0"/>
    <n v="0"/>
    <m/>
    <x v="0"/>
    <s v="SEAL33013850VOLVO PENTA 2EL"/>
    <s v="SEAL - Sociedad El‚ctrica del Sur Oeste S. A."/>
    <x v="7"/>
    <x v="7"/>
    <s v="C. T. Atico"/>
    <x v="59"/>
    <x v="0"/>
    <x v="0"/>
    <x v="129"/>
    <x v="0"/>
    <s v="Instalado"/>
    <s v="Inoperativo"/>
    <s v="Distribuidora"/>
    <x v="0"/>
    <x v="0"/>
    <x v="0"/>
    <x v="0"/>
    <s v="Estatal"/>
    <s v="AREQUIPA"/>
    <s v="AREQUIPA"/>
    <s v="CARAVELI"/>
    <s v="ATICO"/>
    <n v="0"/>
    <x v="0"/>
    <n v="0"/>
    <x v="0"/>
    <n v="0"/>
    <x v="0"/>
    <x v="0"/>
    <n v="0"/>
    <n v="0"/>
    <m/>
    <n v="1.7499999999999998E-2"/>
    <n v="8.3333333333333332E-3"/>
    <n v="7.6479999999999997"/>
    <n v="0"/>
    <n v="77"/>
    <s v="BASE DE DATOS"/>
    <m/>
  </r>
  <r>
    <s v="20"/>
    <x v="0"/>
    <s v="SEAL"/>
    <s v="33013850"/>
    <s v="33013850"/>
    <x v="0"/>
    <s v="PERKINS 2"/>
    <s v="S"/>
    <n v="0.46"/>
    <n v="0.35"/>
    <n v="35.159999999999997"/>
    <n v="83.626999999999995"/>
    <n v="118.78700000000001"/>
    <n v="6.5"/>
    <n v="569"/>
    <n v="0"/>
    <n v="2"/>
    <m/>
    <x v="0"/>
    <s v="SEAL33013850PERKINS 2EL"/>
    <s v="SEAL - Sociedad El‚ctrica del Sur Oeste S. A."/>
    <x v="7"/>
    <x v="7"/>
    <s v="C. T. Atico"/>
    <x v="59"/>
    <x v="0"/>
    <x v="0"/>
    <x v="130"/>
    <x v="0"/>
    <s v="Instalado"/>
    <s v="Operativo"/>
    <s v="Distribuidora"/>
    <x v="0"/>
    <x v="0"/>
    <x v="0"/>
    <x v="0"/>
    <s v="Estatal"/>
    <s v="AREQUIPA"/>
    <s v="AREQUIPA"/>
    <s v="CARAVELI"/>
    <s v="ATICO"/>
    <n v="0"/>
    <x v="0"/>
    <n v="0"/>
    <x v="0"/>
    <n v="0"/>
    <x v="0"/>
    <x v="0"/>
    <n v="118.78700000000001"/>
    <n v="0.118787"/>
    <m/>
    <n v="3.8333333333333337E-2"/>
    <n v="2.9166666666666664E-2"/>
    <n v="7.6479999999999997"/>
    <n v="-1.4210854715202004E-14"/>
    <n v="77"/>
    <s v="BASE DE DATOS"/>
    <m/>
  </r>
  <r>
    <s v="20"/>
    <x v="0"/>
    <s v="SEAL"/>
    <s v="33013850"/>
    <s v="33013850"/>
    <x v="0"/>
    <s v="PERKINS 3"/>
    <s v="N"/>
    <n v="0"/>
    <n v="0"/>
    <n v="0"/>
    <n v="0"/>
    <n v="0"/>
    <n v="0"/>
    <n v="0"/>
    <n v="0"/>
    <n v="0"/>
    <m/>
    <x v="0"/>
    <s v="SEAL33013850PERKINS 3EL"/>
    <s v="SEAL - Sociedad El‚ctrica del Sur Oeste S. A."/>
    <x v="7"/>
    <x v="7"/>
    <s v="C. T. Atico"/>
    <x v="59"/>
    <x v="0"/>
    <x v="0"/>
    <x v="126"/>
    <x v="0"/>
    <s v="Instalado"/>
    <s v="Inoperativo"/>
    <s v="Distribuidora"/>
    <x v="0"/>
    <x v="0"/>
    <x v="0"/>
    <x v="0"/>
    <s v="Estatal"/>
    <s v="AREQUIPA"/>
    <s v="AREQUIPA"/>
    <s v="CARAVELI"/>
    <s v="ATICO"/>
    <n v="0"/>
    <x v="0"/>
    <n v="0"/>
    <x v="0"/>
    <n v="0"/>
    <x v="0"/>
    <x v="0"/>
    <n v="0"/>
    <n v="0"/>
    <m/>
    <n v="0"/>
    <n v="0"/>
    <n v="7.6479999999999997"/>
    <n v="0"/>
    <n v="77"/>
    <s v="BASE DE DATOS"/>
    <m/>
  </r>
  <r>
    <s v="20"/>
    <x v="0"/>
    <s v="SEAL"/>
    <s v="33013850"/>
    <s v="33013850"/>
    <x v="0"/>
    <s v="ALGESA"/>
    <s v="S"/>
    <n v="0.74"/>
    <n v="0.68"/>
    <n v="0"/>
    <n v="0"/>
    <n v="0"/>
    <n v="0"/>
    <n v="0"/>
    <n v="0"/>
    <n v="0"/>
    <m/>
    <x v="0"/>
    <s v="SEAL33013850ALGESAEL"/>
    <s v="SEAL - Sociedad El‚ctrica del Sur Oeste S. A."/>
    <x v="7"/>
    <x v="7"/>
    <s v="C. T. Atico"/>
    <x v="59"/>
    <x v="0"/>
    <x v="0"/>
    <x v="131"/>
    <x v="0"/>
    <s v="Instalado"/>
    <s v="Operativo"/>
    <s v="Distribuidora"/>
    <x v="0"/>
    <x v="0"/>
    <x v="0"/>
    <x v="0"/>
    <s v="Estatal"/>
    <s v="AREQUIPA"/>
    <s v="AREQUIPA"/>
    <s v="CARAVELI"/>
    <s v="ATICO"/>
    <n v="0"/>
    <x v="0"/>
    <n v="0"/>
    <x v="0"/>
    <n v="0"/>
    <x v="0"/>
    <x v="0"/>
    <n v="0"/>
    <n v="0"/>
    <m/>
    <n v="6.1666666666666668E-2"/>
    <n v="5.6666666666666671E-2"/>
    <n v="7.6479999999999997"/>
    <n v="0"/>
    <n v="77"/>
    <s v="BASE DE DATOS"/>
    <m/>
  </r>
  <r>
    <s v="20"/>
    <x v="0"/>
    <s v="SEAL"/>
    <s v="33013870"/>
    <s v="33013870"/>
    <x v="0"/>
    <s v="DAEWO"/>
    <s v="N"/>
    <n v="0.34200000000000003"/>
    <n v="0"/>
    <n v="0"/>
    <n v="0"/>
    <n v="0"/>
    <n v="0"/>
    <n v="0"/>
    <n v="0"/>
    <n v="0"/>
    <m/>
    <x v="0"/>
    <s v="SEAL33013870DAEWOEL"/>
    <s v="SEAL - Sociedad El‚ctrica del Sur Oeste S. A."/>
    <x v="7"/>
    <x v="7"/>
    <s v="C. T. Caravelí"/>
    <x v="60"/>
    <x v="0"/>
    <x v="0"/>
    <x v="132"/>
    <x v="0"/>
    <s v="Instalado"/>
    <s v="Inoperativo"/>
    <s v="Distribuidora"/>
    <x v="0"/>
    <x v="1"/>
    <x v="0"/>
    <x v="0"/>
    <s v="Estatal"/>
    <s v="AREQUIPA"/>
    <s v="AREQUIPA"/>
    <s v="CARAVELI"/>
    <s v="CARAVELI"/>
    <n v="0"/>
    <x v="0"/>
    <n v="0"/>
    <x v="0"/>
    <n v="0"/>
    <x v="0"/>
    <x v="0"/>
    <n v="0"/>
    <n v="0"/>
    <m/>
    <n v="2.8500000000000001E-2"/>
    <n v="0"/>
    <n v="7.6479999999999997"/>
    <n v="0"/>
    <n v="77"/>
    <s v="BASE DE DATOS"/>
    <m/>
  </r>
  <r>
    <s v="20"/>
    <x v="0"/>
    <s v="SEAL"/>
    <s v="33013870"/>
    <s v="33013870"/>
    <x v="0"/>
    <s v="PERKINS"/>
    <s v="S"/>
    <n v="0.55000000000000004"/>
    <n v="0.3"/>
    <n v="0"/>
    <n v="15.281000000000001"/>
    <n v="15.281000000000001"/>
    <n v="0"/>
    <n v="81"/>
    <n v="0"/>
    <n v="0"/>
    <m/>
    <x v="0"/>
    <s v="SEAL33013870PERKINSEL"/>
    <s v="SEAL - Sociedad El‚ctrica del Sur Oeste S. A."/>
    <x v="7"/>
    <x v="7"/>
    <s v="C. T. Caravel¡"/>
    <x v="60"/>
    <x v="0"/>
    <x v="0"/>
    <x v="12"/>
    <x v="0"/>
    <s v="Instalado"/>
    <s v="Operativo"/>
    <s v="Distribuidora"/>
    <x v="0"/>
    <x v="1"/>
    <x v="0"/>
    <x v="0"/>
    <s v="Estatal"/>
    <s v="AREQUIPA"/>
    <s v="AREQUIPA"/>
    <s v="CARAVELI"/>
    <s v="CARAVELI"/>
    <n v="0"/>
    <x v="0"/>
    <n v="0"/>
    <x v="0"/>
    <n v="0"/>
    <x v="0"/>
    <x v="0"/>
    <n v="15.281000000000001"/>
    <n v="1.5281000000000001E-2"/>
    <m/>
    <n v="4.5833333333333337E-2"/>
    <n v="2.4999999999999998E-2"/>
    <n v="7.6479999999999997"/>
    <n v="0"/>
    <n v="77"/>
    <s v="BASE DE DATOS"/>
    <m/>
  </r>
  <r>
    <s v="20"/>
    <x v="0"/>
    <s v="SEAL"/>
    <s v="33013820"/>
    <s v="33013820"/>
    <x v="0"/>
    <s v="CAT2"/>
    <s v="N"/>
    <n v="0"/>
    <n v="0"/>
    <n v="0"/>
    <n v="0"/>
    <n v="0"/>
    <n v="0"/>
    <n v="0"/>
    <n v="0"/>
    <n v="0"/>
    <m/>
    <x v="1"/>
    <s v="SEAL33013820CAT2EL"/>
    <s v="SEAL - Sociedad El‚ctrica del Sur Oeste S. A."/>
    <x v="7"/>
    <x v="7"/>
    <s v="C. T. Chala"/>
    <x v="61"/>
    <x v="0"/>
    <x v="0"/>
    <x v="133"/>
    <x v="0"/>
    <s v="Instalado"/>
    <s v="Inoperativo"/>
    <s v="Distribuidora"/>
    <x v="0"/>
    <x v="1"/>
    <x v="0"/>
    <x v="0"/>
    <s v="Estatal"/>
    <s v="AREQUIPA"/>
    <s v="AREQUIPA"/>
    <s v="CARAVELI"/>
    <s v="CHALA"/>
    <n v="0"/>
    <x v="0"/>
    <n v="0"/>
    <x v="0"/>
    <n v="0"/>
    <x v="0"/>
    <x v="0"/>
    <n v="0"/>
    <n v="0"/>
    <m/>
    <s v="-"/>
    <s v="-"/>
    <s v="-"/>
    <n v="0"/>
    <n v="77"/>
    <s v="BASE DE DATOS"/>
    <m/>
  </r>
  <r>
    <s v="20"/>
    <x v="0"/>
    <s v="SEAL"/>
    <s v="33014010"/>
    <s v="33014010"/>
    <x v="0"/>
    <s v="PERKINS"/>
    <s v="S"/>
    <n v="0.45"/>
    <n v="0.35"/>
    <n v="0"/>
    <n v="0"/>
    <n v="0"/>
    <n v="0"/>
    <n v="0"/>
    <n v="0"/>
    <n v="0"/>
    <m/>
    <x v="0"/>
    <s v="SEAL33014010PERKINSEL"/>
    <s v="SEAL - Sociedad El‚ctrica del Sur Oeste S. A."/>
    <x v="7"/>
    <x v="7"/>
    <s v="C. T. Cotahuasi"/>
    <x v="62"/>
    <x v="0"/>
    <x v="0"/>
    <x v="12"/>
    <x v="0"/>
    <s v="Instalado"/>
    <s v="Operativo"/>
    <s v="Distribuidora"/>
    <x v="0"/>
    <x v="1"/>
    <x v="0"/>
    <x v="0"/>
    <s v="Estatal"/>
    <s v="AREQUIPA"/>
    <s v="AREQUIPA"/>
    <s v="LA UNION"/>
    <s v="CATAHUASI"/>
    <n v="0"/>
    <x v="0"/>
    <n v="0"/>
    <x v="0"/>
    <n v="0"/>
    <x v="0"/>
    <x v="0"/>
    <n v="0"/>
    <n v="0"/>
    <m/>
    <n v="3.7499999999999999E-2"/>
    <n v="2.9166666666666664E-2"/>
    <n v="7.6479999999999997"/>
    <n v="0"/>
    <n v="77"/>
    <s v="BASE DE DATOS"/>
    <m/>
  </r>
  <r>
    <s v="20"/>
    <x v="0"/>
    <s v="SEAL"/>
    <s v="33014010"/>
    <s v="33014010"/>
    <x v="0"/>
    <s v="CAT 1"/>
    <s v="S"/>
    <n v="0.45"/>
    <n v="0.35"/>
    <n v="0.501"/>
    <n v="1.3149999999999999"/>
    <n v="1.8160000000000001"/>
    <n v="16"/>
    <n v="8.5"/>
    <n v="0"/>
    <n v="0"/>
    <m/>
    <x v="0"/>
    <s v="SEAL33014010CAT 1EL"/>
    <s v="SEAL - Sociedad El‚ctrica del Sur Oeste S. A."/>
    <x v="7"/>
    <x v="7"/>
    <s v="C. T. Cotahuasi"/>
    <x v="62"/>
    <x v="0"/>
    <x v="0"/>
    <x v="21"/>
    <x v="0"/>
    <s v="Instalado"/>
    <s v="Operativo"/>
    <s v="Distribuidora"/>
    <x v="0"/>
    <x v="1"/>
    <x v="0"/>
    <x v="0"/>
    <s v="Estatal"/>
    <s v="AREQUIPA"/>
    <s v="AREQUIPA"/>
    <s v="LA UNION"/>
    <s v="CATAHUASI"/>
    <n v="0"/>
    <x v="0"/>
    <n v="0"/>
    <x v="0"/>
    <n v="0"/>
    <x v="0"/>
    <x v="0"/>
    <n v="1.8160000000000001"/>
    <n v="1.8160000000000001E-3"/>
    <m/>
    <n v="3.7499999999999999E-2"/>
    <n v="2.9166666666666664E-2"/>
    <n v="7.6479999999999997"/>
    <n v="-2.2204460492503131E-16"/>
    <n v="77"/>
    <s v="BASE DE DATOS"/>
    <m/>
  </r>
  <r>
    <s v="20"/>
    <x v="0"/>
    <s v="SEAL"/>
    <s v="33014010"/>
    <s v="33014010"/>
    <x v="0"/>
    <s v="CAT 2"/>
    <s v="S"/>
    <n v="0.45"/>
    <n v="0.35"/>
    <n v="0"/>
    <n v="0"/>
    <n v="0"/>
    <n v="16"/>
    <n v="0"/>
    <n v="0"/>
    <n v="0"/>
    <m/>
    <x v="0"/>
    <s v="SEAL33014010CAT 2EL"/>
    <s v="SEAL - Sociedad El‚ctrica del Sur Oeste S. A."/>
    <x v="7"/>
    <x v="7"/>
    <s v="C. T. Cotahuasi"/>
    <x v="62"/>
    <x v="0"/>
    <x v="0"/>
    <x v="22"/>
    <x v="0"/>
    <s v="Instalado"/>
    <s v="Operativo"/>
    <s v="Distribuidora"/>
    <x v="0"/>
    <x v="1"/>
    <x v="0"/>
    <x v="0"/>
    <s v="Estatal"/>
    <s v="AREQUIPA"/>
    <s v="AREQUIPA"/>
    <s v="LA UNION"/>
    <s v="CATAHUASI"/>
    <n v="0"/>
    <x v="0"/>
    <n v="0"/>
    <x v="0"/>
    <n v="0"/>
    <x v="0"/>
    <x v="0"/>
    <n v="0"/>
    <n v="0"/>
    <m/>
    <n v="3.7499999999999999E-2"/>
    <n v="2.9166666666666664E-2"/>
    <n v="7.6479999999999997"/>
    <n v="0"/>
    <n v="77"/>
    <s v="BASE DE DATOS"/>
    <m/>
  </r>
  <r>
    <s v="20"/>
    <x v="0"/>
    <s v="SEAL"/>
    <s v="33014010"/>
    <s v="33014010"/>
    <x v="0"/>
    <s v="CAT"/>
    <s v="N"/>
    <n v="0.45"/>
    <n v="0"/>
    <n v="0"/>
    <n v="0"/>
    <n v="0"/>
    <n v="0"/>
    <n v="0"/>
    <n v="0"/>
    <n v="0"/>
    <m/>
    <x v="0"/>
    <s v="SEAL33014010CATEL"/>
    <s v="SEAL - Sociedad El‚ctrica del Sur Oeste S. A."/>
    <x v="7"/>
    <x v="7"/>
    <s v="C. T. Cotahuasi"/>
    <x v="62"/>
    <x v="0"/>
    <x v="0"/>
    <x v="18"/>
    <x v="0"/>
    <s v="Instalado"/>
    <s v="Operativo"/>
    <s v="Distribuidora"/>
    <x v="0"/>
    <x v="1"/>
    <x v="0"/>
    <x v="0"/>
    <s v="Estatal"/>
    <s v="AREQUIPA"/>
    <s v="AREQUIPA"/>
    <s v="LA UNION"/>
    <s v="CATAHUASI"/>
    <n v="0"/>
    <x v="0"/>
    <n v="0"/>
    <x v="0"/>
    <n v="0"/>
    <x v="0"/>
    <x v="0"/>
    <n v="0"/>
    <n v="0"/>
    <m/>
    <n v="3.7499999999999999E-2"/>
    <n v="0"/>
    <n v="7.6479999999999997"/>
    <n v="0"/>
    <n v="77"/>
    <s v="BASE DE DATOS"/>
    <m/>
  </r>
  <r>
    <s v="20"/>
    <x v="0"/>
    <s v="SEAL"/>
    <s v="33014010"/>
    <s v="33014010"/>
    <x v="0"/>
    <s v="AREM 1"/>
    <s v="S"/>
    <n v="0.2"/>
    <n v="0.19500000000000001"/>
    <n v="0.16300000000000001"/>
    <n v="1.9E-2"/>
    <n v="0.182"/>
    <n v="8"/>
    <n v="2.5"/>
    <n v="0"/>
    <n v="0"/>
    <m/>
    <x v="0"/>
    <s v="SEAL33014010AREM 1EL"/>
    <s v="SEAL - Sociedad El‚ctrica del Sur Oeste S. A."/>
    <x v="7"/>
    <x v="7"/>
    <s v="C. T. Cotahuasi"/>
    <x v="62"/>
    <x v="0"/>
    <x v="0"/>
    <x v="134"/>
    <x v="0"/>
    <s v="Instalado"/>
    <s v="Operativo"/>
    <s v="Distribuidora"/>
    <x v="0"/>
    <x v="1"/>
    <x v="0"/>
    <x v="0"/>
    <s v="Estatal"/>
    <s v="AREQUIPA"/>
    <s v="AREQUIPA"/>
    <s v="LA UNION"/>
    <s v="CATAHUASI"/>
    <n v="0"/>
    <x v="0"/>
    <n v="0"/>
    <x v="0"/>
    <n v="0"/>
    <x v="0"/>
    <x v="0"/>
    <n v="0.182"/>
    <n v="1.8200000000000001E-4"/>
    <m/>
    <n v="1.6666666666666666E-2"/>
    <n v="1.6250000000000001E-2"/>
    <n v="7.6479999999999997"/>
    <n v="0"/>
    <n v="77"/>
    <s v="BASE DE DATOS"/>
    <m/>
  </r>
  <r>
    <s v="20"/>
    <x v="0"/>
    <s v="SEAL"/>
    <s v="33014010"/>
    <s v="33014010"/>
    <x v="0"/>
    <s v="AREM 2"/>
    <s v="S"/>
    <n v="0.1"/>
    <n v="0.09"/>
    <n v="0.34200000000000003"/>
    <n v="3.9E-2"/>
    <n v="0.38100000000000001"/>
    <n v="8"/>
    <n v="2.5"/>
    <n v="0"/>
    <n v="0"/>
    <m/>
    <x v="0"/>
    <s v="SEAL33014010AREM 2EL"/>
    <s v="SEAL - Sociedad El‚ctrica del Sur Oeste S. A."/>
    <x v="7"/>
    <x v="7"/>
    <s v="C. T. Cotahuasi"/>
    <x v="62"/>
    <x v="0"/>
    <x v="0"/>
    <x v="135"/>
    <x v="0"/>
    <s v="Instalado"/>
    <s v="Operativo"/>
    <s v="Distribuidora"/>
    <x v="0"/>
    <x v="1"/>
    <x v="0"/>
    <x v="0"/>
    <s v="Estatal"/>
    <s v="AREQUIPA"/>
    <s v="AREQUIPA"/>
    <s v="LA UNION"/>
    <s v="CATAHUASI"/>
    <n v="0"/>
    <x v="0"/>
    <n v="0"/>
    <x v="0"/>
    <n v="0"/>
    <x v="0"/>
    <x v="0"/>
    <n v="0.38100000000000001"/>
    <n v="3.8099999999999999E-4"/>
    <m/>
    <n v="8.3333333333333332E-3"/>
    <n v="7.4999999999999997E-3"/>
    <n v="7.6479999999999997"/>
    <n v="0"/>
    <n v="77"/>
    <s v="BASE DE DATOS"/>
    <m/>
  </r>
  <r>
    <s v="20"/>
    <x v="0"/>
    <s v="SEAL"/>
    <s v="33013850"/>
    <s v="33013850"/>
    <x v="0"/>
    <s v="PERKINS 4"/>
    <s v="N"/>
    <n v="0"/>
    <n v="0"/>
    <n v="0"/>
    <n v="0"/>
    <n v="0"/>
    <n v="0"/>
    <n v="0"/>
    <n v="0"/>
    <n v="0"/>
    <m/>
    <x v="0"/>
    <s v="SEAL33013850PERKINS 4EL"/>
    <s v="SEAL - Sociedad El‚ctrica del Sur Oeste S. A."/>
    <x v="7"/>
    <x v="7"/>
    <s v="C. T. Atico"/>
    <x v="59"/>
    <x v="0"/>
    <x v="0"/>
    <x v="136"/>
    <x v="0"/>
    <s v="Instalado"/>
    <s v="Inoperativo"/>
    <s v="Distribuidora"/>
    <x v="0"/>
    <x v="0"/>
    <x v="0"/>
    <x v="0"/>
    <s v="Estatal"/>
    <s v="AREQUIPA"/>
    <s v="AREQUIPA"/>
    <s v="CARAVELI"/>
    <s v="ATICO"/>
    <n v="0"/>
    <x v="0"/>
    <n v="0"/>
    <x v="0"/>
    <n v="0"/>
    <x v="0"/>
    <x v="0"/>
    <n v="0"/>
    <n v="0"/>
    <m/>
    <n v="0"/>
    <n v="0"/>
    <n v="7.6479999999999997"/>
    <n v="0"/>
    <n v="77"/>
    <s v="BASE DE DATOS"/>
    <m/>
  </r>
  <r>
    <s v="20"/>
    <x v="0"/>
    <s v="SEAL"/>
    <s v="33013884"/>
    <s v="33013884"/>
    <x v="0"/>
    <s v="DOOSAN"/>
    <s v="S"/>
    <n v="0.74"/>
    <n v="0.63800000000000001"/>
    <n v="0"/>
    <n v="0.54400000000000004"/>
    <n v="0.54400000000000004"/>
    <n v="0"/>
    <n v="3.5"/>
    <n v="0"/>
    <n v="0"/>
    <m/>
    <x v="0"/>
    <s v="SEAL33013884DOOSANEL"/>
    <s v="SEAL - Sociedad El‚ctrica del Sur Oeste S. A."/>
    <x v="7"/>
    <x v="7"/>
    <s v="C. T. Orcopampa"/>
    <x v="63"/>
    <x v="0"/>
    <x v="0"/>
    <x v="137"/>
    <x v="0"/>
    <s v="Instalado"/>
    <s v="Operativo"/>
    <s v="Distribuidora"/>
    <x v="0"/>
    <x v="1"/>
    <x v="0"/>
    <x v="0"/>
    <s v="Estatal"/>
    <s v="AREQUIPA"/>
    <s v="AREQUIPA"/>
    <s v="CASTILLA"/>
    <s v="ORCOPAMPA"/>
    <n v="0"/>
    <x v="0"/>
    <n v="0"/>
    <x v="0"/>
    <n v="0"/>
    <x v="0"/>
    <x v="0"/>
    <n v="0.54400000000000004"/>
    <n v="5.44E-4"/>
    <m/>
    <n v="6.1666666666666668E-2"/>
    <n v="5.3166666666666668E-2"/>
    <n v="7.6479999999999997"/>
    <n v="0"/>
    <n v="77"/>
    <s v="BASE DE DATOS"/>
    <m/>
  </r>
  <r>
    <s v="20"/>
    <x v="0"/>
    <s v="ELSE"/>
    <s v="23005600"/>
    <s v="23005600"/>
    <x v="0"/>
    <s v="CUMMINS-7"/>
    <s v="S"/>
    <n v="1.825"/>
    <n v="0.8"/>
    <n v="2.59"/>
    <n v="9.8409999999999993"/>
    <n v="12.430999999999999"/>
    <n v="0"/>
    <n v="39"/>
    <n v="705"/>
    <n v="2"/>
    <m/>
    <x v="0"/>
    <s v="ELSE23005600CUMMINS-7EL"/>
    <s v="Electro Sur Este S. A."/>
    <x v="8"/>
    <x v="8"/>
    <s v="C. T. Iberia"/>
    <x v="64"/>
    <x v="0"/>
    <x v="0"/>
    <x v="138"/>
    <x v="0"/>
    <s v="Instalado"/>
    <s v="Operativo"/>
    <s v="Distribuidora"/>
    <x v="0"/>
    <x v="1"/>
    <x v="0"/>
    <x v="0"/>
    <s v="Estatal"/>
    <s v="MADRE DE DIOS"/>
    <s v="MADRE DE DIOS"/>
    <s v="TAHUAMANU"/>
    <s v="IBERIA"/>
    <n v="0"/>
    <x v="0"/>
    <n v="0"/>
    <x v="0"/>
    <n v="0"/>
    <x v="0"/>
    <x v="0"/>
    <n v="12.430999999999999"/>
    <n v="1.2430999999999999E-2"/>
    <m/>
    <n v="0.15208333333333332"/>
    <n v="9.9999999999999992E-2"/>
    <n v="7.6479999999999997"/>
    <n v="0"/>
    <n v="22"/>
    <s v="BASE DE DATOS"/>
    <m/>
  </r>
  <r>
    <s v="20"/>
    <x v="0"/>
    <s v="ELSE"/>
    <s v="23006600"/>
    <s v="23006600"/>
    <x v="0"/>
    <s v="Cummins_Ottomotores"/>
    <s v="S"/>
    <n v="0.8"/>
    <n v="0.45"/>
    <n v="0"/>
    <n v="0"/>
    <n v="0"/>
    <n v="0"/>
    <n v="0"/>
    <n v="744"/>
    <n v="0"/>
    <m/>
    <x v="0"/>
    <s v="ELSE23006600Cummins_OttomotoresEL"/>
    <s v="Electro Sur Este S. A."/>
    <x v="8"/>
    <x v="8"/>
    <s v="C. T. Inapari"/>
    <x v="65"/>
    <x v="0"/>
    <x v="0"/>
    <x v="139"/>
    <x v="0"/>
    <s v="Instalado"/>
    <s v="Operativo"/>
    <s v="Distribuidora"/>
    <x v="0"/>
    <x v="1"/>
    <x v="0"/>
    <x v="0"/>
    <s v="Estatal"/>
    <s v="MADRE DE DIOS"/>
    <s v="MADRE DE DIOS"/>
    <s v="TAHUAMANU"/>
    <s v="IÑAPARI"/>
    <n v="0"/>
    <x v="0"/>
    <n v="0"/>
    <x v="0"/>
    <n v="0"/>
    <x v="0"/>
    <x v="0"/>
    <n v="0"/>
    <n v="0"/>
    <m/>
    <n v="6.6666666666666666E-2"/>
    <n v="3.7499999999999999E-2"/>
    <n v="7.6479999999999997"/>
    <n v="0"/>
    <n v="22"/>
    <s v="BASE DE DATOS"/>
    <m/>
  </r>
  <r>
    <s v="20"/>
    <x v="0"/>
    <s v="ELSE"/>
    <s v="23009600"/>
    <s v="23009600"/>
    <x v="0"/>
    <s v="Urpipata"/>
    <s v="S"/>
    <n v="3"/>
    <n v="2.2000000000000002"/>
    <n v="2.68"/>
    <n v="10.186"/>
    <n v="12.866"/>
    <n v="0"/>
    <n v="30"/>
    <n v="714"/>
    <n v="0"/>
    <m/>
    <x v="0"/>
    <s v="ELSE23009600UrpipataEL"/>
    <s v="Electro Sur Este S. A."/>
    <x v="8"/>
    <x v="8"/>
    <s v="Grupo Movil Emergencia"/>
    <x v="66"/>
    <x v="0"/>
    <x v="0"/>
    <x v="140"/>
    <x v="0"/>
    <s v="Instalado"/>
    <s v="Operativo"/>
    <s v="Distribuidora"/>
    <x v="0"/>
    <x v="1"/>
    <x v="0"/>
    <x v="0"/>
    <s v="Estatal"/>
    <s v="MADRE DE DIOS"/>
    <s v="MADRE DE DIOS"/>
    <n v="0"/>
    <n v="0"/>
    <n v="0"/>
    <x v="0"/>
    <n v="0"/>
    <x v="0"/>
    <n v="0"/>
    <x v="0"/>
    <x v="0"/>
    <n v="12.866"/>
    <n v="1.2865999999999999E-2"/>
    <m/>
    <n v="0.34166666666666662"/>
    <n v="0.24166666666666667"/>
    <n v="7.6479999999999997"/>
    <n v="0"/>
    <n v="22"/>
    <s v="BASE DE DATOS"/>
    <m/>
  </r>
  <r>
    <s v="20"/>
    <x v="0"/>
    <s v="SDFENE"/>
    <s v="33149607"/>
    <s v="33149607"/>
    <x v="2"/>
    <s v="TV1"/>
    <s v="S"/>
    <n v="5.42"/>
    <n v="5"/>
    <n v="388.07799999999997"/>
    <n v="1832.921"/>
    <n v="2220.9989999999998"/>
    <n v="0"/>
    <n v="744"/>
    <n v="0"/>
    <n v="0"/>
    <m/>
    <x v="0"/>
    <s v="SDFENE33149607TV1TV"/>
    <s v="SDF ENERGIA SAC"/>
    <x v="9"/>
    <x v="9"/>
    <s v="C.T. OQUENDO"/>
    <x v="67"/>
    <x v="2"/>
    <x v="2"/>
    <x v="141"/>
    <x v="0"/>
    <s v="Instalado"/>
    <s v="Operativo"/>
    <s v="Generadora"/>
    <x v="0"/>
    <x v="1"/>
    <x v="0"/>
    <x v="0"/>
    <s v="Privado"/>
    <s v="LIMA"/>
    <s v="CALLAO"/>
    <s v="CALLAO"/>
    <s v="CALLAO"/>
    <n v="0"/>
    <x v="1"/>
    <s v="COGENERADOR"/>
    <x v="0"/>
    <n v="0"/>
    <x v="0"/>
    <x v="0"/>
    <n v="2220.9989999999998"/>
    <n v="2.2209989999999999"/>
    <m/>
    <n v="0.45166666666666666"/>
    <n v="0.41666666666666669"/>
    <n v="7.6479999999999997"/>
    <n v="0"/>
    <n v="74"/>
    <s v="BASE DE DATOS"/>
    <m/>
  </r>
  <r>
    <s v="20"/>
    <x v="0"/>
    <s v="SDFENE"/>
    <s v="33149607"/>
    <s v="33149607"/>
    <x v="2"/>
    <s v="TV2"/>
    <s v="S"/>
    <n v="2.52"/>
    <n v="2.1"/>
    <n v="0"/>
    <n v="0"/>
    <n v="0"/>
    <n v="0"/>
    <n v="744"/>
    <n v="0"/>
    <n v="0"/>
    <m/>
    <x v="0"/>
    <s v="SDFENE33149607TV2TV"/>
    <s v="SDF ENERGIA SAC"/>
    <x v="9"/>
    <x v="9"/>
    <s v="C.T. OQUENDO"/>
    <x v="67"/>
    <x v="2"/>
    <x v="2"/>
    <x v="142"/>
    <x v="0"/>
    <s v="Instalado"/>
    <s v="Operativo"/>
    <s v="Generadora"/>
    <x v="0"/>
    <x v="1"/>
    <x v="0"/>
    <x v="0"/>
    <s v="Privado"/>
    <s v="LIMA"/>
    <s v="CALLAO"/>
    <s v="CALLAO"/>
    <s v="CALLAO"/>
    <n v="0"/>
    <x v="1"/>
    <s v="COGENERADOR"/>
    <x v="0"/>
    <n v="0"/>
    <x v="0"/>
    <x v="0"/>
    <n v="0"/>
    <n v="0"/>
    <m/>
    <n v="0.21"/>
    <n v="0.17500000000000002"/>
    <n v="7.6479999999999997"/>
    <n v="0"/>
    <n v="74"/>
    <s v="BASE DE DATOS"/>
    <m/>
  </r>
  <r>
    <s v="20"/>
    <x v="0"/>
    <s v="SDFENE"/>
    <s v="33149607"/>
    <s v="33149607"/>
    <x v="1"/>
    <s v="TG1"/>
    <s v="S"/>
    <n v="31"/>
    <n v="28.445"/>
    <n v="3432.8530000000001"/>
    <n v="15917.481"/>
    <n v="19350.333999999999"/>
    <n v="7.12"/>
    <n v="736.88"/>
    <n v="0"/>
    <n v="0"/>
    <m/>
    <x v="0"/>
    <s v="SDFENE33149607TG1TG"/>
    <s v="SDF ENERGIA SAC"/>
    <x v="9"/>
    <x v="9"/>
    <s v="C.T. OQUENDO"/>
    <x v="67"/>
    <x v="1"/>
    <x v="1"/>
    <x v="143"/>
    <x v="0"/>
    <s v="Instalado"/>
    <s v="Operativo"/>
    <s v="Generadora"/>
    <x v="0"/>
    <x v="1"/>
    <x v="1"/>
    <x v="0"/>
    <s v="Privado"/>
    <s v="LIMA"/>
    <s v="CALLAO"/>
    <s v="CALLAO"/>
    <s v="CALLAO"/>
    <n v="0"/>
    <x v="1"/>
    <s v="COGENERADOR"/>
    <x v="0"/>
    <n v="0"/>
    <x v="0"/>
    <x v="0"/>
    <n v="19350.333999999999"/>
    <n v="19.350334"/>
    <m/>
    <n v="2.5833333333333335"/>
    <n v="2.3704166666666668"/>
    <n v="7.6479999999999997"/>
    <n v="0"/>
    <n v="74"/>
    <s v="BASE DE DATOS"/>
    <m/>
  </r>
  <r>
    <s v="20"/>
    <x v="1"/>
    <s v="ELOR"/>
    <s v="53200204"/>
    <s v="53200204"/>
    <x v="0"/>
    <s v="Cat-1_3512"/>
    <s v="S"/>
    <n v="0.5"/>
    <n v="0.35"/>
    <n v="8.6839999999999993"/>
    <n v="0"/>
    <n v="8.6839999999999993"/>
    <n v="0"/>
    <n v="24.39"/>
    <n v="0"/>
    <n v="0"/>
    <m/>
    <x v="0"/>
    <s v="ELOR53200204Cat-1_3512EL"/>
    <s v="Electro Oriente S. A."/>
    <x v="5"/>
    <x v="5"/>
    <s v="C. T. Bagua_Grande"/>
    <x v="17"/>
    <x v="0"/>
    <x v="0"/>
    <x v="45"/>
    <x v="0"/>
    <s v="Instalado"/>
    <s v="Operativo"/>
    <s v="Distribuidora"/>
    <x v="0"/>
    <x v="1"/>
    <x v="0"/>
    <x v="0"/>
    <s v="Estatal"/>
    <s v="AMAZONAS"/>
    <s v="AMAZONAS"/>
    <s v="UTCUBAMBA"/>
    <s v="BAGUA GRANDE"/>
    <n v="0"/>
    <x v="0"/>
    <n v="0"/>
    <x v="0"/>
    <n v="0"/>
    <x v="0"/>
    <x v="0"/>
    <n v="8.6839999999999993"/>
    <n v="8.683999999999999E-3"/>
    <m/>
    <n v="4.1666666666666664E-2"/>
    <n v="2.9166666666666664E-2"/>
    <n v="7.6479999999999997"/>
    <n v="0"/>
    <n v="20"/>
    <s v="BASE DE DATOS"/>
    <m/>
  </r>
  <r>
    <s v="20"/>
    <x v="1"/>
    <s v="ELOR"/>
    <s v="53200204"/>
    <s v="53200204"/>
    <x v="0"/>
    <s v="Cat-2_3512"/>
    <s v="S"/>
    <n v="0.5"/>
    <n v="0.35"/>
    <n v="3.0870000000000002"/>
    <n v="0"/>
    <n v="3.0870000000000002"/>
    <n v="0"/>
    <n v="8.65"/>
    <n v="0"/>
    <n v="0"/>
    <m/>
    <x v="0"/>
    <s v="ELOR53200204Cat-2_3512EL"/>
    <s v="Electro Oriente S. A."/>
    <x v="5"/>
    <x v="5"/>
    <s v="C. T. Bagua_Grande"/>
    <x v="17"/>
    <x v="0"/>
    <x v="0"/>
    <x v="46"/>
    <x v="0"/>
    <s v="Instalado"/>
    <s v="Operativo"/>
    <s v="Distribuidora"/>
    <x v="0"/>
    <x v="1"/>
    <x v="0"/>
    <x v="0"/>
    <s v="Estatal"/>
    <s v="AMAZONAS"/>
    <s v="AMAZONAS"/>
    <s v="UTCUBAMBA"/>
    <s v="BAGUA GRANDE"/>
    <n v="0"/>
    <x v="0"/>
    <n v="0"/>
    <x v="0"/>
    <n v="0"/>
    <x v="0"/>
    <x v="0"/>
    <n v="3.0870000000000002"/>
    <n v="3.0870000000000003E-3"/>
    <m/>
    <n v="4.1666666666666664E-2"/>
    <n v="2.9166666666666664E-2"/>
    <n v="7.6479999999999997"/>
    <n v="0"/>
    <n v="20"/>
    <s v="BASE DE DATOS"/>
    <m/>
  </r>
  <r>
    <s v="20"/>
    <x v="1"/>
    <s v="ELOR"/>
    <s v="53200204"/>
    <s v="53200204"/>
    <x v="0"/>
    <s v="CAT3_3516"/>
    <s v="S"/>
    <n v="2"/>
    <n v="0.9"/>
    <n v="31.213000000000001"/>
    <n v="0"/>
    <n v="31.213000000000001"/>
    <n v="0"/>
    <n v="31.59"/>
    <n v="0"/>
    <n v="0"/>
    <m/>
    <x v="0"/>
    <s v="ELOR53200204CAT3_3516EL"/>
    <s v="Electro Oriente S. A."/>
    <x v="5"/>
    <x v="5"/>
    <s v="C. T. Bagua_Grande"/>
    <x v="17"/>
    <x v="0"/>
    <x v="0"/>
    <x v="47"/>
    <x v="0"/>
    <s v="Instalado"/>
    <s v="Operativo"/>
    <s v="Distribuidora"/>
    <x v="0"/>
    <x v="1"/>
    <x v="0"/>
    <x v="0"/>
    <s v="Estatal"/>
    <s v="AMAZONAS"/>
    <s v="AMAZONAS"/>
    <s v="UTCUBAMBA"/>
    <s v="BAGUA GRANDE"/>
    <n v="0"/>
    <x v="0"/>
    <n v="0"/>
    <x v="0"/>
    <n v="0"/>
    <x v="0"/>
    <x v="0"/>
    <n v="31.213000000000001"/>
    <n v="3.1213000000000001E-2"/>
    <m/>
    <n v="0.16666666666666666"/>
    <n v="7.4999999999999997E-2"/>
    <n v="7.6479999999999997"/>
    <n v="0"/>
    <n v="20"/>
    <s v="BASE DE DATOS"/>
    <m/>
  </r>
  <r>
    <s v="20"/>
    <x v="1"/>
    <s v="ELOR"/>
    <s v="65010914"/>
    <s v="65010914"/>
    <x v="0"/>
    <s v="GRUPO 1"/>
    <s v="S"/>
    <n v="1.1000000000000001"/>
    <n v="0.8"/>
    <n v="33.393999999999998"/>
    <n v="0"/>
    <n v="33.393999999999998"/>
    <n v="0"/>
    <n v="56.18"/>
    <n v="0"/>
    <n v="0"/>
    <m/>
    <x v="0"/>
    <s v="ELOR65010914GRUPO 1EL"/>
    <s v="Electro Oriente S. A."/>
    <x v="5"/>
    <x v="5"/>
    <s v="C. T. Juan Velazco Alvarado"/>
    <x v="16"/>
    <x v="0"/>
    <x v="0"/>
    <x v="44"/>
    <x v="0"/>
    <s v="Instalado"/>
    <s v="Operativo"/>
    <s v="Distribuidora"/>
    <x v="0"/>
    <x v="0"/>
    <x v="0"/>
    <x v="0"/>
    <s v="Estatal"/>
    <s v="AMAZONAS"/>
    <s v="AMAZONAS"/>
    <s v="CONDORCANQUI"/>
    <s v="SANTA MARÍA DE NIEVA"/>
    <s v="JUAN VELAZCO ALVARADO"/>
    <x v="0"/>
    <n v="0"/>
    <x v="0"/>
    <n v="0"/>
    <x v="0"/>
    <x v="0"/>
    <n v="33.393999999999998"/>
    <n v="3.3394E-2"/>
    <m/>
    <n v="9.1666666666666674E-2"/>
    <n v="6.6666666666666666E-2"/>
    <n v="7.6479999999999997"/>
    <n v="0"/>
    <n v="20"/>
    <s v="BASE DE DATOS"/>
    <m/>
  </r>
  <r>
    <s v="20"/>
    <x v="1"/>
    <s v="ELOR"/>
    <s v="53026818"/>
    <s v="53026818"/>
    <x v="0"/>
    <s v="CAT2_HUMBOLT"/>
    <s v="S"/>
    <n v="0.7"/>
    <n v="0.5"/>
    <n v="5.2990000000000004"/>
    <n v="0"/>
    <n v="5.2990000000000004"/>
    <n v="0"/>
    <n v="19.88"/>
    <n v="0"/>
    <n v="0"/>
    <m/>
    <x v="0"/>
    <s v="ELOR53026818CAT2_HUMBOLTEL"/>
    <s v="Electro Oriente S. A."/>
    <x v="5"/>
    <x v="5"/>
    <s v="C.T. San Ignacio"/>
    <x v="18"/>
    <x v="0"/>
    <x v="0"/>
    <x v="49"/>
    <x v="0"/>
    <s v="Instalado"/>
    <s v="Operativo"/>
    <s v="Distribuidora"/>
    <x v="0"/>
    <x v="1"/>
    <x v="0"/>
    <x v="0"/>
    <s v="Estatal"/>
    <s v="CAJAMARCA"/>
    <s v="CAJAMARCA"/>
    <s v="SAN IGNACIO"/>
    <s v="SAN IGNACIO"/>
    <s v="SEC. PORTACHUELO"/>
    <x v="0"/>
    <n v="0"/>
    <x v="0"/>
    <n v="0"/>
    <x v="0"/>
    <x v="0"/>
    <n v="5.2990000000000004"/>
    <n v="5.2990000000000008E-3"/>
    <m/>
    <n v="5.8333333333333327E-2"/>
    <n v="4.1666666666666664E-2"/>
    <n v="7.6479999999999997"/>
    <n v="0"/>
    <n v="20"/>
    <s v="BASE DE DATOS"/>
    <m/>
  </r>
  <r>
    <s v="20"/>
    <x v="1"/>
    <s v="ELOR"/>
    <s v="53026818"/>
    <s v="53026818"/>
    <x v="0"/>
    <s v="CAT3_HUMBOLT"/>
    <s v="S"/>
    <n v="1.1000000000000001"/>
    <n v="0.8"/>
    <n v="17.677"/>
    <n v="0"/>
    <n v="17.677"/>
    <n v="0"/>
    <n v="25.1"/>
    <n v="0"/>
    <n v="0"/>
    <m/>
    <x v="0"/>
    <s v="ELOR53026818CAT3_HUMBOLTEL"/>
    <s v="Electro Oriente S. A."/>
    <x v="5"/>
    <x v="5"/>
    <s v="C.T. San Ignacio"/>
    <x v="18"/>
    <x v="0"/>
    <x v="0"/>
    <x v="50"/>
    <x v="0"/>
    <s v="Instalado"/>
    <s v="Operativo"/>
    <s v="Distribuidora"/>
    <x v="0"/>
    <x v="1"/>
    <x v="0"/>
    <x v="0"/>
    <s v="Estatal"/>
    <s v="CAJAMARCA"/>
    <s v="CAJAMARCA"/>
    <s v="SAN IGNACIO"/>
    <s v="SAN IGNACIO"/>
    <s v="SEC. PORTACHUELO"/>
    <x v="0"/>
    <n v="0"/>
    <x v="0"/>
    <n v="0"/>
    <x v="0"/>
    <x v="0"/>
    <n v="17.677"/>
    <n v="1.7676999999999998E-2"/>
    <m/>
    <n v="9.1666666666666674E-2"/>
    <n v="6.6666666666666666E-2"/>
    <n v="7.6479999999999997"/>
    <n v="0"/>
    <n v="20"/>
    <s v="BASE DE DATOS"/>
    <m/>
  </r>
  <r>
    <s v="20"/>
    <x v="1"/>
    <s v="ELOR"/>
    <s v="53026818"/>
    <s v="53026818"/>
    <x v="0"/>
    <s v="CAT4_HUMBOLT"/>
    <s v="S"/>
    <n v="0.7"/>
    <n v="0.5"/>
    <n v="14.35"/>
    <n v="0"/>
    <n v="14.35"/>
    <n v="0"/>
    <n v="28.9"/>
    <n v="0"/>
    <n v="0"/>
    <m/>
    <x v="0"/>
    <s v="ELOR53026818CAT4_HUMBOLTEL"/>
    <s v="Electro Oriente S. A."/>
    <x v="5"/>
    <x v="5"/>
    <s v="C.T. San Ignacio"/>
    <x v="18"/>
    <x v="0"/>
    <x v="0"/>
    <x v="51"/>
    <x v="0"/>
    <s v="Instalado"/>
    <s v="Operativo"/>
    <s v="Distribuidora"/>
    <x v="0"/>
    <x v="1"/>
    <x v="0"/>
    <x v="0"/>
    <s v="Estatal"/>
    <s v="CAJAMARCA"/>
    <s v="CAJAMARCA"/>
    <s v="SAN IGNACIO"/>
    <s v="SAN IGNACIO"/>
    <s v="SEC. PORTACHUELO"/>
    <x v="0"/>
    <n v="0"/>
    <x v="0"/>
    <n v="0"/>
    <x v="0"/>
    <x v="0"/>
    <n v="14.35"/>
    <n v="1.435E-2"/>
    <m/>
    <n v="5.8333333333333327E-2"/>
    <n v="4.1666666666666664E-2"/>
    <n v="7.6479999999999997"/>
    <n v="0"/>
    <n v="20"/>
    <s v="BASE DE DATOS"/>
    <m/>
  </r>
  <r>
    <s v="20"/>
    <x v="1"/>
    <s v="ELOR"/>
    <s v="53026818"/>
    <s v="53026818"/>
    <x v="0"/>
    <s v="CAT5_HUMBOLT"/>
    <s v="S"/>
    <n v="0.7"/>
    <n v="0.5"/>
    <n v="11.3"/>
    <n v="0"/>
    <n v="11.3"/>
    <n v="0"/>
    <n v="22.78"/>
    <n v="0"/>
    <n v="0"/>
    <m/>
    <x v="0"/>
    <s v="ELOR53026818CAT5_HUMBOLTEL"/>
    <s v="Electro Oriente S. A."/>
    <x v="5"/>
    <x v="5"/>
    <s v="C.T. San Ignacio"/>
    <x v="18"/>
    <x v="0"/>
    <x v="0"/>
    <x v="52"/>
    <x v="0"/>
    <s v="Instalado"/>
    <s v="Operativo"/>
    <s v="Distribuidora"/>
    <x v="0"/>
    <x v="1"/>
    <x v="0"/>
    <x v="0"/>
    <s v="Estatal"/>
    <s v="CAJAMARCA"/>
    <s v="CAJAMARCA"/>
    <s v="SAN IGNACIO"/>
    <s v="SAN IGNACIO"/>
    <s v="SEC. PORTACHUELO"/>
    <x v="0"/>
    <n v="0"/>
    <x v="0"/>
    <n v="0"/>
    <x v="0"/>
    <x v="0"/>
    <n v="11.3"/>
    <n v="1.1300000000000001E-2"/>
    <m/>
    <n v="5.8333333333333327E-2"/>
    <n v="4.1666666666666664E-2"/>
    <n v="7.6479999999999997"/>
    <n v="0"/>
    <n v="20"/>
    <s v="BASE DE DATOS"/>
    <m/>
  </r>
  <r>
    <s v="20"/>
    <x v="1"/>
    <s v="ELOR"/>
    <s v="53200204"/>
    <s v="53200204"/>
    <x v="0"/>
    <s v="DETROIT"/>
    <s v="S"/>
    <n v="0.45"/>
    <n v="0.3"/>
    <n v="0.69599999999999995"/>
    <n v="0"/>
    <n v="0.69599999999999995"/>
    <n v="0"/>
    <n v="3.33"/>
    <n v="0"/>
    <n v="0"/>
    <m/>
    <x v="0"/>
    <s v="ELOR53200204DETROITEL"/>
    <s v="Electro Oriente S. A."/>
    <x v="5"/>
    <x v="5"/>
    <s v="C. T. Bagua_Grande"/>
    <x v="17"/>
    <x v="0"/>
    <x v="0"/>
    <x v="48"/>
    <x v="0"/>
    <s v="Instalado"/>
    <s v="Operativo"/>
    <s v="Distribuidora"/>
    <x v="0"/>
    <x v="1"/>
    <x v="0"/>
    <x v="0"/>
    <s v="Estatal"/>
    <s v="AMAZONAS"/>
    <s v="AMAZONAS"/>
    <s v="UTCUBAMBA"/>
    <s v="BAGUA GRANDE"/>
    <n v="0"/>
    <x v="0"/>
    <n v="0"/>
    <x v="0"/>
    <n v="0"/>
    <x v="0"/>
    <x v="0"/>
    <n v="0.69599999999999995"/>
    <n v="6.96E-4"/>
    <m/>
    <n v="3.7499999999999999E-2"/>
    <n v="2.4999999999999998E-2"/>
    <n v="7.6479999999999997"/>
    <n v="0"/>
    <n v="20"/>
    <s v="BASE DE DATOS"/>
    <m/>
  </r>
  <r>
    <s v="20"/>
    <x v="1"/>
    <s v="ELOR"/>
    <s v="33010767"/>
    <s v="33010767"/>
    <x v="0"/>
    <s v="CUMMINS 1"/>
    <s v="S"/>
    <n v="2"/>
    <n v="1.5"/>
    <n v="0"/>
    <n v="0"/>
    <n v="0"/>
    <n v="0"/>
    <n v="0"/>
    <n v="0"/>
    <n v="0"/>
    <m/>
    <x v="0"/>
    <s v="ELOR33010767CUMMINS 1EL"/>
    <s v="Electro Oriente S. A."/>
    <x v="5"/>
    <x v="5"/>
    <s v="C. T. Iqt.Diesel - Diesel"/>
    <x v="19"/>
    <x v="0"/>
    <x v="0"/>
    <x v="53"/>
    <x v="0"/>
    <s v="Instalado"/>
    <s v="Operativo"/>
    <s v="Distribuidora"/>
    <x v="0"/>
    <x v="0"/>
    <x v="0"/>
    <x v="0"/>
    <s v="Estatal"/>
    <s v="LORETO"/>
    <s v="LORETO"/>
    <s v="MAYNAS"/>
    <s v="IQUITOS"/>
    <n v="0"/>
    <x v="0"/>
    <n v="0"/>
    <x v="0"/>
    <n v="0"/>
    <x v="0"/>
    <x v="0"/>
    <n v="0"/>
    <n v="0"/>
    <m/>
    <n v="0.16666666666666666"/>
    <n v="0.125"/>
    <n v="7.6479999999999997"/>
    <n v="0"/>
    <n v="20"/>
    <s v="BASE DE DATOS"/>
    <m/>
  </r>
  <r>
    <s v="20"/>
    <x v="1"/>
    <s v="ELOR"/>
    <s v="33010793"/>
    <s v="33010793"/>
    <x v="0"/>
    <s v="WARTSILA 1"/>
    <s v="S"/>
    <n v="6.4"/>
    <n v="6"/>
    <n v="0"/>
    <n v="0"/>
    <n v="0"/>
    <n v="0"/>
    <n v="0"/>
    <n v="0"/>
    <n v="0"/>
    <m/>
    <x v="0"/>
    <s v="ELOR33010793WARTSILA 1EL"/>
    <s v="Electro Oriente S. A."/>
    <x v="5"/>
    <x v="5"/>
    <s v="C. T. Iqt.Diesel - Wartsila"/>
    <x v="20"/>
    <x v="0"/>
    <x v="0"/>
    <x v="7"/>
    <x v="0"/>
    <s v="Instalado"/>
    <s v="Operativo"/>
    <s v="Distribuidora"/>
    <x v="0"/>
    <x v="0"/>
    <x v="0"/>
    <x v="0"/>
    <s v="Estatal"/>
    <s v="LORETO"/>
    <s v="LORETO"/>
    <s v="MAYNAS"/>
    <s v="IQUITOS"/>
    <n v="0"/>
    <x v="0"/>
    <n v="0"/>
    <x v="0"/>
    <n v="0"/>
    <x v="0"/>
    <x v="0"/>
    <n v="0"/>
    <n v="0"/>
    <m/>
    <n v="0.53333333333333333"/>
    <n v="0.5"/>
    <n v="7.6479999999999997"/>
    <n v="0"/>
    <n v="20"/>
    <s v="BASE DE DATOS"/>
    <m/>
  </r>
  <r>
    <s v="20"/>
    <x v="1"/>
    <s v="ELOR"/>
    <s v="33010793"/>
    <s v="33010793"/>
    <x v="0"/>
    <s v="WARTSILA 2"/>
    <s v="S"/>
    <n v="6.4"/>
    <n v="6"/>
    <n v="0"/>
    <n v="0"/>
    <n v="0"/>
    <n v="0"/>
    <n v="0"/>
    <n v="0"/>
    <n v="0"/>
    <m/>
    <x v="0"/>
    <s v="ELOR33010793WARTSILA 2EL"/>
    <s v="Electro Oriente S. A."/>
    <x v="5"/>
    <x v="5"/>
    <s v="C. T. Iqt.Diesel - Wartsila"/>
    <x v="20"/>
    <x v="0"/>
    <x v="0"/>
    <x v="8"/>
    <x v="0"/>
    <s v="Instalado"/>
    <s v="Operativo"/>
    <s v="Distribuidora"/>
    <x v="0"/>
    <x v="0"/>
    <x v="0"/>
    <x v="0"/>
    <s v="Estatal"/>
    <s v="LORETO"/>
    <s v="LORETO"/>
    <s v="MAYNAS"/>
    <s v="IQUITOS"/>
    <n v="0"/>
    <x v="0"/>
    <n v="0"/>
    <x v="0"/>
    <n v="0"/>
    <x v="0"/>
    <x v="0"/>
    <n v="0"/>
    <n v="0"/>
    <m/>
    <n v="0.53333333333333333"/>
    <n v="0.5"/>
    <n v="7.6479999999999997"/>
    <n v="0"/>
    <n v="20"/>
    <s v="BASE DE DATOS"/>
    <m/>
  </r>
  <r>
    <s v="20"/>
    <x v="1"/>
    <s v="ELOR"/>
    <s v="33010793"/>
    <s v="33010793"/>
    <x v="0"/>
    <s v="WARTSILA 3"/>
    <s v="S"/>
    <n v="6.4"/>
    <n v="6"/>
    <n v="0"/>
    <n v="0"/>
    <n v="0"/>
    <n v="0"/>
    <n v="0"/>
    <n v="0"/>
    <n v="0"/>
    <m/>
    <x v="0"/>
    <s v="ELOR33010793WARTSILA 3EL"/>
    <s v="Electro Oriente S. A."/>
    <x v="5"/>
    <x v="5"/>
    <s v="C. T. Iqt.Diesel - Wartsila"/>
    <x v="20"/>
    <x v="0"/>
    <x v="0"/>
    <x v="9"/>
    <x v="0"/>
    <s v="Instalado"/>
    <s v="Operativo"/>
    <s v="Distribuidora"/>
    <x v="0"/>
    <x v="0"/>
    <x v="0"/>
    <x v="0"/>
    <s v="Estatal"/>
    <s v="LORETO"/>
    <s v="LORETO"/>
    <s v="MAYNAS"/>
    <s v="IQUITOS"/>
    <n v="0"/>
    <x v="0"/>
    <n v="0"/>
    <x v="0"/>
    <n v="0"/>
    <x v="0"/>
    <x v="0"/>
    <n v="0"/>
    <n v="0"/>
    <m/>
    <n v="0.53333333333333333"/>
    <n v="0.5"/>
    <n v="7.6479999999999997"/>
    <n v="0"/>
    <n v="20"/>
    <s v="BASE DE DATOS"/>
    <m/>
  </r>
  <r>
    <s v="20"/>
    <x v="1"/>
    <s v="ELOR"/>
    <s v="33010793"/>
    <s v="33010793"/>
    <x v="0"/>
    <s v="WARTSILA 4"/>
    <s v="S"/>
    <n v="6.4"/>
    <n v="6"/>
    <n v="0"/>
    <n v="0"/>
    <n v="0"/>
    <n v="0"/>
    <n v="0.17"/>
    <n v="0"/>
    <n v="0"/>
    <m/>
    <x v="0"/>
    <s v="ELOR33010793WARTSILA 4EL"/>
    <s v="Electro Oriente S. A."/>
    <x v="5"/>
    <x v="5"/>
    <s v="C. T. Iqt.Diesel - Wartsila"/>
    <x v="20"/>
    <x v="0"/>
    <x v="0"/>
    <x v="10"/>
    <x v="0"/>
    <s v="Instalado"/>
    <s v="Operativo"/>
    <s v="Distribuidora"/>
    <x v="0"/>
    <x v="0"/>
    <x v="0"/>
    <x v="0"/>
    <s v="Estatal"/>
    <s v="LORETO"/>
    <s v="LORETO"/>
    <s v="MAYNAS"/>
    <s v="IQUITOS"/>
    <n v="0"/>
    <x v="0"/>
    <n v="0"/>
    <x v="0"/>
    <n v="0"/>
    <x v="0"/>
    <x v="0"/>
    <n v="0"/>
    <n v="0"/>
    <m/>
    <n v="0.53333333333333333"/>
    <n v="0.5"/>
    <n v="7.6479999999999997"/>
    <n v="0"/>
    <n v="20"/>
    <s v="BASE DE DATOS"/>
    <m/>
  </r>
  <r>
    <s v="20"/>
    <x v="1"/>
    <s v="ELOR"/>
    <s v="33010793"/>
    <s v="33010793"/>
    <x v="0"/>
    <s v="WARTSILA 5"/>
    <s v="S"/>
    <n v="8.1"/>
    <n v="7.8"/>
    <n v="0"/>
    <n v="0"/>
    <n v="0"/>
    <n v="48"/>
    <n v="0.08"/>
    <n v="0"/>
    <n v="0"/>
    <m/>
    <x v="0"/>
    <s v="ELOR33010793WARTSILA 5EL"/>
    <s v="Electro Oriente S. A."/>
    <x v="5"/>
    <x v="5"/>
    <s v="C. T. Iqt.Diesel - Wartsila"/>
    <x v="20"/>
    <x v="0"/>
    <x v="0"/>
    <x v="54"/>
    <x v="0"/>
    <s v="Instalado"/>
    <s v="Operativo"/>
    <s v="Distribuidora"/>
    <x v="0"/>
    <x v="0"/>
    <x v="0"/>
    <x v="0"/>
    <s v="Estatal"/>
    <s v="LORETO"/>
    <s v="LORETO"/>
    <s v="MAYNAS"/>
    <s v="IQUITOS"/>
    <n v="0"/>
    <x v="2"/>
    <n v="0"/>
    <x v="0"/>
    <n v="0"/>
    <x v="0"/>
    <x v="0"/>
    <n v="0"/>
    <n v="0"/>
    <m/>
    <n v="0.67499999999999993"/>
    <n v="0.65"/>
    <n v="7.6479999999999997"/>
    <n v="0"/>
    <n v="20"/>
    <s v="BASE DE DATOS"/>
    <m/>
  </r>
  <r>
    <s v="20"/>
    <x v="1"/>
    <s v="ELOR"/>
    <s v="33010793"/>
    <s v="33010793"/>
    <x v="0"/>
    <s v="WARTSILA 6"/>
    <s v="S"/>
    <n v="8.1"/>
    <n v="7.8"/>
    <n v="0"/>
    <n v="0"/>
    <n v="0"/>
    <n v="36"/>
    <n v="0.08"/>
    <n v="0"/>
    <n v="0"/>
    <m/>
    <x v="0"/>
    <s v="ELOR33010793WARTSILA 6EL"/>
    <s v="Electro Oriente S. A."/>
    <x v="5"/>
    <x v="5"/>
    <s v="C. T. Iqt.Diesel - Wartsila"/>
    <x v="20"/>
    <x v="0"/>
    <x v="0"/>
    <x v="55"/>
    <x v="0"/>
    <s v="Instalado"/>
    <s v="Operativo"/>
    <s v="Distribuidora"/>
    <x v="0"/>
    <x v="0"/>
    <x v="0"/>
    <x v="0"/>
    <s v="Estatal"/>
    <s v="LORETO"/>
    <s v="LORETO"/>
    <s v="MAYNAS"/>
    <s v="IQUITOS"/>
    <n v="0"/>
    <x v="2"/>
    <n v="0"/>
    <x v="0"/>
    <n v="0"/>
    <x v="0"/>
    <x v="0"/>
    <n v="0"/>
    <n v="0"/>
    <m/>
    <n v="0.67499999999999993"/>
    <n v="0.65"/>
    <n v="7.6479999999999997"/>
    <n v="0"/>
    <n v="20"/>
    <s v="BASE DE DATOS"/>
    <m/>
  </r>
  <r>
    <s v="20"/>
    <x v="1"/>
    <s v="ELOR"/>
    <s v="33010793"/>
    <s v="33010793"/>
    <x v="0"/>
    <s v="WARTSILA 7"/>
    <s v="S"/>
    <n v="8.1"/>
    <n v="7.8"/>
    <n v="0"/>
    <n v="37.582999999999998"/>
    <n v="37.582999999999998"/>
    <n v="4"/>
    <n v="7"/>
    <n v="0"/>
    <n v="0"/>
    <m/>
    <x v="0"/>
    <s v="ELOR33010793WARTSILA 7EL"/>
    <s v="Electro Oriente S. A."/>
    <x v="5"/>
    <x v="5"/>
    <s v="C. T. Iqt.Diesel - Wartsila"/>
    <x v="20"/>
    <x v="0"/>
    <x v="0"/>
    <x v="56"/>
    <x v="0"/>
    <s v="Instalado"/>
    <s v="Operativo"/>
    <s v="Distribuidora"/>
    <x v="0"/>
    <x v="0"/>
    <x v="0"/>
    <x v="0"/>
    <s v="Estatal"/>
    <s v="LORETO"/>
    <s v="LORETO"/>
    <s v="MAYNAS"/>
    <s v="IQUITOS"/>
    <n v="0"/>
    <x v="2"/>
    <n v="0"/>
    <x v="0"/>
    <n v="0"/>
    <x v="0"/>
    <x v="0"/>
    <n v="37.582999999999998"/>
    <n v="3.7582999999999998E-2"/>
    <m/>
    <n v="0.67499999999999993"/>
    <n v="0.65"/>
    <n v="7.6479999999999997"/>
    <n v="0"/>
    <n v="20"/>
    <s v="BASE DE DATOS"/>
    <m/>
  </r>
  <r>
    <s v="20"/>
    <x v="1"/>
    <s v="ELOR"/>
    <s v="33010793"/>
    <s v="33010793"/>
    <x v="0"/>
    <s v="CAT-16CM32"/>
    <s v="S"/>
    <n v="7.4"/>
    <n v="6.5"/>
    <n v="0"/>
    <n v="0"/>
    <n v="0"/>
    <n v="8"/>
    <n v="0"/>
    <n v="0"/>
    <n v="0"/>
    <m/>
    <x v="0"/>
    <s v="ELOR33010793CAT-16CM32EL"/>
    <s v="Electro Oriente S. A."/>
    <x v="5"/>
    <x v="5"/>
    <s v="C. T. Iqt.Diesel - Wartsila"/>
    <x v="20"/>
    <x v="0"/>
    <x v="0"/>
    <x v="57"/>
    <x v="0"/>
    <s v="Instalado"/>
    <s v="Operativo"/>
    <s v="Distribuidora"/>
    <x v="0"/>
    <x v="0"/>
    <x v="0"/>
    <x v="0"/>
    <s v="Estatal"/>
    <s v="LORETO"/>
    <s v="LORETO"/>
    <s v="MAYNAS"/>
    <s v="IQUITOS"/>
    <n v="0"/>
    <x v="0"/>
    <n v="0"/>
    <x v="0"/>
    <n v="0"/>
    <x v="0"/>
    <x v="0"/>
    <n v="0"/>
    <n v="0"/>
    <m/>
    <n v="0.6166666666666667"/>
    <n v="0.54166666666666663"/>
    <n v="7.6479999999999997"/>
    <n v="0"/>
    <n v="20"/>
    <s v="BASE DE DATOS"/>
    <m/>
  </r>
  <r>
    <s v="20"/>
    <x v="1"/>
    <s v="ELOR"/>
    <s v="33010793"/>
    <s v="33010793"/>
    <x v="0"/>
    <s v="CAT.1-16CM32C"/>
    <s v="N"/>
    <n v="7.5179999999999998"/>
    <n v="0"/>
    <n v="0"/>
    <n v="0"/>
    <n v="0"/>
    <n v="0"/>
    <n v="0"/>
    <n v="0"/>
    <n v="0"/>
    <m/>
    <x v="0"/>
    <s v="ELOR33010793CAT.1-16CM32CEL"/>
    <s v="Electro Oriente S. A."/>
    <x v="5"/>
    <x v="5"/>
    <s v="C. T. Iqt.Diesel - Wartsila"/>
    <x v="20"/>
    <x v="0"/>
    <x v="0"/>
    <x v="58"/>
    <x v="0"/>
    <s v="Instalado"/>
    <s v="Inoperativo"/>
    <s v="Distribuidora"/>
    <x v="0"/>
    <x v="0"/>
    <x v="0"/>
    <x v="0"/>
    <s v="Estatal"/>
    <s v="LORETO"/>
    <s v="LORETO"/>
    <s v="MAYNAS"/>
    <s v="IQUITOS"/>
    <n v="0"/>
    <x v="0"/>
    <n v="0"/>
    <x v="0"/>
    <n v="0"/>
    <x v="0"/>
    <x v="0"/>
    <n v="0"/>
    <n v="0"/>
    <m/>
    <n v="0.62649999999999995"/>
    <n v="0"/>
    <n v="7.6479999999999997"/>
    <n v="0"/>
    <n v="20"/>
    <s v="BASE DE DATOS"/>
    <m/>
  </r>
  <r>
    <s v="20"/>
    <x v="1"/>
    <s v="ELOR"/>
    <s v="33010793"/>
    <s v="33010793"/>
    <x v="0"/>
    <s v="CAT.2-16CM32C"/>
    <s v="N"/>
    <n v="7.5179999999999998"/>
    <n v="0"/>
    <n v="0"/>
    <n v="0"/>
    <n v="0"/>
    <n v="0"/>
    <n v="0"/>
    <n v="0"/>
    <n v="0"/>
    <m/>
    <x v="0"/>
    <s v="ELOR33010793CAT.2-16CM32CEL"/>
    <s v="Electro Oriente S. A."/>
    <x v="5"/>
    <x v="5"/>
    <s v="C. T. Iqt.Diesel - Wartsila"/>
    <x v="20"/>
    <x v="0"/>
    <x v="0"/>
    <x v="59"/>
    <x v="0"/>
    <s v="Instalado"/>
    <s v="Inoperativo"/>
    <s v="Distribuidora"/>
    <x v="0"/>
    <x v="0"/>
    <x v="0"/>
    <x v="0"/>
    <s v="Estatal"/>
    <s v="LORETO"/>
    <s v="LORETO"/>
    <s v="MAYNAS"/>
    <s v="IQUITOS"/>
    <n v="0"/>
    <x v="0"/>
    <n v="0"/>
    <x v="0"/>
    <n v="0"/>
    <x v="0"/>
    <x v="0"/>
    <n v="0"/>
    <n v="0"/>
    <m/>
    <n v="0.62649999999999995"/>
    <n v="0"/>
    <n v="7.6479999999999997"/>
    <n v="0"/>
    <n v="20"/>
    <s v="BASE DE DATOS"/>
    <m/>
  </r>
  <r>
    <s v="20"/>
    <x v="1"/>
    <s v="ELOR"/>
    <s v="43095199"/>
    <s v="43095199"/>
    <x v="0"/>
    <s v="CKD 6S150PV"/>
    <s v="N"/>
    <n v="0.2"/>
    <n v="0"/>
    <n v="0"/>
    <n v="0"/>
    <n v="0"/>
    <n v="0"/>
    <n v="0"/>
    <n v="0"/>
    <n v="0"/>
    <m/>
    <x v="1"/>
    <s v="ELOR43095199CKD 6S150PVEL"/>
    <s v="Electro Oriente S. A."/>
    <x v="5"/>
    <x v="5"/>
    <s v="C. T. Pevas"/>
    <x v="21"/>
    <x v="0"/>
    <x v="0"/>
    <x v="60"/>
    <x v="0"/>
    <s v="Instalado"/>
    <s v="Inoperativo"/>
    <s v="Distribuidora"/>
    <x v="0"/>
    <x v="0"/>
    <x v="0"/>
    <x v="0"/>
    <s v="Estatal"/>
    <s v="LORETO"/>
    <s v="LORETO"/>
    <s v="MRCAL. R. CASTILLA"/>
    <s v="PEVAS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1"/>
    <s v="ELOR"/>
    <s v="43095199"/>
    <s v="43095199"/>
    <x v="0"/>
    <s v="Volvo TD-70G Nº1"/>
    <s v="N"/>
    <n v="0.1"/>
    <n v="0"/>
    <n v="0"/>
    <n v="0"/>
    <n v="0"/>
    <n v="0"/>
    <n v="0"/>
    <n v="0"/>
    <n v="0"/>
    <m/>
    <x v="1"/>
    <s v="ELOR43095199Volvo TD-70G Nº1EL"/>
    <s v="Electro Oriente S. A."/>
    <x v="5"/>
    <x v="5"/>
    <s v="C.T. PEVAS"/>
    <x v="21"/>
    <x v="0"/>
    <x v="0"/>
    <x v="144"/>
    <x v="0"/>
    <s v="Instalado"/>
    <s v="Inoperativo"/>
    <s v="Distribuidora"/>
    <x v="0"/>
    <x v="0"/>
    <x v="0"/>
    <x v="0"/>
    <s v="Estatal"/>
    <s v="LORETO"/>
    <s v="LORETO"/>
    <s v="MRCAL. R. CASTILLA"/>
    <s v="PEVAS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1"/>
    <s v="ELOR"/>
    <s v="43095999"/>
    <s v="43095999"/>
    <x v="0"/>
    <s v="CKD DAT-120"/>
    <s v="N"/>
    <n v="0.1"/>
    <n v="0"/>
    <n v="0"/>
    <n v="0"/>
    <n v="0"/>
    <n v="0"/>
    <n v="0"/>
    <n v="0"/>
    <n v="0"/>
    <m/>
    <x v="1"/>
    <s v="ELOR43095999CKD DAT-120EL"/>
    <s v="Electro Oriente S. A."/>
    <x v="5"/>
    <x v="5"/>
    <s v="C. T. Jenaro Herrera"/>
    <x v="22"/>
    <x v="0"/>
    <x v="0"/>
    <x v="62"/>
    <x v="0"/>
    <s v="Instalado"/>
    <s v="Inoperativo"/>
    <s v="Distribuidora"/>
    <x v="0"/>
    <x v="0"/>
    <x v="0"/>
    <x v="0"/>
    <s v="Estatal"/>
    <s v="LORETO"/>
    <s v="LORETO"/>
    <s v="REQUENA"/>
    <s v="SAPUEN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1"/>
    <s v="ELOR"/>
    <s v="43095999"/>
    <s v="43095999"/>
    <x v="0"/>
    <s v="Cat. D-3306"/>
    <s v="N"/>
    <n v="0.13500000000000001"/>
    <n v="0"/>
    <n v="0"/>
    <n v="0"/>
    <n v="0"/>
    <n v="0"/>
    <n v="0"/>
    <n v="0"/>
    <n v="0"/>
    <m/>
    <x v="1"/>
    <s v="ELOR43095999Cat. D-3306EL"/>
    <s v="Electro Oriente S. A."/>
    <x v="5"/>
    <x v="5"/>
    <s v="C. T. Jenaro Herrera"/>
    <x v="22"/>
    <x v="0"/>
    <x v="0"/>
    <x v="63"/>
    <x v="0"/>
    <s v="Instalado"/>
    <s v="Inoperativo"/>
    <s v="Distribuidora"/>
    <x v="0"/>
    <x v="0"/>
    <x v="0"/>
    <x v="0"/>
    <s v="Estatal"/>
    <s v="LORETO"/>
    <s v="LORETO"/>
    <s v="REQUENA"/>
    <s v="SAPUEN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1"/>
    <s v="ELOR"/>
    <s v="43094799"/>
    <s v="43094799"/>
    <x v="0"/>
    <s v="CKD"/>
    <s v="N"/>
    <n v="0.1"/>
    <n v="0"/>
    <n v="0"/>
    <n v="0"/>
    <n v="0"/>
    <n v="0"/>
    <n v="0"/>
    <n v="0"/>
    <n v="0"/>
    <m/>
    <x v="1"/>
    <s v="ELOR43094799CKDEL"/>
    <s v="Electro Oriente S. A."/>
    <x v="5"/>
    <x v="5"/>
    <s v="C. T. Santa Clotilde"/>
    <x v="23"/>
    <x v="0"/>
    <x v="0"/>
    <x v="30"/>
    <x v="0"/>
    <s v="Instalado"/>
    <s v="Inoperativo"/>
    <s v="Distribuidora"/>
    <x v="0"/>
    <x v="0"/>
    <x v="0"/>
    <x v="0"/>
    <s v="Estatal"/>
    <s v="LORETO"/>
    <s v="LORETO"/>
    <s v="MAYNAS"/>
    <s v="NAPO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1"/>
    <s v="ELOR"/>
    <s v="43094799"/>
    <s v="43094799"/>
    <x v="0"/>
    <s v="Cat."/>
    <s v="N"/>
    <n v="0.22500000000000001"/>
    <n v="0"/>
    <n v="0"/>
    <n v="0"/>
    <n v="0"/>
    <n v="0"/>
    <n v="0"/>
    <n v="0"/>
    <n v="0"/>
    <m/>
    <x v="1"/>
    <s v="ELOR43094799Cat.EL"/>
    <s v="Electro Oriente S. A."/>
    <x v="5"/>
    <x v="5"/>
    <s v="C. T. Santa Clotilde"/>
    <x v="23"/>
    <x v="0"/>
    <x v="0"/>
    <x v="64"/>
    <x v="0"/>
    <s v="Instalado"/>
    <s v="Inoperativo"/>
    <s v="Distribuidora"/>
    <x v="0"/>
    <x v="0"/>
    <x v="0"/>
    <x v="0"/>
    <s v="Estatal"/>
    <s v="LORETO"/>
    <s v="LORETO"/>
    <s v="MAYNAS"/>
    <s v="NAPO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1"/>
    <s v="ELOR"/>
    <s v="43095399"/>
    <s v="43095399"/>
    <x v="0"/>
    <s v="CKD"/>
    <s v="N"/>
    <n v="0.1"/>
    <n v="0"/>
    <n v="0"/>
    <n v="0"/>
    <n v="0"/>
    <n v="0"/>
    <n v="0"/>
    <n v="0"/>
    <n v="0"/>
    <m/>
    <x v="1"/>
    <s v="ELOR43095399CKDEL"/>
    <s v="Electro Oriente S. A."/>
    <x v="5"/>
    <x v="5"/>
    <s v="C. T. San Pablo"/>
    <x v="24"/>
    <x v="0"/>
    <x v="0"/>
    <x v="30"/>
    <x v="0"/>
    <s v="Instalado"/>
    <s v="Inoperativo"/>
    <s v="Distribuidora"/>
    <x v="0"/>
    <x v="0"/>
    <x v="0"/>
    <x v="0"/>
    <s v="Estatal"/>
    <s v="LORETO"/>
    <s v="LORETO"/>
    <s v="MRCAL. R. CASTILLA"/>
    <s v="RAMON CASTILL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1"/>
    <s v="ELOR"/>
    <s v="43095399"/>
    <s v="43095399"/>
    <x v="0"/>
    <s v="Cat."/>
    <s v="N"/>
    <n v="0.09"/>
    <n v="0"/>
    <n v="0"/>
    <n v="0"/>
    <n v="0"/>
    <n v="0"/>
    <n v="0"/>
    <n v="0"/>
    <n v="0"/>
    <m/>
    <x v="1"/>
    <s v="ELOR43095399Cat.EL"/>
    <s v="Electro Oriente S. A."/>
    <x v="5"/>
    <x v="5"/>
    <s v="C. T. San Pablo"/>
    <x v="24"/>
    <x v="0"/>
    <x v="0"/>
    <x v="64"/>
    <x v="0"/>
    <s v="Instalado"/>
    <s v="Inoperativo"/>
    <s v="Distribuidora"/>
    <x v="0"/>
    <x v="0"/>
    <x v="0"/>
    <x v="0"/>
    <s v="Estatal"/>
    <s v="LORETO"/>
    <s v="LORETO"/>
    <s v="MRCAL. R. CASTILLA"/>
    <s v="RAMON CASTILL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1"/>
    <s v="ELOR"/>
    <s v="43095599"/>
    <s v="43095599"/>
    <x v="0"/>
    <s v="CKD"/>
    <s v="N"/>
    <n v="0.1"/>
    <n v="0"/>
    <n v="0"/>
    <n v="0"/>
    <n v="0"/>
    <n v="0"/>
    <n v="0"/>
    <n v="0"/>
    <n v="0"/>
    <m/>
    <x v="1"/>
    <s v="ELOR43095599CKDEL"/>
    <s v="Electro Oriente S. A."/>
    <x v="5"/>
    <x v="5"/>
    <s v="C. T. Tamanco Viejo"/>
    <x v="25"/>
    <x v="0"/>
    <x v="0"/>
    <x v="30"/>
    <x v="0"/>
    <s v="Instalado"/>
    <s v="Inoperativo"/>
    <s v="Distribuidora"/>
    <x v="0"/>
    <x v="0"/>
    <x v="0"/>
    <x v="0"/>
    <s v="Estatal"/>
    <s v="LORETO"/>
    <s v="LORETO"/>
    <s v="REQUENA"/>
    <s v="EMILIO SAN MARTIN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1"/>
    <s v="ELOR"/>
    <s v="43095599"/>
    <s v="43095599"/>
    <x v="0"/>
    <s v="Perkins"/>
    <s v="N"/>
    <n v="7.4999999999999997E-2"/>
    <n v="0"/>
    <n v="0"/>
    <n v="0"/>
    <n v="0"/>
    <n v="0"/>
    <n v="0"/>
    <n v="0"/>
    <n v="0"/>
    <m/>
    <x v="1"/>
    <s v="ELOR43095599PerkinsEL"/>
    <s v="Electro Oriente S. A."/>
    <x v="5"/>
    <x v="5"/>
    <s v="C. T. Tamanco Viejo"/>
    <x v="25"/>
    <x v="0"/>
    <x v="0"/>
    <x v="12"/>
    <x v="0"/>
    <s v="Instalado"/>
    <s v="Inoperativo"/>
    <s v="Distribuidora"/>
    <x v="0"/>
    <x v="0"/>
    <x v="0"/>
    <x v="0"/>
    <s v="Estatal"/>
    <s v="LORETO"/>
    <s v="LORETO"/>
    <s v="REQUENA"/>
    <s v="EMILIO SAN MARTIN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1"/>
    <s v="ELOR"/>
    <s v="43095699"/>
    <s v="43095699"/>
    <x v="0"/>
    <s v="CKD"/>
    <s v="N"/>
    <n v="0.1"/>
    <n v="0"/>
    <n v="0"/>
    <n v="0"/>
    <n v="0"/>
    <n v="0"/>
    <n v="0"/>
    <n v="0"/>
    <n v="0"/>
    <m/>
    <x v="1"/>
    <s v="ELOR43095699CKDEL"/>
    <s v="Electro Oriente S. A."/>
    <x v="5"/>
    <x v="5"/>
    <s v="C. T. San Roque de Maquia"/>
    <x v="26"/>
    <x v="0"/>
    <x v="0"/>
    <x v="30"/>
    <x v="0"/>
    <s v="Instalado"/>
    <s v="Inoperativo"/>
    <s v="Distribuidora"/>
    <x v="0"/>
    <x v="0"/>
    <x v="0"/>
    <x v="0"/>
    <s v="Estatal"/>
    <s v="LORETO"/>
    <s v="LORETO"/>
    <s v="REQUENA"/>
    <s v="MAQUI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1"/>
    <s v="ELOR"/>
    <s v="43095699"/>
    <s v="43095699"/>
    <x v="0"/>
    <s v="Perkins"/>
    <s v="N"/>
    <n v="0.09"/>
    <n v="0"/>
    <n v="0"/>
    <n v="0"/>
    <n v="0"/>
    <n v="0"/>
    <n v="0"/>
    <n v="0"/>
    <n v="0"/>
    <m/>
    <x v="1"/>
    <s v="ELOR43095699PerkinsEL"/>
    <s v="Electro Oriente S. A."/>
    <x v="5"/>
    <x v="5"/>
    <s v="C. T. San Roque de Maquia"/>
    <x v="26"/>
    <x v="0"/>
    <x v="0"/>
    <x v="12"/>
    <x v="0"/>
    <s v="Instalado"/>
    <s v="Inoperativo"/>
    <s v="Distribuidora"/>
    <x v="0"/>
    <x v="0"/>
    <x v="0"/>
    <x v="0"/>
    <s v="Estatal"/>
    <s v="LORETO"/>
    <s v="LORETO"/>
    <s v="REQUENA"/>
    <s v="MAQUI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1"/>
    <s v="ELOR"/>
    <s v="43094999"/>
    <s v="43094999"/>
    <x v="0"/>
    <s v="CKD MODASA"/>
    <s v="N"/>
    <n v="3.5000000000000003E-2"/>
    <n v="0"/>
    <n v="0"/>
    <n v="0"/>
    <n v="0"/>
    <n v="0"/>
    <n v="0"/>
    <n v="0"/>
    <n v="0"/>
    <m/>
    <x v="1"/>
    <s v="ELOR43094999CKD MODASAEL"/>
    <s v="Electro Oriente S. A."/>
    <x v="5"/>
    <x v="5"/>
    <s v="C. T. Cabo Pantoja"/>
    <x v="27"/>
    <x v="0"/>
    <x v="0"/>
    <x v="65"/>
    <x v="0"/>
    <s v="Instalado"/>
    <s v="Inoperativo"/>
    <s v="Distribuidora"/>
    <x v="0"/>
    <x v="0"/>
    <x v="0"/>
    <x v="0"/>
    <s v="Estatal"/>
    <s v="LORETO"/>
    <s v="LORETO"/>
    <s v="MAYNAS"/>
    <s v="TORRES CAUSANO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1"/>
    <s v="ELOR"/>
    <s v="43095799"/>
    <s v="43095799"/>
    <x v="0"/>
    <s v="CKD"/>
    <s v="N"/>
    <n v="0.1"/>
    <n v="0"/>
    <n v="0"/>
    <n v="0"/>
    <n v="0"/>
    <n v="0"/>
    <n v="0"/>
    <n v="0"/>
    <n v="0"/>
    <m/>
    <x v="1"/>
    <s v="ELOR43095799CKDEL"/>
    <s v="Electro Oriente S. A."/>
    <x v="5"/>
    <x v="5"/>
    <s v="C. T. Bagazan"/>
    <x v="28"/>
    <x v="0"/>
    <x v="0"/>
    <x v="30"/>
    <x v="0"/>
    <s v="Instalado"/>
    <s v="Inoperativo"/>
    <s v="Distribuidora"/>
    <x v="0"/>
    <x v="0"/>
    <x v="0"/>
    <x v="0"/>
    <s v="Estatal"/>
    <s v="LORETO"/>
    <s v="LORETO"/>
    <s v="REQUENA"/>
    <s v="SAPUEN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1"/>
    <s v="ELOR"/>
    <s v="43095799"/>
    <s v="43095799"/>
    <x v="0"/>
    <s v="Perkins"/>
    <s v="N"/>
    <n v="7.4999999999999997E-2"/>
    <n v="0"/>
    <n v="0"/>
    <n v="0"/>
    <n v="0"/>
    <n v="0"/>
    <n v="0"/>
    <n v="0"/>
    <n v="0"/>
    <m/>
    <x v="1"/>
    <s v="ELOR43095799PerkinsEL"/>
    <s v="Electro Oriente S. A."/>
    <x v="5"/>
    <x v="5"/>
    <s v="C. T. Bagazan"/>
    <x v="28"/>
    <x v="0"/>
    <x v="0"/>
    <x v="12"/>
    <x v="0"/>
    <s v="Instalado"/>
    <s v="Inoperativo"/>
    <s v="Distribuidora"/>
    <x v="0"/>
    <x v="0"/>
    <x v="0"/>
    <x v="0"/>
    <s v="Estatal"/>
    <s v="LORETO"/>
    <s v="LORETO"/>
    <s v="REQUENA"/>
    <s v="SAPUEN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1"/>
    <s v="ELOR"/>
    <s v="43095899"/>
    <s v="43095899"/>
    <x v="0"/>
    <s v="MODASA"/>
    <s v="N"/>
    <n v="3.5000000000000003E-2"/>
    <n v="0"/>
    <n v="0"/>
    <n v="0"/>
    <n v="0"/>
    <n v="0"/>
    <n v="0"/>
    <n v="0"/>
    <n v="0"/>
    <m/>
    <x v="1"/>
    <s v="ELOR43095899MODASAEL"/>
    <s v="Electro Oriente S. A."/>
    <x v="5"/>
    <x v="5"/>
    <s v="C. T. Sapuena"/>
    <x v="29"/>
    <x v="0"/>
    <x v="0"/>
    <x v="66"/>
    <x v="0"/>
    <s v="Instalado"/>
    <s v="Inoperativo"/>
    <s v="Distribuidora"/>
    <x v="0"/>
    <x v="0"/>
    <x v="0"/>
    <x v="0"/>
    <s v="Estatal"/>
    <s v="LORETO"/>
    <s v="LORETO"/>
    <s v="REQUENA"/>
    <s v="SAPUEN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1"/>
    <s v="ELOR"/>
    <s v="43094899"/>
    <s v="43094899"/>
    <x v="0"/>
    <s v="MODASA"/>
    <s v="N"/>
    <n v="3.5000000000000003E-2"/>
    <n v="0"/>
    <n v="0"/>
    <n v="0"/>
    <n v="0"/>
    <n v="0"/>
    <n v="0"/>
    <n v="0"/>
    <n v="0"/>
    <m/>
    <x v="1"/>
    <s v="ELOR43094899MODASAEL"/>
    <s v="Electro Oriente S. A."/>
    <x v="5"/>
    <x v="5"/>
    <s v="C. T. El Alamo"/>
    <x v="30"/>
    <x v="0"/>
    <x v="0"/>
    <x v="66"/>
    <x v="0"/>
    <s v="Instalado"/>
    <s v="Inoperativo"/>
    <s v="Distribuidora"/>
    <x v="0"/>
    <x v="0"/>
    <x v="0"/>
    <x v="0"/>
    <s v="Estatal"/>
    <s v="LORETO"/>
    <s v="LORETO"/>
    <s v="MAYNAS"/>
    <s v="PUTUMAYU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1"/>
    <s v="ELOR"/>
    <s v="43096199"/>
    <s v="43096199"/>
    <x v="0"/>
    <s v="CKD DAT 120"/>
    <s v="N"/>
    <n v="0.1"/>
    <n v="0"/>
    <n v="0"/>
    <n v="0"/>
    <n v="0"/>
    <n v="0"/>
    <n v="0"/>
    <n v="0"/>
    <n v="0"/>
    <m/>
    <x v="1"/>
    <s v="ELOR43096199CKD DAT 120EL"/>
    <s v="Electro Oriente S. A."/>
    <x v="5"/>
    <x v="5"/>
    <s v="C. T. Inahuaya"/>
    <x v="31"/>
    <x v="0"/>
    <x v="0"/>
    <x v="67"/>
    <x v="0"/>
    <s v="Instalado"/>
    <s v="Inoperativo"/>
    <s v="Distribuidora"/>
    <x v="0"/>
    <x v="0"/>
    <x v="0"/>
    <x v="0"/>
    <s v="Estatal"/>
    <s v="LORETO"/>
    <s v="LORETO"/>
    <s v="UCAYALI"/>
    <s v="INAHUAY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1"/>
    <s v="ELOR"/>
    <s v="43096299"/>
    <s v="43096299"/>
    <x v="0"/>
    <s v="CKD"/>
    <s v="N"/>
    <n v="0.1"/>
    <n v="0"/>
    <n v="0"/>
    <n v="0"/>
    <n v="0"/>
    <n v="0"/>
    <n v="0"/>
    <n v="0"/>
    <n v="0"/>
    <m/>
    <x v="1"/>
    <s v="ELOR43096299CKDEL"/>
    <s v="Electro Oriente S. A."/>
    <x v="5"/>
    <x v="5"/>
    <s v="C. T. Pampa Hermosa"/>
    <x v="32"/>
    <x v="0"/>
    <x v="0"/>
    <x v="30"/>
    <x v="0"/>
    <s v="Instalado"/>
    <s v="Inoperativo"/>
    <s v="Distribuidora"/>
    <x v="0"/>
    <x v="0"/>
    <x v="0"/>
    <x v="0"/>
    <s v="Estatal"/>
    <s v="LORETO"/>
    <s v="LORETO"/>
    <s v="UCAYALI"/>
    <s v="PAMPA HERMOS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1"/>
    <s v="ELOR"/>
    <s v="43096399"/>
    <s v="43096399"/>
    <x v="0"/>
    <s v="CKD"/>
    <s v="N"/>
    <n v="0.1"/>
    <n v="0"/>
    <n v="0"/>
    <n v="0"/>
    <n v="0"/>
    <n v="0"/>
    <n v="0"/>
    <n v="0"/>
    <n v="0"/>
    <m/>
    <x v="1"/>
    <s v="ELOR43096399CKDEL"/>
    <s v="Electro Oriente S. A."/>
    <x v="5"/>
    <x v="5"/>
    <s v="C. T. Tierra Blanca"/>
    <x v="33"/>
    <x v="0"/>
    <x v="0"/>
    <x v="30"/>
    <x v="0"/>
    <s v="Instalado"/>
    <s v="Inoperativo"/>
    <s v="Distribuidora"/>
    <x v="0"/>
    <x v="0"/>
    <x v="0"/>
    <x v="0"/>
    <s v="Estatal"/>
    <s v="LORETO"/>
    <s v="LORETO"/>
    <s v="UCAYALI"/>
    <s v="SARAYACU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1"/>
    <s v="ELOR"/>
    <s v="43095099"/>
    <s v="43095099"/>
    <x v="0"/>
    <s v="Perkins M. 4-326-I"/>
    <s v="N"/>
    <n v="3.5000000000000003E-2"/>
    <n v="0"/>
    <n v="0"/>
    <n v="0"/>
    <n v="0"/>
    <n v="0"/>
    <n v="0"/>
    <n v="0"/>
    <n v="0"/>
    <m/>
    <x v="1"/>
    <s v="ELOR43095099Perkins M. 4-326-IEL"/>
    <s v="Electro Oriente S. A."/>
    <x v="5"/>
    <x v="5"/>
    <s v="C. T. El Porvenir"/>
    <x v="34"/>
    <x v="0"/>
    <x v="0"/>
    <x v="68"/>
    <x v="0"/>
    <s v="Instalado"/>
    <s v="Inoperativo"/>
    <s v="Distribuidora"/>
    <x v="0"/>
    <x v="0"/>
    <x v="0"/>
    <x v="0"/>
    <s v="Estatal"/>
    <s v="LORETO"/>
    <s v="LORETO"/>
    <s v="MAYNAS"/>
    <s v="FERNANDO LORES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1"/>
    <s v="ELOR"/>
    <s v="43095499"/>
    <s v="43095499"/>
    <x v="0"/>
    <s v="Volvo TD 100"/>
    <s v="N"/>
    <n v="0.15"/>
    <n v="0"/>
    <n v="0"/>
    <n v="0"/>
    <n v="0"/>
    <n v="0"/>
    <n v="0"/>
    <n v="0"/>
    <n v="0"/>
    <m/>
    <x v="1"/>
    <s v="ELOR43095499Volvo TD 100EL"/>
    <s v="Electro Oriente S. A."/>
    <x v="5"/>
    <x v="5"/>
    <s v="C. T. Flor de Punga"/>
    <x v="35"/>
    <x v="0"/>
    <x v="0"/>
    <x v="34"/>
    <x v="0"/>
    <s v="Instalado"/>
    <s v="Inoperativo"/>
    <s v="Distribuidora"/>
    <x v="0"/>
    <x v="0"/>
    <x v="0"/>
    <x v="0"/>
    <s v="Estatal"/>
    <s v="LORETO"/>
    <s v="LORETO"/>
    <s v="REQUENA"/>
    <s v="CAPELLO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1"/>
    <s v="ELOR"/>
    <s v="43096099"/>
    <s v="43096099"/>
    <x v="0"/>
    <s v="Volvo TD 100"/>
    <s v="N"/>
    <n v="0.15"/>
    <n v="0"/>
    <n v="0"/>
    <n v="0"/>
    <n v="0"/>
    <n v="0"/>
    <n v="0"/>
    <n v="0"/>
    <n v="0"/>
    <m/>
    <x v="1"/>
    <s v="ELOR43096099Volvo TD 100EL"/>
    <s v="Electro Oriente S. A."/>
    <x v="5"/>
    <x v="5"/>
    <s v="C. T. Colonia Angamos"/>
    <x v="36"/>
    <x v="0"/>
    <x v="0"/>
    <x v="34"/>
    <x v="0"/>
    <s v="Instalado"/>
    <s v="Inoperativo"/>
    <s v="Distribuidora"/>
    <x v="0"/>
    <x v="0"/>
    <x v="0"/>
    <x v="0"/>
    <s v="Estatal"/>
    <s v="LORETO"/>
    <s v="LORETO"/>
    <s v="REQUENA"/>
    <s v="YAQUERAN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1"/>
    <s v="ELOR"/>
    <s v="00000000"/>
    <s v="00000000"/>
    <x v="0"/>
    <s v="Cat. 3512 Dito"/>
    <s v="S"/>
    <n v="0.5"/>
    <n v="0.4"/>
    <n v="42.64"/>
    <n v="169.36"/>
    <n v="212"/>
    <n v="12"/>
    <n v="677"/>
    <n v="0"/>
    <n v="226"/>
    <m/>
    <x v="0"/>
    <s v="ELOR00000000Cat. 3512 DitoEL"/>
    <s v="Electro Oriente S. A."/>
    <x v="5"/>
    <x v="5"/>
    <s v="C. T. Caballococha"/>
    <x v="37"/>
    <x v="0"/>
    <x v="0"/>
    <x v="69"/>
    <x v="0"/>
    <s v="Instalado"/>
    <s v="Operativo"/>
    <s v="Distribuidora"/>
    <x v="0"/>
    <x v="0"/>
    <x v="0"/>
    <x v="0"/>
    <s v="Estatal"/>
    <s v="LORETO"/>
    <s v="LORETO"/>
    <s v="RAMÓN CASTILLA"/>
    <s v="RAMÓN CASTILLA"/>
    <n v="0"/>
    <x v="0"/>
    <n v="0"/>
    <x v="0"/>
    <n v="0"/>
    <x v="0"/>
    <x v="0"/>
    <n v="212"/>
    <n v="0.21199999999999999"/>
    <m/>
    <n v="4.1666666666666664E-2"/>
    <n v="3.3333333333333333E-2"/>
    <n v="7.6479999999999997"/>
    <n v="0"/>
    <n v="20"/>
    <s v="BASE DE DATOS"/>
    <m/>
  </r>
  <r>
    <s v="20"/>
    <x v="1"/>
    <s v="ELOR"/>
    <s v="00000000"/>
    <s v="00000000"/>
    <x v="0"/>
    <s v="Cat 2. 3512 Dita"/>
    <s v="N"/>
    <n v="0.5"/>
    <n v="0"/>
    <n v="0"/>
    <n v="0"/>
    <n v="0"/>
    <n v="0"/>
    <n v="0"/>
    <n v="0"/>
    <n v="0"/>
    <m/>
    <x v="0"/>
    <s v="ELOR00000000Cat 2. 3512 DitaEL"/>
    <s v="Electro Oriente S. A."/>
    <x v="5"/>
    <x v="5"/>
    <s v="C. T. Caballococha"/>
    <x v="37"/>
    <x v="0"/>
    <x v="0"/>
    <x v="70"/>
    <x v="0"/>
    <s v="Instalado"/>
    <s v="Operativo"/>
    <s v="Distribuidora"/>
    <x v="0"/>
    <x v="0"/>
    <x v="0"/>
    <x v="0"/>
    <s v="Estatal"/>
    <s v="LORETO"/>
    <s v="LORETO"/>
    <s v="RAMÓN CASTILLA"/>
    <s v="RAMÓN CASTILLA"/>
    <n v="0"/>
    <x v="0"/>
    <n v="0"/>
    <x v="0"/>
    <n v="0"/>
    <x v="0"/>
    <x v="0"/>
    <n v="0"/>
    <n v="0"/>
    <m/>
    <n v="4.1666666666666664E-2"/>
    <n v="3.1666666666666669E-2"/>
    <n v="7.6479999999999997"/>
    <n v="0"/>
    <n v="20"/>
    <s v="BASE DE DATOS"/>
    <m/>
  </r>
  <r>
    <s v="20"/>
    <x v="1"/>
    <s v="ELOR"/>
    <s v="00000000"/>
    <s v="00000000"/>
    <x v="0"/>
    <s v="CUMMINS 3"/>
    <s v="S"/>
    <n v="0.6"/>
    <n v="0.48"/>
    <n v="16.52"/>
    <n v="63.74"/>
    <n v="80.260000000000005"/>
    <n v="21"/>
    <n v="293"/>
    <n v="0"/>
    <n v="126"/>
    <m/>
    <x v="0"/>
    <s v="ELOR00000000CUMMINS 3EL"/>
    <s v="Electro Oriente S. A."/>
    <x v="5"/>
    <x v="5"/>
    <s v="C. T. Caballococha"/>
    <x v="37"/>
    <x v="0"/>
    <x v="0"/>
    <x v="71"/>
    <x v="0"/>
    <s v="Instalado"/>
    <s v="Operativo"/>
    <s v="Distribuidora"/>
    <x v="0"/>
    <x v="0"/>
    <x v="0"/>
    <x v="0"/>
    <s v="Estatal"/>
    <s v="LORETO"/>
    <s v="LORETO"/>
    <s v="RAMÓN CASTILLA"/>
    <s v="RAMÓN CASTILLA"/>
    <n v="0"/>
    <x v="0"/>
    <n v="0"/>
    <x v="0"/>
    <n v="0"/>
    <x v="0"/>
    <x v="0"/>
    <n v="80.260000000000005"/>
    <n v="8.0260000000000012E-2"/>
    <m/>
    <n v="4.9999999999999996E-2"/>
    <n v="0.04"/>
    <n v="7.6479999999999997"/>
    <n v="0"/>
    <n v="20"/>
    <s v="BASE DE DATOS"/>
    <m/>
  </r>
  <r>
    <s v="20"/>
    <x v="1"/>
    <s v="ELOR"/>
    <s v="00000000"/>
    <s v="00000000"/>
    <x v="0"/>
    <s v="Cat.4-3412-16878"/>
    <s v="N"/>
    <n v="0.73399999999999999"/>
    <n v="0"/>
    <n v="0"/>
    <n v="0"/>
    <n v="0"/>
    <n v="0"/>
    <n v="0"/>
    <n v="0"/>
    <n v="0"/>
    <m/>
    <x v="0"/>
    <s v="ELOR00000000Cat.4-3412-16878EL"/>
    <s v="Electro Oriente S. A."/>
    <x v="5"/>
    <x v="5"/>
    <s v="C. T. Caballococha"/>
    <x v="37"/>
    <x v="0"/>
    <x v="0"/>
    <x v="72"/>
    <x v="0"/>
    <s v="Instalado"/>
    <s v="Operativo"/>
    <s v="Distribuidora"/>
    <x v="0"/>
    <x v="0"/>
    <x v="0"/>
    <x v="0"/>
    <s v="Estatal"/>
    <s v="LORETO"/>
    <s v="LORETO"/>
    <s v="RAMÓN CASTILLA"/>
    <s v="RAMÓN CASTILLA"/>
    <n v="0"/>
    <x v="0"/>
    <n v="0"/>
    <x v="0"/>
    <n v="0"/>
    <x v="0"/>
    <x v="0"/>
    <n v="0"/>
    <n v="0"/>
    <m/>
    <n v="6.1166666666666668E-2"/>
    <n v="4.1666666666666664E-2"/>
    <n v="7.6479999999999997"/>
    <n v="0"/>
    <n v="20"/>
    <s v="BASE DE DATOS"/>
    <m/>
  </r>
  <r>
    <s v="20"/>
    <x v="1"/>
    <s v="ELOR"/>
    <s v="00000000"/>
    <s v="00000000"/>
    <x v="0"/>
    <s v="MTU 1000"/>
    <s v="S"/>
    <n v="1"/>
    <n v="0.85"/>
    <n v="18.227"/>
    <n v="69.265000000000001"/>
    <n v="87.492000000000004"/>
    <n v="22"/>
    <n v="231"/>
    <n v="0"/>
    <n v="90"/>
    <m/>
    <x v="0"/>
    <s v="ELOR00000000MTU 1000EL"/>
    <s v="Electro Oriente S. A."/>
    <x v="5"/>
    <x v="5"/>
    <s v="C. T. Caballococha"/>
    <x v="37"/>
    <x v="0"/>
    <x v="0"/>
    <x v="73"/>
    <x v="0"/>
    <s v="Instalado"/>
    <s v="Operativo"/>
    <s v="Distribuidora"/>
    <x v="0"/>
    <x v="0"/>
    <x v="0"/>
    <x v="0"/>
    <s v="Estatal"/>
    <s v="LORETO"/>
    <s v="LORETO"/>
    <s v="RAMÓN CASTILLA"/>
    <s v="RAMÓN CASTILLA"/>
    <n v="0"/>
    <x v="0"/>
    <n v="0"/>
    <x v="0"/>
    <n v="0"/>
    <x v="0"/>
    <x v="0"/>
    <n v="87.492000000000004"/>
    <n v="8.7492E-2"/>
    <m/>
    <n v="8.3333333333333329E-2"/>
    <n v="7.0833333333333331E-2"/>
    <n v="7.6479999999999997"/>
    <n v="0"/>
    <n v="20"/>
    <s v="BASE DE DATOS"/>
    <m/>
  </r>
  <r>
    <s v="20"/>
    <x v="1"/>
    <s v="ELOR"/>
    <s v="53026715"/>
    <s v="53026715"/>
    <x v="0"/>
    <s v="Cat.5-C15 7925"/>
    <s v="S"/>
    <n v="0.43"/>
    <n v="0.3"/>
    <n v="12.994999999999999"/>
    <n v="44.11"/>
    <n v="57.104999999999997"/>
    <n v="6"/>
    <n v="690"/>
    <n v="0"/>
    <n v="38"/>
    <m/>
    <x v="0"/>
    <s v="ELOR53026715Cat.5-C15 7925EL"/>
    <s v="Electro Oriente S. A."/>
    <x v="5"/>
    <x v="5"/>
    <s v="C.T. Isla Santa Rosa"/>
    <x v="38"/>
    <x v="0"/>
    <x v="0"/>
    <x v="74"/>
    <x v="0"/>
    <s v="Instalado"/>
    <s v="Operativo"/>
    <s v="Distribuidora"/>
    <x v="0"/>
    <x v="0"/>
    <x v="0"/>
    <x v="0"/>
    <s v="Estatal"/>
    <s v="LORETO"/>
    <s v="LORETO"/>
    <s v="MARISCAL RAMÓN CASTILLA"/>
    <s v="YAVARI"/>
    <n v="0"/>
    <x v="0"/>
    <n v="0"/>
    <x v="0"/>
    <n v="0"/>
    <x v="0"/>
    <x v="0"/>
    <n v="57.104999999999997"/>
    <n v="5.7104999999999996E-2"/>
    <m/>
    <n v="3.5833333333333335E-2"/>
    <n v="2.4999999999999998E-2"/>
    <n v="7.6479999999999997"/>
    <n v="0"/>
    <n v="20"/>
    <s v="BASE DE DATOS"/>
    <m/>
  </r>
  <r>
    <s v="20"/>
    <x v="1"/>
    <s v="ELOR"/>
    <s v="53026613"/>
    <s v="53026613"/>
    <x v="0"/>
    <s v="Volv.Pent1 RVL-451"/>
    <s v="S"/>
    <n v="0.48"/>
    <n v="0.38"/>
    <n v="9.9930000000000003"/>
    <n v="5.3949999999999996"/>
    <n v="15.388"/>
    <n v="6"/>
    <n v="384"/>
    <n v="0"/>
    <n v="30"/>
    <m/>
    <x v="0"/>
    <s v="ELOR53026613Volv.Pent1 RVL-451EL"/>
    <s v="Electro Oriente S. A."/>
    <x v="5"/>
    <x v="5"/>
    <s v="C.T. Mayoruna"/>
    <x v="39"/>
    <x v="0"/>
    <x v="0"/>
    <x v="75"/>
    <x v="0"/>
    <s v="Instalado"/>
    <s v="Operativo"/>
    <s v="Distribuidora"/>
    <x v="0"/>
    <x v="0"/>
    <x v="0"/>
    <x v="0"/>
    <s v="Estatal"/>
    <s v="LORETO"/>
    <s v="LORETO"/>
    <s v="MARISCAL RAMÓN CASTILLA"/>
    <s v="SAN PABLO"/>
    <n v="0"/>
    <x v="0"/>
    <n v="0"/>
    <x v="0"/>
    <n v="0"/>
    <x v="0"/>
    <x v="0"/>
    <n v="15.388"/>
    <n v="1.5388000000000001E-2"/>
    <m/>
    <n v="0.04"/>
    <n v="3.1666666666666669E-2"/>
    <n v="7.6479999999999997"/>
    <n v="0"/>
    <n v="20"/>
    <s v="BASE DE DATOS"/>
    <m/>
  </r>
  <r>
    <s v="20"/>
    <x v="1"/>
    <s v="ELOR"/>
    <s v="53026613"/>
    <s v="53026613"/>
    <x v="0"/>
    <s v="Cat.3412 81Z19624"/>
    <s v="N"/>
    <n v="0.22"/>
    <n v="0"/>
    <n v="0"/>
    <n v="0"/>
    <n v="0"/>
    <n v="0"/>
    <n v="0"/>
    <n v="0"/>
    <n v="0"/>
    <m/>
    <x v="0"/>
    <s v="ELOR53026613Cat.3412 81Z19624EL"/>
    <s v="Electro Oriente S. A."/>
    <x v="5"/>
    <x v="5"/>
    <s v="C.T. Mayoruna"/>
    <x v="39"/>
    <x v="0"/>
    <x v="0"/>
    <x v="76"/>
    <x v="0"/>
    <s v="Instalado"/>
    <s v="Operativo"/>
    <s v="Distribuidora"/>
    <x v="0"/>
    <x v="0"/>
    <x v="0"/>
    <x v="0"/>
    <s v="Estatal"/>
    <s v="LORETO"/>
    <s v="LORETO"/>
    <s v="MARISCAL RAMÓN CASTILLA"/>
    <s v="SAN PABLO"/>
    <n v="0"/>
    <x v="0"/>
    <n v="0"/>
    <x v="0"/>
    <n v="0"/>
    <x v="0"/>
    <x v="0"/>
    <n v="0"/>
    <n v="0"/>
    <m/>
    <n v="1.8333333333333333E-2"/>
    <n v="0"/>
    <n v="7.6479999999999997"/>
    <n v="0"/>
    <n v="20"/>
    <s v="BASE DE DATOS"/>
    <m/>
  </r>
  <r>
    <s v="20"/>
    <x v="1"/>
    <s v="ELOR"/>
    <s v="53026512"/>
    <s v="53026512"/>
    <x v="0"/>
    <s v="Volv.Pent1 RVL-251"/>
    <s v="S"/>
    <n v="0.27300000000000002"/>
    <n v="0.2"/>
    <n v="19.059999999999999"/>
    <n v="11.287000000000001"/>
    <n v="30.347000000000001"/>
    <n v="12"/>
    <n v="203"/>
    <n v="0"/>
    <n v="1"/>
    <m/>
    <x v="0"/>
    <s v="ELOR53026512Volv.Pent1 RVL-251EL"/>
    <s v="Electro Oriente S. A."/>
    <x v="5"/>
    <x v="5"/>
    <s v="C.T. San Francisco"/>
    <x v="40"/>
    <x v="0"/>
    <x v="0"/>
    <x v="77"/>
    <x v="0"/>
    <s v="Instalado"/>
    <s v="Operativo"/>
    <s v="Distribuidora"/>
    <x v="0"/>
    <x v="0"/>
    <x v="0"/>
    <x v="0"/>
    <s v="Estatal"/>
    <s v="LORETO"/>
    <s v="LORETO"/>
    <s v="MARISCAL RAMÓN CASTILLA"/>
    <s v="PEVAS"/>
    <n v="0"/>
    <x v="0"/>
    <n v="0"/>
    <x v="0"/>
    <n v="0"/>
    <x v="0"/>
    <x v="0"/>
    <n v="30.347000000000001"/>
    <n v="3.0347000000000002E-2"/>
    <m/>
    <n v="2.2750000000000003E-2"/>
    <n v="1.6666666666666666E-2"/>
    <n v="7.6479999999999997"/>
    <n v="0"/>
    <n v="20"/>
    <s v="BASE DE DATOS"/>
    <m/>
  </r>
  <r>
    <s v="20"/>
    <x v="1"/>
    <s v="ELOR"/>
    <s v="53026512"/>
    <s v="53026512"/>
    <x v="0"/>
    <s v="OLYMPIAN"/>
    <s v="S"/>
    <n v="0.13"/>
    <n v="0.1"/>
    <n v="4.43"/>
    <n v="2.6230000000000002"/>
    <n v="7.0529999999999999"/>
    <n v="4"/>
    <n v="120"/>
    <n v="0"/>
    <n v="5"/>
    <m/>
    <x v="0"/>
    <s v="ELOR53026512OLYMPIANEL"/>
    <s v="Electro Oriente S. A."/>
    <x v="5"/>
    <x v="5"/>
    <s v="C.T. San Francisco"/>
    <x v="40"/>
    <x v="0"/>
    <x v="0"/>
    <x v="78"/>
    <x v="0"/>
    <s v="Instalado"/>
    <s v="Operativo"/>
    <s v="Distribuidora"/>
    <x v="0"/>
    <x v="0"/>
    <x v="0"/>
    <x v="0"/>
    <s v="Estatal"/>
    <s v="LORETO"/>
    <s v="LORETO"/>
    <s v="MARISCAL RAMÓN CASTILLA"/>
    <s v="PEVAS"/>
    <n v="0"/>
    <x v="0"/>
    <n v="0"/>
    <x v="0"/>
    <n v="0"/>
    <x v="0"/>
    <x v="0"/>
    <n v="7.0529999999999999"/>
    <n v="7.0530000000000002E-3"/>
    <m/>
    <n v="1.0833333333333334E-2"/>
    <n v="8.3333333333333332E-3"/>
    <n v="7.6479999999999997"/>
    <n v="0"/>
    <n v="20"/>
    <s v="BASE DE DATOS"/>
    <m/>
  </r>
  <r>
    <s v="20"/>
    <x v="1"/>
    <s v="ELOR"/>
    <s v="53026919"/>
    <s v="53026919"/>
    <x v="0"/>
    <s v="Olympian OLY 1091"/>
    <s v="S"/>
    <n v="0.13200000000000001"/>
    <n v="0.1"/>
    <n v="0"/>
    <n v="0"/>
    <n v="0"/>
    <n v="2"/>
    <n v="0"/>
    <n v="0"/>
    <n v="0"/>
    <m/>
    <x v="0"/>
    <s v="ELOR53026919Olympian OLY 1091EL"/>
    <s v="Electro Oriente S. A."/>
    <x v="5"/>
    <x v="5"/>
    <s v="C. T. Islandia"/>
    <x v="41"/>
    <x v="0"/>
    <x v="0"/>
    <x v="81"/>
    <x v="0"/>
    <n v="0"/>
    <s v="Operativo"/>
    <s v="Distribuidora"/>
    <x v="0"/>
    <x v="0"/>
    <x v="0"/>
    <x v="0"/>
    <s v="Estatal"/>
    <s v="LORETO"/>
    <s v="LORETO"/>
    <s v="MARISCAL RAMÓN CASTILLA"/>
    <s v="YAVARI"/>
    <n v="0"/>
    <x v="0"/>
    <n v="0"/>
    <x v="0"/>
    <n v="0"/>
    <x v="0"/>
    <x v="0"/>
    <n v="0"/>
    <n v="0"/>
    <m/>
    <n v="1.1000000000000001E-2"/>
    <n v="8.3333333333333332E-3"/>
    <n v="7.6479999999999997"/>
    <n v="0"/>
    <n v="20"/>
    <s v="BASE DE DATOS"/>
    <m/>
  </r>
  <r>
    <s v="20"/>
    <x v="1"/>
    <s v="ELOR"/>
    <s v="53026919"/>
    <s v="53026919"/>
    <x v="0"/>
    <s v="Perkins1 R014001C"/>
    <s v="S"/>
    <n v="0.13600000000000001"/>
    <n v="0.1"/>
    <n v="7.6310000000000002"/>
    <n v="12.21"/>
    <n v="19.841000000000001"/>
    <n v="9"/>
    <n v="377"/>
    <n v="0"/>
    <n v="7"/>
    <m/>
    <x v="0"/>
    <s v="ELOR53026919Perkins1 R014001CEL"/>
    <s v="Electro Oriente S. A."/>
    <x v="5"/>
    <x v="5"/>
    <s v="C. T. Islandia"/>
    <x v="41"/>
    <x v="0"/>
    <x v="0"/>
    <x v="79"/>
    <x v="0"/>
    <n v="0"/>
    <s v="Operativo"/>
    <s v="Distribuidora"/>
    <x v="0"/>
    <x v="0"/>
    <x v="0"/>
    <x v="0"/>
    <s v="Estatal"/>
    <s v="LORETO"/>
    <s v="LORETO"/>
    <s v="MARISCAL RAMÓN CASTILLA"/>
    <s v="YAVARI"/>
    <n v="0"/>
    <x v="0"/>
    <n v="0"/>
    <x v="0"/>
    <n v="0"/>
    <x v="0"/>
    <x v="0"/>
    <n v="19.841000000000001"/>
    <n v="1.9841000000000001E-2"/>
    <m/>
    <n v="1.1333333333333334E-2"/>
    <n v="8.3333333333333332E-3"/>
    <n v="7.6479999999999997"/>
    <n v="0"/>
    <n v="20"/>
    <s v="BASE DE DATOS"/>
    <m/>
  </r>
  <r>
    <s v="20"/>
    <x v="1"/>
    <s v="ELOR"/>
    <s v="53026919"/>
    <s v="53026919"/>
    <x v="0"/>
    <s v="Perkins2 R013699C"/>
    <s v="S"/>
    <n v="0.13600000000000001"/>
    <n v="0.1"/>
    <n v="7.6539999999999999"/>
    <n v="12.244999999999999"/>
    <n v="19.899000000000001"/>
    <n v="9"/>
    <n v="3.77"/>
    <n v="0"/>
    <n v="6"/>
    <m/>
    <x v="0"/>
    <s v="ELOR53026919Perkins2 R013699CEL"/>
    <s v="Electro Oriente S. A."/>
    <x v="5"/>
    <x v="5"/>
    <s v="C. T. Islandia"/>
    <x v="41"/>
    <x v="0"/>
    <x v="0"/>
    <x v="80"/>
    <x v="0"/>
    <n v="0"/>
    <s v="Operativo"/>
    <s v="Distribuidora"/>
    <x v="0"/>
    <x v="0"/>
    <x v="0"/>
    <x v="0"/>
    <s v="Estatal"/>
    <s v="LORETO"/>
    <s v="LORETO"/>
    <s v="MARISCAL RAMÓN CASTILLA"/>
    <s v="YAVARI"/>
    <n v="0"/>
    <x v="0"/>
    <n v="0"/>
    <x v="0"/>
    <n v="0"/>
    <x v="0"/>
    <x v="0"/>
    <n v="19.899000000000001"/>
    <n v="1.9899E-2"/>
    <m/>
    <n v="1.1333333333333334E-2"/>
    <n v="8.3333333333333332E-3"/>
    <n v="7.6479999999999997"/>
    <n v="0"/>
    <n v="20"/>
    <s v="BASE DE DATOS"/>
    <m/>
  </r>
  <r>
    <s v="20"/>
    <x v="1"/>
    <s v="ELOR"/>
    <s v="43095299"/>
    <s v="43095299"/>
    <x v="0"/>
    <s v="Perkins1 U489142C"/>
    <s v="S"/>
    <n v="3.1E-2"/>
    <n v="2.5000000000000001E-2"/>
    <n v="1.238"/>
    <n v="0"/>
    <n v="1.238"/>
    <n v="9"/>
    <n v="122"/>
    <n v="0"/>
    <n v="0"/>
    <m/>
    <x v="0"/>
    <s v="ELOR43095299Perkins1 U489142CEL"/>
    <s v="Electro Oriente S. A."/>
    <x v="5"/>
    <x v="5"/>
    <s v="C. T. Petropolis"/>
    <x v="42"/>
    <x v="0"/>
    <x v="0"/>
    <x v="82"/>
    <x v="0"/>
    <s v="Instalado"/>
    <s v="Operativo"/>
    <s v="Distribuidora"/>
    <x v="0"/>
    <x v="0"/>
    <x v="0"/>
    <x v="0"/>
    <s v="Estatal"/>
    <s v="LORETO"/>
    <s v="LORETO"/>
    <s v="MRCAL. R. CASTILLA"/>
    <s v="YAVARI"/>
    <n v="0"/>
    <x v="0"/>
    <n v="0"/>
    <x v="0"/>
    <n v="0"/>
    <x v="0"/>
    <x v="0"/>
    <n v="1.238"/>
    <n v="1.238E-3"/>
    <m/>
    <n v="2.5833333333333333E-3"/>
    <n v="2.0833333333333333E-3"/>
    <n v="7.6479999999999997"/>
    <n v="0"/>
    <n v="20"/>
    <s v="BASE DE DATOS"/>
    <m/>
  </r>
  <r>
    <s v="20"/>
    <x v="1"/>
    <s v="ELOR"/>
    <s v="43095299"/>
    <s v="43095299"/>
    <x v="0"/>
    <s v="Perkins2 U487536C"/>
    <s v="S"/>
    <n v="3.1E-2"/>
    <n v="2.5000000000000001E-2"/>
    <n v="0"/>
    <n v="0"/>
    <n v="0"/>
    <n v="0"/>
    <n v="0"/>
    <n v="0"/>
    <n v="0"/>
    <m/>
    <x v="0"/>
    <s v="ELOR43095299Perkins2 U487536CEL"/>
    <s v="Electro Oriente S. A."/>
    <x v="5"/>
    <x v="5"/>
    <s v="C. T. Petropolis"/>
    <x v="42"/>
    <x v="0"/>
    <x v="0"/>
    <x v="83"/>
    <x v="0"/>
    <s v="Instalado"/>
    <s v="Operativo"/>
    <s v="Distribuidora"/>
    <x v="0"/>
    <x v="0"/>
    <x v="0"/>
    <x v="0"/>
    <s v="Estatal"/>
    <s v="LORETO"/>
    <s v="LORETO"/>
    <s v="MRCAL. R. CASTILLA"/>
    <s v="YAVARI"/>
    <n v="0"/>
    <x v="0"/>
    <n v="0"/>
    <x v="0"/>
    <n v="0"/>
    <x v="0"/>
    <x v="0"/>
    <n v="0"/>
    <n v="0"/>
    <m/>
    <n v="2.5833333333333333E-3"/>
    <n v="2.0833333333333333E-3"/>
    <n v="7.6479999999999997"/>
    <n v="0"/>
    <n v="20"/>
    <s v="BASE DE DATOS"/>
    <m/>
  </r>
  <r>
    <s v="20"/>
    <x v="1"/>
    <s v="ELOR"/>
    <s v="53023414"/>
    <s v="53023414"/>
    <x v="0"/>
    <s v="Cat-1 3406"/>
    <s v="N"/>
    <n v="0.27500000000000002"/>
    <n v="0"/>
    <n v="0"/>
    <n v="0"/>
    <n v="0"/>
    <n v="0"/>
    <n v="0"/>
    <n v="0"/>
    <n v="0"/>
    <m/>
    <x v="0"/>
    <s v="ELOR53023414Cat-1 3406EL"/>
    <s v="Electro Oriente S. A."/>
    <x v="5"/>
    <x v="5"/>
    <s v="C. T. El Estrecho"/>
    <x v="43"/>
    <x v="0"/>
    <x v="0"/>
    <x v="84"/>
    <x v="0"/>
    <s v="Instalado"/>
    <s v="Operativo"/>
    <s v="Distribuidora"/>
    <x v="0"/>
    <x v="0"/>
    <x v="0"/>
    <x v="0"/>
    <s v="Estatal"/>
    <s v="LORETO"/>
    <s v="LORETO"/>
    <s v="MARISCAL RAMÓN CASTILLA"/>
    <s v="MARISCAL RAMÓN CASTILLA"/>
    <s v="EL ESTRECHO"/>
    <x v="0"/>
    <n v="0"/>
    <x v="0"/>
    <n v="0"/>
    <x v="0"/>
    <x v="0"/>
    <n v="0"/>
    <n v="0"/>
    <m/>
    <n v="2.2916666666666669E-2"/>
    <n v="0"/>
    <n v="7.6479999999999997"/>
    <n v="0"/>
    <n v="20"/>
    <s v="BASE DE DATOS"/>
    <m/>
  </r>
  <r>
    <s v="20"/>
    <x v="1"/>
    <s v="ELOR"/>
    <s v="53023414"/>
    <s v="53023414"/>
    <x v="0"/>
    <s v="Cat-2 3306"/>
    <s v="N"/>
    <n v="0.22500000000000001"/>
    <n v="0"/>
    <n v="0"/>
    <n v="0"/>
    <n v="0"/>
    <n v="0"/>
    <n v="0"/>
    <n v="0"/>
    <n v="0"/>
    <m/>
    <x v="0"/>
    <s v="ELOR53023414Cat-2 3306EL"/>
    <s v="Electro Oriente S. A."/>
    <x v="5"/>
    <x v="5"/>
    <s v="C. T. El Estrecho"/>
    <x v="43"/>
    <x v="0"/>
    <x v="0"/>
    <x v="85"/>
    <x v="0"/>
    <s v="Instalado"/>
    <s v="Operativo"/>
    <s v="Distribuidora"/>
    <x v="0"/>
    <x v="0"/>
    <x v="0"/>
    <x v="0"/>
    <s v="Estatal"/>
    <s v="LORETO"/>
    <s v="LORETO"/>
    <s v="MARISCAL RAMÓN CASTILLA"/>
    <s v="MARISCAL RAMÓN CASTILLA"/>
    <s v="EL ESTRECHO"/>
    <x v="0"/>
    <n v="0"/>
    <x v="0"/>
    <n v="0"/>
    <x v="0"/>
    <x v="0"/>
    <n v="0"/>
    <n v="0"/>
    <m/>
    <n v="1.8749999999999999E-2"/>
    <n v="0"/>
    <n v="7.6479999999999997"/>
    <n v="0"/>
    <n v="20"/>
    <s v="BASE DE DATOS"/>
    <m/>
  </r>
  <r>
    <s v="20"/>
    <x v="1"/>
    <s v="ELOR"/>
    <s v="53023414"/>
    <s v="53023414"/>
    <x v="0"/>
    <s v="Volvo 03"/>
    <s v="S"/>
    <n v="0.36399999999999999"/>
    <n v="0.32500000000000001"/>
    <n v="24.966999999999999"/>
    <n v="49.415999999999997"/>
    <n v="74.382999999999996"/>
    <n v="0"/>
    <n v="432"/>
    <n v="0"/>
    <n v="10"/>
    <m/>
    <x v="0"/>
    <s v="ELOR53023414Volvo 03EL"/>
    <s v="Electro Oriente S. A."/>
    <x v="5"/>
    <x v="5"/>
    <s v="C. T. El Estrecho"/>
    <x v="43"/>
    <x v="0"/>
    <x v="0"/>
    <x v="86"/>
    <x v="0"/>
    <s v="Instalado"/>
    <s v="Operativo"/>
    <s v="Distribuidora"/>
    <x v="0"/>
    <x v="0"/>
    <x v="0"/>
    <x v="0"/>
    <s v="Estatal"/>
    <s v="LORETO"/>
    <s v="LORETO"/>
    <s v="MARISCAL RAMÓN CASTILLA"/>
    <s v="MARISCAL RAMÓN CASTILLA"/>
    <s v="EL ESTRECHO"/>
    <x v="0"/>
    <n v="0"/>
    <x v="0"/>
    <n v="0"/>
    <x v="0"/>
    <x v="0"/>
    <n v="74.382999999999996"/>
    <n v="7.4382999999999991E-2"/>
    <m/>
    <n v="3.0333333333333334E-2"/>
    <n v="4.7499999999999994E-2"/>
    <n v="7.6479999999999997"/>
    <n v="0"/>
    <n v="20"/>
    <s v="BASE DE DATOS"/>
    <m/>
  </r>
  <r>
    <s v="20"/>
    <x v="1"/>
    <s v="ELOR"/>
    <s v="33011093"/>
    <s v="33011093"/>
    <x v="0"/>
    <s v="Cat.3512 Dita"/>
    <s v="S"/>
    <n v="0.5"/>
    <n v="0.46"/>
    <n v="30.96"/>
    <n v="56.56"/>
    <n v="87.52"/>
    <n v="2"/>
    <n v="352"/>
    <n v="0"/>
    <n v="10"/>
    <m/>
    <x v="0"/>
    <s v="ELOR33011093Cat.3512 DitaEL"/>
    <s v="Electro Oriente S. A."/>
    <x v="5"/>
    <x v="5"/>
    <s v="C. T. Contamana"/>
    <x v="44"/>
    <x v="0"/>
    <x v="0"/>
    <x v="87"/>
    <x v="0"/>
    <s v="Instalado"/>
    <s v="Operativo"/>
    <s v="Distribuidora"/>
    <x v="0"/>
    <x v="0"/>
    <x v="0"/>
    <x v="0"/>
    <s v="Estatal"/>
    <s v="LORETO"/>
    <s v="LORETO"/>
    <s v="UCAYALI"/>
    <s v="CONTAMANA"/>
    <n v="0"/>
    <x v="0"/>
    <n v="0"/>
    <x v="0"/>
    <n v="0"/>
    <x v="0"/>
    <x v="0"/>
    <n v="87.52"/>
    <n v="8.7520000000000001E-2"/>
    <m/>
    <n v="4.1666666666666664E-2"/>
    <n v="3.8333333333333337E-2"/>
    <n v="7.6479999999999997"/>
    <n v="1.4210854715202004E-14"/>
    <n v="20"/>
    <s v="BASE DE DATOS"/>
    <m/>
  </r>
  <r>
    <s v="20"/>
    <x v="1"/>
    <s v="ELOR"/>
    <s v="33011093"/>
    <s v="33011093"/>
    <x v="0"/>
    <s v="Cat.2.3512 Dita"/>
    <s v="S"/>
    <n v="0.5"/>
    <n v="0.32"/>
    <n v="35.200000000000003"/>
    <n v="135.76"/>
    <n v="170.96"/>
    <n v="18"/>
    <n v="645"/>
    <n v="0"/>
    <n v="10"/>
    <m/>
    <x v="0"/>
    <s v="ELOR33011093Cat.2.3512 DitaEL"/>
    <s v="Electro Oriente S. A."/>
    <x v="5"/>
    <x v="5"/>
    <s v="C. T. Contamana"/>
    <x v="44"/>
    <x v="0"/>
    <x v="0"/>
    <x v="88"/>
    <x v="0"/>
    <s v="Instalado"/>
    <s v="Operativo"/>
    <s v="Distribuidora"/>
    <x v="0"/>
    <x v="0"/>
    <x v="0"/>
    <x v="0"/>
    <s v="Estatal"/>
    <s v="LORETO"/>
    <s v="LORETO"/>
    <s v="UCAYALI"/>
    <s v="CONTAMANA"/>
    <n v="0"/>
    <x v="0"/>
    <n v="0"/>
    <x v="0"/>
    <n v="0"/>
    <x v="0"/>
    <x v="0"/>
    <n v="170.96"/>
    <n v="0.17096"/>
    <m/>
    <n v="4.1666666666666664E-2"/>
    <n v="2.6666666666666668E-2"/>
    <n v="7.6479999999999997"/>
    <n v="-2.8421709430404007E-14"/>
    <n v="20"/>
    <s v="BASE DE DATOS"/>
    <m/>
  </r>
  <r>
    <s v="20"/>
    <x v="1"/>
    <s v="ELOR"/>
    <s v="33011093"/>
    <s v="33011093"/>
    <x v="0"/>
    <s v="CAT. D3512"/>
    <s v="N"/>
    <n v="0.65"/>
    <n v="0"/>
    <n v="0"/>
    <n v="0"/>
    <n v="0"/>
    <n v="0"/>
    <n v="0"/>
    <n v="0"/>
    <n v="0"/>
    <m/>
    <x v="0"/>
    <s v="ELOR33011093CAT. D3512EL"/>
    <s v="Electro Oriente S. A."/>
    <x v="5"/>
    <x v="5"/>
    <s v="C. T. Contamana"/>
    <x v="44"/>
    <x v="0"/>
    <x v="0"/>
    <x v="89"/>
    <x v="0"/>
    <s v="Instalado"/>
    <s v="Operativo"/>
    <s v="Distribuidora"/>
    <x v="0"/>
    <x v="0"/>
    <x v="0"/>
    <x v="0"/>
    <s v="Estatal"/>
    <s v="LORETO"/>
    <s v="LORETO"/>
    <s v="UCAYALI"/>
    <s v="CONTAMANA"/>
    <n v="0"/>
    <x v="0"/>
    <n v="0"/>
    <x v="0"/>
    <n v="0"/>
    <x v="0"/>
    <x v="0"/>
    <n v="0"/>
    <n v="0"/>
    <m/>
    <n v="7.2222222222222229E-2"/>
    <n v="0"/>
    <n v="7.6479999999999997"/>
    <n v="0"/>
    <n v="20"/>
    <s v="BASE DE DATOS"/>
    <m/>
  </r>
  <r>
    <s v="20"/>
    <x v="1"/>
    <s v="ELOR"/>
    <s v="33011093"/>
    <s v="33011093"/>
    <x v="0"/>
    <s v="VolvoPenta TWD1643G"/>
    <s v="S"/>
    <n v="0.6"/>
    <n v="0.4"/>
    <n v="42.286999999999999"/>
    <n v="160.624"/>
    <n v="202.911"/>
    <n v="3"/>
    <n v="651"/>
    <n v="0"/>
    <n v="9"/>
    <m/>
    <x v="0"/>
    <s v="ELOR33011093VolvoPenta TWD1643GEL"/>
    <s v="Electro Oriente S. A."/>
    <x v="5"/>
    <x v="5"/>
    <s v="C. T. Contamana"/>
    <x v="44"/>
    <x v="0"/>
    <x v="0"/>
    <x v="90"/>
    <x v="0"/>
    <s v="Instalado"/>
    <s v="Operativo"/>
    <s v="Distribuidora"/>
    <x v="0"/>
    <x v="0"/>
    <x v="0"/>
    <x v="0"/>
    <s v="Estatal"/>
    <s v="LORETO"/>
    <s v="LORETO"/>
    <s v="UCAYALI"/>
    <s v="CONTAMANA"/>
    <n v="0"/>
    <x v="0"/>
    <n v="0"/>
    <x v="0"/>
    <n v="0"/>
    <x v="0"/>
    <x v="0"/>
    <n v="202.911"/>
    <n v="0.20291100000000001"/>
    <m/>
    <n v="4.9999999999999996E-2"/>
    <n v="3.3333333333333333E-2"/>
    <n v="7.6479999999999997"/>
    <n v="0"/>
    <n v="20"/>
    <s v="BASE DE DATOS"/>
    <m/>
  </r>
  <r>
    <s v="20"/>
    <x v="1"/>
    <s v="ELOR"/>
    <s v="33011093"/>
    <s v="33011093"/>
    <x v="0"/>
    <s v="Cat.6 3516B 0141"/>
    <s v="N"/>
    <n v="2"/>
    <n v="0"/>
    <n v="0"/>
    <n v="0"/>
    <n v="0"/>
    <n v="0"/>
    <n v="0"/>
    <n v="0"/>
    <n v="0"/>
    <m/>
    <x v="0"/>
    <s v="ELOR33011093Cat.6 3516B 0141EL"/>
    <s v="Electro Oriente S. A."/>
    <x v="5"/>
    <x v="5"/>
    <s v="C. T. Contamana"/>
    <x v="44"/>
    <x v="0"/>
    <x v="0"/>
    <x v="91"/>
    <x v="0"/>
    <s v="Instalado"/>
    <s v="Operativo"/>
    <s v="Distribuidora"/>
    <x v="0"/>
    <x v="0"/>
    <x v="0"/>
    <x v="0"/>
    <s v="Estatal"/>
    <s v="LORETO"/>
    <s v="LORETO"/>
    <s v="UCAYALI"/>
    <s v="CONTAMANA"/>
    <n v="0"/>
    <x v="0"/>
    <n v="0"/>
    <x v="0"/>
    <n v="0"/>
    <x v="0"/>
    <x v="0"/>
    <n v="0"/>
    <n v="0"/>
    <m/>
    <n v="0.16666666666666666"/>
    <n v="6.6666666666666666E-2"/>
    <n v="7.6479999999999997"/>
    <n v="0"/>
    <n v="20"/>
    <s v="BASE DE DATOS"/>
    <m/>
  </r>
  <r>
    <s v="20"/>
    <x v="1"/>
    <s v="ELOR"/>
    <s v="33011093"/>
    <s v="33011093"/>
    <x v="0"/>
    <s v="Cat.5-C15-07183"/>
    <s v="S"/>
    <n v="0.45500000000000002"/>
    <n v="0.39"/>
    <n v="29.46"/>
    <n v="50.98"/>
    <n v="80.44"/>
    <n v="16"/>
    <n v="348"/>
    <n v="0"/>
    <n v="26"/>
    <m/>
    <x v="0"/>
    <s v="ELOR33011093Cat.5-C15-07183EL"/>
    <s v="Electro Oriente S. A."/>
    <x v="5"/>
    <x v="5"/>
    <s v="C. T. Contamana"/>
    <x v="44"/>
    <x v="0"/>
    <x v="0"/>
    <x v="92"/>
    <x v="0"/>
    <s v="Instalado"/>
    <s v="Operativo"/>
    <s v="Distribuidora"/>
    <x v="0"/>
    <x v="0"/>
    <x v="0"/>
    <x v="0"/>
    <s v="Estatal"/>
    <s v="LORETO"/>
    <s v="LORETO"/>
    <s v="UCAYALI"/>
    <s v="CONTAMANA"/>
    <n v="0"/>
    <x v="0"/>
    <n v="0"/>
    <x v="0"/>
    <n v="0"/>
    <x v="0"/>
    <x v="0"/>
    <n v="80.44"/>
    <n v="8.0439999999999998E-2"/>
    <m/>
    <n v="3.7916666666666668E-2"/>
    <n v="3.2500000000000001E-2"/>
    <n v="7.6479999999999997"/>
    <n v="0"/>
    <n v="20"/>
    <s v="BASE DE DATOS"/>
    <m/>
  </r>
  <r>
    <s v="20"/>
    <x v="1"/>
    <s v="ELOR"/>
    <s v="43096499"/>
    <s v="43096499"/>
    <x v="0"/>
    <s v="Cat.C18 G6B20736"/>
    <s v="S"/>
    <n v="0.5"/>
    <n v="0.45"/>
    <n v="10.821999999999999"/>
    <n v="75.751000000000005"/>
    <n v="86.572999999999993"/>
    <n v="5"/>
    <n v="691"/>
    <n v="0.4"/>
    <n v="48"/>
    <m/>
    <x v="0"/>
    <s v="ELOR43096499Cat.C18 G6B20736EL"/>
    <s v="Electro Oriente S. A."/>
    <x v="5"/>
    <x v="5"/>
    <s v="C.T. ORELLANA"/>
    <x v="45"/>
    <x v="0"/>
    <x v="0"/>
    <x v="93"/>
    <x v="0"/>
    <s v="Instalado"/>
    <s v="Operativo"/>
    <s v="Distribuidora"/>
    <x v="0"/>
    <x v="0"/>
    <x v="0"/>
    <x v="0"/>
    <s v="Estatal"/>
    <s v="LORETO"/>
    <s v="LORETO"/>
    <s v="UCAYALI"/>
    <s v="VARGAS GUERRA"/>
    <n v="0"/>
    <x v="0"/>
    <n v="0"/>
    <x v="0"/>
    <n v="0"/>
    <x v="0"/>
    <x v="0"/>
    <n v="86.572999999999993"/>
    <n v="8.6572999999999997E-2"/>
    <m/>
    <n v="4.1666666666666664E-2"/>
    <n v="0"/>
    <n v="7.6479999999999997"/>
    <n v="1.4210854715202004E-14"/>
    <n v="20"/>
    <s v="BASE DE DATOS"/>
    <m/>
  </r>
  <r>
    <s v="20"/>
    <x v="1"/>
    <s v="ELOR"/>
    <s v="43096499"/>
    <s v="43096499"/>
    <x v="0"/>
    <s v="Perkins 2506AE15TAG"/>
    <s v="N"/>
    <n v="0.46800000000000003"/>
    <n v="0"/>
    <n v="0"/>
    <n v="0"/>
    <n v="0"/>
    <n v="0"/>
    <n v="0"/>
    <n v="0"/>
    <n v="0"/>
    <m/>
    <x v="0"/>
    <s v="ELOR43096499Perkins 2506AE15TAGEL"/>
    <s v="Electro Oriente S. A."/>
    <x v="5"/>
    <x v="5"/>
    <s v="C.T. ORELLANA"/>
    <x v="45"/>
    <x v="0"/>
    <x v="0"/>
    <x v="94"/>
    <x v="0"/>
    <s v="Instalado"/>
    <s v="Operativo"/>
    <s v="Distribuidora"/>
    <x v="0"/>
    <x v="0"/>
    <x v="0"/>
    <x v="0"/>
    <s v="Estatal"/>
    <s v="LORETO"/>
    <s v="LORETO"/>
    <s v="UCAYALI"/>
    <s v="VARGAS GUERRA"/>
    <n v="0"/>
    <x v="0"/>
    <n v="0"/>
    <x v="0"/>
    <n v="0"/>
    <x v="0"/>
    <x v="0"/>
    <n v="0"/>
    <n v="0"/>
    <m/>
    <n v="3.9E-2"/>
    <n v="0"/>
    <n v="7.6479999999999997"/>
    <n v="0"/>
    <n v="20"/>
    <s v="BASE DE DATOS"/>
    <m/>
  </r>
  <r>
    <s v="20"/>
    <x v="1"/>
    <s v="ELOR"/>
    <s v="43094699"/>
    <s v="43094699"/>
    <x v="0"/>
    <s v="Volvo Penta RVM364"/>
    <s v="N"/>
    <n v="0.36399999999999999"/>
    <n v="0"/>
    <n v="0"/>
    <n v="0"/>
    <n v="0"/>
    <n v="0"/>
    <n v="0"/>
    <n v="0"/>
    <n v="0"/>
    <m/>
    <x v="0"/>
    <s v="ELOR43094699Volvo Penta RVM364EL"/>
    <s v="Electro Oriente S. A."/>
    <x v="5"/>
    <x v="5"/>
    <s v="C. T. Indiana"/>
    <x v="46"/>
    <x v="0"/>
    <x v="0"/>
    <x v="95"/>
    <x v="0"/>
    <s v="Instalado"/>
    <s v="Operativo"/>
    <s v="Distribuidora"/>
    <x v="0"/>
    <x v="0"/>
    <x v="0"/>
    <x v="0"/>
    <s v="Estatal"/>
    <s v="LORETO"/>
    <s v="LORETO"/>
    <s v="MAYNAS"/>
    <s v="INDIANA"/>
    <n v="0"/>
    <x v="0"/>
    <n v="0"/>
    <x v="0"/>
    <n v="0"/>
    <x v="0"/>
    <x v="0"/>
    <n v="0"/>
    <n v="0"/>
    <m/>
    <n v="3.0333333333333334E-2"/>
    <n v="0"/>
    <n v="7.6479999999999997"/>
    <n v="0"/>
    <n v="20"/>
    <s v="BASE DE DATOS"/>
    <m/>
  </r>
  <r>
    <s v="20"/>
    <x v="1"/>
    <s v="ELOR"/>
    <s v="43094699"/>
    <s v="43094699"/>
    <x v="0"/>
    <s v="Volvo2 CAD1641GE"/>
    <s v="N"/>
    <n v="0.45600000000000002"/>
    <n v="0"/>
    <n v="0"/>
    <n v="0"/>
    <n v="0"/>
    <n v="0"/>
    <n v="0"/>
    <n v="0"/>
    <n v="0"/>
    <m/>
    <x v="0"/>
    <s v="ELOR43094699Volvo2 CAD1641GEEL"/>
    <s v="Electro Oriente S. A."/>
    <x v="5"/>
    <x v="5"/>
    <s v="C. T. Indiana"/>
    <x v="46"/>
    <x v="0"/>
    <x v="0"/>
    <x v="96"/>
    <x v="0"/>
    <s v="Instalado"/>
    <s v="Operativo"/>
    <s v="Distribuidora"/>
    <x v="0"/>
    <x v="0"/>
    <x v="0"/>
    <x v="0"/>
    <s v="Estatal"/>
    <s v="LORETO"/>
    <s v="LORETO"/>
    <s v="MAYNAS"/>
    <s v="INDIANA"/>
    <n v="0"/>
    <x v="0"/>
    <n v="0"/>
    <x v="0"/>
    <n v="0"/>
    <x v="0"/>
    <x v="0"/>
    <n v="0"/>
    <n v="0"/>
    <m/>
    <n v="3.7999999999999999E-2"/>
    <n v="0"/>
    <n v="7.6479999999999997"/>
    <n v="0"/>
    <n v="20"/>
    <s v="BASE DE DATOS"/>
    <m/>
  </r>
  <r>
    <s v="20"/>
    <x v="1"/>
    <s v="ELOR"/>
    <s v="43094699"/>
    <s v="43094699"/>
    <x v="0"/>
    <s v="Cat.5-3412STA-16860"/>
    <s v="S"/>
    <n v="0.72499999999999998"/>
    <n v="0.6"/>
    <n v="2.5750000000000002"/>
    <n v="18.026"/>
    <n v="20.600999999999999"/>
    <n v="0"/>
    <n v="139"/>
    <n v="0"/>
    <n v="37"/>
    <m/>
    <x v="0"/>
    <s v="ELOR43094699Cat.5-3412STA-16860EL"/>
    <s v="Electro Oriente S. A."/>
    <x v="5"/>
    <x v="5"/>
    <s v="C. T. Indiana"/>
    <x v="46"/>
    <x v="0"/>
    <x v="0"/>
    <x v="97"/>
    <x v="0"/>
    <n v="0"/>
    <s v="Operativo"/>
    <s v="Distribuidora"/>
    <x v="0"/>
    <x v="0"/>
    <x v="0"/>
    <x v="0"/>
    <s v="Estatal"/>
    <s v="LORETO"/>
    <s v="LORETO"/>
    <s v="MAYNAS"/>
    <s v="INDIANA"/>
    <n v="0"/>
    <x v="0"/>
    <n v="0"/>
    <x v="0"/>
    <n v="0"/>
    <x v="0"/>
    <x v="0"/>
    <n v="20.600999999999999"/>
    <n v="2.0600999999999998E-2"/>
    <m/>
    <n v="6.0416666666666667E-2"/>
    <n v="4.9999999999999996E-2"/>
    <n v="7.6479999999999997"/>
    <n v="0"/>
    <n v="20"/>
    <s v="BASE DE DATOS"/>
    <m/>
  </r>
  <r>
    <s v="20"/>
    <x v="1"/>
    <s v="ELOR"/>
    <s v="43094699"/>
    <s v="43094699"/>
    <x v="0"/>
    <s v="Vol.3 Pent TWD1643G"/>
    <s v="S"/>
    <n v="0.6"/>
    <n v="0.45"/>
    <n v="18.061"/>
    <n v="126.426"/>
    <n v="144.48699999999999"/>
    <n v="0"/>
    <n v="665"/>
    <n v="0"/>
    <n v="0"/>
    <m/>
    <x v="0"/>
    <s v="ELOR43094699Vol.3 Pent TWD1643GEL"/>
    <s v="Electro Oriente S. A."/>
    <x v="5"/>
    <x v="5"/>
    <s v="C. T. Indiana"/>
    <x v="46"/>
    <x v="0"/>
    <x v="0"/>
    <x v="98"/>
    <x v="0"/>
    <n v="0"/>
    <s v="Operativo"/>
    <s v="Distribuidora"/>
    <x v="0"/>
    <x v="0"/>
    <x v="0"/>
    <x v="0"/>
    <s v="Estatal"/>
    <s v="LORETO"/>
    <s v="LORETO"/>
    <s v="MAYNAS"/>
    <s v="INDIANA"/>
    <n v="0"/>
    <x v="0"/>
    <n v="0"/>
    <x v="0"/>
    <n v="0"/>
    <x v="0"/>
    <x v="0"/>
    <n v="144.48699999999999"/>
    <n v="0.144487"/>
    <m/>
    <n v="4.9999999999999996E-2"/>
    <n v="3.7499999999999999E-2"/>
    <n v="7.6479999999999997"/>
    <n v="0"/>
    <n v="20"/>
    <s v="BASE DE DATOS"/>
    <m/>
  </r>
  <r>
    <s v="20"/>
    <x v="1"/>
    <s v="ELOR"/>
    <s v="33011193"/>
    <s v="33011193"/>
    <x v="0"/>
    <s v="CUMMINS"/>
    <s v="S"/>
    <n v="0.6"/>
    <n v="0.3"/>
    <n v="31.24"/>
    <n v="131.94"/>
    <n v="163.18"/>
    <n v="4"/>
    <n v="529"/>
    <n v="0"/>
    <n v="13"/>
    <m/>
    <x v="0"/>
    <s v="ELOR33011193CUMMINSEL"/>
    <s v="Electro Oriente S. A."/>
    <x v="5"/>
    <x v="5"/>
    <s v="C. T. Nauta"/>
    <x v="47"/>
    <x v="0"/>
    <x v="0"/>
    <x v="2"/>
    <x v="0"/>
    <s v="Instalado"/>
    <s v="Operativo"/>
    <s v="Distribuidora"/>
    <x v="0"/>
    <x v="0"/>
    <x v="0"/>
    <x v="0"/>
    <s v="Estatal"/>
    <s v="LORETO"/>
    <s v="LORETO"/>
    <s v="LORETO"/>
    <s v="NAUTA"/>
    <n v="0"/>
    <x v="0"/>
    <n v="0"/>
    <x v="0"/>
    <n v="0"/>
    <x v="0"/>
    <x v="0"/>
    <n v="163.18"/>
    <n v="0.16318000000000002"/>
    <m/>
    <n v="4.9999999999999996E-2"/>
    <n v="2.4999999999999998E-2"/>
    <n v="7.6479999999999997"/>
    <n v="0"/>
    <n v="20"/>
    <s v="BASE DE DATOS"/>
    <m/>
  </r>
  <r>
    <s v="20"/>
    <x v="1"/>
    <s v="ELOR"/>
    <s v="33011193"/>
    <s v="33011193"/>
    <x v="0"/>
    <s v="MTU-1 1200DS Detroi"/>
    <s v="N"/>
    <n v="1.2250000000000001"/>
    <n v="0"/>
    <n v="0"/>
    <n v="0"/>
    <n v="0"/>
    <n v="0"/>
    <n v="0"/>
    <n v="0"/>
    <n v="0"/>
    <m/>
    <x v="0"/>
    <s v="ELOR33011193MTU-1 1200DS DetroiEL"/>
    <s v="Electro Oriente S. A."/>
    <x v="5"/>
    <x v="5"/>
    <s v="C. T. Nauta"/>
    <x v="47"/>
    <x v="0"/>
    <x v="0"/>
    <x v="99"/>
    <x v="0"/>
    <s v="Instalado"/>
    <s v="Operativo"/>
    <s v="Distribuidora"/>
    <x v="0"/>
    <x v="0"/>
    <x v="0"/>
    <x v="0"/>
    <s v="Estatal"/>
    <s v="LORETO"/>
    <s v="LORETO"/>
    <s v="LORETO"/>
    <s v="NAUTA"/>
    <n v="0"/>
    <x v="0"/>
    <n v="0"/>
    <x v="0"/>
    <n v="0"/>
    <x v="0"/>
    <x v="0"/>
    <n v="0"/>
    <n v="0"/>
    <m/>
    <n v="0.10208333333333335"/>
    <n v="0"/>
    <n v="7.6479999999999997"/>
    <n v="0"/>
    <n v="20"/>
    <s v="BASE DE DATOS"/>
    <m/>
  </r>
  <r>
    <s v="20"/>
    <x v="1"/>
    <s v="ELOR"/>
    <s v="33011193"/>
    <s v="33011193"/>
    <x v="0"/>
    <s v="MTU=2 1200DS Detroi"/>
    <s v="S"/>
    <n v="1.2250000000000001"/>
    <n v="1"/>
    <n v="250.25700000000001"/>
    <n v="65.882999999999996"/>
    <n v="316.14"/>
    <n v="12"/>
    <n v="577"/>
    <n v="0"/>
    <n v="80"/>
    <m/>
    <x v="0"/>
    <s v="ELOR33011193MTU=2 1200DS DetroiEL"/>
    <s v="Electro Oriente S. A."/>
    <x v="5"/>
    <x v="5"/>
    <s v="C. T. Nauta"/>
    <x v="47"/>
    <x v="0"/>
    <x v="0"/>
    <x v="100"/>
    <x v="0"/>
    <s v="Instalado"/>
    <s v="Operativo"/>
    <s v="Distribuidora"/>
    <x v="0"/>
    <x v="0"/>
    <x v="0"/>
    <x v="0"/>
    <s v="Estatal"/>
    <s v="LORETO"/>
    <s v="LORETO"/>
    <s v="LORETO"/>
    <s v="NAUTA"/>
    <n v="0"/>
    <x v="0"/>
    <n v="0"/>
    <x v="0"/>
    <n v="0"/>
    <x v="0"/>
    <x v="0"/>
    <n v="316.14"/>
    <n v="0.31613999999999998"/>
    <m/>
    <n v="0.10208333333333335"/>
    <n v="8.3333333333333329E-2"/>
    <n v="7.6479999999999997"/>
    <n v="0"/>
    <n v="20"/>
    <s v="BASE DE DATOS"/>
    <m/>
  </r>
  <r>
    <s v="20"/>
    <x v="1"/>
    <s v="ELOR"/>
    <s v="33011193"/>
    <s v="33011193"/>
    <x v="0"/>
    <s v="Cat. 3512 Dita"/>
    <s v="S"/>
    <n v="0.5"/>
    <n v="0.25"/>
    <n v="82.054000000000002"/>
    <n v="21.602"/>
    <n v="103.65600000000001"/>
    <n v="0"/>
    <n v="345"/>
    <n v="0"/>
    <n v="0"/>
    <m/>
    <x v="0"/>
    <s v="ELOR33011193Cat. 3512 DitaEL"/>
    <s v="Electro Oriente S. A."/>
    <x v="5"/>
    <x v="5"/>
    <s v="C. T. Nauta"/>
    <x v="47"/>
    <x v="0"/>
    <x v="0"/>
    <x v="101"/>
    <x v="0"/>
    <s v="Instalado"/>
    <s v="Operativo"/>
    <s v="Distribuidora"/>
    <x v="0"/>
    <x v="0"/>
    <x v="0"/>
    <x v="0"/>
    <s v="Estatal"/>
    <s v="LORETO"/>
    <s v="LORETO"/>
    <s v="LORETO"/>
    <s v="NAUTA"/>
    <n v="0"/>
    <x v="0"/>
    <n v="0"/>
    <x v="0"/>
    <n v="0"/>
    <x v="0"/>
    <x v="0"/>
    <n v="103.65600000000001"/>
    <n v="0.10365600000000001"/>
    <m/>
    <n v="4.1666666666666664E-2"/>
    <n v="2.0833333333333332E-2"/>
    <n v="7.6479999999999997"/>
    <n v="0"/>
    <n v="20"/>
    <s v="BASE DE DATOS"/>
    <m/>
  </r>
  <r>
    <s v="20"/>
    <x v="1"/>
    <s v="ELOR"/>
    <s v="33010993"/>
    <s v="33010993"/>
    <x v="0"/>
    <s v="Cat.1-3512(.208)"/>
    <s v="S"/>
    <n v="0.5"/>
    <n v="0.25"/>
    <n v="19.68"/>
    <n v="19.28"/>
    <n v="38.96"/>
    <n v="4"/>
    <n v="155"/>
    <n v="0"/>
    <n v="92"/>
    <m/>
    <x v="0"/>
    <s v="ELOR33010993Cat.1-3512(.208)EL"/>
    <s v="Electro Oriente S. A."/>
    <x v="5"/>
    <x v="5"/>
    <s v="C. T. Requena"/>
    <x v="48"/>
    <x v="0"/>
    <x v="0"/>
    <x v="102"/>
    <x v="0"/>
    <s v="Instalado"/>
    <s v="Operativo"/>
    <s v="Distribuidora"/>
    <x v="0"/>
    <x v="0"/>
    <x v="0"/>
    <x v="0"/>
    <s v="Estatal"/>
    <s v="LORETO"/>
    <s v="LORETO"/>
    <s v="REQUENA"/>
    <s v="REQUENA"/>
    <n v="0"/>
    <x v="0"/>
    <n v="0"/>
    <x v="0"/>
    <n v="0"/>
    <x v="0"/>
    <x v="0"/>
    <n v="38.96"/>
    <n v="3.8960000000000002E-2"/>
    <m/>
    <n v="4.1666666666666664E-2"/>
    <n v="2.0833333333333332E-2"/>
    <n v="7.6479999999999997"/>
    <n v="0"/>
    <n v="20"/>
    <s v="BASE DE DATOS"/>
    <m/>
  </r>
  <r>
    <s v="20"/>
    <x v="1"/>
    <s v="ELOR"/>
    <s v="33010993"/>
    <s v="33010993"/>
    <x v="0"/>
    <s v="Cat.3-3512(.219)"/>
    <s v="S"/>
    <n v="0.5"/>
    <n v="0.3"/>
    <n v="0.4"/>
    <n v="1.28"/>
    <n v="1.68"/>
    <n v="0"/>
    <n v="7.3"/>
    <n v="0"/>
    <n v="13"/>
    <m/>
    <x v="0"/>
    <s v="ELOR33010993Cat.3-3512(.219)EL"/>
    <s v="Electro Oriente S. A."/>
    <x v="5"/>
    <x v="5"/>
    <s v="C. T. Requena"/>
    <x v="48"/>
    <x v="0"/>
    <x v="0"/>
    <x v="103"/>
    <x v="0"/>
    <s v="Instalado"/>
    <s v="Operativo"/>
    <s v="Distribuidora"/>
    <x v="0"/>
    <x v="0"/>
    <x v="0"/>
    <x v="0"/>
    <s v="Estatal"/>
    <s v="LORETO"/>
    <s v="LORETO"/>
    <s v="REQUENA"/>
    <s v="REQUENA"/>
    <n v="0"/>
    <x v="0"/>
    <n v="0"/>
    <x v="0"/>
    <n v="0"/>
    <x v="0"/>
    <x v="0"/>
    <n v="1.68"/>
    <n v="1.6799999999999999E-3"/>
    <m/>
    <n v="4.1666666666666664E-2"/>
    <n v="2.4999999999999998E-2"/>
    <n v="7.6479999999999997"/>
    <n v="2.2204460492503131E-16"/>
    <n v="20"/>
    <s v="BASE DE DATOS"/>
    <m/>
  </r>
  <r>
    <s v="20"/>
    <x v="1"/>
    <s v="ELOR"/>
    <s v="33010993"/>
    <s v="33010993"/>
    <x v="0"/>
    <s v="MTU 1200DS"/>
    <s v="S"/>
    <n v="1.2250000000000001"/>
    <n v="1"/>
    <n v="252.154"/>
    <n v="147.57499999999999"/>
    <n v="399.72899999999998"/>
    <n v="16"/>
    <n v="680"/>
    <n v="0"/>
    <n v="85"/>
    <m/>
    <x v="0"/>
    <s v="ELOR33010993MTU 1200DSEL"/>
    <s v="Electro Oriente S. A."/>
    <x v="5"/>
    <x v="5"/>
    <s v="C. T. Requena"/>
    <x v="48"/>
    <x v="0"/>
    <x v="0"/>
    <x v="104"/>
    <x v="0"/>
    <s v="Instalado"/>
    <s v="Operativo"/>
    <s v="Distribuidora"/>
    <x v="0"/>
    <x v="0"/>
    <x v="0"/>
    <x v="0"/>
    <s v="Estatal"/>
    <s v="LORETO"/>
    <s v="LORETO"/>
    <s v="REQUENA"/>
    <s v="REQUENA"/>
    <n v="0"/>
    <x v="0"/>
    <n v="0"/>
    <x v="0"/>
    <n v="0"/>
    <x v="0"/>
    <x v="0"/>
    <n v="399.72899999999998"/>
    <n v="0.399729"/>
    <m/>
    <n v="0.10208333333333335"/>
    <n v="8.3333333333333329E-2"/>
    <n v="7.6479999999999997"/>
    <n v="0"/>
    <n v="20"/>
    <s v="BASE DE DATOS"/>
    <m/>
  </r>
  <r>
    <s v="20"/>
    <x v="1"/>
    <s v="ELOR"/>
    <s v="33010993"/>
    <s v="33010993"/>
    <x v="0"/>
    <s v="CUMMINS 4"/>
    <s v="S"/>
    <n v="0.6"/>
    <n v="0.45700000000000002"/>
    <n v="39.46"/>
    <n v="98.38"/>
    <n v="137.84"/>
    <n v="15"/>
    <n v="472.25"/>
    <n v="0"/>
    <n v="102"/>
    <m/>
    <x v="0"/>
    <s v="ELOR33010993CUMMINS 4EL"/>
    <s v="Electro Oriente S. A."/>
    <x v="5"/>
    <x v="5"/>
    <s v="C. T. Requena"/>
    <x v="48"/>
    <x v="0"/>
    <x v="0"/>
    <x v="105"/>
    <x v="0"/>
    <s v="Instalado"/>
    <s v="Operativo"/>
    <s v="Distribuidora"/>
    <x v="0"/>
    <x v="0"/>
    <x v="0"/>
    <x v="0"/>
    <s v="Estatal"/>
    <s v="LORETO"/>
    <s v="LORETO"/>
    <s v="REQUENA"/>
    <s v="REQUENA"/>
    <n v="0"/>
    <x v="0"/>
    <n v="0"/>
    <x v="0"/>
    <n v="0"/>
    <x v="0"/>
    <x v="0"/>
    <n v="137.84"/>
    <n v="0.13783999999999999"/>
    <m/>
    <n v="4.9999999999999996E-2"/>
    <n v="3.8083333333333337E-2"/>
    <n v="7.6479999999999997"/>
    <n v="0"/>
    <n v="20"/>
    <s v="BASE DE DATOS"/>
    <m/>
  </r>
  <r>
    <s v="20"/>
    <x v="1"/>
    <s v="ELOR"/>
    <s v="33010993"/>
    <s v="33010993"/>
    <x v="0"/>
    <s v="CAT 6-3516B-139"/>
    <s v="S"/>
    <n v="2"/>
    <n v="1"/>
    <n v="0"/>
    <n v="0"/>
    <n v="0"/>
    <n v="0"/>
    <n v="0"/>
    <n v="0"/>
    <n v="0"/>
    <m/>
    <x v="0"/>
    <s v="ELOR33010993CAT 6-3516B-139EL"/>
    <s v="Electro Oriente S. A."/>
    <x v="5"/>
    <x v="5"/>
    <s v="C. T. Requena"/>
    <x v="48"/>
    <x v="0"/>
    <x v="0"/>
    <x v="106"/>
    <x v="0"/>
    <s v="Instalado"/>
    <s v="Operativo"/>
    <s v="Distribuidora"/>
    <x v="0"/>
    <x v="0"/>
    <x v="0"/>
    <x v="0"/>
    <s v="Estatal"/>
    <s v="LORETO"/>
    <s v="LORETO"/>
    <s v="REQUENA"/>
    <s v="REQUENA"/>
    <n v="0"/>
    <x v="0"/>
    <n v="0"/>
    <x v="0"/>
    <n v="0"/>
    <x v="0"/>
    <x v="0"/>
    <n v="0"/>
    <n v="0"/>
    <m/>
    <n v="0.16666666666666666"/>
    <n v="8.3333333333333329E-2"/>
    <n v="7.6479999999999997"/>
    <n v="0"/>
    <n v="20"/>
    <s v="BASE DE DATOS"/>
    <m/>
  </r>
  <r>
    <s v="20"/>
    <x v="1"/>
    <s v="ELOR"/>
    <s v="43094599"/>
    <s v="43094599"/>
    <x v="0"/>
    <s v="CUMMINS_1 C200(050)"/>
    <s v="N"/>
    <n v="0.20799999999999999"/>
    <n v="0"/>
    <n v="0"/>
    <n v="0"/>
    <n v="0"/>
    <n v="0"/>
    <n v="0"/>
    <n v="0"/>
    <n v="0"/>
    <m/>
    <x v="0"/>
    <s v="ELOR43094599CUMMINS_1 C200(050)EL"/>
    <s v="Electro Oriente S. A."/>
    <x v="5"/>
    <x v="5"/>
    <s v="C. T. Tamshiyacu"/>
    <x v="49"/>
    <x v="0"/>
    <x v="0"/>
    <x v="107"/>
    <x v="0"/>
    <s v="Instalado"/>
    <s v="Operativo"/>
    <s v="Distribuidora"/>
    <x v="0"/>
    <x v="0"/>
    <x v="0"/>
    <x v="0"/>
    <s v="Estatal"/>
    <s v="LORETO"/>
    <s v="LORETO"/>
    <s v="MAYNAS"/>
    <s v="FERNANDO LORES"/>
    <n v="0"/>
    <x v="0"/>
    <n v="0"/>
    <x v="0"/>
    <n v="0"/>
    <x v="0"/>
    <x v="0"/>
    <n v="0"/>
    <n v="0"/>
    <m/>
    <n v="1.7333333333333333E-2"/>
    <n v="1.2499999999999999E-2"/>
    <n v="7.6479999999999997"/>
    <n v="0"/>
    <n v="20"/>
    <s v="BASE DE DATOS"/>
    <m/>
  </r>
  <r>
    <s v="20"/>
    <x v="1"/>
    <s v="ELOR"/>
    <s v="43094599"/>
    <s v="43094599"/>
    <x v="0"/>
    <s v="CUMMINS_2 C200(026)"/>
    <s v="S"/>
    <n v="0.20799999999999999"/>
    <n v="0.15"/>
    <n v="4.758"/>
    <n v="33.308"/>
    <n v="38.066000000000003"/>
    <n v="8"/>
    <n v="622"/>
    <n v="0"/>
    <n v="19"/>
    <m/>
    <x v="0"/>
    <s v="ELOR43094599CUMMINS_2 C200(026)EL"/>
    <s v="Electro Oriente S. A."/>
    <x v="5"/>
    <x v="5"/>
    <s v="C. T. Tamshiyacu"/>
    <x v="49"/>
    <x v="0"/>
    <x v="0"/>
    <x v="108"/>
    <x v="0"/>
    <s v="Instalado"/>
    <s v="Operativo"/>
    <s v="Distribuidora"/>
    <x v="0"/>
    <x v="0"/>
    <x v="0"/>
    <x v="0"/>
    <s v="Estatal"/>
    <s v="LORETO"/>
    <s v="LORETO"/>
    <s v="MAYNAS"/>
    <s v="FERNANDO LORES"/>
    <n v="0"/>
    <x v="0"/>
    <n v="0"/>
    <x v="0"/>
    <n v="0"/>
    <x v="0"/>
    <x v="0"/>
    <n v="38.066000000000003"/>
    <n v="3.8066000000000003E-2"/>
    <m/>
    <n v="1.7333333333333333E-2"/>
    <n v="1.2499999999999999E-2"/>
    <n v="7.6479999999999997"/>
    <n v="0"/>
    <n v="20"/>
    <s v="BASE DE DATOS"/>
    <m/>
  </r>
  <r>
    <s v="20"/>
    <x v="1"/>
    <s v="ELOR"/>
    <s v="43094599"/>
    <s v="43094599"/>
    <x v="0"/>
    <s v="Cat. C9-180"/>
    <s v="S"/>
    <n v="0.18"/>
    <n v="0.15"/>
    <n v="0.96299999999999997"/>
    <n v="6.7389999999999999"/>
    <n v="7.702"/>
    <n v="4"/>
    <n v="130"/>
    <n v="0"/>
    <n v="14"/>
    <m/>
    <x v="0"/>
    <s v="ELOR43094599Cat. C9-180EL"/>
    <s v="Electro Oriente S. A."/>
    <x v="5"/>
    <x v="5"/>
    <s v="C. T. Tamshiyacu"/>
    <x v="49"/>
    <x v="0"/>
    <x v="0"/>
    <x v="109"/>
    <x v="0"/>
    <s v="Instalado"/>
    <s v="Operativo"/>
    <s v="Distribuidora"/>
    <x v="0"/>
    <x v="0"/>
    <x v="0"/>
    <x v="0"/>
    <s v="Estatal"/>
    <s v="LORETO"/>
    <s v="LORETO"/>
    <s v="MAYNAS"/>
    <s v="FERNANDO LORES"/>
    <n v="0"/>
    <x v="0"/>
    <n v="0"/>
    <x v="0"/>
    <n v="0"/>
    <x v="0"/>
    <x v="0"/>
    <n v="7.702"/>
    <n v="7.7019999999999996E-3"/>
    <m/>
    <n v="1.4999999999999999E-2"/>
    <n v="1.2499999999999999E-2"/>
    <n v="7.6479999999999997"/>
    <n v="0"/>
    <n v="20"/>
    <s v="BASE DE DATOS"/>
    <m/>
  </r>
  <r>
    <s v="20"/>
    <x v="1"/>
    <s v="ELOR"/>
    <s v="43094599"/>
    <s v="43094599"/>
    <x v="0"/>
    <s v="Volvo PentaTWD1010G"/>
    <s v="S"/>
    <n v="0.21"/>
    <n v="0.15"/>
    <n v="9.0419999999999998"/>
    <n v="63.296999999999997"/>
    <n v="72.338999999999999"/>
    <n v="16"/>
    <n v="680"/>
    <n v="0"/>
    <n v="43"/>
    <m/>
    <x v="0"/>
    <s v="ELOR43094599Volvo PentaTWD1010GEL"/>
    <s v="Electro Oriente S. A."/>
    <x v="5"/>
    <x v="5"/>
    <s v="C. T. Tamshiyacu"/>
    <x v="49"/>
    <x v="0"/>
    <x v="0"/>
    <x v="110"/>
    <x v="0"/>
    <s v="Instalado"/>
    <s v="Inoperativo"/>
    <s v="Distribuidora"/>
    <x v="0"/>
    <x v="0"/>
    <x v="0"/>
    <x v="0"/>
    <s v="Estatal"/>
    <s v="LORETO"/>
    <s v="LORETO"/>
    <s v="MAYNAS"/>
    <s v="FERNANDO LORES"/>
    <n v="0"/>
    <x v="0"/>
    <n v="0"/>
    <x v="0"/>
    <n v="0"/>
    <x v="0"/>
    <x v="0"/>
    <n v="72.338999999999999"/>
    <n v="7.2339000000000001E-2"/>
    <m/>
    <n v="1.7499999999999998E-2"/>
    <n v="1.2499999999999999E-2"/>
    <n v="7.6479999999999997"/>
    <n v="0"/>
    <n v="20"/>
    <s v="BASE DE DATOS"/>
    <m/>
  </r>
  <r>
    <s v="20"/>
    <x v="1"/>
    <s v="ELOR"/>
    <s v="53023514"/>
    <s v="53023514"/>
    <x v="0"/>
    <s v="OLYMPIAN"/>
    <s v="S"/>
    <n v="0.04"/>
    <n v="0.03"/>
    <n v="0.79800000000000004"/>
    <n v="2.4E-2"/>
    <n v="0.82199999999999995"/>
    <n v="5"/>
    <n v="174"/>
    <n v="0"/>
    <n v="3"/>
    <m/>
    <x v="0"/>
    <s v="ELOR53023514OLYMPIANEL"/>
    <s v="Electro Oriente S. A."/>
    <x v="5"/>
    <x v="5"/>
    <s v="C. T. Gran Peru"/>
    <x v="50"/>
    <x v="0"/>
    <x v="0"/>
    <x v="78"/>
    <x v="0"/>
    <s v="Instalado"/>
    <s v="Operativo"/>
    <s v="Distribuidora"/>
    <x v="0"/>
    <x v="0"/>
    <x v="0"/>
    <x v="0"/>
    <s v="Estatal"/>
    <s v="LORETO"/>
    <s v="LORETO"/>
    <s v="MAYNAS"/>
    <s v="FERNANDO LORES"/>
    <s v="GRAN PERÚ"/>
    <x v="0"/>
    <n v="0"/>
    <x v="0"/>
    <n v="0"/>
    <x v="0"/>
    <x v="0"/>
    <n v="0.82199999999999995"/>
    <n v="8.2199999999999992E-4"/>
    <m/>
    <n v="3.3333333333333335E-3"/>
    <n v="2.5000000000000001E-3"/>
    <n v="7.6479999999999997"/>
    <n v="1.1102230246251565E-16"/>
    <n v="20"/>
    <s v="BASE DE DATOS"/>
    <m/>
  </r>
  <r>
    <s v="20"/>
    <x v="1"/>
    <s v="ELOR"/>
    <s v="33010893"/>
    <s v="33010893"/>
    <x v="0"/>
    <s v="CAT 3516(G1)"/>
    <s v="S"/>
    <n v="1"/>
    <n v="0.95"/>
    <n v="0"/>
    <n v="0"/>
    <n v="0"/>
    <n v="0"/>
    <n v="0"/>
    <n v="0"/>
    <n v="0"/>
    <m/>
    <x v="1"/>
    <s v="ELOR33010893CAT 3516(G1)EL"/>
    <s v="Electro Oriente S. A."/>
    <x v="5"/>
    <x v="5"/>
    <s v="C. T. Yurimaguas"/>
    <x v="53"/>
    <x v="0"/>
    <x v="0"/>
    <x v="112"/>
    <x v="0"/>
    <s v="Instalado"/>
    <s v="Operativo"/>
    <s v="Distribuidora"/>
    <x v="0"/>
    <x v="1"/>
    <x v="0"/>
    <x v="0"/>
    <s v="Estatal"/>
    <s v="LORETO"/>
    <s v="LORETO"/>
    <s v="ALTO AMAZONAS"/>
    <s v="YURIMAGUAS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1"/>
    <s v="ELOR"/>
    <s v="33010893"/>
    <s v="33010893"/>
    <x v="0"/>
    <s v="CAT2 3512 TA(G2)"/>
    <s v="S"/>
    <n v="0.5"/>
    <n v="0.4"/>
    <n v="0"/>
    <n v="0"/>
    <n v="0"/>
    <n v="0"/>
    <n v="0"/>
    <n v="0"/>
    <n v="0"/>
    <m/>
    <x v="1"/>
    <s v="ELOR33010893CAT2 3512 TA(G2)EL"/>
    <s v="Electro Oriente S. A."/>
    <x v="5"/>
    <x v="5"/>
    <s v="C. T. Yurimaguas"/>
    <x v="53"/>
    <x v="0"/>
    <x v="0"/>
    <x v="115"/>
    <x v="0"/>
    <s v="Instalado"/>
    <s v="Operativo"/>
    <s v="Distribuidora"/>
    <x v="0"/>
    <x v="1"/>
    <x v="0"/>
    <x v="0"/>
    <s v="Estatal"/>
    <s v="LORETO"/>
    <s v="LORETO"/>
    <s v="ALTO AMAZONAS"/>
    <s v="YURIMAGUAS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1"/>
    <s v="ELOR"/>
    <s v="33010893"/>
    <s v="33010893"/>
    <x v="0"/>
    <s v="CAT.2 D-3512(G4)"/>
    <s v="S"/>
    <n v="0.5"/>
    <n v="0.45"/>
    <n v="0"/>
    <n v="0"/>
    <n v="0"/>
    <n v="0"/>
    <n v="0"/>
    <n v="0"/>
    <n v="0"/>
    <m/>
    <x v="1"/>
    <s v="ELOR33010893CAT.2 D-3512(G4)EL"/>
    <s v="Electro Oriente S. A."/>
    <x v="5"/>
    <x v="5"/>
    <s v="C. T. Yurimaguas"/>
    <x v="53"/>
    <x v="0"/>
    <x v="0"/>
    <x v="114"/>
    <x v="0"/>
    <s v="Instalado"/>
    <s v="Operativo"/>
    <s v="Distribuidora"/>
    <x v="0"/>
    <x v="1"/>
    <x v="0"/>
    <x v="0"/>
    <s v="Estatal"/>
    <s v="LORETO"/>
    <s v="LORETO"/>
    <s v="ALTO AMAZONAS"/>
    <s v="YURIMAGUAS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1"/>
    <s v="ELOR"/>
    <s v="33011293"/>
    <s v="33011293"/>
    <x v="0"/>
    <s v="Wartsila 1"/>
    <s v="S"/>
    <n v="6.24"/>
    <n v="6"/>
    <n v="0"/>
    <n v="0"/>
    <n v="0"/>
    <n v="0"/>
    <n v="0"/>
    <n v="0"/>
    <n v="0"/>
    <m/>
    <x v="0"/>
    <s v="ELOR33011293Wartsila 1EL"/>
    <s v="Electro Oriente S. A."/>
    <x v="5"/>
    <x v="5"/>
    <s v="C. T. Tarapoto"/>
    <x v="52"/>
    <x v="0"/>
    <x v="0"/>
    <x v="7"/>
    <x v="0"/>
    <s v="Instalado"/>
    <s v="Operativo"/>
    <s v="Distribuidora"/>
    <x v="0"/>
    <x v="1"/>
    <x v="0"/>
    <x v="0"/>
    <s v="Estatal"/>
    <s v="SAN MARTÍN"/>
    <s v="SAN MARTÍN"/>
    <s v="SAN MARTIN"/>
    <s v="LA BANDA DE SHILCAYO"/>
    <n v="0"/>
    <x v="2"/>
    <n v="0"/>
    <x v="0"/>
    <n v="0"/>
    <x v="0"/>
    <x v="0"/>
    <n v="0"/>
    <n v="0"/>
    <m/>
    <n v="0.52"/>
    <n v="0.5"/>
    <n v="7.6479999999999997"/>
    <n v="0"/>
    <n v="20"/>
    <s v="BASE DE DATOS"/>
    <m/>
  </r>
  <r>
    <s v="20"/>
    <x v="1"/>
    <s v="ELOR"/>
    <s v="33011293"/>
    <s v="33011293"/>
    <x v="0"/>
    <s v="Wartsila 2"/>
    <s v="S"/>
    <n v="6.24"/>
    <n v="6"/>
    <n v="0"/>
    <n v="0.36699999999999999"/>
    <n v="0.36699999999999999"/>
    <n v="0"/>
    <n v="0"/>
    <n v="0"/>
    <n v="0"/>
    <m/>
    <x v="0"/>
    <s v="ELOR33011293Wartsila 2EL"/>
    <s v="Electro Oriente S. A."/>
    <x v="5"/>
    <x v="5"/>
    <s v="C. T. Tarapoto"/>
    <x v="52"/>
    <x v="0"/>
    <x v="0"/>
    <x v="8"/>
    <x v="0"/>
    <s v="Instalado"/>
    <s v="Operativo"/>
    <s v="Distribuidora"/>
    <x v="0"/>
    <x v="1"/>
    <x v="0"/>
    <x v="0"/>
    <s v="Estatal"/>
    <s v="SAN MARTÍN"/>
    <s v="SAN MARTÍN"/>
    <s v="SAN MARTIN"/>
    <s v="LA BANDA DE SHILCAYO"/>
    <n v="0"/>
    <x v="2"/>
    <n v="0"/>
    <x v="0"/>
    <n v="0"/>
    <x v="0"/>
    <x v="0"/>
    <n v="0.36699999999999999"/>
    <n v="3.6699999999999998E-4"/>
    <m/>
    <n v="0.52"/>
    <n v="0.5"/>
    <n v="7.6479999999999997"/>
    <n v="0"/>
    <n v="20"/>
    <s v="BASE DE DATOS"/>
    <m/>
  </r>
  <r>
    <s v="20"/>
    <x v="1"/>
    <s v="ELOR"/>
    <s v="33011593"/>
    <s v="33011593"/>
    <x v="0"/>
    <s v="EMD"/>
    <s v="N"/>
    <n v="2.5"/>
    <n v="0"/>
    <n v="0"/>
    <n v="0"/>
    <n v="0"/>
    <n v="0"/>
    <n v="0"/>
    <n v="0"/>
    <n v="0"/>
    <m/>
    <x v="0"/>
    <s v="ELOR33011593EMDEL"/>
    <s v="Electro Oriente S. A."/>
    <x v="5"/>
    <x v="5"/>
    <s v="C. T. Bellavista"/>
    <x v="51"/>
    <x v="0"/>
    <x v="0"/>
    <x v="111"/>
    <x v="0"/>
    <s v="Instalado"/>
    <s v="Inoperativo"/>
    <s v="Distribuidora"/>
    <x v="0"/>
    <x v="1"/>
    <x v="0"/>
    <x v="0"/>
    <s v="Estatal"/>
    <s v="SAN MARTÍN"/>
    <s v="SAN MARTÍN"/>
    <s v="BELLAVISTA"/>
    <s v="BELLAVISTA"/>
    <n v="0"/>
    <x v="0"/>
    <n v="0"/>
    <x v="0"/>
    <n v="0"/>
    <x v="0"/>
    <x v="0"/>
    <n v="0"/>
    <n v="0"/>
    <m/>
    <n v="0.20833333333333334"/>
    <n v="0.13333333333333333"/>
    <n v="7.6479999999999997"/>
    <n v="0"/>
    <n v="20"/>
    <s v="BASE DE DATOS"/>
    <m/>
  </r>
  <r>
    <s v="20"/>
    <x v="1"/>
    <s v="ELOR"/>
    <s v="43047494"/>
    <s v="43047494"/>
    <x v="0"/>
    <s v="CAT C-18"/>
    <s v="S"/>
    <n v="0.5"/>
    <n v="0.5"/>
    <n v="44.286000000000001"/>
    <n v="0"/>
    <n v="44.286000000000001"/>
    <n v="6"/>
    <n v="203"/>
    <n v="0"/>
    <n v="10"/>
    <m/>
    <x v="0"/>
    <s v="ELOR43047494CAT C-18EL"/>
    <s v="Electro Oriente S. A."/>
    <x v="5"/>
    <x v="5"/>
    <s v="C. T. Lagunas"/>
    <x v="54"/>
    <x v="0"/>
    <x v="0"/>
    <x v="116"/>
    <x v="0"/>
    <s v="Instalado"/>
    <s v="Operativo"/>
    <s v="Distribuidora"/>
    <x v="0"/>
    <x v="0"/>
    <x v="0"/>
    <x v="0"/>
    <s v="Estatal"/>
    <s v="LORETO"/>
    <s v="LORETO"/>
    <s v="ALTO AMAZONAS"/>
    <s v="LAGUNAS"/>
    <n v="0"/>
    <x v="0"/>
    <n v="0"/>
    <x v="0"/>
    <n v="0"/>
    <x v="0"/>
    <x v="0"/>
    <n v="44.286000000000001"/>
    <n v="4.4285999999999999E-2"/>
    <m/>
    <n v="4.1666666666666664E-2"/>
    <n v="3.7499999999999999E-2"/>
    <n v="7.6479999999999997"/>
    <n v="0"/>
    <n v="20"/>
    <s v="BASE DE DATOS"/>
    <m/>
  </r>
  <r>
    <s v="20"/>
    <x v="1"/>
    <s v="ELOR"/>
    <s v="43047494"/>
    <s v="43047494"/>
    <x v="0"/>
    <s v="Cat. D-3512&lt;G3&gt;"/>
    <s v="S"/>
    <n v="0.5"/>
    <n v="0.45"/>
    <n v="27.733000000000001"/>
    <n v="0"/>
    <n v="27.733000000000001"/>
    <n v="0"/>
    <n v="138"/>
    <n v="0"/>
    <n v="0"/>
    <m/>
    <x v="0"/>
    <s v="ELOR43047494Cat. D-3512&lt;G3&gt;EL"/>
    <s v="Electro Oriente S. A."/>
    <x v="5"/>
    <x v="5"/>
    <s v="C. T. Lagunas"/>
    <x v="54"/>
    <x v="0"/>
    <x v="0"/>
    <x v="117"/>
    <x v="0"/>
    <s v="Instalado"/>
    <s v="Operativo"/>
    <s v="Distribuidora"/>
    <x v="0"/>
    <x v="0"/>
    <x v="0"/>
    <x v="0"/>
    <s v="Estatal"/>
    <s v="LORETO"/>
    <s v="LORETO"/>
    <s v="ALTO AMAZONAS"/>
    <s v="LAGUNAS"/>
    <n v="0"/>
    <x v="0"/>
    <n v="0"/>
    <x v="0"/>
    <n v="0"/>
    <x v="0"/>
    <x v="0"/>
    <n v="27.733000000000001"/>
    <n v="2.7733000000000001E-2"/>
    <m/>
    <n v="4.1666666666666664E-2"/>
    <n v="3.7499999999999999E-2"/>
    <n v="7.6479999999999997"/>
    <n v="0"/>
    <n v="20"/>
    <s v="BASE DE DATOS"/>
    <m/>
  </r>
  <r>
    <s v="20"/>
    <x v="1"/>
    <s v="ELOR"/>
    <s v="43047494"/>
    <s v="43047494"/>
    <x v="0"/>
    <s v="Volvo Penta TAD1630"/>
    <s v="S"/>
    <n v="0.4"/>
    <n v="0.4"/>
    <n v="0"/>
    <n v="20.829000000000001"/>
    <n v="20.829000000000001"/>
    <n v="0"/>
    <n v="130"/>
    <n v="0"/>
    <n v="1"/>
    <m/>
    <x v="0"/>
    <s v="ELOR43047494Volvo Penta TAD1630EL"/>
    <s v="Electro Oriente S. A."/>
    <x v="5"/>
    <x v="5"/>
    <s v="C. T. Lagunas"/>
    <x v="54"/>
    <x v="0"/>
    <x v="0"/>
    <x v="118"/>
    <x v="0"/>
    <s v="Instalado"/>
    <s v="Operativo"/>
    <s v="Distribuidora"/>
    <x v="0"/>
    <x v="0"/>
    <x v="0"/>
    <x v="0"/>
    <s v="Estatal"/>
    <s v="LORETO"/>
    <s v="LORETO"/>
    <s v="ALTO AMAZONAS"/>
    <s v="LAGUNAS"/>
    <n v="0"/>
    <x v="0"/>
    <n v="0"/>
    <x v="0"/>
    <n v="0"/>
    <x v="0"/>
    <x v="0"/>
    <n v="20.829000000000001"/>
    <n v="2.0829E-2"/>
    <m/>
    <n v="3.3333333333333333E-2"/>
    <n v="3.3333333333333333E-2"/>
    <n v="7.6479999999999997"/>
    <n v="0"/>
    <n v="20"/>
    <s v="BASE DE DATOS"/>
    <m/>
  </r>
  <r>
    <s v="20"/>
    <x v="1"/>
    <s v="ELOR"/>
    <s v="53023214"/>
    <s v="53023214"/>
    <x v="0"/>
    <s v="GT 1"/>
    <s v="N"/>
    <n v="0.125"/>
    <n v="0"/>
    <n v="0"/>
    <n v="0"/>
    <n v="0"/>
    <n v="0"/>
    <n v="0"/>
    <n v="0"/>
    <n v="0"/>
    <m/>
    <x v="1"/>
    <s v="ELOR53023214GT 1EL"/>
    <s v="Electro Oriente S. A."/>
    <x v="5"/>
    <x v="5"/>
    <s v="C. T. Tabaconas"/>
    <x v="55"/>
    <x v="0"/>
    <x v="0"/>
    <x v="119"/>
    <x v="0"/>
    <s v="Instalado"/>
    <n v="0"/>
    <s v="Distribuidora"/>
    <x v="0"/>
    <x v="0"/>
    <x v="0"/>
    <x v="0"/>
    <s v="Estatal"/>
    <s v="CAJAMARCA"/>
    <s v="CAJAMARCA"/>
    <s v="SAN IGNACIO"/>
    <s v="TABACONAS"/>
    <s v="TABACONAS"/>
    <x v="0"/>
    <n v="0"/>
    <x v="0"/>
    <n v="0"/>
    <x v="0"/>
    <x v="0"/>
    <n v="0"/>
    <n v="0"/>
    <m/>
    <s v="-"/>
    <s v="-"/>
    <e v="#N/A"/>
    <n v="0"/>
    <n v="20"/>
    <s v="BASE DE DATOS"/>
    <m/>
  </r>
  <r>
    <s v="20"/>
    <x v="1"/>
    <s v="ELOR"/>
    <s v="53202349"/>
    <s v="53202349"/>
    <x v="0"/>
    <s v="CAT 2 3516"/>
    <s v="S"/>
    <n v="2"/>
    <n v="1"/>
    <n v="0"/>
    <n v="0"/>
    <n v="0"/>
    <n v="0"/>
    <n v="0"/>
    <n v="0"/>
    <n v="0"/>
    <m/>
    <x v="0"/>
    <s v="ELOR53202349CAT 2 3516EL"/>
    <s v="Electro Oriente S. A."/>
    <x v="5"/>
    <x v="5"/>
    <s v="C. T. Chachapoyas_ELOR"/>
    <x v="56"/>
    <x v="0"/>
    <x v="0"/>
    <x v="120"/>
    <x v="0"/>
    <s v="Instalado"/>
    <s v="Operativo"/>
    <s v="Distribuidora"/>
    <x v="0"/>
    <x v="0"/>
    <x v="0"/>
    <x v="0"/>
    <s v="Estatal"/>
    <s v="AMAZONAS"/>
    <s v="AMAZONAS"/>
    <s v="CHACHAPOYAS"/>
    <s v="CHACHAPOYAS"/>
    <n v="0"/>
    <x v="0"/>
    <n v="0"/>
    <x v="0"/>
    <n v="0"/>
    <x v="0"/>
    <x v="0"/>
    <n v="0"/>
    <n v="0"/>
    <m/>
    <n v="0.16666666666666666"/>
    <n v="0.125"/>
    <n v="7.6479999999999997"/>
    <n v="0"/>
    <n v="20"/>
    <s v="BASE DE DATOS"/>
    <m/>
  </r>
  <r>
    <s v="20"/>
    <x v="1"/>
    <s v="ELOR"/>
    <s v="53202349"/>
    <s v="53202349"/>
    <x v="0"/>
    <s v="CAT 3 3516"/>
    <s v="S"/>
    <n v="2"/>
    <n v="1"/>
    <n v="0"/>
    <n v="0"/>
    <n v="0"/>
    <n v="0"/>
    <n v="0"/>
    <n v="0"/>
    <n v="0"/>
    <m/>
    <x v="0"/>
    <s v="ELOR53202349CAT 3 3516EL"/>
    <s v="Electro Oriente S. A."/>
    <x v="5"/>
    <x v="5"/>
    <s v="C. T. Chachapoyas_ELOR"/>
    <x v="56"/>
    <x v="0"/>
    <x v="0"/>
    <x v="121"/>
    <x v="0"/>
    <s v="Instalado"/>
    <s v="Operativo"/>
    <s v="Distribuidora"/>
    <x v="0"/>
    <x v="0"/>
    <x v="0"/>
    <x v="0"/>
    <s v="Estatal"/>
    <s v="AMAZONAS"/>
    <s v="AMAZONAS"/>
    <s v="CHACHAPOYAS"/>
    <s v="CHACHAPOYAS"/>
    <n v="0"/>
    <x v="0"/>
    <n v="0"/>
    <x v="0"/>
    <n v="0"/>
    <x v="0"/>
    <x v="0"/>
    <n v="0"/>
    <n v="0"/>
    <m/>
    <n v="0.4"/>
    <n v="0.3"/>
    <n v="7.6479999999999997"/>
    <n v="0"/>
    <n v="20"/>
    <s v="BASE DE DATOS"/>
    <m/>
  </r>
  <r>
    <s v="20"/>
    <x v="1"/>
    <s v="ELOR"/>
    <s v="53202349"/>
    <s v="53202349"/>
    <x v="0"/>
    <s v="CAT 4 3516 DITA"/>
    <s v="S"/>
    <n v="1.25"/>
    <n v="0.6"/>
    <n v="0"/>
    <n v="0"/>
    <n v="0"/>
    <n v="0"/>
    <n v="0"/>
    <n v="0"/>
    <n v="0"/>
    <m/>
    <x v="0"/>
    <s v="ELOR53202349CAT 4 3516 DITAEL"/>
    <s v="Electro Oriente S. A."/>
    <x v="5"/>
    <x v="5"/>
    <s v="C. T. Chachapoyas_ELOR"/>
    <x v="56"/>
    <x v="0"/>
    <x v="0"/>
    <x v="122"/>
    <x v="0"/>
    <s v="Instalado"/>
    <s v="Operativo"/>
    <s v="Distribuidora"/>
    <x v="0"/>
    <x v="0"/>
    <x v="0"/>
    <x v="0"/>
    <s v="Estatal"/>
    <s v="AMAZONAS"/>
    <s v="AMAZONAS"/>
    <s v="CHACHAPOYAS"/>
    <s v="CHACHAPOYAS"/>
    <n v="0"/>
    <x v="0"/>
    <n v="0"/>
    <x v="0"/>
    <n v="0"/>
    <x v="0"/>
    <x v="0"/>
    <n v="0"/>
    <n v="0"/>
    <m/>
    <n v="0.10416666666666667"/>
    <n v="4.9999999999999996E-2"/>
    <n v="7.6479999999999997"/>
    <n v="0"/>
    <n v="20"/>
    <s v="BASE DE DATOS"/>
    <m/>
  </r>
  <r>
    <s v="20"/>
    <x v="1"/>
    <s v="ELOR"/>
    <s v="33010893"/>
    <s v="33010893"/>
    <x v="0"/>
    <s v="CAT. D-3512(G5)"/>
    <s v="S"/>
    <n v="0.5"/>
    <n v="0.4"/>
    <n v="0"/>
    <n v="0"/>
    <n v="0"/>
    <n v="0"/>
    <n v="0"/>
    <n v="0"/>
    <n v="0"/>
    <m/>
    <x v="1"/>
    <s v="ELOR33010893CAT. D-3512(G5)EL"/>
    <s v="Electro Oriente S. A."/>
    <x v="5"/>
    <x v="5"/>
    <s v="C. T. Yurimaguas"/>
    <x v="53"/>
    <x v="0"/>
    <x v="0"/>
    <x v="113"/>
    <x v="0"/>
    <s v="Instalado"/>
    <s v="Operativo"/>
    <s v="Distribuidora"/>
    <x v="0"/>
    <x v="1"/>
    <x v="0"/>
    <x v="0"/>
    <s v="Estatal"/>
    <s v="LORETO"/>
    <s v="LORETO"/>
    <s v="ALTO AMAZONAS"/>
    <s v="YURIMAGUAS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2"/>
    <s v="ELOR"/>
    <s v="65010914"/>
    <s v="65010914"/>
    <x v="0"/>
    <s v="GRUPO 1"/>
    <s v="S"/>
    <n v="1.1000000000000001"/>
    <n v="0.8"/>
    <n v="26.957999999999998"/>
    <n v="0"/>
    <n v="26.957999999999998"/>
    <n v="0"/>
    <n v="46.19"/>
    <n v="0"/>
    <n v="0"/>
    <m/>
    <x v="0"/>
    <s v="ELOR65010914GRUPO 1EL"/>
    <s v="Electro Oriente S. A."/>
    <x v="5"/>
    <x v="5"/>
    <s v="C. T. Juan Velazco Alvarado"/>
    <x v="16"/>
    <x v="0"/>
    <x v="0"/>
    <x v="44"/>
    <x v="0"/>
    <s v="Instalado"/>
    <s v="Operativo"/>
    <s v="Distribuidora"/>
    <x v="0"/>
    <x v="0"/>
    <x v="0"/>
    <x v="0"/>
    <s v="Estatal"/>
    <s v="AMAZONAS"/>
    <s v="AMAZONAS"/>
    <s v="CONDORCANQUI"/>
    <s v="SANTA MARÍA DE NIEVA"/>
    <s v="JUAN VELAZCO ALVARADO"/>
    <x v="0"/>
    <n v="0"/>
    <x v="0"/>
    <n v="0"/>
    <x v="0"/>
    <x v="0"/>
    <n v="26.957999999999998"/>
    <n v="2.6957999999999999E-2"/>
    <m/>
    <n v="9.1666666666666674E-2"/>
    <n v="6.6666666666666666E-2"/>
    <n v="7.6479999999999997"/>
    <n v="0"/>
    <n v="20"/>
    <s v="BASE DE DATOS"/>
    <m/>
  </r>
  <r>
    <s v="20"/>
    <x v="2"/>
    <s v="ELOR"/>
    <s v="53200204"/>
    <s v="53200204"/>
    <x v="0"/>
    <s v="Cat-1_3512"/>
    <s v="S"/>
    <n v="0.5"/>
    <n v="0.35"/>
    <n v="7.056"/>
    <n v="0"/>
    <n v="7.056"/>
    <n v="0"/>
    <n v="42.86"/>
    <n v="0"/>
    <n v="0"/>
    <m/>
    <x v="0"/>
    <s v="ELOR53200204Cat-1_3512EL"/>
    <s v="Electro Oriente S. A."/>
    <x v="5"/>
    <x v="5"/>
    <s v="C. T. Bagua_Grande"/>
    <x v="17"/>
    <x v="0"/>
    <x v="0"/>
    <x v="45"/>
    <x v="0"/>
    <s v="Instalado"/>
    <s v="Operativo"/>
    <s v="Distribuidora"/>
    <x v="0"/>
    <x v="1"/>
    <x v="0"/>
    <x v="0"/>
    <s v="Estatal"/>
    <s v="AMAZONAS"/>
    <s v="AMAZONAS"/>
    <s v="UTCUBAMBA"/>
    <s v="BAGUA GRANDE"/>
    <n v="0"/>
    <x v="0"/>
    <n v="0"/>
    <x v="0"/>
    <n v="0"/>
    <x v="0"/>
    <x v="0"/>
    <n v="7.056"/>
    <n v="7.0559999999999998E-3"/>
    <m/>
    <n v="4.1666666666666664E-2"/>
    <n v="2.9166666666666664E-2"/>
    <n v="7.6479999999999997"/>
    <n v="0"/>
    <n v="20"/>
    <s v="BASE DE DATOS"/>
    <m/>
  </r>
  <r>
    <s v="20"/>
    <x v="2"/>
    <s v="ELOR"/>
    <s v="53200204"/>
    <s v="53200204"/>
    <x v="0"/>
    <s v="Cat-2_3512"/>
    <s v="S"/>
    <n v="0.5"/>
    <n v="0.35"/>
    <n v="3.3919999999999999"/>
    <n v="0"/>
    <n v="3.3919999999999999"/>
    <n v="0"/>
    <n v="8.7799999999999994"/>
    <n v="0"/>
    <n v="0"/>
    <m/>
    <x v="0"/>
    <s v="ELOR53200204Cat-2_3512EL"/>
    <s v="Electro Oriente S. A."/>
    <x v="5"/>
    <x v="5"/>
    <s v="C. T. Bagua_Grande"/>
    <x v="17"/>
    <x v="0"/>
    <x v="0"/>
    <x v="46"/>
    <x v="0"/>
    <s v="Instalado"/>
    <s v="Operativo"/>
    <s v="Distribuidora"/>
    <x v="0"/>
    <x v="1"/>
    <x v="0"/>
    <x v="0"/>
    <s v="Estatal"/>
    <s v="AMAZONAS"/>
    <s v="AMAZONAS"/>
    <s v="UTCUBAMBA"/>
    <s v="BAGUA GRANDE"/>
    <n v="0"/>
    <x v="0"/>
    <n v="0"/>
    <x v="0"/>
    <n v="0"/>
    <x v="0"/>
    <x v="0"/>
    <n v="3.3919999999999999"/>
    <n v="3.392E-3"/>
    <m/>
    <n v="4.1666666666666664E-2"/>
    <n v="2.9166666666666664E-2"/>
    <n v="7.6479999999999997"/>
    <n v="0"/>
    <n v="20"/>
    <s v="BASE DE DATOS"/>
    <m/>
  </r>
  <r>
    <s v="20"/>
    <x v="2"/>
    <s v="ELOR"/>
    <s v="53200204"/>
    <s v="53200204"/>
    <x v="0"/>
    <s v="CAT3_3516"/>
    <s v="S"/>
    <n v="2"/>
    <n v="0.9"/>
    <n v="19.143000000000001"/>
    <n v="0"/>
    <n v="19.143000000000001"/>
    <n v="0"/>
    <n v="18.23"/>
    <n v="0"/>
    <n v="0"/>
    <m/>
    <x v="0"/>
    <s v="ELOR53200204CAT3_3516EL"/>
    <s v="Electro Oriente S. A."/>
    <x v="5"/>
    <x v="5"/>
    <s v="C. T. Bagua_Grande"/>
    <x v="17"/>
    <x v="0"/>
    <x v="0"/>
    <x v="47"/>
    <x v="0"/>
    <s v="Instalado"/>
    <s v="Operativo"/>
    <s v="Distribuidora"/>
    <x v="0"/>
    <x v="1"/>
    <x v="0"/>
    <x v="0"/>
    <s v="Estatal"/>
    <s v="AMAZONAS"/>
    <s v="AMAZONAS"/>
    <s v="UTCUBAMBA"/>
    <s v="BAGUA GRANDE"/>
    <n v="0"/>
    <x v="0"/>
    <n v="0"/>
    <x v="0"/>
    <n v="0"/>
    <x v="0"/>
    <x v="0"/>
    <n v="19.143000000000001"/>
    <n v="1.9143E-2"/>
    <m/>
    <n v="0.16666666666666666"/>
    <n v="7.4999999999999997E-2"/>
    <n v="7.6479999999999997"/>
    <n v="0"/>
    <n v="20"/>
    <s v="BASE DE DATOS"/>
    <m/>
  </r>
  <r>
    <s v="20"/>
    <x v="2"/>
    <s v="ELOR"/>
    <s v="53200204"/>
    <s v="53200204"/>
    <x v="0"/>
    <s v="DETROIT"/>
    <s v="S"/>
    <n v="0.45"/>
    <n v="0.3"/>
    <n v="1.6279999999999999"/>
    <n v="0"/>
    <n v="1.6279999999999999"/>
    <n v="0"/>
    <n v="7.95"/>
    <n v="0"/>
    <n v="0"/>
    <m/>
    <x v="0"/>
    <s v="ELOR53200204DETROITEL"/>
    <s v="Electro Oriente S. A."/>
    <x v="5"/>
    <x v="5"/>
    <s v="C. T. Bagua_Grande"/>
    <x v="17"/>
    <x v="0"/>
    <x v="0"/>
    <x v="48"/>
    <x v="0"/>
    <s v="Instalado"/>
    <s v="Operativo"/>
    <s v="Distribuidora"/>
    <x v="0"/>
    <x v="1"/>
    <x v="0"/>
    <x v="0"/>
    <s v="Estatal"/>
    <s v="AMAZONAS"/>
    <s v="AMAZONAS"/>
    <s v="UTCUBAMBA"/>
    <s v="BAGUA GRANDE"/>
    <n v="0"/>
    <x v="0"/>
    <n v="0"/>
    <x v="0"/>
    <n v="0"/>
    <x v="0"/>
    <x v="0"/>
    <n v="1.6279999999999999"/>
    <n v="1.6279999999999999E-3"/>
    <m/>
    <n v="3.7499999999999999E-2"/>
    <n v="2.4999999999999998E-2"/>
    <n v="7.6479999999999997"/>
    <n v="0"/>
    <n v="20"/>
    <s v="BASE DE DATOS"/>
    <m/>
  </r>
  <r>
    <s v="20"/>
    <x v="2"/>
    <s v="ELOR"/>
    <s v="53026818"/>
    <s v="53026818"/>
    <x v="0"/>
    <s v="CAT2_HUMBOLT"/>
    <s v="S"/>
    <n v="0.7"/>
    <n v="0.5"/>
    <n v="2.8420000000000001"/>
    <n v="0"/>
    <n v="2.8420000000000001"/>
    <n v="0"/>
    <n v="8.85"/>
    <n v="0"/>
    <n v="0"/>
    <m/>
    <x v="0"/>
    <s v="ELOR53026818CAT2_HUMBOLTEL"/>
    <s v="Electro Oriente S. A."/>
    <x v="5"/>
    <x v="5"/>
    <s v="C.T. San Ignacio"/>
    <x v="18"/>
    <x v="0"/>
    <x v="0"/>
    <x v="49"/>
    <x v="0"/>
    <s v="Instalado"/>
    <s v="Operativo"/>
    <s v="Distribuidora"/>
    <x v="0"/>
    <x v="1"/>
    <x v="0"/>
    <x v="0"/>
    <s v="Estatal"/>
    <s v="CAJAMARCA"/>
    <s v="CAJAMARCA"/>
    <s v="SAN IGNACIO"/>
    <s v="SAN IGNACIO"/>
    <s v="SEC. PORTACHUELO"/>
    <x v="0"/>
    <n v="0"/>
    <x v="0"/>
    <n v="0"/>
    <x v="0"/>
    <x v="0"/>
    <n v="2.8420000000000001"/>
    <n v="2.8419999999999999E-3"/>
    <m/>
    <n v="5.8333333333333327E-2"/>
    <n v="4.1666666666666664E-2"/>
    <n v="7.6479999999999997"/>
    <n v="0"/>
    <n v="20"/>
    <s v="BASE DE DATOS"/>
    <m/>
  </r>
  <r>
    <s v="20"/>
    <x v="2"/>
    <s v="ELOR"/>
    <s v="53026818"/>
    <s v="53026818"/>
    <x v="0"/>
    <s v="CAT3_HUMBOLT"/>
    <s v="S"/>
    <n v="1.1000000000000001"/>
    <n v="0.8"/>
    <n v="12.347"/>
    <n v="0"/>
    <n v="12.347"/>
    <n v="0"/>
    <n v="17.010000000000002"/>
    <n v="0"/>
    <n v="0"/>
    <m/>
    <x v="0"/>
    <s v="ELOR53026818CAT3_HUMBOLTEL"/>
    <s v="Electro Oriente S. A."/>
    <x v="5"/>
    <x v="5"/>
    <s v="C.T. San Ignacio"/>
    <x v="18"/>
    <x v="0"/>
    <x v="0"/>
    <x v="50"/>
    <x v="0"/>
    <s v="Instalado"/>
    <s v="Operativo"/>
    <s v="Distribuidora"/>
    <x v="0"/>
    <x v="1"/>
    <x v="0"/>
    <x v="0"/>
    <s v="Estatal"/>
    <s v="CAJAMARCA"/>
    <s v="CAJAMARCA"/>
    <s v="SAN IGNACIO"/>
    <s v="SAN IGNACIO"/>
    <s v="SEC. PORTACHUELO"/>
    <x v="0"/>
    <n v="0"/>
    <x v="0"/>
    <n v="0"/>
    <x v="0"/>
    <x v="0"/>
    <n v="12.347"/>
    <n v="1.2347E-2"/>
    <m/>
    <n v="9.1666666666666674E-2"/>
    <n v="6.6666666666666666E-2"/>
    <n v="7.6479999999999997"/>
    <n v="0"/>
    <n v="20"/>
    <s v="BASE DE DATOS"/>
    <m/>
  </r>
  <r>
    <s v="20"/>
    <x v="2"/>
    <s v="ELOR"/>
    <s v="53026818"/>
    <s v="53026818"/>
    <x v="0"/>
    <s v="CAT4_HUMBOLT"/>
    <s v="S"/>
    <n v="0.7"/>
    <n v="0.5"/>
    <n v="7.2960000000000003"/>
    <n v="0"/>
    <n v="7.2960000000000003"/>
    <n v="0"/>
    <n v="13.96"/>
    <n v="0"/>
    <n v="0"/>
    <m/>
    <x v="0"/>
    <s v="ELOR53026818CAT4_HUMBOLTEL"/>
    <s v="Electro Oriente S. A."/>
    <x v="5"/>
    <x v="5"/>
    <s v="C.T. San Ignacio"/>
    <x v="18"/>
    <x v="0"/>
    <x v="0"/>
    <x v="51"/>
    <x v="0"/>
    <s v="Instalado"/>
    <s v="Operativo"/>
    <s v="Distribuidora"/>
    <x v="0"/>
    <x v="1"/>
    <x v="0"/>
    <x v="0"/>
    <s v="Estatal"/>
    <s v="CAJAMARCA"/>
    <s v="CAJAMARCA"/>
    <s v="SAN IGNACIO"/>
    <s v="SAN IGNACIO"/>
    <s v="SEC. PORTACHUELO"/>
    <x v="0"/>
    <n v="0"/>
    <x v="0"/>
    <n v="0"/>
    <x v="0"/>
    <x v="0"/>
    <n v="7.2960000000000003"/>
    <n v="7.2960000000000004E-3"/>
    <m/>
    <n v="5.8333333333333327E-2"/>
    <n v="4.1666666666666664E-2"/>
    <n v="7.6479999999999997"/>
    <n v="0"/>
    <n v="20"/>
    <s v="BASE DE DATOS"/>
    <m/>
  </r>
  <r>
    <s v="20"/>
    <x v="2"/>
    <s v="ELOR"/>
    <s v="53026818"/>
    <s v="53026818"/>
    <x v="0"/>
    <s v="CAT5_HUMBOLT"/>
    <s v="S"/>
    <n v="0.7"/>
    <n v="0.5"/>
    <n v="7.3520000000000003"/>
    <n v="0"/>
    <n v="7.3520000000000003"/>
    <n v="0"/>
    <n v="14.41"/>
    <n v="0"/>
    <n v="0"/>
    <m/>
    <x v="0"/>
    <s v="ELOR53026818CAT5_HUMBOLTEL"/>
    <s v="Electro Oriente S. A."/>
    <x v="5"/>
    <x v="5"/>
    <s v="C.T. San Ignacio"/>
    <x v="18"/>
    <x v="0"/>
    <x v="0"/>
    <x v="52"/>
    <x v="0"/>
    <s v="Instalado"/>
    <s v="Operativo"/>
    <s v="Distribuidora"/>
    <x v="0"/>
    <x v="1"/>
    <x v="0"/>
    <x v="0"/>
    <s v="Estatal"/>
    <s v="CAJAMARCA"/>
    <s v="CAJAMARCA"/>
    <s v="SAN IGNACIO"/>
    <s v="SAN IGNACIO"/>
    <s v="SEC. PORTACHUELO"/>
    <x v="0"/>
    <n v="0"/>
    <x v="0"/>
    <n v="0"/>
    <x v="0"/>
    <x v="0"/>
    <n v="7.3520000000000003"/>
    <n v="7.352E-3"/>
    <m/>
    <n v="5.8333333333333327E-2"/>
    <n v="4.1666666666666664E-2"/>
    <n v="7.6479999999999997"/>
    <n v="0"/>
    <n v="20"/>
    <s v="BASE DE DATOS"/>
    <m/>
  </r>
  <r>
    <s v="20"/>
    <x v="2"/>
    <s v="ELOR"/>
    <s v="33010767"/>
    <s v="33010767"/>
    <x v="0"/>
    <s v="CUMMINS 1"/>
    <s v="S"/>
    <n v="2"/>
    <n v="1.5"/>
    <n v="0"/>
    <n v="0"/>
    <n v="0"/>
    <n v="0"/>
    <n v="0"/>
    <n v="0"/>
    <n v="0"/>
    <m/>
    <x v="0"/>
    <s v="ELOR33010767CUMMINS 1EL"/>
    <s v="Electro Oriente S. A."/>
    <x v="5"/>
    <x v="5"/>
    <s v="C. T. Iqt.Diesel - Diesel"/>
    <x v="19"/>
    <x v="0"/>
    <x v="0"/>
    <x v="53"/>
    <x v="0"/>
    <s v="Instalado"/>
    <s v="Operativo"/>
    <s v="Distribuidora"/>
    <x v="0"/>
    <x v="0"/>
    <x v="0"/>
    <x v="0"/>
    <s v="Estatal"/>
    <s v="LORETO"/>
    <s v="LORETO"/>
    <s v="MAYNAS"/>
    <s v="IQUITOS"/>
    <n v="0"/>
    <x v="0"/>
    <n v="0"/>
    <x v="0"/>
    <n v="0"/>
    <x v="0"/>
    <x v="0"/>
    <n v="0"/>
    <n v="0"/>
    <m/>
    <n v="0.16666666666666666"/>
    <n v="0.125"/>
    <n v="7.6479999999999997"/>
    <n v="0"/>
    <n v="20"/>
    <s v="BASE DE DATOS"/>
    <m/>
  </r>
  <r>
    <s v="20"/>
    <x v="2"/>
    <s v="ELOR"/>
    <s v="33010793"/>
    <s v="33010793"/>
    <x v="0"/>
    <s v="WARTSILA 1"/>
    <s v="S"/>
    <n v="6.4"/>
    <n v="6"/>
    <n v="0"/>
    <n v="7.6150000000000002"/>
    <n v="7.6150000000000002"/>
    <n v="0"/>
    <n v="2"/>
    <n v="0"/>
    <n v="0"/>
    <m/>
    <x v="0"/>
    <s v="ELOR33010793WARTSILA 1EL"/>
    <s v="Electro Oriente S. A."/>
    <x v="5"/>
    <x v="5"/>
    <s v="C. T. Iqt.Diesel - Wartsila"/>
    <x v="20"/>
    <x v="0"/>
    <x v="0"/>
    <x v="7"/>
    <x v="0"/>
    <s v="Instalado"/>
    <s v="Operativo"/>
    <s v="Distribuidora"/>
    <x v="0"/>
    <x v="0"/>
    <x v="0"/>
    <x v="0"/>
    <s v="Estatal"/>
    <s v="LORETO"/>
    <s v="LORETO"/>
    <s v="MAYNAS"/>
    <s v="IQUITOS"/>
    <n v="0"/>
    <x v="0"/>
    <n v="0"/>
    <x v="0"/>
    <n v="0"/>
    <x v="0"/>
    <x v="0"/>
    <n v="7.6150000000000002"/>
    <n v="7.6150000000000002E-3"/>
    <m/>
    <n v="0.53333333333333333"/>
    <n v="0.5"/>
    <n v="7.6479999999999997"/>
    <n v="0"/>
    <n v="20"/>
    <s v="BASE DE DATOS"/>
    <m/>
  </r>
  <r>
    <s v="20"/>
    <x v="2"/>
    <s v="ELOR"/>
    <s v="33010793"/>
    <s v="33010793"/>
    <x v="0"/>
    <s v="WARTSILA 2"/>
    <s v="S"/>
    <n v="6.4"/>
    <n v="6"/>
    <n v="0"/>
    <n v="4.72"/>
    <n v="4.72"/>
    <n v="0"/>
    <n v="2.08"/>
    <n v="0"/>
    <n v="0"/>
    <m/>
    <x v="0"/>
    <s v="ELOR33010793WARTSILA 2EL"/>
    <s v="Electro Oriente S. A."/>
    <x v="5"/>
    <x v="5"/>
    <s v="C. T. Iqt.Diesel - Wartsila"/>
    <x v="20"/>
    <x v="0"/>
    <x v="0"/>
    <x v="8"/>
    <x v="0"/>
    <s v="Instalado"/>
    <s v="Operativo"/>
    <s v="Distribuidora"/>
    <x v="0"/>
    <x v="0"/>
    <x v="0"/>
    <x v="0"/>
    <s v="Estatal"/>
    <s v="LORETO"/>
    <s v="LORETO"/>
    <s v="MAYNAS"/>
    <s v="IQUITOS"/>
    <n v="0"/>
    <x v="0"/>
    <n v="0"/>
    <x v="0"/>
    <n v="0"/>
    <x v="0"/>
    <x v="0"/>
    <n v="4.72"/>
    <n v="4.7199999999999994E-3"/>
    <m/>
    <n v="0.53333333333333333"/>
    <n v="0.5"/>
    <n v="7.6479999999999997"/>
    <n v="0"/>
    <n v="20"/>
    <s v="BASE DE DATOS"/>
    <m/>
  </r>
  <r>
    <s v="20"/>
    <x v="2"/>
    <s v="ELOR"/>
    <s v="33010793"/>
    <s v="33010793"/>
    <x v="0"/>
    <s v="WARTSILA 3"/>
    <s v="S"/>
    <n v="6.4"/>
    <n v="6"/>
    <n v="0"/>
    <n v="0"/>
    <n v="0"/>
    <n v="8"/>
    <n v="0"/>
    <n v="5"/>
    <n v="0"/>
    <m/>
    <x v="0"/>
    <s v="ELOR33010793WARTSILA 3EL"/>
    <s v="Electro Oriente S. A."/>
    <x v="5"/>
    <x v="5"/>
    <s v="C. T. Iqt.Diesel - Wartsila"/>
    <x v="20"/>
    <x v="0"/>
    <x v="0"/>
    <x v="9"/>
    <x v="0"/>
    <s v="Instalado"/>
    <s v="Operativo"/>
    <s v="Distribuidora"/>
    <x v="0"/>
    <x v="0"/>
    <x v="0"/>
    <x v="0"/>
    <s v="Estatal"/>
    <s v="LORETO"/>
    <s v="LORETO"/>
    <s v="MAYNAS"/>
    <s v="IQUITOS"/>
    <n v="0"/>
    <x v="0"/>
    <n v="0"/>
    <x v="0"/>
    <n v="0"/>
    <x v="0"/>
    <x v="0"/>
    <n v="0"/>
    <n v="0"/>
    <m/>
    <n v="0.53333333333333333"/>
    <n v="0.5"/>
    <n v="7.6479999999999997"/>
    <n v="0"/>
    <n v="20"/>
    <s v="BASE DE DATOS"/>
    <m/>
  </r>
  <r>
    <s v="20"/>
    <x v="2"/>
    <s v="ELOR"/>
    <s v="33010793"/>
    <s v="33010793"/>
    <x v="0"/>
    <s v="WARTSILA 4"/>
    <s v="S"/>
    <n v="6.4"/>
    <n v="6"/>
    <n v="0"/>
    <n v="5.8540000000000001"/>
    <n v="5.8540000000000001"/>
    <n v="18"/>
    <n v="3.33"/>
    <n v="3"/>
    <n v="0"/>
    <m/>
    <x v="0"/>
    <s v="ELOR33010793WARTSILA 4EL"/>
    <s v="Electro Oriente S. A."/>
    <x v="5"/>
    <x v="5"/>
    <s v="C. T. Iqt.Diesel - Wartsila"/>
    <x v="20"/>
    <x v="0"/>
    <x v="0"/>
    <x v="10"/>
    <x v="0"/>
    <s v="Instalado"/>
    <s v="Operativo"/>
    <s v="Distribuidora"/>
    <x v="0"/>
    <x v="0"/>
    <x v="0"/>
    <x v="0"/>
    <s v="Estatal"/>
    <s v="LORETO"/>
    <s v="LORETO"/>
    <s v="MAYNAS"/>
    <s v="IQUITOS"/>
    <n v="0"/>
    <x v="0"/>
    <n v="0"/>
    <x v="0"/>
    <n v="0"/>
    <x v="0"/>
    <x v="0"/>
    <n v="5.8540000000000001"/>
    <n v="5.8539999999999998E-3"/>
    <m/>
    <n v="0.53333333333333333"/>
    <n v="0.5"/>
    <n v="7.6479999999999997"/>
    <n v="0"/>
    <n v="20"/>
    <s v="BASE DE DATOS"/>
    <m/>
  </r>
  <r>
    <s v="20"/>
    <x v="2"/>
    <s v="ELOR"/>
    <s v="33010793"/>
    <s v="33010793"/>
    <x v="0"/>
    <s v="WARTSILA 5"/>
    <s v="S"/>
    <n v="8.1"/>
    <n v="7.8"/>
    <n v="0"/>
    <n v="38.594999999999999"/>
    <n v="38.594999999999999"/>
    <n v="0"/>
    <n v="7"/>
    <n v="0"/>
    <n v="0"/>
    <m/>
    <x v="0"/>
    <s v="ELOR33010793WARTSILA 5EL"/>
    <s v="Electro Oriente S. A."/>
    <x v="5"/>
    <x v="5"/>
    <s v="C. T. Iqt.Diesel - Wartsila"/>
    <x v="20"/>
    <x v="0"/>
    <x v="0"/>
    <x v="54"/>
    <x v="0"/>
    <s v="Instalado"/>
    <s v="Operativo"/>
    <s v="Distribuidora"/>
    <x v="0"/>
    <x v="0"/>
    <x v="0"/>
    <x v="0"/>
    <s v="Estatal"/>
    <s v="LORETO"/>
    <s v="LORETO"/>
    <s v="MAYNAS"/>
    <s v="IQUITOS"/>
    <n v="0"/>
    <x v="2"/>
    <n v="0"/>
    <x v="0"/>
    <n v="0"/>
    <x v="0"/>
    <x v="0"/>
    <n v="38.594999999999999"/>
    <n v="3.8594999999999997E-2"/>
    <m/>
    <n v="0.67499999999999993"/>
    <n v="0.65"/>
    <n v="7.6479999999999997"/>
    <n v="0"/>
    <n v="20"/>
    <s v="BASE DE DATOS"/>
    <m/>
  </r>
  <r>
    <s v="20"/>
    <x v="2"/>
    <s v="ELOR"/>
    <s v="33010793"/>
    <s v="33010793"/>
    <x v="0"/>
    <s v="WARTSILA 6"/>
    <s v="S"/>
    <n v="8.1"/>
    <n v="7.8"/>
    <n v="0"/>
    <n v="21.994"/>
    <n v="21.994"/>
    <n v="0"/>
    <n v="3.57"/>
    <n v="0"/>
    <n v="0"/>
    <m/>
    <x v="0"/>
    <s v="ELOR33010793WARTSILA 6EL"/>
    <s v="Electro Oriente S. A."/>
    <x v="5"/>
    <x v="5"/>
    <s v="C. T. Iqt.Diesel - Wartsila"/>
    <x v="20"/>
    <x v="0"/>
    <x v="0"/>
    <x v="55"/>
    <x v="0"/>
    <s v="Instalado"/>
    <s v="Operativo"/>
    <s v="Distribuidora"/>
    <x v="0"/>
    <x v="0"/>
    <x v="0"/>
    <x v="0"/>
    <s v="Estatal"/>
    <s v="LORETO"/>
    <s v="LORETO"/>
    <s v="MAYNAS"/>
    <s v="IQUITOS"/>
    <n v="0"/>
    <x v="2"/>
    <n v="0"/>
    <x v="0"/>
    <n v="0"/>
    <x v="0"/>
    <x v="0"/>
    <n v="21.994"/>
    <n v="2.1994E-2"/>
    <m/>
    <n v="0.67499999999999993"/>
    <n v="0.65"/>
    <n v="7.6479999999999997"/>
    <n v="0"/>
    <n v="20"/>
    <s v="BASE DE DATOS"/>
    <m/>
  </r>
  <r>
    <s v="20"/>
    <x v="2"/>
    <s v="ELOR"/>
    <s v="33010793"/>
    <s v="33010793"/>
    <x v="0"/>
    <s v="WARTSILA 7"/>
    <s v="S"/>
    <n v="8.1"/>
    <n v="7.8"/>
    <n v="0"/>
    <n v="7.1950000000000003"/>
    <n v="7.1950000000000003"/>
    <n v="42"/>
    <n v="1.5"/>
    <n v="16"/>
    <n v="0"/>
    <m/>
    <x v="0"/>
    <s v="ELOR33010793WARTSILA 7EL"/>
    <s v="Electro Oriente S. A."/>
    <x v="5"/>
    <x v="5"/>
    <s v="C. T. Iqt.Diesel - Wartsila"/>
    <x v="20"/>
    <x v="0"/>
    <x v="0"/>
    <x v="56"/>
    <x v="0"/>
    <s v="Instalado"/>
    <s v="Operativo"/>
    <s v="Distribuidora"/>
    <x v="0"/>
    <x v="0"/>
    <x v="0"/>
    <x v="0"/>
    <s v="Estatal"/>
    <s v="LORETO"/>
    <s v="LORETO"/>
    <s v="MAYNAS"/>
    <s v="IQUITOS"/>
    <n v="0"/>
    <x v="2"/>
    <n v="0"/>
    <x v="0"/>
    <n v="0"/>
    <x v="0"/>
    <x v="0"/>
    <n v="7.1950000000000003"/>
    <n v="7.195E-3"/>
    <m/>
    <n v="0.67499999999999993"/>
    <n v="0.65"/>
    <n v="7.6479999999999997"/>
    <n v="0"/>
    <n v="20"/>
    <s v="BASE DE DATOS"/>
    <m/>
  </r>
  <r>
    <s v="20"/>
    <x v="2"/>
    <s v="ELOR"/>
    <s v="33010793"/>
    <s v="33010793"/>
    <x v="0"/>
    <s v="CAT-16CM32"/>
    <s v="S"/>
    <n v="7.4"/>
    <n v="6.5"/>
    <n v="0"/>
    <n v="0"/>
    <n v="0"/>
    <n v="24"/>
    <n v="0.17"/>
    <n v="16"/>
    <n v="0"/>
    <m/>
    <x v="0"/>
    <s v="ELOR33010793CAT-16CM32EL"/>
    <s v="Electro Oriente S. A."/>
    <x v="5"/>
    <x v="5"/>
    <s v="C. T. Iqt.Diesel - Wartsila"/>
    <x v="20"/>
    <x v="0"/>
    <x v="0"/>
    <x v="57"/>
    <x v="0"/>
    <s v="Instalado"/>
    <s v="Operativo"/>
    <s v="Distribuidora"/>
    <x v="0"/>
    <x v="0"/>
    <x v="0"/>
    <x v="0"/>
    <s v="Estatal"/>
    <s v="LORETO"/>
    <s v="LORETO"/>
    <s v="MAYNAS"/>
    <s v="IQUITOS"/>
    <n v="0"/>
    <x v="0"/>
    <n v="0"/>
    <x v="0"/>
    <n v="0"/>
    <x v="0"/>
    <x v="0"/>
    <n v="0"/>
    <n v="0"/>
    <m/>
    <n v="0.6166666666666667"/>
    <n v="0.54166666666666663"/>
    <n v="7.6479999999999997"/>
    <n v="0"/>
    <n v="20"/>
    <s v="BASE DE DATOS"/>
    <m/>
  </r>
  <r>
    <s v="20"/>
    <x v="2"/>
    <s v="ELOR"/>
    <s v="33010793"/>
    <s v="33010793"/>
    <x v="0"/>
    <s v="CAT.1-16CM32C"/>
    <s v="N"/>
    <n v="7.5179999999999998"/>
    <n v="0"/>
    <n v="0"/>
    <n v="0"/>
    <n v="0"/>
    <n v="0"/>
    <n v="0"/>
    <n v="0"/>
    <n v="0"/>
    <m/>
    <x v="0"/>
    <s v="ELOR33010793CAT.1-16CM32CEL"/>
    <s v="Electro Oriente S. A."/>
    <x v="5"/>
    <x v="5"/>
    <s v="C. T. Iqt.Diesel - Wartsila"/>
    <x v="20"/>
    <x v="0"/>
    <x v="0"/>
    <x v="58"/>
    <x v="0"/>
    <s v="Instalado"/>
    <s v="Inoperativo"/>
    <s v="Distribuidora"/>
    <x v="0"/>
    <x v="0"/>
    <x v="0"/>
    <x v="0"/>
    <s v="Estatal"/>
    <s v="LORETO"/>
    <s v="LORETO"/>
    <s v="MAYNAS"/>
    <s v="IQUITOS"/>
    <n v="0"/>
    <x v="0"/>
    <n v="0"/>
    <x v="0"/>
    <n v="0"/>
    <x v="0"/>
    <x v="0"/>
    <n v="0"/>
    <n v="0"/>
    <m/>
    <n v="0.62649999999999995"/>
    <n v="0"/>
    <n v="7.6479999999999997"/>
    <n v="0"/>
    <n v="20"/>
    <s v="BASE DE DATOS"/>
    <m/>
  </r>
  <r>
    <s v="20"/>
    <x v="2"/>
    <s v="ELOR"/>
    <s v="33010793"/>
    <s v="33010793"/>
    <x v="0"/>
    <s v="CAT.2-16CM32C"/>
    <s v="N"/>
    <n v="7.5179999999999998"/>
    <n v="0"/>
    <n v="0"/>
    <n v="0"/>
    <n v="0"/>
    <n v="0"/>
    <n v="0"/>
    <n v="0"/>
    <n v="0"/>
    <m/>
    <x v="0"/>
    <s v="ELOR33010793CAT.2-16CM32CEL"/>
    <s v="Electro Oriente S. A."/>
    <x v="5"/>
    <x v="5"/>
    <s v="C. T. Iqt.Diesel - Wartsila"/>
    <x v="20"/>
    <x v="0"/>
    <x v="0"/>
    <x v="59"/>
    <x v="0"/>
    <s v="Instalado"/>
    <s v="Inoperativo"/>
    <s v="Distribuidora"/>
    <x v="0"/>
    <x v="0"/>
    <x v="0"/>
    <x v="0"/>
    <s v="Estatal"/>
    <s v="LORETO"/>
    <s v="LORETO"/>
    <s v="MAYNAS"/>
    <s v="IQUITOS"/>
    <n v="0"/>
    <x v="0"/>
    <n v="0"/>
    <x v="0"/>
    <n v="0"/>
    <x v="0"/>
    <x v="0"/>
    <n v="0"/>
    <n v="0"/>
    <m/>
    <n v="0.62649999999999995"/>
    <n v="0"/>
    <n v="7.6479999999999997"/>
    <n v="0"/>
    <n v="20"/>
    <s v="BASE DE DATOS"/>
    <m/>
  </r>
  <r>
    <s v="20"/>
    <x v="2"/>
    <s v="ELOR"/>
    <s v="43095199"/>
    <s v="43095199"/>
    <x v="0"/>
    <s v="CKD 6S150PV"/>
    <s v="N"/>
    <n v="0.2"/>
    <n v="0"/>
    <n v="0"/>
    <n v="0"/>
    <n v="0"/>
    <n v="0"/>
    <n v="0"/>
    <n v="0"/>
    <n v="0"/>
    <m/>
    <x v="1"/>
    <s v="ELOR43095199CKD 6S150PVEL"/>
    <s v="Electro Oriente S. A."/>
    <x v="5"/>
    <x v="5"/>
    <s v="C. T. Pevas"/>
    <x v="21"/>
    <x v="0"/>
    <x v="0"/>
    <x v="60"/>
    <x v="0"/>
    <s v="Instalado"/>
    <s v="Inoperativo"/>
    <s v="Distribuidora"/>
    <x v="0"/>
    <x v="0"/>
    <x v="0"/>
    <x v="0"/>
    <s v="Estatal"/>
    <s v="LORETO"/>
    <s v="LORETO"/>
    <s v="MRCAL. R. CASTILLA"/>
    <s v="PEVAS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2"/>
    <s v="ELOR"/>
    <s v="43095199"/>
    <s v="43095199"/>
    <x v="0"/>
    <s v="Volvo TD-70G N§1"/>
    <s v="N"/>
    <n v="0.1"/>
    <n v="0"/>
    <n v="0"/>
    <n v="0"/>
    <n v="0"/>
    <n v="0"/>
    <n v="0"/>
    <n v="0"/>
    <n v="0"/>
    <m/>
    <x v="1"/>
    <s v="ELOR43095199Volvo TD-70G N§1EL"/>
    <s v="Electro Oriente S. A."/>
    <x v="5"/>
    <x v="5"/>
    <s v="C. T. Pevas"/>
    <x v="21"/>
    <x v="0"/>
    <x v="0"/>
    <x v="61"/>
    <x v="0"/>
    <s v="Instalado"/>
    <n v="0"/>
    <s v="Distribuidora"/>
    <x v="0"/>
    <x v="0"/>
    <x v="0"/>
    <x v="0"/>
    <s v="Estatal"/>
    <s v="LORETO"/>
    <s v="LORETO"/>
    <s v="MRCAL. R. CASTILLA"/>
    <s v="PEVAS"/>
    <n v="0"/>
    <x v="0"/>
    <n v="0"/>
    <x v="0"/>
    <n v="0"/>
    <x v="0"/>
    <x v="0"/>
    <n v="0"/>
    <n v="0"/>
    <m/>
    <s v="-"/>
    <s v="-"/>
    <e v="#N/A"/>
    <n v="0"/>
    <n v="20"/>
    <s v="BASE DE DATOS"/>
    <m/>
  </r>
  <r>
    <s v="20"/>
    <x v="2"/>
    <s v="ELOR"/>
    <s v="43095999"/>
    <s v="43095999"/>
    <x v="0"/>
    <s v="CKD DAT-120"/>
    <s v="N"/>
    <n v="0.1"/>
    <n v="0"/>
    <n v="0"/>
    <n v="0"/>
    <n v="0"/>
    <n v="0"/>
    <n v="0"/>
    <n v="0"/>
    <n v="0"/>
    <m/>
    <x v="1"/>
    <s v="ELOR43095999CKD DAT-120EL"/>
    <s v="Electro Oriente S. A."/>
    <x v="5"/>
    <x v="5"/>
    <s v="C. T. Jenaro Herrera"/>
    <x v="22"/>
    <x v="0"/>
    <x v="0"/>
    <x v="62"/>
    <x v="0"/>
    <s v="Instalado"/>
    <s v="Inoperativo"/>
    <s v="Distribuidora"/>
    <x v="0"/>
    <x v="0"/>
    <x v="0"/>
    <x v="0"/>
    <s v="Estatal"/>
    <s v="LORETO"/>
    <s v="LORETO"/>
    <s v="REQUENA"/>
    <s v="SAPUEN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2"/>
    <s v="ELOR"/>
    <s v="43095999"/>
    <s v="43095999"/>
    <x v="0"/>
    <s v="Cat. D-3306"/>
    <s v="N"/>
    <n v="0.13500000000000001"/>
    <n v="0"/>
    <n v="0"/>
    <n v="0"/>
    <n v="0"/>
    <n v="0"/>
    <n v="0"/>
    <n v="0"/>
    <n v="0"/>
    <m/>
    <x v="1"/>
    <s v="ELOR43095999Cat. D-3306EL"/>
    <s v="Electro Oriente S. A."/>
    <x v="5"/>
    <x v="5"/>
    <s v="C. T. Jenaro Herrera"/>
    <x v="22"/>
    <x v="0"/>
    <x v="0"/>
    <x v="63"/>
    <x v="0"/>
    <s v="Instalado"/>
    <s v="Inoperativo"/>
    <s v="Distribuidora"/>
    <x v="0"/>
    <x v="0"/>
    <x v="0"/>
    <x v="0"/>
    <s v="Estatal"/>
    <s v="LORETO"/>
    <s v="LORETO"/>
    <s v="REQUENA"/>
    <s v="SAPUEN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2"/>
    <s v="ELOR"/>
    <s v="43094799"/>
    <s v="43094799"/>
    <x v="0"/>
    <s v="CKD"/>
    <s v="N"/>
    <n v="0.1"/>
    <n v="0"/>
    <n v="0"/>
    <n v="0"/>
    <n v="0"/>
    <n v="0"/>
    <n v="0"/>
    <n v="0"/>
    <n v="0"/>
    <m/>
    <x v="1"/>
    <s v="ELOR43094799CKDEL"/>
    <s v="Electro Oriente S. A."/>
    <x v="5"/>
    <x v="5"/>
    <s v="C. T. Santa Clotilde"/>
    <x v="23"/>
    <x v="0"/>
    <x v="0"/>
    <x v="30"/>
    <x v="0"/>
    <s v="Instalado"/>
    <s v="Inoperativo"/>
    <s v="Distribuidora"/>
    <x v="0"/>
    <x v="0"/>
    <x v="0"/>
    <x v="0"/>
    <s v="Estatal"/>
    <s v="LORETO"/>
    <s v="LORETO"/>
    <s v="MAYNAS"/>
    <s v="NAPO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2"/>
    <s v="ELOR"/>
    <s v="43094799"/>
    <s v="43094799"/>
    <x v="0"/>
    <s v="Cat."/>
    <s v="N"/>
    <n v="0.22500000000000001"/>
    <n v="0"/>
    <n v="0"/>
    <n v="0"/>
    <n v="0"/>
    <n v="0"/>
    <n v="0"/>
    <n v="0"/>
    <n v="0"/>
    <m/>
    <x v="1"/>
    <s v="ELOR43094799Cat.EL"/>
    <s v="Electro Oriente S. A."/>
    <x v="5"/>
    <x v="5"/>
    <s v="C. T. Santa Clotilde"/>
    <x v="23"/>
    <x v="0"/>
    <x v="0"/>
    <x v="64"/>
    <x v="0"/>
    <s v="Instalado"/>
    <s v="Inoperativo"/>
    <s v="Distribuidora"/>
    <x v="0"/>
    <x v="0"/>
    <x v="0"/>
    <x v="0"/>
    <s v="Estatal"/>
    <s v="LORETO"/>
    <s v="LORETO"/>
    <s v="MAYNAS"/>
    <s v="NAPO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2"/>
    <s v="ELOR"/>
    <s v="43095399"/>
    <s v="43095399"/>
    <x v="0"/>
    <s v="CKD"/>
    <s v="N"/>
    <n v="0.1"/>
    <n v="0"/>
    <n v="0"/>
    <n v="0"/>
    <n v="0"/>
    <n v="0"/>
    <n v="0"/>
    <n v="0"/>
    <n v="0"/>
    <m/>
    <x v="1"/>
    <s v="ELOR43095399CKDEL"/>
    <s v="Electro Oriente S. A."/>
    <x v="5"/>
    <x v="5"/>
    <s v="C. T. San Pablo"/>
    <x v="24"/>
    <x v="0"/>
    <x v="0"/>
    <x v="30"/>
    <x v="0"/>
    <s v="Instalado"/>
    <s v="Inoperativo"/>
    <s v="Distribuidora"/>
    <x v="0"/>
    <x v="0"/>
    <x v="0"/>
    <x v="0"/>
    <s v="Estatal"/>
    <s v="LORETO"/>
    <s v="LORETO"/>
    <s v="MRCAL. R. CASTILLA"/>
    <s v="RAMON CASTILL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2"/>
    <s v="ELOR"/>
    <s v="43095399"/>
    <s v="43095399"/>
    <x v="0"/>
    <s v="Cat."/>
    <s v="N"/>
    <n v="0.09"/>
    <n v="0"/>
    <n v="0"/>
    <n v="0"/>
    <n v="0"/>
    <n v="0"/>
    <n v="0"/>
    <n v="0"/>
    <n v="0"/>
    <m/>
    <x v="1"/>
    <s v="ELOR43095399Cat.EL"/>
    <s v="Electro Oriente S. A."/>
    <x v="5"/>
    <x v="5"/>
    <s v="C. T. San Pablo"/>
    <x v="24"/>
    <x v="0"/>
    <x v="0"/>
    <x v="64"/>
    <x v="0"/>
    <s v="Instalado"/>
    <s v="Inoperativo"/>
    <s v="Distribuidora"/>
    <x v="0"/>
    <x v="0"/>
    <x v="0"/>
    <x v="0"/>
    <s v="Estatal"/>
    <s v="LORETO"/>
    <s v="LORETO"/>
    <s v="MRCAL. R. CASTILLA"/>
    <s v="RAMON CASTILL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2"/>
    <s v="ELOR"/>
    <s v="43095599"/>
    <s v="43095599"/>
    <x v="0"/>
    <s v="CKD"/>
    <s v="N"/>
    <n v="0.1"/>
    <n v="0"/>
    <n v="0"/>
    <n v="0"/>
    <n v="0"/>
    <n v="0"/>
    <n v="0"/>
    <n v="0"/>
    <n v="0"/>
    <m/>
    <x v="1"/>
    <s v="ELOR43095599CKDEL"/>
    <s v="Electro Oriente S. A."/>
    <x v="5"/>
    <x v="5"/>
    <s v="C. T. Tamanco Viejo"/>
    <x v="25"/>
    <x v="0"/>
    <x v="0"/>
    <x v="30"/>
    <x v="0"/>
    <s v="Instalado"/>
    <s v="Inoperativo"/>
    <s v="Distribuidora"/>
    <x v="0"/>
    <x v="0"/>
    <x v="0"/>
    <x v="0"/>
    <s v="Estatal"/>
    <s v="LORETO"/>
    <s v="LORETO"/>
    <s v="REQUENA"/>
    <s v="EMILIO SAN MARTIN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2"/>
    <s v="ELOR"/>
    <s v="43095599"/>
    <s v="43095599"/>
    <x v="0"/>
    <s v="Perkins"/>
    <s v="N"/>
    <n v="7.4999999999999997E-2"/>
    <n v="0"/>
    <n v="0"/>
    <n v="0"/>
    <n v="0"/>
    <n v="0"/>
    <n v="0"/>
    <n v="0"/>
    <n v="0"/>
    <m/>
    <x v="1"/>
    <s v="ELOR43095599PerkinsEL"/>
    <s v="Electro Oriente S. A."/>
    <x v="5"/>
    <x v="5"/>
    <s v="C. T. Tamanco Viejo"/>
    <x v="25"/>
    <x v="0"/>
    <x v="0"/>
    <x v="12"/>
    <x v="0"/>
    <s v="Instalado"/>
    <s v="Inoperativo"/>
    <s v="Distribuidora"/>
    <x v="0"/>
    <x v="0"/>
    <x v="0"/>
    <x v="0"/>
    <s v="Estatal"/>
    <s v="LORETO"/>
    <s v="LORETO"/>
    <s v="REQUENA"/>
    <s v="EMILIO SAN MARTIN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2"/>
    <s v="ELOR"/>
    <s v="43095699"/>
    <s v="43095699"/>
    <x v="0"/>
    <s v="CKD"/>
    <s v="N"/>
    <n v="0.1"/>
    <n v="0"/>
    <n v="0"/>
    <n v="0"/>
    <n v="0"/>
    <n v="0"/>
    <n v="0"/>
    <n v="0"/>
    <n v="0"/>
    <m/>
    <x v="1"/>
    <s v="ELOR43095699CKDEL"/>
    <s v="Electro Oriente S. A."/>
    <x v="5"/>
    <x v="5"/>
    <s v="C. T. San Roque de Maquia"/>
    <x v="26"/>
    <x v="0"/>
    <x v="0"/>
    <x v="30"/>
    <x v="0"/>
    <s v="Instalado"/>
    <s v="Inoperativo"/>
    <s v="Distribuidora"/>
    <x v="0"/>
    <x v="0"/>
    <x v="0"/>
    <x v="0"/>
    <s v="Estatal"/>
    <s v="LORETO"/>
    <s v="LORETO"/>
    <s v="REQUENA"/>
    <s v="MAQUI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2"/>
    <s v="ELOR"/>
    <s v="43095699"/>
    <s v="43095699"/>
    <x v="0"/>
    <s v="Perkins"/>
    <s v="N"/>
    <n v="0.09"/>
    <n v="0"/>
    <n v="0"/>
    <n v="0"/>
    <n v="0"/>
    <n v="0"/>
    <n v="0"/>
    <n v="0"/>
    <n v="0"/>
    <m/>
    <x v="1"/>
    <s v="ELOR43095699PerkinsEL"/>
    <s v="Electro Oriente S. A."/>
    <x v="5"/>
    <x v="5"/>
    <s v="C. T. San Roque de Maquia"/>
    <x v="26"/>
    <x v="0"/>
    <x v="0"/>
    <x v="12"/>
    <x v="0"/>
    <s v="Instalado"/>
    <s v="Inoperativo"/>
    <s v="Distribuidora"/>
    <x v="0"/>
    <x v="0"/>
    <x v="0"/>
    <x v="0"/>
    <s v="Estatal"/>
    <s v="LORETO"/>
    <s v="LORETO"/>
    <s v="REQUENA"/>
    <s v="MAQUI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2"/>
    <s v="ELOR"/>
    <s v="43094999"/>
    <s v="43094999"/>
    <x v="0"/>
    <s v="CKD MODASA"/>
    <s v="N"/>
    <n v="3.5000000000000003E-2"/>
    <n v="0"/>
    <n v="0"/>
    <n v="0"/>
    <n v="0"/>
    <n v="0"/>
    <n v="0"/>
    <n v="0"/>
    <n v="0"/>
    <m/>
    <x v="1"/>
    <s v="ELOR43094999CKD MODASAEL"/>
    <s v="Electro Oriente S. A."/>
    <x v="5"/>
    <x v="5"/>
    <s v="C. T. Cabo Pantoja"/>
    <x v="27"/>
    <x v="0"/>
    <x v="0"/>
    <x v="65"/>
    <x v="0"/>
    <s v="Instalado"/>
    <s v="Inoperativo"/>
    <s v="Distribuidora"/>
    <x v="0"/>
    <x v="0"/>
    <x v="0"/>
    <x v="0"/>
    <s v="Estatal"/>
    <s v="LORETO"/>
    <s v="LORETO"/>
    <s v="MAYNAS"/>
    <s v="TORRES CAUSANO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2"/>
    <s v="ELOR"/>
    <s v="43095799"/>
    <s v="43095799"/>
    <x v="0"/>
    <s v="CKD"/>
    <s v="N"/>
    <n v="0.1"/>
    <n v="0"/>
    <n v="0"/>
    <n v="0"/>
    <n v="0"/>
    <n v="0"/>
    <n v="0"/>
    <n v="0"/>
    <n v="0"/>
    <m/>
    <x v="1"/>
    <s v="ELOR43095799CKDEL"/>
    <s v="Electro Oriente S. A."/>
    <x v="5"/>
    <x v="5"/>
    <s v="C. T. Bagazan"/>
    <x v="28"/>
    <x v="0"/>
    <x v="0"/>
    <x v="30"/>
    <x v="0"/>
    <s v="Instalado"/>
    <s v="Inoperativo"/>
    <s v="Distribuidora"/>
    <x v="0"/>
    <x v="0"/>
    <x v="0"/>
    <x v="0"/>
    <s v="Estatal"/>
    <s v="LORETO"/>
    <s v="LORETO"/>
    <s v="REQUENA"/>
    <s v="SAPUEN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2"/>
    <s v="ELOR"/>
    <s v="43095799"/>
    <s v="43095799"/>
    <x v="0"/>
    <s v="Perkins"/>
    <s v="N"/>
    <n v="7.4999999999999997E-2"/>
    <n v="0"/>
    <n v="0"/>
    <n v="0"/>
    <n v="0"/>
    <n v="0"/>
    <n v="0"/>
    <n v="0"/>
    <n v="0"/>
    <m/>
    <x v="1"/>
    <s v="ELOR43095799PerkinsEL"/>
    <s v="Electro Oriente S. A."/>
    <x v="5"/>
    <x v="5"/>
    <s v="C. T. Bagazan"/>
    <x v="28"/>
    <x v="0"/>
    <x v="0"/>
    <x v="12"/>
    <x v="0"/>
    <s v="Instalado"/>
    <s v="Inoperativo"/>
    <s v="Distribuidora"/>
    <x v="0"/>
    <x v="0"/>
    <x v="0"/>
    <x v="0"/>
    <s v="Estatal"/>
    <s v="LORETO"/>
    <s v="LORETO"/>
    <s v="REQUENA"/>
    <s v="SAPUEN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2"/>
    <s v="ELOR"/>
    <s v="43095899"/>
    <s v="43095899"/>
    <x v="0"/>
    <s v="MODASA"/>
    <s v="N"/>
    <n v="3.5000000000000003E-2"/>
    <n v="0"/>
    <n v="0"/>
    <n v="0"/>
    <n v="0"/>
    <n v="0"/>
    <n v="0"/>
    <n v="0"/>
    <n v="0"/>
    <m/>
    <x v="1"/>
    <s v="ELOR43095899MODASAEL"/>
    <s v="Electro Oriente S. A."/>
    <x v="5"/>
    <x v="5"/>
    <s v="C. T. Sapuena"/>
    <x v="29"/>
    <x v="0"/>
    <x v="0"/>
    <x v="66"/>
    <x v="0"/>
    <s v="Instalado"/>
    <s v="Inoperativo"/>
    <s v="Distribuidora"/>
    <x v="0"/>
    <x v="0"/>
    <x v="0"/>
    <x v="0"/>
    <s v="Estatal"/>
    <s v="LORETO"/>
    <s v="LORETO"/>
    <s v="REQUENA"/>
    <s v="SAPUEN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2"/>
    <s v="ELOR"/>
    <s v="43094899"/>
    <s v="43094899"/>
    <x v="0"/>
    <s v="MODASA"/>
    <s v="N"/>
    <n v="3.5000000000000003E-2"/>
    <n v="0"/>
    <n v="0"/>
    <n v="0"/>
    <n v="0"/>
    <n v="0"/>
    <n v="0"/>
    <n v="0"/>
    <n v="0"/>
    <m/>
    <x v="1"/>
    <s v="ELOR43094899MODASAEL"/>
    <s v="Electro Oriente S. A."/>
    <x v="5"/>
    <x v="5"/>
    <s v="C. T. El Alamo"/>
    <x v="30"/>
    <x v="0"/>
    <x v="0"/>
    <x v="66"/>
    <x v="0"/>
    <s v="Instalado"/>
    <s v="Inoperativo"/>
    <s v="Distribuidora"/>
    <x v="0"/>
    <x v="0"/>
    <x v="0"/>
    <x v="0"/>
    <s v="Estatal"/>
    <s v="LORETO"/>
    <s v="LORETO"/>
    <s v="MAYNAS"/>
    <s v="PUTUMAYU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2"/>
    <s v="ELOR"/>
    <s v="43096199"/>
    <s v="43096199"/>
    <x v="0"/>
    <s v="CKD DAT 120"/>
    <s v="N"/>
    <n v="0.1"/>
    <n v="0"/>
    <n v="0"/>
    <n v="0"/>
    <n v="0"/>
    <n v="0"/>
    <n v="0"/>
    <n v="0"/>
    <n v="0"/>
    <m/>
    <x v="1"/>
    <s v="ELOR43096199CKD DAT 120EL"/>
    <s v="Electro Oriente S. A."/>
    <x v="5"/>
    <x v="5"/>
    <s v="C. T. Inahuaya"/>
    <x v="31"/>
    <x v="0"/>
    <x v="0"/>
    <x v="67"/>
    <x v="0"/>
    <s v="Instalado"/>
    <s v="Inoperativo"/>
    <s v="Distribuidora"/>
    <x v="0"/>
    <x v="0"/>
    <x v="0"/>
    <x v="0"/>
    <s v="Estatal"/>
    <s v="LORETO"/>
    <s v="LORETO"/>
    <s v="UCAYALI"/>
    <s v="INAHUAY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2"/>
    <s v="ELOR"/>
    <s v="43096299"/>
    <s v="43096299"/>
    <x v="0"/>
    <s v="CKD"/>
    <s v="N"/>
    <n v="0.1"/>
    <n v="0"/>
    <n v="0"/>
    <n v="0"/>
    <n v="0"/>
    <n v="0"/>
    <n v="0"/>
    <n v="0"/>
    <n v="0"/>
    <m/>
    <x v="1"/>
    <s v="ELOR43096299CKDEL"/>
    <s v="Electro Oriente S. A."/>
    <x v="5"/>
    <x v="5"/>
    <s v="C. T. Pampa Hermosa"/>
    <x v="32"/>
    <x v="0"/>
    <x v="0"/>
    <x v="30"/>
    <x v="0"/>
    <s v="Instalado"/>
    <s v="Inoperativo"/>
    <s v="Distribuidora"/>
    <x v="0"/>
    <x v="0"/>
    <x v="0"/>
    <x v="0"/>
    <s v="Estatal"/>
    <s v="LORETO"/>
    <s v="LORETO"/>
    <s v="UCAYALI"/>
    <s v="PAMPA HERMOS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2"/>
    <s v="ELOR"/>
    <s v="43096399"/>
    <s v="43096399"/>
    <x v="0"/>
    <s v="CKD"/>
    <s v="N"/>
    <n v="0.1"/>
    <n v="0"/>
    <n v="0"/>
    <n v="0"/>
    <n v="0"/>
    <n v="0"/>
    <n v="0"/>
    <n v="0"/>
    <n v="0"/>
    <m/>
    <x v="1"/>
    <s v="ELOR43096399CKDEL"/>
    <s v="Electro Oriente S. A."/>
    <x v="5"/>
    <x v="5"/>
    <s v="C. T. Tierra Blanca"/>
    <x v="33"/>
    <x v="0"/>
    <x v="0"/>
    <x v="30"/>
    <x v="0"/>
    <s v="Instalado"/>
    <s v="Inoperativo"/>
    <s v="Distribuidora"/>
    <x v="0"/>
    <x v="0"/>
    <x v="0"/>
    <x v="0"/>
    <s v="Estatal"/>
    <s v="LORETO"/>
    <s v="LORETO"/>
    <s v="UCAYALI"/>
    <s v="SARAYACU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2"/>
    <s v="ELOR"/>
    <s v="43095099"/>
    <s v="43095099"/>
    <x v="0"/>
    <s v="Perkins M. 4-326-I"/>
    <s v="N"/>
    <n v="3.5000000000000003E-2"/>
    <n v="0"/>
    <n v="0"/>
    <n v="0"/>
    <n v="0"/>
    <n v="0"/>
    <n v="0"/>
    <n v="0"/>
    <n v="0"/>
    <m/>
    <x v="1"/>
    <s v="ELOR43095099Perkins M. 4-326-IEL"/>
    <s v="Electro Oriente S. A."/>
    <x v="5"/>
    <x v="5"/>
    <s v="C. T. El Porvenir"/>
    <x v="34"/>
    <x v="0"/>
    <x v="0"/>
    <x v="68"/>
    <x v="0"/>
    <s v="Instalado"/>
    <s v="Inoperativo"/>
    <s v="Distribuidora"/>
    <x v="0"/>
    <x v="0"/>
    <x v="0"/>
    <x v="0"/>
    <s v="Estatal"/>
    <s v="LORETO"/>
    <s v="LORETO"/>
    <s v="MAYNAS"/>
    <s v="FERNANDO LORES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2"/>
    <s v="ELOR"/>
    <s v="43095499"/>
    <s v="43095499"/>
    <x v="0"/>
    <s v="Volvo TD 100"/>
    <s v="N"/>
    <n v="0.15"/>
    <n v="0"/>
    <n v="0"/>
    <n v="0"/>
    <n v="0"/>
    <n v="0"/>
    <n v="0"/>
    <n v="0"/>
    <n v="0"/>
    <m/>
    <x v="1"/>
    <s v="ELOR43095499Volvo TD 100EL"/>
    <s v="Electro Oriente S. A."/>
    <x v="5"/>
    <x v="5"/>
    <s v="C. T. Flor de Punga"/>
    <x v="35"/>
    <x v="0"/>
    <x v="0"/>
    <x v="34"/>
    <x v="0"/>
    <s v="Instalado"/>
    <s v="Inoperativo"/>
    <s v="Distribuidora"/>
    <x v="0"/>
    <x v="0"/>
    <x v="0"/>
    <x v="0"/>
    <s v="Estatal"/>
    <s v="LORETO"/>
    <s v="LORETO"/>
    <s v="REQUENA"/>
    <s v="CAPELLO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2"/>
    <s v="ELOR"/>
    <s v="43096099"/>
    <s v="43096099"/>
    <x v="0"/>
    <s v="Volvo TD 100"/>
    <s v="N"/>
    <n v="0.15"/>
    <n v="0"/>
    <n v="0"/>
    <n v="0"/>
    <n v="0"/>
    <n v="0"/>
    <n v="0"/>
    <n v="0"/>
    <n v="0"/>
    <m/>
    <x v="1"/>
    <s v="ELOR43096099Volvo TD 100EL"/>
    <s v="Electro Oriente S. A."/>
    <x v="5"/>
    <x v="5"/>
    <s v="C. T. Colonia Angamos"/>
    <x v="36"/>
    <x v="0"/>
    <x v="0"/>
    <x v="34"/>
    <x v="0"/>
    <s v="Instalado"/>
    <s v="Inoperativo"/>
    <s v="Distribuidora"/>
    <x v="0"/>
    <x v="0"/>
    <x v="0"/>
    <x v="0"/>
    <s v="Estatal"/>
    <s v="LORETO"/>
    <s v="LORETO"/>
    <s v="REQUENA"/>
    <s v="YAQUERAN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2"/>
    <s v="ELOR"/>
    <s v="00000000"/>
    <s v="00000000"/>
    <x v="0"/>
    <s v="Cat. 3512 Dito"/>
    <s v="S"/>
    <n v="0.5"/>
    <n v="0.4"/>
    <n v="39.44"/>
    <n v="138.63999999999999"/>
    <n v="178.08"/>
    <n v="14"/>
    <n v="618"/>
    <n v="0"/>
    <n v="202"/>
    <m/>
    <x v="0"/>
    <s v="ELOR00000000Cat. 3512 DitoEL"/>
    <s v="Electro Oriente S. A."/>
    <x v="5"/>
    <x v="5"/>
    <s v="C. T. Caballococha"/>
    <x v="37"/>
    <x v="0"/>
    <x v="0"/>
    <x v="69"/>
    <x v="0"/>
    <s v="Instalado"/>
    <s v="Operativo"/>
    <s v="Distribuidora"/>
    <x v="0"/>
    <x v="0"/>
    <x v="0"/>
    <x v="0"/>
    <s v="Estatal"/>
    <s v="LORETO"/>
    <s v="LORETO"/>
    <s v="RAMÓN CASTILLA"/>
    <s v="RAMÓN CASTILLA"/>
    <n v="0"/>
    <x v="0"/>
    <n v="0"/>
    <x v="0"/>
    <n v="0"/>
    <x v="0"/>
    <x v="0"/>
    <n v="178.08"/>
    <n v="0.17808000000000002"/>
    <m/>
    <n v="4.1666666666666664E-2"/>
    <n v="3.3333333333333333E-2"/>
    <n v="7.6479999999999997"/>
    <n v="-2.8421709430404007E-14"/>
    <n v="20"/>
    <s v="BASE DE DATOS"/>
    <m/>
  </r>
  <r>
    <s v="20"/>
    <x v="2"/>
    <s v="ELOR"/>
    <s v="00000000"/>
    <s v="00000000"/>
    <x v="0"/>
    <s v="Cat 2. 3512 Dita"/>
    <s v="N"/>
    <n v="0.5"/>
    <n v="0"/>
    <n v="0"/>
    <n v="0"/>
    <n v="0"/>
    <n v="0"/>
    <n v="0"/>
    <n v="0"/>
    <n v="0"/>
    <m/>
    <x v="0"/>
    <s v="ELOR00000000Cat 2. 3512 DitaEL"/>
    <s v="Electro Oriente S. A."/>
    <x v="5"/>
    <x v="5"/>
    <s v="C. T. Caballococha"/>
    <x v="37"/>
    <x v="0"/>
    <x v="0"/>
    <x v="70"/>
    <x v="0"/>
    <s v="Instalado"/>
    <s v="Operativo"/>
    <s v="Distribuidora"/>
    <x v="0"/>
    <x v="0"/>
    <x v="0"/>
    <x v="0"/>
    <s v="Estatal"/>
    <s v="LORETO"/>
    <s v="LORETO"/>
    <s v="RAMÓN CASTILLA"/>
    <s v="RAMÓN CASTILLA"/>
    <n v="0"/>
    <x v="0"/>
    <n v="0"/>
    <x v="0"/>
    <n v="0"/>
    <x v="0"/>
    <x v="0"/>
    <n v="0"/>
    <n v="0"/>
    <m/>
    <n v="4.1666666666666664E-2"/>
    <n v="3.1666666666666669E-2"/>
    <n v="7.6479999999999997"/>
    <n v="0"/>
    <n v="20"/>
    <s v="BASE DE DATOS"/>
    <m/>
  </r>
  <r>
    <s v="20"/>
    <x v="2"/>
    <s v="ELOR"/>
    <s v="00000000"/>
    <s v="00000000"/>
    <x v="0"/>
    <s v="CUMMINS 3"/>
    <s v="N"/>
    <n v="0.6"/>
    <n v="0"/>
    <n v="0"/>
    <n v="0"/>
    <n v="0"/>
    <n v="0"/>
    <n v="0"/>
    <n v="0"/>
    <n v="0"/>
    <m/>
    <x v="0"/>
    <s v="ELOR00000000CUMMINS 3EL"/>
    <s v="Electro Oriente S. A."/>
    <x v="5"/>
    <x v="5"/>
    <s v="C. T. Caballococha"/>
    <x v="37"/>
    <x v="0"/>
    <x v="0"/>
    <x v="71"/>
    <x v="0"/>
    <s v="Instalado"/>
    <s v="Operativo"/>
    <s v="Distribuidora"/>
    <x v="0"/>
    <x v="0"/>
    <x v="0"/>
    <x v="0"/>
    <s v="Estatal"/>
    <s v="LORETO"/>
    <s v="LORETO"/>
    <s v="RAMÓN CASTILLA"/>
    <s v="RAMÓN CASTILLA"/>
    <n v="0"/>
    <x v="0"/>
    <n v="0"/>
    <x v="0"/>
    <n v="0"/>
    <x v="0"/>
    <x v="0"/>
    <n v="0"/>
    <n v="0"/>
    <m/>
    <n v="4.9999999999999996E-2"/>
    <n v="0.04"/>
    <n v="7.6479999999999997"/>
    <n v="0"/>
    <n v="20"/>
    <s v="BASE DE DATOS"/>
    <m/>
  </r>
  <r>
    <s v="20"/>
    <x v="2"/>
    <s v="ELOR"/>
    <s v="00000000"/>
    <s v="00000000"/>
    <x v="0"/>
    <s v="Cat.4-3412-16878"/>
    <s v="N"/>
    <n v="0.73399999999999999"/>
    <n v="0"/>
    <n v="0"/>
    <n v="0"/>
    <n v="0"/>
    <n v="0"/>
    <n v="0"/>
    <n v="0"/>
    <n v="0"/>
    <m/>
    <x v="0"/>
    <s v="ELOR00000000Cat.4-3412-16878EL"/>
    <s v="Electro Oriente S. A."/>
    <x v="5"/>
    <x v="5"/>
    <s v="C. T. Caballococha"/>
    <x v="37"/>
    <x v="0"/>
    <x v="0"/>
    <x v="72"/>
    <x v="0"/>
    <s v="Instalado"/>
    <s v="Operativo"/>
    <s v="Distribuidora"/>
    <x v="0"/>
    <x v="0"/>
    <x v="0"/>
    <x v="0"/>
    <s v="Estatal"/>
    <s v="LORETO"/>
    <s v="LORETO"/>
    <s v="RAMÓN CASTILLA"/>
    <s v="RAMÓN CASTILLA"/>
    <n v="0"/>
    <x v="0"/>
    <n v="0"/>
    <x v="0"/>
    <n v="0"/>
    <x v="0"/>
    <x v="0"/>
    <n v="0"/>
    <n v="0"/>
    <m/>
    <n v="6.1166666666666668E-2"/>
    <n v="4.1666666666666664E-2"/>
    <n v="7.6479999999999997"/>
    <n v="0"/>
    <n v="20"/>
    <s v="BASE DE DATOS"/>
    <m/>
  </r>
  <r>
    <s v="20"/>
    <x v="2"/>
    <s v="ELOR"/>
    <s v="00000000"/>
    <s v="00000000"/>
    <x v="0"/>
    <s v="MTU 1000"/>
    <s v="S"/>
    <n v="1"/>
    <n v="0.85"/>
    <n v="58.085000000000001"/>
    <n v="220.721"/>
    <n v="278.80599999999998"/>
    <n v="17"/>
    <n v="707"/>
    <n v="0"/>
    <n v="94"/>
    <m/>
    <x v="0"/>
    <s v="ELOR00000000MTU 1000EL"/>
    <s v="Electro Oriente S. A."/>
    <x v="5"/>
    <x v="5"/>
    <s v="C. T. Caballococha"/>
    <x v="37"/>
    <x v="0"/>
    <x v="0"/>
    <x v="73"/>
    <x v="0"/>
    <s v="Instalado"/>
    <s v="Operativo"/>
    <s v="Distribuidora"/>
    <x v="0"/>
    <x v="0"/>
    <x v="0"/>
    <x v="0"/>
    <s v="Estatal"/>
    <s v="LORETO"/>
    <s v="LORETO"/>
    <s v="RAMÓN CASTILLA"/>
    <s v="RAMÓN CASTILLA"/>
    <n v="0"/>
    <x v="0"/>
    <n v="0"/>
    <x v="0"/>
    <n v="0"/>
    <x v="0"/>
    <x v="0"/>
    <n v="278.80599999999998"/>
    <n v="0.278806"/>
    <m/>
    <n v="8.3333333333333329E-2"/>
    <n v="7.0833333333333331E-2"/>
    <n v="7.6479999999999997"/>
    <n v="0"/>
    <n v="20"/>
    <s v="BASE DE DATOS"/>
    <m/>
  </r>
  <r>
    <s v="20"/>
    <x v="2"/>
    <s v="ELOR"/>
    <s v="53026715"/>
    <s v="53026715"/>
    <x v="0"/>
    <s v="Cat.5-C15 7925"/>
    <s v="S"/>
    <n v="0.43"/>
    <n v="0.3"/>
    <n v="12.78"/>
    <n v="47.91"/>
    <n v="60.69"/>
    <n v="12"/>
    <n v="712"/>
    <n v="0"/>
    <n v="57"/>
    <m/>
    <x v="0"/>
    <s v="ELOR53026715Cat.5-C15 7925EL"/>
    <s v="Electro Oriente S. A."/>
    <x v="5"/>
    <x v="5"/>
    <s v="C.T. Isla Santa Rosa"/>
    <x v="38"/>
    <x v="0"/>
    <x v="0"/>
    <x v="74"/>
    <x v="0"/>
    <s v="Instalado"/>
    <s v="Operativo"/>
    <s v="Distribuidora"/>
    <x v="0"/>
    <x v="0"/>
    <x v="0"/>
    <x v="0"/>
    <s v="Estatal"/>
    <s v="LORETO"/>
    <s v="LORETO"/>
    <s v="MARISCAL RAMÓN CASTILLA"/>
    <s v="YAVARI"/>
    <n v="0"/>
    <x v="0"/>
    <n v="0"/>
    <x v="0"/>
    <n v="0"/>
    <x v="0"/>
    <x v="0"/>
    <n v="60.69"/>
    <n v="6.0690000000000001E-2"/>
    <m/>
    <n v="3.5833333333333335E-2"/>
    <n v="2.4999999999999998E-2"/>
    <n v="7.6479999999999997"/>
    <n v="0"/>
    <n v="20"/>
    <s v="BASE DE DATOS"/>
    <m/>
  </r>
  <r>
    <s v="20"/>
    <x v="2"/>
    <s v="ELOR"/>
    <s v="53026512"/>
    <s v="53026512"/>
    <x v="0"/>
    <s v="Volv.Pent1 RVL-251"/>
    <s v="S"/>
    <n v="0.27300000000000002"/>
    <n v="0.2"/>
    <n v="21.061"/>
    <n v="14.978999999999999"/>
    <n v="36.04"/>
    <n v="12"/>
    <n v="220"/>
    <n v="0"/>
    <n v="10"/>
    <m/>
    <x v="0"/>
    <s v="ELOR53026512Volv.Pent1 RVL-251EL"/>
    <s v="Electro Oriente S. A."/>
    <x v="5"/>
    <x v="5"/>
    <s v="C.T. San Francisco"/>
    <x v="40"/>
    <x v="0"/>
    <x v="0"/>
    <x v="77"/>
    <x v="0"/>
    <s v="Instalado"/>
    <s v="Operativo"/>
    <s v="Distribuidora"/>
    <x v="0"/>
    <x v="0"/>
    <x v="0"/>
    <x v="0"/>
    <s v="Estatal"/>
    <s v="LORETO"/>
    <s v="LORETO"/>
    <s v="MARISCAL RAMÓN CASTILLA"/>
    <s v="PEVAS"/>
    <n v="0"/>
    <x v="0"/>
    <n v="0"/>
    <x v="0"/>
    <n v="0"/>
    <x v="0"/>
    <x v="0"/>
    <n v="36.04"/>
    <n v="3.6040000000000003E-2"/>
    <m/>
    <n v="2.2750000000000003E-2"/>
    <n v="1.6666666666666666E-2"/>
    <n v="7.6479999999999997"/>
    <n v="0"/>
    <n v="20"/>
    <s v="BASE DE DATOS"/>
    <m/>
  </r>
  <r>
    <s v="20"/>
    <x v="2"/>
    <s v="ELOR"/>
    <s v="53026512"/>
    <s v="53026512"/>
    <x v="0"/>
    <s v="OLYMPIAN"/>
    <s v="S"/>
    <n v="0.13"/>
    <n v="0.1"/>
    <n v="0.57899999999999996"/>
    <n v="0.41099999999999998"/>
    <n v="0.99"/>
    <n v="4"/>
    <n v="17"/>
    <n v="0"/>
    <n v="1"/>
    <m/>
    <x v="0"/>
    <s v="ELOR53026512OLYMPIANEL"/>
    <s v="Electro Oriente S. A."/>
    <x v="5"/>
    <x v="5"/>
    <s v="C.T. San Francisco"/>
    <x v="40"/>
    <x v="0"/>
    <x v="0"/>
    <x v="78"/>
    <x v="0"/>
    <s v="Instalado"/>
    <s v="Operativo"/>
    <s v="Distribuidora"/>
    <x v="0"/>
    <x v="0"/>
    <x v="0"/>
    <x v="0"/>
    <s v="Estatal"/>
    <s v="LORETO"/>
    <s v="LORETO"/>
    <s v="MARISCAL RAMÓN CASTILLA"/>
    <s v="PEVAS"/>
    <n v="0"/>
    <x v="0"/>
    <n v="0"/>
    <x v="0"/>
    <n v="0"/>
    <x v="0"/>
    <x v="0"/>
    <n v="0.99"/>
    <n v="9.8999999999999999E-4"/>
    <m/>
    <n v="1.0833333333333334E-2"/>
    <n v="8.3333333333333332E-3"/>
    <n v="7.6479999999999997"/>
    <n v="0"/>
    <n v="20"/>
    <s v="BASE DE DATOS"/>
    <m/>
  </r>
  <r>
    <s v="20"/>
    <x v="2"/>
    <s v="ELOR"/>
    <s v="53026919"/>
    <s v="53026919"/>
    <x v="0"/>
    <s v="Perkins1 R014001C"/>
    <s v="S"/>
    <n v="0.13600000000000001"/>
    <n v="0.1"/>
    <n v="8.81"/>
    <n v="13.471"/>
    <n v="22.280999999999999"/>
    <n v="10"/>
    <n v="392"/>
    <n v="0"/>
    <n v="1"/>
    <m/>
    <x v="0"/>
    <s v="ELOR53026919Perkins1 R014001CEL"/>
    <s v="Electro Oriente S. A."/>
    <x v="5"/>
    <x v="5"/>
    <s v="C. T. Islandia"/>
    <x v="41"/>
    <x v="0"/>
    <x v="0"/>
    <x v="79"/>
    <x v="0"/>
    <n v="0"/>
    <s v="Operativo"/>
    <s v="Distribuidora"/>
    <x v="0"/>
    <x v="0"/>
    <x v="0"/>
    <x v="0"/>
    <s v="Estatal"/>
    <s v="LORETO"/>
    <s v="LORETO"/>
    <s v="MARISCAL RAMÓN CASTILLA"/>
    <s v="YAVARI"/>
    <n v="0"/>
    <x v="0"/>
    <n v="0"/>
    <x v="0"/>
    <n v="0"/>
    <x v="0"/>
    <x v="0"/>
    <n v="22.280999999999999"/>
    <n v="2.2280999999999999E-2"/>
    <m/>
    <n v="1.1333333333333334E-2"/>
    <n v="8.3333333333333332E-3"/>
    <n v="7.6479999999999997"/>
    <n v="0"/>
    <n v="20"/>
    <s v="BASE DE DATOS"/>
    <m/>
  </r>
  <r>
    <s v="20"/>
    <x v="2"/>
    <s v="ELOR"/>
    <s v="53026919"/>
    <s v="53026919"/>
    <x v="0"/>
    <s v="Perkins2 R013699C"/>
    <s v="S"/>
    <n v="0.13600000000000001"/>
    <n v="0.1"/>
    <n v="8.8759999999999994"/>
    <n v="12.997999999999999"/>
    <n v="21.873999999999999"/>
    <n v="26"/>
    <n v="382"/>
    <n v="0"/>
    <n v="1"/>
    <m/>
    <x v="0"/>
    <s v="ELOR53026919Perkins2 R013699CEL"/>
    <s v="Electro Oriente S. A."/>
    <x v="5"/>
    <x v="5"/>
    <s v="C. T. Islandia"/>
    <x v="41"/>
    <x v="0"/>
    <x v="0"/>
    <x v="80"/>
    <x v="0"/>
    <n v="0"/>
    <s v="Operativo"/>
    <s v="Distribuidora"/>
    <x v="0"/>
    <x v="0"/>
    <x v="0"/>
    <x v="0"/>
    <s v="Estatal"/>
    <s v="LORETO"/>
    <s v="LORETO"/>
    <s v="MARISCAL RAMÓN CASTILLA"/>
    <s v="YAVARI"/>
    <n v="0"/>
    <x v="0"/>
    <n v="0"/>
    <x v="0"/>
    <n v="0"/>
    <x v="0"/>
    <x v="0"/>
    <n v="21.873999999999999"/>
    <n v="2.1873999999999998E-2"/>
    <m/>
    <n v="1.1333333333333334E-2"/>
    <n v="8.3333333333333332E-3"/>
    <n v="7.6479999999999997"/>
    <n v="0"/>
    <n v="20"/>
    <s v="BASE DE DATOS"/>
    <m/>
  </r>
  <r>
    <s v="20"/>
    <x v="2"/>
    <s v="ELOR"/>
    <s v="53026919"/>
    <s v="53026919"/>
    <x v="0"/>
    <s v="Olympian OLY 1091"/>
    <s v="S"/>
    <n v="0.13200000000000001"/>
    <n v="0.1"/>
    <n v="0"/>
    <n v="0"/>
    <n v="0"/>
    <n v="4"/>
    <n v="0"/>
    <n v="0"/>
    <n v="0"/>
    <m/>
    <x v="0"/>
    <s v="ELOR53026919Olympian OLY 1091EL"/>
    <s v="Electro Oriente S. A."/>
    <x v="5"/>
    <x v="5"/>
    <s v="C. T. Islandia"/>
    <x v="41"/>
    <x v="0"/>
    <x v="0"/>
    <x v="81"/>
    <x v="0"/>
    <n v="0"/>
    <s v="Operativo"/>
    <s v="Distribuidora"/>
    <x v="0"/>
    <x v="0"/>
    <x v="0"/>
    <x v="0"/>
    <s v="Estatal"/>
    <s v="LORETO"/>
    <s v="LORETO"/>
    <s v="MARISCAL RAMÓN CASTILLA"/>
    <s v="YAVARI"/>
    <n v="0"/>
    <x v="0"/>
    <n v="0"/>
    <x v="0"/>
    <n v="0"/>
    <x v="0"/>
    <x v="0"/>
    <n v="0"/>
    <n v="0"/>
    <m/>
    <n v="1.1000000000000001E-2"/>
    <n v="8.3333333333333332E-3"/>
    <n v="7.6479999999999997"/>
    <n v="0"/>
    <n v="20"/>
    <s v="BASE DE DATOS"/>
    <m/>
  </r>
  <r>
    <s v="20"/>
    <x v="2"/>
    <s v="ELOR"/>
    <s v="43095299"/>
    <s v="43095299"/>
    <x v="0"/>
    <s v="Perkins1 U489142C"/>
    <s v="S"/>
    <n v="3.1E-2"/>
    <n v="2.5000000000000001E-2"/>
    <n v="1.35"/>
    <n v="0"/>
    <n v="1.35"/>
    <n v="7"/>
    <n v="133"/>
    <n v="0"/>
    <n v="2"/>
    <m/>
    <x v="0"/>
    <s v="ELOR43095299Perkins1 U489142CEL"/>
    <s v="Electro Oriente S. A."/>
    <x v="5"/>
    <x v="5"/>
    <s v="C. T. Petropolis"/>
    <x v="42"/>
    <x v="0"/>
    <x v="0"/>
    <x v="82"/>
    <x v="0"/>
    <s v="Instalado"/>
    <s v="Operativo"/>
    <s v="Distribuidora"/>
    <x v="0"/>
    <x v="0"/>
    <x v="0"/>
    <x v="0"/>
    <s v="Estatal"/>
    <s v="LORETO"/>
    <s v="LORETO"/>
    <s v="MRCAL. R. CASTILLA"/>
    <s v="YAVARI"/>
    <n v="0"/>
    <x v="0"/>
    <n v="0"/>
    <x v="0"/>
    <n v="0"/>
    <x v="0"/>
    <x v="0"/>
    <n v="1.35"/>
    <n v="1.3500000000000001E-3"/>
    <m/>
    <n v="2.5833333333333333E-3"/>
    <n v="2.0833333333333333E-3"/>
    <n v="7.6479999999999997"/>
    <n v="0"/>
    <n v="20"/>
    <s v="BASE DE DATOS"/>
    <m/>
  </r>
  <r>
    <s v="20"/>
    <x v="2"/>
    <s v="ELOR"/>
    <s v="43095299"/>
    <s v="43095299"/>
    <x v="0"/>
    <s v="Perkins2 U487536C"/>
    <s v="S"/>
    <n v="3.1E-2"/>
    <n v="2.5000000000000001E-2"/>
    <n v="0"/>
    <n v="0"/>
    <n v="0"/>
    <n v="1"/>
    <n v="0"/>
    <n v="0"/>
    <n v="0"/>
    <m/>
    <x v="0"/>
    <s v="ELOR43095299Perkins2 U487536CEL"/>
    <s v="Electro Oriente S. A."/>
    <x v="5"/>
    <x v="5"/>
    <s v="C. T. Petropolis"/>
    <x v="42"/>
    <x v="0"/>
    <x v="0"/>
    <x v="83"/>
    <x v="0"/>
    <s v="Instalado"/>
    <s v="Operativo"/>
    <s v="Distribuidora"/>
    <x v="0"/>
    <x v="0"/>
    <x v="0"/>
    <x v="0"/>
    <s v="Estatal"/>
    <s v="LORETO"/>
    <s v="LORETO"/>
    <s v="MRCAL. R. CASTILLA"/>
    <s v="YAVARI"/>
    <n v="0"/>
    <x v="0"/>
    <n v="0"/>
    <x v="0"/>
    <n v="0"/>
    <x v="0"/>
    <x v="0"/>
    <n v="0"/>
    <n v="0"/>
    <m/>
    <n v="2.5833333333333333E-3"/>
    <n v="2.0833333333333333E-3"/>
    <n v="7.6479999999999997"/>
    <n v="0"/>
    <n v="20"/>
    <s v="BASE DE DATOS"/>
    <m/>
  </r>
  <r>
    <s v="20"/>
    <x v="2"/>
    <s v="ELOR"/>
    <s v="53023414"/>
    <s v="53023414"/>
    <x v="0"/>
    <s v="Cat-1 3406"/>
    <s v="N"/>
    <n v="0.27500000000000002"/>
    <n v="0"/>
    <n v="0"/>
    <n v="0"/>
    <n v="0"/>
    <n v="0"/>
    <n v="0"/>
    <n v="0"/>
    <n v="0"/>
    <m/>
    <x v="0"/>
    <s v="ELOR53023414Cat-1 3406EL"/>
    <s v="Electro Oriente S. A."/>
    <x v="5"/>
    <x v="5"/>
    <s v="C. T. El Estrecho"/>
    <x v="43"/>
    <x v="0"/>
    <x v="0"/>
    <x v="84"/>
    <x v="0"/>
    <s v="Instalado"/>
    <s v="Operativo"/>
    <s v="Distribuidora"/>
    <x v="0"/>
    <x v="0"/>
    <x v="0"/>
    <x v="0"/>
    <s v="Estatal"/>
    <s v="LORETO"/>
    <s v="LORETO"/>
    <s v="MARISCAL RAMÓN CASTILLA"/>
    <s v="MARISCAL RAMÓN CASTILLA"/>
    <s v="EL ESTRECHO"/>
    <x v="0"/>
    <n v="0"/>
    <x v="0"/>
    <n v="0"/>
    <x v="0"/>
    <x v="0"/>
    <n v="0"/>
    <n v="0"/>
    <m/>
    <n v="2.2916666666666669E-2"/>
    <n v="0"/>
    <n v="7.6479999999999997"/>
    <n v="0"/>
    <n v="20"/>
    <s v="BASE DE DATOS"/>
    <m/>
  </r>
  <r>
    <s v="20"/>
    <x v="2"/>
    <s v="ELOR"/>
    <s v="53023414"/>
    <s v="53023414"/>
    <x v="0"/>
    <s v="Cat-2 3306"/>
    <s v="N"/>
    <n v="0.22500000000000001"/>
    <n v="0"/>
    <n v="0"/>
    <n v="0"/>
    <n v="0"/>
    <n v="0"/>
    <n v="0"/>
    <n v="0"/>
    <n v="0"/>
    <m/>
    <x v="0"/>
    <s v="ELOR53023414Cat-2 3306EL"/>
    <s v="Electro Oriente S. A."/>
    <x v="5"/>
    <x v="5"/>
    <s v="C. T. El Estrecho"/>
    <x v="43"/>
    <x v="0"/>
    <x v="0"/>
    <x v="85"/>
    <x v="0"/>
    <s v="Instalado"/>
    <s v="Operativo"/>
    <s v="Distribuidora"/>
    <x v="0"/>
    <x v="0"/>
    <x v="0"/>
    <x v="0"/>
    <s v="Estatal"/>
    <s v="LORETO"/>
    <s v="LORETO"/>
    <s v="MARISCAL RAMÓN CASTILLA"/>
    <s v="MARISCAL RAMÓN CASTILLA"/>
    <s v="EL ESTRECHO"/>
    <x v="0"/>
    <n v="0"/>
    <x v="0"/>
    <n v="0"/>
    <x v="0"/>
    <x v="0"/>
    <n v="0"/>
    <n v="0"/>
    <m/>
    <n v="1.8749999999999999E-2"/>
    <n v="0"/>
    <n v="7.6479999999999997"/>
    <n v="0"/>
    <n v="20"/>
    <s v="BASE DE DATOS"/>
    <m/>
  </r>
  <r>
    <s v="20"/>
    <x v="2"/>
    <s v="ELOR"/>
    <s v="53023414"/>
    <s v="53023414"/>
    <x v="0"/>
    <s v="Volvo 03"/>
    <s v="S"/>
    <n v="0.36399999999999999"/>
    <n v="0.32500000000000001"/>
    <n v="26.202999999999999"/>
    <n v="52.406999999999996"/>
    <n v="78.61"/>
    <n v="1.5"/>
    <n v="465"/>
    <n v="0"/>
    <n v="20"/>
    <m/>
    <x v="0"/>
    <s v="ELOR53023414Volvo 03EL"/>
    <s v="Electro Oriente S. A."/>
    <x v="5"/>
    <x v="5"/>
    <s v="C. T. El Estrecho"/>
    <x v="43"/>
    <x v="0"/>
    <x v="0"/>
    <x v="86"/>
    <x v="0"/>
    <s v="Instalado"/>
    <s v="Operativo"/>
    <s v="Distribuidora"/>
    <x v="0"/>
    <x v="0"/>
    <x v="0"/>
    <x v="0"/>
    <s v="Estatal"/>
    <s v="LORETO"/>
    <s v="LORETO"/>
    <s v="MARISCAL RAMÓN CASTILLA"/>
    <s v="MARISCAL RAMÓN CASTILLA"/>
    <s v="EL ESTRECHO"/>
    <x v="0"/>
    <n v="0"/>
    <x v="0"/>
    <n v="0"/>
    <x v="0"/>
    <x v="0"/>
    <n v="78.61"/>
    <n v="7.8609999999999999E-2"/>
    <m/>
    <n v="3.0333333333333334E-2"/>
    <n v="4.7499999999999994E-2"/>
    <n v="7.6479999999999997"/>
    <n v="0"/>
    <n v="20"/>
    <s v="BASE DE DATOS"/>
    <m/>
  </r>
  <r>
    <s v="20"/>
    <x v="2"/>
    <s v="ELOR"/>
    <s v="43096499"/>
    <s v="43096499"/>
    <x v="0"/>
    <s v="Cat.C18 G6B20736"/>
    <s v="S"/>
    <n v="0.5"/>
    <n v="0.45"/>
    <n v="11.35"/>
    <n v="79.45"/>
    <n v="90.8"/>
    <n v="5"/>
    <n v="719"/>
    <n v="0"/>
    <n v="32"/>
    <m/>
    <x v="0"/>
    <s v="ELOR43096499Cat.C18 G6B20736EL"/>
    <s v="Electro Oriente S. A."/>
    <x v="5"/>
    <x v="5"/>
    <s v="C.T. ORELLANA"/>
    <x v="45"/>
    <x v="0"/>
    <x v="0"/>
    <x v="93"/>
    <x v="0"/>
    <s v="Instalado"/>
    <s v="Operativo"/>
    <s v="Distribuidora"/>
    <x v="0"/>
    <x v="0"/>
    <x v="0"/>
    <x v="0"/>
    <s v="Estatal"/>
    <s v="LORETO"/>
    <s v="LORETO"/>
    <s v="UCAYALI"/>
    <s v="VARGAS GUERRA"/>
    <n v="0"/>
    <x v="0"/>
    <n v="0"/>
    <x v="0"/>
    <n v="0"/>
    <x v="0"/>
    <x v="0"/>
    <n v="90.8"/>
    <n v="9.0799999999999992E-2"/>
    <m/>
    <n v="4.1666666666666664E-2"/>
    <n v="0"/>
    <n v="7.6479999999999997"/>
    <n v="0"/>
    <n v="20"/>
    <s v="BASE DE DATOS"/>
    <m/>
  </r>
  <r>
    <s v="20"/>
    <x v="2"/>
    <s v="ELOR"/>
    <s v="43096499"/>
    <s v="43096499"/>
    <x v="0"/>
    <s v="Perkins 2506AE15TAG"/>
    <s v="N"/>
    <n v="0.46800000000000003"/>
    <n v="0"/>
    <n v="0"/>
    <n v="0"/>
    <n v="0"/>
    <n v="0"/>
    <n v="0"/>
    <n v="0"/>
    <n v="0"/>
    <m/>
    <x v="0"/>
    <s v="ELOR43096499Perkins 2506AE15TAGEL"/>
    <s v="Electro Oriente S. A."/>
    <x v="5"/>
    <x v="5"/>
    <s v="C.T. ORELLANA"/>
    <x v="45"/>
    <x v="0"/>
    <x v="0"/>
    <x v="94"/>
    <x v="0"/>
    <s v="Instalado"/>
    <s v="Operativo"/>
    <s v="Distribuidora"/>
    <x v="0"/>
    <x v="0"/>
    <x v="0"/>
    <x v="0"/>
    <s v="Estatal"/>
    <s v="LORETO"/>
    <s v="LORETO"/>
    <s v="UCAYALI"/>
    <s v="VARGAS GUERRA"/>
    <n v="0"/>
    <x v="0"/>
    <n v="0"/>
    <x v="0"/>
    <n v="0"/>
    <x v="0"/>
    <x v="0"/>
    <n v="0"/>
    <n v="0"/>
    <m/>
    <n v="3.9E-2"/>
    <n v="0"/>
    <n v="7.6479999999999997"/>
    <n v="0"/>
    <n v="20"/>
    <s v="BASE DE DATOS"/>
    <m/>
  </r>
  <r>
    <s v="20"/>
    <x v="2"/>
    <s v="ELOR"/>
    <s v="43094699"/>
    <s v="43094699"/>
    <x v="0"/>
    <s v="Volvo Penta RVM364"/>
    <s v="N"/>
    <n v="0.36399999999999999"/>
    <n v="0"/>
    <n v="0"/>
    <n v="0"/>
    <n v="0"/>
    <n v="0"/>
    <n v="0"/>
    <n v="0"/>
    <n v="0"/>
    <m/>
    <x v="0"/>
    <s v="ELOR43094699Volvo Penta RVM364EL"/>
    <s v="Electro Oriente S. A."/>
    <x v="5"/>
    <x v="5"/>
    <s v="C. T. Indiana"/>
    <x v="46"/>
    <x v="0"/>
    <x v="0"/>
    <x v="95"/>
    <x v="0"/>
    <s v="Instalado"/>
    <s v="Operativo"/>
    <s v="Distribuidora"/>
    <x v="0"/>
    <x v="0"/>
    <x v="0"/>
    <x v="0"/>
    <s v="Estatal"/>
    <s v="LORETO"/>
    <s v="LORETO"/>
    <s v="MAYNAS"/>
    <s v="INDIANA"/>
    <n v="0"/>
    <x v="0"/>
    <n v="0"/>
    <x v="0"/>
    <n v="0"/>
    <x v="0"/>
    <x v="0"/>
    <n v="0"/>
    <n v="0"/>
    <m/>
    <n v="3.0333333333333334E-2"/>
    <n v="0"/>
    <n v="7.6479999999999997"/>
    <n v="0"/>
    <n v="20"/>
    <s v="BASE DE DATOS"/>
    <m/>
  </r>
  <r>
    <s v="20"/>
    <x v="2"/>
    <s v="ELOR"/>
    <s v="43094699"/>
    <s v="43094699"/>
    <x v="0"/>
    <s v="Volvo2 CAD1641GE"/>
    <s v="N"/>
    <n v="0.45600000000000002"/>
    <n v="0"/>
    <n v="0"/>
    <n v="0"/>
    <n v="0"/>
    <n v="0"/>
    <n v="0"/>
    <n v="0"/>
    <n v="0"/>
    <m/>
    <x v="0"/>
    <s v="ELOR43094699Volvo2 CAD1641GEEL"/>
    <s v="Electro Oriente S. A."/>
    <x v="5"/>
    <x v="5"/>
    <s v="C. T. Indiana"/>
    <x v="46"/>
    <x v="0"/>
    <x v="0"/>
    <x v="96"/>
    <x v="0"/>
    <s v="Instalado"/>
    <s v="Operativo"/>
    <s v="Distribuidora"/>
    <x v="0"/>
    <x v="0"/>
    <x v="0"/>
    <x v="0"/>
    <s v="Estatal"/>
    <s v="LORETO"/>
    <s v="LORETO"/>
    <s v="MAYNAS"/>
    <s v="INDIANA"/>
    <n v="0"/>
    <x v="0"/>
    <n v="0"/>
    <x v="0"/>
    <n v="0"/>
    <x v="0"/>
    <x v="0"/>
    <n v="0"/>
    <n v="0"/>
    <m/>
    <n v="3.7999999999999999E-2"/>
    <n v="0"/>
    <n v="7.6479999999999997"/>
    <n v="0"/>
    <n v="20"/>
    <s v="BASE DE DATOS"/>
    <m/>
  </r>
  <r>
    <s v="20"/>
    <x v="2"/>
    <s v="ELOR"/>
    <s v="43094699"/>
    <s v="43094699"/>
    <x v="0"/>
    <s v="Cat.5-3412STA-16860"/>
    <s v="S"/>
    <n v="0.72499999999999998"/>
    <n v="0.6"/>
    <n v="2.4529999999999998"/>
    <n v="17.169"/>
    <n v="19.622"/>
    <n v="0"/>
    <n v="140"/>
    <n v="0"/>
    <n v="40"/>
    <m/>
    <x v="0"/>
    <s v="ELOR43094699Cat.5-3412STA-16860EL"/>
    <s v="Electro Oriente S. A."/>
    <x v="5"/>
    <x v="5"/>
    <s v="C. T. Indiana"/>
    <x v="46"/>
    <x v="0"/>
    <x v="0"/>
    <x v="97"/>
    <x v="0"/>
    <n v="0"/>
    <s v="Operativo"/>
    <s v="Distribuidora"/>
    <x v="0"/>
    <x v="0"/>
    <x v="0"/>
    <x v="0"/>
    <s v="Estatal"/>
    <s v="LORETO"/>
    <s v="LORETO"/>
    <s v="MAYNAS"/>
    <s v="INDIANA"/>
    <n v="0"/>
    <x v="0"/>
    <n v="0"/>
    <x v="0"/>
    <n v="0"/>
    <x v="0"/>
    <x v="0"/>
    <n v="19.622"/>
    <n v="1.9622000000000001E-2"/>
    <m/>
    <n v="6.0416666666666667E-2"/>
    <n v="4.9999999999999996E-2"/>
    <n v="7.6479999999999997"/>
    <n v="0"/>
    <n v="20"/>
    <s v="BASE DE DATOS"/>
    <m/>
  </r>
  <r>
    <s v="20"/>
    <x v="2"/>
    <s v="ELOR"/>
    <s v="43094699"/>
    <s v="43094699"/>
    <x v="0"/>
    <s v="Vol.3 Pent TWD1643G"/>
    <s v="S"/>
    <n v="0.6"/>
    <n v="0.45"/>
    <n v="18.431000000000001"/>
    <n v="129.017"/>
    <n v="147.44800000000001"/>
    <n v="0"/>
    <n v="710"/>
    <n v="0"/>
    <n v="45"/>
    <m/>
    <x v="0"/>
    <s v="ELOR43094699Vol.3 Pent TWD1643GEL"/>
    <s v="Electro Oriente S. A."/>
    <x v="5"/>
    <x v="5"/>
    <s v="C. T. Indiana"/>
    <x v="46"/>
    <x v="0"/>
    <x v="0"/>
    <x v="98"/>
    <x v="0"/>
    <n v="0"/>
    <s v="Operativo"/>
    <s v="Distribuidora"/>
    <x v="0"/>
    <x v="0"/>
    <x v="0"/>
    <x v="0"/>
    <s v="Estatal"/>
    <s v="LORETO"/>
    <s v="LORETO"/>
    <s v="MAYNAS"/>
    <s v="INDIANA"/>
    <n v="0"/>
    <x v="0"/>
    <n v="0"/>
    <x v="0"/>
    <n v="0"/>
    <x v="0"/>
    <x v="0"/>
    <n v="147.44800000000001"/>
    <n v="0.147448"/>
    <m/>
    <n v="4.9999999999999996E-2"/>
    <n v="3.7499999999999999E-2"/>
    <n v="7.6479999999999997"/>
    <n v="0"/>
    <n v="20"/>
    <s v="BASE DE DATOS"/>
    <m/>
  </r>
  <r>
    <s v="20"/>
    <x v="2"/>
    <s v="ELOR"/>
    <s v="33011193"/>
    <s v="33011193"/>
    <x v="0"/>
    <s v="CUMMINS"/>
    <s v="S"/>
    <n v="0.6"/>
    <n v="0.3"/>
    <n v="32.159999999999997"/>
    <n v="141.34"/>
    <n v="173.5"/>
    <n v="8"/>
    <n v="582"/>
    <n v="0"/>
    <n v="34"/>
    <m/>
    <x v="0"/>
    <s v="ELOR33011193CUMMINSEL"/>
    <s v="Electro Oriente S. A."/>
    <x v="5"/>
    <x v="5"/>
    <s v="C. T. Nauta"/>
    <x v="47"/>
    <x v="0"/>
    <x v="0"/>
    <x v="2"/>
    <x v="0"/>
    <s v="Instalado"/>
    <s v="Operativo"/>
    <s v="Distribuidora"/>
    <x v="0"/>
    <x v="0"/>
    <x v="0"/>
    <x v="0"/>
    <s v="Estatal"/>
    <s v="LORETO"/>
    <s v="LORETO"/>
    <s v="LORETO"/>
    <s v="NAUTA"/>
    <n v="0"/>
    <x v="0"/>
    <n v="0"/>
    <x v="0"/>
    <n v="0"/>
    <x v="0"/>
    <x v="0"/>
    <n v="173.5"/>
    <n v="0.17349999999999999"/>
    <m/>
    <n v="4.9999999999999996E-2"/>
    <n v="2.4999999999999998E-2"/>
    <n v="7.6479999999999997"/>
    <n v="0"/>
    <n v="20"/>
    <s v="BASE DE DATOS"/>
    <m/>
  </r>
  <r>
    <s v="20"/>
    <x v="2"/>
    <s v="ELOR"/>
    <s v="33011193"/>
    <s v="33011193"/>
    <x v="0"/>
    <s v="MTU-1 1200DS Detroi"/>
    <s v="N"/>
    <n v="1.2250000000000001"/>
    <n v="0"/>
    <n v="0"/>
    <n v="0"/>
    <n v="0"/>
    <n v="0"/>
    <n v="0"/>
    <n v="0"/>
    <n v="0"/>
    <m/>
    <x v="0"/>
    <s v="ELOR33011193MTU-1 1200DS DetroiEL"/>
    <s v="Electro Oriente S. A."/>
    <x v="5"/>
    <x v="5"/>
    <s v="C. T. Nauta"/>
    <x v="47"/>
    <x v="0"/>
    <x v="0"/>
    <x v="99"/>
    <x v="0"/>
    <s v="Instalado"/>
    <s v="Operativo"/>
    <s v="Distribuidora"/>
    <x v="0"/>
    <x v="0"/>
    <x v="0"/>
    <x v="0"/>
    <s v="Estatal"/>
    <s v="LORETO"/>
    <s v="LORETO"/>
    <s v="LORETO"/>
    <s v="NAUTA"/>
    <n v="0"/>
    <x v="0"/>
    <n v="0"/>
    <x v="0"/>
    <n v="0"/>
    <x v="0"/>
    <x v="0"/>
    <n v="0"/>
    <n v="0"/>
    <m/>
    <n v="0.10208333333333335"/>
    <n v="0"/>
    <n v="7.6479999999999997"/>
    <n v="0"/>
    <n v="20"/>
    <s v="BASE DE DATOS"/>
    <m/>
  </r>
  <r>
    <s v="20"/>
    <x v="2"/>
    <s v="ELOR"/>
    <s v="33011193"/>
    <s v="33011193"/>
    <x v="0"/>
    <s v="MTU=2 1200DS Detroi"/>
    <s v="S"/>
    <n v="1.2250000000000001"/>
    <n v="1"/>
    <n v="230.28100000000001"/>
    <n v="60.625"/>
    <n v="290.90600000000001"/>
    <n v="12"/>
    <n v="604"/>
    <n v="0"/>
    <n v="80"/>
    <m/>
    <x v="0"/>
    <s v="ELOR33011193MTU=2 1200DS DetroiEL"/>
    <s v="Electro Oriente S. A."/>
    <x v="5"/>
    <x v="5"/>
    <s v="C. T. Nauta"/>
    <x v="47"/>
    <x v="0"/>
    <x v="0"/>
    <x v="100"/>
    <x v="0"/>
    <s v="Instalado"/>
    <s v="Operativo"/>
    <s v="Distribuidora"/>
    <x v="0"/>
    <x v="0"/>
    <x v="0"/>
    <x v="0"/>
    <s v="Estatal"/>
    <s v="LORETO"/>
    <s v="LORETO"/>
    <s v="LORETO"/>
    <s v="NAUTA"/>
    <n v="0"/>
    <x v="0"/>
    <n v="0"/>
    <x v="0"/>
    <n v="0"/>
    <x v="0"/>
    <x v="0"/>
    <n v="290.90600000000001"/>
    <n v="0.290906"/>
    <m/>
    <n v="0.10208333333333335"/>
    <n v="8.3333333333333329E-2"/>
    <n v="7.6479999999999997"/>
    <n v="0"/>
    <n v="20"/>
    <s v="BASE DE DATOS"/>
    <m/>
  </r>
  <r>
    <s v="20"/>
    <x v="2"/>
    <s v="ELOR"/>
    <s v="33011193"/>
    <s v="33011193"/>
    <x v="0"/>
    <s v="Cat. 3512 Dita"/>
    <s v="S"/>
    <n v="0.5"/>
    <n v="0.25"/>
    <n v="96.567999999999998"/>
    <n v="25.422999999999998"/>
    <n v="121.991"/>
    <n v="6"/>
    <n v="406"/>
    <n v="0"/>
    <n v="84"/>
    <m/>
    <x v="0"/>
    <s v="ELOR33011193Cat. 3512 DitaEL"/>
    <s v="Electro Oriente S. A."/>
    <x v="5"/>
    <x v="5"/>
    <s v="C. T. Nauta"/>
    <x v="47"/>
    <x v="0"/>
    <x v="0"/>
    <x v="101"/>
    <x v="0"/>
    <s v="Instalado"/>
    <s v="Operativo"/>
    <s v="Distribuidora"/>
    <x v="0"/>
    <x v="0"/>
    <x v="0"/>
    <x v="0"/>
    <s v="Estatal"/>
    <s v="LORETO"/>
    <s v="LORETO"/>
    <s v="LORETO"/>
    <s v="NAUTA"/>
    <n v="0"/>
    <x v="0"/>
    <n v="0"/>
    <x v="0"/>
    <n v="0"/>
    <x v="0"/>
    <x v="0"/>
    <n v="121.991"/>
    <n v="0.121991"/>
    <m/>
    <n v="4.1666666666666664E-2"/>
    <n v="2.0833333333333332E-2"/>
    <n v="7.6479999999999997"/>
    <n v="0"/>
    <n v="20"/>
    <s v="BASE DE DATOS"/>
    <m/>
  </r>
  <r>
    <s v="20"/>
    <x v="2"/>
    <s v="ELOR"/>
    <s v="33010993"/>
    <s v="33010993"/>
    <x v="0"/>
    <s v="Cat.1-3512(.208)"/>
    <s v="S"/>
    <n v="0.5"/>
    <n v="0.25"/>
    <n v="17.52"/>
    <n v="15.76"/>
    <n v="33.28"/>
    <n v="6"/>
    <n v="133"/>
    <n v="0"/>
    <n v="18"/>
    <m/>
    <x v="0"/>
    <s v="ELOR33010993Cat.1-3512(.208)EL"/>
    <s v="Electro Oriente S. A."/>
    <x v="5"/>
    <x v="5"/>
    <s v="C. T. Requena"/>
    <x v="48"/>
    <x v="0"/>
    <x v="0"/>
    <x v="102"/>
    <x v="0"/>
    <s v="Instalado"/>
    <s v="Operativo"/>
    <s v="Distribuidora"/>
    <x v="0"/>
    <x v="0"/>
    <x v="0"/>
    <x v="0"/>
    <s v="Estatal"/>
    <s v="LORETO"/>
    <s v="LORETO"/>
    <s v="REQUENA"/>
    <s v="REQUENA"/>
    <n v="0"/>
    <x v="0"/>
    <n v="0"/>
    <x v="0"/>
    <n v="0"/>
    <x v="0"/>
    <x v="0"/>
    <n v="33.28"/>
    <n v="3.3280000000000004E-2"/>
    <m/>
    <n v="4.1666666666666664E-2"/>
    <n v="2.0833333333333332E-2"/>
    <n v="7.6479999999999997"/>
    <n v="0"/>
    <n v="20"/>
    <s v="BASE DE DATOS"/>
    <m/>
  </r>
  <r>
    <s v="20"/>
    <x v="2"/>
    <s v="ELOR"/>
    <s v="33010993"/>
    <s v="33010993"/>
    <x v="0"/>
    <s v="Cat.3-3512(.219)"/>
    <s v="S"/>
    <n v="0.5"/>
    <n v="0.3"/>
    <n v="0"/>
    <n v="0.56000000000000005"/>
    <n v="0.56000000000000005"/>
    <n v="0"/>
    <n v="2.4500000000000002"/>
    <n v="0"/>
    <n v="6"/>
    <m/>
    <x v="0"/>
    <s v="ELOR33010993Cat.3-3512(.219)EL"/>
    <s v="Electro Oriente S. A."/>
    <x v="5"/>
    <x v="5"/>
    <s v="C. T. Requena"/>
    <x v="48"/>
    <x v="0"/>
    <x v="0"/>
    <x v="103"/>
    <x v="0"/>
    <s v="Instalado"/>
    <s v="Operativo"/>
    <s v="Distribuidora"/>
    <x v="0"/>
    <x v="0"/>
    <x v="0"/>
    <x v="0"/>
    <s v="Estatal"/>
    <s v="LORETO"/>
    <s v="LORETO"/>
    <s v="REQUENA"/>
    <s v="REQUENA"/>
    <n v="0"/>
    <x v="0"/>
    <n v="0"/>
    <x v="0"/>
    <n v="0"/>
    <x v="0"/>
    <x v="0"/>
    <n v="0.56000000000000005"/>
    <n v="5.6000000000000006E-4"/>
    <m/>
    <n v="4.1666666666666664E-2"/>
    <n v="2.4999999999999998E-2"/>
    <n v="7.6479999999999997"/>
    <n v="0"/>
    <n v="20"/>
    <s v="BASE DE DATOS"/>
    <m/>
  </r>
  <r>
    <s v="20"/>
    <x v="2"/>
    <s v="ELOR"/>
    <s v="33010993"/>
    <s v="33010993"/>
    <x v="0"/>
    <s v="MTU 1200DS"/>
    <s v="S"/>
    <n v="1.2250000000000001"/>
    <n v="1"/>
    <n v="257.45499999999998"/>
    <n v="175.22399999999999"/>
    <n v="432.67899999999997"/>
    <n v="21"/>
    <n v="703"/>
    <n v="0"/>
    <n v="130"/>
    <m/>
    <x v="0"/>
    <s v="ELOR33010993MTU 1200DSEL"/>
    <s v="Electro Oriente S. A."/>
    <x v="5"/>
    <x v="5"/>
    <s v="C. T. Requena"/>
    <x v="48"/>
    <x v="0"/>
    <x v="0"/>
    <x v="104"/>
    <x v="0"/>
    <s v="Instalado"/>
    <s v="Operativo"/>
    <s v="Distribuidora"/>
    <x v="0"/>
    <x v="0"/>
    <x v="0"/>
    <x v="0"/>
    <s v="Estatal"/>
    <s v="LORETO"/>
    <s v="LORETO"/>
    <s v="REQUENA"/>
    <s v="REQUENA"/>
    <n v="0"/>
    <x v="0"/>
    <n v="0"/>
    <x v="0"/>
    <n v="0"/>
    <x v="0"/>
    <x v="0"/>
    <n v="432.67899999999997"/>
    <n v="0.43267899999999998"/>
    <m/>
    <n v="0.10208333333333335"/>
    <n v="8.3333333333333329E-2"/>
    <n v="7.6479999999999997"/>
    <n v="0"/>
    <n v="20"/>
    <s v="BASE DE DATOS"/>
    <m/>
  </r>
  <r>
    <s v="20"/>
    <x v="2"/>
    <s v="ELOR"/>
    <s v="33010993"/>
    <s v="33010993"/>
    <x v="0"/>
    <s v="CUMMINS 4"/>
    <s v="S"/>
    <n v="0.6"/>
    <n v="0.45700000000000002"/>
    <n v="37.82"/>
    <n v="82.46"/>
    <n v="120.28"/>
    <n v="28"/>
    <n v="438.55"/>
    <n v="0"/>
    <n v="120"/>
    <m/>
    <x v="0"/>
    <s v="ELOR33010993CUMMINS 4EL"/>
    <s v="Electro Oriente S. A."/>
    <x v="5"/>
    <x v="5"/>
    <s v="C. T. Requena"/>
    <x v="48"/>
    <x v="0"/>
    <x v="0"/>
    <x v="105"/>
    <x v="0"/>
    <s v="Instalado"/>
    <s v="Operativo"/>
    <s v="Distribuidora"/>
    <x v="0"/>
    <x v="0"/>
    <x v="0"/>
    <x v="0"/>
    <s v="Estatal"/>
    <s v="LORETO"/>
    <s v="LORETO"/>
    <s v="REQUENA"/>
    <s v="REQUENA"/>
    <n v="0"/>
    <x v="0"/>
    <n v="0"/>
    <x v="0"/>
    <n v="0"/>
    <x v="0"/>
    <x v="0"/>
    <n v="120.28"/>
    <n v="0.12028"/>
    <m/>
    <n v="4.9999999999999996E-2"/>
    <n v="3.8083333333333337E-2"/>
    <n v="7.6479999999999997"/>
    <n v="0"/>
    <n v="20"/>
    <s v="BASE DE DATOS"/>
    <m/>
  </r>
  <r>
    <s v="20"/>
    <x v="2"/>
    <s v="ELOR"/>
    <s v="33010993"/>
    <s v="33010993"/>
    <x v="0"/>
    <s v="CAT 6-3516B-139"/>
    <s v="N"/>
    <n v="2"/>
    <n v="0"/>
    <n v="0"/>
    <n v="0"/>
    <n v="0"/>
    <n v="0"/>
    <n v="0"/>
    <n v="0"/>
    <n v="0"/>
    <m/>
    <x v="0"/>
    <s v="ELOR33010993CAT 6-3516B-139EL"/>
    <s v="Electro Oriente S. A."/>
    <x v="5"/>
    <x v="5"/>
    <s v="C. T. Requena"/>
    <x v="48"/>
    <x v="0"/>
    <x v="0"/>
    <x v="106"/>
    <x v="0"/>
    <s v="Instalado"/>
    <s v="Operativo"/>
    <s v="Distribuidora"/>
    <x v="0"/>
    <x v="0"/>
    <x v="0"/>
    <x v="0"/>
    <s v="Estatal"/>
    <s v="LORETO"/>
    <s v="LORETO"/>
    <s v="REQUENA"/>
    <s v="REQUENA"/>
    <n v="0"/>
    <x v="0"/>
    <n v="0"/>
    <x v="0"/>
    <n v="0"/>
    <x v="0"/>
    <x v="0"/>
    <n v="0"/>
    <n v="0"/>
    <m/>
    <n v="0.16666666666666666"/>
    <n v="8.3333333333333329E-2"/>
    <n v="7.6479999999999997"/>
    <n v="0"/>
    <n v="20"/>
    <s v="BASE DE DATOS"/>
    <m/>
  </r>
  <r>
    <s v="20"/>
    <x v="2"/>
    <s v="ELOR"/>
    <s v="43094599"/>
    <s v="43094599"/>
    <x v="0"/>
    <s v="CUMMINS_1 C200(050)"/>
    <s v="N"/>
    <n v="0.20799999999999999"/>
    <n v="0"/>
    <n v="0"/>
    <n v="0"/>
    <n v="0"/>
    <n v="0"/>
    <n v="0"/>
    <n v="0"/>
    <n v="0"/>
    <m/>
    <x v="0"/>
    <s v="ELOR43094599CUMMINS_1 C200(050)EL"/>
    <s v="Electro Oriente S. A."/>
    <x v="5"/>
    <x v="5"/>
    <s v="C. T. Tamshiyacu"/>
    <x v="49"/>
    <x v="0"/>
    <x v="0"/>
    <x v="107"/>
    <x v="0"/>
    <s v="Instalado"/>
    <s v="Operativo"/>
    <s v="Distribuidora"/>
    <x v="0"/>
    <x v="0"/>
    <x v="0"/>
    <x v="0"/>
    <s v="Estatal"/>
    <s v="LORETO"/>
    <s v="LORETO"/>
    <s v="MAYNAS"/>
    <s v="FERNANDO LORES"/>
    <n v="0"/>
    <x v="0"/>
    <n v="0"/>
    <x v="0"/>
    <n v="0"/>
    <x v="0"/>
    <x v="0"/>
    <n v="0"/>
    <n v="0"/>
    <m/>
    <n v="1.7333333333333333E-2"/>
    <n v="1.2499999999999999E-2"/>
    <n v="7.6479999999999997"/>
    <n v="0"/>
    <n v="20"/>
    <s v="BASE DE DATOS"/>
    <m/>
  </r>
  <r>
    <s v="20"/>
    <x v="2"/>
    <s v="ELOR"/>
    <s v="43094599"/>
    <s v="43094599"/>
    <x v="0"/>
    <s v="CUMMINS_2 C200(026)"/>
    <s v="S"/>
    <n v="0.20799999999999999"/>
    <n v="0.15"/>
    <n v="4.9550000000000001"/>
    <n v="34.686"/>
    <n v="39.640999999999998"/>
    <n v="9"/>
    <n v="647"/>
    <n v="0"/>
    <n v="19"/>
    <m/>
    <x v="0"/>
    <s v="ELOR43094599CUMMINS_2 C200(026)EL"/>
    <s v="Electro Oriente S. A."/>
    <x v="5"/>
    <x v="5"/>
    <s v="C. T. Tamshiyacu"/>
    <x v="49"/>
    <x v="0"/>
    <x v="0"/>
    <x v="108"/>
    <x v="0"/>
    <s v="Instalado"/>
    <s v="Operativo"/>
    <s v="Distribuidora"/>
    <x v="0"/>
    <x v="0"/>
    <x v="0"/>
    <x v="0"/>
    <s v="Estatal"/>
    <s v="LORETO"/>
    <s v="LORETO"/>
    <s v="MAYNAS"/>
    <s v="FERNANDO LORES"/>
    <n v="0"/>
    <x v="0"/>
    <n v="0"/>
    <x v="0"/>
    <n v="0"/>
    <x v="0"/>
    <x v="0"/>
    <n v="39.640999999999998"/>
    <n v="3.9640999999999996E-2"/>
    <m/>
    <n v="1.7333333333333333E-2"/>
    <n v="1.2499999999999999E-2"/>
    <n v="7.6479999999999997"/>
    <n v="0"/>
    <n v="20"/>
    <s v="BASE DE DATOS"/>
    <m/>
  </r>
  <r>
    <s v="20"/>
    <x v="2"/>
    <s v="ELOR"/>
    <s v="43094599"/>
    <s v="43094599"/>
    <x v="0"/>
    <s v="Cat. C9-180"/>
    <s v="S"/>
    <n v="0.18"/>
    <n v="0.15"/>
    <n v="0.91700000000000004"/>
    <n v="6.4180000000000001"/>
    <n v="7.335"/>
    <n v="1"/>
    <n v="128"/>
    <n v="0"/>
    <n v="3"/>
    <m/>
    <x v="0"/>
    <s v="ELOR43094599Cat. C9-180EL"/>
    <s v="Electro Oriente S. A."/>
    <x v="5"/>
    <x v="5"/>
    <s v="C. T. Tamshiyacu"/>
    <x v="49"/>
    <x v="0"/>
    <x v="0"/>
    <x v="109"/>
    <x v="0"/>
    <s v="Instalado"/>
    <s v="Operativo"/>
    <s v="Distribuidora"/>
    <x v="0"/>
    <x v="0"/>
    <x v="0"/>
    <x v="0"/>
    <s v="Estatal"/>
    <s v="LORETO"/>
    <s v="LORETO"/>
    <s v="MAYNAS"/>
    <s v="FERNANDO LORES"/>
    <n v="0"/>
    <x v="0"/>
    <n v="0"/>
    <x v="0"/>
    <n v="0"/>
    <x v="0"/>
    <x v="0"/>
    <n v="7.335"/>
    <n v="7.3350000000000004E-3"/>
    <m/>
    <n v="1.4999999999999999E-2"/>
    <n v="1.2499999999999999E-2"/>
    <n v="7.6479999999999997"/>
    <n v="0"/>
    <n v="20"/>
    <s v="BASE DE DATOS"/>
    <m/>
  </r>
  <r>
    <s v="20"/>
    <x v="2"/>
    <s v="ELOR"/>
    <s v="43094599"/>
    <s v="43094599"/>
    <x v="0"/>
    <s v="Volvo PentaTWD1010G"/>
    <s v="S"/>
    <n v="0.21"/>
    <n v="0.15"/>
    <n v="9.7050000000000001"/>
    <n v="67.933999999999997"/>
    <n v="77.638999999999996"/>
    <n v="7"/>
    <n v="717"/>
    <n v="0"/>
    <n v="26"/>
    <m/>
    <x v="0"/>
    <s v="ELOR43094599Volvo PentaTWD1010GEL"/>
    <s v="Electro Oriente S. A."/>
    <x v="5"/>
    <x v="5"/>
    <s v="C. T. Tamshiyacu"/>
    <x v="49"/>
    <x v="0"/>
    <x v="0"/>
    <x v="110"/>
    <x v="0"/>
    <s v="Instalado"/>
    <s v="Inoperativo"/>
    <s v="Distribuidora"/>
    <x v="0"/>
    <x v="0"/>
    <x v="0"/>
    <x v="0"/>
    <s v="Estatal"/>
    <s v="LORETO"/>
    <s v="LORETO"/>
    <s v="MAYNAS"/>
    <s v="FERNANDO LORES"/>
    <n v="0"/>
    <x v="0"/>
    <n v="0"/>
    <x v="0"/>
    <n v="0"/>
    <x v="0"/>
    <x v="0"/>
    <n v="77.638999999999996"/>
    <n v="7.7639E-2"/>
    <m/>
    <n v="1.7499999999999998E-2"/>
    <n v="1.2499999999999999E-2"/>
    <n v="7.6479999999999997"/>
    <n v="0"/>
    <n v="20"/>
    <s v="BASE DE DATOS"/>
    <m/>
  </r>
  <r>
    <s v="20"/>
    <x v="2"/>
    <s v="ELOR"/>
    <s v="53023514"/>
    <s v="53023514"/>
    <x v="0"/>
    <s v="OLYMPIAN"/>
    <s v="S"/>
    <n v="0.04"/>
    <n v="0.03"/>
    <n v="0.89100000000000001"/>
    <n v="2.4E-2"/>
    <n v="0.91500000000000004"/>
    <n v="0"/>
    <n v="186"/>
    <n v="0"/>
    <n v="0"/>
    <m/>
    <x v="0"/>
    <s v="ELOR53023514OLYMPIANEL"/>
    <s v="Electro Oriente S. A."/>
    <x v="5"/>
    <x v="5"/>
    <s v="C. T. Gran Peru"/>
    <x v="50"/>
    <x v="0"/>
    <x v="0"/>
    <x v="78"/>
    <x v="0"/>
    <s v="Instalado"/>
    <s v="Operativo"/>
    <s v="Distribuidora"/>
    <x v="0"/>
    <x v="0"/>
    <x v="0"/>
    <x v="0"/>
    <s v="Estatal"/>
    <s v="LORETO"/>
    <s v="LORETO"/>
    <s v="MAYNAS"/>
    <s v="FERNANDO LORES"/>
    <s v="GRAN PERÚ"/>
    <x v="0"/>
    <n v="0"/>
    <x v="0"/>
    <n v="0"/>
    <x v="0"/>
    <x v="0"/>
    <n v="0.91500000000000004"/>
    <n v="9.1500000000000001E-4"/>
    <m/>
    <n v="3.3333333333333335E-3"/>
    <n v="2.5000000000000001E-3"/>
    <n v="7.6479999999999997"/>
    <n v="0"/>
    <n v="20"/>
    <s v="BASE DE DATOS"/>
    <m/>
  </r>
  <r>
    <s v="20"/>
    <x v="2"/>
    <s v="ELOR"/>
    <s v="33011093"/>
    <s v="33011093"/>
    <x v="0"/>
    <s v="Cat.3512 Dita"/>
    <s v="S"/>
    <n v="0.5"/>
    <n v="0.46"/>
    <n v="33.200000000000003"/>
    <n v="76.64"/>
    <n v="109.84"/>
    <n v="4"/>
    <n v="440"/>
    <n v="0"/>
    <n v="94"/>
    <m/>
    <x v="0"/>
    <s v="ELOR33011093Cat.3512 DitaEL"/>
    <s v="Electro Oriente S. A."/>
    <x v="5"/>
    <x v="5"/>
    <s v="C. T. Contamana"/>
    <x v="44"/>
    <x v="0"/>
    <x v="0"/>
    <x v="87"/>
    <x v="0"/>
    <s v="Instalado"/>
    <s v="Operativo"/>
    <s v="Distribuidora"/>
    <x v="0"/>
    <x v="0"/>
    <x v="0"/>
    <x v="0"/>
    <s v="Estatal"/>
    <s v="LORETO"/>
    <s v="LORETO"/>
    <s v="UCAYALI"/>
    <s v="CONTAMANA"/>
    <n v="0"/>
    <x v="0"/>
    <n v="0"/>
    <x v="0"/>
    <n v="0"/>
    <x v="0"/>
    <x v="0"/>
    <n v="109.84"/>
    <n v="0.10984000000000001"/>
    <m/>
    <n v="4.1666666666666664E-2"/>
    <n v="3.8333333333333337E-2"/>
    <n v="7.6479999999999997"/>
    <n v="0"/>
    <n v="20"/>
    <s v="BASE DE DATOS"/>
    <m/>
  </r>
  <r>
    <s v="20"/>
    <x v="2"/>
    <s v="ELOR"/>
    <s v="33011093"/>
    <s v="33011093"/>
    <x v="0"/>
    <s v="Cat.2.3512 Dita"/>
    <s v="S"/>
    <n v="0.5"/>
    <n v="0.32"/>
    <n v="35.76"/>
    <n v="140"/>
    <n v="175.76"/>
    <n v="4"/>
    <n v="677"/>
    <n v="0"/>
    <n v="94"/>
    <m/>
    <x v="0"/>
    <s v="ELOR33011093Cat.2.3512 DitaEL"/>
    <s v="Electro Oriente S. A."/>
    <x v="5"/>
    <x v="5"/>
    <s v="C. T. Contamana"/>
    <x v="44"/>
    <x v="0"/>
    <x v="0"/>
    <x v="88"/>
    <x v="0"/>
    <s v="Instalado"/>
    <s v="Operativo"/>
    <s v="Distribuidora"/>
    <x v="0"/>
    <x v="0"/>
    <x v="0"/>
    <x v="0"/>
    <s v="Estatal"/>
    <s v="LORETO"/>
    <s v="LORETO"/>
    <s v="UCAYALI"/>
    <s v="CONTAMANA"/>
    <n v="0"/>
    <x v="0"/>
    <n v="0"/>
    <x v="0"/>
    <n v="0"/>
    <x v="0"/>
    <x v="0"/>
    <n v="175.76"/>
    <n v="0.17576"/>
    <m/>
    <n v="4.1666666666666664E-2"/>
    <n v="2.6666666666666668E-2"/>
    <n v="7.6479999999999997"/>
    <n v="0"/>
    <n v="20"/>
    <s v="BASE DE DATOS"/>
    <m/>
  </r>
  <r>
    <s v="20"/>
    <x v="2"/>
    <s v="ELOR"/>
    <s v="33011093"/>
    <s v="33011093"/>
    <x v="0"/>
    <s v="CAT. D3512"/>
    <s v="N"/>
    <n v="0.65"/>
    <n v="0"/>
    <n v="0"/>
    <n v="0"/>
    <n v="0"/>
    <n v="0"/>
    <n v="0"/>
    <n v="0"/>
    <n v="0"/>
    <m/>
    <x v="0"/>
    <s v="ELOR33011093CAT. D3512EL"/>
    <s v="Electro Oriente S. A."/>
    <x v="5"/>
    <x v="5"/>
    <s v="C. T. Contamana"/>
    <x v="44"/>
    <x v="0"/>
    <x v="0"/>
    <x v="89"/>
    <x v="0"/>
    <s v="Instalado"/>
    <s v="Operativo"/>
    <s v="Distribuidora"/>
    <x v="0"/>
    <x v="0"/>
    <x v="0"/>
    <x v="0"/>
    <s v="Estatal"/>
    <s v="LORETO"/>
    <s v="LORETO"/>
    <s v="UCAYALI"/>
    <s v="CONTAMANA"/>
    <n v="0"/>
    <x v="0"/>
    <n v="0"/>
    <x v="0"/>
    <n v="0"/>
    <x v="0"/>
    <x v="0"/>
    <n v="0"/>
    <n v="0"/>
    <m/>
    <n v="7.2222222222222229E-2"/>
    <n v="0"/>
    <n v="7.6479999999999997"/>
    <n v="0"/>
    <n v="20"/>
    <s v="BASE DE DATOS"/>
    <m/>
  </r>
  <r>
    <s v="20"/>
    <x v="2"/>
    <s v="ELOR"/>
    <s v="33011093"/>
    <s v="33011093"/>
    <x v="0"/>
    <s v="VolvoPenta TWD1643G"/>
    <s v="S"/>
    <n v="0.6"/>
    <n v="0.4"/>
    <n v="35.850999999999999"/>
    <n v="136.178"/>
    <n v="172.029"/>
    <n v="16"/>
    <n v="627"/>
    <n v="0"/>
    <n v="41"/>
    <m/>
    <x v="0"/>
    <s v="ELOR33011093VolvoPenta TWD1643GEL"/>
    <s v="Electro Oriente S. A."/>
    <x v="5"/>
    <x v="5"/>
    <s v="C. T. Contamana"/>
    <x v="44"/>
    <x v="0"/>
    <x v="0"/>
    <x v="90"/>
    <x v="0"/>
    <s v="Instalado"/>
    <s v="Operativo"/>
    <s v="Distribuidora"/>
    <x v="0"/>
    <x v="0"/>
    <x v="0"/>
    <x v="0"/>
    <s v="Estatal"/>
    <s v="LORETO"/>
    <s v="LORETO"/>
    <s v="UCAYALI"/>
    <s v="CONTAMANA"/>
    <n v="0"/>
    <x v="0"/>
    <n v="0"/>
    <x v="0"/>
    <n v="0"/>
    <x v="0"/>
    <x v="0"/>
    <n v="172.029"/>
    <n v="0.17202899999999999"/>
    <m/>
    <n v="4.9999999999999996E-2"/>
    <n v="3.3333333333333333E-2"/>
    <n v="7.6479999999999997"/>
    <n v="0"/>
    <n v="20"/>
    <s v="BASE DE DATOS"/>
    <m/>
  </r>
  <r>
    <s v="20"/>
    <x v="2"/>
    <s v="ELOR"/>
    <s v="33011093"/>
    <s v="33011093"/>
    <x v="0"/>
    <s v="Cat.5-C15-07183"/>
    <s v="S"/>
    <n v="0.45500000000000002"/>
    <n v="0.39"/>
    <n v="30.02"/>
    <n v="62.5"/>
    <n v="92.52"/>
    <n v="7"/>
    <n v="411"/>
    <n v="0"/>
    <n v="23"/>
    <m/>
    <x v="0"/>
    <s v="ELOR33011093Cat.5-C15-07183EL"/>
    <s v="Electro Oriente S. A."/>
    <x v="5"/>
    <x v="5"/>
    <s v="C. T. Contamana"/>
    <x v="44"/>
    <x v="0"/>
    <x v="0"/>
    <x v="92"/>
    <x v="0"/>
    <s v="Instalado"/>
    <s v="Operativo"/>
    <s v="Distribuidora"/>
    <x v="0"/>
    <x v="0"/>
    <x v="0"/>
    <x v="0"/>
    <s v="Estatal"/>
    <s v="LORETO"/>
    <s v="LORETO"/>
    <s v="UCAYALI"/>
    <s v="CONTAMANA"/>
    <n v="0"/>
    <x v="0"/>
    <n v="0"/>
    <x v="0"/>
    <n v="0"/>
    <x v="0"/>
    <x v="0"/>
    <n v="92.52"/>
    <n v="9.2519999999999991E-2"/>
    <m/>
    <n v="3.7916666666666668E-2"/>
    <n v="3.2500000000000001E-2"/>
    <n v="7.6479999999999997"/>
    <n v="0"/>
    <n v="20"/>
    <s v="BASE DE DATOS"/>
    <m/>
  </r>
  <r>
    <s v="20"/>
    <x v="2"/>
    <s v="ELOR"/>
    <s v="33011093"/>
    <s v="33011093"/>
    <x v="0"/>
    <s v="Cat.6 3516B 0141"/>
    <s v="S"/>
    <n v="2"/>
    <n v="1"/>
    <n v="0.25900000000000001"/>
    <n v="0.98599999999999999"/>
    <n v="1.2450000000000001"/>
    <n v="13"/>
    <n v="3"/>
    <n v="0"/>
    <n v="0"/>
    <m/>
    <x v="0"/>
    <s v="ELOR33011093Cat.6 3516B 0141EL"/>
    <s v="Electro Oriente S. A."/>
    <x v="5"/>
    <x v="5"/>
    <s v="C. T. Contamana"/>
    <x v="44"/>
    <x v="0"/>
    <x v="0"/>
    <x v="91"/>
    <x v="0"/>
    <s v="Instalado"/>
    <s v="Operativo"/>
    <s v="Distribuidora"/>
    <x v="0"/>
    <x v="0"/>
    <x v="0"/>
    <x v="0"/>
    <s v="Estatal"/>
    <s v="LORETO"/>
    <s v="LORETO"/>
    <s v="UCAYALI"/>
    <s v="CONTAMANA"/>
    <n v="0"/>
    <x v="0"/>
    <n v="0"/>
    <x v="0"/>
    <n v="0"/>
    <x v="0"/>
    <x v="0"/>
    <n v="1.2450000000000001"/>
    <n v="1.245E-3"/>
    <m/>
    <n v="0.16666666666666666"/>
    <n v="6.6666666666666666E-2"/>
    <n v="7.6479999999999997"/>
    <n v="0"/>
    <n v="20"/>
    <s v="BASE DE DATOS"/>
    <m/>
  </r>
  <r>
    <s v="20"/>
    <x v="2"/>
    <s v="ELOR"/>
    <s v="53026613"/>
    <s v="53026613"/>
    <x v="0"/>
    <s v="Volv.Pent1 RVL-451"/>
    <s v="S"/>
    <n v="0.48"/>
    <n v="0.38"/>
    <n v="24.055"/>
    <n v="42.988"/>
    <n v="67.043000000000006"/>
    <n v="15"/>
    <n v="432"/>
    <n v="0"/>
    <n v="28"/>
    <m/>
    <x v="0"/>
    <s v="ELOR53026613Volv.Pent1 RVL-451EL"/>
    <s v="Electro Oriente S. A."/>
    <x v="5"/>
    <x v="5"/>
    <s v="C.T. Mayoruna"/>
    <x v="39"/>
    <x v="0"/>
    <x v="0"/>
    <x v="75"/>
    <x v="0"/>
    <s v="Instalado"/>
    <s v="Operativo"/>
    <s v="Distribuidora"/>
    <x v="0"/>
    <x v="0"/>
    <x v="0"/>
    <x v="0"/>
    <s v="Estatal"/>
    <s v="LORETO"/>
    <s v="LORETO"/>
    <s v="MARISCAL RAMÓN CASTILLA"/>
    <s v="SAN PABLO"/>
    <n v="0"/>
    <x v="0"/>
    <n v="0"/>
    <x v="0"/>
    <n v="0"/>
    <x v="0"/>
    <x v="0"/>
    <n v="67.043000000000006"/>
    <n v="6.7043000000000005E-2"/>
    <m/>
    <n v="0.04"/>
    <n v="3.1666666666666669E-2"/>
    <n v="7.6479999999999997"/>
    <n v="0"/>
    <n v="20"/>
    <s v="BASE DE DATOS"/>
    <m/>
  </r>
  <r>
    <s v="20"/>
    <x v="2"/>
    <s v="ELOR"/>
    <s v="53026613"/>
    <s v="53026613"/>
    <x v="0"/>
    <s v="Cat.3412 81Z19624"/>
    <s v="N"/>
    <n v="0.22"/>
    <n v="0"/>
    <n v="0"/>
    <n v="0"/>
    <n v="0"/>
    <n v="0"/>
    <n v="0"/>
    <n v="0"/>
    <n v="0"/>
    <m/>
    <x v="0"/>
    <s v="ELOR53026613Cat.3412 81Z19624EL"/>
    <s v="Electro Oriente S. A."/>
    <x v="5"/>
    <x v="5"/>
    <s v="C.T. Mayoruna"/>
    <x v="39"/>
    <x v="0"/>
    <x v="0"/>
    <x v="76"/>
    <x v="0"/>
    <s v="Instalado"/>
    <s v="Operativo"/>
    <s v="Distribuidora"/>
    <x v="0"/>
    <x v="0"/>
    <x v="0"/>
    <x v="0"/>
    <s v="Estatal"/>
    <s v="LORETO"/>
    <s v="LORETO"/>
    <s v="MARISCAL RAMÓN CASTILLA"/>
    <s v="SAN PABLO"/>
    <n v="0"/>
    <x v="0"/>
    <n v="0"/>
    <x v="0"/>
    <n v="0"/>
    <x v="0"/>
    <x v="0"/>
    <n v="0"/>
    <n v="0"/>
    <m/>
    <n v="1.8333333333333333E-2"/>
    <n v="0"/>
    <n v="7.6479999999999997"/>
    <n v="0"/>
    <n v="20"/>
    <s v="BASE DE DATOS"/>
    <m/>
  </r>
  <r>
    <s v="20"/>
    <x v="2"/>
    <s v="ELOR"/>
    <s v="33010893"/>
    <s v="33010893"/>
    <x v="0"/>
    <s v="CAT 3516(G1)"/>
    <s v="S"/>
    <n v="1"/>
    <n v="0.95"/>
    <n v="0"/>
    <n v="0"/>
    <n v="0"/>
    <n v="0"/>
    <n v="0"/>
    <n v="0"/>
    <n v="0"/>
    <m/>
    <x v="1"/>
    <s v="ELOR33010893CAT 3516(G1)EL"/>
    <s v="Electro Oriente S. A."/>
    <x v="5"/>
    <x v="5"/>
    <s v="C. T. Yurimaguas"/>
    <x v="53"/>
    <x v="0"/>
    <x v="0"/>
    <x v="112"/>
    <x v="0"/>
    <s v="Instalado"/>
    <s v="Operativo"/>
    <s v="Distribuidora"/>
    <x v="0"/>
    <x v="1"/>
    <x v="0"/>
    <x v="0"/>
    <s v="Estatal"/>
    <s v="LORETO"/>
    <s v="LORETO"/>
    <s v="ALTO AMAZONAS"/>
    <s v="YURIMAGUAS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2"/>
    <s v="ELOR"/>
    <s v="33010893"/>
    <s v="33010893"/>
    <x v="0"/>
    <s v="CAT2 3512 TA(G2)"/>
    <s v="S"/>
    <n v="0.5"/>
    <n v="0.4"/>
    <n v="0"/>
    <n v="0"/>
    <n v="0"/>
    <n v="0"/>
    <n v="0"/>
    <n v="0"/>
    <n v="0"/>
    <m/>
    <x v="1"/>
    <s v="ELOR33010893CAT2 3512 TA(G2)EL"/>
    <s v="Electro Oriente S. A."/>
    <x v="5"/>
    <x v="5"/>
    <s v="C. T. Yurimaguas"/>
    <x v="53"/>
    <x v="0"/>
    <x v="0"/>
    <x v="115"/>
    <x v="0"/>
    <s v="Instalado"/>
    <s v="Operativo"/>
    <s v="Distribuidora"/>
    <x v="0"/>
    <x v="1"/>
    <x v="0"/>
    <x v="0"/>
    <s v="Estatal"/>
    <s v="LORETO"/>
    <s v="LORETO"/>
    <s v="ALTO AMAZONAS"/>
    <s v="YURIMAGUAS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2"/>
    <s v="ELOR"/>
    <s v="33010893"/>
    <s v="33010893"/>
    <x v="0"/>
    <s v="CAT.2 D-3512(G4)"/>
    <s v="S"/>
    <n v="0.5"/>
    <n v="0.45"/>
    <n v="0"/>
    <n v="0"/>
    <n v="0"/>
    <n v="0"/>
    <n v="0"/>
    <n v="0"/>
    <n v="0"/>
    <m/>
    <x v="1"/>
    <s v="ELOR33010893CAT.2 D-3512(G4)EL"/>
    <s v="Electro Oriente S. A."/>
    <x v="5"/>
    <x v="5"/>
    <s v="C. T. Yurimaguas"/>
    <x v="53"/>
    <x v="0"/>
    <x v="0"/>
    <x v="114"/>
    <x v="0"/>
    <s v="Instalado"/>
    <s v="Operativo"/>
    <s v="Distribuidora"/>
    <x v="0"/>
    <x v="1"/>
    <x v="0"/>
    <x v="0"/>
    <s v="Estatal"/>
    <s v="LORETO"/>
    <s v="LORETO"/>
    <s v="ALTO AMAZONAS"/>
    <s v="YURIMAGUAS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2"/>
    <s v="ELOR"/>
    <s v="33010893"/>
    <s v="33010893"/>
    <x v="0"/>
    <s v="CAT. D-3512(G5)"/>
    <s v="S"/>
    <n v="0.5"/>
    <n v="0.45"/>
    <n v="0"/>
    <n v="0"/>
    <n v="0"/>
    <n v="0"/>
    <n v="0"/>
    <n v="0"/>
    <n v="0"/>
    <m/>
    <x v="1"/>
    <s v="ELOR33010893CAT. D-3512(G5)EL"/>
    <s v="Electro Oriente S. A."/>
    <x v="5"/>
    <x v="5"/>
    <s v="C. T. Yurimaguas"/>
    <x v="53"/>
    <x v="0"/>
    <x v="0"/>
    <x v="113"/>
    <x v="0"/>
    <s v="Instalado"/>
    <s v="Operativo"/>
    <s v="Distribuidora"/>
    <x v="0"/>
    <x v="1"/>
    <x v="0"/>
    <x v="0"/>
    <s v="Estatal"/>
    <s v="LORETO"/>
    <s v="LORETO"/>
    <s v="ALTO AMAZONAS"/>
    <s v="YURIMAGUAS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2"/>
    <s v="ELOR"/>
    <s v="33011293"/>
    <s v="33011293"/>
    <x v="0"/>
    <s v="Wartsila 1"/>
    <s v="S"/>
    <n v="6.24"/>
    <n v="6"/>
    <n v="0"/>
    <n v="0"/>
    <n v="0"/>
    <n v="0"/>
    <n v="0"/>
    <n v="0"/>
    <n v="0"/>
    <m/>
    <x v="0"/>
    <s v="ELOR33011293Wartsila 1EL"/>
    <s v="Electro Oriente S. A."/>
    <x v="5"/>
    <x v="5"/>
    <s v="C. T. Tarapoto"/>
    <x v="52"/>
    <x v="0"/>
    <x v="0"/>
    <x v="7"/>
    <x v="0"/>
    <s v="Instalado"/>
    <s v="Operativo"/>
    <s v="Distribuidora"/>
    <x v="0"/>
    <x v="1"/>
    <x v="0"/>
    <x v="0"/>
    <s v="Estatal"/>
    <s v="SAN MARTÍN"/>
    <s v="SAN MARTÍN"/>
    <s v="SAN MARTIN"/>
    <s v="LA BANDA DE SHILCAYO"/>
    <n v="0"/>
    <x v="2"/>
    <n v="0"/>
    <x v="0"/>
    <n v="0"/>
    <x v="0"/>
    <x v="0"/>
    <n v="0"/>
    <n v="0"/>
    <m/>
    <n v="0.52"/>
    <n v="0.5"/>
    <n v="7.6479999999999997"/>
    <n v="0"/>
    <n v="20"/>
    <s v="BASE DE DATOS"/>
    <m/>
  </r>
  <r>
    <s v="20"/>
    <x v="2"/>
    <s v="ELOR"/>
    <s v="33011293"/>
    <s v="33011293"/>
    <x v="0"/>
    <s v="Wartsila 2"/>
    <s v="S"/>
    <n v="6.24"/>
    <n v="6"/>
    <n v="4.4290000000000003"/>
    <n v="0"/>
    <n v="4.4290000000000003"/>
    <n v="0"/>
    <n v="2"/>
    <n v="0"/>
    <n v="0"/>
    <m/>
    <x v="0"/>
    <s v="ELOR33011293Wartsila 2EL"/>
    <s v="Electro Oriente S. A."/>
    <x v="5"/>
    <x v="5"/>
    <s v="C. T. Tarapoto"/>
    <x v="52"/>
    <x v="0"/>
    <x v="0"/>
    <x v="8"/>
    <x v="0"/>
    <s v="Instalado"/>
    <s v="Operativo"/>
    <s v="Distribuidora"/>
    <x v="0"/>
    <x v="1"/>
    <x v="0"/>
    <x v="0"/>
    <s v="Estatal"/>
    <s v="SAN MARTÍN"/>
    <s v="SAN MARTÍN"/>
    <s v="SAN MARTIN"/>
    <s v="LA BANDA DE SHILCAYO"/>
    <n v="0"/>
    <x v="2"/>
    <n v="0"/>
    <x v="0"/>
    <n v="0"/>
    <x v="0"/>
    <x v="0"/>
    <n v="4.4290000000000003"/>
    <n v="4.4290000000000006E-3"/>
    <m/>
    <n v="0.52"/>
    <n v="0.5"/>
    <n v="7.6479999999999997"/>
    <n v="0"/>
    <n v="20"/>
    <s v="BASE DE DATOS"/>
    <m/>
  </r>
  <r>
    <s v="20"/>
    <x v="2"/>
    <s v="ELOR"/>
    <s v="33011593"/>
    <s v="33011593"/>
    <x v="0"/>
    <s v="EMD"/>
    <s v="N"/>
    <n v="2.5"/>
    <n v="0"/>
    <n v="0"/>
    <n v="0"/>
    <n v="0"/>
    <n v="0"/>
    <n v="0"/>
    <n v="0"/>
    <n v="0"/>
    <m/>
    <x v="0"/>
    <s v="ELOR33011593EMDEL"/>
    <s v="Electro Oriente S. A."/>
    <x v="5"/>
    <x v="5"/>
    <s v="C. T. Bellavista"/>
    <x v="51"/>
    <x v="0"/>
    <x v="0"/>
    <x v="111"/>
    <x v="0"/>
    <s v="Instalado"/>
    <s v="Inoperativo"/>
    <s v="Distribuidora"/>
    <x v="0"/>
    <x v="1"/>
    <x v="0"/>
    <x v="0"/>
    <s v="Estatal"/>
    <s v="SAN MARTÍN"/>
    <s v="SAN MARTÍN"/>
    <s v="BELLAVISTA"/>
    <s v="BELLAVISTA"/>
    <n v="0"/>
    <x v="0"/>
    <n v="0"/>
    <x v="0"/>
    <n v="0"/>
    <x v="0"/>
    <x v="0"/>
    <n v="0"/>
    <n v="0"/>
    <m/>
    <n v="0.20833333333333334"/>
    <n v="0.13333333333333333"/>
    <n v="7.6479999999999997"/>
    <n v="0"/>
    <n v="20"/>
    <s v="BASE DE DATOS"/>
    <m/>
  </r>
  <r>
    <s v="20"/>
    <x v="2"/>
    <s v="ELOR"/>
    <s v="43047494"/>
    <s v="43047494"/>
    <x v="0"/>
    <s v="CAT C-18"/>
    <s v="S"/>
    <n v="0.5"/>
    <n v="0.5"/>
    <n v="44.008000000000003"/>
    <n v="0"/>
    <n v="44.008000000000003"/>
    <n v="5"/>
    <n v="257"/>
    <n v="0"/>
    <n v="11"/>
    <m/>
    <x v="0"/>
    <s v="ELOR43047494CAT C-18EL"/>
    <s v="Electro Oriente S. A."/>
    <x v="5"/>
    <x v="5"/>
    <s v="C. T. Lagunas"/>
    <x v="54"/>
    <x v="0"/>
    <x v="0"/>
    <x v="116"/>
    <x v="0"/>
    <s v="Instalado"/>
    <s v="Operativo"/>
    <s v="Distribuidora"/>
    <x v="0"/>
    <x v="0"/>
    <x v="0"/>
    <x v="0"/>
    <s v="Estatal"/>
    <s v="LORETO"/>
    <s v="LORETO"/>
    <s v="ALTO AMAZONAS"/>
    <s v="LAGUNAS"/>
    <n v="0"/>
    <x v="0"/>
    <n v="0"/>
    <x v="0"/>
    <n v="0"/>
    <x v="0"/>
    <x v="0"/>
    <n v="44.008000000000003"/>
    <n v="4.4008000000000005E-2"/>
    <m/>
    <n v="4.1666666666666664E-2"/>
    <n v="3.7499999999999999E-2"/>
    <n v="7.6479999999999997"/>
    <n v="0"/>
    <n v="20"/>
    <s v="BASE DE DATOS"/>
    <m/>
  </r>
  <r>
    <s v="20"/>
    <x v="2"/>
    <s v="ELOR"/>
    <s v="43047494"/>
    <s v="43047494"/>
    <x v="0"/>
    <s v="Cat. D-3512&lt;G3&gt;"/>
    <s v="S"/>
    <n v="0.5"/>
    <n v="0.45"/>
    <n v="54.658999999999999"/>
    <n v="0"/>
    <n v="54.658999999999999"/>
    <n v="5"/>
    <n v="226"/>
    <n v="0"/>
    <n v="84"/>
    <m/>
    <x v="0"/>
    <s v="ELOR43047494Cat. D-3512&lt;G3&gt;EL"/>
    <s v="Electro Oriente S. A."/>
    <x v="5"/>
    <x v="5"/>
    <s v="C. T. Lagunas"/>
    <x v="54"/>
    <x v="0"/>
    <x v="0"/>
    <x v="117"/>
    <x v="0"/>
    <s v="Instalado"/>
    <s v="Operativo"/>
    <s v="Distribuidora"/>
    <x v="0"/>
    <x v="0"/>
    <x v="0"/>
    <x v="0"/>
    <s v="Estatal"/>
    <s v="LORETO"/>
    <s v="LORETO"/>
    <s v="ALTO AMAZONAS"/>
    <s v="LAGUNAS"/>
    <n v="0"/>
    <x v="0"/>
    <n v="0"/>
    <x v="0"/>
    <n v="0"/>
    <x v="0"/>
    <x v="0"/>
    <n v="54.658999999999999"/>
    <n v="5.4658999999999999E-2"/>
    <m/>
    <n v="4.1666666666666664E-2"/>
    <n v="3.7499999999999999E-2"/>
    <n v="7.6479999999999997"/>
    <n v="0"/>
    <n v="20"/>
    <s v="BASE DE DATOS"/>
    <m/>
  </r>
  <r>
    <s v="20"/>
    <x v="2"/>
    <s v="ELOR"/>
    <s v="43047494"/>
    <s v="43047494"/>
    <x v="0"/>
    <s v="Volvo Penta TAD1630"/>
    <s v="S"/>
    <n v="0.4"/>
    <n v="0.4"/>
    <n v="0"/>
    <n v="2.5310000000000001"/>
    <n v="2.5310000000000001"/>
    <n v="5"/>
    <n v="16"/>
    <n v="0"/>
    <n v="0"/>
    <m/>
    <x v="0"/>
    <s v="ELOR43047494Volvo Penta TAD1630EL"/>
    <s v="Electro Oriente S. A."/>
    <x v="5"/>
    <x v="5"/>
    <s v="C. T. Lagunas"/>
    <x v="54"/>
    <x v="0"/>
    <x v="0"/>
    <x v="118"/>
    <x v="0"/>
    <s v="Instalado"/>
    <s v="Operativo"/>
    <s v="Distribuidora"/>
    <x v="0"/>
    <x v="0"/>
    <x v="0"/>
    <x v="0"/>
    <s v="Estatal"/>
    <s v="LORETO"/>
    <s v="LORETO"/>
    <s v="ALTO AMAZONAS"/>
    <s v="LAGUNAS"/>
    <n v="0"/>
    <x v="0"/>
    <n v="0"/>
    <x v="0"/>
    <n v="0"/>
    <x v="0"/>
    <x v="0"/>
    <n v="2.5310000000000001"/>
    <n v="2.5310000000000003E-3"/>
    <m/>
    <n v="3.3333333333333333E-2"/>
    <n v="3.3333333333333333E-2"/>
    <n v="7.6479999999999997"/>
    <n v="0"/>
    <n v="20"/>
    <s v="BASE DE DATOS"/>
    <m/>
  </r>
  <r>
    <s v="20"/>
    <x v="2"/>
    <s v="ELOR"/>
    <s v="53202349"/>
    <s v="53202349"/>
    <x v="0"/>
    <s v="CAT 2 3516"/>
    <s v="S"/>
    <n v="2"/>
    <n v="1"/>
    <n v="0"/>
    <n v="0"/>
    <n v="0"/>
    <n v="0"/>
    <n v="0"/>
    <n v="0"/>
    <n v="0"/>
    <m/>
    <x v="0"/>
    <s v="ELOR53202349CAT 2 3516EL"/>
    <s v="Electro Oriente S. A."/>
    <x v="5"/>
    <x v="5"/>
    <s v="C. T. Chachapoyas_ELOR"/>
    <x v="56"/>
    <x v="0"/>
    <x v="0"/>
    <x v="120"/>
    <x v="0"/>
    <s v="Instalado"/>
    <s v="Operativo"/>
    <s v="Distribuidora"/>
    <x v="0"/>
    <x v="0"/>
    <x v="0"/>
    <x v="0"/>
    <s v="Estatal"/>
    <s v="AMAZONAS"/>
    <s v="AMAZONAS"/>
    <s v="CHACHAPOYAS"/>
    <s v="CHACHAPOYAS"/>
    <n v="0"/>
    <x v="0"/>
    <n v="0"/>
    <x v="0"/>
    <n v="0"/>
    <x v="0"/>
    <x v="0"/>
    <n v="0"/>
    <n v="0"/>
    <m/>
    <n v="0.16666666666666666"/>
    <n v="0.125"/>
    <n v="7.6479999999999997"/>
    <n v="0"/>
    <n v="20"/>
    <s v="BASE DE DATOS"/>
    <m/>
  </r>
  <r>
    <s v="20"/>
    <x v="2"/>
    <s v="ELOR"/>
    <s v="53202349"/>
    <s v="53202349"/>
    <x v="0"/>
    <s v="CAT 3 3516"/>
    <s v="S"/>
    <n v="2"/>
    <n v="1"/>
    <n v="0"/>
    <n v="0"/>
    <n v="0"/>
    <n v="0"/>
    <n v="0"/>
    <n v="0"/>
    <n v="0"/>
    <m/>
    <x v="0"/>
    <s v="ELOR53202349CAT 3 3516EL"/>
    <s v="Electro Oriente S. A."/>
    <x v="5"/>
    <x v="5"/>
    <s v="C. T. Chachapoyas_ELOR"/>
    <x v="56"/>
    <x v="0"/>
    <x v="0"/>
    <x v="121"/>
    <x v="0"/>
    <s v="Instalado"/>
    <s v="Operativo"/>
    <s v="Distribuidora"/>
    <x v="0"/>
    <x v="0"/>
    <x v="0"/>
    <x v="0"/>
    <s v="Estatal"/>
    <s v="AMAZONAS"/>
    <s v="AMAZONAS"/>
    <s v="CHACHAPOYAS"/>
    <s v="CHACHAPOYAS"/>
    <n v="0"/>
    <x v="0"/>
    <n v="0"/>
    <x v="0"/>
    <n v="0"/>
    <x v="0"/>
    <x v="0"/>
    <n v="0"/>
    <n v="0"/>
    <m/>
    <n v="0.4"/>
    <n v="0.3"/>
    <n v="7.6479999999999997"/>
    <n v="0"/>
    <n v="20"/>
    <s v="BASE DE DATOS"/>
    <m/>
  </r>
  <r>
    <s v="20"/>
    <x v="2"/>
    <s v="ELOR"/>
    <s v="53202349"/>
    <s v="53202349"/>
    <x v="0"/>
    <s v="CAT 4 3516 DITA"/>
    <s v="S"/>
    <n v="1.25"/>
    <n v="0.6"/>
    <n v="0"/>
    <n v="0"/>
    <n v="0"/>
    <n v="0"/>
    <n v="0"/>
    <n v="0"/>
    <n v="0"/>
    <m/>
    <x v="0"/>
    <s v="ELOR53202349CAT 4 3516 DITAEL"/>
    <s v="Electro Oriente S. A."/>
    <x v="5"/>
    <x v="5"/>
    <s v="C. T. Chachapoyas_ELOR"/>
    <x v="56"/>
    <x v="0"/>
    <x v="0"/>
    <x v="122"/>
    <x v="0"/>
    <s v="Instalado"/>
    <s v="Operativo"/>
    <s v="Distribuidora"/>
    <x v="0"/>
    <x v="0"/>
    <x v="0"/>
    <x v="0"/>
    <s v="Estatal"/>
    <s v="AMAZONAS"/>
    <s v="AMAZONAS"/>
    <s v="CHACHAPOYAS"/>
    <s v="CHACHAPOYAS"/>
    <n v="0"/>
    <x v="0"/>
    <n v="0"/>
    <x v="0"/>
    <n v="0"/>
    <x v="0"/>
    <x v="0"/>
    <n v="0"/>
    <n v="0"/>
    <m/>
    <n v="0.10416666666666667"/>
    <n v="4.9999999999999996E-2"/>
    <n v="7.6479999999999997"/>
    <n v="0"/>
    <n v="20"/>
    <s v="BASE DE DATOS"/>
    <m/>
  </r>
  <r>
    <s v="20"/>
    <x v="2"/>
    <s v="ELOR"/>
    <s v="53023214"/>
    <s v="53023214"/>
    <x v="0"/>
    <s v="GT 1"/>
    <s v="N"/>
    <n v="0.125"/>
    <n v="0"/>
    <n v="0"/>
    <n v="0"/>
    <n v="0"/>
    <n v="0"/>
    <n v="0"/>
    <n v="0"/>
    <n v="0"/>
    <m/>
    <x v="1"/>
    <s v="ELOR53023214GT 1EL"/>
    <s v="Electro Oriente S. A."/>
    <x v="5"/>
    <x v="5"/>
    <s v="C. T. Tabaconas"/>
    <x v="55"/>
    <x v="0"/>
    <x v="0"/>
    <x v="119"/>
    <x v="0"/>
    <s v="Instalado"/>
    <n v="0"/>
    <s v="Distribuidora"/>
    <x v="0"/>
    <x v="0"/>
    <x v="0"/>
    <x v="0"/>
    <s v="Estatal"/>
    <s v="CAJAMARCA"/>
    <s v="CAJAMARCA"/>
    <s v="SAN IGNACIO"/>
    <s v="TABACONAS"/>
    <s v="TABACONAS"/>
    <x v="0"/>
    <n v="0"/>
    <x v="0"/>
    <n v="0"/>
    <x v="0"/>
    <x v="0"/>
    <n v="0"/>
    <n v="0"/>
    <m/>
    <s v="-"/>
    <s v="-"/>
    <e v="#N/A"/>
    <n v="0"/>
    <n v="20"/>
    <s v="BASE DE DATOS"/>
    <m/>
  </r>
  <r>
    <s v="20"/>
    <x v="0"/>
    <s v="ELC"/>
    <s v="33008793"/>
    <s v="33008793"/>
    <x v="0"/>
    <s v="CAT-M1"/>
    <s v="S"/>
    <n v="0.5"/>
    <n v="0.4"/>
    <n v="0"/>
    <n v="0"/>
    <n v="0"/>
    <n v="0"/>
    <n v="0"/>
    <n v="0"/>
    <n v="0"/>
    <m/>
    <x v="0"/>
    <s v="ELC33008793CAT-M1EL"/>
    <s v="Electro Centro S. A."/>
    <x v="10"/>
    <x v="10"/>
    <s v="CT Ayacucho"/>
    <x v="68"/>
    <x v="0"/>
    <x v="0"/>
    <x v="145"/>
    <x v="0"/>
    <s v="Instalado"/>
    <s v="Inoperativo"/>
    <s v="Distribuidora"/>
    <x v="0"/>
    <x v="1"/>
    <x v="0"/>
    <x v="0"/>
    <s v="Estatal"/>
    <s v="AYACUCHO"/>
    <s v="AYACUCHO"/>
    <s v="AYACUCHO"/>
    <s v="HUAMANGA"/>
    <n v="0"/>
    <x v="0"/>
    <n v="0"/>
    <x v="0"/>
    <n v="0"/>
    <x v="0"/>
    <x v="0"/>
    <n v="0"/>
    <n v="0"/>
    <m/>
    <n v="4.1666666666666664E-2"/>
    <n v="3.3333333333333333E-2"/>
    <n v="7.6479999999999997"/>
    <n v="0"/>
    <n v="25"/>
    <s v="BASE DE DATOS"/>
    <m/>
  </r>
  <r>
    <s v="20"/>
    <x v="0"/>
    <s v="ELC"/>
    <s v="33009493"/>
    <s v="33009493"/>
    <x v="0"/>
    <s v="CAT-E1"/>
    <s v="S"/>
    <n v="0.5"/>
    <n v="0.35"/>
    <n v="0"/>
    <n v="0"/>
    <n v="0"/>
    <n v="0"/>
    <n v="0"/>
    <n v="0"/>
    <n v="0"/>
    <m/>
    <x v="0"/>
    <s v="ELC33009493CAT-E1EL"/>
    <s v="Electro Centro S. A."/>
    <x v="10"/>
    <x v="10"/>
    <s v="CT Satipo"/>
    <x v="69"/>
    <x v="0"/>
    <x v="0"/>
    <x v="146"/>
    <x v="0"/>
    <s v="Instalado"/>
    <s v="Operativo"/>
    <s v="Distribuidora"/>
    <x v="0"/>
    <x v="1"/>
    <x v="0"/>
    <x v="0"/>
    <s v="Estatal"/>
    <s v="JUNIN"/>
    <s v="JUNIN"/>
    <s v="SATIPO"/>
    <s v="SATIPO"/>
    <n v="0"/>
    <x v="0"/>
    <n v="0"/>
    <x v="0"/>
    <n v="0"/>
    <x v="0"/>
    <x v="0"/>
    <n v="0"/>
    <n v="0"/>
    <m/>
    <n v="4.1666666666666664E-2"/>
    <n v="2.9166666666666664E-2"/>
    <n v="7.6479999999999997"/>
    <n v="0"/>
    <n v="25"/>
    <s v="BASE DE DATOS"/>
    <m/>
  </r>
  <r>
    <s v="20"/>
    <x v="0"/>
    <s v="ELC"/>
    <s v="53203411"/>
    <s v="53203411"/>
    <x v="0"/>
    <s v="CUMMINS"/>
    <s v="S"/>
    <n v="0.1"/>
    <n v="0.1"/>
    <n v="1.466"/>
    <n v="0.86699999999999999"/>
    <n v="2.3330000000000002"/>
    <n v="0"/>
    <n v="24.03"/>
    <n v="0"/>
    <n v="0"/>
    <m/>
    <x v="0"/>
    <s v="ELC53203411CUMMINSEL"/>
    <s v="Electro Centro S. A."/>
    <x v="10"/>
    <x v="10"/>
    <s v="CT Pozuzo"/>
    <x v="70"/>
    <x v="0"/>
    <x v="0"/>
    <x v="2"/>
    <x v="0"/>
    <s v="Instalado"/>
    <s v="Operativo"/>
    <s v="Distribuidora"/>
    <x v="0"/>
    <x v="1"/>
    <x v="0"/>
    <x v="0"/>
    <s v="Estatal"/>
    <s v="PASCO"/>
    <s v="PASCO"/>
    <s v="OXAPAMPA"/>
    <s v="POZUZO"/>
    <n v="0"/>
    <x v="0"/>
    <n v="0"/>
    <x v="0"/>
    <n v="0"/>
    <x v="0"/>
    <x v="0"/>
    <n v="2.3330000000000002"/>
    <n v="2.333E-3"/>
    <m/>
    <n v="8.3333333333333332E-3"/>
    <n v="8.3333333333333332E-3"/>
    <n v="7.6479999999999997"/>
    <n v="0"/>
    <n v="25"/>
    <s v="BASE DE DATOS"/>
    <m/>
  </r>
  <r>
    <s v="20"/>
    <x v="0"/>
    <s v="ELC"/>
    <s v="53203411"/>
    <s v="53203411"/>
    <x v="0"/>
    <s v="CAT-M2"/>
    <s v="S"/>
    <n v="0.5"/>
    <n v="0.5"/>
    <n v="3.718"/>
    <n v="11.141999999999999"/>
    <n v="14.86"/>
    <n v="0"/>
    <n v="67"/>
    <n v="0"/>
    <n v="0"/>
    <m/>
    <x v="0"/>
    <s v="ELC53203411CAT-M2EL"/>
    <s v="Electro Centro S. A."/>
    <x v="10"/>
    <x v="10"/>
    <s v="CT Pozuzo"/>
    <x v="70"/>
    <x v="0"/>
    <x v="0"/>
    <x v="147"/>
    <x v="0"/>
    <s v="Instalado"/>
    <s v="Operativo"/>
    <s v="Distribuidora"/>
    <x v="0"/>
    <x v="1"/>
    <x v="0"/>
    <x v="0"/>
    <s v="Estatal"/>
    <s v="PASCO"/>
    <s v="PASCO"/>
    <s v="OXAPAMPA"/>
    <s v="POZUZO"/>
    <n v="0"/>
    <x v="0"/>
    <n v="0"/>
    <x v="0"/>
    <n v="0"/>
    <x v="0"/>
    <x v="0"/>
    <n v="14.86"/>
    <n v="1.486E-2"/>
    <m/>
    <n v="4.1666666666666664E-2"/>
    <n v="4.1666666666666664E-2"/>
    <n v="7.6479999999999997"/>
    <n v="0"/>
    <n v="25"/>
    <s v="BASE DE DATOS"/>
    <m/>
  </r>
  <r>
    <s v="20"/>
    <x v="0"/>
    <s v="ELC"/>
    <s v="53203411"/>
    <s v="53203411"/>
    <x v="0"/>
    <s v="VOLVO-M1"/>
    <s v="S"/>
    <n v="0.5"/>
    <n v="0.5"/>
    <n v="6.1180000000000003"/>
    <n v="17.027999999999999"/>
    <n v="23.146000000000001"/>
    <n v="0"/>
    <n v="140.37"/>
    <n v="0"/>
    <n v="0"/>
    <m/>
    <x v="0"/>
    <s v="ELC53203411VOLVO-M1EL"/>
    <s v="Electro Centro S. A."/>
    <x v="10"/>
    <x v="10"/>
    <s v="CT Pozuzo"/>
    <x v="70"/>
    <x v="0"/>
    <x v="0"/>
    <x v="148"/>
    <x v="0"/>
    <s v="Instalado"/>
    <s v="Operativo"/>
    <s v="Distribuidora"/>
    <x v="0"/>
    <x v="1"/>
    <x v="0"/>
    <x v="0"/>
    <s v="Estatal"/>
    <s v="PASCO"/>
    <s v="PASCO"/>
    <s v="OXAPAMPA"/>
    <s v="POZUZO"/>
    <n v="0"/>
    <x v="0"/>
    <n v="0"/>
    <x v="0"/>
    <n v="0"/>
    <x v="0"/>
    <x v="0"/>
    <n v="23.146000000000001"/>
    <n v="2.3146E-2"/>
    <m/>
    <n v="4.1666666666666664E-2"/>
    <n v="4.1666666666666664E-2"/>
    <n v="7.6479999999999997"/>
    <n v="0"/>
    <n v="25"/>
    <s v="BASE DE DATOS"/>
    <m/>
  </r>
  <r>
    <s v="20"/>
    <x v="0"/>
    <s v="ELC"/>
    <s v="53203411"/>
    <s v="53203411"/>
    <x v="0"/>
    <s v="DETROIT-M1"/>
    <s v="S"/>
    <n v="0.5"/>
    <n v="0.5"/>
    <n v="0"/>
    <n v="0"/>
    <n v="0"/>
    <n v="0"/>
    <n v="0"/>
    <n v="0"/>
    <n v="0"/>
    <m/>
    <x v="0"/>
    <s v="ELC53203411DETROIT-M1EL"/>
    <s v="Electro Centro S. A."/>
    <x v="10"/>
    <x v="10"/>
    <s v="CT Pozuzo"/>
    <x v="70"/>
    <x v="0"/>
    <x v="0"/>
    <x v="149"/>
    <x v="0"/>
    <s v="Instalado"/>
    <s v="Operativo"/>
    <s v="Distribuidora"/>
    <x v="0"/>
    <x v="1"/>
    <x v="0"/>
    <x v="0"/>
    <s v="Estatal"/>
    <s v="PASCO"/>
    <s v="PASCO"/>
    <s v="OXAPAMPA"/>
    <s v="POZUZO"/>
    <n v="0"/>
    <x v="0"/>
    <n v="0"/>
    <x v="0"/>
    <n v="0"/>
    <x v="0"/>
    <x v="0"/>
    <n v="0"/>
    <n v="0"/>
    <m/>
    <n v="4.1666666666666664E-2"/>
    <n v="4.1666666666666664E-2"/>
    <n v="7.6479999999999997"/>
    <n v="0"/>
    <n v="25"/>
    <s v="BASE DE DATOS"/>
    <m/>
  </r>
  <r>
    <s v="20"/>
    <x v="0"/>
    <s v="ELC"/>
    <s v="53022212"/>
    <s v="53022212"/>
    <x v="0"/>
    <s v="CAT-C27M1"/>
    <s v="S"/>
    <n v="0.75"/>
    <n v="0.5"/>
    <n v="0"/>
    <n v="0"/>
    <n v="0"/>
    <n v="0"/>
    <n v="0"/>
    <n v="0"/>
    <n v="0"/>
    <m/>
    <x v="0"/>
    <s v="ELC53022212CAT-C27M1EL"/>
    <s v="Electro Centro S. A."/>
    <x v="10"/>
    <x v="10"/>
    <s v="CT Huancayo"/>
    <x v="71"/>
    <x v="0"/>
    <x v="0"/>
    <x v="150"/>
    <x v="0"/>
    <s v="Instalado"/>
    <s v="Operativo"/>
    <s v="Distribuidora"/>
    <x v="0"/>
    <x v="1"/>
    <x v="0"/>
    <x v="0"/>
    <s v="Estatal"/>
    <s v="JUNIN"/>
    <s v="JUNIN"/>
    <s v="HUANCAYO"/>
    <s v="HUANCAYO"/>
    <n v="0"/>
    <x v="0"/>
    <n v="0"/>
    <x v="0"/>
    <n v="0"/>
    <x v="0"/>
    <x v="0"/>
    <n v="0"/>
    <n v="0"/>
    <m/>
    <n v="6.25E-2"/>
    <n v="4.1666666666666664E-2"/>
    <n v="7.6479999999999997"/>
    <n v="0"/>
    <n v="25"/>
    <s v="BASE DE DATOS"/>
    <m/>
  </r>
  <r>
    <s v="20"/>
    <x v="0"/>
    <s v="ELC"/>
    <s v="53022212"/>
    <s v="53022212"/>
    <x v="0"/>
    <s v="CAT-C27M2"/>
    <s v="S"/>
    <n v="0.75"/>
    <n v="0.5"/>
    <n v="0"/>
    <n v="0"/>
    <n v="0"/>
    <n v="0"/>
    <n v="0"/>
    <n v="0"/>
    <n v="0"/>
    <m/>
    <x v="0"/>
    <s v="ELC53022212CAT-C27M2EL"/>
    <s v="Electro Centro S. A."/>
    <x v="10"/>
    <x v="10"/>
    <s v="CT Huancayo"/>
    <x v="71"/>
    <x v="0"/>
    <x v="0"/>
    <x v="151"/>
    <x v="0"/>
    <n v="0"/>
    <s v="Operativo"/>
    <s v="Distribuidora"/>
    <x v="0"/>
    <x v="1"/>
    <x v="0"/>
    <x v="0"/>
    <s v="Estatal"/>
    <s v="JUNIN"/>
    <s v="JUNIN"/>
    <s v="HUANCAYO"/>
    <s v="HUANCAYO"/>
    <n v="0"/>
    <x v="0"/>
    <n v="0"/>
    <x v="0"/>
    <n v="0"/>
    <x v="0"/>
    <x v="0"/>
    <n v="0"/>
    <n v="0"/>
    <m/>
    <n v="6.25E-2"/>
    <n v="4.1666666666666664E-2"/>
    <n v="7.6479999999999997"/>
    <n v="0"/>
    <n v="25"/>
    <s v="BASE DE DATOS"/>
    <m/>
  </r>
  <r>
    <s v="20"/>
    <x v="1"/>
    <s v="ELC"/>
    <s v="33008793"/>
    <s v="33008793"/>
    <x v="0"/>
    <s v="CAT-M1"/>
    <s v="S"/>
    <n v="0.5"/>
    <n v="0.4"/>
    <n v="0"/>
    <n v="0"/>
    <n v="0"/>
    <n v="0"/>
    <n v="0"/>
    <n v="0"/>
    <n v="0"/>
    <m/>
    <x v="0"/>
    <s v="ELC33008793CAT-M1EL"/>
    <s v="Electro Centro S. A."/>
    <x v="10"/>
    <x v="10"/>
    <s v="CT Ayacucho"/>
    <x v="68"/>
    <x v="0"/>
    <x v="0"/>
    <x v="145"/>
    <x v="0"/>
    <s v="Instalado"/>
    <s v="Inoperativo"/>
    <s v="Distribuidora"/>
    <x v="0"/>
    <x v="1"/>
    <x v="0"/>
    <x v="0"/>
    <s v="Estatal"/>
    <s v="AYACUCHO"/>
    <s v="AYACUCHO"/>
    <s v="AYACUCHO"/>
    <s v="HUAMANGA"/>
    <n v="0"/>
    <x v="0"/>
    <n v="0"/>
    <x v="0"/>
    <n v="0"/>
    <x v="0"/>
    <x v="0"/>
    <n v="0"/>
    <n v="0"/>
    <m/>
    <n v="4.1666666666666664E-2"/>
    <n v="3.3333333333333333E-2"/>
    <n v="7.6479999999999997"/>
    <n v="0"/>
    <n v="25"/>
    <s v="BASE DE DATOS"/>
    <m/>
  </r>
  <r>
    <s v="20"/>
    <x v="1"/>
    <s v="ELC"/>
    <s v="33009493"/>
    <s v="33009493"/>
    <x v="0"/>
    <s v="CAT-E1"/>
    <s v="S"/>
    <n v="0.5"/>
    <n v="0.35"/>
    <n v="0"/>
    <n v="0"/>
    <n v="0"/>
    <n v="0"/>
    <n v="0"/>
    <n v="0"/>
    <n v="0"/>
    <m/>
    <x v="0"/>
    <s v="ELC33009493CAT-E1EL"/>
    <s v="Electro Centro S. A."/>
    <x v="10"/>
    <x v="10"/>
    <s v="CT Satipo"/>
    <x v="69"/>
    <x v="0"/>
    <x v="0"/>
    <x v="146"/>
    <x v="0"/>
    <s v="Instalado"/>
    <s v="Operativo"/>
    <s v="Distribuidora"/>
    <x v="0"/>
    <x v="1"/>
    <x v="0"/>
    <x v="0"/>
    <s v="Estatal"/>
    <s v="JUNIN"/>
    <s v="JUNIN"/>
    <s v="SATIPO"/>
    <s v="SATIPO"/>
    <n v="0"/>
    <x v="0"/>
    <n v="0"/>
    <x v="0"/>
    <n v="0"/>
    <x v="0"/>
    <x v="0"/>
    <n v="0"/>
    <n v="0"/>
    <m/>
    <n v="4.1666666666666664E-2"/>
    <n v="2.9166666666666664E-2"/>
    <n v="7.6479999999999997"/>
    <n v="0"/>
    <n v="25"/>
    <s v="BASE DE DATOS"/>
    <m/>
  </r>
  <r>
    <s v="20"/>
    <x v="1"/>
    <s v="ELC"/>
    <s v="53203411"/>
    <s v="53203411"/>
    <x v="0"/>
    <s v="CUMMINS"/>
    <s v="S"/>
    <n v="0.1"/>
    <n v="0.1"/>
    <n v="0.46400000000000002"/>
    <n v="1.986"/>
    <n v="2.4500000000000002"/>
    <n v="0"/>
    <n v="28.67"/>
    <n v="0"/>
    <n v="0"/>
    <m/>
    <x v="0"/>
    <s v="ELC53203411CUMMINSEL"/>
    <s v="Electro Centro S. A."/>
    <x v="10"/>
    <x v="10"/>
    <s v="CT Pozuzo"/>
    <x v="70"/>
    <x v="0"/>
    <x v="0"/>
    <x v="2"/>
    <x v="0"/>
    <s v="Instalado"/>
    <s v="Operativo"/>
    <s v="Distribuidora"/>
    <x v="0"/>
    <x v="1"/>
    <x v="0"/>
    <x v="0"/>
    <s v="Estatal"/>
    <s v="PASCO"/>
    <s v="PASCO"/>
    <s v="OXAPAMPA"/>
    <s v="POZUZO"/>
    <n v="0"/>
    <x v="0"/>
    <n v="0"/>
    <x v="0"/>
    <n v="0"/>
    <x v="0"/>
    <x v="0"/>
    <n v="2.4500000000000002"/>
    <n v="2.4500000000000004E-3"/>
    <m/>
    <n v="8.3333333333333332E-3"/>
    <n v="8.3333333333333332E-3"/>
    <n v="7.6479999999999997"/>
    <n v="0"/>
    <n v="25"/>
    <s v="BASE DE DATOS"/>
    <m/>
  </r>
  <r>
    <s v="20"/>
    <x v="1"/>
    <s v="ELC"/>
    <s v="53203411"/>
    <s v="53203411"/>
    <x v="0"/>
    <s v="CAT-M2"/>
    <s v="S"/>
    <n v="0.5"/>
    <n v="0.5"/>
    <n v="3.246"/>
    <n v="8.3919999999999995"/>
    <n v="11.638"/>
    <n v="0"/>
    <n v="52.72"/>
    <n v="0"/>
    <n v="0"/>
    <m/>
    <x v="0"/>
    <s v="ELC53203411CAT-M2EL"/>
    <s v="Electro Centro S. A."/>
    <x v="10"/>
    <x v="10"/>
    <s v="CT Pozuzo"/>
    <x v="70"/>
    <x v="0"/>
    <x v="0"/>
    <x v="147"/>
    <x v="0"/>
    <s v="Instalado"/>
    <s v="Operativo"/>
    <s v="Distribuidora"/>
    <x v="0"/>
    <x v="1"/>
    <x v="0"/>
    <x v="0"/>
    <s v="Estatal"/>
    <s v="PASCO"/>
    <s v="PASCO"/>
    <s v="OXAPAMPA"/>
    <s v="POZUZO"/>
    <n v="0"/>
    <x v="0"/>
    <n v="0"/>
    <x v="0"/>
    <n v="0"/>
    <x v="0"/>
    <x v="0"/>
    <n v="11.638"/>
    <n v="1.1637999999999999E-2"/>
    <m/>
    <n v="4.1666666666666664E-2"/>
    <n v="4.1666666666666664E-2"/>
    <n v="7.6479999999999997"/>
    <n v="0"/>
    <n v="25"/>
    <s v="BASE DE DATOS"/>
    <m/>
  </r>
  <r>
    <s v="20"/>
    <x v="1"/>
    <s v="ELC"/>
    <s v="53203411"/>
    <s v="53203411"/>
    <x v="0"/>
    <s v="VOLVO-M1"/>
    <s v="S"/>
    <n v="0.5"/>
    <n v="0.5"/>
    <n v="9.7000000000000003E-2"/>
    <n v="1.0840000000000001"/>
    <n v="1.181"/>
    <n v="0"/>
    <n v="9.4700000000000006"/>
    <n v="0"/>
    <n v="0"/>
    <m/>
    <x v="0"/>
    <s v="ELC53203411VOLVO-M1EL"/>
    <s v="Electro Centro S. A."/>
    <x v="10"/>
    <x v="10"/>
    <s v="CT Pozuzo"/>
    <x v="70"/>
    <x v="0"/>
    <x v="0"/>
    <x v="148"/>
    <x v="0"/>
    <s v="Instalado"/>
    <s v="Operativo"/>
    <s v="Distribuidora"/>
    <x v="0"/>
    <x v="1"/>
    <x v="0"/>
    <x v="0"/>
    <s v="Estatal"/>
    <s v="PASCO"/>
    <s v="PASCO"/>
    <s v="OXAPAMPA"/>
    <s v="POZUZO"/>
    <n v="0"/>
    <x v="0"/>
    <n v="0"/>
    <x v="0"/>
    <n v="0"/>
    <x v="0"/>
    <x v="0"/>
    <n v="1.181"/>
    <n v="1.181E-3"/>
    <m/>
    <n v="4.1666666666666664E-2"/>
    <n v="4.1666666666666664E-2"/>
    <n v="7.6479999999999997"/>
    <n v="0"/>
    <n v="25"/>
    <s v="BASE DE DATOS"/>
    <m/>
  </r>
  <r>
    <s v="20"/>
    <x v="1"/>
    <s v="ELC"/>
    <s v="53203411"/>
    <s v="53203411"/>
    <x v="0"/>
    <s v="DETROIT-M1"/>
    <s v="S"/>
    <n v="0.5"/>
    <n v="0.5"/>
    <n v="1.0820000000000001"/>
    <n v="1.748"/>
    <n v="2.83"/>
    <n v="0"/>
    <n v="13.33"/>
    <n v="0"/>
    <n v="0"/>
    <m/>
    <x v="0"/>
    <s v="ELC53203411DETROIT-M1EL"/>
    <s v="Electro Centro S. A."/>
    <x v="10"/>
    <x v="10"/>
    <s v="CT Pozuzo"/>
    <x v="70"/>
    <x v="0"/>
    <x v="0"/>
    <x v="149"/>
    <x v="0"/>
    <s v="Instalado"/>
    <s v="Operativo"/>
    <s v="Distribuidora"/>
    <x v="0"/>
    <x v="1"/>
    <x v="0"/>
    <x v="0"/>
    <s v="Estatal"/>
    <s v="PASCO"/>
    <s v="PASCO"/>
    <s v="OXAPAMPA"/>
    <s v="POZUZO"/>
    <n v="0"/>
    <x v="0"/>
    <n v="0"/>
    <x v="0"/>
    <n v="0"/>
    <x v="0"/>
    <x v="0"/>
    <n v="2.83"/>
    <n v="2.8300000000000001E-3"/>
    <m/>
    <n v="4.1666666666666664E-2"/>
    <n v="4.1666666666666664E-2"/>
    <n v="7.6479999999999997"/>
    <n v="0"/>
    <n v="25"/>
    <s v="BASE DE DATOS"/>
    <m/>
  </r>
  <r>
    <s v="20"/>
    <x v="1"/>
    <s v="ELC"/>
    <s v="53022212"/>
    <s v="53022212"/>
    <x v="0"/>
    <s v="CAT-C27M1"/>
    <s v="S"/>
    <n v="0.75"/>
    <n v="0.5"/>
    <n v="0"/>
    <n v="0"/>
    <n v="0"/>
    <n v="0"/>
    <n v="0"/>
    <n v="0"/>
    <n v="0"/>
    <m/>
    <x v="0"/>
    <s v="ELC53022212CAT-C27M1EL"/>
    <s v="Electro Centro S. A."/>
    <x v="10"/>
    <x v="10"/>
    <s v="CT Huancayo"/>
    <x v="71"/>
    <x v="0"/>
    <x v="0"/>
    <x v="150"/>
    <x v="0"/>
    <s v="Instalado"/>
    <s v="Operativo"/>
    <s v="Distribuidora"/>
    <x v="0"/>
    <x v="1"/>
    <x v="0"/>
    <x v="0"/>
    <s v="Estatal"/>
    <s v="JUNIN"/>
    <s v="JUNIN"/>
    <s v="HUANCAYO"/>
    <s v="HUANCAYO"/>
    <n v="0"/>
    <x v="0"/>
    <n v="0"/>
    <x v="0"/>
    <n v="0"/>
    <x v="0"/>
    <x v="0"/>
    <n v="0"/>
    <n v="0"/>
    <m/>
    <n v="6.25E-2"/>
    <n v="4.1666666666666664E-2"/>
    <n v="7.6479999999999997"/>
    <n v="0"/>
    <n v="25"/>
    <s v="BASE DE DATOS"/>
    <m/>
  </r>
  <r>
    <s v="20"/>
    <x v="1"/>
    <s v="ELC"/>
    <s v="53022212"/>
    <s v="53022212"/>
    <x v="0"/>
    <s v="CAT-C27M2"/>
    <s v="S"/>
    <n v="0.75"/>
    <n v="0.5"/>
    <n v="0"/>
    <n v="0"/>
    <n v="0"/>
    <n v="0"/>
    <n v="0"/>
    <n v="0"/>
    <n v="0"/>
    <m/>
    <x v="0"/>
    <s v="ELC53022212CAT-C27M2EL"/>
    <s v="Electro Centro S. A."/>
    <x v="10"/>
    <x v="10"/>
    <s v="CT Huancayo"/>
    <x v="71"/>
    <x v="0"/>
    <x v="0"/>
    <x v="151"/>
    <x v="0"/>
    <n v="0"/>
    <s v="Operativo"/>
    <s v="Distribuidora"/>
    <x v="0"/>
    <x v="1"/>
    <x v="0"/>
    <x v="0"/>
    <s v="Estatal"/>
    <s v="JUNIN"/>
    <s v="JUNIN"/>
    <s v="HUANCAYO"/>
    <s v="HUANCAYO"/>
    <n v="0"/>
    <x v="0"/>
    <n v="0"/>
    <x v="0"/>
    <n v="0"/>
    <x v="0"/>
    <x v="0"/>
    <n v="0"/>
    <n v="0"/>
    <m/>
    <n v="6.25E-2"/>
    <n v="4.1666666666666664E-2"/>
    <n v="7.6479999999999997"/>
    <n v="0"/>
    <n v="25"/>
    <s v="BASE DE DATOS"/>
    <m/>
  </r>
  <r>
    <s v="20"/>
    <x v="2"/>
    <s v="ELC"/>
    <s v="33008793"/>
    <s v="33008793"/>
    <x v="0"/>
    <s v="CAT-M1"/>
    <s v="S"/>
    <n v="0.5"/>
    <n v="0.4"/>
    <n v="0"/>
    <n v="0"/>
    <n v="0"/>
    <n v="0"/>
    <n v="0"/>
    <n v="0"/>
    <n v="0"/>
    <m/>
    <x v="0"/>
    <s v="ELC33008793CAT-M1EL"/>
    <s v="Electro Centro S. A."/>
    <x v="10"/>
    <x v="10"/>
    <s v="CT Ayacucho"/>
    <x v="68"/>
    <x v="0"/>
    <x v="0"/>
    <x v="145"/>
    <x v="0"/>
    <s v="Instalado"/>
    <s v="Inoperativo"/>
    <s v="Distribuidora"/>
    <x v="0"/>
    <x v="1"/>
    <x v="0"/>
    <x v="0"/>
    <s v="Estatal"/>
    <s v="AYACUCHO"/>
    <s v="AYACUCHO"/>
    <s v="AYACUCHO"/>
    <s v="HUAMANGA"/>
    <n v="0"/>
    <x v="0"/>
    <n v="0"/>
    <x v="0"/>
    <n v="0"/>
    <x v="0"/>
    <x v="0"/>
    <n v="0"/>
    <n v="0"/>
    <m/>
    <n v="4.1666666666666664E-2"/>
    <n v="3.3333333333333333E-2"/>
    <n v="7.6479999999999997"/>
    <n v="0"/>
    <n v="25"/>
    <s v="BASE DE DATOS"/>
    <m/>
  </r>
  <r>
    <s v="20"/>
    <x v="2"/>
    <s v="ELC"/>
    <s v="33009493"/>
    <s v="33009493"/>
    <x v="0"/>
    <s v="CAT-E1"/>
    <s v="S"/>
    <n v="0.5"/>
    <n v="0.35"/>
    <n v="0"/>
    <n v="0"/>
    <n v="0"/>
    <n v="0"/>
    <n v="0"/>
    <n v="0"/>
    <n v="0"/>
    <m/>
    <x v="0"/>
    <s v="ELC33009493CAT-E1EL"/>
    <s v="Electro Centro S. A."/>
    <x v="10"/>
    <x v="10"/>
    <s v="CT Satipo"/>
    <x v="69"/>
    <x v="0"/>
    <x v="0"/>
    <x v="146"/>
    <x v="0"/>
    <s v="Instalado"/>
    <s v="Operativo"/>
    <s v="Distribuidora"/>
    <x v="0"/>
    <x v="1"/>
    <x v="0"/>
    <x v="0"/>
    <s v="Estatal"/>
    <s v="JUNIN"/>
    <s v="JUNIN"/>
    <s v="SATIPO"/>
    <s v="SATIPO"/>
    <n v="0"/>
    <x v="0"/>
    <n v="0"/>
    <x v="0"/>
    <n v="0"/>
    <x v="0"/>
    <x v="0"/>
    <n v="0"/>
    <n v="0"/>
    <m/>
    <n v="4.1666666666666664E-2"/>
    <n v="2.9166666666666664E-2"/>
    <n v="7.6479999999999997"/>
    <n v="0"/>
    <n v="25"/>
    <s v="BASE DE DATOS"/>
    <m/>
  </r>
  <r>
    <s v="20"/>
    <x v="2"/>
    <s v="ELC"/>
    <s v="53203411"/>
    <s v="53203411"/>
    <x v="0"/>
    <s v="CUMMINS"/>
    <s v="S"/>
    <n v="0.1"/>
    <n v="0.1"/>
    <n v="0"/>
    <n v="8.1000000000000003E-2"/>
    <n v="8.1000000000000003E-2"/>
    <n v="0"/>
    <n v="1.1499999999999999"/>
    <n v="0"/>
    <n v="0"/>
    <m/>
    <x v="0"/>
    <s v="ELC53203411CUMMINSEL"/>
    <s v="Electro Centro S. A."/>
    <x v="10"/>
    <x v="10"/>
    <s v="CT Pozuzo"/>
    <x v="70"/>
    <x v="0"/>
    <x v="0"/>
    <x v="2"/>
    <x v="0"/>
    <s v="Instalado"/>
    <s v="Operativo"/>
    <s v="Distribuidora"/>
    <x v="0"/>
    <x v="1"/>
    <x v="0"/>
    <x v="0"/>
    <s v="Estatal"/>
    <s v="PASCO"/>
    <s v="PASCO"/>
    <s v="OXAPAMPA"/>
    <s v="POZUZO"/>
    <n v="0"/>
    <x v="0"/>
    <n v="0"/>
    <x v="0"/>
    <n v="0"/>
    <x v="0"/>
    <x v="0"/>
    <n v="8.1000000000000003E-2"/>
    <n v="8.1000000000000004E-5"/>
    <m/>
    <n v="8.3333333333333332E-3"/>
    <n v="8.3333333333333332E-3"/>
    <n v="7.6479999999999997"/>
    <n v="0"/>
    <n v="25"/>
    <s v="BASE DE DATOS"/>
    <m/>
  </r>
  <r>
    <s v="20"/>
    <x v="2"/>
    <s v="ELC"/>
    <s v="53203411"/>
    <s v="53203411"/>
    <x v="0"/>
    <s v="CAT-M2"/>
    <s v="S"/>
    <n v="0.5"/>
    <n v="0.5"/>
    <n v="1.236"/>
    <n v="1.8440000000000001"/>
    <n v="3.08"/>
    <n v="0"/>
    <n v="12.73"/>
    <n v="0"/>
    <n v="0"/>
    <m/>
    <x v="0"/>
    <s v="ELC53203411CAT-M2EL"/>
    <s v="Electro Centro S. A."/>
    <x v="10"/>
    <x v="10"/>
    <s v="CT Pozuzo"/>
    <x v="70"/>
    <x v="0"/>
    <x v="0"/>
    <x v="147"/>
    <x v="0"/>
    <s v="Instalado"/>
    <s v="Operativo"/>
    <s v="Distribuidora"/>
    <x v="0"/>
    <x v="1"/>
    <x v="0"/>
    <x v="0"/>
    <s v="Estatal"/>
    <s v="PASCO"/>
    <s v="PASCO"/>
    <s v="OXAPAMPA"/>
    <s v="POZUZO"/>
    <n v="0"/>
    <x v="0"/>
    <n v="0"/>
    <x v="0"/>
    <n v="0"/>
    <x v="0"/>
    <x v="0"/>
    <n v="3.08"/>
    <n v="3.0800000000000003E-3"/>
    <m/>
    <n v="4.1666666666666664E-2"/>
    <n v="4.1666666666666664E-2"/>
    <n v="7.6479999999999997"/>
    <n v="0"/>
    <n v="25"/>
    <s v="BASE DE DATOS"/>
    <m/>
  </r>
  <r>
    <s v="20"/>
    <x v="2"/>
    <s v="ELC"/>
    <s v="53203411"/>
    <s v="53203411"/>
    <x v="0"/>
    <s v="VOLVO-M1"/>
    <s v="S"/>
    <n v="0.5"/>
    <n v="0.5"/>
    <n v="0"/>
    <n v="0.34499999999999997"/>
    <n v="0.34499999999999997"/>
    <n v="0"/>
    <n v="3.13"/>
    <n v="0"/>
    <n v="0"/>
    <m/>
    <x v="0"/>
    <s v="ELC53203411VOLVO-M1EL"/>
    <s v="Electro Centro S. A."/>
    <x v="10"/>
    <x v="10"/>
    <s v="CT Pozuzo"/>
    <x v="70"/>
    <x v="0"/>
    <x v="0"/>
    <x v="148"/>
    <x v="0"/>
    <s v="Instalado"/>
    <s v="Operativo"/>
    <s v="Distribuidora"/>
    <x v="0"/>
    <x v="1"/>
    <x v="0"/>
    <x v="0"/>
    <s v="Estatal"/>
    <s v="PASCO"/>
    <s v="PASCO"/>
    <s v="OXAPAMPA"/>
    <s v="POZUZO"/>
    <n v="0"/>
    <x v="0"/>
    <n v="0"/>
    <x v="0"/>
    <n v="0"/>
    <x v="0"/>
    <x v="0"/>
    <n v="0.34499999999999997"/>
    <n v="3.4499999999999998E-4"/>
    <m/>
    <n v="4.1666666666666664E-2"/>
    <n v="4.1666666666666664E-2"/>
    <n v="7.6479999999999997"/>
    <n v="0"/>
    <n v="25"/>
    <s v="BASE DE DATOS"/>
    <m/>
  </r>
  <r>
    <s v="20"/>
    <x v="2"/>
    <s v="ELC"/>
    <s v="53203411"/>
    <s v="53203411"/>
    <x v="0"/>
    <s v="DETROIT-M1"/>
    <s v="S"/>
    <n v="0.5"/>
    <n v="0.5"/>
    <n v="0"/>
    <n v="0"/>
    <n v="0"/>
    <n v="0"/>
    <n v="0"/>
    <n v="0"/>
    <n v="0"/>
    <m/>
    <x v="0"/>
    <s v="ELC53203411DETROIT-M1EL"/>
    <s v="Electro Centro S. A."/>
    <x v="10"/>
    <x v="10"/>
    <s v="CT Pozuzo"/>
    <x v="70"/>
    <x v="0"/>
    <x v="0"/>
    <x v="149"/>
    <x v="0"/>
    <s v="Instalado"/>
    <s v="Operativo"/>
    <s v="Distribuidora"/>
    <x v="0"/>
    <x v="1"/>
    <x v="0"/>
    <x v="0"/>
    <s v="Estatal"/>
    <s v="PASCO"/>
    <s v="PASCO"/>
    <s v="OXAPAMPA"/>
    <s v="POZUZO"/>
    <n v="0"/>
    <x v="0"/>
    <n v="0"/>
    <x v="0"/>
    <n v="0"/>
    <x v="0"/>
    <x v="0"/>
    <n v="0"/>
    <n v="0"/>
    <m/>
    <n v="4.1666666666666664E-2"/>
    <n v="4.1666666666666664E-2"/>
    <n v="7.6479999999999997"/>
    <n v="0"/>
    <n v="25"/>
    <s v="BASE DE DATOS"/>
    <m/>
  </r>
  <r>
    <s v="20"/>
    <x v="2"/>
    <s v="ELC"/>
    <s v="53022212"/>
    <s v="53022212"/>
    <x v="0"/>
    <s v="CAT-C27M1"/>
    <s v="S"/>
    <n v="0.75"/>
    <n v="0.5"/>
    <n v="0"/>
    <n v="0"/>
    <n v="0"/>
    <n v="0"/>
    <n v="0"/>
    <n v="0"/>
    <n v="0"/>
    <m/>
    <x v="0"/>
    <s v="ELC53022212CAT-C27M1EL"/>
    <s v="Electro Centro S. A."/>
    <x v="10"/>
    <x v="10"/>
    <s v="CT Huancayo"/>
    <x v="71"/>
    <x v="0"/>
    <x v="0"/>
    <x v="150"/>
    <x v="0"/>
    <s v="Instalado"/>
    <s v="Operativo"/>
    <s v="Distribuidora"/>
    <x v="0"/>
    <x v="1"/>
    <x v="0"/>
    <x v="0"/>
    <s v="Estatal"/>
    <s v="JUNIN"/>
    <s v="JUNIN"/>
    <s v="HUANCAYO"/>
    <s v="HUANCAYO"/>
    <n v="0"/>
    <x v="0"/>
    <n v="0"/>
    <x v="0"/>
    <n v="0"/>
    <x v="0"/>
    <x v="0"/>
    <n v="0"/>
    <n v="0"/>
    <m/>
    <n v="6.25E-2"/>
    <n v="4.1666666666666664E-2"/>
    <n v="7.6479999999999997"/>
    <n v="0"/>
    <n v="25"/>
    <s v="BASE DE DATOS"/>
    <m/>
  </r>
  <r>
    <s v="20"/>
    <x v="2"/>
    <s v="ELC"/>
    <s v="53022212"/>
    <s v="53022212"/>
    <x v="0"/>
    <s v="CAT-C27M2"/>
    <s v="S"/>
    <n v="0.75"/>
    <n v="0.5"/>
    <n v="0"/>
    <n v="0"/>
    <n v="0"/>
    <n v="0"/>
    <n v="0"/>
    <n v="0"/>
    <n v="0"/>
    <m/>
    <x v="0"/>
    <s v="ELC53022212CAT-C27M2EL"/>
    <s v="Electro Centro S. A."/>
    <x v="10"/>
    <x v="10"/>
    <s v="CT Huancayo"/>
    <x v="71"/>
    <x v="0"/>
    <x v="0"/>
    <x v="151"/>
    <x v="0"/>
    <n v="0"/>
    <s v="Operativo"/>
    <s v="Distribuidora"/>
    <x v="0"/>
    <x v="1"/>
    <x v="0"/>
    <x v="0"/>
    <s v="Estatal"/>
    <s v="JUNIN"/>
    <s v="JUNIN"/>
    <s v="HUANCAYO"/>
    <s v="HUANCAYO"/>
    <n v="0"/>
    <x v="0"/>
    <n v="0"/>
    <x v="0"/>
    <n v="0"/>
    <x v="0"/>
    <x v="0"/>
    <n v="0"/>
    <n v="0"/>
    <m/>
    <n v="6.25E-2"/>
    <n v="4.1666666666666664E-2"/>
    <n v="7.6479999999999997"/>
    <n v="0"/>
    <n v="25"/>
    <s v="BASE DE DATOS"/>
    <m/>
  </r>
  <r>
    <s v="20"/>
    <x v="1"/>
    <s v="ELNM"/>
    <s v="53002696"/>
    <s v="53002696"/>
    <x v="0"/>
    <s v="1"/>
    <s v="S"/>
    <n v="0.7"/>
    <n v="0.5"/>
    <n v="0.41899999999999998"/>
    <n v="1.677"/>
    <n v="2.0960000000000001"/>
    <n v="0"/>
    <n v="12.31"/>
    <n v="0"/>
    <n v="0"/>
    <m/>
    <x v="0"/>
    <s v="ELNM530026961EL"/>
    <s v="Electro Norte Medio S. A. - Hidrandina"/>
    <x v="4"/>
    <x v="4"/>
    <s v="C. T. Chiquian"/>
    <x v="15"/>
    <x v="0"/>
    <x v="0"/>
    <x v="44"/>
    <x v="0"/>
    <s v="Instalado"/>
    <s v="Operativo"/>
    <s v="Distribuidora"/>
    <x v="0"/>
    <x v="0"/>
    <x v="0"/>
    <x v="0"/>
    <s v="Estatal"/>
    <s v="ANCASH"/>
    <s v="ANCASH"/>
    <s v="BOLOGNESI"/>
    <s v="CHIQUIAN"/>
    <n v="0"/>
    <x v="0"/>
    <n v="0"/>
    <x v="0"/>
    <n v="0"/>
    <x v="0"/>
    <x v="0"/>
    <n v="2.0960000000000001"/>
    <n v="2.0960000000000002E-3"/>
    <m/>
    <n v="6.363636363636363E-2"/>
    <n v="4.5454545454545456E-2"/>
    <n v="7.6479999999999997"/>
    <n v="0"/>
    <n v="55"/>
    <s v="BASE DE DATOS"/>
    <m/>
  </r>
  <r>
    <s v="20"/>
    <x v="2"/>
    <s v="ELNM"/>
    <s v="53002696"/>
    <s v="53002696"/>
    <x v="0"/>
    <s v="1"/>
    <s v="S"/>
    <n v="0.7"/>
    <n v="0.5"/>
    <n v="2.4E-2"/>
    <n v="9.6000000000000002E-2"/>
    <n v="0.12"/>
    <n v="0"/>
    <n v="1"/>
    <n v="0"/>
    <n v="0"/>
    <m/>
    <x v="0"/>
    <s v="ELNM530026961EL"/>
    <s v="Electro Norte Medio S. A. - Hidrandina"/>
    <x v="4"/>
    <x v="4"/>
    <s v="C. T. Chiquian"/>
    <x v="15"/>
    <x v="0"/>
    <x v="0"/>
    <x v="44"/>
    <x v="0"/>
    <s v="Instalado"/>
    <s v="Operativo"/>
    <s v="Distribuidora"/>
    <x v="0"/>
    <x v="0"/>
    <x v="0"/>
    <x v="0"/>
    <s v="Estatal"/>
    <s v="ANCASH"/>
    <s v="ANCASH"/>
    <s v="BOLOGNESI"/>
    <s v="CHIQUIAN"/>
    <n v="0"/>
    <x v="0"/>
    <n v="0"/>
    <x v="0"/>
    <n v="0"/>
    <x v="0"/>
    <x v="0"/>
    <n v="0.12"/>
    <n v="1.1999999999999999E-4"/>
    <m/>
    <n v="6.363636363636363E-2"/>
    <n v="4.5454545454545456E-2"/>
    <n v="7.6479999999999997"/>
    <n v="0"/>
    <n v="55"/>
    <s v="BASE DE DATOS"/>
    <m/>
  </r>
  <r>
    <s v="20"/>
    <x v="1"/>
    <s v="ELSE"/>
    <s v="23005600"/>
    <s v="23005600"/>
    <x v="0"/>
    <s v="CUMMINS-7"/>
    <s v="S"/>
    <n v="1.82"/>
    <n v="1.2"/>
    <n v="0.755"/>
    <n v="2.871"/>
    <n v="3.6259999999999999"/>
    <n v="0"/>
    <n v="8"/>
    <n v="688"/>
    <n v="4"/>
    <m/>
    <x v="0"/>
    <s v="ELSE23005600CUMMINS-7EL"/>
    <s v="Electro Sur Este S. A."/>
    <x v="8"/>
    <x v="8"/>
    <s v="C. T. Iberia"/>
    <x v="64"/>
    <x v="0"/>
    <x v="0"/>
    <x v="138"/>
    <x v="0"/>
    <s v="Instalado"/>
    <s v="Operativo"/>
    <s v="Distribuidora"/>
    <x v="0"/>
    <x v="1"/>
    <x v="0"/>
    <x v="0"/>
    <s v="Estatal"/>
    <s v="MADRE DE DIOS"/>
    <s v="MADRE DE DIOS"/>
    <s v="TAHUAMANU"/>
    <s v="IBERIA"/>
    <n v="0"/>
    <x v="0"/>
    <n v="0"/>
    <x v="0"/>
    <n v="0"/>
    <x v="0"/>
    <x v="0"/>
    <n v="3.6259999999999999"/>
    <n v="3.6259999999999999E-3"/>
    <m/>
    <n v="0.15208333333333332"/>
    <n v="9.9999999999999992E-2"/>
    <n v="7.6479999999999997"/>
    <n v="0"/>
    <n v="22"/>
    <s v="BASE DE DATOS"/>
    <m/>
  </r>
  <r>
    <s v="20"/>
    <x v="1"/>
    <s v="ELSE"/>
    <s v="23006600"/>
    <s v="23006600"/>
    <x v="0"/>
    <s v="Cummins_Ottomotores"/>
    <s v="S"/>
    <n v="0.8"/>
    <n v="0.45"/>
    <n v="0"/>
    <n v="0"/>
    <n v="0"/>
    <n v="0"/>
    <n v="0"/>
    <n v="696"/>
    <n v="0"/>
    <m/>
    <x v="0"/>
    <s v="ELSE23006600Cummins_OttomotoresEL"/>
    <s v="Electro Sur Este S. A."/>
    <x v="8"/>
    <x v="8"/>
    <s v="C. T. Inapari"/>
    <x v="65"/>
    <x v="0"/>
    <x v="0"/>
    <x v="139"/>
    <x v="0"/>
    <s v="Instalado"/>
    <s v="Operativo"/>
    <s v="Distribuidora"/>
    <x v="0"/>
    <x v="1"/>
    <x v="0"/>
    <x v="0"/>
    <s v="Estatal"/>
    <s v="MADRE DE DIOS"/>
    <s v="MADRE DE DIOS"/>
    <s v="TAHUAMANU"/>
    <s v="IÑAPARI"/>
    <n v="0"/>
    <x v="0"/>
    <n v="0"/>
    <x v="0"/>
    <n v="0"/>
    <x v="0"/>
    <x v="0"/>
    <n v="0"/>
    <n v="0"/>
    <m/>
    <n v="6.6666666666666666E-2"/>
    <n v="3.7499999999999999E-2"/>
    <n v="7.6479999999999997"/>
    <n v="0"/>
    <n v="22"/>
    <s v="BASE DE DATOS"/>
    <m/>
  </r>
  <r>
    <s v="20"/>
    <x v="1"/>
    <s v="ELSE"/>
    <s v="23009600"/>
    <s v="23009600"/>
    <x v="0"/>
    <s v="Urpipata"/>
    <s v="S"/>
    <n v="3.7"/>
    <n v="2.7"/>
    <n v="0"/>
    <n v="0"/>
    <n v="0"/>
    <n v="0"/>
    <n v="0"/>
    <n v="696"/>
    <n v="0"/>
    <m/>
    <x v="0"/>
    <s v="ELSE23009600UrpipataEL"/>
    <s v="Electro Sur Este S. A."/>
    <x v="8"/>
    <x v="8"/>
    <s v="Grupo Movil Emergencia"/>
    <x v="66"/>
    <x v="0"/>
    <x v="0"/>
    <x v="140"/>
    <x v="0"/>
    <s v="Instalado"/>
    <s v="Operativo"/>
    <s v="Distribuidora"/>
    <x v="0"/>
    <x v="1"/>
    <x v="0"/>
    <x v="0"/>
    <s v="Estatal"/>
    <s v="MADRE DE DIOS"/>
    <s v="MADRE DE DIOS"/>
    <n v="0"/>
    <n v="0"/>
    <n v="0"/>
    <x v="0"/>
    <n v="0"/>
    <x v="0"/>
    <n v="0"/>
    <x v="0"/>
    <x v="0"/>
    <n v="0"/>
    <n v="0"/>
    <m/>
    <n v="0.34166666666666662"/>
    <n v="0.24166666666666667"/>
    <n v="7.6479999999999997"/>
    <n v="0"/>
    <n v="22"/>
    <s v="BASE DE DATOS"/>
    <m/>
  </r>
  <r>
    <s v="20"/>
    <x v="2"/>
    <s v="ELSE"/>
    <s v="23005600"/>
    <s v="23005600"/>
    <x v="0"/>
    <s v="CUMMINS-7"/>
    <s v="S"/>
    <n v="2.8250000000000002"/>
    <n v="1.6"/>
    <n v="1.083"/>
    <n v="4.1159999999999997"/>
    <n v="5.1989999999999998"/>
    <n v="0"/>
    <n v="11"/>
    <n v="733"/>
    <n v="0"/>
    <m/>
    <x v="0"/>
    <s v="ELSE23005600CUMMINS-7EL"/>
    <s v="Electro Sur Este S. A."/>
    <x v="8"/>
    <x v="8"/>
    <s v="C. T. Iberia"/>
    <x v="64"/>
    <x v="0"/>
    <x v="0"/>
    <x v="138"/>
    <x v="0"/>
    <s v="Instalado"/>
    <s v="Operativo"/>
    <s v="Distribuidora"/>
    <x v="0"/>
    <x v="1"/>
    <x v="0"/>
    <x v="0"/>
    <s v="Estatal"/>
    <s v="MADRE DE DIOS"/>
    <s v="MADRE DE DIOS"/>
    <s v="TAHUAMANU"/>
    <s v="IBERIA"/>
    <n v="0"/>
    <x v="0"/>
    <n v="0"/>
    <x v="0"/>
    <n v="0"/>
    <x v="0"/>
    <x v="0"/>
    <n v="5.1989999999999998"/>
    <n v="5.1989999999999996E-3"/>
    <m/>
    <n v="0.15208333333333332"/>
    <n v="9.9999999999999992E-2"/>
    <n v="7.6479999999999997"/>
    <n v="0"/>
    <n v="22"/>
    <s v="BASE DE DATOS"/>
    <m/>
  </r>
  <r>
    <s v="20"/>
    <x v="2"/>
    <s v="ELSE"/>
    <s v="23006600"/>
    <s v="23006600"/>
    <x v="0"/>
    <s v="Cummins_Ottomotores"/>
    <s v="S"/>
    <n v="0.8"/>
    <n v="0.45"/>
    <n v="0"/>
    <n v="0"/>
    <n v="0"/>
    <n v="0"/>
    <n v="0"/>
    <n v="744"/>
    <n v="0"/>
    <m/>
    <x v="0"/>
    <s v="ELSE23006600Cummins_OttomotoresEL"/>
    <s v="Electro Sur Este S. A."/>
    <x v="8"/>
    <x v="8"/>
    <s v="C. T. Inapari"/>
    <x v="65"/>
    <x v="0"/>
    <x v="0"/>
    <x v="139"/>
    <x v="0"/>
    <s v="Instalado"/>
    <s v="Operativo"/>
    <s v="Distribuidora"/>
    <x v="0"/>
    <x v="1"/>
    <x v="0"/>
    <x v="0"/>
    <s v="Estatal"/>
    <s v="MADRE DE DIOS"/>
    <s v="MADRE DE DIOS"/>
    <s v="TAHUAMANU"/>
    <s v="IÑAPARI"/>
    <n v="0"/>
    <x v="0"/>
    <n v="0"/>
    <x v="0"/>
    <n v="0"/>
    <x v="0"/>
    <x v="0"/>
    <n v="0"/>
    <n v="0"/>
    <m/>
    <n v="6.6666666666666666E-2"/>
    <n v="3.7499999999999999E-2"/>
    <n v="7.6479999999999997"/>
    <n v="0"/>
    <n v="22"/>
    <s v="BASE DE DATOS"/>
    <m/>
  </r>
  <r>
    <s v="20"/>
    <x v="2"/>
    <s v="ELSE"/>
    <s v="23009600"/>
    <s v="23009600"/>
    <x v="0"/>
    <s v="Urpipata"/>
    <s v="S"/>
    <n v="6.0350000000000001"/>
    <n v="5.0990000000000002"/>
    <n v="0"/>
    <n v="0"/>
    <n v="0"/>
    <n v="0"/>
    <n v="0"/>
    <n v="744"/>
    <n v="0"/>
    <m/>
    <x v="0"/>
    <s v="ELSE23009600UrpipataEL"/>
    <s v="Electro Sur Este S. A."/>
    <x v="8"/>
    <x v="8"/>
    <s v="Grupo Movil Emergencia"/>
    <x v="66"/>
    <x v="0"/>
    <x v="0"/>
    <x v="140"/>
    <x v="0"/>
    <s v="Instalado"/>
    <s v="Operativo"/>
    <s v="Distribuidora"/>
    <x v="0"/>
    <x v="1"/>
    <x v="0"/>
    <x v="0"/>
    <s v="Estatal"/>
    <s v="MADRE DE DIOS"/>
    <s v="MADRE DE DIOS"/>
    <n v="0"/>
    <n v="0"/>
    <n v="0"/>
    <x v="0"/>
    <n v="0"/>
    <x v="0"/>
    <n v="0"/>
    <x v="0"/>
    <x v="0"/>
    <n v="0"/>
    <n v="0"/>
    <m/>
    <n v="0.34166666666666662"/>
    <n v="0.24166666666666667"/>
    <n v="7.6479999999999997"/>
    <n v="0"/>
    <n v="22"/>
    <s v="BASE DE DATOS"/>
    <m/>
  </r>
  <r>
    <s v="20"/>
    <x v="2"/>
    <s v="ELNO"/>
    <s v="33034294"/>
    <s v="33034294"/>
    <x v="0"/>
    <s v="SKODA 1"/>
    <s v="S"/>
    <n v="1"/>
    <n v="0.85"/>
    <n v="0"/>
    <n v="0"/>
    <n v="0"/>
    <n v="0"/>
    <n v="0"/>
    <n v="0"/>
    <n v="0"/>
    <m/>
    <x v="0"/>
    <s v="ELNO33034294SKODA 1EL"/>
    <s v="Electro Nor Oeste S. A."/>
    <x v="2"/>
    <x v="2"/>
    <s v="C. T. Sechura"/>
    <x v="7"/>
    <x v="0"/>
    <x v="0"/>
    <x v="15"/>
    <x v="0"/>
    <s v="Instalado"/>
    <s v="Operativo"/>
    <s v="Distribuidora"/>
    <x v="0"/>
    <x v="1"/>
    <x v="0"/>
    <x v="0"/>
    <s v="Estatal"/>
    <s v="PIURA"/>
    <s v="PIURA"/>
    <s v="SECHURA"/>
    <s v="SECHURA"/>
    <n v="0"/>
    <x v="0"/>
    <n v="0"/>
    <x v="0"/>
    <n v="0"/>
    <x v="0"/>
    <x v="0"/>
    <n v="0"/>
    <n v="0"/>
    <m/>
    <n v="8.3333333333333329E-2"/>
    <n v="7.0833333333333331E-2"/>
    <n v="7.6479999999999997"/>
    <n v="0"/>
    <n v="26"/>
    <s v="BASE DE DATOS"/>
    <m/>
  </r>
  <r>
    <s v="20"/>
    <x v="2"/>
    <s v="ELNO"/>
    <s v="33034294"/>
    <s v="33034294"/>
    <x v="0"/>
    <s v="CKD. 2"/>
    <s v="S"/>
    <n v="1"/>
    <n v="0.85"/>
    <n v="0"/>
    <n v="0"/>
    <n v="0"/>
    <n v="0"/>
    <n v="0"/>
    <n v="0"/>
    <n v="0"/>
    <m/>
    <x v="0"/>
    <s v="ELNO33034294CKD. 2EL"/>
    <s v="Electro Nor Oeste S. A."/>
    <x v="2"/>
    <x v="2"/>
    <s v="C. T. Sechura"/>
    <x v="7"/>
    <x v="0"/>
    <x v="0"/>
    <x v="16"/>
    <x v="0"/>
    <s v="Instalado"/>
    <s v="Operativo"/>
    <s v="Distribuidora"/>
    <x v="0"/>
    <x v="1"/>
    <x v="0"/>
    <x v="0"/>
    <s v="Estatal"/>
    <s v="PIURA"/>
    <s v="PIURA"/>
    <s v="SECHURA"/>
    <s v="SECHURA"/>
    <n v="0"/>
    <x v="0"/>
    <n v="0"/>
    <x v="0"/>
    <n v="0"/>
    <x v="0"/>
    <x v="0"/>
    <n v="0"/>
    <n v="0"/>
    <m/>
    <n v="8.3333333333333329E-2"/>
    <n v="7.0833333333333331E-2"/>
    <n v="7.6479999999999997"/>
    <n v="0"/>
    <n v="26"/>
    <s v="BASE DE DATOS"/>
    <m/>
  </r>
  <r>
    <s v="20"/>
    <x v="2"/>
    <s v="ELNO"/>
    <s v="33034294"/>
    <s v="33034294"/>
    <x v="0"/>
    <s v="CKD. 3"/>
    <s v="S"/>
    <n v="0.5"/>
    <n v="0.4"/>
    <n v="0"/>
    <n v="0"/>
    <n v="0"/>
    <n v="0"/>
    <n v="0"/>
    <n v="0"/>
    <n v="0"/>
    <m/>
    <x v="0"/>
    <s v="ELNO33034294CKD. 3EL"/>
    <s v="Electro Nor Oeste S. A."/>
    <x v="2"/>
    <x v="2"/>
    <s v="C. T. Sechura"/>
    <x v="7"/>
    <x v="0"/>
    <x v="0"/>
    <x v="17"/>
    <x v="0"/>
    <s v="Instalado"/>
    <s v="Operativo"/>
    <s v="Distribuidora"/>
    <x v="0"/>
    <x v="1"/>
    <x v="0"/>
    <x v="0"/>
    <s v="Estatal"/>
    <s v="PIURA"/>
    <s v="PIURA"/>
    <s v="SECHURA"/>
    <s v="SECHURA"/>
    <n v="0"/>
    <x v="0"/>
    <n v="0"/>
    <x v="0"/>
    <n v="0"/>
    <x v="0"/>
    <x v="0"/>
    <n v="0"/>
    <n v="0"/>
    <m/>
    <n v="4.1666666666666664E-2"/>
    <n v="3.3333333333333333E-2"/>
    <n v="7.6479999999999997"/>
    <n v="0"/>
    <n v="26"/>
    <s v="BASE DE DATOS"/>
    <m/>
  </r>
  <r>
    <s v="20"/>
    <x v="2"/>
    <s v="ELNO"/>
    <s v="33034294"/>
    <s v="33034294"/>
    <x v="0"/>
    <s v="CAT"/>
    <s v="S"/>
    <n v="0.32"/>
    <n v="0"/>
    <n v="0"/>
    <n v="0"/>
    <n v="0"/>
    <n v="0"/>
    <n v="0"/>
    <n v="0"/>
    <n v="0"/>
    <m/>
    <x v="0"/>
    <s v="ELNO33034294CATEL"/>
    <s v="Electro Nor Oeste S. A."/>
    <x v="2"/>
    <x v="2"/>
    <s v="C. T. Sechura"/>
    <x v="7"/>
    <x v="0"/>
    <x v="0"/>
    <x v="18"/>
    <x v="0"/>
    <s v="Instalado"/>
    <s v="Operativo"/>
    <s v="Distribuidora"/>
    <x v="0"/>
    <x v="1"/>
    <x v="0"/>
    <x v="0"/>
    <s v="Estatal"/>
    <s v="PIURA"/>
    <s v="PIURA"/>
    <s v="SECHURA"/>
    <s v="SECHURA"/>
    <n v="0"/>
    <x v="0"/>
    <n v="0"/>
    <x v="0"/>
    <n v="0"/>
    <x v="0"/>
    <x v="0"/>
    <n v="0"/>
    <n v="0"/>
    <m/>
    <n v="2.6666666666666668E-2"/>
    <n v="0"/>
    <n v="7.6479999999999997"/>
    <n v="0"/>
    <n v="26"/>
    <s v="BASE DE DATOS"/>
    <m/>
  </r>
  <r>
    <s v="20"/>
    <x v="2"/>
    <s v="ELNO"/>
    <s v="33098299"/>
    <s v="33098299"/>
    <x v="0"/>
    <s v="SKODA-1"/>
    <s v="S"/>
    <n v="1"/>
    <n v="0"/>
    <n v="0"/>
    <n v="0"/>
    <n v="0"/>
    <n v="0"/>
    <n v="0"/>
    <n v="0"/>
    <n v="0"/>
    <m/>
    <x v="0"/>
    <s v="ELNO33098299SKODA-1EL"/>
    <s v="Electro Nor Oeste S. A."/>
    <x v="2"/>
    <x v="2"/>
    <s v="C. T. Huápalas"/>
    <x v="8"/>
    <x v="0"/>
    <x v="0"/>
    <x v="19"/>
    <x v="0"/>
    <s v="Instalado"/>
    <s v="Operativo"/>
    <s v="Distribuidora"/>
    <x v="0"/>
    <x v="1"/>
    <x v="0"/>
    <x v="0"/>
    <s v="Estatal"/>
    <s v="PIURA"/>
    <s v="PIURA"/>
    <s v="CHULUCANAS"/>
    <s v="CHULUCANAS"/>
    <n v="0"/>
    <x v="0"/>
    <n v="0"/>
    <x v="0"/>
    <n v="0"/>
    <x v="0"/>
    <x v="0"/>
    <n v="0"/>
    <n v="0"/>
    <m/>
    <n v="8.3333333333333329E-2"/>
    <n v="8.3333333333333329E-2"/>
    <n v="7.6479999999999997"/>
    <n v="0"/>
    <n v="26"/>
    <s v="BASE DE DATOS"/>
    <m/>
  </r>
  <r>
    <s v="20"/>
    <x v="2"/>
    <s v="ELNO"/>
    <s v="33098299"/>
    <s v="33098299"/>
    <x v="0"/>
    <s v="SKODA-2"/>
    <s v="S"/>
    <n v="1"/>
    <n v="0"/>
    <n v="0"/>
    <n v="0"/>
    <n v="0"/>
    <n v="0"/>
    <n v="0"/>
    <n v="0"/>
    <n v="0"/>
    <m/>
    <x v="0"/>
    <s v="ELNO33098299SKODA-2EL"/>
    <s v="Electro Nor Oeste S. A."/>
    <x v="2"/>
    <x v="2"/>
    <s v="C. T. Huápalas"/>
    <x v="8"/>
    <x v="0"/>
    <x v="0"/>
    <x v="20"/>
    <x v="0"/>
    <s v="Instalado"/>
    <s v="Operativo"/>
    <s v="Distribuidora"/>
    <x v="0"/>
    <x v="1"/>
    <x v="0"/>
    <x v="0"/>
    <s v="Estatal"/>
    <s v="PIURA"/>
    <s v="PIURA"/>
    <s v="CHULUCANAS"/>
    <s v="CHULUCANAS"/>
    <n v="0"/>
    <x v="0"/>
    <n v="0"/>
    <x v="0"/>
    <n v="0"/>
    <x v="0"/>
    <x v="0"/>
    <n v="0"/>
    <n v="0"/>
    <m/>
    <n v="8.3333333333333329E-2"/>
    <n v="8.3333333333333329E-2"/>
    <n v="7.6479999999999997"/>
    <n v="0"/>
    <n v="26"/>
    <s v="BASE DE DATOS"/>
    <m/>
  </r>
  <r>
    <s v="20"/>
    <x v="2"/>
    <s v="ELNO"/>
    <s v="33098299"/>
    <s v="33098299"/>
    <x v="0"/>
    <s v="CAT 1"/>
    <s v="S"/>
    <n v="0.5"/>
    <n v="0"/>
    <n v="0"/>
    <n v="0"/>
    <n v="0"/>
    <n v="0"/>
    <n v="0"/>
    <n v="0"/>
    <n v="0"/>
    <m/>
    <x v="0"/>
    <s v="ELNO33098299CAT 1EL"/>
    <s v="Electro Nor Oeste S. A."/>
    <x v="2"/>
    <x v="2"/>
    <s v="C. T. Huápalas"/>
    <x v="8"/>
    <x v="0"/>
    <x v="0"/>
    <x v="21"/>
    <x v="0"/>
    <s v="Instalado"/>
    <s v="Operativo"/>
    <s v="Distribuidora"/>
    <x v="0"/>
    <x v="1"/>
    <x v="0"/>
    <x v="0"/>
    <s v="Estatal"/>
    <s v="PIURA"/>
    <s v="PIURA"/>
    <s v="CHULUCANAS"/>
    <s v="CHULUCANAS"/>
    <n v="0"/>
    <x v="0"/>
    <n v="0"/>
    <x v="0"/>
    <n v="0"/>
    <x v="0"/>
    <x v="0"/>
    <n v="0"/>
    <n v="0"/>
    <m/>
    <n v="4.1666666666666664E-2"/>
    <n v="0"/>
    <n v="7.6479999999999997"/>
    <n v="0"/>
    <n v="26"/>
    <s v="BASE DE DATOS"/>
    <m/>
  </r>
  <r>
    <s v="20"/>
    <x v="2"/>
    <s v="ELNO"/>
    <s v="33098299"/>
    <s v="33098299"/>
    <x v="0"/>
    <s v="CAT 2"/>
    <s v="S"/>
    <n v="0.5"/>
    <n v="0"/>
    <n v="0"/>
    <n v="0"/>
    <n v="0"/>
    <n v="0"/>
    <n v="0"/>
    <n v="0"/>
    <n v="0"/>
    <m/>
    <x v="0"/>
    <s v="ELNO33098299CAT 2EL"/>
    <s v="Electro Nor Oeste S. A."/>
    <x v="2"/>
    <x v="2"/>
    <s v="C. T. Huápalas"/>
    <x v="8"/>
    <x v="0"/>
    <x v="0"/>
    <x v="22"/>
    <x v="0"/>
    <s v="Instalado"/>
    <s v="Operativo"/>
    <s v="Distribuidora"/>
    <x v="0"/>
    <x v="1"/>
    <x v="0"/>
    <x v="0"/>
    <s v="Estatal"/>
    <s v="PIURA"/>
    <s v="PIURA"/>
    <s v="CHULUCANAS"/>
    <s v="CHULUCANAS"/>
    <n v="0"/>
    <x v="0"/>
    <n v="0"/>
    <x v="0"/>
    <n v="0"/>
    <x v="0"/>
    <x v="0"/>
    <n v="0"/>
    <n v="0"/>
    <m/>
    <n v="4.1666666666666664E-2"/>
    <n v="0"/>
    <n v="7.6479999999999997"/>
    <n v="0"/>
    <n v="26"/>
    <s v="BASE DE DATOS"/>
    <m/>
  </r>
  <r>
    <s v="20"/>
    <x v="2"/>
    <s v="ELNO"/>
    <s v="33098299"/>
    <s v="33098299"/>
    <x v="0"/>
    <s v="CAT 3"/>
    <s v="S"/>
    <n v="0.5"/>
    <n v="0"/>
    <n v="0"/>
    <n v="0"/>
    <n v="0"/>
    <n v="0"/>
    <n v="0"/>
    <n v="0"/>
    <n v="0"/>
    <m/>
    <x v="0"/>
    <s v="ELNO33098299CAT 3EL"/>
    <s v="Electro Nor Oeste S. A."/>
    <x v="2"/>
    <x v="2"/>
    <s v="C. T. Huápalas"/>
    <x v="8"/>
    <x v="0"/>
    <x v="0"/>
    <x v="23"/>
    <x v="0"/>
    <s v="Instalado"/>
    <s v="Operativo"/>
    <s v="Distribuidora"/>
    <x v="0"/>
    <x v="1"/>
    <x v="0"/>
    <x v="0"/>
    <s v="Estatal"/>
    <s v="PIURA"/>
    <s v="PIURA"/>
    <s v="CHULUCANAS"/>
    <s v="CHULUCANAS"/>
    <n v="0"/>
    <x v="0"/>
    <n v="0"/>
    <x v="0"/>
    <n v="0"/>
    <x v="0"/>
    <x v="0"/>
    <n v="0"/>
    <n v="0"/>
    <m/>
    <n v="4.1666666666666664E-2"/>
    <n v="4.1666666666666664E-2"/>
    <n v="7.6479999999999997"/>
    <n v="0"/>
    <n v="26"/>
    <s v="BASE DE DATOS"/>
    <m/>
  </r>
  <r>
    <s v="20"/>
    <x v="2"/>
    <s v="ELNO"/>
    <s v="33098299"/>
    <s v="33098299"/>
    <x v="0"/>
    <s v="CAT D 399"/>
    <s v="S"/>
    <n v="0.9"/>
    <n v="0"/>
    <n v="0"/>
    <n v="0"/>
    <n v="0"/>
    <n v="0"/>
    <n v="0"/>
    <n v="0"/>
    <n v="0"/>
    <m/>
    <x v="0"/>
    <s v="ELNO33098299CAT D 399EL"/>
    <s v="Electro Nor Oeste S. A."/>
    <x v="2"/>
    <x v="2"/>
    <s v="C. T. Huápalas"/>
    <x v="8"/>
    <x v="0"/>
    <x v="0"/>
    <x v="24"/>
    <x v="0"/>
    <s v="Instalado"/>
    <s v="Operativo"/>
    <s v="Distribuidora"/>
    <x v="0"/>
    <x v="1"/>
    <x v="0"/>
    <x v="0"/>
    <s v="Estatal"/>
    <s v="PIURA"/>
    <s v="PIURA"/>
    <s v="CHULUCANAS"/>
    <s v="CHULUCANAS"/>
    <n v="0"/>
    <x v="0"/>
    <n v="0"/>
    <x v="0"/>
    <n v="0"/>
    <x v="0"/>
    <x v="0"/>
    <n v="0"/>
    <n v="0"/>
    <m/>
    <n v="7.4999999999999997E-2"/>
    <n v="7.9166666666666663E-2"/>
    <n v="7.6479999999999997"/>
    <n v="0"/>
    <n v="26"/>
    <s v="BASE DE DATOS"/>
    <m/>
  </r>
  <r>
    <s v="20"/>
    <x v="2"/>
    <s v="ELNO"/>
    <s v="33034494"/>
    <s v="33034494"/>
    <x v="0"/>
    <s v="CAT. 1"/>
    <s v="S"/>
    <n v="0.66"/>
    <n v="0"/>
    <n v="0"/>
    <n v="0"/>
    <n v="0"/>
    <n v="0"/>
    <n v="0"/>
    <n v="0"/>
    <n v="0"/>
    <m/>
    <x v="1"/>
    <s v="ELNO33034494CAT. 1EL"/>
    <s v="Electro Nor Oeste S. A."/>
    <x v="2"/>
    <x v="2"/>
    <s v="C. T. Morropón"/>
    <x v="9"/>
    <x v="0"/>
    <x v="0"/>
    <x v="25"/>
    <x v="0"/>
    <s v="Retirado"/>
    <s v="Operativo"/>
    <s v="Distribuidora"/>
    <x v="0"/>
    <x v="1"/>
    <x v="0"/>
    <x v="0"/>
    <s v="Estatal"/>
    <s v="PIURA"/>
    <s v="PIURA"/>
    <s v="MORROPON"/>
    <s v="MORROPON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2"/>
    <s v="ELNO"/>
    <s v="33034494"/>
    <s v="33034494"/>
    <x v="0"/>
    <s v="CAT. 2"/>
    <s v="S"/>
    <n v="0"/>
    <n v="0"/>
    <n v="0"/>
    <n v="0"/>
    <n v="0"/>
    <n v="0"/>
    <n v="0"/>
    <n v="0"/>
    <n v="0"/>
    <m/>
    <x v="1"/>
    <s v="ELNO33034494CAT. 2EL"/>
    <s v="Electro Nor Oeste S. A."/>
    <x v="2"/>
    <x v="2"/>
    <s v="C. T. Morropón"/>
    <x v="9"/>
    <x v="0"/>
    <x v="0"/>
    <x v="26"/>
    <x v="0"/>
    <s v="Retirado"/>
    <s v="Operativo"/>
    <s v="Distribuidora"/>
    <x v="0"/>
    <x v="1"/>
    <x v="0"/>
    <x v="0"/>
    <s v="Estatal"/>
    <s v="PIURA"/>
    <s v="PIURA"/>
    <s v="MORROPON"/>
    <s v="MORROPON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2"/>
    <s v="ELNO"/>
    <s v="33034494"/>
    <s v="33034494"/>
    <x v="0"/>
    <s v="SKODA"/>
    <s v="N"/>
    <n v="0.32"/>
    <n v="0"/>
    <n v="0"/>
    <n v="0"/>
    <n v="0"/>
    <n v="0"/>
    <n v="0"/>
    <n v="0"/>
    <n v="0"/>
    <m/>
    <x v="1"/>
    <s v="ELNO33034494SKODAEL"/>
    <s v="Electro Nor Oeste S. A."/>
    <x v="2"/>
    <x v="2"/>
    <s v="C. T. Morropón"/>
    <x v="9"/>
    <x v="0"/>
    <x v="0"/>
    <x v="27"/>
    <x v="0"/>
    <s v="Retirado"/>
    <s v="Inoperativo"/>
    <s v="Distribuidora"/>
    <x v="0"/>
    <x v="1"/>
    <x v="0"/>
    <x v="0"/>
    <s v="Estatal"/>
    <s v="PIURA"/>
    <s v="PIURA"/>
    <s v="MORROPON"/>
    <s v="MORROPON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2"/>
    <s v="ELNO"/>
    <s v="33034494"/>
    <s v="33034494"/>
    <x v="0"/>
    <s v="CAT D 399"/>
    <s v="S"/>
    <n v="0.9"/>
    <n v="0"/>
    <n v="0"/>
    <n v="0"/>
    <n v="0"/>
    <n v="0"/>
    <n v="0"/>
    <n v="0"/>
    <n v="0"/>
    <m/>
    <x v="1"/>
    <s v="ELNO33034494CAT D 399EL"/>
    <s v="Electro Nor Oeste S. A."/>
    <x v="2"/>
    <x v="2"/>
    <s v="C. T. Morropón"/>
    <x v="9"/>
    <x v="0"/>
    <x v="0"/>
    <x v="24"/>
    <x v="0"/>
    <s v="Retirado"/>
    <s v="Operativo"/>
    <s v="Distribuidora"/>
    <x v="0"/>
    <x v="1"/>
    <x v="0"/>
    <x v="0"/>
    <s v="Estatal"/>
    <s v="PIURA"/>
    <s v="PIURA"/>
    <s v="MORROPON"/>
    <s v="MORROPON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2"/>
    <s v="ELNO"/>
    <s v="41037394"/>
    <s v="41037394"/>
    <x v="0"/>
    <s v="V. PENTA 1"/>
    <s v="S"/>
    <n v="0.15"/>
    <n v="0"/>
    <n v="0"/>
    <n v="0"/>
    <n v="0"/>
    <n v="0"/>
    <n v="0"/>
    <n v="0"/>
    <n v="0"/>
    <m/>
    <x v="1"/>
    <s v="ELNO41037394V. PENTA 1EL"/>
    <s v="Electro Nor Oeste S. A."/>
    <x v="2"/>
    <x v="2"/>
    <s v="C. T. Canchaque"/>
    <x v="10"/>
    <x v="0"/>
    <x v="0"/>
    <x v="28"/>
    <x v="0"/>
    <s v="Retirado"/>
    <s v="Operativo"/>
    <s v="Distribuidora"/>
    <x v="0"/>
    <x v="1"/>
    <x v="0"/>
    <x v="0"/>
    <s v="Estatal"/>
    <s v="PIURA"/>
    <s v="PIURA"/>
    <s v="HUANCABAMBA"/>
    <s v="CANCHAQUE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2"/>
    <s v="ELNO"/>
    <s v="41037394"/>
    <s v="41037394"/>
    <x v="0"/>
    <s v="VOLVO 3"/>
    <s v="S"/>
    <n v="0.2"/>
    <n v="0"/>
    <n v="0"/>
    <n v="0"/>
    <n v="0"/>
    <n v="0"/>
    <n v="0"/>
    <n v="0"/>
    <n v="0"/>
    <m/>
    <x v="1"/>
    <s v="ELNO41037394VOLVO 3EL"/>
    <s v="Electro Nor Oeste S. A."/>
    <x v="2"/>
    <x v="2"/>
    <s v="C. T. Canchaque"/>
    <x v="10"/>
    <x v="0"/>
    <x v="0"/>
    <x v="29"/>
    <x v="0"/>
    <s v="Retirado"/>
    <s v="Operativo"/>
    <s v="Distribuidora"/>
    <x v="0"/>
    <x v="1"/>
    <x v="0"/>
    <x v="0"/>
    <s v="Estatal"/>
    <s v="PIURA"/>
    <s v="PIURA"/>
    <s v="HUANCABAMBA"/>
    <s v="CANCHAQUE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2"/>
    <s v="ELNO"/>
    <s v="33034695"/>
    <s v="33034695"/>
    <x v="0"/>
    <s v="CKD"/>
    <s v="N"/>
    <n v="0.22"/>
    <n v="0"/>
    <n v="0"/>
    <n v="0"/>
    <n v="0"/>
    <n v="0"/>
    <n v="0"/>
    <n v="0"/>
    <n v="0"/>
    <m/>
    <x v="1"/>
    <s v="ELNO33034695CKDEL"/>
    <s v="Electro Nor Oeste S. A."/>
    <x v="2"/>
    <x v="2"/>
    <s v="C. T. Santo Domingo"/>
    <x v="11"/>
    <x v="0"/>
    <x v="0"/>
    <x v="30"/>
    <x v="0"/>
    <s v="Retirado"/>
    <s v="Inoperativo"/>
    <s v="Distribuidora"/>
    <x v="0"/>
    <x v="1"/>
    <x v="0"/>
    <x v="0"/>
    <s v="Estatal"/>
    <s v="PIURA"/>
    <s v="PIURA"/>
    <s v="MORROPON"/>
    <s v="SANTO DOMINGO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2"/>
    <s v="ELNO"/>
    <s v="33034695"/>
    <s v="33034695"/>
    <x v="0"/>
    <s v="V.PENTA"/>
    <s v="S"/>
    <n v="0.1"/>
    <n v="0"/>
    <n v="0"/>
    <n v="0"/>
    <n v="0"/>
    <n v="0"/>
    <n v="0"/>
    <n v="0"/>
    <n v="0"/>
    <m/>
    <x v="1"/>
    <s v="ELNO33034695V.PENTAEL"/>
    <s v="Electro Nor Oeste S. A."/>
    <x v="2"/>
    <x v="2"/>
    <s v="C. T. Santo Domingo"/>
    <x v="11"/>
    <x v="0"/>
    <x v="0"/>
    <x v="31"/>
    <x v="0"/>
    <s v="Retirado"/>
    <s v="Operativo"/>
    <s v="Distribuidora"/>
    <x v="0"/>
    <x v="1"/>
    <x v="0"/>
    <x v="0"/>
    <s v="Estatal"/>
    <s v="PIURA"/>
    <s v="PIURA"/>
    <s v="MORROPON"/>
    <s v="SANTO DOMINGO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2"/>
    <s v="ELNO"/>
    <s v="33034594"/>
    <s v="33034594"/>
    <x v="0"/>
    <s v="CAT-3412"/>
    <s v="S"/>
    <n v="0.6"/>
    <n v="0"/>
    <n v="0"/>
    <n v="0"/>
    <n v="0"/>
    <n v="0"/>
    <n v="0"/>
    <n v="0"/>
    <n v="0"/>
    <m/>
    <x v="1"/>
    <s v="ELNO33034594CAT-3412EL"/>
    <s v="Electro Nor Oeste S. A."/>
    <x v="2"/>
    <x v="2"/>
    <s v="C. T. Huancabamba"/>
    <x v="12"/>
    <x v="0"/>
    <x v="0"/>
    <x v="32"/>
    <x v="0"/>
    <s v="Retirado"/>
    <s v="Operativo"/>
    <s v="Distribuidora"/>
    <x v="0"/>
    <x v="1"/>
    <x v="0"/>
    <x v="0"/>
    <s v="Estatal"/>
    <s v="PIURA"/>
    <s v="PIURA"/>
    <s v="HUANCABAMBA"/>
    <s v="HUANCABAMBA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2"/>
    <s v="ELNO"/>
    <s v="33034594"/>
    <s v="33034594"/>
    <x v="0"/>
    <s v="VOLVO PENTA"/>
    <s v="N"/>
    <n v="0.1"/>
    <n v="0"/>
    <n v="0"/>
    <n v="0"/>
    <n v="0"/>
    <n v="0"/>
    <n v="0"/>
    <n v="0"/>
    <n v="0"/>
    <m/>
    <x v="1"/>
    <s v="ELNO33034594VOLVO PENTAEL"/>
    <s v="Electro Nor Oeste S. A."/>
    <x v="2"/>
    <x v="2"/>
    <s v="C. T. Huancabamba"/>
    <x v="12"/>
    <x v="0"/>
    <x v="0"/>
    <x v="33"/>
    <x v="0"/>
    <s v="Retirado"/>
    <s v="Inoperativo"/>
    <s v="Distribuidora"/>
    <x v="0"/>
    <x v="1"/>
    <x v="0"/>
    <x v="0"/>
    <s v="Estatal"/>
    <s v="PIURA"/>
    <s v="PIURA"/>
    <s v="HUANCABAMBA"/>
    <s v="HUANCABAMBA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2"/>
    <s v="ELNO"/>
    <s v="33034594"/>
    <s v="33034594"/>
    <x v="0"/>
    <s v="VOLVO TD 100"/>
    <s v="S"/>
    <n v="0.15"/>
    <n v="0.11"/>
    <n v="0"/>
    <n v="0"/>
    <n v="0"/>
    <n v="0"/>
    <n v="0"/>
    <n v="0"/>
    <n v="0"/>
    <m/>
    <x v="1"/>
    <s v="ELNO33034594VOLVO TD 100EL"/>
    <s v="Electro Nor Oeste S. A."/>
    <x v="2"/>
    <x v="2"/>
    <s v="C. T. Huancabamba"/>
    <x v="12"/>
    <x v="0"/>
    <x v="0"/>
    <x v="34"/>
    <x v="0"/>
    <s v="Retirado"/>
    <s v="Operativo"/>
    <s v="Distribuidora"/>
    <x v="0"/>
    <x v="1"/>
    <x v="0"/>
    <x v="0"/>
    <s v="Estatal"/>
    <s v="PIURA"/>
    <s v="PIURA"/>
    <s v="HUANCABAMBA"/>
    <s v="HUANCABAMBA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2"/>
    <s v="ELNO"/>
    <s v="33281811"/>
    <s v="33281811"/>
    <x v="0"/>
    <s v="Black start"/>
    <s v="S"/>
    <n v="0.48"/>
    <n v="0.45"/>
    <n v="0"/>
    <n v="0.75"/>
    <n v="0.75"/>
    <n v="743"/>
    <n v="1"/>
    <n v="1"/>
    <n v="0"/>
    <m/>
    <x v="0"/>
    <s v="ELNO33281811Black startEL"/>
    <s v="Electro Nor Oeste S. A."/>
    <x v="2"/>
    <x v="2"/>
    <s v="C.T. Tablazo Colán"/>
    <x v="13"/>
    <x v="0"/>
    <x v="0"/>
    <x v="35"/>
    <x v="0"/>
    <s v="Instalado"/>
    <s v="Operativo"/>
    <s v="Distribuidora"/>
    <x v="0"/>
    <x v="1"/>
    <x v="0"/>
    <x v="0"/>
    <s v="Privado"/>
    <s v="PIURA"/>
    <s v="PIURA"/>
    <s v="PAITA"/>
    <s v="TABLAZO"/>
    <n v="0"/>
    <x v="0"/>
    <n v="0"/>
    <x v="0"/>
    <n v="0"/>
    <x v="0"/>
    <x v="0"/>
    <n v="0.75"/>
    <n v="7.5000000000000002E-4"/>
    <m/>
    <n v="0.04"/>
    <n v="3.7499999999999999E-2"/>
    <n v="7.6479999999999997"/>
    <n v="0"/>
    <n v="26"/>
    <s v="BASE DE DATOS"/>
    <m/>
  </r>
  <r>
    <s v="20"/>
    <x v="2"/>
    <s v="ELNO"/>
    <s v="33281811"/>
    <s v="33281811"/>
    <x v="1"/>
    <s v="TG01"/>
    <s v="S"/>
    <n v="31"/>
    <n v="26.838999999999999"/>
    <n v="3472.9470000000001"/>
    <n v="16198.332"/>
    <n v="19671.278999999999"/>
    <n v="0"/>
    <n v="744"/>
    <n v="744"/>
    <n v="0"/>
    <m/>
    <x v="0"/>
    <s v="ELNO33281811TG01TG"/>
    <s v="Electro Nor Oeste S. A."/>
    <x v="2"/>
    <x v="2"/>
    <s v="C.T. Tablazo Colán"/>
    <x v="13"/>
    <x v="1"/>
    <x v="1"/>
    <x v="36"/>
    <x v="0"/>
    <s v="Instalado"/>
    <s v="Operativo"/>
    <s v="Distribuidora"/>
    <x v="0"/>
    <x v="1"/>
    <x v="0"/>
    <x v="0"/>
    <s v="Privado"/>
    <s v="PIURA"/>
    <s v="PIURA"/>
    <s v="PAITA"/>
    <s v="TABLAZO"/>
    <n v="0"/>
    <x v="1"/>
    <n v="0"/>
    <x v="0"/>
    <n v="0"/>
    <x v="0"/>
    <x v="0"/>
    <n v="19671.278999999999"/>
    <n v="19.671278999999998"/>
    <m/>
    <n v="2.5833333333333335"/>
    <n v="2.2365833333333334"/>
    <n v="7.6479999999999997"/>
    <n v="3.637978807091713E-12"/>
    <n v="26"/>
    <s v="BASE DE DATOS"/>
    <m/>
  </r>
  <r>
    <s v="20"/>
    <x v="1"/>
    <s v="GENRNT"/>
    <s v="33372916"/>
    <s v="33372916"/>
    <x v="0"/>
    <s v="G-1"/>
    <s v="S"/>
    <n v="11.6"/>
    <n v="11.13"/>
    <n v="407.69900000000001"/>
    <n v="1268.4349999999999"/>
    <n v="1676.134"/>
    <n v="223.8"/>
    <n v="204"/>
    <n v="0.03"/>
    <n v="402.04"/>
    <m/>
    <x v="0"/>
    <s v="GENRNT33372916G-1EL"/>
    <s v="Genrent del Peru S.A.C."/>
    <x v="3"/>
    <x v="3"/>
    <s v="C.T. Iquitos Nueva"/>
    <x v="14"/>
    <x v="0"/>
    <x v="0"/>
    <x v="37"/>
    <x v="0"/>
    <s v="Instalado"/>
    <s v="Operativo"/>
    <s v="Generadora"/>
    <x v="0"/>
    <x v="0"/>
    <x v="0"/>
    <x v="0"/>
    <s v="Privado"/>
    <s v="LORETO"/>
    <s v="LORETO"/>
    <s v="MAYNAS"/>
    <s v="PUNCHANA"/>
    <n v="0"/>
    <x v="2"/>
    <n v="0"/>
    <x v="0"/>
    <n v="0"/>
    <x v="0"/>
    <x v="0"/>
    <n v="1676.134"/>
    <n v="1.676134"/>
    <m/>
    <n v="0.96666666666666667"/>
    <n v="0.9275000000000001"/>
    <n v="7.6479999999999997"/>
    <n v="0"/>
    <n v="52"/>
    <s v="BASE DE DATOS"/>
    <m/>
  </r>
  <r>
    <s v="20"/>
    <x v="1"/>
    <s v="GENRNT"/>
    <s v="33372916"/>
    <s v="33372916"/>
    <x v="0"/>
    <s v="G-2"/>
    <s v="S"/>
    <n v="11.6"/>
    <n v="11.002000000000001"/>
    <n v="1265.1600000000001"/>
    <n v="3666.143"/>
    <n v="4931.3029999999999"/>
    <n v="54.7"/>
    <n v="565"/>
    <n v="0"/>
    <n v="826.01"/>
    <m/>
    <x v="0"/>
    <s v="GENRNT33372916G-2EL"/>
    <s v="Genrent del Peru S.A.C."/>
    <x v="3"/>
    <x v="3"/>
    <s v="C.T. Iquitos Nueva"/>
    <x v="14"/>
    <x v="0"/>
    <x v="0"/>
    <x v="38"/>
    <x v="0"/>
    <s v="Instalado"/>
    <s v="Operativo"/>
    <s v="Generadora"/>
    <x v="0"/>
    <x v="0"/>
    <x v="0"/>
    <x v="0"/>
    <s v="Privado"/>
    <s v="LORETO"/>
    <s v="LORETO"/>
    <s v="MAYNAS"/>
    <s v="PUNCHANA"/>
    <n v="0"/>
    <x v="2"/>
    <n v="0"/>
    <x v="0"/>
    <n v="0"/>
    <x v="0"/>
    <x v="0"/>
    <n v="4931.3029999999999"/>
    <n v="4.9313029999999998"/>
    <m/>
    <n v="0.96666666666666667"/>
    <n v="0.91683333333333339"/>
    <n v="7.6479999999999997"/>
    <n v="0"/>
    <n v="52"/>
    <s v="BASE DE DATOS"/>
    <m/>
  </r>
  <r>
    <s v="20"/>
    <x v="1"/>
    <s v="GENRNT"/>
    <s v="33372916"/>
    <s v="33372916"/>
    <x v="0"/>
    <s v="G-3"/>
    <s v="S"/>
    <n v="11.6"/>
    <n v="11.337999999999999"/>
    <n v="864.11199999999997"/>
    <n v="2137.7530000000002"/>
    <n v="3001.8649999999998"/>
    <n v="77.599999999999994"/>
    <n v="347"/>
    <n v="0.12"/>
    <n v="356.98"/>
    <m/>
    <x v="0"/>
    <s v="GENRNT33372916G-3EL"/>
    <s v="Genrent del Peru S.A.C."/>
    <x v="3"/>
    <x v="3"/>
    <s v="C.T. Iquitos Nueva"/>
    <x v="14"/>
    <x v="0"/>
    <x v="0"/>
    <x v="39"/>
    <x v="0"/>
    <s v="Instalado"/>
    <s v="Operativo"/>
    <s v="Generadora"/>
    <x v="0"/>
    <x v="0"/>
    <x v="0"/>
    <x v="0"/>
    <s v="Privado"/>
    <s v="LORETO"/>
    <s v="LORETO"/>
    <s v="MAYNAS"/>
    <s v="PUNCHANA"/>
    <n v="0"/>
    <x v="2"/>
    <n v="0"/>
    <x v="0"/>
    <n v="0"/>
    <x v="0"/>
    <x v="0"/>
    <n v="3001.8649999999998"/>
    <n v="3.0018649999999996"/>
    <m/>
    <n v="0.96666666666666667"/>
    <n v="0.9448333333333333"/>
    <n v="7.6479999999999997"/>
    <n v="4.5474735088646412E-13"/>
    <n v="52"/>
    <s v="BASE DE DATOS"/>
    <m/>
  </r>
  <r>
    <s v="20"/>
    <x v="1"/>
    <s v="GENRNT"/>
    <s v="33372916"/>
    <s v="33372916"/>
    <x v="0"/>
    <s v="G-4"/>
    <s v="S"/>
    <n v="11.6"/>
    <n v="11.143000000000001"/>
    <n v="1252.2750000000001"/>
    <n v="3892.4270000000001"/>
    <n v="5144.7020000000002"/>
    <n v="61.3"/>
    <n v="580"/>
    <n v="0"/>
    <n v="873.19"/>
    <m/>
    <x v="0"/>
    <s v="GENRNT33372916G-4EL"/>
    <s v="Genrent del Peru S.A.C."/>
    <x v="3"/>
    <x v="3"/>
    <s v="C.T. Iquitos Nueva"/>
    <x v="14"/>
    <x v="0"/>
    <x v="0"/>
    <x v="40"/>
    <x v="0"/>
    <s v="Instalado"/>
    <s v="Operativo"/>
    <s v="Generadora"/>
    <x v="0"/>
    <x v="0"/>
    <x v="0"/>
    <x v="0"/>
    <s v="Privado"/>
    <s v="LORETO"/>
    <s v="LORETO"/>
    <s v="MAYNAS"/>
    <s v="PUNCHANA"/>
    <n v="0"/>
    <x v="2"/>
    <n v="0"/>
    <x v="0"/>
    <n v="0"/>
    <x v="0"/>
    <x v="0"/>
    <n v="5144.7020000000002"/>
    <n v="5.1447020000000006"/>
    <m/>
    <n v="0.96666666666666667"/>
    <n v="0.92858333333333343"/>
    <n v="7.6479999999999997"/>
    <n v="0"/>
    <n v="52"/>
    <s v="BASE DE DATOS"/>
    <m/>
  </r>
  <r>
    <s v="20"/>
    <x v="1"/>
    <s v="GENRNT"/>
    <s v="33372916"/>
    <s v="33372916"/>
    <x v="0"/>
    <s v="G-5"/>
    <s v="S"/>
    <n v="11.6"/>
    <n v="11.194000000000001"/>
    <n v="1194.674"/>
    <n v="3655.7860000000001"/>
    <n v="4850.46"/>
    <n v="15.7"/>
    <n v="551"/>
    <n v="0.03"/>
    <n v="560.26"/>
    <m/>
    <x v="0"/>
    <s v="GENRNT33372916G-5EL"/>
    <s v="Genrent del Peru S.A.C."/>
    <x v="3"/>
    <x v="3"/>
    <s v="C.T. Iquitos Nueva"/>
    <x v="14"/>
    <x v="0"/>
    <x v="0"/>
    <x v="41"/>
    <x v="0"/>
    <s v="Instalado"/>
    <s v="Operativo"/>
    <s v="Generadora"/>
    <x v="0"/>
    <x v="0"/>
    <x v="0"/>
    <x v="0"/>
    <s v="Privado"/>
    <s v="LORETO"/>
    <s v="LORETO"/>
    <s v="MAYNAS"/>
    <s v="PUNCHANA"/>
    <n v="0"/>
    <x v="2"/>
    <n v="0"/>
    <x v="0"/>
    <n v="0"/>
    <x v="0"/>
    <x v="0"/>
    <n v="4850.46"/>
    <n v="4.85046"/>
    <m/>
    <n v="0.96666666666666667"/>
    <n v="0.9328333333333334"/>
    <n v="7.6479999999999997"/>
    <n v="0"/>
    <n v="52"/>
    <s v="BASE DE DATOS"/>
    <m/>
  </r>
  <r>
    <s v="20"/>
    <x v="1"/>
    <s v="GENRNT"/>
    <s v="33372916"/>
    <s v="33372916"/>
    <x v="0"/>
    <s v="G-6"/>
    <s v="S"/>
    <n v="11.6"/>
    <n v="11.186"/>
    <n v="1027.673"/>
    <n v="2594.308"/>
    <n v="3621.9810000000002"/>
    <n v="57.5"/>
    <n v="454"/>
    <n v="0"/>
    <n v="692.39"/>
    <m/>
    <x v="0"/>
    <s v="GENRNT33372916G-6EL"/>
    <s v="Genrent del Peru S.A.C."/>
    <x v="3"/>
    <x v="3"/>
    <s v="C.T. Iquitos Nueva"/>
    <x v="14"/>
    <x v="0"/>
    <x v="0"/>
    <x v="42"/>
    <x v="0"/>
    <s v="Instalado"/>
    <s v="Operativo"/>
    <s v="Generadora"/>
    <x v="0"/>
    <x v="0"/>
    <x v="0"/>
    <x v="0"/>
    <s v="Privado"/>
    <s v="LORETO"/>
    <s v="LORETO"/>
    <s v="MAYNAS"/>
    <s v="PUNCHANA"/>
    <n v="0"/>
    <x v="2"/>
    <n v="0"/>
    <x v="0"/>
    <n v="0"/>
    <x v="0"/>
    <x v="0"/>
    <n v="3621.9810000000002"/>
    <n v="3.6219810000000003"/>
    <m/>
    <n v="0.96666666666666667"/>
    <n v="0.9321666666666667"/>
    <n v="7.6479999999999997"/>
    <n v="-4.5474735088646412E-13"/>
    <n v="52"/>
    <s v="BASE DE DATOS"/>
    <m/>
  </r>
  <r>
    <s v="20"/>
    <x v="1"/>
    <s v="GENRNT"/>
    <s v="33372916"/>
    <s v="33372916"/>
    <x v="0"/>
    <s v="G-7"/>
    <s v="S"/>
    <n v="11.6"/>
    <n v="11.159000000000001"/>
    <n v="1350.856"/>
    <n v="4838.3149999999996"/>
    <n v="6189.1710000000003"/>
    <n v="75"/>
    <n v="649"/>
    <n v="0"/>
    <n v="1415.01"/>
    <m/>
    <x v="0"/>
    <s v="GENRNT33372916G-7EL"/>
    <s v="Genrent del Peru S.A.C."/>
    <x v="3"/>
    <x v="3"/>
    <s v="C.T. Iquitos Nueva"/>
    <x v="14"/>
    <x v="0"/>
    <x v="0"/>
    <x v="43"/>
    <x v="0"/>
    <s v="Instalado"/>
    <s v="Operativo"/>
    <s v="Generadora"/>
    <x v="0"/>
    <x v="0"/>
    <x v="0"/>
    <x v="0"/>
    <s v="Privado"/>
    <s v="LORETO"/>
    <s v="LORETO"/>
    <s v="MAYNAS"/>
    <s v="PUNCHANA"/>
    <n v="0"/>
    <x v="2"/>
    <n v="0"/>
    <x v="0"/>
    <n v="0"/>
    <x v="0"/>
    <x v="0"/>
    <n v="6189.1710000000003"/>
    <n v="6.189171"/>
    <m/>
    <n v="0.96666666666666667"/>
    <n v="0.92991666666666672"/>
    <n v="7.6479999999999997"/>
    <n v="-9.0949470177292824E-13"/>
    <n v="52"/>
    <s v="BASE DE DATOS"/>
    <m/>
  </r>
  <r>
    <s v="20"/>
    <x v="2"/>
    <s v="GENRNT"/>
    <s v="33372916"/>
    <s v="33372916"/>
    <x v="0"/>
    <s v="G-1"/>
    <s v="S"/>
    <n v="11.6"/>
    <n v="11.13"/>
    <n v="889.76700000000005"/>
    <n v="2764.8180000000002"/>
    <n v="3654.585"/>
    <n v="40.9"/>
    <n v="427"/>
    <n v="0.04"/>
    <n v="955.46"/>
    <m/>
    <x v="0"/>
    <s v="GENRNT33372916G-1EL"/>
    <s v="Genrent del Peru S.A.C."/>
    <x v="3"/>
    <x v="3"/>
    <s v="C.T. Iquitos Nueva"/>
    <x v="14"/>
    <x v="0"/>
    <x v="0"/>
    <x v="37"/>
    <x v="0"/>
    <s v="Instalado"/>
    <s v="Operativo"/>
    <s v="Generadora"/>
    <x v="0"/>
    <x v="0"/>
    <x v="0"/>
    <x v="0"/>
    <s v="Privado"/>
    <s v="LORETO"/>
    <s v="LORETO"/>
    <s v="MAYNAS"/>
    <s v="PUNCHANA"/>
    <n v="0"/>
    <x v="2"/>
    <n v="0"/>
    <x v="0"/>
    <n v="0"/>
    <x v="0"/>
    <x v="0"/>
    <n v="3654.585"/>
    <n v="3.654585"/>
    <m/>
    <n v="0.96666666666666667"/>
    <n v="0.9275000000000001"/>
    <n v="7.6479999999999997"/>
    <n v="0"/>
    <n v="52"/>
    <s v="BASE DE DATOS"/>
    <m/>
  </r>
  <r>
    <s v="20"/>
    <x v="2"/>
    <s v="GENRNT"/>
    <s v="33372916"/>
    <s v="33372916"/>
    <x v="0"/>
    <s v="G-2"/>
    <s v="S"/>
    <n v="11.6"/>
    <n v="11.002000000000001"/>
    <n v="1338.9749999999999"/>
    <n v="3848.5639999999999"/>
    <n v="5187.5389999999998"/>
    <n v="30"/>
    <n v="603"/>
    <n v="0"/>
    <n v="934.27"/>
    <m/>
    <x v="0"/>
    <s v="GENRNT33372916G-2EL"/>
    <s v="Genrent del Peru S.A.C."/>
    <x v="3"/>
    <x v="3"/>
    <s v="C.T. Iquitos Nueva"/>
    <x v="14"/>
    <x v="0"/>
    <x v="0"/>
    <x v="38"/>
    <x v="0"/>
    <s v="Instalado"/>
    <s v="Operativo"/>
    <s v="Generadora"/>
    <x v="0"/>
    <x v="0"/>
    <x v="0"/>
    <x v="0"/>
    <s v="Privado"/>
    <s v="LORETO"/>
    <s v="LORETO"/>
    <s v="MAYNAS"/>
    <s v="PUNCHANA"/>
    <n v="0"/>
    <x v="2"/>
    <n v="0"/>
    <x v="0"/>
    <n v="0"/>
    <x v="0"/>
    <x v="0"/>
    <n v="5187.5389999999998"/>
    <n v="5.1875390000000001"/>
    <m/>
    <n v="0.96666666666666667"/>
    <n v="0.91683333333333339"/>
    <n v="7.6479999999999997"/>
    <n v="0"/>
    <n v="52"/>
    <s v="BASE DE DATOS"/>
    <m/>
  </r>
  <r>
    <s v="20"/>
    <x v="2"/>
    <s v="GENRNT"/>
    <s v="33372916"/>
    <s v="33372916"/>
    <x v="0"/>
    <s v="G-3"/>
    <s v="S"/>
    <n v="11.6"/>
    <n v="11.337999999999999"/>
    <n v="175.13"/>
    <n v="482.56299999999999"/>
    <n v="657.69299999999998"/>
    <n v="487.6"/>
    <n v="83"/>
    <n v="0.01"/>
    <n v="728.22"/>
    <m/>
    <x v="0"/>
    <s v="GENRNT33372916G-3EL"/>
    <s v="Genrent del Peru S.A.C."/>
    <x v="3"/>
    <x v="3"/>
    <s v="C.T. Iquitos Nueva"/>
    <x v="14"/>
    <x v="0"/>
    <x v="0"/>
    <x v="39"/>
    <x v="0"/>
    <s v="Instalado"/>
    <s v="Operativo"/>
    <s v="Generadora"/>
    <x v="0"/>
    <x v="0"/>
    <x v="0"/>
    <x v="0"/>
    <s v="Privado"/>
    <s v="LORETO"/>
    <s v="LORETO"/>
    <s v="MAYNAS"/>
    <s v="PUNCHANA"/>
    <n v="0"/>
    <x v="2"/>
    <n v="0"/>
    <x v="0"/>
    <n v="0"/>
    <x v="0"/>
    <x v="0"/>
    <n v="657.69299999999998"/>
    <n v="0.65769299999999997"/>
    <m/>
    <n v="0.96666666666666667"/>
    <n v="0.9448333333333333"/>
    <n v="7.6479999999999997"/>
    <n v="0"/>
    <n v="52"/>
    <s v="BASE DE DATOS"/>
    <m/>
  </r>
  <r>
    <s v="20"/>
    <x v="2"/>
    <s v="GENRNT"/>
    <s v="33372916"/>
    <s v="33372916"/>
    <x v="0"/>
    <s v="G-4"/>
    <s v="S"/>
    <n v="11.6"/>
    <n v="11.143000000000001"/>
    <n v="1168.54"/>
    <n v="2736.9380000000001"/>
    <n v="3905.4780000000001"/>
    <n v="22"/>
    <n v="465"/>
    <n v="0.08"/>
    <n v="642.57000000000005"/>
    <m/>
    <x v="0"/>
    <s v="GENRNT33372916G-4EL"/>
    <s v="Genrent del Peru S.A.C."/>
    <x v="3"/>
    <x v="3"/>
    <s v="C.T. Iquitos Nueva"/>
    <x v="14"/>
    <x v="0"/>
    <x v="0"/>
    <x v="40"/>
    <x v="0"/>
    <s v="Instalado"/>
    <s v="Operativo"/>
    <s v="Generadora"/>
    <x v="0"/>
    <x v="0"/>
    <x v="0"/>
    <x v="0"/>
    <s v="Privado"/>
    <s v="LORETO"/>
    <s v="LORETO"/>
    <s v="MAYNAS"/>
    <s v="PUNCHANA"/>
    <n v="0"/>
    <x v="2"/>
    <n v="0"/>
    <x v="0"/>
    <n v="0"/>
    <x v="0"/>
    <x v="0"/>
    <n v="3905.4780000000001"/>
    <n v="3.905478"/>
    <m/>
    <n v="0.96666666666666667"/>
    <n v="0.92858333333333343"/>
    <n v="7.6479999999999997"/>
    <n v="0"/>
    <n v="52"/>
    <s v="BASE DE DATOS"/>
    <m/>
  </r>
  <r>
    <s v="20"/>
    <x v="2"/>
    <s v="GENRNT"/>
    <s v="33372916"/>
    <s v="33372916"/>
    <x v="0"/>
    <s v="G-5"/>
    <s v="S"/>
    <n v="11.6"/>
    <n v="11.194000000000001"/>
    <n v="1198.71"/>
    <n v="2898.482"/>
    <n v="4097.192"/>
    <n v="9.6"/>
    <n v="476"/>
    <n v="0"/>
    <n v="608.04"/>
    <m/>
    <x v="0"/>
    <s v="GENRNT33372916G-5EL"/>
    <s v="Genrent del Peru S.A.C."/>
    <x v="3"/>
    <x v="3"/>
    <s v="C.T. Iquitos Nueva"/>
    <x v="14"/>
    <x v="0"/>
    <x v="0"/>
    <x v="41"/>
    <x v="0"/>
    <s v="Instalado"/>
    <s v="Operativo"/>
    <s v="Generadora"/>
    <x v="0"/>
    <x v="0"/>
    <x v="0"/>
    <x v="0"/>
    <s v="Privado"/>
    <s v="LORETO"/>
    <s v="LORETO"/>
    <s v="MAYNAS"/>
    <s v="PUNCHANA"/>
    <n v="0"/>
    <x v="2"/>
    <n v="0"/>
    <x v="0"/>
    <n v="0"/>
    <x v="0"/>
    <x v="0"/>
    <n v="4097.192"/>
    <n v="4.0971919999999997"/>
    <m/>
    <n v="0.96666666666666667"/>
    <n v="0.9328333333333334"/>
    <n v="7.6479999999999997"/>
    <n v="0"/>
    <n v="52"/>
    <s v="BASE DE DATOS"/>
    <m/>
  </r>
  <r>
    <s v="20"/>
    <x v="2"/>
    <s v="GENRNT"/>
    <s v="33372916"/>
    <s v="33372916"/>
    <x v="0"/>
    <s v="G-6"/>
    <s v="S"/>
    <n v="11.6"/>
    <n v="11.186"/>
    <n v="1169.6579999999999"/>
    <n v="3868.9690000000001"/>
    <n v="5038.6270000000004"/>
    <n v="18"/>
    <n v="614"/>
    <n v="0"/>
    <n v="1093.3599999999999"/>
    <m/>
    <x v="0"/>
    <s v="GENRNT33372916G-6EL"/>
    <s v="Genrent del Peru S.A.C."/>
    <x v="3"/>
    <x v="3"/>
    <s v="C.T. Iquitos Nueva"/>
    <x v="14"/>
    <x v="0"/>
    <x v="0"/>
    <x v="42"/>
    <x v="0"/>
    <s v="Instalado"/>
    <s v="Operativo"/>
    <s v="Generadora"/>
    <x v="0"/>
    <x v="0"/>
    <x v="0"/>
    <x v="0"/>
    <s v="Privado"/>
    <s v="LORETO"/>
    <s v="LORETO"/>
    <s v="MAYNAS"/>
    <s v="PUNCHANA"/>
    <n v="0"/>
    <x v="2"/>
    <n v="0"/>
    <x v="0"/>
    <n v="0"/>
    <x v="0"/>
    <x v="0"/>
    <n v="5038.6270000000004"/>
    <n v="5.038627"/>
    <m/>
    <n v="0.96666666666666667"/>
    <n v="0.9321666666666667"/>
    <n v="7.6479999999999997"/>
    <n v="0"/>
    <n v="52"/>
    <s v="BASE DE DATOS"/>
    <m/>
  </r>
  <r>
    <s v="20"/>
    <x v="2"/>
    <s v="GENRNT"/>
    <s v="33372916"/>
    <s v="33372916"/>
    <x v="0"/>
    <s v="G-7"/>
    <s v="S"/>
    <n v="11.6"/>
    <n v="11.159000000000001"/>
    <n v="1326.722"/>
    <n v="4588.42"/>
    <n v="5915.1419999999998"/>
    <n v="38.299999999999997"/>
    <n v="640"/>
    <n v="0"/>
    <n v="1591.11"/>
    <m/>
    <x v="0"/>
    <s v="GENRNT33372916G-7EL"/>
    <s v="Genrent del Peru S.A.C."/>
    <x v="3"/>
    <x v="3"/>
    <s v="C.T. Iquitos Nueva"/>
    <x v="14"/>
    <x v="0"/>
    <x v="0"/>
    <x v="43"/>
    <x v="0"/>
    <s v="Instalado"/>
    <s v="Operativo"/>
    <s v="Generadora"/>
    <x v="0"/>
    <x v="0"/>
    <x v="0"/>
    <x v="0"/>
    <s v="Privado"/>
    <s v="LORETO"/>
    <s v="LORETO"/>
    <s v="MAYNAS"/>
    <s v="PUNCHANA"/>
    <n v="0"/>
    <x v="2"/>
    <n v="0"/>
    <x v="0"/>
    <n v="0"/>
    <x v="0"/>
    <x v="0"/>
    <n v="5915.1419999999998"/>
    <n v="5.9151419999999995"/>
    <m/>
    <n v="0.96666666666666667"/>
    <n v="0.92991666666666672"/>
    <n v="7.6479999999999997"/>
    <n v="0"/>
    <n v="52"/>
    <s v="BASE DE DATOS"/>
    <m/>
  </r>
  <r>
    <s v="20"/>
    <x v="1"/>
    <s v="SEAL"/>
    <s v="33013810"/>
    <s v="33013810"/>
    <x v="0"/>
    <s v="CAT"/>
    <s v="N"/>
    <n v="0.5"/>
    <n v="0"/>
    <n v="0"/>
    <n v="0"/>
    <n v="0"/>
    <n v="0"/>
    <n v="0"/>
    <n v="0"/>
    <n v="0"/>
    <m/>
    <x v="0"/>
    <s v="SEAL33013810CATEL"/>
    <s v="SEAL - Sociedad El‚ctrica del Sur Oeste S. A."/>
    <x v="7"/>
    <x v="7"/>
    <s v="C. T. Ocoña"/>
    <x v="58"/>
    <x v="0"/>
    <x v="0"/>
    <x v="18"/>
    <x v="0"/>
    <s v="Instalado"/>
    <s v="Inoperativo"/>
    <s v="Distribuidora"/>
    <x v="0"/>
    <x v="1"/>
    <x v="0"/>
    <x v="0"/>
    <s v="Estatal"/>
    <s v="AREQUIPA"/>
    <s v="AREQUIPA"/>
    <s v="CAMANA"/>
    <s v="ACOÑA"/>
    <n v="0"/>
    <x v="0"/>
    <n v="0"/>
    <x v="0"/>
    <n v="0"/>
    <x v="0"/>
    <x v="0"/>
    <n v="0"/>
    <n v="0"/>
    <m/>
    <n v="4.1666666666666664E-2"/>
    <n v="0"/>
    <n v="7.6479999999999997"/>
    <n v="0"/>
    <n v="77"/>
    <s v="BASE DE DATOS"/>
    <m/>
  </r>
  <r>
    <s v="20"/>
    <x v="1"/>
    <s v="SEAL"/>
    <s v="33013810"/>
    <s v="33013810"/>
    <x v="0"/>
    <s v="PERKINS 1"/>
    <s v="N"/>
    <n v="0.2"/>
    <n v="0"/>
    <n v="0"/>
    <n v="0"/>
    <n v="0"/>
    <n v="0"/>
    <n v="0"/>
    <n v="0"/>
    <n v="0"/>
    <m/>
    <x v="0"/>
    <s v="SEAL33013810PERKINS 1EL"/>
    <s v="SEAL - Sociedad El‚ctrica del Sur Oeste S. A."/>
    <x v="7"/>
    <x v="7"/>
    <s v="C. T. Ocoña"/>
    <x v="58"/>
    <x v="0"/>
    <x v="0"/>
    <x v="125"/>
    <x v="0"/>
    <s v="Instalado"/>
    <s v="Inoperativo"/>
    <s v="Distribuidora"/>
    <x v="0"/>
    <x v="1"/>
    <x v="0"/>
    <x v="0"/>
    <s v="Estatal"/>
    <s v="AREQUIPA"/>
    <s v="AREQUIPA"/>
    <s v="CAMANA"/>
    <s v="ACOÑA"/>
    <n v="0"/>
    <x v="0"/>
    <n v="0"/>
    <x v="0"/>
    <n v="0"/>
    <x v="0"/>
    <x v="0"/>
    <n v="0"/>
    <n v="0"/>
    <m/>
    <n v="1.6666666666666666E-2"/>
    <n v="0"/>
    <n v="7.6479999999999997"/>
    <n v="0"/>
    <n v="77"/>
    <s v="BASE DE DATOS"/>
    <m/>
  </r>
  <r>
    <s v="20"/>
    <x v="1"/>
    <s v="SEAL"/>
    <s v="33013810"/>
    <s v="33013810"/>
    <x v="0"/>
    <s v="PERKINS 3"/>
    <s v="N"/>
    <n v="0.6"/>
    <n v="0"/>
    <n v="0"/>
    <n v="0"/>
    <n v="0"/>
    <n v="0"/>
    <n v="0"/>
    <n v="0"/>
    <n v="0"/>
    <m/>
    <x v="0"/>
    <s v="SEAL33013810PERKINS 3EL"/>
    <s v="SEAL - Sociedad El‚ctrica del Sur Oeste S. A."/>
    <x v="7"/>
    <x v="7"/>
    <s v="C. T. Ocoña"/>
    <x v="58"/>
    <x v="0"/>
    <x v="0"/>
    <x v="126"/>
    <x v="0"/>
    <s v="Instalado"/>
    <s v="Inoperativo"/>
    <s v="Distribuidora"/>
    <x v="0"/>
    <x v="1"/>
    <x v="0"/>
    <x v="0"/>
    <s v="Estatal"/>
    <s v="AREQUIPA"/>
    <s v="AREQUIPA"/>
    <s v="CAMANA"/>
    <s v="ACOÑA"/>
    <n v="0"/>
    <x v="0"/>
    <n v="0"/>
    <x v="0"/>
    <n v="0"/>
    <x v="0"/>
    <x v="0"/>
    <n v="0"/>
    <n v="0"/>
    <m/>
    <n v="4.9999999999999996E-2"/>
    <n v="0"/>
    <n v="7.6479999999999997"/>
    <n v="0"/>
    <n v="77"/>
    <s v="BASE DE DATOS"/>
    <m/>
  </r>
  <r>
    <s v="20"/>
    <x v="1"/>
    <s v="SEAL"/>
    <s v="33013810"/>
    <s v="33013810"/>
    <x v="0"/>
    <s v="VOLVO1"/>
    <s v="N"/>
    <n v="0.2"/>
    <n v="0"/>
    <n v="0"/>
    <n v="0"/>
    <n v="0"/>
    <n v="0"/>
    <n v="0"/>
    <n v="0"/>
    <n v="0"/>
    <m/>
    <x v="0"/>
    <s v="SEAL33013810VOLVO1EL"/>
    <s v="SEAL - Sociedad El‚ctrica del Sur Oeste S. A."/>
    <x v="7"/>
    <x v="7"/>
    <s v="C. T. Ocoña"/>
    <x v="58"/>
    <x v="0"/>
    <x v="0"/>
    <x v="127"/>
    <x v="0"/>
    <s v="Instalado"/>
    <s v="Inoperativo"/>
    <s v="Distribuidora"/>
    <x v="0"/>
    <x v="1"/>
    <x v="0"/>
    <x v="0"/>
    <s v="Estatal"/>
    <s v="AREQUIPA"/>
    <s v="AREQUIPA"/>
    <s v="CAMANA"/>
    <s v="ACOÑA"/>
    <n v="0"/>
    <x v="0"/>
    <n v="0"/>
    <x v="0"/>
    <n v="0"/>
    <x v="0"/>
    <x v="0"/>
    <n v="0"/>
    <n v="0"/>
    <m/>
    <n v="1.6666666666666666E-2"/>
    <n v="0"/>
    <n v="7.6479999999999997"/>
    <n v="0"/>
    <n v="77"/>
    <s v="BASE DE DATOS"/>
    <m/>
  </r>
  <r>
    <s v="20"/>
    <x v="1"/>
    <s v="SEAL"/>
    <s v="33013810"/>
    <s v="33013810"/>
    <x v="0"/>
    <s v="VOLVO2"/>
    <s v="N"/>
    <n v="0.2"/>
    <n v="0"/>
    <n v="0"/>
    <n v="0"/>
    <n v="0"/>
    <n v="0"/>
    <n v="0"/>
    <n v="0"/>
    <n v="0"/>
    <m/>
    <x v="0"/>
    <s v="SEAL33013810VOLVO2EL"/>
    <s v="SEAL - Sociedad El‚ctrica del Sur Oeste S. A."/>
    <x v="7"/>
    <x v="7"/>
    <s v="C. T. Ocoña"/>
    <x v="58"/>
    <x v="0"/>
    <x v="0"/>
    <x v="128"/>
    <x v="0"/>
    <s v="Instalado"/>
    <s v="Inoperativo"/>
    <s v="Distribuidora"/>
    <x v="0"/>
    <x v="1"/>
    <x v="0"/>
    <x v="0"/>
    <s v="Estatal"/>
    <s v="AREQUIPA"/>
    <s v="AREQUIPA"/>
    <s v="CAMANA"/>
    <s v="ACOÑA"/>
    <n v="0"/>
    <x v="0"/>
    <n v="0"/>
    <x v="0"/>
    <n v="0"/>
    <x v="0"/>
    <x v="0"/>
    <n v="0"/>
    <n v="0"/>
    <m/>
    <n v="1.6666666666666666E-2"/>
    <n v="0"/>
    <n v="7.6479999999999997"/>
    <n v="0"/>
    <n v="77"/>
    <s v="BASE DE DATOS"/>
    <m/>
  </r>
  <r>
    <s v="20"/>
    <x v="1"/>
    <s v="SEAL"/>
    <s v="33013850"/>
    <s v="33013850"/>
    <x v="0"/>
    <s v="PERKINS 1"/>
    <s v="S"/>
    <n v="0.46"/>
    <n v="0.35"/>
    <n v="35.197000000000003"/>
    <n v="87.072000000000003"/>
    <n v="122.26900000000001"/>
    <n v="5"/>
    <n v="573"/>
    <n v="0"/>
    <n v="0"/>
    <m/>
    <x v="0"/>
    <s v="SEAL33013850PERKINS 1EL"/>
    <s v="SEAL - Sociedad El‚ctrica del Sur Oeste S. A."/>
    <x v="7"/>
    <x v="7"/>
    <s v="C. T. Atico"/>
    <x v="59"/>
    <x v="0"/>
    <x v="0"/>
    <x v="125"/>
    <x v="0"/>
    <s v="Instalado"/>
    <s v="Operativo"/>
    <s v="Distribuidora"/>
    <x v="0"/>
    <x v="0"/>
    <x v="0"/>
    <x v="0"/>
    <s v="Estatal"/>
    <s v="AREQUIPA"/>
    <s v="AREQUIPA"/>
    <s v="CARAVELI"/>
    <s v="ATICO"/>
    <n v="0"/>
    <x v="0"/>
    <n v="0"/>
    <x v="0"/>
    <n v="0"/>
    <x v="0"/>
    <x v="0"/>
    <n v="122.26900000000001"/>
    <n v="0.122269"/>
    <m/>
    <n v="3.8333333333333337E-2"/>
    <n v="2.9166666666666664E-2"/>
    <n v="7.6479999999999997"/>
    <n v="0"/>
    <n v="77"/>
    <s v="BASE DE DATOS"/>
    <m/>
  </r>
  <r>
    <s v="20"/>
    <x v="1"/>
    <s v="SEAL"/>
    <s v="33013850"/>
    <s v="33013850"/>
    <x v="0"/>
    <s v="CAT"/>
    <s v="S"/>
    <n v="0.5"/>
    <n v="0.38"/>
    <n v="0"/>
    <n v="30.347000000000001"/>
    <n v="30.347000000000001"/>
    <n v="0"/>
    <n v="164"/>
    <n v="0"/>
    <n v="0"/>
    <m/>
    <x v="0"/>
    <s v="SEAL33013850CATEL"/>
    <s v="SEAL - Sociedad El‚ctrica del Sur Oeste S. A."/>
    <x v="7"/>
    <x v="7"/>
    <s v="C. T. Atico"/>
    <x v="59"/>
    <x v="0"/>
    <x v="0"/>
    <x v="18"/>
    <x v="0"/>
    <s v="Instalado"/>
    <s v="Inoperativo"/>
    <s v="Distribuidora"/>
    <x v="0"/>
    <x v="0"/>
    <x v="0"/>
    <x v="0"/>
    <s v="Estatal"/>
    <s v="AREQUIPA"/>
    <s v="AREQUIPA"/>
    <s v="CARAVELI"/>
    <s v="ATICO"/>
    <n v="0"/>
    <x v="0"/>
    <n v="0"/>
    <x v="0"/>
    <n v="0"/>
    <x v="0"/>
    <x v="0"/>
    <n v="30.347000000000001"/>
    <n v="3.0347000000000002E-2"/>
    <m/>
    <n v="4.1666666666666664E-2"/>
    <n v="3.1666666666666669E-2"/>
    <n v="7.6479999999999997"/>
    <n v="0"/>
    <n v="77"/>
    <s v="BASE DE DATOS"/>
    <m/>
  </r>
  <r>
    <s v="20"/>
    <x v="1"/>
    <s v="SEAL"/>
    <s v="33013850"/>
    <s v="33013850"/>
    <x v="0"/>
    <s v="VOLVO PENTA 2"/>
    <s v="N"/>
    <n v="0.21"/>
    <n v="0.1"/>
    <n v="0"/>
    <n v="0"/>
    <n v="0"/>
    <n v="0"/>
    <n v="0"/>
    <n v="0"/>
    <n v="0"/>
    <m/>
    <x v="0"/>
    <s v="SEAL33013850VOLVO PENTA 2EL"/>
    <s v="SEAL - Sociedad El‚ctrica del Sur Oeste S. A."/>
    <x v="7"/>
    <x v="7"/>
    <s v="C. T. Atico"/>
    <x v="59"/>
    <x v="0"/>
    <x v="0"/>
    <x v="129"/>
    <x v="0"/>
    <s v="Instalado"/>
    <s v="Inoperativo"/>
    <s v="Distribuidora"/>
    <x v="0"/>
    <x v="0"/>
    <x v="0"/>
    <x v="0"/>
    <s v="Estatal"/>
    <s v="AREQUIPA"/>
    <s v="AREQUIPA"/>
    <s v="CARAVELI"/>
    <s v="ATICO"/>
    <n v="0"/>
    <x v="0"/>
    <n v="0"/>
    <x v="0"/>
    <n v="0"/>
    <x v="0"/>
    <x v="0"/>
    <n v="0"/>
    <n v="0"/>
    <m/>
    <n v="1.7499999999999998E-2"/>
    <n v="8.3333333333333332E-3"/>
    <n v="7.6479999999999997"/>
    <n v="0"/>
    <n v="77"/>
    <s v="BASE DE DATOS"/>
    <m/>
  </r>
  <r>
    <s v="20"/>
    <x v="1"/>
    <s v="SEAL"/>
    <s v="33013850"/>
    <s v="33013850"/>
    <x v="0"/>
    <s v="PERKINS 2"/>
    <s v="S"/>
    <n v="0.46"/>
    <n v="0.35"/>
    <n v="35.159999999999997"/>
    <n v="63.415999999999997"/>
    <n v="98.575999999999993"/>
    <n v="5"/>
    <n v="485"/>
    <n v="0"/>
    <n v="0"/>
    <m/>
    <x v="0"/>
    <s v="SEAL33013850PERKINS 2EL"/>
    <s v="SEAL - Sociedad El‚ctrica del Sur Oeste S. A."/>
    <x v="7"/>
    <x v="7"/>
    <s v="C. T. Atico"/>
    <x v="59"/>
    <x v="0"/>
    <x v="0"/>
    <x v="130"/>
    <x v="0"/>
    <s v="Instalado"/>
    <s v="Operativo"/>
    <s v="Distribuidora"/>
    <x v="0"/>
    <x v="0"/>
    <x v="0"/>
    <x v="0"/>
    <s v="Estatal"/>
    <s v="AREQUIPA"/>
    <s v="AREQUIPA"/>
    <s v="CARAVELI"/>
    <s v="ATICO"/>
    <n v="0"/>
    <x v="0"/>
    <n v="0"/>
    <x v="0"/>
    <n v="0"/>
    <x v="0"/>
    <x v="0"/>
    <n v="98.575999999999993"/>
    <n v="9.8575999999999997E-2"/>
    <m/>
    <n v="3.8333333333333337E-2"/>
    <n v="2.9166666666666664E-2"/>
    <n v="7.6479999999999997"/>
    <n v="0"/>
    <n v="77"/>
    <s v="BASE DE DATOS"/>
    <m/>
  </r>
  <r>
    <s v="20"/>
    <x v="1"/>
    <s v="SEAL"/>
    <s v="33013850"/>
    <s v="33013850"/>
    <x v="0"/>
    <s v="PERKINS 3"/>
    <s v="N"/>
    <n v="0"/>
    <n v="0"/>
    <n v="0"/>
    <n v="0"/>
    <n v="0"/>
    <n v="0"/>
    <n v="0"/>
    <n v="0"/>
    <n v="0"/>
    <m/>
    <x v="0"/>
    <s v="SEAL33013850PERKINS 3EL"/>
    <s v="SEAL - Sociedad El‚ctrica del Sur Oeste S. A."/>
    <x v="7"/>
    <x v="7"/>
    <s v="C. T. Atico"/>
    <x v="59"/>
    <x v="0"/>
    <x v="0"/>
    <x v="126"/>
    <x v="0"/>
    <s v="Instalado"/>
    <s v="Inoperativo"/>
    <s v="Distribuidora"/>
    <x v="0"/>
    <x v="0"/>
    <x v="0"/>
    <x v="0"/>
    <s v="Estatal"/>
    <s v="AREQUIPA"/>
    <s v="AREQUIPA"/>
    <s v="CARAVELI"/>
    <s v="ATICO"/>
    <n v="0"/>
    <x v="0"/>
    <n v="0"/>
    <x v="0"/>
    <n v="0"/>
    <x v="0"/>
    <x v="0"/>
    <n v="0"/>
    <n v="0"/>
    <m/>
    <n v="0"/>
    <n v="0"/>
    <n v="7.6479999999999997"/>
    <n v="0"/>
    <n v="77"/>
    <s v="BASE DE DATOS"/>
    <m/>
  </r>
  <r>
    <s v="20"/>
    <x v="1"/>
    <s v="SEAL"/>
    <s v="33013850"/>
    <s v="33013850"/>
    <x v="0"/>
    <s v="ALGESA"/>
    <s v="S"/>
    <n v="0.74"/>
    <n v="0.68"/>
    <n v="0"/>
    <n v="0"/>
    <n v="0"/>
    <n v="0"/>
    <n v="0"/>
    <n v="0"/>
    <n v="0"/>
    <m/>
    <x v="0"/>
    <s v="SEAL33013850ALGESAEL"/>
    <s v="SEAL - Sociedad El‚ctrica del Sur Oeste S. A."/>
    <x v="7"/>
    <x v="7"/>
    <s v="C. T. Atico"/>
    <x v="59"/>
    <x v="0"/>
    <x v="0"/>
    <x v="131"/>
    <x v="0"/>
    <s v="Instalado"/>
    <s v="Operativo"/>
    <s v="Distribuidora"/>
    <x v="0"/>
    <x v="0"/>
    <x v="0"/>
    <x v="0"/>
    <s v="Estatal"/>
    <s v="AREQUIPA"/>
    <s v="AREQUIPA"/>
    <s v="CARAVELI"/>
    <s v="ATICO"/>
    <n v="0"/>
    <x v="0"/>
    <n v="0"/>
    <x v="0"/>
    <n v="0"/>
    <x v="0"/>
    <x v="0"/>
    <n v="0"/>
    <n v="0"/>
    <m/>
    <n v="6.1666666666666668E-2"/>
    <n v="5.6666666666666671E-2"/>
    <n v="7.6479999999999997"/>
    <n v="0"/>
    <n v="77"/>
    <s v="BASE DE DATOS"/>
    <m/>
  </r>
  <r>
    <s v="20"/>
    <x v="1"/>
    <s v="SEAL"/>
    <s v="33013870"/>
    <s v="33013870"/>
    <x v="0"/>
    <s v="DAEWO"/>
    <s v="N"/>
    <n v="0.34200000000000003"/>
    <n v="0"/>
    <n v="0"/>
    <n v="0"/>
    <n v="0"/>
    <n v="0"/>
    <n v="0"/>
    <n v="0"/>
    <n v="0"/>
    <m/>
    <x v="0"/>
    <s v="SEAL33013870DAEWOEL"/>
    <s v="SEAL - Sociedad El‚ctrica del Sur Oeste S. A."/>
    <x v="7"/>
    <x v="7"/>
    <s v="C. T. Caravelí"/>
    <x v="60"/>
    <x v="0"/>
    <x v="0"/>
    <x v="132"/>
    <x v="0"/>
    <s v="Instalado"/>
    <s v="Inoperativo"/>
    <s v="Distribuidora"/>
    <x v="0"/>
    <x v="1"/>
    <x v="0"/>
    <x v="0"/>
    <s v="Estatal"/>
    <s v="AREQUIPA"/>
    <s v="AREQUIPA"/>
    <s v="CARAVELI"/>
    <s v="CARAVELI"/>
    <n v="0"/>
    <x v="0"/>
    <n v="0"/>
    <x v="0"/>
    <n v="0"/>
    <x v="0"/>
    <x v="0"/>
    <n v="0"/>
    <n v="0"/>
    <m/>
    <n v="2.8500000000000001E-2"/>
    <n v="0"/>
    <n v="7.6479999999999997"/>
    <n v="0"/>
    <n v="77"/>
    <s v="BASE DE DATOS"/>
    <m/>
  </r>
  <r>
    <s v="20"/>
    <x v="1"/>
    <s v="SEAL"/>
    <s v="33013870"/>
    <s v="33013870"/>
    <x v="0"/>
    <s v="PERKINS"/>
    <s v="S"/>
    <n v="0.55000000000000004"/>
    <n v="0.3"/>
    <n v="0"/>
    <n v="2.2789999999999999"/>
    <n v="2.2789999999999999"/>
    <n v="0"/>
    <n v="13"/>
    <n v="0"/>
    <n v="0"/>
    <m/>
    <x v="0"/>
    <s v="SEAL33013870PERKINSEL"/>
    <s v="SEAL - Sociedad El‚ctrica del Sur Oeste S. A."/>
    <x v="7"/>
    <x v="7"/>
    <s v="C. T. Caravel¡"/>
    <x v="60"/>
    <x v="0"/>
    <x v="0"/>
    <x v="12"/>
    <x v="0"/>
    <s v="Instalado"/>
    <s v="Operativo"/>
    <s v="Distribuidora"/>
    <x v="0"/>
    <x v="1"/>
    <x v="0"/>
    <x v="0"/>
    <s v="Estatal"/>
    <s v="AREQUIPA"/>
    <s v="AREQUIPA"/>
    <s v="CARAVELI"/>
    <s v="CARAVELI"/>
    <n v="0"/>
    <x v="0"/>
    <n v="0"/>
    <x v="0"/>
    <n v="0"/>
    <x v="0"/>
    <x v="0"/>
    <n v="2.2789999999999999"/>
    <n v="2.2789999999999998E-3"/>
    <m/>
    <n v="4.5833333333333337E-2"/>
    <n v="2.4999999999999998E-2"/>
    <n v="7.6479999999999997"/>
    <n v="0"/>
    <n v="77"/>
    <s v="BASE DE DATOS"/>
    <m/>
  </r>
  <r>
    <s v="20"/>
    <x v="1"/>
    <s v="SEAL"/>
    <s v="33013820"/>
    <s v="33013820"/>
    <x v="0"/>
    <s v="CAT2"/>
    <s v="N"/>
    <n v="0"/>
    <n v="0"/>
    <n v="0"/>
    <n v="0"/>
    <n v="0"/>
    <n v="0"/>
    <n v="0"/>
    <n v="0"/>
    <n v="0"/>
    <m/>
    <x v="1"/>
    <s v="SEAL33013820CAT2EL"/>
    <s v="SEAL - Sociedad El‚ctrica del Sur Oeste S. A."/>
    <x v="7"/>
    <x v="7"/>
    <s v="C. T. Chala"/>
    <x v="61"/>
    <x v="0"/>
    <x v="0"/>
    <x v="133"/>
    <x v="0"/>
    <s v="Instalado"/>
    <s v="Inoperativo"/>
    <s v="Distribuidora"/>
    <x v="0"/>
    <x v="1"/>
    <x v="0"/>
    <x v="0"/>
    <s v="Estatal"/>
    <s v="AREQUIPA"/>
    <s v="AREQUIPA"/>
    <s v="CARAVELI"/>
    <s v="CHALA"/>
    <n v="0"/>
    <x v="0"/>
    <n v="0"/>
    <x v="0"/>
    <n v="0"/>
    <x v="0"/>
    <x v="0"/>
    <n v="0"/>
    <n v="0"/>
    <m/>
    <s v="-"/>
    <s v="-"/>
    <s v="-"/>
    <n v="0"/>
    <n v="77"/>
    <s v="BASE DE DATOS"/>
    <m/>
  </r>
  <r>
    <s v="20"/>
    <x v="1"/>
    <s v="SEAL"/>
    <s v="33014010"/>
    <s v="33014010"/>
    <x v="0"/>
    <s v="PERKINS"/>
    <s v="S"/>
    <n v="0.45"/>
    <n v="0.35"/>
    <n v="0"/>
    <n v="0"/>
    <n v="0"/>
    <n v="0"/>
    <n v="0"/>
    <n v="0"/>
    <n v="0"/>
    <m/>
    <x v="0"/>
    <s v="SEAL33014010PERKINSEL"/>
    <s v="SEAL - Sociedad El‚ctrica del Sur Oeste S. A."/>
    <x v="7"/>
    <x v="7"/>
    <s v="C. T. Cotahuasi"/>
    <x v="62"/>
    <x v="0"/>
    <x v="0"/>
    <x v="12"/>
    <x v="0"/>
    <s v="Instalado"/>
    <s v="Operativo"/>
    <s v="Distribuidora"/>
    <x v="0"/>
    <x v="1"/>
    <x v="0"/>
    <x v="0"/>
    <s v="Estatal"/>
    <s v="AREQUIPA"/>
    <s v="AREQUIPA"/>
    <s v="LA UNION"/>
    <s v="CATAHUASI"/>
    <n v="0"/>
    <x v="0"/>
    <n v="0"/>
    <x v="0"/>
    <n v="0"/>
    <x v="0"/>
    <x v="0"/>
    <n v="0"/>
    <n v="0"/>
    <m/>
    <n v="3.7499999999999999E-2"/>
    <n v="2.9166666666666664E-2"/>
    <n v="7.6479999999999997"/>
    <n v="0"/>
    <n v="77"/>
    <s v="BASE DE DATOS"/>
    <m/>
  </r>
  <r>
    <s v="20"/>
    <x v="1"/>
    <s v="SEAL"/>
    <s v="33014010"/>
    <s v="33014010"/>
    <x v="0"/>
    <s v="CAT 1"/>
    <s v="S"/>
    <n v="0.45"/>
    <n v="0.35"/>
    <n v="8.0879999999999992"/>
    <n v="16.745000000000001"/>
    <n v="24.832999999999998"/>
    <n v="16"/>
    <n v="143"/>
    <n v="0"/>
    <n v="0"/>
    <m/>
    <x v="0"/>
    <s v="SEAL33014010CAT 1EL"/>
    <s v="SEAL - Sociedad El‚ctrica del Sur Oeste S. A."/>
    <x v="7"/>
    <x v="7"/>
    <s v="C. T. Cotahuasi"/>
    <x v="62"/>
    <x v="0"/>
    <x v="0"/>
    <x v="21"/>
    <x v="0"/>
    <s v="Instalado"/>
    <s v="Operativo"/>
    <s v="Distribuidora"/>
    <x v="0"/>
    <x v="1"/>
    <x v="0"/>
    <x v="0"/>
    <s v="Estatal"/>
    <s v="AREQUIPA"/>
    <s v="AREQUIPA"/>
    <s v="LA UNION"/>
    <s v="CATAHUASI"/>
    <n v="0"/>
    <x v="0"/>
    <n v="0"/>
    <x v="0"/>
    <n v="0"/>
    <x v="0"/>
    <x v="0"/>
    <n v="24.832999999999998"/>
    <n v="2.4832999999999997E-2"/>
    <m/>
    <n v="3.7499999999999999E-2"/>
    <n v="2.9166666666666664E-2"/>
    <n v="7.6479999999999997"/>
    <n v="0"/>
    <n v="77"/>
    <s v="BASE DE DATOS"/>
    <m/>
  </r>
  <r>
    <s v="20"/>
    <x v="1"/>
    <s v="SEAL"/>
    <s v="33014010"/>
    <s v="33014010"/>
    <x v="0"/>
    <s v="CAT 2"/>
    <s v="S"/>
    <n v="0.45"/>
    <n v="0.35"/>
    <n v="0"/>
    <n v="0"/>
    <n v="0"/>
    <n v="16"/>
    <n v="0"/>
    <n v="0"/>
    <n v="0"/>
    <m/>
    <x v="0"/>
    <s v="SEAL33014010CAT 2EL"/>
    <s v="SEAL - Sociedad El‚ctrica del Sur Oeste S. A."/>
    <x v="7"/>
    <x v="7"/>
    <s v="C. T. Cotahuasi"/>
    <x v="62"/>
    <x v="0"/>
    <x v="0"/>
    <x v="22"/>
    <x v="0"/>
    <s v="Instalado"/>
    <s v="Operativo"/>
    <s v="Distribuidora"/>
    <x v="0"/>
    <x v="1"/>
    <x v="0"/>
    <x v="0"/>
    <s v="Estatal"/>
    <s v="AREQUIPA"/>
    <s v="AREQUIPA"/>
    <s v="LA UNION"/>
    <s v="CATAHUASI"/>
    <n v="0"/>
    <x v="0"/>
    <n v="0"/>
    <x v="0"/>
    <n v="0"/>
    <x v="0"/>
    <x v="0"/>
    <n v="0"/>
    <n v="0"/>
    <m/>
    <n v="3.7499999999999999E-2"/>
    <n v="2.9166666666666664E-2"/>
    <n v="7.6479999999999997"/>
    <n v="0"/>
    <n v="77"/>
    <s v="BASE DE DATOS"/>
    <m/>
  </r>
  <r>
    <s v="20"/>
    <x v="1"/>
    <s v="SEAL"/>
    <s v="33014010"/>
    <s v="33014010"/>
    <x v="0"/>
    <s v="CAT"/>
    <s v="N"/>
    <n v="0.45"/>
    <n v="0"/>
    <n v="0"/>
    <n v="0"/>
    <n v="0"/>
    <n v="0"/>
    <n v="0"/>
    <n v="0"/>
    <n v="0"/>
    <m/>
    <x v="0"/>
    <s v="SEAL33014010CATEL"/>
    <s v="SEAL - Sociedad El‚ctrica del Sur Oeste S. A."/>
    <x v="7"/>
    <x v="7"/>
    <s v="C. T. Cotahuasi"/>
    <x v="62"/>
    <x v="0"/>
    <x v="0"/>
    <x v="18"/>
    <x v="0"/>
    <s v="Instalado"/>
    <s v="Operativo"/>
    <s v="Distribuidora"/>
    <x v="0"/>
    <x v="1"/>
    <x v="0"/>
    <x v="0"/>
    <s v="Estatal"/>
    <s v="AREQUIPA"/>
    <s v="AREQUIPA"/>
    <s v="LA UNION"/>
    <s v="CATAHUASI"/>
    <n v="0"/>
    <x v="0"/>
    <n v="0"/>
    <x v="0"/>
    <n v="0"/>
    <x v="0"/>
    <x v="0"/>
    <n v="0"/>
    <n v="0"/>
    <m/>
    <n v="3.7499999999999999E-2"/>
    <n v="0"/>
    <n v="7.6479999999999997"/>
    <n v="0"/>
    <n v="77"/>
    <s v="BASE DE DATOS"/>
    <m/>
  </r>
  <r>
    <s v="20"/>
    <x v="1"/>
    <s v="SEAL"/>
    <s v="33014010"/>
    <s v="33014010"/>
    <x v="0"/>
    <s v="AREM 1"/>
    <s v="S"/>
    <n v="0.2"/>
    <n v="0.19500000000000001"/>
    <n v="3.9169999999999998"/>
    <n v="3.1280000000000001"/>
    <n v="7.0449999999999999"/>
    <n v="8"/>
    <n v="87.25"/>
    <n v="0"/>
    <n v="0"/>
    <m/>
    <x v="0"/>
    <s v="SEAL33014010AREM 1EL"/>
    <s v="SEAL - Sociedad El‚ctrica del Sur Oeste S. A."/>
    <x v="7"/>
    <x v="7"/>
    <s v="C. T. Cotahuasi"/>
    <x v="62"/>
    <x v="0"/>
    <x v="0"/>
    <x v="134"/>
    <x v="0"/>
    <s v="Instalado"/>
    <s v="Operativo"/>
    <s v="Distribuidora"/>
    <x v="0"/>
    <x v="1"/>
    <x v="0"/>
    <x v="0"/>
    <s v="Estatal"/>
    <s v="AREQUIPA"/>
    <s v="AREQUIPA"/>
    <s v="LA UNION"/>
    <s v="CATAHUASI"/>
    <n v="0"/>
    <x v="0"/>
    <n v="0"/>
    <x v="0"/>
    <n v="0"/>
    <x v="0"/>
    <x v="0"/>
    <n v="7.0449999999999999"/>
    <n v="7.045E-3"/>
    <m/>
    <n v="1.6666666666666666E-2"/>
    <n v="1.6250000000000001E-2"/>
    <n v="7.6479999999999997"/>
    <n v="0"/>
    <n v="77"/>
    <s v="BASE DE DATOS"/>
    <m/>
  </r>
  <r>
    <s v="20"/>
    <x v="1"/>
    <s v="SEAL"/>
    <s v="33014010"/>
    <s v="33014010"/>
    <x v="0"/>
    <s v="AREM 2"/>
    <s v="S"/>
    <n v="0.1"/>
    <n v="0.09"/>
    <n v="2.2480000000000002"/>
    <n v="2.5459999999999998"/>
    <n v="4.7939999999999996"/>
    <n v="8"/>
    <n v="87.25"/>
    <n v="0"/>
    <n v="0"/>
    <m/>
    <x v="0"/>
    <s v="SEAL33014010AREM 2EL"/>
    <s v="SEAL - Sociedad El‚ctrica del Sur Oeste S. A."/>
    <x v="7"/>
    <x v="7"/>
    <s v="C. T. Cotahuasi"/>
    <x v="62"/>
    <x v="0"/>
    <x v="0"/>
    <x v="135"/>
    <x v="0"/>
    <s v="Instalado"/>
    <s v="Operativo"/>
    <s v="Distribuidora"/>
    <x v="0"/>
    <x v="1"/>
    <x v="0"/>
    <x v="0"/>
    <s v="Estatal"/>
    <s v="AREQUIPA"/>
    <s v="AREQUIPA"/>
    <s v="LA UNION"/>
    <s v="CATAHUASI"/>
    <n v="0"/>
    <x v="0"/>
    <n v="0"/>
    <x v="0"/>
    <n v="0"/>
    <x v="0"/>
    <x v="0"/>
    <n v="4.7939999999999996"/>
    <n v="4.7939999999999997E-3"/>
    <m/>
    <n v="8.3333333333333332E-3"/>
    <n v="7.4999999999999997E-3"/>
    <n v="7.6479999999999997"/>
    <n v="8.8817841970012523E-16"/>
    <n v="77"/>
    <s v="BASE DE DATOS"/>
    <m/>
  </r>
  <r>
    <s v="20"/>
    <x v="1"/>
    <s v="SEAL"/>
    <s v="33013850"/>
    <s v="33013850"/>
    <x v="0"/>
    <s v="PERKINS 4"/>
    <s v="N"/>
    <n v="0"/>
    <n v="0"/>
    <n v="0"/>
    <n v="0"/>
    <n v="0"/>
    <n v="0"/>
    <n v="0"/>
    <n v="0"/>
    <n v="0"/>
    <m/>
    <x v="0"/>
    <s v="SEAL33013850PERKINS 4EL"/>
    <s v="SEAL - Sociedad El‚ctrica del Sur Oeste S. A."/>
    <x v="7"/>
    <x v="7"/>
    <s v="C. T. Atico"/>
    <x v="59"/>
    <x v="0"/>
    <x v="0"/>
    <x v="136"/>
    <x v="0"/>
    <s v="Instalado"/>
    <s v="Inoperativo"/>
    <s v="Distribuidora"/>
    <x v="0"/>
    <x v="0"/>
    <x v="0"/>
    <x v="0"/>
    <s v="Estatal"/>
    <s v="AREQUIPA"/>
    <s v="AREQUIPA"/>
    <s v="CARAVELI"/>
    <s v="ATICO"/>
    <n v="0"/>
    <x v="0"/>
    <n v="0"/>
    <x v="0"/>
    <n v="0"/>
    <x v="0"/>
    <x v="0"/>
    <n v="0"/>
    <n v="0"/>
    <m/>
    <n v="0"/>
    <n v="0"/>
    <n v="7.6479999999999997"/>
    <n v="0"/>
    <n v="77"/>
    <s v="BASE DE DATOS"/>
    <m/>
  </r>
  <r>
    <s v="20"/>
    <x v="1"/>
    <s v="SEAL"/>
    <s v="33013884"/>
    <s v="33013884"/>
    <x v="0"/>
    <s v="DOOSAN"/>
    <s v="S"/>
    <n v="0.74"/>
    <n v="0.63800000000000001"/>
    <n v="0"/>
    <n v="0"/>
    <n v="0"/>
    <n v="0"/>
    <n v="0"/>
    <n v="0"/>
    <n v="0"/>
    <m/>
    <x v="0"/>
    <s v="SEAL33013884DOOSANEL"/>
    <s v="SEAL - Sociedad El‚ctrica del Sur Oeste S. A."/>
    <x v="7"/>
    <x v="7"/>
    <s v="C. T. Orcopampa"/>
    <x v="63"/>
    <x v="0"/>
    <x v="0"/>
    <x v="137"/>
    <x v="0"/>
    <s v="Instalado"/>
    <s v="Operativo"/>
    <s v="Distribuidora"/>
    <x v="0"/>
    <x v="1"/>
    <x v="0"/>
    <x v="0"/>
    <s v="Estatal"/>
    <s v="AREQUIPA"/>
    <s v="AREQUIPA"/>
    <s v="CASTILLA"/>
    <s v="ORCOPAMPA"/>
    <n v="0"/>
    <x v="0"/>
    <n v="0"/>
    <x v="0"/>
    <n v="0"/>
    <x v="0"/>
    <x v="0"/>
    <n v="0"/>
    <n v="0"/>
    <m/>
    <n v="6.1666666666666668E-2"/>
    <n v="5.3166666666666668E-2"/>
    <n v="7.6479999999999997"/>
    <n v="0"/>
    <n v="77"/>
    <s v="BASE DE DATOS"/>
    <m/>
  </r>
  <r>
    <s v="20"/>
    <x v="2"/>
    <s v="SEAL"/>
    <s v="33013810"/>
    <s v="33013810"/>
    <x v="0"/>
    <s v="CAT"/>
    <s v="N"/>
    <n v="0.5"/>
    <n v="0"/>
    <n v="0"/>
    <n v="0"/>
    <n v="0"/>
    <n v="0"/>
    <n v="0"/>
    <n v="0"/>
    <n v="0"/>
    <m/>
    <x v="0"/>
    <s v="SEAL33013810CATEL"/>
    <s v="SEAL - Sociedad El‚ctrica del Sur Oeste S. A."/>
    <x v="7"/>
    <x v="7"/>
    <s v="C. T. Ocoña"/>
    <x v="58"/>
    <x v="0"/>
    <x v="0"/>
    <x v="18"/>
    <x v="0"/>
    <s v="Instalado"/>
    <s v="Inoperativo"/>
    <s v="Distribuidora"/>
    <x v="0"/>
    <x v="1"/>
    <x v="0"/>
    <x v="0"/>
    <s v="Estatal"/>
    <s v="AREQUIPA"/>
    <s v="AREQUIPA"/>
    <s v="CAMANA"/>
    <s v="ACOÑA"/>
    <n v="0"/>
    <x v="0"/>
    <n v="0"/>
    <x v="0"/>
    <n v="0"/>
    <x v="0"/>
    <x v="0"/>
    <n v="0"/>
    <n v="0"/>
    <m/>
    <n v="4.1666666666666664E-2"/>
    <n v="0"/>
    <n v="7.6479999999999997"/>
    <n v="0"/>
    <n v="77"/>
    <s v="BASE DE DATOS"/>
    <m/>
  </r>
  <r>
    <s v="20"/>
    <x v="2"/>
    <s v="SEAL"/>
    <s v="33013810"/>
    <s v="33013810"/>
    <x v="0"/>
    <s v="PERKINS 1"/>
    <s v="N"/>
    <n v="0.2"/>
    <n v="0"/>
    <n v="0"/>
    <n v="0"/>
    <n v="0"/>
    <n v="0"/>
    <n v="0"/>
    <n v="0"/>
    <n v="0"/>
    <m/>
    <x v="0"/>
    <s v="SEAL33013810PERKINS 1EL"/>
    <s v="SEAL - Sociedad El‚ctrica del Sur Oeste S. A."/>
    <x v="7"/>
    <x v="7"/>
    <s v="C. T. Ocoña"/>
    <x v="58"/>
    <x v="0"/>
    <x v="0"/>
    <x v="125"/>
    <x v="0"/>
    <s v="Instalado"/>
    <s v="Inoperativo"/>
    <s v="Distribuidora"/>
    <x v="0"/>
    <x v="1"/>
    <x v="0"/>
    <x v="0"/>
    <s v="Estatal"/>
    <s v="AREQUIPA"/>
    <s v="AREQUIPA"/>
    <s v="CAMANA"/>
    <s v="ACOÑA"/>
    <n v="0"/>
    <x v="0"/>
    <n v="0"/>
    <x v="0"/>
    <n v="0"/>
    <x v="0"/>
    <x v="0"/>
    <n v="0"/>
    <n v="0"/>
    <m/>
    <n v="1.6666666666666666E-2"/>
    <n v="0"/>
    <n v="7.6479999999999997"/>
    <n v="0"/>
    <n v="77"/>
    <s v="BASE DE DATOS"/>
    <m/>
  </r>
  <r>
    <s v="20"/>
    <x v="2"/>
    <s v="SEAL"/>
    <s v="33013810"/>
    <s v="33013810"/>
    <x v="0"/>
    <s v="PERKINS 3"/>
    <s v="N"/>
    <n v="0.6"/>
    <n v="0"/>
    <n v="0"/>
    <n v="0"/>
    <n v="0"/>
    <n v="0"/>
    <n v="0"/>
    <n v="0"/>
    <n v="0"/>
    <m/>
    <x v="0"/>
    <s v="SEAL33013810PERKINS 3EL"/>
    <s v="SEAL - Sociedad El‚ctrica del Sur Oeste S. A."/>
    <x v="7"/>
    <x v="7"/>
    <s v="C. T. Ocoña"/>
    <x v="58"/>
    <x v="0"/>
    <x v="0"/>
    <x v="126"/>
    <x v="0"/>
    <s v="Instalado"/>
    <s v="Inoperativo"/>
    <s v="Distribuidora"/>
    <x v="0"/>
    <x v="1"/>
    <x v="0"/>
    <x v="0"/>
    <s v="Estatal"/>
    <s v="AREQUIPA"/>
    <s v="AREQUIPA"/>
    <s v="CAMANA"/>
    <s v="ACOÑA"/>
    <n v="0"/>
    <x v="0"/>
    <n v="0"/>
    <x v="0"/>
    <n v="0"/>
    <x v="0"/>
    <x v="0"/>
    <n v="0"/>
    <n v="0"/>
    <m/>
    <n v="4.9999999999999996E-2"/>
    <n v="0"/>
    <n v="7.6479999999999997"/>
    <n v="0"/>
    <n v="77"/>
    <s v="BASE DE DATOS"/>
    <m/>
  </r>
  <r>
    <s v="20"/>
    <x v="2"/>
    <s v="SEAL"/>
    <s v="33013810"/>
    <s v="33013810"/>
    <x v="0"/>
    <s v="VOLVO1"/>
    <s v="N"/>
    <n v="0.2"/>
    <n v="0"/>
    <n v="0"/>
    <n v="0"/>
    <n v="0"/>
    <n v="0"/>
    <n v="0"/>
    <n v="0"/>
    <n v="0"/>
    <m/>
    <x v="0"/>
    <s v="SEAL33013810VOLVO1EL"/>
    <s v="SEAL - Sociedad El‚ctrica del Sur Oeste S. A."/>
    <x v="7"/>
    <x v="7"/>
    <s v="C. T. Ocoña"/>
    <x v="58"/>
    <x v="0"/>
    <x v="0"/>
    <x v="127"/>
    <x v="0"/>
    <s v="Instalado"/>
    <s v="Inoperativo"/>
    <s v="Distribuidora"/>
    <x v="0"/>
    <x v="1"/>
    <x v="0"/>
    <x v="0"/>
    <s v="Estatal"/>
    <s v="AREQUIPA"/>
    <s v="AREQUIPA"/>
    <s v="CAMANA"/>
    <s v="ACOÑA"/>
    <n v="0"/>
    <x v="0"/>
    <n v="0"/>
    <x v="0"/>
    <n v="0"/>
    <x v="0"/>
    <x v="0"/>
    <n v="0"/>
    <n v="0"/>
    <m/>
    <n v="1.6666666666666666E-2"/>
    <n v="0"/>
    <n v="7.6479999999999997"/>
    <n v="0"/>
    <n v="77"/>
    <s v="BASE DE DATOS"/>
    <m/>
  </r>
  <r>
    <s v="20"/>
    <x v="2"/>
    <s v="SEAL"/>
    <s v="33013810"/>
    <s v="33013810"/>
    <x v="0"/>
    <s v="VOLVO2"/>
    <s v="N"/>
    <n v="0.2"/>
    <n v="0"/>
    <n v="0"/>
    <n v="0"/>
    <n v="0"/>
    <n v="0"/>
    <n v="0"/>
    <n v="0"/>
    <n v="0"/>
    <m/>
    <x v="0"/>
    <s v="SEAL33013810VOLVO2EL"/>
    <s v="SEAL - Sociedad El‚ctrica del Sur Oeste S. A."/>
    <x v="7"/>
    <x v="7"/>
    <s v="C. T. Ocoña"/>
    <x v="58"/>
    <x v="0"/>
    <x v="0"/>
    <x v="128"/>
    <x v="0"/>
    <s v="Instalado"/>
    <s v="Inoperativo"/>
    <s v="Distribuidora"/>
    <x v="0"/>
    <x v="1"/>
    <x v="0"/>
    <x v="0"/>
    <s v="Estatal"/>
    <s v="AREQUIPA"/>
    <s v="AREQUIPA"/>
    <s v="CAMANA"/>
    <s v="ACOÑA"/>
    <n v="0"/>
    <x v="0"/>
    <n v="0"/>
    <x v="0"/>
    <n v="0"/>
    <x v="0"/>
    <x v="0"/>
    <n v="0"/>
    <n v="0"/>
    <m/>
    <n v="1.6666666666666666E-2"/>
    <n v="0"/>
    <n v="7.6479999999999997"/>
    <n v="0"/>
    <n v="77"/>
    <s v="BASE DE DATOS"/>
    <m/>
  </r>
  <r>
    <s v="20"/>
    <x v="2"/>
    <s v="SEAL"/>
    <s v="33013850"/>
    <s v="33013850"/>
    <x v="0"/>
    <s v="PERKINS 1"/>
    <s v="S"/>
    <n v="0.46"/>
    <n v="0.35"/>
    <n v="35.197000000000003"/>
    <n v="94.947000000000003"/>
    <n v="130.14400000000001"/>
    <n v="7"/>
    <n v="594"/>
    <n v="0"/>
    <n v="0"/>
    <m/>
    <x v="0"/>
    <s v="SEAL33013850PERKINS 1EL"/>
    <s v="SEAL - Sociedad El‚ctrica del Sur Oeste S. A."/>
    <x v="7"/>
    <x v="7"/>
    <s v="C. T. Atico"/>
    <x v="59"/>
    <x v="0"/>
    <x v="0"/>
    <x v="125"/>
    <x v="0"/>
    <s v="Instalado"/>
    <s v="Operativo"/>
    <s v="Distribuidora"/>
    <x v="0"/>
    <x v="0"/>
    <x v="0"/>
    <x v="0"/>
    <s v="Estatal"/>
    <s v="AREQUIPA"/>
    <s v="AREQUIPA"/>
    <s v="CARAVELI"/>
    <s v="ATICO"/>
    <n v="0"/>
    <x v="0"/>
    <n v="0"/>
    <x v="0"/>
    <n v="0"/>
    <x v="0"/>
    <x v="0"/>
    <n v="130.14400000000001"/>
    <n v="0.13014400000000001"/>
    <m/>
    <n v="3.8333333333333337E-2"/>
    <n v="2.9166666666666664E-2"/>
    <n v="7.6479999999999997"/>
    <n v="0"/>
    <n v="77"/>
    <s v="BASE DE DATOS"/>
    <m/>
  </r>
  <r>
    <s v="20"/>
    <x v="2"/>
    <s v="SEAL"/>
    <s v="33013850"/>
    <s v="33013850"/>
    <x v="0"/>
    <s v="CAT"/>
    <s v="S"/>
    <n v="0.5"/>
    <n v="0.38"/>
    <n v="0"/>
    <n v="32.301000000000002"/>
    <n v="32.301000000000002"/>
    <n v="0"/>
    <n v="105"/>
    <n v="0"/>
    <n v="0"/>
    <m/>
    <x v="0"/>
    <s v="SEAL33013850CATEL"/>
    <s v="SEAL - Sociedad El‚ctrica del Sur Oeste S. A."/>
    <x v="7"/>
    <x v="7"/>
    <s v="C. T. Atico"/>
    <x v="59"/>
    <x v="0"/>
    <x v="0"/>
    <x v="18"/>
    <x v="0"/>
    <s v="Instalado"/>
    <s v="Inoperativo"/>
    <s v="Distribuidora"/>
    <x v="0"/>
    <x v="0"/>
    <x v="0"/>
    <x v="0"/>
    <s v="Estatal"/>
    <s v="AREQUIPA"/>
    <s v="AREQUIPA"/>
    <s v="CARAVELI"/>
    <s v="ATICO"/>
    <n v="0"/>
    <x v="0"/>
    <n v="0"/>
    <x v="0"/>
    <n v="0"/>
    <x v="0"/>
    <x v="0"/>
    <n v="32.301000000000002"/>
    <n v="3.2301000000000003E-2"/>
    <m/>
    <n v="4.1666666666666664E-2"/>
    <n v="3.1666666666666669E-2"/>
    <n v="7.6479999999999997"/>
    <n v="0"/>
    <n v="77"/>
    <s v="BASE DE DATOS"/>
    <m/>
  </r>
  <r>
    <s v="20"/>
    <x v="2"/>
    <s v="SEAL"/>
    <s v="33013850"/>
    <s v="33013850"/>
    <x v="0"/>
    <s v="VOLVO PENTA 2"/>
    <s v="N"/>
    <n v="0.21"/>
    <n v="0.1"/>
    <n v="0"/>
    <n v="0"/>
    <n v="0"/>
    <n v="0"/>
    <n v="0"/>
    <n v="0"/>
    <n v="0"/>
    <m/>
    <x v="0"/>
    <s v="SEAL33013850VOLVO PENTA 2EL"/>
    <s v="SEAL - Sociedad El‚ctrica del Sur Oeste S. A."/>
    <x v="7"/>
    <x v="7"/>
    <s v="C. T. Atico"/>
    <x v="59"/>
    <x v="0"/>
    <x v="0"/>
    <x v="129"/>
    <x v="0"/>
    <s v="Instalado"/>
    <s v="Inoperativo"/>
    <s v="Distribuidora"/>
    <x v="0"/>
    <x v="0"/>
    <x v="0"/>
    <x v="0"/>
    <s v="Estatal"/>
    <s v="AREQUIPA"/>
    <s v="AREQUIPA"/>
    <s v="CARAVELI"/>
    <s v="ATICO"/>
    <n v="0"/>
    <x v="0"/>
    <n v="0"/>
    <x v="0"/>
    <n v="0"/>
    <x v="0"/>
    <x v="0"/>
    <n v="0"/>
    <n v="0"/>
    <m/>
    <n v="1.7499999999999998E-2"/>
    <n v="8.3333333333333332E-3"/>
    <n v="7.6479999999999997"/>
    <n v="0"/>
    <n v="77"/>
    <s v="BASE DE DATOS"/>
    <m/>
  </r>
  <r>
    <s v="20"/>
    <x v="2"/>
    <s v="SEAL"/>
    <s v="33013850"/>
    <s v="33013850"/>
    <x v="0"/>
    <s v="PERKINS 2"/>
    <s v="S"/>
    <n v="0.46"/>
    <n v="0.35"/>
    <n v="35.159999999999997"/>
    <n v="69.765000000000001"/>
    <n v="104.925"/>
    <n v="7"/>
    <n v="574"/>
    <n v="0"/>
    <n v="0"/>
    <m/>
    <x v="0"/>
    <s v="SEAL33013850PERKINS 2EL"/>
    <s v="SEAL - Sociedad El‚ctrica del Sur Oeste S. A."/>
    <x v="7"/>
    <x v="7"/>
    <s v="C. T. Atico"/>
    <x v="59"/>
    <x v="0"/>
    <x v="0"/>
    <x v="130"/>
    <x v="0"/>
    <s v="Instalado"/>
    <s v="Operativo"/>
    <s v="Distribuidora"/>
    <x v="0"/>
    <x v="0"/>
    <x v="0"/>
    <x v="0"/>
    <s v="Estatal"/>
    <s v="AREQUIPA"/>
    <s v="AREQUIPA"/>
    <s v="CARAVELI"/>
    <s v="ATICO"/>
    <n v="0"/>
    <x v="0"/>
    <n v="0"/>
    <x v="0"/>
    <n v="0"/>
    <x v="0"/>
    <x v="0"/>
    <n v="104.925"/>
    <n v="0.10492499999999999"/>
    <m/>
    <n v="3.8333333333333337E-2"/>
    <n v="2.9166666666666664E-2"/>
    <n v="7.6479999999999997"/>
    <n v="0"/>
    <n v="77"/>
    <s v="BASE DE DATOS"/>
    <m/>
  </r>
  <r>
    <s v="20"/>
    <x v="2"/>
    <s v="SEAL"/>
    <s v="33013850"/>
    <s v="33013850"/>
    <x v="0"/>
    <s v="PERKINS 3"/>
    <s v="N"/>
    <n v="0"/>
    <n v="0"/>
    <n v="0"/>
    <n v="0"/>
    <n v="0"/>
    <n v="0"/>
    <n v="0"/>
    <n v="0"/>
    <n v="0"/>
    <m/>
    <x v="0"/>
    <s v="SEAL33013850PERKINS 3EL"/>
    <s v="SEAL - Sociedad El‚ctrica del Sur Oeste S. A."/>
    <x v="7"/>
    <x v="7"/>
    <s v="C. T. Atico"/>
    <x v="59"/>
    <x v="0"/>
    <x v="0"/>
    <x v="126"/>
    <x v="0"/>
    <s v="Instalado"/>
    <s v="Inoperativo"/>
    <s v="Distribuidora"/>
    <x v="0"/>
    <x v="0"/>
    <x v="0"/>
    <x v="0"/>
    <s v="Estatal"/>
    <s v="AREQUIPA"/>
    <s v="AREQUIPA"/>
    <s v="CARAVELI"/>
    <s v="ATICO"/>
    <n v="0"/>
    <x v="0"/>
    <n v="0"/>
    <x v="0"/>
    <n v="0"/>
    <x v="0"/>
    <x v="0"/>
    <n v="0"/>
    <n v="0"/>
    <m/>
    <n v="0"/>
    <n v="0"/>
    <n v="7.6479999999999997"/>
    <n v="0"/>
    <n v="77"/>
    <s v="BASE DE DATOS"/>
    <m/>
  </r>
  <r>
    <s v="20"/>
    <x v="2"/>
    <s v="SEAL"/>
    <s v="33013850"/>
    <s v="33013850"/>
    <x v="0"/>
    <s v="ALGESA"/>
    <s v="S"/>
    <n v="0.74"/>
    <n v="0.68"/>
    <n v="0"/>
    <n v="0"/>
    <n v="0"/>
    <n v="0"/>
    <n v="0"/>
    <n v="0"/>
    <n v="0"/>
    <m/>
    <x v="0"/>
    <s v="SEAL33013850ALGESAEL"/>
    <s v="SEAL - Sociedad El‚ctrica del Sur Oeste S. A."/>
    <x v="7"/>
    <x v="7"/>
    <s v="C. T. Atico"/>
    <x v="59"/>
    <x v="0"/>
    <x v="0"/>
    <x v="131"/>
    <x v="0"/>
    <s v="Instalado"/>
    <s v="Operativo"/>
    <s v="Distribuidora"/>
    <x v="0"/>
    <x v="0"/>
    <x v="0"/>
    <x v="0"/>
    <s v="Estatal"/>
    <s v="AREQUIPA"/>
    <s v="AREQUIPA"/>
    <s v="CARAVELI"/>
    <s v="ATICO"/>
    <n v="0"/>
    <x v="0"/>
    <n v="0"/>
    <x v="0"/>
    <n v="0"/>
    <x v="0"/>
    <x v="0"/>
    <n v="0"/>
    <n v="0"/>
    <m/>
    <n v="6.1666666666666668E-2"/>
    <n v="5.6666666666666671E-2"/>
    <n v="7.6479999999999997"/>
    <n v="0"/>
    <n v="77"/>
    <s v="BASE DE DATOS"/>
    <m/>
  </r>
  <r>
    <s v="20"/>
    <x v="2"/>
    <s v="SEAL"/>
    <s v="33013870"/>
    <s v="33013870"/>
    <x v="0"/>
    <s v="DAEWO"/>
    <s v="N"/>
    <n v="0.34200000000000003"/>
    <n v="0"/>
    <n v="0"/>
    <n v="0"/>
    <n v="0"/>
    <n v="0"/>
    <n v="0"/>
    <n v="0"/>
    <n v="0"/>
    <m/>
    <x v="0"/>
    <s v="SEAL33013870DAEWOEL"/>
    <s v="SEAL - Sociedad El‚ctrica del Sur Oeste S. A."/>
    <x v="7"/>
    <x v="7"/>
    <s v="C. T. Caravelí"/>
    <x v="60"/>
    <x v="0"/>
    <x v="0"/>
    <x v="132"/>
    <x v="0"/>
    <s v="Instalado"/>
    <s v="Inoperativo"/>
    <s v="Distribuidora"/>
    <x v="0"/>
    <x v="1"/>
    <x v="0"/>
    <x v="0"/>
    <s v="Estatal"/>
    <s v="AREQUIPA"/>
    <s v="AREQUIPA"/>
    <s v="CARAVELI"/>
    <s v="CARAVELI"/>
    <n v="0"/>
    <x v="0"/>
    <n v="0"/>
    <x v="0"/>
    <n v="0"/>
    <x v="0"/>
    <x v="0"/>
    <n v="0"/>
    <n v="0"/>
    <m/>
    <n v="2.8500000000000001E-2"/>
    <n v="0"/>
    <n v="7.6479999999999997"/>
    <n v="0"/>
    <n v="77"/>
    <s v="BASE DE DATOS"/>
    <m/>
  </r>
  <r>
    <s v="20"/>
    <x v="2"/>
    <s v="SEAL"/>
    <s v="33013870"/>
    <s v="33013870"/>
    <x v="0"/>
    <s v="PERKINS"/>
    <s v="S"/>
    <n v="0.55000000000000004"/>
    <n v="0.3"/>
    <n v="0"/>
    <n v="0.307"/>
    <n v="0.307"/>
    <n v="0"/>
    <n v="3"/>
    <n v="0"/>
    <n v="0"/>
    <m/>
    <x v="0"/>
    <s v="SEAL33013870PERKINSEL"/>
    <s v="SEAL - Sociedad El‚ctrica del Sur Oeste S. A."/>
    <x v="7"/>
    <x v="7"/>
    <s v="C. T. Caravel¡"/>
    <x v="60"/>
    <x v="0"/>
    <x v="0"/>
    <x v="12"/>
    <x v="0"/>
    <s v="Instalado"/>
    <s v="Operativo"/>
    <s v="Distribuidora"/>
    <x v="0"/>
    <x v="1"/>
    <x v="0"/>
    <x v="0"/>
    <s v="Estatal"/>
    <s v="AREQUIPA"/>
    <s v="AREQUIPA"/>
    <s v="CARAVELI"/>
    <s v="CARAVELI"/>
    <n v="0"/>
    <x v="0"/>
    <n v="0"/>
    <x v="0"/>
    <n v="0"/>
    <x v="0"/>
    <x v="0"/>
    <n v="0.307"/>
    <n v="3.0699999999999998E-4"/>
    <m/>
    <n v="4.5833333333333337E-2"/>
    <n v="2.4999999999999998E-2"/>
    <n v="7.6479999999999997"/>
    <n v="0"/>
    <n v="77"/>
    <s v="BASE DE DATOS"/>
    <m/>
  </r>
  <r>
    <s v="20"/>
    <x v="2"/>
    <s v="SEAL"/>
    <s v="33013820"/>
    <s v="33013820"/>
    <x v="0"/>
    <s v="CAT2"/>
    <s v="N"/>
    <n v="0"/>
    <n v="0"/>
    <n v="0"/>
    <n v="0"/>
    <n v="0"/>
    <n v="0"/>
    <n v="0"/>
    <n v="0"/>
    <n v="0"/>
    <m/>
    <x v="1"/>
    <s v="SEAL33013820CAT2EL"/>
    <s v="SEAL - Sociedad El‚ctrica del Sur Oeste S. A."/>
    <x v="7"/>
    <x v="7"/>
    <s v="C. T. Chala"/>
    <x v="61"/>
    <x v="0"/>
    <x v="0"/>
    <x v="133"/>
    <x v="0"/>
    <s v="Instalado"/>
    <s v="Inoperativo"/>
    <s v="Distribuidora"/>
    <x v="0"/>
    <x v="1"/>
    <x v="0"/>
    <x v="0"/>
    <s v="Estatal"/>
    <s v="AREQUIPA"/>
    <s v="AREQUIPA"/>
    <s v="CARAVELI"/>
    <s v="CHALA"/>
    <n v="0"/>
    <x v="0"/>
    <n v="0"/>
    <x v="0"/>
    <n v="0"/>
    <x v="0"/>
    <x v="0"/>
    <n v="0"/>
    <n v="0"/>
    <m/>
    <s v="-"/>
    <s v="-"/>
    <s v="-"/>
    <n v="0"/>
    <n v="77"/>
    <s v="BASE DE DATOS"/>
    <m/>
  </r>
  <r>
    <s v="20"/>
    <x v="2"/>
    <s v="SEAL"/>
    <s v="33014010"/>
    <s v="33014010"/>
    <x v="0"/>
    <s v="PERKINS"/>
    <s v="S"/>
    <n v="0.45"/>
    <n v="0.35"/>
    <n v="0"/>
    <n v="0"/>
    <n v="0"/>
    <n v="0"/>
    <n v="0"/>
    <n v="0"/>
    <n v="0"/>
    <m/>
    <x v="0"/>
    <s v="SEAL33014010PERKINSEL"/>
    <s v="SEAL - Sociedad El‚ctrica del Sur Oeste S. A."/>
    <x v="7"/>
    <x v="7"/>
    <s v="C. T. Cotahuasi"/>
    <x v="62"/>
    <x v="0"/>
    <x v="0"/>
    <x v="12"/>
    <x v="0"/>
    <s v="Instalado"/>
    <s v="Operativo"/>
    <s v="Distribuidora"/>
    <x v="0"/>
    <x v="1"/>
    <x v="0"/>
    <x v="0"/>
    <s v="Estatal"/>
    <s v="AREQUIPA"/>
    <s v="AREQUIPA"/>
    <s v="LA UNION"/>
    <s v="CATAHUASI"/>
    <n v="0"/>
    <x v="0"/>
    <n v="0"/>
    <x v="0"/>
    <n v="0"/>
    <x v="0"/>
    <x v="0"/>
    <n v="0"/>
    <n v="0"/>
    <m/>
    <n v="3.7499999999999999E-2"/>
    <n v="2.9166666666666664E-2"/>
    <n v="7.6479999999999997"/>
    <n v="0"/>
    <n v="77"/>
    <s v="BASE DE DATOS"/>
    <m/>
  </r>
  <r>
    <s v="20"/>
    <x v="2"/>
    <s v="SEAL"/>
    <s v="33014010"/>
    <s v="33014010"/>
    <x v="0"/>
    <s v="CAT 1"/>
    <s v="S"/>
    <n v="0.45"/>
    <n v="0.35"/>
    <n v="0.20599999999999999"/>
    <n v="1.41"/>
    <n v="1.6160000000000001"/>
    <n v="16"/>
    <n v="7"/>
    <n v="0"/>
    <n v="0"/>
    <m/>
    <x v="0"/>
    <s v="SEAL33014010CAT 1EL"/>
    <s v="SEAL - Sociedad El‚ctrica del Sur Oeste S. A."/>
    <x v="7"/>
    <x v="7"/>
    <s v="C. T. Cotahuasi"/>
    <x v="62"/>
    <x v="0"/>
    <x v="0"/>
    <x v="21"/>
    <x v="0"/>
    <s v="Instalado"/>
    <s v="Operativo"/>
    <s v="Distribuidora"/>
    <x v="0"/>
    <x v="1"/>
    <x v="0"/>
    <x v="0"/>
    <s v="Estatal"/>
    <s v="AREQUIPA"/>
    <s v="AREQUIPA"/>
    <s v="LA UNION"/>
    <s v="CATAHUASI"/>
    <n v="0"/>
    <x v="0"/>
    <n v="0"/>
    <x v="0"/>
    <n v="0"/>
    <x v="0"/>
    <x v="0"/>
    <n v="1.6160000000000001"/>
    <n v="1.616E-3"/>
    <m/>
    <n v="3.7499999999999999E-2"/>
    <n v="2.9166666666666664E-2"/>
    <n v="7.6479999999999997"/>
    <n v="-2.2204460492503131E-16"/>
    <n v="77"/>
    <s v="BASE DE DATOS"/>
    <m/>
  </r>
  <r>
    <s v="20"/>
    <x v="2"/>
    <s v="SEAL"/>
    <s v="33014010"/>
    <s v="33014010"/>
    <x v="0"/>
    <s v="CAT 2"/>
    <s v="S"/>
    <n v="0.45"/>
    <n v="0.35"/>
    <n v="0"/>
    <n v="0"/>
    <n v="0"/>
    <n v="0"/>
    <n v="0"/>
    <n v="0"/>
    <n v="0"/>
    <m/>
    <x v="0"/>
    <s v="SEAL33014010CAT 2EL"/>
    <s v="SEAL - Sociedad El‚ctrica del Sur Oeste S. A."/>
    <x v="7"/>
    <x v="7"/>
    <s v="C. T. Cotahuasi"/>
    <x v="62"/>
    <x v="0"/>
    <x v="0"/>
    <x v="22"/>
    <x v="0"/>
    <s v="Instalado"/>
    <s v="Operativo"/>
    <s v="Distribuidora"/>
    <x v="0"/>
    <x v="1"/>
    <x v="0"/>
    <x v="0"/>
    <s v="Estatal"/>
    <s v="AREQUIPA"/>
    <s v="AREQUIPA"/>
    <s v="LA UNION"/>
    <s v="CATAHUASI"/>
    <n v="0"/>
    <x v="0"/>
    <n v="0"/>
    <x v="0"/>
    <n v="0"/>
    <x v="0"/>
    <x v="0"/>
    <n v="0"/>
    <n v="0"/>
    <m/>
    <n v="3.7499999999999999E-2"/>
    <n v="2.9166666666666664E-2"/>
    <n v="7.6479999999999997"/>
    <n v="0"/>
    <n v="77"/>
    <s v="BASE DE DATOS"/>
    <m/>
  </r>
  <r>
    <s v="20"/>
    <x v="2"/>
    <s v="SEAL"/>
    <s v="33014010"/>
    <s v="33014010"/>
    <x v="0"/>
    <s v="CAT"/>
    <s v="N"/>
    <n v="0.45"/>
    <n v="0"/>
    <n v="0"/>
    <n v="0"/>
    <n v="0"/>
    <n v="0"/>
    <n v="0"/>
    <n v="0"/>
    <n v="0"/>
    <m/>
    <x v="0"/>
    <s v="SEAL33014010CATEL"/>
    <s v="SEAL - Sociedad El‚ctrica del Sur Oeste S. A."/>
    <x v="7"/>
    <x v="7"/>
    <s v="C. T. Cotahuasi"/>
    <x v="62"/>
    <x v="0"/>
    <x v="0"/>
    <x v="18"/>
    <x v="0"/>
    <s v="Instalado"/>
    <s v="Operativo"/>
    <s v="Distribuidora"/>
    <x v="0"/>
    <x v="1"/>
    <x v="0"/>
    <x v="0"/>
    <s v="Estatal"/>
    <s v="AREQUIPA"/>
    <s v="AREQUIPA"/>
    <s v="LA UNION"/>
    <s v="CATAHUASI"/>
    <n v="0"/>
    <x v="0"/>
    <n v="0"/>
    <x v="0"/>
    <n v="0"/>
    <x v="0"/>
    <x v="0"/>
    <n v="0"/>
    <n v="0"/>
    <m/>
    <n v="3.7499999999999999E-2"/>
    <n v="0"/>
    <n v="7.6479999999999997"/>
    <n v="0"/>
    <n v="77"/>
    <s v="BASE DE DATOS"/>
    <m/>
  </r>
  <r>
    <s v="20"/>
    <x v="2"/>
    <s v="SEAL"/>
    <s v="33014010"/>
    <s v="33014010"/>
    <x v="0"/>
    <s v="AREM 1"/>
    <s v="S"/>
    <n v="0.2"/>
    <n v="0.19500000000000001"/>
    <n v="0"/>
    <n v="0"/>
    <n v="0"/>
    <n v="0"/>
    <n v="0"/>
    <n v="0"/>
    <n v="0"/>
    <m/>
    <x v="0"/>
    <s v="SEAL33014010AREM 1EL"/>
    <s v="SEAL - Sociedad El‚ctrica del Sur Oeste S. A."/>
    <x v="7"/>
    <x v="7"/>
    <s v="C. T. Cotahuasi"/>
    <x v="62"/>
    <x v="0"/>
    <x v="0"/>
    <x v="134"/>
    <x v="0"/>
    <s v="Instalado"/>
    <s v="Operativo"/>
    <s v="Distribuidora"/>
    <x v="0"/>
    <x v="1"/>
    <x v="0"/>
    <x v="0"/>
    <s v="Estatal"/>
    <s v="AREQUIPA"/>
    <s v="AREQUIPA"/>
    <s v="LA UNION"/>
    <s v="CATAHUASI"/>
    <n v="0"/>
    <x v="0"/>
    <n v="0"/>
    <x v="0"/>
    <n v="0"/>
    <x v="0"/>
    <x v="0"/>
    <n v="0"/>
    <n v="0"/>
    <m/>
    <n v="1.6666666666666666E-2"/>
    <n v="1.6250000000000001E-2"/>
    <n v="7.6479999999999997"/>
    <n v="0"/>
    <n v="77"/>
    <s v="BASE DE DATOS"/>
    <m/>
  </r>
  <r>
    <s v="20"/>
    <x v="2"/>
    <s v="SEAL"/>
    <s v="33014010"/>
    <s v="33014010"/>
    <x v="0"/>
    <s v="AREM 2"/>
    <s v="S"/>
    <n v="0.1"/>
    <n v="0.09"/>
    <n v="0"/>
    <n v="0"/>
    <n v="0"/>
    <n v="0"/>
    <n v="0"/>
    <n v="0"/>
    <n v="0"/>
    <m/>
    <x v="0"/>
    <s v="SEAL33014010AREM 2EL"/>
    <s v="SEAL - Sociedad El‚ctrica del Sur Oeste S. A."/>
    <x v="7"/>
    <x v="7"/>
    <s v="C. T. Cotahuasi"/>
    <x v="62"/>
    <x v="0"/>
    <x v="0"/>
    <x v="135"/>
    <x v="0"/>
    <s v="Instalado"/>
    <s v="Operativo"/>
    <s v="Distribuidora"/>
    <x v="0"/>
    <x v="1"/>
    <x v="0"/>
    <x v="0"/>
    <s v="Estatal"/>
    <s v="AREQUIPA"/>
    <s v="AREQUIPA"/>
    <s v="LA UNION"/>
    <s v="CATAHUASI"/>
    <n v="0"/>
    <x v="0"/>
    <n v="0"/>
    <x v="0"/>
    <n v="0"/>
    <x v="0"/>
    <x v="0"/>
    <n v="0"/>
    <n v="0"/>
    <m/>
    <n v="8.3333333333333332E-3"/>
    <n v="7.4999999999999997E-3"/>
    <n v="7.6479999999999997"/>
    <n v="0"/>
    <n v="77"/>
    <s v="BASE DE DATOS"/>
    <m/>
  </r>
  <r>
    <s v="20"/>
    <x v="2"/>
    <s v="SEAL"/>
    <s v="33013850"/>
    <s v="33013850"/>
    <x v="0"/>
    <s v="PERKINS 4"/>
    <s v="N"/>
    <n v="0"/>
    <n v="0"/>
    <n v="0"/>
    <n v="0"/>
    <n v="0"/>
    <n v="0"/>
    <n v="0"/>
    <n v="0"/>
    <n v="0"/>
    <m/>
    <x v="0"/>
    <s v="SEAL33013850PERKINS 4EL"/>
    <s v="SEAL - Sociedad El‚ctrica del Sur Oeste S. A."/>
    <x v="7"/>
    <x v="7"/>
    <s v="C. T. Atico"/>
    <x v="59"/>
    <x v="0"/>
    <x v="0"/>
    <x v="136"/>
    <x v="0"/>
    <s v="Instalado"/>
    <s v="Inoperativo"/>
    <s v="Distribuidora"/>
    <x v="0"/>
    <x v="0"/>
    <x v="0"/>
    <x v="0"/>
    <s v="Estatal"/>
    <s v="AREQUIPA"/>
    <s v="AREQUIPA"/>
    <s v="CARAVELI"/>
    <s v="ATICO"/>
    <n v="0"/>
    <x v="0"/>
    <n v="0"/>
    <x v="0"/>
    <n v="0"/>
    <x v="0"/>
    <x v="0"/>
    <n v="0"/>
    <n v="0"/>
    <m/>
    <n v="0"/>
    <n v="0"/>
    <n v="7.6479999999999997"/>
    <n v="0"/>
    <n v="77"/>
    <s v="BASE DE DATOS"/>
    <m/>
  </r>
  <r>
    <s v="20"/>
    <x v="2"/>
    <s v="SEAL"/>
    <s v="33013884"/>
    <s v="33013884"/>
    <x v="0"/>
    <s v="DOOSAN"/>
    <s v="S"/>
    <n v="0.74"/>
    <n v="0.63800000000000001"/>
    <n v="0"/>
    <n v="0"/>
    <n v="0"/>
    <n v="0"/>
    <n v="0"/>
    <n v="0"/>
    <n v="0"/>
    <m/>
    <x v="0"/>
    <s v="SEAL33013884DOOSANEL"/>
    <s v="SEAL - Sociedad El‚ctrica del Sur Oeste S. A."/>
    <x v="7"/>
    <x v="7"/>
    <s v="C. T. Orcopampa"/>
    <x v="63"/>
    <x v="0"/>
    <x v="0"/>
    <x v="137"/>
    <x v="0"/>
    <s v="Instalado"/>
    <s v="Operativo"/>
    <s v="Distribuidora"/>
    <x v="0"/>
    <x v="1"/>
    <x v="0"/>
    <x v="0"/>
    <s v="Estatal"/>
    <s v="AREQUIPA"/>
    <s v="AREQUIPA"/>
    <s v="CASTILLA"/>
    <s v="ORCOPAMPA"/>
    <n v="0"/>
    <x v="0"/>
    <n v="0"/>
    <x v="0"/>
    <n v="0"/>
    <x v="0"/>
    <x v="0"/>
    <n v="0"/>
    <n v="0"/>
    <m/>
    <n v="6.1666666666666668E-2"/>
    <n v="5.3166666666666668E-2"/>
    <n v="7.6479999999999997"/>
    <n v="0"/>
    <n v="77"/>
    <s v="BASE DE DATOS"/>
    <m/>
  </r>
  <r>
    <s v="20"/>
    <x v="1"/>
    <s v="UCAYAL"/>
    <s v="23201005"/>
    <s v="23201005"/>
    <x v="0"/>
    <s v="CAT 3406B"/>
    <s v="N"/>
    <n v="0.32"/>
    <n v="0"/>
    <n v="0"/>
    <n v="0"/>
    <n v="0"/>
    <n v="0"/>
    <n v="0"/>
    <n v="0"/>
    <n v="0"/>
    <m/>
    <x v="0"/>
    <s v="UCAYAL23201005CAT 3406BEL"/>
    <s v="Electro Ucayali S.A."/>
    <x v="0"/>
    <x v="0"/>
    <s v="C. T. ATALAYA"/>
    <x v="0"/>
    <x v="0"/>
    <x v="0"/>
    <x v="0"/>
    <x v="0"/>
    <s v="Instalado"/>
    <s v="Operativo"/>
    <s v="Distribuidora"/>
    <x v="0"/>
    <x v="0"/>
    <x v="0"/>
    <x v="0"/>
    <s v="Estatal"/>
    <s v="UCAYALI"/>
    <s v="UCAYALI"/>
    <s v="ATALAYA"/>
    <s v="RAYMONDI"/>
    <n v="0"/>
    <x v="0"/>
    <n v="0"/>
    <x v="0"/>
    <n v="0"/>
    <x v="0"/>
    <x v="0"/>
    <n v="0"/>
    <n v="0"/>
    <m/>
    <n v="2.6666666666666668E-2"/>
    <n v="0"/>
    <n v="7.6479999999999997"/>
    <n v="0"/>
    <n v="23"/>
    <s v="BASE DE DATOS"/>
    <m/>
  </r>
  <r>
    <s v="20"/>
    <x v="1"/>
    <s v="UCAYAL"/>
    <s v="23201005"/>
    <s v="23201005"/>
    <x v="0"/>
    <s v="CAT 3412C-I"/>
    <s v="S"/>
    <n v="0.59099999999999997"/>
    <n v="0.5"/>
    <n v="50.77"/>
    <n v="15.79"/>
    <n v="66.56"/>
    <n v="0"/>
    <n v="217"/>
    <n v="0"/>
    <n v="0"/>
    <m/>
    <x v="0"/>
    <s v="UCAYAL23201005CAT 3412C-IEL"/>
    <s v="Electro Ucayali S.A."/>
    <x v="0"/>
    <x v="0"/>
    <s v="C. T. ATALAYA"/>
    <x v="0"/>
    <x v="0"/>
    <x v="0"/>
    <x v="3"/>
    <x v="0"/>
    <s v="Instalado"/>
    <s v="Operativo"/>
    <s v="Distribuidora"/>
    <x v="0"/>
    <x v="0"/>
    <x v="0"/>
    <x v="0"/>
    <s v="Estatal"/>
    <s v="UCAYALI"/>
    <s v="UCAYALI"/>
    <s v="ATALAYA"/>
    <s v="ATALAYA"/>
    <n v="0"/>
    <x v="0"/>
    <n v="0"/>
    <x v="0"/>
    <n v="0"/>
    <x v="0"/>
    <x v="0"/>
    <n v="66.56"/>
    <n v="6.6560000000000008E-2"/>
    <m/>
    <n v="4.9249999999999995E-2"/>
    <n v="4.1666666666666664E-2"/>
    <n v="7.6479999999999997"/>
    <n v="0"/>
    <n v="23"/>
    <s v="BASE DE DATOS"/>
    <m/>
  </r>
  <r>
    <s v="20"/>
    <x v="1"/>
    <s v="UCAYAL"/>
    <s v="23201005"/>
    <s v="23201005"/>
    <x v="0"/>
    <s v="CAT 3412C-II"/>
    <s v="S"/>
    <n v="0.59099999999999997"/>
    <n v="0.5"/>
    <n v="4.2889999999999997"/>
    <n v="23.684999999999999"/>
    <n v="27.974"/>
    <n v="0"/>
    <n v="88"/>
    <n v="0"/>
    <n v="40"/>
    <m/>
    <x v="0"/>
    <s v="UCAYAL23201005CAT 3412C-IIEL"/>
    <s v="Electro Ucayali S.A."/>
    <x v="0"/>
    <x v="0"/>
    <s v="C. T. ATALAYA"/>
    <x v="0"/>
    <x v="0"/>
    <x v="0"/>
    <x v="4"/>
    <x v="0"/>
    <s v="Instalado"/>
    <s v="Operativo"/>
    <s v="Distribuidora"/>
    <x v="0"/>
    <x v="0"/>
    <x v="0"/>
    <x v="0"/>
    <s v="Estatal"/>
    <s v="UCAYALI"/>
    <s v="UCAYALI"/>
    <s v="ATALAYA"/>
    <s v="ATALAYA"/>
    <n v="0"/>
    <x v="0"/>
    <n v="0"/>
    <x v="0"/>
    <n v="0"/>
    <x v="0"/>
    <x v="0"/>
    <n v="27.974"/>
    <n v="2.7973999999999999E-2"/>
    <m/>
    <n v="4.9249999999999995E-2"/>
    <n v="4.1666666666666664E-2"/>
    <n v="7.6479999999999997"/>
    <n v="-3.5527136788005009E-15"/>
    <n v="23"/>
    <s v="BASE DE DATOS"/>
    <m/>
  </r>
  <r>
    <s v="20"/>
    <x v="1"/>
    <s v="UCAYAL"/>
    <s v="23201005"/>
    <s v="23201005"/>
    <x v="0"/>
    <s v="CAT 3512"/>
    <s v="S"/>
    <n v="0.5"/>
    <n v="0.3"/>
    <n v="3.5"/>
    <n v="34.08"/>
    <n v="37.58"/>
    <n v="0"/>
    <n v="271"/>
    <n v="0"/>
    <n v="40"/>
    <m/>
    <x v="0"/>
    <s v="UCAYAL23201005CAT 3512EL"/>
    <s v="Electro Ucayali S.A."/>
    <x v="0"/>
    <x v="0"/>
    <s v="C. T. ATALAYA"/>
    <x v="0"/>
    <x v="0"/>
    <x v="0"/>
    <x v="1"/>
    <x v="0"/>
    <s v="Instalado"/>
    <s v="Operativo"/>
    <s v="Distribuidora"/>
    <x v="0"/>
    <x v="0"/>
    <x v="0"/>
    <x v="0"/>
    <s v="Estatal"/>
    <s v="UCAYALI"/>
    <s v="UCAYALI"/>
    <s v="ATALAYA"/>
    <s v="RAYMONDI"/>
    <n v="0"/>
    <x v="0"/>
    <n v="0"/>
    <x v="0"/>
    <n v="0"/>
    <x v="0"/>
    <x v="0"/>
    <n v="37.58"/>
    <n v="3.7579999999999995E-2"/>
    <m/>
    <n v="4.5454545454545456E-2"/>
    <n v="2.7272727272727271E-2"/>
    <n v="7.6479999999999997"/>
    <n v="0"/>
    <n v="23"/>
    <s v="BASE DE DATOS"/>
    <m/>
  </r>
  <r>
    <s v="20"/>
    <x v="1"/>
    <s v="UCAYAL"/>
    <s v="23201005"/>
    <s v="23201005"/>
    <x v="0"/>
    <s v="CUMMINS"/>
    <s v="S"/>
    <n v="1"/>
    <n v="0.9"/>
    <n v="17.855"/>
    <n v="2.1030000000000002"/>
    <n v="19.957999999999998"/>
    <n v="0"/>
    <n v="33"/>
    <n v="0"/>
    <n v="0"/>
    <m/>
    <x v="0"/>
    <s v="UCAYAL23201005CUMMINSEL"/>
    <s v="Electro Ucayali S.A."/>
    <x v="0"/>
    <x v="0"/>
    <s v="C. T. ATALAYA"/>
    <x v="0"/>
    <x v="0"/>
    <x v="0"/>
    <x v="2"/>
    <x v="0"/>
    <s v="Instalado"/>
    <s v="Operativo"/>
    <s v="Distribuidora"/>
    <x v="0"/>
    <x v="0"/>
    <x v="0"/>
    <x v="0"/>
    <s v="Estatal"/>
    <s v="UCAYALI"/>
    <s v="UCAYALI"/>
    <s v="ATALAYA"/>
    <s v="ATALAYA"/>
    <n v="0"/>
    <x v="0"/>
    <n v="0"/>
    <x v="0"/>
    <n v="0"/>
    <x v="0"/>
    <x v="0"/>
    <n v="19.957999999999998"/>
    <n v="1.9958E-2"/>
    <m/>
    <n v="8.3333333333333329E-2"/>
    <n v="7.4999999999999997E-2"/>
    <n v="7.6479999999999997"/>
    <n v="3.5527136788005009E-15"/>
    <n v="23"/>
    <s v="BASE DE DATOS"/>
    <m/>
  </r>
  <r>
    <s v="20"/>
    <x v="1"/>
    <s v="UCAYAL"/>
    <s v="33006895"/>
    <s v="33006895"/>
    <x v="0"/>
    <s v="WARTSILA 1"/>
    <s v="N"/>
    <n v="6.34"/>
    <n v="0"/>
    <n v="0"/>
    <n v="0"/>
    <n v="0"/>
    <n v="0"/>
    <n v="0"/>
    <n v="0"/>
    <n v="0"/>
    <m/>
    <x v="1"/>
    <s v="UCAYAL33006895WARTSILA 1EL"/>
    <s v="Electro Ucayali S.A."/>
    <x v="0"/>
    <x v="0"/>
    <s v="C.T. DIESEL"/>
    <x v="2"/>
    <x v="0"/>
    <x v="0"/>
    <x v="7"/>
    <x v="0"/>
    <s v="Instalado"/>
    <s v="Inoperativo"/>
    <s v="Distribuidora"/>
    <x v="0"/>
    <x v="1"/>
    <x v="0"/>
    <x v="0"/>
    <s v="Estatal"/>
    <s v="UCAYALI"/>
    <s v="UCAYALI"/>
    <s v="CRNL. PORTILLO"/>
    <s v="YARINACOCHAS"/>
    <n v="0"/>
    <x v="0"/>
    <n v="0"/>
    <x v="0"/>
    <n v="0"/>
    <x v="0"/>
    <x v="0"/>
    <n v="0"/>
    <n v="0"/>
    <m/>
    <s v="-"/>
    <s v="-"/>
    <s v="-"/>
    <n v="0"/>
    <n v="23"/>
    <s v="BASE DE DATOS"/>
    <m/>
  </r>
  <r>
    <s v="20"/>
    <x v="1"/>
    <s v="UCAYAL"/>
    <s v="33006895"/>
    <s v="33006895"/>
    <x v="0"/>
    <s v="WARTSILA 2"/>
    <s v="N"/>
    <n v="6.34"/>
    <n v="0"/>
    <n v="0"/>
    <n v="0"/>
    <n v="0"/>
    <n v="0"/>
    <n v="0"/>
    <n v="0"/>
    <n v="0"/>
    <m/>
    <x v="1"/>
    <s v="UCAYAL33006895WARTSILA 2EL"/>
    <s v="Electro Ucayali S.A."/>
    <x v="0"/>
    <x v="0"/>
    <s v="C.T. DIESEL"/>
    <x v="2"/>
    <x v="0"/>
    <x v="0"/>
    <x v="8"/>
    <x v="0"/>
    <s v="Instalado"/>
    <s v="Inoperativo"/>
    <s v="Distribuidora"/>
    <x v="0"/>
    <x v="1"/>
    <x v="0"/>
    <x v="0"/>
    <s v="Estatal"/>
    <s v="UCAYALI"/>
    <s v="UCAYALI"/>
    <s v="CRNL. PORTILLO"/>
    <s v="YARINACOCHAS"/>
    <n v="0"/>
    <x v="0"/>
    <n v="0"/>
    <x v="0"/>
    <n v="0"/>
    <x v="0"/>
    <x v="0"/>
    <n v="0"/>
    <n v="0"/>
    <m/>
    <s v="-"/>
    <s v="-"/>
    <s v="-"/>
    <n v="0"/>
    <n v="23"/>
    <s v="BASE DE DATOS"/>
    <m/>
  </r>
  <r>
    <s v="20"/>
    <x v="1"/>
    <s v="UCAYAL"/>
    <s v="33006895"/>
    <s v="33006895"/>
    <x v="0"/>
    <s v="WARTSILA 3"/>
    <s v="N"/>
    <n v="6.34"/>
    <n v="0"/>
    <n v="0"/>
    <n v="0"/>
    <n v="0"/>
    <n v="0"/>
    <n v="0"/>
    <n v="0"/>
    <n v="0"/>
    <m/>
    <x v="1"/>
    <s v="UCAYAL33006895WARTSILA 3EL"/>
    <s v="Electro Ucayali S.A."/>
    <x v="0"/>
    <x v="0"/>
    <s v="C.T. DIESEL"/>
    <x v="2"/>
    <x v="0"/>
    <x v="0"/>
    <x v="9"/>
    <x v="0"/>
    <s v="Instalado"/>
    <s v="Inoperativo"/>
    <s v="Distribuidora"/>
    <x v="0"/>
    <x v="1"/>
    <x v="0"/>
    <x v="0"/>
    <s v="Estatal"/>
    <s v="UCAYALI"/>
    <s v="UCAYALI"/>
    <s v="CRNL. PORTILLO"/>
    <s v="YARINACOCHAS"/>
    <n v="0"/>
    <x v="0"/>
    <n v="0"/>
    <x v="0"/>
    <n v="0"/>
    <x v="0"/>
    <x v="0"/>
    <n v="0"/>
    <n v="0"/>
    <m/>
    <s v="-"/>
    <s v="-"/>
    <s v="-"/>
    <n v="0"/>
    <n v="23"/>
    <s v="BASE DE DATOS"/>
    <m/>
  </r>
  <r>
    <s v="20"/>
    <x v="1"/>
    <s v="UCAYAL"/>
    <s v="33006895"/>
    <s v="33006895"/>
    <x v="0"/>
    <s v="WARTSILA 4"/>
    <s v="N"/>
    <n v="6.34"/>
    <n v="0"/>
    <n v="0"/>
    <n v="0"/>
    <n v="0"/>
    <n v="0"/>
    <n v="0"/>
    <n v="0"/>
    <n v="0"/>
    <m/>
    <x v="1"/>
    <s v="UCAYAL33006895WARTSILA 4EL"/>
    <s v="Electro Ucayali S.A."/>
    <x v="0"/>
    <x v="0"/>
    <s v="C.T. DIESEL"/>
    <x v="2"/>
    <x v="0"/>
    <x v="0"/>
    <x v="10"/>
    <x v="0"/>
    <s v="Instalado"/>
    <s v="Inoperativo"/>
    <s v="Distribuidora"/>
    <x v="0"/>
    <x v="1"/>
    <x v="0"/>
    <x v="0"/>
    <s v="Estatal"/>
    <s v="UCAYALI"/>
    <s v="UCAYALI"/>
    <s v="CRNL. PORTILLO"/>
    <s v="YARINACOCHAS"/>
    <n v="0"/>
    <x v="0"/>
    <n v="0"/>
    <x v="0"/>
    <n v="0"/>
    <x v="0"/>
    <x v="0"/>
    <n v="0"/>
    <n v="0"/>
    <m/>
    <s v="-"/>
    <s v="-"/>
    <s v="-"/>
    <n v="0"/>
    <n v="23"/>
    <s v="BASE DE DATOS"/>
    <m/>
  </r>
  <r>
    <s v="20"/>
    <x v="1"/>
    <s v="UCAYAL"/>
    <s v="53023614"/>
    <s v="53023614"/>
    <x v="0"/>
    <s v="FERRENERGY"/>
    <s v="N"/>
    <n v="11"/>
    <n v="0"/>
    <n v="0"/>
    <n v="0"/>
    <n v="0"/>
    <n v="0"/>
    <n v="0"/>
    <n v="0"/>
    <n v="0"/>
    <m/>
    <x v="1"/>
    <s v="UCAYAL53023614FERRENERGYEL"/>
    <s v="Electro Ucayali S.A."/>
    <x v="0"/>
    <x v="0"/>
    <s v="C.T. de Emergencia Pucallpa"/>
    <x v="3"/>
    <x v="0"/>
    <x v="0"/>
    <x v="11"/>
    <x v="0"/>
    <s v="Instalado"/>
    <s v="Inoperativo"/>
    <s v="Distribuidora"/>
    <x v="0"/>
    <x v="0"/>
    <x v="0"/>
    <x v="0"/>
    <s v="Estatal"/>
    <s v="UCAYALI"/>
    <s v="UCAYALI"/>
    <s v="CRNL. PORTILLO"/>
    <s v="CALLERÍA"/>
    <n v="0"/>
    <x v="0"/>
    <n v="0"/>
    <x v="0"/>
    <n v="0"/>
    <x v="0"/>
    <x v="0"/>
    <n v="0"/>
    <n v="0"/>
    <m/>
    <s v="-"/>
    <s v="-"/>
    <s v="-"/>
    <n v="0"/>
    <n v="23"/>
    <s v="BASE DE DATOS"/>
    <m/>
  </r>
  <r>
    <s v="20"/>
    <x v="1"/>
    <s v="UCAYAL"/>
    <s v="53027019"/>
    <s v="53027019"/>
    <x v="0"/>
    <s v="PERKINS-MP-2251"/>
    <s v="S"/>
    <n v="0.2"/>
    <n v="0.19600000000000001"/>
    <n v="10.342000000000001"/>
    <n v="14.956"/>
    <n v="25.297999999999998"/>
    <n v="0"/>
    <n v="449"/>
    <n v="0"/>
    <n v="24"/>
    <m/>
    <x v="0"/>
    <s v="UCAYAL53027019PERKINS-MP-2251EL"/>
    <s v="Electro Ucayali S.A."/>
    <x v="0"/>
    <x v="0"/>
    <s v="C. T. PURUS"/>
    <x v="1"/>
    <x v="0"/>
    <x v="0"/>
    <x v="6"/>
    <x v="0"/>
    <s v="Instalado"/>
    <s v="Operativo"/>
    <s v="Distribuidora"/>
    <x v="0"/>
    <x v="0"/>
    <x v="0"/>
    <x v="0"/>
    <s v="Estatal"/>
    <s v="UCAYALI"/>
    <s v="UCAYALI"/>
    <s v="PURUS"/>
    <s v="PURUS"/>
    <s v="PUERTO ESPERANZA"/>
    <x v="0"/>
    <n v="0"/>
    <x v="0"/>
    <n v="0"/>
    <x v="0"/>
    <x v="0"/>
    <n v="25.297999999999998"/>
    <n v="2.5297999999999998E-2"/>
    <m/>
    <n v="1.5384615384615385E-2"/>
    <n v="1.3846153846153845E-2"/>
    <n v="7.6479999999999997"/>
    <n v="3.5527136788005009E-15"/>
    <n v="23"/>
    <s v="BASE DE DATOS"/>
    <m/>
  </r>
  <r>
    <s v="20"/>
    <x v="1"/>
    <s v="UCAYAL"/>
    <s v="53027019"/>
    <s v="53027019"/>
    <x v="0"/>
    <s v="PERKINS-HCI434D1L"/>
    <s v="S"/>
    <n v="0.316"/>
    <n v="0.3"/>
    <n v="0"/>
    <n v="0"/>
    <n v="0"/>
    <n v="0"/>
    <n v="0"/>
    <n v="0"/>
    <n v="0"/>
    <m/>
    <x v="0"/>
    <s v="UCAYAL53027019PERKINS-HCI434D1LEL"/>
    <s v="Electro Ucayali S.A."/>
    <x v="0"/>
    <x v="0"/>
    <s v="C. T. PURUS"/>
    <x v="1"/>
    <x v="0"/>
    <x v="0"/>
    <x v="5"/>
    <x v="0"/>
    <s v="Instalado"/>
    <s v="Operativo"/>
    <s v="Distribuidora"/>
    <x v="0"/>
    <x v="0"/>
    <x v="0"/>
    <x v="0"/>
    <s v="Estatal"/>
    <s v="UCAYALI"/>
    <s v="UCAYALI"/>
    <s v="PURUS"/>
    <s v="PURUS"/>
    <s v="PUERTO ESPERANZA"/>
    <x v="0"/>
    <n v="0"/>
    <x v="0"/>
    <n v="0"/>
    <x v="0"/>
    <x v="0"/>
    <n v="0"/>
    <n v="0"/>
    <m/>
    <n v="2.6333333333333334E-2"/>
    <n v="2.4999999999999998E-2"/>
    <n v="7.6479999999999997"/>
    <n v="0"/>
    <n v="23"/>
    <s v="BASE DE DATOS"/>
    <m/>
  </r>
  <r>
    <s v="20"/>
    <x v="1"/>
    <s v="UCAYAL"/>
    <s v="53027019"/>
    <s v="53027019"/>
    <x v="0"/>
    <s v="PERKINS-MP-2251"/>
    <s v="S"/>
    <n v="0.2"/>
    <n v="0.19600000000000001"/>
    <n v="10.342000000000001"/>
    <n v="14.956"/>
    <n v="25.297999999999998"/>
    <n v="0"/>
    <n v="449"/>
    <n v="14"/>
    <n v="24"/>
    <m/>
    <x v="0"/>
    <s v="UCAYAL53027019PERKINS-MP-2251EL"/>
    <s v="Electro Ucayali S.A."/>
    <x v="0"/>
    <x v="0"/>
    <s v="C. T. PURUS"/>
    <x v="1"/>
    <x v="0"/>
    <x v="0"/>
    <x v="6"/>
    <x v="0"/>
    <s v="Instalado"/>
    <s v="Operativo"/>
    <s v="Distribuidora"/>
    <x v="0"/>
    <x v="0"/>
    <x v="0"/>
    <x v="0"/>
    <s v="Estatal"/>
    <s v="UCAYALI"/>
    <s v="UCAYALI"/>
    <s v="PURUS"/>
    <s v="PURUS"/>
    <s v="PUERTO ESPERANZA"/>
    <x v="0"/>
    <n v="0"/>
    <x v="0"/>
    <n v="0"/>
    <x v="0"/>
    <x v="0"/>
    <n v="25.297999999999998"/>
    <n v="2.5297999999999998E-2"/>
    <m/>
    <n v="1.5384615384615385E-2"/>
    <n v="1.3846153846153845E-2"/>
    <n v="7.6479999999999997"/>
    <n v="3.5527136788005009E-15"/>
    <n v="23"/>
    <s v="BASE DE DATOS"/>
    <m/>
  </r>
  <r>
    <s v="20"/>
    <x v="2"/>
    <s v="UCAYAL"/>
    <s v="23201005"/>
    <s v="23201005"/>
    <x v="0"/>
    <s v="CAT 3406B"/>
    <s v="N"/>
    <n v="0.32"/>
    <n v="0"/>
    <n v="0"/>
    <n v="0"/>
    <n v="0"/>
    <n v="0"/>
    <n v="0"/>
    <n v="0"/>
    <n v="0"/>
    <m/>
    <x v="0"/>
    <s v="UCAYAL23201005CAT 3406BEL"/>
    <s v="Electro Ucayali S.A."/>
    <x v="0"/>
    <x v="0"/>
    <s v="C. T. ATALAYA"/>
    <x v="0"/>
    <x v="0"/>
    <x v="0"/>
    <x v="0"/>
    <x v="0"/>
    <s v="Instalado"/>
    <s v="Operativo"/>
    <s v="Distribuidora"/>
    <x v="0"/>
    <x v="0"/>
    <x v="0"/>
    <x v="0"/>
    <s v="Estatal"/>
    <s v="UCAYALI"/>
    <s v="UCAYALI"/>
    <s v="ATALAYA"/>
    <s v="RAYMONDI"/>
    <n v="0"/>
    <x v="0"/>
    <n v="0"/>
    <x v="0"/>
    <n v="0"/>
    <x v="0"/>
    <x v="0"/>
    <n v="0"/>
    <n v="0"/>
    <m/>
    <n v="2.6666666666666668E-2"/>
    <n v="0"/>
    <n v="7.6479999999999997"/>
    <n v="0"/>
    <n v="23"/>
    <s v="BASE DE DATOS"/>
    <m/>
  </r>
  <r>
    <s v="20"/>
    <x v="2"/>
    <s v="UCAYAL"/>
    <s v="23201005"/>
    <s v="23201005"/>
    <x v="0"/>
    <s v="CAT 3512"/>
    <s v="S"/>
    <n v="0.5"/>
    <n v="0.3"/>
    <n v="14.760999999999999"/>
    <n v="17.59"/>
    <n v="32.350999999999999"/>
    <n v="0"/>
    <n v="274"/>
    <n v="0"/>
    <n v="75"/>
    <m/>
    <x v="0"/>
    <s v="UCAYAL23201005CAT 3512EL"/>
    <s v="Electro Ucayali S.A."/>
    <x v="0"/>
    <x v="0"/>
    <s v="C. T. ATALAYA"/>
    <x v="0"/>
    <x v="0"/>
    <x v="0"/>
    <x v="1"/>
    <x v="0"/>
    <s v="Instalado"/>
    <s v="Operativo"/>
    <s v="Distribuidora"/>
    <x v="0"/>
    <x v="0"/>
    <x v="0"/>
    <x v="0"/>
    <s v="Estatal"/>
    <s v="UCAYALI"/>
    <s v="UCAYALI"/>
    <s v="ATALAYA"/>
    <s v="RAYMONDI"/>
    <n v="0"/>
    <x v="0"/>
    <n v="0"/>
    <x v="0"/>
    <n v="0"/>
    <x v="0"/>
    <x v="0"/>
    <n v="32.350999999999999"/>
    <n v="3.2350999999999998E-2"/>
    <m/>
    <n v="4.5454545454545456E-2"/>
    <n v="2.7272727272727271E-2"/>
    <n v="7.6479999999999997"/>
    <n v="0"/>
    <n v="23"/>
    <s v="BASE DE DATOS"/>
    <m/>
  </r>
  <r>
    <s v="20"/>
    <x v="2"/>
    <s v="UCAYAL"/>
    <s v="23201005"/>
    <s v="23201005"/>
    <x v="0"/>
    <s v="CUMMINS"/>
    <s v="S"/>
    <n v="1"/>
    <n v="0.9"/>
    <n v="20.125"/>
    <n v="1.272"/>
    <n v="21.396999999999998"/>
    <n v="0"/>
    <n v="36"/>
    <n v="0"/>
    <n v="0"/>
    <m/>
    <x v="0"/>
    <s v="UCAYAL23201005CUMMINSEL"/>
    <s v="Electro Ucayali S.A."/>
    <x v="0"/>
    <x v="0"/>
    <s v="C. T. ATALAYA"/>
    <x v="0"/>
    <x v="0"/>
    <x v="0"/>
    <x v="2"/>
    <x v="0"/>
    <s v="Instalado"/>
    <s v="Operativo"/>
    <s v="Distribuidora"/>
    <x v="0"/>
    <x v="0"/>
    <x v="0"/>
    <x v="0"/>
    <s v="Estatal"/>
    <s v="UCAYALI"/>
    <s v="UCAYALI"/>
    <s v="ATALAYA"/>
    <s v="ATALAYA"/>
    <n v="0"/>
    <x v="0"/>
    <n v="0"/>
    <x v="0"/>
    <n v="0"/>
    <x v="0"/>
    <x v="0"/>
    <n v="21.396999999999998"/>
    <n v="2.1396999999999999E-2"/>
    <m/>
    <n v="8.3333333333333329E-2"/>
    <n v="7.4999999999999997E-2"/>
    <n v="7.6479999999999997"/>
    <n v="0"/>
    <n v="23"/>
    <s v="BASE DE DATOS"/>
    <m/>
  </r>
  <r>
    <s v="20"/>
    <x v="2"/>
    <s v="UCAYAL"/>
    <s v="23201005"/>
    <s v="23201005"/>
    <x v="0"/>
    <s v="CAT 3412C-I"/>
    <s v="S"/>
    <n v="0.59099999999999997"/>
    <n v="0.5"/>
    <n v="2.3740000000000001"/>
    <n v="24.225999999999999"/>
    <n v="26.6"/>
    <n v="0"/>
    <n v="82"/>
    <n v="0"/>
    <n v="0"/>
    <m/>
    <x v="0"/>
    <s v="UCAYAL23201005CAT 3412C-IEL"/>
    <s v="Electro Ucayali S.A."/>
    <x v="0"/>
    <x v="0"/>
    <s v="C. T. ATALAYA"/>
    <x v="0"/>
    <x v="0"/>
    <x v="0"/>
    <x v="3"/>
    <x v="0"/>
    <s v="Instalado"/>
    <s v="Operativo"/>
    <s v="Distribuidora"/>
    <x v="0"/>
    <x v="0"/>
    <x v="0"/>
    <x v="0"/>
    <s v="Estatal"/>
    <s v="UCAYALI"/>
    <s v="UCAYALI"/>
    <s v="ATALAYA"/>
    <s v="ATALAYA"/>
    <n v="0"/>
    <x v="0"/>
    <n v="0"/>
    <x v="0"/>
    <n v="0"/>
    <x v="0"/>
    <x v="0"/>
    <n v="26.6"/>
    <n v="2.6600000000000002E-2"/>
    <m/>
    <n v="4.9249999999999995E-2"/>
    <n v="4.1666666666666664E-2"/>
    <n v="7.6479999999999997"/>
    <n v="-3.5527136788005009E-15"/>
    <n v="23"/>
    <s v="BASE DE DATOS"/>
    <m/>
  </r>
  <r>
    <s v="20"/>
    <x v="2"/>
    <s v="UCAYAL"/>
    <s v="23201005"/>
    <s v="23201005"/>
    <x v="0"/>
    <s v="CAT 3412C-II"/>
    <s v="S"/>
    <n v="0.59099999999999997"/>
    <n v="0.5"/>
    <n v="37.146999999999998"/>
    <n v="18.481000000000002"/>
    <n v="55.628"/>
    <n v="0"/>
    <n v="288"/>
    <n v="0"/>
    <n v="0"/>
    <m/>
    <x v="0"/>
    <s v="UCAYAL23201005CAT 3412C-IIEL"/>
    <s v="Electro Ucayali S.A."/>
    <x v="0"/>
    <x v="0"/>
    <s v="C. T. ATALAYA"/>
    <x v="0"/>
    <x v="0"/>
    <x v="0"/>
    <x v="4"/>
    <x v="0"/>
    <s v="Instalado"/>
    <s v="Operativo"/>
    <s v="Distribuidora"/>
    <x v="0"/>
    <x v="0"/>
    <x v="0"/>
    <x v="0"/>
    <s v="Estatal"/>
    <s v="UCAYALI"/>
    <s v="UCAYALI"/>
    <s v="ATALAYA"/>
    <s v="ATALAYA"/>
    <n v="0"/>
    <x v="0"/>
    <n v="0"/>
    <x v="0"/>
    <n v="0"/>
    <x v="0"/>
    <x v="0"/>
    <n v="55.628"/>
    <n v="5.5627999999999997E-2"/>
    <m/>
    <n v="4.9249999999999995E-2"/>
    <n v="4.1666666666666664E-2"/>
    <n v="7.6479999999999997"/>
    <n v="0"/>
    <n v="23"/>
    <s v="BASE DE DATOS"/>
    <m/>
  </r>
  <r>
    <s v="20"/>
    <x v="2"/>
    <s v="UCAYAL"/>
    <s v="33006895"/>
    <s v="33006895"/>
    <x v="0"/>
    <s v="WARTSILA 1"/>
    <s v="N"/>
    <n v="6.34"/>
    <n v="0"/>
    <n v="0"/>
    <n v="0"/>
    <n v="0"/>
    <n v="0"/>
    <n v="0"/>
    <n v="0"/>
    <n v="0"/>
    <m/>
    <x v="1"/>
    <s v="UCAYAL33006895WARTSILA 1EL"/>
    <s v="Electro Ucayali S.A."/>
    <x v="0"/>
    <x v="0"/>
    <s v="C.T. DIESEL"/>
    <x v="2"/>
    <x v="0"/>
    <x v="0"/>
    <x v="7"/>
    <x v="0"/>
    <s v="Instalado"/>
    <s v="Inoperativo"/>
    <s v="Distribuidora"/>
    <x v="0"/>
    <x v="1"/>
    <x v="0"/>
    <x v="0"/>
    <s v="Estatal"/>
    <s v="UCAYALI"/>
    <s v="UCAYALI"/>
    <s v="CRNL. PORTILLO"/>
    <s v="YARINACOCHAS"/>
    <n v="0"/>
    <x v="0"/>
    <n v="0"/>
    <x v="0"/>
    <n v="0"/>
    <x v="0"/>
    <x v="0"/>
    <n v="0"/>
    <n v="0"/>
    <m/>
    <s v="-"/>
    <s v="-"/>
    <s v="-"/>
    <n v="0"/>
    <n v="23"/>
    <s v="BASE DE DATOS"/>
    <m/>
  </r>
  <r>
    <s v="20"/>
    <x v="2"/>
    <s v="UCAYAL"/>
    <s v="33006895"/>
    <s v="33006895"/>
    <x v="0"/>
    <s v="WARTSILA 2"/>
    <s v="N"/>
    <n v="6.34"/>
    <n v="0"/>
    <n v="0"/>
    <n v="0"/>
    <n v="0"/>
    <n v="0"/>
    <n v="0"/>
    <n v="0"/>
    <n v="0"/>
    <m/>
    <x v="1"/>
    <s v="UCAYAL33006895WARTSILA 2EL"/>
    <s v="Electro Ucayali S.A."/>
    <x v="0"/>
    <x v="0"/>
    <s v="C.T. DIESEL"/>
    <x v="2"/>
    <x v="0"/>
    <x v="0"/>
    <x v="8"/>
    <x v="0"/>
    <s v="Instalado"/>
    <s v="Inoperativo"/>
    <s v="Distribuidora"/>
    <x v="0"/>
    <x v="1"/>
    <x v="0"/>
    <x v="0"/>
    <s v="Estatal"/>
    <s v="UCAYALI"/>
    <s v="UCAYALI"/>
    <s v="CRNL. PORTILLO"/>
    <s v="YARINACOCHAS"/>
    <n v="0"/>
    <x v="0"/>
    <n v="0"/>
    <x v="0"/>
    <n v="0"/>
    <x v="0"/>
    <x v="0"/>
    <n v="0"/>
    <n v="0"/>
    <m/>
    <s v="-"/>
    <s v="-"/>
    <s v="-"/>
    <n v="0"/>
    <n v="23"/>
    <s v="BASE DE DATOS"/>
    <m/>
  </r>
  <r>
    <s v="20"/>
    <x v="2"/>
    <s v="UCAYAL"/>
    <s v="33006895"/>
    <s v="33006895"/>
    <x v="0"/>
    <s v="WARTSILA 3"/>
    <s v="N"/>
    <n v="6.34"/>
    <n v="0"/>
    <n v="0"/>
    <n v="0"/>
    <n v="0"/>
    <n v="0"/>
    <n v="0"/>
    <n v="0"/>
    <n v="0"/>
    <m/>
    <x v="1"/>
    <s v="UCAYAL33006895WARTSILA 3EL"/>
    <s v="Electro Ucayali S.A."/>
    <x v="0"/>
    <x v="0"/>
    <s v="C.T. DIESEL"/>
    <x v="2"/>
    <x v="0"/>
    <x v="0"/>
    <x v="9"/>
    <x v="0"/>
    <s v="Instalado"/>
    <s v="Inoperativo"/>
    <s v="Distribuidora"/>
    <x v="0"/>
    <x v="1"/>
    <x v="0"/>
    <x v="0"/>
    <s v="Estatal"/>
    <s v="UCAYALI"/>
    <s v="UCAYALI"/>
    <s v="CRNL. PORTILLO"/>
    <s v="YARINACOCHAS"/>
    <n v="0"/>
    <x v="0"/>
    <n v="0"/>
    <x v="0"/>
    <n v="0"/>
    <x v="0"/>
    <x v="0"/>
    <n v="0"/>
    <n v="0"/>
    <m/>
    <s v="-"/>
    <s v="-"/>
    <s v="-"/>
    <n v="0"/>
    <n v="23"/>
    <s v="BASE DE DATOS"/>
    <m/>
  </r>
  <r>
    <s v="20"/>
    <x v="2"/>
    <s v="UCAYAL"/>
    <s v="33006895"/>
    <s v="33006895"/>
    <x v="0"/>
    <s v="WARTSILA 4"/>
    <s v="N"/>
    <n v="6.34"/>
    <n v="0"/>
    <n v="0"/>
    <n v="0"/>
    <n v="0"/>
    <n v="0"/>
    <n v="0"/>
    <n v="0"/>
    <n v="0"/>
    <m/>
    <x v="1"/>
    <s v="UCAYAL33006895WARTSILA 4EL"/>
    <s v="Electro Ucayali S.A."/>
    <x v="0"/>
    <x v="0"/>
    <s v="C.T. DIESEL"/>
    <x v="2"/>
    <x v="0"/>
    <x v="0"/>
    <x v="10"/>
    <x v="0"/>
    <s v="Instalado"/>
    <s v="Inoperativo"/>
    <s v="Distribuidora"/>
    <x v="0"/>
    <x v="1"/>
    <x v="0"/>
    <x v="0"/>
    <s v="Estatal"/>
    <s v="UCAYALI"/>
    <s v="UCAYALI"/>
    <s v="CRNL. PORTILLO"/>
    <s v="YARINACOCHAS"/>
    <n v="0"/>
    <x v="0"/>
    <n v="0"/>
    <x v="0"/>
    <n v="0"/>
    <x v="0"/>
    <x v="0"/>
    <n v="0"/>
    <n v="0"/>
    <m/>
    <s v="-"/>
    <s v="-"/>
    <s v="-"/>
    <n v="0"/>
    <n v="23"/>
    <s v="BASE DE DATOS"/>
    <m/>
  </r>
  <r>
    <s v="20"/>
    <x v="2"/>
    <s v="UCAYAL"/>
    <s v="53023614"/>
    <s v="53023614"/>
    <x v="0"/>
    <s v="FERRENERGY"/>
    <s v="N"/>
    <n v="11"/>
    <n v="0"/>
    <n v="0"/>
    <n v="0"/>
    <n v="0"/>
    <n v="0"/>
    <n v="0"/>
    <n v="0"/>
    <n v="0"/>
    <m/>
    <x v="1"/>
    <s v="UCAYAL53023614FERRENERGYEL"/>
    <s v="Electro Ucayali S.A."/>
    <x v="0"/>
    <x v="0"/>
    <s v="C.T. de Emergencia Pucallpa"/>
    <x v="3"/>
    <x v="0"/>
    <x v="0"/>
    <x v="11"/>
    <x v="0"/>
    <s v="Instalado"/>
    <s v="Inoperativo"/>
    <s v="Distribuidora"/>
    <x v="0"/>
    <x v="0"/>
    <x v="0"/>
    <x v="0"/>
    <s v="Estatal"/>
    <s v="UCAYALI"/>
    <s v="UCAYALI"/>
    <s v="CRNL. PORTILLO"/>
    <s v="CALLERÍA"/>
    <n v="0"/>
    <x v="0"/>
    <n v="0"/>
    <x v="0"/>
    <n v="0"/>
    <x v="0"/>
    <x v="0"/>
    <n v="0"/>
    <n v="0"/>
    <m/>
    <s v="-"/>
    <s v="-"/>
    <s v="-"/>
    <n v="0"/>
    <n v="23"/>
    <s v="BASE DE DATOS"/>
    <m/>
  </r>
  <r>
    <s v="20"/>
    <x v="2"/>
    <s v="UCAYAL"/>
    <s v="53027019"/>
    <s v="53027019"/>
    <x v="0"/>
    <s v="PERKINS-HCI434D1L"/>
    <s v="S"/>
    <n v="0.316"/>
    <n v="0.3"/>
    <n v="1.3680000000000001"/>
    <n v="2.056"/>
    <n v="3.4239999999999999"/>
    <n v="0"/>
    <n v="64"/>
    <n v="0"/>
    <n v="0"/>
    <m/>
    <x v="0"/>
    <s v="UCAYAL53027019PERKINS-HCI434D1LEL"/>
    <s v="Electro Ucayali S.A."/>
    <x v="0"/>
    <x v="0"/>
    <s v="C. T. PURUS"/>
    <x v="1"/>
    <x v="0"/>
    <x v="0"/>
    <x v="5"/>
    <x v="0"/>
    <s v="Instalado"/>
    <s v="Operativo"/>
    <s v="Distribuidora"/>
    <x v="0"/>
    <x v="0"/>
    <x v="0"/>
    <x v="0"/>
    <s v="Estatal"/>
    <s v="UCAYALI"/>
    <s v="UCAYALI"/>
    <s v="PURUS"/>
    <s v="PURUS"/>
    <s v="PUERTO ESPERANZA"/>
    <x v="0"/>
    <n v="0"/>
    <x v="0"/>
    <n v="0"/>
    <x v="0"/>
    <x v="0"/>
    <n v="3.4239999999999999"/>
    <n v="3.424E-3"/>
    <m/>
    <n v="2.6333333333333334E-2"/>
    <n v="2.4999999999999998E-2"/>
    <n v="7.6479999999999997"/>
    <n v="4.4408920985006262E-16"/>
    <n v="23"/>
    <s v="BASE DE DATOS"/>
    <m/>
  </r>
  <r>
    <s v="20"/>
    <x v="2"/>
    <s v="UCAYAL"/>
    <s v="53027019"/>
    <s v="53027019"/>
    <x v="0"/>
    <s v="PERKINS-MP-2251"/>
    <s v="S"/>
    <n v="0.2"/>
    <n v="0.19600000000000001"/>
    <n v="9.65"/>
    <n v="11.743"/>
    <n v="21.393000000000001"/>
    <n v="0"/>
    <n v="349"/>
    <n v="14"/>
    <n v="24"/>
    <m/>
    <x v="0"/>
    <s v="UCAYAL53027019PERKINS-MP-2251EL"/>
    <s v="Electro Ucayali S.A."/>
    <x v="0"/>
    <x v="0"/>
    <s v="C. T. PURUS"/>
    <x v="1"/>
    <x v="0"/>
    <x v="0"/>
    <x v="6"/>
    <x v="0"/>
    <s v="Instalado"/>
    <s v="Operativo"/>
    <s v="Distribuidora"/>
    <x v="0"/>
    <x v="0"/>
    <x v="0"/>
    <x v="0"/>
    <s v="Estatal"/>
    <s v="UCAYALI"/>
    <s v="UCAYALI"/>
    <s v="PURUS"/>
    <s v="PURUS"/>
    <s v="PUERTO ESPERANZA"/>
    <x v="0"/>
    <n v="0"/>
    <x v="0"/>
    <n v="0"/>
    <x v="0"/>
    <x v="0"/>
    <n v="21.393000000000001"/>
    <n v="2.1393000000000002E-2"/>
    <m/>
    <n v="1.5384615384615385E-2"/>
    <n v="1.3846153846153845E-2"/>
    <n v="7.6479999999999997"/>
    <n v="0"/>
    <n v="23"/>
    <s v="BASE DE DATOS"/>
    <m/>
  </r>
  <r>
    <s v="20"/>
    <x v="1"/>
    <s v="ENEDIS"/>
    <s v="53014599"/>
    <s v="53014599"/>
    <x v="0"/>
    <s v="GRUPO PLACA ZQ-4288"/>
    <s v="S"/>
    <n v="0.17"/>
    <n v="0.15"/>
    <n v="6.2160000000000002"/>
    <n v="4.4589999999999996"/>
    <n v="10.675000000000001"/>
    <n v="0"/>
    <n v="146"/>
    <n v="0"/>
    <n v="0"/>
    <m/>
    <x v="0"/>
    <s v="ENEDIS53014599GRUPO PLACA ZQ-4288EL"/>
    <s v="ENEL Distribución Perú S.A.A."/>
    <x v="6"/>
    <x v="6"/>
    <s v="C. T. Ravira-Pacaraos"/>
    <x v="57"/>
    <x v="0"/>
    <x v="0"/>
    <x v="123"/>
    <x v="0"/>
    <s v="Instalado"/>
    <s v="Operativo"/>
    <s v="Distribuidora"/>
    <x v="0"/>
    <x v="0"/>
    <x v="0"/>
    <x v="0"/>
    <s v="Privado"/>
    <s v="LIMA"/>
    <s v="LIMA"/>
    <s v="HUARAL"/>
    <s v="PACARAOS"/>
    <n v="0"/>
    <x v="0"/>
    <n v="0"/>
    <x v="0"/>
    <n v="0"/>
    <x v="0"/>
    <x v="0"/>
    <n v="10.675000000000001"/>
    <n v="1.0675E-2"/>
    <m/>
    <n v="2.8333333333333335E-2"/>
    <n v="2.4999999999999998E-2"/>
    <n v="7.6479999999999997"/>
    <n v="0"/>
    <n v="43"/>
    <s v="BASE DE DATOS"/>
    <m/>
  </r>
  <r>
    <s v="20"/>
    <x v="1"/>
    <s v="ENEDIS"/>
    <s v="53014599"/>
    <s v="53014599"/>
    <x v="0"/>
    <s v="MODASA 515kW"/>
    <s v="S"/>
    <n v="0.46300000000000002"/>
    <n v="0.35"/>
    <n v="0.628"/>
    <n v="0"/>
    <n v="0.628"/>
    <n v="0"/>
    <n v="10.3"/>
    <n v="0"/>
    <n v="0"/>
    <m/>
    <x v="0"/>
    <s v="ENEDIS53014599MODASA 515kWEL"/>
    <s v="ENEL Distribución Perú S.A.A."/>
    <x v="6"/>
    <x v="6"/>
    <s v="C. T. Ravira-Pacaraos"/>
    <x v="57"/>
    <x v="0"/>
    <x v="0"/>
    <x v="152"/>
    <x v="0"/>
    <s v="Instalado"/>
    <s v="Operativo"/>
    <s v="Distribuidora"/>
    <x v="0"/>
    <x v="0"/>
    <x v="0"/>
    <x v="0"/>
    <s v="Privado"/>
    <s v="LIMA"/>
    <s v="LIMA"/>
    <s v="HUARAL"/>
    <s v="PACARAOS"/>
    <n v="0"/>
    <x v="0"/>
    <n v="0"/>
    <x v="0"/>
    <n v="0"/>
    <x v="0"/>
    <x v="0"/>
    <n v="0.628"/>
    <n v="6.2799999999999998E-4"/>
    <m/>
    <n v="5.7875000000000003E-2"/>
    <n v="4.3749999999999997E-2"/>
    <n v="7.6479999999999997"/>
    <n v="0"/>
    <n v="43"/>
    <s v="BASE DE DATOS"/>
    <m/>
  </r>
  <r>
    <s v="20"/>
    <x v="1"/>
    <s v="ELSM"/>
    <s v="53024517"/>
    <s v="53024517"/>
    <x v="0"/>
    <s v="G1"/>
    <s v="S"/>
    <n v="9.6"/>
    <n v="9.3409999999999993"/>
    <n v="1024.1300000000001"/>
    <n v="4096.53"/>
    <n v="5120.66"/>
    <n v="13.47"/>
    <n v="646.15"/>
    <n v="2.4500000000000002"/>
    <n v="220"/>
    <m/>
    <x v="0"/>
    <s v="ELSM53024517G1EL"/>
    <s v="Electro Sur Medio S. A."/>
    <x v="1"/>
    <x v="1"/>
    <s v="C.T. LUREN"/>
    <x v="5"/>
    <x v="0"/>
    <x v="0"/>
    <x v="13"/>
    <x v="0"/>
    <s v="Instalado"/>
    <s v="Operativo"/>
    <s v="Distribuidora"/>
    <x v="0"/>
    <x v="1"/>
    <x v="0"/>
    <x v="0"/>
    <s v="Privado"/>
    <s v="ICA"/>
    <s v="ICA"/>
    <s v="NAZCA"/>
    <n v="0"/>
    <n v="0"/>
    <x v="1"/>
    <n v="0"/>
    <x v="0"/>
    <n v="0"/>
    <x v="0"/>
    <x v="0"/>
    <n v="5120.66"/>
    <n v="5.12066"/>
    <m/>
    <n v="0.79999999999999993"/>
    <n v="0.77841666666666665"/>
    <n v="7.6479999999999997"/>
    <n v="0"/>
    <n v="19"/>
    <s v="BASE DE DATOS"/>
    <m/>
  </r>
  <r>
    <s v="20"/>
    <x v="1"/>
    <s v="ELSM"/>
    <s v="53024517"/>
    <s v="53024517"/>
    <x v="0"/>
    <s v="G2"/>
    <s v="S"/>
    <n v="9.6"/>
    <n v="9.3409999999999993"/>
    <n v="858.59"/>
    <n v="3434.36"/>
    <n v="4292.95"/>
    <n v="17.399999999999999"/>
    <n v="631.41"/>
    <n v="4.87"/>
    <n v="110"/>
    <m/>
    <x v="0"/>
    <s v="ELSM53024517G2EL"/>
    <s v="Electro Sur Medio S. A."/>
    <x v="1"/>
    <x v="1"/>
    <s v="C.T. LUREN"/>
    <x v="5"/>
    <x v="0"/>
    <x v="0"/>
    <x v="14"/>
    <x v="0"/>
    <s v="Instalado"/>
    <s v="Operativo"/>
    <s v="Distribuidora"/>
    <x v="0"/>
    <x v="1"/>
    <x v="0"/>
    <x v="0"/>
    <s v="Privado"/>
    <s v="ICA"/>
    <s v="ICA"/>
    <s v="NAZCA"/>
    <n v="0"/>
    <n v="0"/>
    <x v="1"/>
    <n v="0"/>
    <x v="0"/>
    <n v="0"/>
    <x v="0"/>
    <x v="0"/>
    <n v="4292.95"/>
    <n v="4.2929499999999994"/>
    <m/>
    <n v="0.79999999999999993"/>
    <n v="0.77841666666666665"/>
    <n v="7.6479999999999997"/>
    <n v="0"/>
    <n v="19"/>
    <s v="BASE DE DATOS"/>
    <m/>
  </r>
  <r>
    <s v="20"/>
    <x v="1"/>
    <s v="ELSM"/>
    <s v="XXXXXXXX"/>
    <s v="XXXXXXXX"/>
    <x v="0"/>
    <s v="G1"/>
    <s v="S"/>
    <n v="9.6"/>
    <n v="9.3409999999999993"/>
    <n v="436.48"/>
    <n v="1860.8"/>
    <n v="2297.2800000000002"/>
    <n v="75.19"/>
    <n v="293.12"/>
    <n v="159.82"/>
    <n v="55"/>
    <m/>
    <x v="0"/>
    <s v="ELSMXXXXXXXXG1EL"/>
    <s v="Electro Sur Medio S. A."/>
    <x v="1"/>
    <x v="1"/>
    <s v="C. T. Pedregal"/>
    <x v="6"/>
    <x v="0"/>
    <x v="0"/>
    <x v="13"/>
    <x v="0"/>
    <s v="Instalado"/>
    <s v="Operativo"/>
    <s v="Distribuidora"/>
    <x v="0"/>
    <x v="1"/>
    <x v="0"/>
    <x v="0"/>
    <s v="Privado"/>
    <s v="ICA"/>
    <s v="ICA"/>
    <s v="CHINCHA"/>
    <s v="ALTO LARAN"/>
    <n v="0"/>
    <x v="1"/>
    <n v="0"/>
    <x v="0"/>
    <n v="0"/>
    <x v="0"/>
    <x v="0"/>
    <n v="2297.2800000000002"/>
    <n v="2.2972800000000002"/>
    <m/>
    <n v="0.79999999999999993"/>
    <n v="0.77841666666666665"/>
    <n v="7.6479999999999997"/>
    <n v="-4.5474735088646412E-13"/>
    <n v="19"/>
    <s v="BASE DE DATOS"/>
    <m/>
  </r>
  <r>
    <s v="20"/>
    <x v="1"/>
    <s v="ELSM"/>
    <s v="XXXXXXXX"/>
    <s v="XXXXXXXX"/>
    <x v="0"/>
    <s v="G2"/>
    <s v="S"/>
    <n v="9.6"/>
    <n v="9.3409999999999993"/>
    <n v="859.67"/>
    <n v="3234"/>
    <n v="4093.67"/>
    <n v="0"/>
    <n v="493.47"/>
    <n v="0.26"/>
    <n v="165"/>
    <m/>
    <x v="0"/>
    <s v="ELSMXXXXXXXXG2EL"/>
    <s v="Electro Sur Medio S. A."/>
    <x v="1"/>
    <x v="1"/>
    <s v="C. T. Pedregal"/>
    <x v="6"/>
    <x v="0"/>
    <x v="0"/>
    <x v="14"/>
    <x v="0"/>
    <s v="Instalado"/>
    <s v="Operativo"/>
    <s v="Distribuidora"/>
    <x v="0"/>
    <x v="1"/>
    <x v="0"/>
    <x v="0"/>
    <s v="Privado"/>
    <s v="ICA"/>
    <s v="ICA"/>
    <s v="CHINCHA"/>
    <s v="ALTO LARAN"/>
    <n v="0"/>
    <x v="1"/>
    <n v="0"/>
    <x v="0"/>
    <n v="0"/>
    <x v="0"/>
    <x v="0"/>
    <n v="4093.67"/>
    <n v="4.0936700000000004"/>
    <m/>
    <n v="0.79999999999999993"/>
    <n v="0.77841666666666665"/>
    <n v="7.6479999999999997"/>
    <n v="0"/>
    <n v="19"/>
    <s v="BASE DE DATOS"/>
    <m/>
  </r>
  <r>
    <s v="20"/>
    <x v="1"/>
    <s v="ELSM"/>
    <s v="00000101"/>
    <s v="00000101"/>
    <x v="0"/>
    <s v="PERKINS"/>
    <s v="N"/>
    <n v="6.7000000000000004E-2"/>
    <n v="0"/>
    <n v="0"/>
    <n v="0"/>
    <n v="0"/>
    <n v="0"/>
    <n v="0"/>
    <n v="0"/>
    <n v="0"/>
    <m/>
    <x v="1"/>
    <s v="ELSM00000101PERKINSEL"/>
    <s v="Electro Sur Medio S. A."/>
    <x v="1"/>
    <x v="1"/>
    <s v="C. T. Tambo Quemado"/>
    <x v="4"/>
    <x v="0"/>
    <x v="0"/>
    <x v="12"/>
    <x v="0"/>
    <s v="Instalado"/>
    <s v="Inoperativo"/>
    <s v="Distribuidora"/>
    <x v="0"/>
    <x v="1"/>
    <x v="0"/>
    <x v="0"/>
    <s v="Privado"/>
    <s v="AYACUCHO"/>
    <s v="AYACUCHO"/>
    <s v="LUCANAS"/>
    <s v="LEONCIO PRADO"/>
    <n v="0"/>
    <x v="0"/>
    <n v="0"/>
    <x v="0"/>
    <n v="0"/>
    <x v="0"/>
    <x v="0"/>
    <n v="0"/>
    <n v="0"/>
    <m/>
    <s v="-"/>
    <s v="-"/>
    <e v="#N/A"/>
    <n v="0"/>
    <n v="19"/>
    <s v="BASE DE DATOS"/>
    <m/>
  </r>
  <r>
    <s v="20"/>
    <x v="2"/>
    <s v="ELSM"/>
    <s v="00000101"/>
    <s v="00000101"/>
    <x v="0"/>
    <s v="PERKINS"/>
    <s v="N"/>
    <n v="6.7000000000000004E-2"/>
    <n v="0"/>
    <n v="0"/>
    <n v="0"/>
    <n v="0"/>
    <n v="0"/>
    <n v="0"/>
    <n v="0"/>
    <n v="0"/>
    <m/>
    <x v="1"/>
    <s v="ELSM00000101PERKINSEL"/>
    <s v="Electro Sur Medio S. A."/>
    <x v="1"/>
    <x v="1"/>
    <s v="C. T. Tambo Quemado"/>
    <x v="4"/>
    <x v="0"/>
    <x v="0"/>
    <x v="12"/>
    <x v="0"/>
    <s v="Instalado"/>
    <s v="Inoperativo"/>
    <s v="Distribuidora"/>
    <x v="0"/>
    <x v="1"/>
    <x v="0"/>
    <x v="0"/>
    <s v="Privado"/>
    <s v="AYACUCHO"/>
    <s v="AYACUCHO"/>
    <s v="LUCANAS"/>
    <s v="LEONCIO PRADO"/>
    <n v="0"/>
    <x v="0"/>
    <n v="0"/>
    <x v="0"/>
    <n v="0"/>
    <x v="0"/>
    <x v="0"/>
    <n v="0"/>
    <n v="0"/>
    <m/>
    <s v="-"/>
    <s v="-"/>
    <e v="#N/A"/>
    <n v="0"/>
    <n v="19"/>
    <s v="BASE DE DATOS"/>
    <m/>
  </r>
  <r>
    <s v="20"/>
    <x v="2"/>
    <s v="ELSM"/>
    <s v="53024517"/>
    <s v="53024517"/>
    <x v="0"/>
    <s v="G1"/>
    <s v="S"/>
    <n v="9.6"/>
    <n v="9.3409999999999993"/>
    <n v="916.82"/>
    <n v="3870.17"/>
    <n v="4786.99"/>
    <n v="13.45"/>
    <n v="543.59"/>
    <n v="4.84"/>
    <n v="105"/>
    <m/>
    <x v="0"/>
    <s v="ELSM53024517G1EL"/>
    <s v="Electro Sur Medio S. A."/>
    <x v="1"/>
    <x v="1"/>
    <s v="C.T. LUREN"/>
    <x v="5"/>
    <x v="0"/>
    <x v="0"/>
    <x v="13"/>
    <x v="0"/>
    <s v="Instalado"/>
    <s v="Operativo"/>
    <s v="Distribuidora"/>
    <x v="0"/>
    <x v="1"/>
    <x v="0"/>
    <x v="0"/>
    <s v="Privado"/>
    <s v="ICA"/>
    <s v="ICA"/>
    <s v="NAZCA"/>
    <n v="0"/>
    <n v="0"/>
    <x v="1"/>
    <n v="0"/>
    <x v="0"/>
    <n v="0"/>
    <x v="0"/>
    <x v="0"/>
    <n v="4786.99"/>
    <n v="4.7869899999999994"/>
    <m/>
    <n v="0.79999999999999993"/>
    <n v="0.77841666666666665"/>
    <n v="7.6479999999999997"/>
    <n v="0"/>
    <n v="19"/>
    <s v="BASE DE DATOS"/>
    <m/>
  </r>
  <r>
    <s v="20"/>
    <x v="2"/>
    <s v="ELSM"/>
    <s v="53024517"/>
    <s v="53024517"/>
    <x v="0"/>
    <s v="G2"/>
    <s v="S"/>
    <n v="9.6"/>
    <n v="9.3409999999999993"/>
    <n v="949.7"/>
    <n v="4011.96"/>
    <n v="4961.66"/>
    <n v="21.08"/>
    <n v="561.41999999999996"/>
    <n v="5.55"/>
    <n v="110"/>
    <m/>
    <x v="0"/>
    <s v="ELSM53024517G2EL"/>
    <s v="Electro Sur Medio S. A."/>
    <x v="1"/>
    <x v="1"/>
    <s v="C.T. LUREN"/>
    <x v="5"/>
    <x v="0"/>
    <x v="0"/>
    <x v="14"/>
    <x v="0"/>
    <s v="Instalado"/>
    <s v="Operativo"/>
    <s v="Distribuidora"/>
    <x v="0"/>
    <x v="1"/>
    <x v="0"/>
    <x v="0"/>
    <s v="Privado"/>
    <s v="ICA"/>
    <s v="ICA"/>
    <s v="NAZCA"/>
    <n v="0"/>
    <n v="0"/>
    <x v="1"/>
    <n v="0"/>
    <x v="0"/>
    <n v="0"/>
    <x v="0"/>
    <x v="0"/>
    <n v="4961.66"/>
    <n v="4.9616600000000002"/>
    <m/>
    <n v="0.79999999999999993"/>
    <n v="0.77841666666666665"/>
    <n v="7.6479999999999997"/>
    <n v="0"/>
    <n v="19"/>
    <s v="BASE DE DATOS"/>
    <m/>
  </r>
  <r>
    <s v="20"/>
    <x v="2"/>
    <s v="ELSM"/>
    <s v="XXXXXXXX"/>
    <s v="XXXXXXXX"/>
    <x v="0"/>
    <s v="G1"/>
    <s v="S"/>
    <n v="9.6"/>
    <n v="9.3409999999999993"/>
    <n v="603.61"/>
    <n v="2545.9699999999998"/>
    <n v="3149.58"/>
    <n v="47.73"/>
    <n v="369.47"/>
    <n v="0.43"/>
    <n v="27"/>
    <m/>
    <x v="0"/>
    <s v="ELSMXXXXXXXXG1EL"/>
    <s v="Electro Sur Medio S. A."/>
    <x v="1"/>
    <x v="1"/>
    <s v="C. T. Pedregal"/>
    <x v="6"/>
    <x v="0"/>
    <x v="0"/>
    <x v="13"/>
    <x v="0"/>
    <s v="Instalado"/>
    <s v="Operativo"/>
    <s v="Distribuidora"/>
    <x v="0"/>
    <x v="1"/>
    <x v="0"/>
    <x v="0"/>
    <s v="Privado"/>
    <s v="ICA"/>
    <s v="ICA"/>
    <s v="CHINCHA"/>
    <s v="ALTO LARAN"/>
    <n v="0"/>
    <x v="1"/>
    <n v="0"/>
    <x v="0"/>
    <n v="0"/>
    <x v="0"/>
    <x v="0"/>
    <n v="3149.58"/>
    <n v="3.1495799999999998"/>
    <m/>
    <n v="0.79999999999999993"/>
    <n v="0.77841666666666665"/>
    <n v="7.6479999999999997"/>
    <n v="0"/>
    <n v="19"/>
    <s v="BASE DE DATOS"/>
    <m/>
  </r>
  <r>
    <s v="20"/>
    <x v="2"/>
    <s v="ELSM"/>
    <s v="XXXXXXXX"/>
    <s v="XXXXXXXX"/>
    <x v="0"/>
    <s v="G2"/>
    <s v="S"/>
    <n v="9.6"/>
    <n v="9.3409999999999993"/>
    <n v="675.87"/>
    <n v="2854.89"/>
    <n v="3530.76"/>
    <n v="4.2"/>
    <n v="406.51"/>
    <n v="2.4700000000000002"/>
    <n v="165"/>
    <m/>
    <x v="0"/>
    <s v="ELSMXXXXXXXXG2EL"/>
    <s v="Electro Sur Medio S. A."/>
    <x v="1"/>
    <x v="1"/>
    <s v="C. T. Pedregal"/>
    <x v="6"/>
    <x v="0"/>
    <x v="0"/>
    <x v="14"/>
    <x v="0"/>
    <s v="Instalado"/>
    <s v="Operativo"/>
    <s v="Distribuidora"/>
    <x v="0"/>
    <x v="1"/>
    <x v="0"/>
    <x v="0"/>
    <s v="Privado"/>
    <s v="ICA"/>
    <s v="ICA"/>
    <s v="CHINCHA"/>
    <s v="ALTO LARAN"/>
    <n v="0"/>
    <x v="1"/>
    <n v="0"/>
    <x v="0"/>
    <n v="0"/>
    <x v="0"/>
    <x v="0"/>
    <n v="3530.76"/>
    <n v="3.5307600000000003"/>
    <m/>
    <n v="0.79999999999999993"/>
    <n v="0.77841666666666665"/>
    <n v="7.6479999999999997"/>
    <n v="-4.5474735088646412E-13"/>
    <n v="19"/>
    <s v="BASE DE DATOS"/>
    <m/>
  </r>
  <r>
    <s v="20"/>
    <x v="3"/>
    <s v="ELSM"/>
    <s v="00000101"/>
    <s v="00000101"/>
    <x v="0"/>
    <s v="PERKINS"/>
    <s v="N"/>
    <n v="6.7000000000000004E-2"/>
    <n v="0"/>
    <n v="0"/>
    <n v="0"/>
    <n v="0"/>
    <n v="0"/>
    <n v="0"/>
    <n v="0"/>
    <n v="0"/>
    <m/>
    <x v="1"/>
    <s v="ELSM00000101PERKINSEL"/>
    <s v="Electro Sur Medio S. A."/>
    <x v="1"/>
    <x v="1"/>
    <s v="C. T. Tambo Quemado"/>
    <x v="4"/>
    <x v="0"/>
    <x v="0"/>
    <x v="12"/>
    <x v="0"/>
    <s v="Instalado"/>
    <s v="Inoperativo"/>
    <s v="Distribuidora"/>
    <x v="0"/>
    <x v="1"/>
    <x v="0"/>
    <x v="0"/>
    <s v="Privado"/>
    <s v="AYACUCHO"/>
    <s v="AYACUCHO"/>
    <s v="LUCANAS"/>
    <s v="LEONCIO PRADO"/>
    <n v="0"/>
    <x v="0"/>
    <n v="0"/>
    <x v="0"/>
    <n v="0"/>
    <x v="0"/>
    <x v="0"/>
    <n v="0"/>
    <n v="0"/>
    <m/>
    <s v="-"/>
    <s v="-"/>
    <e v="#N/A"/>
    <n v="0"/>
    <n v="19"/>
    <s v="BASE DE DATOS"/>
    <m/>
  </r>
  <r>
    <s v="20"/>
    <x v="3"/>
    <s v="ELSM"/>
    <s v="53024517"/>
    <s v="53024517"/>
    <x v="0"/>
    <s v="G1"/>
    <s v="S"/>
    <n v="9.6"/>
    <n v="9.3409999999999993"/>
    <n v="775.69"/>
    <n v="3533.69"/>
    <n v="4309.38"/>
    <n v="0"/>
    <n v="480.58"/>
    <n v="12.96"/>
    <n v="107"/>
    <m/>
    <x v="0"/>
    <s v="ELSM53024517G1EL"/>
    <s v="Electro Sur Medio S. A."/>
    <x v="1"/>
    <x v="1"/>
    <s v="C.T. LUREN"/>
    <x v="5"/>
    <x v="0"/>
    <x v="0"/>
    <x v="13"/>
    <x v="0"/>
    <s v="Instalado"/>
    <s v="Operativo"/>
    <s v="Distribuidora"/>
    <x v="0"/>
    <x v="1"/>
    <x v="0"/>
    <x v="0"/>
    <s v="Privado"/>
    <s v="ICA"/>
    <s v="ICA"/>
    <s v="NAZCA"/>
    <n v="0"/>
    <n v="0"/>
    <x v="1"/>
    <n v="0"/>
    <x v="0"/>
    <n v="0"/>
    <x v="0"/>
    <x v="0"/>
    <n v="4309.38"/>
    <n v="4.30938"/>
    <m/>
    <n v="0.79999999999999993"/>
    <n v="0.77841666666666665"/>
    <n v="7.6479999999999997"/>
    <n v="0"/>
    <n v="19"/>
    <s v="BASE DE DATOS"/>
    <m/>
  </r>
  <r>
    <s v="20"/>
    <x v="3"/>
    <s v="ELSM"/>
    <s v="53024517"/>
    <s v="53024517"/>
    <x v="0"/>
    <s v="G2"/>
    <s v="S"/>
    <n v="9.6"/>
    <n v="9.3409999999999993"/>
    <n v="954.14"/>
    <n v="4067.75"/>
    <n v="5021.8900000000003"/>
    <n v="0"/>
    <n v="559.70000000000005"/>
    <n v="4.4000000000000004"/>
    <n v="165"/>
    <m/>
    <x v="0"/>
    <s v="ELSM53024517G2EL"/>
    <s v="Electro Sur Medio S. A."/>
    <x v="1"/>
    <x v="1"/>
    <s v="C.T. LUREN"/>
    <x v="5"/>
    <x v="0"/>
    <x v="0"/>
    <x v="14"/>
    <x v="0"/>
    <s v="Instalado"/>
    <s v="Operativo"/>
    <s v="Distribuidora"/>
    <x v="0"/>
    <x v="1"/>
    <x v="0"/>
    <x v="0"/>
    <s v="Privado"/>
    <s v="ICA"/>
    <s v="ICA"/>
    <s v="NAZCA"/>
    <n v="0"/>
    <n v="0"/>
    <x v="1"/>
    <n v="0"/>
    <x v="0"/>
    <n v="0"/>
    <x v="0"/>
    <x v="0"/>
    <n v="5021.8900000000003"/>
    <n v="5.02189"/>
    <m/>
    <n v="0.79999999999999993"/>
    <n v="0.77841666666666665"/>
    <n v="7.6479999999999997"/>
    <n v="0"/>
    <n v="19"/>
    <s v="BASE DE DATOS"/>
    <m/>
  </r>
  <r>
    <s v="20"/>
    <x v="3"/>
    <s v="ELSM"/>
    <s v="XXXXXXXX"/>
    <s v="XXXXXXXX"/>
    <x v="0"/>
    <s v="G1"/>
    <s v="S"/>
    <n v="9.6"/>
    <n v="9.3409999999999993"/>
    <n v="972.49"/>
    <n v="4430.21"/>
    <n v="5402.7"/>
    <n v="1.1499999999999999"/>
    <n v="596.04"/>
    <n v="0.73"/>
    <n v="388"/>
    <m/>
    <x v="0"/>
    <s v="ELSMXXXXXXXXG1EL"/>
    <s v="Electro Sur Medio S. A."/>
    <x v="1"/>
    <x v="1"/>
    <s v="C. T. Pedregal"/>
    <x v="6"/>
    <x v="0"/>
    <x v="0"/>
    <x v="13"/>
    <x v="0"/>
    <s v="Instalado"/>
    <s v="Operativo"/>
    <s v="Distribuidora"/>
    <x v="0"/>
    <x v="1"/>
    <x v="0"/>
    <x v="0"/>
    <s v="Privado"/>
    <s v="ICA"/>
    <s v="ICA"/>
    <s v="CHINCHA"/>
    <s v="ALTO LARAN"/>
    <n v="0"/>
    <x v="1"/>
    <n v="0"/>
    <x v="0"/>
    <n v="0"/>
    <x v="0"/>
    <x v="0"/>
    <n v="5402.7"/>
    <n v="5.4026999999999994"/>
    <m/>
    <n v="0.79999999999999993"/>
    <n v="0.77841666666666665"/>
    <n v="7.6479999999999997"/>
    <n v="0"/>
    <n v="19"/>
    <s v="BASE DE DATOS"/>
    <m/>
  </r>
  <r>
    <s v="20"/>
    <x v="3"/>
    <s v="ELSM"/>
    <s v="XXXXXXXX"/>
    <s v="XXXXXXXX"/>
    <x v="0"/>
    <s v="G2"/>
    <s v="S"/>
    <n v="9.6"/>
    <n v="9.3409999999999993"/>
    <n v="739.48"/>
    <n v="3368.71"/>
    <n v="4108.1899999999996"/>
    <n v="9.1199999999999992"/>
    <n v="456.61"/>
    <n v="0.56999999999999995"/>
    <n v="330"/>
    <m/>
    <x v="0"/>
    <s v="ELSMXXXXXXXXG2EL"/>
    <s v="Electro Sur Medio S. A."/>
    <x v="1"/>
    <x v="1"/>
    <s v="C. T. Pedregal"/>
    <x v="6"/>
    <x v="0"/>
    <x v="0"/>
    <x v="14"/>
    <x v="0"/>
    <s v="Instalado"/>
    <s v="Operativo"/>
    <s v="Distribuidora"/>
    <x v="0"/>
    <x v="1"/>
    <x v="0"/>
    <x v="0"/>
    <s v="Privado"/>
    <s v="ICA"/>
    <s v="ICA"/>
    <s v="CHINCHA"/>
    <s v="ALTO LARAN"/>
    <n v="0"/>
    <x v="1"/>
    <n v="0"/>
    <x v="0"/>
    <n v="0"/>
    <x v="0"/>
    <x v="0"/>
    <n v="4108.1899999999996"/>
    <n v="4.1081899999999996"/>
    <m/>
    <n v="0.79999999999999993"/>
    <n v="0.77841666666666665"/>
    <n v="7.6479999999999997"/>
    <n v="9.0949470177292824E-13"/>
    <n v="19"/>
    <s v="BASE DE DATOS"/>
    <m/>
  </r>
  <r>
    <s v="20"/>
    <x v="3"/>
    <s v="ELC"/>
    <s v="33008793"/>
    <s v="33008793"/>
    <x v="0"/>
    <s v="CAT-M1"/>
    <s v="S"/>
    <n v="0.5"/>
    <n v="0.4"/>
    <n v="0"/>
    <n v="0"/>
    <n v="0"/>
    <n v="0"/>
    <n v="0"/>
    <n v="0"/>
    <n v="0"/>
    <m/>
    <x v="0"/>
    <s v="ELC33008793CAT-M1EL"/>
    <s v="Electro Centro S. A."/>
    <x v="10"/>
    <x v="10"/>
    <s v="CT Ayacucho"/>
    <x v="68"/>
    <x v="0"/>
    <x v="0"/>
    <x v="145"/>
    <x v="0"/>
    <s v="Instalado"/>
    <s v="Inoperativo"/>
    <s v="Distribuidora"/>
    <x v="0"/>
    <x v="1"/>
    <x v="0"/>
    <x v="0"/>
    <s v="Estatal"/>
    <s v="AYACUCHO"/>
    <s v="AYACUCHO"/>
    <s v="AYACUCHO"/>
    <s v="HUAMANGA"/>
    <n v="0"/>
    <x v="0"/>
    <n v="0"/>
    <x v="0"/>
    <n v="0"/>
    <x v="0"/>
    <x v="0"/>
    <n v="0"/>
    <n v="0"/>
    <m/>
    <n v="4.1666666666666664E-2"/>
    <n v="3.3333333333333333E-2"/>
    <n v="7.6479999999999997"/>
    <n v="0"/>
    <n v="25"/>
    <s v="BASE DE DATOS"/>
    <m/>
  </r>
  <r>
    <s v="20"/>
    <x v="3"/>
    <s v="ELC"/>
    <s v="33009493"/>
    <s v="33009493"/>
    <x v="0"/>
    <s v="CAT-E1"/>
    <s v="S"/>
    <n v="0.5"/>
    <n v="0.35"/>
    <n v="0"/>
    <n v="0"/>
    <n v="0"/>
    <n v="0"/>
    <n v="0"/>
    <n v="0"/>
    <n v="0"/>
    <m/>
    <x v="0"/>
    <s v="ELC33009493CAT-E1EL"/>
    <s v="Electro Centro S. A."/>
    <x v="10"/>
    <x v="10"/>
    <s v="CT Satipo"/>
    <x v="69"/>
    <x v="0"/>
    <x v="0"/>
    <x v="146"/>
    <x v="0"/>
    <s v="Instalado"/>
    <s v="Operativo"/>
    <s v="Distribuidora"/>
    <x v="0"/>
    <x v="1"/>
    <x v="0"/>
    <x v="0"/>
    <s v="Estatal"/>
    <s v="JUNIN"/>
    <s v="JUNIN"/>
    <s v="SATIPO"/>
    <s v="SATIPO"/>
    <n v="0"/>
    <x v="0"/>
    <n v="0"/>
    <x v="0"/>
    <n v="0"/>
    <x v="0"/>
    <x v="0"/>
    <n v="0"/>
    <n v="0"/>
    <m/>
    <n v="4.1666666666666664E-2"/>
    <n v="2.9166666666666664E-2"/>
    <n v="7.6479999999999997"/>
    <n v="0"/>
    <n v="25"/>
    <s v="BASE DE DATOS"/>
    <m/>
  </r>
  <r>
    <s v="20"/>
    <x v="3"/>
    <s v="ELC"/>
    <s v="53203411"/>
    <s v="53203411"/>
    <x v="0"/>
    <s v="CUMMINS"/>
    <s v="S"/>
    <n v="0.1"/>
    <n v="0.1"/>
    <n v="0"/>
    <n v="1.2150000000000001"/>
    <n v="1.2150000000000001"/>
    <n v="0"/>
    <n v="12.03"/>
    <n v="0"/>
    <n v="0"/>
    <m/>
    <x v="0"/>
    <s v="ELC53203411CUMMINSEL"/>
    <s v="Electro Centro S. A."/>
    <x v="10"/>
    <x v="10"/>
    <s v="CT Pozuzo"/>
    <x v="70"/>
    <x v="0"/>
    <x v="0"/>
    <x v="2"/>
    <x v="0"/>
    <s v="Instalado"/>
    <s v="Operativo"/>
    <s v="Distribuidora"/>
    <x v="0"/>
    <x v="1"/>
    <x v="0"/>
    <x v="0"/>
    <s v="Estatal"/>
    <s v="PASCO"/>
    <s v="PASCO"/>
    <s v="OXAPAMPA"/>
    <s v="POZUZO"/>
    <n v="0"/>
    <x v="0"/>
    <n v="0"/>
    <x v="0"/>
    <n v="0"/>
    <x v="0"/>
    <x v="0"/>
    <n v="1.2150000000000001"/>
    <n v="1.2150000000000002E-3"/>
    <m/>
    <n v="8.3333333333333332E-3"/>
    <n v="8.3333333333333332E-3"/>
    <n v="7.6479999999999997"/>
    <n v="0"/>
    <n v="25"/>
    <s v="BASE DE DATOS"/>
    <m/>
  </r>
  <r>
    <s v="20"/>
    <x v="3"/>
    <s v="ELC"/>
    <s v="53203411"/>
    <s v="53203411"/>
    <x v="0"/>
    <s v="CAT-M2"/>
    <s v="S"/>
    <n v="0.5"/>
    <n v="0.5"/>
    <n v="2.6669999999999998"/>
    <n v="8.9740000000000002"/>
    <n v="11.641"/>
    <n v="0"/>
    <n v="87.4"/>
    <n v="0"/>
    <n v="0"/>
    <m/>
    <x v="0"/>
    <s v="ELC53203411CAT-M2EL"/>
    <s v="Electro Centro S. A."/>
    <x v="10"/>
    <x v="10"/>
    <s v="CT Pozuzo"/>
    <x v="70"/>
    <x v="0"/>
    <x v="0"/>
    <x v="147"/>
    <x v="0"/>
    <s v="Instalado"/>
    <s v="Operativo"/>
    <s v="Distribuidora"/>
    <x v="0"/>
    <x v="1"/>
    <x v="0"/>
    <x v="0"/>
    <s v="Estatal"/>
    <s v="PASCO"/>
    <s v="PASCO"/>
    <s v="OXAPAMPA"/>
    <s v="POZUZO"/>
    <n v="0"/>
    <x v="0"/>
    <n v="0"/>
    <x v="0"/>
    <n v="0"/>
    <x v="0"/>
    <x v="0"/>
    <n v="11.641"/>
    <n v="1.1641E-2"/>
    <m/>
    <n v="4.1666666666666664E-2"/>
    <n v="4.1666666666666664E-2"/>
    <n v="7.6479999999999997"/>
    <n v="0"/>
    <n v="25"/>
    <s v="BASE DE DATOS"/>
    <m/>
  </r>
  <r>
    <s v="20"/>
    <x v="3"/>
    <s v="ELC"/>
    <s v="53203411"/>
    <s v="53203411"/>
    <x v="0"/>
    <s v="VOLVO-M1"/>
    <s v="S"/>
    <n v="0.5"/>
    <n v="0.5"/>
    <n v="1.4810000000000001"/>
    <n v="6.3369999999999997"/>
    <n v="7.8179999999999996"/>
    <n v="0"/>
    <n v="53.33"/>
    <n v="0"/>
    <n v="0"/>
    <m/>
    <x v="0"/>
    <s v="ELC53203411VOLVO-M1EL"/>
    <s v="Electro Centro S. A."/>
    <x v="10"/>
    <x v="10"/>
    <s v="CT Pozuzo"/>
    <x v="70"/>
    <x v="0"/>
    <x v="0"/>
    <x v="148"/>
    <x v="0"/>
    <s v="Instalado"/>
    <s v="Operativo"/>
    <s v="Distribuidora"/>
    <x v="0"/>
    <x v="1"/>
    <x v="0"/>
    <x v="0"/>
    <s v="Estatal"/>
    <s v="PASCO"/>
    <s v="PASCO"/>
    <s v="OXAPAMPA"/>
    <s v="POZUZO"/>
    <n v="0"/>
    <x v="0"/>
    <n v="0"/>
    <x v="0"/>
    <n v="0"/>
    <x v="0"/>
    <x v="0"/>
    <n v="7.8179999999999996"/>
    <n v="7.8180000000000003E-3"/>
    <m/>
    <n v="4.1666666666666664E-2"/>
    <n v="4.1666666666666664E-2"/>
    <n v="7.6479999999999997"/>
    <n v="0"/>
    <n v="25"/>
    <s v="BASE DE DATOS"/>
    <m/>
  </r>
  <r>
    <s v="20"/>
    <x v="3"/>
    <s v="ELC"/>
    <s v="53203411"/>
    <s v="53203411"/>
    <x v="0"/>
    <s v="DETROIT-M1"/>
    <s v="S"/>
    <n v="0.5"/>
    <n v="0.5"/>
    <n v="0"/>
    <n v="0.44400000000000001"/>
    <n v="0.44400000000000001"/>
    <n v="0"/>
    <n v="6.43"/>
    <n v="0"/>
    <n v="0"/>
    <m/>
    <x v="0"/>
    <s v="ELC53203411DETROIT-M1EL"/>
    <s v="Electro Centro S. A."/>
    <x v="10"/>
    <x v="10"/>
    <s v="CT Pozuzo"/>
    <x v="70"/>
    <x v="0"/>
    <x v="0"/>
    <x v="149"/>
    <x v="0"/>
    <s v="Instalado"/>
    <s v="Operativo"/>
    <s v="Distribuidora"/>
    <x v="0"/>
    <x v="1"/>
    <x v="0"/>
    <x v="0"/>
    <s v="Estatal"/>
    <s v="PASCO"/>
    <s v="PASCO"/>
    <s v="OXAPAMPA"/>
    <s v="POZUZO"/>
    <n v="0"/>
    <x v="0"/>
    <n v="0"/>
    <x v="0"/>
    <n v="0"/>
    <x v="0"/>
    <x v="0"/>
    <n v="0.44400000000000001"/>
    <n v="4.44E-4"/>
    <m/>
    <n v="4.1666666666666664E-2"/>
    <n v="4.1666666666666664E-2"/>
    <n v="7.6479999999999997"/>
    <n v="0"/>
    <n v="25"/>
    <s v="BASE DE DATOS"/>
    <m/>
  </r>
  <r>
    <s v="20"/>
    <x v="3"/>
    <s v="ELC"/>
    <s v="53022212"/>
    <s v="53022212"/>
    <x v="0"/>
    <s v="CAT-C27M1"/>
    <s v="S"/>
    <n v="0.75"/>
    <n v="0.5"/>
    <n v="0"/>
    <n v="0"/>
    <n v="0"/>
    <n v="0"/>
    <n v="0"/>
    <n v="0"/>
    <n v="0"/>
    <m/>
    <x v="0"/>
    <s v="ELC53022212CAT-C27M1EL"/>
    <s v="Electro Centro S. A."/>
    <x v="10"/>
    <x v="10"/>
    <s v="CT Huancayo"/>
    <x v="71"/>
    <x v="0"/>
    <x v="0"/>
    <x v="150"/>
    <x v="0"/>
    <s v="Instalado"/>
    <s v="Operativo"/>
    <s v="Distribuidora"/>
    <x v="0"/>
    <x v="1"/>
    <x v="0"/>
    <x v="0"/>
    <s v="Estatal"/>
    <s v="JUNIN"/>
    <s v="JUNIN"/>
    <s v="HUANCAYO"/>
    <s v="HUANCAYO"/>
    <n v="0"/>
    <x v="0"/>
    <n v="0"/>
    <x v="0"/>
    <n v="0"/>
    <x v="0"/>
    <x v="0"/>
    <n v="0"/>
    <n v="0"/>
    <m/>
    <n v="6.25E-2"/>
    <n v="4.1666666666666664E-2"/>
    <n v="7.6479999999999997"/>
    <n v="0"/>
    <n v="25"/>
    <s v="BASE DE DATOS"/>
    <m/>
  </r>
  <r>
    <s v="20"/>
    <x v="3"/>
    <s v="ELC"/>
    <s v="53022212"/>
    <s v="53022212"/>
    <x v="0"/>
    <s v="CAT-C27M2"/>
    <s v="S"/>
    <n v="0.75"/>
    <n v="0.5"/>
    <n v="0"/>
    <n v="0"/>
    <n v="0"/>
    <n v="0"/>
    <n v="0"/>
    <n v="0"/>
    <n v="0"/>
    <m/>
    <x v="0"/>
    <s v="ELC53022212CAT-C27M2EL"/>
    <s v="Electro Centro S. A."/>
    <x v="10"/>
    <x v="10"/>
    <s v="CT Huancayo"/>
    <x v="71"/>
    <x v="0"/>
    <x v="0"/>
    <x v="151"/>
    <x v="0"/>
    <n v="0"/>
    <s v="Operativo"/>
    <s v="Distribuidora"/>
    <x v="0"/>
    <x v="1"/>
    <x v="0"/>
    <x v="0"/>
    <s v="Estatal"/>
    <s v="JUNIN"/>
    <s v="JUNIN"/>
    <s v="HUANCAYO"/>
    <s v="HUANCAYO"/>
    <n v="0"/>
    <x v="0"/>
    <n v="0"/>
    <x v="0"/>
    <n v="0"/>
    <x v="0"/>
    <x v="0"/>
    <n v="0"/>
    <n v="0"/>
    <m/>
    <n v="6.25E-2"/>
    <n v="4.1666666666666664E-2"/>
    <n v="7.6479999999999997"/>
    <n v="0"/>
    <n v="25"/>
    <s v="BASE DE DATOS"/>
    <m/>
  </r>
  <r>
    <s v="20"/>
    <x v="3"/>
    <s v="ELOR"/>
    <s v="53200204"/>
    <s v="53200204"/>
    <x v="0"/>
    <s v="Cat-1_3512"/>
    <s v="S"/>
    <n v="0.5"/>
    <n v="0.35"/>
    <n v="2.3279999999999998"/>
    <n v="0"/>
    <n v="2.3279999999999998"/>
    <n v="0"/>
    <n v="7.16"/>
    <n v="0"/>
    <n v="0"/>
    <m/>
    <x v="0"/>
    <s v="ELOR53200204Cat-1_3512EL"/>
    <s v="Electro Oriente S. A."/>
    <x v="5"/>
    <x v="5"/>
    <s v="C. T. Bagua_Grande"/>
    <x v="17"/>
    <x v="0"/>
    <x v="0"/>
    <x v="45"/>
    <x v="0"/>
    <s v="Instalado"/>
    <s v="Operativo"/>
    <s v="Distribuidora"/>
    <x v="0"/>
    <x v="1"/>
    <x v="0"/>
    <x v="0"/>
    <s v="Estatal"/>
    <s v="AMAZONAS"/>
    <s v="AMAZONAS"/>
    <s v="UTCUBAMBA"/>
    <s v="BAGUA GRANDE"/>
    <n v="0"/>
    <x v="0"/>
    <n v="0"/>
    <x v="0"/>
    <n v="0"/>
    <x v="0"/>
    <x v="0"/>
    <n v="2.3279999999999998"/>
    <n v="2.3279999999999998E-3"/>
    <m/>
    <n v="4.1666666666666664E-2"/>
    <n v="2.9166666666666664E-2"/>
    <n v="7.6479999999999997"/>
    <n v="0"/>
    <n v="20"/>
    <s v="BASE DE DATOS"/>
    <m/>
  </r>
  <r>
    <s v="20"/>
    <x v="3"/>
    <s v="ELOR"/>
    <s v="53200204"/>
    <s v="53200204"/>
    <x v="0"/>
    <s v="Cat-2_3512"/>
    <s v="S"/>
    <n v="0.5"/>
    <n v="0.35"/>
    <n v="0"/>
    <n v="0"/>
    <n v="0"/>
    <n v="0"/>
    <n v="0"/>
    <n v="0"/>
    <n v="0"/>
    <m/>
    <x v="0"/>
    <s v="ELOR53200204Cat-2_3512EL"/>
    <s v="Electro Oriente S. A."/>
    <x v="5"/>
    <x v="5"/>
    <s v="C. T. Bagua_Grande"/>
    <x v="17"/>
    <x v="0"/>
    <x v="0"/>
    <x v="46"/>
    <x v="0"/>
    <s v="Instalado"/>
    <s v="Operativo"/>
    <s v="Distribuidora"/>
    <x v="0"/>
    <x v="1"/>
    <x v="0"/>
    <x v="0"/>
    <s v="Estatal"/>
    <s v="AMAZONAS"/>
    <s v="AMAZONAS"/>
    <s v="UTCUBAMBA"/>
    <s v="BAGUA GRANDE"/>
    <n v="0"/>
    <x v="0"/>
    <n v="0"/>
    <x v="0"/>
    <n v="0"/>
    <x v="0"/>
    <x v="0"/>
    <n v="0"/>
    <n v="0"/>
    <m/>
    <n v="4.1666666666666664E-2"/>
    <n v="2.9166666666666664E-2"/>
    <n v="7.6479999999999997"/>
    <n v="0"/>
    <n v="20"/>
    <s v="BASE DE DATOS"/>
    <m/>
  </r>
  <r>
    <s v="20"/>
    <x v="3"/>
    <s v="ELOR"/>
    <s v="53200204"/>
    <s v="53200204"/>
    <x v="0"/>
    <s v="DETROIT"/>
    <s v="S"/>
    <n v="0.45"/>
    <n v="0.3"/>
    <n v="0"/>
    <n v="0"/>
    <n v="0"/>
    <n v="0"/>
    <n v="0"/>
    <n v="0"/>
    <n v="0"/>
    <m/>
    <x v="0"/>
    <s v="ELOR53200204DETROITEL"/>
    <s v="Electro Oriente S. A."/>
    <x v="5"/>
    <x v="5"/>
    <s v="C. T. Bagua_Grande"/>
    <x v="17"/>
    <x v="0"/>
    <x v="0"/>
    <x v="48"/>
    <x v="0"/>
    <s v="Instalado"/>
    <s v="Operativo"/>
    <s v="Distribuidora"/>
    <x v="0"/>
    <x v="1"/>
    <x v="0"/>
    <x v="0"/>
    <s v="Estatal"/>
    <s v="AMAZONAS"/>
    <s v="AMAZONAS"/>
    <s v="UTCUBAMBA"/>
    <s v="BAGUA GRANDE"/>
    <n v="0"/>
    <x v="0"/>
    <n v="0"/>
    <x v="0"/>
    <n v="0"/>
    <x v="0"/>
    <x v="0"/>
    <n v="0"/>
    <n v="0"/>
    <m/>
    <n v="3.7499999999999999E-2"/>
    <n v="2.4999999999999998E-2"/>
    <n v="7.6479999999999997"/>
    <n v="0"/>
    <n v="20"/>
    <s v="BASE DE DATOS"/>
    <m/>
  </r>
  <r>
    <s v="20"/>
    <x v="3"/>
    <s v="ELOR"/>
    <s v="53200204"/>
    <s v="53200204"/>
    <x v="0"/>
    <s v="CAT3_3516"/>
    <s v="S"/>
    <n v="2"/>
    <n v="0.9"/>
    <n v="0"/>
    <n v="0"/>
    <n v="0"/>
    <n v="0"/>
    <n v="0"/>
    <n v="0"/>
    <n v="0"/>
    <m/>
    <x v="0"/>
    <s v="ELOR53200204CAT3_3516EL"/>
    <s v="Electro Oriente S. A."/>
    <x v="5"/>
    <x v="5"/>
    <s v="C. T. Bagua_Grande"/>
    <x v="17"/>
    <x v="0"/>
    <x v="0"/>
    <x v="47"/>
    <x v="0"/>
    <s v="Instalado"/>
    <s v="Operativo"/>
    <s v="Distribuidora"/>
    <x v="0"/>
    <x v="1"/>
    <x v="0"/>
    <x v="0"/>
    <s v="Estatal"/>
    <s v="AMAZONAS"/>
    <s v="AMAZONAS"/>
    <s v="UTCUBAMBA"/>
    <s v="BAGUA GRANDE"/>
    <n v="0"/>
    <x v="0"/>
    <n v="0"/>
    <x v="0"/>
    <n v="0"/>
    <x v="0"/>
    <x v="0"/>
    <n v="0"/>
    <n v="0"/>
    <m/>
    <n v="0.16666666666666666"/>
    <n v="7.4999999999999997E-2"/>
    <n v="7.6479999999999997"/>
    <n v="0"/>
    <n v="20"/>
    <s v="BASE DE DATOS"/>
    <m/>
  </r>
  <r>
    <s v="20"/>
    <x v="3"/>
    <s v="ELOR"/>
    <s v="65010914"/>
    <s v="65010914"/>
    <x v="0"/>
    <s v="GRUPO 1"/>
    <s v="S"/>
    <n v="1.1000000000000001"/>
    <n v="0.8"/>
    <n v="0"/>
    <n v="0"/>
    <n v="0"/>
    <n v="0"/>
    <n v="0"/>
    <n v="0"/>
    <n v="0"/>
    <m/>
    <x v="0"/>
    <s v="ELOR65010914GRUPO 1EL"/>
    <s v="Electro Oriente S. A."/>
    <x v="5"/>
    <x v="5"/>
    <s v="C. T. Juan Velazco Alvarado"/>
    <x v="16"/>
    <x v="0"/>
    <x v="0"/>
    <x v="44"/>
    <x v="0"/>
    <s v="Instalado"/>
    <s v="Operativo"/>
    <s v="Distribuidora"/>
    <x v="0"/>
    <x v="0"/>
    <x v="0"/>
    <x v="0"/>
    <s v="Estatal"/>
    <s v="AMAZONAS"/>
    <s v="AMAZONAS"/>
    <s v="CONDORCANQUI"/>
    <s v="SANTA MARÍA DE NIEVA"/>
    <s v="JUAN VELAZCO ALVARADO"/>
    <x v="0"/>
    <n v="0"/>
    <x v="0"/>
    <n v="0"/>
    <x v="0"/>
    <x v="0"/>
    <n v="0"/>
    <n v="0"/>
    <m/>
    <n v="9.1666666666666674E-2"/>
    <n v="6.6666666666666666E-2"/>
    <n v="7.6479999999999997"/>
    <n v="0"/>
    <n v="20"/>
    <s v="BASE DE DATOS"/>
    <m/>
  </r>
  <r>
    <s v="20"/>
    <x v="3"/>
    <s v="ELOR"/>
    <s v="53026818"/>
    <s v="53026818"/>
    <x v="0"/>
    <s v="CAT2_HUMBOLT"/>
    <s v="S"/>
    <n v="0.7"/>
    <n v="0.5"/>
    <n v="0"/>
    <n v="0"/>
    <n v="0"/>
    <n v="0"/>
    <n v="0"/>
    <n v="0"/>
    <n v="0"/>
    <m/>
    <x v="0"/>
    <s v="ELOR53026818CAT2_HUMBOLTEL"/>
    <s v="Electro Oriente S. A."/>
    <x v="5"/>
    <x v="5"/>
    <s v="C.T. San Ignacio"/>
    <x v="18"/>
    <x v="0"/>
    <x v="0"/>
    <x v="49"/>
    <x v="0"/>
    <s v="Instalado"/>
    <s v="Operativo"/>
    <s v="Distribuidora"/>
    <x v="0"/>
    <x v="1"/>
    <x v="0"/>
    <x v="0"/>
    <s v="Estatal"/>
    <s v="CAJAMARCA"/>
    <s v="CAJAMARCA"/>
    <s v="SAN IGNACIO"/>
    <s v="SAN IGNACIO"/>
    <s v="SEC. PORTACHUELO"/>
    <x v="0"/>
    <n v="0"/>
    <x v="0"/>
    <n v="0"/>
    <x v="0"/>
    <x v="0"/>
    <n v="0"/>
    <n v="0"/>
    <m/>
    <n v="5.8333333333333327E-2"/>
    <n v="4.1666666666666664E-2"/>
    <n v="7.6479999999999997"/>
    <n v="0"/>
    <n v="20"/>
    <s v="BASE DE DATOS"/>
    <m/>
  </r>
  <r>
    <s v="20"/>
    <x v="3"/>
    <s v="ELOR"/>
    <s v="53026818"/>
    <s v="53026818"/>
    <x v="0"/>
    <s v="CAT3_HUMBOLT"/>
    <s v="S"/>
    <n v="1.1000000000000001"/>
    <n v="0.8"/>
    <n v="0"/>
    <n v="0"/>
    <n v="0"/>
    <n v="0"/>
    <n v="0"/>
    <n v="0"/>
    <n v="0"/>
    <m/>
    <x v="0"/>
    <s v="ELOR53026818CAT3_HUMBOLTEL"/>
    <s v="Electro Oriente S. A."/>
    <x v="5"/>
    <x v="5"/>
    <s v="C.T. San Ignacio"/>
    <x v="18"/>
    <x v="0"/>
    <x v="0"/>
    <x v="50"/>
    <x v="0"/>
    <s v="Instalado"/>
    <s v="Operativo"/>
    <s v="Distribuidora"/>
    <x v="0"/>
    <x v="1"/>
    <x v="0"/>
    <x v="0"/>
    <s v="Estatal"/>
    <s v="CAJAMARCA"/>
    <s v="CAJAMARCA"/>
    <s v="SAN IGNACIO"/>
    <s v="SAN IGNACIO"/>
    <s v="SEC. PORTACHUELO"/>
    <x v="0"/>
    <n v="0"/>
    <x v="0"/>
    <n v="0"/>
    <x v="0"/>
    <x v="0"/>
    <n v="0"/>
    <n v="0"/>
    <m/>
    <n v="9.1666666666666674E-2"/>
    <n v="6.6666666666666666E-2"/>
    <n v="7.6479999999999997"/>
    <n v="0"/>
    <n v="20"/>
    <s v="BASE DE DATOS"/>
    <m/>
  </r>
  <r>
    <s v="20"/>
    <x v="3"/>
    <s v="ELOR"/>
    <s v="53026818"/>
    <s v="53026818"/>
    <x v="0"/>
    <s v="CAT4_HUMBOLT"/>
    <s v="S"/>
    <n v="0.7"/>
    <n v="0.5"/>
    <n v="0"/>
    <n v="0"/>
    <n v="0"/>
    <n v="0"/>
    <n v="0"/>
    <n v="0"/>
    <n v="0"/>
    <m/>
    <x v="0"/>
    <s v="ELOR53026818CAT4_HUMBOLTEL"/>
    <s v="Electro Oriente S. A."/>
    <x v="5"/>
    <x v="5"/>
    <s v="C.T. San Ignacio"/>
    <x v="18"/>
    <x v="0"/>
    <x v="0"/>
    <x v="51"/>
    <x v="0"/>
    <s v="Instalado"/>
    <s v="Operativo"/>
    <s v="Distribuidora"/>
    <x v="0"/>
    <x v="1"/>
    <x v="0"/>
    <x v="0"/>
    <s v="Estatal"/>
    <s v="CAJAMARCA"/>
    <s v="CAJAMARCA"/>
    <s v="SAN IGNACIO"/>
    <s v="SAN IGNACIO"/>
    <s v="SEC. PORTACHUELO"/>
    <x v="0"/>
    <n v="0"/>
    <x v="0"/>
    <n v="0"/>
    <x v="0"/>
    <x v="0"/>
    <n v="0"/>
    <n v="0"/>
    <m/>
    <n v="5.8333333333333327E-2"/>
    <n v="4.1666666666666664E-2"/>
    <n v="7.6479999999999997"/>
    <n v="0"/>
    <n v="20"/>
    <s v="BASE DE DATOS"/>
    <m/>
  </r>
  <r>
    <s v="20"/>
    <x v="3"/>
    <s v="ELOR"/>
    <s v="53026818"/>
    <s v="53026818"/>
    <x v="0"/>
    <s v="CAT5_HUMBOLT"/>
    <s v="S"/>
    <n v="0.7"/>
    <n v="0.5"/>
    <n v="0"/>
    <n v="0"/>
    <n v="0"/>
    <n v="0"/>
    <n v="0"/>
    <n v="0"/>
    <n v="0"/>
    <m/>
    <x v="0"/>
    <s v="ELOR53026818CAT5_HUMBOLTEL"/>
    <s v="Electro Oriente S. A."/>
    <x v="5"/>
    <x v="5"/>
    <s v="C.T. San Ignacio"/>
    <x v="18"/>
    <x v="0"/>
    <x v="0"/>
    <x v="52"/>
    <x v="0"/>
    <s v="Instalado"/>
    <s v="Operativo"/>
    <s v="Distribuidora"/>
    <x v="0"/>
    <x v="1"/>
    <x v="0"/>
    <x v="0"/>
    <s v="Estatal"/>
    <s v="CAJAMARCA"/>
    <s v="CAJAMARCA"/>
    <s v="SAN IGNACIO"/>
    <s v="SAN IGNACIO"/>
    <s v="SEC. PORTACHUELO"/>
    <x v="0"/>
    <n v="0"/>
    <x v="0"/>
    <n v="0"/>
    <x v="0"/>
    <x v="0"/>
    <n v="0"/>
    <n v="0"/>
    <m/>
    <n v="5.8333333333333327E-2"/>
    <n v="4.1666666666666664E-2"/>
    <n v="7.6479999999999997"/>
    <n v="0"/>
    <n v="20"/>
    <s v="BASE DE DATOS"/>
    <m/>
  </r>
  <r>
    <s v="20"/>
    <x v="3"/>
    <s v="ELOR"/>
    <s v="33010767"/>
    <s v="33010767"/>
    <x v="0"/>
    <s v="CUMMINS 1"/>
    <s v="S"/>
    <n v="2"/>
    <n v="1.5"/>
    <n v="0"/>
    <n v="0"/>
    <n v="0"/>
    <n v="0"/>
    <n v="0"/>
    <n v="0"/>
    <n v="0"/>
    <m/>
    <x v="0"/>
    <s v="ELOR33010767CUMMINS 1EL"/>
    <s v="Electro Oriente S. A."/>
    <x v="5"/>
    <x v="5"/>
    <s v="C. T. Iqt.Diesel - Diesel"/>
    <x v="19"/>
    <x v="0"/>
    <x v="0"/>
    <x v="53"/>
    <x v="0"/>
    <s v="Instalado"/>
    <s v="Operativo"/>
    <s v="Distribuidora"/>
    <x v="0"/>
    <x v="0"/>
    <x v="0"/>
    <x v="0"/>
    <s v="Estatal"/>
    <s v="LORETO"/>
    <s v="LORETO"/>
    <s v="MAYNAS"/>
    <s v="IQUITOS"/>
    <n v="0"/>
    <x v="0"/>
    <n v="0"/>
    <x v="0"/>
    <n v="0"/>
    <x v="0"/>
    <x v="0"/>
    <n v="0"/>
    <n v="0"/>
    <m/>
    <n v="0.16666666666666666"/>
    <n v="0.125"/>
    <n v="7.6479999999999997"/>
    <n v="0"/>
    <n v="20"/>
    <s v="BASE DE DATOS"/>
    <m/>
  </r>
  <r>
    <s v="20"/>
    <x v="3"/>
    <s v="ELOR"/>
    <s v="33010793"/>
    <s v="33010793"/>
    <x v="0"/>
    <s v="WARTSILA 1"/>
    <s v="S"/>
    <n v="6.4"/>
    <n v="6"/>
    <n v="0"/>
    <n v="0"/>
    <n v="0"/>
    <n v="0"/>
    <n v="0"/>
    <n v="0"/>
    <n v="0"/>
    <m/>
    <x v="0"/>
    <s v="ELOR33010793WARTSILA 1EL"/>
    <s v="Electro Oriente S. A."/>
    <x v="5"/>
    <x v="5"/>
    <s v="C. T. Iqt.Diesel - Wartsila"/>
    <x v="20"/>
    <x v="0"/>
    <x v="0"/>
    <x v="7"/>
    <x v="0"/>
    <s v="Instalado"/>
    <s v="Operativo"/>
    <s v="Distribuidora"/>
    <x v="0"/>
    <x v="0"/>
    <x v="0"/>
    <x v="0"/>
    <s v="Estatal"/>
    <s v="LORETO"/>
    <s v="LORETO"/>
    <s v="MAYNAS"/>
    <s v="IQUITOS"/>
    <n v="0"/>
    <x v="0"/>
    <n v="0"/>
    <x v="0"/>
    <n v="0"/>
    <x v="0"/>
    <x v="0"/>
    <n v="0"/>
    <n v="0"/>
    <m/>
    <n v="0.53333333333333333"/>
    <n v="0.5"/>
    <n v="7.6479999999999997"/>
    <n v="0"/>
    <n v="20"/>
    <s v="BASE DE DATOS"/>
    <m/>
  </r>
  <r>
    <s v="20"/>
    <x v="3"/>
    <s v="ELOR"/>
    <s v="33010793"/>
    <s v="33010793"/>
    <x v="0"/>
    <s v="WARTSILA 2"/>
    <s v="S"/>
    <n v="6.4"/>
    <n v="6"/>
    <n v="0"/>
    <n v="0"/>
    <n v="0"/>
    <n v="0"/>
    <n v="0"/>
    <n v="0"/>
    <n v="0"/>
    <m/>
    <x v="0"/>
    <s v="ELOR33010793WARTSILA 2EL"/>
    <s v="Electro Oriente S. A."/>
    <x v="5"/>
    <x v="5"/>
    <s v="C. T. Iqt.Diesel - Wartsila"/>
    <x v="20"/>
    <x v="0"/>
    <x v="0"/>
    <x v="8"/>
    <x v="0"/>
    <s v="Instalado"/>
    <s v="Operativo"/>
    <s v="Distribuidora"/>
    <x v="0"/>
    <x v="0"/>
    <x v="0"/>
    <x v="0"/>
    <s v="Estatal"/>
    <s v="LORETO"/>
    <s v="LORETO"/>
    <s v="MAYNAS"/>
    <s v="IQUITOS"/>
    <n v="0"/>
    <x v="0"/>
    <n v="0"/>
    <x v="0"/>
    <n v="0"/>
    <x v="0"/>
    <x v="0"/>
    <n v="0"/>
    <n v="0"/>
    <m/>
    <n v="0.53333333333333333"/>
    <n v="0.5"/>
    <n v="7.6479999999999997"/>
    <n v="0"/>
    <n v="20"/>
    <s v="BASE DE DATOS"/>
    <m/>
  </r>
  <r>
    <s v="20"/>
    <x v="3"/>
    <s v="ELOR"/>
    <s v="33010793"/>
    <s v="33010793"/>
    <x v="0"/>
    <s v="WARTSILA 3"/>
    <s v="S"/>
    <n v="6.4"/>
    <n v="6"/>
    <n v="0"/>
    <n v="0"/>
    <n v="0"/>
    <n v="30"/>
    <n v="0"/>
    <n v="0"/>
    <n v="0"/>
    <m/>
    <x v="0"/>
    <s v="ELOR33010793WARTSILA 3EL"/>
    <s v="Electro Oriente S. A."/>
    <x v="5"/>
    <x v="5"/>
    <s v="C. T. Iqt.Diesel - Wartsila"/>
    <x v="20"/>
    <x v="0"/>
    <x v="0"/>
    <x v="9"/>
    <x v="0"/>
    <s v="Instalado"/>
    <s v="Operativo"/>
    <s v="Distribuidora"/>
    <x v="0"/>
    <x v="0"/>
    <x v="0"/>
    <x v="0"/>
    <s v="Estatal"/>
    <s v="LORETO"/>
    <s v="LORETO"/>
    <s v="MAYNAS"/>
    <s v="IQUITOS"/>
    <n v="0"/>
    <x v="0"/>
    <n v="0"/>
    <x v="0"/>
    <n v="0"/>
    <x v="0"/>
    <x v="0"/>
    <n v="0"/>
    <n v="0"/>
    <m/>
    <n v="0.53333333333333333"/>
    <n v="0.5"/>
    <n v="7.6479999999999997"/>
    <n v="0"/>
    <n v="20"/>
    <s v="BASE DE DATOS"/>
    <m/>
  </r>
  <r>
    <s v="20"/>
    <x v="3"/>
    <s v="ELOR"/>
    <s v="33010793"/>
    <s v="33010793"/>
    <x v="0"/>
    <s v="WARTSILA 4"/>
    <s v="S"/>
    <n v="6.4"/>
    <n v="6"/>
    <n v="0"/>
    <n v="0"/>
    <n v="0"/>
    <n v="0"/>
    <n v="0"/>
    <n v="0"/>
    <n v="0"/>
    <m/>
    <x v="0"/>
    <s v="ELOR33010793WARTSILA 4EL"/>
    <s v="Electro Oriente S. A."/>
    <x v="5"/>
    <x v="5"/>
    <s v="C. T. Iqt.Diesel - Wartsila"/>
    <x v="20"/>
    <x v="0"/>
    <x v="0"/>
    <x v="10"/>
    <x v="0"/>
    <s v="Instalado"/>
    <s v="Operativo"/>
    <s v="Distribuidora"/>
    <x v="0"/>
    <x v="0"/>
    <x v="0"/>
    <x v="0"/>
    <s v="Estatal"/>
    <s v="LORETO"/>
    <s v="LORETO"/>
    <s v="MAYNAS"/>
    <s v="IQUITOS"/>
    <n v="0"/>
    <x v="0"/>
    <n v="0"/>
    <x v="0"/>
    <n v="0"/>
    <x v="0"/>
    <x v="0"/>
    <n v="0"/>
    <n v="0"/>
    <m/>
    <n v="0.53333333333333333"/>
    <n v="0.5"/>
    <n v="7.6479999999999997"/>
    <n v="0"/>
    <n v="20"/>
    <s v="BASE DE DATOS"/>
    <m/>
  </r>
  <r>
    <s v="20"/>
    <x v="3"/>
    <s v="ELOR"/>
    <s v="33010793"/>
    <s v="33010793"/>
    <x v="0"/>
    <s v="WARTSILA 5"/>
    <s v="S"/>
    <n v="8.1"/>
    <n v="7.8"/>
    <n v="0"/>
    <n v="0"/>
    <n v="0"/>
    <n v="10"/>
    <n v="0"/>
    <n v="0"/>
    <n v="0"/>
    <m/>
    <x v="0"/>
    <s v="ELOR33010793WARTSILA 5EL"/>
    <s v="Electro Oriente S. A."/>
    <x v="5"/>
    <x v="5"/>
    <s v="C. T. Iqt.Diesel - Wartsila"/>
    <x v="20"/>
    <x v="0"/>
    <x v="0"/>
    <x v="54"/>
    <x v="0"/>
    <s v="Instalado"/>
    <s v="Operativo"/>
    <s v="Distribuidora"/>
    <x v="0"/>
    <x v="0"/>
    <x v="0"/>
    <x v="0"/>
    <s v="Estatal"/>
    <s v="LORETO"/>
    <s v="LORETO"/>
    <s v="MAYNAS"/>
    <s v="IQUITOS"/>
    <n v="0"/>
    <x v="2"/>
    <n v="0"/>
    <x v="0"/>
    <n v="0"/>
    <x v="0"/>
    <x v="0"/>
    <n v="0"/>
    <n v="0"/>
    <m/>
    <n v="0.67499999999999993"/>
    <n v="0.65"/>
    <n v="7.6479999999999997"/>
    <n v="0"/>
    <n v="20"/>
    <s v="BASE DE DATOS"/>
    <m/>
  </r>
  <r>
    <s v="20"/>
    <x v="3"/>
    <s v="ELOR"/>
    <s v="33010793"/>
    <s v="33010793"/>
    <x v="0"/>
    <s v="WARTSILA 6"/>
    <s v="S"/>
    <n v="8.1"/>
    <n v="7.8"/>
    <n v="0"/>
    <n v="0"/>
    <n v="0"/>
    <n v="19"/>
    <n v="0"/>
    <n v="0"/>
    <n v="0"/>
    <m/>
    <x v="0"/>
    <s v="ELOR33010793WARTSILA 6EL"/>
    <s v="Electro Oriente S. A."/>
    <x v="5"/>
    <x v="5"/>
    <s v="C. T. Iqt.Diesel - Wartsila"/>
    <x v="20"/>
    <x v="0"/>
    <x v="0"/>
    <x v="55"/>
    <x v="0"/>
    <s v="Instalado"/>
    <s v="Operativo"/>
    <s v="Distribuidora"/>
    <x v="0"/>
    <x v="0"/>
    <x v="0"/>
    <x v="0"/>
    <s v="Estatal"/>
    <s v="LORETO"/>
    <s v="LORETO"/>
    <s v="MAYNAS"/>
    <s v="IQUITOS"/>
    <n v="0"/>
    <x v="2"/>
    <n v="0"/>
    <x v="0"/>
    <n v="0"/>
    <x v="0"/>
    <x v="0"/>
    <n v="0"/>
    <n v="0"/>
    <m/>
    <n v="0.67499999999999993"/>
    <n v="0.65"/>
    <n v="7.6479999999999997"/>
    <n v="0"/>
    <n v="20"/>
    <s v="BASE DE DATOS"/>
    <m/>
  </r>
  <r>
    <s v="20"/>
    <x v="3"/>
    <s v="ELOR"/>
    <s v="33010793"/>
    <s v="33010793"/>
    <x v="0"/>
    <s v="WARTSILA 7"/>
    <s v="S"/>
    <n v="8.1"/>
    <n v="7.8"/>
    <n v="0"/>
    <n v="0"/>
    <n v="0"/>
    <n v="19"/>
    <n v="0"/>
    <n v="0"/>
    <n v="0"/>
    <m/>
    <x v="0"/>
    <s v="ELOR33010793WARTSILA 7EL"/>
    <s v="Electro Oriente S. A."/>
    <x v="5"/>
    <x v="5"/>
    <s v="C. T. Iqt.Diesel - Wartsila"/>
    <x v="20"/>
    <x v="0"/>
    <x v="0"/>
    <x v="56"/>
    <x v="0"/>
    <s v="Instalado"/>
    <s v="Operativo"/>
    <s v="Distribuidora"/>
    <x v="0"/>
    <x v="0"/>
    <x v="0"/>
    <x v="0"/>
    <s v="Estatal"/>
    <s v="LORETO"/>
    <s v="LORETO"/>
    <s v="MAYNAS"/>
    <s v="IQUITOS"/>
    <n v="0"/>
    <x v="2"/>
    <n v="0"/>
    <x v="0"/>
    <n v="0"/>
    <x v="0"/>
    <x v="0"/>
    <n v="0"/>
    <n v="0"/>
    <m/>
    <n v="0.67499999999999993"/>
    <n v="0.65"/>
    <n v="7.6479999999999997"/>
    <n v="0"/>
    <n v="20"/>
    <s v="BASE DE DATOS"/>
    <m/>
  </r>
  <r>
    <s v="20"/>
    <x v="3"/>
    <s v="ELOR"/>
    <s v="33010793"/>
    <s v="33010793"/>
    <x v="0"/>
    <s v="CAT-16CM32"/>
    <s v="S"/>
    <n v="7.4"/>
    <n v="6.5"/>
    <n v="0"/>
    <n v="0"/>
    <n v="0"/>
    <n v="37"/>
    <n v="0"/>
    <n v="0"/>
    <n v="0"/>
    <m/>
    <x v="0"/>
    <s v="ELOR33010793CAT-16CM32EL"/>
    <s v="Electro Oriente S. A."/>
    <x v="5"/>
    <x v="5"/>
    <s v="C. T. Iqt.Diesel - Wartsila"/>
    <x v="20"/>
    <x v="0"/>
    <x v="0"/>
    <x v="57"/>
    <x v="0"/>
    <s v="Instalado"/>
    <s v="Operativo"/>
    <s v="Distribuidora"/>
    <x v="0"/>
    <x v="0"/>
    <x v="0"/>
    <x v="0"/>
    <s v="Estatal"/>
    <s v="LORETO"/>
    <s v="LORETO"/>
    <s v="MAYNAS"/>
    <s v="IQUITOS"/>
    <n v="0"/>
    <x v="0"/>
    <n v="0"/>
    <x v="0"/>
    <n v="0"/>
    <x v="0"/>
    <x v="0"/>
    <n v="0"/>
    <n v="0"/>
    <m/>
    <n v="0.6166666666666667"/>
    <n v="0.54166666666666663"/>
    <n v="7.6479999999999997"/>
    <n v="0"/>
    <n v="20"/>
    <s v="BASE DE DATOS"/>
    <m/>
  </r>
  <r>
    <s v="20"/>
    <x v="3"/>
    <s v="ELOR"/>
    <s v="33010793"/>
    <s v="33010793"/>
    <x v="0"/>
    <s v="CAT.1-16CM32C"/>
    <s v="N"/>
    <n v="7.5179999999999998"/>
    <n v="0"/>
    <n v="0"/>
    <n v="0"/>
    <n v="0"/>
    <n v="0"/>
    <n v="0"/>
    <n v="0"/>
    <n v="0"/>
    <m/>
    <x v="0"/>
    <s v="ELOR33010793CAT.1-16CM32CEL"/>
    <s v="Electro Oriente S. A."/>
    <x v="5"/>
    <x v="5"/>
    <s v="C. T. Iqt.Diesel - Wartsila"/>
    <x v="20"/>
    <x v="0"/>
    <x v="0"/>
    <x v="58"/>
    <x v="0"/>
    <s v="Instalado"/>
    <s v="Inoperativo"/>
    <s v="Distribuidora"/>
    <x v="0"/>
    <x v="0"/>
    <x v="0"/>
    <x v="0"/>
    <s v="Estatal"/>
    <s v="LORETO"/>
    <s v="LORETO"/>
    <s v="MAYNAS"/>
    <s v="IQUITOS"/>
    <n v="0"/>
    <x v="0"/>
    <n v="0"/>
    <x v="0"/>
    <n v="0"/>
    <x v="0"/>
    <x v="0"/>
    <n v="0"/>
    <n v="0"/>
    <m/>
    <n v="0.62649999999999995"/>
    <n v="0"/>
    <n v="7.6479999999999997"/>
    <n v="0"/>
    <n v="20"/>
    <s v="BASE DE DATOS"/>
    <m/>
  </r>
  <r>
    <s v="20"/>
    <x v="3"/>
    <s v="ELOR"/>
    <s v="33010793"/>
    <s v="33010793"/>
    <x v="0"/>
    <s v="CAT.2-16CM32C"/>
    <s v="N"/>
    <n v="7.5179999999999998"/>
    <n v="0"/>
    <n v="0"/>
    <n v="0"/>
    <n v="0"/>
    <n v="0"/>
    <n v="0"/>
    <n v="0"/>
    <n v="0"/>
    <m/>
    <x v="0"/>
    <s v="ELOR33010793CAT.2-16CM32CEL"/>
    <s v="Electro Oriente S. A."/>
    <x v="5"/>
    <x v="5"/>
    <s v="C. T. Iqt.Diesel - Wartsila"/>
    <x v="20"/>
    <x v="0"/>
    <x v="0"/>
    <x v="59"/>
    <x v="0"/>
    <s v="Instalado"/>
    <s v="Inoperativo"/>
    <s v="Distribuidora"/>
    <x v="0"/>
    <x v="0"/>
    <x v="0"/>
    <x v="0"/>
    <s v="Estatal"/>
    <s v="LORETO"/>
    <s v="LORETO"/>
    <s v="MAYNAS"/>
    <s v="IQUITOS"/>
    <n v="0"/>
    <x v="0"/>
    <n v="0"/>
    <x v="0"/>
    <n v="0"/>
    <x v="0"/>
    <x v="0"/>
    <n v="0"/>
    <n v="0"/>
    <m/>
    <n v="0.62649999999999995"/>
    <n v="0"/>
    <n v="7.6479999999999997"/>
    <n v="0"/>
    <n v="20"/>
    <s v="BASE DE DATOS"/>
    <m/>
  </r>
  <r>
    <s v="20"/>
    <x v="3"/>
    <s v="ELOR"/>
    <s v="43095199"/>
    <s v="43095199"/>
    <x v="0"/>
    <s v="CKD 6S150PV"/>
    <s v="N"/>
    <n v="0.2"/>
    <n v="0"/>
    <n v="0"/>
    <n v="0"/>
    <n v="0"/>
    <n v="0"/>
    <n v="0"/>
    <n v="0"/>
    <n v="0"/>
    <m/>
    <x v="1"/>
    <s v="ELOR43095199CKD 6S150PVEL"/>
    <s v="Electro Oriente S. A."/>
    <x v="5"/>
    <x v="5"/>
    <s v="C. T. Pevas"/>
    <x v="21"/>
    <x v="0"/>
    <x v="0"/>
    <x v="60"/>
    <x v="0"/>
    <s v="Instalado"/>
    <s v="Inoperativo"/>
    <s v="Distribuidora"/>
    <x v="0"/>
    <x v="0"/>
    <x v="0"/>
    <x v="0"/>
    <s v="Estatal"/>
    <s v="LORETO"/>
    <s v="LORETO"/>
    <s v="MRCAL. R. CASTILLA"/>
    <s v="PEVAS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3"/>
    <s v="ELOR"/>
    <s v="43095199"/>
    <s v="43095199"/>
    <x v="0"/>
    <s v="Volvo TD-70G N§1"/>
    <s v="N"/>
    <n v="0.1"/>
    <n v="0"/>
    <n v="0"/>
    <n v="0"/>
    <n v="0"/>
    <n v="0"/>
    <n v="0"/>
    <n v="0"/>
    <n v="0"/>
    <m/>
    <x v="1"/>
    <s v="ELOR43095199Volvo TD-70G N§1EL"/>
    <s v="Electro Oriente S. A."/>
    <x v="5"/>
    <x v="5"/>
    <s v="C. T. Pevas"/>
    <x v="21"/>
    <x v="0"/>
    <x v="0"/>
    <x v="61"/>
    <x v="0"/>
    <s v="Instalado"/>
    <n v="0"/>
    <s v="Distribuidora"/>
    <x v="0"/>
    <x v="0"/>
    <x v="0"/>
    <x v="0"/>
    <s v="Estatal"/>
    <s v="LORETO"/>
    <s v="LORETO"/>
    <s v="MRCAL. R. CASTILLA"/>
    <s v="PEVAS"/>
    <n v="0"/>
    <x v="0"/>
    <n v="0"/>
    <x v="0"/>
    <n v="0"/>
    <x v="0"/>
    <x v="0"/>
    <n v="0"/>
    <n v="0"/>
    <m/>
    <s v="-"/>
    <s v="-"/>
    <e v="#N/A"/>
    <n v="0"/>
    <n v="20"/>
    <s v="BASE DE DATOS"/>
    <m/>
  </r>
  <r>
    <s v="20"/>
    <x v="3"/>
    <s v="ELOR"/>
    <s v="43095999"/>
    <s v="43095999"/>
    <x v="0"/>
    <s v="CKD DAT-120"/>
    <s v="N"/>
    <n v="0.1"/>
    <n v="0"/>
    <n v="0"/>
    <n v="0"/>
    <n v="0"/>
    <n v="0"/>
    <n v="0"/>
    <n v="0"/>
    <n v="0"/>
    <m/>
    <x v="1"/>
    <s v="ELOR43095999CKD DAT-120EL"/>
    <s v="Electro Oriente S. A."/>
    <x v="5"/>
    <x v="5"/>
    <s v="C. T. Jenaro Herrera"/>
    <x v="22"/>
    <x v="0"/>
    <x v="0"/>
    <x v="62"/>
    <x v="0"/>
    <s v="Instalado"/>
    <s v="Inoperativo"/>
    <s v="Distribuidora"/>
    <x v="0"/>
    <x v="0"/>
    <x v="0"/>
    <x v="0"/>
    <s v="Estatal"/>
    <s v="LORETO"/>
    <s v="LORETO"/>
    <s v="REQUENA"/>
    <s v="SAPUEN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3"/>
    <s v="ELOR"/>
    <s v="43095999"/>
    <s v="43095999"/>
    <x v="0"/>
    <s v="Cat. D-3306"/>
    <s v="N"/>
    <n v="0.13500000000000001"/>
    <n v="0"/>
    <n v="0"/>
    <n v="0"/>
    <n v="0"/>
    <n v="0"/>
    <n v="0"/>
    <n v="0"/>
    <n v="0"/>
    <m/>
    <x v="1"/>
    <s v="ELOR43095999Cat. D-3306EL"/>
    <s v="Electro Oriente S. A."/>
    <x v="5"/>
    <x v="5"/>
    <s v="C. T. Jenaro Herrera"/>
    <x v="22"/>
    <x v="0"/>
    <x v="0"/>
    <x v="63"/>
    <x v="0"/>
    <s v="Instalado"/>
    <s v="Inoperativo"/>
    <s v="Distribuidora"/>
    <x v="0"/>
    <x v="0"/>
    <x v="0"/>
    <x v="0"/>
    <s v="Estatal"/>
    <s v="LORETO"/>
    <s v="LORETO"/>
    <s v="REQUENA"/>
    <s v="SAPUEN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3"/>
    <s v="ELOR"/>
    <s v="43094799"/>
    <s v="43094799"/>
    <x v="0"/>
    <s v="CKD"/>
    <s v="N"/>
    <n v="0.1"/>
    <n v="0"/>
    <n v="0"/>
    <n v="0"/>
    <n v="0"/>
    <n v="0"/>
    <n v="0"/>
    <n v="0"/>
    <n v="0"/>
    <m/>
    <x v="1"/>
    <s v="ELOR43094799CKDEL"/>
    <s v="Electro Oriente S. A."/>
    <x v="5"/>
    <x v="5"/>
    <s v="C. T. Santa Clotilde"/>
    <x v="23"/>
    <x v="0"/>
    <x v="0"/>
    <x v="30"/>
    <x v="0"/>
    <s v="Instalado"/>
    <s v="Inoperativo"/>
    <s v="Distribuidora"/>
    <x v="0"/>
    <x v="0"/>
    <x v="0"/>
    <x v="0"/>
    <s v="Estatal"/>
    <s v="LORETO"/>
    <s v="LORETO"/>
    <s v="MAYNAS"/>
    <s v="NAPO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3"/>
    <s v="ELOR"/>
    <s v="43094799"/>
    <s v="43094799"/>
    <x v="0"/>
    <s v="Cat."/>
    <s v="N"/>
    <n v="0.22500000000000001"/>
    <n v="0"/>
    <n v="0"/>
    <n v="0"/>
    <n v="0"/>
    <n v="0"/>
    <n v="0"/>
    <n v="0"/>
    <n v="0"/>
    <m/>
    <x v="1"/>
    <s v="ELOR43094799Cat.EL"/>
    <s v="Electro Oriente S. A."/>
    <x v="5"/>
    <x v="5"/>
    <s v="C. T. Santa Clotilde"/>
    <x v="23"/>
    <x v="0"/>
    <x v="0"/>
    <x v="64"/>
    <x v="0"/>
    <s v="Instalado"/>
    <s v="Inoperativo"/>
    <s v="Distribuidora"/>
    <x v="0"/>
    <x v="0"/>
    <x v="0"/>
    <x v="0"/>
    <s v="Estatal"/>
    <s v="LORETO"/>
    <s v="LORETO"/>
    <s v="MAYNAS"/>
    <s v="NAPO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3"/>
    <s v="ELOR"/>
    <s v="43095399"/>
    <s v="43095399"/>
    <x v="0"/>
    <s v="CKD"/>
    <s v="N"/>
    <n v="0.1"/>
    <n v="0"/>
    <n v="0"/>
    <n v="0"/>
    <n v="0"/>
    <n v="0"/>
    <n v="0"/>
    <n v="0"/>
    <n v="0"/>
    <m/>
    <x v="1"/>
    <s v="ELOR43095399CKDEL"/>
    <s v="Electro Oriente S. A."/>
    <x v="5"/>
    <x v="5"/>
    <s v="C. T. San Pablo"/>
    <x v="24"/>
    <x v="0"/>
    <x v="0"/>
    <x v="30"/>
    <x v="0"/>
    <s v="Instalado"/>
    <s v="Inoperativo"/>
    <s v="Distribuidora"/>
    <x v="0"/>
    <x v="0"/>
    <x v="0"/>
    <x v="0"/>
    <s v="Estatal"/>
    <s v="LORETO"/>
    <s v="LORETO"/>
    <s v="MRCAL. R. CASTILLA"/>
    <s v="RAMON CASTILL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3"/>
    <s v="ELOR"/>
    <s v="43095399"/>
    <s v="43095399"/>
    <x v="0"/>
    <s v="Cat."/>
    <s v="N"/>
    <n v="0.09"/>
    <n v="0"/>
    <n v="0"/>
    <n v="0"/>
    <n v="0"/>
    <n v="0"/>
    <n v="0"/>
    <n v="0"/>
    <n v="0"/>
    <m/>
    <x v="1"/>
    <s v="ELOR43095399Cat.EL"/>
    <s v="Electro Oriente S. A."/>
    <x v="5"/>
    <x v="5"/>
    <s v="C. T. San Pablo"/>
    <x v="24"/>
    <x v="0"/>
    <x v="0"/>
    <x v="64"/>
    <x v="0"/>
    <s v="Instalado"/>
    <s v="Inoperativo"/>
    <s v="Distribuidora"/>
    <x v="0"/>
    <x v="0"/>
    <x v="0"/>
    <x v="0"/>
    <s v="Estatal"/>
    <s v="LORETO"/>
    <s v="LORETO"/>
    <s v="MRCAL. R. CASTILLA"/>
    <s v="RAMON CASTILL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3"/>
    <s v="ELOR"/>
    <s v="43095599"/>
    <s v="43095599"/>
    <x v="0"/>
    <s v="CKD"/>
    <s v="N"/>
    <n v="0.1"/>
    <n v="0"/>
    <n v="0"/>
    <n v="0"/>
    <n v="0"/>
    <n v="0"/>
    <n v="0"/>
    <n v="0"/>
    <n v="0"/>
    <m/>
    <x v="1"/>
    <s v="ELOR43095599CKDEL"/>
    <s v="Electro Oriente S. A."/>
    <x v="5"/>
    <x v="5"/>
    <s v="C. T. Tamanco Viejo"/>
    <x v="25"/>
    <x v="0"/>
    <x v="0"/>
    <x v="30"/>
    <x v="0"/>
    <s v="Instalado"/>
    <s v="Inoperativo"/>
    <s v="Distribuidora"/>
    <x v="0"/>
    <x v="0"/>
    <x v="0"/>
    <x v="0"/>
    <s v="Estatal"/>
    <s v="LORETO"/>
    <s v="LORETO"/>
    <s v="REQUENA"/>
    <s v="EMILIO SAN MARTIN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3"/>
    <s v="ELOR"/>
    <s v="43095599"/>
    <s v="43095599"/>
    <x v="0"/>
    <s v="Perkins"/>
    <s v="N"/>
    <n v="7.4999999999999997E-2"/>
    <n v="0"/>
    <n v="0"/>
    <n v="0"/>
    <n v="0"/>
    <n v="0"/>
    <n v="0"/>
    <n v="0"/>
    <n v="0"/>
    <m/>
    <x v="1"/>
    <s v="ELOR43095599PerkinsEL"/>
    <s v="Electro Oriente S. A."/>
    <x v="5"/>
    <x v="5"/>
    <s v="C. T. Tamanco Viejo"/>
    <x v="25"/>
    <x v="0"/>
    <x v="0"/>
    <x v="12"/>
    <x v="0"/>
    <s v="Instalado"/>
    <s v="Inoperativo"/>
    <s v="Distribuidora"/>
    <x v="0"/>
    <x v="0"/>
    <x v="0"/>
    <x v="0"/>
    <s v="Estatal"/>
    <s v="LORETO"/>
    <s v="LORETO"/>
    <s v="REQUENA"/>
    <s v="EMILIO SAN MARTIN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3"/>
    <s v="ELOR"/>
    <s v="43095699"/>
    <s v="43095699"/>
    <x v="0"/>
    <s v="CKD"/>
    <s v="N"/>
    <n v="0.1"/>
    <n v="0"/>
    <n v="0"/>
    <n v="0"/>
    <n v="0"/>
    <n v="0"/>
    <n v="0"/>
    <n v="0"/>
    <n v="0"/>
    <m/>
    <x v="1"/>
    <s v="ELOR43095699CKDEL"/>
    <s v="Electro Oriente S. A."/>
    <x v="5"/>
    <x v="5"/>
    <s v="C. T. San Roque de Maquia"/>
    <x v="26"/>
    <x v="0"/>
    <x v="0"/>
    <x v="30"/>
    <x v="0"/>
    <s v="Instalado"/>
    <s v="Inoperativo"/>
    <s v="Distribuidora"/>
    <x v="0"/>
    <x v="0"/>
    <x v="0"/>
    <x v="0"/>
    <s v="Estatal"/>
    <s v="LORETO"/>
    <s v="LORETO"/>
    <s v="REQUENA"/>
    <s v="MAQUI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3"/>
    <s v="ELOR"/>
    <s v="43095699"/>
    <s v="43095699"/>
    <x v="0"/>
    <s v="Perkins"/>
    <s v="N"/>
    <n v="0.09"/>
    <n v="0"/>
    <n v="0"/>
    <n v="0"/>
    <n v="0"/>
    <n v="0"/>
    <n v="0"/>
    <n v="0"/>
    <n v="0"/>
    <m/>
    <x v="1"/>
    <s v="ELOR43095699PerkinsEL"/>
    <s v="Electro Oriente S. A."/>
    <x v="5"/>
    <x v="5"/>
    <s v="C. T. San Roque de Maquia"/>
    <x v="26"/>
    <x v="0"/>
    <x v="0"/>
    <x v="12"/>
    <x v="0"/>
    <s v="Instalado"/>
    <s v="Inoperativo"/>
    <s v="Distribuidora"/>
    <x v="0"/>
    <x v="0"/>
    <x v="0"/>
    <x v="0"/>
    <s v="Estatal"/>
    <s v="LORETO"/>
    <s v="LORETO"/>
    <s v="REQUENA"/>
    <s v="MAQUI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3"/>
    <s v="ELOR"/>
    <s v="43094999"/>
    <s v="43094999"/>
    <x v="0"/>
    <s v="CKD MODASA"/>
    <s v="N"/>
    <n v="3.5000000000000003E-2"/>
    <n v="0"/>
    <n v="0"/>
    <n v="0"/>
    <n v="0"/>
    <n v="0"/>
    <n v="0"/>
    <n v="0"/>
    <n v="0"/>
    <m/>
    <x v="1"/>
    <s v="ELOR43094999CKD MODASAEL"/>
    <s v="Electro Oriente S. A."/>
    <x v="5"/>
    <x v="5"/>
    <s v="C. T. Cabo Pantoja"/>
    <x v="27"/>
    <x v="0"/>
    <x v="0"/>
    <x v="65"/>
    <x v="0"/>
    <s v="Instalado"/>
    <s v="Inoperativo"/>
    <s v="Distribuidora"/>
    <x v="0"/>
    <x v="0"/>
    <x v="0"/>
    <x v="0"/>
    <s v="Estatal"/>
    <s v="LORETO"/>
    <s v="LORETO"/>
    <s v="MAYNAS"/>
    <s v="TORRES CAUSANO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3"/>
    <s v="ELOR"/>
    <s v="43095799"/>
    <s v="43095799"/>
    <x v="0"/>
    <s v="CKD"/>
    <s v="N"/>
    <n v="0.1"/>
    <n v="0"/>
    <n v="0"/>
    <n v="0"/>
    <n v="0"/>
    <n v="0"/>
    <n v="0"/>
    <n v="0"/>
    <n v="0"/>
    <m/>
    <x v="1"/>
    <s v="ELOR43095799CKDEL"/>
    <s v="Electro Oriente S. A."/>
    <x v="5"/>
    <x v="5"/>
    <s v="C. T. Bagazan"/>
    <x v="28"/>
    <x v="0"/>
    <x v="0"/>
    <x v="30"/>
    <x v="0"/>
    <s v="Instalado"/>
    <s v="Inoperativo"/>
    <s v="Distribuidora"/>
    <x v="0"/>
    <x v="0"/>
    <x v="0"/>
    <x v="0"/>
    <s v="Estatal"/>
    <s v="LORETO"/>
    <s v="LORETO"/>
    <s v="REQUENA"/>
    <s v="SAPUEN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3"/>
    <s v="ELOR"/>
    <s v="43095799"/>
    <s v="43095799"/>
    <x v="0"/>
    <s v="Perkins"/>
    <s v="N"/>
    <n v="7.4999999999999997E-2"/>
    <n v="0"/>
    <n v="0"/>
    <n v="0"/>
    <n v="0"/>
    <n v="0"/>
    <n v="0"/>
    <n v="0"/>
    <n v="0"/>
    <m/>
    <x v="1"/>
    <s v="ELOR43095799PerkinsEL"/>
    <s v="Electro Oriente S. A."/>
    <x v="5"/>
    <x v="5"/>
    <s v="C. T. Bagazan"/>
    <x v="28"/>
    <x v="0"/>
    <x v="0"/>
    <x v="12"/>
    <x v="0"/>
    <s v="Instalado"/>
    <s v="Inoperativo"/>
    <s v="Distribuidora"/>
    <x v="0"/>
    <x v="0"/>
    <x v="0"/>
    <x v="0"/>
    <s v="Estatal"/>
    <s v="LORETO"/>
    <s v="LORETO"/>
    <s v="REQUENA"/>
    <s v="SAPUEN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3"/>
    <s v="ELOR"/>
    <s v="43095899"/>
    <s v="43095899"/>
    <x v="0"/>
    <s v="MODASA"/>
    <s v="N"/>
    <n v="3.5000000000000003E-2"/>
    <n v="0"/>
    <n v="0"/>
    <n v="0"/>
    <n v="0"/>
    <n v="0"/>
    <n v="0"/>
    <n v="0"/>
    <n v="0"/>
    <m/>
    <x v="1"/>
    <s v="ELOR43095899MODASAEL"/>
    <s v="Electro Oriente S. A."/>
    <x v="5"/>
    <x v="5"/>
    <s v="C. T. Sapuena"/>
    <x v="29"/>
    <x v="0"/>
    <x v="0"/>
    <x v="66"/>
    <x v="0"/>
    <s v="Instalado"/>
    <s v="Inoperativo"/>
    <s v="Distribuidora"/>
    <x v="0"/>
    <x v="0"/>
    <x v="0"/>
    <x v="0"/>
    <s v="Estatal"/>
    <s v="LORETO"/>
    <s v="LORETO"/>
    <s v="REQUENA"/>
    <s v="SAPUEN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3"/>
    <s v="ELOR"/>
    <s v="43094899"/>
    <s v="43094899"/>
    <x v="0"/>
    <s v="MODASA"/>
    <s v="N"/>
    <n v="3.5000000000000003E-2"/>
    <n v="0"/>
    <n v="0"/>
    <n v="0"/>
    <n v="0"/>
    <n v="0"/>
    <n v="0"/>
    <n v="0"/>
    <n v="0"/>
    <m/>
    <x v="1"/>
    <s v="ELOR43094899MODASAEL"/>
    <s v="Electro Oriente S. A."/>
    <x v="5"/>
    <x v="5"/>
    <s v="C. T. El Alamo"/>
    <x v="30"/>
    <x v="0"/>
    <x v="0"/>
    <x v="66"/>
    <x v="0"/>
    <s v="Instalado"/>
    <s v="Inoperativo"/>
    <s v="Distribuidora"/>
    <x v="0"/>
    <x v="0"/>
    <x v="0"/>
    <x v="0"/>
    <s v="Estatal"/>
    <s v="LORETO"/>
    <s v="LORETO"/>
    <s v="MAYNAS"/>
    <s v="PUTUMAYU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3"/>
    <s v="ELOR"/>
    <s v="43096199"/>
    <s v="43096199"/>
    <x v="0"/>
    <s v="CKD DAT 120"/>
    <s v="N"/>
    <n v="0.1"/>
    <n v="0"/>
    <n v="0"/>
    <n v="0"/>
    <n v="0"/>
    <n v="0"/>
    <n v="0"/>
    <n v="0"/>
    <n v="0"/>
    <m/>
    <x v="1"/>
    <s v="ELOR43096199CKD DAT 120EL"/>
    <s v="Electro Oriente S. A."/>
    <x v="5"/>
    <x v="5"/>
    <s v="C. T. Inahuaya"/>
    <x v="31"/>
    <x v="0"/>
    <x v="0"/>
    <x v="67"/>
    <x v="0"/>
    <s v="Instalado"/>
    <s v="Inoperativo"/>
    <s v="Distribuidora"/>
    <x v="0"/>
    <x v="0"/>
    <x v="0"/>
    <x v="0"/>
    <s v="Estatal"/>
    <s v="LORETO"/>
    <s v="LORETO"/>
    <s v="UCAYALI"/>
    <s v="INAHUAY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3"/>
    <s v="ELOR"/>
    <s v="43096299"/>
    <s v="43096299"/>
    <x v="0"/>
    <s v="CKD"/>
    <s v="N"/>
    <n v="0.1"/>
    <n v="0"/>
    <n v="0"/>
    <n v="0"/>
    <n v="0"/>
    <n v="0"/>
    <n v="0"/>
    <n v="0"/>
    <n v="0"/>
    <m/>
    <x v="1"/>
    <s v="ELOR43096299CKDEL"/>
    <s v="Electro Oriente S. A."/>
    <x v="5"/>
    <x v="5"/>
    <s v="C. T. Pampa Hermosa"/>
    <x v="32"/>
    <x v="0"/>
    <x v="0"/>
    <x v="30"/>
    <x v="0"/>
    <s v="Instalado"/>
    <s v="Inoperativo"/>
    <s v="Distribuidora"/>
    <x v="0"/>
    <x v="0"/>
    <x v="0"/>
    <x v="0"/>
    <s v="Estatal"/>
    <s v="LORETO"/>
    <s v="LORETO"/>
    <s v="UCAYALI"/>
    <s v="PAMPA HERMOS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3"/>
    <s v="ELOR"/>
    <s v="43096399"/>
    <s v="43096399"/>
    <x v="0"/>
    <s v="CKD"/>
    <s v="N"/>
    <n v="0.1"/>
    <n v="0"/>
    <n v="0"/>
    <n v="0"/>
    <n v="0"/>
    <n v="0"/>
    <n v="0"/>
    <n v="0"/>
    <n v="0"/>
    <m/>
    <x v="1"/>
    <s v="ELOR43096399CKDEL"/>
    <s v="Electro Oriente S. A."/>
    <x v="5"/>
    <x v="5"/>
    <s v="C. T. Tierra Blanca"/>
    <x v="33"/>
    <x v="0"/>
    <x v="0"/>
    <x v="30"/>
    <x v="0"/>
    <s v="Instalado"/>
    <s v="Inoperativo"/>
    <s v="Distribuidora"/>
    <x v="0"/>
    <x v="0"/>
    <x v="0"/>
    <x v="0"/>
    <s v="Estatal"/>
    <s v="LORETO"/>
    <s v="LORETO"/>
    <s v="UCAYALI"/>
    <s v="SARAYACU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3"/>
    <s v="ELOR"/>
    <s v="43095099"/>
    <s v="43095099"/>
    <x v="0"/>
    <s v="Perkins M. 4-326-I"/>
    <s v="N"/>
    <n v="3.5000000000000003E-2"/>
    <n v="0"/>
    <n v="0"/>
    <n v="0"/>
    <n v="0"/>
    <n v="0"/>
    <n v="0"/>
    <n v="0"/>
    <n v="0"/>
    <m/>
    <x v="1"/>
    <s v="ELOR43095099Perkins M. 4-326-IEL"/>
    <s v="Electro Oriente S. A."/>
    <x v="5"/>
    <x v="5"/>
    <s v="C. T. El Porvenir"/>
    <x v="34"/>
    <x v="0"/>
    <x v="0"/>
    <x v="68"/>
    <x v="0"/>
    <s v="Instalado"/>
    <s v="Inoperativo"/>
    <s v="Distribuidora"/>
    <x v="0"/>
    <x v="0"/>
    <x v="0"/>
    <x v="0"/>
    <s v="Estatal"/>
    <s v="LORETO"/>
    <s v="LORETO"/>
    <s v="MAYNAS"/>
    <s v="FERNANDO LORES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3"/>
    <s v="ELOR"/>
    <s v="43095499"/>
    <s v="43095499"/>
    <x v="0"/>
    <s v="Volvo TD 100"/>
    <s v="N"/>
    <n v="0.15"/>
    <n v="0"/>
    <n v="0"/>
    <n v="0"/>
    <n v="0"/>
    <n v="0"/>
    <n v="0"/>
    <n v="0"/>
    <n v="0"/>
    <m/>
    <x v="1"/>
    <s v="ELOR43095499Volvo TD 100EL"/>
    <s v="Electro Oriente S. A."/>
    <x v="5"/>
    <x v="5"/>
    <s v="C. T. Flor de Punga"/>
    <x v="35"/>
    <x v="0"/>
    <x v="0"/>
    <x v="34"/>
    <x v="0"/>
    <s v="Instalado"/>
    <s v="Inoperativo"/>
    <s v="Distribuidora"/>
    <x v="0"/>
    <x v="0"/>
    <x v="0"/>
    <x v="0"/>
    <s v="Estatal"/>
    <s v="LORETO"/>
    <s v="LORETO"/>
    <s v="REQUENA"/>
    <s v="CAPELLO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3"/>
    <s v="ELOR"/>
    <s v="43096099"/>
    <s v="43096099"/>
    <x v="0"/>
    <s v="Volvo TD 100"/>
    <s v="N"/>
    <n v="0.15"/>
    <n v="0"/>
    <n v="0"/>
    <n v="0"/>
    <n v="0"/>
    <n v="0"/>
    <n v="0"/>
    <n v="0"/>
    <n v="0"/>
    <m/>
    <x v="1"/>
    <s v="ELOR43096099Volvo TD 100EL"/>
    <s v="Electro Oriente S. A."/>
    <x v="5"/>
    <x v="5"/>
    <s v="C. T. Colonia Angamos"/>
    <x v="36"/>
    <x v="0"/>
    <x v="0"/>
    <x v="34"/>
    <x v="0"/>
    <s v="Instalado"/>
    <s v="Inoperativo"/>
    <s v="Distribuidora"/>
    <x v="0"/>
    <x v="0"/>
    <x v="0"/>
    <x v="0"/>
    <s v="Estatal"/>
    <s v="LORETO"/>
    <s v="LORETO"/>
    <s v="REQUENA"/>
    <s v="YAQUERAN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3"/>
    <s v="ELOR"/>
    <s v="00000000"/>
    <s v="00000000"/>
    <x v="0"/>
    <s v="Cat. 3512 Dito"/>
    <s v="S"/>
    <n v="0.5"/>
    <n v="0.4"/>
    <n v="94.72"/>
    <n v="45.04"/>
    <n v="139.76"/>
    <n v="14"/>
    <n v="516"/>
    <n v="0"/>
    <n v="90"/>
    <m/>
    <x v="0"/>
    <s v="ELOR00000000Cat. 3512 DitoEL"/>
    <s v="Electro Oriente S. A."/>
    <x v="5"/>
    <x v="5"/>
    <s v="C. T. Caballococha"/>
    <x v="37"/>
    <x v="0"/>
    <x v="0"/>
    <x v="69"/>
    <x v="0"/>
    <s v="Instalado"/>
    <s v="Operativo"/>
    <s v="Distribuidora"/>
    <x v="0"/>
    <x v="0"/>
    <x v="0"/>
    <x v="0"/>
    <s v="Estatal"/>
    <s v="LORETO"/>
    <s v="LORETO"/>
    <s v="RAMÓN CASTILLA"/>
    <s v="RAMÓN CASTILLA"/>
    <n v="0"/>
    <x v="0"/>
    <n v="0"/>
    <x v="0"/>
    <n v="0"/>
    <x v="0"/>
    <x v="0"/>
    <n v="139.76"/>
    <n v="0.13976"/>
    <m/>
    <n v="4.1666666666666664E-2"/>
    <n v="3.3333333333333333E-2"/>
    <n v="7.6479999999999997"/>
    <n v="0"/>
    <n v="20"/>
    <s v="BASE DE DATOS"/>
    <m/>
  </r>
  <r>
    <s v="20"/>
    <x v="3"/>
    <s v="ELOR"/>
    <s v="00000000"/>
    <s v="00000000"/>
    <x v="0"/>
    <s v="Cat 2. 3512 Dita"/>
    <s v="N"/>
    <n v="0.5"/>
    <n v="0"/>
    <n v="0"/>
    <n v="0"/>
    <n v="0"/>
    <n v="0"/>
    <n v="0"/>
    <n v="0"/>
    <n v="0"/>
    <m/>
    <x v="0"/>
    <s v="ELOR00000000Cat 2. 3512 DitaEL"/>
    <s v="Electro Oriente S. A."/>
    <x v="5"/>
    <x v="5"/>
    <s v="C. T. Caballococha"/>
    <x v="37"/>
    <x v="0"/>
    <x v="0"/>
    <x v="70"/>
    <x v="0"/>
    <s v="Instalado"/>
    <s v="Operativo"/>
    <s v="Distribuidora"/>
    <x v="0"/>
    <x v="0"/>
    <x v="0"/>
    <x v="0"/>
    <s v="Estatal"/>
    <s v="LORETO"/>
    <s v="LORETO"/>
    <s v="RAMÓN CASTILLA"/>
    <s v="RAMÓN CASTILLA"/>
    <n v="0"/>
    <x v="0"/>
    <n v="0"/>
    <x v="0"/>
    <n v="0"/>
    <x v="0"/>
    <x v="0"/>
    <n v="0"/>
    <n v="0"/>
    <m/>
    <n v="4.1666666666666664E-2"/>
    <n v="3.1666666666666669E-2"/>
    <n v="7.6479999999999997"/>
    <n v="0"/>
    <n v="20"/>
    <s v="BASE DE DATOS"/>
    <m/>
  </r>
  <r>
    <s v="20"/>
    <x v="3"/>
    <s v="ELOR"/>
    <s v="00000000"/>
    <s v="00000000"/>
    <x v="0"/>
    <s v="CUMMINS 3"/>
    <s v="N"/>
    <n v="0.6"/>
    <n v="0"/>
    <n v="0"/>
    <n v="0"/>
    <n v="0"/>
    <n v="0"/>
    <n v="0"/>
    <n v="0"/>
    <n v="0"/>
    <m/>
    <x v="0"/>
    <s v="ELOR00000000CUMMINS 3EL"/>
    <s v="Electro Oriente S. A."/>
    <x v="5"/>
    <x v="5"/>
    <s v="C. T. Caballococha"/>
    <x v="37"/>
    <x v="0"/>
    <x v="0"/>
    <x v="71"/>
    <x v="0"/>
    <s v="Instalado"/>
    <s v="Operativo"/>
    <s v="Distribuidora"/>
    <x v="0"/>
    <x v="0"/>
    <x v="0"/>
    <x v="0"/>
    <s v="Estatal"/>
    <s v="LORETO"/>
    <s v="LORETO"/>
    <s v="RAMÓN CASTILLA"/>
    <s v="RAMÓN CASTILLA"/>
    <n v="0"/>
    <x v="0"/>
    <n v="0"/>
    <x v="0"/>
    <n v="0"/>
    <x v="0"/>
    <x v="0"/>
    <n v="0"/>
    <n v="0"/>
    <m/>
    <n v="4.9999999999999996E-2"/>
    <n v="0.04"/>
    <n v="7.6479999999999997"/>
    <n v="0"/>
    <n v="20"/>
    <s v="BASE DE DATOS"/>
    <m/>
  </r>
  <r>
    <s v="20"/>
    <x v="3"/>
    <s v="ELOR"/>
    <s v="00000000"/>
    <s v="00000000"/>
    <x v="0"/>
    <s v="Cat.4-3412-16878"/>
    <s v="N"/>
    <n v="0.73399999999999999"/>
    <n v="0"/>
    <n v="0"/>
    <n v="0"/>
    <n v="0"/>
    <n v="0"/>
    <n v="0"/>
    <n v="0"/>
    <n v="0"/>
    <m/>
    <x v="0"/>
    <s v="ELOR00000000Cat.4-3412-16878EL"/>
    <s v="Electro Oriente S. A."/>
    <x v="5"/>
    <x v="5"/>
    <s v="C. T. Caballococha"/>
    <x v="37"/>
    <x v="0"/>
    <x v="0"/>
    <x v="72"/>
    <x v="0"/>
    <s v="Instalado"/>
    <s v="Operativo"/>
    <s v="Distribuidora"/>
    <x v="0"/>
    <x v="0"/>
    <x v="0"/>
    <x v="0"/>
    <s v="Estatal"/>
    <s v="LORETO"/>
    <s v="LORETO"/>
    <s v="RAMÓN CASTILLA"/>
    <s v="RAMÓN CASTILLA"/>
    <n v="0"/>
    <x v="0"/>
    <n v="0"/>
    <x v="0"/>
    <n v="0"/>
    <x v="0"/>
    <x v="0"/>
    <n v="0"/>
    <n v="0"/>
    <m/>
    <n v="6.1166666666666668E-2"/>
    <n v="4.1666666666666664E-2"/>
    <n v="7.6479999999999997"/>
    <n v="0"/>
    <n v="20"/>
    <s v="BASE DE DATOS"/>
    <m/>
  </r>
  <r>
    <s v="20"/>
    <x v="3"/>
    <s v="ELOR"/>
    <s v="00000000"/>
    <s v="00000000"/>
    <x v="0"/>
    <s v="MTU 1000"/>
    <s v="S"/>
    <n v="1"/>
    <n v="0.85"/>
    <n v="55.418999999999997"/>
    <n v="210.59"/>
    <n v="266.00900000000001"/>
    <n v="29"/>
    <n v="717"/>
    <n v="0"/>
    <n v="32"/>
    <m/>
    <x v="0"/>
    <s v="ELOR00000000MTU 1000EL"/>
    <s v="Electro Oriente S. A."/>
    <x v="5"/>
    <x v="5"/>
    <s v="C. T. Caballococha"/>
    <x v="37"/>
    <x v="0"/>
    <x v="0"/>
    <x v="73"/>
    <x v="0"/>
    <s v="Instalado"/>
    <s v="Operativo"/>
    <s v="Distribuidora"/>
    <x v="0"/>
    <x v="0"/>
    <x v="0"/>
    <x v="0"/>
    <s v="Estatal"/>
    <s v="LORETO"/>
    <s v="LORETO"/>
    <s v="RAMÓN CASTILLA"/>
    <s v="RAMÓN CASTILLA"/>
    <n v="0"/>
    <x v="0"/>
    <n v="0"/>
    <x v="0"/>
    <n v="0"/>
    <x v="0"/>
    <x v="0"/>
    <n v="266.00900000000001"/>
    <n v="0.266009"/>
    <m/>
    <n v="8.3333333333333329E-2"/>
    <n v="7.0833333333333331E-2"/>
    <n v="7.6479999999999997"/>
    <n v="0"/>
    <n v="20"/>
    <s v="BASE DE DATOS"/>
    <m/>
  </r>
  <r>
    <s v="20"/>
    <x v="3"/>
    <s v="ELOR"/>
    <s v="53026715"/>
    <s v="53026715"/>
    <x v="0"/>
    <s v="Cat.5-C15 7925"/>
    <s v="S"/>
    <n v="0.43"/>
    <n v="0.3"/>
    <n v="10.52"/>
    <n v="42.475000000000001"/>
    <n v="52.994999999999997"/>
    <n v="9"/>
    <n v="711"/>
    <n v="0"/>
    <n v="57"/>
    <m/>
    <x v="0"/>
    <s v="ELOR53026715Cat.5-C15 7925EL"/>
    <s v="Electro Oriente S. A."/>
    <x v="5"/>
    <x v="5"/>
    <s v="C.T. Isla Santa Rosa"/>
    <x v="38"/>
    <x v="0"/>
    <x v="0"/>
    <x v="74"/>
    <x v="0"/>
    <s v="Instalado"/>
    <s v="Operativo"/>
    <s v="Distribuidora"/>
    <x v="0"/>
    <x v="0"/>
    <x v="0"/>
    <x v="0"/>
    <s v="Estatal"/>
    <s v="LORETO"/>
    <s v="LORETO"/>
    <s v="MARISCAL RAMÓN CASTILLA"/>
    <s v="YAVARI"/>
    <n v="0"/>
    <x v="0"/>
    <n v="0"/>
    <x v="0"/>
    <n v="0"/>
    <x v="0"/>
    <x v="0"/>
    <n v="52.994999999999997"/>
    <n v="5.2995E-2"/>
    <m/>
    <n v="3.5833333333333335E-2"/>
    <n v="2.4999999999999998E-2"/>
    <n v="7.6479999999999997"/>
    <n v="7.1054273576010019E-15"/>
    <n v="20"/>
    <s v="BASE DE DATOS"/>
    <m/>
  </r>
  <r>
    <s v="20"/>
    <x v="3"/>
    <s v="ELOR"/>
    <s v="53026613"/>
    <s v="53026613"/>
    <x v="0"/>
    <s v="Volv.Pent1 RVL-451"/>
    <s v="S"/>
    <n v="0.48"/>
    <n v="0.38"/>
    <n v="20.295000000000002"/>
    <n v="36.843000000000004"/>
    <n v="57.137999999999998"/>
    <n v="8"/>
    <n v="366"/>
    <n v="0"/>
    <n v="28"/>
    <m/>
    <x v="0"/>
    <s v="ELOR53026613Volv.Pent1 RVL-451EL"/>
    <s v="Electro Oriente S. A."/>
    <x v="5"/>
    <x v="5"/>
    <s v="C.T. Mayoruna"/>
    <x v="39"/>
    <x v="0"/>
    <x v="0"/>
    <x v="75"/>
    <x v="0"/>
    <s v="Instalado"/>
    <s v="Operativo"/>
    <s v="Distribuidora"/>
    <x v="0"/>
    <x v="0"/>
    <x v="0"/>
    <x v="0"/>
    <s v="Estatal"/>
    <s v="LORETO"/>
    <s v="LORETO"/>
    <s v="MARISCAL RAMÓN CASTILLA"/>
    <s v="SAN PABLO"/>
    <n v="0"/>
    <x v="0"/>
    <n v="0"/>
    <x v="0"/>
    <n v="0"/>
    <x v="0"/>
    <x v="0"/>
    <n v="57.137999999999998"/>
    <n v="5.7138000000000001E-2"/>
    <m/>
    <n v="0.04"/>
    <n v="3.1666666666666669E-2"/>
    <n v="7.6479999999999997"/>
    <n v="7.1054273576010019E-15"/>
    <n v="20"/>
    <s v="BASE DE DATOS"/>
    <m/>
  </r>
  <r>
    <s v="20"/>
    <x v="3"/>
    <s v="ELOR"/>
    <s v="53026613"/>
    <s v="53026613"/>
    <x v="0"/>
    <s v="Cat.3412 81Z19624"/>
    <s v="N"/>
    <n v="0.22"/>
    <n v="0"/>
    <n v="0"/>
    <n v="0"/>
    <n v="0"/>
    <n v="0"/>
    <n v="0"/>
    <n v="0"/>
    <n v="0"/>
    <m/>
    <x v="0"/>
    <s v="ELOR53026613Cat.3412 81Z19624EL"/>
    <s v="Electro Oriente S. A."/>
    <x v="5"/>
    <x v="5"/>
    <s v="C.T. Mayoruna"/>
    <x v="39"/>
    <x v="0"/>
    <x v="0"/>
    <x v="76"/>
    <x v="0"/>
    <s v="Instalado"/>
    <s v="Operativo"/>
    <s v="Distribuidora"/>
    <x v="0"/>
    <x v="0"/>
    <x v="0"/>
    <x v="0"/>
    <s v="Estatal"/>
    <s v="LORETO"/>
    <s v="LORETO"/>
    <s v="MARISCAL RAMÓN CASTILLA"/>
    <s v="SAN PABLO"/>
    <n v="0"/>
    <x v="0"/>
    <n v="0"/>
    <x v="0"/>
    <n v="0"/>
    <x v="0"/>
    <x v="0"/>
    <n v="0"/>
    <n v="0"/>
    <m/>
    <n v="1.8333333333333333E-2"/>
    <n v="0"/>
    <n v="7.6479999999999997"/>
    <n v="0"/>
    <n v="20"/>
    <s v="BASE DE DATOS"/>
    <m/>
  </r>
  <r>
    <s v="20"/>
    <x v="3"/>
    <s v="ELOR"/>
    <s v="53026512"/>
    <s v="53026512"/>
    <x v="0"/>
    <s v="Volv.Pent1 RVL-251"/>
    <s v="S"/>
    <n v="0.27300000000000002"/>
    <n v="0.2"/>
    <n v="16.286999999999999"/>
    <n v="13.505000000000001"/>
    <n v="29.792000000000002"/>
    <n v="12"/>
    <n v="212"/>
    <n v="0"/>
    <n v="13"/>
    <m/>
    <x v="0"/>
    <s v="ELOR53026512Volv.Pent1 RVL-251EL"/>
    <s v="Electro Oriente S. A."/>
    <x v="5"/>
    <x v="5"/>
    <s v="C.T. San Francisco"/>
    <x v="40"/>
    <x v="0"/>
    <x v="0"/>
    <x v="77"/>
    <x v="0"/>
    <s v="Instalado"/>
    <s v="Operativo"/>
    <s v="Distribuidora"/>
    <x v="0"/>
    <x v="0"/>
    <x v="0"/>
    <x v="0"/>
    <s v="Estatal"/>
    <s v="LORETO"/>
    <s v="LORETO"/>
    <s v="MARISCAL RAMÓN CASTILLA"/>
    <s v="PEVAS"/>
    <n v="0"/>
    <x v="0"/>
    <n v="0"/>
    <x v="0"/>
    <n v="0"/>
    <x v="0"/>
    <x v="0"/>
    <n v="29.792000000000002"/>
    <n v="2.9792000000000003E-2"/>
    <m/>
    <n v="2.2750000000000003E-2"/>
    <n v="1.6666666666666666E-2"/>
    <n v="7.6479999999999997"/>
    <n v="0"/>
    <n v="20"/>
    <s v="BASE DE DATOS"/>
    <m/>
  </r>
  <r>
    <s v="20"/>
    <x v="3"/>
    <s v="ELOR"/>
    <s v="53026512"/>
    <s v="53026512"/>
    <x v="0"/>
    <s v="OLYMPIAN"/>
    <s v="S"/>
    <n v="0.13"/>
    <n v="0.1"/>
    <n v="0.39300000000000002"/>
    <n v="0.32500000000000001"/>
    <n v="0.71799999999999997"/>
    <n v="4"/>
    <n v="14"/>
    <n v="0"/>
    <n v="0"/>
    <m/>
    <x v="0"/>
    <s v="ELOR53026512OLYMPIANEL"/>
    <s v="Electro Oriente S. A."/>
    <x v="5"/>
    <x v="5"/>
    <s v="C.T. San Francisco"/>
    <x v="40"/>
    <x v="0"/>
    <x v="0"/>
    <x v="78"/>
    <x v="0"/>
    <s v="Instalado"/>
    <s v="Operativo"/>
    <s v="Distribuidora"/>
    <x v="0"/>
    <x v="0"/>
    <x v="0"/>
    <x v="0"/>
    <s v="Estatal"/>
    <s v="LORETO"/>
    <s v="LORETO"/>
    <s v="MARISCAL RAMÓN CASTILLA"/>
    <s v="PEVAS"/>
    <n v="0"/>
    <x v="0"/>
    <n v="0"/>
    <x v="0"/>
    <n v="0"/>
    <x v="0"/>
    <x v="0"/>
    <n v="0.71799999999999997"/>
    <n v="7.18E-4"/>
    <m/>
    <n v="1.0833333333333334E-2"/>
    <n v="8.3333333333333332E-3"/>
    <n v="7.6479999999999997"/>
    <n v="0"/>
    <n v="20"/>
    <s v="BASE DE DATOS"/>
    <m/>
  </r>
  <r>
    <s v="20"/>
    <x v="3"/>
    <s v="ELOR"/>
    <s v="53026919"/>
    <s v="53026919"/>
    <x v="0"/>
    <s v="Perkins1 R014001C"/>
    <s v="S"/>
    <n v="0.13600000000000001"/>
    <n v="0.1"/>
    <n v="7.2789999999999999"/>
    <n v="13.926"/>
    <n v="21.204999999999998"/>
    <n v="5"/>
    <n v="437"/>
    <n v="0"/>
    <n v="13"/>
    <m/>
    <x v="0"/>
    <s v="ELOR53026919Perkins1 R014001CEL"/>
    <s v="Electro Oriente S. A."/>
    <x v="5"/>
    <x v="5"/>
    <s v="C. T. Islandia"/>
    <x v="41"/>
    <x v="0"/>
    <x v="0"/>
    <x v="79"/>
    <x v="0"/>
    <n v="0"/>
    <s v="Operativo"/>
    <s v="Distribuidora"/>
    <x v="0"/>
    <x v="0"/>
    <x v="0"/>
    <x v="0"/>
    <s v="Estatal"/>
    <s v="LORETO"/>
    <s v="LORETO"/>
    <s v="MARISCAL RAMÓN CASTILLA"/>
    <s v="YAVARI"/>
    <n v="0"/>
    <x v="0"/>
    <n v="0"/>
    <x v="0"/>
    <n v="0"/>
    <x v="0"/>
    <x v="0"/>
    <n v="21.204999999999998"/>
    <n v="2.1204999999999998E-2"/>
    <m/>
    <n v="1.1333333333333334E-2"/>
    <n v="8.3333333333333332E-3"/>
    <n v="7.6479999999999997"/>
    <n v="0"/>
    <n v="20"/>
    <s v="BASE DE DATOS"/>
    <m/>
  </r>
  <r>
    <s v="20"/>
    <x v="3"/>
    <s v="ELOR"/>
    <s v="53026919"/>
    <s v="53026919"/>
    <x v="0"/>
    <s v="Perkins2 R013699C"/>
    <s v="S"/>
    <n v="0.13600000000000001"/>
    <n v="0.1"/>
    <n v="7.327"/>
    <n v="14.02"/>
    <n v="21.347000000000001"/>
    <n v="6"/>
    <n v="437"/>
    <n v="0"/>
    <n v="12"/>
    <m/>
    <x v="0"/>
    <s v="ELOR53026919Perkins2 R013699CEL"/>
    <s v="Electro Oriente S. A."/>
    <x v="5"/>
    <x v="5"/>
    <s v="C. T. Islandia"/>
    <x v="41"/>
    <x v="0"/>
    <x v="0"/>
    <x v="80"/>
    <x v="0"/>
    <n v="0"/>
    <s v="Operativo"/>
    <s v="Distribuidora"/>
    <x v="0"/>
    <x v="0"/>
    <x v="0"/>
    <x v="0"/>
    <s v="Estatal"/>
    <s v="LORETO"/>
    <s v="LORETO"/>
    <s v="MARISCAL RAMÓN CASTILLA"/>
    <s v="YAVARI"/>
    <n v="0"/>
    <x v="0"/>
    <n v="0"/>
    <x v="0"/>
    <n v="0"/>
    <x v="0"/>
    <x v="0"/>
    <n v="21.347000000000001"/>
    <n v="2.1347000000000001E-2"/>
    <m/>
    <n v="1.1333333333333334E-2"/>
    <n v="8.3333333333333332E-3"/>
    <n v="7.6479999999999997"/>
    <n v="0"/>
    <n v="20"/>
    <s v="BASE DE DATOS"/>
    <m/>
  </r>
  <r>
    <s v="20"/>
    <x v="3"/>
    <s v="ELOR"/>
    <s v="53026919"/>
    <s v="53026919"/>
    <x v="0"/>
    <s v="Olympian OLY 1091"/>
    <s v="S"/>
    <n v="0.13200000000000001"/>
    <n v="0.1"/>
    <n v="0"/>
    <n v="0"/>
    <n v="0"/>
    <n v="1"/>
    <n v="0"/>
    <n v="0"/>
    <n v="0"/>
    <m/>
    <x v="0"/>
    <s v="ELOR53026919Olympian OLY 1091EL"/>
    <s v="Electro Oriente S. A."/>
    <x v="5"/>
    <x v="5"/>
    <s v="C. T. Islandia"/>
    <x v="41"/>
    <x v="0"/>
    <x v="0"/>
    <x v="81"/>
    <x v="0"/>
    <n v="0"/>
    <s v="Operativo"/>
    <s v="Distribuidora"/>
    <x v="0"/>
    <x v="0"/>
    <x v="0"/>
    <x v="0"/>
    <s v="Estatal"/>
    <s v="LORETO"/>
    <s v="LORETO"/>
    <s v="MARISCAL RAMÓN CASTILLA"/>
    <s v="YAVARI"/>
    <n v="0"/>
    <x v="0"/>
    <n v="0"/>
    <x v="0"/>
    <n v="0"/>
    <x v="0"/>
    <x v="0"/>
    <n v="0"/>
    <n v="0"/>
    <m/>
    <n v="1.1000000000000001E-2"/>
    <n v="8.3333333333333332E-3"/>
    <n v="7.6479999999999997"/>
    <n v="0"/>
    <n v="20"/>
    <s v="BASE DE DATOS"/>
    <m/>
  </r>
  <r>
    <s v="20"/>
    <x v="3"/>
    <s v="ELOR"/>
    <s v="43095299"/>
    <s v="43095299"/>
    <x v="0"/>
    <s v="Perkins1 U489142C"/>
    <s v="S"/>
    <n v="3.1E-2"/>
    <n v="2.5000000000000001E-2"/>
    <n v="1.31"/>
    <n v="0.04"/>
    <n v="1.35"/>
    <n v="4"/>
    <n v="136"/>
    <n v="0"/>
    <n v="0"/>
    <m/>
    <x v="0"/>
    <s v="ELOR43095299Perkins1 U489142CEL"/>
    <s v="Electro Oriente S. A."/>
    <x v="5"/>
    <x v="5"/>
    <s v="C. T. Petropolis"/>
    <x v="42"/>
    <x v="0"/>
    <x v="0"/>
    <x v="82"/>
    <x v="0"/>
    <s v="Instalado"/>
    <s v="Operativo"/>
    <s v="Distribuidora"/>
    <x v="0"/>
    <x v="0"/>
    <x v="0"/>
    <x v="0"/>
    <s v="Estatal"/>
    <s v="LORETO"/>
    <s v="LORETO"/>
    <s v="MRCAL. R. CASTILLA"/>
    <s v="YAVARI"/>
    <n v="0"/>
    <x v="0"/>
    <n v="0"/>
    <x v="0"/>
    <n v="0"/>
    <x v="0"/>
    <x v="0"/>
    <n v="1.35"/>
    <n v="1.3500000000000001E-3"/>
    <m/>
    <n v="2.5833333333333333E-3"/>
    <n v="2.0833333333333333E-3"/>
    <n v="7.6479999999999997"/>
    <n v="0"/>
    <n v="20"/>
    <s v="BASE DE DATOS"/>
    <m/>
  </r>
  <r>
    <s v="20"/>
    <x v="3"/>
    <s v="ELOR"/>
    <s v="53023414"/>
    <s v="53023414"/>
    <x v="0"/>
    <s v="Cat-1 3406"/>
    <s v="N"/>
    <n v="0.27500000000000002"/>
    <n v="0"/>
    <n v="0"/>
    <n v="0"/>
    <n v="0"/>
    <n v="0"/>
    <n v="0"/>
    <n v="0"/>
    <n v="0"/>
    <m/>
    <x v="0"/>
    <s v="ELOR53023414Cat-1 3406EL"/>
    <s v="Electro Oriente S. A."/>
    <x v="5"/>
    <x v="5"/>
    <s v="C. T. El Estrecho"/>
    <x v="43"/>
    <x v="0"/>
    <x v="0"/>
    <x v="84"/>
    <x v="0"/>
    <s v="Instalado"/>
    <s v="Operativo"/>
    <s v="Distribuidora"/>
    <x v="0"/>
    <x v="0"/>
    <x v="0"/>
    <x v="0"/>
    <s v="Estatal"/>
    <s v="LORETO"/>
    <s v="LORETO"/>
    <s v="MARISCAL RAMÓN CASTILLA"/>
    <s v="MARISCAL RAMÓN CASTILLA"/>
    <s v="EL ESTRECHO"/>
    <x v="0"/>
    <n v="0"/>
    <x v="0"/>
    <n v="0"/>
    <x v="0"/>
    <x v="0"/>
    <n v="0"/>
    <n v="0"/>
    <m/>
    <n v="2.2916666666666669E-2"/>
    <n v="0"/>
    <n v="7.6479999999999997"/>
    <n v="0"/>
    <n v="20"/>
    <s v="BASE DE DATOS"/>
    <m/>
  </r>
  <r>
    <s v="20"/>
    <x v="3"/>
    <s v="ELOR"/>
    <s v="53023414"/>
    <s v="53023414"/>
    <x v="0"/>
    <s v="Cat-2 3306"/>
    <s v="N"/>
    <n v="0.22500000000000001"/>
    <n v="0"/>
    <n v="0"/>
    <n v="0"/>
    <n v="0"/>
    <n v="0"/>
    <n v="0"/>
    <n v="0"/>
    <n v="0"/>
    <m/>
    <x v="0"/>
    <s v="ELOR53023414Cat-2 3306EL"/>
    <s v="Electro Oriente S. A."/>
    <x v="5"/>
    <x v="5"/>
    <s v="C. T. El Estrecho"/>
    <x v="43"/>
    <x v="0"/>
    <x v="0"/>
    <x v="85"/>
    <x v="0"/>
    <s v="Instalado"/>
    <s v="Operativo"/>
    <s v="Distribuidora"/>
    <x v="0"/>
    <x v="0"/>
    <x v="0"/>
    <x v="0"/>
    <s v="Estatal"/>
    <s v="LORETO"/>
    <s v="LORETO"/>
    <s v="MARISCAL RAMÓN CASTILLA"/>
    <s v="MARISCAL RAMÓN CASTILLA"/>
    <s v="EL ESTRECHO"/>
    <x v="0"/>
    <n v="0"/>
    <x v="0"/>
    <n v="0"/>
    <x v="0"/>
    <x v="0"/>
    <n v="0"/>
    <n v="0"/>
    <m/>
    <n v="1.8749999999999999E-2"/>
    <n v="0"/>
    <n v="7.6479999999999997"/>
    <n v="0"/>
    <n v="20"/>
    <s v="BASE DE DATOS"/>
    <m/>
  </r>
  <r>
    <s v="20"/>
    <x v="3"/>
    <s v="ELOR"/>
    <s v="53023414"/>
    <s v="53023414"/>
    <x v="0"/>
    <s v="Volvo 03"/>
    <s v="S"/>
    <n v="0.36399999999999999"/>
    <n v="0.32500000000000001"/>
    <n v="25.474"/>
    <n v="48.908999999999999"/>
    <n v="74.382999999999996"/>
    <n v="13.1"/>
    <n v="438"/>
    <n v="0"/>
    <n v="24"/>
    <m/>
    <x v="0"/>
    <s v="ELOR53023414Volvo 03EL"/>
    <s v="Electro Oriente S. A."/>
    <x v="5"/>
    <x v="5"/>
    <s v="C. T. El Estrecho"/>
    <x v="43"/>
    <x v="0"/>
    <x v="0"/>
    <x v="86"/>
    <x v="0"/>
    <s v="Instalado"/>
    <s v="Operativo"/>
    <s v="Distribuidora"/>
    <x v="0"/>
    <x v="0"/>
    <x v="0"/>
    <x v="0"/>
    <s v="Estatal"/>
    <s v="LORETO"/>
    <s v="LORETO"/>
    <s v="MARISCAL RAMÓN CASTILLA"/>
    <s v="MARISCAL RAMÓN CASTILLA"/>
    <s v="EL ESTRECHO"/>
    <x v="0"/>
    <n v="0"/>
    <x v="0"/>
    <n v="0"/>
    <x v="0"/>
    <x v="0"/>
    <n v="74.382999999999996"/>
    <n v="7.4382999999999991E-2"/>
    <m/>
    <n v="3.0333333333333334E-2"/>
    <n v="4.7499999999999994E-2"/>
    <n v="7.6479999999999997"/>
    <n v="0"/>
    <n v="20"/>
    <s v="BASE DE DATOS"/>
    <m/>
  </r>
  <r>
    <s v="20"/>
    <x v="3"/>
    <s v="ELOR"/>
    <s v="33011093"/>
    <s v="33011093"/>
    <x v="0"/>
    <s v="Cat.3512 Dita"/>
    <s v="S"/>
    <n v="0.5"/>
    <n v="0.46"/>
    <n v="28.24"/>
    <n v="48.48"/>
    <n v="76.72"/>
    <n v="7"/>
    <n v="309"/>
    <n v="0"/>
    <n v="15"/>
    <m/>
    <x v="0"/>
    <s v="ELOR33011093Cat.3512 DitaEL"/>
    <s v="Electro Oriente S. A."/>
    <x v="5"/>
    <x v="5"/>
    <s v="C. T. Contamana"/>
    <x v="44"/>
    <x v="0"/>
    <x v="0"/>
    <x v="87"/>
    <x v="0"/>
    <s v="Instalado"/>
    <s v="Operativo"/>
    <s v="Distribuidora"/>
    <x v="0"/>
    <x v="0"/>
    <x v="0"/>
    <x v="0"/>
    <s v="Estatal"/>
    <s v="LORETO"/>
    <s v="LORETO"/>
    <s v="UCAYALI"/>
    <s v="CONTAMANA"/>
    <n v="0"/>
    <x v="0"/>
    <n v="0"/>
    <x v="0"/>
    <n v="0"/>
    <x v="0"/>
    <x v="0"/>
    <n v="76.72"/>
    <n v="7.6719999999999997E-2"/>
    <m/>
    <n v="4.1666666666666664E-2"/>
    <n v="3.8333333333333337E-2"/>
    <n v="7.6479999999999997"/>
    <n v="0"/>
    <n v="20"/>
    <s v="BASE DE DATOS"/>
    <m/>
  </r>
  <r>
    <s v="20"/>
    <x v="3"/>
    <s v="ELOR"/>
    <s v="33011093"/>
    <s v="33011093"/>
    <x v="0"/>
    <s v="Cat.2.3512 Dita"/>
    <s v="S"/>
    <n v="0.5"/>
    <n v="0.32"/>
    <n v="33.200000000000003"/>
    <n v="121.68"/>
    <n v="154.88"/>
    <n v="0"/>
    <n v="623"/>
    <n v="0"/>
    <n v="10"/>
    <m/>
    <x v="0"/>
    <s v="ELOR33011093Cat.2.3512 DitaEL"/>
    <s v="Electro Oriente S. A."/>
    <x v="5"/>
    <x v="5"/>
    <s v="C. T. Contamana"/>
    <x v="44"/>
    <x v="0"/>
    <x v="0"/>
    <x v="88"/>
    <x v="0"/>
    <s v="Instalado"/>
    <s v="Operativo"/>
    <s v="Distribuidora"/>
    <x v="0"/>
    <x v="0"/>
    <x v="0"/>
    <x v="0"/>
    <s v="Estatal"/>
    <s v="LORETO"/>
    <s v="LORETO"/>
    <s v="UCAYALI"/>
    <s v="CONTAMANA"/>
    <n v="0"/>
    <x v="0"/>
    <n v="0"/>
    <x v="0"/>
    <n v="0"/>
    <x v="0"/>
    <x v="0"/>
    <n v="154.88"/>
    <n v="0.15487999999999999"/>
    <m/>
    <n v="4.1666666666666664E-2"/>
    <n v="2.6666666666666668E-2"/>
    <n v="7.6479999999999997"/>
    <n v="0"/>
    <n v="20"/>
    <s v="BASE DE DATOS"/>
    <m/>
  </r>
  <r>
    <s v="20"/>
    <x v="3"/>
    <s v="ELOR"/>
    <s v="33011093"/>
    <s v="33011093"/>
    <x v="0"/>
    <s v="CAT. D3512"/>
    <s v="N"/>
    <n v="0.65"/>
    <n v="0"/>
    <n v="0"/>
    <n v="0"/>
    <n v="0"/>
    <n v="0"/>
    <n v="0"/>
    <n v="0"/>
    <n v="0"/>
    <m/>
    <x v="0"/>
    <s v="ELOR33011093CAT. D3512EL"/>
    <s v="Electro Oriente S. A."/>
    <x v="5"/>
    <x v="5"/>
    <s v="C. T. Contamana"/>
    <x v="44"/>
    <x v="0"/>
    <x v="0"/>
    <x v="89"/>
    <x v="0"/>
    <s v="Instalado"/>
    <s v="Operativo"/>
    <s v="Distribuidora"/>
    <x v="0"/>
    <x v="0"/>
    <x v="0"/>
    <x v="0"/>
    <s v="Estatal"/>
    <s v="LORETO"/>
    <s v="LORETO"/>
    <s v="UCAYALI"/>
    <s v="CONTAMANA"/>
    <n v="0"/>
    <x v="0"/>
    <n v="0"/>
    <x v="0"/>
    <n v="0"/>
    <x v="0"/>
    <x v="0"/>
    <n v="0"/>
    <n v="0"/>
    <m/>
    <n v="7.2222222222222229E-2"/>
    <n v="0"/>
    <n v="7.6479999999999997"/>
    <n v="0"/>
    <n v="20"/>
    <s v="BASE DE DATOS"/>
    <m/>
  </r>
  <r>
    <s v="20"/>
    <x v="3"/>
    <s v="ELOR"/>
    <s v="33011093"/>
    <s v="33011093"/>
    <x v="0"/>
    <s v="VolvoPenta TWD1643G"/>
    <s v="S"/>
    <n v="0.6"/>
    <n v="0.4"/>
    <n v="38.49"/>
    <n v="146.203"/>
    <n v="184.69300000000001"/>
    <n v="6"/>
    <n v="659"/>
    <n v="0"/>
    <n v="22"/>
    <m/>
    <x v="0"/>
    <s v="ELOR33011093VolvoPenta TWD1643GEL"/>
    <s v="Electro Oriente S. A."/>
    <x v="5"/>
    <x v="5"/>
    <s v="C. T. Contamana"/>
    <x v="44"/>
    <x v="0"/>
    <x v="0"/>
    <x v="90"/>
    <x v="0"/>
    <s v="Instalado"/>
    <s v="Operativo"/>
    <s v="Distribuidora"/>
    <x v="0"/>
    <x v="0"/>
    <x v="0"/>
    <x v="0"/>
    <s v="Estatal"/>
    <s v="LORETO"/>
    <s v="LORETO"/>
    <s v="UCAYALI"/>
    <s v="CONTAMANA"/>
    <n v="0"/>
    <x v="0"/>
    <n v="0"/>
    <x v="0"/>
    <n v="0"/>
    <x v="0"/>
    <x v="0"/>
    <n v="184.69300000000001"/>
    <n v="0.18469300000000002"/>
    <m/>
    <n v="4.9999999999999996E-2"/>
    <n v="3.3333333333333333E-2"/>
    <n v="7.6479999999999997"/>
    <n v="0"/>
    <n v="20"/>
    <s v="BASE DE DATOS"/>
    <m/>
  </r>
  <r>
    <s v="20"/>
    <x v="3"/>
    <s v="ELOR"/>
    <s v="33011093"/>
    <s v="33011093"/>
    <x v="0"/>
    <s v="Cat.5-C15-07183"/>
    <s v="S"/>
    <n v="0.45500000000000002"/>
    <n v="0.39"/>
    <n v="26.68"/>
    <n v="60.28"/>
    <n v="86.96"/>
    <n v="7"/>
    <n v="410"/>
    <n v="0"/>
    <n v="30"/>
    <m/>
    <x v="0"/>
    <s v="ELOR33011093Cat.5-C15-07183EL"/>
    <s v="Electro Oriente S. A."/>
    <x v="5"/>
    <x v="5"/>
    <s v="C. T. Contamana"/>
    <x v="44"/>
    <x v="0"/>
    <x v="0"/>
    <x v="92"/>
    <x v="0"/>
    <s v="Instalado"/>
    <s v="Operativo"/>
    <s v="Distribuidora"/>
    <x v="0"/>
    <x v="0"/>
    <x v="0"/>
    <x v="0"/>
    <s v="Estatal"/>
    <s v="LORETO"/>
    <s v="LORETO"/>
    <s v="UCAYALI"/>
    <s v="CONTAMANA"/>
    <n v="0"/>
    <x v="0"/>
    <n v="0"/>
    <x v="0"/>
    <n v="0"/>
    <x v="0"/>
    <x v="0"/>
    <n v="86.96"/>
    <n v="8.6959999999999996E-2"/>
    <m/>
    <n v="3.7916666666666668E-2"/>
    <n v="3.2500000000000001E-2"/>
    <n v="7.6479999999999997"/>
    <n v="1.4210854715202004E-14"/>
    <n v="20"/>
    <s v="BASE DE DATOS"/>
    <m/>
  </r>
  <r>
    <s v="20"/>
    <x v="3"/>
    <s v="ELOR"/>
    <s v="33011093"/>
    <s v="33011093"/>
    <x v="0"/>
    <s v="Cat.6 3516B 0141"/>
    <s v="S"/>
    <n v="2"/>
    <n v="1"/>
    <n v="0"/>
    <n v="0"/>
    <n v="0"/>
    <n v="0"/>
    <n v="0"/>
    <n v="0"/>
    <n v="0"/>
    <m/>
    <x v="0"/>
    <s v="ELOR33011093Cat.6 3516B 0141EL"/>
    <s v="Electro Oriente S. A."/>
    <x v="5"/>
    <x v="5"/>
    <s v="C. T. Contamana"/>
    <x v="44"/>
    <x v="0"/>
    <x v="0"/>
    <x v="91"/>
    <x v="0"/>
    <s v="Instalado"/>
    <s v="Operativo"/>
    <s v="Distribuidora"/>
    <x v="0"/>
    <x v="0"/>
    <x v="0"/>
    <x v="0"/>
    <s v="Estatal"/>
    <s v="LORETO"/>
    <s v="LORETO"/>
    <s v="UCAYALI"/>
    <s v="CONTAMANA"/>
    <n v="0"/>
    <x v="0"/>
    <n v="0"/>
    <x v="0"/>
    <n v="0"/>
    <x v="0"/>
    <x v="0"/>
    <n v="0"/>
    <n v="0"/>
    <m/>
    <n v="0.16666666666666666"/>
    <n v="6.6666666666666666E-2"/>
    <n v="7.6479999999999997"/>
    <n v="0"/>
    <n v="20"/>
    <s v="BASE DE DATOS"/>
    <m/>
  </r>
  <r>
    <s v="20"/>
    <x v="3"/>
    <s v="ELOR"/>
    <s v="43096499"/>
    <s v="43096499"/>
    <x v="0"/>
    <s v="Cat.C18 G6B20736"/>
    <s v="S"/>
    <n v="0.5"/>
    <n v="0.45"/>
    <n v="10.406000000000001"/>
    <n v="72.844999999999999"/>
    <n v="83.251000000000005"/>
    <n v="8"/>
    <n v="716"/>
    <n v="0"/>
    <n v="49"/>
    <m/>
    <x v="0"/>
    <s v="ELOR43096499Cat.C18 G6B20736EL"/>
    <s v="Electro Oriente S. A."/>
    <x v="5"/>
    <x v="5"/>
    <s v="C.T. ORELLANA"/>
    <x v="45"/>
    <x v="0"/>
    <x v="0"/>
    <x v="93"/>
    <x v="0"/>
    <s v="Instalado"/>
    <s v="Operativo"/>
    <s v="Distribuidora"/>
    <x v="0"/>
    <x v="0"/>
    <x v="0"/>
    <x v="0"/>
    <s v="Estatal"/>
    <s v="LORETO"/>
    <s v="LORETO"/>
    <s v="UCAYALI"/>
    <s v="VARGAS GUERRA"/>
    <n v="0"/>
    <x v="0"/>
    <n v="0"/>
    <x v="0"/>
    <n v="0"/>
    <x v="0"/>
    <x v="0"/>
    <n v="83.251000000000005"/>
    <n v="8.3251000000000006E-2"/>
    <m/>
    <n v="4.1666666666666664E-2"/>
    <n v="0"/>
    <n v="7.6479999999999997"/>
    <n v="0"/>
    <n v="20"/>
    <s v="BASE DE DATOS"/>
    <m/>
  </r>
  <r>
    <s v="20"/>
    <x v="3"/>
    <s v="ELOR"/>
    <s v="43096499"/>
    <s v="43096499"/>
    <x v="0"/>
    <s v="Perkins 2506AE15TAG"/>
    <s v="N"/>
    <n v="0.46800000000000003"/>
    <n v="0"/>
    <n v="0"/>
    <n v="0"/>
    <n v="0"/>
    <n v="0"/>
    <n v="0"/>
    <n v="0"/>
    <n v="0"/>
    <m/>
    <x v="0"/>
    <s v="ELOR43096499Perkins 2506AE15TAGEL"/>
    <s v="Electro Oriente S. A."/>
    <x v="5"/>
    <x v="5"/>
    <s v="C.T. ORELLANA"/>
    <x v="45"/>
    <x v="0"/>
    <x v="0"/>
    <x v="94"/>
    <x v="0"/>
    <s v="Instalado"/>
    <s v="Operativo"/>
    <s v="Distribuidora"/>
    <x v="0"/>
    <x v="0"/>
    <x v="0"/>
    <x v="0"/>
    <s v="Estatal"/>
    <s v="LORETO"/>
    <s v="LORETO"/>
    <s v="UCAYALI"/>
    <s v="VARGAS GUERRA"/>
    <n v="0"/>
    <x v="0"/>
    <n v="0"/>
    <x v="0"/>
    <n v="0"/>
    <x v="0"/>
    <x v="0"/>
    <n v="0"/>
    <n v="0"/>
    <m/>
    <n v="3.9E-2"/>
    <n v="0"/>
    <n v="7.6479999999999997"/>
    <n v="0"/>
    <n v="20"/>
    <s v="BASE DE DATOS"/>
    <m/>
  </r>
  <r>
    <s v="20"/>
    <x v="3"/>
    <s v="ELOR"/>
    <s v="33011193"/>
    <s v="33011193"/>
    <x v="0"/>
    <s v="CUMMINS"/>
    <s v="S"/>
    <n v="0.6"/>
    <n v="0.3"/>
    <n v="13.94"/>
    <n v="57.36"/>
    <n v="71.3"/>
    <n v="4"/>
    <n v="274"/>
    <n v="0"/>
    <n v="38"/>
    <m/>
    <x v="0"/>
    <s v="ELOR33011193CUMMINSEL"/>
    <s v="Electro Oriente S. A."/>
    <x v="5"/>
    <x v="5"/>
    <s v="C. T. Nauta"/>
    <x v="47"/>
    <x v="0"/>
    <x v="0"/>
    <x v="2"/>
    <x v="0"/>
    <s v="Instalado"/>
    <s v="Operativo"/>
    <s v="Distribuidora"/>
    <x v="0"/>
    <x v="0"/>
    <x v="0"/>
    <x v="0"/>
    <s v="Estatal"/>
    <s v="LORETO"/>
    <s v="LORETO"/>
    <s v="LORETO"/>
    <s v="NAUTA"/>
    <n v="0"/>
    <x v="0"/>
    <n v="0"/>
    <x v="0"/>
    <n v="0"/>
    <x v="0"/>
    <x v="0"/>
    <n v="71.3"/>
    <n v="7.1300000000000002E-2"/>
    <m/>
    <n v="4.9999999999999996E-2"/>
    <n v="2.4999999999999998E-2"/>
    <n v="7.6479999999999997"/>
    <n v="0"/>
    <n v="20"/>
    <s v="BASE DE DATOS"/>
    <m/>
  </r>
  <r>
    <s v="20"/>
    <x v="3"/>
    <s v="ELOR"/>
    <s v="33011193"/>
    <s v="33011193"/>
    <x v="0"/>
    <s v="MTU-1 1200DS Detroi"/>
    <s v="N"/>
    <n v="1.2250000000000001"/>
    <n v="0"/>
    <n v="0"/>
    <n v="0"/>
    <n v="0"/>
    <n v="0"/>
    <n v="0"/>
    <n v="0"/>
    <n v="0"/>
    <m/>
    <x v="0"/>
    <s v="ELOR33011193MTU-1 1200DS DetroiEL"/>
    <s v="Electro Oriente S. A."/>
    <x v="5"/>
    <x v="5"/>
    <s v="C. T. Nauta"/>
    <x v="47"/>
    <x v="0"/>
    <x v="0"/>
    <x v="99"/>
    <x v="0"/>
    <s v="Instalado"/>
    <s v="Operativo"/>
    <s v="Distribuidora"/>
    <x v="0"/>
    <x v="0"/>
    <x v="0"/>
    <x v="0"/>
    <s v="Estatal"/>
    <s v="LORETO"/>
    <s v="LORETO"/>
    <s v="LORETO"/>
    <s v="NAUTA"/>
    <n v="0"/>
    <x v="0"/>
    <n v="0"/>
    <x v="0"/>
    <n v="0"/>
    <x v="0"/>
    <x v="0"/>
    <n v="0"/>
    <n v="0"/>
    <m/>
    <n v="0.10208333333333335"/>
    <n v="0"/>
    <n v="7.6479999999999997"/>
    <n v="0"/>
    <n v="20"/>
    <s v="BASE DE DATOS"/>
    <m/>
  </r>
  <r>
    <s v="20"/>
    <x v="3"/>
    <s v="ELOR"/>
    <s v="33011193"/>
    <s v="33011193"/>
    <x v="0"/>
    <s v="MTU=2 1200DS Detroi"/>
    <s v="S"/>
    <n v="1.2250000000000001"/>
    <n v="1"/>
    <n v="282.47399999999999"/>
    <n v="74.366"/>
    <n v="356.84"/>
    <n v="12"/>
    <n v="707"/>
    <n v="0"/>
    <n v="80"/>
    <m/>
    <x v="0"/>
    <s v="ELOR33011193MTU=2 1200DS DetroiEL"/>
    <s v="Electro Oriente S. A."/>
    <x v="5"/>
    <x v="5"/>
    <s v="C. T. Nauta"/>
    <x v="47"/>
    <x v="0"/>
    <x v="0"/>
    <x v="100"/>
    <x v="0"/>
    <s v="Instalado"/>
    <s v="Operativo"/>
    <s v="Distribuidora"/>
    <x v="0"/>
    <x v="0"/>
    <x v="0"/>
    <x v="0"/>
    <s v="Estatal"/>
    <s v="LORETO"/>
    <s v="LORETO"/>
    <s v="LORETO"/>
    <s v="NAUTA"/>
    <n v="0"/>
    <x v="0"/>
    <n v="0"/>
    <x v="0"/>
    <n v="0"/>
    <x v="0"/>
    <x v="0"/>
    <n v="356.84"/>
    <n v="0.35683999999999999"/>
    <m/>
    <n v="0.10208333333333335"/>
    <n v="8.3333333333333329E-2"/>
    <n v="7.6479999999999997"/>
    <n v="0"/>
    <n v="20"/>
    <s v="BASE DE DATOS"/>
    <m/>
  </r>
  <r>
    <s v="20"/>
    <x v="3"/>
    <s v="ELOR"/>
    <s v="33011193"/>
    <s v="33011193"/>
    <x v="0"/>
    <s v="Cat. 3512 Dita"/>
    <s v="S"/>
    <n v="0.5"/>
    <n v="0.25"/>
    <n v="60.921999999999997"/>
    <n v="16.038"/>
    <n v="76.959999999999994"/>
    <n v="0"/>
    <n v="272"/>
    <n v="0"/>
    <n v="0"/>
    <m/>
    <x v="0"/>
    <s v="ELOR33011193Cat. 3512 DitaEL"/>
    <s v="Electro Oriente S. A."/>
    <x v="5"/>
    <x v="5"/>
    <s v="C. T. Nauta"/>
    <x v="47"/>
    <x v="0"/>
    <x v="0"/>
    <x v="101"/>
    <x v="0"/>
    <s v="Instalado"/>
    <s v="Operativo"/>
    <s v="Distribuidora"/>
    <x v="0"/>
    <x v="0"/>
    <x v="0"/>
    <x v="0"/>
    <s v="Estatal"/>
    <s v="LORETO"/>
    <s v="LORETO"/>
    <s v="LORETO"/>
    <s v="NAUTA"/>
    <n v="0"/>
    <x v="0"/>
    <n v="0"/>
    <x v="0"/>
    <n v="0"/>
    <x v="0"/>
    <x v="0"/>
    <n v="76.959999999999994"/>
    <n v="7.6960000000000001E-2"/>
    <m/>
    <n v="4.1666666666666664E-2"/>
    <n v="2.0833333333333332E-2"/>
    <n v="7.6479999999999997"/>
    <n v="0"/>
    <n v="20"/>
    <s v="BASE DE DATOS"/>
    <m/>
  </r>
  <r>
    <s v="20"/>
    <x v="3"/>
    <s v="ELOR"/>
    <s v="33010993"/>
    <s v="33010993"/>
    <x v="0"/>
    <s v="Cat.1-3512(.208)"/>
    <s v="S"/>
    <n v="0.5"/>
    <n v="0.25"/>
    <n v="12"/>
    <n v="12.72"/>
    <n v="24.72"/>
    <n v="1"/>
    <n v="110"/>
    <n v="0"/>
    <n v="6"/>
    <m/>
    <x v="0"/>
    <s v="ELOR33010993Cat.1-3512(.208)EL"/>
    <s v="Electro Oriente S. A."/>
    <x v="5"/>
    <x v="5"/>
    <s v="C. T. Requena"/>
    <x v="48"/>
    <x v="0"/>
    <x v="0"/>
    <x v="102"/>
    <x v="0"/>
    <s v="Instalado"/>
    <s v="Operativo"/>
    <s v="Distribuidora"/>
    <x v="0"/>
    <x v="0"/>
    <x v="0"/>
    <x v="0"/>
    <s v="Estatal"/>
    <s v="LORETO"/>
    <s v="LORETO"/>
    <s v="REQUENA"/>
    <s v="REQUENA"/>
    <n v="0"/>
    <x v="0"/>
    <n v="0"/>
    <x v="0"/>
    <n v="0"/>
    <x v="0"/>
    <x v="0"/>
    <n v="24.72"/>
    <n v="2.4719999999999999E-2"/>
    <m/>
    <n v="4.1666666666666664E-2"/>
    <n v="2.0833333333333332E-2"/>
    <n v="7.6479999999999997"/>
    <n v="0"/>
    <n v="20"/>
    <s v="BASE DE DATOS"/>
    <m/>
  </r>
  <r>
    <s v="20"/>
    <x v="3"/>
    <s v="ELOR"/>
    <s v="33010993"/>
    <s v="33010993"/>
    <x v="0"/>
    <s v="Cat.3-3512(.219)"/>
    <s v="S"/>
    <n v="0.5"/>
    <n v="0.3"/>
    <n v="0"/>
    <n v="1.2"/>
    <n v="1.2"/>
    <n v="0"/>
    <n v="5.45"/>
    <n v="0"/>
    <n v="6"/>
    <m/>
    <x v="0"/>
    <s v="ELOR33010993Cat.3-3512(.219)EL"/>
    <s v="Electro Oriente S. A."/>
    <x v="5"/>
    <x v="5"/>
    <s v="C. T. Requena"/>
    <x v="48"/>
    <x v="0"/>
    <x v="0"/>
    <x v="103"/>
    <x v="0"/>
    <s v="Instalado"/>
    <s v="Operativo"/>
    <s v="Distribuidora"/>
    <x v="0"/>
    <x v="0"/>
    <x v="0"/>
    <x v="0"/>
    <s v="Estatal"/>
    <s v="LORETO"/>
    <s v="LORETO"/>
    <s v="REQUENA"/>
    <s v="REQUENA"/>
    <n v="0"/>
    <x v="0"/>
    <n v="0"/>
    <x v="0"/>
    <n v="0"/>
    <x v="0"/>
    <x v="0"/>
    <n v="1.2"/>
    <n v="1.1999999999999999E-3"/>
    <m/>
    <n v="4.1666666666666664E-2"/>
    <n v="2.4999999999999998E-2"/>
    <n v="7.6479999999999997"/>
    <n v="0"/>
    <n v="20"/>
    <s v="BASE DE DATOS"/>
    <m/>
  </r>
  <r>
    <s v="20"/>
    <x v="3"/>
    <s v="ELOR"/>
    <s v="33010993"/>
    <s v="33010993"/>
    <x v="0"/>
    <s v="MTU 1200DS"/>
    <s v="S"/>
    <n v="1.2250000000000001"/>
    <n v="1"/>
    <n v="252.37200000000001"/>
    <n v="172.37200000000001"/>
    <n v="424.74400000000003"/>
    <n v="14"/>
    <n v="706"/>
    <n v="0"/>
    <n v="90"/>
    <m/>
    <x v="0"/>
    <s v="ELOR33010993MTU 1200DSEL"/>
    <s v="Electro Oriente S. A."/>
    <x v="5"/>
    <x v="5"/>
    <s v="C. T. Requena"/>
    <x v="48"/>
    <x v="0"/>
    <x v="0"/>
    <x v="104"/>
    <x v="0"/>
    <s v="Instalado"/>
    <s v="Operativo"/>
    <s v="Distribuidora"/>
    <x v="0"/>
    <x v="0"/>
    <x v="0"/>
    <x v="0"/>
    <s v="Estatal"/>
    <s v="LORETO"/>
    <s v="LORETO"/>
    <s v="REQUENA"/>
    <s v="REQUENA"/>
    <n v="0"/>
    <x v="0"/>
    <n v="0"/>
    <x v="0"/>
    <n v="0"/>
    <x v="0"/>
    <x v="0"/>
    <n v="424.74400000000003"/>
    <n v="0.42474400000000001"/>
    <m/>
    <n v="0.10208333333333335"/>
    <n v="8.3333333333333329E-2"/>
    <n v="7.6479999999999997"/>
    <n v="0"/>
    <n v="20"/>
    <s v="BASE DE DATOS"/>
    <m/>
  </r>
  <r>
    <s v="20"/>
    <x v="3"/>
    <s v="ELOR"/>
    <s v="33010993"/>
    <s v="33010993"/>
    <x v="0"/>
    <s v="CUMMINS 4"/>
    <s v="S"/>
    <n v="0.6"/>
    <n v="0.45700000000000002"/>
    <n v="31.96"/>
    <n v="66.8"/>
    <n v="98.76"/>
    <n v="21"/>
    <n v="378.15"/>
    <n v="0"/>
    <n v="92"/>
    <m/>
    <x v="0"/>
    <s v="ELOR33010993CUMMINS 4EL"/>
    <s v="Electro Oriente S. A."/>
    <x v="5"/>
    <x v="5"/>
    <s v="C. T. Requena"/>
    <x v="48"/>
    <x v="0"/>
    <x v="0"/>
    <x v="105"/>
    <x v="0"/>
    <s v="Instalado"/>
    <s v="Operativo"/>
    <s v="Distribuidora"/>
    <x v="0"/>
    <x v="0"/>
    <x v="0"/>
    <x v="0"/>
    <s v="Estatal"/>
    <s v="LORETO"/>
    <s v="LORETO"/>
    <s v="REQUENA"/>
    <s v="REQUENA"/>
    <n v="0"/>
    <x v="0"/>
    <n v="0"/>
    <x v="0"/>
    <n v="0"/>
    <x v="0"/>
    <x v="0"/>
    <n v="98.76"/>
    <n v="9.8760000000000001E-2"/>
    <m/>
    <n v="4.9999999999999996E-2"/>
    <n v="3.8083333333333337E-2"/>
    <n v="7.6479999999999997"/>
    <n v="-1.4210854715202004E-14"/>
    <n v="20"/>
    <s v="BASE DE DATOS"/>
    <m/>
  </r>
  <r>
    <s v="20"/>
    <x v="3"/>
    <s v="ELOR"/>
    <s v="33010993"/>
    <s v="33010993"/>
    <x v="0"/>
    <s v="CAT 6-3516B-139"/>
    <s v="N"/>
    <n v="2"/>
    <n v="0"/>
    <n v="0"/>
    <n v="0"/>
    <n v="0"/>
    <n v="0"/>
    <n v="0"/>
    <n v="0"/>
    <n v="0"/>
    <m/>
    <x v="0"/>
    <s v="ELOR33010993CAT 6-3516B-139EL"/>
    <s v="Electro Oriente S. A."/>
    <x v="5"/>
    <x v="5"/>
    <s v="C. T. Requena"/>
    <x v="48"/>
    <x v="0"/>
    <x v="0"/>
    <x v="106"/>
    <x v="0"/>
    <s v="Instalado"/>
    <s v="Operativo"/>
    <s v="Distribuidora"/>
    <x v="0"/>
    <x v="0"/>
    <x v="0"/>
    <x v="0"/>
    <s v="Estatal"/>
    <s v="LORETO"/>
    <s v="LORETO"/>
    <s v="REQUENA"/>
    <s v="REQUENA"/>
    <n v="0"/>
    <x v="0"/>
    <n v="0"/>
    <x v="0"/>
    <n v="0"/>
    <x v="0"/>
    <x v="0"/>
    <n v="0"/>
    <n v="0"/>
    <m/>
    <n v="0.16666666666666666"/>
    <n v="8.3333333333333329E-2"/>
    <n v="7.6479999999999997"/>
    <n v="0"/>
    <n v="20"/>
    <s v="BASE DE DATOS"/>
    <m/>
  </r>
  <r>
    <s v="20"/>
    <x v="3"/>
    <s v="ELOR"/>
    <s v="43094599"/>
    <s v="43094599"/>
    <x v="0"/>
    <s v="CUMMINS_1 C200(050)"/>
    <s v="N"/>
    <n v="0.20799999999999999"/>
    <n v="0"/>
    <n v="0"/>
    <n v="0"/>
    <n v="0"/>
    <n v="0"/>
    <n v="0"/>
    <n v="0"/>
    <n v="0"/>
    <m/>
    <x v="0"/>
    <s v="ELOR43094599CUMMINS_1 C200(050)EL"/>
    <s v="Electro Oriente S. A."/>
    <x v="5"/>
    <x v="5"/>
    <s v="C. T. Tamshiyacu"/>
    <x v="49"/>
    <x v="0"/>
    <x v="0"/>
    <x v="107"/>
    <x v="0"/>
    <s v="Instalado"/>
    <s v="Operativo"/>
    <s v="Distribuidora"/>
    <x v="0"/>
    <x v="0"/>
    <x v="0"/>
    <x v="0"/>
    <s v="Estatal"/>
    <s v="LORETO"/>
    <s v="LORETO"/>
    <s v="MAYNAS"/>
    <s v="FERNANDO LORES"/>
    <n v="0"/>
    <x v="0"/>
    <n v="0"/>
    <x v="0"/>
    <n v="0"/>
    <x v="0"/>
    <x v="0"/>
    <n v="0"/>
    <n v="0"/>
    <m/>
    <n v="1.7333333333333333E-2"/>
    <n v="1.2499999999999999E-2"/>
    <n v="7.6479999999999997"/>
    <n v="0"/>
    <n v="20"/>
    <s v="BASE DE DATOS"/>
    <m/>
  </r>
  <r>
    <s v="20"/>
    <x v="3"/>
    <s v="ELOR"/>
    <s v="43094599"/>
    <s v="43094599"/>
    <x v="0"/>
    <s v="CUMMINS_2 C200(026)"/>
    <s v="S"/>
    <n v="0.20799999999999999"/>
    <n v="0.15"/>
    <n v="3.7229999999999999"/>
    <n v="26.062999999999999"/>
    <n v="29.786000000000001"/>
    <n v="3"/>
    <n v="539"/>
    <n v="0"/>
    <n v="16"/>
    <m/>
    <x v="0"/>
    <s v="ELOR43094599CUMMINS_2 C200(026)EL"/>
    <s v="Electro Oriente S. A."/>
    <x v="5"/>
    <x v="5"/>
    <s v="C. T. Tamshiyacu"/>
    <x v="49"/>
    <x v="0"/>
    <x v="0"/>
    <x v="108"/>
    <x v="0"/>
    <s v="Instalado"/>
    <s v="Operativo"/>
    <s v="Distribuidora"/>
    <x v="0"/>
    <x v="0"/>
    <x v="0"/>
    <x v="0"/>
    <s v="Estatal"/>
    <s v="LORETO"/>
    <s v="LORETO"/>
    <s v="MAYNAS"/>
    <s v="FERNANDO LORES"/>
    <n v="0"/>
    <x v="0"/>
    <n v="0"/>
    <x v="0"/>
    <n v="0"/>
    <x v="0"/>
    <x v="0"/>
    <n v="29.786000000000001"/>
    <n v="2.9786E-2"/>
    <m/>
    <n v="1.7333333333333333E-2"/>
    <n v="1.2499999999999999E-2"/>
    <n v="7.6479999999999997"/>
    <n v="-3.5527136788005009E-15"/>
    <n v="20"/>
    <s v="BASE DE DATOS"/>
    <m/>
  </r>
  <r>
    <s v="20"/>
    <x v="3"/>
    <s v="ELOR"/>
    <s v="43094599"/>
    <s v="43094599"/>
    <x v="0"/>
    <s v="Cat. C9-180"/>
    <s v="S"/>
    <n v="0.18"/>
    <n v="0.15"/>
    <n v="0.77100000000000002"/>
    <n v="5.3959999999999999"/>
    <n v="6.1669999999999998"/>
    <n v="3"/>
    <n v="114"/>
    <n v="0"/>
    <n v="14"/>
    <m/>
    <x v="0"/>
    <s v="ELOR43094599Cat. C9-180EL"/>
    <s v="Electro Oriente S. A."/>
    <x v="5"/>
    <x v="5"/>
    <s v="C. T. Tamshiyacu"/>
    <x v="49"/>
    <x v="0"/>
    <x v="0"/>
    <x v="109"/>
    <x v="0"/>
    <s v="Instalado"/>
    <s v="Operativo"/>
    <s v="Distribuidora"/>
    <x v="0"/>
    <x v="0"/>
    <x v="0"/>
    <x v="0"/>
    <s v="Estatal"/>
    <s v="LORETO"/>
    <s v="LORETO"/>
    <s v="MAYNAS"/>
    <s v="FERNANDO LORES"/>
    <n v="0"/>
    <x v="0"/>
    <n v="0"/>
    <x v="0"/>
    <n v="0"/>
    <x v="0"/>
    <x v="0"/>
    <n v="6.1669999999999998"/>
    <n v="6.1669999999999997E-3"/>
    <m/>
    <n v="1.4999999999999999E-2"/>
    <n v="1.2499999999999999E-2"/>
    <n v="7.6479999999999997"/>
    <n v="0"/>
    <n v="20"/>
    <s v="BASE DE DATOS"/>
    <m/>
  </r>
  <r>
    <s v="20"/>
    <x v="3"/>
    <s v="ELOR"/>
    <s v="43094599"/>
    <s v="43094599"/>
    <x v="0"/>
    <s v="Volvo PentaTWD1010G"/>
    <s v="S"/>
    <n v="0.21"/>
    <n v="0.15"/>
    <n v="10.108000000000001"/>
    <n v="70.757000000000005"/>
    <n v="80.864999999999995"/>
    <n v="5"/>
    <n v="714"/>
    <n v="0"/>
    <n v="24"/>
    <m/>
    <x v="0"/>
    <s v="ELOR43094599Volvo PentaTWD1010GEL"/>
    <s v="Electro Oriente S. A."/>
    <x v="5"/>
    <x v="5"/>
    <s v="C. T. Tamshiyacu"/>
    <x v="49"/>
    <x v="0"/>
    <x v="0"/>
    <x v="110"/>
    <x v="0"/>
    <s v="Instalado"/>
    <s v="Inoperativo"/>
    <s v="Distribuidora"/>
    <x v="0"/>
    <x v="0"/>
    <x v="0"/>
    <x v="0"/>
    <s v="Estatal"/>
    <s v="LORETO"/>
    <s v="LORETO"/>
    <s v="MAYNAS"/>
    <s v="FERNANDO LORES"/>
    <n v="0"/>
    <x v="0"/>
    <n v="0"/>
    <x v="0"/>
    <n v="0"/>
    <x v="0"/>
    <x v="0"/>
    <n v="80.864999999999995"/>
    <n v="8.0864999999999992E-2"/>
    <m/>
    <n v="1.7499999999999998E-2"/>
    <n v="1.2499999999999999E-2"/>
    <n v="7.6479999999999997"/>
    <n v="1.4210854715202004E-14"/>
    <n v="20"/>
    <s v="BASE DE DATOS"/>
    <m/>
  </r>
  <r>
    <s v="20"/>
    <x v="3"/>
    <s v="ELOR"/>
    <s v="53023514"/>
    <s v="53023514"/>
    <x v="0"/>
    <s v="OLYMPIAN"/>
    <s v="S"/>
    <n v="0.04"/>
    <n v="0.03"/>
    <n v="0.85899999999999999"/>
    <n v="2.4E-2"/>
    <n v="0.88300000000000001"/>
    <n v="6"/>
    <n v="180"/>
    <n v="0"/>
    <n v="3"/>
    <m/>
    <x v="0"/>
    <s v="ELOR53023514OLYMPIANEL"/>
    <s v="Electro Oriente S. A."/>
    <x v="5"/>
    <x v="5"/>
    <s v="C. T. Gran Peru"/>
    <x v="50"/>
    <x v="0"/>
    <x v="0"/>
    <x v="78"/>
    <x v="0"/>
    <s v="Instalado"/>
    <s v="Operativo"/>
    <s v="Distribuidora"/>
    <x v="0"/>
    <x v="0"/>
    <x v="0"/>
    <x v="0"/>
    <s v="Estatal"/>
    <s v="LORETO"/>
    <s v="LORETO"/>
    <s v="MAYNAS"/>
    <s v="FERNANDO LORES"/>
    <s v="GRAN PERÚ"/>
    <x v="0"/>
    <n v="0"/>
    <x v="0"/>
    <n v="0"/>
    <x v="0"/>
    <x v="0"/>
    <n v="0.88300000000000001"/>
    <n v="8.83E-4"/>
    <m/>
    <n v="3.3333333333333335E-3"/>
    <n v="2.5000000000000001E-3"/>
    <n v="7.6479999999999997"/>
    <n v="0"/>
    <n v="20"/>
    <s v="BASE DE DATOS"/>
    <m/>
  </r>
  <r>
    <s v="20"/>
    <x v="3"/>
    <s v="ELOR"/>
    <s v="43094699"/>
    <s v="43094699"/>
    <x v="0"/>
    <s v="Volvo Penta RVM364"/>
    <s v="N"/>
    <n v="0.36399999999999999"/>
    <n v="0"/>
    <n v="0"/>
    <n v="0"/>
    <n v="0"/>
    <n v="0"/>
    <n v="0"/>
    <n v="0"/>
    <n v="0"/>
    <m/>
    <x v="0"/>
    <s v="ELOR43094699Volvo Penta RVM364EL"/>
    <s v="Electro Oriente S. A."/>
    <x v="5"/>
    <x v="5"/>
    <s v="C. T. Indiana"/>
    <x v="46"/>
    <x v="0"/>
    <x v="0"/>
    <x v="95"/>
    <x v="0"/>
    <s v="Instalado"/>
    <s v="Operativo"/>
    <s v="Distribuidora"/>
    <x v="0"/>
    <x v="0"/>
    <x v="0"/>
    <x v="0"/>
    <s v="Estatal"/>
    <s v="LORETO"/>
    <s v="LORETO"/>
    <s v="MAYNAS"/>
    <s v="INDIANA"/>
    <n v="0"/>
    <x v="0"/>
    <n v="0"/>
    <x v="0"/>
    <n v="0"/>
    <x v="0"/>
    <x v="0"/>
    <n v="0"/>
    <n v="0"/>
    <m/>
    <n v="3.0333333333333334E-2"/>
    <n v="0"/>
    <n v="7.6479999999999997"/>
    <n v="0"/>
    <n v="20"/>
    <s v="BASE DE DATOS"/>
    <m/>
  </r>
  <r>
    <s v="20"/>
    <x v="3"/>
    <s v="ELOR"/>
    <s v="43094699"/>
    <s v="43094699"/>
    <x v="0"/>
    <s v="Volvo2 CAD1641GE"/>
    <s v="N"/>
    <n v="0.45600000000000002"/>
    <n v="0"/>
    <n v="0"/>
    <n v="0"/>
    <n v="0"/>
    <n v="0"/>
    <n v="0"/>
    <n v="0"/>
    <n v="0"/>
    <m/>
    <x v="0"/>
    <s v="ELOR43094699Volvo2 CAD1641GEEL"/>
    <s v="Electro Oriente S. A."/>
    <x v="5"/>
    <x v="5"/>
    <s v="C. T. Indiana"/>
    <x v="46"/>
    <x v="0"/>
    <x v="0"/>
    <x v="96"/>
    <x v="0"/>
    <s v="Instalado"/>
    <s v="Operativo"/>
    <s v="Distribuidora"/>
    <x v="0"/>
    <x v="0"/>
    <x v="0"/>
    <x v="0"/>
    <s v="Estatal"/>
    <s v="LORETO"/>
    <s v="LORETO"/>
    <s v="MAYNAS"/>
    <s v="INDIANA"/>
    <n v="0"/>
    <x v="0"/>
    <n v="0"/>
    <x v="0"/>
    <n v="0"/>
    <x v="0"/>
    <x v="0"/>
    <n v="0"/>
    <n v="0"/>
    <m/>
    <n v="3.7999999999999999E-2"/>
    <n v="0"/>
    <n v="7.6479999999999997"/>
    <n v="0"/>
    <n v="20"/>
    <s v="BASE DE DATOS"/>
    <m/>
  </r>
  <r>
    <s v="20"/>
    <x v="3"/>
    <s v="ELOR"/>
    <s v="43094699"/>
    <s v="43094699"/>
    <x v="0"/>
    <s v="Cat.5-3412STA-16860"/>
    <s v="S"/>
    <n v="0.72499999999999998"/>
    <n v="0.6"/>
    <n v="2.1419999999999999"/>
    <n v="14.994"/>
    <n v="17.135999999999999"/>
    <n v="4"/>
    <n v="130"/>
    <n v="0"/>
    <n v="37"/>
    <m/>
    <x v="0"/>
    <s v="ELOR43094699Cat.5-3412STA-16860EL"/>
    <s v="Electro Oriente S. A."/>
    <x v="5"/>
    <x v="5"/>
    <s v="C. T. Indiana"/>
    <x v="46"/>
    <x v="0"/>
    <x v="0"/>
    <x v="97"/>
    <x v="0"/>
    <n v="0"/>
    <s v="Operativo"/>
    <s v="Distribuidora"/>
    <x v="0"/>
    <x v="0"/>
    <x v="0"/>
    <x v="0"/>
    <s v="Estatal"/>
    <s v="LORETO"/>
    <s v="LORETO"/>
    <s v="MAYNAS"/>
    <s v="INDIANA"/>
    <n v="0"/>
    <x v="0"/>
    <n v="0"/>
    <x v="0"/>
    <n v="0"/>
    <x v="0"/>
    <x v="0"/>
    <n v="17.135999999999999"/>
    <n v="1.7135999999999998E-2"/>
    <m/>
    <n v="6.0416666666666667E-2"/>
    <n v="4.9999999999999996E-2"/>
    <n v="7.6479999999999997"/>
    <n v="0"/>
    <n v="20"/>
    <s v="BASE DE DATOS"/>
    <m/>
  </r>
  <r>
    <s v="20"/>
    <x v="3"/>
    <s v="ELOR"/>
    <s v="43094699"/>
    <s v="43094699"/>
    <x v="0"/>
    <s v="Vol.3 Pent TWD1643G"/>
    <s v="S"/>
    <n v="0.6"/>
    <n v="0.45"/>
    <n v="17.120999999999999"/>
    <n v="119.849"/>
    <n v="136.97"/>
    <n v="6"/>
    <n v="688"/>
    <n v="0"/>
    <n v="30"/>
    <m/>
    <x v="0"/>
    <s v="ELOR43094699Vol.3 Pent TWD1643GEL"/>
    <s v="Electro Oriente S. A."/>
    <x v="5"/>
    <x v="5"/>
    <s v="C. T. Indiana"/>
    <x v="46"/>
    <x v="0"/>
    <x v="0"/>
    <x v="98"/>
    <x v="0"/>
    <n v="0"/>
    <s v="Operativo"/>
    <s v="Distribuidora"/>
    <x v="0"/>
    <x v="0"/>
    <x v="0"/>
    <x v="0"/>
    <s v="Estatal"/>
    <s v="LORETO"/>
    <s v="LORETO"/>
    <s v="MAYNAS"/>
    <s v="INDIANA"/>
    <n v="0"/>
    <x v="0"/>
    <n v="0"/>
    <x v="0"/>
    <n v="0"/>
    <x v="0"/>
    <x v="0"/>
    <n v="136.97"/>
    <n v="0.13697000000000001"/>
    <m/>
    <n v="4.9999999999999996E-2"/>
    <n v="3.7499999999999999E-2"/>
    <n v="7.6479999999999997"/>
    <n v="0"/>
    <n v="20"/>
    <s v="BASE DE DATOS"/>
    <m/>
  </r>
  <r>
    <s v="20"/>
    <x v="3"/>
    <s v="ELOR"/>
    <s v="43095299"/>
    <s v="43095299"/>
    <x v="0"/>
    <s v="Perkins2 U487536C"/>
    <s v="S"/>
    <n v="3.1E-2"/>
    <n v="2.5000000000000001E-2"/>
    <n v="0"/>
    <n v="0"/>
    <n v="0"/>
    <n v="0"/>
    <n v="0"/>
    <n v="0"/>
    <n v="0"/>
    <m/>
    <x v="0"/>
    <s v="ELOR43095299Perkins2 U487536CEL"/>
    <s v="Electro Oriente S. A."/>
    <x v="5"/>
    <x v="5"/>
    <s v="C. T. Petropolis"/>
    <x v="42"/>
    <x v="0"/>
    <x v="0"/>
    <x v="83"/>
    <x v="0"/>
    <s v="Instalado"/>
    <s v="Operativo"/>
    <s v="Distribuidora"/>
    <x v="0"/>
    <x v="0"/>
    <x v="0"/>
    <x v="0"/>
    <s v="Estatal"/>
    <s v="LORETO"/>
    <s v="LORETO"/>
    <s v="MRCAL. R. CASTILLA"/>
    <s v="YAVARI"/>
    <n v="0"/>
    <x v="0"/>
    <n v="0"/>
    <x v="0"/>
    <n v="0"/>
    <x v="0"/>
    <x v="0"/>
    <n v="0"/>
    <n v="0"/>
    <m/>
    <n v="2.5833333333333333E-3"/>
    <n v="2.0833333333333333E-3"/>
    <n v="7.6479999999999997"/>
    <n v="0"/>
    <n v="20"/>
    <s v="BASE DE DATOS"/>
    <m/>
  </r>
  <r>
    <s v="20"/>
    <x v="3"/>
    <s v="ELOR"/>
    <s v="33010893"/>
    <s v="33010893"/>
    <x v="0"/>
    <s v="CAT 3516(G1)"/>
    <s v="S"/>
    <n v="1"/>
    <n v="0.95"/>
    <n v="0"/>
    <n v="0"/>
    <n v="0"/>
    <n v="0"/>
    <n v="0"/>
    <n v="0"/>
    <n v="0"/>
    <m/>
    <x v="1"/>
    <s v="ELOR33010893CAT 3516(G1)EL"/>
    <s v="Electro Oriente S. A."/>
    <x v="5"/>
    <x v="5"/>
    <s v="C. T. Yurimaguas"/>
    <x v="53"/>
    <x v="0"/>
    <x v="0"/>
    <x v="112"/>
    <x v="0"/>
    <s v="Instalado"/>
    <s v="Operativo"/>
    <s v="Distribuidora"/>
    <x v="0"/>
    <x v="1"/>
    <x v="0"/>
    <x v="0"/>
    <s v="Estatal"/>
    <s v="LORETO"/>
    <s v="LORETO"/>
    <s v="ALTO AMAZONAS"/>
    <s v="YURIMAGUAS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3"/>
    <s v="ELOR"/>
    <s v="33010893"/>
    <s v="33010893"/>
    <x v="0"/>
    <s v="CAT2 3512 TA(G2)"/>
    <s v="S"/>
    <n v="0.5"/>
    <n v="0.4"/>
    <n v="0"/>
    <n v="0"/>
    <n v="0"/>
    <n v="0"/>
    <n v="0"/>
    <n v="0"/>
    <n v="0"/>
    <m/>
    <x v="1"/>
    <s v="ELOR33010893CAT2 3512 TA(G2)EL"/>
    <s v="Electro Oriente S. A."/>
    <x v="5"/>
    <x v="5"/>
    <s v="C. T. Yurimaguas"/>
    <x v="53"/>
    <x v="0"/>
    <x v="0"/>
    <x v="115"/>
    <x v="0"/>
    <s v="Instalado"/>
    <s v="Operativo"/>
    <s v="Distribuidora"/>
    <x v="0"/>
    <x v="1"/>
    <x v="0"/>
    <x v="0"/>
    <s v="Estatal"/>
    <s v="LORETO"/>
    <s v="LORETO"/>
    <s v="ALTO AMAZONAS"/>
    <s v="YURIMAGUAS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3"/>
    <s v="ELOR"/>
    <s v="33010893"/>
    <s v="33010893"/>
    <x v="0"/>
    <s v="CAT.2 D-3512(G4)"/>
    <s v="S"/>
    <n v="0.5"/>
    <n v="0.45"/>
    <n v="0"/>
    <n v="0"/>
    <n v="0"/>
    <n v="0"/>
    <n v="0"/>
    <n v="0"/>
    <n v="0"/>
    <m/>
    <x v="1"/>
    <s v="ELOR33010893CAT.2 D-3512(G4)EL"/>
    <s v="Electro Oriente S. A."/>
    <x v="5"/>
    <x v="5"/>
    <s v="C. T. Yurimaguas"/>
    <x v="53"/>
    <x v="0"/>
    <x v="0"/>
    <x v="114"/>
    <x v="0"/>
    <s v="Instalado"/>
    <s v="Operativo"/>
    <s v="Distribuidora"/>
    <x v="0"/>
    <x v="1"/>
    <x v="0"/>
    <x v="0"/>
    <s v="Estatal"/>
    <s v="LORETO"/>
    <s v="LORETO"/>
    <s v="ALTO AMAZONAS"/>
    <s v="YURIMAGUAS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3"/>
    <s v="ELOR"/>
    <s v="33010893"/>
    <s v="33010893"/>
    <x v="0"/>
    <s v="CAT. D-3512(G5)"/>
    <s v="S"/>
    <n v="0.5"/>
    <n v="0.45"/>
    <n v="0"/>
    <n v="0"/>
    <n v="0"/>
    <n v="0"/>
    <n v="0"/>
    <n v="0"/>
    <n v="0"/>
    <m/>
    <x v="1"/>
    <s v="ELOR33010893CAT. D-3512(G5)EL"/>
    <s v="Electro Oriente S. A."/>
    <x v="5"/>
    <x v="5"/>
    <s v="C. T. Yurimaguas"/>
    <x v="53"/>
    <x v="0"/>
    <x v="0"/>
    <x v="113"/>
    <x v="0"/>
    <s v="Instalado"/>
    <s v="Operativo"/>
    <s v="Distribuidora"/>
    <x v="0"/>
    <x v="1"/>
    <x v="0"/>
    <x v="0"/>
    <s v="Estatal"/>
    <s v="LORETO"/>
    <s v="LORETO"/>
    <s v="ALTO AMAZONAS"/>
    <s v="YURIMAGUAS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3"/>
    <s v="ELOR"/>
    <s v="33011293"/>
    <s v="33011293"/>
    <x v="0"/>
    <s v="Wartsila 1"/>
    <s v="S"/>
    <n v="6.24"/>
    <n v="6"/>
    <n v="0"/>
    <n v="0"/>
    <n v="0"/>
    <n v="0"/>
    <n v="0"/>
    <n v="0"/>
    <n v="0"/>
    <m/>
    <x v="0"/>
    <s v="ELOR33011293Wartsila 1EL"/>
    <s v="Electro Oriente S. A."/>
    <x v="5"/>
    <x v="5"/>
    <s v="C. T. Tarapoto"/>
    <x v="52"/>
    <x v="0"/>
    <x v="0"/>
    <x v="7"/>
    <x v="0"/>
    <s v="Instalado"/>
    <s v="Operativo"/>
    <s v="Distribuidora"/>
    <x v="0"/>
    <x v="1"/>
    <x v="0"/>
    <x v="0"/>
    <s v="Estatal"/>
    <s v="SAN MARTÍN"/>
    <s v="SAN MARTÍN"/>
    <s v="SAN MARTIN"/>
    <s v="LA BANDA DE SHILCAYO"/>
    <n v="0"/>
    <x v="2"/>
    <n v="0"/>
    <x v="0"/>
    <n v="0"/>
    <x v="0"/>
    <x v="0"/>
    <n v="0"/>
    <n v="0"/>
    <m/>
    <n v="0.52"/>
    <n v="0.5"/>
    <n v="7.6479999999999997"/>
    <n v="0"/>
    <n v="20"/>
    <s v="BASE DE DATOS"/>
    <m/>
  </r>
  <r>
    <s v="20"/>
    <x v="3"/>
    <s v="ELOR"/>
    <s v="33011293"/>
    <s v="33011293"/>
    <x v="0"/>
    <s v="Wartsila 2"/>
    <s v="S"/>
    <n v="6.24"/>
    <n v="6"/>
    <n v="0"/>
    <n v="0"/>
    <n v="0"/>
    <n v="0"/>
    <n v="0"/>
    <n v="0"/>
    <n v="0"/>
    <m/>
    <x v="0"/>
    <s v="ELOR33011293Wartsila 2EL"/>
    <s v="Electro Oriente S. A."/>
    <x v="5"/>
    <x v="5"/>
    <s v="C. T. Tarapoto"/>
    <x v="52"/>
    <x v="0"/>
    <x v="0"/>
    <x v="8"/>
    <x v="0"/>
    <s v="Instalado"/>
    <s v="Operativo"/>
    <s v="Distribuidora"/>
    <x v="0"/>
    <x v="1"/>
    <x v="0"/>
    <x v="0"/>
    <s v="Estatal"/>
    <s v="SAN MARTÍN"/>
    <s v="SAN MARTÍN"/>
    <s v="SAN MARTIN"/>
    <s v="LA BANDA DE SHILCAYO"/>
    <n v="0"/>
    <x v="2"/>
    <n v="0"/>
    <x v="0"/>
    <n v="0"/>
    <x v="0"/>
    <x v="0"/>
    <n v="0"/>
    <n v="0"/>
    <m/>
    <n v="0.52"/>
    <n v="0.5"/>
    <n v="7.6479999999999997"/>
    <n v="0"/>
    <n v="20"/>
    <s v="BASE DE DATOS"/>
    <m/>
  </r>
  <r>
    <s v="20"/>
    <x v="3"/>
    <s v="ELOR"/>
    <s v="33011593"/>
    <s v="33011593"/>
    <x v="0"/>
    <s v="EMD"/>
    <s v="N"/>
    <n v="2.5"/>
    <n v="0"/>
    <n v="0"/>
    <n v="0"/>
    <n v="0"/>
    <n v="0"/>
    <n v="0"/>
    <n v="0"/>
    <n v="0"/>
    <m/>
    <x v="0"/>
    <s v="ELOR33011593EMDEL"/>
    <s v="Electro Oriente S. A."/>
    <x v="5"/>
    <x v="5"/>
    <s v="C. T. Bellavista"/>
    <x v="51"/>
    <x v="0"/>
    <x v="0"/>
    <x v="111"/>
    <x v="0"/>
    <s v="Instalado"/>
    <s v="Inoperativo"/>
    <s v="Distribuidora"/>
    <x v="0"/>
    <x v="1"/>
    <x v="0"/>
    <x v="0"/>
    <s v="Estatal"/>
    <s v="SAN MARTÍN"/>
    <s v="SAN MARTÍN"/>
    <s v="BELLAVISTA"/>
    <s v="BELLAVISTA"/>
    <n v="0"/>
    <x v="0"/>
    <n v="0"/>
    <x v="0"/>
    <n v="0"/>
    <x v="0"/>
    <x v="0"/>
    <n v="0"/>
    <n v="0"/>
    <m/>
    <n v="0.20833333333333334"/>
    <n v="0.13333333333333333"/>
    <n v="7.6479999999999997"/>
    <n v="0"/>
    <n v="20"/>
    <s v="BASE DE DATOS"/>
    <m/>
  </r>
  <r>
    <s v="20"/>
    <x v="3"/>
    <s v="ELOR"/>
    <s v="43047494"/>
    <s v="43047494"/>
    <x v="0"/>
    <s v="CAT C-18"/>
    <s v="S"/>
    <n v="0.5"/>
    <n v="0.5"/>
    <n v="48.262999999999998"/>
    <n v="0"/>
    <n v="48.262999999999998"/>
    <n v="16"/>
    <n v="249"/>
    <n v="0"/>
    <n v="9"/>
    <m/>
    <x v="0"/>
    <s v="ELOR43047494CAT C-18EL"/>
    <s v="Electro Oriente S. A."/>
    <x v="5"/>
    <x v="5"/>
    <s v="C. T. Lagunas"/>
    <x v="54"/>
    <x v="0"/>
    <x v="0"/>
    <x v="116"/>
    <x v="0"/>
    <s v="Instalado"/>
    <s v="Operativo"/>
    <s v="Distribuidora"/>
    <x v="0"/>
    <x v="0"/>
    <x v="0"/>
    <x v="0"/>
    <s v="Estatal"/>
    <s v="LORETO"/>
    <s v="LORETO"/>
    <s v="ALTO AMAZONAS"/>
    <s v="LAGUNAS"/>
    <n v="0"/>
    <x v="0"/>
    <n v="0"/>
    <x v="0"/>
    <n v="0"/>
    <x v="0"/>
    <x v="0"/>
    <n v="48.262999999999998"/>
    <n v="4.8263E-2"/>
    <m/>
    <n v="4.1666666666666664E-2"/>
    <n v="3.7499999999999999E-2"/>
    <n v="7.6479999999999997"/>
    <n v="0"/>
    <n v="20"/>
    <s v="BASE DE DATOS"/>
    <m/>
  </r>
  <r>
    <s v="20"/>
    <x v="3"/>
    <s v="ELOR"/>
    <s v="43047494"/>
    <s v="43047494"/>
    <x v="0"/>
    <s v="Volvo Penta TAD1630"/>
    <s v="S"/>
    <n v="0.4"/>
    <n v="0.4"/>
    <n v="0"/>
    <n v="11.66"/>
    <n v="11.66"/>
    <n v="8"/>
    <n v="66"/>
    <n v="0"/>
    <n v="0"/>
    <m/>
    <x v="0"/>
    <s v="ELOR43047494Volvo Penta TAD1630EL"/>
    <s v="Electro Oriente S. A."/>
    <x v="5"/>
    <x v="5"/>
    <s v="C. T. Lagunas"/>
    <x v="54"/>
    <x v="0"/>
    <x v="0"/>
    <x v="118"/>
    <x v="0"/>
    <s v="Instalado"/>
    <s v="Operativo"/>
    <s v="Distribuidora"/>
    <x v="0"/>
    <x v="0"/>
    <x v="0"/>
    <x v="0"/>
    <s v="Estatal"/>
    <s v="LORETO"/>
    <s v="LORETO"/>
    <s v="ALTO AMAZONAS"/>
    <s v="LAGUNAS"/>
    <n v="0"/>
    <x v="0"/>
    <n v="0"/>
    <x v="0"/>
    <n v="0"/>
    <x v="0"/>
    <x v="0"/>
    <n v="11.66"/>
    <n v="1.166E-2"/>
    <m/>
    <n v="3.3333333333333333E-2"/>
    <n v="3.3333333333333333E-2"/>
    <n v="7.6479999999999997"/>
    <n v="0"/>
    <n v="20"/>
    <s v="BASE DE DATOS"/>
    <m/>
  </r>
  <r>
    <s v="20"/>
    <x v="3"/>
    <s v="ELOR"/>
    <s v="43047494"/>
    <s v="43047494"/>
    <x v="0"/>
    <s v="Cat. D-3512&lt;G3&gt;"/>
    <s v="S"/>
    <n v="0.5"/>
    <n v="0.45"/>
    <n v="40.787999999999997"/>
    <n v="0"/>
    <n v="40.787999999999997"/>
    <n v="8"/>
    <n v="169"/>
    <n v="0"/>
    <n v="0"/>
    <m/>
    <x v="0"/>
    <s v="ELOR43047494Cat. D-3512&lt;G3&gt;EL"/>
    <s v="Electro Oriente S. A."/>
    <x v="5"/>
    <x v="5"/>
    <s v="C. T. Lagunas"/>
    <x v="54"/>
    <x v="0"/>
    <x v="0"/>
    <x v="117"/>
    <x v="0"/>
    <s v="Instalado"/>
    <s v="Operativo"/>
    <s v="Distribuidora"/>
    <x v="0"/>
    <x v="0"/>
    <x v="0"/>
    <x v="0"/>
    <s v="Estatal"/>
    <s v="LORETO"/>
    <s v="LORETO"/>
    <s v="ALTO AMAZONAS"/>
    <s v="LAGUNAS"/>
    <n v="0"/>
    <x v="0"/>
    <n v="0"/>
    <x v="0"/>
    <n v="0"/>
    <x v="0"/>
    <x v="0"/>
    <n v="40.787999999999997"/>
    <n v="4.0787999999999998E-2"/>
    <m/>
    <n v="4.1666666666666664E-2"/>
    <n v="3.7499999999999999E-2"/>
    <n v="7.6479999999999997"/>
    <n v="0"/>
    <n v="20"/>
    <s v="BASE DE DATOS"/>
    <m/>
  </r>
  <r>
    <s v="20"/>
    <x v="3"/>
    <s v="ELOR"/>
    <s v="53202349"/>
    <s v="53202349"/>
    <x v="0"/>
    <s v="CAT 2 3516"/>
    <s v="S"/>
    <n v="2"/>
    <n v="1"/>
    <n v="0"/>
    <n v="0"/>
    <n v="0"/>
    <n v="0"/>
    <n v="0"/>
    <n v="0"/>
    <n v="0"/>
    <m/>
    <x v="0"/>
    <s v="ELOR53202349CAT 2 3516EL"/>
    <s v="Electro Oriente S. A."/>
    <x v="5"/>
    <x v="5"/>
    <s v="C. T. Chachapoyas_ELOR"/>
    <x v="56"/>
    <x v="0"/>
    <x v="0"/>
    <x v="120"/>
    <x v="0"/>
    <s v="Instalado"/>
    <s v="Operativo"/>
    <s v="Distribuidora"/>
    <x v="0"/>
    <x v="0"/>
    <x v="0"/>
    <x v="0"/>
    <s v="Estatal"/>
    <s v="AMAZONAS"/>
    <s v="AMAZONAS"/>
    <s v="CHACHAPOYAS"/>
    <s v="CHACHAPOYAS"/>
    <n v="0"/>
    <x v="0"/>
    <n v="0"/>
    <x v="0"/>
    <n v="0"/>
    <x v="0"/>
    <x v="0"/>
    <n v="0"/>
    <n v="0"/>
    <m/>
    <n v="0.16666666666666666"/>
    <n v="0.125"/>
    <n v="7.6479999999999997"/>
    <n v="0"/>
    <n v="20"/>
    <s v="BASE DE DATOS"/>
    <m/>
  </r>
  <r>
    <s v="20"/>
    <x v="3"/>
    <s v="ELOR"/>
    <s v="53202349"/>
    <s v="53202349"/>
    <x v="0"/>
    <s v="CAT 3 3516"/>
    <s v="S"/>
    <n v="2"/>
    <n v="1"/>
    <n v="0"/>
    <n v="0"/>
    <n v="0"/>
    <n v="0"/>
    <n v="0"/>
    <n v="0"/>
    <n v="0"/>
    <m/>
    <x v="0"/>
    <s v="ELOR53202349CAT 3 3516EL"/>
    <s v="Electro Oriente S. A."/>
    <x v="5"/>
    <x v="5"/>
    <s v="C. T. Chachapoyas_ELOR"/>
    <x v="56"/>
    <x v="0"/>
    <x v="0"/>
    <x v="121"/>
    <x v="0"/>
    <s v="Instalado"/>
    <s v="Operativo"/>
    <s v="Distribuidora"/>
    <x v="0"/>
    <x v="0"/>
    <x v="0"/>
    <x v="0"/>
    <s v="Estatal"/>
    <s v="AMAZONAS"/>
    <s v="AMAZONAS"/>
    <s v="CHACHAPOYAS"/>
    <s v="CHACHAPOYAS"/>
    <n v="0"/>
    <x v="0"/>
    <n v="0"/>
    <x v="0"/>
    <n v="0"/>
    <x v="0"/>
    <x v="0"/>
    <n v="0"/>
    <n v="0"/>
    <m/>
    <n v="0.4"/>
    <n v="0.3"/>
    <n v="7.6479999999999997"/>
    <n v="0"/>
    <n v="20"/>
    <s v="BASE DE DATOS"/>
    <m/>
  </r>
  <r>
    <s v="20"/>
    <x v="3"/>
    <s v="ELOR"/>
    <s v="53202349"/>
    <s v="53202349"/>
    <x v="0"/>
    <s v="CAT 4 3516 DITA"/>
    <s v="S"/>
    <n v="1.25"/>
    <n v="0.6"/>
    <n v="0"/>
    <n v="0"/>
    <n v="0"/>
    <n v="0"/>
    <n v="0"/>
    <n v="0"/>
    <n v="0"/>
    <m/>
    <x v="0"/>
    <s v="ELOR53202349CAT 4 3516 DITAEL"/>
    <s v="Electro Oriente S. A."/>
    <x v="5"/>
    <x v="5"/>
    <s v="C. T. Chachapoyas_ELOR"/>
    <x v="56"/>
    <x v="0"/>
    <x v="0"/>
    <x v="122"/>
    <x v="0"/>
    <s v="Instalado"/>
    <s v="Operativo"/>
    <s v="Distribuidora"/>
    <x v="0"/>
    <x v="0"/>
    <x v="0"/>
    <x v="0"/>
    <s v="Estatal"/>
    <s v="AMAZONAS"/>
    <s v="AMAZONAS"/>
    <s v="CHACHAPOYAS"/>
    <s v="CHACHAPOYAS"/>
    <n v="0"/>
    <x v="0"/>
    <n v="0"/>
    <x v="0"/>
    <n v="0"/>
    <x v="0"/>
    <x v="0"/>
    <n v="0"/>
    <n v="0"/>
    <m/>
    <n v="0.10416666666666667"/>
    <n v="4.9999999999999996E-2"/>
    <n v="7.6479999999999997"/>
    <n v="0"/>
    <n v="20"/>
    <s v="BASE DE DATOS"/>
    <m/>
  </r>
  <r>
    <s v="20"/>
    <x v="3"/>
    <s v="ELOR"/>
    <s v="53023214"/>
    <s v="53023214"/>
    <x v="0"/>
    <s v="GT 1"/>
    <s v="N"/>
    <n v="0.125"/>
    <n v="0"/>
    <n v="0"/>
    <n v="0"/>
    <n v="0"/>
    <n v="0"/>
    <n v="0"/>
    <n v="0"/>
    <n v="0"/>
    <m/>
    <x v="1"/>
    <s v="ELOR53023214GT 1EL"/>
    <s v="Electro Oriente S. A."/>
    <x v="5"/>
    <x v="5"/>
    <s v="C. T. Tabaconas"/>
    <x v="55"/>
    <x v="0"/>
    <x v="0"/>
    <x v="119"/>
    <x v="0"/>
    <s v="Instalado"/>
    <n v="0"/>
    <s v="Distribuidora"/>
    <x v="0"/>
    <x v="0"/>
    <x v="0"/>
    <x v="0"/>
    <s v="Estatal"/>
    <s v="CAJAMARCA"/>
    <s v="CAJAMARCA"/>
    <s v="SAN IGNACIO"/>
    <s v="TABACONAS"/>
    <s v="TABACONAS"/>
    <x v="0"/>
    <n v="0"/>
    <x v="0"/>
    <n v="0"/>
    <x v="0"/>
    <x v="0"/>
    <n v="0"/>
    <n v="0"/>
    <m/>
    <s v="-"/>
    <s v="-"/>
    <e v="#N/A"/>
    <n v="0"/>
    <n v="20"/>
    <s v="BASE DE DATOS"/>
    <m/>
  </r>
  <r>
    <s v="20"/>
    <x v="3"/>
    <s v="ELSE"/>
    <s v="23005600"/>
    <s v="23005600"/>
    <x v="0"/>
    <s v="CUMMINS-7"/>
    <s v="S"/>
    <n v="1.825"/>
    <n v="0.8"/>
    <n v="3.3660000000000001"/>
    <n v="12.791"/>
    <n v="16.157"/>
    <n v="0"/>
    <n v="24"/>
    <n v="696"/>
    <n v="2"/>
    <m/>
    <x v="0"/>
    <s v="ELSE23005600CUMMINS-7EL"/>
    <s v="Electro Sur Este S. A."/>
    <x v="8"/>
    <x v="8"/>
    <s v="C. T. Iberia"/>
    <x v="64"/>
    <x v="0"/>
    <x v="0"/>
    <x v="138"/>
    <x v="0"/>
    <s v="Instalado"/>
    <s v="Operativo"/>
    <s v="Distribuidora"/>
    <x v="0"/>
    <x v="1"/>
    <x v="0"/>
    <x v="0"/>
    <s v="Estatal"/>
    <s v="MADRE DE DIOS"/>
    <s v="MADRE DE DIOS"/>
    <s v="TAHUAMANU"/>
    <s v="IBERIA"/>
    <n v="0"/>
    <x v="0"/>
    <n v="0"/>
    <x v="0"/>
    <n v="0"/>
    <x v="0"/>
    <x v="0"/>
    <n v="16.157"/>
    <n v="1.6157000000000001E-2"/>
    <m/>
    <n v="0.15208333333333332"/>
    <n v="9.9999999999999992E-2"/>
    <n v="7.6479999999999997"/>
    <n v="0"/>
    <n v="22"/>
    <s v="BASE DE DATOS"/>
    <m/>
  </r>
  <r>
    <s v="20"/>
    <x v="3"/>
    <s v="ELSE"/>
    <s v="23006600"/>
    <s v="23006600"/>
    <x v="0"/>
    <s v="Cummins_Ottomotores"/>
    <s v="S"/>
    <n v="0.8"/>
    <n v="0.45"/>
    <n v="0"/>
    <n v="0"/>
    <n v="0"/>
    <n v="0"/>
    <n v="0"/>
    <n v="720"/>
    <n v="0"/>
    <m/>
    <x v="0"/>
    <s v="ELSE23006600Cummins_OttomotoresEL"/>
    <s v="Electro Sur Este S. A."/>
    <x v="8"/>
    <x v="8"/>
    <s v="C. T. Inapari"/>
    <x v="65"/>
    <x v="0"/>
    <x v="0"/>
    <x v="139"/>
    <x v="0"/>
    <s v="Instalado"/>
    <s v="Operativo"/>
    <s v="Distribuidora"/>
    <x v="0"/>
    <x v="1"/>
    <x v="0"/>
    <x v="0"/>
    <s v="Estatal"/>
    <s v="MADRE DE DIOS"/>
    <s v="MADRE DE DIOS"/>
    <s v="TAHUAMANU"/>
    <s v="IÑAPARI"/>
    <n v="0"/>
    <x v="0"/>
    <n v="0"/>
    <x v="0"/>
    <n v="0"/>
    <x v="0"/>
    <x v="0"/>
    <n v="0"/>
    <n v="0"/>
    <m/>
    <n v="6.6666666666666666E-2"/>
    <n v="3.7499999999999999E-2"/>
    <n v="7.6479999999999997"/>
    <n v="0"/>
    <n v="22"/>
    <s v="BASE DE DATOS"/>
    <m/>
  </r>
  <r>
    <s v="20"/>
    <x v="3"/>
    <s v="ELSE"/>
    <s v="23009600"/>
    <s v="23009600"/>
    <x v="0"/>
    <s v="Urpipata"/>
    <s v="S"/>
    <n v="0.8"/>
    <n v="0.5"/>
    <n v="0"/>
    <n v="0"/>
    <n v="0"/>
    <n v="0"/>
    <n v="720"/>
    <n v="0"/>
    <n v="0"/>
    <m/>
    <x v="0"/>
    <s v="ELSE23009600UrpipataEL"/>
    <s v="Electro Sur Este S. A."/>
    <x v="8"/>
    <x v="8"/>
    <s v="Grupo Movil Emergencia"/>
    <x v="66"/>
    <x v="0"/>
    <x v="0"/>
    <x v="140"/>
    <x v="0"/>
    <s v="Instalado"/>
    <s v="Operativo"/>
    <s v="Distribuidora"/>
    <x v="0"/>
    <x v="1"/>
    <x v="0"/>
    <x v="0"/>
    <s v="Estatal"/>
    <s v="MADRE DE DIOS"/>
    <s v="MADRE DE DIOS"/>
    <n v="0"/>
    <n v="0"/>
    <n v="0"/>
    <x v="0"/>
    <n v="0"/>
    <x v="0"/>
    <n v="0"/>
    <x v="0"/>
    <x v="0"/>
    <n v="0"/>
    <n v="0"/>
    <m/>
    <n v="0.34166666666666662"/>
    <n v="0.24166666666666667"/>
    <n v="7.6479999999999997"/>
    <n v="0"/>
    <n v="22"/>
    <s v="BASE DE DATOS"/>
    <m/>
  </r>
  <r>
    <s v="20"/>
    <x v="3"/>
    <s v="UCAYAL"/>
    <s v="23201005"/>
    <s v="23201005"/>
    <x v="0"/>
    <s v="CAT 3406B"/>
    <s v="N"/>
    <n v="0.32"/>
    <n v="0"/>
    <n v="0"/>
    <n v="0"/>
    <n v="0"/>
    <n v="0"/>
    <n v="0"/>
    <n v="0"/>
    <n v="0"/>
    <m/>
    <x v="0"/>
    <s v="UCAYAL23201005CAT 3406BEL"/>
    <s v="Electro Ucayali S.A."/>
    <x v="0"/>
    <x v="0"/>
    <s v="C. T. ATALAYA"/>
    <x v="0"/>
    <x v="0"/>
    <x v="0"/>
    <x v="0"/>
    <x v="0"/>
    <s v="Instalado"/>
    <s v="Operativo"/>
    <s v="Distribuidora"/>
    <x v="0"/>
    <x v="0"/>
    <x v="0"/>
    <x v="0"/>
    <s v="Estatal"/>
    <s v="UCAYALI"/>
    <s v="UCAYALI"/>
    <s v="ATALAYA"/>
    <s v="RAYMONDI"/>
    <n v="0"/>
    <x v="0"/>
    <n v="0"/>
    <x v="0"/>
    <n v="0"/>
    <x v="0"/>
    <x v="0"/>
    <n v="0"/>
    <n v="0"/>
    <m/>
    <n v="2.6666666666666668E-2"/>
    <n v="0"/>
    <n v="7.6479999999999997"/>
    <n v="0"/>
    <n v="23"/>
    <s v="BASE DE DATOS"/>
    <m/>
  </r>
  <r>
    <s v="20"/>
    <x v="3"/>
    <s v="UCAYAL"/>
    <s v="23201005"/>
    <s v="23201005"/>
    <x v="0"/>
    <s v="CAT 3412C-I"/>
    <s v="S"/>
    <n v="0.59099999999999997"/>
    <n v="0.5"/>
    <n v="6.66"/>
    <n v="7.82"/>
    <n v="14.48"/>
    <n v="0"/>
    <n v="52"/>
    <n v="0"/>
    <n v="0"/>
    <m/>
    <x v="0"/>
    <s v="UCAYAL23201005CAT 3412C-IEL"/>
    <s v="Electro Ucayali S.A."/>
    <x v="0"/>
    <x v="0"/>
    <s v="C. T. ATALAYA"/>
    <x v="0"/>
    <x v="0"/>
    <x v="0"/>
    <x v="3"/>
    <x v="0"/>
    <s v="Instalado"/>
    <s v="Operativo"/>
    <s v="Distribuidora"/>
    <x v="0"/>
    <x v="0"/>
    <x v="0"/>
    <x v="0"/>
    <s v="Estatal"/>
    <s v="UCAYALI"/>
    <s v="UCAYALI"/>
    <s v="ATALAYA"/>
    <s v="ATALAYA"/>
    <n v="0"/>
    <x v="0"/>
    <n v="0"/>
    <x v="0"/>
    <n v="0"/>
    <x v="0"/>
    <x v="0"/>
    <n v="14.48"/>
    <n v="1.448E-2"/>
    <m/>
    <n v="4.9249999999999995E-2"/>
    <n v="4.1666666666666664E-2"/>
    <n v="7.6479999999999997"/>
    <n v="0"/>
    <n v="23"/>
    <s v="BASE DE DATOS"/>
    <m/>
  </r>
  <r>
    <s v="20"/>
    <x v="3"/>
    <s v="UCAYAL"/>
    <s v="23201005"/>
    <s v="23201005"/>
    <x v="0"/>
    <s v="CAT 3412C-II"/>
    <s v="S"/>
    <n v="0.59099999999999997"/>
    <n v="0.5"/>
    <n v="31.84"/>
    <n v="16.14"/>
    <n v="47.98"/>
    <n v="0"/>
    <n v="159"/>
    <n v="0"/>
    <n v="50"/>
    <m/>
    <x v="0"/>
    <s v="UCAYAL23201005CAT 3412C-IIEL"/>
    <s v="Electro Ucayali S.A."/>
    <x v="0"/>
    <x v="0"/>
    <s v="C. T. ATALAYA"/>
    <x v="0"/>
    <x v="0"/>
    <x v="0"/>
    <x v="4"/>
    <x v="0"/>
    <s v="Instalado"/>
    <s v="Operativo"/>
    <s v="Distribuidora"/>
    <x v="0"/>
    <x v="0"/>
    <x v="0"/>
    <x v="0"/>
    <s v="Estatal"/>
    <s v="UCAYALI"/>
    <s v="UCAYALI"/>
    <s v="ATALAYA"/>
    <s v="ATALAYA"/>
    <n v="0"/>
    <x v="0"/>
    <n v="0"/>
    <x v="0"/>
    <n v="0"/>
    <x v="0"/>
    <x v="0"/>
    <n v="47.98"/>
    <n v="4.7979999999999995E-2"/>
    <m/>
    <n v="4.9249999999999995E-2"/>
    <n v="4.1666666666666664E-2"/>
    <n v="7.6479999999999997"/>
    <n v="7.1054273576010019E-15"/>
    <n v="23"/>
    <s v="BASE DE DATOS"/>
    <m/>
  </r>
  <r>
    <s v="20"/>
    <x v="3"/>
    <s v="UCAYAL"/>
    <s v="23201005"/>
    <s v="23201005"/>
    <x v="0"/>
    <s v="CAT 3512"/>
    <s v="S"/>
    <n v="0.5"/>
    <n v="0.3"/>
    <n v="17.195"/>
    <n v="23.84"/>
    <n v="41.034999999999997"/>
    <n v="0"/>
    <n v="286"/>
    <n v="0"/>
    <n v="0"/>
    <m/>
    <x v="0"/>
    <s v="UCAYAL23201005CAT 3512EL"/>
    <s v="Electro Ucayali S.A."/>
    <x v="0"/>
    <x v="0"/>
    <s v="C. T. ATALAYA"/>
    <x v="0"/>
    <x v="0"/>
    <x v="0"/>
    <x v="1"/>
    <x v="0"/>
    <s v="Instalado"/>
    <s v="Operativo"/>
    <s v="Distribuidora"/>
    <x v="0"/>
    <x v="0"/>
    <x v="0"/>
    <x v="0"/>
    <s v="Estatal"/>
    <s v="UCAYALI"/>
    <s v="UCAYALI"/>
    <s v="ATALAYA"/>
    <s v="RAYMONDI"/>
    <n v="0"/>
    <x v="0"/>
    <n v="0"/>
    <x v="0"/>
    <n v="0"/>
    <x v="0"/>
    <x v="0"/>
    <n v="41.034999999999997"/>
    <n v="4.1034999999999995E-2"/>
    <m/>
    <n v="4.5454545454545456E-2"/>
    <n v="2.7272727272727271E-2"/>
    <n v="7.6479999999999997"/>
    <n v="0"/>
    <n v="23"/>
    <s v="BASE DE DATOS"/>
    <m/>
  </r>
  <r>
    <s v="20"/>
    <x v="3"/>
    <s v="UCAYAL"/>
    <s v="23201005"/>
    <s v="23201005"/>
    <x v="0"/>
    <s v="CUMMINS"/>
    <s v="S"/>
    <n v="1"/>
    <n v="0.9"/>
    <n v="0"/>
    <n v="0"/>
    <n v="0"/>
    <n v="0"/>
    <n v="0"/>
    <n v="0"/>
    <n v="0"/>
    <m/>
    <x v="0"/>
    <s v="UCAYAL23201005CUMMINSEL"/>
    <s v="Electro Ucayali S.A."/>
    <x v="0"/>
    <x v="0"/>
    <s v="C. T. ATALAYA"/>
    <x v="0"/>
    <x v="0"/>
    <x v="0"/>
    <x v="2"/>
    <x v="0"/>
    <s v="Instalado"/>
    <s v="Operativo"/>
    <s v="Distribuidora"/>
    <x v="0"/>
    <x v="0"/>
    <x v="0"/>
    <x v="0"/>
    <s v="Estatal"/>
    <s v="UCAYALI"/>
    <s v="UCAYALI"/>
    <s v="ATALAYA"/>
    <s v="ATALAYA"/>
    <n v="0"/>
    <x v="0"/>
    <n v="0"/>
    <x v="0"/>
    <n v="0"/>
    <x v="0"/>
    <x v="0"/>
    <n v="0"/>
    <n v="0"/>
    <m/>
    <n v="8.3333333333333329E-2"/>
    <n v="7.4999999999999997E-2"/>
    <n v="7.6479999999999997"/>
    <n v="0"/>
    <n v="23"/>
    <s v="BASE DE DATOS"/>
    <m/>
  </r>
  <r>
    <s v="20"/>
    <x v="3"/>
    <s v="UCAYAL"/>
    <s v="33006895"/>
    <s v="33006895"/>
    <x v="0"/>
    <s v="WARTSILA 1"/>
    <s v="N"/>
    <n v="6.34"/>
    <n v="0"/>
    <n v="0"/>
    <n v="0"/>
    <n v="0"/>
    <n v="0"/>
    <n v="0"/>
    <n v="0"/>
    <n v="0"/>
    <m/>
    <x v="1"/>
    <s v="UCAYAL33006895WARTSILA 1EL"/>
    <s v="Electro Ucayali S.A."/>
    <x v="0"/>
    <x v="0"/>
    <s v="C.T. DIESEL"/>
    <x v="2"/>
    <x v="0"/>
    <x v="0"/>
    <x v="7"/>
    <x v="0"/>
    <s v="Instalado"/>
    <s v="Inoperativo"/>
    <s v="Distribuidora"/>
    <x v="0"/>
    <x v="1"/>
    <x v="0"/>
    <x v="0"/>
    <s v="Estatal"/>
    <s v="UCAYALI"/>
    <s v="UCAYALI"/>
    <s v="CRNL. PORTILLO"/>
    <s v="YARINACOCHAS"/>
    <n v="0"/>
    <x v="0"/>
    <n v="0"/>
    <x v="0"/>
    <n v="0"/>
    <x v="0"/>
    <x v="0"/>
    <n v="0"/>
    <n v="0"/>
    <m/>
    <s v="-"/>
    <s v="-"/>
    <s v="-"/>
    <n v="0"/>
    <n v="23"/>
    <s v="BASE DE DATOS"/>
    <m/>
  </r>
  <r>
    <s v="20"/>
    <x v="3"/>
    <s v="UCAYAL"/>
    <s v="33006895"/>
    <s v="33006895"/>
    <x v="0"/>
    <s v="WARTSILA 2"/>
    <s v="N"/>
    <n v="6.34"/>
    <n v="0"/>
    <n v="0"/>
    <n v="0"/>
    <n v="0"/>
    <n v="0"/>
    <n v="0"/>
    <n v="0"/>
    <n v="0"/>
    <m/>
    <x v="1"/>
    <s v="UCAYAL33006895WARTSILA 2EL"/>
    <s v="Electro Ucayali S.A."/>
    <x v="0"/>
    <x v="0"/>
    <s v="C.T. DIESEL"/>
    <x v="2"/>
    <x v="0"/>
    <x v="0"/>
    <x v="8"/>
    <x v="0"/>
    <s v="Instalado"/>
    <s v="Inoperativo"/>
    <s v="Distribuidora"/>
    <x v="0"/>
    <x v="1"/>
    <x v="0"/>
    <x v="0"/>
    <s v="Estatal"/>
    <s v="UCAYALI"/>
    <s v="UCAYALI"/>
    <s v="CRNL. PORTILLO"/>
    <s v="YARINACOCHAS"/>
    <n v="0"/>
    <x v="0"/>
    <n v="0"/>
    <x v="0"/>
    <n v="0"/>
    <x v="0"/>
    <x v="0"/>
    <n v="0"/>
    <n v="0"/>
    <m/>
    <s v="-"/>
    <s v="-"/>
    <s v="-"/>
    <n v="0"/>
    <n v="23"/>
    <s v="BASE DE DATOS"/>
    <m/>
  </r>
  <r>
    <s v="20"/>
    <x v="3"/>
    <s v="UCAYAL"/>
    <s v="33006895"/>
    <s v="33006895"/>
    <x v="0"/>
    <s v="WARTSILA 3"/>
    <s v="N"/>
    <n v="6.34"/>
    <n v="0"/>
    <n v="0"/>
    <n v="0"/>
    <n v="0"/>
    <n v="0"/>
    <n v="0"/>
    <n v="0"/>
    <n v="0"/>
    <m/>
    <x v="1"/>
    <s v="UCAYAL33006895WARTSILA 3EL"/>
    <s v="Electro Ucayali S.A."/>
    <x v="0"/>
    <x v="0"/>
    <s v="C.T. DIESEL"/>
    <x v="2"/>
    <x v="0"/>
    <x v="0"/>
    <x v="9"/>
    <x v="0"/>
    <s v="Instalado"/>
    <s v="Inoperativo"/>
    <s v="Distribuidora"/>
    <x v="0"/>
    <x v="1"/>
    <x v="0"/>
    <x v="0"/>
    <s v="Estatal"/>
    <s v="UCAYALI"/>
    <s v="UCAYALI"/>
    <s v="CRNL. PORTILLO"/>
    <s v="YARINACOCHAS"/>
    <n v="0"/>
    <x v="0"/>
    <n v="0"/>
    <x v="0"/>
    <n v="0"/>
    <x v="0"/>
    <x v="0"/>
    <n v="0"/>
    <n v="0"/>
    <m/>
    <s v="-"/>
    <s v="-"/>
    <s v="-"/>
    <n v="0"/>
    <n v="23"/>
    <s v="BASE DE DATOS"/>
    <m/>
  </r>
  <r>
    <s v="20"/>
    <x v="3"/>
    <s v="UCAYAL"/>
    <s v="33006895"/>
    <s v="33006895"/>
    <x v="0"/>
    <s v="WARTSILA 4"/>
    <s v="N"/>
    <n v="6.34"/>
    <n v="0"/>
    <n v="0"/>
    <n v="0"/>
    <n v="0"/>
    <n v="0"/>
    <n v="0"/>
    <n v="0"/>
    <n v="0"/>
    <m/>
    <x v="1"/>
    <s v="UCAYAL33006895WARTSILA 4EL"/>
    <s v="Electro Ucayali S.A."/>
    <x v="0"/>
    <x v="0"/>
    <s v="C.T. DIESEL"/>
    <x v="2"/>
    <x v="0"/>
    <x v="0"/>
    <x v="10"/>
    <x v="0"/>
    <s v="Instalado"/>
    <s v="Inoperativo"/>
    <s v="Distribuidora"/>
    <x v="0"/>
    <x v="1"/>
    <x v="0"/>
    <x v="0"/>
    <s v="Estatal"/>
    <s v="UCAYALI"/>
    <s v="UCAYALI"/>
    <s v="CRNL. PORTILLO"/>
    <s v="YARINACOCHAS"/>
    <n v="0"/>
    <x v="0"/>
    <n v="0"/>
    <x v="0"/>
    <n v="0"/>
    <x v="0"/>
    <x v="0"/>
    <n v="0"/>
    <n v="0"/>
    <m/>
    <s v="-"/>
    <s v="-"/>
    <s v="-"/>
    <n v="0"/>
    <n v="23"/>
    <s v="BASE DE DATOS"/>
    <m/>
  </r>
  <r>
    <s v="20"/>
    <x v="3"/>
    <s v="UCAYAL"/>
    <s v="53027019"/>
    <s v="53027019"/>
    <x v="0"/>
    <s v="PERKINS-HCI434D1L"/>
    <s v="S"/>
    <n v="0.316"/>
    <n v="0.3"/>
    <n v="1.6339999999999999"/>
    <n v="3.2989999999999999"/>
    <n v="4.9329999999999998"/>
    <n v="0"/>
    <n v="64"/>
    <n v="0"/>
    <n v="0"/>
    <m/>
    <x v="0"/>
    <s v="UCAYAL53027019PERKINS-HCI434D1LEL"/>
    <s v="Electro Ucayali S.A."/>
    <x v="0"/>
    <x v="0"/>
    <s v="C. T. PURUS"/>
    <x v="1"/>
    <x v="0"/>
    <x v="0"/>
    <x v="5"/>
    <x v="0"/>
    <s v="Instalado"/>
    <s v="Operativo"/>
    <s v="Distribuidora"/>
    <x v="0"/>
    <x v="0"/>
    <x v="0"/>
    <x v="0"/>
    <s v="Estatal"/>
    <s v="UCAYALI"/>
    <s v="UCAYALI"/>
    <s v="PURUS"/>
    <s v="PURUS"/>
    <s v="PUERTO ESPERANZA"/>
    <x v="0"/>
    <n v="0"/>
    <x v="0"/>
    <n v="0"/>
    <x v="0"/>
    <x v="0"/>
    <n v="4.9329999999999998"/>
    <n v="4.9329999999999999E-3"/>
    <m/>
    <n v="2.6333333333333334E-2"/>
    <n v="2.4999999999999998E-2"/>
    <n v="7.6479999999999997"/>
    <n v="0"/>
    <n v="23"/>
    <s v="BASE DE DATOS"/>
    <m/>
  </r>
  <r>
    <s v="20"/>
    <x v="3"/>
    <s v="UCAYAL"/>
    <s v="53027019"/>
    <s v="53027019"/>
    <x v="0"/>
    <s v="PERKINS-MP-2251"/>
    <s v="S"/>
    <n v="0.2"/>
    <n v="0.19600000000000001"/>
    <n v="6.258"/>
    <n v="13.433"/>
    <n v="19.690999999999999"/>
    <n v="0"/>
    <n v="349"/>
    <n v="0"/>
    <n v="30"/>
    <m/>
    <x v="0"/>
    <s v="UCAYAL53027019PERKINS-MP-2251EL"/>
    <s v="Electro Ucayali S.A."/>
    <x v="0"/>
    <x v="0"/>
    <s v="C. T. PURUS"/>
    <x v="1"/>
    <x v="0"/>
    <x v="0"/>
    <x v="6"/>
    <x v="0"/>
    <s v="Instalado"/>
    <s v="Operativo"/>
    <s v="Distribuidora"/>
    <x v="0"/>
    <x v="0"/>
    <x v="0"/>
    <x v="0"/>
    <s v="Estatal"/>
    <s v="UCAYALI"/>
    <s v="UCAYALI"/>
    <s v="PURUS"/>
    <s v="PURUS"/>
    <s v="PUERTO ESPERANZA"/>
    <x v="0"/>
    <n v="0"/>
    <x v="0"/>
    <n v="0"/>
    <x v="0"/>
    <x v="0"/>
    <n v="19.690999999999999"/>
    <n v="1.9691E-2"/>
    <m/>
    <n v="1.5384615384615385E-2"/>
    <n v="1.3846153846153845E-2"/>
    <n v="7.6479999999999997"/>
    <n v="0"/>
    <n v="23"/>
    <s v="BASE DE DATOS"/>
    <m/>
  </r>
  <r>
    <s v="20"/>
    <x v="3"/>
    <s v="UCAYAL"/>
    <s v="53023614"/>
    <s v="53023614"/>
    <x v="0"/>
    <s v="FERRENERGY"/>
    <s v="N"/>
    <n v="11"/>
    <n v="0"/>
    <n v="0"/>
    <n v="0"/>
    <n v="0"/>
    <n v="0"/>
    <n v="0"/>
    <n v="0"/>
    <n v="0"/>
    <m/>
    <x v="1"/>
    <s v="UCAYAL53023614FERRENERGYEL"/>
    <s v="Electro Ucayali S.A."/>
    <x v="0"/>
    <x v="0"/>
    <s v="C.T. de Emergencia Pucallpa"/>
    <x v="3"/>
    <x v="0"/>
    <x v="0"/>
    <x v="11"/>
    <x v="0"/>
    <s v="Instalado"/>
    <s v="Inoperativo"/>
    <s v="Distribuidora"/>
    <x v="0"/>
    <x v="0"/>
    <x v="0"/>
    <x v="0"/>
    <s v="Estatal"/>
    <s v="UCAYALI"/>
    <s v="UCAYALI"/>
    <s v="CRNL. PORTILLO"/>
    <s v="CALLERÍA"/>
    <n v="0"/>
    <x v="0"/>
    <n v="0"/>
    <x v="0"/>
    <n v="0"/>
    <x v="0"/>
    <x v="0"/>
    <n v="0"/>
    <n v="0"/>
    <m/>
    <s v="-"/>
    <s v="-"/>
    <s v="-"/>
    <n v="0"/>
    <n v="23"/>
    <s v="BASE DE DATOS"/>
    <m/>
  </r>
  <r>
    <s v="20"/>
    <x v="3"/>
    <s v="ELNO"/>
    <s v="33034294"/>
    <s v="33034294"/>
    <x v="0"/>
    <s v="SKODA 1"/>
    <s v="S"/>
    <n v="1"/>
    <n v="0.85"/>
    <n v="0"/>
    <n v="0"/>
    <n v="0"/>
    <n v="0"/>
    <n v="0"/>
    <n v="0"/>
    <n v="0"/>
    <m/>
    <x v="0"/>
    <s v="ELNO33034294SKODA 1EL"/>
    <s v="Electro Nor Oeste S. A."/>
    <x v="2"/>
    <x v="2"/>
    <s v="C. T. Sechura"/>
    <x v="7"/>
    <x v="0"/>
    <x v="0"/>
    <x v="15"/>
    <x v="0"/>
    <s v="Instalado"/>
    <s v="Operativo"/>
    <s v="Distribuidora"/>
    <x v="0"/>
    <x v="1"/>
    <x v="0"/>
    <x v="0"/>
    <s v="Estatal"/>
    <s v="PIURA"/>
    <s v="PIURA"/>
    <s v="SECHURA"/>
    <s v="SECHURA"/>
    <n v="0"/>
    <x v="0"/>
    <n v="0"/>
    <x v="0"/>
    <n v="0"/>
    <x v="0"/>
    <x v="0"/>
    <n v="0"/>
    <n v="0"/>
    <m/>
    <n v="8.3333333333333329E-2"/>
    <n v="7.0833333333333331E-2"/>
    <n v="7.6479999999999997"/>
    <n v="0"/>
    <n v="26"/>
    <s v="BASE DE DATOS"/>
    <m/>
  </r>
  <r>
    <s v="20"/>
    <x v="3"/>
    <s v="ELNO"/>
    <s v="33034294"/>
    <s v="33034294"/>
    <x v="0"/>
    <s v="CKD. 2"/>
    <s v="S"/>
    <n v="1"/>
    <n v="0.85"/>
    <n v="0"/>
    <n v="0"/>
    <n v="0"/>
    <n v="0"/>
    <n v="0"/>
    <n v="0"/>
    <n v="0"/>
    <m/>
    <x v="0"/>
    <s v="ELNO33034294CKD. 2EL"/>
    <s v="Electro Nor Oeste S. A."/>
    <x v="2"/>
    <x v="2"/>
    <s v="C. T. Sechura"/>
    <x v="7"/>
    <x v="0"/>
    <x v="0"/>
    <x v="16"/>
    <x v="0"/>
    <s v="Instalado"/>
    <s v="Operativo"/>
    <s v="Distribuidora"/>
    <x v="0"/>
    <x v="1"/>
    <x v="0"/>
    <x v="0"/>
    <s v="Estatal"/>
    <s v="PIURA"/>
    <s v="PIURA"/>
    <s v="SECHURA"/>
    <s v="SECHURA"/>
    <n v="0"/>
    <x v="0"/>
    <n v="0"/>
    <x v="0"/>
    <n v="0"/>
    <x v="0"/>
    <x v="0"/>
    <n v="0"/>
    <n v="0"/>
    <m/>
    <n v="8.3333333333333329E-2"/>
    <n v="7.0833333333333331E-2"/>
    <n v="7.6479999999999997"/>
    <n v="0"/>
    <n v="26"/>
    <s v="BASE DE DATOS"/>
    <m/>
  </r>
  <r>
    <s v="20"/>
    <x v="3"/>
    <s v="ELNO"/>
    <s v="33034294"/>
    <s v="33034294"/>
    <x v="0"/>
    <s v="CKD. 3"/>
    <s v="S"/>
    <n v="0.5"/>
    <n v="0.4"/>
    <n v="0"/>
    <n v="0"/>
    <n v="0"/>
    <n v="0"/>
    <n v="0"/>
    <n v="0"/>
    <n v="0"/>
    <m/>
    <x v="0"/>
    <s v="ELNO33034294CKD. 3EL"/>
    <s v="Electro Nor Oeste S. A."/>
    <x v="2"/>
    <x v="2"/>
    <s v="C. T. Sechura"/>
    <x v="7"/>
    <x v="0"/>
    <x v="0"/>
    <x v="17"/>
    <x v="0"/>
    <s v="Instalado"/>
    <s v="Operativo"/>
    <s v="Distribuidora"/>
    <x v="0"/>
    <x v="1"/>
    <x v="0"/>
    <x v="0"/>
    <s v="Estatal"/>
    <s v="PIURA"/>
    <s v="PIURA"/>
    <s v="SECHURA"/>
    <s v="SECHURA"/>
    <n v="0"/>
    <x v="0"/>
    <n v="0"/>
    <x v="0"/>
    <n v="0"/>
    <x v="0"/>
    <x v="0"/>
    <n v="0"/>
    <n v="0"/>
    <m/>
    <n v="4.1666666666666664E-2"/>
    <n v="3.3333333333333333E-2"/>
    <n v="7.6479999999999997"/>
    <n v="0"/>
    <n v="26"/>
    <s v="BASE DE DATOS"/>
    <m/>
  </r>
  <r>
    <s v="20"/>
    <x v="3"/>
    <s v="ELNO"/>
    <s v="33034294"/>
    <s v="33034294"/>
    <x v="0"/>
    <s v="CAT"/>
    <s v="S"/>
    <n v="0.32"/>
    <n v="0"/>
    <n v="0"/>
    <n v="0"/>
    <n v="0"/>
    <n v="0"/>
    <n v="0"/>
    <n v="0"/>
    <n v="0"/>
    <m/>
    <x v="0"/>
    <s v="ELNO33034294CATEL"/>
    <s v="Electro Nor Oeste S. A."/>
    <x v="2"/>
    <x v="2"/>
    <s v="C. T. Sechura"/>
    <x v="7"/>
    <x v="0"/>
    <x v="0"/>
    <x v="18"/>
    <x v="0"/>
    <s v="Instalado"/>
    <s v="Operativo"/>
    <s v="Distribuidora"/>
    <x v="0"/>
    <x v="1"/>
    <x v="0"/>
    <x v="0"/>
    <s v="Estatal"/>
    <s v="PIURA"/>
    <s v="PIURA"/>
    <s v="SECHURA"/>
    <s v="SECHURA"/>
    <n v="0"/>
    <x v="0"/>
    <n v="0"/>
    <x v="0"/>
    <n v="0"/>
    <x v="0"/>
    <x v="0"/>
    <n v="0"/>
    <n v="0"/>
    <m/>
    <n v="2.6666666666666668E-2"/>
    <n v="0"/>
    <n v="7.6479999999999997"/>
    <n v="0"/>
    <n v="26"/>
    <s v="BASE DE DATOS"/>
    <m/>
  </r>
  <r>
    <s v="20"/>
    <x v="3"/>
    <s v="ELNO"/>
    <s v="33098299"/>
    <s v="33098299"/>
    <x v="0"/>
    <s v="SKODA-1"/>
    <s v="S"/>
    <n v="1"/>
    <n v="0"/>
    <n v="0"/>
    <n v="0"/>
    <n v="0"/>
    <n v="0"/>
    <n v="0"/>
    <n v="0"/>
    <n v="0"/>
    <m/>
    <x v="0"/>
    <s v="ELNO33098299SKODA-1EL"/>
    <s v="Electro Nor Oeste S. A."/>
    <x v="2"/>
    <x v="2"/>
    <s v="C. T. Huápalas"/>
    <x v="8"/>
    <x v="0"/>
    <x v="0"/>
    <x v="19"/>
    <x v="0"/>
    <s v="Instalado"/>
    <s v="Operativo"/>
    <s v="Distribuidora"/>
    <x v="0"/>
    <x v="1"/>
    <x v="0"/>
    <x v="0"/>
    <s v="Estatal"/>
    <s v="PIURA"/>
    <s v="PIURA"/>
    <s v="CHULUCANAS"/>
    <s v="CHULUCANAS"/>
    <n v="0"/>
    <x v="0"/>
    <n v="0"/>
    <x v="0"/>
    <n v="0"/>
    <x v="0"/>
    <x v="0"/>
    <n v="0"/>
    <n v="0"/>
    <m/>
    <n v="8.3333333333333329E-2"/>
    <n v="8.3333333333333329E-2"/>
    <n v="7.6479999999999997"/>
    <n v="0"/>
    <n v="26"/>
    <s v="BASE DE DATOS"/>
    <m/>
  </r>
  <r>
    <s v="20"/>
    <x v="3"/>
    <s v="ELNO"/>
    <s v="33098299"/>
    <s v="33098299"/>
    <x v="0"/>
    <s v="SKODA-2"/>
    <s v="S"/>
    <n v="1"/>
    <n v="0"/>
    <n v="0"/>
    <n v="0"/>
    <n v="0"/>
    <n v="0"/>
    <n v="0"/>
    <n v="0"/>
    <n v="0"/>
    <m/>
    <x v="0"/>
    <s v="ELNO33098299SKODA-2EL"/>
    <s v="Electro Nor Oeste S. A."/>
    <x v="2"/>
    <x v="2"/>
    <s v="C. T. Huápalas"/>
    <x v="8"/>
    <x v="0"/>
    <x v="0"/>
    <x v="20"/>
    <x v="0"/>
    <s v="Instalado"/>
    <s v="Operativo"/>
    <s v="Distribuidora"/>
    <x v="0"/>
    <x v="1"/>
    <x v="0"/>
    <x v="0"/>
    <s v="Estatal"/>
    <s v="PIURA"/>
    <s v="PIURA"/>
    <s v="CHULUCANAS"/>
    <s v="CHULUCANAS"/>
    <n v="0"/>
    <x v="0"/>
    <n v="0"/>
    <x v="0"/>
    <n v="0"/>
    <x v="0"/>
    <x v="0"/>
    <n v="0"/>
    <n v="0"/>
    <m/>
    <n v="8.3333333333333329E-2"/>
    <n v="8.3333333333333329E-2"/>
    <n v="7.6479999999999997"/>
    <n v="0"/>
    <n v="26"/>
    <s v="BASE DE DATOS"/>
    <m/>
  </r>
  <r>
    <s v="20"/>
    <x v="3"/>
    <s v="ELNO"/>
    <s v="33098299"/>
    <s v="33098299"/>
    <x v="0"/>
    <s v="CAT 1"/>
    <s v="S"/>
    <n v="0.5"/>
    <n v="0"/>
    <n v="0"/>
    <n v="0"/>
    <n v="0"/>
    <n v="0"/>
    <n v="0"/>
    <n v="0"/>
    <n v="0"/>
    <m/>
    <x v="0"/>
    <s v="ELNO33098299CAT 1EL"/>
    <s v="Electro Nor Oeste S. A."/>
    <x v="2"/>
    <x v="2"/>
    <s v="C. T. Huápalas"/>
    <x v="8"/>
    <x v="0"/>
    <x v="0"/>
    <x v="21"/>
    <x v="0"/>
    <s v="Instalado"/>
    <s v="Operativo"/>
    <s v="Distribuidora"/>
    <x v="0"/>
    <x v="1"/>
    <x v="0"/>
    <x v="0"/>
    <s v="Estatal"/>
    <s v="PIURA"/>
    <s v="PIURA"/>
    <s v="CHULUCANAS"/>
    <s v="CHULUCANAS"/>
    <n v="0"/>
    <x v="0"/>
    <n v="0"/>
    <x v="0"/>
    <n v="0"/>
    <x v="0"/>
    <x v="0"/>
    <n v="0"/>
    <n v="0"/>
    <m/>
    <n v="4.1666666666666664E-2"/>
    <n v="0"/>
    <n v="7.6479999999999997"/>
    <n v="0"/>
    <n v="26"/>
    <s v="BASE DE DATOS"/>
    <m/>
  </r>
  <r>
    <s v="20"/>
    <x v="3"/>
    <s v="ELNO"/>
    <s v="33098299"/>
    <s v="33098299"/>
    <x v="0"/>
    <s v="CAT 2"/>
    <s v="S"/>
    <n v="0.5"/>
    <n v="0"/>
    <n v="0"/>
    <n v="0"/>
    <n v="0"/>
    <n v="0"/>
    <n v="0"/>
    <n v="0"/>
    <n v="0"/>
    <m/>
    <x v="0"/>
    <s v="ELNO33098299CAT 2EL"/>
    <s v="Electro Nor Oeste S. A."/>
    <x v="2"/>
    <x v="2"/>
    <s v="C. T. Huápalas"/>
    <x v="8"/>
    <x v="0"/>
    <x v="0"/>
    <x v="22"/>
    <x v="0"/>
    <s v="Instalado"/>
    <s v="Operativo"/>
    <s v="Distribuidora"/>
    <x v="0"/>
    <x v="1"/>
    <x v="0"/>
    <x v="0"/>
    <s v="Estatal"/>
    <s v="PIURA"/>
    <s v="PIURA"/>
    <s v="CHULUCANAS"/>
    <s v="CHULUCANAS"/>
    <n v="0"/>
    <x v="0"/>
    <n v="0"/>
    <x v="0"/>
    <n v="0"/>
    <x v="0"/>
    <x v="0"/>
    <n v="0"/>
    <n v="0"/>
    <m/>
    <n v="4.1666666666666664E-2"/>
    <n v="0"/>
    <n v="7.6479999999999997"/>
    <n v="0"/>
    <n v="26"/>
    <s v="BASE DE DATOS"/>
    <m/>
  </r>
  <r>
    <s v="20"/>
    <x v="3"/>
    <s v="ELNO"/>
    <s v="33098299"/>
    <s v="33098299"/>
    <x v="0"/>
    <s v="CAT 3"/>
    <s v="S"/>
    <n v="0.5"/>
    <n v="0"/>
    <n v="0"/>
    <n v="0"/>
    <n v="0"/>
    <n v="0"/>
    <n v="0"/>
    <n v="0"/>
    <n v="0"/>
    <m/>
    <x v="0"/>
    <s v="ELNO33098299CAT 3EL"/>
    <s v="Electro Nor Oeste S. A."/>
    <x v="2"/>
    <x v="2"/>
    <s v="C. T. Huápalas"/>
    <x v="8"/>
    <x v="0"/>
    <x v="0"/>
    <x v="23"/>
    <x v="0"/>
    <s v="Instalado"/>
    <s v="Operativo"/>
    <s v="Distribuidora"/>
    <x v="0"/>
    <x v="1"/>
    <x v="0"/>
    <x v="0"/>
    <s v="Estatal"/>
    <s v="PIURA"/>
    <s v="PIURA"/>
    <s v="CHULUCANAS"/>
    <s v="CHULUCANAS"/>
    <n v="0"/>
    <x v="0"/>
    <n v="0"/>
    <x v="0"/>
    <n v="0"/>
    <x v="0"/>
    <x v="0"/>
    <n v="0"/>
    <n v="0"/>
    <m/>
    <n v="4.1666666666666664E-2"/>
    <n v="4.1666666666666664E-2"/>
    <n v="7.6479999999999997"/>
    <n v="0"/>
    <n v="26"/>
    <s v="BASE DE DATOS"/>
    <m/>
  </r>
  <r>
    <s v="20"/>
    <x v="3"/>
    <s v="ELNO"/>
    <s v="33098299"/>
    <s v="33098299"/>
    <x v="0"/>
    <s v="CAT D 399"/>
    <s v="S"/>
    <n v="0.9"/>
    <n v="0"/>
    <n v="0"/>
    <n v="0"/>
    <n v="0"/>
    <n v="0"/>
    <n v="0"/>
    <n v="0"/>
    <n v="0"/>
    <m/>
    <x v="0"/>
    <s v="ELNO33098299CAT D 399EL"/>
    <s v="Electro Nor Oeste S. A."/>
    <x v="2"/>
    <x v="2"/>
    <s v="C. T. Huápalas"/>
    <x v="8"/>
    <x v="0"/>
    <x v="0"/>
    <x v="24"/>
    <x v="0"/>
    <s v="Instalado"/>
    <s v="Operativo"/>
    <s v="Distribuidora"/>
    <x v="0"/>
    <x v="1"/>
    <x v="0"/>
    <x v="0"/>
    <s v="Estatal"/>
    <s v="PIURA"/>
    <s v="PIURA"/>
    <s v="CHULUCANAS"/>
    <s v="CHULUCANAS"/>
    <n v="0"/>
    <x v="0"/>
    <n v="0"/>
    <x v="0"/>
    <n v="0"/>
    <x v="0"/>
    <x v="0"/>
    <n v="0"/>
    <n v="0"/>
    <m/>
    <n v="7.4999999999999997E-2"/>
    <n v="7.9166666666666663E-2"/>
    <n v="7.6479999999999997"/>
    <n v="0"/>
    <n v="26"/>
    <s v="BASE DE DATOS"/>
    <m/>
  </r>
  <r>
    <s v="20"/>
    <x v="3"/>
    <s v="ELNO"/>
    <s v="33034494"/>
    <s v="33034494"/>
    <x v="0"/>
    <s v="CAT. 1"/>
    <s v="S"/>
    <n v="0.66"/>
    <n v="0"/>
    <n v="0"/>
    <n v="0"/>
    <n v="0"/>
    <n v="0"/>
    <n v="0"/>
    <n v="0"/>
    <n v="0"/>
    <m/>
    <x v="1"/>
    <s v="ELNO33034494CAT. 1EL"/>
    <s v="Electro Nor Oeste S. A."/>
    <x v="2"/>
    <x v="2"/>
    <s v="C. T. Morropón"/>
    <x v="9"/>
    <x v="0"/>
    <x v="0"/>
    <x v="25"/>
    <x v="0"/>
    <s v="Retirado"/>
    <s v="Operativo"/>
    <s v="Distribuidora"/>
    <x v="0"/>
    <x v="1"/>
    <x v="0"/>
    <x v="0"/>
    <s v="Estatal"/>
    <s v="PIURA"/>
    <s v="PIURA"/>
    <s v="MORROPON"/>
    <s v="MORROPON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3"/>
    <s v="ELNO"/>
    <s v="33034494"/>
    <s v="33034494"/>
    <x v="0"/>
    <s v="CAT. 2"/>
    <s v="S"/>
    <n v="0"/>
    <n v="0"/>
    <n v="0"/>
    <n v="0"/>
    <n v="0"/>
    <n v="0"/>
    <n v="0"/>
    <n v="0"/>
    <n v="0"/>
    <m/>
    <x v="1"/>
    <s v="ELNO33034494CAT. 2EL"/>
    <s v="Electro Nor Oeste S. A."/>
    <x v="2"/>
    <x v="2"/>
    <s v="C. T. Morropón"/>
    <x v="9"/>
    <x v="0"/>
    <x v="0"/>
    <x v="26"/>
    <x v="0"/>
    <s v="Retirado"/>
    <s v="Operativo"/>
    <s v="Distribuidora"/>
    <x v="0"/>
    <x v="1"/>
    <x v="0"/>
    <x v="0"/>
    <s v="Estatal"/>
    <s v="PIURA"/>
    <s v="PIURA"/>
    <s v="MORROPON"/>
    <s v="MORROPON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3"/>
    <s v="ELNO"/>
    <s v="33034494"/>
    <s v="33034494"/>
    <x v="0"/>
    <s v="SKODA"/>
    <s v="N"/>
    <n v="0.32"/>
    <n v="0"/>
    <n v="0"/>
    <n v="0"/>
    <n v="0"/>
    <n v="0"/>
    <n v="0"/>
    <n v="0"/>
    <n v="0"/>
    <m/>
    <x v="1"/>
    <s v="ELNO33034494SKODAEL"/>
    <s v="Electro Nor Oeste S. A."/>
    <x v="2"/>
    <x v="2"/>
    <s v="C. T. Morropón"/>
    <x v="9"/>
    <x v="0"/>
    <x v="0"/>
    <x v="27"/>
    <x v="0"/>
    <s v="Retirado"/>
    <s v="Inoperativo"/>
    <s v="Distribuidora"/>
    <x v="0"/>
    <x v="1"/>
    <x v="0"/>
    <x v="0"/>
    <s v="Estatal"/>
    <s v="PIURA"/>
    <s v="PIURA"/>
    <s v="MORROPON"/>
    <s v="MORROPON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3"/>
    <s v="ELNO"/>
    <s v="33034494"/>
    <s v="33034494"/>
    <x v="0"/>
    <s v="CAT D 399"/>
    <s v="S"/>
    <n v="0.9"/>
    <n v="0"/>
    <n v="0"/>
    <n v="0"/>
    <n v="0"/>
    <n v="0"/>
    <n v="0"/>
    <n v="0"/>
    <n v="0"/>
    <m/>
    <x v="1"/>
    <s v="ELNO33034494CAT D 399EL"/>
    <s v="Electro Nor Oeste S. A."/>
    <x v="2"/>
    <x v="2"/>
    <s v="C. T. Morropón"/>
    <x v="9"/>
    <x v="0"/>
    <x v="0"/>
    <x v="24"/>
    <x v="0"/>
    <s v="Retirado"/>
    <s v="Operativo"/>
    <s v="Distribuidora"/>
    <x v="0"/>
    <x v="1"/>
    <x v="0"/>
    <x v="0"/>
    <s v="Estatal"/>
    <s v="PIURA"/>
    <s v="PIURA"/>
    <s v="MORROPON"/>
    <s v="MORROPON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3"/>
    <s v="ELNO"/>
    <s v="41037394"/>
    <s v="41037394"/>
    <x v="0"/>
    <s v="V. PENTA 1"/>
    <s v="S"/>
    <n v="0.15"/>
    <n v="0"/>
    <n v="0"/>
    <n v="0"/>
    <n v="0"/>
    <n v="0"/>
    <n v="0"/>
    <n v="0"/>
    <n v="0"/>
    <m/>
    <x v="1"/>
    <s v="ELNO41037394V. PENTA 1EL"/>
    <s v="Electro Nor Oeste S. A."/>
    <x v="2"/>
    <x v="2"/>
    <s v="C. T. Canchaque"/>
    <x v="10"/>
    <x v="0"/>
    <x v="0"/>
    <x v="28"/>
    <x v="0"/>
    <s v="Retirado"/>
    <s v="Operativo"/>
    <s v="Distribuidora"/>
    <x v="0"/>
    <x v="1"/>
    <x v="0"/>
    <x v="0"/>
    <s v="Estatal"/>
    <s v="PIURA"/>
    <s v="PIURA"/>
    <s v="HUANCABAMBA"/>
    <s v="CANCHAQUE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3"/>
    <s v="ELNO"/>
    <s v="41037394"/>
    <s v="41037394"/>
    <x v="0"/>
    <s v="VOLVO 3"/>
    <s v="S"/>
    <n v="0.2"/>
    <n v="0"/>
    <n v="0"/>
    <n v="0"/>
    <n v="0"/>
    <n v="0"/>
    <n v="0"/>
    <n v="0"/>
    <n v="0"/>
    <m/>
    <x v="1"/>
    <s v="ELNO41037394VOLVO 3EL"/>
    <s v="Electro Nor Oeste S. A."/>
    <x v="2"/>
    <x v="2"/>
    <s v="C. T. Canchaque"/>
    <x v="10"/>
    <x v="0"/>
    <x v="0"/>
    <x v="29"/>
    <x v="0"/>
    <s v="Retirado"/>
    <s v="Operativo"/>
    <s v="Distribuidora"/>
    <x v="0"/>
    <x v="1"/>
    <x v="0"/>
    <x v="0"/>
    <s v="Estatal"/>
    <s v="PIURA"/>
    <s v="PIURA"/>
    <s v="HUANCABAMBA"/>
    <s v="CANCHAQUE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3"/>
    <s v="ELNO"/>
    <s v="33034695"/>
    <s v="33034695"/>
    <x v="0"/>
    <s v="CKD"/>
    <s v="N"/>
    <n v="0.22"/>
    <n v="0"/>
    <n v="0"/>
    <n v="0"/>
    <n v="0"/>
    <n v="0"/>
    <n v="0"/>
    <n v="0"/>
    <n v="0"/>
    <m/>
    <x v="1"/>
    <s v="ELNO33034695CKDEL"/>
    <s v="Electro Nor Oeste S. A."/>
    <x v="2"/>
    <x v="2"/>
    <s v="C. T. Santo Domingo"/>
    <x v="11"/>
    <x v="0"/>
    <x v="0"/>
    <x v="30"/>
    <x v="0"/>
    <s v="Retirado"/>
    <s v="Inoperativo"/>
    <s v="Distribuidora"/>
    <x v="0"/>
    <x v="1"/>
    <x v="0"/>
    <x v="0"/>
    <s v="Estatal"/>
    <s v="PIURA"/>
    <s v="PIURA"/>
    <s v="MORROPON"/>
    <s v="SANTO DOMINGO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3"/>
    <s v="ELNO"/>
    <s v="33034695"/>
    <s v="33034695"/>
    <x v="0"/>
    <s v="V.PENTA"/>
    <s v="S"/>
    <n v="0.1"/>
    <n v="0"/>
    <n v="0"/>
    <n v="0"/>
    <n v="0"/>
    <n v="0"/>
    <n v="0"/>
    <n v="0"/>
    <n v="0"/>
    <m/>
    <x v="1"/>
    <s v="ELNO33034695V.PENTAEL"/>
    <s v="Electro Nor Oeste S. A."/>
    <x v="2"/>
    <x v="2"/>
    <s v="C. T. Santo Domingo"/>
    <x v="11"/>
    <x v="0"/>
    <x v="0"/>
    <x v="31"/>
    <x v="0"/>
    <s v="Retirado"/>
    <s v="Operativo"/>
    <s v="Distribuidora"/>
    <x v="0"/>
    <x v="1"/>
    <x v="0"/>
    <x v="0"/>
    <s v="Estatal"/>
    <s v="PIURA"/>
    <s v="PIURA"/>
    <s v="MORROPON"/>
    <s v="SANTO DOMINGO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3"/>
    <s v="ELNO"/>
    <s v="33034594"/>
    <s v="33034594"/>
    <x v="0"/>
    <s v="CAT-3412"/>
    <s v="S"/>
    <n v="0.6"/>
    <n v="0"/>
    <n v="0"/>
    <n v="0"/>
    <n v="0"/>
    <n v="0"/>
    <n v="0"/>
    <n v="0"/>
    <n v="0"/>
    <m/>
    <x v="1"/>
    <s v="ELNO33034594CAT-3412EL"/>
    <s v="Electro Nor Oeste S. A."/>
    <x v="2"/>
    <x v="2"/>
    <s v="C. T. Huancabamba"/>
    <x v="12"/>
    <x v="0"/>
    <x v="0"/>
    <x v="32"/>
    <x v="0"/>
    <s v="Retirado"/>
    <s v="Operativo"/>
    <s v="Distribuidora"/>
    <x v="0"/>
    <x v="1"/>
    <x v="0"/>
    <x v="0"/>
    <s v="Estatal"/>
    <s v="PIURA"/>
    <s v="PIURA"/>
    <s v="HUANCABAMBA"/>
    <s v="HUANCABAMBA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3"/>
    <s v="ELNO"/>
    <s v="33034594"/>
    <s v="33034594"/>
    <x v="0"/>
    <s v="VOLVO PENTA"/>
    <s v="N"/>
    <n v="0.1"/>
    <n v="0"/>
    <n v="0"/>
    <n v="0"/>
    <n v="0"/>
    <n v="0"/>
    <n v="0"/>
    <n v="0"/>
    <n v="0"/>
    <m/>
    <x v="1"/>
    <s v="ELNO33034594VOLVO PENTAEL"/>
    <s v="Electro Nor Oeste S. A."/>
    <x v="2"/>
    <x v="2"/>
    <s v="C. T. Huancabamba"/>
    <x v="12"/>
    <x v="0"/>
    <x v="0"/>
    <x v="33"/>
    <x v="0"/>
    <s v="Retirado"/>
    <s v="Inoperativo"/>
    <s v="Distribuidora"/>
    <x v="0"/>
    <x v="1"/>
    <x v="0"/>
    <x v="0"/>
    <s v="Estatal"/>
    <s v="PIURA"/>
    <s v="PIURA"/>
    <s v="HUANCABAMBA"/>
    <s v="HUANCABAMBA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3"/>
    <s v="ELNO"/>
    <s v="33034594"/>
    <s v="33034594"/>
    <x v="0"/>
    <s v="VOLVO TD 100"/>
    <s v="S"/>
    <n v="0.15"/>
    <n v="0.11"/>
    <n v="0"/>
    <n v="0"/>
    <n v="0"/>
    <n v="0"/>
    <n v="0"/>
    <n v="0"/>
    <n v="0"/>
    <m/>
    <x v="1"/>
    <s v="ELNO33034594VOLVO TD 100EL"/>
    <s v="Electro Nor Oeste S. A."/>
    <x v="2"/>
    <x v="2"/>
    <s v="C. T. Huancabamba"/>
    <x v="12"/>
    <x v="0"/>
    <x v="0"/>
    <x v="34"/>
    <x v="0"/>
    <s v="Retirado"/>
    <s v="Operativo"/>
    <s v="Distribuidora"/>
    <x v="0"/>
    <x v="1"/>
    <x v="0"/>
    <x v="0"/>
    <s v="Estatal"/>
    <s v="PIURA"/>
    <s v="PIURA"/>
    <s v="HUANCABAMBA"/>
    <s v="HUANCABAMBA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3"/>
    <s v="ELNO"/>
    <s v="33281811"/>
    <s v="33281811"/>
    <x v="0"/>
    <s v="Black start"/>
    <s v="S"/>
    <n v="0.48"/>
    <n v="0.45"/>
    <n v="0"/>
    <n v="0.75"/>
    <n v="0.75"/>
    <n v="719"/>
    <n v="1"/>
    <n v="1"/>
    <n v="0"/>
    <m/>
    <x v="0"/>
    <s v="ELNO33281811Black startEL"/>
    <s v="Electro Nor Oeste S. A."/>
    <x v="2"/>
    <x v="2"/>
    <s v="C.T. Tablazo Colán"/>
    <x v="13"/>
    <x v="0"/>
    <x v="0"/>
    <x v="35"/>
    <x v="0"/>
    <s v="Instalado"/>
    <s v="Operativo"/>
    <s v="Distribuidora"/>
    <x v="0"/>
    <x v="1"/>
    <x v="0"/>
    <x v="0"/>
    <s v="Privado"/>
    <s v="PIURA"/>
    <s v="PIURA"/>
    <s v="PAITA"/>
    <s v="TABLAZO"/>
    <n v="0"/>
    <x v="0"/>
    <n v="0"/>
    <x v="0"/>
    <n v="0"/>
    <x v="0"/>
    <x v="0"/>
    <n v="0.75"/>
    <n v="7.5000000000000002E-4"/>
    <m/>
    <n v="0.04"/>
    <n v="3.7499999999999999E-2"/>
    <n v="7.6479999999999997"/>
    <n v="0"/>
    <n v="26"/>
    <s v="BASE DE DATOS"/>
    <m/>
  </r>
  <r>
    <s v="20"/>
    <x v="3"/>
    <s v="ELNO"/>
    <s v="33281811"/>
    <s v="33281811"/>
    <x v="1"/>
    <s v="TG01"/>
    <s v="S"/>
    <n v="31"/>
    <n v="26.838999999999999"/>
    <n v="3212.8180000000002"/>
    <n v="15953.641"/>
    <n v="19166.458999999999"/>
    <n v="0"/>
    <n v="720"/>
    <n v="720"/>
    <n v="0"/>
    <m/>
    <x v="0"/>
    <s v="ELNO33281811TG01TG"/>
    <s v="Electro Nor Oeste S. A."/>
    <x v="2"/>
    <x v="2"/>
    <s v="C.T. Tablazo Colán"/>
    <x v="13"/>
    <x v="1"/>
    <x v="1"/>
    <x v="36"/>
    <x v="0"/>
    <s v="Instalado"/>
    <s v="Operativo"/>
    <s v="Distribuidora"/>
    <x v="0"/>
    <x v="1"/>
    <x v="0"/>
    <x v="0"/>
    <s v="Privado"/>
    <s v="PIURA"/>
    <s v="PIURA"/>
    <s v="PAITA"/>
    <s v="TABLAZO"/>
    <n v="0"/>
    <x v="1"/>
    <n v="0"/>
    <x v="0"/>
    <n v="0"/>
    <x v="0"/>
    <x v="0"/>
    <n v="19166.458999999999"/>
    <n v="19.166459"/>
    <m/>
    <n v="2.5833333333333335"/>
    <n v="2.2365833333333334"/>
    <n v="7.6479999999999997"/>
    <n v="0"/>
    <n v="26"/>
    <s v="BASE DE DATOS"/>
    <m/>
  </r>
  <r>
    <s v="20"/>
    <x v="3"/>
    <s v="GENRNT"/>
    <s v="33372916"/>
    <s v="33372916"/>
    <x v="0"/>
    <s v="G-1"/>
    <s v="S"/>
    <n v="11.6"/>
    <n v="11.13"/>
    <n v="890.94899999999996"/>
    <n v="3184.16"/>
    <n v="4075.1089999999999"/>
    <n v="95"/>
    <n v="512"/>
    <n v="0"/>
    <n v="917.5"/>
    <m/>
    <x v="0"/>
    <s v="GENRNT33372916G-1EL"/>
    <s v="Genrent del Peru S.A.C."/>
    <x v="3"/>
    <x v="3"/>
    <s v="C.T. Iquitos Nueva"/>
    <x v="14"/>
    <x v="0"/>
    <x v="0"/>
    <x v="37"/>
    <x v="0"/>
    <s v="Instalado"/>
    <s v="Operativo"/>
    <s v="Generadora"/>
    <x v="0"/>
    <x v="0"/>
    <x v="0"/>
    <x v="0"/>
    <s v="Privado"/>
    <s v="LORETO"/>
    <s v="LORETO"/>
    <s v="MAYNAS"/>
    <s v="PUNCHANA"/>
    <n v="0"/>
    <x v="2"/>
    <n v="0"/>
    <x v="0"/>
    <n v="0"/>
    <x v="0"/>
    <x v="0"/>
    <n v="4075.1089999999999"/>
    <n v="4.0751090000000003"/>
    <m/>
    <n v="0.96666666666666667"/>
    <n v="0.9275000000000001"/>
    <n v="7.6479999999999997"/>
    <n v="0"/>
    <n v="52"/>
    <s v="BASE DE DATOS"/>
    <m/>
  </r>
  <r>
    <s v="20"/>
    <x v="3"/>
    <s v="GENRNT"/>
    <s v="33372916"/>
    <s v="33372916"/>
    <x v="0"/>
    <s v="G-2"/>
    <s v="S"/>
    <n v="11.6"/>
    <n v="11.002000000000001"/>
    <n v="806.27"/>
    <n v="1818.537"/>
    <n v="2624.8069999999998"/>
    <n v="63.5"/>
    <n v="328"/>
    <n v="0.11"/>
    <n v="504.83"/>
    <m/>
    <x v="0"/>
    <s v="GENRNT33372916G-2EL"/>
    <s v="Genrent del Peru S.A.C."/>
    <x v="3"/>
    <x v="3"/>
    <s v="C.T. Iquitos Nueva"/>
    <x v="14"/>
    <x v="0"/>
    <x v="0"/>
    <x v="38"/>
    <x v="0"/>
    <s v="Instalado"/>
    <s v="Operativo"/>
    <s v="Generadora"/>
    <x v="0"/>
    <x v="0"/>
    <x v="0"/>
    <x v="0"/>
    <s v="Privado"/>
    <s v="LORETO"/>
    <s v="LORETO"/>
    <s v="MAYNAS"/>
    <s v="PUNCHANA"/>
    <n v="0"/>
    <x v="2"/>
    <n v="0"/>
    <x v="0"/>
    <n v="0"/>
    <x v="0"/>
    <x v="0"/>
    <n v="2624.8069999999998"/>
    <n v="2.6248069999999997"/>
    <m/>
    <n v="0.96666666666666667"/>
    <n v="0.91683333333333339"/>
    <n v="7.6479999999999997"/>
    <n v="0"/>
    <n v="52"/>
    <s v="BASE DE DATOS"/>
    <m/>
  </r>
  <r>
    <s v="20"/>
    <x v="3"/>
    <s v="GENRNT"/>
    <s v="33372916"/>
    <s v="33372916"/>
    <x v="0"/>
    <s v="G-3"/>
    <s v="S"/>
    <n v="11.6"/>
    <n v="11.337999999999999"/>
    <n v="814.61900000000003"/>
    <n v="2528.0160000000001"/>
    <n v="3342.6350000000002"/>
    <n v="152.5"/>
    <n v="400"/>
    <n v="0.08"/>
    <n v="213.5"/>
    <m/>
    <x v="0"/>
    <s v="GENRNT33372916G-3EL"/>
    <s v="Genrent del Peru S.A.C."/>
    <x v="3"/>
    <x v="3"/>
    <s v="C.T. Iquitos Nueva"/>
    <x v="14"/>
    <x v="0"/>
    <x v="0"/>
    <x v="39"/>
    <x v="0"/>
    <s v="Instalado"/>
    <s v="Operativo"/>
    <s v="Generadora"/>
    <x v="0"/>
    <x v="0"/>
    <x v="0"/>
    <x v="0"/>
    <s v="Privado"/>
    <s v="LORETO"/>
    <s v="LORETO"/>
    <s v="MAYNAS"/>
    <s v="PUNCHANA"/>
    <n v="0"/>
    <x v="2"/>
    <n v="0"/>
    <x v="0"/>
    <n v="0"/>
    <x v="0"/>
    <x v="0"/>
    <n v="3342.6350000000002"/>
    <n v="3.342635"/>
    <m/>
    <n v="0.96666666666666667"/>
    <n v="0.9448333333333333"/>
    <n v="7.6479999999999997"/>
    <n v="0"/>
    <n v="52"/>
    <s v="BASE DE DATOS"/>
    <m/>
  </r>
  <r>
    <s v="20"/>
    <x v="3"/>
    <s v="GENRNT"/>
    <s v="33372916"/>
    <s v="33372916"/>
    <x v="0"/>
    <s v="G-4"/>
    <s v="S"/>
    <n v="11.6"/>
    <n v="11.143000000000001"/>
    <n v="0"/>
    <n v="793.09500000000003"/>
    <n v="793.09500000000003"/>
    <n v="127.5"/>
    <n v="296"/>
    <n v="0"/>
    <n v="497.36"/>
    <m/>
    <x v="0"/>
    <s v="GENRNT33372916G-4EL"/>
    <s v="Genrent del Peru S.A.C."/>
    <x v="3"/>
    <x v="3"/>
    <s v="C.T. Iquitos Nueva"/>
    <x v="14"/>
    <x v="0"/>
    <x v="0"/>
    <x v="40"/>
    <x v="0"/>
    <s v="Instalado"/>
    <s v="Operativo"/>
    <s v="Generadora"/>
    <x v="0"/>
    <x v="0"/>
    <x v="0"/>
    <x v="0"/>
    <s v="Privado"/>
    <s v="LORETO"/>
    <s v="LORETO"/>
    <s v="MAYNAS"/>
    <s v="PUNCHANA"/>
    <n v="0"/>
    <x v="2"/>
    <n v="0"/>
    <x v="0"/>
    <n v="0"/>
    <x v="0"/>
    <x v="0"/>
    <n v="793.09500000000003"/>
    <n v="0.79309499999999999"/>
    <m/>
    <n v="0.96666666666666667"/>
    <n v="0.92858333333333343"/>
    <n v="7.6479999999999997"/>
    <n v="0"/>
    <n v="52"/>
    <s v="BASE DE DATOS"/>
    <m/>
  </r>
  <r>
    <s v="20"/>
    <x v="3"/>
    <s v="GENRNT"/>
    <s v="33372916"/>
    <s v="33372916"/>
    <x v="0"/>
    <s v="G-5"/>
    <s v="S"/>
    <n v="11.6"/>
    <n v="11.194000000000001"/>
    <n v="1104.797"/>
    <n v="2521.2739999999999"/>
    <n v="3626.0709999999999"/>
    <n v="68"/>
    <n v="452"/>
    <n v="7.0000000000000007E-2"/>
    <n v="489.99"/>
    <m/>
    <x v="0"/>
    <s v="GENRNT33372916G-5EL"/>
    <s v="Genrent del Peru S.A.C."/>
    <x v="3"/>
    <x v="3"/>
    <s v="C.T. Iquitos Nueva"/>
    <x v="14"/>
    <x v="0"/>
    <x v="0"/>
    <x v="41"/>
    <x v="0"/>
    <s v="Instalado"/>
    <s v="Operativo"/>
    <s v="Generadora"/>
    <x v="0"/>
    <x v="0"/>
    <x v="0"/>
    <x v="0"/>
    <s v="Privado"/>
    <s v="LORETO"/>
    <s v="LORETO"/>
    <s v="MAYNAS"/>
    <s v="PUNCHANA"/>
    <n v="0"/>
    <x v="2"/>
    <n v="0"/>
    <x v="0"/>
    <n v="0"/>
    <x v="0"/>
    <x v="0"/>
    <n v="3626.0709999999999"/>
    <n v="3.626071"/>
    <m/>
    <n v="0.96666666666666667"/>
    <n v="0.9328333333333334"/>
    <n v="7.6479999999999997"/>
    <n v="0"/>
    <n v="52"/>
    <s v="BASE DE DATOS"/>
    <m/>
  </r>
  <r>
    <s v="20"/>
    <x v="3"/>
    <s v="GENRNT"/>
    <s v="33372916"/>
    <s v="33372916"/>
    <x v="0"/>
    <s v="G-6"/>
    <s v="S"/>
    <n v="11.6"/>
    <n v="11.186"/>
    <n v="1187.6510000000001"/>
    <n v="4591.241"/>
    <n v="5778.8919999999998"/>
    <n v="57.5"/>
    <n v="666"/>
    <n v="0"/>
    <n v="1376.49"/>
    <m/>
    <x v="0"/>
    <s v="GENRNT33372916G-6EL"/>
    <s v="Genrent del Peru S.A.C."/>
    <x v="3"/>
    <x v="3"/>
    <s v="C.T. Iquitos Nueva"/>
    <x v="14"/>
    <x v="0"/>
    <x v="0"/>
    <x v="42"/>
    <x v="0"/>
    <s v="Instalado"/>
    <s v="Operativo"/>
    <s v="Generadora"/>
    <x v="0"/>
    <x v="0"/>
    <x v="0"/>
    <x v="0"/>
    <s v="Privado"/>
    <s v="LORETO"/>
    <s v="LORETO"/>
    <s v="MAYNAS"/>
    <s v="PUNCHANA"/>
    <n v="0"/>
    <x v="2"/>
    <n v="0"/>
    <x v="0"/>
    <n v="0"/>
    <x v="0"/>
    <x v="0"/>
    <n v="5778.8919999999998"/>
    <n v="5.7788919999999999"/>
    <m/>
    <n v="0.96666666666666667"/>
    <n v="0.9321666666666667"/>
    <n v="7.6479999999999997"/>
    <n v="0"/>
    <n v="52"/>
    <s v="BASE DE DATOS"/>
    <m/>
  </r>
  <r>
    <s v="20"/>
    <x v="3"/>
    <s v="GENRNT"/>
    <s v="33372916"/>
    <s v="33372916"/>
    <x v="0"/>
    <s v="G-7"/>
    <s v="S"/>
    <n v="11.6"/>
    <n v="11.159000000000001"/>
    <n v="394.78500000000003"/>
    <n v="767.83699999999999"/>
    <n v="1162.6220000000001"/>
    <n v="53"/>
    <n v="143"/>
    <n v="0"/>
    <n v="395.15"/>
    <m/>
    <x v="0"/>
    <s v="GENRNT33372916G-7EL"/>
    <s v="Genrent del Peru S.A.C."/>
    <x v="3"/>
    <x v="3"/>
    <s v="C.T. Iquitos Nueva"/>
    <x v="14"/>
    <x v="0"/>
    <x v="0"/>
    <x v="43"/>
    <x v="0"/>
    <s v="Instalado"/>
    <s v="Operativo"/>
    <s v="Generadora"/>
    <x v="0"/>
    <x v="0"/>
    <x v="0"/>
    <x v="0"/>
    <s v="Privado"/>
    <s v="LORETO"/>
    <s v="LORETO"/>
    <s v="MAYNAS"/>
    <s v="PUNCHANA"/>
    <n v="0"/>
    <x v="2"/>
    <n v="0"/>
    <x v="0"/>
    <n v="0"/>
    <x v="0"/>
    <x v="0"/>
    <n v="1162.6220000000001"/>
    <n v="1.162622"/>
    <m/>
    <n v="0.96666666666666667"/>
    <n v="0.92991666666666672"/>
    <n v="7.6479999999999997"/>
    <n v="0"/>
    <n v="52"/>
    <s v="BASE DE DATOS"/>
    <m/>
  </r>
  <r>
    <s v="20"/>
    <x v="3"/>
    <s v="ELNM"/>
    <s v="53002696"/>
    <s v="53002696"/>
    <x v="0"/>
    <s v="1"/>
    <s v="S"/>
    <n v="0.7"/>
    <n v="0.5"/>
    <n v="4.0000000000000001E-3"/>
    <n v="1.7000000000000001E-2"/>
    <n v="2.1000000000000001E-2"/>
    <n v="0"/>
    <n v="0.26"/>
    <n v="0"/>
    <n v="0"/>
    <m/>
    <x v="0"/>
    <s v="ELNM530026961EL"/>
    <s v="Electro Norte Medio S. A. - Hidrandina"/>
    <x v="4"/>
    <x v="4"/>
    <s v="C. T. Chiquian"/>
    <x v="15"/>
    <x v="0"/>
    <x v="0"/>
    <x v="44"/>
    <x v="0"/>
    <s v="Instalado"/>
    <s v="Operativo"/>
    <s v="Distribuidora"/>
    <x v="0"/>
    <x v="0"/>
    <x v="0"/>
    <x v="0"/>
    <s v="Estatal"/>
    <s v="ANCASH"/>
    <s v="ANCASH"/>
    <s v="BOLOGNESI"/>
    <s v="CHIQUIAN"/>
    <n v="0"/>
    <x v="0"/>
    <n v="0"/>
    <x v="0"/>
    <n v="0"/>
    <x v="0"/>
    <x v="0"/>
    <n v="2.1000000000000001E-2"/>
    <n v="2.1000000000000002E-5"/>
    <m/>
    <n v="6.363636363636363E-2"/>
    <n v="4.5454545454545456E-2"/>
    <n v="7.6479999999999997"/>
    <n v="0"/>
    <n v="55"/>
    <s v="BASE DE DATOS"/>
    <m/>
  </r>
  <r>
    <s v="20"/>
    <x v="4"/>
    <s v="ELSM"/>
    <s v="00000101"/>
    <s v="00000101"/>
    <x v="0"/>
    <s v="PERKINS"/>
    <s v="N"/>
    <n v="6.7000000000000004E-2"/>
    <n v="0"/>
    <n v="0"/>
    <n v="0"/>
    <n v="0"/>
    <n v="0"/>
    <n v="0"/>
    <n v="0"/>
    <n v="0"/>
    <m/>
    <x v="1"/>
    <s v="ELSM00000101PERKINSEL"/>
    <s v="Electro Sur Medio S. A."/>
    <x v="1"/>
    <x v="1"/>
    <s v="C. T. Tambo Quemado"/>
    <x v="4"/>
    <x v="0"/>
    <x v="0"/>
    <x v="12"/>
    <x v="0"/>
    <s v="Instalado"/>
    <s v="Inoperativo"/>
    <s v="Distribuidora"/>
    <x v="0"/>
    <x v="1"/>
    <x v="0"/>
    <x v="0"/>
    <s v="Privado"/>
    <s v="AYACUCHO"/>
    <s v="AYACUCHO"/>
    <s v="LUCANAS"/>
    <s v="LEONCIO PRADO"/>
    <n v="0"/>
    <x v="0"/>
    <n v="0"/>
    <x v="0"/>
    <n v="0"/>
    <x v="0"/>
    <x v="0"/>
    <n v="0"/>
    <n v="0"/>
    <m/>
    <s v="-"/>
    <s v="-"/>
    <e v="#N/A"/>
    <n v="0"/>
    <n v="19"/>
    <s v="BASE DE DATOS"/>
    <m/>
  </r>
  <r>
    <s v="20"/>
    <x v="4"/>
    <s v="ELSM"/>
    <s v="53024517"/>
    <s v="53024517"/>
    <x v="0"/>
    <s v="G1"/>
    <s v="S"/>
    <n v="9.6"/>
    <n v="9.3409999999999993"/>
    <n v="1953.56"/>
    <n v="2930.33"/>
    <n v="4883.8900000000003"/>
    <n v="0"/>
    <n v="201.87"/>
    <n v="1.17"/>
    <n v="184"/>
    <m/>
    <x v="0"/>
    <s v="ELSM53024517G1EL"/>
    <s v="Electro Sur Medio S. A."/>
    <x v="1"/>
    <x v="1"/>
    <s v="C.T. LUREN"/>
    <x v="5"/>
    <x v="0"/>
    <x v="0"/>
    <x v="13"/>
    <x v="0"/>
    <s v="Instalado"/>
    <s v="Operativo"/>
    <s v="Distribuidora"/>
    <x v="0"/>
    <x v="1"/>
    <x v="0"/>
    <x v="0"/>
    <s v="Privado"/>
    <s v="ICA"/>
    <s v="ICA"/>
    <s v="NAZCA"/>
    <n v="0"/>
    <n v="0"/>
    <x v="1"/>
    <n v="0"/>
    <x v="0"/>
    <n v="0"/>
    <x v="0"/>
    <x v="0"/>
    <n v="4883.8900000000003"/>
    <n v="4.8838900000000001"/>
    <m/>
    <n v="0.79999999999999993"/>
    <n v="0.77841666666666665"/>
    <n v="7.6479999999999997"/>
    <n v="-9.0949470177292824E-13"/>
    <n v="19"/>
    <s v="BASE DE DATOS"/>
    <m/>
  </r>
  <r>
    <s v="20"/>
    <x v="4"/>
    <s v="ELSM"/>
    <s v="53024517"/>
    <s v="53024517"/>
    <x v="0"/>
    <s v="G2"/>
    <s v="S"/>
    <n v="9.6"/>
    <n v="9.3409999999999993"/>
    <n v="1914.96"/>
    <n v="2872.44"/>
    <n v="4787.3999999999996"/>
    <n v="0"/>
    <n v="203.62"/>
    <n v="5.45"/>
    <n v="301"/>
    <m/>
    <x v="0"/>
    <s v="ELSM53024517G2EL"/>
    <s v="Electro Sur Medio S. A."/>
    <x v="1"/>
    <x v="1"/>
    <s v="C.T. LUREN"/>
    <x v="5"/>
    <x v="0"/>
    <x v="0"/>
    <x v="14"/>
    <x v="0"/>
    <s v="Instalado"/>
    <s v="Operativo"/>
    <s v="Distribuidora"/>
    <x v="0"/>
    <x v="1"/>
    <x v="0"/>
    <x v="0"/>
    <s v="Privado"/>
    <s v="ICA"/>
    <s v="ICA"/>
    <s v="NAZCA"/>
    <n v="0"/>
    <n v="0"/>
    <x v="1"/>
    <n v="0"/>
    <x v="0"/>
    <n v="0"/>
    <x v="0"/>
    <x v="0"/>
    <n v="4787.3999999999996"/>
    <n v="4.7873999999999999"/>
    <m/>
    <n v="0.79999999999999993"/>
    <n v="0.77841666666666665"/>
    <n v="7.6479999999999997"/>
    <n v="0"/>
    <n v="19"/>
    <s v="BASE DE DATOS"/>
    <m/>
  </r>
  <r>
    <s v="20"/>
    <x v="4"/>
    <s v="ELSM"/>
    <s v="XXXXXXXX"/>
    <s v="XXXXXXXX"/>
    <x v="0"/>
    <s v="G1"/>
    <s v="S"/>
    <n v="9.6"/>
    <n v="9.3409999999999993"/>
    <n v="1793.05"/>
    <n v="3329.95"/>
    <n v="5123"/>
    <n v="22"/>
    <n v="157.91999999999999"/>
    <n v="0"/>
    <n v="165"/>
    <m/>
    <x v="0"/>
    <s v="ELSMXXXXXXXXG1EL"/>
    <s v="Electro Sur Medio S. A."/>
    <x v="1"/>
    <x v="1"/>
    <s v="C. T. Pedregal"/>
    <x v="6"/>
    <x v="0"/>
    <x v="0"/>
    <x v="13"/>
    <x v="0"/>
    <s v="Instalado"/>
    <s v="Operativo"/>
    <s v="Distribuidora"/>
    <x v="0"/>
    <x v="1"/>
    <x v="0"/>
    <x v="0"/>
    <s v="Privado"/>
    <s v="ICA"/>
    <s v="ICA"/>
    <s v="CHINCHA"/>
    <s v="ALTO LARAN"/>
    <n v="0"/>
    <x v="1"/>
    <n v="0"/>
    <x v="0"/>
    <n v="0"/>
    <x v="0"/>
    <x v="0"/>
    <n v="5123"/>
    <n v="5.1230000000000002"/>
    <m/>
    <n v="0.79999999999999993"/>
    <n v="0.77841666666666665"/>
    <n v="7.6479999999999997"/>
    <n v="0"/>
    <n v="19"/>
    <s v="BASE DE DATOS"/>
    <m/>
  </r>
  <r>
    <s v="20"/>
    <x v="4"/>
    <s v="ELSM"/>
    <s v="XXXXXXXX"/>
    <s v="XXXXXXXX"/>
    <x v="0"/>
    <s v="G2"/>
    <s v="S"/>
    <n v="9.6"/>
    <n v="9.3409999999999993"/>
    <n v="1680.53"/>
    <n v="3210.99"/>
    <n v="4891.5200000000004"/>
    <n v="12.5"/>
    <n v="198"/>
    <n v="0.92"/>
    <n v="165"/>
    <m/>
    <x v="0"/>
    <s v="ELSMXXXXXXXXG2EL"/>
    <s v="Electro Sur Medio S. A."/>
    <x v="1"/>
    <x v="1"/>
    <s v="C. T. Pedregal"/>
    <x v="6"/>
    <x v="0"/>
    <x v="0"/>
    <x v="14"/>
    <x v="0"/>
    <s v="Instalado"/>
    <s v="Operativo"/>
    <s v="Distribuidora"/>
    <x v="0"/>
    <x v="1"/>
    <x v="0"/>
    <x v="0"/>
    <s v="Privado"/>
    <s v="ICA"/>
    <s v="ICA"/>
    <s v="CHINCHA"/>
    <s v="ALTO LARAN"/>
    <n v="0"/>
    <x v="1"/>
    <n v="0"/>
    <x v="0"/>
    <n v="0"/>
    <x v="0"/>
    <x v="0"/>
    <n v="4891.5200000000004"/>
    <n v="4.8915200000000008"/>
    <m/>
    <n v="0.79999999999999993"/>
    <n v="0.77841666666666665"/>
    <n v="7.6479999999999997"/>
    <n v="-9.0949470177292824E-13"/>
    <n v="19"/>
    <s v="BASE DE DATOS"/>
    <m/>
  </r>
  <r>
    <s v="20"/>
    <x v="4"/>
    <s v="ELC"/>
    <s v="33008793"/>
    <s v="33008793"/>
    <x v="0"/>
    <s v="CAT-M1"/>
    <s v="S"/>
    <n v="0.5"/>
    <n v="0.4"/>
    <n v="0"/>
    <n v="0"/>
    <n v="0"/>
    <n v="0"/>
    <n v="0"/>
    <n v="0"/>
    <n v="0"/>
    <m/>
    <x v="0"/>
    <s v="ELC33008793CAT-M1EL"/>
    <s v="Electro Centro S. A."/>
    <x v="10"/>
    <x v="10"/>
    <s v="CT Ayacucho"/>
    <x v="68"/>
    <x v="0"/>
    <x v="0"/>
    <x v="145"/>
    <x v="0"/>
    <s v="Instalado"/>
    <s v="Inoperativo"/>
    <s v="Distribuidora"/>
    <x v="0"/>
    <x v="1"/>
    <x v="0"/>
    <x v="0"/>
    <s v="Estatal"/>
    <s v="AYACUCHO"/>
    <s v="AYACUCHO"/>
    <s v="AYACUCHO"/>
    <s v="HUAMANGA"/>
    <n v="0"/>
    <x v="0"/>
    <n v="0"/>
    <x v="0"/>
    <n v="0"/>
    <x v="0"/>
    <x v="0"/>
    <n v="0"/>
    <n v="0"/>
    <m/>
    <n v="4.1666666666666664E-2"/>
    <n v="3.3333333333333333E-2"/>
    <n v="7.6479999999999997"/>
    <n v="0"/>
    <n v="25"/>
    <s v="BASE DE DATOS"/>
    <m/>
  </r>
  <r>
    <s v="20"/>
    <x v="4"/>
    <s v="ELC"/>
    <s v="33009493"/>
    <s v="33009493"/>
    <x v="0"/>
    <s v="CAT-E1"/>
    <s v="S"/>
    <n v="0.5"/>
    <n v="0.35"/>
    <n v="0"/>
    <n v="0"/>
    <n v="0"/>
    <n v="0"/>
    <n v="0"/>
    <n v="0"/>
    <n v="0"/>
    <m/>
    <x v="0"/>
    <s v="ELC33009493CAT-E1EL"/>
    <s v="Electro Centro S. A."/>
    <x v="10"/>
    <x v="10"/>
    <s v="CT Satipo"/>
    <x v="69"/>
    <x v="0"/>
    <x v="0"/>
    <x v="146"/>
    <x v="0"/>
    <s v="Instalado"/>
    <s v="Operativo"/>
    <s v="Distribuidora"/>
    <x v="0"/>
    <x v="1"/>
    <x v="0"/>
    <x v="0"/>
    <s v="Estatal"/>
    <s v="JUNIN"/>
    <s v="JUNIN"/>
    <s v="SATIPO"/>
    <s v="SATIPO"/>
    <n v="0"/>
    <x v="0"/>
    <n v="0"/>
    <x v="0"/>
    <n v="0"/>
    <x v="0"/>
    <x v="0"/>
    <n v="0"/>
    <n v="0"/>
    <m/>
    <n v="4.1666666666666664E-2"/>
    <n v="2.9166666666666664E-2"/>
    <n v="7.6479999999999997"/>
    <n v="0"/>
    <n v="25"/>
    <s v="BASE DE DATOS"/>
    <m/>
  </r>
  <r>
    <s v="20"/>
    <x v="4"/>
    <s v="ELC"/>
    <s v="53203411"/>
    <s v="53203411"/>
    <x v="0"/>
    <s v="CUMMINS"/>
    <s v="S"/>
    <n v="0.1"/>
    <n v="0.1"/>
    <n v="0.223"/>
    <n v="1.7729999999999999"/>
    <n v="1.996"/>
    <n v="0"/>
    <n v="21.98"/>
    <n v="0"/>
    <n v="0"/>
    <m/>
    <x v="0"/>
    <s v="ELC53203411CUMMINSEL"/>
    <s v="Electro Centro S. A."/>
    <x v="10"/>
    <x v="10"/>
    <s v="CT Pozuzo"/>
    <x v="70"/>
    <x v="0"/>
    <x v="0"/>
    <x v="2"/>
    <x v="0"/>
    <s v="Instalado"/>
    <s v="Operativo"/>
    <s v="Distribuidora"/>
    <x v="0"/>
    <x v="1"/>
    <x v="0"/>
    <x v="0"/>
    <s v="Estatal"/>
    <s v="PASCO"/>
    <s v="PASCO"/>
    <s v="OXAPAMPA"/>
    <s v="POZUZO"/>
    <n v="0"/>
    <x v="0"/>
    <n v="0"/>
    <x v="0"/>
    <n v="0"/>
    <x v="0"/>
    <x v="0"/>
    <n v="1.996"/>
    <n v="1.9959999999999999E-3"/>
    <m/>
    <n v="8.3333333333333332E-3"/>
    <n v="8.3333333333333332E-3"/>
    <n v="7.6479999999999997"/>
    <n v="0"/>
    <n v="25"/>
    <s v="BASE DE DATOS"/>
    <m/>
  </r>
  <r>
    <s v="20"/>
    <x v="4"/>
    <s v="ELC"/>
    <s v="53203411"/>
    <s v="53203411"/>
    <x v="0"/>
    <s v="CAT-M2"/>
    <s v="S"/>
    <n v="0.5"/>
    <n v="0.5"/>
    <n v="1.867"/>
    <n v="9.3290000000000006"/>
    <n v="11.196"/>
    <n v="0"/>
    <n v="51.1"/>
    <n v="0"/>
    <n v="0"/>
    <m/>
    <x v="0"/>
    <s v="ELC53203411CAT-M2EL"/>
    <s v="Electro Centro S. A."/>
    <x v="10"/>
    <x v="10"/>
    <s v="CT Pozuzo"/>
    <x v="70"/>
    <x v="0"/>
    <x v="0"/>
    <x v="147"/>
    <x v="0"/>
    <s v="Instalado"/>
    <s v="Operativo"/>
    <s v="Distribuidora"/>
    <x v="0"/>
    <x v="1"/>
    <x v="0"/>
    <x v="0"/>
    <s v="Estatal"/>
    <s v="PASCO"/>
    <s v="PASCO"/>
    <s v="OXAPAMPA"/>
    <s v="POZUZO"/>
    <n v="0"/>
    <x v="0"/>
    <n v="0"/>
    <x v="0"/>
    <n v="0"/>
    <x v="0"/>
    <x v="0"/>
    <n v="11.196"/>
    <n v="1.1195999999999999E-2"/>
    <m/>
    <n v="4.1666666666666664E-2"/>
    <n v="4.1666666666666664E-2"/>
    <n v="7.6479999999999997"/>
    <n v="1.7763568394002505E-15"/>
    <n v="25"/>
    <s v="BASE DE DATOS"/>
    <m/>
  </r>
  <r>
    <s v="20"/>
    <x v="4"/>
    <s v="ELC"/>
    <s v="53203411"/>
    <s v="53203411"/>
    <x v="0"/>
    <s v="VOLVO-M1"/>
    <s v="S"/>
    <n v="0.5"/>
    <n v="0.5"/>
    <n v="1.079"/>
    <n v="6.7309999999999999"/>
    <n v="7.81"/>
    <n v="0"/>
    <n v="48.65"/>
    <n v="0"/>
    <n v="0"/>
    <m/>
    <x v="0"/>
    <s v="ELC53203411VOLVO-M1EL"/>
    <s v="Electro Centro S. A."/>
    <x v="10"/>
    <x v="10"/>
    <s v="CT Pozuzo"/>
    <x v="70"/>
    <x v="0"/>
    <x v="0"/>
    <x v="148"/>
    <x v="0"/>
    <s v="Instalado"/>
    <s v="Operativo"/>
    <s v="Distribuidora"/>
    <x v="0"/>
    <x v="1"/>
    <x v="0"/>
    <x v="0"/>
    <s v="Estatal"/>
    <s v="PASCO"/>
    <s v="PASCO"/>
    <s v="OXAPAMPA"/>
    <s v="POZUZO"/>
    <n v="0"/>
    <x v="0"/>
    <n v="0"/>
    <x v="0"/>
    <n v="0"/>
    <x v="0"/>
    <x v="0"/>
    <n v="7.81"/>
    <n v="7.8099999999999992E-3"/>
    <m/>
    <n v="4.1666666666666664E-2"/>
    <n v="4.1666666666666664E-2"/>
    <n v="7.6479999999999997"/>
    <n v="0"/>
    <n v="25"/>
    <s v="BASE DE DATOS"/>
    <m/>
  </r>
  <r>
    <s v="20"/>
    <x v="4"/>
    <s v="ELC"/>
    <s v="53203411"/>
    <s v="53203411"/>
    <x v="0"/>
    <s v="DETROIT-M1"/>
    <s v="S"/>
    <n v="0.5"/>
    <n v="0.5"/>
    <n v="0"/>
    <n v="1.871"/>
    <n v="1.871"/>
    <n v="0"/>
    <n v="33.549999999999997"/>
    <n v="0"/>
    <n v="0"/>
    <m/>
    <x v="0"/>
    <s v="ELC53203411DETROIT-M1EL"/>
    <s v="Electro Centro S. A."/>
    <x v="10"/>
    <x v="10"/>
    <s v="CT Pozuzo"/>
    <x v="70"/>
    <x v="0"/>
    <x v="0"/>
    <x v="149"/>
    <x v="0"/>
    <s v="Instalado"/>
    <s v="Operativo"/>
    <s v="Distribuidora"/>
    <x v="0"/>
    <x v="1"/>
    <x v="0"/>
    <x v="0"/>
    <s v="Estatal"/>
    <s v="PASCO"/>
    <s v="PASCO"/>
    <s v="OXAPAMPA"/>
    <s v="POZUZO"/>
    <n v="0"/>
    <x v="0"/>
    <n v="0"/>
    <x v="0"/>
    <n v="0"/>
    <x v="0"/>
    <x v="0"/>
    <n v="1.871"/>
    <n v="1.8710000000000001E-3"/>
    <m/>
    <n v="4.1666666666666664E-2"/>
    <n v="4.1666666666666664E-2"/>
    <n v="7.6479999999999997"/>
    <n v="0"/>
    <n v="25"/>
    <s v="BASE DE DATOS"/>
    <m/>
  </r>
  <r>
    <s v="20"/>
    <x v="4"/>
    <s v="ELC"/>
    <s v="53022212"/>
    <s v="53022212"/>
    <x v="0"/>
    <s v="CAT-C27M1"/>
    <s v="S"/>
    <n v="0.75"/>
    <n v="0.5"/>
    <n v="0"/>
    <n v="0"/>
    <n v="0"/>
    <n v="0"/>
    <n v="0"/>
    <n v="0"/>
    <n v="0"/>
    <m/>
    <x v="0"/>
    <s v="ELC53022212CAT-C27M1EL"/>
    <s v="Electro Centro S. A."/>
    <x v="10"/>
    <x v="10"/>
    <s v="CT Huancayo"/>
    <x v="71"/>
    <x v="0"/>
    <x v="0"/>
    <x v="150"/>
    <x v="0"/>
    <s v="Instalado"/>
    <s v="Operativo"/>
    <s v="Distribuidora"/>
    <x v="0"/>
    <x v="1"/>
    <x v="0"/>
    <x v="0"/>
    <s v="Estatal"/>
    <s v="JUNIN"/>
    <s v="JUNIN"/>
    <s v="HUANCAYO"/>
    <s v="HUANCAYO"/>
    <n v="0"/>
    <x v="0"/>
    <n v="0"/>
    <x v="0"/>
    <n v="0"/>
    <x v="0"/>
    <x v="0"/>
    <n v="0"/>
    <n v="0"/>
    <m/>
    <n v="6.25E-2"/>
    <n v="4.1666666666666664E-2"/>
    <n v="7.6479999999999997"/>
    <n v="0"/>
    <n v="25"/>
    <s v="BASE DE DATOS"/>
    <m/>
  </r>
  <r>
    <s v="20"/>
    <x v="4"/>
    <s v="ELC"/>
    <s v="53022212"/>
    <s v="53022212"/>
    <x v="0"/>
    <s v="CAT-C27M2"/>
    <s v="S"/>
    <n v="0.75"/>
    <n v="0.5"/>
    <n v="0"/>
    <n v="0"/>
    <n v="0"/>
    <n v="0"/>
    <n v="0"/>
    <n v="0"/>
    <n v="0"/>
    <m/>
    <x v="0"/>
    <s v="ELC53022212CAT-C27M2EL"/>
    <s v="Electro Centro S. A."/>
    <x v="10"/>
    <x v="10"/>
    <s v="CT Huancayo"/>
    <x v="71"/>
    <x v="0"/>
    <x v="0"/>
    <x v="151"/>
    <x v="0"/>
    <n v="0"/>
    <s v="Operativo"/>
    <s v="Distribuidora"/>
    <x v="0"/>
    <x v="1"/>
    <x v="0"/>
    <x v="0"/>
    <s v="Estatal"/>
    <s v="JUNIN"/>
    <s v="JUNIN"/>
    <s v="HUANCAYO"/>
    <s v="HUANCAYO"/>
    <n v="0"/>
    <x v="0"/>
    <n v="0"/>
    <x v="0"/>
    <n v="0"/>
    <x v="0"/>
    <x v="0"/>
    <n v="0"/>
    <n v="0"/>
    <m/>
    <n v="6.25E-2"/>
    <n v="4.1666666666666664E-2"/>
    <n v="7.6479999999999997"/>
    <n v="0"/>
    <n v="25"/>
    <s v="BASE DE DATOS"/>
    <m/>
  </r>
  <r>
    <s v="20"/>
    <x v="4"/>
    <s v="ELOR"/>
    <s v="53200204"/>
    <s v="53200204"/>
    <x v="0"/>
    <s v="Cat-1_3512"/>
    <s v="S"/>
    <n v="0.5"/>
    <n v="0.35"/>
    <n v="10.256"/>
    <n v="0"/>
    <n v="10.256"/>
    <n v="0"/>
    <n v="42.86"/>
    <n v="0"/>
    <n v="0"/>
    <m/>
    <x v="0"/>
    <s v="ELOR53200204Cat-1_3512EL"/>
    <s v="Electro Oriente S. A."/>
    <x v="5"/>
    <x v="5"/>
    <s v="C. T. Bagua_Grande"/>
    <x v="17"/>
    <x v="0"/>
    <x v="0"/>
    <x v="45"/>
    <x v="0"/>
    <s v="Instalado"/>
    <s v="Operativo"/>
    <s v="Distribuidora"/>
    <x v="0"/>
    <x v="1"/>
    <x v="0"/>
    <x v="0"/>
    <s v="Estatal"/>
    <s v="AMAZONAS"/>
    <s v="AMAZONAS"/>
    <s v="UTCUBAMBA"/>
    <s v="BAGUA GRANDE"/>
    <n v="0"/>
    <x v="0"/>
    <n v="0"/>
    <x v="0"/>
    <n v="0"/>
    <x v="0"/>
    <x v="0"/>
    <n v="10.256"/>
    <n v="1.0255999999999999E-2"/>
    <m/>
    <n v="4.1666666666666664E-2"/>
    <n v="2.9166666666666664E-2"/>
    <n v="7.6479999999999997"/>
    <n v="0"/>
    <n v="20"/>
    <s v="BASE DE DATOS"/>
    <m/>
  </r>
  <r>
    <s v="20"/>
    <x v="4"/>
    <s v="ELOR"/>
    <s v="53200204"/>
    <s v="53200204"/>
    <x v="0"/>
    <s v="Cat-2_3512"/>
    <s v="S"/>
    <n v="0.5"/>
    <n v="0.35"/>
    <n v="0"/>
    <n v="0"/>
    <n v="0"/>
    <n v="0"/>
    <n v="0"/>
    <n v="0"/>
    <n v="0"/>
    <m/>
    <x v="0"/>
    <s v="ELOR53200204Cat-2_3512EL"/>
    <s v="Electro Oriente S. A."/>
    <x v="5"/>
    <x v="5"/>
    <s v="C. T. Bagua_Grande"/>
    <x v="17"/>
    <x v="0"/>
    <x v="0"/>
    <x v="46"/>
    <x v="0"/>
    <s v="Instalado"/>
    <s v="Operativo"/>
    <s v="Distribuidora"/>
    <x v="0"/>
    <x v="1"/>
    <x v="0"/>
    <x v="0"/>
    <s v="Estatal"/>
    <s v="AMAZONAS"/>
    <s v="AMAZONAS"/>
    <s v="UTCUBAMBA"/>
    <s v="BAGUA GRANDE"/>
    <n v="0"/>
    <x v="0"/>
    <n v="0"/>
    <x v="0"/>
    <n v="0"/>
    <x v="0"/>
    <x v="0"/>
    <n v="0"/>
    <n v="0"/>
    <m/>
    <n v="4.1666666666666664E-2"/>
    <n v="2.9166666666666664E-2"/>
    <n v="7.6479999999999997"/>
    <n v="0"/>
    <n v="20"/>
    <s v="BASE DE DATOS"/>
    <m/>
  </r>
  <r>
    <s v="20"/>
    <x v="4"/>
    <s v="ELOR"/>
    <s v="53200204"/>
    <s v="53200204"/>
    <x v="0"/>
    <s v="DETROIT"/>
    <s v="S"/>
    <n v="0.45"/>
    <n v="0.3"/>
    <n v="0"/>
    <n v="0"/>
    <n v="0"/>
    <n v="0"/>
    <n v="0"/>
    <n v="0"/>
    <n v="0"/>
    <m/>
    <x v="0"/>
    <s v="ELOR53200204DETROITEL"/>
    <s v="Electro Oriente S. A."/>
    <x v="5"/>
    <x v="5"/>
    <s v="C. T. Bagua_Grande"/>
    <x v="17"/>
    <x v="0"/>
    <x v="0"/>
    <x v="48"/>
    <x v="0"/>
    <s v="Instalado"/>
    <s v="Operativo"/>
    <s v="Distribuidora"/>
    <x v="0"/>
    <x v="1"/>
    <x v="0"/>
    <x v="0"/>
    <s v="Estatal"/>
    <s v="AMAZONAS"/>
    <s v="AMAZONAS"/>
    <s v="UTCUBAMBA"/>
    <s v="BAGUA GRANDE"/>
    <n v="0"/>
    <x v="0"/>
    <n v="0"/>
    <x v="0"/>
    <n v="0"/>
    <x v="0"/>
    <x v="0"/>
    <n v="0"/>
    <n v="0"/>
    <m/>
    <n v="3.7499999999999999E-2"/>
    <n v="2.4999999999999998E-2"/>
    <n v="7.6479999999999997"/>
    <n v="0"/>
    <n v="20"/>
    <s v="BASE DE DATOS"/>
    <m/>
  </r>
  <r>
    <s v="20"/>
    <x v="4"/>
    <s v="ELOR"/>
    <s v="53200204"/>
    <s v="53200204"/>
    <x v="0"/>
    <s v="CAT3_3516"/>
    <s v="S"/>
    <n v="2"/>
    <n v="0.9"/>
    <n v="0"/>
    <n v="0"/>
    <n v="0"/>
    <n v="0"/>
    <n v="0"/>
    <n v="0"/>
    <n v="0"/>
    <m/>
    <x v="0"/>
    <s v="ELOR53200204CAT3_3516EL"/>
    <s v="Electro Oriente S. A."/>
    <x v="5"/>
    <x v="5"/>
    <s v="C. T. Bagua_Grande"/>
    <x v="17"/>
    <x v="0"/>
    <x v="0"/>
    <x v="47"/>
    <x v="0"/>
    <s v="Instalado"/>
    <s v="Operativo"/>
    <s v="Distribuidora"/>
    <x v="0"/>
    <x v="1"/>
    <x v="0"/>
    <x v="0"/>
    <s v="Estatal"/>
    <s v="AMAZONAS"/>
    <s v="AMAZONAS"/>
    <s v="UTCUBAMBA"/>
    <s v="BAGUA GRANDE"/>
    <n v="0"/>
    <x v="0"/>
    <n v="0"/>
    <x v="0"/>
    <n v="0"/>
    <x v="0"/>
    <x v="0"/>
    <n v="0"/>
    <n v="0"/>
    <m/>
    <n v="0.16666666666666666"/>
    <n v="7.4999999999999997E-2"/>
    <n v="7.6479999999999997"/>
    <n v="0"/>
    <n v="20"/>
    <s v="BASE DE DATOS"/>
    <m/>
  </r>
  <r>
    <s v="20"/>
    <x v="4"/>
    <s v="ELOR"/>
    <s v="65010914"/>
    <s v="65010914"/>
    <x v="0"/>
    <s v="GRUPO 1"/>
    <s v="S"/>
    <n v="1.1000000000000001"/>
    <n v="0.8"/>
    <n v="0"/>
    <n v="0"/>
    <n v="0"/>
    <n v="0"/>
    <n v="0"/>
    <n v="0"/>
    <n v="0"/>
    <m/>
    <x v="0"/>
    <s v="ELOR65010914GRUPO 1EL"/>
    <s v="Electro Oriente S. A."/>
    <x v="5"/>
    <x v="5"/>
    <s v="C. T. Juan Velazco Alvarado"/>
    <x v="16"/>
    <x v="0"/>
    <x v="0"/>
    <x v="44"/>
    <x v="0"/>
    <s v="Instalado"/>
    <s v="Operativo"/>
    <s v="Distribuidora"/>
    <x v="0"/>
    <x v="0"/>
    <x v="0"/>
    <x v="0"/>
    <s v="Estatal"/>
    <s v="AMAZONAS"/>
    <s v="AMAZONAS"/>
    <s v="CONDORCANQUI"/>
    <s v="SANTA MARÍA DE NIEVA"/>
    <s v="JUAN VELAZCO ALVARADO"/>
    <x v="0"/>
    <n v="0"/>
    <x v="0"/>
    <n v="0"/>
    <x v="0"/>
    <x v="0"/>
    <n v="0"/>
    <n v="0"/>
    <m/>
    <n v="9.1666666666666674E-2"/>
    <n v="6.6666666666666666E-2"/>
    <n v="7.6479999999999997"/>
    <n v="0"/>
    <n v="20"/>
    <s v="BASE DE DATOS"/>
    <m/>
  </r>
  <r>
    <s v="20"/>
    <x v="4"/>
    <s v="ELOR"/>
    <s v="53026818"/>
    <s v="53026818"/>
    <x v="0"/>
    <s v="CAT2_HUMBOLT"/>
    <s v="S"/>
    <n v="0.7"/>
    <n v="0.5"/>
    <n v="0"/>
    <n v="0"/>
    <n v="0"/>
    <n v="0"/>
    <n v="0"/>
    <n v="0"/>
    <n v="0"/>
    <m/>
    <x v="0"/>
    <s v="ELOR53026818CAT2_HUMBOLTEL"/>
    <s v="Electro Oriente S. A."/>
    <x v="5"/>
    <x v="5"/>
    <s v="C.T. San Ignacio"/>
    <x v="18"/>
    <x v="0"/>
    <x v="0"/>
    <x v="49"/>
    <x v="0"/>
    <s v="Instalado"/>
    <s v="Operativo"/>
    <s v="Distribuidora"/>
    <x v="0"/>
    <x v="1"/>
    <x v="0"/>
    <x v="0"/>
    <s v="Estatal"/>
    <s v="CAJAMARCA"/>
    <s v="CAJAMARCA"/>
    <s v="SAN IGNACIO"/>
    <s v="SAN IGNACIO"/>
    <s v="SEC. PORTACHUELO"/>
    <x v="0"/>
    <n v="0"/>
    <x v="0"/>
    <n v="0"/>
    <x v="0"/>
    <x v="0"/>
    <n v="0"/>
    <n v="0"/>
    <m/>
    <n v="5.8333333333333327E-2"/>
    <n v="4.1666666666666664E-2"/>
    <n v="7.6479999999999997"/>
    <n v="0"/>
    <n v="20"/>
    <s v="BASE DE DATOS"/>
    <m/>
  </r>
  <r>
    <s v="20"/>
    <x v="4"/>
    <s v="ELOR"/>
    <s v="53026818"/>
    <s v="53026818"/>
    <x v="0"/>
    <s v="CAT3_HUMBOLT"/>
    <s v="S"/>
    <n v="1.1000000000000001"/>
    <n v="0.8"/>
    <n v="0"/>
    <n v="0"/>
    <n v="0"/>
    <n v="0"/>
    <n v="0"/>
    <n v="0"/>
    <n v="0"/>
    <m/>
    <x v="0"/>
    <s v="ELOR53026818CAT3_HUMBOLTEL"/>
    <s v="Electro Oriente S. A."/>
    <x v="5"/>
    <x v="5"/>
    <s v="C.T. San Ignacio"/>
    <x v="18"/>
    <x v="0"/>
    <x v="0"/>
    <x v="50"/>
    <x v="0"/>
    <s v="Instalado"/>
    <s v="Operativo"/>
    <s v="Distribuidora"/>
    <x v="0"/>
    <x v="1"/>
    <x v="0"/>
    <x v="0"/>
    <s v="Estatal"/>
    <s v="CAJAMARCA"/>
    <s v="CAJAMARCA"/>
    <s v="SAN IGNACIO"/>
    <s v="SAN IGNACIO"/>
    <s v="SEC. PORTACHUELO"/>
    <x v="0"/>
    <n v="0"/>
    <x v="0"/>
    <n v="0"/>
    <x v="0"/>
    <x v="0"/>
    <n v="0"/>
    <n v="0"/>
    <m/>
    <n v="9.1666666666666674E-2"/>
    <n v="6.6666666666666666E-2"/>
    <n v="7.6479999999999997"/>
    <n v="0"/>
    <n v="20"/>
    <s v="BASE DE DATOS"/>
    <m/>
  </r>
  <r>
    <s v="20"/>
    <x v="4"/>
    <s v="ELOR"/>
    <s v="53026818"/>
    <s v="53026818"/>
    <x v="0"/>
    <s v="CAT4_HUMBOLT"/>
    <s v="S"/>
    <n v="0.7"/>
    <n v="0.5"/>
    <n v="0"/>
    <n v="0"/>
    <n v="0"/>
    <n v="0"/>
    <n v="0"/>
    <n v="0"/>
    <n v="0"/>
    <m/>
    <x v="0"/>
    <s v="ELOR53026818CAT4_HUMBOLTEL"/>
    <s v="Electro Oriente S. A."/>
    <x v="5"/>
    <x v="5"/>
    <s v="C.T. San Ignacio"/>
    <x v="18"/>
    <x v="0"/>
    <x v="0"/>
    <x v="51"/>
    <x v="0"/>
    <s v="Instalado"/>
    <s v="Operativo"/>
    <s v="Distribuidora"/>
    <x v="0"/>
    <x v="1"/>
    <x v="0"/>
    <x v="0"/>
    <s v="Estatal"/>
    <s v="CAJAMARCA"/>
    <s v="CAJAMARCA"/>
    <s v="SAN IGNACIO"/>
    <s v="SAN IGNACIO"/>
    <s v="SEC. PORTACHUELO"/>
    <x v="0"/>
    <n v="0"/>
    <x v="0"/>
    <n v="0"/>
    <x v="0"/>
    <x v="0"/>
    <n v="0"/>
    <n v="0"/>
    <m/>
    <n v="5.8333333333333327E-2"/>
    <n v="4.1666666666666664E-2"/>
    <n v="7.6479999999999997"/>
    <n v="0"/>
    <n v="20"/>
    <s v="BASE DE DATOS"/>
    <m/>
  </r>
  <r>
    <s v="20"/>
    <x v="4"/>
    <s v="ELOR"/>
    <s v="53026818"/>
    <s v="53026818"/>
    <x v="0"/>
    <s v="CAT5_HUMBOLT"/>
    <s v="S"/>
    <n v="0.7"/>
    <n v="0.5"/>
    <n v="0"/>
    <n v="0"/>
    <n v="0"/>
    <n v="0"/>
    <n v="0"/>
    <n v="0"/>
    <n v="0"/>
    <m/>
    <x v="0"/>
    <s v="ELOR53026818CAT5_HUMBOLTEL"/>
    <s v="Electro Oriente S. A."/>
    <x v="5"/>
    <x v="5"/>
    <s v="C.T. San Ignacio"/>
    <x v="18"/>
    <x v="0"/>
    <x v="0"/>
    <x v="52"/>
    <x v="0"/>
    <s v="Instalado"/>
    <s v="Operativo"/>
    <s v="Distribuidora"/>
    <x v="0"/>
    <x v="1"/>
    <x v="0"/>
    <x v="0"/>
    <s v="Estatal"/>
    <s v="CAJAMARCA"/>
    <s v="CAJAMARCA"/>
    <s v="SAN IGNACIO"/>
    <s v="SAN IGNACIO"/>
    <s v="SEC. PORTACHUELO"/>
    <x v="0"/>
    <n v="0"/>
    <x v="0"/>
    <n v="0"/>
    <x v="0"/>
    <x v="0"/>
    <n v="0"/>
    <n v="0"/>
    <m/>
    <n v="5.8333333333333327E-2"/>
    <n v="4.1666666666666664E-2"/>
    <n v="7.6479999999999997"/>
    <n v="0"/>
    <n v="20"/>
    <s v="BASE DE DATOS"/>
    <m/>
  </r>
  <r>
    <s v="20"/>
    <x v="4"/>
    <s v="ELOR"/>
    <s v="33010767"/>
    <s v="33010767"/>
    <x v="0"/>
    <s v="CUMMINS 1"/>
    <s v="S"/>
    <n v="2"/>
    <n v="1.5"/>
    <n v="0"/>
    <n v="0"/>
    <n v="0"/>
    <n v="0"/>
    <n v="0"/>
    <n v="0"/>
    <n v="0"/>
    <m/>
    <x v="0"/>
    <s v="ELOR33010767CUMMINS 1EL"/>
    <s v="Electro Oriente S. A."/>
    <x v="5"/>
    <x v="5"/>
    <s v="C. T. Iqt.Diesel - Diesel"/>
    <x v="19"/>
    <x v="0"/>
    <x v="0"/>
    <x v="53"/>
    <x v="0"/>
    <s v="Instalado"/>
    <s v="Operativo"/>
    <s v="Distribuidora"/>
    <x v="0"/>
    <x v="0"/>
    <x v="0"/>
    <x v="0"/>
    <s v="Estatal"/>
    <s v="LORETO"/>
    <s v="LORETO"/>
    <s v="MAYNAS"/>
    <s v="IQUITOS"/>
    <n v="0"/>
    <x v="0"/>
    <n v="0"/>
    <x v="0"/>
    <n v="0"/>
    <x v="0"/>
    <x v="0"/>
    <n v="0"/>
    <n v="0"/>
    <m/>
    <n v="0.16666666666666666"/>
    <n v="0.125"/>
    <n v="7.6479999999999997"/>
    <n v="0"/>
    <n v="20"/>
    <s v="BASE DE DATOS"/>
    <m/>
  </r>
  <r>
    <s v="20"/>
    <x v="4"/>
    <s v="ELOR"/>
    <s v="33010793"/>
    <s v="33010793"/>
    <x v="0"/>
    <s v="WARTSILA 1"/>
    <s v="S"/>
    <n v="6.4"/>
    <n v="6"/>
    <n v="0"/>
    <n v="0"/>
    <n v="0"/>
    <n v="0"/>
    <n v="0"/>
    <n v="0"/>
    <n v="0"/>
    <m/>
    <x v="0"/>
    <s v="ELOR33010793WARTSILA 1EL"/>
    <s v="Electro Oriente S. A."/>
    <x v="5"/>
    <x v="5"/>
    <s v="C. T. Iqt.Diesel - Wartsila"/>
    <x v="20"/>
    <x v="0"/>
    <x v="0"/>
    <x v="7"/>
    <x v="0"/>
    <s v="Instalado"/>
    <s v="Operativo"/>
    <s v="Distribuidora"/>
    <x v="0"/>
    <x v="0"/>
    <x v="0"/>
    <x v="0"/>
    <s v="Estatal"/>
    <s v="LORETO"/>
    <s v="LORETO"/>
    <s v="MAYNAS"/>
    <s v="IQUITOS"/>
    <n v="0"/>
    <x v="0"/>
    <n v="0"/>
    <x v="0"/>
    <n v="0"/>
    <x v="0"/>
    <x v="0"/>
    <n v="0"/>
    <n v="0"/>
    <m/>
    <n v="0.53333333333333333"/>
    <n v="0.5"/>
    <n v="7.6479999999999997"/>
    <n v="0"/>
    <n v="20"/>
    <s v="BASE DE DATOS"/>
    <m/>
  </r>
  <r>
    <s v="20"/>
    <x v="4"/>
    <s v="ELOR"/>
    <s v="33010793"/>
    <s v="33010793"/>
    <x v="0"/>
    <s v="WARTSILA 2"/>
    <s v="S"/>
    <n v="6.4"/>
    <n v="6"/>
    <n v="0"/>
    <n v="0"/>
    <n v="0"/>
    <n v="0"/>
    <n v="0"/>
    <n v="0"/>
    <n v="0"/>
    <m/>
    <x v="0"/>
    <s v="ELOR33010793WARTSILA 2EL"/>
    <s v="Electro Oriente S. A."/>
    <x v="5"/>
    <x v="5"/>
    <s v="C. T. Iqt.Diesel - Wartsila"/>
    <x v="20"/>
    <x v="0"/>
    <x v="0"/>
    <x v="8"/>
    <x v="0"/>
    <s v="Instalado"/>
    <s v="Operativo"/>
    <s v="Distribuidora"/>
    <x v="0"/>
    <x v="0"/>
    <x v="0"/>
    <x v="0"/>
    <s v="Estatal"/>
    <s v="LORETO"/>
    <s v="LORETO"/>
    <s v="MAYNAS"/>
    <s v="IQUITOS"/>
    <n v="0"/>
    <x v="0"/>
    <n v="0"/>
    <x v="0"/>
    <n v="0"/>
    <x v="0"/>
    <x v="0"/>
    <n v="0"/>
    <n v="0"/>
    <m/>
    <n v="0.53333333333333333"/>
    <n v="0.5"/>
    <n v="7.6479999999999997"/>
    <n v="0"/>
    <n v="20"/>
    <s v="BASE DE DATOS"/>
    <m/>
  </r>
  <r>
    <s v="20"/>
    <x v="4"/>
    <s v="ELOR"/>
    <s v="33010793"/>
    <s v="33010793"/>
    <x v="0"/>
    <s v="WARTSILA 3"/>
    <s v="S"/>
    <n v="6.4"/>
    <n v="6"/>
    <n v="0"/>
    <n v="0"/>
    <n v="0"/>
    <n v="62"/>
    <n v="0"/>
    <n v="0"/>
    <n v="0"/>
    <m/>
    <x v="0"/>
    <s v="ELOR33010793WARTSILA 3EL"/>
    <s v="Electro Oriente S. A."/>
    <x v="5"/>
    <x v="5"/>
    <s v="C. T. Iqt.Diesel - Wartsila"/>
    <x v="20"/>
    <x v="0"/>
    <x v="0"/>
    <x v="9"/>
    <x v="0"/>
    <s v="Instalado"/>
    <s v="Operativo"/>
    <s v="Distribuidora"/>
    <x v="0"/>
    <x v="0"/>
    <x v="0"/>
    <x v="0"/>
    <s v="Estatal"/>
    <s v="LORETO"/>
    <s v="LORETO"/>
    <s v="MAYNAS"/>
    <s v="IQUITOS"/>
    <n v="0"/>
    <x v="0"/>
    <n v="0"/>
    <x v="0"/>
    <n v="0"/>
    <x v="0"/>
    <x v="0"/>
    <n v="0"/>
    <n v="0"/>
    <m/>
    <n v="0.53333333333333333"/>
    <n v="0.5"/>
    <n v="7.6479999999999997"/>
    <n v="0"/>
    <n v="20"/>
    <s v="BASE DE DATOS"/>
    <m/>
  </r>
  <r>
    <s v="20"/>
    <x v="4"/>
    <s v="ELOR"/>
    <s v="33010793"/>
    <s v="33010793"/>
    <x v="0"/>
    <s v="WARTSILA 4"/>
    <s v="S"/>
    <n v="6.4"/>
    <n v="6"/>
    <n v="0"/>
    <n v="0"/>
    <n v="0"/>
    <n v="0"/>
    <n v="0"/>
    <n v="0"/>
    <n v="0"/>
    <m/>
    <x v="0"/>
    <s v="ELOR33010793WARTSILA 4EL"/>
    <s v="Electro Oriente S. A."/>
    <x v="5"/>
    <x v="5"/>
    <s v="C. T. Iqt.Diesel - Wartsila"/>
    <x v="20"/>
    <x v="0"/>
    <x v="0"/>
    <x v="10"/>
    <x v="0"/>
    <s v="Instalado"/>
    <s v="Operativo"/>
    <s v="Distribuidora"/>
    <x v="0"/>
    <x v="0"/>
    <x v="0"/>
    <x v="0"/>
    <s v="Estatal"/>
    <s v="LORETO"/>
    <s v="LORETO"/>
    <s v="MAYNAS"/>
    <s v="IQUITOS"/>
    <n v="0"/>
    <x v="0"/>
    <n v="0"/>
    <x v="0"/>
    <n v="0"/>
    <x v="0"/>
    <x v="0"/>
    <n v="0"/>
    <n v="0"/>
    <m/>
    <n v="0.53333333333333333"/>
    <n v="0.5"/>
    <n v="7.6479999999999997"/>
    <n v="0"/>
    <n v="20"/>
    <s v="BASE DE DATOS"/>
    <m/>
  </r>
  <r>
    <s v="20"/>
    <x v="4"/>
    <s v="ELOR"/>
    <s v="33010793"/>
    <s v="33010793"/>
    <x v="0"/>
    <s v="WARTSILA 5"/>
    <s v="S"/>
    <n v="8.1"/>
    <n v="7.8"/>
    <n v="0"/>
    <n v="0"/>
    <n v="0"/>
    <n v="0"/>
    <n v="0"/>
    <n v="0"/>
    <n v="0"/>
    <m/>
    <x v="0"/>
    <s v="ELOR33010793WARTSILA 5EL"/>
    <s v="Electro Oriente S. A."/>
    <x v="5"/>
    <x v="5"/>
    <s v="C. T. Iqt.Diesel - Wartsila"/>
    <x v="20"/>
    <x v="0"/>
    <x v="0"/>
    <x v="54"/>
    <x v="0"/>
    <s v="Instalado"/>
    <s v="Operativo"/>
    <s v="Distribuidora"/>
    <x v="0"/>
    <x v="0"/>
    <x v="0"/>
    <x v="0"/>
    <s v="Estatal"/>
    <s v="LORETO"/>
    <s v="LORETO"/>
    <s v="MAYNAS"/>
    <s v="IQUITOS"/>
    <n v="0"/>
    <x v="2"/>
    <n v="0"/>
    <x v="0"/>
    <n v="0"/>
    <x v="0"/>
    <x v="0"/>
    <n v="0"/>
    <n v="0"/>
    <m/>
    <n v="0.67499999999999993"/>
    <n v="0.65"/>
    <n v="7.6479999999999997"/>
    <n v="0"/>
    <n v="20"/>
    <s v="BASE DE DATOS"/>
    <m/>
  </r>
  <r>
    <s v="20"/>
    <x v="4"/>
    <s v="ELOR"/>
    <s v="33010793"/>
    <s v="33010793"/>
    <x v="0"/>
    <s v="WARTSILA 6"/>
    <s v="S"/>
    <n v="8.1"/>
    <n v="7.8"/>
    <n v="0"/>
    <n v="0"/>
    <n v="0"/>
    <n v="0"/>
    <n v="0"/>
    <n v="0"/>
    <n v="0"/>
    <m/>
    <x v="0"/>
    <s v="ELOR33010793WARTSILA 6EL"/>
    <s v="Electro Oriente S. A."/>
    <x v="5"/>
    <x v="5"/>
    <s v="C. T. Iqt.Diesel - Wartsila"/>
    <x v="20"/>
    <x v="0"/>
    <x v="0"/>
    <x v="55"/>
    <x v="0"/>
    <s v="Instalado"/>
    <s v="Operativo"/>
    <s v="Distribuidora"/>
    <x v="0"/>
    <x v="0"/>
    <x v="0"/>
    <x v="0"/>
    <s v="Estatal"/>
    <s v="LORETO"/>
    <s v="LORETO"/>
    <s v="MAYNAS"/>
    <s v="IQUITOS"/>
    <n v="0"/>
    <x v="2"/>
    <n v="0"/>
    <x v="0"/>
    <n v="0"/>
    <x v="0"/>
    <x v="0"/>
    <n v="0"/>
    <n v="0"/>
    <m/>
    <n v="0.67499999999999993"/>
    <n v="0.65"/>
    <n v="7.6479999999999997"/>
    <n v="0"/>
    <n v="20"/>
    <s v="BASE DE DATOS"/>
    <m/>
  </r>
  <r>
    <s v="20"/>
    <x v="4"/>
    <s v="ELOR"/>
    <s v="33010793"/>
    <s v="33010793"/>
    <x v="0"/>
    <s v="WARTSILA 7"/>
    <s v="S"/>
    <n v="8.1"/>
    <n v="7.8"/>
    <n v="0"/>
    <n v="0"/>
    <n v="0"/>
    <n v="0"/>
    <n v="0"/>
    <n v="0"/>
    <n v="0"/>
    <m/>
    <x v="0"/>
    <s v="ELOR33010793WARTSILA 7EL"/>
    <s v="Electro Oriente S. A."/>
    <x v="5"/>
    <x v="5"/>
    <s v="C. T. Iqt.Diesel - Wartsila"/>
    <x v="20"/>
    <x v="0"/>
    <x v="0"/>
    <x v="56"/>
    <x v="0"/>
    <s v="Instalado"/>
    <s v="Operativo"/>
    <s v="Distribuidora"/>
    <x v="0"/>
    <x v="0"/>
    <x v="0"/>
    <x v="0"/>
    <s v="Estatal"/>
    <s v="LORETO"/>
    <s v="LORETO"/>
    <s v="MAYNAS"/>
    <s v="IQUITOS"/>
    <n v="0"/>
    <x v="2"/>
    <n v="0"/>
    <x v="0"/>
    <n v="0"/>
    <x v="0"/>
    <x v="0"/>
    <n v="0"/>
    <n v="0"/>
    <m/>
    <n v="0.67499999999999993"/>
    <n v="0.65"/>
    <n v="7.6479999999999997"/>
    <n v="0"/>
    <n v="20"/>
    <s v="BASE DE DATOS"/>
    <m/>
  </r>
  <r>
    <s v="20"/>
    <x v="4"/>
    <s v="ELOR"/>
    <s v="33010793"/>
    <s v="33010793"/>
    <x v="0"/>
    <s v="CAT-16CM32"/>
    <s v="S"/>
    <n v="7.4"/>
    <n v="6.5"/>
    <n v="0"/>
    <n v="0"/>
    <n v="0"/>
    <n v="31"/>
    <n v="0"/>
    <n v="0"/>
    <n v="0"/>
    <m/>
    <x v="0"/>
    <s v="ELOR33010793CAT-16CM32EL"/>
    <s v="Electro Oriente S. A."/>
    <x v="5"/>
    <x v="5"/>
    <s v="C. T. Iqt.Diesel - Wartsila"/>
    <x v="20"/>
    <x v="0"/>
    <x v="0"/>
    <x v="57"/>
    <x v="0"/>
    <s v="Instalado"/>
    <s v="Operativo"/>
    <s v="Distribuidora"/>
    <x v="0"/>
    <x v="0"/>
    <x v="0"/>
    <x v="0"/>
    <s v="Estatal"/>
    <s v="LORETO"/>
    <s v="LORETO"/>
    <s v="MAYNAS"/>
    <s v="IQUITOS"/>
    <n v="0"/>
    <x v="0"/>
    <n v="0"/>
    <x v="0"/>
    <n v="0"/>
    <x v="0"/>
    <x v="0"/>
    <n v="0"/>
    <n v="0"/>
    <m/>
    <n v="0.6166666666666667"/>
    <n v="0.54166666666666663"/>
    <n v="7.6479999999999997"/>
    <n v="0"/>
    <n v="20"/>
    <s v="BASE DE DATOS"/>
    <m/>
  </r>
  <r>
    <s v="20"/>
    <x v="4"/>
    <s v="ELOR"/>
    <s v="33010793"/>
    <s v="33010793"/>
    <x v="0"/>
    <s v="CAT.1-16CM32C"/>
    <s v="N"/>
    <n v="7.5179999999999998"/>
    <n v="0"/>
    <n v="0"/>
    <n v="0"/>
    <n v="0"/>
    <n v="0"/>
    <n v="0"/>
    <n v="0"/>
    <n v="0"/>
    <m/>
    <x v="0"/>
    <s v="ELOR33010793CAT.1-16CM32CEL"/>
    <s v="Electro Oriente S. A."/>
    <x v="5"/>
    <x v="5"/>
    <s v="C. T. Iqt.Diesel - Wartsila"/>
    <x v="20"/>
    <x v="0"/>
    <x v="0"/>
    <x v="58"/>
    <x v="0"/>
    <s v="Instalado"/>
    <s v="Inoperativo"/>
    <s v="Distribuidora"/>
    <x v="0"/>
    <x v="0"/>
    <x v="0"/>
    <x v="0"/>
    <s v="Estatal"/>
    <s v="LORETO"/>
    <s v="LORETO"/>
    <s v="MAYNAS"/>
    <s v="IQUITOS"/>
    <n v="0"/>
    <x v="0"/>
    <n v="0"/>
    <x v="0"/>
    <n v="0"/>
    <x v="0"/>
    <x v="0"/>
    <n v="0"/>
    <n v="0"/>
    <m/>
    <n v="0.62649999999999995"/>
    <n v="0"/>
    <n v="7.6479999999999997"/>
    <n v="0"/>
    <n v="20"/>
    <s v="BASE DE DATOS"/>
    <m/>
  </r>
  <r>
    <s v="20"/>
    <x v="4"/>
    <s v="ELOR"/>
    <s v="33010793"/>
    <s v="33010793"/>
    <x v="0"/>
    <s v="CAT.2-16CM32C"/>
    <s v="N"/>
    <n v="7.5179999999999998"/>
    <n v="0"/>
    <n v="0"/>
    <n v="0"/>
    <n v="0"/>
    <n v="0"/>
    <n v="0"/>
    <n v="0"/>
    <n v="0"/>
    <m/>
    <x v="0"/>
    <s v="ELOR33010793CAT.2-16CM32CEL"/>
    <s v="Electro Oriente S. A."/>
    <x v="5"/>
    <x v="5"/>
    <s v="C. T. Iqt.Diesel - Wartsila"/>
    <x v="20"/>
    <x v="0"/>
    <x v="0"/>
    <x v="59"/>
    <x v="0"/>
    <s v="Instalado"/>
    <s v="Inoperativo"/>
    <s v="Distribuidora"/>
    <x v="0"/>
    <x v="0"/>
    <x v="0"/>
    <x v="0"/>
    <s v="Estatal"/>
    <s v="LORETO"/>
    <s v="LORETO"/>
    <s v="MAYNAS"/>
    <s v="IQUITOS"/>
    <n v="0"/>
    <x v="0"/>
    <n v="0"/>
    <x v="0"/>
    <n v="0"/>
    <x v="0"/>
    <x v="0"/>
    <n v="0"/>
    <n v="0"/>
    <m/>
    <n v="0.62649999999999995"/>
    <n v="0"/>
    <n v="7.6479999999999997"/>
    <n v="0"/>
    <n v="20"/>
    <s v="BASE DE DATOS"/>
    <m/>
  </r>
  <r>
    <s v="20"/>
    <x v="4"/>
    <s v="ELOR"/>
    <s v="43095199"/>
    <s v="43095199"/>
    <x v="0"/>
    <s v="CKD 6S150PV"/>
    <s v="N"/>
    <n v="0.2"/>
    <n v="0"/>
    <n v="0"/>
    <n v="0"/>
    <n v="0"/>
    <n v="0"/>
    <n v="0"/>
    <n v="0"/>
    <n v="0"/>
    <m/>
    <x v="1"/>
    <s v="ELOR43095199CKD 6S150PVEL"/>
    <s v="Electro Oriente S. A."/>
    <x v="5"/>
    <x v="5"/>
    <s v="C. T. Pevas"/>
    <x v="21"/>
    <x v="0"/>
    <x v="0"/>
    <x v="60"/>
    <x v="0"/>
    <s v="Instalado"/>
    <s v="Inoperativo"/>
    <s v="Distribuidora"/>
    <x v="0"/>
    <x v="0"/>
    <x v="0"/>
    <x v="0"/>
    <s v="Estatal"/>
    <s v="LORETO"/>
    <s v="LORETO"/>
    <s v="MRCAL. R. CASTILLA"/>
    <s v="PEVAS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4"/>
    <s v="ELOR"/>
    <s v="43095199"/>
    <s v="43095199"/>
    <x v="0"/>
    <s v="Volvo TD-70G N§1"/>
    <s v="N"/>
    <n v="0.1"/>
    <n v="0"/>
    <n v="0"/>
    <n v="0"/>
    <n v="0"/>
    <n v="0"/>
    <n v="0"/>
    <n v="0"/>
    <n v="0"/>
    <m/>
    <x v="1"/>
    <s v="ELOR43095199Volvo TD-70G N§1EL"/>
    <s v="Electro Oriente S. A."/>
    <x v="5"/>
    <x v="5"/>
    <s v="C. T. Pevas"/>
    <x v="21"/>
    <x v="0"/>
    <x v="0"/>
    <x v="61"/>
    <x v="0"/>
    <s v="Instalado"/>
    <n v="0"/>
    <s v="Distribuidora"/>
    <x v="0"/>
    <x v="0"/>
    <x v="0"/>
    <x v="0"/>
    <s v="Estatal"/>
    <s v="LORETO"/>
    <s v="LORETO"/>
    <s v="MRCAL. R. CASTILLA"/>
    <s v="PEVAS"/>
    <n v="0"/>
    <x v="0"/>
    <n v="0"/>
    <x v="0"/>
    <n v="0"/>
    <x v="0"/>
    <x v="0"/>
    <n v="0"/>
    <n v="0"/>
    <m/>
    <s v="-"/>
    <s v="-"/>
    <e v="#N/A"/>
    <n v="0"/>
    <n v="20"/>
    <s v="BASE DE DATOS"/>
    <m/>
  </r>
  <r>
    <s v="20"/>
    <x v="4"/>
    <s v="ELOR"/>
    <s v="43095999"/>
    <s v="43095999"/>
    <x v="0"/>
    <s v="CKD DAT-120"/>
    <s v="N"/>
    <n v="0.1"/>
    <n v="0"/>
    <n v="0"/>
    <n v="0"/>
    <n v="0"/>
    <n v="0"/>
    <n v="0"/>
    <n v="0"/>
    <n v="0"/>
    <m/>
    <x v="1"/>
    <s v="ELOR43095999CKD DAT-120EL"/>
    <s v="Electro Oriente S. A."/>
    <x v="5"/>
    <x v="5"/>
    <s v="C. T. Jenaro Herrera"/>
    <x v="22"/>
    <x v="0"/>
    <x v="0"/>
    <x v="62"/>
    <x v="0"/>
    <s v="Instalado"/>
    <s v="Inoperativo"/>
    <s v="Distribuidora"/>
    <x v="0"/>
    <x v="0"/>
    <x v="0"/>
    <x v="0"/>
    <s v="Estatal"/>
    <s v="LORETO"/>
    <s v="LORETO"/>
    <s v="REQUENA"/>
    <s v="SAPUEN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4"/>
    <s v="ELOR"/>
    <s v="43095999"/>
    <s v="43095999"/>
    <x v="0"/>
    <s v="Cat. D-3306"/>
    <s v="N"/>
    <n v="0.13500000000000001"/>
    <n v="0"/>
    <n v="0"/>
    <n v="0"/>
    <n v="0"/>
    <n v="0"/>
    <n v="0"/>
    <n v="0"/>
    <n v="0"/>
    <m/>
    <x v="1"/>
    <s v="ELOR43095999Cat. D-3306EL"/>
    <s v="Electro Oriente S. A."/>
    <x v="5"/>
    <x v="5"/>
    <s v="C. T. Jenaro Herrera"/>
    <x v="22"/>
    <x v="0"/>
    <x v="0"/>
    <x v="63"/>
    <x v="0"/>
    <s v="Instalado"/>
    <s v="Inoperativo"/>
    <s v="Distribuidora"/>
    <x v="0"/>
    <x v="0"/>
    <x v="0"/>
    <x v="0"/>
    <s v="Estatal"/>
    <s v="LORETO"/>
    <s v="LORETO"/>
    <s v="REQUENA"/>
    <s v="SAPUEN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4"/>
    <s v="ELOR"/>
    <s v="43094799"/>
    <s v="43094799"/>
    <x v="0"/>
    <s v="CKD"/>
    <s v="N"/>
    <n v="0.1"/>
    <n v="0"/>
    <n v="0"/>
    <n v="0"/>
    <n v="0"/>
    <n v="0"/>
    <n v="0"/>
    <n v="0"/>
    <n v="0"/>
    <m/>
    <x v="1"/>
    <s v="ELOR43094799CKDEL"/>
    <s v="Electro Oriente S. A."/>
    <x v="5"/>
    <x v="5"/>
    <s v="C. T. Santa Clotilde"/>
    <x v="23"/>
    <x v="0"/>
    <x v="0"/>
    <x v="30"/>
    <x v="0"/>
    <s v="Instalado"/>
    <s v="Inoperativo"/>
    <s v="Distribuidora"/>
    <x v="0"/>
    <x v="0"/>
    <x v="0"/>
    <x v="0"/>
    <s v="Estatal"/>
    <s v="LORETO"/>
    <s v="LORETO"/>
    <s v="MAYNAS"/>
    <s v="NAPO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4"/>
    <s v="ELOR"/>
    <s v="43094799"/>
    <s v="43094799"/>
    <x v="0"/>
    <s v="Cat."/>
    <s v="N"/>
    <n v="0.22500000000000001"/>
    <n v="0"/>
    <n v="0"/>
    <n v="0"/>
    <n v="0"/>
    <n v="0"/>
    <n v="0"/>
    <n v="0"/>
    <n v="0"/>
    <m/>
    <x v="1"/>
    <s v="ELOR43094799Cat.EL"/>
    <s v="Electro Oriente S. A."/>
    <x v="5"/>
    <x v="5"/>
    <s v="C. T. Santa Clotilde"/>
    <x v="23"/>
    <x v="0"/>
    <x v="0"/>
    <x v="64"/>
    <x v="0"/>
    <s v="Instalado"/>
    <s v="Inoperativo"/>
    <s v="Distribuidora"/>
    <x v="0"/>
    <x v="0"/>
    <x v="0"/>
    <x v="0"/>
    <s v="Estatal"/>
    <s v="LORETO"/>
    <s v="LORETO"/>
    <s v="MAYNAS"/>
    <s v="NAPO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4"/>
    <s v="ELOR"/>
    <s v="43095399"/>
    <s v="43095399"/>
    <x v="0"/>
    <s v="CKD"/>
    <s v="N"/>
    <n v="0.1"/>
    <n v="0"/>
    <n v="0"/>
    <n v="0"/>
    <n v="0"/>
    <n v="0"/>
    <n v="0"/>
    <n v="0"/>
    <n v="0"/>
    <m/>
    <x v="1"/>
    <s v="ELOR43095399CKDEL"/>
    <s v="Electro Oriente S. A."/>
    <x v="5"/>
    <x v="5"/>
    <s v="C. T. San Pablo"/>
    <x v="24"/>
    <x v="0"/>
    <x v="0"/>
    <x v="30"/>
    <x v="0"/>
    <s v="Instalado"/>
    <s v="Inoperativo"/>
    <s v="Distribuidora"/>
    <x v="0"/>
    <x v="0"/>
    <x v="0"/>
    <x v="0"/>
    <s v="Estatal"/>
    <s v="LORETO"/>
    <s v="LORETO"/>
    <s v="MRCAL. R. CASTILLA"/>
    <s v="RAMON CASTILL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4"/>
    <s v="ELOR"/>
    <s v="43095399"/>
    <s v="43095399"/>
    <x v="0"/>
    <s v="Cat."/>
    <s v="N"/>
    <n v="0.09"/>
    <n v="0"/>
    <n v="0"/>
    <n v="0"/>
    <n v="0"/>
    <n v="0"/>
    <n v="0"/>
    <n v="0"/>
    <n v="0"/>
    <m/>
    <x v="1"/>
    <s v="ELOR43095399Cat.EL"/>
    <s v="Electro Oriente S. A."/>
    <x v="5"/>
    <x v="5"/>
    <s v="C. T. San Pablo"/>
    <x v="24"/>
    <x v="0"/>
    <x v="0"/>
    <x v="64"/>
    <x v="0"/>
    <s v="Instalado"/>
    <s v="Inoperativo"/>
    <s v="Distribuidora"/>
    <x v="0"/>
    <x v="0"/>
    <x v="0"/>
    <x v="0"/>
    <s v="Estatal"/>
    <s v="LORETO"/>
    <s v="LORETO"/>
    <s v="MRCAL. R. CASTILLA"/>
    <s v="RAMON CASTILL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4"/>
    <s v="ELOR"/>
    <s v="43095599"/>
    <s v="43095599"/>
    <x v="0"/>
    <s v="CKD"/>
    <s v="N"/>
    <n v="0.1"/>
    <n v="0"/>
    <n v="0"/>
    <n v="0"/>
    <n v="0"/>
    <n v="0"/>
    <n v="0"/>
    <n v="0"/>
    <n v="0"/>
    <m/>
    <x v="1"/>
    <s v="ELOR43095599CKDEL"/>
    <s v="Electro Oriente S. A."/>
    <x v="5"/>
    <x v="5"/>
    <s v="C. T. Tamanco Viejo"/>
    <x v="25"/>
    <x v="0"/>
    <x v="0"/>
    <x v="30"/>
    <x v="0"/>
    <s v="Instalado"/>
    <s v="Inoperativo"/>
    <s v="Distribuidora"/>
    <x v="0"/>
    <x v="0"/>
    <x v="0"/>
    <x v="0"/>
    <s v="Estatal"/>
    <s v="LORETO"/>
    <s v="LORETO"/>
    <s v="REQUENA"/>
    <s v="EMILIO SAN MARTIN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4"/>
    <s v="ELOR"/>
    <s v="43095599"/>
    <s v="43095599"/>
    <x v="0"/>
    <s v="Perkins"/>
    <s v="N"/>
    <n v="7.4999999999999997E-2"/>
    <n v="0"/>
    <n v="0"/>
    <n v="0"/>
    <n v="0"/>
    <n v="0"/>
    <n v="0"/>
    <n v="0"/>
    <n v="0"/>
    <m/>
    <x v="1"/>
    <s v="ELOR43095599PerkinsEL"/>
    <s v="Electro Oriente S. A."/>
    <x v="5"/>
    <x v="5"/>
    <s v="C. T. Tamanco Viejo"/>
    <x v="25"/>
    <x v="0"/>
    <x v="0"/>
    <x v="12"/>
    <x v="0"/>
    <s v="Instalado"/>
    <s v="Inoperativo"/>
    <s v="Distribuidora"/>
    <x v="0"/>
    <x v="0"/>
    <x v="0"/>
    <x v="0"/>
    <s v="Estatal"/>
    <s v="LORETO"/>
    <s v="LORETO"/>
    <s v="REQUENA"/>
    <s v="EMILIO SAN MARTIN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4"/>
    <s v="ELOR"/>
    <s v="43095699"/>
    <s v="43095699"/>
    <x v="0"/>
    <s v="CKD"/>
    <s v="N"/>
    <n v="0.1"/>
    <n v="0"/>
    <n v="0"/>
    <n v="0"/>
    <n v="0"/>
    <n v="0"/>
    <n v="0"/>
    <n v="0"/>
    <n v="0"/>
    <m/>
    <x v="1"/>
    <s v="ELOR43095699CKDEL"/>
    <s v="Electro Oriente S. A."/>
    <x v="5"/>
    <x v="5"/>
    <s v="C. T. San Roque de Maquia"/>
    <x v="26"/>
    <x v="0"/>
    <x v="0"/>
    <x v="30"/>
    <x v="0"/>
    <s v="Instalado"/>
    <s v="Inoperativo"/>
    <s v="Distribuidora"/>
    <x v="0"/>
    <x v="0"/>
    <x v="0"/>
    <x v="0"/>
    <s v="Estatal"/>
    <s v="LORETO"/>
    <s v="LORETO"/>
    <s v="REQUENA"/>
    <s v="MAQUI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4"/>
    <s v="ELOR"/>
    <s v="43095699"/>
    <s v="43095699"/>
    <x v="0"/>
    <s v="Perkins"/>
    <s v="N"/>
    <n v="0.09"/>
    <n v="0"/>
    <n v="0"/>
    <n v="0"/>
    <n v="0"/>
    <n v="0"/>
    <n v="0"/>
    <n v="0"/>
    <n v="0"/>
    <m/>
    <x v="1"/>
    <s v="ELOR43095699PerkinsEL"/>
    <s v="Electro Oriente S. A."/>
    <x v="5"/>
    <x v="5"/>
    <s v="C. T. San Roque de Maquia"/>
    <x v="26"/>
    <x v="0"/>
    <x v="0"/>
    <x v="12"/>
    <x v="0"/>
    <s v="Instalado"/>
    <s v="Inoperativo"/>
    <s v="Distribuidora"/>
    <x v="0"/>
    <x v="0"/>
    <x v="0"/>
    <x v="0"/>
    <s v="Estatal"/>
    <s v="LORETO"/>
    <s v="LORETO"/>
    <s v="REQUENA"/>
    <s v="MAQUI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4"/>
    <s v="ELOR"/>
    <s v="43094999"/>
    <s v="43094999"/>
    <x v="0"/>
    <s v="CKD MODASA"/>
    <s v="N"/>
    <n v="3.5000000000000003E-2"/>
    <n v="0"/>
    <n v="0"/>
    <n v="0"/>
    <n v="0"/>
    <n v="0"/>
    <n v="0"/>
    <n v="0"/>
    <n v="0"/>
    <m/>
    <x v="1"/>
    <s v="ELOR43094999CKD MODASAEL"/>
    <s v="Electro Oriente S. A."/>
    <x v="5"/>
    <x v="5"/>
    <s v="C. T. Cabo Pantoja"/>
    <x v="27"/>
    <x v="0"/>
    <x v="0"/>
    <x v="65"/>
    <x v="0"/>
    <s v="Instalado"/>
    <s v="Inoperativo"/>
    <s v="Distribuidora"/>
    <x v="0"/>
    <x v="0"/>
    <x v="0"/>
    <x v="0"/>
    <s v="Estatal"/>
    <s v="LORETO"/>
    <s v="LORETO"/>
    <s v="MAYNAS"/>
    <s v="TORRES CAUSANO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4"/>
    <s v="ELOR"/>
    <s v="43095799"/>
    <s v="43095799"/>
    <x v="0"/>
    <s v="CKD"/>
    <s v="N"/>
    <n v="0.1"/>
    <n v="0"/>
    <n v="0"/>
    <n v="0"/>
    <n v="0"/>
    <n v="0"/>
    <n v="0"/>
    <n v="0"/>
    <n v="0"/>
    <m/>
    <x v="1"/>
    <s v="ELOR43095799CKDEL"/>
    <s v="Electro Oriente S. A."/>
    <x v="5"/>
    <x v="5"/>
    <s v="C. T. Bagazan"/>
    <x v="28"/>
    <x v="0"/>
    <x v="0"/>
    <x v="30"/>
    <x v="0"/>
    <s v="Instalado"/>
    <s v="Inoperativo"/>
    <s v="Distribuidora"/>
    <x v="0"/>
    <x v="0"/>
    <x v="0"/>
    <x v="0"/>
    <s v="Estatal"/>
    <s v="LORETO"/>
    <s v="LORETO"/>
    <s v="REQUENA"/>
    <s v="SAPUEN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4"/>
    <s v="ELOR"/>
    <s v="43095799"/>
    <s v="43095799"/>
    <x v="0"/>
    <s v="Perkins"/>
    <s v="N"/>
    <n v="7.4999999999999997E-2"/>
    <n v="0"/>
    <n v="0"/>
    <n v="0"/>
    <n v="0"/>
    <n v="0"/>
    <n v="0"/>
    <n v="0"/>
    <n v="0"/>
    <m/>
    <x v="1"/>
    <s v="ELOR43095799PerkinsEL"/>
    <s v="Electro Oriente S. A."/>
    <x v="5"/>
    <x v="5"/>
    <s v="C. T. Bagazan"/>
    <x v="28"/>
    <x v="0"/>
    <x v="0"/>
    <x v="12"/>
    <x v="0"/>
    <s v="Instalado"/>
    <s v="Inoperativo"/>
    <s v="Distribuidora"/>
    <x v="0"/>
    <x v="0"/>
    <x v="0"/>
    <x v="0"/>
    <s v="Estatal"/>
    <s v="LORETO"/>
    <s v="LORETO"/>
    <s v="REQUENA"/>
    <s v="SAPUEN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4"/>
    <s v="ELOR"/>
    <s v="43095899"/>
    <s v="43095899"/>
    <x v="0"/>
    <s v="MODASA"/>
    <s v="N"/>
    <n v="3.5000000000000003E-2"/>
    <n v="0"/>
    <n v="0"/>
    <n v="0"/>
    <n v="0"/>
    <n v="0"/>
    <n v="0"/>
    <n v="0"/>
    <n v="0"/>
    <m/>
    <x v="1"/>
    <s v="ELOR43095899MODASAEL"/>
    <s v="Electro Oriente S. A."/>
    <x v="5"/>
    <x v="5"/>
    <s v="C. T. Sapuena"/>
    <x v="29"/>
    <x v="0"/>
    <x v="0"/>
    <x v="66"/>
    <x v="0"/>
    <s v="Instalado"/>
    <s v="Inoperativo"/>
    <s v="Distribuidora"/>
    <x v="0"/>
    <x v="0"/>
    <x v="0"/>
    <x v="0"/>
    <s v="Estatal"/>
    <s v="LORETO"/>
    <s v="LORETO"/>
    <s v="REQUENA"/>
    <s v="SAPUEN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4"/>
    <s v="ELOR"/>
    <s v="43094899"/>
    <s v="43094899"/>
    <x v="0"/>
    <s v="MODASA"/>
    <s v="N"/>
    <n v="3.5000000000000003E-2"/>
    <n v="0"/>
    <n v="0"/>
    <n v="0"/>
    <n v="0"/>
    <n v="0"/>
    <n v="0"/>
    <n v="0"/>
    <n v="0"/>
    <m/>
    <x v="1"/>
    <s v="ELOR43094899MODASAEL"/>
    <s v="Electro Oriente S. A."/>
    <x v="5"/>
    <x v="5"/>
    <s v="C. T. El Alamo"/>
    <x v="30"/>
    <x v="0"/>
    <x v="0"/>
    <x v="66"/>
    <x v="0"/>
    <s v="Instalado"/>
    <s v="Inoperativo"/>
    <s v="Distribuidora"/>
    <x v="0"/>
    <x v="0"/>
    <x v="0"/>
    <x v="0"/>
    <s v="Estatal"/>
    <s v="LORETO"/>
    <s v="LORETO"/>
    <s v="MAYNAS"/>
    <s v="PUTUMAYU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4"/>
    <s v="ELOR"/>
    <s v="43096199"/>
    <s v="43096199"/>
    <x v="0"/>
    <s v="CKD DAT 120"/>
    <s v="N"/>
    <n v="0.1"/>
    <n v="0"/>
    <n v="0"/>
    <n v="0"/>
    <n v="0"/>
    <n v="0"/>
    <n v="0"/>
    <n v="0"/>
    <n v="0"/>
    <m/>
    <x v="1"/>
    <s v="ELOR43096199CKD DAT 120EL"/>
    <s v="Electro Oriente S. A."/>
    <x v="5"/>
    <x v="5"/>
    <s v="C. T. Inahuaya"/>
    <x v="31"/>
    <x v="0"/>
    <x v="0"/>
    <x v="67"/>
    <x v="0"/>
    <s v="Instalado"/>
    <s v="Inoperativo"/>
    <s v="Distribuidora"/>
    <x v="0"/>
    <x v="0"/>
    <x v="0"/>
    <x v="0"/>
    <s v="Estatal"/>
    <s v="LORETO"/>
    <s v="LORETO"/>
    <s v="UCAYALI"/>
    <s v="INAHUAY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4"/>
    <s v="ELOR"/>
    <s v="43096299"/>
    <s v="43096299"/>
    <x v="0"/>
    <s v="CKD"/>
    <s v="N"/>
    <n v="0.1"/>
    <n v="0"/>
    <n v="0"/>
    <n v="0"/>
    <n v="0"/>
    <n v="0"/>
    <n v="0"/>
    <n v="0"/>
    <n v="0"/>
    <m/>
    <x v="1"/>
    <s v="ELOR43096299CKDEL"/>
    <s v="Electro Oriente S. A."/>
    <x v="5"/>
    <x v="5"/>
    <s v="C. T. Pampa Hermosa"/>
    <x v="32"/>
    <x v="0"/>
    <x v="0"/>
    <x v="30"/>
    <x v="0"/>
    <s v="Instalado"/>
    <s v="Inoperativo"/>
    <s v="Distribuidora"/>
    <x v="0"/>
    <x v="0"/>
    <x v="0"/>
    <x v="0"/>
    <s v="Estatal"/>
    <s v="LORETO"/>
    <s v="LORETO"/>
    <s v="UCAYALI"/>
    <s v="PAMPA HERMOS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4"/>
    <s v="ELOR"/>
    <s v="43095099"/>
    <s v="43095099"/>
    <x v="0"/>
    <s v="Perkins M. 4-326-I"/>
    <s v="N"/>
    <n v="3.5000000000000003E-2"/>
    <n v="0"/>
    <n v="0"/>
    <n v="0"/>
    <n v="0"/>
    <n v="0"/>
    <n v="0"/>
    <n v="0"/>
    <n v="0"/>
    <m/>
    <x v="1"/>
    <s v="ELOR43095099Perkins M. 4-326-IEL"/>
    <s v="Electro Oriente S. A."/>
    <x v="5"/>
    <x v="5"/>
    <s v="C. T. El Porvenir"/>
    <x v="34"/>
    <x v="0"/>
    <x v="0"/>
    <x v="68"/>
    <x v="0"/>
    <s v="Instalado"/>
    <s v="Inoperativo"/>
    <s v="Distribuidora"/>
    <x v="0"/>
    <x v="0"/>
    <x v="0"/>
    <x v="0"/>
    <s v="Estatal"/>
    <s v="LORETO"/>
    <s v="LORETO"/>
    <s v="MAYNAS"/>
    <s v="FERNANDO LORES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4"/>
    <s v="ELOR"/>
    <s v="43095499"/>
    <s v="43095499"/>
    <x v="0"/>
    <s v="Volvo TD 100"/>
    <s v="N"/>
    <n v="0.15"/>
    <n v="0"/>
    <n v="0"/>
    <n v="0"/>
    <n v="0"/>
    <n v="0"/>
    <n v="0"/>
    <n v="0"/>
    <n v="0"/>
    <m/>
    <x v="1"/>
    <s v="ELOR43095499Volvo TD 100EL"/>
    <s v="Electro Oriente S. A."/>
    <x v="5"/>
    <x v="5"/>
    <s v="C. T. Flor de Punga"/>
    <x v="35"/>
    <x v="0"/>
    <x v="0"/>
    <x v="34"/>
    <x v="0"/>
    <s v="Instalado"/>
    <s v="Inoperativo"/>
    <s v="Distribuidora"/>
    <x v="0"/>
    <x v="0"/>
    <x v="0"/>
    <x v="0"/>
    <s v="Estatal"/>
    <s v="LORETO"/>
    <s v="LORETO"/>
    <s v="REQUENA"/>
    <s v="CAPELLO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4"/>
    <s v="ELOR"/>
    <s v="43096099"/>
    <s v="43096099"/>
    <x v="0"/>
    <s v="Volvo TD 100"/>
    <s v="N"/>
    <n v="0.15"/>
    <n v="0"/>
    <n v="0"/>
    <n v="0"/>
    <n v="0"/>
    <n v="0"/>
    <n v="0"/>
    <n v="0"/>
    <n v="0"/>
    <m/>
    <x v="1"/>
    <s v="ELOR43096099Volvo TD 100EL"/>
    <s v="Electro Oriente S. A."/>
    <x v="5"/>
    <x v="5"/>
    <s v="C. T. Colonia Angamos"/>
    <x v="36"/>
    <x v="0"/>
    <x v="0"/>
    <x v="34"/>
    <x v="0"/>
    <s v="Instalado"/>
    <s v="Inoperativo"/>
    <s v="Distribuidora"/>
    <x v="0"/>
    <x v="0"/>
    <x v="0"/>
    <x v="0"/>
    <s v="Estatal"/>
    <s v="LORETO"/>
    <s v="LORETO"/>
    <s v="REQUENA"/>
    <s v="YAQUERAN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4"/>
    <s v="ELOR"/>
    <s v="00000000"/>
    <s v="00000000"/>
    <x v="0"/>
    <s v="Cat. 3512 Dito"/>
    <s v="S"/>
    <n v="0.5"/>
    <n v="0.4"/>
    <n v="53.44"/>
    <n v="81.12"/>
    <n v="134.56"/>
    <n v="15"/>
    <n v="498"/>
    <n v="0"/>
    <n v="150"/>
    <m/>
    <x v="0"/>
    <s v="ELOR00000000Cat. 3512 DitoEL"/>
    <s v="Electro Oriente S. A."/>
    <x v="5"/>
    <x v="5"/>
    <s v="C. T. Caballococha"/>
    <x v="37"/>
    <x v="0"/>
    <x v="0"/>
    <x v="69"/>
    <x v="0"/>
    <s v="Instalado"/>
    <s v="Operativo"/>
    <s v="Distribuidora"/>
    <x v="0"/>
    <x v="0"/>
    <x v="0"/>
    <x v="0"/>
    <s v="Estatal"/>
    <s v="LORETO"/>
    <s v="LORETO"/>
    <s v="RAMÓN CASTILLA"/>
    <s v="RAMÓN CASTILLA"/>
    <n v="0"/>
    <x v="0"/>
    <n v="0"/>
    <x v="0"/>
    <n v="0"/>
    <x v="0"/>
    <x v="0"/>
    <n v="134.56"/>
    <n v="0.13456000000000001"/>
    <m/>
    <n v="4.1666666666666664E-2"/>
    <n v="3.3333333333333333E-2"/>
    <n v="7.6479999999999997"/>
    <n v="0"/>
    <n v="20"/>
    <s v="BASE DE DATOS"/>
    <m/>
  </r>
  <r>
    <s v="20"/>
    <x v="4"/>
    <s v="ELOR"/>
    <s v="00000000"/>
    <s v="00000000"/>
    <x v="0"/>
    <s v="Cat 2. 3512 Dita"/>
    <s v="N"/>
    <n v="0.5"/>
    <n v="0"/>
    <n v="0"/>
    <n v="0"/>
    <n v="0"/>
    <n v="0"/>
    <n v="0"/>
    <n v="0"/>
    <n v="0"/>
    <m/>
    <x v="0"/>
    <s v="ELOR00000000Cat 2. 3512 DitaEL"/>
    <s v="Electro Oriente S. A."/>
    <x v="5"/>
    <x v="5"/>
    <s v="C. T. Caballococha"/>
    <x v="37"/>
    <x v="0"/>
    <x v="0"/>
    <x v="70"/>
    <x v="0"/>
    <s v="Instalado"/>
    <s v="Operativo"/>
    <s v="Distribuidora"/>
    <x v="0"/>
    <x v="0"/>
    <x v="0"/>
    <x v="0"/>
    <s v="Estatal"/>
    <s v="LORETO"/>
    <s v="LORETO"/>
    <s v="RAMÓN CASTILLA"/>
    <s v="RAMÓN CASTILLA"/>
    <n v="0"/>
    <x v="0"/>
    <n v="0"/>
    <x v="0"/>
    <n v="0"/>
    <x v="0"/>
    <x v="0"/>
    <n v="0"/>
    <n v="0"/>
    <m/>
    <n v="4.1666666666666664E-2"/>
    <n v="3.1666666666666669E-2"/>
    <n v="7.6479999999999997"/>
    <n v="0"/>
    <n v="20"/>
    <s v="BASE DE DATOS"/>
    <m/>
  </r>
  <r>
    <s v="20"/>
    <x v="4"/>
    <s v="ELOR"/>
    <s v="00000000"/>
    <s v="00000000"/>
    <x v="0"/>
    <s v="CUMMINS 3"/>
    <s v="N"/>
    <n v="0.6"/>
    <n v="0"/>
    <n v="0"/>
    <n v="0"/>
    <n v="0"/>
    <n v="0"/>
    <n v="0"/>
    <n v="0"/>
    <n v="0"/>
    <m/>
    <x v="0"/>
    <s v="ELOR00000000CUMMINS 3EL"/>
    <s v="Electro Oriente S. A."/>
    <x v="5"/>
    <x v="5"/>
    <s v="C. T. Caballococha"/>
    <x v="37"/>
    <x v="0"/>
    <x v="0"/>
    <x v="71"/>
    <x v="0"/>
    <s v="Instalado"/>
    <s v="Operativo"/>
    <s v="Distribuidora"/>
    <x v="0"/>
    <x v="0"/>
    <x v="0"/>
    <x v="0"/>
    <s v="Estatal"/>
    <s v="LORETO"/>
    <s v="LORETO"/>
    <s v="RAMÓN CASTILLA"/>
    <s v="RAMÓN CASTILLA"/>
    <n v="0"/>
    <x v="0"/>
    <n v="0"/>
    <x v="0"/>
    <n v="0"/>
    <x v="0"/>
    <x v="0"/>
    <n v="0"/>
    <n v="0"/>
    <m/>
    <n v="4.9999999999999996E-2"/>
    <n v="0.04"/>
    <n v="7.6479999999999997"/>
    <n v="0"/>
    <n v="20"/>
    <s v="BASE DE DATOS"/>
    <m/>
  </r>
  <r>
    <s v="20"/>
    <x v="4"/>
    <s v="ELOR"/>
    <s v="00000000"/>
    <s v="00000000"/>
    <x v="0"/>
    <s v="Cat.4-3412-16878"/>
    <s v="N"/>
    <n v="0.73399999999999999"/>
    <n v="0"/>
    <n v="0"/>
    <n v="0"/>
    <n v="0"/>
    <n v="0"/>
    <n v="0"/>
    <n v="0"/>
    <n v="0"/>
    <m/>
    <x v="0"/>
    <s v="ELOR00000000Cat.4-3412-16878EL"/>
    <s v="Electro Oriente S. A."/>
    <x v="5"/>
    <x v="5"/>
    <s v="C. T. Caballococha"/>
    <x v="37"/>
    <x v="0"/>
    <x v="0"/>
    <x v="72"/>
    <x v="0"/>
    <s v="Instalado"/>
    <s v="Operativo"/>
    <s v="Distribuidora"/>
    <x v="0"/>
    <x v="0"/>
    <x v="0"/>
    <x v="0"/>
    <s v="Estatal"/>
    <s v="LORETO"/>
    <s v="LORETO"/>
    <s v="RAMÓN CASTILLA"/>
    <s v="RAMÓN CASTILLA"/>
    <n v="0"/>
    <x v="0"/>
    <n v="0"/>
    <x v="0"/>
    <n v="0"/>
    <x v="0"/>
    <x v="0"/>
    <n v="0"/>
    <n v="0"/>
    <m/>
    <n v="6.1166666666666668E-2"/>
    <n v="4.1666666666666664E-2"/>
    <n v="7.6479999999999997"/>
    <n v="0"/>
    <n v="20"/>
    <s v="BASE DE DATOS"/>
    <m/>
  </r>
  <r>
    <s v="20"/>
    <x v="4"/>
    <s v="ELOR"/>
    <s v="00000000"/>
    <s v="00000000"/>
    <x v="0"/>
    <s v="MTU 1000"/>
    <s v="S"/>
    <n v="1"/>
    <n v="0.85"/>
    <n v="54.456000000000003"/>
    <n v="206.93100000000001"/>
    <n v="261.387"/>
    <n v="15"/>
    <n v="709"/>
    <n v="0"/>
    <n v="60"/>
    <m/>
    <x v="0"/>
    <s v="ELOR00000000MTU 1000EL"/>
    <s v="Electro Oriente S. A."/>
    <x v="5"/>
    <x v="5"/>
    <s v="C. T. Caballococha"/>
    <x v="37"/>
    <x v="0"/>
    <x v="0"/>
    <x v="73"/>
    <x v="0"/>
    <s v="Instalado"/>
    <s v="Operativo"/>
    <s v="Distribuidora"/>
    <x v="0"/>
    <x v="0"/>
    <x v="0"/>
    <x v="0"/>
    <s v="Estatal"/>
    <s v="LORETO"/>
    <s v="LORETO"/>
    <s v="RAMÓN CASTILLA"/>
    <s v="RAMÓN CASTILLA"/>
    <n v="0"/>
    <x v="0"/>
    <n v="0"/>
    <x v="0"/>
    <n v="0"/>
    <x v="0"/>
    <x v="0"/>
    <n v="261.387"/>
    <n v="0.26138699999999998"/>
    <m/>
    <n v="8.3333333333333329E-2"/>
    <n v="7.0833333333333331E-2"/>
    <n v="7.6479999999999997"/>
    <n v="0"/>
    <n v="20"/>
    <s v="BASE DE DATOS"/>
    <m/>
  </r>
  <r>
    <s v="20"/>
    <x v="4"/>
    <s v="ELOR"/>
    <s v="53026715"/>
    <s v="53026715"/>
    <x v="0"/>
    <s v="Cat.5-C15 7925"/>
    <s v="S"/>
    <n v="0.43"/>
    <n v="0.3"/>
    <n v="10.865"/>
    <n v="42.28"/>
    <n v="53.145000000000003"/>
    <n v="15"/>
    <n v="709"/>
    <n v="0"/>
    <n v="57"/>
    <m/>
    <x v="0"/>
    <s v="ELOR53026715Cat.5-C15 7925EL"/>
    <s v="Electro Oriente S. A."/>
    <x v="5"/>
    <x v="5"/>
    <s v="C.T. Isla Santa Rosa"/>
    <x v="38"/>
    <x v="0"/>
    <x v="0"/>
    <x v="74"/>
    <x v="0"/>
    <s v="Instalado"/>
    <s v="Operativo"/>
    <s v="Distribuidora"/>
    <x v="0"/>
    <x v="0"/>
    <x v="0"/>
    <x v="0"/>
    <s v="Estatal"/>
    <s v="LORETO"/>
    <s v="LORETO"/>
    <s v="MARISCAL RAMÓN CASTILLA"/>
    <s v="YAVARI"/>
    <n v="0"/>
    <x v="0"/>
    <n v="0"/>
    <x v="0"/>
    <n v="0"/>
    <x v="0"/>
    <x v="0"/>
    <n v="53.145000000000003"/>
    <n v="5.3145000000000005E-2"/>
    <m/>
    <n v="3.5833333333333335E-2"/>
    <n v="2.4999999999999998E-2"/>
    <n v="7.6479999999999997"/>
    <n v="0"/>
    <n v="20"/>
    <s v="BASE DE DATOS"/>
    <m/>
  </r>
  <r>
    <s v="20"/>
    <x v="4"/>
    <s v="ELOR"/>
    <s v="53026613"/>
    <s v="53026613"/>
    <x v="0"/>
    <s v="Volv.Pent1 RVL-451"/>
    <s v="S"/>
    <n v="0.48"/>
    <n v="0.38"/>
    <n v="20.792999999999999"/>
    <n v="37.747999999999998"/>
    <n v="58.540999999999997"/>
    <n v="8"/>
    <n v="366"/>
    <n v="0"/>
    <n v="28"/>
    <m/>
    <x v="0"/>
    <s v="ELOR53026613Volv.Pent1 RVL-451EL"/>
    <s v="Electro Oriente S. A."/>
    <x v="5"/>
    <x v="5"/>
    <s v="C.T. Mayoruna"/>
    <x v="39"/>
    <x v="0"/>
    <x v="0"/>
    <x v="75"/>
    <x v="0"/>
    <s v="Instalado"/>
    <s v="Operativo"/>
    <s v="Distribuidora"/>
    <x v="0"/>
    <x v="0"/>
    <x v="0"/>
    <x v="0"/>
    <s v="Estatal"/>
    <s v="LORETO"/>
    <s v="LORETO"/>
    <s v="MARISCAL RAMÓN CASTILLA"/>
    <s v="SAN PABLO"/>
    <n v="0"/>
    <x v="0"/>
    <n v="0"/>
    <x v="0"/>
    <n v="0"/>
    <x v="0"/>
    <x v="0"/>
    <n v="58.540999999999997"/>
    <n v="5.8540999999999996E-2"/>
    <m/>
    <n v="0.04"/>
    <n v="3.1666666666666669E-2"/>
    <n v="7.6479999999999997"/>
    <n v="0"/>
    <n v="20"/>
    <s v="BASE DE DATOS"/>
    <m/>
  </r>
  <r>
    <s v="20"/>
    <x v="4"/>
    <s v="ELOR"/>
    <s v="53026613"/>
    <s v="53026613"/>
    <x v="0"/>
    <s v="Cat.3412 81Z19624"/>
    <s v="N"/>
    <n v="0.22"/>
    <n v="0"/>
    <n v="0"/>
    <n v="0"/>
    <n v="0"/>
    <n v="0"/>
    <n v="0"/>
    <n v="0"/>
    <n v="0"/>
    <m/>
    <x v="0"/>
    <s v="ELOR53026613Cat.3412 81Z19624EL"/>
    <s v="Electro Oriente S. A."/>
    <x v="5"/>
    <x v="5"/>
    <s v="C.T. Mayoruna"/>
    <x v="39"/>
    <x v="0"/>
    <x v="0"/>
    <x v="76"/>
    <x v="0"/>
    <s v="Instalado"/>
    <s v="Operativo"/>
    <s v="Distribuidora"/>
    <x v="0"/>
    <x v="0"/>
    <x v="0"/>
    <x v="0"/>
    <s v="Estatal"/>
    <s v="LORETO"/>
    <s v="LORETO"/>
    <s v="MARISCAL RAMÓN CASTILLA"/>
    <s v="SAN PABLO"/>
    <n v="0"/>
    <x v="0"/>
    <n v="0"/>
    <x v="0"/>
    <n v="0"/>
    <x v="0"/>
    <x v="0"/>
    <n v="0"/>
    <n v="0"/>
    <m/>
    <n v="1.8333333333333333E-2"/>
    <n v="0"/>
    <n v="7.6479999999999997"/>
    <n v="0"/>
    <n v="20"/>
    <s v="BASE DE DATOS"/>
    <m/>
  </r>
  <r>
    <s v="20"/>
    <x v="4"/>
    <s v="ELOR"/>
    <s v="53026512"/>
    <s v="53026512"/>
    <x v="0"/>
    <s v="Volv.Pent1 RVL-251"/>
    <s v="S"/>
    <n v="0.27300000000000002"/>
    <n v="0.2"/>
    <n v="14.5"/>
    <n v="12.31"/>
    <n v="26.81"/>
    <n v="12"/>
    <n v="211"/>
    <n v="0"/>
    <n v="10"/>
    <m/>
    <x v="0"/>
    <s v="ELOR53026512Volv.Pent1 RVL-251EL"/>
    <s v="Electro Oriente S. A."/>
    <x v="5"/>
    <x v="5"/>
    <s v="C.T. San Francisco"/>
    <x v="40"/>
    <x v="0"/>
    <x v="0"/>
    <x v="77"/>
    <x v="0"/>
    <s v="Instalado"/>
    <s v="Operativo"/>
    <s v="Distribuidora"/>
    <x v="0"/>
    <x v="0"/>
    <x v="0"/>
    <x v="0"/>
    <s v="Estatal"/>
    <s v="LORETO"/>
    <s v="LORETO"/>
    <s v="MARISCAL RAMÓN CASTILLA"/>
    <s v="PEVAS"/>
    <n v="0"/>
    <x v="0"/>
    <n v="0"/>
    <x v="0"/>
    <n v="0"/>
    <x v="0"/>
    <x v="0"/>
    <n v="26.81"/>
    <n v="2.6809999999999997E-2"/>
    <m/>
    <n v="2.2750000000000003E-2"/>
    <n v="1.6666666666666666E-2"/>
    <n v="7.6479999999999997"/>
    <n v="3.5527136788005009E-15"/>
    <n v="20"/>
    <s v="BASE DE DATOS"/>
    <m/>
  </r>
  <r>
    <s v="20"/>
    <x v="4"/>
    <s v="ELOR"/>
    <s v="53026512"/>
    <s v="53026512"/>
    <x v="0"/>
    <s v="OLYMPIAN"/>
    <s v="S"/>
    <n v="0.13"/>
    <n v="0.1"/>
    <n v="0"/>
    <n v="0"/>
    <n v="0"/>
    <n v="4"/>
    <n v="0"/>
    <n v="0"/>
    <n v="0"/>
    <m/>
    <x v="0"/>
    <s v="ELOR53026512OLYMPIANEL"/>
    <s v="Electro Oriente S. A."/>
    <x v="5"/>
    <x v="5"/>
    <s v="C.T. San Francisco"/>
    <x v="40"/>
    <x v="0"/>
    <x v="0"/>
    <x v="78"/>
    <x v="0"/>
    <s v="Instalado"/>
    <s v="Operativo"/>
    <s v="Distribuidora"/>
    <x v="0"/>
    <x v="0"/>
    <x v="0"/>
    <x v="0"/>
    <s v="Estatal"/>
    <s v="LORETO"/>
    <s v="LORETO"/>
    <s v="MARISCAL RAMÓN CASTILLA"/>
    <s v="PEVAS"/>
    <n v="0"/>
    <x v="0"/>
    <n v="0"/>
    <x v="0"/>
    <n v="0"/>
    <x v="0"/>
    <x v="0"/>
    <n v="0"/>
    <n v="0"/>
    <m/>
    <n v="1.0833333333333334E-2"/>
    <n v="8.3333333333333332E-3"/>
    <n v="7.6479999999999997"/>
    <n v="0"/>
    <n v="20"/>
    <s v="BASE DE DATOS"/>
    <m/>
  </r>
  <r>
    <s v="20"/>
    <x v="4"/>
    <s v="ELOR"/>
    <s v="53026919"/>
    <s v="53026919"/>
    <x v="0"/>
    <s v="Perkins1 R014001C"/>
    <s v="S"/>
    <n v="0.13600000000000001"/>
    <n v="0.1"/>
    <n v="7.3410000000000002"/>
    <n v="13.403"/>
    <n v="20.744"/>
    <n v="5"/>
    <n v="438"/>
    <n v="0"/>
    <n v="7"/>
    <m/>
    <x v="0"/>
    <s v="ELOR53026919Perkins1 R014001CEL"/>
    <s v="Electro Oriente S. A."/>
    <x v="5"/>
    <x v="5"/>
    <s v="C. T. Islandia"/>
    <x v="41"/>
    <x v="0"/>
    <x v="0"/>
    <x v="79"/>
    <x v="0"/>
    <n v="0"/>
    <s v="Operativo"/>
    <s v="Distribuidora"/>
    <x v="0"/>
    <x v="0"/>
    <x v="0"/>
    <x v="0"/>
    <s v="Estatal"/>
    <s v="LORETO"/>
    <s v="LORETO"/>
    <s v="MARISCAL RAMÓN CASTILLA"/>
    <s v="YAVARI"/>
    <n v="0"/>
    <x v="0"/>
    <n v="0"/>
    <x v="0"/>
    <n v="0"/>
    <x v="0"/>
    <x v="0"/>
    <n v="20.744"/>
    <n v="2.0743999999999999E-2"/>
    <m/>
    <n v="1.1333333333333334E-2"/>
    <n v="8.3333333333333332E-3"/>
    <n v="7.6479999999999997"/>
    <n v="0"/>
    <n v="20"/>
    <s v="BASE DE DATOS"/>
    <m/>
  </r>
  <r>
    <s v="20"/>
    <x v="4"/>
    <s v="ELOR"/>
    <s v="53026919"/>
    <s v="53026919"/>
    <x v="0"/>
    <s v="Perkins2 R013699C"/>
    <s v="S"/>
    <n v="0.13600000000000001"/>
    <n v="0.1"/>
    <n v="7.4109999999999996"/>
    <n v="13.58"/>
    <n v="20.991"/>
    <n v="4"/>
    <n v="439"/>
    <n v="0"/>
    <n v="6"/>
    <m/>
    <x v="0"/>
    <s v="ELOR53026919Perkins2 R013699CEL"/>
    <s v="Electro Oriente S. A."/>
    <x v="5"/>
    <x v="5"/>
    <s v="C. T. Islandia"/>
    <x v="41"/>
    <x v="0"/>
    <x v="0"/>
    <x v="80"/>
    <x v="0"/>
    <n v="0"/>
    <s v="Operativo"/>
    <s v="Distribuidora"/>
    <x v="0"/>
    <x v="0"/>
    <x v="0"/>
    <x v="0"/>
    <s v="Estatal"/>
    <s v="LORETO"/>
    <s v="LORETO"/>
    <s v="MARISCAL RAMÓN CASTILLA"/>
    <s v="YAVARI"/>
    <n v="0"/>
    <x v="0"/>
    <n v="0"/>
    <x v="0"/>
    <n v="0"/>
    <x v="0"/>
    <x v="0"/>
    <n v="20.991"/>
    <n v="2.0990999999999999E-2"/>
    <m/>
    <n v="1.1333333333333334E-2"/>
    <n v="8.3333333333333332E-3"/>
    <n v="7.6479999999999997"/>
    <n v="0"/>
    <n v="20"/>
    <s v="BASE DE DATOS"/>
    <m/>
  </r>
  <r>
    <s v="20"/>
    <x v="4"/>
    <s v="ELOR"/>
    <s v="53026919"/>
    <s v="53026919"/>
    <x v="0"/>
    <s v="Olympian OLY 1091"/>
    <s v="S"/>
    <n v="0.13200000000000001"/>
    <n v="0.1"/>
    <n v="0"/>
    <n v="0"/>
    <n v="0"/>
    <n v="1"/>
    <n v="0"/>
    <n v="0"/>
    <n v="0"/>
    <m/>
    <x v="0"/>
    <s v="ELOR53026919Olympian OLY 1091EL"/>
    <s v="Electro Oriente S. A."/>
    <x v="5"/>
    <x v="5"/>
    <s v="C. T. Islandia"/>
    <x v="41"/>
    <x v="0"/>
    <x v="0"/>
    <x v="81"/>
    <x v="0"/>
    <n v="0"/>
    <s v="Operativo"/>
    <s v="Distribuidora"/>
    <x v="0"/>
    <x v="0"/>
    <x v="0"/>
    <x v="0"/>
    <s v="Estatal"/>
    <s v="LORETO"/>
    <s v="LORETO"/>
    <s v="MARISCAL RAMÓN CASTILLA"/>
    <s v="YAVARI"/>
    <n v="0"/>
    <x v="0"/>
    <n v="0"/>
    <x v="0"/>
    <n v="0"/>
    <x v="0"/>
    <x v="0"/>
    <n v="0"/>
    <n v="0"/>
    <m/>
    <n v="1.1000000000000001E-2"/>
    <n v="8.3333333333333332E-3"/>
    <n v="7.6479999999999997"/>
    <n v="0"/>
    <n v="20"/>
    <s v="BASE DE DATOS"/>
    <m/>
  </r>
  <r>
    <s v="20"/>
    <x v="4"/>
    <s v="ELOR"/>
    <s v="43095299"/>
    <s v="43095299"/>
    <x v="0"/>
    <s v="Perkins1 U489142C"/>
    <s v="S"/>
    <n v="3.1E-2"/>
    <n v="2.5000000000000001E-2"/>
    <n v="1.45"/>
    <n v="0"/>
    <n v="1.45"/>
    <n v="4"/>
    <n v="134"/>
    <n v="0"/>
    <n v="2"/>
    <m/>
    <x v="0"/>
    <s v="ELOR43095299Perkins1 U489142CEL"/>
    <s v="Electro Oriente S. A."/>
    <x v="5"/>
    <x v="5"/>
    <s v="C. T. Petropolis"/>
    <x v="42"/>
    <x v="0"/>
    <x v="0"/>
    <x v="82"/>
    <x v="0"/>
    <s v="Instalado"/>
    <s v="Operativo"/>
    <s v="Distribuidora"/>
    <x v="0"/>
    <x v="0"/>
    <x v="0"/>
    <x v="0"/>
    <s v="Estatal"/>
    <s v="LORETO"/>
    <s v="LORETO"/>
    <s v="MRCAL. R. CASTILLA"/>
    <s v="YAVARI"/>
    <n v="0"/>
    <x v="0"/>
    <n v="0"/>
    <x v="0"/>
    <n v="0"/>
    <x v="0"/>
    <x v="0"/>
    <n v="1.45"/>
    <n v="1.4499999999999999E-3"/>
    <m/>
    <n v="2.5833333333333333E-3"/>
    <n v="2.0833333333333333E-3"/>
    <n v="7.6479999999999997"/>
    <n v="0"/>
    <n v="20"/>
    <s v="BASE DE DATOS"/>
    <m/>
  </r>
  <r>
    <s v="20"/>
    <x v="4"/>
    <s v="ELOR"/>
    <s v="43095299"/>
    <s v="43095299"/>
    <x v="0"/>
    <s v="Perkins2 U487536C"/>
    <s v="S"/>
    <n v="3.1E-2"/>
    <n v="2.5000000000000001E-2"/>
    <n v="0"/>
    <n v="0"/>
    <n v="0"/>
    <n v="0"/>
    <n v="0"/>
    <n v="0"/>
    <n v="0"/>
    <m/>
    <x v="0"/>
    <s v="ELOR43095299Perkins2 U487536CEL"/>
    <s v="Electro Oriente S. A."/>
    <x v="5"/>
    <x v="5"/>
    <s v="C. T. Petropolis"/>
    <x v="42"/>
    <x v="0"/>
    <x v="0"/>
    <x v="83"/>
    <x v="0"/>
    <s v="Instalado"/>
    <s v="Operativo"/>
    <s v="Distribuidora"/>
    <x v="0"/>
    <x v="0"/>
    <x v="0"/>
    <x v="0"/>
    <s v="Estatal"/>
    <s v="LORETO"/>
    <s v="LORETO"/>
    <s v="MRCAL. R. CASTILLA"/>
    <s v="YAVARI"/>
    <n v="0"/>
    <x v="0"/>
    <n v="0"/>
    <x v="0"/>
    <n v="0"/>
    <x v="0"/>
    <x v="0"/>
    <n v="0"/>
    <n v="0"/>
    <m/>
    <n v="2.5833333333333333E-3"/>
    <n v="2.0833333333333333E-3"/>
    <n v="7.6479999999999997"/>
    <n v="0"/>
    <n v="20"/>
    <s v="BASE DE DATOS"/>
    <m/>
  </r>
  <r>
    <s v="20"/>
    <x v="4"/>
    <s v="ELOR"/>
    <s v="53023414"/>
    <s v="53023414"/>
    <x v="0"/>
    <s v="Cat-1 3406"/>
    <s v="N"/>
    <n v="0.27500000000000002"/>
    <n v="0"/>
    <n v="0"/>
    <n v="0"/>
    <n v="0"/>
    <n v="0"/>
    <n v="0"/>
    <n v="0"/>
    <n v="0"/>
    <m/>
    <x v="0"/>
    <s v="ELOR53023414Cat-1 3406EL"/>
    <s v="Electro Oriente S. A."/>
    <x v="5"/>
    <x v="5"/>
    <s v="C. T. El Estrecho"/>
    <x v="43"/>
    <x v="0"/>
    <x v="0"/>
    <x v="84"/>
    <x v="0"/>
    <s v="Instalado"/>
    <s v="Operativo"/>
    <s v="Distribuidora"/>
    <x v="0"/>
    <x v="0"/>
    <x v="0"/>
    <x v="0"/>
    <s v="Estatal"/>
    <s v="LORETO"/>
    <s v="LORETO"/>
    <s v="MARISCAL RAMÓN CASTILLA"/>
    <s v="MARISCAL RAMÓN CASTILLA"/>
    <s v="EL ESTRECHO"/>
    <x v="0"/>
    <n v="0"/>
    <x v="0"/>
    <n v="0"/>
    <x v="0"/>
    <x v="0"/>
    <n v="0"/>
    <n v="0"/>
    <m/>
    <n v="2.2916666666666669E-2"/>
    <n v="0"/>
    <n v="7.6479999999999997"/>
    <n v="0"/>
    <n v="20"/>
    <s v="BASE DE DATOS"/>
    <m/>
  </r>
  <r>
    <s v="20"/>
    <x v="4"/>
    <s v="ELOR"/>
    <s v="53023414"/>
    <s v="53023414"/>
    <x v="0"/>
    <s v="Cat-2 3306"/>
    <s v="N"/>
    <n v="0.22500000000000001"/>
    <n v="0"/>
    <n v="0"/>
    <n v="0"/>
    <n v="0"/>
    <n v="0"/>
    <n v="0"/>
    <n v="0"/>
    <n v="0"/>
    <m/>
    <x v="0"/>
    <s v="ELOR53023414Cat-2 3306EL"/>
    <s v="Electro Oriente S. A."/>
    <x v="5"/>
    <x v="5"/>
    <s v="C. T. El Estrecho"/>
    <x v="43"/>
    <x v="0"/>
    <x v="0"/>
    <x v="85"/>
    <x v="0"/>
    <s v="Instalado"/>
    <s v="Operativo"/>
    <s v="Distribuidora"/>
    <x v="0"/>
    <x v="0"/>
    <x v="0"/>
    <x v="0"/>
    <s v="Estatal"/>
    <s v="LORETO"/>
    <s v="LORETO"/>
    <s v="MARISCAL RAMÓN CASTILLA"/>
    <s v="MARISCAL RAMÓN CASTILLA"/>
    <s v="EL ESTRECHO"/>
    <x v="0"/>
    <n v="0"/>
    <x v="0"/>
    <n v="0"/>
    <x v="0"/>
    <x v="0"/>
    <n v="0"/>
    <n v="0"/>
    <m/>
    <n v="1.8749999999999999E-2"/>
    <n v="0"/>
    <n v="7.6479999999999997"/>
    <n v="0"/>
    <n v="20"/>
    <s v="BASE DE DATOS"/>
    <m/>
  </r>
  <r>
    <s v="20"/>
    <x v="4"/>
    <s v="ELOR"/>
    <s v="53023414"/>
    <s v="53023414"/>
    <x v="0"/>
    <s v="Volvo 03"/>
    <s v="S"/>
    <n v="0.36399999999999999"/>
    <n v="0.32500000000000001"/>
    <n v="25.381"/>
    <n v="50.762"/>
    <n v="76.143000000000001"/>
    <n v="0"/>
    <n v="465"/>
    <n v="0"/>
    <n v="24"/>
    <m/>
    <x v="0"/>
    <s v="ELOR53023414Volvo 03EL"/>
    <s v="Electro Oriente S. A."/>
    <x v="5"/>
    <x v="5"/>
    <s v="C. T. El Estrecho"/>
    <x v="43"/>
    <x v="0"/>
    <x v="0"/>
    <x v="86"/>
    <x v="0"/>
    <s v="Instalado"/>
    <s v="Operativo"/>
    <s v="Distribuidora"/>
    <x v="0"/>
    <x v="0"/>
    <x v="0"/>
    <x v="0"/>
    <s v="Estatal"/>
    <s v="LORETO"/>
    <s v="LORETO"/>
    <s v="MARISCAL RAMÓN CASTILLA"/>
    <s v="MARISCAL RAMÓN CASTILLA"/>
    <s v="EL ESTRECHO"/>
    <x v="0"/>
    <n v="0"/>
    <x v="0"/>
    <n v="0"/>
    <x v="0"/>
    <x v="0"/>
    <n v="76.143000000000001"/>
    <n v="7.6143000000000002E-2"/>
    <m/>
    <n v="3.0333333333333334E-2"/>
    <n v="4.7499999999999994E-2"/>
    <n v="7.6479999999999997"/>
    <n v="0"/>
    <n v="20"/>
    <s v="BASE DE DATOS"/>
    <m/>
  </r>
  <r>
    <s v="20"/>
    <x v="4"/>
    <s v="ELOR"/>
    <s v="33011093"/>
    <s v="33011093"/>
    <x v="0"/>
    <s v="Cat.3512 Dita"/>
    <s v="S"/>
    <n v="0.5"/>
    <n v="0.46"/>
    <n v="32.880000000000003"/>
    <n v="135.52000000000001"/>
    <n v="168.4"/>
    <n v="1"/>
    <n v="509"/>
    <n v="0"/>
    <n v="7"/>
    <m/>
    <x v="0"/>
    <s v="ELOR33011093Cat.3512 DitaEL"/>
    <s v="Electro Oriente S. A."/>
    <x v="5"/>
    <x v="5"/>
    <s v="C. T. Contamana"/>
    <x v="44"/>
    <x v="0"/>
    <x v="0"/>
    <x v="87"/>
    <x v="0"/>
    <s v="Instalado"/>
    <s v="Operativo"/>
    <s v="Distribuidora"/>
    <x v="0"/>
    <x v="0"/>
    <x v="0"/>
    <x v="0"/>
    <s v="Estatal"/>
    <s v="LORETO"/>
    <s v="LORETO"/>
    <s v="UCAYALI"/>
    <s v="CONTAMANA"/>
    <n v="0"/>
    <x v="0"/>
    <n v="0"/>
    <x v="0"/>
    <n v="0"/>
    <x v="0"/>
    <x v="0"/>
    <n v="168.4"/>
    <n v="0.16839999999999999"/>
    <m/>
    <n v="4.1666666666666664E-2"/>
    <n v="3.8333333333333337E-2"/>
    <n v="7.6479999999999997"/>
    <n v="0"/>
    <n v="20"/>
    <s v="BASE DE DATOS"/>
    <m/>
  </r>
  <r>
    <s v="20"/>
    <x v="4"/>
    <s v="ELOR"/>
    <s v="33011093"/>
    <s v="33011093"/>
    <x v="0"/>
    <s v="Cat.2.3512 Dita"/>
    <s v="S"/>
    <n v="0.5"/>
    <n v="0.32"/>
    <n v="30.08"/>
    <n v="93.68"/>
    <n v="123.76"/>
    <n v="5"/>
    <n v="677"/>
    <n v="0"/>
    <n v="91"/>
    <m/>
    <x v="0"/>
    <s v="ELOR33011093Cat.2.3512 DitaEL"/>
    <s v="Electro Oriente S. A."/>
    <x v="5"/>
    <x v="5"/>
    <s v="C. T. Contamana"/>
    <x v="44"/>
    <x v="0"/>
    <x v="0"/>
    <x v="88"/>
    <x v="0"/>
    <s v="Instalado"/>
    <s v="Operativo"/>
    <s v="Distribuidora"/>
    <x v="0"/>
    <x v="0"/>
    <x v="0"/>
    <x v="0"/>
    <s v="Estatal"/>
    <s v="LORETO"/>
    <s v="LORETO"/>
    <s v="UCAYALI"/>
    <s v="CONTAMANA"/>
    <n v="0"/>
    <x v="0"/>
    <n v="0"/>
    <x v="0"/>
    <n v="0"/>
    <x v="0"/>
    <x v="0"/>
    <n v="123.76"/>
    <n v="0.12376000000000001"/>
    <m/>
    <n v="4.1666666666666664E-2"/>
    <n v="2.6666666666666668E-2"/>
    <n v="7.6479999999999997"/>
    <n v="0"/>
    <n v="20"/>
    <s v="BASE DE DATOS"/>
    <m/>
  </r>
  <r>
    <s v="20"/>
    <x v="4"/>
    <s v="ELOR"/>
    <s v="33011093"/>
    <s v="33011093"/>
    <x v="0"/>
    <s v="CAT. D3512"/>
    <s v="N"/>
    <n v="0.65"/>
    <n v="0"/>
    <n v="0"/>
    <n v="0"/>
    <n v="0"/>
    <n v="0"/>
    <n v="0"/>
    <n v="0"/>
    <n v="0"/>
    <m/>
    <x v="0"/>
    <s v="ELOR33011093CAT. D3512EL"/>
    <s v="Electro Oriente S. A."/>
    <x v="5"/>
    <x v="5"/>
    <s v="C. T. Contamana"/>
    <x v="44"/>
    <x v="0"/>
    <x v="0"/>
    <x v="89"/>
    <x v="0"/>
    <s v="Instalado"/>
    <s v="Operativo"/>
    <s v="Distribuidora"/>
    <x v="0"/>
    <x v="0"/>
    <x v="0"/>
    <x v="0"/>
    <s v="Estatal"/>
    <s v="LORETO"/>
    <s v="LORETO"/>
    <s v="UCAYALI"/>
    <s v="CONTAMANA"/>
    <n v="0"/>
    <x v="0"/>
    <n v="0"/>
    <x v="0"/>
    <n v="0"/>
    <x v="0"/>
    <x v="0"/>
    <n v="0"/>
    <n v="0"/>
    <m/>
    <n v="7.2222222222222229E-2"/>
    <n v="0"/>
    <n v="7.6479999999999997"/>
    <n v="0"/>
    <n v="20"/>
    <s v="BASE DE DATOS"/>
    <m/>
  </r>
  <r>
    <s v="20"/>
    <x v="4"/>
    <s v="ELOR"/>
    <s v="33011093"/>
    <s v="33011093"/>
    <x v="0"/>
    <s v="VolvoPenta TWD1643G"/>
    <s v="S"/>
    <n v="0.6"/>
    <n v="0.4"/>
    <n v="21.318000000000001"/>
    <n v="80.974000000000004"/>
    <n v="102.292"/>
    <n v="8"/>
    <n v="380"/>
    <n v="0"/>
    <n v="19"/>
    <m/>
    <x v="0"/>
    <s v="ELOR33011093VolvoPenta TWD1643GEL"/>
    <s v="Electro Oriente S. A."/>
    <x v="5"/>
    <x v="5"/>
    <s v="C. T. Contamana"/>
    <x v="44"/>
    <x v="0"/>
    <x v="0"/>
    <x v="90"/>
    <x v="0"/>
    <s v="Instalado"/>
    <s v="Operativo"/>
    <s v="Distribuidora"/>
    <x v="0"/>
    <x v="0"/>
    <x v="0"/>
    <x v="0"/>
    <s v="Estatal"/>
    <s v="LORETO"/>
    <s v="LORETO"/>
    <s v="UCAYALI"/>
    <s v="CONTAMANA"/>
    <n v="0"/>
    <x v="0"/>
    <n v="0"/>
    <x v="0"/>
    <n v="0"/>
    <x v="0"/>
    <x v="0"/>
    <n v="102.292"/>
    <n v="0.10229200000000001"/>
    <m/>
    <n v="4.9999999999999996E-2"/>
    <n v="3.3333333333333333E-2"/>
    <n v="7.6479999999999997"/>
    <n v="0"/>
    <n v="20"/>
    <s v="BASE DE DATOS"/>
    <m/>
  </r>
  <r>
    <s v="20"/>
    <x v="4"/>
    <s v="ELOR"/>
    <s v="33011093"/>
    <s v="33011093"/>
    <x v="0"/>
    <s v="Cat.5-C15-07183"/>
    <s v="S"/>
    <n v="0.45500000000000002"/>
    <n v="0.39"/>
    <n v="28.82"/>
    <n v="63.24"/>
    <n v="92.06"/>
    <n v="4"/>
    <n v="688"/>
    <n v="0"/>
    <n v="17"/>
    <m/>
    <x v="0"/>
    <s v="ELOR33011093Cat.5-C15-07183EL"/>
    <s v="Electro Oriente S. A."/>
    <x v="5"/>
    <x v="5"/>
    <s v="C. T. Contamana"/>
    <x v="44"/>
    <x v="0"/>
    <x v="0"/>
    <x v="92"/>
    <x v="0"/>
    <s v="Instalado"/>
    <s v="Operativo"/>
    <s v="Distribuidora"/>
    <x v="0"/>
    <x v="0"/>
    <x v="0"/>
    <x v="0"/>
    <s v="Estatal"/>
    <s v="LORETO"/>
    <s v="LORETO"/>
    <s v="UCAYALI"/>
    <s v="CONTAMANA"/>
    <n v="0"/>
    <x v="0"/>
    <n v="0"/>
    <x v="0"/>
    <n v="0"/>
    <x v="0"/>
    <x v="0"/>
    <n v="92.06"/>
    <n v="9.2060000000000003E-2"/>
    <m/>
    <n v="3.7916666666666668E-2"/>
    <n v="3.2500000000000001E-2"/>
    <n v="7.6479999999999997"/>
    <n v="0"/>
    <n v="20"/>
    <s v="BASE DE DATOS"/>
    <m/>
  </r>
  <r>
    <s v="20"/>
    <x v="4"/>
    <s v="ELOR"/>
    <s v="33011093"/>
    <s v="33011093"/>
    <x v="0"/>
    <s v="Cat.6 3516B 0141"/>
    <s v="S"/>
    <n v="2"/>
    <n v="1"/>
    <n v="0"/>
    <n v="0"/>
    <n v="0"/>
    <n v="0"/>
    <n v="0"/>
    <n v="0"/>
    <n v="0"/>
    <m/>
    <x v="0"/>
    <s v="ELOR33011093Cat.6 3516B 0141EL"/>
    <s v="Electro Oriente S. A."/>
    <x v="5"/>
    <x v="5"/>
    <s v="C. T. Contamana"/>
    <x v="44"/>
    <x v="0"/>
    <x v="0"/>
    <x v="91"/>
    <x v="0"/>
    <s v="Instalado"/>
    <s v="Operativo"/>
    <s v="Distribuidora"/>
    <x v="0"/>
    <x v="0"/>
    <x v="0"/>
    <x v="0"/>
    <s v="Estatal"/>
    <s v="LORETO"/>
    <s v="LORETO"/>
    <s v="UCAYALI"/>
    <s v="CONTAMANA"/>
    <n v="0"/>
    <x v="0"/>
    <n v="0"/>
    <x v="0"/>
    <n v="0"/>
    <x v="0"/>
    <x v="0"/>
    <n v="0"/>
    <n v="0"/>
    <m/>
    <n v="0.16666666666666666"/>
    <n v="6.6666666666666666E-2"/>
    <n v="7.6479999999999997"/>
    <n v="0"/>
    <n v="20"/>
    <s v="BASE DE DATOS"/>
    <m/>
  </r>
  <r>
    <s v="20"/>
    <x v="4"/>
    <s v="ELOR"/>
    <s v="43096499"/>
    <s v="43096499"/>
    <x v="0"/>
    <s v="Cat.C18 G6B20736"/>
    <s v="S"/>
    <n v="0.5"/>
    <n v="0.45"/>
    <n v="10.669"/>
    <n v="74.89"/>
    <n v="85.558999999999997"/>
    <n v="7"/>
    <n v="715"/>
    <n v="1.7"/>
    <n v="50"/>
    <m/>
    <x v="0"/>
    <s v="ELOR43096499Cat.C18 G6B20736EL"/>
    <s v="Electro Oriente S. A."/>
    <x v="5"/>
    <x v="5"/>
    <s v="C.T. ORELLANA"/>
    <x v="45"/>
    <x v="0"/>
    <x v="0"/>
    <x v="93"/>
    <x v="0"/>
    <s v="Instalado"/>
    <s v="Operativo"/>
    <s v="Distribuidora"/>
    <x v="0"/>
    <x v="0"/>
    <x v="0"/>
    <x v="0"/>
    <s v="Estatal"/>
    <s v="LORETO"/>
    <s v="LORETO"/>
    <s v="UCAYALI"/>
    <s v="VARGAS GUERRA"/>
    <n v="0"/>
    <x v="0"/>
    <n v="0"/>
    <x v="0"/>
    <n v="0"/>
    <x v="0"/>
    <x v="0"/>
    <n v="85.558999999999997"/>
    <n v="8.5558999999999996E-2"/>
    <m/>
    <n v="4.1666666666666664E-2"/>
    <n v="0"/>
    <n v="7.6479999999999997"/>
    <n v="0"/>
    <n v="20"/>
    <s v="BASE DE DATOS"/>
    <m/>
  </r>
  <r>
    <s v="20"/>
    <x v="4"/>
    <s v="ELOR"/>
    <s v="43096499"/>
    <s v="43096499"/>
    <x v="0"/>
    <s v="Perkins 2506AE15TAG"/>
    <s v="N"/>
    <n v="0.46800000000000003"/>
    <n v="0"/>
    <n v="0"/>
    <n v="0"/>
    <n v="0"/>
    <n v="0"/>
    <n v="0"/>
    <n v="0"/>
    <n v="0"/>
    <m/>
    <x v="0"/>
    <s v="ELOR43096499Perkins 2506AE15TAGEL"/>
    <s v="Electro Oriente S. A."/>
    <x v="5"/>
    <x v="5"/>
    <s v="C.T. ORELLANA"/>
    <x v="45"/>
    <x v="0"/>
    <x v="0"/>
    <x v="94"/>
    <x v="0"/>
    <s v="Instalado"/>
    <s v="Operativo"/>
    <s v="Distribuidora"/>
    <x v="0"/>
    <x v="0"/>
    <x v="0"/>
    <x v="0"/>
    <s v="Estatal"/>
    <s v="LORETO"/>
    <s v="LORETO"/>
    <s v="UCAYALI"/>
    <s v="VARGAS GUERRA"/>
    <n v="0"/>
    <x v="0"/>
    <n v="0"/>
    <x v="0"/>
    <n v="0"/>
    <x v="0"/>
    <x v="0"/>
    <n v="0"/>
    <n v="0"/>
    <m/>
    <n v="3.9E-2"/>
    <n v="0"/>
    <n v="7.6479999999999997"/>
    <n v="0"/>
    <n v="20"/>
    <s v="BASE DE DATOS"/>
    <m/>
  </r>
  <r>
    <s v="20"/>
    <x v="4"/>
    <s v="ELOR"/>
    <s v="43094699"/>
    <s v="43094699"/>
    <x v="0"/>
    <s v="Volvo Penta RVM364"/>
    <s v="N"/>
    <n v="0.36399999999999999"/>
    <n v="0"/>
    <n v="0"/>
    <n v="0"/>
    <n v="0"/>
    <n v="0"/>
    <n v="0"/>
    <n v="0"/>
    <n v="0"/>
    <m/>
    <x v="0"/>
    <s v="ELOR43094699Volvo Penta RVM364EL"/>
    <s v="Electro Oriente S. A."/>
    <x v="5"/>
    <x v="5"/>
    <s v="C. T. Indiana"/>
    <x v="46"/>
    <x v="0"/>
    <x v="0"/>
    <x v="95"/>
    <x v="0"/>
    <s v="Instalado"/>
    <s v="Operativo"/>
    <s v="Distribuidora"/>
    <x v="0"/>
    <x v="0"/>
    <x v="0"/>
    <x v="0"/>
    <s v="Estatal"/>
    <s v="LORETO"/>
    <s v="LORETO"/>
    <s v="MAYNAS"/>
    <s v="INDIANA"/>
    <n v="0"/>
    <x v="0"/>
    <n v="0"/>
    <x v="0"/>
    <n v="0"/>
    <x v="0"/>
    <x v="0"/>
    <n v="0"/>
    <n v="0"/>
    <m/>
    <n v="3.0333333333333334E-2"/>
    <n v="0"/>
    <n v="7.6479999999999997"/>
    <n v="0"/>
    <n v="20"/>
    <s v="BASE DE DATOS"/>
    <m/>
  </r>
  <r>
    <s v="20"/>
    <x v="4"/>
    <s v="ELOR"/>
    <s v="43094699"/>
    <s v="43094699"/>
    <x v="0"/>
    <s v="Volvo2 CAD1641GE"/>
    <s v="N"/>
    <n v="0.45600000000000002"/>
    <n v="0"/>
    <n v="0"/>
    <n v="0"/>
    <n v="0"/>
    <n v="0"/>
    <n v="0"/>
    <n v="0"/>
    <n v="0"/>
    <m/>
    <x v="0"/>
    <s v="ELOR43094699Volvo2 CAD1641GEEL"/>
    <s v="Electro Oriente S. A."/>
    <x v="5"/>
    <x v="5"/>
    <s v="C. T. Indiana"/>
    <x v="46"/>
    <x v="0"/>
    <x v="0"/>
    <x v="96"/>
    <x v="0"/>
    <s v="Instalado"/>
    <s v="Operativo"/>
    <s v="Distribuidora"/>
    <x v="0"/>
    <x v="0"/>
    <x v="0"/>
    <x v="0"/>
    <s v="Estatal"/>
    <s v="LORETO"/>
    <s v="LORETO"/>
    <s v="MAYNAS"/>
    <s v="INDIANA"/>
    <n v="0"/>
    <x v="0"/>
    <n v="0"/>
    <x v="0"/>
    <n v="0"/>
    <x v="0"/>
    <x v="0"/>
    <n v="0"/>
    <n v="0"/>
    <m/>
    <n v="3.7999999999999999E-2"/>
    <n v="0"/>
    <n v="7.6479999999999997"/>
    <n v="0"/>
    <n v="20"/>
    <s v="BASE DE DATOS"/>
    <m/>
  </r>
  <r>
    <s v="20"/>
    <x v="4"/>
    <s v="ELOR"/>
    <s v="43094699"/>
    <s v="43094699"/>
    <x v="0"/>
    <s v="Cat.5-3412STA-16860"/>
    <s v="S"/>
    <n v="0.72499999999999998"/>
    <n v="0.6"/>
    <n v="2.863"/>
    <n v="20.042999999999999"/>
    <n v="22.905999999999999"/>
    <n v="0"/>
    <n v="156"/>
    <n v="0"/>
    <n v="0"/>
    <m/>
    <x v="0"/>
    <s v="ELOR43094699Cat.5-3412STA-16860EL"/>
    <s v="Electro Oriente S. A."/>
    <x v="5"/>
    <x v="5"/>
    <s v="C. T. Indiana"/>
    <x v="46"/>
    <x v="0"/>
    <x v="0"/>
    <x v="97"/>
    <x v="0"/>
    <n v="0"/>
    <s v="Operativo"/>
    <s v="Distribuidora"/>
    <x v="0"/>
    <x v="0"/>
    <x v="0"/>
    <x v="0"/>
    <s v="Estatal"/>
    <s v="LORETO"/>
    <s v="LORETO"/>
    <s v="MAYNAS"/>
    <s v="INDIANA"/>
    <n v="0"/>
    <x v="0"/>
    <n v="0"/>
    <x v="0"/>
    <n v="0"/>
    <x v="0"/>
    <x v="0"/>
    <n v="22.905999999999999"/>
    <n v="2.2905999999999999E-2"/>
    <m/>
    <n v="6.0416666666666667E-2"/>
    <n v="4.9999999999999996E-2"/>
    <n v="7.6479999999999997"/>
    <n v="0"/>
    <n v="20"/>
    <s v="BASE DE DATOS"/>
    <m/>
  </r>
  <r>
    <s v="20"/>
    <x v="4"/>
    <s v="ELOR"/>
    <s v="43094699"/>
    <s v="43094699"/>
    <x v="0"/>
    <s v="Vol.3 Pent TWD1643G"/>
    <s v="S"/>
    <n v="0.6"/>
    <n v="0.45"/>
    <n v="16.596"/>
    <n v="116.17"/>
    <n v="132.76599999999999"/>
    <n v="0"/>
    <n v="685"/>
    <n v="0"/>
    <n v="33"/>
    <m/>
    <x v="0"/>
    <s v="ELOR43094699Vol.3 Pent TWD1643GEL"/>
    <s v="Electro Oriente S. A."/>
    <x v="5"/>
    <x v="5"/>
    <s v="C. T. Indiana"/>
    <x v="46"/>
    <x v="0"/>
    <x v="0"/>
    <x v="98"/>
    <x v="0"/>
    <n v="0"/>
    <s v="Operativo"/>
    <s v="Distribuidora"/>
    <x v="0"/>
    <x v="0"/>
    <x v="0"/>
    <x v="0"/>
    <s v="Estatal"/>
    <s v="LORETO"/>
    <s v="LORETO"/>
    <s v="MAYNAS"/>
    <s v="INDIANA"/>
    <n v="0"/>
    <x v="0"/>
    <n v="0"/>
    <x v="0"/>
    <n v="0"/>
    <x v="0"/>
    <x v="0"/>
    <n v="132.76599999999999"/>
    <n v="0.132766"/>
    <m/>
    <n v="4.9999999999999996E-2"/>
    <n v="3.7499999999999999E-2"/>
    <n v="7.6479999999999997"/>
    <n v="0"/>
    <n v="20"/>
    <s v="BASE DE DATOS"/>
    <m/>
  </r>
  <r>
    <s v="20"/>
    <x v="4"/>
    <s v="ELOR"/>
    <s v="33011193"/>
    <s v="33011193"/>
    <x v="0"/>
    <s v="CUMMINS"/>
    <s v="S"/>
    <n v="0.6"/>
    <n v="0.3"/>
    <n v="0"/>
    <n v="0"/>
    <n v="0"/>
    <n v="4"/>
    <n v="0"/>
    <n v="0"/>
    <n v="0"/>
    <m/>
    <x v="0"/>
    <s v="ELOR33011193CUMMINSEL"/>
    <s v="Electro Oriente S. A."/>
    <x v="5"/>
    <x v="5"/>
    <s v="C. T. Nauta"/>
    <x v="47"/>
    <x v="0"/>
    <x v="0"/>
    <x v="2"/>
    <x v="0"/>
    <s v="Instalado"/>
    <s v="Operativo"/>
    <s v="Distribuidora"/>
    <x v="0"/>
    <x v="0"/>
    <x v="0"/>
    <x v="0"/>
    <s v="Estatal"/>
    <s v="LORETO"/>
    <s v="LORETO"/>
    <s v="LORETO"/>
    <s v="NAUTA"/>
    <n v="0"/>
    <x v="0"/>
    <n v="0"/>
    <x v="0"/>
    <n v="0"/>
    <x v="0"/>
    <x v="0"/>
    <n v="0"/>
    <n v="0"/>
    <m/>
    <n v="4.9999999999999996E-2"/>
    <n v="2.4999999999999998E-2"/>
    <n v="7.6479999999999997"/>
    <n v="0"/>
    <n v="20"/>
    <s v="BASE DE DATOS"/>
    <m/>
  </r>
  <r>
    <s v="20"/>
    <x v="4"/>
    <s v="ELOR"/>
    <s v="33011193"/>
    <s v="33011193"/>
    <x v="0"/>
    <s v="MTU-1 1200DS Detroi"/>
    <s v="N"/>
    <n v="1.2250000000000001"/>
    <n v="0"/>
    <n v="0"/>
    <n v="0"/>
    <n v="0"/>
    <n v="0"/>
    <n v="0"/>
    <n v="0"/>
    <n v="0"/>
    <m/>
    <x v="0"/>
    <s v="ELOR33011193MTU-1 1200DS DetroiEL"/>
    <s v="Electro Oriente S. A."/>
    <x v="5"/>
    <x v="5"/>
    <s v="C. T. Nauta"/>
    <x v="47"/>
    <x v="0"/>
    <x v="0"/>
    <x v="99"/>
    <x v="0"/>
    <s v="Instalado"/>
    <s v="Operativo"/>
    <s v="Distribuidora"/>
    <x v="0"/>
    <x v="0"/>
    <x v="0"/>
    <x v="0"/>
    <s v="Estatal"/>
    <s v="LORETO"/>
    <s v="LORETO"/>
    <s v="LORETO"/>
    <s v="NAUTA"/>
    <n v="0"/>
    <x v="0"/>
    <n v="0"/>
    <x v="0"/>
    <n v="0"/>
    <x v="0"/>
    <x v="0"/>
    <n v="0"/>
    <n v="0"/>
    <m/>
    <n v="0.10208333333333335"/>
    <n v="0"/>
    <n v="7.6479999999999997"/>
    <n v="0"/>
    <n v="20"/>
    <s v="BASE DE DATOS"/>
    <m/>
  </r>
  <r>
    <s v="20"/>
    <x v="4"/>
    <s v="ELOR"/>
    <s v="33011193"/>
    <s v="33011193"/>
    <x v="0"/>
    <s v="MTU=2 1200DS Detroi"/>
    <s v="S"/>
    <n v="1.2250000000000001"/>
    <n v="1"/>
    <n v="289.49599999999998"/>
    <n v="76.213999999999999"/>
    <n v="365.71"/>
    <n v="12"/>
    <n v="712"/>
    <n v="0"/>
    <n v="80"/>
    <m/>
    <x v="0"/>
    <s v="ELOR33011193MTU=2 1200DS DetroiEL"/>
    <s v="Electro Oriente S. A."/>
    <x v="5"/>
    <x v="5"/>
    <s v="C. T. Nauta"/>
    <x v="47"/>
    <x v="0"/>
    <x v="0"/>
    <x v="100"/>
    <x v="0"/>
    <s v="Instalado"/>
    <s v="Operativo"/>
    <s v="Distribuidora"/>
    <x v="0"/>
    <x v="0"/>
    <x v="0"/>
    <x v="0"/>
    <s v="Estatal"/>
    <s v="LORETO"/>
    <s v="LORETO"/>
    <s v="LORETO"/>
    <s v="NAUTA"/>
    <n v="0"/>
    <x v="0"/>
    <n v="0"/>
    <x v="0"/>
    <n v="0"/>
    <x v="0"/>
    <x v="0"/>
    <n v="365.71"/>
    <n v="0.36570999999999998"/>
    <m/>
    <n v="0.10208333333333335"/>
    <n v="8.3333333333333329E-2"/>
    <n v="7.6479999999999997"/>
    <n v="0"/>
    <n v="20"/>
    <s v="BASE DE DATOS"/>
    <m/>
  </r>
  <r>
    <s v="20"/>
    <x v="4"/>
    <s v="ELOR"/>
    <s v="33011193"/>
    <s v="33011193"/>
    <x v="0"/>
    <s v="Cat. 3512 Dita"/>
    <s v="S"/>
    <n v="0.5"/>
    <n v="0.25"/>
    <n v="99.027000000000001"/>
    <n v="26.07"/>
    <n v="125.09699999999999"/>
    <n v="0"/>
    <n v="475"/>
    <n v="0"/>
    <n v="30"/>
    <m/>
    <x v="0"/>
    <s v="ELOR33011193Cat. 3512 DitaEL"/>
    <s v="Electro Oriente S. A."/>
    <x v="5"/>
    <x v="5"/>
    <s v="C. T. Nauta"/>
    <x v="47"/>
    <x v="0"/>
    <x v="0"/>
    <x v="101"/>
    <x v="0"/>
    <s v="Instalado"/>
    <s v="Operativo"/>
    <s v="Distribuidora"/>
    <x v="0"/>
    <x v="0"/>
    <x v="0"/>
    <x v="0"/>
    <s v="Estatal"/>
    <s v="LORETO"/>
    <s v="LORETO"/>
    <s v="LORETO"/>
    <s v="NAUTA"/>
    <n v="0"/>
    <x v="0"/>
    <n v="0"/>
    <x v="0"/>
    <n v="0"/>
    <x v="0"/>
    <x v="0"/>
    <n v="125.09699999999999"/>
    <n v="0.12509699999999999"/>
    <m/>
    <n v="4.1666666666666664E-2"/>
    <n v="2.0833333333333332E-2"/>
    <n v="7.6479999999999997"/>
    <n v="1.4210854715202004E-14"/>
    <n v="20"/>
    <s v="BASE DE DATOS"/>
    <m/>
  </r>
  <r>
    <s v="20"/>
    <x v="4"/>
    <s v="ELOR"/>
    <s v="33010993"/>
    <s v="33010993"/>
    <x v="0"/>
    <s v="Cat.1-3512(.208)"/>
    <s v="S"/>
    <n v="0.5"/>
    <n v="0.25"/>
    <n v="13.28"/>
    <n v="42.4"/>
    <n v="55.68"/>
    <n v="3"/>
    <n v="221"/>
    <n v="0"/>
    <n v="88"/>
    <m/>
    <x v="0"/>
    <s v="ELOR33010993Cat.1-3512(.208)EL"/>
    <s v="Electro Oriente S. A."/>
    <x v="5"/>
    <x v="5"/>
    <s v="C. T. Requena"/>
    <x v="48"/>
    <x v="0"/>
    <x v="0"/>
    <x v="102"/>
    <x v="0"/>
    <s v="Instalado"/>
    <s v="Operativo"/>
    <s v="Distribuidora"/>
    <x v="0"/>
    <x v="0"/>
    <x v="0"/>
    <x v="0"/>
    <s v="Estatal"/>
    <s v="LORETO"/>
    <s v="LORETO"/>
    <s v="REQUENA"/>
    <s v="REQUENA"/>
    <n v="0"/>
    <x v="0"/>
    <n v="0"/>
    <x v="0"/>
    <n v="0"/>
    <x v="0"/>
    <x v="0"/>
    <n v="55.68"/>
    <n v="5.568E-2"/>
    <m/>
    <n v="4.1666666666666664E-2"/>
    <n v="2.0833333333333332E-2"/>
    <n v="7.6479999999999997"/>
    <n v="0"/>
    <n v="20"/>
    <s v="BASE DE DATOS"/>
    <m/>
  </r>
  <r>
    <s v="20"/>
    <x v="4"/>
    <s v="ELOR"/>
    <s v="33010993"/>
    <s v="33010993"/>
    <x v="0"/>
    <s v="Cat.3-3512(.219)"/>
    <s v="S"/>
    <n v="0.5"/>
    <n v="0.3"/>
    <n v="10.16"/>
    <n v="14.88"/>
    <n v="25.04"/>
    <n v="0"/>
    <n v="82.25"/>
    <n v="0"/>
    <n v="15"/>
    <m/>
    <x v="0"/>
    <s v="ELOR33010993Cat.3-3512(.219)EL"/>
    <s v="Electro Oriente S. A."/>
    <x v="5"/>
    <x v="5"/>
    <s v="C. T. Requena"/>
    <x v="48"/>
    <x v="0"/>
    <x v="0"/>
    <x v="103"/>
    <x v="0"/>
    <s v="Instalado"/>
    <s v="Operativo"/>
    <s v="Distribuidora"/>
    <x v="0"/>
    <x v="0"/>
    <x v="0"/>
    <x v="0"/>
    <s v="Estatal"/>
    <s v="LORETO"/>
    <s v="LORETO"/>
    <s v="REQUENA"/>
    <s v="REQUENA"/>
    <n v="0"/>
    <x v="0"/>
    <n v="0"/>
    <x v="0"/>
    <n v="0"/>
    <x v="0"/>
    <x v="0"/>
    <n v="25.04"/>
    <n v="2.504E-2"/>
    <m/>
    <n v="4.1666666666666664E-2"/>
    <n v="2.4999999999999998E-2"/>
    <n v="7.6479999999999997"/>
    <n v="0"/>
    <n v="20"/>
    <s v="BASE DE DATOS"/>
    <m/>
  </r>
  <r>
    <s v="20"/>
    <x v="4"/>
    <s v="ELOR"/>
    <s v="33010993"/>
    <s v="33010993"/>
    <x v="0"/>
    <s v="MTU 1200DS"/>
    <s v="S"/>
    <n v="1.2250000000000001"/>
    <n v="1"/>
    <n v="200.23"/>
    <n v="117.88200000000001"/>
    <n v="318.11200000000002"/>
    <n v="7"/>
    <n v="706"/>
    <n v="0"/>
    <n v="128"/>
    <m/>
    <x v="0"/>
    <s v="ELOR33010993MTU 1200DSEL"/>
    <s v="Electro Oriente S. A."/>
    <x v="5"/>
    <x v="5"/>
    <s v="C. T. Requena"/>
    <x v="48"/>
    <x v="0"/>
    <x v="0"/>
    <x v="104"/>
    <x v="0"/>
    <s v="Instalado"/>
    <s v="Operativo"/>
    <s v="Distribuidora"/>
    <x v="0"/>
    <x v="0"/>
    <x v="0"/>
    <x v="0"/>
    <s v="Estatal"/>
    <s v="LORETO"/>
    <s v="LORETO"/>
    <s v="REQUENA"/>
    <s v="REQUENA"/>
    <n v="0"/>
    <x v="0"/>
    <n v="0"/>
    <x v="0"/>
    <n v="0"/>
    <x v="0"/>
    <x v="0"/>
    <n v="318.11200000000002"/>
    <n v="0.31811200000000001"/>
    <m/>
    <n v="0.10208333333333335"/>
    <n v="8.3333333333333329E-2"/>
    <n v="7.6479999999999997"/>
    <n v="-5.6843418860808015E-14"/>
    <n v="20"/>
    <s v="BASE DE DATOS"/>
    <m/>
  </r>
  <r>
    <s v="20"/>
    <x v="4"/>
    <s v="ELOR"/>
    <s v="33010993"/>
    <s v="33010993"/>
    <x v="0"/>
    <s v="CUMMINS 4"/>
    <s v="S"/>
    <n v="0.6"/>
    <n v="0.45700000000000002"/>
    <n v="33.76"/>
    <n v="72.959999999999994"/>
    <n v="106.72"/>
    <n v="7"/>
    <n v="359.3"/>
    <n v="0"/>
    <n v="54"/>
    <m/>
    <x v="0"/>
    <s v="ELOR33010993CUMMINS 4EL"/>
    <s v="Electro Oriente S. A."/>
    <x v="5"/>
    <x v="5"/>
    <s v="C. T. Requena"/>
    <x v="48"/>
    <x v="0"/>
    <x v="0"/>
    <x v="105"/>
    <x v="0"/>
    <s v="Instalado"/>
    <s v="Operativo"/>
    <s v="Distribuidora"/>
    <x v="0"/>
    <x v="0"/>
    <x v="0"/>
    <x v="0"/>
    <s v="Estatal"/>
    <s v="LORETO"/>
    <s v="LORETO"/>
    <s v="REQUENA"/>
    <s v="REQUENA"/>
    <n v="0"/>
    <x v="0"/>
    <n v="0"/>
    <x v="0"/>
    <n v="0"/>
    <x v="0"/>
    <x v="0"/>
    <n v="106.72"/>
    <n v="0.10672"/>
    <m/>
    <n v="4.9999999999999996E-2"/>
    <n v="3.8083333333333337E-2"/>
    <n v="7.6479999999999997"/>
    <n v="0"/>
    <n v="20"/>
    <s v="BASE DE DATOS"/>
    <m/>
  </r>
  <r>
    <s v="20"/>
    <x v="4"/>
    <s v="ELOR"/>
    <s v="33010993"/>
    <s v="33010993"/>
    <x v="0"/>
    <s v="CAT 6-3516B-139"/>
    <s v="N"/>
    <n v="2"/>
    <n v="0"/>
    <n v="0"/>
    <n v="0"/>
    <n v="0"/>
    <n v="0"/>
    <n v="0"/>
    <n v="0"/>
    <n v="0"/>
    <m/>
    <x v="0"/>
    <s v="ELOR33010993CAT 6-3516B-139EL"/>
    <s v="Electro Oriente S. A."/>
    <x v="5"/>
    <x v="5"/>
    <s v="C. T. Requena"/>
    <x v="48"/>
    <x v="0"/>
    <x v="0"/>
    <x v="106"/>
    <x v="0"/>
    <s v="Instalado"/>
    <s v="Operativo"/>
    <s v="Distribuidora"/>
    <x v="0"/>
    <x v="0"/>
    <x v="0"/>
    <x v="0"/>
    <s v="Estatal"/>
    <s v="LORETO"/>
    <s v="LORETO"/>
    <s v="REQUENA"/>
    <s v="REQUENA"/>
    <n v="0"/>
    <x v="0"/>
    <n v="0"/>
    <x v="0"/>
    <n v="0"/>
    <x v="0"/>
    <x v="0"/>
    <n v="0"/>
    <n v="0"/>
    <m/>
    <n v="0.16666666666666666"/>
    <n v="8.3333333333333329E-2"/>
    <n v="7.6479999999999997"/>
    <n v="0"/>
    <n v="20"/>
    <s v="BASE DE DATOS"/>
    <m/>
  </r>
  <r>
    <s v="20"/>
    <x v="4"/>
    <s v="ELOR"/>
    <s v="43094599"/>
    <s v="43094599"/>
    <x v="0"/>
    <s v="CUMMINS_1 C200(050)"/>
    <s v="N"/>
    <n v="0.20799999999999999"/>
    <n v="0"/>
    <n v="0"/>
    <n v="0"/>
    <n v="0"/>
    <n v="0"/>
    <n v="0"/>
    <n v="0"/>
    <n v="0"/>
    <m/>
    <x v="0"/>
    <s v="ELOR43094599CUMMINS_1 C200(050)EL"/>
    <s v="Electro Oriente S. A."/>
    <x v="5"/>
    <x v="5"/>
    <s v="C. T. Tamshiyacu"/>
    <x v="49"/>
    <x v="0"/>
    <x v="0"/>
    <x v="107"/>
    <x v="0"/>
    <s v="Instalado"/>
    <s v="Operativo"/>
    <s v="Distribuidora"/>
    <x v="0"/>
    <x v="0"/>
    <x v="0"/>
    <x v="0"/>
    <s v="Estatal"/>
    <s v="LORETO"/>
    <s v="LORETO"/>
    <s v="MAYNAS"/>
    <s v="FERNANDO LORES"/>
    <n v="0"/>
    <x v="0"/>
    <n v="0"/>
    <x v="0"/>
    <n v="0"/>
    <x v="0"/>
    <x v="0"/>
    <n v="0"/>
    <n v="0"/>
    <m/>
    <n v="1.7333333333333333E-2"/>
    <n v="1.2499999999999999E-2"/>
    <n v="7.6479999999999997"/>
    <n v="0"/>
    <n v="20"/>
    <s v="BASE DE DATOS"/>
    <m/>
  </r>
  <r>
    <s v="20"/>
    <x v="4"/>
    <s v="ELOR"/>
    <s v="43094599"/>
    <s v="43094599"/>
    <x v="0"/>
    <s v="CUMMINS_2 C200(026)"/>
    <s v="S"/>
    <n v="0.20799999999999999"/>
    <n v="0.15"/>
    <n v="3.5259999999999998"/>
    <n v="24.681999999999999"/>
    <n v="28.207999999999998"/>
    <n v="7"/>
    <n v="550"/>
    <n v="0"/>
    <n v="17"/>
    <m/>
    <x v="0"/>
    <s v="ELOR43094599CUMMINS_2 C200(026)EL"/>
    <s v="Electro Oriente S. A."/>
    <x v="5"/>
    <x v="5"/>
    <s v="C. T. Tamshiyacu"/>
    <x v="49"/>
    <x v="0"/>
    <x v="0"/>
    <x v="108"/>
    <x v="0"/>
    <s v="Instalado"/>
    <s v="Operativo"/>
    <s v="Distribuidora"/>
    <x v="0"/>
    <x v="0"/>
    <x v="0"/>
    <x v="0"/>
    <s v="Estatal"/>
    <s v="LORETO"/>
    <s v="LORETO"/>
    <s v="MAYNAS"/>
    <s v="FERNANDO LORES"/>
    <n v="0"/>
    <x v="0"/>
    <n v="0"/>
    <x v="0"/>
    <n v="0"/>
    <x v="0"/>
    <x v="0"/>
    <n v="28.207999999999998"/>
    <n v="2.8207999999999997E-2"/>
    <m/>
    <n v="1.7333333333333333E-2"/>
    <n v="1.2499999999999999E-2"/>
    <n v="7.6479999999999997"/>
    <n v="0"/>
    <n v="20"/>
    <s v="BASE DE DATOS"/>
    <m/>
  </r>
  <r>
    <s v="20"/>
    <x v="4"/>
    <s v="ELOR"/>
    <s v="43094599"/>
    <s v="43094599"/>
    <x v="0"/>
    <s v="Cat. C9-180"/>
    <s v="S"/>
    <n v="0.18"/>
    <n v="0.15"/>
    <n v="0.73199999999999998"/>
    <n v="5.1230000000000002"/>
    <n v="5.8550000000000004"/>
    <n v="2"/>
    <n v="108"/>
    <n v="0"/>
    <n v="0"/>
    <m/>
    <x v="0"/>
    <s v="ELOR43094599Cat. C9-180EL"/>
    <s v="Electro Oriente S. A."/>
    <x v="5"/>
    <x v="5"/>
    <s v="C. T. Tamshiyacu"/>
    <x v="49"/>
    <x v="0"/>
    <x v="0"/>
    <x v="109"/>
    <x v="0"/>
    <s v="Instalado"/>
    <s v="Operativo"/>
    <s v="Distribuidora"/>
    <x v="0"/>
    <x v="0"/>
    <x v="0"/>
    <x v="0"/>
    <s v="Estatal"/>
    <s v="LORETO"/>
    <s v="LORETO"/>
    <s v="MAYNAS"/>
    <s v="FERNANDO LORES"/>
    <n v="0"/>
    <x v="0"/>
    <n v="0"/>
    <x v="0"/>
    <n v="0"/>
    <x v="0"/>
    <x v="0"/>
    <n v="5.8550000000000004"/>
    <n v="5.8550000000000008E-3"/>
    <m/>
    <n v="1.4999999999999999E-2"/>
    <n v="1.2499999999999999E-2"/>
    <n v="7.6479999999999997"/>
    <n v="0"/>
    <n v="20"/>
    <s v="BASE DE DATOS"/>
    <m/>
  </r>
  <r>
    <s v="20"/>
    <x v="4"/>
    <s v="ELOR"/>
    <s v="43094599"/>
    <s v="43094599"/>
    <x v="0"/>
    <s v="Volvo PentaTWD1010G"/>
    <s v="S"/>
    <n v="0.21"/>
    <n v="0.15"/>
    <n v="9.9649999999999999"/>
    <n v="69.756"/>
    <n v="79.721000000000004"/>
    <n v="9"/>
    <n v="715"/>
    <n v="0"/>
    <n v="32"/>
    <m/>
    <x v="0"/>
    <s v="ELOR43094599Volvo PentaTWD1010GEL"/>
    <s v="Electro Oriente S. A."/>
    <x v="5"/>
    <x v="5"/>
    <s v="C. T. Tamshiyacu"/>
    <x v="49"/>
    <x v="0"/>
    <x v="0"/>
    <x v="110"/>
    <x v="0"/>
    <s v="Instalado"/>
    <s v="Inoperativo"/>
    <s v="Distribuidora"/>
    <x v="0"/>
    <x v="0"/>
    <x v="0"/>
    <x v="0"/>
    <s v="Estatal"/>
    <s v="LORETO"/>
    <s v="LORETO"/>
    <s v="MAYNAS"/>
    <s v="FERNANDO LORES"/>
    <n v="0"/>
    <x v="0"/>
    <n v="0"/>
    <x v="0"/>
    <n v="0"/>
    <x v="0"/>
    <x v="0"/>
    <n v="79.721000000000004"/>
    <n v="7.9721E-2"/>
    <m/>
    <n v="1.7499999999999998E-2"/>
    <n v="1.2499999999999999E-2"/>
    <n v="7.6479999999999997"/>
    <n v="0"/>
    <n v="20"/>
    <s v="BASE DE DATOS"/>
    <m/>
  </r>
  <r>
    <s v="20"/>
    <x v="4"/>
    <s v="ELOR"/>
    <s v="53023514"/>
    <s v="53023514"/>
    <x v="0"/>
    <s v="OLYMPIAN"/>
    <s v="S"/>
    <n v="0.04"/>
    <n v="0.03"/>
    <n v="0.93"/>
    <n v="2.4E-2"/>
    <n v="0.95399999999999996"/>
    <n v="1"/>
    <n v="186"/>
    <n v="0"/>
    <n v="1"/>
    <m/>
    <x v="0"/>
    <s v="ELOR53023514OLYMPIANEL"/>
    <s v="Electro Oriente S. A."/>
    <x v="5"/>
    <x v="5"/>
    <s v="C. T. Gran Peru"/>
    <x v="50"/>
    <x v="0"/>
    <x v="0"/>
    <x v="78"/>
    <x v="0"/>
    <s v="Instalado"/>
    <s v="Operativo"/>
    <s v="Distribuidora"/>
    <x v="0"/>
    <x v="0"/>
    <x v="0"/>
    <x v="0"/>
    <s v="Estatal"/>
    <s v="LORETO"/>
    <s v="LORETO"/>
    <s v="MAYNAS"/>
    <s v="FERNANDO LORES"/>
    <s v="GRAN PERÚ"/>
    <x v="0"/>
    <n v="0"/>
    <x v="0"/>
    <n v="0"/>
    <x v="0"/>
    <x v="0"/>
    <n v="0.95399999999999996"/>
    <n v="9.5399999999999999E-4"/>
    <m/>
    <n v="3.3333333333333335E-3"/>
    <n v="2.5000000000000001E-3"/>
    <n v="7.6479999999999997"/>
    <n v="1.1102230246251565E-16"/>
    <n v="20"/>
    <s v="BASE DE DATOS"/>
    <m/>
  </r>
  <r>
    <s v="20"/>
    <x v="4"/>
    <s v="ELOR"/>
    <s v="33010893"/>
    <s v="33010893"/>
    <x v="0"/>
    <s v="CAT 3516(G1)"/>
    <s v="S"/>
    <n v="1"/>
    <n v="0.95"/>
    <n v="0"/>
    <n v="0"/>
    <n v="0"/>
    <n v="0"/>
    <n v="0"/>
    <n v="0"/>
    <n v="0"/>
    <m/>
    <x v="1"/>
    <s v="ELOR33010893CAT 3516(G1)EL"/>
    <s v="Electro Oriente S. A."/>
    <x v="5"/>
    <x v="5"/>
    <s v="C. T. Yurimaguas"/>
    <x v="53"/>
    <x v="0"/>
    <x v="0"/>
    <x v="112"/>
    <x v="0"/>
    <s v="Instalado"/>
    <s v="Operativo"/>
    <s v="Distribuidora"/>
    <x v="0"/>
    <x v="1"/>
    <x v="0"/>
    <x v="0"/>
    <s v="Estatal"/>
    <s v="LORETO"/>
    <s v="LORETO"/>
    <s v="ALTO AMAZONAS"/>
    <s v="YURIMAGUAS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4"/>
    <s v="ELOR"/>
    <s v="33010893"/>
    <s v="33010893"/>
    <x v="0"/>
    <s v="CAT. D-3512(G5)"/>
    <s v="S"/>
    <n v="0.5"/>
    <n v="0.4"/>
    <n v="0"/>
    <n v="0"/>
    <n v="0"/>
    <n v="0"/>
    <n v="0"/>
    <n v="0"/>
    <n v="0"/>
    <m/>
    <x v="1"/>
    <s v="ELOR33010893CAT. D-3512(G5)EL"/>
    <s v="Electro Oriente S. A."/>
    <x v="5"/>
    <x v="5"/>
    <s v="C. T. Yurimaguas"/>
    <x v="53"/>
    <x v="0"/>
    <x v="0"/>
    <x v="113"/>
    <x v="0"/>
    <s v="Instalado"/>
    <s v="Operativo"/>
    <s v="Distribuidora"/>
    <x v="0"/>
    <x v="1"/>
    <x v="0"/>
    <x v="0"/>
    <s v="Estatal"/>
    <s v="LORETO"/>
    <s v="LORETO"/>
    <s v="ALTO AMAZONAS"/>
    <s v="YURIMAGUAS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4"/>
    <s v="ELOR"/>
    <s v="33010893"/>
    <s v="33010893"/>
    <x v="0"/>
    <s v="CAT.2 D-3512(G4)"/>
    <s v="S"/>
    <n v="0.5"/>
    <n v="0.45"/>
    <n v="0"/>
    <n v="0"/>
    <n v="0"/>
    <n v="0"/>
    <n v="0"/>
    <n v="0"/>
    <n v="0"/>
    <m/>
    <x v="1"/>
    <s v="ELOR33010893CAT.2 D-3512(G4)EL"/>
    <s v="Electro Oriente S. A."/>
    <x v="5"/>
    <x v="5"/>
    <s v="C. T. Yurimaguas"/>
    <x v="53"/>
    <x v="0"/>
    <x v="0"/>
    <x v="114"/>
    <x v="0"/>
    <s v="Instalado"/>
    <s v="Operativo"/>
    <s v="Distribuidora"/>
    <x v="0"/>
    <x v="1"/>
    <x v="0"/>
    <x v="0"/>
    <s v="Estatal"/>
    <s v="LORETO"/>
    <s v="LORETO"/>
    <s v="ALTO AMAZONAS"/>
    <s v="YURIMAGUAS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4"/>
    <s v="ELOR"/>
    <s v="33010893"/>
    <s v="33010893"/>
    <x v="0"/>
    <s v="CAT2 3512 TA(G2)"/>
    <s v="S"/>
    <n v="0.5"/>
    <n v="0.45"/>
    <n v="0"/>
    <n v="0"/>
    <n v="0"/>
    <n v="0"/>
    <n v="0"/>
    <n v="0"/>
    <n v="0"/>
    <m/>
    <x v="1"/>
    <s v="ELOR33010893CAT2 3512 TA(G2)EL"/>
    <s v="Electro Oriente S. A."/>
    <x v="5"/>
    <x v="5"/>
    <s v="C. T. Yurimaguas"/>
    <x v="53"/>
    <x v="0"/>
    <x v="0"/>
    <x v="115"/>
    <x v="0"/>
    <s v="Instalado"/>
    <s v="Operativo"/>
    <s v="Distribuidora"/>
    <x v="0"/>
    <x v="1"/>
    <x v="0"/>
    <x v="0"/>
    <s v="Estatal"/>
    <s v="LORETO"/>
    <s v="LORETO"/>
    <s v="ALTO AMAZONAS"/>
    <s v="YURIMAGUAS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4"/>
    <s v="ELOR"/>
    <s v="33011293"/>
    <s v="33011293"/>
    <x v="0"/>
    <s v="Wartsila 1"/>
    <s v="S"/>
    <n v="6.24"/>
    <n v="6"/>
    <n v="0"/>
    <n v="0"/>
    <n v="0"/>
    <n v="0"/>
    <n v="0"/>
    <n v="0"/>
    <n v="0"/>
    <m/>
    <x v="0"/>
    <s v="ELOR33011293Wartsila 1EL"/>
    <s v="Electro Oriente S. A."/>
    <x v="5"/>
    <x v="5"/>
    <s v="C. T. Tarapoto"/>
    <x v="52"/>
    <x v="0"/>
    <x v="0"/>
    <x v="7"/>
    <x v="0"/>
    <s v="Instalado"/>
    <s v="Operativo"/>
    <s v="Distribuidora"/>
    <x v="0"/>
    <x v="1"/>
    <x v="0"/>
    <x v="0"/>
    <s v="Estatal"/>
    <s v="SAN MARTÍN"/>
    <s v="SAN MARTÍN"/>
    <s v="SAN MARTIN"/>
    <s v="LA BANDA DE SHILCAYO"/>
    <n v="0"/>
    <x v="2"/>
    <n v="0"/>
    <x v="0"/>
    <n v="0"/>
    <x v="0"/>
    <x v="0"/>
    <n v="0"/>
    <n v="0"/>
    <m/>
    <n v="0.52"/>
    <n v="0.5"/>
    <n v="7.6479999999999997"/>
    <n v="0"/>
    <n v="20"/>
    <s v="BASE DE DATOS"/>
    <m/>
  </r>
  <r>
    <s v="20"/>
    <x v="4"/>
    <s v="ELOR"/>
    <s v="33011293"/>
    <s v="33011293"/>
    <x v="0"/>
    <s v="Wartsila 2"/>
    <s v="S"/>
    <n v="6.24"/>
    <n v="6"/>
    <n v="0"/>
    <n v="0"/>
    <n v="0"/>
    <n v="0"/>
    <n v="0"/>
    <n v="0"/>
    <n v="0"/>
    <m/>
    <x v="0"/>
    <s v="ELOR33011293Wartsila 2EL"/>
    <s v="Electro Oriente S. A."/>
    <x v="5"/>
    <x v="5"/>
    <s v="C. T. Tarapoto"/>
    <x v="52"/>
    <x v="0"/>
    <x v="0"/>
    <x v="8"/>
    <x v="0"/>
    <s v="Instalado"/>
    <s v="Operativo"/>
    <s v="Distribuidora"/>
    <x v="0"/>
    <x v="1"/>
    <x v="0"/>
    <x v="0"/>
    <s v="Estatal"/>
    <s v="SAN MARTÍN"/>
    <s v="SAN MARTÍN"/>
    <s v="SAN MARTIN"/>
    <s v="LA BANDA DE SHILCAYO"/>
    <n v="0"/>
    <x v="2"/>
    <n v="0"/>
    <x v="0"/>
    <n v="0"/>
    <x v="0"/>
    <x v="0"/>
    <n v="0"/>
    <n v="0"/>
    <m/>
    <n v="0.52"/>
    <n v="0.5"/>
    <n v="7.6479999999999997"/>
    <n v="0"/>
    <n v="20"/>
    <s v="BASE DE DATOS"/>
    <m/>
  </r>
  <r>
    <s v="20"/>
    <x v="4"/>
    <s v="ELOR"/>
    <s v="33011593"/>
    <s v="33011593"/>
    <x v="0"/>
    <s v="EMD"/>
    <s v="N"/>
    <n v="2.5"/>
    <n v="0"/>
    <n v="0"/>
    <n v="0"/>
    <n v="0"/>
    <n v="0"/>
    <n v="0"/>
    <n v="0"/>
    <n v="0"/>
    <m/>
    <x v="0"/>
    <s v="ELOR33011593EMDEL"/>
    <s v="Electro Oriente S. A."/>
    <x v="5"/>
    <x v="5"/>
    <s v="C. T. Bellavista"/>
    <x v="51"/>
    <x v="0"/>
    <x v="0"/>
    <x v="111"/>
    <x v="0"/>
    <s v="Instalado"/>
    <s v="Inoperativo"/>
    <s v="Distribuidora"/>
    <x v="0"/>
    <x v="1"/>
    <x v="0"/>
    <x v="0"/>
    <s v="Estatal"/>
    <s v="SAN MARTÍN"/>
    <s v="SAN MARTÍN"/>
    <s v="BELLAVISTA"/>
    <s v="BELLAVISTA"/>
    <n v="0"/>
    <x v="0"/>
    <n v="0"/>
    <x v="0"/>
    <n v="0"/>
    <x v="0"/>
    <x v="0"/>
    <n v="0"/>
    <n v="0"/>
    <m/>
    <n v="0.20833333333333334"/>
    <n v="0.13333333333333333"/>
    <n v="7.6479999999999997"/>
    <n v="0"/>
    <n v="20"/>
    <s v="BASE DE DATOS"/>
    <m/>
  </r>
  <r>
    <s v="20"/>
    <x v="4"/>
    <s v="ELOR"/>
    <s v="43047494"/>
    <s v="43047494"/>
    <x v="0"/>
    <s v="CAT C-18"/>
    <s v="S"/>
    <n v="0.5"/>
    <n v="0.5"/>
    <n v="18.201000000000001"/>
    <n v="0"/>
    <n v="18.201000000000001"/>
    <n v="6"/>
    <n v="129"/>
    <n v="0"/>
    <n v="10"/>
    <m/>
    <x v="0"/>
    <s v="ELOR43047494CAT C-18EL"/>
    <s v="Electro Oriente S. A."/>
    <x v="5"/>
    <x v="5"/>
    <s v="C. T. Lagunas"/>
    <x v="54"/>
    <x v="0"/>
    <x v="0"/>
    <x v="116"/>
    <x v="0"/>
    <s v="Instalado"/>
    <s v="Operativo"/>
    <s v="Distribuidora"/>
    <x v="0"/>
    <x v="0"/>
    <x v="0"/>
    <x v="0"/>
    <s v="Estatal"/>
    <s v="LORETO"/>
    <s v="LORETO"/>
    <s v="ALTO AMAZONAS"/>
    <s v="LAGUNAS"/>
    <n v="0"/>
    <x v="0"/>
    <n v="0"/>
    <x v="0"/>
    <n v="0"/>
    <x v="0"/>
    <x v="0"/>
    <n v="18.201000000000001"/>
    <n v="1.8201000000000002E-2"/>
    <m/>
    <n v="4.1666666666666664E-2"/>
    <n v="3.7499999999999999E-2"/>
    <n v="7.6479999999999997"/>
    <n v="0"/>
    <n v="20"/>
    <s v="BASE DE DATOS"/>
    <m/>
  </r>
  <r>
    <s v="20"/>
    <x v="4"/>
    <s v="ELOR"/>
    <s v="43047494"/>
    <s v="43047494"/>
    <x v="0"/>
    <s v="Volvo Penta TAD1630"/>
    <s v="S"/>
    <n v="0.4"/>
    <n v="0.4"/>
    <n v="0"/>
    <n v="38.090000000000003"/>
    <n v="38.090000000000003"/>
    <n v="6"/>
    <n v="225"/>
    <n v="0"/>
    <n v="19"/>
    <m/>
    <x v="0"/>
    <s v="ELOR43047494Volvo Penta TAD1630EL"/>
    <s v="Electro Oriente S. A."/>
    <x v="5"/>
    <x v="5"/>
    <s v="C. T. Lagunas"/>
    <x v="54"/>
    <x v="0"/>
    <x v="0"/>
    <x v="118"/>
    <x v="0"/>
    <s v="Instalado"/>
    <s v="Operativo"/>
    <s v="Distribuidora"/>
    <x v="0"/>
    <x v="0"/>
    <x v="0"/>
    <x v="0"/>
    <s v="Estatal"/>
    <s v="LORETO"/>
    <s v="LORETO"/>
    <s v="ALTO AMAZONAS"/>
    <s v="LAGUNAS"/>
    <n v="0"/>
    <x v="0"/>
    <n v="0"/>
    <x v="0"/>
    <n v="0"/>
    <x v="0"/>
    <x v="0"/>
    <n v="38.090000000000003"/>
    <n v="3.8090000000000006E-2"/>
    <m/>
    <n v="3.3333333333333333E-2"/>
    <n v="3.3333333333333333E-2"/>
    <n v="7.6479999999999997"/>
    <n v="0"/>
    <n v="20"/>
    <s v="BASE DE DATOS"/>
    <m/>
  </r>
  <r>
    <s v="20"/>
    <x v="4"/>
    <s v="ELOR"/>
    <s v="43047494"/>
    <s v="43047494"/>
    <x v="0"/>
    <s v="Cat. D-3512&lt;G3&gt;"/>
    <s v="S"/>
    <n v="0.5"/>
    <n v="0.45"/>
    <n v="49.694000000000003"/>
    <n v="0"/>
    <n v="49.694000000000003"/>
    <n v="0"/>
    <n v="151"/>
    <n v="0"/>
    <n v="0"/>
    <m/>
    <x v="0"/>
    <s v="ELOR43047494Cat. D-3512&lt;G3&gt;EL"/>
    <s v="Electro Oriente S. A."/>
    <x v="5"/>
    <x v="5"/>
    <s v="C. T. Lagunas"/>
    <x v="54"/>
    <x v="0"/>
    <x v="0"/>
    <x v="117"/>
    <x v="0"/>
    <s v="Instalado"/>
    <s v="Operativo"/>
    <s v="Distribuidora"/>
    <x v="0"/>
    <x v="0"/>
    <x v="0"/>
    <x v="0"/>
    <s v="Estatal"/>
    <s v="LORETO"/>
    <s v="LORETO"/>
    <s v="ALTO AMAZONAS"/>
    <s v="LAGUNAS"/>
    <n v="0"/>
    <x v="0"/>
    <n v="0"/>
    <x v="0"/>
    <n v="0"/>
    <x v="0"/>
    <x v="0"/>
    <n v="49.694000000000003"/>
    <n v="4.9694000000000002E-2"/>
    <m/>
    <n v="4.1666666666666664E-2"/>
    <n v="3.7499999999999999E-2"/>
    <n v="7.6479999999999997"/>
    <n v="0"/>
    <n v="20"/>
    <s v="BASE DE DATOS"/>
    <m/>
  </r>
  <r>
    <s v="20"/>
    <x v="4"/>
    <s v="ELOR"/>
    <s v="53202349"/>
    <s v="53202349"/>
    <x v="0"/>
    <s v="CAT 2 3516"/>
    <s v="S"/>
    <n v="2"/>
    <n v="1"/>
    <n v="0"/>
    <n v="0"/>
    <n v="0"/>
    <n v="0"/>
    <n v="0"/>
    <n v="0"/>
    <n v="0"/>
    <m/>
    <x v="0"/>
    <s v="ELOR53202349CAT 2 3516EL"/>
    <s v="Electro Oriente S. A."/>
    <x v="5"/>
    <x v="5"/>
    <s v="C. T. Chachapoyas_ELOR"/>
    <x v="56"/>
    <x v="0"/>
    <x v="0"/>
    <x v="120"/>
    <x v="0"/>
    <s v="Instalado"/>
    <s v="Operativo"/>
    <s v="Distribuidora"/>
    <x v="0"/>
    <x v="0"/>
    <x v="0"/>
    <x v="0"/>
    <s v="Estatal"/>
    <s v="AMAZONAS"/>
    <s v="AMAZONAS"/>
    <s v="CHACHAPOYAS"/>
    <s v="CHACHAPOYAS"/>
    <n v="0"/>
    <x v="0"/>
    <n v="0"/>
    <x v="0"/>
    <n v="0"/>
    <x v="0"/>
    <x v="0"/>
    <n v="0"/>
    <n v="0"/>
    <m/>
    <n v="0.16666666666666666"/>
    <n v="0.125"/>
    <n v="7.6479999999999997"/>
    <n v="0"/>
    <n v="20"/>
    <s v="BASE DE DATOS"/>
    <m/>
  </r>
  <r>
    <s v="20"/>
    <x v="4"/>
    <s v="ELOR"/>
    <s v="53202349"/>
    <s v="53202349"/>
    <x v="0"/>
    <s v="CAT 3 3516"/>
    <s v="S"/>
    <n v="2"/>
    <n v="1"/>
    <n v="0"/>
    <n v="0"/>
    <n v="0"/>
    <n v="0"/>
    <n v="0"/>
    <n v="0"/>
    <n v="0"/>
    <m/>
    <x v="0"/>
    <s v="ELOR53202349CAT 3 3516EL"/>
    <s v="Electro Oriente S. A."/>
    <x v="5"/>
    <x v="5"/>
    <s v="C. T. Chachapoyas_ELOR"/>
    <x v="56"/>
    <x v="0"/>
    <x v="0"/>
    <x v="121"/>
    <x v="0"/>
    <s v="Instalado"/>
    <s v="Operativo"/>
    <s v="Distribuidora"/>
    <x v="0"/>
    <x v="0"/>
    <x v="0"/>
    <x v="0"/>
    <s v="Estatal"/>
    <s v="AMAZONAS"/>
    <s v="AMAZONAS"/>
    <s v="CHACHAPOYAS"/>
    <s v="CHACHAPOYAS"/>
    <n v="0"/>
    <x v="0"/>
    <n v="0"/>
    <x v="0"/>
    <n v="0"/>
    <x v="0"/>
    <x v="0"/>
    <n v="0"/>
    <n v="0"/>
    <m/>
    <n v="0.4"/>
    <n v="0.3"/>
    <n v="7.6479999999999997"/>
    <n v="0"/>
    <n v="20"/>
    <s v="BASE DE DATOS"/>
    <m/>
  </r>
  <r>
    <s v="20"/>
    <x v="4"/>
    <s v="ELOR"/>
    <s v="53202349"/>
    <s v="53202349"/>
    <x v="0"/>
    <s v="CAT 4 3516 DITA"/>
    <s v="S"/>
    <n v="1.25"/>
    <n v="0.6"/>
    <n v="0"/>
    <n v="0"/>
    <n v="0"/>
    <n v="0"/>
    <n v="0"/>
    <n v="0"/>
    <n v="0"/>
    <m/>
    <x v="0"/>
    <s v="ELOR53202349CAT 4 3516 DITAEL"/>
    <s v="Electro Oriente S. A."/>
    <x v="5"/>
    <x v="5"/>
    <s v="C. T. Chachapoyas_ELOR"/>
    <x v="56"/>
    <x v="0"/>
    <x v="0"/>
    <x v="122"/>
    <x v="0"/>
    <s v="Instalado"/>
    <s v="Operativo"/>
    <s v="Distribuidora"/>
    <x v="0"/>
    <x v="0"/>
    <x v="0"/>
    <x v="0"/>
    <s v="Estatal"/>
    <s v="AMAZONAS"/>
    <s v="AMAZONAS"/>
    <s v="CHACHAPOYAS"/>
    <s v="CHACHAPOYAS"/>
    <n v="0"/>
    <x v="0"/>
    <n v="0"/>
    <x v="0"/>
    <n v="0"/>
    <x v="0"/>
    <x v="0"/>
    <n v="0"/>
    <n v="0"/>
    <m/>
    <n v="0.10416666666666667"/>
    <n v="4.9999999999999996E-2"/>
    <n v="7.6479999999999997"/>
    <n v="0"/>
    <n v="20"/>
    <s v="BASE DE DATOS"/>
    <m/>
  </r>
  <r>
    <s v="20"/>
    <x v="4"/>
    <s v="ELOR"/>
    <s v="53023214"/>
    <s v="53023214"/>
    <x v="0"/>
    <s v="GT 1"/>
    <s v="N"/>
    <n v="0.125"/>
    <n v="0"/>
    <n v="0"/>
    <n v="0"/>
    <n v="0"/>
    <n v="0"/>
    <n v="0"/>
    <n v="0"/>
    <n v="0"/>
    <m/>
    <x v="1"/>
    <s v="ELOR53023214GT 1EL"/>
    <s v="Electro Oriente S. A."/>
    <x v="5"/>
    <x v="5"/>
    <s v="C. T. Tabaconas"/>
    <x v="55"/>
    <x v="0"/>
    <x v="0"/>
    <x v="119"/>
    <x v="0"/>
    <s v="Instalado"/>
    <n v="0"/>
    <s v="Distribuidora"/>
    <x v="0"/>
    <x v="0"/>
    <x v="0"/>
    <x v="0"/>
    <s v="Estatal"/>
    <s v="CAJAMARCA"/>
    <s v="CAJAMARCA"/>
    <s v="SAN IGNACIO"/>
    <s v="TABACONAS"/>
    <s v="TABACONAS"/>
    <x v="0"/>
    <n v="0"/>
    <x v="0"/>
    <n v="0"/>
    <x v="0"/>
    <x v="0"/>
    <n v="0"/>
    <n v="0"/>
    <m/>
    <s v="-"/>
    <s v="-"/>
    <e v="#N/A"/>
    <n v="0"/>
    <n v="20"/>
    <s v="BASE DE DATOS"/>
    <m/>
  </r>
  <r>
    <s v="20"/>
    <x v="4"/>
    <s v="UCAYAL"/>
    <s v="23201005"/>
    <s v="23201005"/>
    <x v="0"/>
    <s v="CAT 3406B"/>
    <s v="N"/>
    <n v="0.32"/>
    <n v="0"/>
    <n v="0"/>
    <n v="0"/>
    <n v="0"/>
    <n v="0"/>
    <n v="0"/>
    <n v="0"/>
    <n v="0"/>
    <m/>
    <x v="0"/>
    <s v="UCAYAL23201005CAT 3406BEL"/>
    <s v="Electro Ucayali S.A."/>
    <x v="0"/>
    <x v="0"/>
    <s v="C. T. ATALAYA"/>
    <x v="0"/>
    <x v="0"/>
    <x v="0"/>
    <x v="0"/>
    <x v="0"/>
    <s v="Instalado"/>
    <s v="Operativo"/>
    <s v="Distribuidora"/>
    <x v="0"/>
    <x v="0"/>
    <x v="0"/>
    <x v="0"/>
    <s v="Estatal"/>
    <s v="UCAYALI"/>
    <s v="UCAYALI"/>
    <s v="ATALAYA"/>
    <s v="RAYMONDI"/>
    <n v="0"/>
    <x v="0"/>
    <n v="0"/>
    <x v="0"/>
    <n v="0"/>
    <x v="0"/>
    <x v="0"/>
    <n v="0"/>
    <n v="0"/>
    <m/>
    <n v="2.6666666666666668E-2"/>
    <n v="0"/>
    <n v="7.6479999999999997"/>
    <n v="0"/>
    <n v="23"/>
    <s v="BASE DE DATOS"/>
    <m/>
  </r>
  <r>
    <s v="20"/>
    <x v="4"/>
    <s v="UCAYAL"/>
    <s v="23201005"/>
    <s v="23201005"/>
    <x v="0"/>
    <s v="CAT 3412C-I"/>
    <s v="S"/>
    <n v="0.59099999999999997"/>
    <n v="0.5"/>
    <n v="5.4809999999999999"/>
    <n v="7.8659999999999997"/>
    <n v="13.347"/>
    <n v="0"/>
    <n v="46"/>
    <n v="0"/>
    <n v="0"/>
    <m/>
    <x v="0"/>
    <s v="UCAYAL23201005CAT 3412C-IEL"/>
    <s v="Electro Ucayali S.A."/>
    <x v="0"/>
    <x v="0"/>
    <s v="C. T. ATALAYA"/>
    <x v="0"/>
    <x v="0"/>
    <x v="0"/>
    <x v="3"/>
    <x v="0"/>
    <s v="Instalado"/>
    <s v="Operativo"/>
    <s v="Distribuidora"/>
    <x v="0"/>
    <x v="0"/>
    <x v="0"/>
    <x v="0"/>
    <s v="Estatal"/>
    <s v="UCAYALI"/>
    <s v="UCAYALI"/>
    <s v="ATALAYA"/>
    <s v="ATALAYA"/>
    <n v="0"/>
    <x v="0"/>
    <n v="0"/>
    <x v="0"/>
    <n v="0"/>
    <x v="0"/>
    <x v="0"/>
    <n v="13.347"/>
    <n v="1.3346999999999999E-2"/>
    <m/>
    <n v="4.9249999999999995E-2"/>
    <n v="4.1666666666666664E-2"/>
    <n v="7.6479999999999997"/>
    <n v="0"/>
    <n v="23"/>
    <s v="BASE DE DATOS"/>
    <m/>
  </r>
  <r>
    <s v="20"/>
    <x v="4"/>
    <s v="UCAYAL"/>
    <s v="23201005"/>
    <s v="23201005"/>
    <x v="0"/>
    <s v="CAT 3412C-II"/>
    <s v="S"/>
    <n v="0.59099999999999997"/>
    <n v="0.5"/>
    <n v="26.585000000000001"/>
    <n v="38.356000000000002"/>
    <n v="64.941000000000003"/>
    <n v="0"/>
    <n v="223"/>
    <n v="0"/>
    <n v="10"/>
    <m/>
    <x v="0"/>
    <s v="UCAYAL23201005CAT 3412C-IIEL"/>
    <s v="Electro Ucayali S.A."/>
    <x v="0"/>
    <x v="0"/>
    <s v="C. T. ATALAYA"/>
    <x v="0"/>
    <x v="0"/>
    <x v="0"/>
    <x v="4"/>
    <x v="0"/>
    <s v="Instalado"/>
    <s v="Operativo"/>
    <s v="Distribuidora"/>
    <x v="0"/>
    <x v="0"/>
    <x v="0"/>
    <x v="0"/>
    <s v="Estatal"/>
    <s v="UCAYALI"/>
    <s v="UCAYALI"/>
    <s v="ATALAYA"/>
    <s v="ATALAYA"/>
    <n v="0"/>
    <x v="0"/>
    <n v="0"/>
    <x v="0"/>
    <n v="0"/>
    <x v="0"/>
    <x v="0"/>
    <n v="64.941000000000003"/>
    <n v="6.4940999999999999E-2"/>
    <m/>
    <n v="4.9249999999999995E-2"/>
    <n v="4.1666666666666664E-2"/>
    <n v="7.6479999999999997"/>
    <n v="0"/>
    <n v="23"/>
    <s v="BASE DE DATOS"/>
    <m/>
  </r>
  <r>
    <s v="20"/>
    <x v="4"/>
    <s v="UCAYAL"/>
    <s v="23201005"/>
    <s v="23201005"/>
    <x v="0"/>
    <s v="CAT 3512"/>
    <s v="S"/>
    <n v="0.5"/>
    <n v="0.3"/>
    <n v="18.75"/>
    <n v="19.059999999999999"/>
    <n v="37.81"/>
    <n v="0"/>
    <n v="184"/>
    <n v="0"/>
    <n v="0"/>
    <m/>
    <x v="0"/>
    <s v="UCAYAL23201005CAT 3512EL"/>
    <s v="Electro Ucayali S.A."/>
    <x v="0"/>
    <x v="0"/>
    <s v="C. T. ATALAYA"/>
    <x v="0"/>
    <x v="0"/>
    <x v="0"/>
    <x v="1"/>
    <x v="0"/>
    <s v="Instalado"/>
    <s v="Operativo"/>
    <s v="Distribuidora"/>
    <x v="0"/>
    <x v="0"/>
    <x v="0"/>
    <x v="0"/>
    <s v="Estatal"/>
    <s v="UCAYALI"/>
    <s v="UCAYALI"/>
    <s v="ATALAYA"/>
    <s v="RAYMONDI"/>
    <n v="0"/>
    <x v="0"/>
    <n v="0"/>
    <x v="0"/>
    <n v="0"/>
    <x v="0"/>
    <x v="0"/>
    <n v="37.81"/>
    <n v="3.7810000000000003E-2"/>
    <m/>
    <n v="4.5454545454545456E-2"/>
    <n v="2.7272727272727271E-2"/>
    <n v="7.6479999999999997"/>
    <n v="0"/>
    <n v="23"/>
    <s v="BASE DE DATOS"/>
    <m/>
  </r>
  <r>
    <s v="20"/>
    <x v="4"/>
    <s v="UCAYAL"/>
    <s v="23201005"/>
    <s v="23201005"/>
    <x v="0"/>
    <s v="CUMMINS"/>
    <s v="S"/>
    <n v="1"/>
    <n v="0.9"/>
    <n v="4.4260000000000002"/>
    <n v="1.952"/>
    <n v="6.3780000000000001"/>
    <n v="0"/>
    <n v="18"/>
    <n v="0"/>
    <n v="0"/>
    <m/>
    <x v="0"/>
    <s v="UCAYAL23201005CUMMINSEL"/>
    <s v="Electro Ucayali S.A."/>
    <x v="0"/>
    <x v="0"/>
    <s v="C. T. ATALAYA"/>
    <x v="0"/>
    <x v="0"/>
    <x v="0"/>
    <x v="2"/>
    <x v="0"/>
    <s v="Instalado"/>
    <s v="Operativo"/>
    <s v="Distribuidora"/>
    <x v="0"/>
    <x v="0"/>
    <x v="0"/>
    <x v="0"/>
    <s v="Estatal"/>
    <s v="UCAYALI"/>
    <s v="UCAYALI"/>
    <s v="ATALAYA"/>
    <s v="ATALAYA"/>
    <n v="0"/>
    <x v="0"/>
    <n v="0"/>
    <x v="0"/>
    <n v="0"/>
    <x v="0"/>
    <x v="0"/>
    <n v="6.3780000000000001"/>
    <n v="6.378E-3"/>
    <m/>
    <n v="8.3333333333333329E-2"/>
    <n v="7.4999999999999997E-2"/>
    <n v="7.6479999999999997"/>
    <n v="0"/>
    <n v="23"/>
    <s v="BASE DE DATOS"/>
    <m/>
  </r>
  <r>
    <s v="20"/>
    <x v="4"/>
    <s v="UCAYAL"/>
    <s v="33006895"/>
    <s v="33006895"/>
    <x v="0"/>
    <s v="WARTSILA 1"/>
    <s v="N"/>
    <n v="6.34"/>
    <n v="0"/>
    <n v="0"/>
    <n v="0"/>
    <n v="0"/>
    <n v="0"/>
    <n v="0"/>
    <n v="0"/>
    <n v="0"/>
    <m/>
    <x v="1"/>
    <s v="UCAYAL33006895WARTSILA 1EL"/>
    <s v="Electro Ucayali S.A."/>
    <x v="0"/>
    <x v="0"/>
    <s v="C.T. DIESEL"/>
    <x v="2"/>
    <x v="0"/>
    <x v="0"/>
    <x v="7"/>
    <x v="0"/>
    <s v="Instalado"/>
    <s v="Inoperativo"/>
    <s v="Distribuidora"/>
    <x v="0"/>
    <x v="1"/>
    <x v="0"/>
    <x v="0"/>
    <s v="Estatal"/>
    <s v="UCAYALI"/>
    <s v="UCAYALI"/>
    <s v="CRNL. PORTILLO"/>
    <s v="YARINACOCHAS"/>
    <n v="0"/>
    <x v="0"/>
    <n v="0"/>
    <x v="0"/>
    <n v="0"/>
    <x v="0"/>
    <x v="0"/>
    <n v="0"/>
    <n v="0"/>
    <m/>
    <s v="-"/>
    <s v="-"/>
    <s v="-"/>
    <n v="0"/>
    <n v="23"/>
    <s v="BASE DE DATOS"/>
    <m/>
  </r>
  <r>
    <s v="20"/>
    <x v="4"/>
    <s v="UCAYAL"/>
    <s v="33006895"/>
    <s v="33006895"/>
    <x v="0"/>
    <s v="WARTSILA 2"/>
    <s v="N"/>
    <n v="6.34"/>
    <n v="0"/>
    <n v="0"/>
    <n v="0"/>
    <n v="0"/>
    <n v="0"/>
    <n v="0"/>
    <n v="0"/>
    <n v="0"/>
    <m/>
    <x v="1"/>
    <s v="UCAYAL33006895WARTSILA 2EL"/>
    <s v="Electro Ucayali S.A."/>
    <x v="0"/>
    <x v="0"/>
    <s v="C.T. DIESEL"/>
    <x v="2"/>
    <x v="0"/>
    <x v="0"/>
    <x v="8"/>
    <x v="0"/>
    <s v="Instalado"/>
    <s v="Inoperativo"/>
    <s v="Distribuidora"/>
    <x v="0"/>
    <x v="1"/>
    <x v="0"/>
    <x v="0"/>
    <s v="Estatal"/>
    <s v="UCAYALI"/>
    <s v="UCAYALI"/>
    <s v="CRNL. PORTILLO"/>
    <s v="YARINACOCHAS"/>
    <n v="0"/>
    <x v="0"/>
    <n v="0"/>
    <x v="0"/>
    <n v="0"/>
    <x v="0"/>
    <x v="0"/>
    <n v="0"/>
    <n v="0"/>
    <m/>
    <s v="-"/>
    <s v="-"/>
    <s v="-"/>
    <n v="0"/>
    <n v="23"/>
    <s v="BASE DE DATOS"/>
    <m/>
  </r>
  <r>
    <s v="20"/>
    <x v="4"/>
    <s v="UCAYAL"/>
    <s v="33006895"/>
    <s v="33006895"/>
    <x v="0"/>
    <s v="WARTSILA 3"/>
    <s v="N"/>
    <n v="6.34"/>
    <n v="0"/>
    <n v="0"/>
    <n v="0"/>
    <n v="0"/>
    <n v="0"/>
    <n v="0"/>
    <n v="0"/>
    <n v="0"/>
    <m/>
    <x v="1"/>
    <s v="UCAYAL33006895WARTSILA 3EL"/>
    <s v="Electro Ucayali S.A."/>
    <x v="0"/>
    <x v="0"/>
    <s v="C.T. DIESEL"/>
    <x v="2"/>
    <x v="0"/>
    <x v="0"/>
    <x v="9"/>
    <x v="0"/>
    <s v="Instalado"/>
    <s v="Inoperativo"/>
    <s v="Distribuidora"/>
    <x v="0"/>
    <x v="1"/>
    <x v="0"/>
    <x v="0"/>
    <s v="Estatal"/>
    <s v="UCAYALI"/>
    <s v="UCAYALI"/>
    <s v="CRNL. PORTILLO"/>
    <s v="YARINACOCHAS"/>
    <n v="0"/>
    <x v="0"/>
    <n v="0"/>
    <x v="0"/>
    <n v="0"/>
    <x v="0"/>
    <x v="0"/>
    <n v="0"/>
    <n v="0"/>
    <m/>
    <s v="-"/>
    <s v="-"/>
    <s v="-"/>
    <n v="0"/>
    <n v="23"/>
    <s v="BASE DE DATOS"/>
    <m/>
  </r>
  <r>
    <s v="20"/>
    <x v="4"/>
    <s v="UCAYAL"/>
    <s v="33006895"/>
    <s v="33006895"/>
    <x v="0"/>
    <s v="WARTSILA 4"/>
    <s v="N"/>
    <n v="6.34"/>
    <n v="0"/>
    <n v="0"/>
    <n v="0"/>
    <n v="0"/>
    <n v="0"/>
    <n v="0"/>
    <n v="0"/>
    <n v="0"/>
    <m/>
    <x v="1"/>
    <s v="UCAYAL33006895WARTSILA 4EL"/>
    <s v="Electro Ucayali S.A."/>
    <x v="0"/>
    <x v="0"/>
    <s v="C.T. DIESEL"/>
    <x v="2"/>
    <x v="0"/>
    <x v="0"/>
    <x v="10"/>
    <x v="0"/>
    <s v="Instalado"/>
    <s v="Inoperativo"/>
    <s v="Distribuidora"/>
    <x v="0"/>
    <x v="1"/>
    <x v="0"/>
    <x v="0"/>
    <s v="Estatal"/>
    <s v="UCAYALI"/>
    <s v="UCAYALI"/>
    <s v="CRNL. PORTILLO"/>
    <s v="YARINACOCHAS"/>
    <n v="0"/>
    <x v="0"/>
    <n v="0"/>
    <x v="0"/>
    <n v="0"/>
    <x v="0"/>
    <x v="0"/>
    <n v="0"/>
    <n v="0"/>
    <m/>
    <s v="-"/>
    <s v="-"/>
    <s v="-"/>
    <n v="0"/>
    <n v="23"/>
    <s v="BASE DE DATOS"/>
    <m/>
  </r>
  <r>
    <s v="20"/>
    <x v="4"/>
    <s v="UCAYAL"/>
    <s v="53027019"/>
    <s v="53027019"/>
    <x v="0"/>
    <s v="PERKINS-HCI434D1L"/>
    <s v="S"/>
    <n v="0.316"/>
    <n v="0.3"/>
    <n v="0.99"/>
    <n v="1.54"/>
    <n v="2.5299999999999998"/>
    <n v="0"/>
    <n v="48"/>
    <n v="0"/>
    <n v="0"/>
    <m/>
    <x v="0"/>
    <s v="UCAYAL53027019PERKINS-HCI434D1LEL"/>
    <s v="Electro Ucayali S.A."/>
    <x v="0"/>
    <x v="0"/>
    <s v="C. T. PURUS"/>
    <x v="1"/>
    <x v="0"/>
    <x v="0"/>
    <x v="5"/>
    <x v="0"/>
    <s v="Instalado"/>
    <s v="Operativo"/>
    <s v="Distribuidora"/>
    <x v="0"/>
    <x v="0"/>
    <x v="0"/>
    <x v="0"/>
    <s v="Estatal"/>
    <s v="UCAYALI"/>
    <s v="UCAYALI"/>
    <s v="PURUS"/>
    <s v="PURUS"/>
    <s v="PUERTO ESPERANZA"/>
    <x v="0"/>
    <n v="0"/>
    <x v="0"/>
    <n v="0"/>
    <x v="0"/>
    <x v="0"/>
    <n v="2.5299999999999998"/>
    <n v="2.5299999999999997E-3"/>
    <m/>
    <n v="2.6333333333333334E-2"/>
    <n v="2.4999999999999998E-2"/>
    <n v="7.6479999999999997"/>
    <n v="4.4408920985006262E-16"/>
    <n v="23"/>
    <s v="BASE DE DATOS"/>
    <m/>
  </r>
  <r>
    <s v="20"/>
    <x v="4"/>
    <s v="UCAYAL"/>
    <s v="53027019"/>
    <s v="53027019"/>
    <x v="0"/>
    <s v="PERKINS-MP-2251"/>
    <s v="S"/>
    <n v="0.2"/>
    <n v="0.19600000000000001"/>
    <n v="8.7989999999999995"/>
    <n v="14.106999999999999"/>
    <n v="22.905999999999999"/>
    <n v="0"/>
    <n v="448"/>
    <n v="0"/>
    <n v="25"/>
    <m/>
    <x v="0"/>
    <s v="UCAYAL53027019PERKINS-MP-2251EL"/>
    <s v="Electro Ucayali S.A."/>
    <x v="0"/>
    <x v="0"/>
    <s v="C. T. PURUS"/>
    <x v="1"/>
    <x v="0"/>
    <x v="0"/>
    <x v="6"/>
    <x v="0"/>
    <s v="Instalado"/>
    <s v="Operativo"/>
    <s v="Distribuidora"/>
    <x v="0"/>
    <x v="0"/>
    <x v="0"/>
    <x v="0"/>
    <s v="Estatal"/>
    <s v="UCAYALI"/>
    <s v="UCAYALI"/>
    <s v="PURUS"/>
    <s v="PURUS"/>
    <s v="PUERTO ESPERANZA"/>
    <x v="0"/>
    <n v="0"/>
    <x v="0"/>
    <n v="0"/>
    <x v="0"/>
    <x v="0"/>
    <n v="22.905999999999999"/>
    <n v="2.2905999999999999E-2"/>
    <m/>
    <n v="1.5384615384615385E-2"/>
    <n v="1.3846153846153845E-2"/>
    <n v="7.6479999999999997"/>
    <n v="0"/>
    <n v="23"/>
    <s v="BASE DE DATOS"/>
    <m/>
  </r>
  <r>
    <s v="20"/>
    <x v="4"/>
    <s v="UCAYAL"/>
    <s v="53023614"/>
    <s v="53023614"/>
    <x v="0"/>
    <s v="FERRENERGY"/>
    <s v="N"/>
    <n v="11"/>
    <n v="0"/>
    <n v="0"/>
    <n v="0"/>
    <n v="0"/>
    <n v="0"/>
    <n v="0"/>
    <n v="0"/>
    <n v="0"/>
    <m/>
    <x v="1"/>
    <s v="UCAYAL53023614FERRENERGYEL"/>
    <s v="Electro Ucayali S.A."/>
    <x v="0"/>
    <x v="0"/>
    <s v="C.T. de Emergencia Pucallpa"/>
    <x v="3"/>
    <x v="0"/>
    <x v="0"/>
    <x v="11"/>
    <x v="0"/>
    <s v="Instalado"/>
    <s v="Inoperativo"/>
    <s v="Distribuidora"/>
    <x v="0"/>
    <x v="0"/>
    <x v="0"/>
    <x v="0"/>
    <s v="Estatal"/>
    <s v="UCAYALI"/>
    <s v="UCAYALI"/>
    <s v="CRNL. PORTILLO"/>
    <s v="CALLERÍA"/>
    <n v="0"/>
    <x v="0"/>
    <n v="0"/>
    <x v="0"/>
    <n v="0"/>
    <x v="0"/>
    <x v="0"/>
    <n v="0"/>
    <n v="0"/>
    <m/>
    <s v="-"/>
    <s v="-"/>
    <s v="-"/>
    <n v="0"/>
    <n v="23"/>
    <s v="BASE DE DATOS"/>
    <m/>
  </r>
  <r>
    <s v="20"/>
    <x v="4"/>
    <s v="GENRNT"/>
    <s v="33372916"/>
    <s v="33372916"/>
    <x v="0"/>
    <s v="G-1"/>
    <s v="S"/>
    <n v="11.6"/>
    <n v="11.234"/>
    <n v="1259.087"/>
    <n v="3717.5749999999998"/>
    <n v="4976.6620000000003"/>
    <n v="112"/>
    <n v="611"/>
    <n v="0.08"/>
    <n v="1044.83"/>
    <m/>
    <x v="0"/>
    <s v="GENRNT33372916G-1EL"/>
    <s v="Genrent del Peru S.A.C."/>
    <x v="3"/>
    <x v="3"/>
    <s v="C.T. Iquitos Nueva"/>
    <x v="14"/>
    <x v="0"/>
    <x v="0"/>
    <x v="37"/>
    <x v="0"/>
    <s v="Instalado"/>
    <s v="Operativo"/>
    <s v="Generadora"/>
    <x v="0"/>
    <x v="0"/>
    <x v="0"/>
    <x v="0"/>
    <s v="Privado"/>
    <s v="LORETO"/>
    <s v="LORETO"/>
    <s v="MAYNAS"/>
    <s v="PUNCHANA"/>
    <n v="0"/>
    <x v="2"/>
    <n v="0"/>
    <x v="0"/>
    <n v="0"/>
    <x v="0"/>
    <x v="0"/>
    <n v="4976.6620000000003"/>
    <n v="4.9766620000000001"/>
    <m/>
    <n v="0.96666666666666667"/>
    <n v="0.9275000000000001"/>
    <n v="7.6479999999999997"/>
    <n v="0"/>
    <n v="52"/>
    <s v="BASE DE DATOS"/>
    <m/>
  </r>
  <r>
    <s v="20"/>
    <x v="4"/>
    <s v="GENRNT"/>
    <s v="33372916"/>
    <s v="33372916"/>
    <x v="0"/>
    <s v="G-2"/>
    <s v="S"/>
    <n v="11.6"/>
    <n v="11.234999999999999"/>
    <n v="1.8380000000000001"/>
    <n v="1.631"/>
    <n v="3.4689999999999999"/>
    <n v="180"/>
    <n v="3"/>
    <n v="0"/>
    <n v="105.67"/>
    <m/>
    <x v="0"/>
    <s v="GENRNT33372916G-2EL"/>
    <s v="Genrent del Peru S.A.C."/>
    <x v="3"/>
    <x v="3"/>
    <s v="C.T. Iquitos Nueva"/>
    <x v="14"/>
    <x v="0"/>
    <x v="0"/>
    <x v="38"/>
    <x v="0"/>
    <s v="Instalado"/>
    <s v="Operativo"/>
    <s v="Generadora"/>
    <x v="0"/>
    <x v="0"/>
    <x v="0"/>
    <x v="0"/>
    <s v="Privado"/>
    <s v="LORETO"/>
    <s v="LORETO"/>
    <s v="MAYNAS"/>
    <s v="PUNCHANA"/>
    <n v="0"/>
    <x v="2"/>
    <n v="0"/>
    <x v="0"/>
    <n v="0"/>
    <x v="0"/>
    <x v="0"/>
    <n v="3.4689999999999999"/>
    <n v="3.4689999999999999E-3"/>
    <m/>
    <n v="0.96666666666666667"/>
    <n v="0.91683333333333339"/>
    <n v="7.6479999999999997"/>
    <n v="4.4408920985006262E-16"/>
    <n v="52"/>
    <s v="BASE DE DATOS"/>
    <m/>
  </r>
  <r>
    <s v="20"/>
    <x v="4"/>
    <s v="GENRNT"/>
    <s v="33372916"/>
    <s v="33372916"/>
    <x v="0"/>
    <s v="G-3"/>
    <s v="S"/>
    <n v="11.6"/>
    <n v="11.321"/>
    <n v="250.21600000000001"/>
    <n v="835.8"/>
    <n v="1086.0160000000001"/>
    <n v="161"/>
    <n v="135"/>
    <n v="0.14000000000000001"/>
    <n v="53.42"/>
    <m/>
    <x v="0"/>
    <s v="GENRNT33372916G-3EL"/>
    <s v="Genrent del Peru S.A.C."/>
    <x v="3"/>
    <x v="3"/>
    <s v="C.T. Iquitos Nueva"/>
    <x v="14"/>
    <x v="0"/>
    <x v="0"/>
    <x v="39"/>
    <x v="0"/>
    <s v="Instalado"/>
    <s v="Operativo"/>
    <s v="Generadora"/>
    <x v="0"/>
    <x v="0"/>
    <x v="0"/>
    <x v="0"/>
    <s v="Privado"/>
    <s v="LORETO"/>
    <s v="LORETO"/>
    <s v="MAYNAS"/>
    <s v="PUNCHANA"/>
    <n v="0"/>
    <x v="2"/>
    <n v="0"/>
    <x v="0"/>
    <n v="0"/>
    <x v="0"/>
    <x v="0"/>
    <n v="1086.0160000000001"/>
    <n v="1.0860160000000001"/>
    <m/>
    <n v="0.96666666666666667"/>
    <n v="0.9448333333333333"/>
    <n v="7.6479999999999997"/>
    <n v="0"/>
    <n v="52"/>
    <s v="BASE DE DATOS"/>
    <m/>
  </r>
  <r>
    <s v="20"/>
    <x v="4"/>
    <s v="GENRNT"/>
    <s v="33372916"/>
    <s v="33372916"/>
    <x v="0"/>
    <s v="G-4"/>
    <s v="S"/>
    <n v="11.6"/>
    <n v="11.519"/>
    <n v="1281.1659999999999"/>
    <n v="3209.78"/>
    <n v="4490.9459999999999"/>
    <n v="38.5"/>
    <n v="586"/>
    <n v="0"/>
    <n v="789.53"/>
    <m/>
    <x v="0"/>
    <s v="GENRNT33372916G-4EL"/>
    <s v="Genrent del Peru S.A.C."/>
    <x v="3"/>
    <x v="3"/>
    <s v="C.T. Iquitos Nueva"/>
    <x v="14"/>
    <x v="0"/>
    <x v="0"/>
    <x v="40"/>
    <x v="0"/>
    <s v="Instalado"/>
    <s v="Operativo"/>
    <s v="Generadora"/>
    <x v="0"/>
    <x v="0"/>
    <x v="0"/>
    <x v="0"/>
    <s v="Privado"/>
    <s v="LORETO"/>
    <s v="LORETO"/>
    <s v="MAYNAS"/>
    <s v="PUNCHANA"/>
    <n v="0"/>
    <x v="2"/>
    <n v="0"/>
    <x v="0"/>
    <n v="0"/>
    <x v="0"/>
    <x v="0"/>
    <n v="4490.9459999999999"/>
    <n v="4.4909460000000001"/>
    <m/>
    <n v="0.96666666666666667"/>
    <n v="0.92858333333333343"/>
    <n v="7.6479999999999997"/>
    <n v="0"/>
    <n v="52"/>
    <s v="BASE DE DATOS"/>
    <m/>
  </r>
  <r>
    <s v="20"/>
    <x v="4"/>
    <s v="GENRNT"/>
    <s v="33372916"/>
    <s v="33372916"/>
    <x v="0"/>
    <s v="G-5"/>
    <s v="S"/>
    <n v="11.6"/>
    <n v="11.326000000000001"/>
    <n v="1099.373"/>
    <n v="2331.8440000000001"/>
    <n v="3431.2170000000001"/>
    <n v="109.5"/>
    <n v="435"/>
    <n v="0"/>
    <n v="404.87"/>
    <m/>
    <x v="0"/>
    <s v="GENRNT33372916G-5EL"/>
    <s v="Genrent del Peru S.A.C."/>
    <x v="3"/>
    <x v="3"/>
    <s v="C.T. Iquitos Nueva"/>
    <x v="14"/>
    <x v="0"/>
    <x v="0"/>
    <x v="41"/>
    <x v="0"/>
    <s v="Instalado"/>
    <s v="Operativo"/>
    <s v="Generadora"/>
    <x v="0"/>
    <x v="0"/>
    <x v="0"/>
    <x v="0"/>
    <s v="Privado"/>
    <s v="LORETO"/>
    <s v="LORETO"/>
    <s v="MAYNAS"/>
    <s v="PUNCHANA"/>
    <n v="0"/>
    <x v="2"/>
    <n v="0"/>
    <x v="0"/>
    <n v="0"/>
    <x v="0"/>
    <x v="0"/>
    <n v="3431.2170000000001"/>
    <n v="3.4312170000000002"/>
    <m/>
    <n v="0.96666666666666667"/>
    <n v="0.9328333333333334"/>
    <n v="7.6479999999999997"/>
    <n v="0"/>
    <n v="52"/>
    <s v="BASE DE DATOS"/>
    <m/>
  </r>
  <r>
    <s v="20"/>
    <x v="4"/>
    <s v="GENRNT"/>
    <s v="33372916"/>
    <s v="33372916"/>
    <x v="0"/>
    <s v="G-6"/>
    <s v="S"/>
    <n v="11.6"/>
    <n v="11.186"/>
    <n v="1090.626"/>
    <n v="4049.52"/>
    <n v="5140.1459999999997"/>
    <n v="103.5"/>
    <n v="595"/>
    <n v="0"/>
    <n v="1208.06"/>
    <m/>
    <x v="0"/>
    <s v="GENRNT33372916G-6EL"/>
    <s v="Genrent del Peru S.A.C."/>
    <x v="3"/>
    <x v="3"/>
    <s v="C.T. Iquitos Nueva"/>
    <x v="14"/>
    <x v="0"/>
    <x v="0"/>
    <x v="42"/>
    <x v="0"/>
    <s v="Instalado"/>
    <s v="Operativo"/>
    <s v="Generadora"/>
    <x v="0"/>
    <x v="0"/>
    <x v="0"/>
    <x v="0"/>
    <s v="Privado"/>
    <s v="LORETO"/>
    <s v="LORETO"/>
    <s v="MAYNAS"/>
    <s v="PUNCHANA"/>
    <n v="0"/>
    <x v="2"/>
    <n v="0"/>
    <x v="0"/>
    <n v="0"/>
    <x v="0"/>
    <x v="0"/>
    <n v="5140.1459999999997"/>
    <n v="5.1401459999999997"/>
    <m/>
    <n v="0.96666666666666667"/>
    <n v="0.9321666666666667"/>
    <n v="7.6479999999999997"/>
    <n v="0"/>
    <n v="52"/>
    <s v="BASE DE DATOS"/>
    <m/>
  </r>
  <r>
    <s v="20"/>
    <x v="4"/>
    <s v="GENRNT"/>
    <s v="33372916"/>
    <s v="33372916"/>
    <x v="0"/>
    <s v="G-7"/>
    <s v="S"/>
    <n v="11.6"/>
    <n v="11.523999999999999"/>
    <n v="1106.55"/>
    <n v="2781.9360000000001"/>
    <n v="3888.4859999999999"/>
    <n v="78.5"/>
    <n v="457"/>
    <n v="0"/>
    <n v="935.43"/>
    <m/>
    <x v="0"/>
    <s v="GENRNT33372916G-7EL"/>
    <s v="Genrent del Peru S.A.C."/>
    <x v="3"/>
    <x v="3"/>
    <s v="C.T. Iquitos Nueva"/>
    <x v="14"/>
    <x v="0"/>
    <x v="0"/>
    <x v="43"/>
    <x v="0"/>
    <s v="Instalado"/>
    <s v="Operativo"/>
    <s v="Generadora"/>
    <x v="0"/>
    <x v="0"/>
    <x v="0"/>
    <x v="0"/>
    <s v="Privado"/>
    <s v="LORETO"/>
    <s v="LORETO"/>
    <s v="MAYNAS"/>
    <s v="PUNCHANA"/>
    <n v="0"/>
    <x v="2"/>
    <n v="0"/>
    <x v="0"/>
    <n v="0"/>
    <x v="0"/>
    <x v="0"/>
    <n v="3888.4859999999999"/>
    <n v="3.8884859999999999"/>
    <m/>
    <n v="0.96666666666666667"/>
    <n v="0.92991666666666672"/>
    <n v="7.6479999999999997"/>
    <n v="0"/>
    <n v="52"/>
    <s v="BASE DE DATOS"/>
    <m/>
  </r>
  <r>
    <s v="20"/>
    <x v="2"/>
    <s v="SDFENE"/>
    <s v="33149607"/>
    <s v="33149607"/>
    <x v="2"/>
    <s v="TV1"/>
    <s v="S"/>
    <n v="5.42"/>
    <n v="5"/>
    <n v="55.127000000000002"/>
    <n v="260.37"/>
    <n v="315.49700000000001"/>
    <n v="324"/>
    <n v="153"/>
    <n v="0"/>
    <n v="0"/>
    <m/>
    <x v="0"/>
    <s v="SDFENE33149607TV1TV"/>
    <s v="SDF ENERGIA SAC"/>
    <x v="9"/>
    <x v="9"/>
    <s v="C.T. OQUENDO"/>
    <x v="67"/>
    <x v="2"/>
    <x v="2"/>
    <x v="141"/>
    <x v="0"/>
    <s v="Instalado"/>
    <s v="Operativo"/>
    <s v="Generadora"/>
    <x v="0"/>
    <x v="1"/>
    <x v="0"/>
    <x v="0"/>
    <s v="Privado"/>
    <s v="LIMA"/>
    <s v="CALLAO"/>
    <s v="CALLAO"/>
    <s v="CALLAO"/>
    <n v="0"/>
    <x v="1"/>
    <s v="COGENERADOR"/>
    <x v="0"/>
    <n v="0"/>
    <x v="0"/>
    <x v="0"/>
    <n v="315.49700000000001"/>
    <n v="0.31549700000000003"/>
    <m/>
    <n v="0.45166666666666666"/>
    <n v="0.41666666666666669"/>
    <n v="7.6479999999999997"/>
    <n v="0"/>
    <n v="74"/>
    <s v="BASE DE DATOS"/>
    <m/>
  </r>
  <r>
    <s v="20"/>
    <x v="2"/>
    <s v="SDFENE"/>
    <s v="33149607"/>
    <s v="33149607"/>
    <x v="2"/>
    <s v="TV2"/>
    <s v="S"/>
    <n v="2.52"/>
    <n v="2.1"/>
    <n v="0.98599999999999999"/>
    <n v="4.6550000000000002"/>
    <n v="5.641"/>
    <n v="0"/>
    <n v="125"/>
    <n v="0"/>
    <n v="0"/>
    <m/>
    <x v="0"/>
    <s v="SDFENE33149607TV2TV"/>
    <s v="SDF ENERGIA SAC"/>
    <x v="9"/>
    <x v="9"/>
    <s v="C.T. OQUENDO"/>
    <x v="67"/>
    <x v="2"/>
    <x v="2"/>
    <x v="142"/>
    <x v="0"/>
    <s v="Instalado"/>
    <s v="Operativo"/>
    <s v="Generadora"/>
    <x v="0"/>
    <x v="1"/>
    <x v="0"/>
    <x v="0"/>
    <s v="Privado"/>
    <s v="LIMA"/>
    <s v="CALLAO"/>
    <s v="CALLAO"/>
    <s v="CALLAO"/>
    <n v="0"/>
    <x v="1"/>
    <s v="COGENERADOR"/>
    <x v="0"/>
    <n v="0"/>
    <x v="0"/>
    <x v="0"/>
    <n v="5.641"/>
    <n v="5.6410000000000002E-3"/>
    <m/>
    <n v="0.21"/>
    <n v="0.17500000000000002"/>
    <n v="7.6479999999999997"/>
    <n v="0"/>
    <n v="74"/>
    <s v="BASE DE DATOS"/>
    <m/>
  </r>
  <r>
    <s v="20"/>
    <x v="2"/>
    <s v="SDFENE"/>
    <s v="33149607"/>
    <s v="33149607"/>
    <x v="1"/>
    <s v="TG1"/>
    <s v="S"/>
    <n v="31"/>
    <n v="28.445"/>
    <n v="1681.3869999999999"/>
    <n v="8399.9009999999998"/>
    <n v="10081.288"/>
    <n v="0"/>
    <n v="381.67"/>
    <n v="0"/>
    <n v="0"/>
    <m/>
    <x v="0"/>
    <s v="SDFENE33149607TG1TG"/>
    <s v="SDF ENERGIA SAC"/>
    <x v="9"/>
    <x v="9"/>
    <s v="C.T. OQUENDO"/>
    <x v="67"/>
    <x v="1"/>
    <x v="1"/>
    <x v="143"/>
    <x v="0"/>
    <s v="Instalado"/>
    <s v="Operativo"/>
    <s v="Generadora"/>
    <x v="0"/>
    <x v="1"/>
    <x v="1"/>
    <x v="0"/>
    <s v="Privado"/>
    <s v="LIMA"/>
    <s v="CALLAO"/>
    <s v="CALLAO"/>
    <s v="CALLAO"/>
    <n v="0"/>
    <x v="1"/>
    <s v="COGENERADOR"/>
    <x v="0"/>
    <n v="0"/>
    <x v="0"/>
    <x v="0"/>
    <n v="10081.288"/>
    <n v="10.081288000000001"/>
    <m/>
    <n v="2.5833333333333335"/>
    <n v="2.3704166666666668"/>
    <n v="7.6479999999999997"/>
    <n v="0"/>
    <n v="74"/>
    <s v="BASE DE DATOS"/>
    <m/>
  </r>
  <r>
    <s v="20"/>
    <x v="3"/>
    <s v="SDFENE"/>
    <s v="33149607"/>
    <s v="33149607"/>
    <x v="2"/>
    <s v="TV1"/>
    <s v="S"/>
    <n v="5.42"/>
    <n v="5"/>
    <n v="0"/>
    <n v="0"/>
    <n v="0"/>
    <n v="0"/>
    <n v="0"/>
    <n v="0"/>
    <n v="0"/>
    <m/>
    <x v="0"/>
    <s v="SDFENE33149607TV1TV"/>
    <s v="SDF ENERGIA SAC"/>
    <x v="9"/>
    <x v="9"/>
    <s v="C.T. OQUENDO"/>
    <x v="67"/>
    <x v="2"/>
    <x v="2"/>
    <x v="141"/>
    <x v="0"/>
    <s v="Instalado"/>
    <s v="Operativo"/>
    <s v="Generadora"/>
    <x v="0"/>
    <x v="1"/>
    <x v="0"/>
    <x v="0"/>
    <s v="Privado"/>
    <s v="LIMA"/>
    <s v="CALLAO"/>
    <s v="CALLAO"/>
    <s v="CALLAO"/>
    <n v="0"/>
    <x v="1"/>
    <s v="COGENERADOR"/>
    <x v="0"/>
    <n v="0"/>
    <x v="0"/>
    <x v="0"/>
    <n v="0"/>
    <n v="0"/>
    <m/>
    <n v="0.45166666666666666"/>
    <n v="0.41666666666666669"/>
    <n v="7.6479999999999997"/>
    <n v="0"/>
    <n v="74"/>
    <s v="BASE DE DATOS"/>
    <m/>
  </r>
  <r>
    <s v="20"/>
    <x v="3"/>
    <s v="SDFENE"/>
    <s v="33149607"/>
    <s v="33149607"/>
    <x v="2"/>
    <s v="TV2"/>
    <s v="S"/>
    <n v="2.52"/>
    <n v="2.1"/>
    <n v="0"/>
    <n v="0"/>
    <n v="0"/>
    <n v="0"/>
    <n v="0"/>
    <n v="0"/>
    <n v="0"/>
    <m/>
    <x v="0"/>
    <s v="SDFENE33149607TV2TV"/>
    <s v="SDF ENERGIA SAC"/>
    <x v="9"/>
    <x v="9"/>
    <s v="C.T. OQUENDO"/>
    <x v="67"/>
    <x v="2"/>
    <x v="2"/>
    <x v="142"/>
    <x v="0"/>
    <s v="Instalado"/>
    <s v="Operativo"/>
    <s v="Generadora"/>
    <x v="0"/>
    <x v="1"/>
    <x v="0"/>
    <x v="0"/>
    <s v="Privado"/>
    <s v="LIMA"/>
    <s v="CALLAO"/>
    <s v="CALLAO"/>
    <s v="CALLAO"/>
    <n v="0"/>
    <x v="1"/>
    <s v="COGENERADOR"/>
    <x v="0"/>
    <n v="0"/>
    <x v="0"/>
    <x v="0"/>
    <n v="0"/>
    <n v="0"/>
    <m/>
    <n v="0.21"/>
    <n v="0.17500000000000002"/>
    <n v="7.6479999999999997"/>
    <n v="0"/>
    <n v="74"/>
    <s v="BASE DE DATOS"/>
    <m/>
  </r>
  <r>
    <s v="20"/>
    <x v="3"/>
    <s v="SDFENE"/>
    <s v="33149607"/>
    <s v="33149607"/>
    <x v="1"/>
    <s v="TG1"/>
    <s v="S"/>
    <n v="31"/>
    <n v="28.445"/>
    <n v="0"/>
    <n v="0"/>
    <n v="0"/>
    <n v="0"/>
    <n v="0"/>
    <n v="0"/>
    <n v="0"/>
    <m/>
    <x v="0"/>
    <s v="SDFENE33149607TG1TG"/>
    <s v="SDF ENERGIA SAC"/>
    <x v="9"/>
    <x v="9"/>
    <s v="C.T. OQUENDO"/>
    <x v="67"/>
    <x v="1"/>
    <x v="1"/>
    <x v="143"/>
    <x v="0"/>
    <s v="Instalado"/>
    <s v="Operativo"/>
    <s v="Generadora"/>
    <x v="0"/>
    <x v="1"/>
    <x v="1"/>
    <x v="0"/>
    <s v="Privado"/>
    <s v="LIMA"/>
    <s v="CALLAO"/>
    <s v="CALLAO"/>
    <s v="CALLAO"/>
    <n v="0"/>
    <x v="1"/>
    <s v="COGENERADOR"/>
    <x v="0"/>
    <n v="0"/>
    <x v="0"/>
    <x v="0"/>
    <n v="0"/>
    <n v="0"/>
    <m/>
    <n v="2.5833333333333335"/>
    <n v="2.3704166666666668"/>
    <n v="7.6479999999999997"/>
    <n v="0"/>
    <n v="74"/>
    <s v="BASE DE DATOS"/>
    <m/>
  </r>
  <r>
    <s v="20"/>
    <x v="4"/>
    <s v="SDFENE"/>
    <s v="33149607"/>
    <s v="33149607"/>
    <x v="2"/>
    <s v="TV1"/>
    <s v="S"/>
    <n v="5.42"/>
    <n v="5"/>
    <n v="0"/>
    <n v="0"/>
    <n v="0"/>
    <n v="0"/>
    <n v="0"/>
    <n v="0"/>
    <n v="0"/>
    <m/>
    <x v="0"/>
    <s v="SDFENE33149607TV1TV"/>
    <s v="SDF ENERGIA SAC"/>
    <x v="9"/>
    <x v="9"/>
    <s v="C.T. OQUENDO"/>
    <x v="67"/>
    <x v="2"/>
    <x v="2"/>
    <x v="141"/>
    <x v="0"/>
    <s v="Instalado"/>
    <s v="Operativo"/>
    <s v="Generadora"/>
    <x v="0"/>
    <x v="1"/>
    <x v="0"/>
    <x v="0"/>
    <s v="Privado"/>
    <s v="LIMA"/>
    <s v="CALLAO"/>
    <s v="CALLAO"/>
    <s v="CALLAO"/>
    <n v="0"/>
    <x v="1"/>
    <s v="COGENERADOR"/>
    <x v="0"/>
    <n v="0"/>
    <x v="0"/>
    <x v="0"/>
    <n v="0"/>
    <n v="0"/>
    <m/>
    <n v="0.45166666666666666"/>
    <n v="0.41666666666666669"/>
    <n v="7.6479999999999997"/>
    <n v="0"/>
    <n v="74"/>
    <s v="BASE DE DATOS"/>
    <m/>
  </r>
  <r>
    <s v="20"/>
    <x v="4"/>
    <s v="SDFENE"/>
    <s v="33149607"/>
    <s v="33149607"/>
    <x v="2"/>
    <s v="TV2"/>
    <s v="S"/>
    <n v="2.52"/>
    <n v="2.1"/>
    <n v="0"/>
    <n v="0"/>
    <n v="0"/>
    <n v="0"/>
    <n v="0"/>
    <n v="0"/>
    <n v="0"/>
    <m/>
    <x v="0"/>
    <s v="SDFENE33149607TV2TV"/>
    <s v="SDF ENERGIA SAC"/>
    <x v="9"/>
    <x v="9"/>
    <s v="C.T. OQUENDO"/>
    <x v="67"/>
    <x v="2"/>
    <x v="2"/>
    <x v="142"/>
    <x v="0"/>
    <s v="Instalado"/>
    <s v="Operativo"/>
    <s v="Generadora"/>
    <x v="0"/>
    <x v="1"/>
    <x v="0"/>
    <x v="0"/>
    <s v="Privado"/>
    <s v="LIMA"/>
    <s v="CALLAO"/>
    <s v="CALLAO"/>
    <s v="CALLAO"/>
    <n v="0"/>
    <x v="1"/>
    <s v="COGENERADOR"/>
    <x v="0"/>
    <n v="0"/>
    <x v="0"/>
    <x v="0"/>
    <n v="0"/>
    <n v="0"/>
    <m/>
    <n v="0.21"/>
    <n v="0.17500000000000002"/>
    <n v="7.6479999999999997"/>
    <n v="0"/>
    <n v="74"/>
    <s v="BASE DE DATOS"/>
    <m/>
  </r>
  <r>
    <s v="20"/>
    <x v="4"/>
    <s v="SDFENE"/>
    <s v="33149607"/>
    <s v="33149607"/>
    <x v="1"/>
    <s v="TG1"/>
    <s v="S"/>
    <n v="31"/>
    <n v="28.445"/>
    <n v="0"/>
    <n v="0"/>
    <n v="0"/>
    <n v="0"/>
    <n v="0"/>
    <n v="0"/>
    <n v="0"/>
    <m/>
    <x v="0"/>
    <s v="SDFENE33149607TG1TG"/>
    <s v="SDF ENERGIA SAC"/>
    <x v="9"/>
    <x v="9"/>
    <s v="C.T. OQUENDO"/>
    <x v="67"/>
    <x v="1"/>
    <x v="1"/>
    <x v="143"/>
    <x v="0"/>
    <s v="Instalado"/>
    <s v="Operativo"/>
    <s v="Generadora"/>
    <x v="0"/>
    <x v="1"/>
    <x v="1"/>
    <x v="0"/>
    <s v="Privado"/>
    <s v="LIMA"/>
    <s v="CALLAO"/>
    <s v="CALLAO"/>
    <s v="CALLAO"/>
    <n v="0"/>
    <x v="1"/>
    <s v="COGENERADOR"/>
    <x v="0"/>
    <n v="0"/>
    <x v="0"/>
    <x v="0"/>
    <n v="0"/>
    <n v="0"/>
    <m/>
    <n v="2.5833333333333335"/>
    <n v="2.3704166666666668"/>
    <n v="7.6479999999999997"/>
    <n v="0"/>
    <n v="74"/>
    <s v="BASE DE DATOS"/>
    <m/>
  </r>
  <r>
    <s v="20"/>
    <x v="4"/>
    <s v="ELSE"/>
    <s v="23005600"/>
    <s v="23005600"/>
    <x v="0"/>
    <s v="CUMMINS-7"/>
    <s v="S"/>
    <n v="1.825"/>
    <n v="1.2"/>
    <n v="1.3720000000000001"/>
    <n v="5.2160000000000002"/>
    <n v="6.5880000000000001"/>
    <n v="0"/>
    <n v="10"/>
    <n v="734"/>
    <n v="0"/>
    <m/>
    <x v="0"/>
    <s v="ELSE23005600CUMMINS-7EL"/>
    <s v="Electro Sur Este S. A."/>
    <x v="8"/>
    <x v="8"/>
    <s v="C. T. Iberia"/>
    <x v="64"/>
    <x v="0"/>
    <x v="0"/>
    <x v="138"/>
    <x v="0"/>
    <s v="Instalado"/>
    <s v="Operativo"/>
    <s v="Distribuidora"/>
    <x v="0"/>
    <x v="1"/>
    <x v="0"/>
    <x v="0"/>
    <s v="Estatal"/>
    <s v="MADRE DE DIOS"/>
    <s v="MADRE DE DIOS"/>
    <s v="TAHUAMANU"/>
    <s v="IBERIA"/>
    <n v="0"/>
    <x v="0"/>
    <n v="0"/>
    <x v="0"/>
    <n v="0"/>
    <x v="0"/>
    <x v="0"/>
    <n v="6.5880000000000001"/>
    <n v="6.5880000000000001E-3"/>
    <m/>
    <n v="0.15208333333333332"/>
    <n v="9.9999999999999992E-2"/>
    <n v="7.6479999999999997"/>
    <n v="0"/>
    <n v="22"/>
    <s v="BASE DE DATOS"/>
    <m/>
  </r>
  <r>
    <s v="20"/>
    <x v="4"/>
    <s v="ELSE"/>
    <s v="23006600"/>
    <s v="23006600"/>
    <x v="0"/>
    <s v="Cummins_Ottomotores"/>
    <s v="S"/>
    <n v="0.8"/>
    <n v="0.45"/>
    <n v="0"/>
    <n v="0"/>
    <n v="0"/>
    <n v="0"/>
    <n v="0"/>
    <n v="744"/>
    <n v="0"/>
    <m/>
    <x v="0"/>
    <s v="ELSE23006600Cummins_OttomotoresEL"/>
    <s v="Electro Sur Este S. A."/>
    <x v="8"/>
    <x v="8"/>
    <s v="C. T. Inapari"/>
    <x v="65"/>
    <x v="0"/>
    <x v="0"/>
    <x v="139"/>
    <x v="0"/>
    <s v="Instalado"/>
    <s v="Operativo"/>
    <s v="Distribuidora"/>
    <x v="0"/>
    <x v="1"/>
    <x v="0"/>
    <x v="0"/>
    <s v="Estatal"/>
    <s v="MADRE DE DIOS"/>
    <s v="MADRE DE DIOS"/>
    <s v="TAHUAMANU"/>
    <s v="IÑAPARI"/>
    <n v="0"/>
    <x v="0"/>
    <n v="0"/>
    <x v="0"/>
    <n v="0"/>
    <x v="0"/>
    <x v="0"/>
    <n v="0"/>
    <n v="0"/>
    <m/>
    <n v="6.6666666666666666E-2"/>
    <n v="3.7499999999999999E-2"/>
    <n v="7.6479999999999997"/>
    <n v="0"/>
    <n v="22"/>
    <s v="BASE DE DATOS"/>
    <m/>
  </r>
  <r>
    <s v="20"/>
    <x v="4"/>
    <s v="ELSE"/>
    <s v="23009600"/>
    <s v="23009600"/>
    <x v="0"/>
    <s v="Urpipata"/>
    <s v="S"/>
    <n v="0.8"/>
    <n v="0.5"/>
    <n v="0"/>
    <n v="0"/>
    <n v="0"/>
    <n v="0"/>
    <n v="0"/>
    <n v="744"/>
    <n v="0"/>
    <m/>
    <x v="0"/>
    <s v="ELSE23009600UrpipataEL"/>
    <s v="Electro Sur Este S. A."/>
    <x v="8"/>
    <x v="8"/>
    <s v="Grupo Movil Emergencia"/>
    <x v="66"/>
    <x v="0"/>
    <x v="0"/>
    <x v="140"/>
    <x v="0"/>
    <s v="Instalado"/>
    <s v="Operativo"/>
    <s v="Distribuidora"/>
    <x v="0"/>
    <x v="1"/>
    <x v="0"/>
    <x v="0"/>
    <s v="Estatal"/>
    <s v="MADRE DE DIOS"/>
    <s v="MADRE DE DIOS"/>
    <n v="0"/>
    <n v="0"/>
    <n v="0"/>
    <x v="0"/>
    <n v="0"/>
    <x v="0"/>
    <n v="0"/>
    <x v="0"/>
    <x v="0"/>
    <n v="0"/>
    <n v="0"/>
    <m/>
    <n v="0.34166666666666662"/>
    <n v="0.24166666666666667"/>
    <n v="7.6479999999999997"/>
    <n v="0"/>
    <n v="22"/>
    <s v="BASE DE DATOS"/>
    <m/>
  </r>
  <r>
    <s v="20"/>
    <x v="2"/>
    <s v="ENEDIS"/>
    <s v="53014599"/>
    <s v="53014599"/>
    <x v="0"/>
    <s v="GRUPO PLACA ZQ-4288"/>
    <s v="S"/>
    <n v="0.17"/>
    <n v="0.15"/>
    <n v="14.429"/>
    <n v="0"/>
    <n v="14.429"/>
    <n v="0"/>
    <n v="216"/>
    <n v="0"/>
    <n v="0"/>
    <m/>
    <x v="0"/>
    <s v="ENEDIS53014599GRUPO PLACA ZQ-4288EL"/>
    <s v="ENEL Distribución Perú S.A.A."/>
    <x v="6"/>
    <x v="6"/>
    <s v="C. T. Ravira-Pacaraos"/>
    <x v="57"/>
    <x v="0"/>
    <x v="0"/>
    <x v="123"/>
    <x v="0"/>
    <s v="Instalado"/>
    <s v="Operativo"/>
    <s v="Distribuidora"/>
    <x v="0"/>
    <x v="0"/>
    <x v="0"/>
    <x v="0"/>
    <s v="Privado"/>
    <s v="LIMA"/>
    <s v="LIMA"/>
    <s v="HUARAL"/>
    <s v="PACARAOS"/>
    <n v="0"/>
    <x v="0"/>
    <n v="0"/>
    <x v="0"/>
    <n v="0"/>
    <x v="0"/>
    <x v="0"/>
    <n v="14.429"/>
    <n v="1.4429000000000001E-2"/>
    <m/>
    <n v="2.8333333333333335E-2"/>
    <n v="2.4999999999999998E-2"/>
    <n v="7.6479999999999997"/>
    <n v="0"/>
    <n v="43"/>
    <s v="BASE DE DATOS"/>
    <m/>
  </r>
  <r>
    <s v="20"/>
    <x v="2"/>
    <s v="ENEDIS"/>
    <s v="53014599"/>
    <s v="53014599"/>
    <x v="0"/>
    <s v="MODASA 515kW"/>
    <s v="S"/>
    <n v="0.46300000000000002"/>
    <n v="0.35"/>
    <n v="1.643"/>
    <n v="0"/>
    <n v="1.643"/>
    <n v="0"/>
    <n v="16"/>
    <n v="0"/>
    <n v="0"/>
    <m/>
    <x v="0"/>
    <s v="ENEDIS53014599MODASA 515kWEL"/>
    <s v="ENEL Distribución Perú S.A.A."/>
    <x v="6"/>
    <x v="6"/>
    <s v="C. T. Ravira-Pacaraos"/>
    <x v="57"/>
    <x v="0"/>
    <x v="0"/>
    <x v="152"/>
    <x v="0"/>
    <s v="Instalado"/>
    <s v="Operativo"/>
    <s v="Distribuidora"/>
    <x v="0"/>
    <x v="0"/>
    <x v="0"/>
    <x v="0"/>
    <s v="Privado"/>
    <s v="LIMA"/>
    <s v="LIMA"/>
    <s v="HUARAL"/>
    <s v="PACARAOS"/>
    <n v="0"/>
    <x v="0"/>
    <n v="0"/>
    <x v="0"/>
    <n v="0"/>
    <x v="0"/>
    <x v="0"/>
    <n v="1.643"/>
    <n v="1.6429999999999999E-3"/>
    <m/>
    <n v="5.7875000000000003E-2"/>
    <n v="4.3749999999999997E-2"/>
    <n v="7.6479999999999997"/>
    <n v="0"/>
    <n v="43"/>
    <s v="BASE DE DATOS"/>
    <m/>
  </r>
  <r>
    <s v="20"/>
    <x v="3"/>
    <s v="ENEDIS"/>
    <s v="53014599"/>
    <s v="53014599"/>
    <x v="0"/>
    <s v="GRUPO PLACA ZQ-4288"/>
    <s v="S"/>
    <n v="0.17"/>
    <n v="0.15"/>
    <n v="4.7880000000000003"/>
    <n v="0"/>
    <n v="4.7880000000000003"/>
    <n v="0"/>
    <n v="84"/>
    <n v="0"/>
    <n v="0"/>
    <m/>
    <x v="0"/>
    <s v="ENEDIS53014599GRUPO PLACA ZQ-4288EL"/>
    <s v="ENEL Distribución Perú S.A.A."/>
    <x v="6"/>
    <x v="6"/>
    <s v="C. T. Ravira-Pacaraos"/>
    <x v="57"/>
    <x v="0"/>
    <x v="0"/>
    <x v="123"/>
    <x v="0"/>
    <s v="Instalado"/>
    <s v="Operativo"/>
    <s v="Distribuidora"/>
    <x v="0"/>
    <x v="0"/>
    <x v="0"/>
    <x v="0"/>
    <s v="Privado"/>
    <s v="LIMA"/>
    <s v="LIMA"/>
    <s v="HUARAL"/>
    <s v="PACARAOS"/>
    <n v="0"/>
    <x v="0"/>
    <n v="0"/>
    <x v="0"/>
    <n v="0"/>
    <x v="0"/>
    <x v="0"/>
    <n v="4.7880000000000003"/>
    <n v="4.7880000000000006E-3"/>
    <m/>
    <n v="2.8333333333333335E-2"/>
    <n v="2.4999999999999998E-2"/>
    <n v="7.6479999999999997"/>
    <n v="0"/>
    <n v="43"/>
    <s v="BASE DE DATOS"/>
    <m/>
  </r>
  <r>
    <s v="20"/>
    <x v="3"/>
    <s v="ENEDIS"/>
    <s v="53014599"/>
    <s v="53014599"/>
    <x v="0"/>
    <s v="MODASA 515kW"/>
    <s v="S"/>
    <n v="0.46300000000000002"/>
    <n v="0.35"/>
    <n v="1.4219999999999999"/>
    <n v="0"/>
    <n v="1.4219999999999999"/>
    <n v="0"/>
    <n v="16"/>
    <n v="0"/>
    <n v="0"/>
    <m/>
    <x v="0"/>
    <s v="ENEDIS53014599MODASA 515kWEL"/>
    <s v="ENEL Distribución Perú S.A.A."/>
    <x v="6"/>
    <x v="6"/>
    <s v="C. T. Ravira-Pacaraos"/>
    <x v="57"/>
    <x v="0"/>
    <x v="0"/>
    <x v="152"/>
    <x v="0"/>
    <s v="Instalado"/>
    <s v="Operativo"/>
    <s v="Distribuidora"/>
    <x v="0"/>
    <x v="0"/>
    <x v="0"/>
    <x v="0"/>
    <s v="Privado"/>
    <s v="LIMA"/>
    <s v="LIMA"/>
    <s v="HUARAL"/>
    <s v="PACARAOS"/>
    <n v="0"/>
    <x v="0"/>
    <n v="0"/>
    <x v="0"/>
    <n v="0"/>
    <x v="0"/>
    <x v="0"/>
    <n v="1.4219999999999999"/>
    <n v="1.4219999999999999E-3"/>
    <m/>
    <n v="5.7875000000000003E-2"/>
    <n v="4.3749999999999997E-2"/>
    <n v="7.6479999999999997"/>
    <n v="0"/>
    <n v="43"/>
    <s v="BASE DE DATOS"/>
    <m/>
  </r>
  <r>
    <s v="20"/>
    <x v="0"/>
    <s v="ENEGEN"/>
    <s v="33002293"/>
    <s v="33002293"/>
    <x v="1"/>
    <s v="TG-2"/>
    <s v="N"/>
    <n v="10.7"/>
    <n v="0"/>
    <n v="0"/>
    <n v="0"/>
    <n v="0"/>
    <n v="0"/>
    <n v="0"/>
    <n v="0"/>
    <n v="0"/>
    <m/>
    <x v="0"/>
    <s v="ENEGEN33002293TG-2TG"/>
    <s v="ENEL Generación Perú S.A.A."/>
    <x v="11"/>
    <x v="11"/>
    <s v="C. T. Santa Rosa"/>
    <x v="72"/>
    <x v="1"/>
    <x v="1"/>
    <x v="153"/>
    <x v="0"/>
    <s v="Instalado"/>
    <s v="Inoperativo"/>
    <s v="Generadora"/>
    <x v="0"/>
    <x v="1"/>
    <x v="1"/>
    <x v="0"/>
    <s v="Privado"/>
    <s v="LIMA"/>
    <s v="LIMA"/>
    <s v="LIMA"/>
    <s v="LIMA"/>
    <n v="0"/>
    <x v="1"/>
    <n v="0"/>
    <x v="0"/>
    <n v="0"/>
    <x v="0"/>
    <x v="0"/>
    <n v="0"/>
    <n v="0"/>
    <m/>
    <n v="0"/>
    <n v="0"/>
    <n v="7.6479999999999997"/>
    <n v="0"/>
    <n v="44"/>
    <s v="BASE DE DATOS"/>
    <m/>
  </r>
  <r>
    <s v="20"/>
    <x v="0"/>
    <s v="ENEGEN"/>
    <s v="33002293"/>
    <s v="33002293"/>
    <x v="1"/>
    <s v="TG-3"/>
    <s v="N"/>
    <n v="10.7"/>
    <n v="0"/>
    <n v="0"/>
    <n v="0"/>
    <n v="0"/>
    <n v="0"/>
    <n v="0"/>
    <n v="0"/>
    <n v="0"/>
    <m/>
    <x v="0"/>
    <s v="ENEGEN33002293TG-3TG"/>
    <s v="ENEL Generación Perú S.A.A."/>
    <x v="11"/>
    <x v="11"/>
    <s v="C. T. Santa Rosa"/>
    <x v="72"/>
    <x v="1"/>
    <x v="1"/>
    <x v="154"/>
    <x v="0"/>
    <s v="Instalado"/>
    <s v="Inoperativo"/>
    <s v="Generadora"/>
    <x v="0"/>
    <x v="1"/>
    <x v="1"/>
    <x v="0"/>
    <s v="Privado"/>
    <s v="LIMA"/>
    <s v="LIMA"/>
    <s v="LIMA"/>
    <s v="LIMA"/>
    <n v="0"/>
    <x v="1"/>
    <n v="0"/>
    <x v="0"/>
    <n v="0"/>
    <x v="0"/>
    <x v="0"/>
    <n v="0"/>
    <n v="0"/>
    <m/>
    <n v="0"/>
    <n v="0"/>
    <n v="7.6479999999999997"/>
    <n v="0"/>
    <n v="44"/>
    <s v="BASE DE DATOS"/>
    <m/>
  </r>
  <r>
    <s v="20"/>
    <x v="0"/>
    <s v="ENEGEN"/>
    <s v="33002293"/>
    <s v="33002293"/>
    <x v="1"/>
    <s v="TG-4"/>
    <s v="N"/>
    <n v="22.8"/>
    <n v="0"/>
    <n v="0"/>
    <n v="0"/>
    <n v="0"/>
    <n v="0"/>
    <n v="0"/>
    <n v="0"/>
    <n v="0"/>
    <m/>
    <x v="0"/>
    <s v="ENEGEN33002293TG-4TG"/>
    <s v="ENEL Generación Perú S.A.A."/>
    <x v="11"/>
    <x v="11"/>
    <s v="C. T. Santa Rosa"/>
    <x v="72"/>
    <x v="1"/>
    <x v="1"/>
    <x v="155"/>
    <x v="0"/>
    <s v="Instalado"/>
    <s v="Inoperativo"/>
    <s v="Generadora"/>
    <x v="0"/>
    <x v="1"/>
    <x v="1"/>
    <x v="0"/>
    <s v="Privado"/>
    <s v="LIMA"/>
    <s v="LIMA"/>
    <s v="LIMA"/>
    <s v="LIMA"/>
    <n v="0"/>
    <x v="1"/>
    <n v="0"/>
    <x v="0"/>
    <n v="0"/>
    <x v="0"/>
    <x v="0"/>
    <n v="0"/>
    <n v="0"/>
    <m/>
    <n v="0"/>
    <n v="0"/>
    <n v="7.6479999999999997"/>
    <n v="0"/>
    <n v="44"/>
    <s v="BASE DE DATOS"/>
    <m/>
  </r>
  <r>
    <s v="20"/>
    <x v="0"/>
    <s v="ENEGEN"/>
    <s v="33002293"/>
    <s v="33002293"/>
    <x v="1"/>
    <s v="TG-5"/>
    <s v="S"/>
    <n v="59.6"/>
    <n v="52.429000000000002"/>
    <n v="224.26599999999999"/>
    <n v="352.93400000000003"/>
    <n v="577.20000000000005"/>
    <n v="0"/>
    <n v="14.17"/>
    <n v="0"/>
    <n v="0"/>
    <m/>
    <x v="0"/>
    <s v="ENEGEN33002293TG-5TG"/>
    <s v="ENEL Generación Perú S.A.A."/>
    <x v="11"/>
    <x v="11"/>
    <s v="C. T. Santa Rosa"/>
    <x v="72"/>
    <x v="1"/>
    <x v="1"/>
    <x v="156"/>
    <x v="0"/>
    <s v="Instalado"/>
    <s v="Operativo"/>
    <s v="Generadora"/>
    <x v="0"/>
    <x v="1"/>
    <x v="1"/>
    <x v="0"/>
    <s v="Privado"/>
    <s v="LIMA"/>
    <s v="LIMA"/>
    <s v="LIMA"/>
    <s v="LIMA"/>
    <n v="0"/>
    <x v="1"/>
    <n v="0"/>
    <x v="0"/>
    <n v="0"/>
    <x v="0"/>
    <x v="0"/>
    <n v="577.20000000000005"/>
    <n v="0.57720000000000005"/>
    <m/>
    <n v="4.9666666666666668"/>
    <n v="4.2686666666666664"/>
    <n v="7.6479999999999997"/>
    <n v="0"/>
    <n v="44"/>
    <s v="BASE DE DATOS"/>
    <m/>
  </r>
  <r>
    <s v="20"/>
    <x v="0"/>
    <s v="ENEGEN"/>
    <s v="33002293"/>
    <s v="33002293"/>
    <x v="1"/>
    <s v="TG-6"/>
    <s v="S"/>
    <n v="59.6"/>
    <n v="53.21"/>
    <n v="0"/>
    <n v="0"/>
    <n v="0"/>
    <n v="720"/>
    <n v="0"/>
    <n v="0"/>
    <n v="0"/>
    <m/>
    <x v="0"/>
    <s v="ENEGEN33002293TG-6TG"/>
    <s v="ENEL Generación Perú S.A.A."/>
    <x v="11"/>
    <x v="11"/>
    <s v="C. T. Santa Rosa"/>
    <x v="72"/>
    <x v="1"/>
    <x v="1"/>
    <x v="157"/>
    <x v="0"/>
    <s v="Instalado"/>
    <s v="Operativo"/>
    <s v="Generadora"/>
    <x v="0"/>
    <x v="1"/>
    <x v="1"/>
    <x v="0"/>
    <s v="Privado"/>
    <s v="LIMA"/>
    <s v="LIMA"/>
    <s v="LIMA"/>
    <s v="LIMA"/>
    <n v="0"/>
    <x v="1"/>
    <n v="0"/>
    <x v="0"/>
    <n v="0"/>
    <x v="0"/>
    <x v="0"/>
    <n v="0"/>
    <n v="0"/>
    <m/>
    <n v="4.9666666666666668"/>
    <n v="4.5815833333333336"/>
    <n v="7.6479999999999997"/>
    <n v="0"/>
    <n v="44"/>
    <s v="BASE DE DATOS"/>
    <m/>
  </r>
  <r>
    <s v="20"/>
    <x v="0"/>
    <s v="ENEGEN"/>
    <s v="33002293"/>
    <s v="33002293"/>
    <x v="1"/>
    <s v="TG-7"/>
    <s v="S"/>
    <n v="127.5"/>
    <n v="124.746"/>
    <n v="211.69900000000001"/>
    <n v="1284.579"/>
    <n v="1496.278"/>
    <n v="0"/>
    <n v="24.38"/>
    <n v="0"/>
    <n v="0"/>
    <m/>
    <x v="0"/>
    <s v="ENEGEN33002293TG-7TG"/>
    <s v="ENEL Generación Perú S.A.A."/>
    <x v="11"/>
    <x v="11"/>
    <s v="C. T. Santa Rosa"/>
    <x v="72"/>
    <x v="1"/>
    <x v="1"/>
    <x v="158"/>
    <x v="0"/>
    <s v="Instalado"/>
    <s v="Operativo"/>
    <s v="Generadora"/>
    <x v="0"/>
    <x v="1"/>
    <x v="1"/>
    <x v="0"/>
    <s v="Privado"/>
    <s v="LIMA"/>
    <s v="LIMA"/>
    <s v="LIMA"/>
    <s v="LIMA"/>
    <n v="0"/>
    <x v="1"/>
    <n v="0"/>
    <x v="0"/>
    <n v="0"/>
    <x v="0"/>
    <x v="0"/>
    <n v="1496.278"/>
    <n v="1.496278"/>
    <m/>
    <n v="10.625"/>
    <n v="10.000583333333333"/>
    <n v="7.6479999999999997"/>
    <n v="0"/>
    <n v="44"/>
    <s v="BASE DE DATOS"/>
    <m/>
  </r>
  <r>
    <s v="20"/>
    <x v="0"/>
    <s v="ENEGEN"/>
    <s v="33002293"/>
    <s v="33002293"/>
    <x v="1"/>
    <s v="TG-8"/>
    <s v="S"/>
    <n v="200"/>
    <n v="188.20699999999999"/>
    <n v="2410.2950000000001"/>
    <n v="9335.5759999999991"/>
    <n v="11745.87"/>
    <n v="0"/>
    <n v="77.180000000000007"/>
    <n v="0"/>
    <n v="0"/>
    <m/>
    <x v="0"/>
    <s v="ENEGEN33002293TG-8TG"/>
    <s v="ENEL Generación Perú S.A.A."/>
    <x v="11"/>
    <x v="11"/>
    <s v="C. T. Santa Rosa"/>
    <x v="72"/>
    <x v="1"/>
    <x v="1"/>
    <x v="159"/>
    <x v="0"/>
    <s v="Instalado"/>
    <s v="Operativo"/>
    <s v="Generadora"/>
    <x v="0"/>
    <x v="1"/>
    <x v="1"/>
    <x v="0"/>
    <s v="Privado"/>
    <s v="LIMA"/>
    <s v="LIMA"/>
    <s v="LIMA"/>
    <s v="LIMA"/>
    <n v="0"/>
    <x v="1"/>
    <n v="0"/>
    <x v="0"/>
    <n v="0"/>
    <x v="0"/>
    <x v="0"/>
    <n v="11745.87"/>
    <n v="11.74587"/>
    <m/>
    <n v="16.666666666666668"/>
    <n v="15.64925"/>
    <n v="7.6479999999999997"/>
    <n v="9.9999999838473741E-4"/>
    <n v="44"/>
    <s v="BASE DE DATOS"/>
    <m/>
  </r>
  <r>
    <s v="20"/>
    <x v="0"/>
    <s v="ENEGEN"/>
    <s v="33028294"/>
    <s v="33028294"/>
    <x v="1"/>
    <s v="TG-3"/>
    <s v="S"/>
    <n v="170"/>
    <n v="151.05000000000001"/>
    <n v="18991.527999999998"/>
    <n v="65169.930999999997"/>
    <n v="84161.459000000003"/>
    <n v="0"/>
    <n v="670.5"/>
    <n v="0"/>
    <n v="0"/>
    <m/>
    <x v="0"/>
    <s v="ENEGEN33028294TG-3TG"/>
    <s v="ENEL Generación Perú S.A.A."/>
    <x v="11"/>
    <x v="11"/>
    <s v="C. T. Ventanilla"/>
    <x v="73"/>
    <x v="1"/>
    <x v="3"/>
    <x v="154"/>
    <x v="0"/>
    <s v="Instalado"/>
    <s v="Operativo"/>
    <s v="Generadora"/>
    <x v="0"/>
    <x v="1"/>
    <x v="1"/>
    <x v="0"/>
    <s v="Privado"/>
    <s v="LIMA"/>
    <s v="CALLAO"/>
    <s v="CALLAO"/>
    <s v="VENTANILLA"/>
    <n v="0"/>
    <x v="1"/>
    <n v="0"/>
    <x v="0"/>
    <n v="0"/>
    <x v="0"/>
    <x v="0"/>
    <n v="84161.459000000003"/>
    <n v="84.161459000000008"/>
    <m/>
    <n v="14.166666666666666"/>
    <n v="12.16025"/>
    <n v="7.6479999999999997"/>
    <n v="0"/>
    <n v="44"/>
    <s v="BASE DE DATOS"/>
    <m/>
  </r>
  <r>
    <s v="20"/>
    <x v="0"/>
    <s v="ENEGEN"/>
    <s v="33028294"/>
    <s v="33028294"/>
    <x v="1"/>
    <s v="TG-4"/>
    <s v="S"/>
    <n v="170"/>
    <n v="149.202"/>
    <n v="7234.7250000000004"/>
    <n v="25198.782999999999"/>
    <n v="32433.508000000002"/>
    <n v="408"/>
    <n v="279.42"/>
    <n v="2.4300000000000002"/>
    <n v="0"/>
    <m/>
    <x v="0"/>
    <s v="ENEGEN33028294TG-4TG"/>
    <s v="ENEL Generación Perú S.A.A."/>
    <x v="11"/>
    <x v="11"/>
    <s v="C. T. Ventanilla"/>
    <x v="73"/>
    <x v="1"/>
    <x v="3"/>
    <x v="155"/>
    <x v="0"/>
    <s v="Instalado"/>
    <s v="Operativo"/>
    <s v="Generadora"/>
    <x v="0"/>
    <x v="1"/>
    <x v="1"/>
    <x v="0"/>
    <s v="Privado"/>
    <s v="LIMA"/>
    <s v="CALLAO"/>
    <s v="CALLAO"/>
    <s v="VENTANILLA"/>
    <n v="0"/>
    <x v="1"/>
    <n v="0"/>
    <x v="0"/>
    <n v="0"/>
    <x v="0"/>
    <x v="0"/>
    <n v="32433.508000000002"/>
    <n v="32.433508000000003"/>
    <m/>
    <n v="14.166666666666666"/>
    <n v="12.343916666666667"/>
    <n v="7.6479999999999997"/>
    <n v="0"/>
    <n v="44"/>
    <s v="BASE DE DATOS"/>
    <m/>
  </r>
  <r>
    <s v="20"/>
    <x v="0"/>
    <s v="ENEGEN"/>
    <s v="33028294"/>
    <s v="33028294"/>
    <x v="2"/>
    <s v="TV-7"/>
    <s v="S"/>
    <n v="184"/>
    <n v="183.52"/>
    <n v="13381.109"/>
    <n v="46563.034"/>
    <n v="59944.142999999996"/>
    <n v="0"/>
    <n v="662.65"/>
    <n v="0"/>
    <n v="0"/>
    <m/>
    <x v="0"/>
    <s v="ENEGEN33028294TV-7TV"/>
    <s v="ENEL Generación Perú S.A.A."/>
    <x v="11"/>
    <x v="11"/>
    <s v="C. T. Ventanilla"/>
    <x v="73"/>
    <x v="2"/>
    <x v="3"/>
    <x v="160"/>
    <x v="0"/>
    <s v="Instalado"/>
    <s v="Operativo"/>
    <s v="Generadora"/>
    <x v="0"/>
    <x v="1"/>
    <x v="1"/>
    <x v="0"/>
    <s v="Privado"/>
    <s v="LIMA"/>
    <s v="CALLAO"/>
    <s v="CALLAO"/>
    <s v="VENTANILLA"/>
    <n v="0"/>
    <x v="1"/>
    <n v="0"/>
    <x v="0"/>
    <n v="0"/>
    <x v="0"/>
    <x v="0"/>
    <n v="59944.142999999996"/>
    <n v="59.944142999999997"/>
    <m/>
    <n v="15.333333333333334"/>
    <n v="14.610250000000001"/>
    <n v="7.6479999999999997"/>
    <n v="0"/>
    <n v="44"/>
    <s v="BASE DE DATOS"/>
    <m/>
  </r>
  <r>
    <s v="20"/>
    <x v="1"/>
    <s v="ENEGEN"/>
    <s v="33002293"/>
    <s v="33002293"/>
    <x v="1"/>
    <s v="TG-2"/>
    <s v="N"/>
    <n v="10.7"/>
    <n v="0"/>
    <n v="0"/>
    <n v="0"/>
    <n v="0"/>
    <n v="0"/>
    <n v="0"/>
    <n v="0"/>
    <n v="0"/>
    <m/>
    <x v="0"/>
    <s v="ENEGEN33002293TG-2TG"/>
    <s v="ENEL Generación Perú S.A.A."/>
    <x v="11"/>
    <x v="11"/>
    <s v="C. T. Santa Rosa"/>
    <x v="72"/>
    <x v="1"/>
    <x v="1"/>
    <x v="153"/>
    <x v="0"/>
    <s v="Instalado"/>
    <s v="Inoperativo"/>
    <s v="Generadora"/>
    <x v="0"/>
    <x v="1"/>
    <x v="1"/>
    <x v="0"/>
    <s v="Privado"/>
    <s v="LIMA"/>
    <s v="LIMA"/>
    <s v="LIMA"/>
    <s v="LIMA"/>
    <n v="0"/>
    <x v="1"/>
    <n v="0"/>
    <x v="0"/>
    <n v="0"/>
    <x v="0"/>
    <x v="0"/>
    <n v="0"/>
    <n v="0"/>
    <m/>
    <n v="0"/>
    <n v="0"/>
    <n v="7.6479999999999997"/>
    <n v="0"/>
    <n v="44"/>
    <s v="BASE DE DATOS"/>
    <m/>
  </r>
  <r>
    <s v="20"/>
    <x v="1"/>
    <s v="ENEGEN"/>
    <s v="33002293"/>
    <s v="33002293"/>
    <x v="1"/>
    <s v="TG-3"/>
    <s v="N"/>
    <n v="10.7"/>
    <n v="0"/>
    <n v="0"/>
    <n v="0"/>
    <n v="0"/>
    <n v="0"/>
    <n v="0"/>
    <n v="0"/>
    <n v="0"/>
    <m/>
    <x v="0"/>
    <s v="ENEGEN33002293TG-3TG"/>
    <s v="ENEL Generación Perú S.A.A."/>
    <x v="11"/>
    <x v="11"/>
    <s v="C. T. Santa Rosa"/>
    <x v="72"/>
    <x v="1"/>
    <x v="1"/>
    <x v="154"/>
    <x v="0"/>
    <s v="Instalado"/>
    <s v="Inoperativo"/>
    <s v="Generadora"/>
    <x v="0"/>
    <x v="1"/>
    <x v="1"/>
    <x v="0"/>
    <s v="Privado"/>
    <s v="LIMA"/>
    <s v="LIMA"/>
    <s v="LIMA"/>
    <s v="LIMA"/>
    <n v="0"/>
    <x v="1"/>
    <n v="0"/>
    <x v="0"/>
    <n v="0"/>
    <x v="0"/>
    <x v="0"/>
    <n v="0"/>
    <n v="0"/>
    <m/>
    <n v="0"/>
    <n v="0"/>
    <n v="7.6479999999999997"/>
    <n v="0"/>
    <n v="44"/>
    <s v="BASE DE DATOS"/>
    <m/>
  </r>
  <r>
    <s v="20"/>
    <x v="1"/>
    <s v="ENEGEN"/>
    <s v="33002293"/>
    <s v="33002293"/>
    <x v="1"/>
    <s v="TG-4"/>
    <s v="N"/>
    <n v="22.8"/>
    <n v="0"/>
    <n v="0"/>
    <n v="0"/>
    <n v="0"/>
    <n v="0"/>
    <n v="0"/>
    <n v="0"/>
    <n v="0"/>
    <m/>
    <x v="0"/>
    <s v="ENEGEN33002293TG-4TG"/>
    <s v="ENEL Generación Perú S.A.A."/>
    <x v="11"/>
    <x v="11"/>
    <s v="C. T. Santa Rosa"/>
    <x v="72"/>
    <x v="1"/>
    <x v="1"/>
    <x v="155"/>
    <x v="0"/>
    <s v="Instalado"/>
    <s v="Inoperativo"/>
    <s v="Generadora"/>
    <x v="0"/>
    <x v="1"/>
    <x v="1"/>
    <x v="0"/>
    <s v="Privado"/>
    <s v="LIMA"/>
    <s v="LIMA"/>
    <s v="LIMA"/>
    <s v="LIMA"/>
    <n v="0"/>
    <x v="1"/>
    <n v="0"/>
    <x v="0"/>
    <n v="0"/>
    <x v="0"/>
    <x v="0"/>
    <n v="0"/>
    <n v="0"/>
    <m/>
    <n v="0"/>
    <n v="0"/>
    <n v="7.6479999999999997"/>
    <n v="0"/>
    <n v="44"/>
    <s v="BASE DE DATOS"/>
    <m/>
  </r>
  <r>
    <s v="20"/>
    <x v="1"/>
    <s v="ENEGEN"/>
    <s v="33002293"/>
    <s v="33002293"/>
    <x v="1"/>
    <s v="TG-5"/>
    <s v="S"/>
    <n v="59.6"/>
    <n v="52.429000000000002"/>
    <n v="408.80900000000003"/>
    <n v="449.279"/>
    <n v="858.08799999999997"/>
    <n v="0"/>
    <n v="24.12"/>
    <n v="0"/>
    <n v="0"/>
    <m/>
    <x v="0"/>
    <s v="ENEGEN33002293TG-5TG"/>
    <s v="ENEL Generación Perú S.A.A."/>
    <x v="11"/>
    <x v="11"/>
    <s v="C. T. Santa Rosa"/>
    <x v="72"/>
    <x v="1"/>
    <x v="1"/>
    <x v="156"/>
    <x v="0"/>
    <s v="Instalado"/>
    <s v="Operativo"/>
    <s v="Generadora"/>
    <x v="0"/>
    <x v="1"/>
    <x v="1"/>
    <x v="0"/>
    <s v="Privado"/>
    <s v="LIMA"/>
    <s v="LIMA"/>
    <s v="LIMA"/>
    <s v="LIMA"/>
    <n v="0"/>
    <x v="1"/>
    <n v="0"/>
    <x v="0"/>
    <n v="0"/>
    <x v="0"/>
    <x v="0"/>
    <n v="858.08799999999997"/>
    <n v="0.85808799999999996"/>
    <m/>
    <n v="4.9666666666666668"/>
    <n v="4.2686666666666664"/>
    <n v="7.6479999999999997"/>
    <n v="0"/>
    <n v="44"/>
    <s v="BASE DE DATOS"/>
    <m/>
  </r>
  <r>
    <s v="20"/>
    <x v="1"/>
    <s v="ENEGEN"/>
    <s v="33002293"/>
    <s v="33002293"/>
    <x v="1"/>
    <s v="TG-6"/>
    <s v="S"/>
    <n v="59.6"/>
    <n v="53.21"/>
    <n v="0"/>
    <n v="0"/>
    <n v="0"/>
    <n v="696"/>
    <n v="0"/>
    <n v="0"/>
    <n v="0"/>
    <m/>
    <x v="0"/>
    <s v="ENEGEN33002293TG-6TG"/>
    <s v="ENEL Generación Perú S.A.A."/>
    <x v="11"/>
    <x v="11"/>
    <s v="C. T. Santa Rosa"/>
    <x v="72"/>
    <x v="1"/>
    <x v="1"/>
    <x v="157"/>
    <x v="0"/>
    <s v="Instalado"/>
    <s v="Operativo"/>
    <s v="Generadora"/>
    <x v="0"/>
    <x v="1"/>
    <x v="1"/>
    <x v="0"/>
    <s v="Privado"/>
    <s v="LIMA"/>
    <s v="LIMA"/>
    <s v="LIMA"/>
    <s v="LIMA"/>
    <n v="0"/>
    <x v="1"/>
    <n v="0"/>
    <x v="0"/>
    <n v="0"/>
    <x v="0"/>
    <x v="0"/>
    <n v="0"/>
    <n v="0"/>
    <m/>
    <n v="4.9666666666666668"/>
    <n v="4.5815833333333336"/>
    <n v="7.6479999999999997"/>
    <n v="0"/>
    <n v="44"/>
    <s v="BASE DE DATOS"/>
    <m/>
  </r>
  <r>
    <s v="20"/>
    <x v="1"/>
    <s v="ENEGEN"/>
    <s v="33002293"/>
    <s v="33002293"/>
    <x v="1"/>
    <s v="TG-7"/>
    <s v="S"/>
    <n v="127.5"/>
    <n v="124.746"/>
    <n v="618.21900000000005"/>
    <n v="1999.444"/>
    <n v="2617.663"/>
    <n v="0"/>
    <n v="48.5"/>
    <n v="0"/>
    <n v="0"/>
    <m/>
    <x v="0"/>
    <s v="ENEGEN33002293TG-7TG"/>
    <s v="ENEL Generación Perú S.A.A."/>
    <x v="11"/>
    <x v="11"/>
    <s v="C. T. Santa Rosa"/>
    <x v="72"/>
    <x v="1"/>
    <x v="1"/>
    <x v="158"/>
    <x v="0"/>
    <s v="Instalado"/>
    <s v="Operativo"/>
    <s v="Generadora"/>
    <x v="0"/>
    <x v="1"/>
    <x v="1"/>
    <x v="0"/>
    <s v="Privado"/>
    <s v="LIMA"/>
    <s v="LIMA"/>
    <s v="LIMA"/>
    <s v="LIMA"/>
    <n v="0"/>
    <x v="1"/>
    <n v="0"/>
    <x v="0"/>
    <n v="0"/>
    <x v="0"/>
    <x v="0"/>
    <n v="2617.663"/>
    <n v="2.6176629999999999"/>
    <m/>
    <n v="10.625"/>
    <n v="10.000583333333333"/>
    <n v="7.6479999999999997"/>
    <n v="0"/>
    <n v="44"/>
    <s v="BASE DE DATOS"/>
    <m/>
  </r>
  <r>
    <s v="20"/>
    <x v="1"/>
    <s v="ENEGEN"/>
    <s v="33002293"/>
    <s v="33002293"/>
    <x v="1"/>
    <s v="TG-8"/>
    <s v="S"/>
    <n v="200"/>
    <n v="188.20699999999999"/>
    <n v="1429.3710000000001"/>
    <n v="6023.2610000000004"/>
    <n v="7452.6319999999996"/>
    <n v="0"/>
    <n v="51.4"/>
    <n v="0"/>
    <n v="0"/>
    <m/>
    <x v="0"/>
    <s v="ENEGEN33002293TG-8TG"/>
    <s v="ENEL Generación Perú S.A.A."/>
    <x v="11"/>
    <x v="11"/>
    <s v="C. T. Santa Rosa"/>
    <x v="72"/>
    <x v="1"/>
    <x v="1"/>
    <x v="159"/>
    <x v="0"/>
    <s v="Instalado"/>
    <s v="Operativo"/>
    <s v="Generadora"/>
    <x v="0"/>
    <x v="1"/>
    <x v="1"/>
    <x v="0"/>
    <s v="Privado"/>
    <s v="LIMA"/>
    <s v="LIMA"/>
    <s v="LIMA"/>
    <s v="LIMA"/>
    <n v="0"/>
    <x v="1"/>
    <n v="0"/>
    <x v="0"/>
    <n v="0"/>
    <x v="0"/>
    <x v="0"/>
    <n v="7452.6319999999996"/>
    <n v="7.4526319999999995"/>
    <m/>
    <n v="16.666666666666668"/>
    <n v="15.64925"/>
    <n v="7.6479999999999997"/>
    <n v="9.0949470177292824E-13"/>
    <n v="44"/>
    <s v="BASE DE DATOS"/>
    <m/>
  </r>
  <r>
    <s v="20"/>
    <x v="1"/>
    <s v="ENEGEN"/>
    <s v="33028294"/>
    <s v="33028294"/>
    <x v="1"/>
    <s v="TG-3"/>
    <s v="S"/>
    <n v="170"/>
    <n v="151.05000000000001"/>
    <n v="16235.925999999999"/>
    <n v="54238.563999999998"/>
    <n v="70474.490000000005"/>
    <n v="75.78"/>
    <n v="583.57000000000005"/>
    <n v="0"/>
    <n v="0"/>
    <m/>
    <x v="0"/>
    <s v="ENEGEN33028294TG-3TG"/>
    <s v="ENEL Generación Perú S.A.A."/>
    <x v="11"/>
    <x v="11"/>
    <s v="C. T. Ventanilla"/>
    <x v="73"/>
    <x v="1"/>
    <x v="3"/>
    <x v="154"/>
    <x v="0"/>
    <s v="Instalado"/>
    <s v="Operativo"/>
    <s v="Generadora"/>
    <x v="0"/>
    <x v="1"/>
    <x v="1"/>
    <x v="0"/>
    <s v="Privado"/>
    <s v="LIMA"/>
    <s v="CALLAO"/>
    <s v="CALLAO"/>
    <s v="VENTANILLA"/>
    <n v="0"/>
    <x v="1"/>
    <n v="0"/>
    <x v="0"/>
    <n v="0"/>
    <x v="0"/>
    <x v="0"/>
    <n v="70474.490000000005"/>
    <n v="70.474490000000003"/>
    <m/>
    <n v="14.166666666666666"/>
    <n v="12.16025"/>
    <n v="7.6479999999999997"/>
    <n v="-1.4551915228366852E-11"/>
    <n v="44"/>
    <s v="BASE DE DATOS"/>
    <m/>
  </r>
  <r>
    <s v="20"/>
    <x v="1"/>
    <s v="ENEGEN"/>
    <s v="33028294"/>
    <s v="33028294"/>
    <x v="1"/>
    <s v="TG-4"/>
    <s v="S"/>
    <n v="170"/>
    <n v="149.202"/>
    <n v="12503.328"/>
    <n v="37921.059000000001"/>
    <n v="50424.387000000002"/>
    <n v="247.58"/>
    <n v="423.12"/>
    <n v="1.85"/>
    <n v="0"/>
    <m/>
    <x v="0"/>
    <s v="ENEGEN33028294TG-4TG"/>
    <s v="ENEL Generación Perú S.A.A."/>
    <x v="11"/>
    <x v="11"/>
    <s v="C. T. Ventanilla"/>
    <x v="73"/>
    <x v="1"/>
    <x v="3"/>
    <x v="155"/>
    <x v="0"/>
    <s v="Instalado"/>
    <s v="Operativo"/>
    <s v="Generadora"/>
    <x v="0"/>
    <x v="1"/>
    <x v="1"/>
    <x v="0"/>
    <s v="Privado"/>
    <s v="LIMA"/>
    <s v="CALLAO"/>
    <s v="CALLAO"/>
    <s v="VENTANILLA"/>
    <n v="0"/>
    <x v="1"/>
    <n v="0"/>
    <x v="0"/>
    <n v="0"/>
    <x v="0"/>
    <x v="0"/>
    <n v="50424.387000000002"/>
    <n v="50.424387000000003"/>
    <m/>
    <n v="14.166666666666666"/>
    <n v="12.343916666666667"/>
    <n v="7.6479999999999997"/>
    <n v="0"/>
    <n v="44"/>
    <s v="BASE DE DATOS"/>
    <m/>
  </r>
  <r>
    <s v="20"/>
    <x v="1"/>
    <s v="ENEGEN"/>
    <s v="33028294"/>
    <s v="33028294"/>
    <x v="2"/>
    <s v="TV-7"/>
    <s v="S"/>
    <n v="184"/>
    <n v="183.52"/>
    <n v="14715.239"/>
    <n v="48213.788"/>
    <n v="62929.025999999998"/>
    <n v="0"/>
    <n v="682.03"/>
    <n v="0"/>
    <n v="0"/>
    <m/>
    <x v="0"/>
    <s v="ENEGEN33028294TV-7TV"/>
    <s v="ENEL Generación Perú S.A.A."/>
    <x v="11"/>
    <x v="11"/>
    <s v="C. T. Ventanilla"/>
    <x v="73"/>
    <x v="2"/>
    <x v="3"/>
    <x v="160"/>
    <x v="0"/>
    <s v="Instalado"/>
    <s v="Operativo"/>
    <s v="Generadora"/>
    <x v="0"/>
    <x v="1"/>
    <x v="1"/>
    <x v="0"/>
    <s v="Privado"/>
    <s v="LIMA"/>
    <s v="CALLAO"/>
    <s v="CALLAO"/>
    <s v="VENTANILLA"/>
    <n v="0"/>
    <x v="1"/>
    <n v="0"/>
    <x v="0"/>
    <n v="0"/>
    <x v="0"/>
    <x v="0"/>
    <n v="62929.025999999998"/>
    <n v="62.929026"/>
    <m/>
    <n v="15.333333333333334"/>
    <n v="14.610250000000001"/>
    <n v="7.6479999999999997"/>
    <n v="1.0000000038417056E-3"/>
    <n v="44"/>
    <s v="BASE DE DATOS"/>
    <m/>
  </r>
  <r>
    <s v="20"/>
    <x v="2"/>
    <s v="ENEGEN"/>
    <s v="33002293"/>
    <s v="33002293"/>
    <x v="1"/>
    <s v="TG-2"/>
    <s v="N"/>
    <n v="10.7"/>
    <n v="0"/>
    <n v="0"/>
    <n v="0"/>
    <n v="0"/>
    <n v="0"/>
    <n v="0"/>
    <n v="0"/>
    <n v="0"/>
    <m/>
    <x v="0"/>
    <s v="ENEGEN33002293TG-2TG"/>
    <s v="ENEL Generación Perú S.A.A."/>
    <x v="11"/>
    <x v="11"/>
    <s v="C. T. Santa Rosa"/>
    <x v="72"/>
    <x v="1"/>
    <x v="1"/>
    <x v="153"/>
    <x v="0"/>
    <s v="Instalado"/>
    <s v="Inoperativo"/>
    <s v="Generadora"/>
    <x v="0"/>
    <x v="1"/>
    <x v="1"/>
    <x v="0"/>
    <s v="Privado"/>
    <s v="LIMA"/>
    <s v="LIMA"/>
    <s v="LIMA"/>
    <s v="LIMA"/>
    <n v="0"/>
    <x v="1"/>
    <n v="0"/>
    <x v="0"/>
    <n v="0"/>
    <x v="0"/>
    <x v="0"/>
    <n v="0"/>
    <n v="0"/>
    <m/>
    <n v="0"/>
    <n v="0"/>
    <n v="7.6479999999999997"/>
    <n v="0"/>
    <n v="44"/>
    <s v="BASE DE DATOS"/>
    <m/>
  </r>
  <r>
    <s v="20"/>
    <x v="2"/>
    <s v="ENEGEN"/>
    <s v="33002293"/>
    <s v="33002293"/>
    <x v="1"/>
    <s v="TG-3"/>
    <s v="N"/>
    <n v="10.7"/>
    <n v="0"/>
    <n v="0"/>
    <n v="0"/>
    <n v="0"/>
    <n v="0"/>
    <n v="0"/>
    <n v="0"/>
    <n v="0"/>
    <m/>
    <x v="0"/>
    <s v="ENEGEN33002293TG-3TG"/>
    <s v="ENEL Generación Perú S.A.A."/>
    <x v="11"/>
    <x v="11"/>
    <s v="C. T. Santa Rosa"/>
    <x v="72"/>
    <x v="1"/>
    <x v="1"/>
    <x v="154"/>
    <x v="0"/>
    <s v="Instalado"/>
    <s v="Inoperativo"/>
    <s v="Generadora"/>
    <x v="0"/>
    <x v="1"/>
    <x v="1"/>
    <x v="0"/>
    <s v="Privado"/>
    <s v="LIMA"/>
    <s v="LIMA"/>
    <s v="LIMA"/>
    <s v="LIMA"/>
    <n v="0"/>
    <x v="1"/>
    <n v="0"/>
    <x v="0"/>
    <n v="0"/>
    <x v="0"/>
    <x v="0"/>
    <n v="0"/>
    <n v="0"/>
    <m/>
    <n v="0"/>
    <n v="0"/>
    <n v="7.6479999999999997"/>
    <n v="0"/>
    <n v="44"/>
    <s v="BASE DE DATOS"/>
    <m/>
  </r>
  <r>
    <s v="20"/>
    <x v="2"/>
    <s v="ENEGEN"/>
    <s v="33002293"/>
    <s v="33002293"/>
    <x v="1"/>
    <s v="TG-4"/>
    <s v="N"/>
    <n v="22.8"/>
    <n v="0"/>
    <n v="0"/>
    <n v="0"/>
    <n v="0"/>
    <n v="0"/>
    <n v="0"/>
    <n v="0"/>
    <n v="0"/>
    <m/>
    <x v="0"/>
    <s v="ENEGEN33002293TG-4TG"/>
    <s v="ENEL Generación Perú S.A.A."/>
    <x v="11"/>
    <x v="11"/>
    <s v="C. T. Santa Rosa"/>
    <x v="72"/>
    <x v="1"/>
    <x v="1"/>
    <x v="155"/>
    <x v="0"/>
    <s v="Instalado"/>
    <s v="Inoperativo"/>
    <s v="Generadora"/>
    <x v="0"/>
    <x v="1"/>
    <x v="1"/>
    <x v="0"/>
    <s v="Privado"/>
    <s v="LIMA"/>
    <s v="LIMA"/>
    <s v="LIMA"/>
    <s v="LIMA"/>
    <n v="0"/>
    <x v="1"/>
    <n v="0"/>
    <x v="0"/>
    <n v="0"/>
    <x v="0"/>
    <x v="0"/>
    <n v="0"/>
    <n v="0"/>
    <m/>
    <n v="0"/>
    <n v="0"/>
    <n v="7.6479999999999997"/>
    <n v="0"/>
    <n v="44"/>
    <s v="BASE DE DATOS"/>
    <m/>
  </r>
  <r>
    <s v="20"/>
    <x v="2"/>
    <s v="ENEGEN"/>
    <s v="33002293"/>
    <s v="33002293"/>
    <x v="1"/>
    <s v="TG-5"/>
    <s v="S"/>
    <n v="59.6"/>
    <n v="52.429000000000002"/>
    <n v="238.505"/>
    <n v="181.88900000000001"/>
    <n v="420.39400000000001"/>
    <n v="0"/>
    <n v="12.37"/>
    <n v="0"/>
    <n v="0"/>
    <m/>
    <x v="0"/>
    <s v="ENEGEN33002293TG-5TG"/>
    <s v="ENEL Generación Perú S.A.A."/>
    <x v="11"/>
    <x v="11"/>
    <s v="C. T. Santa Rosa"/>
    <x v="72"/>
    <x v="1"/>
    <x v="1"/>
    <x v="156"/>
    <x v="0"/>
    <s v="Instalado"/>
    <s v="Operativo"/>
    <s v="Generadora"/>
    <x v="0"/>
    <x v="1"/>
    <x v="1"/>
    <x v="0"/>
    <s v="Privado"/>
    <s v="LIMA"/>
    <s v="LIMA"/>
    <s v="LIMA"/>
    <s v="LIMA"/>
    <n v="0"/>
    <x v="1"/>
    <n v="0"/>
    <x v="0"/>
    <n v="0"/>
    <x v="0"/>
    <x v="0"/>
    <n v="420.39400000000001"/>
    <n v="0.42039399999999999"/>
    <m/>
    <n v="4.9666666666666668"/>
    <n v="4.2686666666666664"/>
    <n v="7.6479999999999997"/>
    <n v="0"/>
    <n v="44"/>
    <s v="BASE DE DATOS"/>
    <m/>
  </r>
  <r>
    <s v="20"/>
    <x v="2"/>
    <s v="ENEGEN"/>
    <s v="33002293"/>
    <s v="33002293"/>
    <x v="1"/>
    <s v="TG-6"/>
    <s v="S"/>
    <n v="59.6"/>
    <n v="53.21"/>
    <n v="0"/>
    <n v="0"/>
    <n v="0"/>
    <n v="744"/>
    <n v="0"/>
    <n v="0"/>
    <n v="0"/>
    <m/>
    <x v="0"/>
    <s v="ENEGEN33002293TG-6TG"/>
    <s v="ENEL Generación Perú S.A.A."/>
    <x v="11"/>
    <x v="11"/>
    <s v="C. T. Santa Rosa"/>
    <x v="72"/>
    <x v="1"/>
    <x v="1"/>
    <x v="157"/>
    <x v="0"/>
    <s v="Instalado"/>
    <s v="Operativo"/>
    <s v="Generadora"/>
    <x v="0"/>
    <x v="1"/>
    <x v="1"/>
    <x v="0"/>
    <s v="Privado"/>
    <s v="LIMA"/>
    <s v="LIMA"/>
    <s v="LIMA"/>
    <s v="LIMA"/>
    <n v="0"/>
    <x v="1"/>
    <n v="0"/>
    <x v="0"/>
    <n v="0"/>
    <x v="0"/>
    <x v="0"/>
    <n v="0"/>
    <n v="0"/>
    <m/>
    <n v="4.9666666666666668"/>
    <n v="4.5815833333333336"/>
    <n v="7.6479999999999997"/>
    <n v="0"/>
    <n v="44"/>
    <s v="BASE DE DATOS"/>
    <m/>
  </r>
  <r>
    <s v="20"/>
    <x v="2"/>
    <s v="ENEGEN"/>
    <s v="33002293"/>
    <s v="33002293"/>
    <x v="1"/>
    <s v="TG-7"/>
    <s v="S"/>
    <n v="127.5"/>
    <n v="124.746"/>
    <n v="0"/>
    <n v="0"/>
    <n v="0"/>
    <n v="0"/>
    <n v="0"/>
    <n v="0"/>
    <n v="0"/>
    <m/>
    <x v="0"/>
    <s v="ENEGEN33002293TG-7TG"/>
    <s v="ENEL Generación Perú S.A.A."/>
    <x v="11"/>
    <x v="11"/>
    <s v="C. T. Santa Rosa"/>
    <x v="72"/>
    <x v="1"/>
    <x v="1"/>
    <x v="158"/>
    <x v="0"/>
    <s v="Instalado"/>
    <s v="Operativo"/>
    <s v="Generadora"/>
    <x v="0"/>
    <x v="1"/>
    <x v="1"/>
    <x v="0"/>
    <s v="Privado"/>
    <s v="LIMA"/>
    <s v="LIMA"/>
    <s v="LIMA"/>
    <s v="LIMA"/>
    <n v="0"/>
    <x v="1"/>
    <n v="0"/>
    <x v="0"/>
    <n v="0"/>
    <x v="0"/>
    <x v="0"/>
    <n v="0"/>
    <n v="0"/>
    <m/>
    <n v="10.625"/>
    <n v="10.000583333333333"/>
    <n v="7.6479999999999997"/>
    <n v="0"/>
    <n v="44"/>
    <s v="BASE DE DATOS"/>
    <m/>
  </r>
  <r>
    <s v="20"/>
    <x v="2"/>
    <s v="ENEGEN"/>
    <s v="33002293"/>
    <s v="33002293"/>
    <x v="1"/>
    <s v="TG-8"/>
    <s v="S"/>
    <n v="200"/>
    <n v="188.20699999999999"/>
    <n v="0"/>
    <n v="0"/>
    <n v="0"/>
    <n v="0"/>
    <n v="0"/>
    <n v="0"/>
    <n v="0"/>
    <m/>
    <x v="0"/>
    <s v="ENEGEN33002293TG-8TG"/>
    <s v="ENEL Generación Perú S.A.A."/>
    <x v="11"/>
    <x v="11"/>
    <s v="C. T. Santa Rosa"/>
    <x v="72"/>
    <x v="1"/>
    <x v="1"/>
    <x v="159"/>
    <x v="0"/>
    <s v="Instalado"/>
    <s v="Operativo"/>
    <s v="Generadora"/>
    <x v="0"/>
    <x v="1"/>
    <x v="1"/>
    <x v="0"/>
    <s v="Privado"/>
    <s v="LIMA"/>
    <s v="LIMA"/>
    <s v="LIMA"/>
    <s v="LIMA"/>
    <n v="0"/>
    <x v="1"/>
    <n v="0"/>
    <x v="0"/>
    <n v="0"/>
    <x v="0"/>
    <x v="0"/>
    <n v="0"/>
    <n v="0"/>
    <m/>
    <n v="16.666666666666668"/>
    <n v="15.64925"/>
    <n v="7.6479999999999997"/>
    <n v="0"/>
    <n v="44"/>
    <s v="BASE DE DATOS"/>
    <m/>
  </r>
  <r>
    <s v="20"/>
    <x v="2"/>
    <s v="ENEGEN"/>
    <s v="33028294"/>
    <s v="33028294"/>
    <x v="1"/>
    <s v="TG-3"/>
    <s v="S"/>
    <n v="170"/>
    <n v="151.05000000000001"/>
    <n v="8802.8590000000004"/>
    <n v="30885.420999999998"/>
    <n v="39688.28"/>
    <n v="0"/>
    <n v="349"/>
    <n v="0"/>
    <n v="0"/>
    <m/>
    <x v="0"/>
    <s v="ENEGEN33028294TG-3TG"/>
    <s v="ENEL Generación Perú S.A.A."/>
    <x v="11"/>
    <x v="11"/>
    <s v="C. T. Ventanilla"/>
    <x v="73"/>
    <x v="1"/>
    <x v="3"/>
    <x v="154"/>
    <x v="0"/>
    <s v="Instalado"/>
    <s v="Operativo"/>
    <s v="Generadora"/>
    <x v="0"/>
    <x v="1"/>
    <x v="1"/>
    <x v="0"/>
    <s v="Privado"/>
    <s v="LIMA"/>
    <s v="CALLAO"/>
    <s v="CALLAO"/>
    <s v="VENTANILLA"/>
    <n v="0"/>
    <x v="1"/>
    <n v="0"/>
    <x v="0"/>
    <n v="0"/>
    <x v="0"/>
    <x v="0"/>
    <n v="39688.28"/>
    <n v="39.688279999999999"/>
    <m/>
    <n v="14.166666666666666"/>
    <n v="12.16025"/>
    <n v="7.6479999999999997"/>
    <n v="0"/>
    <n v="44"/>
    <s v="BASE DE DATOS"/>
    <m/>
  </r>
  <r>
    <s v="20"/>
    <x v="2"/>
    <s v="ENEGEN"/>
    <s v="33028294"/>
    <s v="33028294"/>
    <x v="1"/>
    <s v="TG-4"/>
    <s v="S"/>
    <n v="170"/>
    <n v="149.202"/>
    <n v="13493.53"/>
    <n v="44955.317999999999"/>
    <n v="58448.847999999998"/>
    <n v="0"/>
    <n v="502.13"/>
    <n v="0"/>
    <n v="0"/>
    <m/>
    <x v="0"/>
    <s v="ENEGEN33028294TG-4TG"/>
    <s v="ENEL Generación Perú S.A.A."/>
    <x v="11"/>
    <x v="11"/>
    <s v="C. T. Ventanilla"/>
    <x v="73"/>
    <x v="1"/>
    <x v="3"/>
    <x v="155"/>
    <x v="0"/>
    <s v="Instalado"/>
    <s v="Operativo"/>
    <s v="Generadora"/>
    <x v="0"/>
    <x v="1"/>
    <x v="1"/>
    <x v="0"/>
    <s v="Privado"/>
    <s v="LIMA"/>
    <s v="CALLAO"/>
    <s v="CALLAO"/>
    <s v="VENTANILLA"/>
    <n v="0"/>
    <x v="1"/>
    <n v="0"/>
    <x v="0"/>
    <n v="0"/>
    <x v="0"/>
    <x v="0"/>
    <n v="58448.847999999998"/>
    <n v="58.448847999999998"/>
    <m/>
    <n v="14.166666666666666"/>
    <n v="12.343916666666667"/>
    <n v="7.6479999999999997"/>
    <n v="0"/>
    <n v="44"/>
    <s v="BASE DE DATOS"/>
    <m/>
  </r>
  <r>
    <s v="20"/>
    <x v="2"/>
    <s v="ENEGEN"/>
    <s v="33028294"/>
    <s v="33028294"/>
    <x v="2"/>
    <s v="TV-7"/>
    <s v="S"/>
    <n v="184"/>
    <n v="183.52"/>
    <n v="11662.728999999999"/>
    <n v="41221.173999999999"/>
    <n v="52883.902999999998"/>
    <n v="0"/>
    <n v="526.16999999999996"/>
    <n v="0"/>
    <n v="0"/>
    <m/>
    <x v="0"/>
    <s v="ENEGEN33028294TV-7TV"/>
    <s v="ENEL Generación Perú S.A.A."/>
    <x v="11"/>
    <x v="11"/>
    <s v="C. T. Ventanilla"/>
    <x v="73"/>
    <x v="2"/>
    <x v="3"/>
    <x v="160"/>
    <x v="0"/>
    <s v="Instalado"/>
    <s v="Operativo"/>
    <s v="Generadora"/>
    <x v="0"/>
    <x v="1"/>
    <x v="1"/>
    <x v="0"/>
    <s v="Privado"/>
    <s v="LIMA"/>
    <s v="CALLAO"/>
    <s v="CALLAO"/>
    <s v="VENTANILLA"/>
    <n v="0"/>
    <x v="1"/>
    <n v="0"/>
    <x v="0"/>
    <n v="0"/>
    <x v="0"/>
    <x v="0"/>
    <n v="52883.902999999998"/>
    <n v="52.883902999999997"/>
    <m/>
    <n v="15.333333333333334"/>
    <n v="14.610250000000001"/>
    <n v="7.6479999999999997"/>
    <n v="0"/>
    <n v="44"/>
    <s v="BASE DE DATOS"/>
    <m/>
  </r>
  <r>
    <s v="20"/>
    <x v="3"/>
    <s v="ENEGEN"/>
    <s v="33002293"/>
    <s v="33002293"/>
    <x v="1"/>
    <s v="TG-2"/>
    <s v="N"/>
    <n v="10.7"/>
    <n v="0"/>
    <n v="0"/>
    <n v="0"/>
    <n v="0"/>
    <n v="0"/>
    <n v="0"/>
    <n v="0"/>
    <n v="0"/>
    <m/>
    <x v="0"/>
    <s v="ENEGEN33002293TG-2TG"/>
    <s v="ENEL Generación Perú S.A.A."/>
    <x v="11"/>
    <x v="11"/>
    <s v="C. T. Santa Rosa"/>
    <x v="72"/>
    <x v="1"/>
    <x v="1"/>
    <x v="153"/>
    <x v="0"/>
    <s v="Instalado"/>
    <s v="Inoperativo"/>
    <s v="Generadora"/>
    <x v="0"/>
    <x v="1"/>
    <x v="1"/>
    <x v="0"/>
    <s v="Privado"/>
    <s v="LIMA"/>
    <s v="LIMA"/>
    <s v="LIMA"/>
    <s v="LIMA"/>
    <n v="0"/>
    <x v="1"/>
    <n v="0"/>
    <x v="0"/>
    <n v="0"/>
    <x v="0"/>
    <x v="0"/>
    <n v="0"/>
    <n v="0"/>
    <m/>
    <n v="0"/>
    <n v="0"/>
    <n v="7.6479999999999997"/>
    <n v="0"/>
    <n v="44"/>
    <s v="BASE DE DATOS"/>
    <m/>
  </r>
  <r>
    <s v="20"/>
    <x v="3"/>
    <s v="ENEGEN"/>
    <s v="33002293"/>
    <s v="33002293"/>
    <x v="1"/>
    <s v="TG-3"/>
    <s v="N"/>
    <n v="10.7"/>
    <n v="0"/>
    <n v="0"/>
    <n v="0"/>
    <n v="0"/>
    <n v="0"/>
    <n v="0"/>
    <n v="0"/>
    <n v="0"/>
    <m/>
    <x v="0"/>
    <s v="ENEGEN33002293TG-3TG"/>
    <s v="ENEL Generación Perú S.A.A."/>
    <x v="11"/>
    <x v="11"/>
    <s v="C. T. Santa Rosa"/>
    <x v="72"/>
    <x v="1"/>
    <x v="1"/>
    <x v="154"/>
    <x v="0"/>
    <s v="Instalado"/>
    <s v="Inoperativo"/>
    <s v="Generadora"/>
    <x v="0"/>
    <x v="1"/>
    <x v="1"/>
    <x v="0"/>
    <s v="Privado"/>
    <s v="LIMA"/>
    <s v="LIMA"/>
    <s v="LIMA"/>
    <s v="LIMA"/>
    <n v="0"/>
    <x v="1"/>
    <n v="0"/>
    <x v="0"/>
    <n v="0"/>
    <x v="0"/>
    <x v="0"/>
    <n v="0"/>
    <n v="0"/>
    <m/>
    <n v="0"/>
    <n v="0"/>
    <n v="7.6479999999999997"/>
    <n v="0"/>
    <n v="44"/>
    <s v="BASE DE DATOS"/>
    <m/>
  </r>
  <r>
    <s v="20"/>
    <x v="3"/>
    <s v="ENEGEN"/>
    <s v="33002293"/>
    <s v="33002293"/>
    <x v="1"/>
    <s v="TG-4"/>
    <s v="N"/>
    <n v="22.8"/>
    <n v="0"/>
    <n v="0"/>
    <n v="0"/>
    <n v="0"/>
    <n v="0"/>
    <n v="0"/>
    <n v="0"/>
    <n v="0"/>
    <m/>
    <x v="0"/>
    <s v="ENEGEN33002293TG-4TG"/>
    <s v="ENEL Generación Perú S.A.A."/>
    <x v="11"/>
    <x v="11"/>
    <s v="C. T. Santa Rosa"/>
    <x v="72"/>
    <x v="1"/>
    <x v="1"/>
    <x v="155"/>
    <x v="0"/>
    <s v="Instalado"/>
    <s v="Inoperativo"/>
    <s v="Generadora"/>
    <x v="0"/>
    <x v="1"/>
    <x v="1"/>
    <x v="0"/>
    <s v="Privado"/>
    <s v="LIMA"/>
    <s v="LIMA"/>
    <s v="LIMA"/>
    <s v="LIMA"/>
    <n v="0"/>
    <x v="1"/>
    <n v="0"/>
    <x v="0"/>
    <n v="0"/>
    <x v="0"/>
    <x v="0"/>
    <n v="0"/>
    <n v="0"/>
    <m/>
    <n v="0"/>
    <n v="0"/>
    <n v="7.6479999999999997"/>
    <n v="0"/>
    <n v="44"/>
    <s v="BASE DE DATOS"/>
    <m/>
  </r>
  <r>
    <s v="20"/>
    <x v="3"/>
    <s v="ENEGEN"/>
    <s v="33002293"/>
    <s v="33002293"/>
    <x v="1"/>
    <s v="TG-5"/>
    <s v="S"/>
    <n v="59.6"/>
    <n v="52.429000000000002"/>
    <n v="0"/>
    <n v="0"/>
    <n v="0"/>
    <n v="0"/>
    <n v="0"/>
    <n v="0"/>
    <n v="0"/>
    <m/>
    <x v="0"/>
    <s v="ENEGEN33002293TG-5TG"/>
    <s v="ENEL Generación Perú S.A.A."/>
    <x v="11"/>
    <x v="11"/>
    <s v="C. T. Santa Rosa"/>
    <x v="72"/>
    <x v="1"/>
    <x v="1"/>
    <x v="156"/>
    <x v="0"/>
    <s v="Instalado"/>
    <s v="Operativo"/>
    <s v="Generadora"/>
    <x v="0"/>
    <x v="1"/>
    <x v="1"/>
    <x v="0"/>
    <s v="Privado"/>
    <s v="LIMA"/>
    <s v="LIMA"/>
    <s v="LIMA"/>
    <s v="LIMA"/>
    <n v="0"/>
    <x v="1"/>
    <n v="0"/>
    <x v="0"/>
    <n v="0"/>
    <x v="0"/>
    <x v="0"/>
    <n v="0"/>
    <n v="0"/>
    <m/>
    <n v="4.9666666666666668"/>
    <n v="4.2686666666666664"/>
    <n v="7.6479999999999997"/>
    <n v="0"/>
    <n v="44"/>
    <s v="BASE DE DATOS"/>
    <m/>
  </r>
  <r>
    <s v="20"/>
    <x v="3"/>
    <s v="ENEGEN"/>
    <s v="33002293"/>
    <s v="33002293"/>
    <x v="1"/>
    <s v="TG-6"/>
    <s v="S"/>
    <n v="59.6"/>
    <n v="53.21"/>
    <n v="0"/>
    <n v="0"/>
    <n v="0"/>
    <n v="720"/>
    <n v="0"/>
    <n v="0"/>
    <n v="0"/>
    <m/>
    <x v="0"/>
    <s v="ENEGEN33002293TG-6TG"/>
    <s v="ENEL Generación Perú S.A.A."/>
    <x v="11"/>
    <x v="11"/>
    <s v="C. T. Santa Rosa"/>
    <x v="72"/>
    <x v="1"/>
    <x v="1"/>
    <x v="157"/>
    <x v="0"/>
    <s v="Instalado"/>
    <s v="Operativo"/>
    <s v="Generadora"/>
    <x v="0"/>
    <x v="1"/>
    <x v="1"/>
    <x v="0"/>
    <s v="Privado"/>
    <s v="LIMA"/>
    <s v="LIMA"/>
    <s v="LIMA"/>
    <s v="LIMA"/>
    <n v="0"/>
    <x v="1"/>
    <n v="0"/>
    <x v="0"/>
    <n v="0"/>
    <x v="0"/>
    <x v="0"/>
    <n v="0"/>
    <n v="0"/>
    <m/>
    <n v="4.9666666666666668"/>
    <n v="4.5815833333333336"/>
    <n v="7.6479999999999997"/>
    <n v="0"/>
    <n v="44"/>
    <s v="BASE DE DATOS"/>
    <m/>
  </r>
  <r>
    <s v="20"/>
    <x v="3"/>
    <s v="ENEGEN"/>
    <s v="33002293"/>
    <s v="33002293"/>
    <x v="1"/>
    <s v="TG-7"/>
    <s v="S"/>
    <n v="127.5"/>
    <n v="124.746"/>
    <n v="0"/>
    <n v="0"/>
    <n v="0"/>
    <n v="0"/>
    <n v="0"/>
    <n v="0"/>
    <n v="0"/>
    <m/>
    <x v="0"/>
    <s v="ENEGEN33002293TG-7TG"/>
    <s v="ENEL Generación Perú S.A.A."/>
    <x v="11"/>
    <x v="11"/>
    <s v="C. T. Santa Rosa"/>
    <x v="72"/>
    <x v="1"/>
    <x v="1"/>
    <x v="158"/>
    <x v="0"/>
    <s v="Instalado"/>
    <s v="Operativo"/>
    <s v="Generadora"/>
    <x v="0"/>
    <x v="1"/>
    <x v="1"/>
    <x v="0"/>
    <s v="Privado"/>
    <s v="LIMA"/>
    <s v="LIMA"/>
    <s v="LIMA"/>
    <s v="LIMA"/>
    <n v="0"/>
    <x v="1"/>
    <n v="0"/>
    <x v="0"/>
    <n v="0"/>
    <x v="0"/>
    <x v="0"/>
    <n v="0"/>
    <n v="0"/>
    <m/>
    <n v="10.625"/>
    <n v="10.000583333333333"/>
    <n v="7.6479999999999997"/>
    <n v="0"/>
    <n v="44"/>
    <s v="BASE DE DATOS"/>
    <m/>
  </r>
  <r>
    <s v="20"/>
    <x v="3"/>
    <s v="ENEGEN"/>
    <s v="33002293"/>
    <s v="33002293"/>
    <x v="1"/>
    <s v="TG-8"/>
    <s v="S"/>
    <n v="200"/>
    <n v="188.20699999999999"/>
    <n v="0"/>
    <n v="0"/>
    <n v="0"/>
    <n v="0"/>
    <n v="0"/>
    <n v="0"/>
    <n v="0"/>
    <m/>
    <x v="0"/>
    <s v="ENEGEN33002293TG-8TG"/>
    <s v="ENEL Generación Perú S.A.A."/>
    <x v="11"/>
    <x v="11"/>
    <s v="C. T. Santa Rosa"/>
    <x v="72"/>
    <x v="1"/>
    <x v="1"/>
    <x v="159"/>
    <x v="0"/>
    <s v="Instalado"/>
    <s v="Operativo"/>
    <s v="Generadora"/>
    <x v="0"/>
    <x v="1"/>
    <x v="1"/>
    <x v="0"/>
    <s v="Privado"/>
    <s v="LIMA"/>
    <s v="LIMA"/>
    <s v="LIMA"/>
    <s v="LIMA"/>
    <n v="0"/>
    <x v="1"/>
    <n v="0"/>
    <x v="0"/>
    <n v="0"/>
    <x v="0"/>
    <x v="0"/>
    <n v="0"/>
    <n v="0"/>
    <m/>
    <n v="16.666666666666668"/>
    <n v="15.64925"/>
    <n v="7.6479999999999997"/>
    <n v="0"/>
    <n v="44"/>
    <s v="BASE DE DATOS"/>
    <m/>
  </r>
  <r>
    <s v="20"/>
    <x v="3"/>
    <s v="ENEGEN"/>
    <s v="33028294"/>
    <s v="33028294"/>
    <x v="1"/>
    <s v="TG-3"/>
    <s v="S"/>
    <n v="170"/>
    <n v="151.05000000000001"/>
    <n v="0"/>
    <n v="0"/>
    <n v="0"/>
    <n v="0"/>
    <n v="0"/>
    <n v="0"/>
    <n v="0"/>
    <m/>
    <x v="0"/>
    <s v="ENEGEN33028294TG-3TG"/>
    <s v="ENEL Generación Perú S.A.A."/>
    <x v="11"/>
    <x v="11"/>
    <s v="C. T. Ventanilla"/>
    <x v="73"/>
    <x v="1"/>
    <x v="3"/>
    <x v="154"/>
    <x v="0"/>
    <s v="Instalado"/>
    <s v="Operativo"/>
    <s v="Generadora"/>
    <x v="0"/>
    <x v="1"/>
    <x v="1"/>
    <x v="0"/>
    <s v="Privado"/>
    <s v="LIMA"/>
    <s v="CALLAO"/>
    <s v="CALLAO"/>
    <s v="VENTANILLA"/>
    <n v="0"/>
    <x v="1"/>
    <n v="0"/>
    <x v="0"/>
    <n v="0"/>
    <x v="0"/>
    <x v="0"/>
    <n v="0"/>
    <n v="0"/>
    <m/>
    <n v="14.166666666666666"/>
    <n v="12.16025"/>
    <n v="7.6479999999999997"/>
    <n v="0"/>
    <n v="44"/>
    <s v="BASE DE DATOS"/>
    <m/>
  </r>
  <r>
    <s v="20"/>
    <x v="3"/>
    <s v="ENEGEN"/>
    <s v="33028294"/>
    <s v="33028294"/>
    <x v="1"/>
    <s v="TG-4"/>
    <s v="S"/>
    <n v="170"/>
    <n v="149.202"/>
    <n v="0"/>
    <n v="0"/>
    <n v="0"/>
    <n v="0"/>
    <n v="0"/>
    <n v="0"/>
    <n v="0"/>
    <m/>
    <x v="0"/>
    <s v="ENEGEN33028294TG-4TG"/>
    <s v="ENEL Generación Perú S.A.A."/>
    <x v="11"/>
    <x v="11"/>
    <s v="C. T. Ventanilla"/>
    <x v="73"/>
    <x v="1"/>
    <x v="3"/>
    <x v="155"/>
    <x v="0"/>
    <s v="Instalado"/>
    <s v="Operativo"/>
    <s v="Generadora"/>
    <x v="0"/>
    <x v="1"/>
    <x v="1"/>
    <x v="0"/>
    <s v="Privado"/>
    <s v="LIMA"/>
    <s v="CALLAO"/>
    <s v="CALLAO"/>
    <s v="VENTANILLA"/>
    <n v="0"/>
    <x v="1"/>
    <n v="0"/>
    <x v="0"/>
    <n v="0"/>
    <x v="0"/>
    <x v="0"/>
    <n v="0"/>
    <n v="0"/>
    <m/>
    <n v="14.166666666666666"/>
    <n v="12.343916666666667"/>
    <n v="7.6479999999999997"/>
    <n v="0"/>
    <n v="44"/>
    <s v="BASE DE DATOS"/>
    <m/>
  </r>
  <r>
    <s v="20"/>
    <x v="3"/>
    <s v="ENEGEN"/>
    <s v="33028294"/>
    <s v="33028294"/>
    <x v="2"/>
    <s v="TV-7"/>
    <s v="S"/>
    <n v="184"/>
    <n v="183.52"/>
    <n v="0"/>
    <n v="0"/>
    <n v="0"/>
    <n v="0"/>
    <n v="0"/>
    <n v="192"/>
    <n v="0"/>
    <m/>
    <x v="0"/>
    <s v="ENEGEN33028294TV-7TV"/>
    <s v="ENEL Generación Perú S.A.A."/>
    <x v="11"/>
    <x v="11"/>
    <s v="C. T. Ventanilla"/>
    <x v="73"/>
    <x v="2"/>
    <x v="3"/>
    <x v="160"/>
    <x v="0"/>
    <s v="Instalado"/>
    <s v="Operativo"/>
    <s v="Generadora"/>
    <x v="0"/>
    <x v="1"/>
    <x v="1"/>
    <x v="0"/>
    <s v="Privado"/>
    <s v="LIMA"/>
    <s v="CALLAO"/>
    <s v="CALLAO"/>
    <s v="VENTANILLA"/>
    <n v="0"/>
    <x v="1"/>
    <n v="0"/>
    <x v="0"/>
    <n v="0"/>
    <x v="0"/>
    <x v="0"/>
    <n v="0"/>
    <n v="0"/>
    <m/>
    <n v="15.333333333333334"/>
    <n v="14.610250000000001"/>
    <n v="7.6479999999999997"/>
    <n v="0"/>
    <n v="44"/>
    <s v="BASE DE DATOS"/>
    <m/>
  </r>
  <r>
    <s v="20"/>
    <x v="0"/>
    <s v="ENEPIU"/>
    <s v="33024793"/>
    <s v="33024793"/>
    <x v="1"/>
    <s v="Unidad TG-6"/>
    <s v="N"/>
    <n v="51.39"/>
    <n v="50.768000000000001"/>
    <n v="1334.02"/>
    <n v="4408.43"/>
    <n v="5742.45"/>
    <n v="0"/>
    <n v="126.67"/>
    <n v="0"/>
    <n v="0"/>
    <m/>
    <x v="0"/>
    <s v="ENEPIU33024793Unidad TG-6TG"/>
    <s v="ENEL Generación Piura S.A."/>
    <x v="12"/>
    <x v="12"/>
    <s v="C. T. Malacas"/>
    <x v="74"/>
    <x v="1"/>
    <x v="1"/>
    <x v="161"/>
    <x v="0"/>
    <s v="Instalado"/>
    <s v="Inoperativo"/>
    <s v="Generadora"/>
    <x v="0"/>
    <x v="1"/>
    <x v="1"/>
    <x v="0"/>
    <s v="Privado"/>
    <s v="PIURA"/>
    <s v="PIURA"/>
    <s v="TALARA "/>
    <s v="PARIÑAS"/>
    <n v="0"/>
    <x v="1"/>
    <n v="0"/>
    <x v="0"/>
    <n v="0"/>
    <x v="0"/>
    <x v="0"/>
    <n v="5742.45"/>
    <n v="5.7424499999999998"/>
    <m/>
    <n v="4.2824999999999998"/>
    <n v="4.230666666666667"/>
    <n v="7.6479999999999997"/>
    <n v="9.0949470177292824E-13"/>
    <n v="45"/>
    <s v="BASE DE DATOS"/>
    <m/>
  </r>
  <r>
    <s v="20"/>
    <x v="0"/>
    <s v="ENEPIU"/>
    <s v="33070996"/>
    <s v="33070996"/>
    <x v="1"/>
    <s v="Unid. TG-4"/>
    <s v="S"/>
    <n v="101.3"/>
    <n v="105.947"/>
    <n v="10601.91"/>
    <n v="34854.449999999997"/>
    <n v="45456.36"/>
    <n v="144.27000000000001"/>
    <n v="585.70000000000005"/>
    <n v="0"/>
    <n v="0"/>
    <m/>
    <x v="0"/>
    <s v="ENEPIU33070996Unid. TG-4TG"/>
    <s v="ENEL Generación Piura S.A."/>
    <x v="12"/>
    <x v="12"/>
    <s v="C. T. Malacas 2"/>
    <x v="75"/>
    <x v="1"/>
    <x v="1"/>
    <x v="162"/>
    <x v="0"/>
    <s v="Instalado"/>
    <s v="Operativo"/>
    <s v="Generadora"/>
    <x v="0"/>
    <x v="1"/>
    <x v="1"/>
    <x v="0"/>
    <s v="Privado"/>
    <s v="PIURA"/>
    <s v="PIURA"/>
    <s v="TALARA "/>
    <s v="PARIÑAS"/>
    <n v="0"/>
    <x v="1"/>
    <n v="0"/>
    <x v="0"/>
    <n v="0"/>
    <x v="0"/>
    <x v="0"/>
    <n v="45456.36"/>
    <n v="45.456360000000004"/>
    <m/>
    <n v="8.4416666666666664"/>
    <n v="8.8289166666666663"/>
    <n v="7.6479999999999997"/>
    <n v="0"/>
    <n v="45"/>
    <s v="BASE DE DATOS"/>
    <m/>
  </r>
  <r>
    <s v="20"/>
    <x v="0"/>
    <s v="ENEPIU"/>
    <s v="33282311"/>
    <s v="33282311"/>
    <x v="1"/>
    <s v="Unid. TG-5"/>
    <s v="S"/>
    <n v="177.65"/>
    <n v="187.46199999999999"/>
    <n v="426.65"/>
    <n v="3121.99"/>
    <n v="3548.64"/>
    <n v="0"/>
    <n v="41.58"/>
    <n v="0"/>
    <n v="0"/>
    <m/>
    <x v="0"/>
    <s v="ENEPIU33282311Unid. TG-5TG"/>
    <s v="ENEL Generación Piura S.A."/>
    <x v="12"/>
    <x v="12"/>
    <s v="C. T. Malacas 3"/>
    <x v="76"/>
    <x v="1"/>
    <x v="1"/>
    <x v="163"/>
    <x v="0"/>
    <s v="Instalado"/>
    <s v="Operativo"/>
    <s v="Generadora"/>
    <x v="0"/>
    <x v="1"/>
    <x v="1"/>
    <x v="0"/>
    <s v="Privado"/>
    <s v="PIURA"/>
    <s v="PIURA"/>
    <s v="TALARA "/>
    <s v="PARIÑAS"/>
    <n v="0"/>
    <x v="1"/>
    <n v="0"/>
    <x v="0"/>
    <n v="0"/>
    <x v="0"/>
    <x v="0"/>
    <n v="3548.64"/>
    <n v="3.5486399999999998"/>
    <m/>
    <n v="14.804166666666667"/>
    <n v="15.621833333333333"/>
    <n v="7.6479999999999997"/>
    <n v="0"/>
    <n v="45"/>
    <s v="BASE DE DATOS"/>
    <m/>
  </r>
  <r>
    <s v="20"/>
    <x v="5"/>
    <s v="SEAL"/>
    <s v="33013810"/>
    <s v="33013810"/>
    <x v="0"/>
    <s v="CAT"/>
    <s v="N"/>
    <n v="0.5"/>
    <n v="0"/>
    <n v="0"/>
    <n v="0"/>
    <n v="0"/>
    <n v="0"/>
    <n v="0"/>
    <n v="0"/>
    <n v="0"/>
    <m/>
    <x v="0"/>
    <s v="SEAL33013810CATEL"/>
    <s v="SEAL - Sociedad El‚ctrica del Sur Oeste S. A."/>
    <x v="7"/>
    <x v="7"/>
    <s v="C. T. Ocoña"/>
    <x v="58"/>
    <x v="0"/>
    <x v="0"/>
    <x v="18"/>
    <x v="0"/>
    <s v="Instalado"/>
    <s v="Inoperativo"/>
    <s v="Distribuidora"/>
    <x v="0"/>
    <x v="1"/>
    <x v="0"/>
    <x v="0"/>
    <s v="Estatal"/>
    <s v="AREQUIPA"/>
    <s v="AREQUIPA"/>
    <s v="CAMANA"/>
    <s v="ACOÑA"/>
    <n v="0"/>
    <x v="0"/>
    <n v="0"/>
    <x v="0"/>
    <n v="0"/>
    <x v="0"/>
    <x v="0"/>
    <n v="0"/>
    <n v="0"/>
    <m/>
    <n v="4.1666666666666664E-2"/>
    <n v="0"/>
    <n v="7.6479999999999997"/>
    <n v="0"/>
    <n v="77"/>
    <s v="BASE DE DATOS"/>
    <m/>
  </r>
  <r>
    <s v="20"/>
    <x v="5"/>
    <s v="SEAL"/>
    <s v="33013810"/>
    <s v="33013810"/>
    <x v="0"/>
    <s v="PERKINS 1"/>
    <s v="N"/>
    <n v="0.2"/>
    <n v="0"/>
    <n v="0"/>
    <n v="0"/>
    <n v="0"/>
    <n v="0"/>
    <n v="0"/>
    <n v="0"/>
    <n v="0"/>
    <m/>
    <x v="0"/>
    <s v="SEAL33013810PERKINS 1EL"/>
    <s v="SEAL - Sociedad El‚ctrica del Sur Oeste S. A."/>
    <x v="7"/>
    <x v="7"/>
    <s v="C. T. Ocoña"/>
    <x v="58"/>
    <x v="0"/>
    <x v="0"/>
    <x v="125"/>
    <x v="0"/>
    <s v="Instalado"/>
    <s v="Inoperativo"/>
    <s v="Distribuidora"/>
    <x v="0"/>
    <x v="1"/>
    <x v="0"/>
    <x v="0"/>
    <s v="Estatal"/>
    <s v="AREQUIPA"/>
    <s v="AREQUIPA"/>
    <s v="CAMANA"/>
    <s v="ACOÑA"/>
    <n v="0"/>
    <x v="0"/>
    <n v="0"/>
    <x v="0"/>
    <n v="0"/>
    <x v="0"/>
    <x v="0"/>
    <n v="0"/>
    <n v="0"/>
    <m/>
    <n v="1.6666666666666666E-2"/>
    <n v="0"/>
    <n v="7.6479999999999997"/>
    <n v="0"/>
    <n v="77"/>
    <s v="BASE DE DATOS"/>
    <m/>
  </r>
  <r>
    <s v="20"/>
    <x v="5"/>
    <s v="SEAL"/>
    <s v="33013810"/>
    <s v="33013810"/>
    <x v="0"/>
    <s v="PERKINS 3"/>
    <s v="N"/>
    <n v="0.6"/>
    <n v="0"/>
    <n v="0"/>
    <n v="0"/>
    <n v="0"/>
    <n v="0"/>
    <n v="0"/>
    <n v="0"/>
    <n v="0"/>
    <m/>
    <x v="0"/>
    <s v="SEAL33013810PERKINS 3EL"/>
    <s v="SEAL - Sociedad El‚ctrica del Sur Oeste S. A."/>
    <x v="7"/>
    <x v="7"/>
    <s v="C. T. Ocoña"/>
    <x v="58"/>
    <x v="0"/>
    <x v="0"/>
    <x v="126"/>
    <x v="0"/>
    <s v="Instalado"/>
    <s v="Inoperativo"/>
    <s v="Distribuidora"/>
    <x v="0"/>
    <x v="1"/>
    <x v="0"/>
    <x v="0"/>
    <s v="Estatal"/>
    <s v="AREQUIPA"/>
    <s v="AREQUIPA"/>
    <s v="CAMANA"/>
    <s v="ACOÑA"/>
    <n v="0"/>
    <x v="0"/>
    <n v="0"/>
    <x v="0"/>
    <n v="0"/>
    <x v="0"/>
    <x v="0"/>
    <n v="0"/>
    <n v="0"/>
    <m/>
    <n v="4.9999999999999996E-2"/>
    <n v="0"/>
    <n v="7.6479999999999997"/>
    <n v="0"/>
    <n v="77"/>
    <s v="BASE DE DATOS"/>
    <m/>
  </r>
  <r>
    <s v="20"/>
    <x v="5"/>
    <s v="SEAL"/>
    <s v="33013810"/>
    <s v="33013810"/>
    <x v="0"/>
    <s v="VOLVO1"/>
    <s v="N"/>
    <n v="0.2"/>
    <n v="0"/>
    <n v="0"/>
    <n v="0"/>
    <n v="0"/>
    <n v="0"/>
    <n v="0"/>
    <n v="0"/>
    <n v="0"/>
    <m/>
    <x v="0"/>
    <s v="SEAL33013810VOLVO1EL"/>
    <s v="SEAL - Sociedad El‚ctrica del Sur Oeste S. A."/>
    <x v="7"/>
    <x v="7"/>
    <s v="C. T. Ocoña"/>
    <x v="58"/>
    <x v="0"/>
    <x v="0"/>
    <x v="127"/>
    <x v="0"/>
    <s v="Instalado"/>
    <s v="Inoperativo"/>
    <s v="Distribuidora"/>
    <x v="0"/>
    <x v="1"/>
    <x v="0"/>
    <x v="0"/>
    <s v="Estatal"/>
    <s v="AREQUIPA"/>
    <s v="AREQUIPA"/>
    <s v="CAMANA"/>
    <s v="ACOÑA"/>
    <n v="0"/>
    <x v="0"/>
    <n v="0"/>
    <x v="0"/>
    <n v="0"/>
    <x v="0"/>
    <x v="0"/>
    <n v="0"/>
    <n v="0"/>
    <m/>
    <n v="1.6666666666666666E-2"/>
    <n v="0"/>
    <n v="7.6479999999999997"/>
    <n v="0"/>
    <n v="77"/>
    <s v="BASE DE DATOS"/>
    <m/>
  </r>
  <r>
    <s v="20"/>
    <x v="5"/>
    <s v="SEAL"/>
    <s v="33013810"/>
    <s v="33013810"/>
    <x v="0"/>
    <s v="VOLVO2"/>
    <s v="N"/>
    <n v="0.2"/>
    <n v="0"/>
    <n v="0"/>
    <n v="0"/>
    <n v="0"/>
    <n v="0"/>
    <n v="0"/>
    <n v="0"/>
    <n v="0"/>
    <m/>
    <x v="0"/>
    <s v="SEAL33013810VOLVO2EL"/>
    <s v="SEAL - Sociedad El‚ctrica del Sur Oeste S. A."/>
    <x v="7"/>
    <x v="7"/>
    <s v="C. T. Ocoña"/>
    <x v="58"/>
    <x v="0"/>
    <x v="0"/>
    <x v="128"/>
    <x v="0"/>
    <s v="Instalado"/>
    <s v="Inoperativo"/>
    <s v="Distribuidora"/>
    <x v="0"/>
    <x v="1"/>
    <x v="0"/>
    <x v="0"/>
    <s v="Estatal"/>
    <s v="AREQUIPA"/>
    <s v="AREQUIPA"/>
    <s v="CAMANA"/>
    <s v="ACOÑA"/>
    <n v="0"/>
    <x v="0"/>
    <n v="0"/>
    <x v="0"/>
    <n v="0"/>
    <x v="0"/>
    <x v="0"/>
    <n v="0"/>
    <n v="0"/>
    <m/>
    <n v="1.6666666666666666E-2"/>
    <n v="0"/>
    <n v="7.6479999999999997"/>
    <n v="0"/>
    <n v="77"/>
    <s v="BASE DE DATOS"/>
    <m/>
  </r>
  <r>
    <s v="20"/>
    <x v="5"/>
    <s v="SEAL"/>
    <s v="33013850"/>
    <s v="33013850"/>
    <x v="0"/>
    <s v="PERKINS 1"/>
    <s v="S"/>
    <n v="0.46"/>
    <n v="0.35"/>
    <n v="35.197000000000003"/>
    <n v="52.256999999999998"/>
    <n v="87.453999999999994"/>
    <n v="5"/>
    <n v="388"/>
    <n v="0"/>
    <n v="1"/>
    <m/>
    <x v="0"/>
    <s v="SEAL33013850PERKINS 1EL"/>
    <s v="SEAL - Sociedad El‚ctrica del Sur Oeste S. A."/>
    <x v="7"/>
    <x v="7"/>
    <s v="C. T. Atico"/>
    <x v="59"/>
    <x v="0"/>
    <x v="0"/>
    <x v="125"/>
    <x v="0"/>
    <s v="Instalado"/>
    <s v="Operativo"/>
    <s v="Distribuidora"/>
    <x v="0"/>
    <x v="0"/>
    <x v="0"/>
    <x v="0"/>
    <s v="Estatal"/>
    <s v="AREQUIPA"/>
    <s v="AREQUIPA"/>
    <s v="CARAVELI"/>
    <s v="ATICO"/>
    <n v="0"/>
    <x v="0"/>
    <n v="0"/>
    <x v="0"/>
    <n v="0"/>
    <x v="0"/>
    <x v="0"/>
    <n v="87.453999999999994"/>
    <n v="8.745399999999999E-2"/>
    <m/>
    <n v="3.8333333333333337E-2"/>
    <n v="2.9166666666666664E-2"/>
    <n v="7.6479999999999997"/>
    <n v="1.4210854715202004E-14"/>
    <n v="77"/>
    <s v="BASE DE DATOS"/>
    <m/>
  </r>
  <r>
    <s v="20"/>
    <x v="5"/>
    <s v="SEAL"/>
    <s v="33013850"/>
    <s v="33013850"/>
    <x v="0"/>
    <s v="CAT"/>
    <s v="S"/>
    <n v="0.5"/>
    <n v="0.38"/>
    <n v="0"/>
    <n v="2.2559999999999998"/>
    <n v="2.2559999999999998"/>
    <n v="0"/>
    <n v="14"/>
    <n v="0"/>
    <n v="0"/>
    <m/>
    <x v="0"/>
    <s v="SEAL33013850CATEL"/>
    <s v="SEAL - Sociedad El‚ctrica del Sur Oeste S. A."/>
    <x v="7"/>
    <x v="7"/>
    <s v="C. T. Atico"/>
    <x v="59"/>
    <x v="0"/>
    <x v="0"/>
    <x v="18"/>
    <x v="0"/>
    <s v="Instalado"/>
    <s v="Inoperativo"/>
    <s v="Distribuidora"/>
    <x v="0"/>
    <x v="0"/>
    <x v="0"/>
    <x v="0"/>
    <s v="Estatal"/>
    <s v="AREQUIPA"/>
    <s v="AREQUIPA"/>
    <s v="CARAVELI"/>
    <s v="ATICO"/>
    <n v="0"/>
    <x v="0"/>
    <n v="0"/>
    <x v="0"/>
    <n v="0"/>
    <x v="0"/>
    <x v="0"/>
    <n v="2.2559999999999998"/>
    <n v="2.2559999999999998E-3"/>
    <m/>
    <n v="4.1666666666666664E-2"/>
    <n v="3.1666666666666669E-2"/>
    <n v="7.6479999999999997"/>
    <n v="0"/>
    <n v="77"/>
    <s v="BASE DE DATOS"/>
    <m/>
  </r>
  <r>
    <s v="20"/>
    <x v="5"/>
    <s v="SEAL"/>
    <s v="33013850"/>
    <s v="33013850"/>
    <x v="0"/>
    <s v="VOLVO PENTA 2"/>
    <s v="N"/>
    <n v="0.21"/>
    <n v="0.1"/>
    <n v="0"/>
    <n v="0"/>
    <n v="0"/>
    <n v="0"/>
    <n v="0"/>
    <n v="0"/>
    <n v="0"/>
    <m/>
    <x v="0"/>
    <s v="SEAL33013850VOLVO PENTA 2EL"/>
    <s v="SEAL - Sociedad El‚ctrica del Sur Oeste S. A."/>
    <x v="7"/>
    <x v="7"/>
    <s v="C. T. Atico"/>
    <x v="59"/>
    <x v="0"/>
    <x v="0"/>
    <x v="129"/>
    <x v="0"/>
    <s v="Instalado"/>
    <s v="Inoperativo"/>
    <s v="Distribuidora"/>
    <x v="0"/>
    <x v="0"/>
    <x v="0"/>
    <x v="0"/>
    <s v="Estatal"/>
    <s v="AREQUIPA"/>
    <s v="AREQUIPA"/>
    <s v="CARAVELI"/>
    <s v="ATICO"/>
    <n v="0"/>
    <x v="0"/>
    <n v="0"/>
    <x v="0"/>
    <n v="0"/>
    <x v="0"/>
    <x v="0"/>
    <n v="0"/>
    <n v="0"/>
    <m/>
    <n v="1.7499999999999998E-2"/>
    <n v="8.3333333333333332E-3"/>
    <n v="7.6479999999999997"/>
    <n v="0"/>
    <n v="77"/>
    <s v="BASE DE DATOS"/>
    <m/>
  </r>
  <r>
    <s v="20"/>
    <x v="5"/>
    <s v="SEAL"/>
    <s v="33013850"/>
    <s v="33013850"/>
    <x v="0"/>
    <s v="PERKINS 2"/>
    <s v="S"/>
    <n v="0.46"/>
    <n v="0.35"/>
    <n v="35.159999999999997"/>
    <n v="51.75"/>
    <n v="86.91"/>
    <n v="5"/>
    <n v="387"/>
    <n v="0"/>
    <n v="0"/>
    <m/>
    <x v="0"/>
    <s v="SEAL33013850PERKINS 2EL"/>
    <s v="SEAL - Sociedad El‚ctrica del Sur Oeste S. A."/>
    <x v="7"/>
    <x v="7"/>
    <s v="C. T. Atico"/>
    <x v="59"/>
    <x v="0"/>
    <x v="0"/>
    <x v="130"/>
    <x v="0"/>
    <s v="Instalado"/>
    <s v="Operativo"/>
    <s v="Distribuidora"/>
    <x v="0"/>
    <x v="0"/>
    <x v="0"/>
    <x v="0"/>
    <s v="Estatal"/>
    <s v="AREQUIPA"/>
    <s v="AREQUIPA"/>
    <s v="CARAVELI"/>
    <s v="ATICO"/>
    <n v="0"/>
    <x v="0"/>
    <n v="0"/>
    <x v="0"/>
    <n v="0"/>
    <x v="0"/>
    <x v="0"/>
    <n v="86.91"/>
    <n v="8.6910000000000001E-2"/>
    <m/>
    <n v="3.8333333333333337E-2"/>
    <n v="2.9166666666666664E-2"/>
    <n v="7.6479999999999997"/>
    <n v="0"/>
    <n v="77"/>
    <s v="BASE DE DATOS"/>
    <m/>
  </r>
  <r>
    <s v="20"/>
    <x v="5"/>
    <s v="SEAL"/>
    <s v="33013850"/>
    <s v="33013850"/>
    <x v="0"/>
    <s v="PERKINS 3"/>
    <s v="N"/>
    <n v="0"/>
    <n v="0"/>
    <n v="0"/>
    <n v="0"/>
    <n v="0"/>
    <n v="0"/>
    <n v="0"/>
    <n v="0"/>
    <n v="0"/>
    <m/>
    <x v="0"/>
    <s v="SEAL33013850PERKINS 3EL"/>
    <s v="SEAL - Sociedad El‚ctrica del Sur Oeste S. A."/>
    <x v="7"/>
    <x v="7"/>
    <s v="C. T. Atico"/>
    <x v="59"/>
    <x v="0"/>
    <x v="0"/>
    <x v="126"/>
    <x v="0"/>
    <s v="Instalado"/>
    <s v="Inoperativo"/>
    <s v="Distribuidora"/>
    <x v="0"/>
    <x v="0"/>
    <x v="0"/>
    <x v="0"/>
    <s v="Estatal"/>
    <s v="AREQUIPA"/>
    <s v="AREQUIPA"/>
    <s v="CARAVELI"/>
    <s v="ATICO"/>
    <n v="0"/>
    <x v="0"/>
    <n v="0"/>
    <x v="0"/>
    <n v="0"/>
    <x v="0"/>
    <x v="0"/>
    <n v="0"/>
    <n v="0"/>
    <m/>
    <n v="0"/>
    <n v="0"/>
    <n v="7.6479999999999997"/>
    <n v="0"/>
    <n v="77"/>
    <s v="BASE DE DATOS"/>
    <m/>
  </r>
  <r>
    <s v="20"/>
    <x v="5"/>
    <s v="SEAL"/>
    <s v="33013850"/>
    <s v="33013850"/>
    <x v="0"/>
    <s v="ALGESA"/>
    <s v="S"/>
    <n v="0.74"/>
    <n v="0.68"/>
    <n v="0"/>
    <n v="44.613"/>
    <n v="44.613"/>
    <n v="0"/>
    <n v="120.3"/>
    <n v="0"/>
    <n v="0"/>
    <m/>
    <x v="0"/>
    <s v="SEAL33013850ALGESAEL"/>
    <s v="SEAL - Sociedad El‚ctrica del Sur Oeste S. A."/>
    <x v="7"/>
    <x v="7"/>
    <s v="C. T. Atico"/>
    <x v="59"/>
    <x v="0"/>
    <x v="0"/>
    <x v="131"/>
    <x v="0"/>
    <s v="Instalado"/>
    <s v="Operativo"/>
    <s v="Distribuidora"/>
    <x v="0"/>
    <x v="0"/>
    <x v="0"/>
    <x v="0"/>
    <s v="Estatal"/>
    <s v="AREQUIPA"/>
    <s v="AREQUIPA"/>
    <s v="CARAVELI"/>
    <s v="ATICO"/>
    <n v="0"/>
    <x v="0"/>
    <n v="0"/>
    <x v="0"/>
    <n v="0"/>
    <x v="0"/>
    <x v="0"/>
    <n v="44.613"/>
    <n v="4.4613E-2"/>
    <m/>
    <n v="6.1666666666666668E-2"/>
    <n v="5.6666666666666671E-2"/>
    <n v="7.6479999999999997"/>
    <n v="0"/>
    <n v="77"/>
    <s v="BASE DE DATOS"/>
    <m/>
  </r>
  <r>
    <s v="20"/>
    <x v="5"/>
    <s v="SEAL"/>
    <s v="33013870"/>
    <s v="33013870"/>
    <x v="0"/>
    <s v="DAEWO"/>
    <s v="N"/>
    <n v="0.34200000000000003"/>
    <n v="0"/>
    <n v="0"/>
    <n v="0"/>
    <n v="0"/>
    <n v="0"/>
    <n v="0"/>
    <n v="0"/>
    <n v="0"/>
    <m/>
    <x v="0"/>
    <s v="SEAL33013870DAEWOEL"/>
    <s v="SEAL - Sociedad El‚ctrica del Sur Oeste S. A."/>
    <x v="7"/>
    <x v="7"/>
    <s v="C. T. Caravelí"/>
    <x v="60"/>
    <x v="0"/>
    <x v="0"/>
    <x v="132"/>
    <x v="0"/>
    <s v="Instalado"/>
    <s v="Inoperativo"/>
    <s v="Distribuidora"/>
    <x v="0"/>
    <x v="1"/>
    <x v="0"/>
    <x v="0"/>
    <s v="Estatal"/>
    <s v="AREQUIPA"/>
    <s v="AREQUIPA"/>
    <s v="CARAVELI"/>
    <s v="CARAVELI"/>
    <n v="0"/>
    <x v="0"/>
    <n v="0"/>
    <x v="0"/>
    <n v="0"/>
    <x v="0"/>
    <x v="0"/>
    <n v="0"/>
    <n v="0"/>
    <m/>
    <n v="2.8500000000000001E-2"/>
    <n v="0"/>
    <n v="7.6479999999999997"/>
    <n v="0"/>
    <n v="77"/>
    <s v="BASE DE DATOS"/>
    <m/>
  </r>
  <r>
    <s v="20"/>
    <x v="5"/>
    <s v="SEAL"/>
    <s v="33013870"/>
    <s v="33013870"/>
    <x v="0"/>
    <s v="PERKINS"/>
    <s v="S"/>
    <n v="0.55000000000000004"/>
    <n v="0.3"/>
    <n v="0"/>
    <n v="1.3069999999999999"/>
    <n v="1.3069999999999999"/>
    <n v="0"/>
    <n v="9"/>
    <n v="0"/>
    <n v="0"/>
    <m/>
    <x v="0"/>
    <s v="SEAL33013870PERKINSEL"/>
    <s v="SEAL - Sociedad El‚ctrica del Sur Oeste S. A."/>
    <x v="7"/>
    <x v="7"/>
    <s v="C. T. Caravel¡"/>
    <x v="60"/>
    <x v="0"/>
    <x v="0"/>
    <x v="12"/>
    <x v="0"/>
    <s v="Instalado"/>
    <s v="Operativo"/>
    <s v="Distribuidora"/>
    <x v="0"/>
    <x v="1"/>
    <x v="0"/>
    <x v="0"/>
    <s v="Estatal"/>
    <s v="AREQUIPA"/>
    <s v="AREQUIPA"/>
    <s v="CARAVELI"/>
    <s v="CARAVELI"/>
    <n v="0"/>
    <x v="0"/>
    <n v="0"/>
    <x v="0"/>
    <n v="0"/>
    <x v="0"/>
    <x v="0"/>
    <n v="1.3069999999999999"/>
    <n v="1.307E-3"/>
    <m/>
    <n v="4.5833333333333337E-2"/>
    <n v="2.4999999999999998E-2"/>
    <n v="7.6479999999999997"/>
    <n v="0"/>
    <n v="77"/>
    <s v="BASE DE DATOS"/>
    <m/>
  </r>
  <r>
    <s v="20"/>
    <x v="5"/>
    <s v="SEAL"/>
    <s v="33013820"/>
    <s v="33013820"/>
    <x v="0"/>
    <s v="CAT2"/>
    <s v="N"/>
    <n v="0"/>
    <n v="0"/>
    <n v="0"/>
    <n v="0"/>
    <n v="0"/>
    <n v="0"/>
    <n v="0"/>
    <n v="0"/>
    <n v="0"/>
    <m/>
    <x v="1"/>
    <s v="SEAL33013820CAT2EL"/>
    <s v="SEAL - Sociedad El‚ctrica del Sur Oeste S. A."/>
    <x v="7"/>
    <x v="7"/>
    <s v="C. T. Chala"/>
    <x v="61"/>
    <x v="0"/>
    <x v="0"/>
    <x v="133"/>
    <x v="0"/>
    <s v="Instalado"/>
    <s v="Inoperativo"/>
    <s v="Distribuidora"/>
    <x v="0"/>
    <x v="1"/>
    <x v="0"/>
    <x v="0"/>
    <s v="Estatal"/>
    <s v="AREQUIPA"/>
    <s v="AREQUIPA"/>
    <s v="CARAVELI"/>
    <s v="CHALA"/>
    <n v="0"/>
    <x v="0"/>
    <n v="0"/>
    <x v="0"/>
    <n v="0"/>
    <x v="0"/>
    <x v="0"/>
    <n v="0"/>
    <n v="0"/>
    <m/>
    <s v="-"/>
    <s v="-"/>
    <s v="-"/>
    <n v="0"/>
    <n v="77"/>
    <s v="BASE DE DATOS"/>
    <m/>
  </r>
  <r>
    <s v="20"/>
    <x v="5"/>
    <s v="SEAL"/>
    <s v="33014010"/>
    <s v="33014010"/>
    <x v="0"/>
    <s v="PERKINS"/>
    <s v="S"/>
    <n v="0.45"/>
    <n v="0.35"/>
    <n v="0"/>
    <n v="0"/>
    <n v="0"/>
    <n v="0"/>
    <n v="0"/>
    <n v="0"/>
    <n v="0"/>
    <m/>
    <x v="0"/>
    <s v="SEAL33014010PERKINSEL"/>
    <s v="SEAL - Sociedad El‚ctrica del Sur Oeste S. A."/>
    <x v="7"/>
    <x v="7"/>
    <s v="C. T. Cotahuasi"/>
    <x v="62"/>
    <x v="0"/>
    <x v="0"/>
    <x v="12"/>
    <x v="0"/>
    <s v="Instalado"/>
    <s v="Operativo"/>
    <s v="Distribuidora"/>
    <x v="0"/>
    <x v="1"/>
    <x v="0"/>
    <x v="0"/>
    <s v="Estatal"/>
    <s v="AREQUIPA"/>
    <s v="AREQUIPA"/>
    <s v="LA UNION"/>
    <s v="CATAHUASI"/>
    <n v="0"/>
    <x v="0"/>
    <n v="0"/>
    <x v="0"/>
    <n v="0"/>
    <x v="0"/>
    <x v="0"/>
    <n v="0"/>
    <n v="0"/>
    <m/>
    <n v="3.7499999999999999E-2"/>
    <n v="2.9166666666666664E-2"/>
    <n v="7.6479999999999997"/>
    <n v="0"/>
    <n v="77"/>
    <s v="BASE DE DATOS"/>
    <m/>
  </r>
  <r>
    <s v="20"/>
    <x v="5"/>
    <s v="SEAL"/>
    <s v="33014010"/>
    <s v="33014010"/>
    <x v="0"/>
    <s v="CAT 1"/>
    <s v="S"/>
    <n v="0.45"/>
    <n v="0.35"/>
    <n v="1.3380000000000001"/>
    <n v="3.9279999999999999"/>
    <n v="5.266"/>
    <n v="16"/>
    <n v="33.5"/>
    <n v="0"/>
    <n v="0"/>
    <m/>
    <x v="0"/>
    <s v="SEAL33014010CAT 1EL"/>
    <s v="SEAL - Sociedad El‚ctrica del Sur Oeste S. A."/>
    <x v="7"/>
    <x v="7"/>
    <s v="C. T. Cotahuasi"/>
    <x v="62"/>
    <x v="0"/>
    <x v="0"/>
    <x v="21"/>
    <x v="0"/>
    <s v="Instalado"/>
    <s v="Operativo"/>
    <s v="Distribuidora"/>
    <x v="0"/>
    <x v="1"/>
    <x v="0"/>
    <x v="0"/>
    <s v="Estatal"/>
    <s v="AREQUIPA"/>
    <s v="AREQUIPA"/>
    <s v="LA UNION"/>
    <s v="CATAHUASI"/>
    <n v="0"/>
    <x v="0"/>
    <n v="0"/>
    <x v="0"/>
    <n v="0"/>
    <x v="0"/>
    <x v="0"/>
    <n v="5.266"/>
    <n v="5.2659999999999998E-3"/>
    <m/>
    <n v="3.7499999999999999E-2"/>
    <n v="2.9166666666666664E-2"/>
    <n v="7.6479999999999997"/>
    <n v="0"/>
    <n v="77"/>
    <s v="BASE DE DATOS"/>
    <m/>
  </r>
  <r>
    <s v="20"/>
    <x v="5"/>
    <s v="SEAL"/>
    <s v="33014010"/>
    <s v="33014010"/>
    <x v="0"/>
    <s v="CAT 2"/>
    <s v="S"/>
    <n v="0.45"/>
    <n v="0.35"/>
    <n v="0"/>
    <n v="0"/>
    <n v="0"/>
    <n v="0"/>
    <n v="0"/>
    <n v="0"/>
    <n v="0"/>
    <m/>
    <x v="0"/>
    <s v="SEAL33014010CAT 2EL"/>
    <s v="SEAL - Sociedad El‚ctrica del Sur Oeste S. A."/>
    <x v="7"/>
    <x v="7"/>
    <s v="C. T. Cotahuasi"/>
    <x v="62"/>
    <x v="0"/>
    <x v="0"/>
    <x v="22"/>
    <x v="0"/>
    <s v="Instalado"/>
    <s v="Operativo"/>
    <s v="Distribuidora"/>
    <x v="0"/>
    <x v="1"/>
    <x v="0"/>
    <x v="0"/>
    <s v="Estatal"/>
    <s v="AREQUIPA"/>
    <s v="AREQUIPA"/>
    <s v="LA UNION"/>
    <s v="CATAHUASI"/>
    <n v="0"/>
    <x v="0"/>
    <n v="0"/>
    <x v="0"/>
    <n v="0"/>
    <x v="0"/>
    <x v="0"/>
    <n v="0"/>
    <n v="0"/>
    <m/>
    <n v="3.7499999999999999E-2"/>
    <n v="2.9166666666666664E-2"/>
    <n v="7.6479999999999997"/>
    <n v="0"/>
    <n v="77"/>
    <s v="BASE DE DATOS"/>
    <m/>
  </r>
  <r>
    <s v="20"/>
    <x v="5"/>
    <s v="SEAL"/>
    <s v="33014010"/>
    <s v="33014010"/>
    <x v="0"/>
    <s v="CAT"/>
    <s v="N"/>
    <n v="0.45"/>
    <n v="0"/>
    <n v="0"/>
    <n v="0"/>
    <n v="0"/>
    <n v="0"/>
    <n v="0"/>
    <n v="0"/>
    <n v="0"/>
    <m/>
    <x v="0"/>
    <s v="SEAL33014010CATEL"/>
    <s v="SEAL - Sociedad El‚ctrica del Sur Oeste S. A."/>
    <x v="7"/>
    <x v="7"/>
    <s v="C. T. Cotahuasi"/>
    <x v="62"/>
    <x v="0"/>
    <x v="0"/>
    <x v="18"/>
    <x v="0"/>
    <s v="Instalado"/>
    <s v="Operativo"/>
    <s v="Distribuidora"/>
    <x v="0"/>
    <x v="1"/>
    <x v="0"/>
    <x v="0"/>
    <s v="Estatal"/>
    <s v="AREQUIPA"/>
    <s v="AREQUIPA"/>
    <s v="LA UNION"/>
    <s v="CATAHUASI"/>
    <n v="0"/>
    <x v="0"/>
    <n v="0"/>
    <x v="0"/>
    <n v="0"/>
    <x v="0"/>
    <x v="0"/>
    <n v="0"/>
    <n v="0"/>
    <m/>
    <n v="3.7499999999999999E-2"/>
    <n v="0"/>
    <n v="7.6479999999999997"/>
    <n v="0"/>
    <n v="77"/>
    <s v="BASE DE DATOS"/>
    <m/>
  </r>
  <r>
    <s v="20"/>
    <x v="5"/>
    <s v="SEAL"/>
    <s v="33014010"/>
    <s v="33014010"/>
    <x v="0"/>
    <s v="AREM 1"/>
    <s v="S"/>
    <n v="0.2"/>
    <n v="0.19500000000000001"/>
    <n v="1.0349999999999999"/>
    <n v="3.004"/>
    <n v="4.0389999999999997"/>
    <n v="0"/>
    <n v="38.5"/>
    <n v="0"/>
    <n v="0"/>
    <m/>
    <x v="0"/>
    <s v="SEAL33014010AREM 1EL"/>
    <s v="SEAL - Sociedad El‚ctrica del Sur Oeste S. A."/>
    <x v="7"/>
    <x v="7"/>
    <s v="C. T. Cotahuasi"/>
    <x v="62"/>
    <x v="0"/>
    <x v="0"/>
    <x v="134"/>
    <x v="0"/>
    <s v="Instalado"/>
    <s v="Operativo"/>
    <s v="Distribuidora"/>
    <x v="0"/>
    <x v="1"/>
    <x v="0"/>
    <x v="0"/>
    <s v="Estatal"/>
    <s v="AREQUIPA"/>
    <s v="AREQUIPA"/>
    <s v="LA UNION"/>
    <s v="CATAHUASI"/>
    <n v="0"/>
    <x v="0"/>
    <n v="0"/>
    <x v="0"/>
    <n v="0"/>
    <x v="0"/>
    <x v="0"/>
    <n v="4.0389999999999997"/>
    <n v="4.0390000000000001E-3"/>
    <m/>
    <n v="1.6666666666666666E-2"/>
    <n v="1.6250000000000001E-2"/>
    <n v="7.6479999999999997"/>
    <n v="0"/>
    <n v="77"/>
    <s v="BASE DE DATOS"/>
    <m/>
  </r>
  <r>
    <s v="20"/>
    <x v="5"/>
    <s v="SEAL"/>
    <s v="33014010"/>
    <s v="33014010"/>
    <x v="0"/>
    <s v="AREM 2"/>
    <s v="S"/>
    <n v="0.1"/>
    <n v="0.09"/>
    <n v="0.51200000000000001"/>
    <n v="1.5029999999999999"/>
    <n v="2.0150000000000001"/>
    <n v="0"/>
    <n v="38.5"/>
    <n v="0"/>
    <n v="0"/>
    <m/>
    <x v="0"/>
    <s v="SEAL33014010AREM 2EL"/>
    <s v="SEAL - Sociedad El‚ctrica del Sur Oeste S. A."/>
    <x v="7"/>
    <x v="7"/>
    <s v="C. T. Cotahuasi"/>
    <x v="62"/>
    <x v="0"/>
    <x v="0"/>
    <x v="135"/>
    <x v="0"/>
    <s v="Instalado"/>
    <s v="Operativo"/>
    <s v="Distribuidora"/>
    <x v="0"/>
    <x v="1"/>
    <x v="0"/>
    <x v="0"/>
    <s v="Estatal"/>
    <s v="AREQUIPA"/>
    <s v="AREQUIPA"/>
    <s v="LA UNION"/>
    <s v="CATAHUASI"/>
    <n v="0"/>
    <x v="0"/>
    <n v="0"/>
    <x v="0"/>
    <n v="0"/>
    <x v="0"/>
    <x v="0"/>
    <n v="2.0150000000000001"/>
    <n v="2.0150000000000003E-3"/>
    <m/>
    <n v="8.3333333333333332E-3"/>
    <n v="7.4999999999999997E-3"/>
    <n v="7.6479999999999997"/>
    <n v="-4.4408920985006262E-16"/>
    <n v="77"/>
    <s v="BASE DE DATOS"/>
    <m/>
  </r>
  <r>
    <s v="20"/>
    <x v="5"/>
    <s v="SEAL"/>
    <s v="33013850"/>
    <s v="33013850"/>
    <x v="0"/>
    <s v="PERKINS 4"/>
    <s v="N"/>
    <n v="0"/>
    <n v="0"/>
    <n v="0"/>
    <n v="0"/>
    <n v="0"/>
    <n v="0"/>
    <n v="0"/>
    <n v="0"/>
    <n v="0"/>
    <m/>
    <x v="0"/>
    <s v="SEAL33013850PERKINS 4EL"/>
    <s v="SEAL - Sociedad El‚ctrica del Sur Oeste S. A."/>
    <x v="7"/>
    <x v="7"/>
    <s v="C. T. Atico"/>
    <x v="59"/>
    <x v="0"/>
    <x v="0"/>
    <x v="136"/>
    <x v="0"/>
    <s v="Instalado"/>
    <s v="Inoperativo"/>
    <s v="Distribuidora"/>
    <x v="0"/>
    <x v="0"/>
    <x v="0"/>
    <x v="0"/>
    <s v="Estatal"/>
    <s v="AREQUIPA"/>
    <s v="AREQUIPA"/>
    <s v="CARAVELI"/>
    <s v="ATICO"/>
    <n v="0"/>
    <x v="0"/>
    <n v="0"/>
    <x v="0"/>
    <n v="0"/>
    <x v="0"/>
    <x v="0"/>
    <n v="0"/>
    <n v="0"/>
    <m/>
    <n v="0"/>
    <n v="0"/>
    <n v="7.6479999999999997"/>
    <n v="0"/>
    <n v="77"/>
    <s v="BASE DE DATOS"/>
    <m/>
  </r>
  <r>
    <s v="20"/>
    <x v="5"/>
    <s v="SEAL"/>
    <s v="33013884"/>
    <s v="33013884"/>
    <x v="0"/>
    <s v="DOOSAN"/>
    <s v="S"/>
    <n v="0.74"/>
    <n v="0.63800000000000001"/>
    <n v="0"/>
    <n v="0"/>
    <n v="0"/>
    <n v="0"/>
    <n v="0"/>
    <n v="0"/>
    <n v="0"/>
    <m/>
    <x v="0"/>
    <s v="SEAL33013884DOOSANEL"/>
    <s v="SEAL - Sociedad El‚ctrica del Sur Oeste S. A."/>
    <x v="7"/>
    <x v="7"/>
    <s v="C. T. Orcopampa"/>
    <x v="63"/>
    <x v="0"/>
    <x v="0"/>
    <x v="137"/>
    <x v="0"/>
    <s v="Instalado"/>
    <s v="Operativo"/>
    <s v="Distribuidora"/>
    <x v="0"/>
    <x v="1"/>
    <x v="0"/>
    <x v="0"/>
    <s v="Estatal"/>
    <s v="AREQUIPA"/>
    <s v="AREQUIPA"/>
    <s v="CASTILLA"/>
    <s v="ORCOPAMPA"/>
    <n v="0"/>
    <x v="0"/>
    <n v="0"/>
    <x v="0"/>
    <n v="0"/>
    <x v="0"/>
    <x v="0"/>
    <n v="0"/>
    <n v="0"/>
    <m/>
    <n v="6.1666666666666668E-2"/>
    <n v="5.3166666666666668E-2"/>
    <n v="7.6479999999999997"/>
    <n v="0"/>
    <n v="77"/>
    <s v="BASE DE DATOS"/>
    <m/>
  </r>
  <r>
    <s v="20"/>
    <x v="4"/>
    <s v="SEAL"/>
    <s v="33013810"/>
    <s v="33013810"/>
    <x v="0"/>
    <s v="CAT"/>
    <s v="N"/>
    <n v="0.5"/>
    <n v="0"/>
    <n v="0"/>
    <n v="0"/>
    <n v="0"/>
    <n v="0"/>
    <n v="0"/>
    <n v="0"/>
    <n v="0"/>
    <m/>
    <x v="0"/>
    <s v="SEAL33013810CATEL"/>
    <s v="SEAL - Sociedad El‚ctrica del Sur Oeste S. A."/>
    <x v="7"/>
    <x v="7"/>
    <s v="C. T. Ocoña"/>
    <x v="58"/>
    <x v="0"/>
    <x v="0"/>
    <x v="18"/>
    <x v="0"/>
    <s v="Instalado"/>
    <s v="Inoperativo"/>
    <s v="Distribuidora"/>
    <x v="0"/>
    <x v="1"/>
    <x v="0"/>
    <x v="0"/>
    <s v="Estatal"/>
    <s v="AREQUIPA"/>
    <s v="AREQUIPA"/>
    <s v="CAMANA"/>
    <s v="ACOÑA"/>
    <n v="0"/>
    <x v="0"/>
    <n v="0"/>
    <x v="0"/>
    <n v="0"/>
    <x v="0"/>
    <x v="0"/>
    <n v="0"/>
    <n v="0"/>
    <m/>
    <n v="4.1666666666666664E-2"/>
    <n v="0"/>
    <n v="7.6479999999999997"/>
    <n v="0"/>
    <n v="77"/>
    <s v="BASE DE DATOS"/>
    <m/>
  </r>
  <r>
    <s v="20"/>
    <x v="4"/>
    <s v="SEAL"/>
    <s v="33013810"/>
    <s v="33013810"/>
    <x v="0"/>
    <s v="PERKINS 1"/>
    <s v="N"/>
    <n v="0.2"/>
    <n v="0"/>
    <n v="0"/>
    <n v="0"/>
    <n v="0"/>
    <n v="0"/>
    <n v="0"/>
    <n v="0"/>
    <n v="0"/>
    <m/>
    <x v="0"/>
    <s v="SEAL33013810PERKINS 1EL"/>
    <s v="SEAL - Sociedad El‚ctrica del Sur Oeste S. A."/>
    <x v="7"/>
    <x v="7"/>
    <s v="C. T. Ocoña"/>
    <x v="58"/>
    <x v="0"/>
    <x v="0"/>
    <x v="125"/>
    <x v="0"/>
    <s v="Instalado"/>
    <s v="Inoperativo"/>
    <s v="Distribuidora"/>
    <x v="0"/>
    <x v="1"/>
    <x v="0"/>
    <x v="0"/>
    <s v="Estatal"/>
    <s v="AREQUIPA"/>
    <s v="AREQUIPA"/>
    <s v="CAMANA"/>
    <s v="ACOÑA"/>
    <n v="0"/>
    <x v="0"/>
    <n v="0"/>
    <x v="0"/>
    <n v="0"/>
    <x v="0"/>
    <x v="0"/>
    <n v="0"/>
    <n v="0"/>
    <m/>
    <n v="1.6666666666666666E-2"/>
    <n v="0"/>
    <n v="7.6479999999999997"/>
    <n v="0"/>
    <n v="77"/>
    <s v="BASE DE DATOS"/>
    <m/>
  </r>
  <r>
    <s v="20"/>
    <x v="4"/>
    <s v="SEAL"/>
    <s v="33013810"/>
    <s v="33013810"/>
    <x v="0"/>
    <s v="PERKINS 3"/>
    <s v="N"/>
    <n v="0.6"/>
    <n v="0"/>
    <n v="0"/>
    <n v="0"/>
    <n v="0"/>
    <n v="0"/>
    <n v="0"/>
    <n v="0"/>
    <n v="0"/>
    <m/>
    <x v="0"/>
    <s v="SEAL33013810PERKINS 3EL"/>
    <s v="SEAL - Sociedad El‚ctrica del Sur Oeste S. A."/>
    <x v="7"/>
    <x v="7"/>
    <s v="C. T. Ocoña"/>
    <x v="58"/>
    <x v="0"/>
    <x v="0"/>
    <x v="126"/>
    <x v="0"/>
    <s v="Instalado"/>
    <s v="Inoperativo"/>
    <s v="Distribuidora"/>
    <x v="0"/>
    <x v="1"/>
    <x v="0"/>
    <x v="0"/>
    <s v="Estatal"/>
    <s v="AREQUIPA"/>
    <s v="AREQUIPA"/>
    <s v="CAMANA"/>
    <s v="ACOÑA"/>
    <n v="0"/>
    <x v="0"/>
    <n v="0"/>
    <x v="0"/>
    <n v="0"/>
    <x v="0"/>
    <x v="0"/>
    <n v="0"/>
    <n v="0"/>
    <m/>
    <n v="4.9999999999999996E-2"/>
    <n v="0"/>
    <n v="7.6479999999999997"/>
    <n v="0"/>
    <n v="77"/>
    <s v="BASE DE DATOS"/>
    <m/>
  </r>
  <r>
    <s v="20"/>
    <x v="4"/>
    <s v="SEAL"/>
    <s v="33013810"/>
    <s v="33013810"/>
    <x v="0"/>
    <s v="VOLVO1"/>
    <s v="N"/>
    <n v="0.2"/>
    <n v="0"/>
    <n v="0"/>
    <n v="0"/>
    <n v="0"/>
    <n v="0"/>
    <n v="0"/>
    <n v="0"/>
    <n v="0"/>
    <m/>
    <x v="0"/>
    <s v="SEAL33013810VOLVO1EL"/>
    <s v="SEAL - Sociedad El‚ctrica del Sur Oeste S. A."/>
    <x v="7"/>
    <x v="7"/>
    <s v="C. T. Ocoña"/>
    <x v="58"/>
    <x v="0"/>
    <x v="0"/>
    <x v="127"/>
    <x v="0"/>
    <s v="Instalado"/>
    <s v="Inoperativo"/>
    <s v="Distribuidora"/>
    <x v="0"/>
    <x v="1"/>
    <x v="0"/>
    <x v="0"/>
    <s v="Estatal"/>
    <s v="AREQUIPA"/>
    <s v="AREQUIPA"/>
    <s v="CAMANA"/>
    <s v="ACOÑA"/>
    <n v="0"/>
    <x v="0"/>
    <n v="0"/>
    <x v="0"/>
    <n v="0"/>
    <x v="0"/>
    <x v="0"/>
    <n v="0"/>
    <n v="0"/>
    <m/>
    <n v="1.6666666666666666E-2"/>
    <n v="0"/>
    <n v="7.6479999999999997"/>
    <n v="0"/>
    <n v="77"/>
    <s v="BASE DE DATOS"/>
    <m/>
  </r>
  <r>
    <s v="20"/>
    <x v="4"/>
    <s v="SEAL"/>
    <s v="33013810"/>
    <s v="33013810"/>
    <x v="0"/>
    <s v="VOLVO2"/>
    <s v="N"/>
    <n v="0.2"/>
    <n v="0"/>
    <n v="0"/>
    <n v="0"/>
    <n v="0"/>
    <n v="0"/>
    <n v="0"/>
    <n v="0"/>
    <n v="0"/>
    <m/>
    <x v="0"/>
    <s v="SEAL33013810VOLVO2EL"/>
    <s v="SEAL - Sociedad El‚ctrica del Sur Oeste S. A."/>
    <x v="7"/>
    <x v="7"/>
    <s v="C. T. Ocoña"/>
    <x v="58"/>
    <x v="0"/>
    <x v="0"/>
    <x v="128"/>
    <x v="0"/>
    <s v="Instalado"/>
    <s v="Inoperativo"/>
    <s v="Distribuidora"/>
    <x v="0"/>
    <x v="1"/>
    <x v="0"/>
    <x v="0"/>
    <s v="Estatal"/>
    <s v="AREQUIPA"/>
    <s v="AREQUIPA"/>
    <s v="CAMANA"/>
    <s v="ACOÑA"/>
    <n v="0"/>
    <x v="0"/>
    <n v="0"/>
    <x v="0"/>
    <n v="0"/>
    <x v="0"/>
    <x v="0"/>
    <n v="0"/>
    <n v="0"/>
    <m/>
    <n v="1.6666666666666666E-2"/>
    <n v="0"/>
    <n v="7.6479999999999997"/>
    <n v="0"/>
    <n v="77"/>
    <s v="BASE DE DATOS"/>
    <m/>
  </r>
  <r>
    <s v="20"/>
    <x v="4"/>
    <s v="SEAL"/>
    <s v="33013850"/>
    <s v="33013850"/>
    <x v="0"/>
    <s v="PERKINS 1"/>
    <s v="S"/>
    <n v="0.46"/>
    <n v="0.35"/>
    <n v="35.197000000000003"/>
    <n v="76.88"/>
    <n v="112.077"/>
    <n v="10"/>
    <n v="520"/>
    <n v="0"/>
    <n v="3"/>
    <m/>
    <x v="0"/>
    <s v="SEAL33013850PERKINS 1EL"/>
    <s v="SEAL - Sociedad El‚ctrica del Sur Oeste S. A."/>
    <x v="7"/>
    <x v="7"/>
    <s v="C. T. Atico"/>
    <x v="59"/>
    <x v="0"/>
    <x v="0"/>
    <x v="125"/>
    <x v="0"/>
    <s v="Instalado"/>
    <s v="Operativo"/>
    <s v="Distribuidora"/>
    <x v="0"/>
    <x v="0"/>
    <x v="0"/>
    <x v="0"/>
    <s v="Estatal"/>
    <s v="AREQUIPA"/>
    <s v="AREQUIPA"/>
    <s v="CARAVELI"/>
    <s v="ATICO"/>
    <n v="0"/>
    <x v="0"/>
    <n v="0"/>
    <x v="0"/>
    <n v="0"/>
    <x v="0"/>
    <x v="0"/>
    <n v="112.077"/>
    <n v="0.112077"/>
    <m/>
    <n v="3.8333333333333337E-2"/>
    <n v="2.9166666666666664E-2"/>
    <n v="7.6479999999999997"/>
    <n v="0"/>
    <n v="77"/>
    <s v="BASE DE DATOS"/>
    <m/>
  </r>
  <r>
    <s v="20"/>
    <x v="4"/>
    <s v="SEAL"/>
    <s v="33013850"/>
    <s v="33013850"/>
    <x v="0"/>
    <s v="CAT"/>
    <s v="S"/>
    <n v="0.5"/>
    <n v="0.38"/>
    <n v="0"/>
    <n v="0"/>
    <n v="0"/>
    <n v="0"/>
    <n v="0"/>
    <n v="0"/>
    <n v="0"/>
    <m/>
    <x v="0"/>
    <s v="SEAL33013850CATEL"/>
    <s v="SEAL - Sociedad El‚ctrica del Sur Oeste S. A."/>
    <x v="7"/>
    <x v="7"/>
    <s v="C. T. Atico"/>
    <x v="59"/>
    <x v="0"/>
    <x v="0"/>
    <x v="18"/>
    <x v="0"/>
    <s v="Instalado"/>
    <s v="Inoperativo"/>
    <s v="Distribuidora"/>
    <x v="0"/>
    <x v="0"/>
    <x v="0"/>
    <x v="0"/>
    <s v="Estatal"/>
    <s v="AREQUIPA"/>
    <s v="AREQUIPA"/>
    <s v="CARAVELI"/>
    <s v="ATICO"/>
    <n v="0"/>
    <x v="0"/>
    <n v="0"/>
    <x v="0"/>
    <n v="0"/>
    <x v="0"/>
    <x v="0"/>
    <n v="0"/>
    <n v="0"/>
    <m/>
    <n v="4.1666666666666664E-2"/>
    <n v="3.1666666666666669E-2"/>
    <n v="7.6479999999999997"/>
    <n v="0"/>
    <n v="77"/>
    <s v="BASE DE DATOS"/>
    <m/>
  </r>
  <r>
    <s v="20"/>
    <x v="4"/>
    <s v="SEAL"/>
    <s v="33013850"/>
    <s v="33013850"/>
    <x v="0"/>
    <s v="VOLVO PENTA 2"/>
    <s v="N"/>
    <n v="0.21"/>
    <n v="0.1"/>
    <n v="0"/>
    <n v="0"/>
    <n v="0"/>
    <n v="0"/>
    <n v="0"/>
    <n v="0"/>
    <n v="0"/>
    <m/>
    <x v="0"/>
    <s v="SEAL33013850VOLVO PENTA 2EL"/>
    <s v="SEAL - Sociedad El‚ctrica del Sur Oeste S. A."/>
    <x v="7"/>
    <x v="7"/>
    <s v="C. T. Atico"/>
    <x v="59"/>
    <x v="0"/>
    <x v="0"/>
    <x v="129"/>
    <x v="0"/>
    <s v="Instalado"/>
    <s v="Inoperativo"/>
    <s v="Distribuidora"/>
    <x v="0"/>
    <x v="0"/>
    <x v="0"/>
    <x v="0"/>
    <s v="Estatal"/>
    <s v="AREQUIPA"/>
    <s v="AREQUIPA"/>
    <s v="CARAVELI"/>
    <s v="ATICO"/>
    <n v="0"/>
    <x v="0"/>
    <n v="0"/>
    <x v="0"/>
    <n v="0"/>
    <x v="0"/>
    <x v="0"/>
    <n v="0"/>
    <n v="0"/>
    <m/>
    <n v="1.7499999999999998E-2"/>
    <n v="8.3333333333333332E-3"/>
    <n v="7.6479999999999997"/>
    <n v="0"/>
    <n v="77"/>
    <s v="BASE DE DATOS"/>
    <m/>
  </r>
  <r>
    <s v="20"/>
    <x v="4"/>
    <s v="SEAL"/>
    <s v="33013850"/>
    <s v="33013850"/>
    <x v="0"/>
    <s v="PERKINS 2"/>
    <s v="S"/>
    <n v="0.46"/>
    <n v="0.35"/>
    <n v="35.159999999999997"/>
    <n v="82.787000000000006"/>
    <n v="117.947"/>
    <n v="10"/>
    <n v="545"/>
    <n v="0"/>
    <n v="7"/>
    <m/>
    <x v="0"/>
    <s v="SEAL33013850PERKINS 2EL"/>
    <s v="SEAL - Sociedad El‚ctrica del Sur Oeste S. A."/>
    <x v="7"/>
    <x v="7"/>
    <s v="C. T. Atico"/>
    <x v="59"/>
    <x v="0"/>
    <x v="0"/>
    <x v="130"/>
    <x v="0"/>
    <s v="Instalado"/>
    <s v="Operativo"/>
    <s v="Distribuidora"/>
    <x v="0"/>
    <x v="0"/>
    <x v="0"/>
    <x v="0"/>
    <s v="Estatal"/>
    <s v="AREQUIPA"/>
    <s v="AREQUIPA"/>
    <s v="CARAVELI"/>
    <s v="ATICO"/>
    <n v="0"/>
    <x v="0"/>
    <n v="0"/>
    <x v="0"/>
    <n v="0"/>
    <x v="0"/>
    <x v="0"/>
    <n v="117.947"/>
    <n v="0.117947"/>
    <m/>
    <n v="3.8333333333333337E-2"/>
    <n v="2.9166666666666664E-2"/>
    <n v="7.6479999999999997"/>
    <n v="0"/>
    <n v="77"/>
    <s v="BASE DE DATOS"/>
    <m/>
  </r>
  <r>
    <s v="20"/>
    <x v="4"/>
    <s v="SEAL"/>
    <s v="33013850"/>
    <s v="33013850"/>
    <x v="0"/>
    <s v="PERKINS 3"/>
    <s v="N"/>
    <n v="0"/>
    <n v="0"/>
    <n v="0"/>
    <n v="0"/>
    <n v="0"/>
    <n v="0"/>
    <n v="0"/>
    <n v="0"/>
    <n v="0"/>
    <m/>
    <x v="0"/>
    <s v="SEAL33013850PERKINS 3EL"/>
    <s v="SEAL - Sociedad El‚ctrica del Sur Oeste S. A."/>
    <x v="7"/>
    <x v="7"/>
    <s v="C. T. Atico"/>
    <x v="59"/>
    <x v="0"/>
    <x v="0"/>
    <x v="126"/>
    <x v="0"/>
    <s v="Instalado"/>
    <s v="Inoperativo"/>
    <s v="Distribuidora"/>
    <x v="0"/>
    <x v="0"/>
    <x v="0"/>
    <x v="0"/>
    <s v="Estatal"/>
    <s v="AREQUIPA"/>
    <s v="AREQUIPA"/>
    <s v="CARAVELI"/>
    <s v="ATICO"/>
    <n v="0"/>
    <x v="0"/>
    <n v="0"/>
    <x v="0"/>
    <n v="0"/>
    <x v="0"/>
    <x v="0"/>
    <n v="0"/>
    <n v="0"/>
    <m/>
    <n v="0"/>
    <n v="0"/>
    <n v="7.6479999999999997"/>
    <n v="0"/>
    <n v="77"/>
    <s v="BASE DE DATOS"/>
    <m/>
  </r>
  <r>
    <s v="20"/>
    <x v="4"/>
    <s v="SEAL"/>
    <s v="33013850"/>
    <s v="33013850"/>
    <x v="0"/>
    <s v="ALGESA"/>
    <s v="S"/>
    <n v="0.74"/>
    <n v="0.68"/>
    <n v="0"/>
    <n v="0"/>
    <n v="0"/>
    <n v="0"/>
    <n v="0"/>
    <n v="0"/>
    <n v="0"/>
    <m/>
    <x v="0"/>
    <s v="SEAL33013850ALGESAEL"/>
    <s v="SEAL - Sociedad El‚ctrica del Sur Oeste S. A."/>
    <x v="7"/>
    <x v="7"/>
    <s v="C. T. Atico"/>
    <x v="59"/>
    <x v="0"/>
    <x v="0"/>
    <x v="131"/>
    <x v="0"/>
    <s v="Instalado"/>
    <s v="Operativo"/>
    <s v="Distribuidora"/>
    <x v="0"/>
    <x v="0"/>
    <x v="0"/>
    <x v="0"/>
    <s v="Estatal"/>
    <s v="AREQUIPA"/>
    <s v="AREQUIPA"/>
    <s v="CARAVELI"/>
    <s v="ATICO"/>
    <n v="0"/>
    <x v="0"/>
    <n v="0"/>
    <x v="0"/>
    <n v="0"/>
    <x v="0"/>
    <x v="0"/>
    <n v="0"/>
    <n v="0"/>
    <m/>
    <n v="6.1666666666666668E-2"/>
    <n v="5.6666666666666671E-2"/>
    <n v="7.6479999999999997"/>
    <n v="0"/>
    <n v="77"/>
    <s v="BASE DE DATOS"/>
    <m/>
  </r>
  <r>
    <s v="20"/>
    <x v="4"/>
    <s v="SEAL"/>
    <s v="33013870"/>
    <s v="33013870"/>
    <x v="0"/>
    <s v="DAEWO"/>
    <s v="N"/>
    <n v="0.34200000000000003"/>
    <n v="0"/>
    <n v="0"/>
    <n v="0"/>
    <n v="0"/>
    <n v="0"/>
    <n v="0"/>
    <n v="0"/>
    <n v="0"/>
    <m/>
    <x v="0"/>
    <s v="SEAL33013870DAEWOEL"/>
    <s v="SEAL - Sociedad El‚ctrica del Sur Oeste S. A."/>
    <x v="7"/>
    <x v="7"/>
    <s v="C. T. Caravelí"/>
    <x v="60"/>
    <x v="0"/>
    <x v="0"/>
    <x v="132"/>
    <x v="0"/>
    <s v="Instalado"/>
    <s v="Inoperativo"/>
    <s v="Distribuidora"/>
    <x v="0"/>
    <x v="1"/>
    <x v="0"/>
    <x v="0"/>
    <s v="Estatal"/>
    <s v="AREQUIPA"/>
    <s v="AREQUIPA"/>
    <s v="CARAVELI"/>
    <s v="CARAVELI"/>
    <n v="0"/>
    <x v="0"/>
    <n v="0"/>
    <x v="0"/>
    <n v="0"/>
    <x v="0"/>
    <x v="0"/>
    <n v="0"/>
    <n v="0"/>
    <m/>
    <n v="2.8500000000000001E-2"/>
    <n v="0"/>
    <n v="7.6479999999999997"/>
    <n v="0"/>
    <n v="77"/>
    <s v="BASE DE DATOS"/>
    <m/>
  </r>
  <r>
    <s v="20"/>
    <x v="4"/>
    <s v="SEAL"/>
    <s v="33013870"/>
    <s v="33013870"/>
    <x v="0"/>
    <s v="PERKINS"/>
    <s v="S"/>
    <n v="0.55000000000000004"/>
    <n v="0.3"/>
    <n v="0"/>
    <n v="0"/>
    <n v="0"/>
    <n v="0"/>
    <n v="0"/>
    <n v="0"/>
    <n v="0"/>
    <m/>
    <x v="0"/>
    <s v="SEAL33013870PERKINSEL"/>
    <s v="SEAL - Sociedad El‚ctrica del Sur Oeste S. A."/>
    <x v="7"/>
    <x v="7"/>
    <s v="C. T. Caravel¡"/>
    <x v="60"/>
    <x v="0"/>
    <x v="0"/>
    <x v="12"/>
    <x v="0"/>
    <s v="Instalado"/>
    <s v="Operativo"/>
    <s v="Distribuidora"/>
    <x v="0"/>
    <x v="1"/>
    <x v="0"/>
    <x v="0"/>
    <s v="Estatal"/>
    <s v="AREQUIPA"/>
    <s v="AREQUIPA"/>
    <s v="CARAVELI"/>
    <s v="CARAVELI"/>
    <n v="0"/>
    <x v="0"/>
    <n v="0"/>
    <x v="0"/>
    <n v="0"/>
    <x v="0"/>
    <x v="0"/>
    <n v="0"/>
    <n v="0"/>
    <m/>
    <n v="4.5833333333333337E-2"/>
    <n v="2.4999999999999998E-2"/>
    <n v="7.6479999999999997"/>
    <n v="0"/>
    <n v="77"/>
    <s v="BASE DE DATOS"/>
    <m/>
  </r>
  <r>
    <s v="20"/>
    <x v="4"/>
    <s v="SEAL"/>
    <s v="33013820"/>
    <s v="33013820"/>
    <x v="0"/>
    <s v="CAT2"/>
    <s v="N"/>
    <n v="0"/>
    <n v="0"/>
    <n v="0"/>
    <n v="0"/>
    <n v="0"/>
    <n v="0"/>
    <n v="0"/>
    <n v="0"/>
    <n v="0"/>
    <m/>
    <x v="1"/>
    <s v="SEAL33013820CAT2EL"/>
    <s v="SEAL - Sociedad El‚ctrica del Sur Oeste S. A."/>
    <x v="7"/>
    <x v="7"/>
    <s v="C. T. Chala"/>
    <x v="61"/>
    <x v="0"/>
    <x v="0"/>
    <x v="133"/>
    <x v="0"/>
    <s v="Instalado"/>
    <s v="Inoperativo"/>
    <s v="Distribuidora"/>
    <x v="0"/>
    <x v="1"/>
    <x v="0"/>
    <x v="0"/>
    <s v="Estatal"/>
    <s v="AREQUIPA"/>
    <s v="AREQUIPA"/>
    <s v="CARAVELI"/>
    <s v="CHALA"/>
    <n v="0"/>
    <x v="0"/>
    <n v="0"/>
    <x v="0"/>
    <n v="0"/>
    <x v="0"/>
    <x v="0"/>
    <n v="0"/>
    <n v="0"/>
    <m/>
    <s v="-"/>
    <s v="-"/>
    <s v="-"/>
    <n v="0"/>
    <n v="77"/>
    <s v="BASE DE DATOS"/>
    <m/>
  </r>
  <r>
    <s v="20"/>
    <x v="4"/>
    <s v="SEAL"/>
    <s v="33014010"/>
    <s v="33014010"/>
    <x v="0"/>
    <s v="PERKINS"/>
    <s v="S"/>
    <n v="0.45"/>
    <n v="0.35"/>
    <n v="0"/>
    <n v="0"/>
    <n v="0"/>
    <n v="0"/>
    <n v="0"/>
    <n v="0"/>
    <n v="0"/>
    <m/>
    <x v="0"/>
    <s v="SEAL33014010PERKINSEL"/>
    <s v="SEAL - Sociedad El‚ctrica del Sur Oeste S. A."/>
    <x v="7"/>
    <x v="7"/>
    <s v="C. T. Cotahuasi"/>
    <x v="62"/>
    <x v="0"/>
    <x v="0"/>
    <x v="12"/>
    <x v="0"/>
    <s v="Instalado"/>
    <s v="Operativo"/>
    <s v="Distribuidora"/>
    <x v="0"/>
    <x v="1"/>
    <x v="0"/>
    <x v="0"/>
    <s v="Estatal"/>
    <s v="AREQUIPA"/>
    <s v="AREQUIPA"/>
    <s v="LA UNION"/>
    <s v="CATAHUASI"/>
    <n v="0"/>
    <x v="0"/>
    <n v="0"/>
    <x v="0"/>
    <n v="0"/>
    <x v="0"/>
    <x v="0"/>
    <n v="0"/>
    <n v="0"/>
    <m/>
    <n v="3.7499999999999999E-2"/>
    <n v="2.9166666666666664E-2"/>
    <n v="7.6479999999999997"/>
    <n v="0"/>
    <n v="77"/>
    <s v="BASE DE DATOS"/>
    <m/>
  </r>
  <r>
    <s v="20"/>
    <x v="4"/>
    <s v="SEAL"/>
    <s v="33014010"/>
    <s v="33014010"/>
    <x v="0"/>
    <s v="CAT 1"/>
    <s v="S"/>
    <n v="0.45"/>
    <n v="0.35"/>
    <n v="0"/>
    <n v="0"/>
    <n v="0"/>
    <n v="16"/>
    <n v="0"/>
    <n v="0"/>
    <n v="0"/>
    <m/>
    <x v="0"/>
    <s v="SEAL33014010CAT 1EL"/>
    <s v="SEAL - Sociedad El‚ctrica del Sur Oeste S. A."/>
    <x v="7"/>
    <x v="7"/>
    <s v="C. T. Cotahuasi"/>
    <x v="62"/>
    <x v="0"/>
    <x v="0"/>
    <x v="21"/>
    <x v="0"/>
    <s v="Instalado"/>
    <s v="Operativo"/>
    <s v="Distribuidora"/>
    <x v="0"/>
    <x v="1"/>
    <x v="0"/>
    <x v="0"/>
    <s v="Estatal"/>
    <s v="AREQUIPA"/>
    <s v="AREQUIPA"/>
    <s v="LA UNION"/>
    <s v="CATAHUASI"/>
    <n v="0"/>
    <x v="0"/>
    <n v="0"/>
    <x v="0"/>
    <n v="0"/>
    <x v="0"/>
    <x v="0"/>
    <n v="0"/>
    <n v="0"/>
    <m/>
    <n v="3.7499999999999999E-2"/>
    <n v="2.9166666666666664E-2"/>
    <n v="7.6479999999999997"/>
    <n v="0"/>
    <n v="77"/>
    <s v="BASE DE DATOS"/>
    <m/>
  </r>
  <r>
    <s v="20"/>
    <x v="4"/>
    <s v="SEAL"/>
    <s v="33014010"/>
    <s v="33014010"/>
    <x v="0"/>
    <s v="CAT 2"/>
    <s v="S"/>
    <n v="0.45"/>
    <n v="0.35"/>
    <n v="0"/>
    <n v="0"/>
    <n v="0"/>
    <n v="0"/>
    <n v="0"/>
    <n v="0"/>
    <n v="0"/>
    <m/>
    <x v="0"/>
    <s v="SEAL33014010CAT 2EL"/>
    <s v="SEAL - Sociedad El‚ctrica del Sur Oeste S. A."/>
    <x v="7"/>
    <x v="7"/>
    <s v="C. T. Cotahuasi"/>
    <x v="62"/>
    <x v="0"/>
    <x v="0"/>
    <x v="22"/>
    <x v="0"/>
    <s v="Instalado"/>
    <s v="Operativo"/>
    <s v="Distribuidora"/>
    <x v="0"/>
    <x v="1"/>
    <x v="0"/>
    <x v="0"/>
    <s v="Estatal"/>
    <s v="AREQUIPA"/>
    <s v="AREQUIPA"/>
    <s v="LA UNION"/>
    <s v="CATAHUASI"/>
    <n v="0"/>
    <x v="0"/>
    <n v="0"/>
    <x v="0"/>
    <n v="0"/>
    <x v="0"/>
    <x v="0"/>
    <n v="0"/>
    <n v="0"/>
    <m/>
    <n v="3.7499999999999999E-2"/>
    <n v="2.9166666666666664E-2"/>
    <n v="7.6479999999999997"/>
    <n v="0"/>
    <n v="77"/>
    <s v="BASE DE DATOS"/>
    <m/>
  </r>
  <r>
    <s v="20"/>
    <x v="4"/>
    <s v="SEAL"/>
    <s v="33014010"/>
    <s v="33014010"/>
    <x v="0"/>
    <s v="CAT"/>
    <s v="N"/>
    <n v="0.45"/>
    <n v="0"/>
    <n v="0"/>
    <n v="0"/>
    <n v="0"/>
    <n v="0"/>
    <n v="0"/>
    <n v="0"/>
    <n v="0"/>
    <m/>
    <x v="0"/>
    <s v="SEAL33014010CATEL"/>
    <s v="SEAL - Sociedad El‚ctrica del Sur Oeste S. A."/>
    <x v="7"/>
    <x v="7"/>
    <s v="C. T. Cotahuasi"/>
    <x v="62"/>
    <x v="0"/>
    <x v="0"/>
    <x v="18"/>
    <x v="0"/>
    <s v="Instalado"/>
    <s v="Operativo"/>
    <s v="Distribuidora"/>
    <x v="0"/>
    <x v="1"/>
    <x v="0"/>
    <x v="0"/>
    <s v="Estatal"/>
    <s v="AREQUIPA"/>
    <s v="AREQUIPA"/>
    <s v="LA UNION"/>
    <s v="CATAHUASI"/>
    <n v="0"/>
    <x v="0"/>
    <n v="0"/>
    <x v="0"/>
    <n v="0"/>
    <x v="0"/>
    <x v="0"/>
    <n v="0"/>
    <n v="0"/>
    <m/>
    <n v="3.7499999999999999E-2"/>
    <n v="0"/>
    <n v="7.6479999999999997"/>
    <n v="0"/>
    <n v="77"/>
    <s v="BASE DE DATOS"/>
    <m/>
  </r>
  <r>
    <s v="20"/>
    <x v="4"/>
    <s v="SEAL"/>
    <s v="33014010"/>
    <s v="33014010"/>
    <x v="0"/>
    <s v="AREM 1"/>
    <s v="S"/>
    <n v="0.2"/>
    <n v="0.19500000000000001"/>
    <n v="0"/>
    <n v="0.82399999999999995"/>
    <n v="0.82399999999999995"/>
    <n v="0"/>
    <n v="9"/>
    <n v="0"/>
    <n v="0"/>
    <m/>
    <x v="0"/>
    <s v="SEAL33014010AREM 1EL"/>
    <s v="SEAL - Sociedad El‚ctrica del Sur Oeste S. A."/>
    <x v="7"/>
    <x v="7"/>
    <s v="C. T. Cotahuasi"/>
    <x v="62"/>
    <x v="0"/>
    <x v="0"/>
    <x v="134"/>
    <x v="0"/>
    <s v="Instalado"/>
    <s v="Operativo"/>
    <s v="Distribuidora"/>
    <x v="0"/>
    <x v="1"/>
    <x v="0"/>
    <x v="0"/>
    <s v="Estatal"/>
    <s v="AREQUIPA"/>
    <s v="AREQUIPA"/>
    <s v="LA UNION"/>
    <s v="CATAHUASI"/>
    <n v="0"/>
    <x v="0"/>
    <n v="0"/>
    <x v="0"/>
    <n v="0"/>
    <x v="0"/>
    <x v="0"/>
    <n v="0.82399999999999995"/>
    <n v="8.2399999999999997E-4"/>
    <m/>
    <n v="1.6666666666666666E-2"/>
    <n v="1.6250000000000001E-2"/>
    <n v="7.6479999999999997"/>
    <n v="0"/>
    <n v="77"/>
    <s v="BASE DE DATOS"/>
    <m/>
  </r>
  <r>
    <s v="20"/>
    <x v="4"/>
    <s v="SEAL"/>
    <s v="33014010"/>
    <s v="33014010"/>
    <x v="0"/>
    <s v="AREM 2"/>
    <s v="S"/>
    <n v="0.1"/>
    <n v="0.09"/>
    <n v="0"/>
    <n v="0.39600000000000002"/>
    <n v="0.39600000000000002"/>
    <n v="0"/>
    <n v="9"/>
    <n v="0"/>
    <n v="0"/>
    <m/>
    <x v="0"/>
    <s v="SEAL33014010AREM 2EL"/>
    <s v="SEAL - Sociedad El‚ctrica del Sur Oeste S. A."/>
    <x v="7"/>
    <x v="7"/>
    <s v="C. T. Cotahuasi"/>
    <x v="62"/>
    <x v="0"/>
    <x v="0"/>
    <x v="135"/>
    <x v="0"/>
    <s v="Instalado"/>
    <s v="Operativo"/>
    <s v="Distribuidora"/>
    <x v="0"/>
    <x v="1"/>
    <x v="0"/>
    <x v="0"/>
    <s v="Estatal"/>
    <s v="AREQUIPA"/>
    <s v="AREQUIPA"/>
    <s v="LA UNION"/>
    <s v="CATAHUASI"/>
    <n v="0"/>
    <x v="0"/>
    <n v="0"/>
    <x v="0"/>
    <n v="0"/>
    <x v="0"/>
    <x v="0"/>
    <n v="0.39600000000000002"/>
    <n v="3.9600000000000003E-4"/>
    <m/>
    <n v="8.3333333333333332E-3"/>
    <n v="7.4999999999999997E-3"/>
    <n v="7.6479999999999997"/>
    <n v="0"/>
    <n v="77"/>
    <s v="BASE DE DATOS"/>
    <m/>
  </r>
  <r>
    <s v="20"/>
    <x v="4"/>
    <s v="SEAL"/>
    <s v="33013850"/>
    <s v="33013850"/>
    <x v="0"/>
    <s v="PERKINS 4"/>
    <s v="N"/>
    <n v="0"/>
    <n v="0"/>
    <n v="0"/>
    <n v="0"/>
    <n v="0"/>
    <n v="0"/>
    <n v="0"/>
    <n v="0"/>
    <n v="0"/>
    <m/>
    <x v="0"/>
    <s v="SEAL33013850PERKINS 4EL"/>
    <s v="SEAL - Sociedad El‚ctrica del Sur Oeste S. A."/>
    <x v="7"/>
    <x v="7"/>
    <s v="C. T. Atico"/>
    <x v="59"/>
    <x v="0"/>
    <x v="0"/>
    <x v="136"/>
    <x v="0"/>
    <s v="Instalado"/>
    <s v="Inoperativo"/>
    <s v="Distribuidora"/>
    <x v="0"/>
    <x v="0"/>
    <x v="0"/>
    <x v="0"/>
    <s v="Estatal"/>
    <s v="AREQUIPA"/>
    <s v="AREQUIPA"/>
    <s v="CARAVELI"/>
    <s v="ATICO"/>
    <n v="0"/>
    <x v="0"/>
    <n v="0"/>
    <x v="0"/>
    <n v="0"/>
    <x v="0"/>
    <x v="0"/>
    <n v="0"/>
    <n v="0"/>
    <m/>
    <n v="0"/>
    <n v="0"/>
    <n v="7.6479999999999997"/>
    <n v="0"/>
    <n v="77"/>
    <s v="BASE DE DATOS"/>
    <m/>
  </r>
  <r>
    <s v="20"/>
    <x v="4"/>
    <s v="SEAL"/>
    <s v="33013884"/>
    <s v="33013884"/>
    <x v="0"/>
    <s v="DOOSAN"/>
    <s v="S"/>
    <n v="0.74"/>
    <n v="0.63800000000000001"/>
    <n v="0"/>
    <n v="0"/>
    <n v="0"/>
    <n v="0"/>
    <n v="0"/>
    <n v="0"/>
    <n v="0"/>
    <m/>
    <x v="0"/>
    <s v="SEAL33013884DOOSANEL"/>
    <s v="SEAL - Sociedad El‚ctrica del Sur Oeste S. A."/>
    <x v="7"/>
    <x v="7"/>
    <s v="C. T. Orcopampa"/>
    <x v="63"/>
    <x v="0"/>
    <x v="0"/>
    <x v="137"/>
    <x v="0"/>
    <s v="Instalado"/>
    <s v="Operativo"/>
    <s v="Distribuidora"/>
    <x v="0"/>
    <x v="1"/>
    <x v="0"/>
    <x v="0"/>
    <s v="Estatal"/>
    <s v="AREQUIPA"/>
    <s v="AREQUIPA"/>
    <s v="CASTILLA"/>
    <s v="ORCOPAMPA"/>
    <n v="0"/>
    <x v="0"/>
    <n v="0"/>
    <x v="0"/>
    <n v="0"/>
    <x v="0"/>
    <x v="0"/>
    <n v="0"/>
    <n v="0"/>
    <m/>
    <n v="6.1666666666666668E-2"/>
    <n v="5.3166666666666668E-2"/>
    <n v="7.6479999999999997"/>
    <n v="0"/>
    <n v="77"/>
    <s v="BASE DE DATOS"/>
    <m/>
  </r>
  <r>
    <s v="20"/>
    <x v="5"/>
    <s v="ELSM"/>
    <s v="00000101"/>
    <s v="00000101"/>
    <x v="0"/>
    <s v="PERKINS"/>
    <s v="N"/>
    <n v="6.7000000000000004E-2"/>
    <n v="0"/>
    <n v="0"/>
    <n v="0"/>
    <n v="0"/>
    <n v="0"/>
    <n v="0"/>
    <n v="0"/>
    <n v="0"/>
    <m/>
    <x v="1"/>
    <s v="ELSM00000101PERKINSEL"/>
    <s v="Electro Sur Medio S. A."/>
    <x v="1"/>
    <x v="1"/>
    <s v="C. T. Tambo Quemado"/>
    <x v="4"/>
    <x v="0"/>
    <x v="0"/>
    <x v="12"/>
    <x v="0"/>
    <s v="Instalado"/>
    <s v="Inoperativo"/>
    <s v="Distribuidora"/>
    <x v="0"/>
    <x v="1"/>
    <x v="0"/>
    <x v="0"/>
    <s v="Privado"/>
    <s v="AYACUCHO"/>
    <s v="AYACUCHO"/>
    <s v="LUCANAS"/>
    <s v="LEONCIO PRADO"/>
    <n v="0"/>
    <x v="0"/>
    <n v="0"/>
    <x v="0"/>
    <n v="0"/>
    <x v="0"/>
    <x v="0"/>
    <n v="0"/>
    <n v="0"/>
    <m/>
    <s v="-"/>
    <s v="-"/>
    <e v="#N/A"/>
    <n v="0"/>
    <n v="19"/>
    <s v="BASE DE DATOS"/>
    <m/>
  </r>
  <r>
    <s v="20"/>
    <x v="5"/>
    <s v="ELSM"/>
    <s v="53024517"/>
    <s v="53024517"/>
    <x v="0"/>
    <s v="G1"/>
    <s v="S"/>
    <n v="9.6"/>
    <n v="9.3409999999999993"/>
    <n v="1389.23"/>
    <n v="3241.55"/>
    <n v="4630.78"/>
    <n v="0.67"/>
    <n v="512.54"/>
    <n v="0.88"/>
    <n v="166"/>
    <m/>
    <x v="0"/>
    <s v="ELSM53024517G1EL"/>
    <s v="Electro Sur Medio S. A."/>
    <x v="1"/>
    <x v="1"/>
    <s v="C.T. LUREN"/>
    <x v="5"/>
    <x v="0"/>
    <x v="0"/>
    <x v="13"/>
    <x v="0"/>
    <s v="Instalado"/>
    <s v="Operativo"/>
    <s v="Distribuidora"/>
    <x v="0"/>
    <x v="1"/>
    <x v="0"/>
    <x v="0"/>
    <s v="Privado"/>
    <s v="ICA"/>
    <s v="ICA"/>
    <s v="NAZCA"/>
    <n v="0"/>
    <n v="0"/>
    <x v="1"/>
    <n v="0"/>
    <x v="0"/>
    <n v="0"/>
    <x v="0"/>
    <x v="0"/>
    <n v="4630.78"/>
    <n v="4.6307799999999997"/>
    <m/>
    <n v="0.79999999999999993"/>
    <n v="0.77841666666666665"/>
    <n v="7.6479999999999997"/>
    <n v="9.0949470177292824E-13"/>
    <n v="19"/>
    <s v="BASE DE DATOS"/>
    <m/>
  </r>
  <r>
    <s v="20"/>
    <x v="5"/>
    <s v="ELSM"/>
    <s v="53024517"/>
    <s v="53024517"/>
    <x v="0"/>
    <s v="G2"/>
    <s v="S"/>
    <n v="9.6"/>
    <n v="9.3409999999999993"/>
    <n v="1387.46"/>
    <n v="3237.4"/>
    <n v="4624.8599999999997"/>
    <n v="1.79"/>
    <n v="513.17999999999995"/>
    <n v="0.7"/>
    <n v="172"/>
    <m/>
    <x v="0"/>
    <s v="ELSM53024517G2EL"/>
    <s v="Electro Sur Medio S. A."/>
    <x v="1"/>
    <x v="1"/>
    <s v="C.T. LUREN"/>
    <x v="5"/>
    <x v="0"/>
    <x v="0"/>
    <x v="14"/>
    <x v="0"/>
    <s v="Instalado"/>
    <s v="Operativo"/>
    <s v="Distribuidora"/>
    <x v="0"/>
    <x v="1"/>
    <x v="0"/>
    <x v="0"/>
    <s v="Privado"/>
    <s v="ICA"/>
    <s v="ICA"/>
    <s v="NAZCA"/>
    <n v="0"/>
    <n v="0"/>
    <x v="1"/>
    <n v="0"/>
    <x v="0"/>
    <n v="0"/>
    <x v="0"/>
    <x v="0"/>
    <n v="4624.8599999999997"/>
    <n v="4.62486"/>
    <m/>
    <n v="0.79999999999999993"/>
    <n v="0.77841666666666665"/>
    <n v="7.6479999999999997"/>
    <n v="9.0949470177292824E-13"/>
    <n v="19"/>
    <s v="BASE DE DATOS"/>
    <m/>
  </r>
  <r>
    <s v="20"/>
    <x v="5"/>
    <s v="ELSM"/>
    <s v="XXXXXXXX"/>
    <s v="XXXXXXXX"/>
    <x v="0"/>
    <s v="G1"/>
    <s v="S"/>
    <n v="9.6"/>
    <n v="9.3409999999999993"/>
    <n v="1418.48"/>
    <n v="3647.52"/>
    <n v="5066"/>
    <n v="0"/>
    <n v="560.08000000000004"/>
    <n v="0.3"/>
    <n v="110"/>
    <m/>
    <x v="0"/>
    <s v="ELSMXXXXXXXXG1EL"/>
    <s v="Electro Sur Medio S. A."/>
    <x v="1"/>
    <x v="1"/>
    <s v="C. T. Pedregal"/>
    <x v="6"/>
    <x v="0"/>
    <x v="0"/>
    <x v="13"/>
    <x v="0"/>
    <s v="Instalado"/>
    <s v="Operativo"/>
    <s v="Distribuidora"/>
    <x v="0"/>
    <x v="1"/>
    <x v="0"/>
    <x v="0"/>
    <s v="Privado"/>
    <s v="ICA"/>
    <s v="ICA"/>
    <s v="CHINCHA"/>
    <s v="ALTO LARAN"/>
    <n v="0"/>
    <x v="1"/>
    <n v="0"/>
    <x v="0"/>
    <n v="0"/>
    <x v="0"/>
    <x v="0"/>
    <n v="5066"/>
    <n v="5.0659999999999998"/>
    <m/>
    <n v="0.79999999999999993"/>
    <n v="0.77841666666666665"/>
    <n v="7.6479999999999997"/>
    <n v="0"/>
    <n v="19"/>
    <s v="BASE DE DATOS"/>
    <m/>
  </r>
  <r>
    <s v="20"/>
    <x v="5"/>
    <s v="ELSM"/>
    <s v="XXXXXXXX"/>
    <s v="XXXXXXXX"/>
    <x v="0"/>
    <s v="G2"/>
    <s v="S"/>
    <n v="9.6"/>
    <n v="9.3409999999999993"/>
    <n v="1267.43"/>
    <n v="3259.12"/>
    <n v="4526.55"/>
    <n v="46.48"/>
    <n v="502.58"/>
    <n v="2.81"/>
    <n v="165"/>
    <m/>
    <x v="0"/>
    <s v="ELSMXXXXXXXXG2EL"/>
    <s v="Electro Sur Medio S. A."/>
    <x v="1"/>
    <x v="1"/>
    <s v="C. T. Pedregal"/>
    <x v="6"/>
    <x v="0"/>
    <x v="0"/>
    <x v="14"/>
    <x v="0"/>
    <s v="Instalado"/>
    <s v="Operativo"/>
    <s v="Distribuidora"/>
    <x v="0"/>
    <x v="1"/>
    <x v="0"/>
    <x v="0"/>
    <s v="Privado"/>
    <s v="ICA"/>
    <s v="ICA"/>
    <s v="CHINCHA"/>
    <s v="ALTO LARAN"/>
    <n v="0"/>
    <x v="1"/>
    <n v="0"/>
    <x v="0"/>
    <n v="0"/>
    <x v="0"/>
    <x v="0"/>
    <n v="4526.55"/>
    <n v="4.5265500000000003"/>
    <m/>
    <n v="0.79999999999999993"/>
    <n v="0.77841666666666665"/>
    <n v="7.6479999999999997"/>
    <n v="0"/>
    <n v="19"/>
    <s v="BASE DE DATOS"/>
    <m/>
  </r>
  <r>
    <s v="20"/>
    <x v="5"/>
    <s v="ELC"/>
    <s v="33008793"/>
    <s v="33008793"/>
    <x v="0"/>
    <s v="CAT-M1"/>
    <s v="S"/>
    <n v="0.5"/>
    <n v="0.4"/>
    <n v="0"/>
    <n v="0"/>
    <n v="0"/>
    <n v="0"/>
    <n v="0"/>
    <n v="0"/>
    <n v="0"/>
    <m/>
    <x v="0"/>
    <s v="ELC33008793CAT-M1EL"/>
    <s v="Electro Centro S. A."/>
    <x v="10"/>
    <x v="10"/>
    <s v="CT Ayacucho"/>
    <x v="68"/>
    <x v="0"/>
    <x v="0"/>
    <x v="145"/>
    <x v="0"/>
    <s v="Instalado"/>
    <s v="Inoperativo"/>
    <s v="Distribuidora"/>
    <x v="0"/>
    <x v="1"/>
    <x v="0"/>
    <x v="0"/>
    <s v="Estatal"/>
    <s v="AYACUCHO"/>
    <s v="AYACUCHO"/>
    <s v="AYACUCHO"/>
    <s v="HUAMANGA"/>
    <n v="0"/>
    <x v="0"/>
    <n v="0"/>
    <x v="0"/>
    <n v="0"/>
    <x v="0"/>
    <x v="0"/>
    <n v="0"/>
    <n v="0"/>
    <m/>
    <n v="4.1666666666666664E-2"/>
    <n v="3.3333333333333333E-2"/>
    <n v="7.6479999999999997"/>
    <n v="0"/>
    <n v="25"/>
    <s v="BASE DE DATOS"/>
    <m/>
  </r>
  <r>
    <s v="20"/>
    <x v="5"/>
    <s v="ELC"/>
    <s v="33009493"/>
    <s v="33009493"/>
    <x v="0"/>
    <s v="CAT-E1"/>
    <s v="S"/>
    <n v="0.5"/>
    <n v="0.35"/>
    <n v="0"/>
    <n v="0"/>
    <n v="0"/>
    <n v="0"/>
    <n v="0"/>
    <n v="0"/>
    <n v="0"/>
    <m/>
    <x v="0"/>
    <s v="ELC33009493CAT-E1EL"/>
    <s v="Electro Centro S. A."/>
    <x v="10"/>
    <x v="10"/>
    <s v="CT Satipo"/>
    <x v="69"/>
    <x v="0"/>
    <x v="0"/>
    <x v="146"/>
    <x v="0"/>
    <s v="Instalado"/>
    <s v="Operativo"/>
    <s v="Distribuidora"/>
    <x v="0"/>
    <x v="1"/>
    <x v="0"/>
    <x v="0"/>
    <s v="Estatal"/>
    <s v="JUNIN"/>
    <s v="JUNIN"/>
    <s v="SATIPO"/>
    <s v="SATIPO"/>
    <n v="0"/>
    <x v="0"/>
    <n v="0"/>
    <x v="0"/>
    <n v="0"/>
    <x v="0"/>
    <x v="0"/>
    <n v="0"/>
    <n v="0"/>
    <m/>
    <n v="4.1666666666666664E-2"/>
    <n v="2.9166666666666664E-2"/>
    <n v="7.6479999999999997"/>
    <n v="0"/>
    <n v="25"/>
    <s v="BASE DE DATOS"/>
    <m/>
  </r>
  <r>
    <s v="20"/>
    <x v="5"/>
    <s v="ELC"/>
    <s v="53203411"/>
    <s v="53203411"/>
    <x v="0"/>
    <s v="CUMMINS"/>
    <s v="S"/>
    <n v="0.1"/>
    <n v="0.1"/>
    <n v="0"/>
    <n v="0.32700000000000001"/>
    <n v="0.32700000000000001"/>
    <n v="0"/>
    <n v="3.47"/>
    <n v="0"/>
    <n v="0"/>
    <m/>
    <x v="0"/>
    <s v="ELC53203411CUMMINSEL"/>
    <s v="Electro Centro S. A."/>
    <x v="10"/>
    <x v="10"/>
    <s v="CT Pozuzo"/>
    <x v="70"/>
    <x v="0"/>
    <x v="0"/>
    <x v="2"/>
    <x v="0"/>
    <s v="Instalado"/>
    <s v="Operativo"/>
    <s v="Distribuidora"/>
    <x v="0"/>
    <x v="1"/>
    <x v="0"/>
    <x v="0"/>
    <s v="Estatal"/>
    <s v="PASCO"/>
    <s v="PASCO"/>
    <s v="OXAPAMPA"/>
    <s v="POZUZO"/>
    <n v="0"/>
    <x v="0"/>
    <n v="0"/>
    <x v="0"/>
    <n v="0"/>
    <x v="0"/>
    <x v="0"/>
    <n v="0.32700000000000001"/>
    <n v="3.2700000000000003E-4"/>
    <m/>
    <n v="8.3333333333333332E-3"/>
    <n v="8.3333333333333332E-3"/>
    <n v="7.6479999999999997"/>
    <n v="0"/>
    <n v="25"/>
    <s v="BASE DE DATOS"/>
    <m/>
  </r>
  <r>
    <s v="20"/>
    <x v="5"/>
    <s v="ELC"/>
    <s v="53203411"/>
    <s v="53203411"/>
    <x v="0"/>
    <s v="CAT-M2"/>
    <s v="S"/>
    <n v="0.5"/>
    <n v="0.5"/>
    <n v="0"/>
    <n v="0.60199999999999998"/>
    <n v="0.60199999999999998"/>
    <n v="0"/>
    <n v="4.37"/>
    <n v="0"/>
    <n v="0"/>
    <m/>
    <x v="0"/>
    <s v="ELC53203411CAT-M2EL"/>
    <s v="Electro Centro S. A."/>
    <x v="10"/>
    <x v="10"/>
    <s v="CT Pozuzo"/>
    <x v="70"/>
    <x v="0"/>
    <x v="0"/>
    <x v="147"/>
    <x v="0"/>
    <s v="Instalado"/>
    <s v="Operativo"/>
    <s v="Distribuidora"/>
    <x v="0"/>
    <x v="1"/>
    <x v="0"/>
    <x v="0"/>
    <s v="Estatal"/>
    <s v="PASCO"/>
    <s v="PASCO"/>
    <s v="OXAPAMPA"/>
    <s v="POZUZO"/>
    <n v="0"/>
    <x v="0"/>
    <n v="0"/>
    <x v="0"/>
    <n v="0"/>
    <x v="0"/>
    <x v="0"/>
    <n v="0.60199999999999998"/>
    <n v="6.02E-4"/>
    <m/>
    <n v="4.1666666666666664E-2"/>
    <n v="4.1666666666666664E-2"/>
    <n v="7.6479999999999997"/>
    <n v="0"/>
    <n v="25"/>
    <s v="BASE DE DATOS"/>
    <m/>
  </r>
  <r>
    <s v="20"/>
    <x v="5"/>
    <s v="ELC"/>
    <s v="53203411"/>
    <s v="53203411"/>
    <x v="0"/>
    <s v="VOLVO-M1"/>
    <s v="S"/>
    <n v="0.5"/>
    <n v="0.5"/>
    <n v="0"/>
    <n v="0.56699999999999995"/>
    <n v="0.56699999999999995"/>
    <n v="0"/>
    <n v="3.67"/>
    <n v="0"/>
    <n v="0"/>
    <m/>
    <x v="0"/>
    <s v="ELC53203411VOLVO-M1EL"/>
    <s v="Electro Centro S. A."/>
    <x v="10"/>
    <x v="10"/>
    <s v="CT Pozuzo"/>
    <x v="70"/>
    <x v="0"/>
    <x v="0"/>
    <x v="148"/>
    <x v="0"/>
    <s v="Instalado"/>
    <s v="Operativo"/>
    <s v="Distribuidora"/>
    <x v="0"/>
    <x v="1"/>
    <x v="0"/>
    <x v="0"/>
    <s v="Estatal"/>
    <s v="PASCO"/>
    <s v="PASCO"/>
    <s v="OXAPAMPA"/>
    <s v="POZUZO"/>
    <n v="0"/>
    <x v="0"/>
    <n v="0"/>
    <x v="0"/>
    <n v="0"/>
    <x v="0"/>
    <x v="0"/>
    <n v="0.56699999999999995"/>
    <n v="5.669999999999999E-4"/>
    <m/>
    <n v="4.1666666666666664E-2"/>
    <n v="4.1666666666666664E-2"/>
    <n v="7.6479999999999997"/>
    <n v="0"/>
    <n v="25"/>
    <s v="BASE DE DATOS"/>
    <m/>
  </r>
  <r>
    <s v="20"/>
    <x v="5"/>
    <s v="ELC"/>
    <s v="53203411"/>
    <s v="53203411"/>
    <x v="0"/>
    <s v="DETROIT-M1"/>
    <s v="S"/>
    <n v="0.5"/>
    <n v="0.5"/>
    <n v="0"/>
    <n v="0"/>
    <n v="0"/>
    <n v="0"/>
    <n v="0"/>
    <n v="0"/>
    <n v="0"/>
    <m/>
    <x v="0"/>
    <s v="ELC53203411DETROIT-M1EL"/>
    <s v="Electro Centro S. A."/>
    <x v="10"/>
    <x v="10"/>
    <s v="CT Pozuzo"/>
    <x v="70"/>
    <x v="0"/>
    <x v="0"/>
    <x v="149"/>
    <x v="0"/>
    <s v="Instalado"/>
    <s v="Operativo"/>
    <s v="Distribuidora"/>
    <x v="0"/>
    <x v="1"/>
    <x v="0"/>
    <x v="0"/>
    <s v="Estatal"/>
    <s v="PASCO"/>
    <s v="PASCO"/>
    <s v="OXAPAMPA"/>
    <s v="POZUZO"/>
    <n v="0"/>
    <x v="0"/>
    <n v="0"/>
    <x v="0"/>
    <n v="0"/>
    <x v="0"/>
    <x v="0"/>
    <n v="0"/>
    <n v="0"/>
    <m/>
    <n v="4.1666666666666664E-2"/>
    <n v="4.1666666666666664E-2"/>
    <n v="7.6479999999999997"/>
    <n v="0"/>
    <n v="25"/>
    <s v="BASE DE DATOS"/>
    <m/>
  </r>
  <r>
    <s v="20"/>
    <x v="5"/>
    <s v="ELC"/>
    <s v="53022212"/>
    <s v="53022212"/>
    <x v="0"/>
    <s v="CAT-C27M1"/>
    <s v="S"/>
    <n v="0.75"/>
    <n v="0.5"/>
    <n v="0"/>
    <n v="0"/>
    <n v="0"/>
    <n v="0"/>
    <n v="0"/>
    <n v="0"/>
    <n v="0"/>
    <m/>
    <x v="0"/>
    <s v="ELC53022212CAT-C27M1EL"/>
    <s v="Electro Centro S. A."/>
    <x v="10"/>
    <x v="10"/>
    <s v="CT Huancayo"/>
    <x v="71"/>
    <x v="0"/>
    <x v="0"/>
    <x v="150"/>
    <x v="0"/>
    <s v="Instalado"/>
    <s v="Operativo"/>
    <s v="Distribuidora"/>
    <x v="0"/>
    <x v="1"/>
    <x v="0"/>
    <x v="0"/>
    <s v="Estatal"/>
    <s v="JUNIN"/>
    <s v="JUNIN"/>
    <s v="HUANCAYO"/>
    <s v="HUANCAYO"/>
    <n v="0"/>
    <x v="0"/>
    <n v="0"/>
    <x v="0"/>
    <n v="0"/>
    <x v="0"/>
    <x v="0"/>
    <n v="0"/>
    <n v="0"/>
    <m/>
    <n v="6.25E-2"/>
    <n v="4.1666666666666664E-2"/>
    <n v="7.6479999999999997"/>
    <n v="0"/>
    <n v="25"/>
    <s v="BASE DE DATOS"/>
    <m/>
  </r>
  <r>
    <s v="20"/>
    <x v="5"/>
    <s v="ELC"/>
    <s v="53022212"/>
    <s v="53022212"/>
    <x v="0"/>
    <s v="CAT-C27M2"/>
    <s v="S"/>
    <n v="0.75"/>
    <n v="0.5"/>
    <n v="0"/>
    <n v="0"/>
    <n v="0"/>
    <n v="0"/>
    <n v="0"/>
    <n v="0"/>
    <n v="0"/>
    <m/>
    <x v="0"/>
    <s v="ELC53022212CAT-C27M2EL"/>
    <s v="Electro Centro S. A."/>
    <x v="10"/>
    <x v="10"/>
    <s v="CT Huancayo"/>
    <x v="71"/>
    <x v="0"/>
    <x v="0"/>
    <x v="151"/>
    <x v="0"/>
    <n v="0"/>
    <s v="Operativo"/>
    <s v="Distribuidora"/>
    <x v="0"/>
    <x v="1"/>
    <x v="0"/>
    <x v="0"/>
    <s v="Estatal"/>
    <s v="JUNIN"/>
    <s v="JUNIN"/>
    <s v="HUANCAYO"/>
    <s v="HUANCAYO"/>
    <n v="0"/>
    <x v="0"/>
    <n v="0"/>
    <x v="0"/>
    <n v="0"/>
    <x v="0"/>
    <x v="0"/>
    <n v="0"/>
    <n v="0"/>
    <m/>
    <n v="6.25E-2"/>
    <n v="4.1666666666666664E-2"/>
    <n v="7.6479999999999997"/>
    <n v="0"/>
    <n v="25"/>
    <s v="BASE DE DATOS"/>
    <m/>
  </r>
  <r>
    <s v="20"/>
    <x v="5"/>
    <s v="ELOR"/>
    <s v="53200204"/>
    <s v="53200204"/>
    <x v="0"/>
    <s v="Cat-1_3512"/>
    <s v="S"/>
    <n v="0.5"/>
    <n v="0.35"/>
    <n v="4.3109999999999999"/>
    <n v="0"/>
    <n v="4.3109999999999999"/>
    <n v="0"/>
    <n v="11.46"/>
    <n v="0"/>
    <n v="0"/>
    <m/>
    <x v="0"/>
    <s v="ELOR53200204Cat-1_3512EL"/>
    <s v="Electro Oriente S. A."/>
    <x v="5"/>
    <x v="5"/>
    <s v="C. T. Bagua_Grande"/>
    <x v="17"/>
    <x v="0"/>
    <x v="0"/>
    <x v="45"/>
    <x v="0"/>
    <s v="Instalado"/>
    <s v="Operativo"/>
    <s v="Distribuidora"/>
    <x v="0"/>
    <x v="1"/>
    <x v="0"/>
    <x v="0"/>
    <s v="Estatal"/>
    <s v="AMAZONAS"/>
    <s v="AMAZONAS"/>
    <s v="UTCUBAMBA"/>
    <s v="BAGUA GRANDE"/>
    <n v="0"/>
    <x v="0"/>
    <n v="0"/>
    <x v="0"/>
    <n v="0"/>
    <x v="0"/>
    <x v="0"/>
    <n v="4.3109999999999999"/>
    <n v="4.3109999999999997E-3"/>
    <m/>
    <n v="4.1666666666666664E-2"/>
    <n v="2.9166666666666664E-2"/>
    <n v="7.6479999999999997"/>
    <n v="0"/>
    <n v="20"/>
    <s v="BASE DE DATOS"/>
    <m/>
  </r>
  <r>
    <s v="20"/>
    <x v="5"/>
    <s v="ELOR"/>
    <s v="53200204"/>
    <s v="53200204"/>
    <x v="0"/>
    <s v="Cat-2_3512"/>
    <s v="S"/>
    <n v="0.5"/>
    <n v="0.35"/>
    <n v="1.254"/>
    <n v="0"/>
    <n v="1.254"/>
    <n v="0"/>
    <n v="3.39"/>
    <n v="0"/>
    <n v="0"/>
    <m/>
    <x v="0"/>
    <s v="ELOR53200204Cat-2_3512EL"/>
    <s v="Electro Oriente S. A."/>
    <x v="5"/>
    <x v="5"/>
    <s v="C. T. Bagua_Grande"/>
    <x v="17"/>
    <x v="0"/>
    <x v="0"/>
    <x v="46"/>
    <x v="0"/>
    <s v="Instalado"/>
    <s v="Operativo"/>
    <s v="Distribuidora"/>
    <x v="0"/>
    <x v="1"/>
    <x v="0"/>
    <x v="0"/>
    <s v="Estatal"/>
    <s v="AMAZONAS"/>
    <s v="AMAZONAS"/>
    <s v="UTCUBAMBA"/>
    <s v="BAGUA GRANDE"/>
    <n v="0"/>
    <x v="0"/>
    <n v="0"/>
    <x v="0"/>
    <n v="0"/>
    <x v="0"/>
    <x v="0"/>
    <n v="1.254"/>
    <n v="1.2539999999999999E-3"/>
    <m/>
    <n v="4.1666666666666664E-2"/>
    <n v="2.9166666666666664E-2"/>
    <n v="7.6479999999999997"/>
    <n v="0"/>
    <n v="20"/>
    <s v="BASE DE DATOS"/>
    <m/>
  </r>
  <r>
    <s v="20"/>
    <x v="5"/>
    <s v="ELOR"/>
    <s v="53200204"/>
    <s v="53200204"/>
    <x v="0"/>
    <s v="CAT3_3516"/>
    <s v="S"/>
    <n v="2"/>
    <n v="0.9"/>
    <n v="32.149000000000001"/>
    <n v="0"/>
    <n v="32.149000000000001"/>
    <n v="0"/>
    <n v="33.19"/>
    <n v="0"/>
    <n v="0"/>
    <m/>
    <x v="0"/>
    <s v="ELOR53200204CAT3_3516EL"/>
    <s v="Electro Oriente S. A."/>
    <x v="5"/>
    <x v="5"/>
    <s v="C. T. Bagua_Grande"/>
    <x v="17"/>
    <x v="0"/>
    <x v="0"/>
    <x v="47"/>
    <x v="0"/>
    <s v="Instalado"/>
    <s v="Operativo"/>
    <s v="Distribuidora"/>
    <x v="0"/>
    <x v="1"/>
    <x v="0"/>
    <x v="0"/>
    <s v="Estatal"/>
    <s v="AMAZONAS"/>
    <s v="AMAZONAS"/>
    <s v="UTCUBAMBA"/>
    <s v="BAGUA GRANDE"/>
    <n v="0"/>
    <x v="0"/>
    <n v="0"/>
    <x v="0"/>
    <n v="0"/>
    <x v="0"/>
    <x v="0"/>
    <n v="32.149000000000001"/>
    <n v="3.2149000000000004E-2"/>
    <m/>
    <n v="0.16666666666666666"/>
    <n v="7.4999999999999997E-2"/>
    <n v="7.6479999999999997"/>
    <n v="0"/>
    <n v="20"/>
    <s v="BASE DE DATOS"/>
    <m/>
  </r>
  <r>
    <s v="20"/>
    <x v="5"/>
    <s v="ELOR"/>
    <s v="53200204"/>
    <s v="53200204"/>
    <x v="0"/>
    <s v="DETROIT"/>
    <s v="S"/>
    <n v="0.45"/>
    <n v="0"/>
    <n v="0"/>
    <n v="0"/>
    <n v="0"/>
    <n v="0"/>
    <n v="0"/>
    <n v="0"/>
    <n v="0"/>
    <m/>
    <x v="0"/>
    <s v="ELOR53200204DETROITEL"/>
    <s v="Electro Oriente S. A."/>
    <x v="5"/>
    <x v="5"/>
    <s v="C. T. Bagua_Grande"/>
    <x v="17"/>
    <x v="0"/>
    <x v="0"/>
    <x v="48"/>
    <x v="0"/>
    <s v="Instalado"/>
    <s v="Operativo"/>
    <s v="Distribuidora"/>
    <x v="0"/>
    <x v="1"/>
    <x v="0"/>
    <x v="0"/>
    <s v="Estatal"/>
    <s v="AMAZONAS"/>
    <s v="AMAZONAS"/>
    <s v="UTCUBAMBA"/>
    <s v="BAGUA GRANDE"/>
    <n v="0"/>
    <x v="0"/>
    <n v="0"/>
    <x v="0"/>
    <n v="0"/>
    <x v="0"/>
    <x v="0"/>
    <n v="0"/>
    <n v="0"/>
    <m/>
    <n v="3.7499999999999999E-2"/>
    <n v="2.4999999999999998E-2"/>
    <n v="7.6479999999999997"/>
    <n v="0"/>
    <n v="20"/>
    <s v="BASE DE DATOS"/>
    <m/>
  </r>
  <r>
    <s v="20"/>
    <x v="5"/>
    <s v="ELOR"/>
    <s v="53202349"/>
    <s v="53202349"/>
    <x v="0"/>
    <s v="CAT 2 3516"/>
    <s v="N"/>
    <n v="2"/>
    <n v="0"/>
    <n v="0"/>
    <n v="0"/>
    <n v="0"/>
    <n v="0"/>
    <n v="0"/>
    <n v="0"/>
    <n v="0"/>
    <m/>
    <x v="0"/>
    <s v="ELOR53202349CAT 2 3516EL"/>
    <s v="Electro Oriente S. A."/>
    <x v="5"/>
    <x v="5"/>
    <s v="C. T. Chachapoyas_ELOR"/>
    <x v="56"/>
    <x v="0"/>
    <x v="0"/>
    <x v="120"/>
    <x v="0"/>
    <s v="Instalado"/>
    <s v="Operativo"/>
    <s v="Distribuidora"/>
    <x v="0"/>
    <x v="0"/>
    <x v="0"/>
    <x v="0"/>
    <s v="Estatal"/>
    <s v="AMAZONAS"/>
    <s v="AMAZONAS"/>
    <s v="CHACHAPOYAS"/>
    <s v="CHACHAPOYAS"/>
    <n v="0"/>
    <x v="0"/>
    <n v="0"/>
    <x v="0"/>
    <n v="0"/>
    <x v="0"/>
    <x v="0"/>
    <n v="0"/>
    <n v="0"/>
    <m/>
    <n v="0.16666666666666666"/>
    <n v="0.125"/>
    <n v="7.6479999999999997"/>
    <n v="0"/>
    <n v="20"/>
    <s v="BASE DE DATOS"/>
    <m/>
  </r>
  <r>
    <s v="20"/>
    <x v="5"/>
    <s v="ELOR"/>
    <s v="53202349"/>
    <s v="53202349"/>
    <x v="0"/>
    <s v="CAT 4 3516 DITA"/>
    <s v="N"/>
    <n v="1.25"/>
    <n v="0"/>
    <n v="0"/>
    <n v="0"/>
    <n v="0"/>
    <n v="0"/>
    <n v="0"/>
    <n v="0"/>
    <n v="0"/>
    <m/>
    <x v="0"/>
    <s v="ELOR53202349CAT 4 3516 DITAEL"/>
    <s v="Electro Oriente S. A."/>
    <x v="5"/>
    <x v="5"/>
    <s v="C. T. Chachapoyas_ELOR"/>
    <x v="56"/>
    <x v="0"/>
    <x v="0"/>
    <x v="122"/>
    <x v="0"/>
    <s v="Instalado"/>
    <s v="Operativo"/>
    <s v="Distribuidora"/>
    <x v="0"/>
    <x v="0"/>
    <x v="0"/>
    <x v="0"/>
    <s v="Estatal"/>
    <s v="AMAZONAS"/>
    <s v="AMAZONAS"/>
    <s v="CHACHAPOYAS"/>
    <s v="CHACHAPOYAS"/>
    <n v="0"/>
    <x v="0"/>
    <n v="0"/>
    <x v="0"/>
    <n v="0"/>
    <x v="0"/>
    <x v="0"/>
    <n v="0"/>
    <n v="0"/>
    <m/>
    <n v="0.10416666666666667"/>
    <n v="4.9999999999999996E-2"/>
    <n v="7.6479999999999997"/>
    <n v="0"/>
    <n v="20"/>
    <s v="BASE DE DATOS"/>
    <m/>
  </r>
  <r>
    <s v="20"/>
    <x v="5"/>
    <s v="ELOR"/>
    <s v="33010767"/>
    <s v="33010767"/>
    <x v="0"/>
    <s v="CUMMINS 1"/>
    <s v="S"/>
    <n v="2"/>
    <n v="1.5"/>
    <n v="0"/>
    <n v="0"/>
    <n v="0"/>
    <n v="0"/>
    <n v="0"/>
    <n v="0"/>
    <n v="0"/>
    <m/>
    <x v="0"/>
    <s v="ELOR33010767CUMMINS 1EL"/>
    <s v="Electro Oriente S. A."/>
    <x v="5"/>
    <x v="5"/>
    <s v="C. T. Iqt.Diesel - Diesel"/>
    <x v="19"/>
    <x v="0"/>
    <x v="0"/>
    <x v="53"/>
    <x v="0"/>
    <s v="Instalado"/>
    <s v="Operativo"/>
    <s v="Distribuidora"/>
    <x v="0"/>
    <x v="0"/>
    <x v="0"/>
    <x v="0"/>
    <s v="Estatal"/>
    <s v="LORETO"/>
    <s v="LORETO"/>
    <s v="MAYNAS"/>
    <s v="IQUITOS"/>
    <n v="0"/>
    <x v="0"/>
    <n v="0"/>
    <x v="0"/>
    <n v="0"/>
    <x v="0"/>
    <x v="0"/>
    <n v="0"/>
    <n v="0"/>
    <m/>
    <n v="0.16666666666666666"/>
    <n v="0.125"/>
    <n v="7.6479999999999997"/>
    <n v="0"/>
    <n v="20"/>
    <s v="BASE DE DATOS"/>
    <m/>
  </r>
  <r>
    <s v="20"/>
    <x v="5"/>
    <s v="ELOR"/>
    <s v="33010793"/>
    <s v="33010793"/>
    <x v="0"/>
    <s v="WARTSILA 1"/>
    <s v="S"/>
    <n v="6.4"/>
    <n v="6"/>
    <n v="0"/>
    <n v="0"/>
    <n v="0"/>
    <n v="0"/>
    <n v="0"/>
    <n v="0"/>
    <n v="0"/>
    <m/>
    <x v="0"/>
    <s v="ELOR33010793WARTSILA 1EL"/>
    <s v="Electro Oriente S. A."/>
    <x v="5"/>
    <x v="5"/>
    <s v="C. T. Iqt.Diesel - Wartsila"/>
    <x v="20"/>
    <x v="0"/>
    <x v="0"/>
    <x v="7"/>
    <x v="0"/>
    <s v="Instalado"/>
    <s v="Operativo"/>
    <s v="Distribuidora"/>
    <x v="0"/>
    <x v="0"/>
    <x v="0"/>
    <x v="0"/>
    <s v="Estatal"/>
    <s v="LORETO"/>
    <s v="LORETO"/>
    <s v="MAYNAS"/>
    <s v="IQUITOS"/>
    <n v="0"/>
    <x v="0"/>
    <n v="0"/>
    <x v="0"/>
    <n v="0"/>
    <x v="0"/>
    <x v="0"/>
    <n v="0"/>
    <n v="0"/>
    <m/>
    <n v="0.53333333333333333"/>
    <n v="0.5"/>
    <n v="7.6479999999999997"/>
    <n v="0"/>
    <n v="20"/>
    <s v="BASE DE DATOS"/>
    <m/>
  </r>
  <r>
    <s v="20"/>
    <x v="5"/>
    <s v="ELOR"/>
    <s v="33010793"/>
    <s v="33010793"/>
    <x v="0"/>
    <s v="WARTSILA 2"/>
    <s v="S"/>
    <n v="6.4"/>
    <n v="6"/>
    <n v="0"/>
    <n v="0"/>
    <n v="0"/>
    <n v="0"/>
    <n v="0"/>
    <n v="0"/>
    <n v="0"/>
    <m/>
    <x v="0"/>
    <s v="ELOR33010793WARTSILA 2EL"/>
    <s v="Electro Oriente S. A."/>
    <x v="5"/>
    <x v="5"/>
    <s v="C. T. Iqt.Diesel - Wartsila"/>
    <x v="20"/>
    <x v="0"/>
    <x v="0"/>
    <x v="8"/>
    <x v="0"/>
    <s v="Instalado"/>
    <s v="Operativo"/>
    <s v="Distribuidora"/>
    <x v="0"/>
    <x v="0"/>
    <x v="0"/>
    <x v="0"/>
    <s v="Estatal"/>
    <s v="LORETO"/>
    <s v="LORETO"/>
    <s v="MAYNAS"/>
    <s v="IQUITOS"/>
    <n v="0"/>
    <x v="0"/>
    <n v="0"/>
    <x v="0"/>
    <n v="0"/>
    <x v="0"/>
    <x v="0"/>
    <n v="0"/>
    <n v="0"/>
    <m/>
    <n v="0.53333333333333333"/>
    <n v="0.5"/>
    <n v="7.6479999999999997"/>
    <n v="0"/>
    <n v="20"/>
    <s v="BASE DE DATOS"/>
    <m/>
  </r>
  <r>
    <s v="20"/>
    <x v="5"/>
    <s v="ELOR"/>
    <s v="33010793"/>
    <s v="33010793"/>
    <x v="0"/>
    <s v="WARTSILA 3"/>
    <s v="S"/>
    <n v="6.4"/>
    <n v="6"/>
    <n v="0"/>
    <n v="0"/>
    <n v="0"/>
    <n v="116"/>
    <n v="0"/>
    <n v="0"/>
    <n v="0"/>
    <m/>
    <x v="0"/>
    <s v="ELOR33010793WARTSILA 3EL"/>
    <s v="Electro Oriente S. A."/>
    <x v="5"/>
    <x v="5"/>
    <s v="C. T. Iqt.Diesel - Wartsila"/>
    <x v="20"/>
    <x v="0"/>
    <x v="0"/>
    <x v="9"/>
    <x v="0"/>
    <s v="Instalado"/>
    <s v="Operativo"/>
    <s v="Distribuidora"/>
    <x v="0"/>
    <x v="0"/>
    <x v="0"/>
    <x v="0"/>
    <s v="Estatal"/>
    <s v="LORETO"/>
    <s v="LORETO"/>
    <s v="MAYNAS"/>
    <s v="IQUITOS"/>
    <n v="0"/>
    <x v="0"/>
    <n v="0"/>
    <x v="0"/>
    <n v="0"/>
    <x v="0"/>
    <x v="0"/>
    <n v="0"/>
    <n v="0"/>
    <m/>
    <n v="0.53333333333333333"/>
    <n v="0.5"/>
    <n v="7.6479999999999997"/>
    <n v="0"/>
    <n v="20"/>
    <s v="BASE DE DATOS"/>
    <m/>
  </r>
  <r>
    <s v="20"/>
    <x v="5"/>
    <s v="ELOR"/>
    <s v="33010793"/>
    <s v="33010793"/>
    <x v="0"/>
    <s v="WARTSILA 4"/>
    <s v="S"/>
    <n v="6.4"/>
    <n v="6"/>
    <n v="0"/>
    <n v="0"/>
    <n v="0"/>
    <n v="0"/>
    <n v="0"/>
    <n v="0"/>
    <n v="0"/>
    <m/>
    <x v="0"/>
    <s v="ELOR33010793WARTSILA 4EL"/>
    <s v="Electro Oriente S. A."/>
    <x v="5"/>
    <x v="5"/>
    <s v="C. T. Iqt.Diesel - Wartsila"/>
    <x v="20"/>
    <x v="0"/>
    <x v="0"/>
    <x v="10"/>
    <x v="0"/>
    <s v="Instalado"/>
    <s v="Operativo"/>
    <s v="Distribuidora"/>
    <x v="0"/>
    <x v="0"/>
    <x v="0"/>
    <x v="0"/>
    <s v="Estatal"/>
    <s v="LORETO"/>
    <s v="LORETO"/>
    <s v="MAYNAS"/>
    <s v="IQUITOS"/>
    <n v="0"/>
    <x v="0"/>
    <n v="0"/>
    <x v="0"/>
    <n v="0"/>
    <x v="0"/>
    <x v="0"/>
    <n v="0"/>
    <n v="0"/>
    <m/>
    <n v="0.53333333333333333"/>
    <n v="0.5"/>
    <n v="7.6479999999999997"/>
    <n v="0"/>
    <n v="20"/>
    <s v="BASE DE DATOS"/>
    <m/>
  </r>
  <r>
    <s v="20"/>
    <x v="5"/>
    <s v="ELOR"/>
    <s v="33010793"/>
    <s v="33010793"/>
    <x v="0"/>
    <s v="WARTSILA 5"/>
    <s v="S"/>
    <n v="8.1"/>
    <n v="7.8"/>
    <n v="0"/>
    <n v="0"/>
    <n v="0"/>
    <n v="1"/>
    <n v="0"/>
    <n v="0"/>
    <n v="0"/>
    <m/>
    <x v="0"/>
    <s v="ELOR33010793WARTSILA 5EL"/>
    <s v="Electro Oriente S. A."/>
    <x v="5"/>
    <x v="5"/>
    <s v="C. T. Iqt.Diesel - Wartsila"/>
    <x v="20"/>
    <x v="0"/>
    <x v="0"/>
    <x v="54"/>
    <x v="0"/>
    <s v="Instalado"/>
    <s v="Operativo"/>
    <s v="Distribuidora"/>
    <x v="0"/>
    <x v="0"/>
    <x v="0"/>
    <x v="0"/>
    <s v="Estatal"/>
    <s v="LORETO"/>
    <s v="LORETO"/>
    <s v="MAYNAS"/>
    <s v="IQUITOS"/>
    <n v="0"/>
    <x v="2"/>
    <n v="0"/>
    <x v="0"/>
    <n v="0"/>
    <x v="0"/>
    <x v="0"/>
    <n v="0"/>
    <n v="0"/>
    <m/>
    <n v="0.67499999999999993"/>
    <n v="0.65"/>
    <n v="7.6479999999999997"/>
    <n v="0"/>
    <n v="20"/>
    <s v="BASE DE DATOS"/>
    <m/>
  </r>
  <r>
    <s v="20"/>
    <x v="5"/>
    <s v="ELOR"/>
    <s v="33010793"/>
    <s v="33010793"/>
    <x v="0"/>
    <s v="WARTSILA 6"/>
    <s v="S"/>
    <n v="8.1"/>
    <n v="7.8"/>
    <n v="0"/>
    <n v="0"/>
    <n v="0"/>
    <n v="1"/>
    <n v="0"/>
    <n v="0"/>
    <n v="0"/>
    <m/>
    <x v="0"/>
    <s v="ELOR33010793WARTSILA 6EL"/>
    <s v="Electro Oriente S. A."/>
    <x v="5"/>
    <x v="5"/>
    <s v="C. T. Iqt.Diesel - Wartsila"/>
    <x v="20"/>
    <x v="0"/>
    <x v="0"/>
    <x v="55"/>
    <x v="0"/>
    <s v="Instalado"/>
    <s v="Operativo"/>
    <s v="Distribuidora"/>
    <x v="0"/>
    <x v="0"/>
    <x v="0"/>
    <x v="0"/>
    <s v="Estatal"/>
    <s v="LORETO"/>
    <s v="LORETO"/>
    <s v="MAYNAS"/>
    <s v="IQUITOS"/>
    <n v="0"/>
    <x v="2"/>
    <n v="0"/>
    <x v="0"/>
    <n v="0"/>
    <x v="0"/>
    <x v="0"/>
    <n v="0"/>
    <n v="0"/>
    <m/>
    <n v="0.67499999999999993"/>
    <n v="0.65"/>
    <n v="7.6479999999999997"/>
    <n v="0"/>
    <n v="20"/>
    <s v="BASE DE DATOS"/>
    <m/>
  </r>
  <r>
    <s v="20"/>
    <x v="5"/>
    <s v="ELOR"/>
    <s v="33010793"/>
    <s v="33010793"/>
    <x v="0"/>
    <s v="WARTSILA 7"/>
    <s v="S"/>
    <n v="8.1"/>
    <n v="7.8"/>
    <n v="0"/>
    <n v="0"/>
    <n v="0"/>
    <n v="39"/>
    <n v="0"/>
    <n v="0"/>
    <n v="0"/>
    <m/>
    <x v="0"/>
    <s v="ELOR33010793WARTSILA 7EL"/>
    <s v="Electro Oriente S. A."/>
    <x v="5"/>
    <x v="5"/>
    <s v="C. T. Iqt.Diesel - Wartsila"/>
    <x v="20"/>
    <x v="0"/>
    <x v="0"/>
    <x v="56"/>
    <x v="0"/>
    <s v="Instalado"/>
    <s v="Operativo"/>
    <s v="Distribuidora"/>
    <x v="0"/>
    <x v="0"/>
    <x v="0"/>
    <x v="0"/>
    <s v="Estatal"/>
    <s v="LORETO"/>
    <s v="LORETO"/>
    <s v="MAYNAS"/>
    <s v="IQUITOS"/>
    <n v="0"/>
    <x v="2"/>
    <n v="0"/>
    <x v="0"/>
    <n v="0"/>
    <x v="0"/>
    <x v="0"/>
    <n v="0"/>
    <n v="0"/>
    <m/>
    <n v="0.67499999999999993"/>
    <n v="0.65"/>
    <n v="7.6479999999999997"/>
    <n v="0"/>
    <n v="20"/>
    <s v="BASE DE DATOS"/>
    <m/>
  </r>
  <r>
    <s v="20"/>
    <x v="5"/>
    <s v="ELOR"/>
    <s v="33010793"/>
    <s v="33010793"/>
    <x v="0"/>
    <s v="CAT-16CM32"/>
    <s v="S"/>
    <n v="7.4"/>
    <n v="7"/>
    <n v="0"/>
    <n v="0"/>
    <n v="0"/>
    <n v="21"/>
    <n v="0"/>
    <n v="0"/>
    <n v="0"/>
    <m/>
    <x v="0"/>
    <s v="ELOR33010793CAT-16CM32EL"/>
    <s v="Electro Oriente S. A."/>
    <x v="5"/>
    <x v="5"/>
    <s v="C. T. Iqt.Diesel - Wartsila"/>
    <x v="20"/>
    <x v="0"/>
    <x v="0"/>
    <x v="57"/>
    <x v="0"/>
    <s v="Instalado"/>
    <s v="Operativo"/>
    <s v="Distribuidora"/>
    <x v="0"/>
    <x v="0"/>
    <x v="0"/>
    <x v="0"/>
    <s v="Estatal"/>
    <s v="LORETO"/>
    <s v="LORETO"/>
    <s v="MAYNAS"/>
    <s v="IQUITOS"/>
    <n v="0"/>
    <x v="0"/>
    <n v="0"/>
    <x v="0"/>
    <n v="0"/>
    <x v="0"/>
    <x v="0"/>
    <n v="0"/>
    <n v="0"/>
    <m/>
    <n v="0.6166666666666667"/>
    <n v="0.54166666666666663"/>
    <n v="7.6479999999999997"/>
    <n v="0"/>
    <n v="20"/>
    <s v="BASE DE DATOS"/>
    <m/>
  </r>
  <r>
    <s v="20"/>
    <x v="5"/>
    <s v="ELOR"/>
    <s v="33010793"/>
    <s v="33010793"/>
    <x v="0"/>
    <s v="CAT.1-16CM32C"/>
    <s v="N"/>
    <n v="7.5179999999999998"/>
    <n v="0"/>
    <n v="0"/>
    <n v="0"/>
    <n v="0"/>
    <n v="0"/>
    <n v="0"/>
    <n v="0"/>
    <n v="0"/>
    <m/>
    <x v="0"/>
    <s v="ELOR33010793CAT.1-16CM32CEL"/>
    <s v="Electro Oriente S. A."/>
    <x v="5"/>
    <x v="5"/>
    <s v="C. T. Iqt.Diesel - Wartsila"/>
    <x v="20"/>
    <x v="0"/>
    <x v="0"/>
    <x v="58"/>
    <x v="0"/>
    <s v="Instalado"/>
    <s v="Inoperativo"/>
    <s v="Distribuidora"/>
    <x v="0"/>
    <x v="0"/>
    <x v="0"/>
    <x v="0"/>
    <s v="Estatal"/>
    <s v="LORETO"/>
    <s v="LORETO"/>
    <s v="MAYNAS"/>
    <s v="IQUITOS"/>
    <n v="0"/>
    <x v="0"/>
    <n v="0"/>
    <x v="0"/>
    <n v="0"/>
    <x v="0"/>
    <x v="0"/>
    <n v="0"/>
    <n v="0"/>
    <m/>
    <n v="0.62649999999999995"/>
    <n v="0"/>
    <n v="7.6479999999999997"/>
    <n v="0"/>
    <n v="20"/>
    <s v="BASE DE DATOS"/>
    <m/>
  </r>
  <r>
    <s v="20"/>
    <x v="5"/>
    <s v="ELOR"/>
    <s v="33010793"/>
    <s v="33010793"/>
    <x v="0"/>
    <s v="CAT.2-16CM32C"/>
    <s v="N"/>
    <n v="7.5179999999999998"/>
    <n v="0"/>
    <n v="0"/>
    <n v="0"/>
    <n v="0"/>
    <n v="0"/>
    <n v="0"/>
    <n v="0"/>
    <n v="0"/>
    <m/>
    <x v="0"/>
    <s v="ELOR33010793CAT.2-16CM32CEL"/>
    <s v="Electro Oriente S. A."/>
    <x v="5"/>
    <x v="5"/>
    <s v="C. T. Iqt.Diesel - Wartsila"/>
    <x v="20"/>
    <x v="0"/>
    <x v="0"/>
    <x v="59"/>
    <x v="0"/>
    <s v="Instalado"/>
    <s v="Inoperativo"/>
    <s v="Distribuidora"/>
    <x v="0"/>
    <x v="0"/>
    <x v="0"/>
    <x v="0"/>
    <s v="Estatal"/>
    <s v="LORETO"/>
    <s v="LORETO"/>
    <s v="MAYNAS"/>
    <s v="IQUITOS"/>
    <n v="0"/>
    <x v="0"/>
    <n v="0"/>
    <x v="0"/>
    <n v="0"/>
    <x v="0"/>
    <x v="0"/>
    <n v="0"/>
    <n v="0"/>
    <m/>
    <n v="0.62649999999999995"/>
    <n v="0"/>
    <n v="7.6479999999999997"/>
    <n v="0"/>
    <n v="20"/>
    <s v="BASE DE DATOS"/>
    <m/>
  </r>
  <r>
    <s v="20"/>
    <x v="5"/>
    <s v="ELOR"/>
    <s v="43095199"/>
    <s v="43095199"/>
    <x v="0"/>
    <s v="CKD 6S150PV"/>
    <s v="N"/>
    <n v="0.2"/>
    <n v="0"/>
    <n v="0"/>
    <n v="0"/>
    <n v="0"/>
    <n v="0"/>
    <n v="0"/>
    <n v="0"/>
    <n v="0"/>
    <m/>
    <x v="1"/>
    <s v="ELOR43095199CKD 6S150PVEL"/>
    <s v="Electro Oriente S. A."/>
    <x v="5"/>
    <x v="5"/>
    <s v="C. T. Pevas"/>
    <x v="21"/>
    <x v="0"/>
    <x v="0"/>
    <x v="60"/>
    <x v="0"/>
    <s v="Instalado"/>
    <s v="Inoperativo"/>
    <s v="Distribuidora"/>
    <x v="0"/>
    <x v="0"/>
    <x v="0"/>
    <x v="0"/>
    <s v="Estatal"/>
    <s v="LORETO"/>
    <s v="LORETO"/>
    <s v="MRCAL. R. CASTILLA"/>
    <s v="PEVAS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5"/>
    <s v="ELOR"/>
    <s v="43095199"/>
    <s v="43095199"/>
    <x v="0"/>
    <s v="Volvo TD-70G N§1"/>
    <s v="N"/>
    <n v="0.1"/>
    <n v="0"/>
    <n v="0"/>
    <n v="0"/>
    <n v="0"/>
    <n v="0"/>
    <n v="0"/>
    <n v="0"/>
    <n v="0"/>
    <m/>
    <x v="1"/>
    <s v="ELOR43095199Volvo TD-70G N§1EL"/>
    <s v="Electro Oriente S. A."/>
    <x v="5"/>
    <x v="5"/>
    <s v="C. T. Pevas"/>
    <x v="21"/>
    <x v="0"/>
    <x v="0"/>
    <x v="61"/>
    <x v="0"/>
    <s v="Instalado"/>
    <n v="0"/>
    <s v="Distribuidora"/>
    <x v="0"/>
    <x v="0"/>
    <x v="0"/>
    <x v="0"/>
    <s v="Estatal"/>
    <s v="LORETO"/>
    <s v="LORETO"/>
    <s v="MRCAL. R. CASTILLA"/>
    <s v="PEVAS"/>
    <n v="0"/>
    <x v="0"/>
    <n v="0"/>
    <x v="0"/>
    <n v="0"/>
    <x v="0"/>
    <x v="0"/>
    <n v="0"/>
    <n v="0"/>
    <m/>
    <s v="-"/>
    <s v="-"/>
    <e v="#N/A"/>
    <n v="0"/>
    <n v="20"/>
    <s v="BASE DE DATOS"/>
    <m/>
  </r>
  <r>
    <s v="20"/>
    <x v="5"/>
    <s v="ELOR"/>
    <s v="43095999"/>
    <s v="43095999"/>
    <x v="0"/>
    <s v="CKD DAT-120"/>
    <s v="N"/>
    <n v="0.1"/>
    <n v="0"/>
    <n v="0"/>
    <n v="0"/>
    <n v="0"/>
    <n v="0"/>
    <n v="0"/>
    <n v="0"/>
    <n v="0"/>
    <m/>
    <x v="1"/>
    <s v="ELOR43095999CKD DAT-120EL"/>
    <s v="Electro Oriente S. A."/>
    <x v="5"/>
    <x v="5"/>
    <s v="C. T. Jenaro Herrera"/>
    <x v="22"/>
    <x v="0"/>
    <x v="0"/>
    <x v="62"/>
    <x v="0"/>
    <s v="Instalado"/>
    <s v="Inoperativo"/>
    <s v="Distribuidora"/>
    <x v="0"/>
    <x v="0"/>
    <x v="0"/>
    <x v="0"/>
    <s v="Estatal"/>
    <s v="LORETO"/>
    <s v="LORETO"/>
    <s v="REQUENA"/>
    <s v="SAPUEN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5"/>
    <s v="ELOR"/>
    <s v="43095999"/>
    <s v="43095999"/>
    <x v="0"/>
    <s v="Cat. D-3306"/>
    <s v="N"/>
    <n v="0.13500000000000001"/>
    <n v="0"/>
    <n v="0"/>
    <n v="0"/>
    <n v="0"/>
    <n v="0"/>
    <n v="0"/>
    <n v="0"/>
    <n v="0"/>
    <m/>
    <x v="1"/>
    <s v="ELOR43095999Cat. D-3306EL"/>
    <s v="Electro Oriente S. A."/>
    <x v="5"/>
    <x v="5"/>
    <s v="C. T. Jenaro Herrera"/>
    <x v="22"/>
    <x v="0"/>
    <x v="0"/>
    <x v="63"/>
    <x v="0"/>
    <s v="Instalado"/>
    <s v="Inoperativo"/>
    <s v="Distribuidora"/>
    <x v="0"/>
    <x v="0"/>
    <x v="0"/>
    <x v="0"/>
    <s v="Estatal"/>
    <s v="LORETO"/>
    <s v="LORETO"/>
    <s v="REQUENA"/>
    <s v="SAPUEN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5"/>
    <s v="ELOR"/>
    <s v="43094799"/>
    <s v="43094799"/>
    <x v="0"/>
    <s v="CKD"/>
    <s v="N"/>
    <n v="0.1"/>
    <n v="0"/>
    <n v="0"/>
    <n v="0"/>
    <n v="0"/>
    <n v="0"/>
    <n v="0"/>
    <n v="0"/>
    <n v="0"/>
    <m/>
    <x v="1"/>
    <s v="ELOR43094799CKDEL"/>
    <s v="Electro Oriente S. A."/>
    <x v="5"/>
    <x v="5"/>
    <s v="C. T. Santa Clotilde"/>
    <x v="23"/>
    <x v="0"/>
    <x v="0"/>
    <x v="30"/>
    <x v="0"/>
    <s v="Instalado"/>
    <s v="Inoperativo"/>
    <s v="Distribuidora"/>
    <x v="0"/>
    <x v="0"/>
    <x v="0"/>
    <x v="0"/>
    <s v="Estatal"/>
    <s v="LORETO"/>
    <s v="LORETO"/>
    <s v="MAYNAS"/>
    <s v="NAPO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5"/>
    <s v="ELOR"/>
    <s v="43094799"/>
    <s v="43094799"/>
    <x v="0"/>
    <s v="Cat."/>
    <s v="N"/>
    <n v="0.22500000000000001"/>
    <n v="0"/>
    <n v="0"/>
    <n v="0"/>
    <n v="0"/>
    <n v="0"/>
    <n v="0"/>
    <n v="0"/>
    <n v="0"/>
    <m/>
    <x v="1"/>
    <s v="ELOR43094799Cat.EL"/>
    <s v="Electro Oriente S. A."/>
    <x v="5"/>
    <x v="5"/>
    <s v="C. T. Santa Clotilde"/>
    <x v="23"/>
    <x v="0"/>
    <x v="0"/>
    <x v="64"/>
    <x v="0"/>
    <s v="Instalado"/>
    <s v="Inoperativo"/>
    <s v="Distribuidora"/>
    <x v="0"/>
    <x v="0"/>
    <x v="0"/>
    <x v="0"/>
    <s v="Estatal"/>
    <s v="LORETO"/>
    <s v="LORETO"/>
    <s v="MAYNAS"/>
    <s v="NAPO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5"/>
    <s v="ELOR"/>
    <s v="43095399"/>
    <s v="43095399"/>
    <x v="0"/>
    <s v="CKD"/>
    <s v="N"/>
    <n v="0.1"/>
    <n v="0"/>
    <n v="0"/>
    <n v="0"/>
    <n v="0"/>
    <n v="0"/>
    <n v="0"/>
    <n v="0"/>
    <n v="0"/>
    <m/>
    <x v="1"/>
    <s v="ELOR43095399CKDEL"/>
    <s v="Electro Oriente S. A."/>
    <x v="5"/>
    <x v="5"/>
    <s v="C. T. San Pablo"/>
    <x v="24"/>
    <x v="0"/>
    <x v="0"/>
    <x v="30"/>
    <x v="0"/>
    <s v="Instalado"/>
    <s v="Inoperativo"/>
    <s v="Distribuidora"/>
    <x v="0"/>
    <x v="0"/>
    <x v="0"/>
    <x v="0"/>
    <s v="Estatal"/>
    <s v="LORETO"/>
    <s v="LORETO"/>
    <s v="MRCAL. R. CASTILLA"/>
    <s v="RAMON CASTILL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5"/>
    <s v="ELOR"/>
    <s v="43095399"/>
    <s v="43095399"/>
    <x v="0"/>
    <s v="Cat."/>
    <s v="N"/>
    <n v="0.09"/>
    <n v="0"/>
    <n v="0"/>
    <n v="0"/>
    <n v="0"/>
    <n v="0"/>
    <n v="0"/>
    <n v="0"/>
    <n v="0"/>
    <m/>
    <x v="1"/>
    <s v="ELOR43095399Cat.EL"/>
    <s v="Electro Oriente S. A."/>
    <x v="5"/>
    <x v="5"/>
    <s v="C. T. San Pablo"/>
    <x v="24"/>
    <x v="0"/>
    <x v="0"/>
    <x v="64"/>
    <x v="0"/>
    <s v="Instalado"/>
    <s v="Inoperativo"/>
    <s v="Distribuidora"/>
    <x v="0"/>
    <x v="0"/>
    <x v="0"/>
    <x v="0"/>
    <s v="Estatal"/>
    <s v="LORETO"/>
    <s v="LORETO"/>
    <s v="MRCAL. R. CASTILLA"/>
    <s v="RAMON CASTILL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5"/>
    <s v="ELOR"/>
    <s v="43095599"/>
    <s v="43095599"/>
    <x v="0"/>
    <s v="CKD"/>
    <s v="N"/>
    <n v="0.1"/>
    <n v="0"/>
    <n v="0"/>
    <n v="0"/>
    <n v="0"/>
    <n v="0"/>
    <n v="0"/>
    <n v="0"/>
    <n v="0"/>
    <m/>
    <x v="1"/>
    <s v="ELOR43095599CKDEL"/>
    <s v="Electro Oriente S. A."/>
    <x v="5"/>
    <x v="5"/>
    <s v="C. T. Tamanco Viejo"/>
    <x v="25"/>
    <x v="0"/>
    <x v="0"/>
    <x v="30"/>
    <x v="0"/>
    <s v="Instalado"/>
    <s v="Inoperativo"/>
    <s v="Distribuidora"/>
    <x v="0"/>
    <x v="0"/>
    <x v="0"/>
    <x v="0"/>
    <s v="Estatal"/>
    <s v="LORETO"/>
    <s v="LORETO"/>
    <s v="REQUENA"/>
    <s v="EMILIO SAN MARTIN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5"/>
    <s v="ELOR"/>
    <s v="43095599"/>
    <s v="43095599"/>
    <x v="0"/>
    <s v="Perkins"/>
    <s v="N"/>
    <n v="7.4999999999999997E-2"/>
    <n v="0"/>
    <n v="0"/>
    <n v="0"/>
    <n v="0"/>
    <n v="0"/>
    <n v="0"/>
    <n v="0"/>
    <n v="0"/>
    <m/>
    <x v="1"/>
    <s v="ELOR43095599PerkinsEL"/>
    <s v="Electro Oriente S. A."/>
    <x v="5"/>
    <x v="5"/>
    <s v="C. T. Tamanco Viejo"/>
    <x v="25"/>
    <x v="0"/>
    <x v="0"/>
    <x v="12"/>
    <x v="0"/>
    <s v="Instalado"/>
    <s v="Inoperativo"/>
    <s v="Distribuidora"/>
    <x v="0"/>
    <x v="0"/>
    <x v="0"/>
    <x v="0"/>
    <s v="Estatal"/>
    <s v="LORETO"/>
    <s v="LORETO"/>
    <s v="REQUENA"/>
    <s v="EMILIO SAN MARTIN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5"/>
    <s v="ELOR"/>
    <s v="43095699"/>
    <s v="43095699"/>
    <x v="0"/>
    <s v="CKD"/>
    <s v="N"/>
    <n v="0.1"/>
    <n v="0"/>
    <n v="0"/>
    <n v="0"/>
    <n v="0"/>
    <n v="0"/>
    <n v="0"/>
    <n v="0"/>
    <n v="0"/>
    <m/>
    <x v="1"/>
    <s v="ELOR43095699CKDEL"/>
    <s v="Electro Oriente S. A."/>
    <x v="5"/>
    <x v="5"/>
    <s v="C. T. San Roque de Maquia"/>
    <x v="26"/>
    <x v="0"/>
    <x v="0"/>
    <x v="30"/>
    <x v="0"/>
    <s v="Instalado"/>
    <s v="Inoperativo"/>
    <s v="Distribuidora"/>
    <x v="0"/>
    <x v="0"/>
    <x v="0"/>
    <x v="0"/>
    <s v="Estatal"/>
    <s v="LORETO"/>
    <s v="LORETO"/>
    <s v="REQUENA"/>
    <s v="MAQUI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5"/>
    <s v="ELOR"/>
    <s v="43095699"/>
    <s v="43095699"/>
    <x v="0"/>
    <s v="Perkins"/>
    <s v="N"/>
    <n v="0.09"/>
    <n v="0"/>
    <n v="0"/>
    <n v="0"/>
    <n v="0"/>
    <n v="0"/>
    <n v="0"/>
    <n v="0"/>
    <n v="0"/>
    <m/>
    <x v="1"/>
    <s v="ELOR43095699PerkinsEL"/>
    <s v="Electro Oriente S. A."/>
    <x v="5"/>
    <x v="5"/>
    <s v="C. T. San Roque de Maquia"/>
    <x v="26"/>
    <x v="0"/>
    <x v="0"/>
    <x v="12"/>
    <x v="0"/>
    <s v="Instalado"/>
    <s v="Inoperativo"/>
    <s v="Distribuidora"/>
    <x v="0"/>
    <x v="0"/>
    <x v="0"/>
    <x v="0"/>
    <s v="Estatal"/>
    <s v="LORETO"/>
    <s v="LORETO"/>
    <s v="REQUENA"/>
    <s v="MAQUI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5"/>
    <s v="ELOR"/>
    <s v="43094999"/>
    <s v="43094999"/>
    <x v="0"/>
    <s v="CKD MODASA"/>
    <s v="N"/>
    <n v="3.5000000000000003E-2"/>
    <n v="0"/>
    <n v="0"/>
    <n v="0"/>
    <n v="0"/>
    <n v="0"/>
    <n v="0"/>
    <n v="0"/>
    <n v="0"/>
    <m/>
    <x v="1"/>
    <s v="ELOR43094999CKD MODASAEL"/>
    <s v="Electro Oriente S. A."/>
    <x v="5"/>
    <x v="5"/>
    <s v="C. T. Cabo Pantoja"/>
    <x v="27"/>
    <x v="0"/>
    <x v="0"/>
    <x v="65"/>
    <x v="0"/>
    <s v="Instalado"/>
    <s v="Inoperativo"/>
    <s v="Distribuidora"/>
    <x v="0"/>
    <x v="0"/>
    <x v="0"/>
    <x v="0"/>
    <s v="Estatal"/>
    <s v="LORETO"/>
    <s v="LORETO"/>
    <s v="MAYNAS"/>
    <s v="TORRES CAUSANO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5"/>
    <s v="ELOR"/>
    <s v="43095799"/>
    <s v="43095799"/>
    <x v="0"/>
    <s v="CKD"/>
    <s v="N"/>
    <n v="0.1"/>
    <n v="0"/>
    <n v="0"/>
    <n v="0"/>
    <n v="0"/>
    <n v="0"/>
    <n v="0"/>
    <n v="0"/>
    <n v="0"/>
    <m/>
    <x v="1"/>
    <s v="ELOR43095799CKDEL"/>
    <s v="Electro Oriente S. A."/>
    <x v="5"/>
    <x v="5"/>
    <s v="C. T. Bagazan"/>
    <x v="28"/>
    <x v="0"/>
    <x v="0"/>
    <x v="30"/>
    <x v="0"/>
    <s v="Instalado"/>
    <s v="Inoperativo"/>
    <s v="Distribuidora"/>
    <x v="0"/>
    <x v="0"/>
    <x v="0"/>
    <x v="0"/>
    <s v="Estatal"/>
    <s v="LORETO"/>
    <s v="LORETO"/>
    <s v="REQUENA"/>
    <s v="SAPUEN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5"/>
    <s v="ELOR"/>
    <s v="43095799"/>
    <s v="43095799"/>
    <x v="0"/>
    <s v="Perkins"/>
    <s v="N"/>
    <n v="7.4999999999999997E-2"/>
    <n v="0"/>
    <n v="0"/>
    <n v="0"/>
    <n v="0"/>
    <n v="0"/>
    <n v="0"/>
    <n v="0"/>
    <n v="0"/>
    <m/>
    <x v="1"/>
    <s v="ELOR43095799PerkinsEL"/>
    <s v="Electro Oriente S. A."/>
    <x v="5"/>
    <x v="5"/>
    <s v="C. T. Bagazan"/>
    <x v="28"/>
    <x v="0"/>
    <x v="0"/>
    <x v="12"/>
    <x v="0"/>
    <s v="Instalado"/>
    <s v="Inoperativo"/>
    <s v="Distribuidora"/>
    <x v="0"/>
    <x v="0"/>
    <x v="0"/>
    <x v="0"/>
    <s v="Estatal"/>
    <s v="LORETO"/>
    <s v="LORETO"/>
    <s v="REQUENA"/>
    <s v="SAPUEN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5"/>
    <s v="ELOR"/>
    <s v="43095899"/>
    <s v="43095899"/>
    <x v="0"/>
    <s v="MODASA"/>
    <s v="N"/>
    <n v="3.5000000000000003E-2"/>
    <n v="0"/>
    <n v="0"/>
    <n v="0"/>
    <n v="0"/>
    <n v="0"/>
    <n v="0"/>
    <n v="0"/>
    <n v="0"/>
    <m/>
    <x v="1"/>
    <s v="ELOR43095899MODASAEL"/>
    <s v="Electro Oriente S. A."/>
    <x v="5"/>
    <x v="5"/>
    <s v="C. T. Sapuena"/>
    <x v="29"/>
    <x v="0"/>
    <x v="0"/>
    <x v="66"/>
    <x v="0"/>
    <s v="Instalado"/>
    <s v="Inoperativo"/>
    <s v="Distribuidora"/>
    <x v="0"/>
    <x v="0"/>
    <x v="0"/>
    <x v="0"/>
    <s v="Estatal"/>
    <s v="LORETO"/>
    <s v="LORETO"/>
    <s v="REQUENA"/>
    <s v="SAPUEN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5"/>
    <s v="ELOR"/>
    <s v="43094899"/>
    <s v="43094899"/>
    <x v="0"/>
    <s v="MODASA"/>
    <s v="N"/>
    <n v="3.5000000000000003E-2"/>
    <n v="0"/>
    <n v="0"/>
    <n v="0"/>
    <n v="0"/>
    <n v="0"/>
    <n v="0"/>
    <n v="0"/>
    <n v="0"/>
    <m/>
    <x v="1"/>
    <s v="ELOR43094899MODASAEL"/>
    <s v="Electro Oriente S. A."/>
    <x v="5"/>
    <x v="5"/>
    <s v="C. T. El Alamo"/>
    <x v="30"/>
    <x v="0"/>
    <x v="0"/>
    <x v="66"/>
    <x v="0"/>
    <s v="Instalado"/>
    <s v="Inoperativo"/>
    <s v="Distribuidora"/>
    <x v="0"/>
    <x v="0"/>
    <x v="0"/>
    <x v="0"/>
    <s v="Estatal"/>
    <s v="LORETO"/>
    <s v="LORETO"/>
    <s v="MAYNAS"/>
    <s v="PUTUMAYU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5"/>
    <s v="ELOR"/>
    <s v="43096199"/>
    <s v="43096199"/>
    <x v="0"/>
    <s v="CKD DAT 120"/>
    <s v="N"/>
    <n v="0.1"/>
    <n v="0"/>
    <n v="0"/>
    <n v="0"/>
    <n v="0"/>
    <n v="0"/>
    <n v="0"/>
    <n v="0"/>
    <n v="0"/>
    <m/>
    <x v="1"/>
    <s v="ELOR43096199CKD DAT 120EL"/>
    <s v="Electro Oriente S. A."/>
    <x v="5"/>
    <x v="5"/>
    <s v="C. T. Inahuaya"/>
    <x v="31"/>
    <x v="0"/>
    <x v="0"/>
    <x v="67"/>
    <x v="0"/>
    <s v="Instalado"/>
    <s v="Inoperativo"/>
    <s v="Distribuidora"/>
    <x v="0"/>
    <x v="0"/>
    <x v="0"/>
    <x v="0"/>
    <s v="Estatal"/>
    <s v="LORETO"/>
    <s v="LORETO"/>
    <s v="UCAYALI"/>
    <s v="INAHUAY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5"/>
    <s v="ELOR"/>
    <s v="43096299"/>
    <s v="43096299"/>
    <x v="0"/>
    <s v="CKD"/>
    <s v="N"/>
    <n v="0.1"/>
    <n v="0"/>
    <n v="0"/>
    <n v="0"/>
    <n v="0"/>
    <n v="0"/>
    <n v="0"/>
    <n v="0"/>
    <n v="0"/>
    <m/>
    <x v="1"/>
    <s v="ELOR43096299CKDEL"/>
    <s v="Electro Oriente S. A."/>
    <x v="5"/>
    <x v="5"/>
    <s v="C. T. Pampa Hermosa"/>
    <x v="32"/>
    <x v="0"/>
    <x v="0"/>
    <x v="30"/>
    <x v="0"/>
    <s v="Instalado"/>
    <s v="Inoperativo"/>
    <s v="Distribuidora"/>
    <x v="0"/>
    <x v="0"/>
    <x v="0"/>
    <x v="0"/>
    <s v="Estatal"/>
    <s v="LORETO"/>
    <s v="LORETO"/>
    <s v="UCAYALI"/>
    <s v="PAMPA HERMOS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5"/>
    <s v="ELOR"/>
    <s v="43096399"/>
    <s v="43096399"/>
    <x v="0"/>
    <s v="CKD"/>
    <s v="N"/>
    <n v="0.1"/>
    <n v="0"/>
    <n v="0"/>
    <n v="0"/>
    <n v="0"/>
    <n v="0"/>
    <n v="0"/>
    <n v="0"/>
    <n v="0"/>
    <m/>
    <x v="1"/>
    <s v="ELOR43096399CKDEL"/>
    <s v="Electro Oriente S. A."/>
    <x v="5"/>
    <x v="5"/>
    <s v="C. T. Tierra Blanca"/>
    <x v="33"/>
    <x v="0"/>
    <x v="0"/>
    <x v="30"/>
    <x v="0"/>
    <s v="Instalado"/>
    <s v="Inoperativo"/>
    <s v="Distribuidora"/>
    <x v="0"/>
    <x v="0"/>
    <x v="0"/>
    <x v="0"/>
    <s v="Estatal"/>
    <s v="LORETO"/>
    <s v="LORETO"/>
    <s v="UCAYALI"/>
    <s v="SARAYACU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5"/>
    <s v="ELOR"/>
    <s v="43095099"/>
    <s v="43095099"/>
    <x v="0"/>
    <s v="Perkins M. 4-326-I"/>
    <s v="N"/>
    <n v="3.5000000000000003E-2"/>
    <n v="0"/>
    <n v="0"/>
    <n v="0"/>
    <n v="0"/>
    <n v="0"/>
    <n v="0"/>
    <n v="0"/>
    <n v="0"/>
    <m/>
    <x v="1"/>
    <s v="ELOR43095099Perkins M. 4-326-IEL"/>
    <s v="Electro Oriente S. A."/>
    <x v="5"/>
    <x v="5"/>
    <s v="C. T. El Porvenir"/>
    <x v="34"/>
    <x v="0"/>
    <x v="0"/>
    <x v="68"/>
    <x v="0"/>
    <s v="Instalado"/>
    <s v="Inoperativo"/>
    <s v="Distribuidora"/>
    <x v="0"/>
    <x v="0"/>
    <x v="0"/>
    <x v="0"/>
    <s v="Estatal"/>
    <s v="LORETO"/>
    <s v="LORETO"/>
    <s v="MAYNAS"/>
    <s v="FERNANDO LORES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5"/>
    <s v="ELOR"/>
    <s v="43095499"/>
    <s v="43095499"/>
    <x v="0"/>
    <s v="Volvo TD 100"/>
    <s v="N"/>
    <n v="0.15"/>
    <n v="0"/>
    <n v="0"/>
    <n v="0"/>
    <n v="0"/>
    <n v="0"/>
    <n v="0"/>
    <n v="0"/>
    <n v="0"/>
    <m/>
    <x v="1"/>
    <s v="ELOR43095499Volvo TD 100EL"/>
    <s v="Electro Oriente S. A."/>
    <x v="5"/>
    <x v="5"/>
    <s v="C. T. Flor de Punga"/>
    <x v="35"/>
    <x v="0"/>
    <x v="0"/>
    <x v="34"/>
    <x v="0"/>
    <s v="Instalado"/>
    <s v="Inoperativo"/>
    <s v="Distribuidora"/>
    <x v="0"/>
    <x v="0"/>
    <x v="0"/>
    <x v="0"/>
    <s v="Estatal"/>
    <s v="LORETO"/>
    <s v="LORETO"/>
    <s v="REQUENA"/>
    <s v="CAPELLO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5"/>
    <s v="ELOR"/>
    <s v="43096099"/>
    <s v="43096099"/>
    <x v="0"/>
    <s v="Volvo TD 100"/>
    <s v="N"/>
    <n v="0.15"/>
    <n v="0"/>
    <n v="0"/>
    <n v="0"/>
    <n v="0"/>
    <n v="0"/>
    <n v="0"/>
    <n v="0"/>
    <n v="0"/>
    <m/>
    <x v="1"/>
    <s v="ELOR43096099Volvo TD 100EL"/>
    <s v="Electro Oriente S. A."/>
    <x v="5"/>
    <x v="5"/>
    <s v="C. T. Colonia Angamos"/>
    <x v="36"/>
    <x v="0"/>
    <x v="0"/>
    <x v="34"/>
    <x v="0"/>
    <s v="Instalado"/>
    <s v="Inoperativo"/>
    <s v="Distribuidora"/>
    <x v="0"/>
    <x v="0"/>
    <x v="0"/>
    <x v="0"/>
    <s v="Estatal"/>
    <s v="LORETO"/>
    <s v="LORETO"/>
    <s v="REQUENA"/>
    <s v="YAQUERAN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5"/>
    <s v="ELOR"/>
    <s v="00000000"/>
    <s v="00000000"/>
    <x v="0"/>
    <s v="Cat. 3512 Dito"/>
    <s v="S"/>
    <n v="0.5"/>
    <n v="0.4"/>
    <n v="32.24"/>
    <n v="104.96"/>
    <n v="137.19999999999999"/>
    <n v="24"/>
    <n v="545"/>
    <n v="0"/>
    <n v="225"/>
    <m/>
    <x v="0"/>
    <s v="ELOR00000000Cat. 3512 DitoEL"/>
    <s v="Electro Oriente S. A."/>
    <x v="5"/>
    <x v="5"/>
    <s v="C. T. Caballococha"/>
    <x v="37"/>
    <x v="0"/>
    <x v="0"/>
    <x v="69"/>
    <x v="0"/>
    <s v="Instalado"/>
    <s v="Operativo"/>
    <s v="Distribuidora"/>
    <x v="0"/>
    <x v="0"/>
    <x v="0"/>
    <x v="0"/>
    <s v="Estatal"/>
    <s v="LORETO"/>
    <s v="LORETO"/>
    <s v="RAMÓN CASTILLA"/>
    <s v="RAMÓN CASTILLA"/>
    <n v="0"/>
    <x v="0"/>
    <n v="0"/>
    <x v="0"/>
    <n v="0"/>
    <x v="0"/>
    <x v="0"/>
    <n v="137.19999999999999"/>
    <n v="0.13719999999999999"/>
    <m/>
    <n v="4.1666666666666664E-2"/>
    <n v="3.3333333333333333E-2"/>
    <n v="7.6479999999999997"/>
    <n v="0"/>
    <n v="20"/>
    <s v="BASE DE DATOS"/>
    <m/>
  </r>
  <r>
    <s v="20"/>
    <x v="5"/>
    <s v="ELOR"/>
    <s v="00000000"/>
    <s v="00000000"/>
    <x v="0"/>
    <s v="Cat 2. 3512 Dita"/>
    <s v="N"/>
    <n v="0.5"/>
    <n v="0"/>
    <n v="0"/>
    <n v="0"/>
    <n v="0"/>
    <n v="0"/>
    <n v="0"/>
    <n v="0"/>
    <n v="0"/>
    <m/>
    <x v="0"/>
    <s v="ELOR00000000Cat 2. 3512 DitaEL"/>
    <s v="Electro Oriente S. A."/>
    <x v="5"/>
    <x v="5"/>
    <s v="C. T. Caballococha"/>
    <x v="37"/>
    <x v="0"/>
    <x v="0"/>
    <x v="70"/>
    <x v="0"/>
    <s v="Instalado"/>
    <s v="Operativo"/>
    <s v="Distribuidora"/>
    <x v="0"/>
    <x v="0"/>
    <x v="0"/>
    <x v="0"/>
    <s v="Estatal"/>
    <s v="LORETO"/>
    <s v="LORETO"/>
    <s v="RAMÓN CASTILLA"/>
    <s v="RAMÓN CASTILLA"/>
    <n v="0"/>
    <x v="0"/>
    <n v="0"/>
    <x v="0"/>
    <n v="0"/>
    <x v="0"/>
    <x v="0"/>
    <n v="0"/>
    <n v="0"/>
    <m/>
    <n v="4.1666666666666664E-2"/>
    <n v="3.1666666666666669E-2"/>
    <n v="7.6479999999999997"/>
    <n v="0"/>
    <n v="20"/>
    <s v="BASE DE DATOS"/>
    <m/>
  </r>
  <r>
    <s v="20"/>
    <x v="5"/>
    <s v="ELOR"/>
    <s v="00000000"/>
    <s v="00000000"/>
    <x v="0"/>
    <s v="CUMMINS 3"/>
    <s v="N"/>
    <n v="0.6"/>
    <n v="0"/>
    <n v="0"/>
    <n v="0"/>
    <n v="0"/>
    <n v="0"/>
    <n v="0"/>
    <n v="0"/>
    <n v="0"/>
    <m/>
    <x v="0"/>
    <s v="ELOR00000000CUMMINS 3EL"/>
    <s v="Electro Oriente S. A."/>
    <x v="5"/>
    <x v="5"/>
    <s v="C. T. Caballococha"/>
    <x v="37"/>
    <x v="0"/>
    <x v="0"/>
    <x v="71"/>
    <x v="0"/>
    <s v="Instalado"/>
    <s v="Operativo"/>
    <s v="Distribuidora"/>
    <x v="0"/>
    <x v="0"/>
    <x v="0"/>
    <x v="0"/>
    <s v="Estatal"/>
    <s v="LORETO"/>
    <s v="LORETO"/>
    <s v="RAMÓN CASTILLA"/>
    <s v="RAMÓN CASTILLA"/>
    <n v="0"/>
    <x v="0"/>
    <n v="0"/>
    <x v="0"/>
    <n v="0"/>
    <x v="0"/>
    <x v="0"/>
    <n v="0"/>
    <n v="0"/>
    <m/>
    <n v="4.9999999999999996E-2"/>
    <n v="0.04"/>
    <n v="7.6479999999999997"/>
    <n v="0"/>
    <n v="20"/>
    <s v="BASE DE DATOS"/>
    <m/>
  </r>
  <r>
    <s v="20"/>
    <x v="5"/>
    <s v="ELOR"/>
    <s v="00000000"/>
    <s v="00000000"/>
    <x v="0"/>
    <s v="Cat.4-3412-16878"/>
    <s v="N"/>
    <n v="0.73399999999999999"/>
    <n v="0"/>
    <n v="0"/>
    <n v="0"/>
    <n v="0"/>
    <n v="0"/>
    <n v="0"/>
    <n v="0"/>
    <n v="0"/>
    <m/>
    <x v="0"/>
    <s v="ELOR00000000Cat.4-3412-16878EL"/>
    <s v="Electro Oriente S. A."/>
    <x v="5"/>
    <x v="5"/>
    <s v="C. T. Caballococha"/>
    <x v="37"/>
    <x v="0"/>
    <x v="0"/>
    <x v="72"/>
    <x v="0"/>
    <s v="Instalado"/>
    <s v="Operativo"/>
    <s v="Distribuidora"/>
    <x v="0"/>
    <x v="0"/>
    <x v="0"/>
    <x v="0"/>
    <s v="Estatal"/>
    <s v="LORETO"/>
    <s v="LORETO"/>
    <s v="RAMÓN CASTILLA"/>
    <s v="RAMÓN CASTILLA"/>
    <n v="0"/>
    <x v="0"/>
    <n v="0"/>
    <x v="0"/>
    <n v="0"/>
    <x v="0"/>
    <x v="0"/>
    <n v="0"/>
    <n v="0"/>
    <m/>
    <n v="6.1166666666666668E-2"/>
    <n v="4.1666666666666664E-2"/>
    <n v="7.6479999999999997"/>
    <n v="0"/>
    <n v="20"/>
    <s v="BASE DE DATOS"/>
    <m/>
  </r>
  <r>
    <s v="20"/>
    <x v="5"/>
    <s v="ELOR"/>
    <s v="00000000"/>
    <s v="00000000"/>
    <x v="0"/>
    <s v="MTU 1000"/>
    <s v="S"/>
    <n v="1"/>
    <n v="0.85"/>
    <n v="55.271000000000001"/>
    <n v="210.02799999999999"/>
    <n v="265.29899999999998"/>
    <n v="15"/>
    <n v="702"/>
    <n v="0"/>
    <n v="70"/>
    <m/>
    <x v="0"/>
    <s v="ELOR00000000MTU 1000EL"/>
    <s v="Electro Oriente S. A."/>
    <x v="5"/>
    <x v="5"/>
    <s v="C. T. Caballococha"/>
    <x v="37"/>
    <x v="0"/>
    <x v="0"/>
    <x v="73"/>
    <x v="0"/>
    <s v="Instalado"/>
    <s v="Operativo"/>
    <s v="Distribuidora"/>
    <x v="0"/>
    <x v="0"/>
    <x v="0"/>
    <x v="0"/>
    <s v="Estatal"/>
    <s v="LORETO"/>
    <s v="LORETO"/>
    <s v="RAMÓN CASTILLA"/>
    <s v="RAMÓN CASTILLA"/>
    <n v="0"/>
    <x v="0"/>
    <n v="0"/>
    <x v="0"/>
    <n v="0"/>
    <x v="0"/>
    <x v="0"/>
    <n v="265.29899999999998"/>
    <n v="0.26529899999999995"/>
    <m/>
    <n v="8.3333333333333329E-2"/>
    <n v="7.0833333333333331E-2"/>
    <n v="7.6479999999999997"/>
    <n v="0"/>
    <n v="20"/>
    <s v="BASE DE DATOS"/>
    <m/>
  </r>
  <r>
    <s v="20"/>
    <x v="5"/>
    <s v="ELOR"/>
    <s v="53026715"/>
    <s v="53026715"/>
    <x v="0"/>
    <s v="Cat.5-C15 7925"/>
    <s v="S"/>
    <n v="0.43"/>
    <n v="0.3"/>
    <n v="11.705"/>
    <n v="44.045000000000002"/>
    <n v="55.75"/>
    <n v="7"/>
    <n v="711"/>
    <n v="0"/>
    <n v="38"/>
    <m/>
    <x v="0"/>
    <s v="ELOR53026715Cat.5-C15 7925EL"/>
    <s v="Electro Oriente S. A."/>
    <x v="5"/>
    <x v="5"/>
    <s v="C.T. Isla Santa Rosa"/>
    <x v="38"/>
    <x v="0"/>
    <x v="0"/>
    <x v="74"/>
    <x v="0"/>
    <s v="Instalado"/>
    <s v="Operativo"/>
    <s v="Distribuidora"/>
    <x v="0"/>
    <x v="0"/>
    <x v="0"/>
    <x v="0"/>
    <s v="Estatal"/>
    <s v="LORETO"/>
    <s v="LORETO"/>
    <s v="MARISCAL RAMÓN CASTILLA"/>
    <s v="YAVARI"/>
    <n v="0"/>
    <x v="0"/>
    <n v="0"/>
    <x v="0"/>
    <n v="0"/>
    <x v="0"/>
    <x v="0"/>
    <n v="55.75"/>
    <n v="5.5750000000000001E-2"/>
    <m/>
    <n v="3.5833333333333335E-2"/>
    <n v="2.4999999999999998E-2"/>
    <n v="7.6479999999999997"/>
    <n v="0"/>
    <n v="20"/>
    <s v="BASE DE DATOS"/>
    <m/>
  </r>
  <r>
    <s v="20"/>
    <x v="5"/>
    <s v="ELOR"/>
    <s v="53026613"/>
    <s v="53026613"/>
    <x v="0"/>
    <s v="Volv.Pent1 RVL-451"/>
    <s v="S"/>
    <n v="0.48"/>
    <n v="0.38"/>
    <n v="25.297999999999998"/>
    <n v="47.728000000000002"/>
    <n v="73.025999999999996"/>
    <n v="8"/>
    <n v="433"/>
    <n v="0"/>
    <n v="28"/>
    <m/>
    <x v="0"/>
    <s v="ELOR53026613Volv.Pent1 RVL-451EL"/>
    <s v="Electro Oriente S. A."/>
    <x v="5"/>
    <x v="5"/>
    <s v="C.T. Mayoruna"/>
    <x v="39"/>
    <x v="0"/>
    <x v="0"/>
    <x v="75"/>
    <x v="0"/>
    <s v="Instalado"/>
    <s v="Operativo"/>
    <s v="Distribuidora"/>
    <x v="0"/>
    <x v="0"/>
    <x v="0"/>
    <x v="0"/>
    <s v="Estatal"/>
    <s v="LORETO"/>
    <s v="LORETO"/>
    <s v="MARISCAL RAMÓN CASTILLA"/>
    <s v="SAN PABLO"/>
    <n v="0"/>
    <x v="0"/>
    <n v="0"/>
    <x v="0"/>
    <n v="0"/>
    <x v="0"/>
    <x v="0"/>
    <n v="73.025999999999996"/>
    <n v="7.3025999999999994E-2"/>
    <m/>
    <n v="0.04"/>
    <n v="3.1666666666666669E-2"/>
    <n v="7.6479999999999997"/>
    <n v="0"/>
    <n v="20"/>
    <s v="BASE DE DATOS"/>
    <m/>
  </r>
  <r>
    <s v="20"/>
    <x v="5"/>
    <s v="ELOR"/>
    <s v="53026613"/>
    <s v="53026613"/>
    <x v="0"/>
    <s v="Cat.3412 81Z19624"/>
    <s v="N"/>
    <n v="0.22"/>
    <n v="0"/>
    <n v="0"/>
    <n v="0"/>
    <n v="0"/>
    <n v="0"/>
    <n v="0"/>
    <n v="0"/>
    <n v="0"/>
    <m/>
    <x v="0"/>
    <s v="ELOR53026613Cat.3412 81Z19624EL"/>
    <s v="Electro Oriente S. A."/>
    <x v="5"/>
    <x v="5"/>
    <s v="C.T. Mayoruna"/>
    <x v="39"/>
    <x v="0"/>
    <x v="0"/>
    <x v="76"/>
    <x v="0"/>
    <s v="Instalado"/>
    <s v="Operativo"/>
    <s v="Distribuidora"/>
    <x v="0"/>
    <x v="0"/>
    <x v="0"/>
    <x v="0"/>
    <s v="Estatal"/>
    <s v="LORETO"/>
    <s v="LORETO"/>
    <s v="MARISCAL RAMÓN CASTILLA"/>
    <s v="SAN PABLO"/>
    <n v="0"/>
    <x v="0"/>
    <n v="0"/>
    <x v="0"/>
    <n v="0"/>
    <x v="0"/>
    <x v="0"/>
    <n v="0"/>
    <n v="0"/>
    <m/>
    <n v="1.8333333333333333E-2"/>
    <n v="0"/>
    <n v="7.6479999999999997"/>
    <n v="0"/>
    <n v="20"/>
    <s v="BASE DE DATOS"/>
    <m/>
  </r>
  <r>
    <s v="20"/>
    <x v="5"/>
    <s v="ELOR"/>
    <s v="53026512"/>
    <s v="53026512"/>
    <x v="0"/>
    <s v="Volv.Pent1 RVL-251"/>
    <s v="S"/>
    <n v="0.27300000000000002"/>
    <n v="0.2"/>
    <n v="14.34"/>
    <n v="12.5"/>
    <n v="26.84"/>
    <n v="12"/>
    <n v="195"/>
    <n v="0"/>
    <n v="0"/>
    <m/>
    <x v="0"/>
    <s v="ELOR53026512Volv.Pent1 RVL-251EL"/>
    <s v="Electro Oriente S. A."/>
    <x v="5"/>
    <x v="5"/>
    <s v="C.T. San Francisco"/>
    <x v="40"/>
    <x v="0"/>
    <x v="0"/>
    <x v="77"/>
    <x v="0"/>
    <s v="Instalado"/>
    <s v="Operativo"/>
    <s v="Distribuidora"/>
    <x v="0"/>
    <x v="0"/>
    <x v="0"/>
    <x v="0"/>
    <s v="Estatal"/>
    <s v="LORETO"/>
    <s v="LORETO"/>
    <s v="MARISCAL RAMÓN CASTILLA"/>
    <s v="PEVAS"/>
    <n v="0"/>
    <x v="0"/>
    <n v="0"/>
    <x v="0"/>
    <n v="0"/>
    <x v="0"/>
    <x v="0"/>
    <n v="26.84"/>
    <n v="2.6839999999999999E-2"/>
    <m/>
    <n v="2.2750000000000003E-2"/>
    <n v="1.6666666666666666E-2"/>
    <n v="7.6479999999999997"/>
    <n v="0"/>
    <n v="20"/>
    <s v="BASE DE DATOS"/>
    <m/>
  </r>
  <r>
    <s v="20"/>
    <x v="5"/>
    <s v="ELOR"/>
    <s v="53026512"/>
    <s v="53026512"/>
    <x v="0"/>
    <s v="OLYMPIAN"/>
    <s v="S"/>
    <n v="0.13"/>
    <n v="0.1"/>
    <n v="0"/>
    <n v="0"/>
    <n v="0"/>
    <n v="4"/>
    <n v="0"/>
    <n v="0"/>
    <n v="0"/>
    <m/>
    <x v="0"/>
    <s v="ELOR53026512OLYMPIANEL"/>
    <s v="Electro Oriente S. A."/>
    <x v="5"/>
    <x v="5"/>
    <s v="C.T. San Francisco"/>
    <x v="40"/>
    <x v="0"/>
    <x v="0"/>
    <x v="78"/>
    <x v="0"/>
    <s v="Instalado"/>
    <s v="Operativo"/>
    <s v="Distribuidora"/>
    <x v="0"/>
    <x v="0"/>
    <x v="0"/>
    <x v="0"/>
    <s v="Estatal"/>
    <s v="LORETO"/>
    <s v="LORETO"/>
    <s v="MARISCAL RAMÓN CASTILLA"/>
    <s v="PEVAS"/>
    <n v="0"/>
    <x v="0"/>
    <n v="0"/>
    <x v="0"/>
    <n v="0"/>
    <x v="0"/>
    <x v="0"/>
    <n v="0"/>
    <n v="0"/>
    <m/>
    <n v="1.0833333333333334E-2"/>
    <n v="8.3333333333333332E-3"/>
    <n v="7.6479999999999997"/>
    <n v="0"/>
    <n v="20"/>
    <s v="BASE DE DATOS"/>
    <m/>
  </r>
  <r>
    <s v="20"/>
    <x v="5"/>
    <s v="ELOR"/>
    <s v="53026919"/>
    <s v="53026919"/>
    <x v="0"/>
    <s v="Perkins1 R014001C"/>
    <s v="S"/>
    <n v="0.13600000000000001"/>
    <n v="0.1"/>
    <n v="7.649"/>
    <n v="10.81"/>
    <n v="18.459"/>
    <n v="7"/>
    <n v="362"/>
    <n v="0"/>
    <n v="6"/>
    <m/>
    <x v="0"/>
    <s v="ELOR53026919Perkins1 R014001CEL"/>
    <s v="Electro Oriente S. A."/>
    <x v="5"/>
    <x v="5"/>
    <s v="C. T. Islandia"/>
    <x v="41"/>
    <x v="0"/>
    <x v="0"/>
    <x v="79"/>
    <x v="0"/>
    <n v="0"/>
    <s v="Operativo"/>
    <s v="Distribuidora"/>
    <x v="0"/>
    <x v="0"/>
    <x v="0"/>
    <x v="0"/>
    <s v="Estatal"/>
    <s v="LORETO"/>
    <s v="LORETO"/>
    <s v="MARISCAL RAMÓN CASTILLA"/>
    <s v="YAVARI"/>
    <n v="0"/>
    <x v="0"/>
    <n v="0"/>
    <x v="0"/>
    <n v="0"/>
    <x v="0"/>
    <x v="0"/>
    <n v="18.459"/>
    <n v="1.8459E-2"/>
    <m/>
    <n v="1.1333333333333334E-2"/>
    <n v="8.3333333333333332E-3"/>
    <n v="7.6479999999999997"/>
    <n v="0"/>
    <n v="20"/>
    <s v="BASE DE DATOS"/>
    <m/>
  </r>
  <r>
    <s v="20"/>
    <x v="5"/>
    <s v="ELOR"/>
    <s v="53026919"/>
    <s v="53026919"/>
    <x v="0"/>
    <s v="Perkins2 R013699C"/>
    <s v="S"/>
    <n v="0.13600000000000001"/>
    <n v="0.1"/>
    <n v="7.7859999999999996"/>
    <n v="10.9"/>
    <n v="18.686"/>
    <n v="5"/>
    <n v="360"/>
    <n v="0"/>
    <n v="6"/>
    <m/>
    <x v="0"/>
    <s v="ELOR53026919Perkins2 R013699CEL"/>
    <s v="Electro Oriente S. A."/>
    <x v="5"/>
    <x v="5"/>
    <s v="C. T. Islandia"/>
    <x v="41"/>
    <x v="0"/>
    <x v="0"/>
    <x v="80"/>
    <x v="0"/>
    <n v="0"/>
    <s v="Operativo"/>
    <s v="Distribuidora"/>
    <x v="0"/>
    <x v="0"/>
    <x v="0"/>
    <x v="0"/>
    <s v="Estatal"/>
    <s v="LORETO"/>
    <s v="LORETO"/>
    <s v="MARISCAL RAMÓN CASTILLA"/>
    <s v="YAVARI"/>
    <n v="0"/>
    <x v="0"/>
    <n v="0"/>
    <x v="0"/>
    <n v="0"/>
    <x v="0"/>
    <x v="0"/>
    <n v="18.686"/>
    <n v="1.8686000000000001E-2"/>
    <m/>
    <n v="1.1333333333333334E-2"/>
    <n v="8.3333333333333332E-3"/>
    <n v="7.6479999999999997"/>
    <n v="0"/>
    <n v="20"/>
    <s v="BASE DE DATOS"/>
    <m/>
  </r>
  <r>
    <s v="20"/>
    <x v="5"/>
    <s v="ELOR"/>
    <s v="53026919"/>
    <s v="53026919"/>
    <x v="0"/>
    <s v="Olympian OLY 1091"/>
    <s v="S"/>
    <n v="0.13200000000000001"/>
    <n v="0.1"/>
    <n v="0"/>
    <n v="0"/>
    <n v="0"/>
    <n v="0"/>
    <n v="0"/>
    <n v="0"/>
    <n v="0"/>
    <m/>
    <x v="0"/>
    <s v="ELOR53026919Olympian OLY 1091EL"/>
    <s v="Electro Oriente S. A."/>
    <x v="5"/>
    <x v="5"/>
    <s v="C. T. Islandia"/>
    <x v="41"/>
    <x v="0"/>
    <x v="0"/>
    <x v="81"/>
    <x v="0"/>
    <n v="0"/>
    <s v="Operativo"/>
    <s v="Distribuidora"/>
    <x v="0"/>
    <x v="0"/>
    <x v="0"/>
    <x v="0"/>
    <s v="Estatal"/>
    <s v="LORETO"/>
    <s v="LORETO"/>
    <s v="MARISCAL RAMÓN CASTILLA"/>
    <s v="YAVARI"/>
    <n v="0"/>
    <x v="0"/>
    <n v="0"/>
    <x v="0"/>
    <n v="0"/>
    <x v="0"/>
    <x v="0"/>
    <n v="0"/>
    <n v="0"/>
    <m/>
    <n v="1.1000000000000001E-2"/>
    <n v="8.3333333333333332E-3"/>
    <n v="7.6479999999999997"/>
    <n v="0"/>
    <n v="20"/>
    <s v="BASE DE DATOS"/>
    <m/>
  </r>
  <r>
    <s v="20"/>
    <x v="5"/>
    <s v="ELOR"/>
    <s v="43095299"/>
    <s v="43095299"/>
    <x v="0"/>
    <s v="Perkins1 U489142C"/>
    <s v="S"/>
    <n v="3.1E-2"/>
    <n v="2.5000000000000001E-2"/>
    <n v="1.446"/>
    <n v="0"/>
    <n v="1.446"/>
    <n v="4"/>
    <n v="131"/>
    <n v="0"/>
    <n v="0"/>
    <m/>
    <x v="0"/>
    <s v="ELOR43095299Perkins1 U489142CEL"/>
    <s v="Electro Oriente S. A."/>
    <x v="5"/>
    <x v="5"/>
    <s v="C. T. Petropolis"/>
    <x v="42"/>
    <x v="0"/>
    <x v="0"/>
    <x v="82"/>
    <x v="0"/>
    <s v="Instalado"/>
    <s v="Operativo"/>
    <s v="Distribuidora"/>
    <x v="0"/>
    <x v="0"/>
    <x v="0"/>
    <x v="0"/>
    <s v="Estatal"/>
    <s v="LORETO"/>
    <s v="LORETO"/>
    <s v="MRCAL. R. CASTILLA"/>
    <s v="YAVARI"/>
    <n v="0"/>
    <x v="0"/>
    <n v="0"/>
    <x v="0"/>
    <n v="0"/>
    <x v="0"/>
    <x v="0"/>
    <n v="1.446"/>
    <n v="1.446E-3"/>
    <m/>
    <n v="2.5833333333333333E-3"/>
    <n v="2.0833333333333333E-3"/>
    <n v="7.6479999999999997"/>
    <n v="0"/>
    <n v="20"/>
    <s v="BASE DE DATOS"/>
    <m/>
  </r>
  <r>
    <s v="20"/>
    <x v="5"/>
    <s v="ELOR"/>
    <s v="43095299"/>
    <s v="43095299"/>
    <x v="0"/>
    <s v="Perkins2 U487536C"/>
    <s v="S"/>
    <n v="3.1E-2"/>
    <n v="2.5000000000000001E-2"/>
    <n v="0"/>
    <n v="0"/>
    <n v="0"/>
    <n v="0"/>
    <n v="0"/>
    <n v="0"/>
    <n v="0"/>
    <m/>
    <x v="0"/>
    <s v="ELOR43095299Perkins2 U487536CEL"/>
    <s v="Electro Oriente S. A."/>
    <x v="5"/>
    <x v="5"/>
    <s v="C. T. Petropolis"/>
    <x v="42"/>
    <x v="0"/>
    <x v="0"/>
    <x v="83"/>
    <x v="0"/>
    <s v="Instalado"/>
    <s v="Operativo"/>
    <s v="Distribuidora"/>
    <x v="0"/>
    <x v="0"/>
    <x v="0"/>
    <x v="0"/>
    <s v="Estatal"/>
    <s v="LORETO"/>
    <s v="LORETO"/>
    <s v="MRCAL. R. CASTILLA"/>
    <s v="YAVARI"/>
    <n v="0"/>
    <x v="0"/>
    <n v="0"/>
    <x v="0"/>
    <n v="0"/>
    <x v="0"/>
    <x v="0"/>
    <n v="0"/>
    <n v="0"/>
    <m/>
    <n v="2.5833333333333333E-3"/>
    <n v="2.0833333333333333E-3"/>
    <n v="7.6479999999999997"/>
    <n v="0"/>
    <n v="20"/>
    <s v="BASE DE DATOS"/>
    <m/>
  </r>
  <r>
    <s v="20"/>
    <x v="5"/>
    <s v="ELOR"/>
    <s v="53023414"/>
    <s v="53023414"/>
    <x v="0"/>
    <s v="Cat-1 3406"/>
    <s v="N"/>
    <n v="0.27500000000000002"/>
    <n v="0"/>
    <n v="0"/>
    <n v="0"/>
    <n v="0"/>
    <n v="0"/>
    <n v="0"/>
    <n v="0"/>
    <n v="0"/>
    <m/>
    <x v="0"/>
    <s v="ELOR53023414Cat-1 3406EL"/>
    <s v="Electro Oriente S. A."/>
    <x v="5"/>
    <x v="5"/>
    <s v="C. T. El Estrecho"/>
    <x v="43"/>
    <x v="0"/>
    <x v="0"/>
    <x v="84"/>
    <x v="0"/>
    <s v="Instalado"/>
    <s v="Operativo"/>
    <s v="Distribuidora"/>
    <x v="0"/>
    <x v="0"/>
    <x v="0"/>
    <x v="0"/>
    <s v="Estatal"/>
    <s v="LORETO"/>
    <s v="LORETO"/>
    <s v="MARISCAL RAMÓN CASTILLA"/>
    <s v="MARISCAL RAMÓN CASTILLA"/>
    <s v="EL ESTRECHO"/>
    <x v="0"/>
    <n v="0"/>
    <x v="0"/>
    <n v="0"/>
    <x v="0"/>
    <x v="0"/>
    <n v="0"/>
    <n v="0"/>
    <m/>
    <n v="2.2916666666666669E-2"/>
    <n v="0"/>
    <n v="7.6479999999999997"/>
    <n v="0"/>
    <n v="20"/>
    <s v="BASE DE DATOS"/>
    <m/>
  </r>
  <r>
    <s v="20"/>
    <x v="5"/>
    <s v="ELOR"/>
    <s v="53023414"/>
    <s v="53023414"/>
    <x v="0"/>
    <s v="Cat-2 3306"/>
    <s v="N"/>
    <n v="0.22500000000000001"/>
    <n v="0"/>
    <n v="0"/>
    <n v="0"/>
    <n v="0"/>
    <n v="0"/>
    <n v="0"/>
    <n v="0"/>
    <n v="0"/>
    <m/>
    <x v="0"/>
    <s v="ELOR53023414Cat-2 3306EL"/>
    <s v="Electro Oriente S. A."/>
    <x v="5"/>
    <x v="5"/>
    <s v="C. T. El Estrecho"/>
    <x v="43"/>
    <x v="0"/>
    <x v="0"/>
    <x v="85"/>
    <x v="0"/>
    <s v="Instalado"/>
    <s v="Operativo"/>
    <s v="Distribuidora"/>
    <x v="0"/>
    <x v="0"/>
    <x v="0"/>
    <x v="0"/>
    <s v="Estatal"/>
    <s v="LORETO"/>
    <s v="LORETO"/>
    <s v="MARISCAL RAMÓN CASTILLA"/>
    <s v="MARISCAL RAMÓN CASTILLA"/>
    <s v="EL ESTRECHO"/>
    <x v="0"/>
    <n v="0"/>
    <x v="0"/>
    <n v="0"/>
    <x v="0"/>
    <x v="0"/>
    <n v="0"/>
    <n v="0"/>
    <m/>
    <n v="1.8749999999999999E-2"/>
    <n v="0"/>
    <n v="7.6479999999999997"/>
    <n v="0"/>
    <n v="20"/>
    <s v="BASE DE DATOS"/>
    <m/>
  </r>
  <r>
    <s v="20"/>
    <x v="5"/>
    <s v="ELOR"/>
    <s v="53023414"/>
    <s v="53023414"/>
    <x v="0"/>
    <s v="Volvo 03"/>
    <s v="S"/>
    <n v="0.36399999999999999"/>
    <n v="0.32500000000000001"/>
    <n v="24.794"/>
    <n v="49.588999999999999"/>
    <n v="74.382999999999996"/>
    <n v="3"/>
    <n v="450"/>
    <n v="0"/>
    <n v="23"/>
    <m/>
    <x v="0"/>
    <s v="ELOR53023414Volvo 03EL"/>
    <s v="Electro Oriente S. A."/>
    <x v="5"/>
    <x v="5"/>
    <s v="C. T. El Estrecho"/>
    <x v="43"/>
    <x v="0"/>
    <x v="0"/>
    <x v="86"/>
    <x v="0"/>
    <s v="Instalado"/>
    <s v="Operativo"/>
    <s v="Distribuidora"/>
    <x v="0"/>
    <x v="0"/>
    <x v="0"/>
    <x v="0"/>
    <s v="Estatal"/>
    <s v="LORETO"/>
    <s v="LORETO"/>
    <s v="MARISCAL RAMÓN CASTILLA"/>
    <s v="MARISCAL RAMÓN CASTILLA"/>
    <s v="EL ESTRECHO"/>
    <x v="0"/>
    <n v="0"/>
    <x v="0"/>
    <n v="0"/>
    <x v="0"/>
    <x v="0"/>
    <n v="74.382999999999996"/>
    <n v="7.4382999999999991E-2"/>
    <m/>
    <n v="3.0333333333333334E-2"/>
    <n v="4.7499999999999994E-2"/>
    <n v="7.6479999999999997"/>
    <n v="0"/>
    <n v="20"/>
    <s v="BASE DE DATOS"/>
    <m/>
  </r>
  <r>
    <s v="20"/>
    <x v="5"/>
    <s v="ELOR"/>
    <s v="33011093"/>
    <s v="33011093"/>
    <x v="0"/>
    <s v="Cat.3512 Dita"/>
    <s v="S"/>
    <n v="0.5"/>
    <n v="0.46"/>
    <n v="30.72"/>
    <n v="135.04"/>
    <n v="165.76"/>
    <n v="3"/>
    <n v="661"/>
    <n v="0"/>
    <n v="84"/>
    <m/>
    <x v="0"/>
    <s v="ELOR33011093Cat.3512 DitaEL"/>
    <s v="Electro Oriente S. A."/>
    <x v="5"/>
    <x v="5"/>
    <s v="C. T. Contamana"/>
    <x v="44"/>
    <x v="0"/>
    <x v="0"/>
    <x v="87"/>
    <x v="0"/>
    <s v="Instalado"/>
    <s v="Operativo"/>
    <s v="Distribuidora"/>
    <x v="0"/>
    <x v="0"/>
    <x v="0"/>
    <x v="0"/>
    <s v="Estatal"/>
    <s v="LORETO"/>
    <s v="LORETO"/>
    <s v="UCAYALI"/>
    <s v="CONTAMANA"/>
    <n v="0"/>
    <x v="0"/>
    <n v="0"/>
    <x v="0"/>
    <n v="0"/>
    <x v="0"/>
    <x v="0"/>
    <n v="165.76"/>
    <n v="0.16575999999999999"/>
    <m/>
    <n v="4.1666666666666664E-2"/>
    <n v="3.8333333333333337E-2"/>
    <n v="7.6479999999999997"/>
    <n v="0"/>
    <n v="20"/>
    <s v="BASE DE DATOS"/>
    <m/>
  </r>
  <r>
    <s v="20"/>
    <x v="5"/>
    <s v="ELOR"/>
    <s v="33011093"/>
    <s v="33011093"/>
    <x v="0"/>
    <s v="Cat.2.3512 Dita"/>
    <s v="S"/>
    <n v="0.5"/>
    <n v="0.32"/>
    <n v="32.96"/>
    <n v="141.52000000000001"/>
    <n v="174.48"/>
    <n v="8"/>
    <n v="664"/>
    <n v="0"/>
    <n v="0"/>
    <m/>
    <x v="0"/>
    <s v="ELOR33011093Cat.2.3512 DitaEL"/>
    <s v="Electro Oriente S. A."/>
    <x v="5"/>
    <x v="5"/>
    <s v="C. T. Contamana"/>
    <x v="44"/>
    <x v="0"/>
    <x v="0"/>
    <x v="88"/>
    <x v="0"/>
    <s v="Instalado"/>
    <s v="Operativo"/>
    <s v="Distribuidora"/>
    <x v="0"/>
    <x v="0"/>
    <x v="0"/>
    <x v="0"/>
    <s v="Estatal"/>
    <s v="LORETO"/>
    <s v="LORETO"/>
    <s v="UCAYALI"/>
    <s v="CONTAMANA"/>
    <n v="0"/>
    <x v="0"/>
    <n v="0"/>
    <x v="0"/>
    <n v="0"/>
    <x v="0"/>
    <x v="0"/>
    <n v="174.48"/>
    <n v="0.17448"/>
    <m/>
    <n v="4.1666666666666664E-2"/>
    <n v="2.6666666666666668E-2"/>
    <n v="7.6479999999999997"/>
    <n v="2.8421709430404007E-14"/>
    <n v="20"/>
    <s v="BASE DE DATOS"/>
    <m/>
  </r>
  <r>
    <s v="20"/>
    <x v="5"/>
    <s v="ELOR"/>
    <s v="33011093"/>
    <s v="33011093"/>
    <x v="0"/>
    <s v="CAT. D3512"/>
    <s v="N"/>
    <n v="0.65"/>
    <n v="0"/>
    <n v="0"/>
    <n v="0"/>
    <n v="0"/>
    <n v="0"/>
    <n v="0"/>
    <n v="0"/>
    <n v="0"/>
    <m/>
    <x v="0"/>
    <s v="ELOR33011093CAT. D3512EL"/>
    <s v="Electro Oriente S. A."/>
    <x v="5"/>
    <x v="5"/>
    <s v="C. T. Contamana"/>
    <x v="44"/>
    <x v="0"/>
    <x v="0"/>
    <x v="89"/>
    <x v="0"/>
    <s v="Instalado"/>
    <s v="Operativo"/>
    <s v="Distribuidora"/>
    <x v="0"/>
    <x v="0"/>
    <x v="0"/>
    <x v="0"/>
    <s v="Estatal"/>
    <s v="LORETO"/>
    <s v="LORETO"/>
    <s v="UCAYALI"/>
    <s v="CONTAMANA"/>
    <n v="0"/>
    <x v="0"/>
    <n v="0"/>
    <x v="0"/>
    <n v="0"/>
    <x v="0"/>
    <x v="0"/>
    <n v="0"/>
    <n v="0"/>
    <m/>
    <n v="7.2222222222222229E-2"/>
    <n v="0"/>
    <n v="7.6479999999999997"/>
    <n v="0"/>
    <n v="20"/>
    <s v="BASE DE DATOS"/>
    <m/>
  </r>
  <r>
    <s v="20"/>
    <x v="5"/>
    <s v="ELOR"/>
    <s v="33011093"/>
    <s v="33011093"/>
    <x v="0"/>
    <s v="VolvoPenta TWD1643G"/>
    <s v="S"/>
    <n v="0.6"/>
    <n v="0.4"/>
    <n v="15.156000000000001"/>
    <n v="57.570999999999998"/>
    <n v="72.727000000000004"/>
    <n v="4"/>
    <n v="297"/>
    <n v="0"/>
    <n v="16"/>
    <m/>
    <x v="0"/>
    <s v="ELOR33011093VolvoPenta TWD1643GEL"/>
    <s v="Electro Oriente S. A."/>
    <x v="5"/>
    <x v="5"/>
    <s v="C. T. Contamana"/>
    <x v="44"/>
    <x v="0"/>
    <x v="0"/>
    <x v="90"/>
    <x v="0"/>
    <s v="Instalado"/>
    <s v="Operativo"/>
    <s v="Distribuidora"/>
    <x v="0"/>
    <x v="0"/>
    <x v="0"/>
    <x v="0"/>
    <s v="Estatal"/>
    <s v="LORETO"/>
    <s v="LORETO"/>
    <s v="UCAYALI"/>
    <s v="CONTAMANA"/>
    <n v="0"/>
    <x v="0"/>
    <n v="0"/>
    <x v="0"/>
    <n v="0"/>
    <x v="0"/>
    <x v="0"/>
    <n v="72.727000000000004"/>
    <n v="7.2727E-2"/>
    <m/>
    <n v="4.9999999999999996E-2"/>
    <n v="3.3333333333333333E-2"/>
    <n v="7.6479999999999997"/>
    <n v="0"/>
    <n v="20"/>
    <s v="BASE DE DATOS"/>
    <m/>
  </r>
  <r>
    <s v="20"/>
    <x v="5"/>
    <s v="ELOR"/>
    <s v="33011093"/>
    <s v="33011093"/>
    <x v="0"/>
    <s v="Cat.5-C15-07183"/>
    <s v="S"/>
    <n v="0.45500000000000002"/>
    <n v="0.39"/>
    <n v="24.66"/>
    <n v="59.56"/>
    <n v="84.22"/>
    <n v="21"/>
    <n v="402"/>
    <n v="0"/>
    <n v="76"/>
    <m/>
    <x v="0"/>
    <s v="ELOR33011093Cat.5-C15-07183EL"/>
    <s v="Electro Oriente S. A."/>
    <x v="5"/>
    <x v="5"/>
    <s v="C. T. Contamana"/>
    <x v="44"/>
    <x v="0"/>
    <x v="0"/>
    <x v="92"/>
    <x v="0"/>
    <s v="Instalado"/>
    <s v="Operativo"/>
    <s v="Distribuidora"/>
    <x v="0"/>
    <x v="0"/>
    <x v="0"/>
    <x v="0"/>
    <s v="Estatal"/>
    <s v="LORETO"/>
    <s v="LORETO"/>
    <s v="UCAYALI"/>
    <s v="CONTAMANA"/>
    <n v="0"/>
    <x v="0"/>
    <n v="0"/>
    <x v="0"/>
    <n v="0"/>
    <x v="0"/>
    <x v="0"/>
    <n v="84.22"/>
    <n v="8.4220000000000003E-2"/>
    <m/>
    <n v="3.7916666666666668E-2"/>
    <n v="3.2500000000000001E-2"/>
    <n v="7.6479999999999997"/>
    <n v="0"/>
    <n v="20"/>
    <s v="BASE DE DATOS"/>
    <m/>
  </r>
  <r>
    <s v="20"/>
    <x v="5"/>
    <s v="ELOR"/>
    <s v="33011093"/>
    <s v="33011093"/>
    <x v="0"/>
    <s v="Cat.6 3516B 0141"/>
    <s v="S"/>
    <n v="2"/>
    <n v="1"/>
    <n v="0"/>
    <n v="0"/>
    <n v="0"/>
    <n v="0"/>
    <n v="0"/>
    <n v="0"/>
    <n v="0"/>
    <m/>
    <x v="0"/>
    <s v="ELOR33011093Cat.6 3516B 0141EL"/>
    <s v="Electro Oriente S. A."/>
    <x v="5"/>
    <x v="5"/>
    <s v="C. T. Contamana"/>
    <x v="44"/>
    <x v="0"/>
    <x v="0"/>
    <x v="91"/>
    <x v="0"/>
    <s v="Instalado"/>
    <s v="Operativo"/>
    <s v="Distribuidora"/>
    <x v="0"/>
    <x v="0"/>
    <x v="0"/>
    <x v="0"/>
    <s v="Estatal"/>
    <s v="LORETO"/>
    <s v="LORETO"/>
    <s v="UCAYALI"/>
    <s v="CONTAMANA"/>
    <n v="0"/>
    <x v="0"/>
    <n v="0"/>
    <x v="0"/>
    <n v="0"/>
    <x v="0"/>
    <x v="0"/>
    <n v="0"/>
    <n v="0"/>
    <m/>
    <n v="0.16666666666666666"/>
    <n v="6.6666666666666666E-2"/>
    <n v="7.6479999999999997"/>
    <n v="0"/>
    <n v="20"/>
    <s v="BASE DE DATOS"/>
    <m/>
  </r>
  <r>
    <s v="20"/>
    <x v="5"/>
    <s v="ELOR"/>
    <s v="43096499"/>
    <s v="43096499"/>
    <x v="0"/>
    <s v="Cat.C18 G6B20736"/>
    <s v="S"/>
    <n v="0.5"/>
    <n v="0.45"/>
    <n v="6.4720000000000004"/>
    <n v="45.302999999999997"/>
    <n v="51.774999999999999"/>
    <n v="6"/>
    <n v="423"/>
    <n v="291"/>
    <n v="40"/>
    <m/>
    <x v="0"/>
    <s v="ELOR43096499Cat.C18 G6B20736EL"/>
    <s v="Electro Oriente S. A."/>
    <x v="5"/>
    <x v="5"/>
    <s v="C.T. ORELLANA"/>
    <x v="45"/>
    <x v="0"/>
    <x v="0"/>
    <x v="93"/>
    <x v="0"/>
    <s v="Instalado"/>
    <s v="Operativo"/>
    <s v="Distribuidora"/>
    <x v="0"/>
    <x v="0"/>
    <x v="0"/>
    <x v="0"/>
    <s v="Estatal"/>
    <s v="LORETO"/>
    <s v="LORETO"/>
    <s v="UCAYALI"/>
    <s v="VARGAS GUERRA"/>
    <n v="0"/>
    <x v="0"/>
    <n v="0"/>
    <x v="0"/>
    <n v="0"/>
    <x v="0"/>
    <x v="0"/>
    <n v="51.774999999999999"/>
    <n v="5.1775000000000002E-2"/>
    <m/>
    <n v="4.1666666666666664E-2"/>
    <n v="0"/>
    <n v="7.6479999999999997"/>
    <n v="0"/>
    <n v="20"/>
    <s v="BASE DE DATOS"/>
    <m/>
  </r>
  <r>
    <s v="20"/>
    <x v="5"/>
    <s v="ELOR"/>
    <s v="43096499"/>
    <s v="43096499"/>
    <x v="0"/>
    <s v="Perkins 2506AE15TAG"/>
    <s v="N"/>
    <n v="0.46800000000000003"/>
    <n v="0"/>
    <n v="0"/>
    <n v="0"/>
    <n v="0"/>
    <n v="0"/>
    <n v="0"/>
    <n v="0"/>
    <n v="0"/>
    <m/>
    <x v="0"/>
    <s v="ELOR43096499Perkins 2506AE15TAGEL"/>
    <s v="Electro Oriente S. A."/>
    <x v="5"/>
    <x v="5"/>
    <s v="C.T. ORELLANA"/>
    <x v="45"/>
    <x v="0"/>
    <x v="0"/>
    <x v="94"/>
    <x v="0"/>
    <s v="Instalado"/>
    <s v="Operativo"/>
    <s v="Distribuidora"/>
    <x v="0"/>
    <x v="0"/>
    <x v="0"/>
    <x v="0"/>
    <s v="Estatal"/>
    <s v="LORETO"/>
    <s v="LORETO"/>
    <s v="UCAYALI"/>
    <s v="VARGAS GUERRA"/>
    <n v="0"/>
    <x v="0"/>
    <n v="0"/>
    <x v="0"/>
    <n v="0"/>
    <x v="0"/>
    <x v="0"/>
    <n v="0"/>
    <n v="0"/>
    <m/>
    <n v="3.9E-2"/>
    <n v="0"/>
    <n v="7.6479999999999997"/>
    <n v="0"/>
    <n v="20"/>
    <s v="BASE DE DATOS"/>
    <m/>
  </r>
  <r>
    <s v="20"/>
    <x v="5"/>
    <s v="ELOR"/>
    <s v="43094699"/>
    <s v="43094699"/>
    <x v="0"/>
    <s v="Volvo Penta RVM364"/>
    <s v="N"/>
    <n v="0.36399999999999999"/>
    <n v="0"/>
    <n v="0"/>
    <n v="0"/>
    <n v="0"/>
    <n v="0"/>
    <n v="0"/>
    <n v="0"/>
    <n v="0"/>
    <m/>
    <x v="0"/>
    <s v="ELOR43094699Volvo Penta RVM364EL"/>
    <s v="Electro Oriente S. A."/>
    <x v="5"/>
    <x v="5"/>
    <s v="C. T. Indiana"/>
    <x v="46"/>
    <x v="0"/>
    <x v="0"/>
    <x v="95"/>
    <x v="0"/>
    <s v="Instalado"/>
    <s v="Operativo"/>
    <s v="Distribuidora"/>
    <x v="0"/>
    <x v="0"/>
    <x v="0"/>
    <x v="0"/>
    <s v="Estatal"/>
    <s v="LORETO"/>
    <s v="LORETO"/>
    <s v="MAYNAS"/>
    <s v="INDIANA"/>
    <n v="0"/>
    <x v="0"/>
    <n v="0"/>
    <x v="0"/>
    <n v="0"/>
    <x v="0"/>
    <x v="0"/>
    <n v="0"/>
    <n v="0"/>
    <m/>
    <n v="3.0333333333333334E-2"/>
    <n v="0"/>
    <n v="7.6479999999999997"/>
    <n v="0"/>
    <n v="20"/>
    <s v="BASE DE DATOS"/>
    <m/>
  </r>
  <r>
    <s v="20"/>
    <x v="5"/>
    <s v="ELOR"/>
    <s v="43094699"/>
    <s v="43094699"/>
    <x v="0"/>
    <s v="Volvo2 CAD1641GE"/>
    <s v="N"/>
    <n v="0.45600000000000002"/>
    <n v="0"/>
    <n v="0"/>
    <n v="0"/>
    <n v="0"/>
    <n v="0"/>
    <n v="0"/>
    <n v="0"/>
    <n v="0"/>
    <m/>
    <x v="0"/>
    <s v="ELOR43094699Volvo2 CAD1641GEEL"/>
    <s v="Electro Oriente S. A."/>
    <x v="5"/>
    <x v="5"/>
    <s v="C. T. Indiana"/>
    <x v="46"/>
    <x v="0"/>
    <x v="0"/>
    <x v="96"/>
    <x v="0"/>
    <s v="Instalado"/>
    <s v="Operativo"/>
    <s v="Distribuidora"/>
    <x v="0"/>
    <x v="0"/>
    <x v="0"/>
    <x v="0"/>
    <s v="Estatal"/>
    <s v="LORETO"/>
    <s v="LORETO"/>
    <s v="MAYNAS"/>
    <s v="INDIANA"/>
    <n v="0"/>
    <x v="0"/>
    <n v="0"/>
    <x v="0"/>
    <n v="0"/>
    <x v="0"/>
    <x v="0"/>
    <n v="0"/>
    <n v="0"/>
    <m/>
    <n v="3.7999999999999999E-2"/>
    <n v="0"/>
    <n v="7.6479999999999997"/>
    <n v="0"/>
    <n v="20"/>
    <s v="BASE DE DATOS"/>
    <m/>
  </r>
  <r>
    <s v="20"/>
    <x v="5"/>
    <s v="ELOR"/>
    <s v="43094699"/>
    <s v="43094699"/>
    <x v="0"/>
    <s v="Cat.5-3412STA-16860"/>
    <s v="S"/>
    <n v="0.72499999999999998"/>
    <n v="0.6"/>
    <n v="1.6850000000000001"/>
    <n v="11.797000000000001"/>
    <n v="13.481999999999999"/>
    <n v="4"/>
    <n v="113"/>
    <n v="0"/>
    <n v="40"/>
    <m/>
    <x v="0"/>
    <s v="ELOR43094699Cat.5-3412STA-16860EL"/>
    <s v="Electro Oriente S. A."/>
    <x v="5"/>
    <x v="5"/>
    <s v="C. T. Indiana"/>
    <x v="46"/>
    <x v="0"/>
    <x v="0"/>
    <x v="97"/>
    <x v="0"/>
    <n v="0"/>
    <s v="Operativo"/>
    <s v="Distribuidora"/>
    <x v="0"/>
    <x v="0"/>
    <x v="0"/>
    <x v="0"/>
    <s v="Estatal"/>
    <s v="LORETO"/>
    <s v="LORETO"/>
    <s v="MAYNAS"/>
    <s v="INDIANA"/>
    <n v="0"/>
    <x v="0"/>
    <n v="0"/>
    <x v="0"/>
    <n v="0"/>
    <x v="0"/>
    <x v="0"/>
    <n v="13.481999999999999"/>
    <n v="1.3481999999999999E-2"/>
    <m/>
    <n v="6.0416666666666667E-2"/>
    <n v="4.9999999999999996E-2"/>
    <n v="7.6479999999999997"/>
    <n v="1.7763568394002505E-15"/>
    <n v="20"/>
    <s v="BASE DE DATOS"/>
    <m/>
  </r>
  <r>
    <s v="20"/>
    <x v="5"/>
    <s v="ELOR"/>
    <s v="43094699"/>
    <s v="43094699"/>
    <x v="0"/>
    <s v="Vol.3 Pent TWD1643G"/>
    <s v="S"/>
    <n v="0.6"/>
    <n v="0.45"/>
    <n v="18.058"/>
    <n v="126.401"/>
    <n v="144.459"/>
    <n v="6"/>
    <n v="711"/>
    <n v="0"/>
    <n v="30"/>
    <m/>
    <x v="0"/>
    <s v="ELOR43094699Vol.3 Pent TWD1643GEL"/>
    <s v="Electro Oriente S. A."/>
    <x v="5"/>
    <x v="5"/>
    <s v="C. T. Indiana"/>
    <x v="46"/>
    <x v="0"/>
    <x v="0"/>
    <x v="98"/>
    <x v="0"/>
    <n v="0"/>
    <s v="Operativo"/>
    <s v="Distribuidora"/>
    <x v="0"/>
    <x v="0"/>
    <x v="0"/>
    <x v="0"/>
    <s v="Estatal"/>
    <s v="LORETO"/>
    <s v="LORETO"/>
    <s v="MAYNAS"/>
    <s v="INDIANA"/>
    <n v="0"/>
    <x v="0"/>
    <n v="0"/>
    <x v="0"/>
    <n v="0"/>
    <x v="0"/>
    <x v="0"/>
    <n v="144.459"/>
    <n v="0.144459"/>
    <m/>
    <n v="4.9999999999999996E-2"/>
    <n v="3.7499999999999999E-2"/>
    <n v="7.6479999999999997"/>
    <n v="0"/>
    <n v="20"/>
    <s v="BASE DE DATOS"/>
    <m/>
  </r>
  <r>
    <s v="20"/>
    <x v="5"/>
    <s v="ELOR"/>
    <s v="33011193"/>
    <s v="33011193"/>
    <x v="0"/>
    <s v="CUMMINS"/>
    <s v="S"/>
    <n v="0.6"/>
    <n v="0.3"/>
    <n v="0"/>
    <n v="0"/>
    <n v="0"/>
    <n v="6"/>
    <n v="0"/>
    <n v="0"/>
    <n v="0"/>
    <m/>
    <x v="0"/>
    <s v="ELOR33011193CUMMINSEL"/>
    <s v="Electro Oriente S. A."/>
    <x v="5"/>
    <x v="5"/>
    <s v="C. T. Nauta"/>
    <x v="47"/>
    <x v="0"/>
    <x v="0"/>
    <x v="2"/>
    <x v="0"/>
    <s v="Instalado"/>
    <s v="Operativo"/>
    <s v="Distribuidora"/>
    <x v="0"/>
    <x v="0"/>
    <x v="0"/>
    <x v="0"/>
    <s v="Estatal"/>
    <s v="LORETO"/>
    <s v="LORETO"/>
    <s v="LORETO"/>
    <s v="NAUTA"/>
    <n v="0"/>
    <x v="0"/>
    <n v="0"/>
    <x v="0"/>
    <n v="0"/>
    <x v="0"/>
    <x v="0"/>
    <n v="0"/>
    <n v="0"/>
    <m/>
    <n v="4.9999999999999996E-2"/>
    <n v="2.4999999999999998E-2"/>
    <n v="7.6479999999999997"/>
    <n v="0"/>
    <n v="20"/>
    <s v="BASE DE DATOS"/>
    <m/>
  </r>
  <r>
    <s v="20"/>
    <x v="5"/>
    <s v="ELOR"/>
    <s v="33011193"/>
    <s v="33011193"/>
    <x v="0"/>
    <s v="MTU-1 1200DS Detroi"/>
    <s v="N"/>
    <n v="1.2250000000000001"/>
    <n v="0"/>
    <n v="0"/>
    <n v="0"/>
    <n v="0"/>
    <n v="0"/>
    <n v="0"/>
    <n v="0"/>
    <n v="0"/>
    <m/>
    <x v="0"/>
    <s v="ELOR33011193MTU-1 1200DS DetroiEL"/>
    <s v="Electro Oriente S. A."/>
    <x v="5"/>
    <x v="5"/>
    <s v="C. T. Nauta"/>
    <x v="47"/>
    <x v="0"/>
    <x v="0"/>
    <x v="99"/>
    <x v="0"/>
    <s v="Instalado"/>
    <s v="Operativo"/>
    <s v="Distribuidora"/>
    <x v="0"/>
    <x v="0"/>
    <x v="0"/>
    <x v="0"/>
    <s v="Estatal"/>
    <s v="LORETO"/>
    <s v="LORETO"/>
    <s v="LORETO"/>
    <s v="NAUTA"/>
    <n v="0"/>
    <x v="0"/>
    <n v="0"/>
    <x v="0"/>
    <n v="0"/>
    <x v="0"/>
    <x v="0"/>
    <n v="0"/>
    <n v="0"/>
    <m/>
    <n v="0.10208333333333335"/>
    <n v="0"/>
    <n v="7.6479999999999997"/>
    <n v="0"/>
    <n v="20"/>
    <s v="BASE DE DATOS"/>
    <m/>
  </r>
  <r>
    <s v="20"/>
    <x v="5"/>
    <s v="ELOR"/>
    <s v="33011193"/>
    <s v="33011193"/>
    <x v="0"/>
    <s v="MTU=2 1200DS Detroi"/>
    <s v="S"/>
    <n v="1.2250000000000001"/>
    <n v="1"/>
    <n v="287.05599999999998"/>
    <n v="75.572000000000003"/>
    <n v="362.62799999999999"/>
    <n v="6"/>
    <n v="714"/>
    <n v="0"/>
    <n v="100"/>
    <m/>
    <x v="0"/>
    <s v="ELOR33011193MTU=2 1200DS DetroiEL"/>
    <s v="Electro Oriente S. A."/>
    <x v="5"/>
    <x v="5"/>
    <s v="C. T. Nauta"/>
    <x v="47"/>
    <x v="0"/>
    <x v="0"/>
    <x v="100"/>
    <x v="0"/>
    <s v="Instalado"/>
    <s v="Operativo"/>
    <s v="Distribuidora"/>
    <x v="0"/>
    <x v="0"/>
    <x v="0"/>
    <x v="0"/>
    <s v="Estatal"/>
    <s v="LORETO"/>
    <s v="LORETO"/>
    <s v="LORETO"/>
    <s v="NAUTA"/>
    <n v="0"/>
    <x v="0"/>
    <n v="0"/>
    <x v="0"/>
    <n v="0"/>
    <x v="0"/>
    <x v="0"/>
    <n v="362.62799999999999"/>
    <n v="0.36262800000000001"/>
    <m/>
    <n v="0.10208333333333335"/>
    <n v="8.3333333333333329E-2"/>
    <n v="7.6479999999999997"/>
    <n v="0"/>
    <n v="20"/>
    <s v="BASE DE DATOS"/>
    <m/>
  </r>
  <r>
    <s v="20"/>
    <x v="5"/>
    <s v="ELOR"/>
    <s v="33011193"/>
    <s v="33011193"/>
    <x v="0"/>
    <s v="Cat. 3512 Dita"/>
    <s v="S"/>
    <n v="0.5"/>
    <n v="0.25"/>
    <n v="110.264"/>
    <n v="29.027999999999999"/>
    <n v="139.292"/>
    <n v="6"/>
    <n v="512"/>
    <n v="0"/>
    <n v="80"/>
    <m/>
    <x v="0"/>
    <s v="ELOR33011193Cat. 3512 DitaEL"/>
    <s v="Electro Oriente S. A."/>
    <x v="5"/>
    <x v="5"/>
    <s v="C. T. Nauta"/>
    <x v="47"/>
    <x v="0"/>
    <x v="0"/>
    <x v="101"/>
    <x v="0"/>
    <s v="Instalado"/>
    <s v="Operativo"/>
    <s v="Distribuidora"/>
    <x v="0"/>
    <x v="0"/>
    <x v="0"/>
    <x v="0"/>
    <s v="Estatal"/>
    <s v="LORETO"/>
    <s v="LORETO"/>
    <s v="LORETO"/>
    <s v="NAUTA"/>
    <n v="0"/>
    <x v="0"/>
    <n v="0"/>
    <x v="0"/>
    <n v="0"/>
    <x v="0"/>
    <x v="0"/>
    <n v="139.292"/>
    <n v="0.139292"/>
    <m/>
    <n v="4.1666666666666664E-2"/>
    <n v="2.0833333333333332E-2"/>
    <n v="7.6479999999999997"/>
    <n v="0"/>
    <n v="20"/>
    <s v="BASE DE DATOS"/>
    <m/>
  </r>
  <r>
    <s v="20"/>
    <x v="5"/>
    <s v="ELOR"/>
    <s v="33010993"/>
    <s v="33010993"/>
    <x v="0"/>
    <s v="Cat.1-3512(.208)"/>
    <s v="S"/>
    <n v="0.5"/>
    <n v="0.25"/>
    <n v="17.52"/>
    <n v="37.76"/>
    <n v="55.28"/>
    <n v="3.42"/>
    <n v="214"/>
    <n v="0"/>
    <n v="13"/>
    <m/>
    <x v="0"/>
    <s v="ELOR33010993Cat.1-3512(.208)EL"/>
    <s v="Electro Oriente S. A."/>
    <x v="5"/>
    <x v="5"/>
    <s v="C. T. Requena"/>
    <x v="48"/>
    <x v="0"/>
    <x v="0"/>
    <x v="102"/>
    <x v="0"/>
    <s v="Instalado"/>
    <s v="Operativo"/>
    <s v="Distribuidora"/>
    <x v="0"/>
    <x v="0"/>
    <x v="0"/>
    <x v="0"/>
    <s v="Estatal"/>
    <s v="LORETO"/>
    <s v="LORETO"/>
    <s v="REQUENA"/>
    <s v="REQUENA"/>
    <n v="0"/>
    <x v="0"/>
    <n v="0"/>
    <x v="0"/>
    <n v="0"/>
    <x v="0"/>
    <x v="0"/>
    <n v="55.28"/>
    <n v="5.5280000000000003E-2"/>
    <m/>
    <n v="4.1666666666666664E-2"/>
    <n v="2.0833333333333332E-2"/>
    <n v="7.6479999999999997"/>
    <n v="0"/>
    <n v="20"/>
    <s v="BASE DE DATOS"/>
    <m/>
  </r>
  <r>
    <s v="20"/>
    <x v="5"/>
    <s v="ELOR"/>
    <s v="33010993"/>
    <s v="33010993"/>
    <x v="0"/>
    <s v="Cat.3-3512(.219)"/>
    <s v="S"/>
    <n v="0.5"/>
    <n v="0.3"/>
    <n v="5.52"/>
    <n v="27.84"/>
    <n v="33.36"/>
    <n v="0.25"/>
    <n v="116"/>
    <n v="0"/>
    <n v="10"/>
    <m/>
    <x v="0"/>
    <s v="ELOR33010993Cat.3-3512(.219)EL"/>
    <s v="Electro Oriente S. A."/>
    <x v="5"/>
    <x v="5"/>
    <s v="C. T. Requena"/>
    <x v="48"/>
    <x v="0"/>
    <x v="0"/>
    <x v="103"/>
    <x v="0"/>
    <s v="Instalado"/>
    <s v="Operativo"/>
    <s v="Distribuidora"/>
    <x v="0"/>
    <x v="0"/>
    <x v="0"/>
    <x v="0"/>
    <s v="Estatal"/>
    <s v="LORETO"/>
    <s v="LORETO"/>
    <s v="REQUENA"/>
    <s v="REQUENA"/>
    <n v="0"/>
    <x v="0"/>
    <n v="0"/>
    <x v="0"/>
    <n v="0"/>
    <x v="0"/>
    <x v="0"/>
    <n v="33.36"/>
    <n v="3.3360000000000001E-2"/>
    <m/>
    <n v="4.1666666666666664E-2"/>
    <n v="2.4999999999999998E-2"/>
    <n v="7.6479999999999997"/>
    <n v="0"/>
    <n v="20"/>
    <s v="BASE DE DATOS"/>
    <m/>
  </r>
  <r>
    <s v="20"/>
    <x v="5"/>
    <s v="ELOR"/>
    <s v="33010993"/>
    <s v="33010993"/>
    <x v="0"/>
    <s v="MTU 1200DS"/>
    <s v="S"/>
    <n v="1.2250000000000001"/>
    <n v="1"/>
    <n v="150.98500000000001"/>
    <n v="176.46299999999999"/>
    <n v="327.44799999999998"/>
    <n v="6.92"/>
    <n v="566"/>
    <n v="0"/>
    <n v="103"/>
    <m/>
    <x v="0"/>
    <s v="ELOR33010993MTU 1200DSEL"/>
    <s v="Electro Oriente S. A."/>
    <x v="5"/>
    <x v="5"/>
    <s v="C. T. Requena"/>
    <x v="48"/>
    <x v="0"/>
    <x v="0"/>
    <x v="104"/>
    <x v="0"/>
    <s v="Instalado"/>
    <s v="Operativo"/>
    <s v="Distribuidora"/>
    <x v="0"/>
    <x v="0"/>
    <x v="0"/>
    <x v="0"/>
    <s v="Estatal"/>
    <s v="LORETO"/>
    <s v="LORETO"/>
    <s v="REQUENA"/>
    <s v="REQUENA"/>
    <n v="0"/>
    <x v="0"/>
    <n v="0"/>
    <x v="0"/>
    <n v="0"/>
    <x v="0"/>
    <x v="0"/>
    <n v="327.44799999999998"/>
    <n v="0.32744799999999996"/>
    <m/>
    <n v="0.10208333333333335"/>
    <n v="8.3333333333333329E-2"/>
    <n v="7.6479999999999997"/>
    <n v="0"/>
    <n v="20"/>
    <s v="BASE DE DATOS"/>
    <m/>
  </r>
  <r>
    <s v="20"/>
    <x v="5"/>
    <s v="ELOR"/>
    <s v="33010993"/>
    <s v="33010993"/>
    <x v="0"/>
    <s v="CUMMINS 4"/>
    <s v="S"/>
    <n v="0.6"/>
    <n v="0.45700000000000002"/>
    <n v="39.74"/>
    <n v="113.64"/>
    <n v="153.38"/>
    <n v="5.55"/>
    <n v="503"/>
    <n v="0"/>
    <n v="132"/>
    <m/>
    <x v="0"/>
    <s v="ELOR33010993CUMMINS 4EL"/>
    <s v="Electro Oriente S. A."/>
    <x v="5"/>
    <x v="5"/>
    <s v="C. T. Requena"/>
    <x v="48"/>
    <x v="0"/>
    <x v="0"/>
    <x v="105"/>
    <x v="0"/>
    <s v="Instalado"/>
    <s v="Operativo"/>
    <s v="Distribuidora"/>
    <x v="0"/>
    <x v="0"/>
    <x v="0"/>
    <x v="0"/>
    <s v="Estatal"/>
    <s v="LORETO"/>
    <s v="LORETO"/>
    <s v="REQUENA"/>
    <s v="REQUENA"/>
    <n v="0"/>
    <x v="0"/>
    <n v="0"/>
    <x v="0"/>
    <n v="0"/>
    <x v="0"/>
    <x v="0"/>
    <n v="153.38"/>
    <n v="0.15337999999999999"/>
    <m/>
    <n v="4.9999999999999996E-2"/>
    <n v="3.8083333333333337E-2"/>
    <n v="7.6479999999999997"/>
    <n v="0"/>
    <n v="20"/>
    <s v="BASE DE DATOS"/>
    <m/>
  </r>
  <r>
    <s v="20"/>
    <x v="5"/>
    <s v="ELOR"/>
    <s v="33010993"/>
    <s v="33010993"/>
    <x v="0"/>
    <s v="CAT 6-3516B-139"/>
    <s v="S"/>
    <n v="2"/>
    <n v="1"/>
    <n v="3.359"/>
    <n v="2.3820000000000001"/>
    <n v="5.7409999999999997"/>
    <n v="0.75"/>
    <n v="9"/>
    <n v="0"/>
    <n v="70"/>
    <m/>
    <x v="0"/>
    <s v="ELOR33010993CAT 6-3516B-139EL"/>
    <s v="Electro Oriente S. A."/>
    <x v="5"/>
    <x v="5"/>
    <s v="C. T. Requena"/>
    <x v="48"/>
    <x v="0"/>
    <x v="0"/>
    <x v="106"/>
    <x v="0"/>
    <s v="Instalado"/>
    <s v="Operativo"/>
    <s v="Distribuidora"/>
    <x v="0"/>
    <x v="0"/>
    <x v="0"/>
    <x v="0"/>
    <s v="Estatal"/>
    <s v="LORETO"/>
    <s v="LORETO"/>
    <s v="REQUENA"/>
    <s v="REQUENA"/>
    <n v="0"/>
    <x v="0"/>
    <n v="0"/>
    <x v="0"/>
    <n v="0"/>
    <x v="0"/>
    <x v="0"/>
    <n v="5.7409999999999997"/>
    <n v="5.7409999999999996E-3"/>
    <m/>
    <n v="0.16666666666666666"/>
    <n v="8.3333333333333329E-2"/>
    <n v="7.6479999999999997"/>
    <n v="0"/>
    <n v="20"/>
    <s v="BASE DE DATOS"/>
    <m/>
  </r>
  <r>
    <s v="20"/>
    <x v="5"/>
    <s v="ELOR"/>
    <s v="43094599"/>
    <s v="43094599"/>
    <x v="0"/>
    <s v="CUMMINS_1 C200(050)"/>
    <s v="N"/>
    <n v="0.20799999999999999"/>
    <n v="0"/>
    <n v="0"/>
    <n v="0"/>
    <n v="0"/>
    <n v="0"/>
    <n v="0"/>
    <n v="0"/>
    <n v="0"/>
    <m/>
    <x v="0"/>
    <s v="ELOR43094599CUMMINS_1 C200(050)EL"/>
    <s v="Electro Oriente S. A."/>
    <x v="5"/>
    <x v="5"/>
    <s v="C. T. Tamshiyacu"/>
    <x v="49"/>
    <x v="0"/>
    <x v="0"/>
    <x v="107"/>
    <x v="0"/>
    <s v="Instalado"/>
    <s v="Operativo"/>
    <s v="Distribuidora"/>
    <x v="0"/>
    <x v="0"/>
    <x v="0"/>
    <x v="0"/>
    <s v="Estatal"/>
    <s v="LORETO"/>
    <s v="LORETO"/>
    <s v="MAYNAS"/>
    <s v="FERNANDO LORES"/>
    <n v="0"/>
    <x v="0"/>
    <n v="0"/>
    <x v="0"/>
    <n v="0"/>
    <x v="0"/>
    <x v="0"/>
    <n v="0"/>
    <n v="0"/>
    <m/>
    <n v="1.7333333333333333E-2"/>
    <n v="1.2499999999999999E-2"/>
    <n v="7.6479999999999997"/>
    <n v="0"/>
    <n v="20"/>
    <s v="BASE DE DATOS"/>
    <m/>
  </r>
  <r>
    <s v="20"/>
    <x v="5"/>
    <s v="ELOR"/>
    <s v="43094599"/>
    <s v="43094599"/>
    <x v="0"/>
    <s v="CUMMINS_2 C200(026)"/>
    <s v="S"/>
    <n v="0.20799999999999999"/>
    <n v="0.15"/>
    <n v="3.8340000000000001"/>
    <n v="26.835000000000001"/>
    <n v="30.669"/>
    <n v="6"/>
    <n v="564"/>
    <n v="0"/>
    <n v="20"/>
    <m/>
    <x v="0"/>
    <s v="ELOR43094599CUMMINS_2 C200(026)EL"/>
    <s v="Electro Oriente S. A."/>
    <x v="5"/>
    <x v="5"/>
    <s v="C. T. Tamshiyacu"/>
    <x v="49"/>
    <x v="0"/>
    <x v="0"/>
    <x v="108"/>
    <x v="0"/>
    <s v="Instalado"/>
    <s v="Operativo"/>
    <s v="Distribuidora"/>
    <x v="0"/>
    <x v="0"/>
    <x v="0"/>
    <x v="0"/>
    <s v="Estatal"/>
    <s v="LORETO"/>
    <s v="LORETO"/>
    <s v="MAYNAS"/>
    <s v="FERNANDO LORES"/>
    <n v="0"/>
    <x v="0"/>
    <n v="0"/>
    <x v="0"/>
    <n v="0"/>
    <x v="0"/>
    <x v="0"/>
    <n v="30.669"/>
    <n v="3.0669000000000002E-2"/>
    <m/>
    <n v="1.7333333333333333E-2"/>
    <n v="1.2499999999999999E-2"/>
    <n v="7.6479999999999997"/>
    <n v="0"/>
    <n v="20"/>
    <s v="BASE DE DATOS"/>
    <m/>
  </r>
  <r>
    <s v="20"/>
    <x v="5"/>
    <s v="ELOR"/>
    <s v="43094599"/>
    <s v="43094599"/>
    <x v="0"/>
    <s v="Cat. C9-180"/>
    <s v="S"/>
    <n v="0.18"/>
    <n v="0.15"/>
    <n v="1.391"/>
    <n v="9.7360000000000007"/>
    <n v="11.127000000000001"/>
    <n v="1"/>
    <n v="225"/>
    <n v="0"/>
    <n v="14"/>
    <m/>
    <x v="0"/>
    <s v="ELOR43094599Cat. C9-180EL"/>
    <s v="Electro Oriente S. A."/>
    <x v="5"/>
    <x v="5"/>
    <s v="C. T. Tamshiyacu"/>
    <x v="49"/>
    <x v="0"/>
    <x v="0"/>
    <x v="109"/>
    <x v="0"/>
    <s v="Instalado"/>
    <s v="Operativo"/>
    <s v="Distribuidora"/>
    <x v="0"/>
    <x v="0"/>
    <x v="0"/>
    <x v="0"/>
    <s v="Estatal"/>
    <s v="LORETO"/>
    <s v="LORETO"/>
    <s v="MAYNAS"/>
    <s v="FERNANDO LORES"/>
    <n v="0"/>
    <x v="0"/>
    <n v="0"/>
    <x v="0"/>
    <n v="0"/>
    <x v="0"/>
    <x v="0"/>
    <n v="11.127000000000001"/>
    <n v="1.1127000000000001E-2"/>
    <m/>
    <n v="1.4999999999999999E-2"/>
    <n v="1.2499999999999999E-2"/>
    <n v="7.6479999999999997"/>
    <n v="0"/>
    <n v="20"/>
    <s v="BASE DE DATOS"/>
    <m/>
  </r>
  <r>
    <s v="20"/>
    <x v="5"/>
    <s v="ELOR"/>
    <s v="43094599"/>
    <s v="43094599"/>
    <x v="0"/>
    <s v="Volvo PentaTWD1010G"/>
    <s v="S"/>
    <n v="0.21"/>
    <n v="0.15"/>
    <n v="8.5259999999999998"/>
    <n v="59.685000000000002"/>
    <n v="68.210999999999999"/>
    <n v="22"/>
    <n v="593"/>
    <n v="0"/>
    <n v="26"/>
    <m/>
    <x v="0"/>
    <s v="ELOR43094599Volvo PentaTWD1010GEL"/>
    <s v="Electro Oriente S. A."/>
    <x v="5"/>
    <x v="5"/>
    <s v="C. T. Tamshiyacu"/>
    <x v="49"/>
    <x v="0"/>
    <x v="0"/>
    <x v="110"/>
    <x v="0"/>
    <s v="Instalado"/>
    <s v="Inoperativo"/>
    <s v="Distribuidora"/>
    <x v="0"/>
    <x v="0"/>
    <x v="0"/>
    <x v="0"/>
    <s v="Estatal"/>
    <s v="LORETO"/>
    <s v="LORETO"/>
    <s v="MAYNAS"/>
    <s v="FERNANDO LORES"/>
    <n v="0"/>
    <x v="0"/>
    <n v="0"/>
    <x v="0"/>
    <n v="0"/>
    <x v="0"/>
    <x v="0"/>
    <n v="68.210999999999999"/>
    <n v="6.8210999999999994E-2"/>
    <m/>
    <n v="1.7499999999999998E-2"/>
    <n v="1.2499999999999999E-2"/>
    <n v="7.6479999999999997"/>
    <n v="0"/>
    <n v="20"/>
    <s v="BASE DE DATOS"/>
    <m/>
  </r>
  <r>
    <s v="20"/>
    <x v="5"/>
    <s v="ELOR"/>
    <s v="53023514"/>
    <s v="53023514"/>
    <x v="0"/>
    <s v="OLYMPIAN"/>
    <s v="S"/>
    <n v="0.04"/>
    <n v="0.03"/>
    <n v="0.95699999999999996"/>
    <n v="2.4E-2"/>
    <n v="0.98099999999999998"/>
    <n v="5"/>
    <n v="182"/>
    <n v="0"/>
    <n v="0"/>
    <m/>
    <x v="0"/>
    <s v="ELOR53023514OLYMPIANEL"/>
    <s v="Electro Oriente S. A."/>
    <x v="5"/>
    <x v="5"/>
    <s v="C. T. Gran Peru"/>
    <x v="50"/>
    <x v="0"/>
    <x v="0"/>
    <x v="78"/>
    <x v="0"/>
    <s v="Instalado"/>
    <s v="Operativo"/>
    <s v="Distribuidora"/>
    <x v="0"/>
    <x v="0"/>
    <x v="0"/>
    <x v="0"/>
    <s v="Estatal"/>
    <s v="LORETO"/>
    <s v="LORETO"/>
    <s v="MAYNAS"/>
    <s v="FERNANDO LORES"/>
    <s v="GRAN PERÚ"/>
    <x v="0"/>
    <n v="0"/>
    <x v="0"/>
    <n v="0"/>
    <x v="0"/>
    <x v="0"/>
    <n v="0.98099999999999998"/>
    <n v="9.8099999999999988E-4"/>
    <m/>
    <n v="3.3333333333333335E-3"/>
    <n v="2.5000000000000001E-3"/>
    <n v="7.6479999999999997"/>
    <n v="0"/>
    <n v="20"/>
    <s v="BASE DE DATOS"/>
    <m/>
  </r>
  <r>
    <s v="20"/>
    <x v="5"/>
    <s v="ELOR"/>
    <s v="33010893"/>
    <s v="33010893"/>
    <x v="0"/>
    <s v="CAT 3516(G1)"/>
    <s v="S"/>
    <n v="1"/>
    <n v="0.95"/>
    <n v="0"/>
    <n v="0"/>
    <n v="0"/>
    <n v="0"/>
    <n v="0"/>
    <n v="0"/>
    <n v="0"/>
    <m/>
    <x v="1"/>
    <s v="ELOR33010893CAT 3516(G1)EL"/>
    <s v="Electro Oriente S. A."/>
    <x v="5"/>
    <x v="5"/>
    <s v="C. T. Yurimaguas"/>
    <x v="53"/>
    <x v="0"/>
    <x v="0"/>
    <x v="112"/>
    <x v="0"/>
    <s v="Instalado"/>
    <s v="Operativo"/>
    <s v="Distribuidora"/>
    <x v="0"/>
    <x v="1"/>
    <x v="0"/>
    <x v="0"/>
    <s v="Estatal"/>
    <s v="LORETO"/>
    <s v="LORETO"/>
    <s v="ALTO AMAZONAS"/>
    <s v="YURIMAGUAS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5"/>
    <s v="ELOR"/>
    <s v="33010893"/>
    <s v="33010893"/>
    <x v="0"/>
    <s v="CAT. D-3512(G5)"/>
    <s v="S"/>
    <n v="0.5"/>
    <n v="0.45"/>
    <n v="0"/>
    <n v="0"/>
    <n v="0"/>
    <n v="0"/>
    <n v="0"/>
    <n v="0"/>
    <n v="0"/>
    <m/>
    <x v="1"/>
    <s v="ELOR33010893CAT. D-3512(G5)EL"/>
    <s v="Electro Oriente S. A."/>
    <x v="5"/>
    <x v="5"/>
    <s v="C. T. Yurimaguas"/>
    <x v="53"/>
    <x v="0"/>
    <x v="0"/>
    <x v="113"/>
    <x v="0"/>
    <s v="Instalado"/>
    <s v="Operativo"/>
    <s v="Distribuidora"/>
    <x v="0"/>
    <x v="1"/>
    <x v="0"/>
    <x v="0"/>
    <s v="Estatal"/>
    <s v="LORETO"/>
    <s v="LORETO"/>
    <s v="ALTO AMAZONAS"/>
    <s v="YURIMAGUAS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5"/>
    <s v="ELOR"/>
    <s v="33010893"/>
    <s v="33010893"/>
    <x v="0"/>
    <s v="CAT.2 D-3512(G4)"/>
    <s v="S"/>
    <n v="0.5"/>
    <n v="0.45"/>
    <n v="0"/>
    <n v="0"/>
    <n v="0"/>
    <n v="0"/>
    <n v="0"/>
    <n v="0"/>
    <n v="0"/>
    <m/>
    <x v="1"/>
    <s v="ELOR33010893CAT.2 D-3512(G4)EL"/>
    <s v="Electro Oriente S. A."/>
    <x v="5"/>
    <x v="5"/>
    <s v="C. T. Yurimaguas"/>
    <x v="53"/>
    <x v="0"/>
    <x v="0"/>
    <x v="114"/>
    <x v="0"/>
    <s v="Instalado"/>
    <s v="Operativo"/>
    <s v="Distribuidora"/>
    <x v="0"/>
    <x v="1"/>
    <x v="0"/>
    <x v="0"/>
    <s v="Estatal"/>
    <s v="LORETO"/>
    <s v="LORETO"/>
    <s v="ALTO AMAZONAS"/>
    <s v="YURIMAGUAS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5"/>
    <s v="ELOR"/>
    <s v="33010893"/>
    <s v="33010893"/>
    <x v="0"/>
    <s v="CAT2 3512 TA(G2)"/>
    <s v="S"/>
    <n v="0.5"/>
    <n v="0.4"/>
    <n v="0"/>
    <n v="0"/>
    <n v="0"/>
    <n v="0"/>
    <n v="0"/>
    <n v="0"/>
    <n v="0"/>
    <m/>
    <x v="1"/>
    <s v="ELOR33010893CAT2 3512 TA(G2)EL"/>
    <s v="Electro Oriente S. A."/>
    <x v="5"/>
    <x v="5"/>
    <s v="C. T. Yurimaguas"/>
    <x v="53"/>
    <x v="0"/>
    <x v="0"/>
    <x v="115"/>
    <x v="0"/>
    <s v="Instalado"/>
    <s v="Operativo"/>
    <s v="Distribuidora"/>
    <x v="0"/>
    <x v="1"/>
    <x v="0"/>
    <x v="0"/>
    <s v="Estatal"/>
    <s v="LORETO"/>
    <s v="LORETO"/>
    <s v="ALTO AMAZONAS"/>
    <s v="YURIMAGUAS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5"/>
    <s v="ELOR"/>
    <s v="33011293"/>
    <s v="33011293"/>
    <x v="0"/>
    <s v="Wartsila 1"/>
    <s v="S"/>
    <n v="6.24"/>
    <n v="6"/>
    <n v="0"/>
    <n v="0"/>
    <n v="0"/>
    <n v="0"/>
    <n v="0"/>
    <n v="0"/>
    <n v="0"/>
    <m/>
    <x v="0"/>
    <s v="ELOR33011293Wartsila 1EL"/>
    <s v="Electro Oriente S. A."/>
    <x v="5"/>
    <x v="5"/>
    <s v="C. T. Tarapoto"/>
    <x v="52"/>
    <x v="0"/>
    <x v="0"/>
    <x v="7"/>
    <x v="0"/>
    <s v="Instalado"/>
    <s v="Operativo"/>
    <s v="Distribuidora"/>
    <x v="0"/>
    <x v="1"/>
    <x v="0"/>
    <x v="0"/>
    <s v="Estatal"/>
    <s v="SAN MARTÍN"/>
    <s v="SAN MARTÍN"/>
    <s v="SAN MARTIN"/>
    <s v="LA BANDA DE SHILCAYO"/>
    <n v="0"/>
    <x v="2"/>
    <n v="0"/>
    <x v="0"/>
    <n v="0"/>
    <x v="0"/>
    <x v="0"/>
    <n v="0"/>
    <n v="0"/>
    <m/>
    <n v="0.52"/>
    <n v="0.5"/>
    <n v="7.6479999999999997"/>
    <n v="0"/>
    <n v="20"/>
    <s v="BASE DE DATOS"/>
    <m/>
  </r>
  <r>
    <s v="20"/>
    <x v="5"/>
    <s v="ELOR"/>
    <s v="33011293"/>
    <s v="33011293"/>
    <x v="0"/>
    <s v="Wartsila 2"/>
    <s v="S"/>
    <n v="6.24"/>
    <n v="6"/>
    <n v="0"/>
    <n v="0"/>
    <n v="0"/>
    <n v="0"/>
    <n v="0"/>
    <n v="0"/>
    <n v="0"/>
    <m/>
    <x v="0"/>
    <s v="ELOR33011293Wartsila 2EL"/>
    <s v="Electro Oriente S. A."/>
    <x v="5"/>
    <x v="5"/>
    <s v="C. T. Tarapoto"/>
    <x v="52"/>
    <x v="0"/>
    <x v="0"/>
    <x v="8"/>
    <x v="0"/>
    <s v="Instalado"/>
    <s v="Operativo"/>
    <s v="Distribuidora"/>
    <x v="0"/>
    <x v="1"/>
    <x v="0"/>
    <x v="0"/>
    <s v="Estatal"/>
    <s v="SAN MARTÍN"/>
    <s v="SAN MARTÍN"/>
    <s v="SAN MARTIN"/>
    <s v="LA BANDA DE SHILCAYO"/>
    <n v="0"/>
    <x v="2"/>
    <n v="0"/>
    <x v="0"/>
    <n v="0"/>
    <x v="0"/>
    <x v="0"/>
    <n v="0"/>
    <n v="0"/>
    <m/>
    <n v="0.52"/>
    <n v="0.5"/>
    <n v="7.6479999999999997"/>
    <n v="0"/>
    <n v="20"/>
    <s v="BASE DE DATOS"/>
    <m/>
  </r>
  <r>
    <s v="20"/>
    <x v="5"/>
    <s v="ELOR"/>
    <s v="33011293"/>
    <s v="33011293"/>
    <x v="0"/>
    <s v="CAT.D-3512"/>
    <s v="S"/>
    <n v="0.52"/>
    <n v="0.4"/>
    <n v="0"/>
    <n v="0"/>
    <n v="0"/>
    <n v="0"/>
    <n v="0"/>
    <n v="0"/>
    <n v="0"/>
    <m/>
    <x v="0"/>
    <s v="ELOR33011293CAT.D-3512EL"/>
    <s v="Electro Oriente S. A."/>
    <x v="5"/>
    <x v="5"/>
    <s v="C. T. Tarapoto"/>
    <x v="52"/>
    <x v="0"/>
    <x v="0"/>
    <x v="164"/>
    <x v="0"/>
    <s v="Instalado"/>
    <s v="Operativo"/>
    <s v="Distribuidora"/>
    <x v="0"/>
    <x v="1"/>
    <x v="0"/>
    <x v="0"/>
    <s v="Estatal"/>
    <s v="SAN MARTÍN"/>
    <s v="SAN MARTÍN"/>
    <s v="SAN MARTIN"/>
    <s v="LA BANDA DE SHILCAYO"/>
    <n v="0"/>
    <x v="0"/>
    <n v="0"/>
    <x v="0"/>
    <n v="0"/>
    <x v="0"/>
    <x v="0"/>
    <n v="0"/>
    <n v="0"/>
    <m/>
    <n v="0.52"/>
    <n v="0.4"/>
    <n v="7.6479999999999997"/>
    <n v="0"/>
    <n v="20"/>
    <s v="BASE DE DATOS"/>
    <m/>
  </r>
  <r>
    <s v="20"/>
    <x v="5"/>
    <s v="ELOR"/>
    <s v="33011593"/>
    <s v="33011593"/>
    <x v="0"/>
    <s v="EMD"/>
    <s v="N"/>
    <n v="2.5"/>
    <n v="1.6"/>
    <n v="0"/>
    <n v="0"/>
    <n v="0"/>
    <n v="0"/>
    <n v="0"/>
    <n v="0"/>
    <n v="0"/>
    <m/>
    <x v="0"/>
    <s v="ELOR33011593EMDEL"/>
    <s v="Electro Oriente S. A."/>
    <x v="5"/>
    <x v="5"/>
    <s v="C. T. Bellavista"/>
    <x v="51"/>
    <x v="0"/>
    <x v="0"/>
    <x v="111"/>
    <x v="0"/>
    <s v="Instalado"/>
    <s v="Inoperativo"/>
    <s v="Distribuidora"/>
    <x v="0"/>
    <x v="1"/>
    <x v="0"/>
    <x v="0"/>
    <s v="Estatal"/>
    <s v="SAN MARTÍN"/>
    <s v="SAN MARTÍN"/>
    <s v="BELLAVISTA"/>
    <s v="BELLAVISTA"/>
    <n v="0"/>
    <x v="0"/>
    <n v="0"/>
    <x v="0"/>
    <n v="0"/>
    <x v="0"/>
    <x v="0"/>
    <n v="0"/>
    <n v="0"/>
    <m/>
    <n v="0.20833333333333334"/>
    <n v="0.13333333333333333"/>
    <n v="7.6479999999999997"/>
    <n v="0"/>
    <n v="20"/>
    <s v="BASE DE DATOS"/>
    <m/>
  </r>
  <r>
    <s v="20"/>
    <x v="5"/>
    <s v="ELOR"/>
    <s v="43047494"/>
    <s v="43047494"/>
    <x v="0"/>
    <s v="CAT C-18"/>
    <s v="S"/>
    <n v="0.5"/>
    <n v="0.5"/>
    <n v="54.82"/>
    <n v="0"/>
    <n v="54.82"/>
    <n v="5"/>
    <n v="222"/>
    <n v="0"/>
    <n v="2"/>
    <m/>
    <x v="0"/>
    <s v="ELOR43047494CAT C-18EL"/>
    <s v="Electro Oriente S. A."/>
    <x v="5"/>
    <x v="5"/>
    <s v="C. T. Lagunas"/>
    <x v="54"/>
    <x v="0"/>
    <x v="0"/>
    <x v="116"/>
    <x v="0"/>
    <s v="Instalado"/>
    <s v="Operativo"/>
    <s v="Distribuidora"/>
    <x v="0"/>
    <x v="0"/>
    <x v="0"/>
    <x v="0"/>
    <s v="Estatal"/>
    <s v="LORETO"/>
    <s v="LORETO"/>
    <s v="ALTO AMAZONAS"/>
    <s v="LAGUNAS"/>
    <n v="0"/>
    <x v="0"/>
    <n v="0"/>
    <x v="0"/>
    <n v="0"/>
    <x v="0"/>
    <x v="0"/>
    <n v="54.82"/>
    <n v="5.4820000000000001E-2"/>
    <m/>
    <n v="4.1666666666666664E-2"/>
    <n v="3.7499999999999999E-2"/>
    <n v="7.6479999999999997"/>
    <n v="0"/>
    <n v="20"/>
    <s v="BASE DE DATOS"/>
    <m/>
  </r>
  <r>
    <s v="20"/>
    <x v="5"/>
    <s v="ELOR"/>
    <s v="43047494"/>
    <s v="43047494"/>
    <x v="0"/>
    <s v="Cat. D-3512&lt;G3&gt;"/>
    <s v="S"/>
    <n v="0.5"/>
    <n v="0.45"/>
    <n v="11.252000000000001"/>
    <n v="0"/>
    <n v="11.252000000000001"/>
    <n v="0"/>
    <n v="45"/>
    <n v="0"/>
    <n v="0"/>
    <m/>
    <x v="0"/>
    <s v="ELOR43047494Cat. D-3512&lt;G3&gt;EL"/>
    <s v="Electro Oriente S. A."/>
    <x v="5"/>
    <x v="5"/>
    <s v="C. T. Lagunas"/>
    <x v="54"/>
    <x v="0"/>
    <x v="0"/>
    <x v="117"/>
    <x v="0"/>
    <s v="Instalado"/>
    <s v="Operativo"/>
    <s v="Distribuidora"/>
    <x v="0"/>
    <x v="0"/>
    <x v="0"/>
    <x v="0"/>
    <s v="Estatal"/>
    <s v="LORETO"/>
    <s v="LORETO"/>
    <s v="ALTO AMAZONAS"/>
    <s v="LAGUNAS"/>
    <n v="0"/>
    <x v="0"/>
    <n v="0"/>
    <x v="0"/>
    <n v="0"/>
    <x v="0"/>
    <x v="0"/>
    <n v="11.252000000000001"/>
    <n v="1.1252E-2"/>
    <m/>
    <n v="4.1666666666666664E-2"/>
    <n v="3.7499999999999999E-2"/>
    <n v="7.6479999999999997"/>
    <n v="0"/>
    <n v="20"/>
    <s v="BASE DE DATOS"/>
    <m/>
  </r>
  <r>
    <s v="20"/>
    <x v="5"/>
    <s v="ELOR"/>
    <s v="43047494"/>
    <s v="43047494"/>
    <x v="0"/>
    <s v="Volvo Penta TAD1630"/>
    <s v="S"/>
    <n v="0.4"/>
    <n v="0.4"/>
    <n v="0"/>
    <n v="38.347000000000001"/>
    <n v="38.347000000000001"/>
    <n v="5"/>
    <n v="222"/>
    <n v="0"/>
    <n v="18"/>
    <m/>
    <x v="0"/>
    <s v="ELOR43047494Volvo Penta TAD1630EL"/>
    <s v="Electro Oriente S. A."/>
    <x v="5"/>
    <x v="5"/>
    <s v="C. T. Lagunas"/>
    <x v="54"/>
    <x v="0"/>
    <x v="0"/>
    <x v="118"/>
    <x v="0"/>
    <s v="Instalado"/>
    <s v="Operativo"/>
    <s v="Distribuidora"/>
    <x v="0"/>
    <x v="0"/>
    <x v="0"/>
    <x v="0"/>
    <s v="Estatal"/>
    <s v="LORETO"/>
    <s v="LORETO"/>
    <s v="ALTO AMAZONAS"/>
    <s v="LAGUNAS"/>
    <n v="0"/>
    <x v="0"/>
    <n v="0"/>
    <x v="0"/>
    <n v="0"/>
    <x v="0"/>
    <x v="0"/>
    <n v="38.347000000000001"/>
    <n v="3.8346999999999999E-2"/>
    <m/>
    <n v="3.3333333333333333E-2"/>
    <n v="3.3333333333333333E-2"/>
    <n v="7.6479999999999997"/>
    <n v="0"/>
    <n v="20"/>
    <s v="BASE DE DATOS"/>
    <m/>
  </r>
  <r>
    <s v="20"/>
    <x v="5"/>
    <s v="ELOR"/>
    <s v="53023214"/>
    <s v="53023214"/>
    <x v="0"/>
    <s v="GT 1"/>
    <s v="N"/>
    <n v="0.125"/>
    <n v="0"/>
    <n v="0"/>
    <n v="0"/>
    <n v="0"/>
    <n v="0"/>
    <n v="0"/>
    <n v="0"/>
    <n v="0"/>
    <m/>
    <x v="1"/>
    <s v="ELOR53023214GT 1EL"/>
    <s v="Electro Oriente S. A."/>
    <x v="5"/>
    <x v="5"/>
    <s v="C. T. Tabaconas"/>
    <x v="55"/>
    <x v="0"/>
    <x v="0"/>
    <x v="119"/>
    <x v="0"/>
    <s v="Instalado"/>
    <n v="0"/>
    <s v="Distribuidora"/>
    <x v="0"/>
    <x v="0"/>
    <x v="0"/>
    <x v="0"/>
    <s v="Estatal"/>
    <s v="CAJAMARCA"/>
    <s v="CAJAMARCA"/>
    <s v="SAN IGNACIO"/>
    <s v="TABACONAS"/>
    <s v="TABACONAS"/>
    <x v="0"/>
    <n v="0"/>
    <x v="0"/>
    <n v="0"/>
    <x v="0"/>
    <x v="0"/>
    <n v="0"/>
    <n v="0"/>
    <m/>
    <s v="-"/>
    <s v="-"/>
    <e v="#N/A"/>
    <n v="0"/>
    <n v="20"/>
    <s v="BASE DE DATOS"/>
    <m/>
  </r>
  <r>
    <s v="20"/>
    <x v="5"/>
    <s v="ELOR"/>
    <s v="53026818"/>
    <s v="53026818"/>
    <x v="0"/>
    <s v="CAT2_HUMBOLT"/>
    <s v="S"/>
    <n v="0.7"/>
    <n v="0.5"/>
    <n v="0"/>
    <n v="0"/>
    <n v="0"/>
    <n v="0"/>
    <n v="0"/>
    <n v="0"/>
    <n v="0"/>
    <m/>
    <x v="0"/>
    <s v="ELOR53026818CAT2_HUMBOLTEL"/>
    <s v="Electro Oriente S. A."/>
    <x v="5"/>
    <x v="5"/>
    <s v="C.T. San Ignacio"/>
    <x v="18"/>
    <x v="0"/>
    <x v="0"/>
    <x v="49"/>
    <x v="0"/>
    <s v="Instalado"/>
    <s v="Operativo"/>
    <s v="Distribuidora"/>
    <x v="0"/>
    <x v="1"/>
    <x v="0"/>
    <x v="0"/>
    <s v="Estatal"/>
    <s v="CAJAMARCA"/>
    <s v="CAJAMARCA"/>
    <s v="SAN IGNACIO"/>
    <s v="SAN IGNACIO"/>
    <s v="SEC. PORTACHUELO"/>
    <x v="0"/>
    <n v="0"/>
    <x v="0"/>
    <n v="0"/>
    <x v="0"/>
    <x v="0"/>
    <n v="0"/>
    <n v="0"/>
    <m/>
    <n v="5.8333333333333327E-2"/>
    <n v="4.1666666666666664E-2"/>
    <n v="7.6479999999999997"/>
    <n v="0"/>
    <n v="20"/>
    <s v="BASE DE DATOS"/>
    <m/>
  </r>
  <r>
    <s v="20"/>
    <x v="5"/>
    <s v="ELOR"/>
    <s v="53026818"/>
    <s v="53026818"/>
    <x v="0"/>
    <s v="CAT3_HUMBOLT"/>
    <s v="S"/>
    <n v="1.1000000000000001"/>
    <n v="0.8"/>
    <n v="0"/>
    <n v="0"/>
    <n v="0"/>
    <n v="0"/>
    <n v="0"/>
    <n v="0"/>
    <n v="0"/>
    <m/>
    <x v="0"/>
    <s v="ELOR53026818CAT3_HUMBOLTEL"/>
    <s v="Electro Oriente S. A."/>
    <x v="5"/>
    <x v="5"/>
    <s v="C.T. San Ignacio"/>
    <x v="18"/>
    <x v="0"/>
    <x v="0"/>
    <x v="50"/>
    <x v="0"/>
    <s v="Instalado"/>
    <s v="Operativo"/>
    <s v="Distribuidora"/>
    <x v="0"/>
    <x v="1"/>
    <x v="0"/>
    <x v="0"/>
    <s v="Estatal"/>
    <s v="CAJAMARCA"/>
    <s v="CAJAMARCA"/>
    <s v="SAN IGNACIO"/>
    <s v="SAN IGNACIO"/>
    <s v="SEC. PORTACHUELO"/>
    <x v="0"/>
    <n v="0"/>
    <x v="0"/>
    <n v="0"/>
    <x v="0"/>
    <x v="0"/>
    <n v="0"/>
    <n v="0"/>
    <m/>
    <n v="9.1666666666666674E-2"/>
    <n v="6.6666666666666666E-2"/>
    <n v="7.6479999999999997"/>
    <n v="0"/>
    <n v="20"/>
    <s v="BASE DE DATOS"/>
    <m/>
  </r>
  <r>
    <s v="20"/>
    <x v="5"/>
    <s v="ELOR"/>
    <s v="53026818"/>
    <s v="53026818"/>
    <x v="0"/>
    <s v="CAT4_HUMBOLT"/>
    <s v="S"/>
    <n v="0.7"/>
    <n v="0.5"/>
    <n v="0"/>
    <n v="0"/>
    <n v="0"/>
    <n v="0"/>
    <n v="0"/>
    <n v="0"/>
    <n v="0"/>
    <m/>
    <x v="0"/>
    <s v="ELOR53026818CAT4_HUMBOLTEL"/>
    <s v="Electro Oriente S. A."/>
    <x v="5"/>
    <x v="5"/>
    <s v="C.T. San Ignacio"/>
    <x v="18"/>
    <x v="0"/>
    <x v="0"/>
    <x v="51"/>
    <x v="0"/>
    <s v="Instalado"/>
    <s v="Operativo"/>
    <s v="Distribuidora"/>
    <x v="0"/>
    <x v="1"/>
    <x v="0"/>
    <x v="0"/>
    <s v="Estatal"/>
    <s v="CAJAMARCA"/>
    <s v="CAJAMARCA"/>
    <s v="SAN IGNACIO"/>
    <s v="SAN IGNACIO"/>
    <s v="SEC. PORTACHUELO"/>
    <x v="0"/>
    <n v="0"/>
    <x v="0"/>
    <n v="0"/>
    <x v="0"/>
    <x v="0"/>
    <n v="0"/>
    <n v="0"/>
    <m/>
    <n v="5.8333333333333327E-2"/>
    <n v="4.1666666666666664E-2"/>
    <n v="7.6479999999999997"/>
    <n v="0"/>
    <n v="20"/>
    <s v="BASE DE DATOS"/>
    <m/>
  </r>
  <r>
    <s v="20"/>
    <x v="5"/>
    <s v="ELOR"/>
    <s v="53026818"/>
    <s v="53026818"/>
    <x v="0"/>
    <s v="CAT5_HUMBOLT"/>
    <s v="S"/>
    <n v="0.7"/>
    <n v="0.5"/>
    <n v="0"/>
    <n v="0"/>
    <n v="0"/>
    <n v="0"/>
    <n v="0"/>
    <n v="0"/>
    <n v="0"/>
    <m/>
    <x v="0"/>
    <s v="ELOR53026818CAT5_HUMBOLTEL"/>
    <s v="Electro Oriente S. A."/>
    <x v="5"/>
    <x v="5"/>
    <s v="C.T. San Ignacio"/>
    <x v="18"/>
    <x v="0"/>
    <x v="0"/>
    <x v="52"/>
    <x v="0"/>
    <s v="Instalado"/>
    <s v="Operativo"/>
    <s v="Distribuidora"/>
    <x v="0"/>
    <x v="1"/>
    <x v="0"/>
    <x v="0"/>
    <s v="Estatal"/>
    <s v="CAJAMARCA"/>
    <s v="CAJAMARCA"/>
    <s v="SAN IGNACIO"/>
    <s v="SAN IGNACIO"/>
    <s v="SEC. PORTACHUELO"/>
    <x v="0"/>
    <n v="0"/>
    <x v="0"/>
    <n v="0"/>
    <x v="0"/>
    <x v="0"/>
    <n v="0"/>
    <n v="0"/>
    <m/>
    <n v="5.8333333333333327E-2"/>
    <n v="4.1666666666666664E-2"/>
    <n v="7.6479999999999997"/>
    <n v="0"/>
    <n v="20"/>
    <s v="BASE DE DATOS"/>
    <m/>
  </r>
  <r>
    <s v="20"/>
    <x v="5"/>
    <s v="ELOR"/>
    <s v="65010914"/>
    <s v="65010914"/>
    <x v="0"/>
    <s v="GRUPO 1"/>
    <s v="S"/>
    <n v="1.1000000000000001"/>
    <n v="0.8"/>
    <n v="0"/>
    <n v="0"/>
    <n v="0"/>
    <n v="0"/>
    <n v="0"/>
    <n v="0"/>
    <n v="0"/>
    <m/>
    <x v="0"/>
    <s v="ELOR65010914GRUPO 1EL"/>
    <s v="Electro Oriente S. A."/>
    <x v="5"/>
    <x v="5"/>
    <s v="C. T. Juan Velazco Alvarado"/>
    <x v="16"/>
    <x v="0"/>
    <x v="0"/>
    <x v="44"/>
    <x v="0"/>
    <s v="Instalado"/>
    <s v="Operativo"/>
    <s v="Distribuidora"/>
    <x v="0"/>
    <x v="0"/>
    <x v="0"/>
    <x v="0"/>
    <s v="Estatal"/>
    <s v="AMAZONAS"/>
    <s v="AMAZONAS"/>
    <s v="CONDORCANQUI"/>
    <s v="SANTA MARÍA DE NIEVA"/>
    <s v="JUAN VELAZCO ALVARADO"/>
    <x v="0"/>
    <n v="0"/>
    <x v="0"/>
    <n v="0"/>
    <x v="0"/>
    <x v="0"/>
    <n v="0"/>
    <n v="0"/>
    <m/>
    <n v="9.1666666666666674E-2"/>
    <n v="6.6666666666666666E-2"/>
    <n v="7.6479999999999997"/>
    <n v="0"/>
    <n v="20"/>
    <s v="BASE DE DATOS"/>
    <m/>
  </r>
  <r>
    <s v="20"/>
    <x v="5"/>
    <s v="ELSE"/>
    <s v="23009600"/>
    <s v="23009600"/>
    <x v="0"/>
    <s v="Urpipata"/>
    <s v="S"/>
    <n v="0.8"/>
    <n v="0.5"/>
    <n v="0"/>
    <n v="0"/>
    <n v="0"/>
    <n v="0"/>
    <n v="0"/>
    <n v="720"/>
    <n v="0"/>
    <m/>
    <x v="0"/>
    <s v="ELSE23009600UrpipataEL"/>
    <s v="Electro Sur Este S. A."/>
    <x v="8"/>
    <x v="8"/>
    <s v="Grupo Movil Emergencia"/>
    <x v="66"/>
    <x v="0"/>
    <x v="0"/>
    <x v="140"/>
    <x v="0"/>
    <s v="Instalado"/>
    <s v="Operativo"/>
    <s v="Distribuidora"/>
    <x v="0"/>
    <x v="1"/>
    <x v="0"/>
    <x v="0"/>
    <s v="Estatal"/>
    <s v="MADRE DE DIOS"/>
    <s v="MADRE DE DIOS"/>
    <n v="0"/>
    <n v="0"/>
    <n v="0"/>
    <x v="0"/>
    <n v="0"/>
    <x v="0"/>
    <n v="0"/>
    <x v="0"/>
    <x v="0"/>
    <n v="0"/>
    <n v="0"/>
    <m/>
    <n v="0.34166666666666662"/>
    <n v="0.24166666666666667"/>
    <n v="7.6479999999999997"/>
    <n v="0"/>
    <n v="22"/>
    <s v="BASE DE DATOS"/>
    <m/>
  </r>
  <r>
    <s v="20"/>
    <x v="5"/>
    <s v="ELSE"/>
    <s v="23005600"/>
    <s v="23005600"/>
    <x v="0"/>
    <s v="CUMMINS-7"/>
    <s v="S"/>
    <n v="1.825"/>
    <n v="1.2"/>
    <n v="0.36799999999999999"/>
    <n v="1.4"/>
    <n v="1.7689999999999999"/>
    <n v="0"/>
    <n v="7"/>
    <n v="713"/>
    <n v="0"/>
    <m/>
    <x v="0"/>
    <s v="ELSE23005600CUMMINS-7EL"/>
    <s v="Electro Sur Este S. A."/>
    <x v="8"/>
    <x v="8"/>
    <s v="C. T. Iberia"/>
    <x v="64"/>
    <x v="0"/>
    <x v="0"/>
    <x v="138"/>
    <x v="0"/>
    <s v="Instalado"/>
    <s v="Operativo"/>
    <s v="Distribuidora"/>
    <x v="0"/>
    <x v="1"/>
    <x v="0"/>
    <x v="0"/>
    <s v="Estatal"/>
    <s v="MADRE DE DIOS"/>
    <s v="MADRE DE DIOS"/>
    <s v="TAHUAMANU"/>
    <s v="IBERIA"/>
    <n v="0"/>
    <x v="0"/>
    <n v="0"/>
    <x v="0"/>
    <n v="0"/>
    <x v="0"/>
    <x v="0"/>
    <n v="1.7689999999999999"/>
    <n v="1.769E-3"/>
    <m/>
    <n v="0.15208333333333332"/>
    <n v="9.9999999999999992E-2"/>
    <n v="7.6479999999999997"/>
    <n v="-1.0000000000001119E-3"/>
    <n v="22"/>
    <s v="BASE DE DATOS"/>
    <m/>
  </r>
  <r>
    <s v="20"/>
    <x v="5"/>
    <s v="ELSE"/>
    <s v="23006600"/>
    <s v="23006600"/>
    <x v="0"/>
    <s v="Cummins_Ottomotores"/>
    <s v="S"/>
    <n v="0.8"/>
    <n v="0.45"/>
    <n v="4.1000000000000002E-2"/>
    <n v="0.158"/>
    <n v="0.2"/>
    <n v="0"/>
    <n v="1"/>
    <n v="719"/>
    <n v="0"/>
    <m/>
    <x v="0"/>
    <s v="ELSE23006600Cummins_OttomotoresEL"/>
    <s v="Electro Sur Este S. A."/>
    <x v="8"/>
    <x v="8"/>
    <s v="C. T. Inapari"/>
    <x v="65"/>
    <x v="0"/>
    <x v="0"/>
    <x v="139"/>
    <x v="0"/>
    <s v="Instalado"/>
    <s v="Operativo"/>
    <s v="Distribuidora"/>
    <x v="0"/>
    <x v="1"/>
    <x v="0"/>
    <x v="0"/>
    <s v="Estatal"/>
    <s v="MADRE DE DIOS"/>
    <s v="MADRE DE DIOS"/>
    <s v="TAHUAMANU"/>
    <s v="IÑAPARI"/>
    <n v="0"/>
    <x v="0"/>
    <n v="0"/>
    <x v="0"/>
    <n v="0"/>
    <x v="0"/>
    <x v="0"/>
    <n v="0.2"/>
    <n v="2.0000000000000001E-4"/>
    <m/>
    <n v="6.6666666666666666E-2"/>
    <n v="3.7499999999999999E-2"/>
    <n v="7.6479999999999997"/>
    <n v="-1.0000000000000009E-3"/>
    <n v="22"/>
    <s v="BASE DE DATOS"/>
    <m/>
  </r>
  <r>
    <s v="20"/>
    <x v="5"/>
    <s v="UCAYAL"/>
    <s v="23201005"/>
    <s v="23201005"/>
    <x v="0"/>
    <s v="CAT 3406B"/>
    <s v="N"/>
    <n v="0.32"/>
    <n v="0"/>
    <n v="0"/>
    <n v="0"/>
    <n v="0"/>
    <n v="0"/>
    <n v="0"/>
    <n v="0"/>
    <n v="0"/>
    <m/>
    <x v="0"/>
    <s v="UCAYAL23201005CAT 3406BEL"/>
    <s v="Electro Ucayali S.A."/>
    <x v="0"/>
    <x v="0"/>
    <s v="C. T. ATALAYA"/>
    <x v="0"/>
    <x v="0"/>
    <x v="0"/>
    <x v="0"/>
    <x v="0"/>
    <s v="Instalado"/>
    <s v="Operativo"/>
    <s v="Distribuidora"/>
    <x v="0"/>
    <x v="0"/>
    <x v="0"/>
    <x v="0"/>
    <s v="Estatal"/>
    <s v="UCAYALI"/>
    <s v="UCAYALI"/>
    <s v="ATALAYA"/>
    <s v="RAYMONDI"/>
    <n v="0"/>
    <x v="0"/>
    <n v="0"/>
    <x v="0"/>
    <n v="0"/>
    <x v="0"/>
    <x v="0"/>
    <n v="0"/>
    <n v="0"/>
    <m/>
    <n v="2.6666666666666668E-2"/>
    <n v="0"/>
    <n v="7.6479999999999997"/>
    <n v="0"/>
    <n v="23"/>
    <s v="BASE DE DATOS"/>
    <m/>
  </r>
  <r>
    <s v="20"/>
    <x v="5"/>
    <s v="UCAYAL"/>
    <s v="23201005"/>
    <s v="23201005"/>
    <x v="0"/>
    <s v="CUMMINS"/>
    <s v="S"/>
    <n v="1"/>
    <n v="0.9"/>
    <n v="40.244"/>
    <n v="0.67900000000000005"/>
    <n v="40.923000000000002"/>
    <n v="0"/>
    <n v="78"/>
    <n v="0"/>
    <n v="45"/>
    <m/>
    <x v="0"/>
    <s v="UCAYAL23201005CUMMINSEL"/>
    <s v="Electro Ucayali S.A."/>
    <x v="0"/>
    <x v="0"/>
    <s v="C. T. ATALAYA"/>
    <x v="0"/>
    <x v="0"/>
    <x v="0"/>
    <x v="2"/>
    <x v="0"/>
    <s v="Instalado"/>
    <s v="Operativo"/>
    <s v="Distribuidora"/>
    <x v="0"/>
    <x v="0"/>
    <x v="0"/>
    <x v="0"/>
    <s v="Estatal"/>
    <s v="UCAYALI"/>
    <s v="UCAYALI"/>
    <s v="ATALAYA"/>
    <s v="ATALAYA"/>
    <n v="0"/>
    <x v="0"/>
    <n v="0"/>
    <x v="0"/>
    <n v="0"/>
    <x v="0"/>
    <x v="0"/>
    <n v="40.923000000000002"/>
    <n v="4.0923000000000001E-2"/>
    <m/>
    <n v="8.3333333333333329E-2"/>
    <n v="7.4999999999999997E-2"/>
    <n v="7.6479999999999997"/>
    <n v="0"/>
    <n v="23"/>
    <s v="BASE DE DATOS"/>
    <m/>
  </r>
  <r>
    <s v="20"/>
    <x v="5"/>
    <s v="UCAYAL"/>
    <s v="23201005"/>
    <s v="23201005"/>
    <x v="0"/>
    <s v="CAT 3412C-I"/>
    <s v="S"/>
    <n v="0.59099999999999997"/>
    <n v="0.5"/>
    <n v="14.821"/>
    <n v="33.972000000000001"/>
    <n v="48.792999999999999"/>
    <n v="0"/>
    <n v="180"/>
    <n v="0"/>
    <n v="45"/>
    <m/>
    <x v="0"/>
    <s v="UCAYAL23201005CAT 3412C-IEL"/>
    <s v="Electro Ucayali S.A."/>
    <x v="0"/>
    <x v="0"/>
    <s v="C. T. ATALAYA"/>
    <x v="0"/>
    <x v="0"/>
    <x v="0"/>
    <x v="3"/>
    <x v="0"/>
    <s v="Instalado"/>
    <s v="Operativo"/>
    <s v="Distribuidora"/>
    <x v="0"/>
    <x v="0"/>
    <x v="0"/>
    <x v="0"/>
    <s v="Estatal"/>
    <s v="UCAYALI"/>
    <s v="UCAYALI"/>
    <s v="ATALAYA"/>
    <s v="ATALAYA"/>
    <n v="0"/>
    <x v="0"/>
    <n v="0"/>
    <x v="0"/>
    <n v="0"/>
    <x v="0"/>
    <x v="0"/>
    <n v="48.792999999999999"/>
    <n v="4.8792999999999996E-2"/>
    <m/>
    <n v="4.9249999999999995E-2"/>
    <n v="4.1666666666666664E-2"/>
    <n v="7.6479999999999997"/>
    <n v="0"/>
    <n v="23"/>
    <s v="BASE DE DATOS"/>
    <m/>
  </r>
  <r>
    <s v="20"/>
    <x v="5"/>
    <s v="UCAYAL"/>
    <s v="23201005"/>
    <s v="23201005"/>
    <x v="0"/>
    <s v="CAT 3412C-II"/>
    <s v="S"/>
    <n v="0.59099999999999997"/>
    <n v="0.5"/>
    <n v="20.57"/>
    <n v="57.786999999999999"/>
    <n v="78.356999999999999"/>
    <n v="0"/>
    <n v="280"/>
    <n v="0"/>
    <n v="45"/>
    <m/>
    <x v="0"/>
    <s v="UCAYAL23201005CAT 3412C-IIEL"/>
    <s v="Electro Ucayali S.A."/>
    <x v="0"/>
    <x v="0"/>
    <s v="C. T. ATALAYA"/>
    <x v="0"/>
    <x v="0"/>
    <x v="0"/>
    <x v="4"/>
    <x v="0"/>
    <s v="Instalado"/>
    <s v="Operativo"/>
    <s v="Distribuidora"/>
    <x v="0"/>
    <x v="0"/>
    <x v="0"/>
    <x v="0"/>
    <s v="Estatal"/>
    <s v="UCAYALI"/>
    <s v="UCAYALI"/>
    <s v="ATALAYA"/>
    <s v="ATALAYA"/>
    <n v="0"/>
    <x v="0"/>
    <n v="0"/>
    <x v="0"/>
    <n v="0"/>
    <x v="0"/>
    <x v="0"/>
    <n v="78.356999999999999"/>
    <n v="7.8356999999999996E-2"/>
    <m/>
    <n v="4.9249999999999995E-2"/>
    <n v="4.1666666666666664E-2"/>
    <n v="7.6479999999999997"/>
    <n v="0"/>
    <n v="23"/>
    <s v="BASE DE DATOS"/>
    <m/>
  </r>
  <r>
    <s v="20"/>
    <x v="5"/>
    <s v="UCAYAL"/>
    <s v="33006895"/>
    <s v="33006895"/>
    <x v="0"/>
    <s v="WARTSILA 1"/>
    <s v="N"/>
    <n v="6.34"/>
    <n v="0"/>
    <n v="0"/>
    <n v="0"/>
    <n v="0"/>
    <n v="0"/>
    <n v="0"/>
    <n v="0"/>
    <n v="0"/>
    <m/>
    <x v="1"/>
    <s v="UCAYAL33006895WARTSILA 1EL"/>
    <s v="Electro Ucayali S.A."/>
    <x v="0"/>
    <x v="0"/>
    <s v="C.T. DIESEL"/>
    <x v="2"/>
    <x v="0"/>
    <x v="0"/>
    <x v="7"/>
    <x v="0"/>
    <s v="Instalado"/>
    <s v="Inoperativo"/>
    <s v="Distribuidora"/>
    <x v="0"/>
    <x v="1"/>
    <x v="0"/>
    <x v="0"/>
    <s v="Estatal"/>
    <s v="UCAYALI"/>
    <s v="UCAYALI"/>
    <s v="CRNL. PORTILLO"/>
    <s v="YARINACOCHAS"/>
    <n v="0"/>
    <x v="0"/>
    <n v="0"/>
    <x v="0"/>
    <n v="0"/>
    <x v="0"/>
    <x v="0"/>
    <n v="0"/>
    <n v="0"/>
    <m/>
    <s v="-"/>
    <s v="-"/>
    <s v="-"/>
    <n v="0"/>
    <n v="23"/>
    <s v="BASE DE DATOS"/>
    <m/>
  </r>
  <r>
    <s v="20"/>
    <x v="5"/>
    <s v="UCAYAL"/>
    <s v="33006895"/>
    <s v="33006895"/>
    <x v="0"/>
    <s v="WARTSILA 2"/>
    <s v="N"/>
    <n v="6.34"/>
    <n v="0"/>
    <n v="0"/>
    <n v="0"/>
    <n v="0"/>
    <n v="0"/>
    <n v="0"/>
    <n v="0"/>
    <n v="0"/>
    <m/>
    <x v="1"/>
    <s v="UCAYAL33006895WARTSILA 2EL"/>
    <s v="Electro Ucayali S.A."/>
    <x v="0"/>
    <x v="0"/>
    <s v="C.T. DIESEL"/>
    <x v="2"/>
    <x v="0"/>
    <x v="0"/>
    <x v="8"/>
    <x v="0"/>
    <s v="Instalado"/>
    <s v="Inoperativo"/>
    <s v="Distribuidora"/>
    <x v="0"/>
    <x v="1"/>
    <x v="0"/>
    <x v="0"/>
    <s v="Estatal"/>
    <s v="UCAYALI"/>
    <s v="UCAYALI"/>
    <s v="CRNL. PORTILLO"/>
    <s v="YARINACOCHAS"/>
    <n v="0"/>
    <x v="0"/>
    <n v="0"/>
    <x v="0"/>
    <n v="0"/>
    <x v="0"/>
    <x v="0"/>
    <n v="0"/>
    <n v="0"/>
    <m/>
    <s v="-"/>
    <s v="-"/>
    <s v="-"/>
    <n v="0"/>
    <n v="23"/>
    <s v="BASE DE DATOS"/>
    <m/>
  </r>
  <r>
    <s v="20"/>
    <x v="5"/>
    <s v="UCAYAL"/>
    <s v="33006895"/>
    <s v="33006895"/>
    <x v="0"/>
    <s v="WARTSILA 3"/>
    <s v="N"/>
    <n v="6.34"/>
    <n v="0"/>
    <n v="0"/>
    <n v="0"/>
    <n v="0"/>
    <n v="0"/>
    <n v="0"/>
    <n v="0"/>
    <n v="0"/>
    <m/>
    <x v="1"/>
    <s v="UCAYAL33006895WARTSILA 3EL"/>
    <s v="Electro Ucayali S.A."/>
    <x v="0"/>
    <x v="0"/>
    <s v="C.T. DIESEL"/>
    <x v="2"/>
    <x v="0"/>
    <x v="0"/>
    <x v="9"/>
    <x v="0"/>
    <s v="Instalado"/>
    <s v="Inoperativo"/>
    <s v="Distribuidora"/>
    <x v="0"/>
    <x v="1"/>
    <x v="0"/>
    <x v="0"/>
    <s v="Estatal"/>
    <s v="UCAYALI"/>
    <s v="UCAYALI"/>
    <s v="CRNL. PORTILLO"/>
    <s v="YARINACOCHAS"/>
    <n v="0"/>
    <x v="0"/>
    <n v="0"/>
    <x v="0"/>
    <n v="0"/>
    <x v="0"/>
    <x v="0"/>
    <n v="0"/>
    <n v="0"/>
    <m/>
    <s v="-"/>
    <s v="-"/>
    <s v="-"/>
    <n v="0"/>
    <n v="23"/>
    <s v="BASE DE DATOS"/>
    <m/>
  </r>
  <r>
    <s v="20"/>
    <x v="5"/>
    <s v="UCAYAL"/>
    <s v="33006895"/>
    <s v="33006895"/>
    <x v="0"/>
    <s v="WARTSILA 4"/>
    <s v="N"/>
    <n v="6.34"/>
    <n v="0"/>
    <n v="0"/>
    <n v="0"/>
    <n v="0"/>
    <n v="0"/>
    <n v="0"/>
    <n v="0"/>
    <n v="0"/>
    <m/>
    <x v="1"/>
    <s v="UCAYAL33006895WARTSILA 4EL"/>
    <s v="Electro Ucayali S.A."/>
    <x v="0"/>
    <x v="0"/>
    <s v="C.T. DIESEL"/>
    <x v="2"/>
    <x v="0"/>
    <x v="0"/>
    <x v="10"/>
    <x v="0"/>
    <s v="Instalado"/>
    <s v="Inoperativo"/>
    <s v="Distribuidora"/>
    <x v="0"/>
    <x v="1"/>
    <x v="0"/>
    <x v="0"/>
    <s v="Estatal"/>
    <s v="UCAYALI"/>
    <s v="UCAYALI"/>
    <s v="CRNL. PORTILLO"/>
    <s v="YARINACOCHAS"/>
    <n v="0"/>
    <x v="0"/>
    <n v="0"/>
    <x v="0"/>
    <n v="0"/>
    <x v="0"/>
    <x v="0"/>
    <n v="0"/>
    <n v="0"/>
    <m/>
    <s v="-"/>
    <s v="-"/>
    <s v="-"/>
    <n v="0"/>
    <n v="23"/>
    <s v="BASE DE DATOS"/>
    <m/>
  </r>
  <r>
    <s v="20"/>
    <x v="5"/>
    <s v="UCAYAL"/>
    <s v="53027019"/>
    <s v="53027019"/>
    <x v="0"/>
    <s v="PERKINS-HCI434D1L"/>
    <s v="S"/>
    <n v="0.316"/>
    <n v="0.3"/>
    <n v="1.6739999999999999"/>
    <n v="2.504"/>
    <n v="4.1779999999999999"/>
    <n v="0"/>
    <n v="80"/>
    <n v="0"/>
    <n v="0"/>
    <m/>
    <x v="0"/>
    <s v="UCAYAL53027019PERKINS-HCI434D1LEL"/>
    <s v="Electro Ucayali S.A."/>
    <x v="0"/>
    <x v="0"/>
    <s v="C. T. PURUS"/>
    <x v="1"/>
    <x v="0"/>
    <x v="0"/>
    <x v="5"/>
    <x v="0"/>
    <s v="Instalado"/>
    <s v="Operativo"/>
    <s v="Distribuidora"/>
    <x v="0"/>
    <x v="0"/>
    <x v="0"/>
    <x v="0"/>
    <s v="Estatal"/>
    <s v="UCAYALI"/>
    <s v="UCAYALI"/>
    <s v="PURUS"/>
    <s v="PURUS"/>
    <s v="PUERTO ESPERANZA"/>
    <x v="0"/>
    <n v="0"/>
    <x v="0"/>
    <n v="0"/>
    <x v="0"/>
    <x v="0"/>
    <n v="4.1779999999999999"/>
    <n v="4.1780000000000003E-3"/>
    <m/>
    <n v="2.6333333333333334E-2"/>
    <n v="2.4999999999999998E-2"/>
    <n v="7.6479999999999997"/>
    <n v="0"/>
    <n v="23"/>
    <s v="BASE DE DATOS"/>
    <m/>
  </r>
  <r>
    <s v="20"/>
    <x v="5"/>
    <s v="UCAYAL"/>
    <s v="53027019"/>
    <s v="53027019"/>
    <x v="0"/>
    <s v="PERKINS-MP-2251"/>
    <s v="S"/>
    <n v="0.2"/>
    <n v="0.19600000000000001"/>
    <n v="8.3010000000000002"/>
    <n v="12.757"/>
    <n v="21.058"/>
    <n v="0"/>
    <n v="401"/>
    <n v="0"/>
    <n v="34"/>
    <m/>
    <x v="0"/>
    <s v="UCAYAL53027019PERKINS-MP-2251EL"/>
    <s v="Electro Ucayali S.A."/>
    <x v="0"/>
    <x v="0"/>
    <s v="C. T. PURUS"/>
    <x v="1"/>
    <x v="0"/>
    <x v="0"/>
    <x v="6"/>
    <x v="0"/>
    <s v="Instalado"/>
    <s v="Operativo"/>
    <s v="Distribuidora"/>
    <x v="0"/>
    <x v="0"/>
    <x v="0"/>
    <x v="0"/>
    <s v="Estatal"/>
    <s v="UCAYALI"/>
    <s v="UCAYALI"/>
    <s v="PURUS"/>
    <s v="PURUS"/>
    <s v="PUERTO ESPERANZA"/>
    <x v="0"/>
    <n v="0"/>
    <x v="0"/>
    <n v="0"/>
    <x v="0"/>
    <x v="0"/>
    <n v="21.058"/>
    <n v="2.1058E-2"/>
    <m/>
    <n v="1.5384615384615385E-2"/>
    <n v="1.3846153846153845E-2"/>
    <n v="7.6479999999999997"/>
    <n v="0"/>
    <n v="23"/>
    <s v="BASE DE DATOS"/>
    <m/>
  </r>
  <r>
    <s v="20"/>
    <x v="5"/>
    <s v="UCAYAL"/>
    <s v="53023614"/>
    <s v="53023614"/>
    <x v="0"/>
    <s v="FERRENERGY"/>
    <s v="N"/>
    <n v="11"/>
    <n v="0"/>
    <n v="0"/>
    <n v="0"/>
    <n v="0"/>
    <n v="0"/>
    <n v="0"/>
    <n v="0"/>
    <n v="0"/>
    <m/>
    <x v="1"/>
    <s v="UCAYAL53023614FERRENERGYEL"/>
    <s v="Electro Ucayali S.A."/>
    <x v="0"/>
    <x v="0"/>
    <s v="C.T. de Emergencia Pucallpa"/>
    <x v="3"/>
    <x v="0"/>
    <x v="0"/>
    <x v="11"/>
    <x v="0"/>
    <s v="Instalado"/>
    <s v="Inoperativo"/>
    <s v="Distribuidora"/>
    <x v="0"/>
    <x v="0"/>
    <x v="0"/>
    <x v="0"/>
    <s v="Estatal"/>
    <s v="UCAYALI"/>
    <s v="UCAYALI"/>
    <s v="CRNL. PORTILLO"/>
    <s v="CALLERÍA"/>
    <n v="0"/>
    <x v="0"/>
    <n v="0"/>
    <x v="0"/>
    <n v="0"/>
    <x v="0"/>
    <x v="0"/>
    <n v="0"/>
    <n v="0"/>
    <m/>
    <s v="-"/>
    <s v="-"/>
    <s v="-"/>
    <n v="0"/>
    <n v="23"/>
    <s v="BASE DE DATOS"/>
    <m/>
  </r>
  <r>
    <s v="20"/>
    <x v="5"/>
    <s v="GENRNT"/>
    <s v="33372916"/>
    <s v="33372916"/>
    <x v="0"/>
    <s v="G-1"/>
    <s v="S"/>
    <n v="11.6"/>
    <n v="11.13"/>
    <n v="1115.981"/>
    <n v="3510.5320000000002"/>
    <n v="4626.5129999999999"/>
    <n v="111"/>
    <n v="551"/>
    <n v="0"/>
    <n v="1219.6600000000001"/>
    <m/>
    <x v="0"/>
    <s v="GENRNT33372916G-1EL"/>
    <s v="Genrent del Peru S.A.C."/>
    <x v="3"/>
    <x v="3"/>
    <s v="C.T. Iquitos Nueva"/>
    <x v="14"/>
    <x v="0"/>
    <x v="0"/>
    <x v="37"/>
    <x v="0"/>
    <s v="Instalado"/>
    <s v="Operativo"/>
    <s v="Generadora"/>
    <x v="0"/>
    <x v="0"/>
    <x v="0"/>
    <x v="0"/>
    <s v="Privado"/>
    <s v="LORETO"/>
    <s v="LORETO"/>
    <s v="MAYNAS"/>
    <s v="PUNCHANA"/>
    <n v="0"/>
    <x v="2"/>
    <n v="0"/>
    <x v="0"/>
    <n v="0"/>
    <x v="0"/>
    <x v="0"/>
    <n v="4626.5129999999999"/>
    <n v="4.6265130000000001"/>
    <m/>
    <n v="0.96666666666666667"/>
    <n v="0.9275000000000001"/>
    <n v="7.6479999999999997"/>
    <n v="0"/>
    <n v="52"/>
    <s v="BASE DE DATOS"/>
    <m/>
  </r>
  <r>
    <s v="20"/>
    <x v="5"/>
    <s v="GENRNT"/>
    <s v="33372916"/>
    <s v="33372916"/>
    <x v="0"/>
    <s v="G-2"/>
    <s v="S"/>
    <n v="11.6"/>
    <n v="11.002000000000001"/>
    <n v="913.19399999999996"/>
    <n v="2742.279"/>
    <n v="3655.473"/>
    <n v="153"/>
    <n v="429"/>
    <n v="0"/>
    <n v="1200.79"/>
    <m/>
    <x v="0"/>
    <s v="GENRNT33372916G-2EL"/>
    <s v="Genrent del Peru S.A.C."/>
    <x v="3"/>
    <x v="3"/>
    <s v="C.T. Iquitos Nueva"/>
    <x v="14"/>
    <x v="0"/>
    <x v="0"/>
    <x v="38"/>
    <x v="0"/>
    <s v="Instalado"/>
    <s v="Operativo"/>
    <s v="Generadora"/>
    <x v="0"/>
    <x v="0"/>
    <x v="0"/>
    <x v="0"/>
    <s v="Privado"/>
    <s v="LORETO"/>
    <s v="LORETO"/>
    <s v="MAYNAS"/>
    <s v="PUNCHANA"/>
    <n v="0"/>
    <x v="2"/>
    <n v="0"/>
    <x v="0"/>
    <n v="0"/>
    <x v="0"/>
    <x v="0"/>
    <n v="3655.473"/>
    <n v="3.6554729999999998"/>
    <m/>
    <n v="0.96666666666666667"/>
    <n v="0.91683333333333339"/>
    <n v="7.6479999999999997"/>
    <n v="0"/>
    <n v="52"/>
    <s v="BASE DE DATOS"/>
    <m/>
  </r>
  <r>
    <s v="20"/>
    <x v="5"/>
    <s v="GENRNT"/>
    <s v="33372916"/>
    <s v="33372916"/>
    <x v="0"/>
    <s v="G-3"/>
    <s v="S"/>
    <n v="11.6"/>
    <n v="11.337999999999999"/>
    <n v="633.53700000000003"/>
    <n v="1948.5429999999999"/>
    <n v="2582.08"/>
    <n v="131"/>
    <n v="302"/>
    <n v="0.08"/>
    <n v="190.02"/>
    <m/>
    <x v="0"/>
    <s v="GENRNT33372916G-3EL"/>
    <s v="Genrent del Peru S.A.C."/>
    <x v="3"/>
    <x v="3"/>
    <s v="C.T. Iquitos Nueva"/>
    <x v="14"/>
    <x v="0"/>
    <x v="0"/>
    <x v="39"/>
    <x v="0"/>
    <s v="Instalado"/>
    <s v="Operativo"/>
    <s v="Generadora"/>
    <x v="0"/>
    <x v="0"/>
    <x v="0"/>
    <x v="0"/>
    <s v="Privado"/>
    <s v="LORETO"/>
    <s v="LORETO"/>
    <s v="MAYNAS"/>
    <s v="PUNCHANA"/>
    <n v="0"/>
    <x v="2"/>
    <n v="0"/>
    <x v="0"/>
    <n v="0"/>
    <x v="0"/>
    <x v="0"/>
    <n v="2582.08"/>
    <n v="2.5820799999999999"/>
    <m/>
    <n v="0.96666666666666667"/>
    <n v="0.9448333333333333"/>
    <n v="7.6479999999999997"/>
    <n v="0"/>
    <n v="52"/>
    <s v="BASE DE DATOS"/>
    <m/>
  </r>
  <r>
    <s v="20"/>
    <x v="5"/>
    <s v="GENRNT"/>
    <s v="33372916"/>
    <s v="33372916"/>
    <x v="0"/>
    <s v="G-4"/>
    <s v="S"/>
    <n v="11.6"/>
    <n v="11.143000000000001"/>
    <n v="892.41"/>
    <n v="1897.0989999999999"/>
    <n v="2789.509"/>
    <n v="131"/>
    <n v="345"/>
    <n v="0"/>
    <n v="637.63"/>
    <m/>
    <x v="0"/>
    <s v="GENRNT33372916G-4EL"/>
    <s v="Genrent del Peru S.A.C."/>
    <x v="3"/>
    <x v="3"/>
    <s v="C.T. Iquitos Nueva"/>
    <x v="14"/>
    <x v="0"/>
    <x v="0"/>
    <x v="40"/>
    <x v="0"/>
    <s v="Instalado"/>
    <s v="Operativo"/>
    <s v="Generadora"/>
    <x v="0"/>
    <x v="0"/>
    <x v="0"/>
    <x v="0"/>
    <s v="Privado"/>
    <s v="LORETO"/>
    <s v="LORETO"/>
    <s v="MAYNAS"/>
    <s v="PUNCHANA"/>
    <n v="0"/>
    <x v="2"/>
    <n v="0"/>
    <x v="0"/>
    <n v="0"/>
    <x v="0"/>
    <x v="0"/>
    <n v="2789.509"/>
    <n v="2.7895089999999998"/>
    <m/>
    <n v="0.96666666666666667"/>
    <n v="0.92858333333333343"/>
    <n v="7.6479999999999997"/>
    <n v="0"/>
    <n v="52"/>
    <s v="BASE DE DATOS"/>
    <m/>
  </r>
  <r>
    <s v="20"/>
    <x v="5"/>
    <s v="GENRNT"/>
    <s v="33372916"/>
    <s v="33372916"/>
    <x v="0"/>
    <s v="G-5"/>
    <s v="S"/>
    <n v="11.6"/>
    <n v="11.194000000000001"/>
    <n v="1179.6130000000001"/>
    <n v="3089.989"/>
    <n v="4269.6019999999999"/>
    <n v="45"/>
    <n v="521"/>
    <n v="0"/>
    <n v="595.1"/>
    <m/>
    <x v="0"/>
    <s v="GENRNT33372916G-5EL"/>
    <s v="Genrent del Peru S.A.C."/>
    <x v="3"/>
    <x v="3"/>
    <s v="C.T. Iquitos Nueva"/>
    <x v="14"/>
    <x v="0"/>
    <x v="0"/>
    <x v="41"/>
    <x v="0"/>
    <s v="Instalado"/>
    <s v="Operativo"/>
    <s v="Generadora"/>
    <x v="0"/>
    <x v="0"/>
    <x v="0"/>
    <x v="0"/>
    <s v="Privado"/>
    <s v="LORETO"/>
    <s v="LORETO"/>
    <s v="MAYNAS"/>
    <s v="PUNCHANA"/>
    <n v="0"/>
    <x v="2"/>
    <n v="0"/>
    <x v="0"/>
    <n v="0"/>
    <x v="0"/>
    <x v="0"/>
    <n v="4269.6019999999999"/>
    <n v="4.2696019999999999"/>
    <m/>
    <n v="0.96666666666666667"/>
    <n v="0.9328333333333334"/>
    <n v="7.6479999999999997"/>
    <n v="0"/>
    <n v="52"/>
    <s v="BASE DE DATOS"/>
    <m/>
  </r>
  <r>
    <s v="20"/>
    <x v="5"/>
    <s v="GENRNT"/>
    <s v="33372916"/>
    <s v="33372916"/>
    <x v="0"/>
    <s v="G-6"/>
    <s v="S"/>
    <n v="11.6"/>
    <n v="11.186"/>
    <n v="1156.848"/>
    <n v="4004.933"/>
    <n v="5161.7809999999999"/>
    <n v="90"/>
    <n v="577"/>
    <n v="0"/>
    <n v="1164.6600000000001"/>
    <m/>
    <x v="0"/>
    <s v="GENRNT33372916G-6EL"/>
    <s v="Genrent del Peru S.A.C."/>
    <x v="3"/>
    <x v="3"/>
    <s v="C.T. Iquitos Nueva"/>
    <x v="14"/>
    <x v="0"/>
    <x v="0"/>
    <x v="42"/>
    <x v="0"/>
    <s v="Instalado"/>
    <s v="Operativo"/>
    <s v="Generadora"/>
    <x v="0"/>
    <x v="0"/>
    <x v="0"/>
    <x v="0"/>
    <s v="Privado"/>
    <s v="LORETO"/>
    <s v="LORETO"/>
    <s v="MAYNAS"/>
    <s v="PUNCHANA"/>
    <n v="0"/>
    <x v="2"/>
    <n v="0"/>
    <x v="0"/>
    <n v="0"/>
    <x v="0"/>
    <x v="0"/>
    <n v="5161.7809999999999"/>
    <n v="5.1617809999999995"/>
    <m/>
    <n v="0.96666666666666667"/>
    <n v="0.9321666666666667"/>
    <n v="7.6479999999999997"/>
    <n v="0"/>
    <n v="52"/>
    <s v="BASE DE DATOS"/>
    <m/>
  </r>
  <r>
    <s v="20"/>
    <x v="5"/>
    <s v="GENRNT"/>
    <s v="33372916"/>
    <s v="33372916"/>
    <x v="0"/>
    <s v="G-7"/>
    <s v="S"/>
    <n v="11.6"/>
    <n v="11.159000000000001"/>
    <n v="489.09899999999999"/>
    <n v="1296.55"/>
    <n v="1785.6489999999999"/>
    <n v="127"/>
    <n v="212"/>
    <n v="0"/>
    <n v="627.57000000000005"/>
    <m/>
    <x v="0"/>
    <s v="GENRNT33372916G-7EL"/>
    <s v="Genrent del Peru S.A.C."/>
    <x v="3"/>
    <x v="3"/>
    <s v="C.T. Iquitos Nueva"/>
    <x v="14"/>
    <x v="0"/>
    <x v="0"/>
    <x v="43"/>
    <x v="0"/>
    <s v="Instalado"/>
    <s v="Operativo"/>
    <s v="Generadora"/>
    <x v="0"/>
    <x v="0"/>
    <x v="0"/>
    <x v="0"/>
    <s v="Privado"/>
    <s v="LORETO"/>
    <s v="LORETO"/>
    <s v="MAYNAS"/>
    <s v="PUNCHANA"/>
    <n v="0"/>
    <x v="2"/>
    <n v="0"/>
    <x v="0"/>
    <n v="0"/>
    <x v="0"/>
    <x v="0"/>
    <n v="1785.6489999999999"/>
    <n v="1.7856489999999998"/>
    <m/>
    <n v="0.96666666666666667"/>
    <n v="0.92991666666666672"/>
    <n v="7.6479999999999997"/>
    <n v="0"/>
    <n v="52"/>
    <s v="BASE DE DATOS"/>
    <m/>
  </r>
  <r>
    <s v="20"/>
    <x v="5"/>
    <s v="SDFENE"/>
    <s v="33149607"/>
    <s v="33149607"/>
    <x v="2"/>
    <s v="TV1"/>
    <s v="S"/>
    <n v="5.42"/>
    <n v="5"/>
    <n v="0"/>
    <n v="0"/>
    <n v="0"/>
    <n v="0"/>
    <n v="0"/>
    <n v="0"/>
    <n v="0"/>
    <m/>
    <x v="0"/>
    <s v="SDFENE33149607TV1TV"/>
    <s v="SDF ENERGIA SAC"/>
    <x v="9"/>
    <x v="9"/>
    <s v="C.T. OQUENDO"/>
    <x v="67"/>
    <x v="2"/>
    <x v="2"/>
    <x v="141"/>
    <x v="0"/>
    <s v="Instalado"/>
    <s v="Operativo"/>
    <s v="Generadora"/>
    <x v="0"/>
    <x v="1"/>
    <x v="0"/>
    <x v="0"/>
    <s v="Privado"/>
    <s v="LIMA"/>
    <s v="CALLAO"/>
    <s v="CALLAO"/>
    <s v="CALLAO"/>
    <n v="0"/>
    <x v="1"/>
    <s v="COGENERADOR"/>
    <x v="0"/>
    <n v="0"/>
    <x v="0"/>
    <x v="0"/>
    <n v="0"/>
    <n v="0"/>
    <m/>
    <n v="0.45166666666666666"/>
    <n v="0.41666666666666669"/>
    <n v="7.6479999999999997"/>
    <n v="0"/>
    <n v="74"/>
    <s v="BASE DE DATOS"/>
    <m/>
  </r>
  <r>
    <s v="20"/>
    <x v="5"/>
    <s v="SDFENE"/>
    <s v="33149607"/>
    <s v="33149607"/>
    <x v="2"/>
    <s v="TV2"/>
    <s v="S"/>
    <n v="2.52"/>
    <n v="2.1"/>
    <n v="0"/>
    <n v="0"/>
    <n v="0"/>
    <n v="0"/>
    <n v="684"/>
    <n v="36"/>
    <n v="0"/>
    <m/>
    <x v="0"/>
    <s v="SDFENE33149607TV2TV"/>
    <s v="SDF ENERGIA SAC"/>
    <x v="9"/>
    <x v="9"/>
    <s v="C.T. OQUENDO"/>
    <x v="67"/>
    <x v="2"/>
    <x v="2"/>
    <x v="142"/>
    <x v="0"/>
    <s v="Instalado"/>
    <s v="Operativo"/>
    <s v="Generadora"/>
    <x v="0"/>
    <x v="1"/>
    <x v="0"/>
    <x v="0"/>
    <s v="Privado"/>
    <s v="LIMA"/>
    <s v="CALLAO"/>
    <s v="CALLAO"/>
    <s v="CALLAO"/>
    <n v="0"/>
    <x v="1"/>
    <s v="COGENERADOR"/>
    <x v="0"/>
    <n v="0"/>
    <x v="0"/>
    <x v="0"/>
    <n v="0"/>
    <n v="0"/>
    <m/>
    <n v="0.21"/>
    <n v="0.17500000000000002"/>
    <n v="7.6479999999999997"/>
    <n v="0"/>
    <n v="74"/>
    <s v="BASE DE DATOS"/>
    <m/>
  </r>
  <r>
    <s v="20"/>
    <x v="5"/>
    <s v="SDFENE"/>
    <s v="33149607"/>
    <s v="33149607"/>
    <x v="1"/>
    <s v="TG1"/>
    <s v="S"/>
    <n v="31"/>
    <n v="28.445"/>
    <n v="0"/>
    <n v="0"/>
    <n v="0"/>
    <n v="0"/>
    <n v="0"/>
    <n v="0"/>
    <n v="0"/>
    <m/>
    <x v="0"/>
    <s v="SDFENE33149607TG1TG"/>
    <s v="SDF ENERGIA SAC"/>
    <x v="9"/>
    <x v="9"/>
    <s v="C.T. OQUENDO"/>
    <x v="67"/>
    <x v="1"/>
    <x v="1"/>
    <x v="143"/>
    <x v="0"/>
    <s v="Instalado"/>
    <s v="Operativo"/>
    <s v="Generadora"/>
    <x v="0"/>
    <x v="1"/>
    <x v="1"/>
    <x v="0"/>
    <s v="Privado"/>
    <s v="LIMA"/>
    <s v="CALLAO"/>
    <s v="CALLAO"/>
    <s v="CALLAO"/>
    <n v="0"/>
    <x v="1"/>
    <s v="COGENERADOR"/>
    <x v="0"/>
    <n v="0"/>
    <x v="0"/>
    <x v="0"/>
    <n v="0"/>
    <n v="0"/>
    <m/>
    <n v="2.5833333333333335"/>
    <n v="2.3704166666666668"/>
    <n v="7.6479999999999997"/>
    <n v="0"/>
    <n v="74"/>
    <s v="BASE DE DATOS"/>
    <m/>
  </r>
  <r>
    <s v="20"/>
    <x v="6"/>
    <s v="ELSM"/>
    <s v="00000101"/>
    <s v="00000101"/>
    <x v="0"/>
    <s v="PERKINS"/>
    <s v="N"/>
    <n v="6.7000000000000004E-2"/>
    <n v="0"/>
    <n v="0"/>
    <n v="0"/>
    <n v="0"/>
    <n v="0"/>
    <n v="0"/>
    <n v="0"/>
    <n v="0"/>
    <m/>
    <x v="1"/>
    <s v="ELSM00000101PERKINSEL"/>
    <s v="Electro Sur Medio S. A."/>
    <x v="1"/>
    <x v="1"/>
    <s v="C. T. Tambo Quemado"/>
    <x v="4"/>
    <x v="0"/>
    <x v="0"/>
    <x v="12"/>
    <x v="0"/>
    <s v="Instalado"/>
    <s v="Inoperativo"/>
    <s v="Distribuidora"/>
    <x v="0"/>
    <x v="1"/>
    <x v="0"/>
    <x v="0"/>
    <s v="Privado"/>
    <s v="AYACUCHO"/>
    <s v="AYACUCHO"/>
    <s v="LUCANAS"/>
    <s v="LEONCIO PRADO"/>
    <n v="0"/>
    <x v="0"/>
    <n v="0"/>
    <x v="0"/>
    <n v="0"/>
    <x v="0"/>
    <x v="0"/>
    <n v="0"/>
    <n v="0"/>
    <m/>
    <s v="-"/>
    <s v="-"/>
    <e v="#N/A"/>
    <n v="0"/>
    <n v="19"/>
    <s v="BASE DE DATOS"/>
    <m/>
  </r>
  <r>
    <s v="20"/>
    <x v="6"/>
    <s v="ELSM"/>
    <s v="53024517"/>
    <s v="53024517"/>
    <x v="0"/>
    <s v="G1"/>
    <s v="S"/>
    <n v="9.6"/>
    <n v="9.3409999999999993"/>
    <n v="1003.77"/>
    <n v="3776.11"/>
    <n v="4779.88"/>
    <n v="0"/>
    <n v="528.32000000000005"/>
    <n v="0.77"/>
    <n v="165"/>
    <m/>
    <x v="0"/>
    <s v="ELSM53024517G1EL"/>
    <s v="Electro Sur Medio S. A."/>
    <x v="1"/>
    <x v="1"/>
    <s v="C.T. LUREN"/>
    <x v="5"/>
    <x v="0"/>
    <x v="0"/>
    <x v="13"/>
    <x v="0"/>
    <s v="Instalado"/>
    <s v="Operativo"/>
    <s v="Distribuidora"/>
    <x v="0"/>
    <x v="1"/>
    <x v="0"/>
    <x v="0"/>
    <s v="Privado"/>
    <s v="ICA"/>
    <s v="ICA"/>
    <s v="NAZCA"/>
    <n v="0"/>
    <n v="0"/>
    <x v="1"/>
    <n v="0"/>
    <x v="0"/>
    <n v="0"/>
    <x v="0"/>
    <x v="0"/>
    <n v="4779.88"/>
    <n v="4.7798800000000004"/>
    <m/>
    <n v="0.79999999999999993"/>
    <n v="0.77841666666666665"/>
    <n v="7.6479999999999997"/>
    <n v="0"/>
    <n v="19"/>
    <s v="BASE DE DATOS"/>
    <m/>
  </r>
  <r>
    <s v="20"/>
    <x v="6"/>
    <s v="ELSM"/>
    <s v="53024517"/>
    <s v="53024517"/>
    <x v="0"/>
    <s v="G2"/>
    <s v="S"/>
    <n v="9.6"/>
    <n v="9.3409999999999993"/>
    <n v="1018.53"/>
    <n v="3831.6"/>
    <n v="4850.13"/>
    <n v="0"/>
    <n v="537.92999999999995"/>
    <n v="0.38"/>
    <n v="55"/>
    <m/>
    <x v="0"/>
    <s v="ELSM53024517G2EL"/>
    <s v="Electro Sur Medio S. A."/>
    <x v="1"/>
    <x v="1"/>
    <s v="C.T. LUREN"/>
    <x v="5"/>
    <x v="0"/>
    <x v="0"/>
    <x v="14"/>
    <x v="0"/>
    <s v="Instalado"/>
    <s v="Operativo"/>
    <s v="Distribuidora"/>
    <x v="0"/>
    <x v="1"/>
    <x v="0"/>
    <x v="0"/>
    <s v="Privado"/>
    <s v="ICA"/>
    <s v="ICA"/>
    <s v="NAZCA"/>
    <n v="0"/>
    <n v="0"/>
    <x v="1"/>
    <n v="0"/>
    <x v="0"/>
    <n v="0"/>
    <x v="0"/>
    <x v="0"/>
    <n v="4850.13"/>
    <n v="4.8501300000000001"/>
    <m/>
    <n v="0.79999999999999993"/>
    <n v="0.77841666666666665"/>
    <n v="7.6479999999999997"/>
    <n v="0"/>
    <n v="19"/>
    <s v="BASE DE DATOS"/>
    <m/>
  </r>
  <r>
    <s v="20"/>
    <x v="6"/>
    <s v="ELSM"/>
    <s v="XXXXXXXX"/>
    <s v="XXXXXXXX"/>
    <x v="0"/>
    <s v="G1"/>
    <s v="S"/>
    <n v="9.6"/>
    <n v="9.3409999999999993"/>
    <n v="1081.1300000000001"/>
    <n v="4067.09"/>
    <n v="5148.22"/>
    <n v="3.37"/>
    <n v="569.4"/>
    <n v="0.53"/>
    <n v="165"/>
    <m/>
    <x v="0"/>
    <s v="ELSMXXXXXXXXG1EL"/>
    <s v="Electro Sur Medio S. A."/>
    <x v="1"/>
    <x v="1"/>
    <s v="C. T. Pedregal"/>
    <x v="6"/>
    <x v="0"/>
    <x v="0"/>
    <x v="13"/>
    <x v="0"/>
    <s v="Instalado"/>
    <s v="Operativo"/>
    <s v="Distribuidora"/>
    <x v="0"/>
    <x v="1"/>
    <x v="0"/>
    <x v="0"/>
    <s v="Privado"/>
    <s v="ICA"/>
    <s v="ICA"/>
    <s v="CHINCHA"/>
    <s v="ALTO LARAN"/>
    <n v="0"/>
    <x v="1"/>
    <n v="0"/>
    <x v="0"/>
    <n v="0"/>
    <x v="0"/>
    <x v="0"/>
    <n v="5148.22"/>
    <n v="5.1482200000000002"/>
    <m/>
    <n v="0.79999999999999993"/>
    <n v="0.77841666666666665"/>
    <n v="7.6479999999999997"/>
    <n v="0"/>
    <n v="19"/>
    <s v="BASE DE DATOS"/>
    <m/>
  </r>
  <r>
    <s v="20"/>
    <x v="6"/>
    <s v="ELSM"/>
    <s v="XXXXXXXX"/>
    <s v="XXXXXXXX"/>
    <x v="0"/>
    <s v="G2"/>
    <s v="S"/>
    <n v="9.6"/>
    <n v="9.3409999999999993"/>
    <n v="994.84"/>
    <n v="3742.5"/>
    <n v="4737.34"/>
    <n v="45.98"/>
    <n v="533.5"/>
    <n v="1.97"/>
    <n v="110"/>
    <m/>
    <x v="0"/>
    <s v="ELSMXXXXXXXXG2EL"/>
    <s v="Electro Sur Medio S. A."/>
    <x v="1"/>
    <x v="1"/>
    <s v="C. T. Pedregal"/>
    <x v="6"/>
    <x v="0"/>
    <x v="0"/>
    <x v="14"/>
    <x v="0"/>
    <s v="Instalado"/>
    <s v="Operativo"/>
    <s v="Distribuidora"/>
    <x v="0"/>
    <x v="1"/>
    <x v="0"/>
    <x v="0"/>
    <s v="Privado"/>
    <s v="ICA"/>
    <s v="ICA"/>
    <s v="CHINCHA"/>
    <s v="ALTO LARAN"/>
    <n v="0"/>
    <x v="1"/>
    <n v="0"/>
    <x v="0"/>
    <n v="0"/>
    <x v="0"/>
    <x v="0"/>
    <n v="4737.34"/>
    <n v="4.7373400000000006"/>
    <m/>
    <n v="0.79999999999999993"/>
    <n v="0.77841666666666665"/>
    <n v="7.6479999999999997"/>
    <n v="0"/>
    <n v="19"/>
    <s v="BASE DE DATOS"/>
    <m/>
  </r>
  <r>
    <s v="20"/>
    <x v="6"/>
    <s v="ELC"/>
    <s v="33008793"/>
    <s v="33008793"/>
    <x v="0"/>
    <s v="CAT-M1"/>
    <s v="S"/>
    <n v="0.5"/>
    <n v="0.4"/>
    <n v="0"/>
    <n v="0"/>
    <n v="0"/>
    <n v="0"/>
    <n v="0"/>
    <n v="0"/>
    <n v="0"/>
    <m/>
    <x v="0"/>
    <s v="ELC33008793CAT-M1EL"/>
    <s v="Electro Centro S. A."/>
    <x v="10"/>
    <x v="10"/>
    <s v="CT Ayacucho"/>
    <x v="68"/>
    <x v="0"/>
    <x v="0"/>
    <x v="145"/>
    <x v="0"/>
    <s v="Instalado"/>
    <s v="Inoperativo"/>
    <s v="Distribuidora"/>
    <x v="0"/>
    <x v="1"/>
    <x v="0"/>
    <x v="0"/>
    <s v="Estatal"/>
    <s v="AYACUCHO"/>
    <s v="AYACUCHO"/>
    <s v="AYACUCHO"/>
    <s v="HUAMANGA"/>
    <n v="0"/>
    <x v="0"/>
    <n v="0"/>
    <x v="0"/>
    <n v="0"/>
    <x v="0"/>
    <x v="0"/>
    <n v="0"/>
    <n v="0"/>
    <m/>
    <n v="4.1666666666666664E-2"/>
    <n v="3.3333333333333333E-2"/>
    <n v="7.6479999999999997"/>
    <n v="0"/>
    <n v="25"/>
    <s v="BASE DE DATOS"/>
    <m/>
  </r>
  <r>
    <s v="20"/>
    <x v="6"/>
    <s v="ELC"/>
    <s v="33009493"/>
    <s v="33009493"/>
    <x v="0"/>
    <s v="CAT-E1"/>
    <s v="S"/>
    <n v="0.5"/>
    <n v="0.35"/>
    <n v="0"/>
    <n v="0"/>
    <n v="0"/>
    <n v="0"/>
    <n v="0"/>
    <n v="0"/>
    <n v="0"/>
    <m/>
    <x v="0"/>
    <s v="ELC33009493CAT-E1EL"/>
    <s v="Electro Centro S. A."/>
    <x v="10"/>
    <x v="10"/>
    <s v="CT Satipo"/>
    <x v="69"/>
    <x v="0"/>
    <x v="0"/>
    <x v="146"/>
    <x v="0"/>
    <s v="Instalado"/>
    <s v="Operativo"/>
    <s v="Distribuidora"/>
    <x v="0"/>
    <x v="1"/>
    <x v="0"/>
    <x v="0"/>
    <s v="Estatal"/>
    <s v="JUNIN"/>
    <s v="JUNIN"/>
    <s v="SATIPO"/>
    <s v="SATIPO"/>
    <n v="0"/>
    <x v="0"/>
    <n v="0"/>
    <x v="0"/>
    <n v="0"/>
    <x v="0"/>
    <x v="0"/>
    <n v="0"/>
    <n v="0"/>
    <m/>
    <n v="4.1666666666666664E-2"/>
    <n v="2.9166666666666664E-2"/>
    <n v="7.6479999999999997"/>
    <n v="0"/>
    <n v="25"/>
    <s v="BASE DE DATOS"/>
    <m/>
  </r>
  <r>
    <s v="20"/>
    <x v="6"/>
    <s v="ELC"/>
    <s v="53203411"/>
    <s v="53203411"/>
    <x v="0"/>
    <s v="CUMMINS"/>
    <s v="S"/>
    <n v="0.1"/>
    <n v="0.1"/>
    <n v="0.253"/>
    <n v="0.45700000000000002"/>
    <n v="0.71"/>
    <n v="0"/>
    <n v="5.25"/>
    <n v="0"/>
    <n v="0"/>
    <m/>
    <x v="0"/>
    <s v="ELC53203411CUMMINSEL"/>
    <s v="Electro Centro S. A."/>
    <x v="10"/>
    <x v="10"/>
    <s v="CT Pozuzo"/>
    <x v="70"/>
    <x v="0"/>
    <x v="0"/>
    <x v="2"/>
    <x v="0"/>
    <s v="Instalado"/>
    <s v="Operativo"/>
    <s v="Distribuidora"/>
    <x v="0"/>
    <x v="1"/>
    <x v="0"/>
    <x v="0"/>
    <s v="Estatal"/>
    <s v="PASCO"/>
    <s v="PASCO"/>
    <s v="OXAPAMPA"/>
    <s v="POZUZO"/>
    <n v="0"/>
    <x v="0"/>
    <n v="0"/>
    <x v="0"/>
    <n v="0"/>
    <x v="0"/>
    <x v="0"/>
    <n v="0.71"/>
    <n v="7.0999999999999991E-4"/>
    <m/>
    <n v="8.3333333333333332E-3"/>
    <n v="8.3333333333333332E-3"/>
    <n v="7.6479999999999997"/>
    <n v="0"/>
    <n v="25"/>
    <s v="BASE DE DATOS"/>
    <m/>
  </r>
  <r>
    <s v="20"/>
    <x v="6"/>
    <s v="ELC"/>
    <s v="53203411"/>
    <s v="53203411"/>
    <x v="0"/>
    <s v="CAT-M2"/>
    <s v="S"/>
    <n v="0.5"/>
    <n v="0.5"/>
    <n v="0"/>
    <n v="0.498"/>
    <n v="0.498"/>
    <n v="0"/>
    <n v="2.92"/>
    <n v="0"/>
    <n v="0"/>
    <m/>
    <x v="0"/>
    <s v="ELC53203411CAT-M2EL"/>
    <s v="Electro Centro S. A."/>
    <x v="10"/>
    <x v="10"/>
    <s v="CT Pozuzo"/>
    <x v="70"/>
    <x v="0"/>
    <x v="0"/>
    <x v="147"/>
    <x v="0"/>
    <s v="Instalado"/>
    <s v="Operativo"/>
    <s v="Distribuidora"/>
    <x v="0"/>
    <x v="1"/>
    <x v="0"/>
    <x v="0"/>
    <s v="Estatal"/>
    <s v="PASCO"/>
    <s v="PASCO"/>
    <s v="OXAPAMPA"/>
    <s v="POZUZO"/>
    <n v="0"/>
    <x v="0"/>
    <n v="0"/>
    <x v="0"/>
    <n v="0"/>
    <x v="0"/>
    <x v="0"/>
    <n v="0.498"/>
    <n v="4.9799999999999996E-4"/>
    <m/>
    <n v="4.1666666666666664E-2"/>
    <n v="4.1666666666666664E-2"/>
    <n v="7.6479999999999997"/>
    <n v="0"/>
    <n v="25"/>
    <s v="BASE DE DATOS"/>
    <m/>
  </r>
  <r>
    <s v="20"/>
    <x v="6"/>
    <s v="ELC"/>
    <s v="53203411"/>
    <s v="53203411"/>
    <x v="0"/>
    <s v="VOLVO-M1"/>
    <s v="S"/>
    <n v="0.5"/>
    <n v="0.5"/>
    <n v="0.33300000000000002"/>
    <n v="1.1890000000000001"/>
    <n v="1.522"/>
    <n v="0"/>
    <n v="8.8000000000000007"/>
    <n v="0"/>
    <n v="0"/>
    <m/>
    <x v="0"/>
    <s v="ELC53203411VOLVO-M1EL"/>
    <s v="Electro Centro S. A."/>
    <x v="10"/>
    <x v="10"/>
    <s v="CT Pozuzo"/>
    <x v="70"/>
    <x v="0"/>
    <x v="0"/>
    <x v="148"/>
    <x v="0"/>
    <s v="Instalado"/>
    <s v="Operativo"/>
    <s v="Distribuidora"/>
    <x v="0"/>
    <x v="1"/>
    <x v="0"/>
    <x v="0"/>
    <s v="Estatal"/>
    <s v="PASCO"/>
    <s v="PASCO"/>
    <s v="OXAPAMPA"/>
    <s v="POZUZO"/>
    <n v="0"/>
    <x v="0"/>
    <n v="0"/>
    <x v="0"/>
    <n v="0"/>
    <x v="0"/>
    <x v="0"/>
    <n v="1.522"/>
    <n v="1.5219999999999999E-3"/>
    <m/>
    <n v="4.1666666666666664E-2"/>
    <n v="4.1666666666666664E-2"/>
    <n v="7.6479999999999997"/>
    <n v="0"/>
    <n v="25"/>
    <s v="BASE DE DATOS"/>
    <m/>
  </r>
  <r>
    <s v="20"/>
    <x v="6"/>
    <s v="ELC"/>
    <s v="53203411"/>
    <s v="53203411"/>
    <x v="0"/>
    <s v="DETROIT-M1"/>
    <s v="S"/>
    <n v="0.5"/>
    <n v="0.5"/>
    <n v="2.2000000000000002"/>
    <n v="3.9990000000000001"/>
    <n v="6.1989999999999998"/>
    <n v="0"/>
    <n v="55.45"/>
    <n v="0"/>
    <n v="0"/>
    <m/>
    <x v="0"/>
    <s v="ELC53203411DETROIT-M1EL"/>
    <s v="Electro Centro S. A."/>
    <x v="10"/>
    <x v="10"/>
    <s v="CT Pozuzo"/>
    <x v="70"/>
    <x v="0"/>
    <x v="0"/>
    <x v="149"/>
    <x v="0"/>
    <s v="Instalado"/>
    <s v="Operativo"/>
    <s v="Distribuidora"/>
    <x v="0"/>
    <x v="1"/>
    <x v="0"/>
    <x v="0"/>
    <s v="Estatal"/>
    <s v="PASCO"/>
    <s v="PASCO"/>
    <s v="OXAPAMPA"/>
    <s v="POZUZO"/>
    <n v="0"/>
    <x v="0"/>
    <n v="0"/>
    <x v="0"/>
    <n v="0"/>
    <x v="0"/>
    <x v="0"/>
    <n v="6.1989999999999998"/>
    <n v="6.1989999999999996E-3"/>
    <m/>
    <n v="4.1666666666666664E-2"/>
    <n v="4.1666666666666664E-2"/>
    <n v="7.6479999999999997"/>
    <n v="0"/>
    <n v="25"/>
    <s v="BASE DE DATOS"/>
    <m/>
  </r>
  <r>
    <s v="20"/>
    <x v="6"/>
    <s v="ELC"/>
    <s v="53022212"/>
    <s v="53022212"/>
    <x v="0"/>
    <s v="CAT-C27M1"/>
    <s v="S"/>
    <n v="0.75"/>
    <n v="0.5"/>
    <n v="0"/>
    <n v="0"/>
    <n v="0"/>
    <n v="0"/>
    <n v="0"/>
    <n v="0"/>
    <n v="0"/>
    <m/>
    <x v="0"/>
    <s v="ELC53022212CAT-C27M1EL"/>
    <s v="Electro Centro S. A."/>
    <x v="10"/>
    <x v="10"/>
    <s v="CT Huancayo"/>
    <x v="71"/>
    <x v="0"/>
    <x v="0"/>
    <x v="150"/>
    <x v="0"/>
    <s v="Instalado"/>
    <s v="Operativo"/>
    <s v="Distribuidora"/>
    <x v="0"/>
    <x v="1"/>
    <x v="0"/>
    <x v="0"/>
    <s v="Estatal"/>
    <s v="JUNIN"/>
    <s v="JUNIN"/>
    <s v="HUANCAYO"/>
    <s v="HUANCAYO"/>
    <n v="0"/>
    <x v="0"/>
    <n v="0"/>
    <x v="0"/>
    <n v="0"/>
    <x v="0"/>
    <x v="0"/>
    <n v="0"/>
    <n v="0"/>
    <m/>
    <n v="6.25E-2"/>
    <n v="4.1666666666666664E-2"/>
    <n v="7.6479999999999997"/>
    <n v="0"/>
    <n v="25"/>
    <s v="BASE DE DATOS"/>
    <m/>
  </r>
  <r>
    <s v="20"/>
    <x v="6"/>
    <s v="ELC"/>
    <s v="53022212"/>
    <s v="53022212"/>
    <x v="0"/>
    <s v="CAT-C27M2"/>
    <s v="S"/>
    <n v="0.75"/>
    <n v="0.5"/>
    <n v="0"/>
    <n v="0"/>
    <n v="0"/>
    <n v="0"/>
    <n v="0"/>
    <n v="0"/>
    <n v="0"/>
    <m/>
    <x v="0"/>
    <s v="ELC53022212CAT-C27M2EL"/>
    <s v="Electro Centro S. A."/>
    <x v="10"/>
    <x v="10"/>
    <s v="CT Huancayo"/>
    <x v="71"/>
    <x v="0"/>
    <x v="0"/>
    <x v="151"/>
    <x v="0"/>
    <n v="0"/>
    <s v="Operativo"/>
    <s v="Distribuidora"/>
    <x v="0"/>
    <x v="1"/>
    <x v="0"/>
    <x v="0"/>
    <s v="Estatal"/>
    <s v="JUNIN"/>
    <s v="JUNIN"/>
    <s v="HUANCAYO"/>
    <s v="HUANCAYO"/>
    <n v="0"/>
    <x v="0"/>
    <n v="0"/>
    <x v="0"/>
    <n v="0"/>
    <x v="0"/>
    <x v="0"/>
    <n v="0"/>
    <n v="0"/>
    <m/>
    <n v="6.25E-2"/>
    <n v="4.1666666666666664E-2"/>
    <n v="7.6479999999999997"/>
    <n v="0"/>
    <n v="25"/>
    <s v="BASE DE DATOS"/>
    <m/>
  </r>
  <r>
    <s v="20"/>
    <x v="6"/>
    <s v="ELOR"/>
    <s v="53200204"/>
    <s v="53200204"/>
    <x v="0"/>
    <s v="Cat-1_3512"/>
    <s v="S"/>
    <n v="0.5"/>
    <n v="0.35"/>
    <n v="3.25"/>
    <n v="0"/>
    <n v="3.25"/>
    <n v="0"/>
    <n v="42.86"/>
    <n v="0"/>
    <n v="0"/>
    <m/>
    <x v="0"/>
    <s v="ELOR53200204Cat-1_3512EL"/>
    <s v="Electro Oriente S. A."/>
    <x v="5"/>
    <x v="5"/>
    <s v="C. T. Bagua_Grande"/>
    <x v="17"/>
    <x v="0"/>
    <x v="0"/>
    <x v="45"/>
    <x v="0"/>
    <s v="Instalado"/>
    <s v="Operativo"/>
    <s v="Distribuidora"/>
    <x v="0"/>
    <x v="1"/>
    <x v="0"/>
    <x v="0"/>
    <s v="Estatal"/>
    <s v="AMAZONAS"/>
    <s v="AMAZONAS"/>
    <s v="UTCUBAMBA"/>
    <s v="BAGUA GRANDE"/>
    <n v="0"/>
    <x v="0"/>
    <n v="0"/>
    <x v="0"/>
    <n v="0"/>
    <x v="0"/>
    <x v="0"/>
    <n v="3.25"/>
    <n v="3.2499999999999999E-3"/>
    <m/>
    <n v="4.1666666666666664E-2"/>
    <n v="2.9166666666666664E-2"/>
    <n v="7.6479999999999997"/>
    <n v="0"/>
    <n v="20"/>
    <s v="BASE DE DATOS"/>
    <m/>
  </r>
  <r>
    <s v="20"/>
    <x v="6"/>
    <s v="ELOR"/>
    <s v="53200204"/>
    <s v="53200204"/>
    <x v="0"/>
    <s v="Cat-2_3512"/>
    <s v="S"/>
    <n v="0.5"/>
    <n v="0.35"/>
    <n v="0.35099999999999998"/>
    <n v="0"/>
    <n v="0.35099999999999998"/>
    <n v="0"/>
    <n v="0.71"/>
    <n v="0"/>
    <n v="0"/>
    <m/>
    <x v="0"/>
    <s v="ELOR53200204Cat-2_3512EL"/>
    <s v="Electro Oriente S. A."/>
    <x v="5"/>
    <x v="5"/>
    <s v="C. T. Bagua_Grande"/>
    <x v="17"/>
    <x v="0"/>
    <x v="0"/>
    <x v="46"/>
    <x v="0"/>
    <s v="Instalado"/>
    <s v="Operativo"/>
    <s v="Distribuidora"/>
    <x v="0"/>
    <x v="1"/>
    <x v="0"/>
    <x v="0"/>
    <s v="Estatal"/>
    <s v="AMAZONAS"/>
    <s v="AMAZONAS"/>
    <s v="UTCUBAMBA"/>
    <s v="BAGUA GRANDE"/>
    <n v="0"/>
    <x v="0"/>
    <n v="0"/>
    <x v="0"/>
    <n v="0"/>
    <x v="0"/>
    <x v="0"/>
    <n v="0.35099999999999998"/>
    <n v="3.5099999999999997E-4"/>
    <m/>
    <n v="4.1666666666666664E-2"/>
    <n v="2.9166666666666664E-2"/>
    <n v="7.6479999999999997"/>
    <n v="0"/>
    <n v="20"/>
    <s v="BASE DE DATOS"/>
    <m/>
  </r>
  <r>
    <s v="20"/>
    <x v="6"/>
    <s v="ELOR"/>
    <s v="53200204"/>
    <s v="53200204"/>
    <x v="0"/>
    <s v="CAT3_3516"/>
    <s v="S"/>
    <n v="2"/>
    <n v="0.9"/>
    <n v="44.72"/>
    <n v="0"/>
    <n v="44.72"/>
    <n v="0"/>
    <n v="51.98"/>
    <n v="0"/>
    <n v="0"/>
    <m/>
    <x v="0"/>
    <s v="ELOR53200204CAT3_3516EL"/>
    <s v="Electro Oriente S. A."/>
    <x v="5"/>
    <x v="5"/>
    <s v="C. T. Bagua_Grande"/>
    <x v="17"/>
    <x v="0"/>
    <x v="0"/>
    <x v="47"/>
    <x v="0"/>
    <s v="Instalado"/>
    <s v="Operativo"/>
    <s v="Distribuidora"/>
    <x v="0"/>
    <x v="1"/>
    <x v="0"/>
    <x v="0"/>
    <s v="Estatal"/>
    <s v="AMAZONAS"/>
    <s v="AMAZONAS"/>
    <s v="UTCUBAMBA"/>
    <s v="BAGUA GRANDE"/>
    <n v="0"/>
    <x v="0"/>
    <n v="0"/>
    <x v="0"/>
    <n v="0"/>
    <x v="0"/>
    <x v="0"/>
    <n v="44.72"/>
    <n v="4.4719999999999996E-2"/>
    <m/>
    <n v="0.16666666666666666"/>
    <n v="7.4999999999999997E-2"/>
    <n v="7.6479999999999997"/>
    <n v="0"/>
    <n v="20"/>
    <s v="BASE DE DATOS"/>
    <m/>
  </r>
  <r>
    <s v="20"/>
    <x v="6"/>
    <s v="ELOR"/>
    <s v="53200204"/>
    <s v="53200204"/>
    <x v="0"/>
    <s v="DETROIT"/>
    <s v="N"/>
    <n v="0.45"/>
    <n v="0"/>
    <n v="0"/>
    <n v="0"/>
    <n v="0"/>
    <n v="0"/>
    <n v="0"/>
    <n v="0"/>
    <n v="0"/>
    <m/>
    <x v="0"/>
    <s v="ELOR53200204DETROITEL"/>
    <s v="Electro Oriente S. A."/>
    <x v="5"/>
    <x v="5"/>
    <s v="C. T. Bagua_Grande"/>
    <x v="17"/>
    <x v="0"/>
    <x v="0"/>
    <x v="48"/>
    <x v="0"/>
    <s v="Instalado"/>
    <s v="Operativo"/>
    <s v="Distribuidora"/>
    <x v="0"/>
    <x v="1"/>
    <x v="0"/>
    <x v="0"/>
    <s v="Estatal"/>
    <s v="AMAZONAS"/>
    <s v="AMAZONAS"/>
    <s v="UTCUBAMBA"/>
    <s v="BAGUA GRANDE"/>
    <n v="0"/>
    <x v="0"/>
    <n v="0"/>
    <x v="0"/>
    <n v="0"/>
    <x v="0"/>
    <x v="0"/>
    <n v="0"/>
    <n v="0"/>
    <m/>
    <n v="3.7499999999999999E-2"/>
    <n v="2.4999999999999998E-2"/>
    <n v="7.6479999999999997"/>
    <n v="0"/>
    <n v="20"/>
    <s v="BASE DE DATOS"/>
    <m/>
  </r>
  <r>
    <s v="20"/>
    <x v="6"/>
    <s v="ELOR"/>
    <s v="33010767"/>
    <s v="33010767"/>
    <x v="0"/>
    <s v="CUMMINS 1"/>
    <s v="S"/>
    <n v="2"/>
    <n v="1.5"/>
    <n v="0"/>
    <n v="0"/>
    <n v="0"/>
    <n v="0"/>
    <n v="0"/>
    <n v="0"/>
    <n v="0"/>
    <m/>
    <x v="0"/>
    <s v="ELOR33010767CUMMINS 1EL"/>
    <s v="Electro Oriente S. A."/>
    <x v="5"/>
    <x v="5"/>
    <s v="C. T. Iqt.Diesel - Diesel"/>
    <x v="19"/>
    <x v="0"/>
    <x v="0"/>
    <x v="53"/>
    <x v="0"/>
    <s v="Instalado"/>
    <s v="Operativo"/>
    <s v="Distribuidora"/>
    <x v="0"/>
    <x v="0"/>
    <x v="0"/>
    <x v="0"/>
    <s v="Estatal"/>
    <s v="LORETO"/>
    <s v="LORETO"/>
    <s v="MAYNAS"/>
    <s v="IQUITOS"/>
    <n v="0"/>
    <x v="0"/>
    <n v="0"/>
    <x v="0"/>
    <n v="0"/>
    <x v="0"/>
    <x v="0"/>
    <n v="0"/>
    <n v="0"/>
    <m/>
    <n v="0.16666666666666666"/>
    <n v="0.125"/>
    <n v="7.6479999999999997"/>
    <n v="0"/>
    <n v="20"/>
    <s v="BASE DE DATOS"/>
    <m/>
  </r>
  <r>
    <s v="20"/>
    <x v="6"/>
    <s v="ELOR"/>
    <s v="33010793"/>
    <s v="33010793"/>
    <x v="0"/>
    <s v="WARTSILA 1"/>
    <s v="S"/>
    <n v="6.4"/>
    <n v="6"/>
    <n v="0"/>
    <n v="0"/>
    <n v="0"/>
    <n v="0"/>
    <n v="0"/>
    <n v="0"/>
    <n v="0"/>
    <m/>
    <x v="0"/>
    <s v="ELOR33010793WARTSILA 1EL"/>
    <s v="Electro Oriente S. A."/>
    <x v="5"/>
    <x v="5"/>
    <s v="C. T. Iqt.Diesel - Wartsila"/>
    <x v="20"/>
    <x v="0"/>
    <x v="0"/>
    <x v="7"/>
    <x v="0"/>
    <s v="Instalado"/>
    <s v="Operativo"/>
    <s v="Distribuidora"/>
    <x v="0"/>
    <x v="0"/>
    <x v="0"/>
    <x v="0"/>
    <s v="Estatal"/>
    <s v="LORETO"/>
    <s v="LORETO"/>
    <s v="MAYNAS"/>
    <s v="IQUITOS"/>
    <n v="0"/>
    <x v="0"/>
    <n v="0"/>
    <x v="0"/>
    <n v="0"/>
    <x v="0"/>
    <x v="0"/>
    <n v="0"/>
    <n v="0"/>
    <m/>
    <n v="0.53333333333333333"/>
    <n v="0.5"/>
    <n v="7.6479999999999997"/>
    <n v="0"/>
    <n v="20"/>
    <s v="BASE DE DATOS"/>
    <m/>
  </r>
  <r>
    <s v="20"/>
    <x v="6"/>
    <s v="ELOR"/>
    <s v="33010793"/>
    <s v="33010793"/>
    <x v="0"/>
    <s v="WARTSILA 2"/>
    <s v="S"/>
    <n v="6.4"/>
    <n v="6"/>
    <n v="0"/>
    <n v="0"/>
    <n v="0"/>
    <n v="0"/>
    <n v="0"/>
    <n v="0"/>
    <n v="0"/>
    <m/>
    <x v="0"/>
    <s v="ELOR33010793WARTSILA 2EL"/>
    <s v="Electro Oriente S. A."/>
    <x v="5"/>
    <x v="5"/>
    <s v="C. T. Iqt.Diesel - Wartsila"/>
    <x v="20"/>
    <x v="0"/>
    <x v="0"/>
    <x v="8"/>
    <x v="0"/>
    <s v="Instalado"/>
    <s v="Operativo"/>
    <s v="Distribuidora"/>
    <x v="0"/>
    <x v="0"/>
    <x v="0"/>
    <x v="0"/>
    <s v="Estatal"/>
    <s v="LORETO"/>
    <s v="LORETO"/>
    <s v="MAYNAS"/>
    <s v="IQUITOS"/>
    <n v="0"/>
    <x v="0"/>
    <n v="0"/>
    <x v="0"/>
    <n v="0"/>
    <x v="0"/>
    <x v="0"/>
    <n v="0"/>
    <n v="0"/>
    <m/>
    <n v="0.53333333333333333"/>
    <n v="0.5"/>
    <n v="7.6479999999999997"/>
    <n v="0"/>
    <n v="20"/>
    <s v="BASE DE DATOS"/>
    <m/>
  </r>
  <r>
    <s v="20"/>
    <x v="6"/>
    <s v="ELOR"/>
    <s v="33010793"/>
    <s v="33010793"/>
    <x v="0"/>
    <s v="WARTSILA 3"/>
    <s v="N"/>
    <n v="6.4"/>
    <n v="0"/>
    <n v="0"/>
    <n v="0"/>
    <n v="0"/>
    <n v="0"/>
    <n v="0"/>
    <n v="0"/>
    <n v="0"/>
    <m/>
    <x v="0"/>
    <s v="ELOR33010793WARTSILA 3EL"/>
    <s v="Electro Oriente S. A."/>
    <x v="5"/>
    <x v="5"/>
    <s v="C. T. Iqt.Diesel - Wartsila"/>
    <x v="20"/>
    <x v="0"/>
    <x v="0"/>
    <x v="9"/>
    <x v="0"/>
    <s v="Instalado"/>
    <s v="Operativo"/>
    <s v="Distribuidora"/>
    <x v="0"/>
    <x v="0"/>
    <x v="0"/>
    <x v="0"/>
    <s v="Estatal"/>
    <s v="LORETO"/>
    <s v="LORETO"/>
    <s v="MAYNAS"/>
    <s v="IQUITOS"/>
    <n v="0"/>
    <x v="0"/>
    <n v="0"/>
    <x v="0"/>
    <n v="0"/>
    <x v="0"/>
    <x v="0"/>
    <n v="0"/>
    <n v="0"/>
    <m/>
    <n v="0.53333333333333333"/>
    <n v="0.5"/>
    <n v="7.6479999999999997"/>
    <n v="0"/>
    <n v="20"/>
    <s v="BASE DE DATOS"/>
    <m/>
  </r>
  <r>
    <s v="20"/>
    <x v="6"/>
    <s v="ELOR"/>
    <s v="33010793"/>
    <s v="33010793"/>
    <x v="0"/>
    <s v="WARTSILA 4"/>
    <s v="S"/>
    <n v="6.4"/>
    <n v="6"/>
    <n v="0"/>
    <n v="0"/>
    <n v="0"/>
    <n v="0"/>
    <n v="0"/>
    <n v="0"/>
    <n v="0"/>
    <m/>
    <x v="0"/>
    <s v="ELOR33010793WARTSILA 4EL"/>
    <s v="Electro Oriente S. A."/>
    <x v="5"/>
    <x v="5"/>
    <s v="C. T. Iqt.Diesel - Wartsila"/>
    <x v="20"/>
    <x v="0"/>
    <x v="0"/>
    <x v="10"/>
    <x v="0"/>
    <s v="Instalado"/>
    <s v="Operativo"/>
    <s v="Distribuidora"/>
    <x v="0"/>
    <x v="0"/>
    <x v="0"/>
    <x v="0"/>
    <s v="Estatal"/>
    <s v="LORETO"/>
    <s v="LORETO"/>
    <s v="MAYNAS"/>
    <s v="IQUITOS"/>
    <n v="0"/>
    <x v="0"/>
    <n v="0"/>
    <x v="0"/>
    <n v="0"/>
    <x v="0"/>
    <x v="0"/>
    <n v="0"/>
    <n v="0"/>
    <m/>
    <n v="0.53333333333333333"/>
    <n v="0.5"/>
    <n v="7.6479999999999997"/>
    <n v="0"/>
    <n v="20"/>
    <s v="BASE DE DATOS"/>
    <m/>
  </r>
  <r>
    <s v="20"/>
    <x v="6"/>
    <s v="ELOR"/>
    <s v="33010793"/>
    <s v="33010793"/>
    <x v="0"/>
    <s v="WARTSILA 5"/>
    <s v="S"/>
    <n v="8.1"/>
    <n v="7.8"/>
    <n v="0"/>
    <n v="0"/>
    <n v="0"/>
    <n v="0"/>
    <n v="0.17"/>
    <n v="0"/>
    <n v="0"/>
    <m/>
    <x v="0"/>
    <s v="ELOR33010793WARTSILA 5EL"/>
    <s v="Electro Oriente S. A."/>
    <x v="5"/>
    <x v="5"/>
    <s v="C. T. Iqt.Diesel - Wartsila"/>
    <x v="20"/>
    <x v="0"/>
    <x v="0"/>
    <x v="54"/>
    <x v="0"/>
    <s v="Instalado"/>
    <s v="Operativo"/>
    <s v="Distribuidora"/>
    <x v="0"/>
    <x v="0"/>
    <x v="0"/>
    <x v="0"/>
    <s v="Estatal"/>
    <s v="LORETO"/>
    <s v="LORETO"/>
    <s v="MAYNAS"/>
    <s v="IQUITOS"/>
    <n v="0"/>
    <x v="2"/>
    <n v="0"/>
    <x v="0"/>
    <n v="0"/>
    <x v="0"/>
    <x v="0"/>
    <n v="0"/>
    <n v="0"/>
    <m/>
    <n v="0.67499999999999993"/>
    <n v="0.65"/>
    <n v="7.6479999999999997"/>
    <n v="0"/>
    <n v="20"/>
    <s v="BASE DE DATOS"/>
    <m/>
  </r>
  <r>
    <s v="20"/>
    <x v="6"/>
    <s v="ELOR"/>
    <s v="33010793"/>
    <s v="33010793"/>
    <x v="0"/>
    <s v="WARTSILA 6"/>
    <s v="S"/>
    <n v="8.1"/>
    <n v="7.8"/>
    <n v="0"/>
    <n v="0"/>
    <n v="0"/>
    <n v="0"/>
    <n v="0.17"/>
    <n v="0"/>
    <n v="0"/>
    <m/>
    <x v="0"/>
    <s v="ELOR33010793WARTSILA 6EL"/>
    <s v="Electro Oriente S. A."/>
    <x v="5"/>
    <x v="5"/>
    <s v="C. T. Iqt.Diesel - Wartsila"/>
    <x v="20"/>
    <x v="0"/>
    <x v="0"/>
    <x v="55"/>
    <x v="0"/>
    <s v="Instalado"/>
    <s v="Operativo"/>
    <s v="Distribuidora"/>
    <x v="0"/>
    <x v="0"/>
    <x v="0"/>
    <x v="0"/>
    <s v="Estatal"/>
    <s v="LORETO"/>
    <s v="LORETO"/>
    <s v="MAYNAS"/>
    <s v="IQUITOS"/>
    <n v="0"/>
    <x v="2"/>
    <n v="0"/>
    <x v="0"/>
    <n v="0"/>
    <x v="0"/>
    <x v="0"/>
    <n v="0"/>
    <n v="0"/>
    <m/>
    <n v="0.67499999999999993"/>
    <n v="0.65"/>
    <n v="7.6479999999999997"/>
    <n v="0"/>
    <n v="20"/>
    <s v="BASE DE DATOS"/>
    <m/>
  </r>
  <r>
    <s v="20"/>
    <x v="6"/>
    <s v="ELOR"/>
    <s v="33010793"/>
    <s v="33010793"/>
    <x v="0"/>
    <s v="WARTSILA 7"/>
    <s v="S"/>
    <n v="8.1"/>
    <n v="7.8"/>
    <n v="0"/>
    <n v="0"/>
    <n v="0"/>
    <n v="0"/>
    <n v="0.17"/>
    <n v="0"/>
    <n v="0"/>
    <m/>
    <x v="0"/>
    <s v="ELOR33010793WARTSILA 7EL"/>
    <s v="Electro Oriente S. A."/>
    <x v="5"/>
    <x v="5"/>
    <s v="C. T. Iqt.Diesel - Wartsila"/>
    <x v="20"/>
    <x v="0"/>
    <x v="0"/>
    <x v="56"/>
    <x v="0"/>
    <s v="Instalado"/>
    <s v="Operativo"/>
    <s v="Distribuidora"/>
    <x v="0"/>
    <x v="0"/>
    <x v="0"/>
    <x v="0"/>
    <s v="Estatal"/>
    <s v="LORETO"/>
    <s v="LORETO"/>
    <s v="MAYNAS"/>
    <s v="IQUITOS"/>
    <n v="0"/>
    <x v="2"/>
    <n v="0"/>
    <x v="0"/>
    <n v="0"/>
    <x v="0"/>
    <x v="0"/>
    <n v="0"/>
    <n v="0"/>
    <m/>
    <n v="0.67499999999999993"/>
    <n v="0.65"/>
    <n v="7.6479999999999997"/>
    <n v="0"/>
    <n v="20"/>
    <s v="BASE DE DATOS"/>
    <m/>
  </r>
  <r>
    <s v="20"/>
    <x v="6"/>
    <s v="ELOR"/>
    <s v="33010793"/>
    <s v="33010793"/>
    <x v="0"/>
    <s v="CAT-16CM32"/>
    <s v="N"/>
    <n v="7.4"/>
    <n v="0"/>
    <n v="0"/>
    <n v="0"/>
    <n v="0"/>
    <n v="0"/>
    <n v="0"/>
    <n v="0"/>
    <n v="0"/>
    <m/>
    <x v="0"/>
    <s v="ELOR33010793CAT-16CM32EL"/>
    <s v="Electro Oriente S. A."/>
    <x v="5"/>
    <x v="5"/>
    <s v="C. T. Iqt.Diesel - Wartsila"/>
    <x v="20"/>
    <x v="0"/>
    <x v="0"/>
    <x v="57"/>
    <x v="0"/>
    <s v="Instalado"/>
    <s v="Operativo"/>
    <s v="Distribuidora"/>
    <x v="0"/>
    <x v="0"/>
    <x v="0"/>
    <x v="0"/>
    <s v="Estatal"/>
    <s v="LORETO"/>
    <s v="LORETO"/>
    <s v="MAYNAS"/>
    <s v="IQUITOS"/>
    <n v="0"/>
    <x v="0"/>
    <n v="0"/>
    <x v="0"/>
    <n v="0"/>
    <x v="0"/>
    <x v="0"/>
    <n v="0"/>
    <n v="0"/>
    <m/>
    <n v="0.6166666666666667"/>
    <n v="0.54166666666666663"/>
    <n v="7.6479999999999997"/>
    <n v="0"/>
    <n v="20"/>
    <s v="BASE DE DATOS"/>
    <m/>
  </r>
  <r>
    <s v="20"/>
    <x v="6"/>
    <s v="ELOR"/>
    <s v="33010793"/>
    <s v="33010793"/>
    <x v="0"/>
    <s v="CAT.1-16CM32C"/>
    <s v="N"/>
    <n v="7.5179999999999998"/>
    <n v="0"/>
    <n v="0"/>
    <n v="0"/>
    <n v="0"/>
    <n v="0"/>
    <n v="0"/>
    <n v="0"/>
    <n v="0"/>
    <m/>
    <x v="0"/>
    <s v="ELOR33010793CAT.1-16CM32CEL"/>
    <s v="Electro Oriente S. A."/>
    <x v="5"/>
    <x v="5"/>
    <s v="C. T. Iqt.Diesel - Wartsila"/>
    <x v="20"/>
    <x v="0"/>
    <x v="0"/>
    <x v="58"/>
    <x v="0"/>
    <s v="Instalado"/>
    <s v="Inoperativo"/>
    <s v="Distribuidora"/>
    <x v="0"/>
    <x v="0"/>
    <x v="0"/>
    <x v="0"/>
    <s v="Estatal"/>
    <s v="LORETO"/>
    <s v="LORETO"/>
    <s v="MAYNAS"/>
    <s v="IQUITOS"/>
    <n v="0"/>
    <x v="0"/>
    <n v="0"/>
    <x v="0"/>
    <n v="0"/>
    <x v="0"/>
    <x v="0"/>
    <n v="0"/>
    <n v="0"/>
    <m/>
    <n v="0.62649999999999995"/>
    <n v="0"/>
    <n v="7.6479999999999997"/>
    <n v="0"/>
    <n v="20"/>
    <s v="BASE DE DATOS"/>
    <m/>
  </r>
  <r>
    <s v="20"/>
    <x v="6"/>
    <s v="ELOR"/>
    <s v="33010793"/>
    <s v="33010793"/>
    <x v="0"/>
    <s v="CAT.2-16CM32C"/>
    <s v="N"/>
    <n v="7.5179999999999998"/>
    <n v="0"/>
    <n v="0"/>
    <n v="0"/>
    <n v="0"/>
    <n v="0"/>
    <n v="0"/>
    <n v="0"/>
    <n v="0"/>
    <m/>
    <x v="0"/>
    <s v="ELOR33010793CAT.2-16CM32CEL"/>
    <s v="Electro Oriente S. A."/>
    <x v="5"/>
    <x v="5"/>
    <s v="C. T. Iqt.Diesel - Wartsila"/>
    <x v="20"/>
    <x v="0"/>
    <x v="0"/>
    <x v="59"/>
    <x v="0"/>
    <s v="Instalado"/>
    <s v="Inoperativo"/>
    <s v="Distribuidora"/>
    <x v="0"/>
    <x v="0"/>
    <x v="0"/>
    <x v="0"/>
    <s v="Estatal"/>
    <s v="LORETO"/>
    <s v="LORETO"/>
    <s v="MAYNAS"/>
    <s v="IQUITOS"/>
    <n v="0"/>
    <x v="0"/>
    <n v="0"/>
    <x v="0"/>
    <n v="0"/>
    <x v="0"/>
    <x v="0"/>
    <n v="0"/>
    <n v="0"/>
    <m/>
    <n v="0.62649999999999995"/>
    <n v="0"/>
    <n v="7.6479999999999997"/>
    <n v="0"/>
    <n v="20"/>
    <s v="BASE DE DATOS"/>
    <m/>
  </r>
  <r>
    <s v="20"/>
    <x v="6"/>
    <s v="ELOR"/>
    <s v="43095199"/>
    <s v="43095199"/>
    <x v="0"/>
    <s v="CKD 6S150PV"/>
    <s v="N"/>
    <n v="0.2"/>
    <n v="0"/>
    <n v="0"/>
    <n v="0"/>
    <n v="0"/>
    <n v="0"/>
    <n v="0"/>
    <n v="0"/>
    <n v="0"/>
    <m/>
    <x v="1"/>
    <s v="ELOR43095199CKD 6S150PVEL"/>
    <s v="Electro Oriente S. A."/>
    <x v="5"/>
    <x v="5"/>
    <s v="C. T. Pevas"/>
    <x v="21"/>
    <x v="0"/>
    <x v="0"/>
    <x v="60"/>
    <x v="0"/>
    <s v="Instalado"/>
    <s v="Inoperativo"/>
    <s v="Distribuidora"/>
    <x v="0"/>
    <x v="0"/>
    <x v="0"/>
    <x v="0"/>
    <s v="Estatal"/>
    <s v="LORETO"/>
    <s v="LORETO"/>
    <s v="MRCAL. R. CASTILLA"/>
    <s v="PEVAS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6"/>
    <s v="ELOR"/>
    <s v="43095199"/>
    <s v="43095199"/>
    <x v="0"/>
    <s v="Volvo TD-70G N§1"/>
    <s v="N"/>
    <n v="0.1"/>
    <n v="0"/>
    <n v="0"/>
    <n v="0"/>
    <n v="0"/>
    <n v="0"/>
    <n v="0"/>
    <n v="0"/>
    <n v="0"/>
    <m/>
    <x v="1"/>
    <s v="ELOR43095199Volvo TD-70G N§1EL"/>
    <s v="Electro Oriente S. A."/>
    <x v="5"/>
    <x v="5"/>
    <s v="C. T. Pevas"/>
    <x v="21"/>
    <x v="0"/>
    <x v="0"/>
    <x v="61"/>
    <x v="0"/>
    <s v="Instalado"/>
    <n v="0"/>
    <s v="Distribuidora"/>
    <x v="0"/>
    <x v="0"/>
    <x v="0"/>
    <x v="0"/>
    <s v="Estatal"/>
    <s v="LORETO"/>
    <s v="LORETO"/>
    <s v="MRCAL. R. CASTILLA"/>
    <s v="PEVAS"/>
    <n v="0"/>
    <x v="0"/>
    <n v="0"/>
    <x v="0"/>
    <n v="0"/>
    <x v="0"/>
    <x v="0"/>
    <n v="0"/>
    <n v="0"/>
    <m/>
    <s v="-"/>
    <s v="-"/>
    <e v="#N/A"/>
    <n v="0"/>
    <n v="20"/>
    <s v="BASE DE DATOS"/>
    <m/>
  </r>
  <r>
    <s v="20"/>
    <x v="6"/>
    <s v="ELOR"/>
    <s v="43095999"/>
    <s v="43095999"/>
    <x v="0"/>
    <s v="CKD DAT-120"/>
    <s v="N"/>
    <n v="0.1"/>
    <n v="0"/>
    <n v="0"/>
    <n v="0"/>
    <n v="0"/>
    <n v="0"/>
    <n v="0"/>
    <n v="0"/>
    <n v="0"/>
    <m/>
    <x v="1"/>
    <s v="ELOR43095999CKD DAT-120EL"/>
    <s v="Electro Oriente S. A."/>
    <x v="5"/>
    <x v="5"/>
    <s v="C. T. Jenaro Herrera"/>
    <x v="22"/>
    <x v="0"/>
    <x v="0"/>
    <x v="62"/>
    <x v="0"/>
    <s v="Instalado"/>
    <s v="Inoperativo"/>
    <s v="Distribuidora"/>
    <x v="0"/>
    <x v="0"/>
    <x v="0"/>
    <x v="0"/>
    <s v="Estatal"/>
    <s v="LORETO"/>
    <s v="LORETO"/>
    <s v="REQUENA"/>
    <s v="SAPUEN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6"/>
    <s v="ELOR"/>
    <s v="43095999"/>
    <s v="43095999"/>
    <x v="0"/>
    <s v="Cat. D-3306"/>
    <s v="N"/>
    <n v="0.13500000000000001"/>
    <n v="0"/>
    <n v="0"/>
    <n v="0"/>
    <n v="0"/>
    <n v="0"/>
    <n v="0"/>
    <n v="0"/>
    <n v="0"/>
    <m/>
    <x v="1"/>
    <s v="ELOR43095999Cat. D-3306EL"/>
    <s v="Electro Oriente S. A."/>
    <x v="5"/>
    <x v="5"/>
    <s v="C. T. Jenaro Herrera"/>
    <x v="22"/>
    <x v="0"/>
    <x v="0"/>
    <x v="63"/>
    <x v="0"/>
    <s v="Instalado"/>
    <s v="Inoperativo"/>
    <s v="Distribuidora"/>
    <x v="0"/>
    <x v="0"/>
    <x v="0"/>
    <x v="0"/>
    <s v="Estatal"/>
    <s v="LORETO"/>
    <s v="LORETO"/>
    <s v="REQUENA"/>
    <s v="SAPUEN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6"/>
    <s v="ELOR"/>
    <s v="43094799"/>
    <s v="43094799"/>
    <x v="0"/>
    <s v="CKD"/>
    <s v="N"/>
    <n v="0.1"/>
    <n v="0"/>
    <n v="0"/>
    <n v="0"/>
    <n v="0"/>
    <n v="0"/>
    <n v="0"/>
    <n v="0"/>
    <n v="0"/>
    <m/>
    <x v="1"/>
    <s v="ELOR43094799CKDEL"/>
    <s v="Electro Oriente S. A."/>
    <x v="5"/>
    <x v="5"/>
    <s v="C. T. Santa Clotilde"/>
    <x v="23"/>
    <x v="0"/>
    <x v="0"/>
    <x v="30"/>
    <x v="0"/>
    <s v="Instalado"/>
    <s v="Inoperativo"/>
    <s v="Distribuidora"/>
    <x v="0"/>
    <x v="0"/>
    <x v="0"/>
    <x v="0"/>
    <s v="Estatal"/>
    <s v="LORETO"/>
    <s v="LORETO"/>
    <s v="MAYNAS"/>
    <s v="NAPO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6"/>
    <s v="ELOR"/>
    <s v="43094799"/>
    <s v="43094799"/>
    <x v="0"/>
    <s v="Cat."/>
    <s v="N"/>
    <n v="0.22500000000000001"/>
    <n v="0"/>
    <n v="0"/>
    <n v="0"/>
    <n v="0"/>
    <n v="0"/>
    <n v="0"/>
    <n v="0"/>
    <n v="0"/>
    <m/>
    <x v="1"/>
    <s v="ELOR43094799Cat.EL"/>
    <s v="Electro Oriente S. A."/>
    <x v="5"/>
    <x v="5"/>
    <s v="C. T. Santa Clotilde"/>
    <x v="23"/>
    <x v="0"/>
    <x v="0"/>
    <x v="64"/>
    <x v="0"/>
    <s v="Instalado"/>
    <s v="Inoperativo"/>
    <s v="Distribuidora"/>
    <x v="0"/>
    <x v="0"/>
    <x v="0"/>
    <x v="0"/>
    <s v="Estatal"/>
    <s v="LORETO"/>
    <s v="LORETO"/>
    <s v="MAYNAS"/>
    <s v="NAPO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6"/>
    <s v="ELOR"/>
    <s v="43095399"/>
    <s v="43095399"/>
    <x v="0"/>
    <s v="CKD"/>
    <s v="N"/>
    <n v="0.1"/>
    <n v="0"/>
    <n v="0"/>
    <n v="0"/>
    <n v="0"/>
    <n v="0"/>
    <n v="0"/>
    <n v="0"/>
    <n v="0"/>
    <m/>
    <x v="1"/>
    <s v="ELOR43095399CKDEL"/>
    <s v="Electro Oriente S. A."/>
    <x v="5"/>
    <x v="5"/>
    <s v="C. T. San Pablo"/>
    <x v="24"/>
    <x v="0"/>
    <x v="0"/>
    <x v="30"/>
    <x v="0"/>
    <s v="Instalado"/>
    <s v="Inoperativo"/>
    <s v="Distribuidora"/>
    <x v="0"/>
    <x v="0"/>
    <x v="0"/>
    <x v="0"/>
    <s v="Estatal"/>
    <s v="LORETO"/>
    <s v="LORETO"/>
    <s v="MRCAL. R. CASTILLA"/>
    <s v="RAMON CASTILL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6"/>
    <s v="ELOR"/>
    <s v="43095399"/>
    <s v="43095399"/>
    <x v="0"/>
    <s v="Cat."/>
    <s v="N"/>
    <n v="0.09"/>
    <n v="0"/>
    <n v="0"/>
    <n v="0"/>
    <n v="0"/>
    <n v="0"/>
    <n v="0"/>
    <n v="0"/>
    <n v="0"/>
    <m/>
    <x v="1"/>
    <s v="ELOR43095399Cat.EL"/>
    <s v="Electro Oriente S. A."/>
    <x v="5"/>
    <x v="5"/>
    <s v="C. T. San Pablo"/>
    <x v="24"/>
    <x v="0"/>
    <x v="0"/>
    <x v="64"/>
    <x v="0"/>
    <s v="Instalado"/>
    <s v="Inoperativo"/>
    <s v="Distribuidora"/>
    <x v="0"/>
    <x v="0"/>
    <x v="0"/>
    <x v="0"/>
    <s v="Estatal"/>
    <s v="LORETO"/>
    <s v="LORETO"/>
    <s v="MRCAL. R. CASTILLA"/>
    <s v="RAMON CASTILL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6"/>
    <s v="ELOR"/>
    <s v="43095599"/>
    <s v="43095599"/>
    <x v="0"/>
    <s v="CKD"/>
    <s v="N"/>
    <n v="0.1"/>
    <n v="0"/>
    <n v="0"/>
    <n v="0"/>
    <n v="0"/>
    <n v="0"/>
    <n v="0"/>
    <n v="0"/>
    <n v="0"/>
    <m/>
    <x v="1"/>
    <s v="ELOR43095599CKDEL"/>
    <s v="Electro Oriente S. A."/>
    <x v="5"/>
    <x v="5"/>
    <s v="C. T. Tamanco Viejo"/>
    <x v="25"/>
    <x v="0"/>
    <x v="0"/>
    <x v="30"/>
    <x v="0"/>
    <s v="Instalado"/>
    <s v="Inoperativo"/>
    <s v="Distribuidora"/>
    <x v="0"/>
    <x v="0"/>
    <x v="0"/>
    <x v="0"/>
    <s v="Estatal"/>
    <s v="LORETO"/>
    <s v="LORETO"/>
    <s v="REQUENA"/>
    <s v="EMILIO SAN MARTIN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6"/>
    <s v="ELOR"/>
    <s v="43095599"/>
    <s v="43095599"/>
    <x v="0"/>
    <s v="Perkins"/>
    <s v="N"/>
    <n v="7.4999999999999997E-2"/>
    <n v="0"/>
    <n v="0"/>
    <n v="0"/>
    <n v="0"/>
    <n v="0"/>
    <n v="0"/>
    <n v="0"/>
    <n v="0"/>
    <m/>
    <x v="1"/>
    <s v="ELOR43095599PerkinsEL"/>
    <s v="Electro Oriente S. A."/>
    <x v="5"/>
    <x v="5"/>
    <s v="C. T. Tamanco Viejo"/>
    <x v="25"/>
    <x v="0"/>
    <x v="0"/>
    <x v="12"/>
    <x v="0"/>
    <s v="Instalado"/>
    <s v="Inoperativo"/>
    <s v="Distribuidora"/>
    <x v="0"/>
    <x v="0"/>
    <x v="0"/>
    <x v="0"/>
    <s v="Estatal"/>
    <s v="LORETO"/>
    <s v="LORETO"/>
    <s v="REQUENA"/>
    <s v="EMILIO SAN MARTIN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6"/>
    <s v="ELOR"/>
    <s v="43095699"/>
    <s v="43095699"/>
    <x v="0"/>
    <s v="CKD"/>
    <s v="N"/>
    <n v="0.1"/>
    <n v="0"/>
    <n v="0"/>
    <n v="0"/>
    <n v="0"/>
    <n v="0"/>
    <n v="0"/>
    <n v="0"/>
    <n v="0"/>
    <m/>
    <x v="1"/>
    <s v="ELOR43095699CKDEL"/>
    <s v="Electro Oriente S. A."/>
    <x v="5"/>
    <x v="5"/>
    <s v="C. T. San Roque de Maquia"/>
    <x v="26"/>
    <x v="0"/>
    <x v="0"/>
    <x v="30"/>
    <x v="0"/>
    <s v="Instalado"/>
    <s v="Inoperativo"/>
    <s v="Distribuidora"/>
    <x v="0"/>
    <x v="0"/>
    <x v="0"/>
    <x v="0"/>
    <s v="Estatal"/>
    <s v="LORETO"/>
    <s v="LORETO"/>
    <s v="REQUENA"/>
    <s v="MAQUI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6"/>
    <s v="ELOR"/>
    <s v="43095699"/>
    <s v="43095699"/>
    <x v="0"/>
    <s v="Perkins"/>
    <s v="N"/>
    <n v="0.09"/>
    <n v="0"/>
    <n v="0"/>
    <n v="0"/>
    <n v="0"/>
    <n v="0"/>
    <n v="0"/>
    <n v="0"/>
    <n v="0"/>
    <m/>
    <x v="1"/>
    <s v="ELOR43095699PerkinsEL"/>
    <s v="Electro Oriente S. A."/>
    <x v="5"/>
    <x v="5"/>
    <s v="C. T. San Roque de Maquia"/>
    <x v="26"/>
    <x v="0"/>
    <x v="0"/>
    <x v="12"/>
    <x v="0"/>
    <s v="Instalado"/>
    <s v="Inoperativo"/>
    <s v="Distribuidora"/>
    <x v="0"/>
    <x v="0"/>
    <x v="0"/>
    <x v="0"/>
    <s v="Estatal"/>
    <s v="LORETO"/>
    <s v="LORETO"/>
    <s v="REQUENA"/>
    <s v="MAQUI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6"/>
    <s v="ELOR"/>
    <s v="43094999"/>
    <s v="43094999"/>
    <x v="0"/>
    <s v="CKD MODASA"/>
    <s v="N"/>
    <n v="3.5000000000000003E-2"/>
    <n v="0"/>
    <n v="0"/>
    <n v="0"/>
    <n v="0"/>
    <n v="0"/>
    <n v="0"/>
    <n v="0"/>
    <n v="0"/>
    <m/>
    <x v="1"/>
    <s v="ELOR43094999CKD MODASAEL"/>
    <s v="Electro Oriente S. A."/>
    <x v="5"/>
    <x v="5"/>
    <s v="C. T. Cabo Pantoja"/>
    <x v="27"/>
    <x v="0"/>
    <x v="0"/>
    <x v="65"/>
    <x v="0"/>
    <s v="Instalado"/>
    <s v="Inoperativo"/>
    <s v="Distribuidora"/>
    <x v="0"/>
    <x v="0"/>
    <x v="0"/>
    <x v="0"/>
    <s v="Estatal"/>
    <s v="LORETO"/>
    <s v="LORETO"/>
    <s v="MAYNAS"/>
    <s v="TORRES CAUSANO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6"/>
    <s v="ELOR"/>
    <s v="43095799"/>
    <s v="43095799"/>
    <x v="0"/>
    <s v="CKD"/>
    <s v="N"/>
    <n v="0.1"/>
    <n v="0"/>
    <n v="0"/>
    <n v="0"/>
    <n v="0"/>
    <n v="0"/>
    <n v="0"/>
    <n v="0"/>
    <n v="0"/>
    <m/>
    <x v="1"/>
    <s v="ELOR43095799CKDEL"/>
    <s v="Electro Oriente S. A."/>
    <x v="5"/>
    <x v="5"/>
    <s v="C. T. Bagazan"/>
    <x v="28"/>
    <x v="0"/>
    <x v="0"/>
    <x v="30"/>
    <x v="0"/>
    <s v="Instalado"/>
    <s v="Inoperativo"/>
    <s v="Distribuidora"/>
    <x v="0"/>
    <x v="0"/>
    <x v="0"/>
    <x v="0"/>
    <s v="Estatal"/>
    <s v="LORETO"/>
    <s v="LORETO"/>
    <s v="REQUENA"/>
    <s v="SAPUEN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6"/>
    <s v="ELOR"/>
    <s v="43095799"/>
    <s v="43095799"/>
    <x v="0"/>
    <s v="Perkins"/>
    <s v="N"/>
    <n v="7.4999999999999997E-2"/>
    <n v="0"/>
    <n v="0"/>
    <n v="0"/>
    <n v="0"/>
    <n v="0"/>
    <n v="0"/>
    <n v="0"/>
    <n v="0"/>
    <m/>
    <x v="1"/>
    <s v="ELOR43095799PerkinsEL"/>
    <s v="Electro Oriente S. A."/>
    <x v="5"/>
    <x v="5"/>
    <s v="C. T. Bagazan"/>
    <x v="28"/>
    <x v="0"/>
    <x v="0"/>
    <x v="12"/>
    <x v="0"/>
    <s v="Instalado"/>
    <s v="Inoperativo"/>
    <s v="Distribuidora"/>
    <x v="0"/>
    <x v="0"/>
    <x v="0"/>
    <x v="0"/>
    <s v="Estatal"/>
    <s v="LORETO"/>
    <s v="LORETO"/>
    <s v="REQUENA"/>
    <s v="SAPUEN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6"/>
    <s v="ELOR"/>
    <s v="43095899"/>
    <s v="43095899"/>
    <x v="0"/>
    <s v="MODASA"/>
    <s v="N"/>
    <n v="3.5000000000000003E-2"/>
    <n v="0"/>
    <n v="0"/>
    <n v="0"/>
    <n v="0"/>
    <n v="0"/>
    <n v="0"/>
    <n v="0"/>
    <n v="0"/>
    <m/>
    <x v="1"/>
    <s v="ELOR43095899MODASAEL"/>
    <s v="Electro Oriente S. A."/>
    <x v="5"/>
    <x v="5"/>
    <s v="C. T. Sapuena"/>
    <x v="29"/>
    <x v="0"/>
    <x v="0"/>
    <x v="66"/>
    <x v="0"/>
    <s v="Instalado"/>
    <s v="Inoperativo"/>
    <s v="Distribuidora"/>
    <x v="0"/>
    <x v="0"/>
    <x v="0"/>
    <x v="0"/>
    <s v="Estatal"/>
    <s v="LORETO"/>
    <s v="LORETO"/>
    <s v="REQUENA"/>
    <s v="SAPUEN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6"/>
    <s v="ELOR"/>
    <s v="43094899"/>
    <s v="43094899"/>
    <x v="0"/>
    <s v="MODASA"/>
    <s v="N"/>
    <n v="3.5000000000000003E-2"/>
    <n v="0"/>
    <n v="0"/>
    <n v="0"/>
    <n v="0"/>
    <n v="0"/>
    <n v="0"/>
    <n v="0"/>
    <n v="0"/>
    <m/>
    <x v="1"/>
    <s v="ELOR43094899MODASAEL"/>
    <s v="Electro Oriente S. A."/>
    <x v="5"/>
    <x v="5"/>
    <s v="C. T. El Alamo"/>
    <x v="30"/>
    <x v="0"/>
    <x v="0"/>
    <x v="66"/>
    <x v="0"/>
    <s v="Instalado"/>
    <s v="Inoperativo"/>
    <s v="Distribuidora"/>
    <x v="0"/>
    <x v="0"/>
    <x v="0"/>
    <x v="0"/>
    <s v="Estatal"/>
    <s v="LORETO"/>
    <s v="LORETO"/>
    <s v="MAYNAS"/>
    <s v="PUTUMAYU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6"/>
    <s v="ELOR"/>
    <s v="43096199"/>
    <s v="43096199"/>
    <x v="0"/>
    <s v="CKD DAT 120"/>
    <s v="N"/>
    <n v="0.1"/>
    <n v="0"/>
    <n v="0"/>
    <n v="0"/>
    <n v="0"/>
    <n v="0"/>
    <n v="0"/>
    <n v="0"/>
    <n v="0"/>
    <m/>
    <x v="1"/>
    <s v="ELOR43096199CKD DAT 120EL"/>
    <s v="Electro Oriente S. A."/>
    <x v="5"/>
    <x v="5"/>
    <s v="C. T. Inahuaya"/>
    <x v="31"/>
    <x v="0"/>
    <x v="0"/>
    <x v="67"/>
    <x v="0"/>
    <s v="Instalado"/>
    <s v="Inoperativo"/>
    <s v="Distribuidora"/>
    <x v="0"/>
    <x v="0"/>
    <x v="0"/>
    <x v="0"/>
    <s v="Estatal"/>
    <s v="LORETO"/>
    <s v="LORETO"/>
    <s v="UCAYALI"/>
    <s v="INAHUAY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6"/>
    <s v="ELOR"/>
    <s v="43096299"/>
    <s v="43096299"/>
    <x v="0"/>
    <s v="CKD"/>
    <s v="N"/>
    <n v="0.1"/>
    <n v="0"/>
    <n v="0"/>
    <n v="0"/>
    <n v="0"/>
    <n v="0"/>
    <n v="0"/>
    <n v="0"/>
    <n v="0"/>
    <m/>
    <x v="1"/>
    <s v="ELOR43096299CKDEL"/>
    <s v="Electro Oriente S. A."/>
    <x v="5"/>
    <x v="5"/>
    <s v="C. T. Pampa Hermosa"/>
    <x v="32"/>
    <x v="0"/>
    <x v="0"/>
    <x v="30"/>
    <x v="0"/>
    <s v="Instalado"/>
    <s v="Inoperativo"/>
    <s v="Distribuidora"/>
    <x v="0"/>
    <x v="0"/>
    <x v="0"/>
    <x v="0"/>
    <s v="Estatal"/>
    <s v="LORETO"/>
    <s v="LORETO"/>
    <s v="UCAYALI"/>
    <s v="PAMPA HERMOS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6"/>
    <s v="ELOR"/>
    <s v="43096399"/>
    <s v="43096399"/>
    <x v="0"/>
    <s v="CKD"/>
    <s v="N"/>
    <n v="0.1"/>
    <n v="0"/>
    <n v="0"/>
    <n v="0"/>
    <n v="0"/>
    <n v="0"/>
    <n v="0"/>
    <n v="0"/>
    <n v="0"/>
    <m/>
    <x v="1"/>
    <s v="ELOR43096399CKDEL"/>
    <s v="Electro Oriente S. A."/>
    <x v="5"/>
    <x v="5"/>
    <s v="C. T. Tierra Blanca"/>
    <x v="33"/>
    <x v="0"/>
    <x v="0"/>
    <x v="30"/>
    <x v="0"/>
    <s v="Instalado"/>
    <s v="Inoperativo"/>
    <s v="Distribuidora"/>
    <x v="0"/>
    <x v="0"/>
    <x v="0"/>
    <x v="0"/>
    <s v="Estatal"/>
    <s v="LORETO"/>
    <s v="LORETO"/>
    <s v="UCAYALI"/>
    <s v="SARAYACU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6"/>
    <s v="ELOR"/>
    <s v="43095099"/>
    <s v="43095099"/>
    <x v="0"/>
    <s v="Perkins M. 4-326-I"/>
    <s v="N"/>
    <n v="3.5000000000000003E-2"/>
    <n v="0"/>
    <n v="0"/>
    <n v="0"/>
    <n v="0"/>
    <n v="0"/>
    <n v="0"/>
    <n v="0"/>
    <n v="0"/>
    <m/>
    <x v="1"/>
    <s v="ELOR43095099Perkins M. 4-326-IEL"/>
    <s v="Electro Oriente S. A."/>
    <x v="5"/>
    <x v="5"/>
    <s v="C. T. El Porvenir"/>
    <x v="34"/>
    <x v="0"/>
    <x v="0"/>
    <x v="68"/>
    <x v="0"/>
    <s v="Instalado"/>
    <s v="Inoperativo"/>
    <s v="Distribuidora"/>
    <x v="0"/>
    <x v="0"/>
    <x v="0"/>
    <x v="0"/>
    <s v="Estatal"/>
    <s v="LORETO"/>
    <s v="LORETO"/>
    <s v="MAYNAS"/>
    <s v="FERNANDO LORES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6"/>
    <s v="ELOR"/>
    <s v="43095499"/>
    <s v="43095499"/>
    <x v="0"/>
    <s v="Volvo TD 100"/>
    <s v="N"/>
    <n v="0.15"/>
    <n v="0"/>
    <n v="0"/>
    <n v="0"/>
    <n v="0"/>
    <n v="0"/>
    <n v="0"/>
    <n v="0"/>
    <n v="0"/>
    <m/>
    <x v="1"/>
    <s v="ELOR43095499Volvo TD 100EL"/>
    <s v="Electro Oriente S. A."/>
    <x v="5"/>
    <x v="5"/>
    <s v="C. T. Flor de Punga"/>
    <x v="35"/>
    <x v="0"/>
    <x v="0"/>
    <x v="34"/>
    <x v="0"/>
    <s v="Instalado"/>
    <s v="Inoperativo"/>
    <s v="Distribuidora"/>
    <x v="0"/>
    <x v="0"/>
    <x v="0"/>
    <x v="0"/>
    <s v="Estatal"/>
    <s v="LORETO"/>
    <s v="LORETO"/>
    <s v="REQUENA"/>
    <s v="CAPELLO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6"/>
    <s v="ELOR"/>
    <s v="43096099"/>
    <s v="43096099"/>
    <x v="0"/>
    <s v="Volvo TD 100"/>
    <s v="N"/>
    <n v="0.15"/>
    <n v="0"/>
    <n v="0"/>
    <n v="0"/>
    <n v="0"/>
    <n v="0"/>
    <n v="0"/>
    <n v="0"/>
    <n v="0"/>
    <m/>
    <x v="1"/>
    <s v="ELOR43096099Volvo TD 100EL"/>
    <s v="Electro Oriente S. A."/>
    <x v="5"/>
    <x v="5"/>
    <s v="C. T. Colonia Angamos"/>
    <x v="36"/>
    <x v="0"/>
    <x v="0"/>
    <x v="34"/>
    <x v="0"/>
    <s v="Instalado"/>
    <s v="Inoperativo"/>
    <s v="Distribuidora"/>
    <x v="0"/>
    <x v="0"/>
    <x v="0"/>
    <x v="0"/>
    <s v="Estatal"/>
    <s v="LORETO"/>
    <s v="LORETO"/>
    <s v="REQUENA"/>
    <s v="YAQUERAN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6"/>
    <s v="ELOR"/>
    <s v="00000000"/>
    <s v="00000000"/>
    <x v="0"/>
    <s v="Cat. 3512 Dito"/>
    <s v="S"/>
    <n v="0.5"/>
    <n v="0.4"/>
    <n v="34.880000000000003"/>
    <n v="133.28"/>
    <n v="168.16"/>
    <n v="8"/>
    <n v="636"/>
    <n v="0"/>
    <n v="163"/>
    <m/>
    <x v="0"/>
    <s v="ELOR00000000Cat. 3512 DitoEL"/>
    <s v="Electro Oriente S. A."/>
    <x v="5"/>
    <x v="5"/>
    <s v="C. T. Caballococha"/>
    <x v="37"/>
    <x v="0"/>
    <x v="0"/>
    <x v="69"/>
    <x v="0"/>
    <s v="Instalado"/>
    <s v="Operativo"/>
    <s v="Distribuidora"/>
    <x v="0"/>
    <x v="0"/>
    <x v="0"/>
    <x v="0"/>
    <s v="Estatal"/>
    <s v="LORETO"/>
    <s v="LORETO"/>
    <s v="RAMÓN CASTILLA"/>
    <s v="RAMÓN CASTILLA"/>
    <n v="0"/>
    <x v="0"/>
    <n v="0"/>
    <x v="0"/>
    <n v="0"/>
    <x v="0"/>
    <x v="0"/>
    <n v="168.16"/>
    <n v="0.16816"/>
    <m/>
    <n v="4.1666666666666664E-2"/>
    <n v="3.3333333333333333E-2"/>
    <n v="7.6479999999999997"/>
    <n v="0"/>
    <n v="20"/>
    <s v="BASE DE DATOS"/>
    <m/>
  </r>
  <r>
    <s v="20"/>
    <x v="6"/>
    <s v="ELOR"/>
    <s v="00000000"/>
    <s v="00000000"/>
    <x v="0"/>
    <s v="Cat 2. 3512 Dita"/>
    <s v="N"/>
    <n v="0.5"/>
    <n v="0"/>
    <n v="0"/>
    <n v="0"/>
    <n v="0"/>
    <n v="0"/>
    <n v="0"/>
    <n v="0"/>
    <n v="0"/>
    <m/>
    <x v="0"/>
    <s v="ELOR00000000Cat 2. 3512 DitaEL"/>
    <s v="Electro Oriente S. A."/>
    <x v="5"/>
    <x v="5"/>
    <s v="C. T. Caballococha"/>
    <x v="37"/>
    <x v="0"/>
    <x v="0"/>
    <x v="70"/>
    <x v="0"/>
    <s v="Instalado"/>
    <s v="Operativo"/>
    <s v="Distribuidora"/>
    <x v="0"/>
    <x v="0"/>
    <x v="0"/>
    <x v="0"/>
    <s v="Estatal"/>
    <s v="LORETO"/>
    <s v="LORETO"/>
    <s v="RAMÓN CASTILLA"/>
    <s v="RAMÓN CASTILLA"/>
    <n v="0"/>
    <x v="0"/>
    <n v="0"/>
    <x v="0"/>
    <n v="0"/>
    <x v="0"/>
    <x v="0"/>
    <n v="0"/>
    <n v="0"/>
    <m/>
    <n v="4.1666666666666664E-2"/>
    <n v="3.1666666666666669E-2"/>
    <n v="7.6479999999999997"/>
    <n v="0"/>
    <n v="20"/>
    <s v="BASE DE DATOS"/>
    <m/>
  </r>
  <r>
    <s v="20"/>
    <x v="6"/>
    <s v="ELOR"/>
    <s v="00000000"/>
    <s v="00000000"/>
    <x v="0"/>
    <s v="CUMMINS 3"/>
    <s v="N"/>
    <n v="0.6"/>
    <n v="0"/>
    <n v="0"/>
    <n v="0"/>
    <n v="0"/>
    <n v="0"/>
    <n v="0"/>
    <n v="0"/>
    <n v="0"/>
    <m/>
    <x v="0"/>
    <s v="ELOR00000000CUMMINS 3EL"/>
    <s v="Electro Oriente S. A."/>
    <x v="5"/>
    <x v="5"/>
    <s v="C. T. Caballococha"/>
    <x v="37"/>
    <x v="0"/>
    <x v="0"/>
    <x v="71"/>
    <x v="0"/>
    <s v="Instalado"/>
    <s v="Operativo"/>
    <s v="Distribuidora"/>
    <x v="0"/>
    <x v="0"/>
    <x v="0"/>
    <x v="0"/>
    <s v="Estatal"/>
    <s v="LORETO"/>
    <s v="LORETO"/>
    <s v="RAMÓN CASTILLA"/>
    <s v="RAMÓN CASTILLA"/>
    <n v="0"/>
    <x v="0"/>
    <n v="0"/>
    <x v="0"/>
    <n v="0"/>
    <x v="0"/>
    <x v="0"/>
    <n v="0"/>
    <n v="0"/>
    <m/>
    <n v="4.9999999999999996E-2"/>
    <n v="0.04"/>
    <n v="7.6479999999999997"/>
    <n v="0"/>
    <n v="20"/>
    <s v="BASE DE DATOS"/>
    <m/>
  </r>
  <r>
    <s v="20"/>
    <x v="6"/>
    <s v="ELOR"/>
    <s v="00000000"/>
    <s v="00000000"/>
    <x v="0"/>
    <s v="Cat.4-3412-16878"/>
    <s v="N"/>
    <n v="0.73399999999999999"/>
    <n v="0"/>
    <n v="0"/>
    <n v="0"/>
    <n v="0"/>
    <n v="0"/>
    <n v="0"/>
    <n v="0"/>
    <n v="0"/>
    <m/>
    <x v="0"/>
    <s v="ELOR00000000Cat.4-3412-16878EL"/>
    <s v="Electro Oriente S. A."/>
    <x v="5"/>
    <x v="5"/>
    <s v="C. T. Caballococha"/>
    <x v="37"/>
    <x v="0"/>
    <x v="0"/>
    <x v="72"/>
    <x v="0"/>
    <s v="Instalado"/>
    <s v="Operativo"/>
    <s v="Distribuidora"/>
    <x v="0"/>
    <x v="0"/>
    <x v="0"/>
    <x v="0"/>
    <s v="Estatal"/>
    <s v="LORETO"/>
    <s v="LORETO"/>
    <s v="RAMÓN CASTILLA"/>
    <s v="RAMÓN CASTILLA"/>
    <n v="0"/>
    <x v="0"/>
    <n v="0"/>
    <x v="0"/>
    <n v="0"/>
    <x v="0"/>
    <x v="0"/>
    <n v="0"/>
    <n v="0"/>
    <m/>
    <n v="6.1166666666666668E-2"/>
    <n v="4.1666666666666664E-2"/>
    <n v="7.6479999999999997"/>
    <n v="0"/>
    <n v="20"/>
    <s v="BASE DE DATOS"/>
    <m/>
  </r>
  <r>
    <s v="20"/>
    <x v="6"/>
    <s v="ELOR"/>
    <s v="00000000"/>
    <s v="00000000"/>
    <x v="0"/>
    <s v="MTU 1000"/>
    <s v="S"/>
    <n v="1"/>
    <n v="0.85"/>
    <n v="57.41"/>
    <n v="218.15899999999999"/>
    <n v="275.56900000000002"/>
    <n v="12"/>
    <n v="712"/>
    <n v="0"/>
    <n v="110"/>
    <m/>
    <x v="0"/>
    <s v="ELOR00000000MTU 1000EL"/>
    <s v="Electro Oriente S. A."/>
    <x v="5"/>
    <x v="5"/>
    <s v="C. T. Caballococha"/>
    <x v="37"/>
    <x v="0"/>
    <x v="0"/>
    <x v="73"/>
    <x v="0"/>
    <s v="Instalado"/>
    <s v="Operativo"/>
    <s v="Distribuidora"/>
    <x v="0"/>
    <x v="0"/>
    <x v="0"/>
    <x v="0"/>
    <s v="Estatal"/>
    <s v="LORETO"/>
    <s v="LORETO"/>
    <s v="RAMÓN CASTILLA"/>
    <s v="RAMÓN CASTILLA"/>
    <n v="0"/>
    <x v="0"/>
    <n v="0"/>
    <x v="0"/>
    <n v="0"/>
    <x v="0"/>
    <x v="0"/>
    <n v="275.56900000000002"/>
    <n v="0.27556900000000001"/>
    <m/>
    <n v="8.3333333333333329E-2"/>
    <n v="7.0833333333333331E-2"/>
    <n v="7.6479999999999997"/>
    <n v="-5.6843418860808015E-14"/>
    <n v="20"/>
    <s v="BASE DE DATOS"/>
    <m/>
  </r>
  <r>
    <s v="20"/>
    <x v="6"/>
    <s v="ELOR"/>
    <s v="53026715"/>
    <s v="53026715"/>
    <x v="0"/>
    <s v="Cat.5-C15 7925"/>
    <s v="S"/>
    <n v="0.43"/>
    <n v="0.3"/>
    <n v="12.84"/>
    <n v="50.62"/>
    <n v="63.46"/>
    <n v="9"/>
    <n v="708"/>
    <n v="7"/>
    <n v="63"/>
    <m/>
    <x v="0"/>
    <s v="ELOR53026715Cat.5-C15 7925EL"/>
    <s v="Electro Oriente S. A."/>
    <x v="5"/>
    <x v="5"/>
    <s v="C.T. Isla Santa Rosa"/>
    <x v="38"/>
    <x v="0"/>
    <x v="0"/>
    <x v="74"/>
    <x v="0"/>
    <s v="Instalado"/>
    <s v="Operativo"/>
    <s v="Distribuidora"/>
    <x v="0"/>
    <x v="0"/>
    <x v="0"/>
    <x v="0"/>
    <s v="Estatal"/>
    <s v="LORETO"/>
    <s v="LORETO"/>
    <s v="MARISCAL RAMÓN CASTILLA"/>
    <s v="YAVARI"/>
    <n v="0"/>
    <x v="0"/>
    <n v="0"/>
    <x v="0"/>
    <n v="0"/>
    <x v="0"/>
    <x v="0"/>
    <n v="63.46"/>
    <n v="6.3460000000000003E-2"/>
    <m/>
    <n v="3.5833333333333335E-2"/>
    <n v="2.4999999999999998E-2"/>
    <n v="7.6479999999999997"/>
    <n v="-7.1054273576010019E-15"/>
    <n v="20"/>
    <s v="BASE DE DATOS"/>
    <m/>
  </r>
  <r>
    <s v="20"/>
    <x v="6"/>
    <s v="ELOR"/>
    <s v="53026613"/>
    <s v="53026613"/>
    <x v="0"/>
    <s v="Volv.Pent1 RVL-451"/>
    <s v="S"/>
    <n v="0.48"/>
    <n v="0.38"/>
    <n v="29.734999999999999"/>
    <n v="51.414000000000001"/>
    <n v="81.149000000000001"/>
    <n v="8"/>
    <n v="423"/>
    <n v="0"/>
    <n v="28"/>
    <m/>
    <x v="0"/>
    <s v="ELOR53026613Volv.Pent1 RVL-451EL"/>
    <s v="Electro Oriente S. A."/>
    <x v="5"/>
    <x v="5"/>
    <s v="C.T. Mayoruna"/>
    <x v="39"/>
    <x v="0"/>
    <x v="0"/>
    <x v="75"/>
    <x v="0"/>
    <s v="Instalado"/>
    <s v="Operativo"/>
    <s v="Distribuidora"/>
    <x v="0"/>
    <x v="0"/>
    <x v="0"/>
    <x v="0"/>
    <s v="Estatal"/>
    <s v="LORETO"/>
    <s v="LORETO"/>
    <s v="MARISCAL RAMÓN CASTILLA"/>
    <s v="SAN PABLO"/>
    <n v="0"/>
    <x v="0"/>
    <n v="0"/>
    <x v="0"/>
    <n v="0"/>
    <x v="0"/>
    <x v="0"/>
    <n v="81.149000000000001"/>
    <n v="8.1148999999999999E-2"/>
    <m/>
    <n v="0.04"/>
    <n v="3.1666666666666669E-2"/>
    <n v="7.6479999999999997"/>
    <n v="0"/>
    <n v="20"/>
    <s v="BASE DE DATOS"/>
    <m/>
  </r>
  <r>
    <s v="20"/>
    <x v="6"/>
    <s v="ELOR"/>
    <s v="53026613"/>
    <s v="53026613"/>
    <x v="0"/>
    <s v="Cat.3412 81Z19624"/>
    <s v="N"/>
    <n v="0.22"/>
    <n v="0"/>
    <n v="0"/>
    <n v="0"/>
    <n v="0"/>
    <n v="0"/>
    <n v="0"/>
    <n v="0"/>
    <n v="0"/>
    <m/>
    <x v="0"/>
    <s v="ELOR53026613Cat.3412 81Z19624EL"/>
    <s v="Electro Oriente S. A."/>
    <x v="5"/>
    <x v="5"/>
    <s v="C.T. Mayoruna"/>
    <x v="39"/>
    <x v="0"/>
    <x v="0"/>
    <x v="76"/>
    <x v="0"/>
    <s v="Instalado"/>
    <s v="Operativo"/>
    <s v="Distribuidora"/>
    <x v="0"/>
    <x v="0"/>
    <x v="0"/>
    <x v="0"/>
    <s v="Estatal"/>
    <s v="LORETO"/>
    <s v="LORETO"/>
    <s v="MARISCAL RAMÓN CASTILLA"/>
    <s v="SAN PABLO"/>
    <n v="0"/>
    <x v="0"/>
    <n v="0"/>
    <x v="0"/>
    <n v="0"/>
    <x v="0"/>
    <x v="0"/>
    <n v="0"/>
    <n v="0"/>
    <m/>
    <n v="1.8333333333333333E-2"/>
    <n v="0"/>
    <n v="7.6479999999999997"/>
    <n v="0"/>
    <n v="20"/>
    <s v="BASE DE DATOS"/>
    <m/>
  </r>
  <r>
    <s v="20"/>
    <x v="6"/>
    <s v="ELOR"/>
    <s v="53026919"/>
    <s v="53026919"/>
    <x v="0"/>
    <s v="Perkins1 R014001C"/>
    <s v="S"/>
    <n v="0.13600000000000001"/>
    <n v="0.1"/>
    <n v="8.4239999999999995"/>
    <n v="11.956"/>
    <n v="20.38"/>
    <n v="8"/>
    <n v="375"/>
    <n v="0"/>
    <n v="7"/>
    <m/>
    <x v="0"/>
    <s v="ELOR53026919Perkins1 R014001CEL"/>
    <s v="Electro Oriente S. A."/>
    <x v="5"/>
    <x v="5"/>
    <s v="C. T. Islandia"/>
    <x v="41"/>
    <x v="0"/>
    <x v="0"/>
    <x v="79"/>
    <x v="0"/>
    <n v="0"/>
    <s v="Operativo"/>
    <s v="Distribuidora"/>
    <x v="0"/>
    <x v="0"/>
    <x v="0"/>
    <x v="0"/>
    <s v="Estatal"/>
    <s v="LORETO"/>
    <s v="LORETO"/>
    <s v="MARISCAL RAMÓN CASTILLA"/>
    <s v="YAVARI"/>
    <n v="0"/>
    <x v="0"/>
    <n v="0"/>
    <x v="0"/>
    <n v="0"/>
    <x v="0"/>
    <x v="0"/>
    <n v="20.38"/>
    <n v="2.0379999999999999E-2"/>
    <m/>
    <n v="1.1333333333333334E-2"/>
    <n v="8.3333333333333332E-3"/>
    <n v="7.6479999999999997"/>
    <n v="0"/>
    <n v="20"/>
    <s v="BASE DE DATOS"/>
    <m/>
  </r>
  <r>
    <s v="20"/>
    <x v="6"/>
    <s v="ELOR"/>
    <s v="53026919"/>
    <s v="53026919"/>
    <x v="0"/>
    <s v="Perkins2 R013699C"/>
    <s v="S"/>
    <n v="0.13600000000000001"/>
    <n v="0.1"/>
    <n v="7.4729999999999999"/>
    <n v="10.407999999999999"/>
    <n v="17.881"/>
    <n v="8"/>
    <n v="323"/>
    <n v="0"/>
    <n v="7"/>
    <m/>
    <x v="0"/>
    <s v="ELOR53026919Perkins2 R013699CEL"/>
    <s v="Electro Oriente S. A."/>
    <x v="5"/>
    <x v="5"/>
    <s v="C. T. Islandia"/>
    <x v="41"/>
    <x v="0"/>
    <x v="0"/>
    <x v="80"/>
    <x v="0"/>
    <n v="0"/>
    <s v="Operativo"/>
    <s v="Distribuidora"/>
    <x v="0"/>
    <x v="0"/>
    <x v="0"/>
    <x v="0"/>
    <s v="Estatal"/>
    <s v="LORETO"/>
    <s v="LORETO"/>
    <s v="MARISCAL RAMÓN CASTILLA"/>
    <s v="YAVARI"/>
    <n v="0"/>
    <x v="0"/>
    <n v="0"/>
    <x v="0"/>
    <n v="0"/>
    <x v="0"/>
    <x v="0"/>
    <n v="17.881"/>
    <n v="1.7881000000000001E-2"/>
    <m/>
    <n v="1.1333333333333334E-2"/>
    <n v="8.3333333333333332E-3"/>
    <n v="7.6479999999999997"/>
    <n v="0"/>
    <n v="20"/>
    <s v="BASE DE DATOS"/>
    <m/>
  </r>
  <r>
    <s v="20"/>
    <x v="6"/>
    <s v="ELOR"/>
    <s v="53026919"/>
    <s v="53026919"/>
    <x v="0"/>
    <s v="Olympian OLY 1091"/>
    <s v="S"/>
    <n v="0.13200000000000001"/>
    <n v="0.1"/>
    <n v="1.056"/>
    <n v="1.6359999999999999"/>
    <n v="2.6920000000000002"/>
    <n v="2"/>
    <n v="51"/>
    <n v="0"/>
    <n v="1"/>
    <m/>
    <x v="0"/>
    <s v="ELOR53026919Olympian OLY 1091EL"/>
    <s v="Electro Oriente S. A."/>
    <x v="5"/>
    <x v="5"/>
    <s v="C. T. Islandia"/>
    <x v="41"/>
    <x v="0"/>
    <x v="0"/>
    <x v="81"/>
    <x v="0"/>
    <n v="0"/>
    <s v="Operativo"/>
    <s v="Distribuidora"/>
    <x v="0"/>
    <x v="0"/>
    <x v="0"/>
    <x v="0"/>
    <s v="Estatal"/>
    <s v="LORETO"/>
    <s v="LORETO"/>
    <s v="MARISCAL RAMÓN CASTILLA"/>
    <s v="YAVARI"/>
    <n v="0"/>
    <x v="0"/>
    <n v="0"/>
    <x v="0"/>
    <n v="0"/>
    <x v="0"/>
    <x v="0"/>
    <n v="2.6920000000000002"/>
    <n v="2.6920000000000004E-3"/>
    <m/>
    <n v="1.1000000000000001E-2"/>
    <n v="8.3333333333333332E-3"/>
    <n v="7.6479999999999997"/>
    <n v="0"/>
    <n v="20"/>
    <s v="BASE DE DATOS"/>
    <m/>
  </r>
  <r>
    <s v="20"/>
    <x v="6"/>
    <s v="ELOR"/>
    <s v="43095299"/>
    <s v="43095299"/>
    <x v="0"/>
    <s v="Perkins1 U489142C"/>
    <s v="S"/>
    <n v="3.1E-2"/>
    <n v="2.5000000000000001E-2"/>
    <n v="1.583"/>
    <n v="0"/>
    <n v="1.583"/>
    <n v="9"/>
    <n v="135"/>
    <n v="0"/>
    <n v="2"/>
    <m/>
    <x v="0"/>
    <s v="ELOR43095299Perkins1 U489142CEL"/>
    <s v="Electro Oriente S. A."/>
    <x v="5"/>
    <x v="5"/>
    <s v="C. T. Petropolis"/>
    <x v="42"/>
    <x v="0"/>
    <x v="0"/>
    <x v="82"/>
    <x v="0"/>
    <s v="Instalado"/>
    <s v="Operativo"/>
    <s v="Distribuidora"/>
    <x v="0"/>
    <x v="0"/>
    <x v="0"/>
    <x v="0"/>
    <s v="Estatal"/>
    <s v="LORETO"/>
    <s v="LORETO"/>
    <s v="MRCAL. R. CASTILLA"/>
    <s v="YAVARI"/>
    <n v="0"/>
    <x v="0"/>
    <n v="0"/>
    <x v="0"/>
    <n v="0"/>
    <x v="0"/>
    <x v="0"/>
    <n v="1.583"/>
    <n v="1.583E-3"/>
    <m/>
    <n v="2.5833333333333333E-3"/>
    <n v="2.0833333333333333E-3"/>
    <n v="7.6479999999999997"/>
    <n v="0"/>
    <n v="20"/>
    <s v="BASE DE DATOS"/>
    <m/>
  </r>
  <r>
    <s v="20"/>
    <x v="6"/>
    <s v="ELOR"/>
    <s v="43095299"/>
    <s v="43095299"/>
    <x v="0"/>
    <s v="Perkins2 U487536C"/>
    <s v="S"/>
    <n v="3.1E-2"/>
    <n v="2.5000000000000001E-2"/>
    <n v="0"/>
    <n v="0"/>
    <n v="0"/>
    <n v="0"/>
    <n v="0"/>
    <n v="0"/>
    <n v="0"/>
    <m/>
    <x v="0"/>
    <s v="ELOR43095299Perkins2 U487536CEL"/>
    <s v="Electro Oriente S. A."/>
    <x v="5"/>
    <x v="5"/>
    <s v="C. T. Petropolis"/>
    <x v="42"/>
    <x v="0"/>
    <x v="0"/>
    <x v="83"/>
    <x v="0"/>
    <s v="Instalado"/>
    <s v="Operativo"/>
    <s v="Distribuidora"/>
    <x v="0"/>
    <x v="0"/>
    <x v="0"/>
    <x v="0"/>
    <s v="Estatal"/>
    <s v="LORETO"/>
    <s v="LORETO"/>
    <s v="MRCAL. R. CASTILLA"/>
    <s v="YAVARI"/>
    <n v="0"/>
    <x v="0"/>
    <n v="0"/>
    <x v="0"/>
    <n v="0"/>
    <x v="0"/>
    <x v="0"/>
    <n v="0"/>
    <n v="0"/>
    <m/>
    <n v="2.5833333333333333E-3"/>
    <n v="2.0833333333333333E-3"/>
    <n v="7.6479999999999997"/>
    <n v="0"/>
    <n v="20"/>
    <s v="BASE DE DATOS"/>
    <m/>
  </r>
  <r>
    <s v="20"/>
    <x v="6"/>
    <s v="ELOR"/>
    <s v="53023414"/>
    <s v="53023414"/>
    <x v="0"/>
    <s v="Cat-1 3406"/>
    <s v="N"/>
    <n v="0.27500000000000002"/>
    <n v="0"/>
    <n v="0"/>
    <n v="0"/>
    <n v="0"/>
    <n v="0"/>
    <n v="0"/>
    <n v="0"/>
    <n v="0"/>
    <m/>
    <x v="0"/>
    <s v="ELOR53023414Cat-1 3406EL"/>
    <s v="Electro Oriente S. A."/>
    <x v="5"/>
    <x v="5"/>
    <s v="C. T. El Estrecho"/>
    <x v="43"/>
    <x v="0"/>
    <x v="0"/>
    <x v="84"/>
    <x v="0"/>
    <s v="Instalado"/>
    <s v="Operativo"/>
    <s v="Distribuidora"/>
    <x v="0"/>
    <x v="0"/>
    <x v="0"/>
    <x v="0"/>
    <s v="Estatal"/>
    <s v="LORETO"/>
    <s v="LORETO"/>
    <s v="MARISCAL RAMÓN CASTILLA"/>
    <s v="MARISCAL RAMÓN CASTILLA"/>
    <s v="EL ESTRECHO"/>
    <x v="0"/>
    <n v="0"/>
    <x v="0"/>
    <n v="0"/>
    <x v="0"/>
    <x v="0"/>
    <n v="0"/>
    <n v="0"/>
    <m/>
    <n v="2.2916666666666669E-2"/>
    <n v="0"/>
    <n v="7.6479999999999997"/>
    <n v="0"/>
    <n v="20"/>
    <s v="BASE DE DATOS"/>
    <m/>
  </r>
  <r>
    <s v="20"/>
    <x v="6"/>
    <s v="ELOR"/>
    <s v="53023414"/>
    <s v="53023414"/>
    <x v="0"/>
    <s v="Cat-2 3306"/>
    <s v="N"/>
    <n v="0.22500000000000001"/>
    <n v="0"/>
    <n v="0"/>
    <n v="0"/>
    <n v="0"/>
    <n v="0"/>
    <n v="0"/>
    <n v="0"/>
    <n v="0"/>
    <m/>
    <x v="0"/>
    <s v="ELOR53023414Cat-2 3306EL"/>
    <s v="Electro Oriente S. A."/>
    <x v="5"/>
    <x v="5"/>
    <s v="C. T. El Estrecho"/>
    <x v="43"/>
    <x v="0"/>
    <x v="0"/>
    <x v="85"/>
    <x v="0"/>
    <s v="Instalado"/>
    <s v="Operativo"/>
    <s v="Distribuidora"/>
    <x v="0"/>
    <x v="0"/>
    <x v="0"/>
    <x v="0"/>
    <s v="Estatal"/>
    <s v="LORETO"/>
    <s v="LORETO"/>
    <s v="MARISCAL RAMÓN CASTILLA"/>
    <s v="MARISCAL RAMÓN CASTILLA"/>
    <s v="EL ESTRECHO"/>
    <x v="0"/>
    <n v="0"/>
    <x v="0"/>
    <n v="0"/>
    <x v="0"/>
    <x v="0"/>
    <n v="0"/>
    <n v="0"/>
    <m/>
    <n v="1.8749999999999999E-2"/>
    <n v="0"/>
    <n v="7.6479999999999997"/>
    <n v="0"/>
    <n v="20"/>
    <s v="BASE DE DATOS"/>
    <m/>
  </r>
  <r>
    <s v="20"/>
    <x v="6"/>
    <s v="ELOR"/>
    <s v="53023414"/>
    <s v="53023414"/>
    <x v="0"/>
    <s v="Volvo 03"/>
    <s v="S"/>
    <n v="0.36399999999999999"/>
    <n v="0.32500000000000001"/>
    <n v="24.719000000000001"/>
    <n v="49.438000000000002"/>
    <n v="74.156999999999996"/>
    <n v="1.5"/>
    <n v="465"/>
    <n v="0"/>
    <n v="12"/>
    <m/>
    <x v="0"/>
    <s v="ELOR53023414Volvo 03EL"/>
    <s v="Electro Oriente S. A."/>
    <x v="5"/>
    <x v="5"/>
    <s v="C. T. El Estrecho"/>
    <x v="43"/>
    <x v="0"/>
    <x v="0"/>
    <x v="86"/>
    <x v="0"/>
    <s v="Instalado"/>
    <s v="Operativo"/>
    <s v="Distribuidora"/>
    <x v="0"/>
    <x v="0"/>
    <x v="0"/>
    <x v="0"/>
    <s v="Estatal"/>
    <s v="LORETO"/>
    <s v="LORETO"/>
    <s v="MARISCAL RAMÓN CASTILLA"/>
    <s v="MARISCAL RAMÓN CASTILLA"/>
    <s v="EL ESTRECHO"/>
    <x v="0"/>
    <n v="0"/>
    <x v="0"/>
    <n v="0"/>
    <x v="0"/>
    <x v="0"/>
    <n v="74.156999999999996"/>
    <n v="7.4157000000000001E-2"/>
    <m/>
    <n v="3.0333333333333334E-2"/>
    <n v="4.7499999999999994E-2"/>
    <n v="7.6479999999999997"/>
    <n v="1.4210854715202004E-14"/>
    <n v="20"/>
    <s v="BASE DE DATOS"/>
    <m/>
  </r>
  <r>
    <s v="20"/>
    <x v="6"/>
    <s v="ELOR"/>
    <s v="33011093"/>
    <s v="33011093"/>
    <x v="0"/>
    <s v="Cat.3512 Dita"/>
    <s v="S"/>
    <n v="0.5"/>
    <n v="0.46"/>
    <n v="32.159999999999997"/>
    <n v="118.16"/>
    <n v="150.32"/>
    <n v="7"/>
    <n v="599"/>
    <n v="0"/>
    <n v="0"/>
    <m/>
    <x v="0"/>
    <s v="ELOR33011093Cat.3512 DitaEL"/>
    <s v="Electro Oriente S. A."/>
    <x v="5"/>
    <x v="5"/>
    <s v="C. T. Contamana"/>
    <x v="44"/>
    <x v="0"/>
    <x v="0"/>
    <x v="87"/>
    <x v="0"/>
    <s v="Instalado"/>
    <s v="Operativo"/>
    <s v="Distribuidora"/>
    <x v="0"/>
    <x v="0"/>
    <x v="0"/>
    <x v="0"/>
    <s v="Estatal"/>
    <s v="LORETO"/>
    <s v="LORETO"/>
    <s v="UCAYALI"/>
    <s v="CONTAMANA"/>
    <n v="0"/>
    <x v="0"/>
    <n v="0"/>
    <x v="0"/>
    <n v="0"/>
    <x v="0"/>
    <x v="0"/>
    <n v="150.32"/>
    <n v="0.15031999999999998"/>
    <m/>
    <n v="4.1666666666666664E-2"/>
    <n v="3.8333333333333337E-2"/>
    <n v="7.6479999999999997"/>
    <n v="0"/>
    <n v="20"/>
    <s v="BASE DE DATOS"/>
    <m/>
  </r>
  <r>
    <s v="20"/>
    <x v="6"/>
    <s v="ELOR"/>
    <s v="33011093"/>
    <s v="33011093"/>
    <x v="0"/>
    <s v="Cat.2.3512 Dita"/>
    <s v="S"/>
    <n v="0.5"/>
    <n v="0.32"/>
    <n v="35.28"/>
    <n v="150.72"/>
    <n v="186"/>
    <n v="4"/>
    <n v="700"/>
    <n v="0"/>
    <n v="84"/>
    <m/>
    <x v="0"/>
    <s v="ELOR33011093Cat.2.3512 DitaEL"/>
    <s v="Electro Oriente S. A."/>
    <x v="5"/>
    <x v="5"/>
    <s v="C. T. Contamana"/>
    <x v="44"/>
    <x v="0"/>
    <x v="0"/>
    <x v="88"/>
    <x v="0"/>
    <s v="Instalado"/>
    <s v="Operativo"/>
    <s v="Distribuidora"/>
    <x v="0"/>
    <x v="0"/>
    <x v="0"/>
    <x v="0"/>
    <s v="Estatal"/>
    <s v="LORETO"/>
    <s v="LORETO"/>
    <s v="UCAYALI"/>
    <s v="CONTAMANA"/>
    <n v="0"/>
    <x v="0"/>
    <n v="0"/>
    <x v="0"/>
    <n v="0"/>
    <x v="0"/>
    <x v="0"/>
    <n v="186"/>
    <n v="0.186"/>
    <m/>
    <n v="4.1666666666666664E-2"/>
    <n v="2.6666666666666668E-2"/>
    <n v="7.6479999999999997"/>
    <n v="0"/>
    <n v="20"/>
    <s v="BASE DE DATOS"/>
    <m/>
  </r>
  <r>
    <s v="20"/>
    <x v="6"/>
    <s v="ELOR"/>
    <s v="33011093"/>
    <s v="33011093"/>
    <x v="0"/>
    <s v="CAT. D3512"/>
    <s v="N"/>
    <n v="0.65"/>
    <n v="0"/>
    <n v="0"/>
    <n v="0"/>
    <n v="0"/>
    <n v="0"/>
    <n v="0"/>
    <n v="0"/>
    <n v="0"/>
    <m/>
    <x v="0"/>
    <s v="ELOR33011093CAT. D3512EL"/>
    <s v="Electro Oriente S. A."/>
    <x v="5"/>
    <x v="5"/>
    <s v="C. T. Contamana"/>
    <x v="44"/>
    <x v="0"/>
    <x v="0"/>
    <x v="89"/>
    <x v="0"/>
    <s v="Instalado"/>
    <s v="Operativo"/>
    <s v="Distribuidora"/>
    <x v="0"/>
    <x v="0"/>
    <x v="0"/>
    <x v="0"/>
    <s v="Estatal"/>
    <s v="LORETO"/>
    <s v="LORETO"/>
    <s v="UCAYALI"/>
    <s v="CONTAMANA"/>
    <n v="0"/>
    <x v="0"/>
    <n v="0"/>
    <x v="0"/>
    <n v="0"/>
    <x v="0"/>
    <x v="0"/>
    <n v="0"/>
    <n v="0"/>
    <m/>
    <n v="7.2222222222222229E-2"/>
    <n v="0"/>
    <n v="7.6479999999999997"/>
    <n v="0"/>
    <n v="20"/>
    <s v="BASE DE DATOS"/>
    <m/>
  </r>
  <r>
    <s v="20"/>
    <x v="6"/>
    <s v="ELOR"/>
    <s v="33011093"/>
    <s v="33011093"/>
    <x v="0"/>
    <s v="VolvoPenta TWD1643G"/>
    <s v="S"/>
    <n v="0.6"/>
    <n v="0.4"/>
    <n v="21.88"/>
    <n v="83.111999999999995"/>
    <n v="104.992"/>
    <n v="7"/>
    <n v="397"/>
    <n v="0"/>
    <n v="18"/>
    <m/>
    <x v="0"/>
    <s v="ELOR33011093VolvoPenta TWD1643GEL"/>
    <s v="Electro Oriente S. A."/>
    <x v="5"/>
    <x v="5"/>
    <s v="C. T. Contamana"/>
    <x v="44"/>
    <x v="0"/>
    <x v="0"/>
    <x v="90"/>
    <x v="0"/>
    <s v="Instalado"/>
    <s v="Operativo"/>
    <s v="Distribuidora"/>
    <x v="0"/>
    <x v="0"/>
    <x v="0"/>
    <x v="0"/>
    <s v="Estatal"/>
    <s v="LORETO"/>
    <s v="LORETO"/>
    <s v="UCAYALI"/>
    <s v="CONTAMANA"/>
    <n v="0"/>
    <x v="0"/>
    <n v="0"/>
    <x v="0"/>
    <n v="0"/>
    <x v="0"/>
    <x v="0"/>
    <n v="104.992"/>
    <n v="0.104992"/>
    <m/>
    <n v="4.9999999999999996E-2"/>
    <n v="3.3333333333333333E-2"/>
    <n v="7.6479999999999997"/>
    <n v="-1.4210854715202004E-14"/>
    <n v="20"/>
    <s v="BASE DE DATOS"/>
    <m/>
  </r>
  <r>
    <s v="20"/>
    <x v="6"/>
    <s v="ELOR"/>
    <s v="33011093"/>
    <s v="33011093"/>
    <x v="0"/>
    <s v="Cat.5-C15-07183"/>
    <s v="S"/>
    <n v="0.45500000000000002"/>
    <n v="0.39"/>
    <n v="28.12"/>
    <n v="65.02"/>
    <n v="93.14"/>
    <n v="14"/>
    <n v="423"/>
    <n v="0"/>
    <n v="72"/>
    <m/>
    <x v="0"/>
    <s v="ELOR33011093Cat.5-C15-07183EL"/>
    <s v="Electro Oriente S. A."/>
    <x v="5"/>
    <x v="5"/>
    <s v="C. T. Contamana"/>
    <x v="44"/>
    <x v="0"/>
    <x v="0"/>
    <x v="92"/>
    <x v="0"/>
    <s v="Instalado"/>
    <s v="Operativo"/>
    <s v="Distribuidora"/>
    <x v="0"/>
    <x v="0"/>
    <x v="0"/>
    <x v="0"/>
    <s v="Estatal"/>
    <s v="LORETO"/>
    <s v="LORETO"/>
    <s v="UCAYALI"/>
    <s v="CONTAMANA"/>
    <n v="0"/>
    <x v="0"/>
    <n v="0"/>
    <x v="0"/>
    <n v="0"/>
    <x v="0"/>
    <x v="0"/>
    <n v="93.14"/>
    <n v="9.3140000000000001E-2"/>
    <m/>
    <n v="3.7916666666666668E-2"/>
    <n v="3.2500000000000001E-2"/>
    <n v="7.6479999999999997"/>
    <n v="0"/>
    <n v="20"/>
    <s v="BASE DE DATOS"/>
    <m/>
  </r>
  <r>
    <s v="20"/>
    <x v="6"/>
    <s v="ELOR"/>
    <s v="33011093"/>
    <s v="33011093"/>
    <x v="0"/>
    <s v="Cat.6 3516B 0141"/>
    <s v="S"/>
    <n v="2"/>
    <n v="1"/>
    <n v="1.0549999999999999"/>
    <n v="4.0049999999999999"/>
    <n v="5.0599999999999996"/>
    <n v="0"/>
    <n v="35"/>
    <n v="0"/>
    <n v="0"/>
    <m/>
    <x v="0"/>
    <s v="ELOR33011093Cat.6 3516B 0141EL"/>
    <s v="Electro Oriente S. A."/>
    <x v="5"/>
    <x v="5"/>
    <s v="C. T. Contamana"/>
    <x v="44"/>
    <x v="0"/>
    <x v="0"/>
    <x v="91"/>
    <x v="0"/>
    <s v="Instalado"/>
    <s v="Operativo"/>
    <s v="Distribuidora"/>
    <x v="0"/>
    <x v="0"/>
    <x v="0"/>
    <x v="0"/>
    <s v="Estatal"/>
    <s v="LORETO"/>
    <s v="LORETO"/>
    <s v="UCAYALI"/>
    <s v="CONTAMANA"/>
    <n v="0"/>
    <x v="0"/>
    <n v="0"/>
    <x v="0"/>
    <n v="0"/>
    <x v="0"/>
    <x v="0"/>
    <n v="5.0599999999999996"/>
    <n v="5.0599999999999994E-3"/>
    <m/>
    <n v="0.16666666666666666"/>
    <n v="6.6666666666666666E-2"/>
    <n v="7.6479999999999997"/>
    <n v="0"/>
    <n v="20"/>
    <s v="BASE DE DATOS"/>
    <m/>
  </r>
  <r>
    <s v="20"/>
    <x v="6"/>
    <s v="ELOR"/>
    <s v="43096499"/>
    <s v="43096499"/>
    <x v="0"/>
    <s v="Cat.C18 G6B20736"/>
    <s v="S"/>
    <n v="0.5"/>
    <n v="0.45"/>
    <n v="3.2810000000000001"/>
    <n v="22.97"/>
    <n v="26.251000000000001"/>
    <n v="3"/>
    <n v="208"/>
    <n v="513"/>
    <n v="20"/>
    <m/>
    <x v="0"/>
    <s v="ELOR43096499Cat.C18 G6B20736EL"/>
    <s v="Electro Oriente S. A."/>
    <x v="5"/>
    <x v="5"/>
    <s v="C.T. ORELLANA"/>
    <x v="45"/>
    <x v="0"/>
    <x v="0"/>
    <x v="93"/>
    <x v="0"/>
    <s v="Instalado"/>
    <s v="Operativo"/>
    <s v="Distribuidora"/>
    <x v="0"/>
    <x v="0"/>
    <x v="0"/>
    <x v="0"/>
    <s v="Estatal"/>
    <s v="LORETO"/>
    <s v="LORETO"/>
    <s v="UCAYALI"/>
    <s v="VARGAS GUERRA"/>
    <n v="0"/>
    <x v="0"/>
    <n v="0"/>
    <x v="0"/>
    <n v="0"/>
    <x v="0"/>
    <x v="0"/>
    <n v="26.251000000000001"/>
    <n v="2.6251E-2"/>
    <m/>
    <n v="4.1666666666666664E-2"/>
    <n v="0"/>
    <n v="7.6479999999999997"/>
    <n v="-3.5527136788005009E-15"/>
    <n v="20"/>
    <s v="BASE DE DATOS"/>
    <m/>
  </r>
  <r>
    <s v="20"/>
    <x v="6"/>
    <s v="ELOR"/>
    <s v="43096499"/>
    <s v="43096499"/>
    <x v="0"/>
    <s v="Perkins 2506AE15TAG"/>
    <s v="N"/>
    <n v="0.46800000000000003"/>
    <n v="0"/>
    <n v="0"/>
    <n v="0"/>
    <n v="0"/>
    <n v="0"/>
    <n v="0"/>
    <n v="0"/>
    <n v="0"/>
    <m/>
    <x v="0"/>
    <s v="ELOR43096499Perkins 2506AE15TAGEL"/>
    <s v="Electro Oriente S. A."/>
    <x v="5"/>
    <x v="5"/>
    <s v="C.T. ORELLANA"/>
    <x v="45"/>
    <x v="0"/>
    <x v="0"/>
    <x v="94"/>
    <x v="0"/>
    <s v="Instalado"/>
    <s v="Operativo"/>
    <s v="Distribuidora"/>
    <x v="0"/>
    <x v="0"/>
    <x v="0"/>
    <x v="0"/>
    <s v="Estatal"/>
    <s v="LORETO"/>
    <s v="LORETO"/>
    <s v="UCAYALI"/>
    <s v="VARGAS GUERRA"/>
    <n v="0"/>
    <x v="0"/>
    <n v="0"/>
    <x v="0"/>
    <n v="0"/>
    <x v="0"/>
    <x v="0"/>
    <n v="0"/>
    <n v="0"/>
    <m/>
    <n v="3.9E-2"/>
    <n v="0"/>
    <n v="7.6479999999999997"/>
    <n v="0"/>
    <n v="20"/>
    <s v="BASE DE DATOS"/>
    <m/>
  </r>
  <r>
    <s v="20"/>
    <x v="6"/>
    <s v="ELOR"/>
    <s v="43094699"/>
    <s v="43094699"/>
    <x v="0"/>
    <s v="Volvo Penta RVM364"/>
    <s v="N"/>
    <n v="0.36399999999999999"/>
    <n v="0"/>
    <n v="0"/>
    <n v="0"/>
    <n v="0"/>
    <n v="0"/>
    <n v="0"/>
    <n v="0"/>
    <n v="0"/>
    <m/>
    <x v="0"/>
    <s v="ELOR43094699Volvo Penta RVM364EL"/>
    <s v="Electro Oriente S. A."/>
    <x v="5"/>
    <x v="5"/>
    <s v="C. T. Indiana"/>
    <x v="46"/>
    <x v="0"/>
    <x v="0"/>
    <x v="95"/>
    <x v="0"/>
    <s v="Instalado"/>
    <s v="Operativo"/>
    <s v="Distribuidora"/>
    <x v="0"/>
    <x v="0"/>
    <x v="0"/>
    <x v="0"/>
    <s v="Estatal"/>
    <s v="LORETO"/>
    <s v="LORETO"/>
    <s v="MAYNAS"/>
    <s v="INDIANA"/>
    <n v="0"/>
    <x v="0"/>
    <n v="0"/>
    <x v="0"/>
    <n v="0"/>
    <x v="0"/>
    <x v="0"/>
    <n v="0"/>
    <n v="0"/>
    <m/>
    <n v="3.0333333333333334E-2"/>
    <n v="0"/>
    <n v="7.6479999999999997"/>
    <n v="0"/>
    <n v="20"/>
    <s v="BASE DE DATOS"/>
    <m/>
  </r>
  <r>
    <s v="20"/>
    <x v="6"/>
    <s v="ELOR"/>
    <s v="43094699"/>
    <s v="43094699"/>
    <x v="0"/>
    <s v="Volvo2 CAD1641GE"/>
    <s v="N"/>
    <n v="0.45600000000000002"/>
    <n v="0"/>
    <n v="0"/>
    <n v="0"/>
    <n v="0"/>
    <n v="0"/>
    <n v="0"/>
    <n v="0"/>
    <n v="0"/>
    <m/>
    <x v="0"/>
    <s v="ELOR43094699Volvo2 CAD1641GEEL"/>
    <s v="Electro Oriente S. A."/>
    <x v="5"/>
    <x v="5"/>
    <s v="C. T. Indiana"/>
    <x v="46"/>
    <x v="0"/>
    <x v="0"/>
    <x v="96"/>
    <x v="0"/>
    <s v="Instalado"/>
    <s v="Operativo"/>
    <s v="Distribuidora"/>
    <x v="0"/>
    <x v="0"/>
    <x v="0"/>
    <x v="0"/>
    <s v="Estatal"/>
    <s v="LORETO"/>
    <s v="LORETO"/>
    <s v="MAYNAS"/>
    <s v="INDIANA"/>
    <n v="0"/>
    <x v="0"/>
    <n v="0"/>
    <x v="0"/>
    <n v="0"/>
    <x v="0"/>
    <x v="0"/>
    <n v="0"/>
    <n v="0"/>
    <m/>
    <n v="3.7999999999999999E-2"/>
    <n v="0"/>
    <n v="7.6479999999999997"/>
    <n v="0"/>
    <n v="20"/>
    <s v="BASE DE DATOS"/>
    <m/>
  </r>
  <r>
    <s v="20"/>
    <x v="6"/>
    <s v="ELOR"/>
    <s v="43094699"/>
    <s v="43094699"/>
    <x v="0"/>
    <s v="Cat.5-3412STA-16860"/>
    <s v="S"/>
    <n v="0.72499999999999998"/>
    <n v="0.6"/>
    <n v="2.9209999999999998"/>
    <n v="20.449000000000002"/>
    <n v="23.37"/>
    <n v="0"/>
    <n v="162"/>
    <n v="0"/>
    <n v="43"/>
    <m/>
    <x v="0"/>
    <s v="ELOR43094699Cat.5-3412STA-16860EL"/>
    <s v="Electro Oriente S. A."/>
    <x v="5"/>
    <x v="5"/>
    <s v="C. T. Indiana"/>
    <x v="46"/>
    <x v="0"/>
    <x v="0"/>
    <x v="97"/>
    <x v="0"/>
    <n v="0"/>
    <s v="Operativo"/>
    <s v="Distribuidora"/>
    <x v="0"/>
    <x v="0"/>
    <x v="0"/>
    <x v="0"/>
    <s v="Estatal"/>
    <s v="LORETO"/>
    <s v="LORETO"/>
    <s v="MAYNAS"/>
    <s v="INDIANA"/>
    <n v="0"/>
    <x v="0"/>
    <n v="0"/>
    <x v="0"/>
    <n v="0"/>
    <x v="0"/>
    <x v="0"/>
    <n v="23.37"/>
    <n v="2.3370000000000002E-2"/>
    <m/>
    <n v="6.0416666666666667E-2"/>
    <n v="4.9999999999999996E-2"/>
    <n v="7.6479999999999997"/>
    <n v="0"/>
    <n v="20"/>
    <s v="BASE DE DATOS"/>
    <m/>
  </r>
  <r>
    <s v="20"/>
    <x v="6"/>
    <s v="ELOR"/>
    <s v="43094699"/>
    <s v="43094699"/>
    <x v="0"/>
    <s v="Vol.3 Pent TWD1643G"/>
    <s v="S"/>
    <n v="0.6"/>
    <n v="0.45"/>
    <n v="18.102"/>
    <n v="126.71"/>
    <n v="144.81200000000001"/>
    <n v="0"/>
    <n v="692"/>
    <n v="0"/>
    <n v="45"/>
    <m/>
    <x v="0"/>
    <s v="ELOR43094699Vol.3 Pent TWD1643GEL"/>
    <s v="Electro Oriente S. A."/>
    <x v="5"/>
    <x v="5"/>
    <s v="C. T. Indiana"/>
    <x v="46"/>
    <x v="0"/>
    <x v="0"/>
    <x v="98"/>
    <x v="0"/>
    <n v="0"/>
    <s v="Operativo"/>
    <s v="Distribuidora"/>
    <x v="0"/>
    <x v="0"/>
    <x v="0"/>
    <x v="0"/>
    <s v="Estatal"/>
    <s v="LORETO"/>
    <s v="LORETO"/>
    <s v="MAYNAS"/>
    <s v="INDIANA"/>
    <n v="0"/>
    <x v="0"/>
    <n v="0"/>
    <x v="0"/>
    <n v="0"/>
    <x v="0"/>
    <x v="0"/>
    <n v="144.81200000000001"/>
    <n v="0.14481200000000002"/>
    <m/>
    <n v="4.9999999999999996E-2"/>
    <n v="3.7499999999999999E-2"/>
    <n v="7.6479999999999997"/>
    <n v="-2.8421709430404007E-14"/>
    <n v="20"/>
    <s v="BASE DE DATOS"/>
    <m/>
  </r>
  <r>
    <s v="20"/>
    <x v="6"/>
    <s v="ELOR"/>
    <s v="33011193"/>
    <s v="33011193"/>
    <x v="0"/>
    <s v="CUMMINS"/>
    <s v="N"/>
    <n v="0.6"/>
    <n v="0"/>
    <n v="0"/>
    <n v="0"/>
    <n v="0"/>
    <n v="0"/>
    <n v="0"/>
    <n v="0"/>
    <n v="0"/>
    <m/>
    <x v="0"/>
    <s v="ELOR33011193CUMMINSEL"/>
    <s v="Electro Oriente S. A."/>
    <x v="5"/>
    <x v="5"/>
    <s v="C. T. Nauta"/>
    <x v="47"/>
    <x v="0"/>
    <x v="0"/>
    <x v="2"/>
    <x v="0"/>
    <s v="Instalado"/>
    <s v="Operativo"/>
    <s v="Distribuidora"/>
    <x v="0"/>
    <x v="0"/>
    <x v="0"/>
    <x v="0"/>
    <s v="Estatal"/>
    <s v="LORETO"/>
    <s v="LORETO"/>
    <s v="LORETO"/>
    <s v="NAUTA"/>
    <n v="0"/>
    <x v="0"/>
    <n v="0"/>
    <x v="0"/>
    <n v="0"/>
    <x v="0"/>
    <x v="0"/>
    <n v="0"/>
    <n v="0"/>
    <m/>
    <n v="4.9999999999999996E-2"/>
    <n v="2.4999999999999998E-2"/>
    <n v="7.6479999999999997"/>
    <n v="0"/>
    <n v="20"/>
    <s v="BASE DE DATOS"/>
    <m/>
  </r>
  <r>
    <s v="20"/>
    <x v="6"/>
    <s v="ELOR"/>
    <s v="33011193"/>
    <s v="33011193"/>
    <x v="0"/>
    <s v="MTU-1 1200DS Detroi"/>
    <s v="N"/>
    <n v="1.2250000000000001"/>
    <n v="0"/>
    <n v="0"/>
    <n v="0"/>
    <n v="0"/>
    <n v="0"/>
    <n v="0"/>
    <n v="0"/>
    <n v="0"/>
    <m/>
    <x v="0"/>
    <s v="ELOR33011193MTU-1 1200DS DetroiEL"/>
    <s v="Electro Oriente S. A."/>
    <x v="5"/>
    <x v="5"/>
    <s v="C. T. Nauta"/>
    <x v="47"/>
    <x v="0"/>
    <x v="0"/>
    <x v="99"/>
    <x v="0"/>
    <s v="Instalado"/>
    <s v="Operativo"/>
    <s v="Distribuidora"/>
    <x v="0"/>
    <x v="0"/>
    <x v="0"/>
    <x v="0"/>
    <s v="Estatal"/>
    <s v="LORETO"/>
    <s v="LORETO"/>
    <s v="LORETO"/>
    <s v="NAUTA"/>
    <n v="0"/>
    <x v="0"/>
    <n v="0"/>
    <x v="0"/>
    <n v="0"/>
    <x v="0"/>
    <x v="0"/>
    <n v="0"/>
    <n v="0"/>
    <m/>
    <n v="0.10208333333333335"/>
    <n v="0"/>
    <n v="7.6479999999999997"/>
    <n v="0"/>
    <n v="20"/>
    <s v="BASE DE DATOS"/>
    <m/>
  </r>
  <r>
    <s v="20"/>
    <x v="6"/>
    <s v="ELOR"/>
    <s v="33011193"/>
    <s v="33011193"/>
    <x v="0"/>
    <s v="MTU=2 1200DS Detroi"/>
    <s v="S"/>
    <n v="1.2250000000000001"/>
    <n v="1"/>
    <n v="140.94900000000001"/>
    <n v="37.106999999999999"/>
    <n v="178.05600000000001"/>
    <n v="12"/>
    <n v="301"/>
    <n v="0"/>
    <n v="13"/>
    <m/>
    <x v="0"/>
    <s v="ELOR33011193MTU=2 1200DS DetroiEL"/>
    <s v="Electro Oriente S. A."/>
    <x v="5"/>
    <x v="5"/>
    <s v="C. T. Nauta"/>
    <x v="47"/>
    <x v="0"/>
    <x v="0"/>
    <x v="100"/>
    <x v="0"/>
    <s v="Instalado"/>
    <s v="Operativo"/>
    <s v="Distribuidora"/>
    <x v="0"/>
    <x v="0"/>
    <x v="0"/>
    <x v="0"/>
    <s v="Estatal"/>
    <s v="LORETO"/>
    <s v="LORETO"/>
    <s v="LORETO"/>
    <s v="NAUTA"/>
    <n v="0"/>
    <x v="0"/>
    <n v="0"/>
    <x v="0"/>
    <n v="0"/>
    <x v="0"/>
    <x v="0"/>
    <n v="178.05600000000001"/>
    <n v="0.17805600000000002"/>
    <m/>
    <n v="0.10208333333333335"/>
    <n v="8.3333333333333329E-2"/>
    <n v="7.6479999999999997"/>
    <n v="0"/>
    <n v="20"/>
    <s v="BASE DE DATOS"/>
    <m/>
  </r>
  <r>
    <s v="20"/>
    <x v="6"/>
    <s v="ELOR"/>
    <s v="33011193"/>
    <s v="33011193"/>
    <x v="0"/>
    <s v="Cat. 3512 Dita"/>
    <s v="S"/>
    <n v="0.5"/>
    <n v="0.25"/>
    <n v="10.191000000000001"/>
    <n v="2.6829999999999998"/>
    <n v="12.874000000000001"/>
    <n v="0"/>
    <n v="45"/>
    <n v="0"/>
    <n v="0"/>
    <m/>
    <x v="0"/>
    <s v="ELOR33011193Cat. 3512 DitaEL"/>
    <s v="Electro Oriente S. A."/>
    <x v="5"/>
    <x v="5"/>
    <s v="C. T. Nauta"/>
    <x v="47"/>
    <x v="0"/>
    <x v="0"/>
    <x v="101"/>
    <x v="0"/>
    <s v="Instalado"/>
    <s v="Operativo"/>
    <s v="Distribuidora"/>
    <x v="0"/>
    <x v="0"/>
    <x v="0"/>
    <x v="0"/>
    <s v="Estatal"/>
    <s v="LORETO"/>
    <s v="LORETO"/>
    <s v="LORETO"/>
    <s v="NAUTA"/>
    <n v="0"/>
    <x v="0"/>
    <n v="0"/>
    <x v="0"/>
    <n v="0"/>
    <x v="0"/>
    <x v="0"/>
    <n v="12.874000000000001"/>
    <n v="1.2874E-2"/>
    <m/>
    <n v="4.1666666666666664E-2"/>
    <n v="2.0833333333333332E-2"/>
    <n v="7.6479999999999997"/>
    <n v="0"/>
    <n v="20"/>
    <s v="BASE DE DATOS"/>
    <m/>
  </r>
  <r>
    <s v="20"/>
    <x v="6"/>
    <s v="ELOR"/>
    <s v="33010993"/>
    <s v="33010993"/>
    <x v="0"/>
    <s v="Cat.1-3512(.208)"/>
    <s v="S"/>
    <n v="0.5"/>
    <n v="0.25"/>
    <n v="23.52"/>
    <n v="85.12"/>
    <n v="108.64"/>
    <n v="4"/>
    <n v="214"/>
    <n v="0"/>
    <n v="93"/>
    <m/>
    <x v="0"/>
    <s v="ELOR33010993Cat.1-3512(.208)EL"/>
    <s v="Electro Oriente S. A."/>
    <x v="5"/>
    <x v="5"/>
    <s v="C. T. Requena"/>
    <x v="48"/>
    <x v="0"/>
    <x v="0"/>
    <x v="102"/>
    <x v="0"/>
    <s v="Instalado"/>
    <s v="Operativo"/>
    <s v="Distribuidora"/>
    <x v="0"/>
    <x v="0"/>
    <x v="0"/>
    <x v="0"/>
    <s v="Estatal"/>
    <s v="LORETO"/>
    <s v="LORETO"/>
    <s v="REQUENA"/>
    <s v="REQUENA"/>
    <n v="0"/>
    <x v="0"/>
    <n v="0"/>
    <x v="0"/>
    <n v="0"/>
    <x v="0"/>
    <x v="0"/>
    <n v="108.64"/>
    <n v="0.10864"/>
    <m/>
    <n v="4.1666666666666664E-2"/>
    <n v="2.0833333333333332E-2"/>
    <n v="7.6479999999999997"/>
    <n v="0"/>
    <n v="20"/>
    <s v="BASE DE DATOS"/>
    <m/>
  </r>
  <r>
    <s v="20"/>
    <x v="6"/>
    <s v="ELOR"/>
    <s v="33010993"/>
    <s v="33010993"/>
    <x v="0"/>
    <s v="Cat.3-3512(.219)"/>
    <s v="S"/>
    <n v="0.5"/>
    <n v="0.3"/>
    <n v="35.68"/>
    <n v="86"/>
    <n v="121.68"/>
    <n v="3.5"/>
    <n v="116"/>
    <n v="0"/>
    <n v="100"/>
    <m/>
    <x v="0"/>
    <s v="ELOR33010993Cat.3-3512(.219)EL"/>
    <s v="Electro Oriente S. A."/>
    <x v="5"/>
    <x v="5"/>
    <s v="C. T. Requena"/>
    <x v="48"/>
    <x v="0"/>
    <x v="0"/>
    <x v="103"/>
    <x v="0"/>
    <s v="Instalado"/>
    <s v="Operativo"/>
    <s v="Distribuidora"/>
    <x v="0"/>
    <x v="0"/>
    <x v="0"/>
    <x v="0"/>
    <s v="Estatal"/>
    <s v="LORETO"/>
    <s v="LORETO"/>
    <s v="REQUENA"/>
    <s v="REQUENA"/>
    <n v="0"/>
    <x v="0"/>
    <n v="0"/>
    <x v="0"/>
    <n v="0"/>
    <x v="0"/>
    <x v="0"/>
    <n v="121.68"/>
    <n v="0.12168000000000001"/>
    <m/>
    <n v="4.1666666666666664E-2"/>
    <n v="2.4999999999999998E-2"/>
    <n v="7.6479999999999997"/>
    <n v="0"/>
    <n v="20"/>
    <s v="BASE DE DATOS"/>
    <m/>
  </r>
  <r>
    <s v="20"/>
    <x v="6"/>
    <s v="ELOR"/>
    <s v="33010993"/>
    <s v="33010993"/>
    <x v="0"/>
    <s v="MTU 1200DS"/>
    <s v="S"/>
    <n v="1.2250000000000001"/>
    <n v="1"/>
    <n v="55.58"/>
    <n v="58.963000000000001"/>
    <n v="114.54300000000001"/>
    <n v="93.5"/>
    <n v="566"/>
    <n v="0"/>
    <n v="45"/>
    <m/>
    <x v="0"/>
    <s v="ELOR33010993MTU 1200DSEL"/>
    <s v="Electro Oriente S. A."/>
    <x v="5"/>
    <x v="5"/>
    <s v="C. T. Requena"/>
    <x v="48"/>
    <x v="0"/>
    <x v="0"/>
    <x v="104"/>
    <x v="0"/>
    <s v="Instalado"/>
    <s v="Operativo"/>
    <s v="Distribuidora"/>
    <x v="0"/>
    <x v="0"/>
    <x v="0"/>
    <x v="0"/>
    <s v="Estatal"/>
    <s v="LORETO"/>
    <s v="LORETO"/>
    <s v="REQUENA"/>
    <s v="REQUENA"/>
    <n v="0"/>
    <x v="0"/>
    <n v="0"/>
    <x v="0"/>
    <n v="0"/>
    <x v="0"/>
    <x v="0"/>
    <n v="114.54300000000001"/>
    <n v="0.11454300000000001"/>
    <m/>
    <n v="0.10208333333333335"/>
    <n v="8.3333333333333329E-2"/>
    <n v="7.6479999999999997"/>
    <n v="0"/>
    <n v="20"/>
    <s v="BASE DE DATOS"/>
    <m/>
  </r>
  <r>
    <s v="20"/>
    <x v="6"/>
    <s v="ELOR"/>
    <s v="33010993"/>
    <s v="33010993"/>
    <x v="0"/>
    <s v="CUMMINS 4"/>
    <s v="S"/>
    <n v="0.6"/>
    <n v="0.45700000000000002"/>
    <n v="39.6"/>
    <n v="141.24"/>
    <n v="180.84"/>
    <n v="9"/>
    <n v="503"/>
    <n v="0"/>
    <n v="106"/>
    <m/>
    <x v="0"/>
    <s v="ELOR33010993CUMMINS 4EL"/>
    <s v="Electro Oriente S. A."/>
    <x v="5"/>
    <x v="5"/>
    <s v="C. T. Requena"/>
    <x v="48"/>
    <x v="0"/>
    <x v="0"/>
    <x v="105"/>
    <x v="0"/>
    <s v="Instalado"/>
    <s v="Operativo"/>
    <s v="Distribuidora"/>
    <x v="0"/>
    <x v="0"/>
    <x v="0"/>
    <x v="0"/>
    <s v="Estatal"/>
    <s v="LORETO"/>
    <s v="LORETO"/>
    <s v="REQUENA"/>
    <s v="REQUENA"/>
    <n v="0"/>
    <x v="0"/>
    <n v="0"/>
    <x v="0"/>
    <n v="0"/>
    <x v="0"/>
    <x v="0"/>
    <n v="180.84"/>
    <n v="0.18084"/>
    <m/>
    <n v="4.9999999999999996E-2"/>
    <n v="3.8083333333333337E-2"/>
    <n v="7.6479999999999997"/>
    <n v="0"/>
    <n v="20"/>
    <s v="BASE DE DATOS"/>
    <m/>
  </r>
  <r>
    <s v="20"/>
    <x v="6"/>
    <s v="ELOR"/>
    <s v="33010993"/>
    <s v="33010993"/>
    <x v="0"/>
    <s v="CAT 6-3516B-139"/>
    <s v="S"/>
    <n v="2"/>
    <n v="1"/>
    <n v="35.564999999999998"/>
    <n v="63.2"/>
    <n v="98.765000000000001"/>
    <n v="21.67"/>
    <n v="9"/>
    <n v="0"/>
    <n v="52"/>
    <m/>
    <x v="0"/>
    <s v="ELOR33010993CAT 6-3516B-139EL"/>
    <s v="Electro Oriente S. A."/>
    <x v="5"/>
    <x v="5"/>
    <s v="C. T. Requena"/>
    <x v="48"/>
    <x v="0"/>
    <x v="0"/>
    <x v="106"/>
    <x v="0"/>
    <s v="Instalado"/>
    <s v="Operativo"/>
    <s v="Distribuidora"/>
    <x v="0"/>
    <x v="0"/>
    <x v="0"/>
    <x v="0"/>
    <s v="Estatal"/>
    <s v="LORETO"/>
    <s v="LORETO"/>
    <s v="REQUENA"/>
    <s v="REQUENA"/>
    <n v="0"/>
    <x v="0"/>
    <n v="0"/>
    <x v="0"/>
    <n v="0"/>
    <x v="0"/>
    <x v="0"/>
    <n v="98.765000000000001"/>
    <n v="9.8765000000000006E-2"/>
    <m/>
    <n v="0.16666666666666666"/>
    <n v="8.3333333333333329E-2"/>
    <n v="7.6479999999999997"/>
    <n v="0"/>
    <n v="20"/>
    <s v="BASE DE DATOS"/>
    <m/>
  </r>
  <r>
    <s v="20"/>
    <x v="6"/>
    <s v="ELOR"/>
    <s v="43094599"/>
    <s v="43094599"/>
    <x v="0"/>
    <s v="CUMMINS_1 C200(050)"/>
    <s v="S"/>
    <n v="0.20799999999999999"/>
    <n v="0.13"/>
    <n v="3.1419999999999999"/>
    <n v="21.994"/>
    <n v="25.135999999999999"/>
    <n v="6"/>
    <n v="277"/>
    <n v="0"/>
    <n v="16"/>
    <m/>
    <x v="0"/>
    <s v="ELOR43094599CUMMINS_1 C200(050)EL"/>
    <s v="Electro Oriente S. A."/>
    <x v="5"/>
    <x v="5"/>
    <s v="C. T. Tamshiyacu"/>
    <x v="49"/>
    <x v="0"/>
    <x v="0"/>
    <x v="107"/>
    <x v="0"/>
    <s v="Instalado"/>
    <s v="Operativo"/>
    <s v="Distribuidora"/>
    <x v="0"/>
    <x v="0"/>
    <x v="0"/>
    <x v="0"/>
    <s v="Estatal"/>
    <s v="LORETO"/>
    <s v="LORETO"/>
    <s v="MAYNAS"/>
    <s v="FERNANDO LORES"/>
    <n v="0"/>
    <x v="0"/>
    <n v="0"/>
    <x v="0"/>
    <n v="0"/>
    <x v="0"/>
    <x v="0"/>
    <n v="25.135999999999999"/>
    <n v="2.5135999999999999E-2"/>
    <m/>
    <n v="1.7333333333333333E-2"/>
    <n v="1.2499999999999999E-2"/>
    <n v="7.6479999999999997"/>
    <n v="0"/>
    <n v="20"/>
    <s v="BASE DE DATOS"/>
    <m/>
  </r>
  <r>
    <s v="20"/>
    <x v="6"/>
    <s v="ELOR"/>
    <s v="43094599"/>
    <s v="43094599"/>
    <x v="0"/>
    <s v="CUMMINS_2 C200(026)"/>
    <s v="S"/>
    <n v="0.20799999999999999"/>
    <n v="0.15"/>
    <n v="3.254"/>
    <n v="22.776"/>
    <n v="26.03"/>
    <n v="9"/>
    <n v="499"/>
    <n v="0"/>
    <n v="12"/>
    <m/>
    <x v="0"/>
    <s v="ELOR43094599CUMMINS_2 C200(026)EL"/>
    <s v="Electro Oriente S. A."/>
    <x v="5"/>
    <x v="5"/>
    <s v="C. T. Tamshiyacu"/>
    <x v="49"/>
    <x v="0"/>
    <x v="0"/>
    <x v="108"/>
    <x v="0"/>
    <s v="Instalado"/>
    <s v="Operativo"/>
    <s v="Distribuidora"/>
    <x v="0"/>
    <x v="0"/>
    <x v="0"/>
    <x v="0"/>
    <s v="Estatal"/>
    <s v="LORETO"/>
    <s v="LORETO"/>
    <s v="MAYNAS"/>
    <s v="FERNANDO LORES"/>
    <n v="0"/>
    <x v="0"/>
    <n v="0"/>
    <x v="0"/>
    <n v="0"/>
    <x v="0"/>
    <x v="0"/>
    <n v="26.03"/>
    <n v="2.6030000000000001E-2"/>
    <m/>
    <n v="1.7333333333333333E-2"/>
    <n v="1.2499999999999999E-2"/>
    <n v="7.6479999999999997"/>
    <n v="0"/>
    <n v="20"/>
    <s v="BASE DE DATOS"/>
    <m/>
  </r>
  <r>
    <s v="20"/>
    <x v="6"/>
    <s v="ELOR"/>
    <s v="43094599"/>
    <s v="43094599"/>
    <x v="0"/>
    <s v="Cat. C9-180"/>
    <s v="S"/>
    <n v="0.18"/>
    <n v="0.15"/>
    <n v="3.4430000000000001"/>
    <n v="24.103999999999999"/>
    <n v="27.547000000000001"/>
    <n v="6"/>
    <n v="592"/>
    <n v="0"/>
    <n v="15"/>
    <m/>
    <x v="0"/>
    <s v="ELOR43094599Cat. C9-180EL"/>
    <s v="Electro Oriente S. A."/>
    <x v="5"/>
    <x v="5"/>
    <s v="C. T. Tamshiyacu"/>
    <x v="49"/>
    <x v="0"/>
    <x v="0"/>
    <x v="109"/>
    <x v="0"/>
    <s v="Instalado"/>
    <s v="Operativo"/>
    <s v="Distribuidora"/>
    <x v="0"/>
    <x v="0"/>
    <x v="0"/>
    <x v="0"/>
    <s v="Estatal"/>
    <s v="LORETO"/>
    <s v="LORETO"/>
    <s v="MAYNAS"/>
    <s v="FERNANDO LORES"/>
    <n v="0"/>
    <x v="0"/>
    <n v="0"/>
    <x v="0"/>
    <n v="0"/>
    <x v="0"/>
    <x v="0"/>
    <n v="27.547000000000001"/>
    <n v="2.7547000000000002E-2"/>
    <m/>
    <n v="1.4999999999999999E-2"/>
    <n v="1.2499999999999999E-2"/>
    <n v="7.6479999999999997"/>
    <n v="0"/>
    <n v="20"/>
    <s v="BASE DE DATOS"/>
    <m/>
  </r>
  <r>
    <s v="20"/>
    <x v="6"/>
    <s v="ELOR"/>
    <s v="43094599"/>
    <s v="43094599"/>
    <x v="0"/>
    <s v="Volvo PentaTWD1010G"/>
    <s v="S"/>
    <n v="0.21"/>
    <n v="0.15"/>
    <n v="0"/>
    <n v="0"/>
    <n v="0"/>
    <n v="16"/>
    <n v="0"/>
    <n v="0"/>
    <n v="0"/>
    <m/>
    <x v="0"/>
    <s v="ELOR43094599Volvo PentaTWD1010GEL"/>
    <s v="Electro Oriente S. A."/>
    <x v="5"/>
    <x v="5"/>
    <s v="C. T. Tamshiyacu"/>
    <x v="49"/>
    <x v="0"/>
    <x v="0"/>
    <x v="110"/>
    <x v="0"/>
    <s v="Instalado"/>
    <s v="Inoperativo"/>
    <s v="Distribuidora"/>
    <x v="0"/>
    <x v="0"/>
    <x v="0"/>
    <x v="0"/>
    <s v="Estatal"/>
    <s v="LORETO"/>
    <s v="LORETO"/>
    <s v="MAYNAS"/>
    <s v="FERNANDO LORES"/>
    <n v="0"/>
    <x v="0"/>
    <n v="0"/>
    <x v="0"/>
    <n v="0"/>
    <x v="0"/>
    <x v="0"/>
    <n v="0"/>
    <n v="0"/>
    <m/>
    <n v="1.7499999999999998E-2"/>
    <n v="1.2499999999999999E-2"/>
    <n v="7.6479999999999997"/>
    <n v="0"/>
    <n v="20"/>
    <s v="BASE DE DATOS"/>
    <m/>
  </r>
  <r>
    <s v="20"/>
    <x v="6"/>
    <s v="ELOR"/>
    <s v="53023514"/>
    <s v="53023514"/>
    <x v="0"/>
    <s v="OLYMPIAN"/>
    <s v="S"/>
    <n v="0.04"/>
    <n v="0.03"/>
    <n v="1.077"/>
    <n v="2.4E-2"/>
    <n v="1.101"/>
    <n v="6"/>
    <n v="189"/>
    <n v="0"/>
    <n v="5"/>
    <m/>
    <x v="0"/>
    <s v="ELOR53023514OLYMPIANEL"/>
    <s v="Electro Oriente S. A."/>
    <x v="5"/>
    <x v="5"/>
    <s v="C. T. Gran Peru"/>
    <x v="50"/>
    <x v="0"/>
    <x v="0"/>
    <x v="78"/>
    <x v="0"/>
    <s v="Instalado"/>
    <s v="Operativo"/>
    <s v="Distribuidora"/>
    <x v="0"/>
    <x v="0"/>
    <x v="0"/>
    <x v="0"/>
    <s v="Estatal"/>
    <s v="LORETO"/>
    <s v="LORETO"/>
    <s v="MAYNAS"/>
    <s v="FERNANDO LORES"/>
    <s v="GRAN PERÚ"/>
    <x v="0"/>
    <n v="0"/>
    <x v="0"/>
    <n v="0"/>
    <x v="0"/>
    <x v="0"/>
    <n v="1.101"/>
    <n v="1.101E-3"/>
    <m/>
    <n v="3.3333333333333335E-3"/>
    <n v="2.5000000000000001E-3"/>
    <n v="7.6479999999999997"/>
    <n v="0"/>
    <n v="20"/>
    <s v="BASE DE DATOS"/>
    <m/>
  </r>
  <r>
    <s v="20"/>
    <x v="6"/>
    <s v="ELOR"/>
    <s v="33011193"/>
    <s v="33011193"/>
    <x v="0"/>
    <s v="Cat 3516 YAT00240"/>
    <s v="S"/>
    <n v="2"/>
    <n v="1.5"/>
    <n v="310.07299999999998"/>
    <n v="81.631"/>
    <n v="391.70400000000001"/>
    <n v="0"/>
    <n v="447"/>
    <n v="0"/>
    <n v="0"/>
    <m/>
    <x v="0"/>
    <s v="ELOR33011193Cat 3516 YAT00240EL"/>
    <s v="Electro Oriente S. A."/>
    <x v="5"/>
    <x v="5"/>
    <s v="C. T. Nauta"/>
    <x v="47"/>
    <x v="0"/>
    <x v="0"/>
    <x v="165"/>
    <x v="0"/>
    <s v="Instalado"/>
    <s v="Operativo"/>
    <s v="Distribuidora"/>
    <x v="0"/>
    <x v="0"/>
    <x v="0"/>
    <x v="0"/>
    <s v="Estatal"/>
    <s v="LORETO"/>
    <s v="LORETO"/>
    <s v="LORETO"/>
    <s v="NAUTA"/>
    <n v="0"/>
    <x v="0"/>
    <n v="0"/>
    <x v="0"/>
    <n v="0"/>
    <x v="0"/>
    <x v="0"/>
    <n v="391.70400000000001"/>
    <n v="0.391704"/>
    <m/>
    <n v="0.33333333333333331"/>
    <n v="0.25"/>
    <n v="7.6479999999999997"/>
    <n v="-5.6843418860808015E-14"/>
    <n v="20"/>
    <s v="BASE DE DATOS"/>
    <m/>
  </r>
  <r>
    <s v="20"/>
    <x v="6"/>
    <s v="ELOR"/>
    <s v="53026512"/>
    <s v="53026512"/>
    <x v="0"/>
    <s v="OLYMPIAN"/>
    <s v="S"/>
    <n v="0.13"/>
    <n v="0.1"/>
    <n v="0"/>
    <n v="0"/>
    <n v="0"/>
    <n v="18"/>
    <n v="0"/>
    <n v="0"/>
    <n v="5"/>
    <m/>
    <x v="0"/>
    <s v="ELOR53026512OLYMPIANEL"/>
    <s v="Electro Oriente S. A."/>
    <x v="5"/>
    <x v="5"/>
    <s v="C.T. San Francisco"/>
    <x v="40"/>
    <x v="0"/>
    <x v="0"/>
    <x v="78"/>
    <x v="0"/>
    <s v="Instalado"/>
    <s v="Operativo"/>
    <s v="Distribuidora"/>
    <x v="0"/>
    <x v="0"/>
    <x v="0"/>
    <x v="0"/>
    <s v="Estatal"/>
    <s v="LORETO"/>
    <s v="LORETO"/>
    <s v="MARISCAL RAMÓN CASTILLA"/>
    <s v="PEVAS"/>
    <n v="0"/>
    <x v="0"/>
    <n v="0"/>
    <x v="0"/>
    <n v="0"/>
    <x v="0"/>
    <x v="0"/>
    <n v="0"/>
    <n v="0"/>
    <m/>
    <n v="1.0833333333333334E-2"/>
    <n v="8.3333333333333332E-3"/>
    <n v="7.6479999999999997"/>
    <n v="0"/>
    <n v="20"/>
    <s v="BASE DE DATOS"/>
    <m/>
  </r>
  <r>
    <s v="20"/>
    <x v="6"/>
    <s v="ELOR"/>
    <s v="53026512"/>
    <s v="53026512"/>
    <x v="0"/>
    <s v="Volv.Pent1 RVL-251"/>
    <s v="S"/>
    <n v="0.27300000000000002"/>
    <n v="0.2"/>
    <n v="3.99"/>
    <n v="2.2799999999999998"/>
    <n v="6.27"/>
    <n v="12"/>
    <n v="54"/>
    <n v="0"/>
    <n v="1"/>
    <m/>
    <x v="0"/>
    <s v="ELOR53026512Volv.Pent1 RVL-251EL"/>
    <s v="Electro Oriente S. A."/>
    <x v="5"/>
    <x v="5"/>
    <s v="C.T. San Francisco"/>
    <x v="40"/>
    <x v="0"/>
    <x v="0"/>
    <x v="77"/>
    <x v="0"/>
    <s v="Instalado"/>
    <s v="Operativo"/>
    <s v="Distribuidora"/>
    <x v="0"/>
    <x v="0"/>
    <x v="0"/>
    <x v="0"/>
    <s v="Estatal"/>
    <s v="LORETO"/>
    <s v="LORETO"/>
    <s v="MARISCAL RAMÓN CASTILLA"/>
    <s v="PEVAS"/>
    <n v="0"/>
    <x v="0"/>
    <n v="0"/>
    <x v="0"/>
    <n v="0"/>
    <x v="0"/>
    <x v="0"/>
    <n v="6.27"/>
    <n v="6.2699999999999995E-3"/>
    <m/>
    <n v="2.2750000000000003E-2"/>
    <n v="1.6666666666666666E-2"/>
    <n v="7.6479999999999997"/>
    <n v="0"/>
    <n v="20"/>
    <s v="BASE DE DATOS"/>
    <m/>
  </r>
  <r>
    <s v="20"/>
    <x v="6"/>
    <s v="ELOR"/>
    <s v="33010893"/>
    <s v="33010893"/>
    <x v="0"/>
    <s v="CAT 3516(G1)"/>
    <s v="S"/>
    <n v="1"/>
    <n v="0.95"/>
    <n v="0"/>
    <n v="0"/>
    <n v="0"/>
    <n v="0"/>
    <n v="0"/>
    <n v="0"/>
    <n v="0"/>
    <m/>
    <x v="1"/>
    <s v="ELOR33010893CAT 3516(G1)EL"/>
    <s v="Electro Oriente S. A."/>
    <x v="5"/>
    <x v="5"/>
    <s v="C. T. Yurimaguas"/>
    <x v="53"/>
    <x v="0"/>
    <x v="0"/>
    <x v="112"/>
    <x v="0"/>
    <s v="Instalado"/>
    <s v="Operativo"/>
    <s v="Distribuidora"/>
    <x v="0"/>
    <x v="1"/>
    <x v="0"/>
    <x v="0"/>
    <s v="Estatal"/>
    <s v="LORETO"/>
    <s v="LORETO"/>
    <s v="ALTO AMAZONAS"/>
    <s v="YURIMAGUAS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6"/>
    <s v="ELOR"/>
    <s v="33010893"/>
    <s v="33010893"/>
    <x v="0"/>
    <s v="CAT2 3512 TA(G2)"/>
    <s v="S"/>
    <n v="0.5"/>
    <n v="0.4"/>
    <n v="0"/>
    <n v="0"/>
    <n v="0"/>
    <n v="0"/>
    <n v="0"/>
    <n v="0"/>
    <n v="0"/>
    <m/>
    <x v="1"/>
    <s v="ELOR33010893CAT2 3512 TA(G2)EL"/>
    <s v="Electro Oriente S. A."/>
    <x v="5"/>
    <x v="5"/>
    <s v="C. T. Yurimaguas"/>
    <x v="53"/>
    <x v="0"/>
    <x v="0"/>
    <x v="115"/>
    <x v="0"/>
    <s v="Instalado"/>
    <s v="Operativo"/>
    <s v="Distribuidora"/>
    <x v="0"/>
    <x v="1"/>
    <x v="0"/>
    <x v="0"/>
    <s v="Estatal"/>
    <s v="LORETO"/>
    <s v="LORETO"/>
    <s v="ALTO AMAZONAS"/>
    <s v="YURIMAGUAS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6"/>
    <s v="ELOR"/>
    <s v="33010893"/>
    <s v="33010893"/>
    <x v="0"/>
    <s v="CAT.2 D-3512(G4)"/>
    <s v="S"/>
    <n v="0.5"/>
    <n v="0.45"/>
    <n v="0"/>
    <n v="0"/>
    <n v="0"/>
    <n v="0"/>
    <n v="0"/>
    <n v="0"/>
    <n v="0"/>
    <m/>
    <x v="1"/>
    <s v="ELOR33010893CAT.2 D-3512(G4)EL"/>
    <s v="Electro Oriente S. A."/>
    <x v="5"/>
    <x v="5"/>
    <s v="C. T. Yurimaguas"/>
    <x v="53"/>
    <x v="0"/>
    <x v="0"/>
    <x v="114"/>
    <x v="0"/>
    <s v="Instalado"/>
    <s v="Operativo"/>
    <s v="Distribuidora"/>
    <x v="0"/>
    <x v="1"/>
    <x v="0"/>
    <x v="0"/>
    <s v="Estatal"/>
    <s v="LORETO"/>
    <s v="LORETO"/>
    <s v="ALTO AMAZONAS"/>
    <s v="YURIMAGUAS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6"/>
    <s v="ELOR"/>
    <s v="33010893"/>
    <s v="33010893"/>
    <x v="0"/>
    <s v="CAT. D-3512(G5)"/>
    <s v="S"/>
    <n v="0.5"/>
    <n v="0.45"/>
    <n v="0"/>
    <n v="0"/>
    <n v="0"/>
    <n v="0"/>
    <n v="0"/>
    <n v="0"/>
    <n v="0"/>
    <m/>
    <x v="1"/>
    <s v="ELOR33010893CAT. D-3512(G5)EL"/>
    <s v="Electro Oriente S. A."/>
    <x v="5"/>
    <x v="5"/>
    <s v="C. T. Yurimaguas"/>
    <x v="53"/>
    <x v="0"/>
    <x v="0"/>
    <x v="113"/>
    <x v="0"/>
    <s v="Instalado"/>
    <s v="Operativo"/>
    <s v="Distribuidora"/>
    <x v="0"/>
    <x v="1"/>
    <x v="0"/>
    <x v="0"/>
    <s v="Estatal"/>
    <s v="LORETO"/>
    <s v="LORETO"/>
    <s v="ALTO AMAZONAS"/>
    <s v="YURIMAGUAS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6"/>
    <s v="ELOR"/>
    <s v="33011293"/>
    <s v="33011293"/>
    <x v="0"/>
    <s v="Wartsila 1"/>
    <s v="S"/>
    <n v="6.24"/>
    <n v="6"/>
    <n v="0"/>
    <n v="0"/>
    <n v="0"/>
    <n v="0"/>
    <n v="0"/>
    <n v="0"/>
    <n v="0"/>
    <m/>
    <x v="0"/>
    <s v="ELOR33011293Wartsila 1EL"/>
    <s v="Electro Oriente S. A."/>
    <x v="5"/>
    <x v="5"/>
    <s v="C. T. Tarapoto"/>
    <x v="52"/>
    <x v="0"/>
    <x v="0"/>
    <x v="7"/>
    <x v="0"/>
    <s v="Instalado"/>
    <s v="Operativo"/>
    <s v="Distribuidora"/>
    <x v="0"/>
    <x v="1"/>
    <x v="0"/>
    <x v="0"/>
    <s v="Estatal"/>
    <s v="SAN MARTÍN"/>
    <s v="SAN MARTÍN"/>
    <s v="SAN MARTIN"/>
    <s v="LA BANDA DE SHILCAYO"/>
    <n v="0"/>
    <x v="2"/>
    <n v="0"/>
    <x v="0"/>
    <n v="0"/>
    <x v="0"/>
    <x v="0"/>
    <n v="0"/>
    <n v="0"/>
    <m/>
    <n v="0.52"/>
    <n v="0.5"/>
    <n v="7.6479999999999997"/>
    <n v="0"/>
    <n v="20"/>
    <s v="BASE DE DATOS"/>
    <m/>
  </r>
  <r>
    <s v="20"/>
    <x v="6"/>
    <s v="ELOR"/>
    <s v="33011293"/>
    <s v="33011293"/>
    <x v="0"/>
    <s v="Wartsila 2"/>
    <s v="S"/>
    <n v="6.24"/>
    <n v="6"/>
    <n v="0"/>
    <n v="0"/>
    <n v="0"/>
    <n v="0"/>
    <n v="0"/>
    <n v="0"/>
    <n v="0"/>
    <m/>
    <x v="0"/>
    <s v="ELOR33011293Wartsila 2EL"/>
    <s v="Electro Oriente S. A."/>
    <x v="5"/>
    <x v="5"/>
    <s v="C. T. Tarapoto"/>
    <x v="52"/>
    <x v="0"/>
    <x v="0"/>
    <x v="8"/>
    <x v="0"/>
    <s v="Instalado"/>
    <s v="Operativo"/>
    <s v="Distribuidora"/>
    <x v="0"/>
    <x v="1"/>
    <x v="0"/>
    <x v="0"/>
    <s v="Estatal"/>
    <s v="SAN MARTÍN"/>
    <s v="SAN MARTÍN"/>
    <s v="SAN MARTIN"/>
    <s v="LA BANDA DE SHILCAYO"/>
    <n v="0"/>
    <x v="2"/>
    <n v="0"/>
    <x v="0"/>
    <n v="0"/>
    <x v="0"/>
    <x v="0"/>
    <n v="0"/>
    <n v="0"/>
    <m/>
    <n v="0.52"/>
    <n v="0.5"/>
    <n v="7.6479999999999997"/>
    <n v="0"/>
    <n v="20"/>
    <s v="BASE DE DATOS"/>
    <m/>
  </r>
  <r>
    <s v="20"/>
    <x v="6"/>
    <s v="ELOR"/>
    <s v="33011593"/>
    <s v="33011593"/>
    <x v="0"/>
    <s v="EMD"/>
    <s v="N"/>
    <n v="2.5"/>
    <n v="0"/>
    <n v="0"/>
    <n v="0"/>
    <n v="0"/>
    <n v="0"/>
    <n v="0"/>
    <n v="0"/>
    <n v="0"/>
    <m/>
    <x v="0"/>
    <s v="ELOR33011593EMDEL"/>
    <s v="Electro Oriente S. A."/>
    <x v="5"/>
    <x v="5"/>
    <s v="C. T. Bellavista"/>
    <x v="51"/>
    <x v="0"/>
    <x v="0"/>
    <x v="111"/>
    <x v="0"/>
    <s v="Instalado"/>
    <s v="Inoperativo"/>
    <s v="Distribuidora"/>
    <x v="0"/>
    <x v="1"/>
    <x v="0"/>
    <x v="0"/>
    <s v="Estatal"/>
    <s v="SAN MARTÍN"/>
    <s v="SAN MARTÍN"/>
    <s v="BELLAVISTA"/>
    <s v="BELLAVISTA"/>
    <n v="0"/>
    <x v="0"/>
    <n v="0"/>
    <x v="0"/>
    <n v="0"/>
    <x v="0"/>
    <x v="0"/>
    <n v="0"/>
    <n v="0"/>
    <m/>
    <n v="0.20833333333333334"/>
    <n v="0.13333333333333333"/>
    <n v="7.6479999999999997"/>
    <n v="0"/>
    <n v="20"/>
    <s v="BASE DE DATOS"/>
    <m/>
  </r>
  <r>
    <s v="20"/>
    <x v="6"/>
    <s v="ELOR"/>
    <s v="43047494"/>
    <s v="43047494"/>
    <x v="0"/>
    <s v="CAT C-18"/>
    <s v="S"/>
    <n v="0.5"/>
    <n v="0.5"/>
    <n v="53.593000000000004"/>
    <n v="0"/>
    <n v="53.593000000000004"/>
    <n v="5"/>
    <n v="277"/>
    <n v="0"/>
    <n v="10"/>
    <m/>
    <x v="0"/>
    <s v="ELOR43047494CAT C-18EL"/>
    <s v="Electro Oriente S. A."/>
    <x v="5"/>
    <x v="5"/>
    <s v="C. T. Lagunas"/>
    <x v="54"/>
    <x v="0"/>
    <x v="0"/>
    <x v="116"/>
    <x v="0"/>
    <s v="Instalado"/>
    <s v="Operativo"/>
    <s v="Distribuidora"/>
    <x v="0"/>
    <x v="0"/>
    <x v="0"/>
    <x v="0"/>
    <s v="Estatal"/>
    <s v="LORETO"/>
    <s v="LORETO"/>
    <s v="ALTO AMAZONAS"/>
    <s v="LAGUNAS"/>
    <n v="0"/>
    <x v="0"/>
    <n v="0"/>
    <x v="0"/>
    <n v="0"/>
    <x v="0"/>
    <x v="0"/>
    <n v="53.593000000000004"/>
    <n v="5.3593000000000002E-2"/>
    <m/>
    <n v="4.1666666666666664E-2"/>
    <n v="3.7499999999999999E-2"/>
    <n v="7.6479999999999997"/>
    <n v="0"/>
    <n v="20"/>
    <s v="BASE DE DATOS"/>
    <m/>
  </r>
  <r>
    <s v="20"/>
    <x v="6"/>
    <s v="ELOR"/>
    <s v="43047494"/>
    <s v="43047494"/>
    <x v="0"/>
    <s v="Volvo Penta TAD1630"/>
    <s v="S"/>
    <n v="0.4"/>
    <n v="0.4"/>
    <n v="0"/>
    <n v="38.173999999999999"/>
    <n v="38.173999999999999"/>
    <n v="5"/>
    <n v="185"/>
    <n v="0"/>
    <n v="18"/>
    <m/>
    <x v="0"/>
    <s v="ELOR43047494Volvo Penta TAD1630EL"/>
    <s v="Electro Oriente S. A."/>
    <x v="5"/>
    <x v="5"/>
    <s v="C. T. Lagunas"/>
    <x v="54"/>
    <x v="0"/>
    <x v="0"/>
    <x v="118"/>
    <x v="0"/>
    <s v="Instalado"/>
    <s v="Operativo"/>
    <s v="Distribuidora"/>
    <x v="0"/>
    <x v="0"/>
    <x v="0"/>
    <x v="0"/>
    <s v="Estatal"/>
    <s v="LORETO"/>
    <s v="LORETO"/>
    <s v="ALTO AMAZONAS"/>
    <s v="LAGUNAS"/>
    <n v="0"/>
    <x v="0"/>
    <n v="0"/>
    <x v="0"/>
    <n v="0"/>
    <x v="0"/>
    <x v="0"/>
    <n v="38.173999999999999"/>
    <n v="3.8174E-2"/>
    <m/>
    <n v="3.3333333333333333E-2"/>
    <n v="3.3333333333333333E-2"/>
    <n v="7.6479999999999997"/>
    <n v="0"/>
    <n v="20"/>
    <s v="BASE DE DATOS"/>
    <m/>
  </r>
  <r>
    <s v="20"/>
    <x v="6"/>
    <s v="ELOR"/>
    <s v="43047494"/>
    <s v="43047494"/>
    <x v="0"/>
    <s v="Cat. D-3512&lt;G3&gt;"/>
    <s v="S"/>
    <n v="0.5"/>
    <n v="0.45"/>
    <n v="10.307"/>
    <n v="0"/>
    <n v="10.307"/>
    <n v="0"/>
    <n v="33"/>
    <n v="0"/>
    <n v="78"/>
    <m/>
    <x v="0"/>
    <s v="ELOR43047494Cat. D-3512&lt;G3&gt;EL"/>
    <s v="Electro Oriente S. A."/>
    <x v="5"/>
    <x v="5"/>
    <s v="C. T. Lagunas"/>
    <x v="54"/>
    <x v="0"/>
    <x v="0"/>
    <x v="117"/>
    <x v="0"/>
    <s v="Instalado"/>
    <s v="Operativo"/>
    <s v="Distribuidora"/>
    <x v="0"/>
    <x v="0"/>
    <x v="0"/>
    <x v="0"/>
    <s v="Estatal"/>
    <s v="LORETO"/>
    <s v="LORETO"/>
    <s v="ALTO AMAZONAS"/>
    <s v="LAGUNAS"/>
    <n v="0"/>
    <x v="0"/>
    <n v="0"/>
    <x v="0"/>
    <n v="0"/>
    <x v="0"/>
    <x v="0"/>
    <n v="10.307"/>
    <n v="1.0307E-2"/>
    <m/>
    <n v="4.1666666666666664E-2"/>
    <n v="3.7499999999999999E-2"/>
    <n v="7.6479999999999997"/>
    <n v="0"/>
    <n v="20"/>
    <s v="BASE DE DATOS"/>
    <m/>
  </r>
  <r>
    <s v="20"/>
    <x v="6"/>
    <s v="ELOR"/>
    <s v="53202349"/>
    <s v="53202349"/>
    <x v="0"/>
    <s v="CAT 2 3516"/>
    <s v="N"/>
    <n v="2"/>
    <n v="1"/>
    <n v="0"/>
    <n v="0"/>
    <n v="0"/>
    <n v="0"/>
    <n v="0"/>
    <n v="0"/>
    <n v="0"/>
    <m/>
    <x v="0"/>
    <s v="ELOR53202349CAT 2 3516EL"/>
    <s v="Electro Oriente S. A."/>
    <x v="5"/>
    <x v="5"/>
    <s v="C. T. Chachapoyas_ELOR"/>
    <x v="56"/>
    <x v="0"/>
    <x v="0"/>
    <x v="120"/>
    <x v="0"/>
    <s v="Instalado"/>
    <s v="Operativo"/>
    <s v="Distribuidora"/>
    <x v="0"/>
    <x v="0"/>
    <x v="0"/>
    <x v="0"/>
    <s v="Estatal"/>
    <s v="AMAZONAS"/>
    <s v="AMAZONAS"/>
    <s v="CHACHAPOYAS"/>
    <s v="CHACHAPOYAS"/>
    <n v="0"/>
    <x v="0"/>
    <n v="0"/>
    <x v="0"/>
    <n v="0"/>
    <x v="0"/>
    <x v="0"/>
    <n v="0"/>
    <n v="0"/>
    <m/>
    <n v="0.16666666666666666"/>
    <n v="0.125"/>
    <n v="7.6479999999999997"/>
    <n v="0"/>
    <n v="20"/>
    <s v="BASE DE DATOS"/>
    <m/>
  </r>
  <r>
    <s v="20"/>
    <x v="6"/>
    <s v="ELOR"/>
    <s v="53202349"/>
    <s v="53202349"/>
    <x v="0"/>
    <s v="CAT 4 3516 DITA"/>
    <s v="N"/>
    <n v="1.25"/>
    <n v="0.6"/>
    <n v="0"/>
    <n v="0"/>
    <n v="0"/>
    <n v="0"/>
    <n v="0"/>
    <n v="0"/>
    <n v="0"/>
    <m/>
    <x v="0"/>
    <s v="ELOR53202349CAT 4 3516 DITAEL"/>
    <s v="Electro Oriente S. A."/>
    <x v="5"/>
    <x v="5"/>
    <s v="C. T. Chachapoyas_ELOR"/>
    <x v="56"/>
    <x v="0"/>
    <x v="0"/>
    <x v="122"/>
    <x v="0"/>
    <s v="Instalado"/>
    <s v="Operativo"/>
    <s v="Distribuidora"/>
    <x v="0"/>
    <x v="0"/>
    <x v="0"/>
    <x v="0"/>
    <s v="Estatal"/>
    <s v="AMAZONAS"/>
    <s v="AMAZONAS"/>
    <s v="CHACHAPOYAS"/>
    <s v="CHACHAPOYAS"/>
    <n v="0"/>
    <x v="0"/>
    <n v="0"/>
    <x v="0"/>
    <n v="0"/>
    <x v="0"/>
    <x v="0"/>
    <n v="0"/>
    <n v="0"/>
    <m/>
    <n v="0.10416666666666667"/>
    <n v="4.9999999999999996E-2"/>
    <n v="7.6479999999999997"/>
    <n v="0"/>
    <n v="20"/>
    <s v="BASE DE DATOS"/>
    <m/>
  </r>
  <r>
    <s v="20"/>
    <x v="6"/>
    <s v="ELOR"/>
    <s v="65010914"/>
    <s v="65010914"/>
    <x v="0"/>
    <s v="GRUPO 1"/>
    <s v="S"/>
    <n v="1.1000000000000001"/>
    <n v="0.8"/>
    <n v="0"/>
    <n v="0"/>
    <n v="0"/>
    <n v="0"/>
    <n v="0"/>
    <n v="0"/>
    <n v="0"/>
    <m/>
    <x v="0"/>
    <s v="ELOR65010914GRUPO 1EL"/>
    <s v="Electro Oriente S. A."/>
    <x v="5"/>
    <x v="5"/>
    <s v="C. T. Juan Velazco Alvarado"/>
    <x v="16"/>
    <x v="0"/>
    <x v="0"/>
    <x v="44"/>
    <x v="0"/>
    <s v="Instalado"/>
    <s v="Operativo"/>
    <s v="Distribuidora"/>
    <x v="0"/>
    <x v="0"/>
    <x v="0"/>
    <x v="0"/>
    <s v="Estatal"/>
    <s v="AMAZONAS"/>
    <s v="AMAZONAS"/>
    <s v="CONDORCANQUI"/>
    <s v="SANTA MARÍA DE NIEVA"/>
    <s v="JUAN VELAZCO ALVARADO"/>
    <x v="0"/>
    <n v="0"/>
    <x v="0"/>
    <n v="0"/>
    <x v="0"/>
    <x v="0"/>
    <n v="0"/>
    <n v="0"/>
    <m/>
    <n v="9.1666666666666674E-2"/>
    <n v="6.6666666666666666E-2"/>
    <n v="7.6479999999999997"/>
    <n v="0"/>
    <n v="20"/>
    <s v="BASE DE DATOS"/>
    <m/>
  </r>
  <r>
    <s v="20"/>
    <x v="6"/>
    <s v="ELOR"/>
    <s v="53023214"/>
    <s v="53023214"/>
    <x v="0"/>
    <s v="GT 1"/>
    <s v="N"/>
    <n v="0.125"/>
    <n v="0"/>
    <n v="0"/>
    <n v="0"/>
    <n v="0"/>
    <n v="0"/>
    <n v="0"/>
    <n v="0"/>
    <n v="0"/>
    <m/>
    <x v="1"/>
    <s v="ELOR53023214GT 1EL"/>
    <s v="Electro Oriente S. A."/>
    <x v="5"/>
    <x v="5"/>
    <s v="C. T. Tabaconas"/>
    <x v="55"/>
    <x v="0"/>
    <x v="0"/>
    <x v="119"/>
    <x v="0"/>
    <s v="Instalado"/>
    <n v="0"/>
    <s v="Distribuidora"/>
    <x v="0"/>
    <x v="0"/>
    <x v="0"/>
    <x v="0"/>
    <s v="Estatal"/>
    <s v="CAJAMARCA"/>
    <s v="CAJAMARCA"/>
    <s v="SAN IGNACIO"/>
    <s v="TABACONAS"/>
    <s v="TABACONAS"/>
    <x v="0"/>
    <n v="0"/>
    <x v="0"/>
    <n v="0"/>
    <x v="0"/>
    <x v="0"/>
    <n v="0"/>
    <n v="0"/>
    <m/>
    <s v="-"/>
    <s v="-"/>
    <e v="#N/A"/>
    <n v="0"/>
    <n v="20"/>
    <s v="BASE DE DATOS"/>
    <m/>
  </r>
  <r>
    <s v="20"/>
    <x v="6"/>
    <s v="ELOR"/>
    <s v="53026818"/>
    <s v="53026818"/>
    <x v="0"/>
    <s v="CAT2_HUMBOLT"/>
    <s v="S"/>
    <n v="0.7"/>
    <n v="0.5"/>
    <n v="0"/>
    <n v="0"/>
    <n v="0"/>
    <n v="0"/>
    <n v="0"/>
    <n v="0"/>
    <n v="0"/>
    <m/>
    <x v="0"/>
    <s v="ELOR53026818CAT2_HUMBOLTEL"/>
    <s v="Electro Oriente S. A."/>
    <x v="5"/>
    <x v="5"/>
    <s v="C.T. San Ignacio"/>
    <x v="18"/>
    <x v="0"/>
    <x v="0"/>
    <x v="49"/>
    <x v="0"/>
    <s v="Instalado"/>
    <s v="Operativo"/>
    <s v="Distribuidora"/>
    <x v="0"/>
    <x v="1"/>
    <x v="0"/>
    <x v="0"/>
    <s v="Estatal"/>
    <s v="CAJAMARCA"/>
    <s v="CAJAMARCA"/>
    <s v="SAN IGNACIO"/>
    <s v="SAN IGNACIO"/>
    <s v="SEC. PORTACHUELO"/>
    <x v="0"/>
    <n v="0"/>
    <x v="0"/>
    <n v="0"/>
    <x v="0"/>
    <x v="0"/>
    <n v="0"/>
    <n v="0"/>
    <m/>
    <n v="5.8333333333333327E-2"/>
    <n v="4.1666666666666664E-2"/>
    <n v="7.6479999999999997"/>
    <n v="0"/>
    <n v="20"/>
    <s v="BASE DE DATOS"/>
    <m/>
  </r>
  <r>
    <s v="20"/>
    <x v="6"/>
    <s v="ELOR"/>
    <s v="53026818"/>
    <s v="53026818"/>
    <x v="0"/>
    <s v="CAT3_HUMBOLT"/>
    <s v="S"/>
    <n v="1.1000000000000001"/>
    <n v="0.8"/>
    <n v="0"/>
    <n v="0"/>
    <n v="0"/>
    <n v="0"/>
    <n v="0"/>
    <n v="0"/>
    <n v="0"/>
    <m/>
    <x v="0"/>
    <s v="ELOR53026818CAT3_HUMBOLTEL"/>
    <s v="Electro Oriente S. A."/>
    <x v="5"/>
    <x v="5"/>
    <s v="C.T. San Ignacio"/>
    <x v="18"/>
    <x v="0"/>
    <x v="0"/>
    <x v="50"/>
    <x v="0"/>
    <s v="Instalado"/>
    <s v="Operativo"/>
    <s v="Distribuidora"/>
    <x v="0"/>
    <x v="1"/>
    <x v="0"/>
    <x v="0"/>
    <s v="Estatal"/>
    <s v="CAJAMARCA"/>
    <s v="CAJAMARCA"/>
    <s v="SAN IGNACIO"/>
    <s v="SAN IGNACIO"/>
    <s v="SEC. PORTACHUELO"/>
    <x v="0"/>
    <n v="0"/>
    <x v="0"/>
    <n v="0"/>
    <x v="0"/>
    <x v="0"/>
    <n v="0"/>
    <n v="0"/>
    <m/>
    <n v="9.1666666666666674E-2"/>
    <n v="6.6666666666666666E-2"/>
    <n v="7.6479999999999997"/>
    <n v="0"/>
    <n v="20"/>
    <s v="BASE DE DATOS"/>
    <m/>
  </r>
  <r>
    <s v="20"/>
    <x v="6"/>
    <s v="ELOR"/>
    <s v="53026818"/>
    <s v="53026818"/>
    <x v="0"/>
    <s v="CAT4_HUMBOLT"/>
    <s v="S"/>
    <n v="0.7"/>
    <n v="0.5"/>
    <n v="0"/>
    <n v="0"/>
    <n v="0"/>
    <n v="0"/>
    <n v="0"/>
    <n v="0"/>
    <n v="0"/>
    <m/>
    <x v="0"/>
    <s v="ELOR53026818CAT4_HUMBOLTEL"/>
    <s v="Electro Oriente S. A."/>
    <x v="5"/>
    <x v="5"/>
    <s v="C.T. San Ignacio"/>
    <x v="18"/>
    <x v="0"/>
    <x v="0"/>
    <x v="51"/>
    <x v="0"/>
    <s v="Instalado"/>
    <s v="Operativo"/>
    <s v="Distribuidora"/>
    <x v="0"/>
    <x v="1"/>
    <x v="0"/>
    <x v="0"/>
    <s v="Estatal"/>
    <s v="CAJAMARCA"/>
    <s v="CAJAMARCA"/>
    <s v="SAN IGNACIO"/>
    <s v="SAN IGNACIO"/>
    <s v="SEC. PORTACHUELO"/>
    <x v="0"/>
    <n v="0"/>
    <x v="0"/>
    <n v="0"/>
    <x v="0"/>
    <x v="0"/>
    <n v="0"/>
    <n v="0"/>
    <m/>
    <n v="5.8333333333333327E-2"/>
    <n v="4.1666666666666664E-2"/>
    <n v="7.6479999999999997"/>
    <n v="0"/>
    <n v="20"/>
    <s v="BASE DE DATOS"/>
    <m/>
  </r>
  <r>
    <s v="20"/>
    <x v="6"/>
    <s v="ELOR"/>
    <s v="53026818"/>
    <s v="53026818"/>
    <x v="0"/>
    <s v="CAT5_HUMBOLT"/>
    <s v="S"/>
    <n v="0.7"/>
    <n v="0.5"/>
    <n v="0"/>
    <n v="0"/>
    <n v="0"/>
    <n v="0"/>
    <n v="0"/>
    <n v="0"/>
    <n v="0"/>
    <m/>
    <x v="0"/>
    <s v="ELOR53026818CAT5_HUMBOLTEL"/>
    <s v="Electro Oriente S. A."/>
    <x v="5"/>
    <x v="5"/>
    <s v="C.T. San Ignacio"/>
    <x v="18"/>
    <x v="0"/>
    <x v="0"/>
    <x v="52"/>
    <x v="0"/>
    <s v="Instalado"/>
    <s v="Operativo"/>
    <s v="Distribuidora"/>
    <x v="0"/>
    <x v="1"/>
    <x v="0"/>
    <x v="0"/>
    <s v="Estatal"/>
    <s v="CAJAMARCA"/>
    <s v="CAJAMARCA"/>
    <s v="SAN IGNACIO"/>
    <s v="SAN IGNACIO"/>
    <s v="SEC. PORTACHUELO"/>
    <x v="0"/>
    <n v="0"/>
    <x v="0"/>
    <n v="0"/>
    <x v="0"/>
    <x v="0"/>
    <n v="0"/>
    <n v="0"/>
    <m/>
    <n v="5.8333333333333327E-2"/>
    <n v="4.1666666666666664E-2"/>
    <n v="7.6479999999999997"/>
    <n v="0"/>
    <n v="20"/>
    <s v="BASE DE DATOS"/>
    <m/>
  </r>
  <r>
    <s v="20"/>
    <x v="6"/>
    <s v="ELSE"/>
    <s v="23005600"/>
    <s v="23005600"/>
    <x v="0"/>
    <s v="CUMMINS-7"/>
    <s v="S"/>
    <n v="1.825"/>
    <n v="1.2"/>
    <n v="0"/>
    <n v="0"/>
    <n v="0"/>
    <n v="0"/>
    <m/>
    <n v="944"/>
    <n v="0"/>
    <m/>
    <x v="0"/>
    <s v="ELSE23005600CUMMINS-7EL"/>
    <s v="Electro Sur Este S. A."/>
    <x v="8"/>
    <x v="8"/>
    <s v="C. T. Iberia"/>
    <x v="64"/>
    <x v="0"/>
    <x v="0"/>
    <x v="138"/>
    <x v="0"/>
    <s v="Instalado"/>
    <s v="Operativo"/>
    <s v="Distribuidora"/>
    <x v="0"/>
    <x v="1"/>
    <x v="0"/>
    <x v="0"/>
    <s v="Estatal"/>
    <s v="MADRE DE DIOS"/>
    <s v="MADRE DE DIOS"/>
    <s v="TAHUAMANU"/>
    <s v="IBERIA"/>
    <n v="0"/>
    <x v="0"/>
    <n v="0"/>
    <x v="0"/>
    <n v="0"/>
    <x v="0"/>
    <x v="0"/>
    <n v="0"/>
    <n v="0"/>
    <m/>
    <n v="0.15208333333333332"/>
    <n v="9.9999999999999992E-2"/>
    <n v="7.6479999999999997"/>
    <n v="0"/>
    <n v="22"/>
    <s v="BASE DE DATOS"/>
    <m/>
  </r>
  <r>
    <s v="20"/>
    <x v="6"/>
    <s v="ELSE"/>
    <s v="23006600"/>
    <s v="23006600"/>
    <x v="0"/>
    <s v="Cummins_Ottomotores"/>
    <s v="S"/>
    <n v="0.8"/>
    <n v="0.45"/>
    <n v="0"/>
    <n v="0"/>
    <n v="0"/>
    <n v="0"/>
    <n v="0"/>
    <n v="744"/>
    <n v="0"/>
    <m/>
    <x v="0"/>
    <s v="ELSE23006600Cummins_OttomotoresEL"/>
    <s v="Electro Sur Este S. A."/>
    <x v="8"/>
    <x v="8"/>
    <s v="C. T. Inapari"/>
    <x v="65"/>
    <x v="0"/>
    <x v="0"/>
    <x v="139"/>
    <x v="0"/>
    <s v="Instalado"/>
    <s v="Operativo"/>
    <s v="Distribuidora"/>
    <x v="0"/>
    <x v="1"/>
    <x v="0"/>
    <x v="0"/>
    <s v="Estatal"/>
    <s v="MADRE DE DIOS"/>
    <s v="MADRE DE DIOS"/>
    <s v="TAHUAMANU"/>
    <s v="IÑAPARI"/>
    <n v="0"/>
    <x v="0"/>
    <n v="0"/>
    <x v="0"/>
    <n v="0"/>
    <x v="0"/>
    <x v="0"/>
    <n v="0"/>
    <n v="0"/>
    <m/>
    <n v="6.6666666666666666E-2"/>
    <n v="3.7499999999999999E-2"/>
    <n v="7.6479999999999997"/>
    <n v="0"/>
    <n v="22"/>
    <s v="BASE DE DATOS"/>
    <m/>
  </r>
  <r>
    <s v="20"/>
    <x v="6"/>
    <s v="ELSE"/>
    <s v="23009600"/>
    <s v="23009600"/>
    <x v="0"/>
    <s v="Urpipata"/>
    <s v="S"/>
    <n v="0.8"/>
    <n v="0.5"/>
    <n v="0"/>
    <n v="0"/>
    <n v="0"/>
    <n v="0"/>
    <n v="0"/>
    <n v="744"/>
    <n v="0"/>
    <m/>
    <x v="0"/>
    <s v="ELSE23009600UrpipataEL"/>
    <s v="Electro Sur Este S. A."/>
    <x v="8"/>
    <x v="8"/>
    <s v="Grupo Movil Emergencia"/>
    <x v="66"/>
    <x v="0"/>
    <x v="0"/>
    <x v="140"/>
    <x v="0"/>
    <s v="Instalado"/>
    <s v="Operativo"/>
    <s v="Distribuidora"/>
    <x v="0"/>
    <x v="1"/>
    <x v="0"/>
    <x v="0"/>
    <s v="Estatal"/>
    <s v="MADRE DE DIOS"/>
    <s v="MADRE DE DIOS"/>
    <n v="0"/>
    <n v="0"/>
    <n v="0"/>
    <x v="0"/>
    <n v="0"/>
    <x v="0"/>
    <n v="0"/>
    <x v="0"/>
    <x v="0"/>
    <n v="0"/>
    <n v="0"/>
    <m/>
    <n v="0.34166666666666662"/>
    <n v="0.24166666666666667"/>
    <n v="7.6479999999999997"/>
    <n v="0"/>
    <n v="22"/>
    <s v="BASE DE DATOS"/>
    <m/>
  </r>
  <r>
    <s v="20"/>
    <x v="6"/>
    <s v="UCAYAL"/>
    <s v="23201005"/>
    <s v="23201005"/>
    <x v="0"/>
    <s v="CAT 3406B"/>
    <s v="N"/>
    <n v="0.32"/>
    <n v="0"/>
    <n v="0"/>
    <n v="0"/>
    <n v="0"/>
    <n v="0"/>
    <n v="0"/>
    <n v="0"/>
    <n v="0"/>
    <m/>
    <x v="0"/>
    <s v="UCAYAL23201005CAT 3406BEL"/>
    <s v="Electro Ucayali S.A."/>
    <x v="0"/>
    <x v="0"/>
    <s v="C. T. ATALAYA"/>
    <x v="0"/>
    <x v="0"/>
    <x v="0"/>
    <x v="0"/>
    <x v="0"/>
    <s v="Instalado"/>
    <s v="Operativo"/>
    <s v="Distribuidora"/>
    <x v="0"/>
    <x v="0"/>
    <x v="0"/>
    <x v="0"/>
    <s v="Estatal"/>
    <s v="UCAYALI"/>
    <s v="UCAYALI"/>
    <s v="ATALAYA"/>
    <s v="RAYMONDI"/>
    <n v="0"/>
    <x v="0"/>
    <n v="0"/>
    <x v="0"/>
    <n v="0"/>
    <x v="0"/>
    <x v="0"/>
    <n v="0"/>
    <n v="0"/>
    <m/>
    <n v="2.6666666666666668E-2"/>
    <n v="0"/>
    <n v="7.6479999999999997"/>
    <n v="0"/>
    <n v="23"/>
    <s v="BASE DE DATOS"/>
    <m/>
  </r>
  <r>
    <s v="20"/>
    <x v="6"/>
    <s v="UCAYAL"/>
    <s v="23201005"/>
    <s v="23201005"/>
    <x v="0"/>
    <s v="CAT 3512"/>
    <s v="S"/>
    <n v="0.5"/>
    <n v="0.3"/>
    <n v="0"/>
    <n v="0"/>
    <n v="0"/>
    <n v="0"/>
    <n v="0"/>
    <n v="0"/>
    <n v="0"/>
    <m/>
    <x v="0"/>
    <s v="UCAYAL23201005CAT 3512EL"/>
    <s v="Electro Ucayali S.A."/>
    <x v="0"/>
    <x v="0"/>
    <s v="C. T. ATALAYA"/>
    <x v="0"/>
    <x v="0"/>
    <x v="0"/>
    <x v="1"/>
    <x v="0"/>
    <s v="Instalado"/>
    <s v="Operativo"/>
    <s v="Distribuidora"/>
    <x v="0"/>
    <x v="0"/>
    <x v="0"/>
    <x v="0"/>
    <s v="Estatal"/>
    <s v="UCAYALI"/>
    <s v="UCAYALI"/>
    <s v="ATALAYA"/>
    <s v="RAYMONDI"/>
    <n v="0"/>
    <x v="0"/>
    <n v="0"/>
    <x v="0"/>
    <n v="0"/>
    <x v="0"/>
    <x v="0"/>
    <n v="0"/>
    <n v="0"/>
    <m/>
    <n v="4.5454545454545456E-2"/>
    <n v="2.7272727272727271E-2"/>
    <n v="7.6479999999999997"/>
    <n v="0"/>
    <n v="23"/>
    <s v="BASE DE DATOS"/>
    <m/>
  </r>
  <r>
    <s v="20"/>
    <x v="6"/>
    <s v="UCAYAL"/>
    <s v="23201005"/>
    <s v="23201005"/>
    <x v="0"/>
    <s v="CUMMINS"/>
    <s v="S"/>
    <n v="1"/>
    <n v="0.9"/>
    <n v="62.48"/>
    <n v="2.6520000000000001"/>
    <n v="65.132000000000005"/>
    <n v="0"/>
    <n v="135"/>
    <n v="0"/>
    <n v="0"/>
    <m/>
    <x v="0"/>
    <s v="UCAYAL23201005CUMMINSEL"/>
    <s v="Electro Ucayali S.A."/>
    <x v="0"/>
    <x v="0"/>
    <s v="C. T. ATALAYA"/>
    <x v="0"/>
    <x v="0"/>
    <x v="0"/>
    <x v="2"/>
    <x v="0"/>
    <s v="Instalado"/>
    <s v="Operativo"/>
    <s v="Distribuidora"/>
    <x v="0"/>
    <x v="0"/>
    <x v="0"/>
    <x v="0"/>
    <s v="Estatal"/>
    <s v="UCAYALI"/>
    <s v="UCAYALI"/>
    <s v="ATALAYA"/>
    <s v="ATALAYA"/>
    <n v="0"/>
    <x v="0"/>
    <n v="0"/>
    <x v="0"/>
    <n v="0"/>
    <x v="0"/>
    <x v="0"/>
    <n v="65.132000000000005"/>
    <n v="6.5132000000000009E-2"/>
    <m/>
    <n v="8.3333333333333329E-2"/>
    <n v="7.4999999999999997E-2"/>
    <n v="7.6479999999999997"/>
    <n v="-1.4210854715202004E-14"/>
    <n v="23"/>
    <s v="BASE DE DATOS"/>
    <m/>
  </r>
  <r>
    <s v="20"/>
    <x v="6"/>
    <s v="UCAYAL"/>
    <s v="23201005"/>
    <s v="23201005"/>
    <x v="0"/>
    <s v="CAT 3412C-I"/>
    <s v="S"/>
    <n v="0.59099999999999997"/>
    <n v="0.5"/>
    <n v="28.62"/>
    <n v="55.527000000000001"/>
    <n v="84.147000000000006"/>
    <n v="0"/>
    <n v="310"/>
    <n v="0"/>
    <n v="45"/>
    <m/>
    <x v="0"/>
    <s v="UCAYAL23201005CAT 3412C-IEL"/>
    <s v="Electro Ucayali S.A."/>
    <x v="0"/>
    <x v="0"/>
    <s v="C. T. ATALAYA"/>
    <x v="0"/>
    <x v="0"/>
    <x v="0"/>
    <x v="3"/>
    <x v="0"/>
    <s v="Instalado"/>
    <s v="Operativo"/>
    <s v="Distribuidora"/>
    <x v="0"/>
    <x v="0"/>
    <x v="0"/>
    <x v="0"/>
    <s v="Estatal"/>
    <s v="UCAYALI"/>
    <s v="UCAYALI"/>
    <s v="ATALAYA"/>
    <s v="ATALAYA"/>
    <n v="0"/>
    <x v="0"/>
    <n v="0"/>
    <x v="0"/>
    <n v="0"/>
    <x v="0"/>
    <x v="0"/>
    <n v="84.147000000000006"/>
    <n v="8.4147E-2"/>
    <m/>
    <n v="4.9249999999999995E-2"/>
    <n v="4.1666666666666664E-2"/>
    <n v="7.6479999999999997"/>
    <n v="0"/>
    <n v="23"/>
    <s v="BASE DE DATOS"/>
    <m/>
  </r>
  <r>
    <s v="20"/>
    <x v="6"/>
    <s v="UCAYAL"/>
    <s v="23201005"/>
    <s v="23201005"/>
    <x v="0"/>
    <s v="CAT 3412C-II"/>
    <s v="S"/>
    <n v="0.59099999999999997"/>
    <n v="0.5"/>
    <n v="27.030999999999999"/>
    <n v="59.750999999999998"/>
    <n v="86.781999999999996"/>
    <n v="0"/>
    <n v="321"/>
    <n v="0"/>
    <n v="45"/>
    <m/>
    <x v="0"/>
    <s v="UCAYAL23201005CAT 3412C-IIEL"/>
    <s v="Electro Ucayali S.A."/>
    <x v="0"/>
    <x v="0"/>
    <s v="C. T. ATALAYA"/>
    <x v="0"/>
    <x v="0"/>
    <x v="0"/>
    <x v="4"/>
    <x v="0"/>
    <s v="Instalado"/>
    <s v="Operativo"/>
    <s v="Distribuidora"/>
    <x v="0"/>
    <x v="0"/>
    <x v="0"/>
    <x v="0"/>
    <s v="Estatal"/>
    <s v="UCAYALI"/>
    <s v="UCAYALI"/>
    <s v="ATALAYA"/>
    <s v="ATALAYA"/>
    <n v="0"/>
    <x v="0"/>
    <n v="0"/>
    <x v="0"/>
    <n v="0"/>
    <x v="0"/>
    <x v="0"/>
    <n v="86.781999999999996"/>
    <n v="8.6781999999999998E-2"/>
    <m/>
    <n v="4.9249999999999995E-2"/>
    <n v="4.1666666666666664E-2"/>
    <n v="7.6479999999999997"/>
    <n v="0"/>
    <n v="23"/>
    <s v="BASE DE DATOS"/>
    <m/>
  </r>
  <r>
    <s v="20"/>
    <x v="6"/>
    <s v="UCAYAL"/>
    <s v="53027019"/>
    <s v="53027019"/>
    <x v="0"/>
    <s v="PERKINS-HCI434D1L"/>
    <s v="S"/>
    <n v="0.316"/>
    <n v="0.3"/>
    <n v="0.33200000000000002"/>
    <n v="0.49399999999999999"/>
    <n v="0.82599999999999996"/>
    <n v="0"/>
    <n v="16"/>
    <n v="0"/>
    <n v="0"/>
    <m/>
    <x v="0"/>
    <s v="UCAYAL53027019PERKINS-HCI434D1LEL"/>
    <s v="Electro Ucayali S.A."/>
    <x v="0"/>
    <x v="0"/>
    <s v="C. T. PURUS"/>
    <x v="1"/>
    <x v="0"/>
    <x v="0"/>
    <x v="5"/>
    <x v="0"/>
    <s v="Instalado"/>
    <s v="Operativo"/>
    <s v="Distribuidora"/>
    <x v="0"/>
    <x v="0"/>
    <x v="0"/>
    <x v="0"/>
    <s v="Estatal"/>
    <s v="UCAYALI"/>
    <s v="UCAYALI"/>
    <s v="PURUS"/>
    <s v="PURUS"/>
    <s v="PUERTO ESPERANZA"/>
    <x v="0"/>
    <n v="0"/>
    <x v="0"/>
    <n v="0"/>
    <x v="0"/>
    <x v="0"/>
    <n v="0.82599999999999996"/>
    <n v="8.2599999999999991E-4"/>
    <m/>
    <n v="2.6333333333333334E-2"/>
    <n v="2.4999999999999998E-2"/>
    <n v="7.6479999999999997"/>
    <n v="1.1102230246251565E-16"/>
    <n v="23"/>
    <s v="BASE DE DATOS"/>
    <m/>
  </r>
  <r>
    <s v="20"/>
    <x v="6"/>
    <s v="UCAYAL"/>
    <s v="53027019"/>
    <s v="53027019"/>
    <x v="0"/>
    <s v="PERKINS-MP-2251"/>
    <s v="S"/>
    <n v="0.2"/>
    <n v="0.19600000000000001"/>
    <n v="9.9480000000000004"/>
    <n v="15.268000000000001"/>
    <n v="25.216000000000001"/>
    <n v="0"/>
    <n v="481"/>
    <n v="0"/>
    <n v="34"/>
    <m/>
    <x v="0"/>
    <s v="UCAYAL53027019PERKINS-MP-2251EL"/>
    <s v="Electro Ucayali S.A."/>
    <x v="0"/>
    <x v="0"/>
    <s v="C. T. PURUS"/>
    <x v="1"/>
    <x v="0"/>
    <x v="0"/>
    <x v="6"/>
    <x v="0"/>
    <s v="Instalado"/>
    <s v="Operativo"/>
    <s v="Distribuidora"/>
    <x v="0"/>
    <x v="0"/>
    <x v="0"/>
    <x v="0"/>
    <s v="Estatal"/>
    <s v="UCAYALI"/>
    <s v="UCAYALI"/>
    <s v="PURUS"/>
    <s v="PURUS"/>
    <s v="PUERTO ESPERANZA"/>
    <x v="0"/>
    <n v="0"/>
    <x v="0"/>
    <n v="0"/>
    <x v="0"/>
    <x v="0"/>
    <n v="25.216000000000001"/>
    <n v="2.5216000000000002E-2"/>
    <m/>
    <n v="1.5384615384615385E-2"/>
    <n v="1.3846153846153845E-2"/>
    <n v="7.6479999999999997"/>
    <n v="0"/>
    <n v="23"/>
    <s v="BASE DE DATOS"/>
    <m/>
  </r>
  <r>
    <s v="20"/>
    <x v="6"/>
    <s v="UCAYAL"/>
    <s v="33006895"/>
    <s v="33006895"/>
    <x v="0"/>
    <s v="WARTSILA 1"/>
    <s v="N"/>
    <n v="6.34"/>
    <n v="0"/>
    <n v="0"/>
    <n v="0"/>
    <n v="0"/>
    <n v="0"/>
    <n v="0"/>
    <n v="0"/>
    <n v="0"/>
    <m/>
    <x v="1"/>
    <s v="UCAYAL33006895WARTSILA 1EL"/>
    <s v="Electro Ucayali S.A."/>
    <x v="0"/>
    <x v="0"/>
    <s v="C.T. DIESEL"/>
    <x v="2"/>
    <x v="0"/>
    <x v="0"/>
    <x v="7"/>
    <x v="0"/>
    <s v="Instalado"/>
    <s v="Inoperativo"/>
    <s v="Distribuidora"/>
    <x v="0"/>
    <x v="1"/>
    <x v="0"/>
    <x v="0"/>
    <s v="Estatal"/>
    <s v="UCAYALI"/>
    <s v="UCAYALI"/>
    <s v="CRNL. PORTILLO"/>
    <s v="YARINACOCHAS"/>
    <n v="0"/>
    <x v="0"/>
    <n v="0"/>
    <x v="0"/>
    <n v="0"/>
    <x v="0"/>
    <x v="0"/>
    <n v="0"/>
    <n v="0"/>
    <m/>
    <s v="-"/>
    <s v="-"/>
    <s v="-"/>
    <n v="0"/>
    <n v="23"/>
    <s v="BASE DE DATOS"/>
    <m/>
  </r>
  <r>
    <s v="20"/>
    <x v="6"/>
    <s v="UCAYAL"/>
    <s v="33006895"/>
    <s v="33006895"/>
    <x v="0"/>
    <s v="WARTSILA 2"/>
    <s v="N"/>
    <n v="6.34"/>
    <n v="0"/>
    <n v="0"/>
    <n v="0"/>
    <n v="0"/>
    <n v="0"/>
    <n v="0"/>
    <n v="0"/>
    <n v="0"/>
    <m/>
    <x v="1"/>
    <s v="UCAYAL33006895WARTSILA 2EL"/>
    <s v="Electro Ucayali S.A."/>
    <x v="0"/>
    <x v="0"/>
    <s v="C.T. DIESEL"/>
    <x v="2"/>
    <x v="0"/>
    <x v="0"/>
    <x v="8"/>
    <x v="0"/>
    <s v="Instalado"/>
    <s v="Inoperativo"/>
    <s v="Distribuidora"/>
    <x v="0"/>
    <x v="1"/>
    <x v="0"/>
    <x v="0"/>
    <s v="Estatal"/>
    <s v="UCAYALI"/>
    <s v="UCAYALI"/>
    <s v="CRNL. PORTILLO"/>
    <s v="YARINACOCHAS"/>
    <n v="0"/>
    <x v="0"/>
    <n v="0"/>
    <x v="0"/>
    <n v="0"/>
    <x v="0"/>
    <x v="0"/>
    <n v="0"/>
    <n v="0"/>
    <m/>
    <s v="-"/>
    <s v="-"/>
    <s v="-"/>
    <n v="0"/>
    <n v="23"/>
    <s v="BASE DE DATOS"/>
    <m/>
  </r>
  <r>
    <s v="20"/>
    <x v="6"/>
    <s v="UCAYAL"/>
    <s v="33006895"/>
    <s v="33006895"/>
    <x v="0"/>
    <s v="WARTSILA 3"/>
    <s v="N"/>
    <n v="6.34"/>
    <n v="0"/>
    <n v="0"/>
    <n v="0"/>
    <n v="0"/>
    <n v="0"/>
    <n v="0"/>
    <n v="0"/>
    <n v="0"/>
    <m/>
    <x v="1"/>
    <s v="UCAYAL33006895WARTSILA 3EL"/>
    <s v="Electro Ucayali S.A."/>
    <x v="0"/>
    <x v="0"/>
    <s v="C.T. DIESEL"/>
    <x v="2"/>
    <x v="0"/>
    <x v="0"/>
    <x v="9"/>
    <x v="0"/>
    <s v="Instalado"/>
    <s v="Inoperativo"/>
    <s v="Distribuidora"/>
    <x v="0"/>
    <x v="1"/>
    <x v="0"/>
    <x v="0"/>
    <s v="Estatal"/>
    <s v="UCAYALI"/>
    <s v="UCAYALI"/>
    <s v="CRNL. PORTILLO"/>
    <s v="YARINACOCHAS"/>
    <n v="0"/>
    <x v="0"/>
    <n v="0"/>
    <x v="0"/>
    <n v="0"/>
    <x v="0"/>
    <x v="0"/>
    <n v="0"/>
    <n v="0"/>
    <m/>
    <s v="-"/>
    <s v="-"/>
    <s v="-"/>
    <n v="0"/>
    <n v="23"/>
    <s v="BASE DE DATOS"/>
    <m/>
  </r>
  <r>
    <s v="20"/>
    <x v="6"/>
    <s v="UCAYAL"/>
    <s v="33006895"/>
    <s v="33006895"/>
    <x v="0"/>
    <s v="WARTSILA 4"/>
    <s v="N"/>
    <n v="6.34"/>
    <n v="0"/>
    <n v="0"/>
    <n v="0"/>
    <n v="0"/>
    <n v="0"/>
    <n v="0"/>
    <n v="0"/>
    <n v="0"/>
    <m/>
    <x v="1"/>
    <s v="UCAYAL33006895WARTSILA 4EL"/>
    <s v="Electro Ucayali S.A."/>
    <x v="0"/>
    <x v="0"/>
    <s v="C.T. DIESEL"/>
    <x v="2"/>
    <x v="0"/>
    <x v="0"/>
    <x v="10"/>
    <x v="0"/>
    <s v="Instalado"/>
    <s v="Inoperativo"/>
    <s v="Distribuidora"/>
    <x v="0"/>
    <x v="1"/>
    <x v="0"/>
    <x v="0"/>
    <s v="Estatal"/>
    <s v="UCAYALI"/>
    <s v="UCAYALI"/>
    <s v="CRNL. PORTILLO"/>
    <s v="YARINACOCHAS"/>
    <n v="0"/>
    <x v="0"/>
    <n v="0"/>
    <x v="0"/>
    <n v="0"/>
    <x v="0"/>
    <x v="0"/>
    <n v="0"/>
    <n v="0"/>
    <m/>
    <s v="-"/>
    <s v="-"/>
    <s v="-"/>
    <n v="0"/>
    <n v="23"/>
    <s v="BASE DE DATOS"/>
    <m/>
  </r>
  <r>
    <s v="20"/>
    <x v="6"/>
    <s v="UCAYAL"/>
    <s v="53023614"/>
    <s v="53023614"/>
    <x v="0"/>
    <s v="FERRENERGY"/>
    <s v="N"/>
    <n v="11"/>
    <n v="0"/>
    <n v="0"/>
    <n v="0"/>
    <n v="0"/>
    <n v="0"/>
    <n v="0"/>
    <n v="0"/>
    <n v="0"/>
    <m/>
    <x v="1"/>
    <s v="UCAYAL53023614FERRENERGYEL"/>
    <s v="Electro Ucayali S.A."/>
    <x v="0"/>
    <x v="0"/>
    <s v="C.T. de Emergencia Pucallpa"/>
    <x v="3"/>
    <x v="0"/>
    <x v="0"/>
    <x v="11"/>
    <x v="0"/>
    <s v="Instalado"/>
    <s v="Inoperativo"/>
    <s v="Distribuidora"/>
    <x v="0"/>
    <x v="0"/>
    <x v="0"/>
    <x v="0"/>
    <s v="Estatal"/>
    <s v="UCAYALI"/>
    <s v="UCAYALI"/>
    <s v="CRNL. PORTILLO"/>
    <s v="CALLERÍA"/>
    <n v="0"/>
    <x v="0"/>
    <n v="0"/>
    <x v="0"/>
    <n v="0"/>
    <x v="0"/>
    <x v="0"/>
    <n v="0"/>
    <n v="0"/>
    <m/>
    <s v="-"/>
    <s v="-"/>
    <s v="-"/>
    <n v="0"/>
    <n v="23"/>
    <s v="BASE DE DATOS"/>
    <m/>
  </r>
  <r>
    <s v="20"/>
    <x v="6"/>
    <s v="SDFENE"/>
    <s v="33149607"/>
    <s v="33149607"/>
    <x v="2"/>
    <s v="TV1"/>
    <s v="S"/>
    <n v="5.42"/>
    <n v="5"/>
    <n v="0"/>
    <n v="0"/>
    <n v="0"/>
    <n v="0"/>
    <n v="0"/>
    <n v="0"/>
    <n v="0"/>
    <m/>
    <x v="0"/>
    <s v="SDFENE33149607TV1TV"/>
    <s v="SDF ENERGIA SAC"/>
    <x v="9"/>
    <x v="9"/>
    <s v="C.T. OQUENDO"/>
    <x v="67"/>
    <x v="2"/>
    <x v="2"/>
    <x v="141"/>
    <x v="0"/>
    <s v="Instalado"/>
    <s v="Operativo"/>
    <s v="Generadora"/>
    <x v="0"/>
    <x v="1"/>
    <x v="0"/>
    <x v="0"/>
    <s v="Privado"/>
    <s v="LIMA"/>
    <s v="CALLAO"/>
    <s v="CALLAO"/>
    <s v="CALLAO"/>
    <n v="0"/>
    <x v="1"/>
    <s v="COGENERADOR"/>
    <x v="0"/>
    <n v="0"/>
    <x v="0"/>
    <x v="0"/>
    <n v="0"/>
    <n v="0"/>
    <m/>
    <n v="0.45166666666666666"/>
    <n v="0.41666666666666669"/>
    <n v="7.6479999999999997"/>
    <n v="0"/>
    <n v="74"/>
    <s v="BASE DE DATOS"/>
    <m/>
  </r>
  <r>
    <s v="20"/>
    <x v="6"/>
    <s v="SDFENE"/>
    <s v="33149607"/>
    <s v="33149607"/>
    <x v="2"/>
    <s v="TV2"/>
    <s v="S"/>
    <n v="2.52"/>
    <n v="2.1"/>
    <n v="1.234"/>
    <n v="5.8280000000000003"/>
    <n v="7.0620000000000003"/>
    <n v="0"/>
    <n v="744"/>
    <n v="0"/>
    <n v="0"/>
    <m/>
    <x v="0"/>
    <s v="SDFENE33149607TV2TV"/>
    <s v="SDF ENERGIA SAC"/>
    <x v="9"/>
    <x v="9"/>
    <s v="C.T. OQUENDO"/>
    <x v="67"/>
    <x v="2"/>
    <x v="2"/>
    <x v="142"/>
    <x v="0"/>
    <s v="Instalado"/>
    <s v="Operativo"/>
    <s v="Generadora"/>
    <x v="0"/>
    <x v="1"/>
    <x v="0"/>
    <x v="0"/>
    <s v="Privado"/>
    <s v="LIMA"/>
    <s v="CALLAO"/>
    <s v="CALLAO"/>
    <s v="CALLAO"/>
    <n v="0"/>
    <x v="1"/>
    <s v="COGENERADOR"/>
    <x v="0"/>
    <n v="0"/>
    <x v="0"/>
    <x v="0"/>
    <n v="7.0620000000000003"/>
    <n v="7.0620000000000006E-3"/>
    <m/>
    <n v="0.21"/>
    <n v="0.17500000000000002"/>
    <n v="7.6479999999999997"/>
    <n v="0"/>
    <n v="74"/>
    <s v="BASE DE DATOS"/>
    <m/>
  </r>
  <r>
    <s v="20"/>
    <x v="6"/>
    <s v="SDFENE"/>
    <s v="33149607"/>
    <s v="33149607"/>
    <x v="1"/>
    <s v="TG1"/>
    <s v="S"/>
    <n v="31"/>
    <n v="28.445"/>
    <n v="0"/>
    <n v="0"/>
    <n v="0"/>
    <n v="0"/>
    <n v="0"/>
    <n v="0"/>
    <n v="0"/>
    <m/>
    <x v="0"/>
    <s v="SDFENE33149607TG1TG"/>
    <s v="SDF ENERGIA SAC"/>
    <x v="9"/>
    <x v="9"/>
    <s v="C.T. OQUENDO"/>
    <x v="67"/>
    <x v="1"/>
    <x v="1"/>
    <x v="143"/>
    <x v="0"/>
    <s v="Instalado"/>
    <s v="Operativo"/>
    <s v="Generadora"/>
    <x v="0"/>
    <x v="1"/>
    <x v="1"/>
    <x v="0"/>
    <s v="Privado"/>
    <s v="LIMA"/>
    <s v="CALLAO"/>
    <s v="CALLAO"/>
    <s v="CALLAO"/>
    <n v="0"/>
    <x v="1"/>
    <s v="COGENERADOR"/>
    <x v="0"/>
    <n v="0"/>
    <x v="0"/>
    <x v="0"/>
    <n v="0"/>
    <n v="0"/>
    <m/>
    <n v="2.5833333333333335"/>
    <n v="2.3704166666666668"/>
    <n v="7.6479999999999997"/>
    <n v="0"/>
    <n v="74"/>
    <s v="BASE DE DATOS"/>
    <m/>
  </r>
  <r>
    <s v="20"/>
    <x v="6"/>
    <s v="GENRNT"/>
    <s v="33372916"/>
    <s v="33372916"/>
    <x v="0"/>
    <s v="G-1"/>
    <s v="S"/>
    <n v="11.6"/>
    <n v="11.13"/>
    <n v="1366.1379999999999"/>
    <n v="3668.366"/>
    <n v="5034.5039999999999"/>
    <n v="71"/>
    <n v="590"/>
    <n v="0"/>
    <n v="1312.59"/>
    <m/>
    <x v="0"/>
    <s v="GENRNT33372916G-1EL"/>
    <s v="Genrent del Peru S.A.C."/>
    <x v="3"/>
    <x v="3"/>
    <s v="C.T. Iquitos Nueva"/>
    <x v="14"/>
    <x v="0"/>
    <x v="0"/>
    <x v="37"/>
    <x v="0"/>
    <s v="Instalado"/>
    <s v="Operativo"/>
    <s v="Generadora"/>
    <x v="0"/>
    <x v="0"/>
    <x v="0"/>
    <x v="0"/>
    <s v="Privado"/>
    <s v="LORETO"/>
    <s v="LORETO"/>
    <s v="MAYNAS"/>
    <s v="PUNCHANA"/>
    <n v="0"/>
    <x v="2"/>
    <n v="0"/>
    <x v="0"/>
    <n v="0"/>
    <x v="0"/>
    <x v="0"/>
    <n v="5034.5039999999999"/>
    <n v="5.0345040000000001"/>
    <m/>
    <n v="0.96666666666666667"/>
    <n v="0.9275000000000001"/>
    <n v="7.6479999999999997"/>
    <n v="0"/>
    <n v="52"/>
    <s v="BASE DE DATOS"/>
    <m/>
  </r>
  <r>
    <s v="20"/>
    <x v="6"/>
    <s v="GENRNT"/>
    <s v="33372916"/>
    <s v="33372916"/>
    <x v="0"/>
    <s v="G-2"/>
    <s v="S"/>
    <n v="11.6"/>
    <n v="11.002000000000001"/>
    <n v="1349.481"/>
    <n v="4278.72"/>
    <n v="5628.201"/>
    <n v="76"/>
    <n v="644"/>
    <n v="0"/>
    <n v="1316.79"/>
    <m/>
    <x v="0"/>
    <s v="GENRNT33372916G-2EL"/>
    <s v="Genrent del Peru S.A.C."/>
    <x v="3"/>
    <x v="3"/>
    <s v="C.T. Iquitos Nueva"/>
    <x v="14"/>
    <x v="0"/>
    <x v="0"/>
    <x v="38"/>
    <x v="0"/>
    <s v="Instalado"/>
    <s v="Operativo"/>
    <s v="Generadora"/>
    <x v="0"/>
    <x v="0"/>
    <x v="0"/>
    <x v="0"/>
    <s v="Privado"/>
    <s v="LORETO"/>
    <s v="LORETO"/>
    <s v="MAYNAS"/>
    <s v="PUNCHANA"/>
    <n v="0"/>
    <x v="2"/>
    <n v="0"/>
    <x v="0"/>
    <n v="0"/>
    <x v="0"/>
    <x v="0"/>
    <n v="5628.201"/>
    <n v="5.6282009999999998"/>
    <m/>
    <n v="0.96666666666666667"/>
    <n v="0.91683333333333339"/>
    <n v="7.6479999999999997"/>
    <n v="0"/>
    <n v="52"/>
    <s v="BASE DE DATOS"/>
    <m/>
  </r>
  <r>
    <s v="20"/>
    <x v="6"/>
    <s v="GENRNT"/>
    <s v="33372916"/>
    <s v="33372916"/>
    <x v="0"/>
    <s v="G-3"/>
    <s v="S"/>
    <n v="11.6"/>
    <n v="11.337999999999999"/>
    <n v="1008.978"/>
    <n v="3198.1289999999999"/>
    <n v="4207.107"/>
    <n v="78"/>
    <n v="474"/>
    <n v="0"/>
    <n v="462.59"/>
    <m/>
    <x v="0"/>
    <s v="GENRNT33372916G-3EL"/>
    <s v="Genrent del Peru S.A.C."/>
    <x v="3"/>
    <x v="3"/>
    <s v="C.T. Iquitos Nueva"/>
    <x v="14"/>
    <x v="0"/>
    <x v="0"/>
    <x v="39"/>
    <x v="0"/>
    <s v="Instalado"/>
    <s v="Operativo"/>
    <s v="Generadora"/>
    <x v="0"/>
    <x v="0"/>
    <x v="0"/>
    <x v="0"/>
    <s v="Privado"/>
    <s v="LORETO"/>
    <s v="LORETO"/>
    <s v="MAYNAS"/>
    <s v="PUNCHANA"/>
    <n v="0"/>
    <x v="2"/>
    <n v="0"/>
    <x v="0"/>
    <n v="0"/>
    <x v="0"/>
    <x v="0"/>
    <n v="4207.107"/>
    <n v="4.2071069999999997"/>
    <m/>
    <n v="0.96666666666666667"/>
    <n v="0.9448333333333333"/>
    <n v="7.6479999999999997"/>
    <n v="0"/>
    <n v="52"/>
    <s v="BASE DE DATOS"/>
    <m/>
  </r>
  <r>
    <s v="20"/>
    <x v="6"/>
    <s v="GENRNT"/>
    <s v="33372916"/>
    <s v="33372916"/>
    <x v="0"/>
    <s v="G-4"/>
    <s v="S"/>
    <n v="11.6"/>
    <n v="11.143000000000001"/>
    <n v="367.23"/>
    <n v="749.29499999999996"/>
    <n v="1116.5250000000001"/>
    <n v="367"/>
    <n v="134"/>
    <n v="0"/>
    <n v="419.32"/>
    <m/>
    <x v="0"/>
    <s v="GENRNT33372916G-4EL"/>
    <s v="Genrent del Peru S.A.C."/>
    <x v="3"/>
    <x v="3"/>
    <s v="C.T. Iquitos Nueva"/>
    <x v="14"/>
    <x v="0"/>
    <x v="0"/>
    <x v="40"/>
    <x v="0"/>
    <s v="Instalado"/>
    <s v="Operativo"/>
    <s v="Generadora"/>
    <x v="0"/>
    <x v="0"/>
    <x v="0"/>
    <x v="0"/>
    <s v="Privado"/>
    <s v="LORETO"/>
    <s v="LORETO"/>
    <s v="MAYNAS"/>
    <s v="PUNCHANA"/>
    <n v="0"/>
    <x v="2"/>
    <n v="0"/>
    <x v="0"/>
    <n v="0"/>
    <x v="0"/>
    <x v="0"/>
    <n v="1116.5250000000001"/>
    <n v="1.116525"/>
    <m/>
    <n v="0.96666666666666667"/>
    <n v="0.92858333333333343"/>
    <n v="7.6479999999999997"/>
    <n v="0"/>
    <n v="52"/>
    <s v="BASE DE DATOS"/>
    <m/>
  </r>
  <r>
    <s v="20"/>
    <x v="6"/>
    <s v="GENRNT"/>
    <s v="33372916"/>
    <s v="33372916"/>
    <x v="0"/>
    <s v="G-5"/>
    <s v="S"/>
    <n v="11.6"/>
    <n v="11.194000000000001"/>
    <n v="980.34500000000003"/>
    <n v="2746.5070000000001"/>
    <n v="3726.8519999999999"/>
    <n v="194"/>
    <n v="442"/>
    <n v="0"/>
    <n v="507.21"/>
    <m/>
    <x v="0"/>
    <s v="GENRNT33372916G-5EL"/>
    <s v="Genrent del Peru S.A.C."/>
    <x v="3"/>
    <x v="3"/>
    <s v="C.T. Iquitos Nueva"/>
    <x v="14"/>
    <x v="0"/>
    <x v="0"/>
    <x v="41"/>
    <x v="0"/>
    <s v="Instalado"/>
    <s v="Operativo"/>
    <s v="Generadora"/>
    <x v="0"/>
    <x v="0"/>
    <x v="0"/>
    <x v="0"/>
    <s v="Privado"/>
    <s v="LORETO"/>
    <s v="LORETO"/>
    <s v="MAYNAS"/>
    <s v="PUNCHANA"/>
    <n v="0"/>
    <x v="2"/>
    <n v="0"/>
    <x v="0"/>
    <n v="0"/>
    <x v="0"/>
    <x v="0"/>
    <n v="3726.8519999999999"/>
    <n v="3.7268520000000001"/>
    <m/>
    <n v="0.96666666666666667"/>
    <n v="0.9328333333333334"/>
    <n v="7.6479999999999997"/>
    <n v="0"/>
    <n v="52"/>
    <s v="BASE DE DATOS"/>
    <m/>
  </r>
  <r>
    <s v="20"/>
    <x v="6"/>
    <s v="GENRNT"/>
    <s v="33372916"/>
    <s v="33372916"/>
    <x v="0"/>
    <s v="G-6"/>
    <s v="S"/>
    <n v="11.6"/>
    <n v="11.186"/>
    <n v="975.31"/>
    <n v="3175.6480000000001"/>
    <n v="4150.9579999999996"/>
    <n v="120"/>
    <n v="470"/>
    <n v="0.05"/>
    <n v="984.81"/>
    <m/>
    <x v="0"/>
    <s v="GENRNT33372916G-6EL"/>
    <s v="Genrent del Peru S.A.C."/>
    <x v="3"/>
    <x v="3"/>
    <s v="C.T. Iquitos Nueva"/>
    <x v="14"/>
    <x v="0"/>
    <x v="0"/>
    <x v="42"/>
    <x v="0"/>
    <s v="Instalado"/>
    <s v="Operativo"/>
    <s v="Generadora"/>
    <x v="0"/>
    <x v="0"/>
    <x v="0"/>
    <x v="0"/>
    <s v="Privado"/>
    <s v="LORETO"/>
    <s v="LORETO"/>
    <s v="MAYNAS"/>
    <s v="PUNCHANA"/>
    <n v="0"/>
    <x v="2"/>
    <n v="0"/>
    <x v="0"/>
    <n v="0"/>
    <x v="0"/>
    <x v="0"/>
    <n v="4150.9579999999996"/>
    <n v="4.1509579999999993"/>
    <m/>
    <n v="0.96666666666666667"/>
    <n v="0.9321666666666667"/>
    <n v="7.6479999999999997"/>
    <n v="9.0949470177292824E-13"/>
    <n v="52"/>
    <s v="BASE DE DATOS"/>
    <m/>
  </r>
  <r>
    <s v="20"/>
    <x v="6"/>
    <s v="GENRNT"/>
    <s v="33372916"/>
    <s v="33372916"/>
    <x v="0"/>
    <s v="G-7"/>
    <s v="S"/>
    <n v="11.6"/>
    <n v="11.159000000000001"/>
    <n v="987.38499999999999"/>
    <n v="2865.268"/>
    <n v="3852.6529999999998"/>
    <n v="174"/>
    <n v="432"/>
    <n v="0"/>
    <n v="1304.03"/>
    <m/>
    <x v="0"/>
    <s v="GENRNT33372916G-7EL"/>
    <s v="Genrent del Peru S.A.C."/>
    <x v="3"/>
    <x v="3"/>
    <s v="C.T. Iquitos Nueva"/>
    <x v="14"/>
    <x v="0"/>
    <x v="0"/>
    <x v="43"/>
    <x v="0"/>
    <s v="Instalado"/>
    <s v="Operativo"/>
    <s v="Generadora"/>
    <x v="0"/>
    <x v="0"/>
    <x v="0"/>
    <x v="0"/>
    <s v="Privado"/>
    <s v="LORETO"/>
    <s v="LORETO"/>
    <s v="MAYNAS"/>
    <s v="PUNCHANA"/>
    <n v="0"/>
    <x v="2"/>
    <n v="0"/>
    <x v="0"/>
    <n v="0"/>
    <x v="0"/>
    <x v="0"/>
    <n v="3852.6529999999998"/>
    <n v="3.8526529999999997"/>
    <m/>
    <n v="0.96666666666666667"/>
    <n v="0.92991666666666672"/>
    <n v="7.6479999999999997"/>
    <n v="4.5474735088646412E-13"/>
    <n v="52"/>
    <s v="BASE DE DATOS"/>
    <m/>
  </r>
  <r>
    <s v="20"/>
    <x v="0"/>
    <s v="AGSJAC"/>
    <s v="13375116"/>
    <s v="13375116"/>
    <x v="2"/>
    <s v="TV1"/>
    <s v="S"/>
    <n v="21.71"/>
    <n v="6.8250000000000002"/>
    <n v="986.226"/>
    <n v="4335.4480000000003"/>
    <n v="5321.674"/>
    <n v="67.75"/>
    <n v="656.25"/>
    <n v="0"/>
    <n v="0"/>
    <m/>
    <x v="0"/>
    <s v="AGSJAC13375116TV1TV"/>
    <s v="Agroindustrias San Jacinto S.A.A."/>
    <x v="13"/>
    <x v="13"/>
    <s v="C.T. San Jacinto"/>
    <x v="77"/>
    <x v="2"/>
    <x v="2"/>
    <x v="141"/>
    <x v="0"/>
    <s v="Instalado"/>
    <s v="Operativo"/>
    <s v="Generadora"/>
    <x v="0"/>
    <x v="1"/>
    <x v="1"/>
    <x v="0"/>
    <s v="Privado"/>
    <s v="ANCASH"/>
    <s v="ANCASH"/>
    <s v="SANTA"/>
    <s v="NEPEÑA"/>
    <n v="0"/>
    <x v="3"/>
    <n v="0"/>
    <x v="1"/>
    <s v="-"/>
    <x v="0"/>
    <x v="0"/>
    <n v="5321.674"/>
    <n v="5.3216739999999998"/>
    <m/>
    <n v="1.8091666666666668"/>
    <n v="0.56874999999999998"/>
    <n v="7.6479999999999997"/>
    <n v="0"/>
    <n v="3"/>
    <s v="BASE DE DATOS"/>
    <m/>
  </r>
  <r>
    <s v="20"/>
    <x v="1"/>
    <s v="AGSJAC"/>
    <s v="13375116"/>
    <s v="13375116"/>
    <x v="2"/>
    <s v="TV1"/>
    <s v="S"/>
    <n v="21.71"/>
    <n v="6.8250000000000002"/>
    <n v="927.14300000000003"/>
    <n v="4034.0120000000002"/>
    <n v="4961.1549999999997"/>
    <n v="50.75"/>
    <n v="673.25"/>
    <n v="0"/>
    <n v="0"/>
    <m/>
    <x v="0"/>
    <s v="AGSJAC13375116TV1TV"/>
    <s v="Agroindustrias San Jacinto S.A.A."/>
    <x v="13"/>
    <x v="13"/>
    <s v="C.T. San Jacinto"/>
    <x v="77"/>
    <x v="2"/>
    <x v="2"/>
    <x v="141"/>
    <x v="0"/>
    <s v="Instalado"/>
    <s v="Operativo"/>
    <s v="Generadora"/>
    <x v="0"/>
    <x v="1"/>
    <x v="1"/>
    <x v="0"/>
    <s v="Privado"/>
    <s v="ANCASH"/>
    <s v="ANCASH"/>
    <s v="SANTA"/>
    <s v="NEPEÑA"/>
    <n v="0"/>
    <x v="3"/>
    <n v="0"/>
    <x v="1"/>
    <s v="-"/>
    <x v="0"/>
    <x v="0"/>
    <n v="4961.1549999999997"/>
    <n v="4.9611549999999998"/>
    <m/>
    <n v="1.8091666666666668"/>
    <n v="0.56874999999999998"/>
    <n v="7.6479999999999997"/>
    <n v="9.0949470177292824E-13"/>
    <n v="3"/>
    <s v="BASE DE DATOS"/>
    <m/>
  </r>
  <r>
    <s v="20"/>
    <x v="2"/>
    <s v="AGSJAC"/>
    <s v="13375116"/>
    <s v="13375116"/>
    <x v="2"/>
    <s v="TV1"/>
    <s v="S"/>
    <n v="21.71"/>
    <n v="6.8250000000000002"/>
    <n v="1046.2670000000001"/>
    <n v="4749.13"/>
    <n v="5795.3969999999999"/>
    <n v="10.25"/>
    <n v="713.75"/>
    <n v="0"/>
    <n v="0"/>
    <m/>
    <x v="0"/>
    <s v="AGSJAC13375116TV1TV"/>
    <s v="Agroindustrias San Jacinto S.A.A."/>
    <x v="13"/>
    <x v="13"/>
    <s v="C.T. San Jacinto"/>
    <x v="77"/>
    <x v="2"/>
    <x v="2"/>
    <x v="141"/>
    <x v="0"/>
    <s v="Instalado"/>
    <s v="Operativo"/>
    <s v="Generadora"/>
    <x v="0"/>
    <x v="1"/>
    <x v="1"/>
    <x v="0"/>
    <s v="Privado"/>
    <s v="ANCASH"/>
    <s v="ANCASH"/>
    <s v="SANTA"/>
    <s v="NEPEÑA"/>
    <n v="0"/>
    <x v="3"/>
    <n v="0"/>
    <x v="1"/>
    <s v="-"/>
    <x v="0"/>
    <x v="0"/>
    <n v="5795.3969999999999"/>
    <n v="5.7953970000000004"/>
    <m/>
    <n v="1.8091666666666668"/>
    <n v="0.56874999999999998"/>
    <n v="7.6479999999999997"/>
    <n v="0"/>
    <n v="3"/>
    <s v="BASE DE DATOS"/>
    <m/>
  </r>
  <r>
    <s v="20"/>
    <x v="3"/>
    <s v="AGSJAC"/>
    <s v="13375116"/>
    <s v="13375116"/>
    <x v="2"/>
    <s v="TV1"/>
    <s v="S"/>
    <n v="21.71"/>
    <n v="6.8250000000000002"/>
    <n v="886.97400000000005"/>
    <n v="3925.55"/>
    <n v="4812.5240000000003"/>
    <n v="116.5"/>
    <n v="607.5"/>
    <n v="0"/>
    <n v="0"/>
    <m/>
    <x v="0"/>
    <s v="AGSJAC13375116TV1TV"/>
    <s v="Agroindustrias San Jacinto S.A.A."/>
    <x v="13"/>
    <x v="13"/>
    <s v="C.T. San Jacinto"/>
    <x v="77"/>
    <x v="2"/>
    <x v="2"/>
    <x v="141"/>
    <x v="0"/>
    <s v="Instalado"/>
    <s v="Operativo"/>
    <s v="Generadora"/>
    <x v="0"/>
    <x v="1"/>
    <x v="1"/>
    <x v="0"/>
    <s v="Privado"/>
    <s v="ANCASH"/>
    <s v="ANCASH"/>
    <s v="SANTA"/>
    <s v="NEPEÑA"/>
    <n v="0"/>
    <x v="3"/>
    <n v="0"/>
    <x v="1"/>
    <s v="-"/>
    <x v="0"/>
    <x v="0"/>
    <n v="4812.5240000000003"/>
    <n v="4.8125240000000007"/>
    <m/>
    <n v="1.8091666666666668"/>
    <n v="0.56874999999999998"/>
    <n v="7.6479999999999997"/>
    <n v="0"/>
    <n v="3"/>
    <s v="BASE DE DATOS"/>
    <m/>
  </r>
  <r>
    <s v="20"/>
    <x v="4"/>
    <s v="AGSJAC"/>
    <s v="13375116"/>
    <s v="13375116"/>
    <x v="2"/>
    <s v="TV1"/>
    <s v="S"/>
    <n v="21.71"/>
    <n v="6.8250000000000002"/>
    <n v="854.45799999999997"/>
    <n v="4346.6409999999996"/>
    <n v="5201.0990000000002"/>
    <n v="42"/>
    <n v="682"/>
    <n v="0"/>
    <n v="0"/>
    <m/>
    <x v="0"/>
    <s v="AGSJAC13375116TV1TV"/>
    <s v="Agroindustrias San Jacinto S.A.A."/>
    <x v="13"/>
    <x v="13"/>
    <s v="C.T. San Jacinto"/>
    <x v="77"/>
    <x v="2"/>
    <x v="2"/>
    <x v="141"/>
    <x v="0"/>
    <s v="Instalado"/>
    <s v="Operativo"/>
    <s v="Generadora"/>
    <x v="0"/>
    <x v="1"/>
    <x v="1"/>
    <x v="0"/>
    <s v="Privado"/>
    <s v="ANCASH"/>
    <s v="ANCASH"/>
    <s v="SANTA"/>
    <s v="NEPEÑA"/>
    <n v="0"/>
    <x v="3"/>
    <n v="0"/>
    <x v="1"/>
    <s v="-"/>
    <x v="0"/>
    <x v="0"/>
    <n v="5201.0990000000002"/>
    <n v="5.2010990000000001"/>
    <m/>
    <n v="1.8091666666666668"/>
    <n v="0.56874999999999998"/>
    <n v="7.6479999999999997"/>
    <n v="-9.0949470177292824E-13"/>
    <n v="3"/>
    <s v="BASE DE DATOS"/>
    <m/>
  </r>
  <r>
    <s v="20"/>
    <x v="5"/>
    <s v="AGSJAC"/>
    <s v="13375116"/>
    <s v="13375116"/>
    <x v="2"/>
    <s v="TV1"/>
    <s v="S"/>
    <n v="21.71"/>
    <n v="6.8250000000000002"/>
    <n v="843.90300000000002"/>
    <n v="3905.0010000000002"/>
    <n v="4748.9040000000005"/>
    <n v="55.75"/>
    <n v="668.25"/>
    <n v="0"/>
    <n v="0"/>
    <m/>
    <x v="0"/>
    <s v="AGSJAC13375116TV1TV"/>
    <s v="Agroindustrias San Jacinto S.A.A."/>
    <x v="13"/>
    <x v="13"/>
    <s v="C.T. San Jacinto"/>
    <x v="77"/>
    <x v="2"/>
    <x v="2"/>
    <x v="141"/>
    <x v="0"/>
    <s v="Instalado"/>
    <s v="Operativo"/>
    <s v="Generadora"/>
    <x v="0"/>
    <x v="1"/>
    <x v="1"/>
    <x v="0"/>
    <s v="Privado"/>
    <s v="ANCASH"/>
    <s v="ANCASH"/>
    <s v="SANTA"/>
    <s v="NEPEÑA"/>
    <n v="0"/>
    <x v="3"/>
    <n v="0"/>
    <x v="1"/>
    <s v="-"/>
    <x v="0"/>
    <x v="0"/>
    <n v="4748.9040000000005"/>
    <n v="4.7489040000000005"/>
    <m/>
    <n v="1.8091666666666668"/>
    <n v="0.56874999999999998"/>
    <n v="7.6479999999999997"/>
    <n v="0"/>
    <n v="3"/>
    <s v="BASE DE DATOS"/>
    <m/>
  </r>
  <r>
    <s v="20"/>
    <x v="6"/>
    <s v="AGSJAC"/>
    <s v="13375116"/>
    <s v="13375116"/>
    <x v="2"/>
    <s v="TV1"/>
    <s v="S"/>
    <n v="21.71"/>
    <n v="6.8250000000000002"/>
    <n v="273.53100000000001"/>
    <n v="1326.133"/>
    <n v="1599.664"/>
    <n v="492.5"/>
    <n v="231.5"/>
    <n v="0"/>
    <n v="0"/>
    <m/>
    <x v="0"/>
    <s v="AGSJAC13375116TV1TV"/>
    <s v="Agroindustrias San Jacinto S.A.A."/>
    <x v="13"/>
    <x v="13"/>
    <s v="C.T. San Jacinto"/>
    <x v="77"/>
    <x v="2"/>
    <x v="2"/>
    <x v="141"/>
    <x v="0"/>
    <s v="Instalado"/>
    <s v="Operativo"/>
    <s v="Generadora"/>
    <x v="0"/>
    <x v="1"/>
    <x v="1"/>
    <x v="0"/>
    <s v="Privado"/>
    <s v="ANCASH"/>
    <s v="ANCASH"/>
    <s v="SANTA"/>
    <s v="NEPEÑA"/>
    <n v="0"/>
    <x v="3"/>
    <n v="0"/>
    <x v="1"/>
    <s v="-"/>
    <x v="0"/>
    <x v="0"/>
    <n v="1599.664"/>
    <n v="1.599664"/>
    <m/>
    <n v="1.8091666666666668"/>
    <n v="0.56874999999999998"/>
    <n v="7.6479999999999997"/>
    <n v="0"/>
    <n v="3"/>
    <s v="BASE DE DATOS"/>
    <m/>
  </r>
  <r>
    <s v="20"/>
    <x v="0"/>
    <s v="BIOCHI"/>
    <s v="33175009"/>
    <s v="33175009"/>
    <x v="2"/>
    <s v="TM5000"/>
    <s v="S"/>
    <n v="10"/>
    <n v="10"/>
    <n v="1006.5309999999999"/>
    <n v="4644.5630000000001"/>
    <n v="5651.0940000000001"/>
    <n v="59.25"/>
    <n v="660.75"/>
    <n v="0"/>
    <n v="0"/>
    <m/>
    <x v="0"/>
    <s v="BIOCHI33175009TM5000TV"/>
    <s v="Bionerg¡a del Chira S.A."/>
    <x v="14"/>
    <x v="14"/>
    <s v="C.T. Caña Brava"/>
    <x v="78"/>
    <x v="2"/>
    <x v="2"/>
    <x v="166"/>
    <x v="0"/>
    <s v="Instalado"/>
    <s v="Operativo"/>
    <s v="Generadora"/>
    <x v="0"/>
    <x v="1"/>
    <x v="1"/>
    <x v="0"/>
    <s v="Privado"/>
    <s v="PIURA"/>
    <s v="PIURA"/>
    <s v="SULLANA"/>
    <s v="IGNACIO ESCUDERO"/>
    <n v="0"/>
    <x v="3"/>
    <n v="0"/>
    <x v="1"/>
    <s v="-"/>
    <x v="0"/>
    <x v="0"/>
    <n v="5651.0940000000001"/>
    <n v="5.6510939999999996"/>
    <m/>
    <n v="0.83333333333333337"/>
    <n v="0.83333333333333337"/>
    <n v="7.6479999999999997"/>
    <n v="0"/>
    <n v="7"/>
    <s v="BASE DE DATOS"/>
    <m/>
  </r>
  <r>
    <s v="20"/>
    <x v="0"/>
    <s v="BIOCHI"/>
    <s v="33175009"/>
    <s v="33175009"/>
    <x v="2"/>
    <s v="TMC5000"/>
    <s v="S"/>
    <n v="4"/>
    <n v="4"/>
    <n v="81.680000000000007"/>
    <n v="379.11700000000002"/>
    <n v="460.79700000000003"/>
    <n v="553.75"/>
    <n v="166.25"/>
    <n v="0"/>
    <n v="0"/>
    <m/>
    <x v="0"/>
    <s v="BIOCHI33175009TMC5000TV"/>
    <s v="Bionerg¡a del Chira S.A."/>
    <x v="14"/>
    <x v="14"/>
    <s v="C.T. Caña Brava"/>
    <x v="78"/>
    <x v="2"/>
    <x v="2"/>
    <x v="167"/>
    <x v="0"/>
    <s v="Instalado"/>
    <s v="Operativo"/>
    <s v="Generadora"/>
    <x v="0"/>
    <x v="1"/>
    <x v="1"/>
    <x v="0"/>
    <s v="Privado"/>
    <s v="PIURA"/>
    <s v="PIURA"/>
    <s v="SULLANA"/>
    <s v="IGNACIO ESCUDERO"/>
    <n v="0"/>
    <x v="3"/>
    <n v="0"/>
    <x v="1"/>
    <s v="-"/>
    <x v="0"/>
    <x v="0"/>
    <n v="460.79700000000003"/>
    <n v="0.46079700000000001"/>
    <m/>
    <n v="0.33333333333333331"/>
    <n v="0.33333333333333331"/>
    <n v="7.6479999999999997"/>
    <n v="0"/>
    <n v="7"/>
    <s v="BASE DE DATOS"/>
    <m/>
  </r>
  <r>
    <s v="20"/>
    <x v="0"/>
    <s v="BIOCHI"/>
    <s v="53203511"/>
    <s v="53203511"/>
    <x v="0"/>
    <s v="CAT C32 GRUPO 1"/>
    <s v="S"/>
    <n v="0.91"/>
    <n v="0.91"/>
    <n v="0"/>
    <n v="43.207000000000001"/>
    <n v="43.207000000000001"/>
    <n v="657.1"/>
    <n v="62.9"/>
    <n v="0"/>
    <n v="0"/>
    <m/>
    <x v="0"/>
    <s v="BIOCHI53203511CAT C32 GRUPO 1EL"/>
    <s v="Bionerg¡a del Chira S.A."/>
    <x v="14"/>
    <x v="14"/>
    <s v="C.T. Caña Brava Emergencia"/>
    <x v="79"/>
    <x v="0"/>
    <x v="0"/>
    <x v="168"/>
    <x v="0"/>
    <s v="Instalado"/>
    <s v="Operativo"/>
    <s v="Generadora"/>
    <x v="0"/>
    <x v="1"/>
    <x v="0"/>
    <x v="0"/>
    <s v="Privado"/>
    <s v="PIURA"/>
    <s v="PIURA"/>
    <s v="SULLANA"/>
    <s v="IGNACIO ESCUDERO"/>
    <n v="0"/>
    <x v="0"/>
    <n v="0"/>
    <x v="0"/>
    <n v="0"/>
    <x v="0"/>
    <x v="0"/>
    <n v="43.207000000000001"/>
    <n v="4.3207000000000002E-2"/>
    <m/>
    <n v="0.10111111111111111"/>
    <n v="0.10111111111111111"/>
    <n v="7.6479999999999997"/>
    <n v="0"/>
    <n v="7"/>
    <s v="BASE DE DATOS"/>
    <m/>
  </r>
  <r>
    <s v="20"/>
    <x v="0"/>
    <s v="BIOCHI"/>
    <s v="53203511"/>
    <s v="53203511"/>
    <x v="0"/>
    <s v="CAT C32 GRUPO 2"/>
    <s v="S"/>
    <n v="0.91"/>
    <n v="0.91"/>
    <n v="0"/>
    <n v="43.207000000000001"/>
    <n v="43.207000000000001"/>
    <n v="657.1"/>
    <n v="62.9"/>
    <n v="0"/>
    <n v="0"/>
    <m/>
    <x v="0"/>
    <s v="BIOCHI53203511CAT C32 GRUPO 2EL"/>
    <s v="Bionerg¡a del Chira S.A."/>
    <x v="14"/>
    <x v="14"/>
    <s v="C.T. Caña Brava Emergencia"/>
    <x v="79"/>
    <x v="0"/>
    <x v="0"/>
    <x v="169"/>
    <x v="0"/>
    <s v="Instalado"/>
    <s v="Operativo"/>
    <s v="Generadora"/>
    <x v="0"/>
    <x v="1"/>
    <x v="0"/>
    <x v="0"/>
    <s v="Privado"/>
    <s v="PIURA"/>
    <s v="PIURA"/>
    <s v="SULLANA"/>
    <s v="IGNACIO ESCUDERO"/>
    <n v="0"/>
    <x v="0"/>
    <n v="0"/>
    <x v="0"/>
    <n v="0"/>
    <x v="0"/>
    <x v="0"/>
    <n v="43.207000000000001"/>
    <n v="4.3207000000000002E-2"/>
    <m/>
    <n v="0.10111111111111111"/>
    <n v="0.10111111111111111"/>
    <n v="7.6479999999999997"/>
    <n v="0"/>
    <n v="7"/>
    <s v="BASE DE DATOS"/>
    <m/>
  </r>
  <r>
    <s v="20"/>
    <x v="1"/>
    <s v="BIOCHI"/>
    <s v="33175009"/>
    <s v="33175009"/>
    <x v="2"/>
    <s v="TM5000"/>
    <s v="S"/>
    <n v="10"/>
    <n v="10"/>
    <n v="988.78099999999995"/>
    <n v="4598.25"/>
    <n v="5587.0309999999999"/>
    <n v="43.5"/>
    <n v="676.5"/>
    <n v="0"/>
    <n v="0"/>
    <m/>
    <x v="0"/>
    <s v="BIOCHI33175009TM5000TV"/>
    <s v="Bionerg¡a del Chira S.A."/>
    <x v="14"/>
    <x v="14"/>
    <s v="C.T. Caña Brava"/>
    <x v="78"/>
    <x v="2"/>
    <x v="2"/>
    <x v="166"/>
    <x v="0"/>
    <s v="Instalado"/>
    <s v="Operativo"/>
    <s v="Generadora"/>
    <x v="0"/>
    <x v="1"/>
    <x v="1"/>
    <x v="0"/>
    <s v="Privado"/>
    <s v="PIURA"/>
    <s v="PIURA"/>
    <s v="SULLANA"/>
    <s v="IGNACIO ESCUDERO"/>
    <n v="0"/>
    <x v="3"/>
    <n v="0"/>
    <x v="1"/>
    <s v="-"/>
    <x v="0"/>
    <x v="0"/>
    <n v="5587.0309999999999"/>
    <n v="5.5870309999999996"/>
    <m/>
    <n v="0.83333333333333337"/>
    <n v="0.83333333333333337"/>
    <n v="7.6479999999999997"/>
    <n v="0"/>
    <n v="7"/>
    <s v="BASE DE DATOS"/>
    <m/>
  </r>
  <r>
    <s v="20"/>
    <x v="1"/>
    <s v="BIOCHI"/>
    <s v="33175009"/>
    <s v="33175009"/>
    <x v="2"/>
    <s v="TMC5000"/>
    <s v="S"/>
    <n v="4"/>
    <n v="4"/>
    <n v="25.484000000000002"/>
    <n v="129.51599999999999"/>
    <n v="155"/>
    <n v="585"/>
    <n v="135"/>
    <n v="0"/>
    <n v="0"/>
    <m/>
    <x v="0"/>
    <s v="BIOCHI33175009TMC5000TV"/>
    <s v="Bionerg¡a del Chira S.A."/>
    <x v="14"/>
    <x v="14"/>
    <s v="C.T. Caña Brava"/>
    <x v="78"/>
    <x v="2"/>
    <x v="2"/>
    <x v="167"/>
    <x v="0"/>
    <s v="Instalado"/>
    <s v="Operativo"/>
    <s v="Generadora"/>
    <x v="0"/>
    <x v="1"/>
    <x v="1"/>
    <x v="0"/>
    <s v="Privado"/>
    <s v="PIURA"/>
    <s v="PIURA"/>
    <s v="SULLANA"/>
    <s v="IGNACIO ESCUDERO"/>
    <n v="0"/>
    <x v="3"/>
    <n v="0"/>
    <x v="1"/>
    <s v="-"/>
    <x v="0"/>
    <x v="0"/>
    <n v="155"/>
    <n v="0.155"/>
    <m/>
    <n v="0.33333333333333331"/>
    <n v="0.33333333333333331"/>
    <n v="7.6479999999999997"/>
    <n v="0"/>
    <n v="7"/>
    <s v="BASE DE DATOS"/>
    <m/>
  </r>
  <r>
    <s v="20"/>
    <x v="1"/>
    <s v="BIOCHI"/>
    <s v="53203511"/>
    <s v="53203511"/>
    <x v="0"/>
    <s v="CAT C32 GRUPO 1"/>
    <s v="S"/>
    <n v="0.91"/>
    <n v="0.91"/>
    <n v="0"/>
    <n v="49.094999999999999"/>
    <n v="49.094999999999999"/>
    <n v="644.35"/>
    <n v="75.650000000000006"/>
    <n v="0"/>
    <n v="0"/>
    <m/>
    <x v="0"/>
    <s v="BIOCHI53203511CAT C32 GRUPO 1EL"/>
    <s v="Bionerg¡a del Chira S.A."/>
    <x v="14"/>
    <x v="14"/>
    <s v="C.T. Caña Brava Emergencia"/>
    <x v="79"/>
    <x v="0"/>
    <x v="0"/>
    <x v="168"/>
    <x v="0"/>
    <s v="Instalado"/>
    <s v="Operativo"/>
    <s v="Generadora"/>
    <x v="0"/>
    <x v="1"/>
    <x v="0"/>
    <x v="0"/>
    <s v="Privado"/>
    <s v="PIURA"/>
    <s v="PIURA"/>
    <s v="SULLANA"/>
    <s v="IGNACIO ESCUDERO"/>
    <n v="0"/>
    <x v="0"/>
    <n v="0"/>
    <x v="0"/>
    <n v="0"/>
    <x v="0"/>
    <x v="0"/>
    <n v="49.094999999999999"/>
    <n v="4.9095E-2"/>
    <m/>
    <n v="0.10111111111111111"/>
    <n v="0.10111111111111111"/>
    <n v="7.6479999999999997"/>
    <n v="0"/>
    <n v="7"/>
    <s v="BASE DE DATOS"/>
    <m/>
  </r>
  <r>
    <s v="20"/>
    <x v="1"/>
    <s v="BIOCHI"/>
    <s v="53203511"/>
    <s v="53203511"/>
    <x v="0"/>
    <s v="CAT C32 GRUPO 2"/>
    <s v="S"/>
    <n v="0.91"/>
    <n v="0.91"/>
    <n v="0"/>
    <n v="49.094999999999999"/>
    <n v="49.094999999999999"/>
    <n v="644.35"/>
    <n v="75.650000000000006"/>
    <n v="0"/>
    <n v="0"/>
    <m/>
    <x v="0"/>
    <s v="BIOCHI53203511CAT C32 GRUPO 2EL"/>
    <s v="Bionerg¡a del Chira S.A."/>
    <x v="14"/>
    <x v="14"/>
    <s v="C.T. Caña Brava Emergencia"/>
    <x v="79"/>
    <x v="0"/>
    <x v="0"/>
    <x v="169"/>
    <x v="0"/>
    <s v="Instalado"/>
    <s v="Operativo"/>
    <s v="Generadora"/>
    <x v="0"/>
    <x v="1"/>
    <x v="0"/>
    <x v="0"/>
    <s v="Privado"/>
    <s v="PIURA"/>
    <s v="PIURA"/>
    <s v="SULLANA"/>
    <s v="IGNACIO ESCUDERO"/>
    <n v="0"/>
    <x v="0"/>
    <n v="0"/>
    <x v="0"/>
    <n v="0"/>
    <x v="0"/>
    <x v="0"/>
    <n v="49.094999999999999"/>
    <n v="4.9095E-2"/>
    <m/>
    <n v="0.10111111111111111"/>
    <n v="0.10111111111111111"/>
    <n v="7.6479999999999997"/>
    <n v="0"/>
    <n v="7"/>
    <s v="BASE DE DATOS"/>
    <m/>
  </r>
  <r>
    <s v="20"/>
    <x v="2"/>
    <s v="BIOCHI"/>
    <s v="33175009"/>
    <s v="33175009"/>
    <x v="2"/>
    <s v="TM5000"/>
    <s v="S"/>
    <n v="10"/>
    <n v="10"/>
    <n v="1084.0170000000001"/>
    <n v="4891.0879999999997"/>
    <n v="5975.1049999999996"/>
    <n v="19.25"/>
    <n v="700.75"/>
    <n v="0"/>
    <n v="0"/>
    <m/>
    <x v="0"/>
    <s v="BIOCHI33175009TM5000TV"/>
    <s v="Bionerg¡a del Chira S.A."/>
    <x v="14"/>
    <x v="14"/>
    <s v="C.T. Caña Brava"/>
    <x v="78"/>
    <x v="2"/>
    <x v="2"/>
    <x v="166"/>
    <x v="0"/>
    <s v="Instalado"/>
    <s v="Operativo"/>
    <s v="Generadora"/>
    <x v="0"/>
    <x v="1"/>
    <x v="1"/>
    <x v="0"/>
    <s v="Privado"/>
    <s v="PIURA"/>
    <s v="PIURA"/>
    <s v="SULLANA"/>
    <s v="IGNACIO ESCUDERO"/>
    <n v="0"/>
    <x v="3"/>
    <n v="0"/>
    <x v="1"/>
    <s v="-"/>
    <x v="0"/>
    <x v="0"/>
    <n v="5975.1049999999996"/>
    <n v="5.9751049999999992"/>
    <m/>
    <n v="0.83333333333333337"/>
    <n v="0.83333333333333337"/>
    <n v="7.6479999999999997"/>
    <n v="0"/>
    <n v="7"/>
    <s v="BASE DE DATOS"/>
    <m/>
  </r>
  <r>
    <s v="20"/>
    <x v="2"/>
    <s v="BIOCHI"/>
    <s v="33175009"/>
    <s v="33175009"/>
    <x v="2"/>
    <s v="TMC5000"/>
    <s v="S"/>
    <n v="4"/>
    <n v="4"/>
    <n v="4.45"/>
    <n v="108.21899999999999"/>
    <n v="112.669"/>
    <n v="665.25"/>
    <n v="54.75"/>
    <n v="0"/>
    <n v="0"/>
    <m/>
    <x v="0"/>
    <s v="BIOCHI33175009TMC5000TV"/>
    <s v="Bionerg¡a del Chira S.A."/>
    <x v="14"/>
    <x v="14"/>
    <s v="C.T. Caña Brava"/>
    <x v="78"/>
    <x v="2"/>
    <x v="2"/>
    <x v="167"/>
    <x v="0"/>
    <s v="Instalado"/>
    <s v="Operativo"/>
    <s v="Generadora"/>
    <x v="0"/>
    <x v="1"/>
    <x v="1"/>
    <x v="0"/>
    <s v="Privado"/>
    <s v="PIURA"/>
    <s v="PIURA"/>
    <s v="SULLANA"/>
    <s v="IGNACIO ESCUDERO"/>
    <n v="0"/>
    <x v="3"/>
    <n v="0"/>
    <x v="1"/>
    <s v="-"/>
    <x v="0"/>
    <x v="0"/>
    <n v="112.669"/>
    <n v="0.11266899999999999"/>
    <m/>
    <n v="0.33333333333333331"/>
    <n v="0.33333333333333331"/>
    <n v="7.6479999999999997"/>
    <n v="0"/>
    <n v="7"/>
    <s v="BASE DE DATOS"/>
    <m/>
  </r>
  <r>
    <s v="20"/>
    <x v="2"/>
    <s v="BIOCHI"/>
    <s v="53203511"/>
    <s v="53203511"/>
    <x v="0"/>
    <s v="CAT C32 GRUPO 1"/>
    <s v="S"/>
    <n v="0.91"/>
    <n v="0.91"/>
    <n v="0"/>
    <n v="15.804"/>
    <n v="15.804"/>
    <n v="699.45"/>
    <n v="20.55"/>
    <n v="0"/>
    <n v="0"/>
    <m/>
    <x v="0"/>
    <s v="BIOCHI53203511CAT C32 GRUPO 1EL"/>
    <s v="Bionerg¡a del Chira S.A."/>
    <x v="14"/>
    <x v="14"/>
    <s v="C.T. Caña Brava Emergencia"/>
    <x v="79"/>
    <x v="0"/>
    <x v="0"/>
    <x v="168"/>
    <x v="0"/>
    <s v="Instalado"/>
    <s v="Operativo"/>
    <s v="Generadora"/>
    <x v="0"/>
    <x v="1"/>
    <x v="0"/>
    <x v="0"/>
    <s v="Privado"/>
    <s v="PIURA"/>
    <s v="PIURA"/>
    <s v="SULLANA"/>
    <s v="IGNACIO ESCUDERO"/>
    <n v="0"/>
    <x v="0"/>
    <n v="0"/>
    <x v="0"/>
    <n v="0"/>
    <x v="0"/>
    <x v="0"/>
    <n v="15.804"/>
    <n v="1.5803999999999999E-2"/>
    <m/>
    <n v="0.10111111111111111"/>
    <n v="0.10111111111111111"/>
    <n v="7.6479999999999997"/>
    <n v="0"/>
    <n v="7"/>
    <s v="BASE DE DATOS"/>
    <m/>
  </r>
  <r>
    <s v="20"/>
    <x v="2"/>
    <s v="BIOCHI"/>
    <s v="53203511"/>
    <s v="53203511"/>
    <x v="0"/>
    <s v="CAT C32 GRUPO 2"/>
    <s v="S"/>
    <n v="0.91"/>
    <n v="0.91"/>
    <n v="0"/>
    <n v="15.804"/>
    <n v="15.804"/>
    <n v="699.45"/>
    <n v="20.55"/>
    <n v="0"/>
    <n v="0"/>
    <m/>
    <x v="0"/>
    <s v="BIOCHI53203511CAT C32 GRUPO 2EL"/>
    <s v="Bionerg¡a del Chira S.A."/>
    <x v="14"/>
    <x v="14"/>
    <s v="C.T. Caña Brava Emergencia"/>
    <x v="79"/>
    <x v="0"/>
    <x v="0"/>
    <x v="169"/>
    <x v="0"/>
    <s v="Instalado"/>
    <s v="Operativo"/>
    <s v="Generadora"/>
    <x v="0"/>
    <x v="1"/>
    <x v="0"/>
    <x v="0"/>
    <s v="Privado"/>
    <s v="PIURA"/>
    <s v="PIURA"/>
    <s v="SULLANA"/>
    <s v="IGNACIO ESCUDERO"/>
    <n v="0"/>
    <x v="0"/>
    <n v="0"/>
    <x v="0"/>
    <n v="0"/>
    <x v="0"/>
    <x v="0"/>
    <n v="15.804"/>
    <n v="1.5803999999999999E-2"/>
    <m/>
    <n v="0.10111111111111111"/>
    <n v="0.10111111111111111"/>
    <n v="7.6479999999999997"/>
    <n v="0"/>
    <n v="7"/>
    <s v="BASE DE DATOS"/>
    <m/>
  </r>
  <r>
    <s v="20"/>
    <x v="3"/>
    <s v="BIOCHI"/>
    <s v="33175009"/>
    <s v="33175009"/>
    <x v="2"/>
    <s v="TM5000"/>
    <s v="S"/>
    <n v="10"/>
    <n v="10"/>
    <n v="704.625"/>
    <n v="3313.75"/>
    <n v="4018.375"/>
    <n v="245.25"/>
    <n v="474.75"/>
    <n v="0"/>
    <n v="0"/>
    <m/>
    <x v="0"/>
    <s v="BIOCHI33175009TM5000TV"/>
    <s v="Bionerg¡a del Chira S.A."/>
    <x v="14"/>
    <x v="14"/>
    <s v="C.T. Caña Brava"/>
    <x v="78"/>
    <x v="2"/>
    <x v="2"/>
    <x v="166"/>
    <x v="0"/>
    <s v="Instalado"/>
    <s v="Operativo"/>
    <s v="Generadora"/>
    <x v="0"/>
    <x v="1"/>
    <x v="1"/>
    <x v="0"/>
    <s v="Privado"/>
    <s v="PIURA"/>
    <s v="PIURA"/>
    <s v="SULLANA"/>
    <s v="IGNACIO ESCUDERO"/>
    <n v="0"/>
    <x v="3"/>
    <n v="0"/>
    <x v="1"/>
    <s v="-"/>
    <x v="0"/>
    <x v="0"/>
    <n v="4018.375"/>
    <n v="4.0183749999999998"/>
    <m/>
    <n v="0.83333333333333337"/>
    <n v="0.83333333333333337"/>
    <n v="7.6479999999999997"/>
    <n v="0"/>
    <n v="7"/>
    <s v="BASE DE DATOS"/>
    <m/>
  </r>
  <r>
    <s v="20"/>
    <x v="3"/>
    <s v="BIOCHI"/>
    <s v="33175009"/>
    <s v="33175009"/>
    <x v="2"/>
    <s v="TMC5000"/>
    <s v="S"/>
    <n v="4"/>
    <n v="4"/>
    <n v="10.102"/>
    <n v="105.59399999999999"/>
    <n v="115.696"/>
    <n v="668.25"/>
    <n v="51.75"/>
    <n v="0"/>
    <n v="0"/>
    <m/>
    <x v="0"/>
    <s v="BIOCHI33175009TMC5000TV"/>
    <s v="Bionerg¡a del Chira S.A."/>
    <x v="14"/>
    <x v="14"/>
    <s v="C.T. Caña Brava"/>
    <x v="78"/>
    <x v="2"/>
    <x v="2"/>
    <x v="167"/>
    <x v="0"/>
    <s v="Instalado"/>
    <s v="Operativo"/>
    <s v="Generadora"/>
    <x v="0"/>
    <x v="1"/>
    <x v="1"/>
    <x v="0"/>
    <s v="Privado"/>
    <s v="PIURA"/>
    <s v="PIURA"/>
    <s v="SULLANA"/>
    <s v="IGNACIO ESCUDERO"/>
    <n v="0"/>
    <x v="3"/>
    <n v="0"/>
    <x v="1"/>
    <s v="-"/>
    <x v="0"/>
    <x v="0"/>
    <n v="115.696"/>
    <n v="0.11569599999999999"/>
    <m/>
    <n v="0.33333333333333331"/>
    <n v="0.33333333333333331"/>
    <n v="7.6479999999999997"/>
    <n v="0"/>
    <n v="7"/>
    <s v="BASE DE DATOS"/>
    <m/>
  </r>
  <r>
    <s v="20"/>
    <x v="3"/>
    <s v="BIOCHI"/>
    <s v="53203511"/>
    <s v="53203511"/>
    <x v="0"/>
    <s v="CAT C32 GRUPO 1"/>
    <s v="S"/>
    <n v="0.91"/>
    <n v="0.91"/>
    <n v="0"/>
    <n v="6.202"/>
    <n v="6.202"/>
    <n v="700.8"/>
    <n v="19.2"/>
    <n v="0"/>
    <n v="0"/>
    <m/>
    <x v="0"/>
    <s v="BIOCHI53203511CAT C32 GRUPO 1EL"/>
    <s v="Bionerg¡a del Chira S.A."/>
    <x v="14"/>
    <x v="14"/>
    <s v="C.T. Caña Brava Emergencia"/>
    <x v="79"/>
    <x v="0"/>
    <x v="0"/>
    <x v="168"/>
    <x v="0"/>
    <s v="Instalado"/>
    <s v="Operativo"/>
    <s v="Generadora"/>
    <x v="0"/>
    <x v="1"/>
    <x v="0"/>
    <x v="0"/>
    <s v="Privado"/>
    <s v="PIURA"/>
    <s v="PIURA"/>
    <s v="SULLANA"/>
    <s v="IGNACIO ESCUDERO"/>
    <n v="0"/>
    <x v="0"/>
    <n v="0"/>
    <x v="0"/>
    <n v="0"/>
    <x v="0"/>
    <x v="0"/>
    <n v="6.202"/>
    <n v="6.202E-3"/>
    <m/>
    <n v="0.10111111111111111"/>
    <n v="0.10111111111111111"/>
    <n v="7.6479999999999997"/>
    <n v="0"/>
    <n v="7"/>
    <s v="BASE DE DATOS"/>
    <m/>
  </r>
  <r>
    <s v="20"/>
    <x v="3"/>
    <s v="BIOCHI"/>
    <s v="53203511"/>
    <s v="53203511"/>
    <x v="0"/>
    <s v="CAT C32 GRUPO 2"/>
    <s v="S"/>
    <n v="0.91"/>
    <n v="0.91"/>
    <n v="0"/>
    <n v="0"/>
    <n v="0"/>
    <n v="720"/>
    <n v="0"/>
    <n v="0"/>
    <n v="0"/>
    <m/>
    <x v="0"/>
    <s v="BIOCHI53203511CAT C32 GRUPO 2EL"/>
    <s v="Bionerg¡a del Chira S.A."/>
    <x v="14"/>
    <x v="14"/>
    <s v="C.T. Caña Brava Emergencia"/>
    <x v="79"/>
    <x v="0"/>
    <x v="0"/>
    <x v="169"/>
    <x v="0"/>
    <s v="Instalado"/>
    <s v="Operativo"/>
    <s v="Generadora"/>
    <x v="0"/>
    <x v="1"/>
    <x v="0"/>
    <x v="0"/>
    <s v="Privado"/>
    <s v="PIURA"/>
    <s v="PIURA"/>
    <s v="SULLANA"/>
    <s v="IGNACIO ESCUDERO"/>
    <n v="0"/>
    <x v="0"/>
    <n v="0"/>
    <x v="0"/>
    <n v="0"/>
    <x v="0"/>
    <x v="0"/>
    <n v="0"/>
    <n v="0"/>
    <m/>
    <n v="0.10111111111111111"/>
    <n v="0.10111111111111111"/>
    <n v="7.6479999999999997"/>
    <n v="0"/>
    <n v="7"/>
    <s v="BASE DE DATOS"/>
    <m/>
  </r>
  <r>
    <s v="20"/>
    <x v="4"/>
    <s v="BIOCHI"/>
    <s v="33175009"/>
    <s v="33175009"/>
    <x v="2"/>
    <s v="TM5000"/>
    <s v="S"/>
    <n v="10"/>
    <n v="10"/>
    <n v="901.81299999999999"/>
    <n v="4667.3190000000004"/>
    <n v="5569.1319999999996"/>
    <n v="76.25"/>
    <n v="643.75"/>
    <n v="0"/>
    <n v="0"/>
    <m/>
    <x v="0"/>
    <s v="BIOCHI33175009TM5000TV"/>
    <s v="Bionerg¡a del Chira S.A."/>
    <x v="14"/>
    <x v="14"/>
    <s v="C.T. Caña Brava"/>
    <x v="78"/>
    <x v="2"/>
    <x v="2"/>
    <x v="166"/>
    <x v="0"/>
    <s v="Instalado"/>
    <s v="Operativo"/>
    <s v="Generadora"/>
    <x v="0"/>
    <x v="1"/>
    <x v="1"/>
    <x v="0"/>
    <s v="Privado"/>
    <s v="PIURA"/>
    <s v="PIURA"/>
    <s v="SULLANA"/>
    <s v="IGNACIO ESCUDERO"/>
    <n v="0"/>
    <x v="3"/>
    <n v="0"/>
    <x v="1"/>
    <s v="-"/>
    <x v="0"/>
    <x v="0"/>
    <n v="5569.1319999999996"/>
    <n v="5.5691319999999997"/>
    <m/>
    <n v="0.83333333333333337"/>
    <n v="0.83333333333333337"/>
    <n v="7.6479999999999997"/>
    <n v="9.0949470177292824E-13"/>
    <n v="7"/>
    <s v="BASE DE DATOS"/>
    <m/>
  </r>
  <r>
    <s v="20"/>
    <x v="4"/>
    <s v="BIOCHI"/>
    <s v="33175009"/>
    <s v="33175009"/>
    <x v="2"/>
    <s v="TMC5000"/>
    <s v="S"/>
    <n v="4"/>
    <n v="4"/>
    <n v="51.203000000000003"/>
    <n v="248.602"/>
    <n v="299.80500000000001"/>
    <n v="630.25"/>
    <n v="89.75"/>
    <n v="0"/>
    <n v="0"/>
    <m/>
    <x v="0"/>
    <s v="BIOCHI33175009TMC5000TV"/>
    <s v="Bionerg¡a del Chira S.A."/>
    <x v="14"/>
    <x v="14"/>
    <s v="C.T. Caña Brava"/>
    <x v="78"/>
    <x v="2"/>
    <x v="2"/>
    <x v="167"/>
    <x v="0"/>
    <s v="Instalado"/>
    <s v="Operativo"/>
    <s v="Generadora"/>
    <x v="0"/>
    <x v="1"/>
    <x v="1"/>
    <x v="0"/>
    <s v="Privado"/>
    <s v="PIURA"/>
    <s v="PIURA"/>
    <s v="SULLANA"/>
    <s v="IGNACIO ESCUDERO"/>
    <n v="0"/>
    <x v="3"/>
    <n v="0"/>
    <x v="1"/>
    <s v="-"/>
    <x v="0"/>
    <x v="0"/>
    <n v="299.80500000000001"/>
    <n v="0.29980499999999999"/>
    <m/>
    <n v="0.33333333333333331"/>
    <n v="0.33333333333333331"/>
    <n v="7.6479999999999997"/>
    <n v="0"/>
    <n v="7"/>
    <s v="BASE DE DATOS"/>
    <m/>
  </r>
  <r>
    <s v="20"/>
    <x v="4"/>
    <s v="BIOCHI"/>
    <s v="53203511"/>
    <s v="53203511"/>
    <x v="0"/>
    <s v="CAT C32 GRUPO 1"/>
    <s v="S"/>
    <n v="0.91"/>
    <n v="0.91"/>
    <n v="0"/>
    <n v="10.548999999999999"/>
    <n v="10.548999999999999"/>
    <n v="698.9"/>
    <n v="21.1"/>
    <n v="0"/>
    <n v="0"/>
    <m/>
    <x v="0"/>
    <s v="BIOCHI53203511CAT C32 GRUPO 1EL"/>
    <s v="Bionerg¡a del Chira S.A."/>
    <x v="14"/>
    <x v="14"/>
    <s v="C.T. Caña Brava Emergencia"/>
    <x v="79"/>
    <x v="0"/>
    <x v="0"/>
    <x v="168"/>
    <x v="0"/>
    <s v="Instalado"/>
    <s v="Operativo"/>
    <s v="Generadora"/>
    <x v="0"/>
    <x v="1"/>
    <x v="0"/>
    <x v="0"/>
    <s v="Privado"/>
    <s v="PIURA"/>
    <s v="PIURA"/>
    <s v="SULLANA"/>
    <s v="IGNACIO ESCUDERO"/>
    <n v="0"/>
    <x v="0"/>
    <n v="0"/>
    <x v="0"/>
    <n v="0"/>
    <x v="0"/>
    <x v="0"/>
    <n v="10.548999999999999"/>
    <n v="1.0548999999999999E-2"/>
    <m/>
    <n v="0.10111111111111111"/>
    <n v="0.10111111111111111"/>
    <n v="7.6479999999999997"/>
    <n v="0"/>
    <n v="7"/>
    <s v="BASE DE DATOS"/>
    <m/>
  </r>
  <r>
    <s v="20"/>
    <x v="4"/>
    <s v="BIOCHI"/>
    <s v="53203511"/>
    <s v="53203511"/>
    <x v="0"/>
    <s v="CAT C32 GRUPO 2"/>
    <s v="S"/>
    <n v="0.91"/>
    <n v="0.91"/>
    <n v="0"/>
    <n v="10.548999999999999"/>
    <n v="10.548999999999999"/>
    <n v="698.9"/>
    <n v="21.1"/>
    <n v="0"/>
    <n v="0"/>
    <m/>
    <x v="0"/>
    <s v="BIOCHI53203511CAT C32 GRUPO 2EL"/>
    <s v="Bionerg¡a del Chira S.A."/>
    <x v="14"/>
    <x v="14"/>
    <s v="C.T. Caña Brava Emergencia"/>
    <x v="79"/>
    <x v="0"/>
    <x v="0"/>
    <x v="169"/>
    <x v="0"/>
    <s v="Instalado"/>
    <s v="Operativo"/>
    <s v="Generadora"/>
    <x v="0"/>
    <x v="1"/>
    <x v="0"/>
    <x v="0"/>
    <s v="Privado"/>
    <s v="PIURA"/>
    <s v="PIURA"/>
    <s v="SULLANA"/>
    <s v="IGNACIO ESCUDERO"/>
    <n v="0"/>
    <x v="0"/>
    <n v="0"/>
    <x v="0"/>
    <n v="0"/>
    <x v="0"/>
    <x v="0"/>
    <n v="10.548999999999999"/>
    <n v="1.0548999999999999E-2"/>
    <m/>
    <n v="0.10111111111111111"/>
    <n v="0.10111111111111111"/>
    <n v="7.6479999999999997"/>
    <n v="0"/>
    <n v="7"/>
    <s v="BASE DE DATOS"/>
    <m/>
  </r>
  <r>
    <s v="20"/>
    <x v="5"/>
    <s v="BIOCHI"/>
    <s v="33175009"/>
    <s v="33175009"/>
    <x v="2"/>
    <s v="TM5000"/>
    <s v="S"/>
    <n v="10"/>
    <n v="10"/>
    <n v="1022.875"/>
    <n v="4720.5879999999997"/>
    <n v="5743.4629999999997"/>
    <n v="58.25"/>
    <n v="661.75"/>
    <n v="0"/>
    <n v="0"/>
    <m/>
    <x v="0"/>
    <s v="BIOCHI33175009TM5000TV"/>
    <s v="Bionerg¡a del Chira S.A."/>
    <x v="14"/>
    <x v="14"/>
    <s v="C.T. Caña Brava"/>
    <x v="78"/>
    <x v="2"/>
    <x v="2"/>
    <x v="166"/>
    <x v="0"/>
    <s v="Instalado"/>
    <s v="Operativo"/>
    <s v="Generadora"/>
    <x v="0"/>
    <x v="1"/>
    <x v="1"/>
    <x v="0"/>
    <s v="Privado"/>
    <s v="PIURA"/>
    <s v="PIURA"/>
    <s v="SULLANA"/>
    <s v="IGNACIO ESCUDERO"/>
    <n v="0"/>
    <x v="3"/>
    <n v="0"/>
    <x v="1"/>
    <s v="-"/>
    <x v="0"/>
    <x v="0"/>
    <n v="5743.4629999999997"/>
    <n v="5.7434629999999993"/>
    <m/>
    <n v="0.83333333333333337"/>
    <n v="0.83333333333333337"/>
    <n v="7.6479999999999997"/>
    <n v="0"/>
    <n v="7"/>
    <s v="BASE DE DATOS"/>
    <m/>
  </r>
  <r>
    <s v="20"/>
    <x v="5"/>
    <s v="BIOCHI"/>
    <s v="33175009"/>
    <s v="33175009"/>
    <x v="2"/>
    <s v="TMC5000"/>
    <s v="S"/>
    <n v="4"/>
    <n v="4"/>
    <n v="28.937999999999999"/>
    <n v="125.85899999999999"/>
    <n v="154.797"/>
    <n v="661.75"/>
    <n v="58.25"/>
    <n v="0"/>
    <n v="0"/>
    <m/>
    <x v="0"/>
    <s v="BIOCHI33175009TMC5000TV"/>
    <s v="Bionerg¡a del Chira S.A."/>
    <x v="14"/>
    <x v="14"/>
    <s v="C.T. Caña Brava"/>
    <x v="78"/>
    <x v="2"/>
    <x v="2"/>
    <x v="167"/>
    <x v="0"/>
    <s v="Instalado"/>
    <s v="Operativo"/>
    <s v="Generadora"/>
    <x v="0"/>
    <x v="1"/>
    <x v="1"/>
    <x v="0"/>
    <s v="Privado"/>
    <s v="PIURA"/>
    <s v="PIURA"/>
    <s v="SULLANA"/>
    <s v="IGNACIO ESCUDERO"/>
    <n v="0"/>
    <x v="3"/>
    <n v="0"/>
    <x v="1"/>
    <s v="-"/>
    <x v="0"/>
    <x v="0"/>
    <n v="154.797"/>
    <n v="0.15479699999999999"/>
    <m/>
    <n v="0.33333333333333331"/>
    <n v="0.33333333333333331"/>
    <n v="7.6479999999999997"/>
    <n v="0"/>
    <n v="7"/>
    <s v="BASE DE DATOS"/>
    <m/>
  </r>
  <r>
    <s v="20"/>
    <x v="5"/>
    <s v="BIOCHI"/>
    <s v="53203511"/>
    <s v="53203511"/>
    <x v="0"/>
    <s v="CAT C32 GRUPO 1"/>
    <s v="S"/>
    <n v="0.91"/>
    <n v="0.91"/>
    <n v="0"/>
    <n v="24.684000000000001"/>
    <n v="24.684000000000001"/>
    <n v="682.5"/>
    <n v="37.5"/>
    <n v="0"/>
    <n v="0"/>
    <m/>
    <x v="0"/>
    <s v="BIOCHI53203511CAT C32 GRUPO 1EL"/>
    <s v="Bionerg¡a del Chira S.A."/>
    <x v="14"/>
    <x v="14"/>
    <s v="C.T. Caña Brava Emergencia"/>
    <x v="79"/>
    <x v="0"/>
    <x v="0"/>
    <x v="168"/>
    <x v="0"/>
    <s v="Instalado"/>
    <s v="Operativo"/>
    <s v="Generadora"/>
    <x v="0"/>
    <x v="1"/>
    <x v="0"/>
    <x v="0"/>
    <s v="Privado"/>
    <s v="PIURA"/>
    <s v="PIURA"/>
    <s v="SULLANA"/>
    <s v="IGNACIO ESCUDERO"/>
    <n v="0"/>
    <x v="0"/>
    <n v="0"/>
    <x v="0"/>
    <n v="0"/>
    <x v="0"/>
    <x v="0"/>
    <n v="24.684000000000001"/>
    <n v="2.4684000000000001E-2"/>
    <m/>
    <n v="0.10111111111111111"/>
    <n v="0.10111111111111111"/>
    <n v="7.6479999999999997"/>
    <n v="0"/>
    <n v="7"/>
    <s v="BASE DE DATOS"/>
    <m/>
  </r>
  <r>
    <s v="20"/>
    <x v="5"/>
    <s v="BIOCHI"/>
    <s v="53203511"/>
    <s v="53203511"/>
    <x v="0"/>
    <s v="CAT C32 GRUPO 2"/>
    <s v="S"/>
    <n v="0.91"/>
    <n v="0.91"/>
    <n v="0"/>
    <n v="24.684000000000001"/>
    <n v="24.684000000000001"/>
    <n v="682.5"/>
    <n v="37.5"/>
    <n v="0"/>
    <n v="0"/>
    <m/>
    <x v="0"/>
    <s v="BIOCHI53203511CAT C32 GRUPO 2EL"/>
    <s v="Bionerg¡a del Chira S.A."/>
    <x v="14"/>
    <x v="14"/>
    <s v="C.T. Caña Brava Emergencia"/>
    <x v="79"/>
    <x v="0"/>
    <x v="0"/>
    <x v="169"/>
    <x v="0"/>
    <s v="Instalado"/>
    <s v="Operativo"/>
    <s v="Generadora"/>
    <x v="0"/>
    <x v="1"/>
    <x v="0"/>
    <x v="0"/>
    <s v="Privado"/>
    <s v="PIURA"/>
    <s v="PIURA"/>
    <s v="SULLANA"/>
    <s v="IGNACIO ESCUDERO"/>
    <n v="0"/>
    <x v="0"/>
    <n v="0"/>
    <x v="0"/>
    <n v="0"/>
    <x v="0"/>
    <x v="0"/>
    <n v="24.684000000000001"/>
    <n v="2.4684000000000001E-2"/>
    <m/>
    <n v="0.10111111111111111"/>
    <n v="0.10111111111111111"/>
    <n v="7.6479999999999997"/>
    <n v="0"/>
    <n v="7"/>
    <s v="BASE DE DATOS"/>
    <m/>
  </r>
  <r>
    <s v="20"/>
    <x v="6"/>
    <s v="BIOCHI"/>
    <s v="33175009"/>
    <s v="33175009"/>
    <x v="2"/>
    <s v="TM5000"/>
    <s v="S"/>
    <n v="10"/>
    <n v="10"/>
    <n v="647.34400000000005"/>
    <n v="3055.056"/>
    <n v="3702.4"/>
    <n v="265"/>
    <n v="455"/>
    <n v="0"/>
    <n v="0"/>
    <m/>
    <x v="0"/>
    <s v="BIOCHI33175009TM5000TV"/>
    <s v="Bionerg¡a del Chira S.A."/>
    <x v="14"/>
    <x v="14"/>
    <s v="C.T. Caña Brava"/>
    <x v="78"/>
    <x v="2"/>
    <x v="2"/>
    <x v="166"/>
    <x v="0"/>
    <s v="Instalado"/>
    <s v="Operativo"/>
    <s v="Generadora"/>
    <x v="0"/>
    <x v="1"/>
    <x v="1"/>
    <x v="0"/>
    <s v="Privado"/>
    <s v="PIURA"/>
    <s v="PIURA"/>
    <s v="SULLANA"/>
    <s v="IGNACIO ESCUDERO"/>
    <n v="0"/>
    <x v="3"/>
    <n v="0"/>
    <x v="1"/>
    <s v="-"/>
    <x v="0"/>
    <x v="0"/>
    <n v="3702.4"/>
    <n v="3.7023999999999999"/>
    <m/>
    <n v="0.83333333333333337"/>
    <n v="0.83333333333333337"/>
    <n v="7.6479999999999997"/>
    <n v="0"/>
    <n v="7"/>
    <s v="BASE DE DATOS"/>
    <m/>
  </r>
  <r>
    <s v="20"/>
    <x v="6"/>
    <s v="BIOCHI"/>
    <s v="33175009"/>
    <s v="33175009"/>
    <x v="2"/>
    <s v="TMC5000"/>
    <s v="S"/>
    <n v="4"/>
    <n v="4"/>
    <n v="6.3"/>
    <n v="18.899999999999999"/>
    <n v="25.2"/>
    <n v="713.7"/>
    <n v="6.3"/>
    <n v="0"/>
    <n v="0"/>
    <m/>
    <x v="0"/>
    <s v="BIOCHI33175009TMC5000TV"/>
    <s v="Bionerg¡a del Chira S.A."/>
    <x v="14"/>
    <x v="14"/>
    <s v="C.T. Caña Brava"/>
    <x v="78"/>
    <x v="2"/>
    <x v="2"/>
    <x v="167"/>
    <x v="0"/>
    <s v="Instalado"/>
    <s v="Operativo"/>
    <s v="Generadora"/>
    <x v="0"/>
    <x v="1"/>
    <x v="1"/>
    <x v="0"/>
    <s v="Privado"/>
    <s v="PIURA"/>
    <s v="PIURA"/>
    <s v="SULLANA"/>
    <s v="IGNACIO ESCUDERO"/>
    <n v="0"/>
    <x v="3"/>
    <n v="0"/>
    <x v="1"/>
    <s v="-"/>
    <x v="0"/>
    <x v="0"/>
    <n v="25.2"/>
    <n v="2.52E-2"/>
    <m/>
    <n v="0.33333333333333331"/>
    <n v="0.33333333333333331"/>
    <n v="7.6479999999999997"/>
    <n v="0"/>
    <n v="7"/>
    <s v="BASE DE DATOS"/>
    <m/>
  </r>
  <r>
    <s v="20"/>
    <x v="6"/>
    <s v="BIOCHI"/>
    <s v="53203511"/>
    <s v="53203511"/>
    <x v="0"/>
    <s v="CAT C32 GRUPO 1"/>
    <s v="S"/>
    <n v="0.91"/>
    <n v="0.91"/>
    <n v="0"/>
    <n v="63.305"/>
    <n v="63.305"/>
    <n v="624.5"/>
    <n v="95.5"/>
    <n v="0"/>
    <n v="0"/>
    <m/>
    <x v="0"/>
    <s v="BIOCHI53203511CAT C32 GRUPO 1EL"/>
    <s v="Bionerg¡a del Chira S.A."/>
    <x v="14"/>
    <x v="14"/>
    <s v="C.T. Caña Brava Emergencia"/>
    <x v="79"/>
    <x v="0"/>
    <x v="0"/>
    <x v="168"/>
    <x v="0"/>
    <s v="Instalado"/>
    <s v="Operativo"/>
    <s v="Generadora"/>
    <x v="0"/>
    <x v="1"/>
    <x v="0"/>
    <x v="0"/>
    <s v="Privado"/>
    <s v="PIURA"/>
    <s v="PIURA"/>
    <s v="SULLANA"/>
    <s v="IGNACIO ESCUDERO"/>
    <n v="0"/>
    <x v="0"/>
    <n v="0"/>
    <x v="0"/>
    <n v="0"/>
    <x v="0"/>
    <x v="0"/>
    <n v="63.305"/>
    <n v="6.3305E-2"/>
    <m/>
    <n v="0.10111111111111111"/>
    <n v="0.10111111111111111"/>
    <n v="7.6479999999999997"/>
    <n v="0"/>
    <n v="7"/>
    <s v="BASE DE DATOS"/>
    <m/>
  </r>
  <r>
    <s v="20"/>
    <x v="6"/>
    <s v="BIOCHI"/>
    <s v="53203511"/>
    <s v="53203511"/>
    <x v="0"/>
    <s v="CAT C32 GRUPO 2"/>
    <s v="S"/>
    <n v="0.91"/>
    <n v="0.91"/>
    <n v="0"/>
    <n v="63.305"/>
    <n v="63.305"/>
    <n v="624.5"/>
    <n v="95.5"/>
    <n v="0"/>
    <n v="0"/>
    <m/>
    <x v="0"/>
    <s v="BIOCHI53203511CAT C32 GRUPO 2EL"/>
    <s v="Bionerg¡a del Chira S.A."/>
    <x v="14"/>
    <x v="14"/>
    <s v="C.T. Caña Brava Emergencia"/>
    <x v="79"/>
    <x v="0"/>
    <x v="0"/>
    <x v="169"/>
    <x v="0"/>
    <s v="Instalado"/>
    <s v="Operativo"/>
    <s v="Generadora"/>
    <x v="0"/>
    <x v="1"/>
    <x v="0"/>
    <x v="0"/>
    <s v="Privado"/>
    <s v="PIURA"/>
    <s v="PIURA"/>
    <s v="SULLANA"/>
    <s v="IGNACIO ESCUDERO"/>
    <n v="0"/>
    <x v="0"/>
    <n v="0"/>
    <x v="0"/>
    <n v="0"/>
    <x v="0"/>
    <x v="0"/>
    <n v="63.305"/>
    <n v="6.3305E-2"/>
    <m/>
    <n v="0.10111111111111111"/>
    <n v="0.10111111111111111"/>
    <n v="7.6479999999999997"/>
    <n v="0"/>
    <n v="7"/>
    <s v="BASE DE DATOS"/>
    <m/>
  </r>
  <r>
    <s v="20"/>
    <x v="0"/>
    <s v="EGASA"/>
    <s v="33013693"/>
    <s v="33013693"/>
    <x v="3"/>
    <s v="G-4"/>
    <s v="S"/>
    <n v="20.350000000000001"/>
    <n v="16.696999999999999"/>
    <n v="0"/>
    <n v="0.41599999999999998"/>
    <n v="0.41599999999999998"/>
    <n v="142.22"/>
    <n v="0.08"/>
    <n v="0"/>
    <n v="0"/>
    <m/>
    <x v="0"/>
    <s v="EGASA33013693G-4CC"/>
    <s v="Emp. de Generaci¢n El‚ctrica de Arequipa S. A."/>
    <x v="15"/>
    <x v="15"/>
    <s v="C. T. Chilina"/>
    <x v="80"/>
    <x v="3"/>
    <x v="3"/>
    <x v="40"/>
    <x v="0"/>
    <s v="Instalado"/>
    <s v="Operativo"/>
    <s v="Generadora"/>
    <x v="0"/>
    <x v="1"/>
    <x v="1"/>
    <x v="0"/>
    <s v="Estatal"/>
    <s v="AREQUIPA"/>
    <s v="AREQUIPA"/>
    <s v="AREQUIPA "/>
    <s v="AREQUIPA "/>
    <n v="0"/>
    <x v="1"/>
    <n v="0"/>
    <x v="0"/>
    <n v="0"/>
    <x v="0"/>
    <x v="0"/>
    <n v="0.41599999999999998"/>
    <n v="4.1599999999999997E-4"/>
    <m/>
    <n v="2.5437500000000002"/>
    <n v="2.0871249999999999"/>
    <n v="7.6479999999999997"/>
    <n v="0"/>
    <n v="29"/>
    <s v="BASE DE DATOS"/>
    <m/>
  </r>
  <r>
    <s v="20"/>
    <x v="0"/>
    <s v="EGASA"/>
    <s v="33013693"/>
    <s v="33013693"/>
    <x v="0"/>
    <s v="SULZER 2"/>
    <s v="S"/>
    <n v="5.23"/>
    <n v="5.23"/>
    <n v="10.663"/>
    <n v="3.7429999999999999"/>
    <n v="14.406000000000001"/>
    <n v="0"/>
    <n v="3.38"/>
    <n v="0"/>
    <n v="0"/>
    <m/>
    <x v="0"/>
    <s v="EGASA33013693SULZER 2EL"/>
    <s v="Emp. de Generaci¢n El‚ctrica de Arequipa S. A."/>
    <x v="15"/>
    <x v="15"/>
    <s v="C. T. Chilina"/>
    <x v="80"/>
    <x v="0"/>
    <x v="0"/>
    <x v="170"/>
    <x v="0"/>
    <s v="Instalado"/>
    <s v="Operativo"/>
    <s v="Generadora"/>
    <x v="0"/>
    <x v="1"/>
    <x v="1"/>
    <x v="0"/>
    <s v="Estatal"/>
    <s v="AREQUIPA"/>
    <s v="AREQUIPA"/>
    <s v="AREQUIPA "/>
    <s v="AREQUIPA "/>
    <n v="0"/>
    <x v="0"/>
    <n v="0"/>
    <x v="0"/>
    <n v="0"/>
    <x v="0"/>
    <x v="0"/>
    <n v="14.406000000000001"/>
    <n v="1.4406E-2"/>
    <m/>
    <n v="0.74714285714285722"/>
    <n v="0.74714285714285722"/>
    <n v="7.6479999999999997"/>
    <n v="0"/>
    <n v="29"/>
    <s v="BASE DE DATOS"/>
    <m/>
  </r>
  <r>
    <s v="20"/>
    <x v="0"/>
    <s v="EGASA"/>
    <s v="53010597"/>
    <s v="53010597"/>
    <x v="0"/>
    <s v="Grupo 1"/>
    <s v="S"/>
    <n v="10.57"/>
    <n v="10.57"/>
    <n v="0"/>
    <n v="1.762"/>
    <n v="1.762"/>
    <n v="7.4"/>
    <n v="0.48"/>
    <n v="0"/>
    <n v="0"/>
    <m/>
    <x v="0"/>
    <s v="EGASA53010597Grupo 1EL"/>
    <s v="Emp. de Generaci¢n El‚ctrica de Arequipa S. A."/>
    <x v="15"/>
    <x v="15"/>
    <s v="C. T. Mollendo"/>
    <x v="81"/>
    <x v="0"/>
    <x v="0"/>
    <x v="44"/>
    <x v="0"/>
    <s v="Instalado"/>
    <s v="Operativo"/>
    <s v="Generadora"/>
    <x v="0"/>
    <x v="1"/>
    <x v="1"/>
    <x v="0"/>
    <s v="Estatal"/>
    <s v="AREQUIPA"/>
    <s v="AREQUIPA"/>
    <s v="ISLAY"/>
    <s v="MOLLENDO"/>
    <n v="0"/>
    <x v="0"/>
    <n v="0"/>
    <x v="0"/>
    <n v="0"/>
    <x v="0"/>
    <x v="0"/>
    <n v="1.762"/>
    <n v="1.7620000000000001E-3"/>
    <m/>
    <n v="1.51"/>
    <n v="1.51"/>
    <n v="7.6479999999999997"/>
    <n v="0"/>
    <n v="29"/>
    <s v="BASE DE DATOS"/>
    <m/>
  </r>
  <r>
    <s v="20"/>
    <x v="0"/>
    <s v="EGASA"/>
    <s v="53010597"/>
    <s v="53010597"/>
    <x v="0"/>
    <s v="Grupo 2"/>
    <s v="S"/>
    <n v="10.57"/>
    <n v="10.57"/>
    <n v="0"/>
    <n v="3.5449999999999999"/>
    <n v="3.5449999999999999"/>
    <n v="5.23"/>
    <n v="0.82"/>
    <n v="0"/>
    <n v="0"/>
    <m/>
    <x v="0"/>
    <s v="EGASA53010597Grupo 2EL"/>
    <s v="Emp. de Generaci¢n El‚ctrica de Arequipa S. A."/>
    <x v="15"/>
    <x v="15"/>
    <s v="C. T. Mollendo"/>
    <x v="81"/>
    <x v="0"/>
    <x v="0"/>
    <x v="171"/>
    <x v="0"/>
    <s v="Instalado"/>
    <s v="Operativo"/>
    <s v="Generadora"/>
    <x v="0"/>
    <x v="1"/>
    <x v="1"/>
    <x v="0"/>
    <s v="Estatal"/>
    <s v="AREQUIPA"/>
    <s v="AREQUIPA"/>
    <s v="ISLAY"/>
    <s v="MOLLENDO"/>
    <n v="0"/>
    <x v="0"/>
    <n v="0"/>
    <x v="0"/>
    <n v="0"/>
    <x v="0"/>
    <x v="0"/>
    <n v="3.5449999999999999"/>
    <n v="3.545E-3"/>
    <m/>
    <n v="1.51"/>
    <n v="1.51"/>
    <n v="7.6479999999999997"/>
    <n v="0"/>
    <n v="29"/>
    <s v="BASE DE DATOS"/>
    <m/>
  </r>
  <r>
    <s v="20"/>
    <x v="0"/>
    <s v="EGASA"/>
    <s v="53010597"/>
    <s v="53010597"/>
    <x v="0"/>
    <s v="Grupo 3"/>
    <s v="S"/>
    <n v="10.57"/>
    <n v="10.57"/>
    <n v="0"/>
    <n v="1.022"/>
    <n v="1.022"/>
    <n v="2.4300000000000002"/>
    <n v="0.38"/>
    <n v="0"/>
    <n v="0"/>
    <m/>
    <x v="0"/>
    <s v="EGASA53010597Grupo 3EL"/>
    <s v="Emp. de Generaci¢n El‚ctrica de Arequipa S. A."/>
    <x v="15"/>
    <x v="15"/>
    <s v="C. T. Mollendo"/>
    <x v="81"/>
    <x v="0"/>
    <x v="0"/>
    <x v="172"/>
    <x v="0"/>
    <s v="Instalado"/>
    <s v="Operativo"/>
    <s v="Generadora"/>
    <x v="0"/>
    <x v="1"/>
    <x v="1"/>
    <x v="0"/>
    <s v="Estatal"/>
    <s v="AREQUIPA"/>
    <s v="AREQUIPA"/>
    <s v="ISLAY"/>
    <s v="MOLLENDO"/>
    <n v="0"/>
    <x v="0"/>
    <n v="0"/>
    <x v="0"/>
    <n v="0"/>
    <x v="0"/>
    <x v="0"/>
    <n v="1.022"/>
    <n v="1.0220000000000001E-3"/>
    <m/>
    <n v="1.32125"/>
    <n v="1.32125"/>
    <n v="7.6479999999999997"/>
    <n v="0"/>
    <n v="29"/>
    <s v="BASE DE DATOS"/>
    <m/>
  </r>
  <r>
    <s v="20"/>
    <x v="1"/>
    <s v="EGASA"/>
    <s v="33013693"/>
    <s v="33013693"/>
    <x v="3"/>
    <s v="G-4"/>
    <s v="S"/>
    <n v="20.350000000000001"/>
    <n v="16.696999999999999"/>
    <n v="0"/>
    <n v="8.1639999999999997"/>
    <n v="8.1639999999999997"/>
    <n v="8.67"/>
    <n v="2.3199999999999998"/>
    <n v="0"/>
    <n v="0"/>
    <m/>
    <x v="0"/>
    <s v="EGASA33013693G-4CC"/>
    <s v="Emp. de Generaci¢n El‚ctrica de Arequipa S. A."/>
    <x v="15"/>
    <x v="15"/>
    <s v="C. T. Chilina"/>
    <x v="80"/>
    <x v="3"/>
    <x v="3"/>
    <x v="40"/>
    <x v="0"/>
    <s v="Instalado"/>
    <s v="Operativo"/>
    <s v="Generadora"/>
    <x v="0"/>
    <x v="1"/>
    <x v="1"/>
    <x v="0"/>
    <s v="Estatal"/>
    <s v="AREQUIPA"/>
    <s v="AREQUIPA"/>
    <s v="AREQUIPA "/>
    <s v="AREQUIPA "/>
    <n v="0"/>
    <x v="1"/>
    <n v="0"/>
    <x v="0"/>
    <n v="0"/>
    <x v="0"/>
    <x v="0"/>
    <n v="8.1639999999999997"/>
    <n v="8.1639999999999994E-3"/>
    <m/>
    <n v="2.5437500000000002"/>
    <n v="2.0871249999999999"/>
    <n v="7.6479999999999997"/>
    <n v="0"/>
    <n v="29"/>
    <s v="BASE DE DATOS"/>
    <m/>
  </r>
  <r>
    <s v="20"/>
    <x v="1"/>
    <s v="EGASA"/>
    <s v="33013693"/>
    <s v="33013693"/>
    <x v="0"/>
    <s v="SULZER 2"/>
    <s v="S"/>
    <n v="5.23"/>
    <n v="5.23"/>
    <n v="0"/>
    <n v="13.313000000000001"/>
    <n v="13.313000000000001"/>
    <n v="9.6999999999999993"/>
    <n v="3.18"/>
    <n v="0"/>
    <n v="0"/>
    <m/>
    <x v="0"/>
    <s v="EGASA33013693SULZER 2EL"/>
    <s v="Emp. de Generaci¢n El‚ctrica de Arequipa S. A."/>
    <x v="15"/>
    <x v="15"/>
    <s v="C. T. Chilina"/>
    <x v="80"/>
    <x v="0"/>
    <x v="0"/>
    <x v="170"/>
    <x v="0"/>
    <s v="Instalado"/>
    <s v="Operativo"/>
    <s v="Generadora"/>
    <x v="0"/>
    <x v="1"/>
    <x v="1"/>
    <x v="0"/>
    <s v="Estatal"/>
    <s v="AREQUIPA"/>
    <s v="AREQUIPA"/>
    <s v="AREQUIPA "/>
    <s v="AREQUIPA "/>
    <n v="0"/>
    <x v="0"/>
    <n v="0"/>
    <x v="0"/>
    <n v="0"/>
    <x v="0"/>
    <x v="0"/>
    <n v="13.313000000000001"/>
    <n v="1.3313E-2"/>
    <m/>
    <n v="0.74714285714285722"/>
    <n v="0.74714285714285722"/>
    <n v="7.6479999999999997"/>
    <n v="0"/>
    <n v="29"/>
    <s v="BASE DE DATOS"/>
    <m/>
  </r>
  <r>
    <s v="20"/>
    <x v="1"/>
    <s v="EGASA"/>
    <s v="53010597"/>
    <s v="53010597"/>
    <x v="0"/>
    <s v="Grupo 3"/>
    <s v="S"/>
    <n v="10.57"/>
    <n v="10.57"/>
    <n v="12.759"/>
    <n v="7.6440000000000001"/>
    <n v="20.402999999999999"/>
    <n v="81.25"/>
    <n v="3.45"/>
    <n v="0"/>
    <n v="0"/>
    <m/>
    <x v="0"/>
    <s v="EGASA53010597Grupo 3EL"/>
    <s v="Emp. de Generaci¢n El‚ctrica de Arequipa S. A."/>
    <x v="15"/>
    <x v="15"/>
    <s v="C. T. Mollendo"/>
    <x v="81"/>
    <x v="0"/>
    <x v="0"/>
    <x v="172"/>
    <x v="0"/>
    <s v="Instalado"/>
    <s v="Operativo"/>
    <s v="Generadora"/>
    <x v="0"/>
    <x v="1"/>
    <x v="1"/>
    <x v="0"/>
    <s v="Estatal"/>
    <s v="AREQUIPA"/>
    <s v="AREQUIPA"/>
    <s v="ISLAY"/>
    <s v="MOLLENDO"/>
    <n v="0"/>
    <x v="0"/>
    <n v="0"/>
    <x v="0"/>
    <n v="0"/>
    <x v="0"/>
    <x v="0"/>
    <n v="20.402999999999999"/>
    <n v="2.0402999999999998E-2"/>
    <m/>
    <n v="1.32125"/>
    <n v="1.32125"/>
    <n v="7.6479999999999997"/>
    <n v="0"/>
    <n v="29"/>
    <s v="BASE DE DATOS"/>
    <m/>
  </r>
  <r>
    <s v="20"/>
    <x v="2"/>
    <s v="EGASA"/>
    <s v="53010597"/>
    <s v="53010597"/>
    <x v="0"/>
    <s v="Grupo 1"/>
    <s v="S"/>
    <n v="10.57"/>
    <n v="10.57"/>
    <n v="0"/>
    <n v="0.182"/>
    <n v="0.182"/>
    <n v="43"/>
    <n v="0.08"/>
    <n v="0"/>
    <n v="0"/>
    <m/>
    <x v="0"/>
    <s v="EGASA53010597Grupo 1EL"/>
    <s v="Emp. de Generaci¢n El‚ctrica de Arequipa S. A."/>
    <x v="15"/>
    <x v="15"/>
    <s v="C. T. Mollendo"/>
    <x v="81"/>
    <x v="0"/>
    <x v="0"/>
    <x v="44"/>
    <x v="0"/>
    <s v="Instalado"/>
    <s v="Operativo"/>
    <s v="Generadora"/>
    <x v="0"/>
    <x v="1"/>
    <x v="1"/>
    <x v="0"/>
    <s v="Estatal"/>
    <s v="AREQUIPA"/>
    <s v="AREQUIPA"/>
    <s v="ISLAY"/>
    <s v="MOLLENDO"/>
    <n v="0"/>
    <x v="0"/>
    <n v="0"/>
    <x v="0"/>
    <n v="0"/>
    <x v="0"/>
    <x v="0"/>
    <n v="0.182"/>
    <n v="1.8200000000000001E-4"/>
    <m/>
    <n v="1.51"/>
    <n v="1.51"/>
    <n v="7.6479999999999997"/>
    <n v="0"/>
    <n v="29"/>
    <s v="BASE DE DATOS"/>
    <m/>
  </r>
  <r>
    <s v="20"/>
    <x v="2"/>
    <s v="EGASA"/>
    <s v="53010597"/>
    <s v="53010597"/>
    <x v="0"/>
    <s v="Grupo 2"/>
    <s v="S"/>
    <n v="10.57"/>
    <n v="10.57"/>
    <n v="0"/>
    <n v="0.24399999999999999"/>
    <n v="0.24399999999999999"/>
    <n v="36.97"/>
    <n v="0.08"/>
    <n v="0"/>
    <n v="0"/>
    <m/>
    <x v="0"/>
    <s v="EGASA53010597Grupo 2EL"/>
    <s v="Emp. de Generaci¢n El‚ctrica de Arequipa S. A."/>
    <x v="15"/>
    <x v="15"/>
    <s v="C. T. Mollendo"/>
    <x v="81"/>
    <x v="0"/>
    <x v="0"/>
    <x v="171"/>
    <x v="0"/>
    <s v="Instalado"/>
    <s v="Operativo"/>
    <s v="Generadora"/>
    <x v="0"/>
    <x v="1"/>
    <x v="1"/>
    <x v="0"/>
    <s v="Estatal"/>
    <s v="AREQUIPA"/>
    <s v="AREQUIPA"/>
    <s v="ISLAY"/>
    <s v="MOLLENDO"/>
    <n v="0"/>
    <x v="0"/>
    <n v="0"/>
    <x v="0"/>
    <n v="0"/>
    <x v="0"/>
    <x v="0"/>
    <n v="0.24399999999999999"/>
    <n v="2.4399999999999999E-4"/>
    <m/>
    <n v="1.51"/>
    <n v="1.51"/>
    <n v="7.6479999999999997"/>
    <n v="0"/>
    <n v="29"/>
    <s v="BASE DE DATOS"/>
    <m/>
  </r>
  <r>
    <s v="20"/>
    <x v="2"/>
    <s v="EGASA"/>
    <s v="53010597"/>
    <s v="53010597"/>
    <x v="0"/>
    <s v="Grupo 3"/>
    <s v="S"/>
    <n v="10.57"/>
    <n v="10.57"/>
    <n v="0"/>
    <n v="0.51200000000000001"/>
    <n v="0.51200000000000001"/>
    <n v="43.4"/>
    <n v="0.23"/>
    <n v="0"/>
    <n v="0"/>
    <m/>
    <x v="0"/>
    <s v="EGASA53010597Grupo 3EL"/>
    <s v="Emp. de Generaci¢n El‚ctrica de Arequipa S. A."/>
    <x v="15"/>
    <x v="15"/>
    <s v="C. T. Mollendo"/>
    <x v="81"/>
    <x v="0"/>
    <x v="0"/>
    <x v="172"/>
    <x v="0"/>
    <s v="Instalado"/>
    <s v="Operativo"/>
    <s v="Generadora"/>
    <x v="0"/>
    <x v="1"/>
    <x v="1"/>
    <x v="0"/>
    <s v="Estatal"/>
    <s v="AREQUIPA"/>
    <s v="AREQUIPA"/>
    <s v="ISLAY"/>
    <s v="MOLLENDO"/>
    <n v="0"/>
    <x v="0"/>
    <n v="0"/>
    <x v="0"/>
    <n v="0"/>
    <x v="0"/>
    <x v="0"/>
    <n v="0.51200000000000001"/>
    <n v="5.1199999999999998E-4"/>
    <m/>
    <n v="1.32125"/>
    <n v="1.32125"/>
    <n v="7.6479999999999997"/>
    <n v="0"/>
    <n v="29"/>
    <s v="BASE DE DATOS"/>
    <m/>
  </r>
  <r>
    <s v="20"/>
    <x v="3"/>
    <s v="EGASA"/>
    <s v="33013693"/>
    <s v="33013693"/>
    <x v="3"/>
    <s v="G-4"/>
    <s v="S"/>
    <n v="20.350000000000001"/>
    <n v="16.696999999999999"/>
    <n v="0"/>
    <n v="0.318"/>
    <n v="0.318"/>
    <n v="6.37"/>
    <n v="0.1"/>
    <n v="0"/>
    <n v="0"/>
    <m/>
    <x v="0"/>
    <s v="EGASA33013693G-4CC"/>
    <s v="Emp. de Generaci¢n El‚ctrica de Arequipa S. A."/>
    <x v="15"/>
    <x v="15"/>
    <s v="C. T. Chilina"/>
    <x v="80"/>
    <x v="3"/>
    <x v="3"/>
    <x v="40"/>
    <x v="0"/>
    <s v="Instalado"/>
    <s v="Operativo"/>
    <s v="Generadora"/>
    <x v="0"/>
    <x v="1"/>
    <x v="1"/>
    <x v="0"/>
    <s v="Estatal"/>
    <s v="AREQUIPA"/>
    <s v="AREQUIPA"/>
    <s v="AREQUIPA "/>
    <s v="AREQUIPA "/>
    <n v="0"/>
    <x v="1"/>
    <n v="0"/>
    <x v="0"/>
    <n v="0"/>
    <x v="0"/>
    <x v="0"/>
    <n v="0.318"/>
    <n v="3.1800000000000003E-4"/>
    <m/>
    <n v="2.5437500000000002"/>
    <n v="2.0871249999999999"/>
    <n v="7.6479999999999997"/>
    <n v="0"/>
    <n v="29"/>
    <s v="BASE DE DATOS"/>
    <m/>
  </r>
  <r>
    <s v="20"/>
    <x v="3"/>
    <s v="EGASA"/>
    <s v="33013693"/>
    <s v="33013693"/>
    <x v="0"/>
    <s v="SULZER 2"/>
    <s v="S"/>
    <n v="5.23"/>
    <n v="5.23"/>
    <n v="0"/>
    <n v="0.54500000000000004"/>
    <n v="0.54500000000000004"/>
    <n v="5.98"/>
    <n v="0.3"/>
    <n v="0"/>
    <n v="0"/>
    <m/>
    <x v="0"/>
    <s v="EGASA33013693SULZER 2EL"/>
    <s v="Emp. de Generaci¢n El‚ctrica de Arequipa S. A."/>
    <x v="15"/>
    <x v="15"/>
    <s v="C. T. Chilina"/>
    <x v="80"/>
    <x v="0"/>
    <x v="0"/>
    <x v="170"/>
    <x v="0"/>
    <s v="Instalado"/>
    <s v="Operativo"/>
    <s v="Generadora"/>
    <x v="0"/>
    <x v="1"/>
    <x v="1"/>
    <x v="0"/>
    <s v="Estatal"/>
    <s v="AREQUIPA"/>
    <s v="AREQUIPA"/>
    <s v="AREQUIPA "/>
    <s v="AREQUIPA "/>
    <n v="0"/>
    <x v="0"/>
    <n v="0"/>
    <x v="0"/>
    <n v="0"/>
    <x v="0"/>
    <x v="0"/>
    <n v="0.54500000000000004"/>
    <n v="5.4500000000000002E-4"/>
    <m/>
    <n v="0.74714285714285722"/>
    <n v="0.74714285714285722"/>
    <n v="7.6479999999999997"/>
    <n v="0"/>
    <n v="29"/>
    <s v="BASE DE DATOS"/>
    <m/>
  </r>
  <r>
    <s v="20"/>
    <x v="3"/>
    <s v="EGASA"/>
    <s v="53010597"/>
    <s v="53010597"/>
    <x v="0"/>
    <s v="Grupo 2"/>
    <s v="S"/>
    <n v="10.57"/>
    <n v="10.57"/>
    <n v="0"/>
    <n v="0.95099999999999996"/>
    <n v="0.95099999999999996"/>
    <n v="5.5"/>
    <n v="0.38"/>
    <n v="0"/>
    <n v="0"/>
    <m/>
    <x v="0"/>
    <s v="EGASA53010597Grupo 2EL"/>
    <s v="Emp. de Generaci¢n El‚ctrica de Arequipa S. A."/>
    <x v="15"/>
    <x v="15"/>
    <s v="C. T. Mollendo"/>
    <x v="81"/>
    <x v="0"/>
    <x v="0"/>
    <x v="171"/>
    <x v="0"/>
    <s v="Instalado"/>
    <s v="Operativo"/>
    <s v="Generadora"/>
    <x v="0"/>
    <x v="1"/>
    <x v="1"/>
    <x v="0"/>
    <s v="Estatal"/>
    <s v="AREQUIPA"/>
    <s v="AREQUIPA"/>
    <s v="ISLAY"/>
    <s v="MOLLENDO"/>
    <n v="0"/>
    <x v="0"/>
    <n v="0"/>
    <x v="0"/>
    <n v="0"/>
    <x v="0"/>
    <x v="0"/>
    <n v="0.95099999999999996"/>
    <n v="9.5099999999999991E-4"/>
    <m/>
    <n v="1.51"/>
    <n v="1.51"/>
    <n v="7.6479999999999997"/>
    <n v="0"/>
    <n v="29"/>
    <s v="BASE DE DATOS"/>
    <m/>
  </r>
  <r>
    <s v="20"/>
    <x v="4"/>
    <s v="EGASA"/>
    <s v="53010597"/>
    <s v="53010597"/>
    <x v="0"/>
    <s v="Grupo 1"/>
    <s v="S"/>
    <n v="10.57"/>
    <n v="10.57"/>
    <n v="0"/>
    <n v="1.274"/>
    <n v="1.274"/>
    <n v="8.32"/>
    <n v="0.5"/>
    <n v="0"/>
    <n v="0"/>
    <m/>
    <x v="0"/>
    <s v="EGASA53010597Grupo 1EL"/>
    <s v="Emp. de Generaci¢n El‚ctrica de Arequipa S. A."/>
    <x v="15"/>
    <x v="15"/>
    <s v="C. T. Mollendo"/>
    <x v="81"/>
    <x v="0"/>
    <x v="0"/>
    <x v="44"/>
    <x v="0"/>
    <s v="Instalado"/>
    <s v="Operativo"/>
    <s v="Generadora"/>
    <x v="0"/>
    <x v="1"/>
    <x v="1"/>
    <x v="0"/>
    <s v="Estatal"/>
    <s v="AREQUIPA"/>
    <s v="AREQUIPA"/>
    <s v="ISLAY"/>
    <s v="MOLLENDO"/>
    <n v="0"/>
    <x v="0"/>
    <n v="0"/>
    <x v="0"/>
    <n v="0"/>
    <x v="0"/>
    <x v="0"/>
    <n v="1.274"/>
    <n v="1.274E-3"/>
    <m/>
    <n v="1.51"/>
    <n v="1.51"/>
    <n v="7.6479999999999997"/>
    <n v="0"/>
    <n v="29"/>
    <s v="BASE DE DATOS"/>
    <m/>
  </r>
  <r>
    <s v="20"/>
    <x v="4"/>
    <s v="EGASA"/>
    <s v="53010597"/>
    <s v="53010597"/>
    <x v="0"/>
    <s v="Grupo 2"/>
    <s v="S"/>
    <n v="10.57"/>
    <n v="10.57"/>
    <n v="0"/>
    <n v="1.071"/>
    <n v="1.071"/>
    <n v="7.73"/>
    <n v="0.42"/>
    <n v="0"/>
    <n v="0"/>
    <m/>
    <x v="0"/>
    <s v="EGASA53010597Grupo 2EL"/>
    <s v="Emp. de Generaci¢n El‚ctrica de Arequipa S. A."/>
    <x v="15"/>
    <x v="15"/>
    <s v="C. T. Mollendo"/>
    <x v="81"/>
    <x v="0"/>
    <x v="0"/>
    <x v="171"/>
    <x v="0"/>
    <s v="Instalado"/>
    <s v="Operativo"/>
    <s v="Generadora"/>
    <x v="0"/>
    <x v="1"/>
    <x v="1"/>
    <x v="0"/>
    <s v="Estatal"/>
    <s v="AREQUIPA"/>
    <s v="AREQUIPA"/>
    <s v="ISLAY"/>
    <s v="MOLLENDO"/>
    <n v="0"/>
    <x v="0"/>
    <n v="0"/>
    <x v="0"/>
    <n v="0"/>
    <x v="0"/>
    <x v="0"/>
    <n v="1.071"/>
    <n v="1.0709999999999999E-3"/>
    <m/>
    <n v="1.51"/>
    <n v="1.51"/>
    <n v="7.6479999999999997"/>
    <n v="0"/>
    <n v="29"/>
    <s v="BASE DE DATOS"/>
    <m/>
  </r>
  <r>
    <s v="20"/>
    <x v="4"/>
    <s v="EGASA"/>
    <s v="53010597"/>
    <s v="53010597"/>
    <x v="0"/>
    <s v="Grupo 3"/>
    <s v="S"/>
    <n v="10.57"/>
    <n v="10.57"/>
    <n v="0"/>
    <n v="1.07"/>
    <n v="1.07"/>
    <n v="7.42"/>
    <n v="0.42"/>
    <n v="0"/>
    <n v="0"/>
    <m/>
    <x v="0"/>
    <s v="EGASA53010597Grupo 3EL"/>
    <s v="Emp. de Generaci¢n El‚ctrica de Arequipa S. A."/>
    <x v="15"/>
    <x v="15"/>
    <s v="C. T. Mollendo"/>
    <x v="81"/>
    <x v="0"/>
    <x v="0"/>
    <x v="172"/>
    <x v="0"/>
    <s v="Instalado"/>
    <s v="Operativo"/>
    <s v="Generadora"/>
    <x v="0"/>
    <x v="1"/>
    <x v="1"/>
    <x v="0"/>
    <s v="Estatal"/>
    <s v="AREQUIPA"/>
    <s v="AREQUIPA"/>
    <s v="ISLAY"/>
    <s v="MOLLENDO"/>
    <n v="0"/>
    <x v="0"/>
    <n v="0"/>
    <x v="0"/>
    <n v="0"/>
    <x v="0"/>
    <x v="0"/>
    <n v="1.07"/>
    <n v="1.07E-3"/>
    <m/>
    <n v="1.32125"/>
    <n v="1.32125"/>
    <n v="7.6479999999999997"/>
    <n v="0"/>
    <n v="29"/>
    <s v="BASE DE DATOS"/>
    <m/>
  </r>
  <r>
    <s v="20"/>
    <x v="5"/>
    <s v="EGASA"/>
    <s v="33013693"/>
    <s v="33013693"/>
    <x v="3"/>
    <s v="G-4"/>
    <s v="S"/>
    <n v="20.350000000000001"/>
    <n v="16.696999999999999"/>
    <n v="0"/>
    <n v="1.0249999999999999"/>
    <n v="1.0249999999999999"/>
    <n v="6.97"/>
    <n v="0.25"/>
    <n v="0"/>
    <n v="0"/>
    <m/>
    <x v="0"/>
    <s v="EGASA33013693G-4CC"/>
    <s v="Emp. de Generaci¢n El‚ctrica de Arequipa S. A."/>
    <x v="15"/>
    <x v="15"/>
    <s v="C. T. Chilina"/>
    <x v="80"/>
    <x v="3"/>
    <x v="3"/>
    <x v="40"/>
    <x v="0"/>
    <s v="Instalado"/>
    <s v="Operativo"/>
    <s v="Generadora"/>
    <x v="0"/>
    <x v="1"/>
    <x v="1"/>
    <x v="0"/>
    <s v="Estatal"/>
    <s v="AREQUIPA"/>
    <s v="AREQUIPA"/>
    <s v="AREQUIPA "/>
    <s v="AREQUIPA "/>
    <n v="0"/>
    <x v="1"/>
    <n v="0"/>
    <x v="0"/>
    <n v="0"/>
    <x v="0"/>
    <x v="0"/>
    <n v="1.0249999999999999"/>
    <n v="1.0249999999999999E-3"/>
    <m/>
    <n v="2.5437500000000002"/>
    <n v="2.0871249999999999"/>
    <n v="7.6479999999999997"/>
    <n v="0"/>
    <n v="29"/>
    <s v="BASE DE DATOS"/>
    <m/>
  </r>
  <r>
    <s v="20"/>
    <x v="5"/>
    <s v="EGASA"/>
    <s v="33013693"/>
    <s v="33013693"/>
    <x v="0"/>
    <s v="SULZER 2"/>
    <s v="S"/>
    <n v="5.23"/>
    <n v="5.23"/>
    <n v="0"/>
    <n v="0.64200000000000002"/>
    <n v="0.64200000000000002"/>
    <n v="5.75"/>
    <n v="0.38"/>
    <n v="0"/>
    <n v="0"/>
    <m/>
    <x v="0"/>
    <s v="EGASA33013693SULZER 2EL"/>
    <s v="Emp. de Generaci¢n El‚ctrica de Arequipa S. A."/>
    <x v="15"/>
    <x v="15"/>
    <s v="C. T. Chilina"/>
    <x v="80"/>
    <x v="0"/>
    <x v="0"/>
    <x v="170"/>
    <x v="0"/>
    <s v="Instalado"/>
    <s v="Operativo"/>
    <s v="Generadora"/>
    <x v="0"/>
    <x v="1"/>
    <x v="1"/>
    <x v="0"/>
    <s v="Estatal"/>
    <s v="AREQUIPA"/>
    <s v="AREQUIPA"/>
    <s v="AREQUIPA "/>
    <s v="AREQUIPA "/>
    <n v="0"/>
    <x v="0"/>
    <n v="0"/>
    <x v="0"/>
    <n v="0"/>
    <x v="0"/>
    <x v="0"/>
    <n v="0.64200000000000002"/>
    <n v="6.4199999999999999E-4"/>
    <m/>
    <n v="0.74714285714285722"/>
    <n v="0.74714285714285722"/>
    <n v="7.6479999999999997"/>
    <n v="0"/>
    <n v="29"/>
    <s v="BASE DE DATOS"/>
    <m/>
  </r>
  <r>
    <s v="20"/>
    <x v="6"/>
    <s v="EGASA"/>
    <s v="53010597"/>
    <s v="53010597"/>
    <x v="0"/>
    <s v="Grupo 1"/>
    <s v="S"/>
    <n v="10.57"/>
    <n v="10.57"/>
    <n v="0"/>
    <n v="1.0289999999999999"/>
    <n v="1.0289999999999999"/>
    <n v="3.3"/>
    <n v="0.4"/>
    <n v="0"/>
    <n v="0"/>
    <m/>
    <x v="0"/>
    <s v="EGASA53010597Grupo 1EL"/>
    <s v="Emp. de Generaci¢n El‚ctrica de Arequipa S. A."/>
    <x v="15"/>
    <x v="15"/>
    <s v="C. T. Mollendo"/>
    <x v="81"/>
    <x v="0"/>
    <x v="0"/>
    <x v="44"/>
    <x v="0"/>
    <s v="Instalado"/>
    <s v="Operativo"/>
    <s v="Generadora"/>
    <x v="0"/>
    <x v="1"/>
    <x v="1"/>
    <x v="0"/>
    <s v="Estatal"/>
    <s v="AREQUIPA"/>
    <s v="AREQUIPA"/>
    <s v="ISLAY"/>
    <s v="MOLLENDO"/>
    <n v="0"/>
    <x v="0"/>
    <n v="0"/>
    <x v="0"/>
    <n v="0"/>
    <x v="0"/>
    <x v="0"/>
    <n v="1.0289999999999999"/>
    <n v="1.029E-3"/>
    <m/>
    <n v="1.51"/>
    <n v="1.51"/>
    <n v="7.6479999999999997"/>
    <n v="0"/>
    <n v="29"/>
    <s v="BASE DE DATOS"/>
    <m/>
  </r>
  <r>
    <s v="20"/>
    <x v="6"/>
    <s v="EGASA"/>
    <s v="53010597"/>
    <s v="53010597"/>
    <x v="0"/>
    <s v="Grupo 2"/>
    <s v="S"/>
    <n v="10.57"/>
    <n v="10.57"/>
    <n v="0"/>
    <n v="1.0780000000000001"/>
    <n v="1.0780000000000001"/>
    <n v="3.55"/>
    <n v="0.45"/>
    <n v="0"/>
    <n v="0"/>
    <m/>
    <x v="0"/>
    <s v="EGASA53010597Grupo 2EL"/>
    <s v="Emp. de Generaci¢n El‚ctrica de Arequipa S. A."/>
    <x v="15"/>
    <x v="15"/>
    <s v="C. T. Mollendo"/>
    <x v="81"/>
    <x v="0"/>
    <x v="0"/>
    <x v="171"/>
    <x v="0"/>
    <s v="Instalado"/>
    <s v="Operativo"/>
    <s v="Generadora"/>
    <x v="0"/>
    <x v="1"/>
    <x v="1"/>
    <x v="0"/>
    <s v="Estatal"/>
    <s v="AREQUIPA"/>
    <s v="AREQUIPA"/>
    <s v="ISLAY"/>
    <s v="MOLLENDO"/>
    <n v="0"/>
    <x v="0"/>
    <n v="0"/>
    <x v="0"/>
    <n v="0"/>
    <x v="0"/>
    <x v="0"/>
    <n v="1.0780000000000001"/>
    <n v="1.078E-3"/>
    <m/>
    <n v="1.51"/>
    <n v="1.51"/>
    <n v="7.6479999999999997"/>
    <n v="0"/>
    <n v="29"/>
    <s v="BASE DE DATOS"/>
    <m/>
  </r>
  <r>
    <s v="20"/>
    <x v="6"/>
    <s v="EGASA"/>
    <s v="53010597"/>
    <s v="53010597"/>
    <x v="0"/>
    <s v="Grupo 3"/>
    <s v="S"/>
    <n v="10.57"/>
    <n v="10.57"/>
    <n v="0"/>
    <n v="1.4490000000000001"/>
    <n v="1.4490000000000001"/>
    <n v="4.2"/>
    <n v="0.47"/>
    <n v="0"/>
    <n v="0"/>
    <m/>
    <x v="0"/>
    <s v="EGASA53010597Grupo 3EL"/>
    <s v="Emp. de Generaci¢n El‚ctrica de Arequipa S. A."/>
    <x v="15"/>
    <x v="15"/>
    <s v="C. T. Mollendo"/>
    <x v="81"/>
    <x v="0"/>
    <x v="0"/>
    <x v="172"/>
    <x v="0"/>
    <s v="Instalado"/>
    <s v="Operativo"/>
    <s v="Generadora"/>
    <x v="0"/>
    <x v="1"/>
    <x v="1"/>
    <x v="0"/>
    <s v="Estatal"/>
    <s v="AREQUIPA"/>
    <s v="AREQUIPA"/>
    <s v="ISLAY"/>
    <s v="MOLLENDO"/>
    <n v="0"/>
    <x v="0"/>
    <n v="0"/>
    <x v="0"/>
    <n v="0"/>
    <x v="0"/>
    <x v="0"/>
    <n v="1.4490000000000001"/>
    <n v="1.449E-3"/>
    <m/>
    <n v="1.32125"/>
    <n v="1.32125"/>
    <n v="7.6479999999999997"/>
    <n v="0"/>
    <n v="29"/>
    <s v="BASE DE DATOS"/>
    <m/>
  </r>
  <r>
    <s v="20"/>
    <x v="0"/>
    <s v="ENGIEP"/>
    <s v="33085298"/>
    <s v="33085298"/>
    <x v="2"/>
    <s v="HITACHI TCDF RE. CO"/>
    <s v="S"/>
    <n v="135"/>
    <n v="140.71"/>
    <n v="0"/>
    <n v="0"/>
    <n v="0"/>
    <n v="0"/>
    <n v="0"/>
    <n v="0"/>
    <n v="0"/>
    <m/>
    <x v="0"/>
    <s v="ENGIEP33085298HITACHI TCDF RE. COTV"/>
    <s v="ENGIE Energía Perú S.A."/>
    <x v="16"/>
    <x v="16"/>
    <s v="C. T. Ilo 2"/>
    <x v="82"/>
    <x v="2"/>
    <x v="2"/>
    <x v="173"/>
    <x v="0"/>
    <s v="Instalado"/>
    <s v="Operativo"/>
    <s v="Generadora"/>
    <x v="0"/>
    <x v="1"/>
    <x v="1"/>
    <x v="0"/>
    <s v="Privado"/>
    <s v="MOQUEGUA"/>
    <s v="MOQUEGUA"/>
    <s v="ILO"/>
    <s v="PACOCHA"/>
    <n v="0"/>
    <x v="4"/>
    <n v="0"/>
    <x v="0"/>
    <n v="0"/>
    <x v="0"/>
    <x v="0"/>
    <n v="0"/>
    <n v="0"/>
    <m/>
    <n v="27"/>
    <n v="28.142000000000003"/>
    <n v="7.6479999999999997"/>
    <n v="0"/>
    <n v="48"/>
    <s v="BASE DE DATOS"/>
    <m/>
  </r>
  <r>
    <s v="20"/>
    <x v="0"/>
    <s v="ENGIEP"/>
    <s v="53201207"/>
    <s v="53201207"/>
    <x v="1"/>
    <s v="TG11"/>
    <s v="S"/>
    <n v="180.9"/>
    <n v="172.01"/>
    <n v="27277.482"/>
    <n v="69574.562000000005"/>
    <n v="96852.043999999994"/>
    <n v="0"/>
    <n v="744"/>
    <n v="0"/>
    <n v="0"/>
    <m/>
    <x v="0"/>
    <s v="ENGIEP53201207TG11TG"/>
    <s v="ENGIE Energía Perú S.A."/>
    <x v="16"/>
    <x v="16"/>
    <s v="C. T. CHILCA1"/>
    <x v="83"/>
    <x v="1"/>
    <x v="3"/>
    <x v="174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96852.043999999994"/>
    <n v="96.852043999999992"/>
    <m/>
    <n v="15"/>
    <n v="14.334166666666667"/>
    <n v="7.6479999999999997"/>
    <n v="1.4551915228366852E-11"/>
    <n v="48"/>
    <s v="BASE DE DATOS"/>
    <m/>
  </r>
  <r>
    <s v="20"/>
    <x v="0"/>
    <s v="ENGIEP"/>
    <s v="53201207"/>
    <s v="53201207"/>
    <x v="1"/>
    <s v="TG12"/>
    <s v="S"/>
    <n v="180.9"/>
    <n v="172.39"/>
    <n v="25312.226999999999"/>
    <n v="62880.258000000002"/>
    <n v="88192.485000000001"/>
    <n v="0"/>
    <n v="691.43"/>
    <n v="0"/>
    <n v="0"/>
    <m/>
    <x v="0"/>
    <s v="ENGIEP53201207TG12TG"/>
    <s v="ENGIE Energía Perú S.A."/>
    <x v="16"/>
    <x v="16"/>
    <s v="C. T. CHILCA1"/>
    <x v="83"/>
    <x v="1"/>
    <x v="3"/>
    <x v="175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88192.485000000001"/>
    <n v="88.192485000000005"/>
    <m/>
    <n v="15"/>
    <n v="14.365833333333333"/>
    <n v="7.6479999999999997"/>
    <n v="0"/>
    <n v="48"/>
    <s v="BASE DE DATOS"/>
    <m/>
  </r>
  <r>
    <s v="20"/>
    <x v="0"/>
    <s v="ENGIEP"/>
    <s v="53201207"/>
    <s v="53201207"/>
    <x v="1"/>
    <s v="TG21"/>
    <s v="S"/>
    <n v="199.8"/>
    <n v="189.58"/>
    <n v="28295.32"/>
    <n v="69285.269"/>
    <n v="97580.589000000007"/>
    <n v="0"/>
    <n v="725.7"/>
    <n v="0"/>
    <n v="0"/>
    <m/>
    <x v="0"/>
    <s v="ENGIEP53201207TG21TG"/>
    <s v="ENGIE Energía Perú S.A."/>
    <x v="16"/>
    <x v="16"/>
    <s v="C. T. CHILCA1"/>
    <x v="83"/>
    <x v="1"/>
    <x v="3"/>
    <x v="176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97580.589000000007"/>
    <n v="97.580589000000003"/>
    <m/>
    <n v="16.650000000000002"/>
    <n v="15.798333333333334"/>
    <n v="7.6479999999999997"/>
    <n v="0"/>
    <n v="48"/>
    <s v="BASE DE DATOS"/>
    <m/>
  </r>
  <r>
    <s v="20"/>
    <x v="0"/>
    <s v="ENGIEP"/>
    <s v="53201207"/>
    <s v="53201207"/>
    <x v="2"/>
    <s v="TV21"/>
    <s v="S"/>
    <n v="292"/>
    <n v="280.50599999999997"/>
    <n v="43327.514999999999"/>
    <n v="114755.65399999999"/>
    <n v="158083.16899999999"/>
    <n v="0"/>
    <n v="744"/>
    <n v="0"/>
    <n v="0"/>
    <m/>
    <x v="0"/>
    <s v="ENGIEP53201207TV21TV"/>
    <s v="ENGIE Energía Perú S.A."/>
    <x v="16"/>
    <x v="16"/>
    <s v="C.T. CHILCA1"/>
    <x v="83"/>
    <x v="2"/>
    <x v="3"/>
    <x v="177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158083.16899999999"/>
    <n v="158.083169"/>
    <m/>
    <n v="27.045454545454547"/>
    <n v="25.500545454545453"/>
    <n v="7.6479999999999997"/>
    <n v="0"/>
    <n v="48"/>
    <s v="BASE DE DATOS"/>
    <m/>
  </r>
  <r>
    <s v="20"/>
    <x v="0"/>
    <s v="ENGIEP"/>
    <s v="53201207"/>
    <s v="53201207"/>
    <x v="1"/>
    <s v="TG41"/>
    <s v="S"/>
    <n v="73.599999999999994"/>
    <n v="75.03"/>
    <n v="3187.8829999999998"/>
    <n v="3343.4760000000001"/>
    <n v="6531.36"/>
    <n v="0"/>
    <n v="110.83"/>
    <n v="8.5"/>
    <n v="0"/>
    <m/>
    <x v="0"/>
    <s v="ENGIEP53201207TG41TG"/>
    <s v="ENGIE Energía Perú S.A."/>
    <x v="16"/>
    <x v="16"/>
    <s v="C. T. CHILCA1"/>
    <x v="83"/>
    <x v="1"/>
    <x v="3"/>
    <x v="178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6531.36"/>
    <n v="6.5313599999999994"/>
    <m/>
    <n v="6.6909090909090905"/>
    <n v="6.8209090909090913"/>
    <n v="7.6479999999999997"/>
    <n v="-9.9999999929423211E-4"/>
    <n v="48"/>
    <s v="BASE DE DATOS"/>
    <m/>
  </r>
  <r>
    <s v="20"/>
    <x v="1"/>
    <s v="ENGIEP"/>
    <s v="33085298"/>
    <s v="33085298"/>
    <x v="2"/>
    <s v="HITACHI TCDF RE. CO"/>
    <s v="S"/>
    <n v="135"/>
    <n v="140.71"/>
    <n v="0"/>
    <n v="0"/>
    <n v="0"/>
    <n v="0"/>
    <n v="0"/>
    <n v="0"/>
    <n v="0"/>
    <m/>
    <x v="0"/>
    <s v="ENGIEP33085298HITACHI TCDF RE. COTV"/>
    <s v="ENGIE Energía Perú S.A."/>
    <x v="16"/>
    <x v="16"/>
    <s v="C. T. Ilo 2"/>
    <x v="82"/>
    <x v="2"/>
    <x v="2"/>
    <x v="173"/>
    <x v="0"/>
    <s v="Instalado"/>
    <s v="Operativo"/>
    <s v="Generadora"/>
    <x v="0"/>
    <x v="1"/>
    <x v="1"/>
    <x v="0"/>
    <s v="Privado"/>
    <s v="MOQUEGUA"/>
    <s v="MOQUEGUA"/>
    <s v="ILO"/>
    <s v="PACOCHA"/>
    <n v="0"/>
    <x v="4"/>
    <n v="0"/>
    <x v="0"/>
    <n v="0"/>
    <x v="0"/>
    <x v="0"/>
    <n v="0"/>
    <n v="0"/>
    <m/>
    <n v="27"/>
    <n v="28.142000000000003"/>
    <n v="7.6479999999999997"/>
    <n v="0"/>
    <n v="48"/>
    <s v="BASE DE DATOS"/>
    <m/>
  </r>
  <r>
    <s v="20"/>
    <x v="1"/>
    <s v="ENGIEP"/>
    <s v="53201207"/>
    <s v="53201207"/>
    <x v="1"/>
    <s v="TG11"/>
    <s v="S"/>
    <n v="180.9"/>
    <n v="172.01"/>
    <n v="22211.225999999999"/>
    <n v="59717.623"/>
    <n v="81928.849000000002"/>
    <n v="0"/>
    <n v="691.62"/>
    <n v="0"/>
    <n v="0"/>
    <m/>
    <x v="0"/>
    <s v="ENGIEP53201207TG11TG"/>
    <s v="ENGIE Energía Perú S.A."/>
    <x v="16"/>
    <x v="16"/>
    <s v="C. T. CHILCA1"/>
    <x v="83"/>
    <x v="1"/>
    <x v="3"/>
    <x v="174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81928.849000000002"/>
    <n v="81.928849"/>
    <m/>
    <n v="15"/>
    <n v="14.334166666666667"/>
    <n v="7.6479999999999997"/>
    <n v="0"/>
    <n v="48"/>
    <s v="BASE DE DATOS"/>
    <m/>
  </r>
  <r>
    <s v="20"/>
    <x v="1"/>
    <s v="ENGIEP"/>
    <s v="53201207"/>
    <s v="53201207"/>
    <x v="1"/>
    <s v="TG12"/>
    <s v="S"/>
    <n v="180.9"/>
    <n v="172.39"/>
    <n v="21208.183000000001"/>
    <n v="56237.82"/>
    <n v="77446.001999999993"/>
    <n v="0"/>
    <n v="666.82"/>
    <n v="0"/>
    <n v="0"/>
    <m/>
    <x v="0"/>
    <s v="ENGIEP53201207TG12TG"/>
    <s v="ENGIE Energía Perú S.A."/>
    <x v="16"/>
    <x v="16"/>
    <s v="C. T. CHILCA1"/>
    <x v="83"/>
    <x v="1"/>
    <x v="3"/>
    <x v="175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77446.001999999993"/>
    <n v="77.446001999999993"/>
    <m/>
    <n v="15"/>
    <n v="14.365833333333333"/>
    <n v="7.6479999999999997"/>
    <n v="1.0000000038417056E-3"/>
    <n v="48"/>
    <s v="BASE DE DATOS"/>
    <m/>
  </r>
  <r>
    <s v="20"/>
    <x v="1"/>
    <s v="ENGIEP"/>
    <s v="53201207"/>
    <s v="53201207"/>
    <x v="1"/>
    <s v="TG21"/>
    <s v="S"/>
    <n v="199.8"/>
    <n v="189.58"/>
    <n v="20524.412"/>
    <n v="52689.938000000002"/>
    <n v="73214.350000000006"/>
    <n v="0"/>
    <n v="633.75"/>
    <n v="10.130000000000001"/>
    <n v="0"/>
    <m/>
    <x v="0"/>
    <s v="ENGIEP53201207TG21TG"/>
    <s v="ENGIE Energía Perú S.A."/>
    <x v="16"/>
    <x v="16"/>
    <s v="C. T. CHILCA1"/>
    <x v="83"/>
    <x v="1"/>
    <x v="3"/>
    <x v="176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73214.350000000006"/>
    <n v="73.21435000000001"/>
    <m/>
    <n v="16.650000000000002"/>
    <n v="15.798333333333334"/>
    <n v="7.6479999999999997"/>
    <n v="0"/>
    <n v="48"/>
    <s v="BASE DE DATOS"/>
    <m/>
  </r>
  <r>
    <s v="20"/>
    <x v="1"/>
    <s v="ENGIEP"/>
    <s v="53201207"/>
    <s v="53201207"/>
    <x v="2"/>
    <s v="TV21"/>
    <s v="S"/>
    <n v="292"/>
    <n v="280.50599999999997"/>
    <n v="36450.536999999997"/>
    <n v="99803.296000000002"/>
    <n v="136253.83300000001"/>
    <n v="0"/>
    <n v="696"/>
    <n v="0"/>
    <n v="0"/>
    <m/>
    <x v="0"/>
    <s v="ENGIEP53201207TV21TV"/>
    <s v="ENGIE Energía Perú S.A."/>
    <x v="16"/>
    <x v="16"/>
    <s v="C.T. CHILCA1"/>
    <x v="83"/>
    <x v="2"/>
    <x v="3"/>
    <x v="177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136253.83300000001"/>
    <n v="136.25383300000001"/>
    <m/>
    <n v="27.045454545454547"/>
    <n v="25.500545454545453"/>
    <n v="7.6479999999999997"/>
    <n v="-2.9103830456733704E-11"/>
    <n v="48"/>
    <s v="BASE DE DATOS"/>
    <m/>
  </r>
  <r>
    <s v="20"/>
    <x v="1"/>
    <s v="ENGIEP"/>
    <s v="53201207"/>
    <s v="53201207"/>
    <x v="1"/>
    <s v="TG41"/>
    <s v="S"/>
    <n v="73.599999999999994"/>
    <n v="75.03"/>
    <n v="2215.1930000000002"/>
    <n v="4177.01"/>
    <n v="6392.2030000000004"/>
    <n v="0"/>
    <n v="124.72"/>
    <n v="0.08"/>
    <n v="0"/>
    <m/>
    <x v="0"/>
    <s v="ENGIEP53201207TG41TG"/>
    <s v="ENGIE Energía Perú S.A."/>
    <x v="16"/>
    <x v="16"/>
    <s v="C. T. CHILCA1"/>
    <x v="83"/>
    <x v="1"/>
    <x v="3"/>
    <x v="178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6392.2030000000004"/>
    <n v="6.3922030000000003"/>
    <m/>
    <n v="6.6909090909090905"/>
    <n v="6.8209090909090913"/>
    <n v="7.6479999999999997"/>
    <n v="0"/>
    <n v="48"/>
    <s v="BASE DE DATOS"/>
    <m/>
  </r>
  <r>
    <s v="20"/>
    <x v="1"/>
    <s v="ENGIEP"/>
    <s v="33280811"/>
    <s v="33280811"/>
    <x v="1"/>
    <s v="GE (TG2)"/>
    <s v="S"/>
    <n v="189.55"/>
    <n v="167.7"/>
    <n v="359.76900000000001"/>
    <n v="4.9000000000000002E-2"/>
    <n v="359.81799999999998"/>
    <n v="0"/>
    <n v="0"/>
    <n v="0"/>
    <n v="0"/>
    <m/>
    <x v="0"/>
    <s v="ENGIEP33280811GE (TG2)TG"/>
    <s v="ENGIE Energía Perú S.A."/>
    <x v="16"/>
    <x v="16"/>
    <s v="C. T. RF ILO"/>
    <x v="84"/>
    <x v="1"/>
    <x v="1"/>
    <x v="179"/>
    <x v="0"/>
    <s v="Instalado"/>
    <s v="Inoperativo"/>
    <s v="Generadora"/>
    <x v="0"/>
    <x v="1"/>
    <x v="1"/>
    <x v="0"/>
    <s v="Privado"/>
    <s v="MOQUEGUA"/>
    <s v="MOQUEGUA"/>
    <s v="ILO"/>
    <s v="PACOCHA"/>
    <n v="0"/>
    <x v="0"/>
    <n v="0"/>
    <x v="0"/>
    <n v="0"/>
    <x v="0"/>
    <x v="0"/>
    <n v="359.81799999999998"/>
    <n v="0.35981799999999997"/>
    <m/>
    <n v="63.183333333333337"/>
    <n v="55.9"/>
    <n v="7.6479999999999997"/>
    <n v="0"/>
    <n v="48"/>
    <s v="BASE DE DATOS"/>
    <m/>
  </r>
  <r>
    <s v="20"/>
    <x v="2"/>
    <s v="ENGIEP"/>
    <s v="33085298"/>
    <s v="33085298"/>
    <x v="2"/>
    <s v="HITACHI TCDF RE. CO"/>
    <s v="S"/>
    <n v="135"/>
    <n v="140.71"/>
    <n v="0"/>
    <n v="0"/>
    <n v="0"/>
    <n v="0"/>
    <n v="0"/>
    <n v="0"/>
    <n v="0"/>
    <m/>
    <x v="0"/>
    <s v="ENGIEP33085298HITACHI TCDF RE. COTV"/>
    <s v="ENGIE Energía Perú S.A."/>
    <x v="16"/>
    <x v="16"/>
    <s v="C. T. Ilo 2"/>
    <x v="82"/>
    <x v="2"/>
    <x v="2"/>
    <x v="173"/>
    <x v="0"/>
    <s v="Instalado"/>
    <s v="Operativo"/>
    <s v="Generadora"/>
    <x v="0"/>
    <x v="1"/>
    <x v="1"/>
    <x v="0"/>
    <s v="Privado"/>
    <s v="MOQUEGUA"/>
    <s v="MOQUEGUA"/>
    <s v="ILO"/>
    <s v="PACOCHA"/>
    <n v="0"/>
    <x v="4"/>
    <n v="0"/>
    <x v="0"/>
    <n v="0"/>
    <x v="0"/>
    <x v="0"/>
    <n v="0"/>
    <n v="0"/>
    <m/>
    <n v="27"/>
    <n v="28.142000000000003"/>
    <n v="7.6479999999999997"/>
    <n v="0"/>
    <n v="48"/>
    <s v="BASE DE DATOS"/>
    <m/>
  </r>
  <r>
    <s v="20"/>
    <x v="2"/>
    <s v="ENGIEP"/>
    <s v="53201207"/>
    <s v="53201207"/>
    <x v="1"/>
    <s v="TG11"/>
    <s v="S"/>
    <n v="180.9"/>
    <n v="172.01"/>
    <n v="19339.88"/>
    <n v="32524.587"/>
    <n v="51864.466999999997"/>
    <n v="0"/>
    <n v="444.93"/>
    <n v="0"/>
    <n v="0"/>
    <m/>
    <x v="0"/>
    <s v="ENGIEP53201207TG11TG"/>
    <s v="ENGIE Energía Perú S.A."/>
    <x v="16"/>
    <x v="16"/>
    <s v="C. T. CHILCA1"/>
    <x v="83"/>
    <x v="1"/>
    <x v="3"/>
    <x v="174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51864.466999999997"/>
    <n v="51.864466999999998"/>
    <m/>
    <n v="15"/>
    <n v="14.334166666666667"/>
    <n v="7.6479999999999997"/>
    <n v="7.2759576141834259E-12"/>
    <n v="48"/>
    <s v="BASE DE DATOS"/>
    <m/>
  </r>
  <r>
    <s v="20"/>
    <x v="2"/>
    <s v="ENGIEP"/>
    <s v="53201207"/>
    <s v="53201207"/>
    <x v="1"/>
    <s v="TG12"/>
    <s v="S"/>
    <n v="180.9"/>
    <n v="172.39"/>
    <n v="20782.546999999999"/>
    <n v="29797.548999999999"/>
    <n v="50580.095999999998"/>
    <n v="0"/>
    <n v="434.63"/>
    <n v="0"/>
    <n v="0"/>
    <m/>
    <x v="0"/>
    <s v="ENGIEP53201207TG12TG"/>
    <s v="ENGIE Energía Perú S.A."/>
    <x v="16"/>
    <x v="16"/>
    <s v="C. T. CHILCA1"/>
    <x v="83"/>
    <x v="1"/>
    <x v="3"/>
    <x v="175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50580.095999999998"/>
    <n v="50.580095999999998"/>
    <m/>
    <n v="15"/>
    <n v="14.365833333333333"/>
    <n v="7.6479999999999997"/>
    <n v="0"/>
    <n v="48"/>
    <s v="BASE DE DATOS"/>
    <m/>
  </r>
  <r>
    <s v="20"/>
    <x v="2"/>
    <s v="ENGIEP"/>
    <s v="53201207"/>
    <s v="53201207"/>
    <x v="1"/>
    <s v="TG21"/>
    <s v="S"/>
    <n v="199.8"/>
    <n v="189.58"/>
    <n v="19715.212"/>
    <n v="31785.379000000001"/>
    <n v="51500.591999999997"/>
    <n v="0"/>
    <n v="444.77"/>
    <n v="45.03"/>
    <n v="0"/>
    <m/>
    <x v="0"/>
    <s v="ENGIEP53201207TG21TG"/>
    <s v="ENGIE Energía Perú S.A."/>
    <x v="16"/>
    <x v="16"/>
    <s v="C. T. CHILCA1"/>
    <x v="83"/>
    <x v="1"/>
    <x v="3"/>
    <x v="176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51500.591999999997"/>
    <n v="51.500591999999997"/>
    <m/>
    <n v="16.650000000000002"/>
    <n v="15.798333333333334"/>
    <n v="7.6479999999999997"/>
    <n v="-9.9999999656574801E-4"/>
    <n v="48"/>
    <s v="BASE DE DATOS"/>
    <m/>
  </r>
  <r>
    <s v="20"/>
    <x v="2"/>
    <s v="ENGIEP"/>
    <s v="53201207"/>
    <s v="53201207"/>
    <x v="2"/>
    <s v="TV21"/>
    <s v="S"/>
    <n v="292"/>
    <n v="280.50599999999997"/>
    <n v="20828.941999999999"/>
    <n v="55543.107000000004"/>
    <n v="76372.047999999995"/>
    <n v="0"/>
    <n v="385.37"/>
    <n v="0"/>
    <n v="0"/>
    <m/>
    <x v="0"/>
    <s v="ENGIEP53201207TV21TV"/>
    <s v="ENGIE Energía Perú S.A."/>
    <x v="16"/>
    <x v="16"/>
    <s v="C.T. CHILCA1"/>
    <x v="83"/>
    <x v="2"/>
    <x v="3"/>
    <x v="177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76372.047999999995"/>
    <n v="76.372047999999992"/>
    <m/>
    <n v="27.045454545454547"/>
    <n v="25.500545454545453"/>
    <n v="7.6479999999999997"/>
    <n v="1.0000000038417056E-3"/>
    <n v="48"/>
    <s v="BASE DE DATOS"/>
    <m/>
  </r>
  <r>
    <s v="20"/>
    <x v="2"/>
    <s v="ENGIEP"/>
    <s v="53201207"/>
    <s v="53201207"/>
    <x v="1"/>
    <s v="TG41"/>
    <s v="S"/>
    <n v="73.599999999999994"/>
    <n v="75.03"/>
    <n v="2251.0390000000002"/>
    <n v="1373.64"/>
    <n v="3624.6790000000001"/>
    <n v="0"/>
    <n v="72.23"/>
    <n v="72"/>
    <n v="0"/>
    <m/>
    <x v="0"/>
    <s v="ENGIEP53201207TG41TG"/>
    <s v="ENGIE Energía Perú S.A."/>
    <x v="16"/>
    <x v="16"/>
    <s v="C. T. CHILCA1"/>
    <x v="83"/>
    <x v="1"/>
    <x v="3"/>
    <x v="178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3624.6790000000001"/>
    <n v="3.624679"/>
    <m/>
    <n v="6.6909090909090905"/>
    <n v="6.8209090909090913"/>
    <n v="7.6479999999999997"/>
    <n v="0"/>
    <n v="48"/>
    <s v="BASE DE DATOS"/>
    <m/>
  </r>
  <r>
    <s v="20"/>
    <x v="2"/>
    <s v="ENGIEP"/>
    <s v="33280811"/>
    <s v="33280811"/>
    <x v="1"/>
    <s v="GE (TG2)"/>
    <s v="S"/>
    <n v="189.55"/>
    <n v="167.7"/>
    <n v="0"/>
    <n v="0"/>
    <n v="0"/>
    <n v="0"/>
    <n v="0"/>
    <n v="0"/>
    <n v="0"/>
    <m/>
    <x v="0"/>
    <s v="ENGIEP33280811GE (TG2)TG"/>
    <s v="ENGIE Energía Perú S.A."/>
    <x v="16"/>
    <x v="16"/>
    <s v="C. T. RF ILO"/>
    <x v="84"/>
    <x v="1"/>
    <x v="1"/>
    <x v="179"/>
    <x v="0"/>
    <s v="Instalado"/>
    <s v="Inoperativo"/>
    <s v="Generadora"/>
    <x v="0"/>
    <x v="1"/>
    <x v="1"/>
    <x v="0"/>
    <s v="Privado"/>
    <s v="MOQUEGUA"/>
    <s v="MOQUEGUA"/>
    <s v="ILO"/>
    <s v="PACOCHA"/>
    <n v="0"/>
    <x v="0"/>
    <n v="0"/>
    <x v="0"/>
    <n v="0"/>
    <x v="0"/>
    <x v="0"/>
    <n v="0"/>
    <n v="0"/>
    <m/>
    <n v="63.183333333333337"/>
    <n v="55.9"/>
    <n v="7.6479999999999997"/>
    <n v="0"/>
    <n v="48"/>
    <s v="BASE DE DATOS"/>
    <m/>
  </r>
  <r>
    <s v="20"/>
    <x v="2"/>
    <s v="ENGIEP"/>
    <s v="33357414"/>
    <s v="33357414"/>
    <x v="1"/>
    <s v="TG1 NEPI"/>
    <s v="S"/>
    <n v="203.43"/>
    <n v="207.19"/>
    <n v="0"/>
    <n v="466.30200000000002"/>
    <n v="466.30200000000002"/>
    <n v="0"/>
    <n v="2.7"/>
    <n v="0"/>
    <n v="0"/>
    <m/>
    <x v="0"/>
    <s v="ENGIEP33357414TG1 NEPITG"/>
    <s v="ENGIE Energía Perú S.A."/>
    <x v="16"/>
    <x v="16"/>
    <s v="C.T. NEPI"/>
    <x v="85"/>
    <x v="1"/>
    <x v="1"/>
    <x v="180"/>
    <x v="0"/>
    <s v="Instalado"/>
    <s v="Operativo"/>
    <s v="Generadora"/>
    <x v="0"/>
    <x v="1"/>
    <x v="1"/>
    <x v="0"/>
    <s v="Privado"/>
    <s v="MOQUEGUA"/>
    <s v="MOQUEGUA"/>
    <s v="ILO"/>
    <s v="ILO"/>
    <n v="0"/>
    <x v="0"/>
    <n v="0"/>
    <x v="0"/>
    <n v="0"/>
    <x v="0"/>
    <x v="0"/>
    <n v="466.30200000000002"/>
    <n v="0.46630199999999999"/>
    <m/>
    <n v="119.83499999999999"/>
    <n v="103.595"/>
    <n v="7.6479999999999997"/>
    <n v="0"/>
    <n v="48"/>
    <s v="BASE DE DATOS"/>
    <m/>
  </r>
  <r>
    <s v="20"/>
    <x v="3"/>
    <s v="ENGIEP"/>
    <s v="53201207"/>
    <s v="53201207"/>
    <x v="1"/>
    <s v="TG11"/>
    <s v="S"/>
    <n v="180.9"/>
    <n v="172.01"/>
    <n v="16018.964"/>
    <n v="4944.0730000000003"/>
    <n v="20963.037"/>
    <n v="0"/>
    <n v="151.69999999999999"/>
    <n v="0.48"/>
    <n v="0"/>
    <m/>
    <x v="0"/>
    <s v="ENGIEP53201207TG11TG"/>
    <s v="ENGIE Energía Perú S.A."/>
    <x v="16"/>
    <x v="16"/>
    <s v="C. T. CHILCA1"/>
    <x v="83"/>
    <x v="1"/>
    <x v="3"/>
    <x v="174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20963.037"/>
    <n v="20.963037"/>
    <m/>
    <n v="15"/>
    <n v="14.334166666666667"/>
    <n v="7.6479999999999997"/>
    <n v="0"/>
    <n v="48"/>
    <s v="BASE DE DATOS"/>
    <m/>
  </r>
  <r>
    <s v="20"/>
    <x v="3"/>
    <s v="ENGIEP"/>
    <s v="53201207"/>
    <s v="53201207"/>
    <x v="1"/>
    <s v="TG12"/>
    <s v="S"/>
    <n v="180.9"/>
    <n v="172.39"/>
    <n v="13131.85"/>
    <n v="2967.1840000000002"/>
    <n v="16099.035"/>
    <n v="96.35"/>
    <n v="120.47"/>
    <n v="101.43"/>
    <n v="0"/>
    <m/>
    <x v="0"/>
    <s v="ENGIEP53201207TG12TG"/>
    <s v="ENGIE Energía Perú S.A."/>
    <x v="16"/>
    <x v="16"/>
    <s v="C. T. CHILCA1"/>
    <x v="83"/>
    <x v="1"/>
    <x v="3"/>
    <x v="175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16099.035"/>
    <n v="16.099035000000001"/>
    <m/>
    <n v="15"/>
    <n v="14.365833333333333"/>
    <n v="7.6479999999999997"/>
    <n v="-1.0000000002037268E-3"/>
    <n v="48"/>
    <s v="BASE DE DATOS"/>
    <m/>
  </r>
  <r>
    <s v="20"/>
    <x v="3"/>
    <s v="ENGIEP"/>
    <s v="53201207"/>
    <s v="53201207"/>
    <x v="1"/>
    <s v="TG21"/>
    <s v="S"/>
    <n v="199.8"/>
    <n v="189.58"/>
    <n v="17356.903999999999"/>
    <n v="6903.6719999999996"/>
    <n v="24260.576000000001"/>
    <n v="39.75"/>
    <n v="197.82"/>
    <n v="0"/>
    <n v="0"/>
    <m/>
    <x v="0"/>
    <s v="ENGIEP53201207TG21TG"/>
    <s v="ENGIE Energía Perú S.A."/>
    <x v="16"/>
    <x v="16"/>
    <s v="C. T. CHILCA1"/>
    <x v="83"/>
    <x v="1"/>
    <x v="3"/>
    <x v="176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24260.576000000001"/>
    <n v="24.260576"/>
    <m/>
    <n v="16.650000000000002"/>
    <n v="15.798333333333334"/>
    <n v="7.6479999999999997"/>
    <n v="-3.637978807091713E-12"/>
    <n v="48"/>
    <s v="BASE DE DATOS"/>
    <m/>
  </r>
  <r>
    <s v="20"/>
    <x v="3"/>
    <s v="ENGIEP"/>
    <s v="53201207"/>
    <s v="53201207"/>
    <x v="1"/>
    <s v="TG41"/>
    <s v="S"/>
    <n v="73.599999999999994"/>
    <n v="75.03"/>
    <n v="2922.5650000000001"/>
    <n v="289.048"/>
    <n v="3211.6120000000001"/>
    <n v="0"/>
    <n v="25.57"/>
    <n v="0"/>
    <n v="0"/>
    <m/>
    <x v="0"/>
    <s v="ENGIEP53201207TG41TG"/>
    <s v="ENGIE Energía Perú S.A."/>
    <x v="16"/>
    <x v="16"/>
    <s v="C. T. CHILCA1"/>
    <x v="83"/>
    <x v="1"/>
    <x v="3"/>
    <x v="178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3211.6120000000001"/>
    <n v="3.2116120000000001"/>
    <m/>
    <n v="6.6909090909090905"/>
    <n v="6.8209090909090913"/>
    <n v="7.6479999999999997"/>
    <n v="1.0000000002037268E-3"/>
    <n v="48"/>
    <s v="BASE DE DATOS"/>
    <m/>
  </r>
  <r>
    <s v="20"/>
    <x v="4"/>
    <s v="ENGIEP"/>
    <s v="53201207"/>
    <s v="53201207"/>
    <x v="1"/>
    <s v="TG11"/>
    <s v="S"/>
    <n v="180.9"/>
    <n v="172.01"/>
    <n v="16779.309000000001"/>
    <n v="21370.844000000001"/>
    <n v="38150.152999999998"/>
    <n v="0"/>
    <n v="273.87"/>
    <n v="0"/>
    <n v="0"/>
    <m/>
    <x v="0"/>
    <s v="ENGIEP53201207TG11TG"/>
    <s v="ENGIE Energía Perú S.A."/>
    <x v="16"/>
    <x v="16"/>
    <s v="C. T. CHILCA1"/>
    <x v="83"/>
    <x v="1"/>
    <x v="3"/>
    <x v="174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38150.152999999998"/>
    <n v="38.150152999999996"/>
    <m/>
    <n v="15"/>
    <n v="14.334166666666667"/>
    <n v="7.6479999999999997"/>
    <n v="7.2759576141834259E-12"/>
    <n v="48"/>
    <s v="BASE DE DATOS"/>
    <m/>
  </r>
  <r>
    <s v="20"/>
    <x v="4"/>
    <s v="ENGIEP"/>
    <s v="53201207"/>
    <s v="53201207"/>
    <x v="1"/>
    <s v="TG12"/>
    <s v="S"/>
    <n v="180.9"/>
    <n v="172.39"/>
    <n v="15807.81"/>
    <n v="24450.687000000002"/>
    <n v="40258.497000000003"/>
    <n v="184.58"/>
    <n v="283.88"/>
    <n v="0.56000000000000005"/>
    <n v="0"/>
    <m/>
    <x v="0"/>
    <s v="ENGIEP53201207TG12TG"/>
    <s v="ENGIE Energía Perú S.A."/>
    <x v="16"/>
    <x v="16"/>
    <s v="C. T. CHILCA1"/>
    <x v="83"/>
    <x v="1"/>
    <x v="3"/>
    <x v="175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40258.497000000003"/>
    <n v="40.258497000000006"/>
    <m/>
    <n v="15"/>
    <n v="14.365833333333333"/>
    <n v="7.6479999999999997"/>
    <n v="0"/>
    <n v="48"/>
    <s v="BASE DE DATOS"/>
    <m/>
  </r>
  <r>
    <s v="20"/>
    <x v="4"/>
    <s v="ENGIEP"/>
    <s v="53201207"/>
    <s v="53201207"/>
    <x v="1"/>
    <s v="TG21"/>
    <s v="S"/>
    <n v="199.8"/>
    <n v="189.58"/>
    <n v="14905.28"/>
    <n v="21494.116000000002"/>
    <n v="36399.396000000001"/>
    <n v="17"/>
    <n v="244.02"/>
    <n v="0"/>
    <n v="0"/>
    <m/>
    <x v="0"/>
    <s v="ENGIEP53201207TG21TG"/>
    <s v="ENGIE Energía Perú S.A."/>
    <x v="16"/>
    <x v="16"/>
    <s v="C. T. CHILCA1"/>
    <x v="83"/>
    <x v="1"/>
    <x v="3"/>
    <x v="176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36399.396000000001"/>
    <n v="36.399396000000003"/>
    <m/>
    <n v="16.650000000000002"/>
    <n v="15.798333333333334"/>
    <n v="7.6479999999999997"/>
    <n v="0"/>
    <n v="48"/>
    <s v="BASE DE DATOS"/>
    <m/>
  </r>
  <r>
    <s v="20"/>
    <x v="4"/>
    <s v="ENGIEP"/>
    <s v="53201207"/>
    <s v="53201207"/>
    <x v="1"/>
    <s v="TG41"/>
    <s v="S"/>
    <n v="73.599999999999994"/>
    <n v="75.03"/>
    <n v="1084.1389999999999"/>
    <n v="155.17500000000001"/>
    <n v="1239.3140000000001"/>
    <n v="50.63"/>
    <n v="25.57"/>
    <n v="21.23"/>
    <n v="0"/>
    <m/>
    <x v="0"/>
    <s v="ENGIEP53201207TG41TG"/>
    <s v="ENGIE Energía Perú S.A."/>
    <x v="16"/>
    <x v="16"/>
    <s v="C. T. CHILCA1"/>
    <x v="83"/>
    <x v="1"/>
    <x v="3"/>
    <x v="178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1239.3140000000001"/>
    <n v="1.239314"/>
    <m/>
    <n v="6.6909090909090905"/>
    <n v="6.8209090909090913"/>
    <n v="7.6479999999999997"/>
    <n v="-2.2737367544323206E-13"/>
    <n v="48"/>
    <s v="BASE DE DATOS"/>
    <m/>
  </r>
  <r>
    <s v="20"/>
    <x v="4"/>
    <s v="ENGIEP"/>
    <s v="53201207"/>
    <s v="53201207"/>
    <x v="2"/>
    <s v="TV21"/>
    <s v="S"/>
    <n v="292"/>
    <n v="280.50599999999997"/>
    <n v="9067.7150000000001"/>
    <n v="26831.01"/>
    <n v="35898.724999999999"/>
    <n v="0"/>
    <n v="156.43"/>
    <n v="0"/>
    <n v="0"/>
    <m/>
    <x v="0"/>
    <s v="ENGIEP53201207TV21TV"/>
    <s v="ENGIE Energía Perú S.A."/>
    <x v="16"/>
    <x v="16"/>
    <s v="C.T. CHILCA1"/>
    <x v="83"/>
    <x v="2"/>
    <x v="3"/>
    <x v="177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35898.724999999999"/>
    <n v="35.898724999999999"/>
    <m/>
    <n v="27.045454545454547"/>
    <n v="25.500545454545453"/>
    <n v="7.6479999999999997"/>
    <n v="0"/>
    <n v="48"/>
    <s v="BASE DE DATOS"/>
    <m/>
  </r>
  <r>
    <s v="20"/>
    <x v="5"/>
    <s v="ENGIEP"/>
    <s v="53201207"/>
    <s v="53201207"/>
    <x v="1"/>
    <s v="TG11"/>
    <s v="S"/>
    <n v="180.9"/>
    <n v="172.01"/>
    <n v="26066.842000000001"/>
    <n v="79555.16"/>
    <n v="105622.003"/>
    <n v="0"/>
    <n v="720"/>
    <n v="0"/>
    <n v="0"/>
    <m/>
    <x v="0"/>
    <s v="ENGIEP53201207TG11TG"/>
    <s v="ENGIE Energía Perú S.A."/>
    <x v="16"/>
    <x v="16"/>
    <s v="C. T. CHILCA1"/>
    <x v="83"/>
    <x v="1"/>
    <x v="3"/>
    <x v="174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105622.003"/>
    <n v="105.62200299999999"/>
    <m/>
    <n v="15"/>
    <n v="14.334166666666667"/>
    <n v="7.6479999999999997"/>
    <n v="-9.9999998928979039E-4"/>
    <n v="48"/>
    <s v="BASE DE DATOS"/>
    <m/>
  </r>
  <r>
    <s v="20"/>
    <x v="5"/>
    <s v="ENGIEP"/>
    <s v="53201207"/>
    <s v="53201207"/>
    <x v="1"/>
    <s v="TG12"/>
    <s v="S"/>
    <n v="180.9"/>
    <n v="172.39"/>
    <n v="26016.251"/>
    <n v="79402.066000000006"/>
    <n v="105418.317"/>
    <n v="0"/>
    <n v="720"/>
    <n v="0"/>
    <n v="0"/>
    <m/>
    <x v="0"/>
    <s v="ENGIEP53201207TG12TG"/>
    <s v="ENGIE Energía Perú S.A."/>
    <x v="16"/>
    <x v="16"/>
    <s v="C. T. CHILCA1"/>
    <x v="83"/>
    <x v="1"/>
    <x v="3"/>
    <x v="175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105418.317"/>
    <n v="105.418317"/>
    <m/>
    <n v="15"/>
    <n v="14.365833333333333"/>
    <n v="7.6479999999999997"/>
    <n v="1.4551915228366852E-11"/>
    <n v="48"/>
    <s v="BASE DE DATOS"/>
    <m/>
  </r>
  <r>
    <s v="20"/>
    <x v="5"/>
    <s v="ENGIEP"/>
    <s v="53201207"/>
    <s v="53201207"/>
    <x v="1"/>
    <s v="TG21"/>
    <s v="S"/>
    <n v="199.8"/>
    <n v="189.58"/>
    <n v="28091.483"/>
    <n v="85805.910999999993"/>
    <n v="113897.395"/>
    <n v="0"/>
    <n v="702.83"/>
    <n v="0"/>
    <n v="0"/>
    <m/>
    <x v="0"/>
    <s v="ENGIEP53201207TG21TG"/>
    <s v="ENGIE Energía Perú S.A."/>
    <x v="16"/>
    <x v="16"/>
    <s v="C. T. CHILCA1"/>
    <x v="83"/>
    <x v="1"/>
    <x v="3"/>
    <x v="176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113897.395"/>
    <n v="113.897395"/>
    <m/>
    <n v="16.650000000000002"/>
    <n v="15.798333333333334"/>
    <n v="7.6479999999999997"/>
    <n v="-1.0000000038417056E-3"/>
    <n v="48"/>
    <s v="BASE DE DATOS"/>
    <m/>
  </r>
  <r>
    <s v="20"/>
    <x v="5"/>
    <s v="ENGIEP"/>
    <s v="53201207"/>
    <s v="53201207"/>
    <x v="2"/>
    <s v="TV21"/>
    <s v="S"/>
    <n v="292"/>
    <n v="280.50599999999997"/>
    <n v="42377.341"/>
    <n v="128654.38400000001"/>
    <n v="171031.72500000001"/>
    <n v="0"/>
    <n v="720"/>
    <n v="0"/>
    <n v="0"/>
    <m/>
    <x v="0"/>
    <s v="ENGIEP53201207TV21TV"/>
    <s v="ENGIE Energía Perú S.A."/>
    <x v="16"/>
    <x v="16"/>
    <s v="C.T. CHILCA1"/>
    <x v="83"/>
    <x v="2"/>
    <x v="3"/>
    <x v="177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171031.72500000001"/>
    <n v="171.03172499999999"/>
    <m/>
    <n v="27.045454545454547"/>
    <n v="25.500545454545453"/>
    <n v="7.6479999999999997"/>
    <n v="0"/>
    <n v="48"/>
    <s v="BASE DE DATOS"/>
    <m/>
  </r>
  <r>
    <s v="20"/>
    <x v="0"/>
    <s v="TCHILC"/>
    <s v="33180209"/>
    <s v="33180209"/>
    <x v="3"/>
    <s v="G1"/>
    <s v="S"/>
    <n v="300"/>
    <n v="299.99"/>
    <n v="23750.422999999999"/>
    <n v="105954.747"/>
    <n v="129705.17"/>
    <n v="426.38"/>
    <n v="297.38"/>
    <n v="0"/>
    <n v="0"/>
    <m/>
    <x v="0"/>
    <s v="TCHILC33180209G1CC"/>
    <s v="TERMOCHILCA S.A.C."/>
    <x v="17"/>
    <x v="17"/>
    <s v="C.T.SANTO DOMINGO DE LOS OLLER"/>
    <x v="86"/>
    <x v="1"/>
    <x v="3"/>
    <x v="13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129705.17"/>
    <n v="129.70517000000001"/>
    <m/>
    <n v="25"/>
    <n v="24.916666666666668"/>
    <n v="7.6479999999999997"/>
    <n v="0"/>
    <n v="81"/>
    <s v="BASE DE DATOS"/>
    <m/>
  </r>
  <r>
    <s v="20"/>
    <x v="1"/>
    <s v="TCHILC"/>
    <s v="33180209"/>
    <s v="33180209"/>
    <x v="3"/>
    <s v="G1"/>
    <s v="S"/>
    <n v="300"/>
    <n v="299"/>
    <n v="30717.508999999998"/>
    <n v="119870.069"/>
    <n v="150587.57800000001"/>
    <n v="107"/>
    <n v="573"/>
    <n v="0"/>
    <n v="0"/>
    <m/>
    <x v="0"/>
    <s v="TCHILC33180209G1CC"/>
    <s v="TERMOCHILCA S.A.C."/>
    <x v="17"/>
    <x v="17"/>
    <s v="C.T.SANTO DOMINGO DE LOS OLLER"/>
    <x v="86"/>
    <x v="1"/>
    <x v="3"/>
    <x v="13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150587.57800000001"/>
    <n v="150.58757800000001"/>
    <m/>
    <n v="25"/>
    <n v="24.916666666666668"/>
    <n v="7.6479999999999997"/>
    <n v="0"/>
    <n v="81"/>
    <s v="BASE DE DATOS"/>
    <m/>
  </r>
  <r>
    <s v="20"/>
    <x v="7"/>
    <s v="ELSM"/>
    <s v="00000101"/>
    <s v="00000101"/>
    <x v="0"/>
    <s v="PERKINS"/>
    <s v="N"/>
    <n v="6.7000000000000004E-2"/>
    <n v="0"/>
    <n v="0"/>
    <n v="0"/>
    <n v="0"/>
    <n v="0"/>
    <n v="0"/>
    <n v="0"/>
    <n v="0"/>
    <m/>
    <x v="1"/>
    <s v="ELSM00000101PERKINSEL"/>
    <s v="Electro Sur Medio S. A."/>
    <x v="1"/>
    <x v="1"/>
    <s v="C. T. Tambo Quemado"/>
    <x v="4"/>
    <x v="0"/>
    <x v="0"/>
    <x v="12"/>
    <x v="0"/>
    <s v="Instalado"/>
    <s v="Inoperativo"/>
    <s v="Distribuidora"/>
    <x v="0"/>
    <x v="1"/>
    <x v="0"/>
    <x v="0"/>
    <s v="Privado"/>
    <s v="AYACUCHO"/>
    <s v="AYACUCHO"/>
    <s v="LUCANAS"/>
    <s v="LEONCIO PRADO"/>
    <n v="0"/>
    <x v="0"/>
    <n v="0"/>
    <x v="0"/>
    <n v="0"/>
    <x v="0"/>
    <x v="0"/>
    <n v="0"/>
    <n v="0"/>
    <m/>
    <s v="-"/>
    <s v="-"/>
    <e v="#N/A"/>
    <n v="0"/>
    <n v="19"/>
    <s v="BASE DE DATOS"/>
    <m/>
  </r>
  <r>
    <s v="20"/>
    <x v="7"/>
    <s v="ELSM"/>
    <s v="53024517"/>
    <s v="53024517"/>
    <x v="0"/>
    <s v="G1"/>
    <s v="S"/>
    <n v="9.6"/>
    <n v="9.3409999999999993"/>
    <n v="946.89"/>
    <n v="2998.47"/>
    <n v="3945.36"/>
    <n v="39.36"/>
    <n v="483.86"/>
    <n v="7.81"/>
    <n v="55"/>
    <m/>
    <x v="0"/>
    <s v="ELSM53024517G1EL"/>
    <s v="Electro Sur Medio S. A."/>
    <x v="1"/>
    <x v="1"/>
    <s v="C.T. LUREN"/>
    <x v="5"/>
    <x v="0"/>
    <x v="0"/>
    <x v="13"/>
    <x v="0"/>
    <s v="Instalado"/>
    <s v="Operativo"/>
    <s v="Distribuidora"/>
    <x v="0"/>
    <x v="1"/>
    <x v="0"/>
    <x v="0"/>
    <s v="Privado"/>
    <s v="ICA"/>
    <s v="ICA"/>
    <s v="NAZCA"/>
    <n v="0"/>
    <n v="0"/>
    <x v="1"/>
    <n v="0"/>
    <x v="0"/>
    <n v="0"/>
    <x v="0"/>
    <x v="0"/>
    <n v="3945.36"/>
    <n v="3.94536"/>
    <m/>
    <n v="0.79999999999999993"/>
    <n v="0.77841666666666665"/>
    <n v="7.6479999999999997"/>
    <n v="-4.5474735088646412E-13"/>
    <n v="19"/>
    <s v="BASE DE DATOS"/>
    <m/>
  </r>
  <r>
    <s v="20"/>
    <x v="7"/>
    <s v="ELSM"/>
    <s v="53024517"/>
    <s v="53024517"/>
    <x v="0"/>
    <s v="G2"/>
    <s v="S"/>
    <n v="9.6"/>
    <n v="9.3409999999999993"/>
    <n v="801.4"/>
    <n v="2537.77"/>
    <n v="3339.17"/>
    <n v="107.86"/>
    <n v="423.53"/>
    <n v="8"/>
    <n v="55"/>
    <m/>
    <x v="0"/>
    <s v="ELSM53024517G2EL"/>
    <s v="Electro Sur Medio S. A."/>
    <x v="1"/>
    <x v="1"/>
    <s v="C.T. LUREN"/>
    <x v="5"/>
    <x v="0"/>
    <x v="0"/>
    <x v="14"/>
    <x v="0"/>
    <s v="Instalado"/>
    <s v="Operativo"/>
    <s v="Distribuidora"/>
    <x v="0"/>
    <x v="1"/>
    <x v="0"/>
    <x v="0"/>
    <s v="Privado"/>
    <s v="ICA"/>
    <s v="ICA"/>
    <s v="NAZCA"/>
    <n v="0"/>
    <n v="0"/>
    <x v="1"/>
    <n v="0"/>
    <x v="0"/>
    <n v="0"/>
    <x v="0"/>
    <x v="0"/>
    <n v="3339.17"/>
    <n v="3.3391700000000002"/>
    <m/>
    <n v="0.79999999999999993"/>
    <n v="0.77841666666666665"/>
    <n v="7.6479999999999997"/>
    <n v="0"/>
    <n v="19"/>
    <s v="BASE DE DATOS"/>
    <m/>
  </r>
  <r>
    <s v="20"/>
    <x v="7"/>
    <s v="ELSM"/>
    <s v="XXXXXXXX"/>
    <s v="XXXXXXXX"/>
    <x v="0"/>
    <s v="G1"/>
    <s v="S"/>
    <n v="9.6"/>
    <n v="9.3409999999999993"/>
    <n v="1097.5999999999999"/>
    <n v="3891.5"/>
    <n v="4989.1000000000004"/>
    <n v="2.35"/>
    <n v="659.73"/>
    <n v="0.15"/>
    <n v="330"/>
    <m/>
    <x v="0"/>
    <s v="ELSMXXXXXXXXG1EL"/>
    <s v="Electro Sur Medio S. A."/>
    <x v="1"/>
    <x v="1"/>
    <s v="C. T. Pedregal"/>
    <x v="6"/>
    <x v="0"/>
    <x v="0"/>
    <x v="13"/>
    <x v="0"/>
    <s v="Instalado"/>
    <s v="Operativo"/>
    <s v="Distribuidora"/>
    <x v="0"/>
    <x v="1"/>
    <x v="0"/>
    <x v="0"/>
    <s v="Privado"/>
    <s v="ICA"/>
    <s v="ICA"/>
    <s v="CHINCHA"/>
    <s v="ALTO LARAN"/>
    <n v="0"/>
    <x v="1"/>
    <n v="0"/>
    <x v="0"/>
    <n v="0"/>
    <x v="0"/>
    <x v="0"/>
    <n v="4989.1000000000004"/>
    <n v="4.9891000000000005"/>
    <m/>
    <n v="0.79999999999999993"/>
    <n v="0.77841666666666665"/>
    <n v="7.6479999999999997"/>
    <n v="0"/>
    <n v="19"/>
    <s v="BASE DE DATOS"/>
    <m/>
  </r>
  <r>
    <s v="20"/>
    <x v="7"/>
    <s v="ELSM"/>
    <s v="XXXXXXXX"/>
    <s v="XXXXXXXX"/>
    <x v="0"/>
    <s v="G2"/>
    <s v="S"/>
    <n v="9.6"/>
    <n v="9.3409999999999993"/>
    <n v="1077.5999999999999"/>
    <n v="3820.39"/>
    <n v="4897.99"/>
    <n v="2.42"/>
    <n v="611.35"/>
    <n v="0.23"/>
    <n v="275"/>
    <m/>
    <x v="0"/>
    <s v="ELSMXXXXXXXXG2EL"/>
    <s v="Electro Sur Medio S. A."/>
    <x v="1"/>
    <x v="1"/>
    <s v="C. T. Pedregal"/>
    <x v="6"/>
    <x v="0"/>
    <x v="0"/>
    <x v="14"/>
    <x v="0"/>
    <s v="Instalado"/>
    <s v="Operativo"/>
    <s v="Distribuidora"/>
    <x v="0"/>
    <x v="1"/>
    <x v="0"/>
    <x v="0"/>
    <s v="Privado"/>
    <s v="ICA"/>
    <s v="ICA"/>
    <s v="CHINCHA"/>
    <s v="ALTO LARAN"/>
    <n v="0"/>
    <x v="1"/>
    <n v="0"/>
    <x v="0"/>
    <n v="0"/>
    <x v="0"/>
    <x v="0"/>
    <n v="4897.99"/>
    <n v="4.8979900000000001"/>
    <m/>
    <n v="0.79999999999999993"/>
    <n v="0.77841666666666665"/>
    <n v="7.6479999999999997"/>
    <n v="0"/>
    <n v="19"/>
    <s v="BASE DE DATOS"/>
    <m/>
  </r>
  <r>
    <s v="20"/>
    <x v="7"/>
    <s v="ELC"/>
    <s v="33008793"/>
    <s v="33008793"/>
    <x v="0"/>
    <s v="CAT-M1"/>
    <s v="S"/>
    <n v="0.5"/>
    <n v="0.4"/>
    <n v="0"/>
    <n v="0"/>
    <n v="0"/>
    <n v="0"/>
    <n v="0"/>
    <n v="0"/>
    <n v="0"/>
    <m/>
    <x v="0"/>
    <s v="ELC33008793CAT-M1EL"/>
    <s v="Electro Centro S. A."/>
    <x v="10"/>
    <x v="10"/>
    <s v="CT Ayacucho"/>
    <x v="68"/>
    <x v="0"/>
    <x v="0"/>
    <x v="145"/>
    <x v="0"/>
    <s v="Instalado"/>
    <s v="Inoperativo"/>
    <s v="Distribuidora"/>
    <x v="0"/>
    <x v="1"/>
    <x v="0"/>
    <x v="0"/>
    <s v="Estatal"/>
    <s v="AYACUCHO"/>
    <s v="AYACUCHO"/>
    <s v="AYACUCHO"/>
    <s v="HUAMANGA"/>
    <n v="0"/>
    <x v="0"/>
    <n v="0"/>
    <x v="0"/>
    <n v="0"/>
    <x v="0"/>
    <x v="0"/>
    <n v="0"/>
    <n v="0"/>
    <m/>
    <n v="4.1666666666666664E-2"/>
    <n v="3.3333333333333333E-2"/>
    <n v="7.6479999999999997"/>
    <n v="0"/>
    <n v="25"/>
    <s v="BASE DE DATOS"/>
    <m/>
  </r>
  <r>
    <s v="20"/>
    <x v="7"/>
    <s v="ELC"/>
    <s v="33009493"/>
    <s v="33009493"/>
    <x v="0"/>
    <s v="CAT-E1"/>
    <s v="S"/>
    <n v="0.5"/>
    <n v="0.35"/>
    <n v="0"/>
    <n v="0"/>
    <n v="0"/>
    <n v="0"/>
    <n v="0"/>
    <n v="0"/>
    <n v="0"/>
    <m/>
    <x v="0"/>
    <s v="ELC33009493CAT-E1EL"/>
    <s v="Electro Centro S. A."/>
    <x v="10"/>
    <x v="10"/>
    <s v="CT Satipo"/>
    <x v="69"/>
    <x v="0"/>
    <x v="0"/>
    <x v="146"/>
    <x v="0"/>
    <s v="Instalado"/>
    <s v="Operativo"/>
    <s v="Distribuidora"/>
    <x v="0"/>
    <x v="1"/>
    <x v="0"/>
    <x v="0"/>
    <s v="Estatal"/>
    <s v="JUNIN"/>
    <s v="JUNIN"/>
    <s v="SATIPO"/>
    <s v="SATIPO"/>
    <n v="0"/>
    <x v="0"/>
    <n v="0"/>
    <x v="0"/>
    <n v="0"/>
    <x v="0"/>
    <x v="0"/>
    <n v="0"/>
    <n v="0"/>
    <m/>
    <n v="4.1666666666666664E-2"/>
    <n v="2.9166666666666664E-2"/>
    <n v="7.6479999999999997"/>
    <n v="0"/>
    <n v="25"/>
    <s v="BASE DE DATOS"/>
    <m/>
  </r>
  <r>
    <s v="20"/>
    <x v="7"/>
    <s v="ELC"/>
    <s v="53203411"/>
    <s v="53203411"/>
    <x v="0"/>
    <s v="CUMMINS"/>
    <s v="S"/>
    <n v="0.1"/>
    <n v="0.1"/>
    <n v="0.432"/>
    <n v="1.4350000000000001"/>
    <n v="1.867"/>
    <n v="0"/>
    <n v="15.33"/>
    <n v="0"/>
    <n v="0"/>
    <m/>
    <x v="0"/>
    <s v="ELC53203411CUMMINSEL"/>
    <s v="Electro Centro S. A."/>
    <x v="10"/>
    <x v="10"/>
    <s v="CT Pozuzo"/>
    <x v="70"/>
    <x v="0"/>
    <x v="0"/>
    <x v="2"/>
    <x v="0"/>
    <s v="Instalado"/>
    <s v="Operativo"/>
    <s v="Distribuidora"/>
    <x v="0"/>
    <x v="1"/>
    <x v="0"/>
    <x v="0"/>
    <s v="Estatal"/>
    <s v="PASCO"/>
    <s v="PASCO"/>
    <s v="OXAPAMPA"/>
    <s v="POZUZO"/>
    <n v="0"/>
    <x v="0"/>
    <n v="0"/>
    <x v="0"/>
    <n v="0"/>
    <x v="0"/>
    <x v="0"/>
    <n v="1.867"/>
    <n v="1.867E-3"/>
    <m/>
    <n v="8.3333333333333332E-3"/>
    <n v="8.3333333333333332E-3"/>
    <n v="7.6479999999999997"/>
    <n v="0"/>
    <n v="25"/>
    <s v="BASE DE DATOS"/>
    <m/>
  </r>
  <r>
    <s v="20"/>
    <x v="7"/>
    <s v="ELC"/>
    <s v="53203411"/>
    <s v="53203411"/>
    <x v="0"/>
    <s v="CAT-M2"/>
    <s v="S"/>
    <n v="0.5"/>
    <n v="0.5"/>
    <n v="0.02"/>
    <n v="1.056"/>
    <n v="1.0760000000000001"/>
    <n v="0"/>
    <n v="8.6"/>
    <n v="0"/>
    <n v="0"/>
    <m/>
    <x v="0"/>
    <s v="ELC53203411CAT-M2EL"/>
    <s v="Electro Centro S. A."/>
    <x v="10"/>
    <x v="10"/>
    <s v="CT Pozuzo"/>
    <x v="70"/>
    <x v="0"/>
    <x v="0"/>
    <x v="147"/>
    <x v="0"/>
    <s v="Instalado"/>
    <s v="Operativo"/>
    <s v="Distribuidora"/>
    <x v="0"/>
    <x v="1"/>
    <x v="0"/>
    <x v="0"/>
    <s v="Estatal"/>
    <s v="PASCO"/>
    <s v="PASCO"/>
    <s v="OXAPAMPA"/>
    <s v="POZUZO"/>
    <n v="0"/>
    <x v="0"/>
    <n v="0"/>
    <x v="0"/>
    <n v="0"/>
    <x v="0"/>
    <x v="0"/>
    <n v="1.0760000000000001"/>
    <n v="1.0760000000000001E-3"/>
    <m/>
    <n v="4.1666666666666664E-2"/>
    <n v="4.1666666666666664E-2"/>
    <n v="7.6479999999999997"/>
    <n v="0"/>
    <n v="25"/>
    <s v="BASE DE DATOS"/>
    <m/>
  </r>
  <r>
    <s v="20"/>
    <x v="7"/>
    <s v="ELC"/>
    <s v="53203411"/>
    <s v="53203411"/>
    <x v="0"/>
    <s v="VOLVO-M1"/>
    <s v="S"/>
    <n v="0.5"/>
    <n v="0.5"/>
    <n v="0.10299999999999999"/>
    <n v="1.839"/>
    <n v="1.9419999999999999"/>
    <n v="0"/>
    <n v="11.92"/>
    <n v="0"/>
    <n v="0"/>
    <m/>
    <x v="0"/>
    <s v="ELC53203411VOLVO-M1EL"/>
    <s v="Electro Centro S. A."/>
    <x v="10"/>
    <x v="10"/>
    <s v="CT Pozuzo"/>
    <x v="70"/>
    <x v="0"/>
    <x v="0"/>
    <x v="148"/>
    <x v="0"/>
    <s v="Instalado"/>
    <s v="Operativo"/>
    <s v="Distribuidora"/>
    <x v="0"/>
    <x v="1"/>
    <x v="0"/>
    <x v="0"/>
    <s v="Estatal"/>
    <s v="PASCO"/>
    <s v="PASCO"/>
    <s v="OXAPAMPA"/>
    <s v="POZUZO"/>
    <n v="0"/>
    <x v="0"/>
    <n v="0"/>
    <x v="0"/>
    <n v="0"/>
    <x v="0"/>
    <x v="0"/>
    <n v="1.9419999999999999"/>
    <n v="1.9419999999999999E-3"/>
    <m/>
    <n v="4.1666666666666664E-2"/>
    <n v="4.1666666666666664E-2"/>
    <n v="7.6479999999999997"/>
    <n v="0"/>
    <n v="25"/>
    <s v="BASE DE DATOS"/>
    <m/>
  </r>
  <r>
    <s v="20"/>
    <x v="7"/>
    <s v="ELC"/>
    <s v="53203411"/>
    <s v="53203411"/>
    <x v="0"/>
    <s v="DETROIT-M1"/>
    <s v="S"/>
    <n v="0.5"/>
    <n v="0.5"/>
    <n v="0.42399999999999999"/>
    <n v="1.4359999999999999"/>
    <n v="1.86"/>
    <n v="0"/>
    <n v="8.33"/>
    <n v="0"/>
    <n v="0"/>
    <m/>
    <x v="0"/>
    <s v="ELC53203411DETROIT-M1EL"/>
    <s v="Electro Centro S. A."/>
    <x v="10"/>
    <x v="10"/>
    <s v="CT Pozuzo"/>
    <x v="70"/>
    <x v="0"/>
    <x v="0"/>
    <x v="149"/>
    <x v="0"/>
    <s v="Instalado"/>
    <s v="Operativo"/>
    <s v="Distribuidora"/>
    <x v="0"/>
    <x v="1"/>
    <x v="0"/>
    <x v="0"/>
    <s v="Estatal"/>
    <s v="PASCO"/>
    <s v="PASCO"/>
    <s v="OXAPAMPA"/>
    <s v="POZUZO"/>
    <n v="0"/>
    <x v="0"/>
    <n v="0"/>
    <x v="0"/>
    <n v="0"/>
    <x v="0"/>
    <x v="0"/>
    <n v="1.86"/>
    <n v="1.8600000000000001E-3"/>
    <m/>
    <n v="4.1666666666666664E-2"/>
    <n v="4.1666666666666664E-2"/>
    <n v="7.6479999999999997"/>
    <n v="-2.2204460492503131E-16"/>
    <n v="25"/>
    <s v="BASE DE DATOS"/>
    <m/>
  </r>
  <r>
    <s v="20"/>
    <x v="7"/>
    <s v="ELC"/>
    <s v="53022212"/>
    <s v="53022212"/>
    <x v="0"/>
    <s v="CAT-C27M1"/>
    <s v="S"/>
    <n v="0.75"/>
    <n v="0.5"/>
    <n v="0"/>
    <n v="0"/>
    <n v="0"/>
    <n v="0"/>
    <n v="0"/>
    <n v="0"/>
    <n v="0"/>
    <m/>
    <x v="0"/>
    <s v="ELC53022212CAT-C27M1EL"/>
    <s v="Electro Centro S. A."/>
    <x v="10"/>
    <x v="10"/>
    <s v="CT Huancayo"/>
    <x v="71"/>
    <x v="0"/>
    <x v="0"/>
    <x v="150"/>
    <x v="0"/>
    <s v="Instalado"/>
    <s v="Operativo"/>
    <s v="Distribuidora"/>
    <x v="0"/>
    <x v="1"/>
    <x v="0"/>
    <x v="0"/>
    <s v="Estatal"/>
    <s v="JUNIN"/>
    <s v="JUNIN"/>
    <s v="HUANCAYO"/>
    <s v="HUANCAYO"/>
    <n v="0"/>
    <x v="0"/>
    <n v="0"/>
    <x v="0"/>
    <n v="0"/>
    <x v="0"/>
    <x v="0"/>
    <n v="0"/>
    <n v="0"/>
    <m/>
    <n v="6.25E-2"/>
    <n v="4.1666666666666664E-2"/>
    <n v="7.6479999999999997"/>
    <n v="0"/>
    <n v="25"/>
    <s v="BASE DE DATOS"/>
    <m/>
  </r>
  <r>
    <s v="20"/>
    <x v="7"/>
    <s v="ELC"/>
    <s v="53022212"/>
    <s v="53022212"/>
    <x v="0"/>
    <s v="CAT-C27M2"/>
    <s v="S"/>
    <n v="0.75"/>
    <n v="0.5"/>
    <n v="0"/>
    <n v="0"/>
    <n v="0"/>
    <n v="0"/>
    <n v="0"/>
    <n v="0"/>
    <n v="0"/>
    <m/>
    <x v="0"/>
    <s v="ELC53022212CAT-C27M2EL"/>
    <s v="Electro Centro S. A."/>
    <x v="10"/>
    <x v="10"/>
    <s v="CT Huancayo"/>
    <x v="71"/>
    <x v="0"/>
    <x v="0"/>
    <x v="151"/>
    <x v="0"/>
    <n v="0"/>
    <s v="Operativo"/>
    <s v="Distribuidora"/>
    <x v="0"/>
    <x v="1"/>
    <x v="0"/>
    <x v="0"/>
    <s v="Estatal"/>
    <s v="JUNIN"/>
    <s v="JUNIN"/>
    <s v="HUANCAYO"/>
    <s v="HUANCAYO"/>
    <n v="0"/>
    <x v="0"/>
    <n v="0"/>
    <x v="0"/>
    <n v="0"/>
    <x v="0"/>
    <x v="0"/>
    <n v="0"/>
    <n v="0"/>
    <m/>
    <n v="6.25E-2"/>
    <n v="4.1666666666666664E-2"/>
    <n v="7.6479999999999997"/>
    <n v="0"/>
    <n v="25"/>
    <s v="BASE DE DATOS"/>
    <m/>
  </r>
  <r>
    <s v="20"/>
    <x v="7"/>
    <s v="ELOR"/>
    <s v="53200204"/>
    <s v="53200204"/>
    <x v="0"/>
    <s v="Cat-1_3512"/>
    <s v="S"/>
    <n v="0.5"/>
    <n v="0.35"/>
    <n v="8.7430000000000003"/>
    <n v="0"/>
    <n v="8.7430000000000003"/>
    <n v="0"/>
    <n v="26.32"/>
    <n v="0"/>
    <n v="0"/>
    <m/>
    <x v="0"/>
    <s v="ELOR53200204Cat-1_3512EL"/>
    <s v="Electro Oriente S. A."/>
    <x v="5"/>
    <x v="5"/>
    <s v="C. T. Bagua_Grande"/>
    <x v="17"/>
    <x v="0"/>
    <x v="0"/>
    <x v="45"/>
    <x v="0"/>
    <s v="Instalado"/>
    <s v="Operativo"/>
    <s v="Distribuidora"/>
    <x v="0"/>
    <x v="1"/>
    <x v="0"/>
    <x v="0"/>
    <s v="Estatal"/>
    <s v="AMAZONAS"/>
    <s v="AMAZONAS"/>
    <s v="UTCUBAMBA"/>
    <s v="BAGUA GRANDE"/>
    <n v="0"/>
    <x v="0"/>
    <n v="0"/>
    <x v="0"/>
    <n v="0"/>
    <x v="0"/>
    <x v="0"/>
    <n v="8.7430000000000003"/>
    <n v="8.7430000000000008E-3"/>
    <m/>
    <n v="4.1666666666666664E-2"/>
    <n v="2.9166666666666664E-2"/>
    <n v="7.6479999999999997"/>
    <n v="0"/>
    <n v="20"/>
    <s v="BASE DE DATOS"/>
    <m/>
  </r>
  <r>
    <s v="20"/>
    <x v="7"/>
    <s v="ELOR"/>
    <s v="53200204"/>
    <s v="53200204"/>
    <x v="0"/>
    <s v="Cat-2_3512"/>
    <s v="S"/>
    <n v="0.5"/>
    <n v="0.35"/>
    <n v="3.379"/>
    <n v="0"/>
    <n v="3.379"/>
    <n v="0"/>
    <n v="9.91"/>
    <n v="0"/>
    <n v="0"/>
    <m/>
    <x v="0"/>
    <s v="ELOR53200204Cat-2_3512EL"/>
    <s v="Electro Oriente S. A."/>
    <x v="5"/>
    <x v="5"/>
    <s v="C. T. Bagua_Grande"/>
    <x v="17"/>
    <x v="0"/>
    <x v="0"/>
    <x v="46"/>
    <x v="0"/>
    <s v="Instalado"/>
    <s v="Operativo"/>
    <s v="Distribuidora"/>
    <x v="0"/>
    <x v="1"/>
    <x v="0"/>
    <x v="0"/>
    <s v="Estatal"/>
    <s v="AMAZONAS"/>
    <s v="AMAZONAS"/>
    <s v="UTCUBAMBA"/>
    <s v="BAGUA GRANDE"/>
    <n v="0"/>
    <x v="0"/>
    <n v="0"/>
    <x v="0"/>
    <n v="0"/>
    <x v="0"/>
    <x v="0"/>
    <n v="3.379"/>
    <n v="3.3790000000000001E-3"/>
    <m/>
    <n v="4.1666666666666664E-2"/>
    <n v="2.9166666666666664E-2"/>
    <n v="7.6479999999999997"/>
    <n v="0"/>
    <n v="20"/>
    <s v="BASE DE DATOS"/>
    <m/>
  </r>
  <r>
    <s v="20"/>
    <x v="7"/>
    <s v="ELOR"/>
    <s v="53200204"/>
    <s v="53200204"/>
    <x v="0"/>
    <s v="CAT3_3516"/>
    <s v="S"/>
    <n v="2"/>
    <n v="0.9"/>
    <n v="52.749000000000002"/>
    <n v="0"/>
    <n v="52.749000000000002"/>
    <n v="0"/>
    <n v="51.92"/>
    <n v="0"/>
    <n v="0"/>
    <m/>
    <x v="0"/>
    <s v="ELOR53200204CAT3_3516EL"/>
    <s v="Electro Oriente S. A."/>
    <x v="5"/>
    <x v="5"/>
    <s v="C. T. Bagua_Grande"/>
    <x v="17"/>
    <x v="0"/>
    <x v="0"/>
    <x v="47"/>
    <x v="0"/>
    <s v="Instalado"/>
    <s v="Operativo"/>
    <s v="Distribuidora"/>
    <x v="0"/>
    <x v="1"/>
    <x v="0"/>
    <x v="0"/>
    <s v="Estatal"/>
    <s v="AMAZONAS"/>
    <s v="AMAZONAS"/>
    <s v="UTCUBAMBA"/>
    <s v="BAGUA GRANDE"/>
    <n v="0"/>
    <x v="0"/>
    <n v="0"/>
    <x v="0"/>
    <n v="0"/>
    <x v="0"/>
    <x v="0"/>
    <n v="52.749000000000002"/>
    <n v="5.2749000000000004E-2"/>
    <m/>
    <n v="0.16666666666666666"/>
    <n v="7.4999999999999997E-2"/>
    <n v="7.6479999999999997"/>
    <n v="0"/>
    <n v="20"/>
    <s v="BASE DE DATOS"/>
    <m/>
  </r>
  <r>
    <s v="20"/>
    <x v="7"/>
    <s v="ELOR"/>
    <s v="53200204"/>
    <s v="53200204"/>
    <x v="0"/>
    <s v="DETROIT"/>
    <s v="S"/>
    <n v="0.45"/>
    <n v="0.3"/>
    <n v="0.14099999999999999"/>
    <n v="0"/>
    <n v="0.14099999999999999"/>
    <n v="0"/>
    <n v="0.49"/>
    <n v="0"/>
    <n v="0"/>
    <m/>
    <x v="0"/>
    <s v="ELOR53200204DETROITEL"/>
    <s v="Electro Oriente S. A."/>
    <x v="5"/>
    <x v="5"/>
    <s v="C. T. Bagua_Grande"/>
    <x v="17"/>
    <x v="0"/>
    <x v="0"/>
    <x v="48"/>
    <x v="0"/>
    <s v="Instalado"/>
    <s v="Operativo"/>
    <s v="Distribuidora"/>
    <x v="0"/>
    <x v="1"/>
    <x v="0"/>
    <x v="0"/>
    <s v="Estatal"/>
    <s v="AMAZONAS"/>
    <s v="AMAZONAS"/>
    <s v="UTCUBAMBA"/>
    <s v="BAGUA GRANDE"/>
    <n v="0"/>
    <x v="0"/>
    <n v="0"/>
    <x v="0"/>
    <n v="0"/>
    <x v="0"/>
    <x v="0"/>
    <n v="0.14099999999999999"/>
    <n v="1.4099999999999998E-4"/>
    <m/>
    <n v="3.7499999999999999E-2"/>
    <n v="2.4999999999999998E-2"/>
    <n v="7.6479999999999997"/>
    <n v="0"/>
    <n v="20"/>
    <s v="BASE DE DATOS"/>
    <m/>
  </r>
  <r>
    <s v="20"/>
    <x v="7"/>
    <s v="ELOR"/>
    <s v="33010767"/>
    <s v="33010767"/>
    <x v="0"/>
    <s v="CUMMINS 1"/>
    <s v="S"/>
    <n v="2"/>
    <n v="1.5"/>
    <n v="0"/>
    <n v="0"/>
    <n v="0"/>
    <n v="0"/>
    <n v="0"/>
    <n v="0"/>
    <n v="0"/>
    <m/>
    <x v="0"/>
    <s v="ELOR33010767CUMMINS 1EL"/>
    <s v="Electro Oriente S. A."/>
    <x v="5"/>
    <x v="5"/>
    <s v="C. T. Iqt.Diesel - Diesel"/>
    <x v="19"/>
    <x v="0"/>
    <x v="0"/>
    <x v="53"/>
    <x v="0"/>
    <s v="Instalado"/>
    <s v="Operativo"/>
    <s v="Distribuidora"/>
    <x v="0"/>
    <x v="0"/>
    <x v="0"/>
    <x v="0"/>
    <s v="Estatal"/>
    <s v="LORETO"/>
    <s v="LORETO"/>
    <s v="MAYNAS"/>
    <s v="IQUITOS"/>
    <n v="0"/>
    <x v="0"/>
    <n v="0"/>
    <x v="0"/>
    <n v="0"/>
    <x v="0"/>
    <x v="0"/>
    <n v="0"/>
    <n v="0"/>
    <m/>
    <n v="0.16666666666666666"/>
    <n v="0.125"/>
    <n v="7.6479999999999997"/>
    <n v="0"/>
    <n v="20"/>
    <s v="BASE DE DATOS"/>
    <m/>
  </r>
  <r>
    <s v="20"/>
    <x v="7"/>
    <s v="ELOR"/>
    <s v="33010793"/>
    <s v="33010793"/>
    <x v="0"/>
    <s v="WARTSILA 1"/>
    <s v="S"/>
    <n v="6.4"/>
    <n v="6"/>
    <n v="0"/>
    <n v="0"/>
    <n v="0"/>
    <n v="40"/>
    <n v="0"/>
    <n v="0"/>
    <n v="0"/>
    <m/>
    <x v="0"/>
    <s v="ELOR33010793WARTSILA 1EL"/>
    <s v="Electro Oriente S. A."/>
    <x v="5"/>
    <x v="5"/>
    <s v="C. T. Iqt.Diesel - Wartsila"/>
    <x v="20"/>
    <x v="0"/>
    <x v="0"/>
    <x v="7"/>
    <x v="0"/>
    <s v="Instalado"/>
    <s v="Operativo"/>
    <s v="Distribuidora"/>
    <x v="0"/>
    <x v="0"/>
    <x v="0"/>
    <x v="0"/>
    <s v="Estatal"/>
    <s v="LORETO"/>
    <s v="LORETO"/>
    <s v="MAYNAS"/>
    <s v="IQUITOS"/>
    <n v="0"/>
    <x v="0"/>
    <n v="0"/>
    <x v="0"/>
    <n v="0"/>
    <x v="0"/>
    <x v="0"/>
    <n v="0"/>
    <n v="0"/>
    <m/>
    <n v="0.53333333333333333"/>
    <n v="0.5"/>
    <n v="7.6479999999999997"/>
    <n v="0"/>
    <n v="20"/>
    <s v="BASE DE DATOS"/>
    <m/>
  </r>
  <r>
    <s v="20"/>
    <x v="7"/>
    <s v="ELOR"/>
    <s v="33010793"/>
    <s v="33010793"/>
    <x v="0"/>
    <s v="WARTSILA 2"/>
    <s v="S"/>
    <n v="6.4"/>
    <n v="6"/>
    <n v="0"/>
    <n v="0"/>
    <n v="0"/>
    <n v="40"/>
    <n v="0"/>
    <n v="0"/>
    <n v="0"/>
    <m/>
    <x v="0"/>
    <s v="ELOR33010793WARTSILA 2EL"/>
    <s v="Electro Oriente S. A."/>
    <x v="5"/>
    <x v="5"/>
    <s v="C. T. Iqt.Diesel - Wartsila"/>
    <x v="20"/>
    <x v="0"/>
    <x v="0"/>
    <x v="8"/>
    <x v="0"/>
    <s v="Instalado"/>
    <s v="Operativo"/>
    <s v="Distribuidora"/>
    <x v="0"/>
    <x v="0"/>
    <x v="0"/>
    <x v="0"/>
    <s v="Estatal"/>
    <s v="LORETO"/>
    <s v="LORETO"/>
    <s v="MAYNAS"/>
    <s v="IQUITOS"/>
    <n v="0"/>
    <x v="0"/>
    <n v="0"/>
    <x v="0"/>
    <n v="0"/>
    <x v="0"/>
    <x v="0"/>
    <n v="0"/>
    <n v="0"/>
    <m/>
    <n v="0.53333333333333333"/>
    <n v="0.5"/>
    <n v="7.6479999999999997"/>
    <n v="0"/>
    <n v="20"/>
    <s v="BASE DE DATOS"/>
    <m/>
  </r>
  <r>
    <s v="20"/>
    <x v="7"/>
    <s v="ELOR"/>
    <s v="33010793"/>
    <s v="33010793"/>
    <x v="0"/>
    <s v="WARTSILA 3"/>
    <s v="N"/>
    <n v="6.4"/>
    <n v="0"/>
    <n v="0"/>
    <n v="0"/>
    <n v="0"/>
    <n v="0"/>
    <n v="0"/>
    <n v="0"/>
    <n v="0"/>
    <m/>
    <x v="0"/>
    <s v="ELOR33010793WARTSILA 3EL"/>
    <s v="Electro Oriente S. A."/>
    <x v="5"/>
    <x v="5"/>
    <s v="C. T. Iqt.Diesel - Wartsila"/>
    <x v="20"/>
    <x v="0"/>
    <x v="0"/>
    <x v="9"/>
    <x v="0"/>
    <s v="Instalado"/>
    <s v="Operativo"/>
    <s v="Distribuidora"/>
    <x v="0"/>
    <x v="0"/>
    <x v="0"/>
    <x v="0"/>
    <s v="Estatal"/>
    <s v="LORETO"/>
    <s v="LORETO"/>
    <s v="MAYNAS"/>
    <s v="IQUITOS"/>
    <n v="0"/>
    <x v="0"/>
    <n v="0"/>
    <x v="0"/>
    <n v="0"/>
    <x v="0"/>
    <x v="0"/>
    <n v="0"/>
    <n v="0"/>
    <m/>
    <n v="0.53333333333333333"/>
    <n v="0.5"/>
    <n v="7.6479999999999997"/>
    <n v="0"/>
    <n v="20"/>
    <s v="BASE DE DATOS"/>
    <m/>
  </r>
  <r>
    <s v="20"/>
    <x v="7"/>
    <s v="ELOR"/>
    <s v="33010793"/>
    <s v="33010793"/>
    <x v="0"/>
    <s v="WARTSILA 4"/>
    <s v="S"/>
    <n v="6.4"/>
    <n v="6"/>
    <n v="0"/>
    <n v="0"/>
    <n v="0"/>
    <n v="0"/>
    <n v="0"/>
    <n v="0"/>
    <n v="0"/>
    <m/>
    <x v="0"/>
    <s v="ELOR33010793WARTSILA 4EL"/>
    <s v="Electro Oriente S. A."/>
    <x v="5"/>
    <x v="5"/>
    <s v="C. T. Iqt.Diesel - Wartsila"/>
    <x v="20"/>
    <x v="0"/>
    <x v="0"/>
    <x v="10"/>
    <x v="0"/>
    <s v="Instalado"/>
    <s v="Operativo"/>
    <s v="Distribuidora"/>
    <x v="0"/>
    <x v="0"/>
    <x v="0"/>
    <x v="0"/>
    <s v="Estatal"/>
    <s v="LORETO"/>
    <s v="LORETO"/>
    <s v="MAYNAS"/>
    <s v="IQUITOS"/>
    <n v="0"/>
    <x v="0"/>
    <n v="0"/>
    <x v="0"/>
    <n v="0"/>
    <x v="0"/>
    <x v="0"/>
    <n v="0"/>
    <n v="0"/>
    <m/>
    <n v="0.53333333333333333"/>
    <n v="0.5"/>
    <n v="7.6479999999999997"/>
    <n v="0"/>
    <n v="20"/>
    <s v="BASE DE DATOS"/>
    <m/>
  </r>
  <r>
    <s v="20"/>
    <x v="7"/>
    <s v="ELOR"/>
    <s v="33010793"/>
    <s v="33010793"/>
    <x v="0"/>
    <s v="WARTSILA 5"/>
    <s v="S"/>
    <n v="8.1"/>
    <n v="7.8"/>
    <n v="48.811999999999998"/>
    <n v="0.90400000000000003"/>
    <n v="49.716000000000001"/>
    <n v="0"/>
    <n v="5"/>
    <n v="0"/>
    <n v="0"/>
    <m/>
    <x v="0"/>
    <s v="ELOR33010793WARTSILA 5EL"/>
    <s v="Electro Oriente S. A."/>
    <x v="5"/>
    <x v="5"/>
    <s v="C. T. Iqt.Diesel - Wartsila"/>
    <x v="20"/>
    <x v="0"/>
    <x v="0"/>
    <x v="54"/>
    <x v="0"/>
    <s v="Instalado"/>
    <s v="Operativo"/>
    <s v="Distribuidora"/>
    <x v="0"/>
    <x v="0"/>
    <x v="0"/>
    <x v="0"/>
    <s v="Estatal"/>
    <s v="LORETO"/>
    <s v="LORETO"/>
    <s v="MAYNAS"/>
    <s v="IQUITOS"/>
    <n v="0"/>
    <x v="2"/>
    <n v="0"/>
    <x v="0"/>
    <n v="0"/>
    <x v="0"/>
    <x v="0"/>
    <n v="49.716000000000001"/>
    <n v="4.9716000000000003E-2"/>
    <m/>
    <n v="0.67499999999999993"/>
    <n v="0.65"/>
    <n v="7.6479999999999997"/>
    <n v="0"/>
    <n v="20"/>
    <s v="BASE DE DATOS"/>
    <m/>
  </r>
  <r>
    <s v="20"/>
    <x v="7"/>
    <s v="ELOR"/>
    <s v="33010793"/>
    <s v="33010793"/>
    <x v="0"/>
    <s v="WARTSILA 6"/>
    <s v="S"/>
    <n v="8.1"/>
    <n v="7.8"/>
    <n v="0"/>
    <n v="0"/>
    <n v="0"/>
    <n v="16"/>
    <n v="0"/>
    <n v="0"/>
    <n v="0"/>
    <m/>
    <x v="0"/>
    <s v="ELOR33010793WARTSILA 6EL"/>
    <s v="Electro Oriente S. A."/>
    <x v="5"/>
    <x v="5"/>
    <s v="C. T. Iqt.Diesel - Wartsila"/>
    <x v="20"/>
    <x v="0"/>
    <x v="0"/>
    <x v="55"/>
    <x v="0"/>
    <s v="Instalado"/>
    <s v="Operativo"/>
    <s v="Distribuidora"/>
    <x v="0"/>
    <x v="0"/>
    <x v="0"/>
    <x v="0"/>
    <s v="Estatal"/>
    <s v="LORETO"/>
    <s v="LORETO"/>
    <s v="MAYNAS"/>
    <s v="IQUITOS"/>
    <n v="0"/>
    <x v="2"/>
    <n v="0"/>
    <x v="0"/>
    <n v="0"/>
    <x v="0"/>
    <x v="0"/>
    <n v="0"/>
    <n v="0"/>
    <m/>
    <n v="0.67499999999999993"/>
    <n v="0.65"/>
    <n v="7.6479999999999997"/>
    <n v="0"/>
    <n v="20"/>
    <s v="BASE DE DATOS"/>
    <m/>
  </r>
  <r>
    <s v="20"/>
    <x v="7"/>
    <s v="ELOR"/>
    <s v="33010793"/>
    <s v="33010793"/>
    <x v="0"/>
    <s v="WARTSILA 7"/>
    <s v="S"/>
    <n v="8.1"/>
    <n v="7.8"/>
    <n v="0"/>
    <n v="0"/>
    <n v="0"/>
    <n v="0"/>
    <n v="0"/>
    <n v="0"/>
    <n v="0"/>
    <m/>
    <x v="0"/>
    <s v="ELOR33010793WARTSILA 7EL"/>
    <s v="Electro Oriente S. A."/>
    <x v="5"/>
    <x v="5"/>
    <s v="C. T. Iqt.Diesel - Wartsila"/>
    <x v="20"/>
    <x v="0"/>
    <x v="0"/>
    <x v="56"/>
    <x v="0"/>
    <s v="Instalado"/>
    <s v="Operativo"/>
    <s v="Distribuidora"/>
    <x v="0"/>
    <x v="0"/>
    <x v="0"/>
    <x v="0"/>
    <s v="Estatal"/>
    <s v="LORETO"/>
    <s v="LORETO"/>
    <s v="MAYNAS"/>
    <s v="IQUITOS"/>
    <n v="0"/>
    <x v="2"/>
    <n v="0"/>
    <x v="0"/>
    <n v="0"/>
    <x v="0"/>
    <x v="0"/>
    <n v="0"/>
    <n v="0"/>
    <m/>
    <n v="0.67499999999999993"/>
    <n v="0.65"/>
    <n v="7.6479999999999997"/>
    <n v="0"/>
    <n v="20"/>
    <s v="BASE DE DATOS"/>
    <m/>
  </r>
  <r>
    <s v="20"/>
    <x v="7"/>
    <s v="ELOR"/>
    <s v="33010793"/>
    <s v="33010793"/>
    <x v="0"/>
    <s v="CAT-16CM32"/>
    <s v="N"/>
    <n v="7.4"/>
    <n v="0"/>
    <n v="0"/>
    <n v="0"/>
    <n v="0"/>
    <n v="0"/>
    <n v="0"/>
    <n v="0"/>
    <n v="0"/>
    <m/>
    <x v="0"/>
    <s v="ELOR33010793CAT-16CM32EL"/>
    <s v="Electro Oriente S. A."/>
    <x v="5"/>
    <x v="5"/>
    <s v="C. T. Iqt.Diesel - Wartsila"/>
    <x v="20"/>
    <x v="0"/>
    <x v="0"/>
    <x v="57"/>
    <x v="0"/>
    <s v="Instalado"/>
    <s v="Operativo"/>
    <s v="Distribuidora"/>
    <x v="0"/>
    <x v="0"/>
    <x v="0"/>
    <x v="0"/>
    <s v="Estatal"/>
    <s v="LORETO"/>
    <s v="LORETO"/>
    <s v="MAYNAS"/>
    <s v="IQUITOS"/>
    <n v="0"/>
    <x v="0"/>
    <n v="0"/>
    <x v="0"/>
    <n v="0"/>
    <x v="0"/>
    <x v="0"/>
    <n v="0"/>
    <n v="0"/>
    <m/>
    <n v="0.6166666666666667"/>
    <n v="0.54166666666666663"/>
    <n v="7.6479999999999997"/>
    <n v="0"/>
    <n v="20"/>
    <s v="BASE DE DATOS"/>
    <m/>
  </r>
  <r>
    <s v="20"/>
    <x v="7"/>
    <s v="ELOR"/>
    <s v="33010793"/>
    <s v="33010793"/>
    <x v="0"/>
    <s v="CAT.1-16CM32C"/>
    <s v="N"/>
    <n v="7.5179999999999998"/>
    <n v="0"/>
    <n v="0"/>
    <n v="0"/>
    <n v="0"/>
    <n v="0"/>
    <n v="0"/>
    <n v="0"/>
    <n v="0"/>
    <m/>
    <x v="0"/>
    <s v="ELOR33010793CAT.1-16CM32CEL"/>
    <s v="Electro Oriente S. A."/>
    <x v="5"/>
    <x v="5"/>
    <s v="C. T. Iqt.Diesel - Wartsila"/>
    <x v="20"/>
    <x v="0"/>
    <x v="0"/>
    <x v="58"/>
    <x v="0"/>
    <s v="Instalado"/>
    <s v="Inoperativo"/>
    <s v="Distribuidora"/>
    <x v="0"/>
    <x v="0"/>
    <x v="0"/>
    <x v="0"/>
    <s v="Estatal"/>
    <s v="LORETO"/>
    <s v="LORETO"/>
    <s v="MAYNAS"/>
    <s v="IQUITOS"/>
    <n v="0"/>
    <x v="0"/>
    <n v="0"/>
    <x v="0"/>
    <n v="0"/>
    <x v="0"/>
    <x v="0"/>
    <n v="0"/>
    <n v="0"/>
    <m/>
    <n v="0.62649999999999995"/>
    <n v="0"/>
    <n v="7.6479999999999997"/>
    <n v="0"/>
    <n v="20"/>
    <s v="BASE DE DATOS"/>
    <m/>
  </r>
  <r>
    <s v="20"/>
    <x v="7"/>
    <s v="ELOR"/>
    <s v="33010793"/>
    <s v="33010793"/>
    <x v="0"/>
    <s v="CAT.2-16CM32C"/>
    <s v="N"/>
    <n v="7.5179999999999998"/>
    <n v="0"/>
    <n v="0"/>
    <n v="0"/>
    <n v="0"/>
    <n v="0"/>
    <n v="0"/>
    <n v="0"/>
    <n v="0"/>
    <m/>
    <x v="0"/>
    <s v="ELOR33010793CAT.2-16CM32CEL"/>
    <s v="Electro Oriente S. A."/>
    <x v="5"/>
    <x v="5"/>
    <s v="C. T. Iqt.Diesel - Wartsila"/>
    <x v="20"/>
    <x v="0"/>
    <x v="0"/>
    <x v="59"/>
    <x v="0"/>
    <s v="Instalado"/>
    <s v="Inoperativo"/>
    <s v="Distribuidora"/>
    <x v="0"/>
    <x v="0"/>
    <x v="0"/>
    <x v="0"/>
    <s v="Estatal"/>
    <s v="LORETO"/>
    <s v="LORETO"/>
    <s v="MAYNAS"/>
    <s v="IQUITOS"/>
    <n v="0"/>
    <x v="0"/>
    <n v="0"/>
    <x v="0"/>
    <n v="0"/>
    <x v="0"/>
    <x v="0"/>
    <n v="0"/>
    <n v="0"/>
    <m/>
    <n v="0.62649999999999995"/>
    <n v="0"/>
    <n v="7.6479999999999997"/>
    <n v="0"/>
    <n v="20"/>
    <s v="BASE DE DATOS"/>
    <m/>
  </r>
  <r>
    <s v="20"/>
    <x v="7"/>
    <s v="ELOR"/>
    <s v="43095199"/>
    <s v="43095199"/>
    <x v="0"/>
    <s v="CKD 6S150PV"/>
    <s v="N"/>
    <n v="0.2"/>
    <n v="0"/>
    <n v="0"/>
    <n v="0"/>
    <n v="0"/>
    <n v="0"/>
    <n v="0"/>
    <n v="0"/>
    <n v="0"/>
    <m/>
    <x v="1"/>
    <s v="ELOR43095199CKD 6S150PVEL"/>
    <s v="Electro Oriente S. A."/>
    <x v="5"/>
    <x v="5"/>
    <s v="C. T. Pevas"/>
    <x v="21"/>
    <x v="0"/>
    <x v="0"/>
    <x v="60"/>
    <x v="0"/>
    <s v="Instalado"/>
    <s v="Inoperativo"/>
    <s v="Distribuidora"/>
    <x v="0"/>
    <x v="0"/>
    <x v="0"/>
    <x v="0"/>
    <s v="Estatal"/>
    <s v="LORETO"/>
    <s v="LORETO"/>
    <s v="MRCAL. R. CASTILLA"/>
    <s v="PEVAS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7"/>
    <s v="ELOR"/>
    <s v="43095199"/>
    <s v="43095199"/>
    <x v="0"/>
    <s v="Volvo TD-70G N§1"/>
    <s v="N"/>
    <n v="0.1"/>
    <n v="0"/>
    <n v="0"/>
    <n v="0"/>
    <n v="0"/>
    <n v="0"/>
    <n v="0"/>
    <n v="0"/>
    <n v="0"/>
    <m/>
    <x v="1"/>
    <s v="ELOR43095199Volvo TD-70G N§1EL"/>
    <s v="Electro Oriente S. A."/>
    <x v="5"/>
    <x v="5"/>
    <s v="C. T. Pevas"/>
    <x v="21"/>
    <x v="0"/>
    <x v="0"/>
    <x v="61"/>
    <x v="0"/>
    <s v="Instalado"/>
    <n v="0"/>
    <s v="Distribuidora"/>
    <x v="0"/>
    <x v="0"/>
    <x v="0"/>
    <x v="0"/>
    <s v="Estatal"/>
    <s v="LORETO"/>
    <s v="LORETO"/>
    <s v="MRCAL. R. CASTILLA"/>
    <s v="PEVAS"/>
    <n v="0"/>
    <x v="0"/>
    <n v="0"/>
    <x v="0"/>
    <n v="0"/>
    <x v="0"/>
    <x v="0"/>
    <n v="0"/>
    <n v="0"/>
    <m/>
    <s v="-"/>
    <s v="-"/>
    <e v="#N/A"/>
    <n v="0"/>
    <n v="20"/>
    <s v="BASE DE DATOS"/>
    <m/>
  </r>
  <r>
    <s v="20"/>
    <x v="7"/>
    <s v="ELOR"/>
    <s v="43095999"/>
    <s v="43095999"/>
    <x v="0"/>
    <s v="CKD DAT-120"/>
    <s v="N"/>
    <n v="0.1"/>
    <n v="0"/>
    <n v="0"/>
    <n v="0"/>
    <n v="0"/>
    <n v="0"/>
    <n v="0"/>
    <n v="0"/>
    <n v="0"/>
    <m/>
    <x v="1"/>
    <s v="ELOR43095999CKD DAT-120EL"/>
    <s v="Electro Oriente S. A."/>
    <x v="5"/>
    <x v="5"/>
    <s v="C. T. Jenaro Herrera"/>
    <x v="22"/>
    <x v="0"/>
    <x v="0"/>
    <x v="62"/>
    <x v="0"/>
    <s v="Instalado"/>
    <s v="Inoperativo"/>
    <s v="Distribuidora"/>
    <x v="0"/>
    <x v="0"/>
    <x v="0"/>
    <x v="0"/>
    <s v="Estatal"/>
    <s v="LORETO"/>
    <s v="LORETO"/>
    <s v="REQUENA"/>
    <s v="SAPUEN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7"/>
    <s v="ELOR"/>
    <s v="43095999"/>
    <s v="43095999"/>
    <x v="0"/>
    <s v="Cat. D-3306"/>
    <s v="N"/>
    <n v="0.13500000000000001"/>
    <n v="0"/>
    <n v="0"/>
    <n v="0"/>
    <n v="0"/>
    <n v="0"/>
    <n v="0"/>
    <n v="0"/>
    <n v="0"/>
    <m/>
    <x v="1"/>
    <s v="ELOR43095999Cat. D-3306EL"/>
    <s v="Electro Oriente S. A."/>
    <x v="5"/>
    <x v="5"/>
    <s v="C. T. Jenaro Herrera"/>
    <x v="22"/>
    <x v="0"/>
    <x v="0"/>
    <x v="63"/>
    <x v="0"/>
    <s v="Instalado"/>
    <s v="Inoperativo"/>
    <s v="Distribuidora"/>
    <x v="0"/>
    <x v="0"/>
    <x v="0"/>
    <x v="0"/>
    <s v="Estatal"/>
    <s v="LORETO"/>
    <s v="LORETO"/>
    <s v="REQUENA"/>
    <s v="SAPUEN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7"/>
    <s v="ELOR"/>
    <s v="43094799"/>
    <s v="43094799"/>
    <x v="0"/>
    <s v="CKD"/>
    <s v="N"/>
    <n v="0.1"/>
    <n v="0"/>
    <n v="0"/>
    <n v="0"/>
    <n v="0"/>
    <n v="0"/>
    <n v="0"/>
    <n v="0"/>
    <n v="0"/>
    <m/>
    <x v="1"/>
    <s v="ELOR43094799CKDEL"/>
    <s v="Electro Oriente S. A."/>
    <x v="5"/>
    <x v="5"/>
    <s v="C. T. Santa Clotilde"/>
    <x v="23"/>
    <x v="0"/>
    <x v="0"/>
    <x v="30"/>
    <x v="0"/>
    <s v="Instalado"/>
    <s v="Inoperativo"/>
    <s v="Distribuidora"/>
    <x v="0"/>
    <x v="0"/>
    <x v="0"/>
    <x v="0"/>
    <s v="Estatal"/>
    <s v="LORETO"/>
    <s v="LORETO"/>
    <s v="MAYNAS"/>
    <s v="NAPO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7"/>
    <s v="ELOR"/>
    <s v="43094799"/>
    <s v="43094799"/>
    <x v="0"/>
    <s v="Cat."/>
    <s v="N"/>
    <n v="0.22500000000000001"/>
    <n v="0"/>
    <n v="0"/>
    <n v="0"/>
    <n v="0"/>
    <n v="0"/>
    <n v="0"/>
    <n v="0"/>
    <n v="0"/>
    <m/>
    <x v="1"/>
    <s v="ELOR43094799Cat.EL"/>
    <s v="Electro Oriente S. A."/>
    <x v="5"/>
    <x v="5"/>
    <s v="C. T. Santa Clotilde"/>
    <x v="23"/>
    <x v="0"/>
    <x v="0"/>
    <x v="64"/>
    <x v="0"/>
    <s v="Instalado"/>
    <s v="Inoperativo"/>
    <s v="Distribuidora"/>
    <x v="0"/>
    <x v="0"/>
    <x v="0"/>
    <x v="0"/>
    <s v="Estatal"/>
    <s v="LORETO"/>
    <s v="LORETO"/>
    <s v="MAYNAS"/>
    <s v="NAPO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7"/>
    <s v="ELOR"/>
    <s v="43095399"/>
    <s v="43095399"/>
    <x v="0"/>
    <s v="CKD"/>
    <s v="N"/>
    <n v="0.1"/>
    <n v="0"/>
    <n v="0"/>
    <n v="0"/>
    <n v="0"/>
    <n v="0"/>
    <n v="0"/>
    <n v="0"/>
    <n v="0"/>
    <m/>
    <x v="1"/>
    <s v="ELOR43095399CKDEL"/>
    <s v="Electro Oriente S. A."/>
    <x v="5"/>
    <x v="5"/>
    <s v="C. T. San Pablo"/>
    <x v="24"/>
    <x v="0"/>
    <x v="0"/>
    <x v="30"/>
    <x v="0"/>
    <s v="Instalado"/>
    <s v="Inoperativo"/>
    <s v="Distribuidora"/>
    <x v="0"/>
    <x v="0"/>
    <x v="0"/>
    <x v="0"/>
    <s v="Estatal"/>
    <s v="LORETO"/>
    <s v="LORETO"/>
    <s v="MRCAL. R. CASTILLA"/>
    <s v="RAMON CASTILL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7"/>
    <s v="ELOR"/>
    <s v="43095399"/>
    <s v="43095399"/>
    <x v="0"/>
    <s v="Cat."/>
    <s v="N"/>
    <n v="0.09"/>
    <n v="0"/>
    <n v="0"/>
    <n v="0"/>
    <n v="0"/>
    <n v="0"/>
    <n v="0"/>
    <n v="0"/>
    <n v="0"/>
    <m/>
    <x v="1"/>
    <s v="ELOR43095399Cat.EL"/>
    <s v="Electro Oriente S. A."/>
    <x v="5"/>
    <x v="5"/>
    <s v="C. T. San Pablo"/>
    <x v="24"/>
    <x v="0"/>
    <x v="0"/>
    <x v="64"/>
    <x v="0"/>
    <s v="Instalado"/>
    <s v="Inoperativo"/>
    <s v="Distribuidora"/>
    <x v="0"/>
    <x v="0"/>
    <x v="0"/>
    <x v="0"/>
    <s v="Estatal"/>
    <s v="LORETO"/>
    <s v="LORETO"/>
    <s v="MRCAL. R. CASTILLA"/>
    <s v="RAMON CASTILL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7"/>
    <s v="ELOR"/>
    <s v="43095599"/>
    <s v="43095599"/>
    <x v="0"/>
    <s v="CKD"/>
    <s v="N"/>
    <n v="0.1"/>
    <n v="0"/>
    <n v="0"/>
    <n v="0"/>
    <n v="0"/>
    <n v="0"/>
    <n v="0"/>
    <n v="0"/>
    <n v="0"/>
    <m/>
    <x v="1"/>
    <s v="ELOR43095599CKDEL"/>
    <s v="Electro Oriente S. A."/>
    <x v="5"/>
    <x v="5"/>
    <s v="C. T. Tamanco Viejo"/>
    <x v="25"/>
    <x v="0"/>
    <x v="0"/>
    <x v="30"/>
    <x v="0"/>
    <s v="Instalado"/>
    <s v="Inoperativo"/>
    <s v="Distribuidora"/>
    <x v="0"/>
    <x v="0"/>
    <x v="0"/>
    <x v="0"/>
    <s v="Estatal"/>
    <s v="LORETO"/>
    <s v="LORETO"/>
    <s v="REQUENA"/>
    <s v="EMILIO SAN MARTIN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7"/>
    <s v="ELOR"/>
    <s v="43095599"/>
    <s v="43095599"/>
    <x v="0"/>
    <s v="Perkins"/>
    <s v="N"/>
    <n v="7.4999999999999997E-2"/>
    <n v="0"/>
    <n v="0"/>
    <n v="0"/>
    <n v="0"/>
    <n v="0"/>
    <n v="0"/>
    <n v="0"/>
    <n v="0"/>
    <m/>
    <x v="1"/>
    <s v="ELOR43095599PerkinsEL"/>
    <s v="Electro Oriente S. A."/>
    <x v="5"/>
    <x v="5"/>
    <s v="C. T. Tamanco Viejo"/>
    <x v="25"/>
    <x v="0"/>
    <x v="0"/>
    <x v="12"/>
    <x v="0"/>
    <s v="Instalado"/>
    <s v="Inoperativo"/>
    <s v="Distribuidora"/>
    <x v="0"/>
    <x v="0"/>
    <x v="0"/>
    <x v="0"/>
    <s v="Estatal"/>
    <s v="LORETO"/>
    <s v="LORETO"/>
    <s v="REQUENA"/>
    <s v="EMILIO SAN MARTIN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7"/>
    <s v="ELOR"/>
    <s v="43095699"/>
    <s v="43095699"/>
    <x v="0"/>
    <s v="CKD"/>
    <s v="N"/>
    <n v="0.1"/>
    <n v="0"/>
    <n v="0"/>
    <n v="0"/>
    <n v="0"/>
    <n v="0"/>
    <n v="0"/>
    <n v="0"/>
    <n v="0"/>
    <m/>
    <x v="1"/>
    <s v="ELOR43095699CKDEL"/>
    <s v="Electro Oriente S. A."/>
    <x v="5"/>
    <x v="5"/>
    <s v="C. T. San Roque de Maquia"/>
    <x v="26"/>
    <x v="0"/>
    <x v="0"/>
    <x v="30"/>
    <x v="0"/>
    <s v="Instalado"/>
    <s v="Inoperativo"/>
    <s v="Distribuidora"/>
    <x v="0"/>
    <x v="0"/>
    <x v="0"/>
    <x v="0"/>
    <s v="Estatal"/>
    <s v="LORETO"/>
    <s v="LORETO"/>
    <s v="REQUENA"/>
    <s v="MAQUI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7"/>
    <s v="ELOR"/>
    <s v="43095699"/>
    <s v="43095699"/>
    <x v="0"/>
    <s v="Perkins"/>
    <s v="N"/>
    <n v="0.09"/>
    <n v="0"/>
    <n v="0"/>
    <n v="0"/>
    <n v="0"/>
    <n v="0"/>
    <n v="0"/>
    <n v="0"/>
    <n v="0"/>
    <m/>
    <x v="1"/>
    <s v="ELOR43095699PerkinsEL"/>
    <s v="Electro Oriente S. A."/>
    <x v="5"/>
    <x v="5"/>
    <s v="C. T. San Roque de Maquia"/>
    <x v="26"/>
    <x v="0"/>
    <x v="0"/>
    <x v="12"/>
    <x v="0"/>
    <s v="Instalado"/>
    <s v="Inoperativo"/>
    <s v="Distribuidora"/>
    <x v="0"/>
    <x v="0"/>
    <x v="0"/>
    <x v="0"/>
    <s v="Estatal"/>
    <s v="LORETO"/>
    <s v="LORETO"/>
    <s v="REQUENA"/>
    <s v="MAQUI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7"/>
    <s v="ELOR"/>
    <s v="43094999"/>
    <s v="43094999"/>
    <x v="0"/>
    <s v="CKD MODASA"/>
    <s v="N"/>
    <n v="3.5000000000000003E-2"/>
    <n v="0"/>
    <n v="0"/>
    <n v="0"/>
    <n v="0"/>
    <n v="0"/>
    <n v="0"/>
    <n v="0"/>
    <n v="0"/>
    <m/>
    <x v="1"/>
    <s v="ELOR43094999CKD MODASAEL"/>
    <s v="Electro Oriente S. A."/>
    <x v="5"/>
    <x v="5"/>
    <s v="C. T. Cabo Pantoja"/>
    <x v="27"/>
    <x v="0"/>
    <x v="0"/>
    <x v="65"/>
    <x v="0"/>
    <s v="Instalado"/>
    <s v="Inoperativo"/>
    <s v="Distribuidora"/>
    <x v="0"/>
    <x v="0"/>
    <x v="0"/>
    <x v="0"/>
    <s v="Estatal"/>
    <s v="LORETO"/>
    <s v="LORETO"/>
    <s v="MAYNAS"/>
    <s v="TORRES CAUSANO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7"/>
    <s v="ELOR"/>
    <s v="43095799"/>
    <s v="43095799"/>
    <x v="0"/>
    <s v="CKD"/>
    <s v="N"/>
    <n v="0.1"/>
    <n v="0"/>
    <n v="0"/>
    <n v="0"/>
    <n v="0"/>
    <n v="0"/>
    <n v="0"/>
    <n v="0"/>
    <n v="0"/>
    <m/>
    <x v="1"/>
    <s v="ELOR43095799CKDEL"/>
    <s v="Electro Oriente S. A."/>
    <x v="5"/>
    <x v="5"/>
    <s v="C. T. Bagazan"/>
    <x v="28"/>
    <x v="0"/>
    <x v="0"/>
    <x v="30"/>
    <x v="0"/>
    <s v="Instalado"/>
    <s v="Inoperativo"/>
    <s v="Distribuidora"/>
    <x v="0"/>
    <x v="0"/>
    <x v="0"/>
    <x v="0"/>
    <s v="Estatal"/>
    <s v="LORETO"/>
    <s v="LORETO"/>
    <s v="REQUENA"/>
    <s v="SAPUEN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7"/>
    <s v="ELOR"/>
    <s v="43095799"/>
    <s v="43095799"/>
    <x v="0"/>
    <s v="Perkins"/>
    <s v="N"/>
    <n v="7.4999999999999997E-2"/>
    <n v="0"/>
    <n v="0"/>
    <n v="0"/>
    <n v="0"/>
    <n v="0"/>
    <n v="0"/>
    <n v="0"/>
    <n v="0"/>
    <m/>
    <x v="1"/>
    <s v="ELOR43095799PerkinsEL"/>
    <s v="Electro Oriente S. A."/>
    <x v="5"/>
    <x v="5"/>
    <s v="C. T. Bagazan"/>
    <x v="28"/>
    <x v="0"/>
    <x v="0"/>
    <x v="12"/>
    <x v="0"/>
    <s v="Instalado"/>
    <s v="Inoperativo"/>
    <s v="Distribuidora"/>
    <x v="0"/>
    <x v="0"/>
    <x v="0"/>
    <x v="0"/>
    <s v="Estatal"/>
    <s v="LORETO"/>
    <s v="LORETO"/>
    <s v="REQUENA"/>
    <s v="SAPUEN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7"/>
    <s v="ELOR"/>
    <s v="43095899"/>
    <s v="43095899"/>
    <x v="0"/>
    <s v="MODASA"/>
    <s v="N"/>
    <n v="3.5000000000000003E-2"/>
    <n v="0"/>
    <n v="0"/>
    <n v="0"/>
    <n v="0"/>
    <n v="0"/>
    <n v="0"/>
    <n v="0"/>
    <n v="0"/>
    <m/>
    <x v="1"/>
    <s v="ELOR43095899MODASAEL"/>
    <s v="Electro Oriente S. A."/>
    <x v="5"/>
    <x v="5"/>
    <s v="C. T. Sapuena"/>
    <x v="29"/>
    <x v="0"/>
    <x v="0"/>
    <x v="66"/>
    <x v="0"/>
    <s v="Instalado"/>
    <s v="Inoperativo"/>
    <s v="Distribuidora"/>
    <x v="0"/>
    <x v="0"/>
    <x v="0"/>
    <x v="0"/>
    <s v="Estatal"/>
    <s v="LORETO"/>
    <s v="LORETO"/>
    <s v="REQUENA"/>
    <s v="SAPUEN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7"/>
    <s v="ELOR"/>
    <s v="43094899"/>
    <s v="43094899"/>
    <x v="0"/>
    <s v="MODASA"/>
    <s v="N"/>
    <n v="3.5000000000000003E-2"/>
    <n v="0"/>
    <n v="0"/>
    <n v="0"/>
    <n v="0"/>
    <n v="0"/>
    <n v="0"/>
    <n v="0"/>
    <n v="0"/>
    <m/>
    <x v="1"/>
    <s v="ELOR43094899MODASAEL"/>
    <s v="Electro Oriente S. A."/>
    <x v="5"/>
    <x v="5"/>
    <s v="C. T. El Alamo"/>
    <x v="30"/>
    <x v="0"/>
    <x v="0"/>
    <x v="66"/>
    <x v="0"/>
    <s v="Instalado"/>
    <s v="Inoperativo"/>
    <s v="Distribuidora"/>
    <x v="0"/>
    <x v="0"/>
    <x v="0"/>
    <x v="0"/>
    <s v="Estatal"/>
    <s v="LORETO"/>
    <s v="LORETO"/>
    <s v="MAYNAS"/>
    <s v="PUTUMAYU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7"/>
    <s v="ELOR"/>
    <s v="43096199"/>
    <s v="43096199"/>
    <x v="0"/>
    <s v="CKD DAT 120"/>
    <s v="N"/>
    <n v="0.1"/>
    <n v="0"/>
    <n v="0"/>
    <n v="0"/>
    <n v="0"/>
    <n v="0"/>
    <n v="0"/>
    <n v="0"/>
    <n v="0"/>
    <m/>
    <x v="1"/>
    <s v="ELOR43096199CKD DAT 120EL"/>
    <s v="Electro Oriente S. A."/>
    <x v="5"/>
    <x v="5"/>
    <s v="C. T. Inahuaya"/>
    <x v="31"/>
    <x v="0"/>
    <x v="0"/>
    <x v="67"/>
    <x v="0"/>
    <s v="Instalado"/>
    <s v="Inoperativo"/>
    <s v="Distribuidora"/>
    <x v="0"/>
    <x v="0"/>
    <x v="0"/>
    <x v="0"/>
    <s v="Estatal"/>
    <s v="LORETO"/>
    <s v="LORETO"/>
    <s v="UCAYALI"/>
    <s v="INAHUAY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7"/>
    <s v="ELOR"/>
    <s v="43096299"/>
    <s v="43096299"/>
    <x v="0"/>
    <s v="CKD"/>
    <s v="N"/>
    <n v="0.1"/>
    <n v="0"/>
    <n v="0"/>
    <n v="0"/>
    <n v="0"/>
    <n v="0"/>
    <n v="0"/>
    <n v="0"/>
    <n v="0"/>
    <m/>
    <x v="1"/>
    <s v="ELOR43096299CKDEL"/>
    <s v="Electro Oriente S. A."/>
    <x v="5"/>
    <x v="5"/>
    <s v="C. T. Pampa Hermosa"/>
    <x v="32"/>
    <x v="0"/>
    <x v="0"/>
    <x v="30"/>
    <x v="0"/>
    <s v="Instalado"/>
    <s v="Inoperativo"/>
    <s v="Distribuidora"/>
    <x v="0"/>
    <x v="0"/>
    <x v="0"/>
    <x v="0"/>
    <s v="Estatal"/>
    <s v="LORETO"/>
    <s v="LORETO"/>
    <s v="UCAYALI"/>
    <s v="PAMPA HERMOS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7"/>
    <s v="ELOR"/>
    <s v="43096399"/>
    <s v="43096399"/>
    <x v="0"/>
    <s v="CKD"/>
    <s v="N"/>
    <n v="0.1"/>
    <n v="0"/>
    <n v="0"/>
    <n v="0"/>
    <n v="0"/>
    <n v="0"/>
    <n v="0"/>
    <n v="0"/>
    <n v="0"/>
    <m/>
    <x v="1"/>
    <s v="ELOR43096399CKDEL"/>
    <s v="Electro Oriente S. A."/>
    <x v="5"/>
    <x v="5"/>
    <s v="C. T. Tierra Blanca"/>
    <x v="33"/>
    <x v="0"/>
    <x v="0"/>
    <x v="30"/>
    <x v="0"/>
    <s v="Instalado"/>
    <s v="Inoperativo"/>
    <s v="Distribuidora"/>
    <x v="0"/>
    <x v="0"/>
    <x v="0"/>
    <x v="0"/>
    <s v="Estatal"/>
    <s v="LORETO"/>
    <s v="LORETO"/>
    <s v="UCAYALI"/>
    <s v="SARAYACU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7"/>
    <s v="ELOR"/>
    <s v="43095099"/>
    <s v="43095099"/>
    <x v="0"/>
    <s v="Perkins M. 4-326-I"/>
    <s v="N"/>
    <n v="3.5000000000000003E-2"/>
    <n v="0"/>
    <n v="0"/>
    <n v="0"/>
    <n v="0"/>
    <n v="0"/>
    <n v="0"/>
    <n v="0"/>
    <n v="0"/>
    <m/>
    <x v="1"/>
    <s v="ELOR43095099Perkins M. 4-326-IEL"/>
    <s v="Electro Oriente S. A."/>
    <x v="5"/>
    <x v="5"/>
    <s v="C. T. El Porvenir"/>
    <x v="34"/>
    <x v="0"/>
    <x v="0"/>
    <x v="68"/>
    <x v="0"/>
    <s v="Instalado"/>
    <s v="Inoperativo"/>
    <s v="Distribuidora"/>
    <x v="0"/>
    <x v="0"/>
    <x v="0"/>
    <x v="0"/>
    <s v="Estatal"/>
    <s v="LORETO"/>
    <s v="LORETO"/>
    <s v="MAYNAS"/>
    <s v="FERNANDO LORES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7"/>
    <s v="ELOR"/>
    <s v="43095499"/>
    <s v="43095499"/>
    <x v="0"/>
    <s v="Volvo TD 100"/>
    <s v="N"/>
    <n v="0.15"/>
    <n v="0"/>
    <n v="0"/>
    <n v="0"/>
    <n v="0"/>
    <n v="0"/>
    <n v="0"/>
    <n v="0"/>
    <n v="0"/>
    <m/>
    <x v="1"/>
    <s v="ELOR43095499Volvo TD 100EL"/>
    <s v="Electro Oriente S. A."/>
    <x v="5"/>
    <x v="5"/>
    <s v="C. T. Flor de Punga"/>
    <x v="35"/>
    <x v="0"/>
    <x v="0"/>
    <x v="34"/>
    <x v="0"/>
    <s v="Instalado"/>
    <s v="Inoperativo"/>
    <s v="Distribuidora"/>
    <x v="0"/>
    <x v="0"/>
    <x v="0"/>
    <x v="0"/>
    <s v="Estatal"/>
    <s v="LORETO"/>
    <s v="LORETO"/>
    <s v="REQUENA"/>
    <s v="CAPELLO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7"/>
    <s v="ELOR"/>
    <s v="43096099"/>
    <s v="43096099"/>
    <x v="0"/>
    <s v="Volvo TD 100"/>
    <s v="N"/>
    <n v="0.15"/>
    <n v="0"/>
    <n v="0"/>
    <n v="0"/>
    <n v="0"/>
    <n v="0"/>
    <n v="0"/>
    <n v="0"/>
    <n v="0"/>
    <m/>
    <x v="1"/>
    <s v="ELOR43096099Volvo TD 100EL"/>
    <s v="Electro Oriente S. A."/>
    <x v="5"/>
    <x v="5"/>
    <s v="C. T. Colonia Angamos"/>
    <x v="36"/>
    <x v="0"/>
    <x v="0"/>
    <x v="34"/>
    <x v="0"/>
    <s v="Instalado"/>
    <s v="Inoperativo"/>
    <s v="Distribuidora"/>
    <x v="0"/>
    <x v="0"/>
    <x v="0"/>
    <x v="0"/>
    <s v="Estatal"/>
    <s v="LORETO"/>
    <s v="LORETO"/>
    <s v="REQUENA"/>
    <s v="YAQUERAN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7"/>
    <s v="ELOR"/>
    <s v="00000000"/>
    <s v="00000000"/>
    <x v="0"/>
    <s v="Cat. 3512 Dito"/>
    <s v="S"/>
    <n v="0.5"/>
    <n v="0.4"/>
    <n v="34"/>
    <n v="188.64"/>
    <n v="222.64"/>
    <n v="6"/>
    <n v="700"/>
    <n v="0"/>
    <n v="167"/>
    <m/>
    <x v="0"/>
    <s v="ELOR00000000Cat. 3512 DitoEL"/>
    <s v="Electro Oriente S. A."/>
    <x v="5"/>
    <x v="5"/>
    <s v="C. T. Caballococha"/>
    <x v="37"/>
    <x v="0"/>
    <x v="0"/>
    <x v="69"/>
    <x v="0"/>
    <s v="Instalado"/>
    <s v="Operativo"/>
    <s v="Distribuidora"/>
    <x v="0"/>
    <x v="0"/>
    <x v="0"/>
    <x v="0"/>
    <s v="Estatal"/>
    <s v="LORETO"/>
    <s v="LORETO"/>
    <s v="RAMÓN CASTILLA"/>
    <s v="RAMÓN CASTILLA"/>
    <n v="0"/>
    <x v="0"/>
    <n v="0"/>
    <x v="0"/>
    <n v="0"/>
    <x v="0"/>
    <x v="0"/>
    <n v="222.64"/>
    <n v="0.22263999999999998"/>
    <m/>
    <n v="4.1666666666666664E-2"/>
    <n v="3.3333333333333333E-2"/>
    <n v="7.6479999999999997"/>
    <n v="0"/>
    <n v="20"/>
    <s v="BASE DE DATOS"/>
    <m/>
  </r>
  <r>
    <s v="20"/>
    <x v="7"/>
    <s v="ELOR"/>
    <s v="00000000"/>
    <s v="00000000"/>
    <x v="0"/>
    <s v="Cat 2. 3512 Dita"/>
    <s v="N"/>
    <n v="0.5"/>
    <n v="0"/>
    <n v="0"/>
    <n v="0"/>
    <n v="0"/>
    <n v="0"/>
    <n v="0"/>
    <n v="0"/>
    <n v="0"/>
    <m/>
    <x v="0"/>
    <s v="ELOR00000000Cat 2. 3512 DitaEL"/>
    <s v="Electro Oriente S. A."/>
    <x v="5"/>
    <x v="5"/>
    <s v="C. T. Caballococha"/>
    <x v="37"/>
    <x v="0"/>
    <x v="0"/>
    <x v="70"/>
    <x v="0"/>
    <s v="Instalado"/>
    <s v="Operativo"/>
    <s v="Distribuidora"/>
    <x v="0"/>
    <x v="0"/>
    <x v="0"/>
    <x v="0"/>
    <s v="Estatal"/>
    <s v="LORETO"/>
    <s v="LORETO"/>
    <s v="RAMÓN CASTILLA"/>
    <s v="RAMÓN CASTILLA"/>
    <n v="0"/>
    <x v="0"/>
    <n v="0"/>
    <x v="0"/>
    <n v="0"/>
    <x v="0"/>
    <x v="0"/>
    <n v="0"/>
    <n v="0"/>
    <m/>
    <n v="4.1666666666666664E-2"/>
    <n v="3.1666666666666669E-2"/>
    <n v="7.6479999999999997"/>
    <n v="0"/>
    <n v="20"/>
    <s v="BASE DE DATOS"/>
    <m/>
  </r>
  <r>
    <s v="20"/>
    <x v="7"/>
    <s v="ELOR"/>
    <s v="00000000"/>
    <s v="00000000"/>
    <x v="0"/>
    <s v="CUMMINS 3"/>
    <s v="N"/>
    <n v="0.6"/>
    <n v="0"/>
    <n v="0"/>
    <n v="0"/>
    <n v="0"/>
    <n v="0"/>
    <n v="0"/>
    <n v="0"/>
    <n v="0"/>
    <m/>
    <x v="0"/>
    <s v="ELOR00000000CUMMINS 3EL"/>
    <s v="Electro Oriente S. A."/>
    <x v="5"/>
    <x v="5"/>
    <s v="C. T. Caballococha"/>
    <x v="37"/>
    <x v="0"/>
    <x v="0"/>
    <x v="71"/>
    <x v="0"/>
    <s v="Instalado"/>
    <s v="Operativo"/>
    <s v="Distribuidora"/>
    <x v="0"/>
    <x v="0"/>
    <x v="0"/>
    <x v="0"/>
    <s v="Estatal"/>
    <s v="LORETO"/>
    <s v="LORETO"/>
    <s v="RAMÓN CASTILLA"/>
    <s v="RAMÓN CASTILLA"/>
    <n v="0"/>
    <x v="0"/>
    <n v="0"/>
    <x v="0"/>
    <n v="0"/>
    <x v="0"/>
    <x v="0"/>
    <n v="0"/>
    <n v="0"/>
    <m/>
    <n v="4.9999999999999996E-2"/>
    <n v="0.04"/>
    <n v="7.6479999999999997"/>
    <n v="0"/>
    <n v="20"/>
    <s v="BASE DE DATOS"/>
    <m/>
  </r>
  <r>
    <s v="20"/>
    <x v="7"/>
    <s v="ELOR"/>
    <s v="00000000"/>
    <s v="00000000"/>
    <x v="0"/>
    <s v="Cat.4-3412-16878"/>
    <s v="N"/>
    <n v="0.73399999999999999"/>
    <n v="0"/>
    <n v="0"/>
    <n v="0"/>
    <n v="0"/>
    <n v="0"/>
    <n v="0"/>
    <n v="0"/>
    <n v="0"/>
    <m/>
    <x v="0"/>
    <s v="ELOR00000000Cat.4-3412-16878EL"/>
    <s v="Electro Oriente S. A."/>
    <x v="5"/>
    <x v="5"/>
    <s v="C. T. Caballococha"/>
    <x v="37"/>
    <x v="0"/>
    <x v="0"/>
    <x v="72"/>
    <x v="0"/>
    <s v="Instalado"/>
    <s v="Operativo"/>
    <s v="Distribuidora"/>
    <x v="0"/>
    <x v="0"/>
    <x v="0"/>
    <x v="0"/>
    <s v="Estatal"/>
    <s v="LORETO"/>
    <s v="LORETO"/>
    <s v="RAMÓN CASTILLA"/>
    <s v="RAMÓN CASTILLA"/>
    <n v="0"/>
    <x v="0"/>
    <n v="0"/>
    <x v="0"/>
    <n v="0"/>
    <x v="0"/>
    <x v="0"/>
    <n v="0"/>
    <n v="0"/>
    <m/>
    <n v="6.1166666666666668E-2"/>
    <n v="4.1666666666666664E-2"/>
    <n v="7.6479999999999997"/>
    <n v="0"/>
    <n v="20"/>
    <s v="BASE DE DATOS"/>
    <m/>
  </r>
  <r>
    <s v="20"/>
    <x v="7"/>
    <s v="ELOR"/>
    <s v="00000000"/>
    <s v="00000000"/>
    <x v="0"/>
    <s v="MTU 1000"/>
    <s v="S"/>
    <n v="1"/>
    <n v="0.85"/>
    <n v="40.994"/>
    <n v="155.779"/>
    <n v="196.773"/>
    <n v="6"/>
    <n v="558"/>
    <n v="0"/>
    <n v="77"/>
    <m/>
    <x v="0"/>
    <s v="ELOR00000000MTU 1000EL"/>
    <s v="Electro Oriente S. A."/>
    <x v="5"/>
    <x v="5"/>
    <s v="C. T. Caballococha"/>
    <x v="37"/>
    <x v="0"/>
    <x v="0"/>
    <x v="73"/>
    <x v="0"/>
    <s v="Instalado"/>
    <s v="Operativo"/>
    <s v="Distribuidora"/>
    <x v="0"/>
    <x v="0"/>
    <x v="0"/>
    <x v="0"/>
    <s v="Estatal"/>
    <s v="LORETO"/>
    <s v="LORETO"/>
    <s v="RAMÓN CASTILLA"/>
    <s v="RAMÓN CASTILLA"/>
    <n v="0"/>
    <x v="0"/>
    <n v="0"/>
    <x v="0"/>
    <n v="0"/>
    <x v="0"/>
    <x v="0"/>
    <n v="196.773"/>
    <n v="0.196773"/>
    <m/>
    <n v="8.3333333333333329E-2"/>
    <n v="7.0833333333333331E-2"/>
    <n v="7.6479999999999997"/>
    <n v="0"/>
    <n v="20"/>
    <s v="BASE DE DATOS"/>
    <m/>
  </r>
  <r>
    <s v="20"/>
    <x v="7"/>
    <s v="ELOR"/>
    <s v="53026715"/>
    <s v="53026715"/>
    <x v="0"/>
    <s v="Cat.5-C15 7925"/>
    <s v="S"/>
    <n v="0.43"/>
    <n v="0.3"/>
    <n v="13.805"/>
    <n v="49.744999999999997"/>
    <n v="63.55"/>
    <n v="11"/>
    <n v="684"/>
    <n v="29"/>
    <n v="79"/>
    <m/>
    <x v="0"/>
    <s v="ELOR53026715Cat.5-C15 7925EL"/>
    <s v="Electro Oriente S. A."/>
    <x v="5"/>
    <x v="5"/>
    <s v="C.T. Isla Santa Rosa"/>
    <x v="38"/>
    <x v="0"/>
    <x v="0"/>
    <x v="74"/>
    <x v="0"/>
    <s v="Instalado"/>
    <s v="Operativo"/>
    <s v="Distribuidora"/>
    <x v="0"/>
    <x v="0"/>
    <x v="0"/>
    <x v="0"/>
    <s v="Estatal"/>
    <s v="LORETO"/>
    <s v="LORETO"/>
    <s v="MARISCAL RAMÓN CASTILLA"/>
    <s v="YAVARI"/>
    <n v="0"/>
    <x v="0"/>
    <n v="0"/>
    <x v="0"/>
    <n v="0"/>
    <x v="0"/>
    <x v="0"/>
    <n v="63.55"/>
    <n v="6.3549999999999995E-2"/>
    <m/>
    <n v="3.5833333333333335E-2"/>
    <n v="2.4999999999999998E-2"/>
    <n v="7.6479999999999997"/>
    <n v="0"/>
    <n v="20"/>
    <s v="BASE DE DATOS"/>
    <m/>
  </r>
  <r>
    <s v="20"/>
    <x v="7"/>
    <s v="ELOR"/>
    <s v="53026613"/>
    <s v="53026613"/>
    <x v="0"/>
    <s v="Volv.Pent1 RVL-451"/>
    <s v="S"/>
    <n v="0.48"/>
    <n v="0.38"/>
    <n v="27.146000000000001"/>
    <n v="49.213000000000001"/>
    <n v="76.358999999999995"/>
    <n v="8"/>
    <n v="436"/>
    <n v="0"/>
    <n v="29"/>
    <m/>
    <x v="0"/>
    <s v="ELOR53026613Volv.Pent1 RVL-451EL"/>
    <s v="Electro Oriente S. A."/>
    <x v="5"/>
    <x v="5"/>
    <s v="C.T. Mayoruna"/>
    <x v="39"/>
    <x v="0"/>
    <x v="0"/>
    <x v="75"/>
    <x v="0"/>
    <s v="Instalado"/>
    <s v="Operativo"/>
    <s v="Distribuidora"/>
    <x v="0"/>
    <x v="0"/>
    <x v="0"/>
    <x v="0"/>
    <s v="Estatal"/>
    <s v="LORETO"/>
    <s v="LORETO"/>
    <s v="MARISCAL RAMÓN CASTILLA"/>
    <s v="SAN PABLO"/>
    <n v="0"/>
    <x v="0"/>
    <n v="0"/>
    <x v="0"/>
    <n v="0"/>
    <x v="0"/>
    <x v="0"/>
    <n v="76.358999999999995"/>
    <n v="7.6358999999999996E-2"/>
    <m/>
    <n v="0.04"/>
    <n v="3.1666666666666669E-2"/>
    <n v="7.6479999999999997"/>
    <n v="1.4210854715202004E-14"/>
    <n v="20"/>
    <s v="BASE DE DATOS"/>
    <m/>
  </r>
  <r>
    <s v="20"/>
    <x v="7"/>
    <s v="ELOR"/>
    <s v="53026613"/>
    <s v="53026613"/>
    <x v="0"/>
    <s v="Cat.3412 81Z19624"/>
    <s v="N"/>
    <n v="0.22"/>
    <n v="0"/>
    <n v="0"/>
    <n v="0"/>
    <n v="0"/>
    <n v="0"/>
    <n v="0"/>
    <n v="0"/>
    <n v="0"/>
    <m/>
    <x v="0"/>
    <s v="ELOR53026613Cat.3412 81Z19624EL"/>
    <s v="Electro Oriente S. A."/>
    <x v="5"/>
    <x v="5"/>
    <s v="C.T. Mayoruna"/>
    <x v="39"/>
    <x v="0"/>
    <x v="0"/>
    <x v="76"/>
    <x v="0"/>
    <s v="Instalado"/>
    <s v="Operativo"/>
    <s v="Distribuidora"/>
    <x v="0"/>
    <x v="0"/>
    <x v="0"/>
    <x v="0"/>
    <s v="Estatal"/>
    <s v="LORETO"/>
    <s v="LORETO"/>
    <s v="MARISCAL RAMÓN CASTILLA"/>
    <s v="SAN PABLO"/>
    <n v="0"/>
    <x v="0"/>
    <n v="0"/>
    <x v="0"/>
    <n v="0"/>
    <x v="0"/>
    <x v="0"/>
    <n v="0"/>
    <n v="0"/>
    <m/>
    <n v="1.8333333333333333E-2"/>
    <n v="0"/>
    <n v="7.6479999999999997"/>
    <n v="0"/>
    <n v="20"/>
    <s v="BASE DE DATOS"/>
    <m/>
  </r>
  <r>
    <s v="20"/>
    <x v="7"/>
    <s v="ELOR"/>
    <s v="53026512"/>
    <s v="53026512"/>
    <x v="0"/>
    <s v="Volv.Pent1 RVL-251"/>
    <s v="S"/>
    <n v="0.27300000000000002"/>
    <n v="0.2"/>
    <n v="1.117"/>
    <n v="0.88400000000000001"/>
    <n v="2.0009999999999999"/>
    <n v="12"/>
    <n v="47"/>
    <n v="0"/>
    <n v="0"/>
    <m/>
    <x v="0"/>
    <s v="ELOR53026512Volv.Pent1 RVL-251EL"/>
    <s v="Electro Oriente S. A."/>
    <x v="5"/>
    <x v="5"/>
    <s v="C.T. San Francisco"/>
    <x v="40"/>
    <x v="0"/>
    <x v="0"/>
    <x v="77"/>
    <x v="0"/>
    <s v="Instalado"/>
    <s v="Operativo"/>
    <s v="Distribuidora"/>
    <x v="0"/>
    <x v="0"/>
    <x v="0"/>
    <x v="0"/>
    <s v="Estatal"/>
    <s v="LORETO"/>
    <s v="LORETO"/>
    <s v="MARISCAL RAMÓN CASTILLA"/>
    <s v="PEVAS"/>
    <n v="0"/>
    <x v="0"/>
    <n v="0"/>
    <x v="0"/>
    <n v="0"/>
    <x v="0"/>
    <x v="0"/>
    <n v="2.0009999999999999"/>
    <n v="2.0009999999999997E-3"/>
    <m/>
    <n v="2.2750000000000003E-2"/>
    <n v="1.6666666666666666E-2"/>
    <n v="7.6479999999999997"/>
    <n v="0"/>
    <n v="20"/>
    <s v="BASE DE DATOS"/>
    <m/>
  </r>
  <r>
    <s v="20"/>
    <x v="7"/>
    <s v="ELOR"/>
    <s v="53026512"/>
    <s v="53026512"/>
    <x v="0"/>
    <s v="OLYMPIAN"/>
    <s v="S"/>
    <n v="0.13"/>
    <n v="0.1"/>
    <n v="2.8109999999999999"/>
    <n v="2.2280000000000002"/>
    <n v="5.0389999999999997"/>
    <n v="4"/>
    <n v="75"/>
    <n v="0"/>
    <n v="5"/>
    <m/>
    <x v="0"/>
    <s v="ELOR53026512OLYMPIANEL"/>
    <s v="Electro Oriente S. A."/>
    <x v="5"/>
    <x v="5"/>
    <s v="C.T. San Francisco"/>
    <x v="40"/>
    <x v="0"/>
    <x v="0"/>
    <x v="78"/>
    <x v="0"/>
    <s v="Instalado"/>
    <s v="Operativo"/>
    <s v="Distribuidora"/>
    <x v="0"/>
    <x v="0"/>
    <x v="0"/>
    <x v="0"/>
    <s v="Estatal"/>
    <s v="LORETO"/>
    <s v="LORETO"/>
    <s v="MARISCAL RAMÓN CASTILLA"/>
    <s v="PEVAS"/>
    <n v="0"/>
    <x v="0"/>
    <n v="0"/>
    <x v="0"/>
    <n v="0"/>
    <x v="0"/>
    <x v="0"/>
    <n v="5.0389999999999997"/>
    <n v="5.0390000000000001E-3"/>
    <m/>
    <n v="1.0833333333333334E-2"/>
    <n v="8.3333333333333332E-3"/>
    <n v="7.6479999999999997"/>
    <n v="0"/>
    <n v="20"/>
    <s v="BASE DE DATOS"/>
    <m/>
  </r>
  <r>
    <s v="20"/>
    <x v="7"/>
    <s v="ELOR"/>
    <s v="53026919"/>
    <s v="53026919"/>
    <x v="0"/>
    <s v="Perkins1 R014001C"/>
    <s v="S"/>
    <n v="0.13600000000000001"/>
    <n v="0.1"/>
    <n v="8.6479999999999997"/>
    <n v="13.725"/>
    <n v="22.373000000000001"/>
    <n v="8"/>
    <n v="401"/>
    <n v="0"/>
    <n v="12"/>
    <m/>
    <x v="0"/>
    <s v="ELOR53026919Perkins1 R014001CEL"/>
    <s v="Electro Oriente S. A."/>
    <x v="5"/>
    <x v="5"/>
    <s v="C. T. Islandia"/>
    <x v="41"/>
    <x v="0"/>
    <x v="0"/>
    <x v="79"/>
    <x v="0"/>
    <n v="0"/>
    <s v="Operativo"/>
    <s v="Distribuidora"/>
    <x v="0"/>
    <x v="0"/>
    <x v="0"/>
    <x v="0"/>
    <s v="Estatal"/>
    <s v="LORETO"/>
    <s v="LORETO"/>
    <s v="MARISCAL RAMÓN CASTILLA"/>
    <s v="YAVARI"/>
    <n v="0"/>
    <x v="0"/>
    <n v="0"/>
    <x v="0"/>
    <n v="0"/>
    <x v="0"/>
    <x v="0"/>
    <n v="22.373000000000001"/>
    <n v="2.2373000000000001E-2"/>
    <m/>
    <n v="1.1333333333333334E-2"/>
    <n v="8.3333333333333332E-3"/>
    <n v="7.6479999999999997"/>
    <n v="-3.5527136788005009E-15"/>
    <n v="20"/>
    <s v="BASE DE DATOS"/>
    <m/>
  </r>
  <r>
    <s v="20"/>
    <x v="7"/>
    <s v="ELOR"/>
    <s v="53026919"/>
    <s v="53026919"/>
    <x v="0"/>
    <s v="Perkins2 R013699C"/>
    <s v="S"/>
    <n v="0.13600000000000001"/>
    <n v="0.1"/>
    <n v="3.2130000000000001"/>
    <n v="4.9800000000000004"/>
    <n v="8.1929999999999996"/>
    <n v="4"/>
    <n v="153"/>
    <n v="0"/>
    <n v="0"/>
    <m/>
    <x v="0"/>
    <s v="ELOR53026919Perkins2 R013699CEL"/>
    <s v="Electro Oriente S. A."/>
    <x v="5"/>
    <x v="5"/>
    <s v="C. T. Islandia"/>
    <x v="41"/>
    <x v="0"/>
    <x v="0"/>
    <x v="80"/>
    <x v="0"/>
    <n v="0"/>
    <s v="Operativo"/>
    <s v="Distribuidora"/>
    <x v="0"/>
    <x v="0"/>
    <x v="0"/>
    <x v="0"/>
    <s v="Estatal"/>
    <s v="LORETO"/>
    <s v="LORETO"/>
    <s v="MARISCAL RAMÓN CASTILLA"/>
    <s v="YAVARI"/>
    <n v="0"/>
    <x v="0"/>
    <n v="0"/>
    <x v="0"/>
    <n v="0"/>
    <x v="0"/>
    <x v="0"/>
    <n v="8.1929999999999996"/>
    <n v="8.1929999999999989E-3"/>
    <m/>
    <n v="1.1333333333333334E-2"/>
    <n v="8.3333333333333332E-3"/>
    <n v="7.6479999999999997"/>
    <n v="1.7763568394002505E-15"/>
    <n v="20"/>
    <s v="BASE DE DATOS"/>
    <m/>
  </r>
  <r>
    <s v="20"/>
    <x v="7"/>
    <s v="ELOR"/>
    <s v="53026919"/>
    <s v="53026919"/>
    <x v="0"/>
    <s v="Olympian OLY 1091"/>
    <s v="S"/>
    <n v="0.13200000000000001"/>
    <n v="0.1"/>
    <n v="5.4930000000000003"/>
    <n v="8.9619999999999997"/>
    <n v="14.455"/>
    <n v="6"/>
    <n v="250"/>
    <n v="0"/>
    <n v="7"/>
    <m/>
    <x v="0"/>
    <s v="ELOR53026919Olympian OLY 1091EL"/>
    <s v="Electro Oriente S. A."/>
    <x v="5"/>
    <x v="5"/>
    <s v="C. T. Islandia"/>
    <x v="41"/>
    <x v="0"/>
    <x v="0"/>
    <x v="81"/>
    <x v="0"/>
    <n v="0"/>
    <s v="Operativo"/>
    <s v="Distribuidora"/>
    <x v="0"/>
    <x v="0"/>
    <x v="0"/>
    <x v="0"/>
    <s v="Estatal"/>
    <s v="LORETO"/>
    <s v="LORETO"/>
    <s v="MARISCAL RAMÓN CASTILLA"/>
    <s v="YAVARI"/>
    <n v="0"/>
    <x v="0"/>
    <n v="0"/>
    <x v="0"/>
    <n v="0"/>
    <x v="0"/>
    <x v="0"/>
    <n v="14.455"/>
    <n v="1.4455000000000001E-2"/>
    <m/>
    <n v="1.1000000000000001E-2"/>
    <n v="8.3333333333333332E-3"/>
    <n v="7.6479999999999997"/>
    <n v="0"/>
    <n v="20"/>
    <s v="BASE DE DATOS"/>
    <m/>
  </r>
  <r>
    <s v="20"/>
    <x v="7"/>
    <s v="ELOR"/>
    <s v="43095299"/>
    <s v="43095299"/>
    <x v="0"/>
    <s v="Perkins1 U489142C"/>
    <s v="S"/>
    <n v="3.1E-2"/>
    <n v="2.5000000000000001E-2"/>
    <n v="1.6379999999999999"/>
    <n v="0"/>
    <n v="1.6379999999999999"/>
    <n v="9"/>
    <n v="133"/>
    <n v="0"/>
    <n v="0"/>
    <m/>
    <x v="0"/>
    <s v="ELOR43095299Perkins1 U489142CEL"/>
    <s v="Electro Oriente S. A."/>
    <x v="5"/>
    <x v="5"/>
    <s v="C. T. Petropolis"/>
    <x v="42"/>
    <x v="0"/>
    <x v="0"/>
    <x v="82"/>
    <x v="0"/>
    <s v="Instalado"/>
    <s v="Operativo"/>
    <s v="Distribuidora"/>
    <x v="0"/>
    <x v="0"/>
    <x v="0"/>
    <x v="0"/>
    <s v="Estatal"/>
    <s v="LORETO"/>
    <s v="LORETO"/>
    <s v="MRCAL. R. CASTILLA"/>
    <s v="YAVARI"/>
    <n v="0"/>
    <x v="0"/>
    <n v="0"/>
    <x v="0"/>
    <n v="0"/>
    <x v="0"/>
    <x v="0"/>
    <n v="1.6379999999999999"/>
    <n v="1.6379999999999999E-3"/>
    <m/>
    <n v="2.5833333333333333E-3"/>
    <n v="2.0833333333333333E-3"/>
    <n v="7.6479999999999997"/>
    <n v="0"/>
    <n v="20"/>
    <s v="BASE DE DATOS"/>
    <m/>
  </r>
  <r>
    <s v="20"/>
    <x v="7"/>
    <s v="ELOR"/>
    <s v="43095299"/>
    <s v="43095299"/>
    <x v="0"/>
    <s v="Perkins2 U487536C"/>
    <s v="S"/>
    <n v="3.1E-2"/>
    <n v="2.5000000000000001E-2"/>
    <n v="0"/>
    <n v="0"/>
    <n v="0"/>
    <n v="0"/>
    <n v="0"/>
    <n v="0"/>
    <n v="0"/>
    <m/>
    <x v="0"/>
    <s v="ELOR43095299Perkins2 U487536CEL"/>
    <s v="Electro Oriente S. A."/>
    <x v="5"/>
    <x v="5"/>
    <s v="C. T. Petropolis"/>
    <x v="42"/>
    <x v="0"/>
    <x v="0"/>
    <x v="83"/>
    <x v="0"/>
    <s v="Instalado"/>
    <s v="Operativo"/>
    <s v="Distribuidora"/>
    <x v="0"/>
    <x v="0"/>
    <x v="0"/>
    <x v="0"/>
    <s v="Estatal"/>
    <s v="LORETO"/>
    <s v="LORETO"/>
    <s v="MRCAL. R. CASTILLA"/>
    <s v="YAVARI"/>
    <n v="0"/>
    <x v="0"/>
    <n v="0"/>
    <x v="0"/>
    <n v="0"/>
    <x v="0"/>
    <x v="0"/>
    <n v="0"/>
    <n v="0"/>
    <m/>
    <n v="2.5833333333333333E-3"/>
    <n v="2.0833333333333333E-3"/>
    <n v="7.6479999999999997"/>
    <n v="0"/>
    <n v="20"/>
    <s v="BASE DE DATOS"/>
    <m/>
  </r>
  <r>
    <s v="20"/>
    <x v="7"/>
    <s v="ELOR"/>
    <s v="53023414"/>
    <s v="53023414"/>
    <x v="0"/>
    <s v="Cat-1 3406"/>
    <s v="N"/>
    <n v="0.27500000000000002"/>
    <n v="0"/>
    <n v="0"/>
    <n v="0"/>
    <n v="0"/>
    <n v="0"/>
    <n v="0"/>
    <n v="0"/>
    <n v="0"/>
    <m/>
    <x v="0"/>
    <s v="ELOR53023414Cat-1 3406EL"/>
    <s v="Electro Oriente S. A."/>
    <x v="5"/>
    <x v="5"/>
    <s v="C. T. El Estrecho"/>
    <x v="43"/>
    <x v="0"/>
    <x v="0"/>
    <x v="84"/>
    <x v="0"/>
    <s v="Instalado"/>
    <s v="Operativo"/>
    <s v="Distribuidora"/>
    <x v="0"/>
    <x v="0"/>
    <x v="0"/>
    <x v="0"/>
    <s v="Estatal"/>
    <s v="LORETO"/>
    <s v="LORETO"/>
    <s v="MARISCAL RAMÓN CASTILLA"/>
    <s v="MARISCAL RAMÓN CASTILLA"/>
    <s v="EL ESTRECHO"/>
    <x v="0"/>
    <n v="0"/>
    <x v="0"/>
    <n v="0"/>
    <x v="0"/>
    <x v="0"/>
    <n v="0"/>
    <n v="0"/>
    <m/>
    <n v="2.2916666666666669E-2"/>
    <n v="0"/>
    <n v="7.6479999999999997"/>
    <n v="0"/>
    <n v="20"/>
    <s v="BASE DE DATOS"/>
    <m/>
  </r>
  <r>
    <s v="20"/>
    <x v="7"/>
    <s v="ELOR"/>
    <s v="53023414"/>
    <s v="53023414"/>
    <x v="0"/>
    <s v="Cat-2 3306"/>
    <s v="N"/>
    <n v="0.22500000000000001"/>
    <n v="0"/>
    <n v="0"/>
    <n v="0"/>
    <n v="0"/>
    <n v="0"/>
    <n v="0"/>
    <n v="0"/>
    <n v="0"/>
    <m/>
    <x v="0"/>
    <s v="ELOR53023414Cat-2 3306EL"/>
    <s v="Electro Oriente S. A."/>
    <x v="5"/>
    <x v="5"/>
    <s v="C. T. El Estrecho"/>
    <x v="43"/>
    <x v="0"/>
    <x v="0"/>
    <x v="85"/>
    <x v="0"/>
    <s v="Instalado"/>
    <s v="Operativo"/>
    <s v="Distribuidora"/>
    <x v="0"/>
    <x v="0"/>
    <x v="0"/>
    <x v="0"/>
    <s v="Estatal"/>
    <s v="LORETO"/>
    <s v="LORETO"/>
    <s v="MARISCAL RAMÓN CASTILLA"/>
    <s v="MARISCAL RAMÓN CASTILLA"/>
    <s v="EL ESTRECHO"/>
    <x v="0"/>
    <n v="0"/>
    <x v="0"/>
    <n v="0"/>
    <x v="0"/>
    <x v="0"/>
    <n v="0"/>
    <n v="0"/>
    <m/>
    <n v="1.8749999999999999E-2"/>
    <n v="0"/>
    <n v="7.6479999999999997"/>
    <n v="0"/>
    <n v="20"/>
    <s v="BASE DE DATOS"/>
    <m/>
  </r>
  <r>
    <s v="20"/>
    <x v="7"/>
    <s v="ELOR"/>
    <s v="53023414"/>
    <s v="53023414"/>
    <x v="0"/>
    <s v="Volvo 03"/>
    <s v="S"/>
    <n v="0.36399999999999999"/>
    <n v="0.32500000000000001"/>
    <n v="26.116"/>
    <n v="52.232999999999997"/>
    <n v="78.349000000000004"/>
    <n v="1.5"/>
    <n v="465"/>
    <n v="0"/>
    <n v="24"/>
    <m/>
    <x v="0"/>
    <s v="ELOR53023414Volvo 03EL"/>
    <s v="Electro Oriente S. A."/>
    <x v="5"/>
    <x v="5"/>
    <s v="C. T. El Estrecho"/>
    <x v="43"/>
    <x v="0"/>
    <x v="0"/>
    <x v="86"/>
    <x v="0"/>
    <s v="Instalado"/>
    <s v="Operativo"/>
    <s v="Distribuidora"/>
    <x v="0"/>
    <x v="0"/>
    <x v="0"/>
    <x v="0"/>
    <s v="Estatal"/>
    <s v="LORETO"/>
    <s v="LORETO"/>
    <s v="MARISCAL RAMÓN CASTILLA"/>
    <s v="MARISCAL RAMÓN CASTILLA"/>
    <s v="EL ESTRECHO"/>
    <x v="0"/>
    <n v="0"/>
    <x v="0"/>
    <n v="0"/>
    <x v="0"/>
    <x v="0"/>
    <n v="78.349000000000004"/>
    <n v="7.8349000000000002E-2"/>
    <m/>
    <n v="3.0333333333333334E-2"/>
    <n v="4.7499999999999994E-2"/>
    <n v="7.6479999999999997"/>
    <n v="-1.4210854715202004E-14"/>
    <n v="20"/>
    <s v="BASE DE DATOS"/>
    <m/>
  </r>
  <r>
    <s v="20"/>
    <x v="7"/>
    <s v="ELOR"/>
    <s v="33011093"/>
    <s v="33011093"/>
    <x v="0"/>
    <s v="Cat.3512 Dita"/>
    <s v="S"/>
    <n v="0.5"/>
    <n v="0.46"/>
    <n v="33.44"/>
    <n v="124"/>
    <n v="157.44"/>
    <n v="5"/>
    <n v="638"/>
    <n v="0"/>
    <n v="85"/>
    <m/>
    <x v="0"/>
    <s v="ELOR33011093Cat.3512 DitaEL"/>
    <s v="Electro Oriente S. A."/>
    <x v="5"/>
    <x v="5"/>
    <s v="C. T. Contamana"/>
    <x v="44"/>
    <x v="0"/>
    <x v="0"/>
    <x v="87"/>
    <x v="0"/>
    <s v="Instalado"/>
    <s v="Operativo"/>
    <s v="Distribuidora"/>
    <x v="0"/>
    <x v="0"/>
    <x v="0"/>
    <x v="0"/>
    <s v="Estatal"/>
    <s v="LORETO"/>
    <s v="LORETO"/>
    <s v="UCAYALI"/>
    <s v="CONTAMANA"/>
    <n v="0"/>
    <x v="0"/>
    <n v="0"/>
    <x v="0"/>
    <n v="0"/>
    <x v="0"/>
    <x v="0"/>
    <n v="157.44"/>
    <n v="0.15744"/>
    <m/>
    <n v="4.1666666666666664E-2"/>
    <n v="3.8333333333333337E-2"/>
    <n v="7.6479999999999997"/>
    <n v="0"/>
    <n v="20"/>
    <s v="BASE DE DATOS"/>
    <m/>
  </r>
  <r>
    <s v="20"/>
    <x v="7"/>
    <s v="ELOR"/>
    <s v="33011093"/>
    <s v="33011093"/>
    <x v="0"/>
    <s v="Cat.2.3512 Dita"/>
    <s v="S"/>
    <n v="0.5"/>
    <n v="0.32"/>
    <n v="25.84"/>
    <n v="101.44"/>
    <n v="127.28"/>
    <n v="34"/>
    <n v="533"/>
    <n v="0"/>
    <n v="85"/>
    <m/>
    <x v="0"/>
    <s v="ELOR33011093Cat.2.3512 DitaEL"/>
    <s v="Electro Oriente S. A."/>
    <x v="5"/>
    <x v="5"/>
    <s v="C. T. Contamana"/>
    <x v="44"/>
    <x v="0"/>
    <x v="0"/>
    <x v="88"/>
    <x v="0"/>
    <s v="Instalado"/>
    <s v="Operativo"/>
    <s v="Distribuidora"/>
    <x v="0"/>
    <x v="0"/>
    <x v="0"/>
    <x v="0"/>
    <s v="Estatal"/>
    <s v="LORETO"/>
    <s v="LORETO"/>
    <s v="UCAYALI"/>
    <s v="CONTAMANA"/>
    <n v="0"/>
    <x v="0"/>
    <n v="0"/>
    <x v="0"/>
    <n v="0"/>
    <x v="0"/>
    <x v="0"/>
    <n v="127.28"/>
    <n v="0.12728"/>
    <m/>
    <n v="4.1666666666666664E-2"/>
    <n v="2.6666666666666668E-2"/>
    <n v="7.6479999999999997"/>
    <n v="0"/>
    <n v="20"/>
    <s v="BASE DE DATOS"/>
    <m/>
  </r>
  <r>
    <s v="20"/>
    <x v="7"/>
    <s v="ELOR"/>
    <s v="33011093"/>
    <s v="33011093"/>
    <x v="0"/>
    <s v="CAT. D3512"/>
    <s v="N"/>
    <n v="0.65"/>
    <n v="0"/>
    <n v="0"/>
    <n v="0"/>
    <n v="0"/>
    <n v="0"/>
    <n v="0"/>
    <n v="0"/>
    <n v="0"/>
    <m/>
    <x v="0"/>
    <s v="ELOR33011093CAT. D3512EL"/>
    <s v="Electro Oriente S. A."/>
    <x v="5"/>
    <x v="5"/>
    <s v="C. T. Contamana"/>
    <x v="44"/>
    <x v="0"/>
    <x v="0"/>
    <x v="89"/>
    <x v="0"/>
    <s v="Instalado"/>
    <s v="Operativo"/>
    <s v="Distribuidora"/>
    <x v="0"/>
    <x v="0"/>
    <x v="0"/>
    <x v="0"/>
    <s v="Estatal"/>
    <s v="LORETO"/>
    <s v="LORETO"/>
    <s v="UCAYALI"/>
    <s v="CONTAMANA"/>
    <n v="0"/>
    <x v="0"/>
    <n v="0"/>
    <x v="0"/>
    <n v="0"/>
    <x v="0"/>
    <x v="0"/>
    <n v="0"/>
    <n v="0"/>
    <m/>
    <n v="7.2222222222222229E-2"/>
    <n v="0"/>
    <n v="7.6479999999999997"/>
    <n v="0"/>
    <n v="20"/>
    <s v="BASE DE DATOS"/>
    <m/>
  </r>
  <r>
    <s v="20"/>
    <x v="7"/>
    <s v="ELOR"/>
    <s v="33011093"/>
    <s v="33011093"/>
    <x v="0"/>
    <s v="VolvoPenta TWD1643G"/>
    <s v="S"/>
    <n v="0.6"/>
    <n v="0.4"/>
    <n v="35.680999999999997"/>
    <n v="135.53299999999999"/>
    <n v="171.214"/>
    <n v="11"/>
    <n v="635"/>
    <n v="0"/>
    <n v="4"/>
    <m/>
    <x v="0"/>
    <s v="ELOR33011093VolvoPenta TWD1643GEL"/>
    <s v="Electro Oriente S. A."/>
    <x v="5"/>
    <x v="5"/>
    <s v="C. T. Contamana"/>
    <x v="44"/>
    <x v="0"/>
    <x v="0"/>
    <x v="90"/>
    <x v="0"/>
    <s v="Instalado"/>
    <s v="Operativo"/>
    <s v="Distribuidora"/>
    <x v="0"/>
    <x v="0"/>
    <x v="0"/>
    <x v="0"/>
    <s v="Estatal"/>
    <s v="LORETO"/>
    <s v="LORETO"/>
    <s v="UCAYALI"/>
    <s v="CONTAMANA"/>
    <n v="0"/>
    <x v="0"/>
    <n v="0"/>
    <x v="0"/>
    <n v="0"/>
    <x v="0"/>
    <x v="0"/>
    <n v="171.214"/>
    <n v="0.17121400000000001"/>
    <m/>
    <n v="4.9999999999999996E-2"/>
    <n v="3.3333333333333333E-2"/>
    <n v="7.6479999999999997"/>
    <n v="0"/>
    <n v="20"/>
    <s v="BASE DE DATOS"/>
    <m/>
  </r>
  <r>
    <s v="20"/>
    <x v="7"/>
    <s v="ELOR"/>
    <s v="33011093"/>
    <s v="33011093"/>
    <x v="0"/>
    <s v="Cat.5-C15-07183"/>
    <s v="S"/>
    <n v="0.45500000000000002"/>
    <n v="0.39"/>
    <n v="28.62"/>
    <n v="76.180000000000007"/>
    <n v="104.8"/>
    <n v="16"/>
    <n v="488"/>
    <n v="0"/>
    <n v="91"/>
    <m/>
    <x v="0"/>
    <s v="ELOR33011093Cat.5-C15-07183EL"/>
    <s v="Electro Oriente S. A."/>
    <x v="5"/>
    <x v="5"/>
    <s v="C. T. Contamana"/>
    <x v="44"/>
    <x v="0"/>
    <x v="0"/>
    <x v="92"/>
    <x v="0"/>
    <s v="Instalado"/>
    <s v="Operativo"/>
    <s v="Distribuidora"/>
    <x v="0"/>
    <x v="0"/>
    <x v="0"/>
    <x v="0"/>
    <s v="Estatal"/>
    <s v="LORETO"/>
    <s v="LORETO"/>
    <s v="UCAYALI"/>
    <s v="CONTAMANA"/>
    <n v="0"/>
    <x v="0"/>
    <n v="0"/>
    <x v="0"/>
    <n v="0"/>
    <x v="0"/>
    <x v="0"/>
    <n v="104.8"/>
    <n v="0.10479999999999999"/>
    <m/>
    <n v="3.7916666666666668E-2"/>
    <n v="3.2500000000000001E-2"/>
    <n v="7.6479999999999997"/>
    <n v="1.4210854715202004E-14"/>
    <n v="20"/>
    <s v="BASE DE DATOS"/>
    <m/>
  </r>
  <r>
    <s v="20"/>
    <x v="7"/>
    <s v="ELOR"/>
    <s v="33011093"/>
    <s v="33011093"/>
    <x v="0"/>
    <s v="Cat.6 3516B 0141"/>
    <s v="S"/>
    <n v="2"/>
    <n v="1"/>
    <n v="0.45800000000000002"/>
    <n v="1.742"/>
    <n v="2.2000000000000002"/>
    <n v="0"/>
    <n v="19"/>
    <n v="0"/>
    <n v="0"/>
    <m/>
    <x v="0"/>
    <s v="ELOR33011093Cat.6 3516B 0141EL"/>
    <s v="Electro Oriente S. A."/>
    <x v="5"/>
    <x v="5"/>
    <s v="C. T. Contamana"/>
    <x v="44"/>
    <x v="0"/>
    <x v="0"/>
    <x v="91"/>
    <x v="0"/>
    <s v="Instalado"/>
    <s v="Operativo"/>
    <s v="Distribuidora"/>
    <x v="0"/>
    <x v="0"/>
    <x v="0"/>
    <x v="0"/>
    <s v="Estatal"/>
    <s v="LORETO"/>
    <s v="LORETO"/>
    <s v="UCAYALI"/>
    <s v="CONTAMANA"/>
    <n v="0"/>
    <x v="0"/>
    <n v="0"/>
    <x v="0"/>
    <n v="0"/>
    <x v="0"/>
    <x v="0"/>
    <n v="2.2000000000000002"/>
    <n v="2.2000000000000001E-3"/>
    <m/>
    <n v="0.16666666666666666"/>
    <n v="6.6666666666666666E-2"/>
    <n v="7.6479999999999997"/>
    <n v="0"/>
    <n v="20"/>
    <s v="BASE DE DATOS"/>
    <m/>
  </r>
  <r>
    <s v="20"/>
    <x v="7"/>
    <s v="ELOR"/>
    <s v="43096499"/>
    <s v="43096499"/>
    <x v="0"/>
    <s v="Cat.C18 G6B20736"/>
    <s v="N"/>
    <n v="0.5"/>
    <n v="0"/>
    <n v="0"/>
    <n v="0"/>
    <n v="0"/>
    <n v="0"/>
    <n v="0"/>
    <n v="0"/>
    <n v="0"/>
    <m/>
    <x v="0"/>
    <s v="ELOR43096499Cat.C18 G6B20736EL"/>
    <s v="Electro Oriente S. A."/>
    <x v="5"/>
    <x v="5"/>
    <s v="C.T. ORELLANA"/>
    <x v="45"/>
    <x v="0"/>
    <x v="0"/>
    <x v="93"/>
    <x v="0"/>
    <s v="Instalado"/>
    <s v="Operativo"/>
    <s v="Distribuidora"/>
    <x v="0"/>
    <x v="0"/>
    <x v="0"/>
    <x v="0"/>
    <s v="Estatal"/>
    <s v="LORETO"/>
    <s v="LORETO"/>
    <s v="UCAYALI"/>
    <s v="VARGAS GUERRA"/>
    <n v="0"/>
    <x v="0"/>
    <n v="0"/>
    <x v="0"/>
    <n v="0"/>
    <x v="0"/>
    <x v="0"/>
    <n v="0"/>
    <n v="0"/>
    <m/>
    <n v="4.1666666666666664E-2"/>
    <n v="0"/>
    <n v="7.6479999999999997"/>
    <n v="0"/>
    <n v="20"/>
    <s v="BASE DE DATOS"/>
    <m/>
  </r>
  <r>
    <s v="20"/>
    <x v="7"/>
    <s v="ELOR"/>
    <s v="43096499"/>
    <s v="43096499"/>
    <x v="0"/>
    <s v="Perkins 2506AE15TAG"/>
    <s v="N"/>
    <n v="0.46800000000000003"/>
    <n v="0"/>
    <n v="0"/>
    <n v="0"/>
    <n v="0"/>
    <n v="0"/>
    <n v="0"/>
    <n v="0"/>
    <n v="0"/>
    <m/>
    <x v="0"/>
    <s v="ELOR43096499Perkins 2506AE15TAGEL"/>
    <s v="Electro Oriente S. A."/>
    <x v="5"/>
    <x v="5"/>
    <s v="C.T. ORELLANA"/>
    <x v="45"/>
    <x v="0"/>
    <x v="0"/>
    <x v="94"/>
    <x v="0"/>
    <s v="Instalado"/>
    <s v="Operativo"/>
    <s v="Distribuidora"/>
    <x v="0"/>
    <x v="0"/>
    <x v="0"/>
    <x v="0"/>
    <s v="Estatal"/>
    <s v="LORETO"/>
    <s v="LORETO"/>
    <s v="UCAYALI"/>
    <s v="VARGAS GUERRA"/>
    <n v="0"/>
    <x v="0"/>
    <n v="0"/>
    <x v="0"/>
    <n v="0"/>
    <x v="0"/>
    <x v="0"/>
    <n v="0"/>
    <n v="0"/>
    <m/>
    <n v="3.9E-2"/>
    <n v="0"/>
    <n v="7.6479999999999997"/>
    <n v="0"/>
    <n v="20"/>
    <s v="BASE DE DATOS"/>
    <m/>
  </r>
  <r>
    <s v="20"/>
    <x v="7"/>
    <s v="ELOR"/>
    <s v="43096499"/>
    <s v="43096499"/>
    <x v="0"/>
    <s v="CUMMINS 855"/>
    <s v="S"/>
    <n v="0.32"/>
    <n v="0.19"/>
    <n v="8.2189999999999994"/>
    <n v="18.027000000000001"/>
    <n v="26.245999999999999"/>
    <n v="12"/>
    <n v="194"/>
    <n v="0"/>
    <n v="18"/>
    <m/>
    <x v="0"/>
    <s v="ELOR43096499CUMMINS 855EL"/>
    <s v="Electro Oriente S. A."/>
    <x v="5"/>
    <x v="5"/>
    <s v="C. T. Orellana"/>
    <x v="45"/>
    <x v="0"/>
    <x v="0"/>
    <x v="181"/>
    <x v="0"/>
    <s v="Instalado"/>
    <s v="Operativo"/>
    <s v="Distribuidora"/>
    <x v="0"/>
    <x v="0"/>
    <x v="0"/>
    <x v="0"/>
    <s v="Estatal"/>
    <s v="LORETO"/>
    <s v="LORETO"/>
    <n v="0"/>
    <n v="0"/>
    <n v="0"/>
    <x v="0"/>
    <n v="0"/>
    <x v="0"/>
    <n v="0"/>
    <x v="0"/>
    <x v="0"/>
    <n v="26.245999999999999"/>
    <n v="2.6245999999999998E-2"/>
    <m/>
    <n v="6.4000000000000001E-2"/>
    <n v="3.7999999999999999E-2"/>
    <n v="7.6479999999999997"/>
    <n v="3.5527136788005009E-15"/>
    <n v="20"/>
    <s v="BASE DE DATOS"/>
    <m/>
  </r>
  <r>
    <s v="20"/>
    <x v="7"/>
    <s v="ELOR"/>
    <s v="43096499"/>
    <s v="43096499"/>
    <x v="0"/>
    <s v="CAT 3306"/>
    <s v="S"/>
    <n v="0.2"/>
    <n v="0.14000000000000001"/>
    <n v="6.52"/>
    <n v="31.369"/>
    <n v="37.889000000000003"/>
    <n v="5"/>
    <n v="629"/>
    <n v="0"/>
    <n v="16"/>
    <m/>
    <x v="0"/>
    <s v="ELOR43096499CAT 3306EL"/>
    <s v="Electro Oriente S. A."/>
    <x v="5"/>
    <x v="5"/>
    <s v="C. T. Orellana"/>
    <x v="45"/>
    <x v="0"/>
    <x v="0"/>
    <x v="182"/>
    <x v="0"/>
    <s v="Instalado"/>
    <s v="Operativo"/>
    <s v="Distribuidora"/>
    <x v="0"/>
    <x v="0"/>
    <x v="0"/>
    <x v="0"/>
    <s v="Estatal"/>
    <s v="LORETO"/>
    <s v="LORETO"/>
    <n v="0"/>
    <n v="0"/>
    <n v="0"/>
    <x v="0"/>
    <n v="0"/>
    <x v="0"/>
    <n v="0"/>
    <x v="0"/>
    <x v="0"/>
    <n v="37.889000000000003"/>
    <n v="3.7889000000000006E-2"/>
    <m/>
    <n v="0"/>
    <n v="0"/>
    <n v="7.6479999999999997"/>
    <n v="-7.1054273576010019E-15"/>
    <n v="20"/>
    <s v="BASE DE DATOS"/>
    <m/>
  </r>
  <r>
    <s v="20"/>
    <x v="7"/>
    <s v="ELOR"/>
    <s v="43094699"/>
    <s v="43094699"/>
    <x v="0"/>
    <s v="Volvo Penta RVM364"/>
    <s v="N"/>
    <n v="0.36399999999999999"/>
    <n v="0"/>
    <n v="0"/>
    <n v="0"/>
    <n v="0"/>
    <n v="0"/>
    <n v="0"/>
    <n v="0"/>
    <n v="0"/>
    <m/>
    <x v="0"/>
    <s v="ELOR43094699Volvo Penta RVM364EL"/>
    <s v="Electro Oriente S. A."/>
    <x v="5"/>
    <x v="5"/>
    <s v="C. T. Indiana"/>
    <x v="46"/>
    <x v="0"/>
    <x v="0"/>
    <x v="95"/>
    <x v="0"/>
    <s v="Instalado"/>
    <s v="Operativo"/>
    <s v="Distribuidora"/>
    <x v="0"/>
    <x v="0"/>
    <x v="0"/>
    <x v="0"/>
    <s v="Estatal"/>
    <s v="LORETO"/>
    <s v="LORETO"/>
    <s v="MAYNAS"/>
    <s v="INDIANA"/>
    <n v="0"/>
    <x v="0"/>
    <n v="0"/>
    <x v="0"/>
    <n v="0"/>
    <x v="0"/>
    <x v="0"/>
    <n v="0"/>
    <n v="0"/>
    <m/>
    <n v="3.0333333333333334E-2"/>
    <n v="0"/>
    <n v="7.6479999999999997"/>
    <n v="0"/>
    <n v="20"/>
    <s v="BASE DE DATOS"/>
    <m/>
  </r>
  <r>
    <s v="20"/>
    <x v="7"/>
    <s v="ELOR"/>
    <s v="43094699"/>
    <s v="43094699"/>
    <x v="0"/>
    <s v="Volvo2 CAD1641GE"/>
    <s v="N"/>
    <n v="0.45600000000000002"/>
    <n v="0"/>
    <n v="0"/>
    <n v="0"/>
    <n v="0"/>
    <n v="0"/>
    <n v="0"/>
    <n v="0"/>
    <n v="0"/>
    <m/>
    <x v="0"/>
    <s v="ELOR43094699Volvo2 CAD1641GEEL"/>
    <s v="Electro Oriente S. A."/>
    <x v="5"/>
    <x v="5"/>
    <s v="C. T. Indiana"/>
    <x v="46"/>
    <x v="0"/>
    <x v="0"/>
    <x v="96"/>
    <x v="0"/>
    <s v="Instalado"/>
    <s v="Operativo"/>
    <s v="Distribuidora"/>
    <x v="0"/>
    <x v="0"/>
    <x v="0"/>
    <x v="0"/>
    <s v="Estatal"/>
    <s v="LORETO"/>
    <s v="LORETO"/>
    <s v="MAYNAS"/>
    <s v="INDIANA"/>
    <n v="0"/>
    <x v="0"/>
    <n v="0"/>
    <x v="0"/>
    <n v="0"/>
    <x v="0"/>
    <x v="0"/>
    <n v="0"/>
    <n v="0"/>
    <m/>
    <n v="3.7999999999999999E-2"/>
    <n v="0"/>
    <n v="7.6479999999999997"/>
    <n v="0"/>
    <n v="20"/>
    <s v="BASE DE DATOS"/>
    <m/>
  </r>
  <r>
    <s v="20"/>
    <x v="7"/>
    <s v="ELOR"/>
    <s v="43094699"/>
    <s v="43094699"/>
    <x v="0"/>
    <s v="Cat.5-3412STA-16860"/>
    <s v="S"/>
    <n v="0.72499999999999998"/>
    <n v="0.6"/>
    <n v="7.1210000000000004"/>
    <n v="49.848999999999997"/>
    <n v="56.97"/>
    <n v="0"/>
    <n v="346"/>
    <n v="0"/>
    <n v="51"/>
    <m/>
    <x v="0"/>
    <s v="ELOR43094699Cat.5-3412STA-16860EL"/>
    <s v="Electro Oriente S. A."/>
    <x v="5"/>
    <x v="5"/>
    <s v="C. T. Indiana"/>
    <x v="46"/>
    <x v="0"/>
    <x v="0"/>
    <x v="97"/>
    <x v="0"/>
    <n v="0"/>
    <s v="Operativo"/>
    <s v="Distribuidora"/>
    <x v="0"/>
    <x v="0"/>
    <x v="0"/>
    <x v="0"/>
    <s v="Estatal"/>
    <s v="LORETO"/>
    <s v="LORETO"/>
    <s v="MAYNAS"/>
    <s v="INDIANA"/>
    <n v="0"/>
    <x v="0"/>
    <n v="0"/>
    <x v="0"/>
    <n v="0"/>
    <x v="0"/>
    <x v="0"/>
    <n v="56.97"/>
    <n v="5.697E-2"/>
    <m/>
    <n v="6.0416666666666667E-2"/>
    <n v="4.9999999999999996E-2"/>
    <n v="7.6479999999999997"/>
    <n v="0"/>
    <n v="20"/>
    <s v="BASE DE DATOS"/>
    <m/>
  </r>
  <r>
    <s v="20"/>
    <x v="7"/>
    <s v="ELOR"/>
    <s v="43094699"/>
    <s v="43094699"/>
    <x v="0"/>
    <s v="Vol.3 Pent TWD1643G"/>
    <s v="S"/>
    <n v="0.6"/>
    <n v="0.45"/>
    <n v="12.885999999999999"/>
    <n v="90.2"/>
    <n v="103.086"/>
    <n v="0"/>
    <n v="488"/>
    <n v="0"/>
    <n v="30"/>
    <m/>
    <x v="0"/>
    <s v="ELOR43094699Vol.3 Pent TWD1643GEL"/>
    <s v="Electro Oriente S. A."/>
    <x v="5"/>
    <x v="5"/>
    <s v="C. T. Indiana"/>
    <x v="46"/>
    <x v="0"/>
    <x v="0"/>
    <x v="98"/>
    <x v="0"/>
    <n v="0"/>
    <s v="Operativo"/>
    <s v="Distribuidora"/>
    <x v="0"/>
    <x v="0"/>
    <x v="0"/>
    <x v="0"/>
    <s v="Estatal"/>
    <s v="LORETO"/>
    <s v="LORETO"/>
    <s v="MAYNAS"/>
    <s v="INDIANA"/>
    <n v="0"/>
    <x v="0"/>
    <n v="0"/>
    <x v="0"/>
    <n v="0"/>
    <x v="0"/>
    <x v="0"/>
    <n v="103.086"/>
    <n v="0.103086"/>
    <m/>
    <n v="4.9999999999999996E-2"/>
    <n v="3.7499999999999999E-2"/>
    <n v="7.6479999999999997"/>
    <n v="0"/>
    <n v="20"/>
    <s v="BASE DE DATOS"/>
    <m/>
  </r>
  <r>
    <s v="20"/>
    <x v="7"/>
    <s v="ELOR"/>
    <s v="33011193"/>
    <s v="33011193"/>
    <x v="0"/>
    <s v="CUMMINS"/>
    <s v="N"/>
    <n v="0.6"/>
    <n v="0"/>
    <n v="0"/>
    <n v="0"/>
    <n v="0"/>
    <n v="0"/>
    <n v="0"/>
    <n v="0"/>
    <n v="0"/>
    <m/>
    <x v="0"/>
    <s v="ELOR33011193CUMMINSEL"/>
    <s v="Electro Oriente S. A."/>
    <x v="5"/>
    <x v="5"/>
    <s v="C. T. Nauta"/>
    <x v="47"/>
    <x v="0"/>
    <x v="0"/>
    <x v="2"/>
    <x v="0"/>
    <s v="Instalado"/>
    <s v="Operativo"/>
    <s v="Distribuidora"/>
    <x v="0"/>
    <x v="0"/>
    <x v="0"/>
    <x v="0"/>
    <s v="Estatal"/>
    <s v="LORETO"/>
    <s v="LORETO"/>
    <s v="LORETO"/>
    <s v="NAUTA"/>
    <n v="0"/>
    <x v="0"/>
    <n v="0"/>
    <x v="0"/>
    <n v="0"/>
    <x v="0"/>
    <x v="0"/>
    <n v="0"/>
    <n v="0"/>
    <m/>
    <n v="4.9999999999999996E-2"/>
    <n v="2.4999999999999998E-2"/>
    <n v="7.6479999999999997"/>
    <n v="0"/>
    <n v="20"/>
    <s v="BASE DE DATOS"/>
    <m/>
  </r>
  <r>
    <s v="20"/>
    <x v="7"/>
    <s v="ELOR"/>
    <s v="33011193"/>
    <s v="33011193"/>
    <x v="0"/>
    <s v="MTU-1 1200DS Detroi"/>
    <s v="N"/>
    <n v="1.2250000000000001"/>
    <n v="0"/>
    <n v="0"/>
    <n v="0"/>
    <n v="0"/>
    <n v="0"/>
    <n v="0"/>
    <n v="0"/>
    <n v="0"/>
    <m/>
    <x v="0"/>
    <s v="ELOR33011193MTU-1 1200DS DetroiEL"/>
    <s v="Electro Oriente S. A."/>
    <x v="5"/>
    <x v="5"/>
    <s v="C. T. Nauta"/>
    <x v="47"/>
    <x v="0"/>
    <x v="0"/>
    <x v="99"/>
    <x v="0"/>
    <s v="Instalado"/>
    <s v="Operativo"/>
    <s v="Distribuidora"/>
    <x v="0"/>
    <x v="0"/>
    <x v="0"/>
    <x v="0"/>
    <s v="Estatal"/>
    <s v="LORETO"/>
    <s v="LORETO"/>
    <s v="LORETO"/>
    <s v="NAUTA"/>
    <n v="0"/>
    <x v="0"/>
    <n v="0"/>
    <x v="0"/>
    <n v="0"/>
    <x v="0"/>
    <x v="0"/>
    <n v="0"/>
    <n v="0"/>
    <m/>
    <n v="0.10208333333333335"/>
    <n v="0"/>
    <n v="7.6479999999999997"/>
    <n v="0"/>
    <n v="20"/>
    <s v="BASE DE DATOS"/>
    <m/>
  </r>
  <r>
    <s v="20"/>
    <x v="7"/>
    <s v="ELOR"/>
    <s v="33011193"/>
    <s v="33011193"/>
    <x v="0"/>
    <s v="MTU=2 1200DS Detroi"/>
    <s v="S"/>
    <n v="1.2250000000000001"/>
    <n v="1"/>
    <n v="143.261"/>
    <n v="37.715000000000003"/>
    <n v="180.976"/>
    <n v="12"/>
    <n v="328"/>
    <n v="0"/>
    <n v="170"/>
    <m/>
    <x v="0"/>
    <s v="ELOR33011193MTU=2 1200DS DetroiEL"/>
    <s v="Electro Oriente S. A."/>
    <x v="5"/>
    <x v="5"/>
    <s v="C. T. Nauta"/>
    <x v="47"/>
    <x v="0"/>
    <x v="0"/>
    <x v="100"/>
    <x v="0"/>
    <s v="Instalado"/>
    <s v="Operativo"/>
    <s v="Distribuidora"/>
    <x v="0"/>
    <x v="0"/>
    <x v="0"/>
    <x v="0"/>
    <s v="Estatal"/>
    <s v="LORETO"/>
    <s v="LORETO"/>
    <s v="LORETO"/>
    <s v="NAUTA"/>
    <n v="0"/>
    <x v="0"/>
    <n v="0"/>
    <x v="0"/>
    <n v="0"/>
    <x v="0"/>
    <x v="0"/>
    <n v="180.976"/>
    <n v="0.180976"/>
    <m/>
    <n v="0.10208333333333335"/>
    <n v="8.3333333333333329E-2"/>
    <n v="7.6479999999999997"/>
    <n v="0"/>
    <n v="20"/>
    <s v="BASE DE DATOS"/>
    <m/>
  </r>
  <r>
    <s v="20"/>
    <x v="7"/>
    <s v="ELOR"/>
    <s v="33011193"/>
    <s v="33011193"/>
    <x v="0"/>
    <s v="Cat. 3512 Dita"/>
    <s v="N"/>
    <n v="0.5"/>
    <n v="0"/>
    <n v="0"/>
    <n v="0"/>
    <n v="0"/>
    <n v="0"/>
    <n v="0"/>
    <n v="0"/>
    <n v="0"/>
    <m/>
    <x v="0"/>
    <s v="ELOR33011193Cat. 3512 DitaEL"/>
    <s v="Electro Oriente S. A."/>
    <x v="5"/>
    <x v="5"/>
    <s v="C. T. Nauta"/>
    <x v="47"/>
    <x v="0"/>
    <x v="0"/>
    <x v="101"/>
    <x v="0"/>
    <s v="Instalado"/>
    <s v="Operativo"/>
    <s v="Distribuidora"/>
    <x v="0"/>
    <x v="0"/>
    <x v="0"/>
    <x v="0"/>
    <s v="Estatal"/>
    <s v="LORETO"/>
    <s v="LORETO"/>
    <s v="LORETO"/>
    <s v="NAUTA"/>
    <n v="0"/>
    <x v="0"/>
    <n v="0"/>
    <x v="0"/>
    <n v="0"/>
    <x v="0"/>
    <x v="0"/>
    <n v="0"/>
    <n v="0"/>
    <m/>
    <n v="4.1666666666666664E-2"/>
    <n v="2.0833333333333332E-2"/>
    <n v="7.6479999999999997"/>
    <n v="0"/>
    <n v="20"/>
    <s v="BASE DE DATOS"/>
    <m/>
  </r>
  <r>
    <s v="20"/>
    <x v="7"/>
    <s v="ELOR"/>
    <s v="33011193"/>
    <s v="33011193"/>
    <x v="0"/>
    <s v="Cat 3516 YAT00240"/>
    <s v="S"/>
    <n v="2"/>
    <n v="1.5"/>
    <n v="354.39400000000001"/>
    <n v="93.3"/>
    <n v="447.69400000000002"/>
    <n v="0"/>
    <n v="558"/>
    <n v="0"/>
    <n v="0"/>
    <m/>
    <x v="0"/>
    <s v="ELOR33011193Cat 3516 YAT00240EL"/>
    <s v="Electro Oriente S. A."/>
    <x v="5"/>
    <x v="5"/>
    <s v="C. T. Nauta"/>
    <x v="47"/>
    <x v="0"/>
    <x v="0"/>
    <x v="165"/>
    <x v="0"/>
    <s v="Instalado"/>
    <s v="Operativo"/>
    <s v="Distribuidora"/>
    <x v="0"/>
    <x v="0"/>
    <x v="0"/>
    <x v="0"/>
    <s v="Estatal"/>
    <s v="LORETO"/>
    <s v="LORETO"/>
    <s v="LORETO"/>
    <s v="NAUTA"/>
    <n v="0"/>
    <x v="0"/>
    <n v="0"/>
    <x v="0"/>
    <n v="0"/>
    <x v="0"/>
    <x v="0"/>
    <n v="447.69400000000002"/>
    <n v="0.44769400000000004"/>
    <m/>
    <n v="0.33333333333333331"/>
    <n v="0.25"/>
    <n v="7.6479999999999997"/>
    <n v="0"/>
    <n v="20"/>
    <s v="BASE DE DATOS"/>
    <m/>
  </r>
  <r>
    <s v="20"/>
    <x v="7"/>
    <s v="ELOR"/>
    <s v="33010993"/>
    <s v="33010993"/>
    <x v="0"/>
    <s v="Cat.1-3512(.208)"/>
    <s v="S"/>
    <n v="0.5"/>
    <n v="0.25"/>
    <n v="16.16"/>
    <n v="45.36"/>
    <n v="61.52"/>
    <n v="4.1399999999999997"/>
    <n v="214"/>
    <n v="0"/>
    <n v="97"/>
    <m/>
    <x v="0"/>
    <s v="ELOR33010993Cat.1-3512(.208)EL"/>
    <s v="Electro Oriente S. A."/>
    <x v="5"/>
    <x v="5"/>
    <s v="C. T. Requena"/>
    <x v="48"/>
    <x v="0"/>
    <x v="0"/>
    <x v="102"/>
    <x v="0"/>
    <s v="Instalado"/>
    <s v="Operativo"/>
    <s v="Distribuidora"/>
    <x v="0"/>
    <x v="0"/>
    <x v="0"/>
    <x v="0"/>
    <s v="Estatal"/>
    <s v="LORETO"/>
    <s v="LORETO"/>
    <s v="REQUENA"/>
    <s v="REQUENA"/>
    <n v="0"/>
    <x v="0"/>
    <n v="0"/>
    <x v="0"/>
    <n v="0"/>
    <x v="0"/>
    <x v="0"/>
    <n v="61.52"/>
    <n v="6.1520000000000005E-2"/>
    <m/>
    <n v="4.1666666666666664E-2"/>
    <n v="2.0833333333333332E-2"/>
    <n v="7.6479999999999997"/>
    <n v="-7.1054273576010019E-15"/>
    <n v="20"/>
    <s v="BASE DE DATOS"/>
    <m/>
  </r>
  <r>
    <s v="20"/>
    <x v="7"/>
    <s v="ELOR"/>
    <s v="33010993"/>
    <s v="33010993"/>
    <x v="0"/>
    <s v="Cat.3-3512(.219)"/>
    <s v="S"/>
    <n v="0.5"/>
    <n v="0.3"/>
    <n v="29.28"/>
    <n v="44.64"/>
    <n v="73.92"/>
    <n v="3.55"/>
    <n v="116"/>
    <n v="0"/>
    <n v="92"/>
    <m/>
    <x v="0"/>
    <s v="ELOR33010993Cat.3-3512(.219)EL"/>
    <s v="Electro Oriente S. A."/>
    <x v="5"/>
    <x v="5"/>
    <s v="C. T. Requena"/>
    <x v="48"/>
    <x v="0"/>
    <x v="0"/>
    <x v="103"/>
    <x v="0"/>
    <s v="Instalado"/>
    <s v="Operativo"/>
    <s v="Distribuidora"/>
    <x v="0"/>
    <x v="0"/>
    <x v="0"/>
    <x v="0"/>
    <s v="Estatal"/>
    <s v="LORETO"/>
    <s v="LORETO"/>
    <s v="REQUENA"/>
    <s v="REQUENA"/>
    <n v="0"/>
    <x v="0"/>
    <n v="0"/>
    <x v="0"/>
    <n v="0"/>
    <x v="0"/>
    <x v="0"/>
    <n v="73.92"/>
    <n v="7.392E-2"/>
    <m/>
    <n v="4.1666666666666664E-2"/>
    <n v="2.4999999999999998E-2"/>
    <n v="7.6479999999999997"/>
    <n v="0"/>
    <n v="20"/>
    <s v="BASE DE DATOS"/>
    <m/>
  </r>
  <r>
    <s v="20"/>
    <x v="7"/>
    <s v="ELOR"/>
    <s v="33010993"/>
    <s v="33010993"/>
    <x v="0"/>
    <s v="MTU 1200DS"/>
    <s v="S"/>
    <n v="1.2250000000000001"/>
    <n v="1"/>
    <n v="103.46899999999999"/>
    <n v="127.749"/>
    <n v="231.21799999999999"/>
    <n v="21.2"/>
    <n v="566"/>
    <n v="0"/>
    <n v="90"/>
    <m/>
    <x v="0"/>
    <s v="ELOR33010993MTU 1200DSEL"/>
    <s v="Electro Oriente S. A."/>
    <x v="5"/>
    <x v="5"/>
    <s v="C. T. Requena"/>
    <x v="48"/>
    <x v="0"/>
    <x v="0"/>
    <x v="104"/>
    <x v="0"/>
    <s v="Instalado"/>
    <s v="Operativo"/>
    <s v="Distribuidora"/>
    <x v="0"/>
    <x v="0"/>
    <x v="0"/>
    <x v="0"/>
    <s v="Estatal"/>
    <s v="LORETO"/>
    <s v="LORETO"/>
    <s v="REQUENA"/>
    <s v="REQUENA"/>
    <n v="0"/>
    <x v="0"/>
    <n v="0"/>
    <x v="0"/>
    <n v="0"/>
    <x v="0"/>
    <x v="0"/>
    <n v="231.21799999999999"/>
    <n v="0.23121799999999998"/>
    <m/>
    <n v="0.10208333333333335"/>
    <n v="8.3333333333333329E-2"/>
    <n v="7.6479999999999997"/>
    <n v="0"/>
    <n v="20"/>
    <s v="BASE DE DATOS"/>
    <m/>
  </r>
  <r>
    <s v="20"/>
    <x v="7"/>
    <s v="ELOR"/>
    <s v="33010993"/>
    <s v="33010993"/>
    <x v="0"/>
    <s v="CUMMINS 4"/>
    <s v="S"/>
    <n v="0.6"/>
    <n v="0.45700000000000002"/>
    <n v="39.200000000000003"/>
    <n v="122.46"/>
    <n v="161.66"/>
    <n v="10.4"/>
    <n v="503"/>
    <n v="0"/>
    <n v="108"/>
    <m/>
    <x v="0"/>
    <s v="ELOR33010993CUMMINS 4EL"/>
    <s v="Electro Oriente S. A."/>
    <x v="5"/>
    <x v="5"/>
    <s v="C. T. Requena"/>
    <x v="48"/>
    <x v="0"/>
    <x v="0"/>
    <x v="105"/>
    <x v="0"/>
    <s v="Instalado"/>
    <s v="Operativo"/>
    <s v="Distribuidora"/>
    <x v="0"/>
    <x v="0"/>
    <x v="0"/>
    <x v="0"/>
    <s v="Estatal"/>
    <s v="LORETO"/>
    <s v="LORETO"/>
    <s v="REQUENA"/>
    <s v="REQUENA"/>
    <n v="0"/>
    <x v="0"/>
    <n v="0"/>
    <x v="0"/>
    <n v="0"/>
    <x v="0"/>
    <x v="0"/>
    <n v="161.66"/>
    <n v="0.16166"/>
    <m/>
    <n v="4.9999999999999996E-2"/>
    <n v="3.8083333333333337E-2"/>
    <n v="7.6479999999999997"/>
    <n v="0"/>
    <n v="20"/>
    <s v="BASE DE DATOS"/>
    <m/>
  </r>
  <r>
    <s v="20"/>
    <x v="7"/>
    <s v="ELOR"/>
    <s v="33010993"/>
    <s v="33010993"/>
    <x v="0"/>
    <s v="CAT 6-3516B-139"/>
    <s v="S"/>
    <n v="2"/>
    <n v="1"/>
    <n v="10.099"/>
    <n v="109.69499999999999"/>
    <n v="119.794"/>
    <n v="3.1"/>
    <n v="9"/>
    <n v="0"/>
    <n v="63"/>
    <m/>
    <x v="0"/>
    <s v="ELOR33010993CAT 6-3516B-139EL"/>
    <s v="Electro Oriente S. A."/>
    <x v="5"/>
    <x v="5"/>
    <s v="C. T. Requena"/>
    <x v="48"/>
    <x v="0"/>
    <x v="0"/>
    <x v="106"/>
    <x v="0"/>
    <s v="Instalado"/>
    <s v="Operativo"/>
    <s v="Distribuidora"/>
    <x v="0"/>
    <x v="0"/>
    <x v="0"/>
    <x v="0"/>
    <s v="Estatal"/>
    <s v="LORETO"/>
    <s v="LORETO"/>
    <s v="REQUENA"/>
    <s v="REQUENA"/>
    <n v="0"/>
    <x v="0"/>
    <n v="0"/>
    <x v="0"/>
    <n v="0"/>
    <x v="0"/>
    <x v="0"/>
    <n v="119.794"/>
    <n v="0.119794"/>
    <m/>
    <n v="0.16666666666666666"/>
    <n v="8.3333333333333329E-2"/>
    <n v="7.6479999999999997"/>
    <n v="0"/>
    <n v="20"/>
    <s v="BASE DE DATOS"/>
    <m/>
  </r>
  <r>
    <s v="20"/>
    <x v="7"/>
    <s v="ELOR"/>
    <s v="43094599"/>
    <s v="43094599"/>
    <x v="0"/>
    <s v="CUMMINS_1 C200(050)"/>
    <s v="S"/>
    <n v="0.20799999999999999"/>
    <n v="0.14000000000000001"/>
    <n v="6.5979999999999999"/>
    <n v="46.19"/>
    <n v="52.787999999999997"/>
    <n v="7"/>
    <n v="572"/>
    <n v="0"/>
    <n v="30"/>
    <m/>
    <x v="0"/>
    <s v="ELOR43094599CUMMINS_1 C200(050)EL"/>
    <s v="Electro Oriente S. A."/>
    <x v="5"/>
    <x v="5"/>
    <s v="C. T. Tamshiyacu"/>
    <x v="49"/>
    <x v="0"/>
    <x v="0"/>
    <x v="107"/>
    <x v="0"/>
    <s v="Instalado"/>
    <s v="Operativo"/>
    <s v="Distribuidora"/>
    <x v="0"/>
    <x v="0"/>
    <x v="0"/>
    <x v="0"/>
    <s v="Estatal"/>
    <s v="LORETO"/>
    <s v="LORETO"/>
    <s v="MAYNAS"/>
    <s v="FERNANDO LORES"/>
    <n v="0"/>
    <x v="0"/>
    <n v="0"/>
    <x v="0"/>
    <n v="0"/>
    <x v="0"/>
    <x v="0"/>
    <n v="52.787999999999997"/>
    <n v="5.2787999999999995E-2"/>
    <m/>
    <n v="1.7333333333333333E-2"/>
    <n v="1.2499999999999999E-2"/>
    <n v="7.6479999999999997"/>
    <n v="0"/>
    <n v="20"/>
    <s v="BASE DE DATOS"/>
    <m/>
  </r>
  <r>
    <s v="20"/>
    <x v="7"/>
    <s v="ELOR"/>
    <s v="43094599"/>
    <s v="43094599"/>
    <x v="0"/>
    <s v="CUMMINS_2 C200(026)"/>
    <s v="S"/>
    <n v="0.20799999999999999"/>
    <n v="0.17"/>
    <n v="4.8719999999999999"/>
    <n v="34.106999999999999"/>
    <n v="38.978999999999999"/>
    <n v="12"/>
    <n v="385"/>
    <n v="0"/>
    <n v="30"/>
    <m/>
    <x v="0"/>
    <s v="ELOR43094599CUMMINS_2 C200(026)EL"/>
    <s v="Electro Oriente S. A."/>
    <x v="5"/>
    <x v="5"/>
    <s v="C. T. Tamshiyacu"/>
    <x v="49"/>
    <x v="0"/>
    <x v="0"/>
    <x v="108"/>
    <x v="0"/>
    <s v="Instalado"/>
    <s v="Operativo"/>
    <s v="Distribuidora"/>
    <x v="0"/>
    <x v="0"/>
    <x v="0"/>
    <x v="0"/>
    <s v="Estatal"/>
    <s v="LORETO"/>
    <s v="LORETO"/>
    <s v="MAYNAS"/>
    <s v="FERNANDO LORES"/>
    <n v="0"/>
    <x v="0"/>
    <n v="0"/>
    <x v="0"/>
    <n v="0"/>
    <x v="0"/>
    <x v="0"/>
    <n v="38.978999999999999"/>
    <n v="3.8979E-2"/>
    <m/>
    <n v="1.7333333333333333E-2"/>
    <n v="1.2499999999999999E-2"/>
    <n v="7.6479999999999997"/>
    <n v="0"/>
    <n v="20"/>
    <s v="BASE DE DATOS"/>
    <m/>
  </r>
  <r>
    <s v="20"/>
    <x v="7"/>
    <s v="ELOR"/>
    <s v="43094599"/>
    <s v="43094599"/>
    <x v="0"/>
    <s v="Cat. C9-180"/>
    <s v="S"/>
    <n v="0.18"/>
    <n v="0.1"/>
    <n v="3.3570000000000002"/>
    <n v="23.495999999999999"/>
    <n v="26.853000000000002"/>
    <n v="7"/>
    <n v="471"/>
    <n v="0"/>
    <n v="29"/>
    <m/>
    <x v="0"/>
    <s v="ELOR43094599Cat. C9-180EL"/>
    <s v="Electro Oriente S. A."/>
    <x v="5"/>
    <x v="5"/>
    <s v="C. T. Tamshiyacu"/>
    <x v="49"/>
    <x v="0"/>
    <x v="0"/>
    <x v="109"/>
    <x v="0"/>
    <s v="Instalado"/>
    <s v="Operativo"/>
    <s v="Distribuidora"/>
    <x v="0"/>
    <x v="0"/>
    <x v="0"/>
    <x v="0"/>
    <s v="Estatal"/>
    <s v="LORETO"/>
    <s v="LORETO"/>
    <s v="MAYNAS"/>
    <s v="FERNANDO LORES"/>
    <n v="0"/>
    <x v="0"/>
    <n v="0"/>
    <x v="0"/>
    <n v="0"/>
    <x v="0"/>
    <x v="0"/>
    <n v="26.853000000000002"/>
    <n v="2.6853000000000002E-2"/>
    <m/>
    <n v="1.4999999999999999E-2"/>
    <n v="1.2499999999999999E-2"/>
    <n v="7.6479999999999997"/>
    <n v="-3.5527136788005009E-15"/>
    <n v="20"/>
    <s v="BASE DE DATOS"/>
    <m/>
  </r>
  <r>
    <s v="20"/>
    <x v="7"/>
    <s v="ELOR"/>
    <s v="43094599"/>
    <s v="43094599"/>
    <x v="0"/>
    <s v="Volvo PentaTWD1010G"/>
    <s v="N"/>
    <n v="0.21"/>
    <n v="0"/>
    <n v="0"/>
    <n v="0"/>
    <n v="0"/>
    <n v="0"/>
    <n v="0"/>
    <n v="0"/>
    <n v="0"/>
    <m/>
    <x v="0"/>
    <s v="ELOR43094599Volvo PentaTWD1010GEL"/>
    <s v="Electro Oriente S. A."/>
    <x v="5"/>
    <x v="5"/>
    <s v="C. T. Tamshiyacu"/>
    <x v="49"/>
    <x v="0"/>
    <x v="0"/>
    <x v="110"/>
    <x v="0"/>
    <s v="Instalado"/>
    <s v="Inoperativo"/>
    <s v="Distribuidora"/>
    <x v="0"/>
    <x v="0"/>
    <x v="0"/>
    <x v="0"/>
    <s v="Estatal"/>
    <s v="LORETO"/>
    <s v="LORETO"/>
    <s v="MAYNAS"/>
    <s v="FERNANDO LORES"/>
    <n v="0"/>
    <x v="0"/>
    <n v="0"/>
    <x v="0"/>
    <n v="0"/>
    <x v="0"/>
    <x v="0"/>
    <n v="0"/>
    <n v="0"/>
    <m/>
    <n v="1.7499999999999998E-2"/>
    <n v="1.2499999999999999E-2"/>
    <n v="7.6479999999999997"/>
    <n v="0"/>
    <n v="20"/>
    <s v="BASE DE DATOS"/>
    <m/>
  </r>
  <r>
    <s v="20"/>
    <x v="7"/>
    <s v="ELOR"/>
    <s v="53023514"/>
    <s v="53023514"/>
    <x v="0"/>
    <s v="OLYMPIAN"/>
    <s v="S"/>
    <n v="0.04"/>
    <n v="0.03"/>
    <n v="1.0009999999999999"/>
    <n v="2.4E-2"/>
    <n v="1.0249999999999999"/>
    <n v="3"/>
    <n v="189"/>
    <n v="0"/>
    <n v="1"/>
    <m/>
    <x v="0"/>
    <s v="ELOR53023514OLYMPIANEL"/>
    <s v="Electro Oriente S. A."/>
    <x v="5"/>
    <x v="5"/>
    <s v="C. T. Gran Peru"/>
    <x v="50"/>
    <x v="0"/>
    <x v="0"/>
    <x v="78"/>
    <x v="0"/>
    <s v="Instalado"/>
    <s v="Operativo"/>
    <s v="Distribuidora"/>
    <x v="0"/>
    <x v="0"/>
    <x v="0"/>
    <x v="0"/>
    <s v="Estatal"/>
    <s v="LORETO"/>
    <s v="LORETO"/>
    <s v="MAYNAS"/>
    <s v="FERNANDO LORES"/>
    <s v="GRAN PERÚ"/>
    <x v="0"/>
    <n v="0"/>
    <x v="0"/>
    <n v="0"/>
    <x v="0"/>
    <x v="0"/>
    <n v="1.0249999999999999"/>
    <n v="1.0249999999999999E-3"/>
    <m/>
    <n v="3.3333333333333335E-3"/>
    <n v="2.5000000000000001E-3"/>
    <n v="7.6479999999999997"/>
    <n v="0"/>
    <n v="20"/>
    <s v="BASE DE DATOS"/>
    <m/>
  </r>
  <r>
    <s v="20"/>
    <x v="7"/>
    <s v="ELOR"/>
    <s v="33010893"/>
    <s v="33010893"/>
    <x v="0"/>
    <s v="CAT. D-3512(G5)"/>
    <s v="S"/>
    <n v="0.5"/>
    <n v="0.45"/>
    <n v="0"/>
    <n v="0"/>
    <n v="0"/>
    <n v="0"/>
    <n v="0"/>
    <n v="0"/>
    <n v="0"/>
    <m/>
    <x v="1"/>
    <s v="ELOR33010893CAT. D-3512(G5)EL"/>
    <s v="Electro Oriente S. A."/>
    <x v="5"/>
    <x v="5"/>
    <s v="C. T. Yurimaguas"/>
    <x v="53"/>
    <x v="0"/>
    <x v="0"/>
    <x v="113"/>
    <x v="0"/>
    <s v="Instalado"/>
    <s v="Operativo"/>
    <s v="Distribuidora"/>
    <x v="0"/>
    <x v="1"/>
    <x v="0"/>
    <x v="0"/>
    <s v="Estatal"/>
    <s v="LORETO"/>
    <s v="LORETO"/>
    <s v="ALTO AMAZONAS"/>
    <s v="YURIMAGUAS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7"/>
    <s v="ELOR"/>
    <s v="33010893"/>
    <s v="33010893"/>
    <x v="0"/>
    <s v="CAT.2 D-3512(G4)"/>
    <s v="S"/>
    <n v="0.5"/>
    <n v="0.45"/>
    <n v="0"/>
    <n v="0"/>
    <n v="0"/>
    <n v="0"/>
    <n v="0"/>
    <n v="0"/>
    <n v="0"/>
    <m/>
    <x v="1"/>
    <s v="ELOR33010893CAT.2 D-3512(G4)EL"/>
    <s v="Electro Oriente S. A."/>
    <x v="5"/>
    <x v="5"/>
    <s v="C. T. Yurimaguas"/>
    <x v="53"/>
    <x v="0"/>
    <x v="0"/>
    <x v="114"/>
    <x v="0"/>
    <s v="Instalado"/>
    <s v="Operativo"/>
    <s v="Distribuidora"/>
    <x v="0"/>
    <x v="1"/>
    <x v="0"/>
    <x v="0"/>
    <s v="Estatal"/>
    <s v="LORETO"/>
    <s v="LORETO"/>
    <s v="ALTO AMAZONAS"/>
    <s v="YURIMAGUAS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7"/>
    <s v="ELOR"/>
    <s v="33010893"/>
    <s v="33010893"/>
    <x v="0"/>
    <s v="CAT2 3512 TA(G2)"/>
    <s v="S"/>
    <n v="0.5"/>
    <n v="0.4"/>
    <n v="0"/>
    <n v="0"/>
    <n v="0"/>
    <n v="0"/>
    <n v="0"/>
    <n v="0"/>
    <n v="0"/>
    <m/>
    <x v="1"/>
    <s v="ELOR33010893CAT2 3512 TA(G2)EL"/>
    <s v="Electro Oriente S. A."/>
    <x v="5"/>
    <x v="5"/>
    <s v="C. T. Yurimaguas"/>
    <x v="53"/>
    <x v="0"/>
    <x v="0"/>
    <x v="115"/>
    <x v="0"/>
    <s v="Instalado"/>
    <s v="Operativo"/>
    <s v="Distribuidora"/>
    <x v="0"/>
    <x v="1"/>
    <x v="0"/>
    <x v="0"/>
    <s v="Estatal"/>
    <s v="LORETO"/>
    <s v="LORETO"/>
    <s v="ALTO AMAZONAS"/>
    <s v="YURIMAGUAS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7"/>
    <s v="ELOR"/>
    <s v="33011293"/>
    <s v="33011293"/>
    <x v="0"/>
    <s v="Wartsila 1"/>
    <s v="S"/>
    <n v="6.24"/>
    <n v="6"/>
    <n v="0"/>
    <n v="0"/>
    <n v="0"/>
    <n v="0"/>
    <n v="0"/>
    <n v="0"/>
    <n v="0"/>
    <m/>
    <x v="0"/>
    <s v="ELOR33011293Wartsila 1EL"/>
    <s v="Electro Oriente S. A."/>
    <x v="5"/>
    <x v="5"/>
    <s v="C. T. Tarapoto"/>
    <x v="52"/>
    <x v="0"/>
    <x v="0"/>
    <x v="7"/>
    <x v="0"/>
    <s v="Instalado"/>
    <s v="Operativo"/>
    <s v="Distribuidora"/>
    <x v="0"/>
    <x v="1"/>
    <x v="0"/>
    <x v="0"/>
    <s v="Estatal"/>
    <s v="SAN MARTÍN"/>
    <s v="SAN MARTÍN"/>
    <s v="SAN MARTIN"/>
    <s v="LA BANDA DE SHILCAYO"/>
    <n v="0"/>
    <x v="2"/>
    <n v="0"/>
    <x v="0"/>
    <n v="0"/>
    <x v="0"/>
    <x v="0"/>
    <n v="0"/>
    <n v="0"/>
    <m/>
    <n v="0.52"/>
    <n v="0.5"/>
    <n v="7.6479999999999997"/>
    <n v="0"/>
    <n v="20"/>
    <s v="BASE DE DATOS"/>
    <m/>
  </r>
  <r>
    <s v="20"/>
    <x v="7"/>
    <s v="ELOR"/>
    <s v="33011293"/>
    <s v="33011293"/>
    <x v="0"/>
    <s v="Wartsila 2"/>
    <s v="S"/>
    <n v="6.24"/>
    <n v="6"/>
    <n v="0"/>
    <n v="0"/>
    <n v="0"/>
    <n v="0"/>
    <n v="0"/>
    <n v="0"/>
    <n v="0"/>
    <m/>
    <x v="0"/>
    <s v="ELOR33011293Wartsila 2EL"/>
    <s v="Electro Oriente S. A."/>
    <x v="5"/>
    <x v="5"/>
    <s v="C. T. Tarapoto"/>
    <x v="52"/>
    <x v="0"/>
    <x v="0"/>
    <x v="8"/>
    <x v="0"/>
    <s v="Instalado"/>
    <s v="Operativo"/>
    <s v="Distribuidora"/>
    <x v="0"/>
    <x v="1"/>
    <x v="0"/>
    <x v="0"/>
    <s v="Estatal"/>
    <s v="SAN MARTÍN"/>
    <s v="SAN MARTÍN"/>
    <s v="SAN MARTIN"/>
    <s v="LA BANDA DE SHILCAYO"/>
    <n v="0"/>
    <x v="2"/>
    <n v="0"/>
    <x v="0"/>
    <n v="0"/>
    <x v="0"/>
    <x v="0"/>
    <n v="0"/>
    <n v="0"/>
    <m/>
    <n v="0.52"/>
    <n v="0.5"/>
    <n v="7.6479999999999997"/>
    <n v="0"/>
    <n v="20"/>
    <s v="BASE DE DATOS"/>
    <m/>
  </r>
  <r>
    <s v="20"/>
    <x v="7"/>
    <s v="ELOR"/>
    <s v="43047494"/>
    <s v="43047494"/>
    <x v="0"/>
    <s v="CAT C-18"/>
    <s v="S"/>
    <n v="0.5"/>
    <n v="0.5"/>
    <n v="49.923000000000002"/>
    <n v="0"/>
    <n v="49.923000000000002"/>
    <n v="0"/>
    <n v="195"/>
    <n v="0"/>
    <n v="0"/>
    <m/>
    <x v="0"/>
    <s v="ELOR43047494CAT C-18EL"/>
    <s v="Electro Oriente S. A."/>
    <x v="5"/>
    <x v="5"/>
    <s v="C. T. Lagunas"/>
    <x v="54"/>
    <x v="0"/>
    <x v="0"/>
    <x v="116"/>
    <x v="0"/>
    <s v="Instalado"/>
    <s v="Operativo"/>
    <s v="Distribuidora"/>
    <x v="0"/>
    <x v="0"/>
    <x v="0"/>
    <x v="0"/>
    <s v="Estatal"/>
    <s v="LORETO"/>
    <s v="LORETO"/>
    <s v="ALTO AMAZONAS"/>
    <s v="LAGUNAS"/>
    <n v="0"/>
    <x v="0"/>
    <n v="0"/>
    <x v="0"/>
    <n v="0"/>
    <x v="0"/>
    <x v="0"/>
    <n v="49.923000000000002"/>
    <n v="4.9923000000000002E-2"/>
    <m/>
    <n v="4.1666666666666664E-2"/>
    <n v="3.7499999999999999E-2"/>
    <n v="7.6479999999999997"/>
    <n v="0"/>
    <n v="20"/>
    <s v="BASE DE DATOS"/>
    <m/>
  </r>
  <r>
    <s v="20"/>
    <x v="7"/>
    <s v="ELOR"/>
    <s v="43047494"/>
    <s v="43047494"/>
    <x v="0"/>
    <s v="Volvo Penta TAD1630"/>
    <s v="S"/>
    <n v="0.4"/>
    <n v="0.4"/>
    <n v="0"/>
    <n v="40.874000000000002"/>
    <n v="40.874000000000002"/>
    <n v="0"/>
    <n v="229"/>
    <n v="0"/>
    <n v="11"/>
    <m/>
    <x v="0"/>
    <s v="ELOR43047494Volvo Penta TAD1630EL"/>
    <s v="Electro Oriente S. A."/>
    <x v="5"/>
    <x v="5"/>
    <s v="C. T. Lagunas"/>
    <x v="54"/>
    <x v="0"/>
    <x v="0"/>
    <x v="118"/>
    <x v="0"/>
    <s v="Instalado"/>
    <s v="Operativo"/>
    <s v="Distribuidora"/>
    <x v="0"/>
    <x v="0"/>
    <x v="0"/>
    <x v="0"/>
    <s v="Estatal"/>
    <s v="LORETO"/>
    <s v="LORETO"/>
    <s v="ALTO AMAZONAS"/>
    <s v="LAGUNAS"/>
    <n v="0"/>
    <x v="0"/>
    <n v="0"/>
    <x v="0"/>
    <n v="0"/>
    <x v="0"/>
    <x v="0"/>
    <n v="40.874000000000002"/>
    <n v="4.0874000000000001E-2"/>
    <m/>
    <n v="3.3333333333333333E-2"/>
    <n v="3.3333333333333333E-2"/>
    <n v="7.6479999999999997"/>
    <n v="0"/>
    <n v="20"/>
    <s v="BASE DE DATOS"/>
    <m/>
  </r>
  <r>
    <s v="20"/>
    <x v="7"/>
    <s v="ELOR"/>
    <s v="43047494"/>
    <s v="43047494"/>
    <x v="0"/>
    <s v="Cat. D-3512&lt;G3&gt;"/>
    <s v="S"/>
    <n v="0.5"/>
    <n v="0.45"/>
    <n v="19.827999999999999"/>
    <n v="0"/>
    <n v="19.827999999999999"/>
    <n v="0"/>
    <n v="81"/>
    <n v="0"/>
    <n v="0"/>
    <m/>
    <x v="0"/>
    <s v="ELOR43047494Cat. D-3512&lt;G3&gt;EL"/>
    <s v="Electro Oriente S. A."/>
    <x v="5"/>
    <x v="5"/>
    <s v="C. T. Lagunas"/>
    <x v="54"/>
    <x v="0"/>
    <x v="0"/>
    <x v="117"/>
    <x v="0"/>
    <s v="Instalado"/>
    <s v="Operativo"/>
    <s v="Distribuidora"/>
    <x v="0"/>
    <x v="0"/>
    <x v="0"/>
    <x v="0"/>
    <s v="Estatal"/>
    <s v="LORETO"/>
    <s v="LORETO"/>
    <s v="ALTO AMAZONAS"/>
    <s v="LAGUNAS"/>
    <n v="0"/>
    <x v="0"/>
    <n v="0"/>
    <x v="0"/>
    <n v="0"/>
    <x v="0"/>
    <x v="0"/>
    <n v="19.827999999999999"/>
    <n v="1.9827999999999998E-2"/>
    <m/>
    <n v="4.1666666666666664E-2"/>
    <n v="3.7499999999999999E-2"/>
    <n v="7.6479999999999997"/>
    <n v="0"/>
    <n v="20"/>
    <s v="BASE DE DATOS"/>
    <m/>
  </r>
  <r>
    <s v="20"/>
    <x v="7"/>
    <s v="ELOR"/>
    <s v="33010893"/>
    <s v="33010893"/>
    <x v="0"/>
    <s v="CAT 3516(G1)"/>
    <s v="S"/>
    <n v="1"/>
    <n v="0.95"/>
    <n v="0"/>
    <n v="0"/>
    <n v="0"/>
    <n v="0"/>
    <n v="0"/>
    <n v="0"/>
    <n v="0"/>
    <m/>
    <x v="1"/>
    <s v="ELOR33010893CAT 3516(G1)EL"/>
    <s v="Electro Oriente S. A."/>
    <x v="5"/>
    <x v="5"/>
    <s v="C. T. Yurimaguas"/>
    <x v="53"/>
    <x v="0"/>
    <x v="0"/>
    <x v="112"/>
    <x v="0"/>
    <s v="Instalado"/>
    <s v="Operativo"/>
    <s v="Distribuidora"/>
    <x v="0"/>
    <x v="1"/>
    <x v="0"/>
    <x v="0"/>
    <s v="Estatal"/>
    <s v="LORETO"/>
    <s v="LORETO"/>
    <s v="ALTO AMAZONAS"/>
    <s v="YURIMAGUAS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7"/>
    <s v="ELOR"/>
    <s v="33011593"/>
    <s v="33011593"/>
    <x v="0"/>
    <s v="EMD"/>
    <s v="N"/>
    <n v="2.5"/>
    <n v="0"/>
    <n v="0"/>
    <n v="0"/>
    <n v="0"/>
    <n v="0"/>
    <n v="0"/>
    <n v="0"/>
    <n v="0"/>
    <m/>
    <x v="0"/>
    <s v="ELOR33011593EMDEL"/>
    <s v="Electro Oriente S. A."/>
    <x v="5"/>
    <x v="5"/>
    <s v="C. T. Bellavista"/>
    <x v="51"/>
    <x v="0"/>
    <x v="0"/>
    <x v="111"/>
    <x v="0"/>
    <s v="Instalado"/>
    <s v="Inoperativo"/>
    <s v="Distribuidora"/>
    <x v="0"/>
    <x v="1"/>
    <x v="0"/>
    <x v="0"/>
    <s v="Estatal"/>
    <s v="SAN MARTÍN"/>
    <s v="SAN MARTÍN"/>
    <s v="BELLAVISTA"/>
    <s v="BELLAVISTA"/>
    <n v="0"/>
    <x v="0"/>
    <n v="0"/>
    <x v="0"/>
    <n v="0"/>
    <x v="0"/>
    <x v="0"/>
    <n v="0"/>
    <n v="0"/>
    <m/>
    <n v="0.20833333333333334"/>
    <n v="0.13333333333333333"/>
    <n v="7.6479999999999997"/>
    <n v="0"/>
    <n v="20"/>
    <s v="BASE DE DATOS"/>
    <m/>
  </r>
  <r>
    <s v="20"/>
    <x v="7"/>
    <s v="ELOR"/>
    <s v="12345678"/>
    <s v="12345678"/>
    <x v="0"/>
    <s v="VOLVO PENTA &lt;G1&gt;"/>
    <s v="S"/>
    <n v="0.5"/>
    <n v="0.45"/>
    <n v="40.064999999999998"/>
    <n v="22.009"/>
    <n v="62.073999999999998"/>
    <n v="0"/>
    <n v="276"/>
    <n v="0"/>
    <n v="0"/>
    <m/>
    <x v="0"/>
    <s v="ELOR12345678VOLVO PENTA &lt;G1&gt;EL"/>
    <s v="Electro Oriente S. A."/>
    <x v="5"/>
    <x v="5"/>
    <s v="C. T. San Lorenzo"/>
    <x v="87"/>
    <x v="0"/>
    <x v="0"/>
    <x v="183"/>
    <x v="0"/>
    <s v="Instalado"/>
    <s v="Operativo"/>
    <s v="Distribuidora"/>
    <x v="0"/>
    <x v="1"/>
    <x v="0"/>
    <x v="0"/>
    <s v="Estatal"/>
    <s v="LORETO"/>
    <s v="LORETO"/>
    <n v="0"/>
    <n v="0"/>
    <n v="0"/>
    <x v="0"/>
    <n v="0"/>
    <x v="0"/>
    <n v="0"/>
    <x v="0"/>
    <x v="0"/>
    <n v="62.073999999999998"/>
    <n v="6.2073999999999997E-2"/>
    <m/>
    <n v="0.1"/>
    <n v="0.09"/>
    <n v="7.6479999999999997"/>
    <n v="0"/>
    <n v="20"/>
    <s v="BASE DE DATOS"/>
    <m/>
  </r>
  <r>
    <s v="20"/>
    <x v="7"/>
    <s v="ELOR"/>
    <s v="12345678"/>
    <s v="12345678"/>
    <x v="0"/>
    <s v="VOLVO PENTA &lt;G2&gt;"/>
    <s v="S"/>
    <n v="0.5"/>
    <n v="0.45"/>
    <n v="39.738999999999997"/>
    <n v="22.914000000000001"/>
    <n v="62.652999999999999"/>
    <n v="0"/>
    <n v="279"/>
    <n v="0"/>
    <n v="0"/>
    <m/>
    <x v="0"/>
    <s v="ELOR12345678VOLVO PENTA &lt;G2&gt;EL"/>
    <s v="Electro Oriente S. A."/>
    <x v="5"/>
    <x v="5"/>
    <s v="C. T. San Lorenzo"/>
    <x v="87"/>
    <x v="0"/>
    <x v="0"/>
    <x v="184"/>
    <x v="0"/>
    <s v="Instalado"/>
    <s v="Operativo"/>
    <s v="Distribuidora"/>
    <x v="0"/>
    <x v="1"/>
    <x v="0"/>
    <x v="0"/>
    <s v="Estatal"/>
    <s v="LORETO"/>
    <s v="LORETO"/>
    <n v="0"/>
    <n v="0"/>
    <n v="0"/>
    <x v="0"/>
    <n v="0"/>
    <x v="0"/>
    <n v="0"/>
    <x v="0"/>
    <x v="0"/>
    <n v="62.652999999999999"/>
    <n v="6.2653E-2"/>
    <m/>
    <n v="0.1"/>
    <n v="0.09"/>
    <n v="7.6479999999999997"/>
    <n v="0"/>
    <n v="20"/>
    <s v="BASE DE DATOS"/>
    <m/>
  </r>
  <r>
    <s v="20"/>
    <x v="7"/>
    <s v="ELOR"/>
    <s v="12345678"/>
    <s v="12345678"/>
    <x v="0"/>
    <s v="VOLVO PENTA &lt;G3&gt;"/>
    <s v="S"/>
    <n v="0.45"/>
    <n v="0.4"/>
    <n v="4.9119999999999999"/>
    <n v="23.190999999999999"/>
    <n v="28.103000000000002"/>
    <n v="5"/>
    <n v="157"/>
    <n v="0"/>
    <n v="0"/>
    <m/>
    <x v="0"/>
    <s v="ELOR12345678VOLVO PENTA &lt;G3&gt;EL"/>
    <s v="Electro Oriente S. A."/>
    <x v="5"/>
    <x v="5"/>
    <s v="C. T. San Lorenzo"/>
    <x v="87"/>
    <x v="0"/>
    <x v="0"/>
    <x v="185"/>
    <x v="0"/>
    <s v="Instalado"/>
    <s v="Operativo"/>
    <s v="Distribuidora"/>
    <x v="0"/>
    <x v="1"/>
    <x v="0"/>
    <x v="0"/>
    <s v="Estatal"/>
    <s v="LORETO"/>
    <s v="LORETO"/>
    <n v="0"/>
    <n v="0"/>
    <n v="0"/>
    <x v="0"/>
    <n v="0"/>
    <x v="0"/>
    <n v="0"/>
    <x v="0"/>
    <x v="0"/>
    <n v="28.103000000000002"/>
    <n v="2.8103000000000003E-2"/>
    <m/>
    <n v="0.09"/>
    <n v="0.08"/>
    <n v="7.6479999999999997"/>
    <n v="-3.5527136788005009E-15"/>
    <n v="20"/>
    <s v="BASE DE DATOS"/>
    <m/>
  </r>
  <r>
    <s v="20"/>
    <x v="7"/>
    <s v="ELOR"/>
    <s v="53202349"/>
    <s v="53202349"/>
    <x v="0"/>
    <s v="CAT 2 3516"/>
    <s v="N"/>
    <n v="2"/>
    <n v="1"/>
    <n v="0"/>
    <n v="0"/>
    <n v="0"/>
    <n v="0"/>
    <n v="0"/>
    <n v="0"/>
    <n v="0"/>
    <m/>
    <x v="0"/>
    <s v="ELOR53202349CAT 2 3516EL"/>
    <s v="Electro Oriente S. A."/>
    <x v="5"/>
    <x v="5"/>
    <s v="C. T. Chachapoyas_ELOR"/>
    <x v="56"/>
    <x v="0"/>
    <x v="0"/>
    <x v="120"/>
    <x v="0"/>
    <s v="Instalado"/>
    <s v="Operativo"/>
    <s v="Distribuidora"/>
    <x v="0"/>
    <x v="0"/>
    <x v="0"/>
    <x v="0"/>
    <s v="Estatal"/>
    <s v="AMAZONAS"/>
    <s v="AMAZONAS"/>
    <s v="CHACHAPOYAS"/>
    <s v="CHACHAPOYAS"/>
    <n v="0"/>
    <x v="0"/>
    <n v="0"/>
    <x v="0"/>
    <n v="0"/>
    <x v="0"/>
    <x v="0"/>
    <n v="0"/>
    <n v="0"/>
    <m/>
    <n v="0.16666666666666666"/>
    <n v="0.125"/>
    <n v="7.6479999999999997"/>
    <n v="0"/>
    <n v="20"/>
    <s v="BASE DE DATOS"/>
    <m/>
  </r>
  <r>
    <s v="20"/>
    <x v="7"/>
    <s v="ELOR"/>
    <s v="53202349"/>
    <s v="53202349"/>
    <x v="0"/>
    <s v="CAT 4 3516 DITA"/>
    <s v="N"/>
    <n v="1.25"/>
    <n v="0.6"/>
    <n v="0"/>
    <n v="0"/>
    <n v="0"/>
    <n v="0"/>
    <n v="0"/>
    <n v="0"/>
    <n v="0"/>
    <m/>
    <x v="0"/>
    <s v="ELOR53202349CAT 4 3516 DITAEL"/>
    <s v="Electro Oriente S. A."/>
    <x v="5"/>
    <x v="5"/>
    <s v="C. T. Chachapoyas_ELOR"/>
    <x v="56"/>
    <x v="0"/>
    <x v="0"/>
    <x v="122"/>
    <x v="0"/>
    <s v="Instalado"/>
    <s v="Operativo"/>
    <s v="Distribuidora"/>
    <x v="0"/>
    <x v="0"/>
    <x v="0"/>
    <x v="0"/>
    <s v="Estatal"/>
    <s v="AMAZONAS"/>
    <s v="AMAZONAS"/>
    <s v="CHACHAPOYAS"/>
    <s v="CHACHAPOYAS"/>
    <n v="0"/>
    <x v="0"/>
    <n v="0"/>
    <x v="0"/>
    <n v="0"/>
    <x v="0"/>
    <x v="0"/>
    <n v="0"/>
    <n v="0"/>
    <m/>
    <n v="0.10416666666666667"/>
    <n v="4.9999999999999996E-2"/>
    <n v="7.6479999999999997"/>
    <n v="0"/>
    <n v="20"/>
    <s v="BASE DE DATOS"/>
    <m/>
  </r>
  <r>
    <s v="20"/>
    <x v="7"/>
    <s v="ELOR"/>
    <s v="65010914"/>
    <s v="65010914"/>
    <x v="0"/>
    <s v="GRUPO 1"/>
    <s v="S"/>
    <n v="1.1000000000000001"/>
    <n v="0.8"/>
    <n v="0"/>
    <n v="0"/>
    <n v="0"/>
    <n v="0"/>
    <n v="0"/>
    <n v="0"/>
    <n v="0"/>
    <m/>
    <x v="0"/>
    <s v="ELOR65010914GRUPO 1EL"/>
    <s v="Electro Oriente S. A."/>
    <x v="5"/>
    <x v="5"/>
    <s v="C. T. Juan Velazco Alvarado"/>
    <x v="16"/>
    <x v="0"/>
    <x v="0"/>
    <x v="44"/>
    <x v="0"/>
    <s v="Instalado"/>
    <s v="Operativo"/>
    <s v="Distribuidora"/>
    <x v="0"/>
    <x v="0"/>
    <x v="0"/>
    <x v="0"/>
    <s v="Estatal"/>
    <s v="AMAZONAS"/>
    <s v="AMAZONAS"/>
    <s v="CONDORCANQUI"/>
    <s v="SANTA MARÍA DE NIEVA"/>
    <s v="JUAN VELAZCO ALVARADO"/>
    <x v="0"/>
    <n v="0"/>
    <x v="0"/>
    <n v="0"/>
    <x v="0"/>
    <x v="0"/>
    <n v="0"/>
    <n v="0"/>
    <m/>
    <n v="9.1666666666666674E-2"/>
    <n v="6.6666666666666666E-2"/>
    <n v="7.6479999999999997"/>
    <n v="0"/>
    <n v="20"/>
    <s v="BASE DE DATOS"/>
    <m/>
  </r>
  <r>
    <s v="20"/>
    <x v="7"/>
    <s v="ELOR"/>
    <s v="53023214"/>
    <s v="53023214"/>
    <x v="0"/>
    <s v="GT 1"/>
    <s v="N"/>
    <n v="0.125"/>
    <n v="0"/>
    <n v="0"/>
    <n v="0"/>
    <n v="0"/>
    <n v="0"/>
    <n v="0"/>
    <n v="0"/>
    <n v="0"/>
    <m/>
    <x v="1"/>
    <s v="ELOR53023214GT 1EL"/>
    <s v="Electro Oriente S. A."/>
    <x v="5"/>
    <x v="5"/>
    <s v="C. T. Tabaconas"/>
    <x v="55"/>
    <x v="0"/>
    <x v="0"/>
    <x v="119"/>
    <x v="0"/>
    <s v="Instalado"/>
    <n v="0"/>
    <s v="Distribuidora"/>
    <x v="0"/>
    <x v="0"/>
    <x v="0"/>
    <x v="0"/>
    <s v="Estatal"/>
    <s v="CAJAMARCA"/>
    <s v="CAJAMARCA"/>
    <s v="SAN IGNACIO"/>
    <s v="TABACONAS"/>
    <s v="TABACONAS"/>
    <x v="0"/>
    <n v="0"/>
    <x v="0"/>
    <n v="0"/>
    <x v="0"/>
    <x v="0"/>
    <n v="0"/>
    <n v="0"/>
    <m/>
    <s v="-"/>
    <s v="-"/>
    <e v="#N/A"/>
    <n v="0"/>
    <n v="20"/>
    <s v="BASE DE DATOS"/>
    <m/>
  </r>
  <r>
    <s v="20"/>
    <x v="7"/>
    <s v="ELOR"/>
    <s v="53026818"/>
    <s v="53026818"/>
    <x v="0"/>
    <s v="CAT2_HUMBOLT"/>
    <s v="S"/>
    <n v="0.7"/>
    <n v="0.5"/>
    <n v="0"/>
    <n v="0"/>
    <n v="0"/>
    <n v="0"/>
    <n v="0"/>
    <n v="0"/>
    <n v="0"/>
    <m/>
    <x v="0"/>
    <s v="ELOR53026818CAT2_HUMBOLTEL"/>
    <s v="Electro Oriente S. A."/>
    <x v="5"/>
    <x v="5"/>
    <s v="C.T. San Ignacio"/>
    <x v="18"/>
    <x v="0"/>
    <x v="0"/>
    <x v="49"/>
    <x v="0"/>
    <s v="Instalado"/>
    <s v="Operativo"/>
    <s v="Distribuidora"/>
    <x v="0"/>
    <x v="1"/>
    <x v="0"/>
    <x v="0"/>
    <s v="Estatal"/>
    <s v="CAJAMARCA"/>
    <s v="CAJAMARCA"/>
    <s v="SAN IGNACIO"/>
    <s v="SAN IGNACIO"/>
    <s v="SEC. PORTACHUELO"/>
    <x v="0"/>
    <n v="0"/>
    <x v="0"/>
    <n v="0"/>
    <x v="0"/>
    <x v="0"/>
    <n v="0"/>
    <n v="0"/>
    <m/>
    <n v="5.8333333333333327E-2"/>
    <n v="4.1666666666666664E-2"/>
    <n v="7.6479999999999997"/>
    <n v="0"/>
    <n v="20"/>
    <s v="BASE DE DATOS"/>
    <m/>
  </r>
  <r>
    <s v="20"/>
    <x v="7"/>
    <s v="ELOR"/>
    <s v="53026818"/>
    <s v="53026818"/>
    <x v="0"/>
    <s v="CAT3_HUMBOLT"/>
    <s v="S"/>
    <n v="1.1000000000000001"/>
    <n v="0.8"/>
    <n v="0"/>
    <n v="0"/>
    <n v="0"/>
    <n v="0"/>
    <n v="0"/>
    <n v="0"/>
    <n v="0"/>
    <m/>
    <x v="0"/>
    <s v="ELOR53026818CAT3_HUMBOLTEL"/>
    <s v="Electro Oriente S. A."/>
    <x v="5"/>
    <x v="5"/>
    <s v="C.T. San Ignacio"/>
    <x v="18"/>
    <x v="0"/>
    <x v="0"/>
    <x v="50"/>
    <x v="0"/>
    <s v="Instalado"/>
    <s v="Operativo"/>
    <s v="Distribuidora"/>
    <x v="0"/>
    <x v="1"/>
    <x v="0"/>
    <x v="0"/>
    <s v="Estatal"/>
    <s v="CAJAMARCA"/>
    <s v="CAJAMARCA"/>
    <s v="SAN IGNACIO"/>
    <s v="SAN IGNACIO"/>
    <s v="SEC. PORTACHUELO"/>
    <x v="0"/>
    <n v="0"/>
    <x v="0"/>
    <n v="0"/>
    <x v="0"/>
    <x v="0"/>
    <n v="0"/>
    <n v="0"/>
    <m/>
    <n v="9.1666666666666674E-2"/>
    <n v="6.6666666666666666E-2"/>
    <n v="7.6479999999999997"/>
    <n v="0"/>
    <n v="20"/>
    <s v="BASE DE DATOS"/>
    <m/>
  </r>
  <r>
    <s v="20"/>
    <x v="7"/>
    <s v="ELOR"/>
    <s v="53026818"/>
    <s v="53026818"/>
    <x v="0"/>
    <s v="CAT4_HUMBOLT"/>
    <s v="S"/>
    <n v="0.7"/>
    <n v="0.5"/>
    <n v="0"/>
    <n v="0"/>
    <n v="0"/>
    <n v="0"/>
    <n v="0"/>
    <n v="0"/>
    <n v="0"/>
    <m/>
    <x v="0"/>
    <s v="ELOR53026818CAT4_HUMBOLTEL"/>
    <s v="Electro Oriente S. A."/>
    <x v="5"/>
    <x v="5"/>
    <s v="C.T. San Ignacio"/>
    <x v="18"/>
    <x v="0"/>
    <x v="0"/>
    <x v="51"/>
    <x v="0"/>
    <s v="Instalado"/>
    <s v="Operativo"/>
    <s v="Distribuidora"/>
    <x v="0"/>
    <x v="1"/>
    <x v="0"/>
    <x v="0"/>
    <s v="Estatal"/>
    <s v="CAJAMARCA"/>
    <s v="CAJAMARCA"/>
    <s v="SAN IGNACIO"/>
    <s v="SAN IGNACIO"/>
    <s v="SEC. PORTACHUELO"/>
    <x v="0"/>
    <n v="0"/>
    <x v="0"/>
    <n v="0"/>
    <x v="0"/>
    <x v="0"/>
    <n v="0"/>
    <n v="0"/>
    <m/>
    <n v="5.8333333333333327E-2"/>
    <n v="4.1666666666666664E-2"/>
    <n v="7.6479999999999997"/>
    <n v="0"/>
    <n v="20"/>
    <s v="BASE DE DATOS"/>
    <m/>
  </r>
  <r>
    <s v="20"/>
    <x v="7"/>
    <s v="ELOR"/>
    <s v="53026818"/>
    <s v="53026818"/>
    <x v="0"/>
    <s v="CAT5_HUMBOLT"/>
    <s v="S"/>
    <n v="0.7"/>
    <n v="0.5"/>
    <n v="0"/>
    <n v="0"/>
    <n v="0"/>
    <n v="0"/>
    <n v="0"/>
    <n v="0"/>
    <n v="0"/>
    <m/>
    <x v="0"/>
    <s v="ELOR53026818CAT5_HUMBOLTEL"/>
    <s v="Electro Oriente S. A."/>
    <x v="5"/>
    <x v="5"/>
    <s v="C.T. San Ignacio"/>
    <x v="18"/>
    <x v="0"/>
    <x v="0"/>
    <x v="52"/>
    <x v="0"/>
    <s v="Instalado"/>
    <s v="Operativo"/>
    <s v="Distribuidora"/>
    <x v="0"/>
    <x v="1"/>
    <x v="0"/>
    <x v="0"/>
    <s v="Estatal"/>
    <s v="CAJAMARCA"/>
    <s v="CAJAMARCA"/>
    <s v="SAN IGNACIO"/>
    <s v="SAN IGNACIO"/>
    <s v="SEC. PORTACHUELO"/>
    <x v="0"/>
    <n v="0"/>
    <x v="0"/>
    <n v="0"/>
    <x v="0"/>
    <x v="0"/>
    <n v="0"/>
    <n v="0"/>
    <m/>
    <n v="5.8333333333333327E-2"/>
    <n v="4.1666666666666664E-2"/>
    <n v="7.6479999999999997"/>
    <n v="0"/>
    <n v="20"/>
    <s v="BASE DE DATOS"/>
    <m/>
  </r>
  <r>
    <s v="20"/>
    <x v="7"/>
    <s v="ELSE"/>
    <s v="23005600"/>
    <s v="23005600"/>
    <x v="0"/>
    <s v="CUMMINS-7"/>
    <s v="S"/>
    <n v="1.825"/>
    <n v="0.8"/>
    <n v="3.4489999999999998"/>
    <n v="13.106"/>
    <n v="16.555"/>
    <n v="0"/>
    <n v="37"/>
    <n v="707"/>
    <n v="0"/>
    <m/>
    <x v="0"/>
    <s v="ELSE23005600CUMMINS-7EL"/>
    <s v="Electro Sur Este S. A."/>
    <x v="8"/>
    <x v="8"/>
    <s v="C. T. Iberia"/>
    <x v="64"/>
    <x v="0"/>
    <x v="0"/>
    <x v="138"/>
    <x v="0"/>
    <s v="Instalado"/>
    <s v="Operativo"/>
    <s v="Distribuidora"/>
    <x v="0"/>
    <x v="1"/>
    <x v="0"/>
    <x v="0"/>
    <s v="Estatal"/>
    <s v="MADRE DE DIOS"/>
    <s v="MADRE DE DIOS"/>
    <s v="TAHUAMANU"/>
    <s v="IBERIA"/>
    <n v="0"/>
    <x v="0"/>
    <n v="0"/>
    <x v="0"/>
    <n v="0"/>
    <x v="0"/>
    <x v="0"/>
    <n v="16.555"/>
    <n v="1.6555E-2"/>
    <m/>
    <n v="0.15208333333333332"/>
    <n v="9.9999999999999992E-2"/>
    <n v="7.6479999999999997"/>
    <n v="0"/>
    <n v="22"/>
    <s v="BASE DE DATOS"/>
    <m/>
  </r>
  <r>
    <s v="20"/>
    <x v="7"/>
    <s v="ELSE"/>
    <s v="23006600"/>
    <s v="23006600"/>
    <x v="0"/>
    <s v="Cummins_Ottomotores"/>
    <s v="S"/>
    <n v="0.8"/>
    <n v="0.45"/>
    <n v="4.5999999999999999E-2"/>
    <n v="0.17599999999999999"/>
    <n v="0.222"/>
    <n v="0"/>
    <n v="1"/>
    <n v="743"/>
    <n v="0"/>
    <m/>
    <x v="0"/>
    <s v="ELSE23006600Cummins_OttomotoresEL"/>
    <s v="Electro Sur Este S. A."/>
    <x v="8"/>
    <x v="8"/>
    <s v="C. T. Inapari"/>
    <x v="65"/>
    <x v="0"/>
    <x v="0"/>
    <x v="139"/>
    <x v="0"/>
    <s v="Instalado"/>
    <s v="Operativo"/>
    <s v="Distribuidora"/>
    <x v="0"/>
    <x v="1"/>
    <x v="0"/>
    <x v="0"/>
    <s v="Estatal"/>
    <s v="MADRE DE DIOS"/>
    <s v="MADRE DE DIOS"/>
    <s v="TAHUAMANU"/>
    <s v="IÑAPARI"/>
    <n v="0"/>
    <x v="0"/>
    <n v="0"/>
    <x v="0"/>
    <n v="0"/>
    <x v="0"/>
    <x v="0"/>
    <n v="0.222"/>
    <n v="2.22E-4"/>
    <m/>
    <n v="6.6666666666666666E-2"/>
    <n v="3.7499999999999999E-2"/>
    <n v="7.6479999999999997"/>
    <n v="-2.7755575615628914E-17"/>
    <n v="22"/>
    <s v="BASE DE DATOS"/>
    <m/>
  </r>
  <r>
    <s v="20"/>
    <x v="7"/>
    <s v="ELSE"/>
    <s v="23009600"/>
    <s v="23009600"/>
    <x v="0"/>
    <s v="Urpipata"/>
    <s v="S"/>
    <n v="0.8"/>
    <n v="0.5"/>
    <n v="0"/>
    <n v="0"/>
    <n v="0"/>
    <n v="0"/>
    <n v="744"/>
    <n v="0"/>
    <n v="0"/>
    <m/>
    <x v="0"/>
    <s v="ELSE23009600UrpipataEL"/>
    <s v="Electro Sur Este S. A."/>
    <x v="8"/>
    <x v="8"/>
    <s v="Grupo Movil Emergencia"/>
    <x v="66"/>
    <x v="0"/>
    <x v="0"/>
    <x v="140"/>
    <x v="0"/>
    <s v="Instalado"/>
    <s v="Operativo"/>
    <s v="Distribuidora"/>
    <x v="0"/>
    <x v="1"/>
    <x v="0"/>
    <x v="0"/>
    <s v="Estatal"/>
    <s v="MADRE DE DIOS"/>
    <s v="MADRE DE DIOS"/>
    <n v="0"/>
    <n v="0"/>
    <n v="0"/>
    <x v="0"/>
    <n v="0"/>
    <x v="0"/>
    <n v="0"/>
    <x v="0"/>
    <x v="0"/>
    <n v="0"/>
    <n v="0"/>
    <m/>
    <n v="0.34166666666666662"/>
    <n v="0.24166666666666667"/>
    <n v="7.6479999999999997"/>
    <n v="0"/>
    <n v="22"/>
    <s v="BASE DE DATOS"/>
    <m/>
  </r>
  <r>
    <s v="20"/>
    <x v="6"/>
    <s v="ENEDIS"/>
    <s v="53014599"/>
    <s v="53014599"/>
    <x v="0"/>
    <s v="Cummins G0668"/>
    <s v="S"/>
    <n v="0.28799999999999998"/>
    <n v="0.25"/>
    <n v="22.824000000000002"/>
    <n v="7.5330000000000004"/>
    <n v="30.356999999999999"/>
    <n v="0"/>
    <n v="161"/>
    <n v="0"/>
    <n v="0"/>
    <m/>
    <x v="0"/>
    <s v="ENEDIS53014599Cummins G0668EL"/>
    <s v="ENEL Distribución Perú S.A.A."/>
    <x v="6"/>
    <x v="6"/>
    <s v="C. T. Ravira-Pacaraos"/>
    <x v="57"/>
    <x v="0"/>
    <x v="0"/>
    <x v="186"/>
    <x v="0"/>
    <s v="Instalado"/>
    <s v="Operativo"/>
    <s v="Distribuidora"/>
    <x v="0"/>
    <x v="0"/>
    <x v="0"/>
    <x v="0"/>
    <s v="Privado"/>
    <s v="LIMA"/>
    <s v="LIMA"/>
    <s v="HUARAL"/>
    <s v="PACARAOS"/>
    <n v="0"/>
    <x v="0"/>
    <n v="0"/>
    <x v="0"/>
    <n v="0"/>
    <x v="0"/>
    <x v="0"/>
    <n v="30.356999999999999"/>
    <n v="3.0356999999999999E-2"/>
    <m/>
    <n v="4.7999999999999994E-2"/>
    <n v="4.1666666666666664E-2"/>
    <n v="7.6479999999999997"/>
    <n v="3.5527136788005009E-15"/>
    <n v="43"/>
    <s v="BASE DE DATOS"/>
    <m/>
  </r>
  <r>
    <s v="20"/>
    <x v="7"/>
    <s v="ENEDIS"/>
    <s v="53014599"/>
    <s v="53014599"/>
    <x v="0"/>
    <s v="Cummins G0668"/>
    <s v="S"/>
    <n v="0.28799999999999998"/>
    <n v="0.25"/>
    <n v="13.782"/>
    <n v="0"/>
    <n v="13.782"/>
    <n v="0"/>
    <n v="72.36"/>
    <n v="17.2"/>
    <n v="0"/>
    <m/>
    <x v="0"/>
    <s v="ENEDIS53014599Cummins G0668EL"/>
    <s v="ENEL Distribución Perú S.A.A."/>
    <x v="6"/>
    <x v="6"/>
    <s v="C. T. Ravira-Pacaraos"/>
    <x v="57"/>
    <x v="0"/>
    <x v="0"/>
    <x v="186"/>
    <x v="0"/>
    <s v="Instalado"/>
    <s v="Operativo"/>
    <s v="Distribuidora"/>
    <x v="0"/>
    <x v="0"/>
    <x v="0"/>
    <x v="0"/>
    <s v="Privado"/>
    <s v="LIMA"/>
    <s v="LIMA"/>
    <s v="HUARAL"/>
    <s v="PACARAOS"/>
    <n v="0"/>
    <x v="0"/>
    <n v="0"/>
    <x v="0"/>
    <n v="0"/>
    <x v="0"/>
    <x v="0"/>
    <n v="13.782"/>
    <n v="1.3782000000000001E-2"/>
    <m/>
    <n v="4.7999999999999994E-2"/>
    <n v="4.1666666666666664E-2"/>
    <n v="7.6479999999999997"/>
    <n v="0"/>
    <n v="43"/>
    <s v="BASE DE DATOS"/>
    <m/>
  </r>
  <r>
    <s v="20"/>
    <x v="7"/>
    <s v="ENEDIS"/>
    <s v="53014599"/>
    <s v="53014599"/>
    <x v="0"/>
    <s v="MODASA 515kW"/>
    <s v="S"/>
    <n v="0.46300000000000002"/>
    <n v="0.35"/>
    <n v="0.25"/>
    <n v="0"/>
    <n v="0.25"/>
    <n v="0"/>
    <n v="300"/>
    <n v="0"/>
    <n v="0"/>
    <m/>
    <x v="0"/>
    <s v="ENEDIS53014599MODASA 515kWEL"/>
    <s v="ENEL Distribución Perú S.A.A."/>
    <x v="6"/>
    <x v="6"/>
    <s v="C. T. Ravira-Pacaraos"/>
    <x v="57"/>
    <x v="0"/>
    <x v="0"/>
    <x v="152"/>
    <x v="0"/>
    <s v="Instalado"/>
    <s v="Operativo"/>
    <s v="Distribuidora"/>
    <x v="0"/>
    <x v="0"/>
    <x v="0"/>
    <x v="0"/>
    <s v="Privado"/>
    <s v="LIMA"/>
    <s v="LIMA"/>
    <s v="HUARAL"/>
    <s v="PACARAOS"/>
    <n v="0"/>
    <x v="0"/>
    <n v="0"/>
    <x v="0"/>
    <n v="0"/>
    <x v="0"/>
    <x v="0"/>
    <n v="0.25"/>
    <n v="2.5000000000000001E-4"/>
    <m/>
    <n v="5.7875000000000003E-2"/>
    <n v="4.3749999999999997E-2"/>
    <n v="7.6479999999999997"/>
    <n v="0"/>
    <n v="43"/>
    <s v="BASE DE DATOS"/>
    <m/>
  </r>
  <r>
    <s v="20"/>
    <x v="7"/>
    <s v="GENRNT"/>
    <s v="33372916"/>
    <s v="33372916"/>
    <x v="0"/>
    <s v="G-1"/>
    <s v="S"/>
    <n v="11.6"/>
    <n v="11.13"/>
    <n v="1202.443"/>
    <n v="2880.55"/>
    <n v="4082.9929999999999"/>
    <n v="54"/>
    <n v="474"/>
    <n v="0"/>
    <n v="949.83"/>
    <m/>
    <x v="0"/>
    <s v="GENRNT33372916G-1EL"/>
    <s v="Genrent del Peru S.A.C."/>
    <x v="3"/>
    <x v="3"/>
    <s v="C.T. Iquitos Nueva"/>
    <x v="14"/>
    <x v="0"/>
    <x v="0"/>
    <x v="37"/>
    <x v="0"/>
    <s v="Instalado"/>
    <s v="Operativo"/>
    <s v="Generadora"/>
    <x v="0"/>
    <x v="0"/>
    <x v="0"/>
    <x v="0"/>
    <s v="Privado"/>
    <s v="LORETO"/>
    <s v="LORETO"/>
    <s v="MAYNAS"/>
    <s v="PUNCHANA"/>
    <n v="0"/>
    <x v="2"/>
    <n v="0"/>
    <x v="0"/>
    <n v="0"/>
    <x v="0"/>
    <x v="0"/>
    <n v="4082.9929999999999"/>
    <n v="4.0829930000000001"/>
    <m/>
    <n v="0.96666666666666667"/>
    <n v="0.9275000000000001"/>
    <n v="7.6479999999999997"/>
    <n v="4.5474735088646412E-13"/>
    <n v="52"/>
    <s v="BASE DE DATOS"/>
    <m/>
  </r>
  <r>
    <s v="20"/>
    <x v="7"/>
    <s v="GENRNT"/>
    <s v="33372916"/>
    <s v="33372916"/>
    <x v="0"/>
    <s v="G-2"/>
    <s v="S"/>
    <n v="11.6"/>
    <n v="11.002000000000001"/>
    <n v="812.43799999999999"/>
    <n v="2042.663"/>
    <n v="2855.1010000000001"/>
    <n v="395"/>
    <n v="329"/>
    <n v="0"/>
    <n v="829.76"/>
    <m/>
    <x v="0"/>
    <s v="GENRNT33372916G-2EL"/>
    <s v="Genrent del Peru S.A.C."/>
    <x v="3"/>
    <x v="3"/>
    <s v="C.T. Iquitos Nueva"/>
    <x v="14"/>
    <x v="0"/>
    <x v="0"/>
    <x v="38"/>
    <x v="0"/>
    <s v="Instalado"/>
    <s v="Operativo"/>
    <s v="Generadora"/>
    <x v="0"/>
    <x v="0"/>
    <x v="0"/>
    <x v="0"/>
    <s v="Privado"/>
    <s v="LORETO"/>
    <s v="LORETO"/>
    <s v="MAYNAS"/>
    <s v="PUNCHANA"/>
    <n v="0"/>
    <x v="2"/>
    <n v="0"/>
    <x v="0"/>
    <n v="0"/>
    <x v="0"/>
    <x v="0"/>
    <n v="2855.1010000000001"/>
    <n v="2.8551010000000003"/>
    <m/>
    <n v="0.96666666666666667"/>
    <n v="0.91683333333333339"/>
    <n v="7.6479999999999997"/>
    <n v="0"/>
    <n v="52"/>
    <s v="BASE DE DATOS"/>
    <m/>
  </r>
  <r>
    <s v="20"/>
    <x v="7"/>
    <s v="GENRNT"/>
    <s v="33372916"/>
    <s v="33372916"/>
    <x v="0"/>
    <s v="G-3"/>
    <s v="S"/>
    <n v="11.6"/>
    <n v="11.337999999999999"/>
    <n v="1345.6420000000001"/>
    <n v="4272.8429999999998"/>
    <n v="5618.4849999999997"/>
    <n v="90"/>
    <n v="634"/>
    <n v="0"/>
    <n v="640.29999999999995"/>
    <m/>
    <x v="0"/>
    <s v="GENRNT33372916G-3EL"/>
    <s v="Genrent del Peru S.A.C."/>
    <x v="3"/>
    <x v="3"/>
    <s v="C.T. Iquitos Nueva"/>
    <x v="14"/>
    <x v="0"/>
    <x v="0"/>
    <x v="39"/>
    <x v="0"/>
    <s v="Instalado"/>
    <s v="Operativo"/>
    <s v="Generadora"/>
    <x v="0"/>
    <x v="0"/>
    <x v="0"/>
    <x v="0"/>
    <s v="Privado"/>
    <s v="LORETO"/>
    <s v="LORETO"/>
    <s v="MAYNAS"/>
    <s v="PUNCHANA"/>
    <n v="0"/>
    <x v="2"/>
    <n v="0"/>
    <x v="0"/>
    <n v="0"/>
    <x v="0"/>
    <x v="0"/>
    <n v="5618.4849999999997"/>
    <n v="5.6184849999999997"/>
    <m/>
    <n v="0.96666666666666667"/>
    <n v="0.9448333333333333"/>
    <n v="7.6479999999999997"/>
    <n v="0"/>
    <n v="52"/>
    <s v="BASE DE DATOS"/>
    <m/>
  </r>
  <r>
    <s v="20"/>
    <x v="7"/>
    <s v="GENRNT"/>
    <s v="33372916"/>
    <s v="33372916"/>
    <x v="0"/>
    <s v="G-4"/>
    <s v="S"/>
    <n v="11.6"/>
    <n v="11.337999999999999"/>
    <n v="1302.1890000000001"/>
    <n v="4146.9129999999996"/>
    <n v="5449.1019999999999"/>
    <n v="100"/>
    <n v="624"/>
    <n v="0"/>
    <n v="618.85"/>
    <m/>
    <x v="0"/>
    <s v="GENRNT33372916G-4EL"/>
    <s v="Genrent del Peru S.A.C."/>
    <x v="3"/>
    <x v="3"/>
    <s v="C.T. Iquitos Nueva"/>
    <x v="14"/>
    <x v="0"/>
    <x v="0"/>
    <x v="40"/>
    <x v="0"/>
    <s v="Instalado"/>
    <s v="Operativo"/>
    <s v="Generadora"/>
    <x v="0"/>
    <x v="0"/>
    <x v="0"/>
    <x v="0"/>
    <s v="Privado"/>
    <s v="LORETO"/>
    <s v="LORETO"/>
    <s v="MAYNAS"/>
    <s v="PUNCHANA"/>
    <n v="0"/>
    <x v="2"/>
    <n v="0"/>
    <x v="0"/>
    <n v="0"/>
    <x v="0"/>
    <x v="0"/>
    <n v="5449.1019999999999"/>
    <n v="5.4491019999999999"/>
    <m/>
    <n v="0.96666666666666667"/>
    <n v="0.92858333333333343"/>
    <n v="7.6479999999999997"/>
    <n v="0"/>
    <n v="52"/>
    <s v="BASE DE DATOS"/>
    <m/>
  </r>
  <r>
    <s v="20"/>
    <x v="7"/>
    <s v="GENRNT"/>
    <s v="33372916"/>
    <s v="33372916"/>
    <x v="0"/>
    <s v="G-5"/>
    <s v="S"/>
    <n v="11.6"/>
    <n v="11.194000000000001"/>
    <n v="687.94100000000003"/>
    <n v="2105.11"/>
    <n v="2793.0509999999999"/>
    <n v="385"/>
    <n v="330"/>
    <n v="0"/>
    <n v="478.57"/>
    <m/>
    <x v="0"/>
    <s v="GENRNT33372916G-5EL"/>
    <s v="Genrent del Peru S.A.C."/>
    <x v="3"/>
    <x v="3"/>
    <s v="C.T. Iquitos Nueva"/>
    <x v="14"/>
    <x v="0"/>
    <x v="0"/>
    <x v="41"/>
    <x v="0"/>
    <s v="Instalado"/>
    <s v="Operativo"/>
    <s v="Generadora"/>
    <x v="0"/>
    <x v="0"/>
    <x v="0"/>
    <x v="0"/>
    <s v="Privado"/>
    <s v="LORETO"/>
    <s v="LORETO"/>
    <s v="MAYNAS"/>
    <s v="PUNCHANA"/>
    <n v="0"/>
    <x v="2"/>
    <n v="0"/>
    <x v="0"/>
    <n v="0"/>
    <x v="0"/>
    <x v="0"/>
    <n v="2793.0509999999999"/>
    <n v="2.7930509999999997"/>
    <m/>
    <n v="0.96666666666666667"/>
    <n v="0.9328333333333334"/>
    <n v="7.6479999999999997"/>
    <n v="4.5474735088646412E-13"/>
    <n v="52"/>
    <s v="BASE DE DATOS"/>
    <m/>
  </r>
  <r>
    <s v="20"/>
    <x v="7"/>
    <s v="GENRNT"/>
    <s v="33372916"/>
    <s v="33372916"/>
    <x v="0"/>
    <s v="G-6"/>
    <s v="S"/>
    <n v="11.6"/>
    <n v="11.186"/>
    <n v="644.06100000000004"/>
    <n v="1655.0440000000001"/>
    <n v="2299.105"/>
    <n v="93"/>
    <n v="333"/>
    <n v="0.08"/>
    <n v="504.62"/>
    <m/>
    <x v="0"/>
    <s v="GENRNT33372916G-6EL"/>
    <s v="Genrent del Peru S.A.C."/>
    <x v="3"/>
    <x v="3"/>
    <s v="C.T. Iquitos Nueva"/>
    <x v="14"/>
    <x v="0"/>
    <x v="0"/>
    <x v="42"/>
    <x v="0"/>
    <s v="Instalado"/>
    <s v="Operativo"/>
    <s v="Generadora"/>
    <x v="0"/>
    <x v="0"/>
    <x v="0"/>
    <x v="0"/>
    <s v="Privado"/>
    <s v="LORETO"/>
    <s v="LORETO"/>
    <s v="MAYNAS"/>
    <s v="PUNCHANA"/>
    <n v="0"/>
    <x v="2"/>
    <n v="0"/>
    <x v="0"/>
    <n v="0"/>
    <x v="0"/>
    <x v="0"/>
    <n v="2299.105"/>
    <n v="2.299105"/>
    <m/>
    <n v="0.96666666666666667"/>
    <n v="0.9321666666666667"/>
    <n v="7.6479999999999997"/>
    <n v="0"/>
    <n v="52"/>
    <s v="BASE DE DATOS"/>
    <m/>
  </r>
  <r>
    <s v="20"/>
    <x v="7"/>
    <s v="GENRNT"/>
    <s v="33372916"/>
    <s v="33372916"/>
    <x v="0"/>
    <s v="G-7"/>
    <s v="S"/>
    <n v="11.6"/>
    <n v="11.159000000000001"/>
    <n v="1313.1410000000001"/>
    <n v="4637.21"/>
    <n v="5950.3509999999997"/>
    <n v="79"/>
    <n v="645"/>
    <n v="0"/>
    <n v="1797.32"/>
    <m/>
    <x v="0"/>
    <s v="GENRNT33372916G-7EL"/>
    <s v="Genrent del Peru S.A.C."/>
    <x v="3"/>
    <x v="3"/>
    <s v="C.T. Iquitos Nueva"/>
    <x v="14"/>
    <x v="0"/>
    <x v="0"/>
    <x v="43"/>
    <x v="0"/>
    <s v="Instalado"/>
    <s v="Operativo"/>
    <s v="Generadora"/>
    <x v="0"/>
    <x v="0"/>
    <x v="0"/>
    <x v="0"/>
    <s v="Privado"/>
    <s v="LORETO"/>
    <s v="LORETO"/>
    <s v="MAYNAS"/>
    <s v="PUNCHANA"/>
    <n v="0"/>
    <x v="2"/>
    <n v="0"/>
    <x v="0"/>
    <n v="0"/>
    <x v="0"/>
    <x v="0"/>
    <n v="5950.3509999999997"/>
    <n v="5.9503509999999995"/>
    <m/>
    <n v="0.96666666666666667"/>
    <n v="0.92991666666666672"/>
    <n v="7.6479999999999997"/>
    <n v="9.0949470177292824E-13"/>
    <n v="52"/>
    <s v="BASE DE DATOS"/>
    <m/>
  </r>
  <r>
    <s v="20"/>
    <x v="7"/>
    <s v="SDFENE"/>
    <s v="33149607"/>
    <s v="33149607"/>
    <x v="2"/>
    <s v="TV1"/>
    <s v="S"/>
    <n v="5.42"/>
    <n v="5"/>
    <n v="0"/>
    <n v="0"/>
    <n v="0"/>
    <n v="0"/>
    <n v="0"/>
    <n v="0"/>
    <n v="0"/>
    <m/>
    <x v="0"/>
    <s v="SDFENE33149607TV1TV"/>
    <s v="SDF ENERGIA SAC"/>
    <x v="9"/>
    <x v="9"/>
    <s v="C.T. OQUENDO"/>
    <x v="67"/>
    <x v="2"/>
    <x v="2"/>
    <x v="141"/>
    <x v="0"/>
    <s v="Instalado"/>
    <s v="Operativo"/>
    <s v="Generadora"/>
    <x v="0"/>
    <x v="1"/>
    <x v="0"/>
    <x v="0"/>
    <s v="Privado"/>
    <s v="LIMA"/>
    <s v="CALLAO"/>
    <s v="CALLAO"/>
    <s v="CALLAO"/>
    <n v="0"/>
    <x v="1"/>
    <s v="COGENERADOR"/>
    <x v="0"/>
    <n v="0"/>
    <x v="0"/>
    <x v="0"/>
    <n v="0"/>
    <n v="0"/>
    <m/>
    <n v="0.45166666666666666"/>
    <n v="0.41666666666666669"/>
    <n v="7.6479999999999997"/>
    <n v="0"/>
    <n v="74"/>
    <s v="BASE DE DATOS"/>
    <m/>
  </r>
  <r>
    <s v="20"/>
    <x v="7"/>
    <s v="SDFENE"/>
    <s v="33149607"/>
    <s v="33149607"/>
    <x v="2"/>
    <s v="TV2"/>
    <s v="S"/>
    <n v="2.52"/>
    <n v="2.1"/>
    <n v="183.25800000000001"/>
    <n v="865.54200000000003"/>
    <n v="1048.8"/>
    <n v="0"/>
    <n v="744"/>
    <n v="0"/>
    <n v="0"/>
    <m/>
    <x v="0"/>
    <s v="SDFENE33149607TV2TV"/>
    <s v="SDF ENERGIA SAC"/>
    <x v="9"/>
    <x v="9"/>
    <s v="C.T. OQUENDO"/>
    <x v="67"/>
    <x v="2"/>
    <x v="2"/>
    <x v="142"/>
    <x v="0"/>
    <s v="Instalado"/>
    <s v="Operativo"/>
    <s v="Generadora"/>
    <x v="0"/>
    <x v="1"/>
    <x v="0"/>
    <x v="0"/>
    <s v="Privado"/>
    <s v="LIMA"/>
    <s v="CALLAO"/>
    <s v="CALLAO"/>
    <s v="CALLAO"/>
    <n v="0"/>
    <x v="1"/>
    <s v="COGENERADOR"/>
    <x v="0"/>
    <n v="0"/>
    <x v="0"/>
    <x v="0"/>
    <n v="1048.8"/>
    <n v="1.0488"/>
    <m/>
    <n v="0.21"/>
    <n v="0.17500000000000002"/>
    <n v="7.6479999999999997"/>
    <n v="0"/>
    <n v="74"/>
    <s v="BASE DE DATOS"/>
    <m/>
  </r>
  <r>
    <s v="20"/>
    <x v="7"/>
    <s v="SDFENE"/>
    <s v="33149607"/>
    <s v="33149607"/>
    <x v="1"/>
    <s v="TG1"/>
    <s v="S"/>
    <n v="31"/>
    <n v="28.445"/>
    <n v="0"/>
    <n v="0"/>
    <n v="0"/>
    <n v="0"/>
    <n v="0"/>
    <n v="0"/>
    <n v="0"/>
    <m/>
    <x v="0"/>
    <s v="SDFENE33149607TG1TG"/>
    <s v="SDF ENERGIA SAC"/>
    <x v="9"/>
    <x v="9"/>
    <s v="C.T. OQUENDO"/>
    <x v="67"/>
    <x v="1"/>
    <x v="1"/>
    <x v="143"/>
    <x v="0"/>
    <s v="Instalado"/>
    <s v="Operativo"/>
    <s v="Generadora"/>
    <x v="0"/>
    <x v="1"/>
    <x v="1"/>
    <x v="0"/>
    <s v="Privado"/>
    <s v="LIMA"/>
    <s v="CALLAO"/>
    <s v="CALLAO"/>
    <s v="CALLAO"/>
    <n v="0"/>
    <x v="1"/>
    <s v="COGENERADOR"/>
    <x v="0"/>
    <n v="0"/>
    <x v="0"/>
    <x v="0"/>
    <n v="0"/>
    <n v="0"/>
    <m/>
    <n v="2.5833333333333335"/>
    <n v="2.3704166666666668"/>
    <n v="7.6479999999999997"/>
    <n v="0"/>
    <n v="74"/>
    <s v="BASE DE DATOS"/>
    <m/>
  </r>
  <r>
    <s v="20"/>
    <x v="6"/>
    <s v="SEAL"/>
    <s v="33013810"/>
    <s v="33013810"/>
    <x v="0"/>
    <s v="CAT"/>
    <s v="N"/>
    <n v="0.5"/>
    <n v="0"/>
    <n v="0"/>
    <n v="0"/>
    <n v="0"/>
    <n v="0"/>
    <n v="0"/>
    <n v="0"/>
    <n v="0"/>
    <m/>
    <x v="0"/>
    <s v="SEAL33013810CATEL"/>
    <s v="SEAL - Sociedad El‚ctrica del Sur Oeste S. A."/>
    <x v="7"/>
    <x v="7"/>
    <s v="C. T. Ocoña"/>
    <x v="58"/>
    <x v="0"/>
    <x v="0"/>
    <x v="18"/>
    <x v="0"/>
    <s v="Instalado"/>
    <s v="Inoperativo"/>
    <s v="Distribuidora"/>
    <x v="0"/>
    <x v="1"/>
    <x v="0"/>
    <x v="0"/>
    <s v="Estatal"/>
    <s v="AREQUIPA"/>
    <s v="AREQUIPA"/>
    <s v="CAMANA"/>
    <s v="ACOÑA"/>
    <n v="0"/>
    <x v="0"/>
    <n v="0"/>
    <x v="0"/>
    <n v="0"/>
    <x v="0"/>
    <x v="0"/>
    <n v="0"/>
    <n v="0"/>
    <m/>
    <n v="4.1666666666666664E-2"/>
    <n v="0"/>
    <n v="7.6479999999999997"/>
    <n v="0"/>
    <n v="77"/>
    <s v="BASE DE DATOS"/>
    <m/>
  </r>
  <r>
    <s v="20"/>
    <x v="6"/>
    <s v="SEAL"/>
    <s v="33013810"/>
    <s v="33013810"/>
    <x v="0"/>
    <s v="PERKINS 1"/>
    <s v="N"/>
    <n v="0.2"/>
    <n v="0"/>
    <n v="0"/>
    <n v="0"/>
    <n v="0"/>
    <n v="0"/>
    <n v="0"/>
    <n v="0"/>
    <n v="0"/>
    <m/>
    <x v="0"/>
    <s v="SEAL33013810PERKINS 1EL"/>
    <s v="SEAL - Sociedad El‚ctrica del Sur Oeste S. A."/>
    <x v="7"/>
    <x v="7"/>
    <s v="C. T. Ocoña"/>
    <x v="58"/>
    <x v="0"/>
    <x v="0"/>
    <x v="125"/>
    <x v="0"/>
    <s v="Instalado"/>
    <s v="Inoperativo"/>
    <s v="Distribuidora"/>
    <x v="0"/>
    <x v="1"/>
    <x v="0"/>
    <x v="0"/>
    <s v="Estatal"/>
    <s v="AREQUIPA"/>
    <s v="AREQUIPA"/>
    <s v="CAMANA"/>
    <s v="ACOÑA"/>
    <n v="0"/>
    <x v="0"/>
    <n v="0"/>
    <x v="0"/>
    <n v="0"/>
    <x v="0"/>
    <x v="0"/>
    <n v="0"/>
    <n v="0"/>
    <m/>
    <n v="1.6666666666666666E-2"/>
    <n v="0"/>
    <n v="7.6479999999999997"/>
    <n v="0"/>
    <n v="77"/>
    <s v="BASE DE DATOS"/>
    <m/>
  </r>
  <r>
    <s v="20"/>
    <x v="6"/>
    <s v="SEAL"/>
    <s v="33013810"/>
    <s v="33013810"/>
    <x v="0"/>
    <s v="PERKINS 3"/>
    <s v="N"/>
    <n v="0.6"/>
    <n v="0"/>
    <n v="0"/>
    <n v="0"/>
    <n v="0"/>
    <n v="0"/>
    <n v="0"/>
    <n v="0"/>
    <n v="0"/>
    <m/>
    <x v="0"/>
    <s v="SEAL33013810PERKINS 3EL"/>
    <s v="SEAL - Sociedad El‚ctrica del Sur Oeste S. A."/>
    <x v="7"/>
    <x v="7"/>
    <s v="C. T. Ocoña"/>
    <x v="58"/>
    <x v="0"/>
    <x v="0"/>
    <x v="126"/>
    <x v="0"/>
    <s v="Instalado"/>
    <s v="Inoperativo"/>
    <s v="Distribuidora"/>
    <x v="0"/>
    <x v="1"/>
    <x v="0"/>
    <x v="0"/>
    <s v="Estatal"/>
    <s v="AREQUIPA"/>
    <s v="AREQUIPA"/>
    <s v="CAMANA"/>
    <s v="ACOÑA"/>
    <n v="0"/>
    <x v="0"/>
    <n v="0"/>
    <x v="0"/>
    <n v="0"/>
    <x v="0"/>
    <x v="0"/>
    <n v="0"/>
    <n v="0"/>
    <m/>
    <n v="4.9999999999999996E-2"/>
    <n v="0"/>
    <n v="7.6479999999999997"/>
    <n v="0"/>
    <n v="77"/>
    <s v="BASE DE DATOS"/>
    <m/>
  </r>
  <r>
    <s v="20"/>
    <x v="6"/>
    <s v="SEAL"/>
    <s v="33013810"/>
    <s v="33013810"/>
    <x v="0"/>
    <s v="VOLVO1"/>
    <s v="N"/>
    <n v="0.2"/>
    <n v="0"/>
    <n v="0"/>
    <n v="0"/>
    <n v="0"/>
    <n v="0"/>
    <n v="0"/>
    <n v="0"/>
    <n v="0"/>
    <m/>
    <x v="0"/>
    <s v="SEAL33013810VOLVO1EL"/>
    <s v="SEAL - Sociedad El‚ctrica del Sur Oeste S. A."/>
    <x v="7"/>
    <x v="7"/>
    <s v="C. T. Ocoña"/>
    <x v="58"/>
    <x v="0"/>
    <x v="0"/>
    <x v="127"/>
    <x v="0"/>
    <s v="Instalado"/>
    <s v="Inoperativo"/>
    <s v="Distribuidora"/>
    <x v="0"/>
    <x v="1"/>
    <x v="0"/>
    <x v="0"/>
    <s v="Estatal"/>
    <s v="AREQUIPA"/>
    <s v="AREQUIPA"/>
    <s v="CAMANA"/>
    <s v="ACOÑA"/>
    <n v="0"/>
    <x v="0"/>
    <n v="0"/>
    <x v="0"/>
    <n v="0"/>
    <x v="0"/>
    <x v="0"/>
    <n v="0"/>
    <n v="0"/>
    <m/>
    <n v="1.6666666666666666E-2"/>
    <n v="0"/>
    <n v="7.6479999999999997"/>
    <n v="0"/>
    <n v="77"/>
    <s v="BASE DE DATOS"/>
    <m/>
  </r>
  <r>
    <s v="20"/>
    <x v="6"/>
    <s v="SEAL"/>
    <s v="33013810"/>
    <s v="33013810"/>
    <x v="0"/>
    <s v="VOLVO2"/>
    <s v="N"/>
    <n v="0.2"/>
    <n v="0"/>
    <n v="0"/>
    <n v="0"/>
    <n v="0"/>
    <n v="0"/>
    <n v="0"/>
    <n v="0"/>
    <n v="0"/>
    <m/>
    <x v="0"/>
    <s v="SEAL33013810VOLVO2EL"/>
    <s v="SEAL - Sociedad El‚ctrica del Sur Oeste S. A."/>
    <x v="7"/>
    <x v="7"/>
    <s v="C. T. Ocoña"/>
    <x v="58"/>
    <x v="0"/>
    <x v="0"/>
    <x v="128"/>
    <x v="0"/>
    <s v="Instalado"/>
    <s v="Inoperativo"/>
    <s v="Distribuidora"/>
    <x v="0"/>
    <x v="1"/>
    <x v="0"/>
    <x v="0"/>
    <s v="Estatal"/>
    <s v="AREQUIPA"/>
    <s v="AREQUIPA"/>
    <s v="CAMANA"/>
    <s v="ACOÑA"/>
    <n v="0"/>
    <x v="0"/>
    <n v="0"/>
    <x v="0"/>
    <n v="0"/>
    <x v="0"/>
    <x v="0"/>
    <n v="0"/>
    <n v="0"/>
    <m/>
    <n v="1.6666666666666666E-2"/>
    <n v="0"/>
    <n v="7.6479999999999997"/>
    <n v="0"/>
    <n v="77"/>
    <s v="BASE DE DATOS"/>
    <m/>
  </r>
  <r>
    <s v="20"/>
    <x v="6"/>
    <s v="SEAL"/>
    <s v="33013850"/>
    <s v="33013850"/>
    <x v="0"/>
    <s v="PERKINS 1"/>
    <s v="S"/>
    <n v="0.46"/>
    <n v="0.35"/>
    <n v="35.197000000000003"/>
    <n v="60.616"/>
    <n v="95.813000000000002"/>
    <n v="10"/>
    <n v="434"/>
    <n v="0"/>
    <n v="1.5"/>
    <m/>
    <x v="0"/>
    <s v="SEAL33013850PERKINS 1EL"/>
    <s v="SEAL - Sociedad El‚ctrica del Sur Oeste S. A."/>
    <x v="7"/>
    <x v="7"/>
    <s v="C. T. Atico"/>
    <x v="59"/>
    <x v="0"/>
    <x v="0"/>
    <x v="125"/>
    <x v="0"/>
    <s v="Instalado"/>
    <s v="Operativo"/>
    <s v="Distribuidora"/>
    <x v="0"/>
    <x v="0"/>
    <x v="0"/>
    <x v="0"/>
    <s v="Estatal"/>
    <s v="AREQUIPA"/>
    <s v="AREQUIPA"/>
    <s v="CARAVELI"/>
    <s v="ATICO"/>
    <n v="0"/>
    <x v="0"/>
    <n v="0"/>
    <x v="0"/>
    <n v="0"/>
    <x v="0"/>
    <x v="0"/>
    <n v="95.813000000000002"/>
    <n v="9.5813000000000009E-2"/>
    <m/>
    <n v="3.8333333333333337E-2"/>
    <n v="2.9166666666666664E-2"/>
    <n v="7.6479999999999997"/>
    <n v="0"/>
    <n v="77"/>
    <s v="BASE DE DATOS"/>
    <m/>
  </r>
  <r>
    <s v="20"/>
    <x v="6"/>
    <s v="SEAL"/>
    <s v="33013850"/>
    <s v="33013850"/>
    <x v="0"/>
    <s v="CAT"/>
    <s v="S"/>
    <n v="0.5"/>
    <n v="0.38"/>
    <n v="0"/>
    <n v="0"/>
    <n v="0"/>
    <n v="0"/>
    <n v="0"/>
    <n v="0"/>
    <n v="0"/>
    <m/>
    <x v="0"/>
    <s v="SEAL33013850CATEL"/>
    <s v="SEAL - Sociedad El‚ctrica del Sur Oeste S. A."/>
    <x v="7"/>
    <x v="7"/>
    <s v="C. T. Atico"/>
    <x v="59"/>
    <x v="0"/>
    <x v="0"/>
    <x v="18"/>
    <x v="0"/>
    <s v="Instalado"/>
    <s v="Inoperativo"/>
    <s v="Distribuidora"/>
    <x v="0"/>
    <x v="0"/>
    <x v="0"/>
    <x v="0"/>
    <s v="Estatal"/>
    <s v="AREQUIPA"/>
    <s v="AREQUIPA"/>
    <s v="CARAVELI"/>
    <s v="ATICO"/>
    <n v="0"/>
    <x v="0"/>
    <n v="0"/>
    <x v="0"/>
    <n v="0"/>
    <x v="0"/>
    <x v="0"/>
    <n v="0"/>
    <n v="0"/>
    <m/>
    <n v="4.1666666666666664E-2"/>
    <n v="3.1666666666666669E-2"/>
    <n v="7.6479999999999997"/>
    <n v="0"/>
    <n v="77"/>
    <s v="BASE DE DATOS"/>
    <m/>
  </r>
  <r>
    <s v="20"/>
    <x v="6"/>
    <s v="SEAL"/>
    <s v="33013850"/>
    <s v="33013850"/>
    <x v="0"/>
    <s v="VOLVO PENTA 2"/>
    <s v="N"/>
    <n v="0.21"/>
    <n v="0.1"/>
    <n v="0"/>
    <n v="0"/>
    <n v="0"/>
    <n v="0"/>
    <n v="0"/>
    <n v="0"/>
    <n v="0"/>
    <m/>
    <x v="0"/>
    <s v="SEAL33013850VOLVO PENTA 2EL"/>
    <s v="SEAL - Sociedad El‚ctrica del Sur Oeste S. A."/>
    <x v="7"/>
    <x v="7"/>
    <s v="C. T. Atico"/>
    <x v="59"/>
    <x v="0"/>
    <x v="0"/>
    <x v="129"/>
    <x v="0"/>
    <s v="Instalado"/>
    <s v="Inoperativo"/>
    <s v="Distribuidora"/>
    <x v="0"/>
    <x v="0"/>
    <x v="0"/>
    <x v="0"/>
    <s v="Estatal"/>
    <s v="AREQUIPA"/>
    <s v="AREQUIPA"/>
    <s v="CARAVELI"/>
    <s v="ATICO"/>
    <n v="0"/>
    <x v="0"/>
    <n v="0"/>
    <x v="0"/>
    <n v="0"/>
    <x v="0"/>
    <x v="0"/>
    <n v="0"/>
    <n v="0"/>
    <m/>
    <n v="1.7499999999999998E-2"/>
    <n v="8.3333333333333332E-3"/>
    <n v="7.6479999999999997"/>
    <n v="0"/>
    <n v="77"/>
    <s v="BASE DE DATOS"/>
    <m/>
  </r>
  <r>
    <s v="20"/>
    <x v="6"/>
    <s v="SEAL"/>
    <s v="33013850"/>
    <s v="33013850"/>
    <x v="0"/>
    <s v="PERKINS 2"/>
    <s v="S"/>
    <n v="0.46"/>
    <n v="0.35"/>
    <n v="35.159999999999997"/>
    <n v="67.117999999999995"/>
    <n v="102.27800000000001"/>
    <n v="10"/>
    <n v="459"/>
    <n v="0"/>
    <n v="0"/>
    <m/>
    <x v="0"/>
    <s v="SEAL33013850PERKINS 2EL"/>
    <s v="SEAL - Sociedad El‚ctrica del Sur Oeste S. A."/>
    <x v="7"/>
    <x v="7"/>
    <s v="C. T. Atico"/>
    <x v="59"/>
    <x v="0"/>
    <x v="0"/>
    <x v="130"/>
    <x v="0"/>
    <s v="Instalado"/>
    <s v="Operativo"/>
    <s v="Distribuidora"/>
    <x v="0"/>
    <x v="0"/>
    <x v="0"/>
    <x v="0"/>
    <s v="Estatal"/>
    <s v="AREQUIPA"/>
    <s v="AREQUIPA"/>
    <s v="CARAVELI"/>
    <s v="ATICO"/>
    <n v="0"/>
    <x v="0"/>
    <n v="0"/>
    <x v="0"/>
    <n v="0"/>
    <x v="0"/>
    <x v="0"/>
    <n v="102.27800000000001"/>
    <n v="0.10227800000000001"/>
    <m/>
    <n v="3.8333333333333337E-2"/>
    <n v="2.9166666666666664E-2"/>
    <n v="7.6479999999999997"/>
    <n v="-1.4210854715202004E-14"/>
    <n v="77"/>
    <s v="BASE DE DATOS"/>
    <m/>
  </r>
  <r>
    <s v="20"/>
    <x v="6"/>
    <s v="SEAL"/>
    <s v="33013850"/>
    <s v="33013850"/>
    <x v="0"/>
    <s v="PERKINS 3"/>
    <s v="N"/>
    <n v="0"/>
    <n v="0"/>
    <n v="0"/>
    <n v="0"/>
    <n v="0"/>
    <n v="0"/>
    <n v="0"/>
    <n v="0"/>
    <n v="0"/>
    <m/>
    <x v="0"/>
    <s v="SEAL33013850PERKINS 3EL"/>
    <s v="SEAL - Sociedad El‚ctrica del Sur Oeste S. A."/>
    <x v="7"/>
    <x v="7"/>
    <s v="C. T. Atico"/>
    <x v="59"/>
    <x v="0"/>
    <x v="0"/>
    <x v="126"/>
    <x v="0"/>
    <s v="Instalado"/>
    <s v="Inoperativo"/>
    <s v="Distribuidora"/>
    <x v="0"/>
    <x v="0"/>
    <x v="0"/>
    <x v="0"/>
    <s v="Estatal"/>
    <s v="AREQUIPA"/>
    <s v="AREQUIPA"/>
    <s v="CARAVELI"/>
    <s v="ATICO"/>
    <n v="0"/>
    <x v="0"/>
    <n v="0"/>
    <x v="0"/>
    <n v="0"/>
    <x v="0"/>
    <x v="0"/>
    <n v="0"/>
    <n v="0"/>
    <m/>
    <n v="0"/>
    <n v="0"/>
    <n v="7.6479999999999997"/>
    <n v="0"/>
    <n v="77"/>
    <s v="BASE DE DATOS"/>
    <m/>
  </r>
  <r>
    <s v="20"/>
    <x v="6"/>
    <s v="SEAL"/>
    <s v="33013850"/>
    <s v="33013850"/>
    <x v="0"/>
    <s v="ALGESA"/>
    <s v="S"/>
    <n v="0.74"/>
    <n v="0.68"/>
    <n v="0"/>
    <n v="30.593"/>
    <n v="30.593"/>
    <n v="0"/>
    <n v="84.4"/>
    <n v="0"/>
    <n v="0"/>
    <m/>
    <x v="0"/>
    <s v="SEAL33013850ALGESAEL"/>
    <s v="SEAL - Sociedad El‚ctrica del Sur Oeste S. A."/>
    <x v="7"/>
    <x v="7"/>
    <s v="C. T. Atico"/>
    <x v="59"/>
    <x v="0"/>
    <x v="0"/>
    <x v="131"/>
    <x v="0"/>
    <s v="Instalado"/>
    <s v="Operativo"/>
    <s v="Distribuidora"/>
    <x v="0"/>
    <x v="0"/>
    <x v="0"/>
    <x v="0"/>
    <s v="Estatal"/>
    <s v="AREQUIPA"/>
    <s v="AREQUIPA"/>
    <s v="CARAVELI"/>
    <s v="ATICO"/>
    <n v="0"/>
    <x v="0"/>
    <n v="0"/>
    <x v="0"/>
    <n v="0"/>
    <x v="0"/>
    <x v="0"/>
    <n v="30.593"/>
    <n v="3.0592999999999999E-2"/>
    <m/>
    <n v="6.1666666666666668E-2"/>
    <n v="5.6666666666666671E-2"/>
    <n v="7.6479999999999997"/>
    <n v="0"/>
    <n v="77"/>
    <s v="BASE DE DATOS"/>
    <m/>
  </r>
  <r>
    <s v="20"/>
    <x v="6"/>
    <s v="SEAL"/>
    <s v="33013870"/>
    <s v="33013870"/>
    <x v="0"/>
    <s v="DAEWO"/>
    <s v="N"/>
    <n v="0.34200000000000003"/>
    <n v="0"/>
    <n v="0"/>
    <n v="0"/>
    <n v="0"/>
    <n v="0"/>
    <n v="0"/>
    <n v="0"/>
    <n v="0"/>
    <m/>
    <x v="0"/>
    <s v="SEAL33013870DAEWOEL"/>
    <s v="SEAL - Sociedad El‚ctrica del Sur Oeste S. A."/>
    <x v="7"/>
    <x v="7"/>
    <s v="C. T. Caravelí"/>
    <x v="60"/>
    <x v="0"/>
    <x v="0"/>
    <x v="132"/>
    <x v="0"/>
    <s v="Instalado"/>
    <s v="Inoperativo"/>
    <s v="Distribuidora"/>
    <x v="0"/>
    <x v="1"/>
    <x v="0"/>
    <x v="0"/>
    <s v="Estatal"/>
    <s v="AREQUIPA"/>
    <s v="AREQUIPA"/>
    <s v="CARAVELI"/>
    <s v="CARAVELI"/>
    <n v="0"/>
    <x v="0"/>
    <n v="0"/>
    <x v="0"/>
    <n v="0"/>
    <x v="0"/>
    <x v="0"/>
    <n v="0"/>
    <n v="0"/>
    <m/>
    <n v="2.8500000000000001E-2"/>
    <n v="0"/>
    <n v="7.6479999999999997"/>
    <n v="0"/>
    <n v="77"/>
    <s v="BASE DE DATOS"/>
    <m/>
  </r>
  <r>
    <s v="20"/>
    <x v="6"/>
    <s v="SEAL"/>
    <s v="33013870"/>
    <s v="33013870"/>
    <x v="0"/>
    <s v="PERKINS"/>
    <s v="S"/>
    <n v="0.55000000000000004"/>
    <n v="0.3"/>
    <n v="0"/>
    <n v="0"/>
    <n v="0"/>
    <n v="0"/>
    <n v="0"/>
    <n v="0"/>
    <n v="0"/>
    <m/>
    <x v="0"/>
    <s v="SEAL33013870PERKINSEL"/>
    <s v="SEAL - Sociedad El‚ctrica del Sur Oeste S. A."/>
    <x v="7"/>
    <x v="7"/>
    <s v="C. T. Caravel¡"/>
    <x v="60"/>
    <x v="0"/>
    <x v="0"/>
    <x v="12"/>
    <x v="0"/>
    <s v="Instalado"/>
    <s v="Operativo"/>
    <s v="Distribuidora"/>
    <x v="0"/>
    <x v="1"/>
    <x v="0"/>
    <x v="0"/>
    <s v="Estatal"/>
    <s v="AREQUIPA"/>
    <s v="AREQUIPA"/>
    <s v="CARAVELI"/>
    <s v="CARAVELI"/>
    <n v="0"/>
    <x v="0"/>
    <n v="0"/>
    <x v="0"/>
    <n v="0"/>
    <x v="0"/>
    <x v="0"/>
    <n v="0"/>
    <n v="0"/>
    <m/>
    <n v="4.5833333333333337E-2"/>
    <n v="2.4999999999999998E-2"/>
    <n v="7.6479999999999997"/>
    <n v="0"/>
    <n v="77"/>
    <s v="BASE DE DATOS"/>
    <m/>
  </r>
  <r>
    <s v="20"/>
    <x v="6"/>
    <s v="SEAL"/>
    <s v="33013820"/>
    <s v="33013820"/>
    <x v="0"/>
    <s v="CAT2"/>
    <s v="N"/>
    <n v="0"/>
    <n v="0"/>
    <n v="0"/>
    <n v="0"/>
    <n v="0"/>
    <n v="0"/>
    <n v="0"/>
    <n v="0"/>
    <n v="0"/>
    <m/>
    <x v="1"/>
    <s v="SEAL33013820CAT2EL"/>
    <s v="SEAL - Sociedad El‚ctrica del Sur Oeste S. A."/>
    <x v="7"/>
    <x v="7"/>
    <s v="C. T. Chala"/>
    <x v="61"/>
    <x v="0"/>
    <x v="0"/>
    <x v="133"/>
    <x v="0"/>
    <s v="Instalado"/>
    <s v="Inoperativo"/>
    <s v="Distribuidora"/>
    <x v="0"/>
    <x v="1"/>
    <x v="0"/>
    <x v="0"/>
    <s v="Estatal"/>
    <s v="AREQUIPA"/>
    <s v="AREQUIPA"/>
    <s v="CARAVELI"/>
    <s v="CHALA"/>
    <n v="0"/>
    <x v="0"/>
    <n v="0"/>
    <x v="0"/>
    <n v="0"/>
    <x v="0"/>
    <x v="0"/>
    <n v="0"/>
    <n v="0"/>
    <m/>
    <s v="-"/>
    <s v="-"/>
    <s v="-"/>
    <n v="0"/>
    <n v="77"/>
    <s v="BASE DE DATOS"/>
    <m/>
  </r>
  <r>
    <s v="20"/>
    <x v="6"/>
    <s v="SEAL"/>
    <s v="33014010"/>
    <s v="33014010"/>
    <x v="0"/>
    <s v="PERKINS"/>
    <s v="S"/>
    <n v="0.45"/>
    <n v="0.35"/>
    <n v="0"/>
    <n v="0"/>
    <n v="0"/>
    <n v="0"/>
    <n v="0"/>
    <n v="0"/>
    <n v="0"/>
    <m/>
    <x v="0"/>
    <s v="SEAL33014010PERKINSEL"/>
    <s v="SEAL - Sociedad El‚ctrica del Sur Oeste S. A."/>
    <x v="7"/>
    <x v="7"/>
    <s v="C. T. Cotahuasi"/>
    <x v="62"/>
    <x v="0"/>
    <x v="0"/>
    <x v="12"/>
    <x v="0"/>
    <s v="Instalado"/>
    <s v="Operativo"/>
    <s v="Distribuidora"/>
    <x v="0"/>
    <x v="1"/>
    <x v="0"/>
    <x v="0"/>
    <s v="Estatal"/>
    <s v="AREQUIPA"/>
    <s v="AREQUIPA"/>
    <s v="LA UNION"/>
    <s v="CATAHUASI"/>
    <n v="0"/>
    <x v="0"/>
    <n v="0"/>
    <x v="0"/>
    <n v="0"/>
    <x v="0"/>
    <x v="0"/>
    <n v="0"/>
    <n v="0"/>
    <m/>
    <n v="3.7499999999999999E-2"/>
    <n v="2.9166666666666664E-2"/>
    <n v="7.6479999999999997"/>
    <n v="0"/>
    <n v="77"/>
    <s v="BASE DE DATOS"/>
    <m/>
  </r>
  <r>
    <s v="20"/>
    <x v="6"/>
    <s v="SEAL"/>
    <s v="33014010"/>
    <s v="33014010"/>
    <x v="0"/>
    <s v="CAT 1"/>
    <s v="S"/>
    <n v="0.45"/>
    <n v="0.35"/>
    <n v="0"/>
    <n v="1.7849999999999999"/>
    <n v="1.7849999999999999"/>
    <n v="16"/>
    <n v="9.5"/>
    <n v="0"/>
    <n v="0"/>
    <m/>
    <x v="0"/>
    <s v="SEAL33014010CAT 1EL"/>
    <s v="SEAL - Sociedad El‚ctrica del Sur Oeste S. A."/>
    <x v="7"/>
    <x v="7"/>
    <s v="C. T. Cotahuasi"/>
    <x v="62"/>
    <x v="0"/>
    <x v="0"/>
    <x v="21"/>
    <x v="0"/>
    <s v="Instalado"/>
    <s v="Operativo"/>
    <s v="Distribuidora"/>
    <x v="0"/>
    <x v="1"/>
    <x v="0"/>
    <x v="0"/>
    <s v="Estatal"/>
    <s v="AREQUIPA"/>
    <s v="AREQUIPA"/>
    <s v="LA UNION"/>
    <s v="CATAHUASI"/>
    <n v="0"/>
    <x v="0"/>
    <n v="0"/>
    <x v="0"/>
    <n v="0"/>
    <x v="0"/>
    <x v="0"/>
    <n v="1.7849999999999999"/>
    <n v="1.7849999999999999E-3"/>
    <m/>
    <n v="3.7499999999999999E-2"/>
    <n v="2.9166666666666664E-2"/>
    <n v="7.6479999999999997"/>
    <n v="0"/>
    <n v="77"/>
    <s v="BASE DE DATOS"/>
    <m/>
  </r>
  <r>
    <s v="20"/>
    <x v="6"/>
    <s v="SEAL"/>
    <s v="33014010"/>
    <s v="33014010"/>
    <x v="0"/>
    <s v="CAT 2"/>
    <s v="S"/>
    <n v="0.45"/>
    <n v="0.35"/>
    <n v="0"/>
    <n v="0"/>
    <n v="0"/>
    <n v="0"/>
    <n v="0"/>
    <n v="0"/>
    <n v="0"/>
    <m/>
    <x v="0"/>
    <s v="SEAL33014010CAT 2EL"/>
    <s v="SEAL - Sociedad El‚ctrica del Sur Oeste S. A."/>
    <x v="7"/>
    <x v="7"/>
    <s v="C. T. Cotahuasi"/>
    <x v="62"/>
    <x v="0"/>
    <x v="0"/>
    <x v="22"/>
    <x v="0"/>
    <s v="Instalado"/>
    <s v="Operativo"/>
    <s v="Distribuidora"/>
    <x v="0"/>
    <x v="1"/>
    <x v="0"/>
    <x v="0"/>
    <s v="Estatal"/>
    <s v="AREQUIPA"/>
    <s v="AREQUIPA"/>
    <s v="LA UNION"/>
    <s v="CATAHUASI"/>
    <n v="0"/>
    <x v="0"/>
    <n v="0"/>
    <x v="0"/>
    <n v="0"/>
    <x v="0"/>
    <x v="0"/>
    <n v="0"/>
    <n v="0"/>
    <m/>
    <n v="3.7499999999999999E-2"/>
    <n v="2.9166666666666664E-2"/>
    <n v="7.6479999999999997"/>
    <n v="0"/>
    <n v="77"/>
    <s v="BASE DE DATOS"/>
    <m/>
  </r>
  <r>
    <s v="20"/>
    <x v="6"/>
    <s v="SEAL"/>
    <s v="33014010"/>
    <s v="33014010"/>
    <x v="0"/>
    <s v="CAT"/>
    <s v="N"/>
    <n v="0.45"/>
    <n v="0"/>
    <n v="0"/>
    <n v="0"/>
    <n v="0"/>
    <n v="0"/>
    <n v="0"/>
    <n v="0"/>
    <n v="0"/>
    <m/>
    <x v="0"/>
    <s v="SEAL33014010CATEL"/>
    <s v="SEAL - Sociedad El‚ctrica del Sur Oeste S. A."/>
    <x v="7"/>
    <x v="7"/>
    <s v="C. T. Cotahuasi"/>
    <x v="62"/>
    <x v="0"/>
    <x v="0"/>
    <x v="18"/>
    <x v="0"/>
    <s v="Instalado"/>
    <s v="Operativo"/>
    <s v="Distribuidora"/>
    <x v="0"/>
    <x v="1"/>
    <x v="0"/>
    <x v="0"/>
    <s v="Estatal"/>
    <s v="AREQUIPA"/>
    <s v="AREQUIPA"/>
    <s v="LA UNION"/>
    <s v="CATAHUASI"/>
    <n v="0"/>
    <x v="0"/>
    <n v="0"/>
    <x v="0"/>
    <n v="0"/>
    <x v="0"/>
    <x v="0"/>
    <n v="0"/>
    <n v="0"/>
    <m/>
    <n v="3.7499999999999999E-2"/>
    <n v="0"/>
    <n v="7.6479999999999997"/>
    <n v="0"/>
    <n v="77"/>
    <s v="BASE DE DATOS"/>
    <m/>
  </r>
  <r>
    <s v="20"/>
    <x v="6"/>
    <s v="SEAL"/>
    <s v="33014010"/>
    <s v="33014010"/>
    <x v="0"/>
    <s v="AREM 1"/>
    <s v="S"/>
    <n v="0.2"/>
    <n v="0.19500000000000001"/>
    <n v="0"/>
    <n v="0"/>
    <n v="0"/>
    <n v="0"/>
    <n v="0"/>
    <n v="0"/>
    <n v="0"/>
    <m/>
    <x v="0"/>
    <s v="SEAL33014010AREM 1EL"/>
    <s v="SEAL - Sociedad El‚ctrica del Sur Oeste S. A."/>
    <x v="7"/>
    <x v="7"/>
    <s v="C. T. Cotahuasi"/>
    <x v="62"/>
    <x v="0"/>
    <x v="0"/>
    <x v="134"/>
    <x v="0"/>
    <s v="Instalado"/>
    <s v="Operativo"/>
    <s v="Distribuidora"/>
    <x v="0"/>
    <x v="1"/>
    <x v="0"/>
    <x v="0"/>
    <s v="Estatal"/>
    <s v="AREQUIPA"/>
    <s v="AREQUIPA"/>
    <s v="LA UNION"/>
    <s v="CATAHUASI"/>
    <n v="0"/>
    <x v="0"/>
    <n v="0"/>
    <x v="0"/>
    <n v="0"/>
    <x v="0"/>
    <x v="0"/>
    <n v="0"/>
    <n v="0"/>
    <m/>
    <n v="1.6666666666666666E-2"/>
    <n v="1.6250000000000001E-2"/>
    <n v="7.6479999999999997"/>
    <n v="0"/>
    <n v="77"/>
    <s v="BASE DE DATOS"/>
    <m/>
  </r>
  <r>
    <s v="20"/>
    <x v="6"/>
    <s v="SEAL"/>
    <s v="33014010"/>
    <s v="33014010"/>
    <x v="0"/>
    <s v="AREM 2"/>
    <s v="S"/>
    <n v="0.1"/>
    <n v="0.09"/>
    <n v="0"/>
    <n v="0"/>
    <n v="0"/>
    <n v="0"/>
    <n v="0"/>
    <n v="0"/>
    <n v="0"/>
    <m/>
    <x v="0"/>
    <s v="SEAL33014010AREM 2EL"/>
    <s v="SEAL - Sociedad El‚ctrica del Sur Oeste S. A."/>
    <x v="7"/>
    <x v="7"/>
    <s v="C. T. Cotahuasi"/>
    <x v="62"/>
    <x v="0"/>
    <x v="0"/>
    <x v="135"/>
    <x v="0"/>
    <s v="Instalado"/>
    <s v="Operativo"/>
    <s v="Distribuidora"/>
    <x v="0"/>
    <x v="1"/>
    <x v="0"/>
    <x v="0"/>
    <s v="Estatal"/>
    <s v="AREQUIPA"/>
    <s v="AREQUIPA"/>
    <s v="LA UNION"/>
    <s v="CATAHUASI"/>
    <n v="0"/>
    <x v="0"/>
    <n v="0"/>
    <x v="0"/>
    <n v="0"/>
    <x v="0"/>
    <x v="0"/>
    <n v="0"/>
    <n v="0"/>
    <m/>
    <n v="8.3333333333333332E-3"/>
    <n v="7.4999999999999997E-3"/>
    <n v="7.6479999999999997"/>
    <n v="0"/>
    <n v="77"/>
    <s v="BASE DE DATOS"/>
    <m/>
  </r>
  <r>
    <s v="20"/>
    <x v="6"/>
    <s v="SEAL"/>
    <s v="33013850"/>
    <s v="33013850"/>
    <x v="0"/>
    <s v="PERKINS 4"/>
    <s v="N"/>
    <n v="0"/>
    <n v="0"/>
    <n v="0"/>
    <n v="0"/>
    <n v="0"/>
    <n v="0"/>
    <n v="0"/>
    <n v="0"/>
    <n v="0"/>
    <m/>
    <x v="0"/>
    <s v="SEAL33013850PERKINS 4EL"/>
    <s v="SEAL - Sociedad El‚ctrica del Sur Oeste S. A."/>
    <x v="7"/>
    <x v="7"/>
    <s v="C. T. Atico"/>
    <x v="59"/>
    <x v="0"/>
    <x v="0"/>
    <x v="136"/>
    <x v="0"/>
    <s v="Instalado"/>
    <s v="Inoperativo"/>
    <s v="Distribuidora"/>
    <x v="0"/>
    <x v="0"/>
    <x v="0"/>
    <x v="0"/>
    <s v="Estatal"/>
    <s v="AREQUIPA"/>
    <s v="AREQUIPA"/>
    <s v="CARAVELI"/>
    <s v="ATICO"/>
    <n v="0"/>
    <x v="0"/>
    <n v="0"/>
    <x v="0"/>
    <n v="0"/>
    <x v="0"/>
    <x v="0"/>
    <n v="0"/>
    <n v="0"/>
    <m/>
    <n v="0"/>
    <n v="0"/>
    <n v="7.6479999999999997"/>
    <n v="0"/>
    <n v="77"/>
    <s v="BASE DE DATOS"/>
    <m/>
  </r>
  <r>
    <s v="20"/>
    <x v="6"/>
    <s v="SEAL"/>
    <s v="33013884"/>
    <s v="33013884"/>
    <x v="0"/>
    <s v="DOOSAN"/>
    <s v="S"/>
    <n v="0.74"/>
    <n v="0.63800000000000001"/>
    <n v="0"/>
    <n v="0"/>
    <n v="0"/>
    <n v="0"/>
    <n v="0"/>
    <n v="0"/>
    <n v="0"/>
    <m/>
    <x v="0"/>
    <s v="SEAL33013884DOOSANEL"/>
    <s v="SEAL - Sociedad El‚ctrica del Sur Oeste S. A."/>
    <x v="7"/>
    <x v="7"/>
    <s v="C. T. Orcopampa"/>
    <x v="63"/>
    <x v="0"/>
    <x v="0"/>
    <x v="137"/>
    <x v="0"/>
    <s v="Instalado"/>
    <s v="Operativo"/>
    <s v="Distribuidora"/>
    <x v="0"/>
    <x v="1"/>
    <x v="0"/>
    <x v="0"/>
    <s v="Estatal"/>
    <s v="AREQUIPA"/>
    <s v="AREQUIPA"/>
    <s v="CASTILLA"/>
    <s v="ORCOPAMPA"/>
    <n v="0"/>
    <x v="0"/>
    <n v="0"/>
    <x v="0"/>
    <n v="0"/>
    <x v="0"/>
    <x v="0"/>
    <n v="0"/>
    <n v="0"/>
    <m/>
    <n v="6.1666666666666668E-2"/>
    <n v="5.3166666666666668E-2"/>
    <n v="7.6479999999999997"/>
    <n v="0"/>
    <n v="77"/>
    <s v="BASE DE DATOS"/>
    <m/>
  </r>
  <r>
    <s v="20"/>
    <x v="7"/>
    <s v="SEAL"/>
    <s v="33013810"/>
    <s v="33013810"/>
    <x v="0"/>
    <s v="CAT"/>
    <s v="N"/>
    <n v="0.5"/>
    <n v="0"/>
    <n v="0"/>
    <n v="0"/>
    <n v="0"/>
    <n v="0"/>
    <n v="0"/>
    <n v="0"/>
    <n v="0"/>
    <m/>
    <x v="0"/>
    <s v="SEAL33013810CATEL"/>
    <s v="SEAL - Sociedad El‚ctrica del Sur Oeste S. A."/>
    <x v="7"/>
    <x v="7"/>
    <s v="C. T. Ocoña"/>
    <x v="58"/>
    <x v="0"/>
    <x v="0"/>
    <x v="18"/>
    <x v="0"/>
    <s v="Instalado"/>
    <s v="Inoperativo"/>
    <s v="Distribuidora"/>
    <x v="0"/>
    <x v="1"/>
    <x v="0"/>
    <x v="0"/>
    <s v="Estatal"/>
    <s v="AREQUIPA"/>
    <s v="AREQUIPA"/>
    <s v="CAMANA"/>
    <s v="ACOÑA"/>
    <n v="0"/>
    <x v="0"/>
    <n v="0"/>
    <x v="0"/>
    <n v="0"/>
    <x v="0"/>
    <x v="0"/>
    <n v="0"/>
    <n v="0"/>
    <m/>
    <n v="4.1666666666666664E-2"/>
    <n v="0"/>
    <n v="7.6479999999999997"/>
    <n v="0"/>
    <n v="77"/>
    <s v="BASE DE DATOS"/>
    <m/>
  </r>
  <r>
    <s v="20"/>
    <x v="7"/>
    <s v="SEAL"/>
    <s v="33013810"/>
    <s v="33013810"/>
    <x v="0"/>
    <s v="PERKINS 1"/>
    <s v="N"/>
    <n v="0.2"/>
    <n v="0"/>
    <n v="0"/>
    <n v="0"/>
    <n v="0"/>
    <n v="0"/>
    <n v="0"/>
    <n v="0"/>
    <n v="0"/>
    <m/>
    <x v="0"/>
    <s v="SEAL33013810PERKINS 1EL"/>
    <s v="SEAL - Sociedad El‚ctrica del Sur Oeste S. A."/>
    <x v="7"/>
    <x v="7"/>
    <s v="C. T. Ocoña"/>
    <x v="58"/>
    <x v="0"/>
    <x v="0"/>
    <x v="125"/>
    <x v="0"/>
    <s v="Instalado"/>
    <s v="Inoperativo"/>
    <s v="Distribuidora"/>
    <x v="0"/>
    <x v="1"/>
    <x v="0"/>
    <x v="0"/>
    <s v="Estatal"/>
    <s v="AREQUIPA"/>
    <s v="AREQUIPA"/>
    <s v="CAMANA"/>
    <s v="ACOÑA"/>
    <n v="0"/>
    <x v="0"/>
    <n v="0"/>
    <x v="0"/>
    <n v="0"/>
    <x v="0"/>
    <x v="0"/>
    <n v="0"/>
    <n v="0"/>
    <m/>
    <n v="1.6666666666666666E-2"/>
    <n v="0"/>
    <n v="7.6479999999999997"/>
    <n v="0"/>
    <n v="77"/>
    <s v="BASE DE DATOS"/>
    <m/>
  </r>
  <r>
    <s v="20"/>
    <x v="7"/>
    <s v="SEAL"/>
    <s v="33013810"/>
    <s v="33013810"/>
    <x v="0"/>
    <s v="PERKINS 3"/>
    <s v="N"/>
    <n v="0.6"/>
    <n v="0"/>
    <n v="0"/>
    <n v="0"/>
    <n v="0"/>
    <n v="0"/>
    <n v="0"/>
    <n v="0"/>
    <n v="0"/>
    <m/>
    <x v="0"/>
    <s v="SEAL33013810PERKINS 3EL"/>
    <s v="SEAL - Sociedad El‚ctrica del Sur Oeste S. A."/>
    <x v="7"/>
    <x v="7"/>
    <s v="C. T. Ocoña"/>
    <x v="58"/>
    <x v="0"/>
    <x v="0"/>
    <x v="126"/>
    <x v="0"/>
    <s v="Instalado"/>
    <s v="Inoperativo"/>
    <s v="Distribuidora"/>
    <x v="0"/>
    <x v="1"/>
    <x v="0"/>
    <x v="0"/>
    <s v="Estatal"/>
    <s v="AREQUIPA"/>
    <s v="AREQUIPA"/>
    <s v="CAMANA"/>
    <s v="ACOÑA"/>
    <n v="0"/>
    <x v="0"/>
    <n v="0"/>
    <x v="0"/>
    <n v="0"/>
    <x v="0"/>
    <x v="0"/>
    <n v="0"/>
    <n v="0"/>
    <m/>
    <n v="4.9999999999999996E-2"/>
    <n v="0"/>
    <n v="7.6479999999999997"/>
    <n v="0"/>
    <n v="77"/>
    <s v="BASE DE DATOS"/>
    <m/>
  </r>
  <r>
    <s v="20"/>
    <x v="7"/>
    <s v="SEAL"/>
    <s v="33013810"/>
    <s v="33013810"/>
    <x v="0"/>
    <s v="VOLVO1"/>
    <s v="N"/>
    <n v="0.2"/>
    <n v="0"/>
    <n v="0"/>
    <n v="0"/>
    <n v="0"/>
    <n v="0"/>
    <n v="0"/>
    <n v="0"/>
    <n v="0"/>
    <m/>
    <x v="0"/>
    <s v="SEAL33013810VOLVO1EL"/>
    <s v="SEAL - Sociedad El‚ctrica del Sur Oeste S. A."/>
    <x v="7"/>
    <x v="7"/>
    <s v="C. T. Ocoña"/>
    <x v="58"/>
    <x v="0"/>
    <x v="0"/>
    <x v="127"/>
    <x v="0"/>
    <s v="Instalado"/>
    <s v="Inoperativo"/>
    <s v="Distribuidora"/>
    <x v="0"/>
    <x v="1"/>
    <x v="0"/>
    <x v="0"/>
    <s v="Estatal"/>
    <s v="AREQUIPA"/>
    <s v="AREQUIPA"/>
    <s v="CAMANA"/>
    <s v="ACOÑA"/>
    <n v="0"/>
    <x v="0"/>
    <n v="0"/>
    <x v="0"/>
    <n v="0"/>
    <x v="0"/>
    <x v="0"/>
    <n v="0"/>
    <n v="0"/>
    <m/>
    <n v="1.6666666666666666E-2"/>
    <n v="0"/>
    <n v="7.6479999999999997"/>
    <n v="0"/>
    <n v="77"/>
    <s v="BASE DE DATOS"/>
    <m/>
  </r>
  <r>
    <s v="20"/>
    <x v="7"/>
    <s v="SEAL"/>
    <s v="33013810"/>
    <s v="33013810"/>
    <x v="0"/>
    <s v="VOLVO2"/>
    <s v="N"/>
    <n v="0.2"/>
    <n v="0"/>
    <n v="0"/>
    <n v="0"/>
    <n v="0"/>
    <n v="0"/>
    <n v="0"/>
    <n v="0"/>
    <n v="0"/>
    <m/>
    <x v="0"/>
    <s v="SEAL33013810VOLVO2EL"/>
    <s v="SEAL - Sociedad El‚ctrica del Sur Oeste S. A."/>
    <x v="7"/>
    <x v="7"/>
    <s v="C. T. Ocoña"/>
    <x v="58"/>
    <x v="0"/>
    <x v="0"/>
    <x v="128"/>
    <x v="0"/>
    <s v="Instalado"/>
    <s v="Inoperativo"/>
    <s v="Distribuidora"/>
    <x v="0"/>
    <x v="1"/>
    <x v="0"/>
    <x v="0"/>
    <s v="Estatal"/>
    <s v="AREQUIPA"/>
    <s v="AREQUIPA"/>
    <s v="CAMANA"/>
    <s v="ACOÑA"/>
    <n v="0"/>
    <x v="0"/>
    <n v="0"/>
    <x v="0"/>
    <n v="0"/>
    <x v="0"/>
    <x v="0"/>
    <n v="0"/>
    <n v="0"/>
    <m/>
    <n v="1.6666666666666666E-2"/>
    <n v="0"/>
    <n v="7.6479999999999997"/>
    <n v="0"/>
    <n v="77"/>
    <s v="BASE DE DATOS"/>
    <m/>
  </r>
  <r>
    <s v="20"/>
    <x v="7"/>
    <s v="SEAL"/>
    <s v="33013850"/>
    <s v="33013850"/>
    <x v="0"/>
    <s v="PERKINS 1"/>
    <s v="S"/>
    <n v="0.46"/>
    <n v="0.35"/>
    <n v="35.197000000000003"/>
    <n v="77.421999999999997"/>
    <n v="112.619"/>
    <n v="10"/>
    <n v="538"/>
    <n v="0"/>
    <n v="0"/>
    <m/>
    <x v="0"/>
    <s v="SEAL33013850PERKINS 1EL"/>
    <s v="SEAL - Sociedad El‚ctrica del Sur Oeste S. A."/>
    <x v="7"/>
    <x v="7"/>
    <s v="C. T. Atico"/>
    <x v="59"/>
    <x v="0"/>
    <x v="0"/>
    <x v="125"/>
    <x v="0"/>
    <s v="Instalado"/>
    <s v="Operativo"/>
    <s v="Distribuidora"/>
    <x v="0"/>
    <x v="0"/>
    <x v="0"/>
    <x v="0"/>
    <s v="Estatal"/>
    <s v="AREQUIPA"/>
    <s v="AREQUIPA"/>
    <s v="CARAVELI"/>
    <s v="ATICO"/>
    <n v="0"/>
    <x v="0"/>
    <n v="0"/>
    <x v="0"/>
    <n v="0"/>
    <x v="0"/>
    <x v="0"/>
    <n v="112.619"/>
    <n v="0.112619"/>
    <m/>
    <n v="3.8333333333333337E-2"/>
    <n v="2.9166666666666664E-2"/>
    <n v="7.6479999999999997"/>
    <n v="0"/>
    <n v="77"/>
    <s v="BASE DE DATOS"/>
    <m/>
  </r>
  <r>
    <s v="20"/>
    <x v="7"/>
    <s v="SEAL"/>
    <s v="33013850"/>
    <s v="33013850"/>
    <x v="0"/>
    <s v="CAT"/>
    <s v="S"/>
    <n v="0.5"/>
    <n v="0.38"/>
    <n v="0"/>
    <n v="24.835000000000001"/>
    <n v="24.835000000000001"/>
    <n v="0"/>
    <n v="134"/>
    <n v="0"/>
    <n v="0"/>
    <m/>
    <x v="0"/>
    <s v="SEAL33013850CATEL"/>
    <s v="SEAL - Sociedad El‚ctrica del Sur Oeste S. A."/>
    <x v="7"/>
    <x v="7"/>
    <s v="C. T. Atico"/>
    <x v="59"/>
    <x v="0"/>
    <x v="0"/>
    <x v="18"/>
    <x v="0"/>
    <s v="Instalado"/>
    <s v="Inoperativo"/>
    <s v="Distribuidora"/>
    <x v="0"/>
    <x v="0"/>
    <x v="0"/>
    <x v="0"/>
    <s v="Estatal"/>
    <s v="AREQUIPA"/>
    <s v="AREQUIPA"/>
    <s v="CARAVELI"/>
    <s v="ATICO"/>
    <n v="0"/>
    <x v="0"/>
    <n v="0"/>
    <x v="0"/>
    <n v="0"/>
    <x v="0"/>
    <x v="0"/>
    <n v="24.835000000000001"/>
    <n v="2.4834999999999999E-2"/>
    <m/>
    <n v="4.1666666666666664E-2"/>
    <n v="3.1666666666666669E-2"/>
    <n v="7.6479999999999997"/>
    <n v="0"/>
    <n v="77"/>
    <s v="BASE DE DATOS"/>
    <m/>
  </r>
  <r>
    <s v="20"/>
    <x v="7"/>
    <s v="SEAL"/>
    <s v="33013850"/>
    <s v="33013850"/>
    <x v="0"/>
    <s v="VOLVO PENTA 2"/>
    <s v="N"/>
    <n v="0.21"/>
    <n v="0.1"/>
    <n v="0"/>
    <n v="0"/>
    <n v="0"/>
    <n v="0"/>
    <n v="0"/>
    <n v="0"/>
    <n v="0"/>
    <m/>
    <x v="0"/>
    <s v="SEAL33013850VOLVO PENTA 2EL"/>
    <s v="SEAL - Sociedad El‚ctrica del Sur Oeste S. A."/>
    <x v="7"/>
    <x v="7"/>
    <s v="C. T. Atico"/>
    <x v="59"/>
    <x v="0"/>
    <x v="0"/>
    <x v="129"/>
    <x v="0"/>
    <s v="Instalado"/>
    <s v="Inoperativo"/>
    <s v="Distribuidora"/>
    <x v="0"/>
    <x v="0"/>
    <x v="0"/>
    <x v="0"/>
    <s v="Estatal"/>
    <s v="AREQUIPA"/>
    <s v="AREQUIPA"/>
    <s v="CARAVELI"/>
    <s v="ATICO"/>
    <n v="0"/>
    <x v="0"/>
    <n v="0"/>
    <x v="0"/>
    <n v="0"/>
    <x v="0"/>
    <x v="0"/>
    <n v="0"/>
    <n v="0"/>
    <m/>
    <n v="1.7499999999999998E-2"/>
    <n v="8.3333333333333332E-3"/>
    <n v="7.6479999999999997"/>
    <n v="0"/>
    <n v="77"/>
    <s v="BASE DE DATOS"/>
    <m/>
  </r>
  <r>
    <s v="20"/>
    <x v="7"/>
    <s v="SEAL"/>
    <s v="33013850"/>
    <s v="33013850"/>
    <x v="0"/>
    <s v="PERKINS 2"/>
    <s v="S"/>
    <n v="0.46"/>
    <n v="0.35"/>
    <n v="35.159999999999997"/>
    <n v="56.472000000000001"/>
    <n v="91.632000000000005"/>
    <n v="10"/>
    <n v="438"/>
    <n v="0"/>
    <n v="1.5"/>
    <m/>
    <x v="0"/>
    <s v="SEAL33013850PERKINS 2EL"/>
    <s v="SEAL - Sociedad El‚ctrica del Sur Oeste S. A."/>
    <x v="7"/>
    <x v="7"/>
    <s v="C. T. Atico"/>
    <x v="59"/>
    <x v="0"/>
    <x v="0"/>
    <x v="130"/>
    <x v="0"/>
    <s v="Instalado"/>
    <s v="Operativo"/>
    <s v="Distribuidora"/>
    <x v="0"/>
    <x v="0"/>
    <x v="0"/>
    <x v="0"/>
    <s v="Estatal"/>
    <s v="AREQUIPA"/>
    <s v="AREQUIPA"/>
    <s v="CARAVELI"/>
    <s v="ATICO"/>
    <n v="0"/>
    <x v="0"/>
    <n v="0"/>
    <x v="0"/>
    <n v="0"/>
    <x v="0"/>
    <x v="0"/>
    <n v="91.632000000000005"/>
    <n v="9.1632000000000005E-2"/>
    <m/>
    <n v="3.8333333333333337E-2"/>
    <n v="2.9166666666666664E-2"/>
    <n v="7.6479999999999997"/>
    <n v="0"/>
    <n v="77"/>
    <s v="BASE DE DATOS"/>
    <m/>
  </r>
  <r>
    <s v="20"/>
    <x v="7"/>
    <s v="SEAL"/>
    <s v="33013850"/>
    <s v="33013850"/>
    <x v="0"/>
    <s v="PERKINS 3"/>
    <s v="N"/>
    <n v="0"/>
    <n v="0"/>
    <n v="0"/>
    <n v="0"/>
    <n v="0"/>
    <n v="0"/>
    <n v="0"/>
    <n v="0"/>
    <n v="0"/>
    <m/>
    <x v="0"/>
    <s v="SEAL33013850PERKINS 3EL"/>
    <s v="SEAL - Sociedad El‚ctrica del Sur Oeste S. A."/>
    <x v="7"/>
    <x v="7"/>
    <s v="C. T. Atico"/>
    <x v="59"/>
    <x v="0"/>
    <x v="0"/>
    <x v="126"/>
    <x v="0"/>
    <s v="Instalado"/>
    <s v="Inoperativo"/>
    <s v="Distribuidora"/>
    <x v="0"/>
    <x v="0"/>
    <x v="0"/>
    <x v="0"/>
    <s v="Estatal"/>
    <s v="AREQUIPA"/>
    <s v="AREQUIPA"/>
    <s v="CARAVELI"/>
    <s v="ATICO"/>
    <n v="0"/>
    <x v="0"/>
    <n v="0"/>
    <x v="0"/>
    <n v="0"/>
    <x v="0"/>
    <x v="0"/>
    <n v="0"/>
    <n v="0"/>
    <m/>
    <n v="0"/>
    <n v="0"/>
    <n v="7.6479999999999997"/>
    <n v="0"/>
    <n v="77"/>
    <s v="BASE DE DATOS"/>
    <m/>
  </r>
  <r>
    <s v="20"/>
    <x v="7"/>
    <s v="SEAL"/>
    <s v="33013850"/>
    <s v="33013850"/>
    <x v="0"/>
    <s v="ALGESA"/>
    <s v="S"/>
    <n v="0.74"/>
    <n v="0.68"/>
    <n v="0"/>
    <n v="0"/>
    <n v="0"/>
    <n v="0"/>
    <n v="0"/>
    <n v="0"/>
    <n v="0"/>
    <m/>
    <x v="0"/>
    <s v="SEAL33013850ALGESAEL"/>
    <s v="SEAL - Sociedad El‚ctrica del Sur Oeste S. A."/>
    <x v="7"/>
    <x v="7"/>
    <s v="C. T. Atico"/>
    <x v="59"/>
    <x v="0"/>
    <x v="0"/>
    <x v="131"/>
    <x v="0"/>
    <s v="Instalado"/>
    <s v="Operativo"/>
    <s v="Distribuidora"/>
    <x v="0"/>
    <x v="0"/>
    <x v="0"/>
    <x v="0"/>
    <s v="Estatal"/>
    <s v="AREQUIPA"/>
    <s v="AREQUIPA"/>
    <s v="CARAVELI"/>
    <s v="ATICO"/>
    <n v="0"/>
    <x v="0"/>
    <n v="0"/>
    <x v="0"/>
    <n v="0"/>
    <x v="0"/>
    <x v="0"/>
    <n v="0"/>
    <n v="0"/>
    <m/>
    <n v="6.1666666666666668E-2"/>
    <n v="5.6666666666666671E-2"/>
    <n v="7.6479999999999997"/>
    <n v="0"/>
    <n v="77"/>
    <s v="BASE DE DATOS"/>
    <m/>
  </r>
  <r>
    <s v="20"/>
    <x v="7"/>
    <s v="SEAL"/>
    <s v="33013870"/>
    <s v="33013870"/>
    <x v="0"/>
    <s v="DAEWO"/>
    <s v="N"/>
    <n v="0.34200000000000003"/>
    <n v="0"/>
    <n v="0"/>
    <n v="0"/>
    <n v="0"/>
    <n v="0"/>
    <n v="0"/>
    <n v="0"/>
    <n v="0"/>
    <m/>
    <x v="0"/>
    <s v="SEAL33013870DAEWOEL"/>
    <s v="SEAL - Sociedad El‚ctrica del Sur Oeste S. A."/>
    <x v="7"/>
    <x v="7"/>
    <s v="C. T. Caravelí"/>
    <x v="60"/>
    <x v="0"/>
    <x v="0"/>
    <x v="132"/>
    <x v="0"/>
    <s v="Instalado"/>
    <s v="Inoperativo"/>
    <s v="Distribuidora"/>
    <x v="0"/>
    <x v="1"/>
    <x v="0"/>
    <x v="0"/>
    <s v="Estatal"/>
    <s v="AREQUIPA"/>
    <s v="AREQUIPA"/>
    <s v="CARAVELI"/>
    <s v="CARAVELI"/>
    <n v="0"/>
    <x v="0"/>
    <n v="0"/>
    <x v="0"/>
    <n v="0"/>
    <x v="0"/>
    <x v="0"/>
    <n v="0"/>
    <n v="0"/>
    <m/>
    <n v="2.8500000000000001E-2"/>
    <n v="0"/>
    <n v="7.6479999999999997"/>
    <n v="0"/>
    <n v="77"/>
    <s v="BASE DE DATOS"/>
    <m/>
  </r>
  <r>
    <s v="20"/>
    <x v="7"/>
    <s v="SEAL"/>
    <s v="33013870"/>
    <s v="33013870"/>
    <x v="0"/>
    <s v="PERKINS"/>
    <s v="S"/>
    <n v="0.55000000000000004"/>
    <n v="0.3"/>
    <n v="0"/>
    <n v="0"/>
    <n v="0"/>
    <n v="0"/>
    <n v="0"/>
    <n v="0"/>
    <n v="0"/>
    <m/>
    <x v="0"/>
    <s v="SEAL33013870PERKINSEL"/>
    <s v="SEAL - Sociedad El‚ctrica del Sur Oeste S. A."/>
    <x v="7"/>
    <x v="7"/>
    <s v="C. T. Caravel¡"/>
    <x v="60"/>
    <x v="0"/>
    <x v="0"/>
    <x v="12"/>
    <x v="0"/>
    <s v="Instalado"/>
    <s v="Operativo"/>
    <s v="Distribuidora"/>
    <x v="0"/>
    <x v="1"/>
    <x v="0"/>
    <x v="0"/>
    <s v="Estatal"/>
    <s v="AREQUIPA"/>
    <s v="AREQUIPA"/>
    <s v="CARAVELI"/>
    <s v="CARAVELI"/>
    <n v="0"/>
    <x v="0"/>
    <n v="0"/>
    <x v="0"/>
    <n v="0"/>
    <x v="0"/>
    <x v="0"/>
    <n v="0"/>
    <n v="0"/>
    <m/>
    <n v="4.5833333333333337E-2"/>
    <n v="2.4999999999999998E-2"/>
    <n v="7.6479999999999997"/>
    <n v="0"/>
    <n v="77"/>
    <s v="BASE DE DATOS"/>
    <m/>
  </r>
  <r>
    <s v="20"/>
    <x v="7"/>
    <s v="SEAL"/>
    <s v="33013820"/>
    <s v="33013820"/>
    <x v="0"/>
    <s v="CAT2"/>
    <s v="N"/>
    <n v="0"/>
    <n v="0"/>
    <n v="0"/>
    <n v="0"/>
    <n v="0"/>
    <n v="0"/>
    <n v="0"/>
    <n v="0"/>
    <n v="0"/>
    <m/>
    <x v="1"/>
    <s v="SEAL33013820CAT2EL"/>
    <s v="SEAL - Sociedad El‚ctrica del Sur Oeste S. A."/>
    <x v="7"/>
    <x v="7"/>
    <s v="C. T. Chala"/>
    <x v="61"/>
    <x v="0"/>
    <x v="0"/>
    <x v="133"/>
    <x v="0"/>
    <s v="Instalado"/>
    <s v="Inoperativo"/>
    <s v="Distribuidora"/>
    <x v="0"/>
    <x v="1"/>
    <x v="0"/>
    <x v="0"/>
    <s v="Estatal"/>
    <s v="AREQUIPA"/>
    <s v="AREQUIPA"/>
    <s v="CARAVELI"/>
    <s v="CHALA"/>
    <n v="0"/>
    <x v="0"/>
    <n v="0"/>
    <x v="0"/>
    <n v="0"/>
    <x v="0"/>
    <x v="0"/>
    <n v="0"/>
    <n v="0"/>
    <m/>
    <s v="-"/>
    <s v="-"/>
    <s v="-"/>
    <n v="0"/>
    <n v="77"/>
    <s v="BASE DE DATOS"/>
    <m/>
  </r>
  <r>
    <s v="20"/>
    <x v="7"/>
    <s v="SEAL"/>
    <s v="33014010"/>
    <s v="33014010"/>
    <x v="0"/>
    <s v="PERKINS"/>
    <s v="S"/>
    <n v="0.45"/>
    <n v="0.35"/>
    <n v="0"/>
    <n v="0"/>
    <n v="0"/>
    <n v="0"/>
    <n v="0"/>
    <n v="0"/>
    <n v="0"/>
    <m/>
    <x v="0"/>
    <s v="SEAL33014010PERKINSEL"/>
    <s v="SEAL - Sociedad El‚ctrica del Sur Oeste S. A."/>
    <x v="7"/>
    <x v="7"/>
    <s v="C. T. Cotahuasi"/>
    <x v="62"/>
    <x v="0"/>
    <x v="0"/>
    <x v="12"/>
    <x v="0"/>
    <s v="Instalado"/>
    <s v="Operativo"/>
    <s v="Distribuidora"/>
    <x v="0"/>
    <x v="1"/>
    <x v="0"/>
    <x v="0"/>
    <s v="Estatal"/>
    <s v="AREQUIPA"/>
    <s v="AREQUIPA"/>
    <s v="LA UNION"/>
    <s v="CATAHUASI"/>
    <n v="0"/>
    <x v="0"/>
    <n v="0"/>
    <x v="0"/>
    <n v="0"/>
    <x v="0"/>
    <x v="0"/>
    <n v="0"/>
    <n v="0"/>
    <m/>
    <n v="3.7499999999999999E-2"/>
    <n v="2.9166666666666664E-2"/>
    <n v="7.6479999999999997"/>
    <n v="0"/>
    <n v="77"/>
    <s v="BASE DE DATOS"/>
    <m/>
  </r>
  <r>
    <s v="20"/>
    <x v="7"/>
    <s v="SEAL"/>
    <s v="33014010"/>
    <s v="33014010"/>
    <x v="0"/>
    <s v="CAT 1"/>
    <s v="S"/>
    <n v="0.45"/>
    <n v="0.35"/>
    <n v="0"/>
    <n v="0.24399999999999999"/>
    <n v="0.24399999999999999"/>
    <n v="16"/>
    <n v="1.5"/>
    <n v="0"/>
    <n v="0"/>
    <m/>
    <x v="0"/>
    <s v="SEAL33014010CAT 1EL"/>
    <s v="SEAL - Sociedad El‚ctrica del Sur Oeste S. A."/>
    <x v="7"/>
    <x v="7"/>
    <s v="C. T. Cotahuasi"/>
    <x v="62"/>
    <x v="0"/>
    <x v="0"/>
    <x v="21"/>
    <x v="0"/>
    <s v="Instalado"/>
    <s v="Operativo"/>
    <s v="Distribuidora"/>
    <x v="0"/>
    <x v="1"/>
    <x v="0"/>
    <x v="0"/>
    <s v="Estatal"/>
    <s v="AREQUIPA"/>
    <s v="AREQUIPA"/>
    <s v="LA UNION"/>
    <s v="CATAHUASI"/>
    <n v="0"/>
    <x v="0"/>
    <n v="0"/>
    <x v="0"/>
    <n v="0"/>
    <x v="0"/>
    <x v="0"/>
    <n v="0.24399999999999999"/>
    <n v="2.4399999999999999E-4"/>
    <m/>
    <n v="3.7499999999999999E-2"/>
    <n v="2.9166666666666664E-2"/>
    <n v="7.6479999999999997"/>
    <n v="0"/>
    <n v="77"/>
    <s v="BASE DE DATOS"/>
    <m/>
  </r>
  <r>
    <s v="20"/>
    <x v="7"/>
    <s v="SEAL"/>
    <s v="33014010"/>
    <s v="33014010"/>
    <x v="0"/>
    <s v="CAT 2"/>
    <s v="S"/>
    <n v="0.45"/>
    <n v="0.35"/>
    <n v="0"/>
    <n v="0"/>
    <n v="0"/>
    <n v="0"/>
    <n v="0"/>
    <n v="0"/>
    <n v="0"/>
    <m/>
    <x v="0"/>
    <s v="SEAL33014010CAT 2EL"/>
    <s v="SEAL - Sociedad El‚ctrica del Sur Oeste S. A."/>
    <x v="7"/>
    <x v="7"/>
    <s v="C. T. Cotahuasi"/>
    <x v="62"/>
    <x v="0"/>
    <x v="0"/>
    <x v="22"/>
    <x v="0"/>
    <s v="Instalado"/>
    <s v="Operativo"/>
    <s v="Distribuidora"/>
    <x v="0"/>
    <x v="1"/>
    <x v="0"/>
    <x v="0"/>
    <s v="Estatal"/>
    <s v="AREQUIPA"/>
    <s v="AREQUIPA"/>
    <s v="LA UNION"/>
    <s v="CATAHUASI"/>
    <n v="0"/>
    <x v="0"/>
    <n v="0"/>
    <x v="0"/>
    <n v="0"/>
    <x v="0"/>
    <x v="0"/>
    <n v="0"/>
    <n v="0"/>
    <m/>
    <n v="3.7499999999999999E-2"/>
    <n v="2.9166666666666664E-2"/>
    <n v="7.6479999999999997"/>
    <n v="0"/>
    <n v="77"/>
    <s v="BASE DE DATOS"/>
    <m/>
  </r>
  <r>
    <s v="20"/>
    <x v="7"/>
    <s v="SEAL"/>
    <s v="33014010"/>
    <s v="33014010"/>
    <x v="0"/>
    <s v="CAT"/>
    <s v="N"/>
    <n v="0.45"/>
    <n v="0"/>
    <n v="0"/>
    <n v="0"/>
    <n v="0"/>
    <n v="0"/>
    <n v="0"/>
    <n v="0"/>
    <n v="0"/>
    <m/>
    <x v="0"/>
    <s v="SEAL33014010CATEL"/>
    <s v="SEAL - Sociedad El‚ctrica del Sur Oeste S. A."/>
    <x v="7"/>
    <x v="7"/>
    <s v="C. T. Cotahuasi"/>
    <x v="62"/>
    <x v="0"/>
    <x v="0"/>
    <x v="18"/>
    <x v="0"/>
    <s v="Instalado"/>
    <s v="Operativo"/>
    <s v="Distribuidora"/>
    <x v="0"/>
    <x v="1"/>
    <x v="0"/>
    <x v="0"/>
    <s v="Estatal"/>
    <s v="AREQUIPA"/>
    <s v="AREQUIPA"/>
    <s v="LA UNION"/>
    <s v="CATAHUASI"/>
    <n v="0"/>
    <x v="0"/>
    <n v="0"/>
    <x v="0"/>
    <n v="0"/>
    <x v="0"/>
    <x v="0"/>
    <n v="0"/>
    <n v="0"/>
    <m/>
    <n v="3.7499999999999999E-2"/>
    <n v="0"/>
    <n v="7.6479999999999997"/>
    <n v="0"/>
    <n v="77"/>
    <s v="BASE DE DATOS"/>
    <m/>
  </r>
  <r>
    <s v="20"/>
    <x v="7"/>
    <s v="SEAL"/>
    <s v="33014010"/>
    <s v="33014010"/>
    <x v="0"/>
    <s v="AREM 1"/>
    <s v="S"/>
    <n v="0.2"/>
    <n v="0.19500000000000001"/>
    <n v="0"/>
    <n v="0"/>
    <n v="0"/>
    <n v="0"/>
    <n v="0"/>
    <n v="0"/>
    <n v="0"/>
    <m/>
    <x v="0"/>
    <s v="SEAL33014010AREM 1EL"/>
    <s v="SEAL - Sociedad El‚ctrica del Sur Oeste S. A."/>
    <x v="7"/>
    <x v="7"/>
    <s v="C. T. Cotahuasi"/>
    <x v="62"/>
    <x v="0"/>
    <x v="0"/>
    <x v="134"/>
    <x v="0"/>
    <s v="Instalado"/>
    <s v="Operativo"/>
    <s v="Distribuidora"/>
    <x v="0"/>
    <x v="1"/>
    <x v="0"/>
    <x v="0"/>
    <s v="Estatal"/>
    <s v="AREQUIPA"/>
    <s v="AREQUIPA"/>
    <s v="LA UNION"/>
    <s v="CATAHUASI"/>
    <n v="0"/>
    <x v="0"/>
    <n v="0"/>
    <x v="0"/>
    <n v="0"/>
    <x v="0"/>
    <x v="0"/>
    <n v="0"/>
    <n v="0"/>
    <m/>
    <n v="1.6666666666666666E-2"/>
    <n v="1.6250000000000001E-2"/>
    <n v="7.6479999999999997"/>
    <n v="0"/>
    <n v="77"/>
    <s v="BASE DE DATOS"/>
    <m/>
  </r>
  <r>
    <s v="20"/>
    <x v="7"/>
    <s v="SEAL"/>
    <s v="33014010"/>
    <s v="33014010"/>
    <x v="0"/>
    <s v="AREM 2"/>
    <s v="S"/>
    <n v="0.1"/>
    <n v="0.09"/>
    <n v="0"/>
    <n v="0"/>
    <n v="0"/>
    <n v="0"/>
    <n v="0"/>
    <n v="0"/>
    <n v="0"/>
    <m/>
    <x v="0"/>
    <s v="SEAL33014010AREM 2EL"/>
    <s v="SEAL - Sociedad El‚ctrica del Sur Oeste S. A."/>
    <x v="7"/>
    <x v="7"/>
    <s v="C. T. Cotahuasi"/>
    <x v="62"/>
    <x v="0"/>
    <x v="0"/>
    <x v="135"/>
    <x v="0"/>
    <s v="Instalado"/>
    <s v="Operativo"/>
    <s v="Distribuidora"/>
    <x v="0"/>
    <x v="1"/>
    <x v="0"/>
    <x v="0"/>
    <s v="Estatal"/>
    <s v="AREQUIPA"/>
    <s v="AREQUIPA"/>
    <s v="LA UNION"/>
    <s v="CATAHUASI"/>
    <n v="0"/>
    <x v="0"/>
    <n v="0"/>
    <x v="0"/>
    <n v="0"/>
    <x v="0"/>
    <x v="0"/>
    <n v="0"/>
    <n v="0"/>
    <m/>
    <n v="8.3333333333333332E-3"/>
    <n v="7.4999999999999997E-3"/>
    <n v="7.6479999999999997"/>
    <n v="0"/>
    <n v="77"/>
    <s v="BASE DE DATOS"/>
    <m/>
  </r>
  <r>
    <s v="20"/>
    <x v="7"/>
    <s v="SEAL"/>
    <s v="33013850"/>
    <s v="33013850"/>
    <x v="0"/>
    <s v="PERKINS 4"/>
    <s v="N"/>
    <n v="0"/>
    <n v="0"/>
    <n v="0"/>
    <n v="0"/>
    <n v="0"/>
    <n v="0"/>
    <n v="0"/>
    <n v="0"/>
    <n v="0"/>
    <m/>
    <x v="0"/>
    <s v="SEAL33013850PERKINS 4EL"/>
    <s v="SEAL - Sociedad El‚ctrica del Sur Oeste S. A."/>
    <x v="7"/>
    <x v="7"/>
    <s v="C. T. Atico"/>
    <x v="59"/>
    <x v="0"/>
    <x v="0"/>
    <x v="136"/>
    <x v="0"/>
    <s v="Instalado"/>
    <s v="Inoperativo"/>
    <s v="Distribuidora"/>
    <x v="0"/>
    <x v="0"/>
    <x v="0"/>
    <x v="0"/>
    <s v="Estatal"/>
    <s v="AREQUIPA"/>
    <s v="AREQUIPA"/>
    <s v="CARAVELI"/>
    <s v="ATICO"/>
    <n v="0"/>
    <x v="0"/>
    <n v="0"/>
    <x v="0"/>
    <n v="0"/>
    <x v="0"/>
    <x v="0"/>
    <n v="0"/>
    <n v="0"/>
    <m/>
    <n v="0"/>
    <n v="0"/>
    <n v="7.6479999999999997"/>
    <n v="0"/>
    <n v="77"/>
    <s v="BASE DE DATOS"/>
    <m/>
  </r>
  <r>
    <s v="20"/>
    <x v="7"/>
    <s v="SEAL"/>
    <s v="33013884"/>
    <s v="33013884"/>
    <x v="0"/>
    <s v="DOOSAN"/>
    <s v="S"/>
    <n v="0.74"/>
    <n v="0.63800000000000001"/>
    <n v="0"/>
    <n v="0"/>
    <n v="0"/>
    <n v="0"/>
    <n v="0"/>
    <n v="0"/>
    <n v="0"/>
    <m/>
    <x v="0"/>
    <s v="SEAL33013884DOOSANEL"/>
    <s v="SEAL - Sociedad El‚ctrica del Sur Oeste S. A."/>
    <x v="7"/>
    <x v="7"/>
    <s v="C. T. Orcopampa"/>
    <x v="63"/>
    <x v="0"/>
    <x v="0"/>
    <x v="137"/>
    <x v="0"/>
    <s v="Instalado"/>
    <s v="Operativo"/>
    <s v="Distribuidora"/>
    <x v="0"/>
    <x v="1"/>
    <x v="0"/>
    <x v="0"/>
    <s v="Estatal"/>
    <s v="AREQUIPA"/>
    <s v="AREQUIPA"/>
    <s v="CASTILLA"/>
    <s v="ORCOPAMPA"/>
    <n v="0"/>
    <x v="0"/>
    <n v="0"/>
    <x v="0"/>
    <n v="0"/>
    <x v="0"/>
    <x v="0"/>
    <n v="0"/>
    <n v="0"/>
    <m/>
    <n v="6.1666666666666668E-2"/>
    <n v="5.3166666666666668E-2"/>
    <n v="7.6479999999999997"/>
    <n v="0"/>
    <n v="77"/>
    <s v="BASE DE DATOS"/>
    <m/>
  </r>
  <r>
    <s v="20"/>
    <x v="5"/>
    <s v="ENEDIS"/>
    <s v="53014599"/>
    <s v="53014599"/>
    <x v="0"/>
    <s v="Cummins G0668"/>
    <s v="S"/>
    <n v="0.28799999999999998"/>
    <n v="0.25"/>
    <n v="25.984000000000002"/>
    <n v="0"/>
    <n v="25.984000000000002"/>
    <n v="0"/>
    <n v="148"/>
    <n v="0"/>
    <n v="0"/>
    <m/>
    <x v="0"/>
    <s v="ENEDIS53014599Cummins G0668EL"/>
    <s v="ENEL Distribución Perú S.A.A."/>
    <x v="6"/>
    <x v="6"/>
    <s v="C. T. Ravira-Pacaraos"/>
    <x v="57"/>
    <x v="0"/>
    <x v="0"/>
    <x v="186"/>
    <x v="0"/>
    <s v="Instalado"/>
    <s v="Operativo"/>
    <s v="Distribuidora"/>
    <x v="0"/>
    <x v="0"/>
    <x v="0"/>
    <x v="0"/>
    <s v="Privado"/>
    <s v="LIMA"/>
    <s v="LIMA"/>
    <s v="HUARAL"/>
    <s v="PACARAOS"/>
    <n v="0"/>
    <x v="0"/>
    <n v="0"/>
    <x v="0"/>
    <n v="0"/>
    <x v="0"/>
    <x v="0"/>
    <n v="25.984000000000002"/>
    <n v="2.5984E-2"/>
    <m/>
    <n v="4.7999999999999994E-2"/>
    <n v="4.1666666666666664E-2"/>
    <n v="7.6479999999999997"/>
    <n v="0"/>
    <n v="43"/>
    <s v="BASE DE DATOS"/>
    <m/>
  </r>
  <r>
    <s v="20"/>
    <x v="8"/>
    <s v="ELSM"/>
    <s v="00000101"/>
    <s v="00000101"/>
    <x v="0"/>
    <s v="PERKINS"/>
    <s v="N"/>
    <n v="6.7000000000000004E-2"/>
    <n v="0"/>
    <n v="0"/>
    <n v="0"/>
    <n v="0"/>
    <n v="0"/>
    <n v="0"/>
    <n v="0"/>
    <n v="0"/>
    <m/>
    <x v="1"/>
    <s v="ELSM00000101PERKINSEL"/>
    <s v="Electro Sur Medio S. A."/>
    <x v="1"/>
    <x v="1"/>
    <s v="C. T. Tambo Quemado"/>
    <x v="4"/>
    <x v="0"/>
    <x v="0"/>
    <x v="12"/>
    <x v="0"/>
    <s v="Instalado"/>
    <s v="Inoperativo"/>
    <s v="Distribuidora"/>
    <x v="0"/>
    <x v="1"/>
    <x v="0"/>
    <x v="0"/>
    <s v="Privado"/>
    <s v="AYACUCHO"/>
    <s v="AYACUCHO"/>
    <s v="LUCANAS"/>
    <s v="LEONCIO PRADO"/>
    <n v="0"/>
    <x v="0"/>
    <n v="0"/>
    <x v="0"/>
    <n v="0"/>
    <x v="0"/>
    <x v="0"/>
    <n v="0"/>
    <n v="0"/>
    <m/>
    <s v="-"/>
    <s v="-"/>
    <e v="#N/A"/>
    <n v="0"/>
    <n v="19"/>
    <s v="BASE DE DATOS"/>
    <m/>
  </r>
  <r>
    <s v="20"/>
    <x v="8"/>
    <s v="ELSM"/>
    <s v="53024517"/>
    <s v="53024517"/>
    <x v="0"/>
    <s v="G1"/>
    <s v="S"/>
    <n v="9.6"/>
    <n v="9.3409999999999993"/>
    <n v="1224.75"/>
    <n v="2274.5300000000002"/>
    <n v="3499.28"/>
    <n v="165.05"/>
    <n v="430.06"/>
    <n v="0.57999999999999996"/>
    <n v="25"/>
    <m/>
    <x v="0"/>
    <s v="ELSM53024517G1EL"/>
    <s v="Electro Sur Medio S. A."/>
    <x v="1"/>
    <x v="1"/>
    <s v="C.T. LUREN"/>
    <x v="5"/>
    <x v="0"/>
    <x v="0"/>
    <x v="13"/>
    <x v="0"/>
    <s v="Instalado"/>
    <s v="Operativo"/>
    <s v="Distribuidora"/>
    <x v="0"/>
    <x v="1"/>
    <x v="0"/>
    <x v="0"/>
    <s v="Privado"/>
    <s v="ICA"/>
    <s v="ICA"/>
    <s v="NAZCA"/>
    <n v="0"/>
    <n v="0"/>
    <x v="1"/>
    <n v="0"/>
    <x v="0"/>
    <n v="0"/>
    <x v="0"/>
    <x v="0"/>
    <n v="3499.28"/>
    <n v="3.4992800000000002"/>
    <m/>
    <n v="0.79999999999999993"/>
    <n v="0.77841666666666665"/>
    <n v="7.6479999999999997"/>
    <n v="0"/>
    <n v="19"/>
    <s v="BASE DE DATOS"/>
    <m/>
  </r>
  <r>
    <s v="20"/>
    <x v="8"/>
    <s v="ELSM"/>
    <s v="53024517"/>
    <s v="53024517"/>
    <x v="0"/>
    <s v="G2"/>
    <s v="S"/>
    <n v="9.6"/>
    <n v="9.3409999999999993"/>
    <n v="893.57"/>
    <n v="481.16"/>
    <n v="1374.73"/>
    <n v="527.73"/>
    <n v="192.27"/>
    <n v="0"/>
    <n v="0"/>
    <m/>
    <x v="0"/>
    <s v="ELSM53024517G2EL"/>
    <s v="Electro Sur Medio S. A."/>
    <x v="1"/>
    <x v="1"/>
    <s v="C.T. LUREN"/>
    <x v="5"/>
    <x v="0"/>
    <x v="0"/>
    <x v="14"/>
    <x v="0"/>
    <s v="Instalado"/>
    <s v="Operativo"/>
    <s v="Distribuidora"/>
    <x v="0"/>
    <x v="1"/>
    <x v="0"/>
    <x v="0"/>
    <s v="Privado"/>
    <s v="ICA"/>
    <s v="ICA"/>
    <s v="NAZCA"/>
    <n v="0"/>
    <n v="0"/>
    <x v="1"/>
    <n v="0"/>
    <x v="0"/>
    <n v="0"/>
    <x v="0"/>
    <x v="0"/>
    <n v="1374.73"/>
    <n v="1.37473"/>
    <m/>
    <n v="0.79999999999999993"/>
    <n v="0.77841666666666665"/>
    <n v="7.6479999999999997"/>
    <n v="0"/>
    <n v="19"/>
    <s v="BASE DE DATOS"/>
    <m/>
  </r>
  <r>
    <s v="20"/>
    <x v="8"/>
    <s v="ELSM"/>
    <s v="XXXXXXXX"/>
    <s v="XXXXXXXX"/>
    <x v="0"/>
    <s v="G1"/>
    <s v="S"/>
    <n v="9.6"/>
    <n v="9.3409999999999993"/>
    <n v="2148.38"/>
    <n v="2625.8"/>
    <n v="4774.18"/>
    <n v="0"/>
    <n v="539.76"/>
    <n v="4.37"/>
    <n v="110"/>
    <m/>
    <x v="0"/>
    <s v="ELSMXXXXXXXXG1EL"/>
    <s v="Electro Sur Medio S. A."/>
    <x v="1"/>
    <x v="1"/>
    <s v="C. T. Pedregal"/>
    <x v="6"/>
    <x v="0"/>
    <x v="0"/>
    <x v="13"/>
    <x v="0"/>
    <s v="Instalado"/>
    <s v="Operativo"/>
    <s v="Distribuidora"/>
    <x v="0"/>
    <x v="1"/>
    <x v="0"/>
    <x v="0"/>
    <s v="Privado"/>
    <s v="ICA"/>
    <s v="ICA"/>
    <s v="CHINCHA"/>
    <s v="ALTO LARAN"/>
    <n v="0"/>
    <x v="1"/>
    <n v="0"/>
    <x v="0"/>
    <n v="0"/>
    <x v="0"/>
    <x v="0"/>
    <n v="4774.18"/>
    <n v="4.7741800000000003"/>
    <m/>
    <n v="0.79999999999999993"/>
    <n v="0.77841666666666665"/>
    <n v="7.6479999999999997"/>
    <n v="0"/>
    <n v="19"/>
    <s v="BASE DE DATOS"/>
    <m/>
  </r>
  <r>
    <s v="20"/>
    <x v="8"/>
    <s v="ELSM"/>
    <s v="XXXXXXXX"/>
    <s v="XXXXXXXX"/>
    <x v="0"/>
    <s v="G2"/>
    <s v="S"/>
    <n v="9.6"/>
    <n v="9.3409999999999993"/>
    <n v="2181.4499999999998"/>
    <n v="2666.21"/>
    <n v="4847.66"/>
    <n v="2.87"/>
    <n v="698.41"/>
    <n v="18.72"/>
    <n v="55"/>
    <m/>
    <x v="0"/>
    <s v="ELSMXXXXXXXXG2EL"/>
    <s v="Electro Sur Medio S. A."/>
    <x v="1"/>
    <x v="1"/>
    <s v="C. T. Pedregal"/>
    <x v="6"/>
    <x v="0"/>
    <x v="0"/>
    <x v="14"/>
    <x v="0"/>
    <s v="Instalado"/>
    <s v="Operativo"/>
    <s v="Distribuidora"/>
    <x v="0"/>
    <x v="1"/>
    <x v="0"/>
    <x v="0"/>
    <s v="Privado"/>
    <s v="ICA"/>
    <s v="ICA"/>
    <s v="CHINCHA"/>
    <s v="ALTO LARAN"/>
    <n v="0"/>
    <x v="1"/>
    <n v="0"/>
    <x v="0"/>
    <n v="0"/>
    <x v="0"/>
    <x v="0"/>
    <n v="4847.66"/>
    <n v="4.8476599999999994"/>
    <m/>
    <n v="0.79999999999999993"/>
    <n v="0.77841666666666665"/>
    <n v="7.6479999999999997"/>
    <n v="0"/>
    <n v="19"/>
    <s v="BASE DE DATOS"/>
    <m/>
  </r>
  <r>
    <s v="20"/>
    <x v="8"/>
    <s v="ELC"/>
    <s v="33008793"/>
    <s v="33008793"/>
    <x v="0"/>
    <s v="CAT-M1"/>
    <s v="S"/>
    <n v="0.5"/>
    <n v="0.4"/>
    <n v="0"/>
    <n v="0"/>
    <n v="0"/>
    <n v="0"/>
    <n v="0"/>
    <n v="0"/>
    <n v="0"/>
    <m/>
    <x v="0"/>
    <s v="ELC33008793CAT-M1EL"/>
    <s v="Electro Centro S. A."/>
    <x v="10"/>
    <x v="10"/>
    <s v="CT Ayacucho"/>
    <x v="68"/>
    <x v="0"/>
    <x v="0"/>
    <x v="145"/>
    <x v="0"/>
    <s v="Instalado"/>
    <s v="Inoperativo"/>
    <s v="Distribuidora"/>
    <x v="0"/>
    <x v="1"/>
    <x v="0"/>
    <x v="0"/>
    <s v="Estatal"/>
    <s v="AYACUCHO"/>
    <s v="AYACUCHO"/>
    <s v="AYACUCHO"/>
    <s v="HUAMANGA"/>
    <n v="0"/>
    <x v="0"/>
    <n v="0"/>
    <x v="0"/>
    <n v="0"/>
    <x v="0"/>
    <x v="0"/>
    <n v="0"/>
    <n v="0"/>
    <m/>
    <n v="4.1666666666666664E-2"/>
    <n v="3.3333333333333333E-2"/>
    <n v="7.6479999999999997"/>
    <n v="0"/>
    <n v="25"/>
    <s v="BASE DE DATOS"/>
    <m/>
  </r>
  <r>
    <s v="20"/>
    <x v="8"/>
    <s v="ELC"/>
    <s v="33009493"/>
    <s v="33009493"/>
    <x v="0"/>
    <s v="CAT-E1"/>
    <s v="S"/>
    <n v="0.5"/>
    <n v="0.35"/>
    <n v="0"/>
    <n v="0"/>
    <n v="0"/>
    <n v="0"/>
    <n v="0"/>
    <n v="0"/>
    <n v="0"/>
    <m/>
    <x v="0"/>
    <s v="ELC33009493CAT-E1EL"/>
    <s v="Electro Centro S. A."/>
    <x v="10"/>
    <x v="10"/>
    <s v="CT Satipo"/>
    <x v="69"/>
    <x v="0"/>
    <x v="0"/>
    <x v="146"/>
    <x v="0"/>
    <s v="Instalado"/>
    <s v="Operativo"/>
    <s v="Distribuidora"/>
    <x v="0"/>
    <x v="1"/>
    <x v="0"/>
    <x v="0"/>
    <s v="Estatal"/>
    <s v="JUNIN"/>
    <s v="JUNIN"/>
    <s v="SATIPO"/>
    <s v="SATIPO"/>
    <n v="0"/>
    <x v="0"/>
    <n v="0"/>
    <x v="0"/>
    <n v="0"/>
    <x v="0"/>
    <x v="0"/>
    <n v="0"/>
    <n v="0"/>
    <m/>
    <n v="4.1666666666666664E-2"/>
    <n v="2.9166666666666664E-2"/>
    <n v="7.6479999999999997"/>
    <n v="0"/>
    <n v="25"/>
    <s v="BASE DE DATOS"/>
    <m/>
  </r>
  <r>
    <s v="20"/>
    <x v="8"/>
    <s v="ELC"/>
    <s v="53203411"/>
    <s v="53203411"/>
    <x v="0"/>
    <s v="CUMMINS"/>
    <s v="S"/>
    <n v="0.1"/>
    <n v="0.1"/>
    <n v="6.2E-2"/>
    <n v="0.56000000000000005"/>
    <n v="0.622"/>
    <n v="0"/>
    <n v="8.1300000000000008"/>
    <n v="0"/>
    <n v="0"/>
    <m/>
    <x v="0"/>
    <s v="ELC53203411CUMMINSEL"/>
    <s v="Electro Centro S. A."/>
    <x v="10"/>
    <x v="10"/>
    <s v="CT Pozuzo"/>
    <x v="70"/>
    <x v="0"/>
    <x v="0"/>
    <x v="2"/>
    <x v="0"/>
    <s v="Instalado"/>
    <s v="Operativo"/>
    <s v="Distribuidora"/>
    <x v="0"/>
    <x v="1"/>
    <x v="0"/>
    <x v="0"/>
    <s v="Estatal"/>
    <s v="PASCO"/>
    <s v="PASCO"/>
    <s v="OXAPAMPA"/>
    <s v="POZUZO"/>
    <n v="0"/>
    <x v="0"/>
    <n v="0"/>
    <x v="0"/>
    <n v="0"/>
    <x v="0"/>
    <x v="0"/>
    <n v="0.622"/>
    <n v="6.2200000000000005E-4"/>
    <m/>
    <n v="8.3333333333333332E-3"/>
    <n v="8.3333333333333332E-3"/>
    <n v="7.6479999999999997"/>
    <n v="1.1102230246251565E-16"/>
    <n v="25"/>
    <s v="BASE DE DATOS"/>
    <m/>
  </r>
  <r>
    <s v="20"/>
    <x v="8"/>
    <s v="ELC"/>
    <s v="53203411"/>
    <s v="53203411"/>
    <x v="0"/>
    <s v="CAT-M2"/>
    <s v="S"/>
    <n v="0.5"/>
    <n v="0.5"/>
    <n v="0.27200000000000002"/>
    <n v="1.8380000000000001"/>
    <n v="2.11"/>
    <n v="0"/>
    <n v="10.45"/>
    <n v="0"/>
    <n v="0"/>
    <m/>
    <x v="0"/>
    <s v="ELC53203411CAT-M2EL"/>
    <s v="Electro Centro S. A."/>
    <x v="10"/>
    <x v="10"/>
    <s v="CT Pozuzo"/>
    <x v="70"/>
    <x v="0"/>
    <x v="0"/>
    <x v="147"/>
    <x v="0"/>
    <s v="Instalado"/>
    <s v="Operativo"/>
    <s v="Distribuidora"/>
    <x v="0"/>
    <x v="1"/>
    <x v="0"/>
    <x v="0"/>
    <s v="Estatal"/>
    <s v="PASCO"/>
    <s v="PASCO"/>
    <s v="OXAPAMPA"/>
    <s v="POZUZO"/>
    <n v="0"/>
    <x v="0"/>
    <n v="0"/>
    <x v="0"/>
    <n v="0"/>
    <x v="0"/>
    <x v="0"/>
    <n v="2.11"/>
    <n v="2.1099999999999999E-3"/>
    <m/>
    <n v="4.1666666666666664E-2"/>
    <n v="4.1666666666666664E-2"/>
    <n v="7.6479999999999997"/>
    <n v="4.4408920985006262E-16"/>
    <n v="25"/>
    <s v="BASE DE DATOS"/>
    <m/>
  </r>
  <r>
    <s v="20"/>
    <x v="8"/>
    <s v="ELC"/>
    <s v="53203411"/>
    <s v="53203411"/>
    <x v="0"/>
    <s v="VOLVO-M1"/>
    <s v="S"/>
    <n v="0.5"/>
    <n v="0.5"/>
    <n v="0.46899999999999997"/>
    <n v="2.758"/>
    <n v="3.2269999999999999"/>
    <n v="0"/>
    <n v="9.27"/>
    <n v="0"/>
    <n v="0"/>
    <m/>
    <x v="0"/>
    <s v="ELC53203411VOLVO-M1EL"/>
    <s v="Electro Centro S. A."/>
    <x v="10"/>
    <x v="10"/>
    <s v="CT Pozuzo"/>
    <x v="70"/>
    <x v="0"/>
    <x v="0"/>
    <x v="148"/>
    <x v="0"/>
    <s v="Instalado"/>
    <s v="Operativo"/>
    <s v="Distribuidora"/>
    <x v="0"/>
    <x v="1"/>
    <x v="0"/>
    <x v="0"/>
    <s v="Estatal"/>
    <s v="PASCO"/>
    <s v="PASCO"/>
    <s v="OXAPAMPA"/>
    <s v="POZUZO"/>
    <n v="0"/>
    <x v="0"/>
    <n v="0"/>
    <x v="0"/>
    <n v="0"/>
    <x v="0"/>
    <x v="0"/>
    <n v="3.2269999999999999"/>
    <n v="3.2269999999999998E-3"/>
    <m/>
    <n v="4.1666666666666664E-2"/>
    <n v="4.1666666666666664E-2"/>
    <n v="7.6479999999999997"/>
    <n v="0"/>
    <n v="25"/>
    <s v="BASE DE DATOS"/>
    <m/>
  </r>
  <r>
    <s v="20"/>
    <x v="8"/>
    <s v="ELC"/>
    <s v="53203411"/>
    <s v="53203411"/>
    <x v="0"/>
    <s v="DETROIT-M1"/>
    <s v="S"/>
    <n v="0.5"/>
    <n v="0.5"/>
    <n v="0"/>
    <n v="0"/>
    <n v="0"/>
    <n v="0"/>
    <n v="0"/>
    <n v="0"/>
    <n v="0"/>
    <m/>
    <x v="0"/>
    <s v="ELC53203411DETROIT-M1EL"/>
    <s v="Electro Centro S. A."/>
    <x v="10"/>
    <x v="10"/>
    <s v="CT Pozuzo"/>
    <x v="70"/>
    <x v="0"/>
    <x v="0"/>
    <x v="149"/>
    <x v="0"/>
    <s v="Instalado"/>
    <s v="Operativo"/>
    <s v="Distribuidora"/>
    <x v="0"/>
    <x v="1"/>
    <x v="0"/>
    <x v="0"/>
    <s v="Estatal"/>
    <s v="PASCO"/>
    <s v="PASCO"/>
    <s v="OXAPAMPA"/>
    <s v="POZUZO"/>
    <n v="0"/>
    <x v="0"/>
    <n v="0"/>
    <x v="0"/>
    <n v="0"/>
    <x v="0"/>
    <x v="0"/>
    <n v="0"/>
    <n v="0"/>
    <m/>
    <n v="4.1666666666666664E-2"/>
    <n v="4.1666666666666664E-2"/>
    <n v="7.6479999999999997"/>
    <n v="0"/>
    <n v="25"/>
    <s v="BASE DE DATOS"/>
    <m/>
  </r>
  <r>
    <s v="20"/>
    <x v="8"/>
    <s v="ELC"/>
    <s v="53022212"/>
    <s v="53022212"/>
    <x v="0"/>
    <s v="CAT-C27M1"/>
    <s v="S"/>
    <n v="0.75"/>
    <n v="0.5"/>
    <n v="0"/>
    <n v="0"/>
    <n v="0"/>
    <n v="0"/>
    <n v="0"/>
    <n v="0"/>
    <n v="0"/>
    <m/>
    <x v="0"/>
    <s v="ELC53022212CAT-C27M1EL"/>
    <s v="Electro Centro S. A."/>
    <x v="10"/>
    <x v="10"/>
    <s v="CT Huancayo"/>
    <x v="71"/>
    <x v="0"/>
    <x v="0"/>
    <x v="150"/>
    <x v="0"/>
    <s v="Instalado"/>
    <s v="Operativo"/>
    <s v="Distribuidora"/>
    <x v="0"/>
    <x v="1"/>
    <x v="0"/>
    <x v="0"/>
    <s v="Estatal"/>
    <s v="JUNIN"/>
    <s v="JUNIN"/>
    <s v="HUANCAYO"/>
    <s v="HUANCAYO"/>
    <n v="0"/>
    <x v="0"/>
    <n v="0"/>
    <x v="0"/>
    <n v="0"/>
    <x v="0"/>
    <x v="0"/>
    <n v="0"/>
    <n v="0"/>
    <m/>
    <n v="6.25E-2"/>
    <n v="4.1666666666666664E-2"/>
    <n v="7.6479999999999997"/>
    <n v="0"/>
    <n v="25"/>
    <s v="BASE DE DATOS"/>
    <m/>
  </r>
  <r>
    <s v="20"/>
    <x v="8"/>
    <s v="ELC"/>
    <s v="53022212"/>
    <s v="53022212"/>
    <x v="0"/>
    <s v="CAT-C27M2"/>
    <s v="S"/>
    <n v="0.75"/>
    <n v="0.5"/>
    <n v="0"/>
    <n v="0"/>
    <n v="0"/>
    <n v="0"/>
    <n v="0"/>
    <n v="0"/>
    <n v="0"/>
    <m/>
    <x v="0"/>
    <s v="ELC53022212CAT-C27M2EL"/>
    <s v="Electro Centro S. A."/>
    <x v="10"/>
    <x v="10"/>
    <s v="CT Huancayo"/>
    <x v="71"/>
    <x v="0"/>
    <x v="0"/>
    <x v="151"/>
    <x v="0"/>
    <n v="0"/>
    <s v="Operativo"/>
    <s v="Distribuidora"/>
    <x v="0"/>
    <x v="1"/>
    <x v="0"/>
    <x v="0"/>
    <s v="Estatal"/>
    <s v="JUNIN"/>
    <s v="JUNIN"/>
    <s v="HUANCAYO"/>
    <s v="HUANCAYO"/>
    <n v="0"/>
    <x v="0"/>
    <n v="0"/>
    <x v="0"/>
    <n v="0"/>
    <x v="0"/>
    <x v="0"/>
    <n v="0"/>
    <n v="0"/>
    <m/>
    <n v="6.25E-2"/>
    <n v="4.1666666666666664E-2"/>
    <n v="7.6479999999999997"/>
    <n v="0"/>
    <n v="25"/>
    <s v="BASE DE DATOS"/>
    <m/>
  </r>
  <r>
    <s v="20"/>
    <x v="4"/>
    <s v="ELNM"/>
    <s v="53002696"/>
    <s v="53002696"/>
    <x v="0"/>
    <s v="1"/>
    <s v="S"/>
    <n v="0.7"/>
    <n v="0.5"/>
    <n v="0.02"/>
    <n v="0.03"/>
    <n v="0.05"/>
    <n v="0"/>
    <n v="1.1499999999999999"/>
    <n v="0"/>
    <n v="0"/>
    <m/>
    <x v="0"/>
    <s v="ELNM530026961EL"/>
    <s v="Electro Norte Medio S. A. - Hidrandina"/>
    <x v="4"/>
    <x v="4"/>
    <s v="C. T. Chiquian"/>
    <x v="15"/>
    <x v="0"/>
    <x v="0"/>
    <x v="44"/>
    <x v="0"/>
    <s v="Instalado"/>
    <s v="Operativo"/>
    <s v="Distribuidora"/>
    <x v="0"/>
    <x v="0"/>
    <x v="0"/>
    <x v="0"/>
    <s v="Estatal"/>
    <s v="ANCASH"/>
    <s v="ANCASH"/>
    <s v="BOLOGNESI"/>
    <s v="CHIQUIAN"/>
    <n v="0"/>
    <x v="0"/>
    <n v="0"/>
    <x v="0"/>
    <n v="0"/>
    <x v="0"/>
    <x v="0"/>
    <n v="0.05"/>
    <n v="5.0000000000000002E-5"/>
    <m/>
    <n v="6.363636363636363E-2"/>
    <n v="4.5454545454545456E-2"/>
    <n v="7.6479999999999997"/>
    <n v="0"/>
    <n v="55"/>
    <s v="BASE DE DATOS"/>
    <m/>
  </r>
  <r>
    <s v="20"/>
    <x v="8"/>
    <s v="ELOR"/>
    <s v="65010914"/>
    <s v="65010914"/>
    <x v="0"/>
    <s v="GRUPO 1"/>
    <s v="S"/>
    <n v="1.1000000000000001"/>
    <n v="0.8"/>
    <n v="20.158000000000001"/>
    <n v="0"/>
    <n v="20.158000000000001"/>
    <n v="0"/>
    <n v="44.31"/>
    <n v="0"/>
    <n v="0"/>
    <m/>
    <x v="0"/>
    <s v="ELOR65010914GRUPO 1EL"/>
    <s v="Electro Oriente S. A."/>
    <x v="5"/>
    <x v="5"/>
    <s v="C. T. Juan Velazco Alvarado"/>
    <x v="16"/>
    <x v="0"/>
    <x v="0"/>
    <x v="44"/>
    <x v="0"/>
    <s v="Instalado"/>
    <s v="Operativo"/>
    <s v="Distribuidora"/>
    <x v="0"/>
    <x v="0"/>
    <x v="0"/>
    <x v="0"/>
    <s v="Estatal"/>
    <s v="AMAZONAS"/>
    <s v="AMAZONAS"/>
    <s v="CONDORCANQUI"/>
    <s v="SANTA MARÍA DE NIEVA"/>
    <s v="JUAN VELAZCO ALVARADO"/>
    <x v="0"/>
    <n v="0"/>
    <x v="0"/>
    <n v="0"/>
    <x v="0"/>
    <x v="0"/>
    <n v="20.158000000000001"/>
    <n v="2.0158000000000002E-2"/>
    <m/>
    <n v="9.1666666666666674E-2"/>
    <n v="6.6666666666666666E-2"/>
    <n v="7.6479999999999997"/>
    <n v="0"/>
    <n v="20"/>
    <s v="BASE DE DATOS"/>
    <m/>
  </r>
  <r>
    <s v="20"/>
    <x v="8"/>
    <s v="ELOR"/>
    <s v="53200204"/>
    <s v="53200204"/>
    <x v="0"/>
    <s v="CAT3_3516"/>
    <s v="S"/>
    <n v="2"/>
    <n v="0.9"/>
    <n v="68.046999999999997"/>
    <n v="0"/>
    <n v="68.046999999999997"/>
    <n v="0"/>
    <n v="65.510000000000005"/>
    <n v="0"/>
    <n v="0"/>
    <m/>
    <x v="0"/>
    <s v="ELOR53200204CAT3_3516EL"/>
    <s v="Electro Oriente S. A."/>
    <x v="5"/>
    <x v="5"/>
    <s v="C. T. Bagua_Grande"/>
    <x v="17"/>
    <x v="0"/>
    <x v="0"/>
    <x v="47"/>
    <x v="0"/>
    <s v="Instalado"/>
    <s v="Operativo"/>
    <s v="Distribuidora"/>
    <x v="0"/>
    <x v="1"/>
    <x v="0"/>
    <x v="0"/>
    <s v="Estatal"/>
    <s v="AMAZONAS"/>
    <s v="AMAZONAS"/>
    <s v="UTCUBAMBA"/>
    <s v="BAGUA GRANDE"/>
    <n v="0"/>
    <x v="0"/>
    <n v="0"/>
    <x v="0"/>
    <n v="0"/>
    <x v="0"/>
    <x v="0"/>
    <n v="68.046999999999997"/>
    <n v="6.8046999999999996E-2"/>
    <m/>
    <n v="0.16666666666666666"/>
    <n v="7.4999999999999997E-2"/>
    <n v="7.6479999999999997"/>
    <n v="0"/>
    <n v="20"/>
    <s v="BASE DE DATOS"/>
    <m/>
  </r>
  <r>
    <s v="20"/>
    <x v="8"/>
    <s v="ELOR"/>
    <s v="53200204"/>
    <s v="53200204"/>
    <x v="0"/>
    <s v="DETROIT"/>
    <s v="S"/>
    <n v="0.45"/>
    <n v="0.3"/>
    <n v="0.622"/>
    <n v="0"/>
    <n v="0.622"/>
    <n v="0"/>
    <n v="3.2"/>
    <n v="0"/>
    <n v="0"/>
    <m/>
    <x v="0"/>
    <s v="ELOR53200204DETROITEL"/>
    <s v="Electro Oriente S. A."/>
    <x v="5"/>
    <x v="5"/>
    <s v="C. T. Bagua_Grande"/>
    <x v="17"/>
    <x v="0"/>
    <x v="0"/>
    <x v="48"/>
    <x v="0"/>
    <s v="Instalado"/>
    <s v="Operativo"/>
    <s v="Distribuidora"/>
    <x v="0"/>
    <x v="1"/>
    <x v="0"/>
    <x v="0"/>
    <s v="Estatal"/>
    <s v="AMAZONAS"/>
    <s v="AMAZONAS"/>
    <s v="UTCUBAMBA"/>
    <s v="BAGUA GRANDE"/>
    <n v="0"/>
    <x v="0"/>
    <n v="0"/>
    <x v="0"/>
    <n v="0"/>
    <x v="0"/>
    <x v="0"/>
    <n v="0.622"/>
    <n v="6.2200000000000005E-4"/>
    <m/>
    <n v="3.7499999999999999E-2"/>
    <n v="2.4999999999999998E-2"/>
    <n v="7.6479999999999997"/>
    <n v="0"/>
    <n v="20"/>
    <s v="BASE DE DATOS"/>
    <m/>
  </r>
  <r>
    <s v="20"/>
    <x v="8"/>
    <s v="ELOR"/>
    <s v="53200204"/>
    <s v="53200204"/>
    <x v="0"/>
    <s v="Cat-1_3512"/>
    <s v="S"/>
    <n v="0.5"/>
    <n v="0.35"/>
    <n v="12.407999999999999"/>
    <n v="0"/>
    <n v="12.407999999999999"/>
    <n v="0"/>
    <n v="37"/>
    <n v="0"/>
    <n v="0"/>
    <m/>
    <x v="0"/>
    <s v="ELOR53200204Cat-1_3512EL"/>
    <s v="Electro Oriente S. A."/>
    <x v="5"/>
    <x v="5"/>
    <s v="C. T. Bagua_Grande"/>
    <x v="17"/>
    <x v="0"/>
    <x v="0"/>
    <x v="45"/>
    <x v="0"/>
    <s v="Instalado"/>
    <s v="Operativo"/>
    <s v="Distribuidora"/>
    <x v="0"/>
    <x v="1"/>
    <x v="0"/>
    <x v="0"/>
    <s v="Estatal"/>
    <s v="AMAZONAS"/>
    <s v="AMAZONAS"/>
    <s v="UTCUBAMBA"/>
    <s v="BAGUA GRANDE"/>
    <n v="0"/>
    <x v="0"/>
    <n v="0"/>
    <x v="0"/>
    <n v="0"/>
    <x v="0"/>
    <x v="0"/>
    <n v="12.407999999999999"/>
    <n v="1.2407999999999999E-2"/>
    <m/>
    <n v="4.1666666666666664E-2"/>
    <n v="2.9166666666666664E-2"/>
    <n v="7.6479999999999997"/>
    <n v="0"/>
    <n v="20"/>
    <s v="BASE DE DATOS"/>
    <m/>
  </r>
  <r>
    <s v="20"/>
    <x v="8"/>
    <s v="ELOR"/>
    <s v="53200204"/>
    <s v="53200204"/>
    <x v="0"/>
    <s v="Cat-2_3512"/>
    <s v="S"/>
    <n v="0.5"/>
    <n v="0.35"/>
    <n v="8.6980000000000004"/>
    <n v="0"/>
    <n v="8.6980000000000004"/>
    <n v="0"/>
    <n v="26.72"/>
    <n v="0"/>
    <n v="0"/>
    <m/>
    <x v="0"/>
    <s v="ELOR53200204Cat-2_3512EL"/>
    <s v="Electro Oriente S. A."/>
    <x v="5"/>
    <x v="5"/>
    <s v="C. T. Bagua_Grande"/>
    <x v="17"/>
    <x v="0"/>
    <x v="0"/>
    <x v="46"/>
    <x v="0"/>
    <s v="Instalado"/>
    <s v="Operativo"/>
    <s v="Distribuidora"/>
    <x v="0"/>
    <x v="1"/>
    <x v="0"/>
    <x v="0"/>
    <s v="Estatal"/>
    <s v="AMAZONAS"/>
    <s v="AMAZONAS"/>
    <s v="UTCUBAMBA"/>
    <s v="BAGUA GRANDE"/>
    <n v="0"/>
    <x v="0"/>
    <n v="0"/>
    <x v="0"/>
    <n v="0"/>
    <x v="0"/>
    <x v="0"/>
    <n v="8.6980000000000004"/>
    <n v="8.6980000000000009E-3"/>
    <m/>
    <n v="4.1666666666666664E-2"/>
    <n v="2.9166666666666664E-2"/>
    <n v="7.6479999999999997"/>
    <n v="0"/>
    <n v="20"/>
    <s v="BASE DE DATOS"/>
    <m/>
  </r>
  <r>
    <s v="20"/>
    <x v="8"/>
    <s v="ELOR"/>
    <s v="53026818"/>
    <s v="53026818"/>
    <x v="0"/>
    <s v="CAT2_HUMBOLT"/>
    <s v="S"/>
    <n v="0.7"/>
    <n v="0.5"/>
    <n v="4.75"/>
    <n v="0"/>
    <n v="4.75"/>
    <n v="0"/>
    <n v="17.27"/>
    <n v="0"/>
    <n v="0"/>
    <m/>
    <x v="0"/>
    <s v="ELOR53026818CAT2_HUMBOLTEL"/>
    <s v="Electro Oriente S. A."/>
    <x v="5"/>
    <x v="5"/>
    <s v="C.T. San Ignacio"/>
    <x v="18"/>
    <x v="0"/>
    <x v="0"/>
    <x v="49"/>
    <x v="0"/>
    <s v="Instalado"/>
    <s v="Operativo"/>
    <s v="Distribuidora"/>
    <x v="0"/>
    <x v="1"/>
    <x v="0"/>
    <x v="0"/>
    <s v="Estatal"/>
    <s v="CAJAMARCA"/>
    <s v="CAJAMARCA"/>
    <s v="SAN IGNACIO"/>
    <s v="SAN IGNACIO"/>
    <s v="SEC. PORTACHUELO"/>
    <x v="0"/>
    <n v="0"/>
    <x v="0"/>
    <n v="0"/>
    <x v="0"/>
    <x v="0"/>
    <n v="4.75"/>
    <n v="4.7499999999999999E-3"/>
    <m/>
    <n v="5.8333333333333327E-2"/>
    <n v="4.1666666666666664E-2"/>
    <n v="7.6479999999999997"/>
    <n v="0"/>
    <n v="20"/>
    <s v="BASE DE DATOS"/>
    <m/>
  </r>
  <r>
    <s v="20"/>
    <x v="8"/>
    <s v="ELOR"/>
    <s v="53026818"/>
    <s v="53026818"/>
    <x v="0"/>
    <s v="CAT3_HUMBOLT"/>
    <s v="S"/>
    <n v="1.1000000000000001"/>
    <n v="0.8"/>
    <n v="22.702999999999999"/>
    <n v="0"/>
    <n v="22.702999999999999"/>
    <n v="0"/>
    <n v="32.94"/>
    <n v="0"/>
    <n v="0"/>
    <m/>
    <x v="0"/>
    <s v="ELOR53026818CAT3_HUMBOLTEL"/>
    <s v="Electro Oriente S. A."/>
    <x v="5"/>
    <x v="5"/>
    <s v="C.T. San Ignacio"/>
    <x v="18"/>
    <x v="0"/>
    <x v="0"/>
    <x v="50"/>
    <x v="0"/>
    <s v="Instalado"/>
    <s v="Operativo"/>
    <s v="Distribuidora"/>
    <x v="0"/>
    <x v="1"/>
    <x v="0"/>
    <x v="0"/>
    <s v="Estatal"/>
    <s v="CAJAMARCA"/>
    <s v="CAJAMARCA"/>
    <s v="SAN IGNACIO"/>
    <s v="SAN IGNACIO"/>
    <s v="SEC. PORTACHUELO"/>
    <x v="0"/>
    <n v="0"/>
    <x v="0"/>
    <n v="0"/>
    <x v="0"/>
    <x v="0"/>
    <n v="22.702999999999999"/>
    <n v="2.2703000000000001E-2"/>
    <m/>
    <n v="9.1666666666666674E-2"/>
    <n v="6.6666666666666666E-2"/>
    <n v="7.6479999999999997"/>
    <n v="0"/>
    <n v="20"/>
    <s v="BASE DE DATOS"/>
    <m/>
  </r>
  <r>
    <s v="20"/>
    <x v="8"/>
    <s v="ELOR"/>
    <s v="53026818"/>
    <s v="53026818"/>
    <x v="0"/>
    <s v="CAT4_HUMBOLT"/>
    <s v="S"/>
    <n v="0.7"/>
    <n v="0.5"/>
    <n v="12.834"/>
    <n v="0"/>
    <n v="12.834"/>
    <n v="0"/>
    <n v="25.69"/>
    <n v="0"/>
    <n v="0"/>
    <m/>
    <x v="0"/>
    <s v="ELOR53026818CAT4_HUMBOLTEL"/>
    <s v="Electro Oriente S. A."/>
    <x v="5"/>
    <x v="5"/>
    <s v="C.T. San Ignacio"/>
    <x v="18"/>
    <x v="0"/>
    <x v="0"/>
    <x v="51"/>
    <x v="0"/>
    <s v="Instalado"/>
    <s v="Operativo"/>
    <s v="Distribuidora"/>
    <x v="0"/>
    <x v="1"/>
    <x v="0"/>
    <x v="0"/>
    <s v="Estatal"/>
    <s v="CAJAMARCA"/>
    <s v="CAJAMARCA"/>
    <s v="SAN IGNACIO"/>
    <s v="SAN IGNACIO"/>
    <s v="SEC. PORTACHUELO"/>
    <x v="0"/>
    <n v="0"/>
    <x v="0"/>
    <n v="0"/>
    <x v="0"/>
    <x v="0"/>
    <n v="12.834"/>
    <n v="1.2834E-2"/>
    <m/>
    <n v="5.8333333333333327E-2"/>
    <n v="4.1666666666666664E-2"/>
    <n v="7.6479999999999997"/>
    <n v="0"/>
    <n v="20"/>
    <s v="BASE DE DATOS"/>
    <m/>
  </r>
  <r>
    <s v="20"/>
    <x v="8"/>
    <s v="ELOR"/>
    <s v="53026818"/>
    <s v="53026818"/>
    <x v="0"/>
    <s v="CAT5_HUMBOLT"/>
    <s v="S"/>
    <n v="0.7"/>
    <n v="0.5"/>
    <n v="14.585000000000001"/>
    <n v="0"/>
    <n v="14.585000000000001"/>
    <n v="0"/>
    <n v="28.75"/>
    <n v="0"/>
    <n v="0"/>
    <m/>
    <x v="0"/>
    <s v="ELOR53026818CAT5_HUMBOLTEL"/>
    <s v="Electro Oriente S. A."/>
    <x v="5"/>
    <x v="5"/>
    <s v="C.T. San Ignacio"/>
    <x v="18"/>
    <x v="0"/>
    <x v="0"/>
    <x v="52"/>
    <x v="0"/>
    <s v="Instalado"/>
    <s v="Operativo"/>
    <s v="Distribuidora"/>
    <x v="0"/>
    <x v="1"/>
    <x v="0"/>
    <x v="0"/>
    <s v="Estatal"/>
    <s v="CAJAMARCA"/>
    <s v="CAJAMARCA"/>
    <s v="SAN IGNACIO"/>
    <s v="SAN IGNACIO"/>
    <s v="SEC. PORTACHUELO"/>
    <x v="0"/>
    <n v="0"/>
    <x v="0"/>
    <n v="0"/>
    <x v="0"/>
    <x v="0"/>
    <n v="14.585000000000001"/>
    <n v="1.4585000000000001E-2"/>
    <m/>
    <n v="5.8333333333333327E-2"/>
    <n v="4.1666666666666664E-2"/>
    <n v="7.6479999999999997"/>
    <n v="0"/>
    <n v="20"/>
    <s v="BASE DE DATOS"/>
    <m/>
  </r>
  <r>
    <s v="20"/>
    <x v="8"/>
    <s v="ELOR"/>
    <s v="33010767"/>
    <s v="33010767"/>
    <x v="0"/>
    <s v="CUMMINS 1"/>
    <s v="S"/>
    <n v="2"/>
    <n v="1.5"/>
    <n v="0"/>
    <n v="0"/>
    <n v="0"/>
    <n v="0"/>
    <n v="0"/>
    <n v="0"/>
    <n v="0"/>
    <m/>
    <x v="0"/>
    <s v="ELOR33010767CUMMINS 1EL"/>
    <s v="Electro Oriente S. A."/>
    <x v="5"/>
    <x v="5"/>
    <s v="C. T. Iqt.Diesel - Diesel"/>
    <x v="19"/>
    <x v="0"/>
    <x v="0"/>
    <x v="53"/>
    <x v="0"/>
    <s v="Instalado"/>
    <s v="Operativo"/>
    <s v="Distribuidora"/>
    <x v="0"/>
    <x v="0"/>
    <x v="0"/>
    <x v="0"/>
    <s v="Estatal"/>
    <s v="LORETO"/>
    <s v="LORETO"/>
    <s v="MAYNAS"/>
    <s v="IQUITOS"/>
    <n v="0"/>
    <x v="0"/>
    <n v="0"/>
    <x v="0"/>
    <n v="0"/>
    <x v="0"/>
    <x v="0"/>
    <n v="0"/>
    <n v="0"/>
    <m/>
    <n v="0.16666666666666666"/>
    <n v="0.125"/>
    <n v="7.6479999999999997"/>
    <n v="0"/>
    <n v="20"/>
    <s v="BASE DE DATOS"/>
    <m/>
  </r>
  <r>
    <s v="20"/>
    <x v="8"/>
    <s v="ELOR"/>
    <s v="33010793"/>
    <s v="33010793"/>
    <x v="0"/>
    <s v="WARTSILA 1"/>
    <s v="S"/>
    <n v="6.4"/>
    <n v="6"/>
    <n v="0"/>
    <n v="0"/>
    <n v="0"/>
    <n v="24"/>
    <n v="0"/>
    <n v="0"/>
    <n v="0"/>
    <m/>
    <x v="0"/>
    <s v="ELOR33010793WARTSILA 1EL"/>
    <s v="Electro Oriente S. A."/>
    <x v="5"/>
    <x v="5"/>
    <s v="C. T. Iqt.Diesel - Wartsila"/>
    <x v="20"/>
    <x v="0"/>
    <x v="0"/>
    <x v="7"/>
    <x v="0"/>
    <s v="Instalado"/>
    <s v="Operativo"/>
    <s v="Distribuidora"/>
    <x v="0"/>
    <x v="0"/>
    <x v="0"/>
    <x v="0"/>
    <s v="Estatal"/>
    <s v="LORETO"/>
    <s v="LORETO"/>
    <s v="MAYNAS"/>
    <s v="IQUITOS"/>
    <n v="0"/>
    <x v="0"/>
    <n v="0"/>
    <x v="0"/>
    <n v="0"/>
    <x v="0"/>
    <x v="0"/>
    <n v="0"/>
    <n v="0"/>
    <m/>
    <n v="0.53333333333333333"/>
    <n v="0.5"/>
    <n v="7.6479999999999997"/>
    <n v="0"/>
    <n v="20"/>
    <s v="BASE DE DATOS"/>
    <m/>
  </r>
  <r>
    <s v="20"/>
    <x v="8"/>
    <s v="ELOR"/>
    <s v="33010793"/>
    <s v="33010793"/>
    <x v="0"/>
    <s v="WARTSILA 2"/>
    <s v="S"/>
    <n v="6.4"/>
    <n v="6"/>
    <n v="0"/>
    <n v="0"/>
    <n v="0"/>
    <n v="24"/>
    <n v="0"/>
    <n v="0"/>
    <n v="0"/>
    <m/>
    <x v="0"/>
    <s v="ELOR33010793WARTSILA 2EL"/>
    <s v="Electro Oriente S. A."/>
    <x v="5"/>
    <x v="5"/>
    <s v="C. T. Iqt.Diesel - Wartsila"/>
    <x v="20"/>
    <x v="0"/>
    <x v="0"/>
    <x v="8"/>
    <x v="0"/>
    <s v="Instalado"/>
    <s v="Operativo"/>
    <s v="Distribuidora"/>
    <x v="0"/>
    <x v="0"/>
    <x v="0"/>
    <x v="0"/>
    <s v="Estatal"/>
    <s v="LORETO"/>
    <s v="LORETO"/>
    <s v="MAYNAS"/>
    <s v="IQUITOS"/>
    <n v="0"/>
    <x v="0"/>
    <n v="0"/>
    <x v="0"/>
    <n v="0"/>
    <x v="0"/>
    <x v="0"/>
    <n v="0"/>
    <n v="0"/>
    <m/>
    <n v="0.53333333333333333"/>
    <n v="0.5"/>
    <n v="7.6479999999999997"/>
    <n v="0"/>
    <n v="20"/>
    <s v="BASE DE DATOS"/>
    <m/>
  </r>
  <r>
    <s v="20"/>
    <x v="8"/>
    <s v="ELOR"/>
    <s v="33010793"/>
    <s v="33010793"/>
    <x v="0"/>
    <s v="WARTSILA 3"/>
    <s v="N"/>
    <n v="6.4"/>
    <n v="0"/>
    <n v="0"/>
    <n v="0"/>
    <n v="0"/>
    <n v="0"/>
    <n v="0"/>
    <n v="0"/>
    <n v="0"/>
    <m/>
    <x v="0"/>
    <s v="ELOR33010793WARTSILA 3EL"/>
    <s v="Electro Oriente S. A."/>
    <x v="5"/>
    <x v="5"/>
    <s v="C. T. Iqt.Diesel - Wartsila"/>
    <x v="20"/>
    <x v="0"/>
    <x v="0"/>
    <x v="9"/>
    <x v="0"/>
    <s v="Instalado"/>
    <s v="Operativo"/>
    <s v="Distribuidora"/>
    <x v="0"/>
    <x v="0"/>
    <x v="0"/>
    <x v="0"/>
    <s v="Estatal"/>
    <s v="LORETO"/>
    <s v="LORETO"/>
    <s v="MAYNAS"/>
    <s v="IQUITOS"/>
    <n v="0"/>
    <x v="0"/>
    <n v="0"/>
    <x v="0"/>
    <n v="0"/>
    <x v="0"/>
    <x v="0"/>
    <n v="0"/>
    <n v="0"/>
    <m/>
    <n v="0.53333333333333333"/>
    <n v="0.5"/>
    <n v="7.6479999999999997"/>
    <n v="0"/>
    <n v="20"/>
    <s v="BASE DE DATOS"/>
    <m/>
  </r>
  <r>
    <s v="20"/>
    <x v="8"/>
    <s v="ELOR"/>
    <s v="33010793"/>
    <s v="33010793"/>
    <x v="0"/>
    <s v="WARTSILA 4"/>
    <s v="S"/>
    <n v="6.4"/>
    <n v="6"/>
    <n v="0"/>
    <n v="0"/>
    <n v="0"/>
    <n v="0"/>
    <n v="0"/>
    <n v="0"/>
    <n v="0"/>
    <m/>
    <x v="0"/>
    <s v="ELOR33010793WARTSILA 4EL"/>
    <s v="Electro Oriente S. A."/>
    <x v="5"/>
    <x v="5"/>
    <s v="C. T. Iqt.Diesel - Wartsila"/>
    <x v="20"/>
    <x v="0"/>
    <x v="0"/>
    <x v="10"/>
    <x v="0"/>
    <s v="Instalado"/>
    <s v="Operativo"/>
    <s v="Distribuidora"/>
    <x v="0"/>
    <x v="0"/>
    <x v="0"/>
    <x v="0"/>
    <s v="Estatal"/>
    <s v="LORETO"/>
    <s v="LORETO"/>
    <s v="MAYNAS"/>
    <s v="IQUITOS"/>
    <n v="0"/>
    <x v="0"/>
    <n v="0"/>
    <x v="0"/>
    <n v="0"/>
    <x v="0"/>
    <x v="0"/>
    <n v="0"/>
    <n v="0"/>
    <m/>
    <n v="0.53333333333333333"/>
    <n v="0.5"/>
    <n v="7.6479999999999997"/>
    <n v="0"/>
    <n v="20"/>
    <s v="BASE DE DATOS"/>
    <m/>
  </r>
  <r>
    <s v="20"/>
    <x v="8"/>
    <s v="ELOR"/>
    <s v="33010793"/>
    <s v="33010793"/>
    <x v="0"/>
    <s v="WARTSILA 5"/>
    <s v="S"/>
    <n v="8.1"/>
    <n v="7.8"/>
    <n v="0"/>
    <n v="16.061"/>
    <n v="16.061"/>
    <n v="14"/>
    <n v="4"/>
    <n v="0"/>
    <n v="0"/>
    <m/>
    <x v="0"/>
    <s v="ELOR33010793WARTSILA 5EL"/>
    <s v="Electro Oriente S. A."/>
    <x v="5"/>
    <x v="5"/>
    <s v="C. T. Iqt.Diesel - Wartsila"/>
    <x v="20"/>
    <x v="0"/>
    <x v="0"/>
    <x v="54"/>
    <x v="0"/>
    <s v="Instalado"/>
    <s v="Operativo"/>
    <s v="Distribuidora"/>
    <x v="0"/>
    <x v="0"/>
    <x v="0"/>
    <x v="0"/>
    <s v="Estatal"/>
    <s v="LORETO"/>
    <s v="LORETO"/>
    <s v="MAYNAS"/>
    <s v="IQUITOS"/>
    <n v="0"/>
    <x v="2"/>
    <n v="0"/>
    <x v="0"/>
    <n v="0"/>
    <x v="0"/>
    <x v="0"/>
    <n v="16.061"/>
    <n v="1.6060999999999999E-2"/>
    <m/>
    <n v="0.67499999999999993"/>
    <n v="0.65"/>
    <n v="7.6479999999999997"/>
    <n v="0"/>
    <n v="20"/>
    <s v="BASE DE DATOS"/>
    <m/>
  </r>
  <r>
    <s v="20"/>
    <x v="8"/>
    <s v="ELOR"/>
    <s v="33010793"/>
    <s v="33010793"/>
    <x v="0"/>
    <s v="WARTSILA 6"/>
    <s v="S"/>
    <n v="8.1"/>
    <n v="7.8"/>
    <n v="0"/>
    <n v="0"/>
    <n v="0"/>
    <n v="14"/>
    <n v="0"/>
    <n v="0"/>
    <n v="0"/>
    <m/>
    <x v="0"/>
    <s v="ELOR33010793WARTSILA 6EL"/>
    <s v="Electro Oriente S. A."/>
    <x v="5"/>
    <x v="5"/>
    <s v="C. T. Iqt.Diesel - Wartsila"/>
    <x v="20"/>
    <x v="0"/>
    <x v="0"/>
    <x v="55"/>
    <x v="0"/>
    <s v="Instalado"/>
    <s v="Operativo"/>
    <s v="Distribuidora"/>
    <x v="0"/>
    <x v="0"/>
    <x v="0"/>
    <x v="0"/>
    <s v="Estatal"/>
    <s v="LORETO"/>
    <s v="LORETO"/>
    <s v="MAYNAS"/>
    <s v="IQUITOS"/>
    <n v="0"/>
    <x v="2"/>
    <n v="0"/>
    <x v="0"/>
    <n v="0"/>
    <x v="0"/>
    <x v="0"/>
    <n v="0"/>
    <n v="0"/>
    <m/>
    <n v="0.67499999999999993"/>
    <n v="0.65"/>
    <n v="7.6479999999999997"/>
    <n v="0"/>
    <n v="20"/>
    <s v="BASE DE DATOS"/>
    <m/>
  </r>
  <r>
    <s v="20"/>
    <x v="8"/>
    <s v="ELOR"/>
    <s v="33010793"/>
    <s v="33010793"/>
    <x v="0"/>
    <s v="WARTSILA 7"/>
    <s v="S"/>
    <n v="8.1"/>
    <n v="7.8"/>
    <n v="0"/>
    <n v="0"/>
    <n v="0"/>
    <n v="14"/>
    <n v="0"/>
    <n v="0"/>
    <n v="0"/>
    <m/>
    <x v="0"/>
    <s v="ELOR33010793WARTSILA 7EL"/>
    <s v="Electro Oriente S. A."/>
    <x v="5"/>
    <x v="5"/>
    <s v="C. T. Iqt.Diesel - Wartsila"/>
    <x v="20"/>
    <x v="0"/>
    <x v="0"/>
    <x v="56"/>
    <x v="0"/>
    <s v="Instalado"/>
    <s v="Operativo"/>
    <s v="Distribuidora"/>
    <x v="0"/>
    <x v="0"/>
    <x v="0"/>
    <x v="0"/>
    <s v="Estatal"/>
    <s v="LORETO"/>
    <s v="LORETO"/>
    <s v="MAYNAS"/>
    <s v="IQUITOS"/>
    <n v="0"/>
    <x v="2"/>
    <n v="0"/>
    <x v="0"/>
    <n v="0"/>
    <x v="0"/>
    <x v="0"/>
    <n v="0"/>
    <n v="0"/>
    <m/>
    <n v="0.67499999999999993"/>
    <n v="0.65"/>
    <n v="7.6479999999999997"/>
    <n v="0"/>
    <n v="20"/>
    <s v="BASE DE DATOS"/>
    <m/>
  </r>
  <r>
    <s v="20"/>
    <x v="8"/>
    <s v="ELOR"/>
    <s v="33010793"/>
    <s v="33010793"/>
    <x v="0"/>
    <s v="CAT-16CM32"/>
    <s v="N"/>
    <n v="7.4"/>
    <n v="0"/>
    <n v="0"/>
    <n v="0"/>
    <n v="0"/>
    <n v="0"/>
    <n v="0"/>
    <n v="0"/>
    <n v="0"/>
    <m/>
    <x v="0"/>
    <s v="ELOR33010793CAT-16CM32EL"/>
    <s v="Electro Oriente S. A."/>
    <x v="5"/>
    <x v="5"/>
    <s v="C. T. Iqt.Diesel - Wartsila"/>
    <x v="20"/>
    <x v="0"/>
    <x v="0"/>
    <x v="57"/>
    <x v="0"/>
    <s v="Instalado"/>
    <s v="Operativo"/>
    <s v="Distribuidora"/>
    <x v="0"/>
    <x v="0"/>
    <x v="0"/>
    <x v="0"/>
    <s v="Estatal"/>
    <s v="LORETO"/>
    <s v="LORETO"/>
    <s v="MAYNAS"/>
    <s v="IQUITOS"/>
    <n v="0"/>
    <x v="0"/>
    <n v="0"/>
    <x v="0"/>
    <n v="0"/>
    <x v="0"/>
    <x v="0"/>
    <n v="0"/>
    <n v="0"/>
    <m/>
    <n v="0.6166666666666667"/>
    <n v="0.54166666666666663"/>
    <n v="7.6479999999999997"/>
    <n v="0"/>
    <n v="20"/>
    <s v="BASE DE DATOS"/>
    <m/>
  </r>
  <r>
    <s v="20"/>
    <x v="8"/>
    <s v="ELOR"/>
    <s v="33010793"/>
    <s v="33010793"/>
    <x v="0"/>
    <s v="CAT.1-16CM32C"/>
    <s v="N"/>
    <n v="7.5179999999999998"/>
    <n v="0"/>
    <n v="0"/>
    <n v="0"/>
    <n v="0"/>
    <n v="0"/>
    <n v="0"/>
    <n v="0"/>
    <n v="0"/>
    <m/>
    <x v="0"/>
    <s v="ELOR33010793CAT.1-16CM32CEL"/>
    <s v="Electro Oriente S. A."/>
    <x v="5"/>
    <x v="5"/>
    <s v="C. T. Iqt.Diesel - Wartsila"/>
    <x v="20"/>
    <x v="0"/>
    <x v="0"/>
    <x v="58"/>
    <x v="0"/>
    <s v="Instalado"/>
    <s v="Inoperativo"/>
    <s v="Distribuidora"/>
    <x v="0"/>
    <x v="0"/>
    <x v="0"/>
    <x v="0"/>
    <s v="Estatal"/>
    <s v="LORETO"/>
    <s v="LORETO"/>
    <s v="MAYNAS"/>
    <s v="IQUITOS"/>
    <n v="0"/>
    <x v="0"/>
    <n v="0"/>
    <x v="0"/>
    <n v="0"/>
    <x v="0"/>
    <x v="0"/>
    <n v="0"/>
    <n v="0"/>
    <m/>
    <n v="0.62649999999999995"/>
    <n v="0"/>
    <n v="7.6479999999999997"/>
    <n v="0"/>
    <n v="20"/>
    <s v="BASE DE DATOS"/>
    <m/>
  </r>
  <r>
    <s v="20"/>
    <x v="8"/>
    <s v="ELOR"/>
    <s v="33010793"/>
    <s v="33010793"/>
    <x v="0"/>
    <s v="CAT.2-16CM32C"/>
    <s v="N"/>
    <n v="7.5179999999999998"/>
    <n v="0"/>
    <n v="0"/>
    <n v="0"/>
    <n v="0"/>
    <n v="0"/>
    <n v="0"/>
    <n v="0"/>
    <n v="0"/>
    <m/>
    <x v="0"/>
    <s v="ELOR33010793CAT.2-16CM32CEL"/>
    <s v="Electro Oriente S. A."/>
    <x v="5"/>
    <x v="5"/>
    <s v="C. T. Iqt.Diesel - Wartsila"/>
    <x v="20"/>
    <x v="0"/>
    <x v="0"/>
    <x v="59"/>
    <x v="0"/>
    <s v="Instalado"/>
    <s v="Inoperativo"/>
    <s v="Distribuidora"/>
    <x v="0"/>
    <x v="0"/>
    <x v="0"/>
    <x v="0"/>
    <s v="Estatal"/>
    <s v="LORETO"/>
    <s v="LORETO"/>
    <s v="MAYNAS"/>
    <s v="IQUITOS"/>
    <n v="0"/>
    <x v="0"/>
    <n v="0"/>
    <x v="0"/>
    <n v="0"/>
    <x v="0"/>
    <x v="0"/>
    <n v="0"/>
    <n v="0"/>
    <m/>
    <n v="0.62649999999999995"/>
    <n v="0"/>
    <n v="7.6479999999999997"/>
    <n v="0"/>
    <n v="20"/>
    <s v="BASE DE DATOS"/>
    <m/>
  </r>
  <r>
    <s v="20"/>
    <x v="8"/>
    <s v="ELOR"/>
    <s v="00000000"/>
    <s v="00000000"/>
    <x v="0"/>
    <s v="Cat. 3512 Dito"/>
    <s v="S"/>
    <n v="0.5"/>
    <n v="0.4"/>
    <n v="44.96"/>
    <n v="177.44"/>
    <n v="222.4"/>
    <n v="7"/>
    <n v="705"/>
    <n v="0"/>
    <n v="175"/>
    <m/>
    <x v="0"/>
    <s v="ELOR00000000Cat. 3512 DitoEL"/>
    <s v="Electro Oriente S. A."/>
    <x v="5"/>
    <x v="5"/>
    <s v="C. T. Caballococha"/>
    <x v="37"/>
    <x v="0"/>
    <x v="0"/>
    <x v="69"/>
    <x v="0"/>
    <s v="Instalado"/>
    <s v="Operativo"/>
    <s v="Distribuidora"/>
    <x v="0"/>
    <x v="0"/>
    <x v="0"/>
    <x v="0"/>
    <s v="Estatal"/>
    <s v="LORETO"/>
    <s v="LORETO"/>
    <s v="RAMÓN CASTILLA"/>
    <s v="RAMÓN CASTILLA"/>
    <n v="0"/>
    <x v="0"/>
    <n v="0"/>
    <x v="0"/>
    <n v="0"/>
    <x v="0"/>
    <x v="0"/>
    <n v="222.4"/>
    <n v="0.22240000000000001"/>
    <m/>
    <n v="4.1666666666666664E-2"/>
    <n v="3.3333333333333333E-2"/>
    <n v="7.6479999999999997"/>
    <n v="0"/>
    <n v="20"/>
    <s v="BASE DE DATOS"/>
    <m/>
  </r>
  <r>
    <s v="20"/>
    <x v="8"/>
    <s v="ELOR"/>
    <s v="00000000"/>
    <s v="00000000"/>
    <x v="0"/>
    <s v="Cat 2. 3512 Dita"/>
    <s v="N"/>
    <n v="0.5"/>
    <n v="0"/>
    <n v="0"/>
    <n v="0"/>
    <n v="0"/>
    <n v="0"/>
    <n v="0"/>
    <n v="0"/>
    <n v="0"/>
    <m/>
    <x v="0"/>
    <s v="ELOR00000000Cat 2. 3512 DitaEL"/>
    <s v="Electro Oriente S. A."/>
    <x v="5"/>
    <x v="5"/>
    <s v="C. T. Caballococha"/>
    <x v="37"/>
    <x v="0"/>
    <x v="0"/>
    <x v="70"/>
    <x v="0"/>
    <s v="Instalado"/>
    <s v="Operativo"/>
    <s v="Distribuidora"/>
    <x v="0"/>
    <x v="0"/>
    <x v="0"/>
    <x v="0"/>
    <s v="Estatal"/>
    <s v="LORETO"/>
    <s v="LORETO"/>
    <s v="RAMÓN CASTILLA"/>
    <s v="RAMÓN CASTILLA"/>
    <n v="0"/>
    <x v="0"/>
    <n v="0"/>
    <x v="0"/>
    <n v="0"/>
    <x v="0"/>
    <x v="0"/>
    <n v="0"/>
    <n v="0"/>
    <m/>
    <n v="4.1666666666666664E-2"/>
    <n v="3.1666666666666669E-2"/>
    <n v="7.6479999999999997"/>
    <n v="0"/>
    <n v="20"/>
    <s v="BASE DE DATOS"/>
    <m/>
  </r>
  <r>
    <s v="20"/>
    <x v="8"/>
    <s v="ELOR"/>
    <s v="00000000"/>
    <s v="00000000"/>
    <x v="0"/>
    <s v="CUMMINS 3"/>
    <s v="N"/>
    <n v="0.6"/>
    <n v="0"/>
    <n v="0"/>
    <n v="0"/>
    <n v="0"/>
    <n v="0"/>
    <n v="0"/>
    <n v="0"/>
    <n v="0"/>
    <m/>
    <x v="0"/>
    <s v="ELOR00000000CUMMINS 3EL"/>
    <s v="Electro Oriente S. A."/>
    <x v="5"/>
    <x v="5"/>
    <s v="C. T. Caballococha"/>
    <x v="37"/>
    <x v="0"/>
    <x v="0"/>
    <x v="71"/>
    <x v="0"/>
    <s v="Instalado"/>
    <s v="Operativo"/>
    <s v="Distribuidora"/>
    <x v="0"/>
    <x v="0"/>
    <x v="0"/>
    <x v="0"/>
    <s v="Estatal"/>
    <s v="LORETO"/>
    <s v="LORETO"/>
    <s v="RAMÓN CASTILLA"/>
    <s v="RAMÓN CASTILLA"/>
    <n v="0"/>
    <x v="0"/>
    <n v="0"/>
    <x v="0"/>
    <n v="0"/>
    <x v="0"/>
    <x v="0"/>
    <n v="0"/>
    <n v="0"/>
    <m/>
    <n v="4.9999999999999996E-2"/>
    <n v="0.04"/>
    <n v="7.6479999999999997"/>
    <n v="0"/>
    <n v="20"/>
    <s v="BASE DE DATOS"/>
    <m/>
  </r>
  <r>
    <s v="20"/>
    <x v="8"/>
    <s v="ELOR"/>
    <s v="00000000"/>
    <s v="00000000"/>
    <x v="0"/>
    <s v="Cat.4-3412-16878"/>
    <s v="N"/>
    <n v="0.73399999999999999"/>
    <n v="0"/>
    <n v="0"/>
    <n v="0"/>
    <n v="0"/>
    <n v="0"/>
    <n v="0"/>
    <n v="0"/>
    <n v="0"/>
    <m/>
    <x v="0"/>
    <s v="ELOR00000000Cat.4-3412-16878EL"/>
    <s v="Electro Oriente S. A."/>
    <x v="5"/>
    <x v="5"/>
    <s v="C. T. Caballococha"/>
    <x v="37"/>
    <x v="0"/>
    <x v="0"/>
    <x v="72"/>
    <x v="0"/>
    <s v="Instalado"/>
    <s v="Operativo"/>
    <s v="Distribuidora"/>
    <x v="0"/>
    <x v="0"/>
    <x v="0"/>
    <x v="0"/>
    <s v="Estatal"/>
    <s v="LORETO"/>
    <s v="LORETO"/>
    <s v="RAMÓN CASTILLA"/>
    <s v="RAMÓN CASTILLA"/>
    <n v="0"/>
    <x v="0"/>
    <n v="0"/>
    <x v="0"/>
    <n v="0"/>
    <x v="0"/>
    <x v="0"/>
    <n v="0"/>
    <n v="0"/>
    <m/>
    <n v="6.1166666666666668E-2"/>
    <n v="4.1666666666666664E-2"/>
    <n v="7.6479999999999997"/>
    <n v="0"/>
    <n v="20"/>
    <s v="BASE DE DATOS"/>
    <m/>
  </r>
  <r>
    <s v="20"/>
    <x v="8"/>
    <s v="ELOR"/>
    <s v="00000000"/>
    <s v="00000000"/>
    <x v="0"/>
    <s v="MTU 1000"/>
    <s v="S"/>
    <n v="1"/>
    <n v="0.85"/>
    <n v="55.591999999999999"/>
    <n v="211.251"/>
    <n v="266.84300000000002"/>
    <n v="7"/>
    <n v="713"/>
    <n v="0"/>
    <n v="89"/>
    <m/>
    <x v="0"/>
    <s v="ELOR00000000MTU 1000EL"/>
    <s v="Electro Oriente S. A."/>
    <x v="5"/>
    <x v="5"/>
    <s v="C. T. Caballococha"/>
    <x v="37"/>
    <x v="0"/>
    <x v="0"/>
    <x v="73"/>
    <x v="0"/>
    <s v="Instalado"/>
    <s v="Operativo"/>
    <s v="Distribuidora"/>
    <x v="0"/>
    <x v="0"/>
    <x v="0"/>
    <x v="0"/>
    <s v="Estatal"/>
    <s v="LORETO"/>
    <s v="LORETO"/>
    <s v="RAMÓN CASTILLA"/>
    <s v="RAMÓN CASTILLA"/>
    <n v="0"/>
    <x v="0"/>
    <n v="0"/>
    <x v="0"/>
    <n v="0"/>
    <x v="0"/>
    <x v="0"/>
    <n v="266.84300000000002"/>
    <n v="0.266843"/>
    <m/>
    <n v="8.3333333333333329E-2"/>
    <n v="7.0833333333333331E-2"/>
    <n v="7.6479999999999997"/>
    <n v="0"/>
    <n v="20"/>
    <s v="BASE DE DATOS"/>
    <m/>
  </r>
  <r>
    <s v="20"/>
    <x v="8"/>
    <s v="ELOR"/>
    <s v="53026715"/>
    <s v="53026715"/>
    <x v="0"/>
    <s v="Cat.5-C15 7925"/>
    <s v="S"/>
    <n v="0.43"/>
    <n v="0.3"/>
    <n v="14.19"/>
    <n v="48.5"/>
    <n v="62.69"/>
    <n v="10"/>
    <n v="704"/>
    <n v="6"/>
    <n v="81"/>
    <m/>
    <x v="0"/>
    <s v="ELOR53026715Cat.5-C15 7925EL"/>
    <s v="Electro Oriente S. A."/>
    <x v="5"/>
    <x v="5"/>
    <s v="C.T. Isla Santa Rosa"/>
    <x v="38"/>
    <x v="0"/>
    <x v="0"/>
    <x v="74"/>
    <x v="0"/>
    <s v="Instalado"/>
    <s v="Operativo"/>
    <s v="Distribuidora"/>
    <x v="0"/>
    <x v="0"/>
    <x v="0"/>
    <x v="0"/>
    <s v="Estatal"/>
    <s v="LORETO"/>
    <s v="LORETO"/>
    <s v="MARISCAL RAMÓN CASTILLA"/>
    <s v="YAVARI"/>
    <n v="0"/>
    <x v="0"/>
    <n v="0"/>
    <x v="0"/>
    <n v="0"/>
    <x v="0"/>
    <x v="0"/>
    <n v="62.69"/>
    <n v="6.2689999999999996E-2"/>
    <m/>
    <n v="3.5833333333333335E-2"/>
    <n v="2.4999999999999998E-2"/>
    <n v="7.6479999999999997"/>
    <n v="0"/>
    <n v="20"/>
    <s v="BASE DE DATOS"/>
    <m/>
  </r>
  <r>
    <s v="20"/>
    <x v="8"/>
    <s v="ELOR"/>
    <s v="53026613"/>
    <s v="53026613"/>
    <x v="0"/>
    <s v="Volv.Pent1 RVL-451"/>
    <s v="S"/>
    <n v="0.48"/>
    <n v="0.38"/>
    <n v="25.143000000000001"/>
    <n v="43.414000000000001"/>
    <n v="68.557000000000002"/>
    <n v="8"/>
    <n v="409"/>
    <n v="0"/>
    <n v="28"/>
    <m/>
    <x v="0"/>
    <s v="ELOR53026613Volv.Pent1 RVL-451EL"/>
    <s v="Electro Oriente S. A."/>
    <x v="5"/>
    <x v="5"/>
    <s v="C.T. Mayoruna"/>
    <x v="39"/>
    <x v="0"/>
    <x v="0"/>
    <x v="75"/>
    <x v="0"/>
    <s v="Instalado"/>
    <s v="Operativo"/>
    <s v="Distribuidora"/>
    <x v="0"/>
    <x v="0"/>
    <x v="0"/>
    <x v="0"/>
    <s v="Estatal"/>
    <s v="LORETO"/>
    <s v="LORETO"/>
    <s v="MARISCAL RAMÓN CASTILLA"/>
    <s v="SAN PABLO"/>
    <n v="0"/>
    <x v="0"/>
    <n v="0"/>
    <x v="0"/>
    <n v="0"/>
    <x v="0"/>
    <x v="0"/>
    <n v="68.557000000000002"/>
    <n v="6.8557000000000007E-2"/>
    <m/>
    <n v="0.04"/>
    <n v="3.1666666666666669E-2"/>
    <n v="7.6479999999999997"/>
    <n v="0"/>
    <n v="20"/>
    <s v="BASE DE DATOS"/>
    <m/>
  </r>
  <r>
    <s v="20"/>
    <x v="8"/>
    <s v="ELOR"/>
    <s v="53026613"/>
    <s v="53026613"/>
    <x v="0"/>
    <s v="Cat.3412 81Z19624"/>
    <s v="N"/>
    <n v="0.22"/>
    <n v="0"/>
    <n v="0"/>
    <n v="0"/>
    <n v="0"/>
    <n v="0"/>
    <n v="0"/>
    <n v="0"/>
    <n v="0"/>
    <m/>
    <x v="0"/>
    <s v="ELOR53026613Cat.3412 81Z19624EL"/>
    <s v="Electro Oriente S. A."/>
    <x v="5"/>
    <x v="5"/>
    <s v="C.T. Mayoruna"/>
    <x v="39"/>
    <x v="0"/>
    <x v="0"/>
    <x v="76"/>
    <x v="0"/>
    <s v="Instalado"/>
    <s v="Operativo"/>
    <s v="Distribuidora"/>
    <x v="0"/>
    <x v="0"/>
    <x v="0"/>
    <x v="0"/>
    <s v="Estatal"/>
    <s v="LORETO"/>
    <s v="LORETO"/>
    <s v="MARISCAL RAMÓN CASTILLA"/>
    <s v="SAN PABLO"/>
    <n v="0"/>
    <x v="0"/>
    <n v="0"/>
    <x v="0"/>
    <n v="0"/>
    <x v="0"/>
    <x v="0"/>
    <n v="0"/>
    <n v="0"/>
    <m/>
    <n v="1.8333333333333333E-2"/>
    <n v="0"/>
    <n v="7.6479999999999997"/>
    <n v="0"/>
    <n v="20"/>
    <s v="BASE DE DATOS"/>
    <m/>
  </r>
  <r>
    <s v="20"/>
    <x v="8"/>
    <s v="ELOR"/>
    <s v="53026512"/>
    <s v="53026512"/>
    <x v="0"/>
    <s v="Volv.Pent1 RVL-251"/>
    <s v="S"/>
    <n v="0.27300000000000002"/>
    <n v="0.2"/>
    <n v="1.3440000000000001"/>
    <n v="0.92400000000000004"/>
    <n v="2.2679999999999998"/>
    <n v="12"/>
    <n v="36"/>
    <n v="0"/>
    <n v="0"/>
    <m/>
    <x v="0"/>
    <s v="ELOR53026512Volv.Pent1 RVL-251EL"/>
    <s v="Electro Oriente S. A."/>
    <x v="5"/>
    <x v="5"/>
    <s v="C.T. San Francisco"/>
    <x v="40"/>
    <x v="0"/>
    <x v="0"/>
    <x v="77"/>
    <x v="0"/>
    <s v="Instalado"/>
    <s v="Operativo"/>
    <s v="Distribuidora"/>
    <x v="0"/>
    <x v="0"/>
    <x v="0"/>
    <x v="0"/>
    <s v="Estatal"/>
    <s v="LORETO"/>
    <s v="LORETO"/>
    <s v="MARISCAL RAMÓN CASTILLA"/>
    <s v="PEVAS"/>
    <n v="0"/>
    <x v="0"/>
    <n v="0"/>
    <x v="0"/>
    <n v="0"/>
    <x v="0"/>
    <x v="0"/>
    <n v="2.2679999999999998"/>
    <n v="2.2679999999999996E-3"/>
    <m/>
    <n v="2.2750000000000003E-2"/>
    <n v="1.6666666666666666E-2"/>
    <n v="7.6479999999999997"/>
    <n v="4.4408920985006262E-16"/>
    <n v="20"/>
    <s v="BASE DE DATOS"/>
    <m/>
  </r>
  <r>
    <s v="20"/>
    <x v="8"/>
    <s v="ELOR"/>
    <s v="53026512"/>
    <s v="53026512"/>
    <x v="0"/>
    <s v="OLYMPIAN"/>
    <s v="S"/>
    <n v="0.13"/>
    <n v="0.1"/>
    <n v="6.8659999999999997"/>
    <n v="4.726"/>
    <n v="11.592000000000001"/>
    <n v="4"/>
    <n v="192"/>
    <n v="0"/>
    <n v="5"/>
    <m/>
    <x v="0"/>
    <s v="ELOR53026512OLYMPIANEL"/>
    <s v="Electro Oriente S. A."/>
    <x v="5"/>
    <x v="5"/>
    <s v="C.T. San Francisco"/>
    <x v="40"/>
    <x v="0"/>
    <x v="0"/>
    <x v="78"/>
    <x v="0"/>
    <s v="Instalado"/>
    <s v="Operativo"/>
    <s v="Distribuidora"/>
    <x v="0"/>
    <x v="0"/>
    <x v="0"/>
    <x v="0"/>
    <s v="Estatal"/>
    <s v="LORETO"/>
    <s v="LORETO"/>
    <s v="MARISCAL RAMÓN CASTILLA"/>
    <s v="PEVAS"/>
    <n v="0"/>
    <x v="0"/>
    <n v="0"/>
    <x v="0"/>
    <n v="0"/>
    <x v="0"/>
    <x v="0"/>
    <n v="11.592000000000001"/>
    <n v="1.1592E-2"/>
    <m/>
    <n v="1.0833333333333334E-2"/>
    <n v="8.3333333333333332E-3"/>
    <n v="7.6479999999999997"/>
    <n v="-1.7763568394002505E-15"/>
    <n v="20"/>
    <s v="BASE DE DATOS"/>
    <m/>
  </r>
  <r>
    <s v="20"/>
    <x v="8"/>
    <s v="ELOR"/>
    <s v="53026919"/>
    <s v="53026919"/>
    <x v="0"/>
    <s v="Perkins1 R014001C"/>
    <s v="S"/>
    <n v="0.13600000000000001"/>
    <n v="0.1"/>
    <n v="8.0570000000000004"/>
    <n v="12.946999999999999"/>
    <n v="21.004000000000001"/>
    <n v="19"/>
    <n v="378"/>
    <n v="0"/>
    <n v="6"/>
    <m/>
    <x v="0"/>
    <s v="ELOR53026919Perkins1 R014001CEL"/>
    <s v="Electro Oriente S. A."/>
    <x v="5"/>
    <x v="5"/>
    <s v="C. T. Islandia"/>
    <x v="41"/>
    <x v="0"/>
    <x v="0"/>
    <x v="79"/>
    <x v="0"/>
    <n v="0"/>
    <s v="Operativo"/>
    <s v="Distribuidora"/>
    <x v="0"/>
    <x v="0"/>
    <x v="0"/>
    <x v="0"/>
    <s v="Estatal"/>
    <s v="LORETO"/>
    <s v="LORETO"/>
    <s v="MARISCAL RAMÓN CASTILLA"/>
    <s v="YAVARI"/>
    <n v="0"/>
    <x v="0"/>
    <n v="0"/>
    <x v="0"/>
    <n v="0"/>
    <x v="0"/>
    <x v="0"/>
    <n v="21.004000000000001"/>
    <n v="2.1004000000000002E-2"/>
    <m/>
    <n v="1.1333333333333334E-2"/>
    <n v="8.3333333333333332E-3"/>
    <n v="7.6479999999999997"/>
    <n v="-3.5527136788005009E-15"/>
    <n v="20"/>
    <s v="BASE DE DATOS"/>
    <m/>
  </r>
  <r>
    <s v="20"/>
    <x v="8"/>
    <s v="ELOR"/>
    <s v="53026919"/>
    <s v="53026919"/>
    <x v="0"/>
    <s v="Perkins2 R013699C"/>
    <s v="S"/>
    <n v="0.13600000000000001"/>
    <n v="0.1"/>
    <n v="2.0409999999999999"/>
    <n v="3.0880000000000001"/>
    <n v="5.1289999999999996"/>
    <n v="18"/>
    <n v="93"/>
    <n v="0"/>
    <n v="6"/>
    <m/>
    <x v="0"/>
    <s v="ELOR53026919Perkins2 R013699CEL"/>
    <s v="Electro Oriente S. A."/>
    <x v="5"/>
    <x v="5"/>
    <s v="C. T. Islandia"/>
    <x v="41"/>
    <x v="0"/>
    <x v="0"/>
    <x v="80"/>
    <x v="0"/>
    <n v="0"/>
    <s v="Operativo"/>
    <s v="Distribuidora"/>
    <x v="0"/>
    <x v="0"/>
    <x v="0"/>
    <x v="0"/>
    <s v="Estatal"/>
    <s v="LORETO"/>
    <s v="LORETO"/>
    <s v="MARISCAL RAMÓN CASTILLA"/>
    <s v="YAVARI"/>
    <n v="0"/>
    <x v="0"/>
    <n v="0"/>
    <x v="0"/>
    <n v="0"/>
    <x v="0"/>
    <x v="0"/>
    <n v="5.1289999999999996"/>
    <n v="5.1289999999999999E-3"/>
    <m/>
    <n v="1.1333333333333334E-2"/>
    <n v="8.3333333333333332E-3"/>
    <n v="7.6479999999999997"/>
    <n v="0"/>
    <n v="20"/>
    <s v="BASE DE DATOS"/>
    <m/>
  </r>
  <r>
    <s v="20"/>
    <x v="8"/>
    <s v="ELOR"/>
    <s v="53026919"/>
    <s v="53026919"/>
    <x v="0"/>
    <s v="Olympian OLY 1091"/>
    <s v="S"/>
    <n v="0.13200000000000001"/>
    <n v="0.1"/>
    <n v="4.57"/>
    <n v="7.7969999999999997"/>
    <n v="12.367000000000001"/>
    <n v="11"/>
    <n v="230"/>
    <n v="0"/>
    <n v="6"/>
    <m/>
    <x v="0"/>
    <s v="ELOR53026919Olympian OLY 1091EL"/>
    <s v="Electro Oriente S. A."/>
    <x v="5"/>
    <x v="5"/>
    <s v="C. T. Islandia"/>
    <x v="41"/>
    <x v="0"/>
    <x v="0"/>
    <x v="81"/>
    <x v="0"/>
    <n v="0"/>
    <s v="Operativo"/>
    <s v="Distribuidora"/>
    <x v="0"/>
    <x v="0"/>
    <x v="0"/>
    <x v="0"/>
    <s v="Estatal"/>
    <s v="LORETO"/>
    <s v="LORETO"/>
    <s v="MARISCAL RAMÓN CASTILLA"/>
    <s v="YAVARI"/>
    <n v="0"/>
    <x v="0"/>
    <n v="0"/>
    <x v="0"/>
    <n v="0"/>
    <x v="0"/>
    <x v="0"/>
    <n v="12.367000000000001"/>
    <n v="1.2367000000000001E-2"/>
    <m/>
    <n v="1.1000000000000001E-2"/>
    <n v="8.3333333333333332E-3"/>
    <n v="7.6479999999999997"/>
    <n v="0"/>
    <n v="20"/>
    <s v="BASE DE DATOS"/>
    <m/>
  </r>
  <r>
    <s v="20"/>
    <x v="8"/>
    <s v="ELOR"/>
    <s v="43095299"/>
    <s v="43095299"/>
    <x v="0"/>
    <s v="Perkins1 U489142C"/>
    <s v="S"/>
    <n v="3.1E-2"/>
    <n v="2.5000000000000001E-2"/>
    <n v="1.2310000000000001"/>
    <n v="0"/>
    <n v="1.2310000000000001"/>
    <n v="0"/>
    <n v="129"/>
    <n v="0"/>
    <n v="0"/>
    <m/>
    <x v="0"/>
    <s v="ELOR43095299Perkins1 U489142CEL"/>
    <s v="Electro Oriente S. A."/>
    <x v="5"/>
    <x v="5"/>
    <s v="C. T. Petropolis"/>
    <x v="42"/>
    <x v="0"/>
    <x v="0"/>
    <x v="82"/>
    <x v="0"/>
    <s v="Instalado"/>
    <s v="Operativo"/>
    <s v="Distribuidora"/>
    <x v="0"/>
    <x v="0"/>
    <x v="0"/>
    <x v="0"/>
    <s v="Estatal"/>
    <s v="LORETO"/>
    <s v="LORETO"/>
    <s v="MRCAL. R. CASTILLA"/>
    <s v="YAVARI"/>
    <n v="0"/>
    <x v="0"/>
    <n v="0"/>
    <x v="0"/>
    <n v="0"/>
    <x v="0"/>
    <x v="0"/>
    <n v="1.2310000000000001"/>
    <n v="1.2310000000000001E-3"/>
    <m/>
    <n v="2.5833333333333333E-3"/>
    <n v="2.0833333333333333E-3"/>
    <n v="7.6479999999999997"/>
    <n v="0"/>
    <n v="20"/>
    <s v="BASE DE DATOS"/>
    <m/>
  </r>
  <r>
    <s v="20"/>
    <x v="8"/>
    <s v="ELOR"/>
    <s v="43095299"/>
    <s v="43095299"/>
    <x v="0"/>
    <s v="Perkins2 U487536C"/>
    <s v="S"/>
    <n v="3.1E-2"/>
    <n v="2.5000000000000001E-2"/>
    <n v="0"/>
    <n v="0"/>
    <n v="0"/>
    <n v="0"/>
    <n v="0"/>
    <n v="0"/>
    <n v="0"/>
    <m/>
    <x v="0"/>
    <s v="ELOR43095299Perkins2 U487536CEL"/>
    <s v="Electro Oriente S. A."/>
    <x v="5"/>
    <x v="5"/>
    <s v="C. T. Petropolis"/>
    <x v="42"/>
    <x v="0"/>
    <x v="0"/>
    <x v="83"/>
    <x v="0"/>
    <s v="Instalado"/>
    <s v="Operativo"/>
    <s v="Distribuidora"/>
    <x v="0"/>
    <x v="0"/>
    <x v="0"/>
    <x v="0"/>
    <s v="Estatal"/>
    <s v="LORETO"/>
    <s v="LORETO"/>
    <s v="MRCAL. R. CASTILLA"/>
    <s v="YAVARI"/>
    <n v="0"/>
    <x v="0"/>
    <n v="0"/>
    <x v="0"/>
    <n v="0"/>
    <x v="0"/>
    <x v="0"/>
    <n v="0"/>
    <n v="0"/>
    <m/>
    <n v="2.5833333333333333E-3"/>
    <n v="2.0833333333333333E-3"/>
    <n v="7.6479999999999997"/>
    <n v="0"/>
    <n v="20"/>
    <s v="BASE DE DATOS"/>
    <m/>
  </r>
  <r>
    <s v="20"/>
    <x v="8"/>
    <s v="ELOR"/>
    <s v="53023414"/>
    <s v="53023414"/>
    <x v="0"/>
    <s v="Cat-1 3406"/>
    <s v="N"/>
    <n v="0.27500000000000002"/>
    <n v="0"/>
    <n v="0"/>
    <n v="0"/>
    <n v="0"/>
    <n v="0"/>
    <n v="0"/>
    <n v="0"/>
    <n v="0"/>
    <m/>
    <x v="0"/>
    <s v="ELOR53023414Cat-1 3406EL"/>
    <s v="Electro Oriente S. A."/>
    <x v="5"/>
    <x v="5"/>
    <s v="C. T. El Estrecho"/>
    <x v="43"/>
    <x v="0"/>
    <x v="0"/>
    <x v="84"/>
    <x v="0"/>
    <s v="Instalado"/>
    <s v="Operativo"/>
    <s v="Distribuidora"/>
    <x v="0"/>
    <x v="0"/>
    <x v="0"/>
    <x v="0"/>
    <s v="Estatal"/>
    <s v="LORETO"/>
    <s v="LORETO"/>
    <s v="MARISCAL RAMÓN CASTILLA"/>
    <s v="MARISCAL RAMÓN CASTILLA"/>
    <s v="EL ESTRECHO"/>
    <x v="0"/>
    <n v="0"/>
    <x v="0"/>
    <n v="0"/>
    <x v="0"/>
    <x v="0"/>
    <n v="0"/>
    <n v="0"/>
    <m/>
    <n v="2.2916666666666669E-2"/>
    <n v="0"/>
    <n v="7.6479999999999997"/>
    <n v="0"/>
    <n v="20"/>
    <s v="BASE DE DATOS"/>
    <m/>
  </r>
  <r>
    <s v="20"/>
    <x v="8"/>
    <s v="ELOR"/>
    <s v="53023414"/>
    <s v="53023414"/>
    <x v="0"/>
    <s v="Cat-2 3306"/>
    <s v="N"/>
    <n v="0.22500000000000001"/>
    <n v="0"/>
    <n v="0"/>
    <n v="0"/>
    <n v="0"/>
    <n v="0"/>
    <n v="0"/>
    <n v="0"/>
    <n v="0"/>
    <m/>
    <x v="0"/>
    <s v="ELOR53023414Cat-2 3306EL"/>
    <s v="Electro Oriente S. A."/>
    <x v="5"/>
    <x v="5"/>
    <s v="C. T. El Estrecho"/>
    <x v="43"/>
    <x v="0"/>
    <x v="0"/>
    <x v="85"/>
    <x v="0"/>
    <s v="Instalado"/>
    <s v="Operativo"/>
    <s v="Distribuidora"/>
    <x v="0"/>
    <x v="0"/>
    <x v="0"/>
    <x v="0"/>
    <s v="Estatal"/>
    <s v="LORETO"/>
    <s v="LORETO"/>
    <s v="MARISCAL RAMÓN CASTILLA"/>
    <s v="MARISCAL RAMÓN CASTILLA"/>
    <s v="EL ESTRECHO"/>
    <x v="0"/>
    <n v="0"/>
    <x v="0"/>
    <n v="0"/>
    <x v="0"/>
    <x v="0"/>
    <n v="0"/>
    <n v="0"/>
    <m/>
    <n v="1.8749999999999999E-2"/>
    <n v="0"/>
    <n v="7.6479999999999997"/>
    <n v="0"/>
    <n v="20"/>
    <s v="BASE DE DATOS"/>
    <m/>
  </r>
  <r>
    <s v="20"/>
    <x v="8"/>
    <s v="ELOR"/>
    <s v="53023414"/>
    <s v="53023414"/>
    <x v="0"/>
    <s v="Volvo 03"/>
    <s v="S"/>
    <n v="0.36399999999999999"/>
    <n v="0.32500000000000001"/>
    <n v="23.995000000000001"/>
    <n v="50.387999999999998"/>
    <n v="74.382999999999996"/>
    <n v="13"/>
    <n v="465"/>
    <n v="0"/>
    <n v="28"/>
    <m/>
    <x v="0"/>
    <s v="ELOR53023414Volvo 03EL"/>
    <s v="Electro Oriente S. A."/>
    <x v="5"/>
    <x v="5"/>
    <s v="C. T. El Estrecho"/>
    <x v="43"/>
    <x v="0"/>
    <x v="0"/>
    <x v="86"/>
    <x v="0"/>
    <s v="Instalado"/>
    <s v="Operativo"/>
    <s v="Distribuidora"/>
    <x v="0"/>
    <x v="0"/>
    <x v="0"/>
    <x v="0"/>
    <s v="Estatal"/>
    <s v="LORETO"/>
    <s v="LORETO"/>
    <s v="MARISCAL RAMÓN CASTILLA"/>
    <s v="MARISCAL RAMÓN CASTILLA"/>
    <s v="EL ESTRECHO"/>
    <x v="0"/>
    <n v="0"/>
    <x v="0"/>
    <n v="0"/>
    <x v="0"/>
    <x v="0"/>
    <n v="74.382999999999996"/>
    <n v="7.4382999999999991E-2"/>
    <m/>
    <n v="3.0333333333333334E-2"/>
    <n v="4.7499999999999994E-2"/>
    <n v="7.6479999999999997"/>
    <n v="0"/>
    <n v="20"/>
    <s v="BASE DE DATOS"/>
    <m/>
  </r>
  <r>
    <s v="20"/>
    <x v="8"/>
    <s v="ELOR"/>
    <s v="33011093"/>
    <s v="33011093"/>
    <x v="0"/>
    <s v="CAT. D3512"/>
    <s v="N"/>
    <n v="0.65"/>
    <n v="0"/>
    <n v="0"/>
    <n v="0"/>
    <n v="0"/>
    <n v="0"/>
    <n v="0"/>
    <n v="0"/>
    <n v="0"/>
    <m/>
    <x v="0"/>
    <s v="ELOR33011093CAT. D3512EL"/>
    <s v="Electro Oriente S. A."/>
    <x v="5"/>
    <x v="5"/>
    <s v="C. T. Contamana"/>
    <x v="44"/>
    <x v="0"/>
    <x v="0"/>
    <x v="89"/>
    <x v="0"/>
    <s v="Instalado"/>
    <s v="Operativo"/>
    <s v="Distribuidora"/>
    <x v="0"/>
    <x v="0"/>
    <x v="0"/>
    <x v="0"/>
    <s v="Estatal"/>
    <s v="LORETO"/>
    <s v="LORETO"/>
    <s v="UCAYALI"/>
    <s v="CONTAMANA"/>
    <n v="0"/>
    <x v="0"/>
    <n v="0"/>
    <x v="0"/>
    <n v="0"/>
    <x v="0"/>
    <x v="0"/>
    <n v="0"/>
    <n v="0"/>
    <m/>
    <n v="7.2222222222222229E-2"/>
    <n v="0"/>
    <n v="7.6479999999999997"/>
    <n v="0"/>
    <n v="20"/>
    <s v="BASE DE DATOS"/>
    <m/>
  </r>
  <r>
    <s v="20"/>
    <x v="8"/>
    <s v="ELOR"/>
    <s v="33011093"/>
    <s v="33011093"/>
    <x v="0"/>
    <s v="Cat.3512 Dita"/>
    <s v="S"/>
    <n v="0.5"/>
    <n v="0.46"/>
    <n v="36.4"/>
    <n v="139.52000000000001"/>
    <n v="175.92"/>
    <n v="0"/>
    <n v="376"/>
    <n v="0"/>
    <n v="0"/>
    <m/>
    <x v="0"/>
    <s v="ELOR33011093Cat.3512 DitaEL"/>
    <s v="Electro Oriente S. A."/>
    <x v="5"/>
    <x v="5"/>
    <s v="C. T. Contamana"/>
    <x v="44"/>
    <x v="0"/>
    <x v="0"/>
    <x v="87"/>
    <x v="0"/>
    <s v="Instalado"/>
    <s v="Operativo"/>
    <s v="Distribuidora"/>
    <x v="0"/>
    <x v="0"/>
    <x v="0"/>
    <x v="0"/>
    <s v="Estatal"/>
    <s v="LORETO"/>
    <s v="LORETO"/>
    <s v="UCAYALI"/>
    <s v="CONTAMANA"/>
    <n v="0"/>
    <x v="0"/>
    <n v="0"/>
    <x v="0"/>
    <n v="0"/>
    <x v="0"/>
    <x v="0"/>
    <n v="175.92"/>
    <n v="0.17591999999999999"/>
    <m/>
    <n v="4.1666666666666664E-2"/>
    <n v="3.8333333333333337E-2"/>
    <n v="7.6479999999999997"/>
    <n v="2.8421709430404007E-14"/>
    <n v="20"/>
    <s v="BASE DE DATOS"/>
    <m/>
  </r>
  <r>
    <s v="20"/>
    <x v="8"/>
    <s v="ELOR"/>
    <s v="33011093"/>
    <s v="33011093"/>
    <x v="0"/>
    <s v="Cat.2.3512 Dita"/>
    <s v="S"/>
    <n v="0.5"/>
    <n v="0.32"/>
    <n v="36"/>
    <n v="138.32"/>
    <n v="174.32"/>
    <n v="21"/>
    <n v="660"/>
    <n v="0"/>
    <n v="5"/>
    <m/>
    <x v="0"/>
    <s v="ELOR33011093Cat.2.3512 DitaEL"/>
    <s v="Electro Oriente S. A."/>
    <x v="5"/>
    <x v="5"/>
    <s v="C. T. Contamana"/>
    <x v="44"/>
    <x v="0"/>
    <x v="0"/>
    <x v="88"/>
    <x v="0"/>
    <s v="Instalado"/>
    <s v="Operativo"/>
    <s v="Distribuidora"/>
    <x v="0"/>
    <x v="0"/>
    <x v="0"/>
    <x v="0"/>
    <s v="Estatal"/>
    <s v="LORETO"/>
    <s v="LORETO"/>
    <s v="UCAYALI"/>
    <s v="CONTAMANA"/>
    <n v="0"/>
    <x v="0"/>
    <n v="0"/>
    <x v="0"/>
    <n v="0"/>
    <x v="0"/>
    <x v="0"/>
    <n v="174.32"/>
    <n v="0.17432"/>
    <m/>
    <n v="4.1666666666666664E-2"/>
    <n v="2.6666666666666668E-2"/>
    <n v="7.6479999999999997"/>
    <n v="0"/>
    <n v="20"/>
    <s v="BASE DE DATOS"/>
    <m/>
  </r>
  <r>
    <s v="20"/>
    <x v="8"/>
    <s v="ELOR"/>
    <s v="33011093"/>
    <s v="33011093"/>
    <x v="0"/>
    <s v="VolvoPenta TWD1643G"/>
    <s v="S"/>
    <n v="0.6"/>
    <n v="0.4"/>
    <n v="30.98"/>
    <n v="66.5"/>
    <n v="97.48"/>
    <n v="15"/>
    <n v="457"/>
    <n v="0"/>
    <n v="83"/>
    <m/>
    <x v="0"/>
    <s v="ELOR33011093VolvoPenta TWD1643GEL"/>
    <s v="Electro Oriente S. A."/>
    <x v="5"/>
    <x v="5"/>
    <s v="C. T. Contamana"/>
    <x v="44"/>
    <x v="0"/>
    <x v="0"/>
    <x v="90"/>
    <x v="0"/>
    <s v="Instalado"/>
    <s v="Operativo"/>
    <s v="Distribuidora"/>
    <x v="0"/>
    <x v="0"/>
    <x v="0"/>
    <x v="0"/>
    <s v="Estatal"/>
    <s v="LORETO"/>
    <s v="LORETO"/>
    <s v="UCAYALI"/>
    <s v="CONTAMANA"/>
    <n v="0"/>
    <x v="0"/>
    <n v="0"/>
    <x v="0"/>
    <n v="0"/>
    <x v="0"/>
    <x v="0"/>
    <n v="97.48"/>
    <n v="9.7479999999999997E-2"/>
    <m/>
    <n v="4.9999999999999996E-2"/>
    <n v="3.3333333333333333E-2"/>
    <n v="7.6479999999999997"/>
    <n v="0"/>
    <n v="20"/>
    <s v="BASE DE DATOS"/>
    <m/>
  </r>
  <r>
    <s v="20"/>
    <x v="8"/>
    <s v="ELOR"/>
    <s v="33011093"/>
    <s v="33011093"/>
    <x v="0"/>
    <s v="Cat.5-C15-07183"/>
    <s v="S"/>
    <n v="0.45500000000000002"/>
    <n v="0.39"/>
    <n v="24.181000000000001"/>
    <n v="91.850999999999999"/>
    <n v="116.032"/>
    <n v="52"/>
    <n v="434"/>
    <n v="0"/>
    <n v="4"/>
    <m/>
    <x v="0"/>
    <s v="ELOR33011093Cat.5-C15-07183EL"/>
    <s v="Electro Oriente S. A."/>
    <x v="5"/>
    <x v="5"/>
    <s v="C. T. Contamana"/>
    <x v="44"/>
    <x v="0"/>
    <x v="0"/>
    <x v="92"/>
    <x v="0"/>
    <s v="Instalado"/>
    <s v="Operativo"/>
    <s v="Distribuidora"/>
    <x v="0"/>
    <x v="0"/>
    <x v="0"/>
    <x v="0"/>
    <s v="Estatal"/>
    <s v="LORETO"/>
    <s v="LORETO"/>
    <s v="UCAYALI"/>
    <s v="CONTAMANA"/>
    <n v="0"/>
    <x v="0"/>
    <n v="0"/>
    <x v="0"/>
    <n v="0"/>
    <x v="0"/>
    <x v="0"/>
    <n v="116.032"/>
    <n v="0.116032"/>
    <m/>
    <n v="3.7916666666666668E-2"/>
    <n v="3.2500000000000001E-2"/>
    <n v="7.6479999999999997"/>
    <n v="0"/>
    <n v="20"/>
    <s v="BASE DE DATOS"/>
    <m/>
  </r>
  <r>
    <s v="20"/>
    <x v="8"/>
    <s v="ELOR"/>
    <s v="33011093"/>
    <s v="33011093"/>
    <x v="0"/>
    <s v="Cat.6 3516B 0141"/>
    <s v="N"/>
    <n v="2"/>
    <n v="0"/>
    <n v="0"/>
    <n v="0"/>
    <n v="0"/>
    <n v="0"/>
    <n v="0"/>
    <n v="0"/>
    <n v="0"/>
    <m/>
    <x v="0"/>
    <s v="ELOR33011093Cat.6 3516B 0141EL"/>
    <s v="Electro Oriente S. A."/>
    <x v="5"/>
    <x v="5"/>
    <s v="C. T. Contamana"/>
    <x v="44"/>
    <x v="0"/>
    <x v="0"/>
    <x v="91"/>
    <x v="0"/>
    <s v="Instalado"/>
    <s v="Operativo"/>
    <s v="Distribuidora"/>
    <x v="0"/>
    <x v="0"/>
    <x v="0"/>
    <x v="0"/>
    <s v="Estatal"/>
    <s v="LORETO"/>
    <s v="LORETO"/>
    <s v="UCAYALI"/>
    <s v="CONTAMANA"/>
    <n v="0"/>
    <x v="0"/>
    <n v="0"/>
    <x v="0"/>
    <n v="0"/>
    <x v="0"/>
    <x v="0"/>
    <n v="0"/>
    <n v="0"/>
    <m/>
    <n v="0.16666666666666666"/>
    <n v="6.6666666666666666E-2"/>
    <n v="7.6479999999999997"/>
    <n v="0"/>
    <n v="20"/>
    <s v="BASE DE DATOS"/>
    <m/>
  </r>
  <r>
    <s v="20"/>
    <x v="8"/>
    <s v="ELOR"/>
    <s v="43096499"/>
    <s v="43096499"/>
    <x v="0"/>
    <s v="Cat.C18 G6B20736"/>
    <s v="N"/>
    <n v="0.5"/>
    <n v="0"/>
    <n v="0"/>
    <n v="0"/>
    <n v="0"/>
    <n v="0"/>
    <n v="0"/>
    <n v="0"/>
    <n v="0"/>
    <m/>
    <x v="0"/>
    <s v="ELOR43096499Cat.C18 G6B20736EL"/>
    <s v="Electro Oriente S. A."/>
    <x v="5"/>
    <x v="5"/>
    <s v="C.T. ORELLANA"/>
    <x v="45"/>
    <x v="0"/>
    <x v="0"/>
    <x v="93"/>
    <x v="0"/>
    <s v="Instalado"/>
    <s v="Operativo"/>
    <s v="Distribuidora"/>
    <x v="0"/>
    <x v="0"/>
    <x v="0"/>
    <x v="0"/>
    <s v="Estatal"/>
    <s v="LORETO"/>
    <s v="LORETO"/>
    <s v="UCAYALI"/>
    <s v="VARGAS GUERRA"/>
    <n v="0"/>
    <x v="0"/>
    <n v="0"/>
    <x v="0"/>
    <n v="0"/>
    <x v="0"/>
    <x v="0"/>
    <n v="0"/>
    <n v="0"/>
    <m/>
    <n v="4.1666666666666664E-2"/>
    <n v="0"/>
    <n v="7.6479999999999997"/>
    <n v="0"/>
    <n v="20"/>
    <s v="BASE DE DATOS"/>
    <m/>
  </r>
  <r>
    <s v="20"/>
    <x v="8"/>
    <s v="ELOR"/>
    <s v="43096499"/>
    <s v="43096499"/>
    <x v="0"/>
    <s v="Perkins 2506AE15TAG"/>
    <s v="N"/>
    <n v="0.46800000000000003"/>
    <n v="0"/>
    <n v="0"/>
    <n v="0"/>
    <n v="0"/>
    <n v="0"/>
    <n v="0"/>
    <n v="0"/>
    <n v="0"/>
    <m/>
    <x v="0"/>
    <s v="ELOR43096499Perkins 2506AE15TAGEL"/>
    <s v="Electro Oriente S. A."/>
    <x v="5"/>
    <x v="5"/>
    <s v="C.T. ORELLANA"/>
    <x v="45"/>
    <x v="0"/>
    <x v="0"/>
    <x v="94"/>
    <x v="0"/>
    <s v="Instalado"/>
    <s v="Operativo"/>
    <s v="Distribuidora"/>
    <x v="0"/>
    <x v="0"/>
    <x v="0"/>
    <x v="0"/>
    <s v="Estatal"/>
    <s v="LORETO"/>
    <s v="LORETO"/>
    <s v="UCAYALI"/>
    <s v="VARGAS GUERRA"/>
    <n v="0"/>
    <x v="0"/>
    <n v="0"/>
    <x v="0"/>
    <n v="0"/>
    <x v="0"/>
    <x v="0"/>
    <n v="0"/>
    <n v="0"/>
    <m/>
    <n v="3.9E-2"/>
    <n v="0"/>
    <n v="7.6479999999999997"/>
    <n v="0"/>
    <n v="20"/>
    <s v="BASE DE DATOS"/>
    <m/>
  </r>
  <r>
    <s v="20"/>
    <x v="8"/>
    <s v="ELOR"/>
    <s v="43096499"/>
    <s v="43096499"/>
    <x v="0"/>
    <s v="CUMMINS 855"/>
    <s v="S"/>
    <n v="0.32"/>
    <n v="0.19"/>
    <n v="15.545"/>
    <n v="55.551000000000002"/>
    <n v="71.096000000000004"/>
    <n v="3"/>
    <n v="662"/>
    <n v="16"/>
    <n v="14"/>
    <m/>
    <x v="0"/>
    <s v="ELOR43096499CUMMINS 855EL"/>
    <s v="Electro Oriente S. A."/>
    <x v="5"/>
    <x v="5"/>
    <s v="C. T. Orellana"/>
    <x v="45"/>
    <x v="0"/>
    <x v="0"/>
    <x v="181"/>
    <x v="0"/>
    <s v="Instalado"/>
    <s v="Operativo"/>
    <s v="Distribuidora"/>
    <x v="0"/>
    <x v="0"/>
    <x v="0"/>
    <x v="0"/>
    <s v="Estatal"/>
    <s v="LORETO"/>
    <s v="LORETO"/>
    <n v="0"/>
    <n v="0"/>
    <n v="0"/>
    <x v="0"/>
    <n v="0"/>
    <x v="0"/>
    <n v="0"/>
    <x v="0"/>
    <x v="0"/>
    <n v="71.096000000000004"/>
    <n v="7.1096000000000006E-2"/>
    <m/>
    <n v="6.4000000000000001E-2"/>
    <n v="3.7999999999999999E-2"/>
    <n v="7.6479999999999997"/>
    <n v="0"/>
    <n v="20"/>
    <s v="BASE DE DATOS"/>
    <m/>
  </r>
  <r>
    <s v="20"/>
    <x v="8"/>
    <s v="ELOR"/>
    <s v="43096499"/>
    <s v="43096499"/>
    <x v="0"/>
    <s v="CAT 3306"/>
    <s v="S"/>
    <n v="0.2"/>
    <n v="0.14000000000000001"/>
    <n v="7.5170000000000003"/>
    <n v="26.558"/>
    <n v="34.075000000000003"/>
    <n v="3"/>
    <n v="544"/>
    <n v="5"/>
    <n v="8"/>
    <m/>
    <x v="0"/>
    <s v="ELOR43096499CAT 3306EL"/>
    <s v="Electro Oriente S. A."/>
    <x v="5"/>
    <x v="5"/>
    <s v="C. T. Orellana"/>
    <x v="45"/>
    <x v="0"/>
    <x v="0"/>
    <x v="182"/>
    <x v="0"/>
    <s v="Instalado"/>
    <s v="Operativo"/>
    <s v="Distribuidora"/>
    <x v="0"/>
    <x v="0"/>
    <x v="0"/>
    <x v="0"/>
    <s v="Estatal"/>
    <s v="LORETO"/>
    <s v="LORETO"/>
    <n v="0"/>
    <n v="0"/>
    <n v="0"/>
    <x v="0"/>
    <n v="0"/>
    <x v="0"/>
    <n v="0"/>
    <x v="0"/>
    <x v="0"/>
    <n v="34.075000000000003"/>
    <n v="3.4075000000000001E-2"/>
    <m/>
    <n v="0"/>
    <n v="0"/>
    <n v="7.6479999999999997"/>
    <n v="0"/>
    <n v="20"/>
    <s v="BASE DE DATOS"/>
    <m/>
  </r>
  <r>
    <s v="20"/>
    <x v="8"/>
    <s v="ELOR"/>
    <s v="43094699"/>
    <s v="43094699"/>
    <x v="0"/>
    <s v="Volvo Penta RVM364"/>
    <s v="N"/>
    <n v="0.36399999999999999"/>
    <n v="0"/>
    <n v="0"/>
    <n v="0"/>
    <n v="0"/>
    <n v="0"/>
    <n v="0"/>
    <n v="0"/>
    <n v="0"/>
    <m/>
    <x v="0"/>
    <s v="ELOR43094699Volvo Penta RVM364EL"/>
    <s v="Electro Oriente S. A."/>
    <x v="5"/>
    <x v="5"/>
    <s v="C. T. Indiana"/>
    <x v="46"/>
    <x v="0"/>
    <x v="0"/>
    <x v="95"/>
    <x v="0"/>
    <s v="Instalado"/>
    <s v="Operativo"/>
    <s v="Distribuidora"/>
    <x v="0"/>
    <x v="0"/>
    <x v="0"/>
    <x v="0"/>
    <s v="Estatal"/>
    <s v="LORETO"/>
    <s v="LORETO"/>
    <s v="MAYNAS"/>
    <s v="INDIANA"/>
    <n v="0"/>
    <x v="0"/>
    <n v="0"/>
    <x v="0"/>
    <n v="0"/>
    <x v="0"/>
    <x v="0"/>
    <n v="0"/>
    <n v="0"/>
    <m/>
    <n v="3.0333333333333334E-2"/>
    <n v="0"/>
    <n v="7.6479999999999997"/>
    <n v="0"/>
    <n v="20"/>
    <s v="BASE DE DATOS"/>
    <m/>
  </r>
  <r>
    <s v="20"/>
    <x v="8"/>
    <s v="ELOR"/>
    <s v="43094699"/>
    <s v="43094699"/>
    <x v="0"/>
    <s v="Volvo2 CAD1641GE"/>
    <s v="N"/>
    <n v="0.45600000000000002"/>
    <n v="0"/>
    <n v="0"/>
    <n v="0"/>
    <n v="0"/>
    <n v="0"/>
    <n v="0"/>
    <n v="0"/>
    <n v="0"/>
    <m/>
    <x v="0"/>
    <s v="ELOR43094699Volvo2 CAD1641GEEL"/>
    <s v="Electro Oriente S. A."/>
    <x v="5"/>
    <x v="5"/>
    <s v="C. T. Indiana"/>
    <x v="46"/>
    <x v="0"/>
    <x v="0"/>
    <x v="96"/>
    <x v="0"/>
    <s v="Instalado"/>
    <s v="Operativo"/>
    <s v="Distribuidora"/>
    <x v="0"/>
    <x v="0"/>
    <x v="0"/>
    <x v="0"/>
    <s v="Estatal"/>
    <s v="LORETO"/>
    <s v="LORETO"/>
    <s v="MAYNAS"/>
    <s v="INDIANA"/>
    <n v="0"/>
    <x v="0"/>
    <n v="0"/>
    <x v="0"/>
    <n v="0"/>
    <x v="0"/>
    <x v="0"/>
    <n v="0"/>
    <n v="0"/>
    <m/>
    <n v="3.7999999999999999E-2"/>
    <n v="0"/>
    <n v="7.6479999999999997"/>
    <n v="0"/>
    <n v="20"/>
    <s v="BASE DE DATOS"/>
    <m/>
  </r>
  <r>
    <s v="20"/>
    <x v="8"/>
    <s v="ELOR"/>
    <s v="43094699"/>
    <s v="43094699"/>
    <x v="0"/>
    <s v="Cat.5-3412STA-16860"/>
    <s v="S"/>
    <n v="0.72499999999999998"/>
    <n v="0.6"/>
    <n v="6.5659999999999998"/>
    <n v="45.963000000000001"/>
    <n v="52.529000000000003"/>
    <n v="0"/>
    <n v="305"/>
    <n v="0"/>
    <n v="49"/>
    <m/>
    <x v="0"/>
    <s v="ELOR43094699Cat.5-3412STA-16860EL"/>
    <s v="Electro Oriente S. A."/>
    <x v="5"/>
    <x v="5"/>
    <s v="C. T. Indiana"/>
    <x v="46"/>
    <x v="0"/>
    <x v="0"/>
    <x v="97"/>
    <x v="0"/>
    <n v="0"/>
    <s v="Operativo"/>
    <s v="Distribuidora"/>
    <x v="0"/>
    <x v="0"/>
    <x v="0"/>
    <x v="0"/>
    <s v="Estatal"/>
    <s v="LORETO"/>
    <s v="LORETO"/>
    <s v="MAYNAS"/>
    <s v="INDIANA"/>
    <n v="0"/>
    <x v="0"/>
    <n v="0"/>
    <x v="0"/>
    <n v="0"/>
    <x v="0"/>
    <x v="0"/>
    <n v="52.529000000000003"/>
    <n v="5.2529000000000006E-2"/>
    <m/>
    <n v="6.0416666666666667E-2"/>
    <n v="4.9999999999999996E-2"/>
    <n v="7.6479999999999997"/>
    <n v="0"/>
    <n v="20"/>
    <s v="BASE DE DATOS"/>
    <m/>
  </r>
  <r>
    <s v="20"/>
    <x v="8"/>
    <s v="ELOR"/>
    <s v="43094699"/>
    <s v="43094699"/>
    <x v="0"/>
    <s v="Vol.3 Pent TWD1643G"/>
    <s v="S"/>
    <n v="0.6"/>
    <n v="0.45"/>
    <n v="13.194000000000001"/>
    <n v="92.356999999999999"/>
    <n v="105.551"/>
    <n v="0"/>
    <n v="457"/>
    <n v="0"/>
    <n v="15"/>
    <m/>
    <x v="0"/>
    <s v="ELOR43094699Vol.3 Pent TWD1643GEL"/>
    <s v="Electro Oriente S. A."/>
    <x v="5"/>
    <x v="5"/>
    <s v="C. T. Indiana"/>
    <x v="46"/>
    <x v="0"/>
    <x v="0"/>
    <x v="98"/>
    <x v="0"/>
    <n v="0"/>
    <s v="Operativo"/>
    <s v="Distribuidora"/>
    <x v="0"/>
    <x v="0"/>
    <x v="0"/>
    <x v="0"/>
    <s v="Estatal"/>
    <s v="LORETO"/>
    <s v="LORETO"/>
    <s v="MAYNAS"/>
    <s v="INDIANA"/>
    <n v="0"/>
    <x v="0"/>
    <n v="0"/>
    <x v="0"/>
    <n v="0"/>
    <x v="0"/>
    <x v="0"/>
    <n v="105.551"/>
    <n v="0.10555100000000001"/>
    <m/>
    <n v="4.9999999999999996E-2"/>
    <n v="3.7499999999999999E-2"/>
    <n v="7.6479999999999997"/>
    <n v="0"/>
    <n v="20"/>
    <s v="BASE DE DATOS"/>
    <m/>
  </r>
  <r>
    <s v="20"/>
    <x v="8"/>
    <s v="ELOR"/>
    <s v="33011193"/>
    <s v="33011193"/>
    <x v="0"/>
    <s v="CUMMINS"/>
    <s v="S"/>
    <n v="0.6"/>
    <n v="0.3"/>
    <n v="26.88"/>
    <n v="35.32"/>
    <n v="62.2"/>
    <n v="0"/>
    <n v="290"/>
    <n v="0"/>
    <n v="5"/>
    <m/>
    <x v="0"/>
    <s v="ELOR33011193CUMMINSEL"/>
    <s v="Electro Oriente S. A."/>
    <x v="5"/>
    <x v="5"/>
    <s v="C. T. Nauta"/>
    <x v="47"/>
    <x v="0"/>
    <x v="0"/>
    <x v="2"/>
    <x v="0"/>
    <s v="Instalado"/>
    <s v="Operativo"/>
    <s v="Distribuidora"/>
    <x v="0"/>
    <x v="0"/>
    <x v="0"/>
    <x v="0"/>
    <s v="Estatal"/>
    <s v="LORETO"/>
    <s v="LORETO"/>
    <s v="LORETO"/>
    <s v="NAUTA"/>
    <n v="0"/>
    <x v="0"/>
    <n v="0"/>
    <x v="0"/>
    <n v="0"/>
    <x v="0"/>
    <x v="0"/>
    <n v="62.2"/>
    <n v="6.2200000000000005E-2"/>
    <m/>
    <n v="4.9999999999999996E-2"/>
    <n v="2.4999999999999998E-2"/>
    <n v="7.6479999999999997"/>
    <n v="0"/>
    <n v="20"/>
    <s v="BASE DE DATOS"/>
    <m/>
  </r>
  <r>
    <s v="20"/>
    <x v="8"/>
    <s v="ELOR"/>
    <s v="33011193"/>
    <s v="33011193"/>
    <x v="0"/>
    <s v="MTU-1 1200DS Detroi"/>
    <s v="N"/>
    <n v="1.2250000000000001"/>
    <n v="0"/>
    <n v="0"/>
    <n v="0"/>
    <n v="0"/>
    <n v="0"/>
    <n v="0"/>
    <n v="0"/>
    <n v="0"/>
    <m/>
    <x v="0"/>
    <s v="ELOR33011193MTU-1 1200DS DetroiEL"/>
    <s v="Electro Oriente S. A."/>
    <x v="5"/>
    <x v="5"/>
    <s v="C. T. Nauta"/>
    <x v="47"/>
    <x v="0"/>
    <x v="0"/>
    <x v="99"/>
    <x v="0"/>
    <s v="Instalado"/>
    <s v="Operativo"/>
    <s v="Distribuidora"/>
    <x v="0"/>
    <x v="0"/>
    <x v="0"/>
    <x v="0"/>
    <s v="Estatal"/>
    <s v="LORETO"/>
    <s v="LORETO"/>
    <s v="LORETO"/>
    <s v="NAUTA"/>
    <n v="0"/>
    <x v="0"/>
    <n v="0"/>
    <x v="0"/>
    <n v="0"/>
    <x v="0"/>
    <x v="0"/>
    <n v="0"/>
    <n v="0"/>
    <m/>
    <n v="0.10208333333333335"/>
    <n v="0"/>
    <n v="7.6479999999999997"/>
    <n v="0"/>
    <n v="20"/>
    <s v="BASE DE DATOS"/>
    <m/>
  </r>
  <r>
    <s v="20"/>
    <x v="8"/>
    <s v="ELOR"/>
    <s v="33011193"/>
    <s v="33011193"/>
    <x v="0"/>
    <s v="MTU=2 1200DS Detroi"/>
    <s v="S"/>
    <n v="1.2250000000000001"/>
    <n v="1"/>
    <n v="296.48099999999999"/>
    <n v="78.052999999999997"/>
    <n v="374.53399999999999"/>
    <n v="10"/>
    <n v="637"/>
    <n v="0"/>
    <n v="85"/>
    <m/>
    <x v="0"/>
    <s v="ELOR33011193MTU=2 1200DS DetroiEL"/>
    <s v="Electro Oriente S. A."/>
    <x v="5"/>
    <x v="5"/>
    <s v="C. T. Nauta"/>
    <x v="47"/>
    <x v="0"/>
    <x v="0"/>
    <x v="100"/>
    <x v="0"/>
    <s v="Instalado"/>
    <s v="Operativo"/>
    <s v="Distribuidora"/>
    <x v="0"/>
    <x v="0"/>
    <x v="0"/>
    <x v="0"/>
    <s v="Estatal"/>
    <s v="LORETO"/>
    <s v="LORETO"/>
    <s v="LORETO"/>
    <s v="NAUTA"/>
    <n v="0"/>
    <x v="0"/>
    <n v="0"/>
    <x v="0"/>
    <n v="0"/>
    <x v="0"/>
    <x v="0"/>
    <n v="374.53399999999999"/>
    <n v="0.37453399999999998"/>
    <m/>
    <n v="0.10208333333333335"/>
    <n v="8.3333333333333329E-2"/>
    <n v="7.6479999999999997"/>
    <n v="0"/>
    <n v="20"/>
    <s v="BASE DE DATOS"/>
    <m/>
  </r>
  <r>
    <s v="20"/>
    <x v="8"/>
    <s v="ELOR"/>
    <s v="33011193"/>
    <s v="33011193"/>
    <x v="0"/>
    <s v="Cat. 3512 Dita"/>
    <s v="S"/>
    <n v="0.5"/>
    <n v="0.25"/>
    <n v="36.573999999999998"/>
    <n v="9.6280000000000001"/>
    <n v="46.201999999999998"/>
    <n v="0"/>
    <n v="151"/>
    <n v="0"/>
    <n v="0"/>
    <m/>
    <x v="0"/>
    <s v="ELOR33011193Cat. 3512 DitaEL"/>
    <s v="Electro Oriente S. A."/>
    <x v="5"/>
    <x v="5"/>
    <s v="C. T. Nauta"/>
    <x v="47"/>
    <x v="0"/>
    <x v="0"/>
    <x v="101"/>
    <x v="0"/>
    <s v="Instalado"/>
    <s v="Operativo"/>
    <s v="Distribuidora"/>
    <x v="0"/>
    <x v="0"/>
    <x v="0"/>
    <x v="0"/>
    <s v="Estatal"/>
    <s v="LORETO"/>
    <s v="LORETO"/>
    <s v="LORETO"/>
    <s v="NAUTA"/>
    <n v="0"/>
    <x v="0"/>
    <n v="0"/>
    <x v="0"/>
    <n v="0"/>
    <x v="0"/>
    <x v="0"/>
    <n v="46.201999999999998"/>
    <n v="4.6202E-2"/>
    <m/>
    <n v="4.1666666666666664E-2"/>
    <n v="2.0833333333333332E-2"/>
    <n v="7.6479999999999997"/>
    <n v="0"/>
    <n v="20"/>
    <s v="BASE DE DATOS"/>
    <m/>
  </r>
  <r>
    <s v="20"/>
    <x v="8"/>
    <s v="ELOR"/>
    <s v="33011193"/>
    <s v="33011193"/>
    <x v="0"/>
    <s v="Cat 3516 YAT00240"/>
    <s v="S"/>
    <n v="2"/>
    <n v="1.5"/>
    <n v="85.852000000000004"/>
    <n v="22.602"/>
    <n v="108.45399999999999"/>
    <n v="6"/>
    <n v="181"/>
    <n v="0"/>
    <n v="95"/>
    <m/>
    <x v="0"/>
    <s v="ELOR33011193Cat 3516 YAT00240EL"/>
    <s v="Electro Oriente S. A."/>
    <x v="5"/>
    <x v="5"/>
    <s v="C. T. Nauta"/>
    <x v="47"/>
    <x v="0"/>
    <x v="0"/>
    <x v="165"/>
    <x v="0"/>
    <s v="Instalado"/>
    <s v="Operativo"/>
    <s v="Distribuidora"/>
    <x v="0"/>
    <x v="0"/>
    <x v="0"/>
    <x v="0"/>
    <s v="Estatal"/>
    <s v="LORETO"/>
    <s v="LORETO"/>
    <s v="LORETO"/>
    <s v="NAUTA"/>
    <n v="0"/>
    <x v="0"/>
    <n v="0"/>
    <x v="0"/>
    <n v="0"/>
    <x v="0"/>
    <x v="0"/>
    <n v="108.45399999999999"/>
    <n v="0.10845399999999999"/>
    <m/>
    <n v="0.33333333333333331"/>
    <n v="0.25"/>
    <n v="7.6479999999999997"/>
    <n v="1.4210854715202004E-14"/>
    <n v="20"/>
    <s v="BASE DE DATOS"/>
    <m/>
  </r>
  <r>
    <s v="20"/>
    <x v="8"/>
    <s v="ELOR"/>
    <s v="33010993"/>
    <s v="33010993"/>
    <x v="0"/>
    <s v="Cat.1-3512(.208)"/>
    <s v="S"/>
    <n v="0.5"/>
    <n v="0.25"/>
    <n v="27.76"/>
    <n v="61.68"/>
    <n v="89.44"/>
    <n v="5"/>
    <n v="329"/>
    <n v="0"/>
    <n v="93"/>
    <m/>
    <x v="0"/>
    <s v="ELOR33010993Cat.1-3512(.208)EL"/>
    <s v="Electro Oriente S. A."/>
    <x v="5"/>
    <x v="5"/>
    <s v="C. T. Requena"/>
    <x v="48"/>
    <x v="0"/>
    <x v="0"/>
    <x v="102"/>
    <x v="0"/>
    <s v="Instalado"/>
    <s v="Operativo"/>
    <s v="Distribuidora"/>
    <x v="0"/>
    <x v="0"/>
    <x v="0"/>
    <x v="0"/>
    <s v="Estatal"/>
    <s v="LORETO"/>
    <s v="LORETO"/>
    <s v="REQUENA"/>
    <s v="REQUENA"/>
    <n v="0"/>
    <x v="0"/>
    <n v="0"/>
    <x v="0"/>
    <n v="0"/>
    <x v="0"/>
    <x v="0"/>
    <n v="89.44"/>
    <n v="8.9439999999999992E-2"/>
    <m/>
    <n v="4.1666666666666664E-2"/>
    <n v="2.0833333333333332E-2"/>
    <n v="7.6479999999999997"/>
    <n v="0"/>
    <n v="20"/>
    <s v="BASE DE DATOS"/>
    <m/>
  </r>
  <r>
    <s v="20"/>
    <x v="8"/>
    <s v="ELOR"/>
    <s v="33010993"/>
    <s v="33010993"/>
    <x v="0"/>
    <s v="Cat.3-3512(.219)"/>
    <s v="S"/>
    <n v="0.5"/>
    <n v="0.3"/>
    <n v="29.84"/>
    <n v="48.56"/>
    <n v="78.400000000000006"/>
    <n v="0.4"/>
    <n v="269"/>
    <n v="0"/>
    <n v="19"/>
    <m/>
    <x v="0"/>
    <s v="ELOR33010993Cat.3-3512(.219)EL"/>
    <s v="Electro Oriente S. A."/>
    <x v="5"/>
    <x v="5"/>
    <s v="C. T. Requena"/>
    <x v="48"/>
    <x v="0"/>
    <x v="0"/>
    <x v="103"/>
    <x v="0"/>
    <s v="Instalado"/>
    <s v="Operativo"/>
    <s v="Distribuidora"/>
    <x v="0"/>
    <x v="0"/>
    <x v="0"/>
    <x v="0"/>
    <s v="Estatal"/>
    <s v="LORETO"/>
    <s v="LORETO"/>
    <s v="REQUENA"/>
    <s v="REQUENA"/>
    <n v="0"/>
    <x v="0"/>
    <n v="0"/>
    <x v="0"/>
    <n v="0"/>
    <x v="0"/>
    <x v="0"/>
    <n v="78.400000000000006"/>
    <n v="7.8400000000000011E-2"/>
    <m/>
    <n v="4.1666666666666664E-2"/>
    <n v="2.4999999999999998E-2"/>
    <n v="7.6479999999999997"/>
    <n v="0"/>
    <n v="20"/>
    <s v="BASE DE DATOS"/>
    <m/>
  </r>
  <r>
    <s v="20"/>
    <x v="8"/>
    <s v="ELOR"/>
    <s v="33010993"/>
    <s v="33010993"/>
    <x v="0"/>
    <s v="MTU 1200DS"/>
    <s v="S"/>
    <n v="1.2250000000000001"/>
    <n v="1"/>
    <n v="101.378"/>
    <n v="130.58500000000001"/>
    <n v="231.96299999999999"/>
    <n v="8.0500000000000007"/>
    <n v="426"/>
    <n v="0"/>
    <n v="45"/>
    <m/>
    <x v="0"/>
    <s v="ELOR33010993MTU 1200DSEL"/>
    <s v="Electro Oriente S. A."/>
    <x v="5"/>
    <x v="5"/>
    <s v="C. T. Requena"/>
    <x v="48"/>
    <x v="0"/>
    <x v="0"/>
    <x v="104"/>
    <x v="0"/>
    <s v="Instalado"/>
    <s v="Operativo"/>
    <s v="Distribuidora"/>
    <x v="0"/>
    <x v="0"/>
    <x v="0"/>
    <x v="0"/>
    <s v="Estatal"/>
    <s v="LORETO"/>
    <s v="LORETO"/>
    <s v="REQUENA"/>
    <s v="REQUENA"/>
    <n v="0"/>
    <x v="0"/>
    <n v="0"/>
    <x v="0"/>
    <n v="0"/>
    <x v="0"/>
    <x v="0"/>
    <n v="231.96299999999999"/>
    <n v="0.231963"/>
    <m/>
    <n v="0.10208333333333335"/>
    <n v="8.3333333333333329E-2"/>
    <n v="7.6479999999999997"/>
    <n v="2.8421709430404007E-14"/>
    <n v="20"/>
    <s v="BASE DE DATOS"/>
    <m/>
  </r>
  <r>
    <s v="20"/>
    <x v="8"/>
    <s v="ELOR"/>
    <s v="33010993"/>
    <s v="33010993"/>
    <x v="0"/>
    <s v="CUMMINS 4"/>
    <s v="S"/>
    <n v="0.6"/>
    <n v="0.45700000000000002"/>
    <n v="12.86"/>
    <n v="35.659999999999997"/>
    <n v="48.52"/>
    <n v="13.4"/>
    <n v="641"/>
    <n v="0"/>
    <n v="57"/>
    <m/>
    <x v="0"/>
    <s v="ELOR33010993CUMMINS 4EL"/>
    <s v="Electro Oriente S. A."/>
    <x v="5"/>
    <x v="5"/>
    <s v="C. T. Requena"/>
    <x v="48"/>
    <x v="0"/>
    <x v="0"/>
    <x v="105"/>
    <x v="0"/>
    <s v="Instalado"/>
    <s v="Operativo"/>
    <s v="Distribuidora"/>
    <x v="0"/>
    <x v="0"/>
    <x v="0"/>
    <x v="0"/>
    <s v="Estatal"/>
    <s v="LORETO"/>
    <s v="LORETO"/>
    <s v="REQUENA"/>
    <s v="REQUENA"/>
    <n v="0"/>
    <x v="0"/>
    <n v="0"/>
    <x v="0"/>
    <n v="0"/>
    <x v="0"/>
    <x v="0"/>
    <n v="48.52"/>
    <n v="4.8520000000000001E-2"/>
    <m/>
    <n v="4.9999999999999996E-2"/>
    <n v="3.8083333333333337E-2"/>
    <n v="7.6479999999999997"/>
    <n v="-7.1054273576010019E-15"/>
    <n v="20"/>
    <s v="BASE DE DATOS"/>
    <m/>
  </r>
  <r>
    <s v="20"/>
    <x v="8"/>
    <s v="ELOR"/>
    <s v="33010993"/>
    <s v="33010993"/>
    <x v="0"/>
    <s v="CAT 6-3516B-139"/>
    <s v="S"/>
    <n v="2"/>
    <n v="1"/>
    <n v="89.596000000000004"/>
    <n v="103.577"/>
    <n v="193.173"/>
    <n v="14.55"/>
    <n v="313"/>
    <n v="0"/>
    <n v="71"/>
    <m/>
    <x v="0"/>
    <s v="ELOR33010993CAT 6-3516B-139EL"/>
    <s v="Electro Oriente S. A."/>
    <x v="5"/>
    <x v="5"/>
    <s v="C. T. Requena"/>
    <x v="48"/>
    <x v="0"/>
    <x v="0"/>
    <x v="106"/>
    <x v="0"/>
    <s v="Instalado"/>
    <s v="Operativo"/>
    <s v="Distribuidora"/>
    <x v="0"/>
    <x v="0"/>
    <x v="0"/>
    <x v="0"/>
    <s v="Estatal"/>
    <s v="LORETO"/>
    <s v="LORETO"/>
    <s v="REQUENA"/>
    <s v="REQUENA"/>
    <n v="0"/>
    <x v="0"/>
    <n v="0"/>
    <x v="0"/>
    <n v="0"/>
    <x v="0"/>
    <x v="0"/>
    <n v="193.173"/>
    <n v="0.19317300000000001"/>
    <m/>
    <n v="0.16666666666666666"/>
    <n v="8.3333333333333329E-2"/>
    <n v="7.6479999999999997"/>
    <n v="0"/>
    <n v="20"/>
    <s v="BASE DE DATOS"/>
    <m/>
  </r>
  <r>
    <s v="20"/>
    <x v="8"/>
    <s v="ELOR"/>
    <s v="43094599"/>
    <s v="43094599"/>
    <x v="0"/>
    <s v="CUMMINS_1 C200(050)"/>
    <s v="S"/>
    <n v="0.20799999999999999"/>
    <n v="0.14000000000000001"/>
    <n v="5.0179999999999998"/>
    <n v="35.122999999999998"/>
    <n v="40.140999999999998"/>
    <n v="9"/>
    <n v="447"/>
    <n v="0"/>
    <n v="22"/>
    <m/>
    <x v="0"/>
    <s v="ELOR43094599CUMMINS_1 C200(050)EL"/>
    <s v="Electro Oriente S. A."/>
    <x v="5"/>
    <x v="5"/>
    <s v="C. T. Tamshiyacu"/>
    <x v="49"/>
    <x v="0"/>
    <x v="0"/>
    <x v="107"/>
    <x v="0"/>
    <s v="Instalado"/>
    <s v="Operativo"/>
    <s v="Distribuidora"/>
    <x v="0"/>
    <x v="0"/>
    <x v="0"/>
    <x v="0"/>
    <s v="Estatal"/>
    <s v="LORETO"/>
    <s v="LORETO"/>
    <s v="MAYNAS"/>
    <s v="FERNANDO LORES"/>
    <n v="0"/>
    <x v="0"/>
    <n v="0"/>
    <x v="0"/>
    <n v="0"/>
    <x v="0"/>
    <x v="0"/>
    <n v="40.140999999999998"/>
    <n v="4.0140999999999996E-2"/>
    <m/>
    <n v="1.7333333333333333E-2"/>
    <n v="1.2499999999999999E-2"/>
    <n v="7.6479999999999997"/>
    <n v="0"/>
    <n v="20"/>
    <s v="BASE DE DATOS"/>
    <m/>
  </r>
  <r>
    <s v="20"/>
    <x v="8"/>
    <s v="ELOR"/>
    <s v="43094599"/>
    <s v="43094599"/>
    <x v="0"/>
    <s v="CUMMINS_2 C200(026)"/>
    <s v="S"/>
    <n v="0.20799999999999999"/>
    <n v="0.17"/>
    <n v="9.2050000000000001"/>
    <n v="64.430999999999997"/>
    <n v="73.635999999999996"/>
    <n v="8"/>
    <n v="696"/>
    <n v="0"/>
    <n v="28"/>
    <m/>
    <x v="0"/>
    <s v="ELOR43094599CUMMINS_2 C200(026)EL"/>
    <s v="Electro Oriente S. A."/>
    <x v="5"/>
    <x v="5"/>
    <s v="C. T. Tamshiyacu"/>
    <x v="49"/>
    <x v="0"/>
    <x v="0"/>
    <x v="108"/>
    <x v="0"/>
    <s v="Instalado"/>
    <s v="Operativo"/>
    <s v="Distribuidora"/>
    <x v="0"/>
    <x v="0"/>
    <x v="0"/>
    <x v="0"/>
    <s v="Estatal"/>
    <s v="LORETO"/>
    <s v="LORETO"/>
    <s v="MAYNAS"/>
    <s v="FERNANDO LORES"/>
    <n v="0"/>
    <x v="0"/>
    <n v="0"/>
    <x v="0"/>
    <n v="0"/>
    <x v="0"/>
    <x v="0"/>
    <n v="73.635999999999996"/>
    <n v="7.3635999999999993E-2"/>
    <m/>
    <n v="1.7333333333333333E-2"/>
    <n v="1.2499999999999999E-2"/>
    <n v="7.6479999999999997"/>
    <n v="0"/>
    <n v="20"/>
    <s v="BASE DE DATOS"/>
    <m/>
  </r>
  <r>
    <s v="20"/>
    <x v="8"/>
    <s v="ELOR"/>
    <s v="43094599"/>
    <s v="43094599"/>
    <x v="0"/>
    <s v="Cat. C9-180"/>
    <s v="S"/>
    <n v="0.18"/>
    <n v="0.1"/>
    <n v="0.90700000000000003"/>
    <n v="6.3520000000000003"/>
    <n v="7.2590000000000003"/>
    <n v="6"/>
    <n v="209"/>
    <n v="0"/>
    <n v="25"/>
    <m/>
    <x v="0"/>
    <s v="ELOR43094599Cat. C9-180EL"/>
    <s v="Electro Oriente S. A."/>
    <x v="5"/>
    <x v="5"/>
    <s v="C. T. Tamshiyacu"/>
    <x v="49"/>
    <x v="0"/>
    <x v="0"/>
    <x v="109"/>
    <x v="0"/>
    <s v="Instalado"/>
    <s v="Operativo"/>
    <s v="Distribuidora"/>
    <x v="0"/>
    <x v="0"/>
    <x v="0"/>
    <x v="0"/>
    <s v="Estatal"/>
    <s v="LORETO"/>
    <s v="LORETO"/>
    <s v="MAYNAS"/>
    <s v="FERNANDO LORES"/>
    <n v="0"/>
    <x v="0"/>
    <n v="0"/>
    <x v="0"/>
    <n v="0"/>
    <x v="0"/>
    <x v="0"/>
    <n v="7.2590000000000003"/>
    <n v="7.2590000000000007E-3"/>
    <m/>
    <n v="1.4999999999999999E-2"/>
    <n v="1.2499999999999999E-2"/>
    <n v="7.6479999999999997"/>
    <n v="0"/>
    <n v="20"/>
    <s v="BASE DE DATOS"/>
    <m/>
  </r>
  <r>
    <s v="20"/>
    <x v="8"/>
    <s v="ELOR"/>
    <s v="43094599"/>
    <s v="43094599"/>
    <x v="0"/>
    <s v="Volvo PentaTWD1010G"/>
    <s v="N"/>
    <n v="0.21"/>
    <n v="0"/>
    <n v="0"/>
    <n v="0"/>
    <n v="0"/>
    <n v="0"/>
    <n v="0"/>
    <n v="0"/>
    <n v="0"/>
    <m/>
    <x v="0"/>
    <s v="ELOR43094599Volvo PentaTWD1010GEL"/>
    <s v="Electro Oriente S. A."/>
    <x v="5"/>
    <x v="5"/>
    <s v="C. T. Tamshiyacu"/>
    <x v="49"/>
    <x v="0"/>
    <x v="0"/>
    <x v="110"/>
    <x v="0"/>
    <s v="Instalado"/>
    <s v="Inoperativo"/>
    <s v="Distribuidora"/>
    <x v="0"/>
    <x v="0"/>
    <x v="0"/>
    <x v="0"/>
    <s v="Estatal"/>
    <s v="LORETO"/>
    <s v="LORETO"/>
    <s v="MAYNAS"/>
    <s v="FERNANDO LORES"/>
    <n v="0"/>
    <x v="0"/>
    <n v="0"/>
    <x v="0"/>
    <n v="0"/>
    <x v="0"/>
    <x v="0"/>
    <n v="0"/>
    <n v="0"/>
    <m/>
    <n v="1.7499999999999998E-2"/>
    <n v="1.2499999999999999E-2"/>
    <n v="7.6479999999999997"/>
    <n v="0"/>
    <n v="20"/>
    <s v="BASE DE DATOS"/>
    <m/>
  </r>
  <r>
    <s v="20"/>
    <x v="8"/>
    <s v="ELOR"/>
    <s v="53023514"/>
    <s v="53023514"/>
    <x v="0"/>
    <s v="OLYMPIAN"/>
    <s v="S"/>
    <n v="0.04"/>
    <n v="0.03"/>
    <n v="1.02"/>
    <n v="2.4E-2"/>
    <n v="1.044"/>
    <n v="6"/>
    <n v="180"/>
    <n v="0"/>
    <n v="3"/>
    <m/>
    <x v="0"/>
    <s v="ELOR53023514OLYMPIANEL"/>
    <s v="Electro Oriente S. A."/>
    <x v="5"/>
    <x v="5"/>
    <s v="C. T. Gran Peru"/>
    <x v="50"/>
    <x v="0"/>
    <x v="0"/>
    <x v="78"/>
    <x v="0"/>
    <s v="Instalado"/>
    <s v="Operativo"/>
    <s v="Distribuidora"/>
    <x v="0"/>
    <x v="0"/>
    <x v="0"/>
    <x v="0"/>
    <s v="Estatal"/>
    <s v="LORETO"/>
    <s v="LORETO"/>
    <s v="MAYNAS"/>
    <s v="FERNANDO LORES"/>
    <s v="GRAN PERÚ"/>
    <x v="0"/>
    <n v="0"/>
    <x v="0"/>
    <n v="0"/>
    <x v="0"/>
    <x v="0"/>
    <n v="1.044"/>
    <n v="1.044E-3"/>
    <m/>
    <n v="3.3333333333333335E-3"/>
    <n v="2.5000000000000001E-3"/>
    <n v="7.6479999999999997"/>
    <n v="0"/>
    <n v="20"/>
    <s v="BASE DE DATOS"/>
    <m/>
  </r>
  <r>
    <s v="20"/>
    <x v="8"/>
    <s v="ELOR"/>
    <s v="43095199"/>
    <s v="43095199"/>
    <x v="0"/>
    <s v="CKD 6S150PV"/>
    <s v="N"/>
    <n v="0.2"/>
    <n v="0"/>
    <n v="0"/>
    <n v="0"/>
    <n v="0"/>
    <n v="0"/>
    <n v="0"/>
    <n v="0"/>
    <n v="0"/>
    <m/>
    <x v="1"/>
    <s v="ELOR43095199CKD 6S150PVEL"/>
    <s v="Electro Oriente S. A."/>
    <x v="5"/>
    <x v="5"/>
    <s v="C. T. Pevas"/>
    <x v="21"/>
    <x v="0"/>
    <x v="0"/>
    <x v="60"/>
    <x v="0"/>
    <s v="Instalado"/>
    <s v="Inoperativo"/>
    <s v="Distribuidora"/>
    <x v="0"/>
    <x v="0"/>
    <x v="0"/>
    <x v="0"/>
    <s v="Estatal"/>
    <s v="LORETO"/>
    <s v="LORETO"/>
    <s v="MRCAL. R. CASTILLA"/>
    <s v="PEVAS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8"/>
    <s v="ELOR"/>
    <s v="43095199"/>
    <s v="43095199"/>
    <x v="0"/>
    <s v="Volvo TD-70G N§1"/>
    <s v="N"/>
    <n v="0.1"/>
    <n v="0"/>
    <n v="0"/>
    <n v="0"/>
    <n v="0"/>
    <n v="0"/>
    <n v="0"/>
    <n v="0"/>
    <n v="0"/>
    <m/>
    <x v="1"/>
    <s v="ELOR43095199Volvo TD-70G N§1EL"/>
    <s v="Electro Oriente S. A."/>
    <x v="5"/>
    <x v="5"/>
    <s v="C. T. Pevas"/>
    <x v="21"/>
    <x v="0"/>
    <x v="0"/>
    <x v="61"/>
    <x v="0"/>
    <s v="Instalado"/>
    <n v="0"/>
    <s v="Distribuidora"/>
    <x v="0"/>
    <x v="0"/>
    <x v="0"/>
    <x v="0"/>
    <s v="Estatal"/>
    <s v="LORETO"/>
    <s v="LORETO"/>
    <s v="MRCAL. R. CASTILLA"/>
    <s v="PEVAS"/>
    <n v="0"/>
    <x v="0"/>
    <n v="0"/>
    <x v="0"/>
    <n v="0"/>
    <x v="0"/>
    <x v="0"/>
    <n v="0"/>
    <n v="0"/>
    <m/>
    <s v="-"/>
    <s v="-"/>
    <e v="#N/A"/>
    <n v="0"/>
    <n v="20"/>
    <s v="BASE DE DATOS"/>
    <m/>
  </r>
  <r>
    <s v="20"/>
    <x v="8"/>
    <s v="ELOR"/>
    <s v="43095999"/>
    <s v="43095999"/>
    <x v="0"/>
    <s v="CKD DAT-120"/>
    <s v="N"/>
    <n v="0.1"/>
    <n v="0"/>
    <n v="0"/>
    <n v="0"/>
    <n v="0"/>
    <n v="0"/>
    <n v="0"/>
    <n v="0"/>
    <n v="0"/>
    <m/>
    <x v="1"/>
    <s v="ELOR43095999CKD DAT-120EL"/>
    <s v="Electro Oriente S. A."/>
    <x v="5"/>
    <x v="5"/>
    <s v="C. T. Jenaro Herrera"/>
    <x v="22"/>
    <x v="0"/>
    <x v="0"/>
    <x v="62"/>
    <x v="0"/>
    <s v="Instalado"/>
    <s v="Inoperativo"/>
    <s v="Distribuidora"/>
    <x v="0"/>
    <x v="0"/>
    <x v="0"/>
    <x v="0"/>
    <s v="Estatal"/>
    <s v="LORETO"/>
    <s v="LORETO"/>
    <s v="REQUENA"/>
    <s v="SAPUEN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8"/>
    <s v="ELOR"/>
    <s v="43095999"/>
    <s v="43095999"/>
    <x v="0"/>
    <s v="Cat. D-3306"/>
    <s v="N"/>
    <n v="0.13500000000000001"/>
    <n v="0"/>
    <n v="0"/>
    <n v="0"/>
    <n v="0"/>
    <n v="0"/>
    <n v="0"/>
    <n v="0"/>
    <n v="0"/>
    <m/>
    <x v="1"/>
    <s v="ELOR43095999Cat. D-3306EL"/>
    <s v="Electro Oriente S. A."/>
    <x v="5"/>
    <x v="5"/>
    <s v="C. T. Jenaro Herrera"/>
    <x v="22"/>
    <x v="0"/>
    <x v="0"/>
    <x v="63"/>
    <x v="0"/>
    <s v="Instalado"/>
    <s v="Inoperativo"/>
    <s v="Distribuidora"/>
    <x v="0"/>
    <x v="0"/>
    <x v="0"/>
    <x v="0"/>
    <s v="Estatal"/>
    <s v="LORETO"/>
    <s v="LORETO"/>
    <s v="REQUENA"/>
    <s v="SAPUEN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8"/>
    <s v="ELOR"/>
    <s v="43094799"/>
    <s v="43094799"/>
    <x v="0"/>
    <s v="CKD"/>
    <s v="N"/>
    <n v="0.1"/>
    <n v="0"/>
    <n v="0"/>
    <n v="0"/>
    <n v="0"/>
    <n v="0"/>
    <n v="0"/>
    <n v="0"/>
    <n v="0"/>
    <m/>
    <x v="1"/>
    <s v="ELOR43094799CKDEL"/>
    <s v="Electro Oriente S. A."/>
    <x v="5"/>
    <x v="5"/>
    <s v="C. T. Santa Clotilde"/>
    <x v="23"/>
    <x v="0"/>
    <x v="0"/>
    <x v="30"/>
    <x v="0"/>
    <s v="Instalado"/>
    <s v="Inoperativo"/>
    <s v="Distribuidora"/>
    <x v="0"/>
    <x v="0"/>
    <x v="0"/>
    <x v="0"/>
    <s v="Estatal"/>
    <s v="LORETO"/>
    <s v="LORETO"/>
    <s v="MAYNAS"/>
    <s v="NAPO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8"/>
    <s v="ELOR"/>
    <s v="43094799"/>
    <s v="43094799"/>
    <x v="0"/>
    <s v="Cat."/>
    <s v="N"/>
    <n v="0.22500000000000001"/>
    <n v="0"/>
    <n v="0"/>
    <n v="0"/>
    <n v="0"/>
    <n v="0"/>
    <n v="0"/>
    <n v="0"/>
    <n v="0"/>
    <m/>
    <x v="1"/>
    <s v="ELOR43094799Cat.EL"/>
    <s v="Electro Oriente S. A."/>
    <x v="5"/>
    <x v="5"/>
    <s v="C. T. Santa Clotilde"/>
    <x v="23"/>
    <x v="0"/>
    <x v="0"/>
    <x v="64"/>
    <x v="0"/>
    <s v="Instalado"/>
    <s v="Inoperativo"/>
    <s v="Distribuidora"/>
    <x v="0"/>
    <x v="0"/>
    <x v="0"/>
    <x v="0"/>
    <s v="Estatal"/>
    <s v="LORETO"/>
    <s v="LORETO"/>
    <s v="MAYNAS"/>
    <s v="NAPO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8"/>
    <s v="ELOR"/>
    <s v="43095399"/>
    <s v="43095399"/>
    <x v="0"/>
    <s v="CKD"/>
    <s v="N"/>
    <n v="0.1"/>
    <n v="0"/>
    <n v="0"/>
    <n v="0"/>
    <n v="0"/>
    <n v="0"/>
    <n v="0"/>
    <n v="0"/>
    <n v="0"/>
    <m/>
    <x v="1"/>
    <s v="ELOR43095399CKDEL"/>
    <s v="Electro Oriente S. A."/>
    <x v="5"/>
    <x v="5"/>
    <s v="C. T. San Pablo"/>
    <x v="24"/>
    <x v="0"/>
    <x v="0"/>
    <x v="30"/>
    <x v="0"/>
    <s v="Instalado"/>
    <s v="Inoperativo"/>
    <s v="Distribuidora"/>
    <x v="0"/>
    <x v="0"/>
    <x v="0"/>
    <x v="0"/>
    <s v="Estatal"/>
    <s v="LORETO"/>
    <s v="LORETO"/>
    <s v="MRCAL. R. CASTILLA"/>
    <s v="RAMON CASTILL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8"/>
    <s v="ELOR"/>
    <s v="43095399"/>
    <s v="43095399"/>
    <x v="0"/>
    <s v="Cat."/>
    <s v="N"/>
    <n v="0.09"/>
    <n v="0"/>
    <n v="0"/>
    <n v="0"/>
    <n v="0"/>
    <n v="0"/>
    <n v="0"/>
    <n v="0"/>
    <n v="0"/>
    <m/>
    <x v="1"/>
    <s v="ELOR43095399Cat.EL"/>
    <s v="Electro Oriente S. A."/>
    <x v="5"/>
    <x v="5"/>
    <s v="C. T. San Pablo"/>
    <x v="24"/>
    <x v="0"/>
    <x v="0"/>
    <x v="64"/>
    <x v="0"/>
    <s v="Instalado"/>
    <s v="Inoperativo"/>
    <s v="Distribuidora"/>
    <x v="0"/>
    <x v="0"/>
    <x v="0"/>
    <x v="0"/>
    <s v="Estatal"/>
    <s v="LORETO"/>
    <s v="LORETO"/>
    <s v="MRCAL. R. CASTILLA"/>
    <s v="RAMON CASTILL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8"/>
    <s v="ELOR"/>
    <s v="43095599"/>
    <s v="43095599"/>
    <x v="0"/>
    <s v="CKD"/>
    <s v="N"/>
    <n v="0.1"/>
    <n v="0"/>
    <n v="0"/>
    <n v="0"/>
    <n v="0"/>
    <n v="0"/>
    <n v="0"/>
    <n v="0"/>
    <n v="0"/>
    <m/>
    <x v="1"/>
    <s v="ELOR43095599CKDEL"/>
    <s v="Electro Oriente S. A."/>
    <x v="5"/>
    <x v="5"/>
    <s v="C. T. Tamanco Viejo"/>
    <x v="25"/>
    <x v="0"/>
    <x v="0"/>
    <x v="30"/>
    <x v="0"/>
    <s v="Instalado"/>
    <s v="Inoperativo"/>
    <s v="Distribuidora"/>
    <x v="0"/>
    <x v="0"/>
    <x v="0"/>
    <x v="0"/>
    <s v="Estatal"/>
    <s v="LORETO"/>
    <s v="LORETO"/>
    <s v="REQUENA"/>
    <s v="EMILIO SAN MARTIN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8"/>
    <s v="ELOR"/>
    <s v="43095599"/>
    <s v="43095599"/>
    <x v="0"/>
    <s v="Perkins"/>
    <s v="N"/>
    <n v="7.4999999999999997E-2"/>
    <n v="0"/>
    <n v="0"/>
    <n v="0"/>
    <n v="0"/>
    <n v="0"/>
    <n v="0"/>
    <n v="0"/>
    <n v="0"/>
    <m/>
    <x v="1"/>
    <s v="ELOR43095599PerkinsEL"/>
    <s v="Electro Oriente S. A."/>
    <x v="5"/>
    <x v="5"/>
    <s v="C. T. Tamanco Viejo"/>
    <x v="25"/>
    <x v="0"/>
    <x v="0"/>
    <x v="12"/>
    <x v="0"/>
    <s v="Instalado"/>
    <s v="Inoperativo"/>
    <s v="Distribuidora"/>
    <x v="0"/>
    <x v="0"/>
    <x v="0"/>
    <x v="0"/>
    <s v="Estatal"/>
    <s v="LORETO"/>
    <s v="LORETO"/>
    <s v="REQUENA"/>
    <s v="EMILIO SAN MARTIN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8"/>
    <s v="ELOR"/>
    <s v="43095699"/>
    <s v="43095699"/>
    <x v="0"/>
    <s v="CKD"/>
    <s v="N"/>
    <n v="0.1"/>
    <n v="0"/>
    <n v="0"/>
    <n v="0"/>
    <n v="0"/>
    <n v="0"/>
    <n v="0"/>
    <n v="0"/>
    <n v="0"/>
    <m/>
    <x v="1"/>
    <s v="ELOR43095699CKDEL"/>
    <s v="Electro Oriente S. A."/>
    <x v="5"/>
    <x v="5"/>
    <s v="C. T. San Roque de Maquia"/>
    <x v="26"/>
    <x v="0"/>
    <x v="0"/>
    <x v="30"/>
    <x v="0"/>
    <s v="Instalado"/>
    <s v="Inoperativo"/>
    <s v="Distribuidora"/>
    <x v="0"/>
    <x v="0"/>
    <x v="0"/>
    <x v="0"/>
    <s v="Estatal"/>
    <s v="LORETO"/>
    <s v="LORETO"/>
    <s v="REQUENA"/>
    <s v="MAQUI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8"/>
    <s v="ELOR"/>
    <s v="43095699"/>
    <s v="43095699"/>
    <x v="0"/>
    <s v="Perkins"/>
    <s v="N"/>
    <n v="0.09"/>
    <n v="0"/>
    <n v="0"/>
    <n v="0"/>
    <n v="0"/>
    <n v="0"/>
    <n v="0"/>
    <n v="0"/>
    <n v="0"/>
    <m/>
    <x v="1"/>
    <s v="ELOR43095699PerkinsEL"/>
    <s v="Electro Oriente S. A."/>
    <x v="5"/>
    <x v="5"/>
    <s v="C. T. San Roque de Maquia"/>
    <x v="26"/>
    <x v="0"/>
    <x v="0"/>
    <x v="12"/>
    <x v="0"/>
    <s v="Instalado"/>
    <s v="Inoperativo"/>
    <s v="Distribuidora"/>
    <x v="0"/>
    <x v="0"/>
    <x v="0"/>
    <x v="0"/>
    <s v="Estatal"/>
    <s v="LORETO"/>
    <s v="LORETO"/>
    <s v="REQUENA"/>
    <s v="MAQUI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8"/>
    <s v="ELOR"/>
    <s v="43094999"/>
    <s v="43094999"/>
    <x v="0"/>
    <s v="CKD MODASA"/>
    <s v="N"/>
    <n v="3.5000000000000003E-2"/>
    <n v="0"/>
    <n v="0"/>
    <n v="0"/>
    <n v="0"/>
    <n v="0"/>
    <n v="0"/>
    <n v="0"/>
    <n v="0"/>
    <m/>
    <x v="1"/>
    <s v="ELOR43094999CKD MODASAEL"/>
    <s v="Electro Oriente S. A."/>
    <x v="5"/>
    <x v="5"/>
    <s v="C. T. Cabo Pantoja"/>
    <x v="27"/>
    <x v="0"/>
    <x v="0"/>
    <x v="65"/>
    <x v="0"/>
    <s v="Instalado"/>
    <s v="Inoperativo"/>
    <s v="Distribuidora"/>
    <x v="0"/>
    <x v="0"/>
    <x v="0"/>
    <x v="0"/>
    <s v="Estatal"/>
    <s v="LORETO"/>
    <s v="LORETO"/>
    <s v="MAYNAS"/>
    <s v="TORRES CAUSANO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8"/>
    <s v="ELOR"/>
    <s v="43095799"/>
    <s v="43095799"/>
    <x v="0"/>
    <s v="CKD"/>
    <s v="N"/>
    <n v="0.1"/>
    <n v="0"/>
    <n v="0"/>
    <n v="0"/>
    <n v="0"/>
    <n v="0"/>
    <n v="0"/>
    <n v="0"/>
    <n v="0"/>
    <m/>
    <x v="1"/>
    <s v="ELOR43095799CKDEL"/>
    <s v="Electro Oriente S. A."/>
    <x v="5"/>
    <x v="5"/>
    <s v="C. T. Bagazan"/>
    <x v="28"/>
    <x v="0"/>
    <x v="0"/>
    <x v="30"/>
    <x v="0"/>
    <s v="Instalado"/>
    <s v="Inoperativo"/>
    <s v="Distribuidora"/>
    <x v="0"/>
    <x v="0"/>
    <x v="0"/>
    <x v="0"/>
    <s v="Estatal"/>
    <s v="LORETO"/>
    <s v="LORETO"/>
    <s v="REQUENA"/>
    <s v="SAPUEN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8"/>
    <s v="ELOR"/>
    <s v="43095799"/>
    <s v="43095799"/>
    <x v="0"/>
    <s v="Perkins"/>
    <s v="N"/>
    <n v="7.4999999999999997E-2"/>
    <n v="0"/>
    <n v="0"/>
    <n v="0"/>
    <n v="0"/>
    <n v="0"/>
    <n v="0"/>
    <n v="0"/>
    <n v="0"/>
    <m/>
    <x v="1"/>
    <s v="ELOR43095799PerkinsEL"/>
    <s v="Electro Oriente S. A."/>
    <x v="5"/>
    <x v="5"/>
    <s v="C. T. Bagazan"/>
    <x v="28"/>
    <x v="0"/>
    <x v="0"/>
    <x v="12"/>
    <x v="0"/>
    <s v="Instalado"/>
    <s v="Inoperativo"/>
    <s v="Distribuidora"/>
    <x v="0"/>
    <x v="0"/>
    <x v="0"/>
    <x v="0"/>
    <s v="Estatal"/>
    <s v="LORETO"/>
    <s v="LORETO"/>
    <s v="REQUENA"/>
    <s v="SAPUEN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8"/>
    <s v="ELOR"/>
    <s v="43095899"/>
    <s v="43095899"/>
    <x v="0"/>
    <s v="MODASA"/>
    <s v="N"/>
    <n v="3.5000000000000003E-2"/>
    <n v="0"/>
    <n v="0"/>
    <n v="0"/>
    <n v="0"/>
    <n v="0"/>
    <n v="0"/>
    <n v="0"/>
    <n v="0"/>
    <m/>
    <x v="1"/>
    <s v="ELOR43095899MODASAEL"/>
    <s v="Electro Oriente S. A."/>
    <x v="5"/>
    <x v="5"/>
    <s v="C. T. Sapuena"/>
    <x v="29"/>
    <x v="0"/>
    <x v="0"/>
    <x v="66"/>
    <x v="0"/>
    <s v="Instalado"/>
    <s v="Inoperativo"/>
    <s v="Distribuidora"/>
    <x v="0"/>
    <x v="0"/>
    <x v="0"/>
    <x v="0"/>
    <s v="Estatal"/>
    <s v="LORETO"/>
    <s v="LORETO"/>
    <s v="REQUENA"/>
    <s v="SAPUEN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8"/>
    <s v="ELOR"/>
    <s v="43094899"/>
    <s v="43094899"/>
    <x v="0"/>
    <s v="MODASA"/>
    <s v="N"/>
    <n v="3.5000000000000003E-2"/>
    <n v="0"/>
    <n v="0"/>
    <n v="0"/>
    <n v="0"/>
    <n v="0"/>
    <n v="0"/>
    <n v="0"/>
    <n v="0"/>
    <m/>
    <x v="1"/>
    <s v="ELOR43094899MODASAEL"/>
    <s v="Electro Oriente S. A."/>
    <x v="5"/>
    <x v="5"/>
    <s v="C. T. El Alamo"/>
    <x v="30"/>
    <x v="0"/>
    <x v="0"/>
    <x v="66"/>
    <x v="0"/>
    <s v="Instalado"/>
    <s v="Inoperativo"/>
    <s v="Distribuidora"/>
    <x v="0"/>
    <x v="0"/>
    <x v="0"/>
    <x v="0"/>
    <s v="Estatal"/>
    <s v="LORETO"/>
    <s v="LORETO"/>
    <s v="MAYNAS"/>
    <s v="PUTUMAYU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8"/>
    <s v="ELOR"/>
    <s v="43096199"/>
    <s v="43096199"/>
    <x v="0"/>
    <s v="CKD DAT 120"/>
    <s v="N"/>
    <n v="0.1"/>
    <n v="0"/>
    <n v="0"/>
    <n v="0"/>
    <n v="0"/>
    <n v="0"/>
    <n v="0"/>
    <n v="0"/>
    <n v="0"/>
    <m/>
    <x v="1"/>
    <s v="ELOR43096199CKD DAT 120EL"/>
    <s v="Electro Oriente S. A."/>
    <x v="5"/>
    <x v="5"/>
    <s v="C. T. Inahuaya"/>
    <x v="31"/>
    <x v="0"/>
    <x v="0"/>
    <x v="67"/>
    <x v="0"/>
    <s v="Instalado"/>
    <s v="Inoperativo"/>
    <s v="Distribuidora"/>
    <x v="0"/>
    <x v="0"/>
    <x v="0"/>
    <x v="0"/>
    <s v="Estatal"/>
    <s v="LORETO"/>
    <s v="LORETO"/>
    <s v="UCAYALI"/>
    <s v="INAHUAY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8"/>
    <s v="ELOR"/>
    <s v="43096299"/>
    <s v="43096299"/>
    <x v="0"/>
    <s v="CKD"/>
    <s v="N"/>
    <n v="0.1"/>
    <n v="0"/>
    <n v="0"/>
    <n v="0"/>
    <n v="0"/>
    <n v="0"/>
    <n v="0"/>
    <n v="0"/>
    <n v="0"/>
    <m/>
    <x v="1"/>
    <s v="ELOR43096299CKDEL"/>
    <s v="Electro Oriente S. A."/>
    <x v="5"/>
    <x v="5"/>
    <s v="C. T. Pampa Hermosa"/>
    <x v="32"/>
    <x v="0"/>
    <x v="0"/>
    <x v="30"/>
    <x v="0"/>
    <s v="Instalado"/>
    <s v="Inoperativo"/>
    <s v="Distribuidora"/>
    <x v="0"/>
    <x v="0"/>
    <x v="0"/>
    <x v="0"/>
    <s v="Estatal"/>
    <s v="LORETO"/>
    <s v="LORETO"/>
    <s v="UCAYALI"/>
    <s v="PAMPA HERMOS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8"/>
    <s v="ELOR"/>
    <s v="43096399"/>
    <s v="43096399"/>
    <x v="0"/>
    <s v="CKD"/>
    <s v="N"/>
    <n v="0.1"/>
    <n v="0"/>
    <n v="0"/>
    <n v="0"/>
    <n v="0"/>
    <n v="0"/>
    <n v="0"/>
    <n v="0"/>
    <n v="0"/>
    <m/>
    <x v="1"/>
    <s v="ELOR43096399CKDEL"/>
    <s v="Electro Oriente S. A."/>
    <x v="5"/>
    <x v="5"/>
    <s v="C. T. Tierra Blanca"/>
    <x v="33"/>
    <x v="0"/>
    <x v="0"/>
    <x v="30"/>
    <x v="0"/>
    <s v="Instalado"/>
    <s v="Inoperativo"/>
    <s v="Distribuidora"/>
    <x v="0"/>
    <x v="0"/>
    <x v="0"/>
    <x v="0"/>
    <s v="Estatal"/>
    <s v="LORETO"/>
    <s v="LORETO"/>
    <s v="UCAYALI"/>
    <s v="SARAYACU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8"/>
    <s v="ELOR"/>
    <s v="43095099"/>
    <s v="43095099"/>
    <x v="0"/>
    <s v="Perkins M. 4-326-I"/>
    <s v="N"/>
    <n v="3.5000000000000003E-2"/>
    <n v="0"/>
    <n v="0"/>
    <n v="0"/>
    <n v="0"/>
    <n v="0"/>
    <n v="0"/>
    <n v="0"/>
    <n v="0"/>
    <m/>
    <x v="1"/>
    <s v="ELOR43095099Perkins M. 4-326-IEL"/>
    <s v="Electro Oriente S. A."/>
    <x v="5"/>
    <x v="5"/>
    <s v="C. T. El Porvenir"/>
    <x v="34"/>
    <x v="0"/>
    <x v="0"/>
    <x v="68"/>
    <x v="0"/>
    <s v="Instalado"/>
    <s v="Inoperativo"/>
    <s v="Distribuidora"/>
    <x v="0"/>
    <x v="0"/>
    <x v="0"/>
    <x v="0"/>
    <s v="Estatal"/>
    <s v="LORETO"/>
    <s v="LORETO"/>
    <s v="MAYNAS"/>
    <s v="FERNANDO LORES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8"/>
    <s v="ELOR"/>
    <s v="43095499"/>
    <s v="43095499"/>
    <x v="0"/>
    <s v="Volvo TD 100"/>
    <s v="N"/>
    <n v="0.15"/>
    <n v="0"/>
    <n v="0"/>
    <n v="0"/>
    <n v="0"/>
    <n v="0"/>
    <n v="0"/>
    <n v="0"/>
    <n v="0"/>
    <m/>
    <x v="1"/>
    <s v="ELOR43095499Volvo TD 100EL"/>
    <s v="Electro Oriente S. A."/>
    <x v="5"/>
    <x v="5"/>
    <s v="C. T. Flor de Punga"/>
    <x v="35"/>
    <x v="0"/>
    <x v="0"/>
    <x v="34"/>
    <x v="0"/>
    <s v="Instalado"/>
    <s v="Inoperativo"/>
    <s v="Distribuidora"/>
    <x v="0"/>
    <x v="0"/>
    <x v="0"/>
    <x v="0"/>
    <s v="Estatal"/>
    <s v="LORETO"/>
    <s v="LORETO"/>
    <s v="REQUENA"/>
    <s v="CAPELLO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8"/>
    <s v="ELOR"/>
    <s v="43096099"/>
    <s v="43096099"/>
    <x v="0"/>
    <s v="Volvo TD 100"/>
    <s v="N"/>
    <n v="0.15"/>
    <n v="0"/>
    <n v="0"/>
    <n v="0"/>
    <n v="0"/>
    <n v="0"/>
    <n v="0"/>
    <n v="0"/>
    <n v="0"/>
    <m/>
    <x v="1"/>
    <s v="ELOR43096099Volvo TD 100EL"/>
    <s v="Electro Oriente S. A."/>
    <x v="5"/>
    <x v="5"/>
    <s v="C. T. Colonia Angamos"/>
    <x v="36"/>
    <x v="0"/>
    <x v="0"/>
    <x v="34"/>
    <x v="0"/>
    <s v="Instalado"/>
    <s v="Inoperativo"/>
    <s v="Distribuidora"/>
    <x v="0"/>
    <x v="0"/>
    <x v="0"/>
    <x v="0"/>
    <s v="Estatal"/>
    <s v="LORETO"/>
    <s v="LORETO"/>
    <s v="REQUENA"/>
    <s v="YAQUERAN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8"/>
    <s v="ELOR"/>
    <s v="33010893"/>
    <s v="33010893"/>
    <x v="0"/>
    <s v="CAT 3516(G1)"/>
    <s v="S"/>
    <n v="1"/>
    <n v="0.95"/>
    <n v="0"/>
    <n v="0"/>
    <n v="0"/>
    <n v="0"/>
    <n v="0"/>
    <n v="0"/>
    <n v="0"/>
    <m/>
    <x v="1"/>
    <s v="ELOR33010893CAT 3516(G1)EL"/>
    <s v="Electro Oriente S. A."/>
    <x v="5"/>
    <x v="5"/>
    <s v="C. T. Yurimaguas"/>
    <x v="53"/>
    <x v="0"/>
    <x v="0"/>
    <x v="112"/>
    <x v="0"/>
    <s v="Instalado"/>
    <s v="Operativo"/>
    <s v="Distribuidora"/>
    <x v="0"/>
    <x v="1"/>
    <x v="0"/>
    <x v="0"/>
    <s v="Estatal"/>
    <s v="LORETO"/>
    <s v="LORETO"/>
    <s v="ALTO AMAZONAS"/>
    <s v="YURIMAGUAS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8"/>
    <s v="ELOR"/>
    <s v="33010893"/>
    <s v="33010893"/>
    <x v="0"/>
    <s v="CAT2 3512 TA(G2)"/>
    <s v="S"/>
    <n v="0.5"/>
    <n v="0.4"/>
    <n v="0"/>
    <n v="0"/>
    <n v="0"/>
    <n v="0"/>
    <n v="0"/>
    <n v="0"/>
    <n v="0"/>
    <m/>
    <x v="1"/>
    <s v="ELOR33010893CAT2 3512 TA(G2)EL"/>
    <s v="Electro Oriente S. A."/>
    <x v="5"/>
    <x v="5"/>
    <s v="C. T. Yurimaguas"/>
    <x v="53"/>
    <x v="0"/>
    <x v="0"/>
    <x v="115"/>
    <x v="0"/>
    <s v="Instalado"/>
    <s v="Operativo"/>
    <s v="Distribuidora"/>
    <x v="0"/>
    <x v="1"/>
    <x v="0"/>
    <x v="0"/>
    <s v="Estatal"/>
    <s v="LORETO"/>
    <s v="LORETO"/>
    <s v="ALTO AMAZONAS"/>
    <s v="YURIMAGUAS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8"/>
    <s v="ELOR"/>
    <s v="33011293"/>
    <s v="33011293"/>
    <x v="0"/>
    <s v="Wartsila 1"/>
    <s v="S"/>
    <n v="6.24"/>
    <n v="6"/>
    <n v="0"/>
    <n v="0"/>
    <n v="0"/>
    <n v="0"/>
    <n v="0"/>
    <n v="0"/>
    <n v="0"/>
    <m/>
    <x v="0"/>
    <s v="ELOR33011293Wartsila 1EL"/>
    <s v="Electro Oriente S. A."/>
    <x v="5"/>
    <x v="5"/>
    <s v="C. T. Tarapoto"/>
    <x v="52"/>
    <x v="0"/>
    <x v="0"/>
    <x v="7"/>
    <x v="0"/>
    <s v="Instalado"/>
    <s v="Operativo"/>
    <s v="Distribuidora"/>
    <x v="0"/>
    <x v="1"/>
    <x v="0"/>
    <x v="0"/>
    <s v="Estatal"/>
    <s v="SAN MARTÍN"/>
    <s v="SAN MARTÍN"/>
    <s v="SAN MARTIN"/>
    <s v="LA BANDA DE SHILCAYO"/>
    <n v="0"/>
    <x v="2"/>
    <n v="0"/>
    <x v="0"/>
    <n v="0"/>
    <x v="0"/>
    <x v="0"/>
    <n v="0"/>
    <n v="0"/>
    <m/>
    <n v="0.52"/>
    <n v="0.5"/>
    <n v="7.6479999999999997"/>
    <n v="0"/>
    <n v="20"/>
    <s v="BASE DE DATOS"/>
    <m/>
  </r>
  <r>
    <s v="20"/>
    <x v="8"/>
    <s v="ELOR"/>
    <s v="33011293"/>
    <s v="33011293"/>
    <x v="0"/>
    <s v="Wartsila 2"/>
    <s v="S"/>
    <n v="6.24"/>
    <n v="6"/>
    <n v="0"/>
    <n v="0"/>
    <n v="0"/>
    <n v="0"/>
    <n v="0"/>
    <n v="0"/>
    <n v="0"/>
    <m/>
    <x v="0"/>
    <s v="ELOR33011293Wartsila 2EL"/>
    <s v="Electro Oriente S. A."/>
    <x v="5"/>
    <x v="5"/>
    <s v="C. T. Tarapoto"/>
    <x v="52"/>
    <x v="0"/>
    <x v="0"/>
    <x v="8"/>
    <x v="0"/>
    <s v="Instalado"/>
    <s v="Operativo"/>
    <s v="Distribuidora"/>
    <x v="0"/>
    <x v="1"/>
    <x v="0"/>
    <x v="0"/>
    <s v="Estatal"/>
    <s v="SAN MARTÍN"/>
    <s v="SAN MARTÍN"/>
    <s v="SAN MARTIN"/>
    <s v="LA BANDA DE SHILCAYO"/>
    <n v="0"/>
    <x v="2"/>
    <n v="0"/>
    <x v="0"/>
    <n v="0"/>
    <x v="0"/>
    <x v="0"/>
    <n v="0"/>
    <n v="0"/>
    <m/>
    <n v="0.52"/>
    <n v="0.5"/>
    <n v="7.6479999999999997"/>
    <n v="0"/>
    <n v="20"/>
    <s v="BASE DE DATOS"/>
    <m/>
  </r>
  <r>
    <s v="20"/>
    <x v="8"/>
    <s v="ELOR"/>
    <s v="43047494"/>
    <s v="43047494"/>
    <x v="0"/>
    <s v="CAT C-18"/>
    <s v="S"/>
    <n v="0.5"/>
    <n v="0.5"/>
    <n v="40.298000000000002"/>
    <n v="0"/>
    <n v="40.298000000000002"/>
    <n v="0"/>
    <n v="159"/>
    <n v="0"/>
    <n v="18"/>
    <m/>
    <x v="0"/>
    <s v="ELOR43047494CAT C-18EL"/>
    <s v="Electro Oriente S. A."/>
    <x v="5"/>
    <x v="5"/>
    <s v="C. T. Lagunas"/>
    <x v="54"/>
    <x v="0"/>
    <x v="0"/>
    <x v="116"/>
    <x v="0"/>
    <s v="Instalado"/>
    <s v="Operativo"/>
    <s v="Distribuidora"/>
    <x v="0"/>
    <x v="0"/>
    <x v="0"/>
    <x v="0"/>
    <s v="Estatal"/>
    <s v="LORETO"/>
    <s v="LORETO"/>
    <s v="ALTO AMAZONAS"/>
    <s v="LAGUNAS"/>
    <n v="0"/>
    <x v="0"/>
    <n v="0"/>
    <x v="0"/>
    <n v="0"/>
    <x v="0"/>
    <x v="0"/>
    <n v="40.298000000000002"/>
    <n v="4.0298E-2"/>
    <m/>
    <n v="4.1666666666666664E-2"/>
    <n v="3.7499999999999999E-2"/>
    <n v="7.6479999999999997"/>
    <n v="0"/>
    <n v="20"/>
    <s v="BASE DE DATOS"/>
    <m/>
  </r>
  <r>
    <s v="20"/>
    <x v="8"/>
    <s v="ELOR"/>
    <s v="43047494"/>
    <s v="43047494"/>
    <x v="0"/>
    <s v="Volvo Penta TAD1630"/>
    <s v="S"/>
    <n v="0.4"/>
    <n v="0.4"/>
    <n v="0"/>
    <n v="38.707999999999998"/>
    <n v="38.707999999999998"/>
    <n v="0"/>
    <n v="197"/>
    <n v="0"/>
    <n v="0"/>
    <m/>
    <x v="0"/>
    <s v="ELOR43047494Volvo Penta TAD1630EL"/>
    <s v="Electro Oriente S. A."/>
    <x v="5"/>
    <x v="5"/>
    <s v="C. T. Lagunas"/>
    <x v="54"/>
    <x v="0"/>
    <x v="0"/>
    <x v="118"/>
    <x v="0"/>
    <s v="Instalado"/>
    <s v="Operativo"/>
    <s v="Distribuidora"/>
    <x v="0"/>
    <x v="0"/>
    <x v="0"/>
    <x v="0"/>
    <s v="Estatal"/>
    <s v="LORETO"/>
    <s v="LORETO"/>
    <s v="ALTO AMAZONAS"/>
    <s v="LAGUNAS"/>
    <n v="0"/>
    <x v="0"/>
    <n v="0"/>
    <x v="0"/>
    <n v="0"/>
    <x v="0"/>
    <x v="0"/>
    <n v="38.707999999999998"/>
    <n v="3.8707999999999999E-2"/>
    <m/>
    <n v="3.3333333333333333E-2"/>
    <n v="3.3333333333333333E-2"/>
    <n v="7.6479999999999997"/>
    <n v="0"/>
    <n v="20"/>
    <s v="BASE DE DATOS"/>
    <m/>
  </r>
  <r>
    <s v="20"/>
    <x v="8"/>
    <s v="ELOR"/>
    <s v="43047494"/>
    <s v="43047494"/>
    <x v="0"/>
    <s v="Cat. D-3512&lt;G3&gt;"/>
    <s v="S"/>
    <n v="0.5"/>
    <n v="0.45"/>
    <n v="36.841000000000001"/>
    <n v="0"/>
    <n v="36.841000000000001"/>
    <n v="0"/>
    <n v="128"/>
    <n v="0"/>
    <n v="1"/>
    <m/>
    <x v="0"/>
    <s v="ELOR43047494Cat. D-3512&lt;G3&gt;EL"/>
    <s v="Electro Oriente S. A."/>
    <x v="5"/>
    <x v="5"/>
    <s v="C. T. Lagunas"/>
    <x v="54"/>
    <x v="0"/>
    <x v="0"/>
    <x v="117"/>
    <x v="0"/>
    <s v="Instalado"/>
    <s v="Operativo"/>
    <s v="Distribuidora"/>
    <x v="0"/>
    <x v="0"/>
    <x v="0"/>
    <x v="0"/>
    <s v="Estatal"/>
    <s v="LORETO"/>
    <s v="LORETO"/>
    <s v="ALTO AMAZONAS"/>
    <s v="LAGUNAS"/>
    <n v="0"/>
    <x v="0"/>
    <n v="0"/>
    <x v="0"/>
    <n v="0"/>
    <x v="0"/>
    <x v="0"/>
    <n v="36.841000000000001"/>
    <n v="3.6840999999999999E-2"/>
    <m/>
    <n v="4.1666666666666664E-2"/>
    <n v="3.7499999999999999E-2"/>
    <n v="7.6479999999999997"/>
    <n v="0"/>
    <n v="20"/>
    <s v="BASE DE DATOS"/>
    <m/>
  </r>
  <r>
    <s v="20"/>
    <x v="8"/>
    <s v="ELOR"/>
    <s v="12345678"/>
    <s v="12345678"/>
    <x v="0"/>
    <s v="VOLVO PENTA &lt;G1&gt;"/>
    <s v="S"/>
    <n v="0.5"/>
    <n v="0.45"/>
    <n v="46.110999999999997"/>
    <n v="21.253"/>
    <n v="67.364000000000004"/>
    <n v="2"/>
    <n v="273"/>
    <n v="0"/>
    <n v="0"/>
    <m/>
    <x v="0"/>
    <s v="ELOR12345678VOLVO PENTA &lt;G1&gt;EL"/>
    <s v="Electro Oriente S. A."/>
    <x v="5"/>
    <x v="5"/>
    <s v="C. T. San Lorenzo"/>
    <x v="87"/>
    <x v="0"/>
    <x v="0"/>
    <x v="183"/>
    <x v="0"/>
    <s v="Instalado"/>
    <s v="Operativo"/>
    <s v="Distribuidora"/>
    <x v="0"/>
    <x v="1"/>
    <x v="0"/>
    <x v="0"/>
    <s v="Estatal"/>
    <s v="LORETO"/>
    <s v="LORETO"/>
    <n v="0"/>
    <n v="0"/>
    <n v="0"/>
    <x v="0"/>
    <n v="0"/>
    <x v="0"/>
    <n v="0"/>
    <x v="0"/>
    <x v="0"/>
    <n v="67.364000000000004"/>
    <n v="6.7364000000000007E-2"/>
    <m/>
    <n v="0.1"/>
    <n v="0.09"/>
    <n v="7.6479999999999997"/>
    <n v="0"/>
    <n v="20"/>
    <s v="BASE DE DATOS"/>
    <m/>
  </r>
  <r>
    <s v="20"/>
    <x v="8"/>
    <s v="ELOR"/>
    <s v="12345678"/>
    <s v="12345678"/>
    <x v="0"/>
    <s v="VOLVO PENTA &lt;G2&gt;"/>
    <s v="S"/>
    <n v="0.5"/>
    <n v="0.45"/>
    <n v="20.984999999999999"/>
    <n v="45.978000000000002"/>
    <n v="66.962999999999994"/>
    <n v="3"/>
    <n v="270"/>
    <n v="0"/>
    <n v="0"/>
    <m/>
    <x v="0"/>
    <s v="ELOR12345678VOLVO PENTA &lt;G2&gt;EL"/>
    <s v="Electro Oriente S. A."/>
    <x v="5"/>
    <x v="5"/>
    <s v="C. T. San Lorenzo"/>
    <x v="87"/>
    <x v="0"/>
    <x v="0"/>
    <x v="184"/>
    <x v="0"/>
    <s v="Instalado"/>
    <s v="Operativo"/>
    <s v="Distribuidora"/>
    <x v="0"/>
    <x v="1"/>
    <x v="0"/>
    <x v="0"/>
    <s v="Estatal"/>
    <s v="LORETO"/>
    <s v="LORETO"/>
    <n v="0"/>
    <n v="0"/>
    <n v="0"/>
    <x v="0"/>
    <n v="0"/>
    <x v="0"/>
    <n v="0"/>
    <x v="0"/>
    <x v="0"/>
    <n v="66.962999999999994"/>
    <n v="6.6962999999999995E-2"/>
    <m/>
    <n v="0.1"/>
    <n v="0.09"/>
    <n v="7.6479999999999997"/>
    <n v="0"/>
    <n v="20"/>
    <s v="BASE DE DATOS"/>
    <m/>
  </r>
  <r>
    <s v="20"/>
    <x v="8"/>
    <s v="ELOR"/>
    <s v="12345678"/>
    <s v="12345678"/>
    <x v="0"/>
    <s v="VOLVO PENTA &lt;G3&gt;"/>
    <s v="S"/>
    <n v="0.45"/>
    <n v="0.4"/>
    <n v="5.2320000000000002"/>
    <n v="33.171999999999997"/>
    <n v="38.404000000000003"/>
    <n v="5"/>
    <n v="197"/>
    <n v="0"/>
    <n v="0"/>
    <m/>
    <x v="0"/>
    <s v="ELOR12345678VOLVO PENTA &lt;G3&gt;EL"/>
    <s v="Electro Oriente S. A."/>
    <x v="5"/>
    <x v="5"/>
    <s v="C. T. San Lorenzo"/>
    <x v="87"/>
    <x v="0"/>
    <x v="0"/>
    <x v="185"/>
    <x v="0"/>
    <s v="Instalado"/>
    <s v="Operativo"/>
    <s v="Distribuidora"/>
    <x v="0"/>
    <x v="1"/>
    <x v="0"/>
    <x v="0"/>
    <s v="Estatal"/>
    <s v="LORETO"/>
    <s v="LORETO"/>
    <n v="0"/>
    <n v="0"/>
    <n v="0"/>
    <x v="0"/>
    <n v="0"/>
    <x v="0"/>
    <n v="0"/>
    <x v="0"/>
    <x v="0"/>
    <n v="38.404000000000003"/>
    <n v="3.8404000000000001E-2"/>
    <m/>
    <n v="0.09"/>
    <n v="0.08"/>
    <n v="7.6479999999999997"/>
    <n v="-7.1054273576010019E-15"/>
    <n v="20"/>
    <s v="BASE DE DATOS"/>
    <m/>
  </r>
  <r>
    <s v="20"/>
    <x v="8"/>
    <s v="ELOR"/>
    <s v="33010893"/>
    <s v="33010893"/>
    <x v="0"/>
    <s v="CAT. D-3512(G5)"/>
    <s v="S"/>
    <n v="0.5"/>
    <n v="0.45"/>
    <n v="0"/>
    <n v="0"/>
    <n v="0"/>
    <n v="0"/>
    <n v="0"/>
    <n v="0"/>
    <n v="0"/>
    <m/>
    <x v="1"/>
    <s v="ELOR33010893CAT. D-3512(G5)EL"/>
    <s v="Electro Oriente S. A."/>
    <x v="5"/>
    <x v="5"/>
    <s v="C. T. Yurimaguas"/>
    <x v="53"/>
    <x v="0"/>
    <x v="0"/>
    <x v="113"/>
    <x v="0"/>
    <s v="Instalado"/>
    <s v="Operativo"/>
    <s v="Distribuidora"/>
    <x v="0"/>
    <x v="1"/>
    <x v="0"/>
    <x v="0"/>
    <s v="Estatal"/>
    <s v="LORETO"/>
    <s v="LORETO"/>
    <s v="ALTO AMAZONAS"/>
    <s v="YURIMAGUAS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8"/>
    <s v="ELOR"/>
    <s v="33010893"/>
    <s v="33010893"/>
    <x v="0"/>
    <s v="CAT.2 D-3512(G4)"/>
    <s v="S"/>
    <n v="0.5"/>
    <n v="0.45"/>
    <n v="0"/>
    <n v="0"/>
    <n v="0"/>
    <n v="0"/>
    <n v="0"/>
    <n v="0"/>
    <n v="0"/>
    <m/>
    <x v="1"/>
    <s v="ELOR33010893CAT.2 D-3512(G4)EL"/>
    <s v="Electro Oriente S. A."/>
    <x v="5"/>
    <x v="5"/>
    <s v="C. T. Yurimaguas"/>
    <x v="53"/>
    <x v="0"/>
    <x v="0"/>
    <x v="114"/>
    <x v="0"/>
    <s v="Instalado"/>
    <s v="Operativo"/>
    <s v="Distribuidora"/>
    <x v="0"/>
    <x v="1"/>
    <x v="0"/>
    <x v="0"/>
    <s v="Estatal"/>
    <s v="LORETO"/>
    <s v="LORETO"/>
    <s v="ALTO AMAZONAS"/>
    <s v="YURIMAGUAS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8"/>
    <s v="ELOR"/>
    <s v="33011593"/>
    <s v="33011593"/>
    <x v="0"/>
    <s v="EMD"/>
    <s v="N"/>
    <n v="2.5"/>
    <n v="0"/>
    <n v="0"/>
    <n v="0"/>
    <n v="0"/>
    <n v="0"/>
    <n v="0"/>
    <n v="0"/>
    <n v="0"/>
    <m/>
    <x v="0"/>
    <s v="ELOR33011593EMDEL"/>
    <s v="Electro Oriente S. A."/>
    <x v="5"/>
    <x v="5"/>
    <s v="C. T. Bellavista"/>
    <x v="51"/>
    <x v="0"/>
    <x v="0"/>
    <x v="111"/>
    <x v="0"/>
    <s v="Instalado"/>
    <s v="Inoperativo"/>
    <s v="Distribuidora"/>
    <x v="0"/>
    <x v="1"/>
    <x v="0"/>
    <x v="0"/>
    <s v="Estatal"/>
    <s v="SAN MARTÍN"/>
    <s v="SAN MARTÍN"/>
    <s v="BELLAVISTA"/>
    <s v="BELLAVISTA"/>
    <n v="0"/>
    <x v="0"/>
    <n v="0"/>
    <x v="0"/>
    <n v="0"/>
    <x v="0"/>
    <x v="0"/>
    <n v="0"/>
    <n v="0"/>
    <m/>
    <n v="0.20833333333333334"/>
    <n v="0.13333333333333333"/>
    <n v="7.6479999999999997"/>
    <n v="0"/>
    <n v="20"/>
    <s v="BASE DE DATOS"/>
    <m/>
  </r>
  <r>
    <s v="20"/>
    <x v="8"/>
    <s v="ELOR"/>
    <s v="53202349"/>
    <s v="53202349"/>
    <x v="0"/>
    <s v="CAT 2 3516"/>
    <s v="N"/>
    <n v="2"/>
    <n v="1"/>
    <n v="0"/>
    <n v="0"/>
    <n v="0"/>
    <n v="0"/>
    <n v="0"/>
    <n v="0"/>
    <n v="0"/>
    <m/>
    <x v="0"/>
    <s v="ELOR53202349CAT 2 3516EL"/>
    <s v="Electro Oriente S. A."/>
    <x v="5"/>
    <x v="5"/>
    <s v="C. T. Chachapoyas_ELOR"/>
    <x v="56"/>
    <x v="0"/>
    <x v="0"/>
    <x v="120"/>
    <x v="0"/>
    <s v="Instalado"/>
    <s v="Operativo"/>
    <s v="Distribuidora"/>
    <x v="0"/>
    <x v="0"/>
    <x v="0"/>
    <x v="0"/>
    <s v="Estatal"/>
    <s v="AMAZONAS"/>
    <s v="AMAZONAS"/>
    <s v="CHACHAPOYAS"/>
    <s v="CHACHAPOYAS"/>
    <n v="0"/>
    <x v="0"/>
    <n v="0"/>
    <x v="0"/>
    <n v="0"/>
    <x v="0"/>
    <x v="0"/>
    <n v="0"/>
    <n v="0"/>
    <m/>
    <n v="0.16666666666666666"/>
    <n v="0.125"/>
    <n v="7.6479999999999997"/>
    <n v="0"/>
    <n v="20"/>
    <s v="BASE DE DATOS"/>
    <m/>
  </r>
  <r>
    <s v="20"/>
    <x v="8"/>
    <s v="ELOR"/>
    <s v="53202349"/>
    <s v="53202349"/>
    <x v="0"/>
    <s v="CAT 4 3516 DITA"/>
    <s v="N"/>
    <n v="1.25"/>
    <n v="0.6"/>
    <n v="0"/>
    <n v="0"/>
    <n v="0"/>
    <n v="0"/>
    <n v="0"/>
    <n v="0"/>
    <n v="0"/>
    <m/>
    <x v="0"/>
    <s v="ELOR53202349CAT 4 3516 DITAEL"/>
    <s v="Electro Oriente S. A."/>
    <x v="5"/>
    <x v="5"/>
    <s v="C. T. Chachapoyas_ELOR"/>
    <x v="56"/>
    <x v="0"/>
    <x v="0"/>
    <x v="122"/>
    <x v="0"/>
    <s v="Instalado"/>
    <s v="Operativo"/>
    <s v="Distribuidora"/>
    <x v="0"/>
    <x v="0"/>
    <x v="0"/>
    <x v="0"/>
    <s v="Estatal"/>
    <s v="AMAZONAS"/>
    <s v="AMAZONAS"/>
    <s v="CHACHAPOYAS"/>
    <s v="CHACHAPOYAS"/>
    <n v="0"/>
    <x v="0"/>
    <n v="0"/>
    <x v="0"/>
    <n v="0"/>
    <x v="0"/>
    <x v="0"/>
    <n v="0"/>
    <n v="0"/>
    <m/>
    <n v="0.10416666666666667"/>
    <n v="4.9999999999999996E-2"/>
    <n v="7.6479999999999997"/>
    <n v="0"/>
    <n v="20"/>
    <s v="BASE DE DATOS"/>
    <m/>
  </r>
  <r>
    <s v="20"/>
    <x v="8"/>
    <s v="ELOR"/>
    <s v="53023214"/>
    <s v="53023214"/>
    <x v="0"/>
    <s v="GT 1"/>
    <s v="N"/>
    <n v="0.125"/>
    <n v="0"/>
    <n v="0"/>
    <n v="0"/>
    <n v="0"/>
    <n v="0"/>
    <n v="0"/>
    <n v="0"/>
    <n v="0"/>
    <m/>
    <x v="1"/>
    <s v="ELOR53023214GT 1EL"/>
    <s v="Electro Oriente S. A."/>
    <x v="5"/>
    <x v="5"/>
    <s v="C. T. Tabaconas"/>
    <x v="55"/>
    <x v="0"/>
    <x v="0"/>
    <x v="119"/>
    <x v="0"/>
    <s v="Instalado"/>
    <n v="0"/>
    <s v="Distribuidora"/>
    <x v="0"/>
    <x v="0"/>
    <x v="0"/>
    <x v="0"/>
    <s v="Estatal"/>
    <s v="CAJAMARCA"/>
    <s v="CAJAMARCA"/>
    <s v="SAN IGNACIO"/>
    <s v="TABACONAS"/>
    <s v="TABACONAS"/>
    <x v="0"/>
    <n v="0"/>
    <x v="0"/>
    <n v="0"/>
    <x v="0"/>
    <x v="0"/>
    <n v="0"/>
    <n v="0"/>
    <m/>
    <s v="-"/>
    <s v="-"/>
    <e v="#N/A"/>
    <n v="0"/>
    <n v="20"/>
    <s v="BASE DE DATOS"/>
    <m/>
  </r>
  <r>
    <s v="20"/>
    <x v="8"/>
    <s v="ELSE"/>
    <s v="23005600"/>
    <s v="23005600"/>
    <x v="0"/>
    <s v="CUMMINS-7"/>
    <s v="S"/>
    <n v="1.825"/>
    <n v="0.8"/>
    <n v="3.4489999999999998"/>
    <n v="13.106"/>
    <n v="16.555"/>
    <n v="0"/>
    <n v="13"/>
    <n v="707"/>
    <n v="0"/>
    <m/>
    <x v="0"/>
    <s v="ELSE23005600CUMMINS-7EL"/>
    <s v="Electro Sur Este S. A."/>
    <x v="8"/>
    <x v="8"/>
    <s v="C. T. Iberia"/>
    <x v="64"/>
    <x v="0"/>
    <x v="0"/>
    <x v="138"/>
    <x v="0"/>
    <s v="Instalado"/>
    <s v="Operativo"/>
    <s v="Distribuidora"/>
    <x v="0"/>
    <x v="1"/>
    <x v="0"/>
    <x v="0"/>
    <s v="Estatal"/>
    <s v="MADRE DE DIOS"/>
    <s v="MADRE DE DIOS"/>
    <s v="TAHUAMANU"/>
    <s v="IBERIA"/>
    <n v="0"/>
    <x v="0"/>
    <n v="0"/>
    <x v="0"/>
    <n v="0"/>
    <x v="0"/>
    <x v="0"/>
    <n v="16.555"/>
    <n v="1.6555E-2"/>
    <m/>
    <n v="0.15208333333333332"/>
    <n v="9.9999999999999992E-2"/>
    <n v="7.6479999999999997"/>
    <n v="0"/>
    <n v="22"/>
    <s v="BASE DE DATOS"/>
    <m/>
  </r>
  <r>
    <s v="20"/>
    <x v="8"/>
    <s v="ELSE"/>
    <s v="23006600"/>
    <s v="23006600"/>
    <x v="0"/>
    <s v="Cummins_Ottomotores"/>
    <s v="S"/>
    <n v="0.8"/>
    <n v="0.45"/>
    <n v="4.5999999999999999E-2"/>
    <n v="0.17599999999999999"/>
    <n v="0.222"/>
    <n v="0"/>
    <n v="-23"/>
    <n v="743"/>
    <n v="0"/>
    <m/>
    <x v="0"/>
    <s v="ELSE23006600Cummins_OttomotoresEL"/>
    <s v="Electro Sur Este S. A."/>
    <x v="8"/>
    <x v="8"/>
    <s v="C. T. Inapari"/>
    <x v="65"/>
    <x v="0"/>
    <x v="0"/>
    <x v="139"/>
    <x v="0"/>
    <s v="Instalado"/>
    <s v="Operativo"/>
    <s v="Distribuidora"/>
    <x v="0"/>
    <x v="1"/>
    <x v="0"/>
    <x v="0"/>
    <s v="Estatal"/>
    <s v="MADRE DE DIOS"/>
    <s v="MADRE DE DIOS"/>
    <s v="TAHUAMANU"/>
    <s v="IÑAPARI"/>
    <n v="0"/>
    <x v="0"/>
    <n v="0"/>
    <x v="0"/>
    <n v="0"/>
    <x v="0"/>
    <x v="0"/>
    <n v="0.222"/>
    <n v="2.22E-4"/>
    <m/>
    <n v="6.6666666666666666E-2"/>
    <n v="3.7499999999999999E-2"/>
    <n v="7.6479999999999997"/>
    <n v="-2.7755575615628914E-17"/>
    <n v="22"/>
    <s v="BASE DE DATOS"/>
    <m/>
  </r>
  <r>
    <s v="20"/>
    <x v="8"/>
    <s v="ELSE"/>
    <s v="23009600"/>
    <s v="23009600"/>
    <x v="0"/>
    <s v="Urpipata"/>
    <s v="S"/>
    <n v="0.8"/>
    <n v="0.5"/>
    <n v="0"/>
    <n v="0"/>
    <n v="0"/>
    <n v="0"/>
    <n v="720"/>
    <n v="0"/>
    <n v="0"/>
    <m/>
    <x v="0"/>
    <s v="ELSE23009600UrpipataEL"/>
    <s v="Electro Sur Este S. A."/>
    <x v="8"/>
    <x v="8"/>
    <s v="Grupo Movil Emergencia"/>
    <x v="66"/>
    <x v="0"/>
    <x v="0"/>
    <x v="140"/>
    <x v="0"/>
    <s v="Instalado"/>
    <s v="Operativo"/>
    <s v="Distribuidora"/>
    <x v="0"/>
    <x v="1"/>
    <x v="0"/>
    <x v="0"/>
    <s v="Estatal"/>
    <s v="MADRE DE DIOS"/>
    <s v="MADRE DE DIOS"/>
    <n v="0"/>
    <n v="0"/>
    <n v="0"/>
    <x v="0"/>
    <n v="0"/>
    <x v="0"/>
    <n v="0"/>
    <x v="0"/>
    <x v="0"/>
    <n v="0"/>
    <n v="0"/>
    <m/>
    <n v="0.34166666666666662"/>
    <n v="0.24166666666666667"/>
    <n v="7.6479999999999997"/>
    <n v="0"/>
    <n v="22"/>
    <s v="BASE DE DATOS"/>
    <m/>
  </r>
  <r>
    <s v="20"/>
    <x v="8"/>
    <s v="UCAYAL"/>
    <s v="23201005"/>
    <s v="23201005"/>
    <x v="0"/>
    <s v="CAT 3406B"/>
    <s v="N"/>
    <n v="0.32"/>
    <n v="0"/>
    <n v="0"/>
    <n v="0"/>
    <n v="0"/>
    <n v="0"/>
    <n v="0"/>
    <n v="0"/>
    <n v="0"/>
    <m/>
    <x v="0"/>
    <s v="UCAYAL23201005CAT 3406BEL"/>
    <s v="Electro Ucayali S.A."/>
    <x v="0"/>
    <x v="0"/>
    <s v="C. T. ATALAYA"/>
    <x v="0"/>
    <x v="0"/>
    <x v="0"/>
    <x v="0"/>
    <x v="0"/>
    <s v="Instalado"/>
    <s v="Operativo"/>
    <s v="Distribuidora"/>
    <x v="0"/>
    <x v="0"/>
    <x v="0"/>
    <x v="0"/>
    <s v="Estatal"/>
    <s v="UCAYALI"/>
    <s v="UCAYALI"/>
    <s v="ATALAYA"/>
    <s v="RAYMONDI"/>
    <n v="0"/>
    <x v="0"/>
    <n v="0"/>
    <x v="0"/>
    <n v="0"/>
    <x v="0"/>
    <x v="0"/>
    <n v="0"/>
    <n v="0"/>
    <m/>
    <n v="2.6666666666666668E-2"/>
    <n v="0"/>
    <n v="7.6479999999999997"/>
    <n v="0"/>
    <n v="23"/>
    <s v="BASE DE DATOS"/>
    <m/>
  </r>
  <r>
    <s v="20"/>
    <x v="8"/>
    <s v="UCAYAL"/>
    <s v="23201005"/>
    <s v="23201005"/>
    <x v="0"/>
    <s v="CAT 3512"/>
    <s v="S"/>
    <n v="0.5"/>
    <n v="0"/>
    <n v="0"/>
    <n v="0"/>
    <n v="0"/>
    <n v="0"/>
    <n v="0"/>
    <n v="0"/>
    <n v="0"/>
    <m/>
    <x v="0"/>
    <s v="UCAYAL23201005CAT 3512EL"/>
    <s v="Electro Ucayali S.A."/>
    <x v="0"/>
    <x v="0"/>
    <s v="C. T. ATALAYA"/>
    <x v="0"/>
    <x v="0"/>
    <x v="0"/>
    <x v="1"/>
    <x v="0"/>
    <s v="Instalado"/>
    <s v="Operativo"/>
    <s v="Distribuidora"/>
    <x v="0"/>
    <x v="0"/>
    <x v="0"/>
    <x v="0"/>
    <s v="Estatal"/>
    <s v="UCAYALI"/>
    <s v="UCAYALI"/>
    <s v="ATALAYA"/>
    <s v="RAYMONDI"/>
    <n v="0"/>
    <x v="0"/>
    <n v="0"/>
    <x v="0"/>
    <n v="0"/>
    <x v="0"/>
    <x v="0"/>
    <n v="0"/>
    <n v="0"/>
    <m/>
    <n v="4.5454545454545456E-2"/>
    <n v="2.7272727272727271E-2"/>
    <n v="7.6479999999999997"/>
    <n v="0"/>
    <n v="23"/>
    <s v="BASE DE DATOS"/>
    <m/>
  </r>
  <r>
    <s v="20"/>
    <x v="8"/>
    <s v="UCAYAL"/>
    <s v="23201005"/>
    <s v="23201005"/>
    <x v="0"/>
    <s v="CAT 3412C-I"/>
    <s v="S"/>
    <n v="0.59099999999999997"/>
    <n v="0.5"/>
    <n v="43.289000000000001"/>
    <n v="103.70099999999999"/>
    <n v="146.99"/>
    <n v="0"/>
    <n v="469"/>
    <n v="0"/>
    <n v="10"/>
    <m/>
    <x v="0"/>
    <s v="UCAYAL23201005CAT 3412C-IEL"/>
    <s v="Electro Ucayali S.A."/>
    <x v="0"/>
    <x v="0"/>
    <s v="C. T. ATALAYA"/>
    <x v="0"/>
    <x v="0"/>
    <x v="0"/>
    <x v="3"/>
    <x v="0"/>
    <s v="Instalado"/>
    <s v="Operativo"/>
    <s v="Distribuidora"/>
    <x v="0"/>
    <x v="0"/>
    <x v="0"/>
    <x v="0"/>
    <s v="Estatal"/>
    <s v="UCAYALI"/>
    <s v="UCAYALI"/>
    <s v="ATALAYA"/>
    <s v="ATALAYA"/>
    <n v="0"/>
    <x v="0"/>
    <n v="0"/>
    <x v="0"/>
    <n v="0"/>
    <x v="0"/>
    <x v="0"/>
    <n v="146.99"/>
    <n v="0.14699000000000001"/>
    <m/>
    <n v="4.9249999999999995E-2"/>
    <n v="4.1666666666666664E-2"/>
    <n v="7.6479999999999997"/>
    <n v="0"/>
    <n v="23"/>
    <s v="BASE DE DATOS"/>
    <m/>
  </r>
  <r>
    <s v="20"/>
    <x v="8"/>
    <s v="UCAYAL"/>
    <s v="23201005"/>
    <s v="23201005"/>
    <x v="0"/>
    <s v="CAT 3412C-II"/>
    <s v="S"/>
    <n v="0.59099999999999997"/>
    <n v="0.5"/>
    <n v="46.375"/>
    <n v="112.024"/>
    <n v="158.399"/>
    <n v="0"/>
    <n v="500"/>
    <n v="0"/>
    <n v="10"/>
    <m/>
    <x v="0"/>
    <s v="UCAYAL23201005CAT 3412C-IIEL"/>
    <s v="Electro Ucayali S.A."/>
    <x v="0"/>
    <x v="0"/>
    <s v="C. T. ATALAYA"/>
    <x v="0"/>
    <x v="0"/>
    <x v="0"/>
    <x v="4"/>
    <x v="0"/>
    <s v="Instalado"/>
    <s v="Operativo"/>
    <s v="Distribuidora"/>
    <x v="0"/>
    <x v="0"/>
    <x v="0"/>
    <x v="0"/>
    <s v="Estatal"/>
    <s v="UCAYALI"/>
    <s v="UCAYALI"/>
    <s v="ATALAYA"/>
    <s v="ATALAYA"/>
    <n v="0"/>
    <x v="0"/>
    <n v="0"/>
    <x v="0"/>
    <n v="0"/>
    <x v="0"/>
    <x v="0"/>
    <n v="158.399"/>
    <n v="0.15839900000000001"/>
    <m/>
    <n v="4.9249999999999995E-2"/>
    <n v="4.1666666666666664E-2"/>
    <n v="7.6479999999999997"/>
    <n v="0"/>
    <n v="23"/>
    <s v="BASE DE DATOS"/>
    <m/>
  </r>
  <r>
    <s v="20"/>
    <x v="8"/>
    <s v="UCAYAL"/>
    <s v="23201005"/>
    <s v="23201005"/>
    <x v="0"/>
    <s v="CUMMINS"/>
    <s v="S"/>
    <n v="1"/>
    <n v="0.9"/>
    <n v="42.57"/>
    <n v="24.15"/>
    <n v="66.72"/>
    <n v="0"/>
    <n v="101"/>
    <n v="0"/>
    <n v="0"/>
    <m/>
    <x v="0"/>
    <s v="UCAYAL23201005CUMMINSEL"/>
    <s v="Electro Ucayali S.A."/>
    <x v="0"/>
    <x v="0"/>
    <s v="C. T. ATALAYA"/>
    <x v="0"/>
    <x v="0"/>
    <x v="0"/>
    <x v="2"/>
    <x v="0"/>
    <s v="Instalado"/>
    <s v="Operativo"/>
    <s v="Distribuidora"/>
    <x v="0"/>
    <x v="0"/>
    <x v="0"/>
    <x v="0"/>
    <s v="Estatal"/>
    <s v="UCAYALI"/>
    <s v="UCAYALI"/>
    <s v="ATALAYA"/>
    <s v="ATALAYA"/>
    <n v="0"/>
    <x v="0"/>
    <n v="0"/>
    <x v="0"/>
    <n v="0"/>
    <x v="0"/>
    <x v="0"/>
    <n v="66.72"/>
    <n v="6.6720000000000002E-2"/>
    <m/>
    <n v="8.3333333333333329E-2"/>
    <n v="7.4999999999999997E-2"/>
    <n v="7.6479999999999997"/>
    <n v="0"/>
    <n v="23"/>
    <s v="BASE DE DATOS"/>
    <m/>
  </r>
  <r>
    <s v="20"/>
    <x v="8"/>
    <s v="UCAYAL"/>
    <s v="53027019"/>
    <s v="53027019"/>
    <x v="0"/>
    <s v="PERKINS-HCI434D1L"/>
    <s v="S"/>
    <n v="0.316"/>
    <n v="0.3"/>
    <n v="5.8490000000000002"/>
    <n v="9.3640000000000008"/>
    <n v="15.212999999999999"/>
    <n v="0"/>
    <n v="256"/>
    <n v="0"/>
    <n v="15"/>
    <m/>
    <x v="0"/>
    <s v="UCAYAL53027019PERKINS-HCI434D1LEL"/>
    <s v="Electro Ucayali S.A."/>
    <x v="0"/>
    <x v="0"/>
    <s v="C. T. PURUS"/>
    <x v="1"/>
    <x v="0"/>
    <x v="0"/>
    <x v="5"/>
    <x v="0"/>
    <s v="Instalado"/>
    <s v="Operativo"/>
    <s v="Distribuidora"/>
    <x v="0"/>
    <x v="0"/>
    <x v="0"/>
    <x v="0"/>
    <s v="Estatal"/>
    <s v="UCAYALI"/>
    <s v="UCAYALI"/>
    <s v="PURUS"/>
    <s v="PURUS"/>
    <s v="PUERTO ESPERANZA"/>
    <x v="0"/>
    <n v="0"/>
    <x v="0"/>
    <n v="0"/>
    <x v="0"/>
    <x v="0"/>
    <n v="15.212999999999999"/>
    <n v="1.5212999999999999E-2"/>
    <m/>
    <n v="2.6333333333333334E-2"/>
    <n v="2.4999999999999998E-2"/>
    <n v="7.6479999999999997"/>
    <n v="1.7763568394002505E-15"/>
    <n v="23"/>
    <s v="BASE DE DATOS"/>
    <m/>
  </r>
  <r>
    <s v="20"/>
    <x v="8"/>
    <s v="UCAYAL"/>
    <s v="53027019"/>
    <s v="53027019"/>
    <x v="0"/>
    <s v="PERKINS-MP-2251"/>
    <s v="S"/>
    <n v="0.2"/>
    <n v="0.19600000000000001"/>
    <n v="5.0039999999999996"/>
    <n v="8.0790000000000006"/>
    <n v="13.083"/>
    <n v="0"/>
    <n v="224"/>
    <n v="0"/>
    <n v="30"/>
    <m/>
    <x v="0"/>
    <s v="UCAYAL53027019PERKINS-MP-2251EL"/>
    <s v="Electro Ucayali S.A."/>
    <x v="0"/>
    <x v="0"/>
    <s v="C. T. PURUS"/>
    <x v="1"/>
    <x v="0"/>
    <x v="0"/>
    <x v="6"/>
    <x v="0"/>
    <s v="Instalado"/>
    <s v="Operativo"/>
    <s v="Distribuidora"/>
    <x v="0"/>
    <x v="0"/>
    <x v="0"/>
    <x v="0"/>
    <s v="Estatal"/>
    <s v="UCAYALI"/>
    <s v="UCAYALI"/>
    <s v="PURUS"/>
    <s v="PURUS"/>
    <s v="PUERTO ESPERANZA"/>
    <x v="0"/>
    <n v="0"/>
    <x v="0"/>
    <n v="0"/>
    <x v="0"/>
    <x v="0"/>
    <n v="13.083"/>
    <n v="1.3083000000000001E-2"/>
    <m/>
    <n v="1.5384615384615385E-2"/>
    <n v="1.3846153846153845E-2"/>
    <n v="7.6479999999999997"/>
    <n v="0"/>
    <n v="23"/>
    <s v="BASE DE DATOS"/>
    <m/>
  </r>
  <r>
    <s v="20"/>
    <x v="8"/>
    <s v="UCAYAL"/>
    <s v="33006895"/>
    <s v="33006895"/>
    <x v="0"/>
    <s v="WARTSILA 1"/>
    <s v="N"/>
    <n v="6.34"/>
    <n v="0"/>
    <n v="0"/>
    <n v="0"/>
    <n v="0"/>
    <n v="0"/>
    <n v="0"/>
    <n v="0"/>
    <n v="0"/>
    <m/>
    <x v="1"/>
    <s v="UCAYAL33006895WARTSILA 1EL"/>
    <s v="Electro Ucayali S.A."/>
    <x v="0"/>
    <x v="0"/>
    <s v="C.T. DIESEL"/>
    <x v="2"/>
    <x v="0"/>
    <x v="0"/>
    <x v="7"/>
    <x v="0"/>
    <s v="Instalado"/>
    <s v="Inoperativo"/>
    <s v="Distribuidora"/>
    <x v="0"/>
    <x v="1"/>
    <x v="0"/>
    <x v="0"/>
    <s v="Estatal"/>
    <s v="UCAYALI"/>
    <s v="UCAYALI"/>
    <s v="CRNL. PORTILLO"/>
    <s v="YARINACOCHAS"/>
    <n v="0"/>
    <x v="0"/>
    <n v="0"/>
    <x v="0"/>
    <n v="0"/>
    <x v="0"/>
    <x v="0"/>
    <n v="0"/>
    <n v="0"/>
    <m/>
    <s v="-"/>
    <s v="-"/>
    <s v="-"/>
    <n v="0"/>
    <n v="23"/>
    <s v="BASE DE DATOS"/>
    <m/>
  </r>
  <r>
    <s v="20"/>
    <x v="8"/>
    <s v="UCAYAL"/>
    <s v="33006895"/>
    <s v="33006895"/>
    <x v="0"/>
    <s v="WARTSILA 2"/>
    <s v="N"/>
    <n v="6.34"/>
    <n v="0"/>
    <n v="0"/>
    <n v="0"/>
    <n v="0"/>
    <n v="0"/>
    <n v="0"/>
    <n v="0"/>
    <n v="0"/>
    <m/>
    <x v="1"/>
    <s v="UCAYAL33006895WARTSILA 2EL"/>
    <s v="Electro Ucayali S.A."/>
    <x v="0"/>
    <x v="0"/>
    <s v="C.T. DIESEL"/>
    <x v="2"/>
    <x v="0"/>
    <x v="0"/>
    <x v="8"/>
    <x v="0"/>
    <s v="Instalado"/>
    <s v="Inoperativo"/>
    <s v="Distribuidora"/>
    <x v="0"/>
    <x v="1"/>
    <x v="0"/>
    <x v="0"/>
    <s v="Estatal"/>
    <s v="UCAYALI"/>
    <s v="UCAYALI"/>
    <s v="CRNL. PORTILLO"/>
    <s v="YARINACOCHAS"/>
    <n v="0"/>
    <x v="0"/>
    <n v="0"/>
    <x v="0"/>
    <n v="0"/>
    <x v="0"/>
    <x v="0"/>
    <n v="0"/>
    <n v="0"/>
    <m/>
    <s v="-"/>
    <s v="-"/>
    <s v="-"/>
    <n v="0"/>
    <n v="23"/>
    <s v="BASE DE DATOS"/>
    <m/>
  </r>
  <r>
    <s v="20"/>
    <x v="8"/>
    <s v="UCAYAL"/>
    <s v="33006895"/>
    <s v="33006895"/>
    <x v="0"/>
    <s v="WARTSILA 3"/>
    <s v="N"/>
    <n v="6.34"/>
    <n v="0"/>
    <n v="0"/>
    <n v="0"/>
    <n v="0"/>
    <n v="0"/>
    <n v="0"/>
    <n v="0"/>
    <n v="0"/>
    <m/>
    <x v="1"/>
    <s v="UCAYAL33006895WARTSILA 3EL"/>
    <s v="Electro Ucayali S.A."/>
    <x v="0"/>
    <x v="0"/>
    <s v="C.T. DIESEL"/>
    <x v="2"/>
    <x v="0"/>
    <x v="0"/>
    <x v="9"/>
    <x v="0"/>
    <s v="Instalado"/>
    <s v="Inoperativo"/>
    <s v="Distribuidora"/>
    <x v="0"/>
    <x v="1"/>
    <x v="0"/>
    <x v="0"/>
    <s v="Estatal"/>
    <s v="UCAYALI"/>
    <s v="UCAYALI"/>
    <s v="CRNL. PORTILLO"/>
    <s v="YARINACOCHAS"/>
    <n v="0"/>
    <x v="0"/>
    <n v="0"/>
    <x v="0"/>
    <n v="0"/>
    <x v="0"/>
    <x v="0"/>
    <n v="0"/>
    <n v="0"/>
    <m/>
    <s v="-"/>
    <s v="-"/>
    <s v="-"/>
    <n v="0"/>
    <n v="23"/>
    <s v="BASE DE DATOS"/>
    <m/>
  </r>
  <r>
    <s v="20"/>
    <x v="8"/>
    <s v="UCAYAL"/>
    <s v="33006895"/>
    <s v="33006895"/>
    <x v="0"/>
    <s v="WARTSILA 4"/>
    <s v="N"/>
    <n v="6.34"/>
    <n v="0"/>
    <n v="0"/>
    <n v="0"/>
    <n v="0"/>
    <n v="0"/>
    <n v="0"/>
    <n v="0"/>
    <n v="0"/>
    <m/>
    <x v="1"/>
    <s v="UCAYAL33006895WARTSILA 4EL"/>
    <s v="Electro Ucayali S.A."/>
    <x v="0"/>
    <x v="0"/>
    <s v="C.T. DIESEL"/>
    <x v="2"/>
    <x v="0"/>
    <x v="0"/>
    <x v="10"/>
    <x v="0"/>
    <s v="Instalado"/>
    <s v="Inoperativo"/>
    <s v="Distribuidora"/>
    <x v="0"/>
    <x v="1"/>
    <x v="0"/>
    <x v="0"/>
    <s v="Estatal"/>
    <s v="UCAYALI"/>
    <s v="UCAYALI"/>
    <s v="CRNL. PORTILLO"/>
    <s v="YARINACOCHAS"/>
    <n v="0"/>
    <x v="0"/>
    <n v="0"/>
    <x v="0"/>
    <n v="0"/>
    <x v="0"/>
    <x v="0"/>
    <n v="0"/>
    <n v="0"/>
    <m/>
    <s v="-"/>
    <s v="-"/>
    <s v="-"/>
    <n v="0"/>
    <n v="23"/>
    <s v="BASE DE DATOS"/>
    <m/>
  </r>
  <r>
    <s v="20"/>
    <x v="8"/>
    <s v="UCAYAL"/>
    <s v="53023614"/>
    <s v="53023614"/>
    <x v="0"/>
    <s v="FERRENERGY"/>
    <s v="N"/>
    <n v="11"/>
    <n v="0"/>
    <n v="0"/>
    <n v="0"/>
    <n v="0"/>
    <n v="0"/>
    <n v="0"/>
    <n v="0"/>
    <n v="0"/>
    <m/>
    <x v="1"/>
    <s v="UCAYAL53023614FERRENERGYEL"/>
    <s v="Electro Ucayali S.A."/>
    <x v="0"/>
    <x v="0"/>
    <s v="C.T. de Emergencia Pucallpa"/>
    <x v="3"/>
    <x v="0"/>
    <x v="0"/>
    <x v="11"/>
    <x v="0"/>
    <s v="Instalado"/>
    <s v="Inoperativo"/>
    <s v="Distribuidora"/>
    <x v="0"/>
    <x v="0"/>
    <x v="0"/>
    <x v="0"/>
    <s v="Estatal"/>
    <s v="UCAYALI"/>
    <s v="UCAYALI"/>
    <s v="CRNL. PORTILLO"/>
    <s v="CALLERÍA"/>
    <n v="0"/>
    <x v="0"/>
    <n v="0"/>
    <x v="0"/>
    <n v="0"/>
    <x v="0"/>
    <x v="0"/>
    <n v="0"/>
    <n v="0"/>
    <m/>
    <s v="-"/>
    <s v="-"/>
    <s v="-"/>
    <n v="0"/>
    <n v="23"/>
    <s v="BASE DE DATOS"/>
    <m/>
  </r>
  <r>
    <s v="20"/>
    <x v="8"/>
    <s v="ENEDIS"/>
    <s v="53014599"/>
    <s v="53014599"/>
    <x v="0"/>
    <s v="Cummins G0668"/>
    <s v="S"/>
    <n v="0.28799999999999998"/>
    <n v="0.25"/>
    <n v="1.173"/>
    <n v="0"/>
    <n v="1.173"/>
    <n v="0"/>
    <n v="9"/>
    <n v="0"/>
    <n v="0"/>
    <m/>
    <x v="0"/>
    <s v="ENEDIS53014599Cummins G0668EL"/>
    <s v="ENEL Distribución Perú S.A.A."/>
    <x v="6"/>
    <x v="6"/>
    <s v="C. T. Ravira-Pacaraos"/>
    <x v="57"/>
    <x v="0"/>
    <x v="0"/>
    <x v="186"/>
    <x v="0"/>
    <s v="Instalado"/>
    <s v="Operativo"/>
    <s v="Distribuidora"/>
    <x v="0"/>
    <x v="0"/>
    <x v="0"/>
    <x v="0"/>
    <s v="Privado"/>
    <s v="LIMA"/>
    <s v="LIMA"/>
    <s v="HUARAL"/>
    <s v="PACARAOS"/>
    <n v="0"/>
    <x v="0"/>
    <n v="0"/>
    <x v="0"/>
    <n v="0"/>
    <x v="0"/>
    <x v="0"/>
    <n v="1.173"/>
    <n v="1.173E-3"/>
    <m/>
    <n v="4.7999999999999994E-2"/>
    <n v="4.1666666666666664E-2"/>
    <n v="7.6479999999999997"/>
    <n v="0"/>
    <n v="43"/>
    <s v="BASE DE DATOS"/>
    <m/>
  </r>
  <r>
    <s v="20"/>
    <x v="8"/>
    <s v="ENEDIS"/>
    <s v="53014599"/>
    <s v="53014599"/>
    <x v="0"/>
    <s v="MODASA 515kW"/>
    <s v="S"/>
    <n v="0.46300000000000002"/>
    <n v="0.35"/>
    <n v="0.29199999999999998"/>
    <n v="0"/>
    <n v="0.29199999999999998"/>
    <n v="0"/>
    <n v="2.2999999999999998"/>
    <n v="0"/>
    <n v="0"/>
    <m/>
    <x v="0"/>
    <s v="ENEDIS53014599MODASA 515kWEL"/>
    <s v="ENEL Distribución Perú S.A.A."/>
    <x v="6"/>
    <x v="6"/>
    <s v="C. T. Ravira-Pacaraos"/>
    <x v="57"/>
    <x v="0"/>
    <x v="0"/>
    <x v="152"/>
    <x v="0"/>
    <s v="Instalado"/>
    <s v="Operativo"/>
    <s v="Distribuidora"/>
    <x v="0"/>
    <x v="0"/>
    <x v="0"/>
    <x v="0"/>
    <s v="Privado"/>
    <s v="LIMA"/>
    <s v="LIMA"/>
    <s v="HUARAL"/>
    <s v="PACARAOS"/>
    <n v="0"/>
    <x v="0"/>
    <n v="0"/>
    <x v="0"/>
    <n v="0"/>
    <x v="0"/>
    <x v="0"/>
    <n v="0.29199999999999998"/>
    <n v="2.92E-4"/>
    <m/>
    <n v="5.7875000000000003E-2"/>
    <n v="4.3749999999999997E-2"/>
    <n v="7.6479999999999997"/>
    <n v="0"/>
    <n v="43"/>
    <s v="BASE DE DATOS"/>
    <m/>
  </r>
  <r>
    <s v="20"/>
    <x v="8"/>
    <s v="GENRNT"/>
    <s v="33372916"/>
    <s v="33372916"/>
    <x v="0"/>
    <s v="G-1"/>
    <s v="S"/>
    <n v="11.6"/>
    <n v="11.13"/>
    <n v="743.63699999999994"/>
    <n v="2537.194"/>
    <n v="3280.8310000000001"/>
    <n v="349.96"/>
    <n v="374"/>
    <n v="0.04"/>
    <n v="597.19000000000005"/>
    <m/>
    <x v="0"/>
    <s v="GENRNT33372916G-1EL"/>
    <s v="Genrent del Peru S.A.C."/>
    <x v="3"/>
    <x v="3"/>
    <s v="C.T. Iquitos Nueva"/>
    <x v="14"/>
    <x v="0"/>
    <x v="0"/>
    <x v="37"/>
    <x v="0"/>
    <s v="Instalado"/>
    <s v="Operativo"/>
    <s v="Generadora"/>
    <x v="0"/>
    <x v="0"/>
    <x v="0"/>
    <x v="0"/>
    <s v="Privado"/>
    <s v="LORETO"/>
    <s v="LORETO"/>
    <s v="MAYNAS"/>
    <s v="PUNCHANA"/>
    <n v="0"/>
    <x v="2"/>
    <n v="0"/>
    <x v="0"/>
    <n v="0"/>
    <x v="0"/>
    <x v="0"/>
    <n v="3280.8310000000001"/>
    <n v="3.2808310000000001"/>
    <m/>
    <n v="0.96666666666666667"/>
    <n v="0.9275000000000001"/>
    <n v="7.6479999999999997"/>
    <n v="0"/>
    <n v="52"/>
    <s v="BASE DE DATOS"/>
    <m/>
  </r>
  <r>
    <s v="20"/>
    <x v="8"/>
    <s v="GENRNT"/>
    <s v="33372916"/>
    <s v="33372916"/>
    <x v="0"/>
    <s v="G-2"/>
    <s v="S"/>
    <n v="11.6"/>
    <n v="11.002000000000001"/>
    <n v="1229.0709999999999"/>
    <n v="3072.8980000000001"/>
    <n v="4301.9690000000001"/>
    <n v="130"/>
    <n v="498"/>
    <n v="0"/>
    <n v="599.72"/>
    <m/>
    <x v="0"/>
    <s v="GENRNT33372916G-2EL"/>
    <s v="Genrent del Peru S.A.C."/>
    <x v="3"/>
    <x v="3"/>
    <s v="C.T. Iquitos Nueva"/>
    <x v="14"/>
    <x v="0"/>
    <x v="0"/>
    <x v="38"/>
    <x v="0"/>
    <s v="Instalado"/>
    <s v="Operativo"/>
    <s v="Generadora"/>
    <x v="0"/>
    <x v="0"/>
    <x v="0"/>
    <x v="0"/>
    <s v="Privado"/>
    <s v="LORETO"/>
    <s v="LORETO"/>
    <s v="MAYNAS"/>
    <s v="PUNCHANA"/>
    <n v="0"/>
    <x v="2"/>
    <n v="0"/>
    <x v="0"/>
    <n v="0"/>
    <x v="0"/>
    <x v="0"/>
    <n v="4301.9690000000001"/>
    <n v="4.3019689999999997"/>
    <m/>
    <n v="0.96666666666666667"/>
    <n v="0.91683333333333339"/>
    <n v="7.6479999999999997"/>
    <n v="0"/>
    <n v="52"/>
    <s v="BASE DE DATOS"/>
    <m/>
  </r>
  <r>
    <s v="20"/>
    <x v="8"/>
    <s v="GENRNT"/>
    <s v="33372916"/>
    <s v="33372916"/>
    <x v="0"/>
    <s v="G-3"/>
    <s v="S"/>
    <n v="11.6"/>
    <n v="11.337999999999999"/>
    <n v="1340.894"/>
    <n v="4626.5640000000003"/>
    <n v="5967.4579999999996"/>
    <n v="25"/>
    <n v="672"/>
    <n v="0"/>
    <n v="506.63"/>
    <m/>
    <x v="0"/>
    <s v="GENRNT33372916G-3EL"/>
    <s v="Genrent del Peru S.A.C."/>
    <x v="3"/>
    <x v="3"/>
    <s v="C.T. Iquitos Nueva"/>
    <x v="14"/>
    <x v="0"/>
    <x v="0"/>
    <x v="39"/>
    <x v="0"/>
    <s v="Instalado"/>
    <s v="Operativo"/>
    <s v="Generadora"/>
    <x v="0"/>
    <x v="0"/>
    <x v="0"/>
    <x v="0"/>
    <s v="Privado"/>
    <s v="LORETO"/>
    <s v="LORETO"/>
    <s v="MAYNAS"/>
    <s v="PUNCHANA"/>
    <n v="0"/>
    <x v="2"/>
    <n v="0"/>
    <x v="0"/>
    <n v="0"/>
    <x v="0"/>
    <x v="0"/>
    <n v="5967.4579999999996"/>
    <n v="5.9674579999999997"/>
    <m/>
    <n v="0.96666666666666667"/>
    <n v="0.9448333333333333"/>
    <n v="7.6479999999999997"/>
    <n v="9.0949470177292824E-13"/>
    <n v="52"/>
    <s v="BASE DE DATOS"/>
    <m/>
  </r>
  <r>
    <s v="20"/>
    <x v="8"/>
    <s v="GENRNT"/>
    <s v="33372916"/>
    <s v="33372916"/>
    <x v="0"/>
    <s v="G-4"/>
    <s v="S"/>
    <n v="11.6"/>
    <n v="11.143000000000001"/>
    <n v="907.98500000000001"/>
    <n v="2779.4360000000001"/>
    <n v="3687.4209999999998"/>
    <n v="175"/>
    <n v="429"/>
    <n v="0"/>
    <n v="388.6"/>
    <m/>
    <x v="0"/>
    <s v="GENRNT33372916G-4EL"/>
    <s v="Genrent del Peru S.A.C."/>
    <x v="3"/>
    <x v="3"/>
    <s v="C.T. Iquitos Nueva"/>
    <x v="14"/>
    <x v="0"/>
    <x v="0"/>
    <x v="40"/>
    <x v="0"/>
    <s v="Instalado"/>
    <s v="Operativo"/>
    <s v="Generadora"/>
    <x v="0"/>
    <x v="0"/>
    <x v="0"/>
    <x v="0"/>
    <s v="Privado"/>
    <s v="LORETO"/>
    <s v="LORETO"/>
    <s v="MAYNAS"/>
    <s v="PUNCHANA"/>
    <n v="0"/>
    <x v="2"/>
    <n v="0"/>
    <x v="0"/>
    <n v="0"/>
    <x v="0"/>
    <x v="0"/>
    <n v="3687.4209999999998"/>
    <n v="3.6874209999999996"/>
    <m/>
    <n v="0.96666666666666667"/>
    <n v="0.92858333333333343"/>
    <n v="7.6479999999999997"/>
    <n v="4.5474735088646412E-13"/>
    <n v="52"/>
    <s v="BASE DE DATOS"/>
    <m/>
  </r>
  <r>
    <s v="20"/>
    <x v="8"/>
    <s v="GENRNT"/>
    <s v="33372916"/>
    <s v="33372916"/>
    <x v="0"/>
    <s v="G-5"/>
    <s v="S"/>
    <n v="11.6"/>
    <n v="11.194000000000001"/>
    <n v="1203.6020000000001"/>
    <n v="2955.0459999999998"/>
    <n v="4158.6480000000001"/>
    <n v="94"/>
    <n v="483"/>
    <n v="0"/>
    <n v="441.54"/>
    <m/>
    <x v="0"/>
    <s v="GENRNT33372916G-5EL"/>
    <s v="Genrent del Peru S.A.C."/>
    <x v="3"/>
    <x v="3"/>
    <s v="C.T. Iquitos Nueva"/>
    <x v="14"/>
    <x v="0"/>
    <x v="0"/>
    <x v="41"/>
    <x v="0"/>
    <s v="Instalado"/>
    <s v="Operativo"/>
    <s v="Generadora"/>
    <x v="0"/>
    <x v="0"/>
    <x v="0"/>
    <x v="0"/>
    <s v="Privado"/>
    <s v="LORETO"/>
    <s v="LORETO"/>
    <s v="MAYNAS"/>
    <s v="PUNCHANA"/>
    <n v="0"/>
    <x v="2"/>
    <n v="0"/>
    <x v="0"/>
    <n v="0"/>
    <x v="0"/>
    <x v="0"/>
    <n v="4158.6480000000001"/>
    <n v="4.1586480000000003"/>
    <m/>
    <n v="0.96666666666666667"/>
    <n v="0.9328333333333334"/>
    <n v="7.6479999999999997"/>
    <n v="0"/>
    <n v="52"/>
    <s v="BASE DE DATOS"/>
    <m/>
  </r>
  <r>
    <s v="20"/>
    <x v="8"/>
    <s v="GENRNT"/>
    <s v="33372916"/>
    <s v="33372916"/>
    <x v="0"/>
    <s v="G-6"/>
    <s v="S"/>
    <n v="11.6"/>
    <n v="11.186"/>
    <n v="496.62400000000002"/>
    <n v="1139.377"/>
    <n v="1636.001"/>
    <n v="339.4"/>
    <n v="199"/>
    <n v="0"/>
    <n v="468.14"/>
    <m/>
    <x v="0"/>
    <s v="GENRNT33372916G-6EL"/>
    <s v="Genrent del Peru S.A.C."/>
    <x v="3"/>
    <x v="3"/>
    <s v="C.T. Iquitos Nueva"/>
    <x v="14"/>
    <x v="0"/>
    <x v="0"/>
    <x v="42"/>
    <x v="0"/>
    <s v="Instalado"/>
    <s v="Operativo"/>
    <s v="Generadora"/>
    <x v="0"/>
    <x v="0"/>
    <x v="0"/>
    <x v="0"/>
    <s v="Privado"/>
    <s v="LORETO"/>
    <s v="LORETO"/>
    <s v="MAYNAS"/>
    <s v="PUNCHANA"/>
    <n v="0"/>
    <x v="2"/>
    <n v="0"/>
    <x v="0"/>
    <n v="0"/>
    <x v="0"/>
    <x v="0"/>
    <n v="1636.001"/>
    <n v="1.636001"/>
    <m/>
    <n v="0.96666666666666667"/>
    <n v="0.9321666666666667"/>
    <n v="7.6479999999999997"/>
    <n v="0"/>
    <n v="52"/>
    <s v="BASE DE DATOS"/>
    <m/>
  </r>
  <r>
    <s v="20"/>
    <x v="8"/>
    <s v="GENRNT"/>
    <s v="33372916"/>
    <s v="33372916"/>
    <x v="0"/>
    <s v="G-7"/>
    <s v="S"/>
    <n v="11.6"/>
    <n v="11.159000000000001"/>
    <n v="1334.5219999999999"/>
    <n v="4600.8100000000004"/>
    <n v="5935.3320000000003"/>
    <n v="92"/>
    <n v="631"/>
    <n v="0.37"/>
    <n v="1912.92"/>
    <m/>
    <x v="0"/>
    <s v="GENRNT33372916G-7EL"/>
    <s v="Genrent del Peru S.A.C."/>
    <x v="3"/>
    <x v="3"/>
    <s v="C.T. Iquitos Nueva"/>
    <x v="14"/>
    <x v="0"/>
    <x v="0"/>
    <x v="43"/>
    <x v="0"/>
    <s v="Instalado"/>
    <s v="Operativo"/>
    <s v="Generadora"/>
    <x v="0"/>
    <x v="0"/>
    <x v="0"/>
    <x v="0"/>
    <s v="Privado"/>
    <s v="LORETO"/>
    <s v="LORETO"/>
    <s v="MAYNAS"/>
    <s v="PUNCHANA"/>
    <n v="0"/>
    <x v="2"/>
    <n v="0"/>
    <x v="0"/>
    <n v="0"/>
    <x v="0"/>
    <x v="0"/>
    <n v="5935.3320000000003"/>
    <n v="5.9353320000000007"/>
    <m/>
    <n v="0.96666666666666667"/>
    <n v="0.92991666666666672"/>
    <n v="7.6479999999999997"/>
    <n v="0"/>
    <n v="52"/>
    <s v="BASE DE DATOS"/>
    <m/>
  </r>
  <r>
    <s v="20"/>
    <x v="8"/>
    <s v="SDFENE"/>
    <s v="33149607"/>
    <s v="33149607"/>
    <x v="2"/>
    <s v="TV1"/>
    <s v="S"/>
    <n v="5.42"/>
    <n v="5"/>
    <n v="33.579000000000001"/>
    <n v="152.39500000000001"/>
    <n v="185.97399999999999"/>
    <n v="0"/>
    <n v="140"/>
    <n v="0"/>
    <n v="0"/>
    <m/>
    <x v="0"/>
    <s v="SDFENE33149607TV1TV"/>
    <s v="SDF ENERGIA SAC"/>
    <x v="9"/>
    <x v="9"/>
    <s v="C.T. OQUENDO"/>
    <x v="67"/>
    <x v="2"/>
    <x v="2"/>
    <x v="141"/>
    <x v="0"/>
    <s v="Instalado"/>
    <s v="Operativo"/>
    <s v="Generadora"/>
    <x v="0"/>
    <x v="1"/>
    <x v="0"/>
    <x v="0"/>
    <s v="Privado"/>
    <s v="LIMA"/>
    <s v="CALLAO"/>
    <s v="CALLAO"/>
    <s v="CALLAO"/>
    <n v="0"/>
    <x v="1"/>
    <s v="COGENERADOR"/>
    <x v="0"/>
    <n v="0"/>
    <x v="0"/>
    <x v="0"/>
    <n v="185.97399999999999"/>
    <n v="0.185974"/>
    <m/>
    <n v="0.45166666666666666"/>
    <n v="0.41666666666666669"/>
    <n v="7.6479999999999997"/>
    <n v="2.8421709430404007E-14"/>
    <n v="74"/>
    <s v="BASE DE DATOS"/>
    <m/>
  </r>
  <r>
    <s v="20"/>
    <x v="8"/>
    <s v="SDFENE"/>
    <s v="33149607"/>
    <s v="33149607"/>
    <x v="2"/>
    <s v="TV2"/>
    <s v="S"/>
    <n v="2.52"/>
    <n v="2.1"/>
    <n v="205.72499999999999"/>
    <n v="933.67499999999995"/>
    <n v="1139.4000000000001"/>
    <n v="0"/>
    <n v="672"/>
    <n v="0"/>
    <n v="0"/>
    <m/>
    <x v="0"/>
    <s v="SDFENE33149607TV2TV"/>
    <s v="SDF ENERGIA SAC"/>
    <x v="9"/>
    <x v="9"/>
    <s v="C.T. OQUENDO"/>
    <x v="67"/>
    <x v="2"/>
    <x v="2"/>
    <x v="142"/>
    <x v="0"/>
    <s v="Instalado"/>
    <s v="Operativo"/>
    <s v="Generadora"/>
    <x v="0"/>
    <x v="1"/>
    <x v="0"/>
    <x v="0"/>
    <s v="Privado"/>
    <s v="LIMA"/>
    <s v="CALLAO"/>
    <s v="CALLAO"/>
    <s v="CALLAO"/>
    <n v="0"/>
    <x v="1"/>
    <s v="COGENERADOR"/>
    <x v="0"/>
    <n v="0"/>
    <x v="0"/>
    <x v="0"/>
    <n v="1139.4000000000001"/>
    <n v="1.1394000000000002"/>
    <m/>
    <n v="0.21"/>
    <n v="0.17500000000000002"/>
    <n v="7.6479999999999997"/>
    <n v="-2.2737367544323206E-13"/>
    <n v="74"/>
    <s v="BASE DE DATOS"/>
    <m/>
  </r>
  <r>
    <s v="20"/>
    <x v="8"/>
    <s v="SDFENE"/>
    <s v="33149607"/>
    <s v="33149607"/>
    <x v="1"/>
    <s v="TG1"/>
    <s v="S"/>
    <n v="31"/>
    <n v="28.445"/>
    <n v="0"/>
    <n v="0"/>
    <n v="0"/>
    <n v="0"/>
    <n v="0"/>
    <n v="0"/>
    <n v="0"/>
    <m/>
    <x v="0"/>
    <s v="SDFENE33149607TG1TG"/>
    <s v="SDF ENERGIA SAC"/>
    <x v="9"/>
    <x v="9"/>
    <s v="C.T. OQUENDO"/>
    <x v="67"/>
    <x v="1"/>
    <x v="1"/>
    <x v="143"/>
    <x v="0"/>
    <s v="Instalado"/>
    <s v="Operativo"/>
    <s v="Generadora"/>
    <x v="0"/>
    <x v="1"/>
    <x v="1"/>
    <x v="0"/>
    <s v="Privado"/>
    <s v="LIMA"/>
    <s v="CALLAO"/>
    <s v="CALLAO"/>
    <s v="CALLAO"/>
    <n v="0"/>
    <x v="1"/>
    <s v="COGENERADOR"/>
    <x v="0"/>
    <n v="0"/>
    <x v="0"/>
    <x v="0"/>
    <n v="0"/>
    <n v="0"/>
    <m/>
    <n v="2.5833333333333335"/>
    <n v="2.3704166666666668"/>
    <n v="7.6479999999999997"/>
    <n v="0"/>
    <n v="74"/>
    <s v="BASE DE DATOS"/>
    <m/>
  </r>
  <r>
    <s v="20"/>
    <x v="8"/>
    <s v="SEAL"/>
    <s v="33013810"/>
    <s v="33013810"/>
    <x v="0"/>
    <s v="CAT"/>
    <s v="N"/>
    <n v="0.5"/>
    <n v="0"/>
    <n v="0"/>
    <n v="0"/>
    <n v="0"/>
    <n v="0"/>
    <n v="0"/>
    <n v="0"/>
    <n v="0"/>
    <m/>
    <x v="0"/>
    <s v="SEAL33013810CATEL"/>
    <s v="SEAL - Sociedad El‚ctrica del Sur Oeste S. A."/>
    <x v="7"/>
    <x v="7"/>
    <s v="C. T. Ocoña"/>
    <x v="58"/>
    <x v="0"/>
    <x v="0"/>
    <x v="18"/>
    <x v="0"/>
    <s v="Instalado"/>
    <s v="Inoperativo"/>
    <s v="Distribuidora"/>
    <x v="0"/>
    <x v="1"/>
    <x v="0"/>
    <x v="0"/>
    <s v="Estatal"/>
    <s v="AREQUIPA"/>
    <s v="AREQUIPA"/>
    <s v="CAMANA"/>
    <s v="ACOÑA"/>
    <n v="0"/>
    <x v="0"/>
    <n v="0"/>
    <x v="0"/>
    <n v="0"/>
    <x v="0"/>
    <x v="0"/>
    <n v="0"/>
    <n v="0"/>
    <m/>
    <n v="4.1666666666666664E-2"/>
    <n v="0"/>
    <n v="7.6479999999999997"/>
    <n v="0"/>
    <n v="77"/>
    <s v="BASE DE DATOS"/>
    <m/>
  </r>
  <r>
    <s v="20"/>
    <x v="8"/>
    <s v="SEAL"/>
    <s v="33013810"/>
    <s v="33013810"/>
    <x v="0"/>
    <s v="PERKINS 1"/>
    <s v="N"/>
    <n v="0.2"/>
    <n v="0"/>
    <n v="0"/>
    <n v="0"/>
    <n v="0"/>
    <n v="0"/>
    <n v="0"/>
    <n v="0"/>
    <n v="0"/>
    <m/>
    <x v="0"/>
    <s v="SEAL33013810PERKINS 1EL"/>
    <s v="SEAL - Sociedad El‚ctrica del Sur Oeste S. A."/>
    <x v="7"/>
    <x v="7"/>
    <s v="C. T. Ocoña"/>
    <x v="58"/>
    <x v="0"/>
    <x v="0"/>
    <x v="125"/>
    <x v="0"/>
    <s v="Instalado"/>
    <s v="Inoperativo"/>
    <s v="Distribuidora"/>
    <x v="0"/>
    <x v="1"/>
    <x v="0"/>
    <x v="0"/>
    <s v="Estatal"/>
    <s v="AREQUIPA"/>
    <s v="AREQUIPA"/>
    <s v="CAMANA"/>
    <s v="ACOÑA"/>
    <n v="0"/>
    <x v="0"/>
    <n v="0"/>
    <x v="0"/>
    <n v="0"/>
    <x v="0"/>
    <x v="0"/>
    <n v="0"/>
    <n v="0"/>
    <m/>
    <n v="1.6666666666666666E-2"/>
    <n v="0"/>
    <n v="7.6479999999999997"/>
    <n v="0"/>
    <n v="77"/>
    <s v="BASE DE DATOS"/>
    <m/>
  </r>
  <r>
    <s v="20"/>
    <x v="8"/>
    <s v="SEAL"/>
    <s v="33013810"/>
    <s v="33013810"/>
    <x v="0"/>
    <s v="PERKINS 3"/>
    <s v="N"/>
    <n v="0.6"/>
    <n v="0"/>
    <n v="0"/>
    <n v="0"/>
    <n v="0"/>
    <n v="0"/>
    <n v="0"/>
    <n v="0"/>
    <n v="0"/>
    <m/>
    <x v="0"/>
    <s v="SEAL33013810PERKINS 3EL"/>
    <s v="SEAL - Sociedad El‚ctrica del Sur Oeste S. A."/>
    <x v="7"/>
    <x v="7"/>
    <s v="C. T. Ocoña"/>
    <x v="58"/>
    <x v="0"/>
    <x v="0"/>
    <x v="126"/>
    <x v="0"/>
    <s v="Instalado"/>
    <s v="Inoperativo"/>
    <s v="Distribuidora"/>
    <x v="0"/>
    <x v="1"/>
    <x v="0"/>
    <x v="0"/>
    <s v="Estatal"/>
    <s v="AREQUIPA"/>
    <s v="AREQUIPA"/>
    <s v="CAMANA"/>
    <s v="ACOÑA"/>
    <n v="0"/>
    <x v="0"/>
    <n v="0"/>
    <x v="0"/>
    <n v="0"/>
    <x v="0"/>
    <x v="0"/>
    <n v="0"/>
    <n v="0"/>
    <m/>
    <n v="4.9999999999999996E-2"/>
    <n v="0"/>
    <n v="7.6479999999999997"/>
    <n v="0"/>
    <n v="77"/>
    <s v="BASE DE DATOS"/>
    <m/>
  </r>
  <r>
    <s v="20"/>
    <x v="8"/>
    <s v="SEAL"/>
    <s v="33013810"/>
    <s v="33013810"/>
    <x v="0"/>
    <s v="VOLVO1"/>
    <s v="N"/>
    <n v="0.2"/>
    <n v="0"/>
    <n v="0"/>
    <n v="0"/>
    <n v="0"/>
    <n v="0"/>
    <n v="0"/>
    <n v="0"/>
    <n v="0"/>
    <m/>
    <x v="0"/>
    <s v="SEAL33013810VOLVO1EL"/>
    <s v="SEAL - Sociedad El‚ctrica del Sur Oeste S. A."/>
    <x v="7"/>
    <x v="7"/>
    <s v="C. T. Ocoña"/>
    <x v="58"/>
    <x v="0"/>
    <x v="0"/>
    <x v="127"/>
    <x v="0"/>
    <s v="Instalado"/>
    <s v="Inoperativo"/>
    <s v="Distribuidora"/>
    <x v="0"/>
    <x v="1"/>
    <x v="0"/>
    <x v="0"/>
    <s v="Estatal"/>
    <s v="AREQUIPA"/>
    <s v="AREQUIPA"/>
    <s v="CAMANA"/>
    <s v="ACOÑA"/>
    <n v="0"/>
    <x v="0"/>
    <n v="0"/>
    <x v="0"/>
    <n v="0"/>
    <x v="0"/>
    <x v="0"/>
    <n v="0"/>
    <n v="0"/>
    <m/>
    <n v="1.6666666666666666E-2"/>
    <n v="0"/>
    <n v="7.6479999999999997"/>
    <n v="0"/>
    <n v="77"/>
    <s v="BASE DE DATOS"/>
    <m/>
  </r>
  <r>
    <s v="20"/>
    <x v="8"/>
    <s v="SEAL"/>
    <s v="33013810"/>
    <s v="33013810"/>
    <x v="0"/>
    <s v="VOLVO2"/>
    <s v="N"/>
    <n v="0.2"/>
    <n v="0"/>
    <n v="0"/>
    <n v="0"/>
    <n v="0"/>
    <n v="0"/>
    <n v="0"/>
    <n v="0"/>
    <n v="0"/>
    <m/>
    <x v="0"/>
    <s v="SEAL33013810VOLVO2EL"/>
    <s v="SEAL - Sociedad El‚ctrica del Sur Oeste S. A."/>
    <x v="7"/>
    <x v="7"/>
    <s v="C. T. Ocoña"/>
    <x v="58"/>
    <x v="0"/>
    <x v="0"/>
    <x v="128"/>
    <x v="0"/>
    <s v="Instalado"/>
    <s v="Inoperativo"/>
    <s v="Distribuidora"/>
    <x v="0"/>
    <x v="1"/>
    <x v="0"/>
    <x v="0"/>
    <s v="Estatal"/>
    <s v="AREQUIPA"/>
    <s v="AREQUIPA"/>
    <s v="CAMANA"/>
    <s v="ACOÑA"/>
    <n v="0"/>
    <x v="0"/>
    <n v="0"/>
    <x v="0"/>
    <n v="0"/>
    <x v="0"/>
    <x v="0"/>
    <n v="0"/>
    <n v="0"/>
    <m/>
    <n v="1.6666666666666666E-2"/>
    <n v="0"/>
    <n v="7.6479999999999997"/>
    <n v="0"/>
    <n v="77"/>
    <s v="BASE DE DATOS"/>
    <m/>
  </r>
  <r>
    <s v="20"/>
    <x v="8"/>
    <s v="SEAL"/>
    <s v="33013850"/>
    <s v="33013850"/>
    <x v="0"/>
    <s v="PERKINS 1"/>
    <s v="S"/>
    <n v="0.46"/>
    <n v="0.35"/>
    <n v="35.197000000000003"/>
    <n v="74.567999999999998"/>
    <n v="109.765"/>
    <n v="10"/>
    <n v="538"/>
    <n v="0"/>
    <n v="1.8"/>
    <m/>
    <x v="0"/>
    <s v="SEAL33013850PERKINS 1EL"/>
    <s v="SEAL - Sociedad El‚ctrica del Sur Oeste S. A."/>
    <x v="7"/>
    <x v="7"/>
    <s v="C. T. Atico"/>
    <x v="59"/>
    <x v="0"/>
    <x v="0"/>
    <x v="125"/>
    <x v="0"/>
    <s v="Instalado"/>
    <s v="Operativo"/>
    <s v="Distribuidora"/>
    <x v="0"/>
    <x v="0"/>
    <x v="0"/>
    <x v="0"/>
    <s v="Estatal"/>
    <s v="AREQUIPA"/>
    <s v="AREQUIPA"/>
    <s v="CARAVELI"/>
    <s v="ATICO"/>
    <n v="0"/>
    <x v="0"/>
    <n v="0"/>
    <x v="0"/>
    <n v="0"/>
    <x v="0"/>
    <x v="0"/>
    <n v="109.765"/>
    <n v="0.109765"/>
    <m/>
    <n v="3.8333333333333337E-2"/>
    <n v="2.9166666666666664E-2"/>
    <n v="7.6479999999999997"/>
    <n v="0"/>
    <n v="77"/>
    <s v="BASE DE DATOS"/>
    <m/>
  </r>
  <r>
    <s v="20"/>
    <x v="8"/>
    <s v="SEAL"/>
    <s v="33013850"/>
    <s v="33013850"/>
    <x v="0"/>
    <s v="CAT"/>
    <s v="S"/>
    <n v="0.5"/>
    <n v="0.38"/>
    <n v="0"/>
    <n v="8.9380000000000006"/>
    <n v="8.9380000000000006"/>
    <n v="0"/>
    <n v="56"/>
    <n v="0"/>
    <n v="0"/>
    <m/>
    <x v="0"/>
    <s v="SEAL33013850CATEL"/>
    <s v="SEAL - Sociedad El‚ctrica del Sur Oeste S. A."/>
    <x v="7"/>
    <x v="7"/>
    <s v="C. T. Atico"/>
    <x v="59"/>
    <x v="0"/>
    <x v="0"/>
    <x v="18"/>
    <x v="0"/>
    <s v="Instalado"/>
    <s v="Inoperativo"/>
    <s v="Distribuidora"/>
    <x v="0"/>
    <x v="0"/>
    <x v="0"/>
    <x v="0"/>
    <s v="Estatal"/>
    <s v="AREQUIPA"/>
    <s v="AREQUIPA"/>
    <s v="CARAVELI"/>
    <s v="ATICO"/>
    <n v="0"/>
    <x v="0"/>
    <n v="0"/>
    <x v="0"/>
    <n v="0"/>
    <x v="0"/>
    <x v="0"/>
    <n v="8.9380000000000006"/>
    <n v="8.9379999999999998E-3"/>
    <m/>
    <n v="4.1666666666666664E-2"/>
    <n v="3.1666666666666669E-2"/>
    <n v="7.6479999999999997"/>
    <n v="0"/>
    <n v="77"/>
    <s v="BASE DE DATOS"/>
    <m/>
  </r>
  <r>
    <s v="20"/>
    <x v="8"/>
    <s v="SEAL"/>
    <s v="33013850"/>
    <s v="33013850"/>
    <x v="0"/>
    <s v="VOLVO PENTA 2"/>
    <s v="N"/>
    <n v="0.21"/>
    <n v="0.1"/>
    <n v="0"/>
    <n v="0"/>
    <n v="0"/>
    <n v="0"/>
    <n v="0"/>
    <n v="0"/>
    <n v="0"/>
    <m/>
    <x v="0"/>
    <s v="SEAL33013850VOLVO PENTA 2EL"/>
    <s v="SEAL - Sociedad El‚ctrica del Sur Oeste S. A."/>
    <x v="7"/>
    <x v="7"/>
    <s v="C. T. Atico"/>
    <x v="59"/>
    <x v="0"/>
    <x v="0"/>
    <x v="129"/>
    <x v="0"/>
    <s v="Instalado"/>
    <s v="Inoperativo"/>
    <s v="Distribuidora"/>
    <x v="0"/>
    <x v="0"/>
    <x v="0"/>
    <x v="0"/>
    <s v="Estatal"/>
    <s v="AREQUIPA"/>
    <s v="AREQUIPA"/>
    <s v="CARAVELI"/>
    <s v="ATICO"/>
    <n v="0"/>
    <x v="0"/>
    <n v="0"/>
    <x v="0"/>
    <n v="0"/>
    <x v="0"/>
    <x v="0"/>
    <n v="0"/>
    <n v="0"/>
    <m/>
    <n v="1.7499999999999998E-2"/>
    <n v="8.3333333333333332E-3"/>
    <n v="7.6479999999999997"/>
    <n v="0"/>
    <n v="77"/>
    <s v="BASE DE DATOS"/>
    <m/>
  </r>
  <r>
    <s v="20"/>
    <x v="8"/>
    <s v="SEAL"/>
    <s v="33013850"/>
    <s v="33013850"/>
    <x v="0"/>
    <s v="PERKINS 2"/>
    <s v="S"/>
    <n v="0.46"/>
    <n v="0.35"/>
    <n v="35.159999999999997"/>
    <n v="70.293999999999997"/>
    <n v="105.45399999999999"/>
    <n v="10"/>
    <n v="526"/>
    <n v="0"/>
    <n v="5"/>
    <m/>
    <x v="0"/>
    <s v="SEAL33013850PERKINS 2EL"/>
    <s v="SEAL - Sociedad El‚ctrica del Sur Oeste S. A."/>
    <x v="7"/>
    <x v="7"/>
    <s v="C. T. Atico"/>
    <x v="59"/>
    <x v="0"/>
    <x v="0"/>
    <x v="130"/>
    <x v="0"/>
    <s v="Instalado"/>
    <s v="Operativo"/>
    <s v="Distribuidora"/>
    <x v="0"/>
    <x v="0"/>
    <x v="0"/>
    <x v="0"/>
    <s v="Estatal"/>
    <s v="AREQUIPA"/>
    <s v="AREQUIPA"/>
    <s v="CARAVELI"/>
    <s v="ATICO"/>
    <n v="0"/>
    <x v="0"/>
    <n v="0"/>
    <x v="0"/>
    <n v="0"/>
    <x v="0"/>
    <x v="0"/>
    <n v="105.45399999999999"/>
    <n v="0.10545399999999999"/>
    <m/>
    <n v="3.8333333333333337E-2"/>
    <n v="2.9166666666666664E-2"/>
    <n v="7.6479999999999997"/>
    <n v="0"/>
    <n v="77"/>
    <s v="BASE DE DATOS"/>
    <m/>
  </r>
  <r>
    <s v="20"/>
    <x v="8"/>
    <s v="SEAL"/>
    <s v="33013850"/>
    <s v="33013850"/>
    <x v="0"/>
    <s v="PERKINS 3"/>
    <s v="N"/>
    <n v="0"/>
    <n v="0"/>
    <n v="0"/>
    <n v="0"/>
    <n v="0"/>
    <n v="0"/>
    <n v="0"/>
    <n v="0"/>
    <n v="0"/>
    <m/>
    <x v="0"/>
    <s v="SEAL33013850PERKINS 3EL"/>
    <s v="SEAL - Sociedad El‚ctrica del Sur Oeste S. A."/>
    <x v="7"/>
    <x v="7"/>
    <s v="C. T. Atico"/>
    <x v="59"/>
    <x v="0"/>
    <x v="0"/>
    <x v="126"/>
    <x v="0"/>
    <s v="Instalado"/>
    <s v="Inoperativo"/>
    <s v="Distribuidora"/>
    <x v="0"/>
    <x v="0"/>
    <x v="0"/>
    <x v="0"/>
    <s v="Estatal"/>
    <s v="AREQUIPA"/>
    <s v="AREQUIPA"/>
    <s v="CARAVELI"/>
    <s v="ATICO"/>
    <n v="0"/>
    <x v="0"/>
    <n v="0"/>
    <x v="0"/>
    <n v="0"/>
    <x v="0"/>
    <x v="0"/>
    <n v="0"/>
    <n v="0"/>
    <m/>
    <n v="0"/>
    <n v="0"/>
    <n v="7.6479999999999997"/>
    <n v="0"/>
    <n v="77"/>
    <s v="BASE DE DATOS"/>
    <m/>
  </r>
  <r>
    <s v="20"/>
    <x v="8"/>
    <s v="SEAL"/>
    <s v="33013850"/>
    <s v="33013850"/>
    <x v="0"/>
    <s v="ALGESA"/>
    <s v="S"/>
    <n v="0.74"/>
    <n v="0.68"/>
    <n v="0"/>
    <n v="0"/>
    <n v="0"/>
    <n v="0"/>
    <n v="0"/>
    <n v="0"/>
    <n v="0"/>
    <m/>
    <x v="0"/>
    <s v="SEAL33013850ALGESAEL"/>
    <s v="SEAL - Sociedad El‚ctrica del Sur Oeste S. A."/>
    <x v="7"/>
    <x v="7"/>
    <s v="C. T. Atico"/>
    <x v="59"/>
    <x v="0"/>
    <x v="0"/>
    <x v="131"/>
    <x v="0"/>
    <s v="Instalado"/>
    <s v="Operativo"/>
    <s v="Distribuidora"/>
    <x v="0"/>
    <x v="0"/>
    <x v="0"/>
    <x v="0"/>
    <s v="Estatal"/>
    <s v="AREQUIPA"/>
    <s v="AREQUIPA"/>
    <s v="CARAVELI"/>
    <s v="ATICO"/>
    <n v="0"/>
    <x v="0"/>
    <n v="0"/>
    <x v="0"/>
    <n v="0"/>
    <x v="0"/>
    <x v="0"/>
    <n v="0"/>
    <n v="0"/>
    <m/>
    <n v="6.1666666666666668E-2"/>
    <n v="5.6666666666666671E-2"/>
    <n v="7.6479999999999997"/>
    <n v="0"/>
    <n v="77"/>
    <s v="BASE DE DATOS"/>
    <m/>
  </r>
  <r>
    <s v="20"/>
    <x v="8"/>
    <s v="SEAL"/>
    <s v="33013870"/>
    <s v="33013870"/>
    <x v="0"/>
    <s v="DAEWO"/>
    <s v="N"/>
    <n v="0.34200000000000003"/>
    <n v="0"/>
    <n v="0"/>
    <n v="0"/>
    <n v="0"/>
    <n v="0"/>
    <n v="0"/>
    <n v="0"/>
    <n v="0"/>
    <m/>
    <x v="0"/>
    <s v="SEAL33013870DAEWOEL"/>
    <s v="SEAL - Sociedad El‚ctrica del Sur Oeste S. A."/>
    <x v="7"/>
    <x v="7"/>
    <s v="C. T. Caravelí"/>
    <x v="60"/>
    <x v="0"/>
    <x v="0"/>
    <x v="132"/>
    <x v="0"/>
    <s v="Instalado"/>
    <s v="Inoperativo"/>
    <s v="Distribuidora"/>
    <x v="0"/>
    <x v="1"/>
    <x v="0"/>
    <x v="0"/>
    <s v="Estatal"/>
    <s v="AREQUIPA"/>
    <s v="AREQUIPA"/>
    <s v="CARAVELI"/>
    <s v="CARAVELI"/>
    <n v="0"/>
    <x v="0"/>
    <n v="0"/>
    <x v="0"/>
    <n v="0"/>
    <x v="0"/>
    <x v="0"/>
    <n v="0"/>
    <n v="0"/>
    <m/>
    <n v="2.8500000000000001E-2"/>
    <n v="0"/>
    <n v="7.6479999999999997"/>
    <n v="0"/>
    <n v="77"/>
    <s v="BASE DE DATOS"/>
    <m/>
  </r>
  <r>
    <s v="20"/>
    <x v="8"/>
    <s v="SEAL"/>
    <s v="33013870"/>
    <s v="33013870"/>
    <x v="0"/>
    <s v="PERKINS"/>
    <s v="S"/>
    <n v="0.55000000000000004"/>
    <n v="0.3"/>
    <n v="0"/>
    <n v="1.4279999999999999"/>
    <n v="1.4279999999999999"/>
    <n v="0"/>
    <n v="10"/>
    <n v="0"/>
    <n v="0"/>
    <m/>
    <x v="0"/>
    <s v="SEAL33013870PERKINSEL"/>
    <s v="SEAL - Sociedad El‚ctrica del Sur Oeste S. A."/>
    <x v="7"/>
    <x v="7"/>
    <s v="C. T. Caravel¡"/>
    <x v="60"/>
    <x v="0"/>
    <x v="0"/>
    <x v="12"/>
    <x v="0"/>
    <s v="Instalado"/>
    <s v="Operativo"/>
    <s v="Distribuidora"/>
    <x v="0"/>
    <x v="1"/>
    <x v="0"/>
    <x v="0"/>
    <s v="Estatal"/>
    <s v="AREQUIPA"/>
    <s v="AREQUIPA"/>
    <s v="CARAVELI"/>
    <s v="CARAVELI"/>
    <n v="0"/>
    <x v="0"/>
    <n v="0"/>
    <x v="0"/>
    <n v="0"/>
    <x v="0"/>
    <x v="0"/>
    <n v="1.4279999999999999"/>
    <n v="1.428E-3"/>
    <m/>
    <n v="4.5833333333333337E-2"/>
    <n v="2.4999999999999998E-2"/>
    <n v="7.6479999999999997"/>
    <n v="0"/>
    <n v="77"/>
    <s v="BASE DE DATOS"/>
    <m/>
  </r>
  <r>
    <s v="20"/>
    <x v="8"/>
    <s v="SEAL"/>
    <s v="33013820"/>
    <s v="33013820"/>
    <x v="0"/>
    <s v="CAT2"/>
    <s v="N"/>
    <n v="0"/>
    <n v="0"/>
    <n v="0"/>
    <n v="0"/>
    <n v="0"/>
    <n v="0"/>
    <n v="0"/>
    <n v="0"/>
    <n v="0"/>
    <m/>
    <x v="1"/>
    <s v="SEAL33013820CAT2EL"/>
    <s v="SEAL - Sociedad El‚ctrica del Sur Oeste S. A."/>
    <x v="7"/>
    <x v="7"/>
    <s v="C. T. Chala"/>
    <x v="61"/>
    <x v="0"/>
    <x v="0"/>
    <x v="133"/>
    <x v="0"/>
    <s v="Instalado"/>
    <s v="Inoperativo"/>
    <s v="Distribuidora"/>
    <x v="0"/>
    <x v="1"/>
    <x v="0"/>
    <x v="0"/>
    <s v="Estatal"/>
    <s v="AREQUIPA"/>
    <s v="AREQUIPA"/>
    <s v="CARAVELI"/>
    <s v="CHALA"/>
    <n v="0"/>
    <x v="0"/>
    <n v="0"/>
    <x v="0"/>
    <n v="0"/>
    <x v="0"/>
    <x v="0"/>
    <n v="0"/>
    <n v="0"/>
    <m/>
    <s v="-"/>
    <s v="-"/>
    <s v="-"/>
    <n v="0"/>
    <n v="77"/>
    <s v="BASE DE DATOS"/>
    <m/>
  </r>
  <r>
    <s v="20"/>
    <x v="8"/>
    <s v="SEAL"/>
    <s v="33014010"/>
    <s v="33014010"/>
    <x v="0"/>
    <s v="PERKINS"/>
    <s v="S"/>
    <n v="0.45"/>
    <n v="0.35"/>
    <n v="0"/>
    <n v="0"/>
    <n v="0"/>
    <n v="0"/>
    <n v="0"/>
    <n v="0"/>
    <n v="0"/>
    <m/>
    <x v="0"/>
    <s v="SEAL33014010PERKINSEL"/>
    <s v="SEAL - Sociedad El‚ctrica del Sur Oeste S. A."/>
    <x v="7"/>
    <x v="7"/>
    <s v="C. T. Cotahuasi"/>
    <x v="62"/>
    <x v="0"/>
    <x v="0"/>
    <x v="12"/>
    <x v="0"/>
    <s v="Instalado"/>
    <s v="Operativo"/>
    <s v="Distribuidora"/>
    <x v="0"/>
    <x v="1"/>
    <x v="0"/>
    <x v="0"/>
    <s v="Estatal"/>
    <s v="AREQUIPA"/>
    <s v="AREQUIPA"/>
    <s v="LA UNION"/>
    <s v="CATAHUASI"/>
    <n v="0"/>
    <x v="0"/>
    <n v="0"/>
    <x v="0"/>
    <n v="0"/>
    <x v="0"/>
    <x v="0"/>
    <n v="0"/>
    <n v="0"/>
    <m/>
    <n v="3.7499999999999999E-2"/>
    <n v="2.9166666666666664E-2"/>
    <n v="7.6479999999999997"/>
    <n v="0"/>
    <n v="77"/>
    <s v="BASE DE DATOS"/>
    <m/>
  </r>
  <r>
    <s v="20"/>
    <x v="8"/>
    <s v="SEAL"/>
    <s v="33014010"/>
    <s v="33014010"/>
    <x v="0"/>
    <s v="CAT 1"/>
    <s v="S"/>
    <n v="0.45"/>
    <n v="0.35"/>
    <n v="0"/>
    <n v="1.9430000000000001"/>
    <n v="1.9430000000000001"/>
    <n v="16"/>
    <n v="8.5"/>
    <n v="0"/>
    <n v="0"/>
    <m/>
    <x v="0"/>
    <s v="SEAL33014010CAT 1EL"/>
    <s v="SEAL - Sociedad El‚ctrica del Sur Oeste S. A."/>
    <x v="7"/>
    <x v="7"/>
    <s v="C. T. Cotahuasi"/>
    <x v="62"/>
    <x v="0"/>
    <x v="0"/>
    <x v="21"/>
    <x v="0"/>
    <s v="Instalado"/>
    <s v="Operativo"/>
    <s v="Distribuidora"/>
    <x v="0"/>
    <x v="1"/>
    <x v="0"/>
    <x v="0"/>
    <s v="Estatal"/>
    <s v="AREQUIPA"/>
    <s v="AREQUIPA"/>
    <s v="LA UNION"/>
    <s v="CATAHUASI"/>
    <n v="0"/>
    <x v="0"/>
    <n v="0"/>
    <x v="0"/>
    <n v="0"/>
    <x v="0"/>
    <x v="0"/>
    <n v="1.9430000000000001"/>
    <n v="1.9430000000000001E-3"/>
    <m/>
    <n v="3.7499999999999999E-2"/>
    <n v="2.9166666666666664E-2"/>
    <n v="7.6479999999999997"/>
    <n v="0"/>
    <n v="77"/>
    <s v="BASE DE DATOS"/>
    <m/>
  </r>
  <r>
    <s v="20"/>
    <x v="8"/>
    <s v="SEAL"/>
    <s v="33014010"/>
    <s v="33014010"/>
    <x v="0"/>
    <s v="CAT 2"/>
    <s v="S"/>
    <n v="0.45"/>
    <n v="0.35"/>
    <n v="0"/>
    <n v="0"/>
    <n v="0"/>
    <n v="0"/>
    <n v="0"/>
    <n v="0"/>
    <n v="0"/>
    <m/>
    <x v="0"/>
    <s v="SEAL33014010CAT 2EL"/>
    <s v="SEAL - Sociedad El‚ctrica del Sur Oeste S. A."/>
    <x v="7"/>
    <x v="7"/>
    <s v="C. T. Cotahuasi"/>
    <x v="62"/>
    <x v="0"/>
    <x v="0"/>
    <x v="22"/>
    <x v="0"/>
    <s v="Instalado"/>
    <s v="Operativo"/>
    <s v="Distribuidora"/>
    <x v="0"/>
    <x v="1"/>
    <x v="0"/>
    <x v="0"/>
    <s v="Estatal"/>
    <s v="AREQUIPA"/>
    <s v="AREQUIPA"/>
    <s v="LA UNION"/>
    <s v="CATAHUASI"/>
    <n v="0"/>
    <x v="0"/>
    <n v="0"/>
    <x v="0"/>
    <n v="0"/>
    <x v="0"/>
    <x v="0"/>
    <n v="0"/>
    <n v="0"/>
    <m/>
    <n v="3.7499999999999999E-2"/>
    <n v="2.9166666666666664E-2"/>
    <n v="7.6479999999999997"/>
    <n v="0"/>
    <n v="77"/>
    <s v="BASE DE DATOS"/>
    <m/>
  </r>
  <r>
    <s v="20"/>
    <x v="8"/>
    <s v="SEAL"/>
    <s v="33014010"/>
    <s v="33014010"/>
    <x v="0"/>
    <s v="CAT"/>
    <s v="N"/>
    <n v="0.45"/>
    <n v="0"/>
    <n v="0"/>
    <n v="0"/>
    <n v="0"/>
    <n v="0"/>
    <n v="0"/>
    <n v="0"/>
    <n v="0"/>
    <m/>
    <x v="0"/>
    <s v="SEAL33014010CATEL"/>
    <s v="SEAL - Sociedad El‚ctrica del Sur Oeste S. A."/>
    <x v="7"/>
    <x v="7"/>
    <s v="C. T. Cotahuasi"/>
    <x v="62"/>
    <x v="0"/>
    <x v="0"/>
    <x v="18"/>
    <x v="0"/>
    <s v="Instalado"/>
    <s v="Operativo"/>
    <s v="Distribuidora"/>
    <x v="0"/>
    <x v="1"/>
    <x v="0"/>
    <x v="0"/>
    <s v="Estatal"/>
    <s v="AREQUIPA"/>
    <s v="AREQUIPA"/>
    <s v="LA UNION"/>
    <s v="CATAHUASI"/>
    <n v="0"/>
    <x v="0"/>
    <n v="0"/>
    <x v="0"/>
    <n v="0"/>
    <x v="0"/>
    <x v="0"/>
    <n v="0"/>
    <n v="0"/>
    <m/>
    <n v="3.7499999999999999E-2"/>
    <n v="0"/>
    <n v="7.6479999999999997"/>
    <n v="0"/>
    <n v="77"/>
    <s v="BASE DE DATOS"/>
    <m/>
  </r>
  <r>
    <s v="20"/>
    <x v="8"/>
    <s v="SEAL"/>
    <s v="33014010"/>
    <s v="33014010"/>
    <x v="0"/>
    <s v="AREM 1"/>
    <s v="S"/>
    <n v="0.2"/>
    <n v="0.19500000000000001"/>
    <n v="0"/>
    <n v="1.3959999999999999"/>
    <n v="1.3959999999999999"/>
    <n v="0"/>
    <n v="13.25"/>
    <n v="0"/>
    <n v="0"/>
    <m/>
    <x v="0"/>
    <s v="SEAL33014010AREM 1EL"/>
    <s v="SEAL - Sociedad El‚ctrica del Sur Oeste S. A."/>
    <x v="7"/>
    <x v="7"/>
    <s v="C. T. Cotahuasi"/>
    <x v="62"/>
    <x v="0"/>
    <x v="0"/>
    <x v="134"/>
    <x v="0"/>
    <s v="Instalado"/>
    <s v="Operativo"/>
    <s v="Distribuidora"/>
    <x v="0"/>
    <x v="1"/>
    <x v="0"/>
    <x v="0"/>
    <s v="Estatal"/>
    <s v="AREQUIPA"/>
    <s v="AREQUIPA"/>
    <s v="LA UNION"/>
    <s v="CATAHUASI"/>
    <n v="0"/>
    <x v="0"/>
    <n v="0"/>
    <x v="0"/>
    <n v="0"/>
    <x v="0"/>
    <x v="0"/>
    <n v="1.3959999999999999"/>
    <n v="1.3959999999999999E-3"/>
    <m/>
    <n v="1.6666666666666666E-2"/>
    <n v="1.6250000000000001E-2"/>
    <n v="7.6479999999999997"/>
    <n v="0"/>
    <n v="77"/>
    <s v="BASE DE DATOS"/>
    <m/>
  </r>
  <r>
    <s v="20"/>
    <x v="8"/>
    <s v="SEAL"/>
    <s v="33014010"/>
    <s v="33014010"/>
    <x v="0"/>
    <s v="AREM 2"/>
    <s v="S"/>
    <n v="0.1"/>
    <n v="0.09"/>
    <n v="0"/>
    <n v="0.66400000000000003"/>
    <n v="0.66400000000000003"/>
    <n v="0"/>
    <n v="13.25"/>
    <n v="0"/>
    <n v="0"/>
    <m/>
    <x v="0"/>
    <s v="SEAL33014010AREM 2EL"/>
    <s v="SEAL - Sociedad El‚ctrica del Sur Oeste S. A."/>
    <x v="7"/>
    <x v="7"/>
    <s v="C. T. Cotahuasi"/>
    <x v="62"/>
    <x v="0"/>
    <x v="0"/>
    <x v="135"/>
    <x v="0"/>
    <s v="Instalado"/>
    <s v="Operativo"/>
    <s v="Distribuidora"/>
    <x v="0"/>
    <x v="1"/>
    <x v="0"/>
    <x v="0"/>
    <s v="Estatal"/>
    <s v="AREQUIPA"/>
    <s v="AREQUIPA"/>
    <s v="LA UNION"/>
    <s v="CATAHUASI"/>
    <n v="0"/>
    <x v="0"/>
    <n v="0"/>
    <x v="0"/>
    <n v="0"/>
    <x v="0"/>
    <x v="0"/>
    <n v="0.66400000000000003"/>
    <n v="6.6399999999999999E-4"/>
    <m/>
    <n v="8.3333333333333332E-3"/>
    <n v="7.4999999999999997E-3"/>
    <n v="7.6479999999999997"/>
    <n v="0"/>
    <n v="77"/>
    <s v="BASE DE DATOS"/>
    <m/>
  </r>
  <r>
    <s v="20"/>
    <x v="8"/>
    <s v="SEAL"/>
    <s v="33013850"/>
    <s v="33013850"/>
    <x v="0"/>
    <s v="PERKINS 4"/>
    <s v="N"/>
    <n v="0"/>
    <n v="0"/>
    <n v="0"/>
    <n v="0"/>
    <n v="0"/>
    <n v="0"/>
    <n v="0"/>
    <n v="0"/>
    <n v="0"/>
    <m/>
    <x v="0"/>
    <s v="SEAL33013850PERKINS 4EL"/>
    <s v="SEAL - Sociedad El‚ctrica del Sur Oeste S. A."/>
    <x v="7"/>
    <x v="7"/>
    <s v="C. T. Atico"/>
    <x v="59"/>
    <x v="0"/>
    <x v="0"/>
    <x v="136"/>
    <x v="0"/>
    <s v="Instalado"/>
    <s v="Inoperativo"/>
    <s v="Distribuidora"/>
    <x v="0"/>
    <x v="0"/>
    <x v="0"/>
    <x v="0"/>
    <s v="Estatal"/>
    <s v="AREQUIPA"/>
    <s v="AREQUIPA"/>
    <s v="CARAVELI"/>
    <s v="ATICO"/>
    <n v="0"/>
    <x v="0"/>
    <n v="0"/>
    <x v="0"/>
    <n v="0"/>
    <x v="0"/>
    <x v="0"/>
    <n v="0"/>
    <n v="0"/>
    <m/>
    <n v="0"/>
    <n v="0"/>
    <n v="7.6479999999999997"/>
    <n v="0"/>
    <n v="77"/>
    <s v="BASE DE DATOS"/>
    <m/>
  </r>
  <r>
    <s v="20"/>
    <x v="8"/>
    <s v="SEAL"/>
    <s v="33013884"/>
    <s v="33013884"/>
    <x v="0"/>
    <s v="DOOSAN"/>
    <s v="S"/>
    <n v="0.74"/>
    <n v="0.63800000000000001"/>
    <n v="0"/>
    <n v="0"/>
    <n v="0"/>
    <n v="0"/>
    <n v="0"/>
    <n v="0"/>
    <n v="0"/>
    <m/>
    <x v="0"/>
    <s v="SEAL33013884DOOSANEL"/>
    <s v="SEAL - Sociedad El‚ctrica del Sur Oeste S. A."/>
    <x v="7"/>
    <x v="7"/>
    <s v="C. T. Orcopampa"/>
    <x v="63"/>
    <x v="0"/>
    <x v="0"/>
    <x v="137"/>
    <x v="0"/>
    <s v="Instalado"/>
    <s v="Operativo"/>
    <s v="Distribuidora"/>
    <x v="0"/>
    <x v="1"/>
    <x v="0"/>
    <x v="0"/>
    <s v="Estatal"/>
    <s v="AREQUIPA"/>
    <s v="AREQUIPA"/>
    <s v="CASTILLA"/>
    <s v="ORCOPAMPA"/>
    <n v="0"/>
    <x v="0"/>
    <n v="0"/>
    <x v="0"/>
    <n v="0"/>
    <x v="0"/>
    <x v="0"/>
    <n v="0"/>
    <n v="0"/>
    <m/>
    <n v="6.1666666666666668E-2"/>
    <n v="5.3166666666666668E-2"/>
    <n v="7.6479999999999997"/>
    <n v="0"/>
    <n v="77"/>
    <s v="BASE DE DATOS"/>
    <m/>
  </r>
  <r>
    <s v="20"/>
    <x v="7"/>
    <s v="UCAYAL"/>
    <s v="23201005"/>
    <s v="23201005"/>
    <x v="0"/>
    <s v="CAT 3406B"/>
    <s v="N"/>
    <n v="0.32"/>
    <n v="0"/>
    <n v="0"/>
    <n v="0"/>
    <n v="0"/>
    <n v="0"/>
    <n v="0"/>
    <n v="0"/>
    <n v="0"/>
    <m/>
    <x v="0"/>
    <s v="UCAYAL23201005CAT 3406BEL"/>
    <s v="Electro Ucayali S.A."/>
    <x v="0"/>
    <x v="0"/>
    <s v="C. T. ATALAYA"/>
    <x v="0"/>
    <x v="0"/>
    <x v="0"/>
    <x v="0"/>
    <x v="0"/>
    <s v="Instalado"/>
    <s v="Operativo"/>
    <s v="Distribuidora"/>
    <x v="0"/>
    <x v="0"/>
    <x v="0"/>
    <x v="0"/>
    <s v="Estatal"/>
    <s v="UCAYALI"/>
    <s v="UCAYALI"/>
    <s v="ATALAYA"/>
    <s v="RAYMONDI"/>
    <n v="0"/>
    <x v="0"/>
    <n v="0"/>
    <x v="0"/>
    <n v="0"/>
    <x v="0"/>
    <x v="0"/>
    <n v="0"/>
    <n v="0"/>
    <m/>
    <n v="2.6666666666666668E-2"/>
    <n v="0"/>
    <n v="7.6479999999999997"/>
    <n v="0"/>
    <n v="23"/>
    <s v="BASE DE DATOS"/>
    <m/>
  </r>
  <r>
    <s v="20"/>
    <x v="7"/>
    <s v="UCAYAL"/>
    <s v="23201005"/>
    <s v="23201005"/>
    <x v="0"/>
    <s v="CUMMINS"/>
    <s v="S"/>
    <n v="1"/>
    <n v="0.9"/>
    <n v="43.747"/>
    <n v="5.7460000000000004"/>
    <n v="49.493000000000002"/>
    <n v="0"/>
    <n v="86"/>
    <n v="0"/>
    <n v="0"/>
    <m/>
    <x v="0"/>
    <s v="UCAYAL23201005CUMMINSEL"/>
    <s v="Electro Ucayali S.A."/>
    <x v="0"/>
    <x v="0"/>
    <s v="C. T. ATALAYA"/>
    <x v="0"/>
    <x v="0"/>
    <x v="0"/>
    <x v="2"/>
    <x v="0"/>
    <s v="Instalado"/>
    <s v="Operativo"/>
    <s v="Distribuidora"/>
    <x v="0"/>
    <x v="0"/>
    <x v="0"/>
    <x v="0"/>
    <s v="Estatal"/>
    <s v="UCAYALI"/>
    <s v="UCAYALI"/>
    <s v="ATALAYA"/>
    <s v="ATALAYA"/>
    <n v="0"/>
    <x v="0"/>
    <n v="0"/>
    <x v="0"/>
    <n v="0"/>
    <x v="0"/>
    <x v="0"/>
    <n v="49.493000000000002"/>
    <n v="4.9493000000000002E-2"/>
    <m/>
    <n v="8.3333333333333329E-2"/>
    <n v="7.4999999999999997E-2"/>
    <n v="7.6479999999999997"/>
    <n v="0"/>
    <n v="23"/>
    <s v="BASE DE DATOS"/>
    <m/>
  </r>
  <r>
    <s v="20"/>
    <x v="7"/>
    <s v="UCAYAL"/>
    <s v="23201005"/>
    <s v="23201005"/>
    <x v="0"/>
    <s v="CAT 3512"/>
    <s v="S"/>
    <n v="0.5"/>
    <n v="0.3"/>
    <n v="0"/>
    <n v="0"/>
    <n v="0"/>
    <n v="0"/>
    <n v="0"/>
    <n v="0"/>
    <n v="0"/>
    <m/>
    <x v="0"/>
    <s v="UCAYAL23201005CAT 3512EL"/>
    <s v="Electro Ucayali S.A."/>
    <x v="0"/>
    <x v="0"/>
    <s v="C. T. ATALAYA"/>
    <x v="0"/>
    <x v="0"/>
    <x v="0"/>
    <x v="1"/>
    <x v="0"/>
    <s v="Instalado"/>
    <s v="Operativo"/>
    <s v="Distribuidora"/>
    <x v="0"/>
    <x v="0"/>
    <x v="0"/>
    <x v="0"/>
    <s v="Estatal"/>
    <s v="UCAYALI"/>
    <s v="UCAYALI"/>
    <s v="ATALAYA"/>
    <s v="RAYMONDI"/>
    <n v="0"/>
    <x v="0"/>
    <n v="0"/>
    <x v="0"/>
    <n v="0"/>
    <x v="0"/>
    <x v="0"/>
    <n v="0"/>
    <n v="0"/>
    <m/>
    <n v="4.5454545454545456E-2"/>
    <n v="2.7272727272727271E-2"/>
    <n v="7.6479999999999997"/>
    <n v="0"/>
    <n v="23"/>
    <s v="BASE DE DATOS"/>
    <m/>
  </r>
  <r>
    <s v="20"/>
    <x v="7"/>
    <s v="UCAYAL"/>
    <s v="23201005"/>
    <s v="23201005"/>
    <x v="0"/>
    <s v="CAT 3412C-I"/>
    <s v="S"/>
    <n v="0.59099999999999997"/>
    <n v="0.5"/>
    <n v="27.073"/>
    <n v="93.504999999999995"/>
    <n v="120.578"/>
    <n v="0"/>
    <n v="430"/>
    <n v="0"/>
    <n v="45"/>
    <m/>
    <x v="0"/>
    <s v="UCAYAL23201005CAT 3412C-IEL"/>
    <s v="Electro Ucayali S.A."/>
    <x v="0"/>
    <x v="0"/>
    <s v="C. T. ATALAYA"/>
    <x v="0"/>
    <x v="0"/>
    <x v="0"/>
    <x v="3"/>
    <x v="0"/>
    <s v="Instalado"/>
    <s v="Operativo"/>
    <s v="Distribuidora"/>
    <x v="0"/>
    <x v="0"/>
    <x v="0"/>
    <x v="0"/>
    <s v="Estatal"/>
    <s v="UCAYALI"/>
    <s v="UCAYALI"/>
    <s v="ATALAYA"/>
    <s v="ATALAYA"/>
    <n v="0"/>
    <x v="0"/>
    <n v="0"/>
    <x v="0"/>
    <n v="0"/>
    <x v="0"/>
    <x v="0"/>
    <n v="120.578"/>
    <n v="0.120578"/>
    <m/>
    <n v="4.9249999999999995E-2"/>
    <n v="4.1666666666666664E-2"/>
    <n v="7.6479999999999997"/>
    <n v="0"/>
    <n v="23"/>
    <s v="BASE DE DATOS"/>
    <m/>
  </r>
  <r>
    <s v="20"/>
    <x v="7"/>
    <s v="UCAYAL"/>
    <s v="23201005"/>
    <s v="23201005"/>
    <x v="0"/>
    <s v="CAT 3412C-II"/>
    <s v="S"/>
    <n v="0.59099999999999997"/>
    <n v="0.5"/>
    <n v="42.225999999999999"/>
    <n v="86.694000000000003"/>
    <n v="128.91999999999999"/>
    <n v="0"/>
    <n v="440"/>
    <n v="0"/>
    <n v="45"/>
    <m/>
    <x v="0"/>
    <s v="UCAYAL23201005CAT 3412C-IIEL"/>
    <s v="Electro Ucayali S.A."/>
    <x v="0"/>
    <x v="0"/>
    <s v="C. T. ATALAYA"/>
    <x v="0"/>
    <x v="0"/>
    <x v="0"/>
    <x v="4"/>
    <x v="0"/>
    <s v="Instalado"/>
    <s v="Operativo"/>
    <s v="Distribuidora"/>
    <x v="0"/>
    <x v="0"/>
    <x v="0"/>
    <x v="0"/>
    <s v="Estatal"/>
    <s v="UCAYALI"/>
    <s v="UCAYALI"/>
    <s v="ATALAYA"/>
    <s v="ATALAYA"/>
    <n v="0"/>
    <x v="0"/>
    <n v="0"/>
    <x v="0"/>
    <n v="0"/>
    <x v="0"/>
    <x v="0"/>
    <n v="128.91999999999999"/>
    <n v="0.12891999999999998"/>
    <m/>
    <n v="4.9249999999999995E-2"/>
    <n v="4.1666666666666664E-2"/>
    <n v="7.6479999999999997"/>
    <n v="2.8421709430404007E-14"/>
    <n v="23"/>
    <s v="BASE DE DATOS"/>
    <m/>
  </r>
  <r>
    <s v="20"/>
    <x v="7"/>
    <s v="UCAYAL"/>
    <s v="33006895"/>
    <s v="33006895"/>
    <x v="0"/>
    <s v="WARTSILA 1"/>
    <s v="N"/>
    <n v="6.34"/>
    <n v="0"/>
    <n v="0"/>
    <n v="0"/>
    <n v="0"/>
    <n v="0"/>
    <n v="0"/>
    <n v="0"/>
    <n v="0"/>
    <m/>
    <x v="1"/>
    <s v="UCAYAL33006895WARTSILA 1EL"/>
    <s v="Electro Ucayali S.A."/>
    <x v="0"/>
    <x v="0"/>
    <s v="C.T. DIESEL"/>
    <x v="2"/>
    <x v="0"/>
    <x v="0"/>
    <x v="7"/>
    <x v="0"/>
    <s v="Instalado"/>
    <s v="Inoperativo"/>
    <s v="Distribuidora"/>
    <x v="0"/>
    <x v="1"/>
    <x v="0"/>
    <x v="0"/>
    <s v="Estatal"/>
    <s v="UCAYALI"/>
    <s v="UCAYALI"/>
    <s v="CRNL. PORTILLO"/>
    <s v="YARINACOCHAS"/>
    <n v="0"/>
    <x v="0"/>
    <n v="0"/>
    <x v="0"/>
    <n v="0"/>
    <x v="0"/>
    <x v="0"/>
    <n v="0"/>
    <n v="0"/>
    <m/>
    <s v="-"/>
    <s v="-"/>
    <s v="-"/>
    <n v="0"/>
    <n v="23"/>
    <s v="BASE DE DATOS"/>
    <m/>
  </r>
  <r>
    <s v="20"/>
    <x v="7"/>
    <s v="UCAYAL"/>
    <s v="33006895"/>
    <s v="33006895"/>
    <x v="0"/>
    <s v="WARTSILA 2"/>
    <s v="N"/>
    <n v="6.34"/>
    <n v="0"/>
    <n v="0"/>
    <n v="0"/>
    <n v="0"/>
    <n v="0"/>
    <n v="0"/>
    <n v="0"/>
    <n v="0"/>
    <m/>
    <x v="1"/>
    <s v="UCAYAL33006895WARTSILA 2EL"/>
    <s v="Electro Ucayali S.A."/>
    <x v="0"/>
    <x v="0"/>
    <s v="C.T. DIESEL"/>
    <x v="2"/>
    <x v="0"/>
    <x v="0"/>
    <x v="8"/>
    <x v="0"/>
    <s v="Instalado"/>
    <s v="Inoperativo"/>
    <s v="Distribuidora"/>
    <x v="0"/>
    <x v="1"/>
    <x v="0"/>
    <x v="0"/>
    <s v="Estatal"/>
    <s v="UCAYALI"/>
    <s v="UCAYALI"/>
    <s v="CRNL. PORTILLO"/>
    <s v="YARINACOCHAS"/>
    <n v="0"/>
    <x v="0"/>
    <n v="0"/>
    <x v="0"/>
    <n v="0"/>
    <x v="0"/>
    <x v="0"/>
    <n v="0"/>
    <n v="0"/>
    <m/>
    <s v="-"/>
    <s v="-"/>
    <s v="-"/>
    <n v="0"/>
    <n v="23"/>
    <s v="BASE DE DATOS"/>
    <m/>
  </r>
  <r>
    <s v="20"/>
    <x v="7"/>
    <s v="UCAYAL"/>
    <s v="33006895"/>
    <s v="33006895"/>
    <x v="0"/>
    <s v="WARTSILA 3"/>
    <s v="N"/>
    <n v="6.34"/>
    <n v="0"/>
    <n v="0"/>
    <n v="0"/>
    <n v="0"/>
    <n v="0"/>
    <n v="0"/>
    <n v="0"/>
    <n v="0"/>
    <m/>
    <x v="1"/>
    <s v="UCAYAL33006895WARTSILA 3EL"/>
    <s v="Electro Ucayali S.A."/>
    <x v="0"/>
    <x v="0"/>
    <s v="C.T. DIESEL"/>
    <x v="2"/>
    <x v="0"/>
    <x v="0"/>
    <x v="9"/>
    <x v="0"/>
    <s v="Instalado"/>
    <s v="Inoperativo"/>
    <s v="Distribuidora"/>
    <x v="0"/>
    <x v="1"/>
    <x v="0"/>
    <x v="0"/>
    <s v="Estatal"/>
    <s v="UCAYALI"/>
    <s v="UCAYALI"/>
    <s v="CRNL. PORTILLO"/>
    <s v="YARINACOCHAS"/>
    <n v="0"/>
    <x v="0"/>
    <n v="0"/>
    <x v="0"/>
    <n v="0"/>
    <x v="0"/>
    <x v="0"/>
    <n v="0"/>
    <n v="0"/>
    <m/>
    <s v="-"/>
    <s v="-"/>
    <s v="-"/>
    <n v="0"/>
    <n v="23"/>
    <s v="BASE DE DATOS"/>
    <m/>
  </r>
  <r>
    <s v="20"/>
    <x v="7"/>
    <s v="UCAYAL"/>
    <s v="33006895"/>
    <s v="33006895"/>
    <x v="0"/>
    <s v="WARTSILA 4"/>
    <s v="N"/>
    <n v="6.34"/>
    <n v="0"/>
    <n v="0"/>
    <n v="0"/>
    <n v="0"/>
    <n v="0"/>
    <n v="0"/>
    <n v="0"/>
    <n v="0"/>
    <m/>
    <x v="1"/>
    <s v="UCAYAL33006895WARTSILA 4EL"/>
    <s v="Electro Ucayali S.A."/>
    <x v="0"/>
    <x v="0"/>
    <s v="C.T. DIESEL"/>
    <x v="2"/>
    <x v="0"/>
    <x v="0"/>
    <x v="10"/>
    <x v="0"/>
    <s v="Instalado"/>
    <s v="Inoperativo"/>
    <s v="Distribuidora"/>
    <x v="0"/>
    <x v="1"/>
    <x v="0"/>
    <x v="0"/>
    <s v="Estatal"/>
    <s v="UCAYALI"/>
    <s v="UCAYALI"/>
    <s v="CRNL. PORTILLO"/>
    <s v="YARINACOCHAS"/>
    <n v="0"/>
    <x v="0"/>
    <n v="0"/>
    <x v="0"/>
    <n v="0"/>
    <x v="0"/>
    <x v="0"/>
    <n v="0"/>
    <n v="0"/>
    <m/>
    <s v="-"/>
    <s v="-"/>
    <s v="-"/>
    <n v="0"/>
    <n v="23"/>
    <s v="BASE DE DATOS"/>
    <m/>
  </r>
  <r>
    <s v="20"/>
    <x v="7"/>
    <s v="UCAYAL"/>
    <s v="53027019"/>
    <s v="53027019"/>
    <x v="0"/>
    <s v="PERKINS-HCI434D1L"/>
    <s v="S"/>
    <n v="0.316"/>
    <n v="0.3"/>
    <n v="0"/>
    <n v="0"/>
    <n v="0"/>
    <n v="0"/>
    <n v="0"/>
    <n v="0"/>
    <n v="0"/>
    <m/>
    <x v="0"/>
    <s v="UCAYAL53027019PERKINS-HCI434D1LEL"/>
    <s v="Electro Ucayali S.A."/>
    <x v="0"/>
    <x v="0"/>
    <s v="C. T. PURUS"/>
    <x v="1"/>
    <x v="0"/>
    <x v="0"/>
    <x v="5"/>
    <x v="0"/>
    <s v="Instalado"/>
    <s v="Operativo"/>
    <s v="Distribuidora"/>
    <x v="0"/>
    <x v="0"/>
    <x v="0"/>
    <x v="0"/>
    <s v="Estatal"/>
    <s v="UCAYALI"/>
    <s v="UCAYALI"/>
    <s v="PURUS"/>
    <s v="PURUS"/>
    <s v="PUERTO ESPERANZA"/>
    <x v="0"/>
    <n v="0"/>
    <x v="0"/>
    <n v="0"/>
    <x v="0"/>
    <x v="0"/>
    <n v="0"/>
    <n v="0"/>
    <m/>
    <n v="2.6333333333333334E-2"/>
    <n v="2.4999999999999998E-2"/>
    <n v="7.6479999999999997"/>
    <n v="0"/>
    <n v="23"/>
    <s v="BASE DE DATOS"/>
    <m/>
  </r>
  <r>
    <s v="20"/>
    <x v="7"/>
    <s v="UCAYAL"/>
    <s v="53027019"/>
    <s v="53027019"/>
    <x v="0"/>
    <s v="PERKINS-MP-2251"/>
    <s v="S"/>
    <n v="0.2"/>
    <n v="0.19600000000000001"/>
    <n v="11.013"/>
    <n v="17.608000000000001"/>
    <n v="28.620999999999999"/>
    <n v="0"/>
    <n v="497"/>
    <n v="0"/>
    <n v="42"/>
    <m/>
    <x v="0"/>
    <s v="UCAYAL53027019PERKINS-MP-2251EL"/>
    <s v="Electro Ucayali S.A."/>
    <x v="0"/>
    <x v="0"/>
    <s v="C. T. PURUS"/>
    <x v="1"/>
    <x v="0"/>
    <x v="0"/>
    <x v="6"/>
    <x v="0"/>
    <s v="Instalado"/>
    <s v="Operativo"/>
    <s v="Distribuidora"/>
    <x v="0"/>
    <x v="0"/>
    <x v="0"/>
    <x v="0"/>
    <s v="Estatal"/>
    <s v="UCAYALI"/>
    <s v="UCAYALI"/>
    <s v="PURUS"/>
    <s v="PURUS"/>
    <s v="PUERTO ESPERANZA"/>
    <x v="0"/>
    <n v="0"/>
    <x v="0"/>
    <n v="0"/>
    <x v="0"/>
    <x v="0"/>
    <n v="28.620999999999999"/>
    <n v="2.8620999999999997E-2"/>
    <m/>
    <n v="1.5384615384615385E-2"/>
    <n v="1.3846153846153845E-2"/>
    <n v="7.6479999999999997"/>
    <n v="3.5527136788005009E-15"/>
    <n v="23"/>
    <s v="BASE DE DATOS"/>
    <m/>
  </r>
  <r>
    <s v="20"/>
    <x v="0"/>
    <s v="AIPSAA"/>
    <s v="13177209"/>
    <s v="13177209"/>
    <x v="2"/>
    <s v="TV01"/>
    <s v="S"/>
    <n v="23"/>
    <n v="12.741"/>
    <n v="1480.838"/>
    <n v="6080.8720000000003"/>
    <n v="7561.71"/>
    <n v="176.43"/>
    <n v="533.82000000000005"/>
    <n v="33.75"/>
    <n v="0"/>
    <m/>
    <x v="0"/>
    <s v="AIPSAA13177209TV01TV"/>
    <s v="Agro Industrial Paramonga S.A."/>
    <x v="18"/>
    <x v="18"/>
    <s v="C.T. Paramonga"/>
    <x v="88"/>
    <x v="2"/>
    <x v="2"/>
    <x v="187"/>
    <x v="0"/>
    <s v="Instalado"/>
    <s v="Operativo"/>
    <s v="Generadora"/>
    <x v="0"/>
    <x v="1"/>
    <x v="1"/>
    <x v="0"/>
    <s v="Privado"/>
    <s v="LIMA"/>
    <s v="LIMA"/>
    <s v="PARAMONGA"/>
    <s v="BARRANCA"/>
    <n v="0"/>
    <x v="3"/>
    <s v="COGENERADOR"/>
    <x v="1"/>
    <s v="PRIMERA"/>
    <x v="0"/>
    <x v="0"/>
    <n v="7561.71"/>
    <n v="7.5617099999999997"/>
    <m/>
    <n v="1.9166666666666667"/>
    <n v="1.1279166666666667"/>
    <n v="7.6479999999999997"/>
    <n v="0"/>
    <n v="1"/>
    <s v="BASE DE DATOS"/>
    <m/>
  </r>
  <r>
    <s v="20"/>
    <x v="1"/>
    <s v="AIPSAA"/>
    <s v="13177209"/>
    <s v="13177209"/>
    <x v="2"/>
    <s v="TV01"/>
    <s v="S"/>
    <n v="23"/>
    <n v="13.535"/>
    <n v="870.17200000000003"/>
    <n v="4049.2150000000001"/>
    <n v="4919.3869999999997"/>
    <n v="360.08"/>
    <n v="335.85"/>
    <n v="7.0000000000000007E-2"/>
    <n v="0"/>
    <m/>
    <x v="0"/>
    <s v="AIPSAA13177209TV01TV"/>
    <s v="Agro Industrial Paramonga S.A."/>
    <x v="18"/>
    <x v="18"/>
    <s v="C.T. Paramonga"/>
    <x v="88"/>
    <x v="2"/>
    <x v="2"/>
    <x v="187"/>
    <x v="0"/>
    <s v="Instalado"/>
    <s v="Operativo"/>
    <s v="Generadora"/>
    <x v="0"/>
    <x v="1"/>
    <x v="1"/>
    <x v="0"/>
    <s v="Privado"/>
    <s v="LIMA"/>
    <s v="LIMA"/>
    <s v="PARAMONGA"/>
    <s v="BARRANCA"/>
    <n v="0"/>
    <x v="3"/>
    <s v="COGENERADOR"/>
    <x v="1"/>
    <s v="PRIMERA"/>
    <x v="0"/>
    <x v="0"/>
    <n v="4919.3869999999997"/>
    <n v="4.9193869999999995"/>
    <m/>
    <n v="1.9166666666666667"/>
    <n v="1.1279166666666667"/>
    <n v="7.6479999999999997"/>
    <n v="9.0949470177292824E-13"/>
    <n v="1"/>
    <s v="BASE DE DATOS"/>
    <m/>
  </r>
  <r>
    <s v="20"/>
    <x v="2"/>
    <s v="AIPSAA"/>
    <s v="13177209"/>
    <s v="13177209"/>
    <x v="2"/>
    <s v="TV01"/>
    <s v="S"/>
    <n v="23"/>
    <n v="13.535"/>
    <n v="1195.1890000000001"/>
    <n v="5361.74"/>
    <n v="6556.9290000000001"/>
    <n v="299.02999999999997"/>
    <n v="444.2"/>
    <n v="0.77"/>
    <n v="0"/>
    <m/>
    <x v="0"/>
    <s v="AIPSAA13177209TV01TV"/>
    <s v="Agro Industrial Paramonga S.A."/>
    <x v="18"/>
    <x v="18"/>
    <s v="C.T. Paramonga"/>
    <x v="88"/>
    <x v="2"/>
    <x v="2"/>
    <x v="187"/>
    <x v="0"/>
    <s v="Instalado"/>
    <s v="Operativo"/>
    <s v="Generadora"/>
    <x v="0"/>
    <x v="1"/>
    <x v="1"/>
    <x v="0"/>
    <s v="Privado"/>
    <s v="LIMA"/>
    <s v="LIMA"/>
    <s v="PARAMONGA"/>
    <s v="BARRANCA"/>
    <n v="0"/>
    <x v="3"/>
    <s v="COGENERADOR"/>
    <x v="1"/>
    <s v="PRIMERA"/>
    <x v="0"/>
    <x v="0"/>
    <n v="6556.9290000000001"/>
    <n v="6.5569290000000002"/>
    <m/>
    <n v="1.9166666666666667"/>
    <n v="1.1279166666666667"/>
    <n v="7.6479999999999997"/>
    <n v="0"/>
    <n v="1"/>
    <s v="BASE DE DATOS"/>
    <m/>
  </r>
  <r>
    <s v="20"/>
    <x v="3"/>
    <s v="AIPSAA"/>
    <s v="13177209"/>
    <s v="13177209"/>
    <x v="2"/>
    <s v="TV01"/>
    <s v="S"/>
    <n v="23"/>
    <n v="13.535"/>
    <n v="1155.3330000000001"/>
    <n v="5009.5829999999996"/>
    <n v="6164.9160000000002"/>
    <n v="273.68"/>
    <n v="445.6"/>
    <n v="0.72"/>
    <n v="0"/>
    <m/>
    <x v="0"/>
    <s v="AIPSAA13177209TV01TV"/>
    <s v="Agro Industrial Paramonga S.A."/>
    <x v="18"/>
    <x v="18"/>
    <s v="C.T. Paramonga"/>
    <x v="88"/>
    <x v="2"/>
    <x v="2"/>
    <x v="187"/>
    <x v="0"/>
    <s v="Instalado"/>
    <s v="Operativo"/>
    <s v="Generadora"/>
    <x v="0"/>
    <x v="1"/>
    <x v="1"/>
    <x v="0"/>
    <s v="Privado"/>
    <s v="LIMA"/>
    <s v="LIMA"/>
    <s v="PARAMONGA"/>
    <s v="BARRANCA"/>
    <n v="0"/>
    <x v="3"/>
    <s v="COGENERADOR"/>
    <x v="1"/>
    <s v="PRIMERA"/>
    <x v="0"/>
    <x v="0"/>
    <n v="6164.9160000000002"/>
    <n v="6.1649159999999998"/>
    <m/>
    <n v="1.9166666666666667"/>
    <n v="1.1279166666666667"/>
    <n v="7.6479999999999997"/>
    <n v="-9.0949470177292824E-13"/>
    <n v="1"/>
    <s v="BASE DE DATOS"/>
    <m/>
  </r>
  <r>
    <s v="20"/>
    <x v="4"/>
    <s v="AIPSAA"/>
    <s v="13177209"/>
    <s v="13177209"/>
    <x v="2"/>
    <s v="TV01"/>
    <s v="S"/>
    <n v="23"/>
    <n v="13.535"/>
    <n v="1245.5709999999999"/>
    <n v="6501.9"/>
    <n v="7747.4709999999995"/>
    <n v="200.82"/>
    <n v="543.04999999999995"/>
    <n v="0.13"/>
    <n v="0"/>
    <m/>
    <x v="0"/>
    <s v="AIPSAA13177209TV01TV"/>
    <s v="Agro Industrial Paramonga S.A."/>
    <x v="18"/>
    <x v="18"/>
    <s v="C.T. Paramonga"/>
    <x v="88"/>
    <x v="2"/>
    <x v="2"/>
    <x v="187"/>
    <x v="0"/>
    <s v="Instalado"/>
    <s v="Operativo"/>
    <s v="Generadora"/>
    <x v="0"/>
    <x v="1"/>
    <x v="1"/>
    <x v="0"/>
    <s v="Privado"/>
    <s v="LIMA"/>
    <s v="LIMA"/>
    <s v="PARAMONGA"/>
    <s v="BARRANCA"/>
    <n v="0"/>
    <x v="3"/>
    <s v="COGENERADOR"/>
    <x v="1"/>
    <s v="PRIMERA"/>
    <x v="0"/>
    <x v="0"/>
    <n v="7747.4709999999995"/>
    <n v="7.7474709999999991"/>
    <m/>
    <n v="1.9166666666666667"/>
    <n v="1.1279166666666667"/>
    <n v="7.6479999999999997"/>
    <n v="0"/>
    <n v="1"/>
    <s v="BASE DE DATOS"/>
    <m/>
  </r>
  <r>
    <s v="20"/>
    <x v="5"/>
    <s v="AIPSAA"/>
    <s v="13177209"/>
    <s v="13177209"/>
    <x v="2"/>
    <s v="TV01"/>
    <s v="S"/>
    <n v="23"/>
    <n v="13.535"/>
    <n v="1613.269"/>
    <n v="7135.5950000000003"/>
    <n v="8748.8639999999996"/>
    <n v="88.35"/>
    <n v="629.62"/>
    <n v="2.0299999999999998"/>
    <n v="0"/>
    <m/>
    <x v="0"/>
    <s v="AIPSAA13177209TV01TV"/>
    <s v="Agro Industrial Paramonga S.A."/>
    <x v="18"/>
    <x v="18"/>
    <s v="C.T. Paramonga"/>
    <x v="88"/>
    <x v="2"/>
    <x v="2"/>
    <x v="187"/>
    <x v="0"/>
    <s v="Instalado"/>
    <s v="Operativo"/>
    <s v="Generadora"/>
    <x v="0"/>
    <x v="1"/>
    <x v="1"/>
    <x v="0"/>
    <s v="Privado"/>
    <s v="LIMA"/>
    <s v="LIMA"/>
    <s v="PARAMONGA"/>
    <s v="BARRANCA"/>
    <n v="0"/>
    <x v="3"/>
    <s v="COGENERADOR"/>
    <x v="1"/>
    <s v="PRIMERA"/>
    <x v="0"/>
    <x v="0"/>
    <n v="8748.8639999999996"/>
    <n v="8.7488639999999993"/>
    <m/>
    <n v="1.9166666666666667"/>
    <n v="1.1279166666666667"/>
    <n v="7.6479999999999997"/>
    <n v="0"/>
    <n v="1"/>
    <s v="BASE DE DATOS"/>
    <m/>
  </r>
  <r>
    <s v="20"/>
    <x v="6"/>
    <s v="AIPSAA"/>
    <s v="13177209"/>
    <s v="13177209"/>
    <x v="2"/>
    <s v="TV01"/>
    <s v="S"/>
    <n v="23"/>
    <n v="13.535"/>
    <n v="766.57"/>
    <n v="3506.7840000000001"/>
    <n v="4273.3540000000003"/>
    <n v="434.87"/>
    <n v="308.88"/>
    <n v="0.25"/>
    <n v="0"/>
    <m/>
    <x v="0"/>
    <s v="AIPSAA13177209TV01TV"/>
    <s v="Agro Industrial Paramonga S.A."/>
    <x v="18"/>
    <x v="18"/>
    <s v="C.T. Paramonga"/>
    <x v="88"/>
    <x v="2"/>
    <x v="2"/>
    <x v="187"/>
    <x v="0"/>
    <s v="Instalado"/>
    <s v="Operativo"/>
    <s v="Generadora"/>
    <x v="0"/>
    <x v="1"/>
    <x v="1"/>
    <x v="0"/>
    <s v="Privado"/>
    <s v="LIMA"/>
    <s v="LIMA"/>
    <s v="PARAMONGA"/>
    <s v="BARRANCA"/>
    <n v="0"/>
    <x v="3"/>
    <s v="COGENERADOR"/>
    <x v="1"/>
    <s v="PRIMERA"/>
    <x v="0"/>
    <x v="0"/>
    <n v="4273.3540000000003"/>
    <n v="4.2733540000000003"/>
    <m/>
    <n v="1.9166666666666667"/>
    <n v="1.1279166666666667"/>
    <n v="7.6479999999999997"/>
    <n v="0"/>
    <n v="1"/>
    <s v="BASE DE DATOS"/>
    <m/>
  </r>
  <r>
    <s v="20"/>
    <x v="7"/>
    <s v="AIPSAA"/>
    <s v="13177209"/>
    <s v="13177209"/>
    <x v="2"/>
    <s v="TV01"/>
    <s v="S"/>
    <n v="23"/>
    <n v="13.535"/>
    <n v="1398.655"/>
    <n v="6515.54"/>
    <n v="7914.1949999999997"/>
    <n v="175.25"/>
    <n v="568.38"/>
    <n v="0.37"/>
    <n v="0"/>
    <m/>
    <x v="0"/>
    <s v="AIPSAA13177209TV01TV"/>
    <s v="Agro Industrial Paramonga S.A."/>
    <x v="18"/>
    <x v="18"/>
    <s v="C.T. Paramonga"/>
    <x v="88"/>
    <x v="2"/>
    <x v="2"/>
    <x v="187"/>
    <x v="0"/>
    <s v="Instalado"/>
    <s v="Operativo"/>
    <s v="Generadora"/>
    <x v="0"/>
    <x v="1"/>
    <x v="1"/>
    <x v="0"/>
    <s v="Privado"/>
    <s v="LIMA"/>
    <s v="LIMA"/>
    <s v="PARAMONGA"/>
    <s v="BARRANCA"/>
    <n v="0"/>
    <x v="3"/>
    <s v="COGENERADOR"/>
    <x v="1"/>
    <s v="PRIMERA"/>
    <x v="0"/>
    <x v="0"/>
    <n v="7914.1949999999997"/>
    <n v="7.9141949999999994"/>
    <m/>
    <n v="1.9166666666666667"/>
    <n v="1.1279166666666667"/>
    <n v="7.6479999999999997"/>
    <n v="0"/>
    <n v="1"/>
    <s v="BASE DE DATOS"/>
    <m/>
  </r>
  <r>
    <s v="20"/>
    <x v="8"/>
    <s v="AIPSAA"/>
    <s v="13177209"/>
    <s v="13177209"/>
    <x v="2"/>
    <s v="TV01"/>
    <s v="S"/>
    <n v="23"/>
    <n v="13.535"/>
    <n v="1661.268"/>
    <n v="7582.1679999999997"/>
    <n v="9243.4359999999997"/>
    <n v="56.87"/>
    <n v="657.47"/>
    <n v="5.66"/>
    <n v="0"/>
    <m/>
    <x v="0"/>
    <s v="AIPSAA13177209TV01TV"/>
    <s v="Agro Industrial Paramonga S.A."/>
    <x v="18"/>
    <x v="18"/>
    <s v="C.T. Paramonga"/>
    <x v="88"/>
    <x v="2"/>
    <x v="2"/>
    <x v="187"/>
    <x v="0"/>
    <s v="Instalado"/>
    <s v="Operativo"/>
    <s v="Generadora"/>
    <x v="0"/>
    <x v="1"/>
    <x v="1"/>
    <x v="0"/>
    <s v="Privado"/>
    <s v="LIMA"/>
    <s v="LIMA"/>
    <s v="PARAMONGA"/>
    <s v="BARRANCA"/>
    <n v="0"/>
    <x v="3"/>
    <s v="COGENERADOR"/>
    <x v="1"/>
    <s v="PRIMERA"/>
    <x v="0"/>
    <x v="0"/>
    <n v="9243.4359999999997"/>
    <n v="9.2434359999999991"/>
    <m/>
    <n v="1.9166666666666667"/>
    <n v="1.1279166666666667"/>
    <n v="7.6479999999999997"/>
    <n v="0"/>
    <n v="1"/>
    <s v="BASE DE DATOS"/>
    <m/>
  </r>
  <r>
    <s v="20"/>
    <x v="7"/>
    <s v="AURORA"/>
    <s v="13281411"/>
    <s v="13281411"/>
    <x v="2"/>
    <s v="G1"/>
    <s v="S"/>
    <n v="37.5"/>
    <n v="20.388999999999999"/>
    <n v="642.28099999999995"/>
    <n v="2281.509"/>
    <n v="2923.79"/>
    <n v="592.25"/>
    <n v="131.75"/>
    <n v="0"/>
    <n v="0"/>
    <m/>
    <x v="0"/>
    <s v="AURORA13281411G1TV"/>
    <s v="Agroaurora S.A.C."/>
    <x v="19"/>
    <x v="19"/>
    <s v="C.T.AGROAURORA"/>
    <x v="89"/>
    <x v="2"/>
    <x v="2"/>
    <x v="13"/>
    <x v="0"/>
    <s v="Instalado"/>
    <s v="Operativo"/>
    <s v="Generadora"/>
    <x v="0"/>
    <x v="1"/>
    <x v="1"/>
    <x v="0"/>
    <s v="Privado"/>
    <s v="PIURA"/>
    <s v="PIURA"/>
    <s v="PAITA"/>
    <s v="LA HUACA"/>
    <n v="0"/>
    <x v="3"/>
    <n v="0"/>
    <x v="1"/>
    <s v="-"/>
    <x v="0"/>
    <x v="0"/>
    <n v="2923.79"/>
    <n v="2.9237899999999999"/>
    <m/>
    <n v="3.125"/>
    <n v="1.6990833333333333"/>
    <n v="7.6479999999999997"/>
    <n v="0"/>
    <n v="2"/>
    <s v="BASE DE DATOS"/>
    <m/>
  </r>
  <r>
    <s v="20"/>
    <x v="8"/>
    <s v="AURORA"/>
    <s v="13281411"/>
    <s v="13281411"/>
    <x v="2"/>
    <s v="G1"/>
    <s v="S"/>
    <n v="37.5"/>
    <n v="20.388999999999999"/>
    <n v="732.82299999999998"/>
    <n v="3497.6039999999998"/>
    <n v="4230.4269999999997"/>
    <n v="456.5"/>
    <n v="267.5"/>
    <n v="0"/>
    <n v="0"/>
    <m/>
    <x v="0"/>
    <s v="AURORA13281411G1TV"/>
    <s v="Agroaurora S.A.C."/>
    <x v="19"/>
    <x v="19"/>
    <s v="C.T.AGROAURORA"/>
    <x v="89"/>
    <x v="2"/>
    <x v="2"/>
    <x v="13"/>
    <x v="0"/>
    <s v="Instalado"/>
    <s v="Operativo"/>
    <s v="Generadora"/>
    <x v="0"/>
    <x v="1"/>
    <x v="1"/>
    <x v="0"/>
    <s v="Privado"/>
    <s v="PIURA"/>
    <s v="PIURA"/>
    <s v="PAITA"/>
    <s v="LA HUACA"/>
    <n v="0"/>
    <x v="3"/>
    <n v="0"/>
    <x v="1"/>
    <s v="-"/>
    <x v="0"/>
    <x v="0"/>
    <n v="4230.4269999999997"/>
    <n v="4.2304269999999997"/>
    <m/>
    <n v="3.125"/>
    <n v="1.6990833333333333"/>
    <n v="7.6479999999999997"/>
    <n v="0"/>
    <n v="2"/>
    <s v="BASE DE DATOS"/>
    <m/>
  </r>
  <r>
    <s v="20"/>
    <x v="0"/>
    <s v="AURORA"/>
    <s v="13281411"/>
    <s v="13281411"/>
    <x v="2"/>
    <s v="G1"/>
    <s v="S"/>
    <n v="37.5"/>
    <n v="20.388999999999999"/>
    <n v="0"/>
    <n v="0"/>
    <n v="0"/>
    <n v="724"/>
    <n v="0"/>
    <n v="0"/>
    <n v="0"/>
    <m/>
    <x v="0"/>
    <s v="AURORA13281411G1TV"/>
    <s v="Agroaurora S.A.C."/>
    <x v="19"/>
    <x v="19"/>
    <s v="C.T.AGROAURORA"/>
    <x v="89"/>
    <x v="2"/>
    <x v="2"/>
    <x v="13"/>
    <x v="0"/>
    <s v="Instalado"/>
    <s v="Operativo"/>
    <s v="Generadora"/>
    <x v="0"/>
    <x v="1"/>
    <x v="1"/>
    <x v="0"/>
    <s v="Privado"/>
    <s v="PIURA"/>
    <s v="PIURA"/>
    <s v="PAITA"/>
    <s v="LA HUACA"/>
    <n v="0"/>
    <x v="3"/>
    <n v="0"/>
    <x v="1"/>
    <s v="-"/>
    <x v="0"/>
    <x v="0"/>
    <n v="0"/>
    <n v="0"/>
    <m/>
    <n v="3.125"/>
    <n v="1.6990833333333333"/>
    <n v="7.6479999999999997"/>
    <n v="0"/>
    <n v="2"/>
    <s v="BASE DE DATOS"/>
    <m/>
  </r>
  <r>
    <s v="20"/>
    <x v="1"/>
    <s v="AURORA"/>
    <s v="13281411"/>
    <s v="13281411"/>
    <x v="2"/>
    <s v="G1"/>
    <s v="S"/>
    <n v="37.5"/>
    <n v="20.388999999999999"/>
    <n v="0"/>
    <n v="0"/>
    <n v="0"/>
    <n v="724"/>
    <n v="0"/>
    <n v="0"/>
    <n v="0"/>
    <m/>
    <x v="0"/>
    <s v="AURORA13281411G1TV"/>
    <s v="Agroaurora S.A.C."/>
    <x v="19"/>
    <x v="19"/>
    <s v="C.T.AGROAURORA"/>
    <x v="89"/>
    <x v="2"/>
    <x v="2"/>
    <x v="13"/>
    <x v="0"/>
    <s v="Instalado"/>
    <s v="Operativo"/>
    <s v="Generadora"/>
    <x v="0"/>
    <x v="1"/>
    <x v="1"/>
    <x v="0"/>
    <s v="Privado"/>
    <s v="PIURA"/>
    <s v="PIURA"/>
    <s v="PAITA"/>
    <s v="LA HUACA"/>
    <n v="0"/>
    <x v="3"/>
    <n v="0"/>
    <x v="1"/>
    <s v="-"/>
    <x v="0"/>
    <x v="0"/>
    <n v="0"/>
    <n v="0"/>
    <m/>
    <n v="3.125"/>
    <n v="1.6990833333333333"/>
    <n v="7.6479999999999997"/>
    <n v="0"/>
    <n v="2"/>
    <s v="BASE DE DATOS"/>
    <m/>
  </r>
  <r>
    <s v="20"/>
    <x v="2"/>
    <s v="AURORA"/>
    <s v="13281411"/>
    <s v="13281411"/>
    <x v="2"/>
    <s v="G1"/>
    <s v="S"/>
    <n v="37.5"/>
    <n v="20.388999999999999"/>
    <n v="0"/>
    <n v="0"/>
    <n v="0"/>
    <n v="724"/>
    <n v="0"/>
    <n v="0"/>
    <n v="0"/>
    <m/>
    <x v="0"/>
    <s v="AURORA13281411G1TV"/>
    <s v="Agroaurora S.A.C."/>
    <x v="19"/>
    <x v="19"/>
    <s v="C.T.AGROAURORA"/>
    <x v="89"/>
    <x v="2"/>
    <x v="2"/>
    <x v="13"/>
    <x v="0"/>
    <s v="Instalado"/>
    <s v="Operativo"/>
    <s v="Generadora"/>
    <x v="0"/>
    <x v="1"/>
    <x v="1"/>
    <x v="0"/>
    <s v="Privado"/>
    <s v="PIURA"/>
    <s v="PIURA"/>
    <s v="PAITA"/>
    <s v="LA HUACA"/>
    <n v="0"/>
    <x v="3"/>
    <n v="0"/>
    <x v="1"/>
    <s v="-"/>
    <x v="0"/>
    <x v="0"/>
    <n v="0"/>
    <n v="0"/>
    <m/>
    <n v="3.125"/>
    <n v="1.6990833333333333"/>
    <n v="7.6479999999999997"/>
    <n v="0"/>
    <n v="2"/>
    <s v="BASE DE DATOS"/>
    <m/>
  </r>
  <r>
    <s v="20"/>
    <x v="3"/>
    <s v="AURORA"/>
    <s v="13281411"/>
    <s v="13281411"/>
    <x v="2"/>
    <s v="G1"/>
    <s v="S"/>
    <n v="37.5"/>
    <n v="20.388999999999999"/>
    <n v="0"/>
    <n v="0"/>
    <n v="0"/>
    <n v="724"/>
    <n v="0"/>
    <n v="0"/>
    <n v="0"/>
    <m/>
    <x v="0"/>
    <s v="AURORA13281411G1TV"/>
    <s v="Agroaurora S.A.C."/>
    <x v="19"/>
    <x v="19"/>
    <s v="C.T.AGROAURORA"/>
    <x v="89"/>
    <x v="2"/>
    <x v="2"/>
    <x v="13"/>
    <x v="0"/>
    <s v="Instalado"/>
    <s v="Operativo"/>
    <s v="Generadora"/>
    <x v="0"/>
    <x v="1"/>
    <x v="1"/>
    <x v="0"/>
    <s v="Privado"/>
    <s v="PIURA"/>
    <s v="PIURA"/>
    <s v="PAITA"/>
    <s v="LA HUACA"/>
    <n v="0"/>
    <x v="3"/>
    <n v="0"/>
    <x v="1"/>
    <s v="-"/>
    <x v="0"/>
    <x v="0"/>
    <n v="0"/>
    <n v="0"/>
    <m/>
    <n v="3.125"/>
    <n v="1.6990833333333333"/>
    <n v="7.6479999999999997"/>
    <n v="0"/>
    <n v="2"/>
    <s v="BASE DE DATOS"/>
    <m/>
  </r>
  <r>
    <s v="20"/>
    <x v="4"/>
    <s v="AURORA"/>
    <s v="13281411"/>
    <s v="13281411"/>
    <x v="2"/>
    <s v="G1"/>
    <s v="S"/>
    <n v="37.5"/>
    <n v="20.388999999999999"/>
    <n v="0"/>
    <n v="0"/>
    <n v="0"/>
    <n v="724"/>
    <n v="0"/>
    <n v="0"/>
    <n v="0"/>
    <m/>
    <x v="0"/>
    <s v="AURORA13281411G1TV"/>
    <s v="Agroaurora S.A.C."/>
    <x v="19"/>
    <x v="19"/>
    <s v="C.T.AGROAURORA"/>
    <x v="89"/>
    <x v="2"/>
    <x v="2"/>
    <x v="13"/>
    <x v="0"/>
    <s v="Instalado"/>
    <s v="Operativo"/>
    <s v="Generadora"/>
    <x v="0"/>
    <x v="1"/>
    <x v="1"/>
    <x v="0"/>
    <s v="Privado"/>
    <s v="PIURA"/>
    <s v="PIURA"/>
    <s v="PAITA"/>
    <s v="LA HUACA"/>
    <n v="0"/>
    <x v="3"/>
    <n v="0"/>
    <x v="1"/>
    <s v="-"/>
    <x v="0"/>
    <x v="0"/>
    <n v="0"/>
    <n v="0"/>
    <m/>
    <n v="3.125"/>
    <n v="1.6990833333333333"/>
    <n v="7.6479999999999997"/>
    <n v="0"/>
    <n v="2"/>
    <s v="BASE DE DATOS"/>
    <m/>
  </r>
  <r>
    <s v="20"/>
    <x v="5"/>
    <s v="AURORA"/>
    <s v="13281411"/>
    <s v="13281411"/>
    <x v="2"/>
    <s v="G1"/>
    <s v="S"/>
    <n v="37.5"/>
    <n v="20.388999999999999"/>
    <n v="0"/>
    <n v="0"/>
    <n v="0"/>
    <n v="724"/>
    <n v="0"/>
    <n v="0"/>
    <n v="0"/>
    <m/>
    <x v="0"/>
    <s v="AURORA13281411G1TV"/>
    <s v="Agroaurora S.A.C."/>
    <x v="19"/>
    <x v="19"/>
    <s v="C.T.AGROAURORA"/>
    <x v="89"/>
    <x v="2"/>
    <x v="2"/>
    <x v="13"/>
    <x v="0"/>
    <s v="Instalado"/>
    <s v="Operativo"/>
    <s v="Generadora"/>
    <x v="0"/>
    <x v="1"/>
    <x v="1"/>
    <x v="0"/>
    <s v="Privado"/>
    <s v="PIURA"/>
    <s v="PIURA"/>
    <s v="PAITA"/>
    <s v="LA HUACA"/>
    <n v="0"/>
    <x v="3"/>
    <n v="0"/>
    <x v="1"/>
    <s v="-"/>
    <x v="0"/>
    <x v="0"/>
    <n v="0"/>
    <n v="0"/>
    <m/>
    <n v="3.125"/>
    <n v="1.6990833333333333"/>
    <n v="7.6479999999999997"/>
    <n v="0"/>
    <n v="2"/>
    <s v="BASE DE DATOS"/>
    <m/>
  </r>
  <r>
    <s v="20"/>
    <x v="6"/>
    <s v="AURORA"/>
    <s v="13281411"/>
    <s v="13281411"/>
    <x v="2"/>
    <s v="G1"/>
    <s v="S"/>
    <n v="37.5"/>
    <n v="20.388999999999999"/>
    <n v="0"/>
    <n v="0"/>
    <n v="0"/>
    <n v="720"/>
    <n v="0"/>
    <n v="0"/>
    <n v="0"/>
    <m/>
    <x v="0"/>
    <s v="AURORA13281411G1TV"/>
    <s v="Agroaurora S.A.C."/>
    <x v="19"/>
    <x v="19"/>
    <s v="C.T.AGROAURORA"/>
    <x v="89"/>
    <x v="2"/>
    <x v="2"/>
    <x v="13"/>
    <x v="0"/>
    <s v="Instalado"/>
    <s v="Operativo"/>
    <s v="Generadora"/>
    <x v="0"/>
    <x v="1"/>
    <x v="1"/>
    <x v="0"/>
    <s v="Privado"/>
    <s v="PIURA"/>
    <s v="PIURA"/>
    <s v="PAITA"/>
    <s v="LA HUACA"/>
    <n v="0"/>
    <x v="3"/>
    <n v="0"/>
    <x v="1"/>
    <s v="-"/>
    <x v="0"/>
    <x v="0"/>
    <n v="0"/>
    <n v="0"/>
    <m/>
    <n v="3.125"/>
    <n v="1.6990833333333333"/>
    <n v="7.6479999999999997"/>
    <n v="0"/>
    <n v="2"/>
    <s v="BASE DE DATOS"/>
    <m/>
  </r>
  <r>
    <s v="20"/>
    <x v="7"/>
    <s v="AGSJAC"/>
    <s v="13375116"/>
    <s v="13375116"/>
    <x v="2"/>
    <s v="TV1"/>
    <s v="S"/>
    <n v="21.71"/>
    <n v="6.8250000000000002"/>
    <n v="122.84"/>
    <n v="545.18700000000001"/>
    <n v="668.02700000000004"/>
    <n v="639"/>
    <n v="85"/>
    <n v="0"/>
    <n v="0"/>
    <m/>
    <x v="0"/>
    <s v="AGSJAC13375116TV1TV"/>
    <s v="Agroindustrias San Jacinto S.A.A."/>
    <x v="13"/>
    <x v="13"/>
    <s v="C.T. San Jacinto"/>
    <x v="77"/>
    <x v="2"/>
    <x v="2"/>
    <x v="141"/>
    <x v="0"/>
    <s v="Instalado"/>
    <s v="Operativo"/>
    <s v="Generadora"/>
    <x v="0"/>
    <x v="1"/>
    <x v="1"/>
    <x v="0"/>
    <s v="Privado"/>
    <s v="ANCASH"/>
    <s v="ANCASH"/>
    <s v="SANTA"/>
    <s v="NEPEÑA"/>
    <n v="0"/>
    <x v="3"/>
    <n v="0"/>
    <x v="1"/>
    <s v="-"/>
    <x v="0"/>
    <x v="0"/>
    <n v="668.02700000000004"/>
    <n v="0.66802700000000004"/>
    <m/>
    <n v="1.8091666666666668"/>
    <n v="0.56874999999999998"/>
    <n v="7.6479999999999997"/>
    <n v="0"/>
    <n v="3"/>
    <s v="BASE DE DATOS"/>
    <m/>
  </r>
  <r>
    <s v="20"/>
    <x v="8"/>
    <s v="AGSJAC"/>
    <s v="13375116"/>
    <s v="13375116"/>
    <x v="2"/>
    <s v="TV1"/>
    <s v="S"/>
    <n v="21.71"/>
    <n v="6.8250000000000002"/>
    <n v="947.75199999999995"/>
    <n v="4357.674"/>
    <n v="5305.4260000000004"/>
    <n v="24"/>
    <n v="700"/>
    <n v="0"/>
    <n v="0"/>
    <m/>
    <x v="0"/>
    <s v="AGSJAC13375116TV1TV"/>
    <s v="Agroindustrias San Jacinto S.A.A."/>
    <x v="13"/>
    <x v="13"/>
    <s v="C.T. San Jacinto"/>
    <x v="77"/>
    <x v="2"/>
    <x v="2"/>
    <x v="141"/>
    <x v="0"/>
    <s v="Instalado"/>
    <s v="Operativo"/>
    <s v="Generadora"/>
    <x v="0"/>
    <x v="1"/>
    <x v="1"/>
    <x v="0"/>
    <s v="Privado"/>
    <s v="ANCASH"/>
    <s v="ANCASH"/>
    <s v="SANTA"/>
    <s v="NEPEÑA"/>
    <n v="0"/>
    <x v="3"/>
    <n v="0"/>
    <x v="1"/>
    <s v="-"/>
    <x v="0"/>
    <x v="0"/>
    <n v="5305.4260000000004"/>
    <n v="5.3054260000000006"/>
    <m/>
    <n v="1.8091666666666668"/>
    <n v="0.56874999999999998"/>
    <n v="7.6479999999999997"/>
    <n v="-9.0949470177292824E-13"/>
    <n v="3"/>
    <s v="BASE DE DATOS"/>
    <m/>
  </r>
  <r>
    <s v="20"/>
    <x v="4"/>
    <s v="ENEGEN"/>
    <s v="33002293"/>
    <s v="33002293"/>
    <x v="1"/>
    <s v="TG-2"/>
    <s v="N"/>
    <n v="10.7"/>
    <n v="0"/>
    <n v="0"/>
    <n v="0"/>
    <n v="0"/>
    <n v="0"/>
    <n v="0"/>
    <n v="0"/>
    <n v="0"/>
    <m/>
    <x v="0"/>
    <s v="ENEGEN33002293TG-2TG"/>
    <s v="ENEL Generación Perú S.A.A."/>
    <x v="11"/>
    <x v="11"/>
    <s v="C. T. Santa Rosa"/>
    <x v="72"/>
    <x v="1"/>
    <x v="1"/>
    <x v="153"/>
    <x v="0"/>
    <s v="Instalado"/>
    <s v="Inoperativo"/>
    <s v="Generadora"/>
    <x v="0"/>
    <x v="1"/>
    <x v="1"/>
    <x v="0"/>
    <s v="Privado"/>
    <s v="LIMA"/>
    <s v="LIMA"/>
    <s v="LIMA"/>
    <s v="LIMA"/>
    <n v="0"/>
    <x v="1"/>
    <n v="0"/>
    <x v="0"/>
    <n v="0"/>
    <x v="0"/>
    <x v="0"/>
    <n v="0"/>
    <n v="0"/>
    <m/>
    <n v="0"/>
    <n v="0"/>
    <n v="7.6479999999999997"/>
    <n v="0"/>
    <n v="44"/>
    <s v="BASE DE DATOS"/>
    <m/>
  </r>
  <r>
    <s v="20"/>
    <x v="4"/>
    <s v="ENEGEN"/>
    <s v="33002293"/>
    <s v="33002293"/>
    <x v="1"/>
    <s v="TG-3"/>
    <s v="N"/>
    <n v="10.7"/>
    <n v="0"/>
    <n v="0"/>
    <n v="0"/>
    <n v="0"/>
    <n v="0"/>
    <n v="0"/>
    <n v="0"/>
    <n v="0"/>
    <m/>
    <x v="0"/>
    <s v="ENEGEN33002293TG-3TG"/>
    <s v="ENEL Generación Perú S.A.A."/>
    <x v="11"/>
    <x v="11"/>
    <s v="C. T. Santa Rosa"/>
    <x v="72"/>
    <x v="1"/>
    <x v="1"/>
    <x v="154"/>
    <x v="0"/>
    <s v="Instalado"/>
    <s v="Inoperativo"/>
    <s v="Generadora"/>
    <x v="0"/>
    <x v="1"/>
    <x v="1"/>
    <x v="0"/>
    <s v="Privado"/>
    <s v="LIMA"/>
    <s v="LIMA"/>
    <s v="LIMA"/>
    <s v="LIMA"/>
    <n v="0"/>
    <x v="1"/>
    <n v="0"/>
    <x v="0"/>
    <n v="0"/>
    <x v="0"/>
    <x v="0"/>
    <n v="0"/>
    <n v="0"/>
    <m/>
    <n v="0"/>
    <n v="0"/>
    <n v="7.6479999999999997"/>
    <n v="0"/>
    <n v="44"/>
    <s v="BASE DE DATOS"/>
    <m/>
  </r>
  <r>
    <s v="20"/>
    <x v="4"/>
    <s v="ENEGEN"/>
    <s v="33002293"/>
    <s v="33002293"/>
    <x v="1"/>
    <s v="TG-4"/>
    <s v="N"/>
    <n v="22.8"/>
    <n v="0"/>
    <n v="0"/>
    <n v="0"/>
    <n v="0"/>
    <n v="0"/>
    <n v="0"/>
    <n v="0"/>
    <n v="0"/>
    <m/>
    <x v="0"/>
    <s v="ENEGEN33002293TG-4TG"/>
    <s v="ENEL Generación Perú S.A.A."/>
    <x v="11"/>
    <x v="11"/>
    <s v="C. T. Santa Rosa"/>
    <x v="72"/>
    <x v="1"/>
    <x v="1"/>
    <x v="155"/>
    <x v="0"/>
    <s v="Instalado"/>
    <s v="Inoperativo"/>
    <s v="Generadora"/>
    <x v="0"/>
    <x v="1"/>
    <x v="1"/>
    <x v="0"/>
    <s v="Privado"/>
    <s v="LIMA"/>
    <s v="LIMA"/>
    <s v="LIMA"/>
    <s v="LIMA"/>
    <n v="0"/>
    <x v="1"/>
    <n v="0"/>
    <x v="0"/>
    <n v="0"/>
    <x v="0"/>
    <x v="0"/>
    <n v="0"/>
    <n v="0"/>
    <m/>
    <n v="0"/>
    <n v="0"/>
    <n v="7.6479999999999997"/>
    <n v="0"/>
    <n v="44"/>
    <s v="BASE DE DATOS"/>
    <m/>
  </r>
  <r>
    <s v="20"/>
    <x v="4"/>
    <s v="ENEGEN"/>
    <s v="33002293"/>
    <s v="33002293"/>
    <x v="1"/>
    <s v="TG-5"/>
    <s v="S"/>
    <n v="59.6"/>
    <n v="51.223999999999997"/>
    <n v="0"/>
    <n v="0"/>
    <n v="0"/>
    <n v="0"/>
    <n v="0"/>
    <n v="0"/>
    <n v="0"/>
    <m/>
    <x v="0"/>
    <s v="ENEGEN33002293TG-5TG"/>
    <s v="ENEL Generación Perú S.A.A."/>
    <x v="11"/>
    <x v="11"/>
    <s v="C. T. Santa Rosa"/>
    <x v="72"/>
    <x v="1"/>
    <x v="1"/>
    <x v="156"/>
    <x v="0"/>
    <s v="Instalado"/>
    <s v="Operativo"/>
    <s v="Generadora"/>
    <x v="0"/>
    <x v="1"/>
    <x v="1"/>
    <x v="0"/>
    <s v="Privado"/>
    <s v="LIMA"/>
    <s v="LIMA"/>
    <s v="LIMA"/>
    <s v="LIMA"/>
    <n v="0"/>
    <x v="1"/>
    <n v="0"/>
    <x v="0"/>
    <n v="0"/>
    <x v="0"/>
    <x v="0"/>
    <n v="0"/>
    <n v="0"/>
    <m/>
    <n v="4.9666666666666668"/>
    <n v="4.2686666666666664"/>
    <n v="7.6479999999999997"/>
    <n v="0"/>
    <n v="44"/>
    <s v="BASE DE DATOS"/>
    <m/>
  </r>
  <r>
    <s v="20"/>
    <x v="4"/>
    <s v="ENEGEN"/>
    <s v="33002293"/>
    <s v="33002293"/>
    <x v="1"/>
    <s v="TG-6"/>
    <s v="S"/>
    <n v="59.6"/>
    <n v="54.978999999999999"/>
    <n v="0"/>
    <n v="0"/>
    <n v="0"/>
    <n v="744"/>
    <n v="0"/>
    <n v="0"/>
    <n v="0"/>
    <m/>
    <x v="0"/>
    <s v="ENEGEN33002293TG-6TG"/>
    <s v="ENEL Generación Perú S.A.A."/>
    <x v="11"/>
    <x v="11"/>
    <s v="C. T. Santa Rosa"/>
    <x v="72"/>
    <x v="1"/>
    <x v="1"/>
    <x v="157"/>
    <x v="0"/>
    <s v="Instalado"/>
    <s v="Operativo"/>
    <s v="Generadora"/>
    <x v="0"/>
    <x v="1"/>
    <x v="1"/>
    <x v="0"/>
    <s v="Privado"/>
    <s v="LIMA"/>
    <s v="LIMA"/>
    <s v="LIMA"/>
    <s v="LIMA"/>
    <n v="0"/>
    <x v="1"/>
    <n v="0"/>
    <x v="0"/>
    <n v="0"/>
    <x v="0"/>
    <x v="0"/>
    <n v="0"/>
    <n v="0"/>
    <m/>
    <n v="4.9666666666666668"/>
    <n v="4.5815833333333336"/>
    <n v="7.6479999999999997"/>
    <n v="0"/>
    <n v="44"/>
    <s v="BASE DE DATOS"/>
    <m/>
  </r>
  <r>
    <s v="20"/>
    <x v="4"/>
    <s v="ENEGEN"/>
    <s v="33002293"/>
    <s v="33002293"/>
    <x v="1"/>
    <s v="TG-7"/>
    <s v="S"/>
    <n v="127.5"/>
    <n v="120.00700000000001"/>
    <n v="0"/>
    <n v="0"/>
    <n v="0"/>
    <n v="0"/>
    <n v="0"/>
    <n v="0"/>
    <n v="0"/>
    <m/>
    <x v="0"/>
    <s v="ENEGEN33002293TG-7TG"/>
    <s v="ENEL Generación Perú S.A.A."/>
    <x v="11"/>
    <x v="11"/>
    <s v="C. T. Santa Rosa"/>
    <x v="72"/>
    <x v="1"/>
    <x v="1"/>
    <x v="158"/>
    <x v="0"/>
    <s v="Instalado"/>
    <s v="Operativo"/>
    <s v="Generadora"/>
    <x v="0"/>
    <x v="1"/>
    <x v="1"/>
    <x v="0"/>
    <s v="Privado"/>
    <s v="LIMA"/>
    <s v="LIMA"/>
    <s v="LIMA"/>
    <s v="LIMA"/>
    <n v="0"/>
    <x v="1"/>
    <n v="0"/>
    <x v="0"/>
    <n v="0"/>
    <x v="0"/>
    <x v="0"/>
    <n v="0"/>
    <n v="0"/>
    <m/>
    <n v="10.625"/>
    <n v="10.000583333333333"/>
    <n v="7.6479999999999997"/>
    <n v="0"/>
    <n v="44"/>
    <s v="BASE DE DATOS"/>
    <m/>
  </r>
  <r>
    <s v="20"/>
    <x v="4"/>
    <s v="ENEGEN"/>
    <s v="33002293"/>
    <s v="33002293"/>
    <x v="1"/>
    <s v="TG-8"/>
    <s v="S"/>
    <n v="200"/>
    <n v="187.791"/>
    <n v="0"/>
    <n v="0"/>
    <n v="0"/>
    <n v="0"/>
    <n v="0"/>
    <n v="0"/>
    <n v="0"/>
    <m/>
    <x v="0"/>
    <s v="ENEGEN33002293TG-8TG"/>
    <s v="ENEL Generación Perú S.A.A."/>
    <x v="11"/>
    <x v="11"/>
    <s v="C. T. Santa Rosa"/>
    <x v="72"/>
    <x v="1"/>
    <x v="1"/>
    <x v="159"/>
    <x v="0"/>
    <s v="Instalado"/>
    <s v="Operativo"/>
    <s v="Generadora"/>
    <x v="0"/>
    <x v="1"/>
    <x v="1"/>
    <x v="0"/>
    <s v="Privado"/>
    <s v="LIMA"/>
    <s v="LIMA"/>
    <s v="LIMA"/>
    <s v="LIMA"/>
    <n v="0"/>
    <x v="1"/>
    <n v="0"/>
    <x v="0"/>
    <n v="0"/>
    <x v="0"/>
    <x v="0"/>
    <n v="0"/>
    <n v="0"/>
    <m/>
    <n v="16.666666666666668"/>
    <n v="15.64925"/>
    <n v="7.6479999999999997"/>
    <n v="0"/>
    <n v="44"/>
    <s v="BASE DE DATOS"/>
    <m/>
  </r>
  <r>
    <s v="20"/>
    <x v="4"/>
    <s v="ENEGEN"/>
    <s v="33028294"/>
    <s v="33028294"/>
    <x v="1"/>
    <s v="TG-3"/>
    <s v="S"/>
    <n v="170"/>
    <n v="145.923"/>
    <n v="0"/>
    <n v="39.582999999999998"/>
    <n v="39.582999999999998"/>
    <n v="112.95"/>
    <n v="0.76"/>
    <n v="0"/>
    <n v="0"/>
    <m/>
    <x v="0"/>
    <s v="ENEGEN33028294TG-3TG"/>
    <s v="ENEL Generación Perú S.A.A."/>
    <x v="11"/>
    <x v="11"/>
    <s v="C. T. Ventanilla"/>
    <x v="73"/>
    <x v="1"/>
    <x v="3"/>
    <x v="154"/>
    <x v="0"/>
    <s v="Instalado"/>
    <s v="Operativo"/>
    <s v="Generadora"/>
    <x v="0"/>
    <x v="1"/>
    <x v="1"/>
    <x v="0"/>
    <s v="Privado"/>
    <s v="LIMA"/>
    <s v="CALLAO"/>
    <s v="CALLAO"/>
    <s v="VENTANILLA"/>
    <n v="0"/>
    <x v="1"/>
    <n v="0"/>
    <x v="0"/>
    <n v="0"/>
    <x v="0"/>
    <x v="0"/>
    <n v="39.582999999999998"/>
    <n v="3.9583E-2"/>
    <m/>
    <n v="14.166666666666666"/>
    <n v="12.16025"/>
    <n v="7.6479999999999997"/>
    <n v="0"/>
    <n v="44"/>
    <s v="BASE DE DATOS"/>
    <m/>
  </r>
  <r>
    <s v="20"/>
    <x v="4"/>
    <s v="ENEGEN"/>
    <s v="33028294"/>
    <s v="33028294"/>
    <x v="1"/>
    <s v="TG-4"/>
    <s v="S"/>
    <n v="170"/>
    <n v="148.12700000000001"/>
    <n v="0"/>
    <n v="0"/>
    <n v="0"/>
    <n v="112.95"/>
    <n v="3.82"/>
    <n v="0"/>
    <n v="0"/>
    <m/>
    <x v="0"/>
    <s v="ENEGEN33028294TG-4TG"/>
    <s v="ENEL Generación Perú S.A.A."/>
    <x v="11"/>
    <x v="11"/>
    <s v="C. T. Ventanilla"/>
    <x v="73"/>
    <x v="1"/>
    <x v="3"/>
    <x v="155"/>
    <x v="0"/>
    <s v="Instalado"/>
    <s v="Operativo"/>
    <s v="Generadora"/>
    <x v="0"/>
    <x v="1"/>
    <x v="1"/>
    <x v="0"/>
    <s v="Privado"/>
    <s v="LIMA"/>
    <s v="CALLAO"/>
    <s v="CALLAO"/>
    <s v="VENTANILLA"/>
    <n v="0"/>
    <x v="1"/>
    <n v="0"/>
    <x v="0"/>
    <n v="0"/>
    <x v="0"/>
    <x v="0"/>
    <n v="0"/>
    <n v="0"/>
    <m/>
    <n v="14.166666666666666"/>
    <n v="12.343916666666667"/>
    <n v="7.6479999999999997"/>
    <n v="0"/>
    <n v="44"/>
    <s v="BASE DE DATOS"/>
    <m/>
  </r>
  <r>
    <s v="20"/>
    <x v="4"/>
    <s v="ENEGEN"/>
    <s v="33028294"/>
    <s v="33028294"/>
    <x v="2"/>
    <s v="TV-7"/>
    <s v="S"/>
    <n v="184"/>
    <n v="175.32300000000001"/>
    <n v="0"/>
    <n v="0"/>
    <n v="0"/>
    <n v="504"/>
    <n v="0"/>
    <n v="240"/>
    <n v="0"/>
    <m/>
    <x v="0"/>
    <s v="ENEGEN33028294TV-7TV"/>
    <s v="ENEL Generación Perú S.A.A."/>
    <x v="11"/>
    <x v="11"/>
    <s v="C. T. Ventanilla"/>
    <x v="73"/>
    <x v="2"/>
    <x v="3"/>
    <x v="160"/>
    <x v="0"/>
    <s v="Instalado"/>
    <s v="Operativo"/>
    <s v="Generadora"/>
    <x v="0"/>
    <x v="1"/>
    <x v="1"/>
    <x v="0"/>
    <s v="Privado"/>
    <s v="LIMA"/>
    <s v="CALLAO"/>
    <s v="CALLAO"/>
    <s v="VENTANILLA"/>
    <n v="0"/>
    <x v="1"/>
    <n v="0"/>
    <x v="0"/>
    <n v="0"/>
    <x v="0"/>
    <x v="0"/>
    <n v="0"/>
    <n v="0"/>
    <m/>
    <n v="15.333333333333334"/>
    <n v="14.610250000000001"/>
    <n v="7.6479999999999997"/>
    <n v="0"/>
    <n v="44"/>
    <s v="BASE DE DATOS"/>
    <m/>
  </r>
  <r>
    <s v="20"/>
    <x v="5"/>
    <s v="ENEGEN"/>
    <s v="33002293"/>
    <s v="33002293"/>
    <x v="1"/>
    <s v="TG-2"/>
    <s v="N"/>
    <n v="10.7"/>
    <n v="0"/>
    <n v="0"/>
    <n v="0"/>
    <n v="0"/>
    <n v="0"/>
    <n v="0"/>
    <n v="0"/>
    <n v="0"/>
    <m/>
    <x v="0"/>
    <s v="ENEGEN33002293TG-2TG"/>
    <s v="ENEL Generación Perú S.A.A."/>
    <x v="11"/>
    <x v="11"/>
    <s v="C. T. Santa Rosa"/>
    <x v="72"/>
    <x v="1"/>
    <x v="1"/>
    <x v="153"/>
    <x v="0"/>
    <s v="Instalado"/>
    <s v="Inoperativo"/>
    <s v="Generadora"/>
    <x v="0"/>
    <x v="1"/>
    <x v="1"/>
    <x v="0"/>
    <s v="Privado"/>
    <s v="LIMA"/>
    <s v="LIMA"/>
    <s v="LIMA"/>
    <s v="LIMA"/>
    <n v="0"/>
    <x v="1"/>
    <n v="0"/>
    <x v="0"/>
    <n v="0"/>
    <x v="0"/>
    <x v="0"/>
    <n v="0"/>
    <n v="0"/>
    <m/>
    <n v="0"/>
    <n v="0"/>
    <n v="7.6479999999999997"/>
    <n v="0"/>
    <n v="44"/>
    <s v="BASE DE DATOS"/>
    <m/>
  </r>
  <r>
    <s v="20"/>
    <x v="5"/>
    <s v="ENEGEN"/>
    <s v="33002293"/>
    <s v="33002293"/>
    <x v="1"/>
    <s v="TG-3"/>
    <s v="N"/>
    <n v="10.7"/>
    <n v="0"/>
    <n v="0"/>
    <n v="0"/>
    <n v="0"/>
    <n v="0"/>
    <n v="0"/>
    <n v="0"/>
    <n v="0"/>
    <m/>
    <x v="0"/>
    <s v="ENEGEN33002293TG-3TG"/>
    <s v="ENEL Generación Perú S.A.A."/>
    <x v="11"/>
    <x v="11"/>
    <s v="C. T. Santa Rosa"/>
    <x v="72"/>
    <x v="1"/>
    <x v="1"/>
    <x v="154"/>
    <x v="0"/>
    <s v="Instalado"/>
    <s v="Inoperativo"/>
    <s v="Generadora"/>
    <x v="0"/>
    <x v="1"/>
    <x v="1"/>
    <x v="0"/>
    <s v="Privado"/>
    <s v="LIMA"/>
    <s v="LIMA"/>
    <s v="LIMA"/>
    <s v="LIMA"/>
    <n v="0"/>
    <x v="1"/>
    <n v="0"/>
    <x v="0"/>
    <n v="0"/>
    <x v="0"/>
    <x v="0"/>
    <n v="0"/>
    <n v="0"/>
    <m/>
    <n v="0"/>
    <n v="0"/>
    <n v="7.6479999999999997"/>
    <n v="0"/>
    <n v="44"/>
    <s v="BASE DE DATOS"/>
    <m/>
  </r>
  <r>
    <s v="20"/>
    <x v="5"/>
    <s v="ENEGEN"/>
    <s v="33002293"/>
    <s v="33002293"/>
    <x v="1"/>
    <s v="TG-4"/>
    <s v="N"/>
    <n v="22.8"/>
    <n v="0"/>
    <n v="0"/>
    <n v="0"/>
    <n v="0"/>
    <n v="0"/>
    <n v="0"/>
    <n v="0"/>
    <n v="0"/>
    <m/>
    <x v="0"/>
    <s v="ENEGEN33002293TG-4TG"/>
    <s v="ENEL Generación Perú S.A.A."/>
    <x v="11"/>
    <x v="11"/>
    <s v="C. T. Santa Rosa"/>
    <x v="72"/>
    <x v="1"/>
    <x v="1"/>
    <x v="155"/>
    <x v="0"/>
    <s v="Instalado"/>
    <s v="Inoperativo"/>
    <s v="Generadora"/>
    <x v="0"/>
    <x v="1"/>
    <x v="1"/>
    <x v="0"/>
    <s v="Privado"/>
    <s v="LIMA"/>
    <s v="LIMA"/>
    <s v="LIMA"/>
    <s v="LIMA"/>
    <n v="0"/>
    <x v="1"/>
    <n v="0"/>
    <x v="0"/>
    <n v="0"/>
    <x v="0"/>
    <x v="0"/>
    <n v="0"/>
    <n v="0"/>
    <m/>
    <n v="0"/>
    <n v="0"/>
    <n v="7.6479999999999997"/>
    <n v="0"/>
    <n v="44"/>
    <s v="BASE DE DATOS"/>
    <m/>
  </r>
  <r>
    <s v="20"/>
    <x v="5"/>
    <s v="ENEGEN"/>
    <s v="33002293"/>
    <s v="33002293"/>
    <x v="1"/>
    <s v="TG-5"/>
    <s v="S"/>
    <n v="59.6"/>
    <n v="51.223999999999997"/>
    <n v="0"/>
    <n v="136.08799999999999"/>
    <n v="136.08799999999999"/>
    <n v="97.07"/>
    <n v="3.27"/>
    <n v="0"/>
    <n v="0"/>
    <m/>
    <x v="0"/>
    <s v="ENEGEN33002293TG-5TG"/>
    <s v="ENEL Generación Perú S.A.A."/>
    <x v="11"/>
    <x v="11"/>
    <s v="C. T. Santa Rosa"/>
    <x v="72"/>
    <x v="1"/>
    <x v="1"/>
    <x v="156"/>
    <x v="0"/>
    <s v="Instalado"/>
    <s v="Operativo"/>
    <s v="Generadora"/>
    <x v="0"/>
    <x v="1"/>
    <x v="1"/>
    <x v="0"/>
    <s v="Privado"/>
    <s v="LIMA"/>
    <s v="LIMA"/>
    <s v="LIMA"/>
    <s v="LIMA"/>
    <n v="0"/>
    <x v="1"/>
    <n v="0"/>
    <x v="0"/>
    <n v="0"/>
    <x v="0"/>
    <x v="0"/>
    <n v="136.08799999999999"/>
    <n v="0.13608799999999999"/>
    <m/>
    <n v="4.9666666666666668"/>
    <n v="4.2686666666666664"/>
    <n v="7.6479999999999997"/>
    <n v="0"/>
    <n v="44"/>
    <s v="BASE DE DATOS"/>
    <m/>
  </r>
  <r>
    <s v="20"/>
    <x v="5"/>
    <s v="ENEGEN"/>
    <s v="33002293"/>
    <s v="33002293"/>
    <x v="1"/>
    <s v="TG-6"/>
    <s v="S"/>
    <n v="59.6"/>
    <n v="54.978999999999999"/>
    <n v="0"/>
    <n v="33.174999999999997"/>
    <n v="33.174999999999997"/>
    <n v="659.27"/>
    <n v="1.18"/>
    <n v="0"/>
    <n v="0"/>
    <m/>
    <x v="0"/>
    <s v="ENEGEN33002293TG-6TG"/>
    <s v="ENEL Generación Perú S.A.A."/>
    <x v="11"/>
    <x v="11"/>
    <s v="C. T. Santa Rosa"/>
    <x v="72"/>
    <x v="1"/>
    <x v="1"/>
    <x v="157"/>
    <x v="0"/>
    <s v="Instalado"/>
    <s v="Operativo"/>
    <s v="Generadora"/>
    <x v="0"/>
    <x v="1"/>
    <x v="1"/>
    <x v="0"/>
    <s v="Privado"/>
    <s v="LIMA"/>
    <s v="LIMA"/>
    <s v="LIMA"/>
    <s v="LIMA"/>
    <n v="0"/>
    <x v="1"/>
    <n v="0"/>
    <x v="0"/>
    <n v="0"/>
    <x v="0"/>
    <x v="0"/>
    <n v="33.174999999999997"/>
    <n v="3.3174999999999996E-2"/>
    <m/>
    <n v="4.9666666666666668"/>
    <n v="4.5815833333333336"/>
    <n v="7.6479999999999997"/>
    <n v="0"/>
    <n v="44"/>
    <s v="BASE DE DATOS"/>
    <m/>
  </r>
  <r>
    <s v="20"/>
    <x v="5"/>
    <s v="ENEGEN"/>
    <s v="33002293"/>
    <s v="33002293"/>
    <x v="1"/>
    <s v="TG-7"/>
    <s v="S"/>
    <n v="127.5"/>
    <n v="120.00700000000001"/>
    <n v="0"/>
    <n v="0"/>
    <n v="0"/>
    <n v="0"/>
    <n v="0"/>
    <n v="0"/>
    <n v="0"/>
    <m/>
    <x v="0"/>
    <s v="ENEGEN33002293TG-7TG"/>
    <s v="ENEL Generación Perú S.A.A."/>
    <x v="11"/>
    <x v="11"/>
    <s v="C. T. Santa Rosa"/>
    <x v="72"/>
    <x v="1"/>
    <x v="1"/>
    <x v="158"/>
    <x v="0"/>
    <s v="Instalado"/>
    <s v="Operativo"/>
    <s v="Generadora"/>
    <x v="0"/>
    <x v="1"/>
    <x v="1"/>
    <x v="0"/>
    <s v="Privado"/>
    <s v="LIMA"/>
    <s v="LIMA"/>
    <s v="LIMA"/>
    <s v="LIMA"/>
    <n v="0"/>
    <x v="1"/>
    <n v="0"/>
    <x v="0"/>
    <n v="0"/>
    <x v="0"/>
    <x v="0"/>
    <n v="0"/>
    <n v="0"/>
    <m/>
    <n v="10.625"/>
    <n v="10.000583333333333"/>
    <n v="7.6479999999999997"/>
    <n v="0"/>
    <n v="44"/>
    <s v="BASE DE DATOS"/>
    <m/>
  </r>
  <r>
    <s v="20"/>
    <x v="5"/>
    <s v="ENEGEN"/>
    <s v="33002293"/>
    <s v="33002293"/>
    <x v="1"/>
    <s v="TG-8"/>
    <s v="S"/>
    <n v="200"/>
    <n v="187.791"/>
    <n v="0"/>
    <n v="511.39499999999998"/>
    <n v="511.39499999999998"/>
    <n v="0"/>
    <n v="3.4"/>
    <n v="0"/>
    <n v="0"/>
    <m/>
    <x v="0"/>
    <s v="ENEGEN33002293TG-8TG"/>
    <s v="ENEL Generación Perú S.A.A."/>
    <x v="11"/>
    <x v="11"/>
    <s v="C. T. Santa Rosa"/>
    <x v="72"/>
    <x v="1"/>
    <x v="1"/>
    <x v="159"/>
    <x v="0"/>
    <s v="Instalado"/>
    <s v="Operativo"/>
    <s v="Generadora"/>
    <x v="0"/>
    <x v="1"/>
    <x v="1"/>
    <x v="0"/>
    <s v="Privado"/>
    <s v="LIMA"/>
    <s v="LIMA"/>
    <s v="LIMA"/>
    <s v="LIMA"/>
    <n v="0"/>
    <x v="1"/>
    <n v="0"/>
    <x v="0"/>
    <n v="0"/>
    <x v="0"/>
    <x v="0"/>
    <n v="511.39499999999998"/>
    <n v="0.51139499999999993"/>
    <m/>
    <n v="16.666666666666668"/>
    <n v="15.64925"/>
    <n v="7.6479999999999997"/>
    <n v="0"/>
    <n v="44"/>
    <s v="BASE DE DATOS"/>
    <m/>
  </r>
  <r>
    <s v="20"/>
    <x v="5"/>
    <s v="ENEGEN"/>
    <s v="33028294"/>
    <s v="33028294"/>
    <x v="1"/>
    <s v="TG-3"/>
    <s v="S"/>
    <n v="170"/>
    <n v="145.923"/>
    <n v="11667.548000000001"/>
    <n v="44602.078999999998"/>
    <n v="56269.627999999997"/>
    <n v="0"/>
    <n v="407.62"/>
    <n v="0"/>
    <n v="0"/>
    <m/>
    <x v="0"/>
    <s v="ENEGEN33028294TG-3TG"/>
    <s v="ENEL Generación Perú S.A.A."/>
    <x v="11"/>
    <x v="11"/>
    <s v="C. T. Ventanilla"/>
    <x v="73"/>
    <x v="1"/>
    <x v="3"/>
    <x v="154"/>
    <x v="0"/>
    <s v="Instalado"/>
    <s v="Operativo"/>
    <s v="Generadora"/>
    <x v="0"/>
    <x v="1"/>
    <x v="1"/>
    <x v="0"/>
    <s v="Privado"/>
    <s v="LIMA"/>
    <s v="CALLAO"/>
    <s v="CALLAO"/>
    <s v="VENTANILLA"/>
    <n v="0"/>
    <x v="1"/>
    <n v="0"/>
    <x v="0"/>
    <n v="0"/>
    <x v="0"/>
    <x v="0"/>
    <n v="56269.627999999997"/>
    <n v="56.269627999999997"/>
    <m/>
    <n v="14.166666666666666"/>
    <n v="12.16025"/>
    <n v="7.6479999999999997"/>
    <n v="-9.9999999656574801E-4"/>
    <n v="44"/>
    <s v="BASE DE DATOS"/>
    <m/>
  </r>
  <r>
    <s v="20"/>
    <x v="5"/>
    <s v="ENEGEN"/>
    <s v="33028294"/>
    <s v="33028294"/>
    <x v="1"/>
    <s v="TG-4"/>
    <s v="S"/>
    <n v="170"/>
    <n v="148.12700000000001"/>
    <n v="15473.004000000001"/>
    <n v="59497.671000000002"/>
    <n v="74970.675000000003"/>
    <n v="0"/>
    <n v="538.20000000000005"/>
    <n v="0"/>
    <n v="0"/>
    <m/>
    <x v="0"/>
    <s v="ENEGEN33028294TG-4TG"/>
    <s v="ENEL Generación Perú S.A.A."/>
    <x v="11"/>
    <x v="11"/>
    <s v="C. T. Ventanilla"/>
    <x v="73"/>
    <x v="1"/>
    <x v="3"/>
    <x v="155"/>
    <x v="0"/>
    <s v="Instalado"/>
    <s v="Operativo"/>
    <s v="Generadora"/>
    <x v="0"/>
    <x v="1"/>
    <x v="1"/>
    <x v="0"/>
    <s v="Privado"/>
    <s v="LIMA"/>
    <s v="CALLAO"/>
    <s v="CALLAO"/>
    <s v="VENTANILLA"/>
    <n v="0"/>
    <x v="1"/>
    <n v="0"/>
    <x v="0"/>
    <n v="0"/>
    <x v="0"/>
    <x v="0"/>
    <n v="74970.675000000003"/>
    <n v="74.970675"/>
    <m/>
    <n v="14.166666666666666"/>
    <n v="12.343916666666667"/>
    <n v="7.6479999999999997"/>
    <n v="0"/>
    <n v="44"/>
    <s v="BASE DE DATOS"/>
    <m/>
  </r>
  <r>
    <s v="20"/>
    <x v="5"/>
    <s v="ENEGEN"/>
    <s v="33028294"/>
    <s v="33028294"/>
    <x v="2"/>
    <s v="TV-7"/>
    <s v="S"/>
    <n v="184"/>
    <n v="175.32300000000001"/>
    <n v="14264.987999999999"/>
    <n v="53254.347999999998"/>
    <n v="67519.335999999996"/>
    <n v="96"/>
    <n v="523.52"/>
    <n v="100.48"/>
    <n v="0"/>
    <m/>
    <x v="0"/>
    <s v="ENEGEN33028294TV-7TV"/>
    <s v="ENEL Generación Perú S.A.A."/>
    <x v="11"/>
    <x v="11"/>
    <s v="C. T. Ventanilla"/>
    <x v="73"/>
    <x v="2"/>
    <x v="3"/>
    <x v="160"/>
    <x v="0"/>
    <s v="Instalado"/>
    <s v="Operativo"/>
    <s v="Generadora"/>
    <x v="0"/>
    <x v="1"/>
    <x v="1"/>
    <x v="0"/>
    <s v="Privado"/>
    <s v="LIMA"/>
    <s v="CALLAO"/>
    <s v="CALLAO"/>
    <s v="VENTANILLA"/>
    <n v="0"/>
    <x v="1"/>
    <n v="0"/>
    <x v="0"/>
    <n v="0"/>
    <x v="0"/>
    <x v="0"/>
    <n v="67519.335999999996"/>
    <n v="67.519335999999996"/>
    <m/>
    <n v="15.333333333333334"/>
    <n v="14.610250000000001"/>
    <n v="7.6479999999999997"/>
    <n v="0"/>
    <n v="44"/>
    <s v="BASE DE DATOS"/>
    <m/>
  </r>
  <r>
    <s v="20"/>
    <x v="6"/>
    <s v="ENEGEN"/>
    <s v="33002293"/>
    <s v="33002293"/>
    <x v="1"/>
    <s v="TG-2"/>
    <s v="N"/>
    <n v="10.7"/>
    <n v="0"/>
    <n v="0"/>
    <n v="0"/>
    <n v="0"/>
    <n v="0"/>
    <n v="0"/>
    <n v="0"/>
    <n v="0"/>
    <m/>
    <x v="0"/>
    <s v="ENEGEN33002293TG-2TG"/>
    <s v="ENEL Generación Perú S.A.A."/>
    <x v="11"/>
    <x v="11"/>
    <s v="C. T. Santa Rosa"/>
    <x v="72"/>
    <x v="1"/>
    <x v="1"/>
    <x v="153"/>
    <x v="0"/>
    <s v="Instalado"/>
    <s v="Inoperativo"/>
    <s v="Generadora"/>
    <x v="0"/>
    <x v="1"/>
    <x v="1"/>
    <x v="0"/>
    <s v="Privado"/>
    <s v="LIMA"/>
    <s v="LIMA"/>
    <s v="LIMA"/>
    <s v="LIMA"/>
    <n v="0"/>
    <x v="1"/>
    <n v="0"/>
    <x v="0"/>
    <n v="0"/>
    <x v="0"/>
    <x v="0"/>
    <n v="0"/>
    <n v="0"/>
    <m/>
    <n v="0"/>
    <n v="0"/>
    <n v="7.6479999999999997"/>
    <n v="0"/>
    <n v="44"/>
    <s v="BASE DE DATOS"/>
    <m/>
  </r>
  <r>
    <s v="20"/>
    <x v="6"/>
    <s v="ENEGEN"/>
    <s v="33002293"/>
    <s v="33002293"/>
    <x v="1"/>
    <s v="TG-3"/>
    <s v="N"/>
    <n v="10.7"/>
    <n v="0"/>
    <n v="0"/>
    <n v="0"/>
    <n v="0"/>
    <n v="0"/>
    <n v="0"/>
    <n v="0"/>
    <n v="0"/>
    <m/>
    <x v="0"/>
    <s v="ENEGEN33002293TG-3TG"/>
    <s v="ENEL Generación Perú S.A.A."/>
    <x v="11"/>
    <x v="11"/>
    <s v="C. T. Santa Rosa"/>
    <x v="72"/>
    <x v="1"/>
    <x v="1"/>
    <x v="154"/>
    <x v="0"/>
    <s v="Instalado"/>
    <s v="Inoperativo"/>
    <s v="Generadora"/>
    <x v="0"/>
    <x v="1"/>
    <x v="1"/>
    <x v="0"/>
    <s v="Privado"/>
    <s v="LIMA"/>
    <s v="LIMA"/>
    <s v="LIMA"/>
    <s v="LIMA"/>
    <n v="0"/>
    <x v="1"/>
    <n v="0"/>
    <x v="0"/>
    <n v="0"/>
    <x v="0"/>
    <x v="0"/>
    <n v="0"/>
    <n v="0"/>
    <m/>
    <n v="0"/>
    <n v="0"/>
    <n v="7.6479999999999997"/>
    <n v="0"/>
    <n v="44"/>
    <s v="BASE DE DATOS"/>
    <m/>
  </r>
  <r>
    <s v="20"/>
    <x v="6"/>
    <s v="ENEGEN"/>
    <s v="33002293"/>
    <s v="33002293"/>
    <x v="1"/>
    <s v="TG-4"/>
    <s v="N"/>
    <n v="22.8"/>
    <n v="0"/>
    <n v="0"/>
    <n v="0"/>
    <n v="0"/>
    <n v="0"/>
    <n v="0"/>
    <n v="0"/>
    <n v="0"/>
    <m/>
    <x v="0"/>
    <s v="ENEGEN33002293TG-4TG"/>
    <s v="ENEL Generación Perú S.A.A."/>
    <x v="11"/>
    <x v="11"/>
    <s v="C. T. Santa Rosa"/>
    <x v="72"/>
    <x v="1"/>
    <x v="1"/>
    <x v="155"/>
    <x v="0"/>
    <s v="Instalado"/>
    <s v="Inoperativo"/>
    <s v="Generadora"/>
    <x v="0"/>
    <x v="1"/>
    <x v="1"/>
    <x v="0"/>
    <s v="Privado"/>
    <s v="LIMA"/>
    <s v="LIMA"/>
    <s v="LIMA"/>
    <s v="LIMA"/>
    <n v="0"/>
    <x v="1"/>
    <n v="0"/>
    <x v="0"/>
    <n v="0"/>
    <x v="0"/>
    <x v="0"/>
    <n v="0"/>
    <n v="0"/>
    <m/>
    <n v="0"/>
    <n v="0"/>
    <n v="7.6479999999999997"/>
    <n v="0"/>
    <n v="44"/>
    <s v="BASE DE DATOS"/>
    <m/>
  </r>
  <r>
    <s v="20"/>
    <x v="6"/>
    <s v="ENEGEN"/>
    <s v="33002293"/>
    <s v="33002293"/>
    <x v="1"/>
    <s v="TG-5"/>
    <s v="S"/>
    <n v="59.6"/>
    <n v="51.223999999999997"/>
    <n v="0"/>
    <n v="0"/>
    <n v="0"/>
    <n v="0"/>
    <n v="0"/>
    <n v="0"/>
    <n v="0"/>
    <m/>
    <x v="0"/>
    <s v="ENEGEN33002293TG-5TG"/>
    <s v="ENEL Generación Perú S.A.A."/>
    <x v="11"/>
    <x v="11"/>
    <s v="C. T. Santa Rosa"/>
    <x v="72"/>
    <x v="1"/>
    <x v="1"/>
    <x v="156"/>
    <x v="0"/>
    <s v="Instalado"/>
    <s v="Operativo"/>
    <s v="Generadora"/>
    <x v="0"/>
    <x v="1"/>
    <x v="1"/>
    <x v="0"/>
    <s v="Privado"/>
    <s v="LIMA"/>
    <s v="LIMA"/>
    <s v="LIMA"/>
    <s v="LIMA"/>
    <n v="0"/>
    <x v="1"/>
    <n v="0"/>
    <x v="0"/>
    <n v="0"/>
    <x v="0"/>
    <x v="0"/>
    <n v="0"/>
    <n v="0"/>
    <m/>
    <n v="4.9666666666666668"/>
    <n v="4.2686666666666664"/>
    <n v="7.6479999999999997"/>
    <n v="0"/>
    <n v="44"/>
    <s v="BASE DE DATOS"/>
    <m/>
  </r>
  <r>
    <s v="20"/>
    <x v="6"/>
    <s v="ENEGEN"/>
    <s v="33002293"/>
    <s v="33002293"/>
    <x v="1"/>
    <s v="TG-6"/>
    <s v="S"/>
    <n v="59.6"/>
    <n v="54.978999999999999"/>
    <n v="0"/>
    <n v="0"/>
    <n v="0"/>
    <n v="0"/>
    <n v="0"/>
    <n v="0"/>
    <n v="0"/>
    <m/>
    <x v="0"/>
    <s v="ENEGEN33002293TG-6TG"/>
    <s v="ENEL Generación Perú S.A.A."/>
    <x v="11"/>
    <x v="11"/>
    <s v="C. T. Santa Rosa"/>
    <x v="72"/>
    <x v="1"/>
    <x v="1"/>
    <x v="157"/>
    <x v="0"/>
    <s v="Instalado"/>
    <s v="Operativo"/>
    <s v="Generadora"/>
    <x v="0"/>
    <x v="1"/>
    <x v="1"/>
    <x v="0"/>
    <s v="Privado"/>
    <s v="LIMA"/>
    <s v="LIMA"/>
    <s v="LIMA"/>
    <s v="LIMA"/>
    <n v="0"/>
    <x v="1"/>
    <n v="0"/>
    <x v="0"/>
    <n v="0"/>
    <x v="0"/>
    <x v="0"/>
    <n v="0"/>
    <n v="0"/>
    <m/>
    <n v="4.9666666666666668"/>
    <n v="4.5815833333333336"/>
    <n v="7.6479999999999997"/>
    <n v="0"/>
    <n v="44"/>
    <s v="BASE DE DATOS"/>
    <m/>
  </r>
  <r>
    <s v="20"/>
    <x v="6"/>
    <s v="ENEGEN"/>
    <s v="33002293"/>
    <s v="33002293"/>
    <x v="1"/>
    <s v="TG-7"/>
    <s v="S"/>
    <n v="127.5"/>
    <n v="120.00700000000001"/>
    <n v="0"/>
    <n v="0"/>
    <n v="0"/>
    <n v="0"/>
    <n v="0"/>
    <n v="0"/>
    <n v="0"/>
    <m/>
    <x v="0"/>
    <s v="ENEGEN33002293TG-7TG"/>
    <s v="ENEL Generación Perú S.A.A."/>
    <x v="11"/>
    <x v="11"/>
    <s v="C. T. Santa Rosa"/>
    <x v="72"/>
    <x v="1"/>
    <x v="1"/>
    <x v="158"/>
    <x v="0"/>
    <s v="Instalado"/>
    <s v="Operativo"/>
    <s v="Generadora"/>
    <x v="0"/>
    <x v="1"/>
    <x v="1"/>
    <x v="0"/>
    <s v="Privado"/>
    <s v="LIMA"/>
    <s v="LIMA"/>
    <s v="LIMA"/>
    <s v="LIMA"/>
    <n v="0"/>
    <x v="1"/>
    <n v="0"/>
    <x v="0"/>
    <n v="0"/>
    <x v="0"/>
    <x v="0"/>
    <n v="0"/>
    <n v="0"/>
    <m/>
    <n v="10.625"/>
    <n v="10.000583333333333"/>
    <n v="7.6479999999999997"/>
    <n v="0"/>
    <n v="44"/>
    <s v="BASE DE DATOS"/>
    <m/>
  </r>
  <r>
    <s v="20"/>
    <x v="6"/>
    <s v="ENEGEN"/>
    <s v="33002293"/>
    <s v="33002293"/>
    <x v="1"/>
    <s v="TG-8"/>
    <s v="S"/>
    <n v="200"/>
    <n v="187.791"/>
    <n v="830.77"/>
    <n v="4256.893"/>
    <n v="5087.6629999999996"/>
    <n v="0"/>
    <n v="30.78"/>
    <n v="0"/>
    <n v="0"/>
    <m/>
    <x v="0"/>
    <s v="ENEGEN33002293TG-8TG"/>
    <s v="ENEL Generación Perú S.A.A."/>
    <x v="11"/>
    <x v="11"/>
    <s v="C. T. Santa Rosa"/>
    <x v="72"/>
    <x v="1"/>
    <x v="1"/>
    <x v="159"/>
    <x v="0"/>
    <s v="Instalado"/>
    <s v="Operativo"/>
    <s v="Generadora"/>
    <x v="0"/>
    <x v="1"/>
    <x v="1"/>
    <x v="0"/>
    <s v="Privado"/>
    <s v="LIMA"/>
    <s v="LIMA"/>
    <s v="LIMA"/>
    <s v="LIMA"/>
    <n v="0"/>
    <x v="1"/>
    <n v="0"/>
    <x v="0"/>
    <n v="0"/>
    <x v="0"/>
    <x v="0"/>
    <n v="5087.6629999999996"/>
    <n v="5.0876629999999992"/>
    <m/>
    <n v="16.666666666666668"/>
    <n v="15.64925"/>
    <n v="7.6479999999999997"/>
    <n v="9.0949470177292824E-13"/>
    <n v="44"/>
    <s v="BASE DE DATOS"/>
    <m/>
  </r>
  <r>
    <s v="20"/>
    <x v="6"/>
    <s v="ENEGEN"/>
    <s v="33028294"/>
    <s v="33028294"/>
    <x v="1"/>
    <s v="TG-3"/>
    <s v="S"/>
    <n v="170"/>
    <n v="145.923"/>
    <n v="22513.782999999999"/>
    <n v="84814.263999999996"/>
    <n v="107328.046"/>
    <n v="0"/>
    <n v="744"/>
    <n v="0"/>
    <n v="0"/>
    <m/>
    <x v="0"/>
    <s v="ENEGEN33028294TG-3TG"/>
    <s v="ENEL Generación Perú S.A.A."/>
    <x v="11"/>
    <x v="11"/>
    <s v="C. T. Ventanilla"/>
    <x v="73"/>
    <x v="1"/>
    <x v="3"/>
    <x v="154"/>
    <x v="0"/>
    <s v="Instalado"/>
    <s v="Operativo"/>
    <s v="Generadora"/>
    <x v="0"/>
    <x v="1"/>
    <x v="1"/>
    <x v="0"/>
    <s v="Privado"/>
    <s v="LIMA"/>
    <s v="CALLAO"/>
    <s v="CALLAO"/>
    <s v="VENTANILLA"/>
    <n v="0"/>
    <x v="1"/>
    <n v="0"/>
    <x v="0"/>
    <n v="0"/>
    <x v="0"/>
    <x v="0"/>
    <n v="107328.046"/>
    <n v="107.328046"/>
    <m/>
    <n v="14.166666666666666"/>
    <n v="12.16025"/>
    <n v="7.6479999999999997"/>
    <n v="9.9999998928979039E-4"/>
    <n v="44"/>
    <s v="BASE DE DATOS"/>
    <m/>
  </r>
  <r>
    <s v="20"/>
    <x v="6"/>
    <s v="ENEGEN"/>
    <s v="33028294"/>
    <s v="33028294"/>
    <x v="1"/>
    <s v="TG-4"/>
    <s v="S"/>
    <n v="170"/>
    <n v="148.12700000000001"/>
    <n v="22865.221000000001"/>
    <n v="83667.813999999998"/>
    <n v="106533.035"/>
    <n v="11.72"/>
    <n v="728.82"/>
    <n v="3.47"/>
    <n v="0"/>
    <m/>
    <x v="0"/>
    <s v="ENEGEN33028294TG-4TG"/>
    <s v="ENEL Generación Perú S.A.A."/>
    <x v="11"/>
    <x v="11"/>
    <s v="C. T. Ventanilla"/>
    <x v="73"/>
    <x v="1"/>
    <x v="3"/>
    <x v="155"/>
    <x v="0"/>
    <s v="Instalado"/>
    <s v="Operativo"/>
    <s v="Generadora"/>
    <x v="0"/>
    <x v="1"/>
    <x v="1"/>
    <x v="0"/>
    <s v="Privado"/>
    <s v="LIMA"/>
    <s v="CALLAO"/>
    <s v="CALLAO"/>
    <s v="VENTANILLA"/>
    <n v="0"/>
    <x v="1"/>
    <n v="0"/>
    <x v="0"/>
    <n v="0"/>
    <x v="0"/>
    <x v="0"/>
    <n v="106533.035"/>
    <n v="106.533035"/>
    <m/>
    <n v="14.166666666666666"/>
    <n v="12.343916666666667"/>
    <n v="7.6479999999999997"/>
    <n v="0"/>
    <n v="44"/>
    <s v="BASE DE DATOS"/>
    <m/>
  </r>
  <r>
    <s v="20"/>
    <x v="6"/>
    <s v="ENEGEN"/>
    <s v="33028294"/>
    <s v="33028294"/>
    <x v="2"/>
    <s v="TV-7"/>
    <s v="S"/>
    <n v="184"/>
    <n v="175.32300000000001"/>
    <n v="23660.138999999999"/>
    <n v="88259.555999999997"/>
    <n v="111919.69500000001"/>
    <n v="0"/>
    <n v="744"/>
    <n v="0"/>
    <n v="0"/>
    <m/>
    <x v="0"/>
    <s v="ENEGEN33028294TV-7TV"/>
    <s v="ENEL Generación Perú S.A.A."/>
    <x v="11"/>
    <x v="11"/>
    <s v="C. T. Ventanilla"/>
    <x v="73"/>
    <x v="2"/>
    <x v="3"/>
    <x v="160"/>
    <x v="0"/>
    <s v="Instalado"/>
    <s v="Operativo"/>
    <s v="Generadora"/>
    <x v="0"/>
    <x v="1"/>
    <x v="1"/>
    <x v="0"/>
    <s v="Privado"/>
    <s v="LIMA"/>
    <s v="CALLAO"/>
    <s v="CALLAO"/>
    <s v="VENTANILLA"/>
    <n v="0"/>
    <x v="1"/>
    <n v="0"/>
    <x v="0"/>
    <n v="0"/>
    <x v="0"/>
    <x v="0"/>
    <n v="111919.69500000001"/>
    <n v="111.919695"/>
    <m/>
    <n v="15.333333333333334"/>
    <n v="14.610250000000001"/>
    <n v="7.6479999999999997"/>
    <n v="-1.4551915228366852E-11"/>
    <n v="44"/>
    <s v="BASE DE DATOS"/>
    <m/>
  </r>
  <r>
    <s v="20"/>
    <x v="7"/>
    <s v="ENEGEN"/>
    <s v="33002293"/>
    <s v="33002293"/>
    <x v="1"/>
    <s v="TG-2"/>
    <s v="N"/>
    <n v="10.7"/>
    <n v="0"/>
    <n v="0"/>
    <n v="0"/>
    <n v="0"/>
    <n v="0"/>
    <n v="0"/>
    <n v="0"/>
    <n v="0"/>
    <m/>
    <x v="0"/>
    <s v="ENEGEN33002293TG-2TG"/>
    <s v="ENEL Generación Perú S.A.A."/>
    <x v="11"/>
    <x v="11"/>
    <s v="C. T. Santa Rosa"/>
    <x v="72"/>
    <x v="1"/>
    <x v="1"/>
    <x v="153"/>
    <x v="0"/>
    <s v="Instalado"/>
    <s v="Inoperativo"/>
    <s v="Generadora"/>
    <x v="0"/>
    <x v="1"/>
    <x v="1"/>
    <x v="0"/>
    <s v="Privado"/>
    <s v="LIMA"/>
    <s v="LIMA"/>
    <s v="LIMA"/>
    <s v="LIMA"/>
    <n v="0"/>
    <x v="1"/>
    <n v="0"/>
    <x v="0"/>
    <n v="0"/>
    <x v="0"/>
    <x v="0"/>
    <n v="0"/>
    <n v="0"/>
    <m/>
    <n v="0"/>
    <n v="0"/>
    <n v="7.6479999999999997"/>
    <n v="0"/>
    <n v="44"/>
    <s v="BASE DE DATOS"/>
    <m/>
  </r>
  <r>
    <s v="20"/>
    <x v="7"/>
    <s v="ENEGEN"/>
    <s v="33002293"/>
    <s v="33002293"/>
    <x v="1"/>
    <s v="TG-3"/>
    <s v="N"/>
    <n v="10.7"/>
    <n v="0"/>
    <n v="0"/>
    <n v="0"/>
    <n v="0"/>
    <n v="0"/>
    <n v="0"/>
    <n v="0"/>
    <n v="0"/>
    <m/>
    <x v="0"/>
    <s v="ENEGEN33002293TG-3TG"/>
    <s v="ENEL Generación Perú S.A.A."/>
    <x v="11"/>
    <x v="11"/>
    <s v="C. T. Santa Rosa"/>
    <x v="72"/>
    <x v="1"/>
    <x v="1"/>
    <x v="154"/>
    <x v="0"/>
    <s v="Instalado"/>
    <s v="Inoperativo"/>
    <s v="Generadora"/>
    <x v="0"/>
    <x v="1"/>
    <x v="1"/>
    <x v="0"/>
    <s v="Privado"/>
    <s v="LIMA"/>
    <s v="LIMA"/>
    <s v="LIMA"/>
    <s v="LIMA"/>
    <n v="0"/>
    <x v="1"/>
    <n v="0"/>
    <x v="0"/>
    <n v="0"/>
    <x v="0"/>
    <x v="0"/>
    <n v="0"/>
    <n v="0"/>
    <m/>
    <n v="0"/>
    <n v="0"/>
    <n v="7.6479999999999997"/>
    <n v="0"/>
    <n v="44"/>
    <s v="BASE DE DATOS"/>
    <m/>
  </r>
  <r>
    <s v="20"/>
    <x v="7"/>
    <s v="ENEGEN"/>
    <s v="33002293"/>
    <s v="33002293"/>
    <x v="1"/>
    <s v="TG-4"/>
    <s v="N"/>
    <n v="22.8"/>
    <n v="0"/>
    <n v="0"/>
    <n v="0"/>
    <n v="0"/>
    <n v="0"/>
    <n v="0"/>
    <n v="0"/>
    <n v="0"/>
    <m/>
    <x v="0"/>
    <s v="ENEGEN33002293TG-4TG"/>
    <s v="ENEL Generación Perú S.A.A."/>
    <x v="11"/>
    <x v="11"/>
    <s v="C. T. Santa Rosa"/>
    <x v="72"/>
    <x v="1"/>
    <x v="1"/>
    <x v="155"/>
    <x v="0"/>
    <s v="Instalado"/>
    <s v="Inoperativo"/>
    <s v="Generadora"/>
    <x v="0"/>
    <x v="1"/>
    <x v="1"/>
    <x v="0"/>
    <s v="Privado"/>
    <s v="LIMA"/>
    <s v="LIMA"/>
    <s v="LIMA"/>
    <s v="LIMA"/>
    <n v="0"/>
    <x v="1"/>
    <n v="0"/>
    <x v="0"/>
    <n v="0"/>
    <x v="0"/>
    <x v="0"/>
    <n v="0"/>
    <n v="0"/>
    <m/>
    <n v="0"/>
    <n v="0"/>
    <n v="7.6479999999999997"/>
    <n v="0"/>
    <n v="44"/>
    <s v="BASE DE DATOS"/>
    <m/>
  </r>
  <r>
    <s v="20"/>
    <x v="7"/>
    <s v="ENEGEN"/>
    <s v="33002293"/>
    <s v="33002293"/>
    <x v="1"/>
    <s v="TG-5"/>
    <s v="S"/>
    <n v="59.6"/>
    <n v="51.223999999999997"/>
    <n v="0"/>
    <n v="0"/>
    <n v="0"/>
    <n v="0"/>
    <n v="0"/>
    <n v="0"/>
    <n v="0"/>
    <m/>
    <x v="0"/>
    <s v="ENEGEN33002293TG-5TG"/>
    <s v="ENEL Generación Perú S.A.A."/>
    <x v="11"/>
    <x v="11"/>
    <s v="C. T. Santa Rosa"/>
    <x v="72"/>
    <x v="1"/>
    <x v="1"/>
    <x v="156"/>
    <x v="0"/>
    <s v="Instalado"/>
    <s v="Operativo"/>
    <s v="Generadora"/>
    <x v="0"/>
    <x v="1"/>
    <x v="1"/>
    <x v="0"/>
    <s v="Privado"/>
    <s v="LIMA"/>
    <s v="LIMA"/>
    <s v="LIMA"/>
    <s v="LIMA"/>
    <n v="0"/>
    <x v="1"/>
    <n v="0"/>
    <x v="0"/>
    <n v="0"/>
    <x v="0"/>
    <x v="0"/>
    <n v="0"/>
    <n v="0"/>
    <m/>
    <n v="4.9666666666666668"/>
    <n v="4.2686666666666664"/>
    <n v="7.6479999999999997"/>
    <n v="0"/>
    <n v="44"/>
    <s v="BASE DE DATOS"/>
    <m/>
  </r>
  <r>
    <s v="20"/>
    <x v="7"/>
    <s v="ENEGEN"/>
    <s v="33002293"/>
    <s v="33002293"/>
    <x v="1"/>
    <s v="TG-6"/>
    <s v="S"/>
    <n v="59.6"/>
    <n v="54.978999999999999"/>
    <n v="0"/>
    <n v="0"/>
    <n v="0"/>
    <n v="0"/>
    <n v="0"/>
    <n v="0"/>
    <n v="0"/>
    <m/>
    <x v="0"/>
    <s v="ENEGEN33002293TG-6TG"/>
    <s v="ENEL Generación Perú S.A.A."/>
    <x v="11"/>
    <x v="11"/>
    <s v="C. T. Santa Rosa"/>
    <x v="72"/>
    <x v="1"/>
    <x v="1"/>
    <x v="157"/>
    <x v="0"/>
    <s v="Instalado"/>
    <s v="Operativo"/>
    <s v="Generadora"/>
    <x v="0"/>
    <x v="1"/>
    <x v="1"/>
    <x v="0"/>
    <s v="Privado"/>
    <s v="LIMA"/>
    <s v="LIMA"/>
    <s v="LIMA"/>
    <s v="LIMA"/>
    <n v="0"/>
    <x v="1"/>
    <n v="0"/>
    <x v="0"/>
    <n v="0"/>
    <x v="0"/>
    <x v="0"/>
    <n v="0"/>
    <n v="0"/>
    <m/>
    <n v="4.9666666666666668"/>
    <n v="4.5815833333333336"/>
    <n v="7.6479999999999997"/>
    <n v="0"/>
    <n v="44"/>
    <s v="BASE DE DATOS"/>
    <m/>
  </r>
  <r>
    <s v="20"/>
    <x v="7"/>
    <s v="ENEGEN"/>
    <s v="33002293"/>
    <s v="33002293"/>
    <x v="1"/>
    <s v="TG-7"/>
    <s v="S"/>
    <n v="127.5"/>
    <n v="120.00700000000001"/>
    <n v="0"/>
    <n v="0"/>
    <n v="0"/>
    <n v="407.95"/>
    <n v="0"/>
    <n v="0"/>
    <n v="0"/>
    <m/>
    <x v="0"/>
    <s v="ENEGEN33002293TG-7TG"/>
    <s v="ENEL Generación Perú S.A.A."/>
    <x v="11"/>
    <x v="11"/>
    <s v="C. T. Santa Rosa"/>
    <x v="72"/>
    <x v="1"/>
    <x v="1"/>
    <x v="158"/>
    <x v="0"/>
    <s v="Instalado"/>
    <s v="Operativo"/>
    <s v="Generadora"/>
    <x v="0"/>
    <x v="1"/>
    <x v="1"/>
    <x v="0"/>
    <s v="Privado"/>
    <s v="LIMA"/>
    <s v="LIMA"/>
    <s v="LIMA"/>
    <s v="LIMA"/>
    <n v="0"/>
    <x v="1"/>
    <n v="0"/>
    <x v="0"/>
    <n v="0"/>
    <x v="0"/>
    <x v="0"/>
    <n v="0"/>
    <n v="0"/>
    <m/>
    <n v="10.625"/>
    <n v="10.000583333333333"/>
    <n v="7.6479999999999997"/>
    <n v="0"/>
    <n v="44"/>
    <s v="BASE DE DATOS"/>
    <m/>
  </r>
  <r>
    <s v="20"/>
    <x v="7"/>
    <s v="ENEGEN"/>
    <s v="33002293"/>
    <s v="33002293"/>
    <x v="1"/>
    <s v="TG-8"/>
    <s v="S"/>
    <n v="200"/>
    <n v="187.791"/>
    <n v="0"/>
    <n v="0"/>
    <n v="0"/>
    <n v="0"/>
    <n v="0"/>
    <n v="0"/>
    <n v="0"/>
    <m/>
    <x v="0"/>
    <s v="ENEGEN33002293TG-8TG"/>
    <s v="ENEL Generación Perú S.A.A."/>
    <x v="11"/>
    <x v="11"/>
    <s v="C. T. Santa Rosa"/>
    <x v="72"/>
    <x v="1"/>
    <x v="1"/>
    <x v="159"/>
    <x v="0"/>
    <s v="Instalado"/>
    <s v="Operativo"/>
    <s v="Generadora"/>
    <x v="0"/>
    <x v="1"/>
    <x v="1"/>
    <x v="0"/>
    <s v="Privado"/>
    <s v="LIMA"/>
    <s v="LIMA"/>
    <s v="LIMA"/>
    <s v="LIMA"/>
    <n v="0"/>
    <x v="1"/>
    <n v="0"/>
    <x v="0"/>
    <n v="0"/>
    <x v="0"/>
    <x v="0"/>
    <n v="0"/>
    <n v="0"/>
    <m/>
    <n v="16.666666666666668"/>
    <n v="15.64925"/>
    <n v="7.6479999999999997"/>
    <n v="0"/>
    <n v="44"/>
    <s v="BASE DE DATOS"/>
    <m/>
  </r>
  <r>
    <s v="20"/>
    <x v="7"/>
    <s v="ENEGEN"/>
    <s v="33028294"/>
    <s v="33028294"/>
    <x v="1"/>
    <s v="TG-3"/>
    <s v="S"/>
    <n v="170"/>
    <n v="145.923"/>
    <n v="22343.118999999999"/>
    <n v="85262.64"/>
    <n v="107605.75900000001"/>
    <n v="0"/>
    <n v="744"/>
    <n v="0"/>
    <n v="0"/>
    <m/>
    <x v="0"/>
    <s v="ENEGEN33028294TG-3TG"/>
    <s v="ENEL Generación Perú S.A.A."/>
    <x v="11"/>
    <x v="11"/>
    <s v="C. T. Ventanilla"/>
    <x v="73"/>
    <x v="1"/>
    <x v="3"/>
    <x v="154"/>
    <x v="0"/>
    <s v="Instalado"/>
    <s v="Operativo"/>
    <s v="Generadora"/>
    <x v="0"/>
    <x v="1"/>
    <x v="1"/>
    <x v="0"/>
    <s v="Privado"/>
    <s v="LIMA"/>
    <s v="CALLAO"/>
    <s v="CALLAO"/>
    <s v="VENTANILLA"/>
    <n v="0"/>
    <x v="1"/>
    <n v="0"/>
    <x v="0"/>
    <n v="0"/>
    <x v="0"/>
    <x v="0"/>
    <n v="107605.75900000001"/>
    <n v="107.60575900000001"/>
    <m/>
    <n v="14.166666666666666"/>
    <n v="12.16025"/>
    <n v="7.6479999999999997"/>
    <n v="-1.4551915228366852E-11"/>
    <n v="44"/>
    <s v="BASE DE DATOS"/>
    <m/>
  </r>
  <r>
    <s v="20"/>
    <x v="7"/>
    <s v="ENEGEN"/>
    <s v="33028294"/>
    <s v="33028294"/>
    <x v="1"/>
    <s v="TG-4"/>
    <s v="S"/>
    <n v="170"/>
    <n v="148.12700000000001"/>
    <n v="22734.407999999999"/>
    <n v="86740.512000000002"/>
    <n v="109474.92"/>
    <n v="0"/>
    <n v="744"/>
    <n v="0"/>
    <n v="0"/>
    <m/>
    <x v="0"/>
    <s v="ENEGEN33028294TG-4TG"/>
    <s v="ENEL Generación Perú S.A.A."/>
    <x v="11"/>
    <x v="11"/>
    <s v="C. T. Ventanilla"/>
    <x v="73"/>
    <x v="1"/>
    <x v="3"/>
    <x v="155"/>
    <x v="0"/>
    <s v="Instalado"/>
    <s v="Operativo"/>
    <s v="Generadora"/>
    <x v="0"/>
    <x v="1"/>
    <x v="1"/>
    <x v="0"/>
    <s v="Privado"/>
    <s v="LIMA"/>
    <s v="CALLAO"/>
    <s v="CALLAO"/>
    <s v="VENTANILLA"/>
    <n v="0"/>
    <x v="1"/>
    <n v="0"/>
    <x v="0"/>
    <n v="0"/>
    <x v="0"/>
    <x v="0"/>
    <n v="109474.92"/>
    <n v="109.47492"/>
    <m/>
    <n v="14.166666666666666"/>
    <n v="12.343916666666667"/>
    <n v="7.6479999999999997"/>
    <n v="0"/>
    <n v="44"/>
    <s v="BASE DE DATOS"/>
    <m/>
  </r>
  <r>
    <s v="20"/>
    <x v="7"/>
    <s v="ENEGEN"/>
    <s v="33028294"/>
    <s v="33028294"/>
    <x v="2"/>
    <s v="TV-7"/>
    <s v="S"/>
    <n v="184"/>
    <n v="175.32300000000001"/>
    <n v="25630.375"/>
    <n v="96719.46"/>
    <n v="122349.83500000001"/>
    <n v="0"/>
    <n v="744"/>
    <n v="0"/>
    <n v="0"/>
    <m/>
    <x v="0"/>
    <s v="ENEGEN33028294TV-7TV"/>
    <s v="ENEL Generación Perú S.A.A."/>
    <x v="11"/>
    <x v="11"/>
    <s v="C. T. Ventanilla"/>
    <x v="73"/>
    <x v="2"/>
    <x v="3"/>
    <x v="160"/>
    <x v="0"/>
    <s v="Instalado"/>
    <s v="Operativo"/>
    <s v="Generadora"/>
    <x v="0"/>
    <x v="1"/>
    <x v="1"/>
    <x v="0"/>
    <s v="Privado"/>
    <s v="LIMA"/>
    <s v="CALLAO"/>
    <s v="CALLAO"/>
    <s v="VENTANILLA"/>
    <n v="0"/>
    <x v="1"/>
    <n v="0"/>
    <x v="0"/>
    <n v="0"/>
    <x v="0"/>
    <x v="0"/>
    <n v="122349.83500000001"/>
    <n v="122.34983500000001"/>
    <m/>
    <n v="15.333333333333334"/>
    <n v="14.610250000000001"/>
    <n v="7.6479999999999997"/>
    <n v="0"/>
    <n v="44"/>
    <s v="BASE DE DATOS"/>
    <m/>
  </r>
  <r>
    <s v="20"/>
    <x v="8"/>
    <s v="ENEGEN"/>
    <s v="33002293"/>
    <s v="33002293"/>
    <x v="1"/>
    <s v="TG-2"/>
    <s v="N"/>
    <n v="10.7"/>
    <n v="0"/>
    <n v="0"/>
    <n v="0"/>
    <n v="0"/>
    <n v="0"/>
    <n v="0"/>
    <n v="0"/>
    <n v="0"/>
    <m/>
    <x v="0"/>
    <s v="ENEGEN33002293TG-2TG"/>
    <s v="ENEL Generación Perú S.A.A."/>
    <x v="11"/>
    <x v="11"/>
    <s v="C. T. Santa Rosa"/>
    <x v="72"/>
    <x v="1"/>
    <x v="1"/>
    <x v="153"/>
    <x v="0"/>
    <s v="Instalado"/>
    <s v="Inoperativo"/>
    <s v="Generadora"/>
    <x v="0"/>
    <x v="1"/>
    <x v="1"/>
    <x v="0"/>
    <s v="Privado"/>
    <s v="LIMA"/>
    <s v="LIMA"/>
    <s v="LIMA"/>
    <s v="LIMA"/>
    <n v="0"/>
    <x v="1"/>
    <n v="0"/>
    <x v="0"/>
    <n v="0"/>
    <x v="0"/>
    <x v="0"/>
    <n v="0"/>
    <n v="0"/>
    <m/>
    <n v="0"/>
    <n v="0"/>
    <n v="7.6479999999999997"/>
    <n v="0"/>
    <n v="44"/>
    <s v="BASE DE DATOS"/>
    <m/>
  </r>
  <r>
    <s v="20"/>
    <x v="8"/>
    <s v="ENEGEN"/>
    <s v="33002293"/>
    <s v="33002293"/>
    <x v="1"/>
    <s v="TG-3"/>
    <s v="N"/>
    <n v="10.7"/>
    <n v="0"/>
    <n v="0"/>
    <n v="0"/>
    <n v="0"/>
    <n v="0"/>
    <n v="0"/>
    <n v="0"/>
    <n v="0"/>
    <m/>
    <x v="0"/>
    <s v="ENEGEN33002293TG-3TG"/>
    <s v="ENEL Generación Perú S.A.A."/>
    <x v="11"/>
    <x v="11"/>
    <s v="C. T. Santa Rosa"/>
    <x v="72"/>
    <x v="1"/>
    <x v="1"/>
    <x v="154"/>
    <x v="0"/>
    <s v="Instalado"/>
    <s v="Inoperativo"/>
    <s v="Generadora"/>
    <x v="0"/>
    <x v="1"/>
    <x v="1"/>
    <x v="0"/>
    <s v="Privado"/>
    <s v="LIMA"/>
    <s v="LIMA"/>
    <s v="LIMA"/>
    <s v="LIMA"/>
    <n v="0"/>
    <x v="1"/>
    <n v="0"/>
    <x v="0"/>
    <n v="0"/>
    <x v="0"/>
    <x v="0"/>
    <n v="0"/>
    <n v="0"/>
    <m/>
    <n v="0"/>
    <n v="0"/>
    <n v="7.6479999999999997"/>
    <n v="0"/>
    <n v="44"/>
    <s v="BASE DE DATOS"/>
    <m/>
  </r>
  <r>
    <s v="20"/>
    <x v="8"/>
    <s v="ENEGEN"/>
    <s v="33002293"/>
    <s v="33002293"/>
    <x v="1"/>
    <s v="TG-4"/>
    <s v="N"/>
    <n v="22.8"/>
    <n v="0"/>
    <n v="0"/>
    <n v="0"/>
    <n v="0"/>
    <n v="0"/>
    <n v="0"/>
    <n v="0"/>
    <n v="0"/>
    <m/>
    <x v="0"/>
    <s v="ENEGEN33002293TG-4TG"/>
    <s v="ENEL Generación Perú S.A.A."/>
    <x v="11"/>
    <x v="11"/>
    <s v="C. T. Santa Rosa"/>
    <x v="72"/>
    <x v="1"/>
    <x v="1"/>
    <x v="155"/>
    <x v="0"/>
    <s v="Instalado"/>
    <s v="Inoperativo"/>
    <s v="Generadora"/>
    <x v="0"/>
    <x v="1"/>
    <x v="1"/>
    <x v="0"/>
    <s v="Privado"/>
    <s v="LIMA"/>
    <s v="LIMA"/>
    <s v="LIMA"/>
    <s v="LIMA"/>
    <n v="0"/>
    <x v="1"/>
    <n v="0"/>
    <x v="0"/>
    <n v="0"/>
    <x v="0"/>
    <x v="0"/>
    <n v="0"/>
    <n v="0"/>
    <m/>
    <n v="0"/>
    <n v="0"/>
    <n v="7.6479999999999997"/>
    <n v="0"/>
    <n v="44"/>
    <s v="BASE DE DATOS"/>
    <m/>
  </r>
  <r>
    <s v="20"/>
    <x v="8"/>
    <s v="ENEGEN"/>
    <s v="33002293"/>
    <s v="33002293"/>
    <x v="1"/>
    <s v="TG-5"/>
    <s v="S"/>
    <n v="59.6"/>
    <n v="51.223999999999997"/>
    <n v="0"/>
    <n v="0"/>
    <n v="0"/>
    <n v="0"/>
    <n v="0"/>
    <n v="0"/>
    <n v="0"/>
    <m/>
    <x v="0"/>
    <s v="ENEGEN33002293TG-5TG"/>
    <s v="ENEL Generación Perú S.A.A."/>
    <x v="11"/>
    <x v="11"/>
    <s v="C. T. Santa Rosa"/>
    <x v="72"/>
    <x v="1"/>
    <x v="1"/>
    <x v="156"/>
    <x v="0"/>
    <s v="Instalado"/>
    <s v="Operativo"/>
    <s v="Generadora"/>
    <x v="0"/>
    <x v="1"/>
    <x v="1"/>
    <x v="0"/>
    <s v="Privado"/>
    <s v="LIMA"/>
    <s v="LIMA"/>
    <s v="LIMA"/>
    <s v="LIMA"/>
    <n v="0"/>
    <x v="1"/>
    <n v="0"/>
    <x v="0"/>
    <n v="0"/>
    <x v="0"/>
    <x v="0"/>
    <n v="0"/>
    <n v="0"/>
    <m/>
    <n v="4.9666666666666668"/>
    <n v="4.2686666666666664"/>
    <n v="7.6479999999999997"/>
    <n v="0"/>
    <n v="44"/>
    <s v="BASE DE DATOS"/>
    <m/>
  </r>
  <r>
    <s v="20"/>
    <x v="8"/>
    <s v="ENEGEN"/>
    <s v="33002293"/>
    <s v="33002293"/>
    <x v="1"/>
    <s v="TG-6"/>
    <s v="S"/>
    <n v="59.6"/>
    <n v="54.978999999999999"/>
    <n v="0"/>
    <n v="0"/>
    <n v="0"/>
    <n v="0"/>
    <n v="0"/>
    <n v="0"/>
    <n v="0"/>
    <m/>
    <x v="0"/>
    <s v="ENEGEN33002293TG-6TG"/>
    <s v="ENEL Generación Perú S.A.A."/>
    <x v="11"/>
    <x v="11"/>
    <s v="C. T. Santa Rosa"/>
    <x v="72"/>
    <x v="1"/>
    <x v="1"/>
    <x v="157"/>
    <x v="0"/>
    <s v="Instalado"/>
    <s v="Operativo"/>
    <s v="Generadora"/>
    <x v="0"/>
    <x v="1"/>
    <x v="1"/>
    <x v="0"/>
    <s v="Privado"/>
    <s v="LIMA"/>
    <s v="LIMA"/>
    <s v="LIMA"/>
    <s v="LIMA"/>
    <n v="0"/>
    <x v="1"/>
    <n v="0"/>
    <x v="0"/>
    <n v="0"/>
    <x v="0"/>
    <x v="0"/>
    <n v="0"/>
    <n v="0"/>
    <m/>
    <n v="4.9666666666666668"/>
    <n v="4.5815833333333336"/>
    <n v="7.6479999999999997"/>
    <n v="0"/>
    <n v="44"/>
    <s v="BASE DE DATOS"/>
    <m/>
  </r>
  <r>
    <s v="20"/>
    <x v="8"/>
    <s v="ENEGEN"/>
    <s v="33002293"/>
    <s v="33002293"/>
    <x v="1"/>
    <s v="TG-7"/>
    <s v="S"/>
    <n v="127.5"/>
    <n v="120.00700000000001"/>
    <n v="0"/>
    <n v="306.30500000000001"/>
    <n v="306.30500000000001"/>
    <n v="373.02"/>
    <n v="3.95"/>
    <n v="0"/>
    <n v="0"/>
    <m/>
    <x v="0"/>
    <s v="ENEGEN33002293TG-7TG"/>
    <s v="ENEL Generación Perú S.A.A."/>
    <x v="11"/>
    <x v="11"/>
    <s v="C. T. Santa Rosa"/>
    <x v="72"/>
    <x v="1"/>
    <x v="1"/>
    <x v="158"/>
    <x v="0"/>
    <s v="Instalado"/>
    <s v="Operativo"/>
    <s v="Generadora"/>
    <x v="0"/>
    <x v="1"/>
    <x v="1"/>
    <x v="0"/>
    <s v="Privado"/>
    <s v="LIMA"/>
    <s v="LIMA"/>
    <s v="LIMA"/>
    <s v="LIMA"/>
    <n v="0"/>
    <x v="1"/>
    <n v="0"/>
    <x v="0"/>
    <n v="0"/>
    <x v="0"/>
    <x v="0"/>
    <n v="306.30500000000001"/>
    <n v="0.30630499999999999"/>
    <m/>
    <n v="10.625"/>
    <n v="10.000583333333333"/>
    <n v="7.6479999999999997"/>
    <n v="0"/>
    <n v="44"/>
    <s v="BASE DE DATOS"/>
    <m/>
  </r>
  <r>
    <s v="20"/>
    <x v="8"/>
    <s v="ENEGEN"/>
    <s v="33002293"/>
    <s v="33002293"/>
    <x v="1"/>
    <s v="TG-8"/>
    <s v="S"/>
    <n v="200"/>
    <n v="187.791"/>
    <n v="5727.232"/>
    <n v="17125.215"/>
    <n v="22852.447"/>
    <n v="0"/>
    <n v="138.4"/>
    <n v="0"/>
    <n v="0"/>
    <m/>
    <x v="0"/>
    <s v="ENEGEN33002293TG-8TG"/>
    <s v="ENEL Generación Perú S.A.A."/>
    <x v="11"/>
    <x v="11"/>
    <s v="C. T. Santa Rosa"/>
    <x v="72"/>
    <x v="1"/>
    <x v="1"/>
    <x v="159"/>
    <x v="0"/>
    <s v="Instalado"/>
    <s v="Operativo"/>
    <s v="Generadora"/>
    <x v="0"/>
    <x v="1"/>
    <x v="1"/>
    <x v="0"/>
    <s v="Privado"/>
    <s v="LIMA"/>
    <s v="LIMA"/>
    <s v="LIMA"/>
    <s v="LIMA"/>
    <n v="0"/>
    <x v="1"/>
    <n v="0"/>
    <x v="0"/>
    <n v="0"/>
    <x v="0"/>
    <x v="0"/>
    <n v="22852.447"/>
    <n v="22.852447000000002"/>
    <m/>
    <n v="16.666666666666668"/>
    <n v="15.64925"/>
    <n v="7.6479999999999997"/>
    <n v="0"/>
    <n v="44"/>
    <s v="BASE DE DATOS"/>
    <m/>
  </r>
  <r>
    <s v="20"/>
    <x v="8"/>
    <s v="ENEGEN"/>
    <s v="33028294"/>
    <s v="33028294"/>
    <x v="1"/>
    <s v="TG-3"/>
    <s v="S"/>
    <n v="170"/>
    <n v="145.923"/>
    <n v="21642.973999999998"/>
    <n v="82146.728000000003"/>
    <n v="103789.70299999999"/>
    <n v="0"/>
    <n v="720"/>
    <n v="0"/>
    <n v="0"/>
    <m/>
    <x v="0"/>
    <s v="ENEGEN33028294TG-3TG"/>
    <s v="ENEL Generación Perú S.A.A."/>
    <x v="11"/>
    <x v="11"/>
    <s v="C. T. Ventanilla"/>
    <x v="73"/>
    <x v="1"/>
    <x v="3"/>
    <x v="154"/>
    <x v="0"/>
    <s v="Instalado"/>
    <s v="Operativo"/>
    <s v="Generadora"/>
    <x v="0"/>
    <x v="1"/>
    <x v="1"/>
    <x v="0"/>
    <s v="Privado"/>
    <s v="LIMA"/>
    <s v="CALLAO"/>
    <s v="CALLAO"/>
    <s v="VENTANILLA"/>
    <n v="0"/>
    <x v="1"/>
    <n v="0"/>
    <x v="0"/>
    <n v="0"/>
    <x v="0"/>
    <x v="0"/>
    <n v="103789.70299999999"/>
    <n v="103.78970299999999"/>
    <m/>
    <n v="14.166666666666666"/>
    <n v="12.16025"/>
    <n v="7.6479999999999997"/>
    <n v="-9.9999998928979039E-4"/>
    <n v="44"/>
    <s v="BASE DE DATOS"/>
    <m/>
  </r>
  <r>
    <s v="20"/>
    <x v="8"/>
    <s v="ENEGEN"/>
    <s v="33028294"/>
    <s v="33028294"/>
    <x v="1"/>
    <s v="TG-4"/>
    <s v="S"/>
    <n v="170"/>
    <n v="148.12700000000001"/>
    <n v="22022.097000000002"/>
    <n v="83545.436000000002"/>
    <n v="105567.533"/>
    <n v="0"/>
    <n v="720"/>
    <n v="0"/>
    <n v="0"/>
    <m/>
    <x v="0"/>
    <s v="ENEGEN33028294TG-4TG"/>
    <s v="ENEL Generación Perú S.A.A."/>
    <x v="11"/>
    <x v="11"/>
    <s v="C. T. Ventanilla"/>
    <x v="73"/>
    <x v="1"/>
    <x v="3"/>
    <x v="155"/>
    <x v="0"/>
    <s v="Instalado"/>
    <s v="Operativo"/>
    <s v="Generadora"/>
    <x v="0"/>
    <x v="1"/>
    <x v="1"/>
    <x v="0"/>
    <s v="Privado"/>
    <s v="LIMA"/>
    <s v="CALLAO"/>
    <s v="CALLAO"/>
    <s v="VENTANILLA"/>
    <n v="0"/>
    <x v="1"/>
    <n v="0"/>
    <x v="0"/>
    <n v="0"/>
    <x v="0"/>
    <x v="0"/>
    <n v="105567.533"/>
    <n v="105.567533"/>
    <m/>
    <n v="14.166666666666666"/>
    <n v="12.343916666666667"/>
    <n v="7.6479999999999997"/>
    <n v="0"/>
    <n v="44"/>
    <s v="BASE DE DATOS"/>
    <m/>
  </r>
  <r>
    <s v="20"/>
    <x v="8"/>
    <s v="ENEGEN"/>
    <s v="33028294"/>
    <s v="33028294"/>
    <x v="2"/>
    <s v="TV-7"/>
    <s v="S"/>
    <n v="184"/>
    <n v="175.32300000000001"/>
    <n v="25476.142"/>
    <n v="96011.770999999993"/>
    <n v="121487.913"/>
    <n v="0"/>
    <n v="720"/>
    <n v="0"/>
    <n v="0"/>
    <m/>
    <x v="0"/>
    <s v="ENEGEN33028294TV-7TV"/>
    <s v="ENEL Generación Perú S.A.A."/>
    <x v="11"/>
    <x v="11"/>
    <s v="C. T. Ventanilla"/>
    <x v="73"/>
    <x v="2"/>
    <x v="3"/>
    <x v="160"/>
    <x v="0"/>
    <s v="Instalado"/>
    <s v="Operativo"/>
    <s v="Generadora"/>
    <x v="0"/>
    <x v="1"/>
    <x v="1"/>
    <x v="0"/>
    <s v="Privado"/>
    <s v="LIMA"/>
    <s v="CALLAO"/>
    <s v="CALLAO"/>
    <s v="VENTANILLA"/>
    <n v="0"/>
    <x v="1"/>
    <n v="0"/>
    <x v="0"/>
    <n v="0"/>
    <x v="0"/>
    <x v="0"/>
    <n v="121487.913"/>
    <n v="121.48791300000001"/>
    <m/>
    <n v="15.333333333333334"/>
    <n v="14.610250000000001"/>
    <n v="7.6479999999999997"/>
    <n v="0"/>
    <n v="44"/>
    <s v="BASE DE DATOS"/>
    <m/>
  </r>
  <r>
    <s v="20"/>
    <x v="4"/>
    <s v="ENEPIU"/>
    <s v="33024793"/>
    <s v="33024793"/>
    <x v="1"/>
    <s v="Unidad TG-6"/>
    <s v="N"/>
    <n v="51.39"/>
    <n v="50.768000000000001"/>
    <n v="1124.4100000000001"/>
    <n v="4028.8829999999998"/>
    <n v="5153.2929999999997"/>
    <n v="0"/>
    <n v="144"/>
    <n v="0"/>
    <n v="0"/>
    <m/>
    <x v="0"/>
    <s v="ENEPIU33024793Unidad TG-6TG"/>
    <s v="ENEL Generación Piura S.A."/>
    <x v="12"/>
    <x v="12"/>
    <s v="C. T. Malacas"/>
    <x v="74"/>
    <x v="1"/>
    <x v="1"/>
    <x v="161"/>
    <x v="0"/>
    <s v="Instalado"/>
    <s v="Inoperativo"/>
    <s v="Generadora"/>
    <x v="0"/>
    <x v="1"/>
    <x v="1"/>
    <x v="0"/>
    <s v="Privado"/>
    <s v="PIURA"/>
    <s v="PIURA"/>
    <s v="TALARA "/>
    <s v="PARIÑAS"/>
    <n v="0"/>
    <x v="1"/>
    <n v="0"/>
    <x v="0"/>
    <n v="0"/>
    <x v="0"/>
    <x v="0"/>
    <n v="5153.2929999999997"/>
    <n v="5.1532929999999997"/>
    <m/>
    <n v="4.2824999999999998"/>
    <n v="4.230666666666667"/>
    <n v="7.6479999999999997"/>
    <n v="0"/>
    <n v="45"/>
    <s v="BASE DE DATOS"/>
    <m/>
  </r>
  <r>
    <s v="20"/>
    <x v="4"/>
    <s v="ENEPIU"/>
    <s v="33070996"/>
    <s v="33070996"/>
    <x v="1"/>
    <s v="Unid. TG-4"/>
    <s v="S"/>
    <n v="101.3"/>
    <n v="105.376"/>
    <n v="4563.7110000000002"/>
    <n v="16228.44"/>
    <n v="20792.151000000002"/>
    <n v="144"/>
    <n v="600"/>
    <n v="0"/>
    <n v="0"/>
    <m/>
    <x v="0"/>
    <s v="ENEPIU33070996Unid. TG-4TG"/>
    <s v="ENEL Generación Piura S.A."/>
    <x v="12"/>
    <x v="12"/>
    <s v="C. T. Malacas 2"/>
    <x v="75"/>
    <x v="1"/>
    <x v="1"/>
    <x v="162"/>
    <x v="0"/>
    <s v="Instalado"/>
    <s v="Operativo"/>
    <s v="Generadora"/>
    <x v="0"/>
    <x v="1"/>
    <x v="1"/>
    <x v="0"/>
    <s v="Privado"/>
    <s v="PIURA"/>
    <s v="PIURA"/>
    <s v="TALARA "/>
    <s v="PARIÑAS"/>
    <n v="0"/>
    <x v="1"/>
    <n v="0"/>
    <x v="0"/>
    <n v="0"/>
    <x v="0"/>
    <x v="0"/>
    <n v="20792.151000000002"/>
    <n v="20.792151"/>
    <m/>
    <n v="8.4416666666666664"/>
    <n v="8.8289166666666663"/>
    <n v="7.6479999999999997"/>
    <n v="0"/>
    <n v="45"/>
    <s v="BASE DE DATOS"/>
    <m/>
  </r>
  <r>
    <s v="20"/>
    <x v="4"/>
    <s v="ENEPIU"/>
    <s v="33282311"/>
    <s v="33282311"/>
    <x v="1"/>
    <s v="Unid. TG-5"/>
    <s v="S"/>
    <n v="177.65"/>
    <n v="187.46199999999999"/>
    <n v="0"/>
    <n v="0"/>
    <n v="0"/>
    <n v="0"/>
    <n v="0"/>
    <n v="0"/>
    <n v="0"/>
    <m/>
    <x v="0"/>
    <s v="ENEPIU33282311Unid. TG-5TG"/>
    <s v="ENEL Generación Piura S.A."/>
    <x v="12"/>
    <x v="12"/>
    <s v="C. T. Malacas 3"/>
    <x v="76"/>
    <x v="1"/>
    <x v="1"/>
    <x v="163"/>
    <x v="0"/>
    <s v="Instalado"/>
    <s v="Operativo"/>
    <s v="Generadora"/>
    <x v="0"/>
    <x v="1"/>
    <x v="1"/>
    <x v="0"/>
    <s v="Privado"/>
    <s v="PIURA"/>
    <s v="PIURA"/>
    <s v="TALARA "/>
    <s v="PARIÑAS"/>
    <n v="0"/>
    <x v="1"/>
    <n v="0"/>
    <x v="0"/>
    <n v="0"/>
    <x v="0"/>
    <x v="0"/>
    <n v="0"/>
    <n v="0"/>
    <m/>
    <n v="14.804166666666667"/>
    <n v="15.621833333333333"/>
    <n v="7.6479999999999997"/>
    <n v="0"/>
    <n v="45"/>
    <s v="BASE DE DATOS"/>
    <m/>
  </r>
  <r>
    <s v="20"/>
    <x v="5"/>
    <s v="ENEPIU"/>
    <s v="33024793"/>
    <s v="33024793"/>
    <x v="1"/>
    <s v="Unidad TG-6"/>
    <s v="N"/>
    <n v="51.39"/>
    <n v="50.768000000000001"/>
    <n v="501.66199999999998"/>
    <n v="2586.0729999999999"/>
    <n v="3087.7350000000001"/>
    <n v="0"/>
    <n v="63"/>
    <n v="0"/>
    <n v="0"/>
    <m/>
    <x v="0"/>
    <s v="ENEPIU33024793Unidad TG-6TG"/>
    <s v="ENEL Generación Piura S.A."/>
    <x v="12"/>
    <x v="12"/>
    <s v="C. T. Malacas"/>
    <x v="74"/>
    <x v="1"/>
    <x v="1"/>
    <x v="161"/>
    <x v="0"/>
    <s v="Instalado"/>
    <s v="Inoperativo"/>
    <s v="Generadora"/>
    <x v="0"/>
    <x v="1"/>
    <x v="1"/>
    <x v="0"/>
    <s v="Privado"/>
    <s v="PIURA"/>
    <s v="PIURA"/>
    <s v="TALARA "/>
    <s v="PARIÑAS"/>
    <n v="0"/>
    <x v="1"/>
    <n v="0"/>
    <x v="0"/>
    <n v="0"/>
    <x v="0"/>
    <x v="0"/>
    <n v="3087.7350000000001"/>
    <n v="3.0877350000000003"/>
    <m/>
    <n v="4.2824999999999998"/>
    <n v="4.230666666666667"/>
    <n v="7.6479999999999997"/>
    <n v="-4.5474735088646412E-13"/>
    <n v="45"/>
    <s v="BASE DE DATOS"/>
    <m/>
  </r>
  <r>
    <s v="20"/>
    <x v="5"/>
    <s v="ENEPIU"/>
    <s v="33070996"/>
    <s v="33070996"/>
    <x v="1"/>
    <s v="Unid. TG-4"/>
    <s v="S"/>
    <n v="101.3"/>
    <n v="105.376"/>
    <n v="11119.369000000001"/>
    <n v="39050.696000000004"/>
    <n v="50170.065000000002"/>
    <n v="153"/>
    <n v="567"/>
    <n v="0"/>
    <n v="0"/>
    <m/>
    <x v="0"/>
    <s v="ENEPIU33070996Unid. TG-4TG"/>
    <s v="ENEL Generación Piura S.A."/>
    <x v="12"/>
    <x v="12"/>
    <s v="C. T. Malacas 2"/>
    <x v="75"/>
    <x v="1"/>
    <x v="1"/>
    <x v="162"/>
    <x v="0"/>
    <s v="Instalado"/>
    <s v="Operativo"/>
    <s v="Generadora"/>
    <x v="0"/>
    <x v="1"/>
    <x v="1"/>
    <x v="0"/>
    <s v="Privado"/>
    <s v="PIURA"/>
    <s v="PIURA"/>
    <s v="TALARA "/>
    <s v="PARIÑAS"/>
    <n v="0"/>
    <x v="1"/>
    <n v="0"/>
    <x v="0"/>
    <n v="0"/>
    <x v="0"/>
    <x v="0"/>
    <n v="50170.065000000002"/>
    <n v="50.170065000000001"/>
    <m/>
    <n v="8.4416666666666664"/>
    <n v="8.8289166666666663"/>
    <n v="7.6479999999999997"/>
    <n v="0"/>
    <n v="45"/>
    <s v="BASE DE DATOS"/>
    <m/>
  </r>
  <r>
    <s v="20"/>
    <x v="5"/>
    <s v="ENEPIU"/>
    <s v="33282311"/>
    <s v="33282311"/>
    <x v="1"/>
    <s v="Unid. TG-5"/>
    <s v="S"/>
    <n v="177.65"/>
    <n v="187.46199999999999"/>
    <n v="1558.614"/>
    <n v="6351.74"/>
    <n v="7910.3540000000003"/>
    <n v="0"/>
    <n v="94.5"/>
    <n v="0"/>
    <n v="0"/>
    <m/>
    <x v="0"/>
    <s v="ENEPIU33282311Unid. TG-5TG"/>
    <s v="ENEL Generación Piura S.A."/>
    <x v="12"/>
    <x v="12"/>
    <s v="C. T. Malacas 3"/>
    <x v="76"/>
    <x v="1"/>
    <x v="1"/>
    <x v="163"/>
    <x v="0"/>
    <s v="Instalado"/>
    <s v="Operativo"/>
    <s v="Generadora"/>
    <x v="0"/>
    <x v="1"/>
    <x v="1"/>
    <x v="0"/>
    <s v="Privado"/>
    <s v="PIURA"/>
    <s v="PIURA"/>
    <s v="TALARA "/>
    <s v="PARIÑAS"/>
    <n v="0"/>
    <x v="1"/>
    <n v="0"/>
    <x v="0"/>
    <n v="0"/>
    <x v="0"/>
    <x v="0"/>
    <n v="7910.3540000000003"/>
    <n v="7.9103539999999999"/>
    <m/>
    <n v="14.804166666666667"/>
    <n v="15.621833333333333"/>
    <n v="7.6479999999999997"/>
    <n v="-9.0949470177292824E-13"/>
    <n v="45"/>
    <s v="BASE DE DATOS"/>
    <m/>
  </r>
  <r>
    <s v="20"/>
    <x v="6"/>
    <s v="ENEPIU"/>
    <s v="33024793"/>
    <s v="33024793"/>
    <x v="1"/>
    <s v="Unidad TG-6"/>
    <s v="N"/>
    <n v="51.39"/>
    <n v="50.768000000000001"/>
    <n v="0"/>
    <n v="131.27099999999999"/>
    <n v="131.27099999999999"/>
    <n v="0"/>
    <n v="3"/>
    <n v="0"/>
    <n v="0"/>
    <m/>
    <x v="0"/>
    <s v="ENEPIU33024793Unidad TG-6TG"/>
    <s v="ENEL Generación Piura S.A."/>
    <x v="12"/>
    <x v="12"/>
    <s v="C. T. Malacas"/>
    <x v="74"/>
    <x v="1"/>
    <x v="1"/>
    <x v="161"/>
    <x v="0"/>
    <s v="Instalado"/>
    <s v="Inoperativo"/>
    <s v="Generadora"/>
    <x v="0"/>
    <x v="1"/>
    <x v="1"/>
    <x v="0"/>
    <s v="Privado"/>
    <s v="PIURA"/>
    <s v="PIURA"/>
    <s v="TALARA "/>
    <s v="PARIÑAS"/>
    <n v="0"/>
    <x v="1"/>
    <n v="0"/>
    <x v="0"/>
    <n v="0"/>
    <x v="0"/>
    <x v="0"/>
    <n v="131.27099999999999"/>
    <n v="0.131271"/>
    <m/>
    <n v="4.2824999999999998"/>
    <n v="4.230666666666667"/>
    <n v="7.6479999999999997"/>
    <n v="0"/>
    <n v="45"/>
    <s v="BASE DE DATOS"/>
    <m/>
  </r>
  <r>
    <s v="20"/>
    <x v="6"/>
    <s v="ENEPIU"/>
    <s v="33070996"/>
    <s v="33070996"/>
    <x v="1"/>
    <s v="Unid. TG-4"/>
    <s v="S"/>
    <n v="101.3"/>
    <n v="105.376"/>
    <n v="14131.77"/>
    <n v="51964.502999999997"/>
    <n v="66096.274000000005"/>
    <n v="0"/>
    <n v="744"/>
    <n v="0"/>
    <n v="0"/>
    <m/>
    <x v="0"/>
    <s v="ENEPIU33070996Unid. TG-4TG"/>
    <s v="ENEL Generación Piura S.A."/>
    <x v="12"/>
    <x v="12"/>
    <s v="C. T. Malacas 2"/>
    <x v="75"/>
    <x v="1"/>
    <x v="1"/>
    <x v="162"/>
    <x v="0"/>
    <s v="Instalado"/>
    <s v="Operativo"/>
    <s v="Generadora"/>
    <x v="0"/>
    <x v="1"/>
    <x v="1"/>
    <x v="0"/>
    <s v="Privado"/>
    <s v="PIURA"/>
    <s v="PIURA"/>
    <s v="TALARA "/>
    <s v="PARIÑAS"/>
    <n v="0"/>
    <x v="1"/>
    <n v="0"/>
    <x v="0"/>
    <n v="0"/>
    <x v="0"/>
    <x v="0"/>
    <n v="66096.274000000005"/>
    <n v="66.096274000000008"/>
    <m/>
    <n v="8.4416666666666664"/>
    <n v="8.8289166666666663"/>
    <n v="7.6479999999999997"/>
    <n v="-1.0000000038417056E-3"/>
    <n v="45"/>
    <s v="BASE DE DATOS"/>
    <m/>
  </r>
  <r>
    <s v="20"/>
    <x v="6"/>
    <s v="ENEPIU"/>
    <s v="33282311"/>
    <s v="33282311"/>
    <x v="1"/>
    <s v="Unid. TG-5"/>
    <s v="S"/>
    <n v="177.65"/>
    <n v="187.46199999999999"/>
    <n v="0"/>
    <n v="0"/>
    <n v="0"/>
    <n v="0"/>
    <n v="0"/>
    <n v="0"/>
    <n v="0"/>
    <m/>
    <x v="0"/>
    <s v="ENEPIU33282311Unid. TG-5TG"/>
    <s v="ENEL Generación Piura S.A."/>
    <x v="12"/>
    <x v="12"/>
    <s v="C. T. Malacas 3"/>
    <x v="76"/>
    <x v="1"/>
    <x v="1"/>
    <x v="163"/>
    <x v="0"/>
    <s v="Instalado"/>
    <s v="Operativo"/>
    <s v="Generadora"/>
    <x v="0"/>
    <x v="1"/>
    <x v="1"/>
    <x v="0"/>
    <s v="Privado"/>
    <s v="PIURA"/>
    <s v="PIURA"/>
    <s v="TALARA "/>
    <s v="PARIÑAS"/>
    <n v="0"/>
    <x v="1"/>
    <n v="0"/>
    <x v="0"/>
    <n v="0"/>
    <x v="0"/>
    <x v="0"/>
    <n v="0"/>
    <n v="0"/>
    <m/>
    <n v="14.804166666666667"/>
    <n v="15.621833333333333"/>
    <n v="7.6479999999999997"/>
    <n v="0"/>
    <n v="45"/>
    <s v="BASE DE DATOS"/>
    <m/>
  </r>
  <r>
    <s v="20"/>
    <x v="7"/>
    <s v="ENEPIU"/>
    <s v="33024793"/>
    <s v="33024793"/>
    <x v="1"/>
    <s v="Unidad TG-6"/>
    <s v="N"/>
    <n v="51.39"/>
    <n v="50.768000000000001"/>
    <n v="0"/>
    <n v="141.13499999999999"/>
    <n v="141.13499999999999"/>
    <n v="0"/>
    <n v="3"/>
    <n v="0"/>
    <n v="0"/>
    <m/>
    <x v="0"/>
    <s v="ENEPIU33024793Unidad TG-6TG"/>
    <s v="ENEL Generación Piura S.A."/>
    <x v="12"/>
    <x v="12"/>
    <s v="C. T. Malacas"/>
    <x v="74"/>
    <x v="1"/>
    <x v="1"/>
    <x v="161"/>
    <x v="0"/>
    <s v="Instalado"/>
    <s v="Inoperativo"/>
    <s v="Generadora"/>
    <x v="0"/>
    <x v="1"/>
    <x v="1"/>
    <x v="0"/>
    <s v="Privado"/>
    <s v="PIURA"/>
    <s v="PIURA"/>
    <s v="TALARA "/>
    <s v="PARIÑAS"/>
    <n v="0"/>
    <x v="1"/>
    <n v="0"/>
    <x v="0"/>
    <n v="0"/>
    <x v="0"/>
    <x v="0"/>
    <n v="141.13499999999999"/>
    <n v="0.14113499999999998"/>
    <m/>
    <n v="4.2824999999999998"/>
    <n v="4.230666666666667"/>
    <n v="7.6479999999999997"/>
    <n v="0"/>
    <n v="45"/>
    <s v="BASE DE DATOS"/>
    <m/>
  </r>
  <r>
    <s v="20"/>
    <x v="7"/>
    <s v="ENEPIU"/>
    <s v="33070996"/>
    <s v="33070996"/>
    <x v="1"/>
    <s v="Unid. TG-4"/>
    <s v="S"/>
    <n v="101.3"/>
    <n v="105.376"/>
    <n v="14077.973"/>
    <n v="51285.868000000002"/>
    <n v="65363.841"/>
    <n v="8.5"/>
    <n v="735.5"/>
    <n v="0"/>
    <n v="0"/>
    <m/>
    <x v="0"/>
    <s v="ENEPIU33070996Unid. TG-4TG"/>
    <s v="ENEL Generación Piura S.A."/>
    <x v="12"/>
    <x v="12"/>
    <s v="C. T. Malacas 2"/>
    <x v="75"/>
    <x v="1"/>
    <x v="1"/>
    <x v="162"/>
    <x v="0"/>
    <s v="Instalado"/>
    <s v="Operativo"/>
    <s v="Generadora"/>
    <x v="0"/>
    <x v="1"/>
    <x v="1"/>
    <x v="0"/>
    <s v="Privado"/>
    <s v="PIURA"/>
    <s v="PIURA"/>
    <s v="TALARA "/>
    <s v="PARIÑAS"/>
    <n v="0"/>
    <x v="1"/>
    <n v="0"/>
    <x v="0"/>
    <n v="0"/>
    <x v="0"/>
    <x v="0"/>
    <n v="65363.841"/>
    <n v="65.363840999999994"/>
    <m/>
    <n v="8.4416666666666664"/>
    <n v="8.8289166666666663"/>
    <n v="7.6479999999999997"/>
    <n v="0"/>
    <n v="45"/>
    <s v="BASE DE DATOS"/>
    <m/>
  </r>
  <r>
    <s v="20"/>
    <x v="7"/>
    <s v="ENEPIU"/>
    <s v="33282311"/>
    <s v="33282311"/>
    <x v="1"/>
    <s v="Unid. TG-5"/>
    <s v="S"/>
    <n v="177.65"/>
    <n v="187.46199999999999"/>
    <n v="0"/>
    <n v="479.315"/>
    <n v="479.315"/>
    <n v="0"/>
    <n v="6"/>
    <n v="0"/>
    <n v="0"/>
    <m/>
    <x v="0"/>
    <s v="ENEPIU33282311Unid. TG-5TG"/>
    <s v="ENEL Generación Piura S.A."/>
    <x v="12"/>
    <x v="12"/>
    <s v="C. T. Malacas 3"/>
    <x v="76"/>
    <x v="1"/>
    <x v="1"/>
    <x v="163"/>
    <x v="0"/>
    <s v="Instalado"/>
    <s v="Operativo"/>
    <s v="Generadora"/>
    <x v="0"/>
    <x v="1"/>
    <x v="1"/>
    <x v="0"/>
    <s v="Privado"/>
    <s v="PIURA"/>
    <s v="PIURA"/>
    <s v="TALARA "/>
    <s v="PARIÑAS"/>
    <n v="0"/>
    <x v="1"/>
    <n v="0"/>
    <x v="0"/>
    <n v="0"/>
    <x v="0"/>
    <x v="0"/>
    <n v="479.315"/>
    <n v="0.47931499999999999"/>
    <m/>
    <n v="14.804166666666667"/>
    <n v="15.621833333333333"/>
    <n v="7.6479999999999997"/>
    <n v="0"/>
    <n v="45"/>
    <s v="BASE DE DATOS"/>
    <m/>
  </r>
  <r>
    <s v="20"/>
    <x v="8"/>
    <s v="ENEPIU"/>
    <s v="33024793"/>
    <s v="33024793"/>
    <x v="1"/>
    <s v="Unidad TG-6"/>
    <s v="S"/>
    <n v="51.39"/>
    <n v="50.768000000000001"/>
    <n v="0"/>
    <n v="468.44299999999998"/>
    <n v="468.44299999999998"/>
    <n v="0"/>
    <n v="14"/>
    <n v="0"/>
    <n v="0"/>
    <m/>
    <x v="0"/>
    <s v="ENEPIU33024793Unidad TG-6TG"/>
    <s v="ENEL Generación Piura S.A."/>
    <x v="12"/>
    <x v="12"/>
    <s v="C. T. Malacas"/>
    <x v="74"/>
    <x v="1"/>
    <x v="1"/>
    <x v="161"/>
    <x v="0"/>
    <s v="Instalado"/>
    <s v="Inoperativo"/>
    <s v="Generadora"/>
    <x v="0"/>
    <x v="1"/>
    <x v="1"/>
    <x v="0"/>
    <s v="Privado"/>
    <s v="PIURA"/>
    <s v="PIURA"/>
    <s v="TALARA "/>
    <s v="PARIÑAS"/>
    <n v="0"/>
    <x v="1"/>
    <n v="0"/>
    <x v="0"/>
    <n v="0"/>
    <x v="0"/>
    <x v="0"/>
    <n v="468.44299999999998"/>
    <n v="0.468443"/>
    <m/>
    <n v="4.2824999999999998"/>
    <n v="4.230666666666667"/>
    <n v="7.6479999999999997"/>
    <n v="0"/>
    <n v="45"/>
    <s v="BASE DE DATOS"/>
    <m/>
  </r>
  <r>
    <s v="20"/>
    <x v="8"/>
    <s v="ENEPIU"/>
    <s v="33070996"/>
    <s v="33070996"/>
    <x v="1"/>
    <s v="Unid. TG-4"/>
    <s v="S"/>
    <n v="101.3"/>
    <n v="105.376"/>
    <n v="13186.008"/>
    <n v="47188.88"/>
    <n v="60374.887999999999"/>
    <n v="34.75"/>
    <n v="685.25"/>
    <n v="0"/>
    <n v="0"/>
    <m/>
    <x v="0"/>
    <s v="ENEPIU33070996Unid. TG-4TG"/>
    <s v="ENEL Generación Piura S.A."/>
    <x v="12"/>
    <x v="12"/>
    <s v="C. T. Malacas 2"/>
    <x v="75"/>
    <x v="1"/>
    <x v="1"/>
    <x v="162"/>
    <x v="0"/>
    <s v="Instalado"/>
    <s v="Operativo"/>
    <s v="Generadora"/>
    <x v="0"/>
    <x v="1"/>
    <x v="1"/>
    <x v="0"/>
    <s v="Privado"/>
    <s v="PIURA"/>
    <s v="PIURA"/>
    <s v="TALARA "/>
    <s v="PARIÑAS"/>
    <n v="0"/>
    <x v="1"/>
    <n v="0"/>
    <x v="0"/>
    <n v="0"/>
    <x v="0"/>
    <x v="0"/>
    <n v="60374.887999999999"/>
    <n v="60.374887999999999"/>
    <m/>
    <n v="8.4416666666666664"/>
    <n v="8.8289166666666663"/>
    <n v="7.6479999999999997"/>
    <n v="0"/>
    <n v="45"/>
    <s v="BASE DE DATOS"/>
    <m/>
  </r>
  <r>
    <s v="20"/>
    <x v="8"/>
    <s v="ENEPIU"/>
    <s v="33282311"/>
    <s v="33282311"/>
    <x v="1"/>
    <s v="Unid. TG-5"/>
    <s v="S"/>
    <n v="177.65"/>
    <n v="187.46199999999999"/>
    <n v="426.16"/>
    <n v="2008.2860000000001"/>
    <n v="2434.4459999999999"/>
    <n v="0"/>
    <n v="30"/>
    <n v="0"/>
    <n v="0"/>
    <m/>
    <x v="0"/>
    <s v="ENEPIU33282311Unid. TG-5TG"/>
    <s v="ENEL Generación Piura S.A."/>
    <x v="12"/>
    <x v="12"/>
    <s v="C. T. Malacas 3"/>
    <x v="76"/>
    <x v="1"/>
    <x v="1"/>
    <x v="163"/>
    <x v="0"/>
    <s v="Instalado"/>
    <s v="Operativo"/>
    <s v="Generadora"/>
    <x v="0"/>
    <x v="1"/>
    <x v="1"/>
    <x v="0"/>
    <s v="Privado"/>
    <s v="PIURA"/>
    <s v="PIURA"/>
    <s v="TALARA "/>
    <s v="PARIÑAS"/>
    <n v="0"/>
    <x v="1"/>
    <n v="0"/>
    <x v="0"/>
    <n v="0"/>
    <x v="0"/>
    <x v="0"/>
    <n v="2434.4459999999999"/>
    <n v="2.4344459999999999"/>
    <m/>
    <n v="14.804166666666667"/>
    <n v="15.621833333333333"/>
    <n v="7.6479999999999997"/>
    <n v="0"/>
    <n v="45"/>
    <s v="BASE DE DATOS"/>
    <m/>
  </r>
  <r>
    <s v="20"/>
    <x v="0"/>
    <s v="ELP"/>
    <s v="33034695"/>
    <s v="33034695"/>
    <x v="0"/>
    <s v="MAK-1"/>
    <s v="S"/>
    <n v="9.34"/>
    <n v="8.9960000000000004"/>
    <n v="0"/>
    <n v="0"/>
    <n v="0"/>
    <n v="744"/>
    <n v="0"/>
    <n v="0"/>
    <n v="0"/>
    <m/>
    <x v="0"/>
    <s v="ELP33034695MAK-1EL"/>
    <s v="Electroper£ S. A."/>
    <x v="20"/>
    <x v="20"/>
    <s v="Nueva C. T. Tumbes"/>
    <x v="90"/>
    <x v="0"/>
    <x v="0"/>
    <x v="188"/>
    <x v="0"/>
    <s v="Instalado"/>
    <s v="Operativo"/>
    <s v="Generadora"/>
    <x v="0"/>
    <x v="1"/>
    <x v="1"/>
    <x v="0"/>
    <s v="Estatal"/>
    <s v="TUMBES"/>
    <s v="TUMBES"/>
    <s v="CONTRALMIRANTE VILLAR"/>
    <s v="ZORRITOS"/>
    <n v="0"/>
    <x v="0"/>
    <n v="0"/>
    <x v="0"/>
    <n v="0"/>
    <x v="0"/>
    <x v="0"/>
    <n v="0"/>
    <n v="0"/>
    <m/>
    <n v="0.77833333333333332"/>
    <n v="0.7496666666666667"/>
    <n v="7.6479999999999997"/>
    <n v="0"/>
    <n v="28"/>
    <s v="BASE DE DATOS"/>
    <m/>
  </r>
  <r>
    <s v="20"/>
    <x v="0"/>
    <s v="ELP"/>
    <s v="33034695"/>
    <s v="33034695"/>
    <x v="0"/>
    <s v="MAK-2"/>
    <s v="S"/>
    <n v="9.34"/>
    <n v="8.5570000000000004"/>
    <n v="0"/>
    <n v="0"/>
    <n v="0"/>
    <n v="744"/>
    <n v="0"/>
    <n v="0"/>
    <n v="0"/>
    <m/>
    <x v="0"/>
    <s v="ELP33034695MAK-2EL"/>
    <s v="Electroper£ S. A."/>
    <x v="20"/>
    <x v="20"/>
    <s v="Nueva C. T. Tumbes"/>
    <x v="90"/>
    <x v="0"/>
    <x v="0"/>
    <x v="189"/>
    <x v="0"/>
    <s v="Instalado"/>
    <s v="Operativo"/>
    <s v="Generadora"/>
    <x v="0"/>
    <x v="1"/>
    <x v="1"/>
    <x v="0"/>
    <s v="Estatal"/>
    <s v="TUMBES"/>
    <s v="TUMBES"/>
    <s v="CONTRALMIRANTE VILLAR"/>
    <s v="ZORRITOS"/>
    <n v="0"/>
    <x v="0"/>
    <n v="0"/>
    <x v="0"/>
    <n v="0"/>
    <x v="0"/>
    <x v="0"/>
    <n v="0"/>
    <n v="0"/>
    <m/>
    <n v="0.77833333333333332"/>
    <n v="0.7130833333333334"/>
    <n v="7.6479999999999997"/>
    <n v="0"/>
    <n v="28"/>
    <s v="BASE DE DATOS"/>
    <m/>
  </r>
  <r>
    <s v="20"/>
    <x v="1"/>
    <s v="ELP"/>
    <s v="33034695"/>
    <s v="33034695"/>
    <x v="0"/>
    <s v="MAK-1"/>
    <s v="S"/>
    <n v="9.34"/>
    <n v="8.9960000000000004"/>
    <n v="0"/>
    <n v="0"/>
    <n v="0"/>
    <n v="696"/>
    <n v="0"/>
    <n v="0"/>
    <n v="0"/>
    <m/>
    <x v="0"/>
    <s v="ELP33034695MAK-1EL"/>
    <s v="Electroper£ S. A."/>
    <x v="20"/>
    <x v="20"/>
    <s v="Nueva C. T. Tumbes"/>
    <x v="90"/>
    <x v="0"/>
    <x v="0"/>
    <x v="188"/>
    <x v="0"/>
    <s v="Instalado"/>
    <s v="Operativo"/>
    <s v="Generadora"/>
    <x v="0"/>
    <x v="1"/>
    <x v="1"/>
    <x v="0"/>
    <s v="Estatal"/>
    <s v="TUMBES"/>
    <s v="TUMBES"/>
    <s v="CONTRALMIRANTE VILLAR"/>
    <s v="ZORRITOS"/>
    <n v="0"/>
    <x v="0"/>
    <n v="0"/>
    <x v="0"/>
    <n v="0"/>
    <x v="0"/>
    <x v="0"/>
    <n v="0"/>
    <n v="0"/>
    <m/>
    <n v="0.77833333333333332"/>
    <n v="0.7496666666666667"/>
    <n v="7.6479999999999997"/>
    <n v="0"/>
    <n v="28"/>
    <s v="BASE DE DATOS"/>
    <m/>
  </r>
  <r>
    <s v="20"/>
    <x v="1"/>
    <s v="ELP"/>
    <s v="33034695"/>
    <s v="33034695"/>
    <x v="0"/>
    <s v="MAK-2"/>
    <s v="S"/>
    <n v="9.34"/>
    <n v="8.5570000000000004"/>
    <n v="0"/>
    <n v="0"/>
    <n v="0"/>
    <n v="696"/>
    <n v="0"/>
    <n v="0"/>
    <n v="0"/>
    <m/>
    <x v="0"/>
    <s v="ELP33034695MAK-2EL"/>
    <s v="Electroper£ S. A."/>
    <x v="20"/>
    <x v="20"/>
    <s v="Nueva C. T. Tumbes"/>
    <x v="90"/>
    <x v="0"/>
    <x v="0"/>
    <x v="189"/>
    <x v="0"/>
    <s v="Instalado"/>
    <s v="Operativo"/>
    <s v="Generadora"/>
    <x v="0"/>
    <x v="1"/>
    <x v="1"/>
    <x v="0"/>
    <s v="Estatal"/>
    <s v="TUMBES"/>
    <s v="TUMBES"/>
    <s v="CONTRALMIRANTE VILLAR"/>
    <s v="ZORRITOS"/>
    <n v="0"/>
    <x v="0"/>
    <n v="0"/>
    <x v="0"/>
    <n v="0"/>
    <x v="0"/>
    <x v="0"/>
    <n v="0"/>
    <n v="0"/>
    <m/>
    <n v="0.77833333333333332"/>
    <n v="0.7130833333333334"/>
    <n v="7.6479999999999997"/>
    <n v="0"/>
    <n v="28"/>
    <s v="BASE DE DATOS"/>
    <m/>
  </r>
  <r>
    <s v="20"/>
    <x v="2"/>
    <s v="ELP"/>
    <s v="33034695"/>
    <s v="33034695"/>
    <x v="0"/>
    <s v="MAK-1"/>
    <s v="S"/>
    <n v="9.34"/>
    <n v="8.9960000000000004"/>
    <n v="0"/>
    <n v="0"/>
    <n v="0"/>
    <n v="544"/>
    <n v="0"/>
    <n v="0"/>
    <n v="0"/>
    <m/>
    <x v="0"/>
    <s v="ELP33034695MAK-1EL"/>
    <s v="Electroper£ S. A."/>
    <x v="20"/>
    <x v="20"/>
    <s v="Nueva C. T. Tumbes"/>
    <x v="90"/>
    <x v="0"/>
    <x v="0"/>
    <x v="188"/>
    <x v="0"/>
    <s v="Instalado"/>
    <s v="Operativo"/>
    <s v="Generadora"/>
    <x v="0"/>
    <x v="1"/>
    <x v="1"/>
    <x v="0"/>
    <s v="Estatal"/>
    <s v="TUMBES"/>
    <s v="TUMBES"/>
    <s v="CONTRALMIRANTE VILLAR"/>
    <s v="ZORRITOS"/>
    <n v="0"/>
    <x v="0"/>
    <n v="0"/>
    <x v="0"/>
    <n v="0"/>
    <x v="0"/>
    <x v="0"/>
    <n v="0"/>
    <n v="0"/>
    <m/>
    <n v="0.77833333333333332"/>
    <n v="0.7496666666666667"/>
    <n v="7.6479999999999997"/>
    <n v="0"/>
    <n v="28"/>
    <s v="BASE DE DATOS"/>
    <m/>
  </r>
  <r>
    <s v="20"/>
    <x v="2"/>
    <s v="ELP"/>
    <s v="33034695"/>
    <s v="33034695"/>
    <x v="0"/>
    <s v="MAK-2"/>
    <s v="S"/>
    <n v="9.34"/>
    <n v="8.5570000000000004"/>
    <n v="0"/>
    <n v="0"/>
    <n v="0"/>
    <n v="544"/>
    <n v="0"/>
    <n v="0"/>
    <n v="0"/>
    <m/>
    <x v="0"/>
    <s v="ELP33034695MAK-2EL"/>
    <s v="Electroper£ S. A."/>
    <x v="20"/>
    <x v="20"/>
    <s v="Nueva C. T. Tumbes"/>
    <x v="90"/>
    <x v="0"/>
    <x v="0"/>
    <x v="189"/>
    <x v="0"/>
    <s v="Instalado"/>
    <s v="Operativo"/>
    <s v="Generadora"/>
    <x v="0"/>
    <x v="1"/>
    <x v="1"/>
    <x v="0"/>
    <s v="Estatal"/>
    <s v="TUMBES"/>
    <s v="TUMBES"/>
    <s v="CONTRALMIRANTE VILLAR"/>
    <s v="ZORRITOS"/>
    <n v="0"/>
    <x v="0"/>
    <n v="0"/>
    <x v="0"/>
    <n v="0"/>
    <x v="0"/>
    <x v="0"/>
    <n v="0"/>
    <n v="0"/>
    <m/>
    <n v="0.77833333333333332"/>
    <n v="0.7130833333333334"/>
    <n v="7.6479999999999997"/>
    <n v="0"/>
    <n v="28"/>
    <s v="BASE DE DATOS"/>
    <m/>
  </r>
  <r>
    <s v="20"/>
    <x v="3"/>
    <s v="ELP"/>
    <s v="33034695"/>
    <s v="33034695"/>
    <x v="0"/>
    <s v="MAK-1"/>
    <s v="S"/>
    <n v="9.34"/>
    <n v="8.9960000000000004"/>
    <n v="0"/>
    <n v="0"/>
    <n v="0"/>
    <n v="720"/>
    <n v="0"/>
    <n v="0"/>
    <n v="0"/>
    <m/>
    <x v="0"/>
    <s v="ELP33034695MAK-1EL"/>
    <s v="Electroper£ S. A."/>
    <x v="20"/>
    <x v="20"/>
    <s v="Nueva C. T. Tumbes"/>
    <x v="90"/>
    <x v="0"/>
    <x v="0"/>
    <x v="188"/>
    <x v="0"/>
    <s v="Instalado"/>
    <s v="Operativo"/>
    <s v="Generadora"/>
    <x v="0"/>
    <x v="1"/>
    <x v="1"/>
    <x v="0"/>
    <s v="Estatal"/>
    <s v="TUMBES"/>
    <s v="TUMBES"/>
    <s v="CONTRALMIRANTE VILLAR"/>
    <s v="ZORRITOS"/>
    <n v="0"/>
    <x v="0"/>
    <n v="0"/>
    <x v="0"/>
    <n v="0"/>
    <x v="0"/>
    <x v="0"/>
    <n v="0"/>
    <n v="0"/>
    <m/>
    <n v="0.77833333333333332"/>
    <n v="0.7496666666666667"/>
    <n v="7.6479999999999997"/>
    <n v="0"/>
    <n v="28"/>
    <s v="BASE DE DATOS"/>
    <m/>
  </r>
  <r>
    <s v="20"/>
    <x v="3"/>
    <s v="ELP"/>
    <s v="33034695"/>
    <s v="33034695"/>
    <x v="0"/>
    <s v="MAK-2"/>
    <s v="S"/>
    <n v="9.34"/>
    <n v="8.5570000000000004"/>
    <n v="0"/>
    <n v="0"/>
    <n v="0"/>
    <n v="720"/>
    <n v="0"/>
    <n v="0"/>
    <n v="0"/>
    <m/>
    <x v="0"/>
    <s v="ELP33034695MAK-2EL"/>
    <s v="Electroper£ S. A."/>
    <x v="20"/>
    <x v="20"/>
    <s v="Nueva C. T. Tumbes"/>
    <x v="90"/>
    <x v="0"/>
    <x v="0"/>
    <x v="189"/>
    <x v="0"/>
    <s v="Instalado"/>
    <s v="Operativo"/>
    <s v="Generadora"/>
    <x v="0"/>
    <x v="1"/>
    <x v="1"/>
    <x v="0"/>
    <s v="Estatal"/>
    <s v="TUMBES"/>
    <s v="TUMBES"/>
    <s v="CONTRALMIRANTE VILLAR"/>
    <s v="ZORRITOS"/>
    <n v="0"/>
    <x v="0"/>
    <n v="0"/>
    <x v="0"/>
    <n v="0"/>
    <x v="0"/>
    <x v="0"/>
    <n v="0"/>
    <n v="0"/>
    <m/>
    <n v="0.77833333333333332"/>
    <n v="0.7130833333333334"/>
    <n v="7.6479999999999997"/>
    <n v="0"/>
    <n v="28"/>
    <s v="BASE DE DATOS"/>
    <m/>
  </r>
  <r>
    <s v="20"/>
    <x v="4"/>
    <s v="ELP"/>
    <s v="33034695"/>
    <s v="33034695"/>
    <x v="0"/>
    <s v="MAK-1"/>
    <s v="S"/>
    <n v="9.34"/>
    <n v="8.9960000000000004"/>
    <n v="0"/>
    <n v="0"/>
    <n v="0"/>
    <n v="744"/>
    <n v="0"/>
    <n v="0"/>
    <n v="0"/>
    <m/>
    <x v="0"/>
    <s v="ELP33034695MAK-1EL"/>
    <s v="Electroper£ S. A."/>
    <x v="20"/>
    <x v="20"/>
    <s v="Nueva C. T. Tumbes"/>
    <x v="90"/>
    <x v="0"/>
    <x v="0"/>
    <x v="188"/>
    <x v="0"/>
    <s v="Instalado"/>
    <s v="Operativo"/>
    <s v="Generadora"/>
    <x v="0"/>
    <x v="1"/>
    <x v="1"/>
    <x v="0"/>
    <s v="Estatal"/>
    <s v="TUMBES"/>
    <s v="TUMBES"/>
    <s v="CONTRALMIRANTE VILLAR"/>
    <s v="ZORRITOS"/>
    <n v="0"/>
    <x v="0"/>
    <n v="0"/>
    <x v="0"/>
    <n v="0"/>
    <x v="0"/>
    <x v="0"/>
    <n v="0"/>
    <n v="0"/>
    <m/>
    <n v="0.77833333333333332"/>
    <n v="0.7496666666666667"/>
    <n v="7.6479999999999997"/>
    <n v="0"/>
    <n v="28"/>
    <s v="BASE DE DATOS"/>
    <m/>
  </r>
  <r>
    <s v="20"/>
    <x v="4"/>
    <s v="ELP"/>
    <s v="33034695"/>
    <s v="33034695"/>
    <x v="0"/>
    <s v="MAK-2"/>
    <s v="S"/>
    <n v="9.34"/>
    <n v="8.5570000000000004"/>
    <n v="0"/>
    <n v="0"/>
    <n v="0"/>
    <n v="744"/>
    <n v="0"/>
    <n v="0"/>
    <n v="0"/>
    <m/>
    <x v="0"/>
    <s v="ELP33034695MAK-2EL"/>
    <s v="Electroper£ S. A."/>
    <x v="20"/>
    <x v="20"/>
    <s v="Nueva C. T. Tumbes"/>
    <x v="90"/>
    <x v="0"/>
    <x v="0"/>
    <x v="189"/>
    <x v="0"/>
    <s v="Instalado"/>
    <s v="Operativo"/>
    <s v="Generadora"/>
    <x v="0"/>
    <x v="1"/>
    <x v="1"/>
    <x v="0"/>
    <s v="Estatal"/>
    <s v="TUMBES"/>
    <s v="TUMBES"/>
    <s v="CONTRALMIRANTE VILLAR"/>
    <s v="ZORRITOS"/>
    <n v="0"/>
    <x v="0"/>
    <n v="0"/>
    <x v="0"/>
    <n v="0"/>
    <x v="0"/>
    <x v="0"/>
    <n v="0"/>
    <n v="0"/>
    <m/>
    <n v="0.77833333333333332"/>
    <n v="0.7130833333333334"/>
    <n v="7.6479999999999997"/>
    <n v="0"/>
    <n v="28"/>
    <s v="BASE DE DATOS"/>
    <m/>
  </r>
  <r>
    <s v="20"/>
    <x v="5"/>
    <s v="ELP"/>
    <s v="33034695"/>
    <s v="33034695"/>
    <x v="0"/>
    <s v="MAK-1"/>
    <s v="S"/>
    <n v="9.34"/>
    <n v="8.9960000000000004"/>
    <n v="0"/>
    <n v="0"/>
    <n v="0"/>
    <n v="720"/>
    <n v="0"/>
    <n v="0"/>
    <n v="0"/>
    <m/>
    <x v="0"/>
    <s v="ELP33034695MAK-1EL"/>
    <s v="Electroper£ S. A."/>
    <x v="20"/>
    <x v="20"/>
    <s v="Nueva C. T. Tumbes"/>
    <x v="90"/>
    <x v="0"/>
    <x v="0"/>
    <x v="188"/>
    <x v="0"/>
    <s v="Instalado"/>
    <s v="Operativo"/>
    <s v="Generadora"/>
    <x v="0"/>
    <x v="1"/>
    <x v="1"/>
    <x v="0"/>
    <s v="Estatal"/>
    <s v="TUMBES"/>
    <s v="TUMBES"/>
    <s v="CONTRALMIRANTE VILLAR"/>
    <s v="ZORRITOS"/>
    <n v="0"/>
    <x v="0"/>
    <n v="0"/>
    <x v="0"/>
    <n v="0"/>
    <x v="0"/>
    <x v="0"/>
    <n v="0"/>
    <n v="0"/>
    <m/>
    <n v="0.77833333333333332"/>
    <n v="0.7496666666666667"/>
    <n v="7.6479999999999997"/>
    <n v="0"/>
    <n v="28"/>
    <s v="BASE DE DATOS"/>
    <m/>
  </r>
  <r>
    <s v="20"/>
    <x v="5"/>
    <s v="ELP"/>
    <s v="33034695"/>
    <s v="33034695"/>
    <x v="0"/>
    <s v="MAK-2"/>
    <s v="S"/>
    <n v="9.34"/>
    <n v="8.5570000000000004"/>
    <n v="0"/>
    <n v="0"/>
    <n v="0"/>
    <n v="720"/>
    <n v="0"/>
    <n v="0"/>
    <n v="0"/>
    <m/>
    <x v="0"/>
    <s v="ELP33034695MAK-2EL"/>
    <s v="Electroper£ S. A."/>
    <x v="20"/>
    <x v="20"/>
    <s v="Nueva C. T. Tumbes"/>
    <x v="90"/>
    <x v="0"/>
    <x v="0"/>
    <x v="189"/>
    <x v="0"/>
    <s v="Instalado"/>
    <s v="Operativo"/>
    <s v="Generadora"/>
    <x v="0"/>
    <x v="1"/>
    <x v="1"/>
    <x v="0"/>
    <s v="Estatal"/>
    <s v="TUMBES"/>
    <s v="TUMBES"/>
    <s v="CONTRALMIRANTE VILLAR"/>
    <s v="ZORRITOS"/>
    <n v="0"/>
    <x v="0"/>
    <n v="0"/>
    <x v="0"/>
    <n v="0"/>
    <x v="0"/>
    <x v="0"/>
    <n v="0"/>
    <n v="0"/>
    <m/>
    <n v="0.77833333333333332"/>
    <n v="0.7130833333333334"/>
    <n v="7.6479999999999997"/>
    <n v="0"/>
    <n v="28"/>
    <s v="BASE DE DATOS"/>
    <m/>
  </r>
  <r>
    <s v="20"/>
    <x v="6"/>
    <s v="ELP"/>
    <s v="33034695"/>
    <s v="33034695"/>
    <x v="0"/>
    <s v="MAK-1"/>
    <s v="S"/>
    <n v="9.34"/>
    <n v="8.9960000000000004"/>
    <n v="0"/>
    <n v="0"/>
    <n v="0"/>
    <n v="744"/>
    <n v="0"/>
    <n v="0"/>
    <n v="0"/>
    <m/>
    <x v="0"/>
    <s v="ELP33034695MAK-1EL"/>
    <s v="Electroper£ S. A."/>
    <x v="20"/>
    <x v="20"/>
    <s v="Nueva C. T. Tumbes"/>
    <x v="90"/>
    <x v="0"/>
    <x v="0"/>
    <x v="188"/>
    <x v="0"/>
    <s v="Instalado"/>
    <s v="Operativo"/>
    <s v="Generadora"/>
    <x v="0"/>
    <x v="1"/>
    <x v="1"/>
    <x v="0"/>
    <s v="Estatal"/>
    <s v="TUMBES"/>
    <s v="TUMBES"/>
    <s v="CONTRALMIRANTE VILLAR"/>
    <s v="ZORRITOS"/>
    <n v="0"/>
    <x v="0"/>
    <n v="0"/>
    <x v="0"/>
    <n v="0"/>
    <x v="0"/>
    <x v="0"/>
    <n v="0"/>
    <n v="0"/>
    <m/>
    <n v="0.77833333333333332"/>
    <n v="0.7496666666666667"/>
    <n v="7.6479999999999997"/>
    <n v="0"/>
    <n v="28"/>
    <s v="BASE DE DATOS"/>
    <m/>
  </r>
  <r>
    <s v="20"/>
    <x v="6"/>
    <s v="ELP"/>
    <s v="33034695"/>
    <s v="33034695"/>
    <x v="0"/>
    <s v="MAK-2"/>
    <s v="S"/>
    <n v="9.34"/>
    <n v="8.5570000000000004"/>
    <n v="0"/>
    <n v="0"/>
    <n v="0"/>
    <n v="744"/>
    <n v="0"/>
    <n v="0"/>
    <n v="0"/>
    <m/>
    <x v="0"/>
    <s v="ELP33034695MAK-2EL"/>
    <s v="Electroper£ S. A."/>
    <x v="20"/>
    <x v="20"/>
    <s v="Nueva C. T. Tumbes"/>
    <x v="90"/>
    <x v="0"/>
    <x v="0"/>
    <x v="189"/>
    <x v="0"/>
    <s v="Instalado"/>
    <s v="Operativo"/>
    <s v="Generadora"/>
    <x v="0"/>
    <x v="1"/>
    <x v="1"/>
    <x v="0"/>
    <s v="Estatal"/>
    <s v="TUMBES"/>
    <s v="TUMBES"/>
    <s v="CONTRALMIRANTE VILLAR"/>
    <s v="ZORRITOS"/>
    <n v="0"/>
    <x v="0"/>
    <n v="0"/>
    <x v="0"/>
    <n v="0"/>
    <x v="0"/>
    <x v="0"/>
    <n v="0"/>
    <n v="0"/>
    <m/>
    <n v="0.77833333333333332"/>
    <n v="0.7130833333333334"/>
    <n v="7.6479999999999997"/>
    <n v="0"/>
    <n v="28"/>
    <s v="BASE DE DATOS"/>
    <m/>
  </r>
  <r>
    <s v="20"/>
    <x v="7"/>
    <s v="ELP"/>
    <s v="33034695"/>
    <s v="33034695"/>
    <x v="0"/>
    <s v="MAK-1"/>
    <s v="S"/>
    <n v="9.34"/>
    <n v="8.9960000000000004"/>
    <n v="0"/>
    <n v="0"/>
    <n v="0"/>
    <n v="744"/>
    <n v="0"/>
    <n v="0"/>
    <n v="0"/>
    <m/>
    <x v="0"/>
    <s v="ELP33034695MAK-1EL"/>
    <s v="Electroper£ S. A."/>
    <x v="20"/>
    <x v="20"/>
    <s v="Nueva C. T. Tumbes"/>
    <x v="90"/>
    <x v="0"/>
    <x v="0"/>
    <x v="188"/>
    <x v="0"/>
    <s v="Instalado"/>
    <s v="Operativo"/>
    <s v="Generadora"/>
    <x v="0"/>
    <x v="1"/>
    <x v="1"/>
    <x v="0"/>
    <s v="Estatal"/>
    <s v="TUMBES"/>
    <s v="TUMBES"/>
    <s v="CONTRALMIRANTE VILLAR"/>
    <s v="ZORRITOS"/>
    <n v="0"/>
    <x v="0"/>
    <n v="0"/>
    <x v="0"/>
    <n v="0"/>
    <x v="0"/>
    <x v="0"/>
    <n v="0"/>
    <n v="0"/>
    <m/>
    <n v="0.77833333333333332"/>
    <n v="0.7496666666666667"/>
    <n v="7.6479999999999997"/>
    <n v="0"/>
    <n v="28"/>
    <s v="BASE DE DATOS"/>
    <m/>
  </r>
  <r>
    <s v="20"/>
    <x v="7"/>
    <s v="ELP"/>
    <s v="33034695"/>
    <s v="33034695"/>
    <x v="0"/>
    <s v="MAK-2"/>
    <s v="S"/>
    <n v="9.34"/>
    <n v="8.5570000000000004"/>
    <n v="0"/>
    <n v="0"/>
    <n v="0"/>
    <n v="744"/>
    <n v="0"/>
    <n v="0"/>
    <n v="0"/>
    <m/>
    <x v="0"/>
    <s v="ELP33034695MAK-2EL"/>
    <s v="Electroper£ S. A."/>
    <x v="20"/>
    <x v="20"/>
    <s v="Nueva C. T. Tumbes"/>
    <x v="90"/>
    <x v="0"/>
    <x v="0"/>
    <x v="189"/>
    <x v="0"/>
    <s v="Instalado"/>
    <s v="Operativo"/>
    <s v="Generadora"/>
    <x v="0"/>
    <x v="1"/>
    <x v="1"/>
    <x v="0"/>
    <s v="Estatal"/>
    <s v="TUMBES"/>
    <s v="TUMBES"/>
    <s v="CONTRALMIRANTE VILLAR"/>
    <s v="ZORRITOS"/>
    <n v="0"/>
    <x v="0"/>
    <n v="0"/>
    <x v="0"/>
    <n v="0"/>
    <x v="0"/>
    <x v="0"/>
    <n v="0"/>
    <n v="0"/>
    <m/>
    <n v="0.77833333333333332"/>
    <n v="0.7130833333333334"/>
    <n v="7.6479999999999997"/>
    <n v="0"/>
    <n v="28"/>
    <s v="BASE DE DATOS"/>
    <m/>
  </r>
  <r>
    <s v="20"/>
    <x v="8"/>
    <s v="ELP"/>
    <s v="33034695"/>
    <s v="33034695"/>
    <x v="0"/>
    <s v="MAK-1"/>
    <s v="S"/>
    <n v="9.34"/>
    <n v="8.9960000000000004"/>
    <n v="0"/>
    <n v="0"/>
    <n v="0"/>
    <n v="720"/>
    <n v="0"/>
    <n v="0"/>
    <n v="0"/>
    <m/>
    <x v="0"/>
    <s v="ELP33034695MAK-1EL"/>
    <s v="Electroper£ S. A."/>
    <x v="20"/>
    <x v="20"/>
    <s v="Nueva C. T. Tumbes"/>
    <x v="90"/>
    <x v="0"/>
    <x v="0"/>
    <x v="188"/>
    <x v="0"/>
    <s v="Instalado"/>
    <s v="Operativo"/>
    <s v="Generadora"/>
    <x v="0"/>
    <x v="1"/>
    <x v="1"/>
    <x v="0"/>
    <s v="Estatal"/>
    <s v="TUMBES"/>
    <s v="TUMBES"/>
    <s v="CONTRALMIRANTE VILLAR"/>
    <s v="ZORRITOS"/>
    <n v="0"/>
    <x v="0"/>
    <n v="0"/>
    <x v="0"/>
    <n v="0"/>
    <x v="0"/>
    <x v="0"/>
    <n v="0"/>
    <n v="0"/>
    <m/>
    <n v="0.77833333333333332"/>
    <n v="0.7496666666666667"/>
    <n v="7.6479999999999997"/>
    <n v="0"/>
    <n v="28"/>
    <s v="BASE DE DATOS"/>
    <m/>
  </r>
  <r>
    <s v="20"/>
    <x v="8"/>
    <s v="ELP"/>
    <s v="33034695"/>
    <s v="33034695"/>
    <x v="0"/>
    <s v="MAK-2"/>
    <s v="S"/>
    <n v="9.34"/>
    <n v="8.5570000000000004"/>
    <n v="0"/>
    <n v="0"/>
    <n v="0"/>
    <n v="720"/>
    <n v="0"/>
    <n v="0"/>
    <n v="0"/>
    <m/>
    <x v="0"/>
    <s v="ELP33034695MAK-2EL"/>
    <s v="Electroper£ S. A."/>
    <x v="20"/>
    <x v="20"/>
    <s v="Nueva C. T. Tumbes"/>
    <x v="90"/>
    <x v="0"/>
    <x v="0"/>
    <x v="189"/>
    <x v="0"/>
    <s v="Instalado"/>
    <s v="Operativo"/>
    <s v="Generadora"/>
    <x v="0"/>
    <x v="1"/>
    <x v="1"/>
    <x v="0"/>
    <s v="Estatal"/>
    <s v="TUMBES"/>
    <s v="TUMBES"/>
    <s v="CONTRALMIRANTE VILLAR"/>
    <s v="ZORRITOS"/>
    <n v="0"/>
    <x v="0"/>
    <n v="0"/>
    <x v="0"/>
    <n v="0"/>
    <x v="0"/>
    <x v="0"/>
    <n v="0"/>
    <n v="0"/>
    <m/>
    <n v="0.77833333333333332"/>
    <n v="0.7130833333333334"/>
    <n v="7.6479999999999997"/>
    <n v="0"/>
    <n v="28"/>
    <s v="BASE DE DATOS"/>
    <m/>
  </r>
  <r>
    <s v="20"/>
    <x v="7"/>
    <s v="EGASA"/>
    <s v="33013693"/>
    <s v="33013693"/>
    <x v="0"/>
    <s v="SULZER 2"/>
    <s v="S"/>
    <n v="5.23"/>
    <n v="5.23"/>
    <n v="0"/>
    <n v="0.56499999999999995"/>
    <n v="0.56499999999999995"/>
    <n v="5.5"/>
    <n v="0.33"/>
    <n v="0"/>
    <n v="0"/>
    <m/>
    <x v="0"/>
    <s v="EGASA33013693SULZER 2EL"/>
    <s v="Emp. de Generaci¢n El‚ctrica de Arequipa S. A."/>
    <x v="15"/>
    <x v="15"/>
    <s v="C. T. Chilina"/>
    <x v="80"/>
    <x v="0"/>
    <x v="0"/>
    <x v="170"/>
    <x v="0"/>
    <s v="Instalado"/>
    <s v="Operativo"/>
    <s v="Generadora"/>
    <x v="0"/>
    <x v="1"/>
    <x v="1"/>
    <x v="0"/>
    <s v="Estatal"/>
    <s v="AREQUIPA"/>
    <s v="AREQUIPA"/>
    <s v="AREQUIPA "/>
    <s v="AREQUIPA "/>
    <n v="0"/>
    <x v="0"/>
    <n v="0"/>
    <x v="0"/>
    <n v="0"/>
    <x v="0"/>
    <x v="0"/>
    <n v="0.56499999999999995"/>
    <n v="5.6499999999999996E-4"/>
    <m/>
    <n v="0.74714285714285722"/>
    <n v="0.74714285714285722"/>
    <n v="7.6479999999999997"/>
    <n v="0"/>
    <n v="29"/>
    <s v="BASE DE DATOS"/>
    <m/>
  </r>
  <r>
    <s v="20"/>
    <x v="7"/>
    <s v="EGASA"/>
    <s v="33013693"/>
    <s v="33013693"/>
    <x v="3"/>
    <s v="G-4"/>
    <s v="S"/>
    <n v="20.350000000000001"/>
    <n v="16.696999999999999"/>
    <n v="0"/>
    <n v="1.18"/>
    <n v="1.18"/>
    <n v="6.72"/>
    <n v="0.25"/>
    <n v="0"/>
    <n v="0"/>
    <m/>
    <x v="0"/>
    <s v="EGASA33013693G-4CC"/>
    <s v="Emp. de Generaci¢n El‚ctrica de Arequipa S. A."/>
    <x v="15"/>
    <x v="15"/>
    <s v="C. T. Chilina"/>
    <x v="80"/>
    <x v="3"/>
    <x v="3"/>
    <x v="40"/>
    <x v="0"/>
    <s v="Instalado"/>
    <s v="Operativo"/>
    <s v="Generadora"/>
    <x v="0"/>
    <x v="1"/>
    <x v="1"/>
    <x v="0"/>
    <s v="Estatal"/>
    <s v="AREQUIPA"/>
    <s v="AREQUIPA"/>
    <s v="AREQUIPA "/>
    <s v="AREQUIPA "/>
    <n v="0"/>
    <x v="1"/>
    <n v="0"/>
    <x v="0"/>
    <n v="0"/>
    <x v="0"/>
    <x v="0"/>
    <n v="1.18"/>
    <n v="1.1799999999999998E-3"/>
    <m/>
    <n v="2.5437500000000002"/>
    <n v="2.0871249999999999"/>
    <n v="7.6479999999999997"/>
    <n v="0"/>
    <n v="29"/>
    <s v="BASE DE DATOS"/>
    <m/>
  </r>
  <r>
    <s v="20"/>
    <x v="8"/>
    <s v="EGASA"/>
    <s v="53010597"/>
    <s v="53010597"/>
    <x v="0"/>
    <s v="Grupo 1"/>
    <s v="S"/>
    <n v="10.57"/>
    <n v="10.57"/>
    <n v="0"/>
    <n v="0.91300000000000003"/>
    <n v="0.91300000000000003"/>
    <n v="6.18"/>
    <n v="0.32"/>
    <n v="0"/>
    <n v="99"/>
    <m/>
    <x v="0"/>
    <s v="EGASA53010597Grupo 1EL"/>
    <s v="Emp. de Generaci¢n El‚ctrica de Arequipa S. A."/>
    <x v="15"/>
    <x v="15"/>
    <s v="C. T. Mollendo"/>
    <x v="81"/>
    <x v="0"/>
    <x v="0"/>
    <x v="44"/>
    <x v="0"/>
    <s v="Instalado"/>
    <s v="Operativo"/>
    <s v="Generadora"/>
    <x v="0"/>
    <x v="1"/>
    <x v="1"/>
    <x v="0"/>
    <s v="Estatal"/>
    <s v="AREQUIPA"/>
    <s v="AREQUIPA"/>
    <s v="ISLAY"/>
    <s v="MOLLENDO"/>
    <n v="0"/>
    <x v="0"/>
    <n v="0"/>
    <x v="0"/>
    <n v="0"/>
    <x v="0"/>
    <x v="0"/>
    <n v="0.91300000000000003"/>
    <n v="9.1300000000000007E-4"/>
    <m/>
    <n v="1.51"/>
    <n v="1.51"/>
    <n v="7.6479999999999997"/>
    <n v="0"/>
    <n v="29"/>
    <s v="BASE DE DATOS"/>
    <m/>
  </r>
  <r>
    <s v="20"/>
    <x v="8"/>
    <s v="EGASA"/>
    <s v="53010597"/>
    <s v="53010597"/>
    <x v="0"/>
    <s v="Grupo 2"/>
    <s v="S"/>
    <n v="10.57"/>
    <n v="10.57"/>
    <n v="17.555"/>
    <n v="4.1749999999999998"/>
    <n v="21.73"/>
    <n v="2.0299999999999998"/>
    <n v="3.65"/>
    <n v="0"/>
    <n v="409"/>
    <m/>
    <x v="0"/>
    <s v="EGASA53010597Grupo 2EL"/>
    <s v="Emp. de Generaci¢n El‚ctrica de Arequipa S. A."/>
    <x v="15"/>
    <x v="15"/>
    <s v="C. T. Mollendo"/>
    <x v="81"/>
    <x v="0"/>
    <x v="0"/>
    <x v="171"/>
    <x v="0"/>
    <s v="Instalado"/>
    <s v="Operativo"/>
    <s v="Generadora"/>
    <x v="0"/>
    <x v="1"/>
    <x v="1"/>
    <x v="0"/>
    <s v="Estatal"/>
    <s v="AREQUIPA"/>
    <s v="AREQUIPA"/>
    <s v="ISLAY"/>
    <s v="MOLLENDO"/>
    <n v="0"/>
    <x v="0"/>
    <n v="0"/>
    <x v="0"/>
    <n v="0"/>
    <x v="0"/>
    <x v="0"/>
    <n v="21.73"/>
    <n v="2.1729999999999999E-2"/>
    <m/>
    <n v="1.51"/>
    <n v="1.51"/>
    <n v="7.6479999999999997"/>
    <n v="0"/>
    <n v="29"/>
    <s v="BASE DE DATOS"/>
    <m/>
  </r>
  <r>
    <s v="20"/>
    <x v="8"/>
    <s v="EGASA"/>
    <s v="53010597"/>
    <s v="53010597"/>
    <x v="0"/>
    <s v="Grupo 3"/>
    <s v="S"/>
    <n v="10.57"/>
    <n v="10.57"/>
    <n v="0"/>
    <n v="1.135"/>
    <n v="1.135"/>
    <n v="1.67"/>
    <n v="0.43"/>
    <n v="0"/>
    <n v="97"/>
    <m/>
    <x v="0"/>
    <s v="EGASA53010597Grupo 3EL"/>
    <s v="Emp. de Generaci¢n El‚ctrica de Arequipa S. A."/>
    <x v="15"/>
    <x v="15"/>
    <s v="C. T. Mollendo"/>
    <x v="81"/>
    <x v="0"/>
    <x v="0"/>
    <x v="172"/>
    <x v="0"/>
    <s v="Instalado"/>
    <s v="Operativo"/>
    <s v="Generadora"/>
    <x v="0"/>
    <x v="1"/>
    <x v="1"/>
    <x v="0"/>
    <s v="Estatal"/>
    <s v="AREQUIPA"/>
    <s v="AREQUIPA"/>
    <s v="ISLAY"/>
    <s v="MOLLENDO"/>
    <n v="0"/>
    <x v="0"/>
    <n v="0"/>
    <x v="0"/>
    <n v="0"/>
    <x v="0"/>
    <x v="0"/>
    <n v="1.135"/>
    <n v="1.1349999999999999E-3"/>
    <m/>
    <n v="1.32125"/>
    <n v="1.32125"/>
    <n v="7.6479999999999997"/>
    <n v="0"/>
    <n v="29"/>
    <s v="BASE DE DATOS"/>
    <m/>
  </r>
  <r>
    <s v="20"/>
    <x v="0"/>
    <s v="SUR"/>
    <s v="20092010"/>
    <s v="20092010"/>
    <x v="0"/>
    <s v="Grupo 1"/>
    <s v="S"/>
    <n v="5.7320000000000002"/>
    <n v="5.7"/>
    <n v="29.288"/>
    <n v="718.68"/>
    <n v="747.96799999999996"/>
    <n v="0"/>
    <n v="137.33000000000001"/>
    <n v="4.38"/>
    <n v="0"/>
    <m/>
    <x v="0"/>
    <s v="SUR20092010Grupo 1EL"/>
    <s v="Emp. de Generaci¢n El‚ctrica del Sur S. A."/>
    <x v="21"/>
    <x v="21"/>
    <s v="C.T. Independencia"/>
    <x v="91"/>
    <x v="0"/>
    <x v="0"/>
    <x v="44"/>
    <x v="0"/>
    <s v="Instalado"/>
    <s v="Operativo"/>
    <s v="Generadora"/>
    <x v="0"/>
    <x v="1"/>
    <x v="1"/>
    <x v="0"/>
    <s v="Estatal"/>
    <s v="ICA"/>
    <s v="ICA"/>
    <s v="PISCO"/>
    <s v="INDEPENDENCIA"/>
    <n v="0"/>
    <x v="1"/>
    <n v="0"/>
    <x v="0"/>
    <n v="0"/>
    <x v="0"/>
    <x v="0"/>
    <n v="747.96799999999996"/>
    <n v="0.74796799999999997"/>
    <m/>
    <n v="0.47766666666666668"/>
    <n v="0.47766666666666668"/>
    <n v="7.6479999999999997"/>
    <n v="0"/>
    <n v="30"/>
    <s v="BASE DE DATOS"/>
    <m/>
  </r>
  <r>
    <s v="20"/>
    <x v="0"/>
    <s v="SUR"/>
    <s v="20092010"/>
    <s v="20092010"/>
    <x v="0"/>
    <s v="Grupo 2"/>
    <s v="S"/>
    <n v="5.7320000000000002"/>
    <n v="5.7320000000000002"/>
    <n v="29.632999999999999"/>
    <n v="868.678"/>
    <n v="898.31100000000004"/>
    <n v="0"/>
    <n v="163.15"/>
    <n v="31.57"/>
    <n v="0"/>
    <m/>
    <x v="0"/>
    <s v="SUR20092010Grupo 2EL"/>
    <s v="Emp. de Generaci¢n El‚ctrica del Sur S. A."/>
    <x v="21"/>
    <x v="21"/>
    <s v="C.T. Independencia"/>
    <x v="91"/>
    <x v="0"/>
    <x v="0"/>
    <x v="171"/>
    <x v="0"/>
    <s v="Instalado"/>
    <s v="Operativo"/>
    <s v="Generadora"/>
    <x v="0"/>
    <x v="1"/>
    <x v="1"/>
    <x v="0"/>
    <s v="Estatal"/>
    <s v="ICA"/>
    <s v="ICA"/>
    <s v="PISCO"/>
    <s v="INDEPENDENCIA"/>
    <n v="0"/>
    <x v="1"/>
    <n v="0"/>
    <x v="0"/>
    <n v="0"/>
    <x v="0"/>
    <x v="0"/>
    <n v="898.31100000000004"/>
    <n v="0.89831100000000008"/>
    <m/>
    <n v="0.47766666666666668"/>
    <n v="0.47766666666666668"/>
    <n v="7.6479999999999997"/>
    <n v="0"/>
    <n v="30"/>
    <s v="BASE DE DATOS"/>
    <m/>
  </r>
  <r>
    <s v="20"/>
    <x v="0"/>
    <s v="SUR"/>
    <s v="20092010"/>
    <s v="20092010"/>
    <x v="0"/>
    <s v="Grupo 3"/>
    <s v="S"/>
    <n v="5.7320000000000002"/>
    <n v="5.7320000000000002"/>
    <n v="29.027000000000001"/>
    <n v="874.46600000000001"/>
    <n v="903.49300000000005"/>
    <n v="0"/>
    <n v="162.55000000000001"/>
    <n v="1.02"/>
    <n v="0"/>
    <m/>
    <x v="0"/>
    <s v="SUR20092010Grupo 3EL"/>
    <s v="Emp. de Generaci¢n El‚ctrica del Sur S. A."/>
    <x v="21"/>
    <x v="21"/>
    <s v="C.T. Independencia"/>
    <x v="91"/>
    <x v="0"/>
    <x v="0"/>
    <x v="172"/>
    <x v="0"/>
    <s v="Instalado"/>
    <s v="Operativo"/>
    <s v="Generadora"/>
    <x v="0"/>
    <x v="1"/>
    <x v="1"/>
    <x v="0"/>
    <s v="Estatal"/>
    <s v="ICA"/>
    <s v="ICA"/>
    <s v="PISCO"/>
    <s v="INDEPENDENCIA"/>
    <n v="0"/>
    <x v="1"/>
    <n v="0"/>
    <x v="0"/>
    <n v="0"/>
    <x v="0"/>
    <x v="0"/>
    <n v="903.49300000000005"/>
    <n v="0.9034930000000001"/>
    <m/>
    <n v="0.47766666666666668"/>
    <n v="0.47766666666666668"/>
    <n v="7.6479999999999997"/>
    <n v="0"/>
    <n v="30"/>
    <s v="BASE DE DATOS"/>
    <m/>
  </r>
  <r>
    <s v="20"/>
    <x v="0"/>
    <s v="SUR"/>
    <s v="20092010"/>
    <s v="20092010"/>
    <x v="0"/>
    <s v="Grupo 4"/>
    <s v="S"/>
    <n v="5.7320000000000002"/>
    <n v="5.7320000000000002"/>
    <n v="29.736999999999998"/>
    <n v="784.55799999999999"/>
    <n v="814.29499999999996"/>
    <n v="0"/>
    <n v="148.55000000000001"/>
    <n v="0.85"/>
    <n v="0"/>
    <m/>
    <x v="0"/>
    <s v="SUR20092010Grupo 4EL"/>
    <s v="Emp. de Generaci¢n El‚ctrica del Sur S. A."/>
    <x v="21"/>
    <x v="21"/>
    <s v="C.T. Independencia"/>
    <x v="91"/>
    <x v="0"/>
    <x v="0"/>
    <x v="190"/>
    <x v="0"/>
    <s v="Instalado"/>
    <s v="Operativo"/>
    <s v="Generadora"/>
    <x v="0"/>
    <x v="1"/>
    <x v="1"/>
    <x v="0"/>
    <s v="Estatal"/>
    <s v="ICA"/>
    <s v="ICA"/>
    <s v="PISCO"/>
    <s v="INDEPENDENCIA"/>
    <n v="0"/>
    <x v="1"/>
    <n v="0"/>
    <x v="0"/>
    <n v="0"/>
    <x v="0"/>
    <x v="0"/>
    <n v="814.29499999999996"/>
    <n v="0.81429499999999999"/>
    <m/>
    <n v="0.47766666666666668"/>
    <n v="0.47766666666666668"/>
    <n v="7.6479999999999997"/>
    <n v="0"/>
    <n v="30"/>
    <s v="BASE DE DATOS"/>
    <m/>
  </r>
  <r>
    <s v="20"/>
    <x v="1"/>
    <s v="SUR"/>
    <s v="20092010"/>
    <s v="20092010"/>
    <x v="0"/>
    <s v="Grupo 1"/>
    <s v="S"/>
    <n v="5.7320000000000002"/>
    <n v="5.7"/>
    <n v="0"/>
    <n v="830.41"/>
    <n v="830.41"/>
    <n v="0"/>
    <n v="153.13"/>
    <n v="0"/>
    <n v="0"/>
    <m/>
    <x v="0"/>
    <s v="SUR20092010Grupo 1EL"/>
    <s v="Emp. de Generaci¢n El‚ctrica del Sur S. A."/>
    <x v="21"/>
    <x v="21"/>
    <s v="C.T. Independencia"/>
    <x v="91"/>
    <x v="0"/>
    <x v="0"/>
    <x v="44"/>
    <x v="0"/>
    <s v="Instalado"/>
    <s v="Operativo"/>
    <s v="Generadora"/>
    <x v="0"/>
    <x v="1"/>
    <x v="1"/>
    <x v="0"/>
    <s v="Estatal"/>
    <s v="ICA"/>
    <s v="ICA"/>
    <s v="PISCO"/>
    <s v="INDEPENDENCIA"/>
    <n v="0"/>
    <x v="1"/>
    <n v="0"/>
    <x v="0"/>
    <n v="0"/>
    <x v="0"/>
    <x v="0"/>
    <n v="830.41"/>
    <n v="0.83040999999999998"/>
    <m/>
    <n v="0.47766666666666668"/>
    <n v="0.47766666666666668"/>
    <n v="7.6479999999999997"/>
    <n v="0"/>
    <n v="30"/>
    <s v="BASE DE DATOS"/>
    <m/>
  </r>
  <r>
    <s v="20"/>
    <x v="1"/>
    <s v="SUR"/>
    <s v="20092010"/>
    <s v="20092010"/>
    <x v="0"/>
    <s v="Grupo 2"/>
    <s v="S"/>
    <n v="5.7320000000000002"/>
    <n v="5.7320000000000002"/>
    <n v="0.18"/>
    <n v="1166.403"/>
    <n v="1166.5830000000001"/>
    <n v="0"/>
    <n v="210.85"/>
    <n v="0"/>
    <n v="0"/>
    <m/>
    <x v="0"/>
    <s v="SUR20092010Grupo 2EL"/>
    <s v="Emp. de Generaci¢n El‚ctrica del Sur S. A."/>
    <x v="21"/>
    <x v="21"/>
    <s v="C.T. Independencia"/>
    <x v="91"/>
    <x v="0"/>
    <x v="0"/>
    <x v="171"/>
    <x v="0"/>
    <s v="Instalado"/>
    <s v="Operativo"/>
    <s v="Generadora"/>
    <x v="0"/>
    <x v="1"/>
    <x v="1"/>
    <x v="0"/>
    <s v="Estatal"/>
    <s v="ICA"/>
    <s v="ICA"/>
    <s v="PISCO"/>
    <s v="INDEPENDENCIA"/>
    <n v="0"/>
    <x v="1"/>
    <n v="0"/>
    <x v="0"/>
    <n v="0"/>
    <x v="0"/>
    <x v="0"/>
    <n v="1166.5830000000001"/>
    <n v="1.1665830000000001"/>
    <m/>
    <n v="0.47766666666666668"/>
    <n v="0.47766666666666668"/>
    <n v="7.6479999999999997"/>
    <n v="0"/>
    <n v="30"/>
    <s v="BASE DE DATOS"/>
    <m/>
  </r>
  <r>
    <s v="20"/>
    <x v="1"/>
    <s v="SUR"/>
    <s v="20092010"/>
    <s v="20092010"/>
    <x v="0"/>
    <s v="Grupo 3"/>
    <s v="S"/>
    <n v="5.7320000000000002"/>
    <n v="5.7320000000000002"/>
    <n v="0.47299999999999998"/>
    <n v="1172.931"/>
    <n v="1173.404"/>
    <n v="0"/>
    <n v="210.33"/>
    <n v="0"/>
    <n v="0"/>
    <m/>
    <x v="0"/>
    <s v="SUR20092010Grupo 3EL"/>
    <s v="Emp. de Generaci¢n El‚ctrica del Sur S. A."/>
    <x v="21"/>
    <x v="21"/>
    <s v="C.T. Independencia"/>
    <x v="91"/>
    <x v="0"/>
    <x v="0"/>
    <x v="172"/>
    <x v="0"/>
    <s v="Instalado"/>
    <s v="Operativo"/>
    <s v="Generadora"/>
    <x v="0"/>
    <x v="1"/>
    <x v="1"/>
    <x v="0"/>
    <s v="Estatal"/>
    <s v="ICA"/>
    <s v="ICA"/>
    <s v="PISCO"/>
    <s v="INDEPENDENCIA"/>
    <n v="0"/>
    <x v="1"/>
    <n v="0"/>
    <x v="0"/>
    <n v="0"/>
    <x v="0"/>
    <x v="0"/>
    <n v="1173.404"/>
    <n v="1.1734039999999999"/>
    <m/>
    <n v="0.47766666666666668"/>
    <n v="0.47766666666666668"/>
    <n v="7.6479999999999997"/>
    <n v="0"/>
    <n v="30"/>
    <s v="BASE DE DATOS"/>
    <m/>
  </r>
  <r>
    <s v="20"/>
    <x v="1"/>
    <s v="SUR"/>
    <s v="20092010"/>
    <s v="20092010"/>
    <x v="0"/>
    <s v="Grupo 4"/>
    <s v="S"/>
    <n v="5.7320000000000002"/>
    <n v="5.7320000000000002"/>
    <n v="0"/>
    <n v="734.03"/>
    <n v="734.03"/>
    <n v="0"/>
    <n v="136.37"/>
    <n v="0.53"/>
    <n v="0"/>
    <m/>
    <x v="0"/>
    <s v="SUR20092010Grupo 4EL"/>
    <s v="Emp. de Generaci¢n El‚ctrica del Sur S. A."/>
    <x v="21"/>
    <x v="21"/>
    <s v="C.T. Independencia"/>
    <x v="91"/>
    <x v="0"/>
    <x v="0"/>
    <x v="190"/>
    <x v="0"/>
    <s v="Instalado"/>
    <s v="Operativo"/>
    <s v="Generadora"/>
    <x v="0"/>
    <x v="1"/>
    <x v="1"/>
    <x v="0"/>
    <s v="Estatal"/>
    <s v="ICA"/>
    <s v="ICA"/>
    <s v="PISCO"/>
    <s v="INDEPENDENCIA"/>
    <n v="0"/>
    <x v="1"/>
    <n v="0"/>
    <x v="0"/>
    <n v="0"/>
    <x v="0"/>
    <x v="0"/>
    <n v="734.03"/>
    <n v="0.73402999999999996"/>
    <m/>
    <n v="0.47766666666666668"/>
    <n v="0.47766666666666668"/>
    <n v="7.6479999999999997"/>
    <n v="0"/>
    <n v="30"/>
    <s v="BASE DE DATOS"/>
    <m/>
  </r>
  <r>
    <s v="20"/>
    <x v="2"/>
    <s v="SUR"/>
    <s v="20092010"/>
    <s v="20092010"/>
    <x v="0"/>
    <s v="Grupo 1"/>
    <s v="S"/>
    <n v="5.7320000000000002"/>
    <n v="5.7"/>
    <n v="9.48"/>
    <n v="270.06799999999998"/>
    <n v="279.548"/>
    <n v="0"/>
    <n v="52.88"/>
    <n v="0.5"/>
    <n v="0"/>
    <m/>
    <x v="0"/>
    <s v="SUR20092010Grupo 1EL"/>
    <s v="Emp. de Generaci¢n El‚ctrica del Sur S. A."/>
    <x v="21"/>
    <x v="21"/>
    <s v="C.T. Independencia"/>
    <x v="91"/>
    <x v="0"/>
    <x v="0"/>
    <x v="44"/>
    <x v="0"/>
    <s v="Instalado"/>
    <s v="Operativo"/>
    <s v="Generadora"/>
    <x v="0"/>
    <x v="1"/>
    <x v="1"/>
    <x v="0"/>
    <s v="Estatal"/>
    <s v="ICA"/>
    <s v="ICA"/>
    <s v="PISCO"/>
    <s v="INDEPENDENCIA"/>
    <n v="0"/>
    <x v="1"/>
    <n v="0"/>
    <x v="0"/>
    <n v="0"/>
    <x v="0"/>
    <x v="0"/>
    <n v="279.548"/>
    <n v="0.27954800000000002"/>
    <m/>
    <n v="0.47766666666666668"/>
    <n v="0.47766666666666668"/>
    <n v="7.6479999999999997"/>
    <n v="0"/>
    <n v="30"/>
    <s v="BASE DE DATOS"/>
    <m/>
  </r>
  <r>
    <s v="20"/>
    <x v="2"/>
    <s v="SUR"/>
    <s v="20092010"/>
    <s v="20092010"/>
    <x v="0"/>
    <s v="Grupo 2"/>
    <s v="S"/>
    <n v="5.7320000000000002"/>
    <n v="5.7320000000000002"/>
    <n v="9.6989999999999998"/>
    <n v="435.03800000000001"/>
    <n v="444.73700000000002"/>
    <n v="0"/>
    <n v="81.92"/>
    <n v="0.03"/>
    <n v="0"/>
    <m/>
    <x v="0"/>
    <s v="SUR20092010Grupo 2EL"/>
    <s v="Emp. de Generaci¢n El‚ctrica del Sur S. A."/>
    <x v="21"/>
    <x v="21"/>
    <s v="C.T. Independencia"/>
    <x v="91"/>
    <x v="0"/>
    <x v="0"/>
    <x v="171"/>
    <x v="0"/>
    <s v="Instalado"/>
    <s v="Operativo"/>
    <s v="Generadora"/>
    <x v="0"/>
    <x v="1"/>
    <x v="1"/>
    <x v="0"/>
    <s v="Estatal"/>
    <s v="ICA"/>
    <s v="ICA"/>
    <s v="PISCO"/>
    <s v="INDEPENDENCIA"/>
    <n v="0"/>
    <x v="1"/>
    <n v="0"/>
    <x v="0"/>
    <n v="0"/>
    <x v="0"/>
    <x v="0"/>
    <n v="444.73700000000002"/>
    <n v="0.44473700000000005"/>
    <m/>
    <n v="0.47766666666666668"/>
    <n v="0.47766666666666668"/>
    <n v="7.6479999999999997"/>
    <n v="0"/>
    <n v="30"/>
    <s v="BASE DE DATOS"/>
    <m/>
  </r>
  <r>
    <s v="20"/>
    <x v="2"/>
    <s v="SUR"/>
    <s v="20092010"/>
    <s v="20092010"/>
    <x v="0"/>
    <s v="Grupo 3"/>
    <s v="S"/>
    <n v="5.7320000000000002"/>
    <n v="5.7320000000000002"/>
    <n v="9.6859999999999999"/>
    <n v="442.98700000000002"/>
    <n v="452.673"/>
    <n v="0"/>
    <n v="82.97"/>
    <n v="0"/>
    <n v="0"/>
    <m/>
    <x v="0"/>
    <s v="SUR20092010Grupo 3EL"/>
    <s v="Emp. de Generaci¢n El‚ctrica del Sur S. A."/>
    <x v="21"/>
    <x v="21"/>
    <s v="C.T. Independencia"/>
    <x v="91"/>
    <x v="0"/>
    <x v="0"/>
    <x v="172"/>
    <x v="0"/>
    <s v="Instalado"/>
    <s v="Operativo"/>
    <s v="Generadora"/>
    <x v="0"/>
    <x v="1"/>
    <x v="1"/>
    <x v="0"/>
    <s v="Estatal"/>
    <s v="ICA"/>
    <s v="ICA"/>
    <s v="PISCO"/>
    <s v="INDEPENDENCIA"/>
    <n v="0"/>
    <x v="1"/>
    <n v="0"/>
    <x v="0"/>
    <n v="0"/>
    <x v="0"/>
    <x v="0"/>
    <n v="452.673"/>
    <n v="0.45267299999999999"/>
    <m/>
    <n v="0.47766666666666668"/>
    <n v="0.47766666666666668"/>
    <n v="7.6479999999999997"/>
    <n v="0"/>
    <n v="30"/>
    <s v="BASE DE DATOS"/>
    <m/>
  </r>
  <r>
    <s v="20"/>
    <x v="2"/>
    <s v="SUR"/>
    <s v="20092010"/>
    <s v="20092010"/>
    <x v="0"/>
    <s v="Grupo 4"/>
    <s v="S"/>
    <n v="5.7320000000000002"/>
    <n v="5.7320000000000002"/>
    <n v="9.4039999999999999"/>
    <n v="285.50200000000001"/>
    <n v="294.90600000000001"/>
    <n v="0"/>
    <n v="55.5"/>
    <n v="0"/>
    <n v="0"/>
    <m/>
    <x v="0"/>
    <s v="SUR20092010Grupo 4EL"/>
    <s v="Emp. de Generaci¢n El‚ctrica del Sur S. A."/>
    <x v="21"/>
    <x v="21"/>
    <s v="C.T. Independencia"/>
    <x v="91"/>
    <x v="0"/>
    <x v="0"/>
    <x v="190"/>
    <x v="0"/>
    <s v="Instalado"/>
    <s v="Operativo"/>
    <s v="Generadora"/>
    <x v="0"/>
    <x v="1"/>
    <x v="1"/>
    <x v="0"/>
    <s v="Estatal"/>
    <s v="ICA"/>
    <s v="ICA"/>
    <s v="PISCO"/>
    <s v="INDEPENDENCIA"/>
    <n v="0"/>
    <x v="1"/>
    <n v="0"/>
    <x v="0"/>
    <n v="0"/>
    <x v="0"/>
    <x v="0"/>
    <n v="294.90600000000001"/>
    <n v="0.294906"/>
    <m/>
    <n v="0.47766666666666668"/>
    <n v="0.47766666666666668"/>
    <n v="7.6479999999999997"/>
    <n v="0"/>
    <n v="30"/>
    <s v="BASE DE DATOS"/>
    <m/>
  </r>
  <r>
    <s v="20"/>
    <x v="3"/>
    <s v="SUR"/>
    <s v="20092010"/>
    <s v="20092010"/>
    <x v="0"/>
    <s v="Grupo 1"/>
    <s v="S"/>
    <n v="5.7320000000000002"/>
    <n v="5.7"/>
    <n v="0"/>
    <n v="0"/>
    <n v="0"/>
    <n v="0"/>
    <n v="0"/>
    <n v="0"/>
    <n v="0"/>
    <m/>
    <x v="0"/>
    <s v="SUR20092010Grupo 1EL"/>
    <s v="Emp. de Generaci¢n El‚ctrica del Sur S. A."/>
    <x v="21"/>
    <x v="21"/>
    <s v="C.T. Independencia"/>
    <x v="91"/>
    <x v="0"/>
    <x v="0"/>
    <x v="44"/>
    <x v="0"/>
    <s v="Instalado"/>
    <s v="Operativo"/>
    <s v="Generadora"/>
    <x v="0"/>
    <x v="1"/>
    <x v="1"/>
    <x v="0"/>
    <s v="Estatal"/>
    <s v="ICA"/>
    <s v="ICA"/>
    <s v="PISCO"/>
    <s v="INDEPENDENCIA"/>
    <n v="0"/>
    <x v="1"/>
    <n v="0"/>
    <x v="0"/>
    <n v="0"/>
    <x v="0"/>
    <x v="0"/>
    <n v="0"/>
    <n v="0"/>
    <m/>
    <n v="0.47766666666666668"/>
    <n v="0.47766666666666668"/>
    <n v="7.6479999999999997"/>
    <n v="0"/>
    <n v="30"/>
    <s v="BASE DE DATOS"/>
    <m/>
  </r>
  <r>
    <s v="20"/>
    <x v="3"/>
    <s v="SUR"/>
    <s v="20092010"/>
    <s v="20092010"/>
    <x v="0"/>
    <s v="Grupo 2"/>
    <s v="S"/>
    <n v="5.7320000000000002"/>
    <n v="5.7320000000000002"/>
    <n v="0"/>
    <n v="0"/>
    <n v="0"/>
    <n v="0"/>
    <n v="0"/>
    <n v="0"/>
    <n v="0"/>
    <m/>
    <x v="0"/>
    <s v="SUR20092010Grupo 2EL"/>
    <s v="Emp. de Generaci¢n El‚ctrica del Sur S. A."/>
    <x v="21"/>
    <x v="21"/>
    <s v="C.T. Independencia"/>
    <x v="91"/>
    <x v="0"/>
    <x v="0"/>
    <x v="171"/>
    <x v="0"/>
    <s v="Instalado"/>
    <s v="Operativo"/>
    <s v="Generadora"/>
    <x v="0"/>
    <x v="1"/>
    <x v="1"/>
    <x v="0"/>
    <s v="Estatal"/>
    <s v="ICA"/>
    <s v="ICA"/>
    <s v="PISCO"/>
    <s v="INDEPENDENCIA"/>
    <n v="0"/>
    <x v="1"/>
    <n v="0"/>
    <x v="0"/>
    <n v="0"/>
    <x v="0"/>
    <x v="0"/>
    <n v="0"/>
    <n v="0"/>
    <m/>
    <n v="0.47766666666666668"/>
    <n v="0.47766666666666668"/>
    <n v="7.6479999999999997"/>
    <n v="0"/>
    <n v="30"/>
    <s v="BASE DE DATOS"/>
    <m/>
  </r>
  <r>
    <s v="20"/>
    <x v="3"/>
    <s v="SUR"/>
    <s v="20092010"/>
    <s v="20092010"/>
    <x v="0"/>
    <s v="Grupo 3"/>
    <s v="S"/>
    <n v="5.7320000000000002"/>
    <n v="5.7320000000000002"/>
    <n v="0"/>
    <n v="9.3439999999999994"/>
    <n v="9.3439999999999994"/>
    <n v="0"/>
    <n v="2.15"/>
    <n v="0"/>
    <n v="0"/>
    <m/>
    <x v="0"/>
    <s v="SUR20092010Grupo 3EL"/>
    <s v="Emp. de Generaci¢n El‚ctrica del Sur S. A."/>
    <x v="21"/>
    <x v="21"/>
    <s v="C.T. Independencia"/>
    <x v="91"/>
    <x v="0"/>
    <x v="0"/>
    <x v="172"/>
    <x v="0"/>
    <s v="Instalado"/>
    <s v="Operativo"/>
    <s v="Generadora"/>
    <x v="0"/>
    <x v="1"/>
    <x v="1"/>
    <x v="0"/>
    <s v="Estatal"/>
    <s v="ICA"/>
    <s v="ICA"/>
    <s v="PISCO"/>
    <s v="INDEPENDENCIA"/>
    <n v="0"/>
    <x v="1"/>
    <n v="0"/>
    <x v="0"/>
    <n v="0"/>
    <x v="0"/>
    <x v="0"/>
    <n v="9.3439999999999994"/>
    <n v="9.3439999999999999E-3"/>
    <m/>
    <n v="0.47766666666666668"/>
    <n v="0.47766666666666668"/>
    <n v="7.6479999999999997"/>
    <n v="0"/>
    <n v="30"/>
    <s v="BASE DE DATOS"/>
    <m/>
  </r>
  <r>
    <s v="20"/>
    <x v="3"/>
    <s v="SUR"/>
    <s v="20092010"/>
    <s v="20092010"/>
    <x v="0"/>
    <s v="Grupo 4"/>
    <s v="S"/>
    <n v="5.7320000000000002"/>
    <n v="5.7320000000000002"/>
    <n v="0"/>
    <n v="0"/>
    <n v="0"/>
    <n v="0"/>
    <n v="0"/>
    <n v="0"/>
    <n v="0"/>
    <m/>
    <x v="0"/>
    <s v="SUR20092010Grupo 4EL"/>
    <s v="Emp. de Generaci¢n El‚ctrica del Sur S. A."/>
    <x v="21"/>
    <x v="21"/>
    <s v="C.T. Independencia"/>
    <x v="91"/>
    <x v="0"/>
    <x v="0"/>
    <x v="190"/>
    <x v="0"/>
    <s v="Instalado"/>
    <s v="Operativo"/>
    <s v="Generadora"/>
    <x v="0"/>
    <x v="1"/>
    <x v="1"/>
    <x v="0"/>
    <s v="Estatal"/>
    <s v="ICA"/>
    <s v="ICA"/>
    <s v="PISCO"/>
    <s v="INDEPENDENCIA"/>
    <n v="0"/>
    <x v="1"/>
    <n v="0"/>
    <x v="0"/>
    <n v="0"/>
    <x v="0"/>
    <x v="0"/>
    <n v="0"/>
    <n v="0"/>
    <m/>
    <n v="0.47766666666666668"/>
    <n v="0.47766666666666668"/>
    <n v="7.6479999999999997"/>
    <n v="0"/>
    <n v="30"/>
    <s v="BASE DE DATOS"/>
    <m/>
  </r>
  <r>
    <s v="20"/>
    <x v="4"/>
    <s v="SUR"/>
    <s v="20092010"/>
    <s v="20092010"/>
    <x v="0"/>
    <s v="Grupo 1"/>
    <s v="S"/>
    <n v="5.7320000000000002"/>
    <n v="5.7"/>
    <n v="0"/>
    <n v="0"/>
    <n v="0"/>
    <n v="6.47"/>
    <n v="0"/>
    <n v="0"/>
    <n v="0"/>
    <m/>
    <x v="0"/>
    <s v="SUR20092010Grupo 1EL"/>
    <s v="Emp. de Generaci¢n El‚ctrica del Sur S. A."/>
    <x v="21"/>
    <x v="21"/>
    <s v="C.T. Independencia"/>
    <x v="91"/>
    <x v="0"/>
    <x v="0"/>
    <x v="44"/>
    <x v="0"/>
    <s v="Instalado"/>
    <s v="Operativo"/>
    <s v="Generadora"/>
    <x v="0"/>
    <x v="1"/>
    <x v="1"/>
    <x v="0"/>
    <s v="Estatal"/>
    <s v="ICA"/>
    <s v="ICA"/>
    <s v="PISCO"/>
    <s v="INDEPENDENCIA"/>
    <n v="0"/>
    <x v="1"/>
    <n v="0"/>
    <x v="0"/>
    <n v="0"/>
    <x v="0"/>
    <x v="0"/>
    <n v="0"/>
    <n v="0"/>
    <m/>
    <n v="0.47766666666666668"/>
    <n v="0.47766666666666668"/>
    <n v="7.6479999999999997"/>
    <n v="0"/>
    <n v="30"/>
    <s v="BASE DE DATOS"/>
    <m/>
  </r>
  <r>
    <s v="20"/>
    <x v="4"/>
    <s v="SUR"/>
    <s v="20092010"/>
    <s v="20092010"/>
    <x v="0"/>
    <s v="Grupo 2"/>
    <s v="S"/>
    <n v="5.7320000000000002"/>
    <n v="5.7320000000000002"/>
    <n v="0"/>
    <n v="0"/>
    <n v="0"/>
    <n v="6.47"/>
    <n v="0"/>
    <n v="0"/>
    <n v="0"/>
    <m/>
    <x v="0"/>
    <s v="SUR20092010Grupo 2EL"/>
    <s v="Emp. de Generaci¢n El‚ctrica del Sur S. A."/>
    <x v="21"/>
    <x v="21"/>
    <s v="C.T. Independencia"/>
    <x v="91"/>
    <x v="0"/>
    <x v="0"/>
    <x v="171"/>
    <x v="0"/>
    <s v="Instalado"/>
    <s v="Operativo"/>
    <s v="Generadora"/>
    <x v="0"/>
    <x v="1"/>
    <x v="1"/>
    <x v="0"/>
    <s v="Estatal"/>
    <s v="ICA"/>
    <s v="ICA"/>
    <s v="PISCO"/>
    <s v="INDEPENDENCIA"/>
    <n v="0"/>
    <x v="1"/>
    <n v="0"/>
    <x v="0"/>
    <n v="0"/>
    <x v="0"/>
    <x v="0"/>
    <n v="0"/>
    <n v="0"/>
    <m/>
    <n v="0.47766666666666668"/>
    <n v="0.47766666666666668"/>
    <n v="7.6479999999999997"/>
    <n v="0"/>
    <n v="30"/>
    <s v="BASE DE DATOS"/>
    <m/>
  </r>
  <r>
    <s v="20"/>
    <x v="4"/>
    <s v="SUR"/>
    <s v="20092010"/>
    <s v="20092010"/>
    <x v="0"/>
    <s v="Grupo 3"/>
    <s v="S"/>
    <n v="5.7320000000000002"/>
    <n v="5.7320000000000002"/>
    <n v="0"/>
    <n v="0"/>
    <n v="0"/>
    <n v="6.47"/>
    <n v="0"/>
    <n v="0"/>
    <n v="0"/>
    <m/>
    <x v="0"/>
    <s v="SUR20092010Grupo 3EL"/>
    <s v="Emp. de Generaci¢n El‚ctrica del Sur S. A."/>
    <x v="21"/>
    <x v="21"/>
    <s v="C.T. Independencia"/>
    <x v="91"/>
    <x v="0"/>
    <x v="0"/>
    <x v="172"/>
    <x v="0"/>
    <s v="Instalado"/>
    <s v="Operativo"/>
    <s v="Generadora"/>
    <x v="0"/>
    <x v="1"/>
    <x v="1"/>
    <x v="0"/>
    <s v="Estatal"/>
    <s v="ICA"/>
    <s v="ICA"/>
    <s v="PISCO"/>
    <s v="INDEPENDENCIA"/>
    <n v="0"/>
    <x v="1"/>
    <n v="0"/>
    <x v="0"/>
    <n v="0"/>
    <x v="0"/>
    <x v="0"/>
    <n v="0"/>
    <n v="0"/>
    <m/>
    <n v="0.47766666666666668"/>
    <n v="0.47766666666666668"/>
    <n v="7.6479999999999997"/>
    <n v="0"/>
    <n v="30"/>
    <s v="BASE DE DATOS"/>
    <m/>
  </r>
  <r>
    <s v="20"/>
    <x v="4"/>
    <s v="SUR"/>
    <s v="20092010"/>
    <s v="20092010"/>
    <x v="0"/>
    <s v="Grupo 4"/>
    <s v="S"/>
    <n v="5.7320000000000002"/>
    <n v="5.7320000000000002"/>
    <n v="0"/>
    <n v="0"/>
    <n v="0"/>
    <n v="6.47"/>
    <n v="0"/>
    <n v="0"/>
    <n v="0"/>
    <m/>
    <x v="0"/>
    <s v="SUR20092010Grupo 4EL"/>
    <s v="Emp. de Generaci¢n El‚ctrica del Sur S. A."/>
    <x v="21"/>
    <x v="21"/>
    <s v="C.T. Independencia"/>
    <x v="91"/>
    <x v="0"/>
    <x v="0"/>
    <x v="190"/>
    <x v="0"/>
    <s v="Instalado"/>
    <s v="Operativo"/>
    <s v="Generadora"/>
    <x v="0"/>
    <x v="1"/>
    <x v="1"/>
    <x v="0"/>
    <s v="Estatal"/>
    <s v="ICA"/>
    <s v="ICA"/>
    <s v="PISCO"/>
    <s v="INDEPENDENCIA"/>
    <n v="0"/>
    <x v="1"/>
    <n v="0"/>
    <x v="0"/>
    <n v="0"/>
    <x v="0"/>
    <x v="0"/>
    <n v="0"/>
    <n v="0"/>
    <m/>
    <n v="0.47766666666666668"/>
    <n v="0.47766666666666668"/>
    <n v="7.6479999999999997"/>
    <n v="0"/>
    <n v="30"/>
    <s v="BASE DE DATOS"/>
    <m/>
  </r>
  <r>
    <s v="20"/>
    <x v="5"/>
    <s v="SUR"/>
    <s v="20092010"/>
    <s v="20092010"/>
    <x v="0"/>
    <s v="Grupo 1"/>
    <s v="S"/>
    <n v="5.7320000000000002"/>
    <n v="5.7"/>
    <n v="0"/>
    <n v="0"/>
    <n v="0"/>
    <n v="0"/>
    <n v="0"/>
    <n v="0"/>
    <n v="0"/>
    <m/>
    <x v="0"/>
    <s v="SUR20092010Grupo 1EL"/>
    <s v="Emp. de Generaci¢n El‚ctrica del Sur S. A."/>
    <x v="21"/>
    <x v="21"/>
    <s v="C.T. Independencia"/>
    <x v="91"/>
    <x v="0"/>
    <x v="0"/>
    <x v="44"/>
    <x v="0"/>
    <s v="Instalado"/>
    <s v="Operativo"/>
    <s v="Generadora"/>
    <x v="0"/>
    <x v="1"/>
    <x v="1"/>
    <x v="0"/>
    <s v="Estatal"/>
    <s v="ICA"/>
    <s v="ICA"/>
    <s v="PISCO"/>
    <s v="INDEPENDENCIA"/>
    <n v="0"/>
    <x v="1"/>
    <n v="0"/>
    <x v="0"/>
    <n v="0"/>
    <x v="0"/>
    <x v="0"/>
    <n v="0"/>
    <n v="0"/>
    <m/>
    <n v="0.47766666666666668"/>
    <n v="0.47766666666666668"/>
    <n v="7.6479999999999997"/>
    <n v="0"/>
    <n v="30"/>
    <s v="BASE DE DATOS"/>
    <m/>
  </r>
  <r>
    <s v="20"/>
    <x v="5"/>
    <s v="SUR"/>
    <s v="20092010"/>
    <s v="20092010"/>
    <x v="0"/>
    <s v="Grupo 2"/>
    <s v="S"/>
    <n v="5.7320000000000002"/>
    <n v="5.7320000000000002"/>
    <n v="0"/>
    <n v="0"/>
    <n v="0"/>
    <n v="0"/>
    <n v="0"/>
    <n v="0"/>
    <n v="0"/>
    <m/>
    <x v="0"/>
    <s v="SUR20092010Grupo 2EL"/>
    <s v="Emp. de Generaci¢n El‚ctrica del Sur S. A."/>
    <x v="21"/>
    <x v="21"/>
    <s v="C.T. Independencia"/>
    <x v="91"/>
    <x v="0"/>
    <x v="0"/>
    <x v="171"/>
    <x v="0"/>
    <s v="Instalado"/>
    <s v="Operativo"/>
    <s v="Generadora"/>
    <x v="0"/>
    <x v="1"/>
    <x v="1"/>
    <x v="0"/>
    <s v="Estatal"/>
    <s v="ICA"/>
    <s v="ICA"/>
    <s v="PISCO"/>
    <s v="INDEPENDENCIA"/>
    <n v="0"/>
    <x v="1"/>
    <n v="0"/>
    <x v="0"/>
    <n v="0"/>
    <x v="0"/>
    <x v="0"/>
    <n v="0"/>
    <n v="0"/>
    <m/>
    <n v="0.47766666666666668"/>
    <n v="0.47766666666666668"/>
    <n v="7.6479999999999997"/>
    <n v="0"/>
    <n v="30"/>
    <s v="BASE DE DATOS"/>
    <m/>
  </r>
  <r>
    <s v="20"/>
    <x v="5"/>
    <s v="SUR"/>
    <s v="20092010"/>
    <s v="20092010"/>
    <x v="0"/>
    <s v="Grupo 3"/>
    <s v="S"/>
    <n v="5.7320000000000002"/>
    <n v="5.7320000000000002"/>
    <n v="0"/>
    <n v="45.156999999999996"/>
    <n v="45.156999999999996"/>
    <n v="0"/>
    <n v="8.3699999999999992"/>
    <n v="0"/>
    <n v="0"/>
    <m/>
    <x v="0"/>
    <s v="SUR20092010Grupo 3EL"/>
    <s v="Emp. de Generaci¢n El‚ctrica del Sur S. A."/>
    <x v="21"/>
    <x v="21"/>
    <s v="C.T. Independencia"/>
    <x v="91"/>
    <x v="0"/>
    <x v="0"/>
    <x v="172"/>
    <x v="0"/>
    <s v="Instalado"/>
    <s v="Operativo"/>
    <s v="Generadora"/>
    <x v="0"/>
    <x v="1"/>
    <x v="1"/>
    <x v="0"/>
    <s v="Estatal"/>
    <s v="ICA"/>
    <s v="ICA"/>
    <s v="PISCO"/>
    <s v="INDEPENDENCIA"/>
    <n v="0"/>
    <x v="1"/>
    <n v="0"/>
    <x v="0"/>
    <n v="0"/>
    <x v="0"/>
    <x v="0"/>
    <n v="45.156999999999996"/>
    <n v="4.5156999999999996E-2"/>
    <m/>
    <n v="0.47766666666666668"/>
    <n v="0.47766666666666668"/>
    <n v="7.6479999999999997"/>
    <n v="0"/>
    <n v="30"/>
    <s v="BASE DE DATOS"/>
    <m/>
  </r>
  <r>
    <s v="20"/>
    <x v="5"/>
    <s v="SUR"/>
    <s v="20092010"/>
    <s v="20092010"/>
    <x v="0"/>
    <s v="Grupo 4"/>
    <s v="S"/>
    <n v="5.7320000000000002"/>
    <n v="5.7320000000000002"/>
    <n v="0"/>
    <n v="0"/>
    <n v="0"/>
    <n v="0"/>
    <n v="0"/>
    <n v="0"/>
    <n v="0"/>
    <m/>
    <x v="0"/>
    <s v="SUR20092010Grupo 4EL"/>
    <s v="Emp. de Generaci¢n El‚ctrica del Sur S. A."/>
    <x v="21"/>
    <x v="21"/>
    <s v="C.T. Independencia"/>
    <x v="91"/>
    <x v="0"/>
    <x v="0"/>
    <x v="190"/>
    <x v="0"/>
    <s v="Instalado"/>
    <s v="Operativo"/>
    <s v="Generadora"/>
    <x v="0"/>
    <x v="1"/>
    <x v="1"/>
    <x v="0"/>
    <s v="Estatal"/>
    <s v="ICA"/>
    <s v="ICA"/>
    <s v="PISCO"/>
    <s v="INDEPENDENCIA"/>
    <n v="0"/>
    <x v="1"/>
    <n v="0"/>
    <x v="0"/>
    <n v="0"/>
    <x v="0"/>
    <x v="0"/>
    <n v="0"/>
    <n v="0"/>
    <m/>
    <n v="0.47766666666666668"/>
    <n v="0.47766666666666668"/>
    <n v="7.6479999999999997"/>
    <n v="0"/>
    <n v="30"/>
    <s v="BASE DE DATOS"/>
    <m/>
  </r>
  <r>
    <s v="20"/>
    <x v="6"/>
    <s v="SUR"/>
    <s v="20092010"/>
    <s v="20092010"/>
    <x v="0"/>
    <s v="Grupo 1"/>
    <s v="S"/>
    <n v="5.7320000000000002"/>
    <n v="5.7"/>
    <n v="0"/>
    <n v="0"/>
    <n v="0"/>
    <n v="5.65"/>
    <n v="0"/>
    <n v="0"/>
    <n v="0"/>
    <m/>
    <x v="0"/>
    <s v="SUR20092010Grupo 1EL"/>
    <s v="Emp. de Generaci¢n El‚ctrica del Sur S. A."/>
    <x v="21"/>
    <x v="21"/>
    <s v="C.T. Independencia"/>
    <x v="91"/>
    <x v="0"/>
    <x v="0"/>
    <x v="44"/>
    <x v="0"/>
    <s v="Instalado"/>
    <s v="Operativo"/>
    <s v="Generadora"/>
    <x v="0"/>
    <x v="1"/>
    <x v="1"/>
    <x v="0"/>
    <s v="Estatal"/>
    <s v="ICA"/>
    <s v="ICA"/>
    <s v="PISCO"/>
    <s v="INDEPENDENCIA"/>
    <n v="0"/>
    <x v="1"/>
    <n v="0"/>
    <x v="0"/>
    <n v="0"/>
    <x v="0"/>
    <x v="0"/>
    <n v="0"/>
    <n v="0"/>
    <m/>
    <n v="0.47766666666666668"/>
    <n v="0.47766666666666668"/>
    <n v="7.6479999999999997"/>
    <n v="0"/>
    <n v="30"/>
    <s v="BASE DE DATOS"/>
    <m/>
  </r>
  <r>
    <s v="20"/>
    <x v="6"/>
    <s v="SUR"/>
    <s v="20092010"/>
    <s v="20092010"/>
    <x v="0"/>
    <s v="Grupo 2"/>
    <s v="S"/>
    <n v="5.7320000000000002"/>
    <n v="5.7320000000000002"/>
    <n v="0"/>
    <n v="0"/>
    <n v="0"/>
    <n v="5.35"/>
    <n v="0"/>
    <n v="0"/>
    <n v="0"/>
    <m/>
    <x v="0"/>
    <s v="SUR20092010Grupo 2EL"/>
    <s v="Emp. de Generaci¢n El‚ctrica del Sur S. A."/>
    <x v="21"/>
    <x v="21"/>
    <s v="C.T. Independencia"/>
    <x v="91"/>
    <x v="0"/>
    <x v="0"/>
    <x v="171"/>
    <x v="0"/>
    <s v="Instalado"/>
    <s v="Operativo"/>
    <s v="Generadora"/>
    <x v="0"/>
    <x v="1"/>
    <x v="1"/>
    <x v="0"/>
    <s v="Estatal"/>
    <s v="ICA"/>
    <s v="ICA"/>
    <s v="PISCO"/>
    <s v="INDEPENDENCIA"/>
    <n v="0"/>
    <x v="1"/>
    <n v="0"/>
    <x v="0"/>
    <n v="0"/>
    <x v="0"/>
    <x v="0"/>
    <n v="0"/>
    <n v="0"/>
    <m/>
    <n v="0.47766666666666668"/>
    <n v="0.47766666666666668"/>
    <n v="7.6479999999999997"/>
    <n v="0"/>
    <n v="30"/>
    <s v="BASE DE DATOS"/>
    <m/>
  </r>
  <r>
    <s v="20"/>
    <x v="6"/>
    <s v="SUR"/>
    <s v="20092010"/>
    <s v="20092010"/>
    <x v="0"/>
    <s v="Grupo 3"/>
    <s v="S"/>
    <n v="5.7320000000000002"/>
    <n v="5.7320000000000002"/>
    <n v="0"/>
    <n v="0"/>
    <n v="0"/>
    <n v="5.4"/>
    <n v="0"/>
    <n v="0"/>
    <n v="0"/>
    <m/>
    <x v="0"/>
    <s v="SUR20092010Grupo 3EL"/>
    <s v="Emp. de Generaci¢n El‚ctrica del Sur S. A."/>
    <x v="21"/>
    <x v="21"/>
    <s v="C.T. Independencia"/>
    <x v="91"/>
    <x v="0"/>
    <x v="0"/>
    <x v="172"/>
    <x v="0"/>
    <s v="Instalado"/>
    <s v="Operativo"/>
    <s v="Generadora"/>
    <x v="0"/>
    <x v="1"/>
    <x v="1"/>
    <x v="0"/>
    <s v="Estatal"/>
    <s v="ICA"/>
    <s v="ICA"/>
    <s v="PISCO"/>
    <s v="INDEPENDENCIA"/>
    <n v="0"/>
    <x v="1"/>
    <n v="0"/>
    <x v="0"/>
    <n v="0"/>
    <x v="0"/>
    <x v="0"/>
    <n v="0"/>
    <n v="0"/>
    <m/>
    <n v="0.47766666666666668"/>
    <n v="0.47766666666666668"/>
    <n v="7.6479999999999997"/>
    <n v="0"/>
    <n v="30"/>
    <s v="BASE DE DATOS"/>
    <m/>
  </r>
  <r>
    <s v="20"/>
    <x v="6"/>
    <s v="SUR"/>
    <s v="20092010"/>
    <s v="20092010"/>
    <x v="0"/>
    <s v="Grupo 4"/>
    <s v="S"/>
    <n v="5.7320000000000002"/>
    <n v="5.7320000000000002"/>
    <n v="0"/>
    <n v="0"/>
    <n v="0"/>
    <n v="5.43"/>
    <n v="0"/>
    <n v="0"/>
    <n v="0"/>
    <m/>
    <x v="0"/>
    <s v="SUR20092010Grupo 4EL"/>
    <s v="Emp. de Generaci¢n El‚ctrica del Sur S. A."/>
    <x v="21"/>
    <x v="21"/>
    <s v="C.T. Independencia"/>
    <x v="91"/>
    <x v="0"/>
    <x v="0"/>
    <x v="190"/>
    <x v="0"/>
    <s v="Instalado"/>
    <s v="Operativo"/>
    <s v="Generadora"/>
    <x v="0"/>
    <x v="1"/>
    <x v="1"/>
    <x v="0"/>
    <s v="Estatal"/>
    <s v="ICA"/>
    <s v="ICA"/>
    <s v="PISCO"/>
    <s v="INDEPENDENCIA"/>
    <n v="0"/>
    <x v="1"/>
    <n v="0"/>
    <x v="0"/>
    <n v="0"/>
    <x v="0"/>
    <x v="0"/>
    <n v="0"/>
    <n v="0"/>
    <m/>
    <n v="0.47766666666666668"/>
    <n v="0.47766666666666668"/>
    <n v="7.6479999999999997"/>
    <n v="0"/>
    <n v="30"/>
    <s v="BASE DE DATOS"/>
    <m/>
  </r>
  <r>
    <s v="20"/>
    <x v="7"/>
    <s v="SUR"/>
    <s v="20092010"/>
    <s v="20092010"/>
    <x v="0"/>
    <s v="Grupo 2"/>
    <s v="S"/>
    <n v="5.7320000000000002"/>
    <n v="5.7320000000000002"/>
    <n v="0"/>
    <n v="0"/>
    <n v="0"/>
    <n v="7.82"/>
    <n v="0"/>
    <n v="0"/>
    <n v="0"/>
    <m/>
    <x v="0"/>
    <s v="SUR20092010Grupo 2EL"/>
    <s v="Emp. de Generaci¢n El‚ctrica del Sur S. A."/>
    <x v="21"/>
    <x v="21"/>
    <s v="C.T. Independencia"/>
    <x v="91"/>
    <x v="0"/>
    <x v="0"/>
    <x v="171"/>
    <x v="0"/>
    <s v="Instalado"/>
    <s v="Operativo"/>
    <s v="Generadora"/>
    <x v="0"/>
    <x v="1"/>
    <x v="1"/>
    <x v="0"/>
    <s v="Estatal"/>
    <s v="ICA"/>
    <s v="ICA"/>
    <s v="PISCO"/>
    <s v="INDEPENDENCIA"/>
    <n v="0"/>
    <x v="1"/>
    <n v="0"/>
    <x v="0"/>
    <n v="0"/>
    <x v="0"/>
    <x v="0"/>
    <n v="0"/>
    <n v="0"/>
    <m/>
    <n v="0.47766666666666668"/>
    <n v="0.47766666666666668"/>
    <n v="7.6479999999999997"/>
    <n v="0"/>
    <n v="30"/>
    <s v="BASE DE DATOS"/>
    <m/>
  </r>
  <r>
    <s v="20"/>
    <x v="7"/>
    <s v="SUR"/>
    <s v="20092010"/>
    <s v="20092010"/>
    <x v="0"/>
    <s v="Grupo 1"/>
    <s v="S"/>
    <n v="5.7320000000000002"/>
    <n v="5.7"/>
    <n v="0"/>
    <n v="0"/>
    <n v="0"/>
    <n v="7.82"/>
    <n v="0"/>
    <n v="0"/>
    <n v="0"/>
    <m/>
    <x v="0"/>
    <s v="SUR20092010Grupo 1EL"/>
    <s v="Emp. de Generaci¢n El‚ctrica del Sur S. A."/>
    <x v="21"/>
    <x v="21"/>
    <s v="C.T. Independencia"/>
    <x v="91"/>
    <x v="0"/>
    <x v="0"/>
    <x v="44"/>
    <x v="0"/>
    <s v="Instalado"/>
    <s v="Operativo"/>
    <s v="Generadora"/>
    <x v="0"/>
    <x v="1"/>
    <x v="1"/>
    <x v="0"/>
    <s v="Estatal"/>
    <s v="ICA"/>
    <s v="ICA"/>
    <s v="PISCO"/>
    <s v="INDEPENDENCIA"/>
    <n v="0"/>
    <x v="1"/>
    <n v="0"/>
    <x v="0"/>
    <n v="0"/>
    <x v="0"/>
    <x v="0"/>
    <n v="0"/>
    <n v="0"/>
    <m/>
    <n v="0.47766666666666668"/>
    <n v="0.47766666666666668"/>
    <n v="7.6479999999999997"/>
    <n v="0"/>
    <n v="30"/>
    <s v="BASE DE DATOS"/>
    <m/>
  </r>
  <r>
    <s v="20"/>
    <x v="7"/>
    <s v="SUR"/>
    <s v="20092010"/>
    <s v="20092010"/>
    <x v="0"/>
    <s v="Grupo 3"/>
    <s v="S"/>
    <n v="5.7320000000000002"/>
    <n v="5.7320000000000002"/>
    <n v="0"/>
    <n v="0"/>
    <n v="0"/>
    <n v="7.82"/>
    <n v="0"/>
    <n v="0"/>
    <n v="0"/>
    <m/>
    <x v="0"/>
    <s v="SUR20092010Grupo 3EL"/>
    <s v="Emp. de Generaci¢n El‚ctrica del Sur S. A."/>
    <x v="21"/>
    <x v="21"/>
    <s v="C.T. Independencia"/>
    <x v="91"/>
    <x v="0"/>
    <x v="0"/>
    <x v="172"/>
    <x v="0"/>
    <s v="Instalado"/>
    <s v="Operativo"/>
    <s v="Generadora"/>
    <x v="0"/>
    <x v="1"/>
    <x v="1"/>
    <x v="0"/>
    <s v="Estatal"/>
    <s v="ICA"/>
    <s v="ICA"/>
    <s v="PISCO"/>
    <s v="INDEPENDENCIA"/>
    <n v="0"/>
    <x v="1"/>
    <n v="0"/>
    <x v="0"/>
    <n v="0"/>
    <x v="0"/>
    <x v="0"/>
    <n v="0"/>
    <n v="0"/>
    <m/>
    <n v="0.47766666666666668"/>
    <n v="0.47766666666666668"/>
    <n v="7.6479999999999997"/>
    <n v="0"/>
    <n v="30"/>
    <s v="BASE DE DATOS"/>
    <m/>
  </r>
  <r>
    <s v="20"/>
    <x v="7"/>
    <s v="SUR"/>
    <s v="20092010"/>
    <s v="20092010"/>
    <x v="0"/>
    <s v="Grupo 4"/>
    <s v="S"/>
    <n v="5.7320000000000002"/>
    <n v="5.7320000000000002"/>
    <n v="0"/>
    <n v="0"/>
    <n v="0"/>
    <n v="7.82"/>
    <n v="0"/>
    <n v="0"/>
    <n v="0"/>
    <m/>
    <x v="0"/>
    <s v="SUR20092010Grupo 4EL"/>
    <s v="Emp. de Generaci¢n El‚ctrica del Sur S. A."/>
    <x v="21"/>
    <x v="21"/>
    <s v="C.T. Independencia"/>
    <x v="91"/>
    <x v="0"/>
    <x v="0"/>
    <x v="190"/>
    <x v="0"/>
    <s v="Instalado"/>
    <s v="Operativo"/>
    <s v="Generadora"/>
    <x v="0"/>
    <x v="1"/>
    <x v="1"/>
    <x v="0"/>
    <s v="Estatal"/>
    <s v="ICA"/>
    <s v="ICA"/>
    <s v="PISCO"/>
    <s v="INDEPENDENCIA"/>
    <n v="0"/>
    <x v="1"/>
    <n v="0"/>
    <x v="0"/>
    <n v="0"/>
    <x v="0"/>
    <x v="0"/>
    <n v="0"/>
    <n v="0"/>
    <m/>
    <n v="0.47766666666666668"/>
    <n v="0.47766666666666668"/>
    <n v="7.6479999999999997"/>
    <n v="0"/>
    <n v="30"/>
    <s v="BASE DE DATOS"/>
    <m/>
  </r>
  <r>
    <s v="20"/>
    <x v="1"/>
    <s v="EGEMSA"/>
    <s v="33005893"/>
    <s v="33005893"/>
    <x v="0"/>
    <s v="ALCO 1"/>
    <s v="S"/>
    <n v="2.5"/>
    <n v="1.629"/>
    <n v="0"/>
    <n v="0"/>
    <n v="0"/>
    <n v="0"/>
    <n v="0"/>
    <n v="0"/>
    <n v="0"/>
    <m/>
    <x v="0"/>
    <s v="EGEMSA33005893ALCO 1EL"/>
    <s v="Emp. de Generaci¢n El‚ctrica Machu Picchu S. A."/>
    <x v="22"/>
    <x v="22"/>
    <s v="C. T. Dolorespata-RetiradoCOES"/>
    <x v="92"/>
    <x v="0"/>
    <x v="0"/>
    <x v="191"/>
    <x v="0"/>
    <s v="Instalado"/>
    <s v="Operativo"/>
    <s v="Generadora"/>
    <x v="0"/>
    <x v="1"/>
    <x v="0"/>
    <x v="0"/>
    <s v="Estatal"/>
    <s v="CUSCO"/>
    <s v="CUSCO"/>
    <s v="CUZCO"/>
    <s v="SANTIAGO"/>
    <n v="0"/>
    <x v="0"/>
    <n v="0"/>
    <x v="0"/>
    <n v="0"/>
    <x v="0"/>
    <x v="0"/>
    <n v="0"/>
    <n v="0"/>
    <m/>
    <n v="0.20833333333333334"/>
    <n v="0.13575000000000001"/>
    <n v="7.6479999999999997"/>
    <n v="0"/>
    <n v="34"/>
    <s v="BASE DE DATOS"/>
    <m/>
  </r>
  <r>
    <s v="20"/>
    <x v="1"/>
    <s v="EGEMSA"/>
    <s v="33005893"/>
    <s v="33005893"/>
    <x v="0"/>
    <s v="ALCO 2"/>
    <s v="S"/>
    <n v="2.5"/>
    <n v="1.7509999999999999"/>
    <n v="0"/>
    <n v="0"/>
    <n v="0"/>
    <n v="0"/>
    <n v="0"/>
    <n v="0"/>
    <n v="0"/>
    <m/>
    <x v="0"/>
    <s v="EGEMSA33005893ALCO 2EL"/>
    <s v="Emp. de Generaci¢n El‚ctrica Machu Picchu S. A."/>
    <x v="22"/>
    <x v="22"/>
    <s v="C. T. Dolorespata-RetiradoCOES"/>
    <x v="92"/>
    <x v="0"/>
    <x v="0"/>
    <x v="192"/>
    <x v="0"/>
    <s v="Instalado"/>
    <s v="Operativo"/>
    <s v="Generadora"/>
    <x v="0"/>
    <x v="1"/>
    <x v="0"/>
    <x v="0"/>
    <s v="Estatal"/>
    <s v="CUSCO"/>
    <s v="CUSCO"/>
    <s v="CUZCO"/>
    <s v="SANTIAGO"/>
    <n v="0"/>
    <x v="0"/>
    <n v="0"/>
    <x v="0"/>
    <n v="0"/>
    <x v="0"/>
    <x v="0"/>
    <n v="0"/>
    <n v="0"/>
    <m/>
    <n v="0.20833333333333334"/>
    <n v="0.14591666666666667"/>
    <n v="7.6479999999999997"/>
    <n v="0"/>
    <n v="34"/>
    <s v="BASE DE DATOS"/>
    <m/>
  </r>
  <r>
    <s v="20"/>
    <x v="1"/>
    <s v="EGEMSA"/>
    <s v="33005893"/>
    <s v="33005893"/>
    <x v="0"/>
    <s v="G.MOTORS1"/>
    <s v="S"/>
    <n v="2.5"/>
    <n v="1.75"/>
    <n v="0"/>
    <n v="0"/>
    <n v="0"/>
    <n v="0"/>
    <n v="0"/>
    <n v="0"/>
    <n v="0"/>
    <m/>
    <x v="0"/>
    <s v="EGEMSA33005893G.MOTORS1EL"/>
    <s v="Emp. de Generaci¢n El‚ctrica Machu Picchu S. A."/>
    <x v="22"/>
    <x v="22"/>
    <s v="C. T. Dolorespata-RetiradoCOES"/>
    <x v="92"/>
    <x v="0"/>
    <x v="0"/>
    <x v="193"/>
    <x v="0"/>
    <s v="Instalado"/>
    <s v="Operativo"/>
    <s v="Generadora"/>
    <x v="0"/>
    <x v="1"/>
    <x v="0"/>
    <x v="0"/>
    <s v="Estatal"/>
    <s v="CUSCO"/>
    <s v="CUSCO"/>
    <s v="CUZCO"/>
    <s v="SANTIAGO"/>
    <n v="0"/>
    <x v="0"/>
    <n v="0"/>
    <x v="0"/>
    <n v="0"/>
    <x v="0"/>
    <x v="0"/>
    <n v="0"/>
    <n v="0"/>
    <m/>
    <n v="0.20833333333333334"/>
    <n v="0.14583333333333334"/>
    <n v="7.6479999999999997"/>
    <n v="0"/>
    <n v="34"/>
    <s v="BASE DE DATOS"/>
    <m/>
  </r>
  <r>
    <s v="20"/>
    <x v="1"/>
    <s v="EGEMSA"/>
    <s v="33005893"/>
    <s v="33005893"/>
    <x v="0"/>
    <s v="G.MOTORS2"/>
    <s v="S"/>
    <n v="2.5"/>
    <n v="1.829"/>
    <n v="0"/>
    <n v="0"/>
    <n v="0"/>
    <n v="0"/>
    <n v="0"/>
    <n v="0"/>
    <n v="0"/>
    <m/>
    <x v="0"/>
    <s v="EGEMSA33005893G.MOTORS2EL"/>
    <s v="Emp. de Generaci¢n El‚ctrica Machu Picchu S. A."/>
    <x v="22"/>
    <x v="22"/>
    <s v="C. T. Dolorespata-RetiradoCOES"/>
    <x v="92"/>
    <x v="0"/>
    <x v="0"/>
    <x v="194"/>
    <x v="0"/>
    <s v="Instalado"/>
    <s v="Operativo"/>
    <s v="Generadora"/>
    <x v="0"/>
    <x v="1"/>
    <x v="0"/>
    <x v="0"/>
    <s v="Estatal"/>
    <s v="CUSCO"/>
    <s v="CUSCO"/>
    <s v="CUZCO"/>
    <s v="SANTIAGO"/>
    <n v="0"/>
    <x v="0"/>
    <n v="0"/>
    <x v="0"/>
    <n v="0"/>
    <x v="0"/>
    <x v="0"/>
    <n v="0"/>
    <n v="0"/>
    <m/>
    <n v="0.20833333333333334"/>
    <n v="0.15241666666666667"/>
    <n v="7.6479999999999997"/>
    <n v="0"/>
    <n v="34"/>
    <s v="BASE DE DATOS"/>
    <m/>
  </r>
  <r>
    <s v="20"/>
    <x v="1"/>
    <s v="EGEMSA"/>
    <s v="33005893"/>
    <s v="33005893"/>
    <x v="0"/>
    <s v="G.MOTORS3"/>
    <s v="S"/>
    <n v="2.5"/>
    <n v="1.732"/>
    <n v="0"/>
    <n v="0"/>
    <n v="0"/>
    <n v="0"/>
    <n v="0"/>
    <n v="0"/>
    <n v="0"/>
    <m/>
    <x v="0"/>
    <s v="EGEMSA33005893G.MOTORS3EL"/>
    <s v="Emp. de Generaci¢n El‚ctrica Machu Picchu S. A."/>
    <x v="22"/>
    <x v="22"/>
    <s v="C. T. Dolorespata-RetiradoCOES"/>
    <x v="92"/>
    <x v="0"/>
    <x v="0"/>
    <x v="195"/>
    <x v="0"/>
    <s v="Instalado"/>
    <s v="Operativo"/>
    <s v="Generadora"/>
    <x v="0"/>
    <x v="1"/>
    <x v="0"/>
    <x v="0"/>
    <s v="Estatal"/>
    <s v="CUSCO"/>
    <s v="CUSCO"/>
    <s v="CUZCO"/>
    <s v="SANTIAGO"/>
    <n v="0"/>
    <x v="0"/>
    <n v="0"/>
    <x v="0"/>
    <n v="0"/>
    <x v="0"/>
    <x v="0"/>
    <n v="0"/>
    <n v="0"/>
    <m/>
    <n v="0.20833333333333334"/>
    <n v="0.14433333333333334"/>
    <n v="7.6479999999999997"/>
    <n v="0"/>
    <n v="34"/>
    <s v="BASE DE DATOS"/>
    <m/>
  </r>
  <r>
    <s v="20"/>
    <x v="1"/>
    <s v="EGEMSA"/>
    <s v="33005893"/>
    <s v="33005893"/>
    <x v="0"/>
    <s v="SULZER 1"/>
    <s v="S"/>
    <n v="1"/>
    <n v="0.88900000000000001"/>
    <n v="0"/>
    <n v="0"/>
    <n v="0"/>
    <n v="0"/>
    <n v="0"/>
    <n v="0"/>
    <n v="0"/>
    <m/>
    <x v="0"/>
    <s v="EGEMSA33005893SULZER 1EL"/>
    <s v="Emp. de Generaci¢n El‚ctrica Machu Picchu S. A."/>
    <x v="22"/>
    <x v="22"/>
    <s v="C. T. Dolorespata-RetiradoCOES"/>
    <x v="92"/>
    <x v="0"/>
    <x v="0"/>
    <x v="196"/>
    <x v="0"/>
    <s v="Instalado"/>
    <s v="Operativo"/>
    <s v="Generadora"/>
    <x v="0"/>
    <x v="1"/>
    <x v="0"/>
    <x v="0"/>
    <s v="Estatal"/>
    <s v="CUSCO"/>
    <s v="CUSCO"/>
    <s v="CUZCO"/>
    <s v="SANTIAGO"/>
    <n v="0"/>
    <x v="0"/>
    <n v="0"/>
    <x v="0"/>
    <n v="0"/>
    <x v="0"/>
    <x v="0"/>
    <n v="0"/>
    <n v="0"/>
    <m/>
    <n v="8.3333333333333329E-2"/>
    <n v="7.4083333333333334E-2"/>
    <n v="7.6479999999999997"/>
    <n v="0"/>
    <n v="34"/>
    <s v="BASE DE DATOS"/>
    <m/>
  </r>
  <r>
    <s v="20"/>
    <x v="1"/>
    <s v="EGEMSA"/>
    <s v="33005893"/>
    <s v="33005893"/>
    <x v="0"/>
    <s v="SULZER 2"/>
    <s v="S"/>
    <n v="2.12"/>
    <n v="1.87"/>
    <n v="0"/>
    <n v="0"/>
    <n v="0"/>
    <n v="0"/>
    <n v="0"/>
    <n v="0"/>
    <n v="0"/>
    <m/>
    <x v="0"/>
    <s v="EGEMSA33005893SULZER 2EL"/>
    <s v="Emp. de Generaci¢n El‚ctrica Machu Picchu S. A."/>
    <x v="22"/>
    <x v="22"/>
    <s v="C. T. Dolorespata-RetiradoCOES"/>
    <x v="92"/>
    <x v="0"/>
    <x v="0"/>
    <x v="170"/>
    <x v="0"/>
    <s v="Instalado"/>
    <s v="Operativo"/>
    <s v="Generadora"/>
    <x v="0"/>
    <x v="1"/>
    <x v="0"/>
    <x v="0"/>
    <s v="Estatal"/>
    <s v="CUSCO"/>
    <s v="CUSCO"/>
    <s v="CUZCO"/>
    <s v="SANTIAGO"/>
    <n v="0"/>
    <x v="0"/>
    <n v="0"/>
    <x v="0"/>
    <n v="0"/>
    <x v="0"/>
    <x v="0"/>
    <n v="0"/>
    <n v="0"/>
    <m/>
    <n v="0.17666666666666667"/>
    <n v="0.15583333333333335"/>
    <n v="7.6479999999999997"/>
    <n v="0"/>
    <n v="34"/>
    <s v="BASE DE DATOS"/>
    <m/>
  </r>
  <r>
    <s v="20"/>
    <x v="2"/>
    <s v="EGEMSA"/>
    <s v="33005893"/>
    <s v="33005893"/>
    <x v="0"/>
    <s v="ALCO 1"/>
    <s v="S"/>
    <n v="2.5"/>
    <n v="1.629"/>
    <n v="0"/>
    <n v="0"/>
    <n v="0"/>
    <n v="0"/>
    <n v="0"/>
    <n v="0"/>
    <n v="0"/>
    <m/>
    <x v="0"/>
    <s v="EGEMSA33005893ALCO 1EL"/>
    <s v="Emp. de Generaci¢n El‚ctrica Machu Picchu S. A."/>
    <x v="22"/>
    <x v="22"/>
    <s v="C. T. Dolorespata-RetiradoCOES"/>
    <x v="92"/>
    <x v="0"/>
    <x v="0"/>
    <x v="191"/>
    <x v="0"/>
    <s v="Instalado"/>
    <s v="Operativo"/>
    <s v="Generadora"/>
    <x v="0"/>
    <x v="1"/>
    <x v="0"/>
    <x v="0"/>
    <s v="Estatal"/>
    <s v="CUSCO"/>
    <s v="CUSCO"/>
    <s v="CUZCO"/>
    <s v="SANTIAGO"/>
    <n v="0"/>
    <x v="0"/>
    <n v="0"/>
    <x v="0"/>
    <n v="0"/>
    <x v="0"/>
    <x v="0"/>
    <n v="0"/>
    <n v="0"/>
    <m/>
    <n v="0.20833333333333334"/>
    <n v="0.13575000000000001"/>
    <n v="7.6479999999999997"/>
    <n v="0"/>
    <n v="34"/>
    <s v="BASE DE DATOS"/>
    <m/>
  </r>
  <r>
    <s v="20"/>
    <x v="2"/>
    <s v="EGEMSA"/>
    <s v="33005893"/>
    <s v="33005893"/>
    <x v="0"/>
    <s v="ALCO 2"/>
    <s v="S"/>
    <n v="2.5"/>
    <n v="1.7509999999999999"/>
    <n v="0"/>
    <n v="0"/>
    <n v="0"/>
    <n v="0"/>
    <n v="0"/>
    <n v="0"/>
    <n v="0"/>
    <m/>
    <x v="0"/>
    <s v="EGEMSA33005893ALCO 2EL"/>
    <s v="Emp. de Generaci¢n El‚ctrica Machu Picchu S. A."/>
    <x v="22"/>
    <x v="22"/>
    <s v="C. T. Dolorespata-RetiradoCOES"/>
    <x v="92"/>
    <x v="0"/>
    <x v="0"/>
    <x v="192"/>
    <x v="0"/>
    <s v="Instalado"/>
    <s v="Operativo"/>
    <s v="Generadora"/>
    <x v="0"/>
    <x v="1"/>
    <x v="0"/>
    <x v="0"/>
    <s v="Estatal"/>
    <s v="CUSCO"/>
    <s v="CUSCO"/>
    <s v="CUZCO"/>
    <s v="SANTIAGO"/>
    <n v="0"/>
    <x v="0"/>
    <n v="0"/>
    <x v="0"/>
    <n v="0"/>
    <x v="0"/>
    <x v="0"/>
    <n v="0"/>
    <n v="0"/>
    <m/>
    <n v="0.20833333333333334"/>
    <n v="0.14591666666666667"/>
    <n v="7.6479999999999997"/>
    <n v="0"/>
    <n v="34"/>
    <s v="BASE DE DATOS"/>
    <m/>
  </r>
  <r>
    <s v="20"/>
    <x v="2"/>
    <s v="EGEMSA"/>
    <s v="33005893"/>
    <s v="33005893"/>
    <x v="0"/>
    <s v="G.MOTORS1"/>
    <s v="S"/>
    <n v="2.5"/>
    <n v="1.75"/>
    <n v="0"/>
    <n v="0"/>
    <n v="0"/>
    <n v="0"/>
    <n v="0"/>
    <n v="0"/>
    <n v="0"/>
    <m/>
    <x v="0"/>
    <s v="EGEMSA33005893G.MOTORS1EL"/>
    <s v="Emp. de Generaci¢n El‚ctrica Machu Picchu S. A."/>
    <x v="22"/>
    <x v="22"/>
    <s v="C. T. Dolorespata-RetiradoCOES"/>
    <x v="92"/>
    <x v="0"/>
    <x v="0"/>
    <x v="193"/>
    <x v="0"/>
    <s v="Instalado"/>
    <s v="Operativo"/>
    <s v="Generadora"/>
    <x v="0"/>
    <x v="1"/>
    <x v="0"/>
    <x v="0"/>
    <s v="Estatal"/>
    <s v="CUSCO"/>
    <s v="CUSCO"/>
    <s v="CUZCO"/>
    <s v="SANTIAGO"/>
    <n v="0"/>
    <x v="0"/>
    <n v="0"/>
    <x v="0"/>
    <n v="0"/>
    <x v="0"/>
    <x v="0"/>
    <n v="0"/>
    <n v="0"/>
    <m/>
    <n v="0.20833333333333334"/>
    <n v="0.14583333333333334"/>
    <n v="7.6479999999999997"/>
    <n v="0"/>
    <n v="34"/>
    <s v="BASE DE DATOS"/>
    <m/>
  </r>
  <r>
    <s v="20"/>
    <x v="2"/>
    <s v="EGEMSA"/>
    <s v="33005893"/>
    <s v="33005893"/>
    <x v="0"/>
    <s v="G.MOTORS2"/>
    <s v="S"/>
    <n v="2.5"/>
    <n v="1.829"/>
    <n v="0"/>
    <n v="0"/>
    <n v="0"/>
    <n v="0"/>
    <n v="0"/>
    <n v="0"/>
    <n v="0"/>
    <m/>
    <x v="0"/>
    <s v="EGEMSA33005893G.MOTORS2EL"/>
    <s v="Emp. de Generaci¢n El‚ctrica Machu Picchu S. A."/>
    <x v="22"/>
    <x v="22"/>
    <s v="C. T. Dolorespata-RetiradoCOES"/>
    <x v="92"/>
    <x v="0"/>
    <x v="0"/>
    <x v="194"/>
    <x v="0"/>
    <s v="Instalado"/>
    <s v="Operativo"/>
    <s v="Generadora"/>
    <x v="0"/>
    <x v="1"/>
    <x v="0"/>
    <x v="0"/>
    <s v="Estatal"/>
    <s v="CUSCO"/>
    <s v="CUSCO"/>
    <s v="CUZCO"/>
    <s v="SANTIAGO"/>
    <n v="0"/>
    <x v="0"/>
    <n v="0"/>
    <x v="0"/>
    <n v="0"/>
    <x v="0"/>
    <x v="0"/>
    <n v="0"/>
    <n v="0"/>
    <m/>
    <n v="0.20833333333333334"/>
    <n v="0.15241666666666667"/>
    <n v="7.6479999999999997"/>
    <n v="0"/>
    <n v="34"/>
    <s v="BASE DE DATOS"/>
    <m/>
  </r>
  <r>
    <s v="20"/>
    <x v="2"/>
    <s v="EGEMSA"/>
    <s v="33005893"/>
    <s v="33005893"/>
    <x v="0"/>
    <s v="G.MOTORS3"/>
    <s v="S"/>
    <n v="2.5"/>
    <n v="1.732"/>
    <n v="0"/>
    <n v="0"/>
    <n v="0"/>
    <n v="0"/>
    <n v="0"/>
    <n v="0"/>
    <n v="0"/>
    <m/>
    <x v="0"/>
    <s v="EGEMSA33005893G.MOTORS3EL"/>
    <s v="Emp. de Generaci¢n El‚ctrica Machu Picchu S. A."/>
    <x v="22"/>
    <x v="22"/>
    <s v="C. T. Dolorespata-RetiradoCOES"/>
    <x v="92"/>
    <x v="0"/>
    <x v="0"/>
    <x v="195"/>
    <x v="0"/>
    <s v="Instalado"/>
    <s v="Operativo"/>
    <s v="Generadora"/>
    <x v="0"/>
    <x v="1"/>
    <x v="0"/>
    <x v="0"/>
    <s v="Estatal"/>
    <s v="CUSCO"/>
    <s v="CUSCO"/>
    <s v="CUZCO"/>
    <s v="SANTIAGO"/>
    <n v="0"/>
    <x v="0"/>
    <n v="0"/>
    <x v="0"/>
    <n v="0"/>
    <x v="0"/>
    <x v="0"/>
    <n v="0"/>
    <n v="0"/>
    <m/>
    <n v="0.20833333333333334"/>
    <n v="0.14433333333333334"/>
    <n v="7.6479999999999997"/>
    <n v="0"/>
    <n v="34"/>
    <s v="BASE DE DATOS"/>
    <m/>
  </r>
  <r>
    <s v="20"/>
    <x v="2"/>
    <s v="EGEMSA"/>
    <s v="33005893"/>
    <s v="33005893"/>
    <x v="0"/>
    <s v="SULZER 1"/>
    <s v="S"/>
    <n v="1"/>
    <n v="0.88900000000000001"/>
    <n v="0"/>
    <n v="0"/>
    <n v="0"/>
    <n v="0"/>
    <n v="0"/>
    <n v="0"/>
    <n v="0"/>
    <m/>
    <x v="0"/>
    <s v="EGEMSA33005893SULZER 1EL"/>
    <s v="Emp. de Generaci¢n El‚ctrica Machu Picchu S. A."/>
    <x v="22"/>
    <x v="22"/>
    <s v="C. T. Dolorespata-RetiradoCOES"/>
    <x v="92"/>
    <x v="0"/>
    <x v="0"/>
    <x v="196"/>
    <x v="0"/>
    <s v="Instalado"/>
    <s v="Operativo"/>
    <s v="Generadora"/>
    <x v="0"/>
    <x v="1"/>
    <x v="0"/>
    <x v="0"/>
    <s v="Estatal"/>
    <s v="CUSCO"/>
    <s v="CUSCO"/>
    <s v="CUZCO"/>
    <s v="SANTIAGO"/>
    <n v="0"/>
    <x v="0"/>
    <n v="0"/>
    <x v="0"/>
    <n v="0"/>
    <x v="0"/>
    <x v="0"/>
    <n v="0"/>
    <n v="0"/>
    <m/>
    <n v="8.3333333333333329E-2"/>
    <n v="7.4083333333333334E-2"/>
    <n v="7.6479999999999997"/>
    <n v="0"/>
    <n v="34"/>
    <s v="BASE DE DATOS"/>
    <m/>
  </r>
  <r>
    <s v="20"/>
    <x v="2"/>
    <s v="EGEMSA"/>
    <s v="33005893"/>
    <s v="33005893"/>
    <x v="0"/>
    <s v="SULZER 2"/>
    <s v="S"/>
    <n v="2.12"/>
    <n v="1.87"/>
    <n v="0"/>
    <n v="0"/>
    <n v="0"/>
    <n v="0"/>
    <n v="0"/>
    <n v="0"/>
    <n v="0"/>
    <m/>
    <x v="0"/>
    <s v="EGEMSA33005893SULZER 2EL"/>
    <s v="Emp. de Generaci¢n El‚ctrica Machu Picchu S. A."/>
    <x v="22"/>
    <x v="22"/>
    <s v="C. T. Dolorespata-RetiradoCOES"/>
    <x v="92"/>
    <x v="0"/>
    <x v="0"/>
    <x v="170"/>
    <x v="0"/>
    <s v="Instalado"/>
    <s v="Operativo"/>
    <s v="Generadora"/>
    <x v="0"/>
    <x v="1"/>
    <x v="0"/>
    <x v="0"/>
    <s v="Estatal"/>
    <s v="CUSCO"/>
    <s v="CUSCO"/>
    <s v="CUZCO"/>
    <s v="SANTIAGO"/>
    <n v="0"/>
    <x v="0"/>
    <n v="0"/>
    <x v="0"/>
    <n v="0"/>
    <x v="0"/>
    <x v="0"/>
    <n v="0"/>
    <n v="0"/>
    <m/>
    <n v="0.17666666666666667"/>
    <n v="0.15583333333333335"/>
    <n v="7.6479999999999997"/>
    <n v="0"/>
    <n v="34"/>
    <s v="BASE DE DATOS"/>
    <m/>
  </r>
  <r>
    <s v="20"/>
    <x v="3"/>
    <s v="EGEMSA"/>
    <s v="33005893"/>
    <s v="33005893"/>
    <x v="0"/>
    <s v="ALCO 1"/>
    <s v="S"/>
    <n v="2.5"/>
    <n v="1.629"/>
    <n v="0"/>
    <n v="0"/>
    <n v="0"/>
    <n v="0"/>
    <n v="0"/>
    <n v="0"/>
    <n v="0"/>
    <m/>
    <x v="0"/>
    <s v="EGEMSA33005893ALCO 1EL"/>
    <s v="Emp. de Generaci¢n El‚ctrica Machu Picchu S. A."/>
    <x v="22"/>
    <x v="22"/>
    <s v="C. T. Dolorespata-RetiradoCOES"/>
    <x v="92"/>
    <x v="0"/>
    <x v="0"/>
    <x v="191"/>
    <x v="0"/>
    <s v="Instalado"/>
    <s v="Operativo"/>
    <s v="Generadora"/>
    <x v="0"/>
    <x v="1"/>
    <x v="0"/>
    <x v="0"/>
    <s v="Estatal"/>
    <s v="CUSCO"/>
    <s v="CUSCO"/>
    <s v="CUZCO"/>
    <s v="SANTIAGO"/>
    <n v="0"/>
    <x v="0"/>
    <n v="0"/>
    <x v="0"/>
    <n v="0"/>
    <x v="0"/>
    <x v="0"/>
    <n v="0"/>
    <n v="0"/>
    <m/>
    <n v="0.20833333333333334"/>
    <n v="0.13575000000000001"/>
    <n v="7.6479999999999997"/>
    <n v="0"/>
    <n v="34"/>
    <s v="BASE DE DATOS"/>
    <m/>
  </r>
  <r>
    <s v="20"/>
    <x v="3"/>
    <s v="EGEMSA"/>
    <s v="33005893"/>
    <s v="33005893"/>
    <x v="0"/>
    <s v="ALCO 2"/>
    <s v="S"/>
    <n v="2.5"/>
    <n v="1.7509999999999999"/>
    <n v="0"/>
    <n v="0"/>
    <n v="0"/>
    <n v="0"/>
    <n v="0"/>
    <n v="0"/>
    <n v="0"/>
    <m/>
    <x v="0"/>
    <s v="EGEMSA33005893ALCO 2EL"/>
    <s v="Emp. de Generaci¢n El‚ctrica Machu Picchu S. A."/>
    <x v="22"/>
    <x v="22"/>
    <s v="C. T. Dolorespata-RetiradoCOES"/>
    <x v="92"/>
    <x v="0"/>
    <x v="0"/>
    <x v="192"/>
    <x v="0"/>
    <s v="Instalado"/>
    <s v="Operativo"/>
    <s v="Generadora"/>
    <x v="0"/>
    <x v="1"/>
    <x v="0"/>
    <x v="0"/>
    <s v="Estatal"/>
    <s v="CUSCO"/>
    <s v="CUSCO"/>
    <s v="CUZCO"/>
    <s v="SANTIAGO"/>
    <n v="0"/>
    <x v="0"/>
    <n v="0"/>
    <x v="0"/>
    <n v="0"/>
    <x v="0"/>
    <x v="0"/>
    <n v="0"/>
    <n v="0"/>
    <m/>
    <n v="0.20833333333333334"/>
    <n v="0.14591666666666667"/>
    <n v="7.6479999999999997"/>
    <n v="0"/>
    <n v="34"/>
    <s v="BASE DE DATOS"/>
    <m/>
  </r>
  <r>
    <s v="20"/>
    <x v="3"/>
    <s v="EGEMSA"/>
    <s v="33005893"/>
    <s v="33005893"/>
    <x v="0"/>
    <s v="G.MOTORS1"/>
    <s v="S"/>
    <n v="2.5"/>
    <n v="1.75"/>
    <n v="0"/>
    <n v="0"/>
    <n v="0"/>
    <n v="0"/>
    <n v="0"/>
    <n v="0"/>
    <n v="0"/>
    <m/>
    <x v="0"/>
    <s v="EGEMSA33005893G.MOTORS1EL"/>
    <s v="Emp. de Generaci¢n El‚ctrica Machu Picchu S. A."/>
    <x v="22"/>
    <x v="22"/>
    <s v="C. T. Dolorespata-RetiradoCOES"/>
    <x v="92"/>
    <x v="0"/>
    <x v="0"/>
    <x v="193"/>
    <x v="0"/>
    <s v="Instalado"/>
    <s v="Operativo"/>
    <s v="Generadora"/>
    <x v="0"/>
    <x v="1"/>
    <x v="0"/>
    <x v="0"/>
    <s v="Estatal"/>
    <s v="CUSCO"/>
    <s v="CUSCO"/>
    <s v="CUZCO"/>
    <s v="SANTIAGO"/>
    <n v="0"/>
    <x v="0"/>
    <n v="0"/>
    <x v="0"/>
    <n v="0"/>
    <x v="0"/>
    <x v="0"/>
    <n v="0"/>
    <n v="0"/>
    <m/>
    <n v="0.20833333333333334"/>
    <n v="0.14583333333333334"/>
    <n v="7.6479999999999997"/>
    <n v="0"/>
    <n v="34"/>
    <s v="BASE DE DATOS"/>
    <m/>
  </r>
  <r>
    <s v="20"/>
    <x v="3"/>
    <s v="EGEMSA"/>
    <s v="33005893"/>
    <s v="33005893"/>
    <x v="0"/>
    <s v="G.MOTORS2"/>
    <s v="S"/>
    <n v="2.5"/>
    <n v="1.829"/>
    <n v="0"/>
    <n v="0"/>
    <n v="0"/>
    <n v="0"/>
    <n v="0"/>
    <n v="0"/>
    <n v="0"/>
    <m/>
    <x v="0"/>
    <s v="EGEMSA33005893G.MOTORS2EL"/>
    <s v="Emp. de Generaci¢n El‚ctrica Machu Picchu S. A."/>
    <x v="22"/>
    <x v="22"/>
    <s v="C. T. Dolorespata-RetiradoCOES"/>
    <x v="92"/>
    <x v="0"/>
    <x v="0"/>
    <x v="194"/>
    <x v="0"/>
    <s v="Instalado"/>
    <s v="Operativo"/>
    <s v="Generadora"/>
    <x v="0"/>
    <x v="1"/>
    <x v="0"/>
    <x v="0"/>
    <s v="Estatal"/>
    <s v="CUSCO"/>
    <s v="CUSCO"/>
    <s v="CUZCO"/>
    <s v="SANTIAGO"/>
    <n v="0"/>
    <x v="0"/>
    <n v="0"/>
    <x v="0"/>
    <n v="0"/>
    <x v="0"/>
    <x v="0"/>
    <n v="0"/>
    <n v="0"/>
    <m/>
    <n v="0.20833333333333334"/>
    <n v="0.15241666666666667"/>
    <n v="7.6479999999999997"/>
    <n v="0"/>
    <n v="34"/>
    <s v="BASE DE DATOS"/>
    <m/>
  </r>
  <r>
    <s v="20"/>
    <x v="3"/>
    <s v="EGEMSA"/>
    <s v="33005893"/>
    <s v="33005893"/>
    <x v="0"/>
    <s v="G.MOTORS3"/>
    <s v="S"/>
    <n v="2.5"/>
    <n v="1.732"/>
    <n v="0"/>
    <n v="0"/>
    <n v="0"/>
    <n v="0"/>
    <n v="0"/>
    <n v="0"/>
    <n v="0"/>
    <m/>
    <x v="0"/>
    <s v="EGEMSA33005893G.MOTORS3EL"/>
    <s v="Emp. de Generaci¢n El‚ctrica Machu Picchu S. A."/>
    <x v="22"/>
    <x v="22"/>
    <s v="C. T. Dolorespata-RetiradoCOES"/>
    <x v="92"/>
    <x v="0"/>
    <x v="0"/>
    <x v="195"/>
    <x v="0"/>
    <s v="Instalado"/>
    <s v="Operativo"/>
    <s v="Generadora"/>
    <x v="0"/>
    <x v="1"/>
    <x v="0"/>
    <x v="0"/>
    <s v="Estatal"/>
    <s v="CUSCO"/>
    <s v="CUSCO"/>
    <s v="CUZCO"/>
    <s v="SANTIAGO"/>
    <n v="0"/>
    <x v="0"/>
    <n v="0"/>
    <x v="0"/>
    <n v="0"/>
    <x v="0"/>
    <x v="0"/>
    <n v="0"/>
    <n v="0"/>
    <m/>
    <n v="0.20833333333333334"/>
    <n v="0.14433333333333334"/>
    <n v="7.6479999999999997"/>
    <n v="0"/>
    <n v="34"/>
    <s v="BASE DE DATOS"/>
    <m/>
  </r>
  <r>
    <s v="20"/>
    <x v="3"/>
    <s v="EGEMSA"/>
    <s v="33005893"/>
    <s v="33005893"/>
    <x v="0"/>
    <s v="SULZER 1"/>
    <s v="S"/>
    <n v="1"/>
    <n v="0.88900000000000001"/>
    <n v="0"/>
    <n v="0"/>
    <n v="0"/>
    <n v="0"/>
    <n v="0"/>
    <n v="0"/>
    <n v="0"/>
    <m/>
    <x v="0"/>
    <s v="EGEMSA33005893SULZER 1EL"/>
    <s v="Emp. de Generaci¢n El‚ctrica Machu Picchu S. A."/>
    <x v="22"/>
    <x v="22"/>
    <s v="C. T. Dolorespata-RetiradoCOES"/>
    <x v="92"/>
    <x v="0"/>
    <x v="0"/>
    <x v="196"/>
    <x v="0"/>
    <s v="Instalado"/>
    <s v="Operativo"/>
    <s v="Generadora"/>
    <x v="0"/>
    <x v="1"/>
    <x v="0"/>
    <x v="0"/>
    <s v="Estatal"/>
    <s v="CUSCO"/>
    <s v="CUSCO"/>
    <s v="CUZCO"/>
    <s v="SANTIAGO"/>
    <n v="0"/>
    <x v="0"/>
    <n v="0"/>
    <x v="0"/>
    <n v="0"/>
    <x v="0"/>
    <x v="0"/>
    <n v="0"/>
    <n v="0"/>
    <m/>
    <n v="8.3333333333333329E-2"/>
    <n v="7.4083333333333334E-2"/>
    <n v="7.6479999999999997"/>
    <n v="0"/>
    <n v="34"/>
    <s v="BASE DE DATOS"/>
    <m/>
  </r>
  <r>
    <s v="20"/>
    <x v="3"/>
    <s v="EGEMSA"/>
    <s v="33005893"/>
    <s v="33005893"/>
    <x v="0"/>
    <s v="SULZER 2"/>
    <s v="S"/>
    <n v="2.12"/>
    <n v="1.87"/>
    <n v="0"/>
    <n v="0"/>
    <n v="0"/>
    <n v="0"/>
    <n v="0"/>
    <n v="0"/>
    <n v="0"/>
    <m/>
    <x v="0"/>
    <s v="EGEMSA33005893SULZER 2EL"/>
    <s v="Emp. de Generaci¢n El‚ctrica Machu Picchu S. A."/>
    <x v="22"/>
    <x v="22"/>
    <s v="C. T. Dolorespata-RetiradoCOES"/>
    <x v="92"/>
    <x v="0"/>
    <x v="0"/>
    <x v="170"/>
    <x v="0"/>
    <s v="Instalado"/>
    <s v="Operativo"/>
    <s v="Generadora"/>
    <x v="0"/>
    <x v="1"/>
    <x v="0"/>
    <x v="0"/>
    <s v="Estatal"/>
    <s v="CUSCO"/>
    <s v="CUSCO"/>
    <s v="CUZCO"/>
    <s v="SANTIAGO"/>
    <n v="0"/>
    <x v="0"/>
    <n v="0"/>
    <x v="0"/>
    <n v="0"/>
    <x v="0"/>
    <x v="0"/>
    <n v="0"/>
    <n v="0"/>
    <m/>
    <n v="0.17666666666666667"/>
    <n v="0.15583333333333335"/>
    <n v="7.6479999999999997"/>
    <n v="0"/>
    <n v="34"/>
    <s v="BASE DE DATOS"/>
    <m/>
  </r>
  <r>
    <s v="20"/>
    <x v="4"/>
    <s v="EGEMSA"/>
    <s v="33005893"/>
    <s v="33005893"/>
    <x v="0"/>
    <s v="ALCO 1"/>
    <s v="S"/>
    <n v="2.5"/>
    <n v="1.629"/>
    <n v="0"/>
    <n v="0"/>
    <n v="0"/>
    <n v="0"/>
    <n v="0"/>
    <n v="0"/>
    <n v="0"/>
    <m/>
    <x v="0"/>
    <s v="EGEMSA33005893ALCO 1EL"/>
    <s v="Emp. de Generaci¢n El‚ctrica Machu Picchu S. A."/>
    <x v="22"/>
    <x v="22"/>
    <s v="C. T. Dolorespata-RetiradoCOES"/>
    <x v="92"/>
    <x v="0"/>
    <x v="0"/>
    <x v="191"/>
    <x v="0"/>
    <s v="Instalado"/>
    <s v="Operativo"/>
    <s v="Generadora"/>
    <x v="0"/>
    <x v="1"/>
    <x v="0"/>
    <x v="0"/>
    <s v="Estatal"/>
    <s v="CUSCO"/>
    <s v="CUSCO"/>
    <s v="CUZCO"/>
    <s v="SANTIAGO"/>
    <n v="0"/>
    <x v="0"/>
    <n v="0"/>
    <x v="0"/>
    <n v="0"/>
    <x v="0"/>
    <x v="0"/>
    <n v="0"/>
    <n v="0"/>
    <m/>
    <n v="0.20833333333333334"/>
    <n v="0.13575000000000001"/>
    <n v="7.6479999999999997"/>
    <n v="0"/>
    <n v="34"/>
    <s v="BASE DE DATOS"/>
    <m/>
  </r>
  <r>
    <s v="20"/>
    <x v="4"/>
    <s v="EGEMSA"/>
    <s v="33005893"/>
    <s v="33005893"/>
    <x v="0"/>
    <s v="ALCO 2"/>
    <s v="S"/>
    <n v="2.5"/>
    <n v="1.7509999999999999"/>
    <n v="0"/>
    <n v="0"/>
    <n v="0"/>
    <n v="0"/>
    <n v="0"/>
    <n v="0"/>
    <n v="0"/>
    <m/>
    <x v="0"/>
    <s v="EGEMSA33005893ALCO 2EL"/>
    <s v="Emp. de Generaci¢n El‚ctrica Machu Picchu S. A."/>
    <x v="22"/>
    <x v="22"/>
    <s v="C. T. Dolorespata-RetiradoCOES"/>
    <x v="92"/>
    <x v="0"/>
    <x v="0"/>
    <x v="192"/>
    <x v="0"/>
    <s v="Instalado"/>
    <s v="Operativo"/>
    <s v="Generadora"/>
    <x v="0"/>
    <x v="1"/>
    <x v="0"/>
    <x v="0"/>
    <s v="Estatal"/>
    <s v="CUSCO"/>
    <s v="CUSCO"/>
    <s v="CUZCO"/>
    <s v="SANTIAGO"/>
    <n v="0"/>
    <x v="0"/>
    <n v="0"/>
    <x v="0"/>
    <n v="0"/>
    <x v="0"/>
    <x v="0"/>
    <n v="0"/>
    <n v="0"/>
    <m/>
    <n v="0.20833333333333334"/>
    <n v="0.14591666666666667"/>
    <n v="7.6479999999999997"/>
    <n v="0"/>
    <n v="34"/>
    <s v="BASE DE DATOS"/>
    <m/>
  </r>
  <r>
    <s v="20"/>
    <x v="4"/>
    <s v="EGEMSA"/>
    <s v="33005893"/>
    <s v="33005893"/>
    <x v="0"/>
    <s v="G.MOTORS1"/>
    <s v="S"/>
    <n v="2.5"/>
    <n v="1.75"/>
    <n v="0"/>
    <n v="0"/>
    <n v="0"/>
    <n v="0"/>
    <n v="0"/>
    <n v="0"/>
    <n v="0"/>
    <m/>
    <x v="0"/>
    <s v="EGEMSA33005893G.MOTORS1EL"/>
    <s v="Emp. de Generaci¢n El‚ctrica Machu Picchu S. A."/>
    <x v="22"/>
    <x v="22"/>
    <s v="C. T. Dolorespata-RetiradoCOES"/>
    <x v="92"/>
    <x v="0"/>
    <x v="0"/>
    <x v="193"/>
    <x v="0"/>
    <s v="Instalado"/>
    <s v="Operativo"/>
    <s v="Generadora"/>
    <x v="0"/>
    <x v="1"/>
    <x v="0"/>
    <x v="0"/>
    <s v="Estatal"/>
    <s v="CUSCO"/>
    <s v="CUSCO"/>
    <s v="CUZCO"/>
    <s v="SANTIAGO"/>
    <n v="0"/>
    <x v="0"/>
    <n v="0"/>
    <x v="0"/>
    <n v="0"/>
    <x v="0"/>
    <x v="0"/>
    <n v="0"/>
    <n v="0"/>
    <m/>
    <n v="0.20833333333333334"/>
    <n v="0.14583333333333334"/>
    <n v="7.6479999999999997"/>
    <n v="0"/>
    <n v="34"/>
    <s v="BASE DE DATOS"/>
    <m/>
  </r>
  <r>
    <s v="20"/>
    <x v="4"/>
    <s v="EGEMSA"/>
    <s v="33005893"/>
    <s v="33005893"/>
    <x v="0"/>
    <s v="G.MOTORS2"/>
    <s v="S"/>
    <n v="2.5"/>
    <n v="1.829"/>
    <n v="0"/>
    <n v="0"/>
    <n v="0"/>
    <n v="0"/>
    <n v="0"/>
    <n v="0"/>
    <n v="0"/>
    <m/>
    <x v="0"/>
    <s v="EGEMSA33005893G.MOTORS2EL"/>
    <s v="Emp. de Generaci¢n El‚ctrica Machu Picchu S. A."/>
    <x v="22"/>
    <x v="22"/>
    <s v="C. T. Dolorespata-RetiradoCOES"/>
    <x v="92"/>
    <x v="0"/>
    <x v="0"/>
    <x v="194"/>
    <x v="0"/>
    <s v="Instalado"/>
    <s v="Operativo"/>
    <s v="Generadora"/>
    <x v="0"/>
    <x v="1"/>
    <x v="0"/>
    <x v="0"/>
    <s v="Estatal"/>
    <s v="CUSCO"/>
    <s v="CUSCO"/>
    <s v="CUZCO"/>
    <s v="SANTIAGO"/>
    <n v="0"/>
    <x v="0"/>
    <n v="0"/>
    <x v="0"/>
    <n v="0"/>
    <x v="0"/>
    <x v="0"/>
    <n v="0"/>
    <n v="0"/>
    <m/>
    <n v="0.20833333333333334"/>
    <n v="0.15241666666666667"/>
    <n v="7.6479999999999997"/>
    <n v="0"/>
    <n v="34"/>
    <s v="BASE DE DATOS"/>
    <m/>
  </r>
  <r>
    <s v="20"/>
    <x v="4"/>
    <s v="EGEMSA"/>
    <s v="33005893"/>
    <s v="33005893"/>
    <x v="0"/>
    <s v="G.MOTORS3"/>
    <s v="S"/>
    <n v="2.5"/>
    <n v="1.732"/>
    <n v="0"/>
    <n v="0"/>
    <n v="0"/>
    <n v="0"/>
    <n v="0"/>
    <n v="0"/>
    <n v="0"/>
    <m/>
    <x v="0"/>
    <s v="EGEMSA33005893G.MOTORS3EL"/>
    <s v="Emp. de Generaci¢n El‚ctrica Machu Picchu S. A."/>
    <x v="22"/>
    <x v="22"/>
    <s v="C. T. Dolorespata-RetiradoCOES"/>
    <x v="92"/>
    <x v="0"/>
    <x v="0"/>
    <x v="195"/>
    <x v="0"/>
    <s v="Instalado"/>
    <s v="Operativo"/>
    <s v="Generadora"/>
    <x v="0"/>
    <x v="1"/>
    <x v="0"/>
    <x v="0"/>
    <s v="Estatal"/>
    <s v="CUSCO"/>
    <s v="CUSCO"/>
    <s v="CUZCO"/>
    <s v="SANTIAGO"/>
    <n v="0"/>
    <x v="0"/>
    <n v="0"/>
    <x v="0"/>
    <n v="0"/>
    <x v="0"/>
    <x v="0"/>
    <n v="0"/>
    <n v="0"/>
    <m/>
    <n v="0.20833333333333334"/>
    <n v="0.14433333333333334"/>
    <n v="7.6479999999999997"/>
    <n v="0"/>
    <n v="34"/>
    <s v="BASE DE DATOS"/>
    <m/>
  </r>
  <r>
    <s v="20"/>
    <x v="4"/>
    <s v="EGEMSA"/>
    <s v="33005893"/>
    <s v="33005893"/>
    <x v="0"/>
    <s v="SULZER 1"/>
    <s v="S"/>
    <n v="1"/>
    <n v="0.88900000000000001"/>
    <n v="0"/>
    <n v="0"/>
    <n v="0"/>
    <n v="0"/>
    <n v="0"/>
    <n v="0"/>
    <n v="0"/>
    <m/>
    <x v="0"/>
    <s v="EGEMSA33005893SULZER 1EL"/>
    <s v="Emp. de Generaci¢n El‚ctrica Machu Picchu S. A."/>
    <x v="22"/>
    <x v="22"/>
    <s v="C. T. Dolorespata-RetiradoCOES"/>
    <x v="92"/>
    <x v="0"/>
    <x v="0"/>
    <x v="196"/>
    <x v="0"/>
    <s v="Instalado"/>
    <s v="Operativo"/>
    <s v="Generadora"/>
    <x v="0"/>
    <x v="1"/>
    <x v="0"/>
    <x v="0"/>
    <s v="Estatal"/>
    <s v="CUSCO"/>
    <s v="CUSCO"/>
    <s v="CUZCO"/>
    <s v="SANTIAGO"/>
    <n v="0"/>
    <x v="0"/>
    <n v="0"/>
    <x v="0"/>
    <n v="0"/>
    <x v="0"/>
    <x v="0"/>
    <n v="0"/>
    <n v="0"/>
    <m/>
    <n v="8.3333333333333329E-2"/>
    <n v="7.4083333333333334E-2"/>
    <n v="7.6479999999999997"/>
    <n v="0"/>
    <n v="34"/>
    <s v="BASE DE DATOS"/>
    <m/>
  </r>
  <r>
    <s v="20"/>
    <x v="4"/>
    <s v="EGEMSA"/>
    <s v="33005893"/>
    <s v="33005893"/>
    <x v="0"/>
    <s v="SULZER 2"/>
    <s v="S"/>
    <n v="2.12"/>
    <n v="1.87"/>
    <n v="0"/>
    <n v="0"/>
    <n v="0"/>
    <n v="0"/>
    <n v="0"/>
    <n v="0"/>
    <n v="0"/>
    <m/>
    <x v="0"/>
    <s v="EGEMSA33005893SULZER 2EL"/>
    <s v="Emp. de Generaci¢n El‚ctrica Machu Picchu S. A."/>
    <x v="22"/>
    <x v="22"/>
    <s v="C. T. Dolorespata-RetiradoCOES"/>
    <x v="92"/>
    <x v="0"/>
    <x v="0"/>
    <x v="170"/>
    <x v="0"/>
    <s v="Instalado"/>
    <s v="Operativo"/>
    <s v="Generadora"/>
    <x v="0"/>
    <x v="1"/>
    <x v="0"/>
    <x v="0"/>
    <s v="Estatal"/>
    <s v="CUSCO"/>
    <s v="CUSCO"/>
    <s v="CUZCO"/>
    <s v="SANTIAGO"/>
    <n v="0"/>
    <x v="0"/>
    <n v="0"/>
    <x v="0"/>
    <n v="0"/>
    <x v="0"/>
    <x v="0"/>
    <n v="0"/>
    <n v="0"/>
    <m/>
    <n v="0.17666666666666667"/>
    <n v="0.15583333333333335"/>
    <n v="7.6479999999999997"/>
    <n v="0"/>
    <n v="34"/>
    <s v="BASE DE DATOS"/>
    <m/>
  </r>
  <r>
    <s v="20"/>
    <x v="5"/>
    <s v="EGEMSA"/>
    <s v="33005893"/>
    <s v="33005893"/>
    <x v="0"/>
    <s v="ALCO 1"/>
    <s v="S"/>
    <n v="2.5"/>
    <n v="1.6919999999999999"/>
    <n v="0"/>
    <n v="0"/>
    <n v="0"/>
    <n v="0"/>
    <n v="0"/>
    <n v="0"/>
    <n v="0"/>
    <m/>
    <x v="0"/>
    <s v="EGEMSA33005893ALCO 1EL"/>
    <s v="Emp. de Generaci¢n El‚ctrica Machu Picchu S. A."/>
    <x v="22"/>
    <x v="22"/>
    <s v="C. T. Dolorespata-RetiradoCOES"/>
    <x v="92"/>
    <x v="0"/>
    <x v="0"/>
    <x v="191"/>
    <x v="0"/>
    <s v="Instalado"/>
    <s v="Operativo"/>
    <s v="Generadora"/>
    <x v="0"/>
    <x v="1"/>
    <x v="0"/>
    <x v="0"/>
    <s v="Estatal"/>
    <s v="CUSCO"/>
    <s v="CUSCO"/>
    <s v="CUZCO"/>
    <s v="SANTIAGO"/>
    <n v="0"/>
    <x v="0"/>
    <n v="0"/>
    <x v="0"/>
    <n v="0"/>
    <x v="0"/>
    <x v="0"/>
    <n v="0"/>
    <n v="0"/>
    <m/>
    <n v="0.20833333333333334"/>
    <n v="0.13575000000000001"/>
    <n v="7.6479999999999997"/>
    <n v="0"/>
    <n v="34"/>
    <s v="BASE DE DATOS"/>
    <m/>
  </r>
  <r>
    <s v="20"/>
    <x v="5"/>
    <s v="EGEMSA"/>
    <s v="33005893"/>
    <s v="33005893"/>
    <x v="0"/>
    <s v="ALCO 2"/>
    <s v="S"/>
    <n v="2.5"/>
    <n v="1.7509999999999999"/>
    <n v="0"/>
    <n v="0"/>
    <n v="0"/>
    <n v="0"/>
    <n v="0"/>
    <n v="0"/>
    <n v="0"/>
    <m/>
    <x v="0"/>
    <s v="EGEMSA33005893ALCO 2EL"/>
    <s v="Emp. de Generaci¢n El‚ctrica Machu Picchu S. A."/>
    <x v="22"/>
    <x v="22"/>
    <s v="C. T. Dolorespata-RetiradoCOES"/>
    <x v="92"/>
    <x v="0"/>
    <x v="0"/>
    <x v="192"/>
    <x v="0"/>
    <s v="Instalado"/>
    <s v="Operativo"/>
    <s v="Generadora"/>
    <x v="0"/>
    <x v="1"/>
    <x v="0"/>
    <x v="0"/>
    <s v="Estatal"/>
    <s v="CUSCO"/>
    <s v="CUSCO"/>
    <s v="CUZCO"/>
    <s v="SANTIAGO"/>
    <n v="0"/>
    <x v="0"/>
    <n v="0"/>
    <x v="0"/>
    <n v="0"/>
    <x v="0"/>
    <x v="0"/>
    <n v="0"/>
    <n v="0"/>
    <m/>
    <n v="0.20833333333333334"/>
    <n v="0.14591666666666667"/>
    <n v="7.6479999999999997"/>
    <n v="0"/>
    <n v="34"/>
    <s v="BASE DE DATOS"/>
    <m/>
  </r>
  <r>
    <s v="20"/>
    <x v="5"/>
    <s v="EGEMSA"/>
    <s v="33005893"/>
    <s v="33005893"/>
    <x v="0"/>
    <s v="G.MOTORS1"/>
    <s v="S"/>
    <n v="2.5"/>
    <n v="1.75"/>
    <n v="0"/>
    <n v="0"/>
    <n v="0"/>
    <n v="0"/>
    <n v="0"/>
    <n v="0"/>
    <n v="0"/>
    <m/>
    <x v="0"/>
    <s v="EGEMSA33005893G.MOTORS1EL"/>
    <s v="Emp. de Generaci¢n El‚ctrica Machu Picchu S. A."/>
    <x v="22"/>
    <x v="22"/>
    <s v="C. T. Dolorespata-RetiradoCOES"/>
    <x v="92"/>
    <x v="0"/>
    <x v="0"/>
    <x v="193"/>
    <x v="0"/>
    <s v="Instalado"/>
    <s v="Operativo"/>
    <s v="Generadora"/>
    <x v="0"/>
    <x v="1"/>
    <x v="0"/>
    <x v="0"/>
    <s v="Estatal"/>
    <s v="CUSCO"/>
    <s v="CUSCO"/>
    <s v="CUZCO"/>
    <s v="SANTIAGO"/>
    <n v="0"/>
    <x v="0"/>
    <n v="0"/>
    <x v="0"/>
    <n v="0"/>
    <x v="0"/>
    <x v="0"/>
    <n v="0"/>
    <n v="0"/>
    <m/>
    <n v="0.20833333333333334"/>
    <n v="0.14583333333333334"/>
    <n v="7.6479999999999997"/>
    <n v="0"/>
    <n v="34"/>
    <s v="BASE DE DATOS"/>
    <m/>
  </r>
  <r>
    <s v="20"/>
    <x v="5"/>
    <s v="EGEMSA"/>
    <s v="33005893"/>
    <s v="33005893"/>
    <x v="0"/>
    <s v="G.MOTORS2"/>
    <s v="S"/>
    <n v="2.5"/>
    <n v="1.829"/>
    <n v="0"/>
    <n v="0"/>
    <n v="0"/>
    <n v="0"/>
    <n v="0"/>
    <n v="0"/>
    <n v="0"/>
    <m/>
    <x v="0"/>
    <s v="EGEMSA33005893G.MOTORS2EL"/>
    <s v="Emp. de Generaci¢n El‚ctrica Machu Picchu S. A."/>
    <x v="22"/>
    <x v="22"/>
    <s v="C. T. Dolorespata-RetiradoCOES"/>
    <x v="92"/>
    <x v="0"/>
    <x v="0"/>
    <x v="194"/>
    <x v="0"/>
    <s v="Instalado"/>
    <s v="Operativo"/>
    <s v="Generadora"/>
    <x v="0"/>
    <x v="1"/>
    <x v="0"/>
    <x v="0"/>
    <s v="Estatal"/>
    <s v="CUSCO"/>
    <s v="CUSCO"/>
    <s v="CUZCO"/>
    <s v="SANTIAGO"/>
    <n v="0"/>
    <x v="0"/>
    <n v="0"/>
    <x v="0"/>
    <n v="0"/>
    <x v="0"/>
    <x v="0"/>
    <n v="0"/>
    <n v="0"/>
    <m/>
    <n v="0.20833333333333334"/>
    <n v="0.15241666666666667"/>
    <n v="7.6479999999999997"/>
    <n v="0"/>
    <n v="34"/>
    <s v="BASE DE DATOS"/>
    <m/>
  </r>
  <r>
    <s v="20"/>
    <x v="5"/>
    <s v="EGEMSA"/>
    <s v="33005893"/>
    <s v="33005893"/>
    <x v="0"/>
    <s v="G.MOTORS3"/>
    <s v="S"/>
    <n v="2.5"/>
    <n v="1.732"/>
    <n v="0"/>
    <n v="0"/>
    <n v="0"/>
    <n v="0"/>
    <n v="0"/>
    <n v="0"/>
    <n v="0"/>
    <m/>
    <x v="0"/>
    <s v="EGEMSA33005893G.MOTORS3EL"/>
    <s v="Emp. de Generaci¢n El‚ctrica Machu Picchu S. A."/>
    <x v="22"/>
    <x v="22"/>
    <s v="C. T. Dolorespata-RetiradoCOES"/>
    <x v="92"/>
    <x v="0"/>
    <x v="0"/>
    <x v="195"/>
    <x v="0"/>
    <s v="Instalado"/>
    <s v="Operativo"/>
    <s v="Generadora"/>
    <x v="0"/>
    <x v="1"/>
    <x v="0"/>
    <x v="0"/>
    <s v="Estatal"/>
    <s v="CUSCO"/>
    <s v="CUSCO"/>
    <s v="CUZCO"/>
    <s v="SANTIAGO"/>
    <n v="0"/>
    <x v="0"/>
    <n v="0"/>
    <x v="0"/>
    <n v="0"/>
    <x v="0"/>
    <x v="0"/>
    <n v="0"/>
    <n v="0"/>
    <m/>
    <n v="0.20833333333333334"/>
    <n v="0.14433333333333334"/>
    <n v="7.6479999999999997"/>
    <n v="0"/>
    <n v="34"/>
    <s v="BASE DE DATOS"/>
    <m/>
  </r>
  <r>
    <s v="20"/>
    <x v="5"/>
    <s v="EGEMSA"/>
    <s v="33005893"/>
    <s v="33005893"/>
    <x v="0"/>
    <s v="SULZER 1"/>
    <s v="S"/>
    <n v="1"/>
    <n v="0.88900000000000001"/>
    <n v="0"/>
    <n v="0"/>
    <n v="0"/>
    <n v="0"/>
    <n v="0"/>
    <n v="0"/>
    <n v="0"/>
    <m/>
    <x v="0"/>
    <s v="EGEMSA33005893SULZER 1EL"/>
    <s v="Emp. de Generaci¢n El‚ctrica Machu Picchu S. A."/>
    <x v="22"/>
    <x v="22"/>
    <s v="C. T. Dolorespata-RetiradoCOES"/>
    <x v="92"/>
    <x v="0"/>
    <x v="0"/>
    <x v="196"/>
    <x v="0"/>
    <s v="Instalado"/>
    <s v="Operativo"/>
    <s v="Generadora"/>
    <x v="0"/>
    <x v="1"/>
    <x v="0"/>
    <x v="0"/>
    <s v="Estatal"/>
    <s v="CUSCO"/>
    <s v="CUSCO"/>
    <s v="CUZCO"/>
    <s v="SANTIAGO"/>
    <n v="0"/>
    <x v="0"/>
    <n v="0"/>
    <x v="0"/>
    <n v="0"/>
    <x v="0"/>
    <x v="0"/>
    <n v="0"/>
    <n v="0"/>
    <m/>
    <n v="8.3333333333333329E-2"/>
    <n v="7.4083333333333334E-2"/>
    <n v="7.6479999999999997"/>
    <n v="0"/>
    <n v="34"/>
    <s v="BASE DE DATOS"/>
    <m/>
  </r>
  <r>
    <s v="20"/>
    <x v="5"/>
    <s v="EGEMSA"/>
    <s v="33005893"/>
    <s v="33005893"/>
    <x v="0"/>
    <s v="SULZER 2"/>
    <s v="S"/>
    <n v="2.12"/>
    <n v="1.87"/>
    <n v="0"/>
    <n v="0"/>
    <n v="0"/>
    <n v="0"/>
    <n v="0"/>
    <n v="0"/>
    <n v="0"/>
    <m/>
    <x v="0"/>
    <s v="EGEMSA33005893SULZER 2EL"/>
    <s v="Emp. de Generaci¢n El‚ctrica Machu Picchu S. A."/>
    <x v="22"/>
    <x v="22"/>
    <s v="C. T. Dolorespata-RetiradoCOES"/>
    <x v="92"/>
    <x v="0"/>
    <x v="0"/>
    <x v="170"/>
    <x v="0"/>
    <s v="Instalado"/>
    <s v="Operativo"/>
    <s v="Generadora"/>
    <x v="0"/>
    <x v="1"/>
    <x v="0"/>
    <x v="0"/>
    <s v="Estatal"/>
    <s v="CUSCO"/>
    <s v="CUSCO"/>
    <s v="CUZCO"/>
    <s v="SANTIAGO"/>
    <n v="0"/>
    <x v="0"/>
    <n v="0"/>
    <x v="0"/>
    <n v="0"/>
    <x v="0"/>
    <x v="0"/>
    <n v="0"/>
    <n v="0"/>
    <m/>
    <n v="0.17666666666666667"/>
    <n v="0.15583333333333335"/>
    <n v="7.6479999999999997"/>
    <n v="0"/>
    <n v="34"/>
    <s v="BASE DE DATOS"/>
    <m/>
  </r>
  <r>
    <s v="20"/>
    <x v="6"/>
    <s v="EGEMSA"/>
    <s v="33005893"/>
    <s v="33005893"/>
    <x v="0"/>
    <s v="ALCO 1"/>
    <s v="S"/>
    <n v="2.5"/>
    <n v="1.629"/>
    <n v="0"/>
    <n v="0"/>
    <n v="0"/>
    <n v="0"/>
    <n v="0"/>
    <n v="0"/>
    <n v="0"/>
    <m/>
    <x v="0"/>
    <s v="EGEMSA33005893ALCO 1EL"/>
    <s v="Emp. de Generaci¢n El‚ctrica Machu Picchu S. A."/>
    <x v="22"/>
    <x v="22"/>
    <s v="C. T. Dolorespata-RetiradoCOES"/>
    <x v="92"/>
    <x v="0"/>
    <x v="0"/>
    <x v="191"/>
    <x v="0"/>
    <s v="Instalado"/>
    <s v="Operativo"/>
    <s v="Generadora"/>
    <x v="0"/>
    <x v="1"/>
    <x v="0"/>
    <x v="0"/>
    <s v="Estatal"/>
    <s v="CUSCO"/>
    <s v="CUSCO"/>
    <s v="CUZCO"/>
    <s v="SANTIAGO"/>
    <n v="0"/>
    <x v="0"/>
    <n v="0"/>
    <x v="0"/>
    <n v="0"/>
    <x v="0"/>
    <x v="0"/>
    <n v="0"/>
    <n v="0"/>
    <m/>
    <n v="0.20833333333333334"/>
    <n v="0.13575000000000001"/>
    <n v="7.6479999999999997"/>
    <n v="0"/>
    <n v="34"/>
    <s v="BASE DE DATOS"/>
    <m/>
  </r>
  <r>
    <s v="20"/>
    <x v="6"/>
    <s v="EGEMSA"/>
    <s v="33005893"/>
    <s v="33005893"/>
    <x v="0"/>
    <s v="ALCO 2"/>
    <s v="S"/>
    <n v="2.5"/>
    <n v="1.7509999999999999"/>
    <n v="0"/>
    <n v="0"/>
    <n v="0"/>
    <n v="0"/>
    <n v="0"/>
    <n v="0"/>
    <n v="0"/>
    <m/>
    <x v="0"/>
    <s v="EGEMSA33005893ALCO 2EL"/>
    <s v="Emp. de Generaci¢n El‚ctrica Machu Picchu S. A."/>
    <x v="22"/>
    <x v="22"/>
    <s v="C. T. Dolorespata-RetiradoCOES"/>
    <x v="92"/>
    <x v="0"/>
    <x v="0"/>
    <x v="192"/>
    <x v="0"/>
    <s v="Instalado"/>
    <s v="Operativo"/>
    <s v="Generadora"/>
    <x v="0"/>
    <x v="1"/>
    <x v="0"/>
    <x v="0"/>
    <s v="Estatal"/>
    <s v="CUSCO"/>
    <s v="CUSCO"/>
    <s v="CUZCO"/>
    <s v="SANTIAGO"/>
    <n v="0"/>
    <x v="0"/>
    <n v="0"/>
    <x v="0"/>
    <n v="0"/>
    <x v="0"/>
    <x v="0"/>
    <n v="0"/>
    <n v="0"/>
    <m/>
    <n v="0.20833333333333334"/>
    <n v="0.14591666666666667"/>
    <n v="7.6479999999999997"/>
    <n v="0"/>
    <n v="34"/>
    <s v="BASE DE DATOS"/>
    <m/>
  </r>
  <r>
    <s v="20"/>
    <x v="6"/>
    <s v="EGEMSA"/>
    <s v="33005893"/>
    <s v="33005893"/>
    <x v="0"/>
    <s v="G.MOTORS1"/>
    <s v="S"/>
    <n v="2.5"/>
    <n v="1.75"/>
    <n v="0"/>
    <n v="0"/>
    <n v="0"/>
    <n v="0"/>
    <n v="0"/>
    <n v="0"/>
    <n v="0"/>
    <m/>
    <x v="0"/>
    <s v="EGEMSA33005893G.MOTORS1EL"/>
    <s v="Emp. de Generaci¢n El‚ctrica Machu Picchu S. A."/>
    <x v="22"/>
    <x v="22"/>
    <s v="C. T. Dolorespata-RetiradoCOES"/>
    <x v="92"/>
    <x v="0"/>
    <x v="0"/>
    <x v="193"/>
    <x v="0"/>
    <s v="Instalado"/>
    <s v="Operativo"/>
    <s v="Generadora"/>
    <x v="0"/>
    <x v="1"/>
    <x v="0"/>
    <x v="0"/>
    <s v="Estatal"/>
    <s v="CUSCO"/>
    <s v="CUSCO"/>
    <s v="CUZCO"/>
    <s v="SANTIAGO"/>
    <n v="0"/>
    <x v="0"/>
    <n v="0"/>
    <x v="0"/>
    <n v="0"/>
    <x v="0"/>
    <x v="0"/>
    <n v="0"/>
    <n v="0"/>
    <m/>
    <n v="0.20833333333333334"/>
    <n v="0.14583333333333334"/>
    <n v="7.6479999999999997"/>
    <n v="0"/>
    <n v="34"/>
    <s v="BASE DE DATOS"/>
    <m/>
  </r>
  <r>
    <s v="20"/>
    <x v="6"/>
    <s v="EGEMSA"/>
    <s v="33005893"/>
    <s v="33005893"/>
    <x v="0"/>
    <s v="G.MOTORS2"/>
    <s v="S"/>
    <n v="2.5"/>
    <n v="1.829"/>
    <n v="0"/>
    <n v="0"/>
    <n v="0"/>
    <n v="0"/>
    <n v="0"/>
    <n v="0"/>
    <n v="0"/>
    <m/>
    <x v="0"/>
    <s v="EGEMSA33005893G.MOTORS2EL"/>
    <s v="Emp. de Generaci¢n El‚ctrica Machu Picchu S. A."/>
    <x v="22"/>
    <x v="22"/>
    <s v="C. T. Dolorespata-RetiradoCOES"/>
    <x v="92"/>
    <x v="0"/>
    <x v="0"/>
    <x v="194"/>
    <x v="0"/>
    <s v="Instalado"/>
    <s v="Operativo"/>
    <s v="Generadora"/>
    <x v="0"/>
    <x v="1"/>
    <x v="0"/>
    <x v="0"/>
    <s v="Estatal"/>
    <s v="CUSCO"/>
    <s v="CUSCO"/>
    <s v="CUZCO"/>
    <s v="SANTIAGO"/>
    <n v="0"/>
    <x v="0"/>
    <n v="0"/>
    <x v="0"/>
    <n v="0"/>
    <x v="0"/>
    <x v="0"/>
    <n v="0"/>
    <n v="0"/>
    <m/>
    <n v="0.20833333333333334"/>
    <n v="0.15241666666666667"/>
    <n v="7.6479999999999997"/>
    <n v="0"/>
    <n v="34"/>
    <s v="BASE DE DATOS"/>
    <m/>
  </r>
  <r>
    <s v="20"/>
    <x v="6"/>
    <s v="EGEMSA"/>
    <s v="33005893"/>
    <s v="33005893"/>
    <x v="0"/>
    <s v="G.MOTORS3"/>
    <s v="S"/>
    <n v="2.5"/>
    <n v="1.732"/>
    <n v="0"/>
    <n v="0"/>
    <n v="0"/>
    <n v="0"/>
    <n v="0"/>
    <n v="0"/>
    <n v="0"/>
    <m/>
    <x v="0"/>
    <s v="EGEMSA33005893G.MOTORS3EL"/>
    <s v="Emp. de Generaci¢n El‚ctrica Machu Picchu S. A."/>
    <x v="22"/>
    <x v="22"/>
    <s v="C. T. Dolorespata-RetiradoCOES"/>
    <x v="92"/>
    <x v="0"/>
    <x v="0"/>
    <x v="195"/>
    <x v="0"/>
    <s v="Instalado"/>
    <s v="Operativo"/>
    <s v="Generadora"/>
    <x v="0"/>
    <x v="1"/>
    <x v="0"/>
    <x v="0"/>
    <s v="Estatal"/>
    <s v="CUSCO"/>
    <s v="CUSCO"/>
    <s v="CUZCO"/>
    <s v="SANTIAGO"/>
    <n v="0"/>
    <x v="0"/>
    <n v="0"/>
    <x v="0"/>
    <n v="0"/>
    <x v="0"/>
    <x v="0"/>
    <n v="0"/>
    <n v="0"/>
    <m/>
    <n v="0.20833333333333334"/>
    <n v="0.14433333333333334"/>
    <n v="7.6479999999999997"/>
    <n v="0"/>
    <n v="34"/>
    <s v="BASE DE DATOS"/>
    <m/>
  </r>
  <r>
    <s v="20"/>
    <x v="6"/>
    <s v="EGEMSA"/>
    <s v="33005893"/>
    <s v="33005893"/>
    <x v="0"/>
    <s v="SULZER 1"/>
    <s v="S"/>
    <n v="1"/>
    <n v="0.88900000000000001"/>
    <n v="0"/>
    <n v="0"/>
    <n v="0"/>
    <n v="0"/>
    <n v="0"/>
    <n v="0"/>
    <n v="0"/>
    <m/>
    <x v="0"/>
    <s v="EGEMSA33005893SULZER 1EL"/>
    <s v="Emp. de Generaci¢n El‚ctrica Machu Picchu S. A."/>
    <x v="22"/>
    <x v="22"/>
    <s v="C. T. Dolorespata-RetiradoCOES"/>
    <x v="92"/>
    <x v="0"/>
    <x v="0"/>
    <x v="196"/>
    <x v="0"/>
    <s v="Instalado"/>
    <s v="Operativo"/>
    <s v="Generadora"/>
    <x v="0"/>
    <x v="1"/>
    <x v="0"/>
    <x v="0"/>
    <s v="Estatal"/>
    <s v="CUSCO"/>
    <s v="CUSCO"/>
    <s v="CUZCO"/>
    <s v="SANTIAGO"/>
    <n v="0"/>
    <x v="0"/>
    <n v="0"/>
    <x v="0"/>
    <n v="0"/>
    <x v="0"/>
    <x v="0"/>
    <n v="0"/>
    <n v="0"/>
    <m/>
    <n v="8.3333333333333329E-2"/>
    <n v="7.4083333333333334E-2"/>
    <n v="7.6479999999999997"/>
    <n v="0"/>
    <n v="34"/>
    <s v="BASE DE DATOS"/>
    <m/>
  </r>
  <r>
    <s v="20"/>
    <x v="6"/>
    <s v="EGEMSA"/>
    <s v="33005893"/>
    <s v="33005893"/>
    <x v="0"/>
    <s v="SULZER 2"/>
    <s v="S"/>
    <n v="2.12"/>
    <n v="1.87"/>
    <n v="0"/>
    <n v="0"/>
    <n v="0"/>
    <n v="0"/>
    <n v="0"/>
    <n v="0"/>
    <n v="0"/>
    <m/>
    <x v="0"/>
    <s v="EGEMSA33005893SULZER 2EL"/>
    <s v="Emp. de Generaci¢n El‚ctrica Machu Picchu S. A."/>
    <x v="22"/>
    <x v="22"/>
    <s v="C. T. Dolorespata-RetiradoCOES"/>
    <x v="92"/>
    <x v="0"/>
    <x v="0"/>
    <x v="170"/>
    <x v="0"/>
    <s v="Instalado"/>
    <s v="Operativo"/>
    <s v="Generadora"/>
    <x v="0"/>
    <x v="1"/>
    <x v="0"/>
    <x v="0"/>
    <s v="Estatal"/>
    <s v="CUSCO"/>
    <s v="CUSCO"/>
    <s v="CUZCO"/>
    <s v="SANTIAGO"/>
    <n v="0"/>
    <x v="0"/>
    <n v="0"/>
    <x v="0"/>
    <n v="0"/>
    <x v="0"/>
    <x v="0"/>
    <n v="0"/>
    <n v="0"/>
    <m/>
    <n v="0.17666666666666667"/>
    <n v="0.15583333333333335"/>
    <n v="7.6479999999999997"/>
    <n v="0"/>
    <n v="34"/>
    <s v="BASE DE DATOS"/>
    <m/>
  </r>
  <r>
    <s v="20"/>
    <x v="7"/>
    <s v="EGEMSA"/>
    <s v="33005893"/>
    <s v="33005893"/>
    <x v="0"/>
    <s v="ALCO 1"/>
    <s v="S"/>
    <n v="2.5"/>
    <n v="1.629"/>
    <n v="0"/>
    <n v="0"/>
    <n v="0"/>
    <n v="0"/>
    <n v="0"/>
    <n v="0"/>
    <n v="0"/>
    <m/>
    <x v="0"/>
    <s v="EGEMSA33005893ALCO 1EL"/>
    <s v="Emp. de Generaci¢n El‚ctrica Machu Picchu S. A."/>
    <x v="22"/>
    <x v="22"/>
    <s v="C. T. Dolorespata-RetiradoCOES"/>
    <x v="92"/>
    <x v="0"/>
    <x v="0"/>
    <x v="191"/>
    <x v="0"/>
    <s v="Instalado"/>
    <s v="Operativo"/>
    <s v="Generadora"/>
    <x v="0"/>
    <x v="1"/>
    <x v="0"/>
    <x v="0"/>
    <s v="Estatal"/>
    <s v="CUSCO"/>
    <s v="CUSCO"/>
    <s v="CUZCO"/>
    <s v="SANTIAGO"/>
    <n v="0"/>
    <x v="0"/>
    <n v="0"/>
    <x v="0"/>
    <n v="0"/>
    <x v="0"/>
    <x v="0"/>
    <n v="0"/>
    <n v="0"/>
    <m/>
    <n v="0.20833333333333334"/>
    <n v="0.13575000000000001"/>
    <n v="7.6479999999999997"/>
    <n v="0"/>
    <n v="34"/>
    <s v="BASE DE DATOS"/>
    <m/>
  </r>
  <r>
    <s v="20"/>
    <x v="7"/>
    <s v="EGEMSA"/>
    <s v="33005893"/>
    <s v="33005893"/>
    <x v="0"/>
    <s v="ALCO 2"/>
    <s v="S"/>
    <n v="2.5"/>
    <n v="1.7509999999999999"/>
    <n v="0"/>
    <n v="0"/>
    <n v="0"/>
    <n v="0"/>
    <n v="0"/>
    <n v="0"/>
    <n v="0"/>
    <m/>
    <x v="0"/>
    <s v="EGEMSA33005893ALCO 2EL"/>
    <s v="Emp. de Generaci¢n El‚ctrica Machu Picchu S. A."/>
    <x v="22"/>
    <x v="22"/>
    <s v="C. T. Dolorespata-RetiradoCOES"/>
    <x v="92"/>
    <x v="0"/>
    <x v="0"/>
    <x v="192"/>
    <x v="0"/>
    <s v="Instalado"/>
    <s v="Operativo"/>
    <s v="Generadora"/>
    <x v="0"/>
    <x v="1"/>
    <x v="0"/>
    <x v="0"/>
    <s v="Estatal"/>
    <s v="CUSCO"/>
    <s v="CUSCO"/>
    <s v="CUZCO"/>
    <s v="SANTIAGO"/>
    <n v="0"/>
    <x v="0"/>
    <n v="0"/>
    <x v="0"/>
    <n v="0"/>
    <x v="0"/>
    <x v="0"/>
    <n v="0"/>
    <n v="0"/>
    <m/>
    <n v="0.20833333333333334"/>
    <n v="0.14591666666666667"/>
    <n v="7.6479999999999997"/>
    <n v="0"/>
    <n v="34"/>
    <s v="BASE DE DATOS"/>
    <m/>
  </r>
  <r>
    <s v="20"/>
    <x v="7"/>
    <s v="EGEMSA"/>
    <s v="33005893"/>
    <s v="33005893"/>
    <x v="0"/>
    <s v="G.MOTORS1"/>
    <s v="S"/>
    <n v="2.5"/>
    <n v="1.75"/>
    <n v="0"/>
    <n v="0"/>
    <n v="0"/>
    <n v="0"/>
    <n v="0"/>
    <n v="0"/>
    <n v="0"/>
    <m/>
    <x v="0"/>
    <s v="EGEMSA33005893G.MOTORS1EL"/>
    <s v="Emp. de Generaci¢n El‚ctrica Machu Picchu S. A."/>
    <x v="22"/>
    <x v="22"/>
    <s v="C. T. Dolorespata-RetiradoCOES"/>
    <x v="92"/>
    <x v="0"/>
    <x v="0"/>
    <x v="193"/>
    <x v="0"/>
    <s v="Instalado"/>
    <s v="Operativo"/>
    <s v="Generadora"/>
    <x v="0"/>
    <x v="1"/>
    <x v="0"/>
    <x v="0"/>
    <s v="Estatal"/>
    <s v="CUSCO"/>
    <s v="CUSCO"/>
    <s v="CUZCO"/>
    <s v="SANTIAGO"/>
    <n v="0"/>
    <x v="0"/>
    <n v="0"/>
    <x v="0"/>
    <n v="0"/>
    <x v="0"/>
    <x v="0"/>
    <n v="0"/>
    <n v="0"/>
    <m/>
    <n v="0.20833333333333334"/>
    <n v="0.14583333333333334"/>
    <n v="7.6479999999999997"/>
    <n v="0"/>
    <n v="34"/>
    <s v="BASE DE DATOS"/>
    <m/>
  </r>
  <r>
    <s v="20"/>
    <x v="7"/>
    <s v="EGEMSA"/>
    <s v="33005893"/>
    <s v="33005893"/>
    <x v="0"/>
    <s v="G.MOTORS2"/>
    <s v="S"/>
    <n v="2.5"/>
    <n v="1.829"/>
    <n v="0"/>
    <n v="0"/>
    <n v="0"/>
    <n v="0"/>
    <n v="0"/>
    <n v="0"/>
    <n v="0"/>
    <m/>
    <x v="0"/>
    <s v="EGEMSA33005893G.MOTORS2EL"/>
    <s v="Emp. de Generaci¢n El‚ctrica Machu Picchu S. A."/>
    <x v="22"/>
    <x v="22"/>
    <s v="C. T. Dolorespata-RetiradoCOES"/>
    <x v="92"/>
    <x v="0"/>
    <x v="0"/>
    <x v="194"/>
    <x v="0"/>
    <s v="Instalado"/>
    <s v="Operativo"/>
    <s v="Generadora"/>
    <x v="0"/>
    <x v="1"/>
    <x v="0"/>
    <x v="0"/>
    <s v="Estatal"/>
    <s v="CUSCO"/>
    <s v="CUSCO"/>
    <s v="CUZCO"/>
    <s v="SANTIAGO"/>
    <n v="0"/>
    <x v="0"/>
    <n v="0"/>
    <x v="0"/>
    <n v="0"/>
    <x v="0"/>
    <x v="0"/>
    <n v="0"/>
    <n v="0"/>
    <m/>
    <n v="0.20833333333333334"/>
    <n v="0.15241666666666667"/>
    <n v="7.6479999999999997"/>
    <n v="0"/>
    <n v="34"/>
    <s v="BASE DE DATOS"/>
    <m/>
  </r>
  <r>
    <s v="20"/>
    <x v="7"/>
    <s v="EGEMSA"/>
    <s v="33005893"/>
    <s v="33005893"/>
    <x v="0"/>
    <s v="G.MOTORS3"/>
    <s v="S"/>
    <n v="2.5"/>
    <n v="1.732"/>
    <n v="0"/>
    <n v="0"/>
    <n v="0"/>
    <n v="0"/>
    <n v="0"/>
    <n v="0"/>
    <n v="0"/>
    <m/>
    <x v="0"/>
    <s v="EGEMSA33005893G.MOTORS3EL"/>
    <s v="Emp. de Generaci¢n El‚ctrica Machu Picchu S. A."/>
    <x v="22"/>
    <x v="22"/>
    <s v="C. T. Dolorespata-RetiradoCOES"/>
    <x v="92"/>
    <x v="0"/>
    <x v="0"/>
    <x v="195"/>
    <x v="0"/>
    <s v="Instalado"/>
    <s v="Operativo"/>
    <s v="Generadora"/>
    <x v="0"/>
    <x v="1"/>
    <x v="0"/>
    <x v="0"/>
    <s v="Estatal"/>
    <s v="CUSCO"/>
    <s v="CUSCO"/>
    <s v="CUZCO"/>
    <s v="SANTIAGO"/>
    <n v="0"/>
    <x v="0"/>
    <n v="0"/>
    <x v="0"/>
    <n v="0"/>
    <x v="0"/>
    <x v="0"/>
    <n v="0"/>
    <n v="0"/>
    <m/>
    <n v="0.20833333333333334"/>
    <n v="0.14433333333333334"/>
    <n v="7.6479999999999997"/>
    <n v="0"/>
    <n v="34"/>
    <s v="BASE DE DATOS"/>
    <m/>
  </r>
  <r>
    <s v="20"/>
    <x v="7"/>
    <s v="EGEMSA"/>
    <s v="33005893"/>
    <s v="33005893"/>
    <x v="0"/>
    <s v="SULZER 1"/>
    <s v="S"/>
    <n v="1"/>
    <n v="0.88900000000000001"/>
    <n v="0"/>
    <n v="0"/>
    <n v="0"/>
    <n v="0"/>
    <n v="0"/>
    <n v="0"/>
    <n v="0"/>
    <m/>
    <x v="0"/>
    <s v="EGEMSA33005893SULZER 1EL"/>
    <s v="Emp. de Generaci¢n El‚ctrica Machu Picchu S. A."/>
    <x v="22"/>
    <x v="22"/>
    <s v="C. T. Dolorespata-RetiradoCOES"/>
    <x v="92"/>
    <x v="0"/>
    <x v="0"/>
    <x v="196"/>
    <x v="0"/>
    <s v="Instalado"/>
    <s v="Operativo"/>
    <s v="Generadora"/>
    <x v="0"/>
    <x v="1"/>
    <x v="0"/>
    <x v="0"/>
    <s v="Estatal"/>
    <s v="CUSCO"/>
    <s v="CUSCO"/>
    <s v="CUZCO"/>
    <s v="SANTIAGO"/>
    <n v="0"/>
    <x v="0"/>
    <n v="0"/>
    <x v="0"/>
    <n v="0"/>
    <x v="0"/>
    <x v="0"/>
    <n v="0"/>
    <n v="0"/>
    <m/>
    <n v="8.3333333333333329E-2"/>
    <n v="7.4083333333333334E-2"/>
    <n v="7.6479999999999997"/>
    <n v="0"/>
    <n v="34"/>
    <s v="BASE DE DATOS"/>
    <m/>
  </r>
  <r>
    <s v="20"/>
    <x v="7"/>
    <s v="EGEMSA"/>
    <s v="33005893"/>
    <s v="33005893"/>
    <x v="0"/>
    <s v="SULZER 2"/>
    <s v="S"/>
    <n v="2.12"/>
    <n v="1.87"/>
    <n v="0"/>
    <n v="0"/>
    <n v="0"/>
    <n v="0"/>
    <n v="0"/>
    <n v="0"/>
    <n v="0"/>
    <m/>
    <x v="0"/>
    <s v="EGEMSA33005893SULZER 2EL"/>
    <s v="Emp. de Generaci¢n El‚ctrica Machu Picchu S. A."/>
    <x v="22"/>
    <x v="22"/>
    <s v="C. T. Dolorespata-RetiradoCOES"/>
    <x v="92"/>
    <x v="0"/>
    <x v="0"/>
    <x v="170"/>
    <x v="0"/>
    <s v="Instalado"/>
    <s v="Operativo"/>
    <s v="Generadora"/>
    <x v="0"/>
    <x v="1"/>
    <x v="0"/>
    <x v="0"/>
    <s v="Estatal"/>
    <s v="CUSCO"/>
    <s v="CUSCO"/>
    <s v="CUZCO"/>
    <s v="SANTIAGO"/>
    <n v="0"/>
    <x v="0"/>
    <n v="0"/>
    <x v="0"/>
    <n v="0"/>
    <x v="0"/>
    <x v="0"/>
    <n v="0"/>
    <n v="0"/>
    <m/>
    <n v="0.17666666666666667"/>
    <n v="0.15583333333333335"/>
    <n v="7.6479999999999997"/>
    <n v="0"/>
    <n v="34"/>
    <s v="BASE DE DATOS"/>
    <m/>
  </r>
  <r>
    <s v="20"/>
    <x v="8"/>
    <s v="EGEMSA"/>
    <s v="33005893"/>
    <s v="33005893"/>
    <x v="0"/>
    <s v="ALCO 1"/>
    <s v="S"/>
    <n v="2.5"/>
    <n v="1.629"/>
    <n v="0"/>
    <n v="0"/>
    <n v="0"/>
    <n v="0"/>
    <n v="0"/>
    <n v="0"/>
    <n v="0"/>
    <m/>
    <x v="0"/>
    <s v="EGEMSA33005893ALCO 1EL"/>
    <s v="Emp. de Generaci¢n El‚ctrica Machu Picchu S. A."/>
    <x v="22"/>
    <x v="22"/>
    <s v="C. T. Dolorespata-RetiradoCOES"/>
    <x v="92"/>
    <x v="0"/>
    <x v="0"/>
    <x v="191"/>
    <x v="0"/>
    <s v="Instalado"/>
    <s v="Operativo"/>
    <s v="Generadora"/>
    <x v="0"/>
    <x v="1"/>
    <x v="0"/>
    <x v="0"/>
    <s v="Estatal"/>
    <s v="CUSCO"/>
    <s v="CUSCO"/>
    <s v="CUZCO"/>
    <s v="SANTIAGO"/>
    <n v="0"/>
    <x v="0"/>
    <n v="0"/>
    <x v="0"/>
    <n v="0"/>
    <x v="0"/>
    <x v="0"/>
    <n v="0"/>
    <n v="0"/>
    <m/>
    <n v="0.20833333333333334"/>
    <n v="0.13575000000000001"/>
    <n v="7.6479999999999997"/>
    <n v="0"/>
    <n v="34"/>
    <s v="BASE DE DATOS"/>
    <m/>
  </r>
  <r>
    <s v="20"/>
    <x v="8"/>
    <s v="EGEMSA"/>
    <s v="33005893"/>
    <s v="33005893"/>
    <x v="0"/>
    <s v="ALCO 2"/>
    <s v="S"/>
    <n v="2.5"/>
    <n v="1.7509999999999999"/>
    <n v="0"/>
    <n v="0"/>
    <n v="0"/>
    <n v="0"/>
    <n v="0"/>
    <n v="0"/>
    <n v="0"/>
    <m/>
    <x v="0"/>
    <s v="EGEMSA33005893ALCO 2EL"/>
    <s v="Emp. de Generaci¢n El‚ctrica Machu Picchu S. A."/>
    <x v="22"/>
    <x v="22"/>
    <s v="C. T. Dolorespata-RetiradoCOES"/>
    <x v="92"/>
    <x v="0"/>
    <x v="0"/>
    <x v="192"/>
    <x v="0"/>
    <s v="Instalado"/>
    <s v="Operativo"/>
    <s v="Generadora"/>
    <x v="0"/>
    <x v="1"/>
    <x v="0"/>
    <x v="0"/>
    <s v="Estatal"/>
    <s v="CUSCO"/>
    <s v="CUSCO"/>
    <s v="CUZCO"/>
    <s v="SANTIAGO"/>
    <n v="0"/>
    <x v="0"/>
    <n v="0"/>
    <x v="0"/>
    <n v="0"/>
    <x v="0"/>
    <x v="0"/>
    <n v="0"/>
    <n v="0"/>
    <m/>
    <n v="0.20833333333333334"/>
    <n v="0.14591666666666667"/>
    <n v="7.6479999999999997"/>
    <n v="0"/>
    <n v="34"/>
    <s v="BASE DE DATOS"/>
    <m/>
  </r>
  <r>
    <s v="20"/>
    <x v="8"/>
    <s v="EGEMSA"/>
    <s v="33005893"/>
    <s v="33005893"/>
    <x v="0"/>
    <s v="G.MOTORS1"/>
    <s v="S"/>
    <n v="2.5"/>
    <n v="1.75"/>
    <n v="0"/>
    <n v="0"/>
    <n v="0"/>
    <n v="0"/>
    <n v="0"/>
    <n v="0"/>
    <n v="0"/>
    <m/>
    <x v="0"/>
    <s v="EGEMSA33005893G.MOTORS1EL"/>
    <s v="Emp. de Generaci¢n El‚ctrica Machu Picchu S. A."/>
    <x v="22"/>
    <x v="22"/>
    <s v="C. T. Dolorespata-RetiradoCOES"/>
    <x v="92"/>
    <x v="0"/>
    <x v="0"/>
    <x v="193"/>
    <x v="0"/>
    <s v="Instalado"/>
    <s v="Operativo"/>
    <s v="Generadora"/>
    <x v="0"/>
    <x v="1"/>
    <x v="0"/>
    <x v="0"/>
    <s v="Estatal"/>
    <s v="CUSCO"/>
    <s v="CUSCO"/>
    <s v="CUZCO"/>
    <s v="SANTIAGO"/>
    <n v="0"/>
    <x v="0"/>
    <n v="0"/>
    <x v="0"/>
    <n v="0"/>
    <x v="0"/>
    <x v="0"/>
    <n v="0"/>
    <n v="0"/>
    <m/>
    <n v="0.20833333333333334"/>
    <n v="0.14583333333333334"/>
    <n v="7.6479999999999997"/>
    <n v="0"/>
    <n v="34"/>
    <s v="BASE DE DATOS"/>
    <m/>
  </r>
  <r>
    <s v="20"/>
    <x v="8"/>
    <s v="EGEMSA"/>
    <s v="33005893"/>
    <s v="33005893"/>
    <x v="0"/>
    <s v="G.MOTORS2"/>
    <s v="S"/>
    <n v="2.5"/>
    <n v="1.829"/>
    <n v="0"/>
    <n v="0"/>
    <n v="0"/>
    <n v="0"/>
    <n v="0"/>
    <n v="0"/>
    <n v="0"/>
    <m/>
    <x v="0"/>
    <s v="EGEMSA33005893G.MOTORS2EL"/>
    <s v="Emp. de Generaci¢n El‚ctrica Machu Picchu S. A."/>
    <x v="22"/>
    <x v="22"/>
    <s v="C. T. Dolorespata-RetiradoCOES"/>
    <x v="92"/>
    <x v="0"/>
    <x v="0"/>
    <x v="194"/>
    <x v="0"/>
    <s v="Instalado"/>
    <s v="Operativo"/>
    <s v="Generadora"/>
    <x v="0"/>
    <x v="1"/>
    <x v="0"/>
    <x v="0"/>
    <s v="Estatal"/>
    <s v="CUSCO"/>
    <s v="CUSCO"/>
    <s v="CUZCO"/>
    <s v="SANTIAGO"/>
    <n v="0"/>
    <x v="0"/>
    <n v="0"/>
    <x v="0"/>
    <n v="0"/>
    <x v="0"/>
    <x v="0"/>
    <n v="0"/>
    <n v="0"/>
    <m/>
    <n v="0.20833333333333334"/>
    <n v="0.15241666666666667"/>
    <n v="7.6479999999999997"/>
    <n v="0"/>
    <n v="34"/>
    <s v="BASE DE DATOS"/>
    <m/>
  </r>
  <r>
    <s v="20"/>
    <x v="8"/>
    <s v="EGEMSA"/>
    <s v="33005893"/>
    <s v="33005893"/>
    <x v="0"/>
    <s v="G.MOTORS3"/>
    <s v="S"/>
    <n v="2.5"/>
    <n v="1.732"/>
    <n v="0"/>
    <n v="0"/>
    <n v="0"/>
    <n v="0"/>
    <n v="0"/>
    <n v="0"/>
    <n v="0"/>
    <m/>
    <x v="0"/>
    <s v="EGEMSA33005893G.MOTORS3EL"/>
    <s v="Emp. de Generaci¢n El‚ctrica Machu Picchu S. A."/>
    <x v="22"/>
    <x v="22"/>
    <s v="C. T. Dolorespata-RetiradoCOES"/>
    <x v="92"/>
    <x v="0"/>
    <x v="0"/>
    <x v="195"/>
    <x v="0"/>
    <s v="Instalado"/>
    <s v="Operativo"/>
    <s v="Generadora"/>
    <x v="0"/>
    <x v="1"/>
    <x v="0"/>
    <x v="0"/>
    <s v="Estatal"/>
    <s v="CUSCO"/>
    <s v="CUSCO"/>
    <s v="CUZCO"/>
    <s v="SANTIAGO"/>
    <n v="0"/>
    <x v="0"/>
    <n v="0"/>
    <x v="0"/>
    <n v="0"/>
    <x v="0"/>
    <x v="0"/>
    <n v="0"/>
    <n v="0"/>
    <m/>
    <n v="0.20833333333333334"/>
    <n v="0.14433333333333334"/>
    <n v="7.6479999999999997"/>
    <n v="0"/>
    <n v="34"/>
    <s v="BASE DE DATOS"/>
    <m/>
  </r>
  <r>
    <s v="20"/>
    <x v="8"/>
    <s v="EGEMSA"/>
    <s v="33005893"/>
    <s v="33005893"/>
    <x v="0"/>
    <s v="SULZER 1"/>
    <s v="S"/>
    <n v="1"/>
    <n v="0.88900000000000001"/>
    <n v="0"/>
    <n v="0"/>
    <n v="0"/>
    <n v="0"/>
    <n v="0"/>
    <n v="0"/>
    <n v="0"/>
    <m/>
    <x v="0"/>
    <s v="EGEMSA33005893SULZER 1EL"/>
    <s v="Emp. de Generaci¢n El‚ctrica Machu Picchu S. A."/>
    <x v="22"/>
    <x v="22"/>
    <s v="C. T. Dolorespata-RetiradoCOES"/>
    <x v="92"/>
    <x v="0"/>
    <x v="0"/>
    <x v="196"/>
    <x v="0"/>
    <s v="Instalado"/>
    <s v="Operativo"/>
    <s v="Generadora"/>
    <x v="0"/>
    <x v="1"/>
    <x v="0"/>
    <x v="0"/>
    <s v="Estatal"/>
    <s v="CUSCO"/>
    <s v="CUSCO"/>
    <s v="CUZCO"/>
    <s v="SANTIAGO"/>
    <n v="0"/>
    <x v="0"/>
    <n v="0"/>
    <x v="0"/>
    <n v="0"/>
    <x v="0"/>
    <x v="0"/>
    <n v="0"/>
    <n v="0"/>
    <m/>
    <n v="8.3333333333333329E-2"/>
    <n v="7.4083333333333334E-2"/>
    <n v="7.6479999999999997"/>
    <n v="0"/>
    <n v="34"/>
    <s v="BASE DE DATOS"/>
    <m/>
  </r>
  <r>
    <s v="20"/>
    <x v="8"/>
    <s v="EGEMSA"/>
    <s v="33005893"/>
    <s v="33005893"/>
    <x v="0"/>
    <s v="SULZER 2"/>
    <s v="S"/>
    <n v="2.12"/>
    <n v="1.87"/>
    <n v="0"/>
    <n v="0"/>
    <n v="0"/>
    <n v="0"/>
    <n v="0"/>
    <n v="0"/>
    <n v="0"/>
    <m/>
    <x v="0"/>
    <s v="EGEMSA33005893SULZER 2EL"/>
    <s v="Emp. de Generaci¢n El‚ctrica Machu Picchu S. A."/>
    <x v="22"/>
    <x v="22"/>
    <s v="C. T. Dolorespata-RetiradoCOES"/>
    <x v="92"/>
    <x v="0"/>
    <x v="0"/>
    <x v="170"/>
    <x v="0"/>
    <s v="Instalado"/>
    <s v="Operativo"/>
    <s v="Generadora"/>
    <x v="0"/>
    <x v="1"/>
    <x v="0"/>
    <x v="0"/>
    <s v="Estatal"/>
    <s v="CUSCO"/>
    <s v="CUSCO"/>
    <s v="CUZCO"/>
    <s v="SANTIAGO"/>
    <n v="0"/>
    <x v="0"/>
    <n v="0"/>
    <x v="0"/>
    <n v="0"/>
    <x v="0"/>
    <x v="0"/>
    <n v="0"/>
    <n v="0"/>
    <m/>
    <n v="0.17666666666666667"/>
    <n v="0.15583333333333335"/>
    <n v="7.6479999999999997"/>
    <n v="0"/>
    <n v="34"/>
    <s v="BASE DE DATOS"/>
    <m/>
  </r>
  <r>
    <s v="20"/>
    <x v="0"/>
    <s v="EGESGB"/>
    <s v="33005793"/>
    <s v="33005793"/>
    <x v="0"/>
    <s v="CENTRAL"/>
    <s v="S"/>
    <n v="0"/>
    <n v="0"/>
    <n v="0"/>
    <n v="0"/>
    <n v="0"/>
    <n v="0"/>
    <n v="0"/>
    <n v="0"/>
    <n v="0"/>
    <m/>
    <x v="1"/>
    <s v="EGESGB33005793CENTRALEL"/>
    <s v="Empresa de Generaci¢n El‚ctrica San Gaban S. A."/>
    <x v="23"/>
    <x v="23"/>
    <s v="C.T. TAPARACHI"/>
    <x v="93"/>
    <x v="0"/>
    <x v="0"/>
    <x v="197"/>
    <x v="0"/>
    <s v="Instalado"/>
    <s v="Operativo"/>
    <s v="Generadora"/>
    <x v="0"/>
    <x v="1"/>
    <x v="0"/>
    <x v="0"/>
    <s v="Estatal"/>
    <s v="PUNO"/>
    <s v="PUNO"/>
    <s v="SAN ROMAN "/>
    <s v="JULIACA"/>
    <n v="0"/>
    <x v="0"/>
    <n v="0"/>
    <x v="0"/>
    <n v="0"/>
    <x v="0"/>
    <x v="0"/>
    <n v="0"/>
    <n v="0"/>
    <m/>
    <s v="-"/>
    <s v="-"/>
    <s v="-"/>
    <n v="0"/>
    <n v="36"/>
    <s v="BASE DE DATOS"/>
    <m/>
  </r>
  <r>
    <s v="20"/>
    <x v="0"/>
    <s v="EGESGB"/>
    <s v="43047694"/>
    <s v="43047694"/>
    <x v="0"/>
    <s v="CENTRAL"/>
    <s v="S"/>
    <n v="0"/>
    <n v="0"/>
    <n v="0"/>
    <n v="0"/>
    <n v="0"/>
    <n v="0"/>
    <n v="0"/>
    <n v="0"/>
    <n v="0"/>
    <m/>
    <x v="1"/>
    <s v="EGESGB43047694CENTRALEL"/>
    <s v="Empresa de Generaci¢n El‚ctrica San Gaban S. A."/>
    <x v="23"/>
    <x v="23"/>
    <s v="C.T. BELLAVISTA"/>
    <x v="51"/>
    <x v="0"/>
    <x v="0"/>
    <x v="197"/>
    <x v="0"/>
    <s v="Instalado"/>
    <s v="Operativo"/>
    <s v="Generadora"/>
    <x v="0"/>
    <x v="1"/>
    <x v="0"/>
    <x v="0"/>
    <s v="Estatal"/>
    <s v="PUNO"/>
    <s v="PUNO"/>
    <s v="PUNO "/>
    <s v="PUNO"/>
    <n v="0"/>
    <x v="0"/>
    <n v="0"/>
    <x v="0"/>
    <n v="0"/>
    <x v="0"/>
    <x v="0"/>
    <n v="0"/>
    <n v="0"/>
    <m/>
    <s v="-"/>
    <s v="-"/>
    <s v="-"/>
    <n v="0"/>
    <n v="36"/>
    <s v="BASE DE DATOS"/>
    <m/>
  </r>
  <r>
    <s v="20"/>
    <x v="1"/>
    <s v="EGESGB"/>
    <s v="33005793"/>
    <s v="33005793"/>
    <x v="0"/>
    <s v="CENTRAL"/>
    <s v="S"/>
    <n v="0"/>
    <n v="0"/>
    <n v="0"/>
    <n v="0"/>
    <n v="0"/>
    <n v="0"/>
    <n v="0"/>
    <n v="0"/>
    <n v="0"/>
    <m/>
    <x v="1"/>
    <s v="EGESGB33005793CENTRALEL"/>
    <s v="Empresa de Generaci¢n El‚ctrica San Gaban S. A."/>
    <x v="23"/>
    <x v="23"/>
    <s v="C.T. TAPARACHI"/>
    <x v="93"/>
    <x v="0"/>
    <x v="0"/>
    <x v="197"/>
    <x v="0"/>
    <s v="Instalado"/>
    <s v="Operativo"/>
    <s v="Generadora"/>
    <x v="0"/>
    <x v="1"/>
    <x v="0"/>
    <x v="0"/>
    <s v="Estatal"/>
    <s v="PUNO"/>
    <s v="PUNO"/>
    <s v="SAN ROMAN "/>
    <s v="JULIACA"/>
    <n v="0"/>
    <x v="0"/>
    <n v="0"/>
    <x v="0"/>
    <n v="0"/>
    <x v="0"/>
    <x v="0"/>
    <n v="0"/>
    <n v="0"/>
    <m/>
    <s v="-"/>
    <s v="-"/>
    <s v="-"/>
    <n v="0"/>
    <n v="36"/>
    <s v="BASE DE DATOS"/>
    <m/>
  </r>
  <r>
    <s v="20"/>
    <x v="1"/>
    <s v="EGESGB"/>
    <s v="43047694"/>
    <s v="43047694"/>
    <x v="0"/>
    <s v="CENTRAL"/>
    <s v="S"/>
    <n v="0"/>
    <n v="0"/>
    <n v="0"/>
    <n v="0"/>
    <n v="0"/>
    <n v="0"/>
    <n v="0"/>
    <n v="0"/>
    <n v="0"/>
    <m/>
    <x v="1"/>
    <s v="EGESGB43047694CENTRALEL"/>
    <s v="Empresa de Generaci¢n El‚ctrica San Gaban S. A."/>
    <x v="23"/>
    <x v="23"/>
    <s v="C.T. BELLAVISTA"/>
    <x v="51"/>
    <x v="0"/>
    <x v="0"/>
    <x v="197"/>
    <x v="0"/>
    <s v="Instalado"/>
    <s v="Operativo"/>
    <s v="Generadora"/>
    <x v="0"/>
    <x v="1"/>
    <x v="0"/>
    <x v="0"/>
    <s v="Estatal"/>
    <s v="PUNO"/>
    <s v="PUNO"/>
    <s v="PUNO "/>
    <s v="PUNO"/>
    <n v="0"/>
    <x v="0"/>
    <n v="0"/>
    <x v="0"/>
    <n v="0"/>
    <x v="0"/>
    <x v="0"/>
    <n v="0"/>
    <n v="0"/>
    <m/>
    <s v="-"/>
    <s v="-"/>
    <s v="-"/>
    <n v="0"/>
    <n v="36"/>
    <s v="BASE DE DATOS"/>
    <m/>
  </r>
  <r>
    <s v="20"/>
    <x v="2"/>
    <s v="EGESGB"/>
    <s v="33005793"/>
    <s v="33005793"/>
    <x v="0"/>
    <s v="CENTRAL"/>
    <s v="S"/>
    <n v="0"/>
    <n v="0"/>
    <n v="0"/>
    <n v="0"/>
    <n v="0"/>
    <n v="0"/>
    <n v="0"/>
    <n v="0"/>
    <n v="0"/>
    <m/>
    <x v="1"/>
    <s v="EGESGB33005793CENTRALEL"/>
    <s v="Empresa de Generaci¢n El‚ctrica San Gaban S. A."/>
    <x v="23"/>
    <x v="23"/>
    <s v="C.T. TAPARACHI"/>
    <x v="93"/>
    <x v="0"/>
    <x v="0"/>
    <x v="197"/>
    <x v="0"/>
    <s v="Instalado"/>
    <s v="Operativo"/>
    <s v="Generadora"/>
    <x v="0"/>
    <x v="1"/>
    <x v="0"/>
    <x v="0"/>
    <s v="Estatal"/>
    <s v="PUNO"/>
    <s v="PUNO"/>
    <s v="SAN ROMAN "/>
    <s v="JULIACA"/>
    <n v="0"/>
    <x v="0"/>
    <n v="0"/>
    <x v="0"/>
    <n v="0"/>
    <x v="0"/>
    <x v="0"/>
    <n v="0"/>
    <n v="0"/>
    <m/>
    <s v="-"/>
    <s v="-"/>
    <s v="-"/>
    <n v="0"/>
    <n v="36"/>
    <s v="BASE DE DATOS"/>
    <m/>
  </r>
  <r>
    <s v="20"/>
    <x v="2"/>
    <s v="EGESGB"/>
    <s v="43047694"/>
    <s v="43047694"/>
    <x v="0"/>
    <s v="CENTRAL"/>
    <s v="S"/>
    <n v="0"/>
    <n v="0"/>
    <n v="0"/>
    <n v="0"/>
    <n v="0"/>
    <n v="0"/>
    <n v="0"/>
    <n v="0"/>
    <n v="0"/>
    <m/>
    <x v="1"/>
    <s v="EGESGB43047694CENTRALEL"/>
    <s v="Empresa de Generaci¢n El‚ctrica San Gaban S. A."/>
    <x v="23"/>
    <x v="23"/>
    <s v="C.T. BELLAVISTA"/>
    <x v="51"/>
    <x v="0"/>
    <x v="0"/>
    <x v="197"/>
    <x v="0"/>
    <s v="Instalado"/>
    <s v="Operativo"/>
    <s v="Generadora"/>
    <x v="0"/>
    <x v="1"/>
    <x v="0"/>
    <x v="0"/>
    <s v="Estatal"/>
    <s v="PUNO"/>
    <s v="PUNO"/>
    <s v="PUNO "/>
    <s v="PUNO"/>
    <n v="0"/>
    <x v="0"/>
    <n v="0"/>
    <x v="0"/>
    <n v="0"/>
    <x v="0"/>
    <x v="0"/>
    <n v="0"/>
    <n v="0"/>
    <m/>
    <s v="-"/>
    <s v="-"/>
    <s v="-"/>
    <n v="0"/>
    <n v="36"/>
    <s v="BASE DE DATOS"/>
    <m/>
  </r>
  <r>
    <s v="20"/>
    <x v="3"/>
    <s v="EGESGB"/>
    <s v="33005793"/>
    <s v="33005793"/>
    <x v="0"/>
    <s v="CENTRAL"/>
    <s v="S"/>
    <n v="0"/>
    <n v="0"/>
    <n v="0"/>
    <n v="0"/>
    <n v="0"/>
    <n v="0"/>
    <n v="0"/>
    <n v="0"/>
    <n v="0"/>
    <m/>
    <x v="1"/>
    <s v="EGESGB33005793CENTRALEL"/>
    <s v="Empresa de Generaci¢n El‚ctrica San Gaban S. A."/>
    <x v="23"/>
    <x v="23"/>
    <s v="C.T. TAPARACHI"/>
    <x v="93"/>
    <x v="0"/>
    <x v="0"/>
    <x v="197"/>
    <x v="0"/>
    <s v="Instalado"/>
    <s v="Operativo"/>
    <s v="Generadora"/>
    <x v="0"/>
    <x v="1"/>
    <x v="0"/>
    <x v="0"/>
    <s v="Estatal"/>
    <s v="PUNO"/>
    <s v="PUNO"/>
    <s v="SAN ROMAN "/>
    <s v="JULIACA"/>
    <n v="0"/>
    <x v="0"/>
    <n v="0"/>
    <x v="0"/>
    <n v="0"/>
    <x v="0"/>
    <x v="0"/>
    <n v="0"/>
    <n v="0"/>
    <m/>
    <s v="-"/>
    <s v="-"/>
    <s v="-"/>
    <n v="0"/>
    <n v="36"/>
    <s v="BASE DE DATOS"/>
    <m/>
  </r>
  <r>
    <s v="20"/>
    <x v="3"/>
    <s v="EGESGB"/>
    <s v="43047694"/>
    <s v="43047694"/>
    <x v="0"/>
    <s v="CENTRAL"/>
    <s v="S"/>
    <n v="0"/>
    <n v="0"/>
    <n v="0"/>
    <n v="0"/>
    <n v="0"/>
    <n v="0"/>
    <n v="0"/>
    <n v="0"/>
    <n v="0"/>
    <m/>
    <x v="1"/>
    <s v="EGESGB43047694CENTRALEL"/>
    <s v="Empresa de Generaci¢n El‚ctrica San Gaban S. A."/>
    <x v="23"/>
    <x v="23"/>
    <s v="C.T. BELLAVISTA"/>
    <x v="51"/>
    <x v="0"/>
    <x v="0"/>
    <x v="197"/>
    <x v="0"/>
    <s v="Instalado"/>
    <s v="Operativo"/>
    <s v="Generadora"/>
    <x v="0"/>
    <x v="1"/>
    <x v="0"/>
    <x v="0"/>
    <s v="Estatal"/>
    <s v="PUNO"/>
    <s v="PUNO"/>
    <s v="PUNO "/>
    <s v="PUNO"/>
    <n v="0"/>
    <x v="0"/>
    <n v="0"/>
    <x v="0"/>
    <n v="0"/>
    <x v="0"/>
    <x v="0"/>
    <n v="0"/>
    <n v="0"/>
    <m/>
    <s v="-"/>
    <s v="-"/>
    <s v="-"/>
    <n v="0"/>
    <n v="36"/>
    <s v="BASE DE DATOS"/>
    <m/>
  </r>
  <r>
    <s v="20"/>
    <x v="4"/>
    <s v="EGESGB"/>
    <s v="33005793"/>
    <s v="33005793"/>
    <x v="0"/>
    <s v="CENTRAL"/>
    <s v="S"/>
    <n v="0"/>
    <n v="0"/>
    <n v="0"/>
    <n v="0"/>
    <n v="0"/>
    <n v="0"/>
    <n v="0"/>
    <n v="0"/>
    <n v="0"/>
    <m/>
    <x v="1"/>
    <s v="EGESGB33005793CENTRALEL"/>
    <s v="Empresa de Generaci¢n El‚ctrica San Gaban S. A."/>
    <x v="23"/>
    <x v="23"/>
    <s v="C.T. TAPARACHI"/>
    <x v="93"/>
    <x v="0"/>
    <x v="0"/>
    <x v="197"/>
    <x v="0"/>
    <s v="Instalado"/>
    <s v="Operativo"/>
    <s v="Generadora"/>
    <x v="0"/>
    <x v="1"/>
    <x v="0"/>
    <x v="0"/>
    <s v="Estatal"/>
    <s v="PUNO"/>
    <s v="PUNO"/>
    <s v="SAN ROMAN "/>
    <s v="JULIACA"/>
    <n v="0"/>
    <x v="0"/>
    <n v="0"/>
    <x v="0"/>
    <n v="0"/>
    <x v="0"/>
    <x v="0"/>
    <n v="0"/>
    <n v="0"/>
    <m/>
    <s v="-"/>
    <s v="-"/>
    <s v="-"/>
    <n v="0"/>
    <n v="36"/>
    <s v="BASE DE DATOS"/>
    <m/>
  </r>
  <r>
    <s v="20"/>
    <x v="4"/>
    <s v="EGESGB"/>
    <s v="43047694"/>
    <s v="43047694"/>
    <x v="0"/>
    <s v="CENTRAL"/>
    <s v="S"/>
    <n v="0"/>
    <n v="0"/>
    <n v="0"/>
    <n v="0"/>
    <n v="0"/>
    <n v="0"/>
    <n v="0"/>
    <n v="0"/>
    <n v="0"/>
    <m/>
    <x v="1"/>
    <s v="EGESGB43047694CENTRALEL"/>
    <s v="Empresa de Generaci¢n El‚ctrica San Gaban S. A."/>
    <x v="23"/>
    <x v="23"/>
    <s v="C.T. BELLAVISTA"/>
    <x v="51"/>
    <x v="0"/>
    <x v="0"/>
    <x v="197"/>
    <x v="0"/>
    <s v="Instalado"/>
    <s v="Operativo"/>
    <s v="Generadora"/>
    <x v="0"/>
    <x v="1"/>
    <x v="0"/>
    <x v="0"/>
    <s v="Estatal"/>
    <s v="PUNO"/>
    <s v="PUNO"/>
    <s v="PUNO "/>
    <s v="PUNO"/>
    <n v="0"/>
    <x v="0"/>
    <n v="0"/>
    <x v="0"/>
    <n v="0"/>
    <x v="0"/>
    <x v="0"/>
    <n v="0"/>
    <n v="0"/>
    <m/>
    <s v="-"/>
    <s v="-"/>
    <s v="-"/>
    <n v="0"/>
    <n v="36"/>
    <s v="BASE DE DATOS"/>
    <m/>
  </r>
  <r>
    <s v="20"/>
    <x v="5"/>
    <s v="EGESGB"/>
    <s v="33005793"/>
    <s v="33005793"/>
    <x v="0"/>
    <s v="CENTRAL"/>
    <s v="S"/>
    <n v="0"/>
    <n v="0"/>
    <n v="0"/>
    <n v="0"/>
    <n v="0"/>
    <n v="0"/>
    <n v="0"/>
    <n v="0"/>
    <n v="0"/>
    <m/>
    <x v="1"/>
    <s v="EGESGB33005793CENTRALEL"/>
    <s v="Empresa de Generaci¢n El‚ctrica San Gaban S. A."/>
    <x v="23"/>
    <x v="23"/>
    <s v="C.T. TAPARACHI"/>
    <x v="93"/>
    <x v="0"/>
    <x v="0"/>
    <x v="197"/>
    <x v="0"/>
    <s v="Instalado"/>
    <s v="Operativo"/>
    <s v="Generadora"/>
    <x v="0"/>
    <x v="1"/>
    <x v="0"/>
    <x v="0"/>
    <s v="Estatal"/>
    <s v="PUNO"/>
    <s v="PUNO"/>
    <s v="SAN ROMAN "/>
    <s v="JULIACA"/>
    <n v="0"/>
    <x v="0"/>
    <n v="0"/>
    <x v="0"/>
    <n v="0"/>
    <x v="0"/>
    <x v="0"/>
    <n v="0"/>
    <n v="0"/>
    <m/>
    <s v="-"/>
    <s v="-"/>
    <s v="-"/>
    <n v="0"/>
    <n v="36"/>
    <s v="BASE DE DATOS"/>
    <m/>
  </r>
  <r>
    <s v="20"/>
    <x v="5"/>
    <s v="EGESGB"/>
    <s v="43047694"/>
    <s v="43047694"/>
    <x v="0"/>
    <s v="CENTRAL"/>
    <s v="S"/>
    <n v="0"/>
    <n v="0"/>
    <n v="0"/>
    <n v="0"/>
    <n v="0"/>
    <n v="0"/>
    <n v="0"/>
    <n v="0"/>
    <n v="0"/>
    <m/>
    <x v="1"/>
    <s v="EGESGB43047694CENTRALEL"/>
    <s v="Empresa de Generaci¢n El‚ctrica San Gaban S. A."/>
    <x v="23"/>
    <x v="23"/>
    <s v="C.T. BELLAVISTA"/>
    <x v="51"/>
    <x v="0"/>
    <x v="0"/>
    <x v="197"/>
    <x v="0"/>
    <s v="Instalado"/>
    <s v="Operativo"/>
    <s v="Generadora"/>
    <x v="0"/>
    <x v="1"/>
    <x v="0"/>
    <x v="0"/>
    <s v="Estatal"/>
    <s v="PUNO"/>
    <s v="PUNO"/>
    <s v="PUNO "/>
    <s v="PUNO"/>
    <n v="0"/>
    <x v="0"/>
    <n v="0"/>
    <x v="0"/>
    <n v="0"/>
    <x v="0"/>
    <x v="0"/>
    <n v="0"/>
    <n v="0"/>
    <m/>
    <s v="-"/>
    <s v="-"/>
    <s v="-"/>
    <n v="0"/>
    <n v="36"/>
    <s v="BASE DE DATOS"/>
    <m/>
  </r>
  <r>
    <s v="20"/>
    <x v="6"/>
    <s v="EGESGB"/>
    <s v="33005793"/>
    <s v="33005793"/>
    <x v="0"/>
    <s v="CENTRAL"/>
    <s v="S"/>
    <n v="0"/>
    <n v="0"/>
    <n v="0"/>
    <n v="0"/>
    <n v="0"/>
    <n v="0"/>
    <n v="0"/>
    <n v="0"/>
    <n v="0"/>
    <m/>
    <x v="1"/>
    <s v="EGESGB33005793CENTRALEL"/>
    <s v="Empresa de Generaci¢n El‚ctrica San Gaban S. A."/>
    <x v="23"/>
    <x v="23"/>
    <s v="C.T. TAPARACHI"/>
    <x v="93"/>
    <x v="0"/>
    <x v="0"/>
    <x v="197"/>
    <x v="0"/>
    <s v="Instalado"/>
    <s v="Operativo"/>
    <s v="Generadora"/>
    <x v="0"/>
    <x v="1"/>
    <x v="0"/>
    <x v="0"/>
    <s v="Estatal"/>
    <s v="PUNO"/>
    <s v="PUNO"/>
    <s v="SAN ROMAN "/>
    <s v="JULIACA"/>
    <n v="0"/>
    <x v="0"/>
    <n v="0"/>
    <x v="0"/>
    <n v="0"/>
    <x v="0"/>
    <x v="0"/>
    <n v="0"/>
    <n v="0"/>
    <m/>
    <s v="-"/>
    <s v="-"/>
    <s v="-"/>
    <n v="0"/>
    <n v="36"/>
    <s v="BASE DE DATOS"/>
    <m/>
  </r>
  <r>
    <s v="20"/>
    <x v="6"/>
    <s v="EGESGB"/>
    <s v="43047694"/>
    <s v="43047694"/>
    <x v="0"/>
    <s v="CENTRAL"/>
    <s v="S"/>
    <n v="0"/>
    <n v="0"/>
    <n v="0"/>
    <n v="0"/>
    <n v="0"/>
    <n v="0"/>
    <n v="0"/>
    <n v="0"/>
    <n v="0"/>
    <m/>
    <x v="1"/>
    <s v="EGESGB43047694CENTRALEL"/>
    <s v="Empresa de Generaci¢n El‚ctrica San Gaban S. A."/>
    <x v="23"/>
    <x v="23"/>
    <s v="C.T. BELLAVISTA"/>
    <x v="51"/>
    <x v="0"/>
    <x v="0"/>
    <x v="197"/>
    <x v="0"/>
    <s v="Instalado"/>
    <s v="Operativo"/>
    <s v="Generadora"/>
    <x v="0"/>
    <x v="1"/>
    <x v="0"/>
    <x v="0"/>
    <s v="Estatal"/>
    <s v="PUNO"/>
    <s v="PUNO"/>
    <s v="PUNO "/>
    <s v="PUNO"/>
    <n v="0"/>
    <x v="0"/>
    <n v="0"/>
    <x v="0"/>
    <n v="0"/>
    <x v="0"/>
    <x v="0"/>
    <n v="0"/>
    <n v="0"/>
    <m/>
    <s v="-"/>
    <s v="-"/>
    <s v="-"/>
    <n v="0"/>
    <n v="36"/>
    <s v="BASE DE DATOS"/>
    <m/>
  </r>
  <r>
    <s v="20"/>
    <x v="7"/>
    <s v="EGESGB"/>
    <s v="33005793"/>
    <s v="33005793"/>
    <x v="0"/>
    <s v="CENTRAL"/>
    <s v="S"/>
    <n v="0"/>
    <n v="0"/>
    <n v="0"/>
    <n v="0"/>
    <n v="0"/>
    <n v="0"/>
    <n v="0"/>
    <n v="0"/>
    <n v="0"/>
    <m/>
    <x v="1"/>
    <s v="EGESGB33005793CENTRALEL"/>
    <s v="Empresa de Generaci¢n El‚ctrica San Gaban S. A."/>
    <x v="23"/>
    <x v="23"/>
    <s v="C.T. TAPARACHI"/>
    <x v="93"/>
    <x v="0"/>
    <x v="0"/>
    <x v="197"/>
    <x v="0"/>
    <s v="Instalado"/>
    <s v="Operativo"/>
    <s v="Generadora"/>
    <x v="0"/>
    <x v="1"/>
    <x v="0"/>
    <x v="0"/>
    <s v="Estatal"/>
    <s v="PUNO"/>
    <s v="PUNO"/>
    <s v="SAN ROMAN "/>
    <s v="JULIACA"/>
    <n v="0"/>
    <x v="0"/>
    <n v="0"/>
    <x v="0"/>
    <n v="0"/>
    <x v="0"/>
    <x v="0"/>
    <n v="0"/>
    <n v="0"/>
    <m/>
    <s v="-"/>
    <s v="-"/>
    <s v="-"/>
    <n v="0"/>
    <n v="36"/>
    <s v="BASE DE DATOS"/>
    <m/>
  </r>
  <r>
    <s v="20"/>
    <x v="7"/>
    <s v="EGESGB"/>
    <s v="43047694"/>
    <s v="43047694"/>
    <x v="0"/>
    <s v="CENTRAL"/>
    <s v="S"/>
    <n v="0"/>
    <n v="0"/>
    <n v="0"/>
    <n v="0"/>
    <n v="0"/>
    <n v="0"/>
    <n v="0"/>
    <n v="0"/>
    <n v="0"/>
    <m/>
    <x v="1"/>
    <s v="EGESGB43047694CENTRALEL"/>
    <s v="Empresa de Generaci¢n El‚ctrica San Gaban S. A."/>
    <x v="23"/>
    <x v="23"/>
    <s v="C.T. BELLAVISTA"/>
    <x v="51"/>
    <x v="0"/>
    <x v="0"/>
    <x v="197"/>
    <x v="0"/>
    <s v="Instalado"/>
    <s v="Operativo"/>
    <s v="Generadora"/>
    <x v="0"/>
    <x v="1"/>
    <x v="0"/>
    <x v="0"/>
    <s v="Estatal"/>
    <s v="PUNO"/>
    <s v="PUNO"/>
    <s v="PUNO "/>
    <s v="PUNO"/>
    <n v="0"/>
    <x v="0"/>
    <n v="0"/>
    <x v="0"/>
    <n v="0"/>
    <x v="0"/>
    <x v="0"/>
    <n v="0"/>
    <n v="0"/>
    <m/>
    <s v="-"/>
    <s v="-"/>
    <s v="-"/>
    <n v="0"/>
    <n v="36"/>
    <s v="BASE DE DATOS"/>
    <m/>
  </r>
  <r>
    <s v="20"/>
    <x v="8"/>
    <s v="EGESGB"/>
    <s v="33005793"/>
    <s v="33005793"/>
    <x v="0"/>
    <s v="CENTRAL"/>
    <s v="S"/>
    <n v="0"/>
    <n v="0"/>
    <n v="0"/>
    <n v="0"/>
    <n v="0"/>
    <n v="0"/>
    <n v="0"/>
    <n v="0"/>
    <n v="0"/>
    <m/>
    <x v="1"/>
    <s v="EGESGB33005793CENTRALEL"/>
    <s v="Empresa de Generaci¢n El‚ctrica San Gaban S. A."/>
    <x v="23"/>
    <x v="23"/>
    <s v="C.T. TAPARACHI"/>
    <x v="93"/>
    <x v="0"/>
    <x v="0"/>
    <x v="197"/>
    <x v="0"/>
    <s v="Instalado"/>
    <s v="Operativo"/>
    <s v="Generadora"/>
    <x v="0"/>
    <x v="1"/>
    <x v="0"/>
    <x v="0"/>
    <s v="Estatal"/>
    <s v="PUNO"/>
    <s v="PUNO"/>
    <s v="SAN ROMAN "/>
    <s v="JULIACA"/>
    <n v="0"/>
    <x v="0"/>
    <n v="0"/>
    <x v="0"/>
    <n v="0"/>
    <x v="0"/>
    <x v="0"/>
    <n v="0"/>
    <n v="0"/>
    <m/>
    <s v="-"/>
    <s v="-"/>
    <s v="-"/>
    <n v="0"/>
    <n v="36"/>
    <s v="BASE DE DATOS"/>
    <m/>
  </r>
  <r>
    <s v="20"/>
    <x v="8"/>
    <s v="EGESGB"/>
    <s v="43047694"/>
    <s v="43047694"/>
    <x v="0"/>
    <s v="CENTRAL"/>
    <s v="S"/>
    <n v="0"/>
    <n v="0"/>
    <n v="0"/>
    <n v="0"/>
    <n v="0"/>
    <n v="0"/>
    <n v="0"/>
    <n v="0"/>
    <n v="0"/>
    <m/>
    <x v="1"/>
    <s v="EGESGB43047694CENTRALEL"/>
    <s v="Empresa de Generaci¢n El‚ctrica San Gaban S. A."/>
    <x v="23"/>
    <x v="23"/>
    <s v="C.T. BELLAVISTA"/>
    <x v="51"/>
    <x v="0"/>
    <x v="0"/>
    <x v="197"/>
    <x v="0"/>
    <s v="Instalado"/>
    <s v="Operativo"/>
    <s v="Generadora"/>
    <x v="0"/>
    <x v="1"/>
    <x v="0"/>
    <x v="0"/>
    <s v="Estatal"/>
    <s v="PUNO"/>
    <s v="PUNO"/>
    <s v="PUNO "/>
    <s v="PUNO"/>
    <n v="0"/>
    <x v="0"/>
    <n v="0"/>
    <x v="0"/>
    <n v="0"/>
    <x v="0"/>
    <x v="0"/>
    <n v="0"/>
    <n v="0"/>
    <m/>
    <s v="-"/>
    <s v="-"/>
    <s v="-"/>
    <n v="0"/>
    <n v="36"/>
    <s v="BASE DE DATOS"/>
    <m/>
  </r>
  <r>
    <s v="20"/>
    <x v="0"/>
    <s v="RIODOB"/>
    <s v="53022913"/>
    <s v="53022913"/>
    <x v="0"/>
    <s v="A1"/>
    <s v="S"/>
    <n v="0.31"/>
    <n v="0.31"/>
    <n v="0"/>
    <n v="0"/>
    <n v="0"/>
    <n v="0"/>
    <n v="0"/>
    <n v="0"/>
    <n v="0"/>
    <m/>
    <x v="1"/>
    <s v="RIODOB53022913A1EL"/>
    <s v="Empresa El‚ctrica Rio Doble S.A."/>
    <x v="24"/>
    <x v="24"/>
    <s v="GRUPO AUXILIAR PIZARRAS"/>
    <x v="94"/>
    <x v="0"/>
    <x v="0"/>
    <x v="198"/>
    <x v="0"/>
    <s v="Instalado"/>
    <s v="Operativo"/>
    <s v="Generadora"/>
    <x v="0"/>
    <x v="1"/>
    <x v="0"/>
    <x v="0"/>
    <s v="Privado"/>
    <s v="CAJAMARCA"/>
    <s v="CAJAMARCA"/>
    <s v="SANTA CRUZ"/>
    <s v="SEXI"/>
    <n v="0"/>
    <x v="0"/>
    <n v="0"/>
    <x v="0"/>
    <n v="0"/>
    <x v="0"/>
    <x v="0"/>
    <n v="0"/>
    <n v="0"/>
    <m/>
    <s v="-"/>
    <s v="-"/>
    <s v="-"/>
    <n v="0"/>
    <n v="42"/>
    <s v="BASE DE DATOS"/>
    <m/>
  </r>
  <r>
    <s v="20"/>
    <x v="1"/>
    <s v="RIODOB"/>
    <s v="53022913"/>
    <s v="53022913"/>
    <x v="0"/>
    <s v="A1"/>
    <s v="S"/>
    <n v="0.31"/>
    <n v="0.31"/>
    <n v="0"/>
    <n v="0"/>
    <n v="0"/>
    <n v="0"/>
    <n v="0"/>
    <n v="0"/>
    <n v="0"/>
    <m/>
    <x v="1"/>
    <s v="RIODOB53022913A1EL"/>
    <s v="Empresa El‚ctrica Rio Doble S.A."/>
    <x v="24"/>
    <x v="24"/>
    <s v="GRUPO AUXILIAR PIZARRAS"/>
    <x v="94"/>
    <x v="0"/>
    <x v="0"/>
    <x v="198"/>
    <x v="0"/>
    <s v="Instalado"/>
    <s v="Operativo"/>
    <s v="Generadora"/>
    <x v="0"/>
    <x v="1"/>
    <x v="0"/>
    <x v="0"/>
    <s v="Privado"/>
    <s v="CAJAMARCA"/>
    <s v="CAJAMARCA"/>
    <s v="SANTA CRUZ"/>
    <s v="SEXI"/>
    <n v="0"/>
    <x v="0"/>
    <n v="0"/>
    <x v="0"/>
    <n v="0"/>
    <x v="0"/>
    <x v="0"/>
    <n v="0"/>
    <n v="0"/>
    <m/>
    <s v="-"/>
    <s v="-"/>
    <s v="-"/>
    <n v="0"/>
    <n v="42"/>
    <s v="BASE DE DATOS"/>
    <m/>
  </r>
  <r>
    <s v="20"/>
    <x v="2"/>
    <s v="RIODOB"/>
    <s v="53022913"/>
    <s v="53022913"/>
    <x v="0"/>
    <s v="A1"/>
    <s v="S"/>
    <n v="0.31"/>
    <n v="0.31"/>
    <n v="0"/>
    <n v="0"/>
    <n v="0"/>
    <n v="0"/>
    <n v="0"/>
    <n v="0"/>
    <n v="0"/>
    <m/>
    <x v="1"/>
    <s v="RIODOB53022913A1EL"/>
    <s v="Empresa El‚ctrica Rio Doble S.A."/>
    <x v="24"/>
    <x v="24"/>
    <s v="GRUPO AUXILIAR PIZARRAS"/>
    <x v="94"/>
    <x v="0"/>
    <x v="0"/>
    <x v="198"/>
    <x v="0"/>
    <s v="Instalado"/>
    <s v="Operativo"/>
    <s v="Generadora"/>
    <x v="0"/>
    <x v="1"/>
    <x v="0"/>
    <x v="0"/>
    <s v="Privado"/>
    <s v="CAJAMARCA"/>
    <s v="CAJAMARCA"/>
    <s v="SANTA CRUZ"/>
    <s v="SEXI"/>
    <n v="0"/>
    <x v="0"/>
    <n v="0"/>
    <x v="0"/>
    <n v="0"/>
    <x v="0"/>
    <x v="0"/>
    <n v="0"/>
    <n v="0"/>
    <m/>
    <s v="-"/>
    <s v="-"/>
    <s v="-"/>
    <n v="0"/>
    <n v="42"/>
    <s v="BASE DE DATOS"/>
    <m/>
  </r>
  <r>
    <s v="20"/>
    <x v="3"/>
    <s v="RIODOB"/>
    <s v="53022913"/>
    <s v="53022913"/>
    <x v="0"/>
    <s v="A1"/>
    <s v="S"/>
    <n v="0.31"/>
    <n v="0.31"/>
    <n v="0"/>
    <n v="0"/>
    <n v="0"/>
    <n v="0"/>
    <n v="0"/>
    <n v="0"/>
    <n v="0"/>
    <m/>
    <x v="1"/>
    <s v="RIODOB53022913A1EL"/>
    <s v="Empresa El‚ctrica Rio Doble S.A."/>
    <x v="24"/>
    <x v="24"/>
    <s v="GRUPO AUXILIAR PIZARRAS"/>
    <x v="94"/>
    <x v="0"/>
    <x v="0"/>
    <x v="198"/>
    <x v="0"/>
    <s v="Instalado"/>
    <s v="Operativo"/>
    <s v="Generadora"/>
    <x v="0"/>
    <x v="1"/>
    <x v="0"/>
    <x v="0"/>
    <s v="Privado"/>
    <s v="CAJAMARCA"/>
    <s v="CAJAMARCA"/>
    <s v="SANTA CRUZ"/>
    <s v="SEXI"/>
    <n v="0"/>
    <x v="0"/>
    <n v="0"/>
    <x v="0"/>
    <n v="0"/>
    <x v="0"/>
    <x v="0"/>
    <n v="0"/>
    <n v="0"/>
    <m/>
    <s v="-"/>
    <s v="-"/>
    <s v="-"/>
    <n v="0"/>
    <n v="42"/>
    <s v="BASE DE DATOS"/>
    <m/>
  </r>
  <r>
    <s v="20"/>
    <x v="4"/>
    <s v="RIODOB"/>
    <s v="53022913"/>
    <s v="53022913"/>
    <x v="0"/>
    <s v="A1"/>
    <s v="S"/>
    <n v="0.31"/>
    <n v="0.31"/>
    <n v="0"/>
    <n v="0"/>
    <n v="0"/>
    <n v="0"/>
    <n v="0"/>
    <n v="0"/>
    <n v="0"/>
    <m/>
    <x v="1"/>
    <s v="RIODOB53022913A1EL"/>
    <s v="Empresa El‚ctrica Rio Doble S.A."/>
    <x v="24"/>
    <x v="24"/>
    <s v="GRUPO AUXILIAR PIZARRAS"/>
    <x v="94"/>
    <x v="0"/>
    <x v="0"/>
    <x v="198"/>
    <x v="0"/>
    <s v="Instalado"/>
    <s v="Operativo"/>
    <s v="Generadora"/>
    <x v="0"/>
    <x v="1"/>
    <x v="0"/>
    <x v="0"/>
    <s v="Privado"/>
    <s v="CAJAMARCA"/>
    <s v="CAJAMARCA"/>
    <s v="SANTA CRUZ"/>
    <s v="SEXI"/>
    <n v="0"/>
    <x v="0"/>
    <n v="0"/>
    <x v="0"/>
    <n v="0"/>
    <x v="0"/>
    <x v="0"/>
    <n v="0"/>
    <n v="0"/>
    <m/>
    <s v="-"/>
    <s v="-"/>
    <s v="-"/>
    <n v="0"/>
    <n v="42"/>
    <s v="BASE DE DATOS"/>
    <m/>
  </r>
  <r>
    <s v="20"/>
    <x v="5"/>
    <s v="RIODOB"/>
    <s v="53022913"/>
    <s v="53022913"/>
    <x v="0"/>
    <s v="A1"/>
    <s v="S"/>
    <n v="0.31"/>
    <n v="0.31"/>
    <n v="0"/>
    <n v="0"/>
    <n v="0"/>
    <n v="0"/>
    <n v="0"/>
    <n v="0"/>
    <n v="0"/>
    <m/>
    <x v="1"/>
    <s v="RIODOB53022913A1EL"/>
    <s v="Empresa El‚ctrica Rio Doble S.A."/>
    <x v="24"/>
    <x v="24"/>
    <s v="GRUPO AUXILIAR PIZARRAS"/>
    <x v="94"/>
    <x v="0"/>
    <x v="0"/>
    <x v="198"/>
    <x v="0"/>
    <s v="Instalado"/>
    <s v="Operativo"/>
    <s v="Generadora"/>
    <x v="0"/>
    <x v="1"/>
    <x v="0"/>
    <x v="0"/>
    <s v="Privado"/>
    <s v="CAJAMARCA"/>
    <s v="CAJAMARCA"/>
    <s v="SANTA CRUZ"/>
    <s v="SEXI"/>
    <n v="0"/>
    <x v="0"/>
    <n v="0"/>
    <x v="0"/>
    <n v="0"/>
    <x v="0"/>
    <x v="0"/>
    <n v="0"/>
    <n v="0"/>
    <m/>
    <s v="-"/>
    <s v="-"/>
    <s v="-"/>
    <n v="0"/>
    <n v="42"/>
    <s v="BASE DE DATOS"/>
    <m/>
  </r>
  <r>
    <s v="20"/>
    <x v="6"/>
    <s v="RIODOB"/>
    <s v="53022913"/>
    <s v="53022913"/>
    <x v="0"/>
    <s v="A1"/>
    <s v="S"/>
    <n v="0.31"/>
    <n v="0.31"/>
    <n v="0"/>
    <n v="0"/>
    <n v="0"/>
    <n v="0"/>
    <n v="0"/>
    <n v="0"/>
    <n v="0"/>
    <m/>
    <x v="1"/>
    <s v="RIODOB53022913A1EL"/>
    <s v="Empresa El‚ctrica Rio Doble S.A."/>
    <x v="24"/>
    <x v="24"/>
    <s v="GRUPO AUXILIAR PIZARRAS"/>
    <x v="94"/>
    <x v="0"/>
    <x v="0"/>
    <x v="198"/>
    <x v="0"/>
    <s v="Instalado"/>
    <s v="Operativo"/>
    <s v="Generadora"/>
    <x v="0"/>
    <x v="1"/>
    <x v="0"/>
    <x v="0"/>
    <s v="Privado"/>
    <s v="CAJAMARCA"/>
    <s v="CAJAMARCA"/>
    <s v="SANTA CRUZ"/>
    <s v="SEXI"/>
    <n v="0"/>
    <x v="0"/>
    <n v="0"/>
    <x v="0"/>
    <n v="0"/>
    <x v="0"/>
    <x v="0"/>
    <n v="0"/>
    <n v="0"/>
    <m/>
    <s v="-"/>
    <s v="-"/>
    <s v="-"/>
    <n v="0"/>
    <n v="42"/>
    <s v="BASE DE DATOS"/>
    <m/>
  </r>
  <r>
    <s v="20"/>
    <x v="8"/>
    <s v="RIODOB"/>
    <s v="53022913"/>
    <s v="53022913"/>
    <x v="0"/>
    <s v="A1"/>
    <s v="S"/>
    <n v="0.31"/>
    <n v="0.31"/>
    <n v="0"/>
    <n v="0"/>
    <n v="0"/>
    <n v="0"/>
    <n v="0"/>
    <n v="0"/>
    <n v="0"/>
    <m/>
    <x v="1"/>
    <s v="RIODOB53022913A1EL"/>
    <s v="Empresa El‚ctrica Rio Doble S.A."/>
    <x v="24"/>
    <x v="24"/>
    <s v="GRUPO AUXILIAR PIZARRAS"/>
    <x v="94"/>
    <x v="0"/>
    <x v="0"/>
    <x v="198"/>
    <x v="0"/>
    <s v="Instalado"/>
    <s v="Operativo"/>
    <s v="Generadora"/>
    <x v="0"/>
    <x v="1"/>
    <x v="0"/>
    <x v="0"/>
    <s v="Privado"/>
    <s v="CAJAMARCA"/>
    <s v="CAJAMARCA"/>
    <s v="SANTA CRUZ"/>
    <s v="SEXI"/>
    <n v="0"/>
    <x v="0"/>
    <n v="0"/>
    <x v="0"/>
    <n v="0"/>
    <x v="0"/>
    <x v="0"/>
    <n v="0"/>
    <n v="0"/>
    <m/>
    <s v="-"/>
    <s v="-"/>
    <s v="-"/>
    <n v="0"/>
    <n v="42"/>
    <s v="BASE DE DATOS"/>
    <m/>
  </r>
  <r>
    <s v="20"/>
    <x v="0"/>
    <s v="FENIXP"/>
    <s v="33162508"/>
    <s v="33162508"/>
    <x v="3"/>
    <s v="TG11"/>
    <s v="S"/>
    <n v="193.4"/>
    <n v="190.15199999999999"/>
    <n v="5488.2569999999996"/>
    <n v="26773.063999999998"/>
    <n v="32261.321"/>
    <n v="511.5"/>
    <n v="184"/>
    <n v="48.5"/>
    <n v="0"/>
    <m/>
    <x v="0"/>
    <s v="FENIXP33162508TG11CC"/>
    <s v="FENIX POWER PERU S.A."/>
    <x v="25"/>
    <x v="25"/>
    <s v="Central Termica Fenix"/>
    <x v="95"/>
    <x v="1"/>
    <x v="3"/>
    <x v="174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32261.321"/>
    <n v="32.261321000000002"/>
    <m/>
    <n v="16.116666666666667"/>
    <n v="15.845999999999998"/>
    <n v="7.6479999999999997"/>
    <n v="-3.637978807091713E-12"/>
    <n v="49"/>
    <s v="BASE DE DATOS"/>
    <m/>
  </r>
  <r>
    <s v="20"/>
    <x v="0"/>
    <s v="FENIXP"/>
    <s v="33162508"/>
    <s v="33162508"/>
    <x v="3"/>
    <s v="TG12"/>
    <s v="S"/>
    <n v="193.4"/>
    <n v="187.631"/>
    <n v="2576.451"/>
    <n v="6624.9250000000002"/>
    <n v="9201.3760000000002"/>
    <n v="680.25"/>
    <n v="63.75"/>
    <n v="0"/>
    <n v="0"/>
    <m/>
    <x v="0"/>
    <s v="FENIXP33162508TG12CC"/>
    <s v="FENIX POWER PERU S.A."/>
    <x v="25"/>
    <x v="25"/>
    <s v="Central Termica Fenix"/>
    <x v="95"/>
    <x v="1"/>
    <x v="3"/>
    <x v="175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9201.3760000000002"/>
    <n v="9.2013759999999998"/>
    <m/>
    <n v="16.116666666666667"/>
    <n v="15.635916666666667"/>
    <n v="7.6479999999999997"/>
    <n v="0"/>
    <n v="49"/>
    <s v="BASE DE DATOS"/>
    <m/>
  </r>
  <r>
    <s v="20"/>
    <x v="0"/>
    <s v="FENIXP"/>
    <s v="33162508"/>
    <s v="33162508"/>
    <x v="3"/>
    <s v="TV10"/>
    <s v="S"/>
    <n v="192"/>
    <n v="189.40899999999999"/>
    <n v="3024.0279999999998"/>
    <n v="14411.527"/>
    <n v="17435.555"/>
    <n v="494.5"/>
    <n v="199.5"/>
    <n v="50"/>
    <n v="0"/>
    <m/>
    <x v="0"/>
    <s v="FENIXP33162508TV10CC"/>
    <s v="FENIX POWER PERU S.A."/>
    <x v="25"/>
    <x v="25"/>
    <s v="Central Termica Fenix"/>
    <x v="95"/>
    <x v="2"/>
    <x v="3"/>
    <x v="199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17435.555"/>
    <n v="17.435555000000001"/>
    <m/>
    <n v="16"/>
    <n v="15.784083333333333"/>
    <n v="7.6479999999999997"/>
    <n v="0"/>
    <n v="49"/>
    <s v="BASE DE DATOS"/>
    <m/>
  </r>
  <r>
    <s v="20"/>
    <x v="1"/>
    <s v="FENIXP"/>
    <s v="33162508"/>
    <s v="33162508"/>
    <x v="3"/>
    <s v="TG11"/>
    <s v="S"/>
    <n v="193.4"/>
    <n v="190.15199999999999"/>
    <n v="0"/>
    <n v="0"/>
    <n v="0"/>
    <n v="696"/>
    <n v="0"/>
    <n v="0"/>
    <n v="0"/>
    <m/>
    <x v="0"/>
    <s v="FENIXP33162508TG11CC"/>
    <s v="FENIX POWER PERU S.A."/>
    <x v="25"/>
    <x v="25"/>
    <s v="Central Termica Fenix"/>
    <x v="95"/>
    <x v="1"/>
    <x v="3"/>
    <x v="174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0"/>
    <n v="0"/>
    <m/>
    <n v="16.116666666666667"/>
    <n v="15.845999999999998"/>
    <n v="7.6479999999999997"/>
    <n v="0"/>
    <n v="49"/>
    <s v="BASE DE DATOS"/>
    <m/>
  </r>
  <r>
    <s v="20"/>
    <x v="1"/>
    <s v="FENIXP"/>
    <s v="33162508"/>
    <s v="33162508"/>
    <x v="3"/>
    <s v="TG12"/>
    <s v="S"/>
    <n v="193.4"/>
    <n v="187.631"/>
    <n v="22181.133999999998"/>
    <n v="90949.736000000004"/>
    <n v="113130.87"/>
    <n v="7.75"/>
    <n v="688.25"/>
    <n v="0"/>
    <n v="0"/>
    <m/>
    <x v="0"/>
    <s v="FENIXP33162508TG12CC"/>
    <s v="FENIX POWER PERU S.A."/>
    <x v="25"/>
    <x v="25"/>
    <s v="Central Termica Fenix"/>
    <x v="95"/>
    <x v="1"/>
    <x v="3"/>
    <x v="175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113130.87"/>
    <n v="113.13087"/>
    <m/>
    <n v="16.116666666666667"/>
    <n v="15.635916666666667"/>
    <n v="7.6479999999999997"/>
    <n v="0"/>
    <n v="49"/>
    <s v="BASE DE DATOS"/>
    <m/>
  </r>
  <r>
    <s v="20"/>
    <x v="1"/>
    <s v="FENIXP"/>
    <s v="33162508"/>
    <s v="33162508"/>
    <x v="3"/>
    <s v="TV10"/>
    <s v="S"/>
    <n v="192"/>
    <n v="189.40899999999999"/>
    <n v="10718.603999999999"/>
    <n v="46141.146999999997"/>
    <n v="56859.750999999997"/>
    <n v="19.5"/>
    <n v="676.5"/>
    <n v="0"/>
    <n v="0"/>
    <m/>
    <x v="0"/>
    <s v="FENIXP33162508TV10CC"/>
    <s v="FENIX POWER PERU S.A."/>
    <x v="25"/>
    <x v="25"/>
    <s v="Central Termica Fenix"/>
    <x v="95"/>
    <x v="2"/>
    <x v="3"/>
    <x v="199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56859.750999999997"/>
    <n v="56.859750999999996"/>
    <m/>
    <n v="16"/>
    <n v="15.784083333333333"/>
    <n v="7.6479999999999997"/>
    <n v="0"/>
    <n v="49"/>
    <s v="BASE DE DATOS"/>
    <m/>
  </r>
  <r>
    <s v="20"/>
    <x v="2"/>
    <s v="FENIXP"/>
    <s v="33162508"/>
    <s v="33162508"/>
    <x v="3"/>
    <s v="TG11"/>
    <s v="S"/>
    <n v="193.4"/>
    <n v="190.15199999999999"/>
    <n v="897.90200000000004"/>
    <n v="3930.556"/>
    <n v="4828.4579999999996"/>
    <n v="0"/>
    <n v="32.75"/>
    <n v="711.25"/>
    <n v="0"/>
    <m/>
    <x v="0"/>
    <s v="FENIXP33162508TG11CC"/>
    <s v="FENIX POWER PERU S.A."/>
    <x v="25"/>
    <x v="25"/>
    <s v="Central Termica Fenix"/>
    <x v="95"/>
    <x v="1"/>
    <x v="3"/>
    <x v="174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4828.4579999999996"/>
    <n v="4.8284579999999995"/>
    <m/>
    <n v="16.116666666666667"/>
    <n v="15.845999999999998"/>
    <n v="7.6479999999999997"/>
    <n v="9.0949470177292824E-13"/>
    <n v="49"/>
    <s v="BASE DE DATOS"/>
    <m/>
  </r>
  <r>
    <s v="20"/>
    <x v="2"/>
    <s v="FENIXP"/>
    <s v="33162508"/>
    <s v="33162508"/>
    <x v="3"/>
    <s v="TG12"/>
    <s v="S"/>
    <n v="193.4"/>
    <n v="187.631"/>
    <n v="11724.288"/>
    <n v="54040.731"/>
    <n v="65765.019"/>
    <n v="0"/>
    <n v="402.75"/>
    <n v="341.25"/>
    <n v="0"/>
    <m/>
    <x v="0"/>
    <s v="FENIXP33162508TG12CC"/>
    <s v="FENIX POWER PERU S.A."/>
    <x v="25"/>
    <x v="25"/>
    <s v="Central Termica Fenix"/>
    <x v="95"/>
    <x v="1"/>
    <x v="3"/>
    <x v="175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65765.019"/>
    <n v="65.765018999999995"/>
    <m/>
    <n v="16.116666666666667"/>
    <n v="15.635916666666667"/>
    <n v="7.6479999999999997"/>
    <n v="0"/>
    <n v="49"/>
    <s v="BASE DE DATOS"/>
    <m/>
  </r>
  <r>
    <s v="20"/>
    <x v="2"/>
    <s v="FENIXP"/>
    <s v="33162508"/>
    <s v="33162508"/>
    <x v="3"/>
    <s v="TV10"/>
    <s v="S"/>
    <n v="192"/>
    <n v="189.40899999999999"/>
    <n v="6340.3040000000001"/>
    <n v="30063.661"/>
    <n v="36403.964999999997"/>
    <n v="0"/>
    <n v="400.5"/>
    <n v="343.5"/>
    <n v="0"/>
    <m/>
    <x v="0"/>
    <s v="FENIXP33162508TV10CC"/>
    <s v="FENIX POWER PERU S.A."/>
    <x v="25"/>
    <x v="25"/>
    <s v="Central Termica Fenix"/>
    <x v="95"/>
    <x v="2"/>
    <x v="3"/>
    <x v="199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36403.964999999997"/>
    <n v="36.403964999999999"/>
    <m/>
    <n v="16"/>
    <n v="15.784083333333333"/>
    <n v="7.6479999999999997"/>
    <n v="0"/>
    <n v="49"/>
    <s v="BASE DE DATOS"/>
    <m/>
  </r>
  <r>
    <s v="20"/>
    <x v="3"/>
    <s v="FENIXP"/>
    <s v="33162508"/>
    <s v="33162508"/>
    <x v="3"/>
    <s v="TG11"/>
    <s v="S"/>
    <n v="193.4"/>
    <n v="190.15199999999999"/>
    <n v="0"/>
    <n v="3035.2689999999998"/>
    <n v="3035.2689999999998"/>
    <n v="0"/>
    <n v="19.75"/>
    <n v="700.25"/>
    <n v="0"/>
    <m/>
    <x v="0"/>
    <s v="FENIXP33162508TG11CC"/>
    <s v="FENIX POWER PERU S.A."/>
    <x v="25"/>
    <x v="25"/>
    <s v="Central Termica Fenix"/>
    <x v="95"/>
    <x v="1"/>
    <x v="3"/>
    <x v="174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3035.2689999999998"/>
    <n v="3.035269"/>
    <m/>
    <n v="16.116666666666667"/>
    <n v="15.845999999999998"/>
    <n v="7.6479999999999997"/>
    <n v="0"/>
    <n v="49"/>
    <s v="BASE DE DATOS"/>
    <m/>
  </r>
  <r>
    <s v="20"/>
    <x v="3"/>
    <s v="FENIXP"/>
    <s v="33162508"/>
    <s v="33162508"/>
    <x v="3"/>
    <s v="TG12"/>
    <s v="S"/>
    <n v="193.4"/>
    <n v="187.631"/>
    <n v="0"/>
    <n v="0"/>
    <n v="0"/>
    <n v="0"/>
    <n v="0"/>
    <n v="720"/>
    <n v="0"/>
    <m/>
    <x v="0"/>
    <s v="FENIXP33162508TG12CC"/>
    <s v="FENIX POWER PERU S.A."/>
    <x v="25"/>
    <x v="25"/>
    <s v="Central Termica Fenix"/>
    <x v="95"/>
    <x v="1"/>
    <x v="3"/>
    <x v="175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0"/>
    <n v="0"/>
    <m/>
    <n v="16.116666666666667"/>
    <n v="15.635916666666667"/>
    <n v="7.6479999999999997"/>
    <n v="0"/>
    <n v="49"/>
    <s v="BASE DE DATOS"/>
    <m/>
  </r>
  <r>
    <s v="20"/>
    <x v="3"/>
    <s v="FENIXP"/>
    <s v="33162508"/>
    <s v="33162508"/>
    <x v="3"/>
    <s v="TV10"/>
    <s v="S"/>
    <n v="192"/>
    <n v="189.40899999999999"/>
    <n v="0"/>
    <n v="1446.7249999999999"/>
    <n v="1446.7249999999999"/>
    <n v="0"/>
    <n v="17.25"/>
    <n v="702.75"/>
    <n v="0"/>
    <m/>
    <x v="0"/>
    <s v="FENIXP33162508TV10CC"/>
    <s v="FENIX POWER PERU S.A."/>
    <x v="25"/>
    <x v="25"/>
    <s v="Central Termica Fenix"/>
    <x v="95"/>
    <x v="2"/>
    <x v="3"/>
    <x v="199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1446.7249999999999"/>
    <n v="1.4467249999999998"/>
    <m/>
    <n v="16"/>
    <n v="15.784083333333333"/>
    <n v="7.6479999999999997"/>
    <n v="0"/>
    <n v="49"/>
    <s v="BASE DE DATOS"/>
    <m/>
  </r>
  <r>
    <s v="20"/>
    <x v="4"/>
    <s v="FENIXP"/>
    <s v="33162508"/>
    <s v="33162508"/>
    <x v="3"/>
    <s v="TG11"/>
    <s v="S"/>
    <n v="193.4"/>
    <n v="190.15199999999999"/>
    <n v="15840.858"/>
    <n v="70936.566000000006"/>
    <n v="86777.423999999999"/>
    <n v="0"/>
    <n v="531"/>
    <n v="213"/>
    <n v="0"/>
    <m/>
    <x v="0"/>
    <s v="FENIXP33162508TG11CC"/>
    <s v="FENIX POWER PERU S.A."/>
    <x v="25"/>
    <x v="25"/>
    <s v="Central Termica Fenix"/>
    <x v="95"/>
    <x v="1"/>
    <x v="3"/>
    <x v="174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86777.423999999999"/>
    <n v="86.777423999999996"/>
    <m/>
    <n v="16.116666666666667"/>
    <n v="15.845999999999998"/>
    <n v="7.6479999999999997"/>
    <n v="0"/>
    <n v="49"/>
    <s v="BASE DE DATOS"/>
    <m/>
  </r>
  <r>
    <s v="20"/>
    <x v="4"/>
    <s v="FENIXP"/>
    <s v="33162508"/>
    <s v="33162508"/>
    <x v="3"/>
    <s v="TG12"/>
    <s v="S"/>
    <n v="193.4"/>
    <n v="187.631"/>
    <n v="8114.2359999999999"/>
    <n v="38675.404000000002"/>
    <n v="46789.64"/>
    <n v="0"/>
    <n v="260.25"/>
    <n v="483.75"/>
    <n v="0"/>
    <m/>
    <x v="0"/>
    <s v="FENIXP33162508TG12CC"/>
    <s v="FENIX POWER PERU S.A."/>
    <x v="25"/>
    <x v="25"/>
    <s v="Central Termica Fenix"/>
    <x v="95"/>
    <x v="1"/>
    <x v="3"/>
    <x v="175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46789.64"/>
    <n v="46.789639999999999"/>
    <m/>
    <n v="16.116666666666667"/>
    <n v="15.635916666666667"/>
    <n v="7.6479999999999997"/>
    <n v="0"/>
    <n v="49"/>
    <s v="BASE DE DATOS"/>
    <m/>
  </r>
  <r>
    <s v="20"/>
    <x v="4"/>
    <s v="FENIXP"/>
    <s v="33162508"/>
    <s v="33162508"/>
    <x v="3"/>
    <s v="TV10"/>
    <s v="S"/>
    <n v="192"/>
    <n v="189.40899999999999"/>
    <n v="12169.073"/>
    <n v="56997.873"/>
    <n v="69166.945999999996"/>
    <n v="0"/>
    <n v="528.25"/>
    <n v="215.75"/>
    <n v="0"/>
    <m/>
    <x v="0"/>
    <s v="FENIXP33162508TV10CC"/>
    <s v="FENIX POWER PERU S.A."/>
    <x v="25"/>
    <x v="25"/>
    <s v="Central Termica Fenix"/>
    <x v="95"/>
    <x v="2"/>
    <x v="3"/>
    <x v="199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69166.945999999996"/>
    <n v="69.166945999999996"/>
    <m/>
    <n v="16"/>
    <n v="15.784083333333333"/>
    <n v="7.6479999999999997"/>
    <n v="0"/>
    <n v="49"/>
    <s v="BASE DE DATOS"/>
    <m/>
  </r>
  <r>
    <s v="20"/>
    <x v="5"/>
    <s v="FENIXP"/>
    <s v="33162508"/>
    <s v="33162508"/>
    <x v="3"/>
    <s v="TG11"/>
    <s v="S"/>
    <n v="193.4"/>
    <n v="190.15199999999999"/>
    <n v="17222.371999999999"/>
    <n v="82233.278999999995"/>
    <n v="99455.650999999998"/>
    <n v="168"/>
    <n v="552"/>
    <n v="0"/>
    <n v="0"/>
    <m/>
    <x v="0"/>
    <s v="FENIXP33162508TG11CC"/>
    <s v="FENIX POWER PERU S.A."/>
    <x v="25"/>
    <x v="25"/>
    <s v="Central Termica Fenix"/>
    <x v="95"/>
    <x v="1"/>
    <x v="3"/>
    <x v="174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99455.650999999998"/>
    <n v="99.455651000000003"/>
    <m/>
    <n v="16.116666666666667"/>
    <n v="15.845999999999998"/>
    <n v="7.6479999999999997"/>
    <n v="0"/>
    <n v="49"/>
    <s v="BASE DE DATOS"/>
    <m/>
  </r>
  <r>
    <s v="20"/>
    <x v="5"/>
    <s v="FENIXP"/>
    <s v="33162508"/>
    <s v="33162508"/>
    <x v="3"/>
    <s v="TG12"/>
    <s v="S"/>
    <n v="193.4"/>
    <n v="187.631"/>
    <n v="17246.452000000001"/>
    <n v="81638.888000000006"/>
    <n v="98885.34"/>
    <n v="174"/>
    <n v="546"/>
    <n v="0"/>
    <n v="0"/>
    <m/>
    <x v="0"/>
    <s v="FENIXP33162508TG12CC"/>
    <s v="FENIX POWER PERU S.A."/>
    <x v="25"/>
    <x v="25"/>
    <s v="Central Termica Fenix"/>
    <x v="95"/>
    <x v="1"/>
    <x v="3"/>
    <x v="175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98885.34"/>
    <n v="98.885339999999999"/>
    <m/>
    <n v="16.116666666666667"/>
    <n v="15.635916666666667"/>
    <n v="7.6479999999999997"/>
    <n v="1.4551915228366852E-11"/>
    <n v="49"/>
    <s v="BASE DE DATOS"/>
    <m/>
  </r>
  <r>
    <s v="20"/>
    <x v="5"/>
    <s v="FENIXP"/>
    <s v="33162508"/>
    <s v="33162508"/>
    <x v="3"/>
    <s v="TV10"/>
    <s v="S"/>
    <n v="192"/>
    <n v="189.40899999999999"/>
    <n v="17473.616000000002"/>
    <n v="83007.078999999998"/>
    <n v="100480.69500000001"/>
    <n v="169.5"/>
    <n v="550.5"/>
    <n v="0"/>
    <n v="0"/>
    <m/>
    <x v="0"/>
    <s v="FENIXP33162508TV10CC"/>
    <s v="FENIX POWER PERU S.A."/>
    <x v="25"/>
    <x v="25"/>
    <s v="Central Termica Fenix"/>
    <x v="95"/>
    <x v="2"/>
    <x v="3"/>
    <x v="199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100480.69500000001"/>
    <n v="100.48069500000001"/>
    <m/>
    <n v="16"/>
    <n v="15.784083333333333"/>
    <n v="7.6479999999999997"/>
    <n v="0"/>
    <n v="49"/>
    <s v="BASE DE DATOS"/>
    <m/>
  </r>
  <r>
    <s v="20"/>
    <x v="6"/>
    <s v="FENIXP"/>
    <s v="33162508"/>
    <s v="33162508"/>
    <x v="3"/>
    <s v="TG11"/>
    <s v="S"/>
    <n v="193.4"/>
    <n v="190.15199999999999"/>
    <n v="16872.055"/>
    <n v="82061.493000000002"/>
    <n v="98933.547999999995"/>
    <n v="0"/>
    <n v="560.5"/>
    <n v="183.5"/>
    <n v="0"/>
    <m/>
    <x v="0"/>
    <s v="FENIXP33162508TG11CC"/>
    <s v="FENIX POWER PERU S.A."/>
    <x v="25"/>
    <x v="25"/>
    <s v="Central Termica Fenix"/>
    <x v="95"/>
    <x v="1"/>
    <x v="3"/>
    <x v="174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98933.547999999995"/>
    <n v="98.933548000000002"/>
    <m/>
    <n v="16.116666666666667"/>
    <n v="15.845999999999998"/>
    <n v="7.6479999999999997"/>
    <n v="1.4551915228366852E-11"/>
    <n v="49"/>
    <s v="BASE DE DATOS"/>
    <m/>
  </r>
  <r>
    <s v="20"/>
    <x v="6"/>
    <s v="FENIXP"/>
    <s v="33162508"/>
    <s v="33162508"/>
    <x v="3"/>
    <s v="TG12"/>
    <s v="S"/>
    <n v="193.4"/>
    <n v="187.631"/>
    <n v="18182.795999999998"/>
    <n v="90946.002999999997"/>
    <n v="109128.799"/>
    <n v="0"/>
    <n v="619"/>
    <n v="125"/>
    <n v="0"/>
    <m/>
    <x v="0"/>
    <s v="FENIXP33162508TG12CC"/>
    <s v="FENIX POWER PERU S.A."/>
    <x v="25"/>
    <x v="25"/>
    <s v="Central Termica Fenix"/>
    <x v="95"/>
    <x v="1"/>
    <x v="3"/>
    <x v="175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109128.799"/>
    <n v="109.128799"/>
    <m/>
    <n v="16.116666666666667"/>
    <n v="15.635916666666667"/>
    <n v="7.6479999999999997"/>
    <n v="0"/>
    <n v="49"/>
    <s v="BASE DE DATOS"/>
    <m/>
  </r>
  <r>
    <s v="20"/>
    <x v="6"/>
    <s v="FENIXP"/>
    <s v="33162508"/>
    <s v="33162508"/>
    <x v="3"/>
    <s v="TV10"/>
    <s v="S"/>
    <n v="192"/>
    <n v="189.40899999999999"/>
    <n v="17726.182000000001"/>
    <n v="85755.88"/>
    <n v="103482.06200000001"/>
    <n v="0"/>
    <n v="673.75"/>
    <n v="70.25"/>
    <n v="0"/>
    <m/>
    <x v="0"/>
    <s v="FENIXP33162508TV10CC"/>
    <s v="FENIX POWER PERU S.A."/>
    <x v="25"/>
    <x v="25"/>
    <s v="Central Termica Fenix"/>
    <x v="95"/>
    <x v="2"/>
    <x v="3"/>
    <x v="199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103482.06200000001"/>
    <n v="103.482062"/>
    <m/>
    <n v="16"/>
    <n v="15.784083333333333"/>
    <n v="7.6479999999999997"/>
    <n v="0"/>
    <n v="49"/>
    <s v="BASE DE DATOS"/>
    <m/>
  </r>
  <r>
    <s v="20"/>
    <x v="7"/>
    <s v="FENIXP"/>
    <s v="33162508"/>
    <s v="33162508"/>
    <x v="3"/>
    <s v="TG11"/>
    <s v="S"/>
    <n v="193.4"/>
    <n v="190.15199999999999"/>
    <n v="21007.213"/>
    <n v="93359.531000000003"/>
    <n v="114366.74400000001"/>
    <n v="104.75"/>
    <n v="639.25"/>
    <n v="0"/>
    <n v="0"/>
    <m/>
    <x v="0"/>
    <s v="FENIXP33162508TG11CC"/>
    <s v="FENIX POWER PERU S.A."/>
    <x v="25"/>
    <x v="25"/>
    <s v="Central Termica Fenix"/>
    <x v="95"/>
    <x v="1"/>
    <x v="3"/>
    <x v="174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114366.74400000001"/>
    <n v="114.36674400000001"/>
    <m/>
    <n v="16.116666666666667"/>
    <n v="15.845999999999998"/>
    <n v="7.6479999999999997"/>
    <n v="0"/>
    <n v="49"/>
    <s v="BASE DE DATOS"/>
    <m/>
  </r>
  <r>
    <s v="20"/>
    <x v="7"/>
    <s v="FENIXP"/>
    <s v="33162508"/>
    <s v="33162508"/>
    <x v="3"/>
    <s v="TG12"/>
    <s v="S"/>
    <n v="193.4"/>
    <n v="187.631"/>
    <n v="19170.877"/>
    <n v="88228.186000000002"/>
    <n v="107399.06299999999"/>
    <n v="130"/>
    <n v="599"/>
    <n v="15"/>
    <n v="0"/>
    <m/>
    <x v="0"/>
    <s v="FENIXP33162508TG12CC"/>
    <s v="FENIX POWER PERU S.A."/>
    <x v="25"/>
    <x v="25"/>
    <s v="Central Termica Fenix"/>
    <x v="95"/>
    <x v="1"/>
    <x v="3"/>
    <x v="175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107399.06299999999"/>
    <n v="107.399063"/>
    <m/>
    <n v="16.116666666666667"/>
    <n v="15.635916666666667"/>
    <n v="7.6479999999999997"/>
    <n v="0"/>
    <n v="49"/>
    <s v="BASE DE DATOS"/>
    <m/>
  </r>
  <r>
    <s v="20"/>
    <x v="7"/>
    <s v="FENIXP"/>
    <s v="33162508"/>
    <s v="33162508"/>
    <x v="3"/>
    <s v="TV10"/>
    <s v="S"/>
    <n v="192"/>
    <n v="189.40899999999999"/>
    <n v="20268.278999999999"/>
    <n v="91010.508000000002"/>
    <n v="111278.787"/>
    <n v="0"/>
    <n v="738.5"/>
    <n v="5.5"/>
    <n v="0"/>
    <m/>
    <x v="0"/>
    <s v="FENIXP33162508TV10CC"/>
    <s v="FENIX POWER PERU S.A."/>
    <x v="25"/>
    <x v="25"/>
    <s v="Central Termica Fenix"/>
    <x v="95"/>
    <x v="2"/>
    <x v="3"/>
    <x v="199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111278.787"/>
    <n v="111.27878699999999"/>
    <m/>
    <n v="16"/>
    <n v="15.784083333333333"/>
    <n v="7.6479999999999997"/>
    <n v="0"/>
    <n v="49"/>
    <s v="BASE DE DATOS"/>
    <m/>
  </r>
  <r>
    <s v="20"/>
    <x v="8"/>
    <s v="FENIXP"/>
    <s v="33162508"/>
    <s v="33162508"/>
    <x v="3"/>
    <s v="TG11"/>
    <s v="S"/>
    <n v="193.4"/>
    <n v="190.15199999999999"/>
    <n v="22803.332999999999"/>
    <n v="107071.852"/>
    <n v="129875.185"/>
    <n v="0"/>
    <n v="720"/>
    <n v="0"/>
    <n v="0"/>
    <m/>
    <x v="0"/>
    <s v="FENIXP33162508TG11CC"/>
    <s v="FENIX POWER PERU S.A."/>
    <x v="25"/>
    <x v="25"/>
    <s v="Central Termica Fenix"/>
    <x v="95"/>
    <x v="1"/>
    <x v="3"/>
    <x v="174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129875.185"/>
    <n v="129.87518499999999"/>
    <m/>
    <n v="16.116666666666667"/>
    <n v="15.845999999999998"/>
    <n v="7.6479999999999997"/>
    <n v="0"/>
    <n v="49"/>
    <s v="BASE DE DATOS"/>
    <m/>
  </r>
  <r>
    <s v="20"/>
    <x v="8"/>
    <s v="FENIXP"/>
    <s v="33162508"/>
    <s v="33162508"/>
    <x v="3"/>
    <s v="TG12"/>
    <s v="S"/>
    <n v="193.4"/>
    <n v="187.631"/>
    <n v="22844.404999999999"/>
    <n v="107199.925"/>
    <n v="130044.33"/>
    <n v="0"/>
    <n v="720"/>
    <n v="0"/>
    <n v="0"/>
    <m/>
    <x v="0"/>
    <s v="FENIXP33162508TG12CC"/>
    <s v="FENIX POWER PERU S.A."/>
    <x v="25"/>
    <x v="25"/>
    <s v="Central Termica Fenix"/>
    <x v="95"/>
    <x v="1"/>
    <x v="3"/>
    <x v="175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130044.33"/>
    <n v="130.04433"/>
    <m/>
    <n v="16.116666666666667"/>
    <n v="15.635916666666667"/>
    <n v="7.6479999999999997"/>
    <n v="0"/>
    <n v="49"/>
    <s v="BASE DE DATOS"/>
    <m/>
  </r>
  <r>
    <s v="20"/>
    <x v="8"/>
    <s v="FENIXP"/>
    <s v="33162508"/>
    <s v="33162508"/>
    <x v="3"/>
    <s v="TV10"/>
    <s v="S"/>
    <n v="192"/>
    <n v="189.40899999999999"/>
    <n v="23010.493999999999"/>
    <n v="108823.55499999999"/>
    <n v="131834.049"/>
    <n v="0"/>
    <n v="720"/>
    <n v="0"/>
    <n v="0"/>
    <m/>
    <x v="0"/>
    <s v="FENIXP33162508TV10CC"/>
    <s v="FENIX POWER PERU S.A."/>
    <x v="25"/>
    <x v="25"/>
    <s v="Central Termica Fenix"/>
    <x v="95"/>
    <x v="2"/>
    <x v="3"/>
    <x v="199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131834.049"/>
    <n v="131.83404899999999"/>
    <m/>
    <n v="16"/>
    <n v="15.784083333333333"/>
    <n v="7.6479999999999997"/>
    <n v="0"/>
    <n v="49"/>
    <s v="BASE DE DATOS"/>
    <m/>
  </r>
  <r>
    <s v="20"/>
    <x v="0"/>
    <s v="KALLPA"/>
    <s v="33145006"/>
    <s v="33145006"/>
    <x v="1"/>
    <s v="TG1"/>
    <s v="S"/>
    <n v="187.07300000000001"/>
    <n v="187.07300000000001"/>
    <n v="17421.827000000001"/>
    <n v="64813.017"/>
    <n v="82234.843999999997"/>
    <n v="0"/>
    <n v="568.33000000000004"/>
    <n v="0"/>
    <n v="0"/>
    <m/>
    <x v="0"/>
    <s v="KALLPA33145006TG1TG"/>
    <s v="Kallpa Generaci¢n S.A."/>
    <x v="26"/>
    <x v="26"/>
    <s v="C.T. Kallpa"/>
    <x v="96"/>
    <x v="1"/>
    <x v="3"/>
    <x v="143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82234.843999999997"/>
    <n v="82.234843999999995"/>
    <m/>
    <n v="15"/>
    <n v="15.589416666666667"/>
    <n v="7.6479999999999997"/>
    <n v="0"/>
    <n v="63"/>
    <s v="BASE DE DATOS"/>
    <m/>
  </r>
  <r>
    <s v="20"/>
    <x v="0"/>
    <s v="KALLPA"/>
    <s v="33145006"/>
    <s v="33145006"/>
    <x v="1"/>
    <s v="TG2"/>
    <s v="S"/>
    <n v="191.429"/>
    <n v="191.429"/>
    <n v="11975.862999999999"/>
    <n v="43207.031999999999"/>
    <n v="55182.894999999997"/>
    <n v="0"/>
    <n v="383.43"/>
    <n v="0"/>
    <n v="0"/>
    <m/>
    <x v="0"/>
    <s v="KALLPA33145006TG2TG"/>
    <s v="Kallpa Generaci¢n S.A."/>
    <x v="26"/>
    <x v="26"/>
    <s v="C.T. Kallpa"/>
    <x v="96"/>
    <x v="1"/>
    <x v="3"/>
    <x v="200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55182.894999999997"/>
    <n v="55.182894999999995"/>
    <m/>
    <n v="18"/>
    <n v="15.952416666666666"/>
    <n v="7.6479999999999997"/>
    <n v="0"/>
    <n v="63"/>
    <s v="BASE DE DATOS"/>
    <m/>
  </r>
  <r>
    <s v="20"/>
    <x v="0"/>
    <s v="KALLPA"/>
    <s v="33145006"/>
    <s v="33145006"/>
    <x v="1"/>
    <s v="TG3"/>
    <s v="S"/>
    <n v="193.74799999999999"/>
    <n v="193.74799999999999"/>
    <n v="8571.5429999999997"/>
    <n v="13852.001"/>
    <n v="22423.544000000002"/>
    <n v="0"/>
    <n v="148.80000000000001"/>
    <n v="0"/>
    <n v="0"/>
    <m/>
    <x v="0"/>
    <s v="KALLPA33145006TG3TG"/>
    <s v="Kallpa Generaci¢n S.A."/>
    <x v="26"/>
    <x v="26"/>
    <s v="C.T. Kallpa"/>
    <x v="96"/>
    <x v="1"/>
    <x v="3"/>
    <x v="201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22423.544000000002"/>
    <n v="22.423544000000003"/>
    <m/>
    <n v="19.416666666666668"/>
    <n v="16.145666666666667"/>
    <n v="7.6479999999999997"/>
    <n v="0"/>
    <n v="63"/>
    <s v="BASE DE DATOS"/>
    <m/>
  </r>
  <r>
    <s v="20"/>
    <x v="0"/>
    <s v="KALLPA"/>
    <s v="33170108"/>
    <s v="33170108"/>
    <x v="1"/>
    <s v="TG5"/>
    <s v="S"/>
    <n v="195.428"/>
    <n v="195.428"/>
    <n v="16966.537"/>
    <n v="38914.171000000002"/>
    <n v="55880.707999999999"/>
    <n v="0"/>
    <n v="366.68"/>
    <n v="0"/>
    <n v="0"/>
    <m/>
    <x v="0"/>
    <s v="KALLPA33170108TG5TG"/>
    <s v="Kallpa Generaci¢n S.A."/>
    <x v="26"/>
    <x v="26"/>
    <s v="C.T. Las Flores"/>
    <x v="97"/>
    <x v="1"/>
    <x v="1"/>
    <x v="156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55880.707999999999"/>
    <n v="55.880707999999998"/>
    <m/>
    <n v="16.041666666666668"/>
    <n v="16.285666666666668"/>
    <n v="7.6479999999999997"/>
    <n v="0"/>
    <n v="63"/>
    <s v="BASE DE DATOS"/>
    <m/>
  </r>
  <r>
    <s v="20"/>
    <x v="0"/>
    <s v="KALLPA"/>
    <s v="33145006"/>
    <s v="33145006"/>
    <x v="2"/>
    <s v="TV"/>
    <s v="S"/>
    <n v="291.16699999999997"/>
    <n v="291.16699999999997"/>
    <n v="9855.2019999999993"/>
    <n v="47393.663999999997"/>
    <n v="57248.866000000002"/>
    <n v="72"/>
    <n v="474.67"/>
    <n v="0"/>
    <n v="0"/>
    <m/>
    <x v="0"/>
    <s v="KALLPA33145006TVTV"/>
    <s v="Kallpa Generaci¢n S.A."/>
    <x v="26"/>
    <x v="26"/>
    <s v="C.T. Kallpa"/>
    <x v="96"/>
    <x v="2"/>
    <x v="3"/>
    <x v="202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57248.866000000002"/>
    <n v="57.248866"/>
    <m/>
    <n v="29.166666666666668"/>
    <n v="24.263916666666663"/>
    <n v="7.6479999999999997"/>
    <n v="-7.2759576141834259E-12"/>
    <n v="63"/>
    <s v="BASE DE DATOS"/>
    <m/>
  </r>
  <r>
    <s v="20"/>
    <x v="1"/>
    <s v="KALLPA"/>
    <s v="33145006"/>
    <s v="33145006"/>
    <x v="1"/>
    <s v="TG1"/>
    <s v="S"/>
    <n v="187.07300000000001"/>
    <n v="187.07300000000001"/>
    <n v="4806.3450000000003"/>
    <n v="19412.855"/>
    <n v="24219.200000000001"/>
    <n v="385.4"/>
    <n v="186.12"/>
    <n v="0"/>
    <n v="0"/>
    <m/>
    <x v="0"/>
    <s v="KALLPA33145006TG1TG"/>
    <s v="Kallpa Generaci¢n S.A."/>
    <x v="26"/>
    <x v="26"/>
    <s v="C.T. Kallpa"/>
    <x v="96"/>
    <x v="1"/>
    <x v="3"/>
    <x v="143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24219.200000000001"/>
    <n v="24.219200000000001"/>
    <m/>
    <n v="15"/>
    <n v="15.589416666666667"/>
    <n v="7.6479999999999997"/>
    <n v="0"/>
    <n v="63"/>
    <s v="BASE DE DATOS"/>
    <m/>
  </r>
  <r>
    <s v="20"/>
    <x v="1"/>
    <s v="KALLPA"/>
    <s v="33145006"/>
    <s v="33145006"/>
    <x v="1"/>
    <s v="TG2"/>
    <s v="S"/>
    <n v="191.429"/>
    <n v="191.429"/>
    <n v="11885.387000000001"/>
    <n v="47807.415999999997"/>
    <n v="59692.803"/>
    <n v="24"/>
    <n v="421.28"/>
    <n v="0"/>
    <n v="0"/>
    <m/>
    <x v="0"/>
    <s v="KALLPA33145006TG2TG"/>
    <s v="Kallpa Generaci¢n S.A."/>
    <x v="26"/>
    <x v="26"/>
    <s v="C.T. Kallpa"/>
    <x v="96"/>
    <x v="1"/>
    <x v="3"/>
    <x v="200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59692.803"/>
    <n v="59.692802999999998"/>
    <m/>
    <n v="18"/>
    <n v="15.952416666666666"/>
    <n v="7.6479999999999997"/>
    <n v="0"/>
    <n v="63"/>
    <s v="BASE DE DATOS"/>
    <m/>
  </r>
  <r>
    <s v="20"/>
    <x v="1"/>
    <s v="KALLPA"/>
    <s v="33145006"/>
    <s v="33145006"/>
    <x v="1"/>
    <s v="TG3"/>
    <s v="S"/>
    <n v="193.74799999999999"/>
    <n v="193.74799999999999"/>
    <n v="5459.2219999999998"/>
    <n v="25627.32"/>
    <n v="31086.542000000001"/>
    <n v="275.32"/>
    <n v="217.17"/>
    <n v="0"/>
    <n v="0"/>
    <m/>
    <x v="0"/>
    <s v="KALLPA33145006TG3TG"/>
    <s v="Kallpa Generaci¢n S.A."/>
    <x v="26"/>
    <x v="26"/>
    <s v="C.T. Kallpa"/>
    <x v="96"/>
    <x v="1"/>
    <x v="3"/>
    <x v="201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31086.542000000001"/>
    <n v="31.086542000000001"/>
    <m/>
    <n v="19.416666666666668"/>
    <n v="16.145666666666667"/>
    <n v="7.6479999999999997"/>
    <n v="0"/>
    <n v="63"/>
    <s v="BASE DE DATOS"/>
    <m/>
  </r>
  <r>
    <s v="20"/>
    <x v="1"/>
    <s v="KALLPA"/>
    <s v="33170108"/>
    <s v="33170108"/>
    <x v="1"/>
    <s v="TG5"/>
    <s v="S"/>
    <n v="195.428"/>
    <n v="195.428"/>
    <n v="10809.562"/>
    <n v="31825.311000000002"/>
    <n v="42634.873"/>
    <n v="24.15"/>
    <n v="308.93"/>
    <n v="0"/>
    <n v="0"/>
    <m/>
    <x v="0"/>
    <s v="KALLPA33170108TG5TG"/>
    <s v="Kallpa Generaci¢n S.A."/>
    <x v="26"/>
    <x v="26"/>
    <s v="C.T. Las Flores"/>
    <x v="97"/>
    <x v="1"/>
    <x v="1"/>
    <x v="156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42634.873"/>
    <n v="42.634872999999999"/>
    <m/>
    <n v="16.041666666666668"/>
    <n v="16.285666666666668"/>
    <n v="7.6479999999999997"/>
    <n v="0"/>
    <n v="63"/>
    <s v="BASE DE DATOS"/>
    <m/>
  </r>
  <r>
    <s v="20"/>
    <x v="1"/>
    <s v="KALLPA"/>
    <s v="33145006"/>
    <s v="33145006"/>
    <x v="2"/>
    <s v="TV"/>
    <s v="S"/>
    <n v="291.16699999999997"/>
    <n v="291.16699999999997"/>
    <n v="6904.1279999999997"/>
    <n v="35212.762999999999"/>
    <n v="42116.891000000003"/>
    <n v="0"/>
    <n v="372.38"/>
    <n v="0"/>
    <n v="0"/>
    <m/>
    <x v="0"/>
    <s v="KALLPA33145006TVTV"/>
    <s v="Kallpa Generaci¢n S.A."/>
    <x v="26"/>
    <x v="26"/>
    <s v="C.T. Kallpa"/>
    <x v="96"/>
    <x v="2"/>
    <x v="3"/>
    <x v="202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42116.891000000003"/>
    <n v="42.116891000000003"/>
    <m/>
    <n v="29.166666666666668"/>
    <n v="24.263916666666663"/>
    <n v="7.6479999999999997"/>
    <n v="-7.2759576141834259E-12"/>
    <n v="63"/>
    <s v="BASE DE DATOS"/>
    <m/>
  </r>
  <r>
    <s v="20"/>
    <x v="2"/>
    <s v="KALLPA"/>
    <s v="33145006"/>
    <s v="33145006"/>
    <x v="1"/>
    <s v="TG1"/>
    <s v="S"/>
    <n v="187.07300000000001"/>
    <n v="187.07300000000001"/>
    <n v="1031.931"/>
    <n v="2461.2220000000002"/>
    <n v="3493.1529999999998"/>
    <n v="68.47"/>
    <n v="30.5"/>
    <n v="0"/>
    <n v="0"/>
    <m/>
    <x v="0"/>
    <s v="KALLPA33145006TG1TG"/>
    <s v="Kallpa Generaci¢n S.A."/>
    <x v="26"/>
    <x v="26"/>
    <s v="C.T. Kallpa"/>
    <x v="96"/>
    <x v="1"/>
    <x v="3"/>
    <x v="143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3493.1529999999998"/>
    <n v="3.493153"/>
    <m/>
    <n v="15"/>
    <n v="15.589416666666667"/>
    <n v="7.6479999999999997"/>
    <n v="4.5474735088646412E-13"/>
    <n v="63"/>
    <s v="BASE DE DATOS"/>
    <m/>
  </r>
  <r>
    <s v="20"/>
    <x v="2"/>
    <s v="KALLPA"/>
    <s v="33145006"/>
    <s v="33145006"/>
    <x v="1"/>
    <s v="TG2"/>
    <s v="S"/>
    <n v="191.429"/>
    <n v="191.429"/>
    <n v="0"/>
    <n v="0"/>
    <n v="0"/>
    <n v="21.3"/>
    <n v="0"/>
    <n v="0"/>
    <n v="0"/>
    <m/>
    <x v="0"/>
    <s v="KALLPA33145006TG2TG"/>
    <s v="Kallpa Generaci¢n S.A."/>
    <x v="26"/>
    <x v="26"/>
    <s v="C.T. Kallpa"/>
    <x v="96"/>
    <x v="1"/>
    <x v="3"/>
    <x v="200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0"/>
    <n v="0"/>
    <m/>
    <n v="18"/>
    <n v="15.952416666666666"/>
    <n v="7.6479999999999997"/>
    <n v="0"/>
    <n v="63"/>
    <s v="BASE DE DATOS"/>
    <m/>
  </r>
  <r>
    <s v="20"/>
    <x v="2"/>
    <s v="KALLPA"/>
    <s v="33145006"/>
    <s v="33145006"/>
    <x v="1"/>
    <s v="TG3"/>
    <s v="S"/>
    <n v="193.74799999999999"/>
    <n v="193.74799999999999"/>
    <n v="5819.5919999999996"/>
    <n v="20533.29"/>
    <n v="26352.882000000001"/>
    <n v="0"/>
    <n v="185.38"/>
    <n v="0"/>
    <n v="0"/>
    <m/>
    <x v="0"/>
    <s v="KALLPA33145006TG3TG"/>
    <s v="Kallpa Generaci¢n S.A."/>
    <x v="26"/>
    <x v="26"/>
    <s v="C.T. Kallpa"/>
    <x v="96"/>
    <x v="1"/>
    <x v="3"/>
    <x v="201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26352.882000000001"/>
    <n v="26.352882000000001"/>
    <m/>
    <n v="19.416666666666668"/>
    <n v="16.145666666666667"/>
    <n v="7.6479999999999997"/>
    <n v="0"/>
    <n v="63"/>
    <s v="BASE DE DATOS"/>
    <m/>
  </r>
  <r>
    <s v="20"/>
    <x v="2"/>
    <s v="KALLPA"/>
    <s v="33170108"/>
    <s v="33170108"/>
    <x v="1"/>
    <s v="TG5"/>
    <s v="S"/>
    <n v="195.428"/>
    <n v="195.428"/>
    <n v="7826.4040000000005"/>
    <n v="15178.838"/>
    <n v="23005.241999999998"/>
    <n v="21.82"/>
    <n v="168.12"/>
    <n v="0"/>
    <n v="0"/>
    <m/>
    <x v="0"/>
    <s v="KALLPA33170108TG5TG"/>
    <s v="Kallpa Generaci¢n S.A."/>
    <x v="26"/>
    <x v="26"/>
    <s v="C.T. Las Flores"/>
    <x v="97"/>
    <x v="1"/>
    <x v="1"/>
    <x v="156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23005.241999999998"/>
    <n v="23.005241999999999"/>
    <m/>
    <n v="16.041666666666668"/>
    <n v="16.285666666666668"/>
    <n v="7.6479999999999997"/>
    <n v="0"/>
    <n v="63"/>
    <s v="BASE DE DATOS"/>
    <m/>
  </r>
  <r>
    <s v="20"/>
    <x v="2"/>
    <s v="KALLPA"/>
    <s v="33145006"/>
    <s v="33145006"/>
    <x v="2"/>
    <s v="TV"/>
    <s v="S"/>
    <n v="291.16699999999997"/>
    <n v="291.16699999999997"/>
    <n v="746.53800000000001"/>
    <n v="4542.2219999999998"/>
    <n v="5288.76"/>
    <n v="32.67"/>
    <n v="71.319999999999993"/>
    <n v="0"/>
    <n v="0"/>
    <m/>
    <x v="0"/>
    <s v="KALLPA33145006TVTV"/>
    <s v="Kallpa Generaci¢n S.A."/>
    <x v="26"/>
    <x v="26"/>
    <s v="C.T. Kallpa"/>
    <x v="96"/>
    <x v="2"/>
    <x v="3"/>
    <x v="202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5288.76"/>
    <n v="5.2887599999999999"/>
    <m/>
    <n v="29.166666666666668"/>
    <n v="24.263916666666663"/>
    <n v="7.6479999999999997"/>
    <n v="0"/>
    <n v="63"/>
    <s v="BASE DE DATOS"/>
    <m/>
  </r>
  <r>
    <s v="20"/>
    <x v="3"/>
    <s v="KALLPA"/>
    <s v="33145006"/>
    <s v="33145006"/>
    <x v="1"/>
    <s v="TG1"/>
    <s v="S"/>
    <n v="187.07300000000001"/>
    <n v="187.07300000000001"/>
    <n v="0"/>
    <n v="0"/>
    <n v="0"/>
    <n v="0"/>
    <n v="0"/>
    <n v="0"/>
    <n v="0"/>
    <m/>
    <x v="0"/>
    <s v="KALLPA33145006TG1TG"/>
    <s v="Kallpa Generaci¢n S.A."/>
    <x v="26"/>
    <x v="26"/>
    <s v="C.T. Kallpa"/>
    <x v="96"/>
    <x v="1"/>
    <x v="3"/>
    <x v="143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0"/>
    <n v="0"/>
    <m/>
    <n v="15"/>
    <n v="15.589416666666667"/>
    <n v="7.6479999999999997"/>
    <n v="0"/>
    <n v="63"/>
    <s v="BASE DE DATOS"/>
    <m/>
  </r>
  <r>
    <s v="20"/>
    <x v="3"/>
    <s v="KALLPA"/>
    <s v="33145006"/>
    <s v="33145006"/>
    <x v="1"/>
    <s v="TG2"/>
    <s v="S"/>
    <n v="191.429"/>
    <n v="191.429"/>
    <n v="0"/>
    <n v="0"/>
    <n v="0"/>
    <n v="0"/>
    <n v="0"/>
    <n v="0"/>
    <n v="0"/>
    <m/>
    <x v="0"/>
    <s v="KALLPA33145006TG2TG"/>
    <s v="Kallpa Generaci¢n S.A."/>
    <x v="26"/>
    <x v="26"/>
    <s v="C.T. Kallpa"/>
    <x v="96"/>
    <x v="1"/>
    <x v="3"/>
    <x v="200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0"/>
    <n v="0"/>
    <m/>
    <n v="18"/>
    <n v="15.952416666666666"/>
    <n v="7.6479999999999997"/>
    <n v="0"/>
    <n v="63"/>
    <s v="BASE DE DATOS"/>
    <m/>
  </r>
  <r>
    <s v="20"/>
    <x v="3"/>
    <s v="KALLPA"/>
    <s v="33145006"/>
    <s v="33145006"/>
    <x v="1"/>
    <s v="TG3"/>
    <s v="S"/>
    <n v="193.74799999999999"/>
    <n v="193.74799999999999"/>
    <n v="1402.8910000000001"/>
    <n v="4414.402"/>
    <n v="5817.2929999999997"/>
    <n v="0"/>
    <n v="41.73"/>
    <n v="0"/>
    <n v="0"/>
    <m/>
    <x v="0"/>
    <s v="KALLPA33145006TG3TG"/>
    <s v="Kallpa Generaci¢n S.A."/>
    <x v="26"/>
    <x v="26"/>
    <s v="C.T. Kallpa"/>
    <x v="96"/>
    <x v="1"/>
    <x v="3"/>
    <x v="201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5817.2929999999997"/>
    <n v="5.8172929999999994"/>
    <m/>
    <n v="19.416666666666668"/>
    <n v="16.145666666666667"/>
    <n v="7.6479999999999997"/>
    <n v="0"/>
    <n v="63"/>
    <s v="BASE DE DATOS"/>
    <m/>
  </r>
  <r>
    <s v="20"/>
    <x v="3"/>
    <s v="KALLPA"/>
    <s v="33170108"/>
    <s v="33170108"/>
    <x v="1"/>
    <s v="TG5"/>
    <s v="S"/>
    <n v="195.428"/>
    <n v="195.428"/>
    <n v="3145.9789999999998"/>
    <n v="6766.2950000000001"/>
    <n v="9912.2739999999994"/>
    <n v="3.77"/>
    <n v="80.3"/>
    <n v="0"/>
    <n v="0"/>
    <m/>
    <x v="0"/>
    <s v="KALLPA33170108TG5TG"/>
    <s v="Kallpa Generaci¢n S.A."/>
    <x v="26"/>
    <x v="26"/>
    <s v="C.T. Las Flores"/>
    <x v="97"/>
    <x v="1"/>
    <x v="1"/>
    <x v="156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9912.2739999999994"/>
    <n v="9.912274"/>
    <m/>
    <n v="16.041666666666668"/>
    <n v="16.285666666666668"/>
    <n v="7.6479999999999997"/>
    <n v="0"/>
    <n v="63"/>
    <s v="BASE DE DATOS"/>
    <m/>
  </r>
  <r>
    <s v="20"/>
    <x v="3"/>
    <s v="KALLPA"/>
    <s v="33145006"/>
    <s v="33145006"/>
    <x v="2"/>
    <s v="TV"/>
    <s v="S"/>
    <n v="291.16699999999997"/>
    <n v="291.16699999999997"/>
    <n v="0"/>
    <n v="0"/>
    <n v="0"/>
    <n v="0"/>
    <n v="0"/>
    <n v="0"/>
    <n v="0"/>
    <m/>
    <x v="0"/>
    <s v="KALLPA33145006TVTV"/>
    <s v="Kallpa Generaci¢n S.A."/>
    <x v="26"/>
    <x v="26"/>
    <s v="C.T. Kallpa"/>
    <x v="96"/>
    <x v="2"/>
    <x v="3"/>
    <x v="202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0"/>
    <n v="0"/>
    <m/>
    <n v="29.166666666666668"/>
    <n v="24.263916666666663"/>
    <n v="7.6479999999999997"/>
    <n v="0"/>
    <n v="63"/>
    <s v="BASE DE DATOS"/>
    <m/>
  </r>
  <r>
    <s v="20"/>
    <x v="0"/>
    <s v="SAMAYI"/>
    <s v="33357314"/>
    <s v="33357314"/>
    <x v="1"/>
    <s v="TG1"/>
    <s v="S"/>
    <n v="176.34899999999999"/>
    <n v="176.34899999999999"/>
    <n v="0"/>
    <n v="0"/>
    <n v="0"/>
    <n v="0"/>
    <n v="0"/>
    <n v="0"/>
    <n v="0"/>
    <m/>
    <x v="0"/>
    <s v="SAMAYI33357314TG1TG"/>
    <s v="Samay I  S.A."/>
    <x v="27"/>
    <x v="27"/>
    <s v="C.T. Puerto Bravo"/>
    <x v="98"/>
    <x v="1"/>
    <x v="1"/>
    <x v="143"/>
    <x v="0"/>
    <s v="Instalado"/>
    <s v="Operativo"/>
    <s v="Generadora"/>
    <x v="0"/>
    <x v="1"/>
    <x v="1"/>
    <x v="0"/>
    <s v="Privado"/>
    <s v="AREQUIPA"/>
    <s v="AREQUIPA"/>
    <s v="ISLAY"/>
    <s v="MOLLLENDO"/>
    <n v="0"/>
    <x v="0"/>
    <n v="0"/>
    <x v="0"/>
    <n v="0"/>
    <x v="0"/>
    <x v="0"/>
    <n v="0"/>
    <n v="0"/>
    <m/>
    <n v="12.833333333333334"/>
    <n v="14.695749999999999"/>
    <n v="7.6479999999999997"/>
    <n v="0"/>
    <n v="73"/>
    <s v="BASE DE DATOS"/>
    <m/>
  </r>
  <r>
    <s v="20"/>
    <x v="0"/>
    <s v="SAMAYI"/>
    <s v="33357314"/>
    <s v="33357314"/>
    <x v="1"/>
    <s v="TG2"/>
    <s v="S"/>
    <n v="177.428"/>
    <n v="177.428"/>
    <n v="0"/>
    <n v="0"/>
    <n v="0"/>
    <n v="0"/>
    <n v="0"/>
    <n v="0"/>
    <n v="0"/>
    <m/>
    <x v="0"/>
    <s v="SAMAYI33357314TG2TG"/>
    <s v="Samay I  S.A."/>
    <x v="27"/>
    <x v="27"/>
    <s v="C.T. Puerto Bravo"/>
    <x v="98"/>
    <x v="1"/>
    <x v="1"/>
    <x v="200"/>
    <x v="0"/>
    <s v="Instalado"/>
    <s v="Operativo"/>
    <s v="Generadora"/>
    <x v="0"/>
    <x v="1"/>
    <x v="1"/>
    <x v="0"/>
    <s v="Privado"/>
    <s v="AREQUIPA"/>
    <s v="AREQUIPA"/>
    <s v="ISLAY"/>
    <s v="MOLLLENDO"/>
    <n v="0"/>
    <x v="0"/>
    <n v="0"/>
    <x v="0"/>
    <n v="0"/>
    <x v="0"/>
    <x v="0"/>
    <n v="0"/>
    <n v="0"/>
    <m/>
    <n v="12.833333333333334"/>
    <n v="14.785666666666666"/>
    <n v="7.6479999999999997"/>
    <n v="0"/>
    <n v="73"/>
    <s v="BASE DE DATOS"/>
    <m/>
  </r>
  <r>
    <s v="20"/>
    <x v="0"/>
    <s v="SAMAYI"/>
    <s v="33357314"/>
    <s v="33357314"/>
    <x v="1"/>
    <s v="TG3"/>
    <s v="S"/>
    <n v="176.25200000000001"/>
    <n v="176.25200000000001"/>
    <n v="0"/>
    <n v="198.99700000000001"/>
    <n v="198.99700000000001"/>
    <n v="0"/>
    <n v="2.72"/>
    <n v="0"/>
    <n v="0"/>
    <m/>
    <x v="0"/>
    <s v="SAMAYI33357314TG3TG"/>
    <s v="Samay I  S.A."/>
    <x v="27"/>
    <x v="27"/>
    <s v="C.T. Puerto Bravo"/>
    <x v="98"/>
    <x v="1"/>
    <x v="1"/>
    <x v="201"/>
    <x v="0"/>
    <s v="Instalado"/>
    <s v="Operativo"/>
    <s v="Generadora"/>
    <x v="0"/>
    <x v="1"/>
    <x v="1"/>
    <x v="0"/>
    <s v="Privado"/>
    <s v="AREQUIPA"/>
    <s v="AREQUIPA"/>
    <s v="ISLAY"/>
    <s v="MOLLLENDO"/>
    <n v="0"/>
    <x v="0"/>
    <n v="0"/>
    <x v="0"/>
    <n v="0"/>
    <x v="0"/>
    <x v="0"/>
    <n v="198.99700000000001"/>
    <n v="0.19899700000000001"/>
    <m/>
    <n v="12.833333333333334"/>
    <n v="14.687666666666667"/>
    <n v="7.6479999999999997"/>
    <n v="0"/>
    <n v="73"/>
    <s v="BASE DE DATOS"/>
    <m/>
  </r>
  <r>
    <s v="20"/>
    <x v="0"/>
    <s v="SAMAYI"/>
    <s v="33357314"/>
    <s v="33357314"/>
    <x v="1"/>
    <s v="TG4"/>
    <s v="S"/>
    <n v="178.244"/>
    <n v="178.244"/>
    <n v="0"/>
    <n v="0"/>
    <n v="0"/>
    <n v="0"/>
    <n v="0"/>
    <n v="0"/>
    <n v="0"/>
    <m/>
    <x v="0"/>
    <s v="SAMAYI33357314TG4TG"/>
    <s v="Samay I  S.A."/>
    <x v="27"/>
    <x v="27"/>
    <s v="C.T. Puerto Bravo"/>
    <x v="98"/>
    <x v="1"/>
    <x v="1"/>
    <x v="203"/>
    <x v="0"/>
    <s v="Instalado"/>
    <s v="Operativo"/>
    <s v="Generadora"/>
    <x v="0"/>
    <x v="1"/>
    <x v="1"/>
    <x v="0"/>
    <s v="Privado"/>
    <s v="AREQUIPA"/>
    <s v="AREQUIPA"/>
    <s v="ISLAY"/>
    <s v="MOLLLENDO"/>
    <n v="0"/>
    <x v="0"/>
    <n v="0"/>
    <x v="0"/>
    <n v="0"/>
    <x v="0"/>
    <x v="0"/>
    <n v="0"/>
    <n v="0"/>
    <m/>
    <n v="12.833333333333334"/>
    <n v="14.853666666666667"/>
    <n v="7.6479999999999997"/>
    <n v="0"/>
    <n v="73"/>
    <s v="BASE DE DATOS"/>
    <m/>
  </r>
  <r>
    <s v="20"/>
    <x v="1"/>
    <s v="SAMAYI"/>
    <s v="33357314"/>
    <s v="33357314"/>
    <x v="1"/>
    <s v="TG1"/>
    <s v="S"/>
    <n v="176.34899999999999"/>
    <n v="176.34899999999999"/>
    <n v="0"/>
    <n v="392.52"/>
    <n v="392.52"/>
    <n v="0"/>
    <n v="3.35"/>
    <n v="0"/>
    <n v="0"/>
    <m/>
    <x v="0"/>
    <s v="SAMAYI33357314TG1TG"/>
    <s v="Samay I  S.A."/>
    <x v="27"/>
    <x v="27"/>
    <s v="C.T. Puerto Bravo"/>
    <x v="98"/>
    <x v="1"/>
    <x v="1"/>
    <x v="143"/>
    <x v="0"/>
    <s v="Instalado"/>
    <s v="Operativo"/>
    <s v="Generadora"/>
    <x v="0"/>
    <x v="1"/>
    <x v="1"/>
    <x v="0"/>
    <s v="Privado"/>
    <s v="AREQUIPA"/>
    <s v="AREQUIPA"/>
    <s v="ISLAY"/>
    <s v="MOLLLENDO"/>
    <n v="0"/>
    <x v="0"/>
    <n v="0"/>
    <x v="0"/>
    <n v="0"/>
    <x v="0"/>
    <x v="0"/>
    <n v="392.52"/>
    <n v="0.39251999999999998"/>
    <m/>
    <n v="12.833333333333334"/>
    <n v="14.695749999999999"/>
    <n v="7.6479999999999997"/>
    <n v="0"/>
    <n v="73"/>
    <s v="BASE DE DATOS"/>
    <m/>
  </r>
  <r>
    <s v="20"/>
    <x v="1"/>
    <s v="SAMAYI"/>
    <s v="33357314"/>
    <s v="33357314"/>
    <x v="1"/>
    <s v="TG2"/>
    <s v="S"/>
    <n v="177.428"/>
    <n v="177.428"/>
    <n v="0"/>
    <n v="0"/>
    <n v="0"/>
    <n v="0"/>
    <n v="0"/>
    <n v="0"/>
    <n v="0"/>
    <m/>
    <x v="0"/>
    <s v="SAMAYI33357314TG2TG"/>
    <s v="Samay I  S.A."/>
    <x v="27"/>
    <x v="27"/>
    <s v="C.T. Puerto Bravo"/>
    <x v="98"/>
    <x v="1"/>
    <x v="1"/>
    <x v="200"/>
    <x v="0"/>
    <s v="Instalado"/>
    <s v="Operativo"/>
    <s v="Generadora"/>
    <x v="0"/>
    <x v="1"/>
    <x v="1"/>
    <x v="0"/>
    <s v="Privado"/>
    <s v="AREQUIPA"/>
    <s v="AREQUIPA"/>
    <s v="ISLAY"/>
    <s v="MOLLLENDO"/>
    <n v="0"/>
    <x v="0"/>
    <n v="0"/>
    <x v="0"/>
    <n v="0"/>
    <x v="0"/>
    <x v="0"/>
    <n v="0"/>
    <n v="0"/>
    <m/>
    <n v="12.833333333333334"/>
    <n v="14.785666666666666"/>
    <n v="7.6479999999999997"/>
    <n v="0"/>
    <n v="73"/>
    <s v="BASE DE DATOS"/>
    <m/>
  </r>
  <r>
    <s v="20"/>
    <x v="1"/>
    <s v="SAMAYI"/>
    <s v="33357314"/>
    <s v="33357314"/>
    <x v="1"/>
    <s v="TG3"/>
    <s v="S"/>
    <n v="176.25200000000001"/>
    <n v="176.25200000000001"/>
    <n v="0"/>
    <n v="0"/>
    <n v="0"/>
    <n v="0"/>
    <n v="0"/>
    <n v="0"/>
    <n v="0"/>
    <m/>
    <x v="0"/>
    <s v="SAMAYI33357314TG3TG"/>
    <s v="Samay I  S.A."/>
    <x v="27"/>
    <x v="27"/>
    <s v="C.T. Puerto Bravo"/>
    <x v="98"/>
    <x v="1"/>
    <x v="1"/>
    <x v="201"/>
    <x v="0"/>
    <s v="Instalado"/>
    <s v="Operativo"/>
    <s v="Generadora"/>
    <x v="0"/>
    <x v="1"/>
    <x v="1"/>
    <x v="0"/>
    <s v="Privado"/>
    <s v="AREQUIPA"/>
    <s v="AREQUIPA"/>
    <s v="ISLAY"/>
    <s v="MOLLLENDO"/>
    <n v="0"/>
    <x v="0"/>
    <n v="0"/>
    <x v="0"/>
    <n v="0"/>
    <x v="0"/>
    <x v="0"/>
    <n v="0"/>
    <n v="0"/>
    <m/>
    <n v="12.833333333333334"/>
    <n v="14.687666666666667"/>
    <n v="7.6479999999999997"/>
    <n v="0"/>
    <n v="73"/>
    <s v="BASE DE DATOS"/>
    <m/>
  </r>
  <r>
    <s v="20"/>
    <x v="1"/>
    <s v="SAMAYI"/>
    <s v="33357314"/>
    <s v="33357314"/>
    <x v="1"/>
    <s v="TG4"/>
    <s v="S"/>
    <n v="178.244"/>
    <n v="178.244"/>
    <n v="400.178"/>
    <n v="0"/>
    <n v="400.178"/>
    <n v="0"/>
    <n v="2.95"/>
    <n v="0"/>
    <n v="0"/>
    <m/>
    <x v="0"/>
    <s v="SAMAYI33357314TG4TG"/>
    <s v="Samay I  S.A."/>
    <x v="27"/>
    <x v="27"/>
    <s v="C.T. Puerto Bravo"/>
    <x v="98"/>
    <x v="1"/>
    <x v="1"/>
    <x v="203"/>
    <x v="0"/>
    <s v="Instalado"/>
    <s v="Operativo"/>
    <s v="Generadora"/>
    <x v="0"/>
    <x v="1"/>
    <x v="1"/>
    <x v="0"/>
    <s v="Privado"/>
    <s v="AREQUIPA"/>
    <s v="AREQUIPA"/>
    <s v="ISLAY"/>
    <s v="MOLLLENDO"/>
    <n v="0"/>
    <x v="0"/>
    <n v="0"/>
    <x v="0"/>
    <n v="0"/>
    <x v="0"/>
    <x v="0"/>
    <n v="400.178"/>
    <n v="0.40017799999999998"/>
    <m/>
    <n v="12.833333333333334"/>
    <n v="14.853666666666667"/>
    <n v="7.6479999999999997"/>
    <n v="0"/>
    <n v="73"/>
    <s v="BASE DE DATOS"/>
    <m/>
  </r>
  <r>
    <s v="20"/>
    <x v="2"/>
    <s v="SAMAYI"/>
    <s v="33357314"/>
    <s v="33357314"/>
    <x v="1"/>
    <s v="TG1"/>
    <s v="S"/>
    <n v="176.34899999999999"/>
    <n v="176.34899999999999"/>
    <n v="0"/>
    <n v="0"/>
    <n v="0"/>
    <n v="0"/>
    <n v="0"/>
    <n v="0"/>
    <n v="0"/>
    <m/>
    <x v="0"/>
    <s v="SAMAYI33357314TG1TG"/>
    <s v="Samay I  S.A."/>
    <x v="27"/>
    <x v="27"/>
    <s v="C.T. Puerto Bravo"/>
    <x v="98"/>
    <x v="1"/>
    <x v="1"/>
    <x v="143"/>
    <x v="0"/>
    <s v="Instalado"/>
    <s v="Operativo"/>
    <s v="Generadora"/>
    <x v="0"/>
    <x v="1"/>
    <x v="1"/>
    <x v="0"/>
    <s v="Privado"/>
    <s v="AREQUIPA"/>
    <s v="AREQUIPA"/>
    <s v="ISLAY"/>
    <s v="MOLLLENDO"/>
    <n v="0"/>
    <x v="0"/>
    <n v="0"/>
    <x v="0"/>
    <n v="0"/>
    <x v="0"/>
    <x v="0"/>
    <n v="0"/>
    <n v="0"/>
    <m/>
    <n v="12.833333333333334"/>
    <n v="14.695749999999999"/>
    <n v="7.6479999999999997"/>
    <n v="0"/>
    <n v="73"/>
    <s v="BASE DE DATOS"/>
    <m/>
  </r>
  <r>
    <s v="20"/>
    <x v="2"/>
    <s v="SAMAYI"/>
    <s v="33357314"/>
    <s v="33357314"/>
    <x v="1"/>
    <s v="TG2"/>
    <s v="S"/>
    <n v="177.428"/>
    <n v="177.428"/>
    <n v="0"/>
    <n v="0"/>
    <n v="0"/>
    <n v="0"/>
    <n v="0"/>
    <n v="0"/>
    <n v="0"/>
    <m/>
    <x v="0"/>
    <s v="SAMAYI33357314TG2TG"/>
    <s v="Samay I  S.A."/>
    <x v="27"/>
    <x v="27"/>
    <s v="C.T. Puerto Bravo"/>
    <x v="98"/>
    <x v="1"/>
    <x v="1"/>
    <x v="200"/>
    <x v="0"/>
    <s v="Instalado"/>
    <s v="Operativo"/>
    <s v="Generadora"/>
    <x v="0"/>
    <x v="1"/>
    <x v="1"/>
    <x v="0"/>
    <s v="Privado"/>
    <s v="AREQUIPA"/>
    <s v="AREQUIPA"/>
    <s v="ISLAY"/>
    <s v="MOLLLENDO"/>
    <n v="0"/>
    <x v="0"/>
    <n v="0"/>
    <x v="0"/>
    <n v="0"/>
    <x v="0"/>
    <x v="0"/>
    <n v="0"/>
    <n v="0"/>
    <m/>
    <n v="12.833333333333334"/>
    <n v="14.785666666666666"/>
    <n v="7.6479999999999997"/>
    <n v="0"/>
    <n v="73"/>
    <s v="BASE DE DATOS"/>
    <m/>
  </r>
  <r>
    <s v="20"/>
    <x v="2"/>
    <s v="SAMAYI"/>
    <s v="33357314"/>
    <s v="33357314"/>
    <x v="1"/>
    <s v="TG3"/>
    <s v="S"/>
    <n v="176.25200000000001"/>
    <n v="176.25200000000001"/>
    <n v="0"/>
    <n v="0"/>
    <n v="0"/>
    <n v="0"/>
    <n v="0"/>
    <n v="0"/>
    <n v="0"/>
    <m/>
    <x v="0"/>
    <s v="SAMAYI33357314TG3TG"/>
    <s v="Samay I  S.A."/>
    <x v="27"/>
    <x v="27"/>
    <s v="C.T. Puerto Bravo"/>
    <x v="98"/>
    <x v="1"/>
    <x v="1"/>
    <x v="201"/>
    <x v="0"/>
    <s v="Instalado"/>
    <s v="Operativo"/>
    <s v="Generadora"/>
    <x v="0"/>
    <x v="1"/>
    <x v="1"/>
    <x v="0"/>
    <s v="Privado"/>
    <s v="AREQUIPA"/>
    <s v="AREQUIPA"/>
    <s v="ISLAY"/>
    <s v="MOLLLENDO"/>
    <n v="0"/>
    <x v="0"/>
    <n v="0"/>
    <x v="0"/>
    <n v="0"/>
    <x v="0"/>
    <x v="0"/>
    <n v="0"/>
    <n v="0"/>
    <m/>
    <n v="12.833333333333334"/>
    <n v="14.687666666666667"/>
    <n v="7.6479999999999997"/>
    <n v="0"/>
    <n v="73"/>
    <s v="BASE DE DATOS"/>
    <m/>
  </r>
  <r>
    <s v="20"/>
    <x v="2"/>
    <s v="SAMAYI"/>
    <s v="33357314"/>
    <s v="33357314"/>
    <x v="1"/>
    <s v="TG4"/>
    <s v="S"/>
    <n v="178.244"/>
    <n v="178.244"/>
    <n v="0"/>
    <n v="0"/>
    <n v="0"/>
    <n v="0"/>
    <n v="0"/>
    <n v="0"/>
    <n v="0"/>
    <m/>
    <x v="0"/>
    <s v="SAMAYI33357314TG4TG"/>
    <s v="Samay I  S.A."/>
    <x v="27"/>
    <x v="27"/>
    <s v="C.T. Puerto Bravo"/>
    <x v="98"/>
    <x v="1"/>
    <x v="1"/>
    <x v="203"/>
    <x v="0"/>
    <s v="Instalado"/>
    <s v="Operativo"/>
    <s v="Generadora"/>
    <x v="0"/>
    <x v="1"/>
    <x v="1"/>
    <x v="0"/>
    <s v="Privado"/>
    <s v="AREQUIPA"/>
    <s v="AREQUIPA"/>
    <s v="ISLAY"/>
    <s v="MOLLLENDO"/>
    <n v="0"/>
    <x v="0"/>
    <n v="0"/>
    <x v="0"/>
    <n v="0"/>
    <x v="0"/>
    <x v="0"/>
    <n v="0"/>
    <n v="0"/>
    <m/>
    <n v="12.833333333333334"/>
    <n v="14.853666666666667"/>
    <n v="7.6479999999999997"/>
    <n v="0"/>
    <n v="73"/>
    <s v="BASE DE DATOS"/>
    <m/>
  </r>
  <r>
    <s v="20"/>
    <x v="3"/>
    <s v="SAMAYI"/>
    <s v="33357314"/>
    <s v="33357314"/>
    <x v="1"/>
    <s v="TG1"/>
    <s v="S"/>
    <n v="176.34899999999999"/>
    <n v="176.34899999999999"/>
    <n v="0"/>
    <n v="0"/>
    <n v="0"/>
    <n v="0"/>
    <n v="0"/>
    <n v="0"/>
    <n v="0"/>
    <m/>
    <x v="0"/>
    <s v="SAMAYI33357314TG1TG"/>
    <s v="Samay I  S.A."/>
    <x v="27"/>
    <x v="27"/>
    <s v="C.T. Puerto Bravo"/>
    <x v="98"/>
    <x v="1"/>
    <x v="1"/>
    <x v="143"/>
    <x v="0"/>
    <s v="Instalado"/>
    <s v="Operativo"/>
    <s v="Generadora"/>
    <x v="0"/>
    <x v="1"/>
    <x v="1"/>
    <x v="0"/>
    <s v="Privado"/>
    <s v="AREQUIPA"/>
    <s v="AREQUIPA"/>
    <s v="ISLAY"/>
    <s v="MOLLLENDO"/>
    <n v="0"/>
    <x v="0"/>
    <n v="0"/>
    <x v="0"/>
    <n v="0"/>
    <x v="0"/>
    <x v="0"/>
    <n v="0"/>
    <n v="0"/>
    <m/>
    <n v="12.833333333333334"/>
    <n v="14.695749999999999"/>
    <n v="7.6479999999999997"/>
    <n v="0"/>
    <n v="73"/>
    <s v="BASE DE DATOS"/>
    <m/>
  </r>
  <r>
    <s v="20"/>
    <x v="3"/>
    <s v="SAMAYI"/>
    <s v="33357314"/>
    <s v="33357314"/>
    <x v="1"/>
    <s v="TG2"/>
    <s v="S"/>
    <n v="177.428"/>
    <n v="177.428"/>
    <n v="0"/>
    <n v="0"/>
    <n v="0"/>
    <n v="0"/>
    <n v="0"/>
    <n v="0"/>
    <n v="0"/>
    <m/>
    <x v="0"/>
    <s v="SAMAYI33357314TG2TG"/>
    <s v="Samay I  S.A."/>
    <x v="27"/>
    <x v="27"/>
    <s v="C.T. Puerto Bravo"/>
    <x v="98"/>
    <x v="1"/>
    <x v="1"/>
    <x v="200"/>
    <x v="0"/>
    <s v="Instalado"/>
    <s v="Operativo"/>
    <s v="Generadora"/>
    <x v="0"/>
    <x v="1"/>
    <x v="1"/>
    <x v="0"/>
    <s v="Privado"/>
    <s v="AREQUIPA"/>
    <s v="AREQUIPA"/>
    <s v="ISLAY"/>
    <s v="MOLLLENDO"/>
    <n v="0"/>
    <x v="0"/>
    <n v="0"/>
    <x v="0"/>
    <n v="0"/>
    <x v="0"/>
    <x v="0"/>
    <n v="0"/>
    <n v="0"/>
    <m/>
    <n v="12.833333333333334"/>
    <n v="14.785666666666666"/>
    <n v="7.6479999999999997"/>
    <n v="0"/>
    <n v="73"/>
    <s v="BASE DE DATOS"/>
    <m/>
  </r>
  <r>
    <s v="20"/>
    <x v="3"/>
    <s v="SAMAYI"/>
    <s v="33357314"/>
    <s v="33357314"/>
    <x v="1"/>
    <s v="TG3"/>
    <s v="S"/>
    <n v="176.25200000000001"/>
    <n v="176.25200000000001"/>
    <n v="0"/>
    <n v="0"/>
    <n v="0"/>
    <n v="0"/>
    <n v="0"/>
    <n v="0"/>
    <n v="0"/>
    <m/>
    <x v="0"/>
    <s v="SAMAYI33357314TG3TG"/>
    <s v="Samay I  S.A."/>
    <x v="27"/>
    <x v="27"/>
    <s v="C.T. Puerto Bravo"/>
    <x v="98"/>
    <x v="1"/>
    <x v="1"/>
    <x v="201"/>
    <x v="0"/>
    <s v="Instalado"/>
    <s v="Operativo"/>
    <s v="Generadora"/>
    <x v="0"/>
    <x v="1"/>
    <x v="1"/>
    <x v="0"/>
    <s v="Privado"/>
    <s v="AREQUIPA"/>
    <s v="AREQUIPA"/>
    <s v="ISLAY"/>
    <s v="MOLLLENDO"/>
    <n v="0"/>
    <x v="0"/>
    <n v="0"/>
    <x v="0"/>
    <n v="0"/>
    <x v="0"/>
    <x v="0"/>
    <n v="0"/>
    <n v="0"/>
    <m/>
    <n v="12.833333333333334"/>
    <n v="14.687666666666667"/>
    <n v="7.6479999999999997"/>
    <n v="0"/>
    <n v="73"/>
    <s v="BASE DE DATOS"/>
    <m/>
  </r>
  <r>
    <s v="20"/>
    <x v="3"/>
    <s v="SAMAYI"/>
    <s v="33357314"/>
    <s v="33357314"/>
    <x v="1"/>
    <s v="TG4"/>
    <s v="S"/>
    <n v="178.244"/>
    <n v="178.244"/>
    <n v="0"/>
    <n v="0"/>
    <n v="0"/>
    <n v="0"/>
    <n v="0"/>
    <n v="0"/>
    <n v="0"/>
    <m/>
    <x v="0"/>
    <s v="SAMAYI33357314TG4TG"/>
    <s v="Samay I  S.A."/>
    <x v="27"/>
    <x v="27"/>
    <s v="C.T. Puerto Bravo"/>
    <x v="98"/>
    <x v="1"/>
    <x v="1"/>
    <x v="203"/>
    <x v="0"/>
    <s v="Instalado"/>
    <s v="Operativo"/>
    <s v="Generadora"/>
    <x v="0"/>
    <x v="1"/>
    <x v="1"/>
    <x v="0"/>
    <s v="Privado"/>
    <s v="AREQUIPA"/>
    <s v="AREQUIPA"/>
    <s v="ISLAY"/>
    <s v="MOLLLENDO"/>
    <n v="0"/>
    <x v="0"/>
    <n v="0"/>
    <x v="0"/>
    <n v="0"/>
    <x v="0"/>
    <x v="0"/>
    <n v="0"/>
    <n v="0"/>
    <m/>
    <n v="12.833333333333334"/>
    <n v="14.853666666666667"/>
    <n v="7.6479999999999997"/>
    <n v="0"/>
    <n v="73"/>
    <s v="BASE DE DATOS"/>
    <m/>
  </r>
  <r>
    <s v="20"/>
    <x v="4"/>
    <s v="SAMAYI"/>
    <s v="33357314"/>
    <s v="33357314"/>
    <x v="1"/>
    <s v="TG1"/>
    <s v="S"/>
    <n v="176.34899999999999"/>
    <n v="176.34899999999999"/>
    <n v="0"/>
    <n v="0"/>
    <n v="0"/>
    <n v="0"/>
    <n v="0"/>
    <n v="0"/>
    <n v="0"/>
    <m/>
    <x v="0"/>
    <s v="SAMAYI33357314TG1TG"/>
    <s v="Samay I  S.A."/>
    <x v="27"/>
    <x v="27"/>
    <s v="C.T. Puerto Bravo"/>
    <x v="98"/>
    <x v="1"/>
    <x v="1"/>
    <x v="143"/>
    <x v="0"/>
    <s v="Instalado"/>
    <s v="Operativo"/>
    <s v="Generadora"/>
    <x v="0"/>
    <x v="1"/>
    <x v="1"/>
    <x v="0"/>
    <s v="Privado"/>
    <s v="AREQUIPA"/>
    <s v="AREQUIPA"/>
    <s v="ISLAY"/>
    <s v="MOLLLENDO"/>
    <n v="0"/>
    <x v="0"/>
    <n v="0"/>
    <x v="0"/>
    <n v="0"/>
    <x v="0"/>
    <x v="0"/>
    <n v="0"/>
    <n v="0"/>
    <m/>
    <n v="12.833333333333334"/>
    <n v="14.695749999999999"/>
    <n v="7.6479999999999997"/>
    <n v="0"/>
    <n v="73"/>
    <s v="BASE DE DATOS"/>
    <m/>
  </r>
  <r>
    <s v="20"/>
    <x v="4"/>
    <s v="SAMAYI"/>
    <s v="33357314"/>
    <s v="33357314"/>
    <x v="1"/>
    <s v="TG2"/>
    <s v="S"/>
    <n v="177.428"/>
    <n v="177.428"/>
    <n v="0"/>
    <n v="0"/>
    <n v="0"/>
    <n v="0"/>
    <n v="0"/>
    <n v="0"/>
    <n v="0"/>
    <m/>
    <x v="0"/>
    <s v="SAMAYI33357314TG2TG"/>
    <s v="Samay I  S.A."/>
    <x v="27"/>
    <x v="27"/>
    <s v="C.T. Puerto Bravo"/>
    <x v="98"/>
    <x v="1"/>
    <x v="1"/>
    <x v="200"/>
    <x v="0"/>
    <s v="Instalado"/>
    <s v="Operativo"/>
    <s v="Generadora"/>
    <x v="0"/>
    <x v="1"/>
    <x v="1"/>
    <x v="0"/>
    <s v="Privado"/>
    <s v="AREQUIPA"/>
    <s v="AREQUIPA"/>
    <s v="ISLAY"/>
    <s v="MOLLLENDO"/>
    <n v="0"/>
    <x v="0"/>
    <n v="0"/>
    <x v="0"/>
    <n v="0"/>
    <x v="0"/>
    <x v="0"/>
    <n v="0"/>
    <n v="0"/>
    <m/>
    <n v="12.833333333333334"/>
    <n v="14.785666666666666"/>
    <n v="7.6479999999999997"/>
    <n v="0"/>
    <n v="73"/>
    <s v="BASE DE DATOS"/>
    <m/>
  </r>
  <r>
    <s v="20"/>
    <x v="4"/>
    <s v="SAMAYI"/>
    <s v="33357314"/>
    <s v="33357314"/>
    <x v="1"/>
    <s v="TG3"/>
    <s v="S"/>
    <n v="176.25200000000001"/>
    <n v="176.25200000000001"/>
    <n v="0"/>
    <n v="0"/>
    <n v="0"/>
    <n v="0"/>
    <n v="0"/>
    <n v="0"/>
    <n v="0"/>
    <m/>
    <x v="0"/>
    <s v="SAMAYI33357314TG3TG"/>
    <s v="Samay I  S.A."/>
    <x v="27"/>
    <x v="27"/>
    <s v="C.T. Puerto Bravo"/>
    <x v="98"/>
    <x v="1"/>
    <x v="1"/>
    <x v="201"/>
    <x v="0"/>
    <s v="Instalado"/>
    <s v="Operativo"/>
    <s v="Generadora"/>
    <x v="0"/>
    <x v="1"/>
    <x v="1"/>
    <x v="0"/>
    <s v="Privado"/>
    <s v="AREQUIPA"/>
    <s v="AREQUIPA"/>
    <s v="ISLAY"/>
    <s v="MOLLLENDO"/>
    <n v="0"/>
    <x v="0"/>
    <n v="0"/>
    <x v="0"/>
    <n v="0"/>
    <x v="0"/>
    <x v="0"/>
    <n v="0"/>
    <n v="0"/>
    <m/>
    <n v="12.833333333333334"/>
    <n v="14.687666666666667"/>
    <n v="7.6479999999999997"/>
    <n v="0"/>
    <n v="73"/>
    <s v="BASE DE DATOS"/>
    <m/>
  </r>
  <r>
    <s v="20"/>
    <x v="4"/>
    <s v="SAMAYI"/>
    <s v="33357314"/>
    <s v="33357314"/>
    <x v="1"/>
    <s v="TG4"/>
    <s v="S"/>
    <n v="178.244"/>
    <n v="178.244"/>
    <n v="0"/>
    <n v="0"/>
    <n v="0"/>
    <n v="0"/>
    <n v="0"/>
    <n v="0"/>
    <n v="0"/>
    <m/>
    <x v="0"/>
    <s v="SAMAYI33357314TG4TG"/>
    <s v="Samay I  S.A."/>
    <x v="27"/>
    <x v="27"/>
    <s v="C.T. Puerto Bravo"/>
    <x v="98"/>
    <x v="1"/>
    <x v="1"/>
    <x v="203"/>
    <x v="0"/>
    <s v="Instalado"/>
    <s v="Operativo"/>
    <s v="Generadora"/>
    <x v="0"/>
    <x v="1"/>
    <x v="1"/>
    <x v="0"/>
    <s v="Privado"/>
    <s v="AREQUIPA"/>
    <s v="AREQUIPA"/>
    <s v="ISLAY"/>
    <s v="MOLLLENDO"/>
    <n v="0"/>
    <x v="0"/>
    <n v="0"/>
    <x v="0"/>
    <n v="0"/>
    <x v="0"/>
    <x v="0"/>
    <n v="0"/>
    <n v="0"/>
    <m/>
    <n v="12.833333333333334"/>
    <n v="14.853666666666667"/>
    <n v="7.6479999999999997"/>
    <n v="0"/>
    <n v="73"/>
    <s v="BASE DE DATOS"/>
    <m/>
  </r>
  <r>
    <s v="20"/>
    <x v="5"/>
    <s v="SAMAYI"/>
    <s v="33357314"/>
    <s v="33357314"/>
    <x v="1"/>
    <s v="TG1"/>
    <s v="S"/>
    <n v="176.34899999999999"/>
    <n v="176.34899999999999"/>
    <n v="0"/>
    <n v="0"/>
    <n v="0"/>
    <n v="0"/>
    <n v="0"/>
    <n v="0"/>
    <n v="0"/>
    <m/>
    <x v="0"/>
    <s v="SAMAYI33357314TG1TG"/>
    <s v="Samay I  S.A."/>
    <x v="27"/>
    <x v="27"/>
    <s v="C.T. Puerto Bravo"/>
    <x v="98"/>
    <x v="1"/>
    <x v="1"/>
    <x v="143"/>
    <x v="0"/>
    <s v="Instalado"/>
    <s v="Operativo"/>
    <s v="Generadora"/>
    <x v="0"/>
    <x v="1"/>
    <x v="1"/>
    <x v="0"/>
    <s v="Privado"/>
    <s v="AREQUIPA"/>
    <s v="AREQUIPA"/>
    <s v="ISLAY"/>
    <s v="MOLLLENDO"/>
    <n v="0"/>
    <x v="0"/>
    <n v="0"/>
    <x v="0"/>
    <n v="0"/>
    <x v="0"/>
    <x v="0"/>
    <n v="0"/>
    <n v="0"/>
    <m/>
    <n v="12.833333333333334"/>
    <n v="14.695749999999999"/>
    <n v="7.6479999999999997"/>
    <n v="0"/>
    <n v="73"/>
    <s v="BASE DE DATOS"/>
    <m/>
  </r>
  <r>
    <s v="20"/>
    <x v="5"/>
    <s v="SAMAYI"/>
    <s v="33357314"/>
    <s v="33357314"/>
    <x v="1"/>
    <s v="TG2"/>
    <s v="S"/>
    <n v="177.428"/>
    <n v="177.428"/>
    <n v="0"/>
    <n v="0"/>
    <n v="0"/>
    <n v="0"/>
    <n v="0"/>
    <n v="0"/>
    <n v="0"/>
    <m/>
    <x v="0"/>
    <s v="SAMAYI33357314TG2TG"/>
    <s v="Samay I  S.A."/>
    <x v="27"/>
    <x v="27"/>
    <s v="C.T. Puerto Bravo"/>
    <x v="98"/>
    <x v="1"/>
    <x v="1"/>
    <x v="200"/>
    <x v="0"/>
    <s v="Instalado"/>
    <s v="Operativo"/>
    <s v="Generadora"/>
    <x v="0"/>
    <x v="1"/>
    <x v="1"/>
    <x v="0"/>
    <s v="Privado"/>
    <s v="AREQUIPA"/>
    <s v="AREQUIPA"/>
    <s v="ISLAY"/>
    <s v="MOLLLENDO"/>
    <n v="0"/>
    <x v="0"/>
    <n v="0"/>
    <x v="0"/>
    <n v="0"/>
    <x v="0"/>
    <x v="0"/>
    <n v="0"/>
    <n v="0"/>
    <m/>
    <n v="12.833333333333334"/>
    <n v="14.785666666666666"/>
    <n v="7.6479999999999997"/>
    <n v="0"/>
    <n v="73"/>
    <s v="BASE DE DATOS"/>
    <m/>
  </r>
  <r>
    <s v="20"/>
    <x v="5"/>
    <s v="SAMAYI"/>
    <s v="33357314"/>
    <s v="33357314"/>
    <x v="1"/>
    <s v="TG3"/>
    <s v="S"/>
    <n v="176.25200000000001"/>
    <n v="176.25200000000001"/>
    <n v="0"/>
    <n v="0"/>
    <n v="0"/>
    <n v="0"/>
    <n v="0"/>
    <n v="0"/>
    <n v="0"/>
    <m/>
    <x v="0"/>
    <s v="SAMAYI33357314TG3TG"/>
    <s v="Samay I  S.A."/>
    <x v="27"/>
    <x v="27"/>
    <s v="C.T. Puerto Bravo"/>
    <x v="98"/>
    <x v="1"/>
    <x v="1"/>
    <x v="201"/>
    <x v="0"/>
    <s v="Instalado"/>
    <s v="Operativo"/>
    <s v="Generadora"/>
    <x v="0"/>
    <x v="1"/>
    <x v="1"/>
    <x v="0"/>
    <s v="Privado"/>
    <s v="AREQUIPA"/>
    <s v="AREQUIPA"/>
    <s v="ISLAY"/>
    <s v="MOLLLENDO"/>
    <n v="0"/>
    <x v="0"/>
    <n v="0"/>
    <x v="0"/>
    <n v="0"/>
    <x v="0"/>
    <x v="0"/>
    <n v="0"/>
    <n v="0"/>
    <m/>
    <n v="12.833333333333334"/>
    <n v="14.687666666666667"/>
    <n v="7.6479999999999997"/>
    <n v="0"/>
    <n v="73"/>
    <s v="BASE DE DATOS"/>
    <m/>
  </r>
  <r>
    <s v="20"/>
    <x v="5"/>
    <s v="SAMAYI"/>
    <s v="33357314"/>
    <s v="33357314"/>
    <x v="1"/>
    <s v="TG4"/>
    <s v="S"/>
    <n v="178.244"/>
    <n v="178.244"/>
    <n v="0"/>
    <n v="0"/>
    <n v="0"/>
    <n v="0"/>
    <n v="0"/>
    <n v="0"/>
    <n v="0"/>
    <m/>
    <x v="0"/>
    <s v="SAMAYI33357314TG4TG"/>
    <s v="Samay I  S.A."/>
    <x v="27"/>
    <x v="27"/>
    <s v="C.T. Puerto Bravo"/>
    <x v="98"/>
    <x v="1"/>
    <x v="1"/>
    <x v="203"/>
    <x v="0"/>
    <s v="Instalado"/>
    <s v="Operativo"/>
    <s v="Generadora"/>
    <x v="0"/>
    <x v="1"/>
    <x v="1"/>
    <x v="0"/>
    <s v="Privado"/>
    <s v="AREQUIPA"/>
    <s v="AREQUIPA"/>
    <s v="ISLAY"/>
    <s v="MOLLLENDO"/>
    <n v="0"/>
    <x v="0"/>
    <n v="0"/>
    <x v="0"/>
    <n v="0"/>
    <x v="0"/>
    <x v="0"/>
    <n v="0"/>
    <n v="0"/>
    <m/>
    <n v="12.833333333333334"/>
    <n v="14.853666666666667"/>
    <n v="7.6479999999999997"/>
    <n v="0"/>
    <n v="73"/>
    <s v="BASE DE DATOS"/>
    <m/>
  </r>
  <r>
    <s v="20"/>
    <x v="6"/>
    <s v="SAMAYI"/>
    <s v="33357314"/>
    <s v="33357314"/>
    <x v="1"/>
    <s v="TG1"/>
    <s v="S"/>
    <n v="176.34899999999999"/>
    <n v="176.34899999999999"/>
    <n v="0"/>
    <n v="0"/>
    <n v="0"/>
    <n v="0"/>
    <n v="0"/>
    <n v="0"/>
    <n v="0"/>
    <m/>
    <x v="0"/>
    <s v="SAMAYI33357314TG1TG"/>
    <s v="Samay I  S.A."/>
    <x v="27"/>
    <x v="27"/>
    <s v="C.T. Puerto Bravo"/>
    <x v="98"/>
    <x v="1"/>
    <x v="1"/>
    <x v="143"/>
    <x v="0"/>
    <s v="Instalado"/>
    <s v="Operativo"/>
    <s v="Generadora"/>
    <x v="0"/>
    <x v="1"/>
    <x v="1"/>
    <x v="0"/>
    <s v="Privado"/>
    <s v="AREQUIPA"/>
    <s v="AREQUIPA"/>
    <s v="ISLAY"/>
    <s v="MOLLLENDO"/>
    <n v="0"/>
    <x v="0"/>
    <n v="0"/>
    <x v="0"/>
    <n v="0"/>
    <x v="0"/>
    <x v="0"/>
    <n v="0"/>
    <n v="0"/>
    <m/>
    <n v="12.833333333333334"/>
    <n v="14.695749999999999"/>
    <n v="7.6479999999999997"/>
    <n v="0"/>
    <n v="73"/>
    <s v="BASE DE DATOS"/>
    <m/>
  </r>
  <r>
    <s v="20"/>
    <x v="6"/>
    <s v="SAMAYI"/>
    <s v="33357314"/>
    <s v="33357314"/>
    <x v="1"/>
    <s v="TG2"/>
    <s v="S"/>
    <n v="177.428"/>
    <n v="177.428"/>
    <n v="0"/>
    <n v="0"/>
    <n v="0"/>
    <n v="0"/>
    <n v="0"/>
    <n v="0"/>
    <n v="0"/>
    <m/>
    <x v="0"/>
    <s v="SAMAYI33357314TG2TG"/>
    <s v="Samay I  S.A."/>
    <x v="27"/>
    <x v="27"/>
    <s v="C.T. Puerto Bravo"/>
    <x v="98"/>
    <x v="1"/>
    <x v="1"/>
    <x v="200"/>
    <x v="0"/>
    <s v="Instalado"/>
    <s v="Operativo"/>
    <s v="Generadora"/>
    <x v="0"/>
    <x v="1"/>
    <x v="1"/>
    <x v="0"/>
    <s v="Privado"/>
    <s v="AREQUIPA"/>
    <s v="AREQUIPA"/>
    <s v="ISLAY"/>
    <s v="MOLLLENDO"/>
    <n v="0"/>
    <x v="0"/>
    <n v="0"/>
    <x v="0"/>
    <n v="0"/>
    <x v="0"/>
    <x v="0"/>
    <n v="0"/>
    <n v="0"/>
    <m/>
    <n v="12.833333333333334"/>
    <n v="14.785666666666666"/>
    <n v="7.6479999999999997"/>
    <n v="0"/>
    <n v="73"/>
    <s v="BASE DE DATOS"/>
    <m/>
  </r>
  <r>
    <s v="20"/>
    <x v="6"/>
    <s v="SAMAYI"/>
    <s v="33357314"/>
    <s v="33357314"/>
    <x v="1"/>
    <s v="TG3"/>
    <s v="S"/>
    <n v="176.25200000000001"/>
    <n v="176.25200000000001"/>
    <n v="0"/>
    <n v="0"/>
    <n v="0"/>
    <n v="0"/>
    <n v="0"/>
    <n v="0"/>
    <n v="0"/>
    <m/>
    <x v="0"/>
    <s v="SAMAYI33357314TG3TG"/>
    <s v="Samay I  S.A."/>
    <x v="27"/>
    <x v="27"/>
    <s v="C.T. Puerto Bravo"/>
    <x v="98"/>
    <x v="1"/>
    <x v="1"/>
    <x v="201"/>
    <x v="0"/>
    <s v="Instalado"/>
    <s v="Operativo"/>
    <s v="Generadora"/>
    <x v="0"/>
    <x v="1"/>
    <x v="1"/>
    <x v="0"/>
    <s v="Privado"/>
    <s v="AREQUIPA"/>
    <s v="AREQUIPA"/>
    <s v="ISLAY"/>
    <s v="MOLLLENDO"/>
    <n v="0"/>
    <x v="0"/>
    <n v="0"/>
    <x v="0"/>
    <n v="0"/>
    <x v="0"/>
    <x v="0"/>
    <n v="0"/>
    <n v="0"/>
    <m/>
    <n v="12.833333333333334"/>
    <n v="14.687666666666667"/>
    <n v="7.6479999999999997"/>
    <n v="0"/>
    <n v="73"/>
    <s v="BASE DE DATOS"/>
    <m/>
  </r>
  <r>
    <s v="20"/>
    <x v="6"/>
    <s v="SAMAYI"/>
    <s v="33357314"/>
    <s v="33357314"/>
    <x v="1"/>
    <s v="TG4"/>
    <s v="S"/>
    <n v="178.244"/>
    <n v="178.244"/>
    <n v="0"/>
    <n v="0"/>
    <n v="0"/>
    <n v="0"/>
    <n v="0"/>
    <n v="0"/>
    <n v="0"/>
    <m/>
    <x v="0"/>
    <s v="SAMAYI33357314TG4TG"/>
    <s v="Samay I  S.A."/>
    <x v="27"/>
    <x v="27"/>
    <s v="C.T. Puerto Bravo"/>
    <x v="98"/>
    <x v="1"/>
    <x v="1"/>
    <x v="203"/>
    <x v="0"/>
    <s v="Instalado"/>
    <s v="Operativo"/>
    <s v="Generadora"/>
    <x v="0"/>
    <x v="1"/>
    <x v="1"/>
    <x v="0"/>
    <s v="Privado"/>
    <s v="AREQUIPA"/>
    <s v="AREQUIPA"/>
    <s v="ISLAY"/>
    <s v="MOLLLENDO"/>
    <n v="0"/>
    <x v="0"/>
    <n v="0"/>
    <x v="0"/>
    <n v="0"/>
    <x v="0"/>
    <x v="0"/>
    <n v="0"/>
    <n v="0"/>
    <m/>
    <n v="12.833333333333334"/>
    <n v="14.853666666666667"/>
    <n v="7.6479999999999997"/>
    <n v="0"/>
    <n v="73"/>
    <s v="BASE DE DATOS"/>
    <m/>
  </r>
  <r>
    <s v="20"/>
    <x v="7"/>
    <s v="SAMAYI"/>
    <s v="33357314"/>
    <s v="33357314"/>
    <x v="1"/>
    <s v="TG1"/>
    <s v="S"/>
    <n v="176.34899999999999"/>
    <n v="176.34899999999999"/>
    <n v="0"/>
    <n v="0"/>
    <n v="0"/>
    <n v="0"/>
    <n v="0"/>
    <n v="0"/>
    <n v="0"/>
    <m/>
    <x v="0"/>
    <s v="SAMAYI33357314TG1TG"/>
    <s v="Samay I  S.A."/>
    <x v="27"/>
    <x v="27"/>
    <s v="C.T. Puerto Bravo"/>
    <x v="98"/>
    <x v="1"/>
    <x v="1"/>
    <x v="143"/>
    <x v="0"/>
    <s v="Instalado"/>
    <s v="Operativo"/>
    <s v="Generadora"/>
    <x v="0"/>
    <x v="1"/>
    <x v="1"/>
    <x v="0"/>
    <s v="Privado"/>
    <s v="AREQUIPA"/>
    <s v="AREQUIPA"/>
    <s v="ISLAY"/>
    <s v="MOLLLENDO"/>
    <n v="0"/>
    <x v="0"/>
    <n v="0"/>
    <x v="0"/>
    <n v="0"/>
    <x v="0"/>
    <x v="0"/>
    <n v="0"/>
    <n v="0"/>
    <m/>
    <n v="12.833333333333334"/>
    <n v="14.695749999999999"/>
    <n v="7.6479999999999997"/>
    <n v="0"/>
    <n v="73"/>
    <s v="BASE DE DATOS"/>
    <m/>
  </r>
  <r>
    <s v="20"/>
    <x v="7"/>
    <s v="SAMAYI"/>
    <s v="33357314"/>
    <s v="33357314"/>
    <x v="1"/>
    <s v="TG2"/>
    <s v="S"/>
    <n v="177.428"/>
    <n v="177.428"/>
    <n v="0"/>
    <n v="0"/>
    <n v="0"/>
    <n v="0"/>
    <n v="0"/>
    <n v="0"/>
    <n v="0"/>
    <m/>
    <x v="0"/>
    <s v="SAMAYI33357314TG2TG"/>
    <s v="Samay I  S.A."/>
    <x v="27"/>
    <x v="27"/>
    <s v="C.T. Puerto Bravo"/>
    <x v="98"/>
    <x v="1"/>
    <x v="1"/>
    <x v="200"/>
    <x v="0"/>
    <s v="Instalado"/>
    <s v="Operativo"/>
    <s v="Generadora"/>
    <x v="0"/>
    <x v="1"/>
    <x v="1"/>
    <x v="0"/>
    <s v="Privado"/>
    <s v="AREQUIPA"/>
    <s v="AREQUIPA"/>
    <s v="ISLAY"/>
    <s v="MOLLLENDO"/>
    <n v="0"/>
    <x v="0"/>
    <n v="0"/>
    <x v="0"/>
    <n v="0"/>
    <x v="0"/>
    <x v="0"/>
    <n v="0"/>
    <n v="0"/>
    <m/>
    <n v="12.833333333333334"/>
    <n v="14.785666666666666"/>
    <n v="7.6479999999999997"/>
    <n v="0"/>
    <n v="73"/>
    <s v="BASE DE DATOS"/>
    <m/>
  </r>
  <r>
    <s v="20"/>
    <x v="7"/>
    <s v="SAMAYI"/>
    <s v="33357314"/>
    <s v="33357314"/>
    <x v="1"/>
    <s v="TG3"/>
    <s v="S"/>
    <n v="176.25200000000001"/>
    <n v="176.25200000000001"/>
    <n v="0"/>
    <n v="0"/>
    <n v="0"/>
    <n v="0"/>
    <n v="0"/>
    <n v="0"/>
    <n v="0"/>
    <m/>
    <x v="0"/>
    <s v="SAMAYI33357314TG3TG"/>
    <s v="Samay I  S.A."/>
    <x v="27"/>
    <x v="27"/>
    <s v="C.T. Puerto Bravo"/>
    <x v="98"/>
    <x v="1"/>
    <x v="1"/>
    <x v="201"/>
    <x v="0"/>
    <s v="Instalado"/>
    <s v="Operativo"/>
    <s v="Generadora"/>
    <x v="0"/>
    <x v="1"/>
    <x v="1"/>
    <x v="0"/>
    <s v="Privado"/>
    <s v="AREQUIPA"/>
    <s v="AREQUIPA"/>
    <s v="ISLAY"/>
    <s v="MOLLLENDO"/>
    <n v="0"/>
    <x v="0"/>
    <n v="0"/>
    <x v="0"/>
    <n v="0"/>
    <x v="0"/>
    <x v="0"/>
    <n v="0"/>
    <n v="0"/>
    <m/>
    <n v="12.833333333333334"/>
    <n v="14.687666666666667"/>
    <n v="7.6479999999999997"/>
    <n v="0"/>
    <n v="73"/>
    <s v="BASE DE DATOS"/>
    <m/>
  </r>
  <r>
    <s v="20"/>
    <x v="7"/>
    <s v="SAMAYI"/>
    <s v="33357314"/>
    <s v="33357314"/>
    <x v="1"/>
    <s v="TG4"/>
    <s v="S"/>
    <n v="178.244"/>
    <n v="178.244"/>
    <n v="0"/>
    <n v="0"/>
    <n v="0"/>
    <n v="0"/>
    <n v="0"/>
    <n v="0"/>
    <n v="0"/>
    <m/>
    <x v="0"/>
    <s v="SAMAYI33357314TG4TG"/>
    <s v="Samay I  S.A."/>
    <x v="27"/>
    <x v="27"/>
    <s v="C.T. Puerto Bravo"/>
    <x v="98"/>
    <x v="1"/>
    <x v="1"/>
    <x v="203"/>
    <x v="0"/>
    <s v="Instalado"/>
    <s v="Operativo"/>
    <s v="Generadora"/>
    <x v="0"/>
    <x v="1"/>
    <x v="1"/>
    <x v="0"/>
    <s v="Privado"/>
    <s v="AREQUIPA"/>
    <s v="AREQUIPA"/>
    <s v="ISLAY"/>
    <s v="MOLLLENDO"/>
    <n v="0"/>
    <x v="0"/>
    <n v="0"/>
    <x v="0"/>
    <n v="0"/>
    <x v="0"/>
    <x v="0"/>
    <n v="0"/>
    <n v="0"/>
    <m/>
    <n v="12.833333333333334"/>
    <n v="14.853666666666667"/>
    <n v="7.6479999999999997"/>
    <n v="0"/>
    <n v="73"/>
    <s v="BASE DE DATOS"/>
    <m/>
  </r>
  <r>
    <s v="20"/>
    <x v="8"/>
    <s v="SAMAYI"/>
    <s v="33357314"/>
    <s v="33357314"/>
    <x v="1"/>
    <s v="TG1"/>
    <s v="S"/>
    <n v="176.34899999999999"/>
    <n v="176.34899999999999"/>
    <n v="0"/>
    <n v="0"/>
    <n v="0"/>
    <n v="0"/>
    <n v="0"/>
    <n v="0"/>
    <n v="0"/>
    <m/>
    <x v="0"/>
    <s v="SAMAYI33357314TG1TG"/>
    <s v="Samay I  S.A."/>
    <x v="27"/>
    <x v="27"/>
    <s v="C.T. Puerto Bravo"/>
    <x v="98"/>
    <x v="1"/>
    <x v="1"/>
    <x v="143"/>
    <x v="0"/>
    <s v="Instalado"/>
    <s v="Operativo"/>
    <s v="Generadora"/>
    <x v="0"/>
    <x v="1"/>
    <x v="1"/>
    <x v="0"/>
    <s v="Privado"/>
    <s v="AREQUIPA"/>
    <s v="AREQUIPA"/>
    <s v="ISLAY"/>
    <s v="MOLLLENDO"/>
    <n v="0"/>
    <x v="0"/>
    <n v="0"/>
    <x v="0"/>
    <n v="0"/>
    <x v="0"/>
    <x v="0"/>
    <n v="0"/>
    <n v="0"/>
    <m/>
    <n v="12.833333333333334"/>
    <n v="14.695749999999999"/>
    <n v="7.6479999999999997"/>
    <n v="0"/>
    <n v="73"/>
    <s v="BASE DE DATOS"/>
    <m/>
  </r>
  <r>
    <s v="20"/>
    <x v="8"/>
    <s v="SAMAYI"/>
    <s v="33357314"/>
    <s v="33357314"/>
    <x v="1"/>
    <s v="TG2"/>
    <s v="S"/>
    <n v="177.428"/>
    <n v="177.428"/>
    <n v="0"/>
    <n v="0"/>
    <n v="0"/>
    <n v="0"/>
    <n v="0"/>
    <n v="0"/>
    <n v="0"/>
    <m/>
    <x v="0"/>
    <s v="SAMAYI33357314TG2TG"/>
    <s v="Samay I  S.A."/>
    <x v="27"/>
    <x v="27"/>
    <s v="C.T. Puerto Bravo"/>
    <x v="98"/>
    <x v="1"/>
    <x v="1"/>
    <x v="200"/>
    <x v="0"/>
    <s v="Instalado"/>
    <s v="Operativo"/>
    <s v="Generadora"/>
    <x v="0"/>
    <x v="1"/>
    <x v="1"/>
    <x v="0"/>
    <s v="Privado"/>
    <s v="AREQUIPA"/>
    <s v="AREQUIPA"/>
    <s v="ISLAY"/>
    <s v="MOLLLENDO"/>
    <n v="0"/>
    <x v="0"/>
    <n v="0"/>
    <x v="0"/>
    <n v="0"/>
    <x v="0"/>
    <x v="0"/>
    <n v="0"/>
    <n v="0"/>
    <m/>
    <n v="12.833333333333334"/>
    <n v="14.785666666666666"/>
    <n v="7.6479999999999997"/>
    <n v="0"/>
    <n v="73"/>
    <s v="BASE DE DATOS"/>
    <m/>
  </r>
  <r>
    <s v="20"/>
    <x v="8"/>
    <s v="SAMAYI"/>
    <s v="33357314"/>
    <s v="33357314"/>
    <x v="1"/>
    <s v="TG3"/>
    <s v="S"/>
    <n v="176.25200000000001"/>
    <n v="176.25200000000001"/>
    <n v="0"/>
    <n v="0"/>
    <n v="0"/>
    <n v="0"/>
    <n v="0"/>
    <n v="0"/>
    <n v="0"/>
    <m/>
    <x v="0"/>
    <s v="SAMAYI33357314TG3TG"/>
    <s v="Samay I  S.A."/>
    <x v="27"/>
    <x v="27"/>
    <s v="C.T. Puerto Bravo"/>
    <x v="98"/>
    <x v="1"/>
    <x v="1"/>
    <x v="201"/>
    <x v="0"/>
    <s v="Instalado"/>
    <s v="Operativo"/>
    <s v="Generadora"/>
    <x v="0"/>
    <x v="1"/>
    <x v="1"/>
    <x v="0"/>
    <s v="Privado"/>
    <s v="AREQUIPA"/>
    <s v="AREQUIPA"/>
    <s v="ISLAY"/>
    <s v="MOLLLENDO"/>
    <n v="0"/>
    <x v="0"/>
    <n v="0"/>
    <x v="0"/>
    <n v="0"/>
    <x v="0"/>
    <x v="0"/>
    <n v="0"/>
    <n v="0"/>
    <m/>
    <n v="12.833333333333334"/>
    <n v="14.687666666666667"/>
    <n v="7.6479999999999997"/>
    <n v="0"/>
    <n v="73"/>
    <s v="BASE DE DATOS"/>
    <m/>
  </r>
  <r>
    <s v="20"/>
    <x v="8"/>
    <s v="SAMAYI"/>
    <s v="33357314"/>
    <s v="33357314"/>
    <x v="1"/>
    <s v="TG4"/>
    <s v="S"/>
    <n v="178.244"/>
    <n v="178.244"/>
    <n v="0"/>
    <n v="0"/>
    <n v="0"/>
    <n v="0"/>
    <n v="0"/>
    <n v="0"/>
    <n v="0"/>
    <m/>
    <x v="0"/>
    <s v="SAMAYI33357314TG4TG"/>
    <s v="Samay I  S.A."/>
    <x v="27"/>
    <x v="27"/>
    <s v="C.T. Puerto Bravo"/>
    <x v="98"/>
    <x v="1"/>
    <x v="1"/>
    <x v="203"/>
    <x v="0"/>
    <s v="Instalado"/>
    <s v="Operativo"/>
    <s v="Generadora"/>
    <x v="0"/>
    <x v="1"/>
    <x v="1"/>
    <x v="0"/>
    <s v="Privado"/>
    <s v="AREQUIPA"/>
    <s v="AREQUIPA"/>
    <s v="ISLAY"/>
    <s v="MOLLLENDO"/>
    <n v="0"/>
    <x v="0"/>
    <n v="0"/>
    <x v="0"/>
    <n v="0"/>
    <x v="0"/>
    <x v="0"/>
    <n v="0"/>
    <n v="0"/>
    <m/>
    <n v="12.833333333333334"/>
    <n v="14.853666666666667"/>
    <n v="7.6479999999999997"/>
    <n v="0"/>
    <n v="73"/>
    <s v="BASE DE DATOS"/>
    <m/>
  </r>
  <r>
    <s v="20"/>
    <x v="0"/>
    <s v="TSELVA"/>
    <s v="33051895"/>
    <s v="33051895"/>
    <x v="1"/>
    <s v="TG1"/>
    <s v="S"/>
    <n v="101.32"/>
    <n v="90.051000000000002"/>
    <n v="0"/>
    <n v="0"/>
    <n v="0"/>
    <n v="0"/>
    <n v="0"/>
    <n v="0"/>
    <n v="0"/>
    <m/>
    <x v="0"/>
    <s v="TSELVA33051895TG1TG"/>
    <s v="TERMOSELVA S.R.L."/>
    <x v="28"/>
    <x v="28"/>
    <s v="C. T. AGUAYTIA"/>
    <x v="99"/>
    <x v="1"/>
    <x v="1"/>
    <x v="143"/>
    <x v="0"/>
    <s v="Instalado"/>
    <s v="Operativo"/>
    <s v="Generadora"/>
    <x v="0"/>
    <x v="1"/>
    <x v="1"/>
    <x v="0"/>
    <s v="Privado"/>
    <s v="UCAYALI"/>
    <s v="UCAYALI"/>
    <s v="PADRE ABAD"/>
    <s v="PADRE ABAD"/>
    <n v="0"/>
    <x v="1"/>
    <n v="0"/>
    <x v="0"/>
    <n v="0"/>
    <x v="0"/>
    <x v="0"/>
    <n v="0"/>
    <n v="0"/>
    <m/>
    <n v="8.4433333333333334"/>
    <n v="7.5042499999999999"/>
    <n v="7.6479999999999997"/>
    <n v="0"/>
    <n v="82"/>
    <s v="BASE DE DATOS"/>
    <m/>
  </r>
  <r>
    <s v="20"/>
    <x v="0"/>
    <s v="TSELVA"/>
    <s v="33051895"/>
    <s v="33051895"/>
    <x v="1"/>
    <s v="TG2"/>
    <s v="S"/>
    <n v="101.32"/>
    <n v="85.995999999999995"/>
    <n v="1604.0730000000001"/>
    <n v="5608.6490000000003"/>
    <n v="7212.7219999999998"/>
    <n v="0"/>
    <n v="109.77"/>
    <n v="0"/>
    <n v="0"/>
    <m/>
    <x v="0"/>
    <s v="TSELVA33051895TG2TG"/>
    <s v="TERMOSELVA S.R.L."/>
    <x v="28"/>
    <x v="28"/>
    <s v="C. T. AGUAYTIA"/>
    <x v="99"/>
    <x v="1"/>
    <x v="1"/>
    <x v="200"/>
    <x v="0"/>
    <s v="Instalado"/>
    <s v="Operativo"/>
    <s v="Generadora"/>
    <x v="0"/>
    <x v="1"/>
    <x v="1"/>
    <x v="0"/>
    <s v="Privado"/>
    <s v="UCAYALI"/>
    <s v="UCAYALI"/>
    <s v="PADRE ABAD"/>
    <s v="PADRE ABAD"/>
    <n v="0"/>
    <x v="1"/>
    <n v="0"/>
    <x v="0"/>
    <n v="0"/>
    <x v="0"/>
    <x v="0"/>
    <n v="7212.7219999999998"/>
    <n v="7.2127219999999994"/>
    <m/>
    <n v="8.4433333333333334"/>
    <n v="7.1663333333333332"/>
    <n v="7.6479999999999997"/>
    <n v="9.0949470177292824E-13"/>
    <n v="82"/>
    <s v="BASE DE DATOS"/>
    <m/>
  </r>
  <r>
    <s v="20"/>
    <x v="1"/>
    <s v="TSELVA"/>
    <s v="33051895"/>
    <s v="33051895"/>
    <x v="1"/>
    <s v="TG1"/>
    <s v="S"/>
    <n v="101.32"/>
    <n v="90.051000000000002"/>
    <n v="303.64499999999998"/>
    <n v="1418.8630000000001"/>
    <n v="1722.508"/>
    <n v="0"/>
    <n v="27.5"/>
    <n v="0"/>
    <n v="0"/>
    <m/>
    <x v="0"/>
    <s v="TSELVA33051895TG1TG"/>
    <s v="TERMOSELVA S.R.L."/>
    <x v="28"/>
    <x v="28"/>
    <s v="C. T. AGUAYTIA"/>
    <x v="99"/>
    <x v="1"/>
    <x v="1"/>
    <x v="143"/>
    <x v="0"/>
    <s v="Instalado"/>
    <s v="Operativo"/>
    <s v="Generadora"/>
    <x v="0"/>
    <x v="1"/>
    <x v="1"/>
    <x v="0"/>
    <s v="Privado"/>
    <s v="UCAYALI"/>
    <s v="UCAYALI"/>
    <s v="PADRE ABAD"/>
    <s v="PADRE ABAD"/>
    <n v="0"/>
    <x v="1"/>
    <n v="0"/>
    <x v="0"/>
    <n v="0"/>
    <x v="0"/>
    <x v="0"/>
    <n v="1722.508"/>
    <n v="1.7225079999999999"/>
    <m/>
    <n v="8.4433333333333334"/>
    <n v="7.5042499999999999"/>
    <n v="7.6479999999999997"/>
    <n v="0"/>
    <n v="82"/>
    <s v="BASE DE DATOS"/>
    <m/>
  </r>
  <r>
    <s v="20"/>
    <x v="1"/>
    <s v="TSELVA"/>
    <s v="33051895"/>
    <s v="33051895"/>
    <x v="1"/>
    <s v="TG2"/>
    <s v="S"/>
    <n v="101.32"/>
    <n v="85.995999999999995"/>
    <n v="1410.9290000000001"/>
    <n v="5503.1049999999996"/>
    <n v="6914.0339999999997"/>
    <n v="0"/>
    <n v="109.63"/>
    <n v="0"/>
    <n v="0"/>
    <m/>
    <x v="0"/>
    <s v="TSELVA33051895TG2TG"/>
    <s v="TERMOSELVA S.R.L."/>
    <x v="28"/>
    <x v="28"/>
    <s v="C. T. AGUAYTIA"/>
    <x v="99"/>
    <x v="1"/>
    <x v="1"/>
    <x v="200"/>
    <x v="0"/>
    <s v="Instalado"/>
    <s v="Operativo"/>
    <s v="Generadora"/>
    <x v="0"/>
    <x v="1"/>
    <x v="1"/>
    <x v="0"/>
    <s v="Privado"/>
    <s v="UCAYALI"/>
    <s v="UCAYALI"/>
    <s v="PADRE ABAD"/>
    <s v="PADRE ABAD"/>
    <n v="0"/>
    <x v="1"/>
    <n v="0"/>
    <x v="0"/>
    <n v="0"/>
    <x v="0"/>
    <x v="0"/>
    <n v="6914.0339999999997"/>
    <n v="6.914034"/>
    <m/>
    <n v="8.4433333333333334"/>
    <n v="7.1663333333333332"/>
    <n v="7.6479999999999997"/>
    <n v="0"/>
    <n v="82"/>
    <s v="BASE DE DATOS"/>
    <m/>
  </r>
  <r>
    <s v="20"/>
    <x v="2"/>
    <s v="TSELVA"/>
    <s v="33051895"/>
    <s v="33051895"/>
    <x v="1"/>
    <s v="TG1"/>
    <s v="S"/>
    <n v="101.32"/>
    <n v="90.051000000000002"/>
    <n v="0"/>
    <n v="0"/>
    <n v="0"/>
    <n v="0"/>
    <n v="0"/>
    <n v="0"/>
    <n v="0"/>
    <m/>
    <x v="0"/>
    <s v="TSELVA33051895TG1TG"/>
    <s v="TERMOSELVA S.R.L."/>
    <x v="28"/>
    <x v="28"/>
    <s v="C. T. AGUAYTIA"/>
    <x v="99"/>
    <x v="1"/>
    <x v="1"/>
    <x v="143"/>
    <x v="0"/>
    <s v="Instalado"/>
    <s v="Operativo"/>
    <s v="Generadora"/>
    <x v="0"/>
    <x v="1"/>
    <x v="1"/>
    <x v="0"/>
    <s v="Privado"/>
    <s v="UCAYALI"/>
    <s v="UCAYALI"/>
    <s v="PADRE ABAD"/>
    <s v="PADRE ABAD"/>
    <n v="0"/>
    <x v="1"/>
    <n v="0"/>
    <x v="0"/>
    <n v="0"/>
    <x v="0"/>
    <x v="0"/>
    <n v="0"/>
    <n v="0"/>
    <m/>
    <n v="8.4433333333333334"/>
    <n v="7.5042499999999999"/>
    <n v="7.6479999999999997"/>
    <n v="0"/>
    <n v="82"/>
    <s v="BASE DE DATOS"/>
    <m/>
  </r>
  <r>
    <s v="20"/>
    <x v="2"/>
    <s v="TSELVA"/>
    <s v="33051895"/>
    <s v="33051895"/>
    <x v="1"/>
    <s v="TG2"/>
    <s v="S"/>
    <n v="101.32"/>
    <n v="85.995999999999995"/>
    <n v="0"/>
    <n v="0"/>
    <n v="0"/>
    <n v="0"/>
    <n v="0"/>
    <n v="0"/>
    <n v="0"/>
    <m/>
    <x v="0"/>
    <s v="TSELVA33051895TG2TG"/>
    <s v="TERMOSELVA S.R.L."/>
    <x v="28"/>
    <x v="28"/>
    <s v="C. T. AGUAYTIA"/>
    <x v="99"/>
    <x v="1"/>
    <x v="1"/>
    <x v="200"/>
    <x v="0"/>
    <s v="Instalado"/>
    <s v="Operativo"/>
    <s v="Generadora"/>
    <x v="0"/>
    <x v="1"/>
    <x v="1"/>
    <x v="0"/>
    <s v="Privado"/>
    <s v="UCAYALI"/>
    <s v="UCAYALI"/>
    <s v="PADRE ABAD"/>
    <s v="PADRE ABAD"/>
    <n v="0"/>
    <x v="1"/>
    <n v="0"/>
    <x v="0"/>
    <n v="0"/>
    <x v="0"/>
    <x v="0"/>
    <n v="0"/>
    <n v="0"/>
    <m/>
    <n v="8.4433333333333334"/>
    <n v="7.1663333333333332"/>
    <n v="7.6479999999999997"/>
    <n v="0"/>
    <n v="82"/>
    <s v="BASE DE DATOS"/>
    <m/>
  </r>
  <r>
    <s v="20"/>
    <x v="3"/>
    <s v="TSELVA"/>
    <s v="33051895"/>
    <s v="33051895"/>
    <x v="1"/>
    <s v="TG1"/>
    <s v="S"/>
    <n v="101.32"/>
    <n v="90.051000000000002"/>
    <n v="0"/>
    <n v="0"/>
    <n v="0"/>
    <n v="0"/>
    <n v="0"/>
    <n v="0"/>
    <n v="0"/>
    <m/>
    <x v="0"/>
    <s v="TSELVA33051895TG1TG"/>
    <s v="TERMOSELVA S.R.L."/>
    <x v="28"/>
    <x v="28"/>
    <s v="C. T. AGUAYTIA"/>
    <x v="99"/>
    <x v="1"/>
    <x v="1"/>
    <x v="143"/>
    <x v="0"/>
    <s v="Instalado"/>
    <s v="Operativo"/>
    <s v="Generadora"/>
    <x v="0"/>
    <x v="1"/>
    <x v="1"/>
    <x v="0"/>
    <s v="Privado"/>
    <s v="UCAYALI"/>
    <s v="UCAYALI"/>
    <s v="PADRE ABAD"/>
    <s v="PADRE ABAD"/>
    <n v="0"/>
    <x v="1"/>
    <n v="0"/>
    <x v="0"/>
    <n v="0"/>
    <x v="0"/>
    <x v="0"/>
    <n v="0"/>
    <n v="0"/>
    <m/>
    <n v="8.4433333333333334"/>
    <n v="7.5042499999999999"/>
    <n v="7.6479999999999997"/>
    <n v="0"/>
    <n v="82"/>
    <s v="BASE DE DATOS"/>
    <m/>
  </r>
  <r>
    <s v="20"/>
    <x v="3"/>
    <s v="TSELVA"/>
    <s v="33051895"/>
    <s v="33051895"/>
    <x v="1"/>
    <s v="TG2"/>
    <s v="S"/>
    <n v="101.32"/>
    <n v="85.995999999999995"/>
    <n v="0"/>
    <n v="0"/>
    <n v="0"/>
    <n v="0"/>
    <n v="0"/>
    <n v="0"/>
    <n v="0"/>
    <m/>
    <x v="0"/>
    <s v="TSELVA33051895TG2TG"/>
    <s v="TERMOSELVA S.R.L."/>
    <x v="28"/>
    <x v="28"/>
    <s v="C. T. AGUAYTIA"/>
    <x v="99"/>
    <x v="1"/>
    <x v="1"/>
    <x v="200"/>
    <x v="0"/>
    <s v="Instalado"/>
    <s v="Operativo"/>
    <s v="Generadora"/>
    <x v="0"/>
    <x v="1"/>
    <x v="1"/>
    <x v="0"/>
    <s v="Privado"/>
    <s v="UCAYALI"/>
    <s v="UCAYALI"/>
    <s v="PADRE ABAD"/>
    <s v="PADRE ABAD"/>
    <n v="0"/>
    <x v="1"/>
    <n v="0"/>
    <x v="0"/>
    <n v="0"/>
    <x v="0"/>
    <x v="0"/>
    <n v="0"/>
    <n v="0"/>
    <m/>
    <n v="8.4433333333333334"/>
    <n v="7.1663333333333332"/>
    <n v="7.6479999999999997"/>
    <n v="0"/>
    <n v="82"/>
    <s v="BASE DE DATOS"/>
    <m/>
  </r>
  <r>
    <s v="20"/>
    <x v="4"/>
    <s v="TSELVA"/>
    <s v="33051895"/>
    <s v="33051895"/>
    <x v="1"/>
    <s v="TG1"/>
    <s v="S"/>
    <n v="101.32"/>
    <n v="90.051000000000002"/>
    <n v="0"/>
    <n v="0"/>
    <n v="0"/>
    <n v="0"/>
    <n v="0"/>
    <n v="0"/>
    <n v="0"/>
    <m/>
    <x v="0"/>
    <s v="TSELVA33051895TG1TG"/>
    <s v="TERMOSELVA S.R.L."/>
    <x v="28"/>
    <x v="28"/>
    <s v="C. T. AGUAYTIA"/>
    <x v="99"/>
    <x v="1"/>
    <x v="1"/>
    <x v="143"/>
    <x v="0"/>
    <s v="Instalado"/>
    <s v="Operativo"/>
    <s v="Generadora"/>
    <x v="0"/>
    <x v="1"/>
    <x v="1"/>
    <x v="0"/>
    <s v="Privado"/>
    <s v="UCAYALI"/>
    <s v="UCAYALI"/>
    <s v="PADRE ABAD"/>
    <s v="PADRE ABAD"/>
    <n v="0"/>
    <x v="1"/>
    <n v="0"/>
    <x v="0"/>
    <n v="0"/>
    <x v="0"/>
    <x v="0"/>
    <n v="0"/>
    <n v="0"/>
    <m/>
    <n v="8.4433333333333334"/>
    <n v="7.5042499999999999"/>
    <n v="7.6479999999999997"/>
    <n v="0"/>
    <n v="82"/>
    <s v="BASE DE DATOS"/>
    <m/>
  </r>
  <r>
    <s v="20"/>
    <x v="4"/>
    <s v="TSELVA"/>
    <s v="33051895"/>
    <s v="33051895"/>
    <x v="1"/>
    <s v="TG2"/>
    <s v="S"/>
    <n v="101.32"/>
    <n v="85.995999999999995"/>
    <n v="0"/>
    <n v="0"/>
    <n v="0"/>
    <n v="0"/>
    <n v="0"/>
    <n v="0"/>
    <n v="0"/>
    <m/>
    <x v="0"/>
    <s v="TSELVA33051895TG2TG"/>
    <s v="TERMOSELVA S.R.L."/>
    <x v="28"/>
    <x v="28"/>
    <s v="C. T. AGUAYTIA"/>
    <x v="99"/>
    <x v="1"/>
    <x v="1"/>
    <x v="200"/>
    <x v="0"/>
    <s v="Instalado"/>
    <s v="Operativo"/>
    <s v="Generadora"/>
    <x v="0"/>
    <x v="1"/>
    <x v="1"/>
    <x v="0"/>
    <s v="Privado"/>
    <s v="UCAYALI"/>
    <s v="UCAYALI"/>
    <s v="PADRE ABAD"/>
    <s v="PADRE ABAD"/>
    <n v="0"/>
    <x v="1"/>
    <n v="0"/>
    <x v="0"/>
    <n v="0"/>
    <x v="0"/>
    <x v="0"/>
    <n v="0"/>
    <n v="0"/>
    <m/>
    <n v="8.4433333333333334"/>
    <n v="7.1663333333333332"/>
    <n v="7.6479999999999997"/>
    <n v="0"/>
    <n v="82"/>
    <s v="BASE DE DATOS"/>
    <m/>
  </r>
  <r>
    <s v="20"/>
    <x v="5"/>
    <s v="TSELVA"/>
    <s v="33051895"/>
    <s v="33051895"/>
    <x v="1"/>
    <s v="TG1"/>
    <s v="S"/>
    <n v="101.32"/>
    <n v="90.051000000000002"/>
    <n v="0"/>
    <n v="0"/>
    <n v="0"/>
    <n v="0"/>
    <n v="0"/>
    <n v="0"/>
    <n v="0"/>
    <m/>
    <x v="0"/>
    <s v="TSELVA33051895TG1TG"/>
    <s v="TERMOSELVA S.R.L."/>
    <x v="28"/>
    <x v="28"/>
    <s v="C. T. AGUAYTIA"/>
    <x v="99"/>
    <x v="1"/>
    <x v="1"/>
    <x v="143"/>
    <x v="0"/>
    <s v="Instalado"/>
    <s v="Operativo"/>
    <s v="Generadora"/>
    <x v="0"/>
    <x v="1"/>
    <x v="1"/>
    <x v="0"/>
    <s v="Privado"/>
    <s v="UCAYALI"/>
    <s v="UCAYALI"/>
    <s v="PADRE ABAD"/>
    <s v="PADRE ABAD"/>
    <n v="0"/>
    <x v="1"/>
    <n v="0"/>
    <x v="0"/>
    <n v="0"/>
    <x v="0"/>
    <x v="0"/>
    <n v="0"/>
    <n v="0"/>
    <m/>
    <n v="8.4433333333333334"/>
    <n v="7.5042499999999999"/>
    <n v="7.6479999999999997"/>
    <n v="0"/>
    <n v="82"/>
    <s v="BASE DE DATOS"/>
    <m/>
  </r>
  <r>
    <s v="20"/>
    <x v="5"/>
    <s v="TSELVA"/>
    <s v="33051895"/>
    <s v="33051895"/>
    <x v="1"/>
    <s v="TG2"/>
    <s v="S"/>
    <n v="101.32"/>
    <n v="85.995999999999995"/>
    <n v="0"/>
    <n v="0.13800000000000001"/>
    <n v="0.13800000000000001"/>
    <n v="0"/>
    <n v="3.48"/>
    <n v="0"/>
    <n v="0"/>
    <m/>
    <x v="0"/>
    <s v="TSELVA33051895TG2TG"/>
    <s v="TERMOSELVA S.R.L."/>
    <x v="28"/>
    <x v="28"/>
    <s v="C. T. AGUAYTIA"/>
    <x v="99"/>
    <x v="1"/>
    <x v="1"/>
    <x v="200"/>
    <x v="0"/>
    <s v="Instalado"/>
    <s v="Operativo"/>
    <s v="Generadora"/>
    <x v="0"/>
    <x v="1"/>
    <x v="1"/>
    <x v="0"/>
    <s v="Privado"/>
    <s v="UCAYALI"/>
    <s v="UCAYALI"/>
    <s v="PADRE ABAD"/>
    <s v="PADRE ABAD"/>
    <n v="0"/>
    <x v="1"/>
    <n v="0"/>
    <x v="0"/>
    <n v="0"/>
    <x v="0"/>
    <x v="0"/>
    <n v="0.13800000000000001"/>
    <n v="1.3800000000000002E-4"/>
    <m/>
    <n v="8.4433333333333334"/>
    <n v="7.1663333333333332"/>
    <n v="7.6479999999999997"/>
    <n v="0"/>
    <n v="82"/>
    <s v="BASE DE DATOS"/>
    <m/>
  </r>
  <r>
    <s v="20"/>
    <x v="6"/>
    <s v="TSELVA"/>
    <s v="33051895"/>
    <s v="33051895"/>
    <x v="1"/>
    <s v="TG1"/>
    <s v="S"/>
    <n v="101.32"/>
    <n v="90.051000000000002"/>
    <n v="0"/>
    <n v="0"/>
    <n v="0"/>
    <n v="0"/>
    <n v="0"/>
    <n v="0"/>
    <n v="0"/>
    <m/>
    <x v="0"/>
    <s v="TSELVA33051895TG1TG"/>
    <s v="TERMOSELVA S.R.L."/>
    <x v="28"/>
    <x v="28"/>
    <s v="C. T. AGUAYTIA"/>
    <x v="99"/>
    <x v="1"/>
    <x v="1"/>
    <x v="143"/>
    <x v="0"/>
    <s v="Instalado"/>
    <s v="Operativo"/>
    <s v="Generadora"/>
    <x v="0"/>
    <x v="1"/>
    <x v="1"/>
    <x v="0"/>
    <s v="Privado"/>
    <s v="UCAYALI"/>
    <s v="UCAYALI"/>
    <s v="PADRE ABAD"/>
    <s v="PADRE ABAD"/>
    <n v="0"/>
    <x v="1"/>
    <n v="0"/>
    <x v="0"/>
    <n v="0"/>
    <x v="0"/>
    <x v="0"/>
    <n v="0"/>
    <n v="0"/>
    <m/>
    <n v="8.4433333333333334"/>
    <n v="7.5042499999999999"/>
    <n v="7.6479999999999997"/>
    <n v="0"/>
    <n v="82"/>
    <s v="BASE DE DATOS"/>
    <m/>
  </r>
  <r>
    <s v="20"/>
    <x v="6"/>
    <s v="TSELVA"/>
    <s v="33051895"/>
    <s v="33051895"/>
    <x v="1"/>
    <s v="TG2"/>
    <s v="S"/>
    <n v="101.32"/>
    <n v="85.995999999999995"/>
    <n v="0"/>
    <n v="0"/>
    <n v="0"/>
    <n v="0"/>
    <n v="0"/>
    <n v="0"/>
    <n v="0"/>
    <m/>
    <x v="0"/>
    <s v="TSELVA33051895TG2TG"/>
    <s v="TERMOSELVA S.R.L."/>
    <x v="28"/>
    <x v="28"/>
    <s v="C. T. AGUAYTIA"/>
    <x v="99"/>
    <x v="1"/>
    <x v="1"/>
    <x v="200"/>
    <x v="0"/>
    <s v="Instalado"/>
    <s v="Operativo"/>
    <s v="Generadora"/>
    <x v="0"/>
    <x v="1"/>
    <x v="1"/>
    <x v="0"/>
    <s v="Privado"/>
    <s v="UCAYALI"/>
    <s v="UCAYALI"/>
    <s v="PADRE ABAD"/>
    <s v="PADRE ABAD"/>
    <n v="0"/>
    <x v="1"/>
    <n v="0"/>
    <x v="0"/>
    <n v="0"/>
    <x v="0"/>
    <x v="0"/>
    <n v="0"/>
    <n v="0"/>
    <m/>
    <n v="8.4433333333333334"/>
    <n v="7.1663333333333332"/>
    <n v="7.6479999999999997"/>
    <n v="0"/>
    <n v="82"/>
    <s v="BASE DE DATOS"/>
    <m/>
  </r>
  <r>
    <s v="20"/>
    <x v="7"/>
    <s v="TSELVA"/>
    <s v="33051895"/>
    <s v="33051895"/>
    <x v="1"/>
    <s v="TG1"/>
    <s v="S"/>
    <n v="101.32"/>
    <n v="90.051000000000002"/>
    <n v="0"/>
    <n v="0"/>
    <n v="0"/>
    <n v="0"/>
    <n v="0"/>
    <n v="0"/>
    <n v="0"/>
    <m/>
    <x v="0"/>
    <s v="TSELVA33051895TG1TG"/>
    <s v="TERMOSELVA S.R.L."/>
    <x v="28"/>
    <x v="28"/>
    <s v="C. T. AGUAYTIA"/>
    <x v="99"/>
    <x v="1"/>
    <x v="1"/>
    <x v="143"/>
    <x v="0"/>
    <s v="Instalado"/>
    <s v="Operativo"/>
    <s v="Generadora"/>
    <x v="0"/>
    <x v="1"/>
    <x v="1"/>
    <x v="0"/>
    <s v="Privado"/>
    <s v="UCAYALI"/>
    <s v="UCAYALI"/>
    <s v="PADRE ABAD"/>
    <s v="PADRE ABAD"/>
    <n v="0"/>
    <x v="1"/>
    <n v="0"/>
    <x v="0"/>
    <n v="0"/>
    <x v="0"/>
    <x v="0"/>
    <n v="0"/>
    <n v="0"/>
    <m/>
    <n v="8.4433333333333334"/>
    <n v="7.5042499999999999"/>
    <n v="7.6479999999999997"/>
    <n v="0"/>
    <n v="82"/>
    <s v="BASE DE DATOS"/>
    <m/>
  </r>
  <r>
    <s v="20"/>
    <x v="7"/>
    <s v="TSELVA"/>
    <s v="33051895"/>
    <s v="33051895"/>
    <x v="1"/>
    <s v="TG2"/>
    <s v="S"/>
    <n v="101.32"/>
    <n v="85.995999999999995"/>
    <n v="0"/>
    <n v="0"/>
    <n v="0"/>
    <n v="0"/>
    <n v="0"/>
    <n v="0"/>
    <n v="0"/>
    <m/>
    <x v="0"/>
    <s v="TSELVA33051895TG2TG"/>
    <s v="TERMOSELVA S.R.L."/>
    <x v="28"/>
    <x v="28"/>
    <s v="C. T. AGUAYTIA"/>
    <x v="99"/>
    <x v="1"/>
    <x v="1"/>
    <x v="200"/>
    <x v="0"/>
    <s v="Instalado"/>
    <s v="Operativo"/>
    <s v="Generadora"/>
    <x v="0"/>
    <x v="1"/>
    <x v="1"/>
    <x v="0"/>
    <s v="Privado"/>
    <s v="UCAYALI"/>
    <s v="UCAYALI"/>
    <s v="PADRE ABAD"/>
    <s v="PADRE ABAD"/>
    <n v="0"/>
    <x v="1"/>
    <n v="0"/>
    <x v="0"/>
    <n v="0"/>
    <x v="0"/>
    <x v="0"/>
    <n v="0"/>
    <n v="0"/>
    <m/>
    <n v="8.4433333333333334"/>
    <n v="7.1663333333333332"/>
    <n v="7.6479999999999997"/>
    <n v="0"/>
    <n v="82"/>
    <s v="BASE DE DATOS"/>
    <m/>
  </r>
  <r>
    <s v="20"/>
    <x v="8"/>
    <s v="TSELVA"/>
    <s v="33051895"/>
    <s v="33051895"/>
    <x v="1"/>
    <s v="TG1"/>
    <s v="S"/>
    <n v="101.32"/>
    <n v="90.051000000000002"/>
    <n v="0"/>
    <n v="0"/>
    <n v="0"/>
    <n v="0"/>
    <n v="0"/>
    <n v="0"/>
    <n v="0"/>
    <m/>
    <x v="0"/>
    <s v="TSELVA33051895TG1TG"/>
    <s v="TERMOSELVA S.R.L."/>
    <x v="28"/>
    <x v="28"/>
    <s v="C. T. AGUAYTIA"/>
    <x v="99"/>
    <x v="1"/>
    <x v="1"/>
    <x v="143"/>
    <x v="0"/>
    <s v="Instalado"/>
    <s v="Operativo"/>
    <s v="Generadora"/>
    <x v="0"/>
    <x v="1"/>
    <x v="1"/>
    <x v="0"/>
    <s v="Privado"/>
    <s v="UCAYALI"/>
    <s v="UCAYALI"/>
    <s v="PADRE ABAD"/>
    <s v="PADRE ABAD"/>
    <n v="0"/>
    <x v="1"/>
    <n v="0"/>
    <x v="0"/>
    <n v="0"/>
    <x v="0"/>
    <x v="0"/>
    <n v="0"/>
    <n v="0"/>
    <m/>
    <n v="8.4433333333333334"/>
    <n v="7.5042499999999999"/>
    <n v="7.6479999999999997"/>
    <n v="0"/>
    <n v="82"/>
    <s v="BASE DE DATOS"/>
    <m/>
  </r>
  <r>
    <s v="20"/>
    <x v="8"/>
    <s v="TSELVA"/>
    <s v="33051895"/>
    <s v="33051895"/>
    <x v="1"/>
    <s v="TG2"/>
    <s v="S"/>
    <n v="101.32"/>
    <n v="85.995999999999995"/>
    <n v="491.49"/>
    <n v="1583.691"/>
    <n v="2075.181"/>
    <n v="0"/>
    <n v="0"/>
    <n v="0"/>
    <n v="0"/>
    <m/>
    <x v="0"/>
    <s v="TSELVA33051895TG2TG"/>
    <s v="TERMOSELVA S.R.L."/>
    <x v="28"/>
    <x v="28"/>
    <s v="C. T. AGUAYTIA"/>
    <x v="99"/>
    <x v="1"/>
    <x v="1"/>
    <x v="200"/>
    <x v="0"/>
    <s v="Instalado"/>
    <s v="Operativo"/>
    <s v="Generadora"/>
    <x v="0"/>
    <x v="1"/>
    <x v="1"/>
    <x v="0"/>
    <s v="Privado"/>
    <s v="UCAYALI"/>
    <s v="UCAYALI"/>
    <s v="PADRE ABAD"/>
    <s v="PADRE ABAD"/>
    <n v="0"/>
    <x v="1"/>
    <n v="0"/>
    <x v="0"/>
    <n v="0"/>
    <x v="0"/>
    <x v="0"/>
    <n v="2075.181"/>
    <n v="2.0751810000000002"/>
    <m/>
    <n v="8.4433333333333334"/>
    <n v="7.1663333333333332"/>
    <n v="7.6479999999999997"/>
    <n v="0"/>
    <n v="82"/>
    <s v="BASE DE DATOS"/>
    <m/>
  </r>
  <r>
    <s v="20"/>
    <x v="0"/>
    <s v="PETRAM"/>
    <s v="CTRER001"/>
    <s v="CTRER001"/>
    <x v="0"/>
    <s v="Grupos 1-2-3"/>
    <s v="S"/>
    <n v="4.8"/>
    <n v="4.1849999999999996"/>
    <n v="468.37799999999999"/>
    <n v="2169.9560000000001"/>
    <n v="2638.3339999999998"/>
    <n v="93.16"/>
    <n v="649.33000000000004"/>
    <n v="1.5"/>
    <n v="597.6"/>
    <m/>
    <x v="0"/>
    <s v="PETRAMCTRER001Grupos 1-2-3EL"/>
    <s v="PETRAMAS S.A.C."/>
    <x v="29"/>
    <x v="29"/>
    <s v="C.T. Huaycoloro"/>
    <x v="100"/>
    <x v="0"/>
    <x v="0"/>
    <x v="204"/>
    <x v="0"/>
    <s v="Instalado"/>
    <s v="Operativo"/>
    <s v="Generadora"/>
    <x v="0"/>
    <x v="1"/>
    <x v="1"/>
    <x v="0"/>
    <s v="Privado"/>
    <s v="LIMA"/>
    <s v="LIMA"/>
    <s v="HUAROCHIRI"/>
    <s v="SAN ANTONIO"/>
    <n v="0"/>
    <x v="5"/>
    <n v="0"/>
    <x v="1"/>
    <s v="PRIMERA"/>
    <x v="0"/>
    <x v="0"/>
    <n v="2638.3339999999998"/>
    <n v="2.638334"/>
    <m/>
    <n v="0.39999999999999997"/>
    <n v="0.34874999999999995"/>
    <n v="7.6479999999999997"/>
    <n v="4.5474735088646412E-13"/>
    <n v="70"/>
    <s v="BASE DE DATOS"/>
    <m/>
  </r>
  <r>
    <s v="20"/>
    <x v="0"/>
    <s v="PETRAM"/>
    <s v="00965764"/>
    <s v="00965764"/>
    <x v="0"/>
    <s v="Grupos 1-2"/>
    <s v="S"/>
    <n v="3.2"/>
    <n v="2.7829999999999999"/>
    <n v="156.27799999999999"/>
    <n v="650.89099999999996"/>
    <n v="807.16899999999998"/>
    <n v="443.84"/>
    <n v="299.56"/>
    <n v="0.6"/>
    <n v="390.4"/>
    <m/>
    <x v="0"/>
    <s v="PETRAM00965764Grupos 1-2EL"/>
    <s v="PETRAMAS S.A.C."/>
    <x v="29"/>
    <x v="29"/>
    <s v="C.T. La Gringa V"/>
    <x v="101"/>
    <x v="0"/>
    <x v="0"/>
    <x v="205"/>
    <x v="0"/>
    <s v="Transferido"/>
    <s v="Operativo"/>
    <s v="Generadora"/>
    <x v="0"/>
    <x v="1"/>
    <x v="1"/>
    <x v="0"/>
    <s v="Privado"/>
    <s v="LIMA"/>
    <s v="LIMA"/>
    <s v="HUAROCHIRI"/>
    <s v="HUAYCOLORO"/>
    <n v="0"/>
    <x v="5"/>
    <n v="0"/>
    <x v="1"/>
    <s v="SEGUNDA"/>
    <x v="0"/>
    <x v="0"/>
    <n v="807.16899999999998"/>
    <n v="0.80716900000000003"/>
    <m/>
    <n v="0.26666666666666666"/>
    <n v="0.23191666666666666"/>
    <n v="7.6479999999999997"/>
    <n v="0"/>
    <n v="70"/>
    <s v="BASE DE DATOS"/>
    <m/>
  </r>
  <r>
    <s v="20"/>
    <x v="0"/>
    <s v="PETRAM"/>
    <s v="305167"/>
    <s v="305167"/>
    <x v="0"/>
    <s v="Grupos 1_2"/>
    <s v="S"/>
    <n v="2.4"/>
    <n v="2.3199999999999998"/>
    <n v="292.65899999999999"/>
    <n v="1300.933"/>
    <n v="1593.5920000000001"/>
    <n v="36.65"/>
    <n v="707.36"/>
    <n v="0"/>
    <n v="371.5"/>
    <m/>
    <x v="0"/>
    <s v="PETRAM305167Grupos 1_2EL"/>
    <s v="PETRAMAS S.A.C."/>
    <x v="29"/>
    <x v="29"/>
    <s v="C.T.B Catalina"/>
    <x v="102"/>
    <x v="0"/>
    <x v="0"/>
    <x v="206"/>
    <x v="0"/>
    <s v="Instalado"/>
    <s v="Operativo"/>
    <s v="Generadora"/>
    <x v="0"/>
    <x v="1"/>
    <x v="1"/>
    <x v="0"/>
    <s v="Privado"/>
    <s v="LIMA"/>
    <s v="LIMA"/>
    <s v="HUAROCHIRI"/>
    <s v="SAN ANTONIO"/>
    <n v="0"/>
    <x v="5"/>
    <n v="0"/>
    <x v="1"/>
    <s v="CUARTA"/>
    <x v="0"/>
    <x v="0"/>
    <n v="1593.5920000000001"/>
    <n v="1.5935920000000001"/>
    <m/>
    <n v="0.19999999999999998"/>
    <n v="0.19333333333333333"/>
    <n v="7.6479999999999997"/>
    <n v="0"/>
    <n v="70"/>
    <s v="BASE DE DATOS"/>
    <m/>
  </r>
  <r>
    <s v="20"/>
    <x v="2"/>
    <s v="PETRAM"/>
    <s v="CTRER001"/>
    <s v="CTRER001"/>
    <x v="0"/>
    <s v="Grupos 1-2-3"/>
    <s v="S"/>
    <n v="4.8"/>
    <n v="4.18"/>
    <n v="316.49200000000002"/>
    <n v="1501.0260000000001"/>
    <n v="1817.518"/>
    <n v="242.42"/>
    <n v="492.35"/>
    <n v="9.23"/>
    <n v="318.8"/>
    <m/>
    <x v="0"/>
    <s v="PETRAMCTRER001Grupos 1-2-3EL"/>
    <s v="PETRAMAS S.A.C."/>
    <x v="29"/>
    <x v="29"/>
    <s v="C.T. Huaycoloro"/>
    <x v="100"/>
    <x v="0"/>
    <x v="0"/>
    <x v="204"/>
    <x v="0"/>
    <s v="Instalado"/>
    <s v="Operativo"/>
    <s v="Generadora"/>
    <x v="0"/>
    <x v="1"/>
    <x v="1"/>
    <x v="0"/>
    <s v="Privado"/>
    <s v="LIMA"/>
    <s v="LIMA"/>
    <s v="HUAROCHIRI"/>
    <s v="SAN ANTONIO"/>
    <n v="0"/>
    <x v="5"/>
    <n v="0"/>
    <x v="1"/>
    <s v="PRIMERA"/>
    <x v="0"/>
    <x v="0"/>
    <n v="1817.518"/>
    <n v="1.817518"/>
    <m/>
    <n v="0.39999999999999997"/>
    <n v="0.34874999999999995"/>
    <n v="7.6479999999999997"/>
    <n v="0"/>
    <n v="70"/>
    <s v="BASE DE DATOS"/>
    <m/>
  </r>
  <r>
    <s v="20"/>
    <x v="2"/>
    <s v="PETRAM"/>
    <s v="00965764"/>
    <s v="00965764"/>
    <x v="0"/>
    <s v="Grupos 1-2"/>
    <s v="S"/>
    <n v="3.2"/>
    <n v="2.7829999999999999"/>
    <n v="282.339"/>
    <n v="1333.4010000000001"/>
    <n v="1615.74"/>
    <n v="72.16"/>
    <n v="655.19000000000005"/>
    <n v="16.649999999999999"/>
    <n v="328.7"/>
    <m/>
    <x v="0"/>
    <s v="PETRAM00965764Grupos 1-2EL"/>
    <s v="PETRAMAS S.A.C."/>
    <x v="29"/>
    <x v="29"/>
    <s v="C.T. La Gringa V"/>
    <x v="101"/>
    <x v="0"/>
    <x v="0"/>
    <x v="205"/>
    <x v="0"/>
    <s v="Transferido"/>
    <s v="Operativo"/>
    <s v="Generadora"/>
    <x v="0"/>
    <x v="1"/>
    <x v="1"/>
    <x v="0"/>
    <s v="Privado"/>
    <s v="LIMA"/>
    <s v="LIMA"/>
    <s v="HUAROCHIRI"/>
    <s v="HUAYCOLORO"/>
    <n v="0"/>
    <x v="5"/>
    <n v="0"/>
    <x v="1"/>
    <s v="SEGUNDA"/>
    <x v="0"/>
    <x v="0"/>
    <n v="1615.74"/>
    <n v="1.61574"/>
    <m/>
    <n v="0.26666666666666666"/>
    <n v="0.23191666666666666"/>
    <n v="7.6479999999999997"/>
    <n v="0"/>
    <n v="70"/>
    <s v="BASE DE DATOS"/>
    <m/>
  </r>
  <r>
    <s v="20"/>
    <x v="2"/>
    <s v="PETRAM"/>
    <s v="305167"/>
    <s v="305167"/>
    <x v="0"/>
    <s v="Grupos 1_2"/>
    <s v="S"/>
    <n v="2.4"/>
    <n v="2.3199999999999998"/>
    <n v="236.82"/>
    <n v="1101.22"/>
    <n v="1338.04"/>
    <n v="56.69"/>
    <n v="641.35"/>
    <n v="45.96"/>
    <n v="396.4"/>
    <m/>
    <x v="0"/>
    <s v="PETRAM305167Grupos 1_2EL"/>
    <s v="PETRAMAS S.A.C."/>
    <x v="29"/>
    <x v="29"/>
    <s v="C.T.B Catalina"/>
    <x v="102"/>
    <x v="0"/>
    <x v="0"/>
    <x v="206"/>
    <x v="0"/>
    <s v="Instalado"/>
    <s v="Operativo"/>
    <s v="Generadora"/>
    <x v="0"/>
    <x v="1"/>
    <x v="1"/>
    <x v="0"/>
    <s v="Privado"/>
    <s v="LIMA"/>
    <s v="LIMA"/>
    <s v="HUAROCHIRI"/>
    <s v="SAN ANTONIO"/>
    <n v="0"/>
    <x v="5"/>
    <n v="0"/>
    <x v="1"/>
    <s v="CUARTA"/>
    <x v="0"/>
    <x v="0"/>
    <n v="1338.04"/>
    <n v="1.3380399999999999"/>
    <m/>
    <n v="0.19999999999999998"/>
    <n v="0.19333333333333333"/>
    <n v="7.6479999999999997"/>
    <n v="0"/>
    <n v="70"/>
    <s v="BASE DE DATOS"/>
    <m/>
  </r>
  <r>
    <s v="20"/>
    <x v="3"/>
    <s v="PETRAM"/>
    <s v="CTRER001"/>
    <s v="CTRER001"/>
    <x v="0"/>
    <s v="Grupos 1-2-3"/>
    <s v="S"/>
    <n v="4.8"/>
    <n v="4.1849999999999996"/>
    <n v="142.78700000000001"/>
    <n v="756.48099999999999"/>
    <n v="899.26800000000003"/>
    <n v="451.89"/>
    <n v="240.06"/>
    <n v="28.05"/>
    <n v="80.2"/>
    <m/>
    <x v="0"/>
    <s v="PETRAMCTRER001Grupos 1-2-3EL"/>
    <s v="PETRAMAS S.A.C."/>
    <x v="29"/>
    <x v="29"/>
    <s v="C.T. Huaycoloro"/>
    <x v="100"/>
    <x v="0"/>
    <x v="0"/>
    <x v="204"/>
    <x v="0"/>
    <s v="Instalado"/>
    <s v="Operativo"/>
    <s v="Generadora"/>
    <x v="0"/>
    <x v="1"/>
    <x v="1"/>
    <x v="0"/>
    <s v="Privado"/>
    <s v="LIMA"/>
    <s v="LIMA"/>
    <s v="HUAROCHIRI"/>
    <s v="SAN ANTONIO"/>
    <n v="0"/>
    <x v="5"/>
    <n v="0"/>
    <x v="1"/>
    <s v="PRIMERA"/>
    <x v="0"/>
    <x v="0"/>
    <n v="899.26800000000003"/>
    <n v="0.89926800000000007"/>
    <m/>
    <n v="0.39999999999999997"/>
    <n v="0.34874999999999995"/>
    <n v="7.6479999999999997"/>
    <n v="0"/>
    <n v="70"/>
    <s v="BASE DE DATOS"/>
    <m/>
  </r>
  <r>
    <s v="20"/>
    <x v="3"/>
    <s v="PETRAM"/>
    <s v="00965764"/>
    <s v="00965764"/>
    <x v="0"/>
    <s v="Grupos 1-2"/>
    <s v="S"/>
    <n v="3.2"/>
    <n v="2.7829999999999999"/>
    <n v="169.62299999999999"/>
    <n v="861.48800000000006"/>
    <n v="1031.1110000000001"/>
    <n v="321.83"/>
    <n v="398.18"/>
    <n v="0"/>
    <n v="85.3"/>
    <m/>
    <x v="0"/>
    <s v="PETRAM00965764Grupos 1-2EL"/>
    <s v="PETRAMAS S.A.C."/>
    <x v="29"/>
    <x v="29"/>
    <s v="C.T. La Gringa V"/>
    <x v="101"/>
    <x v="0"/>
    <x v="0"/>
    <x v="205"/>
    <x v="0"/>
    <s v="Transferido"/>
    <s v="Operativo"/>
    <s v="Generadora"/>
    <x v="0"/>
    <x v="1"/>
    <x v="1"/>
    <x v="0"/>
    <s v="Privado"/>
    <s v="LIMA"/>
    <s v="LIMA"/>
    <s v="HUAROCHIRI"/>
    <s v="HUAYCOLORO"/>
    <n v="0"/>
    <x v="5"/>
    <n v="0"/>
    <x v="1"/>
    <s v="SEGUNDA"/>
    <x v="0"/>
    <x v="0"/>
    <n v="1031.1110000000001"/>
    <n v="1.0311110000000001"/>
    <m/>
    <n v="0.26666666666666666"/>
    <n v="0.23191666666666666"/>
    <n v="7.6479999999999997"/>
    <n v="0"/>
    <n v="70"/>
    <s v="BASE DE DATOS"/>
    <m/>
  </r>
  <r>
    <s v="20"/>
    <x v="3"/>
    <s v="PETRAM"/>
    <s v="305167"/>
    <s v="305167"/>
    <x v="0"/>
    <s v="Grupos 1_2"/>
    <s v="S"/>
    <n v="2.4"/>
    <n v="2.3199999999999998"/>
    <n v="155.39099999999999"/>
    <n v="846.79200000000003"/>
    <n v="1002.183"/>
    <n v="283.2"/>
    <n v="436.81"/>
    <n v="0"/>
    <n v="74.900000000000006"/>
    <m/>
    <x v="0"/>
    <s v="PETRAM305167Grupos 1_2EL"/>
    <s v="PETRAMAS S.A.C."/>
    <x v="29"/>
    <x v="29"/>
    <s v="C.T.B Catalina"/>
    <x v="102"/>
    <x v="0"/>
    <x v="0"/>
    <x v="206"/>
    <x v="0"/>
    <s v="Instalado"/>
    <s v="Operativo"/>
    <s v="Generadora"/>
    <x v="0"/>
    <x v="1"/>
    <x v="1"/>
    <x v="0"/>
    <s v="Privado"/>
    <s v="LIMA"/>
    <s v="LIMA"/>
    <s v="HUAROCHIRI"/>
    <s v="SAN ANTONIO"/>
    <n v="0"/>
    <x v="5"/>
    <n v="0"/>
    <x v="1"/>
    <s v="CUARTA"/>
    <x v="0"/>
    <x v="0"/>
    <n v="1002.183"/>
    <n v="1.002183"/>
    <m/>
    <n v="0.19999999999999998"/>
    <n v="0.19333333333333333"/>
    <n v="7.6479999999999997"/>
    <n v="0"/>
    <n v="70"/>
    <s v="BASE DE DATOS"/>
    <m/>
  </r>
  <r>
    <s v="20"/>
    <x v="4"/>
    <s v="PETRAM"/>
    <s v="CTRER001"/>
    <s v="CTRER001"/>
    <x v="0"/>
    <s v="Grupos 1-2-3"/>
    <s v="S"/>
    <n v="4.8"/>
    <n v="4.1849999999999996"/>
    <n v="132.31"/>
    <n v="649.98"/>
    <n v="782.29"/>
    <n v="512.17999999999995"/>
    <n v="231.82"/>
    <n v="0"/>
    <n v="170.6"/>
    <m/>
    <x v="0"/>
    <s v="PETRAMCTRER001Grupos 1-2-3EL"/>
    <s v="PETRAMAS S.A.C."/>
    <x v="29"/>
    <x v="29"/>
    <s v="C.T. Huaycoloro"/>
    <x v="100"/>
    <x v="0"/>
    <x v="0"/>
    <x v="204"/>
    <x v="0"/>
    <s v="Instalado"/>
    <s v="Operativo"/>
    <s v="Generadora"/>
    <x v="0"/>
    <x v="1"/>
    <x v="1"/>
    <x v="0"/>
    <s v="Privado"/>
    <s v="LIMA"/>
    <s v="LIMA"/>
    <s v="HUAROCHIRI"/>
    <s v="SAN ANTONIO"/>
    <n v="0"/>
    <x v="5"/>
    <n v="0"/>
    <x v="1"/>
    <s v="PRIMERA"/>
    <x v="0"/>
    <x v="0"/>
    <n v="782.29"/>
    <n v="0.78228999999999993"/>
    <m/>
    <n v="0.39999999999999997"/>
    <n v="0.34874999999999995"/>
    <n v="7.6479999999999997"/>
    <n v="0"/>
    <n v="70"/>
    <s v="BASE DE DATOS"/>
    <m/>
  </r>
  <r>
    <s v="20"/>
    <x v="4"/>
    <s v="PETRAM"/>
    <s v="00965764"/>
    <s v="00965764"/>
    <x v="0"/>
    <s v="Grupos 1-2"/>
    <s v="S"/>
    <n v="3.2"/>
    <n v="2.7829999999999999"/>
    <n v="0"/>
    <n v="0"/>
    <n v="0"/>
    <n v="0"/>
    <n v="0"/>
    <n v="0"/>
    <n v="0"/>
    <m/>
    <x v="0"/>
    <s v="PETRAM00965764Grupos 1-2EL"/>
    <s v="PETRAMAS S.A.C."/>
    <x v="29"/>
    <x v="29"/>
    <s v="C.T. La Gringa V"/>
    <x v="101"/>
    <x v="0"/>
    <x v="0"/>
    <x v="205"/>
    <x v="0"/>
    <s v="Transferido"/>
    <s v="Operativo"/>
    <s v="Generadora"/>
    <x v="0"/>
    <x v="1"/>
    <x v="1"/>
    <x v="0"/>
    <s v="Privado"/>
    <s v="LIMA"/>
    <s v="LIMA"/>
    <s v="HUAROCHIRI"/>
    <s v="HUAYCOLORO"/>
    <n v="0"/>
    <x v="5"/>
    <n v="0"/>
    <x v="1"/>
    <s v="SEGUNDA"/>
    <x v="0"/>
    <x v="0"/>
    <n v="0"/>
    <n v="0"/>
    <m/>
    <n v="0.26666666666666666"/>
    <n v="0.23191666666666666"/>
    <n v="7.6479999999999997"/>
    <n v="0"/>
    <n v="70"/>
    <s v="BASE DE DATOS"/>
    <m/>
  </r>
  <r>
    <s v="20"/>
    <x v="4"/>
    <s v="PETRAM"/>
    <s v="305167"/>
    <s v="305167"/>
    <x v="0"/>
    <s v="Grupos 1_2"/>
    <s v="S"/>
    <n v="2.4"/>
    <n v="2.3199999999999998"/>
    <n v="0"/>
    <n v="0"/>
    <n v="0"/>
    <n v="0"/>
    <n v="0"/>
    <n v="0"/>
    <n v="0"/>
    <m/>
    <x v="0"/>
    <s v="PETRAM305167Grupos 1_2EL"/>
    <s v="PETRAMAS S.A.C."/>
    <x v="29"/>
    <x v="29"/>
    <s v="C.T.B Catalina"/>
    <x v="102"/>
    <x v="0"/>
    <x v="0"/>
    <x v="206"/>
    <x v="0"/>
    <s v="Instalado"/>
    <s v="Operativo"/>
    <s v="Generadora"/>
    <x v="0"/>
    <x v="1"/>
    <x v="1"/>
    <x v="0"/>
    <s v="Privado"/>
    <s v="LIMA"/>
    <s v="LIMA"/>
    <s v="HUAROCHIRI"/>
    <s v="SAN ANTONIO"/>
    <n v="0"/>
    <x v="5"/>
    <n v="0"/>
    <x v="1"/>
    <s v="CUARTA"/>
    <x v="0"/>
    <x v="0"/>
    <n v="0"/>
    <n v="0"/>
    <m/>
    <n v="0.19999999999999998"/>
    <n v="0.19333333333333333"/>
    <n v="7.6479999999999997"/>
    <n v="0"/>
    <n v="70"/>
    <s v="BASE DE DATOS"/>
    <m/>
  </r>
  <r>
    <s v="20"/>
    <x v="5"/>
    <s v="PETRAM"/>
    <s v="CTRER001"/>
    <s v="CTRER001"/>
    <x v="0"/>
    <s v="Grupos 1-2-3"/>
    <s v="S"/>
    <n v="4.8"/>
    <n v="4.1849999999999996"/>
    <n v="139.59"/>
    <n v="650.85"/>
    <n v="790.44"/>
    <n v="0"/>
    <n v="241.78"/>
    <n v="0"/>
    <n v="222.28"/>
    <m/>
    <x v="0"/>
    <s v="PETRAMCTRER001Grupos 1-2-3EL"/>
    <s v="PETRAMAS S.A.C."/>
    <x v="29"/>
    <x v="29"/>
    <s v="C.T. Huaycoloro"/>
    <x v="100"/>
    <x v="0"/>
    <x v="0"/>
    <x v="204"/>
    <x v="0"/>
    <s v="Instalado"/>
    <s v="Operativo"/>
    <s v="Generadora"/>
    <x v="0"/>
    <x v="1"/>
    <x v="1"/>
    <x v="0"/>
    <s v="Privado"/>
    <s v="LIMA"/>
    <s v="LIMA"/>
    <s v="HUAROCHIRI"/>
    <s v="SAN ANTONIO"/>
    <n v="0"/>
    <x v="5"/>
    <n v="0"/>
    <x v="1"/>
    <s v="PRIMERA"/>
    <x v="0"/>
    <x v="0"/>
    <n v="790.44"/>
    <n v="0.79044000000000003"/>
    <m/>
    <n v="0.39999999999999997"/>
    <n v="0.34874999999999995"/>
    <n v="7.6479999999999997"/>
    <n v="0"/>
    <n v="70"/>
    <s v="BASE DE DATOS"/>
    <m/>
  </r>
  <r>
    <s v="20"/>
    <x v="5"/>
    <s v="PETRAM"/>
    <s v="00965764"/>
    <s v="00965764"/>
    <x v="0"/>
    <s v="Grupos 1-2"/>
    <s v="S"/>
    <n v="3.2"/>
    <n v="2.7829999999999999"/>
    <n v="296.67"/>
    <n v="1352.84"/>
    <n v="1649.51"/>
    <n v="0"/>
    <n v="675.3"/>
    <n v="1.04"/>
    <n v="397.9"/>
    <m/>
    <x v="0"/>
    <s v="PETRAM00965764Grupos 1-2EL"/>
    <s v="PETRAMAS S.A.C."/>
    <x v="29"/>
    <x v="29"/>
    <s v="C.T. La Gringa V"/>
    <x v="101"/>
    <x v="0"/>
    <x v="0"/>
    <x v="205"/>
    <x v="0"/>
    <s v="Transferido"/>
    <s v="Operativo"/>
    <s v="Generadora"/>
    <x v="0"/>
    <x v="1"/>
    <x v="1"/>
    <x v="0"/>
    <s v="Privado"/>
    <s v="LIMA"/>
    <s v="LIMA"/>
    <s v="HUAROCHIRI"/>
    <s v="HUAYCOLORO"/>
    <n v="0"/>
    <x v="5"/>
    <n v="0"/>
    <x v="1"/>
    <s v="SEGUNDA"/>
    <x v="0"/>
    <x v="0"/>
    <n v="1649.51"/>
    <n v="1.64951"/>
    <m/>
    <n v="0.26666666666666666"/>
    <n v="0.23191666666666666"/>
    <n v="7.6479999999999997"/>
    <n v="0"/>
    <n v="70"/>
    <s v="BASE DE DATOS"/>
    <m/>
  </r>
  <r>
    <s v="20"/>
    <x v="5"/>
    <s v="PETRAM"/>
    <s v="305167"/>
    <s v="305167"/>
    <x v="0"/>
    <s v="Grupos 1_2"/>
    <s v="S"/>
    <n v="2.4"/>
    <n v="2.3199999999999998"/>
    <n v="0"/>
    <n v="0"/>
    <n v="0"/>
    <n v="0"/>
    <n v="0"/>
    <n v="0"/>
    <n v="0"/>
    <m/>
    <x v="0"/>
    <s v="PETRAM305167Grupos 1_2EL"/>
    <s v="PETRAMAS S.A.C."/>
    <x v="29"/>
    <x v="29"/>
    <s v="C.T.B Catalina"/>
    <x v="102"/>
    <x v="0"/>
    <x v="0"/>
    <x v="206"/>
    <x v="0"/>
    <s v="Instalado"/>
    <s v="Operativo"/>
    <s v="Generadora"/>
    <x v="0"/>
    <x v="1"/>
    <x v="1"/>
    <x v="0"/>
    <s v="Privado"/>
    <s v="LIMA"/>
    <s v="LIMA"/>
    <s v="HUAROCHIRI"/>
    <s v="SAN ANTONIO"/>
    <n v="0"/>
    <x v="5"/>
    <n v="0"/>
    <x v="1"/>
    <s v="CUARTA"/>
    <x v="0"/>
    <x v="0"/>
    <n v="0"/>
    <n v="0"/>
    <m/>
    <n v="0.19999999999999998"/>
    <n v="0.19333333333333333"/>
    <n v="7.6479999999999997"/>
    <n v="0"/>
    <n v="70"/>
    <s v="BASE DE DATOS"/>
    <m/>
  </r>
  <r>
    <s v="20"/>
    <x v="5"/>
    <s v="PETRAM"/>
    <s v="00000700"/>
    <s v="00000700"/>
    <x v="0"/>
    <s v="Grupos 1-2"/>
    <s v="S"/>
    <n v="2.4"/>
    <n v="2.4"/>
    <n v="0"/>
    <n v="29.11"/>
    <n v="29.11"/>
    <n v="0"/>
    <n v="14.7"/>
    <n v="0"/>
    <n v="240"/>
    <m/>
    <x v="0"/>
    <s v="PETRAM00000700Grupos 1-2EL"/>
    <s v="PETRAMAS S.A.C."/>
    <x v="29"/>
    <x v="29"/>
    <s v="C.T.B Callao"/>
    <x v="103"/>
    <x v="0"/>
    <x v="0"/>
    <x v="205"/>
    <x v="0"/>
    <s v="Instalado"/>
    <s v="Operativo"/>
    <s v="Generadora"/>
    <x v="0"/>
    <x v="1"/>
    <x v="1"/>
    <x v="0"/>
    <s v="Privado"/>
    <s v="LIMA"/>
    <s v="CALLAO"/>
    <s v="VENTANILLA"/>
    <n v="0"/>
    <n v="0"/>
    <x v="5"/>
    <n v="0"/>
    <x v="1"/>
    <s v="CUARTA"/>
    <x v="0"/>
    <x v="0"/>
    <n v="29.11"/>
    <n v="2.911E-2"/>
    <m/>
    <n v="0.34285714285714286"/>
    <n v="0.34285714285714286"/>
    <n v="7.6479999999999997"/>
    <n v="0"/>
    <n v="70"/>
    <s v="BASE DE DATOS"/>
    <m/>
  </r>
  <r>
    <s v="20"/>
    <x v="6"/>
    <s v="PETRAM"/>
    <s v="CTRER001"/>
    <s v="CTRER001"/>
    <x v="0"/>
    <s v="Grupos 1-2-3"/>
    <s v="S"/>
    <n v="4.8"/>
    <n v="4.1849999999999996"/>
    <n v="403.46"/>
    <n v="1853.26"/>
    <n v="2256.7199999999998"/>
    <n v="219.24"/>
    <n v="522.74"/>
    <n v="2.0099999999999998"/>
    <n v="445.12"/>
    <m/>
    <x v="0"/>
    <s v="PETRAMCTRER001Grupos 1-2-3EL"/>
    <s v="PETRAMAS S.A.C."/>
    <x v="29"/>
    <x v="29"/>
    <s v="C.T. Huaycoloro"/>
    <x v="100"/>
    <x v="0"/>
    <x v="0"/>
    <x v="204"/>
    <x v="0"/>
    <s v="Instalado"/>
    <s v="Operativo"/>
    <s v="Generadora"/>
    <x v="0"/>
    <x v="1"/>
    <x v="1"/>
    <x v="0"/>
    <s v="Privado"/>
    <s v="LIMA"/>
    <s v="LIMA"/>
    <s v="HUAROCHIRI"/>
    <s v="SAN ANTONIO"/>
    <n v="0"/>
    <x v="5"/>
    <n v="0"/>
    <x v="1"/>
    <s v="PRIMERA"/>
    <x v="0"/>
    <x v="0"/>
    <n v="2256.7199999999998"/>
    <n v="2.2567199999999996"/>
    <m/>
    <n v="0.39999999999999997"/>
    <n v="0.34874999999999995"/>
    <n v="7.6479999999999997"/>
    <n v="0"/>
    <n v="70"/>
    <s v="BASE DE DATOS"/>
    <m/>
  </r>
  <r>
    <s v="20"/>
    <x v="6"/>
    <s v="PETRAM"/>
    <s v="305167"/>
    <s v="305167"/>
    <x v="0"/>
    <s v="Grupos 1_2"/>
    <s v="S"/>
    <n v="2.4"/>
    <n v="2.3199999999999998"/>
    <n v="0"/>
    <n v="0"/>
    <n v="0"/>
    <n v="744"/>
    <n v="0"/>
    <n v="0"/>
    <n v="0"/>
    <m/>
    <x v="0"/>
    <s v="PETRAM305167Grupos 1_2EL"/>
    <s v="PETRAMAS S.A.C."/>
    <x v="29"/>
    <x v="29"/>
    <s v="C.T.B Catalina"/>
    <x v="102"/>
    <x v="0"/>
    <x v="0"/>
    <x v="206"/>
    <x v="0"/>
    <s v="Instalado"/>
    <s v="Operativo"/>
    <s v="Generadora"/>
    <x v="0"/>
    <x v="1"/>
    <x v="1"/>
    <x v="0"/>
    <s v="Privado"/>
    <s v="LIMA"/>
    <s v="LIMA"/>
    <s v="HUAROCHIRI"/>
    <s v="SAN ANTONIO"/>
    <n v="0"/>
    <x v="5"/>
    <n v="0"/>
    <x v="1"/>
    <s v="CUARTA"/>
    <x v="0"/>
    <x v="0"/>
    <n v="0"/>
    <n v="0"/>
    <m/>
    <n v="0.19999999999999998"/>
    <n v="0.19333333333333333"/>
    <n v="7.6479999999999997"/>
    <n v="0"/>
    <n v="70"/>
    <s v="BASE DE DATOS"/>
    <m/>
  </r>
  <r>
    <s v="20"/>
    <x v="6"/>
    <s v="PETRAM"/>
    <s v="00000700"/>
    <s v="00000700"/>
    <x v="0"/>
    <s v="Grupos 1-2"/>
    <s v="S"/>
    <n v="2.4"/>
    <n v="2.4"/>
    <n v="192.03"/>
    <n v="867.21"/>
    <n v="1059.24"/>
    <n v="302.29000000000002"/>
    <n v="441.71"/>
    <n v="0"/>
    <n v="98"/>
    <m/>
    <x v="0"/>
    <s v="PETRAM00000700Grupos 1-2EL"/>
    <s v="PETRAMAS S.A.C."/>
    <x v="29"/>
    <x v="29"/>
    <s v="C.T.B Callao"/>
    <x v="103"/>
    <x v="0"/>
    <x v="0"/>
    <x v="205"/>
    <x v="0"/>
    <s v="Instalado"/>
    <s v="Operativo"/>
    <s v="Generadora"/>
    <x v="0"/>
    <x v="1"/>
    <x v="1"/>
    <x v="0"/>
    <s v="Privado"/>
    <s v="LIMA"/>
    <s v="CALLAO"/>
    <s v="VENTANILLA"/>
    <n v="0"/>
    <n v="0"/>
    <x v="5"/>
    <n v="0"/>
    <x v="1"/>
    <s v="CUARTA"/>
    <x v="0"/>
    <x v="0"/>
    <n v="1059.24"/>
    <n v="1.05924"/>
    <m/>
    <n v="0.34285714285714286"/>
    <n v="0.34285714285714286"/>
    <n v="7.6479999999999997"/>
    <n v="0"/>
    <n v="70"/>
    <s v="BASE DE DATOS"/>
    <m/>
  </r>
  <r>
    <s v="20"/>
    <x v="6"/>
    <s v="PETRAM"/>
    <s v="00965764"/>
    <s v="00965764"/>
    <x v="0"/>
    <s v="Grupos 1-2"/>
    <s v="S"/>
    <n v="3.2"/>
    <n v="2.7829999999999999"/>
    <n v="232.2"/>
    <n v="1057.21"/>
    <n v="1289.4100000000001"/>
    <n v="213.49"/>
    <n v="530.51"/>
    <n v="0"/>
    <n v="354.07"/>
    <m/>
    <x v="0"/>
    <s v="PETRAM00965764Grupos 1-2EL"/>
    <s v="PETRAMAS S.A.C."/>
    <x v="29"/>
    <x v="29"/>
    <s v="C.T. La Gringa V"/>
    <x v="101"/>
    <x v="0"/>
    <x v="0"/>
    <x v="205"/>
    <x v="0"/>
    <s v="Transferido"/>
    <s v="Operativo"/>
    <s v="Generadora"/>
    <x v="0"/>
    <x v="1"/>
    <x v="1"/>
    <x v="0"/>
    <s v="Privado"/>
    <s v="LIMA"/>
    <s v="LIMA"/>
    <s v="HUAROCHIRI"/>
    <s v="HUAYCOLORO"/>
    <n v="0"/>
    <x v="5"/>
    <n v="0"/>
    <x v="1"/>
    <s v="SEGUNDA"/>
    <x v="0"/>
    <x v="0"/>
    <n v="1289.4100000000001"/>
    <n v="1.2894100000000002"/>
    <m/>
    <n v="0.26666666666666666"/>
    <n v="0.23191666666666666"/>
    <n v="7.6479999999999997"/>
    <n v="0"/>
    <n v="70"/>
    <s v="BASE DE DATOS"/>
    <m/>
  </r>
  <r>
    <s v="20"/>
    <x v="7"/>
    <s v="PETRAM"/>
    <s v="00000700"/>
    <s v="00000700"/>
    <x v="0"/>
    <s v="Grupos 1-2"/>
    <s v="S"/>
    <n v="2.4"/>
    <n v="2.4"/>
    <n v="302.49"/>
    <n v="1299.596"/>
    <n v="1602.086"/>
    <n v="57.58"/>
    <n v="668.68"/>
    <n v="17.75"/>
    <n v="118"/>
    <m/>
    <x v="0"/>
    <s v="PETRAM00000700Grupos 1-2EL"/>
    <s v="PETRAMAS S.A.C."/>
    <x v="29"/>
    <x v="29"/>
    <s v="C.T.B Callao"/>
    <x v="103"/>
    <x v="0"/>
    <x v="0"/>
    <x v="205"/>
    <x v="0"/>
    <s v="Instalado"/>
    <s v="Operativo"/>
    <s v="Generadora"/>
    <x v="0"/>
    <x v="1"/>
    <x v="1"/>
    <x v="0"/>
    <s v="Privado"/>
    <s v="LIMA"/>
    <s v="CALLAO"/>
    <s v="VENTANILLA"/>
    <n v="0"/>
    <n v="0"/>
    <x v="5"/>
    <n v="0"/>
    <x v="1"/>
    <s v="CUARTA"/>
    <x v="0"/>
    <x v="0"/>
    <n v="1602.086"/>
    <n v="1.6020860000000001"/>
    <m/>
    <n v="0.34285714285714286"/>
    <n v="0.34285714285714286"/>
    <n v="7.6479999999999997"/>
    <n v="0"/>
    <n v="70"/>
    <s v="BASE DE DATOS"/>
    <m/>
  </r>
  <r>
    <s v="20"/>
    <x v="7"/>
    <s v="PETRAM"/>
    <s v="CTRER001"/>
    <s v="CTRER001"/>
    <x v="0"/>
    <s v="Grupos 1-2-3"/>
    <s v="S"/>
    <n v="4.8"/>
    <n v="4.1849999999999996"/>
    <n v="469.46699999999998"/>
    <n v="2183.2280000000001"/>
    <n v="2652.6950000000002"/>
    <n v="136.88999999999999"/>
    <n v="597.07000000000005"/>
    <n v="10.039999999999999"/>
    <n v="287.8"/>
    <m/>
    <x v="0"/>
    <s v="PETRAMCTRER001Grupos 1-2-3EL"/>
    <s v="PETRAMAS S.A.C."/>
    <x v="29"/>
    <x v="29"/>
    <s v="C.T. Huaycoloro"/>
    <x v="100"/>
    <x v="0"/>
    <x v="0"/>
    <x v="204"/>
    <x v="0"/>
    <s v="Instalado"/>
    <s v="Operativo"/>
    <s v="Generadora"/>
    <x v="0"/>
    <x v="1"/>
    <x v="1"/>
    <x v="0"/>
    <s v="Privado"/>
    <s v="LIMA"/>
    <s v="LIMA"/>
    <s v="HUAROCHIRI"/>
    <s v="SAN ANTONIO"/>
    <n v="0"/>
    <x v="5"/>
    <n v="0"/>
    <x v="1"/>
    <s v="PRIMERA"/>
    <x v="0"/>
    <x v="0"/>
    <n v="2652.6950000000002"/>
    <n v="2.652695"/>
    <m/>
    <n v="0.39999999999999997"/>
    <n v="0.34874999999999995"/>
    <n v="7.6479999999999997"/>
    <n v="0"/>
    <n v="70"/>
    <s v="BASE DE DATOS"/>
    <m/>
  </r>
  <r>
    <s v="20"/>
    <x v="7"/>
    <s v="PETRAM"/>
    <s v="00965764"/>
    <s v="00965764"/>
    <x v="0"/>
    <s v="Grupos 1-2"/>
    <s v="S"/>
    <n v="3.2"/>
    <n v="2.7829999999999999"/>
    <n v="76.403000000000006"/>
    <n v="353.27699999999999"/>
    <n v="429.68"/>
    <n v="528.20000000000005"/>
    <n v="190.2"/>
    <n v="25.6"/>
    <n v="98.9"/>
    <m/>
    <x v="0"/>
    <s v="PETRAM00965764Grupos 1-2EL"/>
    <s v="PETRAMAS S.A.C."/>
    <x v="29"/>
    <x v="29"/>
    <s v="C.T. La Gringa V"/>
    <x v="101"/>
    <x v="0"/>
    <x v="0"/>
    <x v="205"/>
    <x v="0"/>
    <s v="Transferido"/>
    <s v="Operativo"/>
    <s v="Generadora"/>
    <x v="0"/>
    <x v="1"/>
    <x v="1"/>
    <x v="0"/>
    <s v="Privado"/>
    <s v="LIMA"/>
    <s v="LIMA"/>
    <s v="HUAROCHIRI"/>
    <s v="HUAYCOLORO"/>
    <n v="0"/>
    <x v="5"/>
    <n v="0"/>
    <x v="1"/>
    <s v="SEGUNDA"/>
    <x v="0"/>
    <x v="0"/>
    <n v="429.68"/>
    <n v="0.42968000000000001"/>
    <m/>
    <n v="0.26666666666666666"/>
    <n v="0.23191666666666666"/>
    <n v="7.6479999999999997"/>
    <n v="0"/>
    <n v="70"/>
    <s v="BASE DE DATOS"/>
    <m/>
  </r>
  <r>
    <s v="20"/>
    <x v="7"/>
    <s v="PETRAM"/>
    <s v="305167"/>
    <s v="305167"/>
    <x v="0"/>
    <s v="Grupos 1_2"/>
    <s v="S"/>
    <n v="2.4"/>
    <n v="2.3199999999999998"/>
    <n v="306.20400000000001"/>
    <n v="1374.634"/>
    <n v="1680.838"/>
    <n v="29.31"/>
    <n v="714.69"/>
    <n v="0"/>
    <n v="17.899999999999999"/>
    <m/>
    <x v="0"/>
    <s v="PETRAM305167Grupos 1_2EL"/>
    <s v="PETRAMAS S.A.C."/>
    <x v="29"/>
    <x v="29"/>
    <s v="C.T.B Catalina"/>
    <x v="102"/>
    <x v="0"/>
    <x v="0"/>
    <x v="206"/>
    <x v="0"/>
    <s v="Instalado"/>
    <s v="Operativo"/>
    <s v="Generadora"/>
    <x v="0"/>
    <x v="1"/>
    <x v="1"/>
    <x v="0"/>
    <s v="Privado"/>
    <s v="LIMA"/>
    <s v="LIMA"/>
    <s v="HUAROCHIRI"/>
    <s v="SAN ANTONIO"/>
    <n v="0"/>
    <x v="5"/>
    <n v="0"/>
    <x v="1"/>
    <s v="CUARTA"/>
    <x v="0"/>
    <x v="0"/>
    <n v="1680.838"/>
    <n v="1.6808380000000001"/>
    <m/>
    <n v="0.19999999999999998"/>
    <n v="0.19333333333333333"/>
    <n v="7.6479999999999997"/>
    <n v="0"/>
    <n v="70"/>
    <s v="BASE DE DATOS"/>
    <m/>
  </r>
  <r>
    <s v="20"/>
    <x v="8"/>
    <s v="PETRAM"/>
    <s v="CTRER001"/>
    <s v="CTRER001"/>
    <x v="0"/>
    <s v="Grupos 1-2-3"/>
    <s v="S"/>
    <n v="4.8"/>
    <n v="4.1849999999999996"/>
    <n v="549.79899999999998"/>
    <n v="2396.4780000000001"/>
    <n v="2946.277"/>
    <n v="55.88"/>
    <n v="663.17"/>
    <n v="0.95"/>
    <n v="421.5"/>
    <m/>
    <x v="0"/>
    <s v="PETRAMCTRER001Grupos 1-2-3EL"/>
    <s v="PETRAMAS S.A.C."/>
    <x v="29"/>
    <x v="29"/>
    <s v="C.T. Huaycoloro"/>
    <x v="100"/>
    <x v="0"/>
    <x v="0"/>
    <x v="204"/>
    <x v="0"/>
    <s v="Instalado"/>
    <s v="Operativo"/>
    <s v="Generadora"/>
    <x v="0"/>
    <x v="1"/>
    <x v="1"/>
    <x v="0"/>
    <s v="Privado"/>
    <s v="LIMA"/>
    <s v="LIMA"/>
    <s v="HUAROCHIRI"/>
    <s v="SAN ANTONIO"/>
    <n v="0"/>
    <x v="5"/>
    <n v="0"/>
    <x v="1"/>
    <s v="PRIMERA"/>
    <x v="0"/>
    <x v="0"/>
    <n v="2946.277"/>
    <n v="2.9462770000000003"/>
    <m/>
    <n v="0.39999999999999997"/>
    <n v="0.34874999999999995"/>
    <n v="7.6479999999999997"/>
    <n v="0"/>
    <n v="70"/>
    <s v="BASE DE DATOS"/>
    <m/>
  </r>
  <r>
    <s v="20"/>
    <x v="8"/>
    <s v="PETRAM"/>
    <s v="00965764"/>
    <s v="00965764"/>
    <x v="0"/>
    <s v="Grupos 1-2"/>
    <s v="S"/>
    <n v="3.2"/>
    <n v="2.7829999999999999"/>
    <n v="123.61499999999999"/>
    <n v="530.92399999999998"/>
    <n v="654.53899999999999"/>
    <n v="382.59"/>
    <n v="320.41000000000003"/>
    <n v="17"/>
    <n v="259.88"/>
    <m/>
    <x v="0"/>
    <s v="PETRAM00965764Grupos 1-2EL"/>
    <s v="PETRAMAS S.A.C."/>
    <x v="29"/>
    <x v="29"/>
    <s v="C.T. La Gringa V"/>
    <x v="101"/>
    <x v="0"/>
    <x v="0"/>
    <x v="205"/>
    <x v="0"/>
    <s v="Transferido"/>
    <s v="Operativo"/>
    <s v="Generadora"/>
    <x v="0"/>
    <x v="1"/>
    <x v="1"/>
    <x v="0"/>
    <s v="Privado"/>
    <s v="LIMA"/>
    <s v="LIMA"/>
    <s v="HUAROCHIRI"/>
    <s v="HUAYCOLORO"/>
    <n v="0"/>
    <x v="5"/>
    <n v="0"/>
    <x v="1"/>
    <s v="SEGUNDA"/>
    <x v="0"/>
    <x v="0"/>
    <n v="654.53899999999999"/>
    <n v="0.65453899999999998"/>
    <m/>
    <n v="0.26666666666666666"/>
    <n v="0.23191666666666666"/>
    <n v="7.6479999999999997"/>
    <n v="0"/>
    <n v="70"/>
    <s v="BASE DE DATOS"/>
    <m/>
  </r>
  <r>
    <s v="20"/>
    <x v="8"/>
    <s v="PETRAM"/>
    <s v="305167"/>
    <s v="305167"/>
    <x v="0"/>
    <s v="Grupos 1_2"/>
    <s v="S"/>
    <n v="2.4"/>
    <n v="2.3199999999999998"/>
    <n v="299.64299999999997"/>
    <n v="1298.018"/>
    <n v="1597.6610000000001"/>
    <n v="31.87"/>
    <n v="668.8"/>
    <n v="19.329999999999998"/>
    <n v="214.6"/>
    <m/>
    <x v="0"/>
    <s v="PETRAM305167Grupos 1_2EL"/>
    <s v="PETRAMAS S.A.C."/>
    <x v="29"/>
    <x v="29"/>
    <s v="C.T.B Catalina"/>
    <x v="102"/>
    <x v="0"/>
    <x v="0"/>
    <x v="206"/>
    <x v="0"/>
    <s v="Instalado"/>
    <s v="Operativo"/>
    <s v="Generadora"/>
    <x v="0"/>
    <x v="1"/>
    <x v="1"/>
    <x v="0"/>
    <s v="Privado"/>
    <s v="LIMA"/>
    <s v="LIMA"/>
    <s v="HUAROCHIRI"/>
    <s v="SAN ANTONIO"/>
    <n v="0"/>
    <x v="5"/>
    <n v="0"/>
    <x v="1"/>
    <s v="CUARTA"/>
    <x v="0"/>
    <x v="0"/>
    <n v="1597.6610000000001"/>
    <n v="1.597661"/>
    <m/>
    <n v="0.19999999999999998"/>
    <n v="0.19333333333333333"/>
    <n v="7.6479999999999997"/>
    <n v="0"/>
    <n v="70"/>
    <s v="BASE DE DATOS"/>
    <m/>
  </r>
  <r>
    <s v="20"/>
    <x v="8"/>
    <s v="PETRAM"/>
    <s v="00000700"/>
    <s v="00000700"/>
    <x v="0"/>
    <s v="Grupos 1-2"/>
    <s v="S"/>
    <n v="2.4"/>
    <n v="2.4"/>
    <n v="304.245"/>
    <n v="1350.52"/>
    <n v="1654.7650000000001"/>
    <n v="19.420000000000002"/>
    <n v="692.77"/>
    <n v="7.82"/>
    <n v="411"/>
    <m/>
    <x v="0"/>
    <s v="PETRAM00000700Grupos 1-2EL"/>
    <s v="PETRAMAS S.A.C."/>
    <x v="29"/>
    <x v="29"/>
    <s v="C.T.B Callao"/>
    <x v="103"/>
    <x v="0"/>
    <x v="0"/>
    <x v="205"/>
    <x v="0"/>
    <s v="Instalado"/>
    <s v="Operativo"/>
    <s v="Generadora"/>
    <x v="0"/>
    <x v="1"/>
    <x v="1"/>
    <x v="0"/>
    <s v="Privado"/>
    <s v="LIMA"/>
    <s v="CALLAO"/>
    <s v="VENTANILLA"/>
    <n v="0"/>
    <n v="0"/>
    <x v="5"/>
    <n v="0"/>
    <x v="1"/>
    <s v="CUARTA"/>
    <x v="0"/>
    <x v="0"/>
    <n v="1654.7650000000001"/>
    <n v="1.654765"/>
    <m/>
    <n v="0.34285714285714286"/>
    <n v="0.34285714285714286"/>
    <n v="7.6479999999999997"/>
    <n v="-2.2737367544323206E-13"/>
    <n v="70"/>
    <s v="BASE DE DATOS"/>
    <m/>
  </r>
  <r>
    <s v="20"/>
    <x v="0"/>
    <s v="PRFGET"/>
    <s v="33330013"/>
    <s v="33330013"/>
    <x v="1"/>
    <s v="GT 1"/>
    <s v="S"/>
    <n v="225"/>
    <n v="215.93"/>
    <n v="0"/>
    <n v="0"/>
    <n v="0"/>
    <n v="18.47"/>
    <n v="0.4"/>
    <n v="0"/>
    <n v="0"/>
    <m/>
    <x v="0"/>
    <s v="PRFGET33330013GT 1TG"/>
    <s v="Planta de Reserva Fr¡a Generaci¢n Eten S.A."/>
    <x v="30"/>
    <x v="30"/>
    <s v="C.T. RF de Generacion Eten"/>
    <x v="104"/>
    <x v="1"/>
    <x v="1"/>
    <x v="207"/>
    <x v="0"/>
    <s v="Instalado"/>
    <s v="Operativo"/>
    <s v="Generadora"/>
    <x v="0"/>
    <x v="1"/>
    <x v="1"/>
    <x v="0"/>
    <s v="Privado"/>
    <s v="LAMBAYEQUE"/>
    <s v="LAMBAYEQUE"/>
    <s v="CHICLAYO"/>
    <s v="ÉTEN"/>
    <n v="0"/>
    <x v="0"/>
    <n v="0"/>
    <x v="0"/>
    <n v="0"/>
    <x v="0"/>
    <x v="0"/>
    <n v="0"/>
    <n v="0"/>
    <m/>
    <n v="18.75"/>
    <n v="17.994166666666668"/>
    <n v="7.6479999999999997"/>
    <n v="0"/>
    <n v="71"/>
    <s v="BASE DE DATOS"/>
    <m/>
  </r>
  <r>
    <s v="20"/>
    <x v="0"/>
    <s v="PRFGET"/>
    <s v="33330013"/>
    <s v="33330013"/>
    <x v="0"/>
    <s v="GT 2"/>
    <s v="S"/>
    <n v="8.44"/>
    <n v="7.93"/>
    <n v="0"/>
    <n v="1.611"/>
    <n v="1.611"/>
    <n v="10.43"/>
    <n v="0.25"/>
    <n v="28.78"/>
    <n v="0"/>
    <m/>
    <x v="0"/>
    <s v="PRFGET33330013GT 2EL"/>
    <s v="Planta de Reserva Fr¡a Generaci¢n Eten S.A."/>
    <x v="30"/>
    <x v="30"/>
    <s v="C.T. RF de Generacion Eten"/>
    <x v="104"/>
    <x v="0"/>
    <x v="0"/>
    <x v="208"/>
    <x v="0"/>
    <s v="Instalado"/>
    <s v="Operativo"/>
    <s v="Generadora"/>
    <x v="0"/>
    <x v="1"/>
    <x v="1"/>
    <x v="0"/>
    <s v="Privado"/>
    <s v="LAMBAYEQUE"/>
    <s v="LAMBAYEQUE"/>
    <s v="CHICLAYO"/>
    <s v="ÉTEN"/>
    <n v="0"/>
    <x v="0"/>
    <n v="0"/>
    <x v="0"/>
    <n v="0"/>
    <x v="0"/>
    <x v="0"/>
    <n v="1.611"/>
    <n v="1.611E-3"/>
    <m/>
    <n v="0.70333333333333325"/>
    <n v="0.66083333333333327"/>
    <n v="7.6479999999999997"/>
    <n v="0"/>
    <n v="71"/>
    <s v="BASE DE DATOS"/>
    <m/>
  </r>
  <r>
    <s v="20"/>
    <x v="0"/>
    <s v="PRFGET"/>
    <s v="33330013"/>
    <s v="33330013"/>
    <x v="0"/>
    <s v="Unid. de Emergencia"/>
    <s v="S"/>
    <n v="2.19"/>
    <n v="2.19"/>
    <n v="0.27700000000000002"/>
    <n v="5.8380000000000001"/>
    <n v="6.1150000000000002"/>
    <n v="0"/>
    <n v="12"/>
    <n v="0"/>
    <n v="0"/>
    <m/>
    <x v="0"/>
    <s v="PRFGET33330013Unid. de EmergenciaEL"/>
    <s v="Planta de Reserva Fr¡a Generaci¢n Eten S.A."/>
    <x v="30"/>
    <x v="30"/>
    <s v="C.T. RF de Generacion Eten"/>
    <x v="104"/>
    <x v="0"/>
    <x v="0"/>
    <x v="209"/>
    <x v="0"/>
    <s v="Instalado"/>
    <s v="Operativo"/>
    <s v="Generadora"/>
    <x v="0"/>
    <x v="1"/>
    <x v="1"/>
    <x v="0"/>
    <s v="Privado"/>
    <s v="LAMBAYEQUE"/>
    <s v="LAMBAYEQUE"/>
    <s v="CHICLAYO"/>
    <s v="ÉTEN"/>
    <n v="0"/>
    <x v="0"/>
    <n v="0"/>
    <x v="0"/>
    <n v="0"/>
    <x v="0"/>
    <x v="0"/>
    <n v="6.1150000000000002"/>
    <n v="6.1150000000000006E-3"/>
    <m/>
    <n v="0.1825"/>
    <n v="0.1825"/>
    <n v="7.6479999999999997"/>
    <n v="0"/>
    <n v="71"/>
    <s v="BASE DE DATOS"/>
    <m/>
  </r>
  <r>
    <s v="20"/>
    <x v="1"/>
    <s v="PRFGET"/>
    <s v="33330013"/>
    <s v="33330013"/>
    <x v="1"/>
    <s v="GT 1"/>
    <s v="S"/>
    <n v="225"/>
    <n v="215.93"/>
    <n v="0"/>
    <n v="15.667999999999999"/>
    <n v="15.667999999999999"/>
    <n v="93.32"/>
    <n v="0.5"/>
    <n v="4.78"/>
    <n v="0"/>
    <m/>
    <x v="0"/>
    <s v="PRFGET33330013GT 1TG"/>
    <s v="Planta de Reserva Fr¡a Generaci¢n Eten S.A."/>
    <x v="30"/>
    <x v="30"/>
    <s v="C.T. RF de Generacion Eten"/>
    <x v="104"/>
    <x v="1"/>
    <x v="1"/>
    <x v="207"/>
    <x v="0"/>
    <s v="Instalado"/>
    <s v="Operativo"/>
    <s v="Generadora"/>
    <x v="0"/>
    <x v="1"/>
    <x v="1"/>
    <x v="0"/>
    <s v="Privado"/>
    <s v="LAMBAYEQUE"/>
    <s v="LAMBAYEQUE"/>
    <s v="CHICLAYO"/>
    <s v="ÉTEN"/>
    <n v="0"/>
    <x v="0"/>
    <n v="0"/>
    <x v="0"/>
    <n v="0"/>
    <x v="0"/>
    <x v="0"/>
    <n v="15.667999999999999"/>
    <n v="1.5667999999999998E-2"/>
    <m/>
    <n v="18.75"/>
    <n v="17.994166666666668"/>
    <n v="7.6479999999999997"/>
    <n v="0"/>
    <n v="71"/>
    <s v="BASE DE DATOS"/>
    <m/>
  </r>
  <r>
    <s v="20"/>
    <x v="1"/>
    <s v="PRFGET"/>
    <s v="33330013"/>
    <s v="33330013"/>
    <x v="0"/>
    <s v="GT 2"/>
    <s v="S"/>
    <n v="8.44"/>
    <n v="7.93"/>
    <n v="0"/>
    <n v="2.4470000000000001"/>
    <n v="2.4470000000000001"/>
    <n v="0"/>
    <n v="0.35"/>
    <n v="0"/>
    <n v="0"/>
    <m/>
    <x v="0"/>
    <s v="PRFGET33330013GT 2EL"/>
    <s v="Planta de Reserva Fr¡a Generaci¢n Eten S.A."/>
    <x v="30"/>
    <x v="30"/>
    <s v="C.T. RF de Generacion Eten"/>
    <x v="104"/>
    <x v="0"/>
    <x v="0"/>
    <x v="208"/>
    <x v="0"/>
    <s v="Instalado"/>
    <s v="Operativo"/>
    <s v="Generadora"/>
    <x v="0"/>
    <x v="1"/>
    <x v="1"/>
    <x v="0"/>
    <s v="Privado"/>
    <s v="LAMBAYEQUE"/>
    <s v="LAMBAYEQUE"/>
    <s v="CHICLAYO"/>
    <s v="ÉTEN"/>
    <n v="0"/>
    <x v="0"/>
    <n v="0"/>
    <x v="0"/>
    <n v="0"/>
    <x v="0"/>
    <x v="0"/>
    <n v="2.4470000000000001"/>
    <n v="2.447E-3"/>
    <m/>
    <n v="0.70333333333333325"/>
    <n v="0.66083333333333327"/>
    <n v="7.6479999999999997"/>
    <n v="0"/>
    <n v="71"/>
    <s v="BASE DE DATOS"/>
    <m/>
  </r>
  <r>
    <s v="20"/>
    <x v="1"/>
    <s v="PRFGET"/>
    <s v="33330013"/>
    <s v="33330013"/>
    <x v="0"/>
    <s v="Unid. de Emergencia"/>
    <s v="S"/>
    <n v="2.19"/>
    <n v="2.19"/>
    <n v="0"/>
    <n v="0"/>
    <n v="0"/>
    <n v="0"/>
    <n v="0"/>
    <n v="0"/>
    <n v="0"/>
    <m/>
    <x v="0"/>
    <s v="PRFGET33330013Unid. de EmergenciaEL"/>
    <s v="Planta de Reserva Fr¡a Generaci¢n Eten S.A."/>
    <x v="30"/>
    <x v="30"/>
    <s v="C.T. RF de Generacion Eten"/>
    <x v="104"/>
    <x v="0"/>
    <x v="0"/>
    <x v="209"/>
    <x v="0"/>
    <s v="Instalado"/>
    <s v="Operativo"/>
    <s v="Generadora"/>
    <x v="0"/>
    <x v="1"/>
    <x v="1"/>
    <x v="0"/>
    <s v="Privado"/>
    <s v="LAMBAYEQUE"/>
    <s v="LAMBAYEQUE"/>
    <s v="CHICLAYO"/>
    <s v="ÉTEN"/>
    <n v="0"/>
    <x v="0"/>
    <n v="0"/>
    <x v="0"/>
    <n v="0"/>
    <x v="0"/>
    <x v="0"/>
    <n v="0"/>
    <n v="0"/>
    <m/>
    <n v="0.1825"/>
    <n v="0.1825"/>
    <n v="7.6479999999999997"/>
    <n v="0"/>
    <n v="71"/>
    <s v="BASE DE DATOS"/>
    <m/>
  </r>
  <r>
    <s v="20"/>
    <x v="2"/>
    <s v="PRFGET"/>
    <s v="33330013"/>
    <s v="33330013"/>
    <x v="1"/>
    <s v="GT 1"/>
    <s v="S"/>
    <n v="225"/>
    <n v="215.93"/>
    <n v="578.20699999999999"/>
    <n v="1.8959999999999999"/>
    <n v="580.10299999999995"/>
    <n v="0"/>
    <n v="4.5999999999999996"/>
    <n v="0"/>
    <n v="0"/>
    <m/>
    <x v="0"/>
    <s v="PRFGET33330013GT 1TG"/>
    <s v="Planta de Reserva Fr¡a Generaci¢n Eten S.A."/>
    <x v="30"/>
    <x v="30"/>
    <s v="C.T. RF de Generacion Eten"/>
    <x v="104"/>
    <x v="1"/>
    <x v="1"/>
    <x v="207"/>
    <x v="0"/>
    <s v="Instalado"/>
    <s v="Operativo"/>
    <s v="Generadora"/>
    <x v="0"/>
    <x v="1"/>
    <x v="1"/>
    <x v="0"/>
    <s v="Privado"/>
    <s v="LAMBAYEQUE"/>
    <s v="LAMBAYEQUE"/>
    <s v="CHICLAYO"/>
    <s v="ÉTEN"/>
    <n v="0"/>
    <x v="0"/>
    <n v="0"/>
    <x v="0"/>
    <n v="0"/>
    <x v="0"/>
    <x v="0"/>
    <n v="580.10299999999995"/>
    <n v="0.58010299999999992"/>
    <m/>
    <n v="18.75"/>
    <n v="17.994166666666668"/>
    <n v="7.6479999999999997"/>
    <n v="0"/>
    <n v="71"/>
    <s v="BASE DE DATOS"/>
    <m/>
  </r>
  <r>
    <s v="20"/>
    <x v="2"/>
    <s v="PRFGET"/>
    <s v="33330013"/>
    <s v="33330013"/>
    <x v="0"/>
    <s v="GT 2"/>
    <s v="S"/>
    <n v="8.44"/>
    <n v="7.93"/>
    <n v="0"/>
    <n v="0"/>
    <n v="0"/>
    <n v="0"/>
    <n v="0.2"/>
    <n v="0"/>
    <n v="0"/>
    <m/>
    <x v="0"/>
    <s v="PRFGET33330013GT 2EL"/>
    <s v="Planta de Reserva Fr¡a Generaci¢n Eten S.A."/>
    <x v="30"/>
    <x v="30"/>
    <s v="C.T. RF de Generacion Eten"/>
    <x v="104"/>
    <x v="0"/>
    <x v="0"/>
    <x v="208"/>
    <x v="0"/>
    <s v="Instalado"/>
    <s v="Operativo"/>
    <s v="Generadora"/>
    <x v="0"/>
    <x v="1"/>
    <x v="1"/>
    <x v="0"/>
    <s v="Privado"/>
    <s v="LAMBAYEQUE"/>
    <s v="LAMBAYEQUE"/>
    <s v="CHICLAYO"/>
    <s v="ÉTEN"/>
    <n v="0"/>
    <x v="0"/>
    <n v="0"/>
    <x v="0"/>
    <n v="0"/>
    <x v="0"/>
    <x v="0"/>
    <n v="0"/>
    <n v="0"/>
    <m/>
    <n v="0.70333333333333325"/>
    <n v="0.66083333333333327"/>
    <n v="7.6479999999999997"/>
    <n v="0"/>
    <n v="71"/>
    <s v="BASE DE DATOS"/>
    <m/>
  </r>
  <r>
    <s v="20"/>
    <x v="2"/>
    <s v="PRFGET"/>
    <s v="33330013"/>
    <s v="33330013"/>
    <x v="0"/>
    <s v="Unid. de Emergencia"/>
    <s v="S"/>
    <n v="2.19"/>
    <n v="2.19"/>
    <n v="0"/>
    <n v="0"/>
    <n v="0"/>
    <n v="0"/>
    <n v="0.25"/>
    <n v="0"/>
    <n v="0"/>
    <m/>
    <x v="0"/>
    <s v="PRFGET33330013Unid. de EmergenciaEL"/>
    <s v="Planta de Reserva Fr¡a Generaci¢n Eten S.A."/>
    <x v="30"/>
    <x v="30"/>
    <s v="C.T. RF de Generacion Eten"/>
    <x v="104"/>
    <x v="0"/>
    <x v="0"/>
    <x v="209"/>
    <x v="0"/>
    <s v="Instalado"/>
    <s v="Operativo"/>
    <s v="Generadora"/>
    <x v="0"/>
    <x v="1"/>
    <x v="1"/>
    <x v="0"/>
    <s v="Privado"/>
    <s v="LAMBAYEQUE"/>
    <s v="LAMBAYEQUE"/>
    <s v="CHICLAYO"/>
    <s v="ÉTEN"/>
    <n v="0"/>
    <x v="0"/>
    <n v="0"/>
    <x v="0"/>
    <n v="0"/>
    <x v="0"/>
    <x v="0"/>
    <n v="0"/>
    <n v="0"/>
    <m/>
    <n v="0.1825"/>
    <n v="0.1825"/>
    <n v="7.6479999999999997"/>
    <n v="0"/>
    <n v="71"/>
    <s v="BASE DE DATOS"/>
    <m/>
  </r>
  <r>
    <s v="20"/>
    <x v="3"/>
    <s v="PRFGET"/>
    <s v="33330013"/>
    <s v="33330013"/>
    <x v="1"/>
    <s v="GT 1"/>
    <s v="S"/>
    <n v="225"/>
    <n v="215.93"/>
    <n v="0"/>
    <n v="0"/>
    <n v="0"/>
    <n v="0"/>
    <n v="0.5"/>
    <n v="0"/>
    <n v="0"/>
    <m/>
    <x v="0"/>
    <s v="PRFGET33330013GT 1TG"/>
    <s v="Planta de Reserva Fr¡a Generaci¢n Eten S.A."/>
    <x v="30"/>
    <x v="30"/>
    <s v="C.T. RF de Generacion Eten"/>
    <x v="104"/>
    <x v="1"/>
    <x v="1"/>
    <x v="207"/>
    <x v="0"/>
    <s v="Instalado"/>
    <s v="Operativo"/>
    <s v="Generadora"/>
    <x v="0"/>
    <x v="1"/>
    <x v="1"/>
    <x v="0"/>
    <s v="Privado"/>
    <s v="LAMBAYEQUE"/>
    <s v="LAMBAYEQUE"/>
    <s v="CHICLAYO"/>
    <s v="ÉTEN"/>
    <n v="0"/>
    <x v="0"/>
    <n v="0"/>
    <x v="0"/>
    <n v="0"/>
    <x v="0"/>
    <x v="0"/>
    <n v="0"/>
    <n v="0"/>
    <m/>
    <n v="18.75"/>
    <n v="17.994166666666668"/>
    <n v="7.6479999999999997"/>
    <n v="0"/>
    <n v="71"/>
    <s v="BASE DE DATOS"/>
    <m/>
  </r>
  <r>
    <s v="20"/>
    <x v="3"/>
    <s v="PRFGET"/>
    <s v="33330013"/>
    <s v="33330013"/>
    <x v="0"/>
    <s v="GT 2"/>
    <s v="S"/>
    <n v="8.44"/>
    <n v="7.93"/>
    <n v="0"/>
    <n v="2.0019999999999998"/>
    <n v="2.0019999999999998"/>
    <n v="0"/>
    <n v="0.3"/>
    <n v="0"/>
    <n v="0"/>
    <m/>
    <x v="0"/>
    <s v="PRFGET33330013GT 2EL"/>
    <s v="Planta de Reserva Fr¡a Generaci¢n Eten S.A."/>
    <x v="30"/>
    <x v="30"/>
    <s v="C.T. RF de Generacion Eten"/>
    <x v="104"/>
    <x v="0"/>
    <x v="0"/>
    <x v="208"/>
    <x v="0"/>
    <s v="Instalado"/>
    <s v="Operativo"/>
    <s v="Generadora"/>
    <x v="0"/>
    <x v="1"/>
    <x v="1"/>
    <x v="0"/>
    <s v="Privado"/>
    <s v="LAMBAYEQUE"/>
    <s v="LAMBAYEQUE"/>
    <s v="CHICLAYO"/>
    <s v="ÉTEN"/>
    <n v="0"/>
    <x v="0"/>
    <n v="0"/>
    <x v="0"/>
    <n v="0"/>
    <x v="0"/>
    <x v="0"/>
    <n v="2.0019999999999998"/>
    <n v="2.0019999999999999E-3"/>
    <m/>
    <n v="0.70333333333333325"/>
    <n v="0.66083333333333327"/>
    <n v="7.6479999999999997"/>
    <n v="0"/>
    <n v="71"/>
    <s v="BASE DE DATOS"/>
    <m/>
  </r>
  <r>
    <s v="20"/>
    <x v="3"/>
    <s v="PRFGET"/>
    <s v="33330013"/>
    <s v="33330013"/>
    <x v="0"/>
    <s v="Unid. de Emergencia"/>
    <s v="S"/>
    <n v="2.19"/>
    <n v="2.19"/>
    <n v="0"/>
    <n v="0.65300000000000002"/>
    <n v="0.65300000000000002"/>
    <n v="4"/>
    <n v="1"/>
    <n v="0"/>
    <n v="0"/>
    <m/>
    <x v="0"/>
    <s v="PRFGET33330013Unid. de EmergenciaEL"/>
    <s v="Planta de Reserva Fr¡a Generaci¢n Eten S.A."/>
    <x v="30"/>
    <x v="30"/>
    <s v="C.T. RF de Generacion Eten"/>
    <x v="104"/>
    <x v="0"/>
    <x v="0"/>
    <x v="209"/>
    <x v="0"/>
    <s v="Instalado"/>
    <s v="Operativo"/>
    <s v="Generadora"/>
    <x v="0"/>
    <x v="1"/>
    <x v="1"/>
    <x v="0"/>
    <s v="Privado"/>
    <s v="LAMBAYEQUE"/>
    <s v="LAMBAYEQUE"/>
    <s v="CHICLAYO"/>
    <s v="ÉTEN"/>
    <n v="0"/>
    <x v="0"/>
    <n v="0"/>
    <x v="0"/>
    <n v="0"/>
    <x v="0"/>
    <x v="0"/>
    <n v="0.65300000000000002"/>
    <n v="6.5300000000000004E-4"/>
    <m/>
    <n v="0.1825"/>
    <n v="0.1825"/>
    <n v="7.6479999999999997"/>
    <n v="0"/>
    <n v="71"/>
    <s v="BASE DE DATOS"/>
    <m/>
  </r>
  <r>
    <s v="20"/>
    <x v="4"/>
    <s v="PRFGET"/>
    <s v="33330013"/>
    <s v="33330013"/>
    <x v="1"/>
    <s v="GT 1"/>
    <s v="S"/>
    <n v="225"/>
    <n v="215.93"/>
    <n v="0"/>
    <n v="26.923999999999999"/>
    <n v="26.923999999999999"/>
    <n v="7.9"/>
    <n v="0.7"/>
    <n v="0"/>
    <n v="0"/>
    <m/>
    <x v="0"/>
    <s v="PRFGET33330013GT 1TG"/>
    <s v="Planta de Reserva Fr¡a Generaci¢n Eten S.A."/>
    <x v="30"/>
    <x v="30"/>
    <s v="C.T. RF de Generacion Eten"/>
    <x v="104"/>
    <x v="1"/>
    <x v="1"/>
    <x v="207"/>
    <x v="0"/>
    <s v="Instalado"/>
    <s v="Operativo"/>
    <s v="Generadora"/>
    <x v="0"/>
    <x v="1"/>
    <x v="1"/>
    <x v="0"/>
    <s v="Privado"/>
    <s v="LAMBAYEQUE"/>
    <s v="LAMBAYEQUE"/>
    <s v="CHICLAYO"/>
    <s v="ÉTEN"/>
    <n v="0"/>
    <x v="0"/>
    <n v="0"/>
    <x v="0"/>
    <n v="0"/>
    <x v="0"/>
    <x v="0"/>
    <n v="26.923999999999999"/>
    <n v="2.6924E-2"/>
    <m/>
    <n v="18.75"/>
    <n v="17.994166666666668"/>
    <n v="7.6479999999999997"/>
    <n v="0"/>
    <n v="71"/>
    <s v="BASE DE DATOS"/>
    <m/>
  </r>
  <r>
    <s v="20"/>
    <x v="4"/>
    <s v="PRFGET"/>
    <s v="33330013"/>
    <s v="33330013"/>
    <x v="0"/>
    <s v="GT 2"/>
    <s v="S"/>
    <n v="8.44"/>
    <n v="7.93"/>
    <n v="0"/>
    <n v="2.1150000000000002"/>
    <n v="2.1150000000000002"/>
    <n v="57.3"/>
    <n v="0.35"/>
    <n v="0"/>
    <n v="0"/>
    <m/>
    <x v="0"/>
    <s v="PRFGET33330013GT 2EL"/>
    <s v="Planta de Reserva Fr¡a Generaci¢n Eten S.A."/>
    <x v="30"/>
    <x v="30"/>
    <s v="C.T. RF de Generacion Eten"/>
    <x v="104"/>
    <x v="0"/>
    <x v="0"/>
    <x v="208"/>
    <x v="0"/>
    <s v="Instalado"/>
    <s v="Operativo"/>
    <s v="Generadora"/>
    <x v="0"/>
    <x v="1"/>
    <x v="1"/>
    <x v="0"/>
    <s v="Privado"/>
    <s v="LAMBAYEQUE"/>
    <s v="LAMBAYEQUE"/>
    <s v="CHICLAYO"/>
    <s v="ÉTEN"/>
    <n v="0"/>
    <x v="0"/>
    <n v="0"/>
    <x v="0"/>
    <n v="0"/>
    <x v="0"/>
    <x v="0"/>
    <n v="2.1150000000000002"/>
    <n v="2.1150000000000001E-3"/>
    <m/>
    <n v="0.70333333333333325"/>
    <n v="0.66083333333333327"/>
    <n v="7.6479999999999997"/>
    <n v="0"/>
    <n v="71"/>
    <s v="BASE DE DATOS"/>
    <m/>
  </r>
  <r>
    <s v="20"/>
    <x v="4"/>
    <s v="PRFGET"/>
    <s v="33330013"/>
    <s v="33330013"/>
    <x v="0"/>
    <s v="Unid. de Emergencia"/>
    <s v="S"/>
    <n v="2.19"/>
    <n v="2.19"/>
    <n v="0"/>
    <n v="0"/>
    <n v="0"/>
    <n v="0"/>
    <n v="0"/>
    <n v="0"/>
    <n v="0"/>
    <m/>
    <x v="0"/>
    <s v="PRFGET33330013Unid. de EmergenciaEL"/>
    <s v="Planta de Reserva Fr¡a Generaci¢n Eten S.A."/>
    <x v="30"/>
    <x v="30"/>
    <s v="C.T. RF de Generacion Eten"/>
    <x v="104"/>
    <x v="0"/>
    <x v="0"/>
    <x v="209"/>
    <x v="0"/>
    <s v="Instalado"/>
    <s v="Operativo"/>
    <s v="Generadora"/>
    <x v="0"/>
    <x v="1"/>
    <x v="1"/>
    <x v="0"/>
    <s v="Privado"/>
    <s v="LAMBAYEQUE"/>
    <s v="LAMBAYEQUE"/>
    <s v="CHICLAYO"/>
    <s v="ÉTEN"/>
    <n v="0"/>
    <x v="0"/>
    <n v="0"/>
    <x v="0"/>
    <n v="0"/>
    <x v="0"/>
    <x v="0"/>
    <n v="0"/>
    <n v="0"/>
    <m/>
    <n v="0.1825"/>
    <n v="0.1825"/>
    <n v="7.6479999999999997"/>
    <n v="0"/>
    <n v="71"/>
    <s v="BASE DE DATOS"/>
    <m/>
  </r>
  <r>
    <s v="20"/>
    <x v="5"/>
    <s v="PRFGET"/>
    <s v="33330013"/>
    <s v="33330013"/>
    <x v="1"/>
    <s v="GT 1"/>
    <s v="S"/>
    <n v="225"/>
    <n v="215.93"/>
    <n v="0"/>
    <n v="0"/>
    <n v="0"/>
    <n v="119.68"/>
    <n v="0.4"/>
    <n v="4.78"/>
    <n v="0"/>
    <m/>
    <x v="0"/>
    <s v="PRFGET33330013GT 1TG"/>
    <s v="Planta de Reserva Fr¡a Generaci¢n Eten S.A."/>
    <x v="30"/>
    <x v="30"/>
    <s v="C.T. RF de Generacion Eten"/>
    <x v="104"/>
    <x v="1"/>
    <x v="1"/>
    <x v="207"/>
    <x v="0"/>
    <s v="Instalado"/>
    <s v="Operativo"/>
    <s v="Generadora"/>
    <x v="0"/>
    <x v="1"/>
    <x v="1"/>
    <x v="0"/>
    <s v="Privado"/>
    <s v="LAMBAYEQUE"/>
    <s v="LAMBAYEQUE"/>
    <s v="CHICLAYO"/>
    <s v="ÉTEN"/>
    <n v="0"/>
    <x v="0"/>
    <n v="0"/>
    <x v="0"/>
    <n v="0"/>
    <x v="0"/>
    <x v="0"/>
    <n v="0"/>
    <n v="0"/>
    <m/>
    <n v="18.75"/>
    <n v="17.994166666666668"/>
    <n v="7.6479999999999997"/>
    <n v="0"/>
    <n v="71"/>
    <s v="BASE DE DATOS"/>
    <m/>
  </r>
  <r>
    <s v="20"/>
    <x v="5"/>
    <s v="PRFGET"/>
    <s v="33330013"/>
    <s v="33330013"/>
    <x v="0"/>
    <s v="GT 2"/>
    <s v="S"/>
    <n v="8.44"/>
    <n v="7.93"/>
    <n v="0"/>
    <n v="2.3130000000000002"/>
    <n v="2.3130000000000002"/>
    <n v="67.73"/>
    <n v="0.33"/>
    <n v="28.78"/>
    <n v="0"/>
    <m/>
    <x v="0"/>
    <s v="PRFGET33330013GT 2EL"/>
    <s v="Planta de Reserva Fr¡a Generaci¢n Eten S.A."/>
    <x v="30"/>
    <x v="30"/>
    <s v="C.T. RF de Generacion Eten"/>
    <x v="104"/>
    <x v="0"/>
    <x v="0"/>
    <x v="208"/>
    <x v="0"/>
    <s v="Instalado"/>
    <s v="Operativo"/>
    <s v="Generadora"/>
    <x v="0"/>
    <x v="1"/>
    <x v="1"/>
    <x v="0"/>
    <s v="Privado"/>
    <s v="LAMBAYEQUE"/>
    <s v="LAMBAYEQUE"/>
    <s v="CHICLAYO"/>
    <s v="ÉTEN"/>
    <n v="0"/>
    <x v="0"/>
    <n v="0"/>
    <x v="0"/>
    <n v="0"/>
    <x v="0"/>
    <x v="0"/>
    <n v="2.3130000000000002"/>
    <n v="2.313E-3"/>
    <m/>
    <n v="0.70333333333333325"/>
    <n v="0.66083333333333327"/>
    <n v="7.6479999999999997"/>
    <n v="0"/>
    <n v="71"/>
    <s v="BASE DE DATOS"/>
    <m/>
  </r>
  <r>
    <s v="20"/>
    <x v="5"/>
    <s v="PRFGET"/>
    <s v="33330013"/>
    <s v="33330013"/>
    <x v="0"/>
    <s v="Unid. de Emergencia"/>
    <s v="S"/>
    <n v="2.19"/>
    <n v="2.19"/>
    <n v="0"/>
    <n v="0.65"/>
    <n v="0.65"/>
    <n v="0"/>
    <n v="2"/>
    <n v="0"/>
    <n v="0"/>
    <m/>
    <x v="0"/>
    <s v="PRFGET33330013Unid. de EmergenciaEL"/>
    <s v="Planta de Reserva Fr¡a Generaci¢n Eten S.A."/>
    <x v="30"/>
    <x v="30"/>
    <s v="C.T. RF de Generacion Eten"/>
    <x v="104"/>
    <x v="0"/>
    <x v="0"/>
    <x v="209"/>
    <x v="0"/>
    <s v="Instalado"/>
    <s v="Operativo"/>
    <s v="Generadora"/>
    <x v="0"/>
    <x v="1"/>
    <x v="1"/>
    <x v="0"/>
    <s v="Privado"/>
    <s v="LAMBAYEQUE"/>
    <s v="LAMBAYEQUE"/>
    <s v="CHICLAYO"/>
    <s v="ÉTEN"/>
    <n v="0"/>
    <x v="0"/>
    <n v="0"/>
    <x v="0"/>
    <n v="0"/>
    <x v="0"/>
    <x v="0"/>
    <n v="0.65"/>
    <n v="6.4999999999999997E-4"/>
    <m/>
    <n v="0.1825"/>
    <n v="0.1825"/>
    <n v="7.6479999999999997"/>
    <n v="0"/>
    <n v="71"/>
    <s v="BASE DE DATOS"/>
    <m/>
  </r>
  <r>
    <s v="20"/>
    <x v="6"/>
    <s v="PRFGET"/>
    <s v="33330013"/>
    <s v="33330013"/>
    <x v="1"/>
    <s v="GT 1"/>
    <s v="S"/>
    <n v="225"/>
    <n v="215.93"/>
    <n v="0"/>
    <n v="0"/>
    <n v="0"/>
    <n v="164.4"/>
    <n v="0.4"/>
    <n v="0"/>
    <n v="0"/>
    <m/>
    <x v="0"/>
    <s v="PRFGET33330013GT 1TG"/>
    <s v="Planta de Reserva Fr¡a Generaci¢n Eten S.A."/>
    <x v="30"/>
    <x v="30"/>
    <s v="C.T. RF de Generacion Eten"/>
    <x v="104"/>
    <x v="1"/>
    <x v="1"/>
    <x v="207"/>
    <x v="0"/>
    <s v="Instalado"/>
    <s v="Operativo"/>
    <s v="Generadora"/>
    <x v="0"/>
    <x v="1"/>
    <x v="1"/>
    <x v="0"/>
    <s v="Privado"/>
    <s v="LAMBAYEQUE"/>
    <s v="LAMBAYEQUE"/>
    <s v="CHICLAYO"/>
    <s v="ÉTEN"/>
    <n v="0"/>
    <x v="0"/>
    <n v="0"/>
    <x v="0"/>
    <n v="0"/>
    <x v="0"/>
    <x v="0"/>
    <n v="0"/>
    <n v="0"/>
    <m/>
    <n v="18.75"/>
    <n v="17.994166666666668"/>
    <n v="7.6479999999999997"/>
    <n v="0"/>
    <n v="71"/>
    <s v="BASE DE DATOS"/>
    <m/>
  </r>
  <r>
    <s v="20"/>
    <x v="6"/>
    <s v="PRFGET"/>
    <s v="33330013"/>
    <s v="33330013"/>
    <x v="0"/>
    <s v="GT 2"/>
    <s v="S"/>
    <n v="8.44"/>
    <n v="7.93"/>
    <n v="0"/>
    <n v="2.2210000000000001"/>
    <n v="2.2210000000000001"/>
    <n v="0"/>
    <n v="0.3"/>
    <n v="0"/>
    <n v="0"/>
    <m/>
    <x v="0"/>
    <s v="PRFGET33330013GT 2EL"/>
    <s v="Planta de Reserva Fr¡a Generaci¢n Eten S.A."/>
    <x v="30"/>
    <x v="30"/>
    <s v="C.T. RF de Generacion Eten"/>
    <x v="104"/>
    <x v="0"/>
    <x v="0"/>
    <x v="208"/>
    <x v="0"/>
    <s v="Instalado"/>
    <s v="Operativo"/>
    <s v="Generadora"/>
    <x v="0"/>
    <x v="1"/>
    <x v="1"/>
    <x v="0"/>
    <s v="Privado"/>
    <s v="LAMBAYEQUE"/>
    <s v="LAMBAYEQUE"/>
    <s v="CHICLAYO"/>
    <s v="ÉTEN"/>
    <n v="0"/>
    <x v="0"/>
    <n v="0"/>
    <x v="0"/>
    <n v="0"/>
    <x v="0"/>
    <x v="0"/>
    <n v="2.2210000000000001"/>
    <n v="2.2209999999999999E-3"/>
    <m/>
    <n v="0.70333333333333325"/>
    <n v="0.66083333333333327"/>
    <n v="7.6479999999999997"/>
    <n v="0"/>
    <n v="71"/>
    <s v="BASE DE DATOS"/>
    <m/>
  </r>
  <r>
    <s v="20"/>
    <x v="6"/>
    <s v="PRFGET"/>
    <s v="33330013"/>
    <s v="33330013"/>
    <x v="0"/>
    <s v="Unid. de Emergencia"/>
    <s v="S"/>
    <n v="2.19"/>
    <n v="2.19"/>
    <n v="0"/>
    <n v="0.72399999999999998"/>
    <n v="0.72399999999999998"/>
    <n v="42.5"/>
    <n v="2"/>
    <n v="0"/>
    <n v="0"/>
    <m/>
    <x v="0"/>
    <s v="PRFGET33330013Unid. de EmergenciaEL"/>
    <s v="Planta de Reserva Fr¡a Generaci¢n Eten S.A."/>
    <x v="30"/>
    <x v="30"/>
    <s v="C.T. RF de Generacion Eten"/>
    <x v="104"/>
    <x v="0"/>
    <x v="0"/>
    <x v="209"/>
    <x v="0"/>
    <s v="Instalado"/>
    <s v="Operativo"/>
    <s v="Generadora"/>
    <x v="0"/>
    <x v="1"/>
    <x v="1"/>
    <x v="0"/>
    <s v="Privado"/>
    <s v="LAMBAYEQUE"/>
    <s v="LAMBAYEQUE"/>
    <s v="CHICLAYO"/>
    <s v="ÉTEN"/>
    <n v="0"/>
    <x v="0"/>
    <n v="0"/>
    <x v="0"/>
    <n v="0"/>
    <x v="0"/>
    <x v="0"/>
    <n v="0.72399999999999998"/>
    <n v="7.2399999999999993E-4"/>
    <m/>
    <n v="0.1825"/>
    <n v="0.1825"/>
    <n v="7.6479999999999997"/>
    <n v="0"/>
    <n v="71"/>
    <s v="BASE DE DATOS"/>
    <m/>
  </r>
  <r>
    <s v="20"/>
    <x v="7"/>
    <s v="PRFGET"/>
    <s v="33330013"/>
    <s v="33330013"/>
    <x v="1"/>
    <s v="GT 1"/>
    <s v="S"/>
    <n v="225"/>
    <n v="215.93"/>
    <n v="0"/>
    <n v="25.748999999999999"/>
    <n v="25.748999999999999"/>
    <n v="0"/>
    <n v="0.7"/>
    <n v="0"/>
    <n v="0"/>
    <m/>
    <x v="0"/>
    <s v="PRFGET33330013GT 1TG"/>
    <s v="Planta de Reserva Fr¡a Generaci¢n Eten S.A."/>
    <x v="30"/>
    <x v="30"/>
    <s v="C.T. RF de Generacion Eten"/>
    <x v="104"/>
    <x v="1"/>
    <x v="1"/>
    <x v="207"/>
    <x v="0"/>
    <s v="Instalado"/>
    <s v="Operativo"/>
    <s v="Generadora"/>
    <x v="0"/>
    <x v="1"/>
    <x v="1"/>
    <x v="0"/>
    <s v="Privado"/>
    <s v="LAMBAYEQUE"/>
    <s v="LAMBAYEQUE"/>
    <s v="CHICLAYO"/>
    <s v="ÉTEN"/>
    <n v="0"/>
    <x v="0"/>
    <n v="0"/>
    <x v="0"/>
    <n v="0"/>
    <x v="0"/>
    <x v="0"/>
    <n v="25.748999999999999"/>
    <n v="2.5748999999999998E-2"/>
    <m/>
    <n v="18.75"/>
    <n v="17.994166666666668"/>
    <n v="7.6479999999999997"/>
    <n v="0"/>
    <n v="71"/>
    <s v="BASE DE DATOS"/>
    <m/>
  </r>
  <r>
    <s v="20"/>
    <x v="7"/>
    <s v="PRFGET"/>
    <s v="33330013"/>
    <s v="33330013"/>
    <x v="0"/>
    <s v="GT 2"/>
    <s v="S"/>
    <n v="8.44"/>
    <n v="7.93"/>
    <n v="0"/>
    <n v="0"/>
    <n v="0"/>
    <n v="0"/>
    <n v="0"/>
    <n v="0"/>
    <n v="0"/>
    <m/>
    <x v="0"/>
    <s v="PRFGET33330013GT 2EL"/>
    <s v="Planta de Reserva Fr¡a Generaci¢n Eten S.A."/>
    <x v="30"/>
    <x v="30"/>
    <s v="C.T. RF de Generacion Eten"/>
    <x v="104"/>
    <x v="0"/>
    <x v="0"/>
    <x v="208"/>
    <x v="0"/>
    <s v="Instalado"/>
    <s v="Operativo"/>
    <s v="Generadora"/>
    <x v="0"/>
    <x v="1"/>
    <x v="1"/>
    <x v="0"/>
    <s v="Privado"/>
    <s v="LAMBAYEQUE"/>
    <s v="LAMBAYEQUE"/>
    <s v="CHICLAYO"/>
    <s v="ÉTEN"/>
    <n v="0"/>
    <x v="0"/>
    <n v="0"/>
    <x v="0"/>
    <n v="0"/>
    <x v="0"/>
    <x v="0"/>
    <n v="0"/>
    <n v="0"/>
    <m/>
    <n v="0.70333333333333325"/>
    <n v="0.66083333333333327"/>
    <n v="7.6479999999999997"/>
    <n v="0"/>
    <n v="71"/>
    <s v="BASE DE DATOS"/>
    <m/>
  </r>
  <r>
    <s v="20"/>
    <x v="7"/>
    <s v="PRFGET"/>
    <s v="33330013"/>
    <s v="33330013"/>
    <x v="0"/>
    <s v="Unid. de Emergencia"/>
    <s v="S"/>
    <n v="2.19"/>
    <n v="2.19"/>
    <n v="0"/>
    <n v="0.64500000000000002"/>
    <n v="0.64500000000000002"/>
    <n v="4"/>
    <n v="1"/>
    <n v="0"/>
    <n v="0"/>
    <m/>
    <x v="0"/>
    <s v="PRFGET33330013Unid. de EmergenciaEL"/>
    <s v="Planta de Reserva Fr¡a Generaci¢n Eten S.A."/>
    <x v="30"/>
    <x v="30"/>
    <s v="C.T. RF de Generacion Eten"/>
    <x v="104"/>
    <x v="0"/>
    <x v="0"/>
    <x v="209"/>
    <x v="0"/>
    <s v="Instalado"/>
    <s v="Operativo"/>
    <s v="Generadora"/>
    <x v="0"/>
    <x v="1"/>
    <x v="1"/>
    <x v="0"/>
    <s v="Privado"/>
    <s v="LAMBAYEQUE"/>
    <s v="LAMBAYEQUE"/>
    <s v="CHICLAYO"/>
    <s v="ÉTEN"/>
    <n v="0"/>
    <x v="0"/>
    <n v="0"/>
    <x v="0"/>
    <n v="0"/>
    <x v="0"/>
    <x v="0"/>
    <n v="0.64500000000000002"/>
    <n v="6.4500000000000007E-4"/>
    <m/>
    <n v="0.1825"/>
    <n v="0.1825"/>
    <n v="7.6479999999999997"/>
    <n v="0"/>
    <n v="71"/>
    <s v="BASE DE DATOS"/>
    <m/>
  </r>
  <r>
    <s v="20"/>
    <x v="8"/>
    <s v="PRFGET"/>
    <s v="33330013"/>
    <s v="33330013"/>
    <x v="1"/>
    <s v="GT 1"/>
    <s v="S"/>
    <n v="225"/>
    <n v="215.93"/>
    <n v="0"/>
    <n v="0"/>
    <n v="0"/>
    <n v="0"/>
    <n v="0.4"/>
    <n v="7.83"/>
    <n v="0"/>
    <m/>
    <x v="0"/>
    <s v="PRFGET33330013GT 1TG"/>
    <s v="Planta de Reserva Fr¡a Generaci¢n Eten S.A."/>
    <x v="30"/>
    <x v="30"/>
    <s v="C.T. RF de Generacion Eten"/>
    <x v="104"/>
    <x v="1"/>
    <x v="1"/>
    <x v="207"/>
    <x v="0"/>
    <s v="Instalado"/>
    <s v="Operativo"/>
    <s v="Generadora"/>
    <x v="0"/>
    <x v="1"/>
    <x v="1"/>
    <x v="0"/>
    <s v="Privado"/>
    <s v="LAMBAYEQUE"/>
    <s v="LAMBAYEQUE"/>
    <s v="CHICLAYO"/>
    <s v="ÉTEN"/>
    <n v="0"/>
    <x v="0"/>
    <n v="0"/>
    <x v="0"/>
    <n v="0"/>
    <x v="0"/>
    <x v="0"/>
    <n v="0"/>
    <n v="0"/>
    <m/>
    <n v="18.75"/>
    <n v="17.994166666666668"/>
    <n v="7.6479999999999997"/>
    <n v="0"/>
    <n v="71"/>
    <s v="BASE DE DATOS"/>
    <m/>
  </r>
  <r>
    <s v="20"/>
    <x v="8"/>
    <s v="PRFGET"/>
    <s v="33330013"/>
    <s v="33330013"/>
    <x v="0"/>
    <s v="GT 2"/>
    <s v="S"/>
    <n v="8.44"/>
    <n v="7.93"/>
    <n v="0"/>
    <n v="2.4700000000000002"/>
    <n v="2.4700000000000002"/>
    <n v="0"/>
    <n v="0.37"/>
    <n v="0"/>
    <n v="0"/>
    <m/>
    <x v="0"/>
    <s v="PRFGET33330013GT 2EL"/>
    <s v="Planta de Reserva Fr¡a Generaci¢n Eten S.A."/>
    <x v="30"/>
    <x v="30"/>
    <s v="C.T. RF de Generacion Eten"/>
    <x v="104"/>
    <x v="0"/>
    <x v="0"/>
    <x v="208"/>
    <x v="0"/>
    <s v="Instalado"/>
    <s v="Operativo"/>
    <s v="Generadora"/>
    <x v="0"/>
    <x v="1"/>
    <x v="1"/>
    <x v="0"/>
    <s v="Privado"/>
    <s v="LAMBAYEQUE"/>
    <s v="LAMBAYEQUE"/>
    <s v="CHICLAYO"/>
    <s v="ÉTEN"/>
    <n v="0"/>
    <x v="0"/>
    <n v="0"/>
    <x v="0"/>
    <n v="0"/>
    <x v="0"/>
    <x v="0"/>
    <n v="2.4700000000000002"/>
    <n v="2.4700000000000004E-3"/>
    <m/>
    <n v="0.70333333333333325"/>
    <n v="0.66083333333333327"/>
    <n v="7.6479999999999997"/>
    <n v="0"/>
    <n v="71"/>
    <s v="BASE DE DATOS"/>
    <m/>
  </r>
  <r>
    <s v="20"/>
    <x v="8"/>
    <s v="PRFGET"/>
    <s v="33330013"/>
    <s v="33330013"/>
    <x v="0"/>
    <s v="Unid. de Emergencia"/>
    <s v="S"/>
    <n v="2.19"/>
    <n v="2.19"/>
    <n v="0"/>
    <n v="0.68899999999999995"/>
    <n v="0.68899999999999995"/>
    <n v="8"/>
    <n v="2"/>
    <n v="0"/>
    <n v="0"/>
    <m/>
    <x v="0"/>
    <s v="PRFGET33330013Unid. de EmergenciaEL"/>
    <s v="Planta de Reserva Fr¡a Generaci¢n Eten S.A."/>
    <x v="30"/>
    <x v="30"/>
    <s v="C.T. RF de Generacion Eten"/>
    <x v="104"/>
    <x v="0"/>
    <x v="0"/>
    <x v="209"/>
    <x v="0"/>
    <s v="Instalado"/>
    <s v="Operativo"/>
    <s v="Generadora"/>
    <x v="0"/>
    <x v="1"/>
    <x v="1"/>
    <x v="0"/>
    <s v="Privado"/>
    <s v="LAMBAYEQUE"/>
    <s v="LAMBAYEQUE"/>
    <s v="CHICLAYO"/>
    <s v="ÉTEN"/>
    <n v="0"/>
    <x v="0"/>
    <n v="0"/>
    <x v="0"/>
    <n v="0"/>
    <x v="0"/>
    <x v="0"/>
    <n v="0.68899999999999995"/>
    <n v="6.8899999999999994E-4"/>
    <m/>
    <n v="0.1825"/>
    <n v="0.1825"/>
    <n v="7.6479999999999997"/>
    <n v="0"/>
    <n v="71"/>
    <s v="BASE DE DATOS"/>
    <m/>
  </r>
  <r>
    <s v="20"/>
    <x v="0"/>
    <s v="CEVER2"/>
    <s v="33021893"/>
    <s v="33021893"/>
    <x v="1"/>
    <s v="TG1"/>
    <s v="S"/>
    <n v="19.399999999999999"/>
    <n v="14.82"/>
    <n v="0"/>
    <n v="0"/>
    <n v="0"/>
    <n v="0"/>
    <n v="0"/>
    <n v="0"/>
    <n v="0"/>
    <m/>
    <x v="0"/>
    <s v="CEVER233021893TG1TG"/>
    <s v="Sociedad Minera Cerro Verde S.A."/>
    <x v="31"/>
    <x v="31"/>
    <s v="C. T. Cerro Verde"/>
    <x v="105"/>
    <x v="1"/>
    <x v="1"/>
    <x v="143"/>
    <x v="0"/>
    <s v="Instalado"/>
    <s v="Operativo"/>
    <s v="Generadora"/>
    <x v="0"/>
    <x v="1"/>
    <x v="0"/>
    <x v="0"/>
    <s v="Privado"/>
    <s v="AREQUIPA"/>
    <s v="AREQUIPA"/>
    <s v="AREQUIPA "/>
    <s v="UCHUMAYO"/>
    <n v="0"/>
    <x v="0"/>
    <n v="0"/>
    <x v="0"/>
    <n v="0"/>
    <x v="0"/>
    <x v="0"/>
    <n v="0"/>
    <n v="0"/>
    <m/>
    <n v="1.6166666666666665"/>
    <n v="1.2350000000000001"/>
    <n v="7.6479999999999997"/>
    <n v="0"/>
    <n v="78"/>
    <s v="BASE DE DATOS"/>
    <m/>
  </r>
  <r>
    <s v="20"/>
    <x v="0"/>
    <s v="CEVER2"/>
    <s v="33021893"/>
    <s v="33021893"/>
    <x v="0"/>
    <s v="Grupo 4"/>
    <s v="S"/>
    <n v="0.68"/>
    <n v="0.50900000000000001"/>
    <n v="0"/>
    <n v="0"/>
    <n v="0"/>
    <n v="0"/>
    <n v="0"/>
    <n v="0"/>
    <n v="0"/>
    <m/>
    <x v="0"/>
    <s v="CEVER233021893Grupo 4EL"/>
    <s v="Sociedad Minera Cerro Verde S.A."/>
    <x v="31"/>
    <x v="31"/>
    <s v="C. T. Cerro Verde"/>
    <x v="105"/>
    <x v="0"/>
    <x v="0"/>
    <x v="190"/>
    <x v="0"/>
    <s v="Instalado"/>
    <s v="Operativo"/>
    <s v="Generadora"/>
    <x v="0"/>
    <x v="1"/>
    <x v="0"/>
    <x v="0"/>
    <s v="Privado"/>
    <s v="AREQUIPA"/>
    <s v="AREQUIPA"/>
    <s v="AREQUIPA "/>
    <s v="UCHUMAYO"/>
    <n v="0"/>
    <x v="0"/>
    <n v="0"/>
    <x v="0"/>
    <n v="0"/>
    <x v="0"/>
    <x v="0"/>
    <n v="0"/>
    <n v="0"/>
    <m/>
    <n v="5.6666666666666671E-2"/>
    <n v="4.2416666666666665E-2"/>
    <n v="7.6479999999999997"/>
    <n v="0"/>
    <n v="78"/>
    <s v="BASE DE DATOS"/>
    <m/>
  </r>
  <r>
    <s v="20"/>
    <x v="0"/>
    <s v="CEVER2"/>
    <s v="33021893"/>
    <s v="33021893"/>
    <x v="0"/>
    <s v="Grupo 5"/>
    <s v="S"/>
    <n v="1.825"/>
    <n v="1.2170000000000001"/>
    <n v="0"/>
    <n v="0"/>
    <n v="0"/>
    <n v="0"/>
    <n v="0"/>
    <n v="0"/>
    <n v="0"/>
    <m/>
    <x v="0"/>
    <s v="CEVER233021893Grupo 5EL"/>
    <s v="Sociedad Minera Cerro Verde S.A."/>
    <x v="31"/>
    <x v="31"/>
    <s v="C. T. Cerro Verde"/>
    <x v="105"/>
    <x v="0"/>
    <x v="0"/>
    <x v="210"/>
    <x v="0"/>
    <s v="Instalado"/>
    <s v="Operativo"/>
    <s v="Generadora"/>
    <x v="0"/>
    <x v="1"/>
    <x v="0"/>
    <x v="0"/>
    <s v="Privado"/>
    <s v="AREQUIPA"/>
    <s v="AREQUIPA"/>
    <s v="AREQUIPA "/>
    <s v="UCHUMAYO"/>
    <n v="0"/>
    <x v="0"/>
    <n v="0"/>
    <x v="0"/>
    <n v="0"/>
    <x v="0"/>
    <x v="0"/>
    <n v="0"/>
    <n v="0"/>
    <m/>
    <n v="0.15208333333333332"/>
    <n v="0.10141666666666667"/>
    <n v="7.6479999999999997"/>
    <n v="0"/>
    <n v="78"/>
    <s v="BASE DE DATOS"/>
    <m/>
  </r>
  <r>
    <s v="20"/>
    <x v="0"/>
    <s v="CEVER2"/>
    <s v="33359615"/>
    <s v="33359615"/>
    <x v="1"/>
    <s v="TG1"/>
    <s v="S"/>
    <n v="181.3"/>
    <n v="177.999"/>
    <n v="378.28199999999998"/>
    <n v="0"/>
    <n v="378.28199999999998"/>
    <n v="36.6"/>
    <n v="0"/>
    <n v="0"/>
    <n v="0.79"/>
    <m/>
    <x v="0"/>
    <s v="CEVER233359615TG1TG"/>
    <s v="Sociedad Minera Cerro Verde S.A."/>
    <x v="31"/>
    <x v="31"/>
    <s v="C. T. Recka"/>
    <x v="106"/>
    <x v="1"/>
    <x v="1"/>
    <x v="211"/>
    <x v="0"/>
    <s v="Instalado"/>
    <s v="Operativo"/>
    <s v="Generadora"/>
    <x v="0"/>
    <x v="1"/>
    <x v="1"/>
    <x v="0"/>
    <s v="Privado"/>
    <s v="LAMBAYEQUE"/>
    <s v="LAMBAYEQUE"/>
    <s v="CHICLAYO"/>
    <s v="REQUE"/>
    <n v="0"/>
    <x v="0"/>
    <n v="0"/>
    <x v="0"/>
    <n v="0"/>
    <x v="0"/>
    <x v="0"/>
    <n v="378.28199999999998"/>
    <n v="0.37828200000000001"/>
    <m/>
    <n v="15.108333333333334"/>
    <n v="14.83325"/>
    <n v="7.6479999999999997"/>
    <n v="0"/>
    <n v="78"/>
    <s v="BASE DE DATOS"/>
    <m/>
  </r>
  <r>
    <s v="20"/>
    <x v="1"/>
    <s v="CEVER2"/>
    <s v="33021893"/>
    <s v="33021893"/>
    <x v="0"/>
    <s v="Grupo 4"/>
    <s v="S"/>
    <n v="0.68"/>
    <n v="0.50900000000000001"/>
    <n v="0"/>
    <n v="0"/>
    <n v="0"/>
    <n v="0"/>
    <n v="0"/>
    <n v="0"/>
    <n v="0"/>
    <m/>
    <x v="0"/>
    <s v="CEVER233021893Grupo 4EL"/>
    <s v="Sociedad Minera Cerro Verde S.A."/>
    <x v="31"/>
    <x v="31"/>
    <s v="C. T. Cerro Verde"/>
    <x v="105"/>
    <x v="0"/>
    <x v="0"/>
    <x v="190"/>
    <x v="0"/>
    <s v="Instalado"/>
    <s v="Operativo"/>
    <s v="Generadora"/>
    <x v="0"/>
    <x v="1"/>
    <x v="0"/>
    <x v="0"/>
    <s v="Privado"/>
    <s v="AREQUIPA"/>
    <s v="AREQUIPA"/>
    <s v="AREQUIPA "/>
    <s v="UCHUMAYO"/>
    <n v="0"/>
    <x v="0"/>
    <n v="0"/>
    <x v="0"/>
    <n v="0"/>
    <x v="0"/>
    <x v="0"/>
    <n v="0"/>
    <n v="0"/>
    <m/>
    <n v="5.6666666666666671E-2"/>
    <n v="4.2416666666666665E-2"/>
    <n v="7.6479999999999997"/>
    <n v="0"/>
    <n v="78"/>
    <s v="BASE DE DATOS"/>
    <m/>
  </r>
  <r>
    <s v="20"/>
    <x v="1"/>
    <s v="CEVER2"/>
    <s v="33021893"/>
    <s v="33021893"/>
    <x v="0"/>
    <s v="Grupo 5"/>
    <s v="S"/>
    <n v="1.825"/>
    <n v="1.2170000000000001"/>
    <n v="0"/>
    <n v="0"/>
    <n v="0"/>
    <n v="0"/>
    <n v="0"/>
    <n v="0"/>
    <n v="0"/>
    <m/>
    <x v="0"/>
    <s v="CEVER233021893Grupo 5EL"/>
    <s v="Sociedad Minera Cerro Verde S.A."/>
    <x v="31"/>
    <x v="31"/>
    <s v="C. T. Cerro Verde"/>
    <x v="105"/>
    <x v="0"/>
    <x v="0"/>
    <x v="210"/>
    <x v="0"/>
    <s v="Instalado"/>
    <s v="Operativo"/>
    <s v="Generadora"/>
    <x v="0"/>
    <x v="1"/>
    <x v="0"/>
    <x v="0"/>
    <s v="Privado"/>
    <s v="AREQUIPA"/>
    <s v="AREQUIPA"/>
    <s v="AREQUIPA "/>
    <s v="UCHUMAYO"/>
    <n v="0"/>
    <x v="0"/>
    <n v="0"/>
    <x v="0"/>
    <n v="0"/>
    <x v="0"/>
    <x v="0"/>
    <n v="0"/>
    <n v="0"/>
    <m/>
    <n v="0.15208333333333332"/>
    <n v="0.10141666666666667"/>
    <n v="7.6479999999999997"/>
    <n v="0"/>
    <n v="78"/>
    <s v="BASE DE DATOS"/>
    <m/>
  </r>
  <r>
    <s v="20"/>
    <x v="1"/>
    <s v="CEVER2"/>
    <s v="33021893"/>
    <s v="33021893"/>
    <x v="1"/>
    <s v="TG1"/>
    <s v="S"/>
    <n v="19.399999999999999"/>
    <n v="14.82"/>
    <n v="0"/>
    <n v="0"/>
    <n v="0"/>
    <n v="0"/>
    <n v="0"/>
    <n v="0"/>
    <n v="0"/>
    <m/>
    <x v="0"/>
    <s v="CEVER233021893TG1TG"/>
    <s v="Sociedad Minera Cerro Verde S.A."/>
    <x v="31"/>
    <x v="31"/>
    <s v="C. T. Cerro Verde"/>
    <x v="105"/>
    <x v="1"/>
    <x v="1"/>
    <x v="143"/>
    <x v="0"/>
    <s v="Instalado"/>
    <s v="Operativo"/>
    <s v="Generadora"/>
    <x v="0"/>
    <x v="1"/>
    <x v="0"/>
    <x v="0"/>
    <s v="Privado"/>
    <s v="AREQUIPA"/>
    <s v="AREQUIPA"/>
    <s v="AREQUIPA "/>
    <s v="UCHUMAYO"/>
    <n v="0"/>
    <x v="0"/>
    <n v="0"/>
    <x v="0"/>
    <n v="0"/>
    <x v="0"/>
    <x v="0"/>
    <n v="0"/>
    <n v="0"/>
    <m/>
    <n v="1.6166666666666665"/>
    <n v="1.2350000000000001"/>
    <n v="7.6479999999999997"/>
    <n v="0"/>
    <n v="78"/>
    <s v="BASE DE DATOS"/>
    <m/>
  </r>
  <r>
    <s v="20"/>
    <x v="1"/>
    <s v="CEVER2"/>
    <s v="33359615"/>
    <s v="33359615"/>
    <x v="1"/>
    <s v="TG1"/>
    <s v="S"/>
    <n v="181.3"/>
    <n v="177.999"/>
    <n v="0"/>
    <n v="0"/>
    <n v="0"/>
    <n v="18.100000000000001"/>
    <n v="0"/>
    <n v="0"/>
    <n v="0.79"/>
    <m/>
    <x v="0"/>
    <s v="CEVER233359615TG1TG"/>
    <s v="Sociedad Minera Cerro Verde S.A."/>
    <x v="31"/>
    <x v="31"/>
    <s v="C. T. Recka"/>
    <x v="106"/>
    <x v="1"/>
    <x v="1"/>
    <x v="211"/>
    <x v="0"/>
    <s v="Instalado"/>
    <s v="Operativo"/>
    <s v="Generadora"/>
    <x v="0"/>
    <x v="1"/>
    <x v="1"/>
    <x v="0"/>
    <s v="Privado"/>
    <s v="LAMBAYEQUE"/>
    <s v="LAMBAYEQUE"/>
    <s v="CHICLAYO"/>
    <s v="REQUE"/>
    <n v="0"/>
    <x v="0"/>
    <n v="0"/>
    <x v="0"/>
    <n v="0"/>
    <x v="0"/>
    <x v="0"/>
    <n v="0"/>
    <n v="0"/>
    <m/>
    <n v="15.108333333333334"/>
    <n v="14.83325"/>
    <n v="7.6479999999999997"/>
    <n v="0"/>
    <n v="78"/>
    <s v="BASE DE DATOS"/>
    <m/>
  </r>
  <r>
    <s v="20"/>
    <x v="2"/>
    <s v="CEVER2"/>
    <s v="33021893"/>
    <s v="33021893"/>
    <x v="0"/>
    <s v="Grupo 4"/>
    <s v="S"/>
    <n v="0.68"/>
    <n v="0.50900000000000001"/>
    <n v="0"/>
    <n v="0"/>
    <n v="0"/>
    <n v="0"/>
    <n v="0"/>
    <n v="0"/>
    <n v="0"/>
    <m/>
    <x v="0"/>
    <s v="CEVER233021893Grupo 4EL"/>
    <s v="Sociedad Minera Cerro Verde S.A."/>
    <x v="31"/>
    <x v="31"/>
    <s v="C. T. Cerro Verde"/>
    <x v="105"/>
    <x v="0"/>
    <x v="0"/>
    <x v="190"/>
    <x v="0"/>
    <s v="Instalado"/>
    <s v="Operativo"/>
    <s v="Generadora"/>
    <x v="0"/>
    <x v="1"/>
    <x v="0"/>
    <x v="0"/>
    <s v="Privado"/>
    <s v="AREQUIPA"/>
    <s v="AREQUIPA"/>
    <s v="AREQUIPA "/>
    <s v="UCHUMAYO"/>
    <n v="0"/>
    <x v="0"/>
    <n v="0"/>
    <x v="0"/>
    <n v="0"/>
    <x v="0"/>
    <x v="0"/>
    <n v="0"/>
    <n v="0"/>
    <m/>
    <n v="5.6666666666666671E-2"/>
    <n v="4.2416666666666665E-2"/>
    <n v="7.6479999999999997"/>
    <n v="0"/>
    <n v="78"/>
    <s v="BASE DE DATOS"/>
    <m/>
  </r>
  <r>
    <s v="20"/>
    <x v="2"/>
    <s v="CEVER2"/>
    <s v="33021893"/>
    <s v="33021893"/>
    <x v="0"/>
    <s v="Grupo 5"/>
    <s v="S"/>
    <n v="1.825"/>
    <n v="1.2170000000000001"/>
    <n v="0"/>
    <n v="0"/>
    <n v="0"/>
    <n v="0"/>
    <n v="0"/>
    <n v="0"/>
    <n v="0"/>
    <m/>
    <x v="0"/>
    <s v="CEVER233021893Grupo 5EL"/>
    <s v="Sociedad Minera Cerro Verde S.A."/>
    <x v="31"/>
    <x v="31"/>
    <s v="C. T. Cerro Verde"/>
    <x v="105"/>
    <x v="0"/>
    <x v="0"/>
    <x v="210"/>
    <x v="0"/>
    <s v="Instalado"/>
    <s v="Operativo"/>
    <s v="Generadora"/>
    <x v="0"/>
    <x v="1"/>
    <x v="0"/>
    <x v="0"/>
    <s v="Privado"/>
    <s v="AREQUIPA"/>
    <s v="AREQUIPA"/>
    <s v="AREQUIPA "/>
    <s v="UCHUMAYO"/>
    <n v="0"/>
    <x v="0"/>
    <n v="0"/>
    <x v="0"/>
    <n v="0"/>
    <x v="0"/>
    <x v="0"/>
    <n v="0"/>
    <n v="0"/>
    <m/>
    <n v="0.15208333333333332"/>
    <n v="0.10141666666666667"/>
    <n v="7.6479999999999997"/>
    <n v="0"/>
    <n v="78"/>
    <s v="BASE DE DATOS"/>
    <m/>
  </r>
  <r>
    <s v="20"/>
    <x v="2"/>
    <s v="CEVER2"/>
    <s v="33021893"/>
    <s v="33021893"/>
    <x v="1"/>
    <s v="TG1"/>
    <s v="S"/>
    <n v="19.399999999999999"/>
    <n v="14.82"/>
    <n v="0"/>
    <n v="0"/>
    <n v="0"/>
    <n v="0"/>
    <n v="0"/>
    <n v="0"/>
    <n v="0"/>
    <m/>
    <x v="0"/>
    <s v="CEVER233021893TG1TG"/>
    <s v="Sociedad Minera Cerro Verde S.A."/>
    <x v="31"/>
    <x v="31"/>
    <s v="C. T. Cerro Verde"/>
    <x v="105"/>
    <x v="1"/>
    <x v="1"/>
    <x v="143"/>
    <x v="0"/>
    <s v="Instalado"/>
    <s v="Operativo"/>
    <s v="Generadora"/>
    <x v="0"/>
    <x v="1"/>
    <x v="0"/>
    <x v="0"/>
    <s v="Privado"/>
    <s v="AREQUIPA"/>
    <s v="AREQUIPA"/>
    <s v="AREQUIPA "/>
    <s v="UCHUMAYO"/>
    <n v="0"/>
    <x v="0"/>
    <n v="0"/>
    <x v="0"/>
    <n v="0"/>
    <x v="0"/>
    <x v="0"/>
    <n v="0"/>
    <n v="0"/>
    <m/>
    <n v="1.6166666666666665"/>
    <n v="1.2350000000000001"/>
    <n v="7.6479999999999997"/>
    <n v="0"/>
    <n v="78"/>
    <s v="BASE DE DATOS"/>
    <m/>
  </r>
  <r>
    <s v="20"/>
    <x v="2"/>
    <s v="CEVER2"/>
    <s v="33359615"/>
    <s v="33359615"/>
    <x v="1"/>
    <s v="TG1"/>
    <s v="S"/>
    <n v="181.3"/>
    <n v="177.999"/>
    <n v="0"/>
    <n v="0"/>
    <n v="0"/>
    <n v="0"/>
    <n v="0"/>
    <n v="0"/>
    <n v="2"/>
    <m/>
    <x v="0"/>
    <s v="CEVER233359615TG1TG"/>
    <s v="Sociedad Minera Cerro Verde S.A."/>
    <x v="31"/>
    <x v="31"/>
    <s v="C. T. Recka"/>
    <x v="106"/>
    <x v="1"/>
    <x v="1"/>
    <x v="211"/>
    <x v="0"/>
    <s v="Instalado"/>
    <s v="Operativo"/>
    <s v="Generadora"/>
    <x v="0"/>
    <x v="1"/>
    <x v="1"/>
    <x v="0"/>
    <s v="Privado"/>
    <s v="LAMBAYEQUE"/>
    <s v="LAMBAYEQUE"/>
    <s v="CHICLAYO"/>
    <s v="REQUE"/>
    <n v="0"/>
    <x v="0"/>
    <n v="0"/>
    <x v="0"/>
    <n v="0"/>
    <x v="0"/>
    <x v="0"/>
    <n v="0"/>
    <n v="0"/>
    <m/>
    <n v="15.108333333333334"/>
    <n v="14.83325"/>
    <n v="7.6479999999999997"/>
    <n v="0"/>
    <n v="78"/>
    <s v="BASE DE DATOS"/>
    <m/>
  </r>
  <r>
    <s v="20"/>
    <x v="3"/>
    <s v="CEVER2"/>
    <s v="33021893"/>
    <s v="33021893"/>
    <x v="0"/>
    <s v="Grupo 4"/>
    <s v="S"/>
    <n v="0.68"/>
    <n v="0.50900000000000001"/>
    <n v="0"/>
    <n v="0"/>
    <n v="0"/>
    <n v="0"/>
    <n v="0"/>
    <n v="0"/>
    <n v="0"/>
    <m/>
    <x v="0"/>
    <s v="CEVER233021893Grupo 4EL"/>
    <s v="Sociedad Minera Cerro Verde S.A."/>
    <x v="31"/>
    <x v="31"/>
    <s v="C. T. Cerro Verde"/>
    <x v="105"/>
    <x v="0"/>
    <x v="0"/>
    <x v="190"/>
    <x v="0"/>
    <s v="Instalado"/>
    <s v="Operativo"/>
    <s v="Generadora"/>
    <x v="0"/>
    <x v="1"/>
    <x v="0"/>
    <x v="0"/>
    <s v="Privado"/>
    <s v="AREQUIPA"/>
    <s v="AREQUIPA"/>
    <s v="AREQUIPA "/>
    <s v="UCHUMAYO"/>
    <n v="0"/>
    <x v="0"/>
    <n v="0"/>
    <x v="0"/>
    <n v="0"/>
    <x v="0"/>
    <x v="0"/>
    <n v="0"/>
    <n v="0"/>
    <m/>
    <n v="5.6666666666666671E-2"/>
    <n v="4.2416666666666665E-2"/>
    <n v="7.6479999999999997"/>
    <n v="0"/>
    <n v="78"/>
    <s v="BASE DE DATOS"/>
    <m/>
  </r>
  <r>
    <s v="20"/>
    <x v="3"/>
    <s v="CEVER2"/>
    <s v="33021893"/>
    <s v="33021893"/>
    <x v="0"/>
    <s v="Grupo 5"/>
    <s v="S"/>
    <n v="1.825"/>
    <n v="1.2170000000000001"/>
    <n v="0"/>
    <n v="0"/>
    <n v="0"/>
    <n v="0"/>
    <n v="0"/>
    <n v="0"/>
    <n v="0"/>
    <m/>
    <x v="0"/>
    <s v="CEVER233021893Grupo 5EL"/>
    <s v="Sociedad Minera Cerro Verde S.A."/>
    <x v="31"/>
    <x v="31"/>
    <s v="C. T. Cerro Verde"/>
    <x v="105"/>
    <x v="0"/>
    <x v="0"/>
    <x v="210"/>
    <x v="0"/>
    <s v="Instalado"/>
    <s v="Operativo"/>
    <s v="Generadora"/>
    <x v="0"/>
    <x v="1"/>
    <x v="0"/>
    <x v="0"/>
    <s v="Privado"/>
    <s v="AREQUIPA"/>
    <s v="AREQUIPA"/>
    <s v="AREQUIPA "/>
    <s v="UCHUMAYO"/>
    <n v="0"/>
    <x v="0"/>
    <n v="0"/>
    <x v="0"/>
    <n v="0"/>
    <x v="0"/>
    <x v="0"/>
    <n v="0"/>
    <n v="0"/>
    <m/>
    <n v="0.15208333333333332"/>
    <n v="0.10141666666666667"/>
    <n v="7.6479999999999997"/>
    <n v="0"/>
    <n v="78"/>
    <s v="BASE DE DATOS"/>
    <m/>
  </r>
  <r>
    <s v="20"/>
    <x v="3"/>
    <s v="CEVER2"/>
    <s v="33021893"/>
    <s v="33021893"/>
    <x v="1"/>
    <s v="TG1"/>
    <s v="S"/>
    <n v="19.399999999999999"/>
    <n v="14.82"/>
    <n v="0"/>
    <n v="0"/>
    <n v="0"/>
    <n v="0"/>
    <n v="0"/>
    <n v="0"/>
    <n v="0"/>
    <m/>
    <x v="0"/>
    <s v="CEVER233021893TG1TG"/>
    <s v="Sociedad Minera Cerro Verde S.A."/>
    <x v="31"/>
    <x v="31"/>
    <s v="C. T. Cerro Verde"/>
    <x v="105"/>
    <x v="1"/>
    <x v="1"/>
    <x v="143"/>
    <x v="0"/>
    <s v="Instalado"/>
    <s v="Operativo"/>
    <s v="Generadora"/>
    <x v="0"/>
    <x v="1"/>
    <x v="0"/>
    <x v="0"/>
    <s v="Privado"/>
    <s v="AREQUIPA"/>
    <s v="AREQUIPA"/>
    <s v="AREQUIPA "/>
    <s v="UCHUMAYO"/>
    <n v="0"/>
    <x v="0"/>
    <n v="0"/>
    <x v="0"/>
    <n v="0"/>
    <x v="0"/>
    <x v="0"/>
    <n v="0"/>
    <n v="0"/>
    <m/>
    <n v="1.6166666666666665"/>
    <n v="1.2350000000000001"/>
    <n v="7.6479999999999997"/>
    <n v="0"/>
    <n v="78"/>
    <s v="BASE DE DATOS"/>
    <m/>
  </r>
  <r>
    <s v="20"/>
    <x v="3"/>
    <s v="CEVER2"/>
    <s v="33359615"/>
    <s v="33359615"/>
    <x v="1"/>
    <s v="TG1"/>
    <s v="S"/>
    <n v="181.3"/>
    <n v="177.999"/>
    <n v="0"/>
    <n v="0"/>
    <n v="0"/>
    <n v="0"/>
    <n v="0"/>
    <n v="0"/>
    <n v="0.79"/>
    <m/>
    <x v="0"/>
    <s v="CEVER233359615TG1TG"/>
    <s v="Sociedad Minera Cerro Verde S.A."/>
    <x v="31"/>
    <x v="31"/>
    <s v="C. T. Recka"/>
    <x v="106"/>
    <x v="1"/>
    <x v="1"/>
    <x v="211"/>
    <x v="0"/>
    <s v="Instalado"/>
    <s v="Operativo"/>
    <s v="Generadora"/>
    <x v="0"/>
    <x v="1"/>
    <x v="1"/>
    <x v="0"/>
    <s v="Privado"/>
    <s v="LAMBAYEQUE"/>
    <s v="LAMBAYEQUE"/>
    <s v="CHICLAYO"/>
    <s v="REQUE"/>
    <n v="0"/>
    <x v="0"/>
    <n v="0"/>
    <x v="0"/>
    <n v="0"/>
    <x v="0"/>
    <x v="0"/>
    <n v="0"/>
    <n v="0"/>
    <m/>
    <n v="15.108333333333334"/>
    <n v="14.83325"/>
    <n v="7.6479999999999997"/>
    <n v="0"/>
    <n v="78"/>
    <s v="BASE DE DATOS"/>
    <m/>
  </r>
  <r>
    <s v="20"/>
    <x v="4"/>
    <s v="CEVER2"/>
    <s v="33021893"/>
    <s v="33021893"/>
    <x v="0"/>
    <s v="Grupo 4"/>
    <s v="S"/>
    <n v="0.68"/>
    <n v="0.50900000000000001"/>
    <n v="0"/>
    <n v="0"/>
    <n v="0"/>
    <n v="0"/>
    <n v="0"/>
    <n v="0"/>
    <n v="0"/>
    <m/>
    <x v="0"/>
    <s v="CEVER233021893Grupo 4EL"/>
    <s v="Sociedad Minera Cerro Verde S.A."/>
    <x v="31"/>
    <x v="31"/>
    <s v="C. T. Cerro Verde"/>
    <x v="105"/>
    <x v="0"/>
    <x v="0"/>
    <x v="190"/>
    <x v="0"/>
    <s v="Instalado"/>
    <s v="Operativo"/>
    <s v="Generadora"/>
    <x v="0"/>
    <x v="1"/>
    <x v="0"/>
    <x v="0"/>
    <s v="Privado"/>
    <s v="AREQUIPA"/>
    <s v="AREQUIPA"/>
    <s v="AREQUIPA "/>
    <s v="UCHUMAYO"/>
    <n v="0"/>
    <x v="0"/>
    <n v="0"/>
    <x v="0"/>
    <n v="0"/>
    <x v="0"/>
    <x v="0"/>
    <n v="0"/>
    <n v="0"/>
    <m/>
    <n v="5.6666666666666671E-2"/>
    <n v="4.2416666666666665E-2"/>
    <n v="7.6479999999999997"/>
    <n v="0"/>
    <n v="78"/>
    <s v="BASE DE DATOS"/>
    <m/>
  </r>
  <r>
    <s v="20"/>
    <x v="4"/>
    <s v="CEVER2"/>
    <s v="33021893"/>
    <s v="33021893"/>
    <x v="0"/>
    <s v="Grupo 5"/>
    <s v="S"/>
    <n v="1.825"/>
    <n v="1.2170000000000001"/>
    <n v="0"/>
    <n v="0"/>
    <n v="0"/>
    <n v="0"/>
    <n v="0"/>
    <n v="0"/>
    <n v="0"/>
    <m/>
    <x v="0"/>
    <s v="CEVER233021893Grupo 5EL"/>
    <s v="Sociedad Minera Cerro Verde S.A."/>
    <x v="31"/>
    <x v="31"/>
    <s v="C. T. Cerro Verde"/>
    <x v="105"/>
    <x v="0"/>
    <x v="0"/>
    <x v="210"/>
    <x v="0"/>
    <s v="Instalado"/>
    <s v="Operativo"/>
    <s v="Generadora"/>
    <x v="0"/>
    <x v="1"/>
    <x v="0"/>
    <x v="0"/>
    <s v="Privado"/>
    <s v="AREQUIPA"/>
    <s v="AREQUIPA"/>
    <s v="AREQUIPA "/>
    <s v="UCHUMAYO"/>
    <n v="0"/>
    <x v="0"/>
    <n v="0"/>
    <x v="0"/>
    <n v="0"/>
    <x v="0"/>
    <x v="0"/>
    <n v="0"/>
    <n v="0"/>
    <m/>
    <n v="0.15208333333333332"/>
    <n v="0.10141666666666667"/>
    <n v="7.6479999999999997"/>
    <n v="0"/>
    <n v="78"/>
    <s v="BASE DE DATOS"/>
    <m/>
  </r>
  <r>
    <s v="20"/>
    <x v="4"/>
    <s v="CEVER2"/>
    <s v="33021893"/>
    <s v="33021893"/>
    <x v="1"/>
    <s v="TG1"/>
    <s v="S"/>
    <n v="19.399999999999999"/>
    <n v="14.82"/>
    <n v="0"/>
    <n v="0"/>
    <n v="0"/>
    <n v="0"/>
    <n v="0"/>
    <n v="0"/>
    <n v="0"/>
    <m/>
    <x v="0"/>
    <s v="CEVER233021893TG1TG"/>
    <s v="Sociedad Minera Cerro Verde S.A."/>
    <x v="31"/>
    <x v="31"/>
    <s v="C. T. Cerro Verde"/>
    <x v="105"/>
    <x v="1"/>
    <x v="1"/>
    <x v="143"/>
    <x v="0"/>
    <s v="Instalado"/>
    <s v="Operativo"/>
    <s v="Generadora"/>
    <x v="0"/>
    <x v="1"/>
    <x v="0"/>
    <x v="0"/>
    <s v="Privado"/>
    <s v="AREQUIPA"/>
    <s v="AREQUIPA"/>
    <s v="AREQUIPA "/>
    <s v="UCHUMAYO"/>
    <n v="0"/>
    <x v="0"/>
    <n v="0"/>
    <x v="0"/>
    <n v="0"/>
    <x v="0"/>
    <x v="0"/>
    <n v="0"/>
    <n v="0"/>
    <m/>
    <n v="1.6166666666666665"/>
    <n v="1.2350000000000001"/>
    <n v="7.6479999999999997"/>
    <n v="0"/>
    <n v="78"/>
    <s v="BASE DE DATOS"/>
    <m/>
  </r>
  <r>
    <s v="20"/>
    <x v="4"/>
    <s v="CEVER2"/>
    <s v="33359615"/>
    <s v="33359615"/>
    <x v="1"/>
    <s v="TG1"/>
    <s v="S"/>
    <n v="181.3"/>
    <n v="177.999"/>
    <n v="0"/>
    <n v="0"/>
    <n v="0"/>
    <n v="14"/>
    <n v="0"/>
    <n v="0"/>
    <n v="0"/>
    <m/>
    <x v="0"/>
    <s v="CEVER233359615TG1TG"/>
    <s v="Sociedad Minera Cerro Verde S.A."/>
    <x v="31"/>
    <x v="31"/>
    <s v="C. T. Recka"/>
    <x v="106"/>
    <x v="1"/>
    <x v="1"/>
    <x v="211"/>
    <x v="0"/>
    <s v="Instalado"/>
    <s v="Operativo"/>
    <s v="Generadora"/>
    <x v="0"/>
    <x v="1"/>
    <x v="1"/>
    <x v="0"/>
    <s v="Privado"/>
    <s v="LAMBAYEQUE"/>
    <s v="LAMBAYEQUE"/>
    <s v="CHICLAYO"/>
    <s v="REQUE"/>
    <n v="0"/>
    <x v="0"/>
    <n v="0"/>
    <x v="0"/>
    <n v="0"/>
    <x v="0"/>
    <x v="0"/>
    <n v="0"/>
    <n v="0"/>
    <m/>
    <n v="15.108333333333334"/>
    <n v="14.83325"/>
    <n v="7.6479999999999997"/>
    <n v="0"/>
    <n v="78"/>
    <s v="BASE DE DATOS"/>
    <m/>
  </r>
  <r>
    <s v="20"/>
    <x v="5"/>
    <s v="CEVER2"/>
    <s v="33021893"/>
    <s v="33021893"/>
    <x v="0"/>
    <s v="Grupo 4"/>
    <s v="S"/>
    <n v="0.68"/>
    <n v="0.50900000000000001"/>
    <n v="0"/>
    <n v="0"/>
    <n v="0"/>
    <n v="0"/>
    <n v="0"/>
    <n v="0"/>
    <n v="0"/>
    <m/>
    <x v="0"/>
    <s v="CEVER233021893Grupo 4EL"/>
    <s v="Sociedad Minera Cerro Verde S.A."/>
    <x v="31"/>
    <x v="31"/>
    <s v="C. T. Cerro Verde"/>
    <x v="105"/>
    <x v="0"/>
    <x v="0"/>
    <x v="190"/>
    <x v="0"/>
    <s v="Instalado"/>
    <s v="Operativo"/>
    <s v="Generadora"/>
    <x v="0"/>
    <x v="1"/>
    <x v="0"/>
    <x v="0"/>
    <s v="Privado"/>
    <s v="AREQUIPA"/>
    <s v="AREQUIPA"/>
    <s v="AREQUIPA "/>
    <s v="UCHUMAYO"/>
    <n v="0"/>
    <x v="0"/>
    <n v="0"/>
    <x v="0"/>
    <n v="0"/>
    <x v="0"/>
    <x v="0"/>
    <n v="0"/>
    <n v="0"/>
    <m/>
    <n v="5.6666666666666671E-2"/>
    <n v="4.2416666666666665E-2"/>
    <n v="7.6479999999999997"/>
    <n v="0"/>
    <n v="78"/>
    <s v="BASE DE DATOS"/>
    <m/>
  </r>
  <r>
    <s v="20"/>
    <x v="5"/>
    <s v="CEVER2"/>
    <s v="33021893"/>
    <s v="33021893"/>
    <x v="0"/>
    <s v="Grupo 5"/>
    <s v="S"/>
    <n v="1.825"/>
    <n v="1.2170000000000001"/>
    <n v="0"/>
    <n v="0"/>
    <n v="0"/>
    <n v="0"/>
    <n v="0"/>
    <n v="0"/>
    <n v="0"/>
    <m/>
    <x v="0"/>
    <s v="CEVER233021893Grupo 5EL"/>
    <s v="Sociedad Minera Cerro Verde S.A."/>
    <x v="31"/>
    <x v="31"/>
    <s v="C. T. Cerro Verde"/>
    <x v="105"/>
    <x v="0"/>
    <x v="0"/>
    <x v="210"/>
    <x v="0"/>
    <s v="Instalado"/>
    <s v="Operativo"/>
    <s v="Generadora"/>
    <x v="0"/>
    <x v="1"/>
    <x v="0"/>
    <x v="0"/>
    <s v="Privado"/>
    <s v="AREQUIPA"/>
    <s v="AREQUIPA"/>
    <s v="AREQUIPA "/>
    <s v="UCHUMAYO"/>
    <n v="0"/>
    <x v="0"/>
    <n v="0"/>
    <x v="0"/>
    <n v="0"/>
    <x v="0"/>
    <x v="0"/>
    <n v="0"/>
    <n v="0"/>
    <m/>
    <n v="0.15208333333333332"/>
    <n v="0.10141666666666667"/>
    <n v="7.6479999999999997"/>
    <n v="0"/>
    <n v="78"/>
    <s v="BASE DE DATOS"/>
    <m/>
  </r>
  <r>
    <s v="20"/>
    <x v="5"/>
    <s v="CEVER2"/>
    <s v="33021893"/>
    <s v="33021893"/>
    <x v="1"/>
    <s v="TG1"/>
    <s v="S"/>
    <n v="19.399999999999999"/>
    <n v="14.82"/>
    <n v="0"/>
    <n v="0"/>
    <n v="0"/>
    <n v="0"/>
    <n v="0"/>
    <n v="0"/>
    <n v="0"/>
    <m/>
    <x v="0"/>
    <s v="CEVER233021893TG1TG"/>
    <s v="Sociedad Minera Cerro Verde S.A."/>
    <x v="31"/>
    <x v="31"/>
    <s v="C. T. Cerro Verde"/>
    <x v="105"/>
    <x v="1"/>
    <x v="1"/>
    <x v="143"/>
    <x v="0"/>
    <s v="Instalado"/>
    <s v="Operativo"/>
    <s v="Generadora"/>
    <x v="0"/>
    <x v="1"/>
    <x v="0"/>
    <x v="0"/>
    <s v="Privado"/>
    <s v="AREQUIPA"/>
    <s v="AREQUIPA"/>
    <s v="AREQUIPA "/>
    <s v="UCHUMAYO"/>
    <n v="0"/>
    <x v="0"/>
    <n v="0"/>
    <x v="0"/>
    <n v="0"/>
    <x v="0"/>
    <x v="0"/>
    <n v="0"/>
    <n v="0"/>
    <m/>
    <n v="1.6166666666666665"/>
    <n v="1.2350000000000001"/>
    <n v="7.6479999999999997"/>
    <n v="0"/>
    <n v="78"/>
    <s v="BASE DE DATOS"/>
    <m/>
  </r>
  <r>
    <s v="20"/>
    <x v="5"/>
    <s v="CEVER2"/>
    <s v="33359615"/>
    <s v="33359615"/>
    <x v="1"/>
    <s v="TG1"/>
    <s v="S"/>
    <n v="181.3"/>
    <n v="177.999"/>
    <n v="0"/>
    <n v="0"/>
    <n v="0"/>
    <n v="4.8"/>
    <n v="0"/>
    <n v="0"/>
    <n v="0"/>
    <m/>
    <x v="0"/>
    <s v="CEVER233359615TG1TG"/>
    <s v="Sociedad Minera Cerro Verde S.A."/>
    <x v="31"/>
    <x v="31"/>
    <s v="C. T. Recka"/>
    <x v="106"/>
    <x v="1"/>
    <x v="1"/>
    <x v="211"/>
    <x v="0"/>
    <s v="Instalado"/>
    <s v="Operativo"/>
    <s v="Generadora"/>
    <x v="0"/>
    <x v="1"/>
    <x v="1"/>
    <x v="0"/>
    <s v="Privado"/>
    <s v="LAMBAYEQUE"/>
    <s v="LAMBAYEQUE"/>
    <s v="CHICLAYO"/>
    <s v="REQUE"/>
    <n v="0"/>
    <x v="0"/>
    <n v="0"/>
    <x v="0"/>
    <n v="0"/>
    <x v="0"/>
    <x v="0"/>
    <n v="0"/>
    <n v="0"/>
    <m/>
    <n v="15.108333333333334"/>
    <n v="14.83325"/>
    <n v="7.6479999999999997"/>
    <n v="0"/>
    <n v="78"/>
    <s v="BASE DE DATOS"/>
    <m/>
  </r>
  <r>
    <s v="20"/>
    <x v="6"/>
    <s v="CEVER2"/>
    <s v="33021893"/>
    <s v="33021893"/>
    <x v="0"/>
    <s v="Grupo 4"/>
    <s v="S"/>
    <n v="0.68"/>
    <n v="0.50900000000000001"/>
    <n v="0"/>
    <n v="0"/>
    <n v="0"/>
    <n v="0"/>
    <n v="0"/>
    <n v="0"/>
    <n v="0"/>
    <m/>
    <x v="0"/>
    <s v="CEVER233021893Grupo 4EL"/>
    <s v="Sociedad Minera Cerro Verde S.A."/>
    <x v="31"/>
    <x v="31"/>
    <s v="C. T. Cerro Verde"/>
    <x v="105"/>
    <x v="0"/>
    <x v="0"/>
    <x v="190"/>
    <x v="0"/>
    <s v="Instalado"/>
    <s v="Operativo"/>
    <s v="Generadora"/>
    <x v="0"/>
    <x v="1"/>
    <x v="0"/>
    <x v="0"/>
    <s v="Privado"/>
    <s v="AREQUIPA"/>
    <s v="AREQUIPA"/>
    <s v="AREQUIPA "/>
    <s v="UCHUMAYO"/>
    <n v="0"/>
    <x v="0"/>
    <n v="0"/>
    <x v="0"/>
    <n v="0"/>
    <x v="0"/>
    <x v="0"/>
    <n v="0"/>
    <n v="0"/>
    <m/>
    <n v="5.6666666666666671E-2"/>
    <n v="4.2416666666666665E-2"/>
    <n v="7.6479999999999997"/>
    <n v="0"/>
    <n v="78"/>
    <s v="BASE DE DATOS"/>
    <m/>
  </r>
  <r>
    <s v="20"/>
    <x v="6"/>
    <s v="CEVER2"/>
    <s v="33359615"/>
    <s v="33359615"/>
    <x v="1"/>
    <s v="TG1"/>
    <s v="S"/>
    <n v="181.3"/>
    <n v="177.999"/>
    <n v="0"/>
    <n v="0"/>
    <n v="0"/>
    <n v="32.5"/>
    <n v="0"/>
    <n v="0"/>
    <n v="0"/>
    <m/>
    <x v="0"/>
    <s v="CEVER233359615TG1TG"/>
    <s v="Sociedad Minera Cerro Verde S.A."/>
    <x v="31"/>
    <x v="31"/>
    <s v="C. T. Recka"/>
    <x v="106"/>
    <x v="1"/>
    <x v="1"/>
    <x v="211"/>
    <x v="0"/>
    <s v="Instalado"/>
    <s v="Operativo"/>
    <s v="Generadora"/>
    <x v="0"/>
    <x v="1"/>
    <x v="1"/>
    <x v="0"/>
    <s v="Privado"/>
    <s v="LAMBAYEQUE"/>
    <s v="LAMBAYEQUE"/>
    <s v="CHICLAYO"/>
    <s v="REQUE"/>
    <n v="0"/>
    <x v="0"/>
    <n v="0"/>
    <x v="0"/>
    <n v="0"/>
    <x v="0"/>
    <x v="0"/>
    <n v="0"/>
    <n v="0"/>
    <m/>
    <n v="15.108333333333334"/>
    <n v="14.83325"/>
    <n v="7.6479999999999997"/>
    <n v="0"/>
    <n v="78"/>
    <s v="BASE DE DATOS"/>
    <m/>
  </r>
  <r>
    <s v="20"/>
    <x v="6"/>
    <s v="CEVER2"/>
    <s v="33021893"/>
    <s v="33021893"/>
    <x v="0"/>
    <s v="Grupo 5"/>
    <s v="S"/>
    <n v="1.825"/>
    <n v="1.2170000000000001"/>
    <n v="0"/>
    <n v="0"/>
    <n v="0"/>
    <n v="0"/>
    <n v="0"/>
    <n v="0"/>
    <n v="0"/>
    <m/>
    <x v="0"/>
    <s v="CEVER233021893Grupo 5EL"/>
    <s v="Sociedad Minera Cerro Verde S.A."/>
    <x v="31"/>
    <x v="31"/>
    <s v="C. T. Cerro Verde"/>
    <x v="105"/>
    <x v="0"/>
    <x v="0"/>
    <x v="210"/>
    <x v="0"/>
    <s v="Instalado"/>
    <s v="Operativo"/>
    <s v="Generadora"/>
    <x v="0"/>
    <x v="1"/>
    <x v="0"/>
    <x v="0"/>
    <s v="Privado"/>
    <s v="AREQUIPA"/>
    <s v="AREQUIPA"/>
    <s v="AREQUIPA "/>
    <s v="UCHUMAYO"/>
    <n v="0"/>
    <x v="0"/>
    <n v="0"/>
    <x v="0"/>
    <n v="0"/>
    <x v="0"/>
    <x v="0"/>
    <n v="0"/>
    <n v="0"/>
    <m/>
    <n v="0.15208333333333332"/>
    <n v="0.10141666666666667"/>
    <n v="7.6479999999999997"/>
    <n v="0"/>
    <n v="78"/>
    <s v="BASE DE DATOS"/>
    <m/>
  </r>
  <r>
    <s v="20"/>
    <x v="6"/>
    <s v="CEVER2"/>
    <s v="33021893"/>
    <s v="33021893"/>
    <x v="1"/>
    <s v="TG1"/>
    <s v="S"/>
    <n v="19.399999999999999"/>
    <n v="14.82"/>
    <n v="0"/>
    <n v="0"/>
    <n v="0"/>
    <n v="0"/>
    <n v="0"/>
    <n v="0"/>
    <n v="0"/>
    <m/>
    <x v="0"/>
    <s v="CEVER233021893TG1TG"/>
    <s v="Sociedad Minera Cerro Verde S.A."/>
    <x v="31"/>
    <x v="31"/>
    <s v="C. T. Cerro Verde"/>
    <x v="105"/>
    <x v="1"/>
    <x v="1"/>
    <x v="143"/>
    <x v="0"/>
    <s v="Instalado"/>
    <s v="Operativo"/>
    <s v="Generadora"/>
    <x v="0"/>
    <x v="1"/>
    <x v="0"/>
    <x v="0"/>
    <s v="Privado"/>
    <s v="AREQUIPA"/>
    <s v="AREQUIPA"/>
    <s v="AREQUIPA "/>
    <s v="UCHUMAYO"/>
    <n v="0"/>
    <x v="0"/>
    <n v="0"/>
    <x v="0"/>
    <n v="0"/>
    <x v="0"/>
    <x v="0"/>
    <n v="0"/>
    <n v="0"/>
    <m/>
    <n v="1.6166666666666665"/>
    <n v="1.2350000000000001"/>
    <n v="7.6479999999999997"/>
    <n v="0"/>
    <n v="78"/>
    <s v="BASE DE DATOS"/>
    <m/>
  </r>
  <r>
    <s v="20"/>
    <x v="7"/>
    <s v="CEVER2"/>
    <s v="33021893"/>
    <s v="33021893"/>
    <x v="0"/>
    <s v="Grupo 4"/>
    <s v="S"/>
    <n v="0.68"/>
    <n v="0.50900000000000001"/>
    <n v="0"/>
    <n v="0"/>
    <n v="0"/>
    <n v="0"/>
    <n v="0"/>
    <n v="0"/>
    <n v="0"/>
    <m/>
    <x v="0"/>
    <s v="CEVER233021893Grupo 4EL"/>
    <s v="Sociedad Minera Cerro Verde S.A."/>
    <x v="31"/>
    <x v="31"/>
    <s v="C. T. Cerro Verde"/>
    <x v="105"/>
    <x v="0"/>
    <x v="0"/>
    <x v="190"/>
    <x v="0"/>
    <s v="Instalado"/>
    <s v="Operativo"/>
    <s v="Generadora"/>
    <x v="0"/>
    <x v="1"/>
    <x v="0"/>
    <x v="0"/>
    <s v="Privado"/>
    <s v="AREQUIPA"/>
    <s v="AREQUIPA"/>
    <s v="AREQUIPA "/>
    <s v="UCHUMAYO"/>
    <n v="0"/>
    <x v="0"/>
    <n v="0"/>
    <x v="0"/>
    <n v="0"/>
    <x v="0"/>
    <x v="0"/>
    <n v="0"/>
    <n v="0"/>
    <m/>
    <n v="5.6666666666666671E-2"/>
    <n v="4.2416666666666665E-2"/>
    <n v="7.6479999999999997"/>
    <n v="0"/>
    <n v="78"/>
    <s v="BASE DE DATOS"/>
    <m/>
  </r>
  <r>
    <s v="20"/>
    <x v="7"/>
    <s v="CEVER2"/>
    <s v="33021893"/>
    <s v="33021893"/>
    <x v="0"/>
    <s v="Grupo 5"/>
    <s v="S"/>
    <n v="1.825"/>
    <n v="1.2170000000000001"/>
    <n v="0"/>
    <n v="0"/>
    <n v="0"/>
    <n v="0"/>
    <n v="0"/>
    <n v="0"/>
    <n v="0"/>
    <m/>
    <x v="0"/>
    <s v="CEVER233021893Grupo 5EL"/>
    <s v="Sociedad Minera Cerro Verde S.A."/>
    <x v="31"/>
    <x v="31"/>
    <s v="C. T. Cerro Verde"/>
    <x v="105"/>
    <x v="0"/>
    <x v="0"/>
    <x v="210"/>
    <x v="0"/>
    <s v="Instalado"/>
    <s v="Operativo"/>
    <s v="Generadora"/>
    <x v="0"/>
    <x v="1"/>
    <x v="0"/>
    <x v="0"/>
    <s v="Privado"/>
    <s v="AREQUIPA"/>
    <s v="AREQUIPA"/>
    <s v="AREQUIPA "/>
    <s v="UCHUMAYO"/>
    <n v="0"/>
    <x v="0"/>
    <n v="0"/>
    <x v="0"/>
    <n v="0"/>
    <x v="0"/>
    <x v="0"/>
    <n v="0"/>
    <n v="0"/>
    <m/>
    <n v="0.15208333333333332"/>
    <n v="0.10141666666666667"/>
    <n v="7.6479999999999997"/>
    <n v="0"/>
    <n v="78"/>
    <s v="BASE DE DATOS"/>
    <m/>
  </r>
  <r>
    <s v="20"/>
    <x v="7"/>
    <s v="CEVER2"/>
    <s v="33021893"/>
    <s v="33021893"/>
    <x v="1"/>
    <s v="TG1"/>
    <s v="S"/>
    <n v="19.399999999999999"/>
    <n v="14.82"/>
    <n v="0"/>
    <n v="0"/>
    <n v="0"/>
    <n v="0"/>
    <n v="0"/>
    <n v="0"/>
    <n v="0"/>
    <m/>
    <x v="0"/>
    <s v="CEVER233021893TG1TG"/>
    <s v="Sociedad Minera Cerro Verde S.A."/>
    <x v="31"/>
    <x v="31"/>
    <s v="C. T. Cerro Verde"/>
    <x v="105"/>
    <x v="1"/>
    <x v="1"/>
    <x v="143"/>
    <x v="0"/>
    <s v="Instalado"/>
    <s v="Operativo"/>
    <s v="Generadora"/>
    <x v="0"/>
    <x v="1"/>
    <x v="0"/>
    <x v="0"/>
    <s v="Privado"/>
    <s v="AREQUIPA"/>
    <s v="AREQUIPA"/>
    <s v="AREQUIPA "/>
    <s v="UCHUMAYO"/>
    <n v="0"/>
    <x v="0"/>
    <n v="0"/>
    <x v="0"/>
    <n v="0"/>
    <x v="0"/>
    <x v="0"/>
    <n v="0"/>
    <n v="0"/>
    <m/>
    <n v="1.6166666666666665"/>
    <n v="1.2350000000000001"/>
    <n v="7.6479999999999997"/>
    <n v="0"/>
    <n v="78"/>
    <s v="BASE DE DATOS"/>
    <m/>
  </r>
  <r>
    <s v="20"/>
    <x v="7"/>
    <s v="CEVER2"/>
    <s v="33359615"/>
    <s v="33359615"/>
    <x v="1"/>
    <s v="TG1"/>
    <s v="S"/>
    <n v="181.3"/>
    <n v="177.999"/>
    <n v="0"/>
    <n v="0"/>
    <n v="0"/>
    <n v="0"/>
    <n v="0"/>
    <n v="0"/>
    <n v="1"/>
    <m/>
    <x v="0"/>
    <s v="CEVER233359615TG1TG"/>
    <s v="Sociedad Minera Cerro Verde S.A."/>
    <x v="31"/>
    <x v="31"/>
    <s v="C. T. Recka"/>
    <x v="106"/>
    <x v="1"/>
    <x v="1"/>
    <x v="211"/>
    <x v="0"/>
    <s v="Instalado"/>
    <s v="Operativo"/>
    <s v="Generadora"/>
    <x v="0"/>
    <x v="1"/>
    <x v="1"/>
    <x v="0"/>
    <s v="Privado"/>
    <s v="LAMBAYEQUE"/>
    <s v="LAMBAYEQUE"/>
    <s v="CHICLAYO"/>
    <s v="REQUE"/>
    <n v="0"/>
    <x v="0"/>
    <n v="0"/>
    <x v="0"/>
    <n v="0"/>
    <x v="0"/>
    <x v="0"/>
    <n v="0"/>
    <n v="0"/>
    <m/>
    <n v="15.108333333333334"/>
    <n v="14.83325"/>
    <n v="7.6479999999999997"/>
    <n v="0"/>
    <n v="78"/>
    <s v="BASE DE DATOS"/>
    <m/>
  </r>
  <r>
    <s v="20"/>
    <x v="8"/>
    <s v="CEVER2"/>
    <s v="33021893"/>
    <s v="33021893"/>
    <x v="1"/>
    <s v="TG1"/>
    <s v="S"/>
    <n v="19.399999999999999"/>
    <n v="14.82"/>
    <n v="0"/>
    <n v="0"/>
    <n v="0"/>
    <n v="0"/>
    <n v="0"/>
    <n v="0"/>
    <n v="0"/>
    <m/>
    <x v="0"/>
    <s v="CEVER233021893TG1TG"/>
    <s v="Sociedad Minera Cerro Verde S.A."/>
    <x v="31"/>
    <x v="31"/>
    <s v="C. T. Cerro Verde"/>
    <x v="105"/>
    <x v="1"/>
    <x v="1"/>
    <x v="143"/>
    <x v="0"/>
    <s v="Instalado"/>
    <s v="Operativo"/>
    <s v="Generadora"/>
    <x v="0"/>
    <x v="1"/>
    <x v="0"/>
    <x v="0"/>
    <s v="Privado"/>
    <s v="AREQUIPA"/>
    <s v="AREQUIPA"/>
    <s v="AREQUIPA "/>
    <s v="UCHUMAYO"/>
    <n v="0"/>
    <x v="0"/>
    <n v="0"/>
    <x v="0"/>
    <n v="0"/>
    <x v="0"/>
    <x v="0"/>
    <n v="0"/>
    <n v="0"/>
    <m/>
    <n v="1.6166666666666665"/>
    <n v="1.2350000000000001"/>
    <n v="7.6479999999999997"/>
    <n v="0"/>
    <n v="78"/>
    <s v="BASE DE DATOS"/>
    <m/>
  </r>
  <r>
    <s v="20"/>
    <x v="8"/>
    <s v="CEVER2"/>
    <s v="33021893"/>
    <s v="33021893"/>
    <x v="0"/>
    <s v="Grupo 4"/>
    <s v="S"/>
    <n v="0.68"/>
    <n v="0.50900000000000001"/>
    <n v="0"/>
    <n v="0"/>
    <n v="0"/>
    <n v="0"/>
    <n v="0"/>
    <n v="0"/>
    <n v="0"/>
    <m/>
    <x v="0"/>
    <s v="CEVER233021893Grupo 4EL"/>
    <s v="Sociedad Minera Cerro Verde S.A."/>
    <x v="31"/>
    <x v="31"/>
    <s v="C. T. Cerro Verde"/>
    <x v="105"/>
    <x v="0"/>
    <x v="0"/>
    <x v="190"/>
    <x v="0"/>
    <s v="Instalado"/>
    <s v="Operativo"/>
    <s v="Generadora"/>
    <x v="0"/>
    <x v="1"/>
    <x v="0"/>
    <x v="0"/>
    <s v="Privado"/>
    <s v="AREQUIPA"/>
    <s v="AREQUIPA"/>
    <s v="AREQUIPA "/>
    <s v="UCHUMAYO"/>
    <n v="0"/>
    <x v="0"/>
    <n v="0"/>
    <x v="0"/>
    <n v="0"/>
    <x v="0"/>
    <x v="0"/>
    <n v="0"/>
    <n v="0"/>
    <m/>
    <n v="5.6666666666666671E-2"/>
    <n v="4.2416666666666665E-2"/>
    <n v="7.6479999999999997"/>
    <n v="0"/>
    <n v="78"/>
    <s v="BASE DE DATOS"/>
    <m/>
  </r>
  <r>
    <s v="20"/>
    <x v="8"/>
    <s v="CEVER2"/>
    <s v="33021893"/>
    <s v="33021893"/>
    <x v="0"/>
    <s v="Grupo 5"/>
    <s v="S"/>
    <n v="1.825"/>
    <n v="1.2170000000000001"/>
    <n v="0"/>
    <n v="0"/>
    <n v="0"/>
    <n v="0"/>
    <n v="0"/>
    <n v="0"/>
    <n v="0"/>
    <m/>
    <x v="0"/>
    <s v="CEVER233021893Grupo 5EL"/>
    <s v="Sociedad Minera Cerro Verde S.A."/>
    <x v="31"/>
    <x v="31"/>
    <s v="C. T. Cerro Verde"/>
    <x v="105"/>
    <x v="0"/>
    <x v="0"/>
    <x v="210"/>
    <x v="0"/>
    <s v="Instalado"/>
    <s v="Operativo"/>
    <s v="Generadora"/>
    <x v="0"/>
    <x v="1"/>
    <x v="0"/>
    <x v="0"/>
    <s v="Privado"/>
    <s v="AREQUIPA"/>
    <s v="AREQUIPA"/>
    <s v="AREQUIPA "/>
    <s v="UCHUMAYO"/>
    <n v="0"/>
    <x v="0"/>
    <n v="0"/>
    <x v="0"/>
    <n v="0"/>
    <x v="0"/>
    <x v="0"/>
    <n v="0"/>
    <n v="0"/>
    <m/>
    <n v="0.15208333333333332"/>
    <n v="0.10141666666666667"/>
    <n v="7.6479999999999997"/>
    <n v="0"/>
    <n v="78"/>
    <s v="BASE DE DATOS"/>
    <m/>
  </r>
  <r>
    <s v="20"/>
    <x v="8"/>
    <s v="CEVER2"/>
    <s v="33359615"/>
    <s v="33359615"/>
    <x v="1"/>
    <s v="TG1"/>
    <s v="S"/>
    <n v="181.3"/>
    <n v="177.999"/>
    <n v="0"/>
    <n v="394.024"/>
    <n v="394.024"/>
    <n v="31.8"/>
    <n v="2.5"/>
    <n v="0"/>
    <n v="10"/>
    <m/>
    <x v="0"/>
    <s v="CEVER233359615TG1TG"/>
    <s v="Sociedad Minera Cerro Verde S.A."/>
    <x v="31"/>
    <x v="31"/>
    <s v="C. T. Recka"/>
    <x v="106"/>
    <x v="1"/>
    <x v="1"/>
    <x v="211"/>
    <x v="0"/>
    <s v="Instalado"/>
    <s v="Operativo"/>
    <s v="Generadora"/>
    <x v="0"/>
    <x v="1"/>
    <x v="1"/>
    <x v="0"/>
    <s v="Privado"/>
    <s v="LAMBAYEQUE"/>
    <s v="LAMBAYEQUE"/>
    <s v="CHICLAYO"/>
    <s v="REQUE"/>
    <n v="0"/>
    <x v="0"/>
    <n v="0"/>
    <x v="0"/>
    <n v="0"/>
    <x v="0"/>
    <x v="0"/>
    <n v="394.024"/>
    <n v="0.39402399999999999"/>
    <m/>
    <n v="15.108333333333334"/>
    <n v="14.83325"/>
    <n v="7.6479999999999997"/>
    <n v="0"/>
    <n v="78"/>
    <s v="BASE DE DATOS"/>
    <m/>
  </r>
  <r>
    <s v="20"/>
    <x v="9"/>
    <s v="ELSM"/>
    <s v="00000101"/>
    <s v="00000101"/>
    <x v="0"/>
    <s v="PERKINS"/>
    <s v="N"/>
    <n v="6.7000000000000004E-2"/>
    <n v="0"/>
    <n v="0"/>
    <n v="0"/>
    <n v="0"/>
    <n v="0"/>
    <n v="0"/>
    <n v="0"/>
    <n v="0"/>
    <m/>
    <x v="1"/>
    <s v="ELSM00000101PERKINSEL"/>
    <s v="Electro Sur Medio S. A."/>
    <x v="1"/>
    <x v="1"/>
    <s v="C. T. Tambo Quemado"/>
    <x v="4"/>
    <x v="0"/>
    <x v="0"/>
    <x v="12"/>
    <x v="0"/>
    <s v="Instalado"/>
    <s v="Inoperativo"/>
    <s v="Distribuidora"/>
    <x v="0"/>
    <x v="1"/>
    <x v="0"/>
    <x v="0"/>
    <s v="Privado"/>
    <s v="AYACUCHO"/>
    <s v="AYACUCHO"/>
    <s v="LUCANAS"/>
    <s v="LEONCIO PRADO"/>
    <n v="0"/>
    <x v="0"/>
    <n v="0"/>
    <x v="0"/>
    <n v="0"/>
    <x v="0"/>
    <x v="0"/>
    <n v="0"/>
    <n v="0"/>
    <m/>
    <s v="-"/>
    <s v="-"/>
    <e v="#N/A"/>
    <n v="0"/>
    <n v="19"/>
    <s v="BASE DE DATOS"/>
    <m/>
  </r>
  <r>
    <s v="20"/>
    <x v="9"/>
    <s v="ELSM"/>
    <s v="53024517"/>
    <s v="53024517"/>
    <x v="0"/>
    <s v="G1"/>
    <s v="S"/>
    <n v="9.6"/>
    <n v="9.3409999999999993"/>
    <n v="1356.58"/>
    <n v="4295.82"/>
    <n v="5652.4"/>
    <n v="0"/>
    <n v="673.18"/>
    <n v="0.76"/>
    <n v="165"/>
    <m/>
    <x v="0"/>
    <s v="ELSM53024517G1EL"/>
    <s v="Electro Sur Medio S. A."/>
    <x v="1"/>
    <x v="1"/>
    <s v="C.T. LUREN"/>
    <x v="5"/>
    <x v="0"/>
    <x v="0"/>
    <x v="13"/>
    <x v="0"/>
    <s v="Instalado"/>
    <s v="Operativo"/>
    <s v="Distribuidora"/>
    <x v="0"/>
    <x v="1"/>
    <x v="0"/>
    <x v="0"/>
    <s v="Privado"/>
    <s v="ICA"/>
    <s v="ICA"/>
    <s v="NAZCA"/>
    <n v="0"/>
    <n v="0"/>
    <x v="1"/>
    <n v="0"/>
    <x v="0"/>
    <n v="0"/>
    <x v="0"/>
    <x v="0"/>
    <n v="5652.4"/>
    <n v="5.6523999999999992"/>
    <m/>
    <n v="0.79999999999999993"/>
    <n v="0.77841666666666665"/>
    <n v="7.6479999999999997"/>
    <n v="0"/>
    <n v="19"/>
    <s v="BASE DE DATOS"/>
    <m/>
  </r>
  <r>
    <s v="20"/>
    <x v="9"/>
    <s v="ELSM"/>
    <s v="53024517"/>
    <s v="53024517"/>
    <x v="0"/>
    <s v="G2"/>
    <s v="S"/>
    <n v="9.6"/>
    <n v="9.3409999999999993"/>
    <n v="978.83"/>
    <n v="3099.64"/>
    <n v="4078.47"/>
    <n v="156"/>
    <n v="494.27"/>
    <n v="11.69"/>
    <n v="1430"/>
    <m/>
    <x v="0"/>
    <s v="ELSM53024517G2EL"/>
    <s v="Electro Sur Medio S. A."/>
    <x v="1"/>
    <x v="1"/>
    <s v="C.T. LUREN"/>
    <x v="5"/>
    <x v="0"/>
    <x v="0"/>
    <x v="14"/>
    <x v="0"/>
    <s v="Instalado"/>
    <s v="Operativo"/>
    <s v="Distribuidora"/>
    <x v="0"/>
    <x v="1"/>
    <x v="0"/>
    <x v="0"/>
    <s v="Privado"/>
    <s v="ICA"/>
    <s v="ICA"/>
    <s v="NAZCA"/>
    <n v="0"/>
    <n v="0"/>
    <x v="1"/>
    <n v="0"/>
    <x v="0"/>
    <n v="0"/>
    <x v="0"/>
    <x v="0"/>
    <n v="4078.47"/>
    <n v="4.0784699999999994"/>
    <m/>
    <n v="0.79999999999999993"/>
    <n v="0.77841666666666665"/>
    <n v="7.6479999999999997"/>
    <n v="0"/>
    <n v="19"/>
    <s v="BASE DE DATOS"/>
    <m/>
  </r>
  <r>
    <s v="20"/>
    <x v="9"/>
    <s v="ELSM"/>
    <s v="XXXXXXXX"/>
    <s v="XXXXXXXX"/>
    <x v="0"/>
    <s v="G1"/>
    <s v="S"/>
    <n v="9.6"/>
    <n v="9.3409999999999993"/>
    <n v="1048.47"/>
    <n v="3510.53"/>
    <n v="4559"/>
    <n v="63.2"/>
    <n v="528.87"/>
    <n v="5.33"/>
    <n v="110"/>
    <m/>
    <x v="0"/>
    <s v="ELSMXXXXXXXXG1EL"/>
    <s v="Electro Sur Medio S. A."/>
    <x v="1"/>
    <x v="1"/>
    <s v="C. T. Pedregal"/>
    <x v="6"/>
    <x v="0"/>
    <x v="0"/>
    <x v="13"/>
    <x v="0"/>
    <s v="Instalado"/>
    <s v="Operativo"/>
    <s v="Distribuidora"/>
    <x v="0"/>
    <x v="1"/>
    <x v="0"/>
    <x v="0"/>
    <s v="Privado"/>
    <s v="ICA"/>
    <s v="ICA"/>
    <s v="CHINCHA"/>
    <s v="ALTO LARAN"/>
    <n v="0"/>
    <x v="1"/>
    <n v="0"/>
    <x v="0"/>
    <n v="0"/>
    <x v="0"/>
    <x v="0"/>
    <n v="4559"/>
    <n v="4.5590000000000002"/>
    <m/>
    <n v="0.79999999999999993"/>
    <n v="0.77841666666666665"/>
    <n v="7.6479999999999997"/>
    <n v="0"/>
    <n v="19"/>
    <s v="BASE DE DATOS"/>
    <m/>
  </r>
  <r>
    <s v="20"/>
    <x v="9"/>
    <s v="ELSM"/>
    <s v="XXXXXXXX"/>
    <s v="XXXXXXXX"/>
    <x v="0"/>
    <s v="G2"/>
    <s v="S"/>
    <n v="9.6"/>
    <n v="9.3409999999999993"/>
    <n v="1234.3"/>
    <n v="4132.7"/>
    <n v="5367"/>
    <n v="0"/>
    <n v="588.52"/>
    <n v="4.8499999999999996"/>
    <n v="110"/>
    <m/>
    <x v="0"/>
    <s v="ELSMXXXXXXXXG2EL"/>
    <s v="Electro Sur Medio S. A."/>
    <x v="1"/>
    <x v="1"/>
    <s v="C. T. Pedregal"/>
    <x v="6"/>
    <x v="0"/>
    <x v="0"/>
    <x v="14"/>
    <x v="0"/>
    <s v="Instalado"/>
    <s v="Operativo"/>
    <s v="Distribuidora"/>
    <x v="0"/>
    <x v="1"/>
    <x v="0"/>
    <x v="0"/>
    <s v="Privado"/>
    <s v="ICA"/>
    <s v="ICA"/>
    <s v="CHINCHA"/>
    <s v="ALTO LARAN"/>
    <n v="0"/>
    <x v="1"/>
    <n v="0"/>
    <x v="0"/>
    <n v="0"/>
    <x v="0"/>
    <x v="0"/>
    <n v="5367"/>
    <n v="5.367"/>
    <m/>
    <n v="0.79999999999999993"/>
    <n v="0.77841666666666665"/>
    <n v="7.6479999999999997"/>
    <n v="0"/>
    <n v="19"/>
    <s v="BASE DE DATOS"/>
    <m/>
  </r>
  <r>
    <s v="20"/>
    <x v="9"/>
    <s v="ELC"/>
    <s v="33008793"/>
    <s v="33008793"/>
    <x v="0"/>
    <s v="CAT-M1"/>
    <s v="S"/>
    <n v="0.5"/>
    <n v="0.4"/>
    <n v="0"/>
    <n v="0"/>
    <n v="0"/>
    <n v="0"/>
    <n v="0"/>
    <n v="0"/>
    <n v="0"/>
    <m/>
    <x v="0"/>
    <s v="ELC33008793CAT-M1EL"/>
    <s v="Electro Centro S. A."/>
    <x v="10"/>
    <x v="10"/>
    <s v="CT Ayacucho"/>
    <x v="68"/>
    <x v="0"/>
    <x v="0"/>
    <x v="145"/>
    <x v="0"/>
    <s v="Instalado"/>
    <s v="Inoperativo"/>
    <s v="Distribuidora"/>
    <x v="0"/>
    <x v="1"/>
    <x v="0"/>
    <x v="0"/>
    <s v="Estatal"/>
    <s v="AYACUCHO"/>
    <s v="AYACUCHO"/>
    <s v="AYACUCHO"/>
    <s v="HUAMANGA"/>
    <n v="0"/>
    <x v="0"/>
    <n v="0"/>
    <x v="0"/>
    <n v="0"/>
    <x v="0"/>
    <x v="0"/>
    <n v="0"/>
    <n v="0"/>
    <m/>
    <n v="4.1666666666666664E-2"/>
    <n v="3.3333333333333333E-2"/>
    <n v="7.6479999999999997"/>
    <n v="0"/>
    <n v="25"/>
    <s v="BASE DE DATOS"/>
    <m/>
  </r>
  <r>
    <s v="20"/>
    <x v="9"/>
    <s v="ELC"/>
    <s v="53203411"/>
    <s v="53203411"/>
    <x v="0"/>
    <s v="CUMMINS"/>
    <s v="S"/>
    <n v="0.1"/>
    <n v="0.1"/>
    <n v="1.054"/>
    <n v="3.4060000000000001"/>
    <n v="4.46"/>
    <n v="0"/>
    <n v="64.52"/>
    <n v="0"/>
    <n v="0"/>
    <m/>
    <x v="0"/>
    <s v="ELC53203411CUMMINSEL"/>
    <s v="Electro Centro S. A."/>
    <x v="10"/>
    <x v="10"/>
    <s v="CT Pozuzo"/>
    <x v="70"/>
    <x v="0"/>
    <x v="0"/>
    <x v="2"/>
    <x v="0"/>
    <s v="Instalado"/>
    <s v="Operativo"/>
    <s v="Distribuidora"/>
    <x v="0"/>
    <x v="1"/>
    <x v="0"/>
    <x v="0"/>
    <s v="Estatal"/>
    <s v="PASCO"/>
    <s v="PASCO"/>
    <s v="OXAPAMPA"/>
    <s v="POZUZO"/>
    <n v="0"/>
    <x v="0"/>
    <n v="0"/>
    <x v="0"/>
    <n v="0"/>
    <x v="0"/>
    <x v="0"/>
    <n v="4.46"/>
    <n v="4.4599999999999996E-3"/>
    <m/>
    <n v="8.3333333333333332E-3"/>
    <n v="8.3333333333333332E-3"/>
    <n v="7.6479999999999997"/>
    <n v="0"/>
    <n v="25"/>
    <s v="BASE DE DATOS"/>
    <m/>
  </r>
  <r>
    <s v="20"/>
    <x v="9"/>
    <s v="ELC"/>
    <s v="53203411"/>
    <s v="53203411"/>
    <x v="0"/>
    <s v="CAT-M2"/>
    <s v="S"/>
    <n v="0.5"/>
    <n v="0.5"/>
    <n v="2.2320000000000002"/>
    <n v="5.0819999999999999"/>
    <n v="7.3140000000000001"/>
    <n v="0"/>
    <n v="37.869999999999997"/>
    <n v="0"/>
    <n v="0"/>
    <m/>
    <x v="0"/>
    <s v="ELC53203411CAT-M2EL"/>
    <s v="Electro Centro S. A."/>
    <x v="10"/>
    <x v="10"/>
    <s v="CT Pozuzo"/>
    <x v="70"/>
    <x v="0"/>
    <x v="0"/>
    <x v="147"/>
    <x v="0"/>
    <s v="Instalado"/>
    <s v="Operativo"/>
    <s v="Distribuidora"/>
    <x v="0"/>
    <x v="1"/>
    <x v="0"/>
    <x v="0"/>
    <s v="Estatal"/>
    <s v="PASCO"/>
    <s v="PASCO"/>
    <s v="OXAPAMPA"/>
    <s v="POZUZO"/>
    <n v="0"/>
    <x v="0"/>
    <n v="0"/>
    <x v="0"/>
    <n v="0"/>
    <x v="0"/>
    <x v="0"/>
    <n v="7.3140000000000001"/>
    <n v="7.3140000000000002E-3"/>
    <m/>
    <n v="4.1666666666666664E-2"/>
    <n v="4.1666666666666664E-2"/>
    <n v="7.6479999999999997"/>
    <n v="0"/>
    <n v="25"/>
    <s v="BASE DE DATOS"/>
    <m/>
  </r>
  <r>
    <s v="20"/>
    <x v="9"/>
    <s v="ELC"/>
    <s v="53203411"/>
    <s v="53203411"/>
    <x v="0"/>
    <s v="VOLVO-M1"/>
    <s v="S"/>
    <n v="0.5"/>
    <n v="0.5"/>
    <n v="1.516"/>
    <n v="2.9249999999999998"/>
    <n v="4.4409999999999998"/>
    <n v="0"/>
    <n v="32.200000000000003"/>
    <n v="0"/>
    <n v="0"/>
    <m/>
    <x v="0"/>
    <s v="ELC53203411VOLVO-M1EL"/>
    <s v="Electro Centro S. A."/>
    <x v="10"/>
    <x v="10"/>
    <s v="CT Pozuzo"/>
    <x v="70"/>
    <x v="0"/>
    <x v="0"/>
    <x v="148"/>
    <x v="0"/>
    <s v="Instalado"/>
    <s v="Operativo"/>
    <s v="Distribuidora"/>
    <x v="0"/>
    <x v="1"/>
    <x v="0"/>
    <x v="0"/>
    <s v="Estatal"/>
    <s v="PASCO"/>
    <s v="PASCO"/>
    <s v="OXAPAMPA"/>
    <s v="POZUZO"/>
    <n v="0"/>
    <x v="0"/>
    <n v="0"/>
    <x v="0"/>
    <n v="0"/>
    <x v="0"/>
    <x v="0"/>
    <n v="4.4409999999999998"/>
    <n v="4.4409999999999996E-3"/>
    <m/>
    <n v="4.1666666666666664E-2"/>
    <n v="4.1666666666666664E-2"/>
    <n v="7.6479999999999997"/>
    <n v="0"/>
    <n v="25"/>
    <s v="BASE DE DATOS"/>
    <m/>
  </r>
  <r>
    <s v="20"/>
    <x v="9"/>
    <s v="ELC"/>
    <s v="53203411"/>
    <s v="53203411"/>
    <x v="0"/>
    <s v="DETROIT-M1"/>
    <s v="S"/>
    <n v="0.5"/>
    <n v="0.5"/>
    <n v="2.988"/>
    <n v="5.5149999999999997"/>
    <n v="8.5030000000000001"/>
    <n v="0"/>
    <n v="37.08"/>
    <n v="0"/>
    <n v="0"/>
    <m/>
    <x v="0"/>
    <s v="ELC53203411DETROIT-M1EL"/>
    <s v="Electro Centro S. A."/>
    <x v="10"/>
    <x v="10"/>
    <s v="CT Pozuzo"/>
    <x v="70"/>
    <x v="0"/>
    <x v="0"/>
    <x v="149"/>
    <x v="0"/>
    <s v="Instalado"/>
    <s v="Operativo"/>
    <s v="Distribuidora"/>
    <x v="0"/>
    <x v="1"/>
    <x v="0"/>
    <x v="0"/>
    <s v="Estatal"/>
    <s v="PASCO"/>
    <s v="PASCO"/>
    <s v="OXAPAMPA"/>
    <s v="POZUZO"/>
    <n v="0"/>
    <x v="0"/>
    <n v="0"/>
    <x v="0"/>
    <n v="0"/>
    <x v="0"/>
    <x v="0"/>
    <n v="8.5030000000000001"/>
    <n v="8.5030000000000001E-3"/>
    <m/>
    <n v="4.1666666666666664E-2"/>
    <n v="4.1666666666666664E-2"/>
    <n v="7.6479999999999997"/>
    <n v="0"/>
    <n v="25"/>
    <s v="BASE DE DATOS"/>
    <m/>
  </r>
  <r>
    <s v="20"/>
    <x v="9"/>
    <s v="ELC"/>
    <s v="53022212"/>
    <s v="53022212"/>
    <x v="0"/>
    <s v="CAT-C27M1"/>
    <s v="S"/>
    <n v="0.75"/>
    <n v="0.5"/>
    <n v="0"/>
    <n v="0"/>
    <n v="0"/>
    <n v="0"/>
    <n v="0"/>
    <n v="0"/>
    <n v="0"/>
    <m/>
    <x v="0"/>
    <s v="ELC53022212CAT-C27M1EL"/>
    <s v="Electro Centro S. A."/>
    <x v="10"/>
    <x v="10"/>
    <s v="CT Huancayo"/>
    <x v="71"/>
    <x v="0"/>
    <x v="0"/>
    <x v="150"/>
    <x v="0"/>
    <s v="Instalado"/>
    <s v="Operativo"/>
    <s v="Distribuidora"/>
    <x v="0"/>
    <x v="1"/>
    <x v="0"/>
    <x v="0"/>
    <s v="Estatal"/>
    <s v="JUNIN"/>
    <s v="JUNIN"/>
    <s v="HUANCAYO"/>
    <s v="HUANCAYO"/>
    <n v="0"/>
    <x v="0"/>
    <n v="0"/>
    <x v="0"/>
    <n v="0"/>
    <x v="0"/>
    <x v="0"/>
    <n v="0"/>
    <n v="0"/>
    <m/>
    <n v="6.25E-2"/>
    <n v="4.1666666666666664E-2"/>
    <n v="7.6479999999999997"/>
    <n v="0"/>
    <n v="25"/>
    <s v="BASE DE DATOS"/>
    <m/>
  </r>
  <r>
    <s v="20"/>
    <x v="9"/>
    <s v="ELC"/>
    <s v="53022212"/>
    <s v="53022212"/>
    <x v="0"/>
    <s v="CAT-C27M2"/>
    <s v="S"/>
    <n v="0.75"/>
    <n v="0.5"/>
    <n v="0"/>
    <n v="0"/>
    <n v="0"/>
    <n v="0"/>
    <n v="0"/>
    <n v="0"/>
    <n v="0"/>
    <m/>
    <x v="0"/>
    <s v="ELC53022212CAT-C27M2EL"/>
    <s v="Electro Centro S. A."/>
    <x v="10"/>
    <x v="10"/>
    <s v="CT Huancayo"/>
    <x v="71"/>
    <x v="0"/>
    <x v="0"/>
    <x v="151"/>
    <x v="0"/>
    <n v="0"/>
    <s v="Operativo"/>
    <s v="Distribuidora"/>
    <x v="0"/>
    <x v="1"/>
    <x v="0"/>
    <x v="0"/>
    <s v="Estatal"/>
    <s v="JUNIN"/>
    <s v="JUNIN"/>
    <s v="HUANCAYO"/>
    <s v="HUANCAYO"/>
    <n v="0"/>
    <x v="0"/>
    <n v="0"/>
    <x v="0"/>
    <n v="0"/>
    <x v="0"/>
    <x v="0"/>
    <n v="0"/>
    <n v="0"/>
    <m/>
    <n v="6.25E-2"/>
    <n v="4.1666666666666664E-2"/>
    <n v="7.6479999999999997"/>
    <n v="0"/>
    <n v="25"/>
    <s v="BASE DE DATOS"/>
    <m/>
  </r>
  <r>
    <s v="20"/>
    <x v="9"/>
    <s v="ELC"/>
    <s v="33009493"/>
    <s v="33009493"/>
    <x v="0"/>
    <s v="CAT-E1"/>
    <s v="S"/>
    <n v="0.5"/>
    <n v="0.35"/>
    <n v="0"/>
    <n v="0"/>
    <n v="0"/>
    <n v="0"/>
    <n v="0"/>
    <n v="0"/>
    <n v="0"/>
    <m/>
    <x v="0"/>
    <s v="ELC33009493CAT-E1EL"/>
    <s v="Electro Centro S. A."/>
    <x v="10"/>
    <x v="10"/>
    <s v="CT Satipo"/>
    <x v="69"/>
    <x v="0"/>
    <x v="0"/>
    <x v="146"/>
    <x v="0"/>
    <s v="Instalado"/>
    <s v="Operativo"/>
    <s v="Distribuidora"/>
    <x v="0"/>
    <x v="1"/>
    <x v="0"/>
    <x v="0"/>
    <s v="Estatal"/>
    <s v="JUNIN"/>
    <s v="JUNIN"/>
    <s v="SATIPO"/>
    <s v="SATIPO"/>
    <n v="0"/>
    <x v="0"/>
    <n v="0"/>
    <x v="0"/>
    <n v="0"/>
    <x v="0"/>
    <x v="0"/>
    <n v="0"/>
    <n v="0"/>
    <m/>
    <n v="4.1666666666666664E-2"/>
    <n v="2.9166666666666664E-2"/>
    <n v="7.6479999999999997"/>
    <n v="0"/>
    <n v="25"/>
    <s v="BASE DE DATOS"/>
    <m/>
  </r>
  <r>
    <s v="20"/>
    <x v="9"/>
    <s v="ELSE"/>
    <s v="23005600"/>
    <s v="23005600"/>
    <x v="0"/>
    <s v="CUMMINS-7"/>
    <s v="S"/>
    <n v="1.825"/>
    <n v="31.431999999999999"/>
    <n v="31.431999999999999"/>
    <n v="8.2720000000000002"/>
    <n v="39.704000000000001"/>
    <n v="0"/>
    <n v="65"/>
    <n v="679"/>
    <n v="1"/>
    <m/>
    <x v="0"/>
    <s v="ELSE23005600CUMMINS-7EL"/>
    <s v="Electro Sur Este S. A."/>
    <x v="8"/>
    <x v="8"/>
    <s v="C. T. Iberia"/>
    <x v="64"/>
    <x v="0"/>
    <x v="0"/>
    <x v="138"/>
    <x v="0"/>
    <s v="Instalado"/>
    <s v="Operativo"/>
    <s v="Distribuidora"/>
    <x v="0"/>
    <x v="1"/>
    <x v="0"/>
    <x v="0"/>
    <s v="Estatal"/>
    <s v="MADRE DE DIOS"/>
    <s v="MADRE DE DIOS"/>
    <s v="TAHUAMANU"/>
    <s v="IBERIA"/>
    <n v="0"/>
    <x v="0"/>
    <n v="0"/>
    <x v="0"/>
    <n v="0"/>
    <x v="0"/>
    <x v="0"/>
    <n v="39.704000000000001"/>
    <n v="3.9704000000000003E-2"/>
    <m/>
    <n v="0.15208333333333332"/>
    <n v="9.9999999999999992E-2"/>
    <n v="7.6479999999999997"/>
    <n v="0"/>
    <n v="22"/>
    <s v="BASE DE DATOS"/>
    <m/>
  </r>
  <r>
    <s v="20"/>
    <x v="9"/>
    <s v="ELSE"/>
    <s v="23006600"/>
    <s v="23006600"/>
    <x v="0"/>
    <s v="Cummins_Ottomotores"/>
    <s v="S"/>
    <n v="0"/>
    <n v="0"/>
    <n v="0"/>
    <n v="0"/>
    <n v="0"/>
    <n v="0"/>
    <n v="0"/>
    <n v="744"/>
    <n v="0"/>
    <m/>
    <x v="0"/>
    <s v="ELSE23006600Cummins_OttomotoresEL"/>
    <s v="Electro Sur Este S. A."/>
    <x v="8"/>
    <x v="8"/>
    <s v="C. T. Inapari"/>
    <x v="65"/>
    <x v="0"/>
    <x v="0"/>
    <x v="139"/>
    <x v="0"/>
    <s v="Instalado"/>
    <s v="Operativo"/>
    <s v="Distribuidora"/>
    <x v="0"/>
    <x v="1"/>
    <x v="0"/>
    <x v="0"/>
    <s v="Estatal"/>
    <s v="MADRE DE DIOS"/>
    <s v="MADRE DE DIOS"/>
    <s v="TAHUAMANU"/>
    <s v="IÑAPARI"/>
    <n v="0"/>
    <x v="0"/>
    <n v="0"/>
    <x v="0"/>
    <n v="0"/>
    <x v="0"/>
    <x v="0"/>
    <n v="0"/>
    <n v="0"/>
    <m/>
    <n v="6.6666666666666666E-2"/>
    <n v="3.7499999999999999E-2"/>
    <n v="7.6479999999999997"/>
    <n v="0"/>
    <n v="22"/>
    <s v="BASE DE DATOS"/>
    <m/>
  </r>
  <r>
    <s v="20"/>
    <x v="9"/>
    <s v="ELSE"/>
    <s v="23009600"/>
    <s v="23009600"/>
    <x v="0"/>
    <s v="Urpipata"/>
    <s v="S"/>
    <n v="0.8"/>
    <n v="0.5"/>
    <n v="0"/>
    <n v="0"/>
    <n v="0"/>
    <n v="0"/>
    <n v="744"/>
    <n v="0"/>
    <n v="0"/>
    <m/>
    <x v="0"/>
    <s v="ELSE23009600UrpipataEL"/>
    <s v="Electro Sur Este S. A."/>
    <x v="8"/>
    <x v="8"/>
    <s v="Grupo Movil Emergencia"/>
    <x v="66"/>
    <x v="0"/>
    <x v="0"/>
    <x v="140"/>
    <x v="0"/>
    <s v="Instalado"/>
    <s v="Operativo"/>
    <s v="Distribuidora"/>
    <x v="0"/>
    <x v="1"/>
    <x v="0"/>
    <x v="0"/>
    <s v="Estatal"/>
    <s v="MADRE DE DIOS"/>
    <s v="MADRE DE DIOS"/>
    <n v="0"/>
    <n v="0"/>
    <n v="0"/>
    <x v="0"/>
    <n v="0"/>
    <x v="0"/>
    <n v="0"/>
    <x v="0"/>
    <x v="0"/>
    <n v="0"/>
    <n v="0"/>
    <m/>
    <n v="0.34166666666666662"/>
    <n v="0.24166666666666667"/>
    <n v="7.6479999999999997"/>
    <n v="0"/>
    <n v="22"/>
    <s v="BASE DE DATOS"/>
    <m/>
  </r>
  <r>
    <s v="20"/>
    <x v="9"/>
    <s v="GENRNT"/>
    <s v="33372916"/>
    <s v="33372916"/>
    <x v="0"/>
    <s v="G-1"/>
    <s v="S"/>
    <n v="11.6"/>
    <n v="11.13"/>
    <n v="1297.3140000000001"/>
    <n v="3638.0839999999998"/>
    <n v="4935.3980000000001"/>
    <n v="162"/>
    <n v="562"/>
    <n v="0"/>
    <n v="1009.98"/>
    <m/>
    <x v="0"/>
    <s v="GENRNT33372916G-1EL"/>
    <s v="Genrent del Peru S.A.C."/>
    <x v="3"/>
    <x v="3"/>
    <s v="C.T. Iquitos Nueva"/>
    <x v="14"/>
    <x v="0"/>
    <x v="0"/>
    <x v="37"/>
    <x v="0"/>
    <s v="Instalado"/>
    <s v="Operativo"/>
    <s v="Generadora"/>
    <x v="0"/>
    <x v="0"/>
    <x v="0"/>
    <x v="0"/>
    <s v="Privado"/>
    <s v="LORETO"/>
    <s v="LORETO"/>
    <s v="MAYNAS"/>
    <s v="PUNCHANA"/>
    <n v="0"/>
    <x v="2"/>
    <n v="0"/>
    <x v="0"/>
    <n v="0"/>
    <x v="0"/>
    <x v="0"/>
    <n v="4935.3980000000001"/>
    <n v="4.9353980000000002"/>
    <m/>
    <n v="0.96666666666666667"/>
    <n v="0.9275000000000001"/>
    <n v="7.6479999999999997"/>
    <n v="0"/>
    <n v="52"/>
    <s v="BASE DE DATOS"/>
    <m/>
  </r>
  <r>
    <s v="20"/>
    <x v="9"/>
    <s v="GENRNT"/>
    <s v="33372916"/>
    <s v="33372916"/>
    <x v="0"/>
    <s v="G-2"/>
    <s v="S"/>
    <n v="11.6"/>
    <n v="11.002000000000001"/>
    <n v="789.56399999999996"/>
    <n v="2367.6669999999999"/>
    <n v="3157.2310000000002"/>
    <n v="287"/>
    <n v="367"/>
    <n v="0"/>
    <n v="511.97"/>
    <m/>
    <x v="0"/>
    <s v="GENRNT33372916G-2EL"/>
    <s v="Genrent del Peru S.A.C."/>
    <x v="3"/>
    <x v="3"/>
    <s v="C.T. Iquitos Nueva"/>
    <x v="14"/>
    <x v="0"/>
    <x v="0"/>
    <x v="38"/>
    <x v="0"/>
    <s v="Instalado"/>
    <s v="Operativo"/>
    <s v="Generadora"/>
    <x v="0"/>
    <x v="0"/>
    <x v="0"/>
    <x v="0"/>
    <s v="Privado"/>
    <s v="LORETO"/>
    <s v="LORETO"/>
    <s v="MAYNAS"/>
    <s v="PUNCHANA"/>
    <n v="0"/>
    <x v="2"/>
    <n v="0"/>
    <x v="0"/>
    <n v="0"/>
    <x v="0"/>
    <x v="0"/>
    <n v="3157.2310000000002"/>
    <n v="3.1572310000000003"/>
    <m/>
    <n v="0.96666666666666667"/>
    <n v="0.91683333333333339"/>
    <n v="7.6479999999999997"/>
    <n v="-4.5474735088646412E-13"/>
    <n v="52"/>
    <s v="BASE DE DATOS"/>
    <m/>
  </r>
  <r>
    <s v="20"/>
    <x v="9"/>
    <s v="GENRNT"/>
    <s v="33372916"/>
    <s v="33372916"/>
    <x v="0"/>
    <s v="G-3"/>
    <s v="S"/>
    <n v="11.6"/>
    <n v="11.337999999999999"/>
    <n v="1369.9079999999999"/>
    <n v="4490.84"/>
    <n v="5860.7479999999996"/>
    <n v="62"/>
    <n v="662"/>
    <n v="0"/>
    <n v="695.56"/>
    <m/>
    <x v="0"/>
    <s v="GENRNT33372916G-3EL"/>
    <s v="Genrent del Peru S.A.C."/>
    <x v="3"/>
    <x v="3"/>
    <s v="C.T. Iquitos Nueva"/>
    <x v="14"/>
    <x v="0"/>
    <x v="0"/>
    <x v="39"/>
    <x v="0"/>
    <s v="Instalado"/>
    <s v="Operativo"/>
    <s v="Generadora"/>
    <x v="0"/>
    <x v="0"/>
    <x v="0"/>
    <x v="0"/>
    <s v="Privado"/>
    <s v="LORETO"/>
    <s v="LORETO"/>
    <s v="MAYNAS"/>
    <s v="PUNCHANA"/>
    <n v="0"/>
    <x v="2"/>
    <n v="0"/>
    <x v="0"/>
    <n v="0"/>
    <x v="0"/>
    <x v="0"/>
    <n v="5860.7479999999996"/>
    <n v="5.8607479999999992"/>
    <m/>
    <n v="0.96666666666666667"/>
    <n v="0.9448333333333333"/>
    <n v="7.6479999999999997"/>
    <n v="0"/>
    <n v="52"/>
    <s v="BASE DE DATOS"/>
    <m/>
  </r>
  <r>
    <s v="20"/>
    <x v="9"/>
    <s v="GENRNT"/>
    <s v="33372916"/>
    <s v="33372916"/>
    <x v="0"/>
    <s v="G-4"/>
    <s v="S"/>
    <n v="11.6"/>
    <n v="11.143000000000001"/>
    <n v="677.72900000000004"/>
    <n v="1771.6890000000001"/>
    <n v="2449.4180000000001"/>
    <n v="351"/>
    <n v="297"/>
    <n v="0"/>
    <n v="268.85000000000002"/>
    <m/>
    <x v="0"/>
    <s v="GENRNT33372916G-4EL"/>
    <s v="Genrent del Peru S.A.C."/>
    <x v="3"/>
    <x v="3"/>
    <s v="C.T. Iquitos Nueva"/>
    <x v="14"/>
    <x v="0"/>
    <x v="0"/>
    <x v="40"/>
    <x v="0"/>
    <s v="Instalado"/>
    <s v="Operativo"/>
    <s v="Generadora"/>
    <x v="0"/>
    <x v="0"/>
    <x v="0"/>
    <x v="0"/>
    <s v="Privado"/>
    <s v="LORETO"/>
    <s v="LORETO"/>
    <s v="MAYNAS"/>
    <s v="PUNCHANA"/>
    <n v="0"/>
    <x v="2"/>
    <n v="0"/>
    <x v="0"/>
    <n v="0"/>
    <x v="0"/>
    <x v="0"/>
    <n v="2449.4180000000001"/>
    <n v="2.4494180000000001"/>
    <m/>
    <n v="0.96666666666666667"/>
    <n v="0.92858333333333343"/>
    <n v="7.6479999999999997"/>
    <n v="0"/>
    <n v="52"/>
    <s v="BASE DE DATOS"/>
    <m/>
  </r>
  <r>
    <s v="20"/>
    <x v="9"/>
    <s v="GENRNT"/>
    <s v="33372916"/>
    <s v="33372916"/>
    <x v="0"/>
    <s v="G-5"/>
    <s v="S"/>
    <n v="11.6"/>
    <n v="11.194000000000001"/>
    <n v="882.63900000000001"/>
    <n v="2657.498"/>
    <n v="3540.1370000000002"/>
    <n v="165"/>
    <n v="408"/>
    <n v="0"/>
    <n v="425.5"/>
    <m/>
    <x v="0"/>
    <s v="GENRNT33372916G-5EL"/>
    <s v="Genrent del Peru S.A.C."/>
    <x v="3"/>
    <x v="3"/>
    <s v="C.T. Iquitos Nueva"/>
    <x v="14"/>
    <x v="0"/>
    <x v="0"/>
    <x v="41"/>
    <x v="0"/>
    <s v="Instalado"/>
    <s v="Operativo"/>
    <s v="Generadora"/>
    <x v="0"/>
    <x v="0"/>
    <x v="0"/>
    <x v="0"/>
    <s v="Privado"/>
    <s v="LORETO"/>
    <s v="LORETO"/>
    <s v="MAYNAS"/>
    <s v="PUNCHANA"/>
    <n v="0"/>
    <x v="2"/>
    <n v="0"/>
    <x v="0"/>
    <n v="0"/>
    <x v="0"/>
    <x v="0"/>
    <n v="3540.1370000000002"/>
    <n v="3.5401370000000001"/>
    <m/>
    <n v="0.96666666666666667"/>
    <n v="0.9328333333333334"/>
    <n v="7.6479999999999997"/>
    <n v="0"/>
    <n v="52"/>
    <s v="BASE DE DATOS"/>
    <m/>
  </r>
  <r>
    <s v="20"/>
    <x v="9"/>
    <s v="GENRNT"/>
    <s v="33372916"/>
    <s v="33372916"/>
    <x v="0"/>
    <s v="G-6"/>
    <s v="S"/>
    <n v="11.6"/>
    <n v="11.186"/>
    <n v="1369.6679999999999"/>
    <n v="4652.1660000000002"/>
    <n v="6021.8339999999998"/>
    <n v="71"/>
    <n v="652"/>
    <n v="0.05"/>
    <n v="1228.8499999999999"/>
    <m/>
    <x v="0"/>
    <s v="GENRNT33372916G-6EL"/>
    <s v="Genrent del Peru S.A.C."/>
    <x v="3"/>
    <x v="3"/>
    <s v="C.T. Iquitos Nueva"/>
    <x v="14"/>
    <x v="0"/>
    <x v="0"/>
    <x v="42"/>
    <x v="0"/>
    <s v="Instalado"/>
    <s v="Operativo"/>
    <s v="Generadora"/>
    <x v="0"/>
    <x v="0"/>
    <x v="0"/>
    <x v="0"/>
    <s v="Privado"/>
    <s v="LORETO"/>
    <s v="LORETO"/>
    <s v="MAYNAS"/>
    <s v="PUNCHANA"/>
    <n v="0"/>
    <x v="2"/>
    <n v="0"/>
    <x v="0"/>
    <n v="0"/>
    <x v="0"/>
    <x v="0"/>
    <n v="6021.8339999999998"/>
    <n v="6.0218340000000001"/>
    <m/>
    <n v="0.96666666666666667"/>
    <n v="0.9321666666666667"/>
    <n v="7.6479999999999997"/>
    <n v="0"/>
    <n v="52"/>
    <s v="BASE DE DATOS"/>
    <m/>
  </r>
  <r>
    <s v="20"/>
    <x v="9"/>
    <s v="GENRNT"/>
    <s v="33372916"/>
    <s v="33372916"/>
    <x v="0"/>
    <s v="G-7"/>
    <s v="S"/>
    <n v="11.6"/>
    <n v="11.159000000000001"/>
    <n v="1136.6089999999999"/>
    <n v="2798.828"/>
    <n v="3935.4369999999999"/>
    <n v="152"/>
    <n v="435"/>
    <n v="0.05"/>
    <n v="1336.82"/>
    <m/>
    <x v="0"/>
    <s v="GENRNT33372916G-7EL"/>
    <s v="Genrent del Peru S.A.C."/>
    <x v="3"/>
    <x v="3"/>
    <s v="C.T. Iquitos Nueva"/>
    <x v="14"/>
    <x v="0"/>
    <x v="0"/>
    <x v="43"/>
    <x v="0"/>
    <s v="Instalado"/>
    <s v="Operativo"/>
    <s v="Generadora"/>
    <x v="0"/>
    <x v="0"/>
    <x v="0"/>
    <x v="0"/>
    <s v="Privado"/>
    <s v="LORETO"/>
    <s v="LORETO"/>
    <s v="MAYNAS"/>
    <s v="PUNCHANA"/>
    <n v="0"/>
    <x v="2"/>
    <n v="0"/>
    <x v="0"/>
    <n v="0"/>
    <x v="0"/>
    <x v="0"/>
    <n v="3935.4369999999999"/>
    <n v="3.9354369999999999"/>
    <m/>
    <n v="0.96666666666666667"/>
    <n v="0.92991666666666672"/>
    <n v="7.6479999999999997"/>
    <n v="0"/>
    <n v="52"/>
    <s v="BASE DE DATOS"/>
    <m/>
  </r>
  <r>
    <s v="20"/>
    <x v="9"/>
    <s v="ELOR"/>
    <s v="65010914"/>
    <s v="65010914"/>
    <x v="0"/>
    <s v="GRUPO 1"/>
    <s v="S"/>
    <n v="1.1000000000000001"/>
    <n v="0.8"/>
    <n v="44.991"/>
    <n v="5.62"/>
    <n v="50.610999999999997"/>
    <n v="0"/>
    <n v="80.42"/>
    <n v="0"/>
    <n v="0"/>
    <m/>
    <x v="0"/>
    <s v="ELOR65010914GRUPO 1EL"/>
    <s v="Electro Oriente S. A."/>
    <x v="5"/>
    <x v="5"/>
    <s v="C. T. Juan Velazco Alvarado"/>
    <x v="16"/>
    <x v="0"/>
    <x v="0"/>
    <x v="44"/>
    <x v="0"/>
    <s v="Instalado"/>
    <s v="Operativo"/>
    <s v="Distribuidora"/>
    <x v="0"/>
    <x v="0"/>
    <x v="0"/>
    <x v="0"/>
    <s v="Estatal"/>
    <s v="AMAZONAS"/>
    <s v="AMAZONAS"/>
    <s v="CONDORCANQUI"/>
    <s v="SANTA MARÍA DE NIEVA"/>
    <s v="JUAN VELAZCO ALVARADO"/>
    <x v="0"/>
    <n v="0"/>
    <x v="0"/>
    <n v="0"/>
    <x v="0"/>
    <x v="0"/>
    <n v="50.610999999999997"/>
    <n v="5.0610999999999996E-2"/>
    <m/>
    <n v="9.1666666666666674E-2"/>
    <n v="6.6666666666666666E-2"/>
    <n v="7.6479999999999997"/>
    <n v="0"/>
    <n v="20"/>
    <s v="BASE DE DATOS"/>
    <m/>
  </r>
  <r>
    <s v="20"/>
    <x v="9"/>
    <s v="ELOR"/>
    <s v="53200204"/>
    <s v="53200204"/>
    <x v="0"/>
    <s v="Cat-1_3512"/>
    <s v="S"/>
    <n v="0.5"/>
    <n v="0.35"/>
    <n v="17.788"/>
    <n v="0.14299999999999999"/>
    <n v="17.931000000000001"/>
    <n v="0"/>
    <n v="42.86"/>
    <n v="0"/>
    <n v="0"/>
    <m/>
    <x v="0"/>
    <s v="ELOR53200204Cat-1_3512EL"/>
    <s v="Electro Oriente S. A."/>
    <x v="5"/>
    <x v="5"/>
    <s v="C. T. Bagua_Grande"/>
    <x v="17"/>
    <x v="0"/>
    <x v="0"/>
    <x v="45"/>
    <x v="0"/>
    <s v="Instalado"/>
    <s v="Operativo"/>
    <s v="Distribuidora"/>
    <x v="0"/>
    <x v="1"/>
    <x v="0"/>
    <x v="0"/>
    <s v="Estatal"/>
    <s v="AMAZONAS"/>
    <s v="AMAZONAS"/>
    <s v="UTCUBAMBA"/>
    <s v="BAGUA GRANDE"/>
    <n v="0"/>
    <x v="0"/>
    <n v="0"/>
    <x v="0"/>
    <n v="0"/>
    <x v="0"/>
    <x v="0"/>
    <n v="17.931000000000001"/>
    <n v="1.7931000000000002E-2"/>
    <m/>
    <n v="4.1666666666666664E-2"/>
    <n v="2.9166666666666664E-2"/>
    <n v="7.6479999999999997"/>
    <n v="0"/>
    <n v="20"/>
    <s v="BASE DE DATOS"/>
    <m/>
  </r>
  <r>
    <s v="20"/>
    <x v="9"/>
    <s v="ELOR"/>
    <s v="53200204"/>
    <s v="53200204"/>
    <x v="0"/>
    <s v="Cat-2_3512"/>
    <s v="S"/>
    <n v="0.5"/>
    <n v="0.35"/>
    <n v="13.493"/>
    <n v="0"/>
    <n v="13.493"/>
    <n v="0"/>
    <n v="42.45"/>
    <n v="0"/>
    <n v="0"/>
    <m/>
    <x v="0"/>
    <s v="ELOR53200204Cat-2_3512EL"/>
    <s v="Electro Oriente S. A."/>
    <x v="5"/>
    <x v="5"/>
    <s v="C. T. Bagua_Grande"/>
    <x v="17"/>
    <x v="0"/>
    <x v="0"/>
    <x v="46"/>
    <x v="0"/>
    <s v="Instalado"/>
    <s v="Operativo"/>
    <s v="Distribuidora"/>
    <x v="0"/>
    <x v="1"/>
    <x v="0"/>
    <x v="0"/>
    <s v="Estatal"/>
    <s v="AMAZONAS"/>
    <s v="AMAZONAS"/>
    <s v="UTCUBAMBA"/>
    <s v="BAGUA GRANDE"/>
    <n v="0"/>
    <x v="0"/>
    <n v="0"/>
    <x v="0"/>
    <n v="0"/>
    <x v="0"/>
    <x v="0"/>
    <n v="13.493"/>
    <n v="1.3493E-2"/>
    <m/>
    <n v="4.1666666666666664E-2"/>
    <n v="2.9166666666666664E-2"/>
    <n v="7.6479999999999997"/>
    <n v="0"/>
    <n v="20"/>
    <s v="BASE DE DATOS"/>
    <m/>
  </r>
  <r>
    <s v="20"/>
    <x v="9"/>
    <s v="ELOR"/>
    <s v="53200204"/>
    <s v="53200204"/>
    <x v="0"/>
    <s v="CAT3_3516"/>
    <s v="S"/>
    <n v="2"/>
    <n v="0.9"/>
    <n v="84.477999999999994"/>
    <n v="3.2320000000000002"/>
    <n v="87.71"/>
    <n v="0"/>
    <n v="88.65"/>
    <n v="0"/>
    <n v="0"/>
    <m/>
    <x v="0"/>
    <s v="ELOR53200204CAT3_3516EL"/>
    <s v="Electro Oriente S. A."/>
    <x v="5"/>
    <x v="5"/>
    <s v="C. T. Bagua_Grande"/>
    <x v="17"/>
    <x v="0"/>
    <x v="0"/>
    <x v="47"/>
    <x v="0"/>
    <s v="Instalado"/>
    <s v="Operativo"/>
    <s v="Distribuidora"/>
    <x v="0"/>
    <x v="1"/>
    <x v="0"/>
    <x v="0"/>
    <s v="Estatal"/>
    <s v="AMAZONAS"/>
    <s v="AMAZONAS"/>
    <s v="UTCUBAMBA"/>
    <s v="BAGUA GRANDE"/>
    <n v="0"/>
    <x v="0"/>
    <n v="0"/>
    <x v="0"/>
    <n v="0"/>
    <x v="0"/>
    <x v="0"/>
    <n v="87.71"/>
    <n v="8.7709999999999996E-2"/>
    <m/>
    <n v="0.16666666666666666"/>
    <n v="7.4999999999999997E-2"/>
    <n v="7.6479999999999997"/>
    <n v="0"/>
    <n v="20"/>
    <s v="BASE DE DATOS"/>
    <m/>
  </r>
  <r>
    <s v="20"/>
    <x v="9"/>
    <s v="ELOR"/>
    <s v="53200204"/>
    <s v="53200204"/>
    <x v="0"/>
    <s v="DETROIT"/>
    <s v="S"/>
    <n v="0.45"/>
    <n v="0.3"/>
    <n v="0"/>
    <n v="0"/>
    <n v="0"/>
    <n v="0"/>
    <n v="0"/>
    <n v="0"/>
    <n v="0"/>
    <m/>
    <x v="0"/>
    <s v="ELOR53200204DETROITEL"/>
    <s v="Electro Oriente S. A."/>
    <x v="5"/>
    <x v="5"/>
    <s v="C. T. Bagua_Grande"/>
    <x v="17"/>
    <x v="0"/>
    <x v="0"/>
    <x v="48"/>
    <x v="0"/>
    <s v="Instalado"/>
    <s v="Operativo"/>
    <s v="Distribuidora"/>
    <x v="0"/>
    <x v="1"/>
    <x v="0"/>
    <x v="0"/>
    <s v="Estatal"/>
    <s v="AMAZONAS"/>
    <s v="AMAZONAS"/>
    <s v="UTCUBAMBA"/>
    <s v="BAGUA GRANDE"/>
    <n v="0"/>
    <x v="0"/>
    <n v="0"/>
    <x v="0"/>
    <n v="0"/>
    <x v="0"/>
    <x v="0"/>
    <n v="0"/>
    <n v="0"/>
    <m/>
    <n v="3.7499999999999999E-2"/>
    <n v="2.4999999999999998E-2"/>
    <n v="7.6479999999999997"/>
    <n v="0"/>
    <n v="20"/>
    <s v="BASE DE DATOS"/>
    <m/>
  </r>
  <r>
    <s v="20"/>
    <x v="9"/>
    <s v="ELOR"/>
    <s v="53026818"/>
    <s v="53026818"/>
    <x v="0"/>
    <s v="CAT2_HUMBOLT"/>
    <s v="S"/>
    <n v="0.7"/>
    <n v="0.5"/>
    <n v="11.303000000000001"/>
    <n v="0"/>
    <n v="11.303000000000001"/>
    <n v="0"/>
    <n v="37.17"/>
    <n v="0"/>
    <n v="0"/>
    <m/>
    <x v="0"/>
    <s v="ELOR53026818CAT2_HUMBOLTEL"/>
    <s v="Electro Oriente S. A."/>
    <x v="5"/>
    <x v="5"/>
    <s v="C.T. San Ignacio"/>
    <x v="18"/>
    <x v="0"/>
    <x v="0"/>
    <x v="49"/>
    <x v="0"/>
    <s v="Instalado"/>
    <s v="Operativo"/>
    <s v="Distribuidora"/>
    <x v="0"/>
    <x v="1"/>
    <x v="0"/>
    <x v="0"/>
    <s v="Estatal"/>
    <s v="CAJAMARCA"/>
    <s v="CAJAMARCA"/>
    <s v="SAN IGNACIO"/>
    <s v="SAN IGNACIO"/>
    <s v="SEC. PORTACHUELO"/>
    <x v="0"/>
    <n v="0"/>
    <x v="0"/>
    <n v="0"/>
    <x v="0"/>
    <x v="0"/>
    <n v="11.303000000000001"/>
    <n v="1.1303000000000001E-2"/>
    <m/>
    <n v="5.8333333333333327E-2"/>
    <n v="4.1666666666666664E-2"/>
    <n v="7.6479999999999997"/>
    <n v="0"/>
    <n v="20"/>
    <s v="BASE DE DATOS"/>
    <m/>
  </r>
  <r>
    <s v="20"/>
    <x v="9"/>
    <s v="ELOR"/>
    <s v="53026818"/>
    <s v="53026818"/>
    <x v="0"/>
    <s v="CAT3_HUMBOLT"/>
    <s v="S"/>
    <n v="1.1000000000000001"/>
    <n v="0.8"/>
    <n v="40.951999999999998"/>
    <n v="0"/>
    <n v="40.951999999999998"/>
    <n v="0"/>
    <n v="56.12"/>
    <n v="0"/>
    <n v="0"/>
    <m/>
    <x v="0"/>
    <s v="ELOR53026818CAT3_HUMBOLTEL"/>
    <s v="Electro Oriente S. A."/>
    <x v="5"/>
    <x v="5"/>
    <s v="C.T. San Ignacio"/>
    <x v="18"/>
    <x v="0"/>
    <x v="0"/>
    <x v="50"/>
    <x v="0"/>
    <s v="Instalado"/>
    <s v="Operativo"/>
    <s v="Distribuidora"/>
    <x v="0"/>
    <x v="1"/>
    <x v="0"/>
    <x v="0"/>
    <s v="Estatal"/>
    <s v="CAJAMARCA"/>
    <s v="CAJAMARCA"/>
    <s v="SAN IGNACIO"/>
    <s v="SAN IGNACIO"/>
    <s v="SEC. PORTACHUELO"/>
    <x v="0"/>
    <n v="0"/>
    <x v="0"/>
    <n v="0"/>
    <x v="0"/>
    <x v="0"/>
    <n v="40.951999999999998"/>
    <n v="4.0951999999999995E-2"/>
    <m/>
    <n v="9.1666666666666674E-2"/>
    <n v="6.6666666666666666E-2"/>
    <n v="7.6479999999999997"/>
    <n v="0"/>
    <n v="20"/>
    <s v="BASE DE DATOS"/>
    <m/>
  </r>
  <r>
    <s v="20"/>
    <x v="9"/>
    <s v="ELOR"/>
    <s v="53026818"/>
    <s v="53026818"/>
    <x v="0"/>
    <s v="CAT4_HUMBOLT"/>
    <s v="S"/>
    <n v="0.7"/>
    <n v="0.5"/>
    <n v="29.61"/>
    <n v="0"/>
    <n v="29.61"/>
    <n v="0"/>
    <n v="58.71"/>
    <n v="0"/>
    <n v="0"/>
    <m/>
    <x v="0"/>
    <s v="ELOR53026818CAT4_HUMBOLTEL"/>
    <s v="Electro Oriente S. A."/>
    <x v="5"/>
    <x v="5"/>
    <s v="C.T. San Ignacio"/>
    <x v="18"/>
    <x v="0"/>
    <x v="0"/>
    <x v="51"/>
    <x v="0"/>
    <s v="Instalado"/>
    <s v="Operativo"/>
    <s v="Distribuidora"/>
    <x v="0"/>
    <x v="1"/>
    <x v="0"/>
    <x v="0"/>
    <s v="Estatal"/>
    <s v="CAJAMARCA"/>
    <s v="CAJAMARCA"/>
    <s v="SAN IGNACIO"/>
    <s v="SAN IGNACIO"/>
    <s v="SEC. PORTACHUELO"/>
    <x v="0"/>
    <n v="0"/>
    <x v="0"/>
    <n v="0"/>
    <x v="0"/>
    <x v="0"/>
    <n v="29.61"/>
    <n v="2.9610000000000001E-2"/>
    <m/>
    <n v="5.8333333333333327E-2"/>
    <n v="4.1666666666666664E-2"/>
    <n v="7.6479999999999997"/>
    <n v="0"/>
    <n v="20"/>
    <s v="BASE DE DATOS"/>
    <m/>
  </r>
  <r>
    <s v="20"/>
    <x v="9"/>
    <s v="ELOR"/>
    <s v="53026818"/>
    <s v="53026818"/>
    <x v="0"/>
    <s v="CAT5_HUMBOLT"/>
    <s v="S"/>
    <n v="0.7"/>
    <n v="0.5"/>
    <n v="24.984000000000002"/>
    <n v="0"/>
    <n v="24.984000000000002"/>
    <n v="0"/>
    <n v="50.08"/>
    <n v="0"/>
    <n v="0"/>
    <m/>
    <x v="0"/>
    <s v="ELOR53026818CAT5_HUMBOLTEL"/>
    <s v="Electro Oriente S. A."/>
    <x v="5"/>
    <x v="5"/>
    <s v="C.T. San Ignacio"/>
    <x v="18"/>
    <x v="0"/>
    <x v="0"/>
    <x v="52"/>
    <x v="0"/>
    <s v="Instalado"/>
    <s v="Operativo"/>
    <s v="Distribuidora"/>
    <x v="0"/>
    <x v="1"/>
    <x v="0"/>
    <x v="0"/>
    <s v="Estatal"/>
    <s v="CAJAMARCA"/>
    <s v="CAJAMARCA"/>
    <s v="SAN IGNACIO"/>
    <s v="SAN IGNACIO"/>
    <s v="SEC. PORTACHUELO"/>
    <x v="0"/>
    <n v="0"/>
    <x v="0"/>
    <n v="0"/>
    <x v="0"/>
    <x v="0"/>
    <n v="24.984000000000002"/>
    <n v="2.4984000000000003E-2"/>
    <m/>
    <n v="5.8333333333333327E-2"/>
    <n v="4.1666666666666664E-2"/>
    <n v="7.6479999999999997"/>
    <n v="0"/>
    <n v="20"/>
    <s v="BASE DE DATOS"/>
    <m/>
  </r>
  <r>
    <s v="20"/>
    <x v="9"/>
    <s v="ELOR"/>
    <s v="33010767"/>
    <s v="33010767"/>
    <x v="0"/>
    <s v="CUMMINS 1"/>
    <s v="S"/>
    <n v="2"/>
    <n v="1.5"/>
    <n v="0"/>
    <n v="0"/>
    <n v="0"/>
    <n v="0"/>
    <n v="0"/>
    <n v="0"/>
    <n v="0"/>
    <m/>
    <x v="0"/>
    <s v="ELOR33010767CUMMINS 1EL"/>
    <s v="Electro Oriente S. A."/>
    <x v="5"/>
    <x v="5"/>
    <s v="C. T. Iqt.Diesel - Diesel"/>
    <x v="19"/>
    <x v="0"/>
    <x v="0"/>
    <x v="53"/>
    <x v="0"/>
    <s v="Instalado"/>
    <s v="Operativo"/>
    <s v="Distribuidora"/>
    <x v="0"/>
    <x v="0"/>
    <x v="0"/>
    <x v="0"/>
    <s v="Estatal"/>
    <s v="LORETO"/>
    <s v="LORETO"/>
    <s v="MAYNAS"/>
    <s v="IQUITOS"/>
    <n v="0"/>
    <x v="0"/>
    <n v="0"/>
    <x v="0"/>
    <n v="0"/>
    <x v="0"/>
    <x v="0"/>
    <n v="0"/>
    <n v="0"/>
    <m/>
    <n v="0.16666666666666666"/>
    <n v="0.125"/>
    <n v="7.6479999999999997"/>
    <n v="0"/>
    <n v="20"/>
    <s v="BASE DE DATOS"/>
    <m/>
  </r>
  <r>
    <s v="20"/>
    <x v="9"/>
    <s v="ELOR"/>
    <s v="33010793"/>
    <s v="33010793"/>
    <x v="0"/>
    <s v="WARTSILA 1"/>
    <s v="S"/>
    <n v="6.4"/>
    <n v="6"/>
    <n v="0"/>
    <n v="0"/>
    <n v="0"/>
    <n v="0"/>
    <n v="0"/>
    <n v="0"/>
    <n v="0"/>
    <m/>
    <x v="0"/>
    <s v="ELOR33010793WARTSILA 1EL"/>
    <s v="Electro Oriente S. A."/>
    <x v="5"/>
    <x v="5"/>
    <s v="C. T. Iqt.Diesel - Wartsila"/>
    <x v="20"/>
    <x v="0"/>
    <x v="0"/>
    <x v="7"/>
    <x v="0"/>
    <s v="Instalado"/>
    <s v="Operativo"/>
    <s v="Distribuidora"/>
    <x v="0"/>
    <x v="0"/>
    <x v="0"/>
    <x v="0"/>
    <s v="Estatal"/>
    <s v="LORETO"/>
    <s v="LORETO"/>
    <s v="MAYNAS"/>
    <s v="IQUITOS"/>
    <n v="0"/>
    <x v="0"/>
    <n v="0"/>
    <x v="0"/>
    <n v="0"/>
    <x v="0"/>
    <x v="0"/>
    <n v="0"/>
    <n v="0"/>
    <m/>
    <n v="0.53333333333333333"/>
    <n v="0.5"/>
    <n v="7.6479999999999997"/>
    <n v="0"/>
    <n v="20"/>
    <s v="BASE DE DATOS"/>
    <m/>
  </r>
  <r>
    <s v="20"/>
    <x v="9"/>
    <s v="ELOR"/>
    <s v="33010793"/>
    <s v="33010793"/>
    <x v="0"/>
    <s v="WARTSILA 2"/>
    <s v="S"/>
    <n v="6.4"/>
    <n v="6"/>
    <n v="0"/>
    <n v="0"/>
    <n v="0"/>
    <n v="0"/>
    <n v="0"/>
    <n v="0"/>
    <n v="0"/>
    <m/>
    <x v="0"/>
    <s v="ELOR33010793WARTSILA 2EL"/>
    <s v="Electro Oriente S. A."/>
    <x v="5"/>
    <x v="5"/>
    <s v="C. T. Iqt.Diesel - Wartsila"/>
    <x v="20"/>
    <x v="0"/>
    <x v="0"/>
    <x v="8"/>
    <x v="0"/>
    <s v="Instalado"/>
    <s v="Operativo"/>
    <s v="Distribuidora"/>
    <x v="0"/>
    <x v="0"/>
    <x v="0"/>
    <x v="0"/>
    <s v="Estatal"/>
    <s v="LORETO"/>
    <s v="LORETO"/>
    <s v="MAYNAS"/>
    <s v="IQUITOS"/>
    <n v="0"/>
    <x v="0"/>
    <n v="0"/>
    <x v="0"/>
    <n v="0"/>
    <x v="0"/>
    <x v="0"/>
    <n v="0"/>
    <n v="0"/>
    <m/>
    <n v="0.53333333333333333"/>
    <n v="0.5"/>
    <n v="7.6479999999999997"/>
    <n v="0"/>
    <n v="20"/>
    <s v="BASE DE DATOS"/>
    <m/>
  </r>
  <r>
    <s v="20"/>
    <x v="9"/>
    <s v="ELOR"/>
    <s v="33010793"/>
    <s v="33010793"/>
    <x v="0"/>
    <s v="CAT-16CM32"/>
    <s v="N"/>
    <n v="7.4"/>
    <n v="0"/>
    <n v="0"/>
    <n v="0"/>
    <n v="0"/>
    <n v="0"/>
    <n v="0"/>
    <n v="0"/>
    <n v="0"/>
    <m/>
    <x v="0"/>
    <s v="ELOR33010793CAT-16CM32EL"/>
    <s v="Electro Oriente S. A."/>
    <x v="5"/>
    <x v="5"/>
    <s v="C. T. Iqt.Diesel - Wartsila"/>
    <x v="20"/>
    <x v="0"/>
    <x v="0"/>
    <x v="57"/>
    <x v="0"/>
    <s v="Instalado"/>
    <s v="Operativo"/>
    <s v="Distribuidora"/>
    <x v="0"/>
    <x v="0"/>
    <x v="0"/>
    <x v="0"/>
    <s v="Estatal"/>
    <s v="LORETO"/>
    <s v="LORETO"/>
    <s v="MAYNAS"/>
    <s v="IQUITOS"/>
    <n v="0"/>
    <x v="0"/>
    <n v="0"/>
    <x v="0"/>
    <n v="0"/>
    <x v="0"/>
    <x v="0"/>
    <n v="0"/>
    <n v="0"/>
    <m/>
    <n v="0.6166666666666667"/>
    <n v="0.54166666666666663"/>
    <n v="7.6479999999999997"/>
    <n v="0"/>
    <n v="20"/>
    <s v="BASE DE DATOS"/>
    <m/>
  </r>
  <r>
    <s v="20"/>
    <x v="9"/>
    <s v="ELOR"/>
    <s v="33010793"/>
    <s v="33010793"/>
    <x v="0"/>
    <s v="WARTSILA 3"/>
    <s v="N"/>
    <n v="6.4"/>
    <n v="0"/>
    <n v="0"/>
    <n v="0"/>
    <n v="0"/>
    <n v="0"/>
    <n v="0"/>
    <n v="0"/>
    <n v="0"/>
    <m/>
    <x v="0"/>
    <s v="ELOR33010793WARTSILA 3EL"/>
    <s v="Electro Oriente S. A."/>
    <x v="5"/>
    <x v="5"/>
    <s v="C. T. Iqt.Diesel - Wartsila"/>
    <x v="20"/>
    <x v="0"/>
    <x v="0"/>
    <x v="9"/>
    <x v="0"/>
    <s v="Instalado"/>
    <s v="Operativo"/>
    <s v="Distribuidora"/>
    <x v="0"/>
    <x v="0"/>
    <x v="0"/>
    <x v="0"/>
    <s v="Estatal"/>
    <s v="LORETO"/>
    <s v="LORETO"/>
    <s v="MAYNAS"/>
    <s v="IQUITOS"/>
    <n v="0"/>
    <x v="0"/>
    <n v="0"/>
    <x v="0"/>
    <n v="0"/>
    <x v="0"/>
    <x v="0"/>
    <n v="0"/>
    <n v="0"/>
    <m/>
    <n v="0.53333333333333333"/>
    <n v="0.5"/>
    <n v="7.6479999999999997"/>
    <n v="0"/>
    <n v="20"/>
    <s v="BASE DE DATOS"/>
    <m/>
  </r>
  <r>
    <s v="20"/>
    <x v="9"/>
    <s v="ELOR"/>
    <s v="33010793"/>
    <s v="33010793"/>
    <x v="0"/>
    <s v="WARTSILA 4"/>
    <s v="S"/>
    <n v="6.4"/>
    <n v="6"/>
    <n v="0"/>
    <n v="0"/>
    <n v="0"/>
    <n v="0"/>
    <n v="0"/>
    <n v="0"/>
    <n v="0"/>
    <m/>
    <x v="0"/>
    <s v="ELOR33010793WARTSILA 4EL"/>
    <s v="Electro Oriente S. A."/>
    <x v="5"/>
    <x v="5"/>
    <s v="C. T. Iqt.Diesel - Wartsila"/>
    <x v="20"/>
    <x v="0"/>
    <x v="0"/>
    <x v="10"/>
    <x v="0"/>
    <s v="Instalado"/>
    <s v="Operativo"/>
    <s v="Distribuidora"/>
    <x v="0"/>
    <x v="0"/>
    <x v="0"/>
    <x v="0"/>
    <s v="Estatal"/>
    <s v="LORETO"/>
    <s v="LORETO"/>
    <s v="MAYNAS"/>
    <s v="IQUITOS"/>
    <n v="0"/>
    <x v="0"/>
    <n v="0"/>
    <x v="0"/>
    <n v="0"/>
    <x v="0"/>
    <x v="0"/>
    <n v="0"/>
    <n v="0"/>
    <m/>
    <n v="0.53333333333333333"/>
    <n v="0.5"/>
    <n v="7.6479999999999997"/>
    <n v="0"/>
    <n v="20"/>
    <s v="BASE DE DATOS"/>
    <m/>
  </r>
  <r>
    <s v="20"/>
    <x v="9"/>
    <s v="ELOR"/>
    <s v="33010793"/>
    <s v="33010793"/>
    <x v="0"/>
    <s v="WARTSILA 5"/>
    <s v="S"/>
    <n v="8.1"/>
    <n v="7.8"/>
    <n v="97.478999999999999"/>
    <n v="237.97200000000001"/>
    <n v="335.45100000000002"/>
    <n v="12"/>
    <n v="53"/>
    <n v="0"/>
    <n v="55"/>
    <m/>
    <x v="0"/>
    <s v="ELOR33010793WARTSILA 5EL"/>
    <s v="Electro Oriente S. A."/>
    <x v="5"/>
    <x v="5"/>
    <s v="C. T. Iqt.Diesel - Wartsila"/>
    <x v="20"/>
    <x v="0"/>
    <x v="0"/>
    <x v="54"/>
    <x v="0"/>
    <s v="Instalado"/>
    <s v="Operativo"/>
    <s v="Distribuidora"/>
    <x v="0"/>
    <x v="0"/>
    <x v="0"/>
    <x v="0"/>
    <s v="Estatal"/>
    <s v="LORETO"/>
    <s v="LORETO"/>
    <s v="MAYNAS"/>
    <s v="IQUITOS"/>
    <n v="0"/>
    <x v="2"/>
    <n v="0"/>
    <x v="0"/>
    <n v="0"/>
    <x v="0"/>
    <x v="0"/>
    <n v="335.45100000000002"/>
    <n v="0.335451"/>
    <m/>
    <n v="0.67499999999999993"/>
    <n v="0.65"/>
    <n v="7.6479999999999997"/>
    <n v="0"/>
    <n v="20"/>
    <s v="BASE DE DATOS"/>
    <m/>
  </r>
  <r>
    <s v="20"/>
    <x v="9"/>
    <s v="ELOR"/>
    <s v="33010793"/>
    <s v="33010793"/>
    <x v="0"/>
    <s v="WARTSILA 6"/>
    <s v="S"/>
    <n v="8.1"/>
    <n v="7.8"/>
    <n v="0"/>
    <n v="0"/>
    <n v="0"/>
    <n v="27"/>
    <n v="0"/>
    <n v="0"/>
    <n v="0"/>
    <m/>
    <x v="0"/>
    <s v="ELOR33010793WARTSILA 6EL"/>
    <s v="Electro Oriente S. A."/>
    <x v="5"/>
    <x v="5"/>
    <s v="C. T. Iqt.Diesel - Wartsila"/>
    <x v="20"/>
    <x v="0"/>
    <x v="0"/>
    <x v="55"/>
    <x v="0"/>
    <s v="Instalado"/>
    <s v="Operativo"/>
    <s v="Distribuidora"/>
    <x v="0"/>
    <x v="0"/>
    <x v="0"/>
    <x v="0"/>
    <s v="Estatal"/>
    <s v="LORETO"/>
    <s v="LORETO"/>
    <s v="MAYNAS"/>
    <s v="IQUITOS"/>
    <n v="0"/>
    <x v="2"/>
    <n v="0"/>
    <x v="0"/>
    <n v="0"/>
    <x v="0"/>
    <x v="0"/>
    <n v="0"/>
    <n v="0"/>
    <m/>
    <n v="0.67499999999999993"/>
    <n v="0.65"/>
    <n v="7.6479999999999997"/>
    <n v="0"/>
    <n v="20"/>
    <s v="BASE DE DATOS"/>
    <m/>
  </r>
  <r>
    <s v="20"/>
    <x v="9"/>
    <s v="ELOR"/>
    <s v="33010793"/>
    <s v="33010793"/>
    <x v="0"/>
    <s v="WARTSILA 7"/>
    <s v="S"/>
    <n v="8.1"/>
    <n v="7.8"/>
    <n v="0"/>
    <n v="0"/>
    <n v="0"/>
    <n v="27"/>
    <n v="0"/>
    <n v="0"/>
    <n v="0"/>
    <m/>
    <x v="0"/>
    <s v="ELOR33010793WARTSILA 7EL"/>
    <s v="Electro Oriente S. A."/>
    <x v="5"/>
    <x v="5"/>
    <s v="C. T. Iqt.Diesel - Wartsila"/>
    <x v="20"/>
    <x v="0"/>
    <x v="0"/>
    <x v="56"/>
    <x v="0"/>
    <s v="Instalado"/>
    <s v="Operativo"/>
    <s v="Distribuidora"/>
    <x v="0"/>
    <x v="0"/>
    <x v="0"/>
    <x v="0"/>
    <s v="Estatal"/>
    <s v="LORETO"/>
    <s v="LORETO"/>
    <s v="MAYNAS"/>
    <s v="IQUITOS"/>
    <n v="0"/>
    <x v="2"/>
    <n v="0"/>
    <x v="0"/>
    <n v="0"/>
    <x v="0"/>
    <x v="0"/>
    <n v="0"/>
    <n v="0"/>
    <m/>
    <n v="0.67499999999999993"/>
    <n v="0.65"/>
    <n v="7.6479999999999997"/>
    <n v="0"/>
    <n v="20"/>
    <s v="BASE DE DATOS"/>
    <m/>
  </r>
  <r>
    <s v="20"/>
    <x v="9"/>
    <s v="ELOR"/>
    <s v="33010793"/>
    <s v="33010793"/>
    <x v="0"/>
    <s v="CAT.1-16CM32C"/>
    <s v="N"/>
    <n v="7.5179999999999998"/>
    <n v="0"/>
    <n v="0"/>
    <n v="0"/>
    <n v="0"/>
    <n v="0"/>
    <n v="0"/>
    <n v="0"/>
    <n v="0"/>
    <m/>
    <x v="0"/>
    <s v="ELOR33010793CAT.1-16CM32CEL"/>
    <s v="Electro Oriente S. A."/>
    <x v="5"/>
    <x v="5"/>
    <s v="C. T. Iqt.Diesel - Wartsila"/>
    <x v="20"/>
    <x v="0"/>
    <x v="0"/>
    <x v="58"/>
    <x v="0"/>
    <s v="Instalado"/>
    <s v="Inoperativo"/>
    <s v="Distribuidora"/>
    <x v="0"/>
    <x v="0"/>
    <x v="0"/>
    <x v="0"/>
    <s v="Estatal"/>
    <s v="LORETO"/>
    <s v="LORETO"/>
    <s v="MAYNAS"/>
    <s v="IQUITOS"/>
    <n v="0"/>
    <x v="0"/>
    <n v="0"/>
    <x v="0"/>
    <n v="0"/>
    <x v="0"/>
    <x v="0"/>
    <n v="0"/>
    <n v="0"/>
    <m/>
    <n v="0.62649999999999995"/>
    <n v="0"/>
    <n v="7.6479999999999997"/>
    <n v="0"/>
    <n v="20"/>
    <s v="BASE DE DATOS"/>
    <m/>
  </r>
  <r>
    <s v="20"/>
    <x v="9"/>
    <s v="ELOR"/>
    <s v="33010793"/>
    <s v="33010793"/>
    <x v="0"/>
    <s v="CAT.2-16CM32C"/>
    <s v="N"/>
    <n v="7.5179999999999998"/>
    <n v="0"/>
    <n v="0"/>
    <n v="0"/>
    <n v="0"/>
    <n v="0"/>
    <n v="0"/>
    <n v="0"/>
    <n v="0"/>
    <m/>
    <x v="0"/>
    <s v="ELOR33010793CAT.2-16CM32CEL"/>
    <s v="Electro Oriente S. A."/>
    <x v="5"/>
    <x v="5"/>
    <s v="C. T. Iqt.Diesel - Wartsila"/>
    <x v="20"/>
    <x v="0"/>
    <x v="0"/>
    <x v="59"/>
    <x v="0"/>
    <s v="Instalado"/>
    <s v="Inoperativo"/>
    <s v="Distribuidora"/>
    <x v="0"/>
    <x v="0"/>
    <x v="0"/>
    <x v="0"/>
    <s v="Estatal"/>
    <s v="LORETO"/>
    <s v="LORETO"/>
    <s v="MAYNAS"/>
    <s v="IQUITOS"/>
    <n v="0"/>
    <x v="0"/>
    <n v="0"/>
    <x v="0"/>
    <n v="0"/>
    <x v="0"/>
    <x v="0"/>
    <n v="0"/>
    <n v="0"/>
    <m/>
    <n v="0.62649999999999995"/>
    <n v="0"/>
    <n v="7.6479999999999997"/>
    <n v="0"/>
    <n v="20"/>
    <s v="BASE DE DATOS"/>
    <m/>
  </r>
  <r>
    <s v="20"/>
    <x v="9"/>
    <s v="ELOR"/>
    <s v="00000000"/>
    <s v="00000000"/>
    <x v="0"/>
    <s v="Cat. 3512 Dito"/>
    <s v="S"/>
    <n v="0.5"/>
    <n v="0.4"/>
    <n v="45.2"/>
    <n v="186.8"/>
    <n v="232"/>
    <n v="4"/>
    <n v="720"/>
    <n v="0"/>
    <n v="165"/>
    <m/>
    <x v="0"/>
    <s v="ELOR00000000Cat. 3512 DitoEL"/>
    <s v="Electro Oriente S. A."/>
    <x v="5"/>
    <x v="5"/>
    <s v="C. T. Caballococha"/>
    <x v="37"/>
    <x v="0"/>
    <x v="0"/>
    <x v="69"/>
    <x v="0"/>
    <s v="Instalado"/>
    <s v="Operativo"/>
    <s v="Distribuidora"/>
    <x v="0"/>
    <x v="0"/>
    <x v="0"/>
    <x v="0"/>
    <s v="Estatal"/>
    <s v="LORETO"/>
    <s v="LORETO"/>
    <s v="RAMÓN CASTILLA"/>
    <s v="RAMÓN CASTILLA"/>
    <n v="0"/>
    <x v="0"/>
    <n v="0"/>
    <x v="0"/>
    <n v="0"/>
    <x v="0"/>
    <x v="0"/>
    <n v="232"/>
    <n v="0.23200000000000001"/>
    <m/>
    <n v="4.1666666666666664E-2"/>
    <n v="3.3333333333333333E-2"/>
    <n v="7.6479999999999997"/>
    <n v="0"/>
    <n v="20"/>
    <s v="BASE DE DATOS"/>
    <m/>
  </r>
  <r>
    <s v="20"/>
    <x v="9"/>
    <s v="ELOR"/>
    <s v="00000000"/>
    <s v="00000000"/>
    <x v="0"/>
    <s v="Cat 2. 3512 Dita"/>
    <s v="N"/>
    <n v="0.5"/>
    <n v="0"/>
    <n v="0"/>
    <n v="0"/>
    <n v="0"/>
    <n v="0"/>
    <n v="0"/>
    <n v="0"/>
    <n v="0"/>
    <m/>
    <x v="0"/>
    <s v="ELOR00000000Cat 2. 3512 DitaEL"/>
    <s v="Electro Oriente S. A."/>
    <x v="5"/>
    <x v="5"/>
    <s v="C. T. Caballococha"/>
    <x v="37"/>
    <x v="0"/>
    <x v="0"/>
    <x v="70"/>
    <x v="0"/>
    <s v="Instalado"/>
    <s v="Operativo"/>
    <s v="Distribuidora"/>
    <x v="0"/>
    <x v="0"/>
    <x v="0"/>
    <x v="0"/>
    <s v="Estatal"/>
    <s v="LORETO"/>
    <s v="LORETO"/>
    <s v="RAMÓN CASTILLA"/>
    <s v="RAMÓN CASTILLA"/>
    <n v="0"/>
    <x v="0"/>
    <n v="0"/>
    <x v="0"/>
    <n v="0"/>
    <x v="0"/>
    <x v="0"/>
    <n v="0"/>
    <n v="0"/>
    <m/>
    <n v="4.1666666666666664E-2"/>
    <n v="3.1666666666666669E-2"/>
    <n v="7.6479999999999997"/>
    <n v="0"/>
    <n v="20"/>
    <s v="BASE DE DATOS"/>
    <m/>
  </r>
  <r>
    <s v="20"/>
    <x v="9"/>
    <s v="ELOR"/>
    <s v="00000000"/>
    <s v="00000000"/>
    <x v="0"/>
    <s v="CUMMINS 3"/>
    <s v="S"/>
    <n v="0.6"/>
    <n v="0.48"/>
    <n v="0"/>
    <n v="0.08"/>
    <n v="0.08"/>
    <n v="2"/>
    <n v="1"/>
    <n v="0"/>
    <n v="30"/>
    <m/>
    <x v="0"/>
    <s v="ELOR00000000CUMMINS 3EL"/>
    <s v="Electro Oriente S. A."/>
    <x v="5"/>
    <x v="5"/>
    <s v="C. T. Caballococha"/>
    <x v="37"/>
    <x v="0"/>
    <x v="0"/>
    <x v="71"/>
    <x v="0"/>
    <s v="Instalado"/>
    <s v="Operativo"/>
    <s v="Distribuidora"/>
    <x v="0"/>
    <x v="0"/>
    <x v="0"/>
    <x v="0"/>
    <s v="Estatal"/>
    <s v="LORETO"/>
    <s v="LORETO"/>
    <s v="RAMÓN CASTILLA"/>
    <s v="RAMÓN CASTILLA"/>
    <n v="0"/>
    <x v="0"/>
    <n v="0"/>
    <x v="0"/>
    <n v="0"/>
    <x v="0"/>
    <x v="0"/>
    <n v="0.08"/>
    <n v="8.0000000000000007E-5"/>
    <m/>
    <n v="4.9999999999999996E-2"/>
    <n v="0.04"/>
    <n v="7.6479999999999997"/>
    <n v="0"/>
    <n v="20"/>
    <s v="BASE DE DATOS"/>
    <m/>
  </r>
  <r>
    <s v="20"/>
    <x v="9"/>
    <s v="ELOR"/>
    <s v="00000000"/>
    <s v="00000000"/>
    <x v="0"/>
    <s v="Cat.4-3412-16878"/>
    <s v="S"/>
    <n v="0.73399999999999999"/>
    <n v="0.5"/>
    <n v="12.586"/>
    <n v="47.826999999999998"/>
    <n v="60.412999999999997"/>
    <n v="4"/>
    <n v="192"/>
    <n v="0"/>
    <n v="40"/>
    <m/>
    <x v="0"/>
    <s v="ELOR00000000Cat.4-3412-16878EL"/>
    <s v="Electro Oriente S. A."/>
    <x v="5"/>
    <x v="5"/>
    <s v="C. T. Caballococha"/>
    <x v="37"/>
    <x v="0"/>
    <x v="0"/>
    <x v="72"/>
    <x v="0"/>
    <s v="Instalado"/>
    <s v="Operativo"/>
    <s v="Distribuidora"/>
    <x v="0"/>
    <x v="0"/>
    <x v="0"/>
    <x v="0"/>
    <s v="Estatal"/>
    <s v="LORETO"/>
    <s v="LORETO"/>
    <s v="RAMÓN CASTILLA"/>
    <s v="RAMÓN CASTILLA"/>
    <n v="0"/>
    <x v="0"/>
    <n v="0"/>
    <x v="0"/>
    <n v="0"/>
    <x v="0"/>
    <x v="0"/>
    <n v="60.412999999999997"/>
    <n v="6.0412999999999994E-2"/>
    <m/>
    <n v="6.1166666666666668E-2"/>
    <n v="4.1666666666666664E-2"/>
    <n v="7.6479999999999997"/>
    <n v="0"/>
    <n v="20"/>
    <s v="BASE DE DATOS"/>
    <m/>
  </r>
  <r>
    <s v="20"/>
    <x v="9"/>
    <s v="ELOR"/>
    <s v="00000000"/>
    <s v="00000000"/>
    <x v="0"/>
    <s v="MTU 1000"/>
    <s v="S"/>
    <n v="1"/>
    <n v="0.85"/>
    <n v="39.921999999999997"/>
    <n v="151.70500000000001"/>
    <n v="191.62700000000001"/>
    <n v="4"/>
    <n v="537"/>
    <n v="0"/>
    <n v="73"/>
    <m/>
    <x v="0"/>
    <s v="ELOR00000000MTU 1000EL"/>
    <s v="Electro Oriente S. A."/>
    <x v="5"/>
    <x v="5"/>
    <s v="C. T. Caballococha"/>
    <x v="37"/>
    <x v="0"/>
    <x v="0"/>
    <x v="73"/>
    <x v="0"/>
    <s v="Instalado"/>
    <s v="Operativo"/>
    <s v="Distribuidora"/>
    <x v="0"/>
    <x v="0"/>
    <x v="0"/>
    <x v="0"/>
    <s v="Estatal"/>
    <s v="LORETO"/>
    <s v="LORETO"/>
    <s v="RAMÓN CASTILLA"/>
    <s v="RAMÓN CASTILLA"/>
    <n v="0"/>
    <x v="0"/>
    <n v="0"/>
    <x v="0"/>
    <n v="0"/>
    <x v="0"/>
    <x v="0"/>
    <n v="191.62700000000001"/>
    <n v="0.19162700000000002"/>
    <m/>
    <n v="8.3333333333333329E-2"/>
    <n v="7.0833333333333331E-2"/>
    <n v="7.6479999999999997"/>
    <n v="0"/>
    <n v="20"/>
    <s v="BASE DE DATOS"/>
    <m/>
  </r>
  <r>
    <s v="20"/>
    <x v="9"/>
    <s v="ELOR"/>
    <s v="53026715"/>
    <s v="53026715"/>
    <x v="0"/>
    <s v="Cat.5-C15 7925"/>
    <s v="S"/>
    <n v="0.43"/>
    <n v="0.3"/>
    <n v="14.255000000000001"/>
    <n v="52.164999999999999"/>
    <n v="66.42"/>
    <n v="7"/>
    <n v="706"/>
    <n v="11"/>
    <n v="71"/>
    <m/>
    <x v="0"/>
    <s v="ELOR53026715Cat.5-C15 7925EL"/>
    <s v="Electro Oriente S. A."/>
    <x v="5"/>
    <x v="5"/>
    <s v="C.T. Isla Santa Rosa"/>
    <x v="38"/>
    <x v="0"/>
    <x v="0"/>
    <x v="74"/>
    <x v="0"/>
    <s v="Instalado"/>
    <s v="Operativo"/>
    <s v="Distribuidora"/>
    <x v="0"/>
    <x v="0"/>
    <x v="0"/>
    <x v="0"/>
    <s v="Estatal"/>
    <s v="LORETO"/>
    <s v="LORETO"/>
    <s v="MARISCAL RAMÓN CASTILLA"/>
    <s v="YAVARI"/>
    <n v="0"/>
    <x v="0"/>
    <n v="0"/>
    <x v="0"/>
    <n v="0"/>
    <x v="0"/>
    <x v="0"/>
    <n v="66.42"/>
    <n v="6.6420000000000007E-2"/>
    <m/>
    <n v="3.5833333333333335E-2"/>
    <n v="2.4999999999999998E-2"/>
    <n v="7.6479999999999997"/>
    <n v="0"/>
    <n v="20"/>
    <s v="BASE DE DATOS"/>
    <m/>
  </r>
  <r>
    <s v="20"/>
    <x v="9"/>
    <s v="ELOR"/>
    <s v="53026613"/>
    <s v="53026613"/>
    <x v="0"/>
    <s v="Volv.Pent1 RVL-451"/>
    <s v="S"/>
    <n v="0.48"/>
    <n v="0.38"/>
    <n v="29.943999999999999"/>
    <n v="54.865000000000002"/>
    <n v="84.808999999999997"/>
    <n v="14"/>
    <n v="439"/>
    <n v="0"/>
    <n v="34"/>
    <m/>
    <x v="0"/>
    <s v="ELOR53026613Volv.Pent1 RVL-451EL"/>
    <s v="Electro Oriente S. A."/>
    <x v="5"/>
    <x v="5"/>
    <s v="C.T. Mayoruna"/>
    <x v="39"/>
    <x v="0"/>
    <x v="0"/>
    <x v="75"/>
    <x v="0"/>
    <s v="Instalado"/>
    <s v="Operativo"/>
    <s v="Distribuidora"/>
    <x v="0"/>
    <x v="0"/>
    <x v="0"/>
    <x v="0"/>
    <s v="Estatal"/>
    <s v="LORETO"/>
    <s v="LORETO"/>
    <s v="MARISCAL RAMÓN CASTILLA"/>
    <s v="SAN PABLO"/>
    <n v="0"/>
    <x v="0"/>
    <n v="0"/>
    <x v="0"/>
    <n v="0"/>
    <x v="0"/>
    <x v="0"/>
    <n v="84.808999999999997"/>
    <n v="8.4808999999999996E-2"/>
    <m/>
    <n v="0.04"/>
    <n v="3.1666666666666669E-2"/>
    <n v="7.6479999999999997"/>
    <n v="0"/>
    <n v="20"/>
    <s v="BASE DE DATOS"/>
    <m/>
  </r>
  <r>
    <s v="20"/>
    <x v="9"/>
    <s v="ELOR"/>
    <s v="53026613"/>
    <s v="53026613"/>
    <x v="0"/>
    <s v="Cat.3412 81Z19624"/>
    <s v="N"/>
    <n v="0.22"/>
    <n v="0"/>
    <n v="0"/>
    <n v="0"/>
    <n v="0"/>
    <n v="0"/>
    <n v="0"/>
    <n v="0"/>
    <n v="0"/>
    <m/>
    <x v="0"/>
    <s v="ELOR53026613Cat.3412 81Z19624EL"/>
    <s v="Electro Oriente S. A."/>
    <x v="5"/>
    <x v="5"/>
    <s v="C.T. Mayoruna"/>
    <x v="39"/>
    <x v="0"/>
    <x v="0"/>
    <x v="76"/>
    <x v="0"/>
    <s v="Instalado"/>
    <s v="Operativo"/>
    <s v="Distribuidora"/>
    <x v="0"/>
    <x v="0"/>
    <x v="0"/>
    <x v="0"/>
    <s v="Estatal"/>
    <s v="LORETO"/>
    <s v="LORETO"/>
    <s v="MARISCAL RAMÓN CASTILLA"/>
    <s v="SAN PABLO"/>
    <n v="0"/>
    <x v="0"/>
    <n v="0"/>
    <x v="0"/>
    <n v="0"/>
    <x v="0"/>
    <x v="0"/>
    <n v="0"/>
    <n v="0"/>
    <m/>
    <n v="1.8333333333333333E-2"/>
    <n v="0"/>
    <n v="7.6479999999999997"/>
    <n v="0"/>
    <n v="20"/>
    <s v="BASE DE DATOS"/>
    <m/>
  </r>
  <r>
    <s v="20"/>
    <x v="9"/>
    <s v="ELOR"/>
    <s v="53026512"/>
    <s v="53026512"/>
    <x v="0"/>
    <s v="Volv.Pent1 RVL-251"/>
    <s v="S"/>
    <n v="0.27300000000000002"/>
    <n v="0.2"/>
    <n v="0"/>
    <n v="0"/>
    <n v="0"/>
    <n v="12"/>
    <n v="0"/>
    <n v="0"/>
    <n v="0"/>
    <m/>
    <x v="0"/>
    <s v="ELOR53026512Volv.Pent1 RVL-251EL"/>
    <s v="Electro Oriente S. A."/>
    <x v="5"/>
    <x v="5"/>
    <s v="C.T. San Francisco"/>
    <x v="40"/>
    <x v="0"/>
    <x v="0"/>
    <x v="77"/>
    <x v="0"/>
    <s v="Instalado"/>
    <s v="Operativo"/>
    <s v="Distribuidora"/>
    <x v="0"/>
    <x v="0"/>
    <x v="0"/>
    <x v="0"/>
    <s v="Estatal"/>
    <s v="LORETO"/>
    <s v="LORETO"/>
    <s v="MARISCAL RAMÓN CASTILLA"/>
    <s v="PEVAS"/>
    <n v="0"/>
    <x v="0"/>
    <n v="0"/>
    <x v="0"/>
    <n v="0"/>
    <x v="0"/>
    <x v="0"/>
    <n v="0"/>
    <n v="0"/>
    <m/>
    <n v="2.2750000000000003E-2"/>
    <n v="1.6666666666666666E-2"/>
    <n v="7.6479999999999997"/>
    <n v="0"/>
    <n v="20"/>
    <s v="BASE DE DATOS"/>
    <m/>
  </r>
  <r>
    <s v="20"/>
    <x v="9"/>
    <s v="ELOR"/>
    <s v="53026512"/>
    <s v="53026512"/>
    <x v="0"/>
    <s v="OLYMPIAN"/>
    <s v="S"/>
    <n v="0.13"/>
    <n v="0.1"/>
    <n v="7.7"/>
    <n v="5.21"/>
    <n v="12.91"/>
    <n v="4"/>
    <n v="237"/>
    <n v="0"/>
    <n v="8"/>
    <m/>
    <x v="0"/>
    <s v="ELOR53026512OLYMPIANEL"/>
    <s v="Electro Oriente S. A."/>
    <x v="5"/>
    <x v="5"/>
    <s v="C.T. San Francisco"/>
    <x v="40"/>
    <x v="0"/>
    <x v="0"/>
    <x v="78"/>
    <x v="0"/>
    <s v="Instalado"/>
    <s v="Operativo"/>
    <s v="Distribuidora"/>
    <x v="0"/>
    <x v="0"/>
    <x v="0"/>
    <x v="0"/>
    <s v="Estatal"/>
    <s v="LORETO"/>
    <s v="LORETO"/>
    <s v="MARISCAL RAMÓN CASTILLA"/>
    <s v="PEVAS"/>
    <n v="0"/>
    <x v="0"/>
    <n v="0"/>
    <x v="0"/>
    <n v="0"/>
    <x v="0"/>
    <x v="0"/>
    <n v="12.91"/>
    <n v="1.291E-2"/>
    <m/>
    <n v="1.0833333333333334E-2"/>
    <n v="8.3333333333333332E-3"/>
    <n v="7.6479999999999997"/>
    <n v="0"/>
    <n v="20"/>
    <s v="BASE DE DATOS"/>
    <m/>
  </r>
  <r>
    <s v="20"/>
    <x v="9"/>
    <s v="ELOR"/>
    <s v="53026919"/>
    <s v="53026919"/>
    <x v="0"/>
    <s v="Perkins1 R014001C"/>
    <s v="S"/>
    <n v="0.13600000000000001"/>
    <n v="0.1"/>
    <n v="8.609"/>
    <n v="13.718999999999999"/>
    <n v="22.327999999999999"/>
    <n v="2"/>
    <n v="402"/>
    <n v="0"/>
    <n v="7"/>
    <m/>
    <x v="0"/>
    <s v="ELOR53026919Perkins1 R014001CEL"/>
    <s v="Electro Oriente S. A."/>
    <x v="5"/>
    <x v="5"/>
    <s v="C. T. Islandia"/>
    <x v="41"/>
    <x v="0"/>
    <x v="0"/>
    <x v="79"/>
    <x v="0"/>
    <n v="0"/>
    <s v="Operativo"/>
    <s v="Distribuidora"/>
    <x v="0"/>
    <x v="0"/>
    <x v="0"/>
    <x v="0"/>
    <s v="Estatal"/>
    <s v="LORETO"/>
    <s v="LORETO"/>
    <s v="MARISCAL RAMÓN CASTILLA"/>
    <s v="YAVARI"/>
    <n v="0"/>
    <x v="0"/>
    <n v="0"/>
    <x v="0"/>
    <n v="0"/>
    <x v="0"/>
    <x v="0"/>
    <n v="22.327999999999999"/>
    <n v="2.2328000000000001E-2"/>
    <m/>
    <n v="1.1333333333333334E-2"/>
    <n v="8.3333333333333332E-3"/>
    <n v="7.6479999999999997"/>
    <n v="0"/>
    <n v="20"/>
    <s v="BASE DE DATOS"/>
    <m/>
  </r>
  <r>
    <s v="20"/>
    <x v="9"/>
    <s v="ELOR"/>
    <s v="53026919"/>
    <s v="53026919"/>
    <x v="0"/>
    <s v="Perkins2 R013699C"/>
    <s v="S"/>
    <n v="0.13600000000000001"/>
    <n v="0.1"/>
    <n v="8.4860000000000007"/>
    <n v="13.125"/>
    <n v="21.611000000000001"/>
    <n v="3"/>
    <n v="382"/>
    <n v="0"/>
    <n v="6"/>
    <m/>
    <x v="0"/>
    <s v="ELOR53026919Perkins2 R013699CEL"/>
    <s v="Electro Oriente S. A."/>
    <x v="5"/>
    <x v="5"/>
    <s v="C. T. Islandia"/>
    <x v="41"/>
    <x v="0"/>
    <x v="0"/>
    <x v="80"/>
    <x v="0"/>
    <n v="0"/>
    <s v="Operativo"/>
    <s v="Distribuidora"/>
    <x v="0"/>
    <x v="0"/>
    <x v="0"/>
    <x v="0"/>
    <s v="Estatal"/>
    <s v="LORETO"/>
    <s v="LORETO"/>
    <s v="MARISCAL RAMÓN CASTILLA"/>
    <s v="YAVARI"/>
    <n v="0"/>
    <x v="0"/>
    <n v="0"/>
    <x v="0"/>
    <n v="0"/>
    <x v="0"/>
    <x v="0"/>
    <n v="21.611000000000001"/>
    <n v="2.1611000000000002E-2"/>
    <m/>
    <n v="1.1333333333333334E-2"/>
    <n v="8.3333333333333332E-3"/>
    <n v="7.6479999999999997"/>
    <n v="0"/>
    <n v="20"/>
    <s v="BASE DE DATOS"/>
    <m/>
  </r>
  <r>
    <s v="20"/>
    <x v="9"/>
    <s v="ELOR"/>
    <s v="53026919"/>
    <s v="53026919"/>
    <x v="0"/>
    <s v="Olympian OLY 1091"/>
    <s v="S"/>
    <n v="0.13200000000000001"/>
    <n v="0.1"/>
    <n v="0.27800000000000002"/>
    <n v="0.44400000000000001"/>
    <n v="0.72199999999999998"/>
    <n v="2"/>
    <n v="13"/>
    <n v="0"/>
    <n v="0"/>
    <m/>
    <x v="0"/>
    <s v="ELOR53026919Olympian OLY 1091EL"/>
    <s v="Electro Oriente S. A."/>
    <x v="5"/>
    <x v="5"/>
    <s v="C. T. Islandia"/>
    <x v="41"/>
    <x v="0"/>
    <x v="0"/>
    <x v="81"/>
    <x v="0"/>
    <n v="0"/>
    <s v="Operativo"/>
    <s v="Distribuidora"/>
    <x v="0"/>
    <x v="0"/>
    <x v="0"/>
    <x v="0"/>
    <s v="Estatal"/>
    <s v="LORETO"/>
    <s v="LORETO"/>
    <s v="MARISCAL RAMÓN CASTILLA"/>
    <s v="YAVARI"/>
    <n v="0"/>
    <x v="0"/>
    <n v="0"/>
    <x v="0"/>
    <n v="0"/>
    <x v="0"/>
    <x v="0"/>
    <n v="0.72199999999999998"/>
    <n v="7.2199999999999999E-4"/>
    <m/>
    <n v="1.1000000000000001E-2"/>
    <n v="8.3333333333333332E-3"/>
    <n v="7.6479999999999997"/>
    <n v="0"/>
    <n v="20"/>
    <s v="BASE DE DATOS"/>
    <m/>
  </r>
  <r>
    <s v="20"/>
    <x v="9"/>
    <s v="ELOR"/>
    <s v="53023414"/>
    <s v="53023414"/>
    <x v="0"/>
    <s v="Cat-1 3406"/>
    <s v="N"/>
    <n v="0.27500000000000002"/>
    <n v="0"/>
    <n v="0"/>
    <n v="0"/>
    <n v="0"/>
    <n v="0"/>
    <n v="0"/>
    <n v="0"/>
    <n v="0"/>
    <m/>
    <x v="0"/>
    <s v="ELOR53023414Cat-1 3406EL"/>
    <s v="Electro Oriente S. A."/>
    <x v="5"/>
    <x v="5"/>
    <s v="C. T. El Estrecho"/>
    <x v="43"/>
    <x v="0"/>
    <x v="0"/>
    <x v="84"/>
    <x v="0"/>
    <s v="Instalado"/>
    <s v="Operativo"/>
    <s v="Distribuidora"/>
    <x v="0"/>
    <x v="0"/>
    <x v="0"/>
    <x v="0"/>
    <s v="Estatal"/>
    <s v="LORETO"/>
    <s v="LORETO"/>
    <s v="MARISCAL RAMÓN CASTILLA"/>
    <s v="MARISCAL RAMÓN CASTILLA"/>
    <s v="EL ESTRECHO"/>
    <x v="0"/>
    <n v="0"/>
    <x v="0"/>
    <n v="0"/>
    <x v="0"/>
    <x v="0"/>
    <n v="0"/>
    <n v="0"/>
    <m/>
    <n v="2.2916666666666669E-2"/>
    <n v="0"/>
    <n v="7.6479999999999997"/>
    <n v="0"/>
    <n v="20"/>
    <s v="BASE DE DATOS"/>
    <m/>
  </r>
  <r>
    <s v="20"/>
    <x v="9"/>
    <s v="ELOR"/>
    <s v="53023414"/>
    <s v="53023414"/>
    <x v="0"/>
    <s v="Cat-2 3306"/>
    <s v="N"/>
    <n v="0.22500000000000001"/>
    <n v="0"/>
    <n v="0"/>
    <n v="0"/>
    <n v="0"/>
    <n v="0"/>
    <n v="0"/>
    <n v="0"/>
    <n v="0"/>
    <m/>
    <x v="0"/>
    <s v="ELOR53023414Cat-2 3306EL"/>
    <s v="Electro Oriente S. A."/>
    <x v="5"/>
    <x v="5"/>
    <s v="C. T. El Estrecho"/>
    <x v="43"/>
    <x v="0"/>
    <x v="0"/>
    <x v="85"/>
    <x v="0"/>
    <s v="Instalado"/>
    <s v="Operativo"/>
    <s v="Distribuidora"/>
    <x v="0"/>
    <x v="0"/>
    <x v="0"/>
    <x v="0"/>
    <s v="Estatal"/>
    <s v="LORETO"/>
    <s v="LORETO"/>
    <s v="MARISCAL RAMÓN CASTILLA"/>
    <s v="MARISCAL RAMÓN CASTILLA"/>
    <s v="EL ESTRECHO"/>
    <x v="0"/>
    <n v="0"/>
    <x v="0"/>
    <n v="0"/>
    <x v="0"/>
    <x v="0"/>
    <n v="0"/>
    <n v="0"/>
    <m/>
    <n v="1.8749999999999999E-2"/>
    <n v="0"/>
    <n v="7.6479999999999997"/>
    <n v="0"/>
    <n v="20"/>
    <s v="BASE DE DATOS"/>
    <m/>
  </r>
  <r>
    <s v="20"/>
    <x v="9"/>
    <s v="ELOR"/>
    <s v="53023414"/>
    <s v="53023414"/>
    <x v="0"/>
    <s v="Volvo 03"/>
    <s v="S"/>
    <n v="0.36399999999999999"/>
    <n v="0.32500000000000001"/>
    <n v="27.437999999999999"/>
    <n v="54.875"/>
    <n v="82.313000000000002"/>
    <n v="3"/>
    <n v="465"/>
    <n v="0"/>
    <n v="26"/>
    <m/>
    <x v="0"/>
    <s v="ELOR53023414Volvo 03EL"/>
    <s v="Electro Oriente S. A."/>
    <x v="5"/>
    <x v="5"/>
    <s v="C. T. El Estrecho"/>
    <x v="43"/>
    <x v="0"/>
    <x v="0"/>
    <x v="86"/>
    <x v="0"/>
    <s v="Instalado"/>
    <s v="Operativo"/>
    <s v="Distribuidora"/>
    <x v="0"/>
    <x v="0"/>
    <x v="0"/>
    <x v="0"/>
    <s v="Estatal"/>
    <s v="LORETO"/>
    <s v="LORETO"/>
    <s v="MARISCAL RAMÓN CASTILLA"/>
    <s v="MARISCAL RAMÓN CASTILLA"/>
    <s v="EL ESTRECHO"/>
    <x v="0"/>
    <n v="0"/>
    <x v="0"/>
    <n v="0"/>
    <x v="0"/>
    <x v="0"/>
    <n v="82.313000000000002"/>
    <n v="8.2312999999999997E-2"/>
    <m/>
    <n v="3.0333333333333334E-2"/>
    <n v="4.7499999999999994E-2"/>
    <n v="7.6479999999999997"/>
    <n v="0"/>
    <n v="20"/>
    <s v="BASE DE DATOS"/>
    <m/>
  </r>
  <r>
    <s v="20"/>
    <x v="9"/>
    <s v="ELOR"/>
    <s v="33011093"/>
    <s v="33011093"/>
    <x v="0"/>
    <s v="Cat.3512 Dita"/>
    <s v="S"/>
    <n v="0.5"/>
    <n v="0.46"/>
    <n v="36.4"/>
    <n v="144"/>
    <n v="180.4"/>
    <n v="8"/>
    <n v="691"/>
    <n v="0"/>
    <n v="0"/>
    <m/>
    <x v="0"/>
    <s v="ELOR33011093Cat.3512 DitaEL"/>
    <s v="Electro Oriente S. A."/>
    <x v="5"/>
    <x v="5"/>
    <s v="C. T. Contamana"/>
    <x v="44"/>
    <x v="0"/>
    <x v="0"/>
    <x v="87"/>
    <x v="0"/>
    <s v="Instalado"/>
    <s v="Operativo"/>
    <s v="Distribuidora"/>
    <x v="0"/>
    <x v="0"/>
    <x v="0"/>
    <x v="0"/>
    <s v="Estatal"/>
    <s v="LORETO"/>
    <s v="LORETO"/>
    <s v="UCAYALI"/>
    <s v="CONTAMANA"/>
    <n v="0"/>
    <x v="0"/>
    <n v="0"/>
    <x v="0"/>
    <n v="0"/>
    <x v="0"/>
    <x v="0"/>
    <n v="180.4"/>
    <n v="0.1804"/>
    <m/>
    <n v="4.1666666666666664E-2"/>
    <n v="3.8333333333333337E-2"/>
    <n v="7.6479999999999997"/>
    <n v="0"/>
    <n v="20"/>
    <s v="BASE DE DATOS"/>
    <m/>
  </r>
  <r>
    <s v="20"/>
    <x v="9"/>
    <s v="ELOR"/>
    <s v="33011093"/>
    <s v="33011093"/>
    <x v="0"/>
    <s v="Cat.2.3512 Dita"/>
    <s v="S"/>
    <n v="0.5"/>
    <n v="0.32"/>
    <n v="41.44"/>
    <n v="152.32"/>
    <n v="193.76"/>
    <n v="18"/>
    <n v="702"/>
    <n v="0"/>
    <n v="84"/>
    <m/>
    <x v="0"/>
    <s v="ELOR33011093Cat.2.3512 DitaEL"/>
    <s v="Electro Oriente S. A."/>
    <x v="5"/>
    <x v="5"/>
    <s v="C. T. Contamana"/>
    <x v="44"/>
    <x v="0"/>
    <x v="0"/>
    <x v="88"/>
    <x v="0"/>
    <s v="Instalado"/>
    <s v="Operativo"/>
    <s v="Distribuidora"/>
    <x v="0"/>
    <x v="0"/>
    <x v="0"/>
    <x v="0"/>
    <s v="Estatal"/>
    <s v="LORETO"/>
    <s v="LORETO"/>
    <s v="UCAYALI"/>
    <s v="CONTAMANA"/>
    <n v="0"/>
    <x v="0"/>
    <n v="0"/>
    <x v="0"/>
    <n v="0"/>
    <x v="0"/>
    <x v="0"/>
    <n v="193.76"/>
    <n v="0.19375999999999999"/>
    <m/>
    <n v="4.1666666666666664E-2"/>
    <n v="2.6666666666666668E-2"/>
    <n v="7.6479999999999997"/>
    <n v="0"/>
    <n v="20"/>
    <s v="BASE DE DATOS"/>
    <m/>
  </r>
  <r>
    <s v="20"/>
    <x v="9"/>
    <s v="ELOR"/>
    <s v="33011093"/>
    <s v="33011093"/>
    <x v="0"/>
    <s v="VolvoPenta TWD1643G"/>
    <s v="S"/>
    <n v="0.6"/>
    <n v="0.4"/>
    <n v="28.51"/>
    <n v="108.294"/>
    <n v="136.804"/>
    <n v="4"/>
    <n v="569"/>
    <n v="0"/>
    <n v="10"/>
    <m/>
    <x v="0"/>
    <s v="ELOR33011093VolvoPenta TWD1643GEL"/>
    <s v="Electro Oriente S. A."/>
    <x v="5"/>
    <x v="5"/>
    <s v="C. T. Contamana"/>
    <x v="44"/>
    <x v="0"/>
    <x v="0"/>
    <x v="90"/>
    <x v="0"/>
    <s v="Instalado"/>
    <s v="Operativo"/>
    <s v="Distribuidora"/>
    <x v="0"/>
    <x v="0"/>
    <x v="0"/>
    <x v="0"/>
    <s v="Estatal"/>
    <s v="LORETO"/>
    <s v="LORETO"/>
    <s v="UCAYALI"/>
    <s v="CONTAMANA"/>
    <n v="0"/>
    <x v="0"/>
    <n v="0"/>
    <x v="0"/>
    <n v="0"/>
    <x v="0"/>
    <x v="0"/>
    <n v="136.804"/>
    <n v="0.13680400000000001"/>
    <m/>
    <n v="4.9999999999999996E-2"/>
    <n v="3.3333333333333333E-2"/>
    <n v="7.6479999999999997"/>
    <n v="0"/>
    <n v="20"/>
    <s v="BASE DE DATOS"/>
    <m/>
  </r>
  <r>
    <s v="20"/>
    <x v="9"/>
    <s v="ELOR"/>
    <s v="33011093"/>
    <s v="33011093"/>
    <x v="0"/>
    <s v="Cat.5-C15-07183"/>
    <s v="S"/>
    <n v="0.45500000000000002"/>
    <n v="0.39"/>
    <n v="28.54"/>
    <n v="57"/>
    <n v="85.54"/>
    <n v="15"/>
    <n v="475"/>
    <n v="0"/>
    <n v="95"/>
    <m/>
    <x v="0"/>
    <s v="ELOR33011093Cat.5-C15-07183EL"/>
    <s v="Electro Oriente S. A."/>
    <x v="5"/>
    <x v="5"/>
    <s v="C. T. Contamana"/>
    <x v="44"/>
    <x v="0"/>
    <x v="0"/>
    <x v="92"/>
    <x v="0"/>
    <s v="Instalado"/>
    <s v="Operativo"/>
    <s v="Distribuidora"/>
    <x v="0"/>
    <x v="0"/>
    <x v="0"/>
    <x v="0"/>
    <s v="Estatal"/>
    <s v="LORETO"/>
    <s v="LORETO"/>
    <s v="UCAYALI"/>
    <s v="CONTAMANA"/>
    <n v="0"/>
    <x v="0"/>
    <n v="0"/>
    <x v="0"/>
    <n v="0"/>
    <x v="0"/>
    <x v="0"/>
    <n v="85.54"/>
    <n v="8.5540000000000005E-2"/>
    <m/>
    <n v="3.7916666666666668E-2"/>
    <n v="3.2500000000000001E-2"/>
    <n v="7.6479999999999997"/>
    <n v="-1.4210854715202004E-14"/>
    <n v="20"/>
    <s v="BASE DE DATOS"/>
    <m/>
  </r>
  <r>
    <s v="20"/>
    <x v="9"/>
    <s v="ELOR"/>
    <s v="33011093"/>
    <s v="33011093"/>
    <x v="0"/>
    <s v="Cat.6 3516B 0141"/>
    <s v="N"/>
    <n v="2"/>
    <n v="0"/>
    <n v="0"/>
    <n v="0"/>
    <n v="0"/>
    <n v="0"/>
    <n v="0"/>
    <n v="0"/>
    <n v="0"/>
    <m/>
    <x v="0"/>
    <s v="ELOR33011093Cat.6 3516B 0141EL"/>
    <s v="Electro Oriente S. A."/>
    <x v="5"/>
    <x v="5"/>
    <s v="C. T. Contamana"/>
    <x v="44"/>
    <x v="0"/>
    <x v="0"/>
    <x v="91"/>
    <x v="0"/>
    <s v="Instalado"/>
    <s v="Operativo"/>
    <s v="Distribuidora"/>
    <x v="0"/>
    <x v="0"/>
    <x v="0"/>
    <x v="0"/>
    <s v="Estatal"/>
    <s v="LORETO"/>
    <s v="LORETO"/>
    <s v="UCAYALI"/>
    <s v="CONTAMANA"/>
    <n v="0"/>
    <x v="0"/>
    <n v="0"/>
    <x v="0"/>
    <n v="0"/>
    <x v="0"/>
    <x v="0"/>
    <n v="0"/>
    <n v="0"/>
    <m/>
    <n v="0.16666666666666666"/>
    <n v="6.6666666666666666E-2"/>
    <n v="7.6479999999999997"/>
    <n v="0"/>
    <n v="20"/>
    <s v="BASE DE DATOS"/>
    <m/>
  </r>
  <r>
    <s v="20"/>
    <x v="9"/>
    <s v="ELOR"/>
    <s v="43096499"/>
    <s v="43096499"/>
    <x v="0"/>
    <s v="Cat.C18 G6B20736"/>
    <s v="N"/>
    <n v="0.5"/>
    <n v="0"/>
    <n v="0"/>
    <n v="0"/>
    <n v="0"/>
    <n v="0"/>
    <n v="0"/>
    <n v="0"/>
    <n v="0"/>
    <m/>
    <x v="0"/>
    <s v="ELOR43096499Cat.C18 G6B20736EL"/>
    <s v="Electro Oriente S. A."/>
    <x v="5"/>
    <x v="5"/>
    <s v="C.T. ORELLANA"/>
    <x v="45"/>
    <x v="0"/>
    <x v="0"/>
    <x v="93"/>
    <x v="0"/>
    <s v="Instalado"/>
    <s v="Operativo"/>
    <s v="Distribuidora"/>
    <x v="0"/>
    <x v="0"/>
    <x v="0"/>
    <x v="0"/>
    <s v="Estatal"/>
    <s v="LORETO"/>
    <s v="LORETO"/>
    <s v="UCAYALI"/>
    <s v="VARGAS GUERRA"/>
    <n v="0"/>
    <x v="0"/>
    <n v="0"/>
    <x v="0"/>
    <n v="0"/>
    <x v="0"/>
    <x v="0"/>
    <n v="0"/>
    <n v="0"/>
    <m/>
    <n v="4.1666666666666664E-2"/>
    <n v="0"/>
    <n v="7.6479999999999997"/>
    <n v="0"/>
    <n v="20"/>
    <s v="BASE DE DATOS"/>
    <m/>
  </r>
  <r>
    <s v="20"/>
    <x v="9"/>
    <s v="ELOR"/>
    <s v="43096499"/>
    <s v="43096499"/>
    <x v="0"/>
    <s v="Perkins 2506AE15TAG"/>
    <s v="N"/>
    <n v="0.46800000000000003"/>
    <n v="0"/>
    <n v="0"/>
    <n v="0"/>
    <n v="0"/>
    <n v="0"/>
    <n v="0"/>
    <n v="0"/>
    <n v="0"/>
    <m/>
    <x v="0"/>
    <s v="ELOR43096499Perkins 2506AE15TAGEL"/>
    <s v="Electro Oriente S. A."/>
    <x v="5"/>
    <x v="5"/>
    <s v="C.T. ORELLANA"/>
    <x v="45"/>
    <x v="0"/>
    <x v="0"/>
    <x v="94"/>
    <x v="0"/>
    <s v="Instalado"/>
    <s v="Operativo"/>
    <s v="Distribuidora"/>
    <x v="0"/>
    <x v="0"/>
    <x v="0"/>
    <x v="0"/>
    <s v="Estatal"/>
    <s v="LORETO"/>
    <s v="LORETO"/>
    <s v="UCAYALI"/>
    <s v="VARGAS GUERRA"/>
    <n v="0"/>
    <x v="0"/>
    <n v="0"/>
    <x v="0"/>
    <n v="0"/>
    <x v="0"/>
    <x v="0"/>
    <n v="0"/>
    <n v="0"/>
    <m/>
    <n v="3.9E-2"/>
    <n v="0"/>
    <n v="7.6479999999999997"/>
    <n v="0"/>
    <n v="20"/>
    <s v="BASE DE DATOS"/>
    <m/>
  </r>
  <r>
    <s v="20"/>
    <x v="9"/>
    <s v="ELOR"/>
    <s v="43096499"/>
    <s v="43096499"/>
    <x v="0"/>
    <s v="CUMMINS 855"/>
    <s v="S"/>
    <n v="0.32"/>
    <n v="0.19"/>
    <n v="12.196"/>
    <n v="85.370999999999995"/>
    <n v="97.566999999999993"/>
    <n v="3"/>
    <n v="721"/>
    <n v="0"/>
    <n v="0"/>
    <m/>
    <x v="0"/>
    <s v="ELOR43096499CUMMINS 855EL"/>
    <s v="Electro Oriente S. A."/>
    <x v="5"/>
    <x v="5"/>
    <s v="C. T. Orellana"/>
    <x v="45"/>
    <x v="0"/>
    <x v="0"/>
    <x v="181"/>
    <x v="0"/>
    <s v="Instalado"/>
    <s v="Operativo"/>
    <s v="Distribuidora"/>
    <x v="0"/>
    <x v="0"/>
    <x v="0"/>
    <x v="0"/>
    <s v="Estatal"/>
    <s v="LORETO"/>
    <s v="LORETO"/>
    <n v="0"/>
    <n v="0"/>
    <n v="0"/>
    <x v="0"/>
    <n v="0"/>
    <x v="0"/>
    <n v="0"/>
    <x v="0"/>
    <x v="0"/>
    <n v="97.566999999999993"/>
    <n v="9.7566999999999987E-2"/>
    <m/>
    <n v="6.4000000000000001E-2"/>
    <n v="3.7999999999999999E-2"/>
    <n v="7.6479999999999997"/>
    <n v="0"/>
    <n v="20"/>
    <s v="BASE DE DATOS"/>
    <m/>
  </r>
  <r>
    <s v="20"/>
    <x v="9"/>
    <s v="ELOR"/>
    <s v="43094699"/>
    <s v="43094699"/>
    <x v="0"/>
    <s v="Volvo Penta RVM364"/>
    <s v="N"/>
    <n v="0.36399999999999999"/>
    <n v="0"/>
    <n v="0"/>
    <n v="0"/>
    <n v="0"/>
    <n v="0"/>
    <n v="0"/>
    <n v="0"/>
    <n v="0"/>
    <m/>
    <x v="0"/>
    <s v="ELOR43094699Volvo Penta RVM364EL"/>
    <s v="Electro Oriente S. A."/>
    <x v="5"/>
    <x v="5"/>
    <s v="C. T. Indiana"/>
    <x v="46"/>
    <x v="0"/>
    <x v="0"/>
    <x v="95"/>
    <x v="0"/>
    <s v="Instalado"/>
    <s v="Operativo"/>
    <s v="Distribuidora"/>
    <x v="0"/>
    <x v="0"/>
    <x v="0"/>
    <x v="0"/>
    <s v="Estatal"/>
    <s v="LORETO"/>
    <s v="LORETO"/>
    <s v="MAYNAS"/>
    <s v="INDIANA"/>
    <n v="0"/>
    <x v="0"/>
    <n v="0"/>
    <x v="0"/>
    <n v="0"/>
    <x v="0"/>
    <x v="0"/>
    <n v="0"/>
    <n v="0"/>
    <m/>
    <n v="3.0333333333333334E-2"/>
    <n v="0"/>
    <n v="7.6479999999999997"/>
    <n v="0"/>
    <n v="20"/>
    <s v="BASE DE DATOS"/>
    <m/>
  </r>
  <r>
    <s v="20"/>
    <x v="9"/>
    <s v="ELOR"/>
    <s v="43094699"/>
    <s v="43094699"/>
    <x v="0"/>
    <s v="Volvo2 CAD1641GE"/>
    <s v="N"/>
    <n v="0.45600000000000002"/>
    <n v="0"/>
    <n v="0"/>
    <n v="0"/>
    <n v="0"/>
    <n v="0"/>
    <n v="0"/>
    <n v="0"/>
    <n v="0"/>
    <m/>
    <x v="0"/>
    <s v="ELOR43094699Volvo2 CAD1641GEEL"/>
    <s v="Electro Oriente S. A."/>
    <x v="5"/>
    <x v="5"/>
    <s v="C. T. Indiana"/>
    <x v="46"/>
    <x v="0"/>
    <x v="0"/>
    <x v="96"/>
    <x v="0"/>
    <s v="Instalado"/>
    <s v="Operativo"/>
    <s v="Distribuidora"/>
    <x v="0"/>
    <x v="0"/>
    <x v="0"/>
    <x v="0"/>
    <s v="Estatal"/>
    <s v="LORETO"/>
    <s v="LORETO"/>
    <s v="MAYNAS"/>
    <s v="INDIANA"/>
    <n v="0"/>
    <x v="0"/>
    <n v="0"/>
    <x v="0"/>
    <n v="0"/>
    <x v="0"/>
    <x v="0"/>
    <n v="0"/>
    <n v="0"/>
    <m/>
    <n v="3.7999999999999999E-2"/>
    <n v="0"/>
    <n v="7.6479999999999997"/>
    <n v="0"/>
    <n v="20"/>
    <s v="BASE DE DATOS"/>
    <m/>
  </r>
  <r>
    <s v="20"/>
    <x v="9"/>
    <s v="ELOR"/>
    <s v="43094699"/>
    <s v="43094699"/>
    <x v="0"/>
    <s v="Cat.5-3412STA-16860"/>
    <s v="S"/>
    <n v="0.72499999999999998"/>
    <n v="0.6"/>
    <n v="4.5730000000000004"/>
    <n v="32.015000000000001"/>
    <n v="36.588000000000001"/>
    <n v="0"/>
    <n v="239"/>
    <n v="0"/>
    <n v="50"/>
    <m/>
    <x v="0"/>
    <s v="ELOR43094699Cat.5-3412STA-16860EL"/>
    <s v="Electro Oriente S. A."/>
    <x v="5"/>
    <x v="5"/>
    <s v="C. T. Indiana"/>
    <x v="46"/>
    <x v="0"/>
    <x v="0"/>
    <x v="97"/>
    <x v="0"/>
    <n v="0"/>
    <s v="Operativo"/>
    <s v="Distribuidora"/>
    <x v="0"/>
    <x v="0"/>
    <x v="0"/>
    <x v="0"/>
    <s v="Estatal"/>
    <s v="LORETO"/>
    <s v="LORETO"/>
    <s v="MAYNAS"/>
    <s v="INDIANA"/>
    <n v="0"/>
    <x v="0"/>
    <n v="0"/>
    <x v="0"/>
    <n v="0"/>
    <x v="0"/>
    <x v="0"/>
    <n v="36.588000000000001"/>
    <n v="3.6588000000000002E-2"/>
    <m/>
    <n v="6.0416666666666667E-2"/>
    <n v="4.9999999999999996E-2"/>
    <n v="7.6479999999999997"/>
    <n v="0"/>
    <n v="20"/>
    <s v="BASE DE DATOS"/>
    <m/>
  </r>
  <r>
    <s v="20"/>
    <x v="9"/>
    <s v="ELOR"/>
    <s v="43094699"/>
    <s v="43094699"/>
    <x v="0"/>
    <s v="Vol.3 Pent TWD1643G"/>
    <s v="S"/>
    <n v="0.6"/>
    <n v="0.45"/>
    <n v="17.286999999999999"/>
    <n v="121.006"/>
    <n v="138.29300000000001"/>
    <n v="0"/>
    <n v="617"/>
    <n v="0"/>
    <n v="30"/>
    <m/>
    <x v="0"/>
    <s v="ELOR43094699Vol.3 Pent TWD1643GEL"/>
    <s v="Electro Oriente S. A."/>
    <x v="5"/>
    <x v="5"/>
    <s v="C. T. Indiana"/>
    <x v="46"/>
    <x v="0"/>
    <x v="0"/>
    <x v="98"/>
    <x v="0"/>
    <n v="0"/>
    <s v="Operativo"/>
    <s v="Distribuidora"/>
    <x v="0"/>
    <x v="0"/>
    <x v="0"/>
    <x v="0"/>
    <s v="Estatal"/>
    <s v="LORETO"/>
    <s v="LORETO"/>
    <s v="MAYNAS"/>
    <s v="INDIANA"/>
    <n v="0"/>
    <x v="0"/>
    <n v="0"/>
    <x v="0"/>
    <n v="0"/>
    <x v="0"/>
    <x v="0"/>
    <n v="138.29300000000001"/>
    <n v="0.138293"/>
    <m/>
    <n v="4.9999999999999996E-2"/>
    <n v="3.7499999999999999E-2"/>
    <n v="7.6479999999999997"/>
    <n v="0"/>
    <n v="20"/>
    <s v="BASE DE DATOS"/>
    <m/>
  </r>
  <r>
    <s v="20"/>
    <x v="9"/>
    <s v="ELOR"/>
    <s v="33011193"/>
    <s v="33011193"/>
    <x v="0"/>
    <s v="CUMMINS"/>
    <s v="S"/>
    <n v="0.6"/>
    <n v="0.3"/>
    <n v="7.24"/>
    <n v="235.84"/>
    <n v="243.08"/>
    <n v="4"/>
    <n v="461"/>
    <n v="0"/>
    <n v="43"/>
    <m/>
    <x v="0"/>
    <s v="ELOR33011193CUMMINSEL"/>
    <s v="Electro Oriente S. A."/>
    <x v="5"/>
    <x v="5"/>
    <s v="C. T. Nauta"/>
    <x v="47"/>
    <x v="0"/>
    <x v="0"/>
    <x v="2"/>
    <x v="0"/>
    <s v="Instalado"/>
    <s v="Operativo"/>
    <s v="Distribuidora"/>
    <x v="0"/>
    <x v="0"/>
    <x v="0"/>
    <x v="0"/>
    <s v="Estatal"/>
    <s v="LORETO"/>
    <s v="LORETO"/>
    <s v="LORETO"/>
    <s v="NAUTA"/>
    <n v="0"/>
    <x v="0"/>
    <n v="0"/>
    <x v="0"/>
    <n v="0"/>
    <x v="0"/>
    <x v="0"/>
    <n v="243.08"/>
    <n v="0.24308000000000002"/>
    <m/>
    <n v="4.9999999999999996E-2"/>
    <n v="2.4999999999999998E-2"/>
    <n v="7.6479999999999997"/>
    <n v="0"/>
    <n v="20"/>
    <s v="BASE DE DATOS"/>
    <m/>
  </r>
  <r>
    <s v="20"/>
    <x v="9"/>
    <s v="ELOR"/>
    <s v="33011193"/>
    <s v="33011193"/>
    <x v="0"/>
    <s v="MTU-1 1200DS Detroi"/>
    <s v="N"/>
    <n v="1.2250000000000001"/>
    <n v="0"/>
    <n v="0"/>
    <n v="0"/>
    <n v="0"/>
    <n v="0"/>
    <n v="0"/>
    <n v="0"/>
    <n v="0"/>
    <m/>
    <x v="0"/>
    <s v="ELOR33011193MTU-1 1200DS DetroiEL"/>
    <s v="Electro Oriente S. A."/>
    <x v="5"/>
    <x v="5"/>
    <s v="C. T. Nauta"/>
    <x v="47"/>
    <x v="0"/>
    <x v="0"/>
    <x v="99"/>
    <x v="0"/>
    <s v="Instalado"/>
    <s v="Operativo"/>
    <s v="Distribuidora"/>
    <x v="0"/>
    <x v="0"/>
    <x v="0"/>
    <x v="0"/>
    <s v="Estatal"/>
    <s v="LORETO"/>
    <s v="LORETO"/>
    <s v="LORETO"/>
    <s v="NAUTA"/>
    <n v="0"/>
    <x v="0"/>
    <n v="0"/>
    <x v="0"/>
    <n v="0"/>
    <x v="0"/>
    <x v="0"/>
    <n v="0"/>
    <n v="0"/>
    <m/>
    <n v="0.10208333333333335"/>
    <n v="0"/>
    <n v="7.6479999999999997"/>
    <n v="0"/>
    <n v="20"/>
    <s v="BASE DE DATOS"/>
    <m/>
  </r>
  <r>
    <s v="20"/>
    <x v="9"/>
    <s v="ELOR"/>
    <s v="33011193"/>
    <s v="33011193"/>
    <x v="0"/>
    <s v="MTU=2 1200DS Detroi"/>
    <s v="S"/>
    <n v="1.2250000000000001"/>
    <n v="1"/>
    <n v="360.88499999999999"/>
    <n v="95.007999999999996"/>
    <n v="455.89299999999997"/>
    <n v="12"/>
    <n v="712"/>
    <n v="0"/>
    <n v="80"/>
    <m/>
    <x v="0"/>
    <s v="ELOR33011193MTU=2 1200DS DetroiEL"/>
    <s v="Electro Oriente S. A."/>
    <x v="5"/>
    <x v="5"/>
    <s v="C. T. Nauta"/>
    <x v="47"/>
    <x v="0"/>
    <x v="0"/>
    <x v="100"/>
    <x v="0"/>
    <s v="Instalado"/>
    <s v="Operativo"/>
    <s v="Distribuidora"/>
    <x v="0"/>
    <x v="0"/>
    <x v="0"/>
    <x v="0"/>
    <s v="Estatal"/>
    <s v="LORETO"/>
    <s v="LORETO"/>
    <s v="LORETO"/>
    <s v="NAUTA"/>
    <n v="0"/>
    <x v="0"/>
    <n v="0"/>
    <x v="0"/>
    <n v="0"/>
    <x v="0"/>
    <x v="0"/>
    <n v="455.89299999999997"/>
    <n v="0.45589299999999999"/>
    <m/>
    <n v="0.10208333333333335"/>
    <n v="8.3333333333333329E-2"/>
    <n v="7.6479999999999997"/>
    <n v="0"/>
    <n v="20"/>
    <s v="BASE DE DATOS"/>
    <m/>
  </r>
  <r>
    <s v="20"/>
    <x v="9"/>
    <s v="ELOR"/>
    <s v="33011193"/>
    <s v="33011193"/>
    <x v="0"/>
    <s v="Cat. 3512 Dita"/>
    <s v="S"/>
    <n v="0.5"/>
    <n v="0.25"/>
    <n v="42.222000000000001"/>
    <n v="11.115"/>
    <n v="53.337000000000003"/>
    <n v="6"/>
    <n v="172"/>
    <n v="0"/>
    <n v="80"/>
    <m/>
    <x v="0"/>
    <s v="ELOR33011193Cat. 3512 DitaEL"/>
    <s v="Electro Oriente S. A."/>
    <x v="5"/>
    <x v="5"/>
    <s v="C. T. Nauta"/>
    <x v="47"/>
    <x v="0"/>
    <x v="0"/>
    <x v="101"/>
    <x v="0"/>
    <s v="Instalado"/>
    <s v="Operativo"/>
    <s v="Distribuidora"/>
    <x v="0"/>
    <x v="0"/>
    <x v="0"/>
    <x v="0"/>
    <s v="Estatal"/>
    <s v="LORETO"/>
    <s v="LORETO"/>
    <s v="LORETO"/>
    <s v="NAUTA"/>
    <n v="0"/>
    <x v="0"/>
    <n v="0"/>
    <x v="0"/>
    <n v="0"/>
    <x v="0"/>
    <x v="0"/>
    <n v="53.337000000000003"/>
    <n v="5.3337000000000002E-2"/>
    <m/>
    <n v="4.1666666666666664E-2"/>
    <n v="2.0833333333333332E-2"/>
    <n v="7.6479999999999997"/>
    <n v="0"/>
    <n v="20"/>
    <s v="BASE DE DATOS"/>
    <m/>
  </r>
  <r>
    <s v="20"/>
    <x v="9"/>
    <s v="ELOR"/>
    <s v="33011193"/>
    <s v="33011193"/>
    <x v="0"/>
    <s v="Cat 3516 YAT00240"/>
    <s v="S"/>
    <n v="2"/>
    <n v="1.5"/>
    <n v="7.048"/>
    <n v="1.8560000000000001"/>
    <n v="8.9039999999999999"/>
    <n v="0"/>
    <n v="11"/>
    <n v="0"/>
    <n v="0"/>
    <m/>
    <x v="0"/>
    <s v="ELOR33011193Cat 3516 YAT00240EL"/>
    <s v="Electro Oriente S. A."/>
    <x v="5"/>
    <x v="5"/>
    <s v="C. T. Nauta"/>
    <x v="47"/>
    <x v="0"/>
    <x v="0"/>
    <x v="165"/>
    <x v="0"/>
    <s v="Instalado"/>
    <s v="Operativo"/>
    <s v="Distribuidora"/>
    <x v="0"/>
    <x v="0"/>
    <x v="0"/>
    <x v="0"/>
    <s v="Estatal"/>
    <s v="LORETO"/>
    <s v="LORETO"/>
    <s v="LORETO"/>
    <s v="NAUTA"/>
    <n v="0"/>
    <x v="0"/>
    <n v="0"/>
    <x v="0"/>
    <n v="0"/>
    <x v="0"/>
    <x v="0"/>
    <n v="8.9039999999999999"/>
    <n v="8.9040000000000005E-3"/>
    <m/>
    <n v="0.33333333333333331"/>
    <n v="0.25"/>
    <n v="7.6479999999999997"/>
    <n v="0"/>
    <n v="20"/>
    <s v="BASE DE DATOS"/>
    <m/>
  </r>
  <r>
    <s v="20"/>
    <x v="9"/>
    <s v="ELOR"/>
    <s v="33010993"/>
    <s v="33010993"/>
    <x v="0"/>
    <s v="Cat.1-3512(.208)"/>
    <s v="S"/>
    <n v="0.5"/>
    <n v="0.25"/>
    <n v="25.36"/>
    <n v="69.760000000000005"/>
    <n v="95.12"/>
    <n v="3.15"/>
    <n v="330"/>
    <n v="0"/>
    <n v="105"/>
    <m/>
    <x v="0"/>
    <s v="ELOR33010993Cat.1-3512(.208)EL"/>
    <s v="Electro Oriente S. A."/>
    <x v="5"/>
    <x v="5"/>
    <s v="C. T. Requena"/>
    <x v="48"/>
    <x v="0"/>
    <x v="0"/>
    <x v="102"/>
    <x v="0"/>
    <s v="Instalado"/>
    <s v="Operativo"/>
    <s v="Distribuidora"/>
    <x v="0"/>
    <x v="0"/>
    <x v="0"/>
    <x v="0"/>
    <s v="Estatal"/>
    <s v="LORETO"/>
    <s v="LORETO"/>
    <s v="REQUENA"/>
    <s v="REQUENA"/>
    <n v="0"/>
    <x v="0"/>
    <n v="0"/>
    <x v="0"/>
    <n v="0"/>
    <x v="0"/>
    <x v="0"/>
    <n v="95.12"/>
    <n v="9.512000000000001E-2"/>
    <m/>
    <n v="4.1666666666666664E-2"/>
    <n v="2.0833333333333332E-2"/>
    <n v="7.6479999999999997"/>
    <n v="0"/>
    <n v="20"/>
    <s v="BASE DE DATOS"/>
    <m/>
  </r>
  <r>
    <s v="20"/>
    <x v="9"/>
    <s v="ELOR"/>
    <s v="33010993"/>
    <s v="33010993"/>
    <x v="0"/>
    <s v="Cat.3-3512(.219)"/>
    <s v="S"/>
    <n v="0.5"/>
    <n v="0.3"/>
    <n v="30.72"/>
    <n v="58.48"/>
    <n v="89.2"/>
    <n v="5"/>
    <n v="322"/>
    <n v="0"/>
    <n v="112"/>
    <m/>
    <x v="0"/>
    <s v="ELOR33010993Cat.3-3512(.219)EL"/>
    <s v="Electro Oriente S. A."/>
    <x v="5"/>
    <x v="5"/>
    <s v="C. T. Requena"/>
    <x v="48"/>
    <x v="0"/>
    <x v="0"/>
    <x v="103"/>
    <x v="0"/>
    <s v="Instalado"/>
    <s v="Operativo"/>
    <s v="Distribuidora"/>
    <x v="0"/>
    <x v="0"/>
    <x v="0"/>
    <x v="0"/>
    <s v="Estatal"/>
    <s v="LORETO"/>
    <s v="LORETO"/>
    <s v="REQUENA"/>
    <s v="REQUENA"/>
    <n v="0"/>
    <x v="0"/>
    <n v="0"/>
    <x v="0"/>
    <n v="0"/>
    <x v="0"/>
    <x v="0"/>
    <n v="89.2"/>
    <n v="8.9200000000000002E-2"/>
    <m/>
    <n v="4.1666666666666664E-2"/>
    <n v="2.4999999999999998E-2"/>
    <n v="7.6479999999999997"/>
    <n v="-1.4210854715202004E-14"/>
    <n v="20"/>
    <s v="BASE DE DATOS"/>
    <m/>
  </r>
  <r>
    <s v="20"/>
    <x v="9"/>
    <s v="ELOR"/>
    <s v="33010993"/>
    <s v="33010993"/>
    <x v="0"/>
    <s v="Cat.5-3412STA-16860"/>
    <s v="N"/>
    <n v="0.65"/>
    <n v="0"/>
    <n v="0"/>
    <n v="0"/>
    <n v="0"/>
    <n v="0"/>
    <n v="0"/>
    <n v="0"/>
    <n v="0"/>
    <m/>
    <x v="1"/>
    <s v="ELOR33010993Cat.5-3412STA-16860EL"/>
    <s v="Electro Oriente S. A."/>
    <x v="5"/>
    <x v="5"/>
    <s v="C. T. Requena"/>
    <x v="48"/>
    <x v="0"/>
    <x v="0"/>
    <x v="97"/>
    <x v="0"/>
    <s v="Instalado"/>
    <s v="Operativo"/>
    <s v="Distribuidora"/>
    <x v="0"/>
    <x v="0"/>
    <x v="0"/>
    <x v="0"/>
    <s v="Estatal"/>
    <s v="LORETO"/>
    <s v="LORETO"/>
    <s v="REQUENA"/>
    <s v="REQUEN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9"/>
    <s v="ELOR"/>
    <s v="33010993"/>
    <s v="33010993"/>
    <x v="0"/>
    <s v="MTU 1200DS"/>
    <s v="S"/>
    <n v="1.2250000000000001"/>
    <n v="1"/>
    <n v="143.57599999999999"/>
    <n v="243.137"/>
    <n v="386.71300000000002"/>
    <n v="4.4000000000000004"/>
    <n v="426"/>
    <n v="0"/>
    <n v="90"/>
    <m/>
    <x v="0"/>
    <s v="ELOR33010993MTU 1200DSEL"/>
    <s v="Electro Oriente S. A."/>
    <x v="5"/>
    <x v="5"/>
    <s v="C. T. Requena"/>
    <x v="48"/>
    <x v="0"/>
    <x v="0"/>
    <x v="104"/>
    <x v="0"/>
    <s v="Instalado"/>
    <s v="Operativo"/>
    <s v="Distribuidora"/>
    <x v="0"/>
    <x v="0"/>
    <x v="0"/>
    <x v="0"/>
    <s v="Estatal"/>
    <s v="LORETO"/>
    <s v="LORETO"/>
    <s v="REQUENA"/>
    <s v="REQUENA"/>
    <n v="0"/>
    <x v="0"/>
    <n v="0"/>
    <x v="0"/>
    <n v="0"/>
    <x v="0"/>
    <x v="0"/>
    <n v="386.71300000000002"/>
    <n v="0.38671300000000003"/>
    <m/>
    <n v="0.10208333333333335"/>
    <n v="8.3333333333333329E-2"/>
    <n v="7.6479999999999997"/>
    <n v="-5.6843418860808015E-14"/>
    <n v="20"/>
    <s v="BASE DE DATOS"/>
    <m/>
  </r>
  <r>
    <s v="20"/>
    <x v="9"/>
    <s v="ELOR"/>
    <s v="33010993"/>
    <s v="33010993"/>
    <x v="0"/>
    <s v="CUMMINS 4"/>
    <s v="S"/>
    <n v="0.6"/>
    <n v="0.45700000000000002"/>
    <n v="29.84"/>
    <n v="71"/>
    <n v="100.84"/>
    <n v="9.25"/>
    <n v="374"/>
    <n v="0"/>
    <n v="126"/>
    <m/>
    <x v="0"/>
    <s v="ELOR33010993CUMMINS 4EL"/>
    <s v="Electro Oriente S. A."/>
    <x v="5"/>
    <x v="5"/>
    <s v="C. T. Requena"/>
    <x v="48"/>
    <x v="0"/>
    <x v="0"/>
    <x v="105"/>
    <x v="0"/>
    <s v="Instalado"/>
    <s v="Operativo"/>
    <s v="Distribuidora"/>
    <x v="0"/>
    <x v="0"/>
    <x v="0"/>
    <x v="0"/>
    <s v="Estatal"/>
    <s v="LORETO"/>
    <s v="LORETO"/>
    <s v="REQUENA"/>
    <s v="REQUENA"/>
    <n v="0"/>
    <x v="0"/>
    <n v="0"/>
    <x v="0"/>
    <n v="0"/>
    <x v="0"/>
    <x v="0"/>
    <n v="100.84"/>
    <n v="0.10084"/>
    <m/>
    <n v="4.9999999999999996E-2"/>
    <n v="3.8083333333333337E-2"/>
    <n v="7.6479999999999997"/>
    <n v="0"/>
    <n v="20"/>
    <s v="BASE DE DATOS"/>
    <m/>
  </r>
  <r>
    <s v="20"/>
    <x v="9"/>
    <s v="ELOR"/>
    <s v="33010993"/>
    <s v="33010993"/>
    <x v="0"/>
    <s v="CAT 6-3516B-139"/>
    <s v="S"/>
    <n v="2"/>
    <n v="1"/>
    <n v="0"/>
    <n v="4.6100000000000003"/>
    <n v="4.6100000000000003"/>
    <n v="0"/>
    <n v="11"/>
    <n v="0"/>
    <n v="0"/>
    <m/>
    <x v="0"/>
    <s v="ELOR33010993CAT 6-3516B-139EL"/>
    <s v="Electro Oriente S. A."/>
    <x v="5"/>
    <x v="5"/>
    <s v="C. T. Requena"/>
    <x v="48"/>
    <x v="0"/>
    <x v="0"/>
    <x v="106"/>
    <x v="0"/>
    <s v="Instalado"/>
    <s v="Operativo"/>
    <s v="Distribuidora"/>
    <x v="0"/>
    <x v="0"/>
    <x v="0"/>
    <x v="0"/>
    <s v="Estatal"/>
    <s v="LORETO"/>
    <s v="LORETO"/>
    <s v="REQUENA"/>
    <s v="REQUENA"/>
    <n v="0"/>
    <x v="0"/>
    <n v="0"/>
    <x v="0"/>
    <n v="0"/>
    <x v="0"/>
    <x v="0"/>
    <n v="4.6100000000000003"/>
    <n v="4.6100000000000004E-3"/>
    <m/>
    <n v="0.16666666666666666"/>
    <n v="8.3333333333333329E-2"/>
    <n v="7.6479999999999997"/>
    <n v="0"/>
    <n v="20"/>
    <s v="BASE DE DATOS"/>
    <m/>
  </r>
  <r>
    <s v="20"/>
    <x v="9"/>
    <s v="ELOR"/>
    <s v="43094599"/>
    <s v="43094599"/>
    <x v="0"/>
    <s v="CUMMINS_1 C200(050)"/>
    <s v="S"/>
    <n v="0.20799999999999999"/>
    <n v="0.14000000000000001"/>
    <n v="8.3230000000000004"/>
    <n v="58.261000000000003"/>
    <n v="66.584000000000003"/>
    <n v="8"/>
    <n v="716"/>
    <n v="0"/>
    <n v="29"/>
    <m/>
    <x v="0"/>
    <s v="ELOR43094599CUMMINS_1 C200(050)EL"/>
    <s v="Electro Oriente S. A."/>
    <x v="5"/>
    <x v="5"/>
    <s v="C. T. Tamshiyacu"/>
    <x v="49"/>
    <x v="0"/>
    <x v="0"/>
    <x v="107"/>
    <x v="0"/>
    <s v="Instalado"/>
    <s v="Operativo"/>
    <s v="Distribuidora"/>
    <x v="0"/>
    <x v="0"/>
    <x v="0"/>
    <x v="0"/>
    <s v="Estatal"/>
    <s v="LORETO"/>
    <s v="LORETO"/>
    <s v="MAYNAS"/>
    <s v="FERNANDO LORES"/>
    <n v="0"/>
    <x v="0"/>
    <n v="0"/>
    <x v="0"/>
    <n v="0"/>
    <x v="0"/>
    <x v="0"/>
    <n v="66.584000000000003"/>
    <n v="6.6584000000000004E-2"/>
    <m/>
    <n v="1.7333333333333333E-2"/>
    <n v="1.2499999999999999E-2"/>
    <n v="7.6479999999999997"/>
    <n v="0"/>
    <n v="20"/>
    <s v="BASE DE DATOS"/>
    <m/>
  </r>
  <r>
    <s v="20"/>
    <x v="9"/>
    <s v="ELOR"/>
    <s v="43094599"/>
    <s v="43094599"/>
    <x v="0"/>
    <s v="CUMMINS_2 C200(026)"/>
    <s v="S"/>
    <n v="0.20799999999999999"/>
    <n v="0.17"/>
    <n v="9.0670000000000002"/>
    <n v="63.465000000000003"/>
    <n v="72.531999999999996"/>
    <n v="8"/>
    <n v="716"/>
    <n v="0"/>
    <n v="28"/>
    <m/>
    <x v="0"/>
    <s v="ELOR43094599CUMMINS_2 C200(026)EL"/>
    <s v="Electro Oriente S. A."/>
    <x v="5"/>
    <x v="5"/>
    <s v="C. T. Tamshiyacu"/>
    <x v="49"/>
    <x v="0"/>
    <x v="0"/>
    <x v="108"/>
    <x v="0"/>
    <s v="Instalado"/>
    <s v="Operativo"/>
    <s v="Distribuidora"/>
    <x v="0"/>
    <x v="0"/>
    <x v="0"/>
    <x v="0"/>
    <s v="Estatal"/>
    <s v="LORETO"/>
    <s v="LORETO"/>
    <s v="MAYNAS"/>
    <s v="FERNANDO LORES"/>
    <n v="0"/>
    <x v="0"/>
    <n v="0"/>
    <x v="0"/>
    <n v="0"/>
    <x v="0"/>
    <x v="0"/>
    <n v="72.531999999999996"/>
    <n v="7.2531999999999999E-2"/>
    <m/>
    <n v="1.7333333333333333E-2"/>
    <n v="1.2499999999999999E-2"/>
    <n v="7.6479999999999997"/>
    <n v="1.4210854715202004E-14"/>
    <n v="20"/>
    <s v="BASE DE DATOS"/>
    <m/>
  </r>
  <r>
    <s v="20"/>
    <x v="9"/>
    <s v="ELOR"/>
    <s v="43094599"/>
    <s v="43094599"/>
    <x v="0"/>
    <s v="Cat. C9-180"/>
    <s v="N"/>
    <n v="0.18"/>
    <n v="0"/>
    <n v="0"/>
    <n v="0"/>
    <n v="0"/>
    <n v="0"/>
    <n v="0"/>
    <n v="0"/>
    <n v="0"/>
    <m/>
    <x v="0"/>
    <s v="ELOR43094599Cat. C9-180EL"/>
    <s v="Electro Oriente S. A."/>
    <x v="5"/>
    <x v="5"/>
    <s v="C. T. Tamshiyacu"/>
    <x v="49"/>
    <x v="0"/>
    <x v="0"/>
    <x v="109"/>
    <x v="0"/>
    <s v="Instalado"/>
    <s v="Operativo"/>
    <s v="Distribuidora"/>
    <x v="0"/>
    <x v="0"/>
    <x v="0"/>
    <x v="0"/>
    <s v="Estatal"/>
    <s v="LORETO"/>
    <s v="LORETO"/>
    <s v="MAYNAS"/>
    <s v="FERNANDO LORES"/>
    <n v="0"/>
    <x v="0"/>
    <n v="0"/>
    <x v="0"/>
    <n v="0"/>
    <x v="0"/>
    <x v="0"/>
    <n v="0"/>
    <n v="0"/>
    <m/>
    <n v="1.4999999999999999E-2"/>
    <n v="1.2499999999999999E-2"/>
    <n v="7.6479999999999997"/>
    <n v="0"/>
    <n v="20"/>
    <s v="BASE DE DATOS"/>
    <m/>
  </r>
  <r>
    <s v="20"/>
    <x v="9"/>
    <s v="ELOR"/>
    <s v="43094599"/>
    <s v="43094599"/>
    <x v="0"/>
    <s v="Volvo PentaTWD1010G"/>
    <s v="N"/>
    <n v="0.21"/>
    <n v="0"/>
    <n v="0"/>
    <n v="0"/>
    <n v="0"/>
    <n v="0"/>
    <n v="0"/>
    <n v="0"/>
    <n v="0"/>
    <m/>
    <x v="0"/>
    <s v="ELOR43094599Volvo PentaTWD1010GEL"/>
    <s v="Electro Oriente S. A."/>
    <x v="5"/>
    <x v="5"/>
    <s v="C. T. Tamshiyacu"/>
    <x v="49"/>
    <x v="0"/>
    <x v="0"/>
    <x v="110"/>
    <x v="0"/>
    <s v="Instalado"/>
    <s v="Inoperativo"/>
    <s v="Distribuidora"/>
    <x v="0"/>
    <x v="0"/>
    <x v="0"/>
    <x v="0"/>
    <s v="Estatal"/>
    <s v="LORETO"/>
    <s v="LORETO"/>
    <s v="MAYNAS"/>
    <s v="FERNANDO LORES"/>
    <n v="0"/>
    <x v="0"/>
    <n v="0"/>
    <x v="0"/>
    <n v="0"/>
    <x v="0"/>
    <x v="0"/>
    <n v="0"/>
    <n v="0"/>
    <m/>
    <n v="1.7499999999999998E-2"/>
    <n v="1.2499999999999999E-2"/>
    <n v="7.6479999999999997"/>
    <n v="0"/>
    <n v="20"/>
    <s v="BASE DE DATOS"/>
    <m/>
  </r>
  <r>
    <s v="20"/>
    <x v="9"/>
    <s v="ELOR"/>
    <s v="53023514"/>
    <s v="53023514"/>
    <x v="0"/>
    <s v="OLYMPIAN"/>
    <s v="S"/>
    <n v="0.04"/>
    <n v="0.03"/>
    <n v="1.085"/>
    <n v="2.4E-2"/>
    <n v="1.109"/>
    <n v="2"/>
    <n v="188"/>
    <n v="0"/>
    <n v="1"/>
    <m/>
    <x v="0"/>
    <s v="ELOR53023514OLYMPIANEL"/>
    <s v="Electro Oriente S. A."/>
    <x v="5"/>
    <x v="5"/>
    <s v="C. T. Gran Peru"/>
    <x v="50"/>
    <x v="0"/>
    <x v="0"/>
    <x v="78"/>
    <x v="0"/>
    <s v="Instalado"/>
    <s v="Operativo"/>
    <s v="Distribuidora"/>
    <x v="0"/>
    <x v="0"/>
    <x v="0"/>
    <x v="0"/>
    <s v="Estatal"/>
    <s v="LORETO"/>
    <s v="LORETO"/>
    <s v="MAYNAS"/>
    <s v="FERNANDO LORES"/>
    <s v="GRAN PERÚ"/>
    <x v="0"/>
    <n v="0"/>
    <x v="0"/>
    <n v="0"/>
    <x v="0"/>
    <x v="0"/>
    <n v="1.109"/>
    <n v="1.109E-3"/>
    <m/>
    <n v="3.3333333333333335E-3"/>
    <n v="2.5000000000000001E-3"/>
    <n v="7.6479999999999997"/>
    <n v="0"/>
    <n v="20"/>
    <s v="BASE DE DATOS"/>
    <m/>
  </r>
  <r>
    <s v="20"/>
    <x v="9"/>
    <s v="ELOR"/>
    <s v="43095299"/>
    <s v="43095299"/>
    <x v="0"/>
    <s v="Perkins1 U489142C"/>
    <s v="S"/>
    <n v="3.1E-2"/>
    <n v="2.5000000000000001E-2"/>
    <n v="1.131"/>
    <n v="0"/>
    <n v="1.131"/>
    <n v="3"/>
    <n v="136"/>
    <n v="0"/>
    <n v="2"/>
    <m/>
    <x v="0"/>
    <s v="ELOR43095299Perkins1 U489142CEL"/>
    <s v="Electro Oriente S. A."/>
    <x v="5"/>
    <x v="5"/>
    <s v="C. T. Petropolis"/>
    <x v="42"/>
    <x v="0"/>
    <x v="0"/>
    <x v="82"/>
    <x v="0"/>
    <s v="Instalado"/>
    <s v="Operativo"/>
    <s v="Distribuidora"/>
    <x v="0"/>
    <x v="0"/>
    <x v="0"/>
    <x v="0"/>
    <s v="Estatal"/>
    <s v="LORETO"/>
    <s v="LORETO"/>
    <s v="MRCAL. R. CASTILLA"/>
    <s v="YAVARI"/>
    <n v="0"/>
    <x v="0"/>
    <n v="0"/>
    <x v="0"/>
    <n v="0"/>
    <x v="0"/>
    <x v="0"/>
    <n v="1.131"/>
    <n v="1.1310000000000001E-3"/>
    <m/>
    <n v="2.5833333333333333E-3"/>
    <n v="2.0833333333333333E-3"/>
    <n v="7.6479999999999997"/>
    <n v="0"/>
    <n v="20"/>
    <s v="BASE DE DATOS"/>
    <m/>
  </r>
  <r>
    <s v="20"/>
    <x v="9"/>
    <s v="ELOR"/>
    <s v="43095299"/>
    <s v="43095299"/>
    <x v="0"/>
    <s v="Perkins2 U487536C"/>
    <s v="S"/>
    <n v="3.1E-2"/>
    <n v="2.5000000000000001E-2"/>
    <n v="0"/>
    <n v="0"/>
    <n v="0"/>
    <n v="0"/>
    <n v="0"/>
    <n v="0"/>
    <n v="0"/>
    <m/>
    <x v="0"/>
    <s v="ELOR43095299Perkins2 U487536CEL"/>
    <s v="Electro Oriente S. A."/>
    <x v="5"/>
    <x v="5"/>
    <s v="C. T. Petropolis"/>
    <x v="42"/>
    <x v="0"/>
    <x v="0"/>
    <x v="83"/>
    <x v="0"/>
    <s v="Instalado"/>
    <s v="Operativo"/>
    <s v="Distribuidora"/>
    <x v="0"/>
    <x v="0"/>
    <x v="0"/>
    <x v="0"/>
    <s v="Estatal"/>
    <s v="LORETO"/>
    <s v="LORETO"/>
    <s v="MRCAL. R. CASTILLA"/>
    <s v="YAVARI"/>
    <n v="0"/>
    <x v="0"/>
    <n v="0"/>
    <x v="0"/>
    <n v="0"/>
    <x v="0"/>
    <x v="0"/>
    <n v="0"/>
    <n v="0"/>
    <m/>
    <n v="2.5833333333333333E-3"/>
    <n v="2.0833333333333333E-3"/>
    <n v="7.6479999999999997"/>
    <n v="0"/>
    <n v="20"/>
    <s v="BASE DE DATOS"/>
    <m/>
  </r>
  <r>
    <s v="20"/>
    <x v="9"/>
    <s v="ELOR"/>
    <s v="43095199"/>
    <s v="43095199"/>
    <x v="0"/>
    <s v="CKD 6S150PV"/>
    <s v="N"/>
    <n v="0.2"/>
    <n v="0"/>
    <n v="0"/>
    <n v="0"/>
    <n v="0"/>
    <n v="0"/>
    <n v="0"/>
    <n v="0"/>
    <n v="0"/>
    <m/>
    <x v="1"/>
    <s v="ELOR43095199CKD 6S150PVEL"/>
    <s v="Electro Oriente S. A."/>
    <x v="5"/>
    <x v="5"/>
    <s v="C. T. Pevas"/>
    <x v="21"/>
    <x v="0"/>
    <x v="0"/>
    <x v="60"/>
    <x v="0"/>
    <s v="Instalado"/>
    <s v="Inoperativo"/>
    <s v="Distribuidora"/>
    <x v="0"/>
    <x v="0"/>
    <x v="0"/>
    <x v="0"/>
    <s v="Estatal"/>
    <s v="LORETO"/>
    <s v="LORETO"/>
    <s v="MRCAL. R. CASTILLA"/>
    <s v="PEVAS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9"/>
    <s v="ELOR"/>
    <s v="43095199"/>
    <s v="43095199"/>
    <x v="0"/>
    <s v="Volvo TD-70G N§1"/>
    <s v="N"/>
    <n v="0.1"/>
    <n v="0"/>
    <n v="0"/>
    <n v="0"/>
    <n v="0"/>
    <n v="0"/>
    <n v="0"/>
    <n v="0"/>
    <n v="0"/>
    <m/>
    <x v="1"/>
    <s v="ELOR43095199Volvo TD-70G N§1EL"/>
    <s v="Electro Oriente S. A."/>
    <x v="5"/>
    <x v="5"/>
    <s v="C. T. Pevas"/>
    <x v="21"/>
    <x v="0"/>
    <x v="0"/>
    <x v="61"/>
    <x v="0"/>
    <s v="Instalado"/>
    <n v="0"/>
    <s v="Distribuidora"/>
    <x v="0"/>
    <x v="0"/>
    <x v="0"/>
    <x v="0"/>
    <s v="Estatal"/>
    <s v="LORETO"/>
    <s v="LORETO"/>
    <s v="MRCAL. R. CASTILLA"/>
    <s v="PEVAS"/>
    <n v="0"/>
    <x v="0"/>
    <n v="0"/>
    <x v="0"/>
    <n v="0"/>
    <x v="0"/>
    <x v="0"/>
    <n v="0"/>
    <n v="0"/>
    <m/>
    <s v="-"/>
    <s v="-"/>
    <e v="#N/A"/>
    <n v="0"/>
    <n v="20"/>
    <s v="BASE DE DATOS"/>
    <m/>
  </r>
  <r>
    <s v="20"/>
    <x v="9"/>
    <s v="ELOR"/>
    <s v="43095999"/>
    <s v="43095999"/>
    <x v="0"/>
    <s v="CKD DAT-120"/>
    <s v="N"/>
    <n v="0.1"/>
    <n v="0"/>
    <n v="0"/>
    <n v="0"/>
    <n v="0"/>
    <n v="0"/>
    <n v="0"/>
    <n v="0"/>
    <n v="0"/>
    <m/>
    <x v="1"/>
    <s v="ELOR43095999CKD DAT-120EL"/>
    <s v="Electro Oriente S. A."/>
    <x v="5"/>
    <x v="5"/>
    <s v="C. T. Jenaro Herrera"/>
    <x v="22"/>
    <x v="0"/>
    <x v="0"/>
    <x v="62"/>
    <x v="0"/>
    <s v="Instalado"/>
    <s v="Inoperativo"/>
    <s v="Distribuidora"/>
    <x v="0"/>
    <x v="0"/>
    <x v="0"/>
    <x v="0"/>
    <s v="Estatal"/>
    <s v="LORETO"/>
    <s v="LORETO"/>
    <s v="REQUENA"/>
    <s v="SAPUEN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9"/>
    <s v="ELOR"/>
    <s v="43095999"/>
    <s v="43095999"/>
    <x v="0"/>
    <s v="Cat. D-3306"/>
    <s v="N"/>
    <n v="0.13500000000000001"/>
    <n v="0"/>
    <n v="0"/>
    <n v="0"/>
    <n v="0"/>
    <n v="0"/>
    <n v="0"/>
    <n v="0"/>
    <n v="0"/>
    <m/>
    <x v="1"/>
    <s v="ELOR43095999Cat. D-3306EL"/>
    <s v="Electro Oriente S. A."/>
    <x v="5"/>
    <x v="5"/>
    <s v="C. T. Jenaro Herrera"/>
    <x v="22"/>
    <x v="0"/>
    <x v="0"/>
    <x v="63"/>
    <x v="0"/>
    <s v="Instalado"/>
    <s v="Inoperativo"/>
    <s v="Distribuidora"/>
    <x v="0"/>
    <x v="0"/>
    <x v="0"/>
    <x v="0"/>
    <s v="Estatal"/>
    <s v="LORETO"/>
    <s v="LORETO"/>
    <s v="REQUENA"/>
    <s v="SAPUEN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9"/>
    <s v="ELOR"/>
    <s v="43094799"/>
    <s v="43094799"/>
    <x v="0"/>
    <s v="CKD"/>
    <s v="N"/>
    <n v="0.1"/>
    <n v="0"/>
    <n v="0"/>
    <n v="0"/>
    <n v="0"/>
    <n v="0"/>
    <n v="0"/>
    <n v="0"/>
    <n v="0"/>
    <m/>
    <x v="1"/>
    <s v="ELOR43094799CKDEL"/>
    <s v="Electro Oriente S. A."/>
    <x v="5"/>
    <x v="5"/>
    <s v="C. T. Santa Clotilde"/>
    <x v="23"/>
    <x v="0"/>
    <x v="0"/>
    <x v="30"/>
    <x v="0"/>
    <s v="Instalado"/>
    <s v="Inoperativo"/>
    <s v="Distribuidora"/>
    <x v="0"/>
    <x v="0"/>
    <x v="0"/>
    <x v="0"/>
    <s v="Estatal"/>
    <s v="LORETO"/>
    <s v="LORETO"/>
    <s v="MAYNAS"/>
    <s v="NAPO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9"/>
    <s v="ELOR"/>
    <s v="43094799"/>
    <s v="43094799"/>
    <x v="0"/>
    <s v="Cat."/>
    <s v="N"/>
    <n v="0.22500000000000001"/>
    <n v="0"/>
    <n v="0"/>
    <n v="0"/>
    <n v="0"/>
    <n v="0"/>
    <n v="0"/>
    <n v="0"/>
    <n v="0"/>
    <m/>
    <x v="1"/>
    <s v="ELOR43094799Cat.EL"/>
    <s v="Electro Oriente S. A."/>
    <x v="5"/>
    <x v="5"/>
    <s v="C. T. Santa Clotilde"/>
    <x v="23"/>
    <x v="0"/>
    <x v="0"/>
    <x v="64"/>
    <x v="0"/>
    <s v="Instalado"/>
    <s v="Inoperativo"/>
    <s v="Distribuidora"/>
    <x v="0"/>
    <x v="0"/>
    <x v="0"/>
    <x v="0"/>
    <s v="Estatal"/>
    <s v="LORETO"/>
    <s v="LORETO"/>
    <s v="MAYNAS"/>
    <s v="NAPO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9"/>
    <s v="ELOR"/>
    <s v="43095399"/>
    <s v="43095399"/>
    <x v="0"/>
    <s v="CKD"/>
    <s v="N"/>
    <n v="0.1"/>
    <n v="0"/>
    <n v="0"/>
    <n v="0"/>
    <n v="0"/>
    <n v="0"/>
    <n v="0"/>
    <n v="0"/>
    <n v="0"/>
    <m/>
    <x v="1"/>
    <s v="ELOR43095399CKDEL"/>
    <s v="Electro Oriente S. A."/>
    <x v="5"/>
    <x v="5"/>
    <s v="C. T. San Pablo"/>
    <x v="24"/>
    <x v="0"/>
    <x v="0"/>
    <x v="30"/>
    <x v="0"/>
    <s v="Instalado"/>
    <s v="Inoperativo"/>
    <s v="Distribuidora"/>
    <x v="0"/>
    <x v="0"/>
    <x v="0"/>
    <x v="0"/>
    <s v="Estatal"/>
    <s v="LORETO"/>
    <s v="LORETO"/>
    <s v="MRCAL. R. CASTILLA"/>
    <s v="RAMON CASTILL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9"/>
    <s v="ELOR"/>
    <s v="43095399"/>
    <s v="43095399"/>
    <x v="0"/>
    <s v="Cat."/>
    <s v="N"/>
    <n v="0.09"/>
    <n v="0"/>
    <n v="0"/>
    <n v="0"/>
    <n v="0"/>
    <n v="0"/>
    <n v="0"/>
    <n v="0"/>
    <n v="0"/>
    <m/>
    <x v="1"/>
    <s v="ELOR43095399Cat.EL"/>
    <s v="Electro Oriente S. A."/>
    <x v="5"/>
    <x v="5"/>
    <s v="C. T. San Pablo"/>
    <x v="24"/>
    <x v="0"/>
    <x v="0"/>
    <x v="64"/>
    <x v="0"/>
    <s v="Instalado"/>
    <s v="Inoperativo"/>
    <s v="Distribuidora"/>
    <x v="0"/>
    <x v="0"/>
    <x v="0"/>
    <x v="0"/>
    <s v="Estatal"/>
    <s v="LORETO"/>
    <s v="LORETO"/>
    <s v="MRCAL. R. CASTILLA"/>
    <s v="RAMON CASTILL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9"/>
    <s v="ELOR"/>
    <s v="43095599"/>
    <s v="43095599"/>
    <x v="0"/>
    <s v="CKD"/>
    <s v="N"/>
    <n v="0.1"/>
    <n v="0"/>
    <n v="0"/>
    <n v="0"/>
    <n v="0"/>
    <n v="0"/>
    <n v="0"/>
    <n v="0"/>
    <n v="0"/>
    <m/>
    <x v="1"/>
    <s v="ELOR43095599CKDEL"/>
    <s v="Electro Oriente S. A."/>
    <x v="5"/>
    <x v="5"/>
    <s v="C. T. Tamanco Viejo"/>
    <x v="25"/>
    <x v="0"/>
    <x v="0"/>
    <x v="30"/>
    <x v="0"/>
    <s v="Instalado"/>
    <s v="Inoperativo"/>
    <s v="Distribuidora"/>
    <x v="0"/>
    <x v="0"/>
    <x v="0"/>
    <x v="0"/>
    <s v="Estatal"/>
    <s v="LORETO"/>
    <s v="LORETO"/>
    <s v="REQUENA"/>
    <s v="EMILIO SAN MARTIN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9"/>
    <s v="ELOR"/>
    <s v="43095599"/>
    <s v="43095599"/>
    <x v="0"/>
    <s v="Perkins"/>
    <s v="N"/>
    <n v="7.4999999999999997E-2"/>
    <n v="0"/>
    <n v="0"/>
    <n v="0"/>
    <n v="0"/>
    <n v="0"/>
    <n v="0"/>
    <n v="0"/>
    <n v="0"/>
    <m/>
    <x v="1"/>
    <s v="ELOR43095599PerkinsEL"/>
    <s v="Electro Oriente S. A."/>
    <x v="5"/>
    <x v="5"/>
    <s v="C. T. Tamanco Viejo"/>
    <x v="25"/>
    <x v="0"/>
    <x v="0"/>
    <x v="12"/>
    <x v="0"/>
    <s v="Instalado"/>
    <s v="Inoperativo"/>
    <s v="Distribuidora"/>
    <x v="0"/>
    <x v="0"/>
    <x v="0"/>
    <x v="0"/>
    <s v="Estatal"/>
    <s v="LORETO"/>
    <s v="LORETO"/>
    <s v="REQUENA"/>
    <s v="EMILIO SAN MARTIN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9"/>
    <s v="ELOR"/>
    <s v="43095699"/>
    <s v="43095699"/>
    <x v="0"/>
    <s v="CKD"/>
    <s v="N"/>
    <n v="0.1"/>
    <n v="0"/>
    <n v="0"/>
    <n v="0"/>
    <n v="0"/>
    <n v="0"/>
    <n v="0"/>
    <n v="0"/>
    <n v="0"/>
    <m/>
    <x v="1"/>
    <s v="ELOR43095699CKDEL"/>
    <s v="Electro Oriente S. A."/>
    <x v="5"/>
    <x v="5"/>
    <s v="C. T. San Roque de Maquia"/>
    <x v="26"/>
    <x v="0"/>
    <x v="0"/>
    <x v="30"/>
    <x v="0"/>
    <s v="Instalado"/>
    <s v="Inoperativo"/>
    <s v="Distribuidora"/>
    <x v="0"/>
    <x v="0"/>
    <x v="0"/>
    <x v="0"/>
    <s v="Estatal"/>
    <s v="LORETO"/>
    <s v="LORETO"/>
    <s v="REQUENA"/>
    <s v="MAQUI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9"/>
    <s v="ELOR"/>
    <s v="43095699"/>
    <s v="43095699"/>
    <x v="0"/>
    <s v="Perkins"/>
    <s v="N"/>
    <n v="0.09"/>
    <n v="0"/>
    <n v="0"/>
    <n v="0"/>
    <n v="0"/>
    <n v="0"/>
    <n v="0"/>
    <n v="0"/>
    <n v="0"/>
    <m/>
    <x v="1"/>
    <s v="ELOR43095699PerkinsEL"/>
    <s v="Electro Oriente S. A."/>
    <x v="5"/>
    <x v="5"/>
    <s v="C. T. San Roque de Maquia"/>
    <x v="26"/>
    <x v="0"/>
    <x v="0"/>
    <x v="12"/>
    <x v="0"/>
    <s v="Instalado"/>
    <s v="Inoperativo"/>
    <s v="Distribuidora"/>
    <x v="0"/>
    <x v="0"/>
    <x v="0"/>
    <x v="0"/>
    <s v="Estatal"/>
    <s v="LORETO"/>
    <s v="LORETO"/>
    <s v="REQUENA"/>
    <s v="MAQUI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9"/>
    <s v="ELOR"/>
    <s v="43094999"/>
    <s v="43094999"/>
    <x v="0"/>
    <s v="CKD MODASA"/>
    <s v="N"/>
    <n v="3.5000000000000003E-2"/>
    <n v="0"/>
    <n v="0"/>
    <n v="0"/>
    <n v="0"/>
    <n v="0"/>
    <n v="0"/>
    <n v="0"/>
    <n v="0"/>
    <m/>
    <x v="1"/>
    <s v="ELOR43094999CKD MODASAEL"/>
    <s v="Electro Oriente S. A."/>
    <x v="5"/>
    <x v="5"/>
    <s v="C. T. Cabo Pantoja"/>
    <x v="27"/>
    <x v="0"/>
    <x v="0"/>
    <x v="65"/>
    <x v="0"/>
    <s v="Instalado"/>
    <s v="Inoperativo"/>
    <s v="Distribuidora"/>
    <x v="0"/>
    <x v="0"/>
    <x v="0"/>
    <x v="0"/>
    <s v="Estatal"/>
    <s v="LORETO"/>
    <s v="LORETO"/>
    <s v="MAYNAS"/>
    <s v="TORRES CAUSANO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9"/>
    <s v="ELOR"/>
    <s v="43095799"/>
    <s v="43095799"/>
    <x v="0"/>
    <s v="CKD"/>
    <s v="N"/>
    <n v="0.1"/>
    <n v="0"/>
    <n v="0"/>
    <n v="0"/>
    <n v="0"/>
    <n v="0"/>
    <n v="0"/>
    <n v="0"/>
    <n v="0"/>
    <m/>
    <x v="1"/>
    <s v="ELOR43095799CKDEL"/>
    <s v="Electro Oriente S. A."/>
    <x v="5"/>
    <x v="5"/>
    <s v="C. T. Bagazan"/>
    <x v="28"/>
    <x v="0"/>
    <x v="0"/>
    <x v="30"/>
    <x v="0"/>
    <s v="Instalado"/>
    <s v="Inoperativo"/>
    <s v="Distribuidora"/>
    <x v="0"/>
    <x v="0"/>
    <x v="0"/>
    <x v="0"/>
    <s v="Estatal"/>
    <s v="LORETO"/>
    <s v="LORETO"/>
    <s v="REQUENA"/>
    <s v="SAPUEN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9"/>
    <s v="ELOR"/>
    <s v="43095799"/>
    <s v="43095799"/>
    <x v="0"/>
    <s v="Perkins"/>
    <s v="N"/>
    <n v="7.4999999999999997E-2"/>
    <n v="0"/>
    <n v="0"/>
    <n v="0"/>
    <n v="0"/>
    <n v="0"/>
    <n v="0"/>
    <n v="0"/>
    <n v="0"/>
    <m/>
    <x v="1"/>
    <s v="ELOR43095799PerkinsEL"/>
    <s v="Electro Oriente S. A."/>
    <x v="5"/>
    <x v="5"/>
    <s v="C. T. Bagazan"/>
    <x v="28"/>
    <x v="0"/>
    <x v="0"/>
    <x v="12"/>
    <x v="0"/>
    <s v="Instalado"/>
    <s v="Inoperativo"/>
    <s v="Distribuidora"/>
    <x v="0"/>
    <x v="0"/>
    <x v="0"/>
    <x v="0"/>
    <s v="Estatal"/>
    <s v="LORETO"/>
    <s v="LORETO"/>
    <s v="REQUENA"/>
    <s v="SAPUEN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9"/>
    <s v="ELOR"/>
    <s v="43095899"/>
    <s v="43095899"/>
    <x v="0"/>
    <s v="MODASA"/>
    <s v="N"/>
    <n v="3.5000000000000003E-2"/>
    <n v="0"/>
    <n v="0"/>
    <n v="0"/>
    <n v="0"/>
    <n v="0"/>
    <n v="0"/>
    <n v="0"/>
    <n v="0"/>
    <m/>
    <x v="1"/>
    <s v="ELOR43095899MODASAEL"/>
    <s v="Electro Oriente S. A."/>
    <x v="5"/>
    <x v="5"/>
    <s v="C. T. Sapuena"/>
    <x v="29"/>
    <x v="0"/>
    <x v="0"/>
    <x v="66"/>
    <x v="0"/>
    <s v="Instalado"/>
    <s v="Inoperativo"/>
    <s v="Distribuidora"/>
    <x v="0"/>
    <x v="0"/>
    <x v="0"/>
    <x v="0"/>
    <s v="Estatal"/>
    <s v="LORETO"/>
    <s v="LORETO"/>
    <s v="REQUENA"/>
    <s v="SAPUEN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9"/>
    <s v="ELOR"/>
    <s v="43094899"/>
    <s v="43094899"/>
    <x v="0"/>
    <s v="MODASA"/>
    <s v="N"/>
    <n v="3.5000000000000003E-2"/>
    <n v="0"/>
    <n v="0"/>
    <n v="0"/>
    <n v="0"/>
    <n v="0"/>
    <n v="0"/>
    <n v="0"/>
    <n v="0"/>
    <m/>
    <x v="1"/>
    <s v="ELOR43094899MODASAEL"/>
    <s v="Electro Oriente S. A."/>
    <x v="5"/>
    <x v="5"/>
    <s v="C. T. El Alamo"/>
    <x v="30"/>
    <x v="0"/>
    <x v="0"/>
    <x v="66"/>
    <x v="0"/>
    <s v="Instalado"/>
    <s v="Inoperativo"/>
    <s v="Distribuidora"/>
    <x v="0"/>
    <x v="0"/>
    <x v="0"/>
    <x v="0"/>
    <s v="Estatal"/>
    <s v="LORETO"/>
    <s v="LORETO"/>
    <s v="MAYNAS"/>
    <s v="PUTUMAYU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9"/>
    <s v="ELOR"/>
    <s v="43096199"/>
    <s v="43096199"/>
    <x v="0"/>
    <s v="CKD DAT 120"/>
    <s v="N"/>
    <n v="0.1"/>
    <n v="0"/>
    <n v="0"/>
    <n v="0"/>
    <n v="0"/>
    <n v="0"/>
    <n v="0"/>
    <n v="0"/>
    <n v="0"/>
    <m/>
    <x v="1"/>
    <s v="ELOR43096199CKD DAT 120EL"/>
    <s v="Electro Oriente S. A."/>
    <x v="5"/>
    <x v="5"/>
    <s v="C. T. Inahuaya"/>
    <x v="31"/>
    <x v="0"/>
    <x v="0"/>
    <x v="67"/>
    <x v="0"/>
    <s v="Instalado"/>
    <s v="Inoperativo"/>
    <s v="Distribuidora"/>
    <x v="0"/>
    <x v="0"/>
    <x v="0"/>
    <x v="0"/>
    <s v="Estatal"/>
    <s v="LORETO"/>
    <s v="LORETO"/>
    <s v="UCAYALI"/>
    <s v="INAHUAY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9"/>
    <s v="ELOR"/>
    <s v="43096299"/>
    <s v="43096299"/>
    <x v="0"/>
    <s v="CKD"/>
    <s v="N"/>
    <n v="0.1"/>
    <n v="0"/>
    <n v="0"/>
    <n v="0"/>
    <n v="0"/>
    <n v="0"/>
    <n v="0"/>
    <n v="0"/>
    <n v="0"/>
    <m/>
    <x v="1"/>
    <s v="ELOR43096299CKDEL"/>
    <s v="Electro Oriente S. A."/>
    <x v="5"/>
    <x v="5"/>
    <s v="C. T. Pampa Hermosa"/>
    <x v="32"/>
    <x v="0"/>
    <x v="0"/>
    <x v="30"/>
    <x v="0"/>
    <s v="Instalado"/>
    <s v="Inoperativo"/>
    <s v="Distribuidora"/>
    <x v="0"/>
    <x v="0"/>
    <x v="0"/>
    <x v="0"/>
    <s v="Estatal"/>
    <s v="LORETO"/>
    <s v="LORETO"/>
    <s v="UCAYALI"/>
    <s v="PAMPA HERMOS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9"/>
    <s v="ELOR"/>
    <s v="43096399"/>
    <s v="43096399"/>
    <x v="0"/>
    <s v="CKD"/>
    <s v="N"/>
    <n v="0.1"/>
    <n v="0"/>
    <n v="0"/>
    <n v="0"/>
    <n v="0"/>
    <n v="0"/>
    <n v="0"/>
    <n v="0"/>
    <n v="0"/>
    <m/>
    <x v="1"/>
    <s v="ELOR43096399CKDEL"/>
    <s v="Electro Oriente S. A."/>
    <x v="5"/>
    <x v="5"/>
    <s v="C. T. Tierra Blanca"/>
    <x v="33"/>
    <x v="0"/>
    <x v="0"/>
    <x v="30"/>
    <x v="0"/>
    <s v="Instalado"/>
    <s v="Inoperativo"/>
    <s v="Distribuidora"/>
    <x v="0"/>
    <x v="0"/>
    <x v="0"/>
    <x v="0"/>
    <s v="Estatal"/>
    <s v="LORETO"/>
    <s v="LORETO"/>
    <s v="UCAYALI"/>
    <s v="SARAYACU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9"/>
    <s v="ELOR"/>
    <s v="43095099"/>
    <s v="43095099"/>
    <x v="0"/>
    <s v="Perkins M. 4-326-I"/>
    <s v="N"/>
    <n v="3.5000000000000003E-2"/>
    <n v="0"/>
    <n v="0"/>
    <n v="0"/>
    <n v="0"/>
    <n v="0"/>
    <n v="0"/>
    <n v="0"/>
    <n v="0"/>
    <m/>
    <x v="1"/>
    <s v="ELOR43095099Perkins M. 4-326-IEL"/>
    <s v="Electro Oriente S. A."/>
    <x v="5"/>
    <x v="5"/>
    <s v="C. T. El Porvenir"/>
    <x v="34"/>
    <x v="0"/>
    <x v="0"/>
    <x v="68"/>
    <x v="0"/>
    <s v="Instalado"/>
    <s v="Inoperativo"/>
    <s v="Distribuidora"/>
    <x v="0"/>
    <x v="0"/>
    <x v="0"/>
    <x v="0"/>
    <s v="Estatal"/>
    <s v="LORETO"/>
    <s v="LORETO"/>
    <s v="MAYNAS"/>
    <s v="FERNANDO LORES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9"/>
    <s v="ELOR"/>
    <s v="43095499"/>
    <s v="43095499"/>
    <x v="0"/>
    <s v="Volvo TD 100"/>
    <s v="N"/>
    <n v="0.15"/>
    <n v="0"/>
    <n v="0"/>
    <n v="0"/>
    <n v="0"/>
    <n v="0"/>
    <n v="0"/>
    <n v="0"/>
    <n v="0"/>
    <m/>
    <x v="1"/>
    <s v="ELOR43095499Volvo TD 100EL"/>
    <s v="Electro Oriente S. A."/>
    <x v="5"/>
    <x v="5"/>
    <s v="C. T. Flor de Punga"/>
    <x v="35"/>
    <x v="0"/>
    <x v="0"/>
    <x v="34"/>
    <x v="0"/>
    <s v="Instalado"/>
    <s v="Inoperativo"/>
    <s v="Distribuidora"/>
    <x v="0"/>
    <x v="0"/>
    <x v="0"/>
    <x v="0"/>
    <s v="Estatal"/>
    <s v="LORETO"/>
    <s v="LORETO"/>
    <s v="REQUENA"/>
    <s v="CAPELLO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9"/>
    <s v="ELOR"/>
    <s v="43096099"/>
    <s v="43096099"/>
    <x v="0"/>
    <s v="Volvo TD 100"/>
    <s v="N"/>
    <n v="0.15"/>
    <n v="0"/>
    <n v="0"/>
    <n v="0"/>
    <n v="0"/>
    <n v="0"/>
    <n v="0"/>
    <n v="0"/>
    <n v="0"/>
    <m/>
    <x v="1"/>
    <s v="ELOR43096099Volvo TD 100EL"/>
    <s v="Electro Oriente S. A."/>
    <x v="5"/>
    <x v="5"/>
    <s v="C. T. Colonia Angamos"/>
    <x v="36"/>
    <x v="0"/>
    <x v="0"/>
    <x v="34"/>
    <x v="0"/>
    <s v="Instalado"/>
    <s v="Inoperativo"/>
    <s v="Distribuidora"/>
    <x v="0"/>
    <x v="0"/>
    <x v="0"/>
    <x v="0"/>
    <s v="Estatal"/>
    <s v="LORETO"/>
    <s v="LORETO"/>
    <s v="REQUENA"/>
    <s v="YAQUERAN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9"/>
    <s v="ELOR"/>
    <s v="33010893"/>
    <s v="33010893"/>
    <x v="0"/>
    <s v="CAT 3516(G1)"/>
    <s v="S"/>
    <n v="1"/>
    <n v="0.95"/>
    <n v="0"/>
    <n v="0"/>
    <n v="0"/>
    <n v="0"/>
    <n v="0"/>
    <n v="0"/>
    <n v="0"/>
    <m/>
    <x v="1"/>
    <s v="ELOR33010893CAT 3516(G1)EL"/>
    <s v="Electro Oriente S. A."/>
    <x v="5"/>
    <x v="5"/>
    <s v="C. T. Yurimaguas"/>
    <x v="53"/>
    <x v="0"/>
    <x v="0"/>
    <x v="112"/>
    <x v="0"/>
    <s v="Instalado"/>
    <s v="Operativo"/>
    <s v="Distribuidora"/>
    <x v="0"/>
    <x v="1"/>
    <x v="0"/>
    <x v="0"/>
    <s v="Estatal"/>
    <s v="LORETO"/>
    <s v="LORETO"/>
    <s v="ALTO AMAZONAS"/>
    <s v="YURIMAGUAS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9"/>
    <s v="ELOR"/>
    <s v="33010893"/>
    <s v="33010893"/>
    <x v="0"/>
    <s v="CAT. D-3512(G5)"/>
    <s v="S"/>
    <n v="0.5"/>
    <n v="0.45"/>
    <n v="0"/>
    <n v="0"/>
    <n v="0"/>
    <n v="0"/>
    <n v="0"/>
    <n v="0"/>
    <n v="0"/>
    <m/>
    <x v="1"/>
    <s v="ELOR33010893CAT. D-3512(G5)EL"/>
    <s v="Electro Oriente S. A."/>
    <x v="5"/>
    <x v="5"/>
    <s v="C. T. Yurimaguas"/>
    <x v="53"/>
    <x v="0"/>
    <x v="0"/>
    <x v="113"/>
    <x v="0"/>
    <s v="Instalado"/>
    <s v="Operativo"/>
    <s v="Distribuidora"/>
    <x v="0"/>
    <x v="1"/>
    <x v="0"/>
    <x v="0"/>
    <s v="Estatal"/>
    <s v="LORETO"/>
    <s v="LORETO"/>
    <s v="ALTO AMAZONAS"/>
    <s v="YURIMAGUAS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9"/>
    <s v="ELOR"/>
    <s v="33010893"/>
    <s v="33010893"/>
    <x v="0"/>
    <s v="CAT.2 D-3512(G4)"/>
    <s v="S"/>
    <n v="0.5"/>
    <n v="0.45"/>
    <n v="0"/>
    <n v="0"/>
    <n v="0"/>
    <n v="0"/>
    <n v="0"/>
    <n v="0"/>
    <n v="0"/>
    <m/>
    <x v="1"/>
    <s v="ELOR33010893CAT.2 D-3512(G4)EL"/>
    <s v="Electro Oriente S. A."/>
    <x v="5"/>
    <x v="5"/>
    <s v="C. T. Yurimaguas"/>
    <x v="53"/>
    <x v="0"/>
    <x v="0"/>
    <x v="114"/>
    <x v="0"/>
    <s v="Instalado"/>
    <s v="Operativo"/>
    <s v="Distribuidora"/>
    <x v="0"/>
    <x v="1"/>
    <x v="0"/>
    <x v="0"/>
    <s v="Estatal"/>
    <s v="LORETO"/>
    <s v="LORETO"/>
    <s v="ALTO AMAZONAS"/>
    <s v="YURIMAGUAS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9"/>
    <s v="ELOR"/>
    <s v="33010893"/>
    <s v="33010893"/>
    <x v="0"/>
    <s v="CAT2 3512 TA(G2)"/>
    <s v="S"/>
    <n v="0.5"/>
    <n v="0.4"/>
    <n v="0"/>
    <n v="0"/>
    <n v="0"/>
    <n v="0"/>
    <n v="0"/>
    <n v="0"/>
    <n v="0"/>
    <m/>
    <x v="1"/>
    <s v="ELOR33010893CAT2 3512 TA(G2)EL"/>
    <s v="Electro Oriente S. A."/>
    <x v="5"/>
    <x v="5"/>
    <s v="C. T. Yurimaguas"/>
    <x v="53"/>
    <x v="0"/>
    <x v="0"/>
    <x v="115"/>
    <x v="0"/>
    <s v="Instalado"/>
    <s v="Operativo"/>
    <s v="Distribuidora"/>
    <x v="0"/>
    <x v="1"/>
    <x v="0"/>
    <x v="0"/>
    <s v="Estatal"/>
    <s v="LORETO"/>
    <s v="LORETO"/>
    <s v="ALTO AMAZONAS"/>
    <s v="YURIMAGUAS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9"/>
    <s v="ELOR"/>
    <s v="33011293"/>
    <s v="33011293"/>
    <x v="0"/>
    <s v="Wartsila 1"/>
    <s v="S"/>
    <n v="6.24"/>
    <n v="6"/>
    <n v="0"/>
    <n v="0"/>
    <n v="0"/>
    <n v="0"/>
    <n v="0"/>
    <n v="0"/>
    <n v="0"/>
    <m/>
    <x v="0"/>
    <s v="ELOR33011293Wartsila 1EL"/>
    <s v="Electro Oriente S. A."/>
    <x v="5"/>
    <x v="5"/>
    <s v="C. T. Tarapoto"/>
    <x v="52"/>
    <x v="0"/>
    <x v="0"/>
    <x v="7"/>
    <x v="0"/>
    <s v="Instalado"/>
    <s v="Operativo"/>
    <s v="Distribuidora"/>
    <x v="0"/>
    <x v="1"/>
    <x v="0"/>
    <x v="0"/>
    <s v="Estatal"/>
    <s v="SAN MARTÍN"/>
    <s v="SAN MARTÍN"/>
    <s v="SAN MARTIN"/>
    <s v="LA BANDA DE SHILCAYO"/>
    <n v="0"/>
    <x v="2"/>
    <n v="0"/>
    <x v="0"/>
    <n v="0"/>
    <x v="0"/>
    <x v="0"/>
    <n v="0"/>
    <n v="0"/>
    <m/>
    <n v="0.52"/>
    <n v="0.5"/>
    <n v="7.6479999999999997"/>
    <n v="0"/>
    <n v="20"/>
    <s v="BASE DE DATOS"/>
    <m/>
  </r>
  <r>
    <s v="20"/>
    <x v="9"/>
    <s v="ELOR"/>
    <s v="43047494"/>
    <s v="43047494"/>
    <x v="0"/>
    <s v="CAT C-18"/>
    <s v="S"/>
    <n v="0.5"/>
    <n v="0.5"/>
    <n v="39.99"/>
    <n v="0"/>
    <n v="39.99"/>
    <n v="0"/>
    <n v="164"/>
    <n v="0"/>
    <n v="11"/>
    <m/>
    <x v="0"/>
    <s v="ELOR43047494CAT C-18EL"/>
    <s v="Electro Oriente S. A."/>
    <x v="5"/>
    <x v="5"/>
    <s v="C. T. Lagunas"/>
    <x v="54"/>
    <x v="0"/>
    <x v="0"/>
    <x v="116"/>
    <x v="0"/>
    <s v="Instalado"/>
    <s v="Operativo"/>
    <s v="Distribuidora"/>
    <x v="0"/>
    <x v="0"/>
    <x v="0"/>
    <x v="0"/>
    <s v="Estatal"/>
    <s v="LORETO"/>
    <s v="LORETO"/>
    <s v="ALTO AMAZONAS"/>
    <s v="LAGUNAS"/>
    <n v="0"/>
    <x v="0"/>
    <n v="0"/>
    <x v="0"/>
    <n v="0"/>
    <x v="0"/>
    <x v="0"/>
    <n v="39.99"/>
    <n v="3.9990000000000005E-2"/>
    <m/>
    <n v="4.1666666666666664E-2"/>
    <n v="3.7499999999999999E-2"/>
    <n v="7.6479999999999997"/>
    <n v="0"/>
    <n v="20"/>
    <s v="BASE DE DATOS"/>
    <m/>
  </r>
  <r>
    <s v="20"/>
    <x v="9"/>
    <s v="ELOR"/>
    <s v="43047494"/>
    <s v="43047494"/>
    <x v="0"/>
    <s v="Cat. D-3512&lt;G3&gt;"/>
    <s v="S"/>
    <n v="0.5"/>
    <n v="0.45"/>
    <n v="50.947000000000003"/>
    <n v="0"/>
    <n v="50.947000000000003"/>
    <n v="0"/>
    <n v="151"/>
    <n v="0"/>
    <n v="1"/>
    <m/>
    <x v="0"/>
    <s v="ELOR43047494Cat. D-3512&lt;G3&gt;EL"/>
    <s v="Electro Oriente S. A."/>
    <x v="5"/>
    <x v="5"/>
    <s v="C. T. Lagunas"/>
    <x v="54"/>
    <x v="0"/>
    <x v="0"/>
    <x v="117"/>
    <x v="0"/>
    <s v="Instalado"/>
    <s v="Operativo"/>
    <s v="Distribuidora"/>
    <x v="0"/>
    <x v="0"/>
    <x v="0"/>
    <x v="0"/>
    <s v="Estatal"/>
    <s v="LORETO"/>
    <s v="LORETO"/>
    <s v="ALTO AMAZONAS"/>
    <s v="LAGUNAS"/>
    <n v="0"/>
    <x v="0"/>
    <n v="0"/>
    <x v="0"/>
    <n v="0"/>
    <x v="0"/>
    <x v="0"/>
    <n v="50.947000000000003"/>
    <n v="5.0947000000000006E-2"/>
    <m/>
    <n v="4.1666666666666664E-2"/>
    <n v="3.7499999999999999E-2"/>
    <n v="7.6479999999999997"/>
    <n v="0"/>
    <n v="20"/>
    <s v="BASE DE DATOS"/>
    <m/>
  </r>
  <r>
    <s v="20"/>
    <x v="9"/>
    <s v="ELOR"/>
    <s v="43047494"/>
    <s v="43047494"/>
    <x v="0"/>
    <s v="Volvo Penta TAD1630"/>
    <s v="S"/>
    <n v="0.4"/>
    <n v="0.4"/>
    <n v="0"/>
    <n v="29.838000000000001"/>
    <n v="29.838000000000001"/>
    <n v="0"/>
    <n v="192"/>
    <n v="0"/>
    <n v="0"/>
    <m/>
    <x v="0"/>
    <s v="ELOR43047494Volvo Penta TAD1630EL"/>
    <s v="Electro Oriente S. A."/>
    <x v="5"/>
    <x v="5"/>
    <s v="C. T. Lagunas"/>
    <x v="54"/>
    <x v="0"/>
    <x v="0"/>
    <x v="118"/>
    <x v="0"/>
    <s v="Instalado"/>
    <s v="Operativo"/>
    <s v="Distribuidora"/>
    <x v="0"/>
    <x v="0"/>
    <x v="0"/>
    <x v="0"/>
    <s v="Estatal"/>
    <s v="LORETO"/>
    <s v="LORETO"/>
    <s v="ALTO AMAZONAS"/>
    <s v="LAGUNAS"/>
    <n v="0"/>
    <x v="0"/>
    <n v="0"/>
    <x v="0"/>
    <n v="0"/>
    <x v="0"/>
    <x v="0"/>
    <n v="29.838000000000001"/>
    <n v="2.9838E-2"/>
    <m/>
    <n v="3.3333333333333333E-2"/>
    <n v="3.3333333333333333E-2"/>
    <n v="7.6479999999999997"/>
    <n v="0"/>
    <n v="20"/>
    <s v="BASE DE DATOS"/>
    <m/>
  </r>
  <r>
    <s v="20"/>
    <x v="9"/>
    <s v="ELOR"/>
    <s v="12345678"/>
    <s v="12345678"/>
    <x v="0"/>
    <s v="VOLVO PENTA &lt;G1&gt;"/>
    <s v="S"/>
    <n v="0.5"/>
    <n v="0.45"/>
    <n v="55.143999999999998"/>
    <n v="23.152000000000001"/>
    <n v="78.296000000000006"/>
    <n v="5"/>
    <n v="293"/>
    <n v="0"/>
    <n v="0"/>
    <m/>
    <x v="0"/>
    <s v="ELOR12345678VOLVO PENTA &lt;G1&gt;EL"/>
    <s v="Electro Oriente S. A."/>
    <x v="5"/>
    <x v="5"/>
    <s v="C. T. San Lorenzo"/>
    <x v="87"/>
    <x v="0"/>
    <x v="0"/>
    <x v="183"/>
    <x v="0"/>
    <s v="Instalado"/>
    <s v="Operativo"/>
    <s v="Distribuidora"/>
    <x v="0"/>
    <x v="1"/>
    <x v="0"/>
    <x v="0"/>
    <s v="Estatal"/>
    <s v="LORETO"/>
    <s v="LORETO"/>
    <n v="0"/>
    <n v="0"/>
    <n v="0"/>
    <x v="0"/>
    <n v="0"/>
    <x v="0"/>
    <n v="0"/>
    <x v="0"/>
    <x v="0"/>
    <n v="78.296000000000006"/>
    <n v="7.8296000000000004E-2"/>
    <m/>
    <n v="0.1"/>
    <n v="0.09"/>
    <n v="7.6479999999999997"/>
    <n v="-1.4210854715202004E-14"/>
    <n v="20"/>
    <s v="BASE DE DATOS"/>
    <m/>
  </r>
  <r>
    <s v="20"/>
    <x v="9"/>
    <s v="ELOR"/>
    <s v="12345678"/>
    <s v="12345678"/>
    <x v="0"/>
    <s v="VOLVO PENTA &lt;G2&gt;"/>
    <s v="S"/>
    <n v="0.5"/>
    <n v="0.45"/>
    <n v="55.478999999999999"/>
    <n v="24.451000000000001"/>
    <n v="79.930000000000007"/>
    <n v="5"/>
    <n v="296"/>
    <n v="0"/>
    <n v="0"/>
    <m/>
    <x v="0"/>
    <s v="ELOR12345678VOLVO PENTA &lt;G2&gt;EL"/>
    <s v="Electro Oriente S. A."/>
    <x v="5"/>
    <x v="5"/>
    <s v="C. T. San Lorenzo"/>
    <x v="87"/>
    <x v="0"/>
    <x v="0"/>
    <x v="184"/>
    <x v="0"/>
    <s v="Instalado"/>
    <s v="Operativo"/>
    <s v="Distribuidora"/>
    <x v="0"/>
    <x v="1"/>
    <x v="0"/>
    <x v="0"/>
    <s v="Estatal"/>
    <s v="LORETO"/>
    <s v="LORETO"/>
    <n v="0"/>
    <n v="0"/>
    <n v="0"/>
    <x v="0"/>
    <n v="0"/>
    <x v="0"/>
    <n v="0"/>
    <x v="0"/>
    <x v="0"/>
    <n v="79.930000000000007"/>
    <n v="7.9930000000000001E-2"/>
    <m/>
    <n v="0.1"/>
    <n v="0.09"/>
    <n v="7.6479999999999997"/>
    <n v="0"/>
    <n v="20"/>
    <s v="BASE DE DATOS"/>
    <m/>
  </r>
  <r>
    <s v="20"/>
    <x v="9"/>
    <s v="ELOR"/>
    <s v="12345678"/>
    <s v="12345678"/>
    <x v="0"/>
    <s v="VOLVO PENTA &lt;G3&gt;"/>
    <s v="S"/>
    <n v="0.45"/>
    <n v="0.4"/>
    <n v="3.552"/>
    <n v="38.765000000000001"/>
    <n v="42.317"/>
    <n v="2"/>
    <n v="198"/>
    <n v="0"/>
    <n v="0"/>
    <m/>
    <x v="0"/>
    <s v="ELOR12345678VOLVO PENTA &lt;G3&gt;EL"/>
    <s v="Electro Oriente S. A."/>
    <x v="5"/>
    <x v="5"/>
    <s v="C. T. San Lorenzo"/>
    <x v="87"/>
    <x v="0"/>
    <x v="0"/>
    <x v="185"/>
    <x v="0"/>
    <s v="Instalado"/>
    <s v="Operativo"/>
    <s v="Distribuidora"/>
    <x v="0"/>
    <x v="1"/>
    <x v="0"/>
    <x v="0"/>
    <s v="Estatal"/>
    <s v="LORETO"/>
    <s v="LORETO"/>
    <n v="0"/>
    <n v="0"/>
    <n v="0"/>
    <x v="0"/>
    <n v="0"/>
    <x v="0"/>
    <n v="0"/>
    <x v="0"/>
    <x v="0"/>
    <n v="42.317"/>
    <n v="4.2317E-2"/>
    <m/>
    <n v="0.09"/>
    <n v="0.08"/>
    <n v="7.6479999999999997"/>
    <n v="0"/>
    <n v="20"/>
    <s v="BASE DE DATOS"/>
    <m/>
  </r>
  <r>
    <s v="20"/>
    <x v="9"/>
    <s v="ELOR"/>
    <s v="33011593"/>
    <s v="33011593"/>
    <x v="0"/>
    <s v="EMD"/>
    <s v="N"/>
    <n v="2.5"/>
    <n v="0"/>
    <n v="0"/>
    <n v="0"/>
    <n v="0"/>
    <n v="0"/>
    <n v="0"/>
    <n v="0"/>
    <n v="0"/>
    <m/>
    <x v="0"/>
    <s v="ELOR33011593EMDEL"/>
    <s v="Electro Oriente S. A."/>
    <x v="5"/>
    <x v="5"/>
    <s v="C. T. Bellavista"/>
    <x v="51"/>
    <x v="0"/>
    <x v="0"/>
    <x v="111"/>
    <x v="0"/>
    <s v="Instalado"/>
    <s v="Inoperativo"/>
    <s v="Distribuidora"/>
    <x v="0"/>
    <x v="1"/>
    <x v="0"/>
    <x v="0"/>
    <s v="Estatal"/>
    <s v="SAN MARTÍN"/>
    <s v="SAN MARTÍN"/>
    <s v="BELLAVISTA"/>
    <s v="BELLAVISTA"/>
    <n v="0"/>
    <x v="0"/>
    <n v="0"/>
    <x v="0"/>
    <n v="0"/>
    <x v="0"/>
    <x v="0"/>
    <n v="0"/>
    <n v="0"/>
    <m/>
    <n v="0.20833333333333334"/>
    <n v="0.13333333333333333"/>
    <n v="7.6479999999999997"/>
    <n v="0"/>
    <n v="20"/>
    <s v="BASE DE DATOS"/>
    <m/>
  </r>
  <r>
    <s v="20"/>
    <x v="9"/>
    <s v="ELOR"/>
    <s v="33011293"/>
    <s v="33011293"/>
    <x v="0"/>
    <s v="Wartsila 2"/>
    <s v="S"/>
    <n v="6.24"/>
    <n v="6"/>
    <n v="0"/>
    <n v="0"/>
    <n v="0"/>
    <n v="0"/>
    <n v="0"/>
    <n v="0"/>
    <n v="0"/>
    <m/>
    <x v="0"/>
    <s v="ELOR33011293Wartsila 2EL"/>
    <s v="Electro Oriente S. A."/>
    <x v="5"/>
    <x v="5"/>
    <s v="C. T. Tarapoto"/>
    <x v="52"/>
    <x v="0"/>
    <x v="0"/>
    <x v="8"/>
    <x v="0"/>
    <s v="Instalado"/>
    <s v="Operativo"/>
    <s v="Distribuidora"/>
    <x v="0"/>
    <x v="1"/>
    <x v="0"/>
    <x v="0"/>
    <s v="Estatal"/>
    <s v="SAN MARTÍN"/>
    <s v="SAN MARTÍN"/>
    <s v="SAN MARTIN"/>
    <s v="LA BANDA DE SHILCAYO"/>
    <n v="0"/>
    <x v="2"/>
    <n v="0"/>
    <x v="0"/>
    <n v="0"/>
    <x v="0"/>
    <x v="0"/>
    <n v="0"/>
    <n v="0"/>
    <m/>
    <n v="0.52"/>
    <n v="0.5"/>
    <n v="7.6479999999999997"/>
    <n v="0"/>
    <n v="20"/>
    <s v="BASE DE DATOS"/>
    <m/>
  </r>
  <r>
    <s v="20"/>
    <x v="9"/>
    <s v="ELOR"/>
    <s v="53202349"/>
    <s v="53202349"/>
    <x v="0"/>
    <s v="CAT 2 3516"/>
    <s v="S"/>
    <n v="2"/>
    <n v="1"/>
    <n v="0"/>
    <n v="0"/>
    <n v="0"/>
    <n v="0"/>
    <n v="0"/>
    <n v="0"/>
    <n v="0"/>
    <m/>
    <x v="0"/>
    <s v="ELOR53202349CAT 2 3516EL"/>
    <s v="Electro Oriente S. A."/>
    <x v="5"/>
    <x v="5"/>
    <s v="C. T. Chachapoyas_ELOR"/>
    <x v="56"/>
    <x v="0"/>
    <x v="0"/>
    <x v="120"/>
    <x v="0"/>
    <s v="Instalado"/>
    <s v="Operativo"/>
    <s v="Distribuidora"/>
    <x v="0"/>
    <x v="0"/>
    <x v="0"/>
    <x v="0"/>
    <s v="Estatal"/>
    <s v="AMAZONAS"/>
    <s v="AMAZONAS"/>
    <s v="CHACHAPOYAS"/>
    <s v="CHACHAPOYAS"/>
    <n v="0"/>
    <x v="0"/>
    <n v="0"/>
    <x v="0"/>
    <n v="0"/>
    <x v="0"/>
    <x v="0"/>
    <n v="0"/>
    <n v="0"/>
    <m/>
    <n v="0.16666666666666666"/>
    <n v="0.125"/>
    <n v="7.6479999999999997"/>
    <n v="0"/>
    <n v="20"/>
    <s v="BASE DE DATOS"/>
    <m/>
  </r>
  <r>
    <s v="20"/>
    <x v="9"/>
    <s v="ELOR"/>
    <s v="53202349"/>
    <s v="53202349"/>
    <x v="0"/>
    <s v="CAT 4 3516 DITA"/>
    <s v="S"/>
    <n v="1.25"/>
    <n v="0.6"/>
    <n v="0"/>
    <n v="0"/>
    <n v="0"/>
    <n v="0"/>
    <n v="0"/>
    <n v="0"/>
    <n v="0"/>
    <m/>
    <x v="0"/>
    <s v="ELOR53202349CAT 4 3516 DITAEL"/>
    <s v="Electro Oriente S. A."/>
    <x v="5"/>
    <x v="5"/>
    <s v="C. T. Chachapoyas_ELOR"/>
    <x v="56"/>
    <x v="0"/>
    <x v="0"/>
    <x v="122"/>
    <x v="0"/>
    <s v="Instalado"/>
    <s v="Operativo"/>
    <s v="Distribuidora"/>
    <x v="0"/>
    <x v="0"/>
    <x v="0"/>
    <x v="0"/>
    <s v="Estatal"/>
    <s v="AMAZONAS"/>
    <s v="AMAZONAS"/>
    <s v="CHACHAPOYAS"/>
    <s v="CHACHAPOYAS"/>
    <n v="0"/>
    <x v="0"/>
    <n v="0"/>
    <x v="0"/>
    <n v="0"/>
    <x v="0"/>
    <x v="0"/>
    <n v="0"/>
    <n v="0"/>
    <m/>
    <n v="0.10416666666666667"/>
    <n v="4.9999999999999996E-2"/>
    <n v="7.6479999999999997"/>
    <n v="0"/>
    <n v="20"/>
    <s v="BASE DE DATOS"/>
    <m/>
  </r>
  <r>
    <s v="20"/>
    <x v="9"/>
    <s v="ELOR"/>
    <s v="53023214"/>
    <s v="53023214"/>
    <x v="0"/>
    <s v="GT 1"/>
    <s v="N"/>
    <n v="0.125"/>
    <n v="0"/>
    <n v="0"/>
    <n v="0"/>
    <n v="0"/>
    <n v="0"/>
    <n v="0"/>
    <n v="0"/>
    <n v="0"/>
    <m/>
    <x v="1"/>
    <s v="ELOR53023214GT 1EL"/>
    <s v="Electro Oriente S. A."/>
    <x v="5"/>
    <x v="5"/>
    <s v="C. T. Tabaconas"/>
    <x v="55"/>
    <x v="0"/>
    <x v="0"/>
    <x v="119"/>
    <x v="0"/>
    <s v="Instalado"/>
    <n v="0"/>
    <s v="Distribuidora"/>
    <x v="0"/>
    <x v="0"/>
    <x v="0"/>
    <x v="0"/>
    <s v="Estatal"/>
    <s v="CAJAMARCA"/>
    <s v="CAJAMARCA"/>
    <s v="SAN IGNACIO"/>
    <s v="TABACONAS"/>
    <s v="TABACONAS"/>
    <x v="0"/>
    <n v="0"/>
    <x v="0"/>
    <n v="0"/>
    <x v="0"/>
    <x v="0"/>
    <n v="0"/>
    <n v="0"/>
    <m/>
    <s v="-"/>
    <s v="-"/>
    <e v="#N/A"/>
    <n v="0"/>
    <n v="20"/>
    <s v="BASE DE DATOS"/>
    <m/>
  </r>
  <r>
    <s v="20"/>
    <x v="9"/>
    <s v="UCAYAL"/>
    <s v="23201005"/>
    <s v="23201005"/>
    <x v="0"/>
    <s v="CAT 3406B"/>
    <s v="N"/>
    <n v="0.32"/>
    <n v="0"/>
    <n v="0"/>
    <n v="0"/>
    <n v="0"/>
    <n v="0"/>
    <n v="0"/>
    <n v="0"/>
    <n v="0"/>
    <m/>
    <x v="0"/>
    <s v="UCAYAL23201005CAT 3406BEL"/>
    <s v="Electro Ucayali S.A."/>
    <x v="0"/>
    <x v="0"/>
    <s v="C. T. ATALAYA"/>
    <x v="0"/>
    <x v="0"/>
    <x v="0"/>
    <x v="0"/>
    <x v="0"/>
    <s v="Instalado"/>
    <s v="Operativo"/>
    <s v="Distribuidora"/>
    <x v="0"/>
    <x v="0"/>
    <x v="0"/>
    <x v="0"/>
    <s v="Estatal"/>
    <s v="UCAYALI"/>
    <s v="UCAYALI"/>
    <s v="ATALAYA"/>
    <s v="RAYMONDI"/>
    <n v="0"/>
    <x v="0"/>
    <n v="0"/>
    <x v="0"/>
    <n v="0"/>
    <x v="0"/>
    <x v="0"/>
    <n v="0"/>
    <n v="0"/>
    <m/>
    <n v="2.6666666666666668E-2"/>
    <n v="0"/>
    <n v="7.6479999999999997"/>
    <n v="0"/>
    <n v="23"/>
    <s v="BASE DE DATOS"/>
    <m/>
  </r>
  <r>
    <s v="20"/>
    <x v="9"/>
    <s v="UCAYAL"/>
    <s v="23201005"/>
    <s v="23201005"/>
    <x v="0"/>
    <s v="CAT 3512"/>
    <s v="S"/>
    <n v="0.5"/>
    <n v="0.3"/>
    <n v="0"/>
    <n v="0"/>
    <n v="0"/>
    <n v="0"/>
    <n v="0"/>
    <n v="0"/>
    <n v="0"/>
    <m/>
    <x v="0"/>
    <s v="UCAYAL23201005CAT 3512EL"/>
    <s v="Electro Ucayali S.A."/>
    <x v="0"/>
    <x v="0"/>
    <s v="C. T. ATALAYA"/>
    <x v="0"/>
    <x v="0"/>
    <x v="0"/>
    <x v="1"/>
    <x v="0"/>
    <s v="Instalado"/>
    <s v="Operativo"/>
    <s v="Distribuidora"/>
    <x v="0"/>
    <x v="0"/>
    <x v="0"/>
    <x v="0"/>
    <s v="Estatal"/>
    <s v="UCAYALI"/>
    <s v="UCAYALI"/>
    <s v="ATALAYA"/>
    <s v="RAYMONDI"/>
    <n v="0"/>
    <x v="0"/>
    <n v="0"/>
    <x v="0"/>
    <n v="0"/>
    <x v="0"/>
    <x v="0"/>
    <n v="0"/>
    <n v="0"/>
    <m/>
    <n v="4.5454545454545456E-2"/>
    <n v="2.7272727272727271E-2"/>
    <n v="7.6479999999999997"/>
    <n v="0"/>
    <n v="23"/>
    <s v="BASE DE DATOS"/>
    <m/>
  </r>
  <r>
    <s v="20"/>
    <x v="9"/>
    <s v="UCAYAL"/>
    <s v="23201005"/>
    <s v="23201005"/>
    <x v="0"/>
    <s v="CUMMINS"/>
    <s v="S"/>
    <n v="1"/>
    <n v="0.9"/>
    <n v="85.808999999999997"/>
    <n v="85.215999999999994"/>
    <n v="171.02500000000001"/>
    <n v="0"/>
    <n v="325"/>
    <n v="0"/>
    <n v="40"/>
    <m/>
    <x v="0"/>
    <s v="UCAYAL23201005CUMMINSEL"/>
    <s v="Electro Ucayali S.A."/>
    <x v="0"/>
    <x v="0"/>
    <s v="C. T. ATALAYA"/>
    <x v="0"/>
    <x v="0"/>
    <x v="0"/>
    <x v="2"/>
    <x v="0"/>
    <s v="Instalado"/>
    <s v="Operativo"/>
    <s v="Distribuidora"/>
    <x v="0"/>
    <x v="0"/>
    <x v="0"/>
    <x v="0"/>
    <s v="Estatal"/>
    <s v="UCAYALI"/>
    <s v="UCAYALI"/>
    <s v="ATALAYA"/>
    <s v="ATALAYA"/>
    <n v="0"/>
    <x v="0"/>
    <n v="0"/>
    <x v="0"/>
    <n v="0"/>
    <x v="0"/>
    <x v="0"/>
    <n v="171.02500000000001"/>
    <n v="0.17102500000000001"/>
    <m/>
    <n v="8.3333333333333329E-2"/>
    <n v="7.4999999999999997E-2"/>
    <n v="7.6479999999999997"/>
    <n v="-2.8421709430404007E-14"/>
    <n v="23"/>
    <s v="BASE DE DATOS"/>
    <m/>
  </r>
  <r>
    <s v="20"/>
    <x v="9"/>
    <s v="UCAYAL"/>
    <s v="23201005"/>
    <s v="23201005"/>
    <x v="0"/>
    <s v="CAT 3412C-I"/>
    <s v="S"/>
    <n v="0.59099999999999997"/>
    <n v="0.5"/>
    <n v="44.381"/>
    <n v="103.155"/>
    <n v="147.536"/>
    <n v="0"/>
    <n v="440"/>
    <n v="0"/>
    <n v="0"/>
    <m/>
    <x v="0"/>
    <s v="UCAYAL23201005CAT 3412C-IEL"/>
    <s v="Electro Ucayali S.A."/>
    <x v="0"/>
    <x v="0"/>
    <s v="C. T. ATALAYA"/>
    <x v="0"/>
    <x v="0"/>
    <x v="0"/>
    <x v="3"/>
    <x v="0"/>
    <s v="Instalado"/>
    <s v="Operativo"/>
    <s v="Distribuidora"/>
    <x v="0"/>
    <x v="0"/>
    <x v="0"/>
    <x v="0"/>
    <s v="Estatal"/>
    <s v="UCAYALI"/>
    <s v="UCAYALI"/>
    <s v="ATALAYA"/>
    <s v="ATALAYA"/>
    <n v="0"/>
    <x v="0"/>
    <n v="0"/>
    <x v="0"/>
    <n v="0"/>
    <x v="0"/>
    <x v="0"/>
    <n v="147.536"/>
    <n v="0.147536"/>
    <m/>
    <n v="4.9249999999999995E-2"/>
    <n v="4.1666666666666664E-2"/>
    <n v="7.6479999999999997"/>
    <n v="0"/>
    <n v="23"/>
    <s v="BASE DE DATOS"/>
    <m/>
  </r>
  <r>
    <s v="20"/>
    <x v="9"/>
    <s v="UCAYAL"/>
    <s v="23201005"/>
    <s v="23201005"/>
    <x v="0"/>
    <s v="CAT 3412C-II"/>
    <s v="S"/>
    <n v="0.59099999999999997"/>
    <n v="0.5"/>
    <n v="29.76"/>
    <n v="90.545000000000002"/>
    <n v="120.30500000000001"/>
    <n v="0"/>
    <n v="390"/>
    <n v="0"/>
    <n v="40"/>
    <m/>
    <x v="0"/>
    <s v="UCAYAL23201005CAT 3412C-IIEL"/>
    <s v="Electro Ucayali S.A."/>
    <x v="0"/>
    <x v="0"/>
    <s v="C. T. ATALAYA"/>
    <x v="0"/>
    <x v="0"/>
    <x v="0"/>
    <x v="4"/>
    <x v="0"/>
    <s v="Instalado"/>
    <s v="Operativo"/>
    <s v="Distribuidora"/>
    <x v="0"/>
    <x v="0"/>
    <x v="0"/>
    <x v="0"/>
    <s v="Estatal"/>
    <s v="UCAYALI"/>
    <s v="UCAYALI"/>
    <s v="ATALAYA"/>
    <s v="ATALAYA"/>
    <n v="0"/>
    <x v="0"/>
    <n v="0"/>
    <x v="0"/>
    <n v="0"/>
    <x v="0"/>
    <x v="0"/>
    <n v="120.30500000000001"/>
    <n v="0.12030500000000001"/>
    <m/>
    <n v="4.9249999999999995E-2"/>
    <n v="4.1666666666666664E-2"/>
    <n v="7.6479999999999997"/>
    <n v="0"/>
    <n v="23"/>
    <s v="BASE DE DATOS"/>
    <m/>
  </r>
  <r>
    <s v="20"/>
    <x v="9"/>
    <s v="UCAYAL"/>
    <s v="33006895"/>
    <s v="33006895"/>
    <x v="0"/>
    <s v="WARTSILA 1"/>
    <s v="N"/>
    <n v="6.34"/>
    <n v="0"/>
    <n v="0"/>
    <n v="0"/>
    <n v="0"/>
    <n v="0"/>
    <n v="0"/>
    <n v="0"/>
    <n v="0"/>
    <m/>
    <x v="1"/>
    <s v="UCAYAL33006895WARTSILA 1EL"/>
    <s v="Electro Ucayali S.A."/>
    <x v="0"/>
    <x v="0"/>
    <s v="C.T. DIESEL"/>
    <x v="2"/>
    <x v="0"/>
    <x v="0"/>
    <x v="7"/>
    <x v="0"/>
    <s v="Instalado"/>
    <s v="Inoperativo"/>
    <s v="Distribuidora"/>
    <x v="0"/>
    <x v="1"/>
    <x v="0"/>
    <x v="0"/>
    <s v="Estatal"/>
    <s v="UCAYALI"/>
    <s v="UCAYALI"/>
    <s v="CRNL. PORTILLO"/>
    <s v="YARINACOCHAS"/>
    <n v="0"/>
    <x v="0"/>
    <n v="0"/>
    <x v="0"/>
    <n v="0"/>
    <x v="0"/>
    <x v="0"/>
    <n v="0"/>
    <n v="0"/>
    <m/>
    <s v="-"/>
    <s v="-"/>
    <s v="-"/>
    <n v="0"/>
    <n v="23"/>
    <s v="BASE DE DATOS"/>
    <m/>
  </r>
  <r>
    <s v="20"/>
    <x v="9"/>
    <s v="UCAYAL"/>
    <s v="33006895"/>
    <s v="33006895"/>
    <x v="0"/>
    <s v="WARTSILA 2"/>
    <s v="N"/>
    <n v="6.34"/>
    <n v="0"/>
    <n v="0"/>
    <n v="0"/>
    <n v="0"/>
    <n v="0"/>
    <n v="0"/>
    <n v="0"/>
    <n v="0"/>
    <m/>
    <x v="1"/>
    <s v="UCAYAL33006895WARTSILA 2EL"/>
    <s v="Electro Ucayali S.A."/>
    <x v="0"/>
    <x v="0"/>
    <s v="C.T. DIESEL"/>
    <x v="2"/>
    <x v="0"/>
    <x v="0"/>
    <x v="8"/>
    <x v="0"/>
    <s v="Instalado"/>
    <s v="Inoperativo"/>
    <s v="Distribuidora"/>
    <x v="0"/>
    <x v="1"/>
    <x v="0"/>
    <x v="0"/>
    <s v="Estatal"/>
    <s v="UCAYALI"/>
    <s v="UCAYALI"/>
    <s v="CRNL. PORTILLO"/>
    <s v="YARINACOCHAS"/>
    <n v="0"/>
    <x v="0"/>
    <n v="0"/>
    <x v="0"/>
    <n v="0"/>
    <x v="0"/>
    <x v="0"/>
    <n v="0"/>
    <n v="0"/>
    <m/>
    <s v="-"/>
    <s v="-"/>
    <s v="-"/>
    <n v="0"/>
    <n v="23"/>
    <s v="BASE DE DATOS"/>
    <m/>
  </r>
  <r>
    <s v="20"/>
    <x v="9"/>
    <s v="UCAYAL"/>
    <s v="33006895"/>
    <s v="33006895"/>
    <x v="0"/>
    <s v="WARTSILA 3"/>
    <s v="N"/>
    <n v="6.34"/>
    <n v="0"/>
    <n v="0"/>
    <n v="0"/>
    <n v="0"/>
    <n v="0"/>
    <n v="0"/>
    <n v="0"/>
    <n v="0"/>
    <m/>
    <x v="1"/>
    <s v="UCAYAL33006895WARTSILA 3EL"/>
    <s v="Electro Ucayali S.A."/>
    <x v="0"/>
    <x v="0"/>
    <s v="C.T. DIESEL"/>
    <x v="2"/>
    <x v="0"/>
    <x v="0"/>
    <x v="9"/>
    <x v="0"/>
    <s v="Instalado"/>
    <s v="Inoperativo"/>
    <s v="Distribuidora"/>
    <x v="0"/>
    <x v="1"/>
    <x v="0"/>
    <x v="0"/>
    <s v="Estatal"/>
    <s v="UCAYALI"/>
    <s v="UCAYALI"/>
    <s v="CRNL. PORTILLO"/>
    <s v="YARINACOCHAS"/>
    <n v="0"/>
    <x v="0"/>
    <n v="0"/>
    <x v="0"/>
    <n v="0"/>
    <x v="0"/>
    <x v="0"/>
    <n v="0"/>
    <n v="0"/>
    <m/>
    <s v="-"/>
    <s v="-"/>
    <s v="-"/>
    <n v="0"/>
    <n v="23"/>
    <s v="BASE DE DATOS"/>
    <m/>
  </r>
  <r>
    <s v="20"/>
    <x v="9"/>
    <s v="UCAYAL"/>
    <s v="33006895"/>
    <s v="33006895"/>
    <x v="0"/>
    <s v="WARTSILA 4"/>
    <s v="N"/>
    <n v="6.34"/>
    <n v="0"/>
    <n v="0"/>
    <n v="0"/>
    <n v="0"/>
    <n v="0"/>
    <n v="0"/>
    <n v="0"/>
    <n v="0"/>
    <m/>
    <x v="1"/>
    <s v="UCAYAL33006895WARTSILA 4EL"/>
    <s v="Electro Ucayali S.A."/>
    <x v="0"/>
    <x v="0"/>
    <s v="C.T. DIESEL"/>
    <x v="2"/>
    <x v="0"/>
    <x v="0"/>
    <x v="10"/>
    <x v="0"/>
    <s v="Instalado"/>
    <s v="Inoperativo"/>
    <s v="Distribuidora"/>
    <x v="0"/>
    <x v="1"/>
    <x v="0"/>
    <x v="0"/>
    <s v="Estatal"/>
    <s v="UCAYALI"/>
    <s v="UCAYALI"/>
    <s v="CRNL. PORTILLO"/>
    <s v="YARINACOCHAS"/>
    <n v="0"/>
    <x v="0"/>
    <n v="0"/>
    <x v="0"/>
    <n v="0"/>
    <x v="0"/>
    <x v="0"/>
    <n v="0"/>
    <n v="0"/>
    <m/>
    <s v="-"/>
    <s v="-"/>
    <s v="-"/>
    <n v="0"/>
    <n v="23"/>
    <s v="BASE DE DATOS"/>
    <m/>
  </r>
  <r>
    <s v="20"/>
    <x v="9"/>
    <s v="UCAYAL"/>
    <s v="53023614"/>
    <s v="53023614"/>
    <x v="0"/>
    <s v="FERRENERGY"/>
    <s v="N"/>
    <n v="11"/>
    <n v="0"/>
    <n v="0"/>
    <n v="0"/>
    <n v="0"/>
    <n v="0"/>
    <n v="0"/>
    <n v="0"/>
    <n v="0"/>
    <m/>
    <x v="1"/>
    <s v="UCAYAL53023614FERRENERGYEL"/>
    <s v="Electro Ucayali S.A."/>
    <x v="0"/>
    <x v="0"/>
    <s v="C.T. de Emergencia Pucallpa"/>
    <x v="3"/>
    <x v="0"/>
    <x v="0"/>
    <x v="11"/>
    <x v="0"/>
    <s v="Instalado"/>
    <s v="Inoperativo"/>
    <s v="Distribuidora"/>
    <x v="0"/>
    <x v="0"/>
    <x v="0"/>
    <x v="0"/>
    <s v="Estatal"/>
    <s v="UCAYALI"/>
    <s v="UCAYALI"/>
    <s v="CRNL. PORTILLO"/>
    <s v="CALLERÍA"/>
    <n v="0"/>
    <x v="0"/>
    <n v="0"/>
    <x v="0"/>
    <n v="0"/>
    <x v="0"/>
    <x v="0"/>
    <n v="0"/>
    <n v="0"/>
    <m/>
    <s v="-"/>
    <s v="-"/>
    <s v="-"/>
    <n v="0"/>
    <n v="23"/>
    <s v="BASE DE DATOS"/>
    <m/>
  </r>
  <r>
    <s v="20"/>
    <x v="9"/>
    <s v="UCAYAL"/>
    <s v="53027019"/>
    <s v="53027019"/>
    <x v="0"/>
    <s v="PERKINS-HCI434D1L"/>
    <s v="S"/>
    <n v="0.316"/>
    <n v="0.3"/>
    <n v="7.2080000000000002"/>
    <n v="11.79"/>
    <n v="18.998000000000001"/>
    <n v="0"/>
    <n v="296"/>
    <n v="0"/>
    <n v="22"/>
    <m/>
    <x v="0"/>
    <s v="UCAYAL53027019PERKINS-HCI434D1LEL"/>
    <s v="Electro Ucayali S.A."/>
    <x v="0"/>
    <x v="0"/>
    <s v="C. T. PURUS"/>
    <x v="1"/>
    <x v="0"/>
    <x v="0"/>
    <x v="5"/>
    <x v="0"/>
    <s v="Instalado"/>
    <s v="Operativo"/>
    <s v="Distribuidora"/>
    <x v="0"/>
    <x v="0"/>
    <x v="0"/>
    <x v="0"/>
    <s v="Estatal"/>
    <s v="UCAYALI"/>
    <s v="UCAYALI"/>
    <s v="PURUS"/>
    <s v="PURUS"/>
    <s v="PUERTO ESPERANZA"/>
    <x v="0"/>
    <n v="0"/>
    <x v="0"/>
    <n v="0"/>
    <x v="0"/>
    <x v="0"/>
    <n v="18.998000000000001"/>
    <n v="1.8998000000000001E-2"/>
    <m/>
    <n v="2.6333333333333334E-2"/>
    <n v="2.4999999999999998E-2"/>
    <n v="7.6479999999999997"/>
    <n v="-3.5527136788005009E-15"/>
    <n v="23"/>
    <s v="BASE DE DATOS"/>
    <m/>
  </r>
  <r>
    <s v="20"/>
    <x v="9"/>
    <s v="UCAYAL"/>
    <s v="53027019"/>
    <s v="53027019"/>
    <x v="0"/>
    <s v="PERKINS-MP-2251"/>
    <s v="S"/>
    <n v="0.2"/>
    <n v="0.19600000000000001"/>
    <n v="5.22"/>
    <n v="8.2439999999999998"/>
    <n v="13.464"/>
    <n v="0"/>
    <n v="208"/>
    <n v="0"/>
    <n v="15"/>
    <m/>
    <x v="0"/>
    <s v="UCAYAL53027019PERKINS-MP-2251EL"/>
    <s v="Electro Ucayali S.A."/>
    <x v="0"/>
    <x v="0"/>
    <s v="C. T. PURUS"/>
    <x v="1"/>
    <x v="0"/>
    <x v="0"/>
    <x v="6"/>
    <x v="0"/>
    <s v="Instalado"/>
    <s v="Operativo"/>
    <s v="Distribuidora"/>
    <x v="0"/>
    <x v="0"/>
    <x v="0"/>
    <x v="0"/>
    <s v="Estatal"/>
    <s v="UCAYALI"/>
    <s v="UCAYALI"/>
    <s v="PURUS"/>
    <s v="PURUS"/>
    <s v="PUERTO ESPERANZA"/>
    <x v="0"/>
    <n v="0"/>
    <x v="0"/>
    <n v="0"/>
    <x v="0"/>
    <x v="0"/>
    <n v="13.464"/>
    <n v="1.3464E-2"/>
    <m/>
    <n v="1.5384615384615385E-2"/>
    <n v="1.3846153846153845E-2"/>
    <n v="7.6479999999999997"/>
    <n v="-1.7763568394002505E-15"/>
    <n v="23"/>
    <s v="BASE DE DATOS"/>
    <m/>
  </r>
  <r>
    <s v="20"/>
    <x v="7"/>
    <s v="BIOCHI"/>
    <s v="33175009"/>
    <s v="33175009"/>
    <x v="2"/>
    <s v="TM5000"/>
    <s v="S"/>
    <n v="10"/>
    <n v="10"/>
    <n v="825"/>
    <n v="4114.2190000000001"/>
    <n v="4939.2190000000001"/>
    <n v="193.75"/>
    <n v="526.25"/>
    <n v="0"/>
    <n v="0"/>
    <m/>
    <x v="0"/>
    <s v="BIOCHI33175009TM5000TV"/>
    <s v="Bionerg¡a del Chira S.A."/>
    <x v="14"/>
    <x v="14"/>
    <s v="C.T. Caña Brava"/>
    <x v="78"/>
    <x v="2"/>
    <x v="2"/>
    <x v="166"/>
    <x v="0"/>
    <s v="Instalado"/>
    <s v="Operativo"/>
    <s v="Generadora"/>
    <x v="0"/>
    <x v="1"/>
    <x v="1"/>
    <x v="0"/>
    <s v="Privado"/>
    <s v="PIURA"/>
    <s v="PIURA"/>
    <s v="SULLANA"/>
    <s v="IGNACIO ESCUDERO"/>
    <n v="0"/>
    <x v="3"/>
    <n v="0"/>
    <x v="1"/>
    <s v="-"/>
    <x v="0"/>
    <x v="0"/>
    <n v="4939.2190000000001"/>
    <n v="4.9392190000000005"/>
    <m/>
    <n v="0.83333333333333337"/>
    <n v="0.83333333333333337"/>
    <n v="7.6479999999999997"/>
    <n v="0"/>
    <n v="7"/>
    <s v="BASE DE DATOS"/>
    <m/>
  </r>
  <r>
    <s v="20"/>
    <x v="7"/>
    <s v="BIOCHI"/>
    <s v="33175009"/>
    <s v="33175009"/>
    <x v="2"/>
    <s v="TMC5000"/>
    <s v="S"/>
    <n v="4"/>
    <n v="4"/>
    <n v="92.305000000000007"/>
    <n v="269.89"/>
    <n v="362.19499999999999"/>
    <n v="475.5"/>
    <n v="244.5"/>
    <n v="0"/>
    <n v="0"/>
    <m/>
    <x v="0"/>
    <s v="BIOCHI33175009TMC5000TV"/>
    <s v="Bionerg¡a del Chira S.A."/>
    <x v="14"/>
    <x v="14"/>
    <s v="C.T. Caña Brava"/>
    <x v="78"/>
    <x v="2"/>
    <x v="2"/>
    <x v="167"/>
    <x v="0"/>
    <s v="Instalado"/>
    <s v="Operativo"/>
    <s v="Generadora"/>
    <x v="0"/>
    <x v="1"/>
    <x v="1"/>
    <x v="0"/>
    <s v="Privado"/>
    <s v="PIURA"/>
    <s v="PIURA"/>
    <s v="SULLANA"/>
    <s v="IGNACIO ESCUDERO"/>
    <n v="0"/>
    <x v="3"/>
    <n v="0"/>
    <x v="1"/>
    <s v="-"/>
    <x v="0"/>
    <x v="0"/>
    <n v="362.19499999999999"/>
    <n v="0.36219499999999999"/>
    <m/>
    <n v="0.33333333333333331"/>
    <n v="0.33333333333333331"/>
    <n v="7.6479999999999997"/>
    <n v="0"/>
    <n v="7"/>
    <s v="BASE DE DATOS"/>
    <m/>
  </r>
  <r>
    <s v="20"/>
    <x v="7"/>
    <s v="BIOCHI"/>
    <s v="53203511"/>
    <s v="53203511"/>
    <x v="0"/>
    <s v="CAT C32 GRUPO 1"/>
    <s v="S"/>
    <n v="0.91"/>
    <n v="0.91"/>
    <n v="0"/>
    <n v="35.435000000000002"/>
    <n v="35.435000000000002"/>
    <n v="665.8"/>
    <n v="54.2"/>
    <n v="0"/>
    <n v="0"/>
    <m/>
    <x v="0"/>
    <s v="BIOCHI53203511CAT C32 GRUPO 1EL"/>
    <s v="Bionerg¡a del Chira S.A."/>
    <x v="14"/>
    <x v="14"/>
    <s v="C.T. Caña Brava Emergencia"/>
    <x v="79"/>
    <x v="0"/>
    <x v="0"/>
    <x v="168"/>
    <x v="0"/>
    <s v="Instalado"/>
    <s v="Operativo"/>
    <s v="Generadora"/>
    <x v="0"/>
    <x v="1"/>
    <x v="0"/>
    <x v="0"/>
    <s v="Privado"/>
    <s v="PIURA"/>
    <s v="PIURA"/>
    <s v="SULLANA"/>
    <s v="IGNACIO ESCUDERO"/>
    <n v="0"/>
    <x v="0"/>
    <n v="0"/>
    <x v="0"/>
    <n v="0"/>
    <x v="0"/>
    <x v="0"/>
    <n v="35.435000000000002"/>
    <n v="3.5435000000000001E-2"/>
    <m/>
    <n v="0.10111111111111111"/>
    <n v="0.10111111111111111"/>
    <n v="7.6479999999999997"/>
    <n v="0"/>
    <n v="7"/>
    <s v="BASE DE DATOS"/>
    <m/>
  </r>
  <r>
    <s v="20"/>
    <x v="7"/>
    <s v="BIOCHI"/>
    <s v="53203511"/>
    <s v="53203511"/>
    <x v="0"/>
    <s v="CAT C32 GRUPO 2"/>
    <s v="S"/>
    <n v="0.91"/>
    <n v="0.91"/>
    <n v="0"/>
    <n v="35.435000000000002"/>
    <n v="35.435000000000002"/>
    <n v="665.8"/>
    <n v="54.2"/>
    <n v="0"/>
    <n v="0"/>
    <m/>
    <x v="0"/>
    <s v="BIOCHI53203511CAT C32 GRUPO 2EL"/>
    <s v="Bionerg¡a del Chira S.A."/>
    <x v="14"/>
    <x v="14"/>
    <s v="C.T. Caña Brava Emergencia"/>
    <x v="79"/>
    <x v="0"/>
    <x v="0"/>
    <x v="169"/>
    <x v="0"/>
    <s v="Instalado"/>
    <s v="Operativo"/>
    <s v="Generadora"/>
    <x v="0"/>
    <x v="1"/>
    <x v="0"/>
    <x v="0"/>
    <s v="Privado"/>
    <s v="PIURA"/>
    <s v="PIURA"/>
    <s v="SULLANA"/>
    <s v="IGNACIO ESCUDERO"/>
    <n v="0"/>
    <x v="0"/>
    <n v="0"/>
    <x v="0"/>
    <n v="0"/>
    <x v="0"/>
    <x v="0"/>
    <n v="35.435000000000002"/>
    <n v="3.5435000000000001E-2"/>
    <m/>
    <n v="0.10111111111111111"/>
    <n v="0.10111111111111111"/>
    <n v="7.6479999999999997"/>
    <n v="0"/>
    <n v="7"/>
    <s v="BASE DE DATOS"/>
    <m/>
  </r>
  <r>
    <s v="20"/>
    <x v="8"/>
    <s v="BIOCHI"/>
    <s v="33175009"/>
    <s v="33175009"/>
    <x v="2"/>
    <s v="TM5000"/>
    <s v="S"/>
    <n v="10"/>
    <n v="10"/>
    <n v="1046.425"/>
    <n v="4551.7"/>
    <n v="5598.125"/>
    <n v="55.5"/>
    <n v="664.5"/>
    <n v="0"/>
    <n v="0"/>
    <m/>
    <x v="0"/>
    <s v="BIOCHI33175009TM5000TV"/>
    <s v="Bionerg¡a del Chira S.A."/>
    <x v="14"/>
    <x v="14"/>
    <s v="C.T. Caña Brava"/>
    <x v="78"/>
    <x v="2"/>
    <x v="2"/>
    <x v="166"/>
    <x v="0"/>
    <s v="Instalado"/>
    <s v="Operativo"/>
    <s v="Generadora"/>
    <x v="0"/>
    <x v="1"/>
    <x v="1"/>
    <x v="0"/>
    <s v="Privado"/>
    <s v="PIURA"/>
    <s v="PIURA"/>
    <s v="SULLANA"/>
    <s v="IGNACIO ESCUDERO"/>
    <n v="0"/>
    <x v="3"/>
    <n v="0"/>
    <x v="1"/>
    <s v="-"/>
    <x v="0"/>
    <x v="0"/>
    <n v="5598.125"/>
    <n v="5.5981249999999996"/>
    <m/>
    <n v="0.83333333333333337"/>
    <n v="0.83333333333333337"/>
    <n v="7.6479999999999997"/>
    <n v="0"/>
    <n v="7"/>
    <s v="BASE DE DATOS"/>
    <m/>
  </r>
  <r>
    <s v="20"/>
    <x v="8"/>
    <s v="BIOCHI"/>
    <s v="33175009"/>
    <s v="33175009"/>
    <x v="2"/>
    <s v="TMC5000"/>
    <s v="S"/>
    <n v="4"/>
    <n v="4"/>
    <n v="87.897999999999996"/>
    <n v="475.10199999999998"/>
    <n v="563"/>
    <n v="289.75"/>
    <n v="430.25"/>
    <n v="0"/>
    <n v="0"/>
    <m/>
    <x v="0"/>
    <s v="BIOCHI33175009TMC5000TV"/>
    <s v="Bionerg¡a del Chira S.A."/>
    <x v="14"/>
    <x v="14"/>
    <s v="C.T. Caña Brava"/>
    <x v="78"/>
    <x v="2"/>
    <x v="2"/>
    <x v="167"/>
    <x v="0"/>
    <s v="Instalado"/>
    <s v="Operativo"/>
    <s v="Generadora"/>
    <x v="0"/>
    <x v="1"/>
    <x v="1"/>
    <x v="0"/>
    <s v="Privado"/>
    <s v="PIURA"/>
    <s v="PIURA"/>
    <s v="SULLANA"/>
    <s v="IGNACIO ESCUDERO"/>
    <n v="0"/>
    <x v="3"/>
    <n v="0"/>
    <x v="1"/>
    <s v="-"/>
    <x v="0"/>
    <x v="0"/>
    <n v="563"/>
    <n v="0.56299999999999994"/>
    <m/>
    <n v="0.33333333333333331"/>
    <n v="0.33333333333333331"/>
    <n v="7.6479999999999997"/>
    <n v="0"/>
    <n v="7"/>
    <s v="BASE DE DATOS"/>
    <m/>
  </r>
  <r>
    <s v="20"/>
    <x v="8"/>
    <s v="BIOCHI"/>
    <s v="53203511"/>
    <s v="53203511"/>
    <x v="0"/>
    <s v="CAT C32 GRUPO 1"/>
    <s v="S"/>
    <n v="0.91"/>
    <n v="0.91"/>
    <n v="0"/>
    <n v="25.809000000000001"/>
    <n v="25.809000000000001"/>
    <n v="667.6"/>
    <n v="52.4"/>
    <n v="0"/>
    <n v="0"/>
    <m/>
    <x v="0"/>
    <s v="BIOCHI53203511CAT C32 GRUPO 1EL"/>
    <s v="Bionerg¡a del Chira S.A."/>
    <x v="14"/>
    <x v="14"/>
    <s v="C.T. Caña Brava Emergencia"/>
    <x v="79"/>
    <x v="0"/>
    <x v="0"/>
    <x v="168"/>
    <x v="0"/>
    <s v="Instalado"/>
    <s v="Operativo"/>
    <s v="Generadora"/>
    <x v="0"/>
    <x v="1"/>
    <x v="0"/>
    <x v="0"/>
    <s v="Privado"/>
    <s v="PIURA"/>
    <s v="PIURA"/>
    <s v="SULLANA"/>
    <s v="IGNACIO ESCUDERO"/>
    <n v="0"/>
    <x v="0"/>
    <n v="0"/>
    <x v="0"/>
    <n v="0"/>
    <x v="0"/>
    <x v="0"/>
    <n v="25.809000000000001"/>
    <n v="2.5809000000000002E-2"/>
    <m/>
    <n v="0.10111111111111111"/>
    <n v="0.10111111111111111"/>
    <n v="7.6479999999999997"/>
    <n v="0"/>
    <n v="7"/>
    <s v="BASE DE DATOS"/>
    <m/>
  </r>
  <r>
    <s v="20"/>
    <x v="8"/>
    <s v="BIOCHI"/>
    <s v="53203511"/>
    <s v="53203511"/>
    <x v="0"/>
    <s v="CAT C32 GRUPO 2"/>
    <s v="S"/>
    <n v="0.91"/>
    <n v="0.91"/>
    <n v="0"/>
    <n v="25.809000000000001"/>
    <n v="25.809000000000001"/>
    <n v="667.6"/>
    <n v="52.4"/>
    <n v="0"/>
    <n v="0"/>
    <m/>
    <x v="0"/>
    <s v="BIOCHI53203511CAT C32 GRUPO 2EL"/>
    <s v="Bionerg¡a del Chira S.A."/>
    <x v="14"/>
    <x v="14"/>
    <s v="C.T. Caña Brava Emergencia"/>
    <x v="79"/>
    <x v="0"/>
    <x v="0"/>
    <x v="169"/>
    <x v="0"/>
    <s v="Instalado"/>
    <s v="Operativo"/>
    <s v="Generadora"/>
    <x v="0"/>
    <x v="1"/>
    <x v="0"/>
    <x v="0"/>
    <s v="Privado"/>
    <s v="PIURA"/>
    <s v="PIURA"/>
    <s v="SULLANA"/>
    <s v="IGNACIO ESCUDERO"/>
    <n v="0"/>
    <x v="0"/>
    <n v="0"/>
    <x v="0"/>
    <n v="0"/>
    <x v="0"/>
    <x v="0"/>
    <n v="25.809000000000001"/>
    <n v="2.5809000000000002E-2"/>
    <m/>
    <n v="0.10111111111111111"/>
    <n v="0.10111111111111111"/>
    <n v="7.6479999999999997"/>
    <n v="0"/>
    <n v="7"/>
    <s v="BASE DE DATOS"/>
    <m/>
  </r>
  <r>
    <s v="20"/>
    <x v="10"/>
    <s v="ELSM"/>
    <s v="00000101"/>
    <s v="00000101"/>
    <x v="0"/>
    <s v="PERKINS"/>
    <s v="N"/>
    <n v="6.7000000000000004E-2"/>
    <n v="0"/>
    <n v="0"/>
    <n v="0"/>
    <n v="0"/>
    <n v="0"/>
    <n v="0"/>
    <n v="0"/>
    <n v="0"/>
    <m/>
    <x v="1"/>
    <s v="ELSM00000101PERKINSEL"/>
    <s v="Electro Sur Medio S. A."/>
    <x v="1"/>
    <x v="1"/>
    <s v="C. T. Tambo Quemado"/>
    <x v="4"/>
    <x v="0"/>
    <x v="0"/>
    <x v="12"/>
    <x v="0"/>
    <s v="Instalado"/>
    <s v="Inoperativo"/>
    <s v="Distribuidora"/>
    <x v="0"/>
    <x v="1"/>
    <x v="0"/>
    <x v="0"/>
    <s v="Privado"/>
    <s v="AYACUCHO"/>
    <s v="AYACUCHO"/>
    <s v="LUCANAS"/>
    <s v="LEONCIO PRADO"/>
    <n v="0"/>
    <x v="0"/>
    <n v="0"/>
    <x v="0"/>
    <n v="0"/>
    <x v="0"/>
    <x v="0"/>
    <n v="0"/>
    <n v="0"/>
    <m/>
    <s v="-"/>
    <s v="-"/>
    <e v="#N/A"/>
    <n v="0"/>
    <n v="19"/>
    <s v="BASE DE DATOS"/>
    <m/>
  </r>
  <r>
    <s v="20"/>
    <x v="10"/>
    <s v="ELSM"/>
    <s v="53024517"/>
    <s v="53024517"/>
    <x v="0"/>
    <s v="G1"/>
    <s v="S"/>
    <n v="9.6"/>
    <n v="9.3409999999999993"/>
    <n v="2019.88"/>
    <n v="3295.6"/>
    <n v="5315.48"/>
    <n v="0"/>
    <n v="621.79999999999995"/>
    <n v="4.99"/>
    <n v="275"/>
    <m/>
    <x v="0"/>
    <s v="ELSM53024517G1EL"/>
    <s v="Electro Sur Medio S. A."/>
    <x v="1"/>
    <x v="1"/>
    <s v="C.T. LUREN"/>
    <x v="5"/>
    <x v="0"/>
    <x v="0"/>
    <x v="13"/>
    <x v="0"/>
    <s v="Instalado"/>
    <s v="Operativo"/>
    <s v="Distribuidora"/>
    <x v="0"/>
    <x v="1"/>
    <x v="0"/>
    <x v="0"/>
    <s v="Privado"/>
    <s v="ICA"/>
    <s v="ICA"/>
    <s v="NAZCA"/>
    <n v="0"/>
    <n v="0"/>
    <x v="1"/>
    <n v="0"/>
    <x v="0"/>
    <n v="0"/>
    <x v="0"/>
    <x v="0"/>
    <n v="5315.48"/>
    <n v="5.31548"/>
    <m/>
    <n v="0.79999999999999993"/>
    <n v="0.77841666666666665"/>
    <n v="7.6479999999999997"/>
    <n v="0"/>
    <n v="19"/>
    <s v="BASE DE DATOS"/>
    <m/>
  </r>
  <r>
    <s v="20"/>
    <x v="10"/>
    <s v="ELSM"/>
    <s v="53024517"/>
    <s v="53024517"/>
    <x v="0"/>
    <s v="G2"/>
    <s v="S"/>
    <n v="9.6"/>
    <n v="9.3409999999999993"/>
    <n v="1551.3"/>
    <n v="2531.08"/>
    <n v="4082.38"/>
    <n v="19.28"/>
    <n v="473.23"/>
    <n v="146.71"/>
    <n v="165"/>
    <m/>
    <x v="0"/>
    <s v="ELSM53024517G2EL"/>
    <s v="Electro Sur Medio S. A."/>
    <x v="1"/>
    <x v="1"/>
    <s v="C.T. LUREN"/>
    <x v="5"/>
    <x v="0"/>
    <x v="0"/>
    <x v="14"/>
    <x v="0"/>
    <s v="Instalado"/>
    <s v="Operativo"/>
    <s v="Distribuidora"/>
    <x v="0"/>
    <x v="1"/>
    <x v="0"/>
    <x v="0"/>
    <s v="Privado"/>
    <s v="ICA"/>
    <s v="ICA"/>
    <s v="NAZCA"/>
    <n v="0"/>
    <n v="0"/>
    <x v="1"/>
    <n v="0"/>
    <x v="0"/>
    <n v="0"/>
    <x v="0"/>
    <x v="0"/>
    <n v="4082.38"/>
    <n v="4.0823799999999997"/>
    <m/>
    <n v="0.79999999999999993"/>
    <n v="0.77841666666666665"/>
    <n v="7.6479999999999997"/>
    <n v="0"/>
    <n v="19"/>
    <s v="BASE DE DATOS"/>
    <m/>
  </r>
  <r>
    <s v="20"/>
    <x v="10"/>
    <s v="ELSM"/>
    <s v="XXXXXXXX"/>
    <s v="XXXXXXXX"/>
    <x v="0"/>
    <s v="G1"/>
    <s v="S"/>
    <n v="9.6"/>
    <n v="9.3409999999999993"/>
    <n v="1935.81"/>
    <n v="3158.43"/>
    <n v="5094.24"/>
    <n v="0"/>
    <n v="557.12"/>
    <n v="2.2799999999999998"/>
    <n v="385"/>
    <m/>
    <x v="0"/>
    <s v="ELSMXXXXXXXXG1EL"/>
    <s v="Electro Sur Medio S. A."/>
    <x v="1"/>
    <x v="1"/>
    <s v="C. T. Pedregal"/>
    <x v="6"/>
    <x v="0"/>
    <x v="0"/>
    <x v="13"/>
    <x v="0"/>
    <s v="Instalado"/>
    <s v="Operativo"/>
    <s v="Distribuidora"/>
    <x v="0"/>
    <x v="1"/>
    <x v="0"/>
    <x v="0"/>
    <s v="Privado"/>
    <s v="ICA"/>
    <s v="ICA"/>
    <s v="CHINCHA"/>
    <s v="ALTO LARAN"/>
    <n v="0"/>
    <x v="1"/>
    <n v="0"/>
    <x v="0"/>
    <n v="0"/>
    <x v="0"/>
    <x v="0"/>
    <n v="5094.24"/>
    <n v="5.0942400000000001"/>
    <m/>
    <n v="0.79999999999999993"/>
    <n v="0.77841666666666665"/>
    <n v="7.6479999999999997"/>
    <n v="0"/>
    <n v="19"/>
    <s v="BASE DE DATOS"/>
    <m/>
  </r>
  <r>
    <s v="20"/>
    <x v="10"/>
    <s v="ELSM"/>
    <s v="XXXXXXXX"/>
    <s v="XXXXXXXX"/>
    <x v="0"/>
    <s v="G2"/>
    <s v="S"/>
    <n v="9.6"/>
    <n v="9.3409999999999993"/>
    <n v="1726.47"/>
    <n v="2815.88"/>
    <n v="4542.3500000000004"/>
    <n v="64.08"/>
    <n v="653.66999999999996"/>
    <n v="2.25"/>
    <n v="275"/>
    <m/>
    <x v="0"/>
    <s v="ELSMXXXXXXXXG2EL"/>
    <s v="Electro Sur Medio S. A."/>
    <x v="1"/>
    <x v="1"/>
    <s v="C. T. Pedregal"/>
    <x v="6"/>
    <x v="0"/>
    <x v="0"/>
    <x v="14"/>
    <x v="0"/>
    <s v="Instalado"/>
    <s v="Operativo"/>
    <s v="Distribuidora"/>
    <x v="0"/>
    <x v="1"/>
    <x v="0"/>
    <x v="0"/>
    <s v="Privado"/>
    <s v="ICA"/>
    <s v="ICA"/>
    <s v="CHINCHA"/>
    <s v="ALTO LARAN"/>
    <n v="0"/>
    <x v="1"/>
    <n v="0"/>
    <x v="0"/>
    <n v="0"/>
    <x v="0"/>
    <x v="0"/>
    <n v="4542.3500000000004"/>
    <n v="4.5423500000000008"/>
    <m/>
    <n v="0.79999999999999993"/>
    <n v="0.77841666666666665"/>
    <n v="7.6479999999999997"/>
    <n v="0"/>
    <n v="19"/>
    <s v="BASE DE DATOS"/>
    <m/>
  </r>
  <r>
    <s v="20"/>
    <x v="10"/>
    <s v="ENEDIS"/>
    <s v="53014599"/>
    <s v="53014599"/>
    <x v="0"/>
    <s v="GRUPO PLACA ZQ-4288"/>
    <s v="S"/>
    <n v="0.17"/>
    <n v="0.15"/>
    <n v="1.3320000000000001"/>
    <n v="1.998"/>
    <n v="3.33"/>
    <n v="0"/>
    <n v="23"/>
    <n v="0"/>
    <n v="0"/>
    <m/>
    <x v="0"/>
    <s v="ENEDIS53014599GRUPO PLACA ZQ-4288EL"/>
    <s v="ENEL Distribución Perú S.A.A."/>
    <x v="6"/>
    <x v="6"/>
    <s v="C. T. Ravira-Pacaraos"/>
    <x v="57"/>
    <x v="0"/>
    <x v="0"/>
    <x v="123"/>
    <x v="0"/>
    <s v="Instalado"/>
    <s v="Operativo"/>
    <s v="Distribuidora"/>
    <x v="0"/>
    <x v="0"/>
    <x v="0"/>
    <x v="0"/>
    <s v="Privado"/>
    <s v="LIMA"/>
    <s v="LIMA"/>
    <s v="HUARAL"/>
    <s v="PACARAOS"/>
    <n v="0"/>
    <x v="0"/>
    <n v="0"/>
    <x v="0"/>
    <n v="0"/>
    <x v="0"/>
    <x v="0"/>
    <n v="3.33"/>
    <n v="3.3300000000000001E-3"/>
    <m/>
    <n v="2.8333333333333335E-2"/>
    <n v="2.4999999999999998E-2"/>
    <n v="7.6479999999999997"/>
    <n v="0"/>
    <n v="43"/>
    <s v="BASE DE DATOS"/>
    <m/>
  </r>
  <r>
    <s v="20"/>
    <x v="10"/>
    <s v="ENEDIS"/>
    <s v="53014599"/>
    <s v="53014599"/>
    <x v="0"/>
    <s v="MODASA 515kW"/>
    <s v="S"/>
    <n v="0.46300000000000002"/>
    <n v="0.35"/>
    <n v="5.375"/>
    <n v="0"/>
    <n v="5.375"/>
    <n v="0"/>
    <n v="48.3"/>
    <n v="0"/>
    <n v="0"/>
    <m/>
    <x v="0"/>
    <s v="ENEDIS53014599MODASA 515kWEL"/>
    <s v="ENEL Distribución Perú S.A.A."/>
    <x v="6"/>
    <x v="6"/>
    <s v="C. T. Ravira-Pacaraos"/>
    <x v="57"/>
    <x v="0"/>
    <x v="0"/>
    <x v="152"/>
    <x v="0"/>
    <s v="Instalado"/>
    <s v="Operativo"/>
    <s v="Distribuidora"/>
    <x v="0"/>
    <x v="0"/>
    <x v="0"/>
    <x v="0"/>
    <s v="Privado"/>
    <s v="LIMA"/>
    <s v="LIMA"/>
    <s v="HUARAL"/>
    <s v="PACARAOS"/>
    <n v="0"/>
    <x v="0"/>
    <n v="0"/>
    <x v="0"/>
    <n v="0"/>
    <x v="0"/>
    <x v="0"/>
    <n v="5.375"/>
    <n v="5.3749999999999996E-3"/>
    <m/>
    <n v="5.7875000000000003E-2"/>
    <n v="4.3749999999999997E-2"/>
    <n v="7.6479999999999997"/>
    <n v="0"/>
    <n v="43"/>
    <s v="BASE DE DATOS"/>
    <m/>
  </r>
  <r>
    <s v="20"/>
    <x v="10"/>
    <s v="ENEDIS"/>
    <s v="53014599"/>
    <s v="53014599"/>
    <x v="0"/>
    <s v="Cummins G0668"/>
    <s v="S"/>
    <n v="0.28799999999999998"/>
    <n v="0.25"/>
    <n v="0.42"/>
    <n v="0"/>
    <n v="0.42"/>
    <n v="0"/>
    <n v="4"/>
    <n v="0"/>
    <n v="0"/>
    <m/>
    <x v="0"/>
    <s v="ENEDIS53014599Cummins G0668EL"/>
    <s v="ENEL Distribución Perú S.A.A."/>
    <x v="6"/>
    <x v="6"/>
    <s v="C. T. Ravira-Pacaraos"/>
    <x v="57"/>
    <x v="0"/>
    <x v="0"/>
    <x v="186"/>
    <x v="0"/>
    <s v="Instalado"/>
    <s v="Operativo"/>
    <s v="Distribuidora"/>
    <x v="0"/>
    <x v="0"/>
    <x v="0"/>
    <x v="0"/>
    <s v="Privado"/>
    <s v="LIMA"/>
    <s v="LIMA"/>
    <s v="HUARAL"/>
    <s v="PACARAOS"/>
    <n v="0"/>
    <x v="0"/>
    <n v="0"/>
    <x v="0"/>
    <n v="0"/>
    <x v="0"/>
    <x v="0"/>
    <n v="0.42"/>
    <n v="4.1999999999999996E-4"/>
    <m/>
    <n v="4.7999999999999994E-2"/>
    <n v="4.1666666666666664E-2"/>
    <n v="7.6479999999999997"/>
    <n v="0"/>
    <n v="43"/>
    <s v="BASE DE DATOS"/>
    <m/>
  </r>
  <r>
    <s v="20"/>
    <x v="9"/>
    <s v="ENEDIS"/>
    <s v="53014599"/>
    <s v="53014599"/>
    <x v="0"/>
    <s v="MODASA 515kW"/>
    <s v="S"/>
    <n v="0.46300000000000002"/>
    <n v="0.35"/>
    <n v="1.361"/>
    <n v="0"/>
    <n v="1.361"/>
    <n v="0"/>
    <n v="8"/>
    <n v="0"/>
    <n v="0"/>
    <m/>
    <x v="0"/>
    <s v="ENEDIS53014599MODASA 515kWEL"/>
    <s v="ENEL Distribución Perú S.A.A."/>
    <x v="6"/>
    <x v="6"/>
    <s v="C. T. Ravira-Pacaraos"/>
    <x v="57"/>
    <x v="0"/>
    <x v="0"/>
    <x v="152"/>
    <x v="0"/>
    <s v="Instalado"/>
    <s v="Operativo"/>
    <s v="Distribuidora"/>
    <x v="0"/>
    <x v="0"/>
    <x v="0"/>
    <x v="0"/>
    <s v="Privado"/>
    <s v="LIMA"/>
    <s v="LIMA"/>
    <s v="HUARAL"/>
    <s v="PACARAOS"/>
    <n v="0"/>
    <x v="0"/>
    <n v="0"/>
    <x v="0"/>
    <n v="0"/>
    <x v="0"/>
    <x v="0"/>
    <n v="1.361"/>
    <n v="1.361E-3"/>
    <m/>
    <n v="5.7875000000000003E-2"/>
    <n v="4.3749999999999997E-2"/>
    <n v="7.6479999999999997"/>
    <n v="0"/>
    <n v="43"/>
    <s v="BASE DE DATOS"/>
    <m/>
  </r>
  <r>
    <s v="20"/>
    <x v="10"/>
    <s v="ELC"/>
    <s v="33008793"/>
    <s v="33008793"/>
    <x v="0"/>
    <s v="CAT-M1"/>
    <s v="S"/>
    <n v="0.5"/>
    <n v="0.4"/>
    <n v="0"/>
    <n v="0"/>
    <n v="0"/>
    <n v="0"/>
    <n v="0"/>
    <n v="0"/>
    <n v="0"/>
    <m/>
    <x v="0"/>
    <s v="ELC33008793CAT-M1EL"/>
    <s v="Electro Centro S. A."/>
    <x v="10"/>
    <x v="10"/>
    <s v="CT Ayacucho"/>
    <x v="68"/>
    <x v="0"/>
    <x v="0"/>
    <x v="145"/>
    <x v="0"/>
    <s v="Instalado"/>
    <s v="Inoperativo"/>
    <s v="Distribuidora"/>
    <x v="0"/>
    <x v="1"/>
    <x v="0"/>
    <x v="0"/>
    <s v="Estatal"/>
    <s v="AYACUCHO"/>
    <s v="AYACUCHO"/>
    <s v="AYACUCHO"/>
    <s v="HUAMANGA"/>
    <n v="0"/>
    <x v="0"/>
    <n v="0"/>
    <x v="0"/>
    <n v="0"/>
    <x v="0"/>
    <x v="0"/>
    <n v="0"/>
    <n v="0"/>
    <m/>
    <n v="4.1666666666666664E-2"/>
    <n v="3.3333333333333333E-2"/>
    <n v="7.6479999999999997"/>
    <n v="0"/>
    <n v="25"/>
    <s v="BASE DE DATOS"/>
    <m/>
  </r>
  <r>
    <s v="20"/>
    <x v="10"/>
    <s v="ELC"/>
    <s v="33009493"/>
    <s v="33009493"/>
    <x v="0"/>
    <s v="CAT-E1"/>
    <s v="S"/>
    <n v="0.5"/>
    <n v="0.35"/>
    <n v="0"/>
    <n v="0"/>
    <n v="0"/>
    <n v="0"/>
    <n v="0"/>
    <n v="0"/>
    <n v="0"/>
    <m/>
    <x v="0"/>
    <s v="ELC33009493CAT-E1EL"/>
    <s v="Electro Centro S. A."/>
    <x v="10"/>
    <x v="10"/>
    <s v="CT Satipo"/>
    <x v="69"/>
    <x v="0"/>
    <x v="0"/>
    <x v="146"/>
    <x v="0"/>
    <s v="Instalado"/>
    <s v="Operativo"/>
    <s v="Distribuidora"/>
    <x v="0"/>
    <x v="1"/>
    <x v="0"/>
    <x v="0"/>
    <s v="Estatal"/>
    <s v="JUNIN"/>
    <s v="JUNIN"/>
    <s v="SATIPO"/>
    <s v="SATIPO"/>
    <n v="0"/>
    <x v="0"/>
    <n v="0"/>
    <x v="0"/>
    <n v="0"/>
    <x v="0"/>
    <x v="0"/>
    <n v="0"/>
    <n v="0"/>
    <m/>
    <n v="4.1666666666666664E-2"/>
    <n v="2.9166666666666664E-2"/>
    <n v="7.6479999999999997"/>
    <n v="0"/>
    <n v="25"/>
    <s v="BASE DE DATOS"/>
    <m/>
  </r>
  <r>
    <s v="20"/>
    <x v="10"/>
    <s v="ELC"/>
    <s v="53203411"/>
    <s v="53203411"/>
    <x v="0"/>
    <s v="CUMMINS"/>
    <s v="S"/>
    <n v="0.1"/>
    <n v="0.1"/>
    <n v="5.5E-2"/>
    <n v="2.4969999999999999"/>
    <n v="2.552"/>
    <n v="0"/>
    <n v="38.15"/>
    <n v="0"/>
    <n v="0"/>
    <m/>
    <x v="0"/>
    <s v="ELC53203411CUMMINSEL"/>
    <s v="Electro Centro S. A."/>
    <x v="10"/>
    <x v="10"/>
    <s v="CT Pozuzo"/>
    <x v="70"/>
    <x v="0"/>
    <x v="0"/>
    <x v="2"/>
    <x v="0"/>
    <s v="Instalado"/>
    <s v="Operativo"/>
    <s v="Distribuidora"/>
    <x v="0"/>
    <x v="1"/>
    <x v="0"/>
    <x v="0"/>
    <s v="Estatal"/>
    <s v="PASCO"/>
    <s v="PASCO"/>
    <s v="OXAPAMPA"/>
    <s v="POZUZO"/>
    <n v="0"/>
    <x v="0"/>
    <n v="0"/>
    <x v="0"/>
    <n v="0"/>
    <x v="0"/>
    <x v="0"/>
    <n v="2.552"/>
    <n v="2.552E-3"/>
    <m/>
    <n v="8.3333333333333332E-3"/>
    <n v="8.3333333333333332E-3"/>
    <n v="7.6479999999999997"/>
    <n v="0"/>
    <n v="25"/>
    <s v="BASE DE DATOS"/>
    <m/>
  </r>
  <r>
    <s v="20"/>
    <x v="10"/>
    <s v="ELC"/>
    <s v="53203411"/>
    <s v="53203411"/>
    <x v="0"/>
    <s v="CAT-M2"/>
    <s v="S"/>
    <n v="0.5"/>
    <n v="0.5"/>
    <n v="0.95799999999999996"/>
    <n v="3.4009999999999998"/>
    <n v="4.359"/>
    <n v="0"/>
    <n v="20.73"/>
    <n v="0"/>
    <n v="0"/>
    <m/>
    <x v="0"/>
    <s v="ELC53203411CAT-M2EL"/>
    <s v="Electro Centro S. A."/>
    <x v="10"/>
    <x v="10"/>
    <s v="CT Pozuzo"/>
    <x v="70"/>
    <x v="0"/>
    <x v="0"/>
    <x v="147"/>
    <x v="0"/>
    <s v="Instalado"/>
    <s v="Operativo"/>
    <s v="Distribuidora"/>
    <x v="0"/>
    <x v="1"/>
    <x v="0"/>
    <x v="0"/>
    <s v="Estatal"/>
    <s v="PASCO"/>
    <s v="PASCO"/>
    <s v="OXAPAMPA"/>
    <s v="POZUZO"/>
    <n v="0"/>
    <x v="0"/>
    <n v="0"/>
    <x v="0"/>
    <n v="0"/>
    <x v="0"/>
    <x v="0"/>
    <n v="4.359"/>
    <n v="4.359E-3"/>
    <m/>
    <n v="4.1666666666666664E-2"/>
    <n v="4.1666666666666664E-2"/>
    <n v="7.6479999999999997"/>
    <n v="0"/>
    <n v="25"/>
    <s v="BASE DE DATOS"/>
    <m/>
  </r>
  <r>
    <s v="20"/>
    <x v="10"/>
    <s v="ELC"/>
    <s v="53203411"/>
    <s v="53203411"/>
    <x v="0"/>
    <s v="VOLVO-M1"/>
    <s v="S"/>
    <n v="0.5"/>
    <n v="0.5"/>
    <n v="0.85699999999999998"/>
    <n v="2.6019999999999999"/>
    <n v="3.4590000000000001"/>
    <n v="0"/>
    <n v="19.350000000000001"/>
    <n v="0"/>
    <n v="0"/>
    <m/>
    <x v="0"/>
    <s v="ELC53203411VOLVO-M1EL"/>
    <s v="Electro Centro S. A."/>
    <x v="10"/>
    <x v="10"/>
    <s v="CT Pozuzo"/>
    <x v="70"/>
    <x v="0"/>
    <x v="0"/>
    <x v="148"/>
    <x v="0"/>
    <s v="Instalado"/>
    <s v="Operativo"/>
    <s v="Distribuidora"/>
    <x v="0"/>
    <x v="1"/>
    <x v="0"/>
    <x v="0"/>
    <s v="Estatal"/>
    <s v="PASCO"/>
    <s v="PASCO"/>
    <s v="OXAPAMPA"/>
    <s v="POZUZO"/>
    <n v="0"/>
    <x v="0"/>
    <n v="0"/>
    <x v="0"/>
    <n v="0"/>
    <x v="0"/>
    <x v="0"/>
    <n v="3.4590000000000001"/>
    <n v="3.4590000000000003E-3"/>
    <m/>
    <n v="4.1666666666666664E-2"/>
    <n v="4.1666666666666664E-2"/>
    <n v="7.6479999999999997"/>
    <n v="-4.4408920985006262E-16"/>
    <n v="25"/>
    <s v="BASE DE DATOS"/>
    <m/>
  </r>
  <r>
    <s v="20"/>
    <x v="10"/>
    <s v="ELC"/>
    <s v="53203411"/>
    <s v="53203411"/>
    <x v="0"/>
    <s v="DETROIT-M1"/>
    <s v="S"/>
    <n v="0.5"/>
    <n v="0.5"/>
    <n v="0.86"/>
    <n v="1.1060000000000001"/>
    <n v="1.966"/>
    <n v="0"/>
    <n v="7.22"/>
    <n v="0"/>
    <n v="0"/>
    <m/>
    <x v="0"/>
    <s v="ELC53203411DETROIT-M1EL"/>
    <s v="Electro Centro S. A."/>
    <x v="10"/>
    <x v="10"/>
    <s v="CT Pozuzo"/>
    <x v="70"/>
    <x v="0"/>
    <x v="0"/>
    <x v="149"/>
    <x v="0"/>
    <s v="Instalado"/>
    <s v="Operativo"/>
    <s v="Distribuidora"/>
    <x v="0"/>
    <x v="1"/>
    <x v="0"/>
    <x v="0"/>
    <s v="Estatal"/>
    <s v="PASCO"/>
    <s v="PASCO"/>
    <s v="OXAPAMPA"/>
    <s v="POZUZO"/>
    <n v="0"/>
    <x v="0"/>
    <n v="0"/>
    <x v="0"/>
    <n v="0"/>
    <x v="0"/>
    <x v="0"/>
    <n v="1.966"/>
    <n v="1.9659999999999999E-3"/>
    <m/>
    <n v="4.1666666666666664E-2"/>
    <n v="4.1666666666666664E-2"/>
    <n v="7.6479999999999997"/>
    <n v="2.2204460492503131E-16"/>
    <n v="25"/>
    <s v="BASE DE DATOS"/>
    <m/>
  </r>
  <r>
    <s v="20"/>
    <x v="10"/>
    <s v="ELC"/>
    <s v="53022212"/>
    <s v="53022212"/>
    <x v="0"/>
    <s v="CAT-C27M1"/>
    <s v="S"/>
    <n v="0.75"/>
    <n v="0.5"/>
    <n v="0"/>
    <n v="0"/>
    <n v="0"/>
    <n v="0"/>
    <n v="0"/>
    <n v="0"/>
    <n v="0"/>
    <m/>
    <x v="0"/>
    <s v="ELC53022212CAT-C27M1EL"/>
    <s v="Electro Centro S. A."/>
    <x v="10"/>
    <x v="10"/>
    <s v="CT Huancayo"/>
    <x v="71"/>
    <x v="0"/>
    <x v="0"/>
    <x v="150"/>
    <x v="0"/>
    <s v="Instalado"/>
    <s v="Operativo"/>
    <s v="Distribuidora"/>
    <x v="0"/>
    <x v="1"/>
    <x v="0"/>
    <x v="0"/>
    <s v="Estatal"/>
    <s v="JUNIN"/>
    <s v="JUNIN"/>
    <s v="HUANCAYO"/>
    <s v="HUANCAYO"/>
    <n v="0"/>
    <x v="0"/>
    <n v="0"/>
    <x v="0"/>
    <n v="0"/>
    <x v="0"/>
    <x v="0"/>
    <n v="0"/>
    <n v="0"/>
    <m/>
    <n v="6.25E-2"/>
    <n v="4.1666666666666664E-2"/>
    <n v="7.6479999999999997"/>
    <n v="0"/>
    <n v="25"/>
    <s v="BASE DE DATOS"/>
    <m/>
  </r>
  <r>
    <s v="20"/>
    <x v="10"/>
    <s v="ELC"/>
    <s v="53022212"/>
    <s v="53022212"/>
    <x v="0"/>
    <s v="CAT-C27M2"/>
    <s v="S"/>
    <n v="0.75"/>
    <n v="0.5"/>
    <n v="0"/>
    <n v="0"/>
    <n v="0"/>
    <n v="0"/>
    <n v="0"/>
    <n v="0"/>
    <n v="0"/>
    <m/>
    <x v="0"/>
    <s v="ELC53022212CAT-C27M2EL"/>
    <s v="Electro Centro S. A."/>
    <x v="10"/>
    <x v="10"/>
    <s v="CT Huancayo"/>
    <x v="71"/>
    <x v="0"/>
    <x v="0"/>
    <x v="151"/>
    <x v="0"/>
    <n v="0"/>
    <s v="Operativo"/>
    <s v="Distribuidora"/>
    <x v="0"/>
    <x v="1"/>
    <x v="0"/>
    <x v="0"/>
    <s v="Estatal"/>
    <s v="JUNIN"/>
    <s v="JUNIN"/>
    <s v="HUANCAYO"/>
    <s v="HUANCAYO"/>
    <n v="0"/>
    <x v="0"/>
    <n v="0"/>
    <x v="0"/>
    <n v="0"/>
    <x v="0"/>
    <x v="0"/>
    <n v="0"/>
    <n v="0"/>
    <m/>
    <n v="6.25E-2"/>
    <n v="4.1666666666666664E-2"/>
    <n v="7.6479999999999997"/>
    <n v="0"/>
    <n v="25"/>
    <s v="BASE DE DATOS"/>
    <m/>
  </r>
  <r>
    <s v="20"/>
    <x v="10"/>
    <s v="ELSE"/>
    <s v="23005600"/>
    <s v="23005600"/>
    <x v="0"/>
    <s v="CUMMINS-7"/>
    <s v="S"/>
    <n v="1.825"/>
    <n v="1.2"/>
    <n v="8.2720000000000002"/>
    <n v="31.431999999999999"/>
    <n v="39.704000000000001"/>
    <n v="0"/>
    <n v="41"/>
    <n v="679"/>
    <n v="11"/>
    <m/>
    <x v="0"/>
    <s v="ELSE23005600CUMMINS-7EL"/>
    <s v="Electro Sur Este S. A."/>
    <x v="8"/>
    <x v="8"/>
    <s v="C. T. Iberia"/>
    <x v="64"/>
    <x v="0"/>
    <x v="0"/>
    <x v="138"/>
    <x v="0"/>
    <s v="Instalado"/>
    <s v="Operativo"/>
    <s v="Distribuidora"/>
    <x v="0"/>
    <x v="1"/>
    <x v="0"/>
    <x v="0"/>
    <s v="Estatal"/>
    <s v="MADRE DE DIOS"/>
    <s v="MADRE DE DIOS"/>
    <s v="TAHUAMANU"/>
    <s v="IBERIA"/>
    <n v="0"/>
    <x v="0"/>
    <n v="0"/>
    <x v="0"/>
    <n v="0"/>
    <x v="0"/>
    <x v="0"/>
    <n v="39.704000000000001"/>
    <n v="3.9704000000000003E-2"/>
    <m/>
    <n v="0.15208333333333332"/>
    <n v="9.9999999999999992E-2"/>
    <n v="7.6479999999999997"/>
    <n v="0"/>
    <n v="22"/>
    <s v="BASE DE DATOS"/>
    <m/>
  </r>
  <r>
    <s v="20"/>
    <x v="10"/>
    <s v="ELSE"/>
    <s v="23006600"/>
    <s v="23006600"/>
    <x v="0"/>
    <s v="Cummins_Ottomotores"/>
    <s v="S"/>
    <n v="0.8"/>
    <n v="0.45"/>
    <n v="0"/>
    <n v="0"/>
    <n v="0"/>
    <n v="0"/>
    <n v="0"/>
    <n v="720"/>
    <n v="1"/>
    <m/>
    <x v="0"/>
    <s v="ELSE23006600Cummins_OttomotoresEL"/>
    <s v="Electro Sur Este S. A."/>
    <x v="8"/>
    <x v="8"/>
    <s v="C. T. Inapari"/>
    <x v="65"/>
    <x v="0"/>
    <x v="0"/>
    <x v="139"/>
    <x v="0"/>
    <s v="Instalado"/>
    <s v="Operativo"/>
    <s v="Distribuidora"/>
    <x v="0"/>
    <x v="1"/>
    <x v="0"/>
    <x v="0"/>
    <s v="Estatal"/>
    <s v="MADRE DE DIOS"/>
    <s v="MADRE DE DIOS"/>
    <s v="TAHUAMANU"/>
    <s v="IÑAPARI"/>
    <n v="0"/>
    <x v="0"/>
    <n v="0"/>
    <x v="0"/>
    <n v="0"/>
    <x v="0"/>
    <x v="0"/>
    <n v="0"/>
    <n v="0"/>
    <m/>
    <n v="6.6666666666666666E-2"/>
    <n v="3.7499999999999999E-2"/>
    <n v="7.6479999999999997"/>
    <n v="0"/>
    <n v="22"/>
    <s v="BASE DE DATOS"/>
    <m/>
  </r>
  <r>
    <s v="20"/>
    <x v="10"/>
    <s v="ELSE"/>
    <s v="23009600"/>
    <s v="23009600"/>
    <x v="0"/>
    <s v="Urpipata"/>
    <s v="S"/>
    <n v="4.6079999999999997"/>
    <n v="4"/>
    <n v="0"/>
    <n v="22.437000000000001"/>
    <n v="22.437000000000001"/>
    <n v="0"/>
    <n v="720"/>
    <n v="0"/>
    <n v="0"/>
    <m/>
    <x v="0"/>
    <s v="ELSE23009600UrpipataEL"/>
    <s v="Electro Sur Este S. A."/>
    <x v="8"/>
    <x v="8"/>
    <s v="Grupo Movil Emergencia"/>
    <x v="66"/>
    <x v="0"/>
    <x v="0"/>
    <x v="140"/>
    <x v="0"/>
    <s v="Instalado"/>
    <s v="Operativo"/>
    <s v="Distribuidora"/>
    <x v="0"/>
    <x v="1"/>
    <x v="0"/>
    <x v="0"/>
    <s v="Estatal"/>
    <s v="MADRE DE DIOS"/>
    <s v="MADRE DE DIOS"/>
    <n v="0"/>
    <n v="0"/>
    <n v="0"/>
    <x v="0"/>
    <n v="0"/>
    <x v="0"/>
    <n v="0"/>
    <x v="0"/>
    <x v="0"/>
    <n v="22.437000000000001"/>
    <n v="2.2437000000000002E-2"/>
    <m/>
    <n v="0.34166666666666662"/>
    <n v="0.24166666666666667"/>
    <n v="7.6479999999999997"/>
    <n v="0"/>
    <n v="22"/>
    <s v="BASE DE DATOS"/>
    <m/>
  </r>
  <r>
    <s v="20"/>
    <x v="10"/>
    <s v="ELOR"/>
    <s v="65010914"/>
    <s v="65010914"/>
    <x v="0"/>
    <s v="GRUPO 1"/>
    <s v="S"/>
    <n v="1.1000000000000001"/>
    <n v="0.8"/>
    <n v="44.033000000000001"/>
    <n v="2.294"/>
    <n v="46.326999999999998"/>
    <n v="0"/>
    <n v="73.73"/>
    <n v="0"/>
    <n v="0"/>
    <m/>
    <x v="0"/>
    <s v="ELOR65010914GRUPO 1EL"/>
    <s v="Electro Oriente S. A."/>
    <x v="5"/>
    <x v="5"/>
    <s v="C. T. Juan Velazco Alvarado"/>
    <x v="16"/>
    <x v="0"/>
    <x v="0"/>
    <x v="44"/>
    <x v="0"/>
    <s v="Instalado"/>
    <s v="Operativo"/>
    <s v="Distribuidora"/>
    <x v="0"/>
    <x v="0"/>
    <x v="0"/>
    <x v="0"/>
    <s v="Estatal"/>
    <s v="AMAZONAS"/>
    <s v="AMAZONAS"/>
    <s v="CONDORCANQUI"/>
    <s v="SANTA MARÍA DE NIEVA"/>
    <s v="JUAN VELAZCO ALVARADO"/>
    <x v="0"/>
    <n v="0"/>
    <x v="0"/>
    <n v="0"/>
    <x v="0"/>
    <x v="0"/>
    <n v="46.326999999999998"/>
    <n v="4.6327E-2"/>
    <m/>
    <n v="9.1666666666666674E-2"/>
    <n v="6.6666666666666666E-2"/>
    <n v="7.6479999999999997"/>
    <n v="0"/>
    <n v="20"/>
    <s v="BASE DE DATOS"/>
    <m/>
  </r>
  <r>
    <s v="20"/>
    <x v="10"/>
    <s v="ELOR"/>
    <s v="53200204"/>
    <s v="53200204"/>
    <x v="0"/>
    <s v="CAT3_3516"/>
    <s v="S"/>
    <n v="2"/>
    <n v="0.9"/>
    <n v="87.597999999999999"/>
    <n v="9.6359999999999992"/>
    <n v="97.233999999999995"/>
    <n v="0"/>
    <n v="93.95"/>
    <n v="0"/>
    <n v="0"/>
    <m/>
    <x v="0"/>
    <s v="ELOR53200204CAT3_3516EL"/>
    <s v="Electro Oriente S. A."/>
    <x v="5"/>
    <x v="5"/>
    <s v="C. T. Bagua_Grande"/>
    <x v="17"/>
    <x v="0"/>
    <x v="0"/>
    <x v="47"/>
    <x v="0"/>
    <s v="Instalado"/>
    <s v="Operativo"/>
    <s v="Distribuidora"/>
    <x v="0"/>
    <x v="1"/>
    <x v="0"/>
    <x v="0"/>
    <s v="Estatal"/>
    <s v="AMAZONAS"/>
    <s v="AMAZONAS"/>
    <s v="UTCUBAMBA"/>
    <s v="BAGUA GRANDE"/>
    <n v="0"/>
    <x v="0"/>
    <n v="0"/>
    <x v="0"/>
    <n v="0"/>
    <x v="0"/>
    <x v="0"/>
    <n v="97.233999999999995"/>
    <n v="9.7234000000000001E-2"/>
    <m/>
    <n v="0.16666666666666666"/>
    <n v="7.4999999999999997E-2"/>
    <n v="7.6479999999999997"/>
    <n v="0"/>
    <n v="20"/>
    <s v="BASE DE DATOS"/>
    <m/>
  </r>
  <r>
    <s v="20"/>
    <x v="10"/>
    <s v="ELOR"/>
    <s v="53200204"/>
    <s v="53200204"/>
    <x v="0"/>
    <s v="Cat-1_3512"/>
    <s v="S"/>
    <n v="0.5"/>
    <n v="0.35"/>
    <n v="19.454000000000001"/>
    <n v="1.962"/>
    <n v="21.416"/>
    <n v="0"/>
    <n v="70.59"/>
    <n v="0"/>
    <n v="0"/>
    <m/>
    <x v="0"/>
    <s v="ELOR53200204Cat-1_3512EL"/>
    <s v="Electro Oriente S. A."/>
    <x v="5"/>
    <x v="5"/>
    <s v="C. T. Bagua_Grande"/>
    <x v="17"/>
    <x v="0"/>
    <x v="0"/>
    <x v="45"/>
    <x v="0"/>
    <s v="Instalado"/>
    <s v="Operativo"/>
    <s v="Distribuidora"/>
    <x v="0"/>
    <x v="1"/>
    <x v="0"/>
    <x v="0"/>
    <s v="Estatal"/>
    <s v="AMAZONAS"/>
    <s v="AMAZONAS"/>
    <s v="UTCUBAMBA"/>
    <s v="BAGUA GRANDE"/>
    <n v="0"/>
    <x v="0"/>
    <n v="0"/>
    <x v="0"/>
    <n v="0"/>
    <x v="0"/>
    <x v="0"/>
    <n v="21.416"/>
    <n v="2.1416000000000001E-2"/>
    <m/>
    <n v="4.1666666666666664E-2"/>
    <n v="2.9166666666666664E-2"/>
    <n v="7.6479999999999997"/>
    <n v="0"/>
    <n v="20"/>
    <s v="BASE DE DATOS"/>
    <m/>
  </r>
  <r>
    <s v="20"/>
    <x v="10"/>
    <s v="ELOR"/>
    <s v="53200204"/>
    <s v="53200204"/>
    <x v="0"/>
    <s v="Cat-2_3512"/>
    <s v="S"/>
    <n v="0.5"/>
    <n v="0.35"/>
    <n v="14.962"/>
    <n v="0.33600000000000002"/>
    <n v="15.298"/>
    <n v="0"/>
    <n v="48.48"/>
    <n v="0"/>
    <n v="0"/>
    <m/>
    <x v="0"/>
    <s v="ELOR53200204Cat-2_3512EL"/>
    <s v="Electro Oriente S. A."/>
    <x v="5"/>
    <x v="5"/>
    <s v="C. T. Bagua_Grande"/>
    <x v="17"/>
    <x v="0"/>
    <x v="0"/>
    <x v="46"/>
    <x v="0"/>
    <s v="Instalado"/>
    <s v="Operativo"/>
    <s v="Distribuidora"/>
    <x v="0"/>
    <x v="1"/>
    <x v="0"/>
    <x v="0"/>
    <s v="Estatal"/>
    <s v="AMAZONAS"/>
    <s v="AMAZONAS"/>
    <s v="UTCUBAMBA"/>
    <s v="BAGUA GRANDE"/>
    <n v="0"/>
    <x v="0"/>
    <n v="0"/>
    <x v="0"/>
    <n v="0"/>
    <x v="0"/>
    <x v="0"/>
    <n v="15.298"/>
    <n v="1.5298000000000001E-2"/>
    <m/>
    <n v="4.1666666666666664E-2"/>
    <n v="2.9166666666666664E-2"/>
    <n v="7.6479999999999997"/>
    <n v="0"/>
    <n v="20"/>
    <s v="BASE DE DATOS"/>
    <m/>
  </r>
  <r>
    <s v="20"/>
    <x v="10"/>
    <s v="ELOR"/>
    <s v="53200204"/>
    <s v="53200204"/>
    <x v="0"/>
    <s v="DETROIT"/>
    <s v="S"/>
    <n v="0.45"/>
    <n v="0.3"/>
    <n v="0"/>
    <n v="0"/>
    <n v="0"/>
    <n v="0"/>
    <n v="0"/>
    <n v="0"/>
    <n v="0"/>
    <m/>
    <x v="0"/>
    <s v="ELOR53200204DETROITEL"/>
    <s v="Electro Oriente S. A."/>
    <x v="5"/>
    <x v="5"/>
    <s v="C. T. Bagua_Grande"/>
    <x v="17"/>
    <x v="0"/>
    <x v="0"/>
    <x v="48"/>
    <x v="0"/>
    <s v="Instalado"/>
    <s v="Operativo"/>
    <s v="Distribuidora"/>
    <x v="0"/>
    <x v="1"/>
    <x v="0"/>
    <x v="0"/>
    <s v="Estatal"/>
    <s v="AMAZONAS"/>
    <s v="AMAZONAS"/>
    <s v="UTCUBAMBA"/>
    <s v="BAGUA GRANDE"/>
    <n v="0"/>
    <x v="0"/>
    <n v="0"/>
    <x v="0"/>
    <n v="0"/>
    <x v="0"/>
    <x v="0"/>
    <n v="0"/>
    <n v="0"/>
    <m/>
    <n v="3.7499999999999999E-2"/>
    <n v="2.4999999999999998E-2"/>
    <n v="7.6479999999999997"/>
    <n v="0"/>
    <n v="20"/>
    <s v="BASE DE DATOS"/>
    <m/>
  </r>
  <r>
    <s v="20"/>
    <x v="10"/>
    <s v="ELOR"/>
    <s v="53026818"/>
    <s v="53026818"/>
    <x v="0"/>
    <s v="CAT2_HUMBOLT"/>
    <s v="S"/>
    <n v="0.7"/>
    <n v="0.5"/>
    <n v="12.577"/>
    <n v="0"/>
    <n v="12.577"/>
    <n v="0"/>
    <n v="37.17"/>
    <n v="0"/>
    <n v="0"/>
    <m/>
    <x v="0"/>
    <s v="ELOR53026818CAT2_HUMBOLTEL"/>
    <s v="Electro Oriente S. A."/>
    <x v="5"/>
    <x v="5"/>
    <s v="C.T. San Ignacio"/>
    <x v="18"/>
    <x v="0"/>
    <x v="0"/>
    <x v="49"/>
    <x v="0"/>
    <s v="Instalado"/>
    <s v="Operativo"/>
    <s v="Distribuidora"/>
    <x v="0"/>
    <x v="1"/>
    <x v="0"/>
    <x v="0"/>
    <s v="Estatal"/>
    <s v="CAJAMARCA"/>
    <s v="CAJAMARCA"/>
    <s v="SAN IGNACIO"/>
    <s v="SAN IGNACIO"/>
    <s v="SEC. PORTACHUELO"/>
    <x v="0"/>
    <n v="0"/>
    <x v="0"/>
    <n v="0"/>
    <x v="0"/>
    <x v="0"/>
    <n v="12.577"/>
    <n v="1.2577E-2"/>
    <m/>
    <n v="5.8333333333333327E-2"/>
    <n v="4.1666666666666664E-2"/>
    <n v="7.6479999999999997"/>
    <n v="0"/>
    <n v="20"/>
    <s v="BASE DE DATOS"/>
    <m/>
  </r>
  <r>
    <s v="20"/>
    <x v="10"/>
    <s v="ELOR"/>
    <s v="53026818"/>
    <s v="53026818"/>
    <x v="0"/>
    <s v="CAT3_HUMBOLT"/>
    <s v="S"/>
    <n v="1.1000000000000001"/>
    <n v="0.8"/>
    <n v="47.555"/>
    <n v="0"/>
    <n v="47.555"/>
    <n v="0"/>
    <n v="56.12"/>
    <n v="0"/>
    <n v="0"/>
    <m/>
    <x v="0"/>
    <s v="ELOR53026818CAT3_HUMBOLTEL"/>
    <s v="Electro Oriente S. A."/>
    <x v="5"/>
    <x v="5"/>
    <s v="C.T. San Ignacio"/>
    <x v="18"/>
    <x v="0"/>
    <x v="0"/>
    <x v="50"/>
    <x v="0"/>
    <s v="Instalado"/>
    <s v="Operativo"/>
    <s v="Distribuidora"/>
    <x v="0"/>
    <x v="1"/>
    <x v="0"/>
    <x v="0"/>
    <s v="Estatal"/>
    <s v="CAJAMARCA"/>
    <s v="CAJAMARCA"/>
    <s v="SAN IGNACIO"/>
    <s v="SAN IGNACIO"/>
    <s v="SEC. PORTACHUELO"/>
    <x v="0"/>
    <n v="0"/>
    <x v="0"/>
    <n v="0"/>
    <x v="0"/>
    <x v="0"/>
    <n v="47.555"/>
    <n v="4.7555E-2"/>
    <m/>
    <n v="9.1666666666666674E-2"/>
    <n v="6.6666666666666666E-2"/>
    <n v="7.6479999999999997"/>
    <n v="0"/>
    <n v="20"/>
    <s v="BASE DE DATOS"/>
    <m/>
  </r>
  <r>
    <s v="20"/>
    <x v="10"/>
    <s v="ELOR"/>
    <s v="53026818"/>
    <s v="53026818"/>
    <x v="0"/>
    <s v="CAT4_HUMBOLT"/>
    <s v="S"/>
    <n v="0.7"/>
    <n v="0.5"/>
    <n v="28.065000000000001"/>
    <n v="0"/>
    <n v="28.065000000000001"/>
    <n v="0"/>
    <n v="58.71"/>
    <n v="0"/>
    <n v="0"/>
    <m/>
    <x v="0"/>
    <s v="ELOR53026818CAT4_HUMBOLTEL"/>
    <s v="Electro Oriente S. A."/>
    <x v="5"/>
    <x v="5"/>
    <s v="C.T. San Ignacio"/>
    <x v="18"/>
    <x v="0"/>
    <x v="0"/>
    <x v="51"/>
    <x v="0"/>
    <s v="Instalado"/>
    <s v="Operativo"/>
    <s v="Distribuidora"/>
    <x v="0"/>
    <x v="1"/>
    <x v="0"/>
    <x v="0"/>
    <s v="Estatal"/>
    <s v="CAJAMARCA"/>
    <s v="CAJAMARCA"/>
    <s v="SAN IGNACIO"/>
    <s v="SAN IGNACIO"/>
    <s v="SEC. PORTACHUELO"/>
    <x v="0"/>
    <n v="0"/>
    <x v="0"/>
    <n v="0"/>
    <x v="0"/>
    <x v="0"/>
    <n v="28.065000000000001"/>
    <n v="2.8065E-2"/>
    <m/>
    <n v="5.8333333333333327E-2"/>
    <n v="4.1666666666666664E-2"/>
    <n v="7.6479999999999997"/>
    <n v="0"/>
    <n v="20"/>
    <s v="BASE DE DATOS"/>
    <m/>
  </r>
  <r>
    <s v="20"/>
    <x v="10"/>
    <s v="ELOR"/>
    <s v="53026818"/>
    <s v="53026818"/>
    <x v="0"/>
    <s v="CAT5_HUMBOLT"/>
    <s v="S"/>
    <n v="0.7"/>
    <n v="0.5"/>
    <n v="26.754999999999999"/>
    <n v="0"/>
    <n v="26.754999999999999"/>
    <n v="0"/>
    <n v="50.08"/>
    <n v="0"/>
    <n v="0"/>
    <m/>
    <x v="0"/>
    <s v="ELOR53026818CAT5_HUMBOLTEL"/>
    <s v="Electro Oriente S. A."/>
    <x v="5"/>
    <x v="5"/>
    <s v="C.T. San Ignacio"/>
    <x v="18"/>
    <x v="0"/>
    <x v="0"/>
    <x v="52"/>
    <x v="0"/>
    <s v="Instalado"/>
    <s v="Operativo"/>
    <s v="Distribuidora"/>
    <x v="0"/>
    <x v="1"/>
    <x v="0"/>
    <x v="0"/>
    <s v="Estatal"/>
    <s v="CAJAMARCA"/>
    <s v="CAJAMARCA"/>
    <s v="SAN IGNACIO"/>
    <s v="SAN IGNACIO"/>
    <s v="SEC. PORTACHUELO"/>
    <x v="0"/>
    <n v="0"/>
    <x v="0"/>
    <n v="0"/>
    <x v="0"/>
    <x v="0"/>
    <n v="26.754999999999999"/>
    <n v="2.6754999999999998E-2"/>
    <m/>
    <n v="5.8333333333333327E-2"/>
    <n v="4.1666666666666664E-2"/>
    <n v="7.6479999999999997"/>
    <n v="0"/>
    <n v="20"/>
    <s v="BASE DE DATOS"/>
    <m/>
  </r>
  <r>
    <s v="20"/>
    <x v="10"/>
    <s v="ELOR"/>
    <s v="33010767"/>
    <s v="33010767"/>
    <x v="0"/>
    <s v="CUMMINS 1"/>
    <s v="S"/>
    <n v="2"/>
    <n v="1.5"/>
    <n v="0"/>
    <n v="0"/>
    <n v="0"/>
    <n v="32"/>
    <n v="0.33"/>
    <n v="0"/>
    <n v="0"/>
    <m/>
    <x v="0"/>
    <s v="ELOR33010767CUMMINS 1EL"/>
    <s v="Electro Oriente S. A."/>
    <x v="5"/>
    <x v="5"/>
    <s v="C. T. Iqt.Diesel - Diesel"/>
    <x v="19"/>
    <x v="0"/>
    <x v="0"/>
    <x v="53"/>
    <x v="0"/>
    <s v="Instalado"/>
    <s v="Operativo"/>
    <s v="Distribuidora"/>
    <x v="0"/>
    <x v="0"/>
    <x v="0"/>
    <x v="0"/>
    <s v="Estatal"/>
    <s v="LORETO"/>
    <s v="LORETO"/>
    <s v="MAYNAS"/>
    <s v="IQUITOS"/>
    <n v="0"/>
    <x v="0"/>
    <n v="0"/>
    <x v="0"/>
    <n v="0"/>
    <x v="0"/>
    <x v="0"/>
    <n v="0"/>
    <n v="0"/>
    <m/>
    <n v="0.16666666666666666"/>
    <n v="0.125"/>
    <n v="7.6479999999999997"/>
    <n v="0"/>
    <n v="20"/>
    <s v="BASE DE DATOS"/>
    <m/>
  </r>
  <r>
    <s v="20"/>
    <x v="10"/>
    <s v="ELOR"/>
    <s v="33010793"/>
    <s v="33010793"/>
    <x v="0"/>
    <s v="WARTSILA 1"/>
    <s v="S"/>
    <n v="6.4"/>
    <n v="6"/>
    <n v="0"/>
    <n v="0"/>
    <n v="0"/>
    <n v="0"/>
    <n v="0"/>
    <n v="0"/>
    <n v="0"/>
    <m/>
    <x v="0"/>
    <s v="ELOR33010793WARTSILA 1EL"/>
    <s v="Electro Oriente S. A."/>
    <x v="5"/>
    <x v="5"/>
    <s v="C. T. Iqt.Diesel - Wartsila"/>
    <x v="20"/>
    <x v="0"/>
    <x v="0"/>
    <x v="7"/>
    <x v="0"/>
    <s v="Instalado"/>
    <s v="Operativo"/>
    <s v="Distribuidora"/>
    <x v="0"/>
    <x v="0"/>
    <x v="0"/>
    <x v="0"/>
    <s v="Estatal"/>
    <s v="LORETO"/>
    <s v="LORETO"/>
    <s v="MAYNAS"/>
    <s v="IQUITOS"/>
    <n v="0"/>
    <x v="0"/>
    <n v="0"/>
    <x v="0"/>
    <n v="0"/>
    <x v="0"/>
    <x v="0"/>
    <n v="0"/>
    <n v="0"/>
    <m/>
    <n v="0.53333333333333333"/>
    <n v="0.5"/>
    <n v="7.6479999999999997"/>
    <n v="0"/>
    <n v="20"/>
    <s v="BASE DE DATOS"/>
    <m/>
  </r>
  <r>
    <s v="20"/>
    <x v="10"/>
    <s v="ELOR"/>
    <s v="33010793"/>
    <s v="33010793"/>
    <x v="0"/>
    <s v="WARTSILA 2"/>
    <s v="S"/>
    <n v="6.4"/>
    <n v="6"/>
    <n v="0"/>
    <n v="0"/>
    <n v="0"/>
    <n v="0"/>
    <n v="0"/>
    <n v="0"/>
    <n v="0"/>
    <m/>
    <x v="0"/>
    <s v="ELOR33010793WARTSILA 2EL"/>
    <s v="Electro Oriente S. A."/>
    <x v="5"/>
    <x v="5"/>
    <s v="C. T. Iqt.Diesel - Wartsila"/>
    <x v="20"/>
    <x v="0"/>
    <x v="0"/>
    <x v="8"/>
    <x v="0"/>
    <s v="Instalado"/>
    <s v="Operativo"/>
    <s v="Distribuidora"/>
    <x v="0"/>
    <x v="0"/>
    <x v="0"/>
    <x v="0"/>
    <s v="Estatal"/>
    <s v="LORETO"/>
    <s v="LORETO"/>
    <s v="MAYNAS"/>
    <s v="IQUITOS"/>
    <n v="0"/>
    <x v="0"/>
    <n v="0"/>
    <x v="0"/>
    <n v="0"/>
    <x v="0"/>
    <x v="0"/>
    <n v="0"/>
    <n v="0"/>
    <m/>
    <n v="0.53333333333333333"/>
    <n v="0.5"/>
    <n v="7.6479999999999997"/>
    <n v="0"/>
    <n v="20"/>
    <s v="BASE DE DATOS"/>
    <m/>
  </r>
  <r>
    <s v="20"/>
    <x v="10"/>
    <s v="ELOR"/>
    <s v="33010793"/>
    <s v="33010793"/>
    <x v="0"/>
    <s v="WARTSILA 3"/>
    <s v="N"/>
    <n v="6.4"/>
    <n v="0"/>
    <n v="0"/>
    <n v="0"/>
    <n v="0"/>
    <n v="0"/>
    <n v="0"/>
    <n v="0"/>
    <n v="0"/>
    <m/>
    <x v="0"/>
    <s v="ELOR33010793WARTSILA 3EL"/>
    <s v="Electro Oriente S. A."/>
    <x v="5"/>
    <x v="5"/>
    <s v="C. T. Iqt.Diesel - Wartsila"/>
    <x v="20"/>
    <x v="0"/>
    <x v="0"/>
    <x v="9"/>
    <x v="0"/>
    <s v="Instalado"/>
    <s v="Operativo"/>
    <s v="Distribuidora"/>
    <x v="0"/>
    <x v="0"/>
    <x v="0"/>
    <x v="0"/>
    <s v="Estatal"/>
    <s v="LORETO"/>
    <s v="LORETO"/>
    <s v="MAYNAS"/>
    <s v="IQUITOS"/>
    <n v="0"/>
    <x v="0"/>
    <n v="0"/>
    <x v="0"/>
    <n v="0"/>
    <x v="0"/>
    <x v="0"/>
    <n v="0"/>
    <n v="0"/>
    <m/>
    <n v="0.53333333333333333"/>
    <n v="0.5"/>
    <n v="7.6479999999999997"/>
    <n v="0"/>
    <n v="20"/>
    <s v="BASE DE DATOS"/>
    <m/>
  </r>
  <r>
    <s v="20"/>
    <x v="10"/>
    <s v="ELOR"/>
    <s v="33010793"/>
    <s v="33010793"/>
    <x v="0"/>
    <s v="WARTSILA 4"/>
    <s v="S"/>
    <n v="6.4"/>
    <n v="6"/>
    <n v="0"/>
    <n v="0"/>
    <n v="0"/>
    <n v="0"/>
    <n v="0"/>
    <n v="0"/>
    <n v="0"/>
    <m/>
    <x v="0"/>
    <s v="ELOR33010793WARTSILA 4EL"/>
    <s v="Electro Oriente S. A."/>
    <x v="5"/>
    <x v="5"/>
    <s v="C. T. Iqt.Diesel - Wartsila"/>
    <x v="20"/>
    <x v="0"/>
    <x v="0"/>
    <x v="10"/>
    <x v="0"/>
    <s v="Instalado"/>
    <s v="Operativo"/>
    <s v="Distribuidora"/>
    <x v="0"/>
    <x v="0"/>
    <x v="0"/>
    <x v="0"/>
    <s v="Estatal"/>
    <s v="LORETO"/>
    <s v="LORETO"/>
    <s v="MAYNAS"/>
    <s v="IQUITOS"/>
    <n v="0"/>
    <x v="0"/>
    <n v="0"/>
    <x v="0"/>
    <n v="0"/>
    <x v="0"/>
    <x v="0"/>
    <n v="0"/>
    <n v="0"/>
    <m/>
    <n v="0.53333333333333333"/>
    <n v="0.5"/>
    <n v="7.6479999999999997"/>
    <n v="0"/>
    <n v="20"/>
    <s v="BASE DE DATOS"/>
    <m/>
  </r>
  <r>
    <s v="20"/>
    <x v="10"/>
    <s v="ELOR"/>
    <s v="33010793"/>
    <s v="33010793"/>
    <x v="0"/>
    <s v="WARTSILA 5"/>
    <s v="S"/>
    <n v="8.1"/>
    <n v="7.8"/>
    <n v="29.297000000000001"/>
    <n v="21.855"/>
    <n v="51.152000000000001"/>
    <n v="0"/>
    <n v="8"/>
    <n v="0"/>
    <n v="0"/>
    <m/>
    <x v="0"/>
    <s v="ELOR33010793WARTSILA 5EL"/>
    <s v="Electro Oriente S. A."/>
    <x v="5"/>
    <x v="5"/>
    <s v="C. T. Iqt.Diesel - Wartsila"/>
    <x v="20"/>
    <x v="0"/>
    <x v="0"/>
    <x v="54"/>
    <x v="0"/>
    <s v="Instalado"/>
    <s v="Operativo"/>
    <s v="Distribuidora"/>
    <x v="0"/>
    <x v="0"/>
    <x v="0"/>
    <x v="0"/>
    <s v="Estatal"/>
    <s v="LORETO"/>
    <s v="LORETO"/>
    <s v="MAYNAS"/>
    <s v="IQUITOS"/>
    <n v="0"/>
    <x v="2"/>
    <n v="0"/>
    <x v="0"/>
    <n v="0"/>
    <x v="0"/>
    <x v="0"/>
    <n v="51.152000000000001"/>
    <n v="5.1152000000000003E-2"/>
    <m/>
    <n v="0.67499999999999993"/>
    <n v="0.65"/>
    <n v="7.6479999999999997"/>
    <n v="0"/>
    <n v="20"/>
    <s v="BASE DE DATOS"/>
    <m/>
  </r>
  <r>
    <s v="20"/>
    <x v="10"/>
    <s v="ELOR"/>
    <s v="33010793"/>
    <s v="33010793"/>
    <x v="0"/>
    <s v="WARTSILA 6"/>
    <s v="S"/>
    <n v="8.1"/>
    <n v="7.8"/>
    <n v="0"/>
    <n v="0"/>
    <n v="0"/>
    <n v="4"/>
    <n v="0"/>
    <n v="0"/>
    <n v="0"/>
    <m/>
    <x v="0"/>
    <s v="ELOR33010793WARTSILA 6EL"/>
    <s v="Electro Oriente S. A."/>
    <x v="5"/>
    <x v="5"/>
    <s v="C. T. Iqt.Diesel - Wartsila"/>
    <x v="20"/>
    <x v="0"/>
    <x v="0"/>
    <x v="55"/>
    <x v="0"/>
    <s v="Instalado"/>
    <s v="Operativo"/>
    <s v="Distribuidora"/>
    <x v="0"/>
    <x v="0"/>
    <x v="0"/>
    <x v="0"/>
    <s v="Estatal"/>
    <s v="LORETO"/>
    <s v="LORETO"/>
    <s v="MAYNAS"/>
    <s v="IQUITOS"/>
    <n v="0"/>
    <x v="2"/>
    <n v="0"/>
    <x v="0"/>
    <n v="0"/>
    <x v="0"/>
    <x v="0"/>
    <n v="0"/>
    <n v="0"/>
    <m/>
    <n v="0.67499999999999993"/>
    <n v="0.65"/>
    <n v="7.6479999999999997"/>
    <n v="0"/>
    <n v="20"/>
    <s v="BASE DE DATOS"/>
    <m/>
  </r>
  <r>
    <s v="20"/>
    <x v="10"/>
    <s v="ELOR"/>
    <s v="33010793"/>
    <s v="33010793"/>
    <x v="0"/>
    <s v="WARTSILA 7"/>
    <s v="S"/>
    <n v="8.1"/>
    <n v="7.8"/>
    <n v="0"/>
    <n v="0"/>
    <n v="0"/>
    <n v="4"/>
    <n v="0"/>
    <n v="0"/>
    <n v="0"/>
    <m/>
    <x v="0"/>
    <s v="ELOR33010793WARTSILA 7EL"/>
    <s v="Electro Oriente S. A."/>
    <x v="5"/>
    <x v="5"/>
    <s v="C. T. Iqt.Diesel - Wartsila"/>
    <x v="20"/>
    <x v="0"/>
    <x v="0"/>
    <x v="56"/>
    <x v="0"/>
    <s v="Instalado"/>
    <s v="Operativo"/>
    <s v="Distribuidora"/>
    <x v="0"/>
    <x v="0"/>
    <x v="0"/>
    <x v="0"/>
    <s v="Estatal"/>
    <s v="LORETO"/>
    <s v="LORETO"/>
    <s v="MAYNAS"/>
    <s v="IQUITOS"/>
    <n v="0"/>
    <x v="2"/>
    <n v="0"/>
    <x v="0"/>
    <n v="0"/>
    <x v="0"/>
    <x v="0"/>
    <n v="0"/>
    <n v="0"/>
    <m/>
    <n v="0.67499999999999993"/>
    <n v="0.65"/>
    <n v="7.6479999999999997"/>
    <n v="0"/>
    <n v="20"/>
    <s v="BASE DE DATOS"/>
    <m/>
  </r>
  <r>
    <s v="20"/>
    <x v="10"/>
    <s v="ELOR"/>
    <s v="33010793"/>
    <s v="33010793"/>
    <x v="0"/>
    <s v="CAT-16CM32"/>
    <s v="N"/>
    <n v="7.4"/>
    <n v="0"/>
    <n v="0"/>
    <n v="0"/>
    <n v="0"/>
    <n v="0"/>
    <n v="0"/>
    <n v="0"/>
    <n v="0"/>
    <m/>
    <x v="0"/>
    <s v="ELOR33010793CAT-16CM32EL"/>
    <s v="Electro Oriente S. A."/>
    <x v="5"/>
    <x v="5"/>
    <s v="C. T. Iqt.Diesel - Wartsila"/>
    <x v="20"/>
    <x v="0"/>
    <x v="0"/>
    <x v="57"/>
    <x v="0"/>
    <s v="Instalado"/>
    <s v="Operativo"/>
    <s v="Distribuidora"/>
    <x v="0"/>
    <x v="0"/>
    <x v="0"/>
    <x v="0"/>
    <s v="Estatal"/>
    <s v="LORETO"/>
    <s v="LORETO"/>
    <s v="MAYNAS"/>
    <s v="IQUITOS"/>
    <n v="0"/>
    <x v="0"/>
    <n v="0"/>
    <x v="0"/>
    <n v="0"/>
    <x v="0"/>
    <x v="0"/>
    <n v="0"/>
    <n v="0"/>
    <m/>
    <n v="0.6166666666666667"/>
    <n v="0.54166666666666663"/>
    <n v="7.6479999999999997"/>
    <n v="0"/>
    <n v="20"/>
    <s v="BASE DE DATOS"/>
    <m/>
  </r>
  <r>
    <s v="20"/>
    <x v="10"/>
    <s v="ELOR"/>
    <s v="33010793"/>
    <s v="33010793"/>
    <x v="0"/>
    <s v="CAT.1-16CM32C"/>
    <s v="N"/>
    <n v="7.5179999999999998"/>
    <n v="0"/>
    <n v="0"/>
    <n v="0"/>
    <n v="0"/>
    <n v="0"/>
    <n v="0"/>
    <n v="0"/>
    <n v="0"/>
    <m/>
    <x v="0"/>
    <s v="ELOR33010793CAT.1-16CM32CEL"/>
    <s v="Electro Oriente S. A."/>
    <x v="5"/>
    <x v="5"/>
    <s v="C. T. Iqt.Diesel - Wartsila"/>
    <x v="20"/>
    <x v="0"/>
    <x v="0"/>
    <x v="58"/>
    <x v="0"/>
    <s v="Instalado"/>
    <s v="Inoperativo"/>
    <s v="Distribuidora"/>
    <x v="0"/>
    <x v="0"/>
    <x v="0"/>
    <x v="0"/>
    <s v="Estatal"/>
    <s v="LORETO"/>
    <s v="LORETO"/>
    <s v="MAYNAS"/>
    <s v="IQUITOS"/>
    <n v="0"/>
    <x v="0"/>
    <n v="0"/>
    <x v="0"/>
    <n v="0"/>
    <x v="0"/>
    <x v="0"/>
    <n v="0"/>
    <n v="0"/>
    <m/>
    <n v="0.62649999999999995"/>
    <n v="0"/>
    <n v="7.6479999999999997"/>
    <n v="0"/>
    <n v="20"/>
    <s v="BASE DE DATOS"/>
    <m/>
  </r>
  <r>
    <s v="20"/>
    <x v="10"/>
    <s v="ELOR"/>
    <s v="33010793"/>
    <s v="33010793"/>
    <x v="0"/>
    <s v="CAT.2-16CM32C"/>
    <s v="N"/>
    <n v="7.5179999999999998"/>
    <n v="0"/>
    <n v="0"/>
    <n v="0"/>
    <n v="0"/>
    <n v="0"/>
    <n v="0"/>
    <n v="0"/>
    <n v="0"/>
    <m/>
    <x v="0"/>
    <s v="ELOR33010793CAT.2-16CM32CEL"/>
    <s v="Electro Oriente S. A."/>
    <x v="5"/>
    <x v="5"/>
    <s v="C. T. Iqt.Diesel - Wartsila"/>
    <x v="20"/>
    <x v="0"/>
    <x v="0"/>
    <x v="59"/>
    <x v="0"/>
    <s v="Instalado"/>
    <s v="Inoperativo"/>
    <s v="Distribuidora"/>
    <x v="0"/>
    <x v="0"/>
    <x v="0"/>
    <x v="0"/>
    <s v="Estatal"/>
    <s v="LORETO"/>
    <s v="LORETO"/>
    <s v="MAYNAS"/>
    <s v="IQUITOS"/>
    <n v="0"/>
    <x v="0"/>
    <n v="0"/>
    <x v="0"/>
    <n v="0"/>
    <x v="0"/>
    <x v="0"/>
    <n v="0"/>
    <n v="0"/>
    <m/>
    <n v="0.62649999999999995"/>
    <n v="0"/>
    <n v="7.6479999999999997"/>
    <n v="0"/>
    <n v="20"/>
    <s v="BASE DE DATOS"/>
    <m/>
  </r>
  <r>
    <s v="20"/>
    <x v="10"/>
    <s v="ELOR"/>
    <s v="43095199"/>
    <s v="43095199"/>
    <x v="0"/>
    <s v="CKD 6S150PV"/>
    <s v="N"/>
    <n v="0.2"/>
    <n v="0"/>
    <n v="0"/>
    <n v="0"/>
    <n v="0"/>
    <n v="0"/>
    <n v="0"/>
    <n v="0"/>
    <n v="0"/>
    <m/>
    <x v="1"/>
    <s v="ELOR43095199CKD 6S150PVEL"/>
    <s v="Electro Oriente S. A."/>
    <x v="5"/>
    <x v="5"/>
    <s v="C. T. Pevas"/>
    <x v="21"/>
    <x v="0"/>
    <x v="0"/>
    <x v="60"/>
    <x v="0"/>
    <s v="Instalado"/>
    <s v="Inoperativo"/>
    <s v="Distribuidora"/>
    <x v="0"/>
    <x v="0"/>
    <x v="0"/>
    <x v="0"/>
    <s v="Estatal"/>
    <s v="LORETO"/>
    <s v="LORETO"/>
    <s v="MRCAL. R. CASTILLA"/>
    <s v="PEVAS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10"/>
    <s v="ELOR"/>
    <s v="43095199"/>
    <s v="43095199"/>
    <x v="0"/>
    <s v="Volvo TD-70G N§1"/>
    <s v="N"/>
    <n v="0.1"/>
    <n v="0"/>
    <n v="0"/>
    <n v="0"/>
    <n v="0"/>
    <n v="0"/>
    <n v="0"/>
    <n v="0"/>
    <n v="0"/>
    <m/>
    <x v="1"/>
    <s v="ELOR43095199Volvo TD-70G N§1EL"/>
    <s v="Electro Oriente S. A."/>
    <x v="5"/>
    <x v="5"/>
    <s v="C. T. Pevas"/>
    <x v="21"/>
    <x v="0"/>
    <x v="0"/>
    <x v="61"/>
    <x v="0"/>
    <s v="Instalado"/>
    <n v="0"/>
    <s v="Distribuidora"/>
    <x v="0"/>
    <x v="0"/>
    <x v="0"/>
    <x v="0"/>
    <s v="Estatal"/>
    <s v="LORETO"/>
    <s v="LORETO"/>
    <s v="MRCAL. R. CASTILLA"/>
    <s v="PEVAS"/>
    <n v="0"/>
    <x v="0"/>
    <n v="0"/>
    <x v="0"/>
    <n v="0"/>
    <x v="0"/>
    <x v="0"/>
    <n v="0"/>
    <n v="0"/>
    <m/>
    <s v="-"/>
    <s v="-"/>
    <e v="#N/A"/>
    <n v="0"/>
    <n v="20"/>
    <s v="BASE DE DATOS"/>
    <m/>
  </r>
  <r>
    <s v="20"/>
    <x v="10"/>
    <s v="ELOR"/>
    <s v="43095999"/>
    <s v="43095999"/>
    <x v="0"/>
    <s v="CKD DAT-120"/>
    <s v="N"/>
    <n v="0.1"/>
    <n v="0"/>
    <n v="0"/>
    <n v="0"/>
    <n v="0"/>
    <n v="0"/>
    <n v="0"/>
    <n v="0"/>
    <n v="0"/>
    <m/>
    <x v="1"/>
    <s v="ELOR43095999CKD DAT-120EL"/>
    <s v="Electro Oriente S. A."/>
    <x v="5"/>
    <x v="5"/>
    <s v="C. T. Jenaro Herrera"/>
    <x v="22"/>
    <x v="0"/>
    <x v="0"/>
    <x v="62"/>
    <x v="0"/>
    <s v="Instalado"/>
    <s v="Inoperativo"/>
    <s v="Distribuidora"/>
    <x v="0"/>
    <x v="0"/>
    <x v="0"/>
    <x v="0"/>
    <s v="Estatal"/>
    <s v="LORETO"/>
    <s v="LORETO"/>
    <s v="REQUENA"/>
    <s v="SAPUEN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10"/>
    <s v="ELOR"/>
    <s v="43095999"/>
    <s v="43095999"/>
    <x v="0"/>
    <s v="Cat. D-3306"/>
    <s v="N"/>
    <n v="0.13500000000000001"/>
    <n v="0"/>
    <n v="0"/>
    <n v="0"/>
    <n v="0"/>
    <n v="0"/>
    <n v="0"/>
    <n v="0"/>
    <n v="0"/>
    <m/>
    <x v="1"/>
    <s v="ELOR43095999Cat. D-3306EL"/>
    <s v="Electro Oriente S. A."/>
    <x v="5"/>
    <x v="5"/>
    <s v="C. T. Jenaro Herrera"/>
    <x v="22"/>
    <x v="0"/>
    <x v="0"/>
    <x v="63"/>
    <x v="0"/>
    <s v="Instalado"/>
    <s v="Inoperativo"/>
    <s v="Distribuidora"/>
    <x v="0"/>
    <x v="0"/>
    <x v="0"/>
    <x v="0"/>
    <s v="Estatal"/>
    <s v="LORETO"/>
    <s v="LORETO"/>
    <s v="REQUENA"/>
    <s v="SAPUEN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10"/>
    <s v="ELOR"/>
    <s v="43094799"/>
    <s v="43094799"/>
    <x v="0"/>
    <s v="CKD"/>
    <s v="N"/>
    <n v="0.1"/>
    <n v="0"/>
    <n v="0"/>
    <n v="0"/>
    <n v="0"/>
    <n v="0"/>
    <n v="0"/>
    <n v="0"/>
    <n v="0"/>
    <m/>
    <x v="1"/>
    <s v="ELOR43094799CKDEL"/>
    <s v="Electro Oriente S. A."/>
    <x v="5"/>
    <x v="5"/>
    <s v="C. T. Santa Clotilde"/>
    <x v="23"/>
    <x v="0"/>
    <x v="0"/>
    <x v="30"/>
    <x v="0"/>
    <s v="Instalado"/>
    <s v="Inoperativo"/>
    <s v="Distribuidora"/>
    <x v="0"/>
    <x v="0"/>
    <x v="0"/>
    <x v="0"/>
    <s v="Estatal"/>
    <s v="LORETO"/>
    <s v="LORETO"/>
    <s v="MAYNAS"/>
    <s v="NAPO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10"/>
    <s v="ELOR"/>
    <s v="43094799"/>
    <s v="43094799"/>
    <x v="0"/>
    <s v="Cat."/>
    <s v="N"/>
    <n v="0.22500000000000001"/>
    <n v="0"/>
    <n v="0"/>
    <n v="0"/>
    <n v="0"/>
    <n v="0"/>
    <n v="0"/>
    <n v="0"/>
    <n v="0"/>
    <m/>
    <x v="1"/>
    <s v="ELOR43094799Cat.EL"/>
    <s v="Electro Oriente S. A."/>
    <x v="5"/>
    <x v="5"/>
    <s v="C. T. Santa Clotilde"/>
    <x v="23"/>
    <x v="0"/>
    <x v="0"/>
    <x v="64"/>
    <x v="0"/>
    <s v="Instalado"/>
    <s v="Inoperativo"/>
    <s v="Distribuidora"/>
    <x v="0"/>
    <x v="0"/>
    <x v="0"/>
    <x v="0"/>
    <s v="Estatal"/>
    <s v="LORETO"/>
    <s v="LORETO"/>
    <s v="MAYNAS"/>
    <s v="NAPO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10"/>
    <s v="ELOR"/>
    <s v="43095399"/>
    <s v="43095399"/>
    <x v="0"/>
    <s v="CKD"/>
    <s v="N"/>
    <n v="0.1"/>
    <n v="0"/>
    <n v="0"/>
    <n v="0"/>
    <n v="0"/>
    <n v="0"/>
    <n v="0"/>
    <n v="0"/>
    <n v="0"/>
    <m/>
    <x v="1"/>
    <s v="ELOR43095399CKDEL"/>
    <s v="Electro Oriente S. A."/>
    <x v="5"/>
    <x v="5"/>
    <s v="C. T. San Pablo"/>
    <x v="24"/>
    <x v="0"/>
    <x v="0"/>
    <x v="30"/>
    <x v="0"/>
    <s v="Instalado"/>
    <s v="Inoperativo"/>
    <s v="Distribuidora"/>
    <x v="0"/>
    <x v="0"/>
    <x v="0"/>
    <x v="0"/>
    <s v="Estatal"/>
    <s v="LORETO"/>
    <s v="LORETO"/>
    <s v="MRCAL. R. CASTILLA"/>
    <s v="RAMON CASTILL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10"/>
    <s v="ELOR"/>
    <s v="43095399"/>
    <s v="43095399"/>
    <x v="0"/>
    <s v="Cat."/>
    <s v="N"/>
    <n v="0.09"/>
    <n v="0"/>
    <n v="0"/>
    <n v="0"/>
    <n v="0"/>
    <n v="0"/>
    <n v="0"/>
    <n v="0"/>
    <n v="0"/>
    <m/>
    <x v="1"/>
    <s v="ELOR43095399Cat.EL"/>
    <s v="Electro Oriente S. A."/>
    <x v="5"/>
    <x v="5"/>
    <s v="C. T. San Pablo"/>
    <x v="24"/>
    <x v="0"/>
    <x v="0"/>
    <x v="64"/>
    <x v="0"/>
    <s v="Instalado"/>
    <s v="Inoperativo"/>
    <s v="Distribuidora"/>
    <x v="0"/>
    <x v="0"/>
    <x v="0"/>
    <x v="0"/>
    <s v="Estatal"/>
    <s v="LORETO"/>
    <s v="LORETO"/>
    <s v="MRCAL. R. CASTILLA"/>
    <s v="RAMON CASTILL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10"/>
    <s v="ELOR"/>
    <s v="43095599"/>
    <s v="43095599"/>
    <x v="0"/>
    <s v="CKD"/>
    <s v="N"/>
    <n v="0.1"/>
    <n v="0"/>
    <n v="0"/>
    <n v="0"/>
    <n v="0"/>
    <n v="0"/>
    <n v="0"/>
    <n v="0"/>
    <n v="0"/>
    <m/>
    <x v="1"/>
    <s v="ELOR43095599CKDEL"/>
    <s v="Electro Oriente S. A."/>
    <x v="5"/>
    <x v="5"/>
    <s v="C. T. Tamanco Viejo"/>
    <x v="25"/>
    <x v="0"/>
    <x v="0"/>
    <x v="30"/>
    <x v="0"/>
    <s v="Instalado"/>
    <s v="Inoperativo"/>
    <s v="Distribuidora"/>
    <x v="0"/>
    <x v="0"/>
    <x v="0"/>
    <x v="0"/>
    <s v="Estatal"/>
    <s v="LORETO"/>
    <s v="LORETO"/>
    <s v="REQUENA"/>
    <s v="EMILIO SAN MARTIN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10"/>
    <s v="ELOR"/>
    <s v="43095599"/>
    <s v="43095599"/>
    <x v="0"/>
    <s v="Perkins"/>
    <s v="N"/>
    <n v="7.4999999999999997E-2"/>
    <n v="0"/>
    <n v="0"/>
    <n v="0"/>
    <n v="0"/>
    <n v="0"/>
    <n v="0"/>
    <n v="0"/>
    <n v="0"/>
    <m/>
    <x v="1"/>
    <s v="ELOR43095599PerkinsEL"/>
    <s v="Electro Oriente S. A."/>
    <x v="5"/>
    <x v="5"/>
    <s v="C. T. Tamanco Viejo"/>
    <x v="25"/>
    <x v="0"/>
    <x v="0"/>
    <x v="12"/>
    <x v="0"/>
    <s v="Instalado"/>
    <s v="Inoperativo"/>
    <s v="Distribuidora"/>
    <x v="0"/>
    <x v="0"/>
    <x v="0"/>
    <x v="0"/>
    <s v="Estatal"/>
    <s v="LORETO"/>
    <s v="LORETO"/>
    <s v="REQUENA"/>
    <s v="EMILIO SAN MARTIN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10"/>
    <s v="ELOR"/>
    <s v="43095699"/>
    <s v="43095699"/>
    <x v="0"/>
    <s v="CKD"/>
    <s v="N"/>
    <n v="0.1"/>
    <n v="0"/>
    <n v="0"/>
    <n v="0"/>
    <n v="0"/>
    <n v="0"/>
    <n v="0"/>
    <n v="0"/>
    <n v="0"/>
    <m/>
    <x v="1"/>
    <s v="ELOR43095699CKDEL"/>
    <s v="Electro Oriente S. A."/>
    <x v="5"/>
    <x v="5"/>
    <s v="C. T. San Roque de Maquia"/>
    <x v="26"/>
    <x v="0"/>
    <x v="0"/>
    <x v="30"/>
    <x v="0"/>
    <s v="Instalado"/>
    <s v="Inoperativo"/>
    <s v="Distribuidora"/>
    <x v="0"/>
    <x v="0"/>
    <x v="0"/>
    <x v="0"/>
    <s v="Estatal"/>
    <s v="LORETO"/>
    <s v="LORETO"/>
    <s v="REQUENA"/>
    <s v="MAQUI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10"/>
    <s v="ELOR"/>
    <s v="43095699"/>
    <s v="43095699"/>
    <x v="0"/>
    <s v="Perkins"/>
    <s v="N"/>
    <n v="0.09"/>
    <n v="0"/>
    <n v="0"/>
    <n v="0"/>
    <n v="0"/>
    <n v="0"/>
    <n v="0"/>
    <n v="0"/>
    <n v="0"/>
    <m/>
    <x v="1"/>
    <s v="ELOR43095699PerkinsEL"/>
    <s v="Electro Oriente S. A."/>
    <x v="5"/>
    <x v="5"/>
    <s v="C. T. San Roque de Maquia"/>
    <x v="26"/>
    <x v="0"/>
    <x v="0"/>
    <x v="12"/>
    <x v="0"/>
    <s v="Instalado"/>
    <s v="Inoperativo"/>
    <s v="Distribuidora"/>
    <x v="0"/>
    <x v="0"/>
    <x v="0"/>
    <x v="0"/>
    <s v="Estatal"/>
    <s v="LORETO"/>
    <s v="LORETO"/>
    <s v="REQUENA"/>
    <s v="MAQUI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10"/>
    <s v="ELOR"/>
    <s v="43094999"/>
    <s v="43094999"/>
    <x v="0"/>
    <s v="CKD MODASA"/>
    <s v="N"/>
    <n v="3.5000000000000003E-2"/>
    <n v="0"/>
    <n v="0"/>
    <n v="0"/>
    <n v="0"/>
    <n v="0"/>
    <n v="0"/>
    <n v="0"/>
    <n v="0"/>
    <m/>
    <x v="1"/>
    <s v="ELOR43094999CKD MODASAEL"/>
    <s v="Electro Oriente S. A."/>
    <x v="5"/>
    <x v="5"/>
    <s v="C. T. Cabo Pantoja"/>
    <x v="27"/>
    <x v="0"/>
    <x v="0"/>
    <x v="65"/>
    <x v="0"/>
    <s v="Instalado"/>
    <s v="Inoperativo"/>
    <s v="Distribuidora"/>
    <x v="0"/>
    <x v="0"/>
    <x v="0"/>
    <x v="0"/>
    <s v="Estatal"/>
    <s v="LORETO"/>
    <s v="LORETO"/>
    <s v="MAYNAS"/>
    <s v="TORRES CAUSANO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10"/>
    <s v="ELOR"/>
    <s v="43095799"/>
    <s v="43095799"/>
    <x v="0"/>
    <s v="CKD"/>
    <s v="N"/>
    <n v="0.1"/>
    <n v="0"/>
    <n v="0"/>
    <n v="0"/>
    <n v="0"/>
    <n v="0"/>
    <n v="0"/>
    <n v="0"/>
    <n v="0"/>
    <m/>
    <x v="1"/>
    <s v="ELOR43095799CKDEL"/>
    <s v="Electro Oriente S. A."/>
    <x v="5"/>
    <x v="5"/>
    <s v="C. T. Bagazan"/>
    <x v="28"/>
    <x v="0"/>
    <x v="0"/>
    <x v="30"/>
    <x v="0"/>
    <s v="Instalado"/>
    <s v="Inoperativo"/>
    <s v="Distribuidora"/>
    <x v="0"/>
    <x v="0"/>
    <x v="0"/>
    <x v="0"/>
    <s v="Estatal"/>
    <s v="LORETO"/>
    <s v="LORETO"/>
    <s v="REQUENA"/>
    <s v="SAPUEN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10"/>
    <s v="ELOR"/>
    <s v="43095799"/>
    <s v="43095799"/>
    <x v="0"/>
    <s v="Perkins"/>
    <s v="N"/>
    <n v="7.4999999999999997E-2"/>
    <n v="0"/>
    <n v="0"/>
    <n v="0"/>
    <n v="0"/>
    <n v="0"/>
    <n v="0"/>
    <n v="0"/>
    <n v="0"/>
    <m/>
    <x v="1"/>
    <s v="ELOR43095799PerkinsEL"/>
    <s v="Electro Oriente S. A."/>
    <x v="5"/>
    <x v="5"/>
    <s v="C. T. Bagazan"/>
    <x v="28"/>
    <x v="0"/>
    <x v="0"/>
    <x v="12"/>
    <x v="0"/>
    <s v="Instalado"/>
    <s v="Inoperativo"/>
    <s v="Distribuidora"/>
    <x v="0"/>
    <x v="0"/>
    <x v="0"/>
    <x v="0"/>
    <s v="Estatal"/>
    <s v="LORETO"/>
    <s v="LORETO"/>
    <s v="REQUENA"/>
    <s v="SAPUEN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10"/>
    <s v="ELOR"/>
    <s v="43095899"/>
    <s v="43095899"/>
    <x v="0"/>
    <s v="MODASA"/>
    <s v="N"/>
    <n v="3.5000000000000003E-2"/>
    <n v="0"/>
    <n v="0"/>
    <n v="0"/>
    <n v="0"/>
    <n v="0"/>
    <n v="0"/>
    <n v="0"/>
    <n v="0"/>
    <m/>
    <x v="1"/>
    <s v="ELOR43095899MODASAEL"/>
    <s v="Electro Oriente S. A."/>
    <x v="5"/>
    <x v="5"/>
    <s v="C. T. Sapuena"/>
    <x v="29"/>
    <x v="0"/>
    <x v="0"/>
    <x v="66"/>
    <x v="0"/>
    <s v="Instalado"/>
    <s v="Inoperativo"/>
    <s v="Distribuidora"/>
    <x v="0"/>
    <x v="0"/>
    <x v="0"/>
    <x v="0"/>
    <s v="Estatal"/>
    <s v="LORETO"/>
    <s v="LORETO"/>
    <s v="REQUENA"/>
    <s v="SAPUEN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10"/>
    <s v="ELOR"/>
    <s v="43094899"/>
    <s v="43094899"/>
    <x v="0"/>
    <s v="MODASA"/>
    <s v="N"/>
    <n v="3.5000000000000003E-2"/>
    <n v="0"/>
    <n v="0"/>
    <n v="0"/>
    <n v="0"/>
    <n v="0"/>
    <n v="0"/>
    <n v="0"/>
    <n v="0"/>
    <m/>
    <x v="1"/>
    <s v="ELOR43094899MODASAEL"/>
    <s v="Electro Oriente S. A."/>
    <x v="5"/>
    <x v="5"/>
    <s v="C. T. El Alamo"/>
    <x v="30"/>
    <x v="0"/>
    <x v="0"/>
    <x v="66"/>
    <x v="0"/>
    <s v="Instalado"/>
    <s v="Inoperativo"/>
    <s v="Distribuidora"/>
    <x v="0"/>
    <x v="0"/>
    <x v="0"/>
    <x v="0"/>
    <s v="Estatal"/>
    <s v="LORETO"/>
    <s v="LORETO"/>
    <s v="MAYNAS"/>
    <s v="PUTUMAYU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10"/>
    <s v="ELOR"/>
    <s v="43096199"/>
    <s v="43096199"/>
    <x v="0"/>
    <s v="CKD DAT 120"/>
    <s v="N"/>
    <n v="0.1"/>
    <n v="0"/>
    <n v="0"/>
    <n v="0"/>
    <n v="0"/>
    <n v="0"/>
    <n v="0"/>
    <n v="0"/>
    <n v="0"/>
    <m/>
    <x v="1"/>
    <s v="ELOR43096199CKD DAT 120EL"/>
    <s v="Electro Oriente S. A."/>
    <x v="5"/>
    <x v="5"/>
    <s v="C. T. Inahuaya"/>
    <x v="31"/>
    <x v="0"/>
    <x v="0"/>
    <x v="67"/>
    <x v="0"/>
    <s v="Instalado"/>
    <s v="Inoperativo"/>
    <s v="Distribuidora"/>
    <x v="0"/>
    <x v="0"/>
    <x v="0"/>
    <x v="0"/>
    <s v="Estatal"/>
    <s v="LORETO"/>
    <s v="LORETO"/>
    <s v="UCAYALI"/>
    <s v="INAHUAY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10"/>
    <s v="ELOR"/>
    <s v="43096299"/>
    <s v="43096299"/>
    <x v="0"/>
    <s v="CKD"/>
    <s v="N"/>
    <n v="0.1"/>
    <n v="0"/>
    <n v="0"/>
    <n v="0"/>
    <n v="0"/>
    <n v="0"/>
    <n v="0"/>
    <n v="0"/>
    <n v="0"/>
    <m/>
    <x v="1"/>
    <s v="ELOR43096299CKDEL"/>
    <s v="Electro Oriente S. A."/>
    <x v="5"/>
    <x v="5"/>
    <s v="C. T. Pampa Hermosa"/>
    <x v="32"/>
    <x v="0"/>
    <x v="0"/>
    <x v="30"/>
    <x v="0"/>
    <s v="Instalado"/>
    <s v="Inoperativo"/>
    <s v="Distribuidora"/>
    <x v="0"/>
    <x v="0"/>
    <x v="0"/>
    <x v="0"/>
    <s v="Estatal"/>
    <s v="LORETO"/>
    <s v="LORETO"/>
    <s v="UCAYALI"/>
    <s v="PAMPA HERMOS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10"/>
    <s v="ELOR"/>
    <s v="43096399"/>
    <s v="43096399"/>
    <x v="0"/>
    <s v="CKD"/>
    <s v="N"/>
    <n v="0.1"/>
    <n v="0"/>
    <n v="0"/>
    <n v="0"/>
    <n v="0"/>
    <n v="0"/>
    <n v="0"/>
    <n v="0"/>
    <n v="0"/>
    <m/>
    <x v="1"/>
    <s v="ELOR43096399CKDEL"/>
    <s v="Electro Oriente S. A."/>
    <x v="5"/>
    <x v="5"/>
    <s v="C. T. Tierra Blanca"/>
    <x v="33"/>
    <x v="0"/>
    <x v="0"/>
    <x v="30"/>
    <x v="0"/>
    <s v="Instalado"/>
    <s v="Inoperativo"/>
    <s v="Distribuidora"/>
    <x v="0"/>
    <x v="0"/>
    <x v="0"/>
    <x v="0"/>
    <s v="Estatal"/>
    <s v="LORETO"/>
    <s v="LORETO"/>
    <s v="UCAYALI"/>
    <s v="SARAYACU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10"/>
    <s v="ELOR"/>
    <s v="43095099"/>
    <s v="43095099"/>
    <x v="0"/>
    <s v="Perkins M. 4-326-I"/>
    <s v="N"/>
    <n v="3.5000000000000003E-2"/>
    <n v="0"/>
    <n v="0"/>
    <n v="0"/>
    <n v="0"/>
    <n v="0"/>
    <n v="0"/>
    <n v="0"/>
    <n v="0"/>
    <m/>
    <x v="1"/>
    <s v="ELOR43095099Perkins M. 4-326-IEL"/>
    <s v="Electro Oriente S. A."/>
    <x v="5"/>
    <x v="5"/>
    <s v="C. T. El Porvenir"/>
    <x v="34"/>
    <x v="0"/>
    <x v="0"/>
    <x v="68"/>
    <x v="0"/>
    <s v="Instalado"/>
    <s v="Inoperativo"/>
    <s v="Distribuidora"/>
    <x v="0"/>
    <x v="0"/>
    <x v="0"/>
    <x v="0"/>
    <s v="Estatal"/>
    <s v="LORETO"/>
    <s v="LORETO"/>
    <s v="MAYNAS"/>
    <s v="FERNANDO LORES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10"/>
    <s v="ELOR"/>
    <s v="43095499"/>
    <s v="43095499"/>
    <x v="0"/>
    <s v="Volvo TD 100"/>
    <s v="N"/>
    <n v="0.15"/>
    <n v="0"/>
    <n v="0"/>
    <n v="0"/>
    <n v="0"/>
    <n v="0"/>
    <n v="0"/>
    <n v="0"/>
    <n v="0"/>
    <m/>
    <x v="1"/>
    <s v="ELOR43095499Volvo TD 100EL"/>
    <s v="Electro Oriente S. A."/>
    <x v="5"/>
    <x v="5"/>
    <s v="C. T. Flor de Punga"/>
    <x v="35"/>
    <x v="0"/>
    <x v="0"/>
    <x v="34"/>
    <x v="0"/>
    <s v="Instalado"/>
    <s v="Inoperativo"/>
    <s v="Distribuidora"/>
    <x v="0"/>
    <x v="0"/>
    <x v="0"/>
    <x v="0"/>
    <s v="Estatal"/>
    <s v="LORETO"/>
    <s v="LORETO"/>
    <s v="REQUENA"/>
    <s v="CAPELLO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10"/>
    <s v="ELOR"/>
    <s v="43096099"/>
    <s v="43096099"/>
    <x v="0"/>
    <s v="Volvo TD 100"/>
    <s v="N"/>
    <n v="0.15"/>
    <n v="0"/>
    <n v="0"/>
    <n v="0"/>
    <n v="0"/>
    <n v="0"/>
    <n v="0"/>
    <n v="0"/>
    <n v="0"/>
    <m/>
    <x v="1"/>
    <s v="ELOR43096099Volvo TD 100EL"/>
    <s v="Electro Oriente S. A."/>
    <x v="5"/>
    <x v="5"/>
    <s v="C. T. Colonia Angamos"/>
    <x v="36"/>
    <x v="0"/>
    <x v="0"/>
    <x v="34"/>
    <x v="0"/>
    <s v="Instalado"/>
    <s v="Inoperativo"/>
    <s v="Distribuidora"/>
    <x v="0"/>
    <x v="0"/>
    <x v="0"/>
    <x v="0"/>
    <s v="Estatal"/>
    <s v="LORETO"/>
    <s v="LORETO"/>
    <s v="REQUENA"/>
    <s v="YAQUERAN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10"/>
    <s v="ELOR"/>
    <s v="00000000"/>
    <s v="00000000"/>
    <x v="0"/>
    <s v="Cat. 3512 Dito"/>
    <s v="S"/>
    <n v="0.5"/>
    <n v="0.4"/>
    <n v="39.36"/>
    <n v="176.4"/>
    <n v="215.76"/>
    <n v="4"/>
    <n v="709"/>
    <n v="0"/>
    <n v="160"/>
    <m/>
    <x v="0"/>
    <s v="ELOR00000000Cat. 3512 DitoEL"/>
    <s v="Electro Oriente S. A."/>
    <x v="5"/>
    <x v="5"/>
    <s v="C. T. Caballococha"/>
    <x v="37"/>
    <x v="0"/>
    <x v="0"/>
    <x v="69"/>
    <x v="0"/>
    <s v="Instalado"/>
    <s v="Operativo"/>
    <s v="Distribuidora"/>
    <x v="0"/>
    <x v="0"/>
    <x v="0"/>
    <x v="0"/>
    <s v="Estatal"/>
    <s v="LORETO"/>
    <s v="LORETO"/>
    <s v="RAMÓN CASTILLA"/>
    <s v="RAMÓN CASTILLA"/>
    <n v="0"/>
    <x v="0"/>
    <n v="0"/>
    <x v="0"/>
    <n v="0"/>
    <x v="0"/>
    <x v="0"/>
    <n v="215.76"/>
    <n v="0.21575999999999998"/>
    <m/>
    <n v="4.1666666666666664E-2"/>
    <n v="3.3333333333333333E-2"/>
    <n v="7.6479999999999997"/>
    <n v="0"/>
    <n v="20"/>
    <s v="BASE DE DATOS"/>
    <m/>
  </r>
  <r>
    <s v="20"/>
    <x v="10"/>
    <s v="ELOR"/>
    <s v="00000000"/>
    <s v="00000000"/>
    <x v="0"/>
    <s v="Cat 2. 3512 Dita"/>
    <s v="N"/>
    <n v="0.5"/>
    <n v="0"/>
    <n v="0"/>
    <n v="0"/>
    <n v="0"/>
    <n v="0"/>
    <n v="0"/>
    <n v="0"/>
    <n v="0"/>
    <m/>
    <x v="0"/>
    <s v="ELOR00000000Cat 2. 3512 DitaEL"/>
    <s v="Electro Oriente S. A."/>
    <x v="5"/>
    <x v="5"/>
    <s v="C. T. Caballococha"/>
    <x v="37"/>
    <x v="0"/>
    <x v="0"/>
    <x v="70"/>
    <x v="0"/>
    <s v="Instalado"/>
    <s v="Operativo"/>
    <s v="Distribuidora"/>
    <x v="0"/>
    <x v="0"/>
    <x v="0"/>
    <x v="0"/>
    <s v="Estatal"/>
    <s v="LORETO"/>
    <s v="LORETO"/>
    <s v="RAMÓN CASTILLA"/>
    <s v="RAMÓN CASTILLA"/>
    <n v="0"/>
    <x v="0"/>
    <n v="0"/>
    <x v="0"/>
    <n v="0"/>
    <x v="0"/>
    <x v="0"/>
    <n v="0"/>
    <n v="0"/>
    <m/>
    <n v="4.1666666666666664E-2"/>
    <n v="3.1666666666666669E-2"/>
    <n v="7.6479999999999997"/>
    <n v="0"/>
    <n v="20"/>
    <s v="BASE DE DATOS"/>
    <m/>
  </r>
  <r>
    <s v="20"/>
    <x v="10"/>
    <s v="ELOR"/>
    <s v="00000000"/>
    <s v="00000000"/>
    <x v="0"/>
    <s v="CUMMINS 3"/>
    <s v="S"/>
    <n v="0.6"/>
    <n v="0.48"/>
    <n v="16.84"/>
    <n v="35.299999999999997"/>
    <n v="52.14"/>
    <n v="2"/>
    <n v="357"/>
    <n v="0"/>
    <n v="194"/>
    <m/>
    <x v="0"/>
    <s v="ELOR00000000CUMMINS 3EL"/>
    <s v="Electro Oriente S. A."/>
    <x v="5"/>
    <x v="5"/>
    <s v="C. T. Caballococha"/>
    <x v="37"/>
    <x v="0"/>
    <x v="0"/>
    <x v="71"/>
    <x v="0"/>
    <s v="Instalado"/>
    <s v="Operativo"/>
    <s v="Distribuidora"/>
    <x v="0"/>
    <x v="0"/>
    <x v="0"/>
    <x v="0"/>
    <s v="Estatal"/>
    <s v="LORETO"/>
    <s v="LORETO"/>
    <s v="RAMÓN CASTILLA"/>
    <s v="RAMÓN CASTILLA"/>
    <n v="0"/>
    <x v="0"/>
    <n v="0"/>
    <x v="0"/>
    <n v="0"/>
    <x v="0"/>
    <x v="0"/>
    <n v="52.14"/>
    <n v="5.2139999999999999E-2"/>
    <m/>
    <n v="4.9999999999999996E-2"/>
    <n v="0.04"/>
    <n v="7.6479999999999997"/>
    <n v="0"/>
    <n v="20"/>
    <s v="BASE DE DATOS"/>
    <m/>
  </r>
  <r>
    <s v="20"/>
    <x v="10"/>
    <s v="ELOR"/>
    <s v="00000000"/>
    <s v="00000000"/>
    <x v="0"/>
    <s v="Cat.4-3412-16878"/>
    <s v="S"/>
    <n v="0.73399999999999999"/>
    <n v="0.5"/>
    <n v="38.103999999999999"/>
    <n v="144.79300000000001"/>
    <n v="182.89699999999999"/>
    <n v="4"/>
    <n v="626"/>
    <n v="0"/>
    <n v="116"/>
    <m/>
    <x v="0"/>
    <s v="ELOR00000000Cat.4-3412-16878EL"/>
    <s v="Electro Oriente S. A."/>
    <x v="5"/>
    <x v="5"/>
    <s v="C. T. Caballococha"/>
    <x v="37"/>
    <x v="0"/>
    <x v="0"/>
    <x v="72"/>
    <x v="0"/>
    <s v="Instalado"/>
    <s v="Operativo"/>
    <s v="Distribuidora"/>
    <x v="0"/>
    <x v="0"/>
    <x v="0"/>
    <x v="0"/>
    <s v="Estatal"/>
    <s v="LORETO"/>
    <s v="LORETO"/>
    <s v="RAMÓN CASTILLA"/>
    <s v="RAMÓN CASTILLA"/>
    <n v="0"/>
    <x v="0"/>
    <n v="0"/>
    <x v="0"/>
    <n v="0"/>
    <x v="0"/>
    <x v="0"/>
    <n v="182.89699999999999"/>
    <n v="0.182897"/>
    <m/>
    <n v="6.1166666666666668E-2"/>
    <n v="4.1666666666666664E-2"/>
    <n v="7.6479999999999997"/>
    <n v="0"/>
    <n v="20"/>
    <s v="BASE DE DATOS"/>
    <m/>
  </r>
  <r>
    <s v="20"/>
    <x v="10"/>
    <s v="ELOR"/>
    <s v="00000000"/>
    <s v="00000000"/>
    <x v="0"/>
    <s v="MTU 1000"/>
    <s v="N"/>
    <n v="1"/>
    <n v="0"/>
    <n v="0"/>
    <n v="0"/>
    <n v="0"/>
    <n v="0"/>
    <n v="0"/>
    <n v="0"/>
    <n v="0"/>
    <m/>
    <x v="0"/>
    <s v="ELOR00000000MTU 1000EL"/>
    <s v="Electro Oriente S. A."/>
    <x v="5"/>
    <x v="5"/>
    <s v="C. T. Caballococha"/>
    <x v="37"/>
    <x v="0"/>
    <x v="0"/>
    <x v="73"/>
    <x v="0"/>
    <s v="Instalado"/>
    <s v="Operativo"/>
    <s v="Distribuidora"/>
    <x v="0"/>
    <x v="0"/>
    <x v="0"/>
    <x v="0"/>
    <s v="Estatal"/>
    <s v="LORETO"/>
    <s v="LORETO"/>
    <s v="RAMÓN CASTILLA"/>
    <s v="RAMÓN CASTILLA"/>
    <n v="0"/>
    <x v="0"/>
    <n v="0"/>
    <x v="0"/>
    <n v="0"/>
    <x v="0"/>
    <x v="0"/>
    <n v="0"/>
    <n v="0"/>
    <m/>
    <n v="8.3333333333333329E-2"/>
    <n v="7.0833333333333331E-2"/>
    <n v="7.6479999999999997"/>
    <n v="0"/>
    <n v="20"/>
    <s v="BASE DE DATOS"/>
    <m/>
  </r>
  <r>
    <s v="20"/>
    <x v="10"/>
    <s v="ELOR"/>
    <s v="53026715"/>
    <s v="53026715"/>
    <x v="0"/>
    <s v="Cat.5-C15 7925"/>
    <s v="S"/>
    <n v="0.43"/>
    <n v="0.3"/>
    <n v="13.3"/>
    <n v="50.45"/>
    <n v="63.75"/>
    <n v="10"/>
    <n v="703"/>
    <n v="7"/>
    <n v="84"/>
    <m/>
    <x v="0"/>
    <s v="ELOR53026715Cat.5-C15 7925EL"/>
    <s v="Electro Oriente S. A."/>
    <x v="5"/>
    <x v="5"/>
    <s v="C.T. Isla Santa Rosa"/>
    <x v="38"/>
    <x v="0"/>
    <x v="0"/>
    <x v="74"/>
    <x v="0"/>
    <s v="Instalado"/>
    <s v="Operativo"/>
    <s v="Distribuidora"/>
    <x v="0"/>
    <x v="0"/>
    <x v="0"/>
    <x v="0"/>
    <s v="Estatal"/>
    <s v="LORETO"/>
    <s v="LORETO"/>
    <s v="MARISCAL RAMÓN CASTILLA"/>
    <s v="YAVARI"/>
    <n v="0"/>
    <x v="0"/>
    <n v="0"/>
    <x v="0"/>
    <n v="0"/>
    <x v="0"/>
    <x v="0"/>
    <n v="63.75"/>
    <n v="6.3750000000000001E-2"/>
    <m/>
    <n v="3.5833333333333335E-2"/>
    <n v="2.4999999999999998E-2"/>
    <n v="7.6479999999999997"/>
    <n v="0"/>
    <n v="20"/>
    <s v="BASE DE DATOS"/>
    <m/>
  </r>
  <r>
    <s v="20"/>
    <x v="10"/>
    <s v="ELOR"/>
    <s v="53026613"/>
    <s v="53026613"/>
    <x v="0"/>
    <s v="Volv.Pent1 RVL-451"/>
    <s v="S"/>
    <n v="0.48"/>
    <n v="0.38"/>
    <n v="24.637"/>
    <n v="43.853000000000002"/>
    <n v="68.489999999999995"/>
    <n v="14"/>
    <n v="417"/>
    <n v="0"/>
    <n v="39"/>
    <m/>
    <x v="0"/>
    <s v="ELOR53026613Volv.Pent1 RVL-451EL"/>
    <s v="Electro Oriente S. A."/>
    <x v="5"/>
    <x v="5"/>
    <s v="C.T. Mayoruna"/>
    <x v="39"/>
    <x v="0"/>
    <x v="0"/>
    <x v="75"/>
    <x v="0"/>
    <s v="Instalado"/>
    <s v="Operativo"/>
    <s v="Distribuidora"/>
    <x v="0"/>
    <x v="0"/>
    <x v="0"/>
    <x v="0"/>
    <s v="Estatal"/>
    <s v="LORETO"/>
    <s v="LORETO"/>
    <s v="MARISCAL RAMÓN CASTILLA"/>
    <s v="SAN PABLO"/>
    <n v="0"/>
    <x v="0"/>
    <n v="0"/>
    <x v="0"/>
    <n v="0"/>
    <x v="0"/>
    <x v="0"/>
    <n v="68.489999999999995"/>
    <n v="6.8489999999999995E-2"/>
    <m/>
    <n v="0.04"/>
    <n v="3.1666666666666669E-2"/>
    <n v="7.6479999999999997"/>
    <n v="1.4210854715202004E-14"/>
    <n v="20"/>
    <s v="BASE DE DATOS"/>
    <m/>
  </r>
  <r>
    <s v="20"/>
    <x v="10"/>
    <s v="ELOR"/>
    <s v="53026613"/>
    <s v="53026613"/>
    <x v="0"/>
    <s v="Cat.3412 81Z19624"/>
    <s v="N"/>
    <n v="0.22"/>
    <n v="0"/>
    <n v="0"/>
    <n v="0"/>
    <n v="0"/>
    <n v="0"/>
    <n v="0"/>
    <n v="0"/>
    <n v="0"/>
    <m/>
    <x v="0"/>
    <s v="ELOR53026613Cat.3412 81Z19624EL"/>
    <s v="Electro Oriente S. A."/>
    <x v="5"/>
    <x v="5"/>
    <s v="C.T. Mayoruna"/>
    <x v="39"/>
    <x v="0"/>
    <x v="0"/>
    <x v="76"/>
    <x v="0"/>
    <s v="Instalado"/>
    <s v="Operativo"/>
    <s v="Distribuidora"/>
    <x v="0"/>
    <x v="0"/>
    <x v="0"/>
    <x v="0"/>
    <s v="Estatal"/>
    <s v="LORETO"/>
    <s v="LORETO"/>
    <s v="MARISCAL RAMÓN CASTILLA"/>
    <s v="SAN PABLO"/>
    <n v="0"/>
    <x v="0"/>
    <n v="0"/>
    <x v="0"/>
    <n v="0"/>
    <x v="0"/>
    <x v="0"/>
    <n v="0"/>
    <n v="0"/>
    <m/>
    <n v="1.8333333333333333E-2"/>
    <n v="0"/>
    <n v="7.6479999999999997"/>
    <n v="0"/>
    <n v="20"/>
    <s v="BASE DE DATOS"/>
    <m/>
  </r>
  <r>
    <s v="20"/>
    <x v="10"/>
    <s v="ELOR"/>
    <s v="53026512"/>
    <s v="53026512"/>
    <x v="0"/>
    <s v="Volv.Pent1 RVL-251"/>
    <s v="S"/>
    <n v="0.27300000000000002"/>
    <n v="0.2"/>
    <n v="0"/>
    <n v="0"/>
    <n v="0"/>
    <n v="12"/>
    <n v="0"/>
    <n v="0"/>
    <n v="0"/>
    <m/>
    <x v="0"/>
    <s v="ELOR53026512Volv.Pent1 RVL-251EL"/>
    <s v="Electro Oriente S. A."/>
    <x v="5"/>
    <x v="5"/>
    <s v="C.T. San Francisco"/>
    <x v="40"/>
    <x v="0"/>
    <x v="0"/>
    <x v="77"/>
    <x v="0"/>
    <s v="Instalado"/>
    <s v="Operativo"/>
    <s v="Distribuidora"/>
    <x v="0"/>
    <x v="0"/>
    <x v="0"/>
    <x v="0"/>
    <s v="Estatal"/>
    <s v="LORETO"/>
    <s v="LORETO"/>
    <s v="MARISCAL RAMÓN CASTILLA"/>
    <s v="PEVAS"/>
    <n v="0"/>
    <x v="0"/>
    <n v="0"/>
    <x v="0"/>
    <n v="0"/>
    <x v="0"/>
    <x v="0"/>
    <n v="0"/>
    <n v="0"/>
    <m/>
    <n v="2.2750000000000003E-2"/>
    <n v="1.6666666666666666E-2"/>
    <n v="7.6479999999999997"/>
    <n v="0"/>
    <n v="20"/>
    <s v="BASE DE DATOS"/>
    <m/>
  </r>
  <r>
    <s v="20"/>
    <x v="10"/>
    <s v="ELOR"/>
    <s v="53026512"/>
    <s v="53026512"/>
    <x v="0"/>
    <s v="OLYMPIAN"/>
    <s v="S"/>
    <n v="0.13"/>
    <n v="0.1"/>
    <n v="7.69"/>
    <n v="5.5"/>
    <n v="13.19"/>
    <n v="4"/>
    <n v="228"/>
    <n v="0"/>
    <n v="11"/>
    <m/>
    <x v="0"/>
    <s v="ELOR53026512OLYMPIANEL"/>
    <s v="Electro Oriente S. A."/>
    <x v="5"/>
    <x v="5"/>
    <s v="C.T. San Francisco"/>
    <x v="40"/>
    <x v="0"/>
    <x v="0"/>
    <x v="78"/>
    <x v="0"/>
    <s v="Instalado"/>
    <s v="Operativo"/>
    <s v="Distribuidora"/>
    <x v="0"/>
    <x v="0"/>
    <x v="0"/>
    <x v="0"/>
    <s v="Estatal"/>
    <s v="LORETO"/>
    <s v="LORETO"/>
    <s v="MARISCAL RAMÓN CASTILLA"/>
    <s v="PEVAS"/>
    <n v="0"/>
    <x v="0"/>
    <n v="0"/>
    <x v="0"/>
    <n v="0"/>
    <x v="0"/>
    <x v="0"/>
    <n v="13.19"/>
    <n v="1.319E-2"/>
    <m/>
    <n v="1.0833333333333334E-2"/>
    <n v="8.3333333333333332E-3"/>
    <n v="7.6479999999999997"/>
    <n v="1.7763568394002505E-15"/>
    <n v="20"/>
    <s v="BASE DE DATOS"/>
    <m/>
  </r>
  <r>
    <s v="20"/>
    <x v="10"/>
    <s v="ELOR"/>
    <s v="53026919"/>
    <s v="53026919"/>
    <x v="0"/>
    <s v="Perkins1 R014001C"/>
    <s v="S"/>
    <n v="0.13600000000000001"/>
    <n v="0.1"/>
    <n v="9.0649999999999995"/>
    <n v="13.84"/>
    <n v="22.905000000000001"/>
    <n v="4"/>
    <n v="379"/>
    <n v="0"/>
    <n v="12"/>
    <m/>
    <x v="0"/>
    <s v="ELOR53026919Perkins1 R014001CEL"/>
    <s v="Electro Oriente S. A."/>
    <x v="5"/>
    <x v="5"/>
    <s v="C. T. Islandia"/>
    <x v="41"/>
    <x v="0"/>
    <x v="0"/>
    <x v="79"/>
    <x v="0"/>
    <n v="0"/>
    <s v="Operativo"/>
    <s v="Distribuidora"/>
    <x v="0"/>
    <x v="0"/>
    <x v="0"/>
    <x v="0"/>
    <s v="Estatal"/>
    <s v="LORETO"/>
    <s v="LORETO"/>
    <s v="MARISCAL RAMÓN CASTILLA"/>
    <s v="YAVARI"/>
    <n v="0"/>
    <x v="0"/>
    <n v="0"/>
    <x v="0"/>
    <n v="0"/>
    <x v="0"/>
    <x v="0"/>
    <n v="22.905000000000001"/>
    <n v="2.2905000000000002E-2"/>
    <m/>
    <n v="1.1333333333333334E-2"/>
    <n v="8.3333333333333332E-3"/>
    <n v="7.6479999999999997"/>
    <n v="0"/>
    <n v="20"/>
    <s v="BASE DE DATOS"/>
    <m/>
  </r>
  <r>
    <s v="20"/>
    <x v="10"/>
    <s v="ELOR"/>
    <s v="53026919"/>
    <s v="53026919"/>
    <x v="0"/>
    <s v="Perkins2 R013699C"/>
    <s v="S"/>
    <n v="0.13600000000000001"/>
    <n v="0.1"/>
    <n v="7.9539999999999997"/>
    <n v="11.292999999999999"/>
    <n v="19.247"/>
    <n v="2"/>
    <n v="363"/>
    <n v="0"/>
    <n v="12"/>
    <m/>
    <x v="0"/>
    <s v="ELOR53026919Perkins2 R013699CEL"/>
    <s v="Electro Oriente S. A."/>
    <x v="5"/>
    <x v="5"/>
    <s v="C. T. Islandia"/>
    <x v="41"/>
    <x v="0"/>
    <x v="0"/>
    <x v="80"/>
    <x v="0"/>
    <n v="0"/>
    <s v="Operativo"/>
    <s v="Distribuidora"/>
    <x v="0"/>
    <x v="0"/>
    <x v="0"/>
    <x v="0"/>
    <s v="Estatal"/>
    <s v="LORETO"/>
    <s v="LORETO"/>
    <s v="MARISCAL RAMÓN CASTILLA"/>
    <s v="YAVARI"/>
    <n v="0"/>
    <x v="0"/>
    <n v="0"/>
    <x v="0"/>
    <n v="0"/>
    <x v="0"/>
    <x v="0"/>
    <n v="19.247"/>
    <n v="1.9247E-2"/>
    <m/>
    <n v="1.1333333333333334E-2"/>
    <n v="8.3333333333333332E-3"/>
    <n v="7.6479999999999997"/>
    <n v="0"/>
    <n v="20"/>
    <s v="BASE DE DATOS"/>
    <m/>
  </r>
  <r>
    <s v="20"/>
    <x v="10"/>
    <s v="ELOR"/>
    <s v="53026919"/>
    <s v="53026919"/>
    <x v="0"/>
    <s v="Olympian OLY 1091"/>
    <s v="S"/>
    <n v="0.13200000000000001"/>
    <n v="0.1"/>
    <n v="0"/>
    <n v="0"/>
    <n v="0"/>
    <n v="0"/>
    <n v="0"/>
    <n v="0"/>
    <n v="0"/>
    <m/>
    <x v="0"/>
    <s v="ELOR53026919Olympian OLY 1091EL"/>
    <s v="Electro Oriente S. A."/>
    <x v="5"/>
    <x v="5"/>
    <s v="C. T. Islandia"/>
    <x v="41"/>
    <x v="0"/>
    <x v="0"/>
    <x v="81"/>
    <x v="0"/>
    <n v="0"/>
    <s v="Operativo"/>
    <s v="Distribuidora"/>
    <x v="0"/>
    <x v="0"/>
    <x v="0"/>
    <x v="0"/>
    <s v="Estatal"/>
    <s v="LORETO"/>
    <s v="LORETO"/>
    <s v="MARISCAL RAMÓN CASTILLA"/>
    <s v="YAVARI"/>
    <n v="0"/>
    <x v="0"/>
    <n v="0"/>
    <x v="0"/>
    <n v="0"/>
    <x v="0"/>
    <x v="0"/>
    <n v="0"/>
    <n v="0"/>
    <m/>
    <n v="1.1000000000000001E-2"/>
    <n v="8.3333333333333332E-3"/>
    <n v="7.6479999999999997"/>
    <n v="0"/>
    <n v="20"/>
    <s v="BASE DE DATOS"/>
    <m/>
  </r>
  <r>
    <s v="20"/>
    <x v="10"/>
    <s v="ELOR"/>
    <s v="43095299"/>
    <s v="43095299"/>
    <x v="0"/>
    <s v="Perkins1 U489142C"/>
    <s v="S"/>
    <n v="3.1E-2"/>
    <n v="2.5000000000000001E-2"/>
    <n v="1.1220000000000001"/>
    <n v="0"/>
    <n v="1.1220000000000001"/>
    <n v="8"/>
    <n v="131"/>
    <n v="0"/>
    <n v="2"/>
    <m/>
    <x v="0"/>
    <s v="ELOR43095299Perkins1 U489142CEL"/>
    <s v="Electro Oriente S. A."/>
    <x v="5"/>
    <x v="5"/>
    <s v="C. T. Petropolis"/>
    <x v="42"/>
    <x v="0"/>
    <x v="0"/>
    <x v="82"/>
    <x v="0"/>
    <s v="Instalado"/>
    <s v="Operativo"/>
    <s v="Distribuidora"/>
    <x v="0"/>
    <x v="0"/>
    <x v="0"/>
    <x v="0"/>
    <s v="Estatal"/>
    <s v="LORETO"/>
    <s v="LORETO"/>
    <s v="MRCAL. R. CASTILLA"/>
    <s v="YAVARI"/>
    <n v="0"/>
    <x v="0"/>
    <n v="0"/>
    <x v="0"/>
    <n v="0"/>
    <x v="0"/>
    <x v="0"/>
    <n v="1.1220000000000001"/>
    <n v="1.1220000000000002E-3"/>
    <m/>
    <n v="2.5833333333333333E-3"/>
    <n v="2.0833333333333333E-3"/>
    <n v="7.6479999999999997"/>
    <n v="0"/>
    <n v="20"/>
    <s v="BASE DE DATOS"/>
    <m/>
  </r>
  <r>
    <s v="20"/>
    <x v="10"/>
    <s v="ELOR"/>
    <s v="43095299"/>
    <s v="43095299"/>
    <x v="0"/>
    <s v="Perkins2 U487536C"/>
    <s v="S"/>
    <n v="3.1E-2"/>
    <n v="2.5000000000000001E-2"/>
    <n v="0"/>
    <n v="0"/>
    <n v="0"/>
    <n v="0"/>
    <n v="0"/>
    <n v="0"/>
    <n v="0"/>
    <m/>
    <x v="0"/>
    <s v="ELOR43095299Perkins2 U487536CEL"/>
    <s v="Electro Oriente S. A."/>
    <x v="5"/>
    <x v="5"/>
    <s v="C. T. Petropolis"/>
    <x v="42"/>
    <x v="0"/>
    <x v="0"/>
    <x v="83"/>
    <x v="0"/>
    <s v="Instalado"/>
    <s v="Operativo"/>
    <s v="Distribuidora"/>
    <x v="0"/>
    <x v="0"/>
    <x v="0"/>
    <x v="0"/>
    <s v="Estatal"/>
    <s v="LORETO"/>
    <s v="LORETO"/>
    <s v="MRCAL. R. CASTILLA"/>
    <s v="YAVARI"/>
    <n v="0"/>
    <x v="0"/>
    <n v="0"/>
    <x v="0"/>
    <n v="0"/>
    <x v="0"/>
    <x v="0"/>
    <n v="0"/>
    <n v="0"/>
    <m/>
    <n v="2.5833333333333333E-3"/>
    <n v="2.0833333333333333E-3"/>
    <n v="7.6479999999999997"/>
    <n v="0"/>
    <n v="20"/>
    <s v="BASE DE DATOS"/>
    <m/>
  </r>
  <r>
    <s v="20"/>
    <x v="10"/>
    <s v="ELOR"/>
    <s v="53023414"/>
    <s v="53023414"/>
    <x v="0"/>
    <s v="Cat-1 3406"/>
    <s v="N"/>
    <n v="0.27500000000000002"/>
    <n v="0"/>
    <n v="0"/>
    <n v="0"/>
    <n v="0"/>
    <n v="0"/>
    <n v="0"/>
    <n v="0"/>
    <n v="0"/>
    <m/>
    <x v="0"/>
    <s v="ELOR53023414Cat-1 3406EL"/>
    <s v="Electro Oriente S. A."/>
    <x v="5"/>
    <x v="5"/>
    <s v="C. T. El Estrecho"/>
    <x v="43"/>
    <x v="0"/>
    <x v="0"/>
    <x v="84"/>
    <x v="0"/>
    <s v="Instalado"/>
    <s v="Operativo"/>
    <s v="Distribuidora"/>
    <x v="0"/>
    <x v="0"/>
    <x v="0"/>
    <x v="0"/>
    <s v="Estatal"/>
    <s v="LORETO"/>
    <s v="LORETO"/>
    <s v="MARISCAL RAMÓN CASTILLA"/>
    <s v="MARISCAL RAMÓN CASTILLA"/>
    <s v="EL ESTRECHO"/>
    <x v="0"/>
    <n v="0"/>
    <x v="0"/>
    <n v="0"/>
    <x v="0"/>
    <x v="0"/>
    <n v="0"/>
    <n v="0"/>
    <m/>
    <n v="2.2916666666666669E-2"/>
    <n v="0"/>
    <n v="7.6479999999999997"/>
    <n v="0"/>
    <n v="20"/>
    <s v="BASE DE DATOS"/>
    <m/>
  </r>
  <r>
    <s v="20"/>
    <x v="10"/>
    <s v="ELOR"/>
    <s v="53023414"/>
    <s v="53023414"/>
    <x v="0"/>
    <s v="Cat-2 3306"/>
    <s v="N"/>
    <n v="0.22500000000000001"/>
    <n v="0"/>
    <n v="0"/>
    <n v="0"/>
    <n v="0"/>
    <n v="0"/>
    <n v="0"/>
    <n v="0"/>
    <n v="0"/>
    <m/>
    <x v="0"/>
    <s v="ELOR53023414Cat-2 3306EL"/>
    <s v="Electro Oriente S. A."/>
    <x v="5"/>
    <x v="5"/>
    <s v="C. T. El Estrecho"/>
    <x v="43"/>
    <x v="0"/>
    <x v="0"/>
    <x v="85"/>
    <x v="0"/>
    <s v="Instalado"/>
    <s v="Operativo"/>
    <s v="Distribuidora"/>
    <x v="0"/>
    <x v="0"/>
    <x v="0"/>
    <x v="0"/>
    <s v="Estatal"/>
    <s v="LORETO"/>
    <s v="LORETO"/>
    <s v="MARISCAL RAMÓN CASTILLA"/>
    <s v="MARISCAL RAMÓN CASTILLA"/>
    <s v="EL ESTRECHO"/>
    <x v="0"/>
    <n v="0"/>
    <x v="0"/>
    <n v="0"/>
    <x v="0"/>
    <x v="0"/>
    <n v="0"/>
    <n v="0"/>
    <m/>
    <n v="1.8749999999999999E-2"/>
    <n v="0"/>
    <n v="7.6479999999999997"/>
    <n v="0"/>
    <n v="20"/>
    <s v="BASE DE DATOS"/>
    <m/>
  </r>
  <r>
    <s v="20"/>
    <x v="10"/>
    <s v="ELOR"/>
    <s v="53023414"/>
    <s v="53023414"/>
    <x v="0"/>
    <s v="Volvo 03"/>
    <s v="S"/>
    <n v="0.36399999999999999"/>
    <n v="0.32500000000000001"/>
    <n v="25.988"/>
    <n v="54.576000000000001"/>
    <n v="80.563999999999993"/>
    <n v="2.6"/>
    <n v="465"/>
    <n v="0"/>
    <n v="26"/>
    <m/>
    <x v="0"/>
    <s v="ELOR53023414Volvo 03EL"/>
    <s v="Electro Oriente S. A."/>
    <x v="5"/>
    <x v="5"/>
    <s v="C. T. El Estrecho"/>
    <x v="43"/>
    <x v="0"/>
    <x v="0"/>
    <x v="86"/>
    <x v="0"/>
    <s v="Instalado"/>
    <s v="Operativo"/>
    <s v="Distribuidora"/>
    <x v="0"/>
    <x v="0"/>
    <x v="0"/>
    <x v="0"/>
    <s v="Estatal"/>
    <s v="LORETO"/>
    <s v="LORETO"/>
    <s v="MARISCAL RAMÓN CASTILLA"/>
    <s v="MARISCAL RAMÓN CASTILLA"/>
    <s v="EL ESTRECHO"/>
    <x v="0"/>
    <n v="0"/>
    <x v="0"/>
    <n v="0"/>
    <x v="0"/>
    <x v="0"/>
    <n v="80.563999999999993"/>
    <n v="8.0563999999999997E-2"/>
    <m/>
    <n v="3.0333333333333334E-2"/>
    <n v="4.7499999999999994E-2"/>
    <n v="7.6479999999999997"/>
    <n v="0"/>
    <n v="20"/>
    <s v="BASE DE DATOS"/>
    <m/>
  </r>
  <r>
    <s v="20"/>
    <x v="10"/>
    <s v="ELOR"/>
    <s v="33011093"/>
    <s v="33011093"/>
    <x v="0"/>
    <s v="Cat.3512 Dita"/>
    <s v="S"/>
    <n v="0.5"/>
    <n v="0.46"/>
    <n v="36.08"/>
    <n v="148.32"/>
    <n v="184.4"/>
    <n v="2"/>
    <n v="675"/>
    <n v="0"/>
    <n v="85"/>
    <m/>
    <x v="0"/>
    <s v="ELOR33011093Cat.3512 DitaEL"/>
    <s v="Electro Oriente S. A."/>
    <x v="5"/>
    <x v="5"/>
    <s v="C. T. Contamana"/>
    <x v="44"/>
    <x v="0"/>
    <x v="0"/>
    <x v="87"/>
    <x v="0"/>
    <s v="Instalado"/>
    <s v="Operativo"/>
    <s v="Distribuidora"/>
    <x v="0"/>
    <x v="0"/>
    <x v="0"/>
    <x v="0"/>
    <s v="Estatal"/>
    <s v="LORETO"/>
    <s v="LORETO"/>
    <s v="UCAYALI"/>
    <s v="CONTAMANA"/>
    <n v="0"/>
    <x v="0"/>
    <n v="0"/>
    <x v="0"/>
    <n v="0"/>
    <x v="0"/>
    <x v="0"/>
    <n v="184.4"/>
    <n v="0.18440000000000001"/>
    <m/>
    <n v="4.1666666666666664E-2"/>
    <n v="3.8333333333333337E-2"/>
    <n v="7.6479999999999997"/>
    <n v="-2.8421709430404007E-14"/>
    <n v="20"/>
    <s v="BASE DE DATOS"/>
    <m/>
  </r>
  <r>
    <s v="20"/>
    <x v="10"/>
    <s v="ELOR"/>
    <s v="33011093"/>
    <s v="33011093"/>
    <x v="0"/>
    <s v="Cat.2.3512 Dita"/>
    <s v="S"/>
    <n v="0.5"/>
    <n v="0.32"/>
    <n v="38.24"/>
    <n v="162.16"/>
    <n v="200.4"/>
    <n v="0"/>
    <n v="711"/>
    <n v="0"/>
    <n v="0"/>
    <m/>
    <x v="0"/>
    <s v="ELOR33011093Cat.2.3512 DitaEL"/>
    <s v="Electro Oriente S. A."/>
    <x v="5"/>
    <x v="5"/>
    <s v="C. T. Contamana"/>
    <x v="44"/>
    <x v="0"/>
    <x v="0"/>
    <x v="88"/>
    <x v="0"/>
    <s v="Instalado"/>
    <s v="Operativo"/>
    <s v="Distribuidora"/>
    <x v="0"/>
    <x v="0"/>
    <x v="0"/>
    <x v="0"/>
    <s v="Estatal"/>
    <s v="LORETO"/>
    <s v="LORETO"/>
    <s v="UCAYALI"/>
    <s v="CONTAMANA"/>
    <n v="0"/>
    <x v="0"/>
    <n v="0"/>
    <x v="0"/>
    <n v="0"/>
    <x v="0"/>
    <x v="0"/>
    <n v="200.4"/>
    <n v="0.20039999999999999"/>
    <m/>
    <n v="4.1666666666666664E-2"/>
    <n v="2.6666666666666668E-2"/>
    <n v="7.6479999999999997"/>
    <n v="0"/>
    <n v="20"/>
    <s v="BASE DE DATOS"/>
    <m/>
  </r>
  <r>
    <s v="20"/>
    <x v="10"/>
    <s v="ELOR"/>
    <s v="33011093"/>
    <s v="33011093"/>
    <x v="0"/>
    <s v="VolvoPenta TWD1643G"/>
    <s v="S"/>
    <n v="0.6"/>
    <n v="0.4"/>
    <n v="20.882999999999999"/>
    <n v="79.323999999999998"/>
    <n v="100.20699999999999"/>
    <n v="10"/>
    <n v="449"/>
    <n v="0"/>
    <n v="2"/>
    <m/>
    <x v="0"/>
    <s v="ELOR33011093VolvoPenta TWD1643GEL"/>
    <s v="Electro Oriente S. A."/>
    <x v="5"/>
    <x v="5"/>
    <s v="C. T. Contamana"/>
    <x v="44"/>
    <x v="0"/>
    <x v="0"/>
    <x v="90"/>
    <x v="0"/>
    <s v="Instalado"/>
    <s v="Operativo"/>
    <s v="Distribuidora"/>
    <x v="0"/>
    <x v="0"/>
    <x v="0"/>
    <x v="0"/>
    <s v="Estatal"/>
    <s v="LORETO"/>
    <s v="LORETO"/>
    <s v="UCAYALI"/>
    <s v="CONTAMANA"/>
    <n v="0"/>
    <x v="0"/>
    <n v="0"/>
    <x v="0"/>
    <n v="0"/>
    <x v="0"/>
    <x v="0"/>
    <n v="100.20699999999999"/>
    <n v="0.10020699999999999"/>
    <m/>
    <n v="4.9999999999999996E-2"/>
    <n v="3.3333333333333333E-2"/>
    <n v="7.6479999999999997"/>
    <n v="0"/>
    <n v="20"/>
    <s v="BASE DE DATOS"/>
    <m/>
  </r>
  <r>
    <s v="20"/>
    <x v="10"/>
    <s v="ELOR"/>
    <s v="33011093"/>
    <s v="33011093"/>
    <x v="0"/>
    <s v="Cat.5-C15-07183"/>
    <s v="S"/>
    <n v="0.45500000000000002"/>
    <n v="0.39"/>
    <n v="15.22"/>
    <n v="30.4"/>
    <n v="45.62"/>
    <n v="28"/>
    <n v="305"/>
    <n v="0"/>
    <n v="65"/>
    <m/>
    <x v="0"/>
    <s v="ELOR33011093Cat.5-C15-07183EL"/>
    <s v="Electro Oriente S. A."/>
    <x v="5"/>
    <x v="5"/>
    <s v="C. T. Contamana"/>
    <x v="44"/>
    <x v="0"/>
    <x v="0"/>
    <x v="92"/>
    <x v="0"/>
    <s v="Instalado"/>
    <s v="Operativo"/>
    <s v="Distribuidora"/>
    <x v="0"/>
    <x v="0"/>
    <x v="0"/>
    <x v="0"/>
    <s v="Estatal"/>
    <s v="LORETO"/>
    <s v="LORETO"/>
    <s v="UCAYALI"/>
    <s v="CONTAMANA"/>
    <n v="0"/>
    <x v="0"/>
    <n v="0"/>
    <x v="0"/>
    <n v="0"/>
    <x v="0"/>
    <x v="0"/>
    <n v="45.62"/>
    <n v="4.5620000000000001E-2"/>
    <m/>
    <n v="3.7916666666666668E-2"/>
    <n v="3.2500000000000001E-2"/>
    <n v="7.6479999999999997"/>
    <n v="0"/>
    <n v="20"/>
    <s v="BASE DE DATOS"/>
    <m/>
  </r>
  <r>
    <s v="20"/>
    <x v="10"/>
    <s v="ELOR"/>
    <s v="33011093"/>
    <s v="33011093"/>
    <x v="0"/>
    <s v="Cat.6 3516B 0141"/>
    <s v="S"/>
    <n v="2"/>
    <n v="0.8"/>
    <n v="9.56"/>
    <n v="36.313000000000002"/>
    <n v="45.872999999999998"/>
    <n v="21"/>
    <n v="161"/>
    <n v="0"/>
    <n v="0"/>
    <m/>
    <x v="0"/>
    <s v="ELOR33011093Cat.6 3516B 0141EL"/>
    <s v="Electro Oriente S. A."/>
    <x v="5"/>
    <x v="5"/>
    <s v="C. T. Contamana"/>
    <x v="44"/>
    <x v="0"/>
    <x v="0"/>
    <x v="91"/>
    <x v="0"/>
    <s v="Instalado"/>
    <s v="Operativo"/>
    <s v="Distribuidora"/>
    <x v="0"/>
    <x v="0"/>
    <x v="0"/>
    <x v="0"/>
    <s v="Estatal"/>
    <s v="LORETO"/>
    <s v="LORETO"/>
    <s v="UCAYALI"/>
    <s v="CONTAMANA"/>
    <n v="0"/>
    <x v="0"/>
    <n v="0"/>
    <x v="0"/>
    <n v="0"/>
    <x v="0"/>
    <x v="0"/>
    <n v="45.872999999999998"/>
    <n v="4.5872999999999997E-2"/>
    <m/>
    <n v="0.16666666666666666"/>
    <n v="6.6666666666666666E-2"/>
    <n v="7.6479999999999997"/>
    <n v="7.1054273576010019E-15"/>
    <n v="20"/>
    <s v="BASE DE DATOS"/>
    <m/>
  </r>
  <r>
    <s v="20"/>
    <x v="10"/>
    <s v="ELOR"/>
    <s v="43096499"/>
    <s v="43096499"/>
    <x v="0"/>
    <s v="Perkins 2506AE15TAG"/>
    <s v="N"/>
    <n v="0.46800000000000003"/>
    <n v="0"/>
    <n v="0"/>
    <n v="0"/>
    <n v="0"/>
    <n v="0"/>
    <n v="0"/>
    <n v="0"/>
    <n v="0"/>
    <m/>
    <x v="0"/>
    <s v="ELOR43096499Perkins 2506AE15TAGEL"/>
    <s v="Electro Oriente S. A."/>
    <x v="5"/>
    <x v="5"/>
    <s v="C.T. ORELLANA"/>
    <x v="45"/>
    <x v="0"/>
    <x v="0"/>
    <x v="94"/>
    <x v="0"/>
    <s v="Instalado"/>
    <s v="Operativo"/>
    <s v="Distribuidora"/>
    <x v="0"/>
    <x v="0"/>
    <x v="0"/>
    <x v="0"/>
    <s v="Estatal"/>
    <s v="LORETO"/>
    <s v="LORETO"/>
    <s v="UCAYALI"/>
    <s v="VARGAS GUERRA"/>
    <n v="0"/>
    <x v="0"/>
    <n v="0"/>
    <x v="0"/>
    <n v="0"/>
    <x v="0"/>
    <x v="0"/>
    <n v="0"/>
    <n v="0"/>
    <m/>
    <n v="3.9E-2"/>
    <n v="0"/>
    <n v="7.6479999999999997"/>
    <n v="0"/>
    <n v="20"/>
    <s v="BASE DE DATOS"/>
    <m/>
  </r>
  <r>
    <s v="20"/>
    <x v="10"/>
    <s v="ELOR"/>
    <s v="43096499"/>
    <s v="43096499"/>
    <x v="0"/>
    <s v="Cat.C18 G6B20736"/>
    <s v="N"/>
    <n v="0.5"/>
    <n v="0"/>
    <n v="0"/>
    <n v="0"/>
    <n v="0"/>
    <n v="0"/>
    <n v="0"/>
    <n v="0"/>
    <n v="0"/>
    <m/>
    <x v="0"/>
    <s v="ELOR43096499Cat.C18 G6B20736EL"/>
    <s v="Electro Oriente S. A."/>
    <x v="5"/>
    <x v="5"/>
    <s v="C.T. ORELLANA"/>
    <x v="45"/>
    <x v="0"/>
    <x v="0"/>
    <x v="93"/>
    <x v="0"/>
    <s v="Instalado"/>
    <s v="Operativo"/>
    <s v="Distribuidora"/>
    <x v="0"/>
    <x v="0"/>
    <x v="0"/>
    <x v="0"/>
    <s v="Estatal"/>
    <s v="LORETO"/>
    <s v="LORETO"/>
    <s v="UCAYALI"/>
    <s v="VARGAS GUERRA"/>
    <n v="0"/>
    <x v="0"/>
    <n v="0"/>
    <x v="0"/>
    <n v="0"/>
    <x v="0"/>
    <x v="0"/>
    <n v="0"/>
    <n v="0"/>
    <m/>
    <n v="4.1666666666666664E-2"/>
    <n v="0"/>
    <n v="7.6479999999999997"/>
    <n v="0"/>
    <n v="20"/>
    <s v="BASE DE DATOS"/>
    <m/>
  </r>
  <r>
    <s v="20"/>
    <x v="10"/>
    <s v="ELOR"/>
    <s v="43096499"/>
    <s v="43096499"/>
    <x v="0"/>
    <s v="CUMMINS 855"/>
    <s v="S"/>
    <n v="0.32"/>
    <n v="0.19"/>
    <n v="12.573"/>
    <n v="88.013000000000005"/>
    <n v="100.586"/>
    <n v="6"/>
    <n v="714"/>
    <n v="0"/>
    <n v="20"/>
    <m/>
    <x v="0"/>
    <s v="ELOR43096499CUMMINS 855EL"/>
    <s v="Electro Oriente S. A."/>
    <x v="5"/>
    <x v="5"/>
    <s v="C. T. Orellana"/>
    <x v="45"/>
    <x v="0"/>
    <x v="0"/>
    <x v="181"/>
    <x v="0"/>
    <s v="Instalado"/>
    <s v="Operativo"/>
    <s v="Distribuidora"/>
    <x v="0"/>
    <x v="0"/>
    <x v="0"/>
    <x v="0"/>
    <s v="Estatal"/>
    <s v="LORETO"/>
    <s v="LORETO"/>
    <n v="0"/>
    <n v="0"/>
    <n v="0"/>
    <x v="0"/>
    <n v="0"/>
    <x v="0"/>
    <n v="0"/>
    <x v="0"/>
    <x v="0"/>
    <n v="100.586"/>
    <n v="0.10058599999999999"/>
    <m/>
    <n v="6.4000000000000001E-2"/>
    <n v="3.7999999999999999E-2"/>
    <n v="7.6479999999999997"/>
    <n v="1.4210854715202004E-14"/>
    <n v="20"/>
    <s v="BASE DE DATOS"/>
    <m/>
  </r>
  <r>
    <s v="20"/>
    <x v="10"/>
    <s v="ELOR"/>
    <s v="43094699"/>
    <s v="43094699"/>
    <x v="0"/>
    <s v="Volvo Penta RVM364"/>
    <s v="N"/>
    <n v="0.36399999999999999"/>
    <n v="0"/>
    <n v="0"/>
    <n v="0"/>
    <n v="0"/>
    <n v="0"/>
    <n v="0"/>
    <n v="0"/>
    <n v="0"/>
    <m/>
    <x v="0"/>
    <s v="ELOR43094699Volvo Penta RVM364EL"/>
    <s v="Electro Oriente S. A."/>
    <x v="5"/>
    <x v="5"/>
    <s v="C. T. Indiana"/>
    <x v="46"/>
    <x v="0"/>
    <x v="0"/>
    <x v="95"/>
    <x v="0"/>
    <s v="Instalado"/>
    <s v="Operativo"/>
    <s v="Distribuidora"/>
    <x v="0"/>
    <x v="0"/>
    <x v="0"/>
    <x v="0"/>
    <s v="Estatal"/>
    <s v="LORETO"/>
    <s v="LORETO"/>
    <s v="MAYNAS"/>
    <s v="INDIANA"/>
    <n v="0"/>
    <x v="0"/>
    <n v="0"/>
    <x v="0"/>
    <n v="0"/>
    <x v="0"/>
    <x v="0"/>
    <n v="0"/>
    <n v="0"/>
    <m/>
    <n v="3.0333333333333334E-2"/>
    <n v="0"/>
    <n v="7.6479999999999997"/>
    <n v="0"/>
    <n v="20"/>
    <s v="BASE DE DATOS"/>
    <m/>
  </r>
  <r>
    <s v="20"/>
    <x v="10"/>
    <s v="ELOR"/>
    <s v="43094699"/>
    <s v="43094699"/>
    <x v="0"/>
    <s v="Volvo2 CAD1641GE"/>
    <s v="N"/>
    <n v="0.45600000000000002"/>
    <n v="0"/>
    <n v="0"/>
    <n v="0"/>
    <n v="0"/>
    <n v="0"/>
    <n v="0"/>
    <n v="0"/>
    <n v="0"/>
    <m/>
    <x v="0"/>
    <s v="ELOR43094699Volvo2 CAD1641GEEL"/>
    <s v="Electro Oriente S. A."/>
    <x v="5"/>
    <x v="5"/>
    <s v="C. T. Indiana"/>
    <x v="46"/>
    <x v="0"/>
    <x v="0"/>
    <x v="96"/>
    <x v="0"/>
    <s v="Instalado"/>
    <s v="Operativo"/>
    <s v="Distribuidora"/>
    <x v="0"/>
    <x v="0"/>
    <x v="0"/>
    <x v="0"/>
    <s v="Estatal"/>
    <s v="LORETO"/>
    <s v="LORETO"/>
    <s v="MAYNAS"/>
    <s v="INDIANA"/>
    <n v="0"/>
    <x v="0"/>
    <n v="0"/>
    <x v="0"/>
    <n v="0"/>
    <x v="0"/>
    <x v="0"/>
    <n v="0"/>
    <n v="0"/>
    <m/>
    <n v="3.7999999999999999E-2"/>
    <n v="0"/>
    <n v="7.6479999999999997"/>
    <n v="0"/>
    <n v="20"/>
    <s v="BASE DE DATOS"/>
    <m/>
  </r>
  <r>
    <s v="20"/>
    <x v="10"/>
    <s v="ELOR"/>
    <s v="43094699"/>
    <s v="43094699"/>
    <x v="0"/>
    <s v="Cat.5-3412STA-16860"/>
    <s v="S"/>
    <n v="0.72499999999999998"/>
    <n v="0.6"/>
    <n v="2.7589999999999999"/>
    <n v="19.315000000000001"/>
    <n v="22.074000000000002"/>
    <n v="0"/>
    <n v="166"/>
    <n v="0"/>
    <n v="43"/>
    <m/>
    <x v="0"/>
    <s v="ELOR43094699Cat.5-3412STA-16860EL"/>
    <s v="Electro Oriente S. A."/>
    <x v="5"/>
    <x v="5"/>
    <s v="C. T. Indiana"/>
    <x v="46"/>
    <x v="0"/>
    <x v="0"/>
    <x v="97"/>
    <x v="0"/>
    <n v="0"/>
    <s v="Operativo"/>
    <s v="Distribuidora"/>
    <x v="0"/>
    <x v="0"/>
    <x v="0"/>
    <x v="0"/>
    <s v="Estatal"/>
    <s v="LORETO"/>
    <s v="LORETO"/>
    <s v="MAYNAS"/>
    <s v="INDIANA"/>
    <n v="0"/>
    <x v="0"/>
    <n v="0"/>
    <x v="0"/>
    <n v="0"/>
    <x v="0"/>
    <x v="0"/>
    <n v="22.074000000000002"/>
    <n v="2.2074000000000003E-2"/>
    <m/>
    <n v="6.0416666666666667E-2"/>
    <n v="4.9999999999999996E-2"/>
    <n v="7.6479999999999997"/>
    <n v="0"/>
    <n v="20"/>
    <s v="BASE DE DATOS"/>
    <m/>
  </r>
  <r>
    <s v="20"/>
    <x v="10"/>
    <s v="ELOR"/>
    <s v="43094699"/>
    <s v="43094699"/>
    <x v="0"/>
    <s v="Vol.3 Pent TWD1643G"/>
    <s v="S"/>
    <n v="0.6"/>
    <n v="0.45"/>
    <n v="16.303999999999998"/>
    <n v="114.13"/>
    <n v="130.434"/>
    <n v="0"/>
    <n v="646"/>
    <n v="0"/>
    <n v="45"/>
    <m/>
    <x v="0"/>
    <s v="ELOR43094699Vol.3 Pent TWD1643GEL"/>
    <s v="Electro Oriente S. A."/>
    <x v="5"/>
    <x v="5"/>
    <s v="C. T. Indiana"/>
    <x v="46"/>
    <x v="0"/>
    <x v="0"/>
    <x v="98"/>
    <x v="0"/>
    <n v="0"/>
    <s v="Operativo"/>
    <s v="Distribuidora"/>
    <x v="0"/>
    <x v="0"/>
    <x v="0"/>
    <x v="0"/>
    <s v="Estatal"/>
    <s v="LORETO"/>
    <s v="LORETO"/>
    <s v="MAYNAS"/>
    <s v="INDIANA"/>
    <n v="0"/>
    <x v="0"/>
    <n v="0"/>
    <x v="0"/>
    <n v="0"/>
    <x v="0"/>
    <x v="0"/>
    <n v="130.434"/>
    <n v="0.13043399999999999"/>
    <m/>
    <n v="4.9999999999999996E-2"/>
    <n v="3.7499999999999999E-2"/>
    <n v="7.6479999999999997"/>
    <n v="0"/>
    <n v="20"/>
    <s v="BASE DE DATOS"/>
    <m/>
  </r>
  <r>
    <s v="20"/>
    <x v="10"/>
    <s v="ELOR"/>
    <s v="33011193"/>
    <s v="33011193"/>
    <x v="0"/>
    <s v="CUMMINS"/>
    <s v="S"/>
    <n v="0.6"/>
    <n v="0.3"/>
    <n v="13.72"/>
    <n v="55.08"/>
    <n v="68.8"/>
    <n v="4"/>
    <n v="443"/>
    <n v="0"/>
    <n v="33"/>
    <m/>
    <x v="0"/>
    <s v="ELOR33011193CUMMINSEL"/>
    <s v="Electro Oriente S. A."/>
    <x v="5"/>
    <x v="5"/>
    <s v="C. T. Nauta"/>
    <x v="47"/>
    <x v="0"/>
    <x v="0"/>
    <x v="2"/>
    <x v="0"/>
    <s v="Instalado"/>
    <s v="Operativo"/>
    <s v="Distribuidora"/>
    <x v="0"/>
    <x v="0"/>
    <x v="0"/>
    <x v="0"/>
    <s v="Estatal"/>
    <s v="LORETO"/>
    <s v="LORETO"/>
    <s v="LORETO"/>
    <s v="NAUTA"/>
    <n v="0"/>
    <x v="0"/>
    <n v="0"/>
    <x v="0"/>
    <n v="0"/>
    <x v="0"/>
    <x v="0"/>
    <n v="68.8"/>
    <n v="6.88E-2"/>
    <m/>
    <n v="4.9999999999999996E-2"/>
    <n v="2.4999999999999998E-2"/>
    <n v="7.6479999999999997"/>
    <n v="0"/>
    <n v="20"/>
    <s v="BASE DE DATOS"/>
    <m/>
  </r>
  <r>
    <s v="20"/>
    <x v="10"/>
    <s v="ELOR"/>
    <s v="33011193"/>
    <s v="33011193"/>
    <x v="0"/>
    <s v="MTU-1 1200DS Detroi"/>
    <s v="N"/>
    <n v="1.2250000000000001"/>
    <n v="0"/>
    <n v="0"/>
    <n v="0"/>
    <n v="0"/>
    <n v="0"/>
    <n v="0"/>
    <n v="0"/>
    <n v="0"/>
    <m/>
    <x v="0"/>
    <s v="ELOR33011193MTU-1 1200DS DetroiEL"/>
    <s v="Electro Oriente S. A."/>
    <x v="5"/>
    <x v="5"/>
    <s v="C. T. Nauta"/>
    <x v="47"/>
    <x v="0"/>
    <x v="0"/>
    <x v="99"/>
    <x v="0"/>
    <s v="Instalado"/>
    <s v="Operativo"/>
    <s v="Distribuidora"/>
    <x v="0"/>
    <x v="0"/>
    <x v="0"/>
    <x v="0"/>
    <s v="Estatal"/>
    <s v="LORETO"/>
    <s v="LORETO"/>
    <s v="LORETO"/>
    <s v="NAUTA"/>
    <n v="0"/>
    <x v="0"/>
    <n v="0"/>
    <x v="0"/>
    <n v="0"/>
    <x v="0"/>
    <x v="0"/>
    <n v="0"/>
    <n v="0"/>
    <m/>
    <n v="0.10208333333333335"/>
    <n v="0"/>
    <n v="7.6479999999999997"/>
    <n v="0"/>
    <n v="20"/>
    <s v="BASE DE DATOS"/>
    <m/>
  </r>
  <r>
    <s v="20"/>
    <x v="10"/>
    <s v="ELOR"/>
    <s v="33011193"/>
    <s v="33011193"/>
    <x v="0"/>
    <s v="MTU=2 1200DS Detroi"/>
    <s v="S"/>
    <n v="1.2250000000000001"/>
    <n v="1"/>
    <n v="285.02699999999999"/>
    <n v="75.037999999999997"/>
    <n v="360.065"/>
    <n v="12"/>
    <n v="574"/>
    <n v="0"/>
    <n v="135"/>
    <m/>
    <x v="0"/>
    <s v="ELOR33011193MTU=2 1200DS DetroiEL"/>
    <s v="Electro Oriente S. A."/>
    <x v="5"/>
    <x v="5"/>
    <s v="C. T. Nauta"/>
    <x v="47"/>
    <x v="0"/>
    <x v="0"/>
    <x v="100"/>
    <x v="0"/>
    <s v="Instalado"/>
    <s v="Operativo"/>
    <s v="Distribuidora"/>
    <x v="0"/>
    <x v="0"/>
    <x v="0"/>
    <x v="0"/>
    <s v="Estatal"/>
    <s v="LORETO"/>
    <s v="LORETO"/>
    <s v="LORETO"/>
    <s v="NAUTA"/>
    <n v="0"/>
    <x v="0"/>
    <n v="0"/>
    <x v="0"/>
    <n v="0"/>
    <x v="0"/>
    <x v="0"/>
    <n v="360.065"/>
    <n v="0.36006500000000002"/>
    <m/>
    <n v="0.10208333333333335"/>
    <n v="8.3333333333333329E-2"/>
    <n v="7.6479999999999997"/>
    <n v="0"/>
    <n v="20"/>
    <s v="BASE DE DATOS"/>
    <m/>
  </r>
  <r>
    <s v="20"/>
    <x v="10"/>
    <s v="ELOR"/>
    <s v="33011193"/>
    <s v="33011193"/>
    <x v="0"/>
    <s v="Cat. 3512 Dita"/>
    <s v="S"/>
    <n v="0.5"/>
    <n v="0.25"/>
    <n v="67.814999999999998"/>
    <n v="17.853000000000002"/>
    <n v="85.668000000000006"/>
    <n v="0"/>
    <n v="273"/>
    <n v="0"/>
    <n v="0"/>
    <m/>
    <x v="0"/>
    <s v="ELOR33011193Cat. 3512 DitaEL"/>
    <s v="Electro Oriente S. A."/>
    <x v="5"/>
    <x v="5"/>
    <s v="C. T. Nauta"/>
    <x v="47"/>
    <x v="0"/>
    <x v="0"/>
    <x v="101"/>
    <x v="0"/>
    <s v="Instalado"/>
    <s v="Operativo"/>
    <s v="Distribuidora"/>
    <x v="0"/>
    <x v="0"/>
    <x v="0"/>
    <x v="0"/>
    <s v="Estatal"/>
    <s v="LORETO"/>
    <s v="LORETO"/>
    <s v="LORETO"/>
    <s v="NAUTA"/>
    <n v="0"/>
    <x v="0"/>
    <n v="0"/>
    <x v="0"/>
    <n v="0"/>
    <x v="0"/>
    <x v="0"/>
    <n v="85.668000000000006"/>
    <n v="8.5668000000000008E-2"/>
    <m/>
    <n v="4.1666666666666664E-2"/>
    <n v="2.0833333333333332E-2"/>
    <n v="7.6479999999999997"/>
    <n v="0"/>
    <n v="20"/>
    <s v="BASE DE DATOS"/>
    <m/>
  </r>
  <r>
    <s v="20"/>
    <x v="10"/>
    <s v="ELOR"/>
    <s v="33011193"/>
    <s v="33011193"/>
    <x v="0"/>
    <s v="Cat 3516 YAT00240"/>
    <s v="S"/>
    <n v="2"/>
    <n v="1.5"/>
    <n v="15.411"/>
    <n v="4.0570000000000004"/>
    <n v="19.468"/>
    <n v="0"/>
    <n v="22"/>
    <n v="0"/>
    <n v="0"/>
    <m/>
    <x v="0"/>
    <s v="ELOR33011193Cat 3516 YAT00240EL"/>
    <s v="Electro Oriente S. A."/>
    <x v="5"/>
    <x v="5"/>
    <s v="C. T. Nauta"/>
    <x v="47"/>
    <x v="0"/>
    <x v="0"/>
    <x v="165"/>
    <x v="0"/>
    <s v="Instalado"/>
    <s v="Operativo"/>
    <s v="Distribuidora"/>
    <x v="0"/>
    <x v="0"/>
    <x v="0"/>
    <x v="0"/>
    <s v="Estatal"/>
    <s v="LORETO"/>
    <s v="LORETO"/>
    <s v="LORETO"/>
    <s v="NAUTA"/>
    <n v="0"/>
    <x v="0"/>
    <n v="0"/>
    <x v="0"/>
    <n v="0"/>
    <x v="0"/>
    <x v="0"/>
    <n v="19.468"/>
    <n v="1.9467999999999999E-2"/>
    <m/>
    <n v="0.33333333333333331"/>
    <n v="0.25"/>
    <n v="7.6479999999999997"/>
    <n v="0"/>
    <n v="20"/>
    <s v="BASE DE DATOS"/>
    <m/>
  </r>
  <r>
    <s v="20"/>
    <x v="10"/>
    <s v="ELOR"/>
    <s v="33010993"/>
    <s v="33010993"/>
    <x v="0"/>
    <s v="Cat.1-3512(.208)"/>
    <s v="S"/>
    <n v="0.5"/>
    <n v="0.25"/>
    <n v="29.12"/>
    <n v="113.92"/>
    <n v="143.04"/>
    <n v="2"/>
    <n v="555"/>
    <n v="0"/>
    <n v="106"/>
    <m/>
    <x v="0"/>
    <s v="ELOR33010993Cat.1-3512(.208)EL"/>
    <s v="Electro Oriente S. A."/>
    <x v="5"/>
    <x v="5"/>
    <s v="C. T. Requena"/>
    <x v="48"/>
    <x v="0"/>
    <x v="0"/>
    <x v="102"/>
    <x v="0"/>
    <s v="Instalado"/>
    <s v="Operativo"/>
    <s v="Distribuidora"/>
    <x v="0"/>
    <x v="0"/>
    <x v="0"/>
    <x v="0"/>
    <s v="Estatal"/>
    <s v="LORETO"/>
    <s v="LORETO"/>
    <s v="REQUENA"/>
    <s v="REQUENA"/>
    <n v="0"/>
    <x v="0"/>
    <n v="0"/>
    <x v="0"/>
    <n v="0"/>
    <x v="0"/>
    <x v="0"/>
    <n v="143.04"/>
    <n v="0.14304"/>
    <m/>
    <n v="4.1666666666666664E-2"/>
    <n v="2.0833333333333332E-2"/>
    <n v="7.6479999999999997"/>
    <n v="0"/>
    <n v="20"/>
    <s v="BASE DE DATOS"/>
    <m/>
  </r>
  <r>
    <s v="20"/>
    <x v="10"/>
    <s v="ELOR"/>
    <s v="33010993"/>
    <s v="33010993"/>
    <x v="0"/>
    <s v="Cat.3-3512(.219)"/>
    <s v="S"/>
    <n v="0.5"/>
    <n v="0.3"/>
    <n v="35.68"/>
    <n v="106.88"/>
    <n v="142.56"/>
    <n v="2.35"/>
    <n v="533"/>
    <n v="0"/>
    <n v="93"/>
    <m/>
    <x v="0"/>
    <s v="ELOR33010993Cat.3-3512(.219)EL"/>
    <s v="Electro Oriente S. A."/>
    <x v="5"/>
    <x v="5"/>
    <s v="C. T. Requena"/>
    <x v="48"/>
    <x v="0"/>
    <x v="0"/>
    <x v="103"/>
    <x v="0"/>
    <s v="Instalado"/>
    <s v="Operativo"/>
    <s v="Distribuidora"/>
    <x v="0"/>
    <x v="0"/>
    <x v="0"/>
    <x v="0"/>
    <s v="Estatal"/>
    <s v="LORETO"/>
    <s v="LORETO"/>
    <s v="REQUENA"/>
    <s v="REQUENA"/>
    <n v="0"/>
    <x v="0"/>
    <n v="0"/>
    <x v="0"/>
    <n v="0"/>
    <x v="0"/>
    <x v="0"/>
    <n v="142.56"/>
    <n v="0.14255999999999999"/>
    <m/>
    <n v="4.1666666666666664E-2"/>
    <n v="2.4999999999999998E-2"/>
    <n v="7.6479999999999997"/>
    <n v="0"/>
    <n v="20"/>
    <s v="BASE DE DATOS"/>
    <m/>
  </r>
  <r>
    <s v="20"/>
    <x v="10"/>
    <s v="ELOR"/>
    <s v="33010993"/>
    <s v="33010993"/>
    <x v="0"/>
    <s v="MTU 1200DS"/>
    <s v="S"/>
    <n v="1.2250000000000001"/>
    <n v="1"/>
    <n v="100.256"/>
    <n v="247.43"/>
    <n v="347.68599999999998"/>
    <n v="1.3"/>
    <n v="715"/>
    <n v="0"/>
    <n v="90"/>
    <m/>
    <x v="0"/>
    <s v="ELOR33010993MTU 1200DSEL"/>
    <s v="Electro Oriente S. A."/>
    <x v="5"/>
    <x v="5"/>
    <s v="C. T. Requena"/>
    <x v="48"/>
    <x v="0"/>
    <x v="0"/>
    <x v="104"/>
    <x v="0"/>
    <s v="Instalado"/>
    <s v="Operativo"/>
    <s v="Distribuidora"/>
    <x v="0"/>
    <x v="0"/>
    <x v="0"/>
    <x v="0"/>
    <s v="Estatal"/>
    <s v="LORETO"/>
    <s v="LORETO"/>
    <s v="REQUENA"/>
    <s v="REQUENA"/>
    <n v="0"/>
    <x v="0"/>
    <n v="0"/>
    <x v="0"/>
    <n v="0"/>
    <x v="0"/>
    <x v="0"/>
    <n v="347.68599999999998"/>
    <n v="0.347686"/>
    <m/>
    <n v="0.10208333333333335"/>
    <n v="8.3333333333333329E-2"/>
    <n v="7.6479999999999997"/>
    <n v="5.6843418860808015E-14"/>
    <n v="20"/>
    <s v="BASE DE DATOS"/>
    <m/>
  </r>
  <r>
    <s v="20"/>
    <x v="10"/>
    <s v="ELOR"/>
    <s v="33010993"/>
    <s v="33010993"/>
    <x v="0"/>
    <s v="CUMMINS 4"/>
    <s v="S"/>
    <n v="0.6"/>
    <n v="0.45700000000000002"/>
    <n v="26.26"/>
    <n v="22.32"/>
    <n v="48.58"/>
    <n v="3"/>
    <n v="195"/>
    <n v="0"/>
    <n v="26"/>
    <m/>
    <x v="0"/>
    <s v="ELOR33010993CUMMINS 4EL"/>
    <s v="Electro Oriente S. A."/>
    <x v="5"/>
    <x v="5"/>
    <s v="C. T. Requena"/>
    <x v="48"/>
    <x v="0"/>
    <x v="0"/>
    <x v="105"/>
    <x v="0"/>
    <s v="Instalado"/>
    <s v="Operativo"/>
    <s v="Distribuidora"/>
    <x v="0"/>
    <x v="0"/>
    <x v="0"/>
    <x v="0"/>
    <s v="Estatal"/>
    <s v="LORETO"/>
    <s v="LORETO"/>
    <s v="REQUENA"/>
    <s v="REQUENA"/>
    <n v="0"/>
    <x v="0"/>
    <n v="0"/>
    <x v="0"/>
    <n v="0"/>
    <x v="0"/>
    <x v="0"/>
    <n v="48.58"/>
    <n v="4.8579999999999998E-2"/>
    <m/>
    <n v="4.9999999999999996E-2"/>
    <n v="3.8083333333333337E-2"/>
    <n v="7.6479999999999997"/>
    <n v="0"/>
    <n v="20"/>
    <s v="BASE DE DATOS"/>
    <m/>
  </r>
  <r>
    <s v="20"/>
    <x v="10"/>
    <s v="ELOR"/>
    <s v="33010993"/>
    <s v="33010993"/>
    <x v="0"/>
    <s v="CAT 6-3516B-139"/>
    <s v="N"/>
    <n v="2"/>
    <n v="0"/>
    <n v="0"/>
    <n v="0"/>
    <n v="0"/>
    <n v="0"/>
    <n v="0"/>
    <n v="0"/>
    <n v="0"/>
    <m/>
    <x v="0"/>
    <s v="ELOR33010993CAT 6-3516B-139EL"/>
    <s v="Electro Oriente S. A."/>
    <x v="5"/>
    <x v="5"/>
    <s v="C. T. Requena"/>
    <x v="48"/>
    <x v="0"/>
    <x v="0"/>
    <x v="106"/>
    <x v="0"/>
    <s v="Instalado"/>
    <s v="Operativo"/>
    <s v="Distribuidora"/>
    <x v="0"/>
    <x v="0"/>
    <x v="0"/>
    <x v="0"/>
    <s v="Estatal"/>
    <s v="LORETO"/>
    <s v="LORETO"/>
    <s v="REQUENA"/>
    <s v="REQUENA"/>
    <n v="0"/>
    <x v="0"/>
    <n v="0"/>
    <x v="0"/>
    <n v="0"/>
    <x v="0"/>
    <x v="0"/>
    <n v="0"/>
    <n v="0"/>
    <m/>
    <n v="0.16666666666666666"/>
    <n v="8.3333333333333329E-2"/>
    <n v="7.6479999999999997"/>
    <n v="0"/>
    <n v="20"/>
    <s v="BASE DE DATOS"/>
    <m/>
  </r>
  <r>
    <s v="20"/>
    <x v="10"/>
    <s v="ELOR"/>
    <s v="43094599"/>
    <s v="43094599"/>
    <x v="0"/>
    <s v="CUMMINS_1 C200(050)"/>
    <s v="S"/>
    <n v="0.20799999999999999"/>
    <n v="0.14000000000000001"/>
    <n v="5.8159999999999998"/>
    <n v="40.710999999999999"/>
    <n v="46.527000000000001"/>
    <n v="13"/>
    <n v="515"/>
    <n v="192"/>
    <n v="40"/>
    <m/>
    <x v="0"/>
    <s v="ELOR43094599CUMMINS_1 C200(050)EL"/>
    <s v="Electro Oriente S. A."/>
    <x v="5"/>
    <x v="5"/>
    <s v="C. T. Tamshiyacu"/>
    <x v="49"/>
    <x v="0"/>
    <x v="0"/>
    <x v="107"/>
    <x v="0"/>
    <s v="Instalado"/>
    <s v="Operativo"/>
    <s v="Distribuidora"/>
    <x v="0"/>
    <x v="0"/>
    <x v="0"/>
    <x v="0"/>
    <s v="Estatal"/>
    <s v="LORETO"/>
    <s v="LORETO"/>
    <s v="MAYNAS"/>
    <s v="FERNANDO LORES"/>
    <n v="0"/>
    <x v="0"/>
    <n v="0"/>
    <x v="0"/>
    <n v="0"/>
    <x v="0"/>
    <x v="0"/>
    <n v="46.527000000000001"/>
    <n v="4.6526999999999999E-2"/>
    <m/>
    <n v="1.7333333333333333E-2"/>
    <n v="1.2499999999999999E-2"/>
    <n v="7.6479999999999997"/>
    <n v="0"/>
    <n v="20"/>
    <s v="BASE DE DATOS"/>
    <m/>
  </r>
  <r>
    <s v="20"/>
    <x v="10"/>
    <s v="ELOR"/>
    <s v="43094599"/>
    <s v="43094599"/>
    <x v="0"/>
    <s v="CUMMINS_2 C200(026)"/>
    <s v="S"/>
    <n v="0.20799999999999999"/>
    <n v="0.17"/>
    <n v="8.9339999999999993"/>
    <n v="62.540999999999997"/>
    <n v="71.474999999999994"/>
    <n v="16"/>
    <n v="704"/>
    <n v="0"/>
    <n v="35"/>
    <m/>
    <x v="0"/>
    <s v="ELOR43094599CUMMINS_2 C200(026)EL"/>
    <s v="Electro Oriente S. A."/>
    <x v="5"/>
    <x v="5"/>
    <s v="C. T. Tamshiyacu"/>
    <x v="49"/>
    <x v="0"/>
    <x v="0"/>
    <x v="108"/>
    <x v="0"/>
    <s v="Instalado"/>
    <s v="Operativo"/>
    <s v="Distribuidora"/>
    <x v="0"/>
    <x v="0"/>
    <x v="0"/>
    <x v="0"/>
    <s v="Estatal"/>
    <s v="LORETO"/>
    <s v="LORETO"/>
    <s v="MAYNAS"/>
    <s v="FERNANDO LORES"/>
    <n v="0"/>
    <x v="0"/>
    <n v="0"/>
    <x v="0"/>
    <n v="0"/>
    <x v="0"/>
    <x v="0"/>
    <n v="71.474999999999994"/>
    <n v="7.1474999999999997E-2"/>
    <m/>
    <n v="1.7333333333333333E-2"/>
    <n v="1.2499999999999999E-2"/>
    <n v="7.6479999999999997"/>
    <n v="0"/>
    <n v="20"/>
    <s v="BASE DE DATOS"/>
    <m/>
  </r>
  <r>
    <s v="20"/>
    <x v="10"/>
    <s v="ELOR"/>
    <s v="43094599"/>
    <s v="43094599"/>
    <x v="0"/>
    <s v="Cat. C9-180"/>
    <s v="N"/>
    <n v="0.18"/>
    <n v="0"/>
    <n v="0"/>
    <n v="0"/>
    <n v="0"/>
    <n v="0"/>
    <n v="0"/>
    <n v="0"/>
    <n v="0"/>
    <m/>
    <x v="0"/>
    <s v="ELOR43094599Cat. C9-180EL"/>
    <s v="Electro Oriente S. A."/>
    <x v="5"/>
    <x v="5"/>
    <s v="C. T. Tamshiyacu"/>
    <x v="49"/>
    <x v="0"/>
    <x v="0"/>
    <x v="109"/>
    <x v="0"/>
    <s v="Instalado"/>
    <s v="Operativo"/>
    <s v="Distribuidora"/>
    <x v="0"/>
    <x v="0"/>
    <x v="0"/>
    <x v="0"/>
    <s v="Estatal"/>
    <s v="LORETO"/>
    <s v="LORETO"/>
    <s v="MAYNAS"/>
    <s v="FERNANDO LORES"/>
    <n v="0"/>
    <x v="0"/>
    <n v="0"/>
    <x v="0"/>
    <n v="0"/>
    <x v="0"/>
    <x v="0"/>
    <n v="0"/>
    <n v="0"/>
    <m/>
    <n v="1.4999999999999999E-2"/>
    <n v="1.2499999999999999E-2"/>
    <n v="7.6479999999999997"/>
    <n v="0"/>
    <n v="20"/>
    <s v="BASE DE DATOS"/>
    <m/>
  </r>
  <r>
    <s v="20"/>
    <x v="10"/>
    <s v="ELOR"/>
    <s v="43094599"/>
    <s v="43094599"/>
    <x v="0"/>
    <s v="Volvo PentaTWD1010G"/>
    <s v="N"/>
    <n v="0.21"/>
    <n v="0"/>
    <n v="0"/>
    <n v="0"/>
    <n v="0"/>
    <n v="0"/>
    <n v="0"/>
    <n v="0"/>
    <n v="0"/>
    <m/>
    <x v="0"/>
    <s v="ELOR43094599Volvo PentaTWD1010GEL"/>
    <s v="Electro Oriente S. A."/>
    <x v="5"/>
    <x v="5"/>
    <s v="C. T. Tamshiyacu"/>
    <x v="49"/>
    <x v="0"/>
    <x v="0"/>
    <x v="110"/>
    <x v="0"/>
    <s v="Instalado"/>
    <s v="Inoperativo"/>
    <s v="Distribuidora"/>
    <x v="0"/>
    <x v="0"/>
    <x v="0"/>
    <x v="0"/>
    <s v="Estatal"/>
    <s v="LORETO"/>
    <s v="LORETO"/>
    <s v="MAYNAS"/>
    <s v="FERNANDO LORES"/>
    <n v="0"/>
    <x v="0"/>
    <n v="0"/>
    <x v="0"/>
    <n v="0"/>
    <x v="0"/>
    <x v="0"/>
    <n v="0"/>
    <n v="0"/>
    <m/>
    <n v="1.7499999999999998E-2"/>
    <n v="1.2499999999999999E-2"/>
    <n v="7.6479999999999997"/>
    <n v="0"/>
    <n v="20"/>
    <s v="BASE DE DATOS"/>
    <m/>
  </r>
  <r>
    <s v="20"/>
    <x v="10"/>
    <s v="ELOR"/>
    <s v="53023514"/>
    <s v="53023514"/>
    <x v="0"/>
    <s v="OLYMPIAN"/>
    <s v="S"/>
    <n v="0.04"/>
    <n v="0.03"/>
    <n v="1.117"/>
    <n v="0"/>
    <n v="1.117"/>
    <n v="10"/>
    <n v="181"/>
    <n v="0"/>
    <n v="5"/>
    <m/>
    <x v="0"/>
    <s v="ELOR53023514OLYMPIANEL"/>
    <s v="Electro Oriente S. A."/>
    <x v="5"/>
    <x v="5"/>
    <s v="C. T. Gran Peru"/>
    <x v="50"/>
    <x v="0"/>
    <x v="0"/>
    <x v="78"/>
    <x v="0"/>
    <s v="Instalado"/>
    <s v="Operativo"/>
    <s v="Distribuidora"/>
    <x v="0"/>
    <x v="0"/>
    <x v="0"/>
    <x v="0"/>
    <s v="Estatal"/>
    <s v="LORETO"/>
    <s v="LORETO"/>
    <s v="MAYNAS"/>
    <s v="FERNANDO LORES"/>
    <s v="GRAN PERÚ"/>
    <x v="0"/>
    <n v="0"/>
    <x v="0"/>
    <n v="0"/>
    <x v="0"/>
    <x v="0"/>
    <n v="1.117"/>
    <n v="1.1169999999999999E-3"/>
    <m/>
    <n v="3.3333333333333335E-3"/>
    <n v="2.5000000000000001E-3"/>
    <n v="7.6479999999999997"/>
    <n v="0"/>
    <n v="20"/>
    <s v="BASE DE DATOS"/>
    <m/>
  </r>
  <r>
    <s v="20"/>
    <x v="10"/>
    <s v="ELOR"/>
    <s v="33011293"/>
    <s v="33011293"/>
    <x v="0"/>
    <s v="Wartsila 1"/>
    <s v="S"/>
    <n v="6.24"/>
    <n v="6"/>
    <n v="0"/>
    <n v="0"/>
    <n v="0"/>
    <n v="0"/>
    <n v="0"/>
    <n v="0"/>
    <n v="0"/>
    <m/>
    <x v="0"/>
    <s v="ELOR33011293Wartsila 1EL"/>
    <s v="Electro Oriente S. A."/>
    <x v="5"/>
    <x v="5"/>
    <s v="C. T. Tarapoto"/>
    <x v="52"/>
    <x v="0"/>
    <x v="0"/>
    <x v="7"/>
    <x v="0"/>
    <s v="Instalado"/>
    <s v="Operativo"/>
    <s v="Distribuidora"/>
    <x v="0"/>
    <x v="1"/>
    <x v="0"/>
    <x v="0"/>
    <s v="Estatal"/>
    <s v="SAN MARTÍN"/>
    <s v="SAN MARTÍN"/>
    <s v="SAN MARTIN"/>
    <s v="LA BANDA DE SHILCAYO"/>
    <n v="0"/>
    <x v="2"/>
    <n v="0"/>
    <x v="0"/>
    <n v="0"/>
    <x v="0"/>
    <x v="0"/>
    <n v="0"/>
    <n v="0"/>
    <m/>
    <n v="0.52"/>
    <n v="0.5"/>
    <n v="7.6479999999999997"/>
    <n v="0"/>
    <n v="20"/>
    <s v="BASE DE DATOS"/>
    <m/>
  </r>
  <r>
    <s v="20"/>
    <x v="10"/>
    <s v="ELOR"/>
    <s v="33011293"/>
    <s v="33011293"/>
    <x v="0"/>
    <s v="Wartsila 2"/>
    <s v="S"/>
    <n v="6.24"/>
    <n v="6"/>
    <n v="0"/>
    <n v="0"/>
    <n v="0"/>
    <n v="0"/>
    <n v="0"/>
    <n v="0"/>
    <n v="0"/>
    <m/>
    <x v="0"/>
    <s v="ELOR33011293Wartsila 2EL"/>
    <s v="Electro Oriente S. A."/>
    <x v="5"/>
    <x v="5"/>
    <s v="C. T. Tarapoto"/>
    <x v="52"/>
    <x v="0"/>
    <x v="0"/>
    <x v="8"/>
    <x v="0"/>
    <s v="Instalado"/>
    <s v="Operativo"/>
    <s v="Distribuidora"/>
    <x v="0"/>
    <x v="1"/>
    <x v="0"/>
    <x v="0"/>
    <s v="Estatal"/>
    <s v="SAN MARTÍN"/>
    <s v="SAN MARTÍN"/>
    <s v="SAN MARTIN"/>
    <s v="LA BANDA DE SHILCAYO"/>
    <n v="0"/>
    <x v="2"/>
    <n v="0"/>
    <x v="0"/>
    <n v="0"/>
    <x v="0"/>
    <x v="0"/>
    <n v="0"/>
    <n v="0"/>
    <m/>
    <n v="0.52"/>
    <n v="0.5"/>
    <n v="7.6479999999999997"/>
    <n v="0"/>
    <n v="20"/>
    <s v="BASE DE DATOS"/>
    <m/>
  </r>
  <r>
    <s v="20"/>
    <x v="10"/>
    <s v="ELOR"/>
    <s v="33011593"/>
    <s v="33011593"/>
    <x v="0"/>
    <s v="EMD"/>
    <s v="N"/>
    <n v="2.5"/>
    <n v="0"/>
    <n v="0"/>
    <n v="0"/>
    <n v="0"/>
    <n v="0"/>
    <n v="0"/>
    <n v="0"/>
    <n v="0"/>
    <m/>
    <x v="0"/>
    <s v="ELOR33011593EMDEL"/>
    <s v="Electro Oriente S. A."/>
    <x v="5"/>
    <x v="5"/>
    <s v="C. T. Bellavista"/>
    <x v="51"/>
    <x v="0"/>
    <x v="0"/>
    <x v="111"/>
    <x v="0"/>
    <s v="Instalado"/>
    <s v="Inoperativo"/>
    <s v="Distribuidora"/>
    <x v="0"/>
    <x v="1"/>
    <x v="0"/>
    <x v="0"/>
    <s v="Estatal"/>
    <s v="SAN MARTÍN"/>
    <s v="SAN MARTÍN"/>
    <s v="BELLAVISTA"/>
    <s v="BELLAVISTA"/>
    <n v="0"/>
    <x v="0"/>
    <n v="0"/>
    <x v="0"/>
    <n v="0"/>
    <x v="0"/>
    <x v="0"/>
    <n v="0"/>
    <n v="0"/>
    <m/>
    <n v="0.20833333333333334"/>
    <n v="0.13333333333333333"/>
    <n v="7.6479999999999997"/>
    <n v="0"/>
    <n v="20"/>
    <s v="BASE DE DATOS"/>
    <m/>
  </r>
  <r>
    <s v="20"/>
    <x v="10"/>
    <s v="ELOR"/>
    <s v="43047494"/>
    <s v="43047494"/>
    <x v="0"/>
    <s v="CAT C-18"/>
    <s v="S"/>
    <n v="0.5"/>
    <n v="0.5"/>
    <n v="4.5259999999999998"/>
    <n v="0"/>
    <n v="4.5259999999999998"/>
    <n v="0"/>
    <n v="25"/>
    <n v="0"/>
    <n v="18"/>
    <m/>
    <x v="0"/>
    <s v="ELOR43047494CAT C-18EL"/>
    <s v="Electro Oriente S. A."/>
    <x v="5"/>
    <x v="5"/>
    <s v="C. T. Lagunas"/>
    <x v="54"/>
    <x v="0"/>
    <x v="0"/>
    <x v="116"/>
    <x v="0"/>
    <s v="Instalado"/>
    <s v="Operativo"/>
    <s v="Distribuidora"/>
    <x v="0"/>
    <x v="0"/>
    <x v="0"/>
    <x v="0"/>
    <s v="Estatal"/>
    <s v="LORETO"/>
    <s v="LORETO"/>
    <s v="ALTO AMAZONAS"/>
    <s v="LAGUNAS"/>
    <n v="0"/>
    <x v="0"/>
    <n v="0"/>
    <x v="0"/>
    <n v="0"/>
    <x v="0"/>
    <x v="0"/>
    <n v="4.5259999999999998"/>
    <n v="4.5259999999999996E-3"/>
    <m/>
    <n v="4.1666666666666664E-2"/>
    <n v="3.7499999999999999E-2"/>
    <n v="7.6479999999999997"/>
    <n v="0"/>
    <n v="20"/>
    <s v="BASE DE DATOS"/>
    <m/>
  </r>
  <r>
    <s v="20"/>
    <x v="10"/>
    <s v="ELOR"/>
    <s v="43047494"/>
    <s v="43047494"/>
    <x v="0"/>
    <s v="Volvo Penta TAD1630"/>
    <s v="S"/>
    <n v="0.4"/>
    <n v="0.4"/>
    <n v="0"/>
    <n v="15.489000000000001"/>
    <n v="15.489000000000001"/>
    <n v="0"/>
    <n v="69"/>
    <n v="0"/>
    <n v="5"/>
    <m/>
    <x v="0"/>
    <s v="ELOR43047494Volvo Penta TAD1630EL"/>
    <s v="Electro Oriente S. A."/>
    <x v="5"/>
    <x v="5"/>
    <s v="C. T. Lagunas"/>
    <x v="54"/>
    <x v="0"/>
    <x v="0"/>
    <x v="118"/>
    <x v="0"/>
    <s v="Instalado"/>
    <s v="Operativo"/>
    <s v="Distribuidora"/>
    <x v="0"/>
    <x v="0"/>
    <x v="0"/>
    <x v="0"/>
    <s v="Estatal"/>
    <s v="LORETO"/>
    <s v="LORETO"/>
    <s v="ALTO AMAZONAS"/>
    <s v="LAGUNAS"/>
    <n v="0"/>
    <x v="0"/>
    <n v="0"/>
    <x v="0"/>
    <n v="0"/>
    <x v="0"/>
    <x v="0"/>
    <n v="15.489000000000001"/>
    <n v="1.5489000000000001E-2"/>
    <m/>
    <n v="3.3333333333333333E-2"/>
    <n v="3.3333333333333333E-2"/>
    <n v="7.6479999999999997"/>
    <n v="0"/>
    <n v="20"/>
    <s v="BASE DE DATOS"/>
    <m/>
  </r>
  <r>
    <s v="20"/>
    <x v="10"/>
    <s v="ELOR"/>
    <s v="43047494"/>
    <s v="43047494"/>
    <x v="0"/>
    <s v="Cat. D-3512&lt;G3&gt;"/>
    <s v="S"/>
    <n v="0.5"/>
    <n v="0.45"/>
    <n v="97.406000000000006"/>
    <n v="0"/>
    <n v="97.406000000000006"/>
    <n v="0"/>
    <n v="391"/>
    <n v="0"/>
    <n v="78"/>
    <m/>
    <x v="0"/>
    <s v="ELOR43047494Cat. D-3512&lt;G3&gt;EL"/>
    <s v="Electro Oriente S. A."/>
    <x v="5"/>
    <x v="5"/>
    <s v="C. T. Lagunas"/>
    <x v="54"/>
    <x v="0"/>
    <x v="0"/>
    <x v="117"/>
    <x v="0"/>
    <s v="Instalado"/>
    <s v="Operativo"/>
    <s v="Distribuidora"/>
    <x v="0"/>
    <x v="0"/>
    <x v="0"/>
    <x v="0"/>
    <s v="Estatal"/>
    <s v="LORETO"/>
    <s v="LORETO"/>
    <s v="ALTO AMAZONAS"/>
    <s v="LAGUNAS"/>
    <n v="0"/>
    <x v="0"/>
    <n v="0"/>
    <x v="0"/>
    <n v="0"/>
    <x v="0"/>
    <x v="0"/>
    <n v="97.406000000000006"/>
    <n v="9.7406000000000006E-2"/>
    <m/>
    <n v="4.1666666666666664E-2"/>
    <n v="3.7499999999999999E-2"/>
    <n v="7.6479999999999997"/>
    <n v="0"/>
    <n v="20"/>
    <s v="BASE DE DATOS"/>
    <m/>
  </r>
  <r>
    <s v="20"/>
    <x v="10"/>
    <s v="ELOR"/>
    <s v="12345678"/>
    <s v="12345678"/>
    <x v="0"/>
    <s v="VOLVO PENTA &lt;G1&gt;"/>
    <s v="S"/>
    <n v="0.5"/>
    <n v="0.45"/>
    <n v="48.954999999999998"/>
    <n v="24.42"/>
    <n v="73.375"/>
    <n v="5"/>
    <n v="285"/>
    <n v="0"/>
    <n v="0"/>
    <m/>
    <x v="0"/>
    <s v="ELOR12345678VOLVO PENTA &lt;G1&gt;EL"/>
    <s v="Electro Oriente S. A."/>
    <x v="5"/>
    <x v="5"/>
    <s v="C. T. San Lorenzo"/>
    <x v="87"/>
    <x v="0"/>
    <x v="0"/>
    <x v="183"/>
    <x v="0"/>
    <s v="Instalado"/>
    <s v="Operativo"/>
    <s v="Distribuidora"/>
    <x v="0"/>
    <x v="1"/>
    <x v="0"/>
    <x v="0"/>
    <s v="Estatal"/>
    <s v="LORETO"/>
    <s v="LORETO"/>
    <n v="0"/>
    <n v="0"/>
    <n v="0"/>
    <x v="0"/>
    <n v="0"/>
    <x v="0"/>
    <n v="0"/>
    <x v="0"/>
    <x v="0"/>
    <n v="73.375"/>
    <n v="7.3374999999999996E-2"/>
    <m/>
    <n v="0.1"/>
    <n v="0.09"/>
    <n v="7.6479999999999997"/>
    <n v="0"/>
    <n v="20"/>
    <s v="BASE DE DATOS"/>
    <m/>
  </r>
  <r>
    <s v="20"/>
    <x v="10"/>
    <s v="ELOR"/>
    <s v="12345678"/>
    <s v="12345678"/>
    <x v="0"/>
    <s v="VOLVO PENTA &lt;G2&gt;"/>
    <s v="S"/>
    <n v="0.5"/>
    <n v="0.45"/>
    <n v="48.319000000000003"/>
    <n v="23.035"/>
    <n v="71.353999999999999"/>
    <n v="5"/>
    <n v="273"/>
    <n v="0"/>
    <n v="0"/>
    <m/>
    <x v="0"/>
    <s v="ELOR12345678VOLVO PENTA &lt;G2&gt;EL"/>
    <s v="Electro Oriente S. A."/>
    <x v="5"/>
    <x v="5"/>
    <s v="C. T. San Lorenzo"/>
    <x v="87"/>
    <x v="0"/>
    <x v="0"/>
    <x v="184"/>
    <x v="0"/>
    <s v="Instalado"/>
    <s v="Operativo"/>
    <s v="Distribuidora"/>
    <x v="0"/>
    <x v="1"/>
    <x v="0"/>
    <x v="0"/>
    <s v="Estatal"/>
    <s v="LORETO"/>
    <s v="LORETO"/>
    <n v="0"/>
    <n v="0"/>
    <n v="0"/>
    <x v="0"/>
    <n v="0"/>
    <x v="0"/>
    <n v="0"/>
    <x v="0"/>
    <x v="0"/>
    <n v="71.353999999999999"/>
    <n v="7.1354000000000001E-2"/>
    <m/>
    <n v="0.1"/>
    <n v="0.09"/>
    <n v="7.6479999999999997"/>
    <n v="0"/>
    <n v="20"/>
    <s v="BASE DE DATOS"/>
    <m/>
  </r>
  <r>
    <s v="20"/>
    <x v="10"/>
    <s v="ELOR"/>
    <s v="12345678"/>
    <s v="12345678"/>
    <x v="0"/>
    <s v="VOLVO PENTA &lt;G3&gt;"/>
    <s v="S"/>
    <n v="0.45"/>
    <n v="0.4"/>
    <n v="14.055"/>
    <n v="40.353999999999999"/>
    <n v="54.408999999999999"/>
    <n v="5"/>
    <n v="254"/>
    <n v="0"/>
    <n v="0"/>
    <m/>
    <x v="0"/>
    <s v="ELOR12345678VOLVO PENTA &lt;G3&gt;EL"/>
    <s v="Electro Oriente S. A."/>
    <x v="5"/>
    <x v="5"/>
    <s v="C. T. San Lorenzo"/>
    <x v="87"/>
    <x v="0"/>
    <x v="0"/>
    <x v="185"/>
    <x v="0"/>
    <s v="Instalado"/>
    <s v="Operativo"/>
    <s v="Distribuidora"/>
    <x v="0"/>
    <x v="1"/>
    <x v="0"/>
    <x v="0"/>
    <s v="Estatal"/>
    <s v="LORETO"/>
    <s v="LORETO"/>
    <n v="0"/>
    <n v="0"/>
    <n v="0"/>
    <x v="0"/>
    <n v="0"/>
    <x v="0"/>
    <n v="0"/>
    <x v="0"/>
    <x v="0"/>
    <n v="54.408999999999999"/>
    <n v="5.4408999999999999E-2"/>
    <m/>
    <n v="0.09"/>
    <n v="0.08"/>
    <n v="7.6479999999999997"/>
    <n v="0"/>
    <n v="20"/>
    <s v="BASE DE DATOS"/>
    <m/>
  </r>
  <r>
    <s v="20"/>
    <x v="10"/>
    <s v="ELOR"/>
    <s v="33010893"/>
    <s v="33010893"/>
    <x v="0"/>
    <s v="CAT 3516(G1)"/>
    <s v="S"/>
    <n v="1"/>
    <n v="0.95"/>
    <n v="0"/>
    <n v="0"/>
    <n v="0"/>
    <n v="0"/>
    <n v="0"/>
    <n v="0"/>
    <n v="0"/>
    <m/>
    <x v="1"/>
    <s v="ELOR33010893CAT 3516(G1)EL"/>
    <s v="Electro Oriente S. A."/>
    <x v="5"/>
    <x v="5"/>
    <s v="C. T. Yurimaguas"/>
    <x v="53"/>
    <x v="0"/>
    <x v="0"/>
    <x v="112"/>
    <x v="0"/>
    <s v="Instalado"/>
    <s v="Operativo"/>
    <s v="Distribuidora"/>
    <x v="0"/>
    <x v="1"/>
    <x v="0"/>
    <x v="0"/>
    <s v="Estatal"/>
    <s v="LORETO"/>
    <s v="LORETO"/>
    <s v="ALTO AMAZONAS"/>
    <s v="YURIMAGUAS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10"/>
    <s v="ELOR"/>
    <s v="33010893"/>
    <s v="33010893"/>
    <x v="0"/>
    <s v="CAT. D-3512(G5)"/>
    <s v="S"/>
    <n v="0.5"/>
    <n v="0.45"/>
    <n v="0"/>
    <n v="0"/>
    <n v="0"/>
    <n v="0"/>
    <n v="0"/>
    <n v="0"/>
    <n v="0"/>
    <m/>
    <x v="1"/>
    <s v="ELOR33010893CAT. D-3512(G5)EL"/>
    <s v="Electro Oriente S. A."/>
    <x v="5"/>
    <x v="5"/>
    <s v="C. T. Yurimaguas"/>
    <x v="53"/>
    <x v="0"/>
    <x v="0"/>
    <x v="113"/>
    <x v="0"/>
    <s v="Instalado"/>
    <s v="Operativo"/>
    <s v="Distribuidora"/>
    <x v="0"/>
    <x v="1"/>
    <x v="0"/>
    <x v="0"/>
    <s v="Estatal"/>
    <s v="LORETO"/>
    <s v="LORETO"/>
    <s v="ALTO AMAZONAS"/>
    <s v="YURIMAGUAS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10"/>
    <s v="ELOR"/>
    <s v="33010893"/>
    <s v="33010893"/>
    <x v="0"/>
    <s v="CAT.2 D-3512(G4)"/>
    <s v="S"/>
    <n v="0.5"/>
    <n v="0.45"/>
    <n v="0"/>
    <n v="0"/>
    <n v="0"/>
    <n v="0"/>
    <n v="0"/>
    <n v="0"/>
    <n v="0"/>
    <m/>
    <x v="1"/>
    <s v="ELOR33010893CAT.2 D-3512(G4)EL"/>
    <s v="Electro Oriente S. A."/>
    <x v="5"/>
    <x v="5"/>
    <s v="C. T. Yurimaguas"/>
    <x v="53"/>
    <x v="0"/>
    <x v="0"/>
    <x v="114"/>
    <x v="0"/>
    <s v="Instalado"/>
    <s v="Operativo"/>
    <s v="Distribuidora"/>
    <x v="0"/>
    <x v="1"/>
    <x v="0"/>
    <x v="0"/>
    <s v="Estatal"/>
    <s v="LORETO"/>
    <s v="LORETO"/>
    <s v="ALTO AMAZONAS"/>
    <s v="YURIMAGUAS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10"/>
    <s v="ELOR"/>
    <s v="33010893"/>
    <s v="33010893"/>
    <x v="0"/>
    <s v="CAT2 3512 TA(G2)"/>
    <s v="S"/>
    <n v="0.5"/>
    <n v="0.4"/>
    <n v="0"/>
    <n v="0"/>
    <n v="0"/>
    <n v="0"/>
    <n v="0"/>
    <n v="0"/>
    <n v="0"/>
    <m/>
    <x v="1"/>
    <s v="ELOR33010893CAT2 3512 TA(G2)EL"/>
    <s v="Electro Oriente S. A."/>
    <x v="5"/>
    <x v="5"/>
    <s v="C. T. Yurimaguas"/>
    <x v="53"/>
    <x v="0"/>
    <x v="0"/>
    <x v="115"/>
    <x v="0"/>
    <s v="Instalado"/>
    <s v="Operativo"/>
    <s v="Distribuidora"/>
    <x v="0"/>
    <x v="1"/>
    <x v="0"/>
    <x v="0"/>
    <s v="Estatal"/>
    <s v="LORETO"/>
    <s v="LORETO"/>
    <s v="ALTO AMAZONAS"/>
    <s v="YURIMAGUAS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10"/>
    <s v="ELOR"/>
    <s v="53202349"/>
    <s v="53202349"/>
    <x v="0"/>
    <s v="CAT 2 3516"/>
    <s v="S"/>
    <n v="2"/>
    <n v="1"/>
    <n v="0"/>
    <n v="0"/>
    <n v="0"/>
    <n v="0"/>
    <n v="0"/>
    <n v="0"/>
    <n v="0"/>
    <m/>
    <x v="0"/>
    <s v="ELOR53202349CAT 2 3516EL"/>
    <s v="Electro Oriente S. A."/>
    <x v="5"/>
    <x v="5"/>
    <s v="C. T. Chachapoyas_ELOR"/>
    <x v="56"/>
    <x v="0"/>
    <x v="0"/>
    <x v="120"/>
    <x v="0"/>
    <s v="Instalado"/>
    <s v="Operativo"/>
    <s v="Distribuidora"/>
    <x v="0"/>
    <x v="0"/>
    <x v="0"/>
    <x v="0"/>
    <s v="Estatal"/>
    <s v="AMAZONAS"/>
    <s v="AMAZONAS"/>
    <s v="CHACHAPOYAS"/>
    <s v="CHACHAPOYAS"/>
    <n v="0"/>
    <x v="0"/>
    <n v="0"/>
    <x v="0"/>
    <n v="0"/>
    <x v="0"/>
    <x v="0"/>
    <n v="0"/>
    <n v="0"/>
    <m/>
    <n v="0.16666666666666666"/>
    <n v="0.125"/>
    <n v="7.6479999999999997"/>
    <n v="0"/>
    <n v="20"/>
    <s v="BASE DE DATOS"/>
    <m/>
  </r>
  <r>
    <s v="20"/>
    <x v="10"/>
    <s v="ELOR"/>
    <s v="53202349"/>
    <s v="53202349"/>
    <x v="0"/>
    <s v="CAT 4 3516 DITA"/>
    <s v="S"/>
    <n v="1.25"/>
    <n v="0.6"/>
    <n v="0"/>
    <n v="0"/>
    <n v="0"/>
    <n v="0"/>
    <n v="0"/>
    <n v="0"/>
    <n v="0"/>
    <m/>
    <x v="0"/>
    <s v="ELOR53202349CAT 4 3516 DITAEL"/>
    <s v="Electro Oriente S. A."/>
    <x v="5"/>
    <x v="5"/>
    <s v="C. T. Chachapoyas_ELOR"/>
    <x v="56"/>
    <x v="0"/>
    <x v="0"/>
    <x v="122"/>
    <x v="0"/>
    <s v="Instalado"/>
    <s v="Operativo"/>
    <s v="Distribuidora"/>
    <x v="0"/>
    <x v="0"/>
    <x v="0"/>
    <x v="0"/>
    <s v="Estatal"/>
    <s v="AMAZONAS"/>
    <s v="AMAZONAS"/>
    <s v="CHACHAPOYAS"/>
    <s v="CHACHAPOYAS"/>
    <n v="0"/>
    <x v="0"/>
    <n v="0"/>
    <x v="0"/>
    <n v="0"/>
    <x v="0"/>
    <x v="0"/>
    <n v="0"/>
    <n v="0"/>
    <m/>
    <n v="0.10416666666666667"/>
    <n v="4.9999999999999996E-2"/>
    <n v="7.6479999999999997"/>
    <n v="0"/>
    <n v="20"/>
    <s v="BASE DE DATOS"/>
    <m/>
  </r>
  <r>
    <s v="20"/>
    <x v="10"/>
    <s v="ELOR"/>
    <s v="53023214"/>
    <s v="53023214"/>
    <x v="0"/>
    <s v="GT 1"/>
    <s v="N"/>
    <n v="0.125"/>
    <n v="0"/>
    <n v="0"/>
    <n v="0"/>
    <n v="0"/>
    <n v="0"/>
    <n v="0"/>
    <n v="0"/>
    <n v="0"/>
    <m/>
    <x v="1"/>
    <s v="ELOR53023214GT 1EL"/>
    <s v="Electro Oriente S. A."/>
    <x v="5"/>
    <x v="5"/>
    <s v="C. T. Tabaconas"/>
    <x v="55"/>
    <x v="0"/>
    <x v="0"/>
    <x v="119"/>
    <x v="0"/>
    <s v="Instalado"/>
    <n v="0"/>
    <s v="Distribuidora"/>
    <x v="0"/>
    <x v="0"/>
    <x v="0"/>
    <x v="0"/>
    <s v="Estatal"/>
    <s v="CAJAMARCA"/>
    <s v="CAJAMARCA"/>
    <s v="SAN IGNACIO"/>
    <s v="TABACONAS"/>
    <s v="TABACONAS"/>
    <x v="0"/>
    <n v="0"/>
    <x v="0"/>
    <n v="0"/>
    <x v="0"/>
    <x v="0"/>
    <n v="0"/>
    <n v="0"/>
    <m/>
    <s v="-"/>
    <s v="-"/>
    <e v="#N/A"/>
    <n v="0"/>
    <n v="20"/>
    <s v="BASE DE DATOS"/>
    <m/>
  </r>
  <r>
    <s v="20"/>
    <x v="10"/>
    <s v="GENRNT"/>
    <s v="33372916"/>
    <s v="33372916"/>
    <x v="0"/>
    <s v="G-1"/>
    <s v="S"/>
    <n v="11.6"/>
    <n v="11.13"/>
    <n v="1013.058"/>
    <n v="2322.895"/>
    <n v="3335.953"/>
    <n v="158"/>
    <n v="401"/>
    <n v="0.01"/>
    <n v="845.46"/>
    <m/>
    <x v="0"/>
    <s v="GENRNT33372916G-1EL"/>
    <s v="Genrent del Peru S.A.C."/>
    <x v="3"/>
    <x v="3"/>
    <s v="C.T. Iquitos Nueva"/>
    <x v="14"/>
    <x v="0"/>
    <x v="0"/>
    <x v="37"/>
    <x v="0"/>
    <s v="Instalado"/>
    <s v="Operativo"/>
    <s v="Generadora"/>
    <x v="0"/>
    <x v="0"/>
    <x v="0"/>
    <x v="0"/>
    <s v="Privado"/>
    <s v="LORETO"/>
    <s v="LORETO"/>
    <s v="MAYNAS"/>
    <s v="PUNCHANA"/>
    <n v="0"/>
    <x v="2"/>
    <n v="0"/>
    <x v="0"/>
    <n v="0"/>
    <x v="0"/>
    <x v="0"/>
    <n v="3335.953"/>
    <n v="3.3359529999999999"/>
    <m/>
    <n v="0.96666666666666667"/>
    <n v="0.9275000000000001"/>
    <n v="7.6479999999999997"/>
    <n v="0"/>
    <n v="52"/>
    <s v="BASE DE DATOS"/>
    <m/>
  </r>
  <r>
    <s v="20"/>
    <x v="10"/>
    <s v="GENRNT"/>
    <s v="33372916"/>
    <s v="33372916"/>
    <x v="0"/>
    <s v="G-2"/>
    <s v="S"/>
    <n v="11.6"/>
    <n v="11.002000000000001"/>
    <n v="1235.5219999999999"/>
    <n v="4225.2709999999997"/>
    <n v="5460.7929999999997"/>
    <n v="46"/>
    <n v="628"/>
    <n v="0"/>
    <n v="763.43"/>
    <m/>
    <x v="0"/>
    <s v="GENRNT33372916G-2EL"/>
    <s v="Genrent del Peru S.A.C."/>
    <x v="3"/>
    <x v="3"/>
    <s v="C.T. Iquitos Nueva"/>
    <x v="14"/>
    <x v="0"/>
    <x v="0"/>
    <x v="38"/>
    <x v="0"/>
    <s v="Instalado"/>
    <s v="Operativo"/>
    <s v="Generadora"/>
    <x v="0"/>
    <x v="0"/>
    <x v="0"/>
    <x v="0"/>
    <s v="Privado"/>
    <s v="LORETO"/>
    <s v="LORETO"/>
    <s v="MAYNAS"/>
    <s v="PUNCHANA"/>
    <n v="0"/>
    <x v="2"/>
    <n v="0"/>
    <x v="0"/>
    <n v="0"/>
    <x v="0"/>
    <x v="0"/>
    <n v="5460.7929999999997"/>
    <n v="5.4607929999999998"/>
    <m/>
    <n v="0.96666666666666667"/>
    <n v="0.91683333333333339"/>
    <n v="7.6479999999999997"/>
    <n v="0"/>
    <n v="52"/>
    <s v="BASE DE DATOS"/>
    <m/>
  </r>
  <r>
    <s v="20"/>
    <x v="10"/>
    <s v="GENRNT"/>
    <s v="33372916"/>
    <s v="33372916"/>
    <x v="0"/>
    <s v="G-3"/>
    <s v="S"/>
    <n v="11.6"/>
    <n v="11.337999999999999"/>
    <n v="1179.8979999999999"/>
    <n v="3935.79"/>
    <n v="5115.6880000000001"/>
    <n v="89"/>
    <n v="585"/>
    <n v="0"/>
    <n v="756.96"/>
    <m/>
    <x v="0"/>
    <s v="GENRNT33372916G-3EL"/>
    <s v="Genrent del Peru S.A.C."/>
    <x v="3"/>
    <x v="3"/>
    <s v="C.T. Iquitos Nueva"/>
    <x v="14"/>
    <x v="0"/>
    <x v="0"/>
    <x v="39"/>
    <x v="0"/>
    <s v="Instalado"/>
    <s v="Operativo"/>
    <s v="Generadora"/>
    <x v="0"/>
    <x v="0"/>
    <x v="0"/>
    <x v="0"/>
    <s v="Privado"/>
    <s v="LORETO"/>
    <s v="LORETO"/>
    <s v="MAYNAS"/>
    <s v="PUNCHANA"/>
    <n v="0"/>
    <x v="2"/>
    <n v="0"/>
    <x v="0"/>
    <n v="0"/>
    <x v="0"/>
    <x v="0"/>
    <n v="5115.6880000000001"/>
    <n v="5.1156880000000005"/>
    <m/>
    <n v="0.96666666666666667"/>
    <n v="0.9448333333333333"/>
    <n v="7.6479999999999997"/>
    <n v="0"/>
    <n v="52"/>
    <s v="BASE DE DATOS"/>
    <m/>
  </r>
  <r>
    <s v="20"/>
    <x v="10"/>
    <s v="GENRNT"/>
    <s v="33372916"/>
    <s v="33372916"/>
    <x v="0"/>
    <s v="G-4"/>
    <s v="S"/>
    <n v="11.6"/>
    <n v="11.143000000000001"/>
    <n v="563.09199999999998"/>
    <n v="1567.0239999999999"/>
    <n v="2130.116"/>
    <n v="113"/>
    <n v="585"/>
    <n v="0.11"/>
    <n v="268.27"/>
    <m/>
    <x v="0"/>
    <s v="GENRNT33372916G-4EL"/>
    <s v="Genrent del Peru S.A.C."/>
    <x v="3"/>
    <x v="3"/>
    <s v="C.T. Iquitos Nueva"/>
    <x v="14"/>
    <x v="0"/>
    <x v="0"/>
    <x v="40"/>
    <x v="0"/>
    <s v="Instalado"/>
    <s v="Operativo"/>
    <s v="Generadora"/>
    <x v="0"/>
    <x v="0"/>
    <x v="0"/>
    <x v="0"/>
    <s v="Privado"/>
    <s v="LORETO"/>
    <s v="LORETO"/>
    <s v="MAYNAS"/>
    <s v="PUNCHANA"/>
    <n v="0"/>
    <x v="2"/>
    <n v="0"/>
    <x v="0"/>
    <n v="0"/>
    <x v="0"/>
    <x v="0"/>
    <n v="2130.116"/>
    <n v="2.1301160000000001"/>
    <m/>
    <n v="0.96666666666666667"/>
    <n v="0.92858333333333343"/>
    <n v="7.6479999999999997"/>
    <n v="0"/>
    <n v="52"/>
    <s v="BASE DE DATOS"/>
    <m/>
  </r>
  <r>
    <s v="20"/>
    <x v="10"/>
    <s v="GENRNT"/>
    <s v="33372916"/>
    <s v="33372916"/>
    <x v="0"/>
    <s v="G-5"/>
    <s v="S"/>
    <n v="11.6"/>
    <n v="11.194000000000001"/>
    <n v="862.43600000000004"/>
    <n v="2355.3000000000002"/>
    <n v="3217.7359999999999"/>
    <n v="117"/>
    <n v="392"/>
    <n v="0.05"/>
    <n v="476.54"/>
    <m/>
    <x v="0"/>
    <s v="GENRNT33372916G-5EL"/>
    <s v="Genrent del Peru S.A.C."/>
    <x v="3"/>
    <x v="3"/>
    <s v="C.T. Iquitos Nueva"/>
    <x v="14"/>
    <x v="0"/>
    <x v="0"/>
    <x v="41"/>
    <x v="0"/>
    <s v="Instalado"/>
    <s v="Operativo"/>
    <s v="Generadora"/>
    <x v="0"/>
    <x v="0"/>
    <x v="0"/>
    <x v="0"/>
    <s v="Privado"/>
    <s v="LORETO"/>
    <s v="LORETO"/>
    <s v="MAYNAS"/>
    <s v="PUNCHANA"/>
    <n v="0"/>
    <x v="2"/>
    <n v="0"/>
    <x v="0"/>
    <n v="0"/>
    <x v="0"/>
    <x v="0"/>
    <n v="3217.7359999999999"/>
    <n v="3.2177359999999999"/>
    <m/>
    <n v="0.96666666666666667"/>
    <n v="0.9328333333333334"/>
    <n v="7.6479999999999997"/>
    <n v="4.5474735088646412E-13"/>
    <n v="52"/>
    <s v="BASE DE DATOS"/>
    <m/>
  </r>
  <r>
    <s v="20"/>
    <x v="10"/>
    <s v="GENRNT"/>
    <s v="33372916"/>
    <s v="33372916"/>
    <x v="0"/>
    <s v="G-6"/>
    <s v="S"/>
    <n v="11.6"/>
    <n v="11.186"/>
    <n v="1154.3409999999999"/>
    <n v="3961.11"/>
    <n v="5115.451"/>
    <n v="119"/>
    <n v="566"/>
    <n v="1.1200000000000001"/>
    <n v="1062.3399999999999"/>
    <m/>
    <x v="0"/>
    <s v="GENRNT33372916G-6EL"/>
    <s v="Genrent del Peru S.A.C."/>
    <x v="3"/>
    <x v="3"/>
    <s v="C.T. Iquitos Nueva"/>
    <x v="14"/>
    <x v="0"/>
    <x v="0"/>
    <x v="42"/>
    <x v="0"/>
    <s v="Instalado"/>
    <s v="Operativo"/>
    <s v="Generadora"/>
    <x v="0"/>
    <x v="0"/>
    <x v="0"/>
    <x v="0"/>
    <s v="Privado"/>
    <s v="LORETO"/>
    <s v="LORETO"/>
    <s v="MAYNAS"/>
    <s v="PUNCHANA"/>
    <n v="0"/>
    <x v="2"/>
    <n v="0"/>
    <x v="0"/>
    <n v="0"/>
    <x v="0"/>
    <x v="0"/>
    <n v="5115.451"/>
    <n v="5.1154510000000002"/>
    <m/>
    <n v="0.96666666666666667"/>
    <n v="0.9321666666666667"/>
    <n v="7.6479999999999997"/>
    <n v="0"/>
    <n v="52"/>
    <s v="BASE DE DATOS"/>
    <m/>
  </r>
  <r>
    <s v="20"/>
    <x v="10"/>
    <s v="GENRNT"/>
    <s v="33372916"/>
    <s v="33372916"/>
    <x v="0"/>
    <s v="G-7"/>
    <s v="S"/>
    <n v="11.6"/>
    <n v="11.159000000000001"/>
    <n v="1237.5129999999999"/>
    <n v="3242.2910000000002"/>
    <n v="4479.8040000000001"/>
    <n v="118"/>
    <n v="502"/>
    <n v="0.06"/>
    <n v="1564.51"/>
    <m/>
    <x v="0"/>
    <s v="GENRNT33372916G-7EL"/>
    <s v="Genrent del Peru S.A.C."/>
    <x v="3"/>
    <x v="3"/>
    <s v="C.T. Iquitos Nueva"/>
    <x v="14"/>
    <x v="0"/>
    <x v="0"/>
    <x v="43"/>
    <x v="0"/>
    <s v="Instalado"/>
    <s v="Operativo"/>
    <s v="Generadora"/>
    <x v="0"/>
    <x v="0"/>
    <x v="0"/>
    <x v="0"/>
    <s v="Privado"/>
    <s v="LORETO"/>
    <s v="LORETO"/>
    <s v="MAYNAS"/>
    <s v="PUNCHANA"/>
    <n v="0"/>
    <x v="2"/>
    <n v="0"/>
    <x v="0"/>
    <n v="0"/>
    <x v="0"/>
    <x v="0"/>
    <n v="4479.8040000000001"/>
    <n v="4.4798039999999997"/>
    <m/>
    <n v="0.96666666666666667"/>
    <n v="0.92991666666666672"/>
    <n v="7.6479999999999997"/>
    <n v="0"/>
    <n v="52"/>
    <s v="BASE DE DATOS"/>
    <m/>
  </r>
  <r>
    <s v="20"/>
    <x v="10"/>
    <s v="UCAYAL"/>
    <s v="23201005"/>
    <s v="23201005"/>
    <x v="0"/>
    <s v="CAT 3406B"/>
    <s v="N"/>
    <n v="0.32"/>
    <n v="0"/>
    <n v="0"/>
    <n v="0"/>
    <n v="0"/>
    <n v="0"/>
    <n v="0"/>
    <n v="0"/>
    <n v="0"/>
    <m/>
    <x v="0"/>
    <s v="UCAYAL23201005CAT 3406BEL"/>
    <s v="Electro Ucayali S.A."/>
    <x v="0"/>
    <x v="0"/>
    <s v="C. T. ATALAYA"/>
    <x v="0"/>
    <x v="0"/>
    <x v="0"/>
    <x v="0"/>
    <x v="0"/>
    <s v="Instalado"/>
    <s v="Operativo"/>
    <s v="Distribuidora"/>
    <x v="0"/>
    <x v="0"/>
    <x v="0"/>
    <x v="0"/>
    <s v="Estatal"/>
    <s v="UCAYALI"/>
    <s v="UCAYALI"/>
    <s v="ATALAYA"/>
    <s v="RAYMONDI"/>
    <n v="0"/>
    <x v="0"/>
    <n v="0"/>
    <x v="0"/>
    <n v="0"/>
    <x v="0"/>
    <x v="0"/>
    <n v="0"/>
    <n v="0"/>
    <m/>
    <n v="2.6666666666666668E-2"/>
    <n v="0"/>
    <n v="7.6479999999999997"/>
    <n v="0"/>
    <n v="23"/>
    <s v="BASE DE DATOS"/>
    <m/>
  </r>
  <r>
    <s v="20"/>
    <x v="10"/>
    <s v="UCAYAL"/>
    <s v="23201005"/>
    <s v="23201005"/>
    <x v="0"/>
    <s v="CAT 3412C-I"/>
    <s v="S"/>
    <n v="0.59099999999999997"/>
    <n v="0.5"/>
    <n v="32.200000000000003"/>
    <n v="81.400000000000006"/>
    <n v="113.6"/>
    <n v="0"/>
    <n v="407"/>
    <n v="0"/>
    <n v="40"/>
    <m/>
    <x v="0"/>
    <s v="UCAYAL23201005CAT 3412C-IEL"/>
    <s v="Electro Ucayali S.A."/>
    <x v="0"/>
    <x v="0"/>
    <s v="C. T. ATALAYA"/>
    <x v="0"/>
    <x v="0"/>
    <x v="0"/>
    <x v="3"/>
    <x v="0"/>
    <s v="Instalado"/>
    <s v="Operativo"/>
    <s v="Distribuidora"/>
    <x v="0"/>
    <x v="0"/>
    <x v="0"/>
    <x v="0"/>
    <s v="Estatal"/>
    <s v="UCAYALI"/>
    <s v="UCAYALI"/>
    <s v="ATALAYA"/>
    <s v="ATALAYA"/>
    <n v="0"/>
    <x v="0"/>
    <n v="0"/>
    <x v="0"/>
    <n v="0"/>
    <x v="0"/>
    <x v="0"/>
    <n v="113.6"/>
    <n v="0.11359999999999999"/>
    <m/>
    <n v="4.9249999999999995E-2"/>
    <n v="4.1666666666666664E-2"/>
    <n v="7.6479999999999997"/>
    <n v="1.4210854715202004E-14"/>
    <n v="23"/>
    <s v="BASE DE DATOS"/>
    <m/>
  </r>
  <r>
    <s v="20"/>
    <x v="10"/>
    <s v="UCAYAL"/>
    <s v="23201005"/>
    <s v="23201005"/>
    <x v="0"/>
    <s v="CAT 3412C-II"/>
    <s v="S"/>
    <n v="0.59099999999999997"/>
    <n v="0.5"/>
    <n v="32.156999999999996"/>
    <n v="78.58"/>
    <n v="110.73699999999999"/>
    <n v="0"/>
    <n v="391"/>
    <n v="0"/>
    <n v="40"/>
    <m/>
    <x v="0"/>
    <s v="UCAYAL23201005CAT 3412C-IIEL"/>
    <s v="Electro Ucayali S.A."/>
    <x v="0"/>
    <x v="0"/>
    <s v="C. T. ATALAYA"/>
    <x v="0"/>
    <x v="0"/>
    <x v="0"/>
    <x v="4"/>
    <x v="0"/>
    <s v="Instalado"/>
    <s v="Operativo"/>
    <s v="Distribuidora"/>
    <x v="0"/>
    <x v="0"/>
    <x v="0"/>
    <x v="0"/>
    <s v="Estatal"/>
    <s v="UCAYALI"/>
    <s v="UCAYALI"/>
    <s v="ATALAYA"/>
    <s v="ATALAYA"/>
    <n v="0"/>
    <x v="0"/>
    <n v="0"/>
    <x v="0"/>
    <n v="0"/>
    <x v="0"/>
    <x v="0"/>
    <n v="110.73699999999999"/>
    <n v="0.11073699999999999"/>
    <m/>
    <n v="4.9249999999999995E-2"/>
    <n v="4.1666666666666664E-2"/>
    <n v="7.6479999999999997"/>
    <n v="0"/>
    <n v="23"/>
    <s v="BASE DE DATOS"/>
    <m/>
  </r>
  <r>
    <s v="20"/>
    <x v="10"/>
    <s v="UCAYAL"/>
    <s v="23201005"/>
    <s v="23201005"/>
    <x v="0"/>
    <s v="CAT 3512"/>
    <s v="S"/>
    <n v="0.5"/>
    <n v="0.3"/>
    <n v="0"/>
    <n v="0"/>
    <n v="0"/>
    <n v="0"/>
    <n v="0"/>
    <n v="0"/>
    <n v="72"/>
    <m/>
    <x v="0"/>
    <s v="UCAYAL23201005CAT 3512EL"/>
    <s v="Electro Ucayali S.A."/>
    <x v="0"/>
    <x v="0"/>
    <s v="C. T. ATALAYA"/>
    <x v="0"/>
    <x v="0"/>
    <x v="0"/>
    <x v="1"/>
    <x v="0"/>
    <s v="Instalado"/>
    <s v="Operativo"/>
    <s v="Distribuidora"/>
    <x v="0"/>
    <x v="0"/>
    <x v="0"/>
    <x v="0"/>
    <s v="Estatal"/>
    <s v="UCAYALI"/>
    <s v="UCAYALI"/>
    <s v="ATALAYA"/>
    <s v="RAYMONDI"/>
    <n v="0"/>
    <x v="0"/>
    <n v="0"/>
    <x v="0"/>
    <n v="0"/>
    <x v="0"/>
    <x v="0"/>
    <n v="0"/>
    <n v="0"/>
    <m/>
    <n v="4.5454545454545456E-2"/>
    <n v="2.7272727272727271E-2"/>
    <n v="7.6479999999999997"/>
    <n v="0"/>
    <n v="23"/>
    <s v="BASE DE DATOS"/>
    <m/>
  </r>
  <r>
    <s v="20"/>
    <x v="10"/>
    <s v="UCAYAL"/>
    <s v="23201005"/>
    <s v="23201005"/>
    <x v="0"/>
    <s v="CUMMINS"/>
    <s v="S"/>
    <n v="1"/>
    <n v="0.9"/>
    <n v="70.738"/>
    <n v="49.5"/>
    <n v="120.238"/>
    <n v="0"/>
    <n v="268"/>
    <n v="0"/>
    <n v="40"/>
    <m/>
    <x v="0"/>
    <s v="UCAYAL23201005CUMMINSEL"/>
    <s v="Electro Ucayali S.A."/>
    <x v="0"/>
    <x v="0"/>
    <s v="C. T. ATALAYA"/>
    <x v="0"/>
    <x v="0"/>
    <x v="0"/>
    <x v="2"/>
    <x v="0"/>
    <s v="Instalado"/>
    <s v="Operativo"/>
    <s v="Distribuidora"/>
    <x v="0"/>
    <x v="0"/>
    <x v="0"/>
    <x v="0"/>
    <s v="Estatal"/>
    <s v="UCAYALI"/>
    <s v="UCAYALI"/>
    <s v="ATALAYA"/>
    <s v="ATALAYA"/>
    <n v="0"/>
    <x v="0"/>
    <n v="0"/>
    <x v="0"/>
    <n v="0"/>
    <x v="0"/>
    <x v="0"/>
    <n v="120.238"/>
    <n v="0.120238"/>
    <m/>
    <n v="8.3333333333333329E-2"/>
    <n v="7.4999999999999997E-2"/>
    <n v="7.6479999999999997"/>
    <n v="0"/>
    <n v="23"/>
    <s v="BASE DE DATOS"/>
    <m/>
  </r>
  <r>
    <s v="20"/>
    <x v="10"/>
    <s v="UCAYAL"/>
    <s v="53027019"/>
    <s v="53027019"/>
    <x v="0"/>
    <s v="PERKINS-HCI434D1L"/>
    <s v="S"/>
    <n v="0.316"/>
    <n v="0.3"/>
    <n v="13.253"/>
    <n v="9.4489999999999998"/>
    <n v="22.702000000000002"/>
    <n v="0"/>
    <n v="330"/>
    <n v="0"/>
    <n v="0"/>
    <m/>
    <x v="0"/>
    <s v="UCAYAL53027019PERKINS-HCI434D1LEL"/>
    <s v="Electro Ucayali S.A."/>
    <x v="0"/>
    <x v="0"/>
    <s v="C. T. PURUS"/>
    <x v="1"/>
    <x v="0"/>
    <x v="0"/>
    <x v="5"/>
    <x v="0"/>
    <s v="Instalado"/>
    <s v="Operativo"/>
    <s v="Distribuidora"/>
    <x v="0"/>
    <x v="0"/>
    <x v="0"/>
    <x v="0"/>
    <s v="Estatal"/>
    <s v="UCAYALI"/>
    <s v="UCAYALI"/>
    <s v="PURUS"/>
    <s v="PURUS"/>
    <s v="PUERTO ESPERANZA"/>
    <x v="0"/>
    <n v="0"/>
    <x v="0"/>
    <n v="0"/>
    <x v="0"/>
    <x v="0"/>
    <n v="22.702000000000002"/>
    <n v="2.2702000000000003E-2"/>
    <m/>
    <n v="2.6333333333333334E-2"/>
    <n v="2.4999999999999998E-2"/>
    <n v="7.6479999999999997"/>
    <n v="-3.5527136788005009E-15"/>
    <n v="23"/>
    <s v="BASE DE DATOS"/>
    <m/>
  </r>
  <r>
    <s v="20"/>
    <x v="10"/>
    <s v="UCAYAL"/>
    <s v="53027019"/>
    <s v="53027019"/>
    <x v="0"/>
    <s v="PERKINS-MP-2251"/>
    <s v="S"/>
    <n v="0.2"/>
    <n v="0.19600000000000001"/>
    <n v="4.5819999999999999"/>
    <n v="2.9159999999999999"/>
    <n v="7.4980000000000002"/>
    <n v="0"/>
    <n v="112"/>
    <n v="0"/>
    <n v="0"/>
    <m/>
    <x v="0"/>
    <s v="UCAYAL53027019PERKINS-MP-2251EL"/>
    <s v="Electro Ucayali S.A."/>
    <x v="0"/>
    <x v="0"/>
    <s v="C. T. PURUS"/>
    <x v="1"/>
    <x v="0"/>
    <x v="0"/>
    <x v="6"/>
    <x v="0"/>
    <s v="Instalado"/>
    <s v="Operativo"/>
    <s v="Distribuidora"/>
    <x v="0"/>
    <x v="0"/>
    <x v="0"/>
    <x v="0"/>
    <s v="Estatal"/>
    <s v="UCAYALI"/>
    <s v="UCAYALI"/>
    <s v="PURUS"/>
    <s v="PURUS"/>
    <s v="PUERTO ESPERANZA"/>
    <x v="0"/>
    <n v="0"/>
    <x v="0"/>
    <n v="0"/>
    <x v="0"/>
    <x v="0"/>
    <n v="7.4980000000000002"/>
    <n v="7.4980000000000003E-3"/>
    <m/>
    <n v="1.5384615384615385E-2"/>
    <n v="1.3846153846153845E-2"/>
    <n v="7.6479999999999997"/>
    <n v="-8.8817841970012523E-16"/>
    <n v="23"/>
    <s v="BASE DE DATOS"/>
    <m/>
  </r>
  <r>
    <s v="20"/>
    <x v="10"/>
    <s v="UCAYAL"/>
    <s v="33006895"/>
    <s v="33006895"/>
    <x v="0"/>
    <s v="WARTSILA 1"/>
    <s v="N"/>
    <n v="6.34"/>
    <n v="0"/>
    <n v="0"/>
    <n v="0"/>
    <n v="0"/>
    <n v="0"/>
    <n v="0"/>
    <n v="0"/>
    <n v="0"/>
    <m/>
    <x v="1"/>
    <s v="UCAYAL33006895WARTSILA 1EL"/>
    <s v="Electro Ucayali S.A."/>
    <x v="0"/>
    <x v="0"/>
    <s v="C.T. DIESEL"/>
    <x v="2"/>
    <x v="0"/>
    <x v="0"/>
    <x v="7"/>
    <x v="0"/>
    <s v="Instalado"/>
    <s v="Inoperativo"/>
    <s v="Distribuidora"/>
    <x v="0"/>
    <x v="1"/>
    <x v="0"/>
    <x v="0"/>
    <s v="Estatal"/>
    <s v="UCAYALI"/>
    <s v="UCAYALI"/>
    <s v="CRNL. PORTILLO"/>
    <s v="YARINACOCHAS"/>
    <n v="0"/>
    <x v="0"/>
    <n v="0"/>
    <x v="0"/>
    <n v="0"/>
    <x v="0"/>
    <x v="0"/>
    <n v="0"/>
    <n v="0"/>
    <m/>
    <s v="-"/>
    <s v="-"/>
    <s v="-"/>
    <n v="0"/>
    <n v="23"/>
    <s v="BASE DE DATOS"/>
    <m/>
  </r>
  <r>
    <s v="20"/>
    <x v="10"/>
    <s v="UCAYAL"/>
    <s v="33006895"/>
    <s v="33006895"/>
    <x v="0"/>
    <s v="WARTSILA 2"/>
    <s v="N"/>
    <n v="6.34"/>
    <n v="0"/>
    <n v="0"/>
    <n v="0"/>
    <n v="0"/>
    <n v="0"/>
    <n v="0"/>
    <n v="0"/>
    <n v="0"/>
    <m/>
    <x v="1"/>
    <s v="UCAYAL33006895WARTSILA 2EL"/>
    <s v="Electro Ucayali S.A."/>
    <x v="0"/>
    <x v="0"/>
    <s v="C.T. DIESEL"/>
    <x v="2"/>
    <x v="0"/>
    <x v="0"/>
    <x v="8"/>
    <x v="0"/>
    <s v="Instalado"/>
    <s v="Inoperativo"/>
    <s v="Distribuidora"/>
    <x v="0"/>
    <x v="1"/>
    <x v="0"/>
    <x v="0"/>
    <s v="Estatal"/>
    <s v="UCAYALI"/>
    <s v="UCAYALI"/>
    <s v="CRNL. PORTILLO"/>
    <s v="YARINACOCHAS"/>
    <n v="0"/>
    <x v="0"/>
    <n v="0"/>
    <x v="0"/>
    <n v="0"/>
    <x v="0"/>
    <x v="0"/>
    <n v="0"/>
    <n v="0"/>
    <m/>
    <s v="-"/>
    <s v="-"/>
    <s v="-"/>
    <n v="0"/>
    <n v="23"/>
    <s v="BASE DE DATOS"/>
    <m/>
  </r>
  <r>
    <s v="20"/>
    <x v="10"/>
    <s v="UCAYAL"/>
    <s v="33006895"/>
    <s v="33006895"/>
    <x v="0"/>
    <s v="WARTSILA 3"/>
    <s v="N"/>
    <n v="6.34"/>
    <n v="0"/>
    <n v="0"/>
    <n v="0"/>
    <n v="0"/>
    <n v="0"/>
    <n v="0"/>
    <n v="0"/>
    <n v="0"/>
    <m/>
    <x v="1"/>
    <s v="UCAYAL33006895WARTSILA 3EL"/>
    <s v="Electro Ucayali S.A."/>
    <x v="0"/>
    <x v="0"/>
    <s v="C.T. DIESEL"/>
    <x v="2"/>
    <x v="0"/>
    <x v="0"/>
    <x v="9"/>
    <x v="0"/>
    <s v="Instalado"/>
    <s v="Inoperativo"/>
    <s v="Distribuidora"/>
    <x v="0"/>
    <x v="1"/>
    <x v="0"/>
    <x v="0"/>
    <s v="Estatal"/>
    <s v="UCAYALI"/>
    <s v="UCAYALI"/>
    <s v="CRNL. PORTILLO"/>
    <s v="YARINACOCHAS"/>
    <n v="0"/>
    <x v="0"/>
    <n v="0"/>
    <x v="0"/>
    <n v="0"/>
    <x v="0"/>
    <x v="0"/>
    <n v="0"/>
    <n v="0"/>
    <m/>
    <s v="-"/>
    <s v="-"/>
    <s v="-"/>
    <n v="0"/>
    <n v="23"/>
    <s v="BASE DE DATOS"/>
    <m/>
  </r>
  <r>
    <s v="20"/>
    <x v="10"/>
    <s v="UCAYAL"/>
    <s v="33006895"/>
    <s v="33006895"/>
    <x v="0"/>
    <s v="WARTSILA 4"/>
    <s v="N"/>
    <n v="6.34"/>
    <n v="0"/>
    <n v="0"/>
    <n v="0"/>
    <n v="0"/>
    <n v="0"/>
    <n v="0"/>
    <n v="0"/>
    <n v="0"/>
    <m/>
    <x v="1"/>
    <s v="UCAYAL33006895WARTSILA 4EL"/>
    <s v="Electro Ucayali S.A."/>
    <x v="0"/>
    <x v="0"/>
    <s v="C.T. DIESEL"/>
    <x v="2"/>
    <x v="0"/>
    <x v="0"/>
    <x v="10"/>
    <x v="0"/>
    <s v="Instalado"/>
    <s v="Inoperativo"/>
    <s v="Distribuidora"/>
    <x v="0"/>
    <x v="1"/>
    <x v="0"/>
    <x v="0"/>
    <s v="Estatal"/>
    <s v="UCAYALI"/>
    <s v="UCAYALI"/>
    <s v="CRNL. PORTILLO"/>
    <s v="YARINACOCHAS"/>
    <n v="0"/>
    <x v="0"/>
    <n v="0"/>
    <x v="0"/>
    <n v="0"/>
    <x v="0"/>
    <x v="0"/>
    <n v="0"/>
    <n v="0"/>
    <m/>
    <s v="-"/>
    <s v="-"/>
    <s v="-"/>
    <n v="0"/>
    <n v="23"/>
    <s v="BASE DE DATOS"/>
    <m/>
  </r>
  <r>
    <s v="20"/>
    <x v="10"/>
    <s v="UCAYAL"/>
    <s v="53023614"/>
    <s v="53023614"/>
    <x v="0"/>
    <s v="FERRENERGY"/>
    <s v="N"/>
    <n v="11"/>
    <n v="0"/>
    <n v="0"/>
    <n v="0"/>
    <n v="0"/>
    <n v="0"/>
    <n v="0"/>
    <n v="0"/>
    <n v="0"/>
    <m/>
    <x v="1"/>
    <s v="UCAYAL53023614FERRENERGYEL"/>
    <s v="Electro Ucayali S.A."/>
    <x v="0"/>
    <x v="0"/>
    <s v="C.T. de Emergencia Pucallpa"/>
    <x v="3"/>
    <x v="0"/>
    <x v="0"/>
    <x v="11"/>
    <x v="0"/>
    <s v="Instalado"/>
    <s v="Inoperativo"/>
    <s v="Distribuidora"/>
    <x v="0"/>
    <x v="0"/>
    <x v="0"/>
    <x v="0"/>
    <s v="Estatal"/>
    <s v="UCAYALI"/>
    <s v="UCAYALI"/>
    <s v="CRNL. PORTILLO"/>
    <s v="CALLERÍA"/>
    <n v="0"/>
    <x v="0"/>
    <n v="0"/>
    <x v="0"/>
    <n v="0"/>
    <x v="0"/>
    <x v="0"/>
    <n v="0"/>
    <n v="0"/>
    <m/>
    <s v="-"/>
    <s v="-"/>
    <s v="-"/>
    <n v="0"/>
    <n v="23"/>
    <s v="BASE DE DATOS"/>
    <m/>
  </r>
  <r>
    <s v="20"/>
    <x v="0"/>
    <s v="SHOGSA"/>
    <s v="33009993"/>
    <s v="33009993"/>
    <x v="2"/>
    <s v="UNIDAD 1"/>
    <s v="S"/>
    <n v="20.18"/>
    <n v="17.646000000000001"/>
    <n v="0"/>
    <n v="0"/>
    <n v="0"/>
    <n v="288"/>
    <n v="0"/>
    <n v="0"/>
    <n v="0"/>
    <m/>
    <x v="0"/>
    <s v="SHOGSA33009993UNIDAD 1TV"/>
    <s v="Shougang Generaci¢n El‚ctrica S.A."/>
    <x v="32"/>
    <x v="32"/>
    <s v="C. T. SAN NICOLAS"/>
    <x v="107"/>
    <x v="2"/>
    <x v="2"/>
    <x v="212"/>
    <x v="0"/>
    <s v="Instalado"/>
    <s v="Operativo"/>
    <s v="Generadora"/>
    <x v="0"/>
    <x v="1"/>
    <x v="1"/>
    <x v="0"/>
    <s v="Privado"/>
    <s v="ICA"/>
    <s v="ICA"/>
    <s v="NAZCA"/>
    <s v="MARCONA"/>
    <n v="0"/>
    <x v="6"/>
    <n v="0"/>
    <x v="0"/>
    <n v="0"/>
    <x v="0"/>
    <x v="0"/>
    <n v="0"/>
    <n v="0"/>
    <m/>
    <n v="1.6816666666666666"/>
    <n v="1.4705000000000001"/>
    <n v="7.6479999999999997"/>
    <n v="0"/>
    <n v="75"/>
    <s v="BASE DE DATOS"/>
    <m/>
  </r>
  <r>
    <s v="20"/>
    <x v="0"/>
    <s v="SHOGSA"/>
    <s v="33009993"/>
    <s v="33009993"/>
    <x v="2"/>
    <s v="UNIDAD 2"/>
    <s v="S"/>
    <n v="20.18"/>
    <n v="19.257999999999999"/>
    <n v="0"/>
    <n v="0"/>
    <n v="0"/>
    <n v="0"/>
    <n v="0"/>
    <n v="0"/>
    <n v="0"/>
    <m/>
    <x v="0"/>
    <s v="SHOGSA33009993UNIDAD 2TV"/>
    <s v="Shougang Generaci¢n El‚ctrica S.A."/>
    <x v="32"/>
    <x v="32"/>
    <s v="C. T. SAN NICOLAS"/>
    <x v="107"/>
    <x v="2"/>
    <x v="2"/>
    <x v="213"/>
    <x v="0"/>
    <s v="Instalado"/>
    <s v="Operativo"/>
    <s v="Generadora"/>
    <x v="0"/>
    <x v="1"/>
    <x v="1"/>
    <x v="0"/>
    <s v="Privado"/>
    <s v="ICA"/>
    <s v="ICA"/>
    <s v="NAZCA"/>
    <s v="MARCONA"/>
    <n v="0"/>
    <x v="6"/>
    <n v="0"/>
    <x v="0"/>
    <n v="0"/>
    <x v="0"/>
    <x v="0"/>
    <n v="0"/>
    <n v="0"/>
    <m/>
    <n v="1.6816666666666666"/>
    <n v="1.6048333333333333"/>
    <n v="7.6479999999999997"/>
    <n v="0"/>
    <n v="75"/>
    <s v="BASE DE DATOS"/>
    <m/>
  </r>
  <r>
    <s v="20"/>
    <x v="0"/>
    <s v="SHOGSA"/>
    <s v="33009993"/>
    <s v="33009993"/>
    <x v="2"/>
    <s v="UNIDAD 3"/>
    <s v="S"/>
    <n v="27.478000000000002"/>
    <n v="24.265999999999998"/>
    <n v="0"/>
    <n v="0"/>
    <n v="0"/>
    <n v="0"/>
    <n v="0"/>
    <n v="0"/>
    <n v="0"/>
    <m/>
    <x v="0"/>
    <s v="SHOGSA33009993UNIDAD 3TV"/>
    <s v="Shougang Generaci¢n El‚ctrica S.A."/>
    <x v="32"/>
    <x v="32"/>
    <s v="C. T. SAN NICOLAS"/>
    <x v="107"/>
    <x v="2"/>
    <x v="2"/>
    <x v="214"/>
    <x v="0"/>
    <s v="Instalado"/>
    <s v="Operativo"/>
    <s v="Generadora"/>
    <x v="0"/>
    <x v="1"/>
    <x v="1"/>
    <x v="0"/>
    <s v="Privado"/>
    <s v="ICA"/>
    <s v="ICA"/>
    <s v="NAZCA"/>
    <s v="MARCONA"/>
    <n v="0"/>
    <x v="6"/>
    <n v="0"/>
    <x v="0"/>
    <n v="0"/>
    <x v="0"/>
    <x v="0"/>
    <n v="0"/>
    <n v="0"/>
    <m/>
    <n v="2.2898333333333336"/>
    <n v="2.0188333333333333"/>
    <n v="7.6479999999999997"/>
    <n v="0"/>
    <n v="75"/>
    <s v="BASE DE DATOS"/>
    <m/>
  </r>
  <r>
    <s v="20"/>
    <x v="0"/>
    <s v="SHOGSA"/>
    <s v="33009993"/>
    <s v="33009993"/>
    <x v="0"/>
    <s v="CUMMINS ONAN"/>
    <s v="S"/>
    <n v="1.25"/>
    <n v="1.2290000000000001"/>
    <n v="0"/>
    <n v="5.3339999999999996"/>
    <n v="5.3339999999999996"/>
    <n v="336"/>
    <n v="4.93"/>
    <n v="0"/>
    <n v="0"/>
    <m/>
    <x v="0"/>
    <s v="SHOGSA33009993CUMMINS ONANEL"/>
    <s v="Shougang Generaci¢n El‚ctrica S.A."/>
    <x v="32"/>
    <x v="32"/>
    <s v="C. T. SAN NICOLAS"/>
    <x v="107"/>
    <x v="0"/>
    <x v="0"/>
    <x v="215"/>
    <x v="0"/>
    <s v="Instalado"/>
    <s v="Operativo"/>
    <s v="Generadora"/>
    <x v="0"/>
    <x v="1"/>
    <x v="1"/>
    <x v="0"/>
    <s v="Privado"/>
    <s v="ICA"/>
    <s v="ICA"/>
    <s v="NAZCA"/>
    <s v="MARCONA"/>
    <n v="0"/>
    <x v="0"/>
    <n v="0"/>
    <x v="0"/>
    <n v="0"/>
    <x v="0"/>
    <x v="0"/>
    <n v="5.3339999999999996"/>
    <n v="5.3339999999999993E-3"/>
    <m/>
    <n v="0.10416666666666667"/>
    <n v="0.10241666666666667"/>
    <n v="7.6479999999999997"/>
    <n v="0"/>
    <n v="75"/>
    <s v="BASE DE DATOS"/>
    <m/>
  </r>
  <r>
    <s v="20"/>
    <x v="1"/>
    <s v="SHOGSA"/>
    <s v="33009993"/>
    <s v="33009993"/>
    <x v="2"/>
    <s v="UNIDAD 1"/>
    <s v="S"/>
    <n v="20.18"/>
    <n v="17.646000000000001"/>
    <n v="45.234999999999999"/>
    <n v="340.25200000000001"/>
    <n v="385.48700000000002"/>
    <n v="384"/>
    <n v="28.33"/>
    <n v="0"/>
    <n v="0"/>
    <m/>
    <x v="0"/>
    <s v="SHOGSA33009993UNIDAD 1TV"/>
    <s v="Shougang Generaci¢n El‚ctrica S.A."/>
    <x v="32"/>
    <x v="32"/>
    <s v="C. T. SAN NICOLAS"/>
    <x v="107"/>
    <x v="2"/>
    <x v="2"/>
    <x v="212"/>
    <x v="0"/>
    <s v="Instalado"/>
    <s v="Operativo"/>
    <s v="Generadora"/>
    <x v="0"/>
    <x v="1"/>
    <x v="1"/>
    <x v="0"/>
    <s v="Privado"/>
    <s v="ICA"/>
    <s v="ICA"/>
    <s v="NAZCA"/>
    <s v="MARCONA"/>
    <n v="0"/>
    <x v="6"/>
    <n v="0"/>
    <x v="0"/>
    <n v="0"/>
    <x v="0"/>
    <x v="0"/>
    <n v="385.48700000000002"/>
    <n v="0.38548700000000002"/>
    <m/>
    <n v="1.6816666666666666"/>
    <n v="1.4705000000000001"/>
    <n v="7.6479999999999997"/>
    <n v="0"/>
    <n v="75"/>
    <s v="BASE DE DATOS"/>
    <m/>
  </r>
  <r>
    <s v="20"/>
    <x v="1"/>
    <s v="SHOGSA"/>
    <s v="33009993"/>
    <s v="33009993"/>
    <x v="2"/>
    <s v="UNIDAD 2"/>
    <s v="S"/>
    <n v="20.18"/>
    <n v="19.257999999999999"/>
    <n v="0"/>
    <n v="0"/>
    <n v="0"/>
    <n v="0"/>
    <n v="0"/>
    <n v="0"/>
    <n v="0"/>
    <m/>
    <x v="0"/>
    <s v="SHOGSA33009993UNIDAD 2TV"/>
    <s v="Shougang Generaci¢n El‚ctrica S.A."/>
    <x v="32"/>
    <x v="32"/>
    <s v="C. T. SAN NICOLAS"/>
    <x v="107"/>
    <x v="2"/>
    <x v="2"/>
    <x v="213"/>
    <x v="0"/>
    <s v="Instalado"/>
    <s v="Operativo"/>
    <s v="Generadora"/>
    <x v="0"/>
    <x v="1"/>
    <x v="1"/>
    <x v="0"/>
    <s v="Privado"/>
    <s v="ICA"/>
    <s v="ICA"/>
    <s v="NAZCA"/>
    <s v="MARCONA"/>
    <n v="0"/>
    <x v="6"/>
    <n v="0"/>
    <x v="0"/>
    <n v="0"/>
    <x v="0"/>
    <x v="0"/>
    <n v="0"/>
    <n v="0"/>
    <m/>
    <n v="1.6816666666666666"/>
    <n v="1.6048333333333333"/>
    <n v="7.6479999999999997"/>
    <n v="0"/>
    <n v="75"/>
    <s v="BASE DE DATOS"/>
    <m/>
  </r>
  <r>
    <s v="20"/>
    <x v="1"/>
    <s v="SHOGSA"/>
    <s v="33009993"/>
    <s v="33009993"/>
    <x v="2"/>
    <s v="UNIDAD 3"/>
    <s v="S"/>
    <n v="27.478000000000002"/>
    <n v="24.265999999999998"/>
    <n v="0"/>
    <n v="0"/>
    <n v="0"/>
    <n v="312"/>
    <n v="0"/>
    <n v="0"/>
    <n v="0"/>
    <m/>
    <x v="0"/>
    <s v="SHOGSA33009993UNIDAD 3TV"/>
    <s v="Shougang Generaci¢n El‚ctrica S.A."/>
    <x v="32"/>
    <x v="32"/>
    <s v="C. T. SAN NICOLAS"/>
    <x v="107"/>
    <x v="2"/>
    <x v="2"/>
    <x v="214"/>
    <x v="0"/>
    <s v="Instalado"/>
    <s v="Operativo"/>
    <s v="Generadora"/>
    <x v="0"/>
    <x v="1"/>
    <x v="1"/>
    <x v="0"/>
    <s v="Privado"/>
    <s v="ICA"/>
    <s v="ICA"/>
    <s v="NAZCA"/>
    <s v="MARCONA"/>
    <n v="0"/>
    <x v="6"/>
    <n v="0"/>
    <x v="0"/>
    <n v="0"/>
    <x v="0"/>
    <x v="0"/>
    <n v="0"/>
    <n v="0"/>
    <m/>
    <n v="2.2898333333333336"/>
    <n v="2.0188333333333333"/>
    <n v="7.6479999999999997"/>
    <n v="0"/>
    <n v="75"/>
    <s v="BASE DE DATOS"/>
    <m/>
  </r>
  <r>
    <s v="20"/>
    <x v="1"/>
    <s v="SHOGSA"/>
    <s v="33009993"/>
    <s v="33009993"/>
    <x v="0"/>
    <s v="CUMMINS ONAN"/>
    <s v="S"/>
    <n v="1.25"/>
    <n v="1.2290000000000001"/>
    <n v="6.3689999999999998"/>
    <n v="4.2990000000000004"/>
    <n v="10.667999999999999"/>
    <n v="0"/>
    <n v="9.5500000000000007"/>
    <n v="0"/>
    <n v="0"/>
    <m/>
    <x v="0"/>
    <s v="SHOGSA33009993CUMMINS ONANEL"/>
    <s v="Shougang Generaci¢n El‚ctrica S.A."/>
    <x v="32"/>
    <x v="32"/>
    <s v="C. T. SAN NICOLAS"/>
    <x v="107"/>
    <x v="0"/>
    <x v="0"/>
    <x v="215"/>
    <x v="0"/>
    <s v="Instalado"/>
    <s v="Operativo"/>
    <s v="Generadora"/>
    <x v="0"/>
    <x v="1"/>
    <x v="1"/>
    <x v="0"/>
    <s v="Privado"/>
    <s v="ICA"/>
    <s v="ICA"/>
    <s v="NAZCA"/>
    <s v="MARCONA"/>
    <n v="0"/>
    <x v="0"/>
    <n v="0"/>
    <x v="0"/>
    <n v="0"/>
    <x v="0"/>
    <x v="0"/>
    <n v="10.667999999999999"/>
    <n v="1.0667999999999999E-2"/>
    <m/>
    <n v="0.10416666666666667"/>
    <n v="0.10241666666666667"/>
    <n v="7.6479999999999997"/>
    <n v="0"/>
    <n v="75"/>
    <s v="BASE DE DATOS"/>
    <m/>
  </r>
  <r>
    <s v="20"/>
    <x v="2"/>
    <s v="SHOGSA"/>
    <s v="33009993"/>
    <s v="33009993"/>
    <x v="2"/>
    <s v="UNIDAD 1"/>
    <s v="S"/>
    <n v="20.18"/>
    <n v="17.646000000000001"/>
    <n v="57.814999999999998"/>
    <n v="384.32400000000001"/>
    <n v="442.13900000000001"/>
    <n v="0"/>
    <n v="35.880000000000003"/>
    <n v="0"/>
    <n v="104.49"/>
    <m/>
    <x v="0"/>
    <s v="SHOGSA33009993UNIDAD 1TV"/>
    <s v="Shougang Generaci¢n El‚ctrica S.A."/>
    <x v="32"/>
    <x v="32"/>
    <s v="C. T. SAN NICOLAS"/>
    <x v="107"/>
    <x v="2"/>
    <x v="2"/>
    <x v="212"/>
    <x v="0"/>
    <s v="Instalado"/>
    <s v="Operativo"/>
    <s v="Generadora"/>
    <x v="0"/>
    <x v="1"/>
    <x v="1"/>
    <x v="0"/>
    <s v="Privado"/>
    <s v="ICA"/>
    <s v="ICA"/>
    <s v="NAZCA"/>
    <s v="MARCONA"/>
    <n v="0"/>
    <x v="6"/>
    <n v="0"/>
    <x v="0"/>
    <n v="0"/>
    <x v="0"/>
    <x v="0"/>
    <n v="442.13900000000001"/>
    <n v="0.442139"/>
    <m/>
    <n v="1.6816666666666666"/>
    <n v="1.4705000000000001"/>
    <n v="7.6479999999999997"/>
    <n v="0"/>
    <n v="75"/>
    <s v="BASE DE DATOS"/>
    <m/>
  </r>
  <r>
    <s v="20"/>
    <x v="2"/>
    <s v="SHOGSA"/>
    <s v="33009993"/>
    <s v="33009993"/>
    <x v="2"/>
    <s v="UNIDAD 2"/>
    <s v="S"/>
    <n v="20.18"/>
    <n v="19.257999999999999"/>
    <n v="52.88"/>
    <n v="343.13499999999999"/>
    <n v="396.01499999999999"/>
    <n v="0"/>
    <n v="33.049999999999997"/>
    <n v="0"/>
    <n v="97.36"/>
    <m/>
    <x v="0"/>
    <s v="SHOGSA33009993UNIDAD 2TV"/>
    <s v="Shougang Generaci¢n El‚ctrica S.A."/>
    <x v="32"/>
    <x v="32"/>
    <s v="C. T. SAN NICOLAS"/>
    <x v="107"/>
    <x v="2"/>
    <x v="2"/>
    <x v="213"/>
    <x v="0"/>
    <s v="Instalado"/>
    <s v="Operativo"/>
    <s v="Generadora"/>
    <x v="0"/>
    <x v="1"/>
    <x v="1"/>
    <x v="0"/>
    <s v="Privado"/>
    <s v="ICA"/>
    <s v="ICA"/>
    <s v="NAZCA"/>
    <s v="MARCONA"/>
    <n v="0"/>
    <x v="6"/>
    <n v="0"/>
    <x v="0"/>
    <n v="0"/>
    <x v="0"/>
    <x v="0"/>
    <n v="396.01499999999999"/>
    <n v="0.39601500000000001"/>
    <m/>
    <n v="1.6816666666666666"/>
    <n v="1.6048333333333333"/>
    <n v="7.6479999999999997"/>
    <n v="0"/>
    <n v="75"/>
    <s v="BASE DE DATOS"/>
    <m/>
  </r>
  <r>
    <s v="20"/>
    <x v="2"/>
    <s v="SHOGSA"/>
    <s v="33009993"/>
    <s v="33009993"/>
    <x v="2"/>
    <s v="UNIDAD 3"/>
    <s v="S"/>
    <n v="27.478000000000002"/>
    <n v="24.265999999999998"/>
    <n v="0"/>
    <n v="0"/>
    <n v="0"/>
    <n v="724"/>
    <n v="0"/>
    <n v="0"/>
    <n v="0"/>
    <m/>
    <x v="0"/>
    <s v="SHOGSA33009993UNIDAD 3TV"/>
    <s v="Shougang Generaci¢n El‚ctrica S.A."/>
    <x v="32"/>
    <x v="32"/>
    <s v="C. T. SAN NICOLAS"/>
    <x v="107"/>
    <x v="2"/>
    <x v="2"/>
    <x v="214"/>
    <x v="0"/>
    <s v="Instalado"/>
    <s v="Operativo"/>
    <s v="Generadora"/>
    <x v="0"/>
    <x v="1"/>
    <x v="1"/>
    <x v="0"/>
    <s v="Privado"/>
    <s v="ICA"/>
    <s v="ICA"/>
    <s v="NAZCA"/>
    <s v="MARCONA"/>
    <n v="0"/>
    <x v="6"/>
    <n v="0"/>
    <x v="0"/>
    <n v="0"/>
    <x v="0"/>
    <x v="0"/>
    <n v="0"/>
    <n v="0"/>
    <m/>
    <n v="2.2898333333333336"/>
    <n v="2.0188333333333333"/>
    <n v="7.6479999999999997"/>
    <n v="0"/>
    <n v="75"/>
    <s v="BASE DE DATOS"/>
    <m/>
  </r>
  <r>
    <s v="20"/>
    <x v="2"/>
    <s v="SHOGSA"/>
    <s v="33009993"/>
    <s v="33009993"/>
    <x v="0"/>
    <s v="CUMMINS ONAN"/>
    <s v="S"/>
    <n v="1.25"/>
    <n v="1.2290000000000001"/>
    <n v="0"/>
    <n v="0"/>
    <n v="0"/>
    <n v="0"/>
    <n v="0"/>
    <n v="0"/>
    <n v="0"/>
    <m/>
    <x v="0"/>
    <s v="SHOGSA33009993CUMMINS ONANEL"/>
    <s v="Shougang Generaci¢n El‚ctrica S.A."/>
    <x v="32"/>
    <x v="32"/>
    <s v="C. T. SAN NICOLAS"/>
    <x v="107"/>
    <x v="0"/>
    <x v="0"/>
    <x v="215"/>
    <x v="0"/>
    <s v="Instalado"/>
    <s v="Operativo"/>
    <s v="Generadora"/>
    <x v="0"/>
    <x v="1"/>
    <x v="1"/>
    <x v="0"/>
    <s v="Privado"/>
    <s v="ICA"/>
    <s v="ICA"/>
    <s v="NAZCA"/>
    <s v="MARCONA"/>
    <n v="0"/>
    <x v="0"/>
    <n v="0"/>
    <x v="0"/>
    <n v="0"/>
    <x v="0"/>
    <x v="0"/>
    <n v="0"/>
    <n v="0"/>
    <m/>
    <n v="0.10416666666666667"/>
    <n v="0.10241666666666667"/>
    <n v="7.6479999999999997"/>
    <n v="0"/>
    <n v="75"/>
    <s v="BASE DE DATOS"/>
    <m/>
  </r>
  <r>
    <s v="20"/>
    <x v="3"/>
    <s v="SHOGSA"/>
    <s v="33009993"/>
    <s v="33009993"/>
    <x v="2"/>
    <s v="UNIDAD 1"/>
    <s v="S"/>
    <n v="20.18"/>
    <n v="17.646000000000001"/>
    <n v="0"/>
    <n v="0"/>
    <n v="0"/>
    <n v="0"/>
    <n v="0"/>
    <n v="0"/>
    <n v="0"/>
    <m/>
    <x v="0"/>
    <s v="SHOGSA33009993UNIDAD 1TV"/>
    <s v="Shougang Generaci¢n El‚ctrica S.A."/>
    <x v="32"/>
    <x v="32"/>
    <s v="C. T. SAN NICOLAS"/>
    <x v="107"/>
    <x v="2"/>
    <x v="2"/>
    <x v="212"/>
    <x v="0"/>
    <s v="Instalado"/>
    <s v="Operativo"/>
    <s v="Generadora"/>
    <x v="0"/>
    <x v="1"/>
    <x v="1"/>
    <x v="0"/>
    <s v="Privado"/>
    <s v="ICA"/>
    <s v="ICA"/>
    <s v="NAZCA"/>
    <s v="MARCONA"/>
    <n v="0"/>
    <x v="6"/>
    <n v="0"/>
    <x v="0"/>
    <n v="0"/>
    <x v="0"/>
    <x v="0"/>
    <n v="0"/>
    <n v="0"/>
    <m/>
    <n v="1.6816666666666666"/>
    <n v="1.4705000000000001"/>
    <n v="7.6479999999999997"/>
    <n v="0"/>
    <n v="75"/>
    <s v="BASE DE DATOS"/>
    <m/>
  </r>
  <r>
    <s v="20"/>
    <x v="3"/>
    <s v="SHOGSA"/>
    <s v="33009993"/>
    <s v="33009993"/>
    <x v="2"/>
    <s v="UNIDAD 2"/>
    <s v="S"/>
    <n v="20.18"/>
    <n v="19.257999999999999"/>
    <n v="0"/>
    <n v="0"/>
    <n v="0"/>
    <n v="0"/>
    <n v="0"/>
    <n v="0"/>
    <n v="0"/>
    <m/>
    <x v="0"/>
    <s v="SHOGSA33009993UNIDAD 2TV"/>
    <s v="Shougang Generaci¢n El‚ctrica S.A."/>
    <x v="32"/>
    <x v="32"/>
    <s v="C. T. SAN NICOLAS"/>
    <x v="107"/>
    <x v="2"/>
    <x v="2"/>
    <x v="213"/>
    <x v="0"/>
    <s v="Instalado"/>
    <s v="Operativo"/>
    <s v="Generadora"/>
    <x v="0"/>
    <x v="1"/>
    <x v="1"/>
    <x v="0"/>
    <s v="Privado"/>
    <s v="ICA"/>
    <s v="ICA"/>
    <s v="NAZCA"/>
    <s v="MARCONA"/>
    <n v="0"/>
    <x v="6"/>
    <n v="0"/>
    <x v="0"/>
    <n v="0"/>
    <x v="0"/>
    <x v="0"/>
    <n v="0"/>
    <n v="0"/>
    <m/>
    <n v="1.6816666666666666"/>
    <n v="1.6048333333333333"/>
    <n v="7.6479999999999997"/>
    <n v="0"/>
    <n v="75"/>
    <s v="BASE DE DATOS"/>
    <m/>
  </r>
  <r>
    <s v="20"/>
    <x v="3"/>
    <s v="SHOGSA"/>
    <s v="33009993"/>
    <s v="33009993"/>
    <x v="2"/>
    <s v="UNIDAD 3"/>
    <s v="S"/>
    <n v="27.478000000000002"/>
    <n v="24.265999999999998"/>
    <n v="0"/>
    <n v="0"/>
    <n v="0"/>
    <n v="0"/>
    <n v="0"/>
    <n v="0"/>
    <n v="0"/>
    <m/>
    <x v="0"/>
    <s v="SHOGSA33009993UNIDAD 3TV"/>
    <s v="Shougang Generaci¢n El‚ctrica S.A."/>
    <x v="32"/>
    <x v="32"/>
    <s v="C. T. SAN NICOLAS"/>
    <x v="107"/>
    <x v="2"/>
    <x v="2"/>
    <x v="214"/>
    <x v="0"/>
    <s v="Instalado"/>
    <s v="Operativo"/>
    <s v="Generadora"/>
    <x v="0"/>
    <x v="1"/>
    <x v="1"/>
    <x v="0"/>
    <s v="Privado"/>
    <s v="ICA"/>
    <s v="ICA"/>
    <s v="NAZCA"/>
    <s v="MARCONA"/>
    <n v="0"/>
    <x v="6"/>
    <n v="0"/>
    <x v="0"/>
    <n v="0"/>
    <x v="0"/>
    <x v="0"/>
    <n v="0"/>
    <n v="0"/>
    <m/>
    <n v="2.2898333333333336"/>
    <n v="2.0188333333333333"/>
    <n v="7.6479999999999997"/>
    <n v="0"/>
    <n v="75"/>
    <s v="BASE DE DATOS"/>
    <m/>
  </r>
  <r>
    <s v="20"/>
    <x v="3"/>
    <s v="SHOGSA"/>
    <s v="33009993"/>
    <s v="33009993"/>
    <x v="0"/>
    <s v="CUMMINS ONAN"/>
    <s v="S"/>
    <n v="1.25"/>
    <n v="1.2290000000000001"/>
    <n v="0"/>
    <n v="1.5780000000000001"/>
    <n v="1.5780000000000001"/>
    <n v="0"/>
    <n v="1.78"/>
    <n v="0"/>
    <n v="0"/>
    <m/>
    <x v="0"/>
    <s v="SHOGSA33009993CUMMINS ONANEL"/>
    <s v="Shougang Generaci¢n El‚ctrica S.A."/>
    <x v="32"/>
    <x v="32"/>
    <s v="C. T. SAN NICOLAS"/>
    <x v="107"/>
    <x v="0"/>
    <x v="0"/>
    <x v="215"/>
    <x v="0"/>
    <s v="Instalado"/>
    <s v="Operativo"/>
    <s v="Generadora"/>
    <x v="0"/>
    <x v="1"/>
    <x v="1"/>
    <x v="0"/>
    <s v="Privado"/>
    <s v="ICA"/>
    <s v="ICA"/>
    <s v="NAZCA"/>
    <s v="MARCONA"/>
    <n v="0"/>
    <x v="0"/>
    <n v="0"/>
    <x v="0"/>
    <n v="0"/>
    <x v="0"/>
    <x v="0"/>
    <n v="1.5780000000000001"/>
    <n v="1.578E-3"/>
    <m/>
    <n v="0.10416666666666667"/>
    <n v="0.10241666666666667"/>
    <n v="7.6479999999999997"/>
    <n v="0"/>
    <n v="75"/>
    <s v="BASE DE DATOS"/>
    <m/>
  </r>
  <r>
    <s v="20"/>
    <x v="4"/>
    <s v="SHOGSA"/>
    <s v="33009993"/>
    <s v="33009993"/>
    <x v="2"/>
    <s v="UNIDAD 1"/>
    <s v="S"/>
    <n v="20.18"/>
    <n v="17.646000000000001"/>
    <n v="0"/>
    <n v="0"/>
    <n v="0"/>
    <n v="0"/>
    <n v="0"/>
    <n v="0"/>
    <n v="0"/>
    <m/>
    <x v="0"/>
    <s v="SHOGSA33009993UNIDAD 1TV"/>
    <s v="Shougang Generaci¢n El‚ctrica S.A."/>
    <x v="32"/>
    <x v="32"/>
    <s v="C. T. SAN NICOLAS"/>
    <x v="107"/>
    <x v="2"/>
    <x v="2"/>
    <x v="212"/>
    <x v="0"/>
    <s v="Instalado"/>
    <s v="Operativo"/>
    <s v="Generadora"/>
    <x v="0"/>
    <x v="1"/>
    <x v="1"/>
    <x v="0"/>
    <s v="Privado"/>
    <s v="ICA"/>
    <s v="ICA"/>
    <s v="NAZCA"/>
    <s v="MARCONA"/>
    <n v="0"/>
    <x v="6"/>
    <n v="0"/>
    <x v="0"/>
    <n v="0"/>
    <x v="0"/>
    <x v="0"/>
    <n v="0"/>
    <n v="0"/>
    <m/>
    <n v="1.6816666666666666"/>
    <n v="1.4705000000000001"/>
    <n v="7.6479999999999997"/>
    <n v="0"/>
    <n v="75"/>
    <s v="BASE DE DATOS"/>
    <m/>
  </r>
  <r>
    <s v="20"/>
    <x v="4"/>
    <s v="SHOGSA"/>
    <s v="33009993"/>
    <s v="33009993"/>
    <x v="2"/>
    <s v="UNIDAD 2"/>
    <s v="S"/>
    <n v="20.18"/>
    <n v="19.257999999999999"/>
    <n v="0"/>
    <n v="0"/>
    <n v="0"/>
    <n v="724"/>
    <n v="0"/>
    <n v="0"/>
    <n v="0"/>
    <m/>
    <x v="0"/>
    <s v="SHOGSA33009993UNIDAD 2TV"/>
    <s v="Shougang Generaci¢n El‚ctrica S.A."/>
    <x v="32"/>
    <x v="32"/>
    <s v="C. T. SAN NICOLAS"/>
    <x v="107"/>
    <x v="2"/>
    <x v="2"/>
    <x v="213"/>
    <x v="0"/>
    <s v="Instalado"/>
    <s v="Operativo"/>
    <s v="Generadora"/>
    <x v="0"/>
    <x v="1"/>
    <x v="1"/>
    <x v="0"/>
    <s v="Privado"/>
    <s v="ICA"/>
    <s v="ICA"/>
    <s v="NAZCA"/>
    <s v="MARCONA"/>
    <n v="0"/>
    <x v="6"/>
    <n v="0"/>
    <x v="0"/>
    <n v="0"/>
    <x v="0"/>
    <x v="0"/>
    <n v="0"/>
    <n v="0"/>
    <m/>
    <n v="1.6816666666666666"/>
    <n v="1.6048333333333333"/>
    <n v="7.6479999999999997"/>
    <n v="0"/>
    <n v="75"/>
    <s v="BASE DE DATOS"/>
    <m/>
  </r>
  <r>
    <s v="20"/>
    <x v="4"/>
    <s v="SHOGSA"/>
    <s v="33009993"/>
    <s v="33009993"/>
    <x v="2"/>
    <s v="UNIDAD 3"/>
    <s v="S"/>
    <n v="27.478000000000002"/>
    <n v="24.265999999999998"/>
    <n v="0"/>
    <n v="0"/>
    <n v="0"/>
    <n v="0"/>
    <n v="0"/>
    <n v="0"/>
    <n v="0"/>
    <m/>
    <x v="0"/>
    <s v="SHOGSA33009993UNIDAD 3TV"/>
    <s v="Shougang Generaci¢n El‚ctrica S.A."/>
    <x v="32"/>
    <x v="32"/>
    <s v="C. T. SAN NICOLAS"/>
    <x v="107"/>
    <x v="2"/>
    <x v="2"/>
    <x v="214"/>
    <x v="0"/>
    <s v="Instalado"/>
    <s v="Operativo"/>
    <s v="Generadora"/>
    <x v="0"/>
    <x v="1"/>
    <x v="1"/>
    <x v="0"/>
    <s v="Privado"/>
    <s v="ICA"/>
    <s v="ICA"/>
    <s v="NAZCA"/>
    <s v="MARCONA"/>
    <n v="0"/>
    <x v="6"/>
    <n v="0"/>
    <x v="0"/>
    <n v="0"/>
    <x v="0"/>
    <x v="0"/>
    <n v="0"/>
    <n v="0"/>
    <m/>
    <n v="2.2898333333333336"/>
    <n v="2.0188333333333333"/>
    <n v="7.6479999999999997"/>
    <n v="0"/>
    <n v="75"/>
    <s v="BASE DE DATOS"/>
    <m/>
  </r>
  <r>
    <s v="20"/>
    <x v="4"/>
    <s v="SHOGSA"/>
    <s v="33009993"/>
    <s v="33009993"/>
    <x v="0"/>
    <s v="CUMMINS ONAN"/>
    <s v="S"/>
    <n v="1.25"/>
    <n v="1.2290000000000001"/>
    <n v="0"/>
    <n v="0"/>
    <n v="0"/>
    <n v="0"/>
    <n v="0"/>
    <n v="0"/>
    <n v="0"/>
    <m/>
    <x v="0"/>
    <s v="SHOGSA33009993CUMMINS ONANEL"/>
    <s v="Shougang Generaci¢n El‚ctrica S.A."/>
    <x v="32"/>
    <x v="32"/>
    <s v="C. T. SAN NICOLAS"/>
    <x v="107"/>
    <x v="0"/>
    <x v="0"/>
    <x v="215"/>
    <x v="0"/>
    <s v="Instalado"/>
    <s v="Operativo"/>
    <s v="Generadora"/>
    <x v="0"/>
    <x v="1"/>
    <x v="1"/>
    <x v="0"/>
    <s v="Privado"/>
    <s v="ICA"/>
    <s v="ICA"/>
    <s v="NAZCA"/>
    <s v="MARCONA"/>
    <n v="0"/>
    <x v="0"/>
    <n v="0"/>
    <x v="0"/>
    <n v="0"/>
    <x v="0"/>
    <x v="0"/>
    <n v="0"/>
    <n v="0"/>
    <m/>
    <n v="0.10416666666666667"/>
    <n v="0.10241666666666667"/>
    <n v="7.6479999999999997"/>
    <n v="0"/>
    <n v="75"/>
    <s v="BASE DE DATOS"/>
    <m/>
  </r>
  <r>
    <s v="20"/>
    <x v="5"/>
    <s v="SHOGSA"/>
    <s v="33009993"/>
    <s v="33009993"/>
    <x v="2"/>
    <s v="UNIDAD 1"/>
    <s v="S"/>
    <n v="20.18"/>
    <n v="17.646000000000001"/>
    <n v="0"/>
    <n v="0"/>
    <n v="0"/>
    <n v="0"/>
    <n v="0"/>
    <n v="0"/>
    <n v="0"/>
    <m/>
    <x v="0"/>
    <s v="SHOGSA33009993UNIDAD 1TV"/>
    <s v="Shougang Generaci¢n El‚ctrica S.A."/>
    <x v="32"/>
    <x v="32"/>
    <s v="C. T. SAN NICOLAS"/>
    <x v="107"/>
    <x v="2"/>
    <x v="2"/>
    <x v="212"/>
    <x v="0"/>
    <s v="Instalado"/>
    <s v="Operativo"/>
    <s v="Generadora"/>
    <x v="0"/>
    <x v="1"/>
    <x v="1"/>
    <x v="0"/>
    <s v="Privado"/>
    <s v="ICA"/>
    <s v="ICA"/>
    <s v="NAZCA"/>
    <s v="MARCONA"/>
    <n v="0"/>
    <x v="6"/>
    <n v="0"/>
    <x v="0"/>
    <n v="0"/>
    <x v="0"/>
    <x v="0"/>
    <n v="0"/>
    <n v="0"/>
    <m/>
    <n v="1.6816666666666666"/>
    <n v="1.4705000000000001"/>
    <n v="7.6479999999999997"/>
    <n v="0"/>
    <n v="75"/>
    <s v="BASE DE DATOS"/>
    <m/>
  </r>
  <r>
    <s v="20"/>
    <x v="5"/>
    <s v="SHOGSA"/>
    <s v="33009993"/>
    <s v="33009993"/>
    <x v="2"/>
    <s v="UNIDAD 2"/>
    <s v="S"/>
    <n v="20.18"/>
    <n v="19.257999999999999"/>
    <n v="0"/>
    <n v="0"/>
    <n v="0"/>
    <n v="720"/>
    <n v="0"/>
    <n v="0"/>
    <n v="0"/>
    <m/>
    <x v="0"/>
    <s v="SHOGSA33009993UNIDAD 2TV"/>
    <s v="Shougang Generaci¢n El‚ctrica S.A."/>
    <x v="32"/>
    <x v="32"/>
    <s v="C. T. SAN NICOLAS"/>
    <x v="107"/>
    <x v="2"/>
    <x v="2"/>
    <x v="213"/>
    <x v="0"/>
    <s v="Instalado"/>
    <s v="Operativo"/>
    <s v="Generadora"/>
    <x v="0"/>
    <x v="1"/>
    <x v="1"/>
    <x v="0"/>
    <s v="Privado"/>
    <s v="ICA"/>
    <s v="ICA"/>
    <s v="NAZCA"/>
    <s v="MARCONA"/>
    <n v="0"/>
    <x v="6"/>
    <n v="0"/>
    <x v="0"/>
    <n v="0"/>
    <x v="0"/>
    <x v="0"/>
    <n v="0"/>
    <n v="0"/>
    <m/>
    <n v="1.6816666666666666"/>
    <n v="1.6048333333333333"/>
    <n v="7.6479999999999997"/>
    <n v="0"/>
    <n v="75"/>
    <s v="BASE DE DATOS"/>
    <m/>
  </r>
  <r>
    <s v="20"/>
    <x v="5"/>
    <s v="SHOGSA"/>
    <s v="33009993"/>
    <s v="33009993"/>
    <x v="2"/>
    <s v="UNIDAD 3"/>
    <s v="S"/>
    <n v="27.478000000000002"/>
    <n v="24.265999999999998"/>
    <n v="0"/>
    <n v="0"/>
    <n v="0"/>
    <n v="0"/>
    <n v="0"/>
    <n v="0"/>
    <n v="0"/>
    <m/>
    <x v="0"/>
    <s v="SHOGSA33009993UNIDAD 3TV"/>
    <s v="Shougang Generaci¢n El‚ctrica S.A."/>
    <x v="32"/>
    <x v="32"/>
    <s v="C. T. SAN NICOLAS"/>
    <x v="107"/>
    <x v="2"/>
    <x v="2"/>
    <x v="214"/>
    <x v="0"/>
    <s v="Instalado"/>
    <s v="Operativo"/>
    <s v="Generadora"/>
    <x v="0"/>
    <x v="1"/>
    <x v="1"/>
    <x v="0"/>
    <s v="Privado"/>
    <s v="ICA"/>
    <s v="ICA"/>
    <s v="NAZCA"/>
    <s v="MARCONA"/>
    <n v="0"/>
    <x v="6"/>
    <n v="0"/>
    <x v="0"/>
    <n v="0"/>
    <x v="0"/>
    <x v="0"/>
    <n v="0"/>
    <n v="0"/>
    <m/>
    <n v="2.2898333333333336"/>
    <n v="2.0188333333333333"/>
    <n v="7.6479999999999997"/>
    <n v="0"/>
    <n v="75"/>
    <s v="BASE DE DATOS"/>
    <m/>
  </r>
  <r>
    <s v="20"/>
    <x v="5"/>
    <s v="SHOGSA"/>
    <s v="33009993"/>
    <s v="33009993"/>
    <x v="0"/>
    <s v="CUMMINS ONAN"/>
    <s v="S"/>
    <n v="1.25"/>
    <n v="1.2290000000000001"/>
    <n v="0"/>
    <n v="0"/>
    <n v="0"/>
    <n v="0"/>
    <n v="0"/>
    <n v="0"/>
    <n v="0"/>
    <m/>
    <x v="0"/>
    <s v="SHOGSA33009993CUMMINS ONANEL"/>
    <s v="Shougang Generaci¢n El‚ctrica S.A."/>
    <x v="32"/>
    <x v="32"/>
    <s v="C. T. SAN NICOLAS"/>
    <x v="107"/>
    <x v="0"/>
    <x v="0"/>
    <x v="215"/>
    <x v="0"/>
    <s v="Instalado"/>
    <s v="Operativo"/>
    <s v="Generadora"/>
    <x v="0"/>
    <x v="1"/>
    <x v="1"/>
    <x v="0"/>
    <s v="Privado"/>
    <s v="ICA"/>
    <s v="ICA"/>
    <s v="NAZCA"/>
    <s v="MARCONA"/>
    <n v="0"/>
    <x v="0"/>
    <n v="0"/>
    <x v="0"/>
    <n v="0"/>
    <x v="0"/>
    <x v="0"/>
    <n v="0"/>
    <n v="0"/>
    <m/>
    <n v="0.10416666666666667"/>
    <n v="0.10241666666666667"/>
    <n v="7.6479999999999997"/>
    <n v="0"/>
    <n v="75"/>
    <s v="BASE DE DATOS"/>
    <m/>
  </r>
  <r>
    <s v="20"/>
    <x v="6"/>
    <s v="SHOGSA"/>
    <s v="33009993"/>
    <s v="33009993"/>
    <x v="2"/>
    <s v="UNIDAD 1"/>
    <s v="S"/>
    <n v="20.18"/>
    <n v="17.646000000000001"/>
    <n v="0"/>
    <n v="0"/>
    <n v="0"/>
    <n v="0"/>
    <n v="0"/>
    <n v="0"/>
    <n v="0"/>
    <m/>
    <x v="0"/>
    <s v="SHOGSA33009993UNIDAD 1TV"/>
    <s v="Shougang Generaci¢n El‚ctrica S.A."/>
    <x v="32"/>
    <x v="32"/>
    <s v="C. T. SAN NICOLAS"/>
    <x v="107"/>
    <x v="2"/>
    <x v="2"/>
    <x v="212"/>
    <x v="0"/>
    <s v="Instalado"/>
    <s v="Operativo"/>
    <s v="Generadora"/>
    <x v="0"/>
    <x v="1"/>
    <x v="1"/>
    <x v="0"/>
    <s v="Privado"/>
    <s v="ICA"/>
    <s v="ICA"/>
    <s v="NAZCA"/>
    <s v="MARCONA"/>
    <n v="0"/>
    <x v="6"/>
    <n v="0"/>
    <x v="0"/>
    <n v="0"/>
    <x v="0"/>
    <x v="0"/>
    <n v="0"/>
    <n v="0"/>
    <m/>
    <n v="1.6816666666666666"/>
    <n v="1.4705000000000001"/>
    <n v="7.6479999999999997"/>
    <n v="0"/>
    <n v="75"/>
    <s v="BASE DE DATOS"/>
    <m/>
  </r>
  <r>
    <s v="20"/>
    <x v="6"/>
    <s v="SHOGSA"/>
    <s v="33009993"/>
    <s v="33009993"/>
    <x v="2"/>
    <s v="UNIDAD 2"/>
    <s v="S"/>
    <n v="20.18"/>
    <n v="19.257999999999999"/>
    <n v="0"/>
    <n v="0"/>
    <n v="0"/>
    <n v="724"/>
    <n v="0"/>
    <n v="0"/>
    <n v="0"/>
    <m/>
    <x v="0"/>
    <s v="SHOGSA33009993UNIDAD 2TV"/>
    <s v="Shougang Generaci¢n El‚ctrica S.A."/>
    <x v="32"/>
    <x v="32"/>
    <s v="C. T. SAN NICOLAS"/>
    <x v="107"/>
    <x v="2"/>
    <x v="2"/>
    <x v="213"/>
    <x v="0"/>
    <s v="Instalado"/>
    <s v="Operativo"/>
    <s v="Generadora"/>
    <x v="0"/>
    <x v="1"/>
    <x v="1"/>
    <x v="0"/>
    <s v="Privado"/>
    <s v="ICA"/>
    <s v="ICA"/>
    <s v="NAZCA"/>
    <s v="MARCONA"/>
    <n v="0"/>
    <x v="6"/>
    <n v="0"/>
    <x v="0"/>
    <n v="0"/>
    <x v="0"/>
    <x v="0"/>
    <n v="0"/>
    <n v="0"/>
    <m/>
    <n v="1.6816666666666666"/>
    <n v="1.6048333333333333"/>
    <n v="7.6479999999999997"/>
    <n v="0"/>
    <n v="75"/>
    <s v="BASE DE DATOS"/>
    <m/>
  </r>
  <r>
    <s v="20"/>
    <x v="6"/>
    <s v="SHOGSA"/>
    <s v="33009993"/>
    <s v="33009993"/>
    <x v="2"/>
    <s v="UNIDAD 3"/>
    <s v="S"/>
    <n v="27.478000000000002"/>
    <n v="24.265999999999998"/>
    <n v="0"/>
    <n v="0"/>
    <n v="0"/>
    <n v="182"/>
    <n v="0"/>
    <n v="0"/>
    <n v="0"/>
    <m/>
    <x v="0"/>
    <s v="SHOGSA33009993UNIDAD 3TV"/>
    <s v="Shougang Generaci¢n El‚ctrica S.A."/>
    <x v="32"/>
    <x v="32"/>
    <s v="C. T. SAN NICOLAS"/>
    <x v="107"/>
    <x v="2"/>
    <x v="2"/>
    <x v="214"/>
    <x v="0"/>
    <s v="Instalado"/>
    <s v="Operativo"/>
    <s v="Generadora"/>
    <x v="0"/>
    <x v="1"/>
    <x v="1"/>
    <x v="0"/>
    <s v="Privado"/>
    <s v="ICA"/>
    <s v="ICA"/>
    <s v="NAZCA"/>
    <s v="MARCONA"/>
    <n v="0"/>
    <x v="6"/>
    <n v="0"/>
    <x v="0"/>
    <n v="0"/>
    <x v="0"/>
    <x v="0"/>
    <n v="0"/>
    <n v="0"/>
    <m/>
    <n v="2.2898333333333336"/>
    <n v="2.0188333333333333"/>
    <n v="7.6479999999999997"/>
    <n v="0"/>
    <n v="75"/>
    <s v="BASE DE DATOS"/>
    <m/>
  </r>
  <r>
    <s v="20"/>
    <x v="6"/>
    <s v="SHOGSA"/>
    <s v="33009993"/>
    <s v="33009993"/>
    <x v="0"/>
    <s v="CUMMINS ONAN"/>
    <s v="S"/>
    <n v="1.25"/>
    <n v="1.2290000000000001"/>
    <n v="0"/>
    <n v="0"/>
    <n v="0"/>
    <n v="0"/>
    <n v="0"/>
    <n v="0"/>
    <n v="0"/>
    <m/>
    <x v="0"/>
    <s v="SHOGSA33009993CUMMINS ONANEL"/>
    <s v="Shougang Generaci¢n El‚ctrica S.A."/>
    <x v="32"/>
    <x v="32"/>
    <s v="C. T. SAN NICOLAS"/>
    <x v="107"/>
    <x v="0"/>
    <x v="0"/>
    <x v="215"/>
    <x v="0"/>
    <s v="Instalado"/>
    <s v="Operativo"/>
    <s v="Generadora"/>
    <x v="0"/>
    <x v="1"/>
    <x v="1"/>
    <x v="0"/>
    <s v="Privado"/>
    <s v="ICA"/>
    <s v="ICA"/>
    <s v="NAZCA"/>
    <s v="MARCONA"/>
    <n v="0"/>
    <x v="0"/>
    <n v="0"/>
    <x v="0"/>
    <n v="0"/>
    <x v="0"/>
    <x v="0"/>
    <n v="0"/>
    <n v="0"/>
    <m/>
    <n v="0.10416666666666667"/>
    <n v="0.10241666666666667"/>
    <n v="7.6479999999999997"/>
    <n v="0"/>
    <n v="75"/>
    <s v="BASE DE DATOS"/>
    <m/>
  </r>
  <r>
    <s v="20"/>
    <x v="7"/>
    <s v="SHOGSA"/>
    <s v="33009993"/>
    <s v="33009993"/>
    <x v="2"/>
    <s v="UNIDAD 1"/>
    <s v="S"/>
    <n v="20.18"/>
    <n v="17.646000000000001"/>
    <n v="195.53800000000001"/>
    <n v="1384.145"/>
    <n v="1579.683"/>
    <n v="0"/>
    <n v="113.35"/>
    <n v="0"/>
    <n v="0"/>
    <m/>
    <x v="0"/>
    <s v="SHOGSA33009993UNIDAD 1TV"/>
    <s v="Shougang Generaci¢n El‚ctrica S.A."/>
    <x v="32"/>
    <x v="32"/>
    <s v="C. T. SAN NICOLAS"/>
    <x v="107"/>
    <x v="2"/>
    <x v="2"/>
    <x v="212"/>
    <x v="0"/>
    <s v="Instalado"/>
    <s v="Operativo"/>
    <s v="Generadora"/>
    <x v="0"/>
    <x v="1"/>
    <x v="1"/>
    <x v="0"/>
    <s v="Privado"/>
    <s v="ICA"/>
    <s v="ICA"/>
    <s v="NAZCA"/>
    <s v="MARCONA"/>
    <n v="0"/>
    <x v="6"/>
    <n v="0"/>
    <x v="0"/>
    <n v="0"/>
    <x v="0"/>
    <x v="0"/>
    <n v="1579.683"/>
    <n v="1.5796829999999999"/>
    <m/>
    <n v="1.6816666666666666"/>
    <n v="1.4705000000000001"/>
    <n v="7.6479999999999997"/>
    <n v="0"/>
    <n v="75"/>
    <s v="BASE DE DATOS"/>
    <m/>
  </r>
  <r>
    <s v="20"/>
    <x v="7"/>
    <s v="SHOGSA"/>
    <s v="33009993"/>
    <s v="33009993"/>
    <x v="2"/>
    <s v="UNIDAD 2"/>
    <s v="S"/>
    <n v="20.18"/>
    <n v="19.257999999999999"/>
    <n v="215.73500000000001"/>
    <n v="1151.2829999999999"/>
    <n v="1367.018"/>
    <n v="282.17"/>
    <n v="110.77"/>
    <n v="0"/>
    <n v="0"/>
    <m/>
    <x v="0"/>
    <s v="SHOGSA33009993UNIDAD 2TV"/>
    <s v="Shougang Generaci¢n El‚ctrica S.A."/>
    <x v="32"/>
    <x v="32"/>
    <s v="C. T. SAN NICOLAS"/>
    <x v="107"/>
    <x v="2"/>
    <x v="2"/>
    <x v="213"/>
    <x v="0"/>
    <s v="Instalado"/>
    <s v="Operativo"/>
    <s v="Generadora"/>
    <x v="0"/>
    <x v="1"/>
    <x v="1"/>
    <x v="0"/>
    <s v="Privado"/>
    <s v="ICA"/>
    <s v="ICA"/>
    <s v="NAZCA"/>
    <s v="MARCONA"/>
    <n v="0"/>
    <x v="6"/>
    <n v="0"/>
    <x v="0"/>
    <n v="0"/>
    <x v="0"/>
    <x v="0"/>
    <n v="1367.018"/>
    <n v="1.3670180000000001"/>
    <m/>
    <n v="1.6816666666666666"/>
    <n v="1.6048333333333333"/>
    <n v="7.6479999999999997"/>
    <n v="0"/>
    <n v="75"/>
    <s v="BASE DE DATOS"/>
    <m/>
  </r>
  <r>
    <s v="20"/>
    <x v="7"/>
    <s v="SHOGSA"/>
    <s v="33009993"/>
    <s v="33009993"/>
    <x v="2"/>
    <s v="UNIDAD 3"/>
    <s v="S"/>
    <n v="27.478000000000002"/>
    <n v="24.265999999999998"/>
    <n v="0"/>
    <n v="6.415"/>
    <n v="6.415"/>
    <n v="664.08"/>
    <n v="1.4"/>
    <n v="0"/>
    <n v="0"/>
    <m/>
    <x v="0"/>
    <s v="SHOGSA33009993UNIDAD 3TV"/>
    <s v="Shougang Generaci¢n El‚ctrica S.A."/>
    <x v="32"/>
    <x v="32"/>
    <s v="C. T. SAN NICOLAS"/>
    <x v="107"/>
    <x v="2"/>
    <x v="2"/>
    <x v="214"/>
    <x v="0"/>
    <s v="Instalado"/>
    <s v="Operativo"/>
    <s v="Generadora"/>
    <x v="0"/>
    <x v="1"/>
    <x v="1"/>
    <x v="0"/>
    <s v="Privado"/>
    <s v="ICA"/>
    <s v="ICA"/>
    <s v="NAZCA"/>
    <s v="MARCONA"/>
    <n v="0"/>
    <x v="6"/>
    <n v="0"/>
    <x v="0"/>
    <n v="0"/>
    <x v="0"/>
    <x v="0"/>
    <n v="6.415"/>
    <n v="6.4149999999999997E-3"/>
    <m/>
    <n v="2.2898333333333336"/>
    <n v="2.0188333333333333"/>
    <n v="7.6479999999999997"/>
    <n v="0"/>
    <n v="75"/>
    <s v="BASE DE DATOS"/>
    <m/>
  </r>
  <r>
    <s v="20"/>
    <x v="7"/>
    <s v="SHOGSA"/>
    <s v="33009993"/>
    <s v="33009993"/>
    <x v="0"/>
    <s v="CUMMINS ONAN"/>
    <s v="S"/>
    <n v="1.25"/>
    <n v="1.2290000000000001"/>
    <n v="0"/>
    <n v="5.3310000000000004"/>
    <n v="5.3310000000000004"/>
    <n v="0"/>
    <n v="4.88"/>
    <n v="0"/>
    <n v="0"/>
    <m/>
    <x v="0"/>
    <s v="SHOGSA33009993CUMMINS ONANEL"/>
    <s v="Shougang Generaci¢n El‚ctrica S.A."/>
    <x v="32"/>
    <x v="32"/>
    <s v="C. T. SAN NICOLAS"/>
    <x v="107"/>
    <x v="0"/>
    <x v="0"/>
    <x v="215"/>
    <x v="0"/>
    <s v="Instalado"/>
    <s v="Operativo"/>
    <s v="Generadora"/>
    <x v="0"/>
    <x v="1"/>
    <x v="1"/>
    <x v="0"/>
    <s v="Privado"/>
    <s v="ICA"/>
    <s v="ICA"/>
    <s v="NAZCA"/>
    <s v="MARCONA"/>
    <n v="0"/>
    <x v="0"/>
    <n v="0"/>
    <x v="0"/>
    <n v="0"/>
    <x v="0"/>
    <x v="0"/>
    <n v="5.3310000000000004"/>
    <n v="5.3310000000000007E-3"/>
    <m/>
    <n v="0.10416666666666667"/>
    <n v="0.10241666666666667"/>
    <n v="7.6479999999999997"/>
    <n v="0"/>
    <n v="75"/>
    <s v="BASE DE DATOS"/>
    <m/>
  </r>
  <r>
    <s v="20"/>
    <x v="8"/>
    <s v="SHOGSA"/>
    <s v="33009993"/>
    <s v="33009993"/>
    <x v="2"/>
    <s v="UNIDAD 1"/>
    <s v="S"/>
    <n v="20.18"/>
    <n v="17.646000000000001"/>
    <n v="0"/>
    <n v="126.176"/>
    <n v="126.176"/>
    <n v="0"/>
    <n v="12.5"/>
    <n v="0"/>
    <n v="105.52"/>
    <m/>
    <x v="0"/>
    <s v="SHOGSA33009993UNIDAD 1TV"/>
    <s v="Shougang Generaci¢n El‚ctrica S.A."/>
    <x v="32"/>
    <x v="32"/>
    <s v="C. T. SAN NICOLAS"/>
    <x v="107"/>
    <x v="2"/>
    <x v="2"/>
    <x v="212"/>
    <x v="0"/>
    <s v="Instalado"/>
    <s v="Operativo"/>
    <s v="Generadora"/>
    <x v="0"/>
    <x v="1"/>
    <x v="1"/>
    <x v="0"/>
    <s v="Privado"/>
    <s v="ICA"/>
    <s v="ICA"/>
    <s v="NAZCA"/>
    <s v="MARCONA"/>
    <n v="0"/>
    <x v="6"/>
    <n v="0"/>
    <x v="0"/>
    <n v="0"/>
    <x v="0"/>
    <x v="0"/>
    <n v="126.176"/>
    <n v="0.12617600000000001"/>
    <m/>
    <n v="1.6816666666666666"/>
    <n v="1.4705000000000001"/>
    <n v="7.6479999999999997"/>
    <n v="0"/>
    <n v="75"/>
    <s v="BASE DE DATOS"/>
    <m/>
  </r>
  <r>
    <s v="20"/>
    <x v="8"/>
    <s v="SHOGSA"/>
    <s v="33009993"/>
    <s v="33009993"/>
    <x v="2"/>
    <s v="UNIDAD 2"/>
    <s v="S"/>
    <n v="20.18"/>
    <n v="19.257999999999999"/>
    <n v="24.597000000000001"/>
    <n v="179.512"/>
    <n v="204.10900000000001"/>
    <n v="0"/>
    <n v="20.2"/>
    <n v="0"/>
    <n v="19488"/>
    <m/>
    <x v="0"/>
    <s v="SHOGSA33009993UNIDAD 2TV"/>
    <s v="Shougang Generaci¢n El‚ctrica S.A."/>
    <x v="32"/>
    <x v="32"/>
    <s v="C. T. SAN NICOLAS"/>
    <x v="107"/>
    <x v="2"/>
    <x v="2"/>
    <x v="213"/>
    <x v="0"/>
    <s v="Instalado"/>
    <s v="Operativo"/>
    <s v="Generadora"/>
    <x v="0"/>
    <x v="1"/>
    <x v="1"/>
    <x v="0"/>
    <s v="Privado"/>
    <s v="ICA"/>
    <s v="ICA"/>
    <s v="NAZCA"/>
    <s v="MARCONA"/>
    <n v="0"/>
    <x v="6"/>
    <n v="0"/>
    <x v="0"/>
    <n v="0"/>
    <x v="0"/>
    <x v="0"/>
    <n v="204.10900000000001"/>
    <n v="0.20410900000000001"/>
    <m/>
    <n v="1.6816666666666666"/>
    <n v="1.6048333333333333"/>
    <n v="7.6479999999999997"/>
    <n v="0"/>
    <n v="75"/>
    <s v="BASE DE DATOS"/>
    <m/>
  </r>
  <r>
    <s v="20"/>
    <x v="8"/>
    <s v="SHOGSA"/>
    <s v="33009993"/>
    <s v="33009993"/>
    <x v="2"/>
    <s v="UNIDAD 3"/>
    <s v="S"/>
    <n v="27.478000000000002"/>
    <n v="0"/>
    <n v="0"/>
    <n v="0"/>
    <n v="0"/>
    <n v="0"/>
    <n v="0"/>
    <n v="0"/>
    <n v="0"/>
    <m/>
    <x v="0"/>
    <s v="SHOGSA33009993UNIDAD 3TV"/>
    <s v="Shougang Generaci¢n El‚ctrica S.A."/>
    <x v="32"/>
    <x v="32"/>
    <s v="C. T. SAN NICOLAS"/>
    <x v="107"/>
    <x v="2"/>
    <x v="2"/>
    <x v="214"/>
    <x v="0"/>
    <s v="Instalado"/>
    <s v="Operativo"/>
    <s v="Generadora"/>
    <x v="0"/>
    <x v="1"/>
    <x v="1"/>
    <x v="0"/>
    <s v="Privado"/>
    <s v="ICA"/>
    <s v="ICA"/>
    <s v="NAZCA"/>
    <s v="MARCONA"/>
    <n v="0"/>
    <x v="6"/>
    <n v="0"/>
    <x v="0"/>
    <n v="0"/>
    <x v="0"/>
    <x v="0"/>
    <n v="0"/>
    <n v="0"/>
    <m/>
    <n v="2.2898333333333336"/>
    <n v="2.0188333333333333"/>
    <n v="7.6479999999999997"/>
    <n v="0"/>
    <n v="75"/>
    <s v="BASE DE DATOS"/>
    <m/>
  </r>
  <r>
    <s v="20"/>
    <x v="8"/>
    <s v="SHOGSA"/>
    <s v="33009993"/>
    <s v="33009993"/>
    <x v="0"/>
    <s v="CUMMINS ONAN"/>
    <s v="S"/>
    <n v="1.25"/>
    <n v="0"/>
    <n v="0"/>
    <n v="0"/>
    <n v="0"/>
    <n v="0"/>
    <n v="0"/>
    <n v="0"/>
    <n v="0"/>
    <m/>
    <x v="0"/>
    <s v="SHOGSA33009993CUMMINS ONANEL"/>
    <s v="Shougang Generaci¢n El‚ctrica S.A."/>
    <x v="32"/>
    <x v="32"/>
    <s v="C. T. SAN NICOLAS"/>
    <x v="107"/>
    <x v="0"/>
    <x v="0"/>
    <x v="215"/>
    <x v="0"/>
    <s v="Instalado"/>
    <s v="Operativo"/>
    <s v="Generadora"/>
    <x v="0"/>
    <x v="1"/>
    <x v="1"/>
    <x v="0"/>
    <s v="Privado"/>
    <s v="ICA"/>
    <s v="ICA"/>
    <s v="NAZCA"/>
    <s v="MARCONA"/>
    <n v="0"/>
    <x v="0"/>
    <n v="0"/>
    <x v="0"/>
    <n v="0"/>
    <x v="0"/>
    <x v="0"/>
    <n v="0"/>
    <n v="0"/>
    <m/>
    <n v="0.10416666666666667"/>
    <n v="0.10241666666666667"/>
    <n v="7.6479999999999997"/>
    <n v="0"/>
    <n v="75"/>
    <s v="BASE DE DATOS"/>
    <m/>
  </r>
  <r>
    <s v="20"/>
    <x v="9"/>
    <s v="PRFGET"/>
    <s v="33330013"/>
    <s v="33330013"/>
    <x v="1"/>
    <s v="GT 1"/>
    <s v="S"/>
    <n v="225"/>
    <n v="215.93"/>
    <n v="370.48700000000002"/>
    <n v="210.94"/>
    <n v="581.42700000000002"/>
    <n v="83.33"/>
    <n v="5.8"/>
    <n v="7.58"/>
    <n v="0"/>
    <m/>
    <x v="0"/>
    <s v="PRFGET33330013GT 1TG"/>
    <s v="Planta de Reserva Fr¡a Generaci¢n Eten S.A."/>
    <x v="30"/>
    <x v="30"/>
    <s v="C.T. RF de Generacion Eten"/>
    <x v="104"/>
    <x v="1"/>
    <x v="1"/>
    <x v="207"/>
    <x v="0"/>
    <s v="Instalado"/>
    <s v="Operativo"/>
    <s v="Generadora"/>
    <x v="0"/>
    <x v="1"/>
    <x v="1"/>
    <x v="0"/>
    <s v="Privado"/>
    <s v="LAMBAYEQUE"/>
    <s v="LAMBAYEQUE"/>
    <s v="CHICLAYO"/>
    <s v="ÉTEN"/>
    <n v="0"/>
    <x v="0"/>
    <n v="0"/>
    <x v="0"/>
    <n v="0"/>
    <x v="0"/>
    <x v="0"/>
    <n v="581.42700000000002"/>
    <n v="0.58142700000000003"/>
    <m/>
    <n v="18.75"/>
    <n v="17.994166666666668"/>
    <n v="7.6479999999999997"/>
    <n v="0"/>
    <n v="71"/>
    <s v="BASE DE DATOS"/>
    <m/>
  </r>
  <r>
    <s v="20"/>
    <x v="9"/>
    <s v="PRFGET"/>
    <s v="33330013"/>
    <s v="33330013"/>
    <x v="0"/>
    <s v="GT 2"/>
    <s v="S"/>
    <n v="8.44"/>
    <n v="7.93"/>
    <n v="0"/>
    <n v="1.9850000000000001"/>
    <n v="1.9850000000000001"/>
    <n v="91.02"/>
    <n v="4.25"/>
    <n v="0"/>
    <n v="0"/>
    <m/>
    <x v="0"/>
    <s v="PRFGET33330013GT 2EL"/>
    <s v="Planta de Reserva Fr¡a Generaci¢n Eten S.A."/>
    <x v="30"/>
    <x v="30"/>
    <s v="C.T. RF de Generacion Eten"/>
    <x v="104"/>
    <x v="0"/>
    <x v="0"/>
    <x v="208"/>
    <x v="0"/>
    <s v="Instalado"/>
    <s v="Operativo"/>
    <s v="Generadora"/>
    <x v="0"/>
    <x v="1"/>
    <x v="1"/>
    <x v="0"/>
    <s v="Privado"/>
    <s v="LAMBAYEQUE"/>
    <s v="LAMBAYEQUE"/>
    <s v="CHICLAYO"/>
    <s v="ÉTEN"/>
    <n v="0"/>
    <x v="0"/>
    <n v="0"/>
    <x v="0"/>
    <n v="0"/>
    <x v="0"/>
    <x v="0"/>
    <n v="1.9850000000000001"/>
    <n v="1.9850000000000002E-3"/>
    <m/>
    <n v="0.70333333333333325"/>
    <n v="0.66083333333333327"/>
    <n v="7.6479999999999997"/>
    <n v="0"/>
    <n v="71"/>
    <s v="BASE DE DATOS"/>
    <m/>
  </r>
  <r>
    <s v="20"/>
    <x v="9"/>
    <s v="PRFGET"/>
    <s v="33330013"/>
    <s v="33330013"/>
    <x v="0"/>
    <s v="Unid. de Emergencia"/>
    <s v="S"/>
    <n v="2.19"/>
    <n v="2.19"/>
    <n v="1.81"/>
    <n v="21.89"/>
    <n v="23.7"/>
    <n v="46.5"/>
    <n v="46"/>
    <n v="0"/>
    <n v="7.64"/>
    <m/>
    <x v="0"/>
    <s v="PRFGET33330013Unid. de EmergenciaEL"/>
    <s v="Planta de Reserva Fr¡a Generaci¢n Eten S.A."/>
    <x v="30"/>
    <x v="30"/>
    <s v="C.T. RF de Generacion Eten"/>
    <x v="104"/>
    <x v="0"/>
    <x v="0"/>
    <x v="209"/>
    <x v="0"/>
    <s v="Instalado"/>
    <s v="Operativo"/>
    <s v="Generadora"/>
    <x v="0"/>
    <x v="1"/>
    <x v="1"/>
    <x v="0"/>
    <s v="Privado"/>
    <s v="LAMBAYEQUE"/>
    <s v="LAMBAYEQUE"/>
    <s v="CHICLAYO"/>
    <s v="ÉTEN"/>
    <n v="0"/>
    <x v="0"/>
    <n v="0"/>
    <x v="0"/>
    <n v="0"/>
    <x v="0"/>
    <x v="0"/>
    <n v="23.7"/>
    <n v="2.3699999999999999E-2"/>
    <m/>
    <n v="0.1825"/>
    <n v="0.1825"/>
    <n v="7.6479999999999997"/>
    <n v="0"/>
    <n v="71"/>
    <s v="BASE DE DATOS"/>
    <m/>
  </r>
  <r>
    <s v="20"/>
    <x v="10"/>
    <s v="PRFGET"/>
    <s v="33330013"/>
    <s v="33330013"/>
    <x v="1"/>
    <s v="GT 1"/>
    <s v="S"/>
    <n v="225"/>
    <n v="215.93"/>
    <n v="0"/>
    <n v="0"/>
    <n v="0"/>
    <n v="27.92"/>
    <n v="0.4"/>
    <n v="0"/>
    <n v="0"/>
    <m/>
    <x v="0"/>
    <s v="PRFGET33330013GT 1TG"/>
    <s v="Planta de Reserva Fr¡a Generaci¢n Eten S.A."/>
    <x v="30"/>
    <x v="30"/>
    <s v="C.T. RF de Generacion Eten"/>
    <x v="104"/>
    <x v="1"/>
    <x v="1"/>
    <x v="207"/>
    <x v="0"/>
    <s v="Instalado"/>
    <s v="Operativo"/>
    <s v="Generadora"/>
    <x v="0"/>
    <x v="1"/>
    <x v="1"/>
    <x v="0"/>
    <s v="Privado"/>
    <s v="LAMBAYEQUE"/>
    <s v="LAMBAYEQUE"/>
    <s v="CHICLAYO"/>
    <s v="ÉTEN"/>
    <n v="0"/>
    <x v="0"/>
    <n v="0"/>
    <x v="0"/>
    <n v="0"/>
    <x v="0"/>
    <x v="0"/>
    <n v="0"/>
    <n v="0"/>
    <m/>
    <n v="18.75"/>
    <n v="17.994166666666668"/>
    <n v="7.6479999999999997"/>
    <n v="0"/>
    <n v="71"/>
    <s v="BASE DE DATOS"/>
    <m/>
  </r>
  <r>
    <s v="20"/>
    <x v="10"/>
    <s v="PRFGET"/>
    <s v="33330013"/>
    <s v="33330013"/>
    <x v="0"/>
    <s v="GT 2"/>
    <s v="S"/>
    <n v="8.44"/>
    <n v="7.93"/>
    <n v="0"/>
    <n v="2.0550000000000002"/>
    <n v="2.0550000000000002"/>
    <n v="3.6"/>
    <n v="0.32"/>
    <n v="0"/>
    <n v="0"/>
    <m/>
    <x v="0"/>
    <s v="PRFGET33330013GT 2EL"/>
    <s v="Planta de Reserva Fr¡a Generaci¢n Eten S.A."/>
    <x v="30"/>
    <x v="30"/>
    <s v="C.T. RF de Generacion Eten"/>
    <x v="104"/>
    <x v="0"/>
    <x v="0"/>
    <x v="208"/>
    <x v="0"/>
    <s v="Instalado"/>
    <s v="Operativo"/>
    <s v="Generadora"/>
    <x v="0"/>
    <x v="1"/>
    <x v="1"/>
    <x v="0"/>
    <s v="Privado"/>
    <s v="LAMBAYEQUE"/>
    <s v="LAMBAYEQUE"/>
    <s v="CHICLAYO"/>
    <s v="ÉTEN"/>
    <n v="0"/>
    <x v="0"/>
    <n v="0"/>
    <x v="0"/>
    <n v="0"/>
    <x v="0"/>
    <x v="0"/>
    <n v="2.0550000000000002"/>
    <n v="2.055E-3"/>
    <m/>
    <n v="0.70333333333333325"/>
    <n v="0.66083333333333327"/>
    <n v="7.6479999999999997"/>
    <n v="0"/>
    <n v="71"/>
    <s v="BASE DE DATOS"/>
    <m/>
  </r>
  <r>
    <s v="20"/>
    <x v="10"/>
    <s v="PRFGET"/>
    <s v="33330013"/>
    <s v="33330013"/>
    <x v="0"/>
    <s v="Unid. de Emergencia"/>
    <s v="S"/>
    <n v="2.19"/>
    <n v="2.19"/>
    <n v="0.45600000000000002"/>
    <n v="2.742"/>
    <n v="3.198"/>
    <n v="48"/>
    <n v="6"/>
    <n v="0"/>
    <n v="0"/>
    <m/>
    <x v="0"/>
    <s v="PRFGET33330013Unid. de EmergenciaEL"/>
    <s v="Planta de Reserva Fr¡a Generaci¢n Eten S.A."/>
    <x v="30"/>
    <x v="30"/>
    <s v="C.T. RF de Generacion Eten"/>
    <x v="104"/>
    <x v="0"/>
    <x v="0"/>
    <x v="209"/>
    <x v="0"/>
    <s v="Instalado"/>
    <s v="Operativo"/>
    <s v="Generadora"/>
    <x v="0"/>
    <x v="1"/>
    <x v="1"/>
    <x v="0"/>
    <s v="Privado"/>
    <s v="LAMBAYEQUE"/>
    <s v="LAMBAYEQUE"/>
    <s v="CHICLAYO"/>
    <s v="ÉTEN"/>
    <n v="0"/>
    <x v="0"/>
    <n v="0"/>
    <x v="0"/>
    <n v="0"/>
    <x v="0"/>
    <x v="0"/>
    <n v="3.198"/>
    <n v="3.1979999999999999E-3"/>
    <m/>
    <n v="0.1825"/>
    <n v="0.1825"/>
    <n v="7.6479999999999997"/>
    <n v="0"/>
    <n v="71"/>
    <s v="BASE DE DATOS"/>
    <m/>
  </r>
  <r>
    <s v="20"/>
    <x v="11"/>
    <s v="PRFGET"/>
    <s v="33330013"/>
    <s v="33330013"/>
    <x v="1"/>
    <s v="GT 1"/>
    <s v="S"/>
    <n v="225"/>
    <n v="215.93"/>
    <n v="0"/>
    <n v="0"/>
    <n v="0"/>
    <n v="41.52"/>
    <n v="1.2"/>
    <n v="8.35"/>
    <n v="0"/>
    <m/>
    <x v="0"/>
    <s v="PRFGET33330013GT 1TG"/>
    <s v="Planta de Reserva Fr¡a Generaci¢n Eten S.A."/>
    <x v="30"/>
    <x v="30"/>
    <s v="C.T. RF de Generacion Eten"/>
    <x v="104"/>
    <x v="1"/>
    <x v="1"/>
    <x v="207"/>
    <x v="0"/>
    <s v="Instalado"/>
    <s v="Operativo"/>
    <s v="Generadora"/>
    <x v="0"/>
    <x v="1"/>
    <x v="1"/>
    <x v="0"/>
    <s v="Privado"/>
    <s v="LAMBAYEQUE"/>
    <s v="LAMBAYEQUE"/>
    <s v="CHICLAYO"/>
    <s v="ÉTEN"/>
    <n v="0"/>
    <x v="0"/>
    <n v="0"/>
    <x v="0"/>
    <n v="0"/>
    <x v="0"/>
    <x v="0"/>
    <n v="0"/>
    <n v="0"/>
    <m/>
    <n v="18.75"/>
    <n v="17.994166666666668"/>
    <n v="7.6479999999999997"/>
    <n v="0"/>
    <n v="71"/>
    <s v="BASE DE DATOS"/>
    <m/>
  </r>
  <r>
    <s v="20"/>
    <x v="11"/>
    <s v="PRFGET"/>
    <s v="33330013"/>
    <s v="33330013"/>
    <x v="0"/>
    <s v="GT 2"/>
    <s v="S"/>
    <n v="8.44"/>
    <n v="7.93"/>
    <n v="0"/>
    <n v="2.2229999999999999"/>
    <n v="2.2229999999999999"/>
    <n v="0"/>
    <n v="0.32"/>
    <n v="0"/>
    <n v="0"/>
    <m/>
    <x v="0"/>
    <s v="PRFGET33330013GT 2EL"/>
    <s v="Planta de Reserva Fr¡a Generaci¢n Eten S.A."/>
    <x v="30"/>
    <x v="30"/>
    <s v="C.T. RF de Generacion Eten"/>
    <x v="104"/>
    <x v="0"/>
    <x v="0"/>
    <x v="208"/>
    <x v="0"/>
    <s v="Instalado"/>
    <s v="Operativo"/>
    <s v="Generadora"/>
    <x v="0"/>
    <x v="1"/>
    <x v="1"/>
    <x v="0"/>
    <s v="Privado"/>
    <s v="LAMBAYEQUE"/>
    <s v="LAMBAYEQUE"/>
    <s v="CHICLAYO"/>
    <s v="ÉTEN"/>
    <n v="0"/>
    <x v="0"/>
    <n v="0"/>
    <x v="0"/>
    <n v="0"/>
    <x v="0"/>
    <x v="0"/>
    <n v="2.2229999999999999"/>
    <n v="2.2229999999999997E-3"/>
    <m/>
    <n v="0.70333333333333325"/>
    <n v="0.66083333333333327"/>
    <n v="7.6479999999999997"/>
    <n v="0"/>
    <n v="71"/>
    <s v="BASE DE DATOS"/>
    <m/>
  </r>
  <r>
    <s v="20"/>
    <x v="11"/>
    <s v="PRFGET"/>
    <s v="33330013"/>
    <s v="33330013"/>
    <x v="0"/>
    <s v="Unid. de Emergencia"/>
    <s v="S"/>
    <n v="2.19"/>
    <n v="2.19"/>
    <n v="0"/>
    <n v="0.57299999999999995"/>
    <n v="0.57299999999999995"/>
    <n v="2"/>
    <n v="2"/>
    <n v="0"/>
    <n v="0"/>
    <m/>
    <x v="0"/>
    <s v="PRFGET33330013Unid. de EmergenciaEL"/>
    <s v="Planta de Reserva Fr¡a Generaci¢n Eten S.A."/>
    <x v="30"/>
    <x v="30"/>
    <s v="C.T. RF de Generacion Eten"/>
    <x v="104"/>
    <x v="0"/>
    <x v="0"/>
    <x v="209"/>
    <x v="0"/>
    <s v="Instalado"/>
    <s v="Operativo"/>
    <s v="Generadora"/>
    <x v="0"/>
    <x v="1"/>
    <x v="1"/>
    <x v="0"/>
    <s v="Privado"/>
    <s v="LAMBAYEQUE"/>
    <s v="LAMBAYEQUE"/>
    <s v="CHICLAYO"/>
    <s v="ÉTEN"/>
    <n v="0"/>
    <x v="0"/>
    <n v="0"/>
    <x v="0"/>
    <n v="0"/>
    <x v="0"/>
    <x v="0"/>
    <n v="0.57299999999999995"/>
    <n v="5.7299999999999994E-4"/>
    <m/>
    <n v="0.1825"/>
    <n v="0.1825"/>
    <n v="7.6479999999999997"/>
    <n v="0"/>
    <n v="71"/>
    <s v="BASE DE DATOS"/>
    <m/>
  </r>
  <r>
    <s v="20"/>
    <x v="9"/>
    <s v="RIODOB"/>
    <s v="53022913"/>
    <s v="53022913"/>
    <x v="0"/>
    <s v="A1"/>
    <s v="S"/>
    <n v="0.31"/>
    <n v="0.31"/>
    <n v="0"/>
    <n v="0"/>
    <n v="0"/>
    <n v="0"/>
    <n v="0"/>
    <n v="0"/>
    <n v="0"/>
    <m/>
    <x v="1"/>
    <s v="RIODOB53022913A1EL"/>
    <s v="Empresa El‚ctrica Rio Doble S.A."/>
    <x v="24"/>
    <x v="24"/>
    <s v="GRUPO AUXILIAR PIZARRAS"/>
    <x v="94"/>
    <x v="0"/>
    <x v="0"/>
    <x v="198"/>
    <x v="0"/>
    <s v="Instalado"/>
    <s v="Operativo"/>
    <s v="Generadora"/>
    <x v="0"/>
    <x v="1"/>
    <x v="0"/>
    <x v="0"/>
    <s v="Privado"/>
    <s v="CAJAMARCA"/>
    <s v="CAJAMARCA"/>
    <s v="SANTA CRUZ"/>
    <s v="SEXI"/>
    <n v="0"/>
    <x v="0"/>
    <n v="0"/>
    <x v="0"/>
    <n v="0"/>
    <x v="0"/>
    <x v="0"/>
    <n v="0"/>
    <n v="0"/>
    <m/>
    <s v="-"/>
    <s v="-"/>
    <s v="-"/>
    <n v="0"/>
    <n v="42"/>
    <s v="BASE DE DATOS"/>
    <m/>
  </r>
  <r>
    <s v="20"/>
    <x v="10"/>
    <s v="RIODOB"/>
    <s v="53022913"/>
    <s v="53022913"/>
    <x v="0"/>
    <s v="A1"/>
    <s v="S"/>
    <n v="0.31"/>
    <n v="0.31"/>
    <n v="0"/>
    <n v="0"/>
    <n v="0"/>
    <n v="0"/>
    <n v="0"/>
    <n v="0"/>
    <n v="0"/>
    <m/>
    <x v="1"/>
    <s v="RIODOB53022913A1EL"/>
    <s v="Empresa El‚ctrica Rio Doble S.A."/>
    <x v="24"/>
    <x v="24"/>
    <s v="GRUPO AUXILIAR PIZARRAS"/>
    <x v="94"/>
    <x v="0"/>
    <x v="0"/>
    <x v="198"/>
    <x v="0"/>
    <s v="Instalado"/>
    <s v="Operativo"/>
    <s v="Generadora"/>
    <x v="0"/>
    <x v="1"/>
    <x v="0"/>
    <x v="0"/>
    <s v="Privado"/>
    <s v="CAJAMARCA"/>
    <s v="CAJAMARCA"/>
    <s v="SANTA CRUZ"/>
    <s v="SEXI"/>
    <n v="0"/>
    <x v="0"/>
    <n v="0"/>
    <x v="0"/>
    <n v="0"/>
    <x v="0"/>
    <x v="0"/>
    <n v="0"/>
    <n v="0"/>
    <m/>
    <s v="-"/>
    <s v="-"/>
    <s v="-"/>
    <n v="0"/>
    <n v="42"/>
    <s v="BASE DE DATOS"/>
    <m/>
  </r>
  <r>
    <s v="20"/>
    <x v="11"/>
    <s v="RIODOB"/>
    <s v="53022913"/>
    <s v="53022913"/>
    <x v="0"/>
    <s v="A1"/>
    <s v="S"/>
    <n v="0.31"/>
    <n v="0.31"/>
    <n v="0"/>
    <n v="0"/>
    <n v="0"/>
    <n v="0"/>
    <n v="0"/>
    <n v="0"/>
    <n v="0"/>
    <m/>
    <x v="1"/>
    <s v="RIODOB53022913A1EL"/>
    <s v="Empresa El‚ctrica Rio Doble S.A."/>
    <x v="24"/>
    <x v="24"/>
    <s v="GRUPO AUXILIAR PIZARRAS"/>
    <x v="94"/>
    <x v="0"/>
    <x v="0"/>
    <x v="198"/>
    <x v="0"/>
    <s v="Instalado"/>
    <s v="Operativo"/>
    <s v="Generadora"/>
    <x v="0"/>
    <x v="1"/>
    <x v="0"/>
    <x v="0"/>
    <s v="Privado"/>
    <s v="CAJAMARCA"/>
    <s v="CAJAMARCA"/>
    <s v="SANTA CRUZ"/>
    <s v="SEXI"/>
    <n v="0"/>
    <x v="0"/>
    <n v="0"/>
    <x v="0"/>
    <n v="0"/>
    <x v="0"/>
    <x v="0"/>
    <n v="0"/>
    <n v="0"/>
    <m/>
    <s v="-"/>
    <s v="-"/>
    <s v="-"/>
    <n v="0"/>
    <n v="42"/>
    <s v="BASE DE DATOS"/>
    <m/>
  </r>
  <r>
    <s v="20"/>
    <x v="9"/>
    <s v="AIPSAA"/>
    <s v="13177209"/>
    <s v="13177209"/>
    <x v="2"/>
    <s v="TV01"/>
    <s v="S"/>
    <n v="23"/>
    <n v="13.535"/>
    <n v="1917.192"/>
    <n v="8882.223"/>
    <n v="10799.415000000001"/>
    <n v="46.77"/>
    <n v="692.6"/>
    <n v="4.63"/>
    <n v="0"/>
    <m/>
    <x v="0"/>
    <s v="AIPSAA13177209TV01TV"/>
    <s v="Agro Industrial Paramonga S.A."/>
    <x v="18"/>
    <x v="18"/>
    <s v="C.T. Paramonga"/>
    <x v="88"/>
    <x v="2"/>
    <x v="2"/>
    <x v="187"/>
    <x v="0"/>
    <s v="Instalado"/>
    <s v="Operativo"/>
    <s v="Generadora"/>
    <x v="0"/>
    <x v="1"/>
    <x v="1"/>
    <x v="0"/>
    <s v="Privado"/>
    <s v="LIMA"/>
    <s v="LIMA"/>
    <s v="PARAMONGA"/>
    <s v="BARRANCA"/>
    <n v="0"/>
    <x v="3"/>
    <s v="COGENERADOR"/>
    <x v="1"/>
    <s v="PRIMERA"/>
    <x v="0"/>
    <x v="0"/>
    <n v="10799.415000000001"/>
    <n v="10.799415000000002"/>
    <m/>
    <n v="1.9166666666666667"/>
    <n v="1.1279166666666667"/>
    <n v="7.6479999999999997"/>
    <n v="0"/>
    <n v="1"/>
    <s v="BASE DE DATOS"/>
    <m/>
  </r>
  <r>
    <s v="20"/>
    <x v="10"/>
    <s v="AIPSAA"/>
    <s v="13177209"/>
    <s v="13177209"/>
    <x v="2"/>
    <s v="TV01"/>
    <s v="S"/>
    <n v="23"/>
    <n v="13.535"/>
    <n v="1758.3440000000001"/>
    <n v="7979.8710000000001"/>
    <n v="9738.2150000000001"/>
    <n v="102.67"/>
    <n v="615.73"/>
    <n v="1.6"/>
    <n v="0"/>
    <m/>
    <x v="0"/>
    <s v="AIPSAA13177209TV01TV"/>
    <s v="Agro Industrial Paramonga S.A."/>
    <x v="18"/>
    <x v="18"/>
    <s v="C.T. Paramonga"/>
    <x v="88"/>
    <x v="2"/>
    <x v="2"/>
    <x v="187"/>
    <x v="0"/>
    <s v="Instalado"/>
    <s v="Operativo"/>
    <s v="Generadora"/>
    <x v="0"/>
    <x v="1"/>
    <x v="1"/>
    <x v="0"/>
    <s v="Privado"/>
    <s v="LIMA"/>
    <s v="LIMA"/>
    <s v="PARAMONGA"/>
    <s v="BARRANCA"/>
    <n v="0"/>
    <x v="3"/>
    <s v="COGENERADOR"/>
    <x v="1"/>
    <s v="PRIMERA"/>
    <x v="0"/>
    <x v="0"/>
    <n v="9738.2150000000001"/>
    <n v="9.7382150000000003"/>
    <m/>
    <n v="1.9166666666666667"/>
    <n v="1.1279166666666667"/>
    <n v="7.6479999999999997"/>
    <n v="0"/>
    <n v="1"/>
    <s v="BASE DE DATOS"/>
    <m/>
  </r>
  <r>
    <s v="20"/>
    <x v="11"/>
    <s v="AIPSAA"/>
    <s v="13177209"/>
    <s v="13177209"/>
    <x v="2"/>
    <s v="TV01"/>
    <s v="S"/>
    <n v="23"/>
    <n v="13.535"/>
    <n v="1378.739"/>
    <n v="6833.7910000000002"/>
    <n v="8212.5300000000007"/>
    <n v="205.1"/>
    <n v="538.15"/>
    <n v="0.75"/>
    <n v="0"/>
    <m/>
    <x v="0"/>
    <s v="AIPSAA13177209TV01TV"/>
    <s v="Agro Industrial Paramonga S.A."/>
    <x v="18"/>
    <x v="18"/>
    <s v="C.T. Paramonga"/>
    <x v="88"/>
    <x v="2"/>
    <x v="2"/>
    <x v="187"/>
    <x v="0"/>
    <s v="Instalado"/>
    <s v="Operativo"/>
    <s v="Generadora"/>
    <x v="0"/>
    <x v="1"/>
    <x v="1"/>
    <x v="0"/>
    <s v="Privado"/>
    <s v="LIMA"/>
    <s v="LIMA"/>
    <s v="PARAMONGA"/>
    <s v="BARRANCA"/>
    <n v="0"/>
    <x v="3"/>
    <s v="COGENERADOR"/>
    <x v="1"/>
    <s v="PRIMERA"/>
    <x v="0"/>
    <x v="0"/>
    <n v="8212.5300000000007"/>
    <n v="8.212530000000001"/>
    <m/>
    <n v="1.9166666666666667"/>
    <n v="1.1279166666666667"/>
    <n v="7.6479999999999997"/>
    <n v="0"/>
    <n v="1"/>
    <s v="BASE DE DATOS"/>
    <m/>
  </r>
  <r>
    <s v="20"/>
    <x v="9"/>
    <s v="AGSJAC"/>
    <s v="13375116"/>
    <s v="13375116"/>
    <x v="2"/>
    <s v="TV1"/>
    <s v="S"/>
    <n v="21.71"/>
    <n v="6.8250000000000002"/>
    <n v="932.06399999999996"/>
    <n v="4188.4610000000002"/>
    <n v="5120.5249999999996"/>
    <n v="47.75"/>
    <n v="676.25"/>
    <n v="0"/>
    <n v="0"/>
    <m/>
    <x v="0"/>
    <s v="AGSJAC13375116TV1TV"/>
    <s v="Agroindustrias San Jacinto S.A.A."/>
    <x v="13"/>
    <x v="13"/>
    <s v="C.T. San Jacinto"/>
    <x v="77"/>
    <x v="2"/>
    <x v="2"/>
    <x v="141"/>
    <x v="0"/>
    <s v="Instalado"/>
    <s v="Operativo"/>
    <s v="Generadora"/>
    <x v="0"/>
    <x v="1"/>
    <x v="1"/>
    <x v="0"/>
    <s v="Privado"/>
    <s v="ANCASH"/>
    <s v="ANCASH"/>
    <s v="SANTA"/>
    <s v="NEPEÑA"/>
    <n v="0"/>
    <x v="3"/>
    <n v="0"/>
    <x v="1"/>
    <s v="-"/>
    <x v="0"/>
    <x v="0"/>
    <n v="5120.5249999999996"/>
    <n v="5.1205249999999998"/>
    <m/>
    <n v="1.8091666666666668"/>
    <n v="0.56874999999999998"/>
    <n v="7.6479999999999997"/>
    <n v="9.0949470177292824E-13"/>
    <n v="3"/>
    <s v="BASE DE DATOS"/>
    <m/>
  </r>
  <r>
    <s v="20"/>
    <x v="10"/>
    <s v="AGSJAC"/>
    <s v="13375116"/>
    <s v="13375116"/>
    <x v="2"/>
    <s v="TV1"/>
    <s v="S"/>
    <n v="21.71"/>
    <n v="6.8250000000000002"/>
    <n v="875.68200000000002"/>
    <n v="4152.5879999999997"/>
    <n v="5028.2700000000004"/>
    <n v="69.75"/>
    <n v="654.25"/>
    <n v="0"/>
    <n v="0"/>
    <m/>
    <x v="0"/>
    <s v="AGSJAC13375116TV1TV"/>
    <s v="Agroindustrias San Jacinto S.A.A."/>
    <x v="13"/>
    <x v="13"/>
    <s v="C.T. San Jacinto"/>
    <x v="77"/>
    <x v="2"/>
    <x v="2"/>
    <x v="141"/>
    <x v="0"/>
    <s v="Instalado"/>
    <s v="Operativo"/>
    <s v="Generadora"/>
    <x v="0"/>
    <x v="1"/>
    <x v="1"/>
    <x v="0"/>
    <s v="Privado"/>
    <s v="ANCASH"/>
    <s v="ANCASH"/>
    <s v="SANTA"/>
    <s v="NEPEÑA"/>
    <n v="0"/>
    <x v="3"/>
    <n v="0"/>
    <x v="1"/>
    <s v="-"/>
    <x v="0"/>
    <x v="0"/>
    <n v="5028.2700000000004"/>
    <n v="5.02827"/>
    <m/>
    <n v="1.8091666666666668"/>
    <n v="0.56874999999999998"/>
    <n v="7.6479999999999997"/>
    <n v="-9.0949470177292824E-13"/>
    <n v="3"/>
    <s v="BASE DE DATOS"/>
    <m/>
  </r>
  <r>
    <s v="20"/>
    <x v="11"/>
    <s v="AGSJAC"/>
    <s v="13375116"/>
    <s v="13375116"/>
    <x v="2"/>
    <s v="TV1"/>
    <s v="S"/>
    <n v="21.71"/>
    <n v="6.8250000000000002"/>
    <n v="888.80600000000004"/>
    <n v="4532.8909999999996"/>
    <n v="5421.6970000000001"/>
    <n v="27.75"/>
    <n v="696.25"/>
    <n v="0"/>
    <n v="0"/>
    <m/>
    <x v="0"/>
    <s v="AGSJAC13375116TV1TV"/>
    <s v="Agroindustrias San Jacinto S.A.A."/>
    <x v="13"/>
    <x v="13"/>
    <s v="C.T. San Jacinto"/>
    <x v="77"/>
    <x v="2"/>
    <x v="2"/>
    <x v="141"/>
    <x v="0"/>
    <s v="Instalado"/>
    <s v="Operativo"/>
    <s v="Generadora"/>
    <x v="0"/>
    <x v="1"/>
    <x v="1"/>
    <x v="0"/>
    <s v="Privado"/>
    <s v="ANCASH"/>
    <s v="ANCASH"/>
    <s v="SANTA"/>
    <s v="NEPEÑA"/>
    <n v="0"/>
    <x v="3"/>
    <n v="0"/>
    <x v="1"/>
    <s v="-"/>
    <x v="0"/>
    <x v="0"/>
    <n v="5421.6970000000001"/>
    <n v="5.421697"/>
    <m/>
    <n v="1.8091666666666668"/>
    <n v="0.56874999999999998"/>
    <n v="7.6479999999999997"/>
    <n v="0"/>
    <n v="3"/>
    <s v="BASE DE DATOS"/>
    <m/>
  </r>
  <r>
    <s v="20"/>
    <x v="9"/>
    <s v="AURORA"/>
    <s v="13281411"/>
    <s v="13281411"/>
    <x v="2"/>
    <s v="G1"/>
    <s v="S"/>
    <n v="37.5"/>
    <n v="20.388999999999999"/>
    <n v="1621.047"/>
    <n v="6116.8389999999999"/>
    <n v="7737.8860000000004"/>
    <n v="292"/>
    <n v="432"/>
    <n v="0"/>
    <n v="0"/>
    <m/>
    <x v="0"/>
    <s v="AURORA13281411G1TV"/>
    <s v="Agroaurora S.A.C."/>
    <x v="19"/>
    <x v="19"/>
    <s v="C.T.AGROAURORA"/>
    <x v="89"/>
    <x v="2"/>
    <x v="2"/>
    <x v="13"/>
    <x v="0"/>
    <s v="Instalado"/>
    <s v="Operativo"/>
    <s v="Generadora"/>
    <x v="0"/>
    <x v="1"/>
    <x v="1"/>
    <x v="0"/>
    <s v="Privado"/>
    <s v="PIURA"/>
    <s v="PIURA"/>
    <s v="PAITA"/>
    <s v="LA HUACA"/>
    <n v="0"/>
    <x v="3"/>
    <n v="0"/>
    <x v="1"/>
    <s v="-"/>
    <x v="0"/>
    <x v="0"/>
    <n v="7737.8860000000004"/>
    <n v="7.7378860000000005"/>
    <m/>
    <n v="3.125"/>
    <n v="1.6990833333333333"/>
    <n v="7.6479999999999997"/>
    <n v="0"/>
    <n v="2"/>
    <s v="BASE DE DATOS"/>
    <m/>
  </r>
  <r>
    <s v="20"/>
    <x v="10"/>
    <s v="AURORA"/>
    <s v="13281411"/>
    <s v="13281411"/>
    <x v="2"/>
    <s v="G1"/>
    <s v="S"/>
    <n v="37.5"/>
    <n v="20.388999999999999"/>
    <n v="1691.7180000000001"/>
    <n v="7746.2259999999997"/>
    <n v="9437.9439999999995"/>
    <n v="126.5"/>
    <n v="597.5"/>
    <n v="0"/>
    <n v="0"/>
    <m/>
    <x v="0"/>
    <s v="AURORA13281411G1TV"/>
    <s v="Agroaurora S.A.C."/>
    <x v="19"/>
    <x v="19"/>
    <s v="C.T.AGROAURORA"/>
    <x v="89"/>
    <x v="2"/>
    <x v="2"/>
    <x v="13"/>
    <x v="0"/>
    <s v="Instalado"/>
    <s v="Operativo"/>
    <s v="Generadora"/>
    <x v="0"/>
    <x v="1"/>
    <x v="1"/>
    <x v="0"/>
    <s v="Privado"/>
    <s v="PIURA"/>
    <s v="PIURA"/>
    <s v="PAITA"/>
    <s v="LA HUACA"/>
    <n v="0"/>
    <x v="3"/>
    <n v="0"/>
    <x v="1"/>
    <s v="-"/>
    <x v="0"/>
    <x v="0"/>
    <n v="9437.9439999999995"/>
    <n v="9.4379439999999999"/>
    <m/>
    <n v="3.125"/>
    <n v="1.6990833333333333"/>
    <n v="7.6479999999999997"/>
    <n v="0"/>
    <n v="2"/>
    <s v="BASE DE DATOS"/>
    <m/>
  </r>
  <r>
    <s v="20"/>
    <x v="11"/>
    <s v="AURORA"/>
    <s v="13281411"/>
    <s v="13281411"/>
    <x v="2"/>
    <s v="G1"/>
    <s v="S"/>
    <n v="37.5"/>
    <n v="20.388999999999999"/>
    <n v="892.64700000000005"/>
    <n v="3648.3159999999998"/>
    <n v="4540.9629999999997"/>
    <n v="349.5"/>
    <n v="374.5"/>
    <n v="0"/>
    <n v="0"/>
    <m/>
    <x v="0"/>
    <s v="AURORA13281411G1TV"/>
    <s v="Agroaurora S.A.C."/>
    <x v="19"/>
    <x v="19"/>
    <s v="C.T.AGROAURORA"/>
    <x v="89"/>
    <x v="2"/>
    <x v="2"/>
    <x v="13"/>
    <x v="0"/>
    <s v="Instalado"/>
    <s v="Operativo"/>
    <s v="Generadora"/>
    <x v="0"/>
    <x v="1"/>
    <x v="1"/>
    <x v="0"/>
    <s v="Privado"/>
    <s v="PIURA"/>
    <s v="PIURA"/>
    <s v="PAITA"/>
    <s v="LA HUACA"/>
    <n v="0"/>
    <x v="3"/>
    <n v="0"/>
    <x v="1"/>
    <s v="-"/>
    <x v="0"/>
    <x v="0"/>
    <n v="4540.9629999999997"/>
    <n v="4.5409629999999996"/>
    <m/>
    <n v="3.125"/>
    <n v="1.6990833333333333"/>
    <n v="7.6479999999999997"/>
    <n v="0"/>
    <n v="2"/>
    <s v="BASE DE DATOS"/>
    <m/>
  </r>
  <r>
    <s v="20"/>
    <x v="11"/>
    <s v="ELC"/>
    <s v="33008793"/>
    <s v="33008793"/>
    <x v="0"/>
    <s v="CAT-M1"/>
    <s v="S"/>
    <n v="0.5"/>
    <n v="0.4"/>
    <n v="0"/>
    <n v="0"/>
    <n v="0"/>
    <n v="0"/>
    <n v="0"/>
    <n v="0"/>
    <n v="0"/>
    <m/>
    <x v="0"/>
    <s v="ELC33008793CAT-M1EL"/>
    <s v="Electro Centro S. A."/>
    <x v="10"/>
    <x v="10"/>
    <s v="CT Ayacucho"/>
    <x v="68"/>
    <x v="0"/>
    <x v="0"/>
    <x v="145"/>
    <x v="0"/>
    <s v="Instalado"/>
    <s v="Inoperativo"/>
    <s v="Distribuidora"/>
    <x v="0"/>
    <x v="1"/>
    <x v="0"/>
    <x v="0"/>
    <s v="Estatal"/>
    <s v="AYACUCHO"/>
    <s v="AYACUCHO"/>
    <s v="AYACUCHO"/>
    <s v="HUAMANGA"/>
    <n v="0"/>
    <x v="0"/>
    <n v="0"/>
    <x v="0"/>
    <n v="0"/>
    <x v="0"/>
    <x v="0"/>
    <n v="0"/>
    <n v="0"/>
    <m/>
    <n v="4.1666666666666664E-2"/>
    <n v="3.3333333333333333E-2"/>
    <n v="7.6479999999999997"/>
    <n v="0"/>
    <n v="25"/>
    <s v="BASE DE DATOS"/>
    <m/>
  </r>
  <r>
    <s v="20"/>
    <x v="11"/>
    <s v="ELC"/>
    <s v="33009493"/>
    <s v="33009493"/>
    <x v="0"/>
    <s v="CAT-E1"/>
    <s v="S"/>
    <n v="0.5"/>
    <n v="0.35"/>
    <n v="0"/>
    <n v="0"/>
    <n v="0"/>
    <n v="0"/>
    <n v="0"/>
    <n v="0"/>
    <n v="0"/>
    <m/>
    <x v="0"/>
    <s v="ELC33009493CAT-E1EL"/>
    <s v="Electro Centro S. A."/>
    <x v="10"/>
    <x v="10"/>
    <s v="CT Satipo"/>
    <x v="69"/>
    <x v="0"/>
    <x v="0"/>
    <x v="146"/>
    <x v="0"/>
    <s v="Instalado"/>
    <s v="Operativo"/>
    <s v="Distribuidora"/>
    <x v="0"/>
    <x v="1"/>
    <x v="0"/>
    <x v="0"/>
    <s v="Estatal"/>
    <s v="JUNIN"/>
    <s v="JUNIN"/>
    <s v="SATIPO"/>
    <s v="SATIPO"/>
    <n v="0"/>
    <x v="0"/>
    <n v="0"/>
    <x v="0"/>
    <n v="0"/>
    <x v="0"/>
    <x v="0"/>
    <n v="0"/>
    <n v="0"/>
    <m/>
    <n v="4.1666666666666664E-2"/>
    <n v="2.9166666666666664E-2"/>
    <n v="7.6479999999999997"/>
    <n v="0"/>
    <n v="25"/>
    <s v="BASE DE DATOS"/>
    <m/>
  </r>
  <r>
    <s v="20"/>
    <x v="11"/>
    <s v="ELC"/>
    <s v="53203411"/>
    <s v="53203411"/>
    <x v="0"/>
    <s v="CUMMINS"/>
    <s v="S"/>
    <n v="0.1"/>
    <n v="0.1"/>
    <n v="8.8999999999999996E-2"/>
    <n v="0.51900000000000002"/>
    <n v="0.60799999999999998"/>
    <n v="0"/>
    <n v="8"/>
    <n v="0"/>
    <n v="0"/>
    <m/>
    <x v="0"/>
    <s v="ELC53203411CUMMINSEL"/>
    <s v="Electro Centro S. A."/>
    <x v="10"/>
    <x v="10"/>
    <s v="CT Pozuzo"/>
    <x v="70"/>
    <x v="0"/>
    <x v="0"/>
    <x v="2"/>
    <x v="0"/>
    <s v="Instalado"/>
    <s v="Operativo"/>
    <s v="Distribuidora"/>
    <x v="0"/>
    <x v="1"/>
    <x v="0"/>
    <x v="0"/>
    <s v="Estatal"/>
    <s v="PASCO"/>
    <s v="PASCO"/>
    <s v="OXAPAMPA"/>
    <s v="POZUZO"/>
    <n v="0"/>
    <x v="0"/>
    <n v="0"/>
    <x v="0"/>
    <n v="0"/>
    <x v="0"/>
    <x v="0"/>
    <n v="0.60799999999999998"/>
    <n v="6.0800000000000003E-4"/>
    <m/>
    <n v="8.3333333333333332E-3"/>
    <n v="8.3333333333333332E-3"/>
    <n v="7.6479999999999997"/>
    <n v="0"/>
    <n v="25"/>
    <s v="BASE DE DATOS"/>
    <m/>
  </r>
  <r>
    <s v="20"/>
    <x v="11"/>
    <s v="ELC"/>
    <s v="53203411"/>
    <s v="53203411"/>
    <x v="0"/>
    <s v="CAT-M2"/>
    <s v="S"/>
    <n v="0.5"/>
    <n v="0.5"/>
    <n v="0.218"/>
    <n v="0.96399999999999997"/>
    <n v="1.1819999999999999"/>
    <n v="0"/>
    <n v="6.57"/>
    <n v="0"/>
    <n v="0"/>
    <m/>
    <x v="0"/>
    <s v="ELC53203411CAT-M2EL"/>
    <s v="Electro Centro S. A."/>
    <x v="10"/>
    <x v="10"/>
    <s v="CT Pozuzo"/>
    <x v="70"/>
    <x v="0"/>
    <x v="0"/>
    <x v="147"/>
    <x v="0"/>
    <s v="Instalado"/>
    <s v="Operativo"/>
    <s v="Distribuidora"/>
    <x v="0"/>
    <x v="1"/>
    <x v="0"/>
    <x v="0"/>
    <s v="Estatal"/>
    <s v="PASCO"/>
    <s v="PASCO"/>
    <s v="OXAPAMPA"/>
    <s v="POZUZO"/>
    <n v="0"/>
    <x v="0"/>
    <n v="0"/>
    <x v="0"/>
    <n v="0"/>
    <x v="0"/>
    <x v="0"/>
    <n v="1.1819999999999999"/>
    <n v="1.1819999999999999E-3"/>
    <m/>
    <n v="4.1666666666666664E-2"/>
    <n v="4.1666666666666664E-2"/>
    <n v="7.6479999999999997"/>
    <n v="0"/>
    <n v="25"/>
    <s v="BASE DE DATOS"/>
    <m/>
  </r>
  <r>
    <s v="20"/>
    <x v="11"/>
    <s v="ELC"/>
    <s v="53203411"/>
    <s v="53203411"/>
    <x v="0"/>
    <s v="VOLVO-M1"/>
    <s v="S"/>
    <n v="0.5"/>
    <n v="0.5"/>
    <n v="0.24199999999999999"/>
    <n v="1.0389999999999999"/>
    <n v="1.2809999999999999"/>
    <n v="0"/>
    <n v="7.53"/>
    <n v="0"/>
    <n v="0"/>
    <m/>
    <x v="0"/>
    <s v="ELC53203411VOLVO-M1EL"/>
    <s v="Electro Centro S. A."/>
    <x v="10"/>
    <x v="10"/>
    <s v="CT Pozuzo"/>
    <x v="70"/>
    <x v="0"/>
    <x v="0"/>
    <x v="148"/>
    <x v="0"/>
    <s v="Instalado"/>
    <s v="Operativo"/>
    <s v="Distribuidora"/>
    <x v="0"/>
    <x v="1"/>
    <x v="0"/>
    <x v="0"/>
    <s v="Estatal"/>
    <s v="PASCO"/>
    <s v="PASCO"/>
    <s v="OXAPAMPA"/>
    <s v="POZUZO"/>
    <n v="0"/>
    <x v="0"/>
    <n v="0"/>
    <x v="0"/>
    <n v="0"/>
    <x v="0"/>
    <x v="0"/>
    <n v="1.2809999999999999"/>
    <n v="1.281E-3"/>
    <m/>
    <n v="4.1666666666666664E-2"/>
    <n v="4.1666666666666664E-2"/>
    <n v="7.6479999999999997"/>
    <n v="0"/>
    <n v="25"/>
    <s v="BASE DE DATOS"/>
    <m/>
  </r>
  <r>
    <s v="20"/>
    <x v="11"/>
    <s v="ELC"/>
    <s v="53203411"/>
    <s v="53203411"/>
    <x v="0"/>
    <s v="DETROIT-M1"/>
    <s v="S"/>
    <n v="0.5"/>
    <n v="0.5"/>
    <n v="0.54200000000000004"/>
    <n v="0"/>
    <n v="0.54200000000000004"/>
    <n v="0"/>
    <n v="0.01"/>
    <n v="0"/>
    <n v="0"/>
    <m/>
    <x v="0"/>
    <s v="ELC53203411DETROIT-M1EL"/>
    <s v="Electro Centro S. A."/>
    <x v="10"/>
    <x v="10"/>
    <s v="CT Pozuzo"/>
    <x v="70"/>
    <x v="0"/>
    <x v="0"/>
    <x v="149"/>
    <x v="0"/>
    <s v="Instalado"/>
    <s v="Operativo"/>
    <s v="Distribuidora"/>
    <x v="0"/>
    <x v="1"/>
    <x v="0"/>
    <x v="0"/>
    <s v="Estatal"/>
    <s v="PASCO"/>
    <s v="PASCO"/>
    <s v="OXAPAMPA"/>
    <s v="POZUZO"/>
    <n v="0"/>
    <x v="0"/>
    <n v="0"/>
    <x v="0"/>
    <n v="0"/>
    <x v="0"/>
    <x v="0"/>
    <n v="0.54200000000000004"/>
    <n v="5.4200000000000006E-4"/>
    <m/>
    <n v="4.1666666666666664E-2"/>
    <n v="4.1666666666666664E-2"/>
    <n v="7.6479999999999997"/>
    <n v="0"/>
    <n v="25"/>
    <s v="BASE DE DATOS"/>
    <m/>
  </r>
  <r>
    <s v="20"/>
    <x v="11"/>
    <s v="ELC"/>
    <s v="53022212"/>
    <s v="53022212"/>
    <x v="0"/>
    <s v="CAT-C27M1"/>
    <s v="S"/>
    <n v="0.75"/>
    <n v="0.5"/>
    <n v="0"/>
    <n v="0"/>
    <n v="0"/>
    <n v="0"/>
    <n v="0"/>
    <n v="0"/>
    <n v="0"/>
    <m/>
    <x v="0"/>
    <s v="ELC53022212CAT-C27M1EL"/>
    <s v="Electro Centro S. A."/>
    <x v="10"/>
    <x v="10"/>
    <s v="CT Huancayo"/>
    <x v="71"/>
    <x v="0"/>
    <x v="0"/>
    <x v="150"/>
    <x v="0"/>
    <s v="Instalado"/>
    <s v="Operativo"/>
    <s v="Distribuidora"/>
    <x v="0"/>
    <x v="1"/>
    <x v="0"/>
    <x v="0"/>
    <s v="Estatal"/>
    <s v="JUNIN"/>
    <s v="JUNIN"/>
    <s v="HUANCAYO"/>
    <s v="HUANCAYO"/>
    <n v="0"/>
    <x v="0"/>
    <n v="0"/>
    <x v="0"/>
    <n v="0"/>
    <x v="0"/>
    <x v="0"/>
    <n v="0"/>
    <n v="0"/>
    <m/>
    <n v="6.25E-2"/>
    <n v="4.1666666666666664E-2"/>
    <n v="7.6479999999999997"/>
    <n v="0"/>
    <n v="25"/>
    <s v="BASE DE DATOS"/>
    <m/>
  </r>
  <r>
    <s v="20"/>
    <x v="11"/>
    <s v="ELC"/>
    <s v="53022212"/>
    <s v="53022212"/>
    <x v="0"/>
    <s v="CAT-C27M2"/>
    <s v="S"/>
    <n v="0.75"/>
    <n v="0.5"/>
    <n v="0"/>
    <n v="0"/>
    <n v="0"/>
    <n v="0"/>
    <n v="0"/>
    <n v="0"/>
    <n v="0"/>
    <m/>
    <x v="0"/>
    <s v="ELC53022212CAT-C27M2EL"/>
    <s v="Electro Centro S. A."/>
    <x v="10"/>
    <x v="10"/>
    <s v="CT Huancayo"/>
    <x v="71"/>
    <x v="0"/>
    <x v="0"/>
    <x v="151"/>
    <x v="0"/>
    <n v="0"/>
    <s v="Operativo"/>
    <s v="Distribuidora"/>
    <x v="0"/>
    <x v="1"/>
    <x v="0"/>
    <x v="0"/>
    <s v="Estatal"/>
    <s v="JUNIN"/>
    <s v="JUNIN"/>
    <s v="HUANCAYO"/>
    <s v="HUANCAYO"/>
    <n v="0"/>
    <x v="0"/>
    <n v="0"/>
    <x v="0"/>
    <n v="0"/>
    <x v="0"/>
    <x v="0"/>
    <n v="0"/>
    <n v="0"/>
    <m/>
    <n v="6.25E-2"/>
    <n v="4.1666666666666664E-2"/>
    <n v="7.6479999999999997"/>
    <n v="0"/>
    <n v="25"/>
    <s v="BASE DE DATOS"/>
    <m/>
  </r>
  <r>
    <s v="20"/>
    <x v="11"/>
    <s v="UCAYAL"/>
    <s v="23201005"/>
    <s v="23201005"/>
    <x v="0"/>
    <s v="CAT 3406B"/>
    <s v="N"/>
    <n v="0.32"/>
    <n v="0"/>
    <n v="0"/>
    <n v="0"/>
    <n v="0"/>
    <n v="0"/>
    <n v="0"/>
    <n v="0"/>
    <n v="0"/>
    <m/>
    <x v="0"/>
    <s v="UCAYAL23201005CAT 3406BEL"/>
    <s v="Electro Ucayali S.A."/>
    <x v="0"/>
    <x v="0"/>
    <s v="C. T. ATALAYA"/>
    <x v="0"/>
    <x v="0"/>
    <x v="0"/>
    <x v="0"/>
    <x v="0"/>
    <s v="Instalado"/>
    <s v="Operativo"/>
    <s v="Distribuidora"/>
    <x v="0"/>
    <x v="0"/>
    <x v="0"/>
    <x v="0"/>
    <s v="Estatal"/>
    <s v="UCAYALI"/>
    <s v="UCAYALI"/>
    <s v="ATALAYA"/>
    <s v="RAYMONDI"/>
    <n v="0"/>
    <x v="0"/>
    <n v="0"/>
    <x v="0"/>
    <n v="0"/>
    <x v="0"/>
    <x v="0"/>
    <n v="0"/>
    <n v="0"/>
    <m/>
    <n v="2.6666666666666668E-2"/>
    <n v="0"/>
    <n v="7.6479999999999997"/>
    <n v="0"/>
    <n v="23"/>
    <s v="BASE DE DATOS"/>
    <m/>
  </r>
  <r>
    <s v="20"/>
    <x v="11"/>
    <s v="UCAYAL"/>
    <s v="23201005"/>
    <s v="23201005"/>
    <x v="0"/>
    <s v="CAT 3512"/>
    <s v="S"/>
    <n v="0.5"/>
    <n v="0.3"/>
    <n v="0"/>
    <n v="0"/>
    <n v="0"/>
    <n v="0"/>
    <n v="0"/>
    <n v="0"/>
    <n v="0"/>
    <m/>
    <x v="0"/>
    <s v="UCAYAL23201005CAT 3512EL"/>
    <s v="Electro Ucayali S.A."/>
    <x v="0"/>
    <x v="0"/>
    <s v="C. T. ATALAYA"/>
    <x v="0"/>
    <x v="0"/>
    <x v="0"/>
    <x v="1"/>
    <x v="0"/>
    <s v="Instalado"/>
    <s v="Operativo"/>
    <s v="Distribuidora"/>
    <x v="0"/>
    <x v="0"/>
    <x v="0"/>
    <x v="0"/>
    <s v="Estatal"/>
    <s v="UCAYALI"/>
    <s v="UCAYALI"/>
    <s v="ATALAYA"/>
    <s v="RAYMONDI"/>
    <n v="0"/>
    <x v="0"/>
    <n v="0"/>
    <x v="0"/>
    <n v="0"/>
    <x v="0"/>
    <x v="0"/>
    <n v="0"/>
    <n v="0"/>
    <m/>
    <n v="4.5454545454545456E-2"/>
    <n v="2.7272727272727271E-2"/>
    <n v="7.6479999999999997"/>
    <n v="0"/>
    <n v="23"/>
    <s v="BASE DE DATOS"/>
    <m/>
  </r>
  <r>
    <s v="20"/>
    <x v="11"/>
    <s v="UCAYAL"/>
    <s v="23201005"/>
    <s v="23201005"/>
    <x v="0"/>
    <s v="CUMMINS"/>
    <s v="S"/>
    <n v="1"/>
    <n v="0.9"/>
    <n v="46.695999999999998"/>
    <n v="21.678999999999998"/>
    <n v="68.375"/>
    <n v="0"/>
    <n v="152"/>
    <n v="0"/>
    <n v="40"/>
    <m/>
    <x v="0"/>
    <s v="UCAYAL23201005CUMMINSEL"/>
    <s v="Electro Ucayali S.A."/>
    <x v="0"/>
    <x v="0"/>
    <s v="C. T. ATALAYA"/>
    <x v="0"/>
    <x v="0"/>
    <x v="0"/>
    <x v="2"/>
    <x v="0"/>
    <s v="Instalado"/>
    <s v="Operativo"/>
    <s v="Distribuidora"/>
    <x v="0"/>
    <x v="0"/>
    <x v="0"/>
    <x v="0"/>
    <s v="Estatal"/>
    <s v="UCAYALI"/>
    <s v="UCAYALI"/>
    <s v="ATALAYA"/>
    <s v="ATALAYA"/>
    <n v="0"/>
    <x v="0"/>
    <n v="0"/>
    <x v="0"/>
    <n v="0"/>
    <x v="0"/>
    <x v="0"/>
    <n v="68.375"/>
    <n v="6.8375000000000005E-2"/>
    <m/>
    <n v="8.3333333333333329E-2"/>
    <n v="7.4999999999999997E-2"/>
    <n v="7.6479999999999997"/>
    <n v="0"/>
    <n v="23"/>
    <s v="BASE DE DATOS"/>
    <m/>
  </r>
  <r>
    <s v="20"/>
    <x v="11"/>
    <s v="UCAYAL"/>
    <s v="23201005"/>
    <s v="23201005"/>
    <x v="0"/>
    <s v="CAT 3412C-I"/>
    <s v="S"/>
    <n v="0.59099999999999997"/>
    <n v="0.5"/>
    <n v="35.843000000000004"/>
    <n v="48.356000000000002"/>
    <n v="84.198999999999998"/>
    <n v="0"/>
    <n v="319"/>
    <n v="0"/>
    <n v="40"/>
    <m/>
    <x v="0"/>
    <s v="UCAYAL23201005CAT 3412C-IEL"/>
    <s v="Electro Ucayali S.A."/>
    <x v="0"/>
    <x v="0"/>
    <s v="C. T. ATALAYA"/>
    <x v="0"/>
    <x v="0"/>
    <x v="0"/>
    <x v="3"/>
    <x v="0"/>
    <s v="Instalado"/>
    <s v="Operativo"/>
    <s v="Distribuidora"/>
    <x v="0"/>
    <x v="0"/>
    <x v="0"/>
    <x v="0"/>
    <s v="Estatal"/>
    <s v="UCAYALI"/>
    <s v="UCAYALI"/>
    <s v="ATALAYA"/>
    <s v="ATALAYA"/>
    <n v="0"/>
    <x v="0"/>
    <n v="0"/>
    <x v="0"/>
    <n v="0"/>
    <x v="0"/>
    <x v="0"/>
    <n v="84.198999999999998"/>
    <n v="8.4198999999999996E-2"/>
    <m/>
    <n v="4.9249999999999995E-2"/>
    <n v="4.1666666666666664E-2"/>
    <n v="7.6479999999999997"/>
    <n v="1.4210854715202004E-14"/>
    <n v="23"/>
    <s v="BASE DE DATOS"/>
    <m/>
  </r>
  <r>
    <s v="20"/>
    <x v="11"/>
    <s v="UCAYAL"/>
    <s v="23201005"/>
    <s v="23201005"/>
    <x v="0"/>
    <s v="CAT 3412C-II"/>
    <s v="S"/>
    <n v="0.59099999999999997"/>
    <n v="0.5"/>
    <n v="26.347000000000001"/>
    <n v="66.587999999999994"/>
    <n v="92.935000000000002"/>
    <n v="0"/>
    <n v="388"/>
    <n v="0"/>
    <n v="40"/>
    <m/>
    <x v="0"/>
    <s v="UCAYAL23201005CAT 3412C-IIEL"/>
    <s v="Electro Ucayali S.A."/>
    <x v="0"/>
    <x v="0"/>
    <s v="C. T. ATALAYA"/>
    <x v="0"/>
    <x v="0"/>
    <x v="0"/>
    <x v="4"/>
    <x v="0"/>
    <s v="Instalado"/>
    <s v="Operativo"/>
    <s v="Distribuidora"/>
    <x v="0"/>
    <x v="0"/>
    <x v="0"/>
    <x v="0"/>
    <s v="Estatal"/>
    <s v="UCAYALI"/>
    <s v="UCAYALI"/>
    <s v="ATALAYA"/>
    <s v="ATALAYA"/>
    <n v="0"/>
    <x v="0"/>
    <n v="0"/>
    <x v="0"/>
    <n v="0"/>
    <x v="0"/>
    <x v="0"/>
    <n v="92.935000000000002"/>
    <n v="9.2935000000000004E-2"/>
    <m/>
    <n v="4.9249999999999995E-2"/>
    <n v="4.1666666666666664E-2"/>
    <n v="7.6479999999999997"/>
    <n v="0"/>
    <n v="23"/>
    <s v="BASE DE DATOS"/>
    <m/>
  </r>
  <r>
    <s v="20"/>
    <x v="11"/>
    <s v="UCAYAL"/>
    <s v="53027019"/>
    <s v="53027019"/>
    <x v="0"/>
    <s v="PERKINS-HCI434D1L"/>
    <s v="S"/>
    <n v="0.316"/>
    <n v="0.3"/>
    <n v="11.32"/>
    <n v="14.16"/>
    <n v="25.48"/>
    <n v="0"/>
    <n v="356"/>
    <n v="0"/>
    <n v="24"/>
    <m/>
    <x v="0"/>
    <s v="UCAYAL53027019PERKINS-HCI434D1LEL"/>
    <s v="Electro Ucayali S.A."/>
    <x v="0"/>
    <x v="0"/>
    <s v="C. T. PURUS"/>
    <x v="1"/>
    <x v="0"/>
    <x v="0"/>
    <x v="5"/>
    <x v="0"/>
    <s v="Instalado"/>
    <s v="Operativo"/>
    <s v="Distribuidora"/>
    <x v="0"/>
    <x v="0"/>
    <x v="0"/>
    <x v="0"/>
    <s v="Estatal"/>
    <s v="UCAYALI"/>
    <s v="UCAYALI"/>
    <s v="PURUS"/>
    <s v="PURUS"/>
    <s v="PUERTO ESPERANZA"/>
    <x v="0"/>
    <n v="0"/>
    <x v="0"/>
    <n v="0"/>
    <x v="0"/>
    <x v="0"/>
    <n v="25.48"/>
    <n v="2.5479999999999999E-2"/>
    <m/>
    <n v="2.6333333333333334E-2"/>
    <n v="2.4999999999999998E-2"/>
    <n v="7.6479999999999997"/>
    <n v="0"/>
    <n v="23"/>
    <s v="BASE DE DATOS"/>
    <m/>
  </r>
  <r>
    <s v="20"/>
    <x v="11"/>
    <s v="UCAYAL"/>
    <s v="53027019"/>
    <s v="53027019"/>
    <x v="0"/>
    <s v="PERKINS-MP-2251"/>
    <s v="S"/>
    <n v="0.2"/>
    <n v="0.19600000000000001"/>
    <n v="0.36699999999999999"/>
    <n v="0.18099999999999999"/>
    <n v="0.54800000000000004"/>
    <n v="0"/>
    <n v="18"/>
    <n v="0"/>
    <n v="0"/>
    <m/>
    <x v="0"/>
    <s v="UCAYAL53027019PERKINS-MP-2251EL"/>
    <s v="Electro Ucayali S.A."/>
    <x v="0"/>
    <x v="0"/>
    <s v="C. T. PURUS"/>
    <x v="1"/>
    <x v="0"/>
    <x v="0"/>
    <x v="6"/>
    <x v="0"/>
    <s v="Instalado"/>
    <s v="Operativo"/>
    <s v="Distribuidora"/>
    <x v="0"/>
    <x v="0"/>
    <x v="0"/>
    <x v="0"/>
    <s v="Estatal"/>
    <s v="UCAYALI"/>
    <s v="UCAYALI"/>
    <s v="PURUS"/>
    <s v="PURUS"/>
    <s v="PUERTO ESPERANZA"/>
    <x v="0"/>
    <n v="0"/>
    <x v="0"/>
    <n v="0"/>
    <x v="0"/>
    <x v="0"/>
    <n v="0.54800000000000004"/>
    <n v="5.4800000000000009E-4"/>
    <m/>
    <n v="1.5384615384615385E-2"/>
    <n v="1.3846153846153845E-2"/>
    <n v="7.6479999999999997"/>
    <n v="0"/>
    <n v="23"/>
    <s v="BASE DE DATOS"/>
    <m/>
  </r>
  <r>
    <s v="20"/>
    <x v="11"/>
    <s v="UCAYAL"/>
    <s v="33006895"/>
    <s v="33006895"/>
    <x v="0"/>
    <s v="WARTSILA 1"/>
    <s v="N"/>
    <n v="6.34"/>
    <n v="0"/>
    <n v="0"/>
    <n v="0"/>
    <n v="0"/>
    <n v="0"/>
    <n v="0"/>
    <n v="0"/>
    <n v="0"/>
    <m/>
    <x v="1"/>
    <s v="UCAYAL33006895WARTSILA 1EL"/>
    <s v="Electro Ucayali S.A."/>
    <x v="0"/>
    <x v="0"/>
    <s v="C.T. DIESEL"/>
    <x v="2"/>
    <x v="0"/>
    <x v="0"/>
    <x v="7"/>
    <x v="0"/>
    <s v="Instalado"/>
    <s v="Inoperativo"/>
    <s v="Distribuidora"/>
    <x v="0"/>
    <x v="1"/>
    <x v="0"/>
    <x v="0"/>
    <s v="Estatal"/>
    <s v="UCAYALI"/>
    <s v="UCAYALI"/>
    <s v="CRNL. PORTILLO"/>
    <s v="YARINACOCHAS"/>
    <n v="0"/>
    <x v="0"/>
    <n v="0"/>
    <x v="0"/>
    <n v="0"/>
    <x v="0"/>
    <x v="0"/>
    <n v="0"/>
    <n v="0"/>
    <m/>
    <s v="-"/>
    <s v="-"/>
    <s v="-"/>
    <n v="0"/>
    <n v="23"/>
    <s v="BASE DE DATOS"/>
    <m/>
  </r>
  <r>
    <s v="20"/>
    <x v="11"/>
    <s v="UCAYAL"/>
    <s v="33006895"/>
    <s v="33006895"/>
    <x v="0"/>
    <s v="WARTSILA 2"/>
    <s v="N"/>
    <n v="6.34"/>
    <n v="0"/>
    <n v="0"/>
    <n v="0"/>
    <n v="0"/>
    <n v="0"/>
    <n v="0"/>
    <n v="0"/>
    <n v="0"/>
    <m/>
    <x v="1"/>
    <s v="UCAYAL33006895WARTSILA 2EL"/>
    <s v="Electro Ucayali S.A."/>
    <x v="0"/>
    <x v="0"/>
    <s v="C.T. DIESEL"/>
    <x v="2"/>
    <x v="0"/>
    <x v="0"/>
    <x v="8"/>
    <x v="0"/>
    <s v="Instalado"/>
    <s v="Inoperativo"/>
    <s v="Distribuidora"/>
    <x v="0"/>
    <x v="1"/>
    <x v="0"/>
    <x v="0"/>
    <s v="Estatal"/>
    <s v="UCAYALI"/>
    <s v="UCAYALI"/>
    <s v="CRNL. PORTILLO"/>
    <s v="YARINACOCHAS"/>
    <n v="0"/>
    <x v="0"/>
    <n v="0"/>
    <x v="0"/>
    <n v="0"/>
    <x v="0"/>
    <x v="0"/>
    <n v="0"/>
    <n v="0"/>
    <m/>
    <s v="-"/>
    <s v="-"/>
    <s v="-"/>
    <n v="0"/>
    <n v="23"/>
    <s v="BASE DE DATOS"/>
    <m/>
  </r>
  <r>
    <s v="20"/>
    <x v="11"/>
    <s v="UCAYAL"/>
    <s v="33006895"/>
    <s v="33006895"/>
    <x v="0"/>
    <s v="WARTSILA 3"/>
    <s v="N"/>
    <n v="6.34"/>
    <n v="0"/>
    <n v="0"/>
    <n v="0"/>
    <n v="0"/>
    <n v="0"/>
    <n v="0"/>
    <n v="0"/>
    <n v="0"/>
    <m/>
    <x v="1"/>
    <s v="UCAYAL33006895WARTSILA 3EL"/>
    <s v="Electro Ucayali S.A."/>
    <x v="0"/>
    <x v="0"/>
    <s v="C.T. DIESEL"/>
    <x v="2"/>
    <x v="0"/>
    <x v="0"/>
    <x v="9"/>
    <x v="0"/>
    <s v="Instalado"/>
    <s v="Inoperativo"/>
    <s v="Distribuidora"/>
    <x v="0"/>
    <x v="1"/>
    <x v="0"/>
    <x v="0"/>
    <s v="Estatal"/>
    <s v="UCAYALI"/>
    <s v="UCAYALI"/>
    <s v="CRNL. PORTILLO"/>
    <s v="YARINACOCHAS"/>
    <n v="0"/>
    <x v="0"/>
    <n v="0"/>
    <x v="0"/>
    <n v="0"/>
    <x v="0"/>
    <x v="0"/>
    <n v="0"/>
    <n v="0"/>
    <m/>
    <s v="-"/>
    <s v="-"/>
    <s v="-"/>
    <n v="0"/>
    <n v="23"/>
    <s v="BASE DE DATOS"/>
    <m/>
  </r>
  <r>
    <s v="20"/>
    <x v="11"/>
    <s v="UCAYAL"/>
    <s v="33006895"/>
    <s v="33006895"/>
    <x v="0"/>
    <s v="WARTSILA 4"/>
    <s v="N"/>
    <n v="6.34"/>
    <n v="0"/>
    <n v="0"/>
    <n v="0"/>
    <n v="0"/>
    <n v="0"/>
    <n v="0"/>
    <n v="0"/>
    <n v="0"/>
    <m/>
    <x v="1"/>
    <s v="UCAYAL33006895WARTSILA 4EL"/>
    <s v="Electro Ucayali S.A."/>
    <x v="0"/>
    <x v="0"/>
    <s v="C.T. DIESEL"/>
    <x v="2"/>
    <x v="0"/>
    <x v="0"/>
    <x v="10"/>
    <x v="0"/>
    <s v="Instalado"/>
    <s v="Inoperativo"/>
    <s v="Distribuidora"/>
    <x v="0"/>
    <x v="1"/>
    <x v="0"/>
    <x v="0"/>
    <s v="Estatal"/>
    <s v="UCAYALI"/>
    <s v="UCAYALI"/>
    <s v="CRNL. PORTILLO"/>
    <s v="YARINACOCHAS"/>
    <n v="0"/>
    <x v="0"/>
    <n v="0"/>
    <x v="0"/>
    <n v="0"/>
    <x v="0"/>
    <x v="0"/>
    <n v="0"/>
    <n v="0"/>
    <m/>
    <s v="-"/>
    <s v="-"/>
    <s v="-"/>
    <n v="0"/>
    <n v="23"/>
    <s v="BASE DE DATOS"/>
    <m/>
  </r>
  <r>
    <s v="20"/>
    <x v="11"/>
    <s v="UCAYAL"/>
    <s v="53023614"/>
    <s v="53023614"/>
    <x v="0"/>
    <s v="FERRENERGY"/>
    <s v="N"/>
    <n v="11"/>
    <n v="0"/>
    <n v="0"/>
    <n v="0"/>
    <n v="0"/>
    <n v="0"/>
    <n v="0"/>
    <n v="0"/>
    <n v="0"/>
    <m/>
    <x v="1"/>
    <s v="UCAYAL53023614FERRENERGYEL"/>
    <s v="Electro Ucayali S.A."/>
    <x v="0"/>
    <x v="0"/>
    <s v="C.T. de Emergencia Pucallpa"/>
    <x v="3"/>
    <x v="0"/>
    <x v="0"/>
    <x v="11"/>
    <x v="0"/>
    <s v="Instalado"/>
    <s v="Inoperativo"/>
    <s v="Distribuidora"/>
    <x v="0"/>
    <x v="0"/>
    <x v="0"/>
    <x v="0"/>
    <s v="Estatal"/>
    <s v="UCAYALI"/>
    <s v="UCAYALI"/>
    <s v="CRNL. PORTILLO"/>
    <s v="CALLERÍA"/>
    <n v="0"/>
    <x v="0"/>
    <n v="0"/>
    <x v="0"/>
    <n v="0"/>
    <x v="0"/>
    <x v="0"/>
    <n v="0"/>
    <n v="0"/>
    <m/>
    <s v="-"/>
    <s v="-"/>
    <s v="-"/>
    <n v="0"/>
    <n v="23"/>
    <s v="BASE DE DATOS"/>
    <m/>
  </r>
  <r>
    <s v="20"/>
    <x v="11"/>
    <s v="GENRNT"/>
    <s v="33372916"/>
    <s v="33372916"/>
    <x v="0"/>
    <s v="G-1"/>
    <s v="S"/>
    <n v="11.6"/>
    <n v="11.13"/>
    <n v="903.49900000000002"/>
    <n v="2421.6799999999998"/>
    <n v="3325.1790000000001"/>
    <n v="188"/>
    <n v="392"/>
    <n v="0"/>
    <n v="466.32"/>
    <m/>
    <x v="0"/>
    <s v="GENRNT33372916G-1EL"/>
    <s v="Genrent del Peru S.A.C."/>
    <x v="3"/>
    <x v="3"/>
    <s v="C.T. Iquitos Nueva"/>
    <x v="14"/>
    <x v="0"/>
    <x v="0"/>
    <x v="37"/>
    <x v="0"/>
    <s v="Instalado"/>
    <s v="Operativo"/>
    <s v="Generadora"/>
    <x v="0"/>
    <x v="0"/>
    <x v="0"/>
    <x v="0"/>
    <s v="Privado"/>
    <s v="LORETO"/>
    <s v="LORETO"/>
    <s v="MAYNAS"/>
    <s v="PUNCHANA"/>
    <n v="0"/>
    <x v="2"/>
    <n v="0"/>
    <x v="0"/>
    <n v="0"/>
    <x v="0"/>
    <x v="0"/>
    <n v="3325.1790000000001"/>
    <n v="3.3251789999999999"/>
    <m/>
    <n v="0.96666666666666667"/>
    <n v="0.9275000000000001"/>
    <n v="7.6479999999999997"/>
    <n v="0"/>
    <n v="52"/>
    <s v="BASE DE DATOS"/>
    <m/>
  </r>
  <r>
    <s v="20"/>
    <x v="11"/>
    <s v="GENRNT"/>
    <s v="33372916"/>
    <s v="33372916"/>
    <x v="0"/>
    <s v="G-2"/>
    <s v="S"/>
    <n v="11.6"/>
    <n v="11.002000000000001"/>
    <n v="1215.797"/>
    <n v="3603.3620000000001"/>
    <n v="4819.1589999999997"/>
    <n v="45"/>
    <n v="559"/>
    <n v="0"/>
    <n v="362.47"/>
    <m/>
    <x v="0"/>
    <s v="GENRNT33372916G-2EL"/>
    <s v="Genrent del Peru S.A.C."/>
    <x v="3"/>
    <x v="3"/>
    <s v="C.T. Iquitos Nueva"/>
    <x v="14"/>
    <x v="0"/>
    <x v="0"/>
    <x v="38"/>
    <x v="0"/>
    <s v="Instalado"/>
    <s v="Operativo"/>
    <s v="Generadora"/>
    <x v="0"/>
    <x v="0"/>
    <x v="0"/>
    <x v="0"/>
    <s v="Privado"/>
    <s v="LORETO"/>
    <s v="LORETO"/>
    <s v="MAYNAS"/>
    <s v="PUNCHANA"/>
    <n v="0"/>
    <x v="2"/>
    <n v="0"/>
    <x v="0"/>
    <n v="0"/>
    <x v="0"/>
    <x v="0"/>
    <n v="4819.1589999999997"/>
    <n v="4.819159"/>
    <m/>
    <n v="0.96666666666666667"/>
    <n v="0.91683333333333339"/>
    <n v="7.6479999999999997"/>
    <n v="0"/>
    <n v="52"/>
    <s v="BASE DE DATOS"/>
    <m/>
  </r>
  <r>
    <s v="20"/>
    <x v="11"/>
    <s v="GENRNT"/>
    <s v="33372916"/>
    <s v="33372916"/>
    <x v="0"/>
    <s v="G-3"/>
    <s v="S"/>
    <n v="11.6"/>
    <n v="11.337999999999999"/>
    <n v="1074.53"/>
    <n v="3448.107"/>
    <n v="4522.6369999999997"/>
    <n v="151"/>
    <n v="524"/>
    <n v="0"/>
    <n v="381.86"/>
    <m/>
    <x v="0"/>
    <s v="GENRNT33372916G-3EL"/>
    <s v="Genrent del Peru S.A.C."/>
    <x v="3"/>
    <x v="3"/>
    <s v="C.T. Iquitos Nueva"/>
    <x v="14"/>
    <x v="0"/>
    <x v="0"/>
    <x v="39"/>
    <x v="0"/>
    <s v="Instalado"/>
    <s v="Operativo"/>
    <s v="Generadora"/>
    <x v="0"/>
    <x v="0"/>
    <x v="0"/>
    <x v="0"/>
    <s v="Privado"/>
    <s v="LORETO"/>
    <s v="LORETO"/>
    <s v="MAYNAS"/>
    <s v="PUNCHANA"/>
    <n v="0"/>
    <x v="2"/>
    <n v="0"/>
    <x v="0"/>
    <n v="0"/>
    <x v="0"/>
    <x v="0"/>
    <n v="4522.6369999999997"/>
    <n v="4.5226369999999996"/>
    <m/>
    <n v="0.96666666666666667"/>
    <n v="0.9448333333333333"/>
    <n v="7.6479999999999997"/>
    <n v="0"/>
    <n v="52"/>
    <s v="BASE DE DATOS"/>
    <m/>
  </r>
  <r>
    <s v="20"/>
    <x v="11"/>
    <s v="GENRNT"/>
    <s v="33372916"/>
    <s v="33372916"/>
    <x v="0"/>
    <s v="G-4"/>
    <s v="S"/>
    <n v="11.6"/>
    <n v="11.143000000000001"/>
    <n v="1190.9069999999999"/>
    <n v="3082.8159999999998"/>
    <n v="4273.723"/>
    <n v="135"/>
    <n v="505"/>
    <n v="0.06"/>
    <n v="297.88"/>
    <m/>
    <x v="0"/>
    <s v="GENRNT33372916G-4EL"/>
    <s v="Genrent del Peru S.A.C."/>
    <x v="3"/>
    <x v="3"/>
    <s v="C.T. Iquitos Nueva"/>
    <x v="14"/>
    <x v="0"/>
    <x v="0"/>
    <x v="40"/>
    <x v="0"/>
    <s v="Instalado"/>
    <s v="Operativo"/>
    <s v="Generadora"/>
    <x v="0"/>
    <x v="0"/>
    <x v="0"/>
    <x v="0"/>
    <s v="Privado"/>
    <s v="LORETO"/>
    <s v="LORETO"/>
    <s v="MAYNAS"/>
    <s v="PUNCHANA"/>
    <n v="0"/>
    <x v="2"/>
    <n v="0"/>
    <x v="0"/>
    <n v="0"/>
    <x v="0"/>
    <x v="0"/>
    <n v="4273.723"/>
    <n v="4.2737230000000004"/>
    <m/>
    <n v="0.96666666666666667"/>
    <n v="0.92858333333333343"/>
    <n v="7.6479999999999997"/>
    <n v="0"/>
    <n v="52"/>
    <s v="BASE DE DATOS"/>
    <m/>
  </r>
  <r>
    <s v="20"/>
    <x v="11"/>
    <s v="GENRNT"/>
    <s v="33372916"/>
    <s v="33372916"/>
    <x v="0"/>
    <s v="G-5"/>
    <s v="S"/>
    <n v="11.6"/>
    <n v="11.194000000000001"/>
    <n v="1155.5050000000001"/>
    <n v="2917.0569999999998"/>
    <n v="4072.5619999999999"/>
    <n v="62"/>
    <n v="490"/>
    <n v="0"/>
    <n v="333.07"/>
    <m/>
    <x v="0"/>
    <s v="GENRNT33372916G-5EL"/>
    <s v="Genrent del Peru S.A.C."/>
    <x v="3"/>
    <x v="3"/>
    <s v="C.T. Iquitos Nueva"/>
    <x v="14"/>
    <x v="0"/>
    <x v="0"/>
    <x v="41"/>
    <x v="0"/>
    <s v="Instalado"/>
    <s v="Operativo"/>
    <s v="Generadora"/>
    <x v="0"/>
    <x v="0"/>
    <x v="0"/>
    <x v="0"/>
    <s v="Privado"/>
    <s v="LORETO"/>
    <s v="LORETO"/>
    <s v="MAYNAS"/>
    <s v="PUNCHANA"/>
    <n v="0"/>
    <x v="2"/>
    <n v="0"/>
    <x v="0"/>
    <n v="0"/>
    <x v="0"/>
    <x v="0"/>
    <n v="4072.5619999999999"/>
    <n v="4.0725619999999996"/>
    <m/>
    <n v="0.96666666666666667"/>
    <n v="0.9328333333333334"/>
    <n v="7.6479999999999997"/>
    <n v="0"/>
    <n v="52"/>
    <s v="BASE DE DATOS"/>
    <m/>
  </r>
  <r>
    <s v="20"/>
    <x v="11"/>
    <s v="GENRNT"/>
    <s v="33372916"/>
    <s v="33372916"/>
    <x v="0"/>
    <s v="G-6"/>
    <s v="S"/>
    <n v="11.6"/>
    <n v="11.186"/>
    <n v="1409.8979999999999"/>
    <n v="5066.0370000000003"/>
    <n v="6475.9350000000004"/>
    <n v="16"/>
    <n v="708"/>
    <n v="0"/>
    <n v="626.54"/>
    <m/>
    <x v="0"/>
    <s v="GENRNT33372916G-6EL"/>
    <s v="Genrent del Peru S.A.C."/>
    <x v="3"/>
    <x v="3"/>
    <s v="C.T. Iquitos Nueva"/>
    <x v="14"/>
    <x v="0"/>
    <x v="0"/>
    <x v="42"/>
    <x v="0"/>
    <s v="Instalado"/>
    <s v="Operativo"/>
    <s v="Generadora"/>
    <x v="0"/>
    <x v="0"/>
    <x v="0"/>
    <x v="0"/>
    <s v="Privado"/>
    <s v="LORETO"/>
    <s v="LORETO"/>
    <s v="MAYNAS"/>
    <s v="PUNCHANA"/>
    <n v="0"/>
    <x v="2"/>
    <n v="0"/>
    <x v="0"/>
    <n v="0"/>
    <x v="0"/>
    <x v="0"/>
    <n v="6475.9350000000004"/>
    <n v="6.4759350000000007"/>
    <m/>
    <n v="0.96666666666666667"/>
    <n v="0.9321666666666667"/>
    <n v="7.6479999999999997"/>
    <n v="0"/>
    <n v="52"/>
    <s v="BASE DE DATOS"/>
    <m/>
  </r>
  <r>
    <s v="20"/>
    <x v="11"/>
    <s v="GENRNT"/>
    <s v="33372916"/>
    <s v="33372916"/>
    <x v="0"/>
    <s v="G-7"/>
    <s v="S"/>
    <n v="11.6"/>
    <n v="11.159000000000001"/>
    <n v="638.88400000000001"/>
    <n v="1530.19"/>
    <n v="2169.0740000000001"/>
    <n v="251"/>
    <n v="266"/>
    <n v="0"/>
    <n v="549.08000000000004"/>
    <m/>
    <x v="0"/>
    <s v="GENRNT33372916G-7EL"/>
    <s v="Genrent del Peru S.A.C."/>
    <x v="3"/>
    <x v="3"/>
    <s v="C.T. Iquitos Nueva"/>
    <x v="14"/>
    <x v="0"/>
    <x v="0"/>
    <x v="43"/>
    <x v="0"/>
    <s v="Instalado"/>
    <s v="Operativo"/>
    <s v="Generadora"/>
    <x v="0"/>
    <x v="0"/>
    <x v="0"/>
    <x v="0"/>
    <s v="Privado"/>
    <s v="LORETO"/>
    <s v="LORETO"/>
    <s v="MAYNAS"/>
    <s v="PUNCHANA"/>
    <n v="0"/>
    <x v="2"/>
    <n v="0"/>
    <x v="0"/>
    <n v="0"/>
    <x v="0"/>
    <x v="0"/>
    <n v="2169.0740000000001"/>
    <n v="2.1690740000000002"/>
    <m/>
    <n v="0.96666666666666667"/>
    <n v="0.92991666666666672"/>
    <n v="7.6479999999999997"/>
    <n v="0"/>
    <n v="52"/>
    <s v="BASE DE DATOS"/>
    <m/>
  </r>
  <r>
    <s v="20"/>
    <x v="11"/>
    <s v="ELSM"/>
    <s v="00000101"/>
    <s v="00000101"/>
    <x v="0"/>
    <s v="PERKINS"/>
    <s v="N"/>
    <n v="6.7000000000000004E-2"/>
    <n v="0"/>
    <n v="0"/>
    <n v="0"/>
    <n v="0"/>
    <n v="0"/>
    <n v="0"/>
    <n v="0"/>
    <n v="0"/>
    <m/>
    <x v="1"/>
    <s v="ELSM00000101PERKINSEL"/>
    <s v="Electro Sur Medio S. A."/>
    <x v="1"/>
    <x v="1"/>
    <s v="C. T. Tambo Quemado"/>
    <x v="4"/>
    <x v="0"/>
    <x v="0"/>
    <x v="12"/>
    <x v="0"/>
    <s v="Instalado"/>
    <s v="Inoperativo"/>
    <s v="Distribuidora"/>
    <x v="0"/>
    <x v="1"/>
    <x v="0"/>
    <x v="0"/>
    <s v="Privado"/>
    <s v="AYACUCHO"/>
    <s v="AYACUCHO"/>
    <s v="LUCANAS"/>
    <s v="LEONCIO PRADO"/>
    <n v="0"/>
    <x v="0"/>
    <n v="0"/>
    <x v="0"/>
    <n v="0"/>
    <x v="0"/>
    <x v="0"/>
    <n v="0"/>
    <n v="0"/>
    <m/>
    <s v="-"/>
    <s v="-"/>
    <e v="#N/A"/>
    <n v="0"/>
    <n v="19"/>
    <s v="BASE DE DATOS"/>
    <m/>
  </r>
  <r>
    <s v="20"/>
    <x v="11"/>
    <s v="ELSM"/>
    <s v="53024517"/>
    <s v="53024517"/>
    <x v="0"/>
    <s v="G1"/>
    <s v="S"/>
    <n v="9.6"/>
    <n v="9.3409999999999993"/>
    <n v="1667.34"/>
    <n v="3096.49"/>
    <n v="4763.83"/>
    <n v="0"/>
    <n v="168.89"/>
    <n v="24.23"/>
    <n v="110"/>
    <m/>
    <x v="0"/>
    <s v="ELSM53024517G1EL"/>
    <s v="Electro Sur Medio S. A."/>
    <x v="1"/>
    <x v="1"/>
    <s v="C.T. LUREN"/>
    <x v="5"/>
    <x v="0"/>
    <x v="0"/>
    <x v="13"/>
    <x v="0"/>
    <s v="Instalado"/>
    <s v="Operativo"/>
    <s v="Distribuidora"/>
    <x v="0"/>
    <x v="1"/>
    <x v="0"/>
    <x v="0"/>
    <s v="Privado"/>
    <s v="ICA"/>
    <s v="ICA"/>
    <s v="NAZCA"/>
    <n v="0"/>
    <n v="0"/>
    <x v="1"/>
    <n v="0"/>
    <x v="0"/>
    <n v="0"/>
    <x v="0"/>
    <x v="0"/>
    <n v="4763.83"/>
    <n v="4.7638299999999996"/>
    <m/>
    <n v="0.79999999999999993"/>
    <n v="0.77841666666666665"/>
    <n v="7.6479999999999997"/>
    <n v="0"/>
    <n v="19"/>
    <s v="BASE DE DATOS"/>
    <m/>
  </r>
  <r>
    <s v="20"/>
    <x v="11"/>
    <s v="ELSM"/>
    <s v="53024517"/>
    <s v="53024517"/>
    <x v="0"/>
    <s v="G2"/>
    <s v="S"/>
    <n v="9.6"/>
    <n v="9.3409999999999993"/>
    <n v="1724.78"/>
    <n v="3203.17"/>
    <n v="4927.95"/>
    <n v="0"/>
    <n v="175"/>
    <n v="0.48"/>
    <n v="110"/>
    <m/>
    <x v="0"/>
    <s v="ELSM53024517G2EL"/>
    <s v="Electro Sur Medio S. A."/>
    <x v="1"/>
    <x v="1"/>
    <s v="C.T. LUREN"/>
    <x v="5"/>
    <x v="0"/>
    <x v="0"/>
    <x v="14"/>
    <x v="0"/>
    <s v="Instalado"/>
    <s v="Operativo"/>
    <s v="Distribuidora"/>
    <x v="0"/>
    <x v="1"/>
    <x v="0"/>
    <x v="0"/>
    <s v="Privado"/>
    <s v="ICA"/>
    <s v="ICA"/>
    <s v="NAZCA"/>
    <n v="0"/>
    <n v="0"/>
    <x v="1"/>
    <n v="0"/>
    <x v="0"/>
    <n v="0"/>
    <x v="0"/>
    <x v="0"/>
    <n v="4927.95"/>
    <n v="4.9279500000000001"/>
    <m/>
    <n v="0.79999999999999993"/>
    <n v="0.77841666666666665"/>
    <n v="7.6479999999999997"/>
    <n v="0"/>
    <n v="19"/>
    <s v="BASE DE DATOS"/>
    <m/>
  </r>
  <r>
    <s v="20"/>
    <x v="11"/>
    <s v="ELSM"/>
    <s v="XXXXXXXX"/>
    <s v="XXXXXXXX"/>
    <x v="0"/>
    <s v="G1"/>
    <s v="S"/>
    <n v="9.6"/>
    <n v="9.3409999999999993"/>
    <n v="1799.38"/>
    <n v="3198.9"/>
    <n v="4998.28"/>
    <n v="0"/>
    <n v="195.75"/>
    <n v="0"/>
    <n v="110"/>
    <m/>
    <x v="0"/>
    <s v="ELSMXXXXXXXXG1EL"/>
    <s v="Electro Sur Medio S. A."/>
    <x v="1"/>
    <x v="1"/>
    <s v="C. T. Pedregal"/>
    <x v="6"/>
    <x v="0"/>
    <x v="0"/>
    <x v="13"/>
    <x v="0"/>
    <s v="Instalado"/>
    <s v="Operativo"/>
    <s v="Distribuidora"/>
    <x v="0"/>
    <x v="1"/>
    <x v="0"/>
    <x v="0"/>
    <s v="Privado"/>
    <s v="ICA"/>
    <s v="ICA"/>
    <s v="CHINCHA"/>
    <s v="ALTO LARAN"/>
    <n v="0"/>
    <x v="1"/>
    <n v="0"/>
    <x v="0"/>
    <n v="0"/>
    <x v="0"/>
    <x v="0"/>
    <n v="4998.28"/>
    <n v="4.9982799999999994"/>
    <m/>
    <n v="0.79999999999999993"/>
    <n v="0.77841666666666665"/>
    <n v="7.6479999999999997"/>
    <n v="9.0949470177292824E-13"/>
    <n v="19"/>
    <s v="BASE DE DATOS"/>
    <m/>
  </r>
  <r>
    <s v="20"/>
    <x v="11"/>
    <s v="ELSM"/>
    <s v="XXXXXXXX"/>
    <s v="XXXXXXXX"/>
    <x v="0"/>
    <s v="G2"/>
    <s v="S"/>
    <n v="9.6"/>
    <n v="9.3409999999999993"/>
    <n v="1777.95"/>
    <n v="3160.8"/>
    <n v="4938.75"/>
    <n v="0"/>
    <n v="200.5"/>
    <n v="0"/>
    <n v="110"/>
    <m/>
    <x v="0"/>
    <s v="ELSMXXXXXXXXG2EL"/>
    <s v="Electro Sur Medio S. A."/>
    <x v="1"/>
    <x v="1"/>
    <s v="C. T. Pedregal"/>
    <x v="6"/>
    <x v="0"/>
    <x v="0"/>
    <x v="14"/>
    <x v="0"/>
    <s v="Instalado"/>
    <s v="Operativo"/>
    <s v="Distribuidora"/>
    <x v="0"/>
    <x v="1"/>
    <x v="0"/>
    <x v="0"/>
    <s v="Privado"/>
    <s v="ICA"/>
    <s v="ICA"/>
    <s v="CHINCHA"/>
    <s v="ALTO LARAN"/>
    <n v="0"/>
    <x v="1"/>
    <n v="0"/>
    <x v="0"/>
    <n v="0"/>
    <x v="0"/>
    <x v="0"/>
    <n v="4938.75"/>
    <n v="4.9387499999999998"/>
    <m/>
    <n v="0.79999999999999993"/>
    <n v="0.77841666666666665"/>
    <n v="7.6479999999999997"/>
    <n v="0"/>
    <n v="19"/>
    <s v="BASE DE DATOS"/>
    <m/>
  </r>
  <r>
    <s v="20"/>
    <x v="9"/>
    <s v="EGESGB"/>
    <s v="33005793"/>
    <s v="33005793"/>
    <x v="0"/>
    <s v="CENTRAL"/>
    <s v="S"/>
    <n v="0"/>
    <n v="0"/>
    <n v="0"/>
    <n v="0"/>
    <n v="0"/>
    <n v="0"/>
    <n v="0"/>
    <n v="0"/>
    <n v="0"/>
    <m/>
    <x v="1"/>
    <s v="EGESGB33005793CENTRALEL"/>
    <s v="Empresa de Generaci¢n El‚ctrica San Gaban S. A."/>
    <x v="23"/>
    <x v="23"/>
    <s v="C.T. TAPARACHI"/>
    <x v="93"/>
    <x v="0"/>
    <x v="0"/>
    <x v="197"/>
    <x v="0"/>
    <s v="Instalado"/>
    <s v="Operativo"/>
    <s v="Generadora"/>
    <x v="0"/>
    <x v="1"/>
    <x v="0"/>
    <x v="0"/>
    <s v="Estatal"/>
    <s v="PUNO"/>
    <s v="PUNO"/>
    <s v="SAN ROMAN "/>
    <s v="JULIACA"/>
    <n v="0"/>
    <x v="0"/>
    <n v="0"/>
    <x v="0"/>
    <n v="0"/>
    <x v="0"/>
    <x v="0"/>
    <n v="0"/>
    <n v="0"/>
    <m/>
    <s v="-"/>
    <s v="-"/>
    <s v="-"/>
    <n v="0"/>
    <n v="36"/>
    <s v="BASE DE DATOS"/>
    <m/>
  </r>
  <r>
    <s v="20"/>
    <x v="9"/>
    <s v="EGESGB"/>
    <s v="43047694"/>
    <s v="43047694"/>
    <x v="0"/>
    <s v="CENTRAL"/>
    <s v="S"/>
    <n v="0"/>
    <n v="0"/>
    <n v="0"/>
    <n v="0"/>
    <n v="0"/>
    <n v="0"/>
    <n v="0"/>
    <n v="0"/>
    <n v="0"/>
    <m/>
    <x v="1"/>
    <s v="EGESGB43047694CENTRALEL"/>
    <s v="Empresa de Generaci¢n El‚ctrica San Gaban S. A."/>
    <x v="23"/>
    <x v="23"/>
    <s v="C.T. BELLAVISTA"/>
    <x v="51"/>
    <x v="0"/>
    <x v="0"/>
    <x v="197"/>
    <x v="0"/>
    <s v="Instalado"/>
    <s v="Operativo"/>
    <s v="Generadora"/>
    <x v="0"/>
    <x v="1"/>
    <x v="0"/>
    <x v="0"/>
    <s v="Estatal"/>
    <s v="PUNO"/>
    <s v="PUNO"/>
    <s v="PUNO "/>
    <s v="PUNO"/>
    <n v="0"/>
    <x v="0"/>
    <n v="0"/>
    <x v="0"/>
    <n v="0"/>
    <x v="0"/>
    <x v="0"/>
    <n v="0"/>
    <n v="0"/>
    <m/>
    <s v="-"/>
    <s v="-"/>
    <s v="-"/>
    <n v="0"/>
    <n v="36"/>
    <s v="BASE DE DATOS"/>
    <m/>
  </r>
  <r>
    <s v="20"/>
    <x v="10"/>
    <s v="EGESGB"/>
    <s v="33005793"/>
    <s v="33005793"/>
    <x v="0"/>
    <s v="CENTRAL"/>
    <s v="S"/>
    <n v="0"/>
    <n v="0"/>
    <n v="0"/>
    <n v="0"/>
    <n v="0"/>
    <n v="0"/>
    <n v="0"/>
    <n v="0"/>
    <n v="0"/>
    <m/>
    <x v="1"/>
    <s v="EGESGB33005793CENTRALEL"/>
    <s v="Empresa de Generaci¢n El‚ctrica San Gaban S. A."/>
    <x v="23"/>
    <x v="23"/>
    <s v="C.T. TAPARACHI"/>
    <x v="93"/>
    <x v="0"/>
    <x v="0"/>
    <x v="197"/>
    <x v="0"/>
    <s v="Instalado"/>
    <s v="Operativo"/>
    <s v="Generadora"/>
    <x v="0"/>
    <x v="1"/>
    <x v="0"/>
    <x v="0"/>
    <s v="Estatal"/>
    <s v="PUNO"/>
    <s v="PUNO"/>
    <s v="SAN ROMAN "/>
    <s v="JULIACA"/>
    <n v="0"/>
    <x v="0"/>
    <n v="0"/>
    <x v="0"/>
    <n v="0"/>
    <x v="0"/>
    <x v="0"/>
    <n v="0"/>
    <n v="0"/>
    <m/>
    <s v="-"/>
    <s v="-"/>
    <s v="-"/>
    <n v="0"/>
    <n v="36"/>
    <s v="BASE DE DATOS"/>
    <m/>
  </r>
  <r>
    <s v="20"/>
    <x v="10"/>
    <s v="EGESGB"/>
    <s v="43047694"/>
    <s v="43047694"/>
    <x v="0"/>
    <s v="CENTRAL"/>
    <s v="S"/>
    <n v="0"/>
    <n v="0"/>
    <n v="0"/>
    <n v="0"/>
    <n v="0"/>
    <n v="0"/>
    <n v="0"/>
    <n v="0"/>
    <n v="0"/>
    <m/>
    <x v="1"/>
    <s v="EGESGB43047694CENTRALEL"/>
    <s v="Empresa de Generaci¢n El‚ctrica San Gaban S. A."/>
    <x v="23"/>
    <x v="23"/>
    <s v="C.T. BELLAVISTA"/>
    <x v="51"/>
    <x v="0"/>
    <x v="0"/>
    <x v="197"/>
    <x v="0"/>
    <s v="Instalado"/>
    <s v="Operativo"/>
    <s v="Generadora"/>
    <x v="0"/>
    <x v="1"/>
    <x v="0"/>
    <x v="0"/>
    <s v="Estatal"/>
    <s v="PUNO"/>
    <s v="PUNO"/>
    <s v="PUNO "/>
    <s v="PUNO"/>
    <n v="0"/>
    <x v="0"/>
    <n v="0"/>
    <x v="0"/>
    <n v="0"/>
    <x v="0"/>
    <x v="0"/>
    <n v="0"/>
    <n v="0"/>
    <m/>
    <s v="-"/>
    <s v="-"/>
    <s v="-"/>
    <n v="0"/>
    <n v="36"/>
    <s v="BASE DE DATOS"/>
    <m/>
  </r>
  <r>
    <s v="20"/>
    <x v="9"/>
    <s v="FENIXP"/>
    <s v="33162508"/>
    <s v="33162508"/>
    <x v="3"/>
    <s v="TG11"/>
    <s v="S"/>
    <n v="193.4"/>
    <n v="190.15199999999999"/>
    <n v="22091.065999999999"/>
    <n v="98942.785000000003"/>
    <n v="121033.851"/>
    <n v="19.75"/>
    <n v="690.5"/>
    <n v="33.75"/>
    <n v="0"/>
    <m/>
    <x v="0"/>
    <s v="FENIXP33162508TG11CC"/>
    <s v="FENIX POWER PERU S.A."/>
    <x v="25"/>
    <x v="25"/>
    <s v="Central Termica Fenix"/>
    <x v="95"/>
    <x v="1"/>
    <x v="3"/>
    <x v="174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121033.851"/>
    <n v="121.033851"/>
    <m/>
    <n v="16.116666666666667"/>
    <n v="15.845999999999998"/>
    <n v="7.6479999999999997"/>
    <n v="0"/>
    <n v="49"/>
    <s v="BASE DE DATOS"/>
    <m/>
  </r>
  <r>
    <s v="20"/>
    <x v="9"/>
    <s v="FENIXP"/>
    <s v="33162508"/>
    <s v="33162508"/>
    <x v="3"/>
    <s v="TG12"/>
    <s v="S"/>
    <n v="193.4"/>
    <n v="187.631"/>
    <n v="22579.295999999998"/>
    <n v="101958.399"/>
    <n v="124537.69500000001"/>
    <n v="20.25"/>
    <n v="715.25"/>
    <n v="8.5"/>
    <n v="0"/>
    <m/>
    <x v="0"/>
    <s v="FENIXP33162508TG12CC"/>
    <s v="FENIX POWER PERU S.A."/>
    <x v="25"/>
    <x v="25"/>
    <s v="Central Termica Fenix"/>
    <x v="95"/>
    <x v="1"/>
    <x v="3"/>
    <x v="175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124537.69500000001"/>
    <n v="124.53769500000001"/>
    <m/>
    <n v="16.116666666666667"/>
    <n v="15.635916666666667"/>
    <n v="7.6479999999999997"/>
    <n v="0"/>
    <n v="49"/>
    <s v="BASE DE DATOS"/>
    <m/>
  </r>
  <r>
    <s v="20"/>
    <x v="9"/>
    <s v="FENIXP"/>
    <s v="33162508"/>
    <s v="33162508"/>
    <x v="3"/>
    <s v="TV10"/>
    <s v="S"/>
    <n v="192"/>
    <n v="189.40899999999999"/>
    <n v="22488.912"/>
    <n v="102671.24400000001"/>
    <n v="125160.156"/>
    <n v="20.75"/>
    <n v="712.25"/>
    <n v="11"/>
    <n v="0"/>
    <m/>
    <x v="0"/>
    <s v="FENIXP33162508TV10CC"/>
    <s v="FENIX POWER PERU S.A."/>
    <x v="25"/>
    <x v="25"/>
    <s v="Central Termica Fenix"/>
    <x v="95"/>
    <x v="2"/>
    <x v="3"/>
    <x v="199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125160.156"/>
    <n v="125.160156"/>
    <m/>
    <n v="16"/>
    <n v="15.784083333333333"/>
    <n v="7.6479999999999997"/>
    <n v="0"/>
    <n v="49"/>
    <s v="BASE DE DATOS"/>
    <m/>
  </r>
  <r>
    <s v="20"/>
    <x v="10"/>
    <s v="FENIXP"/>
    <s v="33162508"/>
    <s v="33162508"/>
    <x v="3"/>
    <s v="TG11"/>
    <s v="S"/>
    <n v="193.4"/>
    <n v="190.15199999999999"/>
    <n v="22442.428"/>
    <n v="107935.844"/>
    <n v="130378.272"/>
    <n v="0"/>
    <n v="720"/>
    <n v="0"/>
    <n v="0"/>
    <m/>
    <x v="0"/>
    <s v="FENIXP33162508TG11CC"/>
    <s v="FENIX POWER PERU S.A."/>
    <x v="25"/>
    <x v="25"/>
    <s v="Central Termica Fenix"/>
    <x v="95"/>
    <x v="1"/>
    <x v="3"/>
    <x v="174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130378.272"/>
    <n v="130.37827200000001"/>
    <m/>
    <n v="16.116666666666667"/>
    <n v="15.845999999999998"/>
    <n v="7.6479999999999997"/>
    <n v="0"/>
    <n v="49"/>
    <s v="BASE DE DATOS"/>
    <m/>
  </r>
  <r>
    <s v="20"/>
    <x v="10"/>
    <s v="FENIXP"/>
    <s v="33162508"/>
    <s v="33162508"/>
    <x v="3"/>
    <s v="TG12"/>
    <s v="S"/>
    <n v="193.4"/>
    <n v="187.631"/>
    <n v="22451.241000000002"/>
    <n v="106219.857"/>
    <n v="128671.098"/>
    <n v="0"/>
    <n v="710.5"/>
    <n v="9.5"/>
    <n v="0"/>
    <m/>
    <x v="0"/>
    <s v="FENIXP33162508TG12CC"/>
    <s v="FENIX POWER PERU S.A."/>
    <x v="25"/>
    <x v="25"/>
    <s v="Central Termica Fenix"/>
    <x v="95"/>
    <x v="1"/>
    <x v="3"/>
    <x v="175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128671.098"/>
    <n v="128.671098"/>
    <m/>
    <n v="16.116666666666667"/>
    <n v="15.635916666666667"/>
    <n v="7.6479999999999997"/>
    <n v="0"/>
    <n v="49"/>
    <s v="BASE DE DATOS"/>
    <m/>
  </r>
  <r>
    <s v="20"/>
    <x v="10"/>
    <s v="FENIXP"/>
    <s v="33162508"/>
    <s v="33162508"/>
    <x v="3"/>
    <s v="TV10"/>
    <s v="S"/>
    <n v="192"/>
    <n v="189.40899999999999"/>
    <n v="22750.632000000001"/>
    <n v="107971.89200000001"/>
    <n v="130722.524"/>
    <n v="0"/>
    <n v="720"/>
    <n v="0"/>
    <n v="0"/>
    <m/>
    <x v="0"/>
    <s v="FENIXP33162508TV10CC"/>
    <s v="FENIX POWER PERU S.A."/>
    <x v="25"/>
    <x v="25"/>
    <s v="Central Termica Fenix"/>
    <x v="95"/>
    <x v="2"/>
    <x v="3"/>
    <x v="199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130722.524"/>
    <n v="130.72252399999999"/>
    <m/>
    <n v="16"/>
    <n v="15.784083333333333"/>
    <n v="7.6479999999999997"/>
    <n v="0"/>
    <n v="49"/>
    <s v="BASE DE DATOS"/>
    <m/>
  </r>
  <r>
    <s v="20"/>
    <x v="11"/>
    <s v="FENIXP"/>
    <s v="33162508"/>
    <s v="33162508"/>
    <x v="3"/>
    <s v="TG11"/>
    <s v="S"/>
    <n v="193.4"/>
    <n v="190.15199999999999"/>
    <n v="13936.913"/>
    <n v="61718.182999999997"/>
    <n v="75655.096000000005"/>
    <n v="62"/>
    <n v="442.5"/>
    <n v="239.5"/>
    <n v="0"/>
    <m/>
    <x v="0"/>
    <s v="FENIXP33162508TG11CC"/>
    <s v="FENIX POWER PERU S.A."/>
    <x v="25"/>
    <x v="25"/>
    <s v="Central Termica Fenix"/>
    <x v="95"/>
    <x v="1"/>
    <x v="3"/>
    <x v="174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75655.096000000005"/>
    <n v="75.655096"/>
    <m/>
    <n v="16.116666666666667"/>
    <n v="15.845999999999998"/>
    <n v="7.6479999999999997"/>
    <n v="-1.4551915228366852E-11"/>
    <n v="49"/>
    <s v="BASE DE DATOS"/>
    <m/>
  </r>
  <r>
    <s v="20"/>
    <x v="11"/>
    <s v="FENIXP"/>
    <s v="33162508"/>
    <s v="33162508"/>
    <x v="3"/>
    <s v="TG12"/>
    <s v="S"/>
    <n v="193.4"/>
    <n v="187.631"/>
    <n v="13742.328"/>
    <n v="56484.336000000003"/>
    <n v="70226.664000000004"/>
    <n v="53.75"/>
    <n v="441.25"/>
    <n v="249"/>
    <n v="0"/>
    <m/>
    <x v="0"/>
    <s v="FENIXP33162508TG12CC"/>
    <s v="FENIX POWER PERU S.A."/>
    <x v="25"/>
    <x v="25"/>
    <s v="Central Termica Fenix"/>
    <x v="95"/>
    <x v="1"/>
    <x v="3"/>
    <x v="175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70226.664000000004"/>
    <n v="70.226664"/>
    <m/>
    <n v="16.116666666666667"/>
    <n v="15.635916666666667"/>
    <n v="7.6479999999999997"/>
    <n v="0"/>
    <n v="49"/>
    <s v="BASE DE DATOS"/>
    <m/>
  </r>
  <r>
    <s v="20"/>
    <x v="11"/>
    <s v="FENIXP"/>
    <s v="33162508"/>
    <s v="33162508"/>
    <x v="3"/>
    <s v="TV10"/>
    <s v="S"/>
    <n v="192"/>
    <n v="189.40899999999999"/>
    <n v="14194.897999999999"/>
    <n v="61712.531999999999"/>
    <n v="75907.429999999993"/>
    <n v="0"/>
    <n v="630.75"/>
    <n v="113.25"/>
    <n v="0"/>
    <m/>
    <x v="0"/>
    <s v="FENIXP33162508TV10CC"/>
    <s v="FENIX POWER PERU S.A."/>
    <x v="25"/>
    <x v="25"/>
    <s v="Central Termica Fenix"/>
    <x v="95"/>
    <x v="2"/>
    <x v="3"/>
    <x v="199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75907.429999999993"/>
    <n v="75.907429999999991"/>
    <m/>
    <n v="16"/>
    <n v="15.784083333333333"/>
    <n v="7.6479999999999997"/>
    <n v="0"/>
    <n v="49"/>
    <s v="BASE DE DATOS"/>
    <m/>
  </r>
  <r>
    <s v="20"/>
    <x v="9"/>
    <s v="SAMAYI"/>
    <s v="33357314"/>
    <s v="33357314"/>
    <x v="1"/>
    <s v="TG1"/>
    <s v="S"/>
    <n v="176.34899999999999"/>
    <n v="176.34899999999999"/>
    <n v="419.47500000000002"/>
    <n v="1279"/>
    <n v="1698.4749999999999"/>
    <n v="0"/>
    <n v="11.27"/>
    <n v="0"/>
    <n v="0"/>
    <m/>
    <x v="0"/>
    <s v="SAMAYI33357314TG1TG"/>
    <s v="Samay I  S.A."/>
    <x v="27"/>
    <x v="27"/>
    <s v="C.T. Puerto Bravo"/>
    <x v="98"/>
    <x v="1"/>
    <x v="1"/>
    <x v="143"/>
    <x v="0"/>
    <s v="Instalado"/>
    <s v="Operativo"/>
    <s v="Generadora"/>
    <x v="0"/>
    <x v="1"/>
    <x v="1"/>
    <x v="0"/>
    <s v="Privado"/>
    <s v="AREQUIPA"/>
    <s v="AREQUIPA"/>
    <s v="ISLAY"/>
    <s v="MOLLLENDO"/>
    <n v="0"/>
    <x v="0"/>
    <n v="0"/>
    <x v="0"/>
    <n v="0"/>
    <x v="0"/>
    <x v="0"/>
    <n v="1698.4749999999999"/>
    <n v="1.698475"/>
    <m/>
    <n v="12.833333333333334"/>
    <n v="14.695749999999999"/>
    <n v="7.6479999999999997"/>
    <n v="0"/>
    <n v="73"/>
    <s v="BASE DE DATOS"/>
    <m/>
  </r>
  <r>
    <s v="20"/>
    <x v="9"/>
    <s v="SAMAYI"/>
    <s v="33357314"/>
    <s v="33357314"/>
    <x v="1"/>
    <s v="TG2"/>
    <s v="S"/>
    <n v="177.428"/>
    <n v="177.428"/>
    <n v="728.04"/>
    <n v="535.83000000000004"/>
    <n v="1263.8699999999999"/>
    <n v="0"/>
    <n v="8.2200000000000006"/>
    <n v="0"/>
    <n v="0"/>
    <m/>
    <x v="0"/>
    <s v="SAMAYI33357314TG2TG"/>
    <s v="Samay I  S.A."/>
    <x v="27"/>
    <x v="27"/>
    <s v="C.T. Puerto Bravo"/>
    <x v="98"/>
    <x v="1"/>
    <x v="1"/>
    <x v="200"/>
    <x v="0"/>
    <s v="Instalado"/>
    <s v="Operativo"/>
    <s v="Generadora"/>
    <x v="0"/>
    <x v="1"/>
    <x v="1"/>
    <x v="0"/>
    <s v="Privado"/>
    <s v="AREQUIPA"/>
    <s v="AREQUIPA"/>
    <s v="ISLAY"/>
    <s v="MOLLLENDO"/>
    <n v="0"/>
    <x v="0"/>
    <n v="0"/>
    <x v="0"/>
    <n v="0"/>
    <x v="0"/>
    <x v="0"/>
    <n v="1263.8699999999999"/>
    <n v="1.2638699999999998"/>
    <m/>
    <n v="12.833333333333334"/>
    <n v="14.785666666666666"/>
    <n v="7.6479999999999997"/>
    <n v="0"/>
    <n v="73"/>
    <s v="BASE DE DATOS"/>
    <m/>
  </r>
  <r>
    <s v="20"/>
    <x v="9"/>
    <s v="SAMAYI"/>
    <s v="33357314"/>
    <s v="33357314"/>
    <x v="1"/>
    <s v="TG3"/>
    <s v="S"/>
    <n v="176.25200000000001"/>
    <n v="176.25200000000001"/>
    <n v="402.06"/>
    <n v="1375.5719999999999"/>
    <n v="1777.6320000000001"/>
    <n v="0"/>
    <n v="11.48"/>
    <n v="0"/>
    <n v="0"/>
    <m/>
    <x v="0"/>
    <s v="SAMAYI33357314TG3TG"/>
    <s v="Samay I  S.A."/>
    <x v="27"/>
    <x v="27"/>
    <s v="C.T. Puerto Bravo"/>
    <x v="98"/>
    <x v="1"/>
    <x v="1"/>
    <x v="201"/>
    <x v="0"/>
    <s v="Instalado"/>
    <s v="Operativo"/>
    <s v="Generadora"/>
    <x v="0"/>
    <x v="1"/>
    <x v="1"/>
    <x v="0"/>
    <s v="Privado"/>
    <s v="AREQUIPA"/>
    <s v="AREQUIPA"/>
    <s v="ISLAY"/>
    <s v="MOLLLENDO"/>
    <n v="0"/>
    <x v="0"/>
    <n v="0"/>
    <x v="0"/>
    <n v="0"/>
    <x v="0"/>
    <x v="0"/>
    <n v="1777.6320000000001"/>
    <n v="1.7776320000000001"/>
    <m/>
    <n v="12.833333333333334"/>
    <n v="14.687666666666667"/>
    <n v="7.6479999999999997"/>
    <n v="-2.2737367544323206E-13"/>
    <n v="73"/>
    <s v="BASE DE DATOS"/>
    <m/>
  </r>
  <r>
    <s v="20"/>
    <x v="9"/>
    <s v="SAMAYI"/>
    <s v="33357314"/>
    <s v="33357314"/>
    <x v="1"/>
    <s v="TG4"/>
    <s v="S"/>
    <n v="178.244"/>
    <n v="178.244"/>
    <n v="0"/>
    <n v="1270.0340000000001"/>
    <n v="1270.0340000000001"/>
    <n v="0"/>
    <n v="8.27"/>
    <n v="0"/>
    <n v="0"/>
    <m/>
    <x v="0"/>
    <s v="SAMAYI33357314TG4TG"/>
    <s v="Samay I  S.A."/>
    <x v="27"/>
    <x v="27"/>
    <s v="C.T. Puerto Bravo"/>
    <x v="98"/>
    <x v="1"/>
    <x v="1"/>
    <x v="203"/>
    <x v="0"/>
    <s v="Instalado"/>
    <s v="Operativo"/>
    <s v="Generadora"/>
    <x v="0"/>
    <x v="1"/>
    <x v="1"/>
    <x v="0"/>
    <s v="Privado"/>
    <s v="AREQUIPA"/>
    <s v="AREQUIPA"/>
    <s v="ISLAY"/>
    <s v="MOLLLENDO"/>
    <n v="0"/>
    <x v="0"/>
    <n v="0"/>
    <x v="0"/>
    <n v="0"/>
    <x v="0"/>
    <x v="0"/>
    <n v="1270.0340000000001"/>
    <n v="1.2700340000000001"/>
    <m/>
    <n v="12.833333333333334"/>
    <n v="14.853666666666667"/>
    <n v="7.6479999999999997"/>
    <n v="0"/>
    <n v="73"/>
    <s v="BASE DE DATOS"/>
    <m/>
  </r>
  <r>
    <s v="20"/>
    <x v="10"/>
    <s v="SAMAYI"/>
    <s v="33357314"/>
    <s v="33357314"/>
    <x v="1"/>
    <s v="TG1"/>
    <s v="S"/>
    <n v="176.34899999999999"/>
    <n v="176.34899999999999"/>
    <n v="0"/>
    <n v="0"/>
    <n v="0"/>
    <n v="0"/>
    <n v="0"/>
    <n v="0"/>
    <n v="0"/>
    <m/>
    <x v="0"/>
    <s v="SAMAYI33357314TG1TG"/>
    <s v="Samay I  S.A."/>
    <x v="27"/>
    <x v="27"/>
    <s v="C.T. Puerto Bravo"/>
    <x v="98"/>
    <x v="1"/>
    <x v="1"/>
    <x v="143"/>
    <x v="0"/>
    <s v="Instalado"/>
    <s v="Operativo"/>
    <s v="Generadora"/>
    <x v="0"/>
    <x v="1"/>
    <x v="1"/>
    <x v="0"/>
    <s v="Privado"/>
    <s v="AREQUIPA"/>
    <s v="AREQUIPA"/>
    <s v="ISLAY"/>
    <s v="MOLLLENDO"/>
    <n v="0"/>
    <x v="0"/>
    <n v="0"/>
    <x v="0"/>
    <n v="0"/>
    <x v="0"/>
    <x v="0"/>
    <n v="0"/>
    <n v="0"/>
    <m/>
    <n v="12.833333333333334"/>
    <n v="14.695749999999999"/>
    <n v="7.6479999999999997"/>
    <n v="0"/>
    <n v="73"/>
    <s v="BASE DE DATOS"/>
    <m/>
  </r>
  <r>
    <s v="20"/>
    <x v="10"/>
    <s v="SAMAYI"/>
    <s v="33357314"/>
    <s v="33357314"/>
    <x v="1"/>
    <s v="TG2"/>
    <s v="S"/>
    <n v="177.428"/>
    <n v="177.428"/>
    <n v="0"/>
    <n v="0"/>
    <n v="0"/>
    <n v="0"/>
    <n v="0"/>
    <n v="0"/>
    <n v="0"/>
    <m/>
    <x v="0"/>
    <s v="SAMAYI33357314TG2TG"/>
    <s v="Samay I  S.A."/>
    <x v="27"/>
    <x v="27"/>
    <s v="C.T. Puerto Bravo"/>
    <x v="98"/>
    <x v="1"/>
    <x v="1"/>
    <x v="200"/>
    <x v="0"/>
    <s v="Instalado"/>
    <s v="Operativo"/>
    <s v="Generadora"/>
    <x v="0"/>
    <x v="1"/>
    <x v="1"/>
    <x v="0"/>
    <s v="Privado"/>
    <s v="AREQUIPA"/>
    <s v="AREQUIPA"/>
    <s v="ISLAY"/>
    <s v="MOLLLENDO"/>
    <n v="0"/>
    <x v="0"/>
    <n v="0"/>
    <x v="0"/>
    <n v="0"/>
    <x v="0"/>
    <x v="0"/>
    <n v="0"/>
    <n v="0"/>
    <m/>
    <n v="12.833333333333334"/>
    <n v="14.785666666666666"/>
    <n v="7.6479999999999997"/>
    <n v="0"/>
    <n v="73"/>
    <s v="BASE DE DATOS"/>
    <m/>
  </r>
  <r>
    <s v="20"/>
    <x v="10"/>
    <s v="SAMAYI"/>
    <s v="33357314"/>
    <s v="33357314"/>
    <x v="1"/>
    <s v="TG3"/>
    <s v="S"/>
    <n v="176.25200000000001"/>
    <n v="176.25200000000001"/>
    <n v="0"/>
    <n v="0"/>
    <n v="0"/>
    <n v="0"/>
    <n v="0"/>
    <n v="0"/>
    <n v="0"/>
    <m/>
    <x v="0"/>
    <s v="SAMAYI33357314TG3TG"/>
    <s v="Samay I  S.A."/>
    <x v="27"/>
    <x v="27"/>
    <s v="C.T. Puerto Bravo"/>
    <x v="98"/>
    <x v="1"/>
    <x v="1"/>
    <x v="201"/>
    <x v="0"/>
    <s v="Instalado"/>
    <s v="Operativo"/>
    <s v="Generadora"/>
    <x v="0"/>
    <x v="1"/>
    <x v="1"/>
    <x v="0"/>
    <s v="Privado"/>
    <s v="AREQUIPA"/>
    <s v="AREQUIPA"/>
    <s v="ISLAY"/>
    <s v="MOLLLENDO"/>
    <n v="0"/>
    <x v="0"/>
    <n v="0"/>
    <x v="0"/>
    <n v="0"/>
    <x v="0"/>
    <x v="0"/>
    <n v="0"/>
    <n v="0"/>
    <m/>
    <n v="12.833333333333334"/>
    <n v="14.687666666666667"/>
    <n v="7.6479999999999997"/>
    <n v="0"/>
    <n v="73"/>
    <s v="BASE DE DATOS"/>
    <m/>
  </r>
  <r>
    <s v="20"/>
    <x v="10"/>
    <s v="SAMAYI"/>
    <s v="33357314"/>
    <s v="33357314"/>
    <x v="1"/>
    <s v="TG4"/>
    <s v="S"/>
    <n v="178.244"/>
    <n v="178.244"/>
    <n v="0"/>
    <n v="0"/>
    <n v="0"/>
    <n v="0"/>
    <n v="0"/>
    <n v="0"/>
    <n v="0"/>
    <m/>
    <x v="0"/>
    <s v="SAMAYI33357314TG4TG"/>
    <s v="Samay I  S.A."/>
    <x v="27"/>
    <x v="27"/>
    <s v="C.T. Puerto Bravo"/>
    <x v="98"/>
    <x v="1"/>
    <x v="1"/>
    <x v="203"/>
    <x v="0"/>
    <s v="Instalado"/>
    <s v="Operativo"/>
    <s v="Generadora"/>
    <x v="0"/>
    <x v="1"/>
    <x v="1"/>
    <x v="0"/>
    <s v="Privado"/>
    <s v="AREQUIPA"/>
    <s v="AREQUIPA"/>
    <s v="ISLAY"/>
    <s v="MOLLLENDO"/>
    <n v="0"/>
    <x v="0"/>
    <n v="0"/>
    <x v="0"/>
    <n v="0"/>
    <x v="0"/>
    <x v="0"/>
    <n v="0"/>
    <n v="0"/>
    <m/>
    <n v="12.833333333333334"/>
    <n v="14.853666666666667"/>
    <n v="7.6479999999999997"/>
    <n v="0"/>
    <n v="73"/>
    <s v="BASE DE DATOS"/>
    <m/>
  </r>
  <r>
    <s v="20"/>
    <x v="11"/>
    <s v="SAMAYI"/>
    <s v="33357314"/>
    <s v="33357314"/>
    <x v="1"/>
    <s v="TG1"/>
    <s v="S"/>
    <n v="176.34899999999999"/>
    <n v="176.34899999999999"/>
    <n v="0"/>
    <n v="0"/>
    <n v="0"/>
    <n v="0"/>
    <n v="0"/>
    <n v="0"/>
    <n v="0"/>
    <m/>
    <x v="0"/>
    <s v="SAMAYI33357314TG1TG"/>
    <s v="Samay I  S.A."/>
    <x v="27"/>
    <x v="27"/>
    <s v="C.T. Puerto Bravo"/>
    <x v="98"/>
    <x v="1"/>
    <x v="1"/>
    <x v="143"/>
    <x v="0"/>
    <s v="Instalado"/>
    <s v="Operativo"/>
    <s v="Generadora"/>
    <x v="0"/>
    <x v="1"/>
    <x v="1"/>
    <x v="0"/>
    <s v="Privado"/>
    <s v="AREQUIPA"/>
    <s v="AREQUIPA"/>
    <s v="ISLAY"/>
    <s v="MOLLLENDO"/>
    <n v="0"/>
    <x v="0"/>
    <n v="0"/>
    <x v="0"/>
    <n v="0"/>
    <x v="0"/>
    <x v="0"/>
    <n v="0"/>
    <n v="0"/>
    <m/>
    <n v="12.833333333333334"/>
    <n v="14.695749999999999"/>
    <n v="7.6479999999999997"/>
    <n v="0"/>
    <n v="73"/>
    <s v="BASE DE DATOS"/>
    <m/>
  </r>
  <r>
    <s v="20"/>
    <x v="11"/>
    <s v="SAMAYI"/>
    <s v="33357314"/>
    <s v="33357314"/>
    <x v="1"/>
    <s v="TG2"/>
    <s v="S"/>
    <n v="177.428"/>
    <n v="177.428"/>
    <n v="397.35"/>
    <n v="4.7069999999999999"/>
    <n v="402.05700000000002"/>
    <n v="0"/>
    <n v="8.23"/>
    <n v="0"/>
    <n v="0"/>
    <m/>
    <x v="0"/>
    <s v="SAMAYI33357314TG2TG"/>
    <s v="Samay I  S.A."/>
    <x v="27"/>
    <x v="27"/>
    <s v="C.T. Puerto Bravo"/>
    <x v="98"/>
    <x v="1"/>
    <x v="1"/>
    <x v="200"/>
    <x v="0"/>
    <s v="Instalado"/>
    <s v="Operativo"/>
    <s v="Generadora"/>
    <x v="0"/>
    <x v="1"/>
    <x v="1"/>
    <x v="0"/>
    <s v="Privado"/>
    <s v="AREQUIPA"/>
    <s v="AREQUIPA"/>
    <s v="ISLAY"/>
    <s v="MOLLLENDO"/>
    <n v="0"/>
    <x v="0"/>
    <n v="0"/>
    <x v="0"/>
    <n v="0"/>
    <x v="0"/>
    <x v="0"/>
    <n v="402.05700000000002"/>
    <n v="0.402057"/>
    <m/>
    <n v="12.833333333333334"/>
    <n v="14.785666666666666"/>
    <n v="7.6479999999999997"/>
    <n v="0"/>
    <n v="73"/>
    <s v="BASE DE DATOS"/>
    <m/>
  </r>
  <r>
    <s v="20"/>
    <x v="11"/>
    <s v="SAMAYI"/>
    <s v="33357314"/>
    <s v="33357314"/>
    <x v="1"/>
    <s v="TG3"/>
    <s v="S"/>
    <n v="176.25200000000001"/>
    <n v="176.25200000000001"/>
    <n v="0"/>
    <n v="400.33300000000003"/>
    <n v="400.33300000000003"/>
    <n v="0"/>
    <n v="3.3"/>
    <n v="0"/>
    <n v="0"/>
    <m/>
    <x v="0"/>
    <s v="SAMAYI33357314TG3TG"/>
    <s v="Samay I  S.A."/>
    <x v="27"/>
    <x v="27"/>
    <s v="C.T. Puerto Bravo"/>
    <x v="98"/>
    <x v="1"/>
    <x v="1"/>
    <x v="201"/>
    <x v="0"/>
    <s v="Instalado"/>
    <s v="Operativo"/>
    <s v="Generadora"/>
    <x v="0"/>
    <x v="1"/>
    <x v="1"/>
    <x v="0"/>
    <s v="Privado"/>
    <s v="AREQUIPA"/>
    <s v="AREQUIPA"/>
    <s v="ISLAY"/>
    <s v="MOLLLENDO"/>
    <n v="0"/>
    <x v="0"/>
    <n v="0"/>
    <x v="0"/>
    <n v="0"/>
    <x v="0"/>
    <x v="0"/>
    <n v="400.33300000000003"/>
    <n v="0.40033300000000005"/>
    <m/>
    <n v="12.833333333333334"/>
    <n v="14.687666666666667"/>
    <n v="7.6479999999999997"/>
    <n v="0"/>
    <n v="73"/>
    <s v="BASE DE DATOS"/>
    <m/>
  </r>
  <r>
    <s v="20"/>
    <x v="11"/>
    <s v="SAMAYI"/>
    <s v="33357314"/>
    <s v="33357314"/>
    <x v="1"/>
    <s v="TG4"/>
    <s v="S"/>
    <n v="178.244"/>
    <n v="178.244"/>
    <n v="0"/>
    <n v="0"/>
    <n v="0"/>
    <n v="0"/>
    <n v="0"/>
    <n v="0"/>
    <n v="0"/>
    <m/>
    <x v="0"/>
    <s v="SAMAYI33357314TG4TG"/>
    <s v="Samay I  S.A."/>
    <x v="27"/>
    <x v="27"/>
    <s v="C.T. Puerto Bravo"/>
    <x v="98"/>
    <x v="1"/>
    <x v="1"/>
    <x v="203"/>
    <x v="0"/>
    <s v="Instalado"/>
    <s v="Operativo"/>
    <s v="Generadora"/>
    <x v="0"/>
    <x v="1"/>
    <x v="1"/>
    <x v="0"/>
    <s v="Privado"/>
    <s v="AREQUIPA"/>
    <s v="AREQUIPA"/>
    <s v="ISLAY"/>
    <s v="MOLLLENDO"/>
    <n v="0"/>
    <x v="0"/>
    <n v="0"/>
    <x v="0"/>
    <n v="0"/>
    <x v="0"/>
    <x v="0"/>
    <n v="0"/>
    <n v="0"/>
    <m/>
    <n v="12.833333333333334"/>
    <n v="14.853666666666667"/>
    <n v="7.6479999999999997"/>
    <n v="0"/>
    <n v="73"/>
    <s v="BASE DE DATOS"/>
    <m/>
  </r>
  <r>
    <s v="20"/>
    <x v="9"/>
    <s v="TSELVA"/>
    <s v="33051895"/>
    <s v="33051895"/>
    <x v="1"/>
    <s v="TG1"/>
    <s v="S"/>
    <n v="101.32"/>
    <n v="90.051000000000002"/>
    <n v="1087.2429999999999"/>
    <n v="3935"/>
    <n v="5022.2430000000004"/>
    <n v="0"/>
    <n v="66.73"/>
    <n v="0"/>
    <n v="0"/>
    <m/>
    <x v="0"/>
    <s v="TSELVA33051895TG1TG"/>
    <s v="TERMOSELVA S.R.L."/>
    <x v="28"/>
    <x v="28"/>
    <s v="C. T. AGUAYTIA"/>
    <x v="99"/>
    <x v="1"/>
    <x v="1"/>
    <x v="143"/>
    <x v="0"/>
    <s v="Instalado"/>
    <s v="Operativo"/>
    <s v="Generadora"/>
    <x v="0"/>
    <x v="1"/>
    <x v="1"/>
    <x v="0"/>
    <s v="Privado"/>
    <s v="UCAYALI"/>
    <s v="UCAYALI"/>
    <s v="PADRE ABAD"/>
    <s v="PADRE ABAD"/>
    <n v="0"/>
    <x v="1"/>
    <n v="0"/>
    <x v="0"/>
    <n v="0"/>
    <x v="0"/>
    <x v="0"/>
    <n v="5022.2430000000004"/>
    <n v="5.0222430000000005"/>
    <m/>
    <n v="8.4433333333333334"/>
    <n v="7.5042499999999999"/>
    <n v="7.6479999999999997"/>
    <n v="0"/>
    <n v="82"/>
    <s v="BASE DE DATOS"/>
    <m/>
  </r>
  <r>
    <s v="20"/>
    <x v="9"/>
    <s v="TSELVA"/>
    <s v="33051895"/>
    <s v="33051895"/>
    <x v="1"/>
    <s v="TG2"/>
    <s v="S"/>
    <n v="101.32"/>
    <n v="85.995999999999995"/>
    <n v="1203.03"/>
    <n v="5094.241"/>
    <n v="6297.2709999999997"/>
    <n v="0"/>
    <n v="83.48"/>
    <n v="0"/>
    <n v="0"/>
    <m/>
    <x v="0"/>
    <s v="TSELVA33051895TG2TG"/>
    <s v="TERMOSELVA S.R.L."/>
    <x v="28"/>
    <x v="28"/>
    <s v="C. T. AGUAYTIA"/>
    <x v="99"/>
    <x v="1"/>
    <x v="1"/>
    <x v="200"/>
    <x v="0"/>
    <s v="Instalado"/>
    <s v="Operativo"/>
    <s v="Generadora"/>
    <x v="0"/>
    <x v="1"/>
    <x v="1"/>
    <x v="0"/>
    <s v="Privado"/>
    <s v="UCAYALI"/>
    <s v="UCAYALI"/>
    <s v="PADRE ABAD"/>
    <s v="PADRE ABAD"/>
    <n v="0"/>
    <x v="1"/>
    <n v="0"/>
    <x v="0"/>
    <n v="0"/>
    <x v="0"/>
    <x v="0"/>
    <n v="6297.2709999999997"/>
    <n v="6.2972709999999994"/>
    <m/>
    <n v="8.4433333333333334"/>
    <n v="7.1663333333333332"/>
    <n v="7.6479999999999997"/>
    <n v="0"/>
    <n v="82"/>
    <s v="BASE DE DATOS"/>
    <m/>
  </r>
  <r>
    <s v="20"/>
    <x v="10"/>
    <s v="TSELVA"/>
    <s v="33051895"/>
    <s v="33051895"/>
    <x v="1"/>
    <s v="TG1"/>
    <s v="S"/>
    <n v="101.32"/>
    <n v="90.051000000000002"/>
    <n v="2996.933"/>
    <n v="10794"/>
    <n v="13790.933000000001"/>
    <n v="0"/>
    <n v="187.53"/>
    <n v="0"/>
    <n v="0"/>
    <m/>
    <x v="0"/>
    <s v="TSELVA33051895TG1TG"/>
    <s v="TERMOSELVA S.R.L."/>
    <x v="28"/>
    <x v="28"/>
    <s v="C. T. AGUAYTIA"/>
    <x v="99"/>
    <x v="1"/>
    <x v="1"/>
    <x v="143"/>
    <x v="0"/>
    <s v="Instalado"/>
    <s v="Operativo"/>
    <s v="Generadora"/>
    <x v="0"/>
    <x v="1"/>
    <x v="1"/>
    <x v="0"/>
    <s v="Privado"/>
    <s v="UCAYALI"/>
    <s v="UCAYALI"/>
    <s v="PADRE ABAD"/>
    <s v="PADRE ABAD"/>
    <n v="0"/>
    <x v="1"/>
    <n v="0"/>
    <x v="0"/>
    <n v="0"/>
    <x v="0"/>
    <x v="0"/>
    <n v="13790.933000000001"/>
    <n v="13.790933000000001"/>
    <m/>
    <n v="8.4433333333333334"/>
    <n v="7.5042499999999999"/>
    <n v="7.6479999999999997"/>
    <n v="0"/>
    <n v="82"/>
    <s v="BASE DE DATOS"/>
    <m/>
  </r>
  <r>
    <s v="20"/>
    <x v="10"/>
    <s v="TSELVA"/>
    <s v="33051895"/>
    <s v="33051895"/>
    <x v="1"/>
    <s v="TG2"/>
    <s v="S"/>
    <n v="101.32"/>
    <n v="85.995999999999995"/>
    <n v="5521.29"/>
    <n v="23404.172999999999"/>
    <n v="28925.463"/>
    <n v="0"/>
    <n v="377.83"/>
    <n v="0"/>
    <n v="0"/>
    <m/>
    <x v="0"/>
    <s v="TSELVA33051895TG2TG"/>
    <s v="TERMOSELVA S.R.L."/>
    <x v="28"/>
    <x v="28"/>
    <s v="C. T. AGUAYTIA"/>
    <x v="99"/>
    <x v="1"/>
    <x v="1"/>
    <x v="200"/>
    <x v="0"/>
    <s v="Instalado"/>
    <s v="Operativo"/>
    <s v="Generadora"/>
    <x v="0"/>
    <x v="1"/>
    <x v="1"/>
    <x v="0"/>
    <s v="Privado"/>
    <s v="UCAYALI"/>
    <s v="UCAYALI"/>
    <s v="PADRE ABAD"/>
    <s v="PADRE ABAD"/>
    <n v="0"/>
    <x v="1"/>
    <n v="0"/>
    <x v="0"/>
    <n v="0"/>
    <x v="0"/>
    <x v="0"/>
    <n v="28925.463"/>
    <n v="28.925463000000001"/>
    <m/>
    <n v="8.4433333333333334"/>
    <n v="7.1663333333333332"/>
    <n v="7.6479999999999997"/>
    <n v="0"/>
    <n v="82"/>
    <s v="BASE DE DATOS"/>
    <m/>
  </r>
  <r>
    <s v="20"/>
    <x v="11"/>
    <s v="TSELVA"/>
    <s v="33051895"/>
    <s v="33051895"/>
    <x v="1"/>
    <s v="TG1"/>
    <s v="S"/>
    <n v="101.32"/>
    <n v="90.051000000000002"/>
    <n v="0"/>
    <n v="0"/>
    <n v="0"/>
    <n v="0"/>
    <n v="0"/>
    <n v="0"/>
    <n v="0"/>
    <m/>
    <x v="0"/>
    <s v="TSELVA33051895TG1TG"/>
    <s v="TERMOSELVA S.R.L."/>
    <x v="28"/>
    <x v="28"/>
    <s v="C. T. AGUAYTIA"/>
    <x v="99"/>
    <x v="1"/>
    <x v="1"/>
    <x v="143"/>
    <x v="0"/>
    <s v="Instalado"/>
    <s v="Operativo"/>
    <s v="Generadora"/>
    <x v="0"/>
    <x v="1"/>
    <x v="1"/>
    <x v="0"/>
    <s v="Privado"/>
    <s v="UCAYALI"/>
    <s v="UCAYALI"/>
    <s v="PADRE ABAD"/>
    <s v="PADRE ABAD"/>
    <n v="0"/>
    <x v="1"/>
    <n v="0"/>
    <x v="0"/>
    <n v="0"/>
    <x v="0"/>
    <x v="0"/>
    <n v="0"/>
    <n v="0"/>
    <m/>
    <n v="8.4433333333333334"/>
    <n v="7.5042499999999999"/>
    <n v="7.6479999999999997"/>
    <n v="0"/>
    <n v="82"/>
    <s v="BASE DE DATOS"/>
    <m/>
  </r>
  <r>
    <s v="20"/>
    <x v="11"/>
    <s v="TSELVA"/>
    <s v="33051895"/>
    <s v="33051895"/>
    <x v="1"/>
    <s v="TG2"/>
    <s v="S"/>
    <n v="101.32"/>
    <n v="85.995999999999995"/>
    <n v="553.87"/>
    <n v="1442.8779999999999"/>
    <n v="1996.748"/>
    <n v="0"/>
    <n v="32.020000000000003"/>
    <n v="0"/>
    <n v="0"/>
    <m/>
    <x v="0"/>
    <s v="TSELVA33051895TG2TG"/>
    <s v="TERMOSELVA S.R.L."/>
    <x v="28"/>
    <x v="28"/>
    <s v="C. T. AGUAYTIA"/>
    <x v="99"/>
    <x v="1"/>
    <x v="1"/>
    <x v="200"/>
    <x v="0"/>
    <s v="Instalado"/>
    <s v="Operativo"/>
    <s v="Generadora"/>
    <x v="0"/>
    <x v="1"/>
    <x v="1"/>
    <x v="0"/>
    <s v="Privado"/>
    <s v="UCAYALI"/>
    <s v="UCAYALI"/>
    <s v="PADRE ABAD"/>
    <s v="PADRE ABAD"/>
    <n v="0"/>
    <x v="1"/>
    <n v="0"/>
    <x v="0"/>
    <n v="0"/>
    <x v="0"/>
    <x v="0"/>
    <n v="1996.748"/>
    <n v="1.996748"/>
    <m/>
    <n v="8.4433333333333334"/>
    <n v="7.1663333333333332"/>
    <n v="7.6479999999999997"/>
    <n v="0"/>
    <n v="82"/>
    <s v="BASE DE DATOS"/>
    <m/>
  </r>
  <r>
    <s v="20"/>
    <x v="9"/>
    <s v="PETRAM"/>
    <s v="CTRER001"/>
    <s v="CTRER001"/>
    <x v="0"/>
    <s v="Grupos 1-2-3"/>
    <s v="S"/>
    <n v="4.8"/>
    <n v="4.1849999999999996"/>
    <n v="557.19100000000003"/>
    <n v="2453.7379999999998"/>
    <n v="3010.9290000000001"/>
    <n v="34.840000000000003"/>
    <n v="709.16"/>
    <n v="0"/>
    <n v="429.58"/>
    <m/>
    <x v="0"/>
    <s v="PETRAMCTRER001Grupos 1-2-3EL"/>
    <s v="PETRAMAS S.A.C."/>
    <x v="29"/>
    <x v="29"/>
    <s v="C.T. Huaycoloro"/>
    <x v="100"/>
    <x v="0"/>
    <x v="0"/>
    <x v="204"/>
    <x v="0"/>
    <s v="Instalado"/>
    <s v="Operativo"/>
    <s v="Generadora"/>
    <x v="0"/>
    <x v="1"/>
    <x v="1"/>
    <x v="0"/>
    <s v="Privado"/>
    <s v="LIMA"/>
    <s v="LIMA"/>
    <s v="HUAROCHIRI"/>
    <s v="SAN ANTONIO"/>
    <n v="0"/>
    <x v="5"/>
    <n v="0"/>
    <x v="1"/>
    <s v="PRIMERA"/>
    <x v="0"/>
    <x v="0"/>
    <n v="3010.9290000000001"/>
    <n v="3.010929"/>
    <m/>
    <n v="0.39999999999999997"/>
    <n v="0.34874999999999995"/>
    <n v="7.6479999999999997"/>
    <n v="0"/>
    <n v="70"/>
    <s v="BASE DE DATOS"/>
    <m/>
  </r>
  <r>
    <s v="20"/>
    <x v="9"/>
    <s v="PETRAM"/>
    <s v="00965764"/>
    <s v="00965764"/>
    <x v="0"/>
    <s v="Grupos 1-2"/>
    <s v="S"/>
    <n v="3.2"/>
    <n v="2.7829999999999999"/>
    <n v="160.434"/>
    <n v="729.83500000000004"/>
    <n v="890.26900000000001"/>
    <n v="386.24"/>
    <n v="348.04"/>
    <n v="9.73"/>
    <n v="60.4"/>
    <m/>
    <x v="0"/>
    <s v="PETRAM00965764Grupos 1-2EL"/>
    <s v="PETRAMAS S.A.C."/>
    <x v="29"/>
    <x v="29"/>
    <s v="C.T. La Gringa V"/>
    <x v="101"/>
    <x v="0"/>
    <x v="0"/>
    <x v="205"/>
    <x v="0"/>
    <s v="Transferido"/>
    <s v="Operativo"/>
    <s v="Generadora"/>
    <x v="0"/>
    <x v="1"/>
    <x v="1"/>
    <x v="0"/>
    <s v="Privado"/>
    <s v="LIMA"/>
    <s v="LIMA"/>
    <s v="HUAROCHIRI"/>
    <s v="HUAYCOLORO"/>
    <n v="0"/>
    <x v="5"/>
    <n v="0"/>
    <x v="1"/>
    <s v="SEGUNDA"/>
    <x v="0"/>
    <x v="0"/>
    <n v="890.26900000000001"/>
    <n v="0.89026899999999998"/>
    <m/>
    <n v="0.26666666666666666"/>
    <n v="0.23191666666666666"/>
    <n v="7.6479999999999997"/>
    <n v="0"/>
    <n v="70"/>
    <s v="BASE DE DATOS"/>
    <m/>
  </r>
  <r>
    <s v="20"/>
    <x v="9"/>
    <s v="PETRAM"/>
    <s v="305167"/>
    <s v="305167"/>
    <x v="0"/>
    <s v="Grupos 1_2"/>
    <s v="S"/>
    <n v="2.4"/>
    <n v="2.3199999999999998"/>
    <n v="283.68200000000002"/>
    <n v="1240.4190000000001"/>
    <n v="1524.1010000000001"/>
    <n v="42.95"/>
    <n v="638.63"/>
    <n v="62.42"/>
    <n v="243.4"/>
    <m/>
    <x v="0"/>
    <s v="PETRAM305167Grupos 1_2EL"/>
    <s v="PETRAMAS S.A.C."/>
    <x v="29"/>
    <x v="29"/>
    <s v="C.T.B Catalina"/>
    <x v="102"/>
    <x v="0"/>
    <x v="0"/>
    <x v="206"/>
    <x v="0"/>
    <s v="Instalado"/>
    <s v="Operativo"/>
    <s v="Generadora"/>
    <x v="0"/>
    <x v="1"/>
    <x v="1"/>
    <x v="0"/>
    <s v="Privado"/>
    <s v="LIMA"/>
    <s v="LIMA"/>
    <s v="HUAROCHIRI"/>
    <s v="SAN ANTONIO"/>
    <n v="0"/>
    <x v="5"/>
    <n v="0"/>
    <x v="1"/>
    <s v="CUARTA"/>
    <x v="0"/>
    <x v="0"/>
    <n v="1524.1010000000001"/>
    <n v="1.5241010000000002"/>
    <m/>
    <n v="0.19999999999999998"/>
    <n v="0.19333333333333333"/>
    <n v="7.6479999999999997"/>
    <n v="0"/>
    <n v="70"/>
    <s v="BASE DE DATOS"/>
    <m/>
  </r>
  <r>
    <s v="20"/>
    <x v="9"/>
    <s v="PETRAM"/>
    <s v="00000700"/>
    <s v="00000700"/>
    <x v="0"/>
    <s v="Grupos 1-2"/>
    <s v="S"/>
    <n v="2.4"/>
    <n v="2.4"/>
    <n v="212.26400000000001"/>
    <n v="950.90099999999995"/>
    <n v="1163.165"/>
    <n v="257.52"/>
    <n v="486.49"/>
    <n v="0"/>
    <n v="60"/>
    <m/>
    <x v="0"/>
    <s v="PETRAM00000700Grupos 1-2EL"/>
    <s v="PETRAMAS S.A.C."/>
    <x v="29"/>
    <x v="29"/>
    <s v="C.T.B Callao"/>
    <x v="103"/>
    <x v="0"/>
    <x v="0"/>
    <x v="205"/>
    <x v="0"/>
    <s v="Instalado"/>
    <s v="Operativo"/>
    <s v="Generadora"/>
    <x v="0"/>
    <x v="1"/>
    <x v="1"/>
    <x v="0"/>
    <s v="Privado"/>
    <s v="LIMA"/>
    <s v="CALLAO"/>
    <s v="VENTANILLA"/>
    <n v="0"/>
    <n v="0"/>
    <x v="5"/>
    <n v="0"/>
    <x v="1"/>
    <s v="CUARTA"/>
    <x v="0"/>
    <x v="0"/>
    <n v="1163.165"/>
    <n v="1.163165"/>
    <m/>
    <n v="0.34285714285714286"/>
    <n v="0.34285714285714286"/>
    <n v="7.6479999999999997"/>
    <n v="0"/>
    <n v="70"/>
    <s v="BASE DE DATOS"/>
    <m/>
  </r>
  <r>
    <s v="20"/>
    <x v="10"/>
    <s v="PETRAM"/>
    <s v="CTRER001"/>
    <s v="CTRER001"/>
    <x v="0"/>
    <s v="Grupos 1-2-3"/>
    <s v="S"/>
    <n v="4.8"/>
    <n v="4.1849999999999996"/>
    <n v="466.76"/>
    <n v="2239.9699999999998"/>
    <n v="2706.73"/>
    <n v="78.02"/>
    <n v="641.98"/>
    <n v="0"/>
    <n v="499.42"/>
    <m/>
    <x v="0"/>
    <s v="PETRAMCTRER001Grupos 1-2-3EL"/>
    <s v="PETRAMAS S.A.C."/>
    <x v="29"/>
    <x v="29"/>
    <s v="C.T. Huaycoloro"/>
    <x v="100"/>
    <x v="0"/>
    <x v="0"/>
    <x v="204"/>
    <x v="0"/>
    <s v="Instalado"/>
    <s v="Operativo"/>
    <s v="Generadora"/>
    <x v="0"/>
    <x v="1"/>
    <x v="1"/>
    <x v="0"/>
    <s v="Privado"/>
    <s v="LIMA"/>
    <s v="LIMA"/>
    <s v="HUAROCHIRI"/>
    <s v="SAN ANTONIO"/>
    <n v="0"/>
    <x v="5"/>
    <n v="0"/>
    <x v="1"/>
    <s v="PRIMERA"/>
    <x v="0"/>
    <x v="0"/>
    <n v="2706.73"/>
    <n v="2.7067299999999999"/>
    <m/>
    <n v="0.39999999999999997"/>
    <n v="0.34874999999999995"/>
    <n v="7.6479999999999997"/>
    <n v="-4.5474735088646412E-13"/>
    <n v="70"/>
    <s v="BASE DE DATOS"/>
    <m/>
  </r>
  <r>
    <s v="20"/>
    <x v="10"/>
    <s v="PETRAM"/>
    <s v="00965764"/>
    <s v="00965764"/>
    <x v="0"/>
    <s v="Grupos 1-2"/>
    <s v="S"/>
    <n v="3.2"/>
    <n v="2.7829999999999999"/>
    <n v="154.46"/>
    <n v="734.96"/>
    <n v="889.42"/>
    <n v="384.42"/>
    <n v="330.7"/>
    <n v="4.88"/>
    <n v="171.5"/>
    <m/>
    <x v="0"/>
    <s v="PETRAM00965764Grupos 1-2EL"/>
    <s v="PETRAMAS S.A.C."/>
    <x v="29"/>
    <x v="29"/>
    <s v="C.T. La Gringa V"/>
    <x v="101"/>
    <x v="0"/>
    <x v="0"/>
    <x v="205"/>
    <x v="0"/>
    <s v="Transferido"/>
    <s v="Operativo"/>
    <s v="Generadora"/>
    <x v="0"/>
    <x v="1"/>
    <x v="1"/>
    <x v="0"/>
    <s v="Privado"/>
    <s v="LIMA"/>
    <s v="LIMA"/>
    <s v="HUAROCHIRI"/>
    <s v="HUAYCOLORO"/>
    <n v="0"/>
    <x v="5"/>
    <n v="0"/>
    <x v="1"/>
    <s v="SEGUNDA"/>
    <x v="0"/>
    <x v="0"/>
    <n v="889.42"/>
    <n v="0.88941999999999999"/>
    <m/>
    <n v="0.26666666666666666"/>
    <n v="0.23191666666666666"/>
    <n v="7.6479999999999997"/>
    <n v="1.1368683772161603E-13"/>
    <n v="70"/>
    <s v="BASE DE DATOS"/>
    <m/>
  </r>
  <r>
    <s v="20"/>
    <x v="10"/>
    <s v="PETRAM"/>
    <s v="305167"/>
    <s v="305167"/>
    <x v="0"/>
    <s v="Grupos 1_2"/>
    <s v="S"/>
    <n v="2.4"/>
    <n v="2.3199999999999998"/>
    <n v="294.44"/>
    <n v="1370.17"/>
    <n v="1664.61"/>
    <n v="33.68"/>
    <n v="685.43"/>
    <n v="0.89"/>
    <n v="226.8"/>
    <m/>
    <x v="0"/>
    <s v="PETRAM305167Grupos 1_2EL"/>
    <s v="PETRAMAS S.A.C."/>
    <x v="29"/>
    <x v="29"/>
    <s v="C.T.B Catalina"/>
    <x v="102"/>
    <x v="0"/>
    <x v="0"/>
    <x v="206"/>
    <x v="0"/>
    <s v="Instalado"/>
    <s v="Operativo"/>
    <s v="Generadora"/>
    <x v="0"/>
    <x v="1"/>
    <x v="1"/>
    <x v="0"/>
    <s v="Privado"/>
    <s v="LIMA"/>
    <s v="LIMA"/>
    <s v="HUAROCHIRI"/>
    <s v="SAN ANTONIO"/>
    <n v="0"/>
    <x v="5"/>
    <n v="0"/>
    <x v="1"/>
    <s v="CUARTA"/>
    <x v="0"/>
    <x v="0"/>
    <n v="1664.61"/>
    <n v="1.6646099999999999"/>
    <m/>
    <n v="0.19999999999999998"/>
    <n v="0.19333333333333333"/>
    <n v="7.6479999999999997"/>
    <n v="2.2737367544323206E-13"/>
    <n v="70"/>
    <s v="BASE DE DATOS"/>
    <m/>
  </r>
  <r>
    <s v="20"/>
    <x v="10"/>
    <s v="PETRAM"/>
    <s v="00000700"/>
    <s v="00000700"/>
    <x v="0"/>
    <s v="Grupos 1-2"/>
    <s v="S"/>
    <n v="2.4"/>
    <n v="2.4"/>
    <n v="298.7"/>
    <n v="1344.84"/>
    <n v="1643.54"/>
    <n v="20.329999999999998"/>
    <n v="686.64"/>
    <n v="13.04"/>
    <n v="317"/>
    <m/>
    <x v="0"/>
    <s v="PETRAM00000700Grupos 1-2EL"/>
    <s v="PETRAMAS S.A.C."/>
    <x v="29"/>
    <x v="29"/>
    <s v="C.T.B Callao"/>
    <x v="103"/>
    <x v="0"/>
    <x v="0"/>
    <x v="205"/>
    <x v="0"/>
    <s v="Instalado"/>
    <s v="Operativo"/>
    <s v="Generadora"/>
    <x v="0"/>
    <x v="1"/>
    <x v="1"/>
    <x v="0"/>
    <s v="Privado"/>
    <s v="LIMA"/>
    <s v="CALLAO"/>
    <s v="VENTANILLA"/>
    <n v="0"/>
    <n v="0"/>
    <x v="5"/>
    <n v="0"/>
    <x v="1"/>
    <s v="CUARTA"/>
    <x v="0"/>
    <x v="0"/>
    <n v="1643.54"/>
    <n v="1.64354"/>
    <m/>
    <n v="0.34285714285714286"/>
    <n v="0.34285714285714286"/>
    <n v="7.6479999999999997"/>
    <n v="0"/>
    <n v="70"/>
    <s v="BASE DE DATOS"/>
    <m/>
  </r>
  <r>
    <s v="20"/>
    <x v="11"/>
    <s v="PETRAM"/>
    <s v="CTRER001"/>
    <s v="CTRER001"/>
    <x v="0"/>
    <s v="Grupos 1-2-3"/>
    <s v="S"/>
    <n v="4.8"/>
    <n v="4.1849999999999996"/>
    <n v="513.01"/>
    <n v="2623.02"/>
    <n v="3136.03"/>
    <n v="31.2"/>
    <n v="702.66"/>
    <n v="10.14"/>
    <n v="286.39999999999998"/>
    <m/>
    <x v="0"/>
    <s v="PETRAMCTRER001Grupos 1-2-3EL"/>
    <s v="PETRAMAS S.A.C."/>
    <x v="29"/>
    <x v="29"/>
    <s v="C.T. Huaycoloro"/>
    <x v="100"/>
    <x v="0"/>
    <x v="0"/>
    <x v="204"/>
    <x v="0"/>
    <s v="Instalado"/>
    <s v="Operativo"/>
    <s v="Generadora"/>
    <x v="0"/>
    <x v="1"/>
    <x v="1"/>
    <x v="0"/>
    <s v="Privado"/>
    <s v="LIMA"/>
    <s v="LIMA"/>
    <s v="HUAROCHIRI"/>
    <s v="SAN ANTONIO"/>
    <n v="0"/>
    <x v="5"/>
    <n v="0"/>
    <x v="1"/>
    <s v="PRIMERA"/>
    <x v="0"/>
    <x v="0"/>
    <n v="3136.03"/>
    <n v="3.1360300000000003"/>
    <m/>
    <n v="0.39999999999999997"/>
    <n v="0.34874999999999995"/>
    <n v="7.6479999999999997"/>
    <n v="-4.5474735088646412E-13"/>
    <n v="70"/>
    <s v="BASE DE DATOS"/>
    <m/>
  </r>
  <r>
    <s v="20"/>
    <x v="11"/>
    <s v="PETRAM"/>
    <s v="00965764"/>
    <s v="00965764"/>
    <x v="0"/>
    <s v="Grupos 1-2"/>
    <s v="S"/>
    <n v="3.2"/>
    <n v="2.7829999999999999"/>
    <n v="296.55"/>
    <n v="1548.5"/>
    <n v="1845.05"/>
    <n v="61.02"/>
    <n v="682.98"/>
    <n v="0"/>
    <n v="220.3"/>
    <m/>
    <x v="0"/>
    <s v="PETRAM00965764Grupos 1-2EL"/>
    <s v="PETRAMAS S.A.C."/>
    <x v="29"/>
    <x v="29"/>
    <s v="C.T. La Gringa V"/>
    <x v="101"/>
    <x v="0"/>
    <x v="0"/>
    <x v="205"/>
    <x v="0"/>
    <s v="Transferido"/>
    <s v="Operativo"/>
    <s v="Generadora"/>
    <x v="0"/>
    <x v="1"/>
    <x v="1"/>
    <x v="0"/>
    <s v="Privado"/>
    <s v="LIMA"/>
    <s v="LIMA"/>
    <s v="HUAROCHIRI"/>
    <s v="HUAYCOLORO"/>
    <n v="0"/>
    <x v="5"/>
    <n v="0"/>
    <x v="1"/>
    <s v="SEGUNDA"/>
    <x v="0"/>
    <x v="0"/>
    <n v="1845.05"/>
    <n v="1.8450499999999999"/>
    <m/>
    <n v="0.26666666666666666"/>
    <n v="0.23191666666666666"/>
    <n v="7.6479999999999997"/>
    <n v="0"/>
    <n v="70"/>
    <s v="BASE DE DATOS"/>
    <m/>
  </r>
  <r>
    <s v="20"/>
    <x v="11"/>
    <s v="PETRAM"/>
    <s v="305167"/>
    <s v="305167"/>
    <x v="0"/>
    <s v="Grupos 1_2"/>
    <s v="S"/>
    <n v="2.4"/>
    <n v="2.3199999999999998"/>
    <n v="224.96"/>
    <n v="1209"/>
    <n v="1433.96"/>
    <n v="104.56"/>
    <n v="626.86"/>
    <n v="12.59"/>
    <n v="223.4"/>
    <m/>
    <x v="0"/>
    <s v="PETRAM305167Grupos 1_2EL"/>
    <s v="PETRAMAS S.A.C."/>
    <x v="29"/>
    <x v="29"/>
    <s v="C.T.B Catalina"/>
    <x v="102"/>
    <x v="0"/>
    <x v="0"/>
    <x v="206"/>
    <x v="0"/>
    <s v="Instalado"/>
    <s v="Operativo"/>
    <s v="Generadora"/>
    <x v="0"/>
    <x v="1"/>
    <x v="1"/>
    <x v="0"/>
    <s v="Privado"/>
    <s v="LIMA"/>
    <s v="LIMA"/>
    <s v="HUAROCHIRI"/>
    <s v="SAN ANTONIO"/>
    <n v="0"/>
    <x v="5"/>
    <n v="0"/>
    <x v="1"/>
    <s v="CUARTA"/>
    <x v="0"/>
    <x v="0"/>
    <n v="1433.96"/>
    <n v="1.4339600000000001"/>
    <m/>
    <n v="0.19999999999999998"/>
    <n v="0.19333333333333333"/>
    <n v="7.6479999999999997"/>
    <n v="0"/>
    <n v="70"/>
    <s v="BASE DE DATOS"/>
    <m/>
  </r>
  <r>
    <s v="20"/>
    <x v="11"/>
    <s v="PETRAM"/>
    <s v="00000700"/>
    <s v="00000700"/>
    <x v="0"/>
    <s v="Grupos 1-2"/>
    <s v="S"/>
    <n v="2.4"/>
    <n v="2.4"/>
    <n v="276.17"/>
    <n v="1345.88"/>
    <n v="1622.05"/>
    <n v="67"/>
    <n v="677"/>
    <n v="0"/>
    <n v="254"/>
    <m/>
    <x v="0"/>
    <s v="PETRAM00000700Grupos 1-2EL"/>
    <s v="PETRAMAS S.A.C."/>
    <x v="29"/>
    <x v="29"/>
    <s v="C.T.B Callao"/>
    <x v="103"/>
    <x v="0"/>
    <x v="0"/>
    <x v="205"/>
    <x v="0"/>
    <s v="Instalado"/>
    <s v="Operativo"/>
    <s v="Generadora"/>
    <x v="0"/>
    <x v="1"/>
    <x v="1"/>
    <x v="0"/>
    <s v="Privado"/>
    <s v="LIMA"/>
    <s v="CALLAO"/>
    <s v="VENTANILLA"/>
    <n v="0"/>
    <n v="0"/>
    <x v="5"/>
    <n v="0"/>
    <x v="1"/>
    <s v="CUARTA"/>
    <x v="0"/>
    <x v="0"/>
    <n v="1622.05"/>
    <n v="1.62205"/>
    <m/>
    <n v="0.34285714285714286"/>
    <n v="0.34285714285714286"/>
    <n v="7.6479999999999997"/>
    <n v="2.2737367544323206E-13"/>
    <n v="70"/>
    <s v="BASE DE DATOS"/>
    <m/>
  </r>
  <r>
    <s v="20"/>
    <x v="9"/>
    <s v="EGEMSA"/>
    <s v="33005893"/>
    <s v="33005893"/>
    <x v="0"/>
    <s v="ALCO 1"/>
    <s v="S"/>
    <n v="2.5"/>
    <n v="1.629"/>
    <n v="0"/>
    <n v="0"/>
    <n v="0"/>
    <n v="0"/>
    <n v="0"/>
    <n v="0"/>
    <n v="0"/>
    <m/>
    <x v="0"/>
    <s v="EGEMSA33005893ALCO 1EL"/>
    <s v="Emp. de Generaci¢n El‚ctrica Machu Picchu S. A."/>
    <x v="22"/>
    <x v="22"/>
    <s v="C. T. Dolorespata-RetiradoCOES"/>
    <x v="92"/>
    <x v="0"/>
    <x v="0"/>
    <x v="191"/>
    <x v="0"/>
    <s v="Instalado"/>
    <s v="Operativo"/>
    <s v="Generadora"/>
    <x v="0"/>
    <x v="1"/>
    <x v="0"/>
    <x v="0"/>
    <s v="Estatal"/>
    <s v="CUSCO"/>
    <s v="CUSCO"/>
    <s v="CUZCO"/>
    <s v="SANTIAGO"/>
    <n v="0"/>
    <x v="0"/>
    <n v="0"/>
    <x v="0"/>
    <n v="0"/>
    <x v="0"/>
    <x v="0"/>
    <n v="0"/>
    <n v="0"/>
    <m/>
    <n v="0.20833333333333334"/>
    <n v="0.13575000000000001"/>
    <n v="7.6479999999999997"/>
    <n v="0"/>
    <n v="34"/>
    <s v="BASE DE DATOS"/>
    <m/>
  </r>
  <r>
    <s v="20"/>
    <x v="9"/>
    <s v="EGEMSA"/>
    <s v="33005893"/>
    <s v="33005893"/>
    <x v="0"/>
    <s v="ALCO 2"/>
    <s v="S"/>
    <n v="2.5"/>
    <n v="1.7509999999999999"/>
    <n v="0"/>
    <n v="0"/>
    <n v="0"/>
    <n v="0"/>
    <n v="0"/>
    <n v="0"/>
    <n v="0"/>
    <m/>
    <x v="0"/>
    <s v="EGEMSA33005893ALCO 2EL"/>
    <s v="Emp. de Generaci¢n El‚ctrica Machu Picchu S. A."/>
    <x v="22"/>
    <x v="22"/>
    <s v="C. T. Dolorespata-RetiradoCOES"/>
    <x v="92"/>
    <x v="0"/>
    <x v="0"/>
    <x v="192"/>
    <x v="0"/>
    <s v="Instalado"/>
    <s v="Operativo"/>
    <s v="Generadora"/>
    <x v="0"/>
    <x v="1"/>
    <x v="0"/>
    <x v="0"/>
    <s v="Estatal"/>
    <s v="CUSCO"/>
    <s v="CUSCO"/>
    <s v="CUZCO"/>
    <s v="SANTIAGO"/>
    <n v="0"/>
    <x v="0"/>
    <n v="0"/>
    <x v="0"/>
    <n v="0"/>
    <x v="0"/>
    <x v="0"/>
    <n v="0"/>
    <n v="0"/>
    <m/>
    <n v="0.20833333333333334"/>
    <n v="0.14591666666666667"/>
    <n v="7.6479999999999997"/>
    <n v="0"/>
    <n v="34"/>
    <s v="BASE DE DATOS"/>
    <m/>
  </r>
  <r>
    <s v="20"/>
    <x v="9"/>
    <s v="EGEMSA"/>
    <s v="33005893"/>
    <s v="33005893"/>
    <x v="0"/>
    <s v="G.MOTORS1"/>
    <s v="S"/>
    <n v="2.5"/>
    <n v="1.75"/>
    <n v="0"/>
    <n v="0"/>
    <n v="0"/>
    <n v="0"/>
    <n v="0"/>
    <n v="0"/>
    <n v="0"/>
    <m/>
    <x v="0"/>
    <s v="EGEMSA33005893G.MOTORS1EL"/>
    <s v="Emp. de Generaci¢n El‚ctrica Machu Picchu S. A."/>
    <x v="22"/>
    <x v="22"/>
    <s v="C. T. Dolorespata-RetiradoCOES"/>
    <x v="92"/>
    <x v="0"/>
    <x v="0"/>
    <x v="193"/>
    <x v="0"/>
    <s v="Instalado"/>
    <s v="Operativo"/>
    <s v="Generadora"/>
    <x v="0"/>
    <x v="1"/>
    <x v="0"/>
    <x v="0"/>
    <s v="Estatal"/>
    <s v="CUSCO"/>
    <s v="CUSCO"/>
    <s v="CUZCO"/>
    <s v="SANTIAGO"/>
    <n v="0"/>
    <x v="0"/>
    <n v="0"/>
    <x v="0"/>
    <n v="0"/>
    <x v="0"/>
    <x v="0"/>
    <n v="0"/>
    <n v="0"/>
    <m/>
    <n v="0.20833333333333334"/>
    <n v="0.14583333333333334"/>
    <n v="7.6479999999999997"/>
    <n v="0"/>
    <n v="34"/>
    <s v="BASE DE DATOS"/>
    <m/>
  </r>
  <r>
    <s v="20"/>
    <x v="9"/>
    <s v="EGEMSA"/>
    <s v="33005893"/>
    <s v="33005893"/>
    <x v="0"/>
    <s v="G.MOTORS2"/>
    <s v="S"/>
    <n v="2.5"/>
    <n v="1.829"/>
    <n v="0"/>
    <n v="0"/>
    <n v="0"/>
    <n v="0"/>
    <n v="0"/>
    <n v="0"/>
    <n v="0"/>
    <m/>
    <x v="0"/>
    <s v="EGEMSA33005893G.MOTORS2EL"/>
    <s v="Emp. de Generaci¢n El‚ctrica Machu Picchu S. A."/>
    <x v="22"/>
    <x v="22"/>
    <s v="C. T. Dolorespata-RetiradoCOES"/>
    <x v="92"/>
    <x v="0"/>
    <x v="0"/>
    <x v="194"/>
    <x v="0"/>
    <s v="Instalado"/>
    <s v="Operativo"/>
    <s v="Generadora"/>
    <x v="0"/>
    <x v="1"/>
    <x v="0"/>
    <x v="0"/>
    <s v="Estatal"/>
    <s v="CUSCO"/>
    <s v="CUSCO"/>
    <s v="CUZCO"/>
    <s v="SANTIAGO"/>
    <n v="0"/>
    <x v="0"/>
    <n v="0"/>
    <x v="0"/>
    <n v="0"/>
    <x v="0"/>
    <x v="0"/>
    <n v="0"/>
    <n v="0"/>
    <m/>
    <n v="0.20833333333333334"/>
    <n v="0.15241666666666667"/>
    <n v="7.6479999999999997"/>
    <n v="0"/>
    <n v="34"/>
    <s v="BASE DE DATOS"/>
    <m/>
  </r>
  <r>
    <s v="20"/>
    <x v="9"/>
    <s v="EGEMSA"/>
    <s v="33005893"/>
    <s v="33005893"/>
    <x v="0"/>
    <s v="G.MOTORS3"/>
    <s v="S"/>
    <n v="2.5"/>
    <n v="1.732"/>
    <n v="0"/>
    <n v="0"/>
    <n v="0"/>
    <n v="0"/>
    <n v="0"/>
    <n v="0"/>
    <n v="0"/>
    <m/>
    <x v="0"/>
    <s v="EGEMSA33005893G.MOTORS3EL"/>
    <s v="Emp. de Generaci¢n El‚ctrica Machu Picchu S. A."/>
    <x v="22"/>
    <x v="22"/>
    <s v="C. T. Dolorespata-RetiradoCOES"/>
    <x v="92"/>
    <x v="0"/>
    <x v="0"/>
    <x v="195"/>
    <x v="0"/>
    <s v="Instalado"/>
    <s v="Operativo"/>
    <s v="Generadora"/>
    <x v="0"/>
    <x v="1"/>
    <x v="0"/>
    <x v="0"/>
    <s v="Estatal"/>
    <s v="CUSCO"/>
    <s v="CUSCO"/>
    <s v="CUZCO"/>
    <s v="SANTIAGO"/>
    <n v="0"/>
    <x v="0"/>
    <n v="0"/>
    <x v="0"/>
    <n v="0"/>
    <x v="0"/>
    <x v="0"/>
    <n v="0"/>
    <n v="0"/>
    <m/>
    <n v="0.20833333333333334"/>
    <n v="0.14433333333333334"/>
    <n v="7.6479999999999997"/>
    <n v="0"/>
    <n v="34"/>
    <s v="BASE DE DATOS"/>
    <m/>
  </r>
  <r>
    <s v="20"/>
    <x v="9"/>
    <s v="EGEMSA"/>
    <s v="33005893"/>
    <s v="33005893"/>
    <x v="0"/>
    <s v="SULZER 1"/>
    <s v="S"/>
    <n v="1"/>
    <n v="0.88900000000000001"/>
    <n v="0"/>
    <n v="0"/>
    <n v="0"/>
    <n v="0"/>
    <n v="0"/>
    <n v="0"/>
    <n v="0"/>
    <m/>
    <x v="0"/>
    <s v="EGEMSA33005893SULZER 1EL"/>
    <s v="Emp. de Generaci¢n El‚ctrica Machu Picchu S. A."/>
    <x v="22"/>
    <x v="22"/>
    <s v="C. T. Dolorespata-RetiradoCOES"/>
    <x v="92"/>
    <x v="0"/>
    <x v="0"/>
    <x v="196"/>
    <x v="0"/>
    <s v="Instalado"/>
    <s v="Operativo"/>
    <s v="Generadora"/>
    <x v="0"/>
    <x v="1"/>
    <x v="0"/>
    <x v="0"/>
    <s v="Estatal"/>
    <s v="CUSCO"/>
    <s v="CUSCO"/>
    <s v="CUZCO"/>
    <s v="SANTIAGO"/>
    <n v="0"/>
    <x v="0"/>
    <n v="0"/>
    <x v="0"/>
    <n v="0"/>
    <x v="0"/>
    <x v="0"/>
    <n v="0"/>
    <n v="0"/>
    <m/>
    <n v="8.3333333333333329E-2"/>
    <n v="7.4083333333333334E-2"/>
    <n v="7.6479999999999997"/>
    <n v="0"/>
    <n v="34"/>
    <s v="BASE DE DATOS"/>
    <m/>
  </r>
  <r>
    <s v="20"/>
    <x v="9"/>
    <s v="EGEMSA"/>
    <s v="33005893"/>
    <s v="33005893"/>
    <x v="0"/>
    <s v="SULZER 2"/>
    <s v="S"/>
    <n v="2.12"/>
    <n v="1.87"/>
    <n v="0"/>
    <n v="0"/>
    <n v="0"/>
    <n v="0"/>
    <n v="0"/>
    <n v="0"/>
    <n v="0"/>
    <m/>
    <x v="0"/>
    <s v="EGEMSA33005893SULZER 2EL"/>
    <s v="Emp. de Generaci¢n El‚ctrica Machu Picchu S. A."/>
    <x v="22"/>
    <x v="22"/>
    <s v="C. T. Dolorespata-RetiradoCOES"/>
    <x v="92"/>
    <x v="0"/>
    <x v="0"/>
    <x v="170"/>
    <x v="0"/>
    <s v="Instalado"/>
    <s v="Operativo"/>
    <s v="Generadora"/>
    <x v="0"/>
    <x v="1"/>
    <x v="0"/>
    <x v="0"/>
    <s v="Estatal"/>
    <s v="CUSCO"/>
    <s v="CUSCO"/>
    <s v="CUZCO"/>
    <s v="SANTIAGO"/>
    <n v="0"/>
    <x v="0"/>
    <n v="0"/>
    <x v="0"/>
    <n v="0"/>
    <x v="0"/>
    <x v="0"/>
    <n v="0"/>
    <n v="0"/>
    <m/>
    <n v="0.17666666666666667"/>
    <n v="0.15583333333333335"/>
    <n v="7.6479999999999997"/>
    <n v="0"/>
    <n v="34"/>
    <s v="BASE DE DATOS"/>
    <m/>
  </r>
  <r>
    <s v="20"/>
    <x v="10"/>
    <s v="EGEMSA"/>
    <s v="33005893"/>
    <s v="33005893"/>
    <x v="0"/>
    <s v="ALCO 1"/>
    <s v="S"/>
    <n v="2.5"/>
    <n v="1.629"/>
    <n v="0"/>
    <n v="0"/>
    <n v="0"/>
    <n v="0"/>
    <n v="0"/>
    <n v="0"/>
    <n v="0"/>
    <m/>
    <x v="0"/>
    <s v="EGEMSA33005893ALCO 1EL"/>
    <s v="Emp. de Generaci¢n El‚ctrica Machu Picchu S. A."/>
    <x v="22"/>
    <x v="22"/>
    <s v="C. T. Dolorespata-RetiradoCOES"/>
    <x v="92"/>
    <x v="0"/>
    <x v="0"/>
    <x v="191"/>
    <x v="0"/>
    <s v="Instalado"/>
    <s v="Operativo"/>
    <s v="Generadora"/>
    <x v="0"/>
    <x v="1"/>
    <x v="0"/>
    <x v="0"/>
    <s v="Estatal"/>
    <s v="CUSCO"/>
    <s v="CUSCO"/>
    <s v="CUZCO"/>
    <s v="SANTIAGO"/>
    <n v="0"/>
    <x v="0"/>
    <n v="0"/>
    <x v="0"/>
    <n v="0"/>
    <x v="0"/>
    <x v="0"/>
    <n v="0"/>
    <n v="0"/>
    <m/>
    <n v="0.20833333333333334"/>
    <n v="0.13575000000000001"/>
    <n v="7.6479999999999997"/>
    <n v="0"/>
    <n v="34"/>
    <s v="BASE DE DATOS"/>
    <m/>
  </r>
  <r>
    <s v="20"/>
    <x v="10"/>
    <s v="EGEMSA"/>
    <s v="33005893"/>
    <s v="33005893"/>
    <x v="0"/>
    <s v="ALCO 2"/>
    <s v="S"/>
    <n v="2.5"/>
    <n v="1.7509999999999999"/>
    <n v="0"/>
    <n v="0"/>
    <n v="0"/>
    <n v="0"/>
    <n v="0"/>
    <n v="0"/>
    <n v="0"/>
    <m/>
    <x v="0"/>
    <s v="EGEMSA33005893ALCO 2EL"/>
    <s v="Emp. de Generaci¢n El‚ctrica Machu Picchu S. A."/>
    <x v="22"/>
    <x v="22"/>
    <s v="C. T. Dolorespata-RetiradoCOES"/>
    <x v="92"/>
    <x v="0"/>
    <x v="0"/>
    <x v="192"/>
    <x v="0"/>
    <s v="Instalado"/>
    <s v="Operativo"/>
    <s v="Generadora"/>
    <x v="0"/>
    <x v="1"/>
    <x v="0"/>
    <x v="0"/>
    <s v="Estatal"/>
    <s v="CUSCO"/>
    <s v="CUSCO"/>
    <s v="CUZCO"/>
    <s v="SANTIAGO"/>
    <n v="0"/>
    <x v="0"/>
    <n v="0"/>
    <x v="0"/>
    <n v="0"/>
    <x v="0"/>
    <x v="0"/>
    <n v="0"/>
    <n v="0"/>
    <m/>
    <n v="0.20833333333333334"/>
    <n v="0.14591666666666667"/>
    <n v="7.6479999999999997"/>
    <n v="0"/>
    <n v="34"/>
    <s v="BASE DE DATOS"/>
    <m/>
  </r>
  <r>
    <s v="20"/>
    <x v="10"/>
    <s v="EGEMSA"/>
    <s v="33005893"/>
    <s v="33005893"/>
    <x v="0"/>
    <s v="G.MOTORS1"/>
    <s v="S"/>
    <n v="2.5"/>
    <n v="1.75"/>
    <n v="0"/>
    <n v="0"/>
    <n v="0"/>
    <n v="0"/>
    <n v="0"/>
    <n v="0"/>
    <n v="0"/>
    <m/>
    <x v="0"/>
    <s v="EGEMSA33005893G.MOTORS1EL"/>
    <s v="Emp. de Generaci¢n El‚ctrica Machu Picchu S. A."/>
    <x v="22"/>
    <x v="22"/>
    <s v="C. T. Dolorespata-RetiradoCOES"/>
    <x v="92"/>
    <x v="0"/>
    <x v="0"/>
    <x v="193"/>
    <x v="0"/>
    <s v="Instalado"/>
    <s v="Operativo"/>
    <s v="Generadora"/>
    <x v="0"/>
    <x v="1"/>
    <x v="0"/>
    <x v="0"/>
    <s v="Estatal"/>
    <s v="CUSCO"/>
    <s v="CUSCO"/>
    <s v="CUZCO"/>
    <s v="SANTIAGO"/>
    <n v="0"/>
    <x v="0"/>
    <n v="0"/>
    <x v="0"/>
    <n v="0"/>
    <x v="0"/>
    <x v="0"/>
    <n v="0"/>
    <n v="0"/>
    <m/>
    <n v="0.20833333333333334"/>
    <n v="0.14583333333333334"/>
    <n v="7.6479999999999997"/>
    <n v="0"/>
    <n v="34"/>
    <s v="BASE DE DATOS"/>
    <m/>
  </r>
  <r>
    <s v="20"/>
    <x v="10"/>
    <s v="EGEMSA"/>
    <s v="33005893"/>
    <s v="33005893"/>
    <x v="0"/>
    <s v="G.MOTORS2"/>
    <s v="S"/>
    <n v="2.5"/>
    <n v="1.829"/>
    <n v="0"/>
    <n v="0"/>
    <n v="0"/>
    <n v="0"/>
    <n v="0"/>
    <n v="0"/>
    <n v="0"/>
    <m/>
    <x v="0"/>
    <s v="EGEMSA33005893G.MOTORS2EL"/>
    <s v="Emp. de Generaci¢n El‚ctrica Machu Picchu S. A."/>
    <x v="22"/>
    <x v="22"/>
    <s v="C. T. Dolorespata-RetiradoCOES"/>
    <x v="92"/>
    <x v="0"/>
    <x v="0"/>
    <x v="194"/>
    <x v="0"/>
    <s v="Instalado"/>
    <s v="Operativo"/>
    <s v="Generadora"/>
    <x v="0"/>
    <x v="1"/>
    <x v="0"/>
    <x v="0"/>
    <s v="Estatal"/>
    <s v="CUSCO"/>
    <s v="CUSCO"/>
    <s v="CUZCO"/>
    <s v="SANTIAGO"/>
    <n v="0"/>
    <x v="0"/>
    <n v="0"/>
    <x v="0"/>
    <n v="0"/>
    <x v="0"/>
    <x v="0"/>
    <n v="0"/>
    <n v="0"/>
    <m/>
    <n v="0.20833333333333334"/>
    <n v="0.15241666666666667"/>
    <n v="7.6479999999999997"/>
    <n v="0"/>
    <n v="34"/>
    <s v="BASE DE DATOS"/>
    <m/>
  </r>
  <r>
    <s v="20"/>
    <x v="10"/>
    <s v="EGEMSA"/>
    <s v="33005893"/>
    <s v="33005893"/>
    <x v="0"/>
    <s v="G.MOTORS3"/>
    <s v="S"/>
    <n v="2.5"/>
    <n v="1.732"/>
    <n v="0"/>
    <n v="0"/>
    <n v="0"/>
    <n v="0"/>
    <n v="0"/>
    <n v="0"/>
    <n v="0"/>
    <m/>
    <x v="0"/>
    <s v="EGEMSA33005893G.MOTORS3EL"/>
    <s v="Emp. de Generaci¢n El‚ctrica Machu Picchu S. A."/>
    <x v="22"/>
    <x v="22"/>
    <s v="C. T. Dolorespata-RetiradoCOES"/>
    <x v="92"/>
    <x v="0"/>
    <x v="0"/>
    <x v="195"/>
    <x v="0"/>
    <s v="Instalado"/>
    <s v="Operativo"/>
    <s v="Generadora"/>
    <x v="0"/>
    <x v="1"/>
    <x v="0"/>
    <x v="0"/>
    <s v="Estatal"/>
    <s v="CUSCO"/>
    <s v="CUSCO"/>
    <s v="CUZCO"/>
    <s v="SANTIAGO"/>
    <n v="0"/>
    <x v="0"/>
    <n v="0"/>
    <x v="0"/>
    <n v="0"/>
    <x v="0"/>
    <x v="0"/>
    <n v="0"/>
    <n v="0"/>
    <m/>
    <n v="0.20833333333333334"/>
    <n v="0.14433333333333334"/>
    <n v="7.6479999999999997"/>
    <n v="0"/>
    <n v="34"/>
    <s v="BASE DE DATOS"/>
    <m/>
  </r>
  <r>
    <s v="20"/>
    <x v="10"/>
    <s v="EGEMSA"/>
    <s v="33005893"/>
    <s v="33005893"/>
    <x v="0"/>
    <s v="SULZER 1"/>
    <s v="S"/>
    <n v="1"/>
    <n v="0.88900000000000001"/>
    <n v="0"/>
    <n v="0"/>
    <n v="0"/>
    <n v="0"/>
    <n v="0"/>
    <n v="0"/>
    <n v="0"/>
    <m/>
    <x v="0"/>
    <s v="EGEMSA33005893SULZER 1EL"/>
    <s v="Emp. de Generaci¢n El‚ctrica Machu Picchu S. A."/>
    <x v="22"/>
    <x v="22"/>
    <s v="C. T. Dolorespata-RetiradoCOES"/>
    <x v="92"/>
    <x v="0"/>
    <x v="0"/>
    <x v="196"/>
    <x v="0"/>
    <s v="Instalado"/>
    <s v="Operativo"/>
    <s v="Generadora"/>
    <x v="0"/>
    <x v="1"/>
    <x v="0"/>
    <x v="0"/>
    <s v="Estatal"/>
    <s v="CUSCO"/>
    <s v="CUSCO"/>
    <s v="CUZCO"/>
    <s v="SANTIAGO"/>
    <n v="0"/>
    <x v="0"/>
    <n v="0"/>
    <x v="0"/>
    <n v="0"/>
    <x v="0"/>
    <x v="0"/>
    <n v="0"/>
    <n v="0"/>
    <m/>
    <n v="8.3333333333333329E-2"/>
    <n v="7.4083333333333334E-2"/>
    <n v="7.6479999999999997"/>
    <n v="0"/>
    <n v="34"/>
    <s v="BASE DE DATOS"/>
    <m/>
  </r>
  <r>
    <s v="20"/>
    <x v="10"/>
    <s v="EGEMSA"/>
    <s v="33005893"/>
    <s v="33005893"/>
    <x v="0"/>
    <s v="SULZER 2"/>
    <s v="S"/>
    <n v="2.12"/>
    <n v="1.87"/>
    <n v="0"/>
    <n v="0"/>
    <n v="0"/>
    <n v="0"/>
    <n v="0"/>
    <n v="0"/>
    <n v="0"/>
    <m/>
    <x v="0"/>
    <s v="EGEMSA33005893SULZER 2EL"/>
    <s v="Emp. de Generaci¢n El‚ctrica Machu Picchu S. A."/>
    <x v="22"/>
    <x v="22"/>
    <s v="C. T. Dolorespata-RetiradoCOES"/>
    <x v="92"/>
    <x v="0"/>
    <x v="0"/>
    <x v="170"/>
    <x v="0"/>
    <s v="Instalado"/>
    <s v="Operativo"/>
    <s v="Generadora"/>
    <x v="0"/>
    <x v="1"/>
    <x v="0"/>
    <x v="0"/>
    <s v="Estatal"/>
    <s v="CUSCO"/>
    <s v="CUSCO"/>
    <s v="CUZCO"/>
    <s v="SANTIAGO"/>
    <n v="0"/>
    <x v="0"/>
    <n v="0"/>
    <x v="0"/>
    <n v="0"/>
    <x v="0"/>
    <x v="0"/>
    <n v="0"/>
    <n v="0"/>
    <m/>
    <n v="0.17666666666666667"/>
    <n v="0.15583333333333335"/>
    <n v="7.6479999999999997"/>
    <n v="0"/>
    <n v="34"/>
    <s v="BASE DE DATOS"/>
    <m/>
  </r>
  <r>
    <s v="20"/>
    <x v="11"/>
    <s v="EGEMSA"/>
    <s v="33005893"/>
    <s v="33005893"/>
    <x v="0"/>
    <s v="ALCO 1"/>
    <s v="S"/>
    <n v="2.5"/>
    <n v="1.629"/>
    <n v="0"/>
    <n v="0"/>
    <n v="0"/>
    <n v="0"/>
    <n v="0"/>
    <n v="0"/>
    <n v="0"/>
    <m/>
    <x v="0"/>
    <s v="EGEMSA33005893ALCO 1EL"/>
    <s v="Emp. de Generaci¢n El‚ctrica Machu Picchu S. A."/>
    <x v="22"/>
    <x v="22"/>
    <s v="C. T. Dolorespata-RetiradoCOES"/>
    <x v="92"/>
    <x v="0"/>
    <x v="0"/>
    <x v="191"/>
    <x v="0"/>
    <s v="Instalado"/>
    <s v="Operativo"/>
    <s v="Generadora"/>
    <x v="0"/>
    <x v="1"/>
    <x v="0"/>
    <x v="0"/>
    <s v="Estatal"/>
    <s v="CUSCO"/>
    <s v="CUSCO"/>
    <s v="CUZCO"/>
    <s v="SANTIAGO"/>
    <n v="0"/>
    <x v="0"/>
    <n v="0"/>
    <x v="0"/>
    <n v="0"/>
    <x v="0"/>
    <x v="0"/>
    <n v="0"/>
    <n v="0"/>
    <m/>
    <n v="0.20833333333333334"/>
    <n v="0.13575000000000001"/>
    <n v="7.6479999999999997"/>
    <n v="0"/>
    <n v="34"/>
    <s v="BASE DE DATOS"/>
    <m/>
  </r>
  <r>
    <s v="20"/>
    <x v="11"/>
    <s v="EGEMSA"/>
    <s v="33005893"/>
    <s v="33005893"/>
    <x v="0"/>
    <s v="ALCO 2"/>
    <s v="S"/>
    <n v="2.5"/>
    <n v="1.7509999999999999"/>
    <n v="0"/>
    <n v="0"/>
    <n v="0"/>
    <n v="0"/>
    <n v="0"/>
    <n v="0"/>
    <n v="0"/>
    <m/>
    <x v="0"/>
    <s v="EGEMSA33005893ALCO 2EL"/>
    <s v="Emp. de Generaci¢n El‚ctrica Machu Picchu S. A."/>
    <x v="22"/>
    <x v="22"/>
    <s v="C. T. Dolorespata-RetiradoCOES"/>
    <x v="92"/>
    <x v="0"/>
    <x v="0"/>
    <x v="192"/>
    <x v="0"/>
    <s v="Instalado"/>
    <s v="Operativo"/>
    <s v="Generadora"/>
    <x v="0"/>
    <x v="1"/>
    <x v="0"/>
    <x v="0"/>
    <s v="Estatal"/>
    <s v="CUSCO"/>
    <s v="CUSCO"/>
    <s v="CUZCO"/>
    <s v="SANTIAGO"/>
    <n v="0"/>
    <x v="0"/>
    <n v="0"/>
    <x v="0"/>
    <n v="0"/>
    <x v="0"/>
    <x v="0"/>
    <n v="0"/>
    <n v="0"/>
    <m/>
    <n v="0.20833333333333334"/>
    <n v="0.14591666666666667"/>
    <n v="7.6479999999999997"/>
    <n v="0"/>
    <n v="34"/>
    <s v="BASE DE DATOS"/>
    <m/>
  </r>
  <r>
    <s v="20"/>
    <x v="11"/>
    <s v="EGEMSA"/>
    <s v="33005893"/>
    <s v="33005893"/>
    <x v="0"/>
    <s v="G.MOTORS1"/>
    <s v="S"/>
    <n v="2.5"/>
    <n v="1.75"/>
    <n v="0"/>
    <n v="0"/>
    <n v="0"/>
    <n v="0"/>
    <n v="0"/>
    <n v="0"/>
    <n v="0"/>
    <m/>
    <x v="0"/>
    <s v="EGEMSA33005893G.MOTORS1EL"/>
    <s v="Emp. de Generaci¢n El‚ctrica Machu Picchu S. A."/>
    <x v="22"/>
    <x v="22"/>
    <s v="C. T. Dolorespata-RetiradoCOES"/>
    <x v="92"/>
    <x v="0"/>
    <x v="0"/>
    <x v="193"/>
    <x v="0"/>
    <s v="Instalado"/>
    <s v="Operativo"/>
    <s v="Generadora"/>
    <x v="0"/>
    <x v="1"/>
    <x v="0"/>
    <x v="0"/>
    <s v="Estatal"/>
    <s v="CUSCO"/>
    <s v="CUSCO"/>
    <s v="CUZCO"/>
    <s v="SANTIAGO"/>
    <n v="0"/>
    <x v="0"/>
    <n v="0"/>
    <x v="0"/>
    <n v="0"/>
    <x v="0"/>
    <x v="0"/>
    <n v="0"/>
    <n v="0"/>
    <m/>
    <n v="0.20833333333333334"/>
    <n v="0.14583333333333334"/>
    <n v="7.6479999999999997"/>
    <n v="0"/>
    <n v="34"/>
    <s v="BASE DE DATOS"/>
    <m/>
  </r>
  <r>
    <s v="20"/>
    <x v="11"/>
    <s v="EGEMSA"/>
    <s v="33005893"/>
    <s v="33005893"/>
    <x v="0"/>
    <s v="G.MOTORS2"/>
    <s v="S"/>
    <n v="2.5"/>
    <n v="1.829"/>
    <n v="0"/>
    <n v="0"/>
    <n v="0"/>
    <n v="0"/>
    <n v="0"/>
    <n v="0"/>
    <n v="0"/>
    <m/>
    <x v="0"/>
    <s v="EGEMSA33005893G.MOTORS2EL"/>
    <s v="Emp. de Generaci¢n El‚ctrica Machu Picchu S. A."/>
    <x v="22"/>
    <x v="22"/>
    <s v="C. T. Dolorespata-RetiradoCOES"/>
    <x v="92"/>
    <x v="0"/>
    <x v="0"/>
    <x v="194"/>
    <x v="0"/>
    <s v="Instalado"/>
    <s v="Operativo"/>
    <s v="Generadora"/>
    <x v="0"/>
    <x v="1"/>
    <x v="0"/>
    <x v="0"/>
    <s v="Estatal"/>
    <s v="CUSCO"/>
    <s v="CUSCO"/>
    <s v="CUZCO"/>
    <s v="SANTIAGO"/>
    <n v="0"/>
    <x v="0"/>
    <n v="0"/>
    <x v="0"/>
    <n v="0"/>
    <x v="0"/>
    <x v="0"/>
    <n v="0"/>
    <n v="0"/>
    <m/>
    <n v="0.20833333333333334"/>
    <n v="0.15241666666666667"/>
    <n v="7.6479999999999997"/>
    <n v="0"/>
    <n v="34"/>
    <s v="BASE DE DATOS"/>
    <m/>
  </r>
  <r>
    <s v="20"/>
    <x v="11"/>
    <s v="EGEMSA"/>
    <s v="33005893"/>
    <s v="33005893"/>
    <x v="0"/>
    <s v="G.MOTORS3"/>
    <s v="S"/>
    <n v="2.5"/>
    <n v="1.732"/>
    <n v="0"/>
    <n v="0"/>
    <n v="0"/>
    <n v="0"/>
    <n v="0"/>
    <n v="0"/>
    <n v="0"/>
    <m/>
    <x v="0"/>
    <s v="EGEMSA33005893G.MOTORS3EL"/>
    <s v="Emp. de Generaci¢n El‚ctrica Machu Picchu S. A."/>
    <x v="22"/>
    <x v="22"/>
    <s v="C. T. Dolorespata-RetiradoCOES"/>
    <x v="92"/>
    <x v="0"/>
    <x v="0"/>
    <x v="195"/>
    <x v="0"/>
    <s v="Instalado"/>
    <s v="Operativo"/>
    <s v="Generadora"/>
    <x v="0"/>
    <x v="1"/>
    <x v="0"/>
    <x v="0"/>
    <s v="Estatal"/>
    <s v="CUSCO"/>
    <s v="CUSCO"/>
    <s v="CUZCO"/>
    <s v="SANTIAGO"/>
    <n v="0"/>
    <x v="0"/>
    <n v="0"/>
    <x v="0"/>
    <n v="0"/>
    <x v="0"/>
    <x v="0"/>
    <n v="0"/>
    <n v="0"/>
    <m/>
    <n v="0.20833333333333334"/>
    <n v="0.14433333333333334"/>
    <n v="7.6479999999999997"/>
    <n v="0"/>
    <n v="34"/>
    <s v="BASE DE DATOS"/>
    <m/>
  </r>
  <r>
    <s v="20"/>
    <x v="11"/>
    <s v="EGEMSA"/>
    <s v="33005893"/>
    <s v="33005893"/>
    <x v="0"/>
    <s v="SULZER 1"/>
    <s v="S"/>
    <n v="1"/>
    <n v="0.88900000000000001"/>
    <n v="0"/>
    <n v="0"/>
    <n v="0"/>
    <n v="0"/>
    <n v="0"/>
    <n v="0"/>
    <n v="0"/>
    <m/>
    <x v="0"/>
    <s v="EGEMSA33005893SULZER 1EL"/>
    <s v="Emp. de Generaci¢n El‚ctrica Machu Picchu S. A."/>
    <x v="22"/>
    <x v="22"/>
    <s v="C. T. Dolorespata-RetiradoCOES"/>
    <x v="92"/>
    <x v="0"/>
    <x v="0"/>
    <x v="196"/>
    <x v="0"/>
    <s v="Instalado"/>
    <s v="Operativo"/>
    <s v="Generadora"/>
    <x v="0"/>
    <x v="1"/>
    <x v="0"/>
    <x v="0"/>
    <s v="Estatal"/>
    <s v="CUSCO"/>
    <s v="CUSCO"/>
    <s v="CUZCO"/>
    <s v="SANTIAGO"/>
    <n v="0"/>
    <x v="0"/>
    <n v="0"/>
    <x v="0"/>
    <n v="0"/>
    <x v="0"/>
    <x v="0"/>
    <n v="0"/>
    <n v="0"/>
    <m/>
    <n v="8.3333333333333329E-2"/>
    <n v="7.4083333333333334E-2"/>
    <n v="7.6479999999999997"/>
    <n v="0"/>
    <n v="34"/>
    <s v="BASE DE DATOS"/>
    <m/>
  </r>
  <r>
    <s v="20"/>
    <x v="11"/>
    <s v="EGEMSA"/>
    <s v="33005893"/>
    <s v="33005893"/>
    <x v="0"/>
    <s v="SULZER 2"/>
    <s v="S"/>
    <n v="2.12"/>
    <n v="1.87"/>
    <n v="0"/>
    <n v="0"/>
    <n v="0"/>
    <n v="0"/>
    <n v="0"/>
    <n v="0"/>
    <n v="0"/>
    <m/>
    <x v="0"/>
    <s v="EGEMSA33005893SULZER 2EL"/>
    <s v="Emp. de Generaci¢n El‚ctrica Machu Picchu S. A."/>
    <x v="22"/>
    <x v="22"/>
    <s v="C. T. Dolorespata-RetiradoCOES"/>
    <x v="92"/>
    <x v="0"/>
    <x v="0"/>
    <x v="170"/>
    <x v="0"/>
    <s v="Instalado"/>
    <s v="Operativo"/>
    <s v="Generadora"/>
    <x v="0"/>
    <x v="1"/>
    <x v="0"/>
    <x v="0"/>
    <s v="Estatal"/>
    <s v="CUSCO"/>
    <s v="CUSCO"/>
    <s v="CUZCO"/>
    <s v="SANTIAGO"/>
    <n v="0"/>
    <x v="0"/>
    <n v="0"/>
    <x v="0"/>
    <n v="0"/>
    <x v="0"/>
    <x v="0"/>
    <n v="0"/>
    <n v="0"/>
    <m/>
    <n v="0.17666666666666667"/>
    <n v="0.15583333333333335"/>
    <n v="7.6479999999999997"/>
    <n v="0"/>
    <n v="34"/>
    <s v="BASE DE DATOS"/>
    <m/>
  </r>
  <r>
    <s v="20"/>
    <x v="11"/>
    <s v="ELOR"/>
    <s v="65010914"/>
    <s v="65010914"/>
    <x v="0"/>
    <s v="GRUPO 1"/>
    <s v="S"/>
    <n v="1.1000000000000001"/>
    <n v="0.8"/>
    <n v="44.341999999999999"/>
    <n v="1.675"/>
    <n v="46.017000000000003"/>
    <n v="0"/>
    <n v="74.290000000000006"/>
    <n v="0"/>
    <n v="0"/>
    <m/>
    <x v="0"/>
    <s v="ELOR65010914GRUPO 1EL"/>
    <s v="Electro Oriente S. A."/>
    <x v="5"/>
    <x v="5"/>
    <s v="C. T. Juan Velazco Alvarado"/>
    <x v="16"/>
    <x v="0"/>
    <x v="0"/>
    <x v="44"/>
    <x v="0"/>
    <s v="Instalado"/>
    <s v="Operativo"/>
    <s v="Distribuidora"/>
    <x v="0"/>
    <x v="0"/>
    <x v="0"/>
    <x v="0"/>
    <s v="Estatal"/>
    <s v="AMAZONAS"/>
    <s v="AMAZONAS"/>
    <s v="CONDORCANQUI"/>
    <s v="SANTA MARÍA DE NIEVA"/>
    <s v="JUAN VELAZCO ALVARADO"/>
    <x v="0"/>
    <n v="0"/>
    <x v="0"/>
    <n v="0"/>
    <x v="0"/>
    <x v="0"/>
    <n v="46.017000000000003"/>
    <n v="4.6017000000000002E-2"/>
    <m/>
    <n v="9.1666666666666674E-2"/>
    <n v="6.6666666666666666E-2"/>
    <n v="7.6479999999999997"/>
    <n v="-7.1054273576010019E-15"/>
    <n v="20"/>
    <s v="BASE DE DATOS"/>
    <m/>
  </r>
  <r>
    <s v="20"/>
    <x v="11"/>
    <s v="ELOR"/>
    <s v="53200204"/>
    <s v="53200204"/>
    <x v="0"/>
    <s v="Cat-1_3512"/>
    <s v="S"/>
    <n v="0.5"/>
    <n v="0.35"/>
    <n v="6.9390000000000001"/>
    <n v="0"/>
    <n v="6.9390000000000001"/>
    <n v="0"/>
    <n v="21.82"/>
    <n v="0"/>
    <n v="0"/>
    <m/>
    <x v="0"/>
    <s v="ELOR53200204Cat-1_3512EL"/>
    <s v="Electro Oriente S. A."/>
    <x v="5"/>
    <x v="5"/>
    <s v="C. T. Bagua_Grande"/>
    <x v="17"/>
    <x v="0"/>
    <x v="0"/>
    <x v="45"/>
    <x v="0"/>
    <s v="Instalado"/>
    <s v="Operativo"/>
    <s v="Distribuidora"/>
    <x v="0"/>
    <x v="1"/>
    <x v="0"/>
    <x v="0"/>
    <s v="Estatal"/>
    <s v="AMAZONAS"/>
    <s v="AMAZONAS"/>
    <s v="UTCUBAMBA"/>
    <s v="BAGUA GRANDE"/>
    <n v="0"/>
    <x v="0"/>
    <n v="0"/>
    <x v="0"/>
    <n v="0"/>
    <x v="0"/>
    <x v="0"/>
    <n v="6.9390000000000001"/>
    <n v="6.9389999999999999E-3"/>
    <m/>
    <n v="4.1666666666666664E-2"/>
    <n v="2.9166666666666664E-2"/>
    <n v="7.6479999999999997"/>
    <n v="0"/>
    <n v="20"/>
    <s v="BASE DE DATOS"/>
    <m/>
  </r>
  <r>
    <s v="20"/>
    <x v="11"/>
    <s v="ELOR"/>
    <s v="53200204"/>
    <s v="53200204"/>
    <x v="0"/>
    <s v="Cat-2_3512"/>
    <s v="S"/>
    <n v="0.5"/>
    <n v="0.35"/>
    <n v="4.7009999999999996"/>
    <n v="0"/>
    <n v="4.7009999999999996"/>
    <n v="0"/>
    <n v="443"/>
    <n v="0"/>
    <n v="0"/>
    <m/>
    <x v="0"/>
    <s v="ELOR53200204Cat-2_3512EL"/>
    <s v="Electro Oriente S. A."/>
    <x v="5"/>
    <x v="5"/>
    <s v="C. T. Bagua_Grande"/>
    <x v="17"/>
    <x v="0"/>
    <x v="0"/>
    <x v="46"/>
    <x v="0"/>
    <s v="Instalado"/>
    <s v="Operativo"/>
    <s v="Distribuidora"/>
    <x v="0"/>
    <x v="1"/>
    <x v="0"/>
    <x v="0"/>
    <s v="Estatal"/>
    <s v="AMAZONAS"/>
    <s v="AMAZONAS"/>
    <s v="UTCUBAMBA"/>
    <s v="BAGUA GRANDE"/>
    <n v="0"/>
    <x v="0"/>
    <n v="0"/>
    <x v="0"/>
    <n v="0"/>
    <x v="0"/>
    <x v="0"/>
    <n v="4.7009999999999996"/>
    <n v="4.7009999999999994E-3"/>
    <m/>
    <n v="4.1666666666666664E-2"/>
    <n v="2.9166666666666664E-2"/>
    <n v="7.6479999999999997"/>
    <n v="0"/>
    <n v="20"/>
    <s v="BASE DE DATOS"/>
    <m/>
  </r>
  <r>
    <s v="20"/>
    <x v="11"/>
    <s v="ELOR"/>
    <s v="53200204"/>
    <s v="53200204"/>
    <x v="0"/>
    <s v="CAT3_3516"/>
    <s v="S"/>
    <n v="2"/>
    <n v="0.9"/>
    <n v="60.832999999999998"/>
    <n v="0"/>
    <n v="60.832999999999998"/>
    <n v="0"/>
    <n v="59.99"/>
    <n v="0"/>
    <n v="0"/>
    <m/>
    <x v="0"/>
    <s v="ELOR53200204CAT3_3516EL"/>
    <s v="Electro Oriente S. A."/>
    <x v="5"/>
    <x v="5"/>
    <s v="C. T. Bagua_Grande"/>
    <x v="17"/>
    <x v="0"/>
    <x v="0"/>
    <x v="47"/>
    <x v="0"/>
    <s v="Instalado"/>
    <s v="Operativo"/>
    <s v="Distribuidora"/>
    <x v="0"/>
    <x v="1"/>
    <x v="0"/>
    <x v="0"/>
    <s v="Estatal"/>
    <s v="AMAZONAS"/>
    <s v="AMAZONAS"/>
    <s v="UTCUBAMBA"/>
    <s v="BAGUA GRANDE"/>
    <n v="0"/>
    <x v="0"/>
    <n v="0"/>
    <x v="0"/>
    <n v="0"/>
    <x v="0"/>
    <x v="0"/>
    <n v="60.832999999999998"/>
    <n v="6.0832999999999998E-2"/>
    <m/>
    <n v="0.16666666666666666"/>
    <n v="7.4999999999999997E-2"/>
    <n v="7.6479999999999997"/>
    <n v="0"/>
    <n v="20"/>
    <s v="BASE DE DATOS"/>
    <m/>
  </r>
  <r>
    <s v="20"/>
    <x v="11"/>
    <s v="ELOR"/>
    <s v="53200204"/>
    <s v="53200204"/>
    <x v="0"/>
    <s v="DETROIT"/>
    <s v="S"/>
    <n v="0.45"/>
    <n v="0.3"/>
    <n v="0"/>
    <n v="0"/>
    <n v="0"/>
    <n v="0"/>
    <n v="0"/>
    <n v="0"/>
    <n v="0"/>
    <m/>
    <x v="0"/>
    <s v="ELOR53200204DETROITEL"/>
    <s v="Electro Oriente S. A."/>
    <x v="5"/>
    <x v="5"/>
    <s v="C. T. Bagua_Grande"/>
    <x v="17"/>
    <x v="0"/>
    <x v="0"/>
    <x v="48"/>
    <x v="0"/>
    <s v="Instalado"/>
    <s v="Operativo"/>
    <s v="Distribuidora"/>
    <x v="0"/>
    <x v="1"/>
    <x v="0"/>
    <x v="0"/>
    <s v="Estatal"/>
    <s v="AMAZONAS"/>
    <s v="AMAZONAS"/>
    <s v="UTCUBAMBA"/>
    <s v="BAGUA GRANDE"/>
    <n v="0"/>
    <x v="0"/>
    <n v="0"/>
    <x v="0"/>
    <n v="0"/>
    <x v="0"/>
    <x v="0"/>
    <n v="0"/>
    <n v="0"/>
    <m/>
    <n v="3.7499999999999999E-2"/>
    <n v="2.4999999999999998E-2"/>
    <n v="7.6479999999999997"/>
    <n v="0"/>
    <n v="20"/>
    <s v="BASE DE DATOS"/>
    <m/>
  </r>
  <r>
    <s v="20"/>
    <x v="11"/>
    <s v="ELOR"/>
    <s v="53026818"/>
    <s v="53026818"/>
    <x v="0"/>
    <s v="CAT2_HUMBOLT"/>
    <s v="S"/>
    <n v="0.7"/>
    <n v="0.5"/>
    <n v="4.3140000000000001"/>
    <n v="0"/>
    <n v="4.3140000000000001"/>
    <n v="0"/>
    <n v="13.44"/>
    <n v="0"/>
    <n v="0"/>
    <m/>
    <x v="0"/>
    <s v="ELOR53026818CAT2_HUMBOLTEL"/>
    <s v="Electro Oriente S. A."/>
    <x v="5"/>
    <x v="5"/>
    <s v="C.T. San Ignacio"/>
    <x v="18"/>
    <x v="0"/>
    <x v="0"/>
    <x v="49"/>
    <x v="0"/>
    <s v="Instalado"/>
    <s v="Operativo"/>
    <s v="Distribuidora"/>
    <x v="0"/>
    <x v="1"/>
    <x v="0"/>
    <x v="0"/>
    <s v="Estatal"/>
    <s v="CAJAMARCA"/>
    <s v="CAJAMARCA"/>
    <s v="SAN IGNACIO"/>
    <s v="SAN IGNACIO"/>
    <s v="SEC. PORTACHUELO"/>
    <x v="0"/>
    <n v="0"/>
    <x v="0"/>
    <n v="0"/>
    <x v="0"/>
    <x v="0"/>
    <n v="4.3140000000000001"/>
    <n v="4.3140000000000001E-3"/>
    <m/>
    <n v="5.8333333333333327E-2"/>
    <n v="4.1666666666666664E-2"/>
    <n v="7.6479999999999997"/>
    <n v="0"/>
    <n v="20"/>
    <s v="BASE DE DATOS"/>
    <m/>
  </r>
  <r>
    <s v="20"/>
    <x v="11"/>
    <s v="ELOR"/>
    <s v="53026818"/>
    <s v="53026818"/>
    <x v="0"/>
    <s v="CAT3_HUMBOLT"/>
    <s v="S"/>
    <n v="1.1000000000000001"/>
    <n v="0.8"/>
    <n v="22"/>
    <n v="0"/>
    <n v="22"/>
    <n v="0"/>
    <n v="31.49"/>
    <n v="0"/>
    <n v="0"/>
    <m/>
    <x v="0"/>
    <s v="ELOR53026818CAT3_HUMBOLTEL"/>
    <s v="Electro Oriente S. A."/>
    <x v="5"/>
    <x v="5"/>
    <s v="C.T. San Ignacio"/>
    <x v="18"/>
    <x v="0"/>
    <x v="0"/>
    <x v="50"/>
    <x v="0"/>
    <s v="Instalado"/>
    <s v="Operativo"/>
    <s v="Distribuidora"/>
    <x v="0"/>
    <x v="1"/>
    <x v="0"/>
    <x v="0"/>
    <s v="Estatal"/>
    <s v="CAJAMARCA"/>
    <s v="CAJAMARCA"/>
    <s v="SAN IGNACIO"/>
    <s v="SAN IGNACIO"/>
    <s v="SEC. PORTACHUELO"/>
    <x v="0"/>
    <n v="0"/>
    <x v="0"/>
    <n v="0"/>
    <x v="0"/>
    <x v="0"/>
    <n v="22"/>
    <n v="2.1999999999999999E-2"/>
    <m/>
    <n v="9.1666666666666674E-2"/>
    <n v="6.6666666666666666E-2"/>
    <n v="7.6479999999999997"/>
    <n v="0"/>
    <n v="20"/>
    <s v="BASE DE DATOS"/>
    <m/>
  </r>
  <r>
    <s v="20"/>
    <x v="11"/>
    <s v="ELOR"/>
    <s v="53026818"/>
    <s v="53026818"/>
    <x v="0"/>
    <s v="CAT4_HUMBOLT"/>
    <s v="S"/>
    <n v="0.7"/>
    <n v="0.5"/>
    <n v="14.362"/>
    <n v="0"/>
    <n v="14.362"/>
    <n v="0"/>
    <n v="26.72"/>
    <n v="0"/>
    <n v="0"/>
    <m/>
    <x v="0"/>
    <s v="ELOR53026818CAT4_HUMBOLTEL"/>
    <s v="Electro Oriente S. A."/>
    <x v="5"/>
    <x v="5"/>
    <s v="C.T. San Ignacio"/>
    <x v="18"/>
    <x v="0"/>
    <x v="0"/>
    <x v="51"/>
    <x v="0"/>
    <s v="Instalado"/>
    <s v="Operativo"/>
    <s v="Distribuidora"/>
    <x v="0"/>
    <x v="1"/>
    <x v="0"/>
    <x v="0"/>
    <s v="Estatal"/>
    <s v="CAJAMARCA"/>
    <s v="CAJAMARCA"/>
    <s v="SAN IGNACIO"/>
    <s v="SAN IGNACIO"/>
    <s v="SEC. PORTACHUELO"/>
    <x v="0"/>
    <n v="0"/>
    <x v="0"/>
    <n v="0"/>
    <x v="0"/>
    <x v="0"/>
    <n v="14.362"/>
    <n v="1.4362E-2"/>
    <m/>
    <n v="5.8333333333333327E-2"/>
    <n v="4.1666666666666664E-2"/>
    <n v="7.6479999999999997"/>
    <n v="0"/>
    <n v="20"/>
    <s v="BASE DE DATOS"/>
    <m/>
  </r>
  <r>
    <s v="20"/>
    <x v="11"/>
    <s v="ELOR"/>
    <s v="53026818"/>
    <s v="53026818"/>
    <x v="0"/>
    <s v="CAT5_HUMBOLT"/>
    <s v="S"/>
    <n v="0.7"/>
    <n v="0.5"/>
    <n v="12.952"/>
    <n v="0"/>
    <n v="12.952"/>
    <n v="0"/>
    <n v="24.75"/>
    <n v="0"/>
    <n v="0"/>
    <m/>
    <x v="0"/>
    <s v="ELOR53026818CAT5_HUMBOLTEL"/>
    <s v="Electro Oriente S. A."/>
    <x v="5"/>
    <x v="5"/>
    <s v="C.T. San Ignacio"/>
    <x v="18"/>
    <x v="0"/>
    <x v="0"/>
    <x v="52"/>
    <x v="0"/>
    <s v="Instalado"/>
    <s v="Operativo"/>
    <s v="Distribuidora"/>
    <x v="0"/>
    <x v="1"/>
    <x v="0"/>
    <x v="0"/>
    <s v="Estatal"/>
    <s v="CAJAMARCA"/>
    <s v="CAJAMARCA"/>
    <s v="SAN IGNACIO"/>
    <s v="SAN IGNACIO"/>
    <s v="SEC. PORTACHUELO"/>
    <x v="0"/>
    <n v="0"/>
    <x v="0"/>
    <n v="0"/>
    <x v="0"/>
    <x v="0"/>
    <n v="12.952"/>
    <n v="1.2952E-2"/>
    <m/>
    <n v="5.8333333333333327E-2"/>
    <n v="4.1666666666666664E-2"/>
    <n v="7.6479999999999997"/>
    <n v="0"/>
    <n v="20"/>
    <s v="BASE DE DATOS"/>
    <m/>
  </r>
  <r>
    <s v="20"/>
    <x v="11"/>
    <s v="ELOR"/>
    <s v="33010793"/>
    <s v="33010793"/>
    <x v="0"/>
    <s v="WARTSILA 1"/>
    <s v="S"/>
    <n v="6.4"/>
    <n v="6"/>
    <n v="0"/>
    <n v="0"/>
    <n v="0"/>
    <n v="2"/>
    <n v="0"/>
    <n v="0"/>
    <n v="0"/>
    <m/>
    <x v="0"/>
    <s v="ELOR33010793WARTSILA 1EL"/>
    <s v="Electro Oriente S. A."/>
    <x v="5"/>
    <x v="5"/>
    <s v="C. T. Iqt.Diesel - Wartsila"/>
    <x v="20"/>
    <x v="0"/>
    <x v="0"/>
    <x v="7"/>
    <x v="0"/>
    <s v="Instalado"/>
    <s v="Operativo"/>
    <s v="Distribuidora"/>
    <x v="0"/>
    <x v="0"/>
    <x v="0"/>
    <x v="0"/>
    <s v="Estatal"/>
    <s v="LORETO"/>
    <s v="LORETO"/>
    <s v="MAYNAS"/>
    <s v="IQUITOS"/>
    <n v="0"/>
    <x v="0"/>
    <n v="0"/>
    <x v="0"/>
    <n v="0"/>
    <x v="0"/>
    <x v="0"/>
    <n v="0"/>
    <n v="0"/>
    <m/>
    <n v="0.53333333333333333"/>
    <n v="0.5"/>
    <n v="7.6479999999999997"/>
    <n v="0"/>
    <n v="20"/>
    <s v="BASE DE DATOS"/>
    <m/>
  </r>
  <r>
    <s v="20"/>
    <x v="11"/>
    <s v="ELOR"/>
    <s v="33010793"/>
    <s v="33010793"/>
    <x v="0"/>
    <s v="WARTSILA 2"/>
    <s v="S"/>
    <n v="6.4"/>
    <n v="6"/>
    <n v="0"/>
    <n v="0"/>
    <n v="0"/>
    <n v="2"/>
    <n v="0"/>
    <n v="0"/>
    <n v="0"/>
    <m/>
    <x v="0"/>
    <s v="ELOR33010793WARTSILA 2EL"/>
    <s v="Electro Oriente S. A."/>
    <x v="5"/>
    <x v="5"/>
    <s v="C. T. Iqt.Diesel - Wartsila"/>
    <x v="20"/>
    <x v="0"/>
    <x v="0"/>
    <x v="8"/>
    <x v="0"/>
    <s v="Instalado"/>
    <s v="Operativo"/>
    <s v="Distribuidora"/>
    <x v="0"/>
    <x v="0"/>
    <x v="0"/>
    <x v="0"/>
    <s v="Estatal"/>
    <s v="LORETO"/>
    <s v="LORETO"/>
    <s v="MAYNAS"/>
    <s v="IQUITOS"/>
    <n v="0"/>
    <x v="0"/>
    <n v="0"/>
    <x v="0"/>
    <n v="0"/>
    <x v="0"/>
    <x v="0"/>
    <n v="0"/>
    <n v="0"/>
    <m/>
    <n v="0.53333333333333333"/>
    <n v="0.5"/>
    <n v="7.6479999999999997"/>
    <n v="0"/>
    <n v="20"/>
    <s v="BASE DE DATOS"/>
    <m/>
  </r>
  <r>
    <s v="20"/>
    <x v="11"/>
    <s v="ELOR"/>
    <s v="33010793"/>
    <s v="33010793"/>
    <x v="0"/>
    <s v="WARTSILA 3"/>
    <s v="N"/>
    <n v="6.4"/>
    <n v="0"/>
    <n v="0"/>
    <n v="0"/>
    <n v="0"/>
    <n v="0"/>
    <n v="0"/>
    <n v="0"/>
    <n v="0"/>
    <m/>
    <x v="0"/>
    <s v="ELOR33010793WARTSILA 3EL"/>
    <s v="Electro Oriente S. A."/>
    <x v="5"/>
    <x v="5"/>
    <s v="C. T. Iqt.Diesel - Wartsila"/>
    <x v="20"/>
    <x v="0"/>
    <x v="0"/>
    <x v="9"/>
    <x v="0"/>
    <s v="Instalado"/>
    <s v="Operativo"/>
    <s v="Distribuidora"/>
    <x v="0"/>
    <x v="0"/>
    <x v="0"/>
    <x v="0"/>
    <s v="Estatal"/>
    <s v="LORETO"/>
    <s v="LORETO"/>
    <s v="MAYNAS"/>
    <s v="IQUITOS"/>
    <n v="0"/>
    <x v="0"/>
    <n v="0"/>
    <x v="0"/>
    <n v="0"/>
    <x v="0"/>
    <x v="0"/>
    <n v="0"/>
    <n v="0"/>
    <m/>
    <n v="0.53333333333333333"/>
    <n v="0.5"/>
    <n v="7.6479999999999997"/>
    <n v="0"/>
    <n v="20"/>
    <s v="BASE DE DATOS"/>
    <m/>
  </r>
  <r>
    <s v="20"/>
    <x v="11"/>
    <s v="ELOR"/>
    <s v="33010793"/>
    <s v="33010793"/>
    <x v="0"/>
    <s v="WARTSILA 4"/>
    <s v="S"/>
    <n v="6.4"/>
    <n v="6"/>
    <n v="0"/>
    <n v="0"/>
    <n v="0"/>
    <n v="3"/>
    <n v="0"/>
    <n v="0"/>
    <n v="0"/>
    <m/>
    <x v="0"/>
    <s v="ELOR33010793WARTSILA 4EL"/>
    <s v="Electro Oriente S. A."/>
    <x v="5"/>
    <x v="5"/>
    <s v="C. T. Iqt.Diesel - Wartsila"/>
    <x v="20"/>
    <x v="0"/>
    <x v="0"/>
    <x v="10"/>
    <x v="0"/>
    <s v="Instalado"/>
    <s v="Operativo"/>
    <s v="Distribuidora"/>
    <x v="0"/>
    <x v="0"/>
    <x v="0"/>
    <x v="0"/>
    <s v="Estatal"/>
    <s v="LORETO"/>
    <s v="LORETO"/>
    <s v="MAYNAS"/>
    <s v="IQUITOS"/>
    <n v="0"/>
    <x v="0"/>
    <n v="0"/>
    <x v="0"/>
    <n v="0"/>
    <x v="0"/>
    <x v="0"/>
    <n v="0"/>
    <n v="0"/>
    <m/>
    <n v="0.53333333333333333"/>
    <n v="0.5"/>
    <n v="7.6479999999999997"/>
    <n v="0"/>
    <n v="20"/>
    <s v="BASE DE DATOS"/>
    <m/>
  </r>
  <r>
    <s v="20"/>
    <x v="11"/>
    <s v="ELOR"/>
    <s v="33010793"/>
    <s v="33010793"/>
    <x v="0"/>
    <s v="WARTSILA 5"/>
    <s v="S"/>
    <n v="8.1"/>
    <n v="7.8"/>
    <n v="0"/>
    <n v="0"/>
    <n v="0"/>
    <n v="4"/>
    <n v="0.25"/>
    <n v="0"/>
    <n v="0"/>
    <m/>
    <x v="0"/>
    <s v="ELOR33010793WARTSILA 5EL"/>
    <s v="Electro Oriente S. A."/>
    <x v="5"/>
    <x v="5"/>
    <s v="C. T. Iqt.Diesel - Wartsila"/>
    <x v="20"/>
    <x v="0"/>
    <x v="0"/>
    <x v="54"/>
    <x v="0"/>
    <s v="Instalado"/>
    <s v="Operativo"/>
    <s v="Distribuidora"/>
    <x v="0"/>
    <x v="0"/>
    <x v="0"/>
    <x v="0"/>
    <s v="Estatal"/>
    <s v="LORETO"/>
    <s v="LORETO"/>
    <s v="MAYNAS"/>
    <s v="IQUITOS"/>
    <n v="0"/>
    <x v="2"/>
    <n v="0"/>
    <x v="0"/>
    <n v="0"/>
    <x v="0"/>
    <x v="0"/>
    <n v="0"/>
    <n v="0"/>
    <m/>
    <n v="0.67499999999999993"/>
    <n v="0.65"/>
    <n v="7.6479999999999997"/>
    <n v="0"/>
    <n v="20"/>
    <s v="BASE DE DATOS"/>
    <m/>
  </r>
  <r>
    <s v="20"/>
    <x v="11"/>
    <s v="ELOR"/>
    <s v="33010793"/>
    <s v="33010793"/>
    <x v="0"/>
    <s v="WARTSILA 6"/>
    <s v="S"/>
    <n v="8.1"/>
    <n v="7.8"/>
    <n v="0"/>
    <n v="0"/>
    <n v="0"/>
    <n v="0"/>
    <n v="0"/>
    <n v="0"/>
    <n v="0"/>
    <m/>
    <x v="0"/>
    <s v="ELOR33010793WARTSILA 6EL"/>
    <s v="Electro Oriente S. A."/>
    <x v="5"/>
    <x v="5"/>
    <s v="C. T. Iqt.Diesel - Wartsila"/>
    <x v="20"/>
    <x v="0"/>
    <x v="0"/>
    <x v="55"/>
    <x v="0"/>
    <s v="Instalado"/>
    <s v="Operativo"/>
    <s v="Distribuidora"/>
    <x v="0"/>
    <x v="0"/>
    <x v="0"/>
    <x v="0"/>
    <s v="Estatal"/>
    <s v="LORETO"/>
    <s v="LORETO"/>
    <s v="MAYNAS"/>
    <s v="IQUITOS"/>
    <n v="0"/>
    <x v="2"/>
    <n v="0"/>
    <x v="0"/>
    <n v="0"/>
    <x v="0"/>
    <x v="0"/>
    <n v="0"/>
    <n v="0"/>
    <m/>
    <n v="0.67499999999999993"/>
    <n v="0.65"/>
    <n v="7.6479999999999997"/>
    <n v="0"/>
    <n v="20"/>
    <s v="BASE DE DATOS"/>
    <m/>
  </r>
  <r>
    <s v="20"/>
    <x v="11"/>
    <s v="ELOR"/>
    <s v="33010793"/>
    <s v="33010793"/>
    <x v="0"/>
    <s v="WARTSILA 7"/>
    <s v="S"/>
    <n v="8.1"/>
    <n v="7.8"/>
    <n v="0"/>
    <n v="0"/>
    <n v="0"/>
    <n v="0"/>
    <n v="0"/>
    <n v="0"/>
    <n v="0"/>
    <m/>
    <x v="0"/>
    <s v="ELOR33010793WARTSILA 7EL"/>
    <s v="Electro Oriente S. A."/>
    <x v="5"/>
    <x v="5"/>
    <s v="C. T. Iqt.Diesel - Wartsila"/>
    <x v="20"/>
    <x v="0"/>
    <x v="0"/>
    <x v="56"/>
    <x v="0"/>
    <s v="Instalado"/>
    <s v="Operativo"/>
    <s v="Distribuidora"/>
    <x v="0"/>
    <x v="0"/>
    <x v="0"/>
    <x v="0"/>
    <s v="Estatal"/>
    <s v="LORETO"/>
    <s v="LORETO"/>
    <s v="MAYNAS"/>
    <s v="IQUITOS"/>
    <n v="0"/>
    <x v="2"/>
    <n v="0"/>
    <x v="0"/>
    <n v="0"/>
    <x v="0"/>
    <x v="0"/>
    <n v="0"/>
    <n v="0"/>
    <m/>
    <n v="0.67499999999999993"/>
    <n v="0.65"/>
    <n v="7.6479999999999997"/>
    <n v="0"/>
    <n v="20"/>
    <s v="BASE DE DATOS"/>
    <m/>
  </r>
  <r>
    <s v="20"/>
    <x v="11"/>
    <s v="ELOR"/>
    <s v="33010793"/>
    <s v="33010793"/>
    <x v="0"/>
    <s v="CAT-16CM32"/>
    <s v="N"/>
    <n v="7.4"/>
    <n v="0"/>
    <n v="0"/>
    <n v="0"/>
    <n v="0"/>
    <n v="0"/>
    <n v="0"/>
    <n v="0"/>
    <n v="0"/>
    <m/>
    <x v="0"/>
    <s v="ELOR33010793CAT-16CM32EL"/>
    <s v="Electro Oriente S. A."/>
    <x v="5"/>
    <x v="5"/>
    <s v="C. T. Iqt.Diesel - Wartsila"/>
    <x v="20"/>
    <x v="0"/>
    <x v="0"/>
    <x v="57"/>
    <x v="0"/>
    <s v="Instalado"/>
    <s v="Operativo"/>
    <s v="Distribuidora"/>
    <x v="0"/>
    <x v="0"/>
    <x v="0"/>
    <x v="0"/>
    <s v="Estatal"/>
    <s v="LORETO"/>
    <s v="LORETO"/>
    <s v="MAYNAS"/>
    <s v="IQUITOS"/>
    <n v="0"/>
    <x v="0"/>
    <n v="0"/>
    <x v="0"/>
    <n v="0"/>
    <x v="0"/>
    <x v="0"/>
    <n v="0"/>
    <n v="0"/>
    <m/>
    <n v="0.6166666666666667"/>
    <n v="0.54166666666666663"/>
    <n v="7.6479999999999997"/>
    <n v="0"/>
    <n v="20"/>
    <s v="BASE DE DATOS"/>
    <m/>
  </r>
  <r>
    <s v="20"/>
    <x v="11"/>
    <s v="ELOR"/>
    <s v="33010793"/>
    <s v="33010793"/>
    <x v="0"/>
    <s v="CAT.1-16CM32C"/>
    <s v="N"/>
    <n v="7.5179999999999998"/>
    <n v="0"/>
    <n v="0"/>
    <n v="0"/>
    <n v="0"/>
    <n v="0"/>
    <n v="0"/>
    <n v="0"/>
    <n v="0"/>
    <m/>
    <x v="0"/>
    <s v="ELOR33010793CAT.1-16CM32CEL"/>
    <s v="Electro Oriente S. A."/>
    <x v="5"/>
    <x v="5"/>
    <s v="C. T. Iqt.Diesel - Wartsila"/>
    <x v="20"/>
    <x v="0"/>
    <x v="0"/>
    <x v="58"/>
    <x v="0"/>
    <s v="Instalado"/>
    <s v="Inoperativo"/>
    <s v="Distribuidora"/>
    <x v="0"/>
    <x v="0"/>
    <x v="0"/>
    <x v="0"/>
    <s v="Estatal"/>
    <s v="LORETO"/>
    <s v="LORETO"/>
    <s v="MAYNAS"/>
    <s v="IQUITOS"/>
    <n v="0"/>
    <x v="0"/>
    <n v="0"/>
    <x v="0"/>
    <n v="0"/>
    <x v="0"/>
    <x v="0"/>
    <n v="0"/>
    <n v="0"/>
    <m/>
    <n v="0.62649999999999995"/>
    <n v="0"/>
    <n v="7.6479999999999997"/>
    <n v="0"/>
    <n v="20"/>
    <s v="BASE DE DATOS"/>
    <m/>
  </r>
  <r>
    <s v="20"/>
    <x v="11"/>
    <s v="ELOR"/>
    <s v="33010793"/>
    <s v="33010793"/>
    <x v="0"/>
    <s v="CAT.2-16CM32C"/>
    <s v="N"/>
    <n v="7.5179999999999998"/>
    <n v="0"/>
    <n v="0"/>
    <n v="0"/>
    <n v="0"/>
    <n v="0"/>
    <n v="0"/>
    <n v="0"/>
    <n v="0"/>
    <m/>
    <x v="0"/>
    <s v="ELOR33010793CAT.2-16CM32CEL"/>
    <s v="Electro Oriente S. A."/>
    <x v="5"/>
    <x v="5"/>
    <s v="C. T. Iqt.Diesel - Wartsila"/>
    <x v="20"/>
    <x v="0"/>
    <x v="0"/>
    <x v="59"/>
    <x v="0"/>
    <s v="Instalado"/>
    <s v="Inoperativo"/>
    <s v="Distribuidora"/>
    <x v="0"/>
    <x v="0"/>
    <x v="0"/>
    <x v="0"/>
    <s v="Estatal"/>
    <s v="LORETO"/>
    <s v="LORETO"/>
    <s v="MAYNAS"/>
    <s v="IQUITOS"/>
    <n v="0"/>
    <x v="0"/>
    <n v="0"/>
    <x v="0"/>
    <n v="0"/>
    <x v="0"/>
    <x v="0"/>
    <n v="0"/>
    <n v="0"/>
    <m/>
    <n v="0.62649999999999995"/>
    <n v="0"/>
    <n v="7.6479999999999997"/>
    <n v="0"/>
    <n v="20"/>
    <s v="BASE DE DATOS"/>
    <m/>
  </r>
  <r>
    <s v="20"/>
    <x v="11"/>
    <s v="ELOR"/>
    <s v="33010767"/>
    <s v="33010767"/>
    <x v="0"/>
    <s v="CUMMINS 1"/>
    <s v="S"/>
    <n v="2"/>
    <n v="1.5"/>
    <n v="0"/>
    <n v="0"/>
    <n v="0"/>
    <n v="1"/>
    <n v="0.17"/>
    <n v="0"/>
    <n v="0"/>
    <m/>
    <x v="0"/>
    <s v="ELOR33010767CUMMINS 1EL"/>
    <s v="Electro Oriente S. A."/>
    <x v="5"/>
    <x v="5"/>
    <s v="C. T. Iqt.Diesel - Diesel"/>
    <x v="19"/>
    <x v="0"/>
    <x v="0"/>
    <x v="53"/>
    <x v="0"/>
    <s v="Instalado"/>
    <s v="Operativo"/>
    <s v="Distribuidora"/>
    <x v="0"/>
    <x v="0"/>
    <x v="0"/>
    <x v="0"/>
    <s v="Estatal"/>
    <s v="LORETO"/>
    <s v="LORETO"/>
    <s v="MAYNAS"/>
    <s v="IQUITOS"/>
    <n v="0"/>
    <x v="0"/>
    <n v="0"/>
    <x v="0"/>
    <n v="0"/>
    <x v="0"/>
    <x v="0"/>
    <n v="0"/>
    <n v="0"/>
    <m/>
    <n v="0.16666666666666666"/>
    <n v="0.125"/>
    <n v="7.6479999999999997"/>
    <n v="0"/>
    <n v="20"/>
    <s v="BASE DE DATOS"/>
    <m/>
  </r>
  <r>
    <s v="20"/>
    <x v="11"/>
    <s v="ELOR"/>
    <s v="43095199"/>
    <s v="43095199"/>
    <x v="0"/>
    <s v="CKD 6S150PV"/>
    <s v="N"/>
    <n v="0.2"/>
    <n v="0"/>
    <n v="0"/>
    <n v="0"/>
    <n v="0"/>
    <n v="0"/>
    <n v="0"/>
    <n v="0"/>
    <n v="0"/>
    <m/>
    <x v="1"/>
    <s v="ELOR43095199CKD 6S150PVEL"/>
    <s v="Electro Oriente S. A."/>
    <x v="5"/>
    <x v="5"/>
    <s v="C. T. Pevas"/>
    <x v="21"/>
    <x v="0"/>
    <x v="0"/>
    <x v="60"/>
    <x v="0"/>
    <s v="Instalado"/>
    <s v="Inoperativo"/>
    <s v="Distribuidora"/>
    <x v="0"/>
    <x v="0"/>
    <x v="0"/>
    <x v="0"/>
    <s v="Estatal"/>
    <s v="LORETO"/>
    <s v="LORETO"/>
    <s v="MRCAL. R. CASTILLA"/>
    <s v="PEVAS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11"/>
    <s v="ELOR"/>
    <s v="43095199"/>
    <s v="43095199"/>
    <x v="0"/>
    <s v="Volvo TD-70G N§1"/>
    <s v="N"/>
    <n v="0.1"/>
    <n v="0"/>
    <n v="0"/>
    <n v="0"/>
    <n v="0"/>
    <n v="0"/>
    <n v="0"/>
    <n v="0"/>
    <n v="0"/>
    <m/>
    <x v="1"/>
    <s v="ELOR43095199Volvo TD-70G N§1EL"/>
    <s v="Electro Oriente S. A."/>
    <x v="5"/>
    <x v="5"/>
    <s v="C. T. Pevas"/>
    <x v="21"/>
    <x v="0"/>
    <x v="0"/>
    <x v="61"/>
    <x v="0"/>
    <s v="Instalado"/>
    <n v="0"/>
    <s v="Distribuidora"/>
    <x v="0"/>
    <x v="0"/>
    <x v="0"/>
    <x v="0"/>
    <s v="Estatal"/>
    <s v="LORETO"/>
    <s v="LORETO"/>
    <s v="MRCAL. R. CASTILLA"/>
    <s v="PEVAS"/>
    <n v="0"/>
    <x v="0"/>
    <n v="0"/>
    <x v="0"/>
    <n v="0"/>
    <x v="0"/>
    <x v="0"/>
    <n v="0"/>
    <n v="0"/>
    <m/>
    <s v="-"/>
    <s v="-"/>
    <e v="#N/A"/>
    <n v="0"/>
    <n v="20"/>
    <s v="BASE DE DATOS"/>
    <m/>
  </r>
  <r>
    <s v="20"/>
    <x v="11"/>
    <s v="ELOR"/>
    <s v="43095999"/>
    <s v="43095999"/>
    <x v="0"/>
    <s v="CKD DAT-120"/>
    <s v="N"/>
    <n v="0.1"/>
    <n v="0"/>
    <n v="0"/>
    <n v="0"/>
    <n v="0"/>
    <n v="0"/>
    <n v="0"/>
    <n v="0"/>
    <n v="0"/>
    <m/>
    <x v="1"/>
    <s v="ELOR43095999CKD DAT-120EL"/>
    <s v="Electro Oriente S. A."/>
    <x v="5"/>
    <x v="5"/>
    <s v="C. T. Jenaro Herrera"/>
    <x v="22"/>
    <x v="0"/>
    <x v="0"/>
    <x v="62"/>
    <x v="0"/>
    <s v="Instalado"/>
    <s v="Inoperativo"/>
    <s v="Distribuidora"/>
    <x v="0"/>
    <x v="0"/>
    <x v="0"/>
    <x v="0"/>
    <s v="Estatal"/>
    <s v="LORETO"/>
    <s v="LORETO"/>
    <s v="REQUENA"/>
    <s v="SAPUEN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11"/>
    <s v="ELOR"/>
    <s v="43095999"/>
    <s v="43095999"/>
    <x v="0"/>
    <s v="Cat. D-3306"/>
    <s v="N"/>
    <n v="0.13500000000000001"/>
    <n v="0"/>
    <n v="0"/>
    <n v="0"/>
    <n v="0"/>
    <n v="0"/>
    <n v="0"/>
    <n v="0"/>
    <n v="0"/>
    <m/>
    <x v="1"/>
    <s v="ELOR43095999Cat. D-3306EL"/>
    <s v="Electro Oriente S. A."/>
    <x v="5"/>
    <x v="5"/>
    <s v="C. T. Jenaro Herrera"/>
    <x v="22"/>
    <x v="0"/>
    <x v="0"/>
    <x v="63"/>
    <x v="0"/>
    <s v="Instalado"/>
    <s v="Inoperativo"/>
    <s v="Distribuidora"/>
    <x v="0"/>
    <x v="0"/>
    <x v="0"/>
    <x v="0"/>
    <s v="Estatal"/>
    <s v="LORETO"/>
    <s v="LORETO"/>
    <s v="REQUENA"/>
    <s v="SAPUEN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11"/>
    <s v="ELOR"/>
    <s v="43094799"/>
    <s v="43094799"/>
    <x v="0"/>
    <s v="CKD"/>
    <s v="N"/>
    <n v="0.1"/>
    <n v="0"/>
    <n v="0"/>
    <n v="0"/>
    <n v="0"/>
    <n v="0"/>
    <n v="0"/>
    <n v="0"/>
    <n v="0"/>
    <m/>
    <x v="1"/>
    <s v="ELOR43094799CKDEL"/>
    <s v="Electro Oriente S. A."/>
    <x v="5"/>
    <x v="5"/>
    <s v="C. T. Santa Clotilde"/>
    <x v="23"/>
    <x v="0"/>
    <x v="0"/>
    <x v="30"/>
    <x v="0"/>
    <s v="Instalado"/>
    <s v="Inoperativo"/>
    <s v="Distribuidora"/>
    <x v="0"/>
    <x v="0"/>
    <x v="0"/>
    <x v="0"/>
    <s v="Estatal"/>
    <s v="LORETO"/>
    <s v="LORETO"/>
    <s v="MAYNAS"/>
    <s v="NAPO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11"/>
    <s v="ELOR"/>
    <s v="43094799"/>
    <s v="43094799"/>
    <x v="0"/>
    <s v="Cat."/>
    <s v="N"/>
    <n v="0.22500000000000001"/>
    <n v="0"/>
    <n v="0"/>
    <n v="0"/>
    <n v="0"/>
    <n v="0"/>
    <n v="0"/>
    <n v="0"/>
    <n v="0"/>
    <m/>
    <x v="1"/>
    <s v="ELOR43094799Cat.EL"/>
    <s v="Electro Oriente S. A."/>
    <x v="5"/>
    <x v="5"/>
    <s v="C. T. Santa Clotilde"/>
    <x v="23"/>
    <x v="0"/>
    <x v="0"/>
    <x v="64"/>
    <x v="0"/>
    <s v="Instalado"/>
    <s v="Inoperativo"/>
    <s v="Distribuidora"/>
    <x v="0"/>
    <x v="0"/>
    <x v="0"/>
    <x v="0"/>
    <s v="Estatal"/>
    <s v="LORETO"/>
    <s v="LORETO"/>
    <s v="MAYNAS"/>
    <s v="NAPO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11"/>
    <s v="ELOR"/>
    <s v="43095399"/>
    <s v="43095399"/>
    <x v="0"/>
    <s v="CKD"/>
    <s v="N"/>
    <n v="0.1"/>
    <n v="0"/>
    <n v="0"/>
    <n v="0"/>
    <n v="0"/>
    <n v="0"/>
    <n v="0"/>
    <n v="0"/>
    <n v="0"/>
    <m/>
    <x v="1"/>
    <s v="ELOR43095399CKDEL"/>
    <s v="Electro Oriente S. A."/>
    <x v="5"/>
    <x v="5"/>
    <s v="C. T. San Pablo"/>
    <x v="24"/>
    <x v="0"/>
    <x v="0"/>
    <x v="30"/>
    <x v="0"/>
    <s v="Instalado"/>
    <s v="Inoperativo"/>
    <s v="Distribuidora"/>
    <x v="0"/>
    <x v="0"/>
    <x v="0"/>
    <x v="0"/>
    <s v="Estatal"/>
    <s v="LORETO"/>
    <s v="LORETO"/>
    <s v="MRCAL. R. CASTILLA"/>
    <s v="RAMON CASTILL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11"/>
    <s v="ELOR"/>
    <s v="43095399"/>
    <s v="43095399"/>
    <x v="0"/>
    <s v="Cat."/>
    <s v="N"/>
    <n v="0.09"/>
    <n v="0"/>
    <n v="0"/>
    <n v="0"/>
    <n v="0"/>
    <n v="0"/>
    <n v="0"/>
    <n v="0"/>
    <n v="0"/>
    <m/>
    <x v="1"/>
    <s v="ELOR43095399Cat.EL"/>
    <s v="Electro Oriente S. A."/>
    <x v="5"/>
    <x v="5"/>
    <s v="C. T. San Pablo"/>
    <x v="24"/>
    <x v="0"/>
    <x v="0"/>
    <x v="64"/>
    <x v="0"/>
    <s v="Instalado"/>
    <s v="Inoperativo"/>
    <s v="Distribuidora"/>
    <x v="0"/>
    <x v="0"/>
    <x v="0"/>
    <x v="0"/>
    <s v="Estatal"/>
    <s v="LORETO"/>
    <s v="LORETO"/>
    <s v="MRCAL. R. CASTILLA"/>
    <s v="RAMON CASTILL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11"/>
    <s v="ELOR"/>
    <s v="43095599"/>
    <s v="43095599"/>
    <x v="0"/>
    <s v="CKD"/>
    <s v="N"/>
    <n v="0.1"/>
    <n v="0"/>
    <n v="0"/>
    <n v="0"/>
    <n v="0"/>
    <n v="0"/>
    <n v="0"/>
    <n v="0"/>
    <n v="0"/>
    <m/>
    <x v="1"/>
    <s v="ELOR43095599CKDEL"/>
    <s v="Electro Oriente S. A."/>
    <x v="5"/>
    <x v="5"/>
    <s v="C. T. Tamanco Viejo"/>
    <x v="25"/>
    <x v="0"/>
    <x v="0"/>
    <x v="30"/>
    <x v="0"/>
    <s v="Instalado"/>
    <s v="Inoperativo"/>
    <s v="Distribuidora"/>
    <x v="0"/>
    <x v="0"/>
    <x v="0"/>
    <x v="0"/>
    <s v="Estatal"/>
    <s v="LORETO"/>
    <s v="LORETO"/>
    <s v="REQUENA"/>
    <s v="EMILIO SAN MARTIN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11"/>
    <s v="ELOR"/>
    <s v="43095599"/>
    <s v="43095599"/>
    <x v="0"/>
    <s v="Perkins"/>
    <s v="N"/>
    <n v="7.4999999999999997E-2"/>
    <n v="0"/>
    <n v="0"/>
    <n v="0"/>
    <n v="0"/>
    <n v="0"/>
    <n v="0"/>
    <n v="0"/>
    <n v="0"/>
    <m/>
    <x v="1"/>
    <s v="ELOR43095599PerkinsEL"/>
    <s v="Electro Oriente S. A."/>
    <x v="5"/>
    <x v="5"/>
    <s v="C. T. Tamanco Viejo"/>
    <x v="25"/>
    <x v="0"/>
    <x v="0"/>
    <x v="12"/>
    <x v="0"/>
    <s v="Instalado"/>
    <s v="Inoperativo"/>
    <s v="Distribuidora"/>
    <x v="0"/>
    <x v="0"/>
    <x v="0"/>
    <x v="0"/>
    <s v="Estatal"/>
    <s v="LORETO"/>
    <s v="LORETO"/>
    <s v="REQUENA"/>
    <s v="EMILIO SAN MARTIN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11"/>
    <s v="ELOR"/>
    <s v="43095699"/>
    <s v="43095699"/>
    <x v="0"/>
    <s v="CKD"/>
    <s v="N"/>
    <n v="0.1"/>
    <n v="0"/>
    <n v="0"/>
    <n v="0"/>
    <n v="0"/>
    <n v="0"/>
    <n v="0"/>
    <n v="0"/>
    <n v="0"/>
    <m/>
    <x v="1"/>
    <s v="ELOR43095699CKDEL"/>
    <s v="Electro Oriente S. A."/>
    <x v="5"/>
    <x v="5"/>
    <s v="C. T. San Roque de Maquia"/>
    <x v="26"/>
    <x v="0"/>
    <x v="0"/>
    <x v="30"/>
    <x v="0"/>
    <s v="Instalado"/>
    <s v="Inoperativo"/>
    <s v="Distribuidora"/>
    <x v="0"/>
    <x v="0"/>
    <x v="0"/>
    <x v="0"/>
    <s v="Estatal"/>
    <s v="LORETO"/>
    <s v="LORETO"/>
    <s v="REQUENA"/>
    <s v="MAQUI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11"/>
    <s v="ELOR"/>
    <s v="43095699"/>
    <s v="43095699"/>
    <x v="0"/>
    <s v="Perkins"/>
    <s v="N"/>
    <n v="0.09"/>
    <n v="0"/>
    <n v="0"/>
    <n v="0"/>
    <n v="0"/>
    <n v="0"/>
    <n v="0"/>
    <n v="0"/>
    <n v="0"/>
    <m/>
    <x v="1"/>
    <s v="ELOR43095699PerkinsEL"/>
    <s v="Electro Oriente S. A."/>
    <x v="5"/>
    <x v="5"/>
    <s v="C. T. San Roque de Maquia"/>
    <x v="26"/>
    <x v="0"/>
    <x v="0"/>
    <x v="12"/>
    <x v="0"/>
    <s v="Instalado"/>
    <s v="Inoperativo"/>
    <s v="Distribuidora"/>
    <x v="0"/>
    <x v="0"/>
    <x v="0"/>
    <x v="0"/>
    <s v="Estatal"/>
    <s v="LORETO"/>
    <s v="LORETO"/>
    <s v="REQUENA"/>
    <s v="MAQUI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11"/>
    <s v="ELOR"/>
    <s v="43094999"/>
    <s v="43094999"/>
    <x v="0"/>
    <s v="CKD MODASA"/>
    <s v="N"/>
    <n v="3.5000000000000003E-2"/>
    <n v="0"/>
    <n v="0"/>
    <n v="0"/>
    <n v="0"/>
    <n v="0"/>
    <n v="0"/>
    <n v="0"/>
    <n v="0"/>
    <m/>
    <x v="1"/>
    <s v="ELOR43094999CKD MODASAEL"/>
    <s v="Electro Oriente S. A."/>
    <x v="5"/>
    <x v="5"/>
    <s v="C. T. Cabo Pantoja"/>
    <x v="27"/>
    <x v="0"/>
    <x v="0"/>
    <x v="65"/>
    <x v="0"/>
    <s v="Instalado"/>
    <s v="Inoperativo"/>
    <s v="Distribuidora"/>
    <x v="0"/>
    <x v="0"/>
    <x v="0"/>
    <x v="0"/>
    <s v="Estatal"/>
    <s v="LORETO"/>
    <s v="LORETO"/>
    <s v="MAYNAS"/>
    <s v="TORRES CAUSANO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11"/>
    <s v="ELOR"/>
    <s v="43095799"/>
    <s v="43095799"/>
    <x v="0"/>
    <s v="CKD"/>
    <s v="N"/>
    <n v="0.1"/>
    <n v="0"/>
    <n v="0"/>
    <n v="0"/>
    <n v="0"/>
    <n v="0"/>
    <n v="0"/>
    <n v="0"/>
    <n v="0"/>
    <m/>
    <x v="1"/>
    <s v="ELOR43095799CKDEL"/>
    <s v="Electro Oriente S. A."/>
    <x v="5"/>
    <x v="5"/>
    <s v="C. T. Bagazan"/>
    <x v="28"/>
    <x v="0"/>
    <x v="0"/>
    <x v="30"/>
    <x v="0"/>
    <s v="Instalado"/>
    <s v="Inoperativo"/>
    <s v="Distribuidora"/>
    <x v="0"/>
    <x v="0"/>
    <x v="0"/>
    <x v="0"/>
    <s v="Estatal"/>
    <s v="LORETO"/>
    <s v="LORETO"/>
    <s v="REQUENA"/>
    <s v="SAPUEN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11"/>
    <s v="ELOR"/>
    <s v="43095799"/>
    <s v="43095799"/>
    <x v="0"/>
    <s v="Perkins"/>
    <s v="N"/>
    <n v="7.4999999999999997E-2"/>
    <n v="0"/>
    <n v="0"/>
    <n v="0"/>
    <n v="0"/>
    <n v="0"/>
    <n v="0"/>
    <n v="0"/>
    <n v="0"/>
    <m/>
    <x v="1"/>
    <s v="ELOR43095799PerkinsEL"/>
    <s v="Electro Oriente S. A."/>
    <x v="5"/>
    <x v="5"/>
    <s v="C. T. Bagazan"/>
    <x v="28"/>
    <x v="0"/>
    <x v="0"/>
    <x v="12"/>
    <x v="0"/>
    <s v="Instalado"/>
    <s v="Inoperativo"/>
    <s v="Distribuidora"/>
    <x v="0"/>
    <x v="0"/>
    <x v="0"/>
    <x v="0"/>
    <s v="Estatal"/>
    <s v="LORETO"/>
    <s v="LORETO"/>
    <s v="REQUENA"/>
    <s v="SAPUEN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11"/>
    <s v="ELOR"/>
    <s v="43095899"/>
    <s v="43095899"/>
    <x v="0"/>
    <s v="MODASA"/>
    <s v="N"/>
    <n v="3.5000000000000003E-2"/>
    <n v="0"/>
    <n v="0"/>
    <n v="0"/>
    <n v="0"/>
    <n v="0"/>
    <n v="0"/>
    <n v="0"/>
    <n v="0"/>
    <m/>
    <x v="1"/>
    <s v="ELOR43095899MODASAEL"/>
    <s v="Electro Oriente S. A."/>
    <x v="5"/>
    <x v="5"/>
    <s v="C. T. Sapuena"/>
    <x v="29"/>
    <x v="0"/>
    <x v="0"/>
    <x v="66"/>
    <x v="0"/>
    <s v="Instalado"/>
    <s v="Inoperativo"/>
    <s v="Distribuidora"/>
    <x v="0"/>
    <x v="0"/>
    <x v="0"/>
    <x v="0"/>
    <s v="Estatal"/>
    <s v="LORETO"/>
    <s v="LORETO"/>
    <s v="REQUENA"/>
    <s v="SAPUEN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11"/>
    <s v="ELOR"/>
    <s v="43094899"/>
    <s v="43094899"/>
    <x v="0"/>
    <s v="MODASA"/>
    <s v="N"/>
    <n v="3.5000000000000003E-2"/>
    <n v="0"/>
    <n v="0"/>
    <n v="0"/>
    <n v="0"/>
    <n v="0"/>
    <n v="0"/>
    <n v="0"/>
    <n v="0"/>
    <m/>
    <x v="1"/>
    <s v="ELOR43094899MODASAEL"/>
    <s v="Electro Oriente S. A."/>
    <x v="5"/>
    <x v="5"/>
    <s v="C. T. El Alamo"/>
    <x v="30"/>
    <x v="0"/>
    <x v="0"/>
    <x v="66"/>
    <x v="0"/>
    <s v="Instalado"/>
    <s v="Inoperativo"/>
    <s v="Distribuidora"/>
    <x v="0"/>
    <x v="0"/>
    <x v="0"/>
    <x v="0"/>
    <s v="Estatal"/>
    <s v="LORETO"/>
    <s v="LORETO"/>
    <s v="MAYNAS"/>
    <s v="PUTUMAYU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11"/>
    <s v="ELOR"/>
    <s v="43096199"/>
    <s v="43096199"/>
    <x v="0"/>
    <s v="CKD DAT 120"/>
    <s v="N"/>
    <n v="0.1"/>
    <n v="0"/>
    <n v="0"/>
    <n v="0"/>
    <n v="0"/>
    <n v="0"/>
    <n v="0"/>
    <n v="0"/>
    <n v="0"/>
    <m/>
    <x v="1"/>
    <s v="ELOR43096199CKD DAT 120EL"/>
    <s v="Electro Oriente S. A."/>
    <x v="5"/>
    <x v="5"/>
    <s v="C. T. Inahuaya"/>
    <x v="31"/>
    <x v="0"/>
    <x v="0"/>
    <x v="67"/>
    <x v="0"/>
    <s v="Instalado"/>
    <s v="Inoperativo"/>
    <s v="Distribuidora"/>
    <x v="0"/>
    <x v="0"/>
    <x v="0"/>
    <x v="0"/>
    <s v="Estatal"/>
    <s v="LORETO"/>
    <s v="LORETO"/>
    <s v="UCAYALI"/>
    <s v="INAHUAY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11"/>
    <s v="ELOR"/>
    <s v="43096299"/>
    <s v="43096299"/>
    <x v="0"/>
    <s v="CKD"/>
    <s v="N"/>
    <n v="0.1"/>
    <n v="0"/>
    <n v="0"/>
    <n v="0"/>
    <n v="0"/>
    <n v="0"/>
    <n v="0"/>
    <n v="0"/>
    <n v="0"/>
    <m/>
    <x v="1"/>
    <s v="ELOR43096299CKDEL"/>
    <s v="Electro Oriente S. A."/>
    <x v="5"/>
    <x v="5"/>
    <s v="C. T. Pampa Hermosa"/>
    <x v="32"/>
    <x v="0"/>
    <x v="0"/>
    <x v="30"/>
    <x v="0"/>
    <s v="Instalado"/>
    <s v="Inoperativo"/>
    <s v="Distribuidora"/>
    <x v="0"/>
    <x v="0"/>
    <x v="0"/>
    <x v="0"/>
    <s v="Estatal"/>
    <s v="LORETO"/>
    <s v="LORETO"/>
    <s v="UCAYALI"/>
    <s v="PAMPA HERMOS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11"/>
    <s v="ELOR"/>
    <s v="43096399"/>
    <s v="43096399"/>
    <x v="0"/>
    <s v="CKD"/>
    <s v="N"/>
    <n v="0.1"/>
    <n v="0"/>
    <n v="0"/>
    <n v="0"/>
    <n v="0"/>
    <n v="0"/>
    <n v="0"/>
    <n v="0"/>
    <n v="0"/>
    <m/>
    <x v="1"/>
    <s v="ELOR43096399CKDEL"/>
    <s v="Electro Oriente S. A."/>
    <x v="5"/>
    <x v="5"/>
    <s v="C. T. Tierra Blanca"/>
    <x v="33"/>
    <x v="0"/>
    <x v="0"/>
    <x v="30"/>
    <x v="0"/>
    <s v="Instalado"/>
    <s v="Inoperativo"/>
    <s v="Distribuidora"/>
    <x v="0"/>
    <x v="0"/>
    <x v="0"/>
    <x v="0"/>
    <s v="Estatal"/>
    <s v="LORETO"/>
    <s v="LORETO"/>
    <s v="UCAYALI"/>
    <s v="SARAYACU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11"/>
    <s v="ELOR"/>
    <s v="43095099"/>
    <s v="43095099"/>
    <x v="0"/>
    <s v="Perkins M. 4-326-I"/>
    <s v="N"/>
    <n v="3.5000000000000003E-2"/>
    <n v="0"/>
    <n v="0"/>
    <n v="0"/>
    <n v="0"/>
    <n v="0"/>
    <n v="0"/>
    <n v="0"/>
    <n v="0"/>
    <m/>
    <x v="1"/>
    <s v="ELOR43095099Perkins M. 4-326-IEL"/>
    <s v="Electro Oriente S. A."/>
    <x v="5"/>
    <x v="5"/>
    <s v="C. T. El Porvenir"/>
    <x v="34"/>
    <x v="0"/>
    <x v="0"/>
    <x v="68"/>
    <x v="0"/>
    <s v="Instalado"/>
    <s v="Inoperativo"/>
    <s v="Distribuidora"/>
    <x v="0"/>
    <x v="0"/>
    <x v="0"/>
    <x v="0"/>
    <s v="Estatal"/>
    <s v="LORETO"/>
    <s v="LORETO"/>
    <s v="MAYNAS"/>
    <s v="FERNANDO LORES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11"/>
    <s v="ELOR"/>
    <s v="43095499"/>
    <s v="43095499"/>
    <x v="0"/>
    <s v="Volvo TD 100"/>
    <s v="N"/>
    <n v="0.15"/>
    <n v="0"/>
    <n v="0"/>
    <n v="0"/>
    <n v="0"/>
    <n v="0"/>
    <n v="0"/>
    <n v="0"/>
    <n v="0"/>
    <m/>
    <x v="1"/>
    <s v="ELOR43095499Volvo TD 100EL"/>
    <s v="Electro Oriente S. A."/>
    <x v="5"/>
    <x v="5"/>
    <s v="C. T. Flor de Punga"/>
    <x v="35"/>
    <x v="0"/>
    <x v="0"/>
    <x v="34"/>
    <x v="0"/>
    <s v="Instalado"/>
    <s v="Inoperativo"/>
    <s v="Distribuidora"/>
    <x v="0"/>
    <x v="0"/>
    <x v="0"/>
    <x v="0"/>
    <s v="Estatal"/>
    <s v="LORETO"/>
    <s v="LORETO"/>
    <s v="REQUENA"/>
    <s v="CAPELLO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11"/>
    <s v="ELOR"/>
    <s v="43096099"/>
    <s v="43096099"/>
    <x v="0"/>
    <s v="Volvo TD 100"/>
    <s v="N"/>
    <n v="0.15"/>
    <n v="0"/>
    <n v="0"/>
    <n v="0"/>
    <n v="0"/>
    <n v="0"/>
    <n v="0"/>
    <n v="0"/>
    <n v="0"/>
    <m/>
    <x v="1"/>
    <s v="ELOR43096099Volvo TD 100EL"/>
    <s v="Electro Oriente S. A."/>
    <x v="5"/>
    <x v="5"/>
    <s v="C. T. Colonia Angamos"/>
    <x v="36"/>
    <x v="0"/>
    <x v="0"/>
    <x v="34"/>
    <x v="0"/>
    <s v="Instalado"/>
    <s v="Inoperativo"/>
    <s v="Distribuidora"/>
    <x v="0"/>
    <x v="0"/>
    <x v="0"/>
    <x v="0"/>
    <s v="Estatal"/>
    <s v="LORETO"/>
    <s v="LORETO"/>
    <s v="REQUENA"/>
    <s v="YAQUERANA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11"/>
    <s v="ELOR"/>
    <s v="00000000"/>
    <s v="00000000"/>
    <x v="0"/>
    <s v="Cat. 3512 Dito"/>
    <s v="S"/>
    <n v="0.5"/>
    <n v="0.4"/>
    <n v="44.4"/>
    <n v="187.28"/>
    <n v="231.68"/>
    <n v="2"/>
    <n v="721"/>
    <n v="0"/>
    <n v="169"/>
    <m/>
    <x v="0"/>
    <s v="ELOR00000000Cat. 3512 DitoEL"/>
    <s v="Electro Oriente S. A."/>
    <x v="5"/>
    <x v="5"/>
    <s v="C. T. Caballococha"/>
    <x v="37"/>
    <x v="0"/>
    <x v="0"/>
    <x v="69"/>
    <x v="0"/>
    <s v="Instalado"/>
    <s v="Operativo"/>
    <s v="Distribuidora"/>
    <x v="0"/>
    <x v="0"/>
    <x v="0"/>
    <x v="0"/>
    <s v="Estatal"/>
    <s v="LORETO"/>
    <s v="LORETO"/>
    <s v="RAMÓN CASTILLA"/>
    <s v="RAMÓN CASTILLA"/>
    <n v="0"/>
    <x v="0"/>
    <n v="0"/>
    <x v="0"/>
    <n v="0"/>
    <x v="0"/>
    <x v="0"/>
    <n v="231.68"/>
    <n v="0.23168"/>
    <m/>
    <n v="4.1666666666666664E-2"/>
    <n v="3.3333333333333333E-2"/>
    <n v="7.6479999999999997"/>
    <n v="0"/>
    <n v="20"/>
    <s v="BASE DE DATOS"/>
    <m/>
  </r>
  <r>
    <s v="20"/>
    <x v="11"/>
    <s v="ELOR"/>
    <s v="00000000"/>
    <s v="00000000"/>
    <x v="0"/>
    <s v="Cat 2. 3512 Dita"/>
    <s v="N"/>
    <n v="0.5"/>
    <n v="0"/>
    <n v="0"/>
    <n v="0"/>
    <n v="0"/>
    <n v="0"/>
    <n v="0"/>
    <n v="0"/>
    <n v="0"/>
    <m/>
    <x v="0"/>
    <s v="ELOR00000000Cat 2. 3512 DitaEL"/>
    <s v="Electro Oriente S. A."/>
    <x v="5"/>
    <x v="5"/>
    <s v="C. T. Caballococha"/>
    <x v="37"/>
    <x v="0"/>
    <x v="0"/>
    <x v="70"/>
    <x v="0"/>
    <s v="Instalado"/>
    <s v="Operativo"/>
    <s v="Distribuidora"/>
    <x v="0"/>
    <x v="0"/>
    <x v="0"/>
    <x v="0"/>
    <s v="Estatal"/>
    <s v="LORETO"/>
    <s v="LORETO"/>
    <s v="RAMÓN CASTILLA"/>
    <s v="RAMÓN CASTILLA"/>
    <n v="0"/>
    <x v="0"/>
    <n v="0"/>
    <x v="0"/>
    <n v="0"/>
    <x v="0"/>
    <x v="0"/>
    <n v="0"/>
    <n v="0"/>
    <m/>
    <n v="4.1666666666666664E-2"/>
    <n v="3.1666666666666669E-2"/>
    <n v="7.6479999999999997"/>
    <n v="0"/>
    <n v="20"/>
    <s v="BASE DE DATOS"/>
    <m/>
  </r>
  <r>
    <s v="20"/>
    <x v="11"/>
    <s v="ELOR"/>
    <s v="00000000"/>
    <s v="00000000"/>
    <x v="0"/>
    <s v="CUMMINS 3"/>
    <s v="S"/>
    <n v="0.6"/>
    <n v="0.48"/>
    <n v="7.1"/>
    <n v="7.6"/>
    <n v="14.7"/>
    <n v="0"/>
    <n v="101"/>
    <n v="0"/>
    <n v="52"/>
    <m/>
    <x v="0"/>
    <s v="ELOR00000000CUMMINS 3EL"/>
    <s v="Electro Oriente S. A."/>
    <x v="5"/>
    <x v="5"/>
    <s v="C. T. Caballococha"/>
    <x v="37"/>
    <x v="0"/>
    <x v="0"/>
    <x v="71"/>
    <x v="0"/>
    <s v="Instalado"/>
    <s v="Operativo"/>
    <s v="Distribuidora"/>
    <x v="0"/>
    <x v="0"/>
    <x v="0"/>
    <x v="0"/>
    <s v="Estatal"/>
    <s v="LORETO"/>
    <s v="LORETO"/>
    <s v="RAMÓN CASTILLA"/>
    <s v="RAMÓN CASTILLA"/>
    <n v="0"/>
    <x v="0"/>
    <n v="0"/>
    <x v="0"/>
    <n v="0"/>
    <x v="0"/>
    <x v="0"/>
    <n v="14.7"/>
    <n v="1.47E-2"/>
    <m/>
    <n v="4.9999999999999996E-2"/>
    <n v="0.04"/>
    <n v="7.6479999999999997"/>
    <n v="0"/>
    <n v="20"/>
    <s v="BASE DE DATOS"/>
    <m/>
  </r>
  <r>
    <s v="20"/>
    <x v="11"/>
    <s v="ELOR"/>
    <s v="00000000"/>
    <s v="00000000"/>
    <x v="0"/>
    <s v="Cat.4-3412-16878"/>
    <s v="S"/>
    <n v="0.73399999999999999"/>
    <n v="0.5"/>
    <n v="37.411000000000001"/>
    <n v="142.16"/>
    <n v="179.571"/>
    <n v="0"/>
    <n v="578"/>
    <n v="0"/>
    <n v="84"/>
    <m/>
    <x v="0"/>
    <s v="ELOR00000000Cat.4-3412-16878EL"/>
    <s v="Electro Oriente S. A."/>
    <x v="5"/>
    <x v="5"/>
    <s v="C. T. Caballococha"/>
    <x v="37"/>
    <x v="0"/>
    <x v="0"/>
    <x v="72"/>
    <x v="0"/>
    <s v="Instalado"/>
    <s v="Operativo"/>
    <s v="Distribuidora"/>
    <x v="0"/>
    <x v="0"/>
    <x v="0"/>
    <x v="0"/>
    <s v="Estatal"/>
    <s v="LORETO"/>
    <s v="LORETO"/>
    <s v="RAMÓN CASTILLA"/>
    <s v="RAMÓN CASTILLA"/>
    <n v="0"/>
    <x v="0"/>
    <n v="0"/>
    <x v="0"/>
    <n v="0"/>
    <x v="0"/>
    <x v="0"/>
    <n v="179.571"/>
    <n v="0.17957100000000001"/>
    <m/>
    <n v="6.1166666666666668E-2"/>
    <n v="4.1666666666666664E-2"/>
    <n v="7.6479999999999997"/>
    <n v="0"/>
    <n v="20"/>
    <s v="BASE DE DATOS"/>
    <m/>
  </r>
  <r>
    <s v="20"/>
    <x v="11"/>
    <s v="ELOR"/>
    <s v="00000000"/>
    <s v="00000000"/>
    <x v="0"/>
    <s v="MTU 1000"/>
    <s v="N"/>
    <n v="1"/>
    <n v="0"/>
    <n v="0"/>
    <n v="0"/>
    <n v="0"/>
    <n v="0"/>
    <n v="0"/>
    <n v="0"/>
    <n v="0"/>
    <m/>
    <x v="0"/>
    <s v="ELOR00000000MTU 1000EL"/>
    <s v="Electro Oriente S. A."/>
    <x v="5"/>
    <x v="5"/>
    <s v="C. T. Caballococha"/>
    <x v="37"/>
    <x v="0"/>
    <x v="0"/>
    <x v="73"/>
    <x v="0"/>
    <s v="Instalado"/>
    <s v="Operativo"/>
    <s v="Distribuidora"/>
    <x v="0"/>
    <x v="0"/>
    <x v="0"/>
    <x v="0"/>
    <s v="Estatal"/>
    <s v="LORETO"/>
    <s v="LORETO"/>
    <s v="RAMÓN CASTILLA"/>
    <s v="RAMÓN CASTILLA"/>
    <n v="0"/>
    <x v="0"/>
    <n v="0"/>
    <x v="0"/>
    <n v="0"/>
    <x v="0"/>
    <x v="0"/>
    <n v="0"/>
    <n v="0"/>
    <m/>
    <n v="8.3333333333333329E-2"/>
    <n v="7.0833333333333331E-2"/>
    <n v="7.6479999999999997"/>
    <n v="0"/>
    <n v="20"/>
    <s v="BASE DE DATOS"/>
    <m/>
  </r>
  <r>
    <s v="20"/>
    <x v="11"/>
    <s v="ELOR"/>
    <s v="53026715"/>
    <s v="53026715"/>
    <x v="0"/>
    <s v="Cat.5-C15 7925"/>
    <s v="S"/>
    <n v="0.43"/>
    <n v="0.3"/>
    <n v="13.63"/>
    <n v="52.78"/>
    <n v="66.41"/>
    <n v="10"/>
    <n v="713"/>
    <n v="1"/>
    <n v="84"/>
    <m/>
    <x v="0"/>
    <s v="ELOR53026715Cat.5-C15 7925EL"/>
    <s v="Electro Oriente S. A."/>
    <x v="5"/>
    <x v="5"/>
    <s v="C.T. Isla Santa Rosa"/>
    <x v="38"/>
    <x v="0"/>
    <x v="0"/>
    <x v="74"/>
    <x v="0"/>
    <s v="Instalado"/>
    <s v="Operativo"/>
    <s v="Distribuidora"/>
    <x v="0"/>
    <x v="0"/>
    <x v="0"/>
    <x v="0"/>
    <s v="Estatal"/>
    <s v="LORETO"/>
    <s v="LORETO"/>
    <s v="MARISCAL RAMÓN CASTILLA"/>
    <s v="YAVARI"/>
    <n v="0"/>
    <x v="0"/>
    <n v="0"/>
    <x v="0"/>
    <n v="0"/>
    <x v="0"/>
    <x v="0"/>
    <n v="66.41"/>
    <n v="6.6409999999999997E-2"/>
    <m/>
    <n v="3.5833333333333335E-2"/>
    <n v="2.4999999999999998E-2"/>
    <n v="7.6479999999999997"/>
    <n v="0"/>
    <n v="20"/>
    <s v="BASE DE DATOS"/>
    <m/>
  </r>
  <r>
    <s v="20"/>
    <x v="11"/>
    <s v="ELOR"/>
    <s v="53026613"/>
    <s v="53026613"/>
    <x v="0"/>
    <s v="Volv.Pent1 RVL-451"/>
    <s v="S"/>
    <n v="0.48"/>
    <n v="0.38"/>
    <n v="20.885999999999999"/>
    <n v="37.024999999999999"/>
    <n v="57.911000000000001"/>
    <n v="14"/>
    <n v="305"/>
    <n v="0"/>
    <n v="39"/>
    <m/>
    <x v="0"/>
    <s v="ELOR53026613Volv.Pent1 RVL-451EL"/>
    <s v="Electro Oriente S. A."/>
    <x v="5"/>
    <x v="5"/>
    <s v="C.T. Mayoruna"/>
    <x v="39"/>
    <x v="0"/>
    <x v="0"/>
    <x v="75"/>
    <x v="0"/>
    <s v="Instalado"/>
    <s v="Operativo"/>
    <s v="Distribuidora"/>
    <x v="0"/>
    <x v="0"/>
    <x v="0"/>
    <x v="0"/>
    <s v="Estatal"/>
    <s v="LORETO"/>
    <s v="LORETO"/>
    <s v="MARISCAL RAMÓN CASTILLA"/>
    <s v="SAN PABLO"/>
    <n v="0"/>
    <x v="0"/>
    <n v="0"/>
    <x v="0"/>
    <n v="0"/>
    <x v="0"/>
    <x v="0"/>
    <n v="57.911000000000001"/>
    <n v="5.7911000000000004E-2"/>
    <m/>
    <n v="0.04"/>
    <n v="3.1666666666666669E-2"/>
    <n v="7.6479999999999997"/>
    <n v="0"/>
    <n v="20"/>
    <s v="BASE DE DATOS"/>
    <m/>
  </r>
  <r>
    <s v="20"/>
    <x v="11"/>
    <s v="ELOR"/>
    <s v="53026613"/>
    <s v="53026613"/>
    <x v="0"/>
    <s v="Cat.3412 81Z19624"/>
    <s v="N"/>
    <n v="0.22"/>
    <n v="0"/>
    <n v="0"/>
    <n v="0"/>
    <n v="0"/>
    <n v="0"/>
    <n v="0"/>
    <n v="0"/>
    <n v="0"/>
    <m/>
    <x v="0"/>
    <s v="ELOR53026613Cat.3412 81Z19624EL"/>
    <s v="Electro Oriente S. A."/>
    <x v="5"/>
    <x v="5"/>
    <s v="C.T. Mayoruna"/>
    <x v="39"/>
    <x v="0"/>
    <x v="0"/>
    <x v="76"/>
    <x v="0"/>
    <s v="Instalado"/>
    <s v="Operativo"/>
    <s v="Distribuidora"/>
    <x v="0"/>
    <x v="0"/>
    <x v="0"/>
    <x v="0"/>
    <s v="Estatal"/>
    <s v="LORETO"/>
    <s v="LORETO"/>
    <s v="MARISCAL RAMÓN CASTILLA"/>
    <s v="SAN PABLO"/>
    <n v="0"/>
    <x v="0"/>
    <n v="0"/>
    <x v="0"/>
    <n v="0"/>
    <x v="0"/>
    <x v="0"/>
    <n v="0"/>
    <n v="0"/>
    <m/>
    <n v="1.8333333333333333E-2"/>
    <n v="0"/>
    <n v="7.6479999999999997"/>
    <n v="0"/>
    <n v="20"/>
    <s v="BASE DE DATOS"/>
    <m/>
  </r>
  <r>
    <s v="20"/>
    <x v="11"/>
    <s v="ELOR"/>
    <s v="53026512"/>
    <s v="53026512"/>
    <x v="0"/>
    <s v="Volv.Pent1 RVL-251"/>
    <s v="S"/>
    <n v="0.27300000000000002"/>
    <n v="0.2"/>
    <n v="0"/>
    <n v="0"/>
    <n v="0"/>
    <n v="12"/>
    <n v="0"/>
    <n v="0"/>
    <n v="10"/>
    <m/>
    <x v="0"/>
    <s v="ELOR53026512Volv.Pent1 RVL-251EL"/>
    <s v="Electro Oriente S. A."/>
    <x v="5"/>
    <x v="5"/>
    <s v="C.T. San Francisco"/>
    <x v="40"/>
    <x v="0"/>
    <x v="0"/>
    <x v="77"/>
    <x v="0"/>
    <s v="Instalado"/>
    <s v="Operativo"/>
    <s v="Distribuidora"/>
    <x v="0"/>
    <x v="0"/>
    <x v="0"/>
    <x v="0"/>
    <s v="Estatal"/>
    <s v="LORETO"/>
    <s v="LORETO"/>
    <s v="MARISCAL RAMÓN CASTILLA"/>
    <s v="PEVAS"/>
    <n v="0"/>
    <x v="0"/>
    <n v="0"/>
    <x v="0"/>
    <n v="0"/>
    <x v="0"/>
    <x v="0"/>
    <n v="0"/>
    <n v="0"/>
    <m/>
    <n v="2.2750000000000003E-2"/>
    <n v="1.6666666666666666E-2"/>
    <n v="7.6479999999999997"/>
    <n v="0"/>
    <n v="20"/>
    <s v="BASE DE DATOS"/>
    <m/>
  </r>
  <r>
    <s v="20"/>
    <x v="11"/>
    <s v="ELOR"/>
    <s v="53026512"/>
    <s v="53026512"/>
    <x v="0"/>
    <s v="OLYMPIAN"/>
    <s v="S"/>
    <n v="0.13"/>
    <n v="0.1"/>
    <n v="7.64"/>
    <n v="5.52"/>
    <n v="13.16"/>
    <n v="4"/>
    <n v="232"/>
    <n v="0"/>
    <n v="4"/>
    <m/>
    <x v="0"/>
    <s v="ELOR53026512OLYMPIANEL"/>
    <s v="Electro Oriente S. A."/>
    <x v="5"/>
    <x v="5"/>
    <s v="C.T. San Francisco"/>
    <x v="40"/>
    <x v="0"/>
    <x v="0"/>
    <x v="78"/>
    <x v="0"/>
    <s v="Instalado"/>
    <s v="Operativo"/>
    <s v="Distribuidora"/>
    <x v="0"/>
    <x v="0"/>
    <x v="0"/>
    <x v="0"/>
    <s v="Estatal"/>
    <s v="LORETO"/>
    <s v="LORETO"/>
    <s v="MARISCAL RAMÓN CASTILLA"/>
    <s v="PEVAS"/>
    <n v="0"/>
    <x v="0"/>
    <n v="0"/>
    <x v="0"/>
    <n v="0"/>
    <x v="0"/>
    <x v="0"/>
    <n v="13.16"/>
    <n v="1.316E-2"/>
    <m/>
    <n v="1.0833333333333334E-2"/>
    <n v="8.3333333333333332E-3"/>
    <n v="7.6479999999999997"/>
    <n v="0"/>
    <n v="20"/>
    <s v="BASE DE DATOS"/>
    <m/>
  </r>
  <r>
    <s v="20"/>
    <x v="11"/>
    <s v="ELOR"/>
    <s v="53026919"/>
    <s v="53026919"/>
    <x v="0"/>
    <s v="Perkins1 R014001C"/>
    <s v="S"/>
    <n v="0.13600000000000001"/>
    <n v="0.1"/>
    <n v="10.467000000000001"/>
    <n v="16.948"/>
    <n v="27.414999999999999"/>
    <n v="6"/>
    <n v="406"/>
    <n v="0"/>
    <n v="6"/>
    <m/>
    <x v="0"/>
    <s v="ELOR53026919Perkins1 R014001CEL"/>
    <s v="Electro Oriente S. A."/>
    <x v="5"/>
    <x v="5"/>
    <s v="C. T. Islandia"/>
    <x v="41"/>
    <x v="0"/>
    <x v="0"/>
    <x v="79"/>
    <x v="0"/>
    <n v="0"/>
    <s v="Operativo"/>
    <s v="Distribuidora"/>
    <x v="0"/>
    <x v="0"/>
    <x v="0"/>
    <x v="0"/>
    <s v="Estatal"/>
    <s v="LORETO"/>
    <s v="LORETO"/>
    <s v="MARISCAL RAMÓN CASTILLA"/>
    <s v="YAVARI"/>
    <n v="0"/>
    <x v="0"/>
    <n v="0"/>
    <x v="0"/>
    <n v="0"/>
    <x v="0"/>
    <x v="0"/>
    <n v="27.414999999999999"/>
    <n v="2.7414999999999998E-2"/>
    <m/>
    <n v="1.1333333333333334E-2"/>
    <n v="8.3333333333333332E-3"/>
    <n v="7.6479999999999997"/>
    <n v="0"/>
    <n v="20"/>
    <s v="BASE DE DATOS"/>
    <m/>
  </r>
  <r>
    <s v="20"/>
    <x v="11"/>
    <s v="ELOR"/>
    <s v="53026919"/>
    <s v="53026919"/>
    <x v="0"/>
    <s v="Perkins2 R013699C"/>
    <s v="S"/>
    <n v="0.13600000000000001"/>
    <n v="0.1"/>
    <n v="5.7629999999999999"/>
    <n v="8.85"/>
    <n v="14.613"/>
    <n v="6"/>
    <n v="393"/>
    <n v="0"/>
    <n v="7"/>
    <m/>
    <x v="0"/>
    <s v="ELOR53026919Perkins2 R013699CEL"/>
    <s v="Electro Oriente S. A."/>
    <x v="5"/>
    <x v="5"/>
    <s v="C. T. Islandia"/>
    <x v="41"/>
    <x v="0"/>
    <x v="0"/>
    <x v="80"/>
    <x v="0"/>
    <n v="0"/>
    <s v="Operativo"/>
    <s v="Distribuidora"/>
    <x v="0"/>
    <x v="0"/>
    <x v="0"/>
    <x v="0"/>
    <s v="Estatal"/>
    <s v="LORETO"/>
    <s v="LORETO"/>
    <s v="MARISCAL RAMÓN CASTILLA"/>
    <s v="YAVARI"/>
    <n v="0"/>
    <x v="0"/>
    <n v="0"/>
    <x v="0"/>
    <n v="0"/>
    <x v="0"/>
    <x v="0"/>
    <n v="14.613"/>
    <n v="1.4612999999999999E-2"/>
    <m/>
    <n v="1.1333333333333334E-2"/>
    <n v="8.3333333333333332E-3"/>
    <n v="7.6479999999999997"/>
    <n v="0"/>
    <n v="20"/>
    <s v="BASE DE DATOS"/>
    <m/>
  </r>
  <r>
    <s v="20"/>
    <x v="11"/>
    <s v="ELOR"/>
    <s v="53026919"/>
    <s v="53026919"/>
    <x v="0"/>
    <s v="Olympian OLY 1091"/>
    <s v="S"/>
    <n v="0.13200000000000001"/>
    <n v="0.1"/>
    <n v="0"/>
    <n v="0"/>
    <n v="0"/>
    <n v="0"/>
    <n v="0"/>
    <n v="0"/>
    <n v="0"/>
    <m/>
    <x v="0"/>
    <s v="ELOR53026919Olympian OLY 1091EL"/>
    <s v="Electro Oriente S. A."/>
    <x v="5"/>
    <x v="5"/>
    <s v="C. T. Islandia"/>
    <x v="41"/>
    <x v="0"/>
    <x v="0"/>
    <x v="81"/>
    <x v="0"/>
    <n v="0"/>
    <s v="Operativo"/>
    <s v="Distribuidora"/>
    <x v="0"/>
    <x v="0"/>
    <x v="0"/>
    <x v="0"/>
    <s v="Estatal"/>
    <s v="LORETO"/>
    <s v="LORETO"/>
    <s v="MARISCAL RAMÓN CASTILLA"/>
    <s v="YAVARI"/>
    <n v="0"/>
    <x v="0"/>
    <n v="0"/>
    <x v="0"/>
    <n v="0"/>
    <x v="0"/>
    <x v="0"/>
    <n v="0"/>
    <n v="0"/>
    <m/>
    <n v="1.1000000000000001E-2"/>
    <n v="8.3333333333333332E-3"/>
    <n v="7.6479999999999997"/>
    <n v="0"/>
    <n v="20"/>
    <s v="BASE DE DATOS"/>
    <m/>
  </r>
  <r>
    <s v="20"/>
    <x v="11"/>
    <s v="ELOR"/>
    <s v="43095299"/>
    <s v="43095299"/>
    <x v="0"/>
    <s v="Perkins1 U489142C"/>
    <s v="S"/>
    <n v="3.1E-2"/>
    <n v="2.5000000000000001E-2"/>
    <n v="1.252"/>
    <n v="0"/>
    <n v="1.252"/>
    <n v="0"/>
    <n v="134"/>
    <n v="0"/>
    <n v="0"/>
    <m/>
    <x v="0"/>
    <s v="ELOR43095299Perkins1 U489142CEL"/>
    <s v="Electro Oriente S. A."/>
    <x v="5"/>
    <x v="5"/>
    <s v="C. T. Petropolis"/>
    <x v="42"/>
    <x v="0"/>
    <x v="0"/>
    <x v="82"/>
    <x v="0"/>
    <s v="Instalado"/>
    <s v="Operativo"/>
    <s v="Distribuidora"/>
    <x v="0"/>
    <x v="0"/>
    <x v="0"/>
    <x v="0"/>
    <s v="Estatal"/>
    <s v="LORETO"/>
    <s v="LORETO"/>
    <s v="MRCAL. R. CASTILLA"/>
    <s v="YAVARI"/>
    <n v="0"/>
    <x v="0"/>
    <n v="0"/>
    <x v="0"/>
    <n v="0"/>
    <x v="0"/>
    <x v="0"/>
    <n v="1.252"/>
    <n v="1.2520000000000001E-3"/>
    <m/>
    <n v="2.5833333333333333E-3"/>
    <n v="2.0833333333333333E-3"/>
    <n v="7.6479999999999997"/>
    <n v="0"/>
    <n v="20"/>
    <s v="BASE DE DATOS"/>
    <m/>
  </r>
  <r>
    <s v="20"/>
    <x v="11"/>
    <s v="ELOR"/>
    <s v="43095299"/>
    <s v="43095299"/>
    <x v="0"/>
    <s v="Perkins2 U487536C"/>
    <s v="S"/>
    <n v="3.1E-2"/>
    <n v="2.5000000000000001E-2"/>
    <n v="0"/>
    <n v="0"/>
    <n v="0"/>
    <n v="0"/>
    <n v="0"/>
    <n v="0"/>
    <n v="0"/>
    <m/>
    <x v="0"/>
    <s v="ELOR43095299Perkins2 U487536CEL"/>
    <s v="Electro Oriente S. A."/>
    <x v="5"/>
    <x v="5"/>
    <s v="C. T. Petropolis"/>
    <x v="42"/>
    <x v="0"/>
    <x v="0"/>
    <x v="83"/>
    <x v="0"/>
    <s v="Instalado"/>
    <s v="Operativo"/>
    <s v="Distribuidora"/>
    <x v="0"/>
    <x v="0"/>
    <x v="0"/>
    <x v="0"/>
    <s v="Estatal"/>
    <s v="LORETO"/>
    <s v="LORETO"/>
    <s v="MRCAL. R. CASTILLA"/>
    <s v="YAVARI"/>
    <n v="0"/>
    <x v="0"/>
    <n v="0"/>
    <x v="0"/>
    <n v="0"/>
    <x v="0"/>
    <x v="0"/>
    <n v="0"/>
    <n v="0"/>
    <m/>
    <n v="2.5833333333333333E-3"/>
    <n v="2.0833333333333333E-3"/>
    <n v="7.6479999999999997"/>
    <n v="0"/>
    <n v="20"/>
    <s v="BASE DE DATOS"/>
    <m/>
  </r>
  <r>
    <s v="20"/>
    <x v="11"/>
    <s v="ELOR"/>
    <s v="53023414"/>
    <s v="53023414"/>
    <x v="0"/>
    <s v="Cat-1 3406"/>
    <s v="N"/>
    <n v="0.27500000000000002"/>
    <n v="0"/>
    <n v="0"/>
    <n v="0"/>
    <n v="0"/>
    <n v="0"/>
    <n v="0"/>
    <n v="0"/>
    <n v="0"/>
    <m/>
    <x v="0"/>
    <s v="ELOR53023414Cat-1 3406EL"/>
    <s v="Electro Oriente S. A."/>
    <x v="5"/>
    <x v="5"/>
    <s v="C. T. El Estrecho"/>
    <x v="43"/>
    <x v="0"/>
    <x v="0"/>
    <x v="84"/>
    <x v="0"/>
    <s v="Instalado"/>
    <s v="Operativo"/>
    <s v="Distribuidora"/>
    <x v="0"/>
    <x v="0"/>
    <x v="0"/>
    <x v="0"/>
    <s v="Estatal"/>
    <s v="LORETO"/>
    <s v="LORETO"/>
    <s v="MARISCAL RAMÓN CASTILLA"/>
    <s v="MARISCAL RAMÓN CASTILLA"/>
    <s v="EL ESTRECHO"/>
    <x v="0"/>
    <n v="0"/>
    <x v="0"/>
    <n v="0"/>
    <x v="0"/>
    <x v="0"/>
    <n v="0"/>
    <n v="0"/>
    <m/>
    <n v="2.2916666666666669E-2"/>
    <n v="0"/>
    <n v="7.6479999999999997"/>
    <n v="0"/>
    <n v="20"/>
    <s v="BASE DE DATOS"/>
    <m/>
  </r>
  <r>
    <s v="20"/>
    <x v="11"/>
    <s v="ELOR"/>
    <s v="53023414"/>
    <s v="53023414"/>
    <x v="0"/>
    <s v="Cat-2 3306"/>
    <s v="N"/>
    <n v="0.22500000000000001"/>
    <n v="0"/>
    <n v="0"/>
    <n v="0"/>
    <n v="0"/>
    <n v="0"/>
    <n v="0"/>
    <n v="0"/>
    <n v="0"/>
    <m/>
    <x v="0"/>
    <s v="ELOR53023414Cat-2 3306EL"/>
    <s v="Electro Oriente S. A."/>
    <x v="5"/>
    <x v="5"/>
    <s v="C. T. El Estrecho"/>
    <x v="43"/>
    <x v="0"/>
    <x v="0"/>
    <x v="85"/>
    <x v="0"/>
    <s v="Instalado"/>
    <s v="Operativo"/>
    <s v="Distribuidora"/>
    <x v="0"/>
    <x v="0"/>
    <x v="0"/>
    <x v="0"/>
    <s v="Estatal"/>
    <s v="LORETO"/>
    <s v="LORETO"/>
    <s v="MARISCAL RAMÓN CASTILLA"/>
    <s v="MARISCAL RAMÓN CASTILLA"/>
    <s v="EL ESTRECHO"/>
    <x v="0"/>
    <n v="0"/>
    <x v="0"/>
    <n v="0"/>
    <x v="0"/>
    <x v="0"/>
    <n v="0"/>
    <n v="0"/>
    <m/>
    <n v="1.8749999999999999E-2"/>
    <n v="0"/>
    <n v="7.6479999999999997"/>
    <n v="0"/>
    <n v="20"/>
    <s v="BASE DE DATOS"/>
    <m/>
  </r>
  <r>
    <s v="20"/>
    <x v="11"/>
    <s v="ELOR"/>
    <s v="53023414"/>
    <s v="53023414"/>
    <x v="0"/>
    <s v="Volvo 03"/>
    <s v="S"/>
    <n v="0.36399999999999999"/>
    <n v="0.32500000000000001"/>
    <n v="24.741"/>
    <n v="49.642000000000003"/>
    <n v="74.382999999999996"/>
    <n v="2.6"/>
    <n v="466"/>
    <n v="0"/>
    <n v="26"/>
    <m/>
    <x v="0"/>
    <s v="ELOR53023414Volvo 03EL"/>
    <s v="Electro Oriente S. A."/>
    <x v="5"/>
    <x v="5"/>
    <s v="C. T. El Estrecho"/>
    <x v="43"/>
    <x v="0"/>
    <x v="0"/>
    <x v="86"/>
    <x v="0"/>
    <s v="Instalado"/>
    <s v="Operativo"/>
    <s v="Distribuidora"/>
    <x v="0"/>
    <x v="0"/>
    <x v="0"/>
    <x v="0"/>
    <s v="Estatal"/>
    <s v="LORETO"/>
    <s v="LORETO"/>
    <s v="MARISCAL RAMÓN CASTILLA"/>
    <s v="MARISCAL RAMÓN CASTILLA"/>
    <s v="EL ESTRECHO"/>
    <x v="0"/>
    <n v="0"/>
    <x v="0"/>
    <n v="0"/>
    <x v="0"/>
    <x v="0"/>
    <n v="74.382999999999996"/>
    <n v="7.4382999999999991E-2"/>
    <m/>
    <n v="3.0333333333333334E-2"/>
    <n v="4.7499999999999994E-2"/>
    <n v="7.6479999999999997"/>
    <n v="1.4210854715202004E-14"/>
    <n v="20"/>
    <s v="BASE DE DATOS"/>
    <m/>
  </r>
  <r>
    <s v="20"/>
    <x v="11"/>
    <s v="ELOR"/>
    <s v="33011093"/>
    <s v="33011093"/>
    <x v="0"/>
    <s v="Cat.3512 Dita"/>
    <s v="S"/>
    <n v="0.5"/>
    <n v="0.46"/>
    <n v="32.159999999999997"/>
    <n v="121.44"/>
    <n v="153.6"/>
    <n v="5"/>
    <n v="600"/>
    <n v="0"/>
    <n v="88"/>
    <m/>
    <x v="0"/>
    <s v="ELOR33011093Cat.3512 DitaEL"/>
    <s v="Electro Oriente S. A."/>
    <x v="5"/>
    <x v="5"/>
    <s v="C. T. Contamana"/>
    <x v="44"/>
    <x v="0"/>
    <x v="0"/>
    <x v="87"/>
    <x v="0"/>
    <s v="Instalado"/>
    <s v="Operativo"/>
    <s v="Distribuidora"/>
    <x v="0"/>
    <x v="0"/>
    <x v="0"/>
    <x v="0"/>
    <s v="Estatal"/>
    <s v="LORETO"/>
    <s v="LORETO"/>
    <s v="UCAYALI"/>
    <s v="CONTAMANA"/>
    <n v="0"/>
    <x v="0"/>
    <n v="0"/>
    <x v="0"/>
    <n v="0"/>
    <x v="0"/>
    <x v="0"/>
    <n v="153.6"/>
    <n v="0.15359999999999999"/>
    <m/>
    <n v="4.1666666666666664E-2"/>
    <n v="3.8333333333333337E-2"/>
    <n v="7.6479999999999997"/>
    <n v="0"/>
    <n v="20"/>
    <s v="BASE DE DATOS"/>
    <m/>
  </r>
  <r>
    <s v="20"/>
    <x v="11"/>
    <s v="ELOR"/>
    <s v="33011093"/>
    <s v="33011093"/>
    <x v="0"/>
    <s v="Cat.2.3512 Dita"/>
    <s v="S"/>
    <n v="0.5"/>
    <n v="0.32"/>
    <n v="37.520000000000003"/>
    <n v="151.84"/>
    <n v="189.36"/>
    <n v="5"/>
    <n v="693"/>
    <n v="0"/>
    <n v="103"/>
    <m/>
    <x v="0"/>
    <s v="ELOR33011093Cat.2.3512 DitaEL"/>
    <s v="Electro Oriente S. A."/>
    <x v="5"/>
    <x v="5"/>
    <s v="C. T. Contamana"/>
    <x v="44"/>
    <x v="0"/>
    <x v="0"/>
    <x v="88"/>
    <x v="0"/>
    <s v="Instalado"/>
    <s v="Operativo"/>
    <s v="Distribuidora"/>
    <x v="0"/>
    <x v="0"/>
    <x v="0"/>
    <x v="0"/>
    <s v="Estatal"/>
    <s v="LORETO"/>
    <s v="LORETO"/>
    <s v="UCAYALI"/>
    <s v="CONTAMANA"/>
    <n v="0"/>
    <x v="0"/>
    <n v="0"/>
    <x v="0"/>
    <n v="0"/>
    <x v="0"/>
    <x v="0"/>
    <n v="189.36"/>
    <n v="0.18936"/>
    <m/>
    <n v="4.1666666666666664E-2"/>
    <n v="2.6666666666666668E-2"/>
    <n v="7.6479999999999997"/>
    <n v="0"/>
    <n v="20"/>
    <s v="BASE DE DATOS"/>
    <m/>
  </r>
  <r>
    <s v="20"/>
    <x v="11"/>
    <s v="ELOR"/>
    <s v="33011093"/>
    <s v="33011093"/>
    <x v="0"/>
    <s v="VolvoPenta TWD1643G"/>
    <s v="S"/>
    <n v="0.6"/>
    <n v="0.4"/>
    <n v="20.93"/>
    <n v="79.503"/>
    <n v="100.43300000000001"/>
    <n v="4"/>
    <n v="446"/>
    <n v="0"/>
    <n v="20"/>
    <m/>
    <x v="0"/>
    <s v="ELOR33011093VolvoPenta TWD1643GEL"/>
    <s v="Electro Oriente S. A."/>
    <x v="5"/>
    <x v="5"/>
    <s v="C. T. Contamana"/>
    <x v="44"/>
    <x v="0"/>
    <x v="0"/>
    <x v="90"/>
    <x v="0"/>
    <s v="Instalado"/>
    <s v="Operativo"/>
    <s v="Distribuidora"/>
    <x v="0"/>
    <x v="0"/>
    <x v="0"/>
    <x v="0"/>
    <s v="Estatal"/>
    <s v="LORETO"/>
    <s v="LORETO"/>
    <s v="UCAYALI"/>
    <s v="CONTAMANA"/>
    <n v="0"/>
    <x v="0"/>
    <n v="0"/>
    <x v="0"/>
    <n v="0"/>
    <x v="0"/>
    <x v="0"/>
    <n v="100.43300000000001"/>
    <n v="0.10043300000000001"/>
    <m/>
    <n v="4.9999999999999996E-2"/>
    <n v="3.3333333333333333E-2"/>
    <n v="7.6479999999999997"/>
    <n v="-1.4210854715202004E-14"/>
    <n v="20"/>
    <s v="BASE DE DATOS"/>
    <m/>
  </r>
  <r>
    <s v="20"/>
    <x v="11"/>
    <s v="ELOR"/>
    <s v="33011093"/>
    <s v="33011093"/>
    <x v="0"/>
    <s v="Cat.5-C15-07183"/>
    <s v="S"/>
    <n v="0.45500000000000002"/>
    <n v="0.39"/>
    <n v="0"/>
    <n v="0"/>
    <n v="0"/>
    <n v="0"/>
    <n v="0"/>
    <n v="0"/>
    <n v="0"/>
    <m/>
    <x v="0"/>
    <s v="ELOR33011093Cat.5-C15-07183EL"/>
    <s v="Electro Oriente S. A."/>
    <x v="5"/>
    <x v="5"/>
    <s v="C. T. Contamana"/>
    <x v="44"/>
    <x v="0"/>
    <x v="0"/>
    <x v="92"/>
    <x v="0"/>
    <s v="Instalado"/>
    <s v="Operativo"/>
    <s v="Distribuidora"/>
    <x v="0"/>
    <x v="0"/>
    <x v="0"/>
    <x v="0"/>
    <s v="Estatal"/>
    <s v="LORETO"/>
    <s v="LORETO"/>
    <s v="UCAYALI"/>
    <s v="CONTAMANA"/>
    <n v="0"/>
    <x v="0"/>
    <n v="0"/>
    <x v="0"/>
    <n v="0"/>
    <x v="0"/>
    <x v="0"/>
    <n v="0"/>
    <n v="0"/>
    <m/>
    <n v="3.7916666666666668E-2"/>
    <n v="3.2500000000000001E-2"/>
    <n v="7.6479999999999997"/>
    <n v="0"/>
    <n v="20"/>
    <s v="BASE DE DATOS"/>
    <m/>
  </r>
  <r>
    <s v="20"/>
    <x v="11"/>
    <s v="ELOR"/>
    <s v="33011093"/>
    <s v="33011093"/>
    <x v="0"/>
    <s v="Cat.6 3516B 0141"/>
    <s v="S"/>
    <n v="2"/>
    <n v="0.8"/>
    <n v="34.94"/>
    <n v="132.71700000000001"/>
    <n v="167.65700000000001"/>
    <n v="3"/>
    <n v="484"/>
    <n v="0"/>
    <n v="20"/>
    <m/>
    <x v="0"/>
    <s v="ELOR33011093Cat.6 3516B 0141EL"/>
    <s v="Electro Oriente S. A."/>
    <x v="5"/>
    <x v="5"/>
    <s v="C. T. Contamana"/>
    <x v="44"/>
    <x v="0"/>
    <x v="0"/>
    <x v="91"/>
    <x v="0"/>
    <s v="Instalado"/>
    <s v="Operativo"/>
    <s v="Distribuidora"/>
    <x v="0"/>
    <x v="0"/>
    <x v="0"/>
    <x v="0"/>
    <s v="Estatal"/>
    <s v="LORETO"/>
    <s v="LORETO"/>
    <s v="UCAYALI"/>
    <s v="CONTAMANA"/>
    <n v="0"/>
    <x v="0"/>
    <n v="0"/>
    <x v="0"/>
    <n v="0"/>
    <x v="0"/>
    <x v="0"/>
    <n v="167.65700000000001"/>
    <n v="0.167657"/>
    <m/>
    <n v="0.16666666666666666"/>
    <n v="6.6666666666666666E-2"/>
    <n v="7.6479999999999997"/>
    <n v="0"/>
    <n v="20"/>
    <s v="BASE DE DATOS"/>
    <m/>
  </r>
  <r>
    <s v="20"/>
    <x v="11"/>
    <s v="ELOR"/>
    <s v="43096499"/>
    <s v="43096499"/>
    <x v="0"/>
    <s v="Cat.C18 G6B20736"/>
    <s v="N"/>
    <n v="0.5"/>
    <n v="0"/>
    <n v="0"/>
    <n v="0"/>
    <n v="0"/>
    <n v="0"/>
    <n v="0"/>
    <n v="0"/>
    <n v="0"/>
    <m/>
    <x v="0"/>
    <s v="ELOR43096499Cat.C18 G6B20736EL"/>
    <s v="Electro Oriente S. A."/>
    <x v="5"/>
    <x v="5"/>
    <s v="C.T. ORELLANA"/>
    <x v="45"/>
    <x v="0"/>
    <x v="0"/>
    <x v="93"/>
    <x v="0"/>
    <s v="Instalado"/>
    <s v="Operativo"/>
    <s v="Distribuidora"/>
    <x v="0"/>
    <x v="0"/>
    <x v="0"/>
    <x v="0"/>
    <s v="Estatal"/>
    <s v="LORETO"/>
    <s v="LORETO"/>
    <s v="UCAYALI"/>
    <s v="VARGAS GUERRA"/>
    <n v="0"/>
    <x v="0"/>
    <n v="0"/>
    <x v="0"/>
    <n v="0"/>
    <x v="0"/>
    <x v="0"/>
    <n v="0"/>
    <n v="0"/>
    <m/>
    <n v="4.1666666666666664E-2"/>
    <n v="0"/>
    <n v="7.6479999999999997"/>
    <n v="0"/>
    <n v="20"/>
    <s v="BASE DE DATOS"/>
    <m/>
  </r>
  <r>
    <s v="20"/>
    <x v="11"/>
    <s v="ELOR"/>
    <s v="43096499"/>
    <s v="43096499"/>
    <x v="0"/>
    <s v="Perkins 2506AE15TAG"/>
    <s v="N"/>
    <n v="0.46800000000000003"/>
    <n v="0"/>
    <n v="0"/>
    <n v="0"/>
    <n v="0"/>
    <n v="0"/>
    <n v="0"/>
    <n v="0"/>
    <n v="0"/>
    <m/>
    <x v="0"/>
    <s v="ELOR43096499Perkins 2506AE15TAGEL"/>
    <s v="Electro Oriente S. A."/>
    <x v="5"/>
    <x v="5"/>
    <s v="C.T. ORELLANA"/>
    <x v="45"/>
    <x v="0"/>
    <x v="0"/>
    <x v="94"/>
    <x v="0"/>
    <s v="Instalado"/>
    <s v="Operativo"/>
    <s v="Distribuidora"/>
    <x v="0"/>
    <x v="0"/>
    <x v="0"/>
    <x v="0"/>
    <s v="Estatal"/>
    <s v="LORETO"/>
    <s v="LORETO"/>
    <s v="UCAYALI"/>
    <s v="VARGAS GUERRA"/>
    <n v="0"/>
    <x v="0"/>
    <n v="0"/>
    <x v="0"/>
    <n v="0"/>
    <x v="0"/>
    <x v="0"/>
    <n v="0"/>
    <n v="0"/>
    <m/>
    <n v="3.9E-2"/>
    <n v="0"/>
    <n v="7.6479999999999997"/>
    <n v="0"/>
    <n v="20"/>
    <s v="BASE DE DATOS"/>
    <m/>
  </r>
  <r>
    <s v="20"/>
    <x v="11"/>
    <s v="ELOR"/>
    <s v="43096499"/>
    <s v="43096499"/>
    <x v="0"/>
    <s v="CUMMINS 855"/>
    <s v="S"/>
    <n v="0.32"/>
    <n v="0.19"/>
    <n v="22.239000000000001"/>
    <n v="77.475999999999999"/>
    <n v="99.715000000000003"/>
    <n v="9"/>
    <n v="695"/>
    <n v="0"/>
    <n v="30"/>
    <m/>
    <x v="0"/>
    <s v="ELOR43096499CUMMINS 855EL"/>
    <s v="Electro Oriente S. A."/>
    <x v="5"/>
    <x v="5"/>
    <s v="C. T. Orellana"/>
    <x v="45"/>
    <x v="0"/>
    <x v="0"/>
    <x v="181"/>
    <x v="0"/>
    <s v="Instalado"/>
    <s v="Operativo"/>
    <s v="Distribuidora"/>
    <x v="0"/>
    <x v="0"/>
    <x v="0"/>
    <x v="0"/>
    <s v="Estatal"/>
    <s v="LORETO"/>
    <s v="LORETO"/>
    <n v="0"/>
    <n v="0"/>
    <n v="0"/>
    <x v="0"/>
    <n v="0"/>
    <x v="0"/>
    <n v="0"/>
    <x v="0"/>
    <x v="0"/>
    <n v="99.715000000000003"/>
    <n v="9.9714999999999998E-2"/>
    <m/>
    <n v="6.4000000000000001E-2"/>
    <n v="3.7999999999999999E-2"/>
    <n v="7.6479999999999997"/>
    <n v="0"/>
    <n v="20"/>
    <s v="BASE DE DATOS"/>
    <m/>
  </r>
  <r>
    <s v="20"/>
    <x v="11"/>
    <s v="ELOR"/>
    <s v="43094699"/>
    <s v="43094699"/>
    <x v="0"/>
    <s v="Volvo Penta RVM364"/>
    <s v="N"/>
    <n v="0.36399999999999999"/>
    <n v="0"/>
    <n v="0"/>
    <n v="0"/>
    <n v="0"/>
    <n v="0"/>
    <n v="0"/>
    <n v="0"/>
    <n v="0"/>
    <m/>
    <x v="0"/>
    <s v="ELOR43094699Volvo Penta RVM364EL"/>
    <s v="Electro Oriente S. A."/>
    <x v="5"/>
    <x v="5"/>
    <s v="C. T. Indiana"/>
    <x v="46"/>
    <x v="0"/>
    <x v="0"/>
    <x v="95"/>
    <x v="0"/>
    <s v="Instalado"/>
    <s v="Operativo"/>
    <s v="Distribuidora"/>
    <x v="0"/>
    <x v="0"/>
    <x v="0"/>
    <x v="0"/>
    <s v="Estatal"/>
    <s v="LORETO"/>
    <s v="LORETO"/>
    <s v="MAYNAS"/>
    <s v="INDIANA"/>
    <n v="0"/>
    <x v="0"/>
    <n v="0"/>
    <x v="0"/>
    <n v="0"/>
    <x v="0"/>
    <x v="0"/>
    <n v="0"/>
    <n v="0"/>
    <m/>
    <n v="3.0333333333333334E-2"/>
    <n v="0"/>
    <n v="7.6479999999999997"/>
    <n v="0"/>
    <n v="20"/>
    <s v="BASE DE DATOS"/>
    <m/>
  </r>
  <r>
    <s v="20"/>
    <x v="11"/>
    <s v="ELOR"/>
    <s v="43094699"/>
    <s v="43094699"/>
    <x v="0"/>
    <s v="Volvo2 CAD1641GE"/>
    <s v="N"/>
    <n v="0.45600000000000002"/>
    <n v="0"/>
    <n v="0"/>
    <n v="0"/>
    <n v="0"/>
    <n v="0"/>
    <n v="0"/>
    <n v="0"/>
    <n v="0"/>
    <m/>
    <x v="0"/>
    <s v="ELOR43094699Volvo2 CAD1641GEEL"/>
    <s v="Electro Oriente S. A."/>
    <x v="5"/>
    <x v="5"/>
    <s v="C. T. Indiana"/>
    <x v="46"/>
    <x v="0"/>
    <x v="0"/>
    <x v="96"/>
    <x v="0"/>
    <s v="Instalado"/>
    <s v="Operativo"/>
    <s v="Distribuidora"/>
    <x v="0"/>
    <x v="0"/>
    <x v="0"/>
    <x v="0"/>
    <s v="Estatal"/>
    <s v="LORETO"/>
    <s v="LORETO"/>
    <s v="MAYNAS"/>
    <s v="INDIANA"/>
    <n v="0"/>
    <x v="0"/>
    <n v="0"/>
    <x v="0"/>
    <n v="0"/>
    <x v="0"/>
    <x v="0"/>
    <n v="0"/>
    <n v="0"/>
    <m/>
    <n v="3.7999999999999999E-2"/>
    <n v="0"/>
    <n v="7.6479999999999997"/>
    <n v="0"/>
    <n v="20"/>
    <s v="BASE DE DATOS"/>
    <m/>
  </r>
  <r>
    <s v="20"/>
    <x v="11"/>
    <s v="ELOR"/>
    <s v="43094699"/>
    <s v="43094699"/>
    <x v="0"/>
    <s v="Cat.5-3412STA-16860"/>
    <s v="S"/>
    <n v="0.72499999999999998"/>
    <n v="0.6"/>
    <n v="2.8809999999999998"/>
    <n v="20.164999999999999"/>
    <n v="23.045999999999999"/>
    <n v="6"/>
    <n v="166"/>
    <n v="0"/>
    <n v="46"/>
    <m/>
    <x v="0"/>
    <s v="ELOR43094699Cat.5-3412STA-16860EL"/>
    <s v="Electro Oriente S. A."/>
    <x v="5"/>
    <x v="5"/>
    <s v="C. T. Indiana"/>
    <x v="46"/>
    <x v="0"/>
    <x v="0"/>
    <x v="97"/>
    <x v="0"/>
    <n v="0"/>
    <s v="Operativo"/>
    <s v="Distribuidora"/>
    <x v="0"/>
    <x v="0"/>
    <x v="0"/>
    <x v="0"/>
    <s v="Estatal"/>
    <s v="LORETO"/>
    <s v="LORETO"/>
    <s v="MAYNAS"/>
    <s v="INDIANA"/>
    <n v="0"/>
    <x v="0"/>
    <n v="0"/>
    <x v="0"/>
    <n v="0"/>
    <x v="0"/>
    <x v="0"/>
    <n v="23.045999999999999"/>
    <n v="2.3046000000000001E-2"/>
    <m/>
    <n v="6.0416666666666667E-2"/>
    <n v="4.9999999999999996E-2"/>
    <n v="7.6479999999999997"/>
    <n v="0"/>
    <n v="20"/>
    <s v="BASE DE DATOS"/>
    <m/>
  </r>
  <r>
    <s v="20"/>
    <x v="11"/>
    <s v="ELOR"/>
    <s v="43094699"/>
    <s v="43094699"/>
    <x v="0"/>
    <s v="Vol.3 Pent TWD1643G"/>
    <s v="S"/>
    <n v="0.6"/>
    <n v="0.45"/>
    <n v="19.736999999999998"/>
    <n v="138.15700000000001"/>
    <n v="157.89400000000001"/>
    <n v="9"/>
    <n v="707"/>
    <n v="0"/>
    <n v="45"/>
    <m/>
    <x v="0"/>
    <s v="ELOR43094699Vol.3 Pent TWD1643GEL"/>
    <s v="Electro Oriente S. A."/>
    <x v="5"/>
    <x v="5"/>
    <s v="C. T. Indiana"/>
    <x v="46"/>
    <x v="0"/>
    <x v="0"/>
    <x v="98"/>
    <x v="0"/>
    <n v="0"/>
    <s v="Operativo"/>
    <s v="Distribuidora"/>
    <x v="0"/>
    <x v="0"/>
    <x v="0"/>
    <x v="0"/>
    <s v="Estatal"/>
    <s v="LORETO"/>
    <s v="LORETO"/>
    <s v="MAYNAS"/>
    <s v="INDIANA"/>
    <n v="0"/>
    <x v="0"/>
    <n v="0"/>
    <x v="0"/>
    <n v="0"/>
    <x v="0"/>
    <x v="0"/>
    <n v="157.89400000000001"/>
    <n v="0.15789400000000001"/>
    <m/>
    <n v="4.9999999999999996E-2"/>
    <n v="3.7499999999999999E-2"/>
    <n v="7.6479999999999997"/>
    <n v="0"/>
    <n v="20"/>
    <s v="BASE DE DATOS"/>
    <m/>
  </r>
  <r>
    <s v="20"/>
    <x v="11"/>
    <s v="ELOR"/>
    <s v="33011193"/>
    <s v="33011193"/>
    <x v="0"/>
    <s v="CUMMINS"/>
    <s v="S"/>
    <n v="0.6"/>
    <n v="0.3"/>
    <n v="11.66"/>
    <n v="19.399999999999999"/>
    <n v="31.06"/>
    <n v="4"/>
    <n v="200"/>
    <n v="0"/>
    <n v="35"/>
    <m/>
    <x v="0"/>
    <s v="ELOR33011193CUMMINSEL"/>
    <s v="Electro Oriente S. A."/>
    <x v="5"/>
    <x v="5"/>
    <s v="C. T. Nauta"/>
    <x v="47"/>
    <x v="0"/>
    <x v="0"/>
    <x v="2"/>
    <x v="0"/>
    <s v="Instalado"/>
    <s v="Operativo"/>
    <s v="Distribuidora"/>
    <x v="0"/>
    <x v="0"/>
    <x v="0"/>
    <x v="0"/>
    <s v="Estatal"/>
    <s v="LORETO"/>
    <s v="LORETO"/>
    <s v="LORETO"/>
    <s v="NAUTA"/>
    <n v="0"/>
    <x v="0"/>
    <n v="0"/>
    <x v="0"/>
    <n v="0"/>
    <x v="0"/>
    <x v="0"/>
    <n v="31.06"/>
    <n v="3.1059999999999997E-2"/>
    <m/>
    <n v="4.9999999999999996E-2"/>
    <n v="2.4999999999999998E-2"/>
    <n v="7.6479999999999997"/>
    <n v="0"/>
    <n v="20"/>
    <s v="BASE DE DATOS"/>
    <m/>
  </r>
  <r>
    <s v="20"/>
    <x v="11"/>
    <s v="ELOR"/>
    <s v="33011193"/>
    <s v="33011193"/>
    <x v="0"/>
    <s v="MTU-1 1200DS Detroi"/>
    <s v="N"/>
    <n v="1.2250000000000001"/>
    <n v="0"/>
    <n v="0"/>
    <n v="0"/>
    <n v="0"/>
    <n v="0"/>
    <n v="0"/>
    <n v="0"/>
    <n v="0"/>
    <m/>
    <x v="0"/>
    <s v="ELOR33011193MTU-1 1200DS DetroiEL"/>
    <s v="Electro Oriente S. A."/>
    <x v="5"/>
    <x v="5"/>
    <s v="C. T. Nauta"/>
    <x v="47"/>
    <x v="0"/>
    <x v="0"/>
    <x v="99"/>
    <x v="0"/>
    <s v="Instalado"/>
    <s v="Operativo"/>
    <s v="Distribuidora"/>
    <x v="0"/>
    <x v="0"/>
    <x v="0"/>
    <x v="0"/>
    <s v="Estatal"/>
    <s v="LORETO"/>
    <s v="LORETO"/>
    <s v="LORETO"/>
    <s v="NAUTA"/>
    <n v="0"/>
    <x v="0"/>
    <n v="0"/>
    <x v="0"/>
    <n v="0"/>
    <x v="0"/>
    <x v="0"/>
    <n v="0"/>
    <n v="0"/>
    <m/>
    <n v="0.10208333333333335"/>
    <n v="0"/>
    <n v="7.6479999999999997"/>
    <n v="0"/>
    <n v="20"/>
    <s v="BASE DE DATOS"/>
    <m/>
  </r>
  <r>
    <s v="20"/>
    <x v="11"/>
    <s v="ELOR"/>
    <s v="33011193"/>
    <s v="33011193"/>
    <x v="0"/>
    <s v="MTU=2 1200DS Detroi"/>
    <s v="S"/>
    <n v="1.2250000000000001"/>
    <n v="1"/>
    <n v="337.51600000000002"/>
    <n v="88.855999999999995"/>
    <n v="426.37200000000001"/>
    <n v="22"/>
    <n v="702"/>
    <n v="0"/>
    <n v="120"/>
    <m/>
    <x v="0"/>
    <s v="ELOR33011193MTU=2 1200DS DetroiEL"/>
    <s v="Electro Oriente S. A."/>
    <x v="5"/>
    <x v="5"/>
    <s v="C. T. Nauta"/>
    <x v="47"/>
    <x v="0"/>
    <x v="0"/>
    <x v="100"/>
    <x v="0"/>
    <s v="Instalado"/>
    <s v="Operativo"/>
    <s v="Distribuidora"/>
    <x v="0"/>
    <x v="0"/>
    <x v="0"/>
    <x v="0"/>
    <s v="Estatal"/>
    <s v="LORETO"/>
    <s v="LORETO"/>
    <s v="LORETO"/>
    <s v="NAUTA"/>
    <n v="0"/>
    <x v="0"/>
    <n v="0"/>
    <x v="0"/>
    <n v="0"/>
    <x v="0"/>
    <x v="0"/>
    <n v="426.37200000000001"/>
    <n v="0.42637200000000003"/>
    <m/>
    <n v="0.10208333333333335"/>
    <n v="8.3333333333333329E-2"/>
    <n v="7.6479999999999997"/>
    <n v="0"/>
    <n v="20"/>
    <s v="BASE DE DATOS"/>
    <m/>
  </r>
  <r>
    <s v="20"/>
    <x v="11"/>
    <s v="ELOR"/>
    <s v="33011193"/>
    <s v="33011193"/>
    <x v="0"/>
    <s v="Cat. 3512 Dita"/>
    <s v="S"/>
    <n v="0.5"/>
    <n v="0.25"/>
    <n v="125.72"/>
    <n v="33.097000000000001"/>
    <n v="158.81700000000001"/>
    <n v="0"/>
    <n v="474"/>
    <n v="0"/>
    <n v="0"/>
    <m/>
    <x v="0"/>
    <s v="ELOR33011193Cat. 3512 DitaEL"/>
    <s v="Electro Oriente S. A."/>
    <x v="5"/>
    <x v="5"/>
    <s v="C. T. Nauta"/>
    <x v="47"/>
    <x v="0"/>
    <x v="0"/>
    <x v="101"/>
    <x v="0"/>
    <s v="Instalado"/>
    <s v="Operativo"/>
    <s v="Distribuidora"/>
    <x v="0"/>
    <x v="0"/>
    <x v="0"/>
    <x v="0"/>
    <s v="Estatal"/>
    <s v="LORETO"/>
    <s v="LORETO"/>
    <s v="LORETO"/>
    <s v="NAUTA"/>
    <n v="0"/>
    <x v="0"/>
    <n v="0"/>
    <x v="0"/>
    <n v="0"/>
    <x v="0"/>
    <x v="0"/>
    <n v="158.81700000000001"/>
    <n v="0.15881700000000001"/>
    <m/>
    <n v="4.1666666666666664E-2"/>
    <n v="2.0833333333333332E-2"/>
    <n v="7.6479999999999997"/>
    <n v="0"/>
    <n v="20"/>
    <s v="BASE DE DATOS"/>
    <m/>
  </r>
  <r>
    <s v="20"/>
    <x v="11"/>
    <s v="ELOR"/>
    <s v="33011193"/>
    <s v="33011193"/>
    <x v="0"/>
    <s v="Cat 3516 YAT00240"/>
    <s v="S"/>
    <n v="2"/>
    <n v="1.5"/>
    <n v="0"/>
    <n v="0"/>
    <n v="0"/>
    <n v="0"/>
    <n v="0"/>
    <n v="0"/>
    <n v="0"/>
    <m/>
    <x v="0"/>
    <s v="ELOR33011193Cat 3516 YAT00240EL"/>
    <s v="Electro Oriente S. A."/>
    <x v="5"/>
    <x v="5"/>
    <s v="C. T. Nauta"/>
    <x v="47"/>
    <x v="0"/>
    <x v="0"/>
    <x v="165"/>
    <x v="0"/>
    <s v="Instalado"/>
    <s v="Operativo"/>
    <s v="Distribuidora"/>
    <x v="0"/>
    <x v="0"/>
    <x v="0"/>
    <x v="0"/>
    <s v="Estatal"/>
    <s v="LORETO"/>
    <s v="LORETO"/>
    <s v="LORETO"/>
    <s v="NAUTA"/>
    <n v="0"/>
    <x v="0"/>
    <n v="0"/>
    <x v="0"/>
    <n v="0"/>
    <x v="0"/>
    <x v="0"/>
    <n v="0"/>
    <n v="0"/>
    <m/>
    <n v="0.33333333333333331"/>
    <n v="0.25"/>
    <n v="7.6479999999999997"/>
    <n v="0"/>
    <n v="20"/>
    <s v="BASE DE DATOS"/>
    <m/>
  </r>
  <r>
    <s v="20"/>
    <x v="11"/>
    <s v="ELOR"/>
    <s v="33010993"/>
    <s v="33010993"/>
    <x v="0"/>
    <s v="Cat.1-3512(.208)"/>
    <s v="S"/>
    <n v="0.5"/>
    <n v="0.25"/>
    <n v="24.96"/>
    <n v="54.16"/>
    <n v="79.12"/>
    <n v="4"/>
    <n v="316"/>
    <n v="0"/>
    <n v="101"/>
    <m/>
    <x v="0"/>
    <s v="ELOR33010993Cat.1-3512(.208)EL"/>
    <s v="Electro Oriente S. A."/>
    <x v="5"/>
    <x v="5"/>
    <s v="C. T. Requena"/>
    <x v="48"/>
    <x v="0"/>
    <x v="0"/>
    <x v="102"/>
    <x v="0"/>
    <s v="Instalado"/>
    <s v="Operativo"/>
    <s v="Distribuidora"/>
    <x v="0"/>
    <x v="0"/>
    <x v="0"/>
    <x v="0"/>
    <s v="Estatal"/>
    <s v="LORETO"/>
    <s v="LORETO"/>
    <s v="REQUENA"/>
    <s v="REQUENA"/>
    <n v="0"/>
    <x v="0"/>
    <n v="0"/>
    <x v="0"/>
    <n v="0"/>
    <x v="0"/>
    <x v="0"/>
    <n v="79.12"/>
    <n v="7.912000000000001E-2"/>
    <m/>
    <n v="4.1666666666666664E-2"/>
    <n v="2.0833333333333332E-2"/>
    <n v="7.6479999999999997"/>
    <n v="0"/>
    <n v="20"/>
    <s v="BASE DE DATOS"/>
    <m/>
  </r>
  <r>
    <s v="20"/>
    <x v="11"/>
    <s v="ELOR"/>
    <s v="33010993"/>
    <s v="33010993"/>
    <x v="0"/>
    <s v="Cat.3-3512(.219)"/>
    <s v="S"/>
    <n v="0.5"/>
    <n v="0.3"/>
    <n v="38.880000000000003"/>
    <n v="140.24"/>
    <n v="179.12"/>
    <n v="4"/>
    <n v="636"/>
    <n v="0"/>
    <n v="115"/>
    <m/>
    <x v="0"/>
    <s v="ELOR33010993Cat.3-3512(.219)EL"/>
    <s v="Electro Oriente S. A."/>
    <x v="5"/>
    <x v="5"/>
    <s v="C. T. Requena"/>
    <x v="48"/>
    <x v="0"/>
    <x v="0"/>
    <x v="103"/>
    <x v="0"/>
    <s v="Instalado"/>
    <s v="Operativo"/>
    <s v="Distribuidora"/>
    <x v="0"/>
    <x v="0"/>
    <x v="0"/>
    <x v="0"/>
    <s v="Estatal"/>
    <s v="LORETO"/>
    <s v="LORETO"/>
    <s v="REQUENA"/>
    <s v="REQUENA"/>
    <n v="0"/>
    <x v="0"/>
    <n v="0"/>
    <x v="0"/>
    <n v="0"/>
    <x v="0"/>
    <x v="0"/>
    <n v="179.12"/>
    <n v="0.17912"/>
    <m/>
    <n v="4.1666666666666664E-2"/>
    <n v="2.4999999999999998E-2"/>
    <n v="7.6479999999999997"/>
    <n v="0"/>
    <n v="20"/>
    <s v="BASE DE DATOS"/>
    <m/>
  </r>
  <r>
    <s v="20"/>
    <x v="11"/>
    <s v="ELOR"/>
    <s v="33010993"/>
    <s v="33010993"/>
    <x v="0"/>
    <s v="MTU 1200DS"/>
    <s v="S"/>
    <n v="1.2250000000000001"/>
    <n v="1"/>
    <n v="98.254000000000005"/>
    <n v="206.85300000000001"/>
    <n v="305.10700000000003"/>
    <n v="24"/>
    <n v="651"/>
    <n v="0"/>
    <n v="151"/>
    <m/>
    <x v="0"/>
    <s v="ELOR33010993MTU 1200DSEL"/>
    <s v="Electro Oriente S. A."/>
    <x v="5"/>
    <x v="5"/>
    <s v="C. T. Requena"/>
    <x v="48"/>
    <x v="0"/>
    <x v="0"/>
    <x v="104"/>
    <x v="0"/>
    <s v="Instalado"/>
    <s v="Operativo"/>
    <s v="Distribuidora"/>
    <x v="0"/>
    <x v="0"/>
    <x v="0"/>
    <x v="0"/>
    <s v="Estatal"/>
    <s v="LORETO"/>
    <s v="LORETO"/>
    <s v="REQUENA"/>
    <s v="REQUENA"/>
    <n v="0"/>
    <x v="0"/>
    <n v="0"/>
    <x v="0"/>
    <n v="0"/>
    <x v="0"/>
    <x v="0"/>
    <n v="305.10700000000003"/>
    <n v="0.30510700000000002"/>
    <m/>
    <n v="0.10208333333333335"/>
    <n v="8.3333333333333329E-2"/>
    <n v="7.6479999999999997"/>
    <n v="0"/>
    <n v="20"/>
    <s v="BASE DE DATOS"/>
    <m/>
  </r>
  <r>
    <s v="20"/>
    <x v="11"/>
    <s v="ELOR"/>
    <s v="33010993"/>
    <s v="33010993"/>
    <x v="0"/>
    <s v="CUMMINS 4"/>
    <s v="S"/>
    <n v="0.6"/>
    <n v="0.45700000000000002"/>
    <n v="34.08"/>
    <n v="92.06"/>
    <n v="126.14"/>
    <n v="6"/>
    <n v="469"/>
    <n v="0"/>
    <n v="108"/>
    <m/>
    <x v="0"/>
    <s v="ELOR33010993CUMMINS 4EL"/>
    <s v="Electro Oriente S. A."/>
    <x v="5"/>
    <x v="5"/>
    <s v="C. T. Requena"/>
    <x v="48"/>
    <x v="0"/>
    <x v="0"/>
    <x v="105"/>
    <x v="0"/>
    <s v="Instalado"/>
    <s v="Operativo"/>
    <s v="Distribuidora"/>
    <x v="0"/>
    <x v="0"/>
    <x v="0"/>
    <x v="0"/>
    <s v="Estatal"/>
    <s v="LORETO"/>
    <s v="LORETO"/>
    <s v="REQUENA"/>
    <s v="REQUENA"/>
    <n v="0"/>
    <x v="0"/>
    <n v="0"/>
    <x v="0"/>
    <n v="0"/>
    <x v="0"/>
    <x v="0"/>
    <n v="126.14"/>
    <n v="0.12614"/>
    <m/>
    <n v="4.9999999999999996E-2"/>
    <n v="3.8083333333333337E-2"/>
    <n v="7.6479999999999997"/>
    <n v="0"/>
    <n v="20"/>
    <s v="BASE DE DATOS"/>
    <m/>
  </r>
  <r>
    <s v="20"/>
    <x v="11"/>
    <s v="ELOR"/>
    <s v="33010993"/>
    <s v="33010993"/>
    <x v="0"/>
    <s v="CAT 6-3516B-139"/>
    <s v="N"/>
    <n v="2"/>
    <n v="0"/>
    <n v="0"/>
    <n v="0"/>
    <n v="0"/>
    <n v="0"/>
    <n v="0"/>
    <n v="0"/>
    <n v="0"/>
    <m/>
    <x v="0"/>
    <s v="ELOR33010993CAT 6-3516B-139EL"/>
    <s v="Electro Oriente S. A."/>
    <x v="5"/>
    <x v="5"/>
    <s v="C. T. Requena"/>
    <x v="48"/>
    <x v="0"/>
    <x v="0"/>
    <x v="106"/>
    <x v="0"/>
    <s v="Instalado"/>
    <s v="Operativo"/>
    <s v="Distribuidora"/>
    <x v="0"/>
    <x v="0"/>
    <x v="0"/>
    <x v="0"/>
    <s v="Estatal"/>
    <s v="LORETO"/>
    <s v="LORETO"/>
    <s v="REQUENA"/>
    <s v="REQUENA"/>
    <n v="0"/>
    <x v="0"/>
    <n v="0"/>
    <x v="0"/>
    <n v="0"/>
    <x v="0"/>
    <x v="0"/>
    <n v="0"/>
    <n v="0"/>
    <m/>
    <n v="0.16666666666666666"/>
    <n v="8.3333333333333329E-2"/>
    <n v="7.6479999999999997"/>
    <n v="0"/>
    <n v="20"/>
    <s v="BASE DE DATOS"/>
    <m/>
  </r>
  <r>
    <s v="20"/>
    <x v="11"/>
    <s v="ELOR"/>
    <s v="43094599"/>
    <s v="43094599"/>
    <x v="0"/>
    <s v="CUMMINS_1 C200(050)"/>
    <s v="S"/>
    <n v="0.20799999999999999"/>
    <n v="0.14000000000000001"/>
    <n v="8.2799999999999994"/>
    <n v="57.96"/>
    <n v="66.239999999999995"/>
    <n v="10"/>
    <n v="714"/>
    <n v="0"/>
    <n v="43"/>
    <m/>
    <x v="0"/>
    <s v="ELOR43094599CUMMINS_1 C200(050)EL"/>
    <s v="Electro Oriente S. A."/>
    <x v="5"/>
    <x v="5"/>
    <s v="C. T. Tamshiyacu"/>
    <x v="49"/>
    <x v="0"/>
    <x v="0"/>
    <x v="107"/>
    <x v="0"/>
    <s v="Instalado"/>
    <s v="Operativo"/>
    <s v="Distribuidora"/>
    <x v="0"/>
    <x v="0"/>
    <x v="0"/>
    <x v="0"/>
    <s v="Estatal"/>
    <s v="LORETO"/>
    <s v="LORETO"/>
    <s v="MAYNAS"/>
    <s v="FERNANDO LORES"/>
    <n v="0"/>
    <x v="0"/>
    <n v="0"/>
    <x v="0"/>
    <n v="0"/>
    <x v="0"/>
    <x v="0"/>
    <n v="66.239999999999995"/>
    <n v="6.6239999999999993E-2"/>
    <m/>
    <n v="1.7333333333333333E-2"/>
    <n v="1.2499999999999999E-2"/>
    <n v="7.6479999999999997"/>
    <n v="0"/>
    <n v="20"/>
    <s v="BASE DE DATOS"/>
    <m/>
  </r>
  <r>
    <s v="20"/>
    <x v="11"/>
    <s v="ELOR"/>
    <s v="43094599"/>
    <s v="43094599"/>
    <x v="0"/>
    <s v="CUMMINS_2 C200(026)"/>
    <s v="S"/>
    <n v="0.20799999999999999"/>
    <n v="0.17"/>
    <n v="8.5790000000000006"/>
    <n v="60.055999999999997"/>
    <n v="68.635000000000005"/>
    <n v="9"/>
    <n v="715"/>
    <n v="0"/>
    <n v="43"/>
    <m/>
    <x v="0"/>
    <s v="ELOR43094599CUMMINS_2 C200(026)EL"/>
    <s v="Electro Oriente S. A."/>
    <x v="5"/>
    <x v="5"/>
    <s v="C. T. Tamshiyacu"/>
    <x v="49"/>
    <x v="0"/>
    <x v="0"/>
    <x v="108"/>
    <x v="0"/>
    <s v="Instalado"/>
    <s v="Operativo"/>
    <s v="Distribuidora"/>
    <x v="0"/>
    <x v="0"/>
    <x v="0"/>
    <x v="0"/>
    <s v="Estatal"/>
    <s v="LORETO"/>
    <s v="LORETO"/>
    <s v="MAYNAS"/>
    <s v="FERNANDO LORES"/>
    <n v="0"/>
    <x v="0"/>
    <n v="0"/>
    <x v="0"/>
    <n v="0"/>
    <x v="0"/>
    <x v="0"/>
    <n v="68.635000000000005"/>
    <n v="6.8635000000000002E-2"/>
    <m/>
    <n v="1.7333333333333333E-2"/>
    <n v="1.2499999999999999E-2"/>
    <n v="7.6479999999999997"/>
    <n v="-1.4210854715202004E-14"/>
    <n v="20"/>
    <s v="BASE DE DATOS"/>
    <m/>
  </r>
  <r>
    <s v="20"/>
    <x v="11"/>
    <s v="ELOR"/>
    <s v="43094599"/>
    <s v="43094599"/>
    <x v="0"/>
    <s v="Cat. C9-180"/>
    <s v="S"/>
    <n v="0.18"/>
    <n v="7.0000000000000007E-2"/>
    <n v="0.47699999999999998"/>
    <n v="3.335"/>
    <n v="3.8119999999999998"/>
    <n v="6"/>
    <n v="74"/>
    <n v="0"/>
    <n v="22"/>
    <m/>
    <x v="0"/>
    <s v="ELOR43094599Cat. C9-180EL"/>
    <s v="Electro Oriente S. A."/>
    <x v="5"/>
    <x v="5"/>
    <s v="C. T. Tamshiyacu"/>
    <x v="49"/>
    <x v="0"/>
    <x v="0"/>
    <x v="109"/>
    <x v="0"/>
    <s v="Instalado"/>
    <s v="Operativo"/>
    <s v="Distribuidora"/>
    <x v="0"/>
    <x v="0"/>
    <x v="0"/>
    <x v="0"/>
    <s v="Estatal"/>
    <s v="LORETO"/>
    <s v="LORETO"/>
    <s v="MAYNAS"/>
    <s v="FERNANDO LORES"/>
    <n v="0"/>
    <x v="0"/>
    <n v="0"/>
    <x v="0"/>
    <n v="0"/>
    <x v="0"/>
    <x v="0"/>
    <n v="3.8119999999999998"/>
    <n v="3.8119999999999999E-3"/>
    <m/>
    <n v="1.4999999999999999E-2"/>
    <n v="1.2499999999999999E-2"/>
    <n v="7.6479999999999997"/>
    <n v="0"/>
    <n v="20"/>
    <s v="BASE DE DATOS"/>
    <m/>
  </r>
  <r>
    <s v="20"/>
    <x v="11"/>
    <s v="ELOR"/>
    <s v="43094599"/>
    <s v="43094599"/>
    <x v="0"/>
    <s v="Volvo PentaTWD1010G"/>
    <s v="N"/>
    <n v="0.21"/>
    <n v="0"/>
    <n v="0"/>
    <n v="0"/>
    <n v="0"/>
    <n v="0"/>
    <n v="0"/>
    <n v="0"/>
    <n v="0"/>
    <m/>
    <x v="0"/>
    <s v="ELOR43094599Volvo PentaTWD1010GEL"/>
    <s v="Electro Oriente S. A."/>
    <x v="5"/>
    <x v="5"/>
    <s v="C. T. Tamshiyacu"/>
    <x v="49"/>
    <x v="0"/>
    <x v="0"/>
    <x v="110"/>
    <x v="0"/>
    <s v="Instalado"/>
    <s v="Inoperativo"/>
    <s v="Distribuidora"/>
    <x v="0"/>
    <x v="0"/>
    <x v="0"/>
    <x v="0"/>
    <s v="Estatal"/>
    <s v="LORETO"/>
    <s v="LORETO"/>
    <s v="MAYNAS"/>
    <s v="FERNANDO LORES"/>
    <n v="0"/>
    <x v="0"/>
    <n v="0"/>
    <x v="0"/>
    <n v="0"/>
    <x v="0"/>
    <x v="0"/>
    <n v="0"/>
    <n v="0"/>
    <m/>
    <n v="1.7499999999999998E-2"/>
    <n v="1.2499999999999999E-2"/>
    <n v="7.6479999999999997"/>
    <n v="0"/>
    <n v="20"/>
    <s v="BASE DE DATOS"/>
    <m/>
  </r>
  <r>
    <s v="20"/>
    <x v="11"/>
    <s v="ELOR"/>
    <s v="53023514"/>
    <s v="53023514"/>
    <x v="0"/>
    <s v="OLYMPIAN"/>
    <s v="S"/>
    <n v="0.04"/>
    <n v="0.03"/>
    <n v="1.1599999999999999"/>
    <n v="0"/>
    <n v="1.1599999999999999"/>
    <n v="0"/>
    <n v="188"/>
    <n v="0"/>
    <n v="0"/>
    <m/>
    <x v="0"/>
    <s v="ELOR53023514OLYMPIANEL"/>
    <s v="Electro Oriente S. A."/>
    <x v="5"/>
    <x v="5"/>
    <s v="C. T. Gran Peru"/>
    <x v="50"/>
    <x v="0"/>
    <x v="0"/>
    <x v="78"/>
    <x v="0"/>
    <s v="Instalado"/>
    <s v="Operativo"/>
    <s v="Distribuidora"/>
    <x v="0"/>
    <x v="0"/>
    <x v="0"/>
    <x v="0"/>
    <s v="Estatal"/>
    <s v="LORETO"/>
    <s v="LORETO"/>
    <s v="MAYNAS"/>
    <s v="FERNANDO LORES"/>
    <s v="GRAN PERÚ"/>
    <x v="0"/>
    <n v="0"/>
    <x v="0"/>
    <n v="0"/>
    <x v="0"/>
    <x v="0"/>
    <n v="1.1599999999999999"/>
    <n v="1.16E-3"/>
    <m/>
    <n v="3.3333333333333335E-3"/>
    <n v="2.5000000000000001E-3"/>
    <n v="7.6479999999999997"/>
    <n v="0"/>
    <n v="20"/>
    <s v="BASE DE DATOS"/>
    <m/>
  </r>
  <r>
    <s v="20"/>
    <x v="11"/>
    <s v="ELOR"/>
    <s v="33011593"/>
    <s v="33011593"/>
    <x v="0"/>
    <s v="EMD"/>
    <s v="N"/>
    <n v="2.5"/>
    <n v="0"/>
    <n v="0"/>
    <n v="0"/>
    <n v="0"/>
    <n v="0"/>
    <n v="0"/>
    <n v="0"/>
    <n v="0"/>
    <m/>
    <x v="0"/>
    <s v="ELOR33011593EMDEL"/>
    <s v="Electro Oriente S. A."/>
    <x v="5"/>
    <x v="5"/>
    <s v="C. T. Bellavista"/>
    <x v="51"/>
    <x v="0"/>
    <x v="0"/>
    <x v="111"/>
    <x v="0"/>
    <s v="Instalado"/>
    <s v="Inoperativo"/>
    <s v="Distribuidora"/>
    <x v="0"/>
    <x v="1"/>
    <x v="0"/>
    <x v="0"/>
    <s v="Estatal"/>
    <s v="SAN MARTÍN"/>
    <s v="SAN MARTÍN"/>
    <s v="BELLAVISTA"/>
    <s v="BELLAVISTA"/>
    <n v="0"/>
    <x v="0"/>
    <n v="0"/>
    <x v="0"/>
    <n v="0"/>
    <x v="0"/>
    <x v="0"/>
    <n v="0"/>
    <n v="0"/>
    <m/>
    <n v="0.20833333333333334"/>
    <n v="0.13333333333333333"/>
    <n v="7.6479999999999997"/>
    <n v="0"/>
    <n v="20"/>
    <s v="BASE DE DATOS"/>
    <m/>
  </r>
  <r>
    <s v="20"/>
    <x v="11"/>
    <s v="ELOR"/>
    <s v="33010893"/>
    <s v="33010893"/>
    <x v="0"/>
    <s v="CAT 3516(G1)"/>
    <s v="S"/>
    <n v="1"/>
    <n v="0.95"/>
    <n v="0"/>
    <n v="0"/>
    <n v="0"/>
    <n v="0"/>
    <n v="0"/>
    <n v="0"/>
    <n v="0"/>
    <m/>
    <x v="1"/>
    <s v="ELOR33010893CAT 3516(G1)EL"/>
    <s v="Electro Oriente S. A."/>
    <x v="5"/>
    <x v="5"/>
    <s v="C. T. Yurimaguas"/>
    <x v="53"/>
    <x v="0"/>
    <x v="0"/>
    <x v="112"/>
    <x v="0"/>
    <s v="Instalado"/>
    <s v="Operativo"/>
    <s v="Distribuidora"/>
    <x v="0"/>
    <x v="1"/>
    <x v="0"/>
    <x v="0"/>
    <s v="Estatal"/>
    <s v="LORETO"/>
    <s v="LORETO"/>
    <s v="ALTO AMAZONAS"/>
    <s v="YURIMAGUAS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11"/>
    <s v="ELOR"/>
    <s v="33010893"/>
    <s v="33010893"/>
    <x v="0"/>
    <s v="CAT. D-3512(G5)"/>
    <s v="S"/>
    <n v="0.5"/>
    <n v="0.45"/>
    <n v="0"/>
    <n v="0"/>
    <n v="0"/>
    <n v="0"/>
    <n v="0"/>
    <n v="0"/>
    <n v="0"/>
    <m/>
    <x v="1"/>
    <s v="ELOR33010893CAT. D-3512(G5)EL"/>
    <s v="Electro Oriente S. A."/>
    <x v="5"/>
    <x v="5"/>
    <s v="C. T. Yurimaguas"/>
    <x v="53"/>
    <x v="0"/>
    <x v="0"/>
    <x v="113"/>
    <x v="0"/>
    <s v="Instalado"/>
    <s v="Operativo"/>
    <s v="Distribuidora"/>
    <x v="0"/>
    <x v="1"/>
    <x v="0"/>
    <x v="0"/>
    <s v="Estatal"/>
    <s v="LORETO"/>
    <s v="LORETO"/>
    <s v="ALTO AMAZONAS"/>
    <s v="YURIMAGUAS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11"/>
    <s v="ELOR"/>
    <s v="33010893"/>
    <s v="33010893"/>
    <x v="0"/>
    <s v="CAT.2 D-3512(G4)"/>
    <s v="S"/>
    <n v="0.5"/>
    <n v="0.45"/>
    <n v="0"/>
    <n v="0"/>
    <n v="0"/>
    <n v="0"/>
    <n v="0"/>
    <n v="0"/>
    <n v="0"/>
    <m/>
    <x v="1"/>
    <s v="ELOR33010893CAT.2 D-3512(G4)EL"/>
    <s v="Electro Oriente S. A."/>
    <x v="5"/>
    <x v="5"/>
    <s v="C. T. Yurimaguas"/>
    <x v="53"/>
    <x v="0"/>
    <x v="0"/>
    <x v="114"/>
    <x v="0"/>
    <s v="Instalado"/>
    <s v="Operativo"/>
    <s v="Distribuidora"/>
    <x v="0"/>
    <x v="1"/>
    <x v="0"/>
    <x v="0"/>
    <s v="Estatal"/>
    <s v="LORETO"/>
    <s v="LORETO"/>
    <s v="ALTO AMAZONAS"/>
    <s v="YURIMAGUAS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11"/>
    <s v="ELOR"/>
    <s v="33010893"/>
    <s v="33010893"/>
    <x v="0"/>
    <s v="CAT2 3512 TA(G2)"/>
    <s v="S"/>
    <n v="0.5"/>
    <n v="0.4"/>
    <n v="0"/>
    <n v="0"/>
    <n v="0"/>
    <n v="0"/>
    <n v="0"/>
    <n v="0"/>
    <n v="0"/>
    <m/>
    <x v="1"/>
    <s v="ELOR33010893CAT2 3512 TA(G2)EL"/>
    <s v="Electro Oriente S. A."/>
    <x v="5"/>
    <x v="5"/>
    <s v="C. T. Yurimaguas"/>
    <x v="53"/>
    <x v="0"/>
    <x v="0"/>
    <x v="115"/>
    <x v="0"/>
    <s v="Instalado"/>
    <s v="Operativo"/>
    <s v="Distribuidora"/>
    <x v="0"/>
    <x v="1"/>
    <x v="0"/>
    <x v="0"/>
    <s v="Estatal"/>
    <s v="LORETO"/>
    <s v="LORETO"/>
    <s v="ALTO AMAZONAS"/>
    <s v="YURIMAGUAS"/>
    <n v="0"/>
    <x v="0"/>
    <n v="0"/>
    <x v="0"/>
    <n v="0"/>
    <x v="0"/>
    <x v="0"/>
    <n v="0"/>
    <n v="0"/>
    <m/>
    <s v="-"/>
    <s v="-"/>
    <s v="-"/>
    <n v="0"/>
    <n v="20"/>
    <s v="BASE DE DATOS"/>
    <m/>
  </r>
  <r>
    <s v="20"/>
    <x v="11"/>
    <s v="ELOR"/>
    <s v="33011293"/>
    <s v="33011293"/>
    <x v="0"/>
    <s v="Wartsila 1"/>
    <s v="S"/>
    <n v="6.24"/>
    <n v="6"/>
    <n v="0"/>
    <n v="0"/>
    <n v="0"/>
    <n v="0"/>
    <n v="0"/>
    <n v="0"/>
    <n v="0"/>
    <m/>
    <x v="0"/>
    <s v="ELOR33011293Wartsila 1EL"/>
    <s v="Electro Oriente S. A."/>
    <x v="5"/>
    <x v="5"/>
    <s v="C. T. Tarapoto"/>
    <x v="52"/>
    <x v="0"/>
    <x v="0"/>
    <x v="7"/>
    <x v="0"/>
    <s v="Instalado"/>
    <s v="Operativo"/>
    <s v="Distribuidora"/>
    <x v="0"/>
    <x v="1"/>
    <x v="0"/>
    <x v="0"/>
    <s v="Estatal"/>
    <s v="SAN MARTÍN"/>
    <s v="SAN MARTÍN"/>
    <s v="SAN MARTIN"/>
    <s v="LA BANDA DE SHILCAYO"/>
    <n v="0"/>
    <x v="2"/>
    <n v="0"/>
    <x v="0"/>
    <n v="0"/>
    <x v="0"/>
    <x v="0"/>
    <n v="0"/>
    <n v="0"/>
    <m/>
    <n v="0.52"/>
    <n v="0.5"/>
    <n v="7.6479999999999997"/>
    <n v="0"/>
    <n v="20"/>
    <s v="BASE DE DATOS"/>
    <m/>
  </r>
  <r>
    <s v="20"/>
    <x v="11"/>
    <s v="ELOR"/>
    <s v="33011293"/>
    <s v="33011293"/>
    <x v="0"/>
    <s v="Wartsila 2"/>
    <s v="S"/>
    <n v="6.24"/>
    <n v="6"/>
    <n v="0"/>
    <n v="0"/>
    <n v="0"/>
    <n v="0"/>
    <n v="0"/>
    <n v="0"/>
    <n v="0"/>
    <m/>
    <x v="0"/>
    <s v="ELOR33011293Wartsila 2EL"/>
    <s v="Electro Oriente S. A."/>
    <x v="5"/>
    <x v="5"/>
    <s v="C. T. Tarapoto"/>
    <x v="52"/>
    <x v="0"/>
    <x v="0"/>
    <x v="8"/>
    <x v="0"/>
    <s v="Instalado"/>
    <s v="Operativo"/>
    <s v="Distribuidora"/>
    <x v="0"/>
    <x v="1"/>
    <x v="0"/>
    <x v="0"/>
    <s v="Estatal"/>
    <s v="SAN MARTÍN"/>
    <s v="SAN MARTÍN"/>
    <s v="SAN MARTIN"/>
    <s v="LA BANDA DE SHILCAYO"/>
    <n v="0"/>
    <x v="2"/>
    <n v="0"/>
    <x v="0"/>
    <n v="0"/>
    <x v="0"/>
    <x v="0"/>
    <n v="0"/>
    <n v="0"/>
    <m/>
    <n v="0.52"/>
    <n v="0.5"/>
    <n v="7.6479999999999997"/>
    <n v="0"/>
    <n v="20"/>
    <s v="BASE DE DATOS"/>
    <m/>
  </r>
  <r>
    <s v="20"/>
    <x v="11"/>
    <s v="ELOR"/>
    <s v="43047494"/>
    <s v="43047494"/>
    <x v="0"/>
    <s v="CAT C-18"/>
    <s v="S"/>
    <n v="0.5"/>
    <n v="0.45"/>
    <n v="0"/>
    <n v="0"/>
    <n v="0"/>
    <n v="0"/>
    <n v="0"/>
    <n v="0"/>
    <n v="0"/>
    <m/>
    <x v="0"/>
    <s v="ELOR43047494CAT C-18EL"/>
    <s v="Electro Oriente S. A."/>
    <x v="5"/>
    <x v="5"/>
    <s v="C. T. Lagunas"/>
    <x v="54"/>
    <x v="0"/>
    <x v="0"/>
    <x v="116"/>
    <x v="0"/>
    <s v="Instalado"/>
    <s v="Operativo"/>
    <s v="Distribuidora"/>
    <x v="0"/>
    <x v="0"/>
    <x v="0"/>
    <x v="0"/>
    <s v="Estatal"/>
    <s v="LORETO"/>
    <s v="LORETO"/>
    <s v="ALTO AMAZONAS"/>
    <s v="LAGUNAS"/>
    <n v="0"/>
    <x v="0"/>
    <n v="0"/>
    <x v="0"/>
    <n v="0"/>
    <x v="0"/>
    <x v="0"/>
    <n v="0"/>
    <n v="0"/>
    <m/>
    <n v="4.1666666666666664E-2"/>
    <n v="3.7499999999999999E-2"/>
    <n v="7.6479999999999997"/>
    <n v="0"/>
    <n v="20"/>
    <s v="BASE DE DATOS"/>
    <m/>
  </r>
  <r>
    <s v="20"/>
    <x v="11"/>
    <s v="ELOR"/>
    <s v="43047494"/>
    <s v="43047494"/>
    <x v="0"/>
    <s v="Volvo Penta TAD1630"/>
    <s v="S"/>
    <n v="0.4"/>
    <n v="0.4"/>
    <n v="0"/>
    <n v="3.0179999999999998"/>
    <n v="3.0179999999999998"/>
    <n v="0"/>
    <n v="16"/>
    <n v="0"/>
    <n v="2"/>
    <m/>
    <x v="0"/>
    <s v="ELOR43047494Volvo Penta TAD1630EL"/>
    <s v="Electro Oriente S. A."/>
    <x v="5"/>
    <x v="5"/>
    <s v="C. T. Lagunas"/>
    <x v="54"/>
    <x v="0"/>
    <x v="0"/>
    <x v="118"/>
    <x v="0"/>
    <s v="Instalado"/>
    <s v="Operativo"/>
    <s v="Distribuidora"/>
    <x v="0"/>
    <x v="0"/>
    <x v="0"/>
    <x v="0"/>
    <s v="Estatal"/>
    <s v="LORETO"/>
    <s v="LORETO"/>
    <s v="ALTO AMAZONAS"/>
    <s v="LAGUNAS"/>
    <n v="0"/>
    <x v="0"/>
    <n v="0"/>
    <x v="0"/>
    <n v="0"/>
    <x v="0"/>
    <x v="0"/>
    <n v="3.0179999999999998"/>
    <n v="3.0179999999999998E-3"/>
    <m/>
    <n v="3.3333333333333333E-2"/>
    <n v="3.3333333333333333E-2"/>
    <n v="7.6479999999999997"/>
    <n v="0"/>
    <n v="20"/>
    <s v="BASE DE DATOS"/>
    <m/>
  </r>
  <r>
    <s v="20"/>
    <x v="11"/>
    <s v="ELOR"/>
    <s v="43047494"/>
    <s v="43047494"/>
    <x v="0"/>
    <s v="Cat. D-3512&lt;G3&gt;"/>
    <s v="S"/>
    <n v="0.5"/>
    <n v="0.45"/>
    <n v="115.946"/>
    <n v="0"/>
    <n v="115.946"/>
    <n v="0"/>
    <n v="494"/>
    <n v="0"/>
    <n v="69"/>
    <m/>
    <x v="0"/>
    <s v="ELOR43047494Cat. D-3512&lt;G3&gt;EL"/>
    <s v="Electro Oriente S. A."/>
    <x v="5"/>
    <x v="5"/>
    <s v="C. T. Lagunas"/>
    <x v="54"/>
    <x v="0"/>
    <x v="0"/>
    <x v="117"/>
    <x v="0"/>
    <s v="Instalado"/>
    <s v="Operativo"/>
    <s v="Distribuidora"/>
    <x v="0"/>
    <x v="0"/>
    <x v="0"/>
    <x v="0"/>
    <s v="Estatal"/>
    <s v="LORETO"/>
    <s v="LORETO"/>
    <s v="ALTO AMAZONAS"/>
    <s v="LAGUNAS"/>
    <n v="0"/>
    <x v="0"/>
    <n v="0"/>
    <x v="0"/>
    <n v="0"/>
    <x v="0"/>
    <x v="0"/>
    <n v="115.946"/>
    <n v="0.11594599999999999"/>
    <m/>
    <n v="4.1666666666666664E-2"/>
    <n v="3.7499999999999999E-2"/>
    <n v="7.6479999999999997"/>
    <n v="0"/>
    <n v="20"/>
    <s v="BASE DE DATOS"/>
    <m/>
  </r>
  <r>
    <s v="20"/>
    <x v="11"/>
    <s v="ELOR"/>
    <s v="12345678"/>
    <s v="12345678"/>
    <x v="0"/>
    <s v="VOLVO PENTA &lt;G1&gt;"/>
    <s v="S"/>
    <n v="0.5"/>
    <n v="0.45"/>
    <n v="46.598999999999997"/>
    <n v="24.183"/>
    <n v="70.781999999999996"/>
    <n v="5"/>
    <n v="292"/>
    <n v="0"/>
    <n v="0"/>
    <m/>
    <x v="0"/>
    <s v="ELOR12345678VOLVO PENTA &lt;G1&gt;EL"/>
    <s v="Electro Oriente S. A."/>
    <x v="5"/>
    <x v="5"/>
    <s v="C. T. San Lorenzo"/>
    <x v="87"/>
    <x v="0"/>
    <x v="0"/>
    <x v="183"/>
    <x v="0"/>
    <s v="Instalado"/>
    <s v="Operativo"/>
    <s v="Distribuidora"/>
    <x v="0"/>
    <x v="1"/>
    <x v="0"/>
    <x v="0"/>
    <s v="Estatal"/>
    <s v="LORETO"/>
    <s v="LORETO"/>
    <n v="0"/>
    <n v="0"/>
    <n v="0"/>
    <x v="0"/>
    <n v="0"/>
    <x v="0"/>
    <n v="0"/>
    <x v="0"/>
    <x v="0"/>
    <n v="70.781999999999996"/>
    <n v="7.0781999999999998E-2"/>
    <m/>
    <n v="0.1"/>
    <n v="0.09"/>
    <n v="7.6479999999999997"/>
    <n v="0"/>
    <n v="20"/>
    <s v="BASE DE DATOS"/>
    <m/>
  </r>
  <r>
    <s v="20"/>
    <x v="11"/>
    <s v="ELOR"/>
    <s v="12345678"/>
    <s v="12345678"/>
    <x v="0"/>
    <s v="VOLVO PENTA &lt;G2&gt;"/>
    <s v="S"/>
    <n v="0.5"/>
    <n v="0.45"/>
    <n v="46.145000000000003"/>
    <n v="23.803999999999998"/>
    <n v="69.948999999999998"/>
    <n v="5"/>
    <n v="291"/>
    <n v="0"/>
    <n v="0"/>
    <m/>
    <x v="0"/>
    <s v="ELOR12345678VOLVO PENTA &lt;G2&gt;EL"/>
    <s v="Electro Oriente S. A."/>
    <x v="5"/>
    <x v="5"/>
    <s v="C. T. San Lorenzo"/>
    <x v="87"/>
    <x v="0"/>
    <x v="0"/>
    <x v="184"/>
    <x v="0"/>
    <s v="Instalado"/>
    <s v="Operativo"/>
    <s v="Distribuidora"/>
    <x v="0"/>
    <x v="1"/>
    <x v="0"/>
    <x v="0"/>
    <s v="Estatal"/>
    <s v="LORETO"/>
    <s v="LORETO"/>
    <n v="0"/>
    <n v="0"/>
    <n v="0"/>
    <x v="0"/>
    <n v="0"/>
    <x v="0"/>
    <n v="0"/>
    <x v="0"/>
    <x v="0"/>
    <n v="69.948999999999998"/>
    <n v="6.9948999999999997E-2"/>
    <m/>
    <n v="0.1"/>
    <n v="0.09"/>
    <n v="7.6479999999999997"/>
    <n v="0"/>
    <n v="20"/>
    <s v="BASE DE DATOS"/>
    <m/>
  </r>
  <r>
    <s v="20"/>
    <x v="11"/>
    <s v="ELOR"/>
    <s v="12345678"/>
    <s v="12345678"/>
    <x v="0"/>
    <s v="VOLVO PENTA &lt;G3&gt;"/>
    <s v="S"/>
    <n v="0.45"/>
    <n v="0.4"/>
    <n v="23.736999999999998"/>
    <n v="39.689"/>
    <n v="63.426000000000002"/>
    <n v="5"/>
    <n v="298"/>
    <n v="0"/>
    <n v="0"/>
    <m/>
    <x v="0"/>
    <s v="ELOR12345678VOLVO PENTA &lt;G3&gt;EL"/>
    <s v="Electro Oriente S. A."/>
    <x v="5"/>
    <x v="5"/>
    <s v="C. T. San Lorenzo"/>
    <x v="87"/>
    <x v="0"/>
    <x v="0"/>
    <x v="185"/>
    <x v="0"/>
    <s v="Instalado"/>
    <s v="Operativo"/>
    <s v="Distribuidora"/>
    <x v="0"/>
    <x v="1"/>
    <x v="0"/>
    <x v="0"/>
    <s v="Estatal"/>
    <s v="LORETO"/>
    <s v="LORETO"/>
    <n v="0"/>
    <n v="0"/>
    <n v="0"/>
    <x v="0"/>
    <n v="0"/>
    <x v="0"/>
    <n v="0"/>
    <x v="0"/>
    <x v="0"/>
    <n v="63.426000000000002"/>
    <n v="6.3425999999999996E-2"/>
    <m/>
    <n v="0.09"/>
    <n v="0.08"/>
    <n v="7.6479999999999997"/>
    <n v="0"/>
    <n v="20"/>
    <s v="BASE DE DATOS"/>
    <m/>
  </r>
  <r>
    <s v="20"/>
    <x v="11"/>
    <s v="ELOR"/>
    <s v="53202349"/>
    <s v="53202349"/>
    <x v="0"/>
    <s v="CAT 2 3516"/>
    <s v="S"/>
    <n v="2"/>
    <n v="1"/>
    <n v="0"/>
    <n v="0"/>
    <n v="0"/>
    <n v="0"/>
    <n v="0"/>
    <n v="0"/>
    <n v="0"/>
    <m/>
    <x v="0"/>
    <s v="ELOR53202349CAT 2 3516EL"/>
    <s v="Electro Oriente S. A."/>
    <x v="5"/>
    <x v="5"/>
    <s v="C. T. Chachapoyas_ELOR"/>
    <x v="56"/>
    <x v="0"/>
    <x v="0"/>
    <x v="120"/>
    <x v="0"/>
    <s v="Instalado"/>
    <s v="Operativo"/>
    <s v="Distribuidora"/>
    <x v="0"/>
    <x v="0"/>
    <x v="0"/>
    <x v="0"/>
    <s v="Estatal"/>
    <s v="AMAZONAS"/>
    <s v="AMAZONAS"/>
    <s v="CHACHAPOYAS"/>
    <s v="CHACHAPOYAS"/>
    <n v="0"/>
    <x v="0"/>
    <n v="0"/>
    <x v="0"/>
    <n v="0"/>
    <x v="0"/>
    <x v="0"/>
    <n v="0"/>
    <n v="0"/>
    <m/>
    <n v="0.16666666666666666"/>
    <n v="0.125"/>
    <n v="7.6479999999999997"/>
    <n v="0"/>
    <n v="20"/>
    <s v="BASE DE DATOS"/>
    <m/>
  </r>
  <r>
    <s v="20"/>
    <x v="11"/>
    <s v="ELOR"/>
    <s v="53202349"/>
    <s v="53202349"/>
    <x v="0"/>
    <s v="CAT 4 3516 DITA"/>
    <s v="S"/>
    <n v="1.25"/>
    <n v="0.6"/>
    <n v="0"/>
    <n v="0"/>
    <n v="0"/>
    <n v="0"/>
    <n v="0"/>
    <n v="0"/>
    <n v="0"/>
    <m/>
    <x v="0"/>
    <s v="ELOR53202349CAT 4 3516 DITAEL"/>
    <s v="Electro Oriente S. A."/>
    <x v="5"/>
    <x v="5"/>
    <s v="C. T. Chachapoyas_ELOR"/>
    <x v="56"/>
    <x v="0"/>
    <x v="0"/>
    <x v="122"/>
    <x v="0"/>
    <s v="Instalado"/>
    <s v="Operativo"/>
    <s v="Distribuidora"/>
    <x v="0"/>
    <x v="0"/>
    <x v="0"/>
    <x v="0"/>
    <s v="Estatal"/>
    <s v="AMAZONAS"/>
    <s v="AMAZONAS"/>
    <s v="CHACHAPOYAS"/>
    <s v="CHACHAPOYAS"/>
    <n v="0"/>
    <x v="0"/>
    <n v="0"/>
    <x v="0"/>
    <n v="0"/>
    <x v="0"/>
    <x v="0"/>
    <n v="0"/>
    <n v="0"/>
    <m/>
    <n v="0.10416666666666667"/>
    <n v="4.9999999999999996E-2"/>
    <n v="7.6479999999999997"/>
    <n v="0"/>
    <n v="20"/>
    <s v="BASE DE DATOS"/>
    <m/>
  </r>
  <r>
    <s v="20"/>
    <x v="11"/>
    <s v="ELOR"/>
    <s v="53023214"/>
    <s v="53023214"/>
    <x v="0"/>
    <s v="GT 1"/>
    <s v="N"/>
    <n v="0.125"/>
    <n v="0"/>
    <n v="0"/>
    <n v="0"/>
    <n v="0"/>
    <n v="0"/>
    <n v="0"/>
    <n v="0"/>
    <n v="0"/>
    <m/>
    <x v="1"/>
    <s v="ELOR53023214GT 1EL"/>
    <s v="Electro Oriente S. A."/>
    <x v="5"/>
    <x v="5"/>
    <s v="C. T. Tabaconas"/>
    <x v="55"/>
    <x v="0"/>
    <x v="0"/>
    <x v="119"/>
    <x v="0"/>
    <s v="Instalado"/>
    <n v="0"/>
    <s v="Distribuidora"/>
    <x v="0"/>
    <x v="0"/>
    <x v="0"/>
    <x v="0"/>
    <s v="Estatal"/>
    <s v="CAJAMARCA"/>
    <s v="CAJAMARCA"/>
    <s v="SAN IGNACIO"/>
    <s v="TABACONAS"/>
    <s v="TABACONAS"/>
    <x v="0"/>
    <n v="0"/>
    <x v="0"/>
    <n v="0"/>
    <x v="0"/>
    <x v="0"/>
    <n v="0"/>
    <n v="0"/>
    <m/>
    <s v="-"/>
    <s v="-"/>
    <e v="#N/A"/>
    <n v="0"/>
    <n v="20"/>
    <s v="BASE DE DATOS"/>
    <m/>
  </r>
  <r>
    <s v="20"/>
    <x v="11"/>
    <s v="ELSE"/>
    <s v="23005600"/>
    <s v="23005600"/>
    <x v="0"/>
    <s v="CUMMINS-7"/>
    <s v="S"/>
    <n v="1.825"/>
    <n v="1.2"/>
    <n v="2.0089999999999999"/>
    <n v="7.6340000000000003"/>
    <n v="9.6430000000000007"/>
    <n v="0"/>
    <n v="20"/>
    <n v="724"/>
    <n v="3"/>
    <m/>
    <x v="0"/>
    <s v="ELSE23005600CUMMINS-7EL"/>
    <s v="Electro Sur Este S. A."/>
    <x v="8"/>
    <x v="8"/>
    <s v="C. T. Iberia"/>
    <x v="64"/>
    <x v="0"/>
    <x v="0"/>
    <x v="138"/>
    <x v="0"/>
    <s v="Instalado"/>
    <s v="Operativo"/>
    <s v="Distribuidora"/>
    <x v="0"/>
    <x v="1"/>
    <x v="0"/>
    <x v="0"/>
    <s v="Estatal"/>
    <s v="MADRE DE DIOS"/>
    <s v="MADRE DE DIOS"/>
    <s v="TAHUAMANU"/>
    <s v="IBERIA"/>
    <n v="0"/>
    <x v="0"/>
    <n v="0"/>
    <x v="0"/>
    <n v="0"/>
    <x v="0"/>
    <x v="0"/>
    <n v="9.6430000000000007"/>
    <n v="9.6430000000000005E-3"/>
    <m/>
    <n v="0.15208333333333332"/>
    <n v="9.9999999999999992E-2"/>
    <n v="7.6479999999999997"/>
    <n v="0"/>
    <n v="22"/>
    <s v="BASE DE DATOS"/>
    <m/>
  </r>
  <r>
    <s v="20"/>
    <x v="11"/>
    <s v="ELSE"/>
    <s v="23006600"/>
    <s v="23006600"/>
    <x v="0"/>
    <s v="Cummins_Ottomotores"/>
    <s v="S"/>
    <n v="0.8"/>
    <n v="0.45"/>
    <n v="0"/>
    <n v="0"/>
    <n v="0"/>
    <n v="0"/>
    <n v="0"/>
    <n v="744"/>
    <n v="0"/>
    <m/>
    <x v="0"/>
    <s v="ELSE23006600Cummins_OttomotoresEL"/>
    <s v="Electro Sur Este S. A."/>
    <x v="8"/>
    <x v="8"/>
    <s v="C. T. Inapari"/>
    <x v="65"/>
    <x v="0"/>
    <x v="0"/>
    <x v="139"/>
    <x v="0"/>
    <s v="Instalado"/>
    <s v="Operativo"/>
    <s v="Distribuidora"/>
    <x v="0"/>
    <x v="1"/>
    <x v="0"/>
    <x v="0"/>
    <s v="Estatal"/>
    <s v="MADRE DE DIOS"/>
    <s v="MADRE DE DIOS"/>
    <s v="TAHUAMANU"/>
    <s v="IÑAPARI"/>
    <n v="0"/>
    <x v="0"/>
    <n v="0"/>
    <x v="0"/>
    <n v="0"/>
    <x v="0"/>
    <x v="0"/>
    <n v="0"/>
    <n v="0"/>
    <m/>
    <n v="6.6666666666666666E-2"/>
    <n v="3.7499999999999999E-2"/>
    <n v="7.6479999999999997"/>
    <n v="0"/>
    <n v="22"/>
    <s v="BASE DE DATOS"/>
    <m/>
  </r>
  <r>
    <s v="20"/>
    <x v="11"/>
    <s v="ELSE"/>
    <s v="23009600"/>
    <s v="23009600"/>
    <x v="0"/>
    <s v="Urpipata"/>
    <s v="S"/>
    <n v="4.0999999999999996"/>
    <n v="2.9"/>
    <n v="14.138"/>
    <n v="3.5339999999999998"/>
    <n v="17.672000000000001"/>
    <n v="0"/>
    <n v="7.5"/>
    <n v="736.5"/>
    <n v="0"/>
    <m/>
    <x v="0"/>
    <s v="ELSE23009600UrpipataEL"/>
    <s v="Electro Sur Este S. A."/>
    <x v="8"/>
    <x v="8"/>
    <s v="Grupo Movil Emergencia"/>
    <x v="66"/>
    <x v="0"/>
    <x v="0"/>
    <x v="140"/>
    <x v="0"/>
    <s v="Instalado"/>
    <s v="Operativo"/>
    <s v="Distribuidora"/>
    <x v="0"/>
    <x v="1"/>
    <x v="0"/>
    <x v="0"/>
    <s v="Estatal"/>
    <s v="MADRE DE DIOS"/>
    <s v="MADRE DE DIOS"/>
    <n v="0"/>
    <n v="0"/>
    <n v="0"/>
    <x v="0"/>
    <n v="0"/>
    <x v="0"/>
    <n v="0"/>
    <x v="0"/>
    <x v="0"/>
    <n v="17.672000000000001"/>
    <n v="1.7672E-2"/>
    <m/>
    <n v="0.34166666666666662"/>
    <n v="0.24166666666666667"/>
    <n v="7.6479999999999997"/>
    <n v="0"/>
    <n v="22"/>
    <s v="BASE DE DATOS"/>
    <m/>
  </r>
  <r>
    <s v="20"/>
    <x v="9"/>
    <s v="EGASA"/>
    <s v="33013693"/>
    <s v="33013693"/>
    <x v="3"/>
    <s v="G-4"/>
    <s v="S"/>
    <n v="20.350000000000001"/>
    <n v="16.696999999999999"/>
    <n v="25.103999999999999"/>
    <n v="0"/>
    <n v="25.103999999999999"/>
    <n v="0"/>
    <n v="2.0699999999999998"/>
    <n v="0"/>
    <n v="0"/>
    <m/>
    <x v="0"/>
    <s v="EGASA33013693G-4CC"/>
    <s v="Emp. de Generaci¢n El‚ctrica de Arequipa S. A."/>
    <x v="15"/>
    <x v="15"/>
    <s v="C. T. Chilina"/>
    <x v="80"/>
    <x v="3"/>
    <x v="3"/>
    <x v="40"/>
    <x v="0"/>
    <s v="Instalado"/>
    <s v="Operativo"/>
    <s v="Generadora"/>
    <x v="0"/>
    <x v="1"/>
    <x v="1"/>
    <x v="0"/>
    <s v="Estatal"/>
    <s v="AREQUIPA"/>
    <s v="AREQUIPA"/>
    <s v="AREQUIPA "/>
    <s v="AREQUIPA "/>
    <n v="0"/>
    <x v="1"/>
    <n v="0"/>
    <x v="0"/>
    <n v="0"/>
    <x v="0"/>
    <x v="0"/>
    <n v="25.103999999999999"/>
    <n v="2.5103999999999998E-2"/>
    <m/>
    <n v="2.5437500000000002"/>
    <n v="2.0871249999999999"/>
    <n v="7.6479999999999997"/>
    <n v="0"/>
    <n v="29"/>
    <s v="BASE DE DATOS"/>
    <m/>
  </r>
  <r>
    <s v="20"/>
    <x v="9"/>
    <s v="EGASA"/>
    <s v="33013693"/>
    <s v="33013693"/>
    <x v="0"/>
    <s v="SULZER 1"/>
    <s v="S"/>
    <n v="5.23"/>
    <n v="5.1310000000000002"/>
    <n v="2.649"/>
    <n v="2.6379999999999999"/>
    <n v="5.2869999999999999"/>
    <n v="714.67"/>
    <n v="1.72"/>
    <n v="0"/>
    <n v="0"/>
    <m/>
    <x v="0"/>
    <s v="EGASA33013693SULZER 1EL"/>
    <s v="Emp. de Generaci¢n El‚ctrica de Arequipa S. A."/>
    <x v="15"/>
    <x v="15"/>
    <s v="C. T. Chilina"/>
    <x v="80"/>
    <x v="0"/>
    <x v="0"/>
    <x v="196"/>
    <x v="0"/>
    <s v="Instalado"/>
    <s v="Operativo"/>
    <s v="Generadora"/>
    <x v="0"/>
    <x v="1"/>
    <x v="1"/>
    <x v="0"/>
    <s v="Estatal"/>
    <s v="AREQUIPA"/>
    <s v="AREQUIPA"/>
    <s v="AREQUIPA "/>
    <s v="AREQUIPA "/>
    <n v="0"/>
    <x v="0"/>
    <n v="0"/>
    <x v="0"/>
    <n v="0"/>
    <x v="0"/>
    <x v="0"/>
    <n v="5.2869999999999999"/>
    <n v="5.287E-3"/>
    <m/>
    <n v="2.6150000000000002"/>
    <n v="2.5655000000000001"/>
    <n v="7.6479999999999997"/>
    <n v="0"/>
    <n v="29"/>
    <s v="BASE DE DATOS"/>
    <m/>
  </r>
  <r>
    <s v="20"/>
    <x v="9"/>
    <s v="EGASA"/>
    <s v="53010597"/>
    <s v="53010597"/>
    <x v="0"/>
    <s v="Grupo 3"/>
    <s v="S"/>
    <n v="10.57"/>
    <n v="10.57"/>
    <n v="14.205"/>
    <n v="6.3920000000000003"/>
    <n v="20.597000000000001"/>
    <n v="16.07"/>
    <n v="3.17"/>
    <n v="0"/>
    <n v="0"/>
    <m/>
    <x v="0"/>
    <s v="EGASA53010597Grupo 3EL"/>
    <s v="Emp. de Generaci¢n El‚ctrica de Arequipa S. A."/>
    <x v="15"/>
    <x v="15"/>
    <s v="C. T. Mollendo"/>
    <x v="81"/>
    <x v="0"/>
    <x v="0"/>
    <x v="172"/>
    <x v="0"/>
    <s v="Instalado"/>
    <s v="Operativo"/>
    <s v="Generadora"/>
    <x v="0"/>
    <x v="1"/>
    <x v="1"/>
    <x v="0"/>
    <s v="Estatal"/>
    <s v="AREQUIPA"/>
    <s v="AREQUIPA"/>
    <s v="ISLAY"/>
    <s v="MOLLENDO"/>
    <n v="0"/>
    <x v="0"/>
    <n v="0"/>
    <x v="0"/>
    <n v="0"/>
    <x v="0"/>
    <x v="0"/>
    <n v="20.597000000000001"/>
    <n v="2.0597000000000001E-2"/>
    <m/>
    <n v="1.32125"/>
    <n v="1.32125"/>
    <n v="7.6479999999999997"/>
    <n v="0"/>
    <n v="29"/>
    <s v="BASE DE DATOS"/>
    <m/>
  </r>
  <r>
    <s v="20"/>
    <x v="10"/>
    <s v="EGASA"/>
    <s v="33013693"/>
    <s v="33013693"/>
    <x v="3"/>
    <s v="G-4"/>
    <s v="S"/>
    <n v="20.350000000000001"/>
    <n v="16.696999999999999"/>
    <n v="24.384"/>
    <n v="3.2850000000000001"/>
    <n v="27.669"/>
    <n v="6.8"/>
    <n v="2.4"/>
    <n v="0"/>
    <n v="0"/>
    <m/>
    <x v="0"/>
    <s v="EGASA33013693G-4CC"/>
    <s v="Emp. de Generaci¢n El‚ctrica de Arequipa S. A."/>
    <x v="15"/>
    <x v="15"/>
    <s v="C. T. Chilina"/>
    <x v="80"/>
    <x v="3"/>
    <x v="3"/>
    <x v="40"/>
    <x v="0"/>
    <s v="Instalado"/>
    <s v="Operativo"/>
    <s v="Generadora"/>
    <x v="0"/>
    <x v="1"/>
    <x v="1"/>
    <x v="0"/>
    <s v="Estatal"/>
    <s v="AREQUIPA"/>
    <s v="AREQUIPA"/>
    <s v="AREQUIPA "/>
    <s v="AREQUIPA "/>
    <n v="0"/>
    <x v="1"/>
    <n v="0"/>
    <x v="0"/>
    <n v="0"/>
    <x v="0"/>
    <x v="0"/>
    <n v="27.669"/>
    <n v="2.7668999999999999E-2"/>
    <m/>
    <n v="2.5437500000000002"/>
    <n v="2.0871249999999999"/>
    <n v="7.6479999999999997"/>
    <n v="0"/>
    <n v="29"/>
    <s v="BASE DE DATOS"/>
    <m/>
  </r>
  <r>
    <s v="20"/>
    <x v="10"/>
    <s v="EGASA"/>
    <s v="53010597"/>
    <s v="53010597"/>
    <x v="0"/>
    <s v="Grupo 1"/>
    <s v="S"/>
    <n v="10.57"/>
    <n v="10.57"/>
    <n v="0"/>
    <n v="1.028"/>
    <n v="1.028"/>
    <n v="0.82"/>
    <n v="0.38"/>
    <n v="0"/>
    <n v="0"/>
    <m/>
    <x v="0"/>
    <s v="EGASA53010597Grupo 1EL"/>
    <s v="Emp. de Generaci¢n El‚ctrica de Arequipa S. A."/>
    <x v="15"/>
    <x v="15"/>
    <s v="C. T. Mollendo"/>
    <x v="81"/>
    <x v="0"/>
    <x v="0"/>
    <x v="44"/>
    <x v="0"/>
    <s v="Instalado"/>
    <s v="Operativo"/>
    <s v="Generadora"/>
    <x v="0"/>
    <x v="1"/>
    <x v="1"/>
    <x v="0"/>
    <s v="Estatal"/>
    <s v="AREQUIPA"/>
    <s v="AREQUIPA"/>
    <s v="ISLAY"/>
    <s v="MOLLENDO"/>
    <n v="0"/>
    <x v="0"/>
    <n v="0"/>
    <x v="0"/>
    <n v="0"/>
    <x v="0"/>
    <x v="0"/>
    <n v="1.028"/>
    <n v="1.0280000000000001E-3"/>
    <m/>
    <n v="1.51"/>
    <n v="1.51"/>
    <n v="7.6479999999999997"/>
    <n v="0"/>
    <n v="29"/>
    <s v="BASE DE DATOS"/>
    <m/>
  </r>
  <r>
    <s v="20"/>
    <x v="10"/>
    <s v="EGASA"/>
    <s v="53010597"/>
    <s v="53010597"/>
    <x v="0"/>
    <s v="Grupo 2"/>
    <s v="S"/>
    <n v="10.57"/>
    <n v="10.57"/>
    <n v="12.971"/>
    <n v="7.0519999999999996"/>
    <n v="20.023"/>
    <n v="5.55"/>
    <n v="3.42"/>
    <n v="0"/>
    <n v="0"/>
    <m/>
    <x v="0"/>
    <s v="EGASA53010597Grupo 2EL"/>
    <s v="Emp. de Generaci¢n El‚ctrica de Arequipa S. A."/>
    <x v="15"/>
    <x v="15"/>
    <s v="C. T. Mollendo"/>
    <x v="81"/>
    <x v="0"/>
    <x v="0"/>
    <x v="171"/>
    <x v="0"/>
    <s v="Instalado"/>
    <s v="Operativo"/>
    <s v="Generadora"/>
    <x v="0"/>
    <x v="1"/>
    <x v="1"/>
    <x v="0"/>
    <s v="Estatal"/>
    <s v="AREQUIPA"/>
    <s v="AREQUIPA"/>
    <s v="ISLAY"/>
    <s v="MOLLENDO"/>
    <n v="0"/>
    <x v="0"/>
    <n v="0"/>
    <x v="0"/>
    <n v="0"/>
    <x v="0"/>
    <x v="0"/>
    <n v="20.023"/>
    <n v="2.0022999999999999E-2"/>
    <m/>
    <n v="1.51"/>
    <n v="1.51"/>
    <n v="7.6479999999999997"/>
    <n v="0"/>
    <n v="29"/>
    <s v="BASE DE DATOS"/>
    <m/>
  </r>
  <r>
    <s v="20"/>
    <x v="10"/>
    <s v="EGASA"/>
    <s v="33013693"/>
    <s v="33013693"/>
    <x v="0"/>
    <s v="SULZER 2"/>
    <s v="S"/>
    <n v="5.23"/>
    <n v="5.23"/>
    <n v="0"/>
    <n v="0.60399999999999998"/>
    <n v="0.60399999999999998"/>
    <n v="5.48"/>
    <n v="0.4"/>
    <n v="0"/>
    <n v="0"/>
    <m/>
    <x v="0"/>
    <s v="EGASA33013693SULZER 2EL"/>
    <s v="Emp. de Generaci¢n El‚ctrica de Arequipa S. A."/>
    <x v="15"/>
    <x v="15"/>
    <s v="C. T. Chilina"/>
    <x v="80"/>
    <x v="0"/>
    <x v="0"/>
    <x v="170"/>
    <x v="0"/>
    <s v="Instalado"/>
    <s v="Operativo"/>
    <s v="Generadora"/>
    <x v="0"/>
    <x v="1"/>
    <x v="1"/>
    <x v="0"/>
    <s v="Estatal"/>
    <s v="AREQUIPA"/>
    <s v="AREQUIPA"/>
    <s v="AREQUIPA "/>
    <s v="AREQUIPA "/>
    <n v="0"/>
    <x v="0"/>
    <n v="0"/>
    <x v="0"/>
    <n v="0"/>
    <x v="0"/>
    <x v="0"/>
    <n v="0.60399999999999998"/>
    <n v="6.0399999999999994E-4"/>
    <m/>
    <n v="0.74714285714285722"/>
    <n v="0.74714285714285722"/>
    <n v="7.6479999999999997"/>
    <n v="0"/>
    <n v="29"/>
    <s v="BASE DE DATOS"/>
    <m/>
  </r>
  <r>
    <s v="20"/>
    <x v="10"/>
    <s v="EGASA"/>
    <s v="53010597"/>
    <s v="53010597"/>
    <x v="0"/>
    <s v="Grupo 3"/>
    <s v="S"/>
    <n v="10.57"/>
    <n v="10.57"/>
    <n v="0"/>
    <n v="1.08"/>
    <n v="1.08"/>
    <n v="5.5"/>
    <n v="0.5"/>
    <n v="0"/>
    <n v="0"/>
    <m/>
    <x v="0"/>
    <s v="EGASA53010597Grupo 3EL"/>
    <s v="Emp. de Generaci¢n El‚ctrica de Arequipa S. A."/>
    <x v="15"/>
    <x v="15"/>
    <s v="C. T. Mollendo"/>
    <x v="81"/>
    <x v="0"/>
    <x v="0"/>
    <x v="172"/>
    <x v="0"/>
    <s v="Instalado"/>
    <s v="Operativo"/>
    <s v="Generadora"/>
    <x v="0"/>
    <x v="1"/>
    <x v="1"/>
    <x v="0"/>
    <s v="Estatal"/>
    <s v="AREQUIPA"/>
    <s v="AREQUIPA"/>
    <s v="ISLAY"/>
    <s v="MOLLENDO"/>
    <n v="0"/>
    <x v="0"/>
    <n v="0"/>
    <x v="0"/>
    <n v="0"/>
    <x v="0"/>
    <x v="0"/>
    <n v="1.08"/>
    <n v="1.08E-3"/>
    <m/>
    <n v="1.32125"/>
    <n v="1.32125"/>
    <n v="7.6479999999999997"/>
    <n v="0"/>
    <n v="29"/>
    <s v="BASE DE DATOS"/>
    <m/>
  </r>
  <r>
    <s v="20"/>
    <x v="11"/>
    <s v="EGASA"/>
    <s v="33013693"/>
    <s v="33013693"/>
    <x v="3"/>
    <s v="G-4"/>
    <s v="S"/>
    <n v="20.350000000000001"/>
    <n v="16.696999999999999"/>
    <n v="0"/>
    <n v="1.5309999999999999"/>
    <n v="1.5309999999999999"/>
    <n v="13.98"/>
    <n v="0.38"/>
    <n v="0"/>
    <n v="0"/>
    <m/>
    <x v="0"/>
    <s v="EGASA33013693G-4CC"/>
    <s v="Emp. de Generaci¢n El‚ctrica de Arequipa S. A."/>
    <x v="15"/>
    <x v="15"/>
    <s v="C. T. Chilina"/>
    <x v="80"/>
    <x v="3"/>
    <x v="3"/>
    <x v="40"/>
    <x v="0"/>
    <s v="Instalado"/>
    <s v="Operativo"/>
    <s v="Generadora"/>
    <x v="0"/>
    <x v="1"/>
    <x v="1"/>
    <x v="0"/>
    <s v="Estatal"/>
    <s v="AREQUIPA"/>
    <s v="AREQUIPA"/>
    <s v="AREQUIPA "/>
    <s v="AREQUIPA "/>
    <n v="0"/>
    <x v="1"/>
    <n v="0"/>
    <x v="0"/>
    <n v="0"/>
    <x v="0"/>
    <x v="0"/>
    <n v="1.5309999999999999"/>
    <n v="1.5309999999999998E-3"/>
    <m/>
    <n v="2.5437500000000002"/>
    <n v="2.0871249999999999"/>
    <n v="7.6479999999999997"/>
    <n v="0"/>
    <n v="29"/>
    <s v="BASE DE DATOS"/>
    <m/>
  </r>
  <r>
    <s v="20"/>
    <x v="11"/>
    <s v="EGASA"/>
    <s v="33013693"/>
    <s v="33013693"/>
    <x v="0"/>
    <s v="SULZER 1"/>
    <s v="S"/>
    <n v="5.23"/>
    <n v="5.23"/>
    <n v="0"/>
    <n v="1.3220000000000001"/>
    <n v="1.3220000000000001"/>
    <n v="16.82"/>
    <n v="0.63"/>
    <n v="0"/>
    <n v="0"/>
    <m/>
    <x v="0"/>
    <s v="EGASA33013693SULZER 1EL"/>
    <s v="Emp. de Generaci¢n El‚ctrica de Arequipa S. A."/>
    <x v="15"/>
    <x v="15"/>
    <s v="C. T. Chilina"/>
    <x v="80"/>
    <x v="0"/>
    <x v="0"/>
    <x v="196"/>
    <x v="0"/>
    <s v="Instalado"/>
    <s v="Operativo"/>
    <s v="Generadora"/>
    <x v="0"/>
    <x v="1"/>
    <x v="1"/>
    <x v="0"/>
    <s v="Estatal"/>
    <s v="AREQUIPA"/>
    <s v="AREQUIPA"/>
    <s v="AREQUIPA "/>
    <s v="AREQUIPA "/>
    <n v="0"/>
    <x v="0"/>
    <n v="0"/>
    <x v="0"/>
    <n v="0"/>
    <x v="0"/>
    <x v="0"/>
    <n v="1.3220000000000001"/>
    <n v="1.322E-3"/>
    <m/>
    <n v="2.6150000000000002"/>
    <n v="2.5655000000000001"/>
    <n v="7.6479999999999997"/>
    <n v="0"/>
    <n v="29"/>
    <s v="BASE DE DATOS"/>
    <m/>
  </r>
  <r>
    <s v="20"/>
    <x v="11"/>
    <s v="EGASA"/>
    <s v="33013693"/>
    <s v="33013693"/>
    <x v="0"/>
    <s v="SULZER 2"/>
    <s v="S"/>
    <n v="5.23"/>
    <n v="5.23"/>
    <n v="0"/>
    <n v="1.5209999999999999"/>
    <n v="1.5209999999999999"/>
    <n v="13.33"/>
    <n v="0.87"/>
    <n v="0"/>
    <n v="0"/>
    <m/>
    <x v="0"/>
    <s v="EGASA33013693SULZER 2EL"/>
    <s v="Emp. de Generaci¢n El‚ctrica de Arequipa S. A."/>
    <x v="15"/>
    <x v="15"/>
    <s v="C. T. Chilina"/>
    <x v="80"/>
    <x v="0"/>
    <x v="0"/>
    <x v="170"/>
    <x v="0"/>
    <s v="Instalado"/>
    <s v="Operativo"/>
    <s v="Generadora"/>
    <x v="0"/>
    <x v="1"/>
    <x v="1"/>
    <x v="0"/>
    <s v="Estatal"/>
    <s v="AREQUIPA"/>
    <s v="AREQUIPA"/>
    <s v="AREQUIPA "/>
    <s v="AREQUIPA "/>
    <n v="0"/>
    <x v="0"/>
    <n v="0"/>
    <x v="0"/>
    <n v="0"/>
    <x v="0"/>
    <x v="0"/>
    <n v="1.5209999999999999"/>
    <n v="1.521E-3"/>
    <m/>
    <n v="0.74714285714285722"/>
    <n v="0.74714285714285722"/>
    <n v="7.6479999999999997"/>
    <n v="0"/>
    <n v="29"/>
    <s v="BASE DE DATOS"/>
    <m/>
  </r>
  <r>
    <s v="20"/>
    <x v="11"/>
    <s v="EGASA"/>
    <s v="53010597"/>
    <s v="53010597"/>
    <x v="0"/>
    <s v="Grupo 1"/>
    <s v="S"/>
    <n v="10.57"/>
    <n v="10.57"/>
    <n v="23.559000000000001"/>
    <n v="0.20399999999999999"/>
    <n v="23.763000000000002"/>
    <n v="0"/>
    <n v="3.83"/>
    <n v="1.37"/>
    <n v="0"/>
    <m/>
    <x v="0"/>
    <s v="EGASA53010597Grupo 1EL"/>
    <s v="Emp. de Generaci¢n El‚ctrica de Arequipa S. A."/>
    <x v="15"/>
    <x v="15"/>
    <s v="C. T. Mollendo"/>
    <x v="81"/>
    <x v="0"/>
    <x v="0"/>
    <x v="44"/>
    <x v="0"/>
    <s v="Instalado"/>
    <s v="Operativo"/>
    <s v="Generadora"/>
    <x v="0"/>
    <x v="1"/>
    <x v="1"/>
    <x v="0"/>
    <s v="Estatal"/>
    <s v="AREQUIPA"/>
    <s v="AREQUIPA"/>
    <s v="ISLAY"/>
    <s v="MOLLENDO"/>
    <n v="0"/>
    <x v="0"/>
    <n v="0"/>
    <x v="0"/>
    <n v="0"/>
    <x v="0"/>
    <x v="0"/>
    <n v="23.763000000000002"/>
    <n v="2.3763000000000003E-2"/>
    <m/>
    <n v="1.51"/>
    <n v="1.51"/>
    <n v="7.6479999999999997"/>
    <n v="0"/>
    <n v="29"/>
    <s v="BASE DE DATOS"/>
    <m/>
  </r>
  <r>
    <s v="20"/>
    <x v="11"/>
    <s v="ENEDIS"/>
    <s v="53014599"/>
    <s v="53014599"/>
    <x v="0"/>
    <s v="Cummins G0668"/>
    <s v="S"/>
    <n v="0.28799999999999998"/>
    <n v="0.25"/>
    <n v="0.315"/>
    <n v="0"/>
    <n v="0.315"/>
    <n v="0"/>
    <n v="3"/>
    <n v="0"/>
    <n v="0"/>
    <m/>
    <x v="0"/>
    <s v="ENEDIS53014599Cummins G0668EL"/>
    <s v="ENEL Distribución Perú S.A.A."/>
    <x v="6"/>
    <x v="6"/>
    <s v="C. T. Ravira-Pacaraos"/>
    <x v="57"/>
    <x v="0"/>
    <x v="0"/>
    <x v="186"/>
    <x v="0"/>
    <s v="Instalado"/>
    <s v="Operativo"/>
    <s v="Distribuidora"/>
    <x v="0"/>
    <x v="0"/>
    <x v="0"/>
    <x v="0"/>
    <s v="Privado"/>
    <s v="LIMA"/>
    <s v="LIMA"/>
    <s v="HUARAL"/>
    <s v="PACARAOS"/>
    <n v="0"/>
    <x v="0"/>
    <n v="0"/>
    <x v="0"/>
    <n v="0"/>
    <x v="0"/>
    <x v="0"/>
    <n v="0.315"/>
    <n v="3.1500000000000001E-4"/>
    <m/>
    <n v="4.7999999999999994E-2"/>
    <n v="4.1666666666666664E-2"/>
    <n v="7.6479999999999997"/>
    <n v="0"/>
    <n v="43"/>
    <s v="BASE DE DATOS"/>
    <m/>
  </r>
  <r>
    <s v="20"/>
    <x v="11"/>
    <s v="ENEDIS"/>
    <s v="53014599"/>
    <s v="53014599"/>
    <x v="0"/>
    <s v="GRUPO PLACA ZQ-4288"/>
    <s v="S"/>
    <n v="0.17"/>
    <n v="0.15"/>
    <n v="9.8000000000000004E-2"/>
    <n v="0"/>
    <n v="9.8000000000000004E-2"/>
    <n v="0"/>
    <n v="1.28"/>
    <n v="0"/>
    <n v="0"/>
    <m/>
    <x v="0"/>
    <s v="ENEDIS53014599GRUPO PLACA ZQ-4288EL"/>
    <s v="ENEL Distribución Perú S.A.A."/>
    <x v="6"/>
    <x v="6"/>
    <s v="C. T. Ravira-Pacaraos"/>
    <x v="57"/>
    <x v="0"/>
    <x v="0"/>
    <x v="123"/>
    <x v="0"/>
    <s v="Instalado"/>
    <s v="Operativo"/>
    <s v="Distribuidora"/>
    <x v="0"/>
    <x v="0"/>
    <x v="0"/>
    <x v="0"/>
    <s v="Privado"/>
    <s v="LIMA"/>
    <s v="LIMA"/>
    <s v="HUARAL"/>
    <s v="PACARAOS"/>
    <n v="0"/>
    <x v="0"/>
    <n v="0"/>
    <x v="0"/>
    <n v="0"/>
    <x v="0"/>
    <x v="0"/>
    <n v="9.8000000000000004E-2"/>
    <n v="9.800000000000001E-5"/>
    <m/>
    <n v="2.8333333333333335E-2"/>
    <n v="2.4999999999999998E-2"/>
    <n v="7.6479999999999997"/>
    <n v="0"/>
    <n v="43"/>
    <s v="BASE DE DATOS"/>
    <m/>
  </r>
  <r>
    <s v="20"/>
    <x v="11"/>
    <s v="ENEDIS"/>
    <s v="53014599"/>
    <s v="53014599"/>
    <x v="0"/>
    <s v="MODASA 515kW"/>
    <s v="S"/>
    <n v="0.46300000000000002"/>
    <n v="0.35"/>
    <n v="6.242"/>
    <n v="0"/>
    <n v="6.242"/>
    <n v="0"/>
    <n v="72"/>
    <n v="0"/>
    <n v="0"/>
    <m/>
    <x v="0"/>
    <s v="ENEDIS53014599MODASA 515kWEL"/>
    <s v="ENEL Distribución Perú S.A.A."/>
    <x v="6"/>
    <x v="6"/>
    <s v="C. T. Ravira-Pacaraos"/>
    <x v="57"/>
    <x v="0"/>
    <x v="0"/>
    <x v="152"/>
    <x v="0"/>
    <s v="Instalado"/>
    <s v="Operativo"/>
    <s v="Distribuidora"/>
    <x v="0"/>
    <x v="0"/>
    <x v="0"/>
    <x v="0"/>
    <s v="Privado"/>
    <s v="LIMA"/>
    <s v="LIMA"/>
    <s v="HUARAL"/>
    <s v="PACARAOS"/>
    <n v="0"/>
    <x v="0"/>
    <n v="0"/>
    <x v="0"/>
    <n v="0"/>
    <x v="0"/>
    <x v="0"/>
    <n v="6.242"/>
    <n v="6.2420000000000002E-3"/>
    <m/>
    <n v="5.7875000000000003E-2"/>
    <n v="4.3749999999999997E-2"/>
    <n v="7.6479999999999997"/>
    <n v="0"/>
    <n v="43"/>
    <s v="BASE DE DATOS"/>
    <m/>
  </r>
  <r>
    <s v="20"/>
    <x v="9"/>
    <s v="ELP"/>
    <s v="33034695"/>
    <s v="33034695"/>
    <x v="0"/>
    <s v="MAK-1"/>
    <s v="S"/>
    <n v="9.34"/>
    <n v="8.7509999999999994"/>
    <n v="0"/>
    <n v="0"/>
    <n v="0"/>
    <n v="744"/>
    <n v="0"/>
    <n v="0"/>
    <n v="0"/>
    <m/>
    <x v="0"/>
    <s v="ELP33034695MAK-1EL"/>
    <s v="Electroper£ S. A."/>
    <x v="20"/>
    <x v="20"/>
    <s v="Nueva C. T. Tumbes"/>
    <x v="90"/>
    <x v="0"/>
    <x v="0"/>
    <x v="188"/>
    <x v="0"/>
    <s v="Instalado"/>
    <s v="Operativo"/>
    <s v="Generadora"/>
    <x v="0"/>
    <x v="1"/>
    <x v="1"/>
    <x v="0"/>
    <s v="Estatal"/>
    <s v="TUMBES"/>
    <s v="TUMBES"/>
    <s v="CONTRALMIRANTE VILLAR"/>
    <s v="ZORRITOS"/>
    <n v="0"/>
    <x v="0"/>
    <n v="0"/>
    <x v="0"/>
    <n v="0"/>
    <x v="0"/>
    <x v="0"/>
    <n v="0"/>
    <n v="0"/>
    <m/>
    <n v="0.77833333333333332"/>
    <n v="0.7496666666666667"/>
    <n v="7.6479999999999997"/>
    <n v="0"/>
    <n v="28"/>
    <s v="BASE DE DATOS"/>
    <m/>
  </r>
  <r>
    <s v="20"/>
    <x v="9"/>
    <s v="ELP"/>
    <s v="33034695"/>
    <s v="33034695"/>
    <x v="0"/>
    <s v="MAK-2"/>
    <s v="S"/>
    <n v="9.34"/>
    <n v="7.5629999999999997"/>
    <n v="0"/>
    <n v="0"/>
    <n v="0"/>
    <n v="744"/>
    <n v="0"/>
    <n v="0"/>
    <n v="0"/>
    <m/>
    <x v="0"/>
    <s v="ELP33034695MAK-2EL"/>
    <s v="Electroper£ S. A."/>
    <x v="20"/>
    <x v="20"/>
    <s v="Nueva C. T. Tumbes"/>
    <x v="90"/>
    <x v="0"/>
    <x v="0"/>
    <x v="189"/>
    <x v="0"/>
    <s v="Instalado"/>
    <s v="Operativo"/>
    <s v="Generadora"/>
    <x v="0"/>
    <x v="1"/>
    <x v="1"/>
    <x v="0"/>
    <s v="Estatal"/>
    <s v="TUMBES"/>
    <s v="TUMBES"/>
    <s v="CONTRALMIRANTE VILLAR"/>
    <s v="ZORRITOS"/>
    <n v="0"/>
    <x v="0"/>
    <n v="0"/>
    <x v="0"/>
    <n v="0"/>
    <x v="0"/>
    <x v="0"/>
    <n v="0"/>
    <n v="0"/>
    <m/>
    <n v="0.77833333333333332"/>
    <n v="0.7130833333333334"/>
    <n v="7.6479999999999997"/>
    <n v="0"/>
    <n v="28"/>
    <s v="BASE DE DATOS"/>
    <m/>
  </r>
  <r>
    <s v="20"/>
    <x v="10"/>
    <s v="ELP"/>
    <s v="33034695"/>
    <s v="33034695"/>
    <x v="0"/>
    <s v="MAK-1"/>
    <s v="S"/>
    <n v="9.34"/>
    <n v="8.7509999999999994"/>
    <n v="0"/>
    <n v="0"/>
    <n v="0"/>
    <n v="720"/>
    <n v="0"/>
    <n v="0"/>
    <n v="0"/>
    <m/>
    <x v="0"/>
    <s v="ELP33034695MAK-1EL"/>
    <s v="Electroper£ S. A."/>
    <x v="20"/>
    <x v="20"/>
    <s v="Nueva C. T. Tumbes"/>
    <x v="90"/>
    <x v="0"/>
    <x v="0"/>
    <x v="188"/>
    <x v="0"/>
    <s v="Instalado"/>
    <s v="Operativo"/>
    <s v="Generadora"/>
    <x v="0"/>
    <x v="1"/>
    <x v="1"/>
    <x v="0"/>
    <s v="Estatal"/>
    <s v="TUMBES"/>
    <s v="TUMBES"/>
    <s v="CONTRALMIRANTE VILLAR"/>
    <s v="ZORRITOS"/>
    <n v="0"/>
    <x v="0"/>
    <n v="0"/>
    <x v="0"/>
    <n v="0"/>
    <x v="0"/>
    <x v="0"/>
    <n v="0"/>
    <n v="0"/>
    <m/>
    <n v="0.77833333333333332"/>
    <n v="0.7496666666666667"/>
    <n v="7.6479999999999997"/>
    <n v="0"/>
    <n v="28"/>
    <s v="BASE DE DATOS"/>
    <m/>
  </r>
  <r>
    <s v="20"/>
    <x v="10"/>
    <s v="ELP"/>
    <s v="33034695"/>
    <s v="33034695"/>
    <x v="0"/>
    <s v="MAK-2"/>
    <s v="S"/>
    <n v="9.34"/>
    <n v="7.5629999999999997"/>
    <n v="0"/>
    <n v="0"/>
    <n v="0"/>
    <n v="720"/>
    <n v="0"/>
    <n v="0"/>
    <n v="0"/>
    <m/>
    <x v="0"/>
    <s v="ELP33034695MAK-2EL"/>
    <s v="Electroper£ S. A."/>
    <x v="20"/>
    <x v="20"/>
    <s v="Nueva C. T. Tumbes"/>
    <x v="90"/>
    <x v="0"/>
    <x v="0"/>
    <x v="189"/>
    <x v="0"/>
    <s v="Instalado"/>
    <s v="Operativo"/>
    <s v="Generadora"/>
    <x v="0"/>
    <x v="1"/>
    <x v="1"/>
    <x v="0"/>
    <s v="Estatal"/>
    <s v="TUMBES"/>
    <s v="TUMBES"/>
    <s v="CONTRALMIRANTE VILLAR"/>
    <s v="ZORRITOS"/>
    <n v="0"/>
    <x v="0"/>
    <n v="0"/>
    <x v="0"/>
    <n v="0"/>
    <x v="0"/>
    <x v="0"/>
    <n v="0"/>
    <n v="0"/>
    <m/>
    <n v="0.77833333333333332"/>
    <n v="0.7130833333333334"/>
    <n v="7.6479999999999997"/>
    <n v="0"/>
    <n v="28"/>
    <s v="BASE DE DATOS"/>
    <m/>
  </r>
  <r>
    <s v="20"/>
    <x v="11"/>
    <s v="ELP"/>
    <s v="33034695"/>
    <s v="33034695"/>
    <x v="0"/>
    <s v="MAK-1"/>
    <s v="S"/>
    <n v="9.34"/>
    <n v="8.7509999999999994"/>
    <n v="0"/>
    <n v="0"/>
    <n v="0"/>
    <n v="0"/>
    <n v="0"/>
    <n v="0"/>
    <n v="0"/>
    <m/>
    <x v="0"/>
    <s v="ELP33034695MAK-1EL"/>
    <s v="Electroper£ S. A."/>
    <x v="20"/>
    <x v="20"/>
    <s v="Nueva C. T. Tumbes"/>
    <x v="90"/>
    <x v="0"/>
    <x v="0"/>
    <x v="188"/>
    <x v="0"/>
    <s v="Instalado"/>
    <s v="Operativo"/>
    <s v="Generadora"/>
    <x v="0"/>
    <x v="1"/>
    <x v="1"/>
    <x v="0"/>
    <s v="Estatal"/>
    <s v="TUMBES"/>
    <s v="TUMBES"/>
    <s v="CONTRALMIRANTE VILLAR"/>
    <s v="ZORRITOS"/>
    <n v="0"/>
    <x v="0"/>
    <n v="0"/>
    <x v="0"/>
    <n v="0"/>
    <x v="0"/>
    <x v="0"/>
    <n v="0"/>
    <n v="0"/>
    <m/>
    <n v="0.77833333333333332"/>
    <n v="0.7496666666666667"/>
    <n v="7.6479999999999997"/>
    <n v="0"/>
    <n v="28"/>
    <s v="BASE DE DATOS"/>
    <m/>
  </r>
  <r>
    <s v="20"/>
    <x v="11"/>
    <s v="ELP"/>
    <s v="33034695"/>
    <s v="33034695"/>
    <x v="0"/>
    <s v="MAK-2"/>
    <s v="S"/>
    <n v="9.34"/>
    <n v="7.5629999999999997"/>
    <n v="0"/>
    <n v="0"/>
    <n v="0"/>
    <n v="0"/>
    <n v="0"/>
    <n v="0"/>
    <n v="0"/>
    <m/>
    <x v="0"/>
    <s v="ELP33034695MAK-2EL"/>
    <s v="Electroper£ S. A."/>
    <x v="20"/>
    <x v="20"/>
    <s v="Nueva C. T. Tumbes"/>
    <x v="90"/>
    <x v="0"/>
    <x v="0"/>
    <x v="189"/>
    <x v="0"/>
    <s v="Instalado"/>
    <s v="Operativo"/>
    <s v="Generadora"/>
    <x v="0"/>
    <x v="1"/>
    <x v="1"/>
    <x v="0"/>
    <s v="Estatal"/>
    <s v="TUMBES"/>
    <s v="TUMBES"/>
    <s v="CONTRALMIRANTE VILLAR"/>
    <s v="ZORRITOS"/>
    <n v="0"/>
    <x v="0"/>
    <n v="0"/>
    <x v="0"/>
    <n v="0"/>
    <x v="0"/>
    <x v="0"/>
    <n v="0"/>
    <n v="0"/>
    <m/>
    <n v="0.77833333333333332"/>
    <n v="0.7130833333333334"/>
    <n v="7.6479999999999997"/>
    <n v="0"/>
    <n v="28"/>
    <s v="BASE DE DATOS"/>
    <m/>
  </r>
  <r>
    <s v="20"/>
    <x v="9"/>
    <s v="ENEGEN"/>
    <s v="33002293"/>
    <s v="33002293"/>
    <x v="1"/>
    <s v="TG-2"/>
    <s v="N"/>
    <n v="10.7"/>
    <n v="0"/>
    <n v="0"/>
    <n v="0"/>
    <n v="0"/>
    <n v="0"/>
    <n v="0"/>
    <n v="0"/>
    <n v="0"/>
    <m/>
    <x v="0"/>
    <s v="ENEGEN33002293TG-2TG"/>
    <s v="ENEL Generación Perú S.A.A."/>
    <x v="11"/>
    <x v="11"/>
    <s v="C. T. Santa Rosa"/>
    <x v="72"/>
    <x v="1"/>
    <x v="1"/>
    <x v="153"/>
    <x v="0"/>
    <s v="Instalado"/>
    <s v="Inoperativo"/>
    <s v="Generadora"/>
    <x v="0"/>
    <x v="1"/>
    <x v="1"/>
    <x v="0"/>
    <s v="Privado"/>
    <s v="LIMA"/>
    <s v="LIMA"/>
    <s v="LIMA"/>
    <s v="LIMA"/>
    <n v="0"/>
    <x v="1"/>
    <n v="0"/>
    <x v="0"/>
    <n v="0"/>
    <x v="0"/>
    <x v="0"/>
    <n v="0"/>
    <n v="0"/>
    <m/>
    <n v="0"/>
    <n v="0"/>
    <n v="7.6479999999999997"/>
    <n v="0"/>
    <n v="44"/>
    <s v="BASE DE DATOS"/>
    <m/>
  </r>
  <r>
    <s v="20"/>
    <x v="9"/>
    <s v="ENEGEN"/>
    <s v="33002293"/>
    <s v="33002293"/>
    <x v="1"/>
    <s v="TG-3"/>
    <s v="N"/>
    <n v="10.7"/>
    <n v="0"/>
    <n v="0"/>
    <n v="0"/>
    <n v="0"/>
    <n v="0"/>
    <n v="0"/>
    <n v="0"/>
    <n v="0"/>
    <m/>
    <x v="0"/>
    <s v="ENEGEN33002293TG-3TG"/>
    <s v="ENEL Generación Perú S.A.A."/>
    <x v="11"/>
    <x v="11"/>
    <s v="C. T. Santa Rosa"/>
    <x v="72"/>
    <x v="1"/>
    <x v="1"/>
    <x v="154"/>
    <x v="0"/>
    <s v="Instalado"/>
    <s v="Inoperativo"/>
    <s v="Generadora"/>
    <x v="0"/>
    <x v="1"/>
    <x v="1"/>
    <x v="0"/>
    <s v="Privado"/>
    <s v="LIMA"/>
    <s v="LIMA"/>
    <s v="LIMA"/>
    <s v="LIMA"/>
    <n v="0"/>
    <x v="1"/>
    <n v="0"/>
    <x v="0"/>
    <n v="0"/>
    <x v="0"/>
    <x v="0"/>
    <n v="0"/>
    <n v="0"/>
    <m/>
    <n v="0"/>
    <n v="0"/>
    <n v="7.6479999999999997"/>
    <n v="0"/>
    <n v="44"/>
    <s v="BASE DE DATOS"/>
    <m/>
  </r>
  <r>
    <s v="20"/>
    <x v="9"/>
    <s v="ENEGEN"/>
    <s v="33002293"/>
    <s v="33002293"/>
    <x v="1"/>
    <s v="TG-4"/>
    <s v="N"/>
    <n v="22.8"/>
    <n v="0"/>
    <n v="0"/>
    <n v="0"/>
    <n v="0"/>
    <n v="0"/>
    <n v="0"/>
    <n v="0"/>
    <n v="0"/>
    <m/>
    <x v="0"/>
    <s v="ENEGEN33002293TG-4TG"/>
    <s v="ENEL Generación Perú S.A.A."/>
    <x v="11"/>
    <x v="11"/>
    <s v="C. T. Santa Rosa"/>
    <x v="72"/>
    <x v="1"/>
    <x v="1"/>
    <x v="155"/>
    <x v="0"/>
    <s v="Instalado"/>
    <s v="Inoperativo"/>
    <s v="Generadora"/>
    <x v="0"/>
    <x v="1"/>
    <x v="1"/>
    <x v="0"/>
    <s v="Privado"/>
    <s v="LIMA"/>
    <s v="LIMA"/>
    <s v="LIMA"/>
    <s v="LIMA"/>
    <n v="0"/>
    <x v="1"/>
    <n v="0"/>
    <x v="0"/>
    <n v="0"/>
    <x v="0"/>
    <x v="0"/>
    <n v="0"/>
    <n v="0"/>
    <m/>
    <n v="0"/>
    <n v="0"/>
    <n v="7.6479999999999997"/>
    <n v="0"/>
    <n v="44"/>
    <s v="BASE DE DATOS"/>
    <m/>
  </r>
  <r>
    <s v="20"/>
    <x v="9"/>
    <s v="ENEGEN"/>
    <s v="33002293"/>
    <s v="33002293"/>
    <x v="1"/>
    <s v="TG-5"/>
    <s v="S"/>
    <n v="59.6"/>
    <n v="51.223999999999997"/>
    <n v="400.262"/>
    <n v="364.40300000000002"/>
    <n v="764.66600000000005"/>
    <n v="0"/>
    <n v="16.62"/>
    <n v="0"/>
    <n v="0"/>
    <m/>
    <x v="0"/>
    <s v="ENEGEN33002293TG-5TG"/>
    <s v="ENEL Generación Perú S.A.A."/>
    <x v="11"/>
    <x v="11"/>
    <s v="C. T. Santa Rosa"/>
    <x v="72"/>
    <x v="1"/>
    <x v="1"/>
    <x v="156"/>
    <x v="0"/>
    <s v="Instalado"/>
    <s v="Operativo"/>
    <s v="Generadora"/>
    <x v="0"/>
    <x v="1"/>
    <x v="1"/>
    <x v="0"/>
    <s v="Privado"/>
    <s v="LIMA"/>
    <s v="LIMA"/>
    <s v="LIMA"/>
    <s v="LIMA"/>
    <n v="0"/>
    <x v="1"/>
    <n v="0"/>
    <x v="0"/>
    <n v="0"/>
    <x v="0"/>
    <x v="0"/>
    <n v="764.66600000000005"/>
    <n v="0.76466600000000007"/>
    <m/>
    <n v="4.9666666666666668"/>
    <n v="4.2686666666666664"/>
    <n v="7.6479999999999997"/>
    <n v="-1.00000000009004E-3"/>
    <n v="44"/>
    <s v="BASE DE DATOS"/>
    <m/>
  </r>
  <r>
    <s v="20"/>
    <x v="9"/>
    <s v="ENEGEN"/>
    <s v="33002293"/>
    <s v="33002293"/>
    <x v="1"/>
    <s v="TG-6"/>
    <s v="S"/>
    <n v="59.6"/>
    <n v="54.978999999999999"/>
    <n v="186.10900000000001"/>
    <n v="716.52"/>
    <n v="902.62900000000002"/>
    <n v="0"/>
    <n v="17.95"/>
    <n v="44.75"/>
    <n v="0"/>
    <m/>
    <x v="0"/>
    <s v="ENEGEN33002293TG-6TG"/>
    <s v="ENEL Generación Perú S.A.A."/>
    <x v="11"/>
    <x v="11"/>
    <s v="C. T. Santa Rosa"/>
    <x v="72"/>
    <x v="1"/>
    <x v="1"/>
    <x v="157"/>
    <x v="0"/>
    <s v="Instalado"/>
    <s v="Operativo"/>
    <s v="Generadora"/>
    <x v="0"/>
    <x v="1"/>
    <x v="1"/>
    <x v="0"/>
    <s v="Privado"/>
    <s v="LIMA"/>
    <s v="LIMA"/>
    <s v="LIMA"/>
    <s v="LIMA"/>
    <n v="0"/>
    <x v="1"/>
    <n v="0"/>
    <x v="0"/>
    <n v="0"/>
    <x v="0"/>
    <x v="0"/>
    <n v="902.62900000000002"/>
    <n v="0.90262900000000001"/>
    <m/>
    <n v="4.9666666666666668"/>
    <n v="4.5815833333333336"/>
    <n v="7.6479999999999997"/>
    <n v="0"/>
    <n v="44"/>
    <s v="BASE DE DATOS"/>
    <m/>
  </r>
  <r>
    <s v="20"/>
    <x v="9"/>
    <s v="ENEGEN"/>
    <s v="33002293"/>
    <s v="33002293"/>
    <x v="1"/>
    <s v="TG-7"/>
    <s v="S"/>
    <n v="127.5"/>
    <n v="120.00700000000001"/>
    <n v="2020.7170000000001"/>
    <n v="4471.4750000000004"/>
    <n v="6492.192"/>
    <n v="0"/>
    <n v="75.92"/>
    <n v="0"/>
    <n v="0"/>
    <m/>
    <x v="0"/>
    <s v="ENEGEN33002293TG-7TG"/>
    <s v="ENEL Generación Perú S.A.A."/>
    <x v="11"/>
    <x v="11"/>
    <s v="C. T. Santa Rosa"/>
    <x v="72"/>
    <x v="1"/>
    <x v="1"/>
    <x v="158"/>
    <x v="0"/>
    <s v="Instalado"/>
    <s v="Operativo"/>
    <s v="Generadora"/>
    <x v="0"/>
    <x v="1"/>
    <x v="1"/>
    <x v="0"/>
    <s v="Privado"/>
    <s v="LIMA"/>
    <s v="LIMA"/>
    <s v="LIMA"/>
    <s v="LIMA"/>
    <n v="0"/>
    <x v="1"/>
    <n v="0"/>
    <x v="0"/>
    <n v="0"/>
    <x v="0"/>
    <x v="0"/>
    <n v="6492.192"/>
    <n v="6.4921920000000002"/>
    <m/>
    <n v="10.625"/>
    <n v="10.000583333333333"/>
    <n v="7.6479999999999997"/>
    <n v="9.0949470177292824E-13"/>
    <n v="44"/>
    <s v="BASE DE DATOS"/>
    <m/>
  </r>
  <r>
    <s v="20"/>
    <x v="9"/>
    <s v="ENEGEN"/>
    <s v="33002293"/>
    <s v="33002293"/>
    <x v="1"/>
    <s v="TG-8"/>
    <s v="S"/>
    <n v="200"/>
    <n v="187.791"/>
    <n v="6179.4260000000004"/>
    <n v="21607.922999999999"/>
    <n v="27787.348999999998"/>
    <n v="11.15"/>
    <n v="164.92"/>
    <n v="0"/>
    <n v="0"/>
    <m/>
    <x v="0"/>
    <s v="ENEGEN33002293TG-8TG"/>
    <s v="ENEL Generación Perú S.A.A."/>
    <x v="11"/>
    <x v="11"/>
    <s v="C. T. Santa Rosa"/>
    <x v="72"/>
    <x v="1"/>
    <x v="1"/>
    <x v="159"/>
    <x v="0"/>
    <s v="Instalado"/>
    <s v="Operativo"/>
    <s v="Generadora"/>
    <x v="0"/>
    <x v="1"/>
    <x v="1"/>
    <x v="0"/>
    <s v="Privado"/>
    <s v="LIMA"/>
    <s v="LIMA"/>
    <s v="LIMA"/>
    <s v="LIMA"/>
    <n v="0"/>
    <x v="1"/>
    <n v="0"/>
    <x v="0"/>
    <n v="0"/>
    <x v="0"/>
    <x v="0"/>
    <n v="27787.348999999998"/>
    <n v="27.787348999999999"/>
    <m/>
    <n v="16.666666666666668"/>
    <n v="15.64925"/>
    <n v="7.6479999999999997"/>
    <n v="0"/>
    <n v="44"/>
    <s v="BASE DE DATOS"/>
    <m/>
  </r>
  <r>
    <s v="20"/>
    <x v="9"/>
    <s v="ENEGEN"/>
    <s v="33028294"/>
    <s v="33028294"/>
    <x v="1"/>
    <s v="TG-3"/>
    <s v="S"/>
    <n v="170"/>
    <n v="145.923"/>
    <n v="20788.802"/>
    <n v="75558.629000000001"/>
    <n v="96347.430999999997"/>
    <n v="0"/>
    <n v="680.37"/>
    <n v="0"/>
    <n v="0"/>
    <m/>
    <x v="0"/>
    <s v="ENEGEN33028294TG-3TG"/>
    <s v="ENEL Generación Perú S.A.A."/>
    <x v="11"/>
    <x v="11"/>
    <s v="C. T. Ventanilla"/>
    <x v="73"/>
    <x v="1"/>
    <x v="3"/>
    <x v="154"/>
    <x v="0"/>
    <s v="Instalado"/>
    <s v="Operativo"/>
    <s v="Generadora"/>
    <x v="0"/>
    <x v="1"/>
    <x v="1"/>
    <x v="0"/>
    <s v="Privado"/>
    <s v="LIMA"/>
    <s v="CALLAO"/>
    <s v="CALLAO"/>
    <s v="VENTANILLA"/>
    <n v="0"/>
    <x v="1"/>
    <n v="0"/>
    <x v="0"/>
    <n v="0"/>
    <x v="0"/>
    <x v="0"/>
    <n v="96347.430999999997"/>
    <n v="96.347431"/>
    <m/>
    <n v="14.166666666666666"/>
    <n v="12.16025"/>
    <n v="7.6479999999999997"/>
    <n v="0"/>
    <n v="44"/>
    <s v="BASE DE DATOS"/>
    <m/>
  </r>
  <r>
    <s v="20"/>
    <x v="9"/>
    <s v="ENEGEN"/>
    <s v="33028294"/>
    <s v="33028294"/>
    <x v="1"/>
    <s v="TG-4"/>
    <s v="S"/>
    <n v="170"/>
    <n v="148.12700000000001"/>
    <n v="21608.583999999999"/>
    <n v="79026.241999999998"/>
    <n v="100634.826"/>
    <n v="0"/>
    <n v="710.38"/>
    <n v="0"/>
    <n v="0"/>
    <m/>
    <x v="0"/>
    <s v="ENEGEN33028294TG-4TG"/>
    <s v="ENEL Generación Perú S.A.A."/>
    <x v="11"/>
    <x v="11"/>
    <s v="C. T. Ventanilla"/>
    <x v="73"/>
    <x v="1"/>
    <x v="3"/>
    <x v="155"/>
    <x v="0"/>
    <s v="Instalado"/>
    <s v="Operativo"/>
    <s v="Generadora"/>
    <x v="0"/>
    <x v="1"/>
    <x v="1"/>
    <x v="0"/>
    <s v="Privado"/>
    <s v="LIMA"/>
    <s v="CALLAO"/>
    <s v="CALLAO"/>
    <s v="VENTANILLA"/>
    <n v="0"/>
    <x v="1"/>
    <n v="0"/>
    <x v="0"/>
    <n v="0"/>
    <x v="0"/>
    <x v="0"/>
    <n v="100634.826"/>
    <n v="100.634826"/>
    <m/>
    <n v="14.166666666666666"/>
    <n v="12.343916666666667"/>
    <n v="7.6479999999999997"/>
    <n v="0"/>
    <n v="44"/>
    <s v="BASE DE DATOS"/>
    <m/>
  </r>
  <r>
    <s v="20"/>
    <x v="9"/>
    <s v="ENEGEN"/>
    <s v="33028294"/>
    <s v="33028294"/>
    <x v="2"/>
    <s v="TV-7"/>
    <s v="S"/>
    <n v="184"/>
    <n v="175.32300000000001"/>
    <n v="19709.628000000001"/>
    <n v="72914.751000000004"/>
    <n v="92624.377999999997"/>
    <n v="0"/>
    <n v="597.79999999999995"/>
    <n v="131.6"/>
    <n v="0"/>
    <m/>
    <x v="0"/>
    <s v="ENEGEN33028294TV-7TV"/>
    <s v="ENEL Generación Perú S.A.A."/>
    <x v="11"/>
    <x v="11"/>
    <s v="C. T. Ventanilla"/>
    <x v="73"/>
    <x v="2"/>
    <x v="3"/>
    <x v="160"/>
    <x v="0"/>
    <s v="Instalado"/>
    <s v="Operativo"/>
    <s v="Generadora"/>
    <x v="0"/>
    <x v="1"/>
    <x v="1"/>
    <x v="0"/>
    <s v="Privado"/>
    <s v="LIMA"/>
    <s v="CALLAO"/>
    <s v="CALLAO"/>
    <s v="VENTANILLA"/>
    <n v="0"/>
    <x v="1"/>
    <n v="0"/>
    <x v="0"/>
    <n v="0"/>
    <x v="0"/>
    <x v="0"/>
    <n v="92624.377999999997"/>
    <n v="92.624377999999993"/>
    <m/>
    <n v="15.333333333333334"/>
    <n v="14.610250000000001"/>
    <n v="7.6479999999999997"/>
    <n v="1.0000000038417056E-3"/>
    <n v="44"/>
    <s v="BASE DE DATOS"/>
    <m/>
  </r>
  <r>
    <s v="20"/>
    <x v="10"/>
    <s v="ENEGEN"/>
    <s v="33002293"/>
    <s v="33002293"/>
    <x v="1"/>
    <s v="TG-2"/>
    <s v="N"/>
    <n v="10.7"/>
    <n v="0"/>
    <n v="0"/>
    <n v="0"/>
    <n v="0"/>
    <n v="0"/>
    <n v="0"/>
    <n v="0"/>
    <n v="0"/>
    <m/>
    <x v="0"/>
    <s v="ENEGEN33002293TG-2TG"/>
    <s v="ENEL Generación Perú S.A.A."/>
    <x v="11"/>
    <x v="11"/>
    <s v="C. T. Santa Rosa"/>
    <x v="72"/>
    <x v="1"/>
    <x v="1"/>
    <x v="153"/>
    <x v="0"/>
    <s v="Instalado"/>
    <s v="Inoperativo"/>
    <s v="Generadora"/>
    <x v="0"/>
    <x v="1"/>
    <x v="1"/>
    <x v="0"/>
    <s v="Privado"/>
    <s v="LIMA"/>
    <s v="LIMA"/>
    <s v="LIMA"/>
    <s v="LIMA"/>
    <n v="0"/>
    <x v="1"/>
    <n v="0"/>
    <x v="0"/>
    <n v="0"/>
    <x v="0"/>
    <x v="0"/>
    <n v="0"/>
    <n v="0"/>
    <m/>
    <n v="0"/>
    <n v="0"/>
    <n v="7.6479999999999997"/>
    <n v="0"/>
    <n v="44"/>
    <s v="BASE DE DATOS"/>
    <m/>
  </r>
  <r>
    <s v="20"/>
    <x v="10"/>
    <s v="ENEGEN"/>
    <s v="33002293"/>
    <s v="33002293"/>
    <x v="1"/>
    <s v="TG-3"/>
    <s v="N"/>
    <n v="10.7"/>
    <n v="0"/>
    <n v="0"/>
    <n v="0"/>
    <n v="0"/>
    <n v="0"/>
    <n v="0"/>
    <n v="0"/>
    <n v="0"/>
    <m/>
    <x v="0"/>
    <s v="ENEGEN33002293TG-3TG"/>
    <s v="ENEL Generación Perú S.A.A."/>
    <x v="11"/>
    <x v="11"/>
    <s v="C. T. Santa Rosa"/>
    <x v="72"/>
    <x v="1"/>
    <x v="1"/>
    <x v="154"/>
    <x v="0"/>
    <s v="Instalado"/>
    <s v="Inoperativo"/>
    <s v="Generadora"/>
    <x v="0"/>
    <x v="1"/>
    <x v="1"/>
    <x v="0"/>
    <s v="Privado"/>
    <s v="LIMA"/>
    <s v="LIMA"/>
    <s v="LIMA"/>
    <s v="LIMA"/>
    <n v="0"/>
    <x v="1"/>
    <n v="0"/>
    <x v="0"/>
    <n v="0"/>
    <x v="0"/>
    <x v="0"/>
    <n v="0"/>
    <n v="0"/>
    <m/>
    <n v="0"/>
    <n v="0"/>
    <n v="7.6479999999999997"/>
    <n v="0"/>
    <n v="44"/>
    <s v="BASE DE DATOS"/>
    <m/>
  </r>
  <r>
    <s v="20"/>
    <x v="10"/>
    <s v="ENEGEN"/>
    <s v="33002293"/>
    <s v="33002293"/>
    <x v="1"/>
    <s v="TG-4"/>
    <s v="N"/>
    <n v="22.8"/>
    <n v="0"/>
    <n v="0"/>
    <n v="0"/>
    <n v="0"/>
    <n v="0"/>
    <n v="0"/>
    <n v="0"/>
    <n v="0"/>
    <m/>
    <x v="0"/>
    <s v="ENEGEN33002293TG-4TG"/>
    <s v="ENEL Generación Perú S.A.A."/>
    <x v="11"/>
    <x v="11"/>
    <s v="C. T. Santa Rosa"/>
    <x v="72"/>
    <x v="1"/>
    <x v="1"/>
    <x v="155"/>
    <x v="0"/>
    <s v="Instalado"/>
    <s v="Inoperativo"/>
    <s v="Generadora"/>
    <x v="0"/>
    <x v="1"/>
    <x v="1"/>
    <x v="0"/>
    <s v="Privado"/>
    <s v="LIMA"/>
    <s v="LIMA"/>
    <s v="LIMA"/>
    <s v="LIMA"/>
    <n v="0"/>
    <x v="1"/>
    <n v="0"/>
    <x v="0"/>
    <n v="0"/>
    <x v="0"/>
    <x v="0"/>
    <n v="0"/>
    <n v="0"/>
    <m/>
    <n v="0"/>
    <n v="0"/>
    <n v="7.6479999999999997"/>
    <n v="0"/>
    <n v="44"/>
    <s v="BASE DE DATOS"/>
    <m/>
  </r>
  <r>
    <s v="20"/>
    <x v="10"/>
    <s v="ENEGEN"/>
    <s v="33002293"/>
    <s v="33002293"/>
    <x v="1"/>
    <s v="TG-5"/>
    <s v="S"/>
    <n v="59.6"/>
    <n v="51.223999999999997"/>
    <n v="1790.114"/>
    <n v="7369.0590000000002"/>
    <n v="9159.1740000000009"/>
    <n v="0"/>
    <n v="194.92"/>
    <n v="28.73"/>
    <n v="0"/>
    <m/>
    <x v="0"/>
    <s v="ENEGEN33002293TG-5TG"/>
    <s v="ENEL Generación Perú S.A.A."/>
    <x v="11"/>
    <x v="11"/>
    <s v="C. T. Santa Rosa"/>
    <x v="72"/>
    <x v="1"/>
    <x v="1"/>
    <x v="156"/>
    <x v="0"/>
    <s v="Instalado"/>
    <s v="Operativo"/>
    <s v="Generadora"/>
    <x v="0"/>
    <x v="1"/>
    <x v="1"/>
    <x v="0"/>
    <s v="Privado"/>
    <s v="LIMA"/>
    <s v="LIMA"/>
    <s v="LIMA"/>
    <s v="LIMA"/>
    <n v="0"/>
    <x v="1"/>
    <n v="0"/>
    <x v="0"/>
    <n v="0"/>
    <x v="0"/>
    <x v="0"/>
    <n v="9159.1740000000009"/>
    <n v="9.1591740000000001"/>
    <m/>
    <n v="4.9666666666666668"/>
    <n v="4.2686666666666664"/>
    <n v="7.6479999999999997"/>
    <n v="-1.0000000002037268E-3"/>
    <n v="44"/>
    <s v="BASE DE DATOS"/>
    <m/>
  </r>
  <r>
    <s v="20"/>
    <x v="10"/>
    <s v="ENEGEN"/>
    <s v="33002293"/>
    <s v="33002293"/>
    <x v="1"/>
    <s v="TG-6"/>
    <s v="S"/>
    <n v="59.6"/>
    <n v="54.978999999999999"/>
    <n v="2525.2950000000001"/>
    <n v="9715.9220000000005"/>
    <n v="12241.217000000001"/>
    <n v="0"/>
    <n v="246.27"/>
    <n v="2.5"/>
    <n v="0"/>
    <m/>
    <x v="0"/>
    <s v="ENEGEN33002293TG-6TG"/>
    <s v="ENEL Generación Perú S.A.A."/>
    <x v="11"/>
    <x v="11"/>
    <s v="C. T. Santa Rosa"/>
    <x v="72"/>
    <x v="1"/>
    <x v="1"/>
    <x v="157"/>
    <x v="0"/>
    <s v="Instalado"/>
    <s v="Operativo"/>
    <s v="Generadora"/>
    <x v="0"/>
    <x v="1"/>
    <x v="1"/>
    <x v="0"/>
    <s v="Privado"/>
    <s v="LIMA"/>
    <s v="LIMA"/>
    <s v="LIMA"/>
    <s v="LIMA"/>
    <n v="0"/>
    <x v="1"/>
    <n v="0"/>
    <x v="0"/>
    <n v="0"/>
    <x v="0"/>
    <x v="0"/>
    <n v="12241.217000000001"/>
    <n v="12.241217000000001"/>
    <m/>
    <n v="4.9666666666666668"/>
    <n v="4.5815833333333336"/>
    <n v="7.6479999999999997"/>
    <n v="0"/>
    <n v="44"/>
    <s v="BASE DE DATOS"/>
    <m/>
  </r>
  <r>
    <s v="20"/>
    <x v="10"/>
    <s v="ENEGEN"/>
    <s v="33002293"/>
    <s v="33002293"/>
    <x v="1"/>
    <s v="TG-7"/>
    <s v="S"/>
    <n v="127.5"/>
    <n v="120.00700000000001"/>
    <n v="8779.8439999999991"/>
    <n v="28325.206999999999"/>
    <n v="37105.050999999999"/>
    <n v="0"/>
    <n v="328"/>
    <n v="0"/>
    <n v="0"/>
    <m/>
    <x v="0"/>
    <s v="ENEGEN33002293TG-7TG"/>
    <s v="ENEL Generación Perú S.A.A."/>
    <x v="11"/>
    <x v="11"/>
    <s v="C. T. Santa Rosa"/>
    <x v="72"/>
    <x v="1"/>
    <x v="1"/>
    <x v="158"/>
    <x v="0"/>
    <s v="Instalado"/>
    <s v="Operativo"/>
    <s v="Generadora"/>
    <x v="0"/>
    <x v="1"/>
    <x v="1"/>
    <x v="0"/>
    <s v="Privado"/>
    <s v="LIMA"/>
    <s v="LIMA"/>
    <s v="LIMA"/>
    <s v="LIMA"/>
    <n v="0"/>
    <x v="1"/>
    <n v="0"/>
    <x v="0"/>
    <n v="0"/>
    <x v="0"/>
    <x v="0"/>
    <n v="37105.050999999999"/>
    <n v="37.105050999999996"/>
    <m/>
    <n v="10.625"/>
    <n v="10.000583333333333"/>
    <n v="7.6479999999999997"/>
    <n v="0"/>
    <n v="44"/>
    <s v="BASE DE DATOS"/>
    <m/>
  </r>
  <r>
    <s v="20"/>
    <x v="10"/>
    <s v="ENEGEN"/>
    <s v="33002293"/>
    <s v="33002293"/>
    <x v="1"/>
    <s v="TG-8"/>
    <s v="S"/>
    <n v="200"/>
    <n v="187.791"/>
    <n v="16118.055"/>
    <n v="55683.360000000001"/>
    <n v="71801.414000000004"/>
    <n v="168"/>
    <n v="417.12"/>
    <n v="2.33"/>
    <n v="0"/>
    <m/>
    <x v="0"/>
    <s v="ENEGEN33002293TG-8TG"/>
    <s v="ENEL Generación Perú S.A.A."/>
    <x v="11"/>
    <x v="11"/>
    <s v="C. T. Santa Rosa"/>
    <x v="72"/>
    <x v="1"/>
    <x v="1"/>
    <x v="159"/>
    <x v="0"/>
    <s v="Instalado"/>
    <s v="Operativo"/>
    <s v="Generadora"/>
    <x v="0"/>
    <x v="1"/>
    <x v="1"/>
    <x v="0"/>
    <s v="Privado"/>
    <s v="LIMA"/>
    <s v="LIMA"/>
    <s v="LIMA"/>
    <s v="LIMA"/>
    <n v="0"/>
    <x v="1"/>
    <n v="0"/>
    <x v="0"/>
    <n v="0"/>
    <x v="0"/>
    <x v="0"/>
    <n v="71801.414000000004"/>
    <n v="71.801414000000008"/>
    <m/>
    <n v="16.666666666666668"/>
    <n v="15.64925"/>
    <n v="7.6479999999999997"/>
    <n v="1.0000000038417056E-3"/>
    <n v="44"/>
    <s v="BASE DE DATOS"/>
    <m/>
  </r>
  <r>
    <s v="20"/>
    <x v="10"/>
    <s v="ENEGEN"/>
    <s v="33028294"/>
    <s v="33028294"/>
    <x v="1"/>
    <s v="TG-3"/>
    <s v="S"/>
    <n v="170"/>
    <n v="145.923"/>
    <n v="21216.691999999999"/>
    <n v="80603.827999999994"/>
    <n v="101820.52"/>
    <n v="0"/>
    <n v="720"/>
    <n v="0"/>
    <n v="0"/>
    <m/>
    <x v="0"/>
    <s v="ENEGEN33028294TG-3TG"/>
    <s v="ENEL Generación Perú S.A.A."/>
    <x v="11"/>
    <x v="11"/>
    <s v="C. T. Ventanilla"/>
    <x v="73"/>
    <x v="1"/>
    <x v="3"/>
    <x v="154"/>
    <x v="0"/>
    <s v="Instalado"/>
    <s v="Operativo"/>
    <s v="Generadora"/>
    <x v="0"/>
    <x v="1"/>
    <x v="1"/>
    <x v="0"/>
    <s v="Privado"/>
    <s v="LIMA"/>
    <s v="CALLAO"/>
    <s v="CALLAO"/>
    <s v="VENTANILLA"/>
    <n v="0"/>
    <x v="1"/>
    <n v="0"/>
    <x v="0"/>
    <n v="0"/>
    <x v="0"/>
    <x v="0"/>
    <n v="101820.52"/>
    <n v="101.82052"/>
    <m/>
    <n v="14.166666666666666"/>
    <n v="12.16025"/>
    <n v="7.6479999999999997"/>
    <n v="-1.4551915228366852E-11"/>
    <n v="44"/>
    <s v="BASE DE DATOS"/>
    <m/>
  </r>
  <r>
    <s v="20"/>
    <x v="10"/>
    <s v="ENEGEN"/>
    <s v="33028294"/>
    <s v="33028294"/>
    <x v="1"/>
    <s v="TG-4"/>
    <s v="S"/>
    <n v="170"/>
    <n v="148.12700000000001"/>
    <n v="21668.42"/>
    <n v="82290.021999999997"/>
    <n v="103958.442"/>
    <n v="0"/>
    <n v="720"/>
    <n v="0"/>
    <n v="0"/>
    <m/>
    <x v="0"/>
    <s v="ENEGEN33028294TG-4TG"/>
    <s v="ENEL Generación Perú S.A.A."/>
    <x v="11"/>
    <x v="11"/>
    <s v="C. T. Ventanilla"/>
    <x v="73"/>
    <x v="1"/>
    <x v="3"/>
    <x v="155"/>
    <x v="0"/>
    <s v="Instalado"/>
    <s v="Operativo"/>
    <s v="Generadora"/>
    <x v="0"/>
    <x v="1"/>
    <x v="1"/>
    <x v="0"/>
    <s v="Privado"/>
    <s v="LIMA"/>
    <s v="CALLAO"/>
    <s v="CALLAO"/>
    <s v="VENTANILLA"/>
    <n v="0"/>
    <x v="1"/>
    <n v="0"/>
    <x v="0"/>
    <n v="0"/>
    <x v="0"/>
    <x v="0"/>
    <n v="103958.442"/>
    <n v="103.95844199999999"/>
    <m/>
    <n v="14.166666666666666"/>
    <n v="12.343916666666667"/>
    <n v="7.6479999999999997"/>
    <n v="0"/>
    <n v="44"/>
    <s v="BASE DE DATOS"/>
    <m/>
  </r>
  <r>
    <s v="20"/>
    <x v="10"/>
    <s v="ENEGEN"/>
    <s v="33028294"/>
    <s v="33028294"/>
    <x v="2"/>
    <s v="TV-7"/>
    <s v="S"/>
    <n v="184"/>
    <n v="175.32300000000001"/>
    <n v="24906.569"/>
    <n v="95196.895999999993"/>
    <n v="120103.465"/>
    <n v="0"/>
    <n v="720"/>
    <n v="0"/>
    <n v="0"/>
    <m/>
    <x v="0"/>
    <s v="ENEGEN33028294TV-7TV"/>
    <s v="ENEL Generación Perú S.A.A."/>
    <x v="11"/>
    <x v="11"/>
    <s v="C. T. Ventanilla"/>
    <x v="73"/>
    <x v="2"/>
    <x v="3"/>
    <x v="160"/>
    <x v="0"/>
    <s v="Instalado"/>
    <s v="Operativo"/>
    <s v="Generadora"/>
    <x v="0"/>
    <x v="1"/>
    <x v="1"/>
    <x v="0"/>
    <s v="Privado"/>
    <s v="LIMA"/>
    <s v="CALLAO"/>
    <s v="CALLAO"/>
    <s v="VENTANILLA"/>
    <n v="0"/>
    <x v="1"/>
    <n v="0"/>
    <x v="0"/>
    <n v="0"/>
    <x v="0"/>
    <x v="0"/>
    <n v="120103.465"/>
    <n v="120.103465"/>
    <m/>
    <n v="15.333333333333334"/>
    <n v="14.610250000000001"/>
    <n v="7.6479999999999997"/>
    <n v="0"/>
    <n v="44"/>
    <s v="BASE DE DATOS"/>
    <m/>
  </r>
  <r>
    <s v="20"/>
    <x v="9"/>
    <s v="ENEPIU"/>
    <s v="33024793"/>
    <s v="33024793"/>
    <x v="1"/>
    <s v="Unidad TG-6"/>
    <s v="S"/>
    <n v="51.39"/>
    <n v="50.768000000000001"/>
    <n v="336.01299999999998"/>
    <n v="1090.0360000000001"/>
    <n v="1426.049"/>
    <n v="0"/>
    <n v="33.92"/>
    <n v="0"/>
    <n v="0"/>
    <m/>
    <x v="0"/>
    <s v="ENEPIU33024793Unidad TG-6TG"/>
    <s v="ENEL Generación Piura S.A."/>
    <x v="12"/>
    <x v="12"/>
    <s v="C. T. Malacas"/>
    <x v="74"/>
    <x v="1"/>
    <x v="1"/>
    <x v="161"/>
    <x v="0"/>
    <s v="Instalado"/>
    <s v="Inoperativo"/>
    <s v="Generadora"/>
    <x v="0"/>
    <x v="1"/>
    <x v="1"/>
    <x v="0"/>
    <s v="Privado"/>
    <s v="PIURA"/>
    <s v="PIURA"/>
    <s v="TALARA "/>
    <s v="PARIÑAS"/>
    <n v="0"/>
    <x v="1"/>
    <n v="0"/>
    <x v="0"/>
    <n v="0"/>
    <x v="0"/>
    <x v="0"/>
    <n v="1426.049"/>
    <n v="1.4260489999999999"/>
    <m/>
    <n v="4.2824999999999998"/>
    <n v="4.230666666666667"/>
    <n v="7.6479999999999997"/>
    <n v="0"/>
    <n v="45"/>
    <s v="BASE DE DATOS"/>
    <m/>
  </r>
  <r>
    <s v="20"/>
    <x v="9"/>
    <s v="ENEPIU"/>
    <s v="33070996"/>
    <s v="33070996"/>
    <x v="1"/>
    <s v="Unid. TG-4"/>
    <s v="S"/>
    <n v="101.3"/>
    <n v="105.376"/>
    <n v="12806.843999999999"/>
    <n v="48542.127"/>
    <n v="61348.970999999998"/>
    <n v="31.75"/>
    <n v="689.25"/>
    <n v="0"/>
    <n v="0"/>
    <m/>
    <x v="0"/>
    <s v="ENEPIU33070996Unid. TG-4TG"/>
    <s v="ENEL Generación Piura S.A."/>
    <x v="12"/>
    <x v="12"/>
    <s v="C. T. Malacas 2"/>
    <x v="75"/>
    <x v="1"/>
    <x v="1"/>
    <x v="162"/>
    <x v="0"/>
    <s v="Instalado"/>
    <s v="Operativo"/>
    <s v="Generadora"/>
    <x v="0"/>
    <x v="1"/>
    <x v="1"/>
    <x v="0"/>
    <s v="Privado"/>
    <s v="PIURA"/>
    <s v="PIURA"/>
    <s v="TALARA "/>
    <s v="PARIÑAS"/>
    <n v="0"/>
    <x v="1"/>
    <n v="0"/>
    <x v="0"/>
    <n v="0"/>
    <x v="0"/>
    <x v="0"/>
    <n v="61348.970999999998"/>
    <n v="61.348970999999999"/>
    <m/>
    <n v="8.4416666666666664"/>
    <n v="8.8289166666666663"/>
    <n v="7.6479999999999997"/>
    <n v="0"/>
    <n v="45"/>
    <s v="BASE DE DATOS"/>
    <m/>
  </r>
  <r>
    <s v="20"/>
    <x v="9"/>
    <s v="ENEPIU"/>
    <s v="33282311"/>
    <s v="33282311"/>
    <x v="1"/>
    <s v="Unid. TG-5"/>
    <s v="S"/>
    <n v="177.65"/>
    <n v="187.46199999999999"/>
    <n v="2292.6669999999999"/>
    <n v="4853.817"/>
    <n v="7146.4840000000004"/>
    <n v="0"/>
    <n v="64.33"/>
    <n v="0"/>
    <n v="0"/>
    <m/>
    <x v="0"/>
    <s v="ENEPIU33282311Unid. TG-5TG"/>
    <s v="ENEL Generación Piura S.A."/>
    <x v="12"/>
    <x v="12"/>
    <s v="C. T. Malacas 3"/>
    <x v="76"/>
    <x v="1"/>
    <x v="1"/>
    <x v="163"/>
    <x v="0"/>
    <s v="Instalado"/>
    <s v="Operativo"/>
    <s v="Generadora"/>
    <x v="0"/>
    <x v="1"/>
    <x v="1"/>
    <x v="0"/>
    <s v="Privado"/>
    <s v="PIURA"/>
    <s v="PIURA"/>
    <s v="TALARA "/>
    <s v="PARIÑAS"/>
    <n v="0"/>
    <x v="1"/>
    <n v="0"/>
    <x v="0"/>
    <n v="0"/>
    <x v="0"/>
    <x v="0"/>
    <n v="7146.4840000000004"/>
    <n v="7.1464840000000001"/>
    <m/>
    <n v="14.804166666666667"/>
    <n v="15.621833333333333"/>
    <n v="7.6479999999999997"/>
    <n v="0"/>
    <n v="45"/>
    <s v="BASE DE DATOS"/>
    <m/>
  </r>
  <r>
    <s v="20"/>
    <x v="10"/>
    <s v="ENEPIU"/>
    <s v="33024793"/>
    <s v="33024793"/>
    <x v="1"/>
    <s v="Unidad TG-6"/>
    <s v="S"/>
    <n v="51.39"/>
    <n v="50.768000000000001"/>
    <n v="501.49099999999999"/>
    <n v="2052.0590000000002"/>
    <n v="2553.5500000000002"/>
    <n v="0"/>
    <n v="55.2"/>
    <n v="0"/>
    <n v="0"/>
    <m/>
    <x v="0"/>
    <s v="ENEPIU33024793Unidad TG-6TG"/>
    <s v="ENEL Generación Piura S.A."/>
    <x v="12"/>
    <x v="12"/>
    <s v="C. T. Malacas"/>
    <x v="74"/>
    <x v="1"/>
    <x v="1"/>
    <x v="161"/>
    <x v="0"/>
    <s v="Instalado"/>
    <s v="Inoperativo"/>
    <s v="Generadora"/>
    <x v="0"/>
    <x v="1"/>
    <x v="1"/>
    <x v="0"/>
    <s v="Privado"/>
    <s v="PIURA"/>
    <s v="PIURA"/>
    <s v="TALARA "/>
    <s v="PARIÑAS"/>
    <n v="0"/>
    <x v="1"/>
    <n v="0"/>
    <x v="0"/>
    <n v="0"/>
    <x v="0"/>
    <x v="0"/>
    <n v="2553.5500000000002"/>
    <n v="2.55355"/>
    <m/>
    <n v="4.2824999999999998"/>
    <n v="4.230666666666667"/>
    <n v="7.6479999999999997"/>
    <n v="0"/>
    <n v="45"/>
    <s v="BASE DE DATOS"/>
    <m/>
  </r>
  <r>
    <s v="20"/>
    <x v="10"/>
    <s v="ENEPIU"/>
    <s v="33070996"/>
    <s v="33070996"/>
    <x v="1"/>
    <s v="Unid. TG-4"/>
    <s v="S"/>
    <n v="101.3"/>
    <n v="105.376"/>
    <n v="13713.501"/>
    <n v="51010.642999999996"/>
    <n v="64724.144"/>
    <n v="0"/>
    <n v="720"/>
    <n v="0"/>
    <n v="0"/>
    <m/>
    <x v="0"/>
    <s v="ENEPIU33070996Unid. TG-4TG"/>
    <s v="ENEL Generación Piura S.A."/>
    <x v="12"/>
    <x v="12"/>
    <s v="C. T. Malacas 2"/>
    <x v="75"/>
    <x v="1"/>
    <x v="1"/>
    <x v="162"/>
    <x v="0"/>
    <s v="Instalado"/>
    <s v="Operativo"/>
    <s v="Generadora"/>
    <x v="0"/>
    <x v="1"/>
    <x v="1"/>
    <x v="0"/>
    <s v="Privado"/>
    <s v="PIURA"/>
    <s v="PIURA"/>
    <s v="TALARA "/>
    <s v="PARIÑAS"/>
    <n v="0"/>
    <x v="1"/>
    <n v="0"/>
    <x v="0"/>
    <n v="0"/>
    <x v="0"/>
    <x v="0"/>
    <n v="64724.144"/>
    <n v="64.724143999999995"/>
    <m/>
    <n v="8.4416666666666664"/>
    <n v="8.8289166666666663"/>
    <n v="7.6479999999999997"/>
    <n v="0"/>
    <n v="45"/>
    <s v="BASE DE DATOS"/>
    <m/>
  </r>
  <r>
    <s v="20"/>
    <x v="10"/>
    <s v="ENEPIU"/>
    <s v="33282311"/>
    <s v="33282311"/>
    <x v="1"/>
    <s v="Unid. TG-5"/>
    <s v="S"/>
    <n v="177.65"/>
    <n v="187.46199999999999"/>
    <n v="0"/>
    <n v="0"/>
    <n v="0"/>
    <n v="0"/>
    <n v="0"/>
    <n v="0"/>
    <n v="0"/>
    <m/>
    <x v="0"/>
    <s v="ENEPIU33282311Unid. TG-5TG"/>
    <s v="ENEL Generación Piura S.A."/>
    <x v="12"/>
    <x v="12"/>
    <s v="C. T. Malacas 3"/>
    <x v="76"/>
    <x v="1"/>
    <x v="1"/>
    <x v="163"/>
    <x v="0"/>
    <s v="Instalado"/>
    <s v="Operativo"/>
    <s v="Generadora"/>
    <x v="0"/>
    <x v="1"/>
    <x v="1"/>
    <x v="0"/>
    <s v="Privado"/>
    <s v="PIURA"/>
    <s v="PIURA"/>
    <s v="TALARA "/>
    <s v="PARIÑAS"/>
    <n v="0"/>
    <x v="1"/>
    <n v="0"/>
    <x v="0"/>
    <n v="0"/>
    <x v="0"/>
    <x v="0"/>
    <n v="0"/>
    <n v="0"/>
    <m/>
    <n v="14.804166666666667"/>
    <n v="15.621833333333333"/>
    <n v="7.6479999999999997"/>
    <n v="0"/>
    <n v="45"/>
    <s v="BASE DE DATOS"/>
    <m/>
  </r>
  <r>
    <s v="20"/>
    <x v="6"/>
    <s v="ENGIEP"/>
    <s v="53201207"/>
    <s v="53201207"/>
    <x v="1"/>
    <s v="TG11"/>
    <s v="S"/>
    <n v="180.9"/>
    <n v="172.01"/>
    <n v="23465.456999999999"/>
    <n v="68639.567999999999"/>
    <n v="92105.024000000005"/>
    <n v="152.16999999999999"/>
    <n v="591.6"/>
    <n v="0"/>
    <n v="0"/>
    <m/>
    <x v="0"/>
    <s v="ENGIEP53201207TG11TG"/>
    <s v="ENGIE Energía Perú S.A."/>
    <x v="16"/>
    <x v="16"/>
    <s v="C. T. CHILCA1"/>
    <x v="83"/>
    <x v="1"/>
    <x v="3"/>
    <x v="174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92105.024000000005"/>
    <n v="92.105024"/>
    <m/>
    <n v="15"/>
    <n v="14.334166666666667"/>
    <n v="7.6479999999999997"/>
    <n v="9.9999998928979039E-4"/>
    <n v="48"/>
    <s v="BASE DE DATOS"/>
    <m/>
  </r>
  <r>
    <s v="20"/>
    <x v="6"/>
    <s v="ENGIEP"/>
    <s v="53201207"/>
    <s v="53201207"/>
    <x v="1"/>
    <s v="TG12"/>
    <s v="S"/>
    <n v="180.9"/>
    <n v="172.39"/>
    <n v="29096.600999999999"/>
    <n v="87260.672999999995"/>
    <n v="116357.274"/>
    <n v="0"/>
    <n v="744"/>
    <n v="0"/>
    <n v="0"/>
    <m/>
    <x v="0"/>
    <s v="ENGIEP53201207TG12TG"/>
    <s v="ENGIE Energía Perú S.A."/>
    <x v="16"/>
    <x v="16"/>
    <s v="C. T. CHILCA1"/>
    <x v="83"/>
    <x v="1"/>
    <x v="3"/>
    <x v="175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116357.274"/>
    <n v="116.357274"/>
    <m/>
    <n v="15"/>
    <n v="14.365833333333333"/>
    <n v="7.6479999999999997"/>
    <n v="-1.4551915228366852E-11"/>
    <n v="48"/>
    <s v="BASE DE DATOS"/>
    <m/>
  </r>
  <r>
    <s v="20"/>
    <x v="6"/>
    <s v="ENGIEP"/>
    <s v="53201207"/>
    <s v="53201207"/>
    <x v="1"/>
    <s v="TG21"/>
    <s v="S"/>
    <n v="199.8"/>
    <n v="189.58"/>
    <n v="33358.334000000003"/>
    <n v="100084.617"/>
    <n v="133442.951"/>
    <n v="0"/>
    <n v="744"/>
    <n v="0"/>
    <n v="0"/>
    <m/>
    <x v="0"/>
    <s v="ENGIEP53201207TG21TG"/>
    <s v="ENGIE Energía Perú S.A."/>
    <x v="16"/>
    <x v="16"/>
    <s v="C. T. CHILCA1"/>
    <x v="83"/>
    <x v="1"/>
    <x v="3"/>
    <x v="176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133442.951"/>
    <n v="133.44295099999999"/>
    <m/>
    <n v="16.650000000000002"/>
    <n v="15.798333333333334"/>
    <n v="7.6479999999999997"/>
    <n v="0"/>
    <n v="48"/>
    <s v="BASE DE DATOS"/>
    <m/>
  </r>
  <r>
    <s v="20"/>
    <x v="6"/>
    <s v="ENGIEP"/>
    <s v="53201207"/>
    <s v="53201207"/>
    <x v="2"/>
    <s v="TV21"/>
    <s v="S"/>
    <n v="292"/>
    <n v="280.50599999999997"/>
    <n v="43875.171000000002"/>
    <n v="130679.788"/>
    <n v="174554.959"/>
    <n v="0"/>
    <n v="744"/>
    <n v="0"/>
    <n v="0"/>
    <m/>
    <x v="0"/>
    <s v="ENGIEP53201207TV21TV"/>
    <s v="ENGIE Energía Perú S.A."/>
    <x v="16"/>
    <x v="16"/>
    <s v="C.T. CHILCA1"/>
    <x v="83"/>
    <x v="2"/>
    <x v="3"/>
    <x v="177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174554.959"/>
    <n v="174.554959"/>
    <m/>
    <n v="27.045454545454547"/>
    <n v="25.500545454545453"/>
    <n v="7.6479999999999997"/>
    <n v="0"/>
    <n v="48"/>
    <s v="BASE DE DATOS"/>
    <m/>
  </r>
  <r>
    <s v="20"/>
    <x v="6"/>
    <s v="ENGIEP"/>
    <s v="53201207"/>
    <s v="53201207"/>
    <x v="1"/>
    <s v="TG41"/>
    <s v="S"/>
    <n v="73.599999999999994"/>
    <n v="75.03"/>
    <n v="11561.163"/>
    <n v="34991.069000000003"/>
    <n v="46552.232000000004"/>
    <n v="0"/>
    <n v="702.53"/>
    <n v="0"/>
    <n v="0"/>
    <m/>
    <x v="0"/>
    <s v="ENGIEP53201207TG41TG"/>
    <s v="ENGIE Energía Perú S.A."/>
    <x v="16"/>
    <x v="16"/>
    <s v="C. T. CHILCA1"/>
    <x v="83"/>
    <x v="1"/>
    <x v="3"/>
    <x v="178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46552.232000000004"/>
    <n v="46.552232000000004"/>
    <m/>
    <n v="6.6909090909090905"/>
    <n v="6.8209090909090913"/>
    <n v="7.6479999999999997"/>
    <n v="0"/>
    <n v="48"/>
    <s v="BASE DE DATOS"/>
    <m/>
  </r>
  <r>
    <s v="20"/>
    <x v="6"/>
    <s v="ENGIEP"/>
    <s v="53201207"/>
    <s v="53201207"/>
    <x v="2"/>
    <s v="TV41"/>
    <s v="S"/>
    <n v="45"/>
    <n v="36.756999999999998"/>
    <n v="5816.6989999999996"/>
    <n v="17165.617999999999"/>
    <n v="22982.316999999999"/>
    <n v="0"/>
    <n v="666"/>
    <n v="0"/>
    <n v="0"/>
    <m/>
    <x v="0"/>
    <s v="ENGIEP53201207TV41TV"/>
    <s v="ENGIE Energía Perú S.A."/>
    <x v="16"/>
    <x v="16"/>
    <s v="C.T. CHILCA1"/>
    <x v="83"/>
    <x v="2"/>
    <x v="3"/>
    <x v="216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22982.316999999999"/>
    <n v="22.982316999999998"/>
    <m/>
    <n v="5.2983333333333329"/>
    <n v="6.1261666666666663"/>
    <n v="7.6479999999999997"/>
    <n v="0"/>
    <n v="48"/>
    <s v="BASE DE DATOS"/>
    <m/>
  </r>
  <r>
    <s v="20"/>
    <x v="7"/>
    <s v="ENGIEP"/>
    <s v="53201207"/>
    <s v="53201207"/>
    <x v="1"/>
    <s v="TG11"/>
    <s v="S"/>
    <n v="180.9"/>
    <n v="172.01"/>
    <n v="29750.79"/>
    <n v="89119.486000000004"/>
    <n v="118870.276"/>
    <n v="0"/>
    <n v="744"/>
    <n v="0"/>
    <n v="0"/>
    <m/>
    <x v="0"/>
    <s v="ENGIEP53201207TG11TG"/>
    <s v="ENGIE Energía Perú S.A."/>
    <x v="16"/>
    <x v="16"/>
    <s v="C. T. CHILCA1"/>
    <x v="83"/>
    <x v="1"/>
    <x v="3"/>
    <x v="174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118870.276"/>
    <n v="118.870276"/>
    <m/>
    <n v="15"/>
    <n v="14.334166666666667"/>
    <n v="7.6479999999999997"/>
    <n v="1.4551915228366852E-11"/>
    <n v="48"/>
    <s v="BASE DE DATOS"/>
    <m/>
  </r>
  <r>
    <s v="20"/>
    <x v="7"/>
    <s v="ENGIEP"/>
    <s v="53201207"/>
    <s v="53201207"/>
    <x v="1"/>
    <s v="TG12"/>
    <s v="S"/>
    <n v="180.9"/>
    <n v="172.39"/>
    <n v="29722.786"/>
    <n v="89032.459000000003"/>
    <n v="118755.245"/>
    <n v="0"/>
    <n v="744"/>
    <n v="0"/>
    <n v="0"/>
    <m/>
    <x v="0"/>
    <s v="ENGIEP53201207TG12TG"/>
    <s v="ENGIE Energía Perú S.A."/>
    <x v="16"/>
    <x v="16"/>
    <s v="C. T. CHILCA1"/>
    <x v="83"/>
    <x v="1"/>
    <x v="3"/>
    <x v="175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118755.245"/>
    <n v="118.755245"/>
    <m/>
    <n v="15"/>
    <n v="14.365833333333333"/>
    <n v="7.6479999999999997"/>
    <n v="0"/>
    <n v="48"/>
    <s v="BASE DE DATOS"/>
    <m/>
  </r>
  <r>
    <s v="20"/>
    <x v="7"/>
    <s v="ENGIEP"/>
    <s v="53201207"/>
    <s v="53201207"/>
    <x v="1"/>
    <s v="TG21"/>
    <s v="S"/>
    <n v="199.8"/>
    <n v="189.58"/>
    <n v="17532.248"/>
    <n v="53437.188999999998"/>
    <n v="70969.437000000005"/>
    <n v="353.93"/>
    <n v="390.07"/>
    <n v="0"/>
    <n v="0"/>
    <m/>
    <x v="0"/>
    <s v="ENGIEP53201207TG21TG"/>
    <s v="ENGIE Energía Perú S.A."/>
    <x v="16"/>
    <x v="16"/>
    <s v="C. T. CHILCA1"/>
    <x v="83"/>
    <x v="1"/>
    <x v="3"/>
    <x v="176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70969.437000000005"/>
    <n v="70.969436999999999"/>
    <m/>
    <n v="16.650000000000002"/>
    <n v="15.798333333333334"/>
    <n v="7.6479999999999997"/>
    <n v="0"/>
    <n v="48"/>
    <s v="BASE DE DATOS"/>
    <m/>
  </r>
  <r>
    <s v="20"/>
    <x v="7"/>
    <s v="ENGIEP"/>
    <s v="53201207"/>
    <s v="53201207"/>
    <x v="2"/>
    <s v="TV21"/>
    <s v="S"/>
    <n v="292"/>
    <n v="280.50599999999997"/>
    <n v="38805.169000000002"/>
    <n v="116872.70299999999"/>
    <n v="155677.87299999999"/>
    <n v="0"/>
    <n v="744"/>
    <n v="0"/>
    <n v="0"/>
    <m/>
    <x v="0"/>
    <s v="ENGIEP53201207TV21TV"/>
    <s v="ENGIE Energía Perú S.A."/>
    <x v="16"/>
    <x v="16"/>
    <s v="C.T. CHILCA1"/>
    <x v="83"/>
    <x v="2"/>
    <x v="3"/>
    <x v="177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155677.87299999999"/>
    <n v="155.67787300000001"/>
    <m/>
    <n v="27.045454545454547"/>
    <n v="25.500545454545453"/>
    <n v="7.6479999999999997"/>
    <n v="-9.9999998928979039E-4"/>
    <n v="48"/>
    <s v="BASE DE DATOS"/>
    <m/>
  </r>
  <r>
    <s v="20"/>
    <x v="7"/>
    <s v="ENGIEP"/>
    <s v="53201207"/>
    <s v="53201207"/>
    <x v="1"/>
    <s v="TG41"/>
    <s v="S"/>
    <n v="73.599999999999994"/>
    <n v="75.03"/>
    <n v="12643.456"/>
    <n v="37913.885000000002"/>
    <n v="50557.34"/>
    <n v="0"/>
    <n v="744"/>
    <n v="0"/>
    <n v="0"/>
    <m/>
    <x v="0"/>
    <s v="ENGIEP53201207TG41TG"/>
    <s v="ENGIE Energía Perú S.A."/>
    <x v="16"/>
    <x v="16"/>
    <s v="C. T. CHILCA1"/>
    <x v="83"/>
    <x v="1"/>
    <x v="3"/>
    <x v="178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50557.34"/>
    <n v="50.557339999999996"/>
    <m/>
    <n v="6.6909090909090905"/>
    <n v="6.8209090909090913"/>
    <n v="7.6479999999999997"/>
    <n v="1.0000000038417056E-3"/>
    <n v="48"/>
    <s v="BASE DE DATOS"/>
    <m/>
  </r>
  <r>
    <s v="20"/>
    <x v="7"/>
    <s v="ENGIEP"/>
    <s v="53201207"/>
    <s v="53201207"/>
    <x v="2"/>
    <s v="TV41"/>
    <s v="S"/>
    <n v="45"/>
    <n v="36.756999999999998"/>
    <n v="6453.0820000000003"/>
    <n v="19375.079000000002"/>
    <n v="25828.16"/>
    <n v="0"/>
    <n v="744"/>
    <n v="0"/>
    <n v="0"/>
    <m/>
    <x v="0"/>
    <s v="ENGIEP53201207TV41TV"/>
    <s v="ENGIE Energía Perú S.A."/>
    <x v="16"/>
    <x v="16"/>
    <s v="C.T. CHILCA1"/>
    <x v="83"/>
    <x v="2"/>
    <x v="3"/>
    <x v="216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25828.16"/>
    <n v="25.82816"/>
    <m/>
    <n v="5.2983333333333329"/>
    <n v="6.1261666666666663"/>
    <n v="7.6479999999999997"/>
    <n v="1.0000000002037268E-3"/>
    <n v="48"/>
    <s v="BASE DE DATOS"/>
    <m/>
  </r>
  <r>
    <s v="20"/>
    <x v="8"/>
    <s v="ENGIEP"/>
    <s v="53201207"/>
    <s v="53201207"/>
    <x v="1"/>
    <s v="TG11"/>
    <s v="S"/>
    <n v="180.9"/>
    <n v="172.01"/>
    <n v="28626.786"/>
    <n v="85772.487999999998"/>
    <n v="114399.274"/>
    <n v="0"/>
    <n v="720"/>
    <n v="0"/>
    <n v="0"/>
    <m/>
    <x v="0"/>
    <s v="ENGIEP53201207TG11TG"/>
    <s v="ENGIE Energía Perú S.A."/>
    <x v="16"/>
    <x v="16"/>
    <s v="C. T. CHILCA1"/>
    <x v="83"/>
    <x v="1"/>
    <x v="3"/>
    <x v="174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114399.274"/>
    <n v="114.39927400000001"/>
    <m/>
    <n v="15"/>
    <n v="14.334166666666667"/>
    <n v="7.6479999999999997"/>
    <n v="0"/>
    <n v="48"/>
    <s v="BASE DE DATOS"/>
    <m/>
  </r>
  <r>
    <s v="20"/>
    <x v="8"/>
    <s v="ENGIEP"/>
    <s v="53201207"/>
    <s v="53201207"/>
    <x v="1"/>
    <s v="TG12"/>
    <s v="S"/>
    <n v="180.9"/>
    <n v="172.39"/>
    <n v="24616.859"/>
    <n v="73292.274000000005"/>
    <n v="97909.133000000002"/>
    <n v="88.3"/>
    <n v="619.28"/>
    <n v="12.42"/>
    <n v="0"/>
    <m/>
    <x v="0"/>
    <s v="ENGIEP53201207TG12TG"/>
    <s v="ENGIE Energía Perú S.A."/>
    <x v="16"/>
    <x v="16"/>
    <s v="C. T. CHILCA1"/>
    <x v="83"/>
    <x v="1"/>
    <x v="3"/>
    <x v="175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97909.133000000002"/>
    <n v="97.909132999999997"/>
    <m/>
    <n v="15"/>
    <n v="14.365833333333333"/>
    <n v="7.6479999999999997"/>
    <n v="0"/>
    <n v="48"/>
    <s v="BASE DE DATOS"/>
    <m/>
  </r>
  <r>
    <s v="20"/>
    <x v="8"/>
    <s v="ENGIEP"/>
    <s v="53201207"/>
    <s v="53201207"/>
    <x v="1"/>
    <s v="TG21"/>
    <s v="S"/>
    <n v="199.8"/>
    <n v="189.58"/>
    <n v="22649.752"/>
    <n v="67402.172000000006"/>
    <n v="90051.923999999999"/>
    <n v="204.72"/>
    <n v="503.75"/>
    <n v="10.8"/>
    <n v="0"/>
    <m/>
    <x v="0"/>
    <s v="ENGIEP53201207TG21TG"/>
    <s v="ENGIE Energía Perú S.A."/>
    <x v="16"/>
    <x v="16"/>
    <s v="C. T. CHILCA1"/>
    <x v="83"/>
    <x v="1"/>
    <x v="3"/>
    <x v="176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90051.923999999999"/>
    <n v="90.051924"/>
    <m/>
    <n v="16.650000000000002"/>
    <n v="15.798333333333334"/>
    <n v="7.6479999999999997"/>
    <n v="0"/>
    <n v="48"/>
    <s v="BASE DE DATOS"/>
    <m/>
  </r>
  <r>
    <s v="20"/>
    <x v="8"/>
    <s v="ENGIEP"/>
    <s v="53201207"/>
    <s v="53201207"/>
    <x v="2"/>
    <s v="TV21"/>
    <s v="S"/>
    <n v="292"/>
    <n v="280.50599999999997"/>
    <n v="38006.633000000002"/>
    <n v="113657.149"/>
    <n v="151663.78200000001"/>
    <n v="0"/>
    <n v="720"/>
    <n v="0"/>
    <n v="0"/>
    <m/>
    <x v="0"/>
    <s v="ENGIEP53201207TV21TV"/>
    <s v="ENGIE Energía Perú S.A."/>
    <x v="16"/>
    <x v="16"/>
    <s v="C.T. CHILCA1"/>
    <x v="83"/>
    <x v="2"/>
    <x v="3"/>
    <x v="177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151663.78200000001"/>
    <n v="151.663782"/>
    <m/>
    <n v="27.045454545454547"/>
    <n v="25.500545454545453"/>
    <n v="7.6479999999999997"/>
    <n v="0"/>
    <n v="48"/>
    <s v="BASE DE DATOS"/>
    <m/>
  </r>
  <r>
    <s v="20"/>
    <x v="8"/>
    <s v="ENGIEP"/>
    <s v="53201207"/>
    <s v="53201207"/>
    <x v="1"/>
    <s v="TG41"/>
    <s v="S"/>
    <n v="73.599999999999994"/>
    <n v="75.03"/>
    <n v="12226.659"/>
    <n v="36687.322999999997"/>
    <n v="48913.982000000004"/>
    <n v="0"/>
    <n v="720"/>
    <n v="0"/>
    <n v="0"/>
    <m/>
    <x v="0"/>
    <s v="ENGIEP53201207TG41TG"/>
    <s v="ENGIE Energía Perú S.A."/>
    <x v="16"/>
    <x v="16"/>
    <s v="C. T. CHILCA1"/>
    <x v="83"/>
    <x v="1"/>
    <x v="3"/>
    <x v="178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48913.982000000004"/>
    <n v="48.913982000000004"/>
    <m/>
    <n v="6.6909090909090905"/>
    <n v="6.8209090909090913"/>
    <n v="7.6479999999999997"/>
    <n v="-7.2759576141834259E-12"/>
    <n v="48"/>
    <s v="BASE DE DATOS"/>
    <m/>
  </r>
  <r>
    <s v="20"/>
    <x v="8"/>
    <s v="ENGIEP"/>
    <s v="53201207"/>
    <s v="53201207"/>
    <x v="2"/>
    <s v="TV41"/>
    <s v="S"/>
    <n v="45"/>
    <n v="36.756999999999998"/>
    <n v="6237.8670000000002"/>
    <n v="18720.048999999999"/>
    <n v="24957.916000000001"/>
    <n v="0"/>
    <n v="720"/>
    <n v="0"/>
    <n v="0"/>
    <m/>
    <x v="0"/>
    <s v="ENGIEP53201207TV41TV"/>
    <s v="ENGIE Energía Perú S.A."/>
    <x v="16"/>
    <x v="16"/>
    <s v="C.T. CHILCA1"/>
    <x v="83"/>
    <x v="2"/>
    <x v="3"/>
    <x v="216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24957.916000000001"/>
    <n v="24.957916000000001"/>
    <m/>
    <n v="5.2983333333333329"/>
    <n v="6.1261666666666663"/>
    <n v="7.6479999999999997"/>
    <n v="-3.637978807091713E-12"/>
    <n v="48"/>
    <s v="BASE DE DATOS"/>
    <m/>
  </r>
  <r>
    <s v="20"/>
    <x v="9"/>
    <s v="ENGIEP"/>
    <s v="53201207"/>
    <s v="53201207"/>
    <x v="1"/>
    <s v="TG11"/>
    <s v="S"/>
    <n v="180.9"/>
    <n v="172.01"/>
    <n v="26610.595000000001"/>
    <n v="79282.428"/>
    <n v="105893.023"/>
    <n v="69.37"/>
    <n v="674.63"/>
    <n v="0"/>
    <n v="0"/>
    <m/>
    <x v="0"/>
    <s v="ENGIEP53201207TG11TG"/>
    <s v="ENGIE Energía Perú S.A."/>
    <x v="16"/>
    <x v="16"/>
    <s v="C. T. CHILCA1"/>
    <x v="83"/>
    <x v="1"/>
    <x v="3"/>
    <x v="174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105893.023"/>
    <n v="105.893023"/>
    <m/>
    <n v="15"/>
    <n v="14.334166666666667"/>
    <n v="7.6479999999999997"/>
    <n v="0"/>
    <n v="48"/>
    <s v="BASE DE DATOS"/>
    <m/>
  </r>
  <r>
    <s v="20"/>
    <x v="9"/>
    <s v="ENGIEP"/>
    <s v="53201207"/>
    <s v="53201207"/>
    <x v="1"/>
    <s v="TG12"/>
    <s v="S"/>
    <n v="180.9"/>
    <n v="172.39"/>
    <n v="29450.708999999999"/>
    <n v="88158.726999999999"/>
    <n v="117609.436"/>
    <n v="0"/>
    <n v="744"/>
    <n v="0"/>
    <n v="0"/>
    <m/>
    <x v="0"/>
    <s v="ENGIEP53201207TG12TG"/>
    <s v="ENGIE Energía Perú S.A."/>
    <x v="16"/>
    <x v="16"/>
    <s v="C. T. CHILCA1"/>
    <x v="83"/>
    <x v="1"/>
    <x v="3"/>
    <x v="175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117609.436"/>
    <n v="117.609436"/>
    <m/>
    <n v="15"/>
    <n v="14.365833333333333"/>
    <n v="7.6479999999999997"/>
    <n v="0"/>
    <n v="48"/>
    <s v="BASE DE DATOS"/>
    <m/>
  </r>
  <r>
    <s v="20"/>
    <x v="9"/>
    <s v="ENGIEP"/>
    <s v="53201207"/>
    <s v="53201207"/>
    <x v="1"/>
    <s v="TG21"/>
    <s v="S"/>
    <n v="199.8"/>
    <n v="189.58"/>
    <n v="33724.677000000003"/>
    <n v="100743.319"/>
    <n v="134467.99600000001"/>
    <n v="0"/>
    <n v="744"/>
    <n v="0"/>
    <n v="0"/>
    <m/>
    <x v="0"/>
    <s v="ENGIEP53201207TG21TG"/>
    <s v="ENGIE Energía Perú S.A."/>
    <x v="16"/>
    <x v="16"/>
    <s v="C. T. CHILCA1"/>
    <x v="83"/>
    <x v="1"/>
    <x v="3"/>
    <x v="176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134467.99600000001"/>
    <n v="134.46799600000003"/>
    <m/>
    <n v="16.650000000000002"/>
    <n v="15.798333333333334"/>
    <n v="7.6479999999999997"/>
    <n v="0"/>
    <n v="48"/>
    <s v="BASE DE DATOS"/>
    <m/>
  </r>
  <r>
    <s v="20"/>
    <x v="9"/>
    <s v="ENGIEP"/>
    <s v="53201207"/>
    <s v="53201207"/>
    <x v="2"/>
    <s v="TV21"/>
    <s v="S"/>
    <n v="292"/>
    <n v="280.50599999999997"/>
    <n v="45647.864999999998"/>
    <n v="136496.66699999999"/>
    <n v="182144.533"/>
    <n v="0"/>
    <n v="744"/>
    <n v="0"/>
    <n v="0"/>
    <m/>
    <x v="0"/>
    <s v="ENGIEP53201207TV21TV"/>
    <s v="ENGIE Energía Perú S.A."/>
    <x v="16"/>
    <x v="16"/>
    <s v="C.T. CHILCA1"/>
    <x v="83"/>
    <x v="2"/>
    <x v="3"/>
    <x v="177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182144.533"/>
    <n v="182.144533"/>
    <m/>
    <n v="27.045454545454547"/>
    <n v="25.500545454545453"/>
    <n v="7.6479999999999997"/>
    <n v="-1.0000000183936208E-3"/>
    <n v="48"/>
    <s v="BASE DE DATOS"/>
    <m/>
  </r>
  <r>
    <s v="20"/>
    <x v="9"/>
    <s v="ENGIEP"/>
    <s v="53201207"/>
    <s v="53201207"/>
    <x v="1"/>
    <s v="TG41"/>
    <s v="S"/>
    <n v="73.599999999999994"/>
    <n v="75.03"/>
    <n v="9683.9779999999992"/>
    <n v="28091.945"/>
    <n v="37775.923000000003"/>
    <n v="0"/>
    <n v="584.52"/>
    <n v="99.27"/>
    <n v="0"/>
    <m/>
    <x v="0"/>
    <s v="ENGIEP53201207TG41TG"/>
    <s v="ENGIE Energía Perú S.A."/>
    <x v="16"/>
    <x v="16"/>
    <s v="C. T. CHILCA1"/>
    <x v="83"/>
    <x v="1"/>
    <x v="3"/>
    <x v="178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37775.923000000003"/>
    <n v="37.775923000000006"/>
    <m/>
    <n v="6.6909090909090905"/>
    <n v="6.8209090909090913"/>
    <n v="7.6479999999999997"/>
    <n v="-7.2759576141834259E-12"/>
    <n v="48"/>
    <s v="BASE DE DATOS"/>
    <m/>
  </r>
  <r>
    <s v="20"/>
    <x v="9"/>
    <s v="ENGIEP"/>
    <s v="53201207"/>
    <s v="53201207"/>
    <x v="2"/>
    <s v="TV41"/>
    <s v="S"/>
    <n v="45"/>
    <n v="36.756999999999998"/>
    <n v="3609.3380000000002"/>
    <n v="10793.986999999999"/>
    <n v="14403.325000000001"/>
    <n v="0"/>
    <n v="396"/>
    <n v="243.87"/>
    <n v="0"/>
    <m/>
    <x v="0"/>
    <s v="ENGIEP53201207TV41TV"/>
    <s v="ENGIE Energía Perú S.A."/>
    <x v="16"/>
    <x v="16"/>
    <s v="C.T. CHILCA1"/>
    <x v="83"/>
    <x v="2"/>
    <x v="3"/>
    <x v="216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14403.325000000001"/>
    <n v="14.403325000000001"/>
    <m/>
    <n v="5.2983333333333329"/>
    <n v="6.1261666666666663"/>
    <n v="7.6479999999999997"/>
    <n v="-1.8189894035458565E-12"/>
    <n v="48"/>
    <s v="BASE DE DATOS"/>
    <m/>
  </r>
  <r>
    <s v="20"/>
    <x v="9"/>
    <s v="ENGIEP"/>
    <s v="33085298"/>
    <s v="33085298"/>
    <x v="2"/>
    <s v="HITACHI TCDF RE. CO"/>
    <s v="S"/>
    <n v="135"/>
    <n v="140.34"/>
    <n v="2090.596"/>
    <n v="6549.62"/>
    <n v="8640.2160000000003"/>
    <n v="0"/>
    <n v="81.77"/>
    <n v="0"/>
    <n v="0"/>
    <m/>
    <x v="0"/>
    <s v="ENGIEP33085298HITACHI TCDF RE. COTV"/>
    <s v="ENGIE Energía Perú S.A."/>
    <x v="16"/>
    <x v="16"/>
    <s v="C. T. Ilo 2"/>
    <x v="82"/>
    <x v="2"/>
    <x v="2"/>
    <x v="173"/>
    <x v="0"/>
    <s v="Instalado"/>
    <s v="Operativo"/>
    <s v="Generadora"/>
    <x v="0"/>
    <x v="1"/>
    <x v="1"/>
    <x v="0"/>
    <s v="Privado"/>
    <s v="MOQUEGUA"/>
    <s v="MOQUEGUA"/>
    <s v="ILO"/>
    <s v="PACOCHA"/>
    <n v="0"/>
    <x v="4"/>
    <n v="0"/>
    <x v="0"/>
    <n v="0"/>
    <x v="0"/>
    <x v="0"/>
    <n v="8640.2160000000003"/>
    <n v="8.6402160000000006"/>
    <m/>
    <n v="27"/>
    <n v="28.142000000000003"/>
    <n v="7.6479999999999997"/>
    <n v="0"/>
    <n v="48"/>
    <s v="BASE DE DATOS"/>
    <m/>
  </r>
  <r>
    <s v="20"/>
    <x v="9"/>
    <s v="ENGIEP"/>
    <s v="33357414"/>
    <s v="33357414"/>
    <x v="1"/>
    <s v="TG1 NEPI"/>
    <s v="S"/>
    <n v="203.43"/>
    <n v="207.19"/>
    <n v="2038.2729999999999"/>
    <n v="832.90899999999999"/>
    <n v="2871.1819999999998"/>
    <n v="0"/>
    <n v="15.95"/>
    <n v="0"/>
    <n v="0"/>
    <m/>
    <x v="0"/>
    <s v="ENGIEP33357414TG1 NEPITG"/>
    <s v="ENGIE Energía Perú S.A."/>
    <x v="16"/>
    <x v="16"/>
    <s v="C.T. NEPI"/>
    <x v="85"/>
    <x v="1"/>
    <x v="1"/>
    <x v="180"/>
    <x v="0"/>
    <s v="Instalado"/>
    <s v="Operativo"/>
    <s v="Generadora"/>
    <x v="0"/>
    <x v="1"/>
    <x v="1"/>
    <x v="0"/>
    <s v="Privado"/>
    <s v="MOQUEGUA"/>
    <s v="MOQUEGUA"/>
    <s v="ILO"/>
    <s v="ILO"/>
    <n v="0"/>
    <x v="0"/>
    <n v="0"/>
    <x v="0"/>
    <n v="0"/>
    <x v="0"/>
    <x v="0"/>
    <n v="2871.1819999999998"/>
    <n v="2.8711819999999997"/>
    <m/>
    <n v="119.83499999999999"/>
    <n v="103.595"/>
    <n v="7.6479999999999997"/>
    <n v="0"/>
    <n v="48"/>
    <s v="BASE DE DATOS"/>
    <m/>
  </r>
  <r>
    <s v="20"/>
    <x v="9"/>
    <s v="ENGIEP"/>
    <s v="33357414"/>
    <s v="33357414"/>
    <x v="1"/>
    <s v="TG2 NEPI"/>
    <s v="S"/>
    <n v="203.43"/>
    <n v="204.64"/>
    <n v="1487.569"/>
    <n v="251.94300000000001"/>
    <n v="1739.5129999999999"/>
    <n v="0"/>
    <n v="9.3699999999999992"/>
    <n v="0"/>
    <n v="0"/>
    <m/>
    <x v="0"/>
    <s v="ENGIEP33357414TG2 NEPITG"/>
    <s v="ENGIE Energía Perú S.A."/>
    <x v="16"/>
    <x v="16"/>
    <s v="C.T. NEPI"/>
    <x v="85"/>
    <x v="1"/>
    <x v="1"/>
    <x v="217"/>
    <x v="0"/>
    <s v="Instalado"/>
    <s v="Operativo"/>
    <s v="Generadora"/>
    <x v="0"/>
    <x v="1"/>
    <x v="1"/>
    <x v="0"/>
    <s v="Privado"/>
    <s v="MOQUEGUA"/>
    <s v="MOQUEGUA"/>
    <s v="ILO"/>
    <s v="ILO"/>
    <n v="0"/>
    <x v="0"/>
    <n v="0"/>
    <x v="0"/>
    <n v="0"/>
    <x v="0"/>
    <x v="0"/>
    <n v="1739.5129999999999"/>
    <n v="1.7395129999999999"/>
    <m/>
    <n v="239.67"/>
    <n v="204.64"/>
    <n v="7.6479999999999997"/>
    <n v="-9.9999999997635314E-4"/>
    <n v="48"/>
    <s v="BASE DE DATOS"/>
    <m/>
  </r>
  <r>
    <s v="20"/>
    <x v="9"/>
    <s v="ENGIEP"/>
    <s v="33357414"/>
    <s v="33357414"/>
    <x v="1"/>
    <s v="TG3 NEPI"/>
    <s v="S"/>
    <n v="203.43"/>
    <n v="205.02"/>
    <n v="1568.2570000000001"/>
    <n v="257.81200000000001"/>
    <n v="1826.07"/>
    <n v="0"/>
    <n v="9.8800000000000008"/>
    <n v="0"/>
    <n v="0"/>
    <m/>
    <x v="0"/>
    <s v="ENGIEP33357414TG3 NEPITG"/>
    <s v="ENGIE Energía Perú S.A."/>
    <x v="16"/>
    <x v="16"/>
    <s v="C.T. NEPI"/>
    <x v="85"/>
    <x v="1"/>
    <x v="1"/>
    <x v="218"/>
    <x v="0"/>
    <s v="Instalado"/>
    <s v="Operativo"/>
    <s v="Generadora"/>
    <x v="0"/>
    <x v="1"/>
    <x v="1"/>
    <x v="0"/>
    <s v="Privado"/>
    <s v="MOQUEGUA"/>
    <s v="MOQUEGUA"/>
    <s v="ILO"/>
    <s v="ILO"/>
    <n v="0"/>
    <x v="0"/>
    <n v="0"/>
    <x v="0"/>
    <n v="0"/>
    <x v="0"/>
    <x v="0"/>
    <n v="1826.07"/>
    <n v="1.8260699999999999"/>
    <m/>
    <n v="239.67"/>
    <n v="205.02"/>
    <n v="7.6479999999999997"/>
    <n v="-9.9999999997635314E-4"/>
    <n v="48"/>
    <s v="BASE DE DATOS"/>
    <m/>
  </r>
  <r>
    <s v="20"/>
    <x v="10"/>
    <s v="ENGIEP"/>
    <s v="53201207"/>
    <s v="53201207"/>
    <x v="1"/>
    <s v="TG11"/>
    <s v="S"/>
    <n v="180.9"/>
    <n v="172.01"/>
    <n v="28547.053"/>
    <n v="85728.793999999994"/>
    <n v="114275.84699999999"/>
    <n v="0"/>
    <n v="720"/>
    <n v="0"/>
    <n v="0"/>
    <m/>
    <x v="0"/>
    <s v="ENGIEP53201207TG11TG"/>
    <s v="ENGIE Energía Perú S.A."/>
    <x v="16"/>
    <x v="16"/>
    <s v="C. T. CHILCA1"/>
    <x v="83"/>
    <x v="1"/>
    <x v="3"/>
    <x v="174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114275.84699999999"/>
    <n v="114.275847"/>
    <m/>
    <n v="15"/>
    <n v="14.334166666666667"/>
    <n v="7.6479999999999997"/>
    <n v="0"/>
    <n v="48"/>
    <s v="BASE DE DATOS"/>
    <m/>
  </r>
  <r>
    <s v="20"/>
    <x v="10"/>
    <s v="ENGIEP"/>
    <s v="53201207"/>
    <s v="53201207"/>
    <x v="1"/>
    <s v="TG12"/>
    <s v="S"/>
    <n v="180.9"/>
    <n v="172.39"/>
    <n v="8502.7559999999994"/>
    <n v="26419.812000000002"/>
    <n v="34922.567999999999"/>
    <n v="396.75"/>
    <n v="226.02"/>
    <n v="97.23"/>
    <n v="0"/>
    <m/>
    <x v="0"/>
    <s v="ENGIEP53201207TG12TG"/>
    <s v="ENGIE Energía Perú S.A."/>
    <x v="16"/>
    <x v="16"/>
    <s v="C. T. CHILCA1"/>
    <x v="83"/>
    <x v="1"/>
    <x v="3"/>
    <x v="175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34922.567999999999"/>
    <n v="34.922567999999998"/>
    <m/>
    <n v="15"/>
    <n v="14.365833333333333"/>
    <n v="7.6479999999999997"/>
    <n v="0"/>
    <n v="48"/>
    <s v="BASE DE DATOS"/>
    <m/>
  </r>
  <r>
    <s v="20"/>
    <x v="10"/>
    <s v="ENGIEP"/>
    <s v="53201207"/>
    <s v="53201207"/>
    <x v="1"/>
    <s v="TG21"/>
    <s v="S"/>
    <n v="199.8"/>
    <n v="189.58"/>
    <n v="32715.02"/>
    <n v="98434.744000000006"/>
    <n v="131149.76500000001"/>
    <n v="0"/>
    <n v="720"/>
    <n v="0"/>
    <n v="0"/>
    <m/>
    <x v="0"/>
    <s v="ENGIEP53201207TG21TG"/>
    <s v="ENGIE Energía Perú S.A."/>
    <x v="16"/>
    <x v="16"/>
    <s v="C. T. CHILCA1"/>
    <x v="83"/>
    <x v="1"/>
    <x v="3"/>
    <x v="176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131149.76500000001"/>
    <n v="131.149765"/>
    <m/>
    <n v="16.650000000000002"/>
    <n v="15.798333333333334"/>
    <n v="7.6479999999999997"/>
    <n v="-1.0000000183936208E-3"/>
    <n v="48"/>
    <s v="BASE DE DATOS"/>
    <m/>
  </r>
  <r>
    <s v="20"/>
    <x v="10"/>
    <s v="ENGIEP"/>
    <s v="53201207"/>
    <s v="53201207"/>
    <x v="2"/>
    <s v="TV21"/>
    <s v="S"/>
    <n v="292"/>
    <n v="280.50599999999997"/>
    <n v="35325.85"/>
    <n v="106849.51300000001"/>
    <n v="142175.36300000001"/>
    <n v="0"/>
    <n v="720"/>
    <n v="0"/>
    <n v="0"/>
    <m/>
    <x v="0"/>
    <s v="ENGIEP53201207TV21TV"/>
    <s v="ENGIE Energía Perú S.A."/>
    <x v="16"/>
    <x v="16"/>
    <s v="C.T. CHILCA1"/>
    <x v="83"/>
    <x v="2"/>
    <x v="3"/>
    <x v="177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142175.36300000001"/>
    <n v="142.175363"/>
    <m/>
    <n v="27.045454545454547"/>
    <n v="25.500545454545453"/>
    <n v="7.6479999999999997"/>
    <n v="0"/>
    <n v="48"/>
    <s v="BASE DE DATOS"/>
    <m/>
  </r>
  <r>
    <s v="20"/>
    <x v="10"/>
    <s v="ENGIEP"/>
    <s v="53201207"/>
    <s v="53201207"/>
    <x v="1"/>
    <s v="TG41"/>
    <s v="S"/>
    <n v="73.599999999999994"/>
    <n v="75.03"/>
    <n v="11507.221"/>
    <n v="34980.769"/>
    <n v="46487.99"/>
    <n v="0"/>
    <n v="702.63"/>
    <n v="16.13"/>
    <n v="0"/>
    <m/>
    <x v="0"/>
    <s v="ENGIEP53201207TG41TG"/>
    <s v="ENGIE Energía Perú S.A."/>
    <x v="16"/>
    <x v="16"/>
    <s v="C. T. CHILCA1"/>
    <x v="83"/>
    <x v="1"/>
    <x v="3"/>
    <x v="178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46487.99"/>
    <n v="46.487989999999996"/>
    <m/>
    <n v="6.6909090909090905"/>
    <n v="6.8209090909090913"/>
    <n v="7.6479999999999997"/>
    <n v="0"/>
    <n v="48"/>
    <s v="BASE DE DATOS"/>
    <m/>
  </r>
  <r>
    <s v="20"/>
    <x v="10"/>
    <s v="ENGIEP"/>
    <s v="53201207"/>
    <s v="53201207"/>
    <x v="2"/>
    <s v="TV41"/>
    <s v="S"/>
    <n v="45"/>
    <n v="36.756999999999998"/>
    <n v="5881.0410000000002"/>
    <n v="17783.808000000001"/>
    <n v="23664.848000000002"/>
    <n v="0"/>
    <n v="663.08"/>
    <n v="21.15"/>
    <n v="0"/>
    <m/>
    <x v="0"/>
    <s v="ENGIEP53201207TV41TV"/>
    <s v="ENGIE Energía Perú S.A."/>
    <x v="16"/>
    <x v="16"/>
    <s v="C.T. CHILCA1"/>
    <x v="83"/>
    <x v="2"/>
    <x v="3"/>
    <x v="216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23664.848000000002"/>
    <n v="23.664848000000003"/>
    <m/>
    <n v="5.2983333333333329"/>
    <n v="6.1261666666666663"/>
    <n v="7.6479999999999997"/>
    <n v="1.0000000002037268E-3"/>
    <n v="48"/>
    <s v="BASE DE DATOS"/>
    <m/>
  </r>
  <r>
    <s v="20"/>
    <x v="10"/>
    <s v="ENGIEP"/>
    <s v="33085298"/>
    <s v="33085298"/>
    <x v="2"/>
    <s v="HITACHI TCDF RE. CO"/>
    <s v="S"/>
    <n v="135"/>
    <n v="140.34"/>
    <n v="1232.098"/>
    <n v="3151"/>
    <n v="4383.098"/>
    <n v="0"/>
    <n v="38.630000000000003"/>
    <n v="6.4"/>
    <n v="0"/>
    <m/>
    <x v="0"/>
    <s v="ENGIEP33085298HITACHI TCDF RE. COTV"/>
    <s v="ENGIE Energía Perú S.A."/>
    <x v="16"/>
    <x v="16"/>
    <s v="C. T. Ilo 2"/>
    <x v="82"/>
    <x v="2"/>
    <x v="2"/>
    <x v="173"/>
    <x v="0"/>
    <s v="Instalado"/>
    <s v="Operativo"/>
    <s v="Generadora"/>
    <x v="0"/>
    <x v="1"/>
    <x v="1"/>
    <x v="0"/>
    <s v="Privado"/>
    <s v="MOQUEGUA"/>
    <s v="MOQUEGUA"/>
    <s v="ILO"/>
    <s v="PACOCHA"/>
    <n v="0"/>
    <x v="4"/>
    <n v="0"/>
    <x v="0"/>
    <n v="0"/>
    <x v="0"/>
    <x v="0"/>
    <n v="4383.098"/>
    <n v="4.3830980000000004"/>
    <m/>
    <n v="27"/>
    <n v="28.142000000000003"/>
    <n v="7.6479999999999997"/>
    <n v="0"/>
    <n v="48"/>
    <s v="BASE DE DATOS"/>
    <m/>
  </r>
  <r>
    <s v="20"/>
    <x v="10"/>
    <s v="ENGIEP"/>
    <s v="33280811"/>
    <s v="33280811"/>
    <x v="1"/>
    <s v="GE (TG2)"/>
    <s v="S"/>
    <n v="189.55"/>
    <n v="167.7"/>
    <n v="379.178"/>
    <n v="0"/>
    <n v="379.178"/>
    <n v="0"/>
    <n v="2.72"/>
    <n v="0"/>
    <n v="0"/>
    <m/>
    <x v="0"/>
    <s v="ENGIEP33280811GE (TG2)TG"/>
    <s v="ENGIE Energía Perú S.A."/>
    <x v="16"/>
    <x v="16"/>
    <s v="C. T. RF ILO"/>
    <x v="84"/>
    <x v="1"/>
    <x v="1"/>
    <x v="179"/>
    <x v="0"/>
    <s v="Instalado"/>
    <s v="Inoperativo"/>
    <s v="Generadora"/>
    <x v="0"/>
    <x v="1"/>
    <x v="1"/>
    <x v="0"/>
    <s v="Privado"/>
    <s v="MOQUEGUA"/>
    <s v="MOQUEGUA"/>
    <s v="ILO"/>
    <s v="PACOCHA"/>
    <n v="0"/>
    <x v="0"/>
    <n v="0"/>
    <x v="0"/>
    <n v="0"/>
    <x v="0"/>
    <x v="0"/>
    <n v="379.178"/>
    <n v="0.37917800000000002"/>
    <m/>
    <n v="63.183333333333337"/>
    <n v="55.9"/>
    <n v="7.6479999999999997"/>
    <n v="0"/>
    <n v="48"/>
    <s v="BASE DE DATOS"/>
    <m/>
  </r>
  <r>
    <s v="20"/>
    <x v="10"/>
    <s v="ENGIEP"/>
    <s v="33280811"/>
    <s v="33280811"/>
    <x v="1"/>
    <s v="GE (TG1)"/>
    <s v="S"/>
    <n v="189.55"/>
    <n v="167.7"/>
    <n v="0"/>
    <n v="0"/>
    <n v="0"/>
    <n v="0"/>
    <n v="0"/>
    <n v="0"/>
    <n v="0"/>
    <m/>
    <x v="0"/>
    <s v="ENGIEP33280811GE (TG1)TG"/>
    <s v="ENGIE Energía Perú S.A."/>
    <x v="16"/>
    <x v="16"/>
    <s v="C. T. RF ILO"/>
    <x v="84"/>
    <x v="1"/>
    <x v="1"/>
    <x v="219"/>
    <x v="0"/>
    <s v="Instalado"/>
    <s v="Inoperativo"/>
    <s v="Generadora"/>
    <x v="0"/>
    <x v="1"/>
    <x v="1"/>
    <x v="0"/>
    <s v="Privado"/>
    <s v="MOQUEGUA"/>
    <s v="MOQUEGUA"/>
    <s v="ILO"/>
    <s v="PACOCHA"/>
    <n v="0"/>
    <x v="0"/>
    <n v="0"/>
    <x v="0"/>
    <n v="0"/>
    <x v="0"/>
    <x v="0"/>
    <n v="0"/>
    <n v="0"/>
    <m/>
    <n v="189.55"/>
    <n v="167.7"/>
    <n v="7.6479999999999997"/>
    <n v="0"/>
    <n v="48"/>
    <s v="ESTIMADO"/>
    <m/>
  </r>
  <r>
    <s v="20"/>
    <x v="10"/>
    <s v="ENGIEP"/>
    <s v="33280811"/>
    <s v="33280811"/>
    <x v="1"/>
    <s v="GE (TG3)"/>
    <s v="S"/>
    <n v="189.55"/>
    <n v="167.7"/>
    <n v="0"/>
    <n v="0"/>
    <n v="0"/>
    <n v="0"/>
    <n v="0"/>
    <n v="0"/>
    <n v="0"/>
    <m/>
    <x v="0"/>
    <s v="ENGIEP33280811GE (TG3)TG"/>
    <s v="ENGIE Energía Perú S.A."/>
    <x v="16"/>
    <x v="16"/>
    <s v="C. T. RF ILO"/>
    <x v="84"/>
    <x v="1"/>
    <x v="1"/>
    <x v="220"/>
    <x v="0"/>
    <s v="Instalado"/>
    <s v="Operativo"/>
    <s v="Generadora"/>
    <x v="0"/>
    <x v="1"/>
    <x v="1"/>
    <x v="0"/>
    <s v="Privado"/>
    <s v="MOQUEGUA"/>
    <s v="MOQUEGUA"/>
    <s v="ILO"/>
    <s v="PACOCHA"/>
    <n v="0"/>
    <x v="0"/>
    <n v="0"/>
    <x v="0"/>
    <n v="0"/>
    <x v="0"/>
    <x v="0"/>
    <n v="0"/>
    <n v="0"/>
    <m/>
    <n v="189.55"/>
    <n v="167.7"/>
    <n v="7.6479999999999997"/>
    <n v="0"/>
    <n v="48"/>
    <s v="ESTIMADO"/>
    <m/>
  </r>
  <r>
    <s v="20"/>
    <x v="0"/>
    <s v="IENEPE"/>
    <s v="33362415"/>
    <s v="33362415"/>
    <x v="0"/>
    <s v="G1-G25"/>
    <s v="S"/>
    <n v="45.63"/>
    <n v="40.6"/>
    <n v="1.05"/>
    <n v="43.33"/>
    <n v="44.38"/>
    <n v="0"/>
    <n v="5.37"/>
    <n v="0"/>
    <n v="0"/>
    <m/>
    <x v="0"/>
    <s v="IENEPE33362415G1-G25EL"/>
    <s v="Infraestructura y Energía del Perú S.A.C."/>
    <x v="33"/>
    <x v="33"/>
    <s v="C.T. RF PUCALLPA"/>
    <x v="108"/>
    <x v="0"/>
    <x v="0"/>
    <x v="221"/>
    <x v="0"/>
    <s v="Instalado"/>
    <s v="Operativo"/>
    <s v="Generadora"/>
    <x v="0"/>
    <x v="1"/>
    <x v="1"/>
    <x v="0"/>
    <s v="Privado"/>
    <s v="UCAYALI"/>
    <s v="UCAYALI"/>
    <s v="CORONEL PORTILLO"/>
    <s v="YARINACOCHA"/>
    <n v="0"/>
    <x v="0"/>
    <n v="0"/>
    <x v="0"/>
    <n v="0"/>
    <x v="0"/>
    <x v="0"/>
    <n v="44.38"/>
    <n v="4.4380000000000003E-2"/>
    <m/>
    <n v="3.8025000000000002"/>
    <n v="3.3833333333333333"/>
    <n v="7.6479999999999997"/>
    <n v="-7.1054273576010019E-15"/>
    <n v="61"/>
    <s v="BASE DE DATOS"/>
    <m/>
  </r>
  <r>
    <s v="20"/>
    <x v="0"/>
    <s v="IENEPE"/>
    <s v="33362515"/>
    <s v="33362515"/>
    <x v="0"/>
    <s v="G1-G11"/>
    <s v="S"/>
    <n v="20.079999999999998"/>
    <n v="18.25"/>
    <n v="23.38"/>
    <n v="37.340000000000003"/>
    <n v="60.72"/>
    <n v="0"/>
    <n v="6.55"/>
    <n v="0"/>
    <n v="0"/>
    <m/>
    <x v="0"/>
    <s v="IENEPE33362515G1-G11EL"/>
    <s v="Infraestructura y Energía del Perú S.A.C."/>
    <x v="33"/>
    <x v="33"/>
    <s v="C.T. RF PUERTO MALDONADO"/>
    <x v="109"/>
    <x v="0"/>
    <x v="0"/>
    <x v="222"/>
    <x v="0"/>
    <s v="Instalado"/>
    <s v="Operativo"/>
    <s v="Generadora"/>
    <x v="0"/>
    <x v="1"/>
    <x v="1"/>
    <x v="0"/>
    <s v="Privado"/>
    <s v="MADRE DE DIOS"/>
    <s v="MADRE DE DIOS"/>
    <s v="TAMBOPATA"/>
    <s v="TAMBOPATA"/>
    <n v="0"/>
    <x v="0"/>
    <n v="0"/>
    <x v="0"/>
    <n v="0"/>
    <x v="0"/>
    <x v="0"/>
    <n v="60.72"/>
    <n v="6.0719999999999996E-2"/>
    <m/>
    <n v="1.6733333333333331"/>
    <n v="1.5208333333333333"/>
    <n v="7.6479999999999997"/>
    <n v="0"/>
    <n v="61"/>
    <s v="BASE DE DATOS"/>
    <m/>
  </r>
  <r>
    <s v="20"/>
    <x v="1"/>
    <s v="IENEPE"/>
    <s v="33362415"/>
    <s v="33362415"/>
    <x v="0"/>
    <s v="G1-G25"/>
    <s v="S"/>
    <n v="45.63"/>
    <n v="40.6"/>
    <n v="5.0599999999999996"/>
    <n v="82.43"/>
    <n v="87.49"/>
    <n v="0"/>
    <n v="11.31"/>
    <n v="0"/>
    <n v="0"/>
    <m/>
    <x v="0"/>
    <s v="IENEPE33362415G1-G25EL"/>
    <s v="Infraestructura y Energía del Perú S.A.C."/>
    <x v="33"/>
    <x v="33"/>
    <s v="C.T. RF PUCALLPA"/>
    <x v="108"/>
    <x v="0"/>
    <x v="0"/>
    <x v="221"/>
    <x v="0"/>
    <s v="Instalado"/>
    <s v="Operativo"/>
    <s v="Generadora"/>
    <x v="0"/>
    <x v="1"/>
    <x v="1"/>
    <x v="0"/>
    <s v="Privado"/>
    <s v="UCAYALI"/>
    <s v="UCAYALI"/>
    <s v="CORONEL PORTILLO"/>
    <s v="YARINACOCHA"/>
    <n v="0"/>
    <x v="0"/>
    <n v="0"/>
    <x v="0"/>
    <n v="0"/>
    <x v="0"/>
    <x v="0"/>
    <n v="87.49"/>
    <n v="8.7489999999999998E-2"/>
    <m/>
    <n v="3.8025000000000002"/>
    <n v="3.3833333333333333"/>
    <n v="7.6479999999999997"/>
    <n v="1.4210854715202004E-14"/>
    <n v="61"/>
    <s v="BASE DE DATOS"/>
    <m/>
  </r>
  <r>
    <s v="20"/>
    <x v="1"/>
    <s v="IENEPE"/>
    <s v="33362515"/>
    <s v="33362515"/>
    <x v="0"/>
    <s v="G1-G11"/>
    <s v="S"/>
    <n v="20.079999999999998"/>
    <n v="20.079999999999998"/>
    <n v="5.45"/>
    <n v="40.35"/>
    <n v="45.8"/>
    <n v="0"/>
    <n v="6.2"/>
    <n v="0"/>
    <n v="0"/>
    <m/>
    <x v="0"/>
    <s v="IENEPE33362515G1-G11EL"/>
    <s v="Infraestructura y Energía del Perú S.A.C."/>
    <x v="33"/>
    <x v="33"/>
    <s v="C.T. RF PUERTO MALDONADO"/>
    <x v="109"/>
    <x v="0"/>
    <x v="0"/>
    <x v="222"/>
    <x v="0"/>
    <s v="Instalado"/>
    <s v="Operativo"/>
    <s v="Generadora"/>
    <x v="0"/>
    <x v="1"/>
    <x v="1"/>
    <x v="0"/>
    <s v="Privado"/>
    <s v="MADRE DE DIOS"/>
    <s v="MADRE DE DIOS"/>
    <s v="TAMBOPATA"/>
    <s v="TAMBOPATA"/>
    <n v="0"/>
    <x v="0"/>
    <n v="0"/>
    <x v="0"/>
    <n v="0"/>
    <x v="0"/>
    <x v="0"/>
    <n v="45.8"/>
    <n v="4.58E-2"/>
    <m/>
    <n v="1.6733333333333331"/>
    <n v="1.5208333333333333"/>
    <n v="7.6479999999999997"/>
    <n v="7.1054273576010019E-15"/>
    <n v="61"/>
    <s v="BASE DE DATOS"/>
    <m/>
  </r>
  <r>
    <s v="20"/>
    <x v="6"/>
    <s v="IENEPE"/>
    <s v="33362415"/>
    <s v="33362415"/>
    <x v="0"/>
    <s v="G1-G25"/>
    <s v="S"/>
    <n v="45.63"/>
    <n v="40.6"/>
    <n v="53.31"/>
    <n v="159.47999999999999"/>
    <n v="212.79"/>
    <n v="0"/>
    <n v="10.36"/>
    <n v="0"/>
    <n v="0"/>
    <m/>
    <x v="0"/>
    <s v="IENEPE33362415G1-G25EL"/>
    <s v="Infraestructura y Energía del Perú S.A.C."/>
    <x v="33"/>
    <x v="33"/>
    <s v="C.T. RF PUCALLPA"/>
    <x v="108"/>
    <x v="0"/>
    <x v="0"/>
    <x v="221"/>
    <x v="0"/>
    <s v="Instalado"/>
    <s v="Operativo"/>
    <s v="Generadora"/>
    <x v="0"/>
    <x v="1"/>
    <x v="1"/>
    <x v="0"/>
    <s v="Privado"/>
    <s v="UCAYALI"/>
    <s v="UCAYALI"/>
    <s v="CORONEL PORTILLO"/>
    <s v="YARINACOCHA"/>
    <n v="0"/>
    <x v="0"/>
    <n v="0"/>
    <x v="0"/>
    <n v="0"/>
    <x v="0"/>
    <x v="0"/>
    <n v="212.79"/>
    <n v="0.21278999999999998"/>
    <m/>
    <n v="3.8025000000000002"/>
    <n v="3.3833333333333333"/>
    <n v="7.6479999999999997"/>
    <n v="0"/>
    <n v="61"/>
    <s v="BASE DE DATOS"/>
    <m/>
  </r>
  <r>
    <s v="20"/>
    <x v="6"/>
    <s v="IENEPE"/>
    <s v="33362515"/>
    <s v="33362515"/>
    <x v="0"/>
    <s v="G1-G11"/>
    <s v="S"/>
    <n v="20.079999999999998"/>
    <n v="18.25"/>
    <n v="0"/>
    <n v="0"/>
    <n v="0"/>
    <n v="0"/>
    <n v="0"/>
    <n v="0"/>
    <n v="0"/>
    <m/>
    <x v="0"/>
    <s v="IENEPE33362515G1-G11EL"/>
    <s v="Infraestructura y Energía del Perú S.A.C."/>
    <x v="33"/>
    <x v="33"/>
    <s v="C.T. RF PUERTO MALDONADO"/>
    <x v="109"/>
    <x v="0"/>
    <x v="0"/>
    <x v="222"/>
    <x v="0"/>
    <s v="Instalado"/>
    <s v="Operativo"/>
    <s v="Generadora"/>
    <x v="0"/>
    <x v="1"/>
    <x v="1"/>
    <x v="0"/>
    <s v="Privado"/>
    <s v="MADRE DE DIOS"/>
    <s v="MADRE DE DIOS"/>
    <s v="TAMBOPATA"/>
    <s v="TAMBOPATA"/>
    <n v="0"/>
    <x v="0"/>
    <n v="0"/>
    <x v="0"/>
    <n v="0"/>
    <x v="0"/>
    <x v="0"/>
    <n v="0"/>
    <n v="0"/>
    <m/>
    <n v="1.6733333333333331"/>
    <n v="1.5208333333333333"/>
    <n v="7.6479999999999997"/>
    <n v="0"/>
    <n v="61"/>
    <s v="BASE DE DATOS"/>
    <m/>
  </r>
  <r>
    <s v="20"/>
    <x v="7"/>
    <s v="IENEPE"/>
    <s v="33362415"/>
    <s v="33362415"/>
    <x v="0"/>
    <s v="G1-G25"/>
    <s v="S"/>
    <n v="45.63"/>
    <n v="40.6"/>
    <n v="0.72"/>
    <n v="3.21"/>
    <n v="3.93"/>
    <n v="0"/>
    <n v="3.25"/>
    <n v="0"/>
    <n v="0"/>
    <m/>
    <x v="0"/>
    <s v="IENEPE33362415G1-G25EL"/>
    <s v="Infraestructura y Energía del Perú S.A.C."/>
    <x v="33"/>
    <x v="33"/>
    <s v="C.T. RF PUCALLPA"/>
    <x v="108"/>
    <x v="0"/>
    <x v="0"/>
    <x v="221"/>
    <x v="0"/>
    <s v="Instalado"/>
    <s v="Operativo"/>
    <s v="Generadora"/>
    <x v="0"/>
    <x v="1"/>
    <x v="1"/>
    <x v="0"/>
    <s v="Privado"/>
    <s v="UCAYALI"/>
    <s v="UCAYALI"/>
    <s v="CORONEL PORTILLO"/>
    <s v="YARINACOCHA"/>
    <n v="0"/>
    <x v="0"/>
    <n v="0"/>
    <x v="0"/>
    <n v="0"/>
    <x v="0"/>
    <x v="0"/>
    <n v="3.93"/>
    <n v="3.9300000000000003E-3"/>
    <m/>
    <n v="3.8025000000000002"/>
    <n v="3.3833333333333333"/>
    <n v="7.6479999999999997"/>
    <n v="-4.4408920985006262E-16"/>
    <n v="61"/>
    <s v="BASE DE DATOS"/>
    <m/>
  </r>
  <r>
    <s v="20"/>
    <x v="7"/>
    <s v="IENEPE"/>
    <s v="33362515"/>
    <s v="33362515"/>
    <x v="0"/>
    <s v="G1-G11"/>
    <s v="S"/>
    <n v="20.079999999999998"/>
    <n v="18.25"/>
    <n v="0"/>
    <n v="0"/>
    <n v="0"/>
    <n v="0"/>
    <n v="0"/>
    <n v="0"/>
    <n v="1210"/>
    <m/>
    <x v="0"/>
    <s v="IENEPE33362515G1-G11EL"/>
    <s v="Infraestructura y Energía del Perú S.A.C."/>
    <x v="33"/>
    <x v="33"/>
    <s v="C.T. RF PUERTO MALDONADO"/>
    <x v="109"/>
    <x v="0"/>
    <x v="0"/>
    <x v="222"/>
    <x v="0"/>
    <s v="Instalado"/>
    <s v="Operativo"/>
    <s v="Generadora"/>
    <x v="0"/>
    <x v="1"/>
    <x v="1"/>
    <x v="0"/>
    <s v="Privado"/>
    <s v="MADRE DE DIOS"/>
    <s v="MADRE DE DIOS"/>
    <s v="TAMBOPATA"/>
    <s v="TAMBOPATA"/>
    <n v="0"/>
    <x v="0"/>
    <n v="0"/>
    <x v="0"/>
    <n v="0"/>
    <x v="0"/>
    <x v="0"/>
    <n v="0"/>
    <n v="0"/>
    <m/>
    <n v="1.6733333333333331"/>
    <n v="1.5208333333333333"/>
    <n v="7.6479999999999997"/>
    <n v="0"/>
    <n v="61"/>
    <s v="BASE DE DATOS"/>
    <m/>
  </r>
  <r>
    <s v="20"/>
    <x v="8"/>
    <s v="IENEPE"/>
    <s v="33362415"/>
    <s v="33362415"/>
    <x v="0"/>
    <s v="G1-G25"/>
    <s v="S"/>
    <n v="45.63"/>
    <n v="40.6"/>
    <n v="0"/>
    <n v="2.25"/>
    <n v="2.25"/>
    <n v="0"/>
    <n v="2.25"/>
    <n v="0"/>
    <n v="0"/>
    <m/>
    <x v="0"/>
    <s v="IENEPE33362415G1-G25EL"/>
    <s v="Infraestructura y Energía del Perú S.A.C."/>
    <x v="33"/>
    <x v="33"/>
    <s v="C.T. RF PUCALLPA"/>
    <x v="108"/>
    <x v="0"/>
    <x v="0"/>
    <x v="221"/>
    <x v="0"/>
    <s v="Instalado"/>
    <s v="Operativo"/>
    <s v="Generadora"/>
    <x v="0"/>
    <x v="1"/>
    <x v="1"/>
    <x v="0"/>
    <s v="Privado"/>
    <s v="UCAYALI"/>
    <s v="UCAYALI"/>
    <s v="CORONEL PORTILLO"/>
    <s v="YARINACOCHA"/>
    <n v="0"/>
    <x v="0"/>
    <n v="0"/>
    <x v="0"/>
    <n v="0"/>
    <x v="0"/>
    <x v="0"/>
    <n v="2.25"/>
    <n v="2.2499999999999998E-3"/>
    <m/>
    <n v="3.8025000000000002"/>
    <n v="3.3833333333333333"/>
    <n v="7.6479999999999997"/>
    <n v="0"/>
    <n v="61"/>
    <s v="BASE DE DATOS"/>
    <m/>
  </r>
  <r>
    <s v="20"/>
    <x v="8"/>
    <s v="IENEPE"/>
    <s v="33362515"/>
    <s v="33362515"/>
    <x v="0"/>
    <s v="G1-G11"/>
    <s v="S"/>
    <n v="20.079999999999998"/>
    <n v="18.25"/>
    <n v="0"/>
    <n v="2.08"/>
    <n v="2.08"/>
    <n v="0"/>
    <n v="1.87"/>
    <n v="0"/>
    <n v="121.8"/>
    <m/>
    <x v="0"/>
    <s v="IENEPE33362515G1-G11EL"/>
    <s v="Infraestructura y Energía del Perú S.A.C."/>
    <x v="33"/>
    <x v="33"/>
    <s v="C.T. RF PUERTO MALDONADO"/>
    <x v="109"/>
    <x v="0"/>
    <x v="0"/>
    <x v="222"/>
    <x v="0"/>
    <s v="Instalado"/>
    <s v="Operativo"/>
    <s v="Generadora"/>
    <x v="0"/>
    <x v="1"/>
    <x v="1"/>
    <x v="0"/>
    <s v="Privado"/>
    <s v="MADRE DE DIOS"/>
    <s v="MADRE DE DIOS"/>
    <s v="TAMBOPATA"/>
    <s v="TAMBOPATA"/>
    <n v="0"/>
    <x v="0"/>
    <n v="0"/>
    <x v="0"/>
    <n v="0"/>
    <x v="0"/>
    <x v="0"/>
    <n v="2.08"/>
    <n v="2.0800000000000003E-3"/>
    <m/>
    <n v="1.6733333333333331"/>
    <n v="1.5208333333333333"/>
    <n v="7.6479999999999997"/>
    <n v="0"/>
    <n v="61"/>
    <s v="BASE DE DATOS"/>
    <m/>
  </r>
  <r>
    <s v="20"/>
    <x v="9"/>
    <s v="IENEPE"/>
    <s v="33362415"/>
    <s v="33362415"/>
    <x v="0"/>
    <s v="G1-G25"/>
    <s v="S"/>
    <n v="45.63"/>
    <n v="40.6"/>
    <n v="0"/>
    <n v="0.65"/>
    <n v="0.65"/>
    <n v="0"/>
    <n v="2"/>
    <n v="0"/>
    <n v="0"/>
    <m/>
    <x v="0"/>
    <s v="IENEPE33362415G1-G25EL"/>
    <s v="Infraestructura y Energía del Perú S.A.C."/>
    <x v="33"/>
    <x v="33"/>
    <s v="C.T. RF PUCALLPA"/>
    <x v="108"/>
    <x v="0"/>
    <x v="0"/>
    <x v="221"/>
    <x v="0"/>
    <s v="Instalado"/>
    <s v="Operativo"/>
    <s v="Generadora"/>
    <x v="0"/>
    <x v="1"/>
    <x v="1"/>
    <x v="0"/>
    <s v="Privado"/>
    <s v="UCAYALI"/>
    <s v="UCAYALI"/>
    <s v="CORONEL PORTILLO"/>
    <s v="YARINACOCHA"/>
    <n v="0"/>
    <x v="0"/>
    <n v="0"/>
    <x v="0"/>
    <n v="0"/>
    <x v="0"/>
    <x v="0"/>
    <n v="0.65"/>
    <n v="6.4999999999999997E-4"/>
    <m/>
    <n v="3.8025000000000002"/>
    <n v="3.3833333333333333"/>
    <n v="7.6479999999999997"/>
    <n v="0"/>
    <n v="61"/>
    <s v="BASE DE DATOS"/>
    <m/>
  </r>
  <r>
    <s v="20"/>
    <x v="9"/>
    <s v="IENEPE"/>
    <s v="33362515"/>
    <s v="33362515"/>
    <x v="0"/>
    <s v="G1-G11"/>
    <s v="S"/>
    <n v="20.079999999999998"/>
    <n v="18.25"/>
    <n v="58.27"/>
    <n v="347.78"/>
    <n v="406.05"/>
    <n v="0"/>
    <n v="41.08"/>
    <n v="0"/>
    <n v="0"/>
    <m/>
    <x v="0"/>
    <s v="IENEPE33362515G1-G11EL"/>
    <s v="Infraestructura y Energía del Perú S.A.C."/>
    <x v="33"/>
    <x v="33"/>
    <s v="C.T. RF PUERTO MALDONADO"/>
    <x v="109"/>
    <x v="0"/>
    <x v="0"/>
    <x v="222"/>
    <x v="0"/>
    <s v="Instalado"/>
    <s v="Operativo"/>
    <s v="Generadora"/>
    <x v="0"/>
    <x v="1"/>
    <x v="1"/>
    <x v="0"/>
    <s v="Privado"/>
    <s v="MADRE DE DIOS"/>
    <s v="MADRE DE DIOS"/>
    <s v="TAMBOPATA"/>
    <s v="TAMBOPATA"/>
    <n v="0"/>
    <x v="0"/>
    <n v="0"/>
    <x v="0"/>
    <n v="0"/>
    <x v="0"/>
    <x v="0"/>
    <n v="406.05"/>
    <n v="0.40605000000000002"/>
    <m/>
    <n v="1.6733333333333331"/>
    <n v="1.5208333333333333"/>
    <n v="7.6479999999999997"/>
    <n v="-5.6843418860808015E-14"/>
    <n v="61"/>
    <s v="BASE DE DATOS"/>
    <m/>
  </r>
  <r>
    <s v="20"/>
    <x v="10"/>
    <s v="IENEPE"/>
    <s v="33362415"/>
    <s v="33362415"/>
    <x v="0"/>
    <s v="G1-G25"/>
    <s v="S"/>
    <n v="45.63"/>
    <n v="40.6"/>
    <n v="361.37"/>
    <n v="1354.52"/>
    <n v="1715.89"/>
    <n v="0"/>
    <n v="57.1"/>
    <n v="0"/>
    <n v="0"/>
    <m/>
    <x v="0"/>
    <s v="IENEPE33362415G1-G25EL"/>
    <s v="Infraestructura y Energía del Perú S.A.C."/>
    <x v="33"/>
    <x v="33"/>
    <s v="C.T. RF PUCALLPA"/>
    <x v="108"/>
    <x v="0"/>
    <x v="0"/>
    <x v="221"/>
    <x v="0"/>
    <s v="Instalado"/>
    <s v="Operativo"/>
    <s v="Generadora"/>
    <x v="0"/>
    <x v="1"/>
    <x v="1"/>
    <x v="0"/>
    <s v="Privado"/>
    <s v="UCAYALI"/>
    <s v="UCAYALI"/>
    <s v="CORONEL PORTILLO"/>
    <s v="YARINACOCHA"/>
    <n v="0"/>
    <x v="0"/>
    <n v="0"/>
    <x v="0"/>
    <n v="0"/>
    <x v="0"/>
    <x v="0"/>
    <n v="1715.89"/>
    <n v="1.7158900000000001"/>
    <m/>
    <n v="3.8025000000000002"/>
    <n v="3.3833333333333333"/>
    <n v="7.6479999999999997"/>
    <n v="-2.2737367544323206E-13"/>
    <n v="61"/>
    <s v="BASE DE DATOS"/>
    <m/>
  </r>
  <r>
    <s v="20"/>
    <x v="10"/>
    <s v="IENEPE"/>
    <s v="33362515"/>
    <s v="33362515"/>
    <x v="0"/>
    <s v="G1-G11"/>
    <s v="S"/>
    <n v="20.079999999999998"/>
    <n v="18.25"/>
    <n v="114.6"/>
    <n v="423.82"/>
    <n v="538.41999999999996"/>
    <n v="0"/>
    <n v="34.869999999999997"/>
    <n v="0"/>
    <n v="7"/>
    <m/>
    <x v="0"/>
    <s v="IENEPE33362515G1-G11EL"/>
    <s v="Infraestructura y Energía del Perú S.A.C."/>
    <x v="33"/>
    <x v="33"/>
    <s v="C.T. RF PUERTO MALDONADO"/>
    <x v="109"/>
    <x v="0"/>
    <x v="0"/>
    <x v="222"/>
    <x v="0"/>
    <s v="Instalado"/>
    <s v="Operativo"/>
    <s v="Generadora"/>
    <x v="0"/>
    <x v="1"/>
    <x v="1"/>
    <x v="0"/>
    <s v="Privado"/>
    <s v="MADRE DE DIOS"/>
    <s v="MADRE DE DIOS"/>
    <s v="TAMBOPATA"/>
    <s v="TAMBOPATA"/>
    <n v="0"/>
    <x v="0"/>
    <n v="0"/>
    <x v="0"/>
    <n v="0"/>
    <x v="0"/>
    <x v="0"/>
    <n v="538.41999999999996"/>
    <n v="0.53842000000000001"/>
    <m/>
    <n v="1.6733333333333331"/>
    <n v="1.5208333333333333"/>
    <n v="7.6479999999999997"/>
    <n v="0"/>
    <n v="61"/>
    <s v="BASE DE DATOS"/>
    <m/>
  </r>
  <r>
    <s v="20"/>
    <x v="8"/>
    <s v="SUR"/>
    <s v="20092010"/>
    <s v="20092010"/>
    <x v="0"/>
    <s v="Grupo 1"/>
    <s v="S"/>
    <n v="5.7320000000000002"/>
    <n v="5.7"/>
    <n v="47.715000000000003"/>
    <n v="83.048000000000002"/>
    <n v="130.76300000000001"/>
    <n v="0"/>
    <n v="24.9"/>
    <n v="17.53"/>
    <n v="0"/>
    <m/>
    <x v="0"/>
    <s v="SUR20092010Grupo 1EL"/>
    <s v="Emp. de Generaci¢n El‚ctrica del Sur S. A."/>
    <x v="21"/>
    <x v="21"/>
    <s v="C.T. Independencia"/>
    <x v="91"/>
    <x v="0"/>
    <x v="0"/>
    <x v="44"/>
    <x v="0"/>
    <s v="Instalado"/>
    <s v="Operativo"/>
    <s v="Generadora"/>
    <x v="0"/>
    <x v="1"/>
    <x v="1"/>
    <x v="0"/>
    <s v="Estatal"/>
    <s v="ICA"/>
    <s v="ICA"/>
    <s v="PISCO"/>
    <s v="INDEPENDENCIA"/>
    <n v="0"/>
    <x v="1"/>
    <n v="0"/>
    <x v="0"/>
    <n v="0"/>
    <x v="0"/>
    <x v="0"/>
    <n v="130.76300000000001"/>
    <n v="0.13076300000000002"/>
    <m/>
    <n v="0.47766666666666668"/>
    <n v="0.47766666666666668"/>
    <n v="7.6479999999999997"/>
    <n v="0"/>
    <n v="30"/>
    <s v="BASE DE DATOS"/>
    <m/>
  </r>
  <r>
    <s v="20"/>
    <x v="8"/>
    <s v="SUR"/>
    <s v="20092010"/>
    <s v="20092010"/>
    <x v="0"/>
    <s v="Grupo 2"/>
    <s v="S"/>
    <n v="5.7320000000000002"/>
    <n v="5.7320000000000002"/>
    <n v="41.045000000000002"/>
    <n v="212.71799999999999"/>
    <n v="253.76300000000001"/>
    <n v="0"/>
    <n v="50.07"/>
    <n v="1.72"/>
    <n v="0"/>
    <m/>
    <x v="0"/>
    <s v="SUR20092010Grupo 2EL"/>
    <s v="Emp. de Generaci¢n El‚ctrica del Sur S. A."/>
    <x v="21"/>
    <x v="21"/>
    <s v="C.T. Independencia"/>
    <x v="91"/>
    <x v="0"/>
    <x v="0"/>
    <x v="171"/>
    <x v="0"/>
    <s v="Instalado"/>
    <s v="Operativo"/>
    <s v="Generadora"/>
    <x v="0"/>
    <x v="1"/>
    <x v="1"/>
    <x v="0"/>
    <s v="Estatal"/>
    <s v="ICA"/>
    <s v="ICA"/>
    <s v="PISCO"/>
    <s v="INDEPENDENCIA"/>
    <n v="0"/>
    <x v="1"/>
    <n v="0"/>
    <x v="0"/>
    <n v="0"/>
    <x v="0"/>
    <x v="0"/>
    <n v="253.76300000000001"/>
    <n v="0.25376300000000002"/>
    <m/>
    <n v="0.47766666666666668"/>
    <n v="0.47766666666666668"/>
    <n v="7.6479999999999997"/>
    <n v="-2.8421709430404007E-14"/>
    <n v="30"/>
    <s v="BASE DE DATOS"/>
    <m/>
  </r>
  <r>
    <s v="20"/>
    <x v="8"/>
    <s v="SUR"/>
    <s v="20092010"/>
    <s v="20092010"/>
    <x v="0"/>
    <s v="Grupo 3"/>
    <s v="S"/>
    <n v="5.7320000000000002"/>
    <n v="5.7320000000000002"/>
    <n v="54.070999999999998"/>
    <n v="219.04"/>
    <n v="273.11099999999999"/>
    <n v="0"/>
    <n v="50.63"/>
    <n v="0.12"/>
    <n v="0"/>
    <m/>
    <x v="0"/>
    <s v="SUR20092010Grupo 3EL"/>
    <s v="Emp. de Generaci¢n El‚ctrica del Sur S. A."/>
    <x v="21"/>
    <x v="21"/>
    <s v="C.T. Independencia"/>
    <x v="91"/>
    <x v="0"/>
    <x v="0"/>
    <x v="172"/>
    <x v="0"/>
    <s v="Instalado"/>
    <s v="Operativo"/>
    <s v="Generadora"/>
    <x v="0"/>
    <x v="1"/>
    <x v="1"/>
    <x v="0"/>
    <s v="Estatal"/>
    <s v="ICA"/>
    <s v="ICA"/>
    <s v="PISCO"/>
    <s v="INDEPENDENCIA"/>
    <n v="0"/>
    <x v="1"/>
    <n v="0"/>
    <x v="0"/>
    <n v="0"/>
    <x v="0"/>
    <x v="0"/>
    <n v="273.11099999999999"/>
    <n v="0.27311099999999999"/>
    <m/>
    <n v="0.47766666666666668"/>
    <n v="0.47766666666666668"/>
    <n v="7.6479999999999997"/>
    <n v="0"/>
    <n v="30"/>
    <s v="BASE DE DATOS"/>
    <m/>
  </r>
  <r>
    <s v="20"/>
    <x v="8"/>
    <s v="SUR"/>
    <s v="20092010"/>
    <s v="20092010"/>
    <x v="0"/>
    <s v="Grupo 4"/>
    <s v="S"/>
    <n v="5.7320000000000002"/>
    <n v="5.7320000000000002"/>
    <n v="54.875999999999998"/>
    <n v="235.922"/>
    <n v="290.798"/>
    <n v="0"/>
    <n v="51.45"/>
    <n v="19.37"/>
    <n v="0"/>
    <m/>
    <x v="0"/>
    <s v="SUR20092010Grupo 4EL"/>
    <s v="Emp. de Generaci¢n El‚ctrica del Sur S. A."/>
    <x v="21"/>
    <x v="21"/>
    <s v="C.T. Independencia"/>
    <x v="91"/>
    <x v="0"/>
    <x v="0"/>
    <x v="190"/>
    <x v="0"/>
    <s v="Instalado"/>
    <s v="Operativo"/>
    <s v="Generadora"/>
    <x v="0"/>
    <x v="1"/>
    <x v="1"/>
    <x v="0"/>
    <s v="Estatal"/>
    <s v="ICA"/>
    <s v="ICA"/>
    <s v="PISCO"/>
    <s v="INDEPENDENCIA"/>
    <n v="0"/>
    <x v="1"/>
    <n v="0"/>
    <x v="0"/>
    <n v="0"/>
    <x v="0"/>
    <x v="0"/>
    <n v="290.798"/>
    <n v="0.290798"/>
    <m/>
    <n v="0.47766666666666668"/>
    <n v="0.47766666666666668"/>
    <n v="7.6479999999999997"/>
    <n v="0"/>
    <n v="30"/>
    <s v="BASE DE DATOS"/>
    <m/>
  </r>
  <r>
    <s v="20"/>
    <x v="9"/>
    <s v="SUR"/>
    <s v="20092010"/>
    <s v="20092010"/>
    <x v="0"/>
    <s v="Grupo 1"/>
    <s v="S"/>
    <n v="5.7320000000000002"/>
    <n v="5.7"/>
    <n v="103.423"/>
    <n v="354.98899999999998"/>
    <n v="458.41199999999998"/>
    <n v="6.18"/>
    <n v="24.9"/>
    <n v="194.87"/>
    <n v="0"/>
    <m/>
    <x v="0"/>
    <s v="SUR20092010Grupo 1EL"/>
    <s v="Emp. de Generaci¢n El‚ctrica del Sur S. A."/>
    <x v="21"/>
    <x v="21"/>
    <s v="C.T. Independencia"/>
    <x v="91"/>
    <x v="0"/>
    <x v="0"/>
    <x v="44"/>
    <x v="0"/>
    <s v="Instalado"/>
    <s v="Operativo"/>
    <s v="Generadora"/>
    <x v="0"/>
    <x v="1"/>
    <x v="1"/>
    <x v="0"/>
    <s v="Estatal"/>
    <s v="ICA"/>
    <s v="ICA"/>
    <s v="PISCO"/>
    <s v="INDEPENDENCIA"/>
    <n v="0"/>
    <x v="1"/>
    <n v="0"/>
    <x v="0"/>
    <n v="0"/>
    <x v="0"/>
    <x v="0"/>
    <n v="458.41199999999998"/>
    <n v="0.45841199999999999"/>
    <m/>
    <n v="0.47766666666666668"/>
    <n v="0.47766666666666668"/>
    <n v="7.6479999999999997"/>
    <n v="0"/>
    <n v="30"/>
    <s v="BASE DE DATOS"/>
    <m/>
  </r>
  <r>
    <s v="20"/>
    <x v="9"/>
    <s v="SUR"/>
    <s v="20092010"/>
    <s v="20092010"/>
    <x v="0"/>
    <s v="Grupo 2"/>
    <s v="S"/>
    <n v="5.7320000000000002"/>
    <n v="5.7320000000000002"/>
    <n v="6.9560000000000004"/>
    <n v="79.747"/>
    <n v="86.703000000000003"/>
    <n v="0"/>
    <n v="50.07"/>
    <n v="677.32"/>
    <n v="0"/>
    <m/>
    <x v="0"/>
    <s v="SUR20092010Grupo 2EL"/>
    <s v="Emp. de Generaci¢n El‚ctrica del Sur S. A."/>
    <x v="21"/>
    <x v="21"/>
    <s v="C.T. Independencia"/>
    <x v="91"/>
    <x v="0"/>
    <x v="0"/>
    <x v="171"/>
    <x v="0"/>
    <s v="Instalado"/>
    <s v="Operativo"/>
    <s v="Generadora"/>
    <x v="0"/>
    <x v="1"/>
    <x v="1"/>
    <x v="0"/>
    <s v="Estatal"/>
    <s v="ICA"/>
    <s v="ICA"/>
    <s v="PISCO"/>
    <s v="INDEPENDENCIA"/>
    <n v="0"/>
    <x v="1"/>
    <n v="0"/>
    <x v="0"/>
    <n v="0"/>
    <x v="0"/>
    <x v="0"/>
    <n v="86.703000000000003"/>
    <n v="8.6703000000000002E-2"/>
    <m/>
    <n v="0.47766666666666668"/>
    <n v="0.47766666666666668"/>
    <n v="7.6479999999999997"/>
    <n v="0"/>
    <n v="30"/>
    <s v="BASE DE DATOS"/>
    <m/>
  </r>
  <r>
    <s v="20"/>
    <x v="9"/>
    <s v="SUR"/>
    <s v="20092010"/>
    <s v="20092010"/>
    <x v="0"/>
    <s v="Grupo 3"/>
    <s v="S"/>
    <n v="5.7320000000000002"/>
    <n v="5.7320000000000002"/>
    <n v="151.43799999999999"/>
    <n v="791.08100000000002"/>
    <n v="942.51900000000001"/>
    <n v="0"/>
    <n v="50.63"/>
    <n v="77.95"/>
    <n v="0"/>
    <m/>
    <x v="0"/>
    <s v="SUR20092010Grupo 3EL"/>
    <s v="Emp. de Generaci¢n El‚ctrica del Sur S. A."/>
    <x v="21"/>
    <x v="21"/>
    <s v="C.T. Independencia"/>
    <x v="91"/>
    <x v="0"/>
    <x v="0"/>
    <x v="172"/>
    <x v="0"/>
    <s v="Instalado"/>
    <s v="Operativo"/>
    <s v="Generadora"/>
    <x v="0"/>
    <x v="1"/>
    <x v="1"/>
    <x v="0"/>
    <s v="Estatal"/>
    <s v="ICA"/>
    <s v="ICA"/>
    <s v="PISCO"/>
    <s v="INDEPENDENCIA"/>
    <n v="0"/>
    <x v="1"/>
    <n v="0"/>
    <x v="0"/>
    <n v="0"/>
    <x v="0"/>
    <x v="0"/>
    <n v="942.51900000000001"/>
    <n v="0.942519"/>
    <m/>
    <n v="0.47766666666666668"/>
    <n v="0.47766666666666668"/>
    <n v="7.6479999999999997"/>
    <n v="0"/>
    <n v="30"/>
    <s v="BASE DE DATOS"/>
    <m/>
  </r>
  <r>
    <s v="20"/>
    <x v="9"/>
    <s v="SUR"/>
    <s v="20092010"/>
    <s v="20092010"/>
    <x v="0"/>
    <s v="Grupo 4"/>
    <s v="S"/>
    <n v="5.7320000000000002"/>
    <n v="5.7320000000000002"/>
    <n v="171.11799999999999"/>
    <n v="812.30100000000004"/>
    <n v="983.41899999999998"/>
    <n v="6.18"/>
    <n v="51.45"/>
    <n v="0"/>
    <n v="0"/>
    <m/>
    <x v="0"/>
    <s v="SUR20092010Grupo 4EL"/>
    <s v="Emp. de Generaci¢n El‚ctrica del Sur S. A."/>
    <x v="21"/>
    <x v="21"/>
    <s v="C.T. Independencia"/>
    <x v="91"/>
    <x v="0"/>
    <x v="0"/>
    <x v="190"/>
    <x v="0"/>
    <s v="Instalado"/>
    <s v="Operativo"/>
    <s v="Generadora"/>
    <x v="0"/>
    <x v="1"/>
    <x v="1"/>
    <x v="0"/>
    <s v="Estatal"/>
    <s v="ICA"/>
    <s v="ICA"/>
    <s v="PISCO"/>
    <s v="INDEPENDENCIA"/>
    <n v="0"/>
    <x v="1"/>
    <n v="0"/>
    <x v="0"/>
    <n v="0"/>
    <x v="0"/>
    <x v="0"/>
    <n v="983.41899999999998"/>
    <n v="0.98341899999999993"/>
    <m/>
    <n v="0.47766666666666668"/>
    <n v="0.47766666666666668"/>
    <n v="7.6479999999999997"/>
    <n v="1.1368683772161603E-13"/>
    <n v="30"/>
    <s v="BASE DE DATOS"/>
    <m/>
  </r>
  <r>
    <s v="20"/>
    <x v="10"/>
    <s v="SUR"/>
    <s v="20092010"/>
    <s v="20092010"/>
    <x v="0"/>
    <s v="Grupo 1"/>
    <s v="S"/>
    <n v="5.7320000000000002"/>
    <n v="5.7320000000000002"/>
    <n v="582.76700000000005"/>
    <n v="2270.5160000000001"/>
    <n v="2853.2829999999999"/>
    <n v="0"/>
    <n v="512.1"/>
    <n v="4.2300000000000004"/>
    <n v="0"/>
    <m/>
    <x v="0"/>
    <s v="SUR20092010Grupo 1EL"/>
    <s v="Emp. de Generaci¢n El‚ctrica del Sur S. A."/>
    <x v="21"/>
    <x v="21"/>
    <s v="C.T. Independencia"/>
    <x v="91"/>
    <x v="0"/>
    <x v="0"/>
    <x v="44"/>
    <x v="0"/>
    <s v="Instalado"/>
    <s v="Operativo"/>
    <s v="Generadora"/>
    <x v="0"/>
    <x v="1"/>
    <x v="1"/>
    <x v="0"/>
    <s v="Estatal"/>
    <s v="ICA"/>
    <s v="ICA"/>
    <s v="PISCO"/>
    <s v="INDEPENDENCIA"/>
    <n v="0"/>
    <x v="1"/>
    <n v="0"/>
    <x v="0"/>
    <n v="0"/>
    <x v="0"/>
    <x v="0"/>
    <n v="2853.2829999999999"/>
    <n v="2.8532829999999998"/>
    <m/>
    <n v="0.47766666666666668"/>
    <n v="0.47766666666666668"/>
    <n v="7.6479999999999997"/>
    <n v="4.5474735088646412E-13"/>
    <n v="30"/>
    <s v="BASE DE DATOS"/>
    <m/>
  </r>
  <r>
    <s v="20"/>
    <x v="10"/>
    <s v="SUR"/>
    <s v="20092010"/>
    <s v="20092010"/>
    <x v="0"/>
    <s v="Grupo 2"/>
    <s v="S"/>
    <n v="5.7320000000000002"/>
    <n v="5.7320000000000002"/>
    <n v="543.81299999999999"/>
    <n v="2042.6189999999999"/>
    <n v="2586.4319999999998"/>
    <n v="0"/>
    <n v="464.8"/>
    <n v="80.33"/>
    <n v="0"/>
    <m/>
    <x v="0"/>
    <s v="SUR20092010Grupo 2EL"/>
    <s v="Emp. de Generaci¢n El‚ctrica del Sur S. A."/>
    <x v="21"/>
    <x v="21"/>
    <s v="C.T. Independencia"/>
    <x v="91"/>
    <x v="0"/>
    <x v="0"/>
    <x v="171"/>
    <x v="0"/>
    <s v="Instalado"/>
    <s v="Operativo"/>
    <s v="Generadora"/>
    <x v="0"/>
    <x v="1"/>
    <x v="1"/>
    <x v="0"/>
    <s v="Estatal"/>
    <s v="ICA"/>
    <s v="ICA"/>
    <s v="PISCO"/>
    <s v="INDEPENDENCIA"/>
    <n v="0"/>
    <x v="1"/>
    <n v="0"/>
    <x v="0"/>
    <n v="0"/>
    <x v="0"/>
    <x v="0"/>
    <n v="2586.4319999999998"/>
    <n v="2.5864319999999998"/>
    <m/>
    <n v="0.47766666666666668"/>
    <n v="0.47766666666666668"/>
    <n v="7.6479999999999997"/>
    <n v="0"/>
    <n v="30"/>
    <s v="BASE DE DATOS"/>
    <m/>
  </r>
  <r>
    <s v="20"/>
    <x v="10"/>
    <s v="SUR"/>
    <s v="20092010"/>
    <s v="20092010"/>
    <x v="0"/>
    <s v="Grupo 3"/>
    <s v="S"/>
    <n v="5.7320000000000002"/>
    <n v="5.7320000000000002"/>
    <n v="521.37800000000004"/>
    <n v="2086.4270000000001"/>
    <n v="2607.8049999999998"/>
    <n v="1.1000000000000001"/>
    <n v="463.43"/>
    <n v="102.82"/>
    <n v="0"/>
    <m/>
    <x v="0"/>
    <s v="SUR20092010Grupo 3EL"/>
    <s v="Emp. de Generaci¢n El‚ctrica del Sur S. A."/>
    <x v="21"/>
    <x v="21"/>
    <s v="C.T. Independencia"/>
    <x v="91"/>
    <x v="0"/>
    <x v="0"/>
    <x v="172"/>
    <x v="0"/>
    <s v="Instalado"/>
    <s v="Operativo"/>
    <s v="Generadora"/>
    <x v="0"/>
    <x v="1"/>
    <x v="1"/>
    <x v="0"/>
    <s v="Estatal"/>
    <s v="ICA"/>
    <s v="ICA"/>
    <s v="PISCO"/>
    <s v="INDEPENDENCIA"/>
    <n v="0"/>
    <x v="1"/>
    <n v="0"/>
    <x v="0"/>
    <n v="0"/>
    <x v="0"/>
    <x v="0"/>
    <n v="2607.8049999999998"/>
    <n v="2.6078049999999999"/>
    <m/>
    <n v="0.47766666666666668"/>
    <n v="0.47766666666666668"/>
    <n v="7.6479999999999997"/>
    <n v="4.5474735088646412E-13"/>
    <n v="30"/>
    <s v="BASE DE DATOS"/>
    <m/>
  </r>
  <r>
    <s v="20"/>
    <x v="10"/>
    <s v="SUR"/>
    <s v="20092010"/>
    <s v="20092010"/>
    <x v="0"/>
    <s v="Grupo 4"/>
    <s v="S"/>
    <n v="5.7320000000000002"/>
    <n v="5.7320000000000002"/>
    <n v="587.476"/>
    <n v="2291.1179999999999"/>
    <n v="2878.5940000000001"/>
    <n v="3.43"/>
    <n v="512.48"/>
    <n v="4.1500000000000004"/>
    <n v="0"/>
    <m/>
    <x v="0"/>
    <s v="SUR20092010Grupo 4EL"/>
    <s v="Emp. de Generaci¢n El‚ctrica del Sur S. A."/>
    <x v="21"/>
    <x v="21"/>
    <s v="C.T. Independencia"/>
    <x v="91"/>
    <x v="0"/>
    <x v="0"/>
    <x v="190"/>
    <x v="0"/>
    <s v="Instalado"/>
    <s v="Operativo"/>
    <s v="Generadora"/>
    <x v="0"/>
    <x v="1"/>
    <x v="1"/>
    <x v="0"/>
    <s v="Estatal"/>
    <s v="ICA"/>
    <s v="ICA"/>
    <s v="PISCO"/>
    <s v="INDEPENDENCIA"/>
    <n v="0"/>
    <x v="1"/>
    <n v="0"/>
    <x v="0"/>
    <n v="0"/>
    <x v="0"/>
    <x v="0"/>
    <n v="2878.5940000000001"/>
    <n v="2.8785940000000001"/>
    <m/>
    <n v="0.47766666666666668"/>
    <n v="0.47766666666666668"/>
    <n v="7.6479999999999997"/>
    <n v="0"/>
    <n v="30"/>
    <s v="BASE DE DATOS"/>
    <m/>
  </r>
  <r>
    <s v="20"/>
    <x v="11"/>
    <s v="SUR"/>
    <s v="20092010"/>
    <s v="20092010"/>
    <x v="0"/>
    <s v="Grupo 1"/>
    <s v="S"/>
    <n v="5.7320000000000002"/>
    <n v="5.7320000000000002"/>
    <n v="40.671999999999997"/>
    <n v="377.49"/>
    <n v="418.16199999999998"/>
    <n v="1.57"/>
    <n v="76.27"/>
    <n v="0"/>
    <n v="0"/>
    <m/>
    <x v="0"/>
    <s v="SUR20092010Grupo 1EL"/>
    <s v="Emp. de Generaci¢n El‚ctrica del Sur S. A."/>
    <x v="21"/>
    <x v="21"/>
    <s v="C.T. Independencia"/>
    <x v="91"/>
    <x v="0"/>
    <x v="0"/>
    <x v="44"/>
    <x v="0"/>
    <s v="Instalado"/>
    <s v="Operativo"/>
    <s v="Generadora"/>
    <x v="0"/>
    <x v="1"/>
    <x v="1"/>
    <x v="0"/>
    <s v="Estatal"/>
    <s v="ICA"/>
    <s v="ICA"/>
    <s v="PISCO"/>
    <s v="INDEPENDENCIA"/>
    <n v="0"/>
    <x v="1"/>
    <n v="0"/>
    <x v="0"/>
    <n v="0"/>
    <x v="0"/>
    <x v="0"/>
    <n v="418.16199999999998"/>
    <n v="0.41816199999999998"/>
    <m/>
    <n v="0.47766666666666668"/>
    <n v="0.47766666666666668"/>
    <n v="7.6479999999999997"/>
    <n v="5.6843418860808015E-14"/>
    <n v="30"/>
    <s v="BASE DE DATOS"/>
    <m/>
  </r>
  <r>
    <s v="20"/>
    <x v="11"/>
    <s v="SUR"/>
    <s v="20092010"/>
    <s v="20092010"/>
    <x v="0"/>
    <s v="Grupo 2"/>
    <s v="S"/>
    <n v="5.7320000000000002"/>
    <n v="5.7320000000000002"/>
    <n v="47.265999999999998"/>
    <n v="578.22500000000002"/>
    <n v="625.49099999999999"/>
    <n v="2.5499999999999998"/>
    <n v="113.23"/>
    <n v="0"/>
    <n v="0"/>
    <m/>
    <x v="0"/>
    <s v="SUR20092010Grupo 2EL"/>
    <s v="Emp. de Generaci¢n El‚ctrica del Sur S. A."/>
    <x v="21"/>
    <x v="21"/>
    <s v="C.T. Independencia"/>
    <x v="91"/>
    <x v="0"/>
    <x v="0"/>
    <x v="171"/>
    <x v="0"/>
    <s v="Instalado"/>
    <s v="Operativo"/>
    <s v="Generadora"/>
    <x v="0"/>
    <x v="1"/>
    <x v="1"/>
    <x v="0"/>
    <s v="Estatal"/>
    <s v="ICA"/>
    <s v="ICA"/>
    <s v="PISCO"/>
    <s v="INDEPENDENCIA"/>
    <n v="0"/>
    <x v="1"/>
    <n v="0"/>
    <x v="0"/>
    <n v="0"/>
    <x v="0"/>
    <x v="0"/>
    <n v="625.49099999999999"/>
    <n v="0.62549100000000002"/>
    <m/>
    <n v="0.47766666666666668"/>
    <n v="0.47766666666666668"/>
    <n v="7.6479999999999997"/>
    <n v="0"/>
    <n v="30"/>
    <s v="BASE DE DATOS"/>
    <m/>
  </r>
  <r>
    <s v="20"/>
    <x v="11"/>
    <s v="SUR"/>
    <s v="20092010"/>
    <s v="20092010"/>
    <x v="0"/>
    <s v="Grupo 3"/>
    <s v="S"/>
    <n v="5.7320000000000002"/>
    <n v="5.7320000000000002"/>
    <n v="46.220999999999997"/>
    <n v="439.64100000000002"/>
    <n v="485.86200000000002"/>
    <n v="0"/>
    <n v="88.1"/>
    <n v="0"/>
    <n v="0"/>
    <m/>
    <x v="0"/>
    <s v="SUR20092010Grupo 3EL"/>
    <s v="Emp. de Generaci¢n El‚ctrica del Sur S. A."/>
    <x v="21"/>
    <x v="21"/>
    <s v="C.T. Independencia"/>
    <x v="91"/>
    <x v="0"/>
    <x v="0"/>
    <x v="172"/>
    <x v="0"/>
    <s v="Instalado"/>
    <s v="Operativo"/>
    <s v="Generadora"/>
    <x v="0"/>
    <x v="1"/>
    <x v="1"/>
    <x v="0"/>
    <s v="Estatal"/>
    <s v="ICA"/>
    <s v="ICA"/>
    <s v="PISCO"/>
    <s v="INDEPENDENCIA"/>
    <n v="0"/>
    <x v="1"/>
    <n v="0"/>
    <x v="0"/>
    <n v="0"/>
    <x v="0"/>
    <x v="0"/>
    <n v="485.86200000000002"/>
    <n v="0.48586200000000002"/>
    <m/>
    <n v="0.47766666666666668"/>
    <n v="0.47766666666666668"/>
    <n v="7.6479999999999997"/>
    <n v="0"/>
    <n v="30"/>
    <s v="BASE DE DATOS"/>
    <m/>
  </r>
  <r>
    <s v="20"/>
    <x v="11"/>
    <s v="SUR"/>
    <s v="20092010"/>
    <s v="20092010"/>
    <x v="0"/>
    <s v="Grupo 4"/>
    <s v="S"/>
    <n v="5.7320000000000002"/>
    <n v="5.7320000000000002"/>
    <n v="46.023000000000003"/>
    <n v="442.851"/>
    <n v="488.87400000000002"/>
    <n v="0"/>
    <n v="88.77"/>
    <n v="0"/>
    <n v="0"/>
    <m/>
    <x v="0"/>
    <s v="SUR20092010Grupo 4EL"/>
    <s v="Emp. de Generaci¢n El‚ctrica del Sur S. A."/>
    <x v="21"/>
    <x v="21"/>
    <s v="C.T. Independencia"/>
    <x v="91"/>
    <x v="0"/>
    <x v="0"/>
    <x v="190"/>
    <x v="0"/>
    <s v="Instalado"/>
    <s v="Operativo"/>
    <s v="Generadora"/>
    <x v="0"/>
    <x v="1"/>
    <x v="1"/>
    <x v="0"/>
    <s v="Estatal"/>
    <s v="ICA"/>
    <s v="ICA"/>
    <s v="PISCO"/>
    <s v="INDEPENDENCIA"/>
    <n v="0"/>
    <x v="1"/>
    <n v="0"/>
    <x v="0"/>
    <n v="0"/>
    <x v="0"/>
    <x v="0"/>
    <n v="488.87400000000002"/>
    <n v="0.48887400000000003"/>
    <m/>
    <n v="0.47766666666666668"/>
    <n v="0.47766666666666668"/>
    <n v="7.6479999999999997"/>
    <n v="0"/>
    <n v="30"/>
    <s v="BASE DE DATOS"/>
    <m/>
  </r>
  <r>
    <s v="20"/>
    <x v="9"/>
    <s v="SDFENE"/>
    <s v="33149607"/>
    <s v="33149607"/>
    <x v="2"/>
    <s v="TV1"/>
    <s v="S"/>
    <n v="5.42"/>
    <n v="5"/>
    <n v="255.05500000000001"/>
    <n v="1150.5820000000001"/>
    <n v="1405.6369999999999"/>
    <n v="0"/>
    <n v="504"/>
    <n v="0"/>
    <n v="0"/>
    <m/>
    <x v="0"/>
    <s v="SDFENE33149607TV1TV"/>
    <s v="SDF ENERGIA SAC"/>
    <x v="9"/>
    <x v="9"/>
    <s v="C.T. OQUENDO"/>
    <x v="67"/>
    <x v="2"/>
    <x v="2"/>
    <x v="141"/>
    <x v="0"/>
    <s v="Instalado"/>
    <s v="Operativo"/>
    <s v="Generadora"/>
    <x v="0"/>
    <x v="1"/>
    <x v="0"/>
    <x v="0"/>
    <s v="Privado"/>
    <s v="LIMA"/>
    <s v="CALLAO"/>
    <s v="CALLAO"/>
    <s v="CALLAO"/>
    <n v="0"/>
    <x v="1"/>
    <s v="COGENERADOR"/>
    <x v="0"/>
    <n v="0"/>
    <x v="0"/>
    <x v="0"/>
    <n v="1405.6369999999999"/>
    <n v="1.405637"/>
    <m/>
    <n v="0.45166666666666666"/>
    <n v="0.41666666666666669"/>
    <n v="7.6479999999999997"/>
    <n v="2.2737367544323206E-13"/>
    <n v="74"/>
    <s v="BASE DE DATOS"/>
    <m/>
  </r>
  <r>
    <s v="20"/>
    <x v="9"/>
    <s v="SDFENE"/>
    <s v="33149607"/>
    <s v="33149607"/>
    <x v="2"/>
    <s v="TV2"/>
    <s v="S"/>
    <n v="2.52"/>
    <n v="2.1"/>
    <n v="75.147999999999996"/>
    <n v="339.00200000000001"/>
    <n v="414.15"/>
    <n v="0"/>
    <n v="240"/>
    <n v="0"/>
    <n v="0"/>
    <m/>
    <x v="0"/>
    <s v="SDFENE33149607TV2TV"/>
    <s v="SDF ENERGIA SAC"/>
    <x v="9"/>
    <x v="9"/>
    <s v="C.T. OQUENDO"/>
    <x v="67"/>
    <x v="2"/>
    <x v="2"/>
    <x v="142"/>
    <x v="0"/>
    <s v="Instalado"/>
    <s v="Operativo"/>
    <s v="Generadora"/>
    <x v="0"/>
    <x v="1"/>
    <x v="0"/>
    <x v="0"/>
    <s v="Privado"/>
    <s v="LIMA"/>
    <s v="CALLAO"/>
    <s v="CALLAO"/>
    <s v="CALLAO"/>
    <n v="0"/>
    <x v="1"/>
    <s v="COGENERADOR"/>
    <x v="0"/>
    <n v="0"/>
    <x v="0"/>
    <x v="0"/>
    <n v="414.15"/>
    <n v="0.41414999999999996"/>
    <m/>
    <n v="0.21"/>
    <n v="0.17500000000000002"/>
    <n v="7.6479999999999997"/>
    <n v="0"/>
    <n v="74"/>
    <s v="BASE DE DATOS"/>
    <m/>
  </r>
  <r>
    <s v="20"/>
    <x v="9"/>
    <s v="SDFENE"/>
    <s v="33149607"/>
    <s v="33149607"/>
    <x v="1"/>
    <s v="TG1"/>
    <s v="S"/>
    <n v="31"/>
    <n v="28.445"/>
    <n v="781.38300000000004"/>
    <n v="2871.3939999999998"/>
    <n v="3652.777"/>
    <n v="0"/>
    <n v="181"/>
    <n v="0"/>
    <n v="0"/>
    <m/>
    <x v="0"/>
    <s v="SDFENE33149607TG1TG"/>
    <s v="SDF ENERGIA SAC"/>
    <x v="9"/>
    <x v="9"/>
    <s v="C.T. OQUENDO"/>
    <x v="67"/>
    <x v="1"/>
    <x v="1"/>
    <x v="143"/>
    <x v="0"/>
    <s v="Instalado"/>
    <s v="Operativo"/>
    <s v="Generadora"/>
    <x v="0"/>
    <x v="1"/>
    <x v="1"/>
    <x v="0"/>
    <s v="Privado"/>
    <s v="LIMA"/>
    <s v="CALLAO"/>
    <s v="CALLAO"/>
    <s v="CALLAO"/>
    <n v="0"/>
    <x v="1"/>
    <s v="COGENERADOR"/>
    <x v="0"/>
    <n v="0"/>
    <x v="0"/>
    <x v="0"/>
    <n v="3652.777"/>
    <n v="3.6527769999999999"/>
    <m/>
    <n v="2.5833333333333335"/>
    <n v="2.3704166666666668"/>
    <n v="7.6479999999999997"/>
    <n v="0"/>
    <n v="74"/>
    <s v="BASE DE DATOS"/>
    <m/>
  </r>
  <r>
    <s v="20"/>
    <x v="1"/>
    <s v="SDFENE"/>
    <s v="33149607"/>
    <s v="33149607"/>
    <x v="2"/>
    <s v="TV1"/>
    <s v="S"/>
    <n v="5.42"/>
    <n v="5"/>
    <n v="302.72500000000002"/>
    <n v="1453.0809999999999"/>
    <n v="1755.806"/>
    <n v="108"/>
    <n v="588"/>
    <n v="0"/>
    <n v="0"/>
    <m/>
    <x v="0"/>
    <s v="SDFENE33149607TV1TV"/>
    <s v="SDF ENERGIA SAC"/>
    <x v="9"/>
    <x v="9"/>
    <s v="C.T. OQUENDO"/>
    <x v="67"/>
    <x v="2"/>
    <x v="2"/>
    <x v="141"/>
    <x v="0"/>
    <s v="Instalado"/>
    <s v="Operativo"/>
    <s v="Generadora"/>
    <x v="0"/>
    <x v="1"/>
    <x v="0"/>
    <x v="0"/>
    <s v="Privado"/>
    <s v="LIMA"/>
    <s v="CALLAO"/>
    <s v="CALLAO"/>
    <s v="CALLAO"/>
    <n v="0"/>
    <x v="1"/>
    <s v="COGENERADOR"/>
    <x v="0"/>
    <n v="0"/>
    <x v="0"/>
    <x v="0"/>
    <n v="1755.806"/>
    <n v="1.755806"/>
    <m/>
    <n v="0.45166666666666666"/>
    <n v="0.41666666666666669"/>
    <n v="7.6479999999999997"/>
    <n v="0"/>
    <n v="74"/>
    <s v="BASE DE DATOS"/>
    <m/>
  </r>
  <r>
    <s v="20"/>
    <x v="1"/>
    <s v="SDFENE"/>
    <s v="33149607"/>
    <s v="33149607"/>
    <x v="2"/>
    <s v="TV2"/>
    <s v="S"/>
    <n v="2.52"/>
    <n v="2.1"/>
    <n v="0.29699999999999999"/>
    <n v="1.423"/>
    <n v="1.72"/>
    <n v="0"/>
    <n v="108"/>
    <n v="0"/>
    <n v="0"/>
    <m/>
    <x v="0"/>
    <s v="SDFENE33149607TV2TV"/>
    <s v="SDF ENERGIA SAC"/>
    <x v="9"/>
    <x v="9"/>
    <s v="C.T. OQUENDO"/>
    <x v="67"/>
    <x v="2"/>
    <x v="2"/>
    <x v="142"/>
    <x v="0"/>
    <s v="Instalado"/>
    <s v="Operativo"/>
    <s v="Generadora"/>
    <x v="0"/>
    <x v="1"/>
    <x v="0"/>
    <x v="0"/>
    <s v="Privado"/>
    <s v="LIMA"/>
    <s v="CALLAO"/>
    <s v="CALLAO"/>
    <s v="CALLAO"/>
    <n v="0"/>
    <x v="1"/>
    <s v="COGENERADOR"/>
    <x v="0"/>
    <n v="0"/>
    <x v="0"/>
    <x v="0"/>
    <n v="1.72"/>
    <n v="1.72E-3"/>
    <m/>
    <n v="0.21"/>
    <n v="0.17500000000000002"/>
    <n v="7.6479999999999997"/>
    <n v="0"/>
    <n v="74"/>
    <s v="BASE DE DATOS"/>
    <m/>
  </r>
  <r>
    <s v="20"/>
    <x v="1"/>
    <s v="SDFENE"/>
    <s v="33149607"/>
    <s v="33149607"/>
    <x v="1"/>
    <s v="TG1"/>
    <s v="S"/>
    <n v="31"/>
    <n v="28.445"/>
    <n v="2883.2750000000001"/>
    <n v="13597.964"/>
    <n v="16481.239000000001"/>
    <n v="72.349999999999994"/>
    <n v="623.65"/>
    <n v="0"/>
    <n v="0"/>
    <m/>
    <x v="0"/>
    <s v="SDFENE33149607TG1TG"/>
    <s v="SDF ENERGIA SAC"/>
    <x v="9"/>
    <x v="9"/>
    <s v="C.T. OQUENDO"/>
    <x v="67"/>
    <x v="1"/>
    <x v="1"/>
    <x v="143"/>
    <x v="0"/>
    <s v="Instalado"/>
    <s v="Operativo"/>
    <s v="Generadora"/>
    <x v="0"/>
    <x v="1"/>
    <x v="1"/>
    <x v="0"/>
    <s v="Privado"/>
    <s v="LIMA"/>
    <s v="CALLAO"/>
    <s v="CALLAO"/>
    <s v="CALLAO"/>
    <n v="0"/>
    <x v="1"/>
    <s v="COGENERADOR"/>
    <x v="0"/>
    <n v="0"/>
    <x v="0"/>
    <x v="0"/>
    <n v="16481.239000000001"/>
    <n v="16.481239000000002"/>
    <m/>
    <n v="2.5833333333333335"/>
    <n v="2.3704166666666668"/>
    <n v="7.6479999999999997"/>
    <n v="0"/>
    <n v="74"/>
    <s v="BASE DE DATOS"/>
    <m/>
  </r>
  <r>
    <s v="20"/>
    <x v="9"/>
    <s v="SHOGSA"/>
    <s v="33009993"/>
    <s v="33009993"/>
    <x v="2"/>
    <s v="UNIDAD 1"/>
    <s v="S"/>
    <n v="20.18"/>
    <n v="17.646000000000001"/>
    <n v="76.978999999999999"/>
    <n v="457.90199999999999"/>
    <n v="534.88099999999997"/>
    <n v="0"/>
    <n v="36.380000000000003"/>
    <n v="0"/>
    <n v="0"/>
    <m/>
    <x v="0"/>
    <s v="SHOGSA33009993UNIDAD 1TV"/>
    <s v="Shougang Generaci¢n El‚ctrica S.A."/>
    <x v="32"/>
    <x v="32"/>
    <s v="C. T. SAN NICOLAS"/>
    <x v="107"/>
    <x v="2"/>
    <x v="2"/>
    <x v="212"/>
    <x v="0"/>
    <s v="Instalado"/>
    <s v="Operativo"/>
    <s v="Generadora"/>
    <x v="0"/>
    <x v="1"/>
    <x v="1"/>
    <x v="0"/>
    <s v="Privado"/>
    <s v="ICA"/>
    <s v="ICA"/>
    <s v="NAZCA"/>
    <s v="MARCONA"/>
    <n v="0"/>
    <x v="6"/>
    <n v="0"/>
    <x v="0"/>
    <n v="0"/>
    <x v="0"/>
    <x v="0"/>
    <n v="534.88099999999997"/>
    <n v="0.53488099999999994"/>
    <m/>
    <n v="1.6816666666666666"/>
    <n v="1.4705000000000001"/>
    <n v="7.6479999999999997"/>
    <n v="0"/>
    <n v="75"/>
    <s v="BASE DE DATOS"/>
    <m/>
  </r>
  <r>
    <s v="20"/>
    <x v="9"/>
    <s v="SHOGSA"/>
    <s v="33009993"/>
    <s v="33009993"/>
    <x v="2"/>
    <s v="UNIDAD 2"/>
    <s v="S"/>
    <n v="20.18"/>
    <n v="19.257999999999999"/>
    <n v="104.002"/>
    <n v="685.96299999999997"/>
    <n v="789.96500000000003"/>
    <n v="0"/>
    <n v="55.67"/>
    <n v="0"/>
    <n v="0"/>
    <m/>
    <x v="0"/>
    <s v="SHOGSA33009993UNIDAD 2TV"/>
    <s v="Shougang Generaci¢n El‚ctrica S.A."/>
    <x v="32"/>
    <x v="32"/>
    <s v="C. T. SAN NICOLAS"/>
    <x v="107"/>
    <x v="2"/>
    <x v="2"/>
    <x v="213"/>
    <x v="0"/>
    <s v="Instalado"/>
    <s v="Operativo"/>
    <s v="Generadora"/>
    <x v="0"/>
    <x v="1"/>
    <x v="1"/>
    <x v="0"/>
    <s v="Privado"/>
    <s v="ICA"/>
    <s v="ICA"/>
    <s v="NAZCA"/>
    <s v="MARCONA"/>
    <n v="0"/>
    <x v="6"/>
    <n v="0"/>
    <x v="0"/>
    <n v="0"/>
    <x v="0"/>
    <x v="0"/>
    <n v="789.96500000000003"/>
    <n v="0.78996500000000003"/>
    <m/>
    <n v="1.6816666666666666"/>
    <n v="1.6048333333333333"/>
    <n v="7.6479999999999997"/>
    <n v="-1.1368683772161603E-13"/>
    <n v="75"/>
    <s v="BASE DE DATOS"/>
    <m/>
  </r>
  <r>
    <s v="20"/>
    <x v="9"/>
    <s v="SHOGSA"/>
    <s v="33009993"/>
    <s v="33009993"/>
    <x v="2"/>
    <s v="UNIDAD 3"/>
    <s v="S"/>
    <n v="27.478000000000002"/>
    <n v="24.265999999999998"/>
    <n v="51.451000000000001"/>
    <n v="320.75299999999999"/>
    <n v="372.20400000000001"/>
    <n v="0"/>
    <n v="27.68"/>
    <n v="0"/>
    <n v="0"/>
    <m/>
    <x v="0"/>
    <s v="SHOGSA33009993UNIDAD 3TV"/>
    <s v="Shougang Generaci¢n El‚ctrica S.A."/>
    <x v="32"/>
    <x v="32"/>
    <s v="C. T. SAN NICOLAS"/>
    <x v="107"/>
    <x v="2"/>
    <x v="2"/>
    <x v="214"/>
    <x v="0"/>
    <s v="Instalado"/>
    <s v="Operativo"/>
    <s v="Generadora"/>
    <x v="0"/>
    <x v="1"/>
    <x v="1"/>
    <x v="0"/>
    <s v="Privado"/>
    <s v="ICA"/>
    <s v="ICA"/>
    <s v="NAZCA"/>
    <s v="MARCONA"/>
    <n v="0"/>
    <x v="6"/>
    <n v="0"/>
    <x v="0"/>
    <n v="0"/>
    <x v="0"/>
    <x v="0"/>
    <n v="372.20400000000001"/>
    <n v="0.37220400000000003"/>
    <m/>
    <n v="2.2898333333333336"/>
    <n v="2.0188333333333333"/>
    <n v="7.6479999999999997"/>
    <n v="0"/>
    <n v="75"/>
    <s v="BASE DE DATOS"/>
    <m/>
  </r>
  <r>
    <s v="20"/>
    <x v="9"/>
    <s v="SHOGSA"/>
    <s v="33009993"/>
    <s v="33009993"/>
    <x v="0"/>
    <s v="CUMMINS ONAN"/>
    <s v="S"/>
    <n v="1.25"/>
    <n v="1.2290000000000001"/>
    <n v="0"/>
    <n v="3.0510000000000002"/>
    <n v="3.0510000000000002"/>
    <n v="0"/>
    <n v="2.77"/>
    <n v="0"/>
    <n v="0"/>
    <m/>
    <x v="0"/>
    <s v="SHOGSA33009993CUMMINS ONANEL"/>
    <s v="Shougang Generaci¢n El‚ctrica S.A."/>
    <x v="32"/>
    <x v="32"/>
    <s v="C. T. SAN NICOLAS"/>
    <x v="107"/>
    <x v="0"/>
    <x v="0"/>
    <x v="215"/>
    <x v="0"/>
    <s v="Instalado"/>
    <s v="Operativo"/>
    <s v="Generadora"/>
    <x v="0"/>
    <x v="1"/>
    <x v="1"/>
    <x v="0"/>
    <s v="Privado"/>
    <s v="ICA"/>
    <s v="ICA"/>
    <s v="NAZCA"/>
    <s v="MARCONA"/>
    <n v="0"/>
    <x v="0"/>
    <n v="0"/>
    <x v="0"/>
    <n v="0"/>
    <x v="0"/>
    <x v="0"/>
    <n v="3.0510000000000002"/>
    <n v="3.0510000000000003E-3"/>
    <m/>
    <n v="0.10416666666666667"/>
    <n v="0.10241666666666667"/>
    <n v="7.6479999999999997"/>
    <n v="0"/>
    <n v="75"/>
    <s v="BASE DE DATOS"/>
    <m/>
  </r>
  <r>
    <s v="20"/>
    <x v="10"/>
    <s v="SHOGSA"/>
    <s v="33009993"/>
    <s v="33009993"/>
    <x v="2"/>
    <s v="UNIDAD 1"/>
    <s v="S"/>
    <n v="20.18"/>
    <n v="17.646000000000001"/>
    <n v="0"/>
    <n v="86.614999999999995"/>
    <n v="86.614999999999995"/>
    <n v="0"/>
    <n v="6.5"/>
    <n v="0"/>
    <n v="0"/>
    <m/>
    <x v="0"/>
    <s v="SHOGSA33009993UNIDAD 1TV"/>
    <s v="Shougang Generaci¢n El‚ctrica S.A."/>
    <x v="32"/>
    <x v="32"/>
    <s v="C. T. SAN NICOLAS"/>
    <x v="107"/>
    <x v="2"/>
    <x v="2"/>
    <x v="212"/>
    <x v="0"/>
    <s v="Instalado"/>
    <s v="Operativo"/>
    <s v="Generadora"/>
    <x v="0"/>
    <x v="1"/>
    <x v="1"/>
    <x v="0"/>
    <s v="Privado"/>
    <s v="ICA"/>
    <s v="ICA"/>
    <s v="NAZCA"/>
    <s v="MARCONA"/>
    <n v="0"/>
    <x v="6"/>
    <n v="0"/>
    <x v="0"/>
    <n v="0"/>
    <x v="0"/>
    <x v="0"/>
    <n v="86.614999999999995"/>
    <n v="8.6614999999999998E-2"/>
    <m/>
    <n v="1.6816666666666666"/>
    <n v="1.4705000000000001"/>
    <n v="7.6479999999999997"/>
    <n v="0"/>
    <n v="75"/>
    <s v="BASE DE DATOS"/>
    <m/>
  </r>
  <r>
    <s v="20"/>
    <x v="10"/>
    <s v="SHOGSA"/>
    <s v="33009993"/>
    <s v="33009993"/>
    <x v="2"/>
    <s v="UNIDAD 2"/>
    <s v="S"/>
    <n v="20.18"/>
    <n v="19.257999999999999"/>
    <n v="82.504000000000005"/>
    <n v="393.274"/>
    <n v="475.77800000000002"/>
    <n v="0"/>
    <n v="43.37"/>
    <n v="0"/>
    <n v="0"/>
    <m/>
    <x v="0"/>
    <s v="SHOGSA33009993UNIDAD 2TV"/>
    <s v="Shougang Generaci¢n El‚ctrica S.A."/>
    <x v="32"/>
    <x v="32"/>
    <s v="C. T. SAN NICOLAS"/>
    <x v="107"/>
    <x v="2"/>
    <x v="2"/>
    <x v="213"/>
    <x v="0"/>
    <s v="Instalado"/>
    <s v="Operativo"/>
    <s v="Generadora"/>
    <x v="0"/>
    <x v="1"/>
    <x v="1"/>
    <x v="0"/>
    <s v="Privado"/>
    <s v="ICA"/>
    <s v="ICA"/>
    <s v="NAZCA"/>
    <s v="MARCONA"/>
    <n v="0"/>
    <x v="6"/>
    <n v="0"/>
    <x v="0"/>
    <n v="0"/>
    <x v="0"/>
    <x v="0"/>
    <n v="475.77800000000002"/>
    <n v="0.47577800000000003"/>
    <m/>
    <n v="1.6816666666666666"/>
    <n v="1.6048333333333333"/>
    <n v="7.6479999999999997"/>
    <n v="0"/>
    <n v="75"/>
    <s v="BASE DE DATOS"/>
    <m/>
  </r>
  <r>
    <s v="20"/>
    <x v="10"/>
    <s v="SHOGSA"/>
    <s v="33009993"/>
    <s v="33009993"/>
    <x v="2"/>
    <s v="UNIDAD 3"/>
    <s v="S"/>
    <n v="27.478000000000002"/>
    <n v="24.265999999999998"/>
    <n v="14.432"/>
    <n v="577.15700000000004"/>
    <n v="591.58900000000006"/>
    <n v="0"/>
    <n v="36.42"/>
    <n v="0"/>
    <n v="0"/>
    <m/>
    <x v="0"/>
    <s v="SHOGSA33009993UNIDAD 3TV"/>
    <s v="Shougang Generaci¢n El‚ctrica S.A."/>
    <x v="32"/>
    <x v="32"/>
    <s v="C. T. SAN NICOLAS"/>
    <x v="107"/>
    <x v="2"/>
    <x v="2"/>
    <x v="214"/>
    <x v="0"/>
    <s v="Instalado"/>
    <s v="Operativo"/>
    <s v="Generadora"/>
    <x v="0"/>
    <x v="1"/>
    <x v="1"/>
    <x v="0"/>
    <s v="Privado"/>
    <s v="ICA"/>
    <s v="ICA"/>
    <s v="NAZCA"/>
    <s v="MARCONA"/>
    <n v="0"/>
    <x v="6"/>
    <n v="0"/>
    <x v="0"/>
    <n v="0"/>
    <x v="0"/>
    <x v="0"/>
    <n v="591.58900000000006"/>
    <n v="0.59158900000000003"/>
    <m/>
    <n v="2.2898333333333336"/>
    <n v="2.0188333333333333"/>
    <n v="7.6479999999999997"/>
    <n v="0"/>
    <n v="75"/>
    <s v="BASE DE DATOS"/>
    <m/>
  </r>
  <r>
    <s v="20"/>
    <x v="10"/>
    <s v="SHOGSA"/>
    <s v="33009993"/>
    <s v="33009993"/>
    <x v="0"/>
    <s v="CUMMINS ONAN"/>
    <s v="S"/>
    <n v="1.25"/>
    <n v="1.2290000000000001"/>
    <n v="0"/>
    <n v="0"/>
    <n v="0"/>
    <n v="0"/>
    <n v="0"/>
    <n v="0"/>
    <n v="0"/>
    <m/>
    <x v="0"/>
    <s v="SHOGSA33009993CUMMINS ONANEL"/>
    <s v="Shougang Generaci¢n El‚ctrica S.A."/>
    <x v="32"/>
    <x v="32"/>
    <s v="C. T. SAN NICOLAS"/>
    <x v="107"/>
    <x v="0"/>
    <x v="0"/>
    <x v="215"/>
    <x v="0"/>
    <s v="Instalado"/>
    <s v="Operativo"/>
    <s v="Generadora"/>
    <x v="0"/>
    <x v="1"/>
    <x v="1"/>
    <x v="0"/>
    <s v="Privado"/>
    <s v="ICA"/>
    <s v="ICA"/>
    <s v="NAZCA"/>
    <s v="MARCONA"/>
    <n v="0"/>
    <x v="0"/>
    <n v="0"/>
    <x v="0"/>
    <n v="0"/>
    <x v="0"/>
    <x v="0"/>
    <n v="0"/>
    <n v="0"/>
    <m/>
    <n v="0.10416666666666667"/>
    <n v="0.10241666666666667"/>
    <n v="7.6479999999999997"/>
    <n v="0"/>
    <n v="75"/>
    <s v="BASE DE DATOS"/>
    <m/>
  </r>
  <r>
    <s v="20"/>
    <x v="11"/>
    <s v="SHOGSA"/>
    <s v="33009993"/>
    <s v="33009993"/>
    <x v="2"/>
    <s v="UNIDAD 1"/>
    <s v="S"/>
    <n v="20.18"/>
    <n v="17.646000000000001"/>
    <n v="0"/>
    <n v="254.45599999999999"/>
    <n v="254.45599999999999"/>
    <n v="0"/>
    <n v="19.28"/>
    <n v="0"/>
    <n v="0"/>
    <m/>
    <x v="0"/>
    <s v="SHOGSA33009993UNIDAD 1TV"/>
    <s v="Shougang Generaci¢n El‚ctrica S.A."/>
    <x v="32"/>
    <x v="32"/>
    <s v="C. T. SAN NICOLAS"/>
    <x v="107"/>
    <x v="2"/>
    <x v="2"/>
    <x v="212"/>
    <x v="0"/>
    <s v="Instalado"/>
    <s v="Operativo"/>
    <s v="Generadora"/>
    <x v="0"/>
    <x v="1"/>
    <x v="1"/>
    <x v="0"/>
    <s v="Privado"/>
    <s v="ICA"/>
    <s v="ICA"/>
    <s v="NAZCA"/>
    <s v="MARCONA"/>
    <n v="0"/>
    <x v="6"/>
    <n v="0"/>
    <x v="0"/>
    <n v="0"/>
    <x v="0"/>
    <x v="0"/>
    <n v="254.45599999999999"/>
    <n v="0.25445600000000002"/>
    <m/>
    <n v="1.6816666666666666"/>
    <n v="1.4705000000000001"/>
    <n v="7.6479999999999997"/>
    <n v="0"/>
    <n v="75"/>
    <s v="BASE DE DATOS"/>
    <m/>
  </r>
  <r>
    <s v="20"/>
    <x v="11"/>
    <s v="SHOGSA"/>
    <s v="33009993"/>
    <s v="33009993"/>
    <x v="2"/>
    <s v="UNIDAD 2"/>
    <s v="S"/>
    <n v="20.18"/>
    <n v="19.257999999999999"/>
    <n v="190.214"/>
    <n v="856.40899999999999"/>
    <n v="1046.623"/>
    <n v="0"/>
    <n v="77.38"/>
    <n v="0"/>
    <n v="0"/>
    <m/>
    <x v="0"/>
    <s v="SHOGSA33009993UNIDAD 2TV"/>
    <s v="Shougang Generaci¢n El‚ctrica S.A."/>
    <x v="32"/>
    <x v="32"/>
    <s v="C. T. SAN NICOLAS"/>
    <x v="107"/>
    <x v="2"/>
    <x v="2"/>
    <x v="213"/>
    <x v="0"/>
    <s v="Instalado"/>
    <s v="Operativo"/>
    <s v="Generadora"/>
    <x v="0"/>
    <x v="1"/>
    <x v="1"/>
    <x v="0"/>
    <s v="Privado"/>
    <s v="ICA"/>
    <s v="ICA"/>
    <s v="NAZCA"/>
    <s v="MARCONA"/>
    <n v="0"/>
    <x v="6"/>
    <n v="0"/>
    <x v="0"/>
    <n v="0"/>
    <x v="0"/>
    <x v="0"/>
    <n v="1046.623"/>
    <n v="1.0466230000000001"/>
    <m/>
    <n v="1.6816666666666666"/>
    <n v="1.6048333333333333"/>
    <n v="7.6479999999999997"/>
    <n v="0"/>
    <n v="75"/>
    <s v="BASE DE DATOS"/>
    <m/>
  </r>
  <r>
    <s v="20"/>
    <x v="11"/>
    <s v="SHOGSA"/>
    <s v="33009993"/>
    <s v="33009993"/>
    <x v="2"/>
    <s v="UNIDAD 3"/>
    <s v="S"/>
    <n v="27.478000000000002"/>
    <n v="24.265999999999998"/>
    <n v="0"/>
    <n v="0"/>
    <n v="0"/>
    <n v="704.83"/>
    <n v="0"/>
    <n v="0"/>
    <n v="0"/>
    <m/>
    <x v="0"/>
    <s v="SHOGSA33009993UNIDAD 3TV"/>
    <s v="Shougang Generaci¢n El‚ctrica S.A."/>
    <x v="32"/>
    <x v="32"/>
    <s v="C. T. SAN NICOLAS"/>
    <x v="107"/>
    <x v="2"/>
    <x v="2"/>
    <x v="214"/>
    <x v="0"/>
    <s v="Instalado"/>
    <s v="Operativo"/>
    <s v="Generadora"/>
    <x v="0"/>
    <x v="1"/>
    <x v="1"/>
    <x v="0"/>
    <s v="Privado"/>
    <s v="ICA"/>
    <s v="ICA"/>
    <s v="NAZCA"/>
    <s v="MARCONA"/>
    <n v="0"/>
    <x v="6"/>
    <n v="0"/>
    <x v="0"/>
    <n v="0"/>
    <x v="0"/>
    <x v="0"/>
    <n v="0"/>
    <n v="0"/>
    <m/>
    <n v="2.2898333333333336"/>
    <n v="2.0188333333333333"/>
    <n v="7.6479999999999997"/>
    <n v="0"/>
    <n v="75"/>
    <s v="BASE DE DATOS"/>
    <m/>
  </r>
  <r>
    <s v="20"/>
    <x v="11"/>
    <s v="SHOGSA"/>
    <s v="33009993"/>
    <s v="33009993"/>
    <x v="0"/>
    <s v="CUMMINS ONAN"/>
    <s v="S"/>
    <n v="1.25"/>
    <n v="1.2290000000000001"/>
    <n v="0"/>
    <n v="7.782"/>
    <n v="7.782"/>
    <n v="0"/>
    <n v="7.63"/>
    <n v="0"/>
    <n v="0"/>
    <m/>
    <x v="0"/>
    <s v="SHOGSA33009993CUMMINS ONANEL"/>
    <s v="Shougang Generaci¢n El‚ctrica S.A."/>
    <x v="32"/>
    <x v="32"/>
    <s v="C. T. SAN NICOLAS"/>
    <x v="107"/>
    <x v="0"/>
    <x v="0"/>
    <x v="215"/>
    <x v="0"/>
    <s v="Instalado"/>
    <s v="Operativo"/>
    <s v="Generadora"/>
    <x v="0"/>
    <x v="1"/>
    <x v="1"/>
    <x v="0"/>
    <s v="Privado"/>
    <s v="ICA"/>
    <s v="ICA"/>
    <s v="NAZCA"/>
    <s v="MARCONA"/>
    <n v="0"/>
    <x v="0"/>
    <n v="0"/>
    <x v="0"/>
    <n v="0"/>
    <x v="0"/>
    <x v="0"/>
    <n v="7.782"/>
    <n v="7.7819999999999999E-3"/>
    <m/>
    <n v="0.10416666666666667"/>
    <n v="0.10241666666666667"/>
    <n v="7.6479999999999997"/>
    <n v="0"/>
    <n v="75"/>
    <s v="BASE DE DATOS"/>
    <m/>
  </r>
  <r>
    <s v="20"/>
    <x v="9"/>
    <s v="CEVER2"/>
    <s v="33021893"/>
    <s v="33021893"/>
    <x v="0"/>
    <s v="Grupo 4"/>
    <s v="S"/>
    <n v="0.68"/>
    <n v="0.50900000000000001"/>
    <n v="0"/>
    <n v="0"/>
    <n v="0"/>
    <n v="0"/>
    <n v="0"/>
    <n v="0"/>
    <n v="0"/>
    <m/>
    <x v="0"/>
    <s v="CEVER233021893Grupo 4EL"/>
    <s v="Sociedad Minera Cerro Verde S.A."/>
    <x v="31"/>
    <x v="31"/>
    <s v="C. T. Cerro Verde"/>
    <x v="105"/>
    <x v="0"/>
    <x v="0"/>
    <x v="190"/>
    <x v="0"/>
    <s v="Instalado"/>
    <s v="Operativo"/>
    <s v="Generadora"/>
    <x v="0"/>
    <x v="1"/>
    <x v="0"/>
    <x v="0"/>
    <s v="Privado"/>
    <s v="AREQUIPA"/>
    <s v="AREQUIPA"/>
    <s v="AREQUIPA "/>
    <s v="UCHUMAYO"/>
    <n v="0"/>
    <x v="0"/>
    <n v="0"/>
    <x v="0"/>
    <n v="0"/>
    <x v="0"/>
    <x v="0"/>
    <n v="0"/>
    <n v="0"/>
    <m/>
    <n v="5.6666666666666671E-2"/>
    <n v="4.2416666666666665E-2"/>
    <n v="7.6479999999999997"/>
    <n v="0"/>
    <n v="78"/>
    <s v="BASE DE DATOS"/>
    <m/>
  </r>
  <r>
    <s v="20"/>
    <x v="9"/>
    <s v="CEVER2"/>
    <s v="33021893"/>
    <s v="33021893"/>
    <x v="0"/>
    <s v="Grupo 5"/>
    <s v="S"/>
    <n v="1.825"/>
    <n v="1.2170000000000001"/>
    <n v="0"/>
    <n v="0"/>
    <n v="0"/>
    <n v="0"/>
    <n v="0"/>
    <n v="0"/>
    <n v="0"/>
    <m/>
    <x v="0"/>
    <s v="CEVER233021893Grupo 5EL"/>
    <s v="Sociedad Minera Cerro Verde S.A."/>
    <x v="31"/>
    <x v="31"/>
    <s v="C. T. Cerro Verde"/>
    <x v="105"/>
    <x v="0"/>
    <x v="0"/>
    <x v="210"/>
    <x v="0"/>
    <s v="Instalado"/>
    <s v="Operativo"/>
    <s v="Generadora"/>
    <x v="0"/>
    <x v="1"/>
    <x v="0"/>
    <x v="0"/>
    <s v="Privado"/>
    <s v="AREQUIPA"/>
    <s v="AREQUIPA"/>
    <s v="AREQUIPA "/>
    <s v="UCHUMAYO"/>
    <n v="0"/>
    <x v="0"/>
    <n v="0"/>
    <x v="0"/>
    <n v="0"/>
    <x v="0"/>
    <x v="0"/>
    <n v="0"/>
    <n v="0"/>
    <m/>
    <n v="0.15208333333333332"/>
    <n v="0.10141666666666667"/>
    <n v="7.6479999999999997"/>
    <n v="0"/>
    <n v="78"/>
    <s v="BASE DE DATOS"/>
    <m/>
  </r>
  <r>
    <s v="20"/>
    <x v="9"/>
    <s v="CEVER2"/>
    <s v="33021893"/>
    <s v="33021893"/>
    <x v="1"/>
    <s v="TG1"/>
    <s v="S"/>
    <n v="19.399999999999999"/>
    <n v="14.82"/>
    <n v="0"/>
    <n v="0"/>
    <n v="0"/>
    <n v="0"/>
    <n v="0"/>
    <n v="0"/>
    <n v="0"/>
    <m/>
    <x v="0"/>
    <s v="CEVER233021893TG1TG"/>
    <s v="Sociedad Minera Cerro Verde S.A."/>
    <x v="31"/>
    <x v="31"/>
    <s v="C. T. Cerro Verde"/>
    <x v="105"/>
    <x v="1"/>
    <x v="1"/>
    <x v="143"/>
    <x v="0"/>
    <s v="Instalado"/>
    <s v="Operativo"/>
    <s v="Generadora"/>
    <x v="0"/>
    <x v="1"/>
    <x v="0"/>
    <x v="0"/>
    <s v="Privado"/>
    <s v="AREQUIPA"/>
    <s v="AREQUIPA"/>
    <s v="AREQUIPA "/>
    <s v="UCHUMAYO"/>
    <n v="0"/>
    <x v="0"/>
    <n v="0"/>
    <x v="0"/>
    <n v="0"/>
    <x v="0"/>
    <x v="0"/>
    <n v="0"/>
    <n v="0"/>
    <m/>
    <n v="1.6166666666666665"/>
    <n v="1.2350000000000001"/>
    <n v="7.6479999999999997"/>
    <n v="0"/>
    <n v="78"/>
    <s v="BASE DE DATOS"/>
    <m/>
  </r>
  <r>
    <s v="20"/>
    <x v="9"/>
    <s v="CEVER2"/>
    <s v="33359615"/>
    <s v="33359615"/>
    <x v="1"/>
    <s v="TG1"/>
    <s v="S"/>
    <n v="181.3"/>
    <n v="177.999"/>
    <n v="0"/>
    <n v="0"/>
    <n v="0"/>
    <n v="406.8"/>
    <n v="0"/>
    <n v="0"/>
    <n v="2"/>
    <m/>
    <x v="0"/>
    <s v="CEVER233359615TG1TG"/>
    <s v="Sociedad Minera Cerro Verde S.A."/>
    <x v="31"/>
    <x v="31"/>
    <s v="C. T. Recka"/>
    <x v="106"/>
    <x v="1"/>
    <x v="1"/>
    <x v="211"/>
    <x v="0"/>
    <s v="Instalado"/>
    <s v="Operativo"/>
    <s v="Generadora"/>
    <x v="0"/>
    <x v="1"/>
    <x v="1"/>
    <x v="0"/>
    <s v="Privado"/>
    <s v="LAMBAYEQUE"/>
    <s v="LAMBAYEQUE"/>
    <s v="CHICLAYO"/>
    <s v="REQUE"/>
    <n v="0"/>
    <x v="0"/>
    <n v="0"/>
    <x v="0"/>
    <n v="0"/>
    <x v="0"/>
    <x v="0"/>
    <n v="0"/>
    <n v="0"/>
    <m/>
    <n v="15.108333333333334"/>
    <n v="14.83325"/>
    <n v="7.6479999999999997"/>
    <n v="0"/>
    <n v="78"/>
    <s v="BASE DE DATOS"/>
    <m/>
  </r>
  <r>
    <s v="20"/>
    <x v="10"/>
    <s v="CEVER2"/>
    <s v="33021893"/>
    <s v="33021893"/>
    <x v="0"/>
    <s v="Grupo 4"/>
    <s v="S"/>
    <n v="0.68"/>
    <n v="0.50900000000000001"/>
    <n v="0"/>
    <n v="0"/>
    <n v="0"/>
    <n v="0"/>
    <n v="0"/>
    <n v="0"/>
    <n v="0"/>
    <m/>
    <x v="0"/>
    <s v="CEVER233021893Grupo 4EL"/>
    <s v="Sociedad Minera Cerro Verde S.A."/>
    <x v="31"/>
    <x v="31"/>
    <s v="C. T. Cerro Verde"/>
    <x v="105"/>
    <x v="0"/>
    <x v="0"/>
    <x v="190"/>
    <x v="0"/>
    <s v="Instalado"/>
    <s v="Operativo"/>
    <s v="Generadora"/>
    <x v="0"/>
    <x v="1"/>
    <x v="0"/>
    <x v="0"/>
    <s v="Privado"/>
    <s v="AREQUIPA"/>
    <s v="AREQUIPA"/>
    <s v="AREQUIPA "/>
    <s v="UCHUMAYO"/>
    <n v="0"/>
    <x v="0"/>
    <n v="0"/>
    <x v="0"/>
    <n v="0"/>
    <x v="0"/>
    <x v="0"/>
    <n v="0"/>
    <n v="0"/>
    <m/>
    <n v="5.6666666666666671E-2"/>
    <n v="4.2416666666666665E-2"/>
    <n v="7.6479999999999997"/>
    <n v="0"/>
    <n v="78"/>
    <s v="BASE DE DATOS"/>
    <m/>
  </r>
  <r>
    <s v="20"/>
    <x v="10"/>
    <s v="CEVER2"/>
    <s v="33021893"/>
    <s v="33021893"/>
    <x v="0"/>
    <s v="Grupo 5"/>
    <s v="S"/>
    <n v="1.825"/>
    <n v="1.2170000000000001"/>
    <n v="0"/>
    <n v="0"/>
    <n v="0"/>
    <n v="0"/>
    <n v="0"/>
    <n v="0"/>
    <n v="0"/>
    <m/>
    <x v="0"/>
    <s v="CEVER233021893Grupo 5EL"/>
    <s v="Sociedad Minera Cerro Verde S.A."/>
    <x v="31"/>
    <x v="31"/>
    <s v="C. T. Cerro Verde"/>
    <x v="105"/>
    <x v="0"/>
    <x v="0"/>
    <x v="210"/>
    <x v="0"/>
    <s v="Instalado"/>
    <s v="Operativo"/>
    <s v="Generadora"/>
    <x v="0"/>
    <x v="1"/>
    <x v="0"/>
    <x v="0"/>
    <s v="Privado"/>
    <s v="AREQUIPA"/>
    <s v="AREQUIPA"/>
    <s v="AREQUIPA "/>
    <s v="UCHUMAYO"/>
    <n v="0"/>
    <x v="0"/>
    <n v="0"/>
    <x v="0"/>
    <n v="0"/>
    <x v="0"/>
    <x v="0"/>
    <n v="0"/>
    <n v="0"/>
    <m/>
    <n v="0.15208333333333332"/>
    <n v="0.10141666666666667"/>
    <n v="7.6479999999999997"/>
    <n v="0"/>
    <n v="78"/>
    <s v="BASE DE DATOS"/>
    <m/>
  </r>
  <r>
    <s v="20"/>
    <x v="10"/>
    <s v="CEVER2"/>
    <s v="33021893"/>
    <s v="33021893"/>
    <x v="1"/>
    <s v="TG1"/>
    <s v="S"/>
    <n v="19.399999999999999"/>
    <n v="14.82"/>
    <n v="0"/>
    <n v="0"/>
    <n v="0"/>
    <n v="0"/>
    <n v="0"/>
    <n v="0"/>
    <n v="0"/>
    <m/>
    <x v="0"/>
    <s v="CEVER233021893TG1TG"/>
    <s v="Sociedad Minera Cerro Verde S.A."/>
    <x v="31"/>
    <x v="31"/>
    <s v="C. T. Cerro Verde"/>
    <x v="105"/>
    <x v="1"/>
    <x v="1"/>
    <x v="143"/>
    <x v="0"/>
    <s v="Instalado"/>
    <s v="Operativo"/>
    <s v="Generadora"/>
    <x v="0"/>
    <x v="1"/>
    <x v="0"/>
    <x v="0"/>
    <s v="Privado"/>
    <s v="AREQUIPA"/>
    <s v="AREQUIPA"/>
    <s v="AREQUIPA "/>
    <s v="UCHUMAYO"/>
    <n v="0"/>
    <x v="0"/>
    <n v="0"/>
    <x v="0"/>
    <n v="0"/>
    <x v="0"/>
    <x v="0"/>
    <n v="0"/>
    <n v="0"/>
    <m/>
    <n v="1.6166666666666665"/>
    <n v="1.2350000000000001"/>
    <n v="7.6479999999999997"/>
    <n v="0"/>
    <n v="78"/>
    <s v="BASE DE DATOS"/>
    <m/>
  </r>
  <r>
    <s v="20"/>
    <x v="10"/>
    <s v="CEVER2"/>
    <s v="33359615"/>
    <s v="33359615"/>
    <x v="1"/>
    <s v="TG1"/>
    <s v="S"/>
    <n v="181.3"/>
    <n v="177.999"/>
    <n v="0"/>
    <n v="0"/>
    <n v="0"/>
    <n v="520.70000000000005"/>
    <n v="0"/>
    <n v="0"/>
    <n v="6"/>
    <m/>
    <x v="0"/>
    <s v="CEVER233359615TG1TG"/>
    <s v="Sociedad Minera Cerro Verde S.A."/>
    <x v="31"/>
    <x v="31"/>
    <s v="C. T. Recka"/>
    <x v="106"/>
    <x v="1"/>
    <x v="1"/>
    <x v="211"/>
    <x v="0"/>
    <s v="Instalado"/>
    <s v="Operativo"/>
    <s v="Generadora"/>
    <x v="0"/>
    <x v="1"/>
    <x v="1"/>
    <x v="0"/>
    <s v="Privado"/>
    <s v="LAMBAYEQUE"/>
    <s v="LAMBAYEQUE"/>
    <s v="CHICLAYO"/>
    <s v="REQUE"/>
    <n v="0"/>
    <x v="0"/>
    <n v="0"/>
    <x v="0"/>
    <n v="0"/>
    <x v="0"/>
    <x v="0"/>
    <n v="0"/>
    <n v="0"/>
    <m/>
    <n v="15.108333333333334"/>
    <n v="14.83325"/>
    <n v="7.6479999999999997"/>
    <n v="0"/>
    <n v="78"/>
    <s v="BASE DE DATOS"/>
    <m/>
  </r>
  <r>
    <s v="20"/>
    <x v="10"/>
    <s v="SDFENE"/>
    <s v="33149607"/>
    <s v="33149607"/>
    <x v="2"/>
    <s v="TV1"/>
    <s v="S"/>
    <n v="5.42"/>
    <n v="5"/>
    <n v="349.48500000000001"/>
    <n v="1663.55"/>
    <n v="2013.0350000000001"/>
    <n v="0"/>
    <n v="720"/>
    <n v="0"/>
    <n v="0"/>
    <m/>
    <x v="0"/>
    <s v="SDFENE33149607TV1TV"/>
    <s v="SDF ENERGIA SAC"/>
    <x v="9"/>
    <x v="9"/>
    <s v="C.T. OQUENDO"/>
    <x v="67"/>
    <x v="2"/>
    <x v="2"/>
    <x v="141"/>
    <x v="0"/>
    <s v="Instalado"/>
    <s v="Operativo"/>
    <s v="Generadora"/>
    <x v="0"/>
    <x v="1"/>
    <x v="0"/>
    <x v="0"/>
    <s v="Privado"/>
    <s v="LIMA"/>
    <s v="CALLAO"/>
    <s v="CALLAO"/>
    <s v="CALLAO"/>
    <n v="0"/>
    <x v="1"/>
    <s v="COGENERADOR"/>
    <x v="0"/>
    <n v="0"/>
    <x v="0"/>
    <x v="0"/>
    <n v="2013.0350000000001"/>
    <n v="2.0130349999999999"/>
    <m/>
    <n v="0.45166666666666666"/>
    <n v="0.41666666666666669"/>
    <n v="7.6479999999999997"/>
    <n v="-2.2737367544323206E-13"/>
    <n v="74"/>
    <s v="BASE DE DATOS"/>
    <m/>
  </r>
  <r>
    <s v="20"/>
    <x v="10"/>
    <s v="SDFENE"/>
    <s v="33149607"/>
    <s v="33149607"/>
    <x v="2"/>
    <s v="TV2"/>
    <s v="S"/>
    <n v="2.52"/>
    <n v="2.1"/>
    <n v="0"/>
    <n v="0"/>
    <n v="0"/>
    <n v="0"/>
    <n v="0"/>
    <n v="0"/>
    <n v="0"/>
    <m/>
    <x v="0"/>
    <s v="SDFENE33149607TV2TV"/>
    <s v="SDF ENERGIA SAC"/>
    <x v="9"/>
    <x v="9"/>
    <s v="C.T. OQUENDO"/>
    <x v="67"/>
    <x v="2"/>
    <x v="2"/>
    <x v="142"/>
    <x v="0"/>
    <s v="Instalado"/>
    <s v="Operativo"/>
    <s v="Generadora"/>
    <x v="0"/>
    <x v="1"/>
    <x v="0"/>
    <x v="0"/>
    <s v="Privado"/>
    <s v="LIMA"/>
    <s v="CALLAO"/>
    <s v="CALLAO"/>
    <s v="CALLAO"/>
    <n v="0"/>
    <x v="1"/>
    <s v="COGENERADOR"/>
    <x v="0"/>
    <n v="0"/>
    <x v="0"/>
    <x v="0"/>
    <n v="0"/>
    <n v="0"/>
    <m/>
    <n v="0.21"/>
    <n v="0.17500000000000002"/>
    <n v="7.6479999999999997"/>
    <n v="0"/>
    <n v="74"/>
    <s v="BASE DE DATOS"/>
    <m/>
  </r>
  <r>
    <s v="20"/>
    <x v="10"/>
    <s v="SDFENE"/>
    <s v="33149607"/>
    <s v="33149607"/>
    <x v="1"/>
    <s v="TG1"/>
    <s v="S"/>
    <n v="31"/>
    <n v="28.445"/>
    <n v="398.084"/>
    <n v="1261.231"/>
    <n v="1659.3150000000001"/>
    <n v="0"/>
    <n v="64.33"/>
    <n v="0"/>
    <n v="0"/>
    <m/>
    <x v="0"/>
    <s v="SDFENE33149607TG1TG"/>
    <s v="SDF ENERGIA SAC"/>
    <x v="9"/>
    <x v="9"/>
    <s v="C.T. OQUENDO"/>
    <x v="67"/>
    <x v="1"/>
    <x v="1"/>
    <x v="143"/>
    <x v="0"/>
    <s v="Instalado"/>
    <s v="Operativo"/>
    <s v="Generadora"/>
    <x v="0"/>
    <x v="1"/>
    <x v="1"/>
    <x v="0"/>
    <s v="Privado"/>
    <s v="LIMA"/>
    <s v="CALLAO"/>
    <s v="CALLAO"/>
    <s v="CALLAO"/>
    <n v="0"/>
    <x v="1"/>
    <s v="COGENERADOR"/>
    <x v="0"/>
    <n v="0"/>
    <x v="0"/>
    <x v="0"/>
    <n v="1659.3150000000001"/>
    <n v="1.6593150000000001"/>
    <m/>
    <n v="2.5833333333333335"/>
    <n v="2.3704166666666668"/>
    <n v="7.6479999999999997"/>
    <n v="0"/>
    <n v="74"/>
    <s v="BASE DE DATOS"/>
    <m/>
  </r>
  <r>
    <s v="20"/>
    <x v="9"/>
    <s v="BIOCHI"/>
    <s v="33175009"/>
    <s v="33175009"/>
    <x v="2"/>
    <s v="TM5000"/>
    <s v="S"/>
    <n v="10"/>
    <n v="10"/>
    <n v="1103.625"/>
    <n v="4958.9690000000001"/>
    <n v="6062.5940000000001"/>
    <n v="32.25"/>
    <n v="687.75"/>
    <n v="0"/>
    <n v="0"/>
    <m/>
    <x v="0"/>
    <s v="BIOCHI33175009TM5000TV"/>
    <s v="Bionerg¡a del Chira S.A."/>
    <x v="14"/>
    <x v="14"/>
    <s v="C.T. Caña Brava"/>
    <x v="78"/>
    <x v="2"/>
    <x v="2"/>
    <x v="166"/>
    <x v="0"/>
    <s v="Instalado"/>
    <s v="Operativo"/>
    <s v="Generadora"/>
    <x v="0"/>
    <x v="1"/>
    <x v="1"/>
    <x v="0"/>
    <s v="Privado"/>
    <s v="PIURA"/>
    <s v="PIURA"/>
    <s v="SULLANA"/>
    <s v="IGNACIO ESCUDERO"/>
    <n v="0"/>
    <x v="3"/>
    <n v="0"/>
    <x v="1"/>
    <s v="-"/>
    <x v="0"/>
    <x v="0"/>
    <n v="6062.5940000000001"/>
    <n v="6.0625939999999998"/>
    <m/>
    <n v="0.83333333333333337"/>
    <n v="0.83333333333333337"/>
    <n v="7.6479999999999997"/>
    <n v="0"/>
    <n v="7"/>
    <s v="BASE DE DATOS"/>
    <m/>
  </r>
  <r>
    <s v="20"/>
    <x v="9"/>
    <s v="BIOCHI"/>
    <s v="33175009"/>
    <s v="33175009"/>
    <x v="2"/>
    <s v="TMC5000"/>
    <s v="S"/>
    <n v="4"/>
    <n v="4"/>
    <n v="124.41"/>
    <n v="608.59"/>
    <n v="733"/>
    <n v="107.25"/>
    <n v="612.75"/>
    <n v="0"/>
    <n v="0"/>
    <m/>
    <x v="0"/>
    <s v="BIOCHI33175009TMC5000TV"/>
    <s v="Bionerg¡a del Chira S.A."/>
    <x v="14"/>
    <x v="14"/>
    <s v="C.T. Caña Brava"/>
    <x v="78"/>
    <x v="2"/>
    <x v="2"/>
    <x v="167"/>
    <x v="0"/>
    <s v="Instalado"/>
    <s v="Operativo"/>
    <s v="Generadora"/>
    <x v="0"/>
    <x v="1"/>
    <x v="1"/>
    <x v="0"/>
    <s v="Privado"/>
    <s v="PIURA"/>
    <s v="PIURA"/>
    <s v="SULLANA"/>
    <s v="IGNACIO ESCUDERO"/>
    <n v="0"/>
    <x v="3"/>
    <n v="0"/>
    <x v="1"/>
    <s v="-"/>
    <x v="0"/>
    <x v="0"/>
    <n v="733"/>
    <n v="0.73299999999999998"/>
    <m/>
    <n v="0.33333333333333331"/>
    <n v="0.33333333333333331"/>
    <n v="7.6479999999999997"/>
    <n v="0"/>
    <n v="7"/>
    <s v="BASE DE DATOS"/>
    <m/>
  </r>
  <r>
    <s v="20"/>
    <x v="10"/>
    <s v="BIOCHI"/>
    <s v="33175009"/>
    <s v="33175009"/>
    <x v="2"/>
    <s v="TM5000"/>
    <s v="S"/>
    <n v="10"/>
    <n v="10"/>
    <n v="1079.7750000000001"/>
    <n v="4763.2250000000004"/>
    <n v="5843"/>
    <n v="52"/>
    <n v="668"/>
    <n v="0"/>
    <n v="0"/>
    <m/>
    <x v="0"/>
    <s v="BIOCHI33175009TM5000TV"/>
    <s v="Bionerg¡a del Chira S.A."/>
    <x v="14"/>
    <x v="14"/>
    <s v="C.T. Caña Brava"/>
    <x v="78"/>
    <x v="2"/>
    <x v="2"/>
    <x v="166"/>
    <x v="0"/>
    <s v="Instalado"/>
    <s v="Operativo"/>
    <s v="Generadora"/>
    <x v="0"/>
    <x v="1"/>
    <x v="1"/>
    <x v="0"/>
    <s v="Privado"/>
    <s v="PIURA"/>
    <s v="PIURA"/>
    <s v="SULLANA"/>
    <s v="IGNACIO ESCUDERO"/>
    <n v="0"/>
    <x v="3"/>
    <n v="0"/>
    <x v="1"/>
    <s v="-"/>
    <x v="0"/>
    <x v="0"/>
    <n v="5843"/>
    <n v="5.843"/>
    <m/>
    <n v="0.83333333333333337"/>
    <n v="0.83333333333333337"/>
    <n v="7.6479999999999997"/>
    <n v="0"/>
    <n v="7"/>
    <s v="BASE DE DATOS"/>
    <m/>
  </r>
  <r>
    <s v="20"/>
    <x v="10"/>
    <s v="BIOCHI"/>
    <s v="33175009"/>
    <s v="33175009"/>
    <x v="2"/>
    <s v="TMC5000"/>
    <s v="S"/>
    <n v="4"/>
    <n v="4"/>
    <n v="168.202"/>
    <n v="865.69799999999998"/>
    <n v="1033.9000000000001"/>
    <n v="50.25"/>
    <n v="669.75"/>
    <n v="0"/>
    <n v="0"/>
    <m/>
    <x v="0"/>
    <s v="BIOCHI33175009TMC5000TV"/>
    <s v="Bionerg¡a del Chira S.A."/>
    <x v="14"/>
    <x v="14"/>
    <s v="C.T. Caña Brava"/>
    <x v="78"/>
    <x v="2"/>
    <x v="2"/>
    <x v="167"/>
    <x v="0"/>
    <s v="Instalado"/>
    <s v="Operativo"/>
    <s v="Generadora"/>
    <x v="0"/>
    <x v="1"/>
    <x v="1"/>
    <x v="0"/>
    <s v="Privado"/>
    <s v="PIURA"/>
    <s v="PIURA"/>
    <s v="SULLANA"/>
    <s v="IGNACIO ESCUDERO"/>
    <n v="0"/>
    <x v="3"/>
    <n v="0"/>
    <x v="1"/>
    <s v="-"/>
    <x v="0"/>
    <x v="0"/>
    <n v="1033.9000000000001"/>
    <n v="1.0339"/>
    <m/>
    <n v="0.33333333333333331"/>
    <n v="0.33333333333333331"/>
    <n v="7.6479999999999997"/>
    <n v="0"/>
    <n v="7"/>
    <s v="BASE DE DATOS"/>
    <m/>
  </r>
  <r>
    <s v="20"/>
    <x v="11"/>
    <s v="BIOCHI"/>
    <s v="33175009"/>
    <s v="33175009"/>
    <x v="2"/>
    <s v="TM5000"/>
    <s v="S"/>
    <n v="10"/>
    <n v="10"/>
    <n v="1091.231"/>
    <n v="5337.3689999999997"/>
    <n v="6428.6"/>
    <n v="46"/>
    <n v="674"/>
    <n v="0"/>
    <n v="0"/>
    <m/>
    <x v="0"/>
    <s v="BIOCHI33175009TM5000TV"/>
    <s v="Bionerg¡a del Chira S.A."/>
    <x v="14"/>
    <x v="14"/>
    <s v="C.T. Caña Brava"/>
    <x v="78"/>
    <x v="2"/>
    <x v="2"/>
    <x v="166"/>
    <x v="0"/>
    <s v="Instalado"/>
    <s v="Operativo"/>
    <s v="Generadora"/>
    <x v="0"/>
    <x v="1"/>
    <x v="1"/>
    <x v="0"/>
    <s v="Privado"/>
    <s v="PIURA"/>
    <s v="PIURA"/>
    <s v="SULLANA"/>
    <s v="IGNACIO ESCUDERO"/>
    <n v="0"/>
    <x v="3"/>
    <n v="0"/>
    <x v="1"/>
    <s v="-"/>
    <x v="0"/>
    <x v="0"/>
    <n v="6428.6"/>
    <n v="6.4286000000000003"/>
    <m/>
    <n v="0.83333333333333337"/>
    <n v="0.83333333333333337"/>
    <n v="7.6479999999999997"/>
    <n v="-9.0949470177292824E-13"/>
    <n v="7"/>
    <s v="BASE DE DATOS"/>
    <m/>
  </r>
  <r>
    <s v="20"/>
    <x v="11"/>
    <s v="BIOCHI"/>
    <s v="33175009"/>
    <s v="33175009"/>
    <x v="2"/>
    <s v="TMC5000"/>
    <s v="S"/>
    <n v="4"/>
    <n v="4"/>
    <n v="68.298000000000002"/>
    <n v="290.60500000000002"/>
    <n v="358.90300000000002"/>
    <n v="530.5"/>
    <n v="189.5"/>
    <n v="0"/>
    <n v="0"/>
    <m/>
    <x v="0"/>
    <s v="BIOCHI33175009TMC5000TV"/>
    <s v="Bionerg¡a del Chira S.A."/>
    <x v="14"/>
    <x v="14"/>
    <s v="C.T. Caña Brava"/>
    <x v="78"/>
    <x v="2"/>
    <x v="2"/>
    <x v="167"/>
    <x v="0"/>
    <s v="Instalado"/>
    <s v="Operativo"/>
    <s v="Generadora"/>
    <x v="0"/>
    <x v="1"/>
    <x v="1"/>
    <x v="0"/>
    <s v="Privado"/>
    <s v="PIURA"/>
    <s v="PIURA"/>
    <s v="SULLANA"/>
    <s v="IGNACIO ESCUDERO"/>
    <n v="0"/>
    <x v="3"/>
    <n v="0"/>
    <x v="1"/>
    <s v="-"/>
    <x v="0"/>
    <x v="0"/>
    <n v="358.90300000000002"/>
    <n v="0.35890300000000003"/>
    <m/>
    <n v="0.33333333333333331"/>
    <n v="0.33333333333333331"/>
    <n v="7.6479999999999997"/>
    <n v="0"/>
    <n v="7"/>
    <s v="BASE DE DATOS"/>
    <m/>
  </r>
  <r>
    <s v="20"/>
    <x v="9"/>
    <s v="SEAL"/>
    <s v="33013810"/>
    <s v="33013810"/>
    <x v="0"/>
    <s v="CAT"/>
    <s v="N"/>
    <n v="0.5"/>
    <n v="0"/>
    <n v="0"/>
    <n v="0"/>
    <n v="0"/>
    <n v="0"/>
    <n v="0"/>
    <n v="0"/>
    <n v="0"/>
    <m/>
    <x v="0"/>
    <s v="SEAL33013810CATEL"/>
    <s v="SEAL - Sociedad El‚ctrica del Sur Oeste S. A."/>
    <x v="7"/>
    <x v="7"/>
    <s v="C. T. Ocoña"/>
    <x v="58"/>
    <x v="0"/>
    <x v="0"/>
    <x v="18"/>
    <x v="0"/>
    <s v="Instalado"/>
    <s v="Inoperativo"/>
    <s v="Distribuidora"/>
    <x v="0"/>
    <x v="1"/>
    <x v="0"/>
    <x v="0"/>
    <s v="Estatal"/>
    <s v="AREQUIPA"/>
    <s v="AREQUIPA"/>
    <s v="CAMANA"/>
    <s v="ACOÑA"/>
    <n v="0"/>
    <x v="0"/>
    <n v="0"/>
    <x v="0"/>
    <n v="0"/>
    <x v="0"/>
    <x v="0"/>
    <n v="0"/>
    <n v="0"/>
    <m/>
    <n v="4.1666666666666664E-2"/>
    <n v="0"/>
    <n v="7.6479999999999997"/>
    <n v="0"/>
    <n v="77"/>
    <s v="BASE DE DATOS"/>
    <m/>
  </r>
  <r>
    <s v="20"/>
    <x v="9"/>
    <s v="SEAL"/>
    <s v="33013810"/>
    <s v="33013810"/>
    <x v="0"/>
    <s v="PERKINS 1"/>
    <s v="N"/>
    <n v="0.2"/>
    <n v="0"/>
    <n v="0"/>
    <n v="0"/>
    <n v="0"/>
    <n v="0"/>
    <n v="0"/>
    <n v="0"/>
    <n v="0"/>
    <m/>
    <x v="0"/>
    <s v="SEAL33013810PERKINS 1EL"/>
    <s v="SEAL - Sociedad El‚ctrica del Sur Oeste S. A."/>
    <x v="7"/>
    <x v="7"/>
    <s v="C. T. Ocoña"/>
    <x v="58"/>
    <x v="0"/>
    <x v="0"/>
    <x v="125"/>
    <x v="0"/>
    <s v="Instalado"/>
    <s v="Inoperativo"/>
    <s v="Distribuidora"/>
    <x v="0"/>
    <x v="1"/>
    <x v="0"/>
    <x v="0"/>
    <s v="Estatal"/>
    <s v="AREQUIPA"/>
    <s v="AREQUIPA"/>
    <s v="CAMANA"/>
    <s v="ACOÑA"/>
    <n v="0"/>
    <x v="0"/>
    <n v="0"/>
    <x v="0"/>
    <n v="0"/>
    <x v="0"/>
    <x v="0"/>
    <n v="0"/>
    <n v="0"/>
    <m/>
    <n v="1.6666666666666666E-2"/>
    <n v="0"/>
    <n v="7.6479999999999997"/>
    <n v="0"/>
    <n v="77"/>
    <s v="BASE DE DATOS"/>
    <m/>
  </r>
  <r>
    <s v="20"/>
    <x v="9"/>
    <s v="SEAL"/>
    <s v="33013810"/>
    <s v="33013810"/>
    <x v="0"/>
    <s v="PERKINS 3"/>
    <s v="N"/>
    <n v="0.6"/>
    <n v="0"/>
    <n v="0"/>
    <n v="0"/>
    <n v="0"/>
    <n v="0"/>
    <n v="0"/>
    <n v="0"/>
    <n v="0"/>
    <m/>
    <x v="0"/>
    <s v="SEAL33013810PERKINS 3EL"/>
    <s v="SEAL - Sociedad El‚ctrica del Sur Oeste S. A."/>
    <x v="7"/>
    <x v="7"/>
    <s v="C. T. Ocoña"/>
    <x v="58"/>
    <x v="0"/>
    <x v="0"/>
    <x v="126"/>
    <x v="0"/>
    <s v="Instalado"/>
    <s v="Inoperativo"/>
    <s v="Distribuidora"/>
    <x v="0"/>
    <x v="1"/>
    <x v="0"/>
    <x v="0"/>
    <s v="Estatal"/>
    <s v="AREQUIPA"/>
    <s v="AREQUIPA"/>
    <s v="CAMANA"/>
    <s v="ACOÑA"/>
    <n v="0"/>
    <x v="0"/>
    <n v="0"/>
    <x v="0"/>
    <n v="0"/>
    <x v="0"/>
    <x v="0"/>
    <n v="0"/>
    <n v="0"/>
    <m/>
    <n v="4.9999999999999996E-2"/>
    <n v="0"/>
    <n v="7.6479999999999997"/>
    <n v="0"/>
    <n v="77"/>
    <s v="BASE DE DATOS"/>
    <m/>
  </r>
  <r>
    <s v="20"/>
    <x v="9"/>
    <s v="SEAL"/>
    <s v="33013810"/>
    <s v="33013810"/>
    <x v="0"/>
    <s v="VOLVO1"/>
    <s v="N"/>
    <n v="0.2"/>
    <n v="0"/>
    <n v="0"/>
    <n v="0"/>
    <n v="0"/>
    <n v="0"/>
    <n v="0"/>
    <n v="0"/>
    <n v="0"/>
    <m/>
    <x v="0"/>
    <s v="SEAL33013810VOLVO1EL"/>
    <s v="SEAL - Sociedad El‚ctrica del Sur Oeste S. A."/>
    <x v="7"/>
    <x v="7"/>
    <s v="C. T. Ocoña"/>
    <x v="58"/>
    <x v="0"/>
    <x v="0"/>
    <x v="127"/>
    <x v="0"/>
    <s v="Instalado"/>
    <s v="Inoperativo"/>
    <s v="Distribuidora"/>
    <x v="0"/>
    <x v="1"/>
    <x v="0"/>
    <x v="0"/>
    <s v="Estatal"/>
    <s v="AREQUIPA"/>
    <s v="AREQUIPA"/>
    <s v="CAMANA"/>
    <s v="ACOÑA"/>
    <n v="0"/>
    <x v="0"/>
    <n v="0"/>
    <x v="0"/>
    <n v="0"/>
    <x v="0"/>
    <x v="0"/>
    <n v="0"/>
    <n v="0"/>
    <m/>
    <n v="1.6666666666666666E-2"/>
    <n v="0"/>
    <n v="7.6479999999999997"/>
    <n v="0"/>
    <n v="77"/>
    <s v="BASE DE DATOS"/>
    <m/>
  </r>
  <r>
    <s v="20"/>
    <x v="9"/>
    <s v="SEAL"/>
    <s v="33013810"/>
    <s v="33013810"/>
    <x v="0"/>
    <s v="VOLVO2"/>
    <s v="N"/>
    <n v="0.2"/>
    <n v="0"/>
    <n v="0"/>
    <n v="0"/>
    <n v="0"/>
    <n v="0"/>
    <n v="0"/>
    <n v="0"/>
    <n v="0"/>
    <m/>
    <x v="0"/>
    <s v="SEAL33013810VOLVO2EL"/>
    <s v="SEAL - Sociedad El‚ctrica del Sur Oeste S. A."/>
    <x v="7"/>
    <x v="7"/>
    <s v="C. T. Ocoña"/>
    <x v="58"/>
    <x v="0"/>
    <x v="0"/>
    <x v="128"/>
    <x v="0"/>
    <s v="Instalado"/>
    <s v="Inoperativo"/>
    <s v="Distribuidora"/>
    <x v="0"/>
    <x v="1"/>
    <x v="0"/>
    <x v="0"/>
    <s v="Estatal"/>
    <s v="AREQUIPA"/>
    <s v="AREQUIPA"/>
    <s v="CAMANA"/>
    <s v="ACOÑA"/>
    <n v="0"/>
    <x v="0"/>
    <n v="0"/>
    <x v="0"/>
    <n v="0"/>
    <x v="0"/>
    <x v="0"/>
    <n v="0"/>
    <n v="0"/>
    <m/>
    <n v="1.6666666666666666E-2"/>
    <n v="0"/>
    <n v="7.6479999999999997"/>
    <n v="0"/>
    <n v="77"/>
    <s v="BASE DE DATOS"/>
    <m/>
  </r>
  <r>
    <s v="20"/>
    <x v="9"/>
    <s v="SEAL"/>
    <s v="33013850"/>
    <s v="33013850"/>
    <x v="0"/>
    <s v="PERKINS 1"/>
    <s v="S"/>
    <n v="0.46"/>
    <n v="0.35"/>
    <n v="35.197000000000003"/>
    <n v="43.853000000000002"/>
    <n v="79.05"/>
    <n v="10"/>
    <n v="381"/>
    <n v="0"/>
    <n v="1.8"/>
    <m/>
    <x v="0"/>
    <s v="SEAL33013850PERKINS 1EL"/>
    <s v="SEAL - Sociedad El‚ctrica del Sur Oeste S. A."/>
    <x v="7"/>
    <x v="7"/>
    <s v="C. T. Atico"/>
    <x v="59"/>
    <x v="0"/>
    <x v="0"/>
    <x v="125"/>
    <x v="0"/>
    <s v="Instalado"/>
    <s v="Operativo"/>
    <s v="Distribuidora"/>
    <x v="0"/>
    <x v="0"/>
    <x v="0"/>
    <x v="0"/>
    <s v="Estatal"/>
    <s v="AREQUIPA"/>
    <s v="AREQUIPA"/>
    <s v="CARAVELI"/>
    <s v="ATICO"/>
    <n v="0"/>
    <x v="0"/>
    <n v="0"/>
    <x v="0"/>
    <n v="0"/>
    <x v="0"/>
    <x v="0"/>
    <n v="79.05"/>
    <n v="7.9049999999999995E-2"/>
    <m/>
    <n v="3.8333333333333337E-2"/>
    <n v="2.9166666666666664E-2"/>
    <n v="7.6479999999999997"/>
    <n v="1.4210854715202004E-14"/>
    <n v="77"/>
    <s v="BASE DE DATOS"/>
    <m/>
  </r>
  <r>
    <s v="20"/>
    <x v="9"/>
    <s v="SEAL"/>
    <s v="33013850"/>
    <s v="33013850"/>
    <x v="0"/>
    <s v="CAT"/>
    <s v="S"/>
    <n v="0.5"/>
    <n v="0.38"/>
    <n v="0"/>
    <n v="18.016999999999999"/>
    <n v="18.016999999999999"/>
    <n v="0"/>
    <n v="96"/>
    <n v="0"/>
    <n v="0"/>
    <m/>
    <x v="0"/>
    <s v="SEAL33013850CATEL"/>
    <s v="SEAL - Sociedad El‚ctrica del Sur Oeste S. A."/>
    <x v="7"/>
    <x v="7"/>
    <s v="C. T. Atico"/>
    <x v="59"/>
    <x v="0"/>
    <x v="0"/>
    <x v="18"/>
    <x v="0"/>
    <s v="Instalado"/>
    <s v="Inoperativo"/>
    <s v="Distribuidora"/>
    <x v="0"/>
    <x v="0"/>
    <x v="0"/>
    <x v="0"/>
    <s v="Estatal"/>
    <s v="AREQUIPA"/>
    <s v="AREQUIPA"/>
    <s v="CARAVELI"/>
    <s v="ATICO"/>
    <n v="0"/>
    <x v="0"/>
    <n v="0"/>
    <x v="0"/>
    <n v="0"/>
    <x v="0"/>
    <x v="0"/>
    <n v="18.016999999999999"/>
    <n v="1.8016999999999998E-2"/>
    <m/>
    <n v="4.1666666666666664E-2"/>
    <n v="3.1666666666666669E-2"/>
    <n v="7.6479999999999997"/>
    <n v="0"/>
    <n v="77"/>
    <s v="BASE DE DATOS"/>
    <m/>
  </r>
  <r>
    <s v="20"/>
    <x v="9"/>
    <s v="SEAL"/>
    <s v="33013850"/>
    <s v="33013850"/>
    <x v="0"/>
    <s v="VOLVO PENTA 2"/>
    <s v="N"/>
    <n v="0.21"/>
    <n v="0.1"/>
    <n v="0"/>
    <n v="0"/>
    <n v="0"/>
    <n v="0"/>
    <n v="0"/>
    <n v="0"/>
    <n v="0"/>
    <m/>
    <x v="0"/>
    <s v="SEAL33013850VOLVO PENTA 2EL"/>
    <s v="SEAL - Sociedad El‚ctrica del Sur Oeste S. A."/>
    <x v="7"/>
    <x v="7"/>
    <s v="C. T. Atico"/>
    <x v="59"/>
    <x v="0"/>
    <x v="0"/>
    <x v="129"/>
    <x v="0"/>
    <s v="Instalado"/>
    <s v="Inoperativo"/>
    <s v="Distribuidora"/>
    <x v="0"/>
    <x v="0"/>
    <x v="0"/>
    <x v="0"/>
    <s v="Estatal"/>
    <s v="AREQUIPA"/>
    <s v="AREQUIPA"/>
    <s v="CARAVELI"/>
    <s v="ATICO"/>
    <n v="0"/>
    <x v="0"/>
    <n v="0"/>
    <x v="0"/>
    <n v="0"/>
    <x v="0"/>
    <x v="0"/>
    <n v="0"/>
    <n v="0"/>
    <m/>
    <n v="1.7499999999999998E-2"/>
    <n v="8.3333333333333332E-3"/>
    <n v="7.6479999999999997"/>
    <n v="0"/>
    <n v="77"/>
    <s v="BASE DE DATOS"/>
    <m/>
  </r>
  <r>
    <s v="20"/>
    <x v="9"/>
    <s v="SEAL"/>
    <s v="33013850"/>
    <s v="33013850"/>
    <x v="0"/>
    <s v="PERKINS 2"/>
    <s v="S"/>
    <n v="0.46"/>
    <n v="0.35"/>
    <n v="35.159999999999997"/>
    <n v="46.024999999999999"/>
    <n v="81.185000000000002"/>
    <n v="10"/>
    <n v="387"/>
    <n v="0"/>
    <n v="5"/>
    <m/>
    <x v="0"/>
    <s v="SEAL33013850PERKINS 2EL"/>
    <s v="SEAL - Sociedad El‚ctrica del Sur Oeste S. A."/>
    <x v="7"/>
    <x v="7"/>
    <s v="C. T. Atico"/>
    <x v="59"/>
    <x v="0"/>
    <x v="0"/>
    <x v="130"/>
    <x v="0"/>
    <s v="Instalado"/>
    <s v="Operativo"/>
    <s v="Distribuidora"/>
    <x v="0"/>
    <x v="0"/>
    <x v="0"/>
    <x v="0"/>
    <s v="Estatal"/>
    <s v="AREQUIPA"/>
    <s v="AREQUIPA"/>
    <s v="CARAVELI"/>
    <s v="ATICO"/>
    <n v="0"/>
    <x v="0"/>
    <n v="0"/>
    <x v="0"/>
    <n v="0"/>
    <x v="0"/>
    <x v="0"/>
    <n v="81.185000000000002"/>
    <n v="8.1185000000000007E-2"/>
    <m/>
    <n v="3.8333333333333337E-2"/>
    <n v="2.9166666666666664E-2"/>
    <n v="7.6479999999999997"/>
    <n v="0"/>
    <n v="77"/>
    <s v="BASE DE DATOS"/>
    <m/>
  </r>
  <r>
    <s v="20"/>
    <x v="9"/>
    <s v="SEAL"/>
    <s v="33013850"/>
    <s v="33013850"/>
    <x v="0"/>
    <s v="PERKINS 3"/>
    <s v="N"/>
    <n v="0"/>
    <n v="0"/>
    <n v="0"/>
    <n v="0"/>
    <n v="0"/>
    <n v="0"/>
    <n v="0"/>
    <n v="0"/>
    <n v="0"/>
    <m/>
    <x v="0"/>
    <s v="SEAL33013850PERKINS 3EL"/>
    <s v="SEAL - Sociedad El‚ctrica del Sur Oeste S. A."/>
    <x v="7"/>
    <x v="7"/>
    <s v="C. T. Atico"/>
    <x v="59"/>
    <x v="0"/>
    <x v="0"/>
    <x v="126"/>
    <x v="0"/>
    <s v="Instalado"/>
    <s v="Inoperativo"/>
    <s v="Distribuidora"/>
    <x v="0"/>
    <x v="0"/>
    <x v="0"/>
    <x v="0"/>
    <s v="Estatal"/>
    <s v="AREQUIPA"/>
    <s v="AREQUIPA"/>
    <s v="CARAVELI"/>
    <s v="ATICO"/>
    <n v="0"/>
    <x v="0"/>
    <n v="0"/>
    <x v="0"/>
    <n v="0"/>
    <x v="0"/>
    <x v="0"/>
    <n v="0"/>
    <n v="0"/>
    <m/>
    <n v="0"/>
    <n v="0"/>
    <n v="7.6479999999999997"/>
    <n v="0"/>
    <n v="77"/>
    <s v="BASE DE DATOS"/>
    <m/>
  </r>
  <r>
    <s v="20"/>
    <x v="9"/>
    <s v="SEAL"/>
    <s v="33013850"/>
    <s v="33013850"/>
    <x v="0"/>
    <s v="ALGESA"/>
    <s v="S"/>
    <n v="0.74"/>
    <n v="0.68"/>
    <n v="0"/>
    <n v="60.076000000000001"/>
    <n v="60.076000000000001"/>
    <n v="0"/>
    <n v="169"/>
    <n v="0"/>
    <n v="0"/>
    <m/>
    <x v="0"/>
    <s v="SEAL33013850ALGESAEL"/>
    <s v="SEAL - Sociedad El‚ctrica del Sur Oeste S. A."/>
    <x v="7"/>
    <x v="7"/>
    <s v="C. T. Atico"/>
    <x v="59"/>
    <x v="0"/>
    <x v="0"/>
    <x v="131"/>
    <x v="0"/>
    <s v="Instalado"/>
    <s v="Operativo"/>
    <s v="Distribuidora"/>
    <x v="0"/>
    <x v="0"/>
    <x v="0"/>
    <x v="0"/>
    <s v="Estatal"/>
    <s v="AREQUIPA"/>
    <s v="AREQUIPA"/>
    <s v="CARAVELI"/>
    <s v="ATICO"/>
    <n v="0"/>
    <x v="0"/>
    <n v="0"/>
    <x v="0"/>
    <n v="0"/>
    <x v="0"/>
    <x v="0"/>
    <n v="60.076000000000001"/>
    <n v="6.0075999999999997E-2"/>
    <m/>
    <n v="6.1666666666666668E-2"/>
    <n v="5.6666666666666671E-2"/>
    <n v="7.6479999999999997"/>
    <n v="0"/>
    <n v="77"/>
    <s v="BASE DE DATOS"/>
    <m/>
  </r>
  <r>
    <s v="20"/>
    <x v="9"/>
    <s v="SEAL"/>
    <s v="33013870"/>
    <s v="33013870"/>
    <x v="0"/>
    <s v="DAEWO"/>
    <s v="N"/>
    <n v="0.34200000000000003"/>
    <n v="0"/>
    <n v="0"/>
    <n v="0"/>
    <n v="0"/>
    <n v="0"/>
    <n v="0"/>
    <n v="0"/>
    <n v="0"/>
    <m/>
    <x v="0"/>
    <s v="SEAL33013870DAEWOEL"/>
    <s v="SEAL - Sociedad El‚ctrica del Sur Oeste S. A."/>
    <x v="7"/>
    <x v="7"/>
    <s v="C. T. Caravelí"/>
    <x v="60"/>
    <x v="0"/>
    <x v="0"/>
    <x v="132"/>
    <x v="0"/>
    <s v="Instalado"/>
    <s v="Inoperativo"/>
    <s v="Distribuidora"/>
    <x v="0"/>
    <x v="1"/>
    <x v="0"/>
    <x v="0"/>
    <s v="Estatal"/>
    <s v="AREQUIPA"/>
    <s v="AREQUIPA"/>
    <s v="CARAVELI"/>
    <s v="CARAVELI"/>
    <n v="0"/>
    <x v="0"/>
    <n v="0"/>
    <x v="0"/>
    <n v="0"/>
    <x v="0"/>
    <x v="0"/>
    <n v="0"/>
    <n v="0"/>
    <m/>
    <n v="2.8500000000000001E-2"/>
    <n v="0"/>
    <n v="7.6479999999999997"/>
    <n v="0"/>
    <n v="77"/>
    <s v="BASE DE DATOS"/>
    <m/>
  </r>
  <r>
    <s v="20"/>
    <x v="9"/>
    <s v="SEAL"/>
    <s v="33013870"/>
    <s v="33013870"/>
    <x v="0"/>
    <s v="PERKINS"/>
    <s v="S"/>
    <n v="0.55000000000000004"/>
    <n v="0.3"/>
    <n v="0"/>
    <n v="4.4240000000000004"/>
    <n v="4.4240000000000004"/>
    <n v="6"/>
    <n v="23"/>
    <n v="0"/>
    <n v="0"/>
    <m/>
    <x v="0"/>
    <s v="SEAL33013870PERKINSEL"/>
    <s v="SEAL - Sociedad El‚ctrica del Sur Oeste S. A."/>
    <x v="7"/>
    <x v="7"/>
    <s v="C. T. Caravel¡"/>
    <x v="60"/>
    <x v="0"/>
    <x v="0"/>
    <x v="12"/>
    <x v="0"/>
    <s v="Instalado"/>
    <s v="Operativo"/>
    <s v="Distribuidora"/>
    <x v="0"/>
    <x v="1"/>
    <x v="0"/>
    <x v="0"/>
    <s v="Estatal"/>
    <s v="AREQUIPA"/>
    <s v="AREQUIPA"/>
    <s v="CARAVELI"/>
    <s v="CARAVELI"/>
    <n v="0"/>
    <x v="0"/>
    <n v="0"/>
    <x v="0"/>
    <n v="0"/>
    <x v="0"/>
    <x v="0"/>
    <n v="4.4240000000000004"/>
    <n v="4.424E-3"/>
    <m/>
    <n v="4.5833333333333337E-2"/>
    <n v="2.4999999999999998E-2"/>
    <n v="7.6479999999999997"/>
    <n v="0"/>
    <n v="77"/>
    <s v="BASE DE DATOS"/>
    <m/>
  </r>
  <r>
    <s v="20"/>
    <x v="9"/>
    <s v="SEAL"/>
    <s v="33013820"/>
    <s v="33013820"/>
    <x v="0"/>
    <s v="CAT2"/>
    <s v="N"/>
    <n v="0"/>
    <n v="0"/>
    <n v="0"/>
    <n v="0"/>
    <n v="0"/>
    <n v="0"/>
    <n v="0"/>
    <n v="0"/>
    <n v="0"/>
    <m/>
    <x v="1"/>
    <s v="SEAL33013820CAT2EL"/>
    <s v="SEAL - Sociedad El‚ctrica del Sur Oeste S. A."/>
    <x v="7"/>
    <x v="7"/>
    <s v="C. T. Chala"/>
    <x v="61"/>
    <x v="0"/>
    <x v="0"/>
    <x v="133"/>
    <x v="0"/>
    <s v="Instalado"/>
    <s v="Inoperativo"/>
    <s v="Distribuidora"/>
    <x v="0"/>
    <x v="1"/>
    <x v="0"/>
    <x v="0"/>
    <s v="Estatal"/>
    <s v="AREQUIPA"/>
    <s v="AREQUIPA"/>
    <s v="CARAVELI"/>
    <s v="CHALA"/>
    <n v="0"/>
    <x v="0"/>
    <n v="0"/>
    <x v="0"/>
    <n v="0"/>
    <x v="0"/>
    <x v="0"/>
    <n v="0"/>
    <n v="0"/>
    <m/>
    <s v="-"/>
    <s v="-"/>
    <s v="-"/>
    <n v="0"/>
    <n v="77"/>
    <s v="BASE DE DATOS"/>
    <m/>
  </r>
  <r>
    <s v="20"/>
    <x v="9"/>
    <s v="SEAL"/>
    <s v="33014010"/>
    <s v="33014010"/>
    <x v="0"/>
    <s v="PERKINS"/>
    <s v="S"/>
    <n v="0.45"/>
    <n v="0.35"/>
    <n v="0"/>
    <n v="0"/>
    <n v="0"/>
    <n v="0"/>
    <n v="0"/>
    <n v="0"/>
    <n v="0"/>
    <m/>
    <x v="0"/>
    <s v="SEAL33014010PERKINSEL"/>
    <s v="SEAL - Sociedad El‚ctrica del Sur Oeste S. A."/>
    <x v="7"/>
    <x v="7"/>
    <s v="C. T. Cotahuasi"/>
    <x v="62"/>
    <x v="0"/>
    <x v="0"/>
    <x v="12"/>
    <x v="0"/>
    <s v="Instalado"/>
    <s v="Operativo"/>
    <s v="Distribuidora"/>
    <x v="0"/>
    <x v="1"/>
    <x v="0"/>
    <x v="0"/>
    <s v="Estatal"/>
    <s v="AREQUIPA"/>
    <s v="AREQUIPA"/>
    <s v="LA UNION"/>
    <s v="CATAHUASI"/>
    <n v="0"/>
    <x v="0"/>
    <n v="0"/>
    <x v="0"/>
    <n v="0"/>
    <x v="0"/>
    <x v="0"/>
    <n v="0"/>
    <n v="0"/>
    <m/>
    <n v="3.7499999999999999E-2"/>
    <n v="2.9166666666666664E-2"/>
    <n v="7.6479999999999997"/>
    <n v="0"/>
    <n v="77"/>
    <s v="BASE DE DATOS"/>
    <m/>
  </r>
  <r>
    <s v="20"/>
    <x v="9"/>
    <s v="SEAL"/>
    <s v="33014010"/>
    <s v="33014010"/>
    <x v="0"/>
    <s v="CAT 1"/>
    <s v="S"/>
    <n v="0.45"/>
    <n v="0.35"/>
    <n v="0"/>
    <n v="4.1639999999999997"/>
    <n v="4.1639999999999997"/>
    <n v="16"/>
    <n v="19"/>
    <n v="0"/>
    <n v="0"/>
    <m/>
    <x v="0"/>
    <s v="SEAL33014010CAT 1EL"/>
    <s v="SEAL - Sociedad El‚ctrica del Sur Oeste S. A."/>
    <x v="7"/>
    <x v="7"/>
    <s v="C. T. Cotahuasi"/>
    <x v="62"/>
    <x v="0"/>
    <x v="0"/>
    <x v="21"/>
    <x v="0"/>
    <s v="Instalado"/>
    <s v="Operativo"/>
    <s v="Distribuidora"/>
    <x v="0"/>
    <x v="1"/>
    <x v="0"/>
    <x v="0"/>
    <s v="Estatal"/>
    <s v="AREQUIPA"/>
    <s v="AREQUIPA"/>
    <s v="LA UNION"/>
    <s v="CATAHUASI"/>
    <n v="0"/>
    <x v="0"/>
    <n v="0"/>
    <x v="0"/>
    <n v="0"/>
    <x v="0"/>
    <x v="0"/>
    <n v="4.1639999999999997"/>
    <n v="4.1639999999999993E-3"/>
    <m/>
    <n v="3.7499999999999999E-2"/>
    <n v="2.9166666666666664E-2"/>
    <n v="7.6479999999999997"/>
    <n v="0"/>
    <n v="77"/>
    <s v="BASE DE DATOS"/>
    <m/>
  </r>
  <r>
    <s v="20"/>
    <x v="9"/>
    <s v="SEAL"/>
    <s v="33014010"/>
    <s v="33014010"/>
    <x v="0"/>
    <s v="CAT 2"/>
    <s v="S"/>
    <n v="0.45"/>
    <n v="0.35"/>
    <n v="0"/>
    <n v="0"/>
    <n v="0"/>
    <n v="0"/>
    <n v="0"/>
    <n v="0"/>
    <n v="0"/>
    <m/>
    <x v="0"/>
    <s v="SEAL33014010CAT 2EL"/>
    <s v="SEAL - Sociedad El‚ctrica del Sur Oeste S. A."/>
    <x v="7"/>
    <x v="7"/>
    <s v="C. T. Cotahuasi"/>
    <x v="62"/>
    <x v="0"/>
    <x v="0"/>
    <x v="22"/>
    <x v="0"/>
    <s v="Instalado"/>
    <s v="Operativo"/>
    <s v="Distribuidora"/>
    <x v="0"/>
    <x v="1"/>
    <x v="0"/>
    <x v="0"/>
    <s v="Estatal"/>
    <s v="AREQUIPA"/>
    <s v="AREQUIPA"/>
    <s v="LA UNION"/>
    <s v="CATAHUASI"/>
    <n v="0"/>
    <x v="0"/>
    <n v="0"/>
    <x v="0"/>
    <n v="0"/>
    <x v="0"/>
    <x v="0"/>
    <n v="0"/>
    <n v="0"/>
    <m/>
    <n v="3.7499999999999999E-2"/>
    <n v="2.9166666666666664E-2"/>
    <n v="7.6479999999999997"/>
    <n v="0"/>
    <n v="77"/>
    <s v="BASE DE DATOS"/>
    <m/>
  </r>
  <r>
    <s v="20"/>
    <x v="9"/>
    <s v="SEAL"/>
    <s v="33014010"/>
    <s v="33014010"/>
    <x v="0"/>
    <s v="CAT"/>
    <s v="N"/>
    <n v="0.45"/>
    <n v="0"/>
    <n v="0"/>
    <n v="0"/>
    <n v="0"/>
    <n v="0"/>
    <n v="0"/>
    <n v="0"/>
    <n v="0"/>
    <m/>
    <x v="0"/>
    <s v="SEAL33014010CATEL"/>
    <s v="SEAL - Sociedad El‚ctrica del Sur Oeste S. A."/>
    <x v="7"/>
    <x v="7"/>
    <s v="C. T. Cotahuasi"/>
    <x v="62"/>
    <x v="0"/>
    <x v="0"/>
    <x v="18"/>
    <x v="0"/>
    <s v="Instalado"/>
    <s v="Operativo"/>
    <s v="Distribuidora"/>
    <x v="0"/>
    <x v="1"/>
    <x v="0"/>
    <x v="0"/>
    <s v="Estatal"/>
    <s v="AREQUIPA"/>
    <s v="AREQUIPA"/>
    <s v="LA UNION"/>
    <s v="CATAHUASI"/>
    <n v="0"/>
    <x v="0"/>
    <n v="0"/>
    <x v="0"/>
    <n v="0"/>
    <x v="0"/>
    <x v="0"/>
    <n v="0"/>
    <n v="0"/>
    <m/>
    <n v="3.7499999999999999E-2"/>
    <n v="0"/>
    <n v="7.6479999999999997"/>
    <n v="0"/>
    <n v="77"/>
    <s v="BASE DE DATOS"/>
    <m/>
  </r>
  <r>
    <s v="20"/>
    <x v="9"/>
    <s v="SEAL"/>
    <s v="33014010"/>
    <s v="33014010"/>
    <x v="0"/>
    <s v="AREM 1"/>
    <s v="S"/>
    <n v="0.2"/>
    <n v="0.19500000000000001"/>
    <n v="0"/>
    <n v="0"/>
    <n v="0"/>
    <n v="0"/>
    <n v="0"/>
    <n v="0"/>
    <n v="0"/>
    <m/>
    <x v="0"/>
    <s v="SEAL33014010AREM 1EL"/>
    <s v="SEAL - Sociedad El‚ctrica del Sur Oeste S. A."/>
    <x v="7"/>
    <x v="7"/>
    <s v="C. T. Cotahuasi"/>
    <x v="62"/>
    <x v="0"/>
    <x v="0"/>
    <x v="134"/>
    <x v="0"/>
    <s v="Instalado"/>
    <s v="Operativo"/>
    <s v="Distribuidora"/>
    <x v="0"/>
    <x v="1"/>
    <x v="0"/>
    <x v="0"/>
    <s v="Estatal"/>
    <s v="AREQUIPA"/>
    <s v="AREQUIPA"/>
    <s v="LA UNION"/>
    <s v="CATAHUASI"/>
    <n v="0"/>
    <x v="0"/>
    <n v="0"/>
    <x v="0"/>
    <n v="0"/>
    <x v="0"/>
    <x v="0"/>
    <n v="0"/>
    <n v="0"/>
    <m/>
    <n v="1.6666666666666666E-2"/>
    <n v="1.6250000000000001E-2"/>
    <n v="7.6479999999999997"/>
    <n v="0"/>
    <n v="77"/>
    <s v="BASE DE DATOS"/>
    <m/>
  </r>
  <r>
    <s v="20"/>
    <x v="9"/>
    <s v="SEAL"/>
    <s v="33014010"/>
    <s v="33014010"/>
    <x v="0"/>
    <s v="AREM 2"/>
    <s v="S"/>
    <n v="0.1"/>
    <n v="0.09"/>
    <n v="0"/>
    <n v="0"/>
    <n v="0"/>
    <n v="0"/>
    <n v="0"/>
    <n v="0"/>
    <n v="0"/>
    <m/>
    <x v="0"/>
    <s v="SEAL33014010AREM 2EL"/>
    <s v="SEAL - Sociedad El‚ctrica del Sur Oeste S. A."/>
    <x v="7"/>
    <x v="7"/>
    <s v="C. T. Cotahuasi"/>
    <x v="62"/>
    <x v="0"/>
    <x v="0"/>
    <x v="135"/>
    <x v="0"/>
    <s v="Instalado"/>
    <s v="Operativo"/>
    <s v="Distribuidora"/>
    <x v="0"/>
    <x v="1"/>
    <x v="0"/>
    <x v="0"/>
    <s v="Estatal"/>
    <s v="AREQUIPA"/>
    <s v="AREQUIPA"/>
    <s v="LA UNION"/>
    <s v="CATAHUASI"/>
    <n v="0"/>
    <x v="0"/>
    <n v="0"/>
    <x v="0"/>
    <n v="0"/>
    <x v="0"/>
    <x v="0"/>
    <n v="0"/>
    <n v="0"/>
    <m/>
    <n v="8.3333333333333332E-3"/>
    <n v="7.4999999999999997E-3"/>
    <n v="7.6479999999999997"/>
    <n v="0"/>
    <n v="77"/>
    <s v="BASE DE DATOS"/>
    <m/>
  </r>
  <r>
    <s v="20"/>
    <x v="9"/>
    <s v="SEAL"/>
    <s v="33013850"/>
    <s v="33013850"/>
    <x v="0"/>
    <s v="PERKINS 4"/>
    <s v="N"/>
    <n v="0"/>
    <n v="0"/>
    <n v="0"/>
    <n v="0"/>
    <n v="0"/>
    <n v="0"/>
    <n v="0"/>
    <n v="0"/>
    <n v="0"/>
    <m/>
    <x v="0"/>
    <s v="SEAL33013850PERKINS 4EL"/>
    <s v="SEAL - Sociedad El‚ctrica del Sur Oeste S. A."/>
    <x v="7"/>
    <x v="7"/>
    <s v="C. T. Atico"/>
    <x v="59"/>
    <x v="0"/>
    <x v="0"/>
    <x v="136"/>
    <x v="0"/>
    <s v="Instalado"/>
    <s v="Inoperativo"/>
    <s v="Distribuidora"/>
    <x v="0"/>
    <x v="0"/>
    <x v="0"/>
    <x v="0"/>
    <s v="Estatal"/>
    <s v="AREQUIPA"/>
    <s v="AREQUIPA"/>
    <s v="CARAVELI"/>
    <s v="ATICO"/>
    <n v="0"/>
    <x v="0"/>
    <n v="0"/>
    <x v="0"/>
    <n v="0"/>
    <x v="0"/>
    <x v="0"/>
    <n v="0"/>
    <n v="0"/>
    <m/>
    <n v="0"/>
    <n v="0"/>
    <n v="7.6479999999999997"/>
    <n v="0"/>
    <n v="77"/>
    <s v="BASE DE DATOS"/>
    <m/>
  </r>
  <r>
    <s v="20"/>
    <x v="9"/>
    <s v="SEAL"/>
    <s v="33013884"/>
    <s v="33013884"/>
    <x v="0"/>
    <s v="DOOSAN"/>
    <s v="S"/>
    <n v="0.74"/>
    <n v="0.63800000000000001"/>
    <n v="0"/>
    <n v="0"/>
    <n v="0"/>
    <n v="0"/>
    <n v="0"/>
    <n v="0"/>
    <n v="0"/>
    <m/>
    <x v="0"/>
    <s v="SEAL33013884DOOSANEL"/>
    <s v="SEAL - Sociedad El‚ctrica del Sur Oeste S. A."/>
    <x v="7"/>
    <x v="7"/>
    <s v="C. T. Orcopampa"/>
    <x v="63"/>
    <x v="0"/>
    <x v="0"/>
    <x v="137"/>
    <x v="0"/>
    <s v="Instalado"/>
    <s v="Operativo"/>
    <s v="Distribuidora"/>
    <x v="0"/>
    <x v="1"/>
    <x v="0"/>
    <x v="0"/>
    <s v="Estatal"/>
    <s v="AREQUIPA"/>
    <s v="AREQUIPA"/>
    <s v="CASTILLA"/>
    <s v="ORCOPAMPA"/>
    <n v="0"/>
    <x v="0"/>
    <n v="0"/>
    <x v="0"/>
    <n v="0"/>
    <x v="0"/>
    <x v="0"/>
    <n v="0"/>
    <n v="0"/>
    <m/>
    <n v="6.1666666666666668E-2"/>
    <n v="5.3166666666666668E-2"/>
    <n v="7.6479999999999997"/>
    <n v="0"/>
    <n v="77"/>
    <s v="BASE DE DATOS"/>
    <m/>
  </r>
  <r>
    <s v="20"/>
    <x v="10"/>
    <s v="SEAL"/>
    <s v="33013810"/>
    <s v="33013810"/>
    <x v="0"/>
    <s v="CAT"/>
    <s v="N"/>
    <n v="0.5"/>
    <n v="0"/>
    <n v="0"/>
    <n v="0"/>
    <n v="0"/>
    <n v="0"/>
    <n v="0"/>
    <n v="0"/>
    <n v="0"/>
    <m/>
    <x v="0"/>
    <s v="SEAL33013810CATEL"/>
    <s v="SEAL - Sociedad El‚ctrica del Sur Oeste S. A."/>
    <x v="7"/>
    <x v="7"/>
    <s v="C. T. Ocoña"/>
    <x v="58"/>
    <x v="0"/>
    <x v="0"/>
    <x v="18"/>
    <x v="0"/>
    <s v="Instalado"/>
    <s v="Inoperativo"/>
    <s v="Distribuidora"/>
    <x v="0"/>
    <x v="1"/>
    <x v="0"/>
    <x v="0"/>
    <s v="Estatal"/>
    <s v="AREQUIPA"/>
    <s v="AREQUIPA"/>
    <s v="CAMANA"/>
    <s v="ACOÑA"/>
    <n v="0"/>
    <x v="0"/>
    <n v="0"/>
    <x v="0"/>
    <n v="0"/>
    <x v="0"/>
    <x v="0"/>
    <n v="0"/>
    <n v="0"/>
    <m/>
    <n v="4.1666666666666664E-2"/>
    <n v="0"/>
    <n v="7.6479999999999997"/>
    <n v="0"/>
    <n v="77"/>
    <s v="BASE DE DATOS"/>
    <m/>
  </r>
  <r>
    <s v="20"/>
    <x v="10"/>
    <s v="SEAL"/>
    <s v="33013810"/>
    <s v="33013810"/>
    <x v="0"/>
    <s v="PERKINS 1"/>
    <s v="N"/>
    <n v="0.2"/>
    <n v="0"/>
    <n v="0"/>
    <n v="0"/>
    <n v="0"/>
    <n v="0"/>
    <n v="0"/>
    <n v="0"/>
    <n v="0"/>
    <m/>
    <x v="0"/>
    <s v="SEAL33013810PERKINS 1EL"/>
    <s v="SEAL - Sociedad El‚ctrica del Sur Oeste S. A."/>
    <x v="7"/>
    <x v="7"/>
    <s v="C. T. Ocoña"/>
    <x v="58"/>
    <x v="0"/>
    <x v="0"/>
    <x v="125"/>
    <x v="0"/>
    <s v="Instalado"/>
    <s v="Inoperativo"/>
    <s v="Distribuidora"/>
    <x v="0"/>
    <x v="1"/>
    <x v="0"/>
    <x v="0"/>
    <s v="Estatal"/>
    <s v="AREQUIPA"/>
    <s v="AREQUIPA"/>
    <s v="CAMANA"/>
    <s v="ACOÑA"/>
    <n v="0"/>
    <x v="0"/>
    <n v="0"/>
    <x v="0"/>
    <n v="0"/>
    <x v="0"/>
    <x v="0"/>
    <n v="0"/>
    <n v="0"/>
    <m/>
    <n v="1.6666666666666666E-2"/>
    <n v="0"/>
    <n v="7.6479999999999997"/>
    <n v="0"/>
    <n v="77"/>
    <s v="BASE DE DATOS"/>
    <m/>
  </r>
  <r>
    <s v="20"/>
    <x v="10"/>
    <s v="SEAL"/>
    <s v="33013810"/>
    <s v="33013810"/>
    <x v="0"/>
    <s v="PERKINS 3"/>
    <s v="N"/>
    <n v="0.6"/>
    <n v="0"/>
    <n v="0"/>
    <n v="0"/>
    <n v="0"/>
    <n v="0"/>
    <n v="0"/>
    <n v="0"/>
    <n v="0"/>
    <m/>
    <x v="0"/>
    <s v="SEAL33013810PERKINS 3EL"/>
    <s v="SEAL - Sociedad El‚ctrica del Sur Oeste S. A."/>
    <x v="7"/>
    <x v="7"/>
    <s v="C. T. Ocoña"/>
    <x v="58"/>
    <x v="0"/>
    <x v="0"/>
    <x v="126"/>
    <x v="0"/>
    <s v="Instalado"/>
    <s v="Inoperativo"/>
    <s v="Distribuidora"/>
    <x v="0"/>
    <x v="1"/>
    <x v="0"/>
    <x v="0"/>
    <s v="Estatal"/>
    <s v="AREQUIPA"/>
    <s v="AREQUIPA"/>
    <s v="CAMANA"/>
    <s v="ACOÑA"/>
    <n v="0"/>
    <x v="0"/>
    <n v="0"/>
    <x v="0"/>
    <n v="0"/>
    <x v="0"/>
    <x v="0"/>
    <n v="0"/>
    <n v="0"/>
    <m/>
    <n v="4.9999999999999996E-2"/>
    <n v="0"/>
    <n v="7.6479999999999997"/>
    <n v="0"/>
    <n v="77"/>
    <s v="BASE DE DATOS"/>
    <m/>
  </r>
  <r>
    <s v="20"/>
    <x v="10"/>
    <s v="SEAL"/>
    <s v="33013810"/>
    <s v="33013810"/>
    <x v="0"/>
    <s v="VOLVO1"/>
    <s v="N"/>
    <n v="0.2"/>
    <n v="0"/>
    <n v="0"/>
    <n v="0"/>
    <n v="0"/>
    <n v="0"/>
    <n v="0"/>
    <n v="0"/>
    <n v="0"/>
    <m/>
    <x v="0"/>
    <s v="SEAL33013810VOLVO1EL"/>
    <s v="SEAL - Sociedad El‚ctrica del Sur Oeste S. A."/>
    <x v="7"/>
    <x v="7"/>
    <s v="C. T. Ocoña"/>
    <x v="58"/>
    <x v="0"/>
    <x v="0"/>
    <x v="127"/>
    <x v="0"/>
    <s v="Instalado"/>
    <s v="Inoperativo"/>
    <s v="Distribuidora"/>
    <x v="0"/>
    <x v="1"/>
    <x v="0"/>
    <x v="0"/>
    <s v="Estatal"/>
    <s v="AREQUIPA"/>
    <s v="AREQUIPA"/>
    <s v="CAMANA"/>
    <s v="ACOÑA"/>
    <n v="0"/>
    <x v="0"/>
    <n v="0"/>
    <x v="0"/>
    <n v="0"/>
    <x v="0"/>
    <x v="0"/>
    <n v="0"/>
    <n v="0"/>
    <m/>
    <n v="1.6666666666666666E-2"/>
    <n v="0"/>
    <n v="7.6479999999999997"/>
    <n v="0"/>
    <n v="77"/>
    <s v="BASE DE DATOS"/>
    <m/>
  </r>
  <r>
    <s v="20"/>
    <x v="10"/>
    <s v="SEAL"/>
    <s v="33013810"/>
    <s v="33013810"/>
    <x v="0"/>
    <s v="VOLVO2"/>
    <s v="N"/>
    <n v="0.2"/>
    <n v="0"/>
    <n v="0"/>
    <n v="0"/>
    <n v="0"/>
    <n v="0"/>
    <n v="0"/>
    <n v="0"/>
    <n v="0"/>
    <m/>
    <x v="0"/>
    <s v="SEAL33013810VOLVO2EL"/>
    <s v="SEAL - Sociedad El‚ctrica del Sur Oeste S. A."/>
    <x v="7"/>
    <x v="7"/>
    <s v="C. T. Ocoña"/>
    <x v="58"/>
    <x v="0"/>
    <x v="0"/>
    <x v="128"/>
    <x v="0"/>
    <s v="Instalado"/>
    <s v="Inoperativo"/>
    <s v="Distribuidora"/>
    <x v="0"/>
    <x v="1"/>
    <x v="0"/>
    <x v="0"/>
    <s v="Estatal"/>
    <s v="AREQUIPA"/>
    <s v="AREQUIPA"/>
    <s v="CAMANA"/>
    <s v="ACOÑA"/>
    <n v="0"/>
    <x v="0"/>
    <n v="0"/>
    <x v="0"/>
    <n v="0"/>
    <x v="0"/>
    <x v="0"/>
    <n v="0"/>
    <n v="0"/>
    <m/>
    <n v="1.6666666666666666E-2"/>
    <n v="0"/>
    <n v="7.6479999999999997"/>
    <n v="0"/>
    <n v="77"/>
    <s v="BASE DE DATOS"/>
    <m/>
  </r>
  <r>
    <s v="20"/>
    <x v="10"/>
    <s v="SEAL"/>
    <s v="33013850"/>
    <s v="33013850"/>
    <x v="0"/>
    <s v="PERKINS 1"/>
    <s v="S"/>
    <n v="0.46"/>
    <n v="0.35"/>
    <n v="35.197000000000003"/>
    <n v="25.975000000000001"/>
    <n v="61.171999999999997"/>
    <n v="10"/>
    <n v="293"/>
    <n v="0"/>
    <n v="1.8"/>
    <m/>
    <x v="0"/>
    <s v="SEAL33013850PERKINS 1EL"/>
    <s v="SEAL - Sociedad El‚ctrica del Sur Oeste S. A."/>
    <x v="7"/>
    <x v="7"/>
    <s v="C. T. Atico"/>
    <x v="59"/>
    <x v="0"/>
    <x v="0"/>
    <x v="125"/>
    <x v="0"/>
    <s v="Instalado"/>
    <s v="Operativo"/>
    <s v="Distribuidora"/>
    <x v="0"/>
    <x v="0"/>
    <x v="0"/>
    <x v="0"/>
    <s v="Estatal"/>
    <s v="AREQUIPA"/>
    <s v="AREQUIPA"/>
    <s v="CARAVELI"/>
    <s v="ATICO"/>
    <n v="0"/>
    <x v="0"/>
    <n v="0"/>
    <x v="0"/>
    <n v="0"/>
    <x v="0"/>
    <x v="0"/>
    <n v="61.171999999999997"/>
    <n v="6.1171999999999997E-2"/>
    <m/>
    <n v="3.8333333333333337E-2"/>
    <n v="2.9166666666666664E-2"/>
    <n v="7.6479999999999997"/>
    <n v="7.1054273576010019E-15"/>
    <n v="77"/>
    <s v="BASE DE DATOS"/>
    <m/>
  </r>
  <r>
    <s v="20"/>
    <x v="10"/>
    <s v="SEAL"/>
    <s v="33013850"/>
    <s v="33013850"/>
    <x v="0"/>
    <s v="CAT"/>
    <s v="S"/>
    <n v="0.5"/>
    <n v="0.38"/>
    <n v="0"/>
    <n v="5.3630000000000004"/>
    <n v="5.3630000000000004"/>
    <n v="0"/>
    <n v="27"/>
    <n v="0"/>
    <n v="0"/>
    <m/>
    <x v="0"/>
    <s v="SEAL33013850CATEL"/>
    <s v="SEAL - Sociedad El‚ctrica del Sur Oeste S. A."/>
    <x v="7"/>
    <x v="7"/>
    <s v="C. T. Atico"/>
    <x v="59"/>
    <x v="0"/>
    <x v="0"/>
    <x v="18"/>
    <x v="0"/>
    <s v="Instalado"/>
    <s v="Inoperativo"/>
    <s v="Distribuidora"/>
    <x v="0"/>
    <x v="0"/>
    <x v="0"/>
    <x v="0"/>
    <s v="Estatal"/>
    <s v="AREQUIPA"/>
    <s v="AREQUIPA"/>
    <s v="CARAVELI"/>
    <s v="ATICO"/>
    <n v="0"/>
    <x v="0"/>
    <n v="0"/>
    <x v="0"/>
    <n v="0"/>
    <x v="0"/>
    <x v="0"/>
    <n v="5.3630000000000004"/>
    <n v="5.3630000000000006E-3"/>
    <m/>
    <n v="4.1666666666666664E-2"/>
    <n v="3.1666666666666669E-2"/>
    <n v="7.6479999999999997"/>
    <n v="0"/>
    <n v="77"/>
    <s v="BASE DE DATOS"/>
    <m/>
  </r>
  <r>
    <s v="20"/>
    <x v="10"/>
    <s v="SEAL"/>
    <s v="33013850"/>
    <s v="33013850"/>
    <x v="0"/>
    <s v="VOLVO PENTA 2"/>
    <s v="N"/>
    <n v="0.21"/>
    <n v="0.1"/>
    <n v="0"/>
    <n v="0"/>
    <n v="0"/>
    <n v="0"/>
    <n v="0"/>
    <n v="0"/>
    <n v="0"/>
    <m/>
    <x v="0"/>
    <s v="SEAL33013850VOLVO PENTA 2EL"/>
    <s v="SEAL - Sociedad El‚ctrica del Sur Oeste S. A."/>
    <x v="7"/>
    <x v="7"/>
    <s v="C. T. Atico"/>
    <x v="59"/>
    <x v="0"/>
    <x v="0"/>
    <x v="129"/>
    <x v="0"/>
    <s v="Instalado"/>
    <s v="Inoperativo"/>
    <s v="Distribuidora"/>
    <x v="0"/>
    <x v="0"/>
    <x v="0"/>
    <x v="0"/>
    <s v="Estatal"/>
    <s v="AREQUIPA"/>
    <s v="AREQUIPA"/>
    <s v="CARAVELI"/>
    <s v="ATICO"/>
    <n v="0"/>
    <x v="0"/>
    <n v="0"/>
    <x v="0"/>
    <n v="0"/>
    <x v="0"/>
    <x v="0"/>
    <n v="0"/>
    <n v="0"/>
    <m/>
    <n v="1.7499999999999998E-2"/>
    <n v="8.3333333333333332E-3"/>
    <n v="7.6479999999999997"/>
    <n v="0"/>
    <n v="77"/>
    <s v="BASE DE DATOS"/>
    <m/>
  </r>
  <r>
    <s v="20"/>
    <x v="10"/>
    <s v="SEAL"/>
    <s v="33013850"/>
    <s v="33013850"/>
    <x v="0"/>
    <s v="PERKINS 2"/>
    <s v="S"/>
    <n v="0.46"/>
    <n v="0.35"/>
    <n v="35.159999999999997"/>
    <n v="26.244"/>
    <n v="61.404000000000003"/>
    <n v="10"/>
    <n v="293"/>
    <n v="0"/>
    <n v="5"/>
    <m/>
    <x v="0"/>
    <s v="SEAL33013850PERKINS 2EL"/>
    <s v="SEAL - Sociedad El‚ctrica del Sur Oeste S. A."/>
    <x v="7"/>
    <x v="7"/>
    <s v="C. T. Atico"/>
    <x v="59"/>
    <x v="0"/>
    <x v="0"/>
    <x v="130"/>
    <x v="0"/>
    <s v="Instalado"/>
    <s v="Operativo"/>
    <s v="Distribuidora"/>
    <x v="0"/>
    <x v="0"/>
    <x v="0"/>
    <x v="0"/>
    <s v="Estatal"/>
    <s v="AREQUIPA"/>
    <s v="AREQUIPA"/>
    <s v="CARAVELI"/>
    <s v="ATICO"/>
    <n v="0"/>
    <x v="0"/>
    <n v="0"/>
    <x v="0"/>
    <n v="0"/>
    <x v="0"/>
    <x v="0"/>
    <n v="61.404000000000003"/>
    <n v="6.1404E-2"/>
    <m/>
    <n v="3.8333333333333337E-2"/>
    <n v="2.9166666666666664E-2"/>
    <n v="7.6479999999999997"/>
    <n v="-7.1054273576010019E-15"/>
    <n v="77"/>
    <s v="BASE DE DATOS"/>
    <m/>
  </r>
  <r>
    <s v="20"/>
    <x v="10"/>
    <s v="SEAL"/>
    <s v="33013850"/>
    <s v="33013850"/>
    <x v="0"/>
    <s v="PERKINS 3"/>
    <s v="N"/>
    <n v="0"/>
    <n v="0"/>
    <n v="0"/>
    <n v="0"/>
    <n v="0"/>
    <n v="0"/>
    <n v="0"/>
    <n v="0"/>
    <n v="0"/>
    <m/>
    <x v="0"/>
    <s v="SEAL33013850PERKINS 3EL"/>
    <s v="SEAL - Sociedad El‚ctrica del Sur Oeste S. A."/>
    <x v="7"/>
    <x v="7"/>
    <s v="C. T. Atico"/>
    <x v="59"/>
    <x v="0"/>
    <x v="0"/>
    <x v="126"/>
    <x v="0"/>
    <s v="Instalado"/>
    <s v="Inoperativo"/>
    <s v="Distribuidora"/>
    <x v="0"/>
    <x v="0"/>
    <x v="0"/>
    <x v="0"/>
    <s v="Estatal"/>
    <s v="AREQUIPA"/>
    <s v="AREQUIPA"/>
    <s v="CARAVELI"/>
    <s v="ATICO"/>
    <n v="0"/>
    <x v="0"/>
    <n v="0"/>
    <x v="0"/>
    <n v="0"/>
    <x v="0"/>
    <x v="0"/>
    <n v="0"/>
    <n v="0"/>
    <m/>
    <n v="0"/>
    <n v="0"/>
    <n v="7.6479999999999997"/>
    <n v="0"/>
    <n v="77"/>
    <s v="BASE DE DATOS"/>
    <m/>
  </r>
  <r>
    <s v="20"/>
    <x v="10"/>
    <s v="SEAL"/>
    <s v="33013850"/>
    <s v="33013850"/>
    <x v="0"/>
    <s v="ALGESA"/>
    <s v="S"/>
    <n v="0.74"/>
    <n v="0.68"/>
    <n v="0"/>
    <n v="102.387"/>
    <n v="102.387"/>
    <n v="0"/>
    <n v="299"/>
    <n v="0"/>
    <n v="0"/>
    <m/>
    <x v="0"/>
    <s v="SEAL33013850ALGESAEL"/>
    <s v="SEAL - Sociedad El‚ctrica del Sur Oeste S. A."/>
    <x v="7"/>
    <x v="7"/>
    <s v="C. T. Atico"/>
    <x v="59"/>
    <x v="0"/>
    <x v="0"/>
    <x v="131"/>
    <x v="0"/>
    <s v="Instalado"/>
    <s v="Operativo"/>
    <s v="Distribuidora"/>
    <x v="0"/>
    <x v="0"/>
    <x v="0"/>
    <x v="0"/>
    <s v="Estatal"/>
    <s v="AREQUIPA"/>
    <s v="AREQUIPA"/>
    <s v="CARAVELI"/>
    <s v="ATICO"/>
    <n v="0"/>
    <x v="0"/>
    <n v="0"/>
    <x v="0"/>
    <n v="0"/>
    <x v="0"/>
    <x v="0"/>
    <n v="102.387"/>
    <n v="0.10238700000000001"/>
    <m/>
    <n v="6.1666666666666668E-2"/>
    <n v="5.6666666666666671E-2"/>
    <n v="7.6479999999999997"/>
    <n v="0"/>
    <n v="77"/>
    <s v="BASE DE DATOS"/>
    <m/>
  </r>
  <r>
    <s v="20"/>
    <x v="10"/>
    <s v="SEAL"/>
    <s v="33013870"/>
    <s v="33013870"/>
    <x v="0"/>
    <s v="DAEWO"/>
    <s v="N"/>
    <n v="0.34200000000000003"/>
    <n v="0"/>
    <n v="0"/>
    <n v="0"/>
    <n v="0"/>
    <n v="0"/>
    <n v="0"/>
    <n v="0"/>
    <n v="0"/>
    <m/>
    <x v="0"/>
    <s v="SEAL33013870DAEWOEL"/>
    <s v="SEAL - Sociedad El‚ctrica del Sur Oeste S. A."/>
    <x v="7"/>
    <x v="7"/>
    <s v="C. T. Caravelí"/>
    <x v="60"/>
    <x v="0"/>
    <x v="0"/>
    <x v="132"/>
    <x v="0"/>
    <s v="Instalado"/>
    <s v="Inoperativo"/>
    <s v="Distribuidora"/>
    <x v="0"/>
    <x v="1"/>
    <x v="0"/>
    <x v="0"/>
    <s v="Estatal"/>
    <s v="AREQUIPA"/>
    <s v="AREQUIPA"/>
    <s v="CARAVELI"/>
    <s v="CARAVELI"/>
    <n v="0"/>
    <x v="0"/>
    <n v="0"/>
    <x v="0"/>
    <n v="0"/>
    <x v="0"/>
    <x v="0"/>
    <n v="0"/>
    <n v="0"/>
    <m/>
    <n v="2.8500000000000001E-2"/>
    <n v="0"/>
    <n v="7.6479999999999997"/>
    <n v="0"/>
    <n v="77"/>
    <s v="BASE DE DATOS"/>
    <m/>
  </r>
  <r>
    <s v="20"/>
    <x v="10"/>
    <s v="SEAL"/>
    <s v="33013870"/>
    <s v="33013870"/>
    <x v="0"/>
    <s v="PERKINS"/>
    <s v="S"/>
    <n v="0.55000000000000004"/>
    <n v="0.3"/>
    <n v="0"/>
    <n v="0.39900000000000002"/>
    <n v="0.39900000000000002"/>
    <n v="6"/>
    <n v="3"/>
    <n v="0"/>
    <n v="0"/>
    <m/>
    <x v="0"/>
    <s v="SEAL33013870PERKINSEL"/>
    <s v="SEAL - Sociedad El‚ctrica del Sur Oeste S. A."/>
    <x v="7"/>
    <x v="7"/>
    <s v="C. T. Caravel¡"/>
    <x v="60"/>
    <x v="0"/>
    <x v="0"/>
    <x v="12"/>
    <x v="0"/>
    <s v="Instalado"/>
    <s v="Operativo"/>
    <s v="Distribuidora"/>
    <x v="0"/>
    <x v="1"/>
    <x v="0"/>
    <x v="0"/>
    <s v="Estatal"/>
    <s v="AREQUIPA"/>
    <s v="AREQUIPA"/>
    <s v="CARAVELI"/>
    <s v="CARAVELI"/>
    <n v="0"/>
    <x v="0"/>
    <n v="0"/>
    <x v="0"/>
    <n v="0"/>
    <x v="0"/>
    <x v="0"/>
    <n v="0.39900000000000002"/>
    <n v="3.9899999999999999E-4"/>
    <m/>
    <n v="4.5833333333333337E-2"/>
    <n v="2.4999999999999998E-2"/>
    <n v="7.6479999999999997"/>
    <n v="0"/>
    <n v="77"/>
    <s v="BASE DE DATOS"/>
    <m/>
  </r>
  <r>
    <s v="20"/>
    <x v="10"/>
    <s v="SEAL"/>
    <s v="33013820"/>
    <s v="33013820"/>
    <x v="0"/>
    <s v="CAT2"/>
    <s v="N"/>
    <n v="0"/>
    <n v="0"/>
    <n v="0"/>
    <n v="0"/>
    <n v="0"/>
    <n v="0"/>
    <n v="0"/>
    <n v="0"/>
    <n v="0"/>
    <m/>
    <x v="1"/>
    <s v="SEAL33013820CAT2EL"/>
    <s v="SEAL - Sociedad El‚ctrica del Sur Oeste S. A."/>
    <x v="7"/>
    <x v="7"/>
    <s v="C. T. Chala"/>
    <x v="61"/>
    <x v="0"/>
    <x v="0"/>
    <x v="133"/>
    <x v="0"/>
    <s v="Instalado"/>
    <s v="Inoperativo"/>
    <s v="Distribuidora"/>
    <x v="0"/>
    <x v="1"/>
    <x v="0"/>
    <x v="0"/>
    <s v="Estatal"/>
    <s v="AREQUIPA"/>
    <s v="AREQUIPA"/>
    <s v="CARAVELI"/>
    <s v="CHALA"/>
    <n v="0"/>
    <x v="0"/>
    <n v="0"/>
    <x v="0"/>
    <n v="0"/>
    <x v="0"/>
    <x v="0"/>
    <n v="0"/>
    <n v="0"/>
    <m/>
    <s v="-"/>
    <s v="-"/>
    <s v="-"/>
    <n v="0"/>
    <n v="77"/>
    <s v="BASE DE DATOS"/>
    <m/>
  </r>
  <r>
    <s v="20"/>
    <x v="10"/>
    <s v="SEAL"/>
    <s v="33014010"/>
    <s v="33014010"/>
    <x v="0"/>
    <s v="PERKINS"/>
    <s v="S"/>
    <n v="0.45"/>
    <n v="0.35"/>
    <n v="0"/>
    <n v="0"/>
    <n v="0"/>
    <n v="0"/>
    <n v="0"/>
    <n v="0"/>
    <n v="0"/>
    <m/>
    <x v="0"/>
    <s v="SEAL33014010PERKINSEL"/>
    <s v="SEAL - Sociedad El‚ctrica del Sur Oeste S. A."/>
    <x v="7"/>
    <x v="7"/>
    <s v="C. T. Cotahuasi"/>
    <x v="62"/>
    <x v="0"/>
    <x v="0"/>
    <x v="12"/>
    <x v="0"/>
    <s v="Instalado"/>
    <s v="Operativo"/>
    <s v="Distribuidora"/>
    <x v="0"/>
    <x v="1"/>
    <x v="0"/>
    <x v="0"/>
    <s v="Estatal"/>
    <s v="AREQUIPA"/>
    <s v="AREQUIPA"/>
    <s v="LA UNION"/>
    <s v="CATAHUASI"/>
    <n v="0"/>
    <x v="0"/>
    <n v="0"/>
    <x v="0"/>
    <n v="0"/>
    <x v="0"/>
    <x v="0"/>
    <n v="0"/>
    <n v="0"/>
    <m/>
    <n v="3.7499999999999999E-2"/>
    <n v="2.9166666666666664E-2"/>
    <n v="7.6479999999999997"/>
    <n v="0"/>
    <n v="77"/>
    <s v="BASE DE DATOS"/>
    <m/>
  </r>
  <r>
    <s v="20"/>
    <x v="10"/>
    <s v="SEAL"/>
    <s v="33014010"/>
    <s v="33014010"/>
    <x v="0"/>
    <s v="CAT 1"/>
    <s v="S"/>
    <n v="0.45"/>
    <n v="0.35"/>
    <n v="0"/>
    <n v="9.1950000000000003"/>
    <n v="9.1950000000000003"/>
    <n v="16"/>
    <n v="45.25"/>
    <n v="0"/>
    <n v="0"/>
    <m/>
    <x v="0"/>
    <s v="SEAL33014010CAT 1EL"/>
    <s v="SEAL - Sociedad El‚ctrica del Sur Oeste S. A."/>
    <x v="7"/>
    <x v="7"/>
    <s v="C. T. Cotahuasi"/>
    <x v="62"/>
    <x v="0"/>
    <x v="0"/>
    <x v="21"/>
    <x v="0"/>
    <s v="Instalado"/>
    <s v="Operativo"/>
    <s v="Distribuidora"/>
    <x v="0"/>
    <x v="1"/>
    <x v="0"/>
    <x v="0"/>
    <s v="Estatal"/>
    <s v="AREQUIPA"/>
    <s v="AREQUIPA"/>
    <s v="LA UNION"/>
    <s v="CATAHUASI"/>
    <n v="0"/>
    <x v="0"/>
    <n v="0"/>
    <x v="0"/>
    <n v="0"/>
    <x v="0"/>
    <x v="0"/>
    <n v="9.1950000000000003"/>
    <n v="9.195E-3"/>
    <m/>
    <n v="3.7499999999999999E-2"/>
    <n v="2.9166666666666664E-2"/>
    <n v="7.6479999999999997"/>
    <n v="0"/>
    <n v="77"/>
    <s v="BASE DE DATOS"/>
    <m/>
  </r>
  <r>
    <s v="20"/>
    <x v="10"/>
    <s v="SEAL"/>
    <s v="33014010"/>
    <s v="33014010"/>
    <x v="0"/>
    <s v="CAT 2"/>
    <s v="S"/>
    <n v="0.45"/>
    <n v="0.35"/>
    <n v="0"/>
    <n v="0"/>
    <n v="0"/>
    <n v="0"/>
    <n v="0"/>
    <n v="0"/>
    <n v="0"/>
    <m/>
    <x v="0"/>
    <s v="SEAL33014010CAT 2EL"/>
    <s v="SEAL - Sociedad El‚ctrica del Sur Oeste S. A."/>
    <x v="7"/>
    <x v="7"/>
    <s v="C. T. Cotahuasi"/>
    <x v="62"/>
    <x v="0"/>
    <x v="0"/>
    <x v="22"/>
    <x v="0"/>
    <s v="Instalado"/>
    <s v="Operativo"/>
    <s v="Distribuidora"/>
    <x v="0"/>
    <x v="1"/>
    <x v="0"/>
    <x v="0"/>
    <s v="Estatal"/>
    <s v="AREQUIPA"/>
    <s v="AREQUIPA"/>
    <s v="LA UNION"/>
    <s v="CATAHUASI"/>
    <n v="0"/>
    <x v="0"/>
    <n v="0"/>
    <x v="0"/>
    <n v="0"/>
    <x v="0"/>
    <x v="0"/>
    <n v="0"/>
    <n v="0"/>
    <m/>
    <n v="3.7499999999999999E-2"/>
    <n v="2.9166666666666664E-2"/>
    <n v="7.6479999999999997"/>
    <n v="0"/>
    <n v="77"/>
    <s v="BASE DE DATOS"/>
    <m/>
  </r>
  <r>
    <s v="20"/>
    <x v="10"/>
    <s v="SEAL"/>
    <s v="33014010"/>
    <s v="33014010"/>
    <x v="0"/>
    <s v="CAT"/>
    <s v="N"/>
    <n v="0.45"/>
    <n v="0"/>
    <n v="0"/>
    <n v="0"/>
    <n v="0"/>
    <n v="0"/>
    <n v="0"/>
    <n v="0"/>
    <n v="0"/>
    <m/>
    <x v="0"/>
    <s v="SEAL33014010CATEL"/>
    <s v="SEAL - Sociedad El‚ctrica del Sur Oeste S. A."/>
    <x v="7"/>
    <x v="7"/>
    <s v="C. T. Cotahuasi"/>
    <x v="62"/>
    <x v="0"/>
    <x v="0"/>
    <x v="18"/>
    <x v="0"/>
    <s v="Instalado"/>
    <s v="Operativo"/>
    <s v="Distribuidora"/>
    <x v="0"/>
    <x v="1"/>
    <x v="0"/>
    <x v="0"/>
    <s v="Estatal"/>
    <s v="AREQUIPA"/>
    <s v="AREQUIPA"/>
    <s v="LA UNION"/>
    <s v="CATAHUASI"/>
    <n v="0"/>
    <x v="0"/>
    <n v="0"/>
    <x v="0"/>
    <n v="0"/>
    <x v="0"/>
    <x v="0"/>
    <n v="0"/>
    <n v="0"/>
    <m/>
    <n v="3.7499999999999999E-2"/>
    <n v="0"/>
    <n v="7.6479999999999997"/>
    <n v="0"/>
    <n v="77"/>
    <s v="BASE DE DATOS"/>
    <m/>
  </r>
  <r>
    <s v="20"/>
    <x v="10"/>
    <s v="SEAL"/>
    <s v="33014010"/>
    <s v="33014010"/>
    <x v="0"/>
    <s v="AREM 1"/>
    <s v="S"/>
    <n v="0.2"/>
    <n v="0.19500000000000001"/>
    <n v="0"/>
    <n v="3.3980000000000001"/>
    <n v="3.3980000000000001"/>
    <n v="0"/>
    <n v="28.5"/>
    <n v="0"/>
    <n v="0"/>
    <m/>
    <x v="0"/>
    <s v="SEAL33014010AREM 1EL"/>
    <s v="SEAL - Sociedad El‚ctrica del Sur Oeste S. A."/>
    <x v="7"/>
    <x v="7"/>
    <s v="C. T. Cotahuasi"/>
    <x v="62"/>
    <x v="0"/>
    <x v="0"/>
    <x v="134"/>
    <x v="0"/>
    <s v="Instalado"/>
    <s v="Operativo"/>
    <s v="Distribuidora"/>
    <x v="0"/>
    <x v="1"/>
    <x v="0"/>
    <x v="0"/>
    <s v="Estatal"/>
    <s v="AREQUIPA"/>
    <s v="AREQUIPA"/>
    <s v="LA UNION"/>
    <s v="CATAHUASI"/>
    <n v="0"/>
    <x v="0"/>
    <n v="0"/>
    <x v="0"/>
    <n v="0"/>
    <x v="0"/>
    <x v="0"/>
    <n v="3.3980000000000001"/>
    <n v="3.398E-3"/>
    <m/>
    <n v="1.6666666666666666E-2"/>
    <n v="1.6250000000000001E-2"/>
    <n v="7.6479999999999997"/>
    <n v="0"/>
    <n v="77"/>
    <s v="BASE DE DATOS"/>
    <m/>
  </r>
  <r>
    <s v="20"/>
    <x v="10"/>
    <s v="SEAL"/>
    <s v="33014010"/>
    <s v="33014010"/>
    <x v="0"/>
    <s v="AREM 2"/>
    <s v="S"/>
    <n v="0.1"/>
    <n v="0.09"/>
    <n v="0"/>
    <n v="1.5129999999999999"/>
    <n v="1.5129999999999999"/>
    <n v="0"/>
    <n v="27.75"/>
    <n v="0"/>
    <n v="0"/>
    <m/>
    <x v="0"/>
    <s v="SEAL33014010AREM 2EL"/>
    <s v="SEAL - Sociedad El‚ctrica del Sur Oeste S. A."/>
    <x v="7"/>
    <x v="7"/>
    <s v="C. T. Cotahuasi"/>
    <x v="62"/>
    <x v="0"/>
    <x v="0"/>
    <x v="135"/>
    <x v="0"/>
    <s v="Instalado"/>
    <s v="Operativo"/>
    <s v="Distribuidora"/>
    <x v="0"/>
    <x v="1"/>
    <x v="0"/>
    <x v="0"/>
    <s v="Estatal"/>
    <s v="AREQUIPA"/>
    <s v="AREQUIPA"/>
    <s v="LA UNION"/>
    <s v="CATAHUASI"/>
    <n v="0"/>
    <x v="0"/>
    <n v="0"/>
    <x v="0"/>
    <n v="0"/>
    <x v="0"/>
    <x v="0"/>
    <n v="1.5129999999999999"/>
    <n v="1.5129999999999998E-3"/>
    <m/>
    <n v="8.3333333333333332E-3"/>
    <n v="7.4999999999999997E-3"/>
    <n v="7.6479999999999997"/>
    <n v="0"/>
    <n v="77"/>
    <s v="BASE DE DATOS"/>
    <m/>
  </r>
  <r>
    <s v="20"/>
    <x v="10"/>
    <s v="SEAL"/>
    <s v="33013850"/>
    <s v="33013850"/>
    <x v="0"/>
    <s v="PERKINS 4"/>
    <s v="N"/>
    <n v="0"/>
    <n v="0"/>
    <n v="0"/>
    <n v="0"/>
    <n v="0"/>
    <n v="0"/>
    <n v="0"/>
    <n v="0"/>
    <n v="0"/>
    <m/>
    <x v="0"/>
    <s v="SEAL33013850PERKINS 4EL"/>
    <s v="SEAL - Sociedad El‚ctrica del Sur Oeste S. A."/>
    <x v="7"/>
    <x v="7"/>
    <s v="C. T. Atico"/>
    <x v="59"/>
    <x v="0"/>
    <x v="0"/>
    <x v="136"/>
    <x v="0"/>
    <s v="Instalado"/>
    <s v="Inoperativo"/>
    <s v="Distribuidora"/>
    <x v="0"/>
    <x v="0"/>
    <x v="0"/>
    <x v="0"/>
    <s v="Estatal"/>
    <s v="AREQUIPA"/>
    <s v="AREQUIPA"/>
    <s v="CARAVELI"/>
    <s v="ATICO"/>
    <n v="0"/>
    <x v="0"/>
    <n v="0"/>
    <x v="0"/>
    <n v="0"/>
    <x v="0"/>
    <x v="0"/>
    <n v="0"/>
    <n v="0"/>
    <m/>
    <n v="0"/>
    <n v="0"/>
    <n v="7.6479999999999997"/>
    <n v="0"/>
    <n v="77"/>
    <s v="BASE DE DATOS"/>
    <m/>
  </r>
  <r>
    <s v="20"/>
    <x v="10"/>
    <s v="SEAL"/>
    <s v="33013884"/>
    <s v="33013884"/>
    <x v="0"/>
    <s v="DOOSAN"/>
    <s v="S"/>
    <n v="0.74"/>
    <n v="0.63800000000000001"/>
    <n v="0"/>
    <n v="0"/>
    <n v="0"/>
    <n v="0"/>
    <n v="0"/>
    <n v="0"/>
    <n v="0"/>
    <m/>
    <x v="0"/>
    <s v="SEAL33013884DOOSANEL"/>
    <s v="SEAL - Sociedad El‚ctrica del Sur Oeste S. A."/>
    <x v="7"/>
    <x v="7"/>
    <s v="C. T. Orcopampa"/>
    <x v="63"/>
    <x v="0"/>
    <x v="0"/>
    <x v="137"/>
    <x v="0"/>
    <s v="Instalado"/>
    <s v="Operativo"/>
    <s v="Distribuidora"/>
    <x v="0"/>
    <x v="1"/>
    <x v="0"/>
    <x v="0"/>
    <s v="Estatal"/>
    <s v="AREQUIPA"/>
    <s v="AREQUIPA"/>
    <s v="CASTILLA"/>
    <s v="ORCOPAMPA"/>
    <n v="0"/>
    <x v="0"/>
    <n v="0"/>
    <x v="0"/>
    <n v="0"/>
    <x v="0"/>
    <x v="0"/>
    <n v="0"/>
    <n v="0"/>
    <m/>
    <n v="6.1666666666666668E-2"/>
    <n v="5.3166666666666668E-2"/>
    <n v="7.6479999999999997"/>
    <n v="0"/>
    <n v="77"/>
    <s v="BASE DE DATOS"/>
    <m/>
  </r>
  <r>
    <s v="20"/>
    <x v="11"/>
    <s v="SEAL"/>
    <s v="33013810"/>
    <s v="33013810"/>
    <x v="0"/>
    <s v="CAT"/>
    <s v="N"/>
    <n v="0.5"/>
    <n v="0"/>
    <n v="0"/>
    <n v="0"/>
    <n v="0"/>
    <n v="0"/>
    <n v="0"/>
    <n v="0"/>
    <n v="0"/>
    <m/>
    <x v="0"/>
    <s v="SEAL33013810CATEL"/>
    <s v="SEAL - Sociedad El‚ctrica del Sur Oeste S. A."/>
    <x v="7"/>
    <x v="7"/>
    <s v="C. T. Ocoña"/>
    <x v="58"/>
    <x v="0"/>
    <x v="0"/>
    <x v="18"/>
    <x v="0"/>
    <s v="Instalado"/>
    <s v="Inoperativo"/>
    <s v="Distribuidora"/>
    <x v="0"/>
    <x v="1"/>
    <x v="0"/>
    <x v="0"/>
    <s v="Estatal"/>
    <s v="AREQUIPA"/>
    <s v="AREQUIPA"/>
    <s v="CAMANA"/>
    <s v="ACOÑA"/>
    <n v="0"/>
    <x v="0"/>
    <n v="0"/>
    <x v="0"/>
    <n v="0"/>
    <x v="0"/>
    <x v="0"/>
    <n v="0"/>
    <n v="0"/>
    <m/>
    <n v="4.1666666666666664E-2"/>
    <n v="0"/>
    <n v="7.6479999999999997"/>
    <n v="0"/>
    <n v="77"/>
    <s v="BASE DE DATOS"/>
    <m/>
  </r>
  <r>
    <s v="20"/>
    <x v="11"/>
    <s v="SEAL"/>
    <s v="33013810"/>
    <s v="33013810"/>
    <x v="0"/>
    <s v="PERKINS 1"/>
    <s v="N"/>
    <n v="0.2"/>
    <n v="0"/>
    <n v="0"/>
    <n v="0"/>
    <n v="0"/>
    <n v="0"/>
    <n v="0"/>
    <n v="0"/>
    <n v="0"/>
    <m/>
    <x v="0"/>
    <s v="SEAL33013810PERKINS 1EL"/>
    <s v="SEAL - Sociedad El‚ctrica del Sur Oeste S. A."/>
    <x v="7"/>
    <x v="7"/>
    <s v="C. T. Ocoña"/>
    <x v="58"/>
    <x v="0"/>
    <x v="0"/>
    <x v="125"/>
    <x v="0"/>
    <s v="Instalado"/>
    <s v="Inoperativo"/>
    <s v="Distribuidora"/>
    <x v="0"/>
    <x v="1"/>
    <x v="0"/>
    <x v="0"/>
    <s v="Estatal"/>
    <s v="AREQUIPA"/>
    <s v="AREQUIPA"/>
    <s v="CAMANA"/>
    <s v="ACOÑA"/>
    <n v="0"/>
    <x v="0"/>
    <n v="0"/>
    <x v="0"/>
    <n v="0"/>
    <x v="0"/>
    <x v="0"/>
    <n v="0"/>
    <n v="0"/>
    <m/>
    <n v="1.6666666666666666E-2"/>
    <n v="0"/>
    <n v="7.6479999999999997"/>
    <n v="0"/>
    <n v="77"/>
    <s v="BASE DE DATOS"/>
    <m/>
  </r>
  <r>
    <s v="20"/>
    <x v="11"/>
    <s v="SEAL"/>
    <s v="33013810"/>
    <s v="33013810"/>
    <x v="0"/>
    <s v="PERKINS 3"/>
    <s v="N"/>
    <n v="0.6"/>
    <n v="0"/>
    <n v="0"/>
    <n v="0"/>
    <n v="0"/>
    <n v="0"/>
    <n v="0"/>
    <n v="0"/>
    <n v="0"/>
    <m/>
    <x v="0"/>
    <s v="SEAL33013810PERKINS 3EL"/>
    <s v="SEAL - Sociedad El‚ctrica del Sur Oeste S. A."/>
    <x v="7"/>
    <x v="7"/>
    <s v="C. T. Ocoña"/>
    <x v="58"/>
    <x v="0"/>
    <x v="0"/>
    <x v="126"/>
    <x v="0"/>
    <s v="Instalado"/>
    <s v="Inoperativo"/>
    <s v="Distribuidora"/>
    <x v="0"/>
    <x v="1"/>
    <x v="0"/>
    <x v="0"/>
    <s v="Estatal"/>
    <s v="AREQUIPA"/>
    <s v="AREQUIPA"/>
    <s v="CAMANA"/>
    <s v="ACOÑA"/>
    <n v="0"/>
    <x v="0"/>
    <n v="0"/>
    <x v="0"/>
    <n v="0"/>
    <x v="0"/>
    <x v="0"/>
    <n v="0"/>
    <n v="0"/>
    <m/>
    <n v="4.9999999999999996E-2"/>
    <n v="0"/>
    <n v="7.6479999999999997"/>
    <n v="0"/>
    <n v="77"/>
    <s v="BASE DE DATOS"/>
    <m/>
  </r>
  <r>
    <s v="20"/>
    <x v="11"/>
    <s v="SEAL"/>
    <s v="33013810"/>
    <s v="33013810"/>
    <x v="0"/>
    <s v="VOLVO1"/>
    <s v="N"/>
    <n v="0.2"/>
    <n v="0"/>
    <n v="0"/>
    <n v="0"/>
    <n v="0"/>
    <n v="0"/>
    <n v="0"/>
    <n v="0"/>
    <n v="0"/>
    <m/>
    <x v="0"/>
    <s v="SEAL33013810VOLVO1EL"/>
    <s v="SEAL - Sociedad El‚ctrica del Sur Oeste S. A."/>
    <x v="7"/>
    <x v="7"/>
    <s v="C. T. Ocoña"/>
    <x v="58"/>
    <x v="0"/>
    <x v="0"/>
    <x v="127"/>
    <x v="0"/>
    <s v="Instalado"/>
    <s v="Inoperativo"/>
    <s v="Distribuidora"/>
    <x v="0"/>
    <x v="1"/>
    <x v="0"/>
    <x v="0"/>
    <s v="Estatal"/>
    <s v="AREQUIPA"/>
    <s v="AREQUIPA"/>
    <s v="CAMANA"/>
    <s v="ACOÑA"/>
    <n v="0"/>
    <x v="0"/>
    <n v="0"/>
    <x v="0"/>
    <n v="0"/>
    <x v="0"/>
    <x v="0"/>
    <n v="0"/>
    <n v="0"/>
    <m/>
    <n v="1.6666666666666666E-2"/>
    <n v="0"/>
    <n v="7.6479999999999997"/>
    <n v="0"/>
    <n v="77"/>
    <s v="BASE DE DATOS"/>
    <m/>
  </r>
  <r>
    <s v="20"/>
    <x v="11"/>
    <s v="SEAL"/>
    <s v="33013810"/>
    <s v="33013810"/>
    <x v="0"/>
    <s v="VOLVO2"/>
    <s v="N"/>
    <n v="0.2"/>
    <n v="0"/>
    <n v="0"/>
    <n v="0"/>
    <n v="0"/>
    <n v="0"/>
    <n v="0"/>
    <n v="0"/>
    <n v="0"/>
    <m/>
    <x v="0"/>
    <s v="SEAL33013810VOLVO2EL"/>
    <s v="SEAL - Sociedad El‚ctrica del Sur Oeste S. A."/>
    <x v="7"/>
    <x v="7"/>
    <s v="C. T. Ocoña"/>
    <x v="58"/>
    <x v="0"/>
    <x v="0"/>
    <x v="128"/>
    <x v="0"/>
    <s v="Instalado"/>
    <s v="Inoperativo"/>
    <s v="Distribuidora"/>
    <x v="0"/>
    <x v="1"/>
    <x v="0"/>
    <x v="0"/>
    <s v="Estatal"/>
    <s v="AREQUIPA"/>
    <s v="AREQUIPA"/>
    <s v="CAMANA"/>
    <s v="ACOÑA"/>
    <n v="0"/>
    <x v="0"/>
    <n v="0"/>
    <x v="0"/>
    <n v="0"/>
    <x v="0"/>
    <x v="0"/>
    <n v="0"/>
    <n v="0"/>
    <m/>
    <n v="1.6666666666666666E-2"/>
    <n v="0"/>
    <n v="7.6479999999999997"/>
    <n v="0"/>
    <n v="77"/>
    <s v="BASE DE DATOS"/>
    <m/>
  </r>
  <r>
    <s v="20"/>
    <x v="11"/>
    <s v="SEAL"/>
    <s v="33013850"/>
    <s v="33013850"/>
    <x v="0"/>
    <s v="PERKINS 1"/>
    <s v="S"/>
    <n v="0.46"/>
    <n v="0.35"/>
    <n v="35.197000000000003"/>
    <n v="74.153000000000006"/>
    <n v="109.35"/>
    <n v="10"/>
    <n v="544"/>
    <n v="0"/>
    <n v="1.8"/>
    <m/>
    <x v="0"/>
    <s v="SEAL33013850PERKINS 1EL"/>
    <s v="SEAL - Sociedad El‚ctrica del Sur Oeste S. A."/>
    <x v="7"/>
    <x v="7"/>
    <s v="C. T. Atico"/>
    <x v="59"/>
    <x v="0"/>
    <x v="0"/>
    <x v="125"/>
    <x v="0"/>
    <s v="Instalado"/>
    <s v="Operativo"/>
    <s v="Distribuidora"/>
    <x v="0"/>
    <x v="0"/>
    <x v="0"/>
    <x v="0"/>
    <s v="Estatal"/>
    <s v="AREQUIPA"/>
    <s v="AREQUIPA"/>
    <s v="CARAVELI"/>
    <s v="ATICO"/>
    <n v="0"/>
    <x v="0"/>
    <n v="0"/>
    <x v="0"/>
    <n v="0"/>
    <x v="0"/>
    <x v="0"/>
    <n v="109.35"/>
    <n v="0.10934999999999999"/>
    <m/>
    <n v="3.8333333333333337E-2"/>
    <n v="2.9166666666666664E-2"/>
    <n v="7.6479999999999997"/>
    <n v="1.4210854715202004E-14"/>
    <n v="77"/>
    <s v="BASE DE DATOS"/>
    <m/>
  </r>
  <r>
    <s v="20"/>
    <x v="11"/>
    <s v="SEAL"/>
    <s v="33013850"/>
    <s v="33013850"/>
    <x v="0"/>
    <s v="CAT"/>
    <s v="S"/>
    <n v="0.5"/>
    <n v="0.38"/>
    <n v="0"/>
    <n v="6.9000000000000006E-2"/>
    <n v="6.9000000000000006E-2"/>
    <n v="0"/>
    <n v="2"/>
    <n v="0"/>
    <n v="0"/>
    <m/>
    <x v="0"/>
    <s v="SEAL33013850CATEL"/>
    <s v="SEAL - Sociedad El‚ctrica del Sur Oeste S. A."/>
    <x v="7"/>
    <x v="7"/>
    <s v="C. T. Atico"/>
    <x v="59"/>
    <x v="0"/>
    <x v="0"/>
    <x v="18"/>
    <x v="0"/>
    <s v="Instalado"/>
    <s v="Inoperativo"/>
    <s v="Distribuidora"/>
    <x v="0"/>
    <x v="0"/>
    <x v="0"/>
    <x v="0"/>
    <s v="Estatal"/>
    <s v="AREQUIPA"/>
    <s v="AREQUIPA"/>
    <s v="CARAVELI"/>
    <s v="ATICO"/>
    <n v="0"/>
    <x v="0"/>
    <n v="0"/>
    <x v="0"/>
    <n v="0"/>
    <x v="0"/>
    <x v="0"/>
    <n v="6.9000000000000006E-2"/>
    <n v="6.900000000000001E-5"/>
    <m/>
    <n v="4.1666666666666664E-2"/>
    <n v="3.1666666666666669E-2"/>
    <n v="7.6479999999999997"/>
    <n v="0"/>
    <n v="77"/>
    <s v="BASE DE DATOS"/>
    <m/>
  </r>
  <r>
    <s v="20"/>
    <x v="11"/>
    <s v="SEAL"/>
    <s v="33013850"/>
    <s v="33013850"/>
    <x v="0"/>
    <s v="VOLVO PENTA 2"/>
    <s v="N"/>
    <n v="0.21"/>
    <n v="0.1"/>
    <n v="0"/>
    <n v="0"/>
    <n v="0"/>
    <n v="0"/>
    <n v="0"/>
    <n v="0"/>
    <n v="0"/>
    <m/>
    <x v="0"/>
    <s v="SEAL33013850VOLVO PENTA 2EL"/>
    <s v="SEAL - Sociedad El‚ctrica del Sur Oeste S. A."/>
    <x v="7"/>
    <x v="7"/>
    <s v="C. T. Atico"/>
    <x v="59"/>
    <x v="0"/>
    <x v="0"/>
    <x v="129"/>
    <x v="0"/>
    <s v="Instalado"/>
    <s v="Inoperativo"/>
    <s v="Distribuidora"/>
    <x v="0"/>
    <x v="0"/>
    <x v="0"/>
    <x v="0"/>
    <s v="Estatal"/>
    <s v="AREQUIPA"/>
    <s v="AREQUIPA"/>
    <s v="CARAVELI"/>
    <s v="ATICO"/>
    <n v="0"/>
    <x v="0"/>
    <n v="0"/>
    <x v="0"/>
    <n v="0"/>
    <x v="0"/>
    <x v="0"/>
    <n v="0"/>
    <n v="0"/>
    <m/>
    <n v="1.7499999999999998E-2"/>
    <n v="8.3333333333333332E-3"/>
    <n v="7.6479999999999997"/>
    <n v="0"/>
    <n v="77"/>
    <s v="BASE DE DATOS"/>
    <m/>
  </r>
  <r>
    <s v="20"/>
    <x v="11"/>
    <s v="SEAL"/>
    <s v="33013850"/>
    <s v="33013850"/>
    <x v="0"/>
    <s v="PERKINS 2"/>
    <s v="S"/>
    <n v="0.46"/>
    <n v="0.35"/>
    <n v="35.159999999999997"/>
    <n v="75.343999999999994"/>
    <n v="110.504"/>
    <n v="10"/>
    <n v="554"/>
    <n v="0"/>
    <n v="5"/>
    <m/>
    <x v="0"/>
    <s v="SEAL33013850PERKINS 2EL"/>
    <s v="SEAL - Sociedad El‚ctrica del Sur Oeste S. A."/>
    <x v="7"/>
    <x v="7"/>
    <s v="C. T. Atico"/>
    <x v="59"/>
    <x v="0"/>
    <x v="0"/>
    <x v="130"/>
    <x v="0"/>
    <s v="Instalado"/>
    <s v="Operativo"/>
    <s v="Distribuidora"/>
    <x v="0"/>
    <x v="0"/>
    <x v="0"/>
    <x v="0"/>
    <s v="Estatal"/>
    <s v="AREQUIPA"/>
    <s v="AREQUIPA"/>
    <s v="CARAVELI"/>
    <s v="ATICO"/>
    <n v="0"/>
    <x v="0"/>
    <n v="0"/>
    <x v="0"/>
    <n v="0"/>
    <x v="0"/>
    <x v="0"/>
    <n v="110.504"/>
    <n v="0.110504"/>
    <m/>
    <n v="3.8333333333333337E-2"/>
    <n v="2.9166666666666664E-2"/>
    <n v="7.6479999999999997"/>
    <n v="-1.4210854715202004E-14"/>
    <n v="77"/>
    <s v="BASE DE DATOS"/>
    <m/>
  </r>
  <r>
    <s v="20"/>
    <x v="11"/>
    <s v="SEAL"/>
    <s v="33013850"/>
    <s v="33013850"/>
    <x v="0"/>
    <s v="PERKINS 3"/>
    <s v="N"/>
    <n v="0"/>
    <n v="0"/>
    <n v="0"/>
    <n v="0"/>
    <n v="0"/>
    <n v="0"/>
    <n v="0"/>
    <n v="0"/>
    <n v="0"/>
    <m/>
    <x v="0"/>
    <s v="SEAL33013850PERKINS 3EL"/>
    <s v="SEAL - Sociedad El‚ctrica del Sur Oeste S. A."/>
    <x v="7"/>
    <x v="7"/>
    <s v="C. T. Atico"/>
    <x v="59"/>
    <x v="0"/>
    <x v="0"/>
    <x v="126"/>
    <x v="0"/>
    <s v="Instalado"/>
    <s v="Inoperativo"/>
    <s v="Distribuidora"/>
    <x v="0"/>
    <x v="0"/>
    <x v="0"/>
    <x v="0"/>
    <s v="Estatal"/>
    <s v="AREQUIPA"/>
    <s v="AREQUIPA"/>
    <s v="CARAVELI"/>
    <s v="ATICO"/>
    <n v="0"/>
    <x v="0"/>
    <n v="0"/>
    <x v="0"/>
    <n v="0"/>
    <x v="0"/>
    <x v="0"/>
    <n v="0"/>
    <n v="0"/>
    <m/>
    <n v="0"/>
    <n v="0"/>
    <n v="7.6479999999999997"/>
    <n v="0"/>
    <n v="77"/>
    <s v="BASE DE DATOS"/>
    <m/>
  </r>
  <r>
    <s v="20"/>
    <x v="11"/>
    <s v="SEAL"/>
    <s v="33013850"/>
    <s v="33013850"/>
    <x v="0"/>
    <s v="ALGESA"/>
    <s v="S"/>
    <n v="0.74"/>
    <n v="0.68"/>
    <n v="0"/>
    <n v="36.365000000000002"/>
    <n v="36.365000000000002"/>
    <n v="0"/>
    <n v="101"/>
    <n v="0"/>
    <n v="0"/>
    <m/>
    <x v="0"/>
    <s v="SEAL33013850ALGESAEL"/>
    <s v="SEAL - Sociedad El‚ctrica del Sur Oeste S. A."/>
    <x v="7"/>
    <x v="7"/>
    <s v="C. T. Atico"/>
    <x v="59"/>
    <x v="0"/>
    <x v="0"/>
    <x v="131"/>
    <x v="0"/>
    <s v="Instalado"/>
    <s v="Operativo"/>
    <s v="Distribuidora"/>
    <x v="0"/>
    <x v="0"/>
    <x v="0"/>
    <x v="0"/>
    <s v="Estatal"/>
    <s v="AREQUIPA"/>
    <s v="AREQUIPA"/>
    <s v="CARAVELI"/>
    <s v="ATICO"/>
    <n v="0"/>
    <x v="0"/>
    <n v="0"/>
    <x v="0"/>
    <n v="0"/>
    <x v="0"/>
    <x v="0"/>
    <n v="36.365000000000002"/>
    <n v="3.6365000000000001E-2"/>
    <m/>
    <n v="6.1666666666666668E-2"/>
    <n v="5.6666666666666671E-2"/>
    <n v="7.6479999999999997"/>
    <n v="0"/>
    <n v="77"/>
    <s v="BASE DE DATOS"/>
    <m/>
  </r>
  <r>
    <s v="20"/>
    <x v="11"/>
    <s v="SEAL"/>
    <s v="33013870"/>
    <s v="33013870"/>
    <x v="0"/>
    <s v="DAEWO"/>
    <s v="N"/>
    <n v="0.34200000000000003"/>
    <n v="0"/>
    <n v="0"/>
    <n v="0"/>
    <n v="0"/>
    <n v="0"/>
    <n v="0"/>
    <n v="0"/>
    <n v="0"/>
    <m/>
    <x v="0"/>
    <s v="SEAL33013870DAEWOEL"/>
    <s v="SEAL - Sociedad El‚ctrica del Sur Oeste S. A."/>
    <x v="7"/>
    <x v="7"/>
    <s v="C. T. Caravelí"/>
    <x v="60"/>
    <x v="0"/>
    <x v="0"/>
    <x v="132"/>
    <x v="0"/>
    <s v="Instalado"/>
    <s v="Inoperativo"/>
    <s v="Distribuidora"/>
    <x v="0"/>
    <x v="1"/>
    <x v="0"/>
    <x v="0"/>
    <s v="Estatal"/>
    <s v="AREQUIPA"/>
    <s v="AREQUIPA"/>
    <s v="CARAVELI"/>
    <s v="CARAVELI"/>
    <n v="0"/>
    <x v="0"/>
    <n v="0"/>
    <x v="0"/>
    <n v="0"/>
    <x v="0"/>
    <x v="0"/>
    <n v="0"/>
    <n v="0"/>
    <m/>
    <n v="2.8500000000000001E-2"/>
    <n v="0"/>
    <n v="7.6479999999999997"/>
    <n v="0"/>
    <n v="77"/>
    <s v="BASE DE DATOS"/>
    <m/>
  </r>
  <r>
    <s v="20"/>
    <x v="11"/>
    <s v="SEAL"/>
    <s v="33013870"/>
    <s v="33013870"/>
    <x v="0"/>
    <s v="PERKINS"/>
    <s v="S"/>
    <n v="0.55000000000000004"/>
    <n v="0.3"/>
    <n v="0"/>
    <n v="2.31"/>
    <n v="2.31"/>
    <n v="6"/>
    <n v="14"/>
    <n v="0"/>
    <n v="0"/>
    <m/>
    <x v="0"/>
    <s v="SEAL33013870PERKINSEL"/>
    <s v="SEAL - Sociedad El‚ctrica del Sur Oeste S. A."/>
    <x v="7"/>
    <x v="7"/>
    <s v="C. T. Caravel¡"/>
    <x v="60"/>
    <x v="0"/>
    <x v="0"/>
    <x v="12"/>
    <x v="0"/>
    <s v="Instalado"/>
    <s v="Operativo"/>
    <s v="Distribuidora"/>
    <x v="0"/>
    <x v="1"/>
    <x v="0"/>
    <x v="0"/>
    <s v="Estatal"/>
    <s v="AREQUIPA"/>
    <s v="AREQUIPA"/>
    <s v="CARAVELI"/>
    <s v="CARAVELI"/>
    <n v="0"/>
    <x v="0"/>
    <n v="0"/>
    <x v="0"/>
    <n v="0"/>
    <x v="0"/>
    <x v="0"/>
    <n v="2.31"/>
    <n v="2.31E-3"/>
    <m/>
    <n v="4.5833333333333337E-2"/>
    <n v="2.4999999999999998E-2"/>
    <n v="7.6479999999999997"/>
    <n v="0"/>
    <n v="77"/>
    <s v="BASE DE DATOS"/>
    <m/>
  </r>
  <r>
    <s v="20"/>
    <x v="11"/>
    <s v="SEAL"/>
    <s v="33013820"/>
    <s v="33013820"/>
    <x v="0"/>
    <s v="CAT2"/>
    <s v="N"/>
    <n v="0"/>
    <n v="0"/>
    <n v="0"/>
    <n v="0"/>
    <n v="0"/>
    <n v="0"/>
    <n v="0"/>
    <n v="0"/>
    <n v="0"/>
    <m/>
    <x v="1"/>
    <s v="SEAL33013820CAT2EL"/>
    <s v="SEAL - Sociedad El‚ctrica del Sur Oeste S. A."/>
    <x v="7"/>
    <x v="7"/>
    <s v="C. T. Chala"/>
    <x v="61"/>
    <x v="0"/>
    <x v="0"/>
    <x v="133"/>
    <x v="0"/>
    <s v="Instalado"/>
    <s v="Inoperativo"/>
    <s v="Distribuidora"/>
    <x v="0"/>
    <x v="1"/>
    <x v="0"/>
    <x v="0"/>
    <s v="Estatal"/>
    <s v="AREQUIPA"/>
    <s v="AREQUIPA"/>
    <s v="CARAVELI"/>
    <s v="CHALA"/>
    <n v="0"/>
    <x v="0"/>
    <n v="0"/>
    <x v="0"/>
    <n v="0"/>
    <x v="0"/>
    <x v="0"/>
    <n v="0"/>
    <n v="0"/>
    <m/>
    <s v="-"/>
    <s v="-"/>
    <s v="-"/>
    <n v="0"/>
    <n v="77"/>
    <s v="BASE DE DATOS"/>
    <m/>
  </r>
  <r>
    <s v="20"/>
    <x v="11"/>
    <s v="SEAL"/>
    <s v="33014010"/>
    <s v="33014010"/>
    <x v="0"/>
    <s v="PERKINS"/>
    <s v="S"/>
    <n v="0.45"/>
    <n v="0.35"/>
    <n v="0"/>
    <n v="0"/>
    <n v="0"/>
    <n v="0"/>
    <n v="0"/>
    <n v="0"/>
    <n v="0"/>
    <m/>
    <x v="0"/>
    <s v="SEAL33014010PERKINSEL"/>
    <s v="SEAL - Sociedad El‚ctrica del Sur Oeste S. A."/>
    <x v="7"/>
    <x v="7"/>
    <s v="C. T. Cotahuasi"/>
    <x v="62"/>
    <x v="0"/>
    <x v="0"/>
    <x v="12"/>
    <x v="0"/>
    <s v="Instalado"/>
    <s v="Operativo"/>
    <s v="Distribuidora"/>
    <x v="0"/>
    <x v="1"/>
    <x v="0"/>
    <x v="0"/>
    <s v="Estatal"/>
    <s v="AREQUIPA"/>
    <s v="AREQUIPA"/>
    <s v="LA UNION"/>
    <s v="CATAHUASI"/>
    <n v="0"/>
    <x v="0"/>
    <n v="0"/>
    <x v="0"/>
    <n v="0"/>
    <x v="0"/>
    <x v="0"/>
    <n v="0"/>
    <n v="0"/>
    <m/>
    <n v="3.7499999999999999E-2"/>
    <n v="2.9166666666666664E-2"/>
    <n v="7.6479999999999997"/>
    <n v="0"/>
    <n v="77"/>
    <s v="BASE DE DATOS"/>
    <m/>
  </r>
  <r>
    <s v="20"/>
    <x v="11"/>
    <s v="SEAL"/>
    <s v="33014010"/>
    <s v="33014010"/>
    <x v="0"/>
    <s v="CAT 1"/>
    <s v="S"/>
    <n v="0.45"/>
    <n v="0.35"/>
    <n v="0"/>
    <n v="3.4119999999999999"/>
    <n v="3.4119999999999999"/>
    <n v="0"/>
    <n v="18"/>
    <n v="0"/>
    <n v="0"/>
    <m/>
    <x v="0"/>
    <s v="SEAL33014010CAT 1EL"/>
    <s v="SEAL - Sociedad El‚ctrica del Sur Oeste S. A."/>
    <x v="7"/>
    <x v="7"/>
    <s v="C. T. Cotahuasi"/>
    <x v="62"/>
    <x v="0"/>
    <x v="0"/>
    <x v="21"/>
    <x v="0"/>
    <s v="Instalado"/>
    <s v="Operativo"/>
    <s v="Distribuidora"/>
    <x v="0"/>
    <x v="1"/>
    <x v="0"/>
    <x v="0"/>
    <s v="Estatal"/>
    <s v="AREQUIPA"/>
    <s v="AREQUIPA"/>
    <s v="LA UNION"/>
    <s v="CATAHUASI"/>
    <n v="0"/>
    <x v="0"/>
    <n v="0"/>
    <x v="0"/>
    <n v="0"/>
    <x v="0"/>
    <x v="0"/>
    <n v="3.4119999999999999"/>
    <n v="3.4120000000000001E-3"/>
    <m/>
    <n v="3.7499999999999999E-2"/>
    <n v="2.9166666666666664E-2"/>
    <n v="7.6479999999999997"/>
    <n v="0"/>
    <n v="77"/>
    <s v="BASE DE DATOS"/>
    <m/>
  </r>
  <r>
    <s v="20"/>
    <x v="11"/>
    <s v="SEAL"/>
    <s v="33014010"/>
    <s v="33014010"/>
    <x v="0"/>
    <s v="CAT 2"/>
    <s v="S"/>
    <n v="0.45"/>
    <n v="0.35"/>
    <n v="0"/>
    <n v="0"/>
    <n v="0"/>
    <n v="0"/>
    <n v="0"/>
    <n v="0"/>
    <n v="0"/>
    <m/>
    <x v="0"/>
    <s v="SEAL33014010CAT 2EL"/>
    <s v="SEAL - Sociedad El‚ctrica del Sur Oeste S. A."/>
    <x v="7"/>
    <x v="7"/>
    <s v="C. T. Cotahuasi"/>
    <x v="62"/>
    <x v="0"/>
    <x v="0"/>
    <x v="22"/>
    <x v="0"/>
    <s v="Instalado"/>
    <s v="Operativo"/>
    <s v="Distribuidora"/>
    <x v="0"/>
    <x v="1"/>
    <x v="0"/>
    <x v="0"/>
    <s v="Estatal"/>
    <s v="AREQUIPA"/>
    <s v="AREQUIPA"/>
    <s v="LA UNION"/>
    <s v="CATAHUASI"/>
    <n v="0"/>
    <x v="0"/>
    <n v="0"/>
    <x v="0"/>
    <n v="0"/>
    <x v="0"/>
    <x v="0"/>
    <n v="0"/>
    <n v="0"/>
    <m/>
    <n v="3.7499999999999999E-2"/>
    <n v="2.9166666666666664E-2"/>
    <n v="7.6479999999999997"/>
    <n v="0"/>
    <n v="77"/>
    <s v="BASE DE DATOS"/>
    <m/>
  </r>
  <r>
    <s v="20"/>
    <x v="11"/>
    <s v="SEAL"/>
    <s v="33014010"/>
    <s v="33014010"/>
    <x v="0"/>
    <s v="CAT"/>
    <s v="N"/>
    <n v="0.45"/>
    <n v="0"/>
    <n v="0"/>
    <n v="0"/>
    <n v="0"/>
    <n v="0"/>
    <n v="0"/>
    <n v="0"/>
    <n v="0"/>
    <m/>
    <x v="0"/>
    <s v="SEAL33014010CATEL"/>
    <s v="SEAL - Sociedad El‚ctrica del Sur Oeste S. A."/>
    <x v="7"/>
    <x v="7"/>
    <s v="C. T. Cotahuasi"/>
    <x v="62"/>
    <x v="0"/>
    <x v="0"/>
    <x v="18"/>
    <x v="0"/>
    <s v="Instalado"/>
    <s v="Operativo"/>
    <s v="Distribuidora"/>
    <x v="0"/>
    <x v="1"/>
    <x v="0"/>
    <x v="0"/>
    <s v="Estatal"/>
    <s v="AREQUIPA"/>
    <s v="AREQUIPA"/>
    <s v="LA UNION"/>
    <s v="CATAHUASI"/>
    <n v="0"/>
    <x v="0"/>
    <n v="0"/>
    <x v="0"/>
    <n v="0"/>
    <x v="0"/>
    <x v="0"/>
    <n v="0"/>
    <n v="0"/>
    <m/>
    <n v="3.7499999999999999E-2"/>
    <n v="0"/>
    <n v="7.6479999999999997"/>
    <n v="0"/>
    <n v="77"/>
    <s v="BASE DE DATOS"/>
    <m/>
  </r>
  <r>
    <s v="20"/>
    <x v="11"/>
    <s v="SEAL"/>
    <s v="33014010"/>
    <s v="33014010"/>
    <x v="0"/>
    <s v="AREM 1"/>
    <s v="S"/>
    <n v="0.2"/>
    <n v="0.19500000000000001"/>
    <n v="0"/>
    <n v="2.0739999999999998"/>
    <n v="2.0739999999999998"/>
    <n v="0"/>
    <n v="19"/>
    <n v="0"/>
    <n v="0"/>
    <m/>
    <x v="0"/>
    <s v="SEAL33014010AREM 1EL"/>
    <s v="SEAL - Sociedad El‚ctrica del Sur Oeste S. A."/>
    <x v="7"/>
    <x v="7"/>
    <s v="C. T. Cotahuasi"/>
    <x v="62"/>
    <x v="0"/>
    <x v="0"/>
    <x v="134"/>
    <x v="0"/>
    <s v="Instalado"/>
    <s v="Operativo"/>
    <s v="Distribuidora"/>
    <x v="0"/>
    <x v="1"/>
    <x v="0"/>
    <x v="0"/>
    <s v="Estatal"/>
    <s v="AREQUIPA"/>
    <s v="AREQUIPA"/>
    <s v="LA UNION"/>
    <s v="CATAHUASI"/>
    <n v="0"/>
    <x v="0"/>
    <n v="0"/>
    <x v="0"/>
    <n v="0"/>
    <x v="0"/>
    <x v="0"/>
    <n v="2.0739999999999998"/>
    <n v="2.0739999999999999E-3"/>
    <m/>
    <n v="1.6666666666666666E-2"/>
    <n v="1.6250000000000001E-2"/>
    <n v="7.6479999999999997"/>
    <n v="0"/>
    <n v="77"/>
    <s v="BASE DE DATOS"/>
    <m/>
  </r>
  <r>
    <s v="20"/>
    <x v="11"/>
    <s v="SEAL"/>
    <s v="33014010"/>
    <s v="33014010"/>
    <x v="0"/>
    <s v="AREM 2"/>
    <s v="S"/>
    <n v="0.1"/>
    <n v="0.09"/>
    <n v="0"/>
    <n v="0.96799999999999997"/>
    <n v="0.96799999999999997"/>
    <n v="0"/>
    <n v="19"/>
    <n v="0"/>
    <n v="0"/>
    <m/>
    <x v="0"/>
    <s v="SEAL33014010AREM 2EL"/>
    <s v="SEAL - Sociedad El‚ctrica del Sur Oeste S. A."/>
    <x v="7"/>
    <x v="7"/>
    <s v="C. T. Cotahuasi"/>
    <x v="62"/>
    <x v="0"/>
    <x v="0"/>
    <x v="135"/>
    <x v="0"/>
    <s v="Instalado"/>
    <s v="Operativo"/>
    <s v="Distribuidora"/>
    <x v="0"/>
    <x v="1"/>
    <x v="0"/>
    <x v="0"/>
    <s v="Estatal"/>
    <s v="AREQUIPA"/>
    <s v="AREQUIPA"/>
    <s v="LA UNION"/>
    <s v="CATAHUASI"/>
    <n v="0"/>
    <x v="0"/>
    <n v="0"/>
    <x v="0"/>
    <n v="0"/>
    <x v="0"/>
    <x v="0"/>
    <n v="0.96799999999999997"/>
    <n v="9.68E-4"/>
    <m/>
    <n v="8.3333333333333332E-3"/>
    <n v="7.4999999999999997E-3"/>
    <n v="7.6479999999999997"/>
    <n v="0"/>
    <n v="77"/>
    <s v="BASE DE DATOS"/>
    <m/>
  </r>
  <r>
    <s v="20"/>
    <x v="11"/>
    <s v="SEAL"/>
    <s v="33013850"/>
    <s v="33013850"/>
    <x v="0"/>
    <s v="PERKINS 4"/>
    <s v="N"/>
    <n v="0"/>
    <n v="0"/>
    <n v="0"/>
    <n v="0"/>
    <n v="0"/>
    <n v="0"/>
    <n v="0"/>
    <n v="0"/>
    <n v="0"/>
    <m/>
    <x v="0"/>
    <s v="SEAL33013850PERKINS 4EL"/>
    <s v="SEAL - Sociedad El‚ctrica del Sur Oeste S. A."/>
    <x v="7"/>
    <x v="7"/>
    <s v="C. T. Atico"/>
    <x v="59"/>
    <x v="0"/>
    <x v="0"/>
    <x v="136"/>
    <x v="0"/>
    <s v="Instalado"/>
    <s v="Inoperativo"/>
    <s v="Distribuidora"/>
    <x v="0"/>
    <x v="0"/>
    <x v="0"/>
    <x v="0"/>
    <s v="Estatal"/>
    <s v="AREQUIPA"/>
    <s v="AREQUIPA"/>
    <s v="CARAVELI"/>
    <s v="ATICO"/>
    <n v="0"/>
    <x v="0"/>
    <n v="0"/>
    <x v="0"/>
    <n v="0"/>
    <x v="0"/>
    <x v="0"/>
    <n v="0"/>
    <n v="0"/>
    <m/>
    <n v="0"/>
    <n v="0"/>
    <n v="7.6479999999999997"/>
    <n v="0"/>
    <n v="77"/>
    <s v="BASE DE DATOS"/>
    <m/>
  </r>
  <r>
    <s v="20"/>
    <x v="11"/>
    <s v="SEAL"/>
    <s v="33013884"/>
    <s v="33013884"/>
    <x v="0"/>
    <s v="DOOSAN"/>
    <s v="S"/>
    <n v="0.74"/>
    <n v="0.63800000000000001"/>
    <n v="0"/>
    <n v="0"/>
    <n v="0"/>
    <n v="0"/>
    <n v="0"/>
    <n v="0"/>
    <n v="0"/>
    <m/>
    <x v="0"/>
    <s v="SEAL33013884DOOSANEL"/>
    <s v="SEAL - Sociedad El‚ctrica del Sur Oeste S. A."/>
    <x v="7"/>
    <x v="7"/>
    <s v="C. T. Orcopampa"/>
    <x v="63"/>
    <x v="0"/>
    <x v="0"/>
    <x v="137"/>
    <x v="0"/>
    <s v="Instalado"/>
    <s v="Operativo"/>
    <s v="Distribuidora"/>
    <x v="0"/>
    <x v="1"/>
    <x v="0"/>
    <x v="0"/>
    <s v="Estatal"/>
    <s v="AREQUIPA"/>
    <s v="AREQUIPA"/>
    <s v="CASTILLA"/>
    <s v="ORCOPAMPA"/>
    <n v="0"/>
    <x v="0"/>
    <n v="0"/>
    <x v="0"/>
    <n v="0"/>
    <x v="0"/>
    <x v="0"/>
    <n v="0"/>
    <n v="0"/>
    <m/>
    <n v="6.1666666666666668E-2"/>
    <n v="5.3166666666666668E-2"/>
    <n v="7.6479999999999997"/>
    <n v="0"/>
    <n v="77"/>
    <s v="BASE DE DATOS"/>
    <m/>
  </r>
  <r>
    <s v="20"/>
    <x v="3"/>
    <s v="SEAL"/>
    <s v="33013810"/>
    <s v="33013810"/>
    <x v="0"/>
    <s v="CAT"/>
    <s v="N"/>
    <n v="0.5"/>
    <n v="0"/>
    <n v="0"/>
    <n v="0"/>
    <n v="0"/>
    <n v="0"/>
    <n v="0"/>
    <n v="0"/>
    <n v="0"/>
    <m/>
    <x v="0"/>
    <s v="SEAL33013810CATEL"/>
    <s v="SEAL - Sociedad El‚ctrica del Sur Oeste S. A."/>
    <x v="7"/>
    <x v="7"/>
    <s v="C. T. Ocoña"/>
    <x v="58"/>
    <x v="0"/>
    <x v="0"/>
    <x v="18"/>
    <x v="0"/>
    <s v="Instalado"/>
    <s v="Inoperativo"/>
    <s v="Distribuidora"/>
    <x v="0"/>
    <x v="1"/>
    <x v="0"/>
    <x v="0"/>
    <s v="Estatal"/>
    <s v="AREQUIPA"/>
    <s v="AREQUIPA"/>
    <s v="CAMANA"/>
    <s v="ACOÑA"/>
    <n v="0"/>
    <x v="0"/>
    <n v="0"/>
    <x v="0"/>
    <n v="0"/>
    <x v="0"/>
    <x v="0"/>
    <n v="0"/>
    <n v="0"/>
    <m/>
    <n v="4.1666666666666664E-2"/>
    <n v="0"/>
    <n v="7.6479999999999997"/>
    <n v="0"/>
    <n v="77"/>
    <s v="BASE DE DATOS"/>
    <m/>
  </r>
  <r>
    <s v="20"/>
    <x v="3"/>
    <s v="SEAL"/>
    <s v="33013810"/>
    <s v="33013810"/>
    <x v="0"/>
    <s v="PERKINS 1"/>
    <s v="N"/>
    <n v="0.2"/>
    <n v="0"/>
    <n v="0"/>
    <n v="0"/>
    <n v="0"/>
    <n v="0"/>
    <n v="0"/>
    <n v="0"/>
    <n v="0"/>
    <m/>
    <x v="0"/>
    <s v="SEAL33013810PERKINS 1EL"/>
    <s v="SEAL - Sociedad El‚ctrica del Sur Oeste S. A."/>
    <x v="7"/>
    <x v="7"/>
    <s v="C. T. Ocoña"/>
    <x v="58"/>
    <x v="0"/>
    <x v="0"/>
    <x v="125"/>
    <x v="0"/>
    <s v="Instalado"/>
    <s v="Inoperativo"/>
    <s v="Distribuidora"/>
    <x v="0"/>
    <x v="1"/>
    <x v="0"/>
    <x v="0"/>
    <s v="Estatal"/>
    <s v="AREQUIPA"/>
    <s v="AREQUIPA"/>
    <s v="CAMANA"/>
    <s v="ACOÑA"/>
    <n v="0"/>
    <x v="0"/>
    <n v="0"/>
    <x v="0"/>
    <n v="0"/>
    <x v="0"/>
    <x v="0"/>
    <n v="0"/>
    <n v="0"/>
    <m/>
    <n v="1.6666666666666666E-2"/>
    <n v="0"/>
    <n v="7.6479999999999997"/>
    <n v="0"/>
    <n v="77"/>
    <s v="BASE DE DATOS"/>
    <m/>
  </r>
  <r>
    <s v="20"/>
    <x v="3"/>
    <s v="SEAL"/>
    <s v="33013810"/>
    <s v="33013810"/>
    <x v="0"/>
    <s v="PERKINS 3"/>
    <s v="N"/>
    <n v="0.6"/>
    <n v="0"/>
    <n v="0"/>
    <n v="0"/>
    <n v="0"/>
    <n v="0"/>
    <n v="0"/>
    <n v="0"/>
    <n v="0"/>
    <m/>
    <x v="0"/>
    <s v="SEAL33013810PERKINS 3EL"/>
    <s v="SEAL - Sociedad El‚ctrica del Sur Oeste S. A."/>
    <x v="7"/>
    <x v="7"/>
    <s v="C. T. Ocoña"/>
    <x v="58"/>
    <x v="0"/>
    <x v="0"/>
    <x v="126"/>
    <x v="0"/>
    <s v="Instalado"/>
    <s v="Inoperativo"/>
    <s v="Distribuidora"/>
    <x v="0"/>
    <x v="1"/>
    <x v="0"/>
    <x v="0"/>
    <s v="Estatal"/>
    <s v="AREQUIPA"/>
    <s v="AREQUIPA"/>
    <s v="CAMANA"/>
    <s v="ACOÑA"/>
    <n v="0"/>
    <x v="0"/>
    <n v="0"/>
    <x v="0"/>
    <n v="0"/>
    <x v="0"/>
    <x v="0"/>
    <n v="0"/>
    <n v="0"/>
    <m/>
    <n v="4.9999999999999996E-2"/>
    <n v="0"/>
    <n v="7.6479999999999997"/>
    <n v="0"/>
    <n v="77"/>
    <s v="BASE DE DATOS"/>
    <m/>
  </r>
  <r>
    <s v="20"/>
    <x v="3"/>
    <s v="SEAL"/>
    <s v="33013810"/>
    <s v="33013810"/>
    <x v="0"/>
    <s v="VOLVO1"/>
    <s v="N"/>
    <n v="0.2"/>
    <n v="0"/>
    <n v="0"/>
    <n v="0"/>
    <n v="0"/>
    <n v="0"/>
    <n v="0"/>
    <n v="0"/>
    <n v="0"/>
    <m/>
    <x v="0"/>
    <s v="SEAL33013810VOLVO1EL"/>
    <s v="SEAL - Sociedad El‚ctrica del Sur Oeste S. A."/>
    <x v="7"/>
    <x v="7"/>
    <s v="C. T. Ocoña"/>
    <x v="58"/>
    <x v="0"/>
    <x v="0"/>
    <x v="127"/>
    <x v="0"/>
    <s v="Instalado"/>
    <s v="Inoperativo"/>
    <s v="Distribuidora"/>
    <x v="0"/>
    <x v="1"/>
    <x v="0"/>
    <x v="0"/>
    <s v="Estatal"/>
    <s v="AREQUIPA"/>
    <s v="AREQUIPA"/>
    <s v="CAMANA"/>
    <s v="ACOÑA"/>
    <n v="0"/>
    <x v="0"/>
    <n v="0"/>
    <x v="0"/>
    <n v="0"/>
    <x v="0"/>
    <x v="0"/>
    <n v="0"/>
    <n v="0"/>
    <m/>
    <n v="1.6666666666666666E-2"/>
    <n v="0"/>
    <n v="7.6479999999999997"/>
    <n v="0"/>
    <n v="77"/>
    <s v="BASE DE DATOS"/>
    <m/>
  </r>
  <r>
    <s v="20"/>
    <x v="3"/>
    <s v="SEAL"/>
    <s v="33013810"/>
    <s v="33013810"/>
    <x v="0"/>
    <s v="VOLVO2"/>
    <s v="N"/>
    <n v="0.2"/>
    <n v="0"/>
    <n v="0"/>
    <n v="0"/>
    <n v="0"/>
    <n v="0"/>
    <n v="0"/>
    <n v="0"/>
    <n v="0"/>
    <m/>
    <x v="0"/>
    <s v="SEAL33013810VOLVO2EL"/>
    <s v="SEAL - Sociedad El‚ctrica del Sur Oeste S. A."/>
    <x v="7"/>
    <x v="7"/>
    <s v="C. T. Ocoña"/>
    <x v="58"/>
    <x v="0"/>
    <x v="0"/>
    <x v="128"/>
    <x v="0"/>
    <s v="Instalado"/>
    <s v="Inoperativo"/>
    <s v="Distribuidora"/>
    <x v="0"/>
    <x v="1"/>
    <x v="0"/>
    <x v="0"/>
    <s v="Estatal"/>
    <s v="AREQUIPA"/>
    <s v="AREQUIPA"/>
    <s v="CAMANA"/>
    <s v="ACOÑA"/>
    <n v="0"/>
    <x v="0"/>
    <n v="0"/>
    <x v="0"/>
    <n v="0"/>
    <x v="0"/>
    <x v="0"/>
    <n v="0"/>
    <n v="0"/>
    <m/>
    <n v="1.6666666666666666E-2"/>
    <n v="0"/>
    <n v="7.6479999999999997"/>
    <n v="0"/>
    <n v="77"/>
    <s v="BASE DE DATOS"/>
    <m/>
  </r>
  <r>
    <s v="20"/>
    <x v="3"/>
    <s v="SEAL"/>
    <s v="33013850"/>
    <s v="33013850"/>
    <x v="0"/>
    <s v="PERKINS 1"/>
    <s v="S"/>
    <n v="0.46"/>
    <n v="0.35"/>
    <n v="35.197000000000003"/>
    <n v="81.248000000000005"/>
    <n v="116.44499999999999"/>
    <n v="10"/>
    <n v="575"/>
    <n v="0"/>
    <n v="2"/>
    <m/>
    <x v="0"/>
    <s v="SEAL33013850PERKINS 1EL"/>
    <s v="SEAL - Sociedad El‚ctrica del Sur Oeste S. A."/>
    <x v="7"/>
    <x v="7"/>
    <s v="C. T. Atico"/>
    <x v="59"/>
    <x v="0"/>
    <x v="0"/>
    <x v="125"/>
    <x v="0"/>
    <s v="Instalado"/>
    <s v="Operativo"/>
    <s v="Distribuidora"/>
    <x v="0"/>
    <x v="0"/>
    <x v="0"/>
    <x v="0"/>
    <s v="Estatal"/>
    <s v="AREQUIPA"/>
    <s v="AREQUIPA"/>
    <s v="CARAVELI"/>
    <s v="ATICO"/>
    <n v="0"/>
    <x v="0"/>
    <n v="0"/>
    <x v="0"/>
    <n v="0"/>
    <x v="0"/>
    <x v="0"/>
    <n v="116.44499999999999"/>
    <n v="0.11644499999999999"/>
    <m/>
    <n v="3.8333333333333337E-2"/>
    <n v="2.9166666666666664E-2"/>
    <n v="7.6479999999999997"/>
    <n v="1.4210854715202004E-14"/>
    <n v="77"/>
    <s v="BASE DE DATOS"/>
    <m/>
  </r>
  <r>
    <s v="20"/>
    <x v="3"/>
    <s v="SEAL"/>
    <s v="33013850"/>
    <s v="33013850"/>
    <x v="0"/>
    <s v="CAT"/>
    <s v="S"/>
    <n v="0.5"/>
    <n v="0.38"/>
    <n v="0"/>
    <n v="2.601"/>
    <n v="2.601"/>
    <n v="0"/>
    <n v="15"/>
    <n v="0"/>
    <n v="0"/>
    <m/>
    <x v="0"/>
    <s v="SEAL33013850CATEL"/>
    <s v="SEAL - Sociedad El‚ctrica del Sur Oeste S. A."/>
    <x v="7"/>
    <x v="7"/>
    <s v="C. T. Atico"/>
    <x v="59"/>
    <x v="0"/>
    <x v="0"/>
    <x v="18"/>
    <x v="0"/>
    <s v="Instalado"/>
    <s v="Inoperativo"/>
    <s v="Distribuidora"/>
    <x v="0"/>
    <x v="0"/>
    <x v="0"/>
    <x v="0"/>
    <s v="Estatal"/>
    <s v="AREQUIPA"/>
    <s v="AREQUIPA"/>
    <s v="CARAVELI"/>
    <s v="ATICO"/>
    <n v="0"/>
    <x v="0"/>
    <n v="0"/>
    <x v="0"/>
    <n v="0"/>
    <x v="0"/>
    <x v="0"/>
    <n v="2.601"/>
    <n v="2.601E-3"/>
    <m/>
    <n v="4.1666666666666664E-2"/>
    <n v="3.1666666666666669E-2"/>
    <n v="7.6479999999999997"/>
    <n v="0"/>
    <n v="77"/>
    <s v="BASE DE DATOS"/>
    <m/>
  </r>
  <r>
    <s v="20"/>
    <x v="3"/>
    <s v="SEAL"/>
    <s v="33013850"/>
    <s v="33013850"/>
    <x v="0"/>
    <s v="VOLVO PENTA 2"/>
    <s v="N"/>
    <n v="0.21"/>
    <n v="0.1"/>
    <n v="0"/>
    <n v="0"/>
    <n v="0"/>
    <n v="0"/>
    <n v="0"/>
    <n v="0"/>
    <n v="0"/>
    <m/>
    <x v="0"/>
    <s v="SEAL33013850VOLVO PENTA 2EL"/>
    <s v="SEAL - Sociedad El‚ctrica del Sur Oeste S. A."/>
    <x v="7"/>
    <x v="7"/>
    <s v="C. T. Atico"/>
    <x v="59"/>
    <x v="0"/>
    <x v="0"/>
    <x v="129"/>
    <x v="0"/>
    <s v="Instalado"/>
    <s v="Inoperativo"/>
    <s v="Distribuidora"/>
    <x v="0"/>
    <x v="0"/>
    <x v="0"/>
    <x v="0"/>
    <s v="Estatal"/>
    <s v="AREQUIPA"/>
    <s v="AREQUIPA"/>
    <s v="CARAVELI"/>
    <s v="ATICO"/>
    <n v="0"/>
    <x v="0"/>
    <n v="0"/>
    <x v="0"/>
    <n v="0"/>
    <x v="0"/>
    <x v="0"/>
    <n v="0"/>
    <n v="0"/>
    <m/>
    <n v="1.7499999999999998E-2"/>
    <n v="8.3333333333333332E-3"/>
    <n v="7.6479999999999997"/>
    <n v="0"/>
    <n v="77"/>
    <s v="BASE DE DATOS"/>
    <m/>
  </r>
  <r>
    <s v="20"/>
    <x v="3"/>
    <s v="SEAL"/>
    <s v="33013850"/>
    <s v="33013850"/>
    <x v="0"/>
    <s v="PERKINS 2"/>
    <s v="S"/>
    <n v="0.46"/>
    <n v="0.35"/>
    <n v="35.159999999999997"/>
    <n v="80.543999999999997"/>
    <n v="115.70399999999999"/>
    <n v="10"/>
    <n v="580"/>
    <n v="0"/>
    <n v="2.8"/>
    <m/>
    <x v="0"/>
    <s v="SEAL33013850PERKINS 2EL"/>
    <s v="SEAL - Sociedad El‚ctrica del Sur Oeste S. A."/>
    <x v="7"/>
    <x v="7"/>
    <s v="C. T. Atico"/>
    <x v="59"/>
    <x v="0"/>
    <x v="0"/>
    <x v="130"/>
    <x v="0"/>
    <s v="Instalado"/>
    <s v="Operativo"/>
    <s v="Distribuidora"/>
    <x v="0"/>
    <x v="0"/>
    <x v="0"/>
    <x v="0"/>
    <s v="Estatal"/>
    <s v="AREQUIPA"/>
    <s v="AREQUIPA"/>
    <s v="CARAVELI"/>
    <s v="ATICO"/>
    <n v="0"/>
    <x v="0"/>
    <n v="0"/>
    <x v="0"/>
    <n v="0"/>
    <x v="0"/>
    <x v="0"/>
    <n v="115.70399999999999"/>
    <n v="0.11570399999999999"/>
    <m/>
    <n v="3.8333333333333337E-2"/>
    <n v="2.9166666666666664E-2"/>
    <n v="7.6479999999999997"/>
    <n v="0"/>
    <n v="77"/>
    <s v="BASE DE DATOS"/>
    <m/>
  </r>
  <r>
    <s v="20"/>
    <x v="3"/>
    <s v="SEAL"/>
    <s v="33013850"/>
    <s v="33013850"/>
    <x v="0"/>
    <s v="PERKINS 3"/>
    <s v="N"/>
    <n v="0"/>
    <n v="0"/>
    <n v="0"/>
    <n v="0"/>
    <n v="0"/>
    <n v="0"/>
    <n v="0"/>
    <n v="0"/>
    <n v="0"/>
    <m/>
    <x v="0"/>
    <s v="SEAL33013850PERKINS 3EL"/>
    <s v="SEAL - Sociedad El‚ctrica del Sur Oeste S. A."/>
    <x v="7"/>
    <x v="7"/>
    <s v="C. T. Atico"/>
    <x v="59"/>
    <x v="0"/>
    <x v="0"/>
    <x v="126"/>
    <x v="0"/>
    <s v="Instalado"/>
    <s v="Inoperativo"/>
    <s v="Distribuidora"/>
    <x v="0"/>
    <x v="0"/>
    <x v="0"/>
    <x v="0"/>
    <s v="Estatal"/>
    <s v="AREQUIPA"/>
    <s v="AREQUIPA"/>
    <s v="CARAVELI"/>
    <s v="ATICO"/>
    <n v="0"/>
    <x v="0"/>
    <n v="0"/>
    <x v="0"/>
    <n v="0"/>
    <x v="0"/>
    <x v="0"/>
    <n v="0"/>
    <n v="0"/>
    <m/>
    <n v="0"/>
    <n v="0"/>
    <n v="7.6479999999999997"/>
    <n v="0"/>
    <n v="77"/>
    <s v="BASE DE DATOS"/>
    <m/>
  </r>
  <r>
    <s v="20"/>
    <x v="3"/>
    <s v="SEAL"/>
    <s v="33013850"/>
    <s v="33013850"/>
    <x v="0"/>
    <s v="ALGESA"/>
    <s v="S"/>
    <n v="0.74"/>
    <n v="0.68"/>
    <n v="0"/>
    <n v="0"/>
    <n v="0"/>
    <n v="0"/>
    <n v="0"/>
    <n v="0"/>
    <n v="0"/>
    <m/>
    <x v="0"/>
    <s v="SEAL33013850ALGESAEL"/>
    <s v="SEAL - Sociedad El‚ctrica del Sur Oeste S. A."/>
    <x v="7"/>
    <x v="7"/>
    <s v="C. T. Atico"/>
    <x v="59"/>
    <x v="0"/>
    <x v="0"/>
    <x v="131"/>
    <x v="0"/>
    <s v="Instalado"/>
    <s v="Operativo"/>
    <s v="Distribuidora"/>
    <x v="0"/>
    <x v="0"/>
    <x v="0"/>
    <x v="0"/>
    <s v="Estatal"/>
    <s v="AREQUIPA"/>
    <s v="AREQUIPA"/>
    <s v="CARAVELI"/>
    <s v="ATICO"/>
    <n v="0"/>
    <x v="0"/>
    <n v="0"/>
    <x v="0"/>
    <n v="0"/>
    <x v="0"/>
    <x v="0"/>
    <n v="0"/>
    <n v="0"/>
    <m/>
    <n v="6.1666666666666668E-2"/>
    <n v="5.6666666666666671E-2"/>
    <n v="7.6479999999999997"/>
    <n v="0"/>
    <n v="77"/>
    <s v="BASE DE DATOS"/>
    <m/>
  </r>
  <r>
    <s v="20"/>
    <x v="3"/>
    <s v="SEAL"/>
    <s v="33013870"/>
    <s v="33013870"/>
    <x v="0"/>
    <s v="DAEWO"/>
    <s v="N"/>
    <n v="0.34200000000000003"/>
    <n v="0"/>
    <n v="0"/>
    <n v="0"/>
    <n v="0"/>
    <n v="0"/>
    <n v="0"/>
    <n v="0"/>
    <n v="0"/>
    <m/>
    <x v="0"/>
    <s v="SEAL33013870DAEWOEL"/>
    <s v="SEAL - Sociedad El‚ctrica del Sur Oeste S. A."/>
    <x v="7"/>
    <x v="7"/>
    <s v="C. T. Caravelí"/>
    <x v="60"/>
    <x v="0"/>
    <x v="0"/>
    <x v="132"/>
    <x v="0"/>
    <s v="Instalado"/>
    <s v="Inoperativo"/>
    <s v="Distribuidora"/>
    <x v="0"/>
    <x v="1"/>
    <x v="0"/>
    <x v="0"/>
    <s v="Estatal"/>
    <s v="AREQUIPA"/>
    <s v="AREQUIPA"/>
    <s v="CARAVELI"/>
    <s v="CARAVELI"/>
    <n v="0"/>
    <x v="0"/>
    <n v="0"/>
    <x v="0"/>
    <n v="0"/>
    <x v="0"/>
    <x v="0"/>
    <n v="0"/>
    <n v="0"/>
    <m/>
    <n v="2.8500000000000001E-2"/>
    <n v="0"/>
    <n v="7.6479999999999997"/>
    <n v="0"/>
    <n v="77"/>
    <s v="BASE DE DATOS"/>
    <m/>
  </r>
  <r>
    <s v="20"/>
    <x v="3"/>
    <s v="SEAL"/>
    <s v="33013870"/>
    <s v="33013870"/>
    <x v="0"/>
    <s v="PERKINS"/>
    <s v="S"/>
    <n v="0.55000000000000004"/>
    <n v="0.3"/>
    <n v="0"/>
    <n v="2.2469999999999999"/>
    <n v="2.2469999999999999"/>
    <n v="0"/>
    <n v="14"/>
    <n v="0"/>
    <n v="0"/>
    <m/>
    <x v="0"/>
    <s v="SEAL33013870PERKINSEL"/>
    <s v="SEAL - Sociedad El‚ctrica del Sur Oeste S. A."/>
    <x v="7"/>
    <x v="7"/>
    <s v="C. T. Caravel¡"/>
    <x v="60"/>
    <x v="0"/>
    <x v="0"/>
    <x v="12"/>
    <x v="0"/>
    <s v="Instalado"/>
    <s v="Operativo"/>
    <s v="Distribuidora"/>
    <x v="0"/>
    <x v="1"/>
    <x v="0"/>
    <x v="0"/>
    <s v="Estatal"/>
    <s v="AREQUIPA"/>
    <s v="AREQUIPA"/>
    <s v="CARAVELI"/>
    <s v="CARAVELI"/>
    <n v="0"/>
    <x v="0"/>
    <n v="0"/>
    <x v="0"/>
    <n v="0"/>
    <x v="0"/>
    <x v="0"/>
    <n v="2.2469999999999999"/>
    <n v="2.2469999999999999E-3"/>
    <m/>
    <n v="4.5833333333333337E-2"/>
    <n v="2.4999999999999998E-2"/>
    <n v="7.6479999999999997"/>
    <n v="0"/>
    <n v="77"/>
    <s v="BASE DE DATOS"/>
    <m/>
  </r>
  <r>
    <s v="20"/>
    <x v="3"/>
    <s v="SEAL"/>
    <s v="33013820"/>
    <s v="33013820"/>
    <x v="0"/>
    <s v="CAT2"/>
    <s v="N"/>
    <n v="0"/>
    <n v="0"/>
    <n v="0"/>
    <n v="0"/>
    <n v="0"/>
    <n v="0"/>
    <n v="0"/>
    <n v="0"/>
    <n v="0"/>
    <m/>
    <x v="1"/>
    <s v="SEAL33013820CAT2EL"/>
    <s v="SEAL - Sociedad El‚ctrica del Sur Oeste S. A."/>
    <x v="7"/>
    <x v="7"/>
    <s v="C. T. Chala"/>
    <x v="61"/>
    <x v="0"/>
    <x v="0"/>
    <x v="133"/>
    <x v="0"/>
    <s v="Instalado"/>
    <s v="Inoperativo"/>
    <s v="Distribuidora"/>
    <x v="0"/>
    <x v="1"/>
    <x v="0"/>
    <x v="0"/>
    <s v="Estatal"/>
    <s v="AREQUIPA"/>
    <s v="AREQUIPA"/>
    <s v="CARAVELI"/>
    <s v="CHALA"/>
    <n v="0"/>
    <x v="0"/>
    <n v="0"/>
    <x v="0"/>
    <n v="0"/>
    <x v="0"/>
    <x v="0"/>
    <n v="0"/>
    <n v="0"/>
    <m/>
    <s v="-"/>
    <s v="-"/>
    <s v="-"/>
    <n v="0"/>
    <n v="77"/>
    <s v="BASE DE DATOS"/>
    <m/>
  </r>
  <r>
    <s v="20"/>
    <x v="3"/>
    <s v="SEAL"/>
    <s v="33014010"/>
    <s v="33014010"/>
    <x v="0"/>
    <s v="PERKINS"/>
    <s v="S"/>
    <n v="0.45"/>
    <n v="0.35"/>
    <n v="0"/>
    <n v="0"/>
    <n v="0"/>
    <n v="0"/>
    <n v="0"/>
    <n v="0"/>
    <n v="0"/>
    <m/>
    <x v="0"/>
    <s v="SEAL33014010PERKINSEL"/>
    <s v="SEAL - Sociedad El‚ctrica del Sur Oeste S. A."/>
    <x v="7"/>
    <x v="7"/>
    <s v="C. T. Cotahuasi"/>
    <x v="62"/>
    <x v="0"/>
    <x v="0"/>
    <x v="12"/>
    <x v="0"/>
    <s v="Instalado"/>
    <s v="Operativo"/>
    <s v="Distribuidora"/>
    <x v="0"/>
    <x v="1"/>
    <x v="0"/>
    <x v="0"/>
    <s v="Estatal"/>
    <s v="AREQUIPA"/>
    <s v="AREQUIPA"/>
    <s v="LA UNION"/>
    <s v="CATAHUASI"/>
    <n v="0"/>
    <x v="0"/>
    <n v="0"/>
    <x v="0"/>
    <n v="0"/>
    <x v="0"/>
    <x v="0"/>
    <n v="0"/>
    <n v="0"/>
    <m/>
    <n v="3.7499999999999999E-2"/>
    <n v="2.9166666666666664E-2"/>
    <n v="7.6479999999999997"/>
    <n v="0"/>
    <n v="77"/>
    <s v="BASE DE DATOS"/>
    <m/>
  </r>
  <r>
    <s v="20"/>
    <x v="3"/>
    <s v="SEAL"/>
    <s v="33014010"/>
    <s v="33014010"/>
    <x v="0"/>
    <s v="CAT 1"/>
    <s v="S"/>
    <n v="0.45"/>
    <n v="0.35"/>
    <n v="0"/>
    <n v="1.6879999999999999"/>
    <n v="1.6879999999999999"/>
    <n v="16"/>
    <n v="7.5"/>
    <n v="0"/>
    <n v="0"/>
    <m/>
    <x v="0"/>
    <s v="SEAL33014010CAT 1EL"/>
    <s v="SEAL - Sociedad El‚ctrica del Sur Oeste S. A."/>
    <x v="7"/>
    <x v="7"/>
    <s v="C. T. Cotahuasi"/>
    <x v="62"/>
    <x v="0"/>
    <x v="0"/>
    <x v="21"/>
    <x v="0"/>
    <s v="Instalado"/>
    <s v="Operativo"/>
    <s v="Distribuidora"/>
    <x v="0"/>
    <x v="1"/>
    <x v="0"/>
    <x v="0"/>
    <s v="Estatal"/>
    <s v="AREQUIPA"/>
    <s v="AREQUIPA"/>
    <s v="LA UNION"/>
    <s v="CATAHUASI"/>
    <n v="0"/>
    <x v="0"/>
    <n v="0"/>
    <x v="0"/>
    <n v="0"/>
    <x v="0"/>
    <x v="0"/>
    <n v="1.6879999999999999"/>
    <n v="1.688E-3"/>
    <m/>
    <n v="3.7499999999999999E-2"/>
    <n v="2.9166666666666664E-2"/>
    <n v="7.6479999999999997"/>
    <n v="0"/>
    <n v="77"/>
    <s v="BASE DE DATOS"/>
    <m/>
  </r>
  <r>
    <s v="20"/>
    <x v="3"/>
    <s v="SEAL"/>
    <s v="33014010"/>
    <s v="33014010"/>
    <x v="0"/>
    <s v="CAT 2"/>
    <s v="S"/>
    <n v="0.45"/>
    <n v="0.35"/>
    <n v="0"/>
    <n v="0"/>
    <n v="0"/>
    <n v="0"/>
    <n v="0"/>
    <n v="0"/>
    <n v="0"/>
    <m/>
    <x v="0"/>
    <s v="SEAL33014010CAT 2EL"/>
    <s v="SEAL - Sociedad El‚ctrica del Sur Oeste S. A."/>
    <x v="7"/>
    <x v="7"/>
    <s v="C. T. Cotahuasi"/>
    <x v="62"/>
    <x v="0"/>
    <x v="0"/>
    <x v="22"/>
    <x v="0"/>
    <s v="Instalado"/>
    <s v="Operativo"/>
    <s v="Distribuidora"/>
    <x v="0"/>
    <x v="1"/>
    <x v="0"/>
    <x v="0"/>
    <s v="Estatal"/>
    <s v="AREQUIPA"/>
    <s v="AREQUIPA"/>
    <s v="LA UNION"/>
    <s v="CATAHUASI"/>
    <n v="0"/>
    <x v="0"/>
    <n v="0"/>
    <x v="0"/>
    <n v="0"/>
    <x v="0"/>
    <x v="0"/>
    <n v="0"/>
    <n v="0"/>
    <m/>
    <n v="3.7499999999999999E-2"/>
    <n v="2.9166666666666664E-2"/>
    <n v="7.6479999999999997"/>
    <n v="0"/>
    <n v="77"/>
    <s v="BASE DE DATOS"/>
    <m/>
  </r>
  <r>
    <s v="20"/>
    <x v="3"/>
    <s v="SEAL"/>
    <s v="33014010"/>
    <s v="33014010"/>
    <x v="0"/>
    <s v="CAT"/>
    <s v="N"/>
    <n v="0.45"/>
    <n v="0"/>
    <n v="0"/>
    <n v="0"/>
    <n v="0"/>
    <n v="0"/>
    <n v="0"/>
    <n v="0"/>
    <n v="0"/>
    <m/>
    <x v="0"/>
    <s v="SEAL33014010CATEL"/>
    <s v="SEAL - Sociedad El‚ctrica del Sur Oeste S. A."/>
    <x v="7"/>
    <x v="7"/>
    <s v="C. T. Cotahuasi"/>
    <x v="62"/>
    <x v="0"/>
    <x v="0"/>
    <x v="18"/>
    <x v="0"/>
    <s v="Instalado"/>
    <s v="Operativo"/>
    <s v="Distribuidora"/>
    <x v="0"/>
    <x v="1"/>
    <x v="0"/>
    <x v="0"/>
    <s v="Estatal"/>
    <s v="AREQUIPA"/>
    <s v="AREQUIPA"/>
    <s v="LA UNION"/>
    <s v="CATAHUASI"/>
    <n v="0"/>
    <x v="0"/>
    <n v="0"/>
    <x v="0"/>
    <n v="0"/>
    <x v="0"/>
    <x v="0"/>
    <n v="0"/>
    <n v="0"/>
    <m/>
    <n v="3.7499999999999999E-2"/>
    <n v="0"/>
    <n v="7.6479999999999997"/>
    <n v="0"/>
    <n v="77"/>
    <s v="BASE DE DATOS"/>
    <m/>
  </r>
  <r>
    <s v="20"/>
    <x v="3"/>
    <s v="SEAL"/>
    <s v="33014010"/>
    <s v="33014010"/>
    <x v="0"/>
    <s v="AREM 1"/>
    <s v="S"/>
    <n v="0.2"/>
    <n v="0.19500000000000001"/>
    <n v="0"/>
    <n v="0.318"/>
    <n v="0.318"/>
    <n v="0"/>
    <n v="4"/>
    <n v="0"/>
    <n v="0"/>
    <m/>
    <x v="0"/>
    <s v="SEAL33014010AREM 1EL"/>
    <s v="SEAL - Sociedad El‚ctrica del Sur Oeste S. A."/>
    <x v="7"/>
    <x v="7"/>
    <s v="C. T. Cotahuasi"/>
    <x v="62"/>
    <x v="0"/>
    <x v="0"/>
    <x v="134"/>
    <x v="0"/>
    <s v="Instalado"/>
    <s v="Operativo"/>
    <s v="Distribuidora"/>
    <x v="0"/>
    <x v="1"/>
    <x v="0"/>
    <x v="0"/>
    <s v="Estatal"/>
    <s v="AREQUIPA"/>
    <s v="AREQUIPA"/>
    <s v="LA UNION"/>
    <s v="CATAHUASI"/>
    <n v="0"/>
    <x v="0"/>
    <n v="0"/>
    <x v="0"/>
    <n v="0"/>
    <x v="0"/>
    <x v="0"/>
    <n v="0.318"/>
    <n v="3.1800000000000003E-4"/>
    <m/>
    <n v="1.6666666666666666E-2"/>
    <n v="1.6250000000000001E-2"/>
    <n v="7.6479999999999997"/>
    <n v="0"/>
    <n v="77"/>
    <s v="BASE DE DATOS"/>
    <m/>
  </r>
  <r>
    <s v="20"/>
    <x v="3"/>
    <s v="SEAL"/>
    <s v="33014010"/>
    <s v="33014010"/>
    <x v="0"/>
    <s v="AREM 2"/>
    <s v="S"/>
    <n v="0.1"/>
    <n v="0.09"/>
    <n v="0"/>
    <n v="0.14499999999999999"/>
    <n v="0.14499999999999999"/>
    <n v="0"/>
    <n v="4"/>
    <n v="0"/>
    <n v="0"/>
    <m/>
    <x v="0"/>
    <s v="SEAL33014010AREM 2EL"/>
    <s v="SEAL - Sociedad El‚ctrica del Sur Oeste S. A."/>
    <x v="7"/>
    <x v="7"/>
    <s v="C. T. Cotahuasi"/>
    <x v="62"/>
    <x v="0"/>
    <x v="0"/>
    <x v="135"/>
    <x v="0"/>
    <s v="Instalado"/>
    <s v="Operativo"/>
    <s v="Distribuidora"/>
    <x v="0"/>
    <x v="1"/>
    <x v="0"/>
    <x v="0"/>
    <s v="Estatal"/>
    <s v="AREQUIPA"/>
    <s v="AREQUIPA"/>
    <s v="LA UNION"/>
    <s v="CATAHUASI"/>
    <n v="0"/>
    <x v="0"/>
    <n v="0"/>
    <x v="0"/>
    <n v="0"/>
    <x v="0"/>
    <x v="0"/>
    <n v="0.14499999999999999"/>
    <n v="1.45E-4"/>
    <m/>
    <n v="8.3333333333333332E-3"/>
    <n v="7.4999999999999997E-3"/>
    <n v="7.6479999999999997"/>
    <n v="0"/>
    <n v="77"/>
    <s v="BASE DE DATOS"/>
    <m/>
  </r>
  <r>
    <s v="20"/>
    <x v="3"/>
    <s v="SEAL"/>
    <s v="33013850"/>
    <s v="33013850"/>
    <x v="0"/>
    <s v="PERKINS 4"/>
    <s v="N"/>
    <n v="0"/>
    <n v="0"/>
    <n v="0"/>
    <n v="0"/>
    <n v="0"/>
    <n v="0"/>
    <n v="0"/>
    <n v="0"/>
    <n v="0"/>
    <m/>
    <x v="0"/>
    <s v="SEAL33013850PERKINS 4EL"/>
    <s v="SEAL - Sociedad El‚ctrica del Sur Oeste S. A."/>
    <x v="7"/>
    <x v="7"/>
    <s v="C. T. Atico"/>
    <x v="59"/>
    <x v="0"/>
    <x v="0"/>
    <x v="136"/>
    <x v="0"/>
    <s v="Instalado"/>
    <s v="Inoperativo"/>
    <s v="Distribuidora"/>
    <x v="0"/>
    <x v="0"/>
    <x v="0"/>
    <x v="0"/>
    <s v="Estatal"/>
    <s v="AREQUIPA"/>
    <s v="AREQUIPA"/>
    <s v="CARAVELI"/>
    <s v="ATICO"/>
    <n v="0"/>
    <x v="0"/>
    <n v="0"/>
    <x v="0"/>
    <n v="0"/>
    <x v="0"/>
    <x v="0"/>
    <n v="0"/>
    <n v="0"/>
    <m/>
    <n v="0"/>
    <n v="0"/>
    <n v="7.6479999999999997"/>
    <n v="0"/>
    <n v="77"/>
    <s v="BASE DE DATOS"/>
    <m/>
  </r>
  <r>
    <s v="20"/>
    <x v="3"/>
    <s v="SEAL"/>
    <s v="33013884"/>
    <s v="33013884"/>
    <x v="0"/>
    <s v="DOOSAN"/>
    <s v="S"/>
    <n v="0.74"/>
    <n v="0.63800000000000001"/>
    <n v="0"/>
    <n v="0"/>
    <n v="0"/>
    <n v="0"/>
    <n v="0"/>
    <n v="0"/>
    <n v="0"/>
    <m/>
    <x v="0"/>
    <s v="SEAL33013884DOOSANEL"/>
    <s v="SEAL - Sociedad El‚ctrica del Sur Oeste S. A."/>
    <x v="7"/>
    <x v="7"/>
    <s v="C. T. Orcopampa"/>
    <x v="63"/>
    <x v="0"/>
    <x v="0"/>
    <x v="137"/>
    <x v="0"/>
    <s v="Instalado"/>
    <s v="Operativo"/>
    <s v="Distribuidora"/>
    <x v="0"/>
    <x v="1"/>
    <x v="0"/>
    <x v="0"/>
    <s v="Estatal"/>
    <s v="AREQUIPA"/>
    <s v="AREQUIPA"/>
    <s v="CASTILLA"/>
    <s v="ORCOPAMPA"/>
    <n v="0"/>
    <x v="0"/>
    <n v="0"/>
    <x v="0"/>
    <n v="0"/>
    <x v="0"/>
    <x v="0"/>
    <n v="0"/>
    <n v="0"/>
    <m/>
    <n v="6.1666666666666668E-2"/>
    <n v="5.3166666666666668E-2"/>
    <n v="7.6479999999999997"/>
    <n v="0"/>
    <n v="77"/>
    <s v="BASE DE DATOS"/>
    <m/>
  </r>
  <r>
    <s v="20"/>
    <x v="4"/>
    <s v="TCHILC"/>
    <s v="33180209"/>
    <s v="33180209"/>
    <x v="3"/>
    <s v="G1"/>
    <s v="S"/>
    <n v="300"/>
    <n v="299.99"/>
    <n v="0"/>
    <n v="0"/>
    <n v="0"/>
    <n v="724"/>
    <n v="0"/>
    <n v="0"/>
    <n v="0"/>
    <m/>
    <x v="0"/>
    <s v="TCHILC33180209G1CC"/>
    <s v="TERMOCHILCA S.A.C."/>
    <x v="17"/>
    <x v="17"/>
    <s v="C.T.SANTO DOMINGO DE LOS OLLER"/>
    <x v="86"/>
    <x v="1"/>
    <x v="3"/>
    <x v="13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0"/>
    <n v="0"/>
    <m/>
    <n v="25"/>
    <n v="24.916666666666668"/>
    <n v="7.6479999999999997"/>
    <n v="0"/>
    <n v="81"/>
    <s v="BASE DE DATOS"/>
    <m/>
  </r>
  <r>
    <s v="20"/>
    <x v="11"/>
    <s v="SDFENE"/>
    <s v="33149607"/>
    <s v="33149607"/>
    <x v="2"/>
    <s v="TV1"/>
    <s v="S"/>
    <n v="5.42"/>
    <n v="5"/>
    <n v="332.471"/>
    <n v="1646.3989999999999"/>
    <n v="1978.87"/>
    <n v="0"/>
    <n v="712"/>
    <n v="0"/>
    <n v="0"/>
    <m/>
    <x v="0"/>
    <s v="SDFENE33149607TV1TV"/>
    <s v="SDF ENERGIA SAC"/>
    <x v="9"/>
    <x v="9"/>
    <s v="C.T. OQUENDO"/>
    <x v="67"/>
    <x v="2"/>
    <x v="2"/>
    <x v="141"/>
    <x v="0"/>
    <s v="Instalado"/>
    <s v="Operativo"/>
    <s v="Generadora"/>
    <x v="0"/>
    <x v="1"/>
    <x v="0"/>
    <x v="0"/>
    <s v="Privado"/>
    <s v="LIMA"/>
    <s v="CALLAO"/>
    <s v="CALLAO"/>
    <s v="CALLAO"/>
    <n v="0"/>
    <x v="1"/>
    <s v="COGENERADOR"/>
    <x v="0"/>
    <n v="0"/>
    <x v="0"/>
    <x v="0"/>
    <n v="1978.87"/>
    <n v="1.9788699999999999"/>
    <m/>
    <n v="0.45166666666666666"/>
    <n v="0.41666666666666669"/>
    <n v="7.6479999999999997"/>
    <n v="0"/>
    <n v="74"/>
    <s v="BASE DE DATOS"/>
    <m/>
  </r>
  <r>
    <s v="20"/>
    <x v="11"/>
    <s v="SDFENE"/>
    <s v="33149607"/>
    <s v="33149607"/>
    <x v="2"/>
    <s v="TV2"/>
    <s v="S"/>
    <n v="2.52"/>
    <n v="2.1"/>
    <n v="9.2490000000000006"/>
    <n v="45.801000000000002"/>
    <n v="55.05"/>
    <n v="0"/>
    <n v="32"/>
    <n v="0"/>
    <n v="0"/>
    <m/>
    <x v="0"/>
    <s v="SDFENE33149607TV2TV"/>
    <s v="SDF ENERGIA SAC"/>
    <x v="9"/>
    <x v="9"/>
    <s v="C.T. OQUENDO"/>
    <x v="67"/>
    <x v="2"/>
    <x v="2"/>
    <x v="142"/>
    <x v="0"/>
    <s v="Instalado"/>
    <s v="Operativo"/>
    <s v="Generadora"/>
    <x v="0"/>
    <x v="1"/>
    <x v="0"/>
    <x v="0"/>
    <s v="Privado"/>
    <s v="LIMA"/>
    <s v="CALLAO"/>
    <s v="CALLAO"/>
    <s v="CALLAO"/>
    <n v="0"/>
    <x v="1"/>
    <s v="COGENERADOR"/>
    <x v="0"/>
    <n v="0"/>
    <x v="0"/>
    <x v="0"/>
    <n v="55.05"/>
    <n v="5.5049999999999995E-2"/>
    <m/>
    <n v="0.21"/>
    <n v="0.17500000000000002"/>
    <n v="7.6479999999999997"/>
    <n v="7.1054273576010019E-15"/>
    <n v="74"/>
    <s v="BASE DE DATOS"/>
    <m/>
  </r>
  <r>
    <s v="20"/>
    <x v="11"/>
    <s v="SDFENE"/>
    <s v="33149607"/>
    <s v="33149607"/>
    <x v="1"/>
    <s v="TG1"/>
    <s v="S"/>
    <n v="31"/>
    <n v="28.445"/>
    <n v="0"/>
    <n v="0"/>
    <n v="0"/>
    <n v="0"/>
    <n v="0"/>
    <n v="0"/>
    <n v="0"/>
    <m/>
    <x v="0"/>
    <s v="SDFENE33149607TG1TG"/>
    <s v="SDF ENERGIA SAC"/>
    <x v="9"/>
    <x v="9"/>
    <s v="C.T. OQUENDO"/>
    <x v="67"/>
    <x v="1"/>
    <x v="1"/>
    <x v="143"/>
    <x v="0"/>
    <s v="Instalado"/>
    <s v="Operativo"/>
    <s v="Generadora"/>
    <x v="0"/>
    <x v="1"/>
    <x v="1"/>
    <x v="0"/>
    <s v="Privado"/>
    <s v="LIMA"/>
    <s v="CALLAO"/>
    <s v="CALLAO"/>
    <s v="CALLAO"/>
    <n v="0"/>
    <x v="1"/>
    <s v="COGENERADOR"/>
    <x v="0"/>
    <n v="0"/>
    <x v="0"/>
    <x v="0"/>
    <n v="0"/>
    <n v="0"/>
    <m/>
    <n v="2.5833333333333335"/>
    <n v="2.3704166666666668"/>
    <n v="7.6479999999999997"/>
    <n v="0"/>
    <n v="74"/>
    <s v="BASE DE DATOS"/>
    <m/>
  </r>
  <r>
    <s v="20"/>
    <x v="11"/>
    <s v="CEVER2"/>
    <s v="33021893"/>
    <s v="33021893"/>
    <x v="0"/>
    <s v="Grupo 4"/>
    <s v="S"/>
    <n v="0.68"/>
    <n v="0.50900000000000001"/>
    <n v="0"/>
    <n v="0"/>
    <n v="0"/>
    <n v="0"/>
    <n v="0"/>
    <n v="0"/>
    <n v="0"/>
    <m/>
    <x v="0"/>
    <s v="CEVER233021893Grupo 4EL"/>
    <s v="Sociedad Minera Cerro Verde S.A."/>
    <x v="31"/>
    <x v="31"/>
    <s v="C. T. Cerro Verde"/>
    <x v="105"/>
    <x v="0"/>
    <x v="0"/>
    <x v="190"/>
    <x v="0"/>
    <s v="Instalado"/>
    <s v="Operativo"/>
    <s v="Generadora"/>
    <x v="0"/>
    <x v="1"/>
    <x v="0"/>
    <x v="0"/>
    <s v="Privado"/>
    <s v="AREQUIPA"/>
    <s v="AREQUIPA"/>
    <s v="AREQUIPA "/>
    <s v="UCHUMAYO"/>
    <n v="0"/>
    <x v="0"/>
    <n v="0"/>
    <x v="0"/>
    <n v="0"/>
    <x v="0"/>
    <x v="0"/>
    <n v="0"/>
    <n v="0"/>
    <m/>
    <n v="5.6666666666666671E-2"/>
    <n v="4.2416666666666665E-2"/>
    <n v="7.6479999999999997"/>
    <n v="0"/>
    <n v="78"/>
    <s v="BASE DE DATOS"/>
    <m/>
  </r>
  <r>
    <s v="20"/>
    <x v="11"/>
    <s v="CEVER2"/>
    <s v="33021893"/>
    <s v="33021893"/>
    <x v="0"/>
    <s v="Grupo 5"/>
    <s v="S"/>
    <n v="1.825"/>
    <n v="1.2170000000000001"/>
    <n v="0"/>
    <n v="0"/>
    <n v="0"/>
    <n v="0"/>
    <n v="0"/>
    <n v="0"/>
    <n v="0"/>
    <m/>
    <x v="0"/>
    <s v="CEVER233021893Grupo 5EL"/>
    <s v="Sociedad Minera Cerro Verde S.A."/>
    <x v="31"/>
    <x v="31"/>
    <s v="C. T. Cerro Verde"/>
    <x v="105"/>
    <x v="0"/>
    <x v="0"/>
    <x v="210"/>
    <x v="0"/>
    <s v="Instalado"/>
    <s v="Operativo"/>
    <s v="Generadora"/>
    <x v="0"/>
    <x v="1"/>
    <x v="0"/>
    <x v="0"/>
    <s v="Privado"/>
    <s v="AREQUIPA"/>
    <s v="AREQUIPA"/>
    <s v="AREQUIPA "/>
    <s v="UCHUMAYO"/>
    <n v="0"/>
    <x v="0"/>
    <n v="0"/>
    <x v="0"/>
    <n v="0"/>
    <x v="0"/>
    <x v="0"/>
    <n v="0"/>
    <n v="0"/>
    <m/>
    <n v="0.15208333333333332"/>
    <n v="0.10141666666666667"/>
    <n v="7.6479999999999997"/>
    <n v="0"/>
    <n v="78"/>
    <s v="BASE DE DATOS"/>
    <m/>
  </r>
  <r>
    <s v="20"/>
    <x v="11"/>
    <s v="CEVER2"/>
    <s v="33021893"/>
    <s v="33021893"/>
    <x v="1"/>
    <s v="TG1"/>
    <s v="S"/>
    <n v="19.399999999999999"/>
    <n v="14.82"/>
    <n v="0"/>
    <n v="0"/>
    <n v="0"/>
    <n v="0"/>
    <n v="0"/>
    <n v="0"/>
    <n v="0"/>
    <m/>
    <x v="0"/>
    <s v="CEVER233021893TG1TG"/>
    <s v="Sociedad Minera Cerro Verde S.A."/>
    <x v="31"/>
    <x v="31"/>
    <s v="C. T. Cerro Verde"/>
    <x v="105"/>
    <x v="1"/>
    <x v="1"/>
    <x v="143"/>
    <x v="0"/>
    <s v="Instalado"/>
    <s v="Operativo"/>
    <s v="Generadora"/>
    <x v="0"/>
    <x v="1"/>
    <x v="0"/>
    <x v="0"/>
    <s v="Privado"/>
    <s v="AREQUIPA"/>
    <s v="AREQUIPA"/>
    <s v="AREQUIPA "/>
    <s v="UCHUMAYO"/>
    <n v="0"/>
    <x v="0"/>
    <n v="0"/>
    <x v="0"/>
    <n v="0"/>
    <x v="0"/>
    <x v="0"/>
    <n v="0"/>
    <n v="0"/>
    <m/>
    <n v="1.6166666666666665"/>
    <n v="1.2350000000000001"/>
    <n v="7.6479999999999997"/>
    <n v="0"/>
    <n v="78"/>
    <s v="BASE DE DATOS"/>
    <m/>
  </r>
  <r>
    <s v="20"/>
    <x v="11"/>
    <s v="CEVER2"/>
    <s v="33359615"/>
    <s v="33359615"/>
    <x v="1"/>
    <s v="TG1"/>
    <s v="S"/>
    <n v="181.3"/>
    <n v="177.999"/>
    <n v="0"/>
    <n v="0"/>
    <n v="0"/>
    <n v="34.799999999999997"/>
    <n v="0"/>
    <n v="0"/>
    <n v="1"/>
    <m/>
    <x v="0"/>
    <s v="CEVER233359615TG1TG"/>
    <s v="Sociedad Minera Cerro Verde S.A."/>
    <x v="31"/>
    <x v="31"/>
    <s v="C. T. Recka"/>
    <x v="106"/>
    <x v="1"/>
    <x v="1"/>
    <x v="211"/>
    <x v="0"/>
    <s v="Instalado"/>
    <s v="Operativo"/>
    <s v="Generadora"/>
    <x v="0"/>
    <x v="1"/>
    <x v="1"/>
    <x v="0"/>
    <s v="Privado"/>
    <s v="LAMBAYEQUE"/>
    <s v="LAMBAYEQUE"/>
    <s v="CHICLAYO"/>
    <s v="REQUE"/>
    <n v="0"/>
    <x v="0"/>
    <n v="0"/>
    <x v="0"/>
    <n v="0"/>
    <x v="0"/>
    <x v="0"/>
    <n v="0"/>
    <n v="0"/>
    <m/>
    <n v="15.108333333333334"/>
    <n v="14.83325"/>
    <n v="7.6479999999999997"/>
    <n v="0"/>
    <n v="78"/>
    <s v="BASE DE DATOS"/>
    <m/>
  </r>
  <r>
    <s v="20"/>
    <x v="9"/>
    <s v="ELN"/>
    <s v="33007793"/>
    <s v="33007793"/>
    <x v="0"/>
    <s v="CKD. HOROV."/>
    <s v="N"/>
    <n v="0"/>
    <n v="0"/>
    <n v="0"/>
    <n v="0"/>
    <n v="0"/>
    <n v="0"/>
    <n v="0"/>
    <n v="0"/>
    <n v="0"/>
    <m/>
    <x v="1"/>
    <s v="ELN33007793CKD. HOROV.EL"/>
    <s v="Electro Norte S. A."/>
    <x v="34"/>
    <x v="34"/>
    <s v="C. T. Salas"/>
    <x v="110"/>
    <x v="0"/>
    <x v="0"/>
    <x v="223"/>
    <x v="0"/>
    <s v="Retirado"/>
    <s v="Inoperativo"/>
    <s v="Distribuidora"/>
    <x v="0"/>
    <x v="1"/>
    <x v="0"/>
    <x v="0"/>
    <s v="Estatal"/>
    <s v="LAMBAYEQUE"/>
    <s v="LAMBAYEQUE"/>
    <s v="LAMBAYEQUE"/>
    <s v="SALAS"/>
    <n v="0"/>
    <x v="0"/>
    <n v="0"/>
    <x v="0"/>
    <n v="0"/>
    <x v="0"/>
    <x v="0"/>
    <n v="0"/>
    <n v="0"/>
    <m/>
    <s v="-"/>
    <s v="-"/>
    <s v="-"/>
    <n v="0"/>
    <n v="27"/>
    <s v="BASE DE DATOS"/>
    <m/>
  </r>
  <r>
    <s v="20"/>
    <x v="9"/>
    <s v="ELN"/>
    <s v="33007793"/>
    <s v="33007793"/>
    <x v="0"/>
    <s v="Volvo TD70"/>
    <s v="N"/>
    <n v="0"/>
    <n v="0"/>
    <n v="0"/>
    <n v="0"/>
    <n v="0"/>
    <n v="0"/>
    <n v="0"/>
    <n v="0"/>
    <n v="0"/>
    <m/>
    <x v="1"/>
    <s v="ELN33007793Volvo TD70EL"/>
    <s v="Electro Norte S. A."/>
    <x v="34"/>
    <x v="34"/>
    <s v="C. T. Salas"/>
    <x v="110"/>
    <x v="0"/>
    <x v="0"/>
    <x v="224"/>
    <x v="0"/>
    <s v="Retirado"/>
    <s v="Inoperativo"/>
    <s v="Distribuidora"/>
    <x v="0"/>
    <x v="1"/>
    <x v="0"/>
    <x v="0"/>
    <s v="Estatal"/>
    <s v="LAMBAYEQUE"/>
    <s v="LAMBAYEQUE"/>
    <s v="LAMBAYEQUE"/>
    <s v="SALAS"/>
    <n v="0"/>
    <x v="0"/>
    <n v="0"/>
    <x v="0"/>
    <n v="0"/>
    <x v="0"/>
    <x v="0"/>
    <n v="0"/>
    <n v="0"/>
    <m/>
    <s v="-"/>
    <s v="-"/>
    <s v="-"/>
    <n v="0"/>
    <n v="27"/>
    <s v="BASE DE DATOS"/>
    <m/>
  </r>
  <r>
    <s v="20"/>
    <x v="9"/>
    <s v="ELN"/>
    <s v="33018893"/>
    <s v="33018893"/>
    <x v="0"/>
    <s v="Caterpillar"/>
    <s v="N"/>
    <n v="0.5"/>
    <n v="0.46"/>
    <n v="0"/>
    <n v="0"/>
    <n v="0"/>
    <n v="0"/>
    <n v="0"/>
    <n v="0"/>
    <n v="0"/>
    <m/>
    <x v="0"/>
    <s v="ELN33018893CaterpillarEL"/>
    <s v="Electro Norte S. A."/>
    <x v="34"/>
    <x v="34"/>
    <s v="C. T. Chota"/>
    <x v="111"/>
    <x v="0"/>
    <x v="0"/>
    <x v="225"/>
    <x v="0"/>
    <s v="Instalado"/>
    <s v="Inoperativo"/>
    <s v="Distribuidora"/>
    <x v="0"/>
    <x v="1"/>
    <x v="0"/>
    <x v="0"/>
    <s v="Estatal"/>
    <s v="CAJAMARCA"/>
    <s v="CAJAMARCA"/>
    <s v="CHOTA"/>
    <s v="CHOTA"/>
    <n v="0"/>
    <x v="0"/>
    <n v="0"/>
    <x v="0"/>
    <n v="0"/>
    <x v="0"/>
    <x v="0"/>
    <n v="0"/>
    <n v="0"/>
    <m/>
    <n v="4.1666666666666664E-2"/>
    <n v="3.8333333333333337E-2"/>
    <n v="7.6479999999999997"/>
    <n v="0"/>
    <n v="27"/>
    <s v="BASE DE DATOS"/>
    <m/>
  </r>
  <r>
    <s v="20"/>
    <x v="9"/>
    <s v="ELN"/>
    <s v="33018893"/>
    <s v="33018893"/>
    <x v="0"/>
    <s v="Grupo G.E"/>
    <s v="S"/>
    <n v="0.75"/>
    <n v="0"/>
    <n v="0"/>
    <n v="0"/>
    <n v="0"/>
    <n v="0"/>
    <n v="0"/>
    <n v="0"/>
    <n v="0"/>
    <m/>
    <x v="0"/>
    <s v="ELN33018893Grupo G.EEL"/>
    <s v="Electro Norte S. A."/>
    <x v="34"/>
    <x v="34"/>
    <s v="C.T. Chota"/>
    <x v="111"/>
    <x v="0"/>
    <x v="0"/>
    <x v="226"/>
    <x v="0"/>
    <s v="Instalado"/>
    <s v="Operativo"/>
    <s v="Distribuidora"/>
    <x v="0"/>
    <x v="1"/>
    <x v="0"/>
    <x v="0"/>
    <s v="Estatal"/>
    <s v="CAJAMARCA"/>
    <s v="CAJAMARCA"/>
    <s v="CHOTA"/>
    <s v="CHOTA"/>
    <n v="0"/>
    <x v="0"/>
    <n v="0"/>
    <x v="0"/>
    <n v="0"/>
    <x v="0"/>
    <x v="0"/>
    <n v="0"/>
    <n v="0"/>
    <m/>
    <n v="6.25E-2"/>
    <n v="0"/>
    <n v="7.6479999999999997"/>
    <n v="0"/>
    <n v="27"/>
    <s v="BASE DE DATOS"/>
    <m/>
  </r>
  <r>
    <s v="20"/>
    <x v="9"/>
    <s v="ELN"/>
    <s v="33019393"/>
    <s v="33019393"/>
    <x v="0"/>
    <s v="Caterp-3512"/>
    <s v="S"/>
    <n v="0.5"/>
    <n v="0.5"/>
    <n v="0"/>
    <n v="0"/>
    <n v="0"/>
    <n v="0"/>
    <n v="0"/>
    <n v="0"/>
    <n v="0"/>
    <m/>
    <x v="0"/>
    <s v="ELN33019393Caterp-3512EL"/>
    <s v="Electro Norte S. A."/>
    <x v="34"/>
    <x v="34"/>
    <s v="C. T. Cutervo"/>
    <x v="112"/>
    <x v="0"/>
    <x v="0"/>
    <x v="227"/>
    <x v="0"/>
    <s v="Instalado"/>
    <s v="Operativo"/>
    <s v="Distribuidora"/>
    <x v="0"/>
    <x v="1"/>
    <x v="0"/>
    <x v="0"/>
    <s v="Estatal"/>
    <s v="CAJAMARCA"/>
    <s v="CAJAMARCA"/>
    <s v="CUTERVO"/>
    <s v="CUTERVO"/>
    <n v="0"/>
    <x v="0"/>
    <n v="0"/>
    <x v="0"/>
    <n v="0"/>
    <x v="0"/>
    <x v="0"/>
    <n v="0"/>
    <n v="0"/>
    <m/>
    <n v="4.1666666666666664E-2"/>
    <n v="4.1666666666666664E-2"/>
    <n v="7.6479999999999997"/>
    <n v="0"/>
    <n v="27"/>
    <s v="BASE DE DATOS"/>
    <m/>
  </r>
  <r>
    <s v="20"/>
    <x v="9"/>
    <s v="ELN"/>
    <s v="33019393"/>
    <s v="33019393"/>
    <x v="0"/>
    <s v="Detroit"/>
    <s v="N"/>
    <n v="0"/>
    <n v="0"/>
    <n v="0"/>
    <n v="0"/>
    <n v="0"/>
    <n v="0"/>
    <n v="0"/>
    <n v="0"/>
    <n v="0"/>
    <m/>
    <x v="0"/>
    <s v="ELN33019393DetroitEL"/>
    <s v="Electro Norte S. A."/>
    <x v="34"/>
    <x v="34"/>
    <s v="C. T. Cutervo"/>
    <x v="112"/>
    <x v="0"/>
    <x v="0"/>
    <x v="48"/>
    <x v="0"/>
    <s v="Instalado"/>
    <s v="Inoperativo"/>
    <s v="Distribuidora"/>
    <x v="0"/>
    <x v="1"/>
    <x v="0"/>
    <x v="0"/>
    <s v="Estatal"/>
    <s v="CAJAMARCA"/>
    <s v="CAJAMARCA"/>
    <s v="CUTERVO"/>
    <s v="CUTERVO"/>
    <n v="0"/>
    <x v="0"/>
    <n v="0"/>
    <x v="0"/>
    <n v="0"/>
    <x v="0"/>
    <x v="0"/>
    <n v="0"/>
    <n v="0"/>
    <m/>
    <n v="0"/>
    <n v="0"/>
    <n v="7.6479999999999997"/>
    <n v="0"/>
    <n v="27"/>
    <s v="BASE DE DATOS"/>
    <m/>
  </r>
  <r>
    <s v="20"/>
    <x v="9"/>
    <s v="ELN"/>
    <s v="43026893"/>
    <s v="43026893"/>
    <x v="0"/>
    <s v="CATERP-3512"/>
    <s v="N"/>
    <n v="0"/>
    <n v="0"/>
    <n v="0"/>
    <n v="0"/>
    <n v="0"/>
    <n v="0"/>
    <n v="0"/>
    <n v="0"/>
    <n v="0"/>
    <m/>
    <x v="1"/>
    <s v="ELN43026893CATERP-3512EL"/>
    <s v="Electro Norte S. A."/>
    <x v="34"/>
    <x v="34"/>
    <s v="C. T. Mocupe"/>
    <x v="113"/>
    <x v="0"/>
    <x v="0"/>
    <x v="227"/>
    <x v="0"/>
    <s v="Retirado"/>
    <s v="Inoperativo"/>
    <s v="Distribuidora"/>
    <x v="0"/>
    <x v="1"/>
    <x v="0"/>
    <x v="0"/>
    <s v="Estatal"/>
    <s v="LAMBAYEQUE"/>
    <s v="LAMBAYEQUE"/>
    <s v="CHICLAYO"/>
    <s v="LAGUNAS"/>
    <n v="0"/>
    <x v="0"/>
    <n v="0"/>
    <x v="0"/>
    <n v="0"/>
    <x v="0"/>
    <x v="0"/>
    <n v="0"/>
    <n v="0"/>
    <m/>
    <s v="-"/>
    <s v="-"/>
    <s v="-"/>
    <n v="0"/>
    <n v="27"/>
    <s v="BASE DE DATOS"/>
    <m/>
  </r>
  <r>
    <s v="20"/>
    <x v="9"/>
    <s v="ELN"/>
    <s v="53203611"/>
    <s v="53203611"/>
    <x v="0"/>
    <s v="Detroit"/>
    <s v="S"/>
    <n v="0.5"/>
    <n v="0.6"/>
    <n v="0"/>
    <n v="5.3659999999999997"/>
    <n v="5.3659999999999997"/>
    <n v="0"/>
    <n v="11.5"/>
    <n v="0"/>
    <n v="0"/>
    <m/>
    <x v="0"/>
    <s v="ELN53203611DetroitEL"/>
    <s v="Electro Norte S. A."/>
    <x v="34"/>
    <x v="34"/>
    <s v="C. T. Motupe Móvil"/>
    <x v="114"/>
    <x v="0"/>
    <x v="0"/>
    <x v="48"/>
    <x v="0"/>
    <s v="Instalado"/>
    <s v="Operativo"/>
    <s v="Distribuidora"/>
    <x v="0"/>
    <x v="1"/>
    <x v="0"/>
    <x v="0"/>
    <s v="Estatal"/>
    <s v="LAMBAYEQUE"/>
    <s v="LAMBAYEQUE"/>
    <s v="LAMBAYEQUE"/>
    <s v="MOTUPE"/>
    <n v="0"/>
    <x v="0"/>
    <n v="0"/>
    <x v="0"/>
    <n v="0"/>
    <x v="0"/>
    <x v="0"/>
    <n v="5.3659999999999997"/>
    <n v="5.3659999999999992E-3"/>
    <m/>
    <n v="4.1666666666666664E-2"/>
    <n v="4.9999999999999996E-2"/>
    <n v="7.6479999999999997"/>
    <n v="0"/>
    <n v="27"/>
    <s v="BASE DE DATOS"/>
    <m/>
  </r>
  <r>
    <s v="20"/>
    <x v="9"/>
    <s v="ELN"/>
    <s v="43026993"/>
    <s v="43026993"/>
    <x v="0"/>
    <s v="Vol-TD100"/>
    <s v="N"/>
    <n v="0"/>
    <n v="0"/>
    <n v="0"/>
    <n v="0"/>
    <n v="0"/>
    <n v="0"/>
    <n v="0"/>
    <n v="0"/>
    <n v="0"/>
    <m/>
    <x v="1"/>
    <s v="ELN43026993Vol-TD100EL"/>
    <s v="Electro Norte S. A."/>
    <x v="34"/>
    <x v="34"/>
    <s v="C. T. Morrope"/>
    <x v="115"/>
    <x v="0"/>
    <x v="0"/>
    <x v="228"/>
    <x v="0"/>
    <s v="Instalado"/>
    <s v="Inoperativo"/>
    <s v="Distribuidora"/>
    <x v="0"/>
    <x v="1"/>
    <x v="0"/>
    <x v="0"/>
    <s v="Estatal"/>
    <s v="LAMBAYEQUE"/>
    <s v="LAMBAYEQUE"/>
    <s v="LAMBAYEQUE"/>
    <s v="MORROPE"/>
    <n v="0"/>
    <x v="0"/>
    <n v="0"/>
    <x v="0"/>
    <n v="0"/>
    <x v="0"/>
    <x v="0"/>
    <n v="0"/>
    <n v="0"/>
    <m/>
    <s v="-"/>
    <s v="-"/>
    <s v="-"/>
    <n v="0"/>
    <n v="27"/>
    <s v="BASE DE DATOS"/>
    <m/>
  </r>
  <r>
    <s v="20"/>
    <x v="9"/>
    <s v="ELN"/>
    <s v="43027493"/>
    <s v="43027493"/>
    <x v="0"/>
    <s v="CATERP-3512"/>
    <s v="S"/>
    <n v="0.5"/>
    <n v="0.4"/>
    <n v="0"/>
    <n v="0"/>
    <n v="0"/>
    <n v="0"/>
    <n v="0"/>
    <n v="0"/>
    <n v="0"/>
    <m/>
    <x v="0"/>
    <s v="ELN43027493CATERP-3512EL"/>
    <s v="Electro Norte S. A."/>
    <x v="34"/>
    <x v="34"/>
    <s v="C. T. Bambamarca"/>
    <x v="116"/>
    <x v="0"/>
    <x v="0"/>
    <x v="227"/>
    <x v="0"/>
    <s v="Instalado"/>
    <s v="Operativo"/>
    <s v="Distribuidora"/>
    <x v="0"/>
    <x v="1"/>
    <x v="0"/>
    <x v="0"/>
    <s v="Estatal"/>
    <s v="CAJAMARCA"/>
    <s v="CAJAMARCA"/>
    <s v="HUALGAYOC"/>
    <s v="BAMBAMARCA"/>
    <n v="0"/>
    <x v="0"/>
    <n v="0"/>
    <x v="0"/>
    <n v="0"/>
    <x v="0"/>
    <x v="0"/>
    <n v="0"/>
    <n v="0"/>
    <m/>
    <n v="4.1666666666666664E-2"/>
    <n v="3.3333333333333333E-2"/>
    <n v="7.6479999999999997"/>
    <n v="0"/>
    <n v="27"/>
    <s v="BASE DE DATOS"/>
    <m/>
  </r>
  <r>
    <s v="20"/>
    <x v="9"/>
    <s v="ELN"/>
    <s v="53022313"/>
    <s v="53022313"/>
    <x v="0"/>
    <s v="Detroit"/>
    <s v="S"/>
    <n v="0.7"/>
    <n v="0.6"/>
    <n v="0"/>
    <n v="0"/>
    <n v="0"/>
    <n v="0"/>
    <n v="0"/>
    <n v="0"/>
    <n v="0"/>
    <m/>
    <x v="0"/>
    <s v="ELN53022313DetroitEL"/>
    <s v="Electro Norte S. A."/>
    <x v="34"/>
    <x v="34"/>
    <s v="C.T. La Viña Movil"/>
    <x v="117"/>
    <x v="0"/>
    <x v="0"/>
    <x v="48"/>
    <x v="0"/>
    <s v="Instalado"/>
    <s v="Operativo"/>
    <s v="Distribuidora"/>
    <x v="0"/>
    <x v="1"/>
    <x v="0"/>
    <x v="0"/>
    <s v="Estatal"/>
    <s v="LAMBAYEQUE"/>
    <s v="LAMBAYEQUE"/>
    <s v="LAMBAYEQUE"/>
    <s v="JAYANCA"/>
    <n v="0"/>
    <x v="0"/>
    <n v="0"/>
    <x v="0"/>
    <n v="0"/>
    <x v="0"/>
    <x v="0"/>
    <n v="0"/>
    <n v="0"/>
    <m/>
    <n v="5.8333333333333327E-2"/>
    <n v="4.9999999999999996E-2"/>
    <n v="7.6479999999999997"/>
    <n v="0"/>
    <n v="27"/>
    <s v="BASE DE DATOS"/>
    <m/>
  </r>
  <r>
    <s v="20"/>
    <x v="10"/>
    <s v="ELN"/>
    <s v="33007793"/>
    <s v="33007793"/>
    <x v="0"/>
    <s v="CKD. HOROV."/>
    <s v="N"/>
    <n v="0"/>
    <n v="0"/>
    <n v="0"/>
    <n v="0"/>
    <n v="0"/>
    <n v="0"/>
    <n v="0"/>
    <n v="0"/>
    <n v="0"/>
    <m/>
    <x v="1"/>
    <s v="ELN33007793CKD. HOROV.EL"/>
    <s v="Electro Norte S. A."/>
    <x v="34"/>
    <x v="34"/>
    <s v="C. T. Salas"/>
    <x v="110"/>
    <x v="0"/>
    <x v="0"/>
    <x v="223"/>
    <x v="0"/>
    <s v="Retirado"/>
    <s v="Inoperativo"/>
    <s v="Distribuidora"/>
    <x v="0"/>
    <x v="1"/>
    <x v="0"/>
    <x v="0"/>
    <s v="Estatal"/>
    <s v="LAMBAYEQUE"/>
    <s v="LAMBAYEQUE"/>
    <s v="LAMBAYEQUE"/>
    <s v="SALAS"/>
    <n v="0"/>
    <x v="0"/>
    <n v="0"/>
    <x v="0"/>
    <n v="0"/>
    <x v="0"/>
    <x v="0"/>
    <n v="0"/>
    <n v="0"/>
    <m/>
    <s v="-"/>
    <s v="-"/>
    <s v="-"/>
    <n v="0"/>
    <n v="27"/>
    <s v="BASE DE DATOS"/>
    <m/>
  </r>
  <r>
    <s v="20"/>
    <x v="10"/>
    <s v="ELN"/>
    <s v="33007793"/>
    <s v="33007793"/>
    <x v="0"/>
    <s v="Volvo TD70"/>
    <s v="N"/>
    <n v="0"/>
    <n v="0"/>
    <n v="0"/>
    <n v="0"/>
    <n v="0"/>
    <n v="0"/>
    <n v="0"/>
    <n v="0"/>
    <n v="0"/>
    <m/>
    <x v="1"/>
    <s v="ELN33007793Volvo TD70EL"/>
    <s v="Electro Norte S. A."/>
    <x v="34"/>
    <x v="34"/>
    <s v="C. T. Salas"/>
    <x v="110"/>
    <x v="0"/>
    <x v="0"/>
    <x v="224"/>
    <x v="0"/>
    <s v="Retirado"/>
    <s v="Inoperativo"/>
    <s v="Distribuidora"/>
    <x v="0"/>
    <x v="1"/>
    <x v="0"/>
    <x v="0"/>
    <s v="Estatal"/>
    <s v="LAMBAYEQUE"/>
    <s v="LAMBAYEQUE"/>
    <s v="LAMBAYEQUE"/>
    <s v="SALAS"/>
    <n v="0"/>
    <x v="0"/>
    <n v="0"/>
    <x v="0"/>
    <n v="0"/>
    <x v="0"/>
    <x v="0"/>
    <n v="0"/>
    <n v="0"/>
    <m/>
    <s v="-"/>
    <s v="-"/>
    <s v="-"/>
    <n v="0"/>
    <n v="27"/>
    <s v="BASE DE DATOS"/>
    <m/>
  </r>
  <r>
    <s v="20"/>
    <x v="10"/>
    <s v="ELN"/>
    <s v="33018893"/>
    <s v="33018893"/>
    <x v="0"/>
    <s v="Caterpillar"/>
    <s v="N"/>
    <n v="0.5"/>
    <n v="0.46"/>
    <n v="0"/>
    <n v="0"/>
    <n v="0"/>
    <n v="0"/>
    <n v="0"/>
    <n v="0"/>
    <n v="0"/>
    <m/>
    <x v="0"/>
    <s v="ELN33018893CaterpillarEL"/>
    <s v="Electro Norte S. A."/>
    <x v="34"/>
    <x v="34"/>
    <s v="C. T. Chota"/>
    <x v="111"/>
    <x v="0"/>
    <x v="0"/>
    <x v="225"/>
    <x v="0"/>
    <s v="Instalado"/>
    <s v="Inoperativo"/>
    <s v="Distribuidora"/>
    <x v="0"/>
    <x v="1"/>
    <x v="0"/>
    <x v="0"/>
    <s v="Estatal"/>
    <s v="CAJAMARCA"/>
    <s v="CAJAMARCA"/>
    <s v="CHOTA"/>
    <s v="CHOTA"/>
    <n v="0"/>
    <x v="0"/>
    <n v="0"/>
    <x v="0"/>
    <n v="0"/>
    <x v="0"/>
    <x v="0"/>
    <n v="0"/>
    <n v="0"/>
    <m/>
    <n v="4.1666666666666664E-2"/>
    <n v="3.8333333333333337E-2"/>
    <n v="7.6479999999999997"/>
    <n v="0"/>
    <n v="27"/>
    <s v="BASE DE DATOS"/>
    <m/>
  </r>
  <r>
    <s v="20"/>
    <x v="10"/>
    <s v="ELN"/>
    <s v="33018893"/>
    <s v="33018893"/>
    <x v="0"/>
    <s v="Grupo G.E"/>
    <s v="S"/>
    <n v="0.75"/>
    <n v="0"/>
    <n v="0"/>
    <n v="0"/>
    <n v="0"/>
    <n v="0"/>
    <n v="0"/>
    <n v="0"/>
    <n v="0"/>
    <m/>
    <x v="0"/>
    <s v="ELN33018893Grupo G.EEL"/>
    <s v="Electro Norte S. A."/>
    <x v="34"/>
    <x v="34"/>
    <s v="C.T. Chota"/>
    <x v="111"/>
    <x v="0"/>
    <x v="0"/>
    <x v="226"/>
    <x v="0"/>
    <s v="Instalado"/>
    <s v="Operativo"/>
    <s v="Distribuidora"/>
    <x v="0"/>
    <x v="1"/>
    <x v="0"/>
    <x v="0"/>
    <s v="Estatal"/>
    <s v="CAJAMARCA"/>
    <s v="CAJAMARCA"/>
    <s v="CHOTA"/>
    <s v="CHOTA"/>
    <n v="0"/>
    <x v="0"/>
    <n v="0"/>
    <x v="0"/>
    <n v="0"/>
    <x v="0"/>
    <x v="0"/>
    <n v="0"/>
    <n v="0"/>
    <m/>
    <n v="6.25E-2"/>
    <n v="0"/>
    <n v="7.6479999999999997"/>
    <n v="0"/>
    <n v="27"/>
    <s v="BASE DE DATOS"/>
    <m/>
  </r>
  <r>
    <s v="20"/>
    <x v="10"/>
    <s v="ELN"/>
    <s v="33019393"/>
    <s v="33019393"/>
    <x v="0"/>
    <s v="Caterp-3512"/>
    <s v="S"/>
    <n v="0.5"/>
    <n v="0.5"/>
    <n v="0"/>
    <n v="0"/>
    <n v="0"/>
    <n v="0"/>
    <n v="0"/>
    <n v="0"/>
    <n v="0"/>
    <m/>
    <x v="0"/>
    <s v="ELN33019393Caterp-3512EL"/>
    <s v="Electro Norte S. A."/>
    <x v="34"/>
    <x v="34"/>
    <s v="C. T. Cutervo"/>
    <x v="112"/>
    <x v="0"/>
    <x v="0"/>
    <x v="227"/>
    <x v="0"/>
    <s v="Instalado"/>
    <s v="Operativo"/>
    <s v="Distribuidora"/>
    <x v="0"/>
    <x v="1"/>
    <x v="0"/>
    <x v="0"/>
    <s v="Estatal"/>
    <s v="CAJAMARCA"/>
    <s v="CAJAMARCA"/>
    <s v="CUTERVO"/>
    <s v="CUTERVO"/>
    <n v="0"/>
    <x v="0"/>
    <n v="0"/>
    <x v="0"/>
    <n v="0"/>
    <x v="0"/>
    <x v="0"/>
    <n v="0"/>
    <n v="0"/>
    <m/>
    <n v="4.1666666666666664E-2"/>
    <n v="4.1666666666666664E-2"/>
    <n v="7.6479999999999997"/>
    <n v="0"/>
    <n v="27"/>
    <s v="BASE DE DATOS"/>
    <m/>
  </r>
  <r>
    <s v="20"/>
    <x v="10"/>
    <s v="ELN"/>
    <s v="33019393"/>
    <s v="33019393"/>
    <x v="0"/>
    <s v="Detroit"/>
    <s v="N"/>
    <n v="0"/>
    <n v="0"/>
    <n v="0"/>
    <n v="0"/>
    <n v="0"/>
    <n v="0"/>
    <n v="0"/>
    <n v="0"/>
    <n v="0"/>
    <m/>
    <x v="0"/>
    <s v="ELN33019393DetroitEL"/>
    <s v="Electro Norte S. A."/>
    <x v="34"/>
    <x v="34"/>
    <s v="C. T. Cutervo"/>
    <x v="112"/>
    <x v="0"/>
    <x v="0"/>
    <x v="48"/>
    <x v="0"/>
    <s v="Instalado"/>
    <s v="Inoperativo"/>
    <s v="Distribuidora"/>
    <x v="0"/>
    <x v="1"/>
    <x v="0"/>
    <x v="0"/>
    <s v="Estatal"/>
    <s v="CAJAMARCA"/>
    <s v="CAJAMARCA"/>
    <s v="CUTERVO"/>
    <s v="CUTERVO"/>
    <n v="0"/>
    <x v="0"/>
    <n v="0"/>
    <x v="0"/>
    <n v="0"/>
    <x v="0"/>
    <x v="0"/>
    <n v="0"/>
    <n v="0"/>
    <m/>
    <n v="0"/>
    <n v="0"/>
    <n v="7.6479999999999997"/>
    <n v="0"/>
    <n v="27"/>
    <s v="BASE DE DATOS"/>
    <m/>
  </r>
  <r>
    <s v="20"/>
    <x v="10"/>
    <s v="ELN"/>
    <s v="43026893"/>
    <s v="43026893"/>
    <x v="0"/>
    <s v="CATERP-3512"/>
    <s v="N"/>
    <n v="0"/>
    <n v="0"/>
    <n v="0"/>
    <n v="0"/>
    <n v="0"/>
    <n v="0"/>
    <n v="0"/>
    <n v="0"/>
    <n v="0"/>
    <m/>
    <x v="1"/>
    <s v="ELN43026893CATERP-3512EL"/>
    <s v="Electro Norte S. A."/>
    <x v="34"/>
    <x v="34"/>
    <s v="C. T. Mocupe"/>
    <x v="113"/>
    <x v="0"/>
    <x v="0"/>
    <x v="227"/>
    <x v="0"/>
    <s v="Retirado"/>
    <s v="Inoperativo"/>
    <s v="Distribuidora"/>
    <x v="0"/>
    <x v="1"/>
    <x v="0"/>
    <x v="0"/>
    <s v="Estatal"/>
    <s v="LAMBAYEQUE"/>
    <s v="LAMBAYEQUE"/>
    <s v="CHICLAYO"/>
    <s v="LAGUNAS"/>
    <n v="0"/>
    <x v="0"/>
    <n v="0"/>
    <x v="0"/>
    <n v="0"/>
    <x v="0"/>
    <x v="0"/>
    <n v="0"/>
    <n v="0"/>
    <m/>
    <s v="-"/>
    <s v="-"/>
    <s v="-"/>
    <n v="0"/>
    <n v="27"/>
    <s v="BASE DE DATOS"/>
    <m/>
  </r>
  <r>
    <s v="20"/>
    <x v="10"/>
    <s v="ELN"/>
    <s v="53203611"/>
    <s v="53203611"/>
    <x v="0"/>
    <s v="Detroit"/>
    <s v="S"/>
    <n v="0.5"/>
    <n v="0.6"/>
    <n v="1.5389999999999999"/>
    <n v="0"/>
    <n v="1.5389999999999999"/>
    <n v="0"/>
    <n v="3.9"/>
    <n v="0"/>
    <n v="0"/>
    <m/>
    <x v="0"/>
    <s v="ELN53203611DetroitEL"/>
    <s v="Electro Norte S. A."/>
    <x v="34"/>
    <x v="34"/>
    <s v="C. T. Motupe Móvil"/>
    <x v="114"/>
    <x v="0"/>
    <x v="0"/>
    <x v="48"/>
    <x v="0"/>
    <s v="Instalado"/>
    <s v="Operativo"/>
    <s v="Distribuidora"/>
    <x v="0"/>
    <x v="1"/>
    <x v="0"/>
    <x v="0"/>
    <s v="Estatal"/>
    <s v="LAMBAYEQUE"/>
    <s v="LAMBAYEQUE"/>
    <s v="LAMBAYEQUE"/>
    <s v="MOTUPE"/>
    <n v="0"/>
    <x v="0"/>
    <n v="0"/>
    <x v="0"/>
    <n v="0"/>
    <x v="0"/>
    <x v="0"/>
    <n v="1.5389999999999999"/>
    <n v="1.539E-3"/>
    <m/>
    <n v="4.1666666666666664E-2"/>
    <n v="4.9999999999999996E-2"/>
    <n v="7.6479999999999997"/>
    <n v="0"/>
    <n v="27"/>
    <s v="BASE DE DATOS"/>
    <m/>
  </r>
  <r>
    <s v="20"/>
    <x v="10"/>
    <s v="ELN"/>
    <s v="43026993"/>
    <s v="43026993"/>
    <x v="0"/>
    <s v="Vol-TD100"/>
    <s v="N"/>
    <n v="0"/>
    <n v="0"/>
    <n v="0"/>
    <n v="0"/>
    <n v="0"/>
    <n v="0"/>
    <n v="0"/>
    <n v="0"/>
    <n v="0"/>
    <m/>
    <x v="1"/>
    <s v="ELN43026993Vol-TD100EL"/>
    <s v="Electro Norte S. A."/>
    <x v="34"/>
    <x v="34"/>
    <s v="C. T. Morrope"/>
    <x v="115"/>
    <x v="0"/>
    <x v="0"/>
    <x v="228"/>
    <x v="0"/>
    <s v="Instalado"/>
    <s v="Inoperativo"/>
    <s v="Distribuidora"/>
    <x v="0"/>
    <x v="1"/>
    <x v="0"/>
    <x v="0"/>
    <s v="Estatal"/>
    <s v="LAMBAYEQUE"/>
    <s v="LAMBAYEQUE"/>
    <s v="LAMBAYEQUE"/>
    <s v="MORROPE"/>
    <n v="0"/>
    <x v="0"/>
    <n v="0"/>
    <x v="0"/>
    <n v="0"/>
    <x v="0"/>
    <x v="0"/>
    <n v="0"/>
    <n v="0"/>
    <m/>
    <s v="-"/>
    <s v="-"/>
    <s v="-"/>
    <n v="0"/>
    <n v="27"/>
    <s v="BASE DE DATOS"/>
    <m/>
  </r>
  <r>
    <s v="20"/>
    <x v="10"/>
    <s v="ELN"/>
    <s v="43027493"/>
    <s v="43027493"/>
    <x v="0"/>
    <s v="CATERP-3512"/>
    <s v="S"/>
    <n v="0.5"/>
    <n v="0.4"/>
    <n v="0"/>
    <n v="0"/>
    <n v="0"/>
    <n v="0"/>
    <n v="0"/>
    <n v="0"/>
    <n v="0"/>
    <m/>
    <x v="0"/>
    <s v="ELN43027493CATERP-3512EL"/>
    <s v="Electro Norte S. A."/>
    <x v="34"/>
    <x v="34"/>
    <s v="C. T. Bambamarca"/>
    <x v="116"/>
    <x v="0"/>
    <x v="0"/>
    <x v="227"/>
    <x v="0"/>
    <s v="Instalado"/>
    <s v="Operativo"/>
    <s v="Distribuidora"/>
    <x v="0"/>
    <x v="1"/>
    <x v="0"/>
    <x v="0"/>
    <s v="Estatal"/>
    <s v="CAJAMARCA"/>
    <s v="CAJAMARCA"/>
    <s v="HUALGAYOC"/>
    <s v="BAMBAMARCA"/>
    <n v="0"/>
    <x v="0"/>
    <n v="0"/>
    <x v="0"/>
    <n v="0"/>
    <x v="0"/>
    <x v="0"/>
    <n v="0"/>
    <n v="0"/>
    <m/>
    <n v="4.1666666666666664E-2"/>
    <n v="3.3333333333333333E-2"/>
    <n v="7.6479999999999997"/>
    <n v="0"/>
    <n v="27"/>
    <s v="BASE DE DATOS"/>
    <m/>
  </r>
  <r>
    <s v="20"/>
    <x v="10"/>
    <s v="ELN"/>
    <s v="53022313"/>
    <s v="53022313"/>
    <x v="0"/>
    <s v="Detroit"/>
    <s v="S"/>
    <n v="0.7"/>
    <n v="0.6"/>
    <n v="0"/>
    <n v="0"/>
    <n v="0"/>
    <n v="0"/>
    <n v="0"/>
    <n v="0"/>
    <n v="0"/>
    <m/>
    <x v="0"/>
    <s v="ELN53022313DetroitEL"/>
    <s v="Electro Norte S. A."/>
    <x v="34"/>
    <x v="34"/>
    <s v="C.T. La Viña Movil"/>
    <x v="117"/>
    <x v="0"/>
    <x v="0"/>
    <x v="48"/>
    <x v="0"/>
    <s v="Instalado"/>
    <s v="Operativo"/>
    <s v="Distribuidora"/>
    <x v="0"/>
    <x v="1"/>
    <x v="0"/>
    <x v="0"/>
    <s v="Estatal"/>
    <s v="LAMBAYEQUE"/>
    <s v="LAMBAYEQUE"/>
    <s v="LAMBAYEQUE"/>
    <s v="JAYANCA"/>
    <n v="0"/>
    <x v="0"/>
    <n v="0"/>
    <x v="0"/>
    <n v="0"/>
    <x v="0"/>
    <x v="0"/>
    <n v="0"/>
    <n v="0"/>
    <m/>
    <n v="5.8333333333333327E-2"/>
    <n v="4.9999999999999996E-2"/>
    <n v="7.6479999999999997"/>
    <n v="0"/>
    <n v="27"/>
    <s v="BASE DE DATOS"/>
    <m/>
  </r>
  <r>
    <s v="20"/>
    <x v="11"/>
    <s v="ELN"/>
    <s v="33007793"/>
    <s v="33007793"/>
    <x v="0"/>
    <s v="CKD. HOROV."/>
    <s v="N"/>
    <n v="0"/>
    <n v="0"/>
    <n v="0"/>
    <n v="0"/>
    <n v="0"/>
    <n v="0"/>
    <n v="0"/>
    <n v="0"/>
    <n v="0"/>
    <m/>
    <x v="1"/>
    <s v="ELN33007793CKD. HOROV.EL"/>
    <s v="Electro Norte S. A."/>
    <x v="34"/>
    <x v="34"/>
    <s v="C. T. Salas"/>
    <x v="110"/>
    <x v="0"/>
    <x v="0"/>
    <x v="223"/>
    <x v="0"/>
    <s v="Retirado"/>
    <s v="Inoperativo"/>
    <s v="Distribuidora"/>
    <x v="0"/>
    <x v="1"/>
    <x v="0"/>
    <x v="0"/>
    <s v="Estatal"/>
    <s v="LAMBAYEQUE"/>
    <s v="LAMBAYEQUE"/>
    <s v="LAMBAYEQUE"/>
    <s v="SALAS"/>
    <n v="0"/>
    <x v="0"/>
    <n v="0"/>
    <x v="0"/>
    <n v="0"/>
    <x v="0"/>
    <x v="0"/>
    <n v="0"/>
    <n v="0"/>
    <m/>
    <s v="-"/>
    <s v="-"/>
    <s v="-"/>
    <n v="0"/>
    <n v="27"/>
    <s v="BASE DE DATOS"/>
    <m/>
  </r>
  <r>
    <s v="20"/>
    <x v="11"/>
    <s v="ELN"/>
    <s v="33007793"/>
    <s v="33007793"/>
    <x v="0"/>
    <s v="Volvo TD70"/>
    <s v="N"/>
    <n v="0"/>
    <n v="0"/>
    <n v="0"/>
    <n v="0"/>
    <n v="0"/>
    <n v="0"/>
    <n v="0"/>
    <n v="0"/>
    <n v="0"/>
    <m/>
    <x v="1"/>
    <s v="ELN33007793Volvo TD70EL"/>
    <s v="Electro Norte S. A."/>
    <x v="34"/>
    <x v="34"/>
    <s v="C. T. Salas"/>
    <x v="110"/>
    <x v="0"/>
    <x v="0"/>
    <x v="224"/>
    <x v="0"/>
    <s v="Retirado"/>
    <s v="Inoperativo"/>
    <s v="Distribuidora"/>
    <x v="0"/>
    <x v="1"/>
    <x v="0"/>
    <x v="0"/>
    <s v="Estatal"/>
    <s v="LAMBAYEQUE"/>
    <s v="LAMBAYEQUE"/>
    <s v="LAMBAYEQUE"/>
    <s v="SALAS"/>
    <n v="0"/>
    <x v="0"/>
    <n v="0"/>
    <x v="0"/>
    <n v="0"/>
    <x v="0"/>
    <x v="0"/>
    <n v="0"/>
    <n v="0"/>
    <m/>
    <s v="-"/>
    <s v="-"/>
    <s v="-"/>
    <n v="0"/>
    <n v="27"/>
    <s v="BASE DE DATOS"/>
    <m/>
  </r>
  <r>
    <s v="20"/>
    <x v="11"/>
    <s v="ELN"/>
    <s v="33018893"/>
    <s v="33018893"/>
    <x v="0"/>
    <s v="Caterpillar"/>
    <s v="N"/>
    <n v="0.5"/>
    <n v="0.46"/>
    <n v="0"/>
    <n v="0"/>
    <n v="0"/>
    <n v="0"/>
    <n v="0"/>
    <n v="0"/>
    <n v="0"/>
    <m/>
    <x v="0"/>
    <s v="ELN33018893CaterpillarEL"/>
    <s v="Electro Norte S. A."/>
    <x v="34"/>
    <x v="34"/>
    <s v="C. T. Chota"/>
    <x v="111"/>
    <x v="0"/>
    <x v="0"/>
    <x v="225"/>
    <x v="0"/>
    <s v="Instalado"/>
    <s v="Inoperativo"/>
    <s v="Distribuidora"/>
    <x v="0"/>
    <x v="1"/>
    <x v="0"/>
    <x v="0"/>
    <s v="Estatal"/>
    <s v="CAJAMARCA"/>
    <s v="CAJAMARCA"/>
    <s v="CHOTA"/>
    <s v="CHOTA"/>
    <n v="0"/>
    <x v="0"/>
    <n v="0"/>
    <x v="0"/>
    <n v="0"/>
    <x v="0"/>
    <x v="0"/>
    <n v="0"/>
    <n v="0"/>
    <m/>
    <n v="4.1666666666666664E-2"/>
    <n v="3.8333333333333337E-2"/>
    <n v="7.6479999999999997"/>
    <n v="0"/>
    <n v="27"/>
    <s v="BASE DE DATOS"/>
    <m/>
  </r>
  <r>
    <s v="20"/>
    <x v="11"/>
    <s v="ELN"/>
    <s v="33018893"/>
    <s v="33018893"/>
    <x v="0"/>
    <s v="Grupo G.E"/>
    <s v="S"/>
    <n v="0.75"/>
    <n v="0"/>
    <n v="0"/>
    <n v="0"/>
    <n v="0"/>
    <n v="0"/>
    <n v="0"/>
    <n v="0"/>
    <n v="0"/>
    <m/>
    <x v="0"/>
    <s v="ELN33018893Grupo G.EEL"/>
    <s v="Electro Norte S. A."/>
    <x v="34"/>
    <x v="34"/>
    <s v="C.T. Chota"/>
    <x v="111"/>
    <x v="0"/>
    <x v="0"/>
    <x v="226"/>
    <x v="0"/>
    <s v="Instalado"/>
    <s v="Operativo"/>
    <s v="Distribuidora"/>
    <x v="0"/>
    <x v="1"/>
    <x v="0"/>
    <x v="0"/>
    <s v="Estatal"/>
    <s v="CAJAMARCA"/>
    <s v="CAJAMARCA"/>
    <s v="CHOTA"/>
    <s v="CHOTA"/>
    <n v="0"/>
    <x v="0"/>
    <n v="0"/>
    <x v="0"/>
    <n v="0"/>
    <x v="0"/>
    <x v="0"/>
    <n v="0"/>
    <n v="0"/>
    <m/>
    <n v="6.25E-2"/>
    <n v="0"/>
    <n v="7.6479999999999997"/>
    <n v="0"/>
    <n v="27"/>
    <s v="BASE DE DATOS"/>
    <m/>
  </r>
  <r>
    <s v="20"/>
    <x v="11"/>
    <s v="ELN"/>
    <s v="33019393"/>
    <s v="33019393"/>
    <x v="0"/>
    <s v="Caterp-3512"/>
    <s v="S"/>
    <n v="0.5"/>
    <n v="0.5"/>
    <n v="0"/>
    <n v="0"/>
    <n v="0"/>
    <n v="0"/>
    <n v="0"/>
    <n v="0"/>
    <n v="0"/>
    <m/>
    <x v="0"/>
    <s v="ELN33019393Caterp-3512EL"/>
    <s v="Electro Norte S. A."/>
    <x v="34"/>
    <x v="34"/>
    <s v="C. T. Cutervo"/>
    <x v="112"/>
    <x v="0"/>
    <x v="0"/>
    <x v="227"/>
    <x v="0"/>
    <s v="Instalado"/>
    <s v="Operativo"/>
    <s v="Distribuidora"/>
    <x v="0"/>
    <x v="1"/>
    <x v="0"/>
    <x v="0"/>
    <s v="Estatal"/>
    <s v="CAJAMARCA"/>
    <s v="CAJAMARCA"/>
    <s v="CUTERVO"/>
    <s v="CUTERVO"/>
    <n v="0"/>
    <x v="0"/>
    <n v="0"/>
    <x v="0"/>
    <n v="0"/>
    <x v="0"/>
    <x v="0"/>
    <n v="0"/>
    <n v="0"/>
    <m/>
    <n v="4.1666666666666664E-2"/>
    <n v="4.1666666666666664E-2"/>
    <n v="7.6479999999999997"/>
    <n v="0"/>
    <n v="27"/>
    <s v="BASE DE DATOS"/>
    <m/>
  </r>
  <r>
    <s v="20"/>
    <x v="11"/>
    <s v="ELN"/>
    <s v="33019393"/>
    <s v="33019393"/>
    <x v="0"/>
    <s v="Detroit"/>
    <s v="N"/>
    <n v="0"/>
    <n v="0"/>
    <n v="0"/>
    <n v="0"/>
    <n v="0"/>
    <n v="0"/>
    <n v="0"/>
    <n v="0"/>
    <n v="0"/>
    <m/>
    <x v="0"/>
    <s v="ELN33019393DetroitEL"/>
    <s v="Electro Norte S. A."/>
    <x v="34"/>
    <x v="34"/>
    <s v="C. T. Cutervo"/>
    <x v="112"/>
    <x v="0"/>
    <x v="0"/>
    <x v="48"/>
    <x v="0"/>
    <s v="Instalado"/>
    <s v="Inoperativo"/>
    <s v="Distribuidora"/>
    <x v="0"/>
    <x v="1"/>
    <x v="0"/>
    <x v="0"/>
    <s v="Estatal"/>
    <s v="CAJAMARCA"/>
    <s v="CAJAMARCA"/>
    <s v="CUTERVO"/>
    <s v="CUTERVO"/>
    <n v="0"/>
    <x v="0"/>
    <n v="0"/>
    <x v="0"/>
    <n v="0"/>
    <x v="0"/>
    <x v="0"/>
    <n v="0"/>
    <n v="0"/>
    <m/>
    <n v="0"/>
    <n v="0"/>
    <n v="7.6479999999999997"/>
    <n v="0"/>
    <n v="27"/>
    <s v="BASE DE DATOS"/>
    <m/>
  </r>
  <r>
    <s v="20"/>
    <x v="11"/>
    <s v="ELN"/>
    <s v="43026893"/>
    <s v="43026893"/>
    <x v="0"/>
    <s v="CATERP-3512"/>
    <s v="N"/>
    <n v="0"/>
    <n v="0"/>
    <n v="0"/>
    <n v="0"/>
    <n v="0"/>
    <n v="0"/>
    <n v="0"/>
    <n v="0"/>
    <n v="0"/>
    <m/>
    <x v="1"/>
    <s v="ELN43026893CATERP-3512EL"/>
    <s v="Electro Norte S. A."/>
    <x v="34"/>
    <x v="34"/>
    <s v="C. T. Mocupe"/>
    <x v="113"/>
    <x v="0"/>
    <x v="0"/>
    <x v="227"/>
    <x v="0"/>
    <s v="Retirado"/>
    <s v="Inoperativo"/>
    <s v="Distribuidora"/>
    <x v="0"/>
    <x v="1"/>
    <x v="0"/>
    <x v="0"/>
    <s v="Estatal"/>
    <s v="LAMBAYEQUE"/>
    <s v="LAMBAYEQUE"/>
    <s v="CHICLAYO"/>
    <s v="LAGUNAS"/>
    <n v="0"/>
    <x v="0"/>
    <n v="0"/>
    <x v="0"/>
    <n v="0"/>
    <x v="0"/>
    <x v="0"/>
    <n v="0"/>
    <n v="0"/>
    <m/>
    <s v="-"/>
    <s v="-"/>
    <s v="-"/>
    <n v="0"/>
    <n v="27"/>
    <s v="BASE DE DATOS"/>
    <m/>
  </r>
  <r>
    <s v="20"/>
    <x v="11"/>
    <s v="ELN"/>
    <s v="53203611"/>
    <s v="53203611"/>
    <x v="0"/>
    <s v="Detroit"/>
    <s v="S"/>
    <n v="0.5"/>
    <n v="0.6"/>
    <n v="1.855"/>
    <n v="8.5999999999999993E-2"/>
    <n v="1.9410000000000001"/>
    <n v="0"/>
    <n v="4.0999999999999996"/>
    <n v="0"/>
    <n v="0"/>
    <m/>
    <x v="0"/>
    <s v="ELN53203611DetroitEL"/>
    <s v="Electro Norte S. A."/>
    <x v="34"/>
    <x v="34"/>
    <s v="C. T. Motupe Móvil"/>
    <x v="114"/>
    <x v="0"/>
    <x v="0"/>
    <x v="48"/>
    <x v="0"/>
    <s v="Instalado"/>
    <s v="Operativo"/>
    <s v="Distribuidora"/>
    <x v="0"/>
    <x v="1"/>
    <x v="0"/>
    <x v="0"/>
    <s v="Estatal"/>
    <s v="LAMBAYEQUE"/>
    <s v="LAMBAYEQUE"/>
    <s v="LAMBAYEQUE"/>
    <s v="MOTUPE"/>
    <n v="0"/>
    <x v="0"/>
    <n v="0"/>
    <x v="0"/>
    <n v="0"/>
    <x v="0"/>
    <x v="0"/>
    <n v="1.9410000000000001"/>
    <n v="1.941E-3"/>
    <m/>
    <n v="4.1666666666666664E-2"/>
    <n v="4.9999999999999996E-2"/>
    <n v="7.6479999999999997"/>
    <n v="0"/>
    <n v="27"/>
    <s v="BASE DE DATOS"/>
    <m/>
  </r>
  <r>
    <s v="20"/>
    <x v="11"/>
    <s v="ELN"/>
    <s v="43026993"/>
    <s v="43026993"/>
    <x v="0"/>
    <s v="Vol-TD100"/>
    <s v="N"/>
    <n v="0"/>
    <n v="0"/>
    <n v="0"/>
    <n v="0"/>
    <n v="0"/>
    <n v="0"/>
    <n v="0"/>
    <n v="0"/>
    <n v="0"/>
    <m/>
    <x v="1"/>
    <s v="ELN43026993Vol-TD100EL"/>
    <s v="Electro Norte S. A."/>
    <x v="34"/>
    <x v="34"/>
    <s v="C. T. Morrope"/>
    <x v="115"/>
    <x v="0"/>
    <x v="0"/>
    <x v="228"/>
    <x v="0"/>
    <s v="Instalado"/>
    <s v="Inoperativo"/>
    <s v="Distribuidora"/>
    <x v="0"/>
    <x v="1"/>
    <x v="0"/>
    <x v="0"/>
    <s v="Estatal"/>
    <s v="LAMBAYEQUE"/>
    <s v="LAMBAYEQUE"/>
    <s v="LAMBAYEQUE"/>
    <s v="MORROPE"/>
    <n v="0"/>
    <x v="0"/>
    <n v="0"/>
    <x v="0"/>
    <n v="0"/>
    <x v="0"/>
    <x v="0"/>
    <n v="0"/>
    <n v="0"/>
    <m/>
    <s v="-"/>
    <s v="-"/>
    <s v="-"/>
    <n v="0"/>
    <n v="27"/>
    <s v="BASE DE DATOS"/>
    <m/>
  </r>
  <r>
    <s v="20"/>
    <x v="11"/>
    <s v="ELN"/>
    <s v="43027493"/>
    <s v="43027493"/>
    <x v="0"/>
    <s v="CATERP-3512"/>
    <s v="S"/>
    <n v="0.5"/>
    <n v="0.4"/>
    <n v="0"/>
    <n v="0"/>
    <n v="0"/>
    <n v="0"/>
    <n v="0"/>
    <n v="0"/>
    <n v="0"/>
    <m/>
    <x v="0"/>
    <s v="ELN43027493CATERP-3512EL"/>
    <s v="Electro Norte S. A."/>
    <x v="34"/>
    <x v="34"/>
    <s v="C. T. Bambamarca"/>
    <x v="116"/>
    <x v="0"/>
    <x v="0"/>
    <x v="227"/>
    <x v="0"/>
    <s v="Instalado"/>
    <s v="Operativo"/>
    <s v="Distribuidora"/>
    <x v="0"/>
    <x v="1"/>
    <x v="0"/>
    <x v="0"/>
    <s v="Estatal"/>
    <s v="CAJAMARCA"/>
    <s v="CAJAMARCA"/>
    <s v="HUALGAYOC"/>
    <s v="BAMBAMARCA"/>
    <n v="0"/>
    <x v="0"/>
    <n v="0"/>
    <x v="0"/>
    <n v="0"/>
    <x v="0"/>
    <x v="0"/>
    <n v="0"/>
    <n v="0"/>
    <m/>
    <n v="4.1666666666666664E-2"/>
    <n v="3.3333333333333333E-2"/>
    <n v="7.6479999999999997"/>
    <n v="0"/>
    <n v="27"/>
    <s v="BASE DE DATOS"/>
    <m/>
  </r>
  <r>
    <s v="20"/>
    <x v="11"/>
    <s v="ELN"/>
    <s v="53022313"/>
    <s v="53022313"/>
    <x v="0"/>
    <s v="Detroit"/>
    <s v="S"/>
    <n v="0.7"/>
    <n v="0.6"/>
    <n v="0"/>
    <n v="0"/>
    <n v="0"/>
    <n v="0"/>
    <n v="0"/>
    <n v="0"/>
    <n v="0"/>
    <m/>
    <x v="0"/>
    <s v="ELN53022313DetroitEL"/>
    <s v="Electro Norte S. A."/>
    <x v="34"/>
    <x v="34"/>
    <s v="C.T. La Viña Movil"/>
    <x v="117"/>
    <x v="0"/>
    <x v="0"/>
    <x v="48"/>
    <x v="0"/>
    <s v="Instalado"/>
    <s v="Operativo"/>
    <s v="Distribuidora"/>
    <x v="0"/>
    <x v="1"/>
    <x v="0"/>
    <x v="0"/>
    <s v="Estatal"/>
    <s v="LAMBAYEQUE"/>
    <s v="LAMBAYEQUE"/>
    <s v="LAMBAYEQUE"/>
    <s v="JAYANCA"/>
    <n v="0"/>
    <x v="0"/>
    <n v="0"/>
    <x v="0"/>
    <n v="0"/>
    <x v="0"/>
    <x v="0"/>
    <n v="0"/>
    <n v="0"/>
    <m/>
    <n v="5.8333333333333327E-2"/>
    <n v="4.9999999999999996E-2"/>
    <n v="7.6479999999999997"/>
    <n v="0"/>
    <n v="27"/>
    <s v="BASE DE DATOS"/>
    <m/>
  </r>
  <r>
    <s v="20"/>
    <x v="0"/>
    <s v="ELN"/>
    <s v="33007793"/>
    <s v="33007793"/>
    <x v="0"/>
    <s v="CKD. HOROV."/>
    <s v="N"/>
    <n v="0"/>
    <n v="0"/>
    <n v="0"/>
    <n v="0"/>
    <n v="0"/>
    <n v="0"/>
    <n v="0"/>
    <n v="0"/>
    <n v="0"/>
    <m/>
    <x v="1"/>
    <s v="ELN33007793CKD. HOROV.EL"/>
    <s v="Electro Norte S. A."/>
    <x v="34"/>
    <x v="34"/>
    <s v="C. T. Salas"/>
    <x v="110"/>
    <x v="0"/>
    <x v="0"/>
    <x v="223"/>
    <x v="0"/>
    <s v="Retirado"/>
    <s v="Inoperativo"/>
    <s v="Distribuidora"/>
    <x v="0"/>
    <x v="1"/>
    <x v="0"/>
    <x v="0"/>
    <s v="Estatal"/>
    <s v="LAMBAYEQUE"/>
    <s v="LAMBAYEQUE"/>
    <s v="LAMBAYEQUE"/>
    <s v="SALAS"/>
    <n v="0"/>
    <x v="0"/>
    <n v="0"/>
    <x v="0"/>
    <n v="0"/>
    <x v="0"/>
    <x v="0"/>
    <n v="0"/>
    <n v="0"/>
    <m/>
    <s v="-"/>
    <s v="-"/>
    <s v="-"/>
    <n v="0"/>
    <n v="27"/>
    <s v="BASE DE DATOS"/>
    <m/>
  </r>
  <r>
    <s v="20"/>
    <x v="0"/>
    <s v="ELN"/>
    <s v="33007793"/>
    <s v="33007793"/>
    <x v="0"/>
    <s v="Volvo TD70"/>
    <s v="N"/>
    <n v="0"/>
    <n v="0"/>
    <n v="0"/>
    <n v="0"/>
    <n v="0"/>
    <n v="0"/>
    <n v="0"/>
    <n v="0"/>
    <n v="0"/>
    <m/>
    <x v="1"/>
    <s v="ELN33007793Volvo TD70EL"/>
    <s v="Electro Norte S. A."/>
    <x v="34"/>
    <x v="34"/>
    <s v="C. T. Salas"/>
    <x v="110"/>
    <x v="0"/>
    <x v="0"/>
    <x v="224"/>
    <x v="0"/>
    <s v="Retirado"/>
    <s v="Inoperativo"/>
    <s v="Distribuidora"/>
    <x v="0"/>
    <x v="1"/>
    <x v="0"/>
    <x v="0"/>
    <s v="Estatal"/>
    <s v="LAMBAYEQUE"/>
    <s v="LAMBAYEQUE"/>
    <s v="LAMBAYEQUE"/>
    <s v="SALAS"/>
    <n v="0"/>
    <x v="0"/>
    <n v="0"/>
    <x v="0"/>
    <n v="0"/>
    <x v="0"/>
    <x v="0"/>
    <n v="0"/>
    <n v="0"/>
    <m/>
    <s v="-"/>
    <s v="-"/>
    <s v="-"/>
    <n v="0"/>
    <n v="27"/>
    <s v="BASE DE DATOS"/>
    <m/>
  </r>
  <r>
    <s v="20"/>
    <x v="0"/>
    <s v="ELN"/>
    <s v="33018893"/>
    <s v="33018893"/>
    <x v="0"/>
    <s v="Caterpillar"/>
    <s v="N"/>
    <n v="0.5"/>
    <n v="0.46"/>
    <n v="0"/>
    <n v="0"/>
    <n v="0"/>
    <n v="0"/>
    <n v="0"/>
    <n v="0"/>
    <n v="0"/>
    <m/>
    <x v="0"/>
    <s v="ELN33018893CaterpillarEL"/>
    <s v="Electro Norte S. A."/>
    <x v="34"/>
    <x v="34"/>
    <s v="C. T. Chota"/>
    <x v="111"/>
    <x v="0"/>
    <x v="0"/>
    <x v="225"/>
    <x v="0"/>
    <s v="Instalado"/>
    <s v="Inoperativo"/>
    <s v="Distribuidora"/>
    <x v="0"/>
    <x v="1"/>
    <x v="0"/>
    <x v="0"/>
    <s v="Estatal"/>
    <s v="CAJAMARCA"/>
    <s v="CAJAMARCA"/>
    <s v="CHOTA"/>
    <s v="CHOTA"/>
    <n v="0"/>
    <x v="0"/>
    <n v="0"/>
    <x v="0"/>
    <n v="0"/>
    <x v="0"/>
    <x v="0"/>
    <n v="0"/>
    <n v="0"/>
    <m/>
    <n v="4.1666666666666664E-2"/>
    <n v="3.8333333333333337E-2"/>
    <n v="7.6479999999999997"/>
    <n v="0"/>
    <n v="27"/>
    <s v="BASE DE DATOS"/>
    <m/>
  </r>
  <r>
    <s v="20"/>
    <x v="0"/>
    <s v="ELN"/>
    <s v="33018893"/>
    <s v="33018893"/>
    <x v="0"/>
    <s v="Grupo G.E"/>
    <s v="S"/>
    <n v="0.75"/>
    <n v="0"/>
    <n v="0"/>
    <n v="0"/>
    <n v="0"/>
    <n v="0"/>
    <n v="0"/>
    <n v="0"/>
    <n v="0"/>
    <m/>
    <x v="0"/>
    <s v="ELN33018893Grupo G.EEL"/>
    <s v="Electro Norte S. A."/>
    <x v="34"/>
    <x v="34"/>
    <s v="C.T. Chota"/>
    <x v="111"/>
    <x v="0"/>
    <x v="0"/>
    <x v="226"/>
    <x v="0"/>
    <s v="Instalado"/>
    <s v="Operativo"/>
    <s v="Distribuidora"/>
    <x v="0"/>
    <x v="1"/>
    <x v="0"/>
    <x v="0"/>
    <s v="Estatal"/>
    <s v="CAJAMARCA"/>
    <s v="CAJAMARCA"/>
    <s v="CHOTA"/>
    <s v="CHOTA"/>
    <n v="0"/>
    <x v="0"/>
    <n v="0"/>
    <x v="0"/>
    <n v="0"/>
    <x v="0"/>
    <x v="0"/>
    <n v="0"/>
    <n v="0"/>
    <m/>
    <n v="6.25E-2"/>
    <n v="0"/>
    <n v="7.6479999999999997"/>
    <n v="0"/>
    <n v="27"/>
    <s v="BASE DE DATOS"/>
    <m/>
  </r>
  <r>
    <s v="20"/>
    <x v="0"/>
    <s v="ELN"/>
    <s v="33019393"/>
    <s v="33019393"/>
    <x v="0"/>
    <s v="Caterp-3512"/>
    <s v="S"/>
    <n v="0.5"/>
    <n v="0.5"/>
    <n v="0"/>
    <n v="0"/>
    <n v="0"/>
    <n v="0"/>
    <n v="0"/>
    <n v="0"/>
    <n v="0"/>
    <m/>
    <x v="0"/>
    <s v="ELN33019393Caterp-3512EL"/>
    <s v="Electro Norte S. A."/>
    <x v="34"/>
    <x v="34"/>
    <s v="C. T. Cutervo"/>
    <x v="112"/>
    <x v="0"/>
    <x v="0"/>
    <x v="227"/>
    <x v="0"/>
    <s v="Instalado"/>
    <s v="Operativo"/>
    <s v="Distribuidora"/>
    <x v="0"/>
    <x v="1"/>
    <x v="0"/>
    <x v="0"/>
    <s v="Estatal"/>
    <s v="CAJAMARCA"/>
    <s v="CAJAMARCA"/>
    <s v="CUTERVO"/>
    <s v="CUTERVO"/>
    <n v="0"/>
    <x v="0"/>
    <n v="0"/>
    <x v="0"/>
    <n v="0"/>
    <x v="0"/>
    <x v="0"/>
    <n v="0"/>
    <n v="0"/>
    <m/>
    <n v="4.1666666666666664E-2"/>
    <n v="4.1666666666666664E-2"/>
    <n v="7.6479999999999997"/>
    <n v="0"/>
    <n v="27"/>
    <s v="BASE DE DATOS"/>
    <m/>
  </r>
  <r>
    <s v="20"/>
    <x v="0"/>
    <s v="ELN"/>
    <s v="33019393"/>
    <s v="33019393"/>
    <x v="0"/>
    <s v="Detroit"/>
    <s v="N"/>
    <n v="0"/>
    <n v="0"/>
    <n v="0"/>
    <n v="0"/>
    <n v="0"/>
    <n v="0"/>
    <n v="0"/>
    <n v="0"/>
    <n v="0"/>
    <m/>
    <x v="0"/>
    <s v="ELN33019393DetroitEL"/>
    <s v="Electro Norte S. A."/>
    <x v="34"/>
    <x v="34"/>
    <s v="C. T. Cutervo"/>
    <x v="112"/>
    <x v="0"/>
    <x v="0"/>
    <x v="48"/>
    <x v="0"/>
    <s v="Instalado"/>
    <s v="Inoperativo"/>
    <s v="Distribuidora"/>
    <x v="0"/>
    <x v="1"/>
    <x v="0"/>
    <x v="0"/>
    <s v="Estatal"/>
    <s v="CAJAMARCA"/>
    <s v="CAJAMARCA"/>
    <s v="CUTERVO"/>
    <s v="CUTERVO"/>
    <n v="0"/>
    <x v="0"/>
    <n v="0"/>
    <x v="0"/>
    <n v="0"/>
    <x v="0"/>
    <x v="0"/>
    <n v="0"/>
    <n v="0"/>
    <m/>
    <n v="0"/>
    <n v="0"/>
    <n v="7.6479999999999997"/>
    <n v="0"/>
    <n v="27"/>
    <s v="BASE DE DATOS"/>
    <m/>
  </r>
  <r>
    <s v="20"/>
    <x v="0"/>
    <s v="ELN"/>
    <s v="43026893"/>
    <s v="43026893"/>
    <x v="0"/>
    <s v="CATERP-3512"/>
    <s v="N"/>
    <n v="0"/>
    <n v="0"/>
    <n v="0"/>
    <n v="0"/>
    <n v="0"/>
    <n v="0"/>
    <n v="0"/>
    <n v="0"/>
    <n v="0"/>
    <m/>
    <x v="1"/>
    <s v="ELN43026893CATERP-3512EL"/>
    <s v="Electro Norte S. A."/>
    <x v="34"/>
    <x v="34"/>
    <s v="C. T. Mocupe"/>
    <x v="113"/>
    <x v="0"/>
    <x v="0"/>
    <x v="227"/>
    <x v="0"/>
    <s v="Retirado"/>
    <s v="Inoperativo"/>
    <s v="Distribuidora"/>
    <x v="0"/>
    <x v="1"/>
    <x v="0"/>
    <x v="0"/>
    <s v="Estatal"/>
    <s v="LAMBAYEQUE"/>
    <s v="LAMBAYEQUE"/>
    <s v="CHICLAYO"/>
    <s v="LAGUNAS"/>
    <n v="0"/>
    <x v="0"/>
    <n v="0"/>
    <x v="0"/>
    <n v="0"/>
    <x v="0"/>
    <x v="0"/>
    <n v="0"/>
    <n v="0"/>
    <m/>
    <s v="-"/>
    <s v="-"/>
    <s v="-"/>
    <n v="0"/>
    <n v="27"/>
    <s v="BASE DE DATOS"/>
    <m/>
  </r>
  <r>
    <s v="20"/>
    <x v="0"/>
    <s v="ELN"/>
    <s v="53203611"/>
    <s v="53203611"/>
    <x v="0"/>
    <s v="Detroit"/>
    <s v="S"/>
    <n v="0.5"/>
    <n v="0.6"/>
    <n v="0"/>
    <n v="0"/>
    <n v="0"/>
    <n v="0"/>
    <n v="0"/>
    <n v="0"/>
    <n v="0"/>
    <m/>
    <x v="0"/>
    <s v="ELN53203611DetroitEL"/>
    <s v="Electro Norte S. A."/>
    <x v="34"/>
    <x v="34"/>
    <s v="C. T. Motupe Móvil"/>
    <x v="114"/>
    <x v="0"/>
    <x v="0"/>
    <x v="48"/>
    <x v="0"/>
    <s v="Instalado"/>
    <s v="Operativo"/>
    <s v="Distribuidora"/>
    <x v="0"/>
    <x v="1"/>
    <x v="0"/>
    <x v="0"/>
    <s v="Estatal"/>
    <s v="LAMBAYEQUE"/>
    <s v="LAMBAYEQUE"/>
    <s v="LAMBAYEQUE"/>
    <s v="MOTUPE"/>
    <n v="0"/>
    <x v="0"/>
    <n v="0"/>
    <x v="0"/>
    <n v="0"/>
    <x v="0"/>
    <x v="0"/>
    <n v="0"/>
    <n v="0"/>
    <m/>
    <n v="4.1666666666666664E-2"/>
    <n v="4.9999999999999996E-2"/>
    <n v="7.6479999999999997"/>
    <n v="0"/>
    <n v="27"/>
    <s v="BASE DE DATOS"/>
    <m/>
  </r>
  <r>
    <s v="20"/>
    <x v="0"/>
    <s v="ELN"/>
    <s v="43026993"/>
    <s v="43026993"/>
    <x v="0"/>
    <s v="Vol-TD100"/>
    <s v="N"/>
    <n v="0"/>
    <n v="0"/>
    <n v="0"/>
    <n v="0"/>
    <n v="0"/>
    <n v="0"/>
    <n v="0"/>
    <n v="0"/>
    <n v="0"/>
    <m/>
    <x v="1"/>
    <s v="ELN43026993Vol-TD100EL"/>
    <s v="Electro Norte S. A."/>
    <x v="34"/>
    <x v="34"/>
    <s v="C. T. Morrope"/>
    <x v="115"/>
    <x v="0"/>
    <x v="0"/>
    <x v="228"/>
    <x v="0"/>
    <s v="Instalado"/>
    <s v="Inoperativo"/>
    <s v="Distribuidora"/>
    <x v="0"/>
    <x v="1"/>
    <x v="0"/>
    <x v="0"/>
    <s v="Estatal"/>
    <s v="LAMBAYEQUE"/>
    <s v="LAMBAYEQUE"/>
    <s v="LAMBAYEQUE"/>
    <s v="MORROPE"/>
    <n v="0"/>
    <x v="0"/>
    <n v="0"/>
    <x v="0"/>
    <n v="0"/>
    <x v="0"/>
    <x v="0"/>
    <n v="0"/>
    <n v="0"/>
    <m/>
    <s v="-"/>
    <s v="-"/>
    <s v="-"/>
    <n v="0"/>
    <n v="27"/>
    <s v="BASE DE DATOS"/>
    <m/>
  </r>
  <r>
    <s v="20"/>
    <x v="0"/>
    <s v="ELN"/>
    <s v="43027493"/>
    <s v="43027493"/>
    <x v="0"/>
    <s v="CATERP-3512"/>
    <s v="S"/>
    <n v="0.5"/>
    <n v="0.4"/>
    <n v="0"/>
    <n v="0"/>
    <n v="0"/>
    <n v="0"/>
    <n v="0"/>
    <n v="0"/>
    <n v="0"/>
    <m/>
    <x v="0"/>
    <s v="ELN43027493CATERP-3512EL"/>
    <s v="Electro Norte S. A."/>
    <x v="34"/>
    <x v="34"/>
    <s v="C. T. Bambamarca"/>
    <x v="116"/>
    <x v="0"/>
    <x v="0"/>
    <x v="227"/>
    <x v="0"/>
    <s v="Instalado"/>
    <s v="Operativo"/>
    <s v="Distribuidora"/>
    <x v="0"/>
    <x v="1"/>
    <x v="0"/>
    <x v="0"/>
    <s v="Estatal"/>
    <s v="CAJAMARCA"/>
    <s v="CAJAMARCA"/>
    <s v="HUALGAYOC"/>
    <s v="BAMBAMARCA"/>
    <n v="0"/>
    <x v="0"/>
    <n v="0"/>
    <x v="0"/>
    <n v="0"/>
    <x v="0"/>
    <x v="0"/>
    <n v="0"/>
    <n v="0"/>
    <m/>
    <n v="4.1666666666666664E-2"/>
    <n v="3.3333333333333333E-2"/>
    <n v="7.6479999999999997"/>
    <n v="0"/>
    <n v="27"/>
    <s v="BASE DE DATOS"/>
    <m/>
  </r>
  <r>
    <s v="20"/>
    <x v="0"/>
    <s v="ELN"/>
    <s v="53022313"/>
    <s v="53022313"/>
    <x v="0"/>
    <s v="Detroit"/>
    <s v="S"/>
    <n v="0.7"/>
    <n v="0.6"/>
    <n v="0"/>
    <n v="0"/>
    <n v="0"/>
    <n v="0"/>
    <n v="0"/>
    <n v="0"/>
    <n v="0"/>
    <m/>
    <x v="0"/>
    <s v="ELN53022313DetroitEL"/>
    <s v="Electro Norte S. A."/>
    <x v="34"/>
    <x v="34"/>
    <s v="C.T. La Viña Movil"/>
    <x v="117"/>
    <x v="0"/>
    <x v="0"/>
    <x v="48"/>
    <x v="0"/>
    <s v="Instalado"/>
    <s v="Operativo"/>
    <s v="Distribuidora"/>
    <x v="0"/>
    <x v="1"/>
    <x v="0"/>
    <x v="0"/>
    <s v="Estatal"/>
    <s v="LAMBAYEQUE"/>
    <s v="LAMBAYEQUE"/>
    <s v="LAMBAYEQUE"/>
    <s v="JAYANCA"/>
    <n v="0"/>
    <x v="0"/>
    <n v="0"/>
    <x v="0"/>
    <n v="0"/>
    <x v="0"/>
    <x v="0"/>
    <n v="0"/>
    <n v="0"/>
    <m/>
    <n v="5.8333333333333327E-2"/>
    <n v="4.9999999999999996E-2"/>
    <n v="7.6479999999999997"/>
    <n v="0"/>
    <n v="27"/>
    <s v="BASE DE DATOS"/>
    <m/>
  </r>
  <r>
    <s v="20"/>
    <x v="1"/>
    <s v="ELN"/>
    <s v="33007793"/>
    <s v="33007793"/>
    <x v="0"/>
    <s v="CKD. HOROV."/>
    <s v="N"/>
    <n v="0"/>
    <n v="0"/>
    <n v="0"/>
    <n v="0"/>
    <n v="0"/>
    <n v="0"/>
    <n v="0"/>
    <n v="0"/>
    <n v="0"/>
    <m/>
    <x v="1"/>
    <s v="ELN33007793CKD. HOROV.EL"/>
    <s v="Electro Norte S. A."/>
    <x v="34"/>
    <x v="34"/>
    <s v="C. T. Salas"/>
    <x v="110"/>
    <x v="0"/>
    <x v="0"/>
    <x v="223"/>
    <x v="0"/>
    <s v="Retirado"/>
    <s v="Inoperativo"/>
    <s v="Distribuidora"/>
    <x v="0"/>
    <x v="1"/>
    <x v="0"/>
    <x v="0"/>
    <s v="Estatal"/>
    <s v="LAMBAYEQUE"/>
    <s v="LAMBAYEQUE"/>
    <s v="LAMBAYEQUE"/>
    <s v="SALAS"/>
    <n v="0"/>
    <x v="0"/>
    <n v="0"/>
    <x v="0"/>
    <n v="0"/>
    <x v="0"/>
    <x v="0"/>
    <n v="0"/>
    <n v="0"/>
    <m/>
    <s v="-"/>
    <s v="-"/>
    <s v="-"/>
    <n v="0"/>
    <n v="27"/>
    <s v="BASE DE DATOS"/>
    <m/>
  </r>
  <r>
    <s v="20"/>
    <x v="1"/>
    <s v="ELN"/>
    <s v="33007793"/>
    <s v="33007793"/>
    <x v="0"/>
    <s v="Volvo TD70"/>
    <s v="N"/>
    <n v="0"/>
    <n v="0"/>
    <n v="0"/>
    <n v="0"/>
    <n v="0"/>
    <n v="0"/>
    <n v="0"/>
    <n v="0"/>
    <n v="0"/>
    <m/>
    <x v="1"/>
    <s v="ELN33007793Volvo TD70EL"/>
    <s v="Electro Norte S. A."/>
    <x v="34"/>
    <x v="34"/>
    <s v="C. T. Salas"/>
    <x v="110"/>
    <x v="0"/>
    <x v="0"/>
    <x v="224"/>
    <x v="0"/>
    <s v="Retirado"/>
    <s v="Inoperativo"/>
    <s v="Distribuidora"/>
    <x v="0"/>
    <x v="1"/>
    <x v="0"/>
    <x v="0"/>
    <s v="Estatal"/>
    <s v="LAMBAYEQUE"/>
    <s v="LAMBAYEQUE"/>
    <s v="LAMBAYEQUE"/>
    <s v="SALAS"/>
    <n v="0"/>
    <x v="0"/>
    <n v="0"/>
    <x v="0"/>
    <n v="0"/>
    <x v="0"/>
    <x v="0"/>
    <n v="0"/>
    <n v="0"/>
    <m/>
    <s v="-"/>
    <s v="-"/>
    <s v="-"/>
    <n v="0"/>
    <n v="27"/>
    <s v="BASE DE DATOS"/>
    <m/>
  </r>
  <r>
    <s v="20"/>
    <x v="1"/>
    <s v="ELN"/>
    <s v="33018893"/>
    <s v="33018893"/>
    <x v="0"/>
    <s v="Caterpillar"/>
    <s v="N"/>
    <n v="0.5"/>
    <n v="0.46"/>
    <n v="0"/>
    <n v="0"/>
    <n v="0"/>
    <n v="0"/>
    <n v="0"/>
    <n v="0"/>
    <n v="0"/>
    <m/>
    <x v="0"/>
    <s v="ELN33018893CaterpillarEL"/>
    <s v="Electro Norte S. A."/>
    <x v="34"/>
    <x v="34"/>
    <s v="C. T. Chota"/>
    <x v="111"/>
    <x v="0"/>
    <x v="0"/>
    <x v="225"/>
    <x v="0"/>
    <s v="Instalado"/>
    <s v="Inoperativo"/>
    <s v="Distribuidora"/>
    <x v="0"/>
    <x v="1"/>
    <x v="0"/>
    <x v="0"/>
    <s v="Estatal"/>
    <s v="CAJAMARCA"/>
    <s v="CAJAMARCA"/>
    <s v="CHOTA"/>
    <s v="CHOTA"/>
    <n v="0"/>
    <x v="0"/>
    <n v="0"/>
    <x v="0"/>
    <n v="0"/>
    <x v="0"/>
    <x v="0"/>
    <n v="0"/>
    <n v="0"/>
    <m/>
    <n v="4.1666666666666664E-2"/>
    <n v="3.8333333333333337E-2"/>
    <n v="7.6479999999999997"/>
    <n v="0"/>
    <n v="27"/>
    <s v="BASE DE DATOS"/>
    <m/>
  </r>
  <r>
    <s v="20"/>
    <x v="1"/>
    <s v="ELN"/>
    <s v="33018893"/>
    <s v="33018893"/>
    <x v="0"/>
    <s v="Grupo G.E"/>
    <s v="S"/>
    <n v="0.75"/>
    <n v="0"/>
    <n v="0"/>
    <n v="0"/>
    <n v="0"/>
    <n v="0"/>
    <n v="0"/>
    <n v="0"/>
    <n v="0"/>
    <m/>
    <x v="0"/>
    <s v="ELN33018893Grupo G.EEL"/>
    <s v="Electro Norte S. A."/>
    <x v="34"/>
    <x v="34"/>
    <s v="C.T. Chota"/>
    <x v="111"/>
    <x v="0"/>
    <x v="0"/>
    <x v="226"/>
    <x v="0"/>
    <s v="Instalado"/>
    <s v="Operativo"/>
    <s v="Distribuidora"/>
    <x v="0"/>
    <x v="1"/>
    <x v="0"/>
    <x v="0"/>
    <s v="Estatal"/>
    <s v="CAJAMARCA"/>
    <s v="CAJAMARCA"/>
    <s v="CHOTA"/>
    <s v="CHOTA"/>
    <n v="0"/>
    <x v="0"/>
    <n v="0"/>
    <x v="0"/>
    <n v="0"/>
    <x v="0"/>
    <x v="0"/>
    <n v="0"/>
    <n v="0"/>
    <m/>
    <n v="6.25E-2"/>
    <n v="0"/>
    <n v="7.6479999999999997"/>
    <n v="0"/>
    <n v="27"/>
    <s v="BASE DE DATOS"/>
    <m/>
  </r>
  <r>
    <s v="20"/>
    <x v="1"/>
    <s v="ELN"/>
    <s v="33019393"/>
    <s v="33019393"/>
    <x v="0"/>
    <s v="Caterp-3512"/>
    <s v="S"/>
    <n v="0.5"/>
    <n v="0.5"/>
    <n v="0"/>
    <n v="0"/>
    <n v="0"/>
    <n v="0"/>
    <n v="0"/>
    <n v="0"/>
    <n v="0"/>
    <m/>
    <x v="0"/>
    <s v="ELN33019393Caterp-3512EL"/>
    <s v="Electro Norte S. A."/>
    <x v="34"/>
    <x v="34"/>
    <s v="C. T. Cutervo"/>
    <x v="112"/>
    <x v="0"/>
    <x v="0"/>
    <x v="227"/>
    <x v="0"/>
    <s v="Instalado"/>
    <s v="Operativo"/>
    <s v="Distribuidora"/>
    <x v="0"/>
    <x v="1"/>
    <x v="0"/>
    <x v="0"/>
    <s v="Estatal"/>
    <s v="CAJAMARCA"/>
    <s v="CAJAMARCA"/>
    <s v="CUTERVO"/>
    <s v="CUTERVO"/>
    <n v="0"/>
    <x v="0"/>
    <n v="0"/>
    <x v="0"/>
    <n v="0"/>
    <x v="0"/>
    <x v="0"/>
    <n v="0"/>
    <n v="0"/>
    <m/>
    <n v="4.1666666666666664E-2"/>
    <n v="4.1666666666666664E-2"/>
    <n v="7.6479999999999997"/>
    <n v="0"/>
    <n v="27"/>
    <s v="BASE DE DATOS"/>
    <m/>
  </r>
  <r>
    <s v="20"/>
    <x v="1"/>
    <s v="ELN"/>
    <s v="33019393"/>
    <s v="33019393"/>
    <x v="0"/>
    <s v="Detroit"/>
    <s v="N"/>
    <n v="0"/>
    <n v="0"/>
    <n v="0"/>
    <n v="0"/>
    <n v="0"/>
    <n v="0"/>
    <n v="0"/>
    <n v="0"/>
    <n v="0"/>
    <m/>
    <x v="0"/>
    <s v="ELN33019393DetroitEL"/>
    <s v="Electro Norte S. A."/>
    <x v="34"/>
    <x v="34"/>
    <s v="C. T. Cutervo"/>
    <x v="112"/>
    <x v="0"/>
    <x v="0"/>
    <x v="48"/>
    <x v="0"/>
    <s v="Instalado"/>
    <s v="Inoperativo"/>
    <s v="Distribuidora"/>
    <x v="0"/>
    <x v="1"/>
    <x v="0"/>
    <x v="0"/>
    <s v="Estatal"/>
    <s v="CAJAMARCA"/>
    <s v="CAJAMARCA"/>
    <s v="CUTERVO"/>
    <s v="CUTERVO"/>
    <n v="0"/>
    <x v="0"/>
    <n v="0"/>
    <x v="0"/>
    <n v="0"/>
    <x v="0"/>
    <x v="0"/>
    <n v="0"/>
    <n v="0"/>
    <m/>
    <n v="0"/>
    <n v="0"/>
    <n v="7.6479999999999997"/>
    <n v="0"/>
    <n v="27"/>
    <s v="BASE DE DATOS"/>
    <m/>
  </r>
  <r>
    <s v="20"/>
    <x v="1"/>
    <s v="ELN"/>
    <s v="43026893"/>
    <s v="43026893"/>
    <x v="0"/>
    <s v="CATERP-3512"/>
    <s v="N"/>
    <n v="0"/>
    <n v="0"/>
    <n v="0"/>
    <n v="0"/>
    <n v="0"/>
    <n v="0"/>
    <n v="0"/>
    <n v="0"/>
    <n v="0"/>
    <m/>
    <x v="1"/>
    <s v="ELN43026893CATERP-3512EL"/>
    <s v="Electro Norte S. A."/>
    <x v="34"/>
    <x v="34"/>
    <s v="C. T. Mocupe"/>
    <x v="113"/>
    <x v="0"/>
    <x v="0"/>
    <x v="227"/>
    <x v="0"/>
    <s v="Retirado"/>
    <s v="Inoperativo"/>
    <s v="Distribuidora"/>
    <x v="0"/>
    <x v="1"/>
    <x v="0"/>
    <x v="0"/>
    <s v="Estatal"/>
    <s v="LAMBAYEQUE"/>
    <s v="LAMBAYEQUE"/>
    <s v="CHICLAYO"/>
    <s v="LAGUNAS"/>
    <n v="0"/>
    <x v="0"/>
    <n v="0"/>
    <x v="0"/>
    <n v="0"/>
    <x v="0"/>
    <x v="0"/>
    <n v="0"/>
    <n v="0"/>
    <m/>
    <s v="-"/>
    <s v="-"/>
    <s v="-"/>
    <n v="0"/>
    <n v="27"/>
    <s v="BASE DE DATOS"/>
    <m/>
  </r>
  <r>
    <s v="20"/>
    <x v="1"/>
    <s v="ELN"/>
    <s v="53203611"/>
    <s v="53203611"/>
    <x v="0"/>
    <s v="Detroit"/>
    <s v="S"/>
    <n v="0.5"/>
    <n v="0.6"/>
    <n v="0"/>
    <n v="0"/>
    <n v="0"/>
    <n v="0"/>
    <n v="0"/>
    <n v="0"/>
    <n v="0"/>
    <m/>
    <x v="0"/>
    <s v="ELN53203611DetroitEL"/>
    <s v="Electro Norte S. A."/>
    <x v="34"/>
    <x v="34"/>
    <s v="C. T. Motupe Móvil"/>
    <x v="114"/>
    <x v="0"/>
    <x v="0"/>
    <x v="48"/>
    <x v="0"/>
    <s v="Instalado"/>
    <s v="Operativo"/>
    <s v="Distribuidora"/>
    <x v="0"/>
    <x v="1"/>
    <x v="0"/>
    <x v="0"/>
    <s v="Estatal"/>
    <s v="LAMBAYEQUE"/>
    <s v="LAMBAYEQUE"/>
    <s v="LAMBAYEQUE"/>
    <s v="MOTUPE"/>
    <n v="0"/>
    <x v="0"/>
    <n v="0"/>
    <x v="0"/>
    <n v="0"/>
    <x v="0"/>
    <x v="0"/>
    <n v="0"/>
    <n v="0"/>
    <m/>
    <n v="4.1666666666666664E-2"/>
    <n v="4.9999999999999996E-2"/>
    <n v="7.6479999999999997"/>
    <n v="0"/>
    <n v="27"/>
    <s v="BASE DE DATOS"/>
    <m/>
  </r>
  <r>
    <s v="20"/>
    <x v="1"/>
    <s v="ELN"/>
    <s v="43026993"/>
    <s v="43026993"/>
    <x v="0"/>
    <s v="Vol-TD100"/>
    <s v="N"/>
    <n v="0"/>
    <n v="0"/>
    <n v="0"/>
    <n v="0"/>
    <n v="0"/>
    <n v="0"/>
    <n v="0"/>
    <n v="0"/>
    <n v="0"/>
    <m/>
    <x v="1"/>
    <s v="ELN43026993Vol-TD100EL"/>
    <s v="Electro Norte S. A."/>
    <x v="34"/>
    <x v="34"/>
    <s v="C. T. Morrope"/>
    <x v="115"/>
    <x v="0"/>
    <x v="0"/>
    <x v="228"/>
    <x v="0"/>
    <s v="Instalado"/>
    <s v="Inoperativo"/>
    <s v="Distribuidora"/>
    <x v="0"/>
    <x v="1"/>
    <x v="0"/>
    <x v="0"/>
    <s v="Estatal"/>
    <s v="LAMBAYEQUE"/>
    <s v="LAMBAYEQUE"/>
    <s v="LAMBAYEQUE"/>
    <s v="MORROPE"/>
    <n v="0"/>
    <x v="0"/>
    <n v="0"/>
    <x v="0"/>
    <n v="0"/>
    <x v="0"/>
    <x v="0"/>
    <n v="0"/>
    <n v="0"/>
    <m/>
    <s v="-"/>
    <s v="-"/>
    <s v="-"/>
    <n v="0"/>
    <n v="27"/>
    <s v="BASE DE DATOS"/>
    <m/>
  </r>
  <r>
    <s v="20"/>
    <x v="1"/>
    <s v="ELN"/>
    <s v="43027493"/>
    <s v="43027493"/>
    <x v="0"/>
    <s v="CATERP-3512"/>
    <s v="S"/>
    <n v="0.5"/>
    <n v="0.4"/>
    <n v="0"/>
    <n v="0"/>
    <n v="0"/>
    <n v="0"/>
    <n v="0"/>
    <n v="0"/>
    <n v="0"/>
    <m/>
    <x v="0"/>
    <s v="ELN43027493CATERP-3512EL"/>
    <s v="Electro Norte S. A."/>
    <x v="34"/>
    <x v="34"/>
    <s v="C. T. Bambamarca"/>
    <x v="116"/>
    <x v="0"/>
    <x v="0"/>
    <x v="227"/>
    <x v="0"/>
    <s v="Instalado"/>
    <s v="Operativo"/>
    <s v="Distribuidora"/>
    <x v="0"/>
    <x v="1"/>
    <x v="0"/>
    <x v="0"/>
    <s v="Estatal"/>
    <s v="CAJAMARCA"/>
    <s v="CAJAMARCA"/>
    <s v="HUALGAYOC"/>
    <s v="BAMBAMARCA"/>
    <n v="0"/>
    <x v="0"/>
    <n v="0"/>
    <x v="0"/>
    <n v="0"/>
    <x v="0"/>
    <x v="0"/>
    <n v="0"/>
    <n v="0"/>
    <m/>
    <n v="4.1666666666666664E-2"/>
    <n v="3.3333333333333333E-2"/>
    <n v="7.6479999999999997"/>
    <n v="0"/>
    <n v="27"/>
    <s v="BASE DE DATOS"/>
    <m/>
  </r>
  <r>
    <s v="20"/>
    <x v="1"/>
    <s v="ELN"/>
    <s v="53022313"/>
    <s v="53022313"/>
    <x v="0"/>
    <s v="Detroit"/>
    <s v="S"/>
    <n v="0.7"/>
    <n v="0.6"/>
    <n v="0"/>
    <n v="0"/>
    <n v="0"/>
    <n v="0"/>
    <n v="0"/>
    <n v="0"/>
    <n v="0"/>
    <m/>
    <x v="0"/>
    <s v="ELN53022313DetroitEL"/>
    <s v="Electro Norte S. A."/>
    <x v="34"/>
    <x v="34"/>
    <s v="C.T. La Viña Movil"/>
    <x v="117"/>
    <x v="0"/>
    <x v="0"/>
    <x v="48"/>
    <x v="0"/>
    <s v="Instalado"/>
    <s v="Operativo"/>
    <s v="Distribuidora"/>
    <x v="0"/>
    <x v="1"/>
    <x v="0"/>
    <x v="0"/>
    <s v="Estatal"/>
    <s v="LAMBAYEQUE"/>
    <s v="LAMBAYEQUE"/>
    <s v="LAMBAYEQUE"/>
    <s v="JAYANCA"/>
    <n v="0"/>
    <x v="0"/>
    <n v="0"/>
    <x v="0"/>
    <n v="0"/>
    <x v="0"/>
    <x v="0"/>
    <n v="0"/>
    <n v="0"/>
    <m/>
    <n v="5.8333333333333327E-2"/>
    <n v="4.9999999999999996E-2"/>
    <n v="7.6479999999999997"/>
    <n v="0"/>
    <n v="27"/>
    <s v="BASE DE DATOS"/>
    <m/>
  </r>
  <r>
    <s v="20"/>
    <x v="2"/>
    <s v="ELN"/>
    <s v="33007793"/>
    <s v="33007793"/>
    <x v="0"/>
    <s v="CKD. HOROV."/>
    <s v="N"/>
    <n v="0"/>
    <n v="0"/>
    <n v="0"/>
    <n v="0"/>
    <n v="0"/>
    <n v="0"/>
    <n v="0"/>
    <n v="0"/>
    <n v="0"/>
    <m/>
    <x v="1"/>
    <s v="ELN33007793CKD. HOROV.EL"/>
    <s v="Electro Norte S. A."/>
    <x v="34"/>
    <x v="34"/>
    <s v="C. T. Salas"/>
    <x v="110"/>
    <x v="0"/>
    <x v="0"/>
    <x v="223"/>
    <x v="0"/>
    <s v="Retirado"/>
    <s v="Inoperativo"/>
    <s v="Distribuidora"/>
    <x v="0"/>
    <x v="1"/>
    <x v="0"/>
    <x v="0"/>
    <s v="Estatal"/>
    <s v="LAMBAYEQUE"/>
    <s v="LAMBAYEQUE"/>
    <s v="LAMBAYEQUE"/>
    <s v="SALAS"/>
    <n v="0"/>
    <x v="0"/>
    <n v="0"/>
    <x v="0"/>
    <n v="0"/>
    <x v="0"/>
    <x v="0"/>
    <n v="0"/>
    <n v="0"/>
    <m/>
    <s v="-"/>
    <s v="-"/>
    <s v="-"/>
    <n v="0"/>
    <n v="27"/>
    <s v="BASE DE DATOS"/>
    <m/>
  </r>
  <r>
    <s v="20"/>
    <x v="2"/>
    <s v="ELN"/>
    <s v="33007793"/>
    <s v="33007793"/>
    <x v="0"/>
    <s v="Volvo TD70"/>
    <s v="N"/>
    <n v="0"/>
    <n v="0"/>
    <n v="0"/>
    <n v="0"/>
    <n v="0"/>
    <n v="0"/>
    <n v="0"/>
    <n v="0"/>
    <n v="0"/>
    <m/>
    <x v="1"/>
    <s v="ELN33007793Volvo TD70EL"/>
    <s v="Electro Norte S. A."/>
    <x v="34"/>
    <x v="34"/>
    <s v="C. T. Salas"/>
    <x v="110"/>
    <x v="0"/>
    <x v="0"/>
    <x v="224"/>
    <x v="0"/>
    <s v="Retirado"/>
    <s v="Inoperativo"/>
    <s v="Distribuidora"/>
    <x v="0"/>
    <x v="1"/>
    <x v="0"/>
    <x v="0"/>
    <s v="Estatal"/>
    <s v="LAMBAYEQUE"/>
    <s v="LAMBAYEQUE"/>
    <s v="LAMBAYEQUE"/>
    <s v="SALAS"/>
    <n v="0"/>
    <x v="0"/>
    <n v="0"/>
    <x v="0"/>
    <n v="0"/>
    <x v="0"/>
    <x v="0"/>
    <n v="0"/>
    <n v="0"/>
    <m/>
    <s v="-"/>
    <s v="-"/>
    <s v="-"/>
    <n v="0"/>
    <n v="27"/>
    <s v="BASE DE DATOS"/>
    <m/>
  </r>
  <r>
    <s v="20"/>
    <x v="2"/>
    <s v="ELN"/>
    <s v="33018893"/>
    <s v="33018893"/>
    <x v="0"/>
    <s v="Caterpillar"/>
    <s v="N"/>
    <n v="0.5"/>
    <n v="0.46"/>
    <n v="0"/>
    <n v="0"/>
    <n v="0"/>
    <n v="0"/>
    <n v="0"/>
    <n v="0"/>
    <n v="0"/>
    <m/>
    <x v="0"/>
    <s v="ELN33018893CaterpillarEL"/>
    <s v="Electro Norte S. A."/>
    <x v="34"/>
    <x v="34"/>
    <s v="C. T. Chota"/>
    <x v="111"/>
    <x v="0"/>
    <x v="0"/>
    <x v="225"/>
    <x v="0"/>
    <s v="Instalado"/>
    <s v="Inoperativo"/>
    <s v="Distribuidora"/>
    <x v="0"/>
    <x v="1"/>
    <x v="0"/>
    <x v="0"/>
    <s v="Estatal"/>
    <s v="CAJAMARCA"/>
    <s v="CAJAMARCA"/>
    <s v="CHOTA"/>
    <s v="CHOTA"/>
    <n v="0"/>
    <x v="0"/>
    <n v="0"/>
    <x v="0"/>
    <n v="0"/>
    <x v="0"/>
    <x v="0"/>
    <n v="0"/>
    <n v="0"/>
    <m/>
    <n v="4.1666666666666664E-2"/>
    <n v="3.8333333333333337E-2"/>
    <n v="7.6479999999999997"/>
    <n v="0"/>
    <n v="27"/>
    <s v="BASE DE DATOS"/>
    <m/>
  </r>
  <r>
    <s v="20"/>
    <x v="2"/>
    <s v="ELN"/>
    <s v="33018893"/>
    <s v="33018893"/>
    <x v="0"/>
    <s v="Grupo G.E"/>
    <s v="S"/>
    <n v="0.75"/>
    <n v="0"/>
    <n v="0"/>
    <n v="0"/>
    <n v="0"/>
    <n v="0"/>
    <n v="0"/>
    <n v="0"/>
    <n v="0"/>
    <m/>
    <x v="0"/>
    <s v="ELN33018893Grupo G.EEL"/>
    <s v="Electro Norte S. A."/>
    <x v="34"/>
    <x v="34"/>
    <s v="C.T. Chota"/>
    <x v="111"/>
    <x v="0"/>
    <x v="0"/>
    <x v="226"/>
    <x v="0"/>
    <s v="Instalado"/>
    <s v="Operativo"/>
    <s v="Distribuidora"/>
    <x v="0"/>
    <x v="1"/>
    <x v="0"/>
    <x v="0"/>
    <s v="Estatal"/>
    <s v="CAJAMARCA"/>
    <s v="CAJAMARCA"/>
    <s v="CHOTA"/>
    <s v="CHOTA"/>
    <n v="0"/>
    <x v="0"/>
    <n v="0"/>
    <x v="0"/>
    <n v="0"/>
    <x v="0"/>
    <x v="0"/>
    <n v="0"/>
    <n v="0"/>
    <m/>
    <n v="6.25E-2"/>
    <n v="0"/>
    <n v="7.6479999999999997"/>
    <n v="0"/>
    <n v="27"/>
    <s v="BASE DE DATOS"/>
    <m/>
  </r>
  <r>
    <s v="20"/>
    <x v="2"/>
    <s v="ELN"/>
    <s v="33019393"/>
    <s v="33019393"/>
    <x v="0"/>
    <s v="Caterp-3512"/>
    <s v="S"/>
    <n v="0.5"/>
    <n v="0.5"/>
    <n v="0"/>
    <n v="0"/>
    <n v="0"/>
    <n v="0"/>
    <n v="0"/>
    <n v="0"/>
    <n v="0"/>
    <m/>
    <x v="0"/>
    <s v="ELN33019393Caterp-3512EL"/>
    <s v="Electro Norte S. A."/>
    <x v="34"/>
    <x v="34"/>
    <s v="C. T. Cutervo"/>
    <x v="112"/>
    <x v="0"/>
    <x v="0"/>
    <x v="227"/>
    <x v="0"/>
    <s v="Instalado"/>
    <s v="Operativo"/>
    <s v="Distribuidora"/>
    <x v="0"/>
    <x v="1"/>
    <x v="0"/>
    <x v="0"/>
    <s v="Estatal"/>
    <s v="CAJAMARCA"/>
    <s v="CAJAMARCA"/>
    <s v="CUTERVO"/>
    <s v="CUTERVO"/>
    <n v="0"/>
    <x v="0"/>
    <n v="0"/>
    <x v="0"/>
    <n v="0"/>
    <x v="0"/>
    <x v="0"/>
    <n v="0"/>
    <n v="0"/>
    <m/>
    <n v="4.1666666666666664E-2"/>
    <n v="4.1666666666666664E-2"/>
    <n v="7.6479999999999997"/>
    <n v="0"/>
    <n v="27"/>
    <s v="BASE DE DATOS"/>
    <m/>
  </r>
  <r>
    <s v="20"/>
    <x v="2"/>
    <s v="ELN"/>
    <s v="33019393"/>
    <s v="33019393"/>
    <x v="0"/>
    <s v="Detroit"/>
    <s v="N"/>
    <n v="0"/>
    <n v="0"/>
    <n v="0"/>
    <n v="0"/>
    <n v="0"/>
    <n v="0"/>
    <n v="0"/>
    <n v="0"/>
    <n v="0"/>
    <m/>
    <x v="0"/>
    <s v="ELN33019393DetroitEL"/>
    <s v="Electro Norte S. A."/>
    <x v="34"/>
    <x v="34"/>
    <s v="C. T. Cutervo"/>
    <x v="112"/>
    <x v="0"/>
    <x v="0"/>
    <x v="48"/>
    <x v="0"/>
    <s v="Instalado"/>
    <s v="Inoperativo"/>
    <s v="Distribuidora"/>
    <x v="0"/>
    <x v="1"/>
    <x v="0"/>
    <x v="0"/>
    <s v="Estatal"/>
    <s v="CAJAMARCA"/>
    <s v="CAJAMARCA"/>
    <s v="CUTERVO"/>
    <s v="CUTERVO"/>
    <n v="0"/>
    <x v="0"/>
    <n v="0"/>
    <x v="0"/>
    <n v="0"/>
    <x v="0"/>
    <x v="0"/>
    <n v="0"/>
    <n v="0"/>
    <m/>
    <n v="0"/>
    <n v="0"/>
    <n v="7.6479999999999997"/>
    <n v="0"/>
    <n v="27"/>
    <s v="BASE DE DATOS"/>
    <m/>
  </r>
  <r>
    <s v="20"/>
    <x v="2"/>
    <s v="ELN"/>
    <s v="43026893"/>
    <s v="43026893"/>
    <x v="0"/>
    <s v="CATERP-3512"/>
    <s v="N"/>
    <n v="0"/>
    <n v="0"/>
    <n v="0"/>
    <n v="0"/>
    <n v="0"/>
    <n v="0"/>
    <n v="0"/>
    <n v="0"/>
    <n v="0"/>
    <m/>
    <x v="1"/>
    <s v="ELN43026893CATERP-3512EL"/>
    <s v="Electro Norte S. A."/>
    <x v="34"/>
    <x v="34"/>
    <s v="C. T. Mocupe"/>
    <x v="113"/>
    <x v="0"/>
    <x v="0"/>
    <x v="227"/>
    <x v="0"/>
    <s v="Retirado"/>
    <s v="Inoperativo"/>
    <s v="Distribuidora"/>
    <x v="0"/>
    <x v="1"/>
    <x v="0"/>
    <x v="0"/>
    <s v="Estatal"/>
    <s v="LAMBAYEQUE"/>
    <s v="LAMBAYEQUE"/>
    <s v="CHICLAYO"/>
    <s v="LAGUNAS"/>
    <n v="0"/>
    <x v="0"/>
    <n v="0"/>
    <x v="0"/>
    <n v="0"/>
    <x v="0"/>
    <x v="0"/>
    <n v="0"/>
    <n v="0"/>
    <m/>
    <s v="-"/>
    <s v="-"/>
    <s v="-"/>
    <n v="0"/>
    <n v="27"/>
    <s v="BASE DE DATOS"/>
    <m/>
  </r>
  <r>
    <s v="20"/>
    <x v="2"/>
    <s v="ELN"/>
    <s v="53203611"/>
    <s v="53203611"/>
    <x v="0"/>
    <s v="Detroit"/>
    <s v="S"/>
    <n v="0.5"/>
    <n v="0.6"/>
    <n v="0"/>
    <n v="2.286"/>
    <n v="2.286"/>
    <n v="0"/>
    <n v="4.7"/>
    <n v="0"/>
    <n v="0"/>
    <m/>
    <x v="0"/>
    <s v="ELN53203611DetroitEL"/>
    <s v="Electro Norte S. A."/>
    <x v="34"/>
    <x v="34"/>
    <s v="C. T. Motupe Móvil"/>
    <x v="114"/>
    <x v="0"/>
    <x v="0"/>
    <x v="48"/>
    <x v="0"/>
    <s v="Instalado"/>
    <s v="Operativo"/>
    <s v="Distribuidora"/>
    <x v="0"/>
    <x v="1"/>
    <x v="0"/>
    <x v="0"/>
    <s v="Estatal"/>
    <s v="LAMBAYEQUE"/>
    <s v="LAMBAYEQUE"/>
    <s v="LAMBAYEQUE"/>
    <s v="MOTUPE"/>
    <n v="0"/>
    <x v="0"/>
    <n v="0"/>
    <x v="0"/>
    <n v="0"/>
    <x v="0"/>
    <x v="0"/>
    <n v="2.286"/>
    <n v="2.2859999999999998E-3"/>
    <m/>
    <n v="4.1666666666666664E-2"/>
    <n v="4.9999999999999996E-2"/>
    <n v="7.6479999999999997"/>
    <n v="0"/>
    <n v="27"/>
    <s v="BASE DE DATOS"/>
    <m/>
  </r>
  <r>
    <s v="20"/>
    <x v="2"/>
    <s v="ELN"/>
    <s v="43026993"/>
    <s v="43026993"/>
    <x v="0"/>
    <s v="Vol-TD100"/>
    <s v="N"/>
    <n v="0"/>
    <n v="0"/>
    <n v="0"/>
    <n v="0"/>
    <n v="0"/>
    <n v="0"/>
    <n v="0"/>
    <n v="0"/>
    <n v="0"/>
    <m/>
    <x v="1"/>
    <s v="ELN43026993Vol-TD100EL"/>
    <s v="Electro Norte S. A."/>
    <x v="34"/>
    <x v="34"/>
    <s v="C. T. Morrope"/>
    <x v="115"/>
    <x v="0"/>
    <x v="0"/>
    <x v="228"/>
    <x v="0"/>
    <s v="Instalado"/>
    <s v="Inoperativo"/>
    <s v="Distribuidora"/>
    <x v="0"/>
    <x v="1"/>
    <x v="0"/>
    <x v="0"/>
    <s v="Estatal"/>
    <s v="LAMBAYEQUE"/>
    <s v="LAMBAYEQUE"/>
    <s v="LAMBAYEQUE"/>
    <s v="MORROPE"/>
    <n v="0"/>
    <x v="0"/>
    <n v="0"/>
    <x v="0"/>
    <n v="0"/>
    <x v="0"/>
    <x v="0"/>
    <n v="0"/>
    <n v="0"/>
    <m/>
    <s v="-"/>
    <s v="-"/>
    <s v="-"/>
    <n v="0"/>
    <n v="27"/>
    <s v="BASE DE DATOS"/>
    <m/>
  </r>
  <r>
    <s v="20"/>
    <x v="2"/>
    <s v="ELN"/>
    <s v="43027493"/>
    <s v="43027493"/>
    <x v="0"/>
    <s v="CATERP-3512"/>
    <s v="S"/>
    <n v="0.5"/>
    <n v="0.4"/>
    <n v="0"/>
    <n v="0"/>
    <n v="0"/>
    <n v="0"/>
    <n v="0"/>
    <n v="0"/>
    <n v="0"/>
    <m/>
    <x v="0"/>
    <s v="ELN43027493CATERP-3512EL"/>
    <s v="Electro Norte S. A."/>
    <x v="34"/>
    <x v="34"/>
    <s v="C. T. Bambamarca"/>
    <x v="116"/>
    <x v="0"/>
    <x v="0"/>
    <x v="227"/>
    <x v="0"/>
    <s v="Instalado"/>
    <s v="Operativo"/>
    <s v="Distribuidora"/>
    <x v="0"/>
    <x v="1"/>
    <x v="0"/>
    <x v="0"/>
    <s v="Estatal"/>
    <s v="CAJAMARCA"/>
    <s v="CAJAMARCA"/>
    <s v="HUALGAYOC"/>
    <s v="BAMBAMARCA"/>
    <n v="0"/>
    <x v="0"/>
    <n v="0"/>
    <x v="0"/>
    <n v="0"/>
    <x v="0"/>
    <x v="0"/>
    <n v="0"/>
    <n v="0"/>
    <m/>
    <n v="4.1666666666666664E-2"/>
    <n v="3.3333333333333333E-2"/>
    <n v="7.6479999999999997"/>
    <n v="0"/>
    <n v="27"/>
    <s v="BASE DE DATOS"/>
    <m/>
  </r>
  <r>
    <s v="20"/>
    <x v="2"/>
    <s v="ELN"/>
    <s v="53022313"/>
    <s v="53022313"/>
    <x v="0"/>
    <s v="Detroit"/>
    <s v="S"/>
    <n v="0.7"/>
    <n v="0.6"/>
    <n v="0"/>
    <n v="0"/>
    <n v="0"/>
    <n v="0"/>
    <n v="0"/>
    <n v="0"/>
    <n v="0"/>
    <m/>
    <x v="0"/>
    <s v="ELN53022313DetroitEL"/>
    <s v="Electro Norte S. A."/>
    <x v="34"/>
    <x v="34"/>
    <s v="C.T. La Viña Movil"/>
    <x v="117"/>
    <x v="0"/>
    <x v="0"/>
    <x v="48"/>
    <x v="0"/>
    <s v="Instalado"/>
    <s v="Operativo"/>
    <s v="Distribuidora"/>
    <x v="0"/>
    <x v="1"/>
    <x v="0"/>
    <x v="0"/>
    <s v="Estatal"/>
    <s v="LAMBAYEQUE"/>
    <s v="LAMBAYEQUE"/>
    <s v="LAMBAYEQUE"/>
    <s v="JAYANCA"/>
    <n v="0"/>
    <x v="0"/>
    <n v="0"/>
    <x v="0"/>
    <n v="0"/>
    <x v="0"/>
    <x v="0"/>
    <n v="0"/>
    <n v="0"/>
    <m/>
    <n v="5.8333333333333327E-2"/>
    <n v="4.9999999999999996E-2"/>
    <n v="7.6479999999999997"/>
    <n v="0"/>
    <n v="27"/>
    <s v="BASE DE DATOS"/>
    <m/>
  </r>
  <r>
    <s v="20"/>
    <x v="3"/>
    <s v="ELN"/>
    <s v="33007793"/>
    <s v="33007793"/>
    <x v="0"/>
    <s v="CKD. HOROV."/>
    <s v="N"/>
    <n v="0"/>
    <n v="0"/>
    <n v="0"/>
    <n v="0"/>
    <n v="0"/>
    <n v="0"/>
    <n v="0"/>
    <n v="0"/>
    <n v="0"/>
    <m/>
    <x v="1"/>
    <s v="ELN33007793CKD. HOROV.EL"/>
    <s v="Electro Norte S. A."/>
    <x v="34"/>
    <x v="34"/>
    <s v="C. T. Salas"/>
    <x v="110"/>
    <x v="0"/>
    <x v="0"/>
    <x v="223"/>
    <x v="0"/>
    <s v="Retirado"/>
    <s v="Inoperativo"/>
    <s v="Distribuidora"/>
    <x v="0"/>
    <x v="1"/>
    <x v="0"/>
    <x v="0"/>
    <s v="Estatal"/>
    <s v="LAMBAYEQUE"/>
    <s v="LAMBAYEQUE"/>
    <s v="LAMBAYEQUE"/>
    <s v="SALAS"/>
    <n v="0"/>
    <x v="0"/>
    <n v="0"/>
    <x v="0"/>
    <n v="0"/>
    <x v="0"/>
    <x v="0"/>
    <n v="0"/>
    <n v="0"/>
    <m/>
    <s v="-"/>
    <s v="-"/>
    <s v="-"/>
    <n v="0"/>
    <n v="27"/>
    <s v="BASE DE DATOS"/>
    <m/>
  </r>
  <r>
    <s v="20"/>
    <x v="3"/>
    <s v="ELN"/>
    <s v="33007793"/>
    <s v="33007793"/>
    <x v="0"/>
    <s v="Volvo TD70"/>
    <s v="N"/>
    <n v="0"/>
    <n v="0"/>
    <n v="0"/>
    <n v="0"/>
    <n v="0"/>
    <n v="0"/>
    <n v="0"/>
    <n v="0"/>
    <n v="0"/>
    <m/>
    <x v="1"/>
    <s v="ELN33007793Volvo TD70EL"/>
    <s v="Electro Norte S. A."/>
    <x v="34"/>
    <x v="34"/>
    <s v="C. T. Salas"/>
    <x v="110"/>
    <x v="0"/>
    <x v="0"/>
    <x v="224"/>
    <x v="0"/>
    <s v="Retirado"/>
    <s v="Inoperativo"/>
    <s v="Distribuidora"/>
    <x v="0"/>
    <x v="1"/>
    <x v="0"/>
    <x v="0"/>
    <s v="Estatal"/>
    <s v="LAMBAYEQUE"/>
    <s v="LAMBAYEQUE"/>
    <s v="LAMBAYEQUE"/>
    <s v="SALAS"/>
    <n v="0"/>
    <x v="0"/>
    <n v="0"/>
    <x v="0"/>
    <n v="0"/>
    <x v="0"/>
    <x v="0"/>
    <n v="0"/>
    <n v="0"/>
    <m/>
    <s v="-"/>
    <s v="-"/>
    <s v="-"/>
    <n v="0"/>
    <n v="27"/>
    <s v="BASE DE DATOS"/>
    <m/>
  </r>
  <r>
    <s v="20"/>
    <x v="3"/>
    <s v="ELN"/>
    <s v="33018893"/>
    <s v="33018893"/>
    <x v="0"/>
    <s v="Caterpillar"/>
    <s v="N"/>
    <n v="0.5"/>
    <n v="0.46"/>
    <n v="0"/>
    <n v="0"/>
    <n v="0"/>
    <n v="0"/>
    <n v="0"/>
    <n v="0"/>
    <n v="0"/>
    <m/>
    <x v="0"/>
    <s v="ELN33018893CaterpillarEL"/>
    <s v="Electro Norte S. A."/>
    <x v="34"/>
    <x v="34"/>
    <s v="C. T. Chota"/>
    <x v="111"/>
    <x v="0"/>
    <x v="0"/>
    <x v="225"/>
    <x v="0"/>
    <s v="Instalado"/>
    <s v="Inoperativo"/>
    <s v="Distribuidora"/>
    <x v="0"/>
    <x v="1"/>
    <x v="0"/>
    <x v="0"/>
    <s v="Estatal"/>
    <s v="CAJAMARCA"/>
    <s v="CAJAMARCA"/>
    <s v="CHOTA"/>
    <s v="CHOTA"/>
    <n v="0"/>
    <x v="0"/>
    <n v="0"/>
    <x v="0"/>
    <n v="0"/>
    <x v="0"/>
    <x v="0"/>
    <n v="0"/>
    <n v="0"/>
    <m/>
    <n v="4.1666666666666664E-2"/>
    <n v="3.8333333333333337E-2"/>
    <n v="7.6479999999999997"/>
    <n v="0"/>
    <n v="27"/>
    <s v="BASE DE DATOS"/>
    <m/>
  </r>
  <r>
    <s v="20"/>
    <x v="3"/>
    <s v="ELN"/>
    <s v="33018893"/>
    <s v="33018893"/>
    <x v="0"/>
    <s v="Grupo G.E"/>
    <s v="S"/>
    <n v="0.75"/>
    <n v="0"/>
    <n v="0"/>
    <n v="0"/>
    <n v="0"/>
    <n v="0"/>
    <n v="0"/>
    <n v="0"/>
    <n v="0"/>
    <m/>
    <x v="0"/>
    <s v="ELN33018893Grupo G.EEL"/>
    <s v="Electro Norte S. A."/>
    <x v="34"/>
    <x v="34"/>
    <s v="C.T. Chota"/>
    <x v="111"/>
    <x v="0"/>
    <x v="0"/>
    <x v="226"/>
    <x v="0"/>
    <s v="Instalado"/>
    <s v="Operativo"/>
    <s v="Distribuidora"/>
    <x v="0"/>
    <x v="1"/>
    <x v="0"/>
    <x v="0"/>
    <s v="Estatal"/>
    <s v="CAJAMARCA"/>
    <s v="CAJAMARCA"/>
    <s v="CHOTA"/>
    <s v="CHOTA"/>
    <n v="0"/>
    <x v="0"/>
    <n v="0"/>
    <x v="0"/>
    <n v="0"/>
    <x v="0"/>
    <x v="0"/>
    <n v="0"/>
    <n v="0"/>
    <m/>
    <n v="6.25E-2"/>
    <n v="0"/>
    <n v="7.6479999999999997"/>
    <n v="0"/>
    <n v="27"/>
    <s v="BASE DE DATOS"/>
    <m/>
  </r>
  <r>
    <s v="20"/>
    <x v="3"/>
    <s v="ELN"/>
    <s v="33019393"/>
    <s v="33019393"/>
    <x v="0"/>
    <s v="Caterp-3512"/>
    <s v="S"/>
    <n v="0.5"/>
    <n v="0.5"/>
    <n v="0"/>
    <n v="0"/>
    <n v="0"/>
    <n v="0"/>
    <n v="0"/>
    <n v="0"/>
    <n v="0"/>
    <m/>
    <x v="0"/>
    <s v="ELN33019393Caterp-3512EL"/>
    <s v="Electro Norte S. A."/>
    <x v="34"/>
    <x v="34"/>
    <s v="C. T. Cutervo"/>
    <x v="112"/>
    <x v="0"/>
    <x v="0"/>
    <x v="227"/>
    <x v="0"/>
    <s v="Instalado"/>
    <s v="Operativo"/>
    <s v="Distribuidora"/>
    <x v="0"/>
    <x v="1"/>
    <x v="0"/>
    <x v="0"/>
    <s v="Estatal"/>
    <s v="CAJAMARCA"/>
    <s v="CAJAMARCA"/>
    <s v="CUTERVO"/>
    <s v="CUTERVO"/>
    <n v="0"/>
    <x v="0"/>
    <n v="0"/>
    <x v="0"/>
    <n v="0"/>
    <x v="0"/>
    <x v="0"/>
    <n v="0"/>
    <n v="0"/>
    <m/>
    <n v="4.1666666666666664E-2"/>
    <n v="4.1666666666666664E-2"/>
    <n v="7.6479999999999997"/>
    <n v="0"/>
    <n v="27"/>
    <s v="BASE DE DATOS"/>
    <m/>
  </r>
  <r>
    <s v="20"/>
    <x v="3"/>
    <s v="ELN"/>
    <s v="33019393"/>
    <s v="33019393"/>
    <x v="0"/>
    <s v="Detroit"/>
    <s v="N"/>
    <n v="0"/>
    <n v="0"/>
    <n v="0"/>
    <n v="0"/>
    <n v="0"/>
    <n v="0"/>
    <n v="0"/>
    <n v="0"/>
    <n v="0"/>
    <m/>
    <x v="0"/>
    <s v="ELN33019393DetroitEL"/>
    <s v="Electro Norte S. A."/>
    <x v="34"/>
    <x v="34"/>
    <s v="C. T. Cutervo"/>
    <x v="112"/>
    <x v="0"/>
    <x v="0"/>
    <x v="48"/>
    <x v="0"/>
    <s v="Instalado"/>
    <s v="Inoperativo"/>
    <s v="Distribuidora"/>
    <x v="0"/>
    <x v="1"/>
    <x v="0"/>
    <x v="0"/>
    <s v="Estatal"/>
    <s v="CAJAMARCA"/>
    <s v="CAJAMARCA"/>
    <s v="CUTERVO"/>
    <s v="CUTERVO"/>
    <n v="0"/>
    <x v="0"/>
    <n v="0"/>
    <x v="0"/>
    <n v="0"/>
    <x v="0"/>
    <x v="0"/>
    <n v="0"/>
    <n v="0"/>
    <m/>
    <n v="0"/>
    <n v="0"/>
    <n v="7.6479999999999997"/>
    <n v="0"/>
    <n v="27"/>
    <s v="BASE DE DATOS"/>
    <m/>
  </r>
  <r>
    <s v="20"/>
    <x v="3"/>
    <s v="ELN"/>
    <s v="43026893"/>
    <s v="43026893"/>
    <x v="0"/>
    <s v="CATERP-3512"/>
    <s v="N"/>
    <n v="0"/>
    <n v="0"/>
    <n v="0"/>
    <n v="0"/>
    <n v="0"/>
    <n v="0"/>
    <n v="0"/>
    <n v="0"/>
    <n v="0"/>
    <m/>
    <x v="1"/>
    <s v="ELN43026893CATERP-3512EL"/>
    <s v="Electro Norte S. A."/>
    <x v="34"/>
    <x v="34"/>
    <s v="C. T. Mocupe"/>
    <x v="113"/>
    <x v="0"/>
    <x v="0"/>
    <x v="227"/>
    <x v="0"/>
    <s v="Retirado"/>
    <s v="Inoperativo"/>
    <s v="Distribuidora"/>
    <x v="0"/>
    <x v="1"/>
    <x v="0"/>
    <x v="0"/>
    <s v="Estatal"/>
    <s v="LAMBAYEQUE"/>
    <s v="LAMBAYEQUE"/>
    <s v="CHICLAYO"/>
    <s v="LAGUNAS"/>
    <n v="0"/>
    <x v="0"/>
    <n v="0"/>
    <x v="0"/>
    <n v="0"/>
    <x v="0"/>
    <x v="0"/>
    <n v="0"/>
    <n v="0"/>
    <m/>
    <s v="-"/>
    <s v="-"/>
    <s v="-"/>
    <n v="0"/>
    <n v="27"/>
    <s v="BASE DE DATOS"/>
    <m/>
  </r>
  <r>
    <s v="20"/>
    <x v="3"/>
    <s v="ELN"/>
    <s v="53203611"/>
    <s v="53203611"/>
    <x v="0"/>
    <s v="Detroit"/>
    <s v="S"/>
    <n v="0.5"/>
    <n v="0.6"/>
    <n v="0"/>
    <n v="0"/>
    <n v="0"/>
    <n v="0"/>
    <n v="0"/>
    <n v="0"/>
    <n v="0"/>
    <m/>
    <x v="0"/>
    <s v="ELN53203611DetroitEL"/>
    <s v="Electro Norte S. A."/>
    <x v="34"/>
    <x v="34"/>
    <s v="C. T. Motupe Móvil"/>
    <x v="114"/>
    <x v="0"/>
    <x v="0"/>
    <x v="48"/>
    <x v="0"/>
    <s v="Instalado"/>
    <s v="Operativo"/>
    <s v="Distribuidora"/>
    <x v="0"/>
    <x v="1"/>
    <x v="0"/>
    <x v="0"/>
    <s v="Estatal"/>
    <s v="LAMBAYEQUE"/>
    <s v="LAMBAYEQUE"/>
    <s v="LAMBAYEQUE"/>
    <s v="MOTUPE"/>
    <n v="0"/>
    <x v="0"/>
    <n v="0"/>
    <x v="0"/>
    <n v="0"/>
    <x v="0"/>
    <x v="0"/>
    <n v="0"/>
    <n v="0"/>
    <m/>
    <n v="4.1666666666666664E-2"/>
    <n v="4.9999999999999996E-2"/>
    <n v="7.6479999999999997"/>
    <n v="0"/>
    <n v="27"/>
    <s v="BASE DE DATOS"/>
    <m/>
  </r>
  <r>
    <s v="20"/>
    <x v="3"/>
    <s v="ELN"/>
    <s v="43026993"/>
    <s v="43026993"/>
    <x v="0"/>
    <s v="Vol-TD100"/>
    <s v="N"/>
    <n v="0"/>
    <n v="0"/>
    <n v="0"/>
    <n v="0"/>
    <n v="0"/>
    <n v="0"/>
    <n v="0"/>
    <n v="0"/>
    <n v="0"/>
    <m/>
    <x v="1"/>
    <s v="ELN43026993Vol-TD100EL"/>
    <s v="Electro Norte S. A."/>
    <x v="34"/>
    <x v="34"/>
    <s v="C. T. Morrope"/>
    <x v="115"/>
    <x v="0"/>
    <x v="0"/>
    <x v="228"/>
    <x v="0"/>
    <s v="Instalado"/>
    <s v="Inoperativo"/>
    <s v="Distribuidora"/>
    <x v="0"/>
    <x v="1"/>
    <x v="0"/>
    <x v="0"/>
    <s v="Estatal"/>
    <s v="LAMBAYEQUE"/>
    <s v="LAMBAYEQUE"/>
    <s v="LAMBAYEQUE"/>
    <s v="MORROPE"/>
    <n v="0"/>
    <x v="0"/>
    <n v="0"/>
    <x v="0"/>
    <n v="0"/>
    <x v="0"/>
    <x v="0"/>
    <n v="0"/>
    <n v="0"/>
    <m/>
    <s v="-"/>
    <s v="-"/>
    <s v="-"/>
    <n v="0"/>
    <n v="27"/>
    <s v="BASE DE DATOS"/>
    <m/>
  </r>
  <r>
    <s v="20"/>
    <x v="3"/>
    <s v="ELN"/>
    <s v="43027493"/>
    <s v="43027493"/>
    <x v="0"/>
    <s v="CATERP-3512"/>
    <s v="S"/>
    <n v="0.5"/>
    <n v="0.4"/>
    <n v="0"/>
    <n v="0"/>
    <n v="0"/>
    <n v="0"/>
    <n v="0"/>
    <n v="0"/>
    <n v="0"/>
    <m/>
    <x v="0"/>
    <s v="ELN43027493CATERP-3512EL"/>
    <s v="Electro Norte S. A."/>
    <x v="34"/>
    <x v="34"/>
    <s v="C. T. Bambamarca"/>
    <x v="116"/>
    <x v="0"/>
    <x v="0"/>
    <x v="227"/>
    <x v="0"/>
    <s v="Instalado"/>
    <s v="Operativo"/>
    <s v="Distribuidora"/>
    <x v="0"/>
    <x v="1"/>
    <x v="0"/>
    <x v="0"/>
    <s v="Estatal"/>
    <s v="CAJAMARCA"/>
    <s v="CAJAMARCA"/>
    <s v="HUALGAYOC"/>
    <s v="BAMBAMARCA"/>
    <n v="0"/>
    <x v="0"/>
    <n v="0"/>
    <x v="0"/>
    <n v="0"/>
    <x v="0"/>
    <x v="0"/>
    <n v="0"/>
    <n v="0"/>
    <m/>
    <n v="4.1666666666666664E-2"/>
    <n v="3.3333333333333333E-2"/>
    <n v="7.6479999999999997"/>
    <n v="0"/>
    <n v="27"/>
    <s v="BASE DE DATOS"/>
    <m/>
  </r>
  <r>
    <s v="20"/>
    <x v="3"/>
    <s v="ELN"/>
    <s v="53022313"/>
    <s v="53022313"/>
    <x v="0"/>
    <s v="Detroit"/>
    <s v="S"/>
    <n v="0.7"/>
    <n v="0.6"/>
    <n v="0"/>
    <n v="0"/>
    <n v="0"/>
    <n v="0"/>
    <n v="0"/>
    <n v="0"/>
    <n v="0"/>
    <m/>
    <x v="0"/>
    <s v="ELN53022313DetroitEL"/>
    <s v="Electro Norte S. A."/>
    <x v="34"/>
    <x v="34"/>
    <s v="C.T. La Viña Movil"/>
    <x v="117"/>
    <x v="0"/>
    <x v="0"/>
    <x v="48"/>
    <x v="0"/>
    <s v="Instalado"/>
    <s v="Operativo"/>
    <s v="Distribuidora"/>
    <x v="0"/>
    <x v="1"/>
    <x v="0"/>
    <x v="0"/>
    <s v="Estatal"/>
    <s v="LAMBAYEQUE"/>
    <s v="LAMBAYEQUE"/>
    <s v="LAMBAYEQUE"/>
    <s v="JAYANCA"/>
    <n v="0"/>
    <x v="0"/>
    <n v="0"/>
    <x v="0"/>
    <n v="0"/>
    <x v="0"/>
    <x v="0"/>
    <n v="0"/>
    <n v="0"/>
    <m/>
    <n v="5.8333333333333327E-2"/>
    <n v="4.9999999999999996E-2"/>
    <n v="7.6479999999999997"/>
    <n v="0"/>
    <n v="27"/>
    <s v="BASE DE DATOS"/>
    <m/>
  </r>
  <r>
    <s v="20"/>
    <x v="4"/>
    <s v="ELN"/>
    <s v="33007793"/>
    <s v="33007793"/>
    <x v="0"/>
    <s v="CKD. HOROV."/>
    <s v="N"/>
    <n v="0"/>
    <n v="0"/>
    <n v="0"/>
    <n v="0"/>
    <n v="0"/>
    <n v="0"/>
    <n v="0"/>
    <n v="0"/>
    <n v="0"/>
    <m/>
    <x v="1"/>
    <s v="ELN33007793CKD. HOROV.EL"/>
    <s v="Electro Norte S. A."/>
    <x v="34"/>
    <x v="34"/>
    <s v="C. T. Salas"/>
    <x v="110"/>
    <x v="0"/>
    <x v="0"/>
    <x v="223"/>
    <x v="0"/>
    <s v="Retirado"/>
    <s v="Inoperativo"/>
    <s v="Distribuidora"/>
    <x v="0"/>
    <x v="1"/>
    <x v="0"/>
    <x v="0"/>
    <s v="Estatal"/>
    <s v="LAMBAYEQUE"/>
    <s v="LAMBAYEQUE"/>
    <s v="LAMBAYEQUE"/>
    <s v="SALAS"/>
    <n v="0"/>
    <x v="0"/>
    <n v="0"/>
    <x v="0"/>
    <n v="0"/>
    <x v="0"/>
    <x v="0"/>
    <n v="0"/>
    <n v="0"/>
    <m/>
    <s v="-"/>
    <s v="-"/>
    <s v="-"/>
    <n v="0"/>
    <n v="27"/>
    <s v="BASE DE DATOS"/>
    <m/>
  </r>
  <r>
    <s v="20"/>
    <x v="4"/>
    <s v="ELN"/>
    <s v="33007793"/>
    <s v="33007793"/>
    <x v="0"/>
    <s v="Volvo TD70"/>
    <s v="N"/>
    <n v="0"/>
    <n v="0"/>
    <n v="0"/>
    <n v="0"/>
    <n v="0"/>
    <n v="0"/>
    <n v="0"/>
    <n v="0"/>
    <n v="0"/>
    <m/>
    <x v="1"/>
    <s v="ELN33007793Volvo TD70EL"/>
    <s v="Electro Norte S. A."/>
    <x v="34"/>
    <x v="34"/>
    <s v="C. T. Salas"/>
    <x v="110"/>
    <x v="0"/>
    <x v="0"/>
    <x v="224"/>
    <x v="0"/>
    <s v="Retirado"/>
    <s v="Inoperativo"/>
    <s v="Distribuidora"/>
    <x v="0"/>
    <x v="1"/>
    <x v="0"/>
    <x v="0"/>
    <s v="Estatal"/>
    <s v="LAMBAYEQUE"/>
    <s v="LAMBAYEQUE"/>
    <s v="LAMBAYEQUE"/>
    <s v="SALAS"/>
    <n v="0"/>
    <x v="0"/>
    <n v="0"/>
    <x v="0"/>
    <n v="0"/>
    <x v="0"/>
    <x v="0"/>
    <n v="0"/>
    <n v="0"/>
    <m/>
    <s v="-"/>
    <s v="-"/>
    <s v="-"/>
    <n v="0"/>
    <n v="27"/>
    <s v="BASE DE DATOS"/>
    <m/>
  </r>
  <r>
    <s v="20"/>
    <x v="4"/>
    <s v="ELN"/>
    <s v="33018893"/>
    <s v="33018893"/>
    <x v="0"/>
    <s v="Caterpillar"/>
    <s v="N"/>
    <n v="0.5"/>
    <n v="0.46"/>
    <n v="0"/>
    <n v="0"/>
    <n v="0"/>
    <n v="0"/>
    <n v="0"/>
    <n v="0"/>
    <n v="0"/>
    <m/>
    <x v="0"/>
    <s v="ELN33018893CaterpillarEL"/>
    <s v="Electro Norte S. A."/>
    <x v="34"/>
    <x v="34"/>
    <s v="C. T. Chota"/>
    <x v="111"/>
    <x v="0"/>
    <x v="0"/>
    <x v="225"/>
    <x v="0"/>
    <s v="Instalado"/>
    <s v="Inoperativo"/>
    <s v="Distribuidora"/>
    <x v="0"/>
    <x v="1"/>
    <x v="0"/>
    <x v="0"/>
    <s v="Estatal"/>
    <s v="CAJAMARCA"/>
    <s v="CAJAMARCA"/>
    <s v="CHOTA"/>
    <s v="CHOTA"/>
    <n v="0"/>
    <x v="0"/>
    <n v="0"/>
    <x v="0"/>
    <n v="0"/>
    <x v="0"/>
    <x v="0"/>
    <n v="0"/>
    <n v="0"/>
    <m/>
    <n v="4.1666666666666664E-2"/>
    <n v="3.8333333333333337E-2"/>
    <n v="7.6479999999999997"/>
    <n v="0"/>
    <n v="27"/>
    <s v="BASE DE DATOS"/>
    <m/>
  </r>
  <r>
    <s v="20"/>
    <x v="4"/>
    <s v="ELN"/>
    <s v="33018893"/>
    <s v="33018893"/>
    <x v="0"/>
    <s v="Grupo G.E"/>
    <s v="S"/>
    <n v="0.75"/>
    <n v="0"/>
    <n v="0"/>
    <n v="0"/>
    <n v="0"/>
    <n v="0"/>
    <n v="0"/>
    <n v="0"/>
    <n v="0"/>
    <m/>
    <x v="0"/>
    <s v="ELN33018893Grupo G.EEL"/>
    <s v="Electro Norte S. A."/>
    <x v="34"/>
    <x v="34"/>
    <s v="C.T. Chota"/>
    <x v="111"/>
    <x v="0"/>
    <x v="0"/>
    <x v="226"/>
    <x v="0"/>
    <s v="Instalado"/>
    <s v="Operativo"/>
    <s v="Distribuidora"/>
    <x v="0"/>
    <x v="1"/>
    <x v="0"/>
    <x v="0"/>
    <s v="Estatal"/>
    <s v="CAJAMARCA"/>
    <s v="CAJAMARCA"/>
    <s v="CHOTA"/>
    <s v="CHOTA"/>
    <n v="0"/>
    <x v="0"/>
    <n v="0"/>
    <x v="0"/>
    <n v="0"/>
    <x v="0"/>
    <x v="0"/>
    <n v="0"/>
    <n v="0"/>
    <m/>
    <n v="6.25E-2"/>
    <n v="0"/>
    <n v="7.6479999999999997"/>
    <n v="0"/>
    <n v="27"/>
    <s v="BASE DE DATOS"/>
    <m/>
  </r>
  <r>
    <s v="20"/>
    <x v="4"/>
    <s v="ELN"/>
    <s v="33019393"/>
    <s v="33019393"/>
    <x v="0"/>
    <s v="Caterp-3512"/>
    <s v="S"/>
    <n v="0.5"/>
    <n v="0.5"/>
    <n v="0"/>
    <n v="0"/>
    <n v="0"/>
    <n v="0"/>
    <n v="0"/>
    <n v="0"/>
    <n v="0"/>
    <m/>
    <x v="0"/>
    <s v="ELN33019393Caterp-3512EL"/>
    <s v="Electro Norte S. A."/>
    <x v="34"/>
    <x v="34"/>
    <s v="C. T. Cutervo"/>
    <x v="112"/>
    <x v="0"/>
    <x v="0"/>
    <x v="227"/>
    <x v="0"/>
    <s v="Instalado"/>
    <s v="Operativo"/>
    <s v="Distribuidora"/>
    <x v="0"/>
    <x v="1"/>
    <x v="0"/>
    <x v="0"/>
    <s v="Estatal"/>
    <s v="CAJAMARCA"/>
    <s v="CAJAMARCA"/>
    <s v="CUTERVO"/>
    <s v="CUTERVO"/>
    <n v="0"/>
    <x v="0"/>
    <n v="0"/>
    <x v="0"/>
    <n v="0"/>
    <x v="0"/>
    <x v="0"/>
    <n v="0"/>
    <n v="0"/>
    <m/>
    <n v="4.1666666666666664E-2"/>
    <n v="4.1666666666666664E-2"/>
    <n v="7.6479999999999997"/>
    <n v="0"/>
    <n v="27"/>
    <s v="BASE DE DATOS"/>
    <m/>
  </r>
  <r>
    <s v="20"/>
    <x v="4"/>
    <s v="ELN"/>
    <s v="33019393"/>
    <s v="33019393"/>
    <x v="0"/>
    <s v="Detroit"/>
    <s v="N"/>
    <n v="0"/>
    <n v="0"/>
    <n v="0"/>
    <n v="0"/>
    <n v="0"/>
    <n v="0"/>
    <n v="0"/>
    <n v="0"/>
    <n v="0"/>
    <m/>
    <x v="0"/>
    <s v="ELN33019393DetroitEL"/>
    <s v="Electro Norte S. A."/>
    <x v="34"/>
    <x v="34"/>
    <s v="C. T. Cutervo"/>
    <x v="112"/>
    <x v="0"/>
    <x v="0"/>
    <x v="48"/>
    <x v="0"/>
    <s v="Instalado"/>
    <s v="Inoperativo"/>
    <s v="Distribuidora"/>
    <x v="0"/>
    <x v="1"/>
    <x v="0"/>
    <x v="0"/>
    <s v="Estatal"/>
    <s v="CAJAMARCA"/>
    <s v="CAJAMARCA"/>
    <s v="CUTERVO"/>
    <s v="CUTERVO"/>
    <n v="0"/>
    <x v="0"/>
    <n v="0"/>
    <x v="0"/>
    <n v="0"/>
    <x v="0"/>
    <x v="0"/>
    <n v="0"/>
    <n v="0"/>
    <m/>
    <n v="0"/>
    <n v="0"/>
    <n v="7.6479999999999997"/>
    <n v="0"/>
    <n v="27"/>
    <s v="BASE DE DATOS"/>
    <m/>
  </r>
  <r>
    <s v="20"/>
    <x v="4"/>
    <s v="ELN"/>
    <s v="43026893"/>
    <s v="43026893"/>
    <x v="0"/>
    <s v="CATERP-3512"/>
    <s v="N"/>
    <n v="0"/>
    <n v="0"/>
    <n v="0"/>
    <n v="0"/>
    <n v="0"/>
    <n v="0"/>
    <n v="0"/>
    <n v="0"/>
    <n v="0"/>
    <m/>
    <x v="1"/>
    <s v="ELN43026893CATERP-3512EL"/>
    <s v="Electro Norte S. A."/>
    <x v="34"/>
    <x v="34"/>
    <s v="C. T. Mocupe"/>
    <x v="113"/>
    <x v="0"/>
    <x v="0"/>
    <x v="227"/>
    <x v="0"/>
    <s v="Retirado"/>
    <s v="Inoperativo"/>
    <s v="Distribuidora"/>
    <x v="0"/>
    <x v="1"/>
    <x v="0"/>
    <x v="0"/>
    <s v="Estatal"/>
    <s v="LAMBAYEQUE"/>
    <s v="LAMBAYEQUE"/>
    <s v="CHICLAYO"/>
    <s v="LAGUNAS"/>
    <n v="0"/>
    <x v="0"/>
    <n v="0"/>
    <x v="0"/>
    <n v="0"/>
    <x v="0"/>
    <x v="0"/>
    <n v="0"/>
    <n v="0"/>
    <m/>
    <s v="-"/>
    <s v="-"/>
    <s v="-"/>
    <n v="0"/>
    <n v="27"/>
    <s v="BASE DE DATOS"/>
    <m/>
  </r>
  <r>
    <s v="20"/>
    <x v="4"/>
    <s v="ELN"/>
    <s v="53203611"/>
    <s v="53203611"/>
    <x v="0"/>
    <s v="Detroit"/>
    <s v="S"/>
    <n v="0.5"/>
    <n v="0.6"/>
    <n v="0"/>
    <n v="0"/>
    <n v="0"/>
    <n v="0"/>
    <n v="0"/>
    <n v="0"/>
    <n v="0"/>
    <m/>
    <x v="0"/>
    <s v="ELN53203611DetroitEL"/>
    <s v="Electro Norte S. A."/>
    <x v="34"/>
    <x v="34"/>
    <s v="C. T. Motupe Móvil"/>
    <x v="114"/>
    <x v="0"/>
    <x v="0"/>
    <x v="48"/>
    <x v="0"/>
    <s v="Instalado"/>
    <s v="Operativo"/>
    <s v="Distribuidora"/>
    <x v="0"/>
    <x v="1"/>
    <x v="0"/>
    <x v="0"/>
    <s v="Estatal"/>
    <s v="LAMBAYEQUE"/>
    <s v="LAMBAYEQUE"/>
    <s v="LAMBAYEQUE"/>
    <s v="MOTUPE"/>
    <n v="0"/>
    <x v="0"/>
    <n v="0"/>
    <x v="0"/>
    <n v="0"/>
    <x v="0"/>
    <x v="0"/>
    <n v="0"/>
    <n v="0"/>
    <m/>
    <n v="4.1666666666666664E-2"/>
    <n v="4.9999999999999996E-2"/>
    <n v="7.6479999999999997"/>
    <n v="0"/>
    <n v="27"/>
    <s v="BASE DE DATOS"/>
    <m/>
  </r>
  <r>
    <s v="20"/>
    <x v="4"/>
    <s v="ELN"/>
    <s v="43026993"/>
    <s v="43026993"/>
    <x v="0"/>
    <s v="Vol-TD100"/>
    <s v="N"/>
    <n v="0"/>
    <n v="0"/>
    <n v="0"/>
    <n v="0"/>
    <n v="0"/>
    <n v="0"/>
    <n v="0"/>
    <n v="0"/>
    <n v="0"/>
    <m/>
    <x v="1"/>
    <s v="ELN43026993Vol-TD100EL"/>
    <s v="Electro Norte S. A."/>
    <x v="34"/>
    <x v="34"/>
    <s v="C. T. Morrope"/>
    <x v="115"/>
    <x v="0"/>
    <x v="0"/>
    <x v="228"/>
    <x v="0"/>
    <s v="Instalado"/>
    <s v="Inoperativo"/>
    <s v="Distribuidora"/>
    <x v="0"/>
    <x v="1"/>
    <x v="0"/>
    <x v="0"/>
    <s v="Estatal"/>
    <s v="LAMBAYEQUE"/>
    <s v="LAMBAYEQUE"/>
    <s v="LAMBAYEQUE"/>
    <s v="MORROPE"/>
    <n v="0"/>
    <x v="0"/>
    <n v="0"/>
    <x v="0"/>
    <n v="0"/>
    <x v="0"/>
    <x v="0"/>
    <n v="0"/>
    <n v="0"/>
    <m/>
    <s v="-"/>
    <s v="-"/>
    <s v="-"/>
    <n v="0"/>
    <n v="27"/>
    <s v="BASE DE DATOS"/>
    <m/>
  </r>
  <r>
    <s v="20"/>
    <x v="4"/>
    <s v="ELN"/>
    <s v="43027493"/>
    <s v="43027493"/>
    <x v="0"/>
    <s v="CATERP-3512"/>
    <s v="S"/>
    <n v="0.5"/>
    <n v="0.4"/>
    <n v="0"/>
    <n v="0"/>
    <n v="0"/>
    <n v="0"/>
    <n v="0"/>
    <n v="0"/>
    <n v="0"/>
    <m/>
    <x v="0"/>
    <s v="ELN43027493CATERP-3512EL"/>
    <s v="Electro Norte S. A."/>
    <x v="34"/>
    <x v="34"/>
    <s v="C. T. Bambamarca"/>
    <x v="116"/>
    <x v="0"/>
    <x v="0"/>
    <x v="227"/>
    <x v="0"/>
    <s v="Instalado"/>
    <s v="Operativo"/>
    <s v="Distribuidora"/>
    <x v="0"/>
    <x v="1"/>
    <x v="0"/>
    <x v="0"/>
    <s v="Estatal"/>
    <s v="CAJAMARCA"/>
    <s v="CAJAMARCA"/>
    <s v="HUALGAYOC"/>
    <s v="BAMBAMARCA"/>
    <n v="0"/>
    <x v="0"/>
    <n v="0"/>
    <x v="0"/>
    <n v="0"/>
    <x v="0"/>
    <x v="0"/>
    <n v="0"/>
    <n v="0"/>
    <m/>
    <n v="4.1666666666666664E-2"/>
    <n v="3.3333333333333333E-2"/>
    <n v="7.6479999999999997"/>
    <n v="0"/>
    <n v="27"/>
    <s v="BASE DE DATOS"/>
    <m/>
  </r>
  <r>
    <s v="20"/>
    <x v="4"/>
    <s v="ELN"/>
    <s v="53022313"/>
    <s v="53022313"/>
    <x v="0"/>
    <s v="Detroit"/>
    <s v="S"/>
    <n v="0.7"/>
    <n v="0.6"/>
    <n v="0"/>
    <n v="0"/>
    <n v="0"/>
    <n v="0"/>
    <n v="0"/>
    <n v="0"/>
    <n v="0"/>
    <m/>
    <x v="0"/>
    <s v="ELN53022313DetroitEL"/>
    <s v="Electro Norte S. A."/>
    <x v="34"/>
    <x v="34"/>
    <s v="C.T. La Viña Movil"/>
    <x v="117"/>
    <x v="0"/>
    <x v="0"/>
    <x v="48"/>
    <x v="0"/>
    <s v="Instalado"/>
    <s v="Operativo"/>
    <s v="Distribuidora"/>
    <x v="0"/>
    <x v="1"/>
    <x v="0"/>
    <x v="0"/>
    <s v="Estatal"/>
    <s v="LAMBAYEQUE"/>
    <s v="LAMBAYEQUE"/>
    <s v="LAMBAYEQUE"/>
    <s v="JAYANCA"/>
    <n v="0"/>
    <x v="0"/>
    <n v="0"/>
    <x v="0"/>
    <n v="0"/>
    <x v="0"/>
    <x v="0"/>
    <n v="0"/>
    <n v="0"/>
    <m/>
    <n v="5.8333333333333327E-2"/>
    <n v="4.9999999999999996E-2"/>
    <n v="7.6479999999999997"/>
    <n v="0"/>
    <n v="27"/>
    <s v="BASE DE DATOS"/>
    <m/>
  </r>
  <r>
    <s v="20"/>
    <x v="5"/>
    <s v="ELN"/>
    <s v="33007793"/>
    <s v="33007793"/>
    <x v="0"/>
    <s v="CKD. HOROV."/>
    <s v="N"/>
    <n v="0"/>
    <n v="0"/>
    <n v="0"/>
    <n v="0"/>
    <n v="0"/>
    <n v="0"/>
    <n v="0"/>
    <n v="0"/>
    <n v="0"/>
    <m/>
    <x v="1"/>
    <s v="ELN33007793CKD. HOROV.EL"/>
    <s v="Electro Norte S. A."/>
    <x v="34"/>
    <x v="34"/>
    <s v="C. T. Salas"/>
    <x v="110"/>
    <x v="0"/>
    <x v="0"/>
    <x v="223"/>
    <x v="0"/>
    <s v="Retirado"/>
    <s v="Inoperativo"/>
    <s v="Distribuidora"/>
    <x v="0"/>
    <x v="1"/>
    <x v="0"/>
    <x v="0"/>
    <s v="Estatal"/>
    <s v="LAMBAYEQUE"/>
    <s v="LAMBAYEQUE"/>
    <s v="LAMBAYEQUE"/>
    <s v="SALAS"/>
    <n v="0"/>
    <x v="0"/>
    <n v="0"/>
    <x v="0"/>
    <n v="0"/>
    <x v="0"/>
    <x v="0"/>
    <n v="0"/>
    <n v="0"/>
    <m/>
    <s v="-"/>
    <s v="-"/>
    <s v="-"/>
    <n v="0"/>
    <n v="27"/>
    <s v="BASE DE DATOS"/>
    <m/>
  </r>
  <r>
    <s v="20"/>
    <x v="5"/>
    <s v="ELN"/>
    <s v="33007793"/>
    <s v="33007793"/>
    <x v="0"/>
    <s v="Volvo TD70"/>
    <s v="N"/>
    <n v="0"/>
    <n v="0"/>
    <n v="0"/>
    <n v="0"/>
    <n v="0"/>
    <n v="0"/>
    <n v="0"/>
    <n v="0"/>
    <n v="0"/>
    <m/>
    <x v="1"/>
    <s v="ELN33007793Volvo TD70EL"/>
    <s v="Electro Norte S. A."/>
    <x v="34"/>
    <x v="34"/>
    <s v="C. T. Salas"/>
    <x v="110"/>
    <x v="0"/>
    <x v="0"/>
    <x v="224"/>
    <x v="0"/>
    <s v="Retirado"/>
    <s v="Inoperativo"/>
    <s v="Distribuidora"/>
    <x v="0"/>
    <x v="1"/>
    <x v="0"/>
    <x v="0"/>
    <s v="Estatal"/>
    <s v="LAMBAYEQUE"/>
    <s v="LAMBAYEQUE"/>
    <s v="LAMBAYEQUE"/>
    <s v="SALAS"/>
    <n v="0"/>
    <x v="0"/>
    <n v="0"/>
    <x v="0"/>
    <n v="0"/>
    <x v="0"/>
    <x v="0"/>
    <n v="0"/>
    <n v="0"/>
    <m/>
    <s v="-"/>
    <s v="-"/>
    <s v="-"/>
    <n v="0"/>
    <n v="27"/>
    <s v="BASE DE DATOS"/>
    <m/>
  </r>
  <r>
    <s v="20"/>
    <x v="5"/>
    <s v="ELN"/>
    <s v="33018893"/>
    <s v="33018893"/>
    <x v="0"/>
    <s v="Caterpillar"/>
    <s v="N"/>
    <n v="0.5"/>
    <n v="0.46"/>
    <n v="0"/>
    <n v="0"/>
    <n v="0"/>
    <n v="0"/>
    <n v="0"/>
    <n v="0"/>
    <n v="0"/>
    <m/>
    <x v="0"/>
    <s v="ELN33018893CaterpillarEL"/>
    <s v="Electro Norte S. A."/>
    <x v="34"/>
    <x v="34"/>
    <s v="C. T. Chota"/>
    <x v="111"/>
    <x v="0"/>
    <x v="0"/>
    <x v="225"/>
    <x v="0"/>
    <s v="Instalado"/>
    <s v="Inoperativo"/>
    <s v="Distribuidora"/>
    <x v="0"/>
    <x v="1"/>
    <x v="0"/>
    <x v="0"/>
    <s v="Estatal"/>
    <s v="CAJAMARCA"/>
    <s v="CAJAMARCA"/>
    <s v="CHOTA"/>
    <s v="CHOTA"/>
    <n v="0"/>
    <x v="0"/>
    <n v="0"/>
    <x v="0"/>
    <n v="0"/>
    <x v="0"/>
    <x v="0"/>
    <n v="0"/>
    <n v="0"/>
    <m/>
    <n v="4.1666666666666664E-2"/>
    <n v="3.8333333333333337E-2"/>
    <n v="7.6479999999999997"/>
    <n v="0"/>
    <n v="27"/>
    <s v="BASE DE DATOS"/>
    <m/>
  </r>
  <r>
    <s v="20"/>
    <x v="5"/>
    <s v="ELN"/>
    <s v="33018893"/>
    <s v="33018893"/>
    <x v="0"/>
    <s v="Grupo G.E"/>
    <s v="S"/>
    <n v="0.75"/>
    <n v="0"/>
    <n v="0"/>
    <n v="0"/>
    <n v="0"/>
    <n v="0"/>
    <n v="0"/>
    <n v="0"/>
    <n v="0"/>
    <m/>
    <x v="0"/>
    <s v="ELN33018893Grupo G.EEL"/>
    <s v="Electro Norte S. A."/>
    <x v="34"/>
    <x v="34"/>
    <s v="C.T. Chota"/>
    <x v="111"/>
    <x v="0"/>
    <x v="0"/>
    <x v="226"/>
    <x v="0"/>
    <s v="Instalado"/>
    <s v="Operativo"/>
    <s v="Distribuidora"/>
    <x v="0"/>
    <x v="1"/>
    <x v="0"/>
    <x v="0"/>
    <s v="Estatal"/>
    <s v="CAJAMARCA"/>
    <s v="CAJAMARCA"/>
    <s v="CHOTA"/>
    <s v="CHOTA"/>
    <n v="0"/>
    <x v="0"/>
    <n v="0"/>
    <x v="0"/>
    <n v="0"/>
    <x v="0"/>
    <x v="0"/>
    <n v="0"/>
    <n v="0"/>
    <m/>
    <n v="6.25E-2"/>
    <n v="0"/>
    <n v="7.6479999999999997"/>
    <n v="0"/>
    <n v="27"/>
    <s v="BASE DE DATOS"/>
    <m/>
  </r>
  <r>
    <s v="20"/>
    <x v="5"/>
    <s v="ELN"/>
    <s v="33019393"/>
    <s v="33019393"/>
    <x v="0"/>
    <s v="Caterp-3512"/>
    <s v="S"/>
    <n v="0.5"/>
    <n v="0.5"/>
    <n v="0"/>
    <n v="0"/>
    <n v="0"/>
    <n v="0"/>
    <n v="0"/>
    <n v="0"/>
    <n v="0"/>
    <m/>
    <x v="0"/>
    <s v="ELN33019393Caterp-3512EL"/>
    <s v="Electro Norte S. A."/>
    <x v="34"/>
    <x v="34"/>
    <s v="C. T. Cutervo"/>
    <x v="112"/>
    <x v="0"/>
    <x v="0"/>
    <x v="227"/>
    <x v="0"/>
    <s v="Instalado"/>
    <s v="Operativo"/>
    <s v="Distribuidora"/>
    <x v="0"/>
    <x v="1"/>
    <x v="0"/>
    <x v="0"/>
    <s v="Estatal"/>
    <s v="CAJAMARCA"/>
    <s v="CAJAMARCA"/>
    <s v="CUTERVO"/>
    <s v="CUTERVO"/>
    <n v="0"/>
    <x v="0"/>
    <n v="0"/>
    <x v="0"/>
    <n v="0"/>
    <x v="0"/>
    <x v="0"/>
    <n v="0"/>
    <n v="0"/>
    <m/>
    <n v="4.1666666666666664E-2"/>
    <n v="4.1666666666666664E-2"/>
    <n v="7.6479999999999997"/>
    <n v="0"/>
    <n v="27"/>
    <s v="BASE DE DATOS"/>
    <m/>
  </r>
  <r>
    <s v="20"/>
    <x v="5"/>
    <s v="ELN"/>
    <s v="33019393"/>
    <s v="33019393"/>
    <x v="0"/>
    <s v="Detroit"/>
    <s v="N"/>
    <n v="0"/>
    <n v="0"/>
    <n v="0"/>
    <n v="0"/>
    <n v="0"/>
    <n v="0"/>
    <n v="0"/>
    <n v="0"/>
    <n v="0"/>
    <m/>
    <x v="0"/>
    <s v="ELN33019393DetroitEL"/>
    <s v="Electro Norte S. A."/>
    <x v="34"/>
    <x v="34"/>
    <s v="C. T. Cutervo"/>
    <x v="112"/>
    <x v="0"/>
    <x v="0"/>
    <x v="48"/>
    <x v="0"/>
    <s v="Instalado"/>
    <s v="Inoperativo"/>
    <s v="Distribuidora"/>
    <x v="0"/>
    <x v="1"/>
    <x v="0"/>
    <x v="0"/>
    <s v="Estatal"/>
    <s v="CAJAMARCA"/>
    <s v="CAJAMARCA"/>
    <s v="CUTERVO"/>
    <s v="CUTERVO"/>
    <n v="0"/>
    <x v="0"/>
    <n v="0"/>
    <x v="0"/>
    <n v="0"/>
    <x v="0"/>
    <x v="0"/>
    <n v="0"/>
    <n v="0"/>
    <m/>
    <n v="0"/>
    <n v="0"/>
    <n v="7.6479999999999997"/>
    <n v="0"/>
    <n v="27"/>
    <s v="BASE DE DATOS"/>
    <m/>
  </r>
  <r>
    <s v="20"/>
    <x v="5"/>
    <s v="ELN"/>
    <s v="43026893"/>
    <s v="43026893"/>
    <x v="0"/>
    <s v="CATERP-3512"/>
    <s v="N"/>
    <n v="0"/>
    <n v="0"/>
    <n v="0"/>
    <n v="0"/>
    <n v="0"/>
    <n v="0"/>
    <n v="0"/>
    <n v="0"/>
    <n v="0"/>
    <m/>
    <x v="1"/>
    <s v="ELN43026893CATERP-3512EL"/>
    <s v="Electro Norte S. A."/>
    <x v="34"/>
    <x v="34"/>
    <s v="C. T. Mocupe"/>
    <x v="113"/>
    <x v="0"/>
    <x v="0"/>
    <x v="227"/>
    <x v="0"/>
    <s v="Retirado"/>
    <s v="Inoperativo"/>
    <s v="Distribuidora"/>
    <x v="0"/>
    <x v="1"/>
    <x v="0"/>
    <x v="0"/>
    <s v="Estatal"/>
    <s v="LAMBAYEQUE"/>
    <s v="LAMBAYEQUE"/>
    <s v="CHICLAYO"/>
    <s v="LAGUNAS"/>
    <n v="0"/>
    <x v="0"/>
    <n v="0"/>
    <x v="0"/>
    <n v="0"/>
    <x v="0"/>
    <x v="0"/>
    <n v="0"/>
    <n v="0"/>
    <m/>
    <s v="-"/>
    <s v="-"/>
    <s v="-"/>
    <n v="0"/>
    <n v="27"/>
    <s v="BASE DE DATOS"/>
    <m/>
  </r>
  <r>
    <s v="20"/>
    <x v="5"/>
    <s v="ELN"/>
    <s v="53203611"/>
    <s v="53203611"/>
    <x v="0"/>
    <s v="Detroit"/>
    <s v="S"/>
    <n v="0.5"/>
    <n v="0.6"/>
    <n v="0"/>
    <n v="0"/>
    <n v="0"/>
    <n v="0"/>
    <n v="0"/>
    <n v="0"/>
    <n v="0"/>
    <m/>
    <x v="0"/>
    <s v="ELN53203611DetroitEL"/>
    <s v="Electro Norte S. A."/>
    <x v="34"/>
    <x v="34"/>
    <s v="C. T. Motupe Móvil"/>
    <x v="114"/>
    <x v="0"/>
    <x v="0"/>
    <x v="48"/>
    <x v="0"/>
    <s v="Instalado"/>
    <s v="Operativo"/>
    <s v="Distribuidora"/>
    <x v="0"/>
    <x v="1"/>
    <x v="0"/>
    <x v="0"/>
    <s v="Estatal"/>
    <s v="LAMBAYEQUE"/>
    <s v="LAMBAYEQUE"/>
    <s v="LAMBAYEQUE"/>
    <s v="MOTUPE"/>
    <n v="0"/>
    <x v="0"/>
    <n v="0"/>
    <x v="0"/>
    <n v="0"/>
    <x v="0"/>
    <x v="0"/>
    <n v="0"/>
    <n v="0"/>
    <m/>
    <n v="4.1666666666666664E-2"/>
    <n v="4.9999999999999996E-2"/>
    <n v="7.6479999999999997"/>
    <n v="0"/>
    <n v="27"/>
    <s v="BASE DE DATOS"/>
    <m/>
  </r>
  <r>
    <s v="20"/>
    <x v="5"/>
    <s v="ELN"/>
    <s v="43026993"/>
    <s v="43026993"/>
    <x v="0"/>
    <s v="Vol-TD100"/>
    <s v="N"/>
    <n v="0"/>
    <n v="0"/>
    <n v="0"/>
    <n v="0"/>
    <n v="0"/>
    <n v="0"/>
    <n v="0"/>
    <n v="0"/>
    <n v="0"/>
    <m/>
    <x v="1"/>
    <s v="ELN43026993Vol-TD100EL"/>
    <s v="Electro Norte S. A."/>
    <x v="34"/>
    <x v="34"/>
    <s v="C. T. Morrope"/>
    <x v="115"/>
    <x v="0"/>
    <x v="0"/>
    <x v="228"/>
    <x v="0"/>
    <s v="Instalado"/>
    <s v="Inoperativo"/>
    <s v="Distribuidora"/>
    <x v="0"/>
    <x v="1"/>
    <x v="0"/>
    <x v="0"/>
    <s v="Estatal"/>
    <s v="LAMBAYEQUE"/>
    <s v="LAMBAYEQUE"/>
    <s v="LAMBAYEQUE"/>
    <s v="MORROPE"/>
    <n v="0"/>
    <x v="0"/>
    <n v="0"/>
    <x v="0"/>
    <n v="0"/>
    <x v="0"/>
    <x v="0"/>
    <n v="0"/>
    <n v="0"/>
    <m/>
    <s v="-"/>
    <s v="-"/>
    <s v="-"/>
    <n v="0"/>
    <n v="27"/>
    <s v="BASE DE DATOS"/>
    <m/>
  </r>
  <r>
    <s v="20"/>
    <x v="5"/>
    <s v="ELN"/>
    <s v="43027493"/>
    <s v="43027493"/>
    <x v="0"/>
    <s v="CATERP-3512"/>
    <s v="S"/>
    <n v="0.5"/>
    <n v="0.4"/>
    <n v="0"/>
    <n v="0"/>
    <n v="0"/>
    <n v="0"/>
    <n v="0"/>
    <n v="0"/>
    <n v="0"/>
    <m/>
    <x v="0"/>
    <s v="ELN43027493CATERP-3512EL"/>
    <s v="Electro Norte S. A."/>
    <x v="34"/>
    <x v="34"/>
    <s v="C. T. Bambamarca"/>
    <x v="116"/>
    <x v="0"/>
    <x v="0"/>
    <x v="227"/>
    <x v="0"/>
    <s v="Instalado"/>
    <s v="Operativo"/>
    <s v="Distribuidora"/>
    <x v="0"/>
    <x v="1"/>
    <x v="0"/>
    <x v="0"/>
    <s v="Estatal"/>
    <s v="CAJAMARCA"/>
    <s v="CAJAMARCA"/>
    <s v="HUALGAYOC"/>
    <s v="BAMBAMARCA"/>
    <n v="0"/>
    <x v="0"/>
    <n v="0"/>
    <x v="0"/>
    <n v="0"/>
    <x v="0"/>
    <x v="0"/>
    <n v="0"/>
    <n v="0"/>
    <m/>
    <n v="4.1666666666666664E-2"/>
    <n v="3.3333333333333333E-2"/>
    <n v="7.6479999999999997"/>
    <n v="0"/>
    <n v="27"/>
    <s v="BASE DE DATOS"/>
    <m/>
  </r>
  <r>
    <s v="20"/>
    <x v="5"/>
    <s v="ELN"/>
    <s v="53022313"/>
    <s v="53022313"/>
    <x v="0"/>
    <s v="Detroit"/>
    <s v="S"/>
    <n v="0.7"/>
    <n v="0.6"/>
    <n v="0"/>
    <n v="0"/>
    <n v="0"/>
    <n v="0"/>
    <n v="0"/>
    <n v="0"/>
    <n v="0"/>
    <m/>
    <x v="0"/>
    <s v="ELN53022313DetroitEL"/>
    <s v="Electro Norte S. A."/>
    <x v="34"/>
    <x v="34"/>
    <s v="C.T. La Viña Movil"/>
    <x v="117"/>
    <x v="0"/>
    <x v="0"/>
    <x v="48"/>
    <x v="0"/>
    <s v="Instalado"/>
    <s v="Operativo"/>
    <s v="Distribuidora"/>
    <x v="0"/>
    <x v="1"/>
    <x v="0"/>
    <x v="0"/>
    <s v="Estatal"/>
    <s v="LAMBAYEQUE"/>
    <s v="LAMBAYEQUE"/>
    <s v="LAMBAYEQUE"/>
    <s v="JAYANCA"/>
    <n v="0"/>
    <x v="0"/>
    <n v="0"/>
    <x v="0"/>
    <n v="0"/>
    <x v="0"/>
    <x v="0"/>
    <n v="0"/>
    <n v="0"/>
    <m/>
    <n v="5.8333333333333327E-2"/>
    <n v="4.9999999999999996E-2"/>
    <n v="7.6479999999999997"/>
    <n v="0"/>
    <n v="27"/>
    <s v="BASE DE DATOS"/>
    <m/>
  </r>
  <r>
    <s v="20"/>
    <x v="6"/>
    <s v="ELN"/>
    <s v="33007793"/>
    <s v="33007793"/>
    <x v="0"/>
    <s v="CKD. HOROV."/>
    <s v="N"/>
    <n v="0"/>
    <n v="0"/>
    <n v="0"/>
    <n v="0"/>
    <n v="0"/>
    <n v="0"/>
    <n v="0"/>
    <n v="0"/>
    <n v="0"/>
    <m/>
    <x v="1"/>
    <s v="ELN33007793CKD. HOROV.EL"/>
    <s v="Electro Norte S. A."/>
    <x v="34"/>
    <x v="34"/>
    <s v="C. T. Salas"/>
    <x v="110"/>
    <x v="0"/>
    <x v="0"/>
    <x v="223"/>
    <x v="0"/>
    <s v="Retirado"/>
    <s v="Inoperativo"/>
    <s v="Distribuidora"/>
    <x v="0"/>
    <x v="1"/>
    <x v="0"/>
    <x v="0"/>
    <s v="Estatal"/>
    <s v="LAMBAYEQUE"/>
    <s v="LAMBAYEQUE"/>
    <s v="LAMBAYEQUE"/>
    <s v="SALAS"/>
    <n v="0"/>
    <x v="0"/>
    <n v="0"/>
    <x v="0"/>
    <n v="0"/>
    <x v="0"/>
    <x v="0"/>
    <n v="0"/>
    <n v="0"/>
    <m/>
    <s v="-"/>
    <s v="-"/>
    <s v="-"/>
    <n v="0"/>
    <n v="27"/>
    <s v="BASE DE DATOS"/>
    <m/>
  </r>
  <r>
    <s v="20"/>
    <x v="6"/>
    <s v="ELN"/>
    <s v="33007793"/>
    <s v="33007793"/>
    <x v="0"/>
    <s v="Volvo TD70"/>
    <s v="N"/>
    <n v="0"/>
    <n v="0"/>
    <n v="0"/>
    <n v="0"/>
    <n v="0"/>
    <n v="0"/>
    <n v="0"/>
    <n v="0"/>
    <n v="0"/>
    <m/>
    <x v="1"/>
    <s v="ELN33007793Volvo TD70EL"/>
    <s v="Electro Norte S. A."/>
    <x v="34"/>
    <x v="34"/>
    <s v="C. T. Salas"/>
    <x v="110"/>
    <x v="0"/>
    <x v="0"/>
    <x v="224"/>
    <x v="0"/>
    <s v="Retirado"/>
    <s v="Inoperativo"/>
    <s v="Distribuidora"/>
    <x v="0"/>
    <x v="1"/>
    <x v="0"/>
    <x v="0"/>
    <s v="Estatal"/>
    <s v="LAMBAYEQUE"/>
    <s v="LAMBAYEQUE"/>
    <s v="LAMBAYEQUE"/>
    <s v="SALAS"/>
    <n v="0"/>
    <x v="0"/>
    <n v="0"/>
    <x v="0"/>
    <n v="0"/>
    <x v="0"/>
    <x v="0"/>
    <n v="0"/>
    <n v="0"/>
    <m/>
    <s v="-"/>
    <s v="-"/>
    <s v="-"/>
    <n v="0"/>
    <n v="27"/>
    <s v="BASE DE DATOS"/>
    <m/>
  </r>
  <r>
    <s v="20"/>
    <x v="6"/>
    <s v="ELN"/>
    <s v="33018893"/>
    <s v="33018893"/>
    <x v="0"/>
    <s v="Caterpillar"/>
    <s v="N"/>
    <n v="0.5"/>
    <n v="0.46"/>
    <n v="0"/>
    <n v="0"/>
    <n v="0"/>
    <n v="0"/>
    <n v="0"/>
    <n v="0"/>
    <n v="0"/>
    <m/>
    <x v="0"/>
    <s v="ELN33018893CaterpillarEL"/>
    <s v="Electro Norte S. A."/>
    <x v="34"/>
    <x v="34"/>
    <s v="C. T. Chota"/>
    <x v="111"/>
    <x v="0"/>
    <x v="0"/>
    <x v="225"/>
    <x v="0"/>
    <s v="Instalado"/>
    <s v="Inoperativo"/>
    <s v="Distribuidora"/>
    <x v="0"/>
    <x v="1"/>
    <x v="0"/>
    <x v="0"/>
    <s v="Estatal"/>
    <s v="CAJAMARCA"/>
    <s v="CAJAMARCA"/>
    <s v="CHOTA"/>
    <s v="CHOTA"/>
    <n v="0"/>
    <x v="0"/>
    <n v="0"/>
    <x v="0"/>
    <n v="0"/>
    <x v="0"/>
    <x v="0"/>
    <n v="0"/>
    <n v="0"/>
    <m/>
    <n v="4.1666666666666664E-2"/>
    <n v="3.8333333333333337E-2"/>
    <n v="7.6479999999999997"/>
    <n v="0"/>
    <n v="27"/>
    <s v="BASE DE DATOS"/>
    <m/>
  </r>
  <r>
    <s v="20"/>
    <x v="6"/>
    <s v="ELN"/>
    <s v="33018893"/>
    <s v="33018893"/>
    <x v="0"/>
    <s v="Grupo G.E"/>
    <s v="S"/>
    <n v="0.75"/>
    <n v="0"/>
    <n v="0"/>
    <n v="0"/>
    <n v="0"/>
    <n v="0"/>
    <n v="0"/>
    <n v="0"/>
    <n v="0"/>
    <m/>
    <x v="0"/>
    <s v="ELN33018893Grupo G.EEL"/>
    <s v="Electro Norte S. A."/>
    <x v="34"/>
    <x v="34"/>
    <s v="C.T. Chota"/>
    <x v="111"/>
    <x v="0"/>
    <x v="0"/>
    <x v="226"/>
    <x v="0"/>
    <s v="Instalado"/>
    <s v="Operativo"/>
    <s v="Distribuidora"/>
    <x v="0"/>
    <x v="1"/>
    <x v="0"/>
    <x v="0"/>
    <s v="Estatal"/>
    <s v="CAJAMARCA"/>
    <s v="CAJAMARCA"/>
    <s v="CHOTA"/>
    <s v="CHOTA"/>
    <n v="0"/>
    <x v="0"/>
    <n v="0"/>
    <x v="0"/>
    <n v="0"/>
    <x v="0"/>
    <x v="0"/>
    <n v="0"/>
    <n v="0"/>
    <m/>
    <n v="6.25E-2"/>
    <n v="0"/>
    <n v="7.6479999999999997"/>
    <n v="0"/>
    <n v="27"/>
    <s v="BASE DE DATOS"/>
    <m/>
  </r>
  <r>
    <s v="20"/>
    <x v="6"/>
    <s v="ELN"/>
    <s v="33019393"/>
    <s v="33019393"/>
    <x v="0"/>
    <s v="Caterp-3512"/>
    <s v="S"/>
    <n v="0.5"/>
    <n v="0.5"/>
    <n v="0"/>
    <n v="0"/>
    <n v="0"/>
    <n v="0"/>
    <n v="0"/>
    <n v="0"/>
    <n v="0"/>
    <m/>
    <x v="0"/>
    <s v="ELN33019393Caterp-3512EL"/>
    <s v="Electro Norte S. A."/>
    <x v="34"/>
    <x v="34"/>
    <s v="C. T. Cutervo"/>
    <x v="112"/>
    <x v="0"/>
    <x v="0"/>
    <x v="227"/>
    <x v="0"/>
    <s v="Instalado"/>
    <s v="Operativo"/>
    <s v="Distribuidora"/>
    <x v="0"/>
    <x v="1"/>
    <x v="0"/>
    <x v="0"/>
    <s v="Estatal"/>
    <s v="CAJAMARCA"/>
    <s v="CAJAMARCA"/>
    <s v="CUTERVO"/>
    <s v="CUTERVO"/>
    <n v="0"/>
    <x v="0"/>
    <n v="0"/>
    <x v="0"/>
    <n v="0"/>
    <x v="0"/>
    <x v="0"/>
    <n v="0"/>
    <n v="0"/>
    <m/>
    <n v="4.1666666666666664E-2"/>
    <n v="4.1666666666666664E-2"/>
    <n v="7.6479999999999997"/>
    <n v="0"/>
    <n v="27"/>
    <s v="BASE DE DATOS"/>
    <m/>
  </r>
  <r>
    <s v="20"/>
    <x v="6"/>
    <s v="ELN"/>
    <s v="33019393"/>
    <s v="33019393"/>
    <x v="0"/>
    <s v="Detroit"/>
    <s v="N"/>
    <n v="0"/>
    <n v="0"/>
    <n v="0"/>
    <n v="0"/>
    <n v="0"/>
    <n v="0"/>
    <n v="0"/>
    <n v="0"/>
    <n v="0"/>
    <m/>
    <x v="0"/>
    <s v="ELN33019393DetroitEL"/>
    <s v="Electro Norte S. A."/>
    <x v="34"/>
    <x v="34"/>
    <s v="C. T. Cutervo"/>
    <x v="112"/>
    <x v="0"/>
    <x v="0"/>
    <x v="48"/>
    <x v="0"/>
    <s v="Instalado"/>
    <s v="Inoperativo"/>
    <s v="Distribuidora"/>
    <x v="0"/>
    <x v="1"/>
    <x v="0"/>
    <x v="0"/>
    <s v="Estatal"/>
    <s v="CAJAMARCA"/>
    <s v="CAJAMARCA"/>
    <s v="CUTERVO"/>
    <s v="CUTERVO"/>
    <n v="0"/>
    <x v="0"/>
    <n v="0"/>
    <x v="0"/>
    <n v="0"/>
    <x v="0"/>
    <x v="0"/>
    <n v="0"/>
    <n v="0"/>
    <m/>
    <n v="0"/>
    <n v="0"/>
    <n v="7.6479999999999997"/>
    <n v="0"/>
    <n v="27"/>
    <s v="BASE DE DATOS"/>
    <m/>
  </r>
  <r>
    <s v="20"/>
    <x v="6"/>
    <s v="ELN"/>
    <s v="43026893"/>
    <s v="43026893"/>
    <x v="0"/>
    <s v="CATERP-3512"/>
    <s v="N"/>
    <n v="0"/>
    <n v="0"/>
    <n v="0"/>
    <n v="0"/>
    <n v="0"/>
    <n v="0"/>
    <n v="0"/>
    <n v="0"/>
    <n v="0"/>
    <m/>
    <x v="1"/>
    <s v="ELN43026893CATERP-3512EL"/>
    <s v="Electro Norte S. A."/>
    <x v="34"/>
    <x v="34"/>
    <s v="C. T. Mocupe"/>
    <x v="113"/>
    <x v="0"/>
    <x v="0"/>
    <x v="227"/>
    <x v="0"/>
    <s v="Retirado"/>
    <s v="Inoperativo"/>
    <s v="Distribuidora"/>
    <x v="0"/>
    <x v="1"/>
    <x v="0"/>
    <x v="0"/>
    <s v="Estatal"/>
    <s v="LAMBAYEQUE"/>
    <s v="LAMBAYEQUE"/>
    <s v="CHICLAYO"/>
    <s v="LAGUNAS"/>
    <n v="0"/>
    <x v="0"/>
    <n v="0"/>
    <x v="0"/>
    <n v="0"/>
    <x v="0"/>
    <x v="0"/>
    <n v="0"/>
    <n v="0"/>
    <m/>
    <s v="-"/>
    <s v="-"/>
    <s v="-"/>
    <n v="0"/>
    <n v="27"/>
    <s v="BASE DE DATOS"/>
    <m/>
  </r>
  <r>
    <s v="20"/>
    <x v="6"/>
    <s v="ELN"/>
    <s v="53203611"/>
    <s v="53203611"/>
    <x v="0"/>
    <s v="Detroit"/>
    <s v="S"/>
    <n v="0.5"/>
    <n v="0.6"/>
    <n v="0"/>
    <n v="0"/>
    <n v="0"/>
    <n v="0"/>
    <n v="0"/>
    <n v="0"/>
    <n v="0"/>
    <m/>
    <x v="0"/>
    <s v="ELN53203611DetroitEL"/>
    <s v="Electro Norte S. A."/>
    <x v="34"/>
    <x v="34"/>
    <s v="C. T. Motupe Móvil"/>
    <x v="114"/>
    <x v="0"/>
    <x v="0"/>
    <x v="48"/>
    <x v="0"/>
    <s v="Instalado"/>
    <s v="Operativo"/>
    <s v="Distribuidora"/>
    <x v="0"/>
    <x v="1"/>
    <x v="0"/>
    <x v="0"/>
    <s v="Estatal"/>
    <s v="LAMBAYEQUE"/>
    <s v="LAMBAYEQUE"/>
    <s v="LAMBAYEQUE"/>
    <s v="MOTUPE"/>
    <n v="0"/>
    <x v="0"/>
    <n v="0"/>
    <x v="0"/>
    <n v="0"/>
    <x v="0"/>
    <x v="0"/>
    <n v="0"/>
    <n v="0"/>
    <m/>
    <n v="4.1666666666666664E-2"/>
    <n v="4.9999999999999996E-2"/>
    <n v="7.6479999999999997"/>
    <n v="0"/>
    <n v="27"/>
    <s v="BASE DE DATOS"/>
    <m/>
  </r>
  <r>
    <s v="20"/>
    <x v="6"/>
    <s v="ELN"/>
    <s v="43026993"/>
    <s v="43026993"/>
    <x v="0"/>
    <s v="Vol-TD100"/>
    <s v="N"/>
    <n v="0"/>
    <n v="0"/>
    <n v="0"/>
    <n v="0"/>
    <n v="0"/>
    <n v="0"/>
    <n v="0"/>
    <n v="0"/>
    <n v="0"/>
    <m/>
    <x v="1"/>
    <s v="ELN43026993Vol-TD100EL"/>
    <s v="Electro Norte S. A."/>
    <x v="34"/>
    <x v="34"/>
    <s v="C. T. Morrope"/>
    <x v="115"/>
    <x v="0"/>
    <x v="0"/>
    <x v="228"/>
    <x v="0"/>
    <s v="Instalado"/>
    <s v="Inoperativo"/>
    <s v="Distribuidora"/>
    <x v="0"/>
    <x v="1"/>
    <x v="0"/>
    <x v="0"/>
    <s v="Estatal"/>
    <s v="LAMBAYEQUE"/>
    <s v="LAMBAYEQUE"/>
    <s v="LAMBAYEQUE"/>
    <s v="MORROPE"/>
    <n v="0"/>
    <x v="0"/>
    <n v="0"/>
    <x v="0"/>
    <n v="0"/>
    <x v="0"/>
    <x v="0"/>
    <n v="0"/>
    <n v="0"/>
    <m/>
    <s v="-"/>
    <s v="-"/>
    <s v="-"/>
    <n v="0"/>
    <n v="27"/>
    <s v="BASE DE DATOS"/>
    <m/>
  </r>
  <r>
    <s v="20"/>
    <x v="6"/>
    <s v="ELN"/>
    <s v="43027493"/>
    <s v="43027493"/>
    <x v="0"/>
    <s v="CATERP-3512"/>
    <s v="S"/>
    <n v="0.5"/>
    <n v="0.4"/>
    <n v="0"/>
    <n v="0"/>
    <n v="0"/>
    <n v="0"/>
    <n v="0"/>
    <n v="0"/>
    <n v="0"/>
    <m/>
    <x v="0"/>
    <s v="ELN43027493CATERP-3512EL"/>
    <s v="Electro Norte S. A."/>
    <x v="34"/>
    <x v="34"/>
    <s v="C. T. Bambamarca"/>
    <x v="116"/>
    <x v="0"/>
    <x v="0"/>
    <x v="227"/>
    <x v="0"/>
    <s v="Instalado"/>
    <s v="Operativo"/>
    <s v="Distribuidora"/>
    <x v="0"/>
    <x v="1"/>
    <x v="0"/>
    <x v="0"/>
    <s v="Estatal"/>
    <s v="CAJAMARCA"/>
    <s v="CAJAMARCA"/>
    <s v="HUALGAYOC"/>
    <s v="BAMBAMARCA"/>
    <n v="0"/>
    <x v="0"/>
    <n v="0"/>
    <x v="0"/>
    <n v="0"/>
    <x v="0"/>
    <x v="0"/>
    <n v="0"/>
    <n v="0"/>
    <m/>
    <n v="4.1666666666666664E-2"/>
    <n v="3.3333333333333333E-2"/>
    <n v="7.6479999999999997"/>
    <n v="0"/>
    <n v="27"/>
    <s v="BASE DE DATOS"/>
    <m/>
  </r>
  <r>
    <s v="20"/>
    <x v="6"/>
    <s v="ELN"/>
    <s v="53022313"/>
    <s v="53022313"/>
    <x v="0"/>
    <s v="Detroit"/>
    <s v="S"/>
    <n v="0.7"/>
    <n v="0.6"/>
    <n v="0"/>
    <n v="0"/>
    <n v="0"/>
    <n v="0"/>
    <n v="0"/>
    <n v="0"/>
    <n v="0"/>
    <m/>
    <x v="0"/>
    <s v="ELN53022313DetroitEL"/>
    <s v="Electro Norte S. A."/>
    <x v="34"/>
    <x v="34"/>
    <s v="C.T. La Viña Movil"/>
    <x v="117"/>
    <x v="0"/>
    <x v="0"/>
    <x v="48"/>
    <x v="0"/>
    <s v="Instalado"/>
    <s v="Operativo"/>
    <s v="Distribuidora"/>
    <x v="0"/>
    <x v="1"/>
    <x v="0"/>
    <x v="0"/>
    <s v="Estatal"/>
    <s v="LAMBAYEQUE"/>
    <s v="LAMBAYEQUE"/>
    <s v="LAMBAYEQUE"/>
    <s v="JAYANCA"/>
    <n v="0"/>
    <x v="0"/>
    <n v="0"/>
    <x v="0"/>
    <n v="0"/>
    <x v="0"/>
    <x v="0"/>
    <n v="0"/>
    <n v="0"/>
    <m/>
    <n v="5.8333333333333327E-2"/>
    <n v="4.9999999999999996E-2"/>
    <n v="7.6479999999999997"/>
    <n v="0"/>
    <n v="27"/>
    <s v="BASE DE DATOS"/>
    <m/>
  </r>
  <r>
    <s v="20"/>
    <x v="7"/>
    <s v="ELN"/>
    <s v="33007793"/>
    <s v="33007793"/>
    <x v="0"/>
    <s v="CKD. HOROV."/>
    <s v="N"/>
    <n v="0"/>
    <n v="0"/>
    <n v="0"/>
    <n v="0"/>
    <n v="0"/>
    <n v="0"/>
    <n v="0"/>
    <n v="0"/>
    <n v="0"/>
    <m/>
    <x v="1"/>
    <s v="ELN33007793CKD. HOROV.EL"/>
    <s v="Electro Norte S. A."/>
    <x v="34"/>
    <x v="34"/>
    <s v="C. T. Salas"/>
    <x v="110"/>
    <x v="0"/>
    <x v="0"/>
    <x v="223"/>
    <x v="0"/>
    <s v="Retirado"/>
    <s v="Inoperativo"/>
    <s v="Distribuidora"/>
    <x v="0"/>
    <x v="1"/>
    <x v="0"/>
    <x v="0"/>
    <s v="Estatal"/>
    <s v="LAMBAYEQUE"/>
    <s v="LAMBAYEQUE"/>
    <s v="LAMBAYEQUE"/>
    <s v="SALAS"/>
    <n v="0"/>
    <x v="0"/>
    <n v="0"/>
    <x v="0"/>
    <n v="0"/>
    <x v="0"/>
    <x v="0"/>
    <n v="0"/>
    <n v="0"/>
    <m/>
    <s v="-"/>
    <s v="-"/>
    <s v="-"/>
    <n v="0"/>
    <n v="27"/>
    <s v="BASE DE DATOS"/>
    <m/>
  </r>
  <r>
    <s v="20"/>
    <x v="7"/>
    <s v="ELN"/>
    <s v="33007793"/>
    <s v="33007793"/>
    <x v="0"/>
    <s v="Volvo TD70"/>
    <s v="N"/>
    <n v="0"/>
    <n v="0"/>
    <n v="0"/>
    <n v="0"/>
    <n v="0"/>
    <n v="0"/>
    <n v="0"/>
    <n v="0"/>
    <n v="0"/>
    <m/>
    <x v="1"/>
    <s v="ELN33007793Volvo TD70EL"/>
    <s v="Electro Norte S. A."/>
    <x v="34"/>
    <x v="34"/>
    <s v="C. T. Salas"/>
    <x v="110"/>
    <x v="0"/>
    <x v="0"/>
    <x v="224"/>
    <x v="0"/>
    <s v="Retirado"/>
    <s v="Inoperativo"/>
    <s v="Distribuidora"/>
    <x v="0"/>
    <x v="1"/>
    <x v="0"/>
    <x v="0"/>
    <s v="Estatal"/>
    <s v="LAMBAYEQUE"/>
    <s v="LAMBAYEQUE"/>
    <s v="LAMBAYEQUE"/>
    <s v="SALAS"/>
    <n v="0"/>
    <x v="0"/>
    <n v="0"/>
    <x v="0"/>
    <n v="0"/>
    <x v="0"/>
    <x v="0"/>
    <n v="0"/>
    <n v="0"/>
    <m/>
    <s v="-"/>
    <s v="-"/>
    <s v="-"/>
    <n v="0"/>
    <n v="27"/>
    <s v="BASE DE DATOS"/>
    <m/>
  </r>
  <r>
    <s v="20"/>
    <x v="7"/>
    <s v="ELN"/>
    <s v="33018893"/>
    <s v="33018893"/>
    <x v="0"/>
    <s v="Caterpillar"/>
    <s v="N"/>
    <n v="0.5"/>
    <n v="0.46"/>
    <n v="0"/>
    <n v="0"/>
    <n v="0"/>
    <n v="0"/>
    <n v="0"/>
    <n v="0"/>
    <n v="0"/>
    <m/>
    <x v="0"/>
    <s v="ELN33018893CaterpillarEL"/>
    <s v="Electro Norte S. A."/>
    <x v="34"/>
    <x v="34"/>
    <s v="C. T. Chota"/>
    <x v="111"/>
    <x v="0"/>
    <x v="0"/>
    <x v="225"/>
    <x v="0"/>
    <s v="Instalado"/>
    <s v="Inoperativo"/>
    <s v="Distribuidora"/>
    <x v="0"/>
    <x v="1"/>
    <x v="0"/>
    <x v="0"/>
    <s v="Estatal"/>
    <s v="CAJAMARCA"/>
    <s v="CAJAMARCA"/>
    <s v="CHOTA"/>
    <s v="CHOTA"/>
    <n v="0"/>
    <x v="0"/>
    <n v="0"/>
    <x v="0"/>
    <n v="0"/>
    <x v="0"/>
    <x v="0"/>
    <n v="0"/>
    <n v="0"/>
    <m/>
    <n v="4.1666666666666664E-2"/>
    <n v="3.8333333333333337E-2"/>
    <n v="7.6479999999999997"/>
    <n v="0"/>
    <n v="27"/>
    <s v="BASE DE DATOS"/>
    <m/>
  </r>
  <r>
    <s v="20"/>
    <x v="7"/>
    <s v="ELN"/>
    <s v="33018893"/>
    <s v="33018893"/>
    <x v="0"/>
    <s v="Grupo G.E"/>
    <s v="S"/>
    <n v="0.75"/>
    <n v="0"/>
    <n v="0"/>
    <n v="0"/>
    <n v="0"/>
    <n v="0"/>
    <n v="0"/>
    <n v="0"/>
    <n v="0"/>
    <m/>
    <x v="0"/>
    <s v="ELN33018893Grupo G.EEL"/>
    <s v="Electro Norte S. A."/>
    <x v="34"/>
    <x v="34"/>
    <s v="C.T. Chota"/>
    <x v="111"/>
    <x v="0"/>
    <x v="0"/>
    <x v="226"/>
    <x v="0"/>
    <s v="Instalado"/>
    <s v="Operativo"/>
    <s v="Distribuidora"/>
    <x v="0"/>
    <x v="1"/>
    <x v="0"/>
    <x v="0"/>
    <s v="Estatal"/>
    <s v="CAJAMARCA"/>
    <s v="CAJAMARCA"/>
    <s v="CHOTA"/>
    <s v="CHOTA"/>
    <n v="0"/>
    <x v="0"/>
    <n v="0"/>
    <x v="0"/>
    <n v="0"/>
    <x v="0"/>
    <x v="0"/>
    <n v="0"/>
    <n v="0"/>
    <m/>
    <n v="6.25E-2"/>
    <n v="0"/>
    <n v="7.6479999999999997"/>
    <n v="0"/>
    <n v="27"/>
    <s v="BASE DE DATOS"/>
    <m/>
  </r>
  <r>
    <s v="20"/>
    <x v="7"/>
    <s v="ELN"/>
    <s v="33019393"/>
    <s v="33019393"/>
    <x v="0"/>
    <s v="Caterp-3512"/>
    <s v="S"/>
    <n v="0.5"/>
    <n v="0.5"/>
    <n v="1.71"/>
    <n v="0.19"/>
    <n v="1.9"/>
    <n v="0"/>
    <n v="3.55"/>
    <n v="0"/>
    <n v="0"/>
    <m/>
    <x v="0"/>
    <s v="ELN33019393Caterp-3512EL"/>
    <s v="Electro Norte S. A."/>
    <x v="34"/>
    <x v="34"/>
    <s v="C. T. Cutervo"/>
    <x v="112"/>
    <x v="0"/>
    <x v="0"/>
    <x v="227"/>
    <x v="0"/>
    <s v="Instalado"/>
    <s v="Operativo"/>
    <s v="Distribuidora"/>
    <x v="0"/>
    <x v="1"/>
    <x v="0"/>
    <x v="0"/>
    <s v="Estatal"/>
    <s v="CAJAMARCA"/>
    <s v="CAJAMARCA"/>
    <s v="CUTERVO"/>
    <s v="CUTERVO"/>
    <n v="0"/>
    <x v="0"/>
    <n v="0"/>
    <x v="0"/>
    <n v="0"/>
    <x v="0"/>
    <x v="0"/>
    <n v="1.9"/>
    <n v="1.9E-3"/>
    <m/>
    <n v="4.1666666666666664E-2"/>
    <n v="4.1666666666666664E-2"/>
    <n v="7.6479999999999997"/>
    <n v="0"/>
    <n v="27"/>
    <s v="BASE DE DATOS"/>
    <m/>
  </r>
  <r>
    <s v="20"/>
    <x v="7"/>
    <s v="ELN"/>
    <s v="33019393"/>
    <s v="33019393"/>
    <x v="0"/>
    <s v="Detroit"/>
    <s v="N"/>
    <n v="0"/>
    <n v="0"/>
    <n v="0"/>
    <n v="0"/>
    <n v="0"/>
    <n v="0"/>
    <n v="0"/>
    <n v="0"/>
    <n v="0"/>
    <m/>
    <x v="0"/>
    <s v="ELN33019393DetroitEL"/>
    <s v="Electro Norte S. A."/>
    <x v="34"/>
    <x v="34"/>
    <s v="C. T. Cutervo"/>
    <x v="112"/>
    <x v="0"/>
    <x v="0"/>
    <x v="48"/>
    <x v="0"/>
    <s v="Instalado"/>
    <s v="Inoperativo"/>
    <s v="Distribuidora"/>
    <x v="0"/>
    <x v="1"/>
    <x v="0"/>
    <x v="0"/>
    <s v="Estatal"/>
    <s v="CAJAMARCA"/>
    <s v="CAJAMARCA"/>
    <s v="CUTERVO"/>
    <s v="CUTERVO"/>
    <n v="0"/>
    <x v="0"/>
    <n v="0"/>
    <x v="0"/>
    <n v="0"/>
    <x v="0"/>
    <x v="0"/>
    <n v="0"/>
    <n v="0"/>
    <m/>
    <n v="0"/>
    <n v="0"/>
    <n v="7.6479999999999997"/>
    <n v="0"/>
    <n v="27"/>
    <s v="BASE DE DATOS"/>
    <m/>
  </r>
  <r>
    <s v="20"/>
    <x v="7"/>
    <s v="ELN"/>
    <s v="43026893"/>
    <s v="43026893"/>
    <x v="0"/>
    <s v="CATERP-3512"/>
    <s v="N"/>
    <n v="0"/>
    <n v="0"/>
    <n v="0"/>
    <n v="0"/>
    <n v="0"/>
    <n v="0"/>
    <n v="0"/>
    <n v="0"/>
    <n v="0"/>
    <m/>
    <x v="1"/>
    <s v="ELN43026893CATERP-3512EL"/>
    <s v="Electro Norte S. A."/>
    <x v="34"/>
    <x v="34"/>
    <s v="C. T. Mocupe"/>
    <x v="113"/>
    <x v="0"/>
    <x v="0"/>
    <x v="227"/>
    <x v="0"/>
    <s v="Retirado"/>
    <s v="Inoperativo"/>
    <s v="Distribuidora"/>
    <x v="0"/>
    <x v="1"/>
    <x v="0"/>
    <x v="0"/>
    <s v="Estatal"/>
    <s v="LAMBAYEQUE"/>
    <s v="LAMBAYEQUE"/>
    <s v="CHICLAYO"/>
    <s v="LAGUNAS"/>
    <n v="0"/>
    <x v="0"/>
    <n v="0"/>
    <x v="0"/>
    <n v="0"/>
    <x v="0"/>
    <x v="0"/>
    <n v="0"/>
    <n v="0"/>
    <m/>
    <s v="-"/>
    <s v="-"/>
    <s v="-"/>
    <n v="0"/>
    <n v="27"/>
    <s v="BASE DE DATOS"/>
    <m/>
  </r>
  <r>
    <s v="20"/>
    <x v="7"/>
    <s v="ELN"/>
    <s v="53203611"/>
    <s v="53203611"/>
    <x v="0"/>
    <s v="Detroit"/>
    <s v="S"/>
    <n v="0.5"/>
    <n v="0.6"/>
    <n v="0"/>
    <n v="6.452"/>
    <n v="6.452"/>
    <n v="0"/>
    <n v="13.1"/>
    <n v="0"/>
    <n v="0"/>
    <m/>
    <x v="0"/>
    <s v="ELN53203611DetroitEL"/>
    <s v="Electro Norte S. A."/>
    <x v="34"/>
    <x v="34"/>
    <s v="C. T. Motupe Móvil"/>
    <x v="114"/>
    <x v="0"/>
    <x v="0"/>
    <x v="48"/>
    <x v="0"/>
    <s v="Instalado"/>
    <s v="Operativo"/>
    <s v="Distribuidora"/>
    <x v="0"/>
    <x v="1"/>
    <x v="0"/>
    <x v="0"/>
    <s v="Estatal"/>
    <s v="LAMBAYEQUE"/>
    <s v="LAMBAYEQUE"/>
    <s v="LAMBAYEQUE"/>
    <s v="MOTUPE"/>
    <n v="0"/>
    <x v="0"/>
    <n v="0"/>
    <x v="0"/>
    <n v="0"/>
    <x v="0"/>
    <x v="0"/>
    <n v="6.452"/>
    <n v="6.4520000000000003E-3"/>
    <m/>
    <n v="4.1666666666666664E-2"/>
    <n v="4.9999999999999996E-2"/>
    <n v="7.6479999999999997"/>
    <n v="0"/>
    <n v="27"/>
    <s v="BASE DE DATOS"/>
    <m/>
  </r>
  <r>
    <s v="20"/>
    <x v="7"/>
    <s v="ELN"/>
    <s v="43026993"/>
    <s v="43026993"/>
    <x v="0"/>
    <s v="Vol-TD100"/>
    <s v="N"/>
    <n v="0"/>
    <n v="0"/>
    <n v="0"/>
    <n v="0"/>
    <n v="0"/>
    <n v="0"/>
    <n v="0"/>
    <n v="0"/>
    <n v="0"/>
    <m/>
    <x v="1"/>
    <s v="ELN43026993Vol-TD100EL"/>
    <s v="Electro Norte S. A."/>
    <x v="34"/>
    <x v="34"/>
    <s v="C. T. Morrope"/>
    <x v="115"/>
    <x v="0"/>
    <x v="0"/>
    <x v="228"/>
    <x v="0"/>
    <s v="Instalado"/>
    <s v="Inoperativo"/>
    <s v="Distribuidora"/>
    <x v="0"/>
    <x v="1"/>
    <x v="0"/>
    <x v="0"/>
    <s v="Estatal"/>
    <s v="LAMBAYEQUE"/>
    <s v="LAMBAYEQUE"/>
    <s v="LAMBAYEQUE"/>
    <s v="MORROPE"/>
    <n v="0"/>
    <x v="0"/>
    <n v="0"/>
    <x v="0"/>
    <n v="0"/>
    <x v="0"/>
    <x v="0"/>
    <n v="0"/>
    <n v="0"/>
    <m/>
    <s v="-"/>
    <s v="-"/>
    <s v="-"/>
    <n v="0"/>
    <n v="27"/>
    <s v="BASE DE DATOS"/>
    <m/>
  </r>
  <r>
    <s v="20"/>
    <x v="7"/>
    <s v="ELN"/>
    <s v="43027493"/>
    <s v="43027493"/>
    <x v="0"/>
    <s v="CATERP-3512"/>
    <s v="S"/>
    <n v="0.5"/>
    <n v="0.4"/>
    <n v="0"/>
    <n v="0"/>
    <n v="0"/>
    <n v="0"/>
    <n v="0"/>
    <n v="0"/>
    <n v="0"/>
    <m/>
    <x v="0"/>
    <s v="ELN43027493CATERP-3512EL"/>
    <s v="Electro Norte S. A."/>
    <x v="34"/>
    <x v="34"/>
    <s v="C. T. Bambamarca"/>
    <x v="116"/>
    <x v="0"/>
    <x v="0"/>
    <x v="227"/>
    <x v="0"/>
    <s v="Instalado"/>
    <s v="Operativo"/>
    <s v="Distribuidora"/>
    <x v="0"/>
    <x v="1"/>
    <x v="0"/>
    <x v="0"/>
    <s v="Estatal"/>
    <s v="CAJAMARCA"/>
    <s v="CAJAMARCA"/>
    <s v="HUALGAYOC"/>
    <s v="BAMBAMARCA"/>
    <n v="0"/>
    <x v="0"/>
    <n v="0"/>
    <x v="0"/>
    <n v="0"/>
    <x v="0"/>
    <x v="0"/>
    <n v="0"/>
    <n v="0"/>
    <m/>
    <n v="4.1666666666666664E-2"/>
    <n v="3.3333333333333333E-2"/>
    <n v="7.6479999999999997"/>
    <n v="0"/>
    <n v="27"/>
    <s v="BASE DE DATOS"/>
    <m/>
  </r>
  <r>
    <s v="20"/>
    <x v="7"/>
    <s v="ELN"/>
    <s v="53022313"/>
    <s v="53022313"/>
    <x v="0"/>
    <s v="Detroit"/>
    <s v="S"/>
    <n v="0.7"/>
    <n v="0.6"/>
    <n v="0"/>
    <n v="0"/>
    <n v="0"/>
    <n v="0"/>
    <n v="0"/>
    <n v="0"/>
    <n v="0"/>
    <m/>
    <x v="0"/>
    <s v="ELN53022313DetroitEL"/>
    <s v="Electro Norte S. A."/>
    <x v="34"/>
    <x v="34"/>
    <s v="C.T. La Viña Movil"/>
    <x v="117"/>
    <x v="0"/>
    <x v="0"/>
    <x v="48"/>
    <x v="0"/>
    <s v="Instalado"/>
    <s v="Operativo"/>
    <s v="Distribuidora"/>
    <x v="0"/>
    <x v="1"/>
    <x v="0"/>
    <x v="0"/>
    <s v="Estatal"/>
    <s v="LAMBAYEQUE"/>
    <s v="LAMBAYEQUE"/>
    <s v="LAMBAYEQUE"/>
    <s v="JAYANCA"/>
    <n v="0"/>
    <x v="0"/>
    <n v="0"/>
    <x v="0"/>
    <n v="0"/>
    <x v="0"/>
    <x v="0"/>
    <n v="0"/>
    <n v="0"/>
    <m/>
    <n v="5.8333333333333327E-2"/>
    <n v="4.9999999999999996E-2"/>
    <n v="7.6479999999999997"/>
    <n v="0"/>
    <n v="27"/>
    <s v="BASE DE DATOS"/>
    <m/>
  </r>
  <r>
    <s v="20"/>
    <x v="8"/>
    <s v="ELN"/>
    <s v="33007793"/>
    <s v="33007793"/>
    <x v="0"/>
    <s v="CKD. HOROV."/>
    <s v="N"/>
    <n v="0"/>
    <n v="0"/>
    <n v="0"/>
    <n v="0"/>
    <n v="0"/>
    <n v="0"/>
    <n v="0"/>
    <n v="0"/>
    <n v="0"/>
    <m/>
    <x v="1"/>
    <s v="ELN33007793CKD. HOROV.EL"/>
    <s v="Electro Norte S. A."/>
    <x v="34"/>
    <x v="34"/>
    <s v="C. T. Salas"/>
    <x v="110"/>
    <x v="0"/>
    <x v="0"/>
    <x v="223"/>
    <x v="0"/>
    <s v="Retirado"/>
    <s v="Inoperativo"/>
    <s v="Distribuidora"/>
    <x v="0"/>
    <x v="1"/>
    <x v="0"/>
    <x v="0"/>
    <s v="Estatal"/>
    <s v="LAMBAYEQUE"/>
    <s v="LAMBAYEQUE"/>
    <s v="LAMBAYEQUE"/>
    <s v="SALAS"/>
    <n v="0"/>
    <x v="0"/>
    <n v="0"/>
    <x v="0"/>
    <n v="0"/>
    <x v="0"/>
    <x v="0"/>
    <n v="0"/>
    <n v="0"/>
    <m/>
    <s v="-"/>
    <s v="-"/>
    <s v="-"/>
    <n v="0"/>
    <n v="27"/>
    <s v="BASE DE DATOS"/>
    <m/>
  </r>
  <r>
    <s v="20"/>
    <x v="8"/>
    <s v="ELN"/>
    <s v="33007793"/>
    <s v="33007793"/>
    <x v="0"/>
    <s v="Volvo TD70"/>
    <s v="N"/>
    <n v="0"/>
    <n v="0"/>
    <n v="0"/>
    <n v="0"/>
    <n v="0"/>
    <n v="0"/>
    <n v="0"/>
    <n v="0"/>
    <n v="0"/>
    <m/>
    <x v="1"/>
    <s v="ELN33007793Volvo TD70EL"/>
    <s v="Electro Norte S. A."/>
    <x v="34"/>
    <x v="34"/>
    <s v="C. T. Salas"/>
    <x v="110"/>
    <x v="0"/>
    <x v="0"/>
    <x v="224"/>
    <x v="0"/>
    <s v="Retirado"/>
    <s v="Inoperativo"/>
    <s v="Distribuidora"/>
    <x v="0"/>
    <x v="1"/>
    <x v="0"/>
    <x v="0"/>
    <s v="Estatal"/>
    <s v="LAMBAYEQUE"/>
    <s v="LAMBAYEQUE"/>
    <s v="LAMBAYEQUE"/>
    <s v="SALAS"/>
    <n v="0"/>
    <x v="0"/>
    <n v="0"/>
    <x v="0"/>
    <n v="0"/>
    <x v="0"/>
    <x v="0"/>
    <n v="0"/>
    <n v="0"/>
    <m/>
    <s v="-"/>
    <s v="-"/>
    <s v="-"/>
    <n v="0"/>
    <n v="27"/>
    <s v="BASE DE DATOS"/>
    <m/>
  </r>
  <r>
    <s v="20"/>
    <x v="8"/>
    <s v="ELN"/>
    <s v="33018893"/>
    <s v="33018893"/>
    <x v="0"/>
    <s v="Caterpillar"/>
    <s v="N"/>
    <n v="0.5"/>
    <n v="0.46"/>
    <n v="0"/>
    <n v="0"/>
    <n v="0"/>
    <n v="0"/>
    <n v="0"/>
    <n v="0"/>
    <n v="0"/>
    <m/>
    <x v="0"/>
    <s v="ELN33018893CaterpillarEL"/>
    <s v="Electro Norte S. A."/>
    <x v="34"/>
    <x v="34"/>
    <s v="C. T. Chota"/>
    <x v="111"/>
    <x v="0"/>
    <x v="0"/>
    <x v="225"/>
    <x v="0"/>
    <s v="Instalado"/>
    <s v="Inoperativo"/>
    <s v="Distribuidora"/>
    <x v="0"/>
    <x v="1"/>
    <x v="0"/>
    <x v="0"/>
    <s v="Estatal"/>
    <s v="CAJAMARCA"/>
    <s v="CAJAMARCA"/>
    <s v="CHOTA"/>
    <s v="CHOTA"/>
    <n v="0"/>
    <x v="0"/>
    <n v="0"/>
    <x v="0"/>
    <n v="0"/>
    <x v="0"/>
    <x v="0"/>
    <n v="0"/>
    <n v="0"/>
    <m/>
    <n v="4.1666666666666664E-2"/>
    <n v="3.8333333333333337E-2"/>
    <n v="7.6479999999999997"/>
    <n v="0"/>
    <n v="27"/>
    <s v="BASE DE DATOS"/>
    <m/>
  </r>
  <r>
    <s v="20"/>
    <x v="8"/>
    <s v="ELN"/>
    <s v="33018893"/>
    <s v="33018893"/>
    <x v="0"/>
    <s v="Grupo G.E"/>
    <s v="S"/>
    <n v="0.75"/>
    <n v="0"/>
    <n v="0"/>
    <n v="0"/>
    <n v="0"/>
    <n v="0"/>
    <n v="0"/>
    <n v="0"/>
    <n v="0"/>
    <m/>
    <x v="0"/>
    <s v="ELN33018893Grupo G.EEL"/>
    <s v="Electro Norte S. A."/>
    <x v="34"/>
    <x v="34"/>
    <s v="C.T. Chota"/>
    <x v="111"/>
    <x v="0"/>
    <x v="0"/>
    <x v="226"/>
    <x v="0"/>
    <s v="Instalado"/>
    <s v="Operativo"/>
    <s v="Distribuidora"/>
    <x v="0"/>
    <x v="1"/>
    <x v="0"/>
    <x v="0"/>
    <s v="Estatal"/>
    <s v="CAJAMARCA"/>
    <s v="CAJAMARCA"/>
    <s v="CHOTA"/>
    <s v="CHOTA"/>
    <n v="0"/>
    <x v="0"/>
    <n v="0"/>
    <x v="0"/>
    <n v="0"/>
    <x v="0"/>
    <x v="0"/>
    <n v="0"/>
    <n v="0"/>
    <m/>
    <n v="6.25E-2"/>
    <n v="0"/>
    <n v="7.6479999999999997"/>
    <n v="0"/>
    <n v="27"/>
    <s v="BASE DE DATOS"/>
    <m/>
  </r>
  <r>
    <s v="20"/>
    <x v="8"/>
    <s v="ELN"/>
    <s v="33019393"/>
    <s v="33019393"/>
    <x v="0"/>
    <s v="Caterp-3512"/>
    <s v="S"/>
    <n v="0.5"/>
    <n v="0.5"/>
    <n v="0"/>
    <n v="0"/>
    <n v="0"/>
    <n v="0"/>
    <n v="0"/>
    <n v="0"/>
    <n v="0"/>
    <m/>
    <x v="0"/>
    <s v="ELN33019393Caterp-3512EL"/>
    <s v="Electro Norte S. A."/>
    <x v="34"/>
    <x v="34"/>
    <s v="C. T. Cutervo"/>
    <x v="112"/>
    <x v="0"/>
    <x v="0"/>
    <x v="227"/>
    <x v="0"/>
    <s v="Instalado"/>
    <s v="Operativo"/>
    <s v="Distribuidora"/>
    <x v="0"/>
    <x v="1"/>
    <x v="0"/>
    <x v="0"/>
    <s v="Estatal"/>
    <s v="CAJAMARCA"/>
    <s v="CAJAMARCA"/>
    <s v="CUTERVO"/>
    <s v="CUTERVO"/>
    <n v="0"/>
    <x v="0"/>
    <n v="0"/>
    <x v="0"/>
    <n v="0"/>
    <x v="0"/>
    <x v="0"/>
    <n v="0"/>
    <n v="0"/>
    <m/>
    <n v="4.1666666666666664E-2"/>
    <n v="4.1666666666666664E-2"/>
    <n v="7.6479999999999997"/>
    <n v="0"/>
    <n v="27"/>
    <s v="BASE DE DATOS"/>
    <m/>
  </r>
  <r>
    <s v="20"/>
    <x v="8"/>
    <s v="ELN"/>
    <s v="33019393"/>
    <s v="33019393"/>
    <x v="0"/>
    <s v="Detroit"/>
    <s v="N"/>
    <n v="0"/>
    <n v="0"/>
    <n v="0"/>
    <n v="0"/>
    <n v="0"/>
    <n v="0"/>
    <n v="0"/>
    <n v="0"/>
    <n v="0"/>
    <m/>
    <x v="0"/>
    <s v="ELN33019393DetroitEL"/>
    <s v="Electro Norte S. A."/>
    <x v="34"/>
    <x v="34"/>
    <s v="C. T. Cutervo"/>
    <x v="112"/>
    <x v="0"/>
    <x v="0"/>
    <x v="48"/>
    <x v="0"/>
    <s v="Instalado"/>
    <s v="Inoperativo"/>
    <s v="Distribuidora"/>
    <x v="0"/>
    <x v="1"/>
    <x v="0"/>
    <x v="0"/>
    <s v="Estatal"/>
    <s v="CAJAMARCA"/>
    <s v="CAJAMARCA"/>
    <s v="CUTERVO"/>
    <s v="CUTERVO"/>
    <n v="0"/>
    <x v="0"/>
    <n v="0"/>
    <x v="0"/>
    <n v="0"/>
    <x v="0"/>
    <x v="0"/>
    <n v="0"/>
    <n v="0"/>
    <m/>
    <n v="0"/>
    <n v="0"/>
    <n v="7.6479999999999997"/>
    <n v="0"/>
    <n v="27"/>
    <s v="BASE DE DATOS"/>
    <m/>
  </r>
  <r>
    <s v="20"/>
    <x v="8"/>
    <s v="ELN"/>
    <s v="43026893"/>
    <s v="43026893"/>
    <x v="0"/>
    <s v="CATERP-3512"/>
    <s v="N"/>
    <n v="0"/>
    <n v="0"/>
    <n v="0"/>
    <n v="0"/>
    <n v="0"/>
    <n v="0"/>
    <n v="0"/>
    <n v="0"/>
    <n v="0"/>
    <m/>
    <x v="1"/>
    <s v="ELN43026893CATERP-3512EL"/>
    <s v="Electro Norte S. A."/>
    <x v="34"/>
    <x v="34"/>
    <s v="C. T. Mocupe"/>
    <x v="113"/>
    <x v="0"/>
    <x v="0"/>
    <x v="227"/>
    <x v="0"/>
    <s v="Retirado"/>
    <s v="Inoperativo"/>
    <s v="Distribuidora"/>
    <x v="0"/>
    <x v="1"/>
    <x v="0"/>
    <x v="0"/>
    <s v="Estatal"/>
    <s v="LAMBAYEQUE"/>
    <s v="LAMBAYEQUE"/>
    <s v="CHICLAYO"/>
    <s v="LAGUNAS"/>
    <n v="0"/>
    <x v="0"/>
    <n v="0"/>
    <x v="0"/>
    <n v="0"/>
    <x v="0"/>
    <x v="0"/>
    <n v="0"/>
    <n v="0"/>
    <m/>
    <s v="-"/>
    <s v="-"/>
    <s v="-"/>
    <n v="0"/>
    <n v="27"/>
    <s v="BASE DE DATOS"/>
    <m/>
  </r>
  <r>
    <s v="20"/>
    <x v="8"/>
    <s v="ELN"/>
    <s v="53203611"/>
    <s v="53203611"/>
    <x v="0"/>
    <s v="Detroit"/>
    <s v="S"/>
    <n v="0.5"/>
    <n v="0.6"/>
    <n v="0"/>
    <n v="5.3659999999999997"/>
    <n v="5.3659999999999997"/>
    <n v="0"/>
    <n v="11.5"/>
    <n v="0"/>
    <n v="0"/>
    <m/>
    <x v="0"/>
    <s v="ELN53203611DetroitEL"/>
    <s v="Electro Norte S. A."/>
    <x v="34"/>
    <x v="34"/>
    <s v="C. T. Motupe Móvil"/>
    <x v="114"/>
    <x v="0"/>
    <x v="0"/>
    <x v="48"/>
    <x v="0"/>
    <s v="Instalado"/>
    <s v="Operativo"/>
    <s v="Distribuidora"/>
    <x v="0"/>
    <x v="1"/>
    <x v="0"/>
    <x v="0"/>
    <s v="Estatal"/>
    <s v="LAMBAYEQUE"/>
    <s v="LAMBAYEQUE"/>
    <s v="LAMBAYEQUE"/>
    <s v="MOTUPE"/>
    <n v="0"/>
    <x v="0"/>
    <n v="0"/>
    <x v="0"/>
    <n v="0"/>
    <x v="0"/>
    <x v="0"/>
    <n v="5.3659999999999997"/>
    <n v="5.3659999999999992E-3"/>
    <m/>
    <n v="4.1666666666666664E-2"/>
    <n v="4.9999999999999996E-2"/>
    <n v="7.6479999999999997"/>
    <n v="0"/>
    <n v="27"/>
    <s v="BASE DE DATOS"/>
    <m/>
  </r>
  <r>
    <s v="20"/>
    <x v="8"/>
    <s v="ELN"/>
    <s v="43026993"/>
    <s v="43026993"/>
    <x v="0"/>
    <s v="Vol-TD100"/>
    <s v="N"/>
    <n v="0"/>
    <n v="0"/>
    <n v="0"/>
    <n v="0"/>
    <n v="0"/>
    <n v="0"/>
    <n v="0"/>
    <n v="0"/>
    <n v="0"/>
    <m/>
    <x v="1"/>
    <s v="ELN43026993Vol-TD100EL"/>
    <s v="Electro Norte S. A."/>
    <x v="34"/>
    <x v="34"/>
    <s v="C. T. Morrope"/>
    <x v="115"/>
    <x v="0"/>
    <x v="0"/>
    <x v="228"/>
    <x v="0"/>
    <s v="Instalado"/>
    <s v="Inoperativo"/>
    <s v="Distribuidora"/>
    <x v="0"/>
    <x v="1"/>
    <x v="0"/>
    <x v="0"/>
    <s v="Estatal"/>
    <s v="LAMBAYEQUE"/>
    <s v="LAMBAYEQUE"/>
    <s v="LAMBAYEQUE"/>
    <s v="MORROPE"/>
    <n v="0"/>
    <x v="0"/>
    <n v="0"/>
    <x v="0"/>
    <n v="0"/>
    <x v="0"/>
    <x v="0"/>
    <n v="0"/>
    <n v="0"/>
    <m/>
    <s v="-"/>
    <s v="-"/>
    <s v="-"/>
    <n v="0"/>
    <n v="27"/>
    <s v="BASE DE DATOS"/>
    <m/>
  </r>
  <r>
    <s v="20"/>
    <x v="8"/>
    <s v="ELN"/>
    <s v="43027493"/>
    <s v="43027493"/>
    <x v="0"/>
    <s v="CATERP-3512"/>
    <s v="S"/>
    <n v="0.5"/>
    <n v="0.4"/>
    <n v="0"/>
    <n v="0"/>
    <n v="0"/>
    <n v="0"/>
    <n v="0"/>
    <n v="0"/>
    <n v="0"/>
    <m/>
    <x v="0"/>
    <s v="ELN43027493CATERP-3512EL"/>
    <s v="Electro Norte S. A."/>
    <x v="34"/>
    <x v="34"/>
    <s v="C. T. Bambamarca"/>
    <x v="116"/>
    <x v="0"/>
    <x v="0"/>
    <x v="227"/>
    <x v="0"/>
    <s v="Instalado"/>
    <s v="Operativo"/>
    <s v="Distribuidora"/>
    <x v="0"/>
    <x v="1"/>
    <x v="0"/>
    <x v="0"/>
    <s v="Estatal"/>
    <s v="CAJAMARCA"/>
    <s v="CAJAMARCA"/>
    <s v="HUALGAYOC"/>
    <s v="BAMBAMARCA"/>
    <n v="0"/>
    <x v="0"/>
    <n v="0"/>
    <x v="0"/>
    <n v="0"/>
    <x v="0"/>
    <x v="0"/>
    <n v="0"/>
    <n v="0"/>
    <m/>
    <n v="4.1666666666666664E-2"/>
    <n v="3.3333333333333333E-2"/>
    <n v="7.6479999999999997"/>
    <n v="0"/>
    <n v="27"/>
    <s v="BASE DE DATOS"/>
    <m/>
  </r>
  <r>
    <s v="20"/>
    <x v="8"/>
    <s v="ELN"/>
    <s v="53022313"/>
    <s v="53022313"/>
    <x v="0"/>
    <s v="Detroit"/>
    <s v="S"/>
    <n v="0.7"/>
    <n v="0.6"/>
    <n v="0"/>
    <n v="0"/>
    <n v="0"/>
    <n v="0"/>
    <n v="0"/>
    <n v="0"/>
    <n v="0"/>
    <m/>
    <x v="0"/>
    <s v="ELN53022313DetroitEL"/>
    <s v="Electro Norte S. A."/>
    <x v="34"/>
    <x v="34"/>
    <s v="C.T. La Viña Movil"/>
    <x v="117"/>
    <x v="0"/>
    <x v="0"/>
    <x v="48"/>
    <x v="0"/>
    <s v="Instalado"/>
    <s v="Operativo"/>
    <s v="Distribuidora"/>
    <x v="0"/>
    <x v="1"/>
    <x v="0"/>
    <x v="0"/>
    <s v="Estatal"/>
    <s v="LAMBAYEQUE"/>
    <s v="LAMBAYEQUE"/>
    <s v="LAMBAYEQUE"/>
    <s v="JAYANCA"/>
    <n v="0"/>
    <x v="0"/>
    <n v="0"/>
    <x v="0"/>
    <n v="0"/>
    <x v="0"/>
    <x v="0"/>
    <n v="0"/>
    <n v="0"/>
    <m/>
    <n v="5.8333333333333327E-2"/>
    <n v="4.9999999999999996E-2"/>
    <n v="7.6479999999999997"/>
    <n v="0"/>
    <n v="27"/>
    <s v="BASE DE DATOS"/>
    <m/>
  </r>
  <r>
    <s v="20"/>
    <x v="11"/>
    <s v="EGESGB"/>
    <s v="33005793"/>
    <s v="33005793"/>
    <x v="0"/>
    <s v="CENTRAL"/>
    <s v="S"/>
    <n v="0"/>
    <n v="0"/>
    <n v="0"/>
    <n v="0"/>
    <n v="0"/>
    <n v="0"/>
    <n v="0"/>
    <n v="0"/>
    <n v="0"/>
    <m/>
    <x v="1"/>
    <s v="EGESGB33005793CENTRALEL"/>
    <s v="Empresa de Generaci¢n El‚ctrica San Gaban S. A."/>
    <x v="23"/>
    <x v="23"/>
    <s v="C.T. TAPARACHI"/>
    <x v="93"/>
    <x v="0"/>
    <x v="0"/>
    <x v="197"/>
    <x v="0"/>
    <s v="Instalado"/>
    <s v="Operativo"/>
    <s v="Generadora"/>
    <x v="0"/>
    <x v="1"/>
    <x v="0"/>
    <x v="0"/>
    <s v="Estatal"/>
    <s v="PUNO"/>
    <s v="PUNO"/>
    <s v="SAN ROMAN "/>
    <s v="JULIACA"/>
    <n v="0"/>
    <x v="0"/>
    <n v="0"/>
    <x v="0"/>
    <n v="0"/>
    <x v="0"/>
    <x v="0"/>
    <n v="0"/>
    <n v="0"/>
    <m/>
    <s v="-"/>
    <s v="-"/>
    <s v="-"/>
    <n v="0"/>
    <n v="36"/>
    <s v="BASE DE DATOS"/>
    <m/>
  </r>
  <r>
    <s v="20"/>
    <x v="11"/>
    <s v="EGESGB"/>
    <s v="43047694"/>
    <s v="43047694"/>
    <x v="0"/>
    <s v="CENTRAL"/>
    <s v="S"/>
    <n v="0"/>
    <n v="0"/>
    <n v="0"/>
    <n v="0"/>
    <n v="0"/>
    <n v="0"/>
    <n v="0"/>
    <n v="0"/>
    <n v="0"/>
    <m/>
    <x v="1"/>
    <s v="EGESGB43047694CENTRALEL"/>
    <s v="Empresa de Generaci¢n El‚ctrica San Gaban S. A."/>
    <x v="23"/>
    <x v="23"/>
    <s v="C.T. BELLAVISTA"/>
    <x v="51"/>
    <x v="0"/>
    <x v="0"/>
    <x v="197"/>
    <x v="0"/>
    <s v="Instalado"/>
    <s v="Operativo"/>
    <s v="Generadora"/>
    <x v="0"/>
    <x v="1"/>
    <x v="0"/>
    <x v="0"/>
    <s v="Estatal"/>
    <s v="PUNO"/>
    <s v="PUNO"/>
    <s v="PUNO "/>
    <s v="PUNO"/>
    <n v="0"/>
    <x v="0"/>
    <n v="0"/>
    <x v="0"/>
    <n v="0"/>
    <x v="0"/>
    <x v="0"/>
    <n v="0"/>
    <n v="0"/>
    <m/>
    <s v="-"/>
    <s v="-"/>
    <s v="-"/>
    <n v="0"/>
    <n v="36"/>
    <s v="BASE DE DATOS"/>
    <m/>
  </r>
  <r>
    <s v="20"/>
    <x v="5"/>
    <s v="TCHILC"/>
    <s v="33180209"/>
    <s v="33180209"/>
    <x v="3"/>
    <s v="G1"/>
    <s v="S"/>
    <n v="300"/>
    <n v="299.99"/>
    <n v="28327.78"/>
    <n v="125402.55499999999"/>
    <n v="153730.33499999999"/>
    <n v="163.9"/>
    <n v="550"/>
    <n v="0"/>
    <n v="0"/>
    <m/>
    <x v="0"/>
    <s v="TCHILC33180209G1CC"/>
    <s v="TERMOCHILCA S.A.C."/>
    <x v="17"/>
    <x v="17"/>
    <s v="C.T.SANTO DOMINGO DE LOS OLLER"/>
    <x v="86"/>
    <x v="1"/>
    <x v="3"/>
    <x v="13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153730.33499999999"/>
    <n v="153.730335"/>
    <m/>
    <n v="25"/>
    <n v="24.916666666666668"/>
    <n v="7.6479999999999997"/>
    <n v="0"/>
    <n v="81"/>
    <s v="BASE DE DATOS"/>
    <m/>
  </r>
  <r>
    <s v="20"/>
    <x v="6"/>
    <s v="TCHILC"/>
    <s v="33180209"/>
    <s v="33180209"/>
    <x v="3"/>
    <s v="G1"/>
    <s v="S"/>
    <n v="300"/>
    <n v="299"/>
    <n v="0"/>
    <n v="0"/>
    <n v="0"/>
    <n v="0"/>
    <n v="0"/>
    <n v="0"/>
    <n v="0"/>
    <m/>
    <x v="0"/>
    <s v="TCHILC33180209G1CC"/>
    <s v="TERMOCHILCA S.A.C."/>
    <x v="17"/>
    <x v="17"/>
    <s v="C.T.SANTO DOMINGO DE LOS OLLER"/>
    <x v="86"/>
    <x v="1"/>
    <x v="3"/>
    <x v="13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0"/>
    <n v="0"/>
    <m/>
    <n v="25"/>
    <n v="24.916666666666668"/>
    <n v="7.6479999999999997"/>
    <n v="0"/>
    <n v="81"/>
    <s v="BASE DE DATOS"/>
    <m/>
  </r>
  <r>
    <s v="20"/>
    <x v="7"/>
    <s v="TCHILC"/>
    <s v="33180209"/>
    <s v="33180209"/>
    <x v="3"/>
    <s v="G1"/>
    <s v="S"/>
    <n v="300"/>
    <n v="299.99"/>
    <n v="17421.596000000001"/>
    <n v="103633.33500000001"/>
    <n v="121054.931"/>
    <n v="20.95"/>
    <n v="474"/>
    <n v="0"/>
    <n v="0"/>
    <m/>
    <x v="0"/>
    <s v="TCHILC33180209G1CC"/>
    <s v="TERMOCHILCA S.A.C."/>
    <x v="17"/>
    <x v="17"/>
    <s v="C.T.SANTO DOMINGO DE LOS OLLER"/>
    <x v="86"/>
    <x v="1"/>
    <x v="3"/>
    <x v="13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121054.931"/>
    <n v="121.054931"/>
    <m/>
    <n v="25"/>
    <n v="24.916666666666668"/>
    <n v="7.6479999999999997"/>
    <n v="1.4551915228366852E-11"/>
    <n v="81"/>
    <s v="BASE DE DATOS"/>
    <m/>
  </r>
  <r>
    <s v="20"/>
    <x v="8"/>
    <s v="TCHILC"/>
    <s v="33180209"/>
    <s v="33180209"/>
    <x v="3"/>
    <s v="G1"/>
    <s v="S"/>
    <n v="300"/>
    <n v="299"/>
    <n v="27951.005000000001"/>
    <n v="123241.84299999999"/>
    <n v="151192.848"/>
    <n v="0"/>
    <n v="557"/>
    <n v="0"/>
    <n v="0"/>
    <m/>
    <x v="0"/>
    <s v="TCHILC33180209G1CC"/>
    <s v="TERMOCHILCA S.A.C."/>
    <x v="17"/>
    <x v="17"/>
    <s v="C.T.SANTO DOMINGO DE LOS OLLER"/>
    <x v="86"/>
    <x v="1"/>
    <x v="3"/>
    <x v="13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151192.848"/>
    <n v="151.192848"/>
    <m/>
    <n v="25"/>
    <n v="24.916666666666668"/>
    <n v="7.6479999999999997"/>
    <n v="0"/>
    <n v="81"/>
    <s v="BASE DE DATOS"/>
    <m/>
  </r>
  <r>
    <s v="20"/>
    <x v="9"/>
    <s v="TCHILC"/>
    <s v="33180209"/>
    <s v="33180209"/>
    <x v="3"/>
    <s v="G1"/>
    <s v="S"/>
    <n v="300"/>
    <n v="299"/>
    <n v="16465.89"/>
    <n v="70071.755999999994"/>
    <n v="86537.645999999993"/>
    <n v="0"/>
    <n v="342"/>
    <n v="0"/>
    <n v="0"/>
    <m/>
    <x v="0"/>
    <s v="TCHILC33180209G1CC"/>
    <s v="TERMOCHILCA S.A.C."/>
    <x v="17"/>
    <x v="17"/>
    <s v="C.T.SANTO DOMINGO DE LOS OLLER"/>
    <x v="86"/>
    <x v="1"/>
    <x v="3"/>
    <x v="13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86537.645999999993"/>
    <n v="86.537645999999995"/>
    <m/>
    <n v="25"/>
    <n v="24.916666666666668"/>
    <n v="7.6479999999999997"/>
    <n v="0"/>
    <n v="81"/>
    <s v="BASE DE DATOS"/>
    <m/>
  </r>
  <r>
    <s v="20"/>
    <x v="10"/>
    <s v="TCHILC"/>
    <s v="33180209"/>
    <s v="33180209"/>
    <x v="3"/>
    <s v="G1"/>
    <s v="S"/>
    <n v="300"/>
    <n v="299.89999999999998"/>
    <n v="34273.125999999997"/>
    <n v="152455.26800000001"/>
    <n v="186728.394"/>
    <n v="0"/>
    <n v="666"/>
    <n v="0"/>
    <n v="0"/>
    <m/>
    <x v="0"/>
    <s v="TCHILC33180209G1CC"/>
    <s v="TERMOCHILCA S.A.C."/>
    <x v="17"/>
    <x v="17"/>
    <s v="C.T.SANTO DOMINGO DE LOS OLLER"/>
    <x v="86"/>
    <x v="1"/>
    <x v="3"/>
    <x v="13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186728.394"/>
    <n v="186.72839400000001"/>
    <m/>
    <n v="25"/>
    <n v="24.916666666666668"/>
    <n v="7.6479999999999997"/>
    <n v="0"/>
    <n v="81"/>
    <s v="BASE DE DATOS"/>
    <m/>
  </r>
  <r>
    <s v="20"/>
    <x v="11"/>
    <s v="TCHILC"/>
    <s v="33180209"/>
    <s v="33180209"/>
    <x v="3"/>
    <s v="G1"/>
    <s v="S"/>
    <n v="300"/>
    <n v="299"/>
    <n v="3825.636"/>
    <n v="21709.258000000002"/>
    <n v="25534.894"/>
    <n v="185.83"/>
    <n v="107"/>
    <n v="0"/>
    <n v="0"/>
    <m/>
    <x v="0"/>
    <s v="TCHILC33180209G1CC"/>
    <s v="TERMOCHILCA S.A.C."/>
    <x v="17"/>
    <x v="17"/>
    <s v="C.T.SANTO DOMINGO DE LOS OLLER"/>
    <x v="86"/>
    <x v="1"/>
    <x v="3"/>
    <x v="13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25534.894"/>
    <n v="25.534894000000001"/>
    <m/>
    <n v="25"/>
    <n v="24.916666666666668"/>
    <n v="7.6479999999999997"/>
    <n v="0"/>
    <n v="81"/>
    <s v="BASE DE DATOS"/>
    <m/>
  </r>
  <r>
    <s v="20"/>
    <x v="2"/>
    <s v="TCHILC"/>
    <s v="33180209"/>
    <s v="33180209"/>
    <x v="3"/>
    <s v="G1"/>
    <s v="S"/>
    <n v="300"/>
    <n v="299"/>
    <n v="15290.945"/>
    <n v="68208.072"/>
    <n v="83499.017000000007"/>
    <n v="131.18"/>
    <n v="311"/>
    <n v="0"/>
    <n v="0"/>
    <m/>
    <x v="0"/>
    <s v="TCHILC33180209G1CC"/>
    <s v="TERMOCHILCA S.A.C."/>
    <x v="17"/>
    <x v="17"/>
    <s v="C.T.SANTO DOMINGO DE LOS OLLER"/>
    <x v="86"/>
    <x v="1"/>
    <x v="3"/>
    <x v="13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83499.017000000007"/>
    <n v="83.499017000000009"/>
    <m/>
    <n v="25"/>
    <n v="24.916666666666668"/>
    <n v="7.6479999999999997"/>
    <n v="-1.4551915228366852E-11"/>
    <n v="81"/>
    <s v="BASE DE DATOS"/>
    <m/>
  </r>
  <r>
    <s v="20"/>
    <x v="3"/>
    <s v="TCHILC"/>
    <s v="33180209"/>
    <s v="33180209"/>
    <x v="3"/>
    <s v="G1"/>
    <s v="S"/>
    <n v="300"/>
    <n v="229.9"/>
    <n v="0"/>
    <n v="0"/>
    <n v="0"/>
    <n v="103"/>
    <n v="0"/>
    <n v="0"/>
    <n v="0"/>
    <m/>
    <x v="0"/>
    <s v="TCHILC33180209G1CC"/>
    <s v="TERMOCHILCA S.A.C."/>
    <x v="17"/>
    <x v="17"/>
    <s v="C.T.SANTO DOMINGO DE LOS OLLER"/>
    <x v="86"/>
    <x v="1"/>
    <x v="3"/>
    <x v="13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0"/>
    <n v="0"/>
    <m/>
    <n v="25"/>
    <n v="24.916666666666668"/>
    <n v="7.6479999999999997"/>
    <n v="0"/>
    <n v="81"/>
    <s v="BASE DE DATOS"/>
    <m/>
  </r>
  <r>
    <s v="20"/>
    <x v="11"/>
    <s v="ENGIEP"/>
    <s v="53201207"/>
    <s v="53201207"/>
    <x v="1"/>
    <s v="TG11"/>
    <s v="S"/>
    <n v="180.9"/>
    <n v="172.01"/>
    <n v="26478.085999999999"/>
    <n v="76953.755999999994"/>
    <n v="103431.842"/>
    <n v="33.67"/>
    <n v="700.07"/>
    <n v="0"/>
    <n v="0"/>
    <m/>
    <x v="0"/>
    <s v="ENGIEP53201207TG11TG"/>
    <s v="ENGIE Energía Perú S.A."/>
    <x v="16"/>
    <x v="16"/>
    <s v="C. T. CHILCA1"/>
    <x v="83"/>
    <x v="1"/>
    <x v="3"/>
    <x v="174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103431.842"/>
    <n v="103.431842"/>
    <m/>
    <n v="15"/>
    <n v="14.334166666666667"/>
    <n v="7.6479999999999997"/>
    <n v="-1.4551915228366852E-11"/>
    <n v="48"/>
    <s v="BASE DE DATOS"/>
    <m/>
  </r>
  <r>
    <s v="20"/>
    <x v="11"/>
    <s v="ENGIEP"/>
    <s v="53201207"/>
    <s v="53201207"/>
    <x v="1"/>
    <s v="TG12"/>
    <s v="S"/>
    <n v="180.9"/>
    <n v="172.39"/>
    <n v="28315.249"/>
    <n v="82846.347999999998"/>
    <n v="111161.59600000001"/>
    <n v="1.03"/>
    <n v="742.97"/>
    <n v="0"/>
    <n v="0"/>
    <m/>
    <x v="0"/>
    <s v="ENGIEP53201207TG12TG"/>
    <s v="ENGIE Energía Perú S.A."/>
    <x v="16"/>
    <x v="16"/>
    <s v="C. T. CHILCA1"/>
    <x v="83"/>
    <x v="1"/>
    <x v="3"/>
    <x v="175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111161.59600000001"/>
    <n v="111.161596"/>
    <m/>
    <n v="15"/>
    <n v="14.365833333333333"/>
    <n v="7.6479999999999997"/>
    <n v="9.9999998928979039E-4"/>
    <n v="48"/>
    <s v="BASE DE DATOS"/>
    <m/>
  </r>
  <r>
    <s v="20"/>
    <x v="11"/>
    <s v="ENGIEP"/>
    <s v="53201207"/>
    <s v="53201207"/>
    <x v="1"/>
    <s v="TG21"/>
    <s v="S"/>
    <n v="199.8"/>
    <n v="189.58"/>
    <n v="31684.187999999998"/>
    <n v="92912.183000000005"/>
    <n v="124596.371"/>
    <n v="0"/>
    <n v="744"/>
    <n v="0"/>
    <n v="0"/>
    <m/>
    <x v="0"/>
    <s v="ENGIEP53201207TG21TG"/>
    <s v="ENGIE Energía Perú S.A."/>
    <x v="16"/>
    <x v="16"/>
    <s v="C. T. CHILCA1"/>
    <x v="83"/>
    <x v="1"/>
    <x v="3"/>
    <x v="176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124596.371"/>
    <n v="124.596371"/>
    <m/>
    <n v="16.650000000000002"/>
    <n v="15.798333333333334"/>
    <n v="7.6479999999999997"/>
    <n v="0"/>
    <n v="48"/>
    <s v="BASE DE DATOS"/>
    <m/>
  </r>
  <r>
    <s v="20"/>
    <x v="11"/>
    <s v="ENGIEP"/>
    <s v="53201207"/>
    <s v="53201207"/>
    <x v="2"/>
    <s v="TV21"/>
    <s v="S"/>
    <n v="292"/>
    <n v="280.50599999999997"/>
    <n v="44035.232000000004"/>
    <n v="129887.651"/>
    <n v="173922.88200000001"/>
    <n v="0.55000000000000004"/>
    <n v="743.45"/>
    <n v="0"/>
    <n v="0"/>
    <m/>
    <x v="0"/>
    <s v="ENGIEP53201207TV21TV"/>
    <s v="ENGIE Energía Perú S.A."/>
    <x v="16"/>
    <x v="16"/>
    <s v="C.T. CHILCA1"/>
    <x v="83"/>
    <x v="2"/>
    <x v="3"/>
    <x v="177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173922.88200000001"/>
    <n v="173.92288200000002"/>
    <m/>
    <n v="27.045454545454547"/>
    <n v="25.500545454545453"/>
    <n v="7.6479999999999997"/>
    <n v="9.9999998928979039E-4"/>
    <n v="48"/>
    <s v="BASE DE DATOS"/>
    <m/>
  </r>
  <r>
    <s v="20"/>
    <x v="11"/>
    <s v="ENGIEP"/>
    <s v="53201207"/>
    <s v="53201207"/>
    <x v="1"/>
    <s v="TG41"/>
    <s v="S"/>
    <n v="73.599999999999994"/>
    <n v="75.03"/>
    <n v="12131.273999999999"/>
    <n v="33861.302000000003"/>
    <n v="45992.574999999997"/>
    <n v="0"/>
    <n v="726.57"/>
    <n v="0"/>
    <n v="0"/>
    <m/>
    <x v="0"/>
    <s v="ENGIEP53201207TG41TG"/>
    <s v="ENGIE Energía Perú S.A."/>
    <x v="16"/>
    <x v="16"/>
    <s v="C. T. CHILCA1"/>
    <x v="83"/>
    <x v="1"/>
    <x v="3"/>
    <x v="178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45992.574999999997"/>
    <n v="45.992574999999995"/>
    <m/>
    <n v="6.6909090909090905"/>
    <n v="6.8209090909090913"/>
    <n v="7.6479999999999997"/>
    <n v="1.0000000038417056E-3"/>
    <n v="48"/>
    <s v="BASE DE DATOS"/>
    <m/>
  </r>
  <r>
    <s v="20"/>
    <x v="11"/>
    <s v="ENGIEP"/>
    <s v="53201207"/>
    <s v="53201207"/>
    <x v="2"/>
    <s v="TV41"/>
    <s v="S"/>
    <n v="45"/>
    <n v="36.756999999999998"/>
    <n v="6171.6779999999999"/>
    <n v="18075.163"/>
    <n v="24246.842000000001"/>
    <n v="0"/>
    <n v="721.67"/>
    <n v="0"/>
    <n v="0"/>
    <m/>
    <x v="0"/>
    <s v="ENGIEP53201207TV41TV"/>
    <s v="ENGIE Energía Perú S.A."/>
    <x v="16"/>
    <x v="16"/>
    <s v="C.T. CHILCA1"/>
    <x v="83"/>
    <x v="2"/>
    <x v="3"/>
    <x v="216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24246.842000000001"/>
    <n v="24.246842000000001"/>
    <m/>
    <n v="5.2983333333333329"/>
    <n v="6.1261666666666663"/>
    <n v="7.6479999999999997"/>
    <n v="-1.0000000002037268E-3"/>
    <n v="48"/>
    <s v="BASE DE DATOS"/>
    <m/>
  </r>
  <r>
    <s v="20"/>
    <x v="4"/>
    <s v="ELNO"/>
    <s v="33034294"/>
    <s v="33034294"/>
    <x v="0"/>
    <s v="SKODA 1"/>
    <s v="S"/>
    <n v="1"/>
    <n v="0.85"/>
    <n v="0"/>
    <n v="0"/>
    <n v="0"/>
    <n v="0"/>
    <n v="0"/>
    <n v="0"/>
    <n v="0"/>
    <m/>
    <x v="0"/>
    <s v="ELNO33034294SKODA 1EL"/>
    <s v="Electro Nor Oeste S. A."/>
    <x v="2"/>
    <x v="2"/>
    <s v="C. T. Sechura"/>
    <x v="7"/>
    <x v="0"/>
    <x v="0"/>
    <x v="15"/>
    <x v="0"/>
    <s v="Instalado"/>
    <s v="Operativo"/>
    <s v="Distribuidora"/>
    <x v="0"/>
    <x v="1"/>
    <x v="0"/>
    <x v="0"/>
    <s v="Estatal"/>
    <s v="PIURA"/>
    <s v="PIURA"/>
    <s v="SECHURA"/>
    <s v="SECHURA"/>
    <n v="0"/>
    <x v="0"/>
    <n v="0"/>
    <x v="0"/>
    <n v="0"/>
    <x v="0"/>
    <x v="0"/>
    <n v="0"/>
    <n v="0"/>
    <m/>
    <n v="8.3333333333333329E-2"/>
    <n v="7.0833333333333331E-2"/>
    <n v="7.6479999999999997"/>
    <n v="0"/>
    <n v="26"/>
    <s v="BASE DE DATOS"/>
    <m/>
  </r>
  <r>
    <s v="20"/>
    <x v="4"/>
    <s v="ELNO"/>
    <s v="33034294"/>
    <s v="33034294"/>
    <x v="0"/>
    <s v="CKD. 2"/>
    <s v="S"/>
    <n v="1"/>
    <n v="0.85"/>
    <n v="0"/>
    <n v="0"/>
    <n v="0"/>
    <n v="0"/>
    <n v="0"/>
    <n v="0"/>
    <n v="0"/>
    <m/>
    <x v="0"/>
    <s v="ELNO33034294CKD. 2EL"/>
    <s v="Electro Nor Oeste S. A."/>
    <x v="2"/>
    <x v="2"/>
    <s v="C. T. Sechura"/>
    <x v="7"/>
    <x v="0"/>
    <x v="0"/>
    <x v="16"/>
    <x v="0"/>
    <s v="Instalado"/>
    <s v="Operativo"/>
    <s v="Distribuidora"/>
    <x v="0"/>
    <x v="1"/>
    <x v="0"/>
    <x v="0"/>
    <s v="Estatal"/>
    <s v="PIURA"/>
    <s v="PIURA"/>
    <s v="SECHURA"/>
    <s v="SECHURA"/>
    <n v="0"/>
    <x v="0"/>
    <n v="0"/>
    <x v="0"/>
    <n v="0"/>
    <x v="0"/>
    <x v="0"/>
    <n v="0"/>
    <n v="0"/>
    <m/>
    <n v="8.3333333333333329E-2"/>
    <n v="7.0833333333333331E-2"/>
    <n v="7.6479999999999997"/>
    <n v="0"/>
    <n v="26"/>
    <s v="BASE DE DATOS"/>
    <m/>
  </r>
  <r>
    <s v="20"/>
    <x v="4"/>
    <s v="ELNO"/>
    <s v="33034294"/>
    <s v="33034294"/>
    <x v="0"/>
    <s v="CKD. 3"/>
    <s v="S"/>
    <n v="0.5"/>
    <n v="0.4"/>
    <n v="0"/>
    <n v="0"/>
    <n v="0"/>
    <n v="0"/>
    <n v="0"/>
    <n v="0"/>
    <n v="0"/>
    <m/>
    <x v="0"/>
    <s v="ELNO33034294CKD. 3EL"/>
    <s v="Electro Nor Oeste S. A."/>
    <x v="2"/>
    <x v="2"/>
    <s v="C. T. Sechura"/>
    <x v="7"/>
    <x v="0"/>
    <x v="0"/>
    <x v="17"/>
    <x v="0"/>
    <s v="Instalado"/>
    <s v="Operativo"/>
    <s v="Distribuidora"/>
    <x v="0"/>
    <x v="1"/>
    <x v="0"/>
    <x v="0"/>
    <s v="Estatal"/>
    <s v="PIURA"/>
    <s v="PIURA"/>
    <s v="SECHURA"/>
    <s v="SECHURA"/>
    <n v="0"/>
    <x v="0"/>
    <n v="0"/>
    <x v="0"/>
    <n v="0"/>
    <x v="0"/>
    <x v="0"/>
    <n v="0"/>
    <n v="0"/>
    <m/>
    <n v="4.1666666666666664E-2"/>
    <n v="3.3333333333333333E-2"/>
    <n v="7.6479999999999997"/>
    <n v="0"/>
    <n v="26"/>
    <s v="BASE DE DATOS"/>
    <m/>
  </r>
  <r>
    <s v="20"/>
    <x v="4"/>
    <s v="ELNO"/>
    <s v="33034294"/>
    <s v="33034294"/>
    <x v="0"/>
    <s v="CAT"/>
    <s v="S"/>
    <n v="0.32"/>
    <n v="0"/>
    <n v="0"/>
    <n v="0"/>
    <n v="0"/>
    <n v="0"/>
    <n v="0"/>
    <n v="0"/>
    <n v="0"/>
    <m/>
    <x v="0"/>
    <s v="ELNO33034294CATEL"/>
    <s v="Electro Nor Oeste S. A."/>
    <x v="2"/>
    <x v="2"/>
    <s v="C. T. Sechura"/>
    <x v="7"/>
    <x v="0"/>
    <x v="0"/>
    <x v="18"/>
    <x v="0"/>
    <s v="Instalado"/>
    <s v="Operativo"/>
    <s v="Distribuidora"/>
    <x v="0"/>
    <x v="1"/>
    <x v="0"/>
    <x v="0"/>
    <s v="Estatal"/>
    <s v="PIURA"/>
    <s v="PIURA"/>
    <s v="SECHURA"/>
    <s v="SECHURA"/>
    <n v="0"/>
    <x v="0"/>
    <n v="0"/>
    <x v="0"/>
    <n v="0"/>
    <x v="0"/>
    <x v="0"/>
    <n v="0"/>
    <n v="0"/>
    <m/>
    <n v="2.6666666666666668E-2"/>
    <n v="0"/>
    <n v="7.6479999999999997"/>
    <n v="0"/>
    <n v="26"/>
    <s v="BASE DE DATOS"/>
    <m/>
  </r>
  <r>
    <s v="20"/>
    <x v="4"/>
    <s v="ELNO"/>
    <s v="33098299"/>
    <s v="33098299"/>
    <x v="0"/>
    <s v="SKODA-1"/>
    <s v="S"/>
    <n v="1"/>
    <n v="0"/>
    <n v="0"/>
    <n v="0"/>
    <n v="0"/>
    <n v="0"/>
    <n v="0"/>
    <n v="0"/>
    <n v="0"/>
    <m/>
    <x v="0"/>
    <s v="ELNO33098299SKODA-1EL"/>
    <s v="Electro Nor Oeste S. A."/>
    <x v="2"/>
    <x v="2"/>
    <s v="C. T. Huápalas"/>
    <x v="8"/>
    <x v="0"/>
    <x v="0"/>
    <x v="19"/>
    <x v="0"/>
    <s v="Instalado"/>
    <s v="Operativo"/>
    <s v="Distribuidora"/>
    <x v="0"/>
    <x v="1"/>
    <x v="0"/>
    <x v="0"/>
    <s v="Estatal"/>
    <s v="PIURA"/>
    <s v="PIURA"/>
    <s v="CHULUCANAS"/>
    <s v="CHULUCANAS"/>
    <n v="0"/>
    <x v="0"/>
    <n v="0"/>
    <x v="0"/>
    <n v="0"/>
    <x v="0"/>
    <x v="0"/>
    <n v="0"/>
    <n v="0"/>
    <m/>
    <n v="8.3333333333333329E-2"/>
    <n v="8.3333333333333329E-2"/>
    <n v="7.6479999999999997"/>
    <n v="0"/>
    <n v="26"/>
    <s v="BASE DE DATOS"/>
    <m/>
  </r>
  <r>
    <s v="20"/>
    <x v="4"/>
    <s v="ELNO"/>
    <s v="33098299"/>
    <s v="33098299"/>
    <x v="0"/>
    <s v="SKODA-2"/>
    <s v="S"/>
    <n v="1"/>
    <n v="0"/>
    <n v="0"/>
    <n v="0"/>
    <n v="0"/>
    <n v="0"/>
    <n v="0"/>
    <n v="0"/>
    <n v="0"/>
    <m/>
    <x v="0"/>
    <s v="ELNO33098299SKODA-2EL"/>
    <s v="Electro Nor Oeste S. A."/>
    <x v="2"/>
    <x v="2"/>
    <s v="C. T. Huápalas"/>
    <x v="8"/>
    <x v="0"/>
    <x v="0"/>
    <x v="20"/>
    <x v="0"/>
    <s v="Instalado"/>
    <s v="Operativo"/>
    <s v="Distribuidora"/>
    <x v="0"/>
    <x v="1"/>
    <x v="0"/>
    <x v="0"/>
    <s v="Estatal"/>
    <s v="PIURA"/>
    <s v="PIURA"/>
    <s v="CHULUCANAS"/>
    <s v="CHULUCANAS"/>
    <n v="0"/>
    <x v="0"/>
    <n v="0"/>
    <x v="0"/>
    <n v="0"/>
    <x v="0"/>
    <x v="0"/>
    <n v="0"/>
    <n v="0"/>
    <m/>
    <n v="8.3333333333333329E-2"/>
    <n v="8.3333333333333329E-2"/>
    <n v="7.6479999999999997"/>
    <n v="0"/>
    <n v="26"/>
    <s v="BASE DE DATOS"/>
    <m/>
  </r>
  <r>
    <s v="20"/>
    <x v="4"/>
    <s v="ELNO"/>
    <s v="33098299"/>
    <s v="33098299"/>
    <x v="0"/>
    <s v="CAT 1"/>
    <s v="S"/>
    <n v="0.5"/>
    <n v="0"/>
    <n v="0"/>
    <n v="0"/>
    <n v="0"/>
    <n v="0"/>
    <n v="0"/>
    <n v="0"/>
    <n v="0"/>
    <m/>
    <x v="0"/>
    <s v="ELNO33098299CAT 1EL"/>
    <s v="Electro Nor Oeste S. A."/>
    <x v="2"/>
    <x v="2"/>
    <s v="C. T. Huápalas"/>
    <x v="8"/>
    <x v="0"/>
    <x v="0"/>
    <x v="21"/>
    <x v="0"/>
    <s v="Instalado"/>
    <s v="Operativo"/>
    <s v="Distribuidora"/>
    <x v="0"/>
    <x v="1"/>
    <x v="0"/>
    <x v="0"/>
    <s v="Estatal"/>
    <s v="PIURA"/>
    <s v="PIURA"/>
    <s v="CHULUCANAS"/>
    <s v="CHULUCANAS"/>
    <n v="0"/>
    <x v="0"/>
    <n v="0"/>
    <x v="0"/>
    <n v="0"/>
    <x v="0"/>
    <x v="0"/>
    <n v="0"/>
    <n v="0"/>
    <m/>
    <n v="4.1666666666666664E-2"/>
    <n v="0"/>
    <n v="7.6479999999999997"/>
    <n v="0"/>
    <n v="26"/>
    <s v="BASE DE DATOS"/>
    <m/>
  </r>
  <r>
    <s v="20"/>
    <x v="4"/>
    <s v="ELNO"/>
    <s v="33098299"/>
    <s v="33098299"/>
    <x v="0"/>
    <s v="CAT 2"/>
    <s v="S"/>
    <n v="0.5"/>
    <n v="0"/>
    <n v="0"/>
    <n v="0"/>
    <n v="0"/>
    <n v="0"/>
    <n v="0"/>
    <n v="0"/>
    <n v="0"/>
    <m/>
    <x v="0"/>
    <s v="ELNO33098299CAT 2EL"/>
    <s v="Electro Nor Oeste S. A."/>
    <x v="2"/>
    <x v="2"/>
    <s v="C. T. Huápalas"/>
    <x v="8"/>
    <x v="0"/>
    <x v="0"/>
    <x v="22"/>
    <x v="0"/>
    <s v="Instalado"/>
    <s v="Operativo"/>
    <s v="Distribuidora"/>
    <x v="0"/>
    <x v="1"/>
    <x v="0"/>
    <x v="0"/>
    <s v="Estatal"/>
    <s v="PIURA"/>
    <s v="PIURA"/>
    <s v="CHULUCANAS"/>
    <s v="CHULUCANAS"/>
    <n v="0"/>
    <x v="0"/>
    <n v="0"/>
    <x v="0"/>
    <n v="0"/>
    <x v="0"/>
    <x v="0"/>
    <n v="0"/>
    <n v="0"/>
    <m/>
    <n v="4.1666666666666664E-2"/>
    <n v="0"/>
    <n v="7.6479999999999997"/>
    <n v="0"/>
    <n v="26"/>
    <s v="BASE DE DATOS"/>
    <m/>
  </r>
  <r>
    <s v="20"/>
    <x v="4"/>
    <s v="ELNO"/>
    <s v="33098299"/>
    <s v="33098299"/>
    <x v="0"/>
    <s v="CAT 3"/>
    <s v="S"/>
    <n v="0.5"/>
    <n v="0"/>
    <n v="0"/>
    <n v="0"/>
    <n v="0"/>
    <n v="0"/>
    <n v="0"/>
    <n v="0"/>
    <n v="0"/>
    <m/>
    <x v="0"/>
    <s v="ELNO33098299CAT 3EL"/>
    <s v="Electro Nor Oeste S. A."/>
    <x v="2"/>
    <x v="2"/>
    <s v="C. T. Huápalas"/>
    <x v="8"/>
    <x v="0"/>
    <x v="0"/>
    <x v="23"/>
    <x v="0"/>
    <s v="Instalado"/>
    <s v="Operativo"/>
    <s v="Distribuidora"/>
    <x v="0"/>
    <x v="1"/>
    <x v="0"/>
    <x v="0"/>
    <s v="Estatal"/>
    <s v="PIURA"/>
    <s v="PIURA"/>
    <s v="CHULUCANAS"/>
    <s v="CHULUCANAS"/>
    <n v="0"/>
    <x v="0"/>
    <n v="0"/>
    <x v="0"/>
    <n v="0"/>
    <x v="0"/>
    <x v="0"/>
    <n v="0"/>
    <n v="0"/>
    <m/>
    <n v="4.1666666666666664E-2"/>
    <n v="4.1666666666666664E-2"/>
    <n v="7.6479999999999997"/>
    <n v="0"/>
    <n v="26"/>
    <s v="BASE DE DATOS"/>
    <m/>
  </r>
  <r>
    <s v="20"/>
    <x v="4"/>
    <s v="ELNO"/>
    <s v="33098299"/>
    <s v="33098299"/>
    <x v="0"/>
    <s v="CAT D 399"/>
    <s v="S"/>
    <n v="0.9"/>
    <n v="0"/>
    <n v="0"/>
    <n v="0"/>
    <n v="0"/>
    <n v="0"/>
    <n v="0"/>
    <n v="0"/>
    <n v="0"/>
    <m/>
    <x v="0"/>
    <s v="ELNO33098299CAT D 399EL"/>
    <s v="Electro Nor Oeste S. A."/>
    <x v="2"/>
    <x v="2"/>
    <s v="C. T. Huápalas"/>
    <x v="8"/>
    <x v="0"/>
    <x v="0"/>
    <x v="24"/>
    <x v="0"/>
    <s v="Instalado"/>
    <s v="Operativo"/>
    <s v="Distribuidora"/>
    <x v="0"/>
    <x v="1"/>
    <x v="0"/>
    <x v="0"/>
    <s v="Estatal"/>
    <s v="PIURA"/>
    <s v="PIURA"/>
    <s v="CHULUCANAS"/>
    <s v="CHULUCANAS"/>
    <n v="0"/>
    <x v="0"/>
    <n v="0"/>
    <x v="0"/>
    <n v="0"/>
    <x v="0"/>
    <x v="0"/>
    <n v="0"/>
    <n v="0"/>
    <m/>
    <n v="7.4999999999999997E-2"/>
    <n v="7.9166666666666663E-2"/>
    <n v="7.6479999999999997"/>
    <n v="0"/>
    <n v="26"/>
    <s v="BASE DE DATOS"/>
    <m/>
  </r>
  <r>
    <s v="20"/>
    <x v="4"/>
    <s v="ELNO"/>
    <s v="33034494"/>
    <s v="33034494"/>
    <x v="0"/>
    <s v="CAT. 1"/>
    <s v="S"/>
    <n v="0.66"/>
    <n v="0"/>
    <n v="0"/>
    <n v="0"/>
    <n v="0"/>
    <n v="0"/>
    <n v="0"/>
    <n v="0"/>
    <n v="0"/>
    <m/>
    <x v="1"/>
    <s v="ELNO33034494CAT. 1EL"/>
    <s v="Electro Nor Oeste S. A."/>
    <x v="2"/>
    <x v="2"/>
    <s v="C. T. Morropón"/>
    <x v="9"/>
    <x v="0"/>
    <x v="0"/>
    <x v="25"/>
    <x v="0"/>
    <s v="Retirado"/>
    <s v="Operativo"/>
    <s v="Distribuidora"/>
    <x v="0"/>
    <x v="1"/>
    <x v="0"/>
    <x v="0"/>
    <s v="Estatal"/>
    <s v="PIURA"/>
    <s v="PIURA"/>
    <s v="MORROPON"/>
    <s v="MORROPON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4"/>
    <s v="ELNO"/>
    <s v="33034494"/>
    <s v="33034494"/>
    <x v="0"/>
    <s v="CAT. 2"/>
    <s v="S"/>
    <n v="0"/>
    <n v="0"/>
    <n v="0"/>
    <n v="0"/>
    <n v="0"/>
    <n v="0"/>
    <n v="0"/>
    <n v="0"/>
    <n v="0"/>
    <m/>
    <x v="1"/>
    <s v="ELNO33034494CAT. 2EL"/>
    <s v="Electro Nor Oeste S. A."/>
    <x v="2"/>
    <x v="2"/>
    <s v="C. T. Morropón"/>
    <x v="9"/>
    <x v="0"/>
    <x v="0"/>
    <x v="26"/>
    <x v="0"/>
    <s v="Retirado"/>
    <s v="Operativo"/>
    <s v="Distribuidora"/>
    <x v="0"/>
    <x v="1"/>
    <x v="0"/>
    <x v="0"/>
    <s v="Estatal"/>
    <s v="PIURA"/>
    <s v="PIURA"/>
    <s v="MORROPON"/>
    <s v="MORROPON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4"/>
    <s v="ELNO"/>
    <s v="33034494"/>
    <s v="33034494"/>
    <x v="0"/>
    <s v="SKODA"/>
    <s v="N"/>
    <n v="0.32"/>
    <n v="0"/>
    <n v="0"/>
    <n v="0"/>
    <n v="0"/>
    <n v="0"/>
    <n v="0"/>
    <n v="0"/>
    <n v="0"/>
    <m/>
    <x v="1"/>
    <s v="ELNO33034494SKODAEL"/>
    <s v="Electro Nor Oeste S. A."/>
    <x v="2"/>
    <x v="2"/>
    <s v="C. T. Morropón"/>
    <x v="9"/>
    <x v="0"/>
    <x v="0"/>
    <x v="27"/>
    <x v="0"/>
    <s v="Retirado"/>
    <s v="Inoperativo"/>
    <s v="Distribuidora"/>
    <x v="0"/>
    <x v="1"/>
    <x v="0"/>
    <x v="0"/>
    <s v="Estatal"/>
    <s v="PIURA"/>
    <s v="PIURA"/>
    <s v="MORROPON"/>
    <s v="MORROPON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4"/>
    <s v="ELNO"/>
    <s v="33034494"/>
    <s v="33034494"/>
    <x v="0"/>
    <s v="CAT D 399"/>
    <s v="S"/>
    <n v="0.9"/>
    <n v="0"/>
    <n v="0"/>
    <n v="0"/>
    <n v="0"/>
    <n v="0"/>
    <n v="0"/>
    <n v="0"/>
    <n v="0"/>
    <m/>
    <x v="1"/>
    <s v="ELNO33034494CAT D 399EL"/>
    <s v="Electro Nor Oeste S. A."/>
    <x v="2"/>
    <x v="2"/>
    <s v="C. T. Morropón"/>
    <x v="9"/>
    <x v="0"/>
    <x v="0"/>
    <x v="24"/>
    <x v="0"/>
    <s v="Retirado"/>
    <s v="Operativo"/>
    <s v="Distribuidora"/>
    <x v="0"/>
    <x v="1"/>
    <x v="0"/>
    <x v="0"/>
    <s v="Estatal"/>
    <s v="PIURA"/>
    <s v="PIURA"/>
    <s v="MORROPON"/>
    <s v="MORROPON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4"/>
    <s v="ELNO"/>
    <s v="41037394"/>
    <s v="41037394"/>
    <x v="0"/>
    <s v="V. PENTA 1"/>
    <s v="S"/>
    <n v="0.15"/>
    <n v="0"/>
    <n v="0"/>
    <n v="0"/>
    <n v="0"/>
    <n v="0"/>
    <n v="0"/>
    <n v="0"/>
    <n v="0"/>
    <m/>
    <x v="1"/>
    <s v="ELNO41037394V. PENTA 1EL"/>
    <s v="Electro Nor Oeste S. A."/>
    <x v="2"/>
    <x v="2"/>
    <s v="C. T. Canchaque"/>
    <x v="10"/>
    <x v="0"/>
    <x v="0"/>
    <x v="28"/>
    <x v="0"/>
    <s v="Retirado"/>
    <s v="Operativo"/>
    <s v="Distribuidora"/>
    <x v="0"/>
    <x v="1"/>
    <x v="0"/>
    <x v="0"/>
    <s v="Estatal"/>
    <s v="PIURA"/>
    <s v="PIURA"/>
    <s v="HUANCABAMBA"/>
    <s v="CANCHAQUE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4"/>
    <s v="ELNO"/>
    <s v="41037394"/>
    <s v="41037394"/>
    <x v="0"/>
    <s v="VOLVO 3"/>
    <s v="S"/>
    <n v="0.2"/>
    <n v="0"/>
    <n v="0"/>
    <n v="0"/>
    <n v="0"/>
    <n v="0"/>
    <n v="0"/>
    <n v="0"/>
    <n v="0"/>
    <m/>
    <x v="1"/>
    <s v="ELNO41037394VOLVO 3EL"/>
    <s v="Electro Nor Oeste S. A."/>
    <x v="2"/>
    <x v="2"/>
    <s v="C. T. Canchaque"/>
    <x v="10"/>
    <x v="0"/>
    <x v="0"/>
    <x v="29"/>
    <x v="0"/>
    <s v="Retirado"/>
    <s v="Operativo"/>
    <s v="Distribuidora"/>
    <x v="0"/>
    <x v="1"/>
    <x v="0"/>
    <x v="0"/>
    <s v="Estatal"/>
    <s v="PIURA"/>
    <s v="PIURA"/>
    <s v="HUANCABAMBA"/>
    <s v="CANCHAQUE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4"/>
    <s v="ELNO"/>
    <s v="33034695"/>
    <s v="33034695"/>
    <x v="0"/>
    <s v="CKD"/>
    <s v="N"/>
    <n v="0.22"/>
    <n v="0"/>
    <n v="0"/>
    <n v="0"/>
    <n v="0"/>
    <n v="0"/>
    <n v="0"/>
    <n v="0"/>
    <n v="0"/>
    <m/>
    <x v="1"/>
    <s v="ELNO33034695CKDEL"/>
    <s v="Electro Nor Oeste S. A."/>
    <x v="2"/>
    <x v="2"/>
    <s v="C. T. Santo Domingo"/>
    <x v="11"/>
    <x v="0"/>
    <x v="0"/>
    <x v="30"/>
    <x v="0"/>
    <s v="Retirado"/>
    <s v="Inoperativo"/>
    <s v="Distribuidora"/>
    <x v="0"/>
    <x v="1"/>
    <x v="0"/>
    <x v="0"/>
    <s v="Estatal"/>
    <s v="PIURA"/>
    <s v="PIURA"/>
    <s v="MORROPON"/>
    <s v="SANTO DOMINGO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4"/>
    <s v="ELNO"/>
    <s v="33034695"/>
    <s v="33034695"/>
    <x v="0"/>
    <s v="V.PENTA"/>
    <s v="S"/>
    <n v="0.1"/>
    <n v="0"/>
    <n v="0"/>
    <n v="0"/>
    <n v="0"/>
    <n v="0"/>
    <n v="0"/>
    <n v="0"/>
    <n v="0"/>
    <m/>
    <x v="1"/>
    <s v="ELNO33034695V.PENTAEL"/>
    <s v="Electro Nor Oeste S. A."/>
    <x v="2"/>
    <x v="2"/>
    <s v="C. T. Santo Domingo"/>
    <x v="11"/>
    <x v="0"/>
    <x v="0"/>
    <x v="31"/>
    <x v="0"/>
    <s v="Retirado"/>
    <s v="Operativo"/>
    <s v="Distribuidora"/>
    <x v="0"/>
    <x v="1"/>
    <x v="0"/>
    <x v="0"/>
    <s v="Estatal"/>
    <s v="PIURA"/>
    <s v="PIURA"/>
    <s v="MORROPON"/>
    <s v="SANTO DOMINGO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4"/>
    <s v="ELNO"/>
    <s v="33034594"/>
    <s v="33034594"/>
    <x v="0"/>
    <s v="CAT-3412"/>
    <s v="S"/>
    <n v="0.6"/>
    <n v="0"/>
    <n v="0"/>
    <n v="0"/>
    <n v="0"/>
    <n v="0"/>
    <n v="0"/>
    <n v="0"/>
    <n v="0"/>
    <m/>
    <x v="1"/>
    <s v="ELNO33034594CAT-3412EL"/>
    <s v="Electro Nor Oeste S. A."/>
    <x v="2"/>
    <x v="2"/>
    <s v="C. T. Huancabamba"/>
    <x v="12"/>
    <x v="0"/>
    <x v="0"/>
    <x v="32"/>
    <x v="0"/>
    <s v="Retirado"/>
    <s v="Operativo"/>
    <s v="Distribuidora"/>
    <x v="0"/>
    <x v="1"/>
    <x v="0"/>
    <x v="0"/>
    <s v="Estatal"/>
    <s v="PIURA"/>
    <s v="PIURA"/>
    <s v="HUANCABAMBA"/>
    <s v="HUANCABAMBA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4"/>
    <s v="ELNO"/>
    <s v="33034594"/>
    <s v="33034594"/>
    <x v="0"/>
    <s v="VOLVO PENTA"/>
    <s v="N"/>
    <n v="0.1"/>
    <n v="0"/>
    <n v="0"/>
    <n v="0"/>
    <n v="0"/>
    <n v="0"/>
    <n v="0"/>
    <n v="0"/>
    <n v="0"/>
    <m/>
    <x v="1"/>
    <s v="ELNO33034594VOLVO PENTAEL"/>
    <s v="Electro Nor Oeste S. A."/>
    <x v="2"/>
    <x v="2"/>
    <s v="C. T. Huancabamba"/>
    <x v="12"/>
    <x v="0"/>
    <x v="0"/>
    <x v="33"/>
    <x v="0"/>
    <s v="Retirado"/>
    <s v="Inoperativo"/>
    <s v="Distribuidora"/>
    <x v="0"/>
    <x v="1"/>
    <x v="0"/>
    <x v="0"/>
    <s v="Estatal"/>
    <s v="PIURA"/>
    <s v="PIURA"/>
    <s v="HUANCABAMBA"/>
    <s v="HUANCABAMBA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4"/>
    <s v="ELNO"/>
    <s v="33034594"/>
    <s v="33034594"/>
    <x v="0"/>
    <s v="VOLVO TD 100"/>
    <s v="S"/>
    <n v="0.15"/>
    <n v="0.11"/>
    <n v="0"/>
    <n v="0"/>
    <n v="0"/>
    <n v="0"/>
    <n v="0"/>
    <n v="0"/>
    <n v="0"/>
    <m/>
    <x v="1"/>
    <s v="ELNO33034594VOLVO TD 100EL"/>
    <s v="Electro Nor Oeste S. A."/>
    <x v="2"/>
    <x v="2"/>
    <s v="C. T. Huancabamba"/>
    <x v="12"/>
    <x v="0"/>
    <x v="0"/>
    <x v="34"/>
    <x v="0"/>
    <s v="Retirado"/>
    <s v="Operativo"/>
    <s v="Distribuidora"/>
    <x v="0"/>
    <x v="1"/>
    <x v="0"/>
    <x v="0"/>
    <s v="Estatal"/>
    <s v="PIURA"/>
    <s v="PIURA"/>
    <s v="HUANCABAMBA"/>
    <s v="HUANCABAMBA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4"/>
    <s v="ELNO"/>
    <s v="33281811"/>
    <s v="33281811"/>
    <x v="0"/>
    <s v="Black start"/>
    <s v="S"/>
    <n v="0.48"/>
    <n v="0.45"/>
    <n v="0"/>
    <n v="0.75"/>
    <n v="0.75"/>
    <n v="735.75"/>
    <n v="8.25"/>
    <n v="8.25"/>
    <n v="0"/>
    <m/>
    <x v="0"/>
    <s v="ELNO33281811Black startEL"/>
    <s v="Electro Nor Oeste S. A."/>
    <x v="2"/>
    <x v="2"/>
    <s v="C.T. Tablazo Colán"/>
    <x v="13"/>
    <x v="0"/>
    <x v="0"/>
    <x v="35"/>
    <x v="0"/>
    <s v="Instalado"/>
    <s v="Operativo"/>
    <s v="Distribuidora"/>
    <x v="0"/>
    <x v="1"/>
    <x v="0"/>
    <x v="0"/>
    <s v="Privado"/>
    <s v="PIURA"/>
    <s v="PIURA"/>
    <s v="PAITA"/>
    <s v="TABLAZO"/>
    <n v="0"/>
    <x v="0"/>
    <n v="0"/>
    <x v="0"/>
    <n v="0"/>
    <x v="0"/>
    <x v="0"/>
    <n v="0.75"/>
    <n v="7.5000000000000002E-4"/>
    <m/>
    <n v="0.04"/>
    <n v="3.7499999999999999E-2"/>
    <n v="7.6479999999999997"/>
    <n v="0"/>
    <n v="26"/>
    <s v="BASE DE DATOS"/>
    <m/>
  </r>
  <r>
    <s v="20"/>
    <x v="4"/>
    <s v="ELNO"/>
    <s v="33281811"/>
    <s v="33281811"/>
    <x v="1"/>
    <s v="TG01"/>
    <s v="S"/>
    <n v="31"/>
    <n v="26.838999999999999"/>
    <n v="3326.3980000000001"/>
    <n v="16056.646000000001"/>
    <n v="19383.044000000002"/>
    <n v="18.5"/>
    <n v="718.55"/>
    <n v="718.55"/>
    <n v="0"/>
    <m/>
    <x v="0"/>
    <s v="ELNO33281811TG01TG"/>
    <s v="Electro Nor Oeste S. A."/>
    <x v="2"/>
    <x v="2"/>
    <s v="C.T. Tablazo Colán"/>
    <x v="13"/>
    <x v="1"/>
    <x v="1"/>
    <x v="36"/>
    <x v="0"/>
    <s v="Instalado"/>
    <s v="Operativo"/>
    <s v="Distribuidora"/>
    <x v="0"/>
    <x v="1"/>
    <x v="0"/>
    <x v="0"/>
    <s v="Privado"/>
    <s v="PIURA"/>
    <s v="PIURA"/>
    <s v="PAITA"/>
    <s v="TABLAZO"/>
    <n v="0"/>
    <x v="1"/>
    <n v="0"/>
    <x v="0"/>
    <n v="0"/>
    <x v="0"/>
    <x v="0"/>
    <n v="19383.044000000002"/>
    <n v="19.383044000000002"/>
    <m/>
    <n v="2.5833333333333335"/>
    <n v="2.2365833333333334"/>
    <n v="7.6479999999999997"/>
    <n v="0"/>
    <n v="26"/>
    <s v="BASE DE DATOS"/>
    <m/>
  </r>
  <r>
    <s v="20"/>
    <x v="5"/>
    <s v="ELNO"/>
    <s v="33034294"/>
    <s v="33034294"/>
    <x v="0"/>
    <s v="SKODA 1"/>
    <s v="S"/>
    <n v="1"/>
    <n v="0.85"/>
    <n v="0"/>
    <n v="0"/>
    <n v="0"/>
    <n v="0"/>
    <n v="0"/>
    <n v="0"/>
    <n v="0"/>
    <m/>
    <x v="0"/>
    <s v="ELNO33034294SKODA 1EL"/>
    <s v="Electro Nor Oeste S. A."/>
    <x v="2"/>
    <x v="2"/>
    <s v="C. T. Sechura"/>
    <x v="7"/>
    <x v="0"/>
    <x v="0"/>
    <x v="15"/>
    <x v="0"/>
    <s v="Instalado"/>
    <s v="Operativo"/>
    <s v="Distribuidora"/>
    <x v="0"/>
    <x v="1"/>
    <x v="0"/>
    <x v="0"/>
    <s v="Estatal"/>
    <s v="PIURA"/>
    <s v="PIURA"/>
    <s v="SECHURA"/>
    <s v="SECHURA"/>
    <n v="0"/>
    <x v="0"/>
    <n v="0"/>
    <x v="0"/>
    <n v="0"/>
    <x v="0"/>
    <x v="0"/>
    <n v="0"/>
    <n v="0"/>
    <m/>
    <n v="8.3333333333333329E-2"/>
    <n v="7.0833333333333331E-2"/>
    <n v="7.6479999999999997"/>
    <n v="0"/>
    <n v="26"/>
    <s v="BASE DE DATOS"/>
    <m/>
  </r>
  <r>
    <s v="20"/>
    <x v="5"/>
    <s v="ELNO"/>
    <s v="33034294"/>
    <s v="33034294"/>
    <x v="0"/>
    <s v="CKD. 2"/>
    <s v="S"/>
    <n v="1"/>
    <n v="0.85"/>
    <n v="0"/>
    <n v="0"/>
    <n v="0"/>
    <n v="0"/>
    <n v="0"/>
    <n v="0"/>
    <n v="0"/>
    <m/>
    <x v="0"/>
    <s v="ELNO33034294CKD. 2EL"/>
    <s v="Electro Nor Oeste S. A."/>
    <x v="2"/>
    <x v="2"/>
    <s v="C. T. Sechura"/>
    <x v="7"/>
    <x v="0"/>
    <x v="0"/>
    <x v="16"/>
    <x v="0"/>
    <s v="Instalado"/>
    <s v="Operativo"/>
    <s v="Distribuidora"/>
    <x v="0"/>
    <x v="1"/>
    <x v="0"/>
    <x v="0"/>
    <s v="Estatal"/>
    <s v="PIURA"/>
    <s v="PIURA"/>
    <s v="SECHURA"/>
    <s v="SECHURA"/>
    <n v="0"/>
    <x v="0"/>
    <n v="0"/>
    <x v="0"/>
    <n v="0"/>
    <x v="0"/>
    <x v="0"/>
    <n v="0"/>
    <n v="0"/>
    <m/>
    <n v="8.3333333333333329E-2"/>
    <n v="7.0833333333333331E-2"/>
    <n v="7.6479999999999997"/>
    <n v="0"/>
    <n v="26"/>
    <s v="BASE DE DATOS"/>
    <m/>
  </r>
  <r>
    <s v="20"/>
    <x v="5"/>
    <s v="ELNO"/>
    <s v="33034294"/>
    <s v="33034294"/>
    <x v="0"/>
    <s v="CKD. 3"/>
    <s v="S"/>
    <n v="0.5"/>
    <n v="0.4"/>
    <n v="0"/>
    <n v="0"/>
    <n v="0"/>
    <n v="0"/>
    <n v="0"/>
    <n v="0"/>
    <n v="0"/>
    <m/>
    <x v="0"/>
    <s v="ELNO33034294CKD. 3EL"/>
    <s v="Electro Nor Oeste S. A."/>
    <x v="2"/>
    <x v="2"/>
    <s v="C. T. Sechura"/>
    <x v="7"/>
    <x v="0"/>
    <x v="0"/>
    <x v="17"/>
    <x v="0"/>
    <s v="Instalado"/>
    <s v="Operativo"/>
    <s v="Distribuidora"/>
    <x v="0"/>
    <x v="1"/>
    <x v="0"/>
    <x v="0"/>
    <s v="Estatal"/>
    <s v="PIURA"/>
    <s v="PIURA"/>
    <s v="SECHURA"/>
    <s v="SECHURA"/>
    <n v="0"/>
    <x v="0"/>
    <n v="0"/>
    <x v="0"/>
    <n v="0"/>
    <x v="0"/>
    <x v="0"/>
    <n v="0"/>
    <n v="0"/>
    <m/>
    <n v="4.1666666666666664E-2"/>
    <n v="3.3333333333333333E-2"/>
    <n v="7.6479999999999997"/>
    <n v="0"/>
    <n v="26"/>
    <s v="BASE DE DATOS"/>
    <m/>
  </r>
  <r>
    <s v="20"/>
    <x v="5"/>
    <s v="ELNO"/>
    <s v="33034294"/>
    <s v="33034294"/>
    <x v="0"/>
    <s v="CAT"/>
    <s v="S"/>
    <n v="0.32"/>
    <n v="0"/>
    <n v="0"/>
    <n v="0"/>
    <n v="0"/>
    <n v="0"/>
    <n v="0"/>
    <n v="0"/>
    <n v="0"/>
    <m/>
    <x v="0"/>
    <s v="ELNO33034294CATEL"/>
    <s v="Electro Nor Oeste S. A."/>
    <x v="2"/>
    <x v="2"/>
    <s v="C. T. Sechura"/>
    <x v="7"/>
    <x v="0"/>
    <x v="0"/>
    <x v="18"/>
    <x v="0"/>
    <s v="Instalado"/>
    <s v="Operativo"/>
    <s v="Distribuidora"/>
    <x v="0"/>
    <x v="1"/>
    <x v="0"/>
    <x v="0"/>
    <s v="Estatal"/>
    <s v="PIURA"/>
    <s v="PIURA"/>
    <s v="SECHURA"/>
    <s v="SECHURA"/>
    <n v="0"/>
    <x v="0"/>
    <n v="0"/>
    <x v="0"/>
    <n v="0"/>
    <x v="0"/>
    <x v="0"/>
    <n v="0"/>
    <n v="0"/>
    <m/>
    <n v="2.6666666666666668E-2"/>
    <n v="0"/>
    <n v="7.6479999999999997"/>
    <n v="0"/>
    <n v="26"/>
    <s v="BASE DE DATOS"/>
    <m/>
  </r>
  <r>
    <s v="20"/>
    <x v="5"/>
    <s v="ELNO"/>
    <s v="33098299"/>
    <s v="33098299"/>
    <x v="0"/>
    <s v="SKODA-1"/>
    <s v="S"/>
    <n v="1"/>
    <n v="0"/>
    <n v="0"/>
    <n v="0"/>
    <n v="0"/>
    <n v="0"/>
    <n v="0"/>
    <n v="0"/>
    <n v="0"/>
    <m/>
    <x v="0"/>
    <s v="ELNO33098299SKODA-1EL"/>
    <s v="Electro Nor Oeste S. A."/>
    <x v="2"/>
    <x v="2"/>
    <s v="C. T. Huápalas"/>
    <x v="8"/>
    <x v="0"/>
    <x v="0"/>
    <x v="19"/>
    <x v="0"/>
    <s v="Instalado"/>
    <s v="Operativo"/>
    <s v="Distribuidora"/>
    <x v="0"/>
    <x v="1"/>
    <x v="0"/>
    <x v="0"/>
    <s v="Estatal"/>
    <s v="PIURA"/>
    <s v="PIURA"/>
    <s v="CHULUCANAS"/>
    <s v="CHULUCANAS"/>
    <n v="0"/>
    <x v="0"/>
    <n v="0"/>
    <x v="0"/>
    <n v="0"/>
    <x v="0"/>
    <x v="0"/>
    <n v="0"/>
    <n v="0"/>
    <m/>
    <n v="8.3333333333333329E-2"/>
    <n v="8.3333333333333329E-2"/>
    <n v="7.6479999999999997"/>
    <n v="0"/>
    <n v="26"/>
    <s v="BASE DE DATOS"/>
    <m/>
  </r>
  <r>
    <s v="20"/>
    <x v="5"/>
    <s v="ELNO"/>
    <s v="33098299"/>
    <s v="33098299"/>
    <x v="0"/>
    <s v="SKODA-2"/>
    <s v="S"/>
    <n v="1"/>
    <n v="0"/>
    <n v="0"/>
    <n v="0"/>
    <n v="0"/>
    <n v="0"/>
    <n v="0"/>
    <n v="0"/>
    <n v="0"/>
    <m/>
    <x v="0"/>
    <s v="ELNO33098299SKODA-2EL"/>
    <s v="Electro Nor Oeste S. A."/>
    <x v="2"/>
    <x v="2"/>
    <s v="C. T. Huápalas"/>
    <x v="8"/>
    <x v="0"/>
    <x v="0"/>
    <x v="20"/>
    <x v="0"/>
    <s v="Instalado"/>
    <s v="Operativo"/>
    <s v="Distribuidora"/>
    <x v="0"/>
    <x v="1"/>
    <x v="0"/>
    <x v="0"/>
    <s v="Estatal"/>
    <s v="PIURA"/>
    <s v="PIURA"/>
    <s v="CHULUCANAS"/>
    <s v="CHULUCANAS"/>
    <n v="0"/>
    <x v="0"/>
    <n v="0"/>
    <x v="0"/>
    <n v="0"/>
    <x v="0"/>
    <x v="0"/>
    <n v="0"/>
    <n v="0"/>
    <m/>
    <n v="8.3333333333333329E-2"/>
    <n v="8.3333333333333329E-2"/>
    <n v="7.6479999999999997"/>
    <n v="0"/>
    <n v="26"/>
    <s v="BASE DE DATOS"/>
    <m/>
  </r>
  <r>
    <s v="20"/>
    <x v="5"/>
    <s v="ELNO"/>
    <s v="33098299"/>
    <s v="33098299"/>
    <x v="0"/>
    <s v="CAT 1"/>
    <s v="S"/>
    <n v="0.5"/>
    <n v="0"/>
    <n v="0"/>
    <n v="0"/>
    <n v="0"/>
    <n v="0"/>
    <n v="0"/>
    <n v="0"/>
    <n v="0"/>
    <m/>
    <x v="0"/>
    <s v="ELNO33098299CAT 1EL"/>
    <s v="Electro Nor Oeste S. A."/>
    <x v="2"/>
    <x v="2"/>
    <s v="C. T. Huápalas"/>
    <x v="8"/>
    <x v="0"/>
    <x v="0"/>
    <x v="21"/>
    <x v="0"/>
    <s v="Instalado"/>
    <s v="Operativo"/>
    <s v="Distribuidora"/>
    <x v="0"/>
    <x v="1"/>
    <x v="0"/>
    <x v="0"/>
    <s v="Estatal"/>
    <s v="PIURA"/>
    <s v="PIURA"/>
    <s v="CHULUCANAS"/>
    <s v="CHULUCANAS"/>
    <n v="0"/>
    <x v="0"/>
    <n v="0"/>
    <x v="0"/>
    <n v="0"/>
    <x v="0"/>
    <x v="0"/>
    <n v="0"/>
    <n v="0"/>
    <m/>
    <n v="4.1666666666666664E-2"/>
    <n v="0"/>
    <n v="7.6479999999999997"/>
    <n v="0"/>
    <n v="26"/>
    <s v="BASE DE DATOS"/>
    <m/>
  </r>
  <r>
    <s v="20"/>
    <x v="5"/>
    <s v="ELNO"/>
    <s v="33098299"/>
    <s v="33098299"/>
    <x v="0"/>
    <s v="CAT 2"/>
    <s v="S"/>
    <n v="0.5"/>
    <n v="0"/>
    <n v="0"/>
    <n v="0"/>
    <n v="0"/>
    <n v="0"/>
    <n v="0"/>
    <n v="0"/>
    <n v="0"/>
    <m/>
    <x v="0"/>
    <s v="ELNO33098299CAT 2EL"/>
    <s v="Electro Nor Oeste S. A."/>
    <x v="2"/>
    <x v="2"/>
    <s v="C. T. Huápalas"/>
    <x v="8"/>
    <x v="0"/>
    <x v="0"/>
    <x v="22"/>
    <x v="0"/>
    <s v="Instalado"/>
    <s v="Operativo"/>
    <s v="Distribuidora"/>
    <x v="0"/>
    <x v="1"/>
    <x v="0"/>
    <x v="0"/>
    <s v="Estatal"/>
    <s v="PIURA"/>
    <s v="PIURA"/>
    <s v="CHULUCANAS"/>
    <s v="CHULUCANAS"/>
    <n v="0"/>
    <x v="0"/>
    <n v="0"/>
    <x v="0"/>
    <n v="0"/>
    <x v="0"/>
    <x v="0"/>
    <n v="0"/>
    <n v="0"/>
    <m/>
    <n v="4.1666666666666664E-2"/>
    <n v="0"/>
    <n v="7.6479999999999997"/>
    <n v="0"/>
    <n v="26"/>
    <s v="BASE DE DATOS"/>
    <m/>
  </r>
  <r>
    <s v="20"/>
    <x v="5"/>
    <s v="ELNO"/>
    <s v="33098299"/>
    <s v="33098299"/>
    <x v="0"/>
    <s v="CAT 3"/>
    <s v="S"/>
    <n v="0.5"/>
    <n v="0"/>
    <n v="0"/>
    <n v="0"/>
    <n v="0"/>
    <n v="0"/>
    <n v="0"/>
    <n v="0"/>
    <n v="0"/>
    <m/>
    <x v="0"/>
    <s v="ELNO33098299CAT 3EL"/>
    <s v="Electro Nor Oeste S. A."/>
    <x v="2"/>
    <x v="2"/>
    <s v="C. T. Huápalas"/>
    <x v="8"/>
    <x v="0"/>
    <x v="0"/>
    <x v="23"/>
    <x v="0"/>
    <s v="Instalado"/>
    <s v="Operativo"/>
    <s v="Distribuidora"/>
    <x v="0"/>
    <x v="1"/>
    <x v="0"/>
    <x v="0"/>
    <s v="Estatal"/>
    <s v="PIURA"/>
    <s v="PIURA"/>
    <s v="CHULUCANAS"/>
    <s v="CHULUCANAS"/>
    <n v="0"/>
    <x v="0"/>
    <n v="0"/>
    <x v="0"/>
    <n v="0"/>
    <x v="0"/>
    <x v="0"/>
    <n v="0"/>
    <n v="0"/>
    <m/>
    <n v="4.1666666666666664E-2"/>
    <n v="4.1666666666666664E-2"/>
    <n v="7.6479999999999997"/>
    <n v="0"/>
    <n v="26"/>
    <s v="BASE DE DATOS"/>
    <m/>
  </r>
  <r>
    <s v="20"/>
    <x v="5"/>
    <s v="ELNO"/>
    <s v="33098299"/>
    <s v="33098299"/>
    <x v="0"/>
    <s v="CAT D 399"/>
    <s v="S"/>
    <n v="0.9"/>
    <n v="0"/>
    <n v="0"/>
    <n v="0"/>
    <n v="0"/>
    <n v="0"/>
    <n v="0"/>
    <n v="0"/>
    <n v="0"/>
    <m/>
    <x v="0"/>
    <s v="ELNO33098299CAT D 399EL"/>
    <s v="Electro Nor Oeste S. A."/>
    <x v="2"/>
    <x v="2"/>
    <s v="C. T. Huápalas"/>
    <x v="8"/>
    <x v="0"/>
    <x v="0"/>
    <x v="24"/>
    <x v="0"/>
    <s v="Instalado"/>
    <s v="Operativo"/>
    <s v="Distribuidora"/>
    <x v="0"/>
    <x v="1"/>
    <x v="0"/>
    <x v="0"/>
    <s v="Estatal"/>
    <s v="PIURA"/>
    <s v="PIURA"/>
    <s v="CHULUCANAS"/>
    <s v="CHULUCANAS"/>
    <n v="0"/>
    <x v="0"/>
    <n v="0"/>
    <x v="0"/>
    <n v="0"/>
    <x v="0"/>
    <x v="0"/>
    <n v="0"/>
    <n v="0"/>
    <m/>
    <n v="7.4999999999999997E-2"/>
    <n v="7.9166666666666663E-2"/>
    <n v="7.6479999999999997"/>
    <n v="0"/>
    <n v="26"/>
    <s v="BASE DE DATOS"/>
    <m/>
  </r>
  <r>
    <s v="20"/>
    <x v="5"/>
    <s v="ELNO"/>
    <s v="33034494"/>
    <s v="33034494"/>
    <x v="0"/>
    <s v="CAT. 1"/>
    <s v="S"/>
    <n v="0.66"/>
    <n v="0"/>
    <n v="0"/>
    <n v="0"/>
    <n v="0"/>
    <n v="0"/>
    <n v="0"/>
    <n v="0"/>
    <n v="0"/>
    <m/>
    <x v="1"/>
    <s v="ELNO33034494CAT. 1EL"/>
    <s v="Electro Nor Oeste S. A."/>
    <x v="2"/>
    <x v="2"/>
    <s v="C. T. Morropón"/>
    <x v="9"/>
    <x v="0"/>
    <x v="0"/>
    <x v="25"/>
    <x v="0"/>
    <s v="Retirado"/>
    <s v="Operativo"/>
    <s v="Distribuidora"/>
    <x v="0"/>
    <x v="1"/>
    <x v="0"/>
    <x v="0"/>
    <s v="Estatal"/>
    <s v="PIURA"/>
    <s v="PIURA"/>
    <s v="MORROPON"/>
    <s v="MORROPON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5"/>
    <s v="ELNO"/>
    <s v="33034494"/>
    <s v="33034494"/>
    <x v="0"/>
    <s v="CAT. 2"/>
    <s v="S"/>
    <n v="0"/>
    <n v="0"/>
    <n v="0"/>
    <n v="0"/>
    <n v="0"/>
    <n v="0"/>
    <n v="0"/>
    <n v="0"/>
    <n v="0"/>
    <m/>
    <x v="1"/>
    <s v="ELNO33034494CAT. 2EL"/>
    <s v="Electro Nor Oeste S. A."/>
    <x v="2"/>
    <x v="2"/>
    <s v="C. T. Morropón"/>
    <x v="9"/>
    <x v="0"/>
    <x v="0"/>
    <x v="26"/>
    <x v="0"/>
    <s v="Retirado"/>
    <s v="Operativo"/>
    <s v="Distribuidora"/>
    <x v="0"/>
    <x v="1"/>
    <x v="0"/>
    <x v="0"/>
    <s v="Estatal"/>
    <s v="PIURA"/>
    <s v="PIURA"/>
    <s v="MORROPON"/>
    <s v="MORROPON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5"/>
    <s v="ELNO"/>
    <s v="33034494"/>
    <s v="33034494"/>
    <x v="0"/>
    <s v="SKODA"/>
    <s v="N"/>
    <n v="0.32"/>
    <n v="0"/>
    <n v="0"/>
    <n v="0"/>
    <n v="0"/>
    <n v="0"/>
    <n v="0"/>
    <n v="0"/>
    <n v="0"/>
    <m/>
    <x v="1"/>
    <s v="ELNO33034494SKODAEL"/>
    <s v="Electro Nor Oeste S. A."/>
    <x v="2"/>
    <x v="2"/>
    <s v="C. T. Morropón"/>
    <x v="9"/>
    <x v="0"/>
    <x v="0"/>
    <x v="27"/>
    <x v="0"/>
    <s v="Retirado"/>
    <s v="Inoperativo"/>
    <s v="Distribuidora"/>
    <x v="0"/>
    <x v="1"/>
    <x v="0"/>
    <x v="0"/>
    <s v="Estatal"/>
    <s v="PIURA"/>
    <s v="PIURA"/>
    <s v="MORROPON"/>
    <s v="MORROPON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5"/>
    <s v="ELNO"/>
    <s v="33034494"/>
    <s v="33034494"/>
    <x v="0"/>
    <s v="CAT D 399"/>
    <s v="S"/>
    <n v="0.9"/>
    <n v="0"/>
    <n v="0"/>
    <n v="0"/>
    <n v="0"/>
    <n v="0"/>
    <n v="0"/>
    <n v="0"/>
    <n v="0"/>
    <m/>
    <x v="1"/>
    <s v="ELNO33034494CAT D 399EL"/>
    <s v="Electro Nor Oeste S. A."/>
    <x v="2"/>
    <x v="2"/>
    <s v="C. T. Morropón"/>
    <x v="9"/>
    <x v="0"/>
    <x v="0"/>
    <x v="24"/>
    <x v="0"/>
    <s v="Retirado"/>
    <s v="Operativo"/>
    <s v="Distribuidora"/>
    <x v="0"/>
    <x v="1"/>
    <x v="0"/>
    <x v="0"/>
    <s v="Estatal"/>
    <s v="PIURA"/>
    <s v="PIURA"/>
    <s v="MORROPON"/>
    <s v="MORROPON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5"/>
    <s v="ELNO"/>
    <s v="41037394"/>
    <s v="41037394"/>
    <x v="0"/>
    <s v="V. PENTA 1"/>
    <s v="S"/>
    <n v="0.15"/>
    <n v="0"/>
    <n v="0"/>
    <n v="0"/>
    <n v="0"/>
    <n v="0"/>
    <n v="0"/>
    <n v="0"/>
    <n v="0"/>
    <m/>
    <x v="1"/>
    <s v="ELNO41037394V. PENTA 1EL"/>
    <s v="Electro Nor Oeste S. A."/>
    <x v="2"/>
    <x v="2"/>
    <s v="C. T. Canchaque"/>
    <x v="10"/>
    <x v="0"/>
    <x v="0"/>
    <x v="28"/>
    <x v="0"/>
    <s v="Retirado"/>
    <s v="Operativo"/>
    <s v="Distribuidora"/>
    <x v="0"/>
    <x v="1"/>
    <x v="0"/>
    <x v="0"/>
    <s v="Estatal"/>
    <s v="PIURA"/>
    <s v="PIURA"/>
    <s v="HUANCABAMBA"/>
    <s v="CANCHAQUE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5"/>
    <s v="ELNO"/>
    <s v="41037394"/>
    <s v="41037394"/>
    <x v="0"/>
    <s v="VOLVO 3"/>
    <s v="S"/>
    <n v="0.2"/>
    <n v="0"/>
    <n v="0"/>
    <n v="0"/>
    <n v="0"/>
    <n v="0"/>
    <n v="0"/>
    <n v="0"/>
    <n v="0"/>
    <m/>
    <x v="1"/>
    <s v="ELNO41037394VOLVO 3EL"/>
    <s v="Electro Nor Oeste S. A."/>
    <x v="2"/>
    <x v="2"/>
    <s v="C. T. Canchaque"/>
    <x v="10"/>
    <x v="0"/>
    <x v="0"/>
    <x v="29"/>
    <x v="0"/>
    <s v="Retirado"/>
    <s v="Operativo"/>
    <s v="Distribuidora"/>
    <x v="0"/>
    <x v="1"/>
    <x v="0"/>
    <x v="0"/>
    <s v="Estatal"/>
    <s v="PIURA"/>
    <s v="PIURA"/>
    <s v="HUANCABAMBA"/>
    <s v="CANCHAQUE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5"/>
    <s v="ELNO"/>
    <s v="33034695"/>
    <s v="33034695"/>
    <x v="0"/>
    <s v="CKD"/>
    <s v="N"/>
    <n v="0.22"/>
    <n v="0"/>
    <n v="0"/>
    <n v="0"/>
    <n v="0"/>
    <n v="0"/>
    <n v="0"/>
    <n v="0"/>
    <n v="0"/>
    <m/>
    <x v="1"/>
    <s v="ELNO33034695CKDEL"/>
    <s v="Electro Nor Oeste S. A."/>
    <x v="2"/>
    <x v="2"/>
    <s v="C. T. Santo Domingo"/>
    <x v="11"/>
    <x v="0"/>
    <x v="0"/>
    <x v="30"/>
    <x v="0"/>
    <s v="Retirado"/>
    <s v="Inoperativo"/>
    <s v="Distribuidora"/>
    <x v="0"/>
    <x v="1"/>
    <x v="0"/>
    <x v="0"/>
    <s v="Estatal"/>
    <s v="PIURA"/>
    <s v="PIURA"/>
    <s v="MORROPON"/>
    <s v="SANTO DOMINGO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5"/>
    <s v="ELNO"/>
    <s v="33034695"/>
    <s v="33034695"/>
    <x v="0"/>
    <s v="V.PENTA"/>
    <s v="S"/>
    <n v="0.1"/>
    <n v="0"/>
    <n v="0"/>
    <n v="0"/>
    <n v="0"/>
    <n v="0"/>
    <n v="0"/>
    <n v="0"/>
    <n v="0"/>
    <m/>
    <x v="1"/>
    <s v="ELNO33034695V.PENTAEL"/>
    <s v="Electro Nor Oeste S. A."/>
    <x v="2"/>
    <x v="2"/>
    <s v="C. T. Santo Domingo"/>
    <x v="11"/>
    <x v="0"/>
    <x v="0"/>
    <x v="31"/>
    <x v="0"/>
    <s v="Retirado"/>
    <s v="Operativo"/>
    <s v="Distribuidora"/>
    <x v="0"/>
    <x v="1"/>
    <x v="0"/>
    <x v="0"/>
    <s v="Estatal"/>
    <s v="PIURA"/>
    <s v="PIURA"/>
    <s v="MORROPON"/>
    <s v="SANTO DOMINGO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5"/>
    <s v="ELNO"/>
    <s v="33034594"/>
    <s v="33034594"/>
    <x v="0"/>
    <s v="CAT-3412"/>
    <s v="S"/>
    <n v="0.6"/>
    <n v="0"/>
    <n v="0"/>
    <n v="0"/>
    <n v="0"/>
    <n v="0"/>
    <n v="0"/>
    <n v="0"/>
    <n v="0"/>
    <m/>
    <x v="1"/>
    <s v="ELNO33034594CAT-3412EL"/>
    <s v="Electro Nor Oeste S. A."/>
    <x v="2"/>
    <x v="2"/>
    <s v="C. T. Huancabamba"/>
    <x v="12"/>
    <x v="0"/>
    <x v="0"/>
    <x v="32"/>
    <x v="0"/>
    <s v="Retirado"/>
    <s v="Operativo"/>
    <s v="Distribuidora"/>
    <x v="0"/>
    <x v="1"/>
    <x v="0"/>
    <x v="0"/>
    <s v="Estatal"/>
    <s v="PIURA"/>
    <s v="PIURA"/>
    <s v="HUANCABAMBA"/>
    <s v="HUANCABAMBA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5"/>
    <s v="ELNO"/>
    <s v="33034594"/>
    <s v="33034594"/>
    <x v="0"/>
    <s v="VOLVO PENTA"/>
    <s v="N"/>
    <n v="0.1"/>
    <n v="0"/>
    <n v="0"/>
    <n v="0"/>
    <n v="0"/>
    <n v="0"/>
    <n v="0"/>
    <n v="0"/>
    <n v="0"/>
    <m/>
    <x v="1"/>
    <s v="ELNO33034594VOLVO PENTAEL"/>
    <s v="Electro Nor Oeste S. A."/>
    <x v="2"/>
    <x v="2"/>
    <s v="C. T. Huancabamba"/>
    <x v="12"/>
    <x v="0"/>
    <x v="0"/>
    <x v="33"/>
    <x v="0"/>
    <s v="Retirado"/>
    <s v="Inoperativo"/>
    <s v="Distribuidora"/>
    <x v="0"/>
    <x v="1"/>
    <x v="0"/>
    <x v="0"/>
    <s v="Estatal"/>
    <s v="PIURA"/>
    <s v="PIURA"/>
    <s v="HUANCABAMBA"/>
    <s v="HUANCABAMBA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5"/>
    <s v="ELNO"/>
    <s v="33034594"/>
    <s v="33034594"/>
    <x v="0"/>
    <s v="VOLVO TD 100"/>
    <s v="S"/>
    <n v="0.15"/>
    <n v="0.11"/>
    <n v="0"/>
    <n v="0"/>
    <n v="0"/>
    <n v="0"/>
    <n v="0"/>
    <n v="0"/>
    <n v="0"/>
    <m/>
    <x v="1"/>
    <s v="ELNO33034594VOLVO TD 100EL"/>
    <s v="Electro Nor Oeste S. A."/>
    <x v="2"/>
    <x v="2"/>
    <s v="C. T. Huancabamba"/>
    <x v="12"/>
    <x v="0"/>
    <x v="0"/>
    <x v="34"/>
    <x v="0"/>
    <s v="Retirado"/>
    <s v="Operativo"/>
    <s v="Distribuidora"/>
    <x v="0"/>
    <x v="1"/>
    <x v="0"/>
    <x v="0"/>
    <s v="Estatal"/>
    <s v="PIURA"/>
    <s v="PIURA"/>
    <s v="HUANCABAMBA"/>
    <s v="HUANCABAMBA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5"/>
    <s v="ELNO"/>
    <s v="33281811"/>
    <s v="33281811"/>
    <x v="0"/>
    <s v="Black start"/>
    <s v="S"/>
    <n v="0.48"/>
    <n v="0.45"/>
    <n v="0"/>
    <n v="0.75"/>
    <n v="0.75"/>
    <n v="718.75"/>
    <n v="1.25"/>
    <n v="1.25"/>
    <n v="0"/>
    <m/>
    <x v="0"/>
    <s v="ELNO33281811Black startEL"/>
    <s v="Electro Nor Oeste S. A."/>
    <x v="2"/>
    <x v="2"/>
    <s v="C.T. Tablazo Colán"/>
    <x v="13"/>
    <x v="0"/>
    <x v="0"/>
    <x v="35"/>
    <x v="0"/>
    <s v="Instalado"/>
    <s v="Operativo"/>
    <s v="Distribuidora"/>
    <x v="0"/>
    <x v="1"/>
    <x v="0"/>
    <x v="0"/>
    <s v="Privado"/>
    <s v="PIURA"/>
    <s v="PIURA"/>
    <s v="PAITA"/>
    <s v="TABLAZO"/>
    <n v="0"/>
    <x v="0"/>
    <n v="0"/>
    <x v="0"/>
    <n v="0"/>
    <x v="0"/>
    <x v="0"/>
    <n v="0.75"/>
    <n v="7.5000000000000002E-4"/>
    <m/>
    <n v="0.04"/>
    <n v="3.7499999999999999E-2"/>
    <n v="7.6479999999999997"/>
    <n v="0"/>
    <n v="26"/>
    <s v="BASE DE DATOS"/>
    <m/>
  </r>
  <r>
    <s v="20"/>
    <x v="5"/>
    <s v="ELNO"/>
    <s v="33281811"/>
    <s v="33281811"/>
    <x v="1"/>
    <s v="TG01"/>
    <s v="S"/>
    <n v="31"/>
    <n v="26.838999999999999"/>
    <n v="3481.3560000000002"/>
    <n v="15956.856"/>
    <n v="19438.212"/>
    <n v="13.95"/>
    <n v="703.55"/>
    <n v="703.55"/>
    <n v="0"/>
    <m/>
    <x v="0"/>
    <s v="ELNO33281811TG01TG"/>
    <s v="Electro Nor Oeste S. A."/>
    <x v="2"/>
    <x v="2"/>
    <s v="C.T. Tablazo Colán"/>
    <x v="13"/>
    <x v="1"/>
    <x v="1"/>
    <x v="36"/>
    <x v="0"/>
    <s v="Instalado"/>
    <s v="Operativo"/>
    <s v="Distribuidora"/>
    <x v="0"/>
    <x v="1"/>
    <x v="0"/>
    <x v="0"/>
    <s v="Privado"/>
    <s v="PIURA"/>
    <s v="PIURA"/>
    <s v="PAITA"/>
    <s v="TABLAZO"/>
    <n v="0"/>
    <x v="1"/>
    <n v="0"/>
    <x v="0"/>
    <n v="0"/>
    <x v="0"/>
    <x v="0"/>
    <n v="19438.212"/>
    <n v="19.438212"/>
    <m/>
    <n v="2.5833333333333335"/>
    <n v="2.2365833333333334"/>
    <n v="7.6479999999999997"/>
    <n v="0"/>
    <n v="26"/>
    <s v="BASE DE DATOS"/>
    <m/>
  </r>
  <r>
    <s v="20"/>
    <x v="6"/>
    <s v="ELNO"/>
    <s v="33034294"/>
    <s v="33034294"/>
    <x v="0"/>
    <s v="SKODA 1"/>
    <s v="S"/>
    <n v="1"/>
    <n v="0.85"/>
    <n v="0"/>
    <n v="0"/>
    <n v="0"/>
    <n v="0"/>
    <n v="0"/>
    <n v="0"/>
    <n v="0"/>
    <m/>
    <x v="0"/>
    <s v="ELNO33034294SKODA 1EL"/>
    <s v="Electro Nor Oeste S. A."/>
    <x v="2"/>
    <x v="2"/>
    <s v="C. T. Sechura"/>
    <x v="7"/>
    <x v="0"/>
    <x v="0"/>
    <x v="15"/>
    <x v="0"/>
    <s v="Instalado"/>
    <s v="Operativo"/>
    <s v="Distribuidora"/>
    <x v="0"/>
    <x v="1"/>
    <x v="0"/>
    <x v="0"/>
    <s v="Estatal"/>
    <s v="PIURA"/>
    <s v="PIURA"/>
    <s v="SECHURA"/>
    <s v="SECHURA"/>
    <n v="0"/>
    <x v="0"/>
    <n v="0"/>
    <x v="0"/>
    <n v="0"/>
    <x v="0"/>
    <x v="0"/>
    <n v="0"/>
    <n v="0"/>
    <m/>
    <n v="8.3333333333333329E-2"/>
    <n v="7.0833333333333331E-2"/>
    <n v="7.6479999999999997"/>
    <n v="0"/>
    <n v="26"/>
    <s v="BASE DE DATOS"/>
    <m/>
  </r>
  <r>
    <s v="20"/>
    <x v="6"/>
    <s v="ELNO"/>
    <s v="33034294"/>
    <s v="33034294"/>
    <x v="0"/>
    <s v="CKD. 2"/>
    <s v="S"/>
    <n v="1"/>
    <n v="0.85"/>
    <n v="0"/>
    <n v="0"/>
    <n v="0"/>
    <n v="0"/>
    <n v="0"/>
    <n v="0"/>
    <n v="0"/>
    <m/>
    <x v="0"/>
    <s v="ELNO33034294CKD. 2EL"/>
    <s v="Electro Nor Oeste S. A."/>
    <x v="2"/>
    <x v="2"/>
    <s v="C. T. Sechura"/>
    <x v="7"/>
    <x v="0"/>
    <x v="0"/>
    <x v="16"/>
    <x v="0"/>
    <s v="Instalado"/>
    <s v="Operativo"/>
    <s v="Distribuidora"/>
    <x v="0"/>
    <x v="1"/>
    <x v="0"/>
    <x v="0"/>
    <s v="Estatal"/>
    <s v="PIURA"/>
    <s v="PIURA"/>
    <s v="SECHURA"/>
    <s v="SECHURA"/>
    <n v="0"/>
    <x v="0"/>
    <n v="0"/>
    <x v="0"/>
    <n v="0"/>
    <x v="0"/>
    <x v="0"/>
    <n v="0"/>
    <n v="0"/>
    <m/>
    <n v="8.3333333333333329E-2"/>
    <n v="7.0833333333333331E-2"/>
    <n v="7.6479999999999997"/>
    <n v="0"/>
    <n v="26"/>
    <s v="BASE DE DATOS"/>
    <m/>
  </r>
  <r>
    <s v="20"/>
    <x v="6"/>
    <s v="ELNO"/>
    <s v="33034294"/>
    <s v="33034294"/>
    <x v="0"/>
    <s v="CKD. 3"/>
    <s v="S"/>
    <n v="0.5"/>
    <n v="0.4"/>
    <n v="0"/>
    <n v="0"/>
    <n v="0"/>
    <n v="0"/>
    <n v="0"/>
    <n v="0"/>
    <n v="0"/>
    <m/>
    <x v="0"/>
    <s v="ELNO33034294CKD. 3EL"/>
    <s v="Electro Nor Oeste S. A."/>
    <x v="2"/>
    <x v="2"/>
    <s v="C. T. Sechura"/>
    <x v="7"/>
    <x v="0"/>
    <x v="0"/>
    <x v="17"/>
    <x v="0"/>
    <s v="Instalado"/>
    <s v="Operativo"/>
    <s v="Distribuidora"/>
    <x v="0"/>
    <x v="1"/>
    <x v="0"/>
    <x v="0"/>
    <s v="Estatal"/>
    <s v="PIURA"/>
    <s v="PIURA"/>
    <s v="SECHURA"/>
    <s v="SECHURA"/>
    <n v="0"/>
    <x v="0"/>
    <n v="0"/>
    <x v="0"/>
    <n v="0"/>
    <x v="0"/>
    <x v="0"/>
    <n v="0"/>
    <n v="0"/>
    <m/>
    <n v="4.1666666666666664E-2"/>
    <n v="3.3333333333333333E-2"/>
    <n v="7.6479999999999997"/>
    <n v="0"/>
    <n v="26"/>
    <s v="BASE DE DATOS"/>
    <m/>
  </r>
  <r>
    <s v="20"/>
    <x v="6"/>
    <s v="ELNO"/>
    <s v="33034294"/>
    <s v="33034294"/>
    <x v="0"/>
    <s v="CAT"/>
    <s v="S"/>
    <n v="0.32"/>
    <n v="0"/>
    <n v="0"/>
    <n v="0"/>
    <n v="0"/>
    <n v="0"/>
    <n v="0"/>
    <n v="0"/>
    <n v="0"/>
    <m/>
    <x v="0"/>
    <s v="ELNO33034294CATEL"/>
    <s v="Electro Nor Oeste S. A."/>
    <x v="2"/>
    <x v="2"/>
    <s v="C. T. Sechura"/>
    <x v="7"/>
    <x v="0"/>
    <x v="0"/>
    <x v="18"/>
    <x v="0"/>
    <s v="Instalado"/>
    <s v="Operativo"/>
    <s v="Distribuidora"/>
    <x v="0"/>
    <x v="1"/>
    <x v="0"/>
    <x v="0"/>
    <s v="Estatal"/>
    <s v="PIURA"/>
    <s v="PIURA"/>
    <s v="SECHURA"/>
    <s v="SECHURA"/>
    <n v="0"/>
    <x v="0"/>
    <n v="0"/>
    <x v="0"/>
    <n v="0"/>
    <x v="0"/>
    <x v="0"/>
    <n v="0"/>
    <n v="0"/>
    <m/>
    <n v="2.6666666666666668E-2"/>
    <n v="0"/>
    <n v="7.6479999999999997"/>
    <n v="0"/>
    <n v="26"/>
    <s v="BASE DE DATOS"/>
    <m/>
  </r>
  <r>
    <s v="20"/>
    <x v="6"/>
    <s v="ELNO"/>
    <s v="33098299"/>
    <s v="33098299"/>
    <x v="0"/>
    <s v="SKODA-1"/>
    <s v="S"/>
    <n v="1"/>
    <n v="0"/>
    <n v="0"/>
    <n v="0"/>
    <n v="0"/>
    <n v="0"/>
    <n v="0"/>
    <n v="0"/>
    <n v="0"/>
    <m/>
    <x v="0"/>
    <s v="ELNO33098299SKODA-1EL"/>
    <s v="Electro Nor Oeste S. A."/>
    <x v="2"/>
    <x v="2"/>
    <s v="C. T. Huápalas"/>
    <x v="8"/>
    <x v="0"/>
    <x v="0"/>
    <x v="19"/>
    <x v="0"/>
    <s v="Instalado"/>
    <s v="Operativo"/>
    <s v="Distribuidora"/>
    <x v="0"/>
    <x v="1"/>
    <x v="0"/>
    <x v="0"/>
    <s v="Estatal"/>
    <s v="PIURA"/>
    <s v="PIURA"/>
    <s v="CHULUCANAS"/>
    <s v="CHULUCANAS"/>
    <n v="0"/>
    <x v="0"/>
    <n v="0"/>
    <x v="0"/>
    <n v="0"/>
    <x v="0"/>
    <x v="0"/>
    <n v="0"/>
    <n v="0"/>
    <m/>
    <n v="8.3333333333333329E-2"/>
    <n v="8.3333333333333329E-2"/>
    <n v="7.6479999999999997"/>
    <n v="0"/>
    <n v="26"/>
    <s v="BASE DE DATOS"/>
    <m/>
  </r>
  <r>
    <s v="20"/>
    <x v="6"/>
    <s v="ELNO"/>
    <s v="33098299"/>
    <s v="33098299"/>
    <x v="0"/>
    <s v="SKODA-2"/>
    <s v="S"/>
    <n v="1"/>
    <n v="0"/>
    <n v="0"/>
    <n v="0"/>
    <n v="0"/>
    <n v="0"/>
    <n v="0"/>
    <n v="0"/>
    <n v="0"/>
    <m/>
    <x v="0"/>
    <s v="ELNO33098299SKODA-2EL"/>
    <s v="Electro Nor Oeste S. A."/>
    <x v="2"/>
    <x v="2"/>
    <s v="C. T. Huápalas"/>
    <x v="8"/>
    <x v="0"/>
    <x v="0"/>
    <x v="20"/>
    <x v="0"/>
    <s v="Instalado"/>
    <s v="Operativo"/>
    <s v="Distribuidora"/>
    <x v="0"/>
    <x v="1"/>
    <x v="0"/>
    <x v="0"/>
    <s v="Estatal"/>
    <s v="PIURA"/>
    <s v="PIURA"/>
    <s v="CHULUCANAS"/>
    <s v="CHULUCANAS"/>
    <n v="0"/>
    <x v="0"/>
    <n v="0"/>
    <x v="0"/>
    <n v="0"/>
    <x v="0"/>
    <x v="0"/>
    <n v="0"/>
    <n v="0"/>
    <m/>
    <n v="8.3333333333333329E-2"/>
    <n v="8.3333333333333329E-2"/>
    <n v="7.6479999999999997"/>
    <n v="0"/>
    <n v="26"/>
    <s v="BASE DE DATOS"/>
    <m/>
  </r>
  <r>
    <s v="20"/>
    <x v="6"/>
    <s v="ELNO"/>
    <s v="33098299"/>
    <s v="33098299"/>
    <x v="0"/>
    <s v="CAT 1"/>
    <s v="S"/>
    <n v="0.5"/>
    <n v="0"/>
    <n v="0"/>
    <n v="0"/>
    <n v="0"/>
    <n v="0"/>
    <n v="0"/>
    <n v="0"/>
    <n v="0"/>
    <m/>
    <x v="0"/>
    <s v="ELNO33098299CAT 1EL"/>
    <s v="Electro Nor Oeste S. A."/>
    <x v="2"/>
    <x v="2"/>
    <s v="C. T. Huápalas"/>
    <x v="8"/>
    <x v="0"/>
    <x v="0"/>
    <x v="21"/>
    <x v="0"/>
    <s v="Instalado"/>
    <s v="Operativo"/>
    <s v="Distribuidora"/>
    <x v="0"/>
    <x v="1"/>
    <x v="0"/>
    <x v="0"/>
    <s v="Estatal"/>
    <s v="PIURA"/>
    <s v="PIURA"/>
    <s v="CHULUCANAS"/>
    <s v="CHULUCANAS"/>
    <n v="0"/>
    <x v="0"/>
    <n v="0"/>
    <x v="0"/>
    <n v="0"/>
    <x v="0"/>
    <x v="0"/>
    <n v="0"/>
    <n v="0"/>
    <m/>
    <n v="4.1666666666666664E-2"/>
    <n v="0"/>
    <n v="7.6479999999999997"/>
    <n v="0"/>
    <n v="26"/>
    <s v="BASE DE DATOS"/>
    <m/>
  </r>
  <r>
    <s v="20"/>
    <x v="6"/>
    <s v="ELNO"/>
    <s v="33098299"/>
    <s v="33098299"/>
    <x v="0"/>
    <s v="CAT 2"/>
    <s v="S"/>
    <n v="0.5"/>
    <n v="0"/>
    <n v="0"/>
    <n v="0"/>
    <n v="0"/>
    <n v="0"/>
    <n v="0"/>
    <n v="0"/>
    <n v="0"/>
    <m/>
    <x v="0"/>
    <s v="ELNO33098299CAT 2EL"/>
    <s v="Electro Nor Oeste S. A."/>
    <x v="2"/>
    <x v="2"/>
    <s v="C. T. Huápalas"/>
    <x v="8"/>
    <x v="0"/>
    <x v="0"/>
    <x v="22"/>
    <x v="0"/>
    <s v="Instalado"/>
    <s v="Operativo"/>
    <s v="Distribuidora"/>
    <x v="0"/>
    <x v="1"/>
    <x v="0"/>
    <x v="0"/>
    <s v="Estatal"/>
    <s v="PIURA"/>
    <s v="PIURA"/>
    <s v="CHULUCANAS"/>
    <s v="CHULUCANAS"/>
    <n v="0"/>
    <x v="0"/>
    <n v="0"/>
    <x v="0"/>
    <n v="0"/>
    <x v="0"/>
    <x v="0"/>
    <n v="0"/>
    <n v="0"/>
    <m/>
    <n v="4.1666666666666664E-2"/>
    <n v="0"/>
    <n v="7.6479999999999997"/>
    <n v="0"/>
    <n v="26"/>
    <s v="BASE DE DATOS"/>
    <m/>
  </r>
  <r>
    <s v="20"/>
    <x v="6"/>
    <s v="ELNO"/>
    <s v="33098299"/>
    <s v="33098299"/>
    <x v="0"/>
    <s v="CAT 3"/>
    <s v="S"/>
    <n v="0.5"/>
    <n v="0"/>
    <n v="0"/>
    <n v="0"/>
    <n v="0"/>
    <n v="0"/>
    <n v="0"/>
    <n v="0"/>
    <n v="0"/>
    <m/>
    <x v="0"/>
    <s v="ELNO33098299CAT 3EL"/>
    <s v="Electro Nor Oeste S. A."/>
    <x v="2"/>
    <x v="2"/>
    <s v="C. T. Huápalas"/>
    <x v="8"/>
    <x v="0"/>
    <x v="0"/>
    <x v="23"/>
    <x v="0"/>
    <s v="Instalado"/>
    <s v="Operativo"/>
    <s v="Distribuidora"/>
    <x v="0"/>
    <x v="1"/>
    <x v="0"/>
    <x v="0"/>
    <s v="Estatal"/>
    <s v="PIURA"/>
    <s v="PIURA"/>
    <s v="CHULUCANAS"/>
    <s v="CHULUCANAS"/>
    <n v="0"/>
    <x v="0"/>
    <n v="0"/>
    <x v="0"/>
    <n v="0"/>
    <x v="0"/>
    <x v="0"/>
    <n v="0"/>
    <n v="0"/>
    <m/>
    <n v="4.1666666666666664E-2"/>
    <n v="4.1666666666666664E-2"/>
    <n v="7.6479999999999997"/>
    <n v="0"/>
    <n v="26"/>
    <s v="BASE DE DATOS"/>
    <m/>
  </r>
  <r>
    <s v="20"/>
    <x v="6"/>
    <s v="ELNO"/>
    <s v="33098299"/>
    <s v="33098299"/>
    <x v="0"/>
    <s v="CAT D 399"/>
    <s v="S"/>
    <n v="0.9"/>
    <n v="0"/>
    <n v="0"/>
    <n v="0"/>
    <n v="0"/>
    <n v="0"/>
    <n v="0"/>
    <n v="0"/>
    <n v="0"/>
    <m/>
    <x v="0"/>
    <s v="ELNO33098299CAT D 399EL"/>
    <s v="Electro Nor Oeste S. A."/>
    <x v="2"/>
    <x v="2"/>
    <s v="C. T. Huápalas"/>
    <x v="8"/>
    <x v="0"/>
    <x v="0"/>
    <x v="24"/>
    <x v="0"/>
    <s v="Instalado"/>
    <s v="Operativo"/>
    <s v="Distribuidora"/>
    <x v="0"/>
    <x v="1"/>
    <x v="0"/>
    <x v="0"/>
    <s v="Estatal"/>
    <s v="PIURA"/>
    <s v="PIURA"/>
    <s v="CHULUCANAS"/>
    <s v="CHULUCANAS"/>
    <n v="0"/>
    <x v="0"/>
    <n v="0"/>
    <x v="0"/>
    <n v="0"/>
    <x v="0"/>
    <x v="0"/>
    <n v="0"/>
    <n v="0"/>
    <m/>
    <n v="7.4999999999999997E-2"/>
    <n v="7.9166666666666663E-2"/>
    <n v="7.6479999999999997"/>
    <n v="0"/>
    <n v="26"/>
    <s v="BASE DE DATOS"/>
    <m/>
  </r>
  <r>
    <s v="20"/>
    <x v="6"/>
    <s v="ELNO"/>
    <s v="33034494"/>
    <s v="33034494"/>
    <x v="0"/>
    <s v="CAT. 1"/>
    <s v="S"/>
    <n v="0.66"/>
    <n v="0"/>
    <n v="0"/>
    <n v="0"/>
    <n v="0"/>
    <n v="0"/>
    <n v="0"/>
    <n v="0"/>
    <n v="0"/>
    <m/>
    <x v="1"/>
    <s v="ELNO33034494CAT. 1EL"/>
    <s v="Electro Nor Oeste S. A."/>
    <x v="2"/>
    <x v="2"/>
    <s v="C. T. Morropón"/>
    <x v="9"/>
    <x v="0"/>
    <x v="0"/>
    <x v="25"/>
    <x v="0"/>
    <s v="Retirado"/>
    <s v="Operativo"/>
    <s v="Distribuidora"/>
    <x v="0"/>
    <x v="1"/>
    <x v="0"/>
    <x v="0"/>
    <s v="Estatal"/>
    <s v="PIURA"/>
    <s v="PIURA"/>
    <s v="MORROPON"/>
    <s v="MORROPON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6"/>
    <s v="ELNO"/>
    <s v="33034494"/>
    <s v="33034494"/>
    <x v="0"/>
    <s v="CAT. 2"/>
    <s v="S"/>
    <n v="0"/>
    <n v="0"/>
    <n v="0"/>
    <n v="0"/>
    <n v="0"/>
    <n v="0"/>
    <n v="0"/>
    <n v="0"/>
    <n v="0"/>
    <m/>
    <x v="1"/>
    <s v="ELNO33034494CAT. 2EL"/>
    <s v="Electro Nor Oeste S. A."/>
    <x v="2"/>
    <x v="2"/>
    <s v="C. T. Morropón"/>
    <x v="9"/>
    <x v="0"/>
    <x v="0"/>
    <x v="26"/>
    <x v="0"/>
    <s v="Retirado"/>
    <s v="Operativo"/>
    <s v="Distribuidora"/>
    <x v="0"/>
    <x v="1"/>
    <x v="0"/>
    <x v="0"/>
    <s v="Estatal"/>
    <s v="PIURA"/>
    <s v="PIURA"/>
    <s v="MORROPON"/>
    <s v="MORROPON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6"/>
    <s v="ELNO"/>
    <s v="33034494"/>
    <s v="33034494"/>
    <x v="0"/>
    <s v="SKODA"/>
    <s v="N"/>
    <n v="0.32"/>
    <n v="0"/>
    <n v="0"/>
    <n v="0"/>
    <n v="0"/>
    <n v="0"/>
    <n v="0"/>
    <n v="0"/>
    <n v="0"/>
    <m/>
    <x v="1"/>
    <s v="ELNO33034494SKODAEL"/>
    <s v="Electro Nor Oeste S. A."/>
    <x v="2"/>
    <x v="2"/>
    <s v="C. T. Morropón"/>
    <x v="9"/>
    <x v="0"/>
    <x v="0"/>
    <x v="27"/>
    <x v="0"/>
    <s v="Retirado"/>
    <s v="Inoperativo"/>
    <s v="Distribuidora"/>
    <x v="0"/>
    <x v="1"/>
    <x v="0"/>
    <x v="0"/>
    <s v="Estatal"/>
    <s v="PIURA"/>
    <s v="PIURA"/>
    <s v="MORROPON"/>
    <s v="MORROPON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6"/>
    <s v="ELNO"/>
    <s v="33034494"/>
    <s v="33034494"/>
    <x v="0"/>
    <s v="CAT D 399"/>
    <s v="S"/>
    <n v="0.9"/>
    <n v="0"/>
    <n v="0"/>
    <n v="0"/>
    <n v="0"/>
    <n v="0"/>
    <n v="0"/>
    <n v="0"/>
    <n v="0"/>
    <m/>
    <x v="1"/>
    <s v="ELNO33034494CAT D 399EL"/>
    <s v="Electro Nor Oeste S. A."/>
    <x v="2"/>
    <x v="2"/>
    <s v="C. T. Morropón"/>
    <x v="9"/>
    <x v="0"/>
    <x v="0"/>
    <x v="24"/>
    <x v="0"/>
    <s v="Retirado"/>
    <s v="Operativo"/>
    <s v="Distribuidora"/>
    <x v="0"/>
    <x v="1"/>
    <x v="0"/>
    <x v="0"/>
    <s v="Estatal"/>
    <s v="PIURA"/>
    <s v="PIURA"/>
    <s v="MORROPON"/>
    <s v="MORROPON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6"/>
    <s v="ELNO"/>
    <s v="41037394"/>
    <s v="41037394"/>
    <x v="0"/>
    <s v="V. PENTA 1"/>
    <s v="S"/>
    <n v="0.15"/>
    <n v="0"/>
    <n v="0"/>
    <n v="0"/>
    <n v="0"/>
    <n v="0"/>
    <n v="0"/>
    <n v="0"/>
    <n v="0"/>
    <m/>
    <x v="1"/>
    <s v="ELNO41037394V. PENTA 1EL"/>
    <s v="Electro Nor Oeste S. A."/>
    <x v="2"/>
    <x v="2"/>
    <s v="C. T. Canchaque"/>
    <x v="10"/>
    <x v="0"/>
    <x v="0"/>
    <x v="28"/>
    <x v="0"/>
    <s v="Retirado"/>
    <s v="Operativo"/>
    <s v="Distribuidora"/>
    <x v="0"/>
    <x v="1"/>
    <x v="0"/>
    <x v="0"/>
    <s v="Estatal"/>
    <s v="PIURA"/>
    <s v="PIURA"/>
    <s v="HUANCABAMBA"/>
    <s v="CANCHAQUE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6"/>
    <s v="ELNO"/>
    <s v="41037394"/>
    <s v="41037394"/>
    <x v="0"/>
    <s v="VOLVO 3"/>
    <s v="S"/>
    <n v="0.2"/>
    <n v="0"/>
    <n v="0"/>
    <n v="0"/>
    <n v="0"/>
    <n v="0"/>
    <n v="0"/>
    <n v="0"/>
    <n v="0"/>
    <m/>
    <x v="1"/>
    <s v="ELNO41037394VOLVO 3EL"/>
    <s v="Electro Nor Oeste S. A."/>
    <x v="2"/>
    <x v="2"/>
    <s v="C. T. Canchaque"/>
    <x v="10"/>
    <x v="0"/>
    <x v="0"/>
    <x v="29"/>
    <x v="0"/>
    <s v="Retirado"/>
    <s v="Operativo"/>
    <s v="Distribuidora"/>
    <x v="0"/>
    <x v="1"/>
    <x v="0"/>
    <x v="0"/>
    <s v="Estatal"/>
    <s v="PIURA"/>
    <s v="PIURA"/>
    <s v="HUANCABAMBA"/>
    <s v="CANCHAQUE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6"/>
    <s v="ELNO"/>
    <s v="33034695"/>
    <s v="33034695"/>
    <x v="0"/>
    <s v="CKD"/>
    <s v="N"/>
    <n v="0.22"/>
    <n v="0"/>
    <n v="0"/>
    <n v="0"/>
    <n v="0"/>
    <n v="0"/>
    <n v="0"/>
    <n v="0"/>
    <n v="0"/>
    <m/>
    <x v="1"/>
    <s v="ELNO33034695CKDEL"/>
    <s v="Electro Nor Oeste S. A."/>
    <x v="2"/>
    <x v="2"/>
    <s v="C. T. Santo Domingo"/>
    <x v="11"/>
    <x v="0"/>
    <x v="0"/>
    <x v="30"/>
    <x v="0"/>
    <s v="Retirado"/>
    <s v="Inoperativo"/>
    <s v="Distribuidora"/>
    <x v="0"/>
    <x v="1"/>
    <x v="0"/>
    <x v="0"/>
    <s v="Estatal"/>
    <s v="PIURA"/>
    <s v="PIURA"/>
    <s v="MORROPON"/>
    <s v="SANTO DOMINGO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6"/>
    <s v="ELNO"/>
    <s v="33034695"/>
    <s v="33034695"/>
    <x v="0"/>
    <s v="V.PENTA"/>
    <s v="S"/>
    <n v="0.1"/>
    <n v="0"/>
    <n v="0"/>
    <n v="0"/>
    <n v="0"/>
    <n v="0"/>
    <n v="0"/>
    <n v="0"/>
    <n v="0"/>
    <m/>
    <x v="1"/>
    <s v="ELNO33034695V.PENTAEL"/>
    <s v="Electro Nor Oeste S. A."/>
    <x v="2"/>
    <x v="2"/>
    <s v="C. T. Santo Domingo"/>
    <x v="11"/>
    <x v="0"/>
    <x v="0"/>
    <x v="31"/>
    <x v="0"/>
    <s v="Retirado"/>
    <s v="Operativo"/>
    <s v="Distribuidora"/>
    <x v="0"/>
    <x v="1"/>
    <x v="0"/>
    <x v="0"/>
    <s v="Estatal"/>
    <s v="PIURA"/>
    <s v="PIURA"/>
    <s v="MORROPON"/>
    <s v="SANTO DOMINGO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6"/>
    <s v="ELNO"/>
    <s v="33034594"/>
    <s v="33034594"/>
    <x v="0"/>
    <s v="CAT-3412"/>
    <s v="S"/>
    <n v="0.6"/>
    <n v="0"/>
    <n v="0"/>
    <n v="0"/>
    <n v="0"/>
    <n v="0"/>
    <n v="0"/>
    <n v="0"/>
    <n v="0"/>
    <m/>
    <x v="1"/>
    <s v="ELNO33034594CAT-3412EL"/>
    <s v="Electro Nor Oeste S. A."/>
    <x v="2"/>
    <x v="2"/>
    <s v="C. T. Huancabamba"/>
    <x v="12"/>
    <x v="0"/>
    <x v="0"/>
    <x v="32"/>
    <x v="0"/>
    <s v="Retirado"/>
    <s v="Operativo"/>
    <s v="Distribuidora"/>
    <x v="0"/>
    <x v="1"/>
    <x v="0"/>
    <x v="0"/>
    <s v="Estatal"/>
    <s v="PIURA"/>
    <s v="PIURA"/>
    <s v="HUANCABAMBA"/>
    <s v="HUANCABAMBA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6"/>
    <s v="ELNO"/>
    <s v="33034594"/>
    <s v="33034594"/>
    <x v="0"/>
    <s v="VOLVO PENTA"/>
    <s v="N"/>
    <n v="0.1"/>
    <n v="0"/>
    <n v="0"/>
    <n v="0"/>
    <n v="0"/>
    <n v="0"/>
    <n v="0"/>
    <n v="0"/>
    <n v="0"/>
    <m/>
    <x v="1"/>
    <s v="ELNO33034594VOLVO PENTAEL"/>
    <s v="Electro Nor Oeste S. A."/>
    <x v="2"/>
    <x v="2"/>
    <s v="C. T. Huancabamba"/>
    <x v="12"/>
    <x v="0"/>
    <x v="0"/>
    <x v="33"/>
    <x v="0"/>
    <s v="Retirado"/>
    <s v="Inoperativo"/>
    <s v="Distribuidora"/>
    <x v="0"/>
    <x v="1"/>
    <x v="0"/>
    <x v="0"/>
    <s v="Estatal"/>
    <s v="PIURA"/>
    <s v="PIURA"/>
    <s v="HUANCABAMBA"/>
    <s v="HUANCABAMBA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6"/>
    <s v="ELNO"/>
    <s v="33034594"/>
    <s v="33034594"/>
    <x v="0"/>
    <s v="VOLVO TD 100"/>
    <s v="S"/>
    <n v="0.15"/>
    <n v="0.11"/>
    <n v="0"/>
    <n v="0"/>
    <n v="0"/>
    <n v="0"/>
    <n v="0"/>
    <n v="0"/>
    <n v="0"/>
    <m/>
    <x v="1"/>
    <s v="ELNO33034594VOLVO TD 100EL"/>
    <s v="Electro Nor Oeste S. A."/>
    <x v="2"/>
    <x v="2"/>
    <s v="C. T. Huancabamba"/>
    <x v="12"/>
    <x v="0"/>
    <x v="0"/>
    <x v="34"/>
    <x v="0"/>
    <s v="Retirado"/>
    <s v="Operativo"/>
    <s v="Distribuidora"/>
    <x v="0"/>
    <x v="1"/>
    <x v="0"/>
    <x v="0"/>
    <s v="Estatal"/>
    <s v="PIURA"/>
    <s v="PIURA"/>
    <s v="HUANCABAMBA"/>
    <s v="HUANCABAMBA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6"/>
    <s v="ELNO"/>
    <s v="33281811"/>
    <s v="33281811"/>
    <x v="0"/>
    <s v="Black start"/>
    <s v="S"/>
    <n v="0.48"/>
    <n v="0.45"/>
    <n v="0"/>
    <n v="0.75"/>
    <n v="0.75"/>
    <n v="743"/>
    <n v="1"/>
    <n v="1"/>
    <n v="0"/>
    <m/>
    <x v="0"/>
    <s v="ELNO33281811Black startEL"/>
    <s v="Electro Nor Oeste S. A."/>
    <x v="2"/>
    <x v="2"/>
    <s v="C.T. Tablazo Colán"/>
    <x v="13"/>
    <x v="0"/>
    <x v="0"/>
    <x v="35"/>
    <x v="0"/>
    <s v="Instalado"/>
    <s v="Operativo"/>
    <s v="Distribuidora"/>
    <x v="0"/>
    <x v="1"/>
    <x v="0"/>
    <x v="0"/>
    <s v="Privado"/>
    <s v="PIURA"/>
    <s v="PIURA"/>
    <s v="PAITA"/>
    <s v="TABLAZO"/>
    <n v="0"/>
    <x v="0"/>
    <n v="0"/>
    <x v="0"/>
    <n v="0"/>
    <x v="0"/>
    <x v="0"/>
    <n v="0.75"/>
    <n v="7.5000000000000002E-4"/>
    <m/>
    <n v="0.04"/>
    <n v="3.7499999999999999E-2"/>
    <n v="7.6479999999999997"/>
    <n v="0"/>
    <n v="26"/>
    <s v="BASE DE DATOS"/>
    <m/>
  </r>
  <r>
    <s v="20"/>
    <x v="6"/>
    <s v="ELNO"/>
    <s v="33281811"/>
    <s v="33281811"/>
    <x v="1"/>
    <s v="TG01"/>
    <s v="S"/>
    <n v="31"/>
    <n v="26.838999999999999"/>
    <n v="3653.51"/>
    <n v="17046.276999999998"/>
    <n v="20699.787"/>
    <n v="0"/>
    <n v="742.2"/>
    <n v="742.2"/>
    <n v="0"/>
    <m/>
    <x v="0"/>
    <s v="ELNO33281811TG01TG"/>
    <s v="Electro Nor Oeste S. A."/>
    <x v="2"/>
    <x v="2"/>
    <s v="C.T. Tablazo Colán"/>
    <x v="13"/>
    <x v="1"/>
    <x v="1"/>
    <x v="36"/>
    <x v="0"/>
    <s v="Instalado"/>
    <s v="Operativo"/>
    <s v="Distribuidora"/>
    <x v="0"/>
    <x v="1"/>
    <x v="0"/>
    <x v="0"/>
    <s v="Privado"/>
    <s v="PIURA"/>
    <s v="PIURA"/>
    <s v="PAITA"/>
    <s v="TABLAZO"/>
    <n v="0"/>
    <x v="1"/>
    <n v="0"/>
    <x v="0"/>
    <n v="0"/>
    <x v="0"/>
    <x v="0"/>
    <n v="20699.787"/>
    <n v="20.699787000000001"/>
    <m/>
    <n v="2.5833333333333335"/>
    <n v="2.2365833333333334"/>
    <n v="7.6479999999999997"/>
    <n v="-3.637978807091713E-12"/>
    <n v="26"/>
    <s v="BASE DE DATOS"/>
    <m/>
  </r>
  <r>
    <s v="20"/>
    <x v="7"/>
    <s v="ELNO"/>
    <s v="33034294"/>
    <s v="33034294"/>
    <x v="0"/>
    <s v="SKODA 1"/>
    <s v="S"/>
    <n v="1"/>
    <n v="0.85"/>
    <n v="0"/>
    <n v="0"/>
    <n v="0"/>
    <n v="0"/>
    <n v="0"/>
    <n v="0"/>
    <n v="0"/>
    <m/>
    <x v="0"/>
    <s v="ELNO33034294SKODA 1EL"/>
    <s v="Electro Nor Oeste S. A."/>
    <x v="2"/>
    <x v="2"/>
    <s v="C. T. Sechura"/>
    <x v="7"/>
    <x v="0"/>
    <x v="0"/>
    <x v="15"/>
    <x v="0"/>
    <s v="Instalado"/>
    <s v="Operativo"/>
    <s v="Distribuidora"/>
    <x v="0"/>
    <x v="1"/>
    <x v="0"/>
    <x v="0"/>
    <s v="Estatal"/>
    <s v="PIURA"/>
    <s v="PIURA"/>
    <s v="SECHURA"/>
    <s v="SECHURA"/>
    <n v="0"/>
    <x v="0"/>
    <n v="0"/>
    <x v="0"/>
    <n v="0"/>
    <x v="0"/>
    <x v="0"/>
    <n v="0"/>
    <n v="0"/>
    <m/>
    <n v="8.3333333333333329E-2"/>
    <n v="7.0833333333333331E-2"/>
    <n v="7.6479999999999997"/>
    <n v="0"/>
    <n v="26"/>
    <s v="BASE DE DATOS"/>
    <m/>
  </r>
  <r>
    <s v="20"/>
    <x v="7"/>
    <s v="ELNO"/>
    <s v="33034294"/>
    <s v="33034294"/>
    <x v="0"/>
    <s v="CKD. 2"/>
    <s v="S"/>
    <n v="1"/>
    <n v="0.85"/>
    <n v="0"/>
    <n v="0"/>
    <n v="0"/>
    <n v="0"/>
    <n v="0"/>
    <n v="0"/>
    <n v="0"/>
    <m/>
    <x v="0"/>
    <s v="ELNO33034294CKD. 2EL"/>
    <s v="Electro Nor Oeste S. A."/>
    <x v="2"/>
    <x v="2"/>
    <s v="C. T. Sechura"/>
    <x v="7"/>
    <x v="0"/>
    <x v="0"/>
    <x v="16"/>
    <x v="0"/>
    <s v="Instalado"/>
    <s v="Operativo"/>
    <s v="Distribuidora"/>
    <x v="0"/>
    <x v="1"/>
    <x v="0"/>
    <x v="0"/>
    <s v="Estatal"/>
    <s v="PIURA"/>
    <s v="PIURA"/>
    <s v="SECHURA"/>
    <s v="SECHURA"/>
    <n v="0"/>
    <x v="0"/>
    <n v="0"/>
    <x v="0"/>
    <n v="0"/>
    <x v="0"/>
    <x v="0"/>
    <n v="0"/>
    <n v="0"/>
    <m/>
    <n v="8.3333333333333329E-2"/>
    <n v="7.0833333333333331E-2"/>
    <n v="7.6479999999999997"/>
    <n v="0"/>
    <n v="26"/>
    <s v="BASE DE DATOS"/>
    <m/>
  </r>
  <r>
    <s v="20"/>
    <x v="7"/>
    <s v="ELNO"/>
    <s v="33034294"/>
    <s v="33034294"/>
    <x v="0"/>
    <s v="CKD. 3"/>
    <s v="S"/>
    <n v="0.5"/>
    <n v="0.4"/>
    <n v="0"/>
    <n v="0"/>
    <n v="0"/>
    <n v="0"/>
    <n v="0"/>
    <n v="0"/>
    <n v="0"/>
    <m/>
    <x v="0"/>
    <s v="ELNO33034294CKD. 3EL"/>
    <s v="Electro Nor Oeste S. A."/>
    <x v="2"/>
    <x v="2"/>
    <s v="C. T. Sechura"/>
    <x v="7"/>
    <x v="0"/>
    <x v="0"/>
    <x v="17"/>
    <x v="0"/>
    <s v="Instalado"/>
    <s v="Operativo"/>
    <s v="Distribuidora"/>
    <x v="0"/>
    <x v="1"/>
    <x v="0"/>
    <x v="0"/>
    <s v="Estatal"/>
    <s v="PIURA"/>
    <s v="PIURA"/>
    <s v="SECHURA"/>
    <s v="SECHURA"/>
    <n v="0"/>
    <x v="0"/>
    <n v="0"/>
    <x v="0"/>
    <n v="0"/>
    <x v="0"/>
    <x v="0"/>
    <n v="0"/>
    <n v="0"/>
    <m/>
    <n v="4.1666666666666664E-2"/>
    <n v="3.3333333333333333E-2"/>
    <n v="7.6479999999999997"/>
    <n v="0"/>
    <n v="26"/>
    <s v="BASE DE DATOS"/>
    <m/>
  </r>
  <r>
    <s v="20"/>
    <x v="7"/>
    <s v="ELNO"/>
    <s v="33034294"/>
    <s v="33034294"/>
    <x v="0"/>
    <s v="CAT"/>
    <s v="S"/>
    <n v="0.32"/>
    <n v="0"/>
    <n v="0"/>
    <n v="0"/>
    <n v="0"/>
    <n v="0"/>
    <n v="0"/>
    <n v="0"/>
    <n v="0"/>
    <m/>
    <x v="0"/>
    <s v="ELNO33034294CATEL"/>
    <s v="Electro Nor Oeste S. A."/>
    <x v="2"/>
    <x v="2"/>
    <s v="C. T. Sechura"/>
    <x v="7"/>
    <x v="0"/>
    <x v="0"/>
    <x v="18"/>
    <x v="0"/>
    <s v="Instalado"/>
    <s v="Operativo"/>
    <s v="Distribuidora"/>
    <x v="0"/>
    <x v="1"/>
    <x v="0"/>
    <x v="0"/>
    <s v="Estatal"/>
    <s v="PIURA"/>
    <s v="PIURA"/>
    <s v="SECHURA"/>
    <s v="SECHURA"/>
    <n v="0"/>
    <x v="0"/>
    <n v="0"/>
    <x v="0"/>
    <n v="0"/>
    <x v="0"/>
    <x v="0"/>
    <n v="0"/>
    <n v="0"/>
    <m/>
    <n v="2.6666666666666668E-2"/>
    <n v="0"/>
    <n v="7.6479999999999997"/>
    <n v="0"/>
    <n v="26"/>
    <s v="BASE DE DATOS"/>
    <m/>
  </r>
  <r>
    <s v="20"/>
    <x v="7"/>
    <s v="ELNO"/>
    <s v="33098299"/>
    <s v="33098299"/>
    <x v="0"/>
    <s v="SKODA-1"/>
    <s v="S"/>
    <n v="1"/>
    <n v="0"/>
    <n v="0"/>
    <n v="0"/>
    <n v="0"/>
    <n v="0"/>
    <n v="0"/>
    <n v="0"/>
    <n v="0"/>
    <m/>
    <x v="0"/>
    <s v="ELNO33098299SKODA-1EL"/>
    <s v="Electro Nor Oeste S. A."/>
    <x v="2"/>
    <x v="2"/>
    <s v="C. T. Huápalas"/>
    <x v="8"/>
    <x v="0"/>
    <x v="0"/>
    <x v="19"/>
    <x v="0"/>
    <s v="Instalado"/>
    <s v="Operativo"/>
    <s v="Distribuidora"/>
    <x v="0"/>
    <x v="1"/>
    <x v="0"/>
    <x v="0"/>
    <s v="Estatal"/>
    <s v="PIURA"/>
    <s v="PIURA"/>
    <s v="CHULUCANAS"/>
    <s v="CHULUCANAS"/>
    <n v="0"/>
    <x v="0"/>
    <n v="0"/>
    <x v="0"/>
    <n v="0"/>
    <x v="0"/>
    <x v="0"/>
    <n v="0"/>
    <n v="0"/>
    <m/>
    <n v="8.3333333333333329E-2"/>
    <n v="8.3333333333333329E-2"/>
    <n v="7.6479999999999997"/>
    <n v="0"/>
    <n v="26"/>
    <s v="BASE DE DATOS"/>
    <m/>
  </r>
  <r>
    <s v="20"/>
    <x v="7"/>
    <s v="ELNO"/>
    <s v="33098299"/>
    <s v="33098299"/>
    <x v="0"/>
    <s v="SKODA-2"/>
    <s v="S"/>
    <n v="1"/>
    <n v="0"/>
    <n v="0"/>
    <n v="0"/>
    <n v="0"/>
    <n v="0"/>
    <n v="0"/>
    <n v="0"/>
    <n v="0"/>
    <m/>
    <x v="0"/>
    <s v="ELNO33098299SKODA-2EL"/>
    <s v="Electro Nor Oeste S. A."/>
    <x v="2"/>
    <x v="2"/>
    <s v="C. T. Huápalas"/>
    <x v="8"/>
    <x v="0"/>
    <x v="0"/>
    <x v="20"/>
    <x v="0"/>
    <s v="Instalado"/>
    <s v="Operativo"/>
    <s v="Distribuidora"/>
    <x v="0"/>
    <x v="1"/>
    <x v="0"/>
    <x v="0"/>
    <s v="Estatal"/>
    <s v="PIURA"/>
    <s v="PIURA"/>
    <s v="CHULUCANAS"/>
    <s v="CHULUCANAS"/>
    <n v="0"/>
    <x v="0"/>
    <n v="0"/>
    <x v="0"/>
    <n v="0"/>
    <x v="0"/>
    <x v="0"/>
    <n v="0"/>
    <n v="0"/>
    <m/>
    <n v="8.3333333333333329E-2"/>
    <n v="8.3333333333333329E-2"/>
    <n v="7.6479999999999997"/>
    <n v="0"/>
    <n v="26"/>
    <s v="BASE DE DATOS"/>
    <m/>
  </r>
  <r>
    <s v="20"/>
    <x v="7"/>
    <s v="ELNO"/>
    <s v="33098299"/>
    <s v="33098299"/>
    <x v="0"/>
    <s v="CAT 1"/>
    <s v="S"/>
    <n v="0.5"/>
    <n v="0"/>
    <n v="0"/>
    <n v="0"/>
    <n v="0"/>
    <n v="0"/>
    <n v="0"/>
    <n v="0"/>
    <n v="0"/>
    <m/>
    <x v="0"/>
    <s v="ELNO33098299CAT 1EL"/>
    <s v="Electro Nor Oeste S. A."/>
    <x v="2"/>
    <x v="2"/>
    <s v="C. T. Huápalas"/>
    <x v="8"/>
    <x v="0"/>
    <x v="0"/>
    <x v="21"/>
    <x v="0"/>
    <s v="Instalado"/>
    <s v="Operativo"/>
    <s v="Distribuidora"/>
    <x v="0"/>
    <x v="1"/>
    <x v="0"/>
    <x v="0"/>
    <s v="Estatal"/>
    <s v="PIURA"/>
    <s v="PIURA"/>
    <s v="CHULUCANAS"/>
    <s v="CHULUCANAS"/>
    <n v="0"/>
    <x v="0"/>
    <n v="0"/>
    <x v="0"/>
    <n v="0"/>
    <x v="0"/>
    <x v="0"/>
    <n v="0"/>
    <n v="0"/>
    <m/>
    <n v="4.1666666666666664E-2"/>
    <n v="0"/>
    <n v="7.6479999999999997"/>
    <n v="0"/>
    <n v="26"/>
    <s v="BASE DE DATOS"/>
    <m/>
  </r>
  <r>
    <s v="20"/>
    <x v="7"/>
    <s v="ELNO"/>
    <s v="33098299"/>
    <s v="33098299"/>
    <x v="0"/>
    <s v="CAT 2"/>
    <s v="S"/>
    <n v="0.5"/>
    <n v="0"/>
    <n v="0"/>
    <n v="0"/>
    <n v="0"/>
    <n v="0"/>
    <n v="0"/>
    <n v="0"/>
    <n v="0"/>
    <m/>
    <x v="0"/>
    <s v="ELNO33098299CAT 2EL"/>
    <s v="Electro Nor Oeste S. A."/>
    <x v="2"/>
    <x v="2"/>
    <s v="C. T. Huápalas"/>
    <x v="8"/>
    <x v="0"/>
    <x v="0"/>
    <x v="22"/>
    <x v="0"/>
    <s v="Instalado"/>
    <s v="Operativo"/>
    <s v="Distribuidora"/>
    <x v="0"/>
    <x v="1"/>
    <x v="0"/>
    <x v="0"/>
    <s v="Estatal"/>
    <s v="PIURA"/>
    <s v="PIURA"/>
    <s v="CHULUCANAS"/>
    <s v="CHULUCANAS"/>
    <n v="0"/>
    <x v="0"/>
    <n v="0"/>
    <x v="0"/>
    <n v="0"/>
    <x v="0"/>
    <x v="0"/>
    <n v="0"/>
    <n v="0"/>
    <m/>
    <n v="4.1666666666666664E-2"/>
    <n v="0"/>
    <n v="7.6479999999999997"/>
    <n v="0"/>
    <n v="26"/>
    <s v="BASE DE DATOS"/>
    <m/>
  </r>
  <r>
    <s v="20"/>
    <x v="7"/>
    <s v="ELNO"/>
    <s v="33098299"/>
    <s v="33098299"/>
    <x v="0"/>
    <s v="CAT 3"/>
    <s v="S"/>
    <n v="0.5"/>
    <n v="0"/>
    <n v="0"/>
    <n v="0"/>
    <n v="0"/>
    <n v="0"/>
    <n v="0"/>
    <n v="0"/>
    <n v="0"/>
    <m/>
    <x v="0"/>
    <s v="ELNO33098299CAT 3EL"/>
    <s v="Electro Nor Oeste S. A."/>
    <x v="2"/>
    <x v="2"/>
    <s v="C. T. Huápalas"/>
    <x v="8"/>
    <x v="0"/>
    <x v="0"/>
    <x v="23"/>
    <x v="0"/>
    <s v="Instalado"/>
    <s v="Operativo"/>
    <s v="Distribuidora"/>
    <x v="0"/>
    <x v="1"/>
    <x v="0"/>
    <x v="0"/>
    <s v="Estatal"/>
    <s v="PIURA"/>
    <s v="PIURA"/>
    <s v="CHULUCANAS"/>
    <s v="CHULUCANAS"/>
    <n v="0"/>
    <x v="0"/>
    <n v="0"/>
    <x v="0"/>
    <n v="0"/>
    <x v="0"/>
    <x v="0"/>
    <n v="0"/>
    <n v="0"/>
    <m/>
    <n v="4.1666666666666664E-2"/>
    <n v="4.1666666666666664E-2"/>
    <n v="7.6479999999999997"/>
    <n v="0"/>
    <n v="26"/>
    <s v="BASE DE DATOS"/>
    <m/>
  </r>
  <r>
    <s v="20"/>
    <x v="7"/>
    <s v="ELNO"/>
    <s v="33098299"/>
    <s v="33098299"/>
    <x v="0"/>
    <s v="CAT D 399"/>
    <s v="S"/>
    <n v="0.9"/>
    <n v="0"/>
    <n v="0"/>
    <n v="0"/>
    <n v="0"/>
    <n v="0"/>
    <n v="0"/>
    <n v="0"/>
    <n v="0"/>
    <m/>
    <x v="0"/>
    <s v="ELNO33098299CAT D 399EL"/>
    <s v="Electro Nor Oeste S. A."/>
    <x v="2"/>
    <x v="2"/>
    <s v="C. T. Huápalas"/>
    <x v="8"/>
    <x v="0"/>
    <x v="0"/>
    <x v="24"/>
    <x v="0"/>
    <s v="Instalado"/>
    <s v="Operativo"/>
    <s v="Distribuidora"/>
    <x v="0"/>
    <x v="1"/>
    <x v="0"/>
    <x v="0"/>
    <s v="Estatal"/>
    <s v="PIURA"/>
    <s v="PIURA"/>
    <s v="CHULUCANAS"/>
    <s v="CHULUCANAS"/>
    <n v="0"/>
    <x v="0"/>
    <n v="0"/>
    <x v="0"/>
    <n v="0"/>
    <x v="0"/>
    <x v="0"/>
    <n v="0"/>
    <n v="0"/>
    <m/>
    <n v="7.4999999999999997E-2"/>
    <n v="7.9166666666666663E-2"/>
    <n v="7.6479999999999997"/>
    <n v="0"/>
    <n v="26"/>
    <s v="BASE DE DATOS"/>
    <m/>
  </r>
  <r>
    <s v="20"/>
    <x v="7"/>
    <s v="ELNO"/>
    <s v="33034494"/>
    <s v="33034494"/>
    <x v="0"/>
    <s v="CAT. 1"/>
    <s v="S"/>
    <n v="0.66"/>
    <n v="0"/>
    <n v="0"/>
    <n v="0"/>
    <n v="0"/>
    <n v="0"/>
    <n v="0"/>
    <n v="0"/>
    <n v="0"/>
    <m/>
    <x v="1"/>
    <s v="ELNO33034494CAT. 1EL"/>
    <s v="Electro Nor Oeste S. A."/>
    <x v="2"/>
    <x v="2"/>
    <s v="C. T. Morropón"/>
    <x v="9"/>
    <x v="0"/>
    <x v="0"/>
    <x v="25"/>
    <x v="0"/>
    <s v="Retirado"/>
    <s v="Operativo"/>
    <s v="Distribuidora"/>
    <x v="0"/>
    <x v="1"/>
    <x v="0"/>
    <x v="0"/>
    <s v="Estatal"/>
    <s v="PIURA"/>
    <s v="PIURA"/>
    <s v="MORROPON"/>
    <s v="MORROPON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7"/>
    <s v="ELNO"/>
    <s v="33034494"/>
    <s v="33034494"/>
    <x v="0"/>
    <s v="CAT. 2"/>
    <s v="S"/>
    <n v="0"/>
    <n v="0"/>
    <n v="0"/>
    <n v="0"/>
    <n v="0"/>
    <n v="0"/>
    <n v="0"/>
    <n v="0"/>
    <n v="0"/>
    <m/>
    <x v="1"/>
    <s v="ELNO33034494CAT. 2EL"/>
    <s v="Electro Nor Oeste S. A."/>
    <x v="2"/>
    <x v="2"/>
    <s v="C. T. Morropón"/>
    <x v="9"/>
    <x v="0"/>
    <x v="0"/>
    <x v="26"/>
    <x v="0"/>
    <s v="Retirado"/>
    <s v="Operativo"/>
    <s v="Distribuidora"/>
    <x v="0"/>
    <x v="1"/>
    <x v="0"/>
    <x v="0"/>
    <s v="Estatal"/>
    <s v="PIURA"/>
    <s v="PIURA"/>
    <s v="MORROPON"/>
    <s v="MORROPON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7"/>
    <s v="ELNO"/>
    <s v="33034494"/>
    <s v="33034494"/>
    <x v="0"/>
    <s v="SKODA"/>
    <s v="N"/>
    <n v="0.32"/>
    <n v="0"/>
    <n v="0"/>
    <n v="0"/>
    <n v="0"/>
    <n v="0"/>
    <n v="0"/>
    <n v="0"/>
    <n v="0"/>
    <m/>
    <x v="1"/>
    <s v="ELNO33034494SKODAEL"/>
    <s v="Electro Nor Oeste S. A."/>
    <x v="2"/>
    <x v="2"/>
    <s v="C. T. Morropón"/>
    <x v="9"/>
    <x v="0"/>
    <x v="0"/>
    <x v="27"/>
    <x v="0"/>
    <s v="Retirado"/>
    <s v="Inoperativo"/>
    <s v="Distribuidora"/>
    <x v="0"/>
    <x v="1"/>
    <x v="0"/>
    <x v="0"/>
    <s v="Estatal"/>
    <s v="PIURA"/>
    <s v="PIURA"/>
    <s v="MORROPON"/>
    <s v="MORROPON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7"/>
    <s v="ELNO"/>
    <s v="33034494"/>
    <s v="33034494"/>
    <x v="0"/>
    <s v="CAT D 399"/>
    <s v="S"/>
    <n v="0.9"/>
    <n v="0"/>
    <n v="0"/>
    <n v="0"/>
    <n v="0"/>
    <n v="0"/>
    <n v="0"/>
    <n v="0"/>
    <n v="0"/>
    <m/>
    <x v="1"/>
    <s v="ELNO33034494CAT D 399EL"/>
    <s v="Electro Nor Oeste S. A."/>
    <x v="2"/>
    <x v="2"/>
    <s v="C. T. Morropón"/>
    <x v="9"/>
    <x v="0"/>
    <x v="0"/>
    <x v="24"/>
    <x v="0"/>
    <s v="Retirado"/>
    <s v="Operativo"/>
    <s v="Distribuidora"/>
    <x v="0"/>
    <x v="1"/>
    <x v="0"/>
    <x v="0"/>
    <s v="Estatal"/>
    <s v="PIURA"/>
    <s v="PIURA"/>
    <s v="MORROPON"/>
    <s v="MORROPON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7"/>
    <s v="ELNO"/>
    <s v="41037394"/>
    <s v="41037394"/>
    <x v="0"/>
    <s v="V. PENTA 1"/>
    <s v="S"/>
    <n v="0.15"/>
    <n v="0"/>
    <n v="0"/>
    <n v="0"/>
    <n v="0"/>
    <n v="0"/>
    <n v="0"/>
    <n v="0"/>
    <n v="0"/>
    <m/>
    <x v="1"/>
    <s v="ELNO41037394V. PENTA 1EL"/>
    <s v="Electro Nor Oeste S. A."/>
    <x v="2"/>
    <x v="2"/>
    <s v="C. T. Canchaque"/>
    <x v="10"/>
    <x v="0"/>
    <x v="0"/>
    <x v="28"/>
    <x v="0"/>
    <s v="Retirado"/>
    <s v="Operativo"/>
    <s v="Distribuidora"/>
    <x v="0"/>
    <x v="1"/>
    <x v="0"/>
    <x v="0"/>
    <s v="Estatal"/>
    <s v="PIURA"/>
    <s v="PIURA"/>
    <s v="HUANCABAMBA"/>
    <s v="CANCHAQUE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7"/>
    <s v="ELNO"/>
    <s v="41037394"/>
    <s v="41037394"/>
    <x v="0"/>
    <s v="VOLVO 3"/>
    <s v="S"/>
    <n v="0.2"/>
    <n v="0"/>
    <n v="0"/>
    <n v="0"/>
    <n v="0"/>
    <n v="0"/>
    <n v="0"/>
    <n v="0"/>
    <n v="0"/>
    <m/>
    <x v="1"/>
    <s v="ELNO41037394VOLVO 3EL"/>
    <s v="Electro Nor Oeste S. A."/>
    <x v="2"/>
    <x v="2"/>
    <s v="C. T. Canchaque"/>
    <x v="10"/>
    <x v="0"/>
    <x v="0"/>
    <x v="29"/>
    <x v="0"/>
    <s v="Retirado"/>
    <s v="Operativo"/>
    <s v="Distribuidora"/>
    <x v="0"/>
    <x v="1"/>
    <x v="0"/>
    <x v="0"/>
    <s v="Estatal"/>
    <s v="PIURA"/>
    <s v="PIURA"/>
    <s v="HUANCABAMBA"/>
    <s v="CANCHAQUE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7"/>
    <s v="ELNO"/>
    <s v="33034695"/>
    <s v="33034695"/>
    <x v="0"/>
    <s v="CKD"/>
    <s v="N"/>
    <n v="0.22"/>
    <n v="0"/>
    <n v="0"/>
    <n v="0"/>
    <n v="0"/>
    <n v="0"/>
    <n v="0"/>
    <n v="0"/>
    <n v="0"/>
    <m/>
    <x v="1"/>
    <s v="ELNO33034695CKDEL"/>
    <s v="Electro Nor Oeste S. A."/>
    <x v="2"/>
    <x v="2"/>
    <s v="C. T. Santo Domingo"/>
    <x v="11"/>
    <x v="0"/>
    <x v="0"/>
    <x v="30"/>
    <x v="0"/>
    <s v="Retirado"/>
    <s v="Inoperativo"/>
    <s v="Distribuidora"/>
    <x v="0"/>
    <x v="1"/>
    <x v="0"/>
    <x v="0"/>
    <s v="Estatal"/>
    <s v="PIURA"/>
    <s v="PIURA"/>
    <s v="MORROPON"/>
    <s v="SANTO DOMINGO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7"/>
    <s v="ELNO"/>
    <s v="33034695"/>
    <s v="33034695"/>
    <x v="0"/>
    <s v="V.PENTA"/>
    <s v="S"/>
    <n v="0.1"/>
    <n v="0"/>
    <n v="0"/>
    <n v="0"/>
    <n v="0"/>
    <n v="0"/>
    <n v="0"/>
    <n v="0"/>
    <n v="0"/>
    <m/>
    <x v="1"/>
    <s v="ELNO33034695V.PENTAEL"/>
    <s v="Electro Nor Oeste S. A."/>
    <x v="2"/>
    <x v="2"/>
    <s v="C. T. Santo Domingo"/>
    <x v="11"/>
    <x v="0"/>
    <x v="0"/>
    <x v="31"/>
    <x v="0"/>
    <s v="Retirado"/>
    <s v="Operativo"/>
    <s v="Distribuidora"/>
    <x v="0"/>
    <x v="1"/>
    <x v="0"/>
    <x v="0"/>
    <s v="Estatal"/>
    <s v="PIURA"/>
    <s v="PIURA"/>
    <s v="MORROPON"/>
    <s v="SANTO DOMINGO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7"/>
    <s v="ELNO"/>
    <s v="33034594"/>
    <s v="33034594"/>
    <x v="0"/>
    <s v="CAT-3412"/>
    <s v="S"/>
    <n v="0.6"/>
    <n v="0"/>
    <n v="0"/>
    <n v="0"/>
    <n v="0"/>
    <n v="0"/>
    <n v="0"/>
    <n v="0"/>
    <n v="0"/>
    <m/>
    <x v="1"/>
    <s v="ELNO33034594CAT-3412EL"/>
    <s v="Electro Nor Oeste S. A."/>
    <x v="2"/>
    <x v="2"/>
    <s v="C. T. Huancabamba"/>
    <x v="12"/>
    <x v="0"/>
    <x v="0"/>
    <x v="32"/>
    <x v="0"/>
    <s v="Retirado"/>
    <s v="Operativo"/>
    <s v="Distribuidora"/>
    <x v="0"/>
    <x v="1"/>
    <x v="0"/>
    <x v="0"/>
    <s v="Estatal"/>
    <s v="PIURA"/>
    <s v="PIURA"/>
    <s v="HUANCABAMBA"/>
    <s v="HUANCABAMBA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7"/>
    <s v="ELNO"/>
    <s v="33034594"/>
    <s v="33034594"/>
    <x v="0"/>
    <s v="VOLVO PENTA"/>
    <s v="N"/>
    <n v="0.1"/>
    <n v="0"/>
    <n v="0"/>
    <n v="0"/>
    <n v="0"/>
    <n v="0"/>
    <n v="0"/>
    <n v="0"/>
    <n v="0"/>
    <m/>
    <x v="1"/>
    <s v="ELNO33034594VOLVO PENTAEL"/>
    <s v="Electro Nor Oeste S. A."/>
    <x v="2"/>
    <x v="2"/>
    <s v="C. T. Huancabamba"/>
    <x v="12"/>
    <x v="0"/>
    <x v="0"/>
    <x v="33"/>
    <x v="0"/>
    <s v="Retirado"/>
    <s v="Inoperativo"/>
    <s v="Distribuidora"/>
    <x v="0"/>
    <x v="1"/>
    <x v="0"/>
    <x v="0"/>
    <s v="Estatal"/>
    <s v="PIURA"/>
    <s v="PIURA"/>
    <s v="HUANCABAMBA"/>
    <s v="HUANCABAMBA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7"/>
    <s v="ELNO"/>
    <s v="33034594"/>
    <s v="33034594"/>
    <x v="0"/>
    <s v="VOLVO TD 100"/>
    <s v="S"/>
    <n v="0.15"/>
    <n v="0.11"/>
    <n v="0"/>
    <n v="0"/>
    <n v="0"/>
    <n v="0"/>
    <n v="0"/>
    <n v="0"/>
    <n v="0"/>
    <m/>
    <x v="1"/>
    <s v="ELNO33034594VOLVO TD 100EL"/>
    <s v="Electro Nor Oeste S. A."/>
    <x v="2"/>
    <x v="2"/>
    <s v="C. T. Huancabamba"/>
    <x v="12"/>
    <x v="0"/>
    <x v="0"/>
    <x v="34"/>
    <x v="0"/>
    <s v="Retirado"/>
    <s v="Operativo"/>
    <s v="Distribuidora"/>
    <x v="0"/>
    <x v="1"/>
    <x v="0"/>
    <x v="0"/>
    <s v="Estatal"/>
    <s v="PIURA"/>
    <s v="PIURA"/>
    <s v="HUANCABAMBA"/>
    <s v="HUANCABAMBA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7"/>
    <s v="ELNO"/>
    <s v="33281811"/>
    <s v="33281811"/>
    <x v="0"/>
    <s v="Black start"/>
    <s v="S"/>
    <n v="0.48"/>
    <n v="0.45"/>
    <n v="0"/>
    <n v="0.75"/>
    <n v="0.75"/>
    <n v="742.75"/>
    <n v="1.25"/>
    <n v="1.25"/>
    <n v="0"/>
    <m/>
    <x v="0"/>
    <s v="ELNO33281811Black startEL"/>
    <s v="Electro Nor Oeste S. A."/>
    <x v="2"/>
    <x v="2"/>
    <s v="C.T. Tablazo Colán"/>
    <x v="13"/>
    <x v="0"/>
    <x v="0"/>
    <x v="35"/>
    <x v="0"/>
    <s v="Instalado"/>
    <s v="Operativo"/>
    <s v="Distribuidora"/>
    <x v="0"/>
    <x v="1"/>
    <x v="0"/>
    <x v="0"/>
    <s v="Privado"/>
    <s v="PIURA"/>
    <s v="PIURA"/>
    <s v="PAITA"/>
    <s v="TABLAZO"/>
    <n v="0"/>
    <x v="0"/>
    <n v="0"/>
    <x v="0"/>
    <n v="0"/>
    <x v="0"/>
    <x v="0"/>
    <n v="0.75"/>
    <n v="7.5000000000000002E-4"/>
    <m/>
    <n v="0.04"/>
    <n v="3.7499999999999999E-2"/>
    <n v="7.6479999999999997"/>
    <n v="0"/>
    <n v="26"/>
    <s v="BASE DE DATOS"/>
    <m/>
  </r>
  <r>
    <s v="20"/>
    <x v="7"/>
    <s v="ELNO"/>
    <s v="33281811"/>
    <s v="33281811"/>
    <x v="1"/>
    <s v="TG01"/>
    <s v="S"/>
    <n v="31"/>
    <n v="26.838999999999999"/>
    <n v="3627.7840000000001"/>
    <n v="17168.935000000001"/>
    <n v="20796.719000000001"/>
    <n v="0"/>
    <n v="742.42"/>
    <n v="742.42"/>
    <n v="0"/>
    <m/>
    <x v="0"/>
    <s v="ELNO33281811TG01TG"/>
    <s v="Electro Nor Oeste S. A."/>
    <x v="2"/>
    <x v="2"/>
    <s v="C.T. Tablazo Colán"/>
    <x v="13"/>
    <x v="1"/>
    <x v="1"/>
    <x v="36"/>
    <x v="0"/>
    <s v="Instalado"/>
    <s v="Operativo"/>
    <s v="Distribuidora"/>
    <x v="0"/>
    <x v="1"/>
    <x v="0"/>
    <x v="0"/>
    <s v="Privado"/>
    <s v="PIURA"/>
    <s v="PIURA"/>
    <s v="PAITA"/>
    <s v="TABLAZO"/>
    <n v="0"/>
    <x v="1"/>
    <n v="0"/>
    <x v="0"/>
    <n v="0"/>
    <x v="0"/>
    <x v="0"/>
    <n v="20796.719000000001"/>
    <n v="20.796719"/>
    <m/>
    <n v="2.5833333333333335"/>
    <n v="2.2365833333333334"/>
    <n v="7.6479999999999997"/>
    <n v="0"/>
    <n v="26"/>
    <s v="BASE DE DATOS"/>
    <m/>
  </r>
  <r>
    <s v="20"/>
    <x v="8"/>
    <s v="ELNO"/>
    <s v="33034294"/>
    <s v="33034294"/>
    <x v="0"/>
    <s v="SKODA 1"/>
    <s v="S"/>
    <n v="1"/>
    <n v="0.85"/>
    <n v="0"/>
    <n v="0"/>
    <n v="0"/>
    <n v="0"/>
    <n v="0"/>
    <n v="0"/>
    <n v="0"/>
    <m/>
    <x v="0"/>
    <s v="ELNO33034294SKODA 1EL"/>
    <s v="Electro Nor Oeste S. A."/>
    <x v="2"/>
    <x v="2"/>
    <s v="C. T. Sechura"/>
    <x v="7"/>
    <x v="0"/>
    <x v="0"/>
    <x v="15"/>
    <x v="0"/>
    <s v="Instalado"/>
    <s v="Operativo"/>
    <s v="Distribuidora"/>
    <x v="0"/>
    <x v="1"/>
    <x v="0"/>
    <x v="0"/>
    <s v="Estatal"/>
    <s v="PIURA"/>
    <s v="PIURA"/>
    <s v="SECHURA"/>
    <s v="SECHURA"/>
    <n v="0"/>
    <x v="0"/>
    <n v="0"/>
    <x v="0"/>
    <n v="0"/>
    <x v="0"/>
    <x v="0"/>
    <n v="0"/>
    <n v="0"/>
    <m/>
    <n v="8.3333333333333329E-2"/>
    <n v="7.0833333333333331E-2"/>
    <n v="7.6479999999999997"/>
    <n v="0"/>
    <n v="26"/>
    <s v="BASE DE DATOS"/>
    <m/>
  </r>
  <r>
    <s v="20"/>
    <x v="8"/>
    <s v="ELNO"/>
    <s v="33034294"/>
    <s v="33034294"/>
    <x v="0"/>
    <s v="CKD. 2"/>
    <s v="S"/>
    <n v="1"/>
    <n v="0.85"/>
    <n v="0"/>
    <n v="0"/>
    <n v="0"/>
    <n v="0"/>
    <n v="0"/>
    <n v="0"/>
    <n v="0"/>
    <m/>
    <x v="0"/>
    <s v="ELNO33034294CKD. 2EL"/>
    <s v="Electro Nor Oeste S. A."/>
    <x v="2"/>
    <x v="2"/>
    <s v="C. T. Sechura"/>
    <x v="7"/>
    <x v="0"/>
    <x v="0"/>
    <x v="16"/>
    <x v="0"/>
    <s v="Instalado"/>
    <s v="Operativo"/>
    <s v="Distribuidora"/>
    <x v="0"/>
    <x v="1"/>
    <x v="0"/>
    <x v="0"/>
    <s v="Estatal"/>
    <s v="PIURA"/>
    <s v="PIURA"/>
    <s v="SECHURA"/>
    <s v="SECHURA"/>
    <n v="0"/>
    <x v="0"/>
    <n v="0"/>
    <x v="0"/>
    <n v="0"/>
    <x v="0"/>
    <x v="0"/>
    <n v="0"/>
    <n v="0"/>
    <m/>
    <n v="8.3333333333333329E-2"/>
    <n v="7.0833333333333331E-2"/>
    <n v="7.6479999999999997"/>
    <n v="0"/>
    <n v="26"/>
    <s v="BASE DE DATOS"/>
    <m/>
  </r>
  <r>
    <s v="20"/>
    <x v="8"/>
    <s v="ELNO"/>
    <s v="33034294"/>
    <s v="33034294"/>
    <x v="0"/>
    <s v="CKD. 3"/>
    <s v="S"/>
    <n v="0.5"/>
    <n v="0.4"/>
    <n v="0"/>
    <n v="0"/>
    <n v="0"/>
    <n v="0"/>
    <n v="0"/>
    <n v="0"/>
    <n v="0"/>
    <m/>
    <x v="0"/>
    <s v="ELNO33034294CKD. 3EL"/>
    <s v="Electro Nor Oeste S. A."/>
    <x v="2"/>
    <x v="2"/>
    <s v="C. T. Sechura"/>
    <x v="7"/>
    <x v="0"/>
    <x v="0"/>
    <x v="17"/>
    <x v="0"/>
    <s v="Instalado"/>
    <s v="Operativo"/>
    <s v="Distribuidora"/>
    <x v="0"/>
    <x v="1"/>
    <x v="0"/>
    <x v="0"/>
    <s v="Estatal"/>
    <s v="PIURA"/>
    <s v="PIURA"/>
    <s v="SECHURA"/>
    <s v="SECHURA"/>
    <n v="0"/>
    <x v="0"/>
    <n v="0"/>
    <x v="0"/>
    <n v="0"/>
    <x v="0"/>
    <x v="0"/>
    <n v="0"/>
    <n v="0"/>
    <m/>
    <n v="4.1666666666666664E-2"/>
    <n v="3.3333333333333333E-2"/>
    <n v="7.6479999999999997"/>
    <n v="0"/>
    <n v="26"/>
    <s v="BASE DE DATOS"/>
    <m/>
  </r>
  <r>
    <s v="20"/>
    <x v="8"/>
    <s v="ELNO"/>
    <s v="33034294"/>
    <s v="33034294"/>
    <x v="0"/>
    <s v="CAT"/>
    <s v="S"/>
    <n v="0.32"/>
    <n v="0"/>
    <n v="0"/>
    <n v="0"/>
    <n v="0"/>
    <n v="0"/>
    <n v="0"/>
    <n v="0"/>
    <n v="0"/>
    <m/>
    <x v="0"/>
    <s v="ELNO33034294CATEL"/>
    <s v="Electro Nor Oeste S. A."/>
    <x v="2"/>
    <x v="2"/>
    <s v="C. T. Sechura"/>
    <x v="7"/>
    <x v="0"/>
    <x v="0"/>
    <x v="18"/>
    <x v="0"/>
    <s v="Instalado"/>
    <s v="Operativo"/>
    <s v="Distribuidora"/>
    <x v="0"/>
    <x v="1"/>
    <x v="0"/>
    <x v="0"/>
    <s v="Estatal"/>
    <s v="PIURA"/>
    <s v="PIURA"/>
    <s v="SECHURA"/>
    <s v="SECHURA"/>
    <n v="0"/>
    <x v="0"/>
    <n v="0"/>
    <x v="0"/>
    <n v="0"/>
    <x v="0"/>
    <x v="0"/>
    <n v="0"/>
    <n v="0"/>
    <m/>
    <n v="2.6666666666666668E-2"/>
    <n v="0"/>
    <n v="7.6479999999999997"/>
    <n v="0"/>
    <n v="26"/>
    <s v="BASE DE DATOS"/>
    <m/>
  </r>
  <r>
    <s v="20"/>
    <x v="8"/>
    <s v="ELNO"/>
    <s v="33098299"/>
    <s v="33098299"/>
    <x v="0"/>
    <s v="SKODA-1"/>
    <s v="S"/>
    <n v="1"/>
    <n v="0"/>
    <n v="0"/>
    <n v="0"/>
    <n v="0"/>
    <n v="0"/>
    <n v="0"/>
    <n v="0"/>
    <n v="0"/>
    <m/>
    <x v="0"/>
    <s v="ELNO33098299SKODA-1EL"/>
    <s v="Electro Nor Oeste S. A."/>
    <x v="2"/>
    <x v="2"/>
    <s v="C. T. Huápalas"/>
    <x v="8"/>
    <x v="0"/>
    <x v="0"/>
    <x v="19"/>
    <x v="0"/>
    <s v="Instalado"/>
    <s v="Operativo"/>
    <s v="Distribuidora"/>
    <x v="0"/>
    <x v="1"/>
    <x v="0"/>
    <x v="0"/>
    <s v="Estatal"/>
    <s v="PIURA"/>
    <s v="PIURA"/>
    <s v="CHULUCANAS"/>
    <s v="CHULUCANAS"/>
    <n v="0"/>
    <x v="0"/>
    <n v="0"/>
    <x v="0"/>
    <n v="0"/>
    <x v="0"/>
    <x v="0"/>
    <n v="0"/>
    <n v="0"/>
    <m/>
    <n v="8.3333333333333329E-2"/>
    <n v="8.3333333333333329E-2"/>
    <n v="7.6479999999999997"/>
    <n v="0"/>
    <n v="26"/>
    <s v="BASE DE DATOS"/>
    <m/>
  </r>
  <r>
    <s v="20"/>
    <x v="8"/>
    <s v="ELNO"/>
    <s v="33098299"/>
    <s v="33098299"/>
    <x v="0"/>
    <s v="SKODA-2"/>
    <s v="S"/>
    <n v="1"/>
    <n v="0"/>
    <n v="0"/>
    <n v="0"/>
    <n v="0"/>
    <n v="0"/>
    <n v="0"/>
    <n v="0"/>
    <n v="0"/>
    <m/>
    <x v="0"/>
    <s v="ELNO33098299SKODA-2EL"/>
    <s v="Electro Nor Oeste S. A."/>
    <x v="2"/>
    <x v="2"/>
    <s v="C. T. Huápalas"/>
    <x v="8"/>
    <x v="0"/>
    <x v="0"/>
    <x v="20"/>
    <x v="0"/>
    <s v="Instalado"/>
    <s v="Operativo"/>
    <s v="Distribuidora"/>
    <x v="0"/>
    <x v="1"/>
    <x v="0"/>
    <x v="0"/>
    <s v="Estatal"/>
    <s v="PIURA"/>
    <s v="PIURA"/>
    <s v="CHULUCANAS"/>
    <s v="CHULUCANAS"/>
    <n v="0"/>
    <x v="0"/>
    <n v="0"/>
    <x v="0"/>
    <n v="0"/>
    <x v="0"/>
    <x v="0"/>
    <n v="0"/>
    <n v="0"/>
    <m/>
    <n v="8.3333333333333329E-2"/>
    <n v="8.3333333333333329E-2"/>
    <n v="7.6479999999999997"/>
    <n v="0"/>
    <n v="26"/>
    <s v="BASE DE DATOS"/>
    <m/>
  </r>
  <r>
    <s v="20"/>
    <x v="8"/>
    <s v="ELNO"/>
    <s v="33098299"/>
    <s v="33098299"/>
    <x v="0"/>
    <s v="CAT 1"/>
    <s v="S"/>
    <n v="0.5"/>
    <n v="0"/>
    <n v="0"/>
    <n v="0"/>
    <n v="0"/>
    <n v="0"/>
    <n v="0"/>
    <n v="0"/>
    <n v="0"/>
    <m/>
    <x v="0"/>
    <s v="ELNO33098299CAT 1EL"/>
    <s v="Electro Nor Oeste S. A."/>
    <x v="2"/>
    <x v="2"/>
    <s v="C. T. Huápalas"/>
    <x v="8"/>
    <x v="0"/>
    <x v="0"/>
    <x v="21"/>
    <x v="0"/>
    <s v="Instalado"/>
    <s v="Operativo"/>
    <s v="Distribuidora"/>
    <x v="0"/>
    <x v="1"/>
    <x v="0"/>
    <x v="0"/>
    <s v="Estatal"/>
    <s v="PIURA"/>
    <s v="PIURA"/>
    <s v="CHULUCANAS"/>
    <s v="CHULUCANAS"/>
    <n v="0"/>
    <x v="0"/>
    <n v="0"/>
    <x v="0"/>
    <n v="0"/>
    <x v="0"/>
    <x v="0"/>
    <n v="0"/>
    <n v="0"/>
    <m/>
    <n v="4.1666666666666664E-2"/>
    <n v="0"/>
    <n v="7.6479999999999997"/>
    <n v="0"/>
    <n v="26"/>
    <s v="BASE DE DATOS"/>
    <m/>
  </r>
  <r>
    <s v="20"/>
    <x v="8"/>
    <s v="ELNO"/>
    <s v="33098299"/>
    <s v="33098299"/>
    <x v="0"/>
    <s v="CAT 2"/>
    <s v="S"/>
    <n v="0.5"/>
    <n v="0"/>
    <n v="0"/>
    <n v="0"/>
    <n v="0"/>
    <n v="0"/>
    <n v="0"/>
    <n v="0"/>
    <n v="0"/>
    <m/>
    <x v="0"/>
    <s v="ELNO33098299CAT 2EL"/>
    <s v="Electro Nor Oeste S. A."/>
    <x v="2"/>
    <x v="2"/>
    <s v="C. T. Huápalas"/>
    <x v="8"/>
    <x v="0"/>
    <x v="0"/>
    <x v="22"/>
    <x v="0"/>
    <s v="Instalado"/>
    <s v="Operativo"/>
    <s v="Distribuidora"/>
    <x v="0"/>
    <x v="1"/>
    <x v="0"/>
    <x v="0"/>
    <s v="Estatal"/>
    <s v="PIURA"/>
    <s v="PIURA"/>
    <s v="CHULUCANAS"/>
    <s v="CHULUCANAS"/>
    <n v="0"/>
    <x v="0"/>
    <n v="0"/>
    <x v="0"/>
    <n v="0"/>
    <x v="0"/>
    <x v="0"/>
    <n v="0"/>
    <n v="0"/>
    <m/>
    <n v="4.1666666666666664E-2"/>
    <n v="0"/>
    <n v="7.6479999999999997"/>
    <n v="0"/>
    <n v="26"/>
    <s v="BASE DE DATOS"/>
    <m/>
  </r>
  <r>
    <s v="20"/>
    <x v="8"/>
    <s v="ELNO"/>
    <s v="33098299"/>
    <s v="33098299"/>
    <x v="0"/>
    <s v="CAT 3"/>
    <s v="S"/>
    <n v="0.5"/>
    <n v="0"/>
    <n v="0"/>
    <n v="0"/>
    <n v="0"/>
    <n v="0"/>
    <n v="0"/>
    <n v="0"/>
    <n v="0"/>
    <m/>
    <x v="0"/>
    <s v="ELNO33098299CAT 3EL"/>
    <s v="Electro Nor Oeste S. A."/>
    <x v="2"/>
    <x v="2"/>
    <s v="C. T. Huápalas"/>
    <x v="8"/>
    <x v="0"/>
    <x v="0"/>
    <x v="23"/>
    <x v="0"/>
    <s v="Instalado"/>
    <s v="Operativo"/>
    <s v="Distribuidora"/>
    <x v="0"/>
    <x v="1"/>
    <x v="0"/>
    <x v="0"/>
    <s v="Estatal"/>
    <s v="PIURA"/>
    <s v="PIURA"/>
    <s v="CHULUCANAS"/>
    <s v="CHULUCANAS"/>
    <n v="0"/>
    <x v="0"/>
    <n v="0"/>
    <x v="0"/>
    <n v="0"/>
    <x v="0"/>
    <x v="0"/>
    <n v="0"/>
    <n v="0"/>
    <m/>
    <n v="4.1666666666666664E-2"/>
    <n v="4.1666666666666664E-2"/>
    <n v="7.6479999999999997"/>
    <n v="0"/>
    <n v="26"/>
    <s v="BASE DE DATOS"/>
    <m/>
  </r>
  <r>
    <s v="20"/>
    <x v="8"/>
    <s v="ELNO"/>
    <s v="33098299"/>
    <s v="33098299"/>
    <x v="0"/>
    <s v="CAT D 399"/>
    <s v="S"/>
    <n v="0.9"/>
    <n v="0"/>
    <n v="0"/>
    <n v="0"/>
    <n v="0"/>
    <n v="0"/>
    <n v="0"/>
    <n v="0"/>
    <n v="0"/>
    <m/>
    <x v="0"/>
    <s v="ELNO33098299CAT D 399EL"/>
    <s v="Electro Nor Oeste S. A."/>
    <x v="2"/>
    <x v="2"/>
    <s v="C. T. Huápalas"/>
    <x v="8"/>
    <x v="0"/>
    <x v="0"/>
    <x v="24"/>
    <x v="0"/>
    <s v="Instalado"/>
    <s v="Operativo"/>
    <s v="Distribuidora"/>
    <x v="0"/>
    <x v="1"/>
    <x v="0"/>
    <x v="0"/>
    <s v="Estatal"/>
    <s v="PIURA"/>
    <s v="PIURA"/>
    <s v="CHULUCANAS"/>
    <s v="CHULUCANAS"/>
    <n v="0"/>
    <x v="0"/>
    <n v="0"/>
    <x v="0"/>
    <n v="0"/>
    <x v="0"/>
    <x v="0"/>
    <n v="0"/>
    <n v="0"/>
    <m/>
    <n v="7.4999999999999997E-2"/>
    <n v="7.9166666666666663E-2"/>
    <n v="7.6479999999999997"/>
    <n v="0"/>
    <n v="26"/>
    <s v="BASE DE DATOS"/>
    <m/>
  </r>
  <r>
    <s v="20"/>
    <x v="8"/>
    <s v="ELNO"/>
    <s v="33034494"/>
    <s v="33034494"/>
    <x v="0"/>
    <s v="CAT. 1"/>
    <s v="S"/>
    <n v="0.66"/>
    <n v="0"/>
    <n v="0"/>
    <n v="0"/>
    <n v="0"/>
    <n v="0"/>
    <n v="0"/>
    <n v="0"/>
    <n v="0"/>
    <m/>
    <x v="1"/>
    <s v="ELNO33034494CAT. 1EL"/>
    <s v="Electro Nor Oeste S. A."/>
    <x v="2"/>
    <x v="2"/>
    <s v="C. T. Morropón"/>
    <x v="9"/>
    <x v="0"/>
    <x v="0"/>
    <x v="25"/>
    <x v="0"/>
    <s v="Retirado"/>
    <s v="Operativo"/>
    <s v="Distribuidora"/>
    <x v="0"/>
    <x v="1"/>
    <x v="0"/>
    <x v="0"/>
    <s v="Estatal"/>
    <s v="PIURA"/>
    <s v="PIURA"/>
    <s v="MORROPON"/>
    <s v="MORROPON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8"/>
    <s v="ELNO"/>
    <s v="33034494"/>
    <s v="33034494"/>
    <x v="0"/>
    <s v="CAT. 2"/>
    <s v="S"/>
    <n v="0"/>
    <n v="0"/>
    <n v="0"/>
    <n v="0"/>
    <n v="0"/>
    <n v="0"/>
    <n v="0"/>
    <n v="0"/>
    <n v="0"/>
    <m/>
    <x v="1"/>
    <s v="ELNO33034494CAT. 2EL"/>
    <s v="Electro Nor Oeste S. A."/>
    <x v="2"/>
    <x v="2"/>
    <s v="C. T. Morropón"/>
    <x v="9"/>
    <x v="0"/>
    <x v="0"/>
    <x v="26"/>
    <x v="0"/>
    <s v="Retirado"/>
    <s v="Operativo"/>
    <s v="Distribuidora"/>
    <x v="0"/>
    <x v="1"/>
    <x v="0"/>
    <x v="0"/>
    <s v="Estatal"/>
    <s v="PIURA"/>
    <s v="PIURA"/>
    <s v="MORROPON"/>
    <s v="MORROPON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8"/>
    <s v="ELNO"/>
    <s v="33034494"/>
    <s v="33034494"/>
    <x v="0"/>
    <s v="SKODA"/>
    <s v="N"/>
    <n v="0.32"/>
    <n v="0"/>
    <n v="0"/>
    <n v="0"/>
    <n v="0"/>
    <n v="0"/>
    <n v="0"/>
    <n v="0"/>
    <n v="0"/>
    <m/>
    <x v="1"/>
    <s v="ELNO33034494SKODAEL"/>
    <s v="Electro Nor Oeste S. A."/>
    <x v="2"/>
    <x v="2"/>
    <s v="C. T. Morropón"/>
    <x v="9"/>
    <x v="0"/>
    <x v="0"/>
    <x v="27"/>
    <x v="0"/>
    <s v="Retirado"/>
    <s v="Inoperativo"/>
    <s v="Distribuidora"/>
    <x v="0"/>
    <x v="1"/>
    <x v="0"/>
    <x v="0"/>
    <s v="Estatal"/>
    <s v="PIURA"/>
    <s v="PIURA"/>
    <s v="MORROPON"/>
    <s v="MORROPON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8"/>
    <s v="ELNO"/>
    <s v="33034494"/>
    <s v="33034494"/>
    <x v="0"/>
    <s v="CAT D 399"/>
    <s v="S"/>
    <n v="0.9"/>
    <n v="0"/>
    <n v="0"/>
    <n v="0"/>
    <n v="0"/>
    <n v="0"/>
    <n v="0"/>
    <n v="0"/>
    <n v="0"/>
    <m/>
    <x v="1"/>
    <s v="ELNO33034494CAT D 399EL"/>
    <s v="Electro Nor Oeste S. A."/>
    <x v="2"/>
    <x v="2"/>
    <s v="C. T. Morropón"/>
    <x v="9"/>
    <x v="0"/>
    <x v="0"/>
    <x v="24"/>
    <x v="0"/>
    <s v="Retirado"/>
    <s v="Operativo"/>
    <s v="Distribuidora"/>
    <x v="0"/>
    <x v="1"/>
    <x v="0"/>
    <x v="0"/>
    <s v="Estatal"/>
    <s v="PIURA"/>
    <s v="PIURA"/>
    <s v="MORROPON"/>
    <s v="MORROPON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8"/>
    <s v="ELNO"/>
    <s v="41037394"/>
    <s v="41037394"/>
    <x v="0"/>
    <s v="V. PENTA 1"/>
    <s v="S"/>
    <n v="0.15"/>
    <n v="0"/>
    <n v="0"/>
    <n v="0"/>
    <n v="0"/>
    <n v="0"/>
    <n v="0"/>
    <n v="0"/>
    <n v="0"/>
    <m/>
    <x v="1"/>
    <s v="ELNO41037394V. PENTA 1EL"/>
    <s v="Electro Nor Oeste S. A."/>
    <x v="2"/>
    <x v="2"/>
    <s v="C. T. Canchaque"/>
    <x v="10"/>
    <x v="0"/>
    <x v="0"/>
    <x v="28"/>
    <x v="0"/>
    <s v="Retirado"/>
    <s v="Operativo"/>
    <s v="Distribuidora"/>
    <x v="0"/>
    <x v="1"/>
    <x v="0"/>
    <x v="0"/>
    <s v="Estatal"/>
    <s v="PIURA"/>
    <s v="PIURA"/>
    <s v="HUANCABAMBA"/>
    <s v="CANCHAQUE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8"/>
    <s v="ELNO"/>
    <s v="41037394"/>
    <s v="41037394"/>
    <x v="0"/>
    <s v="VOLVO 3"/>
    <s v="S"/>
    <n v="0.2"/>
    <n v="0"/>
    <n v="0"/>
    <n v="0"/>
    <n v="0"/>
    <n v="0"/>
    <n v="0"/>
    <n v="0"/>
    <n v="0"/>
    <m/>
    <x v="1"/>
    <s v="ELNO41037394VOLVO 3EL"/>
    <s v="Electro Nor Oeste S. A."/>
    <x v="2"/>
    <x v="2"/>
    <s v="C. T. Canchaque"/>
    <x v="10"/>
    <x v="0"/>
    <x v="0"/>
    <x v="29"/>
    <x v="0"/>
    <s v="Retirado"/>
    <s v="Operativo"/>
    <s v="Distribuidora"/>
    <x v="0"/>
    <x v="1"/>
    <x v="0"/>
    <x v="0"/>
    <s v="Estatal"/>
    <s v="PIURA"/>
    <s v="PIURA"/>
    <s v="HUANCABAMBA"/>
    <s v="CANCHAQUE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8"/>
    <s v="ELNO"/>
    <s v="33034695"/>
    <s v="33034695"/>
    <x v="0"/>
    <s v="CKD"/>
    <s v="N"/>
    <n v="0.22"/>
    <n v="0"/>
    <n v="0"/>
    <n v="0"/>
    <n v="0"/>
    <n v="0"/>
    <n v="0"/>
    <n v="0"/>
    <n v="0"/>
    <m/>
    <x v="1"/>
    <s v="ELNO33034695CKDEL"/>
    <s v="Electro Nor Oeste S. A."/>
    <x v="2"/>
    <x v="2"/>
    <s v="C. T. Santo Domingo"/>
    <x v="11"/>
    <x v="0"/>
    <x v="0"/>
    <x v="30"/>
    <x v="0"/>
    <s v="Retirado"/>
    <s v="Inoperativo"/>
    <s v="Distribuidora"/>
    <x v="0"/>
    <x v="1"/>
    <x v="0"/>
    <x v="0"/>
    <s v="Estatal"/>
    <s v="PIURA"/>
    <s v="PIURA"/>
    <s v="MORROPON"/>
    <s v="SANTO DOMINGO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8"/>
    <s v="ELNO"/>
    <s v="33034695"/>
    <s v="33034695"/>
    <x v="0"/>
    <s v="V.PENTA"/>
    <s v="S"/>
    <n v="0.1"/>
    <n v="0"/>
    <n v="0"/>
    <n v="0"/>
    <n v="0"/>
    <n v="0"/>
    <n v="0"/>
    <n v="0"/>
    <n v="0"/>
    <m/>
    <x v="1"/>
    <s v="ELNO33034695V.PENTAEL"/>
    <s v="Electro Nor Oeste S. A."/>
    <x v="2"/>
    <x v="2"/>
    <s v="C. T. Santo Domingo"/>
    <x v="11"/>
    <x v="0"/>
    <x v="0"/>
    <x v="31"/>
    <x v="0"/>
    <s v="Retirado"/>
    <s v="Operativo"/>
    <s v="Distribuidora"/>
    <x v="0"/>
    <x v="1"/>
    <x v="0"/>
    <x v="0"/>
    <s v="Estatal"/>
    <s v="PIURA"/>
    <s v="PIURA"/>
    <s v="MORROPON"/>
    <s v="SANTO DOMINGO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8"/>
    <s v="ELNO"/>
    <s v="33034594"/>
    <s v="33034594"/>
    <x v="0"/>
    <s v="CAT-3412"/>
    <s v="S"/>
    <n v="0.6"/>
    <n v="0"/>
    <n v="0"/>
    <n v="0"/>
    <n v="0"/>
    <n v="0"/>
    <n v="0"/>
    <n v="0"/>
    <n v="0"/>
    <m/>
    <x v="1"/>
    <s v="ELNO33034594CAT-3412EL"/>
    <s v="Electro Nor Oeste S. A."/>
    <x v="2"/>
    <x v="2"/>
    <s v="C. T. Huancabamba"/>
    <x v="12"/>
    <x v="0"/>
    <x v="0"/>
    <x v="32"/>
    <x v="0"/>
    <s v="Retirado"/>
    <s v="Operativo"/>
    <s v="Distribuidora"/>
    <x v="0"/>
    <x v="1"/>
    <x v="0"/>
    <x v="0"/>
    <s v="Estatal"/>
    <s v="PIURA"/>
    <s v="PIURA"/>
    <s v="HUANCABAMBA"/>
    <s v="HUANCABAMBA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8"/>
    <s v="ELNO"/>
    <s v="33034594"/>
    <s v="33034594"/>
    <x v="0"/>
    <s v="VOLVO PENTA"/>
    <s v="N"/>
    <n v="0.1"/>
    <n v="0"/>
    <n v="0"/>
    <n v="0"/>
    <n v="0"/>
    <n v="0"/>
    <n v="0"/>
    <n v="0"/>
    <n v="0"/>
    <m/>
    <x v="1"/>
    <s v="ELNO33034594VOLVO PENTAEL"/>
    <s v="Electro Nor Oeste S. A."/>
    <x v="2"/>
    <x v="2"/>
    <s v="C. T. Huancabamba"/>
    <x v="12"/>
    <x v="0"/>
    <x v="0"/>
    <x v="33"/>
    <x v="0"/>
    <s v="Retirado"/>
    <s v="Inoperativo"/>
    <s v="Distribuidora"/>
    <x v="0"/>
    <x v="1"/>
    <x v="0"/>
    <x v="0"/>
    <s v="Estatal"/>
    <s v="PIURA"/>
    <s v="PIURA"/>
    <s v="HUANCABAMBA"/>
    <s v="HUANCABAMBA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8"/>
    <s v="ELNO"/>
    <s v="33034594"/>
    <s v="33034594"/>
    <x v="0"/>
    <s v="VOLVO TD 100"/>
    <s v="S"/>
    <n v="0.15"/>
    <n v="0.11"/>
    <n v="0"/>
    <n v="0"/>
    <n v="0"/>
    <n v="0"/>
    <n v="0"/>
    <n v="0"/>
    <n v="0"/>
    <m/>
    <x v="1"/>
    <s v="ELNO33034594VOLVO TD 100EL"/>
    <s v="Electro Nor Oeste S. A."/>
    <x v="2"/>
    <x v="2"/>
    <s v="C. T. Huancabamba"/>
    <x v="12"/>
    <x v="0"/>
    <x v="0"/>
    <x v="34"/>
    <x v="0"/>
    <s v="Retirado"/>
    <s v="Operativo"/>
    <s v="Distribuidora"/>
    <x v="0"/>
    <x v="1"/>
    <x v="0"/>
    <x v="0"/>
    <s v="Estatal"/>
    <s v="PIURA"/>
    <s v="PIURA"/>
    <s v="HUANCABAMBA"/>
    <s v="HUANCABAMBA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8"/>
    <s v="ELNO"/>
    <s v="33281811"/>
    <s v="33281811"/>
    <x v="0"/>
    <s v="Black start"/>
    <s v="S"/>
    <n v="0.48"/>
    <n v="0.45"/>
    <n v="0"/>
    <n v="0.75"/>
    <n v="0.75"/>
    <n v="719"/>
    <n v="1"/>
    <n v="1"/>
    <n v="0"/>
    <m/>
    <x v="0"/>
    <s v="ELNO33281811Black startEL"/>
    <s v="Electro Nor Oeste S. A."/>
    <x v="2"/>
    <x v="2"/>
    <s v="C.T. Tablazo Colán"/>
    <x v="13"/>
    <x v="0"/>
    <x v="0"/>
    <x v="35"/>
    <x v="0"/>
    <s v="Instalado"/>
    <s v="Operativo"/>
    <s v="Distribuidora"/>
    <x v="0"/>
    <x v="1"/>
    <x v="0"/>
    <x v="0"/>
    <s v="Privado"/>
    <s v="PIURA"/>
    <s v="PIURA"/>
    <s v="PAITA"/>
    <s v="TABLAZO"/>
    <n v="0"/>
    <x v="0"/>
    <n v="0"/>
    <x v="0"/>
    <n v="0"/>
    <x v="0"/>
    <x v="0"/>
    <n v="0.75"/>
    <n v="7.5000000000000002E-4"/>
    <m/>
    <n v="0.04"/>
    <n v="3.7499999999999999E-2"/>
    <n v="7.6479999999999997"/>
    <n v="0"/>
    <n v="26"/>
    <s v="BASE DE DATOS"/>
    <m/>
  </r>
  <r>
    <s v="20"/>
    <x v="8"/>
    <s v="ELNO"/>
    <s v="33281811"/>
    <s v="33281811"/>
    <x v="1"/>
    <s v="TG01"/>
    <s v="S"/>
    <n v="31"/>
    <n v="26.838999999999999"/>
    <n v="3613.3209999999999"/>
    <n v="16211.636"/>
    <n v="19824.956999999999"/>
    <n v="0"/>
    <n v="720"/>
    <n v="720"/>
    <n v="0"/>
    <m/>
    <x v="0"/>
    <s v="ELNO33281811TG01TG"/>
    <s v="Electro Nor Oeste S. A."/>
    <x v="2"/>
    <x v="2"/>
    <s v="C.T. Tablazo Colán"/>
    <x v="13"/>
    <x v="1"/>
    <x v="1"/>
    <x v="36"/>
    <x v="0"/>
    <s v="Instalado"/>
    <s v="Operativo"/>
    <s v="Distribuidora"/>
    <x v="0"/>
    <x v="1"/>
    <x v="0"/>
    <x v="0"/>
    <s v="Privado"/>
    <s v="PIURA"/>
    <s v="PIURA"/>
    <s v="PAITA"/>
    <s v="TABLAZO"/>
    <n v="0"/>
    <x v="1"/>
    <n v="0"/>
    <x v="0"/>
    <n v="0"/>
    <x v="0"/>
    <x v="0"/>
    <n v="19824.956999999999"/>
    <n v="19.824956999999998"/>
    <m/>
    <n v="2.5833333333333335"/>
    <n v="2.2365833333333334"/>
    <n v="7.6479999999999997"/>
    <n v="3.637978807091713E-12"/>
    <n v="26"/>
    <s v="BASE DE DATOS"/>
    <m/>
  </r>
  <r>
    <s v="20"/>
    <x v="9"/>
    <s v="ELNO"/>
    <s v="33034294"/>
    <s v="33034294"/>
    <x v="0"/>
    <s v="SKODA 1"/>
    <s v="S"/>
    <n v="1"/>
    <n v="0.85"/>
    <n v="0"/>
    <n v="0"/>
    <n v="0"/>
    <n v="0"/>
    <n v="0"/>
    <n v="0"/>
    <n v="0"/>
    <m/>
    <x v="0"/>
    <s v="ELNO33034294SKODA 1EL"/>
    <s v="Electro Nor Oeste S. A."/>
    <x v="2"/>
    <x v="2"/>
    <s v="C. T. Sechura"/>
    <x v="7"/>
    <x v="0"/>
    <x v="0"/>
    <x v="15"/>
    <x v="0"/>
    <s v="Instalado"/>
    <s v="Operativo"/>
    <s v="Distribuidora"/>
    <x v="0"/>
    <x v="1"/>
    <x v="0"/>
    <x v="0"/>
    <s v="Estatal"/>
    <s v="PIURA"/>
    <s v="PIURA"/>
    <s v="SECHURA"/>
    <s v="SECHURA"/>
    <n v="0"/>
    <x v="0"/>
    <n v="0"/>
    <x v="0"/>
    <n v="0"/>
    <x v="0"/>
    <x v="0"/>
    <n v="0"/>
    <n v="0"/>
    <m/>
    <n v="8.3333333333333329E-2"/>
    <n v="7.0833333333333331E-2"/>
    <n v="7.6479999999999997"/>
    <n v="0"/>
    <n v="26"/>
    <s v="BASE DE DATOS"/>
    <m/>
  </r>
  <r>
    <s v="20"/>
    <x v="9"/>
    <s v="ELNO"/>
    <s v="33034294"/>
    <s v="33034294"/>
    <x v="0"/>
    <s v="CKD. 2"/>
    <s v="S"/>
    <n v="1"/>
    <n v="0.85"/>
    <n v="0"/>
    <n v="0"/>
    <n v="0"/>
    <n v="0"/>
    <n v="0"/>
    <n v="0"/>
    <n v="0"/>
    <m/>
    <x v="0"/>
    <s v="ELNO33034294CKD. 2EL"/>
    <s v="Electro Nor Oeste S. A."/>
    <x v="2"/>
    <x v="2"/>
    <s v="C. T. Sechura"/>
    <x v="7"/>
    <x v="0"/>
    <x v="0"/>
    <x v="16"/>
    <x v="0"/>
    <s v="Instalado"/>
    <s v="Operativo"/>
    <s v="Distribuidora"/>
    <x v="0"/>
    <x v="1"/>
    <x v="0"/>
    <x v="0"/>
    <s v="Estatal"/>
    <s v="PIURA"/>
    <s v="PIURA"/>
    <s v="SECHURA"/>
    <s v="SECHURA"/>
    <n v="0"/>
    <x v="0"/>
    <n v="0"/>
    <x v="0"/>
    <n v="0"/>
    <x v="0"/>
    <x v="0"/>
    <n v="0"/>
    <n v="0"/>
    <m/>
    <n v="8.3333333333333329E-2"/>
    <n v="7.0833333333333331E-2"/>
    <n v="7.6479999999999997"/>
    <n v="0"/>
    <n v="26"/>
    <s v="BASE DE DATOS"/>
    <m/>
  </r>
  <r>
    <s v="20"/>
    <x v="9"/>
    <s v="ELNO"/>
    <s v="33034294"/>
    <s v="33034294"/>
    <x v="0"/>
    <s v="CKD. 3"/>
    <s v="S"/>
    <n v="0.5"/>
    <n v="0.4"/>
    <n v="0"/>
    <n v="0"/>
    <n v="0"/>
    <n v="0"/>
    <n v="0"/>
    <n v="0"/>
    <n v="0"/>
    <m/>
    <x v="0"/>
    <s v="ELNO33034294CKD. 3EL"/>
    <s v="Electro Nor Oeste S. A."/>
    <x v="2"/>
    <x v="2"/>
    <s v="C. T. Sechura"/>
    <x v="7"/>
    <x v="0"/>
    <x v="0"/>
    <x v="17"/>
    <x v="0"/>
    <s v="Instalado"/>
    <s v="Operativo"/>
    <s v="Distribuidora"/>
    <x v="0"/>
    <x v="1"/>
    <x v="0"/>
    <x v="0"/>
    <s v="Estatal"/>
    <s v="PIURA"/>
    <s v="PIURA"/>
    <s v="SECHURA"/>
    <s v="SECHURA"/>
    <n v="0"/>
    <x v="0"/>
    <n v="0"/>
    <x v="0"/>
    <n v="0"/>
    <x v="0"/>
    <x v="0"/>
    <n v="0"/>
    <n v="0"/>
    <m/>
    <n v="4.1666666666666664E-2"/>
    <n v="3.3333333333333333E-2"/>
    <n v="7.6479999999999997"/>
    <n v="0"/>
    <n v="26"/>
    <s v="BASE DE DATOS"/>
    <m/>
  </r>
  <r>
    <s v="20"/>
    <x v="9"/>
    <s v="ELNO"/>
    <s v="33034294"/>
    <s v="33034294"/>
    <x v="0"/>
    <s v="CAT"/>
    <s v="S"/>
    <n v="0.32"/>
    <n v="0"/>
    <n v="0"/>
    <n v="0"/>
    <n v="0"/>
    <n v="0"/>
    <n v="0"/>
    <n v="0"/>
    <n v="0"/>
    <m/>
    <x v="0"/>
    <s v="ELNO33034294CATEL"/>
    <s v="Electro Nor Oeste S. A."/>
    <x v="2"/>
    <x v="2"/>
    <s v="C. T. Sechura"/>
    <x v="7"/>
    <x v="0"/>
    <x v="0"/>
    <x v="18"/>
    <x v="0"/>
    <s v="Instalado"/>
    <s v="Operativo"/>
    <s v="Distribuidora"/>
    <x v="0"/>
    <x v="1"/>
    <x v="0"/>
    <x v="0"/>
    <s v="Estatal"/>
    <s v="PIURA"/>
    <s v="PIURA"/>
    <s v="SECHURA"/>
    <s v="SECHURA"/>
    <n v="0"/>
    <x v="0"/>
    <n v="0"/>
    <x v="0"/>
    <n v="0"/>
    <x v="0"/>
    <x v="0"/>
    <n v="0"/>
    <n v="0"/>
    <m/>
    <n v="2.6666666666666668E-2"/>
    <n v="0"/>
    <n v="7.6479999999999997"/>
    <n v="0"/>
    <n v="26"/>
    <s v="BASE DE DATOS"/>
    <m/>
  </r>
  <r>
    <s v="20"/>
    <x v="9"/>
    <s v="ELNO"/>
    <s v="33098299"/>
    <s v="33098299"/>
    <x v="0"/>
    <s v="SKODA-1"/>
    <s v="S"/>
    <n v="1"/>
    <n v="0"/>
    <n v="0"/>
    <n v="0"/>
    <n v="0"/>
    <n v="0"/>
    <n v="0"/>
    <n v="0"/>
    <n v="0"/>
    <m/>
    <x v="0"/>
    <s v="ELNO33098299SKODA-1EL"/>
    <s v="Electro Nor Oeste S. A."/>
    <x v="2"/>
    <x v="2"/>
    <s v="C. T. Huápalas"/>
    <x v="8"/>
    <x v="0"/>
    <x v="0"/>
    <x v="19"/>
    <x v="0"/>
    <s v="Instalado"/>
    <s v="Operativo"/>
    <s v="Distribuidora"/>
    <x v="0"/>
    <x v="1"/>
    <x v="0"/>
    <x v="0"/>
    <s v="Estatal"/>
    <s v="PIURA"/>
    <s v="PIURA"/>
    <s v="CHULUCANAS"/>
    <s v="CHULUCANAS"/>
    <n v="0"/>
    <x v="0"/>
    <n v="0"/>
    <x v="0"/>
    <n v="0"/>
    <x v="0"/>
    <x v="0"/>
    <n v="0"/>
    <n v="0"/>
    <m/>
    <n v="8.3333333333333329E-2"/>
    <n v="8.3333333333333329E-2"/>
    <n v="7.6479999999999997"/>
    <n v="0"/>
    <n v="26"/>
    <s v="BASE DE DATOS"/>
    <m/>
  </r>
  <r>
    <s v="20"/>
    <x v="9"/>
    <s v="ELNO"/>
    <s v="33098299"/>
    <s v="33098299"/>
    <x v="0"/>
    <s v="SKODA-2"/>
    <s v="S"/>
    <n v="1"/>
    <n v="0"/>
    <n v="0"/>
    <n v="0"/>
    <n v="0"/>
    <n v="0"/>
    <n v="0"/>
    <n v="0"/>
    <n v="0"/>
    <m/>
    <x v="0"/>
    <s v="ELNO33098299SKODA-2EL"/>
    <s v="Electro Nor Oeste S. A."/>
    <x v="2"/>
    <x v="2"/>
    <s v="C. T. Huápalas"/>
    <x v="8"/>
    <x v="0"/>
    <x v="0"/>
    <x v="20"/>
    <x v="0"/>
    <s v="Instalado"/>
    <s v="Operativo"/>
    <s v="Distribuidora"/>
    <x v="0"/>
    <x v="1"/>
    <x v="0"/>
    <x v="0"/>
    <s v="Estatal"/>
    <s v="PIURA"/>
    <s v="PIURA"/>
    <s v="CHULUCANAS"/>
    <s v="CHULUCANAS"/>
    <n v="0"/>
    <x v="0"/>
    <n v="0"/>
    <x v="0"/>
    <n v="0"/>
    <x v="0"/>
    <x v="0"/>
    <n v="0"/>
    <n v="0"/>
    <m/>
    <n v="8.3333333333333329E-2"/>
    <n v="8.3333333333333329E-2"/>
    <n v="7.6479999999999997"/>
    <n v="0"/>
    <n v="26"/>
    <s v="BASE DE DATOS"/>
    <m/>
  </r>
  <r>
    <s v="20"/>
    <x v="9"/>
    <s v="ELNO"/>
    <s v="33098299"/>
    <s v="33098299"/>
    <x v="0"/>
    <s v="CAT 1"/>
    <s v="S"/>
    <n v="0.5"/>
    <n v="0"/>
    <n v="0"/>
    <n v="0"/>
    <n v="0"/>
    <n v="0"/>
    <n v="0"/>
    <n v="0"/>
    <n v="0"/>
    <m/>
    <x v="0"/>
    <s v="ELNO33098299CAT 1EL"/>
    <s v="Electro Nor Oeste S. A."/>
    <x v="2"/>
    <x v="2"/>
    <s v="C. T. Huápalas"/>
    <x v="8"/>
    <x v="0"/>
    <x v="0"/>
    <x v="21"/>
    <x v="0"/>
    <s v="Instalado"/>
    <s v="Operativo"/>
    <s v="Distribuidora"/>
    <x v="0"/>
    <x v="1"/>
    <x v="0"/>
    <x v="0"/>
    <s v="Estatal"/>
    <s v="PIURA"/>
    <s v="PIURA"/>
    <s v="CHULUCANAS"/>
    <s v="CHULUCANAS"/>
    <n v="0"/>
    <x v="0"/>
    <n v="0"/>
    <x v="0"/>
    <n v="0"/>
    <x v="0"/>
    <x v="0"/>
    <n v="0"/>
    <n v="0"/>
    <m/>
    <n v="4.1666666666666664E-2"/>
    <n v="0"/>
    <n v="7.6479999999999997"/>
    <n v="0"/>
    <n v="26"/>
    <s v="BASE DE DATOS"/>
    <m/>
  </r>
  <r>
    <s v="20"/>
    <x v="9"/>
    <s v="ELNO"/>
    <s v="33098299"/>
    <s v="33098299"/>
    <x v="0"/>
    <s v="CAT 2"/>
    <s v="S"/>
    <n v="0.5"/>
    <n v="0"/>
    <n v="0"/>
    <n v="0"/>
    <n v="0"/>
    <n v="0"/>
    <n v="0"/>
    <n v="0"/>
    <n v="0"/>
    <m/>
    <x v="0"/>
    <s v="ELNO33098299CAT 2EL"/>
    <s v="Electro Nor Oeste S. A."/>
    <x v="2"/>
    <x v="2"/>
    <s v="C. T. Huápalas"/>
    <x v="8"/>
    <x v="0"/>
    <x v="0"/>
    <x v="22"/>
    <x v="0"/>
    <s v="Instalado"/>
    <s v="Operativo"/>
    <s v="Distribuidora"/>
    <x v="0"/>
    <x v="1"/>
    <x v="0"/>
    <x v="0"/>
    <s v="Estatal"/>
    <s v="PIURA"/>
    <s v="PIURA"/>
    <s v="CHULUCANAS"/>
    <s v="CHULUCANAS"/>
    <n v="0"/>
    <x v="0"/>
    <n v="0"/>
    <x v="0"/>
    <n v="0"/>
    <x v="0"/>
    <x v="0"/>
    <n v="0"/>
    <n v="0"/>
    <m/>
    <n v="4.1666666666666664E-2"/>
    <n v="0"/>
    <n v="7.6479999999999997"/>
    <n v="0"/>
    <n v="26"/>
    <s v="BASE DE DATOS"/>
    <m/>
  </r>
  <r>
    <s v="20"/>
    <x v="9"/>
    <s v="ELNO"/>
    <s v="33098299"/>
    <s v="33098299"/>
    <x v="0"/>
    <s v="CAT 3"/>
    <s v="S"/>
    <n v="0.5"/>
    <n v="0"/>
    <n v="0"/>
    <n v="0"/>
    <n v="0"/>
    <n v="0"/>
    <n v="0"/>
    <n v="0"/>
    <n v="0"/>
    <m/>
    <x v="0"/>
    <s v="ELNO33098299CAT 3EL"/>
    <s v="Electro Nor Oeste S. A."/>
    <x v="2"/>
    <x v="2"/>
    <s v="C. T. Huápalas"/>
    <x v="8"/>
    <x v="0"/>
    <x v="0"/>
    <x v="23"/>
    <x v="0"/>
    <s v="Instalado"/>
    <s v="Operativo"/>
    <s v="Distribuidora"/>
    <x v="0"/>
    <x v="1"/>
    <x v="0"/>
    <x v="0"/>
    <s v="Estatal"/>
    <s v="PIURA"/>
    <s v="PIURA"/>
    <s v="CHULUCANAS"/>
    <s v="CHULUCANAS"/>
    <n v="0"/>
    <x v="0"/>
    <n v="0"/>
    <x v="0"/>
    <n v="0"/>
    <x v="0"/>
    <x v="0"/>
    <n v="0"/>
    <n v="0"/>
    <m/>
    <n v="4.1666666666666664E-2"/>
    <n v="4.1666666666666664E-2"/>
    <n v="7.6479999999999997"/>
    <n v="0"/>
    <n v="26"/>
    <s v="BASE DE DATOS"/>
    <m/>
  </r>
  <r>
    <s v="20"/>
    <x v="9"/>
    <s v="ELNO"/>
    <s v="33098299"/>
    <s v="33098299"/>
    <x v="0"/>
    <s v="CAT D 399"/>
    <s v="S"/>
    <n v="0.9"/>
    <n v="0"/>
    <n v="0"/>
    <n v="0"/>
    <n v="0"/>
    <n v="0"/>
    <n v="0"/>
    <n v="0"/>
    <n v="0"/>
    <m/>
    <x v="0"/>
    <s v="ELNO33098299CAT D 399EL"/>
    <s v="Electro Nor Oeste S. A."/>
    <x v="2"/>
    <x v="2"/>
    <s v="C. T. Huápalas"/>
    <x v="8"/>
    <x v="0"/>
    <x v="0"/>
    <x v="24"/>
    <x v="0"/>
    <s v="Instalado"/>
    <s v="Operativo"/>
    <s v="Distribuidora"/>
    <x v="0"/>
    <x v="1"/>
    <x v="0"/>
    <x v="0"/>
    <s v="Estatal"/>
    <s v="PIURA"/>
    <s v="PIURA"/>
    <s v="CHULUCANAS"/>
    <s v="CHULUCANAS"/>
    <n v="0"/>
    <x v="0"/>
    <n v="0"/>
    <x v="0"/>
    <n v="0"/>
    <x v="0"/>
    <x v="0"/>
    <n v="0"/>
    <n v="0"/>
    <m/>
    <n v="7.4999999999999997E-2"/>
    <n v="7.9166666666666663E-2"/>
    <n v="7.6479999999999997"/>
    <n v="0"/>
    <n v="26"/>
    <s v="BASE DE DATOS"/>
    <m/>
  </r>
  <r>
    <s v="20"/>
    <x v="9"/>
    <s v="ELNO"/>
    <s v="33034494"/>
    <s v="33034494"/>
    <x v="0"/>
    <s v="CAT. 1"/>
    <s v="S"/>
    <n v="0.66"/>
    <n v="0"/>
    <n v="0"/>
    <n v="0"/>
    <n v="0"/>
    <n v="0"/>
    <n v="0"/>
    <n v="0"/>
    <n v="0"/>
    <m/>
    <x v="1"/>
    <s v="ELNO33034494CAT. 1EL"/>
    <s v="Electro Nor Oeste S. A."/>
    <x v="2"/>
    <x v="2"/>
    <s v="C. T. Morropón"/>
    <x v="9"/>
    <x v="0"/>
    <x v="0"/>
    <x v="25"/>
    <x v="0"/>
    <s v="Retirado"/>
    <s v="Operativo"/>
    <s v="Distribuidora"/>
    <x v="0"/>
    <x v="1"/>
    <x v="0"/>
    <x v="0"/>
    <s v="Estatal"/>
    <s v="PIURA"/>
    <s v="PIURA"/>
    <s v="MORROPON"/>
    <s v="MORROPON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9"/>
    <s v="ELNO"/>
    <s v="33034494"/>
    <s v="33034494"/>
    <x v="0"/>
    <s v="CAT. 2"/>
    <s v="S"/>
    <n v="0"/>
    <n v="0"/>
    <n v="0"/>
    <n v="0"/>
    <n v="0"/>
    <n v="0"/>
    <n v="0"/>
    <n v="0"/>
    <n v="0"/>
    <m/>
    <x v="1"/>
    <s v="ELNO33034494CAT. 2EL"/>
    <s v="Electro Nor Oeste S. A."/>
    <x v="2"/>
    <x v="2"/>
    <s v="C. T. Morropón"/>
    <x v="9"/>
    <x v="0"/>
    <x v="0"/>
    <x v="26"/>
    <x v="0"/>
    <s v="Retirado"/>
    <s v="Operativo"/>
    <s v="Distribuidora"/>
    <x v="0"/>
    <x v="1"/>
    <x v="0"/>
    <x v="0"/>
    <s v="Estatal"/>
    <s v="PIURA"/>
    <s v="PIURA"/>
    <s v="MORROPON"/>
    <s v="MORROPON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9"/>
    <s v="ELNO"/>
    <s v="33034494"/>
    <s v="33034494"/>
    <x v="0"/>
    <s v="SKODA"/>
    <s v="N"/>
    <n v="0.32"/>
    <n v="0"/>
    <n v="0"/>
    <n v="0"/>
    <n v="0"/>
    <n v="0"/>
    <n v="0"/>
    <n v="0"/>
    <n v="0"/>
    <m/>
    <x v="1"/>
    <s v="ELNO33034494SKODAEL"/>
    <s v="Electro Nor Oeste S. A."/>
    <x v="2"/>
    <x v="2"/>
    <s v="C. T. Morropón"/>
    <x v="9"/>
    <x v="0"/>
    <x v="0"/>
    <x v="27"/>
    <x v="0"/>
    <s v="Retirado"/>
    <s v="Inoperativo"/>
    <s v="Distribuidora"/>
    <x v="0"/>
    <x v="1"/>
    <x v="0"/>
    <x v="0"/>
    <s v="Estatal"/>
    <s v="PIURA"/>
    <s v="PIURA"/>
    <s v="MORROPON"/>
    <s v="MORROPON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9"/>
    <s v="ELNO"/>
    <s v="33034494"/>
    <s v="33034494"/>
    <x v="0"/>
    <s v="CAT D 399"/>
    <s v="S"/>
    <n v="0.9"/>
    <n v="0"/>
    <n v="0"/>
    <n v="0"/>
    <n v="0"/>
    <n v="0"/>
    <n v="0"/>
    <n v="0"/>
    <n v="0"/>
    <m/>
    <x v="1"/>
    <s v="ELNO33034494CAT D 399EL"/>
    <s v="Electro Nor Oeste S. A."/>
    <x v="2"/>
    <x v="2"/>
    <s v="C. T. Morropón"/>
    <x v="9"/>
    <x v="0"/>
    <x v="0"/>
    <x v="24"/>
    <x v="0"/>
    <s v="Retirado"/>
    <s v="Operativo"/>
    <s v="Distribuidora"/>
    <x v="0"/>
    <x v="1"/>
    <x v="0"/>
    <x v="0"/>
    <s v="Estatal"/>
    <s v="PIURA"/>
    <s v="PIURA"/>
    <s v="MORROPON"/>
    <s v="MORROPON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9"/>
    <s v="ELNO"/>
    <s v="41037394"/>
    <s v="41037394"/>
    <x v="0"/>
    <s v="V. PENTA 1"/>
    <s v="S"/>
    <n v="0.15"/>
    <n v="0"/>
    <n v="0"/>
    <n v="0"/>
    <n v="0"/>
    <n v="0"/>
    <n v="0"/>
    <n v="0"/>
    <n v="0"/>
    <m/>
    <x v="1"/>
    <s v="ELNO41037394V. PENTA 1EL"/>
    <s v="Electro Nor Oeste S. A."/>
    <x v="2"/>
    <x v="2"/>
    <s v="C. T. Canchaque"/>
    <x v="10"/>
    <x v="0"/>
    <x v="0"/>
    <x v="28"/>
    <x v="0"/>
    <s v="Retirado"/>
    <s v="Operativo"/>
    <s v="Distribuidora"/>
    <x v="0"/>
    <x v="1"/>
    <x v="0"/>
    <x v="0"/>
    <s v="Estatal"/>
    <s v="PIURA"/>
    <s v="PIURA"/>
    <s v="HUANCABAMBA"/>
    <s v="CANCHAQUE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9"/>
    <s v="ELNO"/>
    <s v="41037394"/>
    <s v="41037394"/>
    <x v="0"/>
    <s v="VOLVO 3"/>
    <s v="S"/>
    <n v="0.2"/>
    <n v="0"/>
    <n v="0"/>
    <n v="0"/>
    <n v="0"/>
    <n v="0"/>
    <n v="0"/>
    <n v="0"/>
    <n v="0"/>
    <m/>
    <x v="1"/>
    <s v="ELNO41037394VOLVO 3EL"/>
    <s v="Electro Nor Oeste S. A."/>
    <x v="2"/>
    <x v="2"/>
    <s v="C. T. Canchaque"/>
    <x v="10"/>
    <x v="0"/>
    <x v="0"/>
    <x v="29"/>
    <x v="0"/>
    <s v="Retirado"/>
    <s v="Operativo"/>
    <s v="Distribuidora"/>
    <x v="0"/>
    <x v="1"/>
    <x v="0"/>
    <x v="0"/>
    <s v="Estatal"/>
    <s v="PIURA"/>
    <s v="PIURA"/>
    <s v="HUANCABAMBA"/>
    <s v="CANCHAQUE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9"/>
    <s v="ELNO"/>
    <s v="33034695"/>
    <s v="33034695"/>
    <x v="0"/>
    <s v="CKD"/>
    <s v="N"/>
    <n v="0.22"/>
    <n v="0"/>
    <n v="0"/>
    <n v="0"/>
    <n v="0"/>
    <n v="0"/>
    <n v="0"/>
    <n v="0"/>
    <n v="0"/>
    <m/>
    <x v="1"/>
    <s v="ELNO33034695CKDEL"/>
    <s v="Electro Nor Oeste S. A."/>
    <x v="2"/>
    <x v="2"/>
    <s v="C. T. Santo Domingo"/>
    <x v="11"/>
    <x v="0"/>
    <x v="0"/>
    <x v="30"/>
    <x v="0"/>
    <s v="Retirado"/>
    <s v="Inoperativo"/>
    <s v="Distribuidora"/>
    <x v="0"/>
    <x v="1"/>
    <x v="0"/>
    <x v="0"/>
    <s v="Estatal"/>
    <s v="PIURA"/>
    <s v="PIURA"/>
    <s v="MORROPON"/>
    <s v="SANTO DOMINGO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9"/>
    <s v="ELNO"/>
    <s v="33034695"/>
    <s v="33034695"/>
    <x v="0"/>
    <s v="V.PENTA"/>
    <s v="S"/>
    <n v="0.1"/>
    <n v="0"/>
    <n v="0"/>
    <n v="0"/>
    <n v="0"/>
    <n v="0"/>
    <n v="0"/>
    <n v="0"/>
    <n v="0"/>
    <m/>
    <x v="1"/>
    <s v="ELNO33034695V.PENTAEL"/>
    <s v="Electro Nor Oeste S. A."/>
    <x v="2"/>
    <x v="2"/>
    <s v="C. T. Santo Domingo"/>
    <x v="11"/>
    <x v="0"/>
    <x v="0"/>
    <x v="31"/>
    <x v="0"/>
    <s v="Retirado"/>
    <s v="Operativo"/>
    <s v="Distribuidora"/>
    <x v="0"/>
    <x v="1"/>
    <x v="0"/>
    <x v="0"/>
    <s v="Estatal"/>
    <s v="PIURA"/>
    <s v="PIURA"/>
    <s v="MORROPON"/>
    <s v="SANTO DOMINGO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9"/>
    <s v="ELNO"/>
    <s v="33034594"/>
    <s v="33034594"/>
    <x v="0"/>
    <s v="CAT-3412"/>
    <s v="S"/>
    <n v="0.6"/>
    <n v="0"/>
    <n v="0"/>
    <n v="0"/>
    <n v="0"/>
    <n v="0"/>
    <n v="0"/>
    <n v="0"/>
    <n v="0"/>
    <m/>
    <x v="1"/>
    <s v="ELNO33034594CAT-3412EL"/>
    <s v="Electro Nor Oeste S. A."/>
    <x v="2"/>
    <x v="2"/>
    <s v="C. T. Huancabamba"/>
    <x v="12"/>
    <x v="0"/>
    <x v="0"/>
    <x v="32"/>
    <x v="0"/>
    <s v="Retirado"/>
    <s v="Operativo"/>
    <s v="Distribuidora"/>
    <x v="0"/>
    <x v="1"/>
    <x v="0"/>
    <x v="0"/>
    <s v="Estatal"/>
    <s v="PIURA"/>
    <s v="PIURA"/>
    <s v="HUANCABAMBA"/>
    <s v="HUANCABAMBA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9"/>
    <s v="ELNO"/>
    <s v="33034594"/>
    <s v="33034594"/>
    <x v="0"/>
    <s v="VOLVO PENTA"/>
    <s v="N"/>
    <n v="0.1"/>
    <n v="0"/>
    <n v="0"/>
    <n v="0"/>
    <n v="0"/>
    <n v="0"/>
    <n v="0"/>
    <n v="0"/>
    <n v="0"/>
    <m/>
    <x v="1"/>
    <s v="ELNO33034594VOLVO PENTAEL"/>
    <s v="Electro Nor Oeste S. A."/>
    <x v="2"/>
    <x v="2"/>
    <s v="C. T. Huancabamba"/>
    <x v="12"/>
    <x v="0"/>
    <x v="0"/>
    <x v="33"/>
    <x v="0"/>
    <s v="Retirado"/>
    <s v="Inoperativo"/>
    <s v="Distribuidora"/>
    <x v="0"/>
    <x v="1"/>
    <x v="0"/>
    <x v="0"/>
    <s v="Estatal"/>
    <s v="PIURA"/>
    <s v="PIURA"/>
    <s v="HUANCABAMBA"/>
    <s v="HUANCABAMBA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9"/>
    <s v="ELNO"/>
    <s v="33034594"/>
    <s v="33034594"/>
    <x v="0"/>
    <s v="VOLVO TD 100"/>
    <s v="S"/>
    <n v="0.15"/>
    <n v="0.11"/>
    <n v="0"/>
    <n v="0"/>
    <n v="0"/>
    <n v="0"/>
    <n v="0"/>
    <n v="0"/>
    <n v="0"/>
    <m/>
    <x v="1"/>
    <s v="ELNO33034594VOLVO TD 100EL"/>
    <s v="Electro Nor Oeste S. A."/>
    <x v="2"/>
    <x v="2"/>
    <s v="C. T. Huancabamba"/>
    <x v="12"/>
    <x v="0"/>
    <x v="0"/>
    <x v="34"/>
    <x v="0"/>
    <s v="Retirado"/>
    <s v="Operativo"/>
    <s v="Distribuidora"/>
    <x v="0"/>
    <x v="1"/>
    <x v="0"/>
    <x v="0"/>
    <s v="Estatal"/>
    <s v="PIURA"/>
    <s v="PIURA"/>
    <s v="HUANCABAMBA"/>
    <s v="HUANCABAMBA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9"/>
    <s v="ELNO"/>
    <s v="33281811"/>
    <s v="33281811"/>
    <x v="0"/>
    <s v="Black start"/>
    <s v="S"/>
    <n v="0.48"/>
    <n v="0.45"/>
    <n v="0"/>
    <n v="0.75"/>
    <n v="0.75"/>
    <n v="743"/>
    <n v="1"/>
    <n v="1"/>
    <n v="0"/>
    <m/>
    <x v="0"/>
    <s v="ELNO33281811Black startEL"/>
    <s v="Electro Nor Oeste S. A."/>
    <x v="2"/>
    <x v="2"/>
    <s v="C.T. Tablazo Colán"/>
    <x v="13"/>
    <x v="0"/>
    <x v="0"/>
    <x v="35"/>
    <x v="0"/>
    <s v="Instalado"/>
    <s v="Operativo"/>
    <s v="Distribuidora"/>
    <x v="0"/>
    <x v="1"/>
    <x v="0"/>
    <x v="0"/>
    <s v="Privado"/>
    <s v="PIURA"/>
    <s v="PIURA"/>
    <s v="PAITA"/>
    <s v="TABLAZO"/>
    <n v="0"/>
    <x v="0"/>
    <n v="0"/>
    <x v="0"/>
    <n v="0"/>
    <x v="0"/>
    <x v="0"/>
    <n v="0.75"/>
    <n v="7.5000000000000002E-4"/>
    <m/>
    <n v="0.04"/>
    <n v="3.7499999999999999E-2"/>
    <n v="7.6479999999999997"/>
    <n v="0"/>
    <n v="26"/>
    <s v="BASE DE DATOS"/>
    <m/>
  </r>
  <r>
    <s v="20"/>
    <x v="9"/>
    <s v="ELNO"/>
    <s v="33281811"/>
    <s v="33281811"/>
    <x v="1"/>
    <s v="TG01"/>
    <s v="S"/>
    <n v="31"/>
    <n v="26.838999999999999"/>
    <n v="15301.197"/>
    <n v="18750.71"/>
    <n v="34051.906000000003"/>
    <n v="0"/>
    <n v="714.38"/>
    <n v="714.38"/>
    <n v="0"/>
    <m/>
    <x v="0"/>
    <s v="ELNO33281811TG01TG"/>
    <s v="Electro Nor Oeste S. A."/>
    <x v="2"/>
    <x v="2"/>
    <s v="C.T. Tablazo Colán"/>
    <x v="13"/>
    <x v="1"/>
    <x v="1"/>
    <x v="36"/>
    <x v="0"/>
    <s v="Instalado"/>
    <s v="Operativo"/>
    <s v="Distribuidora"/>
    <x v="0"/>
    <x v="1"/>
    <x v="0"/>
    <x v="0"/>
    <s v="Privado"/>
    <s v="PIURA"/>
    <s v="PIURA"/>
    <s v="PAITA"/>
    <s v="TABLAZO"/>
    <n v="0"/>
    <x v="1"/>
    <n v="0"/>
    <x v="0"/>
    <n v="0"/>
    <x v="0"/>
    <x v="0"/>
    <n v="34051.906000000003"/>
    <n v="34.051906000000002"/>
    <m/>
    <n v="2.5833333333333335"/>
    <n v="2.2365833333333334"/>
    <n v="7.6479999999999997"/>
    <n v="9.9999999656574801E-4"/>
    <n v="26"/>
    <s v="BASE DE DATOS"/>
    <m/>
  </r>
  <r>
    <s v="20"/>
    <x v="10"/>
    <s v="ELNO"/>
    <s v="33034294"/>
    <s v="33034294"/>
    <x v="0"/>
    <s v="SKODA 1"/>
    <s v="S"/>
    <n v="1"/>
    <n v="0.85"/>
    <n v="0"/>
    <n v="0"/>
    <n v="0"/>
    <n v="0"/>
    <n v="0"/>
    <n v="0"/>
    <n v="0"/>
    <m/>
    <x v="0"/>
    <s v="ELNO33034294SKODA 1EL"/>
    <s v="Electro Nor Oeste S. A."/>
    <x v="2"/>
    <x v="2"/>
    <s v="C. T. Sechura"/>
    <x v="7"/>
    <x v="0"/>
    <x v="0"/>
    <x v="15"/>
    <x v="0"/>
    <s v="Instalado"/>
    <s v="Operativo"/>
    <s v="Distribuidora"/>
    <x v="0"/>
    <x v="1"/>
    <x v="0"/>
    <x v="0"/>
    <s v="Estatal"/>
    <s v="PIURA"/>
    <s v="PIURA"/>
    <s v="SECHURA"/>
    <s v="SECHURA"/>
    <n v="0"/>
    <x v="0"/>
    <n v="0"/>
    <x v="0"/>
    <n v="0"/>
    <x v="0"/>
    <x v="0"/>
    <n v="0"/>
    <n v="0"/>
    <m/>
    <n v="8.3333333333333329E-2"/>
    <n v="7.0833333333333331E-2"/>
    <n v="7.6479999999999997"/>
    <n v="0"/>
    <n v="26"/>
    <s v="BASE DE DATOS"/>
    <m/>
  </r>
  <r>
    <s v="20"/>
    <x v="10"/>
    <s v="ELNO"/>
    <s v="33034294"/>
    <s v="33034294"/>
    <x v="0"/>
    <s v="CKD. 2"/>
    <s v="S"/>
    <n v="1"/>
    <n v="0.85"/>
    <n v="0"/>
    <n v="0"/>
    <n v="0"/>
    <n v="0"/>
    <n v="0"/>
    <n v="0"/>
    <n v="0"/>
    <m/>
    <x v="0"/>
    <s v="ELNO33034294CKD. 2EL"/>
    <s v="Electro Nor Oeste S. A."/>
    <x v="2"/>
    <x v="2"/>
    <s v="C. T. Sechura"/>
    <x v="7"/>
    <x v="0"/>
    <x v="0"/>
    <x v="16"/>
    <x v="0"/>
    <s v="Instalado"/>
    <s v="Operativo"/>
    <s v="Distribuidora"/>
    <x v="0"/>
    <x v="1"/>
    <x v="0"/>
    <x v="0"/>
    <s v="Estatal"/>
    <s v="PIURA"/>
    <s v="PIURA"/>
    <s v="SECHURA"/>
    <s v="SECHURA"/>
    <n v="0"/>
    <x v="0"/>
    <n v="0"/>
    <x v="0"/>
    <n v="0"/>
    <x v="0"/>
    <x v="0"/>
    <n v="0"/>
    <n v="0"/>
    <m/>
    <n v="8.3333333333333329E-2"/>
    <n v="7.0833333333333331E-2"/>
    <n v="7.6479999999999997"/>
    <n v="0"/>
    <n v="26"/>
    <s v="BASE DE DATOS"/>
    <m/>
  </r>
  <r>
    <s v="20"/>
    <x v="10"/>
    <s v="ELNO"/>
    <s v="33034294"/>
    <s v="33034294"/>
    <x v="0"/>
    <s v="CKD. 3"/>
    <s v="S"/>
    <n v="0.5"/>
    <n v="0.4"/>
    <n v="0"/>
    <n v="0"/>
    <n v="0"/>
    <n v="0"/>
    <n v="0"/>
    <n v="0"/>
    <n v="0"/>
    <m/>
    <x v="0"/>
    <s v="ELNO33034294CKD. 3EL"/>
    <s v="Electro Nor Oeste S. A."/>
    <x v="2"/>
    <x v="2"/>
    <s v="C. T. Sechura"/>
    <x v="7"/>
    <x v="0"/>
    <x v="0"/>
    <x v="17"/>
    <x v="0"/>
    <s v="Instalado"/>
    <s v="Operativo"/>
    <s v="Distribuidora"/>
    <x v="0"/>
    <x v="1"/>
    <x v="0"/>
    <x v="0"/>
    <s v="Estatal"/>
    <s v="PIURA"/>
    <s v="PIURA"/>
    <s v="SECHURA"/>
    <s v="SECHURA"/>
    <n v="0"/>
    <x v="0"/>
    <n v="0"/>
    <x v="0"/>
    <n v="0"/>
    <x v="0"/>
    <x v="0"/>
    <n v="0"/>
    <n v="0"/>
    <m/>
    <n v="4.1666666666666664E-2"/>
    <n v="3.3333333333333333E-2"/>
    <n v="7.6479999999999997"/>
    <n v="0"/>
    <n v="26"/>
    <s v="BASE DE DATOS"/>
    <m/>
  </r>
  <r>
    <s v="20"/>
    <x v="10"/>
    <s v="ELNO"/>
    <s v="33034294"/>
    <s v="33034294"/>
    <x v="0"/>
    <s v="CAT"/>
    <s v="S"/>
    <n v="0.32"/>
    <n v="0"/>
    <n v="0"/>
    <n v="0"/>
    <n v="0"/>
    <n v="0"/>
    <n v="0"/>
    <n v="0"/>
    <n v="0"/>
    <m/>
    <x v="0"/>
    <s v="ELNO33034294CATEL"/>
    <s v="Electro Nor Oeste S. A."/>
    <x v="2"/>
    <x v="2"/>
    <s v="C. T. Sechura"/>
    <x v="7"/>
    <x v="0"/>
    <x v="0"/>
    <x v="18"/>
    <x v="0"/>
    <s v="Instalado"/>
    <s v="Operativo"/>
    <s v="Distribuidora"/>
    <x v="0"/>
    <x v="1"/>
    <x v="0"/>
    <x v="0"/>
    <s v="Estatal"/>
    <s v="PIURA"/>
    <s v="PIURA"/>
    <s v="SECHURA"/>
    <s v="SECHURA"/>
    <n v="0"/>
    <x v="0"/>
    <n v="0"/>
    <x v="0"/>
    <n v="0"/>
    <x v="0"/>
    <x v="0"/>
    <n v="0"/>
    <n v="0"/>
    <m/>
    <n v="2.6666666666666668E-2"/>
    <n v="0"/>
    <n v="7.6479999999999997"/>
    <n v="0"/>
    <n v="26"/>
    <s v="BASE DE DATOS"/>
    <m/>
  </r>
  <r>
    <s v="20"/>
    <x v="10"/>
    <s v="ELNO"/>
    <s v="33098299"/>
    <s v="33098299"/>
    <x v="0"/>
    <s v="SKODA-1"/>
    <s v="S"/>
    <n v="1"/>
    <n v="0"/>
    <n v="0"/>
    <n v="0"/>
    <n v="0"/>
    <n v="0"/>
    <n v="0"/>
    <n v="0"/>
    <n v="0"/>
    <m/>
    <x v="0"/>
    <s v="ELNO33098299SKODA-1EL"/>
    <s v="Electro Nor Oeste S. A."/>
    <x v="2"/>
    <x v="2"/>
    <s v="C. T. Huápalas"/>
    <x v="8"/>
    <x v="0"/>
    <x v="0"/>
    <x v="19"/>
    <x v="0"/>
    <s v="Instalado"/>
    <s v="Operativo"/>
    <s v="Distribuidora"/>
    <x v="0"/>
    <x v="1"/>
    <x v="0"/>
    <x v="0"/>
    <s v="Estatal"/>
    <s v="PIURA"/>
    <s v="PIURA"/>
    <s v="CHULUCANAS"/>
    <s v="CHULUCANAS"/>
    <n v="0"/>
    <x v="0"/>
    <n v="0"/>
    <x v="0"/>
    <n v="0"/>
    <x v="0"/>
    <x v="0"/>
    <n v="0"/>
    <n v="0"/>
    <m/>
    <n v="8.3333333333333329E-2"/>
    <n v="8.3333333333333329E-2"/>
    <n v="7.6479999999999997"/>
    <n v="0"/>
    <n v="26"/>
    <s v="BASE DE DATOS"/>
    <m/>
  </r>
  <r>
    <s v="20"/>
    <x v="10"/>
    <s v="ELNO"/>
    <s v="33098299"/>
    <s v="33098299"/>
    <x v="0"/>
    <s v="SKODA-2"/>
    <s v="S"/>
    <n v="1"/>
    <n v="0"/>
    <n v="0"/>
    <n v="0"/>
    <n v="0"/>
    <n v="0"/>
    <n v="0"/>
    <n v="0"/>
    <n v="0"/>
    <m/>
    <x v="0"/>
    <s v="ELNO33098299SKODA-2EL"/>
    <s v="Electro Nor Oeste S. A."/>
    <x v="2"/>
    <x v="2"/>
    <s v="C. T. Huápalas"/>
    <x v="8"/>
    <x v="0"/>
    <x v="0"/>
    <x v="20"/>
    <x v="0"/>
    <s v="Instalado"/>
    <s v="Operativo"/>
    <s v="Distribuidora"/>
    <x v="0"/>
    <x v="1"/>
    <x v="0"/>
    <x v="0"/>
    <s v="Estatal"/>
    <s v="PIURA"/>
    <s v="PIURA"/>
    <s v="CHULUCANAS"/>
    <s v="CHULUCANAS"/>
    <n v="0"/>
    <x v="0"/>
    <n v="0"/>
    <x v="0"/>
    <n v="0"/>
    <x v="0"/>
    <x v="0"/>
    <n v="0"/>
    <n v="0"/>
    <m/>
    <n v="8.3333333333333329E-2"/>
    <n v="8.3333333333333329E-2"/>
    <n v="7.6479999999999997"/>
    <n v="0"/>
    <n v="26"/>
    <s v="BASE DE DATOS"/>
    <m/>
  </r>
  <r>
    <s v="20"/>
    <x v="10"/>
    <s v="ELNO"/>
    <s v="33098299"/>
    <s v="33098299"/>
    <x v="0"/>
    <s v="CAT 1"/>
    <s v="S"/>
    <n v="0.5"/>
    <n v="0"/>
    <n v="0"/>
    <n v="0"/>
    <n v="0"/>
    <n v="0"/>
    <n v="0"/>
    <n v="0"/>
    <n v="0"/>
    <m/>
    <x v="0"/>
    <s v="ELNO33098299CAT 1EL"/>
    <s v="Electro Nor Oeste S. A."/>
    <x v="2"/>
    <x v="2"/>
    <s v="C. T. Huápalas"/>
    <x v="8"/>
    <x v="0"/>
    <x v="0"/>
    <x v="21"/>
    <x v="0"/>
    <s v="Instalado"/>
    <s v="Operativo"/>
    <s v="Distribuidora"/>
    <x v="0"/>
    <x v="1"/>
    <x v="0"/>
    <x v="0"/>
    <s v="Estatal"/>
    <s v="PIURA"/>
    <s v="PIURA"/>
    <s v="CHULUCANAS"/>
    <s v="CHULUCANAS"/>
    <n v="0"/>
    <x v="0"/>
    <n v="0"/>
    <x v="0"/>
    <n v="0"/>
    <x v="0"/>
    <x v="0"/>
    <n v="0"/>
    <n v="0"/>
    <m/>
    <n v="4.1666666666666664E-2"/>
    <n v="0"/>
    <n v="7.6479999999999997"/>
    <n v="0"/>
    <n v="26"/>
    <s v="BASE DE DATOS"/>
    <m/>
  </r>
  <r>
    <s v="20"/>
    <x v="10"/>
    <s v="ELNO"/>
    <s v="33098299"/>
    <s v="33098299"/>
    <x v="0"/>
    <s v="CAT 2"/>
    <s v="S"/>
    <n v="0.5"/>
    <n v="0"/>
    <n v="0"/>
    <n v="0"/>
    <n v="0"/>
    <n v="0"/>
    <n v="0"/>
    <n v="0"/>
    <n v="0"/>
    <m/>
    <x v="0"/>
    <s v="ELNO33098299CAT 2EL"/>
    <s v="Electro Nor Oeste S. A."/>
    <x v="2"/>
    <x v="2"/>
    <s v="C. T. Huápalas"/>
    <x v="8"/>
    <x v="0"/>
    <x v="0"/>
    <x v="22"/>
    <x v="0"/>
    <s v="Instalado"/>
    <s v="Operativo"/>
    <s v="Distribuidora"/>
    <x v="0"/>
    <x v="1"/>
    <x v="0"/>
    <x v="0"/>
    <s v="Estatal"/>
    <s v="PIURA"/>
    <s v="PIURA"/>
    <s v="CHULUCANAS"/>
    <s v="CHULUCANAS"/>
    <n v="0"/>
    <x v="0"/>
    <n v="0"/>
    <x v="0"/>
    <n v="0"/>
    <x v="0"/>
    <x v="0"/>
    <n v="0"/>
    <n v="0"/>
    <m/>
    <n v="4.1666666666666664E-2"/>
    <n v="0"/>
    <n v="7.6479999999999997"/>
    <n v="0"/>
    <n v="26"/>
    <s v="BASE DE DATOS"/>
    <m/>
  </r>
  <r>
    <s v="20"/>
    <x v="10"/>
    <s v="ELNO"/>
    <s v="33098299"/>
    <s v="33098299"/>
    <x v="0"/>
    <s v="CAT 3"/>
    <s v="S"/>
    <n v="0.5"/>
    <n v="0"/>
    <n v="0"/>
    <n v="0"/>
    <n v="0"/>
    <n v="0"/>
    <n v="0"/>
    <n v="0"/>
    <n v="0"/>
    <m/>
    <x v="0"/>
    <s v="ELNO33098299CAT 3EL"/>
    <s v="Electro Nor Oeste S. A."/>
    <x v="2"/>
    <x v="2"/>
    <s v="C. T. Huápalas"/>
    <x v="8"/>
    <x v="0"/>
    <x v="0"/>
    <x v="23"/>
    <x v="0"/>
    <s v="Instalado"/>
    <s v="Operativo"/>
    <s v="Distribuidora"/>
    <x v="0"/>
    <x v="1"/>
    <x v="0"/>
    <x v="0"/>
    <s v="Estatal"/>
    <s v="PIURA"/>
    <s v="PIURA"/>
    <s v="CHULUCANAS"/>
    <s v="CHULUCANAS"/>
    <n v="0"/>
    <x v="0"/>
    <n v="0"/>
    <x v="0"/>
    <n v="0"/>
    <x v="0"/>
    <x v="0"/>
    <n v="0"/>
    <n v="0"/>
    <m/>
    <n v="4.1666666666666664E-2"/>
    <n v="4.1666666666666664E-2"/>
    <n v="7.6479999999999997"/>
    <n v="0"/>
    <n v="26"/>
    <s v="BASE DE DATOS"/>
    <m/>
  </r>
  <r>
    <s v="20"/>
    <x v="10"/>
    <s v="ELNO"/>
    <s v="33098299"/>
    <s v="33098299"/>
    <x v="0"/>
    <s v="CAT D 399"/>
    <s v="S"/>
    <n v="0.9"/>
    <n v="0"/>
    <n v="0"/>
    <n v="0"/>
    <n v="0"/>
    <n v="0"/>
    <n v="0"/>
    <n v="0"/>
    <n v="0"/>
    <m/>
    <x v="0"/>
    <s v="ELNO33098299CAT D 399EL"/>
    <s v="Electro Nor Oeste S. A."/>
    <x v="2"/>
    <x v="2"/>
    <s v="C. T. Huápalas"/>
    <x v="8"/>
    <x v="0"/>
    <x v="0"/>
    <x v="24"/>
    <x v="0"/>
    <s v="Instalado"/>
    <s v="Operativo"/>
    <s v="Distribuidora"/>
    <x v="0"/>
    <x v="1"/>
    <x v="0"/>
    <x v="0"/>
    <s v="Estatal"/>
    <s v="PIURA"/>
    <s v="PIURA"/>
    <s v="CHULUCANAS"/>
    <s v="CHULUCANAS"/>
    <n v="0"/>
    <x v="0"/>
    <n v="0"/>
    <x v="0"/>
    <n v="0"/>
    <x v="0"/>
    <x v="0"/>
    <n v="0"/>
    <n v="0"/>
    <m/>
    <n v="7.4999999999999997E-2"/>
    <n v="7.9166666666666663E-2"/>
    <n v="7.6479999999999997"/>
    <n v="0"/>
    <n v="26"/>
    <s v="BASE DE DATOS"/>
    <m/>
  </r>
  <r>
    <s v="20"/>
    <x v="10"/>
    <s v="ELNO"/>
    <s v="33034494"/>
    <s v="33034494"/>
    <x v="0"/>
    <s v="CAT. 1"/>
    <s v="S"/>
    <n v="0.66"/>
    <n v="0"/>
    <n v="0"/>
    <n v="0"/>
    <n v="0"/>
    <n v="0"/>
    <n v="0"/>
    <n v="0"/>
    <n v="0"/>
    <m/>
    <x v="1"/>
    <s v="ELNO33034494CAT. 1EL"/>
    <s v="Electro Nor Oeste S. A."/>
    <x v="2"/>
    <x v="2"/>
    <s v="C. T. Morropón"/>
    <x v="9"/>
    <x v="0"/>
    <x v="0"/>
    <x v="25"/>
    <x v="0"/>
    <s v="Retirado"/>
    <s v="Operativo"/>
    <s v="Distribuidora"/>
    <x v="0"/>
    <x v="1"/>
    <x v="0"/>
    <x v="0"/>
    <s v="Estatal"/>
    <s v="PIURA"/>
    <s v="PIURA"/>
    <s v="MORROPON"/>
    <s v="MORROPON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10"/>
    <s v="ELNO"/>
    <s v="33034494"/>
    <s v="33034494"/>
    <x v="0"/>
    <s v="CAT. 2"/>
    <s v="S"/>
    <n v="0"/>
    <n v="0"/>
    <n v="0"/>
    <n v="0"/>
    <n v="0"/>
    <n v="0"/>
    <n v="0"/>
    <n v="0"/>
    <n v="0"/>
    <m/>
    <x v="1"/>
    <s v="ELNO33034494CAT. 2EL"/>
    <s v="Electro Nor Oeste S. A."/>
    <x v="2"/>
    <x v="2"/>
    <s v="C. T. Morropón"/>
    <x v="9"/>
    <x v="0"/>
    <x v="0"/>
    <x v="26"/>
    <x v="0"/>
    <s v="Retirado"/>
    <s v="Operativo"/>
    <s v="Distribuidora"/>
    <x v="0"/>
    <x v="1"/>
    <x v="0"/>
    <x v="0"/>
    <s v="Estatal"/>
    <s v="PIURA"/>
    <s v="PIURA"/>
    <s v="MORROPON"/>
    <s v="MORROPON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10"/>
    <s v="ELNO"/>
    <s v="33034494"/>
    <s v="33034494"/>
    <x v="0"/>
    <s v="SKODA"/>
    <s v="N"/>
    <n v="0.32"/>
    <n v="0"/>
    <n v="0"/>
    <n v="0"/>
    <n v="0"/>
    <n v="0"/>
    <n v="0"/>
    <n v="0"/>
    <n v="0"/>
    <m/>
    <x v="1"/>
    <s v="ELNO33034494SKODAEL"/>
    <s v="Electro Nor Oeste S. A."/>
    <x v="2"/>
    <x v="2"/>
    <s v="C. T. Morropón"/>
    <x v="9"/>
    <x v="0"/>
    <x v="0"/>
    <x v="27"/>
    <x v="0"/>
    <s v="Retirado"/>
    <s v="Inoperativo"/>
    <s v="Distribuidora"/>
    <x v="0"/>
    <x v="1"/>
    <x v="0"/>
    <x v="0"/>
    <s v="Estatal"/>
    <s v="PIURA"/>
    <s v="PIURA"/>
    <s v="MORROPON"/>
    <s v="MORROPON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10"/>
    <s v="ELNO"/>
    <s v="33034494"/>
    <s v="33034494"/>
    <x v="0"/>
    <s v="CAT D 399"/>
    <s v="S"/>
    <n v="0.9"/>
    <n v="0"/>
    <n v="0"/>
    <n v="0"/>
    <n v="0"/>
    <n v="0"/>
    <n v="0"/>
    <n v="0"/>
    <n v="0"/>
    <m/>
    <x v="1"/>
    <s v="ELNO33034494CAT D 399EL"/>
    <s v="Electro Nor Oeste S. A."/>
    <x v="2"/>
    <x v="2"/>
    <s v="C. T. Morropón"/>
    <x v="9"/>
    <x v="0"/>
    <x v="0"/>
    <x v="24"/>
    <x v="0"/>
    <s v="Retirado"/>
    <s v="Operativo"/>
    <s v="Distribuidora"/>
    <x v="0"/>
    <x v="1"/>
    <x v="0"/>
    <x v="0"/>
    <s v="Estatal"/>
    <s v="PIURA"/>
    <s v="PIURA"/>
    <s v="MORROPON"/>
    <s v="MORROPON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10"/>
    <s v="ELNO"/>
    <s v="41037394"/>
    <s v="41037394"/>
    <x v="0"/>
    <s v="V. PENTA 1"/>
    <s v="S"/>
    <n v="0.15"/>
    <n v="0"/>
    <n v="0"/>
    <n v="0"/>
    <n v="0"/>
    <n v="0"/>
    <n v="0"/>
    <n v="0"/>
    <n v="0"/>
    <m/>
    <x v="1"/>
    <s v="ELNO41037394V. PENTA 1EL"/>
    <s v="Electro Nor Oeste S. A."/>
    <x v="2"/>
    <x v="2"/>
    <s v="C. T. Canchaque"/>
    <x v="10"/>
    <x v="0"/>
    <x v="0"/>
    <x v="28"/>
    <x v="0"/>
    <s v="Retirado"/>
    <s v="Operativo"/>
    <s v="Distribuidora"/>
    <x v="0"/>
    <x v="1"/>
    <x v="0"/>
    <x v="0"/>
    <s v="Estatal"/>
    <s v="PIURA"/>
    <s v="PIURA"/>
    <s v="HUANCABAMBA"/>
    <s v="CANCHAQUE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10"/>
    <s v="ELNO"/>
    <s v="41037394"/>
    <s v="41037394"/>
    <x v="0"/>
    <s v="VOLVO 3"/>
    <s v="S"/>
    <n v="0.2"/>
    <n v="0"/>
    <n v="0"/>
    <n v="0"/>
    <n v="0"/>
    <n v="0"/>
    <n v="0"/>
    <n v="0"/>
    <n v="0"/>
    <m/>
    <x v="1"/>
    <s v="ELNO41037394VOLVO 3EL"/>
    <s v="Electro Nor Oeste S. A."/>
    <x v="2"/>
    <x v="2"/>
    <s v="C. T. Canchaque"/>
    <x v="10"/>
    <x v="0"/>
    <x v="0"/>
    <x v="29"/>
    <x v="0"/>
    <s v="Retirado"/>
    <s v="Operativo"/>
    <s v="Distribuidora"/>
    <x v="0"/>
    <x v="1"/>
    <x v="0"/>
    <x v="0"/>
    <s v="Estatal"/>
    <s v="PIURA"/>
    <s v="PIURA"/>
    <s v="HUANCABAMBA"/>
    <s v="CANCHAQUE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10"/>
    <s v="ELNO"/>
    <s v="33034695"/>
    <s v="33034695"/>
    <x v="0"/>
    <s v="CKD"/>
    <s v="N"/>
    <n v="0.22"/>
    <n v="0"/>
    <n v="0"/>
    <n v="0"/>
    <n v="0"/>
    <n v="0"/>
    <n v="0"/>
    <n v="0"/>
    <n v="0"/>
    <m/>
    <x v="1"/>
    <s v="ELNO33034695CKDEL"/>
    <s v="Electro Nor Oeste S. A."/>
    <x v="2"/>
    <x v="2"/>
    <s v="C. T. Santo Domingo"/>
    <x v="11"/>
    <x v="0"/>
    <x v="0"/>
    <x v="30"/>
    <x v="0"/>
    <s v="Retirado"/>
    <s v="Inoperativo"/>
    <s v="Distribuidora"/>
    <x v="0"/>
    <x v="1"/>
    <x v="0"/>
    <x v="0"/>
    <s v="Estatal"/>
    <s v="PIURA"/>
    <s v="PIURA"/>
    <s v="MORROPON"/>
    <s v="SANTO DOMINGO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10"/>
    <s v="ELNO"/>
    <s v="33034695"/>
    <s v="33034695"/>
    <x v="0"/>
    <s v="V.PENTA"/>
    <s v="S"/>
    <n v="0.1"/>
    <n v="0"/>
    <n v="0"/>
    <n v="0"/>
    <n v="0"/>
    <n v="0"/>
    <n v="0"/>
    <n v="0"/>
    <n v="0"/>
    <m/>
    <x v="1"/>
    <s v="ELNO33034695V.PENTAEL"/>
    <s v="Electro Nor Oeste S. A."/>
    <x v="2"/>
    <x v="2"/>
    <s v="C. T. Santo Domingo"/>
    <x v="11"/>
    <x v="0"/>
    <x v="0"/>
    <x v="31"/>
    <x v="0"/>
    <s v="Retirado"/>
    <s v="Operativo"/>
    <s v="Distribuidora"/>
    <x v="0"/>
    <x v="1"/>
    <x v="0"/>
    <x v="0"/>
    <s v="Estatal"/>
    <s v="PIURA"/>
    <s v="PIURA"/>
    <s v="MORROPON"/>
    <s v="SANTO DOMINGO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10"/>
    <s v="ELNO"/>
    <s v="33034594"/>
    <s v="33034594"/>
    <x v="0"/>
    <s v="CAT-3412"/>
    <s v="S"/>
    <n v="0.6"/>
    <n v="0"/>
    <n v="0"/>
    <n v="0"/>
    <n v="0"/>
    <n v="0"/>
    <n v="0"/>
    <n v="0"/>
    <n v="0"/>
    <m/>
    <x v="1"/>
    <s v="ELNO33034594CAT-3412EL"/>
    <s v="Electro Nor Oeste S. A."/>
    <x v="2"/>
    <x v="2"/>
    <s v="C. T. Huancabamba"/>
    <x v="12"/>
    <x v="0"/>
    <x v="0"/>
    <x v="32"/>
    <x v="0"/>
    <s v="Retirado"/>
    <s v="Operativo"/>
    <s v="Distribuidora"/>
    <x v="0"/>
    <x v="1"/>
    <x v="0"/>
    <x v="0"/>
    <s v="Estatal"/>
    <s v="PIURA"/>
    <s v="PIURA"/>
    <s v="HUANCABAMBA"/>
    <s v="HUANCABAMBA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10"/>
    <s v="ELNO"/>
    <s v="33034594"/>
    <s v="33034594"/>
    <x v="0"/>
    <s v="VOLVO PENTA"/>
    <s v="N"/>
    <n v="0.1"/>
    <n v="0"/>
    <n v="0"/>
    <n v="0"/>
    <n v="0"/>
    <n v="0"/>
    <n v="0"/>
    <n v="0"/>
    <n v="0"/>
    <m/>
    <x v="1"/>
    <s v="ELNO33034594VOLVO PENTAEL"/>
    <s v="Electro Nor Oeste S. A."/>
    <x v="2"/>
    <x v="2"/>
    <s v="C. T. Huancabamba"/>
    <x v="12"/>
    <x v="0"/>
    <x v="0"/>
    <x v="33"/>
    <x v="0"/>
    <s v="Retirado"/>
    <s v="Inoperativo"/>
    <s v="Distribuidora"/>
    <x v="0"/>
    <x v="1"/>
    <x v="0"/>
    <x v="0"/>
    <s v="Estatal"/>
    <s v="PIURA"/>
    <s v="PIURA"/>
    <s v="HUANCABAMBA"/>
    <s v="HUANCABAMBA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10"/>
    <s v="ELNO"/>
    <s v="33034594"/>
    <s v="33034594"/>
    <x v="0"/>
    <s v="VOLVO TD 100"/>
    <s v="S"/>
    <n v="0.15"/>
    <n v="0.11"/>
    <n v="0"/>
    <n v="0"/>
    <n v="0"/>
    <n v="0"/>
    <n v="0"/>
    <n v="0"/>
    <n v="0"/>
    <m/>
    <x v="1"/>
    <s v="ELNO33034594VOLVO TD 100EL"/>
    <s v="Electro Nor Oeste S. A."/>
    <x v="2"/>
    <x v="2"/>
    <s v="C. T. Huancabamba"/>
    <x v="12"/>
    <x v="0"/>
    <x v="0"/>
    <x v="34"/>
    <x v="0"/>
    <s v="Retirado"/>
    <s v="Operativo"/>
    <s v="Distribuidora"/>
    <x v="0"/>
    <x v="1"/>
    <x v="0"/>
    <x v="0"/>
    <s v="Estatal"/>
    <s v="PIURA"/>
    <s v="PIURA"/>
    <s v="HUANCABAMBA"/>
    <s v="HUANCABAMBA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10"/>
    <s v="ELNO"/>
    <s v="33281811"/>
    <s v="33281811"/>
    <x v="0"/>
    <s v="Black start"/>
    <s v="S"/>
    <n v="0.48"/>
    <n v="0.45"/>
    <n v="0"/>
    <n v="0.75"/>
    <n v="0.75"/>
    <n v="718.75"/>
    <n v="1.25"/>
    <n v="1.25"/>
    <n v="0"/>
    <m/>
    <x v="0"/>
    <s v="ELNO33281811Black startEL"/>
    <s v="Electro Nor Oeste S. A."/>
    <x v="2"/>
    <x v="2"/>
    <s v="C.T. Tablazo Colán"/>
    <x v="13"/>
    <x v="0"/>
    <x v="0"/>
    <x v="35"/>
    <x v="0"/>
    <s v="Instalado"/>
    <s v="Operativo"/>
    <s v="Distribuidora"/>
    <x v="0"/>
    <x v="1"/>
    <x v="0"/>
    <x v="0"/>
    <s v="Privado"/>
    <s v="PIURA"/>
    <s v="PIURA"/>
    <s v="PAITA"/>
    <s v="TABLAZO"/>
    <n v="0"/>
    <x v="0"/>
    <n v="0"/>
    <x v="0"/>
    <n v="0"/>
    <x v="0"/>
    <x v="0"/>
    <n v="0.75"/>
    <n v="7.5000000000000002E-4"/>
    <m/>
    <n v="0.04"/>
    <n v="3.7499999999999999E-2"/>
    <n v="7.6479999999999997"/>
    <n v="0"/>
    <n v="26"/>
    <s v="BASE DE DATOS"/>
    <m/>
  </r>
  <r>
    <s v="20"/>
    <x v="10"/>
    <s v="ELNO"/>
    <s v="33281811"/>
    <s v="33281811"/>
    <x v="1"/>
    <s v="TG01"/>
    <s v="S"/>
    <n v="31"/>
    <n v="26.838999999999999"/>
    <n v="3300.5250000000001"/>
    <n v="14793.636"/>
    <n v="18094.161"/>
    <n v="62.53"/>
    <n v="656.15"/>
    <n v="656.15"/>
    <n v="0"/>
    <m/>
    <x v="0"/>
    <s v="ELNO33281811TG01TG"/>
    <s v="Electro Nor Oeste S. A."/>
    <x v="2"/>
    <x v="2"/>
    <s v="C.T. Tablazo Colán"/>
    <x v="13"/>
    <x v="1"/>
    <x v="1"/>
    <x v="36"/>
    <x v="0"/>
    <s v="Instalado"/>
    <s v="Operativo"/>
    <s v="Distribuidora"/>
    <x v="0"/>
    <x v="1"/>
    <x v="0"/>
    <x v="0"/>
    <s v="Privado"/>
    <s v="PIURA"/>
    <s v="PIURA"/>
    <s v="PAITA"/>
    <s v="TABLAZO"/>
    <n v="0"/>
    <x v="1"/>
    <n v="0"/>
    <x v="0"/>
    <n v="0"/>
    <x v="0"/>
    <x v="0"/>
    <n v="18094.161"/>
    <n v="18.094161"/>
    <m/>
    <n v="2.5833333333333335"/>
    <n v="2.2365833333333334"/>
    <n v="7.6479999999999997"/>
    <n v="0"/>
    <n v="26"/>
    <s v="BASE DE DATOS"/>
    <m/>
  </r>
  <r>
    <s v="20"/>
    <x v="11"/>
    <s v="ELNO"/>
    <s v="33034294"/>
    <s v="33034294"/>
    <x v="0"/>
    <s v="SKODA 1"/>
    <s v="S"/>
    <n v="1"/>
    <n v="0.85"/>
    <n v="0"/>
    <n v="0"/>
    <n v="0"/>
    <n v="0"/>
    <n v="0"/>
    <n v="0"/>
    <n v="0"/>
    <m/>
    <x v="0"/>
    <s v="ELNO33034294SKODA 1EL"/>
    <s v="Electro Nor Oeste S. A."/>
    <x v="2"/>
    <x v="2"/>
    <s v="C. T. Sechura"/>
    <x v="7"/>
    <x v="0"/>
    <x v="0"/>
    <x v="15"/>
    <x v="0"/>
    <s v="Instalado"/>
    <s v="Operativo"/>
    <s v="Distribuidora"/>
    <x v="0"/>
    <x v="1"/>
    <x v="0"/>
    <x v="0"/>
    <s v="Estatal"/>
    <s v="PIURA"/>
    <s v="PIURA"/>
    <s v="SECHURA"/>
    <s v="SECHURA"/>
    <n v="0"/>
    <x v="0"/>
    <n v="0"/>
    <x v="0"/>
    <n v="0"/>
    <x v="0"/>
    <x v="0"/>
    <n v="0"/>
    <n v="0"/>
    <m/>
    <n v="8.3333333333333329E-2"/>
    <n v="7.0833333333333331E-2"/>
    <n v="7.6479999999999997"/>
    <n v="0"/>
    <n v="26"/>
    <s v="BASE DE DATOS"/>
    <m/>
  </r>
  <r>
    <s v="20"/>
    <x v="11"/>
    <s v="ELNO"/>
    <s v="33034294"/>
    <s v="33034294"/>
    <x v="0"/>
    <s v="CKD. 2"/>
    <s v="S"/>
    <n v="1"/>
    <n v="0.85"/>
    <n v="0"/>
    <n v="0"/>
    <n v="0"/>
    <n v="0"/>
    <n v="0"/>
    <n v="0"/>
    <n v="0"/>
    <m/>
    <x v="0"/>
    <s v="ELNO33034294CKD. 2EL"/>
    <s v="Electro Nor Oeste S. A."/>
    <x v="2"/>
    <x v="2"/>
    <s v="C. T. Sechura"/>
    <x v="7"/>
    <x v="0"/>
    <x v="0"/>
    <x v="16"/>
    <x v="0"/>
    <s v="Instalado"/>
    <s v="Operativo"/>
    <s v="Distribuidora"/>
    <x v="0"/>
    <x v="1"/>
    <x v="0"/>
    <x v="0"/>
    <s v="Estatal"/>
    <s v="PIURA"/>
    <s v="PIURA"/>
    <s v="SECHURA"/>
    <s v="SECHURA"/>
    <n v="0"/>
    <x v="0"/>
    <n v="0"/>
    <x v="0"/>
    <n v="0"/>
    <x v="0"/>
    <x v="0"/>
    <n v="0"/>
    <n v="0"/>
    <m/>
    <n v="8.3333333333333329E-2"/>
    <n v="7.0833333333333331E-2"/>
    <n v="7.6479999999999997"/>
    <n v="0"/>
    <n v="26"/>
    <s v="BASE DE DATOS"/>
    <m/>
  </r>
  <r>
    <s v="20"/>
    <x v="11"/>
    <s v="ELNO"/>
    <s v="33034294"/>
    <s v="33034294"/>
    <x v="0"/>
    <s v="CKD. 3"/>
    <s v="S"/>
    <n v="0.5"/>
    <n v="0.4"/>
    <n v="0"/>
    <n v="0"/>
    <n v="0"/>
    <n v="0"/>
    <n v="0"/>
    <n v="0"/>
    <n v="0"/>
    <m/>
    <x v="0"/>
    <s v="ELNO33034294CKD. 3EL"/>
    <s v="Electro Nor Oeste S. A."/>
    <x v="2"/>
    <x v="2"/>
    <s v="C. T. Sechura"/>
    <x v="7"/>
    <x v="0"/>
    <x v="0"/>
    <x v="17"/>
    <x v="0"/>
    <s v="Instalado"/>
    <s v="Operativo"/>
    <s v="Distribuidora"/>
    <x v="0"/>
    <x v="1"/>
    <x v="0"/>
    <x v="0"/>
    <s v="Estatal"/>
    <s v="PIURA"/>
    <s v="PIURA"/>
    <s v="SECHURA"/>
    <s v="SECHURA"/>
    <n v="0"/>
    <x v="0"/>
    <n v="0"/>
    <x v="0"/>
    <n v="0"/>
    <x v="0"/>
    <x v="0"/>
    <n v="0"/>
    <n v="0"/>
    <m/>
    <n v="4.1666666666666664E-2"/>
    <n v="3.3333333333333333E-2"/>
    <n v="7.6479999999999997"/>
    <n v="0"/>
    <n v="26"/>
    <s v="BASE DE DATOS"/>
    <m/>
  </r>
  <r>
    <s v="20"/>
    <x v="11"/>
    <s v="ELNO"/>
    <s v="33034294"/>
    <s v="33034294"/>
    <x v="0"/>
    <s v="CAT"/>
    <s v="S"/>
    <n v="0.32"/>
    <n v="0"/>
    <n v="0"/>
    <n v="0"/>
    <n v="0"/>
    <n v="0"/>
    <n v="0"/>
    <n v="0"/>
    <n v="0"/>
    <m/>
    <x v="0"/>
    <s v="ELNO33034294CATEL"/>
    <s v="Electro Nor Oeste S. A."/>
    <x v="2"/>
    <x v="2"/>
    <s v="C. T. Sechura"/>
    <x v="7"/>
    <x v="0"/>
    <x v="0"/>
    <x v="18"/>
    <x v="0"/>
    <s v="Instalado"/>
    <s v="Operativo"/>
    <s v="Distribuidora"/>
    <x v="0"/>
    <x v="1"/>
    <x v="0"/>
    <x v="0"/>
    <s v="Estatal"/>
    <s v="PIURA"/>
    <s v="PIURA"/>
    <s v="SECHURA"/>
    <s v="SECHURA"/>
    <n v="0"/>
    <x v="0"/>
    <n v="0"/>
    <x v="0"/>
    <n v="0"/>
    <x v="0"/>
    <x v="0"/>
    <n v="0"/>
    <n v="0"/>
    <m/>
    <n v="2.6666666666666668E-2"/>
    <n v="0"/>
    <n v="7.6479999999999997"/>
    <n v="0"/>
    <n v="26"/>
    <s v="BASE DE DATOS"/>
    <m/>
  </r>
  <r>
    <s v="20"/>
    <x v="11"/>
    <s v="ELNO"/>
    <s v="33098299"/>
    <s v="33098299"/>
    <x v="0"/>
    <s v="SKODA-1"/>
    <s v="S"/>
    <n v="1"/>
    <n v="0"/>
    <n v="0"/>
    <n v="0"/>
    <n v="0"/>
    <n v="0"/>
    <n v="0"/>
    <n v="0"/>
    <n v="0"/>
    <m/>
    <x v="0"/>
    <s v="ELNO33098299SKODA-1EL"/>
    <s v="Electro Nor Oeste S. A."/>
    <x v="2"/>
    <x v="2"/>
    <s v="C. T. Huápalas"/>
    <x v="8"/>
    <x v="0"/>
    <x v="0"/>
    <x v="19"/>
    <x v="0"/>
    <s v="Instalado"/>
    <s v="Operativo"/>
    <s v="Distribuidora"/>
    <x v="0"/>
    <x v="1"/>
    <x v="0"/>
    <x v="0"/>
    <s v="Estatal"/>
    <s v="PIURA"/>
    <s v="PIURA"/>
    <s v="CHULUCANAS"/>
    <s v="CHULUCANAS"/>
    <n v="0"/>
    <x v="0"/>
    <n v="0"/>
    <x v="0"/>
    <n v="0"/>
    <x v="0"/>
    <x v="0"/>
    <n v="0"/>
    <n v="0"/>
    <m/>
    <n v="8.3333333333333329E-2"/>
    <n v="8.3333333333333329E-2"/>
    <n v="7.6479999999999997"/>
    <n v="0"/>
    <n v="26"/>
    <s v="BASE DE DATOS"/>
    <m/>
  </r>
  <r>
    <s v="20"/>
    <x v="11"/>
    <s v="ELNO"/>
    <s v="33098299"/>
    <s v="33098299"/>
    <x v="0"/>
    <s v="SKODA-2"/>
    <s v="S"/>
    <n v="1"/>
    <n v="0"/>
    <n v="0"/>
    <n v="0"/>
    <n v="0"/>
    <n v="0"/>
    <n v="0"/>
    <n v="0"/>
    <n v="0"/>
    <m/>
    <x v="0"/>
    <s v="ELNO33098299SKODA-2EL"/>
    <s v="Electro Nor Oeste S. A."/>
    <x v="2"/>
    <x v="2"/>
    <s v="C. T. Huápalas"/>
    <x v="8"/>
    <x v="0"/>
    <x v="0"/>
    <x v="20"/>
    <x v="0"/>
    <s v="Instalado"/>
    <s v="Operativo"/>
    <s v="Distribuidora"/>
    <x v="0"/>
    <x v="1"/>
    <x v="0"/>
    <x v="0"/>
    <s v="Estatal"/>
    <s v="PIURA"/>
    <s v="PIURA"/>
    <s v="CHULUCANAS"/>
    <s v="CHULUCANAS"/>
    <n v="0"/>
    <x v="0"/>
    <n v="0"/>
    <x v="0"/>
    <n v="0"/>
    <x v="0"/>
    <x v="0"/>
    <n v="0"/>
    <n v="0"/>
    <m/>
    <n v="8.3333333333333329E-2"/>
    <n v="8.3333333333333329E-2"/>
    <n v="7.6479999999999997"/>
    <n v="0"/>
    <n v="26"/>
    <s v="BASE DE DATOS"/>
    <m/>
  </r>
  <r>
    <s v="20"/>
    <x v="11"/>
    <s v="ELNO"/>
    <s v="33098299"/>
    <s v="33098299"/>
    <x v="0"/>
    <s v="CAT 1"/>
    <s v="S"/>
    <n v="0.5"/>
    <n v="0"/>
    <n v="0"/>
    <n v="0"/>
    <n v="0"/>
    <n v="0"/>
    <n v="0"/>
    <n v="0"/>
    <n v="0"/>
    <m/>
    <x v="0"/>
    <s v="ELNO33098299CAT 1EL"/>
    <s v="Electro Nor Oeste S. A."/>
    <x v="2"/>
    <x v="2"/>
    <s v="C. T. Huápalas"/>
    <x v="8"/>
    <x v="0"/>
    <x v="0"/>
    <x v="21"/>
    <x v="0"/>
    <s v="Instalado"/>
    <s v="Operativo"/>
    <s v="Distribuidora"/>
    <x v="0"/>
    <x v="1"/>
    <x v="0"/>
    <x v="0"/>
    <s v="Estatal"/>
    <s v="PIURA"/>
    <s v="PIURA"/>
    <s v="CHULUCANAS"/>
    <s v="CHULUCANAS"/>
    <n v="0"/>
    <x v="0"/>
    <n v="0"/>
    <x v="0"/>
    <n v="0"/>
    <x v="0"/>
    <x v="0"/>
    <n v="0"/>
    <n v="0"/>
    <m/>
    <n v="4.1666666666666664E-2"/>
    <n v="0"/>
    <n v="7.6479999999999997"/>
    <n v="0"/>
    <n v="26"/>
    <s v="BASE DE DATOS"/>
    <m/>
  </r>
  <r>
    <s v="20"/>
    <x v="11"/>
    <s v="ELNO"/>
    <s v="33098299"/>
    <s v="33098299"/>
    <x v="0"/>
    <s v="CAT 2"/>
    <s v="S"/>
    <n v="0.5"/>
    <n v="0"/>
    <n v="0"/>
    <n v="0"/>
    <n v="0"/>
    <n v="0"/>
    <n v="0"/>
    <n v="0"/>
    <n v="0"/>
    <m/>
    <x v="0"/>
    <s v="ELNO33098299CAT 2EL"/>
    <s v="Electro Nor Oeste S. A."/>
    <x v="2"/>
    <x v="2"/>
    <s v="C. T. Huápalas"/>
    <x v="8"/>
    <x v="0"/>
    <x v="0"/>
    <x v="22"/>
    <x v="0"/>
    <s v="Instalado"/>
    <s v="Operativo"/>
    <s v="Distribuidora"/>
    <x v="0"/>
    <x v="1"/>
    <x v="0"/>
    <x v="0"/>
    <s v="Estatal"/>
    <s v="PIURA"/>
    <s v="PIURA"/>
    <s v="CHULUCANAS"/>
    <s v="CHULUCANAS"/>
    <n v="0"/>
    <x v="0"/>
    <n v="0"/>
    <x v="0"/>
    <n v="0"/>
    <x v="0"/>
    <x v="0"/>
    <n v="0"/>
    <n v="0"/>
    <m/>
    <n v="4.1666666666666664E-2"/>
    <n v="0"/>
    <n v="7.6479999999999997"/>
    <n v="0"/>
    <n v="26"/>
    <s v="BASE DE DATOS"/>
    <m/>
  </r>
  <r>
    <s v="20"/>
    <x v="11"/>
    <s v="ELNO"/>
    <s v="33098299"/>
    <s v="33098299"/>
    <x v="0"/>
    <s v="CAT 3"/>
    <s v="S"/>
    <n v="0.5"/>
    <n v="0"/>
    <n v="0"/>
    <n v="0"/>
    <n v="0"/>
    <n v="0"/>
    <n v="0"/>
    <n v="0"/>
    <n v="0"/>
    <m/>
    <x v="0"/>
    <s v="ELNO33098299CAT 3EL"/>
    <s v="Electro Nor Oeste S. A."/>
    <x v="2"/>
    <x v="2"/>
    <s v="C. T. Huápalas"/>
    <x v="8"/>
    <x v="0"/>
    <x v="0"/>
    <x v="23"/>
    <x v="0"/>
    <s v="Instalado"/>
    <s v="Operativo"/>
    <s v="Distribuidora"/>
    <x v="0"/>
    <x v="1"/>
    <x v="0"/>
    <x v="0"/>
    <s v="Estatal"/>
    <s v="PIURA"/>
    <s v="PIURA"/>
    <s v="CHULUCANAS"/>
    <s v="CHULUCANAS"/>
    <n v="0"/>
    <x v="0"/>
    <n v="0"/>
    <x v="0"/>
    <n v="0"/>
    <x v="0"/>
    <x v="0"/>
    <n v="0"/>
    <n v="0"/>
    <m/>
    <n v="4.1666666666666664E-2"/>
    <n v="4.1666666666666664E-2"/>
    <n v="7.6479999999999997"/>
    <n v="0"/>
    <n v="26"/>
    <s v="BASE DE DATOS"/>
    <m/>
  </r>
  <r>
    <s v="20"/>
    <x v="11"/>
    <s v="ELNO"/>
    <s v="33098299"/>
    <s v="33098299"/>
    <x v="0"/>
    <s v="CAT D 399"/>
    <s v="S"/>
    <n v="0.9"/>
    <n v="0"/>
    <n v="0"/>
    <n v="0"/>
    <n v="0"/>
    <n v="0"/>
    <n v="0"/>
    <n v="0"/>
    <n v="0"/>
    <m/>
    <x v="0"/>
    <s v="ELNO33098299CAT D 399EL"/>
    <s v="Electro Nor Oeste S. A."/>
    <x v="2"/>
    <x v="2"/>
    <s v="C. T. Huápalas"/>
    <x v="8"/>
    <x v="0"/>
    <x v="0"/>
    <x v="24"/>
    <x v="0"/>
    <s v="Instalado"/>
    <s v="Operativo"/>
    <s v="Distribuidora"/>
    <x v="0"/>
    <x v="1"/>
    <x v="0"/>
    <x v="0"/>
    <s v="Estatal"/>
    <s v="PIURA"/>
    <s v="PIURA"/>
    <s v="CHULUCANAS"/>
    <s v="CHULUCANAS"/>
    <n v="0"/>
    <x v="0"/>
    <n v="0"/>
    <x v="0"/>
    <n v="0"/>
    <x v="0"/>
    <x v="0"/>
    <n v="0"/>
    <n v="0"/>
    <m/>
    <n v="7.4999999999999997E-2"/>
    <n v="7.9166666666666663E-2"/>
    <n v="7.6479999999999997"/>
    <n v="0"/>
    <n v="26"/>
    <s v="BASE DE DATOS"/>
    <m/>
  </r>
  <r>
    <s v="20"/>
    <x v="11"/>
    <s v="ELNO"/>
    <s v="33034494"/>
    <s v="33034494"/>
    <x v="0"/>
    <s v="CAT. 1"/>
    <s v="S"/>
    <n v="0.66"/>
    <n v="0"/>
    <n v="0"/>
    <n v="0"/>
    <n v="0"/>
    <n v="0"/>
    <n v="0"/>
    <n v="0"/>
    <n v="0"/>
    <m/>
    <x v="1"/>
    <s v="ELNO33034494CAT. 1EL"/>
    <s v="Electro Nor Oeste S. A."/>
    <x v="2"/>
    <x v="2"/>
    <s v="C. T. Morropón"/>
    <x v="9"/>
    <x v="0"/>
    <x v="0"/>
    <x v="25"/>
    <x v="0"/>
    <s v="Retirado"/>
    <s v="Operativo"/>
    <s v="Distribuidora"/>
    <x v="0"/>
    <x v="1"/>
    <x v="0"/>
    <x v="0"/>
    <s v="Estatal"/>
    <s v="PIURA"/>
    <s v="PIURA"/>
    <s v="MORROPON"/>
    <s v="MORROPON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11"/>
    <s v="ELNO"/>
    <s v="33034494"/>
    <s v="33034494"/>
    <x v="0"/>
    <s v="CAT. 2"/>
    <s v="S"/>
    <n v="0"/>
    <n v="0"/>
    <n v="0"/>
    <n v="0"/>
    <n v="0"/>
    <n v="0"/>
    <n v="0"/>
    <n v="0"/>
    <n v="0"/>
    <m/>
    <x v="1"/>
    <s v="ELNO33034494CAT. 2EL"/>
    <s v="Electro Nor Oeste S. A."/>
    <x v="2"/>
    <x v="2"/>
    <s v="C. T. Morropón"/>
    <x v="9"/>
    <x v="0"/>
    <x v="0"/>
    <x v="26"/>
    <x v="0"/>
    <s v="Retirado"/>
    <s v="Operativo"/>
    <s v="Distribuidora"/>
    <x v="0"/>
    <x v="1"/>
    <x v="0"/>
    <x v="0"/>
    <s v="Estatal"/>
    <s v="PIURA"/>
    <s v="PIURA"/>
    <s v="MORROPON"/>
    <s v="MORROPON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11"/>
    <s v="ELNO"/>
    <s v="33034494"/>
    <s v="33034494"/>
    <x v="0"/>
    <s v="SKODA"/>
    <s v="N"/>
    <n v="0.32"/>
    <n v="0"/>
    <n v="0"/>
    <n v="0"/>
    <n v="0"/>
    <n v="0"/>
    <n v="0"/>
    <n v="0"/>
    <n v="0"/>
    <m/>
    <x v="1"/>
    <s v="ELNO33034494SKODAEL"/>
    <s v="Electro Nor Oeste S. A."/>
    <x v="2"/>
    <x v="2"/>
    <s v="C. T. Morropón"/>
    <x v="9"/>
    <x v="0"/>
    <x v="0"/>
    <x v="27"/>
    <x v="0"/>
    <s v="Retirado"/>
    <s v="Inoperativo"/>
    <s v="Distribuidora"/>
    <x v="0"/>
    <x v="1"/>
    <x v="0"/>
    <x v="0"/>
    <s v="Estatal"/>
    <s v="PIURA"/>
    <s v="PIURA"/>
    <s v="MORROPON"/>
    <s v="MORROPON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11"/>
    <s v="ELNO"/>
    <s v="33034494"/>
    <s v="33034494"/>
    <x v="0"/>
    <s v="CAT D 399"/>
    <s v="S"/>
    <n v="0.9"/>
    <n v="0"/>
    <n v="0"/>
    <n v="0"/>
    <n v="0"/>
    <n v="0"/>
    <n v="0"/>
    <n v="0"/>
    <n v="0"/>
    <m/>
    <x v="1"/>
    <s v="ELNO33034494CAT D 399EL"/>
    <s v="Electro Nor Oeste S. A."/>
    <x v="2"/>
    <x v="2"/>
    <s v="C. T. Morropón"/>
    <x v="9"/>
    <x v="0"/>
    <x v="0"/>
    <x v="24"/>
    <x v="0"/>
    <s v="Retirado"/>
    <s v="Operativo"/>
    <s v="Distribuidora"/>
    <x v="0"/>
    <x v="1"/>
    <x v="0"/>
    <x v="0"/>
    <s v="Estatal"/>
    <s v="PIURA"/>
    <s v="PIURA"/>
    <s v="MORROPON"/>
    <s v="MORROPON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11"/>
    <s v="ELNO"/>
    <s v="41037394"/>
    <s v="41037394"/>
    <x v="0"/>
    <s v="V. PENTA 1"/>
    <s v="S"/>
    <n v="0.15"/>
    <n v="0"/>
    <n v="0"/>
    <n v="0"/>
    <n v="0"/>
    <n v="0"/>
    <n v="0"/>
    <n v="0"/>
    <n v="0"/>
    <m/>
    <x v="1"/>
    <s v="ELNO41037394V. PENTA 1EL"/>
    <s v="Electro Nor Oeste S. A."/>
    <x v="2"/>
    <x v="2"/>
    <s v="C. T. Canchaque"/>
    <x v="10"/>
    <x v="0"/>
    <x v="0"/>
    <x v="28"/>
    <x v="0"/>
    <s v="Retirado"/>
    <s v="Operativo"/>
    <s v="Distribuidora"/>
    <x v="0"/>
    <x v="1"/>
    <x v="0"/>
    <x v="0"/>
    <s v="Estatal"/>
    <s v="PIURA"/>
    <s v="PIURA"/>
    <s v="HUANCABAMBA"/>
    <s v="CANCHAQUE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11"/>
    <s v="ELNO"/>
    <s v="41037394"/>
    <s v="41037394"/>
    <x v="0"/>
    <s v="VOLVO 3"/>
    <s v="S"/>
    <n v="0.2"/>
    <n v="0"/>
    <n v="0"/>
    <n v="0"/>
    <n v="0"/>
    <n v="0"/>
    <n v="0"/>
    <n v="0"/>
    <n v="0"/>
    <m/>
    <x v="1"/>
    <s v="ELNO41037394VOLVO 3EL"/>
    <s v="Electro Nor Oeste S. A."/>
    <x v="2"/>
    <x v="2"/>
    <s v="C. T. Canchaque"/>
    <x v="10"/>
    <x v="0"/>
    <x v="0"/>
    <x v="29"/>
    <x v="0"/>
    <s v="Retirado"/>
    <s v="Operativo"/>
    <s v="Distribuidora"/>
    <x v="0"/>
    <x v="1"/>
    <x v="0"/>
    <x v="0"/>
    <s v="Estatal"/>
    <s v="PIURA"/>
    <s v="PIURA"/>
    <s v="HUANCABAMBA"/>
    <s v="CANCHAQUE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11"/>
    <s v="ELNO"/>
    <s v="33034695"/>
    <s v="33034695"/>
    <x v="0"/>
    <s v="CKD"/>
    <s v="N"/>
    <n v="0.22"/>
    <n v="0"/>
    <n v="0"/>
    <n v="0"/>
    <n v="0"/>
    <n v="0"/>
    <n v="0"/>
    <n v="0"/>
    <n v="0"/>
    <m/>
    <x v="1"/>
    <s v="ELNO33034695CKDEL"/>
    <s v="Electro Nor Oeste S. A."/>
    <x v="2"/>
    <x v="2"/>
    <s v="C. T. Santo Domingo"/>
    <x v="11"/>
    <x v="0"/>
    <x v="0"/>
    <x v="30"/>
    <x v="0"/>
    <s v="Retirado"/>
    <s v="Inoperativo"/>
    <s v="Distribuidora"/>
    <x v="0"/>
    <x v="1"/>
    <x v="0"/>
    <x v="0"/>
    <s v="Estatal"/>
    <s v="PIURA"/>
    <s v="PIURA"/>
    <s v="MORROPON"/>
    <s v="SANTO DOMINGO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11"/>
    <s v="ELNO"/>
    <s v="33034695"/>
    <s v="33034695"/>
    <x v="0"/>
    <s v="V.PENTA"/>
    <s v="S"/>
    <n v="0.1"/>
    <n v="0"/>
    <n v="0"/>
    <n v="0"/>
    <n v="0"/>
    <n v="0"/>
    <n v="0"/>
    <n v="0"/>
    <n v="0"/>
    <m/>
    <x v="1"/>
    <s v="ELNO33034695V.PENTAEL"/>
    <s v="Electro Nor Oeste S. A."/>
    <x v="2"/>
    <x v="2"/>
    <s v="C. T. Santo Domingo"/>
    <x v="11"/>
    <x v="0"/>
    <x v="0"/>
    <x v="31"/>
    <x v="0"/>
    <s v="Retirado"/>
    <s v="Operativo"/>
    <s v="Distribuidora"/>
    <x v="0"/>
    <x v="1"/>
    <x v="0"/>
    <x v="0"/>
    <s v="Estatal"/>
    <s v="PIURA"/>
    <s v="PIURA"/>
    <s v="MORROPON"/>
    <s v="SANTO DOMINGO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11"/>
    <s v="ELNO"/>
    <s v="33034594"/>
    <s v="33034594"/>
    <x v="0"/>
    <s v="CAT-3412"/>
    <s v="S"/>
    <n v="0.6"/>
    <n v="0"/>
    <n v="0"/>
    <n v="0"/>
    <n v="0"/>
    <n v="0"/>
    <n v="0"/>
    <n v="0"/>
    <n v="0"/>
    <m/>
    <x v="1"/>
    <s v="ELNO33034594CAT-3412EL"/>
    <s v="Electro Nor Oeste S. A."/>
    <x v="2"/>
    <x v="2"/>
    <s v="C. T. Huancabamba"/>
    <x v="12"/>
    <x v="0"/>
    <x v="0"/>
    <x v="32"/>
    <x v="0"/>
    <s v="Retirado"/>
    <s v="Operativo"/>
    <s v="Distribuidora"/>
    <x v="0"/>
    <x v="1"/>
    <x v="0"/>
    <x v="0"/>
    <s v="Estatal"/>
    <s v="PIURA"/>
    <s v="PIURA"/>
    <s v="HUANCABAMBA"/>
    <s v="HUANCABAMBA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11"/>
    <s v="ELNO"/>
    <s v="33034594"/>
    <s v="33034594"/>
    <x v="0"/>
    <s v="VOLVO PENTA"/>
    <s v="N"/>
    <n v="0.1"/>
    <n v="0"/>
    <n v="0"/>
    <n v="0"/>
    <n v="0"/>
    <n v="0"/>
    <n v="0"/>
    <n v="0"/>
    <n v="0"/>
    <m/>
    <x v="1"/>
    <s v="ELNO33034594VOLVO PENTAEL"/>
    <s v="Electro Nor Oeste S. A."/>
    <x v="2"/>
    <x v="2"/>
    <s v="C. T. Huancabamba"/>
    <x v="12"/>
    <x v="0"/>
    <x v="0"/>
    <x v="33"/>
    <x v="0"/>
    <s v="Retirado"/>
    <s v="Inoperativo"/>
    <s v="Distribuidora"/>
    <x v="0"/>
    <x v="1"/>
    <x v="0"/>
    <x v="0"/>
    <s v="Estatal"/>
    <s v="PIURA"/>
    <s v="PIURA"/>
    <s v="HUANCABAMBA"/>
    <s v="HUANCABAMBA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11"/>
    <s v="ELNO"/>
    <s v="33034594"/>
    <s v="33034594"/>
    <x v="0"/>
    <s v="VOLVO TD 100"/>
    <s v="S"/>
    <n v="0.15"/>
    <n v="0.11"/>
    <n v="0"/>
    <n v="0"/>
    <n v="0"/>
    <n v="0"/>
    <n v="0"/>
    <n v="0"/>
    <n v="0"/>
    <m/>
    <x v="1"/>
    <s v="ELNO33034594VOLVO TD 100EL"/>
    <s v="Electro Nor Oeste S. A."/>
    <x v="2"/>
    <x v="2"/>
    <s v="C. T. Huancabamba"/>
    <x v="12"/>
    <x v="0"/>
    <x v="0"/>
    <x v="34"/>
    <x v="0"/>
    <s v="Retirado"/>
    <s v="Operativo"/>
    <s v="Distribuidora"/>
    <x v="0"/>
    <x v="1"/>
    <x v="0"/>
    <x v="0"/>
    <s v="Estatal"/>
    <s v="PIURA"/>
    <s v="PIURA"/>
    <s v="HUANCABAMBA"/>
    <s v="HUANCABAMBA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11"/>
    <s v="ELNO"/>
    <s v="33281811"/>
    <s v="33281811"/>
    <x v="0"/>
    <s v="Black start"/>
    <s v="S"/>
    <n v="0.48"/>
    <n v="0.45"/>
    <n v="0"/>
    <n v="0.75"/>
    <n v="0.75"/>
    <n v="743"/>
    <n v="1"/>
    <n v="1"/>
    <n v="0"/>
    <m/>
    <x v="0"/>
    <s v="ELNO33281811Black startEL"/>
    <s v="Electro Nor Oeste S. A."/>
    <x v="2"/>
    <x v="2"/>
    <s v="C.T. Tablazo Colán"/>
    <x v="13"/>
    <x v="0"/>
    <x v="0"/>
    <x v="35"/>
    <x v="0"/>
    <s v="Instalado"/>
    <s v="Operativo"/>
    <s v="Distribuidora"/>
    <x v="0"/>
    <x v="1"/>
    <x v="0"/>
    <x v="0"/>
    <s v="Privado"/>
    <s v="PIURA"/>
    <s v="PIURA"/>
    <s v="PAITA"/>
    <s v="TABLAZO"/>
    <n v="0"/>
    <x v="0"/>
    <n v="0"/>
    <x v="0"/>
    <n v="0"/>
    <x v="0"/>
    <x v="0"/>
    <n v="0.75"/>
    <n v="7.5000000000000002E-4"/>
    <m/>
    <n v="0.04"/>
    <n v="3.7499999999999999E-2"/>
    <n v="7.6479999999999997"/>
    <n v="0"/>
    <n v="26"/>
    <s v="BASE DE DATOS"/>
    <m/>
  </r>
  <r>
    <s v="20"/>
    <x v="11"/>
    <s v="ELNO"/>
    <s v="33281811"/>
    <s v="33281811"/>
    <x v="1"/>
    <s v="TG01"/>
    <s v="S"/>
    <n v="31"/>
    <n v="26.838999999999999"/>
    <n v="3456.4279999999999"/>
    <n v="16948.439999999999"/>
    <n v="20404.867999999999"/>
    <n v="0"/>
    <n v="744"/>
    <n v="744"/>
    <n v="0"/>
    <m/>
    <x v="0"/>
    <s v="ELNO33281811TG01TG"/>
    <s v="Electro Nor Oeste S. A."/>
    <x v="2"/>
    <x v="2"/>
    <s v="C.T. Tablazo Colán"/>
    <x v="13"/>
    <x v="1"/>
    <x v="1"/>
    <x v="36"/>
    <x v="0"/>
    <s v="Instalado"/>
    <s v="Operativo"/>
    <s v="Distribuidora"/>
    <x v="0"/>
    <x v="1"/>
    <x v="0"/>
    <x v="0"/>
    <s v="Privado"/>
    <s v="PIURA"/>
    <s v="PIURA"/>
    <s v="PAITA"/>
    <s v="TABLAZO"/>
    <n v="0"/>
    <x v="1"/>
    <n v="0"/>
    <x v="0"/>
    <n v="0"/>
    <x v="0"/>
    <x v="0"/>
    <n v="20404.867999999999"/>
    <n v="20.404867999999997"/>
    <m/>
    <n v="2.5833333333333335"/>
    <n v="2.2365833333333334"/>
    <n v="7.6479999999999997"/>
    <n v="0"/>
    <n v="26"/>
    <s v="BASE DE DATOS"/>
    <m/>
  </r>
  <r>
    <s v="20"/>
    <x v="1"/>
    <s v="ELNO"/>
    <s v="33034294"/>
    <s v="33034294"/>
    <x v="0"/>
    <s v="SKODA 1"/>
    <s v="S"/>
    <n v="1"/>
    <n v="0.85"/>
    <n v="0"/>
    <n v="0"/>
    <n v="0"/>
    <n v="0"/>
    <n v="0"/>
    <n v="0"/>
    <n v="0"/>
    <m/>
    <x v="0"/>
    <s v="ELNO33034294SKODA 1EL"/>
    <s v="Electro Nor Oeste S. A."/>
    <x v="2"/>
    <x v="2"/>
    <s v="C. T. Sechura"/>
    <x v="7"/>
    <x v="0"/>
    <x v="0"/>
    <x v="15"/>
    <x v="0"/>
    <s v="Instalado"/>
    <s v="Operativo"/>
    <s v="Distribuidora"/>
    <x v="0"/>
    <x v="1"/>
    <x v="0"/>
    <x v="0"/>
    <s v="Estatal"/>
    <s v="PIURA"/>
    <s v="PIURA"/>
    <s v="SECHURA"/>
    <s v="SECHURA"/>
    <n v="0"/>
    <x v="0"/>
    <n v="0"/>
    <x v="0"/>
    <n v="0"/>
    <x v="0"/>
    <x v="0"/>
    <n v="0"/>
    <n v="0"/>
    <m/>
    <n v="8.3333333333333329E-2"/>
    <n v="7.0833333333333331E-2"/>
    <n v="7.6479999999999997"/>
    <n v="0"/>
    <n v="26"/>
    <s v="BASE DE DATOS"/>
    <m/>
  </r>
  <r>
    <s v="20"/>
    <x v="1"/>
    <s v="ELNO"/>
    <s v="33034294"/>
    <s v="33034294"/>
    <x v="0"/>
    <s v="CKD. 2"/>
    <s v="S"/>
    <n v="1"/>
    <n v="0.85"/>
    <n v="0"/>
    <n v="0"/>
    <n v="0"/>
    <n v="0"/>
    <n v="0"/>
    <n v="0"/>
    <n v="0"/>
    <m/>
    <x v="0"/>
    <s v="ELNO33034294CKD. 2EL"/>
    <s v="Electro Nor Oeste S. A."/>
    <x v="2"/>
    <x v="2"/>
    <s v="C. T. Sechura"/>
    <x v="7"/>
    <x v="0"/>
    <x v="0"/>
    <x v="16"/>
    <x v="0"/>
    <s v="Instalado"/>
    <s v="Operativo"/>
    <s v="Distribuidora"/>
    <x v="0"/>
    <x v="1"/>
    <x v="0"/>
    <x v="0"/>
    <s v="Estatal"/>
    <s v="PIURA"/>
    <s v="PIURA"/>
    <s v="SECHURA"/>
    <s v="SECHURA"/>
    <n v="0"/>
    <x v="0"/>
    <n v="0"/>
    <x v="0"/>
    <n v="0"/>
    <x v="0"/>
    <x v="0"/>
    <n v="0"/>
    <n v="0"/>
    <m/>
    <n v="8.3333333333333329E-2"/>
    <n v="7.0833333333333331E-2"/>
    <n v="7.6479999999999997"/>
    <n v="0"/>
    <n v="26"/>
    <s v="BASE DE DATOS"/>
    <m/>
  </r>
  <r>
    <s v="20"/>
    <x v="1"/>
    <s v="ELNO"/>
    <s v="33034294"/>
    <s v="33034294"/>
    <x v="0"/>
    <s v="CKD. 3"/>
    <s v="S"/>
    <n v="0.5"/>
    <n v="0.4"/>
    <n v="0"/>
    <n v="0"/>
    <n v="0"/>
    <n v="0"/>
    <n v="0"/>
    <n v="0"/>
    <n v="0"/>
    <m/>
    <x v="0"/>
    <s v="ELNO33034294CKD. 3EL"/>
    <s v="Electro Nor Oeste S. A."/>
    <x v="2"/>
    <x v="2"/>
    <s v="C. T. Sechura"/>
    <x v="7"/>
    <x v="0"/>
    <x v="0"/>
    <x v="17"/>
    <x v="0"/>
    <s v="Instalado"/>
    <s v="Operativo"/>
    <s v="Distribuidora"/>
    <x v="0"/>
    <x v="1"/>
    <x v="0"/>
    <x v="0"/>
    <s v="Estatal"/>
    <s v="PIURA"/>
    <s v="PIURA"/>
    <s v="SECHURA"/>
    <s v="SECHURA"/>
    <n v="0"/>
    <x v="0"/>
    <n v="0"/>
    <x v="0"/>
    <n v="0"/>
    <x v="0"/>
    <x v="0"/>
    <n v="0"/>
    <n v="0"/>
    <m/>
    <n v="4.1666666666666664E-2"/>
    <n v="3.3333333333333333E-2"/>
    <n v="7.6479999999999997"/>
    <n v="0"/>
    <n v="26"/>
    <s v="BASE DE DATOS"/>
    <m/>
  </r>
  <r>
    <s v="20"/>
    <x v="1"/>
    <s v="ELNO"/>
    <s v="33034294"/>
    <s v="33034294"/>
    <x v="0"/>
    <s v="CAT"/>
    <s v="S"/>
    <n v="0.32"/>
    <n v="0"/>
    <n v="0"/>
    <n v="0"/>
    <n v="0"/>
    <n v="0"/>
    <n v="0"/>
    <n v="0"/>
    <n v="0"/>
    <m/>
    <x v="0"/>
    <s v="ELNO33034294CATEL"/>
    <s v="Electro Nor Oeste S. A."/>
    <x v="2"/>
    <x v="2"/>
    <s v="C. T. Sechura"/>
    <x v="7"/>
    <x v="0"/>
    <x v="0"/>
    <x v="18"/>
    <x v="0"/>
    <s v="Instalado"/>
    <s v="Operativo"/>
    <s v="Distribuidora"/>
    <x v="0"/>
    <x v="1"/>
    <x v="0"/>
    <x v="0"/>
    <s v="Estatal"/>
    <s v="PIURA"/>
    <s v="PIURA"/>
    <s v="SECHURA"/>
    <s v="SECHURA"/>
    <n v="0"/>
    <x v="0"/>
    <n v="0"/>
    <x v="0"/>
    <n v="0"/>
    <x v="0"/>
    <x v="0"/>
    <n v="0"/>
    <n v="0"/>
    <m/>
    <n v="2.6666666666666668E-2"/>
    <n v="0"/>
    <n v="7.6479999999999997"/>
    <n v="0"/>
    <n v="26"/>
    <s v="BASE DE DATOS"/>
    <m/>
  </r>
  <r>
    <s v="20"/>
    <x v="1"/>
    <s v="ELNO"/>
    <s v="33098299"/>
    <s v="33098299"/>
    <x v="0"/>
    <s v="SKODA-1"/>
    <s v="S"/>
    <n v="1"/>
    <n v="0"/>
    <n v="0"/>
    <n v="0"/>
    <n v="0"/>
    <n v="0"/>
    <n v="0"/>
    <n v="0"/>
    <n v="0"/>
    <m/>
    <x v="0"/>
    <s v="ELNO33098299SKODA-1EL"/>
    <s v="Electro Nor Oeste S. A."/>
    <x v="2"/>
    <x v="2"/>
    <s v="C. T. Huápalas"/>
    <x v="8"/>
    <x v="0"/>
    <x v="0"/>
    <x v="19"/>
    <x v="0"/>
    <s v="Instalado"/>
    <s v="Operativo"/>
    <s v="Distribuidora"/>
    <x v="0"/>
    <x v="1"/>
    <x v="0"/>
    <x v="0"/>
    <s v="Estatal"/>
    <s v="PIURA"/>
    <s v="PIURA"/>
    <s v="CHULUCANAS"/>
    <s v="CHULUCANAS"/>
    <n v="0"/>
    <x v="0"/>
    <n v="0"/>
    <x v="0"/>
    <n v="0"/>
    <x v="0"/>
    <x v="0"/>
    <n v="0"/>
    <n v="0"/>
    <m/>
    <n v="8.3333333333333329E-2"/>
    <n v="8.3333333333333329E-2"/>
    <n v="7.6479999999999997"/>
    <n v="0"/>
    <n v="26"/>
    <s v="BASE DE DATOS"/>
    <m/>
  </r>
  <r>
    <s v="20"/>
    <x v="1"/>
    <s v="ELNO"/>
    <s v="33098299"/>
    <s v="33098299"/>
    <x v="0"/>
    <s v="SKODA-2"/>
    <s v="S"/>
    <n v="1"/>
    <n v="0"/>
    <n v="0"/>
    <n v="0"/>
    <n v="0"/>
    <n v="0"/>
    <n v="0"/>
    <n v="0"/>
    <n v="0"/>
    <m/>
    <x v="0"/>
    <s v="ELNO33098299SKODA-2EL"/>
    <s v="Electro Nor Oeste S. A."/>
    <x v="2"/>
    <x v="2"/>
    <s v="C. T. Huápalas"/>
    <x v="8"/>
    <x v="0"/>
    <x v="0"/>
    <x v="20"/>
    <x v="0"/>
    <s v="Instalado"/>
    <s v="Operativo"/>
    <s v="Distribuidora"/>
    <x v="0"/>
    <x v="1"/>
    <x v="0"/>
    <x v="0"/>
    <s v="Estatal"/>
    <s v="PIURA"/>
    <s v="PIURA"/>
    <s v="CHULUCANAS"/>
    <s v="CHULUCANAS"/>
    <n v="0"/>
    <x v="0"/>
    <n v="0"/>
    <x v="0"/>
    <n v="0"/>
    <x v="0"/>
    <x v="0"/>
    <n v="0"/>
    <n v="0"/>
    <m/>
    <n v="8.3333333333333329E-2"/>
    <n v="8.3333333333333329E-2"/>
    <n v="7.6479999999999997"/>
    <n v="0"/>
    <n v="26"/>
    <s v="BASE DE DATOS"/>
    <m/>
  </r>
  <r>
    <s v="20"/>
    <x v="1"/>
    <s v="ELNO"/>
    <s v="33098299"/>
    <s v="33098299"/>
    <x v="0"/>
    <s v="CAT 1"/>
    <s v="S"/>
    <n v="0.5"/>
    <n v="0"/>
    <n v="0"/>
    <n v="0"/>
    <n v="0"/>
    <n v="0"/>
    <n v="0"/>
    <n v="0"/>
    <n v="0"/>
    <m/>
    <x v="0"/>
    <s v="ELNO33098299CAT 1EL"/>
    <s v="Electro Nor Oeste S. A."/>
    <x v="2"/>
    <x v="2"/>
    <s v="C. T. Huápalas"/>
    <x v="8"/>
    <x v="0"/>
    <x v="0"/>
    <x v="21"/>
    <x v="0"/>
    <s v="Instalado"/>
    <s v="Operativo"/>
    <s v="Distribuidora"/>
    <x v="0"/>
    <x v="1"/>
    <x v="0"/>
    <x v="0"/>
    <s v="Estatal"/>
    <s v="PIURA"/>
    <s v="PIURA"/>
    <s v="CHULUCANAS"/>
    <s v="CHULUCANAS"/>
    <n v="0"/>
    <x v="0"/>
    <n v="0"/>
    <x v="0"/>
    <n v="0"/>
    <x v="0"/>
    <x v="0"/>
    <n v="0"/>
    <n v="0"/>
    <m/>
    <n v="4.1666666666666664E-2"/>
    <n v="0"/>
    <n v="7.6479999999999997"/>
    <n v="0"/>
    <n v="26"/>
    <s v="BASE DE DATOS"/>
    <m/>
  </r>
  <r>
    <s v="20"/>
    <x v="1"/>
    <s v="ELNO"/>
    <s v="33098299"/>
    <s v="33098299"/>
    <x v="0"/>
    <s v="CAT 2"/>
    <s v="S"/>
    <n v="0.5"/>
    <n v="0"/>
    <n v="0"/>
    <n v="0"/>
    <n v="0"/>
    <n v="0"/>
    <n v="0"/>
    <n v="0"/>
    <n v="0"/>
    <m/>
    <x v="0"/>
    <s v="ELNO33098299CAT 2EL"/>
    <s v="Electro Nor Oeste S. A."/>
    <x v="2"/>
    <x v="2"/>
    <s v="C. T. Huápalas"/>
    <x v="8"/>
    <x v="0"/>
    <x v="0"/>
    <x v="22"/>
    <x v="0"/>
    <s v="Instalado"/>
    <s v="Operativo"/>
    <s v="Distribuidora"/>
    <x v="0"/>
    <x v="1"/>
    <x v="0"/>
    <x v="0"/>
    <s v="Estatal"/>
    <s v="PIURA"/>
    <s v="PIURA"/>
    <s v="CHULUCANAS"/>
    <s v="CHULUCANAS"/>
    <n v="0"/>
    <x v="0"/>
    <n v="0"/>
    <x v="0"/>
    <n v="0"/>
    <x v="0"/>
    <x v="0"/>
    <n v="0"/>
    <n v="0"/>
    <m/>
    <n v="4.1666666666666664E-2"/>
    <n v="0"/>
    <n v="7.6479999999999997"/>
    <n v="0"/>
    <n v="26"/>
    <s v="BASE DE DATOS"/>
    <m/>
  </r>
  <r>
    <s v="20"/>
    <x v="1"/>
    <s v="ELNO"/>
    <s v="33098299"/>
    <s v="33098299"/>
    <x v="0"/>
    <s v="CAT 3"/>
    <s v="S"/>
    <n v="0.5"/>
    <n v="0"/>
    <n v="0"/>
    <n v="0"/>
    <n v="0"/>
    <n v="0"/>
    <n v="0"/>
    <n v="0"/>
    <n v="0"/>
    <m/>
    <x v="0"/>
    <s v="ELNO33098299CAT 3EL"/>
    <s v="Electro Nor Oeste S. A."/>
    <x v="2"/>
    <x v="2"/>
    <s v="C. T. Huápalas"/>
    <x v="8"/>
    <x v="0"/>
    <x v="0"/>
    <x v="23"/>
    <x v="0"/>
    <s v="Instalado"/>
    <s v="Operativo"/>
    <s v="Distribuidora"/>
    <x v="0"/>
    <x v="1"/>
    <x v="0"/>
    <x v="0"/>
    <s v="Estatal"/>
    <s v="PIURA"/>
    <s v="PIURA"/>
    <s v="CHULUCANAS"/>
    <s v="CHULUCANAS"/>
    <n v="0"/>
    <x v="0"/>
    <n v="0"/>
    <x v="0"/>
    <n v="0"/>
    <x v="0"/>
    <x v="0"/>
    <n v="0"/>
    <n v="0"/>
    <m/>
    <n v="4.1666666666666664E-2"/>
    <n v="4.1666666666666664E-2"/>
    <n v="7.6479999999999997"/>
    <n v="0"/>
    <n v="26"/>
    <s v="BASE DE DATOS"/>
    <m/>
  </r>
  <r>
    <s v="20"/>
    <x v="1"/>
    <s v="ELNO"/>
    <s v="33098299"/>
    <s v="33098299"/>
    <x v="0"/>
    <s v="CAT D 399"/>
    <s v="S"/>
    <n v="0.9"/>
    <n v="0"/>
    <n v="0"/>
    <n v="0"/>
    <n v="0"/>
    <n v="0"/>
    <n v="0"/>
    <n v="0"/>
    <n v="0"/>
    <m/>
    <x v="0"/>
    <s v="ELNO33098299CAT D 399EL"/>
    <s v="Electro Nor Oeste S. A."/>
    <x v="2"/>
    <x v="2"/>
    <s v="C. T. Huápalas"/>
    <x v="8"/>
    <x v="0"/>
    <x v="0"/>
    <x v="24"/>
    <x v="0"/>
    <s v="Instalado"/>
    <s v="Operativo"/>
    <s v="Distribuidora"/>
    <x v="0"/>
    <x v="1"/>
    <x v="0"/>
    <x v="0"/>
    <s v="Estatal"/>
    <s v="PIURA"/>
    <s v="PIURA"/>
    <s v="CHULUCANAS"/>
    <s v="CHULUCANAS"/>
    <n v="0"/>
    <x v="0"/>
    <n v="0"/>
    <x v="0"/>
    <n v="0"/>
    <x v="0"/>
    <x v="0"/>
    <n v="0"/>
    <n v="0"/>
    <m/>
    <n v="7.4999999999999997E-2"/>
    <n v="7.9166666666666663E-2"/>
    <n v="7.6479999999999997"/>
    <n v="0"/>
    <n v="26"/>
    <s v="BASE DE DATOS"/>
    <m/>
  </r>
  <r>
    <s v="20"/>
    <x v="1"/>
    <s v="ELNO"/>
    <s v="33034494"/>
    <s v="33034494"/>
    <x v="0"/>
    <s v="CAT. 1"/>
    <s v="S"/>
    <n v="0.66"/>
    <n v="0"/>
    <n v="0"/>
    <n v="0"/>
    <n v="0"/>
    <n v="0"/>
    <n v="0"/>
    <n v="0"/>
    <n v="0"/>
    <m/>
    <x v="1"/>
    <s v="ELNO33034494CAT. 1EL"/>
    <s v="Electro Nor Oeste S. A."/>
    <x v="2"/>
    <x v="2"/>
    <s v="C. T. Morropón"/>
    <x v="9"/>
    <x v="0"/>
    <x v="0"/>
    <x v="25"/>
    <x v="0"/>
    <s v="Retirado"/>
    <s v="Operativo"/>
    <s v="Distribuidora"/>
    <x v="0"/>
    <x v="1"/>
    <x v="0"/>
    <x v="0"/>
    <s v="Estatal"/>
    <s v="PIURA"/>
    <s v="PIURA"/>
    <s v="MORROPON"/>
    <s v="MORROPON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1"/>
    <s v="ELNO"/>
    <s v="33034494"/>
    <s v="33034494"/>
    <x v="0"/>
    <s v="CAT. 2"/>
    <s v="S"/>
    <n v="0"/>
    <n v="0"/>
    <n v="0"/>
    <n v="0"/>
    <n v="0"/>
    <n v="0"/>
    <n v="0"/>
    <n v="0"/>
    <n v="0"/>
    <m/>
    <x v="1"/>
    <s v="ELNO33034494CAT. 2EL"/>
    <s v="Electro Nor Oeste S. A."/>
    <x v="2"/>
    <x v="2"/>
    <s v="C. T. Morropón"/>
    <x v="9"/>
    <x v="0"/>
    <x v="0"/>
    <x v="26"/>
    <x v="0"/>
    <s v="Retirado"/>
    <s v="Operativo"/>
    <s v="Distribuidora"/>
    <x v="0"/>
    <x v="1"/>
    <x v="0"/>
    <x v="0"/>
    <s v="Estatal"/>
    <s v="PIURA"/>
    <s v="PIURA"/>
    <s v="MORROPON"/>
    <s v="MORROPON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1"/>
    <s v="ELNO"/>
    <s v="33034494"/>
    <s v="33034494"/>
    <x v="0"/>
    <s v="SKODA"/>
    <s v="N"/>
    <n v="0.32"/>
    <n v="0"/>
    <n v="0"/>
    <n v="0"/>
    <n v="0"/>
    <n v="0"/>
    <n v="0"/>
    <n v="0"/>
    <n v="0"/>
    <m/>
    <x v="1"/>
    <s v="ELNO33034494SKODAEL"/>
    <s v="Electro Nor Oeste S. A."/>
    <x v="2"/>
    <x v="2"/>
    <s v="C. T. Morropón"/>
    <x v="9"/>
    <x v="0"/>
    <x v="0"/>
    <x v="27"/>
    <x v="0"/>
    <s v="Retirado"/>
    <s v="Inoperativo"/>
    <s v="Distribuidora"/>
    <x v="0"/>
    <x v="1"/>
    <x v="0"/>
    <x v="0"/>
    <s v="Estatal"/>
    <s v="PIURA"/>
    <s v="PIURA"/>
    <s v="MORROPON"/>
    <s v="MORROPON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1"/>
    <s v="ELNO"/>
    <s v="33034494"/>
    <s v="33034494"/>
    <x v="0"/>
    <s v="CAT D 399"/>
    <s v="S"/>
    <n v="0.9"/>
    <n v="0"/>
    <n v="0"/>
    <n v="0"/>
    <n v="0"/>
    <n v="0"/>
    <n v="0"/>
    <n v="0"/>
    <n v="0"/>
    <m/>
    <x v="1"/>
    <s v="ELNO33034494CAT D 399EL"/>
    <s v="Electro Nor Oeste S. A."/>
    <x v="2"/>
    <x v="2"/>
    <s v="C. T. Morropón"/>
    <x v="9"/>
    <x v="0"/>
    <x v="0"/>
    <x v="24"/>
    <x v="0"/>
    <s v="Retirado"/>
    <s v="Operativo"/>
    <s v="Distribuidora"/>
    <x v="0"/>
    <x v="1"/>
    <x v="0"/>
    <x v="0"/>
    <s v="Estatal"/>
    <s v="PIURA"/>
    <s v="PIURA"/>
    <s v="MORROPON"/>
    <s v="MORROPON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1"/>
    <s v="ELNO"/>
    <s v="41037394"/>
    <s v="41037394"/>
    <x v="0"/>
    <s v="V. PENTA 1"/>
    <s v="S"/>
    <n v="0.15"/>
    <n v="0"/>
    <n v="0"/>
    <n v="0"/>
    <n v="0"/>
    <n v="0"/>
    <n v="0"/>
    <n v="0"/>
    <n v="0"/>
    <m/>
    <x v="1"/>
    <s v="ELNO41037394V. PENTA 1EL"/>
    <s v="Electro Nor Oeste S. A."/>
    <x v="2"/>
    <x v="2"/>
    <s v="C. T. Canchaque"/>
    <x v="10"/>
    <x v="0"/>
    <x v="0"/>
    <x v="28"/>
    <x v="0"/>
    <s v="Retirado"/>
    <s v="Operativo"/>
    <s v="Distribuidora"/>
    <x v="0"/>
    <x v="1"/>
    <x v="0"/>
    <x v="0"/>
    <s v="Estatal"/>
    <s v="PIURA"/>
    <s v="PIURA"/>
    <s v="HUANCABAMBA"/>
    <s v="CANCHAQUE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1"/>
    <s v="ELNO"/>
    <s v="41037394"/>
    <s v="41037394"/>
    <x v="0"/>
    <s v="VOLVO 3"/>
    <s v="S"/>
    <n v="0.2"/>
    <n v="0"/>
    <n v="0"/>
    <n v="0"/>
    <n v="0"/>
    <n v="0"/>
    <n v="0"/>
    <n v="0"/>
    <n v="0"/>
    <m/>
    <x v="1"/>
    <s v="ELNO41037394VOLVO 3EL"/>
    <s v="Electro Nor Oeste S. A."/>
    <x v="2"/>
    <x v="2"/>
    <s v="C. T. Canchaque"/>
    <x v="10"/>
    <x v="0"/>
    <x v="0"/>
    <x v="29"/>
    <x v="0"/>
    <s v="Retirado"/>
    <s v="Operativo"/>
    <s v="Distribuidora"/>
    <x v="0"/>
    <x v="1"/>
    <x v="0"/>
    <x v="0"/>
    <s v="Estatal"/>
    <s v="PIURA"/>
    <s v="PIURA"/>
    <s v="HUANCABAMBA"/>
    <s v="CANCHAQUE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1"/>
    <s v="ELNO"/>
    <s v="33034695"/>
    <s v="33034695"/>
    <x v="0"/>
    <s v="CKD"/>
    <s v="N"/>
    <n v="0.22"/>
    <n v="0"/>
    <n v="0"/>
    <n v="0"/>
    <n v="0"/>
    <n v="0"/>
    <n v="0"/>
    <n v="0"/>
    <n v="0"/>
    <m/>
    <x v="1"/>
    <s v="ELNO33034695CKDEL"/>
    <s v="Electro Nor Oeste S. A."/>
    <x v="2"/>
    <x v="2"/>
    <s v="C. T. Santo Domingo"/>
    <x v="11"/>
    <x v="0"/>
    <x v="0"/>
    <x v="30"/>
    <x v="0"/>
    <s v="Retirado"/>
    <s v="Inoperativo"/>
    <s v="Distribuidora"/>
    <x v="0"/>
    <x v="1"/>
    <x v="0"/>
    <x v="0"/>
    <s v="Estatal"/>
    <s v="PIURA"/>
    <s v="PIURA"/>
    <s v="MORROPON"/>
    <s v="SANTO DOMINGO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1"/>
    <s v="ELNO"/>
    <s v="33034695"/>
    <s v="33034695"/>
    <x v="0"/>
    <s v="V.PENTA"/>
    <s v="S"/>
    <n v="0.1"/>
    <n v="0"/>
    <n v="0"/>
    <n v="0"/>
    <n v="0"/>
    <n v="0"/>
    <n v="0"/>
    <n v="0"/>
    <n v="0"/>
    <m/>
    <x v="1"/>
    <s v="ELNO33034695V.PENTAEL"/>
    <s v="Electro Nor Oeste S. A."/>
    <x v="2"/>
    <x v="2"/>
    <s v="C. T. Santo Domingo"/>
    <x v="11"/>
    <x v="0"/>
    <x v="0"/>
    <x v="31"/>
    <x v="0"/>
    <s v="Retirado"/>
    <s v="Operativo"/>
    <s v="Distribuidora"/>
    <x v="0"/>
    <x v="1"/>
    <x v="0"/>
    <x v="0"/>
    <s v="Estatal"/>
    <s v="PIURA"/>
    <s v="PIURA"/>
    <s v="MORROPON"/>
    <s v="SANTO DOMINGO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1"/>
    <s v="ELNO"/>
    <s v="33034594"/>
    <s v="33034594"/>
    <x v="0"/>
    <s v="CAT-3412"/>
    <s v="S"/>
    <n v="0.6"/>
    <n v="0"/>
    <n v="0"/>
    <n v="0"/>
    <n v="0"/>
    <n v="0"/>
    <n v="0"/>
    <n v="0"/>
    <n v="0"/>
    <m/>
    <x v="1"/>
    <s v="ELNO33034594CAT-3412EL"/>
    <s v="Electro Nor Oeste S. A."/>
    <x v="2"/>
    <x v="2"/>
    <s v="C. T. Huancabamba"/>
    <x v="12"/>
    <x v="0"/>
    <x v="0"/>
    <x v="32"/>
    <x v="0"/>
    <s v="Retirado"/>
    <s v="Operativo"/>
    <s v="Distribuidora"/>
    <x v="0"/>
    <x v="1"/>
    <x v="0"/>
    <x v="0"/>
    <s v="Estatal"/>
    <s v="PIURA"/>
    <s v="PIURA"/>
    <s v="HUANCABAMBA"/>
    <s v="HUANCABAMBA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1"/>
    <s v="ELNO"/>
    <s v="33034594"/>
    <s v="33034594"/>
    <x v="0"/>
    <s v="VOLVO PENTA"/>
    <s v="N"/>
    <n v="0.1"/>
    <n v="0"/>
    <n v="0"/>
    <n v="0"/>
    <n v="0"/>
    <n v="0"/>
    <n v="0"/>
    <n v="0"/>
    <n v="0"/>
    <m/>
    <x v="1"/>
    <s v="ELNO33034594VOLVO PENTAEL"/>
    <s v="Electro Nor Oeste S. A."/>
    <x v="2"/>
    <x v="2"/>
    <s v="C. T. Huancabamba"/>
    <x v="12"/>
    <x v="0"/>
    <x v="0"/>
    <x v="33"/>
    <x v="0"/>
    <s v="Retirado"/>
    <s v="Inoperativo"/>
    <s v="Distribuidora"/>
    <x v="0"/>
    <x v="1"/>
    <x v="0"/>
    <x v="0"/>
    <s v="Estatal"/>
    <s v="PIURA"/>
    <s v="PIURA"/>
    <s v="HUANCABAMBA"/>
    <s v="HUANCABAMBA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1"/>
    <s v="ELNO"/>
    <s v="33034594"/>
    <s v="33034594"/>
    <x v="0"/>
    <s v="VOLVO TD 100"/>
    <s v="S"/>
    <n v="0.15"/>
    <n v="0.11"/>
    <n v="0"/>
    <n v="0"/>
    <n v="0"/>
    <n v="0"/>
    <n v="0"/>
    <n v="0"/>
    <n v="0"/>
    <m/>
    <x v="1"/>
    <s v="ELNO33034594VOLVO TD 100EL"/>
    <s v="Electro Nor Oeste S. A."/>
    <x v="2"/>
    <x v="2"/>
    <s v="C. T. Huancabamba"/>
    <x v="12"/>
    <x v="0"/>
    <x v="0"/>
    <x v="34"/>
    <x v="0"/>
    <s v="Retirado"/>
    <s v="Operativo"/>
    <s v="Distribuidora"/>
    <x v="0"/>
    <x v="1"/>
    <x v="0"/>
    <x v="0"/>
    <s v="Estatal"/>
    <s v="PIURA"/>
    <s v="PIURA"/>
    <s v="HUANCABAMBA"/>
    <s v="HUANCABAMBA"/>
    <n v="0"/>
    <x v="0"/>
    <n v="0"/>
    <x v="0"/>
    <n v="0"/>
    <x v="0"/>
    <x v="0"/>
    <n v="0"/>
    <n v="0"/>
    <m/>
    <s v="-"/>
    <s v="-"/>
    <s v="-"/>
    <n v="0"/>
    <n v="26"/>
    <s v="BASE DE DATOS"/>
    <m/>
  </r>
  <r>
    <s v="20"/>
    <x v="1"/>
    <s v="ELNO"/>
    <s v="33281811"/>
    <s v="33281811"/>
    <x v="0"/>
    <s v="Black start"/>
    <s v="S"/>
    <n v="0.48"/>
    <n v="0.45"/>
    <n v="0"/>
    <n v="0.75"/>
    <n v="0.75"/>
    <n v="689.79"/>
    <n v="6.21"/>
    <n v="6.21"/>
    <n v="0"/>
    <m/>
    <x v="0"/>
    <s v="ELNO33281811Black startEL"/>
    <s v="Electro Nor Oeste S. A."/>
    <x v="2"/>
    <x v="2"/>
    <s v="C.T. Tablazo Colán"/>
    <x v="13"/>
    <x v="0"/>
    <x v="0"/>
    <x v="35"/>
    <x v="0"/>
    <s v="Instalado"/>
    <s v="Operativo"/>
    <s v="Distribuidora"/>
    <x v="0"/>
    <x v="1"/>
    <x v="0"/>
    <x v="0"/>
    <s v="Privado"/>
    <s v="PIURA"/>
    <s v="PIURA"/>
    <s v="PAITA"/>
    <s v="TABLAZO"/>
    <n v="0"/>
    <x v="0"/>
    <n v="0"/>
    <x v="0"/>
    <n v="0"/>
    <x v="0"/>
    <x v="0"/>
    <n v="0.75"/>
    <n v="7.5000000000000002E-4"/>
    <m/>
    <n v="0.04"/>
    <n v="3.7499999999999999E-2"/>
    <n v="7.6479999999999997"/>
    <n v="0"/>
    <n v="26"/>
    <s v="BASE DE DATOS"/>
    <m/>
  </r>
  <r>
    <s v="20"/>
    <x v="1"/>
    <s v="ELNO"/>
    <s v="33281811"/>
    <s v="33281811"/>
    <x v="1"/>
    <s v="TG01"/>
    <s v="S"/>
    <n v="31"/>
    <n v="26.838999999999999"/>
    <n v="2697.5309999999999"/>
    <n v="12877.636"/>
    <n v="15575.166999999999"/>
    <n v="101.86"/>
    <n v="594.14"/>
    <n v="594.14"/>
    <n v="0"/>
    <m/>
    <x v="0"/>
    <s v="ELNO33281811TG01TG"/>
    <s v="Electro Nor Oeste S. A."/>
    <x v="2"/>
    <x v="2"/>
    <s v="C.T. Tablazo Colán"/>
    <x v="13"/>
    <x v="1"/>
    <x v="1"/>
    <x v="36"/>
    <x v="0"/>
    <s v="Instalado"/>
    <s v="Operativo"/>
    <s v="Distribuidora"/>
    <x v="0"/>
    <x v="1"/>
    <x v="0"/>
    <x v="0"/>
    <s v="Privado"/>
    <s v="PIURA"/>
    <s v="PIURA"/>
    <s v="PAITA"/>
    <s v="TABLAZO"/>
    <n v="0"/>
    <x v="1"/>
    <n v="0"/>
    <x v="0"/>
    <n v="0"/>
    <x v="0"/>
    <x v="0"/>
    <n v="15575.166999999999"/>
    <n v="15.575166999999999"/>
    <m/>
    <n v="2.5833333333333335"/>
    <n v="2.2365833333333334"/>
    <n v="7.6479999999999997"/>
    <n v="1.8189894035458565E-12"/>
    <n v="26"/>
    <s v="BASE DE DATOS"/>
    <m/>
  </r>
  <r>
    <s v="20"/>
    <x v="11"/>
    <s v="ENEGEN"/>
    <s v="33002293"/>
    <s v="33002293"/>
    <x v="1"/>
    <s v="TG-2"/>
    <s v="N"/>
    <n v="10.7"/>
    <n v="0"/>
    <n v="0"/>
    <n v="0"/>
    <n v="0"/>
    <n v="0"/>
    <n v="0"/>
    <n v="0"/>
    <n v="0"/>
    <m/>
    <x v="0"/>
    <s v="ENEGEN33002293TG-2TG"/>
    <s v="ENEL Generación Perú S.A.A."/>
    <x v="11"/>
    <x v="11"/>
    <s v="C. T. Santa Rosa"/>
    <x v="72"/>
    <x v="1"/>
    <x v="1"/>
    <x v="153"/>
    <x v="0"/>
    <s v="Instalado"/>
    <s v="Inoperativo"/>
    <s v="Generadora"/>
    <x v="0"/>
    <x v="1"/>
    <x v="1"/>
    <x v="0"/>
    <s v="Privado"/>
    <s v="LIMA"/>
    <s v="LIMA"/>
    <s v="LIMA"/>
    <s v="LIMA"/>
    <n v="0"/>
    <x v="1"/>
    <n v="0"/>
    <x v="0"/>
    <n v="0"/>
    <x v="0"/>
    <x v="0"/>
    <n v="0"/>
    <n v="0"/>
    <m/>
    <n v="0"/>
    <n v="0"/>
    <n v="7.6479999999999997"/>
    <n v="0"/>
    <n v="44"/>
    <s v="BASE DE DATOS"/>
    <m/>
  </r>
  <r>
    <s v="20"/>
    <x v="11"/>
    <s v="ENEGEN"/>
    <s v="33002293"/>
    <s v="33002293"/>
    <x v="1"/>
    <s v="TG-3"/>
    <s v="N"/>
    <n v="10.7"/>
    <n v="0"/>
    <n v="0"/>
    <n v="0"/>
    <n v="0"/>
    <n v="0"/>
    <n v="0"/>
    <n v="0"/>
    <n v="0"/>
    <m/>
    <x v="0"/>
    <s v="ENEGEN33002293TG-3TG"/>
    <s v="ENEL Generación Perú S.A.A."/>
    <x v="11"/>
    <x v="11"/>
    <s v="C. T. Santa Rosa"/>
    <x v="72"/>
    <x v="1"/>
    <x v="1"/>
    <x v="154"/>
    <x v="0"/>
    <s v="Instalado"/>
    <s v="Inoperativo"/>
    <s v="Generadora"/>
    <x v="0"/>
    <x v="1"/>
    <x v="1"/>
    <x v="0"/>
    <s v="Privado"/>
    <s v="LIMA"/>
    <s v="LIMA"/>
    <s v="LIMA"/>
    <s v="LIMA"/>
    <n v="0"/>
    <x v="1"/>
    <n v="0"/>
    <x v="0"/>
    <n v="0"/>
    <x v="0"/>
    <x v="0"/>
    <n v="0"/>
    <n v="0"/>
    <m/>
    <n v="0"/>
    <n v="0"/>
    <n v="7.6479999999999997"/>
    <n v="0"/>
    <n v="44"/>
    <s v="BASE DE DATOS"/>
    <m/>
  </r>
  <r>
    <s v="20"/>
    <x v="11"/>
    <s v="ENEGEN"/>
    <s v="33002293"/>
    <s v="33002293"/>
    <x v="1"/>
    <s v="TG-4"/>
    <s v="N"/>
    <n v="22.8"/>
    <n v="0"/>
    <n v="0"/>
    <n v="0"/>
    <n v="0"/>
    <n v="0"/>
    <n v="0"/>
    <n v="0"/>
    <n v="0"/>
    <m/>
    <x v="0"/>
    <s v="ENEGEN33002293TG-4TG"/>
    <s v="ENEL Generación Perú S.A.A."/>
    <x v="11"/>
    <x v="11"/>
    <s v="C. T. Santa Rosa"/>
    <x v="72"/>
    <x v="1"/>
    <x v="1"/>
    <x v="155"/>
    <x v="0"/>
    <s v="Instalado"/>
    <s v="Inoperativo"/>
    <s v="Generadora"/>
    <x v="0"/>
    <x v="1"/>
    <x v="1"/>
    <x v="0"/>
    <s v="Privado"/>
    <s v="LIMA"/>
    <s v="LIMA"/>
    <s v="LIMA"/>
    <s v="LIMA"/>
    <n v="0"/>
    <x v="1"/>
    <n v="0"/>
    <x v="0"/>
    <n v="0"/>
    <x v="0"/>
    <x v="0"/>
    <n v="0"/>
    <n v="0"/>
    <m/>
    <n v="0"/>
    <n v="0"/>
    <n v="7.6479999999999997"/>
    <n v="0"/>
    <n v="44"/>
    <s v="BASE DE DATOS"/>
    <m/>
  </r>
  <r>
    <s v="20"/>
    <x v="11"/>
    <s v="ENEGEN"/>
    <s v="33002293"/>
    <s v="33002293"/>
    <x v="1"/>
    <s v="TG-5"/>
    <s v="S"/>
    <n v="59.6"/>
    <n v="51.223999999999997"/>
    <n v="0"/>
    <n v="0"/>
    <n v="0"/>
    <n v="0"/>
    <n v="10.47"/>
    <n v="0"/>
    <n v="0"/>
    <m/>
    <x v="0"/>
    <s v="ENEGEN33002293TG-5TG"/>
    <s v="ENEL Generación Perú S.A.A."/>
    <x v="11"/>
    <x v="11"/>
    <s v="C. T. Santa Rosa"/>
    <x v="72"/>
    <x v="1"/>
    <x v="1"/>
    <x v="156"/>
    <x v="0"/>
    <s v="Instalado"/>
    <s v="Operativo"/>
    <s v="Generadora"/>
    <x v="0"/>
    <x v="1"/>
    <x v="1"/>
    <x v="0"/>
    <s v="Privado"/>
    <s v="LIMA"/>
    <s v="LIMA"/>
    <s v="LIMA"/>
    <s v="LIMA"/>
    <n v="0"/>
    <x v="1"/>
    <n v="0"/>
    <x v="0"/>
    <n v="0"/>
    <x v="0"/>
    <x v="0"/>
    <n v="0"/>
    <n v="0"/>
    <m/>
    <n v="4.9666666666666668"/>
    <n v="4.2686666666666664"/>
    <n v="7.6479999999999997"/>
    <n v="0"/>
    <n v="44"/>
    <s v="BASE DE DATOS"/>
    <m/>
  </r>
  <r>
    <s v="20"/>
    <x v="11"/>
    <s v="ENEGEN"/>
    <s v="33002293"/>
    <s v="33002293"/>
    <x v="1"/>
    <s v="TG-6"/>
    <s v="S"/>
    <n v="59.6"/>
    <n v="54.978999999999999"/>
    <n v="0"/>
    <n v="0"/>
    <n v="0"/>
    <n v="0"/>
    <n v="10.17"/>
    <n v="0"/>
    <n v="0"/>
    <m/>
    <x v="0"/>
    <s v="ENEGEN33002293TG-6TG"/>
    <s v="ENEL Generación Perú S.A.A."/>
    <x v="11"/>
    <x v="11"/>
    <s v="C. T. Santa Rosa"/>
    <x v="72"/>
    <x v="1"/>
    <x v="1"/>
    <x v="157"/>
    <x v="0"/>
    <s v="Instalado"/>
    <s v="Operativo"/>
    <s v="Generadora"/>
    <x v="0"/>
    <x v="1"/>
    <x v="1"/>
    <x v="0"/>
    <s v="Privado"/>
    <s v="LIMA"/>
    <s v="LIMA"/>
    <s v="LIMA"/>
    <s v="LIMA"/>
    <n v="0"/>
    <x v="1"/>
    <n v="0"/>
    <x v="0"/>
    <n v="0"/>
    <x v="0"/>
    <x v="0"/>
    <n v="0"/>
    <n v="0"/>
    <m/>
    <n v="4.9666666666666668"/>
    <n v="4.5815833333333336"/>
    <n v="7.6479999999999997"/>
    <n v="0"/>
    <n v="44"/>
    <s v="BASE DE DATOS"/>
    <m/>
  </r>
  <r>
    <s v="20"/>
    <x v="11"/>
    <s v="ENEGEN"/>
    <s v="33002293"/>
    <s v="33002293"/>
    <x v="1"/>
    <s v="TG-7"/>
    <s v="S"/>
    <n v="127.5"/>
    <n v="120.00700000000001"/>
    <n v="568.26800000000003"/>
    <n v="1733.799"/>
    <n v="2302.067"/>
    <n v="332.68"/>
    <n v="26.07"/>
    <n v="179.18"/>
    <n v="0"/>
    <m/>
    <x v="0"/>
    <s v="ENEGEN33002293TG-7TG"/>
    <s v="ENEL Generación Perú S.A.A."/>
    <x v="11"/>
    <x v="11"/>
    <s v="C. T. Santa Rosa"/>
    <x v="72"/>
    <x v="1"/>
    <x v="1"/>
    <x v="158"/>
    <x v="0"/>
    <s v="Instalado"/>
    <s v="Operativo"/>
    <s v="Generadora"/>
    <x v="0"/>
    <x v="1"/>
    <x v="1"/>
    <x v="0"/>
    <s v="Privado"/>
    <s v="LIMA"/>
    <s v="LIMA"/>
    <s v="LIMA"/>
    <s v="LIMA"/>
    <n v="0"/>
    <x v="1"/>
    <n v="0"/>
    <x v="0"/>
    <n v="0"/>
    <x v="0"/>
    <x v="0"/>
    <n v="2302.067"/>
    <n v="2.3020670000000001"/>
    <m/>
    <n v="10.625"/>
    <n v="10.000583333333333"/>
    <n v="7.6479999999999997"/>
    <n v="0"/>
    <n v="44"/>
    <s v="BASE DE DATOS"/>
    <m/>
  </r>
  <r>
    <s v="20"/>
    <x v="11"/>
    <s v="ENEGEN"/>
    <s v="33002293"/>
    <s v="33002293"/>
    <x v="1"/>
    <s v="TG-8"/>
    <s v="S"/>
    <n v="200"/>
    <n v="187.791"/>
    <n v="2957.413"/>
    <n v="13312.973"/>
    <n v="16270.386"/>
    <n v="0"/>
    <n v="101.87"/>
    <n v="19.95"/>
    <n v="0"/>
    <m/>
    <x v="0"/>
    <s v="ENEGEN33002293TG-8TG"/>
    <s v="ENEL Generación Perú S.A.A."/>
    <x v="11"/>
    <x v="11"/>
    <s v="C. T. Santa Rosa"/>
    <x v="72"/>
    <x v="1"/>
    <x v="1"/>
    <x v="159"/>
    <x v="0"/>
    <s v="Instalado"/>
    <s v="Operativo"/>
    <s v="Generadora"/>
    <x v="0"/>
    <x v="1"/>
    <x v="1"/>
    <x v="0"/>
    <s v="Privado"/>
    <s v="LIMA"/>
    <s v="LIMA"/>
    <s v="LIMA"/>
    <s v="LIMA"/>
    <n v="0"/>
    <x v="1"/>
    <n v="0"/>
    <x v="0"/>
    <n v="0"/>
    <x v="0"/>
    <x v="0"/>
    <n v="16270.386"/>
    <n v="16.270386000000002"/>
    <m/>
    <n v="16.666666666666668"/>
    <n v="15.64925"/>
    <n v="7.6479999999999997"/>
    <n v="0"/>
    <n v="44"/>
    <s v="BASE DE DATOS"/>
    <m/>
  </r>
  <r>
    <s v="20"/>
    <x v="11"/>
    <s v="ENEGEN"/>
    <s v="33028294"/>
    <s v="33028294"/>
    <x v="1"/>
    <s v="TG-3"/>
    <s v="S"/>
    <n v="170"/>
    <n v="145.923"/>
    <n v="18675.773000000001"/>
    <n v="66993.725999999995"/>
    <n v="85669.498000000007"/>
    <n v="90"/>
    <n v="648.35"/>
    <n v="0"/>
    <n v="0"/>
    <m/>
    <x v="0"/>
    <s v="ENEGEN33028294TG-3TG"/>
    <s v="ENEL Generación Perú S.A.A."/>
    <x v="11"/>
    <x v="11"/>
    <s v="C. T. Ventanilla"/>
    <x v="73"/>
    <x v="1"/>
    <x v="3"/>
    <x v="154"/>
    <x v="0"/>
    <s v="Instalado"/>
    <s v="Operativo"/>
    <s v="Generadora"/>
    <x v="0"/>
    <x v="1"/>
    <x v="1"/>
    <x v="0"/>
    <s v="Privado"/>
    <s v="LIMA"/>
    <s v="CALLAO"/>
    <s v="CALLAO"/>
    <s v="VENTANILLA"/>
    <n v="0"/>
    <x v="1"/>
    <n v="0"/>
    <x v="0"/>
    <n v="0"/>
    <x v="0"/>
    <x v="0"/>
    <n v="85669.498000000007"/>
    <n v="85.669498000000004"/>
    <m/>
    <n v="14.166666666666666"/>
    <n v="12.16025"/>
    <n v="7.6479999999999997"/>
    <n v="9.9999998928979039E-4"/>
    <n v="44"/>
    <s v="BASE DE DATOS"/>
    <m/>
  </r>
  <r>
    <s v="20"/>
    <x v="11"/>
    <s v="ENEGEN"/>
    <s v="33028294"/>
    <s v="33028294"/>
    <x v="1"/>
    <s v="TG-4"/>
    <s v="S"/>
    <n v="170"/>
    <n v="148.12700000000001"/>
    <n v="17193.347000000002"/>
    <n v="59442.421999999999"/>
    <n v="76635.767999999996"/>
    <n v="95.98"/>
    <n v="561.79999999999995"/>
    <n v="0.5"/>
    <n v="0"/>
    <m/>
    <x v="0"/>
    <s v="ENEGEN33028294TG-4TG"/>
    <s v="ENEL Generación Perú S.A.A."/>
    <x v="11"/>
    <x v="11"/>
    <s v="C. T. Ventanilla"/>
    <x v="73"/>
    <x v="1"/>
    <x v="3"/>
    <x v="155"/>
    <x v="0"/>
    <s v="Instalado"/>
    <s v="Operativo"/>
    <s v="Generadora"/>
    <x v="0"/>
    <x v="1"/>
    <x v="1"/>
    <x v="0"/>
    <s v="Privado"/>
    <s v="LIMA"/>
    <s v="CALLAO"/>
    <s v="CALLAO"/>
    <s v="VENTANILLA"/>
    <n v="0"/>
    <x v="1"/>
    <n v="0"/>
    <x v="0"/>
    <n v="0"/>
    <x v="0"/>
    <x v="0"/>
    <n v="76635.767999999996"/>
    <n v="76.635767999999999"/>
    <m/>
    <n v="14.166666666666666"/>
    <n v="12.343916666666667"/>
    <n v="7.6479999999999997"/>
    <n v="1.0000000038417056E-3"/>
    <n v="44"/>
    <s v="BASE DE DATOS"/>
    <m/>
  </r>
  <r>
    <s v="20"/>
    <x v="11"/>
    <s v="ENEGEN"/>
    <s v="33028294"/>
    <s v="33028294"/>
    <x v="2"/>
    <s v="TV-7"/>
    <s v="S"/>
    <n v="184"/>
    <n v="175.32300000000001"/>
    <n v="18971.61"/>
    <n v="66764.25"/>
    <n v="85735.86"/>
    <n v="0"/>
    <n v="744"/>
    <n v="0"/>
    <n v="0"/>
    <m/>
    <x v="0"/>
    <s v="ENEGEN33028294TV-7TV"/>
    <s v="ENEL Generación Perú S.A.A."/>
    <x v="11"/>
    <x v="11"/>
    <s v="C. T. Ventanilla"/>
    <x v="73"/>
    <x v="2"/>
    <x v="3"/>
    <x v="160"/>
    <x v="0"/>
    <s v="Instalado"/>
    <s v="Operativo"/>
    <s v="Generadora"/>
    <x v="0"/>
    <x v="1"/>
    <x v="1"/>
    <x v="0"/>
    <s v="Privado"/>
    <s v="LIMA"/>
    <s v="CALLAO"/>
    <s v="CALLAO"/>
    <s v="VENTANILLA"/>
    <n v="0"/>
    <x v="1"/>
    <n v="0"/>
    <x v="0"/>
    <n v="0"/>
    <x v="0"/>
    <x v="0"/>
    <n v="85735.86"/>
    <n v="85.735860000000002"/>
    <m/>
    <n v="15.333333333333334"/>
    <n v="14.610250000000001"/>
    <n v="7.6479999999999997"/>
    <n v="0"/>
    <n v="44"/>
    <s v="BASE DE DATOS"/>
    <m/>
  </r>
  <r>
    <s v="20"/>
    <x v="11"/>
    <s v="ENEPIU"/>
    <s v="33024793"/>
    <s v="33024793"/>
    <x v="1"/>
    <s v="Unidad TG-6"/>
    <s v="S"/>
    <n v="51.39"/>
    <n v="50.768000000000001"/>
    <n v="0"/>
    <n v="0"/>
    <n v="0"/>
    <n v="0"/>
    <n v="0"/>
    <n v="0"/>
    <n v="0"/>
    <m/>
    <x v="0"/>
    <s v="ENEPIU33024793Unidad TG-6TG"/>
    <s v="ENEL Generación Piura S.A."/>
    <x v="12"/>
    <x v="12"/>
    <s v="C. T. Malacas"/>
    <x v="74"/>
    <x v="1"/>
    <x v="1"/>
    <x v="161"/>
    <x v="0"/>
    <s v="Instalado"/>
    <s v="Inoperativo"/>
    <s v="Generadora"/>
    <x v="0"/>
    <x v="1"/>
    <x v="1"/>
    <x v="0"/>
    <s v="Privado"/>
    <s v="PIURA"/>
    <s v="PIURA"/>
    <s v="TALARA "/>
    <s v="PARIÑAS"/>
    <n v="0"/>
    <x v="1"/>
    <n v="0"/>
    <x v="0"/>
    <n v="0"/>
    <x v="0"/>
    <x v="0"/>
    <n v="0"/>
    <n v="0"/>
    <m/>
    <n v="4.2824999999999998"/>
    <n v="4.230666666666667"/>
    <n v="7.6479999999999997"/>
    <n v="0"/>
    <n v="45"/>
    <s v="BASE DE DATOS"/>
    <m/>
  </r>
  <r>
    <s v="20"/>
    <x v="11"/>
    <s v="ENEPIU"/>
    <s v="33070996"/>
    <s v="33070996"/>
    <x v="1"/>
    <s v="Unid. TG-4"/>
    <s v="S"/>
    <n v="101.3"/>
    <n v="105.376"/>
    <n v="6493.3329999999996"/>
    <n v="19867.807000000001"/>
    <n v="26361.141"/>
    <n v="431"/>
    <n v="313"/>
    <n v="0"/>
    <n v="0"/>
    <m/>
    <x v="0"/>
    <s v="ENEPIU33070996Unid. TG-4TG"/>
    <s v="ENEL Generación Piura S.A."/>
    <x v="12"/>
    <x v="12"/>
    <s v="C. T. Malacas 2"/>
    <x v="75"/>
    <x v="1"/>
    <x v="1"/>
    <x v="162"/>
    <x v="0"/>
    <s v="Instalado"/>
    <s v="Operativo"/>
    <s v="Generadora"/>
    <x v="0"/>
    <x v="1"/>
    <x v="1"/>
    <x v="0"/>
    <s v="Privado"/>
    <s v="PIURA"/>
    <s v="PIURA"/>
    <s v="TALARA "/>
    <s v="PARIÑAS"/>
    <n v="0"/>
    <x v="1"/>
    <n v="0"/>
    <x v="0"/>
    <n v="0"/>
    <x v="0"/>
    <x v="0"/>
    <n v="26361.141"/>
    <n v="26.361141"/>
    <m/>
    <n v="8.4416666666666664"/>
    <n v="8.8289166666666663"/>
    <n v="7.6479999999999997"/>
    <n v="-1.0000000002037268E-3"/>
    <n v="45"/>
    <s v="BASE DE DATOS"/>
    <m/>
  </r>
  <r>
    <s v="20"/>
    <x v="11"/>
    <s v="ENEPIU"/>
    <s v="33282311"/>
    <s v="33282311"/>
    <x v="1"/>
    <s v="Unid. TG-5"/>
    <s v="S"/>
    <n v="177.65"/>
    <n v="187.46199999999999"/>
    <n v="7243.348"/>
    <n v="30303.468000000001"/>
    <n v="37546.815999999999"/>
    <n v="0"/>
    <n v="449.5"/>
    <n v="0"/>
    <n v="0"/>
    <m/>
    <x v="0"/>
    <s v="ENEPIU33282311Unid. TG-5TG"/>
    <s v="ENEL Generación Piura S.A."/>
    <x v="12"/>
    <x v="12"/>
    <s v="C. T. Malacas 3"/>
    <x v="76"/>
    <x v="1"/>
    <x v="1"/>
    <x v="163"/>
    <x v="0"/>
    <s v="Instalado"/>
    <s v="Operativo"/>
    <s v="Generadora"/>
    <x v="0"/>
    <x v="1"/>
    <x v="1"/>
    <x v="0"/>
    <s v="Privado"/>
    <s v="PIURA"/>
    <s v="PIURA"/>
    <s v="TALARA "/>
    <s v="PARIÑAS"/>
    <n v="0"/>
    <x v="1"/>
    <n v="0"/>
    <x v="0"/>
    <n v="0"/>
    <x v="0"/>
    <x v="0"/>
    <n v="37546.815999999999"/>
    <n v="37.546816"/>
    <m/>
    <n v="14.804166666666667"/>
    <n v="15.621833333333333"/>
    <n v="7.6479999999999997"/>
    <n v="0"/>
    <n v="45"/>
    <s v="BASE DE DATOS"/>
    <m/>
  </r>
  <r>
    <s v="20"/>
    <x v="5"/>
    <s v="KALLPA"/>
    <s v="33145006"/>
    <s v="33145006"/>
    <x v="1"/>
    <s v="TG2"/>
    <s v="S"/>
    <n v="191.429"/>
    <n v="191.429"/>
    <n v="0"/>
    <n v="0"/>
    <n v="0"/>
    <n v="0"/>
    <n v="0"/>
    <n v="0"/>
    <n v="0"/>
    <m/>
    <x v="0"/>
    <s v="KALLPA33145006TG2TG"/>
    <s v="Kallpa Generaci¢n S.A."/>
    <x v="26"/>
    <x v="26"/>
    <s v="C.T. Kallpa"/>
    <x v="96"/>
    <x v="1"/>
    <x v="3"/>
    <x v="200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0"/>
    <n v="0"/>
    <m/>
    <n v="18"/>
    <n v="15.952416666666666"/>
    <n v="7.6479999999999997"/>
    <n v="0"/>
    <n v="63"/>
    <s v="BASE DE DATOS"/>
    <m/>
  </r>
  <r>
    <s v="20"/>
    <x v="5"/>
    <s v="KALLPA"/>
    <s v="33145006"/>
    <s v="33145006"/>
    <x v="1"/>
    <s v="TG3"/>
    <s v="S"/>
    <n v="193.74799999999999"/>
    <n v="193.74799999999999"/>
    <n v="6862.9359999999997"/>
    <n v="33218.701999999997"/>
    <n v="40081.637999999999"/>
    <n v="0"/>
    <n v="256.02"/>
    <n v="0"/>
    <n v="0"/>
    <m/>
    <x v="0"/>
    <s v="KALLPA33145006TG3TG"/>
    <s v="Kallpa Generaci¢n S.A."/>
    <x v="26"/>
    <x v="26"/>
    <s v="C.T. Kallpa"/>
    <x v="96"/>
    <x v="1"/>
    <x v="3"/>
    <x v="201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40081.637999999999"/>
    <n v="40.081637999999998"/>
    <m/>
    <n v="19.416666666666668"/>
    <n v="16.145666666666667"/>
    <n v="7.6479999999999997"/>
    <n v="0"/>
    <n v="63"/>
    <s v="BASE DE DATOS"/>
    <m/>
  </r>
  <r>
    <s v="20"/>
    <x v="5"/>
    <s v="KALLPA"/>
    <s v="33170108"/>
    <s v="33170108"/>
    <x v="1"/>
    <s v="TG5"/>
    <s v="S"/>
    <n v="195.428"/>
    <n v="195.428"/>
    <n v="5955.7219999999998"/>
    <n v="22270.113000000001"/>
    <n v="28225.834999999999"/>
    <n v="3.77"/>
    <n v="161.25"/>
    <n v="0"/>
    <n v="0"/>
    <m/>
    <x v="0"/>
    <s v="KALLPA33170108TG5TG"/>
    <s v="Kallpa Generaci¢n S.A."/>
    <x v="26"/>
    <x v="26"/>
    <s v="C.T. Las Flores"/>
    <x v="97"/>
    <x v="1"/>
    <x v="1"/>
    <x v="156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28225.834999999999"/>
    <n v="28.225835"/>
    <m/>
    <n v="16.041666666666668"/>
    <n v="16.285666666666668"/>
    <n v="7.6479999999999997"/>
    <n v="0"/>
    <n v="63"/>
    <s v="BASE DE DATOS"/>
    <m/>
  </r>
  <r>
    <s v="20"/>
    <x v="5"/>
    <s v="KALLPA"/>
    <s v="33145006"/>
    <s v="33145006"/>
    <x v="2"/>
    <s v="TV"/>
    <s v="S"/>
    <n v="291.16699999999997"/>
    <n v="291.16699999999997"/>
    <n v="7351.7439999999997"/>
    <n v="32783.724000000002"/>
    <n v="40135.468000000001"/>
    <n v="0"/>
    <n v="287.57"/>
    <n v="0"/>
    <n v="0"/>
    <m/>
    <x v="0"/>
    <s v="KALLPA33145006TVTV"/>
    <s v="Kallpa Generaci¢n S.A."/>
    <x v="26"/>
    <x v="26"/>
    <s v="C.T. Kallpa"/>
    <x v="96"/>
    <x v="2"/>
    <x v="3"/>
    <x v="202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40135.468000000001"/>
    <n v="40.135468000000003"/>
    <m/>
    <n v="29.166666666666668"/>
    <n v="24.263916666666663"/>
    <n v="7.6479999999999997"/>
    <n v="0"/>
    <n v="63"/>
    <s v="BASE DE DATOS"/>
    <m/>
  </r>
  <r>
    <s v="20"/>
    <x v="5"/>
    <s v="KALLPA"/>
    <s v="33145006"/>
    <s v="33145006"/>
    <x v="1"/>
    <s v="TG1"/>
    <s v="S"/>
    <n v="187.07300000000001"/>
    <n v="187.07300000000001"/>
    <n v="9382.2420000000002"/>
    <n v="37517.904000000002"/>
    <n v="46900.146000000001"/>
    <n v="0"/>
    <n v="304.52"/>
    <n v="0"/>
    <n v="0"/>
    <m/>
    <x v="0"/>
    <s v="KALLPA33145006TG1TG"/>
    <s v="Kallpa Generaci¢n S.A."/>
    <x v="26"/>
    <x v="26"/>
    <s v="C.T. Kallpa"/>
    <x v="96"/>
    <x v="1"/>
    <x v="3"/>
    <x v="143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46900.146000000001"/>
    <n v="46.900145999999999"/>
    <m/>
    <n v="15"/>
    <n v="15.589416666666667"/>
    <n v="7.6479999999999997"/>
    <n v="0"/>
    <n v="63"/>
    <s v="BASE DE DATOS"/>
    <m/>
  </r>
  <r>
    <s v="20"/>
    <x v="6"/>
    <s v="KALLPA"/>
    <s v="33145006"/>
    <s v="33145006"/>
    <x v="1"/>
    <s v="TG1"/>
    <s v="S"/>
    <n v="187.07300000000001"/>
    <n v="187.07300000000001"/>
    <n v="22093.260999999999"/>
    <n v="98064"/>
    <n v="120157.261"/>
    <n v="0"/>
    <n v="744"/>
    <n v="0"/>
    <n v="0"/>
    <m/>
    <x v="0"/>
    <s v="KALLPA33145006TG1TG"/>
    <s v="Kallpa Generaci¢n S.A."/>
    <x v="26"/>
    <x v="26"/>
    <s v="C.T. Kallpa"/>
    <x v="96"/>
    <x v="1"/>
    <x v="3"/>
    <x v="143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120157.261"/>
    <n v="120.15726100000001"/>
    <m/>
    <n v="15"/>
    <n v="15.589416666666667"/>
    <n v="7.6479999999999997"/>
    <n v="0"/>
    <n v="63"/>
    <s v="BASE DE DATOS"/>
    <m/>
  </r>
  <r>
    <s v="20"/>
    <x v="6"/>
    <s v="KALLPA"/>
    <s v="33145006"/>
    <s v="33145006"/>
    <x v="1"/>
    <s v="TG2"/>
    <s v="S"/>
    <n v="191.429"/>
    <n v="191.429"/>
    <n v="18983.580000000002"/>
    <n v="81822.736999999994"/>
    <n v="100806.317"/>
    <n v="0"/>
    <n v="617.65"/>
    <n v="0"/>
    <n v="0"/>
    <m/>
    <x v="0"/>
    <s v="KALLPA33145006TG2TG"/>
    <s v="Kallpa Generaci¢n S.A."/>
    <x v="26"/>
    <x v="26"/>
    <s v="C.T. Kallpa"/>
    <x v="96"/>
    <x v="1"/>
    <x v="3"/>
    <x v="200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100806.317"/>
    <n v="100.80631699999999"/>
    <m/>
    <n v="18"/>
    <n v="15.952416666666666"/>
    <n v="7.6479999999999997"/>
    <n v="0"/>
    <n v="63"/>
    <s v="BASE DE DATOS"/>
    <m/>
  </r>
  <r>
    <s v="20"/>
    <x v="6"/>
    <s v="KALLPA"/>
    <s v="33145006"/>
    <s v="33145006"/>
    <x v="1"/>
    <s v="TG3"/>
    <s v="S"/>
    <n v="193.74799999999999"/>
    <n v="193.74799999999999"/>
    <n v="22324"/>
    <n v="99098.76"/>
    <n v="121422.76"/>
    <n v="0"/>
    <n v="744"/>
    <n v="0"/>
    <n v="0"/>
    <m/>
    <x v="0"/>
    <s v="KALLPA33145006TG3TG"/>
    <s v="Kallpa Generaci¢n S.A."/>
    <x v="26"/>
    <x v="26"/>
    <s v="C.T. Kallpa"/>
    <x v="96"/>
    <x v="1"/>
    <x v="3"/>
    <x v="201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121422.76"/>
    <n v="121.42276"/>
    <m/>
    <n v="19.416666666666668"/>
    <n v="16.145666666666667"/>
    <n v="7.6479999999999997"/>
    <n v="0"/>
    <n v="63"/>
    <s v="BASE DE DATOS"/>
    <m/>
  </r>
  <r>
    <s v="20"/>
    <x v="6"/>
    <s v="KALLPA"/>
    <s v="33170108"/>
    <s v="33170108"/>
    <x v="1"/>
    <s v="TG5"/>
    <s v="S"/>
    <n v="195.428"/>
    <n v="195.428"/>
    <n v="7837.5"/>
    <n v="24624.571"/>
    <n v="32462.071"/>
    <n v="68.38"/>
    <n v="181.72"/>
    <n v="0"/>
    <n v="0"/>
    <m/>
    <x v="0"/>
    <s v="KALLPA33170108TG5TG"/>
    <s v="Kallpa Generaci¢n S.A."/>
    <x v="26"/>
    <x v="26"/>
    <s v="C.T. Las Flores"/>
    <x v="97"/>
    <x v="1"/>
    <x v="1"/>
    <x v="156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32462.071"/>
    <n v="32.462071000000002"/>
    <m/>
    <n v="16.041666666666668"/>
    <n v="16.285666666666668"/>
    <n v="7.6479999999999997"/>
    <n v="0"/>
    <n v="63"/>
    <s v="BASE DE DATOS"/>
    <m/>
  </r>
  <r>
    <s v="20"/>
    <x v="6"/>
    <s v="KALLPA"/>
    <s v="33145006"/>
    <s v="33145006"/>
    <x v="2"/>
    <s v="TV"/>
    <s v="S"/>
    <n v="291.16699999999997"/>
    <n v="291.16699999999997"/>
    <n v="33500.06"/>
    <n v="148204.68599999999"/>
    <n v="181704.74600000001"/>
    <n v="0"/>
    <n v="744"/>
    <n v="0"/>
    <n v="0"/>
    <m/>
    <x v="0"/>
    <s v="KALLPA33145006TVTV"/>
    <s v="Kallpa Generaci¢n S.A."/>
    <x v="26"/>
    <x v="26"/>
    <s v="C.T. Kallpa"/>
    <x v="96"/>
    <x v="2"/>
    <x v="3"/>
    <x v="202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181704.74600000001"/>
    <n v="181.704746"/>
    <m/>
    <n v="29.166666666666668"/>
    <n v="24.263916666666663"/>
    <n v="7.6479999999999997"/>
    <n v="-2.9103830456733704E-11"/>
    <n v="63"/>
    <s v="BASE DE DATOS"/>
    <m/>
  </r>
  <r>
    <s v="20"/>
    <x v="7"/>
    <s v="KALLPA"/>
    <s v="33145006"/>
    <s v="33145006"/>
    <x v="1"/>
    <s v="TG1"/>
    <s v="S"/>
    <n v="187.07300000000001"/>
    <n v="187.07300000000001"/>
    <n v="23003.487000000001"/>
    <n v="106663"/>
    <n v="129666.48699999999"/>
    <n v="0"/>
    <n v="744"/>
    <n v="0"/>
    <n v="0"/>
    <m/>
    <x v="0"/>
    <s v="KALLPA33145006TG1TG"/>
    <s v="Kallpa Generaci¢n S.A."/>
    <x v="26"/>
    <x v="26"/>
    <s v="C.T. Kallpa"/>
    <x v="96"/>
    <x v="1"/>
    <x v="3"/>
    <x v="143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129666.48699999999"/>
    <n v="129.66648699999999"/>
    <m/>
    <n v="15"/>
    <n v="15.589416666666667"/>
    <n v="7.6479999999999997"/>
    <n v="0"/>
    <n v="63"/>
    <s v="BASE DE DATOS"/>
    <m/>
  </r>
  <r>
    <s v="20"/>
    <x v="7"/>
    <s v="KALLPA"/>
    <s v="33145006"/>
    <s v="33145006"/>
    <x v="1"/>
    <s v="TG2"/>
    <s v="S"/>
    <n v="191.429"/>
    <n v="191.429"/>
    <n v="23253.88"/>
    <n v="107867.942"/>
    <n v="131121.82199999999"/>
    <n v="0"/>
    <n v="744"/>
    <n v="0"/>
    <n v="0"/>
    <m/>
    <x v="0"/>
    <s v="KALLPA33145006TG2TG"/>
    <s v="Kallpa Generaci¢n S.A."/>
    <x v="26"/>
    <x v="26"/>
    <s v="C.T. Kallpa"/>
    <x v="96"/>
    <x v="1"/>
    <x v="3"/>
    <x v="200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131121.82199999999"/>
    <n v="131.12182199999998"/>
    <m/>
    <n v="18"/>
    <n v="15.952416666666666"/>
    <n v="7.6479999999999997"/>
    <n v="0"/>
    <n v="63"/>
    <s v="BASE DE DATOS"/>
    <m/>
  </r>
  <r>
    <s v="20"/>
    <x v="7"/>
    <s v="KALLPA"/>
    <s v="33145006"/>
    <s v="33145006"/>
    <x v="1"/>
    <s v="TG3"/>
    <s v="S"/>
    <n v="193.74799999999999"/>
    <n v="193.74799999999999"/>
    <n v="23240.71"/>
    <n v="107804.148"/>
    <n v="131044.85799999999"/>
    <n v="0"/>
    <n v="744"/>
    <n v="0"/>
    <n v="0"/>
    <m/>
    <x v="0"/>
    <s v="KALLPA33145006TG3TG"/>
    <s v="Kallpa Generaci¢n S.A."/>
    <x v="26"/>
    <x v="26"/>
    <s v="C.T. Kallpa"/>
    <x v="96"/>
    <x v="1"/>
    <x v="3"/>
    <x v="201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131044.85799999999"/>
    <n v="131.044858"/>
    <m/>
    <n v="19.416666666666668"/>
    <n v="16.145666666666667"/>
    <n v="7.6479999999999997"/>
    <n v="1.4551915228366852E-11"/>
    <n v="63"/>
    <s v="BASE DE DATOS"/>
    <m/>
  </r>
  <r>
    <s v="20"/>
    <x v="7"/>
    <s v="KALLPA"/>
    <s v="33170108"/>
    <s v="33170108"/>
    <x v="1"/>
    <s v="TG5"/>
    <s v="S"/>
    <n v="195.428"/>
    <n v="195.428"/>
    <n v="21507.86"/>
    <n v="86991.98"/>
    <n v="108499.84"/>
    <n v="47.07"/>
    <n v="10.119999999999999"/>
    <n v="0"/>
    <n v="0"/>
    <m/>
    <x v="0"/>
    <s v="KALLPA33170108TG5TG"/>
    <s v="Kallpa Generaci¢n S.A."/>
    <x v="26"/>
    <x v="26"/>
    <s v="C.T. Las Flores"/>
    <x v="97"/>
    <x v="1"/>
    <x v="1"/>
    <x v="156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108499.84"/>
    <n v="108.49983999999999"/>
    <m/>
    <n v="16.041666666666668"/>
    <n v="16.285666666666668"/>
    <n v="7.6479999999999997"/>
    <n v="0"/>
    <n v="63"/>
    <s v="BASE DE DATOS"/>
    <m/>
  </r>
  <r>
    <s v="20"/>
    <x v="7"/>
    <s v="KALLPA"/>
    <s v="33145006"/>
    <s v="33145006"/>
    <x v="2"/>
    <s v="TV"/>
    <s v="S"/>
    <n v="291.16699999999997"/>
    <n v="291.16699999999997"/>
    <n v="35550.31"/>
    <n v="166623.584"/>
    <n v="202173.894"/>
    <n v="0"/>
    <n v="744"/>
    <n v="0"/>
    <n v="0"/>
    <m/>
    <x v="0"/>
    <s v="KALLPA33145006TVTV"/>
    <s v="Kallpa Generaci¢n S.A."/>
    <x v="26"/>
    <x v="26"/>
    <s v="C.T. Kallpa"/>
    <x v="96"/>
    <x v="2"/>
    <x v="3"/>
    <x v="202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202173.894"/>
    <n v="202.17389399999999"/>
    <m/>
    <n v="29.166666666666668"/>
    <n v="24.263916666666663"/>
    <n v="7.6479999999999997"/>
    <n v="0"/>
    <n v="63"/>
    <s v="BASE DE DATOS"/>
    <m/>
  </r>
  <r>
    <s v="20"/>
    <x v="8"/>
    <s v="KALLPA"/>
    <s v="33145006"/>
    <s v="33145006"/>
    <x v="1"/>
    <s v="TG1"/>
    <s v="S"/>
    <n v="187.07300000000001"/>
    <n v="187.07300000000001"/>
    <n v="22781.083999999999"/>
    <n v="102507"/>
    <n v="125288.084"/>
    <n v="0"/>
    <n v="720"/>
    <n v="0"/>
    <n v="0"/>
    <m/>
    <x v="0"/>
    <s v="KALLPA33145006TG1TG"/>
    <s v="Kallpa Generaci¢n S.A."/>
    <x v="26"/>
    <x v="26"/>
    <s v="C.T. Kallpa"/>
    <x v="96"/>
    <x v="1"/>
    <x v="3"/>
    <x v="143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125288.084"/>
    <n v="125.288084"/>
    <m/>
    <n v="15"/>
    <n v="15.589416666666667"/>
    <n v="7.6479999999999997"/>
    <n v="0"/>
    <n v="63"/>
    <s v="BASE DE DATOS"/>
    <m/>
  </r>
  <r>
    <s v="20"/>
    <x v="8"/>
    <s v="KALLPA"/>
    <s v="33145006"/>
    <s v="33145006"/>
    <x v="1"/>
    <s v="TG2"/>
    <s v="S"/>
    <n v="191.429"/>
    <n v="191.429"/>
    <n v="23036.57"/>
    <n v="103725.59299999999"/>
    <n v="126762.163"/>
    <n v="0"/>
    <n v="720"/>
    <n v="0"/>
    <n v="0"/>
    <m/>
    <x v="0"/>
    <s v="KALLPA33145006TG2TG"/>
    <s v="Kallpa Generaci¢n S.A."/>
    <x v="26"/>
    <x v="26"/>
    <s v="C.T. Kallpa"/>
    <x v="96"/>
    <x v="1"/>
    <x v="3"/>
    <x v="200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126762.163"/>
    <n v="126.762163"/>
    <m/>
    <n v="18"/>
    <n v="15.952416666666666"/>
    <n v="7.6479999999999997"/>
    <n v="0"/>
    <n v="63"/>
    <s v="BASE DE DATOS"/>
    <m/>
  </r>
  <r>
    <s v="20"/>
    <x v="8"/>
    <s v="KALLPA"/>
    <s v="33145006"/>
    <s v="33145006"/>
    <x v="1"/>
    <s v="TG3"/>
    <s v="S"/>
    <n v="193.74799999999999"/>
    <n v="193.74799999999999"/>
    <n v="23022.36"/>
    <n v="103665.84699999999"/>
    <n v="126688.20699999999"/>
    <n v="0"/>
    <n v="720"/>
    <n v="0"/>
    <n v="0"/>
    <m/>
    <x v="0"/>
    <s v="KALLPA33145006TG3TG"/>
    <s v="Kallpa Generaci¢n S.A."/>
    <x v="26"/>
    <x v="26"/>
    <s v="C.T. Kallpa"/>
    <x v="96"/>
    <x v="1"/>
    <x v="3"/>
    <x v="201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126688.20699999999"/>
    <n v="126.68820699999999"/>
    <m/>
    <n v="19.416666666666668"/>
    <n v="16.145666666666667"/>
    <n v="7.6479999999999997"/>
    <n v="0"/>
    <n v="63"/>
    <s v="BASE DE DATOS"/>
    <m/>
  </r>
  <r>
    <s v="20"/>
    <x v="8"/>
    <s v="KALLPA"/>
    <s v="33170108"/>
    <s v="33170108"/>
    <x v="1"/>
    <s v="TG5"/>
    <s v="S"/>
    <n v="195.428"/>
    <n v="195.428"/>
    <n v="2778.99"/>
    <n v="11013.087"/>
    <n v="13792.076999999999"/>
    <n v="625.63"/>
    <n v="100.77"/>
    <n v="0"/>
    <n v="0"/>
    <m/>
    <x v="0"/>
    <s v="KALLPA33170108TG5TG"/>
    <s v="Kallpa Generaci¢n S.A."/>
    <x v="26"/>
    <x v="26"/>
    <s v="C.T. Las Flores"/>
    <x v="97"/>
    <x v="1"/>
    <x v="1"/>
    <x v="156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13792.076999999999"/>
    <n v="13.792076999999999"/>
    <m/>
    <n v="16.041666666666668"/>
    <n v="16.285666666666668"/>
    <n v="7.6479999999999997"/>
    <n v="0"/>
    <n v="63"/>
    <s v="BASE DE DATOS"/>
    <m/>
  </r>
  <r>
    <s v="20"/>
    <x v="8"/>
    <s v="KALLPA"/>
    <s v="33145006"/>
    <s v="33145006"/>
    <x v="2"/>
    <s v="TV"/>
    <s v="S"/>
    <n v="291.16699999999997"/>
    <n v="291.16699999999997"/>
    <n v="35573.72"/>
    <n v="160979.40700000001"/>
    <n v="196553.12700000001"/>
    <n v="0"/>
    <n v="720"/>
    <n v="0"/>
    <n v="0"/>
    <m/>
    <x v="0"/>
    <s v="KALLPA33145006TVTV"/>
    <s v="Kallpa Generaci¢n S.A."/>
    <x v="26"/>
    <x v="26"/>
    <s v="C.T. Kallpa"/>
    <x v="96"/>
    <x v="2"/>
    <x v="3"/>
    <x v="202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196553.12700000001"/>
    <n v="196.55312700000002"/>
    <m/>
    <n v="29.166666666666668"/>
    <n v="24.263916666666663"/>
    <n v="7.6479999999999997"/>
    <n v="0"/>
    <n v="63"/>
    <s v="BASE DE DATOS"/>
    <m/>
  </r>
  <r>
    <s v="20"/>
    <x v="10"/>
    <s v="KALLPA"/>
    <s v="33145006"/>
    <s v="33145006"/>
    <x v="1"/>
    <s v="TG1"/>
    <s v="S"/>
    <n v="187.07300000000001"/>
    <n v="187.07300000000001"/>
    <n v="21970.839"/>
    <n v="100949"/>
    <n v="122919.83900000001"/>
    <n v="5.28"/>
    <n v="714.22"/>
    <n v="0"/>
    <n v="0"/>
    <m/>
    <x v="0"/>
    <s v="KALLPA33145006TG1TG"/>
    <s v="Kallpa Generaci¢n S.A."/>
    <x v="26"/>
    <x v="26"/>
    <s v="C.T. Kallpa"/>
    <x v="96"/>
    <x v="1"/>
    <x v="3"/>
    <x v="143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122919.83900000001"/>
    <n v="122.91983900000001"/>
    <m/>
    <n v="15"/>
    <n v="15.589416666666667"/>
    <n v="7.6479999999999997"/>
    <n v="0"/>
    <n v="63"/>
    <s v="BASE DE DATOS"/>
    <m/>
  </r>
  <r>
    <s v="20"/>
    <x v="10"/>
    <s v="KALLPA"/>
    <s v="33145006"/>
    <s v="33145006"/>
    <x v="1"/>
    <s v="TG2"/>
    <s v="S"/>
    <n v="191.429"/>
    <n v="191.429"/>
    <n v="22185.47"/>
    <n v="102852.423"/>
    <n v="125037.893"/>
    <n v="0"/>
    <n v="720"/>
    <n v="0"/>
    <n v="0"/>
    <m/>
    <x v="0"/>
    <s v="KALLPA33145006TG2TG"/>
    <s v="Kallpa Generaci¢n S.A."/>
    <x v="26"/>
    <x v="26"/>
    <s v="C.T. Kallpa"/>
    <x v="96"/>
    <x v="1"/>
    <x v="3"/>
    <x v="200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125037.893"/>
    <n v="125.037893"/>
    <m/>
    <n v="18"/>
    <n v="15.952416666666666"/>
    <n v="7.6479999999999997"/>
    <n v="0"/>
    <n v="63"/>
    <s v="BASE DE DATOS"/>
    <m/>
  </r>
  <r>
    <s v="20"/>
    <x v="10"/>
    <s v="KALLPA"/>
    <s v="33145006"/>
    <s v="33145006"/>
    <x v="1"/>
    <s v="TG3"/>
    <s v="S"/>
    <n v="193.74799999999999"/>
    <n v="193.74799999999999"/>
    <n v="22183.25"/>
    <n v="103045.091"/>
    <n v="125228.341"/>
    <n v="0"/>
    <n v="720"/>
    <n v="0"/>
    <n v="0"/>
    <m/>
    <x v="0"/>
    <s v="KALLPA33145006TG3TG"/>
    <s v="Kallpa Generaci¢n S.A."/>
    <x v="26"/>
    <x v="26"/>
    <s v="C.T. Kallpa"/>
    <x v="96"/>
    <x v="1"/>
    <x v="3"/>
    <x v="201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125228.341"/>
    <n v="125.228341"/>
    <m/>
    <n v="19.416666666666668"/>
    <n v="16.145666666666667"/>
    <n v="7.6479999999999997"/>
    <n v="0"/>
    <n v="63"/>
    <s v="BASE DE DATOS"/>
    <m/>
  </r>
  <r>
    <s v="20"/>
    <x v="10"/>
    <s v="KALLPA"/>
    <s v="33170108"/>
    <s v="33170108"/>
    <x v="1"/>
    <s v="TG5"/>
    <s v="S"/>
    <n v="195.428"/>
    <n v="195.428"/>
    <n v="20566.900000000001"/>
    <n v="93651.316999999995"/>
    <n v="114218.217"/>
    <n v="0"/>
    <n v="654.53"/>
    <n v="0"/>
    <n v="0"/>
    <m/>
    <x v="0"/>
    <s v="KALLPA33170108TG5TG"/>
    <s v="Kallpa Generaci¢n S.A."/>
    <x v="26"/>
    <x v="26"/>
    <s v="C.T. Las Flores"/>
    <x v="97"/>
    <x v="1"/>
    <x v="1"/>
    <x v="156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114218.217"/>
    <n v="114.21821700000001"/>
    <m/>
    <n v="16.041666666666668"/>
    <n v="16.285666666666668"/>
    <n v="7.6479999999999997"/>
    <n v="0"/>
    <n v="63"/>
    <s v="BASE DE DATOS"/>
    <m/>
  </r>
  <r>
    <s v="20"/>
    <x v="10"/>
    <s v="KALLPA"/>
    <s v="33145006"/>
    <s v="33145006"/>
    <x v="2"/>
    <s v="TV"/>
    <s v="S"/>
    <n v="291.16699999999997"/>
    <n v="291.16699999999997"/>
    <n v="34361.67"/>
    <n v="160896.84599999999"/>
    <n v="195258.516"/>
    <n v="0"/>
    <n v="720"/>
    <n v="0"/>
    <n v="0"/>
    <m/>
    <x v="0"/>
    <s v="KALLPA33145006TVTV"/>
    <s v="Kallpa Generaci¢n S.A."/>
    <x v="26"/>
    <x v="26"/>
    <s v="C.T. Kallpa"/>
    <x v="96"/>
    <x v="2"/>
    <x v="3"/>
    <x v="202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195258.516"/>
    <n v="195.25851600000001"/>
    <m/>
    <n v="29.166666666666668"/>
    <n v="24.263916666666663"/>
    <n v="7.6479999999999997"/>
    <n v="0"/>
    <n v="63"/>
    <s v="BASE DE DATOS"/>
    <m/>
  </r>
  <r>
    <s v="20"/>
    <x v="11"/>
    <s v="KALLPA"/>
    <s v="33145006"/>
    <s v="33145006"/>
    <x v="1"/>
    <s v="TG1"/>
    <s v="S"/>
    <n v="187.07300000000001"/>
    <n v="187.07300000000001"/>
    <n v="16592.212"/>
    <n v="73199"/>
    <n v="89791.212"/>
    <n v="96"/>
    <n v="565.67999999999995"/>
    <n v="0"/>
    <n v="0"/>
    <m/>
    <x v="0"/>
    <s v="KALLPA33145006TG1TG"/>
    <s v="Kallpa Generaci¢n S.A."/>
    <x v="26"/>
    <x v="26"/>
    <s v="C.T. Kallpa"/>
    <x v="96"/>
    <x v="1"/>
    <x v="3"/>
    <x v="143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89791.212"/>
    <n v="89.791212000000002"/>
    <m/>
    <n v="15"/>
    <n v="15.589416666666667"/>
    <n v="7.6479999999999997"/>
    <n v="0"/>
    <n v="63"/>
    <s v="BASE DE DATOS"/>
    <m/>
  </r>
  <r>
    <s v="20"/>
    <x v="11"/>
    <s v="KALLPA"/>
    <s v="33145006"/>
    <s v="33145006"/>
    <x v="1"/>
    <s v="TG2"/>
    <s v="S"/>
    <n v="191.429"/>
    <n v="191.429"/>
    <n v="15848.35"/>
    <n v="68971.142999999996"/>
    <n v="84819.493000000002"/>
    <n v="96"/>
    <n v="528.65"/>
    <n v="0"/>
    <n v="0"/>
    <m/>
    <x v="0"/>
    <s v="KALLPA33145006TG2TG"/>
    <s v="Kallpa Generaci¢n S.A."/>
    <x v="26"/>
    <x v="26"/>
    <s v="C.T. Kallpa"/>
    <x v="96"/>
    <x v="1"/>
    <x v="3"/>
    <x v="200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84819.493000000002"/>
    <n v="84.819493000000008"/>
    <m/>
    <n v="18"/>
    <n v="15.952416666666666"/>
    <n v="7.6479999999999997"/>
    <n v="0"/>
    <n v="63"/>
    <s v="BASE DE DATOS"/>
    <m/>
  </r>
  <r>
    <s v="20"/>
    <x v="11"/>
    <s v="KALLPA"/>
    <s v="33145006"/>
    <s v="33145006"/>
    <x v="1"/>
    <s v="TG3"/>
    <s v="S"/>
    <n v="193.74799999999999"/>
    <n v="193.74799999999999"/>
    <n v="12541.12"/>
    <n v="54100.146000000001"/>
    <n v="66641.266000000003"/>
    <n v="96"/>
    <n v="406.63"/>
    <n v="0"/>
    <n v="0"/>
    <m/>
    <x v="0"/>
    <s v="KALLPA33145006TG3TG"/>
    <s v="Kallpa Generaci¢n S.A."/>
    <x v="26"/>
    <x v="26"/>
    <s v="C.T. Kallpa"/>
    <x v="96"/>
    <x v="1"/>
    <x v="3"/>
    <x v="201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66641.266000000003"/>
    <n v="66.641266000000002"/>
    <m/>
    <n v="19.416666666666668"/>
    <n v="16.145666666666667"/>
    <n v="7.6479999999999997"/>
    <n v="0"/>
    <n v="63"/>
    <s v="BASE DE DATOS"/>
    <m/>
  </r>
  <r>
    <s v="20"/>
    <x v="11"/>
    <s v="KALLPA"/>
    <s v="33170108"/>
    <s v="33170108"/>
    <x v="1"/>
    <s v="TG5"/>
    <s v="S"/>
    <n v="195.428"/>
    <n v="195.428"/>
    <n v="11719.46"/>
    <n v="31213.958999999999"/>
    <n v="42933.419000000002"/>
    <n v="52.08"/>
    <n v="270.10000000000002"/>
    <n v="0"/>
    <n v="0"/>
    <m/>
    <x v="0"/>
    <s v="KALLPA33170108TG5TG"/>
    <s v="Kallpa Generaci¢n S.A."/>
    <x v="26"/>
    <x v="26"/>
    <s v="C.T. Las Flores"/>
    <x v="97"/>
    <x v="1"/>
    <x v="1"/>
    <x v="156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42933.419000000002"/>
    <n v="42.933419000000001"/>
    <m/>
    <n v="16.041666666666668"/>
    <n v="16.285666666666668"/>
    <n v="7.6479999999999997"/>
    <n v="-7.2759576141834259E-12"/>
    <n v="63"/>
    <s v="BASE DE DATOS"/>
    <m/>
  </r>
  <r>
    <s v="20"/>
    <x v="11"/>
    <s v="KALLPA"/>
    <s v="33145006"/>
    <s v="33145006"/>
    <x v="2"/>
    <s v="TV"/>
    <s v="S"/>
    <n v="291.16699999999997"/>
    <n v="291.16699999999997"/>
    <n v="23233.62"/>
    <n v="105018.98699999999"/>
    <n v="128252.607"/>
    <n v="96"/>
    <n v="565.13"/>
    <n v="0"/>
    <n v="0"/>
    <m/>
    <x v="0"/>
    <s v="KALLPA33145006TVTV"/>
    <s v="Kallpa Generaci¢n S.A."/>
    <x v="26"/>
    <x v="26"/>
    <s v="C.T. Kallpa"/>
    <x v="96"/>
    <x v="2"/>
    <x v="3"/>
    <x v="202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128252.607"/>
    <n v="128.25260700000001"/>
    <m/>
    <n v="29.166666666666668"/>
    <n v="24.263916666666663"/>
    <n v="7.6479999999999997"/>
    <n v="-1.4551915228366852E-11"/>
    <n v="63"/>
    <s v="BASE DE DATOS"/>
    <m/>
  </r>
  <r>
    <s v="20"/>
    <x v="1"/>
    <s v="ENEPIU"/>
    <s v="33024793"/>
    <s v="33024793"/>
    <x v="1"/>
    <s v="Unidad TG-6"/>
    <s v="N"/>
    <n v="51.39"/>
    <n v="50.768000000000001"/>
    <n v="0"/>
    <n v="0"/>
    <n v="0"/>
    <n v="0"/>
    <n v="0"/>
    <n v="0"/>
    <n v="0"/>
    <m/>
    <x v="0"/>
    <s v="ENEPIU33024793Unidad TG-6TG"/>
    <s v="ENEL Generación Piura S.A."/>
    <x v="12"/>
    <x v="12"/>
    <s v="C. T. Malacas"/>
    <x v="74"/>
    <x v="1"/>
    <x v="1"/>
    <x v="161"/>
    <x v="0"/>
    <s v="Instalado"/>
    <s v="Inoperativo"/>
    <s v="Generadora"/>
    <x v="0"/>
    <x v="1"/>
    <x v="1"/>
    <x v="0"/>
    <s v="Privado"/>
    <s v="PIURA"/>
    <s v="PIURA"/>
    <s v="TALARA "/>
    <s v="PARIÑAS"/>
    <n v="0"/>
    <x v="1"/>
    <n v="0"/>
    <x v="0"/>
    <n v="0"/>
    <x v="0"/>
    <x v="0"/>
    <n v="0"/>
    <n v="0"/>
    <m/>
    <n v="4.2824999999999998"/>
    <n v="4.230666666666667"/>
    <n v="7.6479999999999997"/>
    <n v="0"/>
    <n v="45"/>
    <s v="BASE DE DATOS"/>
    <m/>
  </r>
  <r>
    <s v="20"/>
    <x v="1"/>
    <s v="ENEPIU"/>
    <s v="33070996"/>
    <s v="33070996"/>
    <x v="1"/>
    <s v="Unid. TG-4"/>
    <s v="S"/>
    <n v="101.3"/>
    <n v="105.947"/>
    <n v="11402.22"/>
    <n v="31220.87"/>
    <n v="42623.09"/>
    <n v="43.83"/>
    <n v="652.16999999999996"/>
    <n v="0"/>
    <n v="0"/>
    <m/>
    <x v="0"/>
    <s v="ENEPIU33070996Unid. TG-4TG"/>
    <s v="ENEL Generación Piura S.A."/>
    <x v="12"/>
    <x v="12"/>
    <s v="C. T. Malacas 2"/>
    <x v="75"/>
    <x v="1"/>
    <x v="1"/>
    <x v="162"/>
    <x v="0"/>
    <s v="Instalado"/>
    <s v="Operativo"/>
    <s v="Generadora"/>
    <x v="0"/>
    <x v="1"/>
    <x v="1"/>
    <x v="0"/>
    <s v="Privado"/>
    <s v="PIURA"/>
    <s v="PIURA"/>
    <s v="TALARA "/>
    <s v="PARIÑAS"/>
    <n v="0"/>
    <x v="1"/>
    <n v="0"/>
    <x v="0"/>
    <n v="0"/>
    <x v="0"/>
    <x v="0"/>
    <n v="42623.09"/>
    <n v="42.623089999999998"/>
    <m/>
    <n v="8.4416666666666664"/>
    <n v="8.8289166666666663"/>
    <n v="7.6479999999999997"/>
    <n v="0"/>
    <n v="45"/>
    <s v="BASE DE DATOS"/>
    <m/>
  </r>
  <r>
    <s v="20"/>
    <x v="1"/>
    <s v="ENEPIU"/>
    <s v="33282311"/>
    <s v="33282311"/>
    <x v="1"/>
    <s v="Unid. TG-5"/>
    <s v="S"/>
    <n v="177.65"/>
    <n v="187.46199999999999"/>
    <n v="851.98"/>
    <n v="3158.7"/>
    <n v="4010.68"/>
    <n v="0"/>
    <n v="52.13"/>
    <n v="0"/>
    <n v="0"/>
    <m/>
    <x v="0"/>
    <s v="ENEPIU33282311Unid. TG-5TG"/>
    <s v="ENEL Generación Piura S.A."/>
    <x v="12"/>
    <x v="12"/>
    <s v="C. T. Malacas 3"/>
    <x v="76"/>
    <x v="1"/>
    <x v="1"/>
    <x v="163"/>
    <x v="0"/>
    <s v="Instalado"/>
    <s v="Operativo"/>
    <s v="Generadora"/>
    <x v="0"/>
    <x v="1"/>
    <x v="1"/>
    <x v="0"/>
    <s v="Privado"/>
    <s v="PIURA"/>
    <s v="PIURA"/>
    <s v="TALARA "/>
    <s v="PARIÑAS"/>
    <n v="0"/>
    <x v="1"/>
    <n v="0"/>
    <x v="0"/>
    <n v="0"/>
    <x v="0"/>
    <x v="0"/>
    <n v="4010.68"/>
    <n v="4.0106799999999998"/>
    <m/>
    <n v="14.804166666666667"/>
    <n v="15.621833333333333"/>
    <n v="7.6479999999999997"/>
    <n v="0"/>
    <n v="45"/>
    <s v="BASE DE DATOS"/>
    <m/>
  </r>
  <r>
    <s v="20"/>
    <x v="2"/>
    <s v="ENEPIU"/>
    <s v="33024793"/>
    <s v="33024793"/>
    <x v="1"/>
    <s v="Unidad TG-6"/>
    <s v="N"/>
    <n v="51.39"/>
    <n v="50.768000000000001"/>
    <n v="0"/>
    <n v="0"/>
    <n v="0"/>
    <n v="0"/>
    <n v="0"/>
    <n v="0"/>
    <n v="0"/>
    <m/>
    <x v="0"/>
    <s v="ENEPIU33024793Unidad TG-6TG"/>
    <s v="ENEL Generación Piura S.A."/>
    <x v="12"/>
    <x v="12"/>
    <s v="C. T. Malacas"/>
    <x v="74"/>
    <x v="1"/>
    <x v="1"/>
    <x v="161"/>
    <x v="0"/>
    <s v="Instalado"/>
    <s v="Inoperativo"/>
    <s v="Generadora"/>
    <x v="0"/>
    <x v="1"/>
    <x v="1"/>
    <x v="0"/>
    <s v="Privado"/>
    <s v="PIURA"/>
    <s v="PIURA"/>
    <s v="TALARA "/>
    <s v="PARIÑAS"/>
    <n v="0"/>
    <x v="1"/>
    <n v="0"/>
    <x v="0"/>
    <n v="0"/>
    <x v="0"/>
    <x v="0"/>
    <n v="0"/>
    <n v="0"/>
    <m/>
    <n v="4.2824999999999998"/>
    <n v="4.230666666666667"/>
    <n v="7.6479999999999997"/>
    <n v="0"/>
    <n v="45"/>
    <s v="BASE DE DATOS"/>
    <m/>
  </r>
  <r>
    <s v="20"/>
    <x v="2"/>
    <s v="ENEPIU"/>
    <s v="33070996"/>
    <s v="33070996"/>
    <x v="1"/>
    <s v="Unid. TG-4"/>
    <s v="S"/>
    <n v="101.3"/>
    <n v="105.947"/>
    <n v="7308.42"/>
    <n v="20176.78"/>
    <n v="27485.200000000001"/>
    <n v="15.85"/>
    <n v="728.15"/>
    <n v="0"/>
    <n v="0"/>
    <m/>
    <x v="0"/>
    <s v="ENEPIU33070996Unid. TG-4TG"/>
    <s v="ENEL Generación Piura S.A."/>
    <x v="12"/>
    <x v="12"/>
    <s v="C. T. Malacas 2"/>
    <x v="75"/>
    <x v="1"/>
    <x v="1"/>
    <x v="162"/>
    <x v="0"/>
    <s v="Instalado"/>
    <s v="Operativo"/>
    <s v="Generadora"/>
    <x v="0"/>
    <x v="1"/>
    <x v="1"/>
    <x v="0"/>
    <s v="Privado"/>
    <s v="PIURA"/>
    <s v="PIURA"/>
    <s v="TALARA "/>
    <s v="PARIÑAS"/>
    <n v="0"/>
    <x v="1"/>
    <n v="0"/>
    <x v="0"/>
    <n v="0"/>
    <x v="0"/>
    <x v="0"/>
    <n v="27485.200000000001"/>
    <n v="27.485199999999999"/>
    <m/>
    <n v="8.4416666666666664"/>
    <n v="8.8289166666666663"/>
    <n v="7.6479999999999997"/>
    <n v="-3.637978807091713E-12"/>
    <n v="45"/>
    <s v="BASE DE DATOS"/>
    <m/>
  </r>
  <r>
    <s v="20"/>
    <x v="2"/>
    <s v="ENEPIU"/>
    <s v="33282311"/>
    <s v="33282311"/>
    <x v="1"/>
    <s v="Unid. TG-5"/>
    <s v="S"/>
    <n v="177.65"/>
    <n v="187.46199999999999"/>
    <n v="0"/>
    <n v="804.53"/>
    <n v="804.53"/>
    <n v="0"/>
    <n v="18.72"/>
    <n v="0"/>
    <n v="0"/>
    <m/>
    <x v="0"/>
    <s v="ENEPIU33282311Unid. TG-5TG"/>
    <s v="ENEL Generación Piura S.A."/>
    <x v="12"/>
    <x v="12"/>
    <s v="C. T. Malacas 3"/>
    <x v="76"/>
    <x v="1"/>
    <x v="1"/>
    <x v="163"/>
    <x v="0"/>
    <s v="Instalado"/>
    <s v="Operativo"/>
    <s v="Generadora"/>
    <x v="0"/>
    <x v="1"/>
    <x v="1"/>
    <x v="0"/>
    <s v="Privado"/>
    <s v="PIURA"/>
    <s v="PIURA"/>
    <s v="TALARA "/>
    <s v="PARIÑAS"/>
    <n v="0"/>
    <x v="1"/>
    <n v="0"/>
    <x v="0"/>
    <n v="0"/>
    <x v="0"/>
    <x v="0"/>
    <n v="804.53"/>
    <n v="0.80452999999999997"/>
    <m/>
    <n v="14.804166666666667"/>
    <n v="15.621833333333333"/>
    <n v="7.6479999999999997"/>
    <n v="0"/>
    <n v="45"/>
    <s v="BASE DE DATOS"/>
    <m/>
  </r>
  <r>
    <s v="20"/>
    <x v="3"/>
    <s v="ENEPIU"/>
    <s v="33024793"/>
    <s v="33024793"/>
    <x v="1"/>
    <s v="Unidad TG-6"/>
    <s v="N"/>
    <n v="51.39"/>
    <n v="50.768000000000001"/>
    <n v="340.93"/>
    <n v="880.41"/>
    <n v="1221.3399999999999"/>
    <n v="0"/>
    <n v="93.57"/>
    <n v="0"/>
    <n v="0"/>
    <m/>
    <x v="0"/>
    <s v="ENEPIU33024793Unidad TG-6TG"/>
    <s v="ENEL Generación Piura S.A."/>
    <x v="12"/>
    <x v="12"/>
    <s v="C. T. Malacas"/>
    <x v="74"/>
    <x v="1"/>
    <x v="1"/>
    <x v="161"/>
    <x v="0"/>
    <s v="Instalado"/>
    <s v="Inoperativo"/>
    <s v="Generadora"/>
    <x v="0"/>
    <x v="1"/>
    <x v="1"/>
    <x v="0"/>
    <s v="Privado"/>
    <s v="PIURA"/>
    <s v="PIURA"/>
    <s v="TALARA "/>
    <s v="PARIÑAS"/>
    <n v="0"/>
    <x v="1"/>
    <n v="0"/>
    <x v="0"/>
    <n v="0"/>
    <x v="0"/>
    <x v="0"/>
    <n v="1221.3399999999999"/>
    <n v="1.2213399999999999"/>
    <m/>
    <n v="4.2824999999999998"/>
    <n v="4.230666666666667"/>
    <n v="7.6479999999999997"/>
    <n v="0"/>
    <n v="45"/>
    <s v="BASE DE DATOS"/>
    <m/>
  </r>
  <r>
    <s v="20"/>
    <x v="3"/>
    <s v="ENEPIU"/>
    <s v="33070996"/>
    <s v="33070996"/>
    <x v="1"/>
    <s v="Unid. TG-4"/>
    <s v="S"/>
    <n v="101.3"/>
    <n v="105.947"/>
    <n v="2930.36"/>
    <n v="6502.05"/>
    <n v="9432.41"/>
    <n v="0"/>
    <n v="625.17999999999995"/>
    <n v="0"/>
    <n v="0"/>
    <m/>
    <x v="0"/>
    <s v="ENEPIU33070996Unid. TG-4TG"/>
    <s v="ENEL Generación Piura S.A."/>
    <x v="12"/>
    <x v="12"/>
    <s v="C. T. Malacas 2"/>
    <x v="75"/>
    <x v="1"/>
    <x v="1"/>
    <x v="162"/>
    <x v="0"/>
    <s v="Instalado"/>
    <s v="Operativo"/>
    <s v="Generadora"/>
    <x v="0"/>
    <x v="1"/>
    <x v="1"/>
    <x v="0"/>
    <s v="Privado"/>
    <s v="PIURA"/>
    <s v="PIURA"/>
    <s v="TALARA "/>
    <s v="PARIÑAS"/>
    <n v="0"/>
    <x v="1"/>
    <n v="0"/>
    <x v="0"/>
    <n v="0"/>
    <x v="0"/>
    <x v="0"/>
    <n v="9432.41"/>
    <n v="9.4324099999999991"/>
    <m/>
    <n v="8.4416666666666664"/>
    <n v="8.8289166666666663"/>
    <n v="7.6479999999999997"/>
    <n v="0"/>
    <n v="45"/>
    <s v="BASE DE DATOS"/>
    <m/>
  </r>
  <r>
    <s v="20"/>
    <x v="3"/>
    <s v="ENEPIU"/>
    <s v="33282311"/>
    <s v="33282311"/>
    <x v="1"/>
    <s v="Unid. TG-5"/>
    <s v="S"/>
    <n v="177.65"/>
    <n v="187.46199999999999"/>
    <n v="0"/>
    <n v="0"/>
    <n v="0"/>
    <n v="0"/>
    <n v="0"/>
    <n v="0"/>
    <n v="0"/>
    <m/>
    <x v="0"/>
    <s v="ENEPIU33282311Unid. TG-5TG"/>
    <s v="ENEL Generación Piura S.A."/>
    <x v="12"/>
    <x v="12"/>
    <s v="C. T. Malacas 3"/>
    <x v="76"/>
    <x v="1"/>
    <x v="1"/>
    <x v="163"/>
    <x v="0"/>
    <s v="Instalado"/>
    <s v="Operativo"/>
    <s v="Generadora"/>
    <x v="0"/>
    <x v="1"/>
    <x v="1"/>
    <x v="0"/>
    <s v="Privado"/>
    <s v="PIURA"/>
    <s v="PIURA"/>
    <s v="TALARA "/>
    <s v="PARIÑAS"/>
    <n v="0"/>
    <x v="1"/>
    <n v="0"/>
    <x v="0"/>
    <n v="0"/>
    <x v="0"/>
    <x v="0"/>
    <n v="0"/>
    <n v="0"/>
    <m/>
    <n v="14.804166666666667"/>
    <n v="15.621833333333333"/>
    <n v="7.6479999999999997"/>
    <n v="0"/>
    <n v="45"/>
    <s v="BASE DE DATOS"/>
    <m/>
  </r>
  <r>
    <s v="20"/>
    <x v="6"/>
    <s v="ELNM"/>
    <s v="53002696"/>
    <s v="53002696"/>
    <x v="0"/>
    <s v="1"/>
    <s v="S"/>
    <n v="0.7"/>
    <n v="0.5"/>
    <n v="5.0000000000000001E-3"/>
    <n v="1.9E-2"/>
    <n v="2.4E-2"/>
    <n v="0"/>
    <n v="0.18"/>
    <n v="0"/>
    <n v="0"/>
    <m/>
    <x v="0"/>
    <s v="ELNM530026961EL"/>
    <s v="Electro Norte Medio S. A. - Hidrandina"/>
    <x v="4"/>
    <x v="4"/>
    <s v="C. T. Chiquian"/>
    <x v="15"/>
    <x v="0"/>
    <x v="0"/>
    <x v="44"/>
    <x v="0"/>
    <s v="Instalado"/>
    <s v="Operativo"/>
    <s v="Distribuidora"/>
    <x v="0"/>
    <x v="0"/>
    <x v="0"/>
    <x v="0"/>
    <s v="Estatal"/>
    <s v="ANCASH"/>
    <s v="ANCASH"/>
    <s v="BOLOGNESI"/>
    <s v="CHIQUIAN"/>
    <n v="0"/>
    <x v="0"/>
    <n v="0"/>
    <x v="0"/>
    <n v="0"/>
    <x v="0"/>
    <x v="0"/>
    <n v="2.4E-2"/>
    <n v="2.4000000000000001E-5"/>
    <m/>
    <n v="6.363636363636363E-2"/>
    <n v="4.5454545454545456E-2"/>
    <n v="7.6479999999999997"/>
    <n v="0"/>
    <n v="55"/>
    <s v="BASE DE DATOS"/>
    <m/>
  </r>
  <r>
    <s v="20"/>
    <x v="7"/>
    <s v="ELNM"/>
    <s v="53002696"/>
    <s v="53002696"/>
    <x v="0"/>
    <s v="1"/>
    <s v="S"/>
    <n v="0.7"/>
    <n v="0.5"/>
    <n v="0.04"/>
    <n v="0.159"/>
    <n v="0.19900000000000001"/>
    <n v="0"/>
    <n v="1"/>
    <n v="0"/>
    <n v="0"/>
    <m/>
    <x v="0"/>
    <s v="ELNM530026961EL"/>
    <s v="Electro Norte Medio S. A. - Hidrandina"/>
    <x v="4"/>
    <x v="4"/>
    <s v="C. T. Chiquian"/>
    <x v="15"/>
    <x v="0"/>
    <x v="0"/>
    <x v="44"/>
    <x v="0"/>
    <s v="Instalado"/>
    <s v="Operativo"/>
    <s v="Distribuidora"/>
    <x v="0"/>
    <x v="0"/>
    <x v="0"/>
    <x v="0"/>
    <s v="Estatal"/>
    <s v="ANCASH"/>
    <s v="ANCASH"/>
    <s v="BOLOGNESI"/>
    <s v="CHIQUIAN"/>
    <n v="0"/>
    <x v="0"/>
    <n v="0"/>
    <x v="0"/>
    <n v="0"/>
    <x v="0"/>
    <x v="0"/>
    <n v="0.19900000000000001"/>
    <n v="1.9900000000000001E-4"/>
    <m/>
    <n v="6.363636363636363E-2"/>
    <n v="4.5454545454545456E-2"/>
    <n v="7.6479999999999997"/>
    <n v="0"/>
    <n v="55"/>
    <s v="BASE DE DATOS"/>
    <m/>
  </r>
  <r>
    <s v="20"/>
    <x v="8"/>
    <s v="ELNM"/>
    <s v="53002696"/>
    <s v="53002696"/>
    <x v="0"/>
    <s v="1"/>
    <s v="S"/>
    <n v="0.7"/>
    <n v="0.5"/>
    <n v="0.13"/>
    <n v="0.51800000000000002"/>
    <n v="0.64800000000000002"/>
    <n v="0"/>
    <n v="4.47"/>
    <n v="0"/>
    <n v="0"/>
    <m/>
    <x v="0"/>
    <s v="ELNM530026961EL"/>
    <s v="Electro Norte Medio S. A. - Hidrandina"/>
    <x v="4"/>
    <x v="4"/>
    <s v="C. T. Chiquian"/>
    <x v="15"/>
    <x v="0"/>
    <x v="0"/>
    <x v="44"/>
    <x v="0"/>
    <s v="Instalado"/>
    <s v="Operativo"/>
    <s v="Distribuidora"/>
    <x v="0"/>
    <x v="0"/>
    <x v="0"/>
    <x v="0"/>
    <s v="Estatal"/>
    <s v="ANCASH"/>
    <s v="ANCASH"/>
    <s v="BOLOGNESI"/>
    <s v="CHIQUIAN"/>
    <n v="0"/>
    <x v="0"/>
    <n v="0"/>
    <x v="0"/>
    <n v="0"/>
    <x v="0"/>
    <x v="0"/>
    <n v="0.64800000000000002"/>
    <n v="6.4800000000000003E-4"/>
    <m/>
    <n v="6.363636363636363E-2"/>
    <n v="4.5454545454545456E-2"/>
    <n v="7.6479999999999997"/>
    <n v="0"/>
    <n v="55"/>
    <s v="BASE DE DATOS"/>
    <m/>
  </r>
  <r>
    <s v="20"/>
    <x v="9"/>
    <s v="ELNM"/>
    <s v="53002696"/>
    <s v="53002696"/>
    <x v="0"/>
    <s v="1"/>
    <s v="S"/>
    <n v="0.7"/>
    <n v="0.5"/>
    <n v="0.155"/>
    <n v="0.621"/>
    <n v="0.77600000000000002"/>
    <n v="5.08"/>
    <n v="5.08"/>
    <n v="0"/>
    <n v="0"/>
    <m/>
    <x v="0"/>
    <s v="ELNM530026961EL"/>
    <s v="Electro Norte Medio S. A. - Hidrandina"/>
    <x v="4"/>
    <x v="4"/>
    <s v="C. T. Chiquian"/>
    <x v="15"/>
    <x v="0"/>
    <x v="0"/>
    <x v="44"/>
    <x v="0"/>
    <s v="Instalado"/>
    <s v="Operativo"/>
    <s v="Distribuidora"/>
    <x v="0"/>
    <x v="0"/>
    <x v="0"/>
    <x v="0"/>
    <s v="Estatal"/>
    <s v="ANCASH"/>
    <s v="ANCASH"/>
    <s v="BOLOGNESI"/>
    <s v="CHIQUIAN"/>
    <n v="0"/>
    <x v="0"/>
    <n v="0"/>
    <x v="0"/>
    <n v="0"/>
    <x v="0"/>
    <x v="0"/>
    <n v="0.77600000000000002"/>
    <n v="7.76E-4"/>
    <m/>
    <n v="6.363636363636363E-2"/>
    <n v="4.5454545454545456E-2"/>
    <n v="7.6479999999999997"/>
    <n v="0"/>
    <n v="55"/>
    <s v="BASE DE DATOS"/>
    <m/>
  </r>
  <r>
    <s v="20"/>
    <x v="10"/>
    <s v="ELNM"/>
    <s v="53002696"/>
    <s v="53002696"/>
    <x v="0"/>
    <s v="1"/>
    <s v="S"/>
    <n v="0.7"/>
    <n v="0.5"/>
    <n v="0.48799999999999999"/>
    <n v="1.952"/>
    <n v="2.44"/>
    <n v="0"/>
    <n v="24.28"/>
    <n v="0"/>
    <n v="0"/>
    <m/>
    <x v="0"/>
    <s v="ELNM530026961EL"/>
    <s v="Electro Norte Medio S. A. - Hidrandina"/>
    <x v="4"/>
    <x v="4"/>
    <s v="C. T. Chiquian"/>
    <x v="15"/>
    <x v="0"/>
    <x v="0"/>
    <x v="44"/>
    <x v="0"/>
    <s v="Instalado"/>
    <s v="Operativo"/>
    <s v="Distribuidora"/>
    <x v="0"/>
    <x v="0"/>
    <x v="0"/>
    <x v="0"/>
    <s v="Estatal"/>
    <s v="ANCASH"/>
    <s v="ANCASH"/>
    <s v="BOLOGNESI"/>
    <s v="CHIQUIAN"/>
    <n v="0"/>
    <x v="0"/>
    <n v="0"/>
    <x v="0"/>
    <n v="0"/>
    <x v="0"/>
    <x v="0"/>
    <n v="2.44"/>
    <n v="2.4399999999999999E-3"/>
    <m/>
    <n v="6.363636363636363E-2"/>
    <n v="4.5454545454545456E-2"/>
    <n v="7.6479999999999997"/>
    <n v="0"/>
    <n v="55"/>
    <s v="BASE DE DATOS"/>
    <m/>
  </r>
  <r>
    <s v="20"/>
    <x v="11"/>
    <s v="ELNM"/>
    <s v="53002696"/>
    <s v="53002696"/>
    <x v="0"/>
    <s v="1"/>
    <s v="S"/>
    <n v="0.7"/>
    <n v="0.5"/>
    <n v="1.9330000000000001"/>
    <n v="7.7329999999999997"/>
    <n v="9.6660000000000004"/>
    <n v="0"/>
    <n v="18.489999999999998"/>
    <n v="0"/>
    <n v="0"/>
    <m/>
    <x v="0"/>
    <s v="ELNM530026961EL"/>
    <s v="Electro Norte Medio S. A. - Hidrandina"/>
    <x v="4"/>
    <x v="4"/>
    <s v="C. T. Chiquian"/>
    <x v="15"/>
    <x v="0"/>
    <x v="0"/>
    <x v="44"/>
    <x v="0"/>
    <s v="Instalado"/>
    <s v="Operativo"/>
    <s v="Distribuidora"/>
    <x v="0"/>
    <x v="0"/>
    <x v="0"/>
    <x v="0"/>
    <s v="Estatal"/>
    <s v="ANCASH"/>
    <s v="ANCASH"/>
    <s v="BOLOGNESI"/>
    <s v="CHIQUIAN"/>
    <n v="0"/>
    <x v="0"/>
    <n v="0"/>
    <x v="0"/>
    <n v="0"/>
    <x v="0"/>
    <x v="0"/>
    <n v="9.6660000000000004"/>
    <n v="9.666000000000001E-3"/>
    <m/>
    <n v="6.363636363636363E-2"/>
    <n v="4.5454545454545456E-2"/>
    <n v="7.6479999999999997"/>
    <n v="0"/>
    <n v="55"/>
    <s v="BASE DE DATOS"/>
    <m/>
  </r>
  <r>
    <s v="20"/>
    <x v="11"/>
    <s v="ELNM"/>
    <s v="53002696"/>
    <s v="53002696"/>
    <x v="0"/>
    <s v="2"/>
    <s v="S"/>
    <n v="0.7"/>
    <n v="0.5"/>
    <n v="0"/>
    <n v="0"/>
    <n v="0"/>
    <n v="0"/>
    <n v="0"/>
    <n v="0"/>
    <n v="0"/>
    <m/>
    <x v="0"/>
    <s v="ELNM530026962EL"/>
    <s v="Electro Norte Medio S. A. - Hidrandina"/>
    <x v="4"/>
    <x v="4"/>
    <s v="C. T. Chiquian"/>
    <x v="15"/>
    <x v="0"/>
    <x v="0"/>
    <x v="171"/>
    <x v="0"/>
    <s v="Instalado"/>
    <s v="Operativo"/>
    <s v="Distribuidora"/>
    <x v="0"/>
    <x v="0"/>
    <x v="0"/>
    <x v="0"/>
    <s v="Estatal"/>
    <s v="ANCASH"/>
    <s v="ANCASH"/>
    <s v="BOLOGNESI"/>
    <s v="CHIQUIAN"/>
    <n v="0"/>
    <x v="0"/>
    <n v="0"/>
    <x v="0"/>
    <n v="0"/>
    <x v="0"/>
    <x v="0"/>
    <n v="0"/>
    <n v="0"/>
    <m/>
    <n v="0.7"/>
    <n v="0.5"/>
    <n v="7.6479999999999997"/>
    <n v="0"/>
    <n v="55"/>
    <s v="ESTIMADO"/>
    <m/>
  </r>
  <r>
    <s v="20"/>
    <x v="4"/>
    <s v="KALLPA"/>
    <s v="33145006"/>
    <s v="33145006"/>
    <x v="1"/>
    <s v="TG2"/>
    <s v="S"/>
    <n v="191.429"/>
    <n v="191.429"/>
    <n v="0"/>
    <n v="0"/>
    <n v="0"/>
    <n v="0"/>
    <n v="0"/>
    <n v="0"/>
    <n v="0"/>
    <m/>
    <x v="0"/>
    <s v="KALLPA33145006TG2TG"/>
    <s v="Kallpa Generaci¢n S.A."/>
    <x v="26"/>
    <x v="26"/>
    <s v="C.T. Kallpa"/>
    <x v="96"/>
    <x v="1"/>
    <x v="3"/>
    <x v="200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0"/>
    <n v="0"/>
    <m/>
    <n v="18"/>
    <n v="15.952416666666666"/>
    <n v="7.6479999999999997"/>
    <n v="0"/>
    <n v="63"/>
    <s v="BASE DE DATOS"/>
    <m/>
  </r>
  <r>
    <s v="20"/>
    <x v="4"/>
    <s v="KALLPA"/>
    <s v="33145006"/>
    <s v="33145006"/>
    <x v="1"/>
    <s v="TG3"/>
    <s v="S"/>
    <n v="193.74799999999999"/>
    <n v="193.74799999999999"/>
    <n v="897.64200000000005"/>
    <n v="444.69600000000003"/>
    <n v="1342.338"/>
    <n v="0"/>
    <n v="8.7200000000000006"/>
    <n v="0"/>
    <n v="0"/>
    <m/>
    <x v="0"/>
    <s v="KALLPA33145006TG3TG"/>
    <s v="Kallpa Generaci¢n S.A."/>
    <x v="26"/>
    <x v="26"/>
    <s v="C.T. Kallpa"/>
    <x v="96"/>
    <x v="1"/>
    <x v="3"/>
    <x v="201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1342.338"/>
    <n v="1.342338"/>
    <m/>
    <n v="19.416666666666668"/>
    <n v="16.145666666666667"/>
    <n v="7.6479999999999997"/>
    <n v="2.2737367544323206E-13"/>
    <n v="63"/>
    <s v="BASE DE DATOS"/>
    <m/>
  </r>
  <r>
    <s v="20"/>
    <x v="4"/>
    <s v="KALLPA"/>
    <s v="33170108"/>
    <s v="33170108"/>
    <x v="1"/>
    <s v="TG5"/>
    <s v="S"/>
    <n v="195.428"/>
    <n v="195.428"/>
    <n v="2911.3670000000002"/>
    <n v="7582.0450000000001"/>
    <n v="10493.412"/>
    <n v="0"/>
    <n v="66.25"/>
    <n v="0"/>
    <n v="0"/>
    <m/>
    <x v="0"/>
    <s v="KALLPA33170108TG5TG"/>
    <s v="Kallpa Generaci¢n S.A."/>
    <x v="26"/>
    <x v="26"/>
    <s v="C.T. Las Flores"/>
    <x v="97"/>
    <x v="1"/>
    <x v="1"/>
    <x v="156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10493.412"/>
    <n v="10.493412000000001"/>
    <m/>
    <n v="16.041666666666668"/>
    <n v="16.285666666666668"/>
    <n v="7.6479999999999997"/>
    <n v="0"/>
    <n v="63"/>
    <s v="BASE DE DATOS"/>
    <m/>
  </r>
  <r>
    <s v="20"/>
    <x v="4"/>
    <s v="KALLPA"/>
    <s v="33145006"/>
    <s v="33145006"/>
    <x v="2"/>
    <s v="TV"/>
    <s v="S"/>
    <n v="291.16699999999997"/>
    <n v="291.16699999999997"/>
    <n v="0"/>
    <n v="0"/>
    <n v="0"/>
    <n v="0"/>
    <n v="0"/>
    <n v="0"/>
    <n v="0"/>
    <m/>
    <x v="0"/>
    <s v="KALLPA33145006TVTV"/>
    <s v="Kallpa Generaci¢n S.A."/>
    <x v="26"/>
    <x v="26"/>
    <s v="C.T. Kallpa"/>
    <x v="96"/>
    <x v="2"/>
    <x v="3"/>
    <x v="202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0"/>
    <n v="0"/>
    <m/>
    <n v="29.166666666666668"/>
    <n v="24.263916666666663"/>
    <n v="7.6479999999999997"/>
    <n v="0"/>
    <n v="63"/>
    <s v="BASE DE DATOS"/>
    <m/>
  </r>
  <r>
    <s v="20"/>
    <x v="4"/>
    <s v="KALLPA"/>
    <s v="33145006"/>
    <s v="33145006"/>
    <x v="1"/>
    <s v="TG1"/>
    <s v="S"/>
    <n v="187.07300000000001"/>
    <n v="187.07300000000001"/>
    <n v="1520.395"/>
    <n v="10075.212"/>
    <n v="11595.607"/>
    <n v="3.77"/>
    <n v="67.430000000000007"/>
    <n v="0"/>
    <n v="0"/>
    <m/>
    <x v="0"/>
    <s v="KALLPA33145006TG1TG"/>
    <s v="Kallpa Generaci¢n S.A."/>
    <x v="26"/>
    <x v="26"/>
    <s v="C.T. Kallpa"/>
    <x v="96"/>
    <x v="1"/>
    <x v="3"/>
    <x v="143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11595.607"/>
    <n v="11.595606999999999"/>
    <m/>
    <n v="15"/>
    <n v="15.589416666666667"/>
    <n v="7.6479999999999997"/>
    <n v="0"/>
    <n v="63"/>
    <s v="BASE DE DATOS"/>
    <m/>
  </r>
  <r>
    <s v="20"/>
    <x v="7"/>
    <s v="RIODOB"/>
    <s v="53022913"/>
    <s v="53022913"/>
    <x v="0"/>
    <s v="A1"/>
    <s v="S"/>
    <n v="0.31"/>
    <n v="0.31"/>
    <n v="0"/>
    <n v="0"/>
    <n v="0"/>
    <n v="0"/>
    <n v="0"/>
    <n v="0"/>
    <n v="0"/>
    <m/>
    <x v="1"/>
    <s v="RIODOB53022913A1EL"/>
    <s v="Empresa El‚ctrica Rio Doble S.A."/>
    <x v="24"/>
    <x v="24"/>
    <s v="GRUPO AUXILIAR PIZARRAS"/>
    <x v="94"/>
    <x v="0"/>
    <x v="0"/>
    <x v="198"/>
    <x v="0"/>
    <s v="Instalado"/>
    <s v="Operativo"/>
    <s v="Generadora"/>
    <x v="0"/>
    <x v="1"/>
    <x v="0"/>
    <x v="0"/>
    <s v="Privado"/>
    <s v="CAJAMARCA"/>
    <s v="CAJAMARCA"/>
    <s v="SANTA CRUZ"/>
    <s v="SEXI"/>
    <n v="0"/>
    <x v="0"/>
    <n v="0"/>
    <x v="0"/>
    <n v="0"/>
    <x v="0"/>
    <x v="0"/>
    <n v="0"/>
    <n v="0"/>
    <m/>
    <s v="-"/>
    <s v="-"/>
    <s v="-"/>
    <n v="0"/>
    <n v="42"/>
    <s v="BASE DE DATOS"/>
    <m/>
  </r>
  <r>
    <s v="20"/>
    <x v="0"/>
    <s v="EGEMSA"/>
    <s v="33005893"/>
    <s v="33005893"/>
    <x v="0"/>
    <s v="ALCO 1"/>
    <s v="S"/>
    <n v="2.5"/>
    <n v="1.629"/>
    <n v="0"/>
    <n v="0"/>
    <n v="0"/>
    <n v="0"/>
    <n v="0"/>
    <n v="0"/>
    <n v="0"/>
    <m/>
    <x v="0"/>
    <s v="EGEMSA33005893ALCO 1EL"/>
    <s v="Emp. de Generaci¢n El‚ctrica Machu Picchu S. A."/>
    <x v="22"/>
    <x v="22"/>
    <s v="C. T. Dolorespata-RetiradoCOES"/>
    <x v="92"/>
    <x v="0"/>
    <x v="0"/>
    <x v="191"/>
    <x v="0"/>
    <s v="Instalado"/>
    <s v="Operativo"/>
    <s v="Generadora"/>
    <x v="0"/>
    <x v="1"/>
    <x v="0"/>
    <x v="0"/>
    <s v="Estatal"/>
    <s v="CUSCO"/>
    <s v="CUSCO"/>
    <s v="CUZCO"/>
    <s v="SANTIAGO"/>
    <n v="0"/>
    <x v="0"/>
    <n v="0"/>
    <x v="0"/>
    <n v="0"/>
    <x v="0"/>
    <x v="0"/>
    <n v="0"/>
    <n v="0"/>
    <m/>
    <n v="0.20833333333333334"/>
    <n v="0.13575000000000001"/>
    <n v="7.6479999999999997"/>
    <n v="0"/>
    <n v="34"/>
    <s v="BASE DE DATOS"/>
    <m/>
  </r>
  <r>
    <s v="20"/>
    <x v="0"/>
    <s v="EGEMSA"/>
    <s v="33005893"/>
    <s v="33005893"/>
    <x v="0"/>
    <s v="ALCO 2"/>
    <s v="S"/>
    <n v="2.5"/>
    <n v="1.7509999999999999"/>
    <n v="0"/>
    <n v="0"/>
    <n v="0"/>
    <n v="0"/>
    <n v="0"/>
    <n v="0"/>
    <n v="0"/>
    <m/>
    <x v="0"/>
    <s v="EGEMSA33005893ALCO 2EL"/>
    <s v="Emp. de Generaci¢n El‚ctrica Machu Picchu S. A."/>
    <x v="22"/>
    <x v="22"/>
    <s v="C. T. Dolorespata-RetiradoCOES"/>
    <x v="92"/>
    <x v="0"/>
    <x v="0"/>
    <x v="192"/>
    <x v="0"/>
    <s v="Instalado"/>
    <s v="Operativo"/>
    <s v="Generadora"/>
    <x v="0"/>
    <x v="1"/>
    <x v="0"/>
    <x v="0"/>
    <s v="Estatal"/>
    <s v="CUSCO"/>
    <s v="CUSCO"/>
    <s v="CUZCO"/>
    <s v="SANTIAGO"/>
    <n v="0"/>
    <x v="0"/>
    <n v="0"/>
    <x v="0"/>
    <n v="0"/>
    <x v="0"/>
    <x v="0"/>
    <n v="0"/>
    <n v="0"/>
    <m/>
    <n v="0.20833333333333334"/>
    <n v="0.14591666666666667"/>
    <n v="7.6479999999999997"/>
    <n v="0"/>
    <n v="34"/>
    <s v="BASE DE DATOS"/>
    <m/>
  </r>
  <r>
    <s v="20"/>
    <x v="0"/>
    <s v="EGEMSA"/>
    <s v="33005893"/>
    <s v="33005893"/>
    <x v="0"/>
    <s v="G.MOTORS1"/>
    <s v="S"/>
    <n v="2.5"/>
    <n v="1.75"/>
    <n v="0"/>
    <n v="0"/>
    <n v="0"/>
    <n v="0"/>
    <n v="0"/>
    <n v="0"/>
    <n v="0"/>
    <m/>
    <x v="0"/>
    <s v="EGEMSA33005893G.MOTORS1EL"/>
    <s v="Emp. de Generaci¢n El‚ctrica Machu Picchu S. A."/>
    <x v="22"/>
    <x v="22"/>
    <s v="C. T. Dolorespata-RetiradoCOES"/>
    <x v="92"/>
    <x v="0"/>
    <x v="0"/>
    <x v="193"/>
    <x v="0"/>
    <s v="Instalado"/>
    <s v="Operativo"/>
    <s v="Generadora"/>
    <x v="0"/>
    <x v="1"/>
    <x v="0"/>
    <x v="0"/>
    <s v="Estatal"/>
    <s v="CUSCO"/>
    <s v="CUSCO"/>
    <s v="CUZCO"/>
    <s v="SANTIAGO"/>
    <n v="0"/>
    <x v="0"/>
    <n v="0"/>
    <x v="0"/>
    <n v="0"/>
    <x v="0"/>
    <x v="0"/>
    <n v="0"/>
    <n v="0"/>
    <m/>
    <n v="0.20833333333333334"/>
    <n v="0.14583333333333334"/>
    <n v="7.6479999999999997"/>
    <n v="0"/>
    <n v="34"/>
    <s v="BASE DE DATOS"/>
    <m/>
  </r>
  <r>
    <s v="20"/>
    <x v="0"/>
    <s v="EGEMSA"/>
    <s v="33005893"/>
    <s v="33005893"/>
    <x v="0"/>
    <s v="G.MOTORS2"/>
    <s v="S"/>
    <n v="2.5"/>
    <n v="1.829"/>
    <n v="0"/>
    <n v="0"/>
    <n v="0"/>
    <n v="0"/>
    <n v="0"/>
    <n v="0"/>
    <n v="0"/>
    <m/>
    <x v="0"/>
    <s v="EGEMSA33005893G.MOTORS2EL"/>
    <s v="Emp. de Generaci¢n El‚ctrica Machu Picchu S. A."/>
    <x v="22"/>
    <x v="22"/>
    <s v="C. T. Dolorespata-RetiradoCOES"/>
    <x v="92"/>
    <x v="0"/>
    <x v="0"/>
    <x v="194"/>
    <x v="0"/>
    <s v="Instalado"/>
    <s v="Operativo"/>
    <s v="Generadora"/>
    <x v="0"/>
    <x v="1"/>
    <x v="0"/>
    <x v="0"/>
    <s v="Estatal"/>
    <s v="CUSCO"/>
    <s v="CUSCO"/>
    <s v="CUZCO"/>
    <s v="SANTIAGO"/>
    <n v="0"/>
    <x v="0"/>
    <n v="0"/>
    <x v="0"/>
    <n v="0"/>
    <x v="0"/>
    <x v="0"/>
    <n v="0"/>
    <n v="0"/>
    <m/>
    <n v="0.20833333333333334"/>
    <n v="0.15241666666666667"/>
    <n v="7.6479999999999997"/>
    <n v="0"/>
    <n v="34"/>
    <s v="BASE DE DATOS"/>
    <m/>
  </r>
  <r>
    <s v="20"/>
    <x v="0"/>
    <s v="EGEMSA"/>
    <s v="33005893"/>
    <s v="33005893"/>
    <x v="0"/>
    <s v="G.MOTORS3"/>
    <s v="S"/>
    <n v="2.5"/>
    <n v="1.732"/>
    <n v="0"/>
    <n v="0"/>
    <n v="0"/>
    <n v="0"/>
    <n v="0"/>
    <n v="0"/>
    <n v="0"/>
    <m/>
    <x v="0"/>
    <s v="EGEMSA33005893G.MOTORS3EL"/>
    <s v="Emp. de Generaci¢n El‚ctrica Machu Picchu S. A."/>
    <x v="22"/>
    <x v="22"/>
    <s v="C. T. Dolorespata-RetiradoCOES"/>
    <x v="92"/>
    <x v="0"/>
    <x v="0"/>
    <x v="195"/>
    <x v="0"/>
    <s v="Instalado"/>
    <s v="Operativo"/>
    <s v="Generadora"/>
    <x v="0"/>
    <x v="1"/>
    <x v="0"/>
    <x v="0"/>
    <s v="Estatal"/>
    <s v="CUSCO"/>
    <s v="CUSCO"/>
    <s v="CUZCO"/>
    <s v="SANTIAGO"/>
    <n v="0"/>
    <x v="0"/>
    <n v="0"/>
    <x v="0"/>
    <n v="0"/>
    <x v="0"/>
    <x v="0"/>
    <n v="0"/>
    <n v="0"/>
    <m/>
    <n v="0.20833333333333334"/>
    <n v="0.14433333333333334"/>
    <n v="7.6479999999999997"/>
    <n v="0"/>
    <n v="34"/>
    <s v="BASE DE DATOS"/>
    <m/>
  </r>
  <r>
    <s v="20"/>
    <x v="0"/>
    <s v="EGEMSA"/>
    <s v="33005893"/>
    <s v="33005893"/>
    <x v="0"/>
    <s v="SULZER 1"/>
    <s v="S"/>
    <n v="1"/>
    <n v="0.88900000000000001"/>
    <n v="0"/>
    <n v="0"/>
    <n v="0"/>
    <n v="0"/>
    <n v="0"/>
    <n v="0"/>
    <n v="0"/>
    <m/>
    <x v="0"/>
    <s v="EGEMSA33005893SULZER 1EL"/>
    <s v="Emp. de Generaci¢n El‚ctrica Machu Picchu S. A."/>
    <x v="22"/>
    <x v="22"/>
    <s v="C. T. Dolorespata-RetiradoCOES"/>
    <x v="92"/>
    <x v="0"/>
    <x v="0"/>
    <x v="196"/>
    <x v="0"/>
    <s v="Instalado"/>
    <s v="Operativo"/>
    <s v="Generadora"/>
    <x v="0"/>
    <x v="1"/>
    <x v="0"/>
    <x v="0"/>
    <s v="Estatal"/>
    <s v="CUSCO"/>
    <s v="CUSCO"/>
    <s v="CUZCO"/>
    <s v="SANTIAGO"/>
    <n v="0"/>
    <x v="0"/>
    <n v="0"/>
    <x v="0"/>
    <n v="0"/>
    <x v="0"/>
    <x v="0"/>
    <n v="0"/>
    <n v="0"/>
    <m/>
    <n v="8.3333333333333329E-2"/>
    <n v="7.4083333333333334E-2"/>
    <n v="7.6479999999999997"/>
    <n v="0"/>
    <n v="34"/>
    <s v="BASE DE DATOS"/>
    <m/>
  </r>
  <r>
    <s v="20"/>
    <x v="0"/>
    <s v="EGEMSA"/>
    <s v="33005893"/>
    <s v="33005893"/>
    <x v="0"/>
    <s v="SULZER 2"/>
    <s v="S"/>
    <n v="2.12"/>
    <n v="1.87"/>
    <n v="0"/>
    <n v="0"/>
    <n v="0"/>
    <n v="0"/>
    <n v="0"/>
    <n v="0"/>
    <n v="0"/>
    <m/>
    <x v="0"/>
    <s v="EGEMSA33005893SULZER 2EL"/>
    <s v="Emp. de Generaci¢n El‚ctrica Machu Picchu S. A."/>
    <x v="22"/>
    <x v="22"/>
    <s v="C. T. Dolorespata-RetiradoCOES"/>
    <x v="92"/>
    <x v="0"/>
    <x v="0"/>
    <x v="170"/>
    <x v="0"/>
    <s v="Instalado"/>
    <s v="Operativo"/>
    <s v="Generadora"/>
    <x v="0"/>
    <x v="1"/>
    <x v="0"/>
    <x v="0"/>
    <s v="Estatal"/>
    <s v="CUSCO"/>
    <s v="CUSCO"/>
    <s v="CUZCO"/>
    <s v="SANTIAGO"/>
    <n v="0"/>
    <x v="0"/>
    <n v="0"/>
    <x v="0"/>
    <n v="0"/>
    <x v="0"/>
    <x v="0"/>
    <n v="0"/>
    <n v="0"/>
    <m/>
    <n v="0.17666666666666667"/>
    <n v="0.15583333333333335"/>
    <n v="7.6479999999999997"/>
    <n v="0"/>
    <n v="34"/>
    <s v="BASE DE DATOS"/>
    <m/>
  </r>
  <r>
    <s v="20"/>
    <x v="2"/>
    <s v="IENEPE"/>
    <s v="33362415"/>
    <s v="33362415"/>
    <x v="0"/>
    <s v="G1-G25"/>
    <s v="S"/>
    <n v="45.63"/>
    <n v="40.6"/>
    <n v="0"/>
    <n v="66.44"/>
    <n v="66.44"/>
    <n v="0"/>
    <n v="5.7"/>
    <n v="0"/>
    <n v="0"/>
    <m/>
    <x v="0"/>
    <s v="IENEPE33362415G1-G25EL"/>
    <s v="Infraestructura y Energía del Perú S.A.C."/>
    <x v="33"/>
    <x v="33"/>
    <s v="C.T. RF PUCALLPA"/>
    <x v="108"/>
    <x v="0"/>
    <x v="0"/>
    <x v="221"/>
    <x v="0"/>
    <s v="Instalado"/>
    <s v="Operativo"/>
    <s v="Generadora"/>
    <x v="0"/>
    <x v="1"/>
    <x v="1"/>
    <x v="0"/>
    <s v="Privado"/>
    <s v="UCAYALI"/>
    <s v="UCAYALI"/>
    <s v="CORONEL PORTILLO"/>
    <s v="YARINACOCHA"/>
    <n v="0"/>
    <x v="0"/>
    <n v="0"/>
    <x v="0"/>
    <n v="0"/>
    <x v="0"/>
    <x v="0"/>
    <n v="66.44"/>
    <n v="6.6439999999999999E-2"/>
    <m/>
    <n v="3.8025000000000002"/>
    <n v="3.3833333333333333"/>
    <n v="7.6479999999999997"/>
    <n v="0"/>
    <n v="61"/>
    <s v="BASE DE DATOS"/>
    <m/>
  </r>
  <r>
    <s v="20"/>
    <x v="2"/>
    <s v="IENEPE"/>
    <s v="33362515"/>
    <s v="33362515"/>
    <x v="0"/>
    <s v="G1-G11"/>
    <s v="S"/>
    <n v="20.079999999999998"/>
    <n v="18.25"/>
    <n v="0"/>
    <n v="322.74"/>
    <n v="322.74"/>
    <n v="0"/>
    <n v="30.03"/>
    <n v="0"/>
    <n v="0"/>
    <m/>
    <x v="0"/>
    <s v="IENEPE33362515G1-G11EL"/>
    <s v="Infraestructura y Energía del Perú S.A.C."/>
    <x v="33"/>
    <x v="33"/>
    <s v="C.T. RF PUERTO MALDONADO"/>
    <x v="109"/>
    <x v="0"/>
    <x v="0"/>
    <x v="222"/>
    <x v="0"/>
    <s v="Instalado"/>
    <s v="Operativo"/>
    <s v="Generadora"/>
    <x v="0"/>
    <x v="1"/>
    <x v="1"/>
    <x v="0"/>
    <s v="Privado"/>
    <s v="MADRE DE DIOS"/>
    <s v="MADRE DE DIOS"/>
    <s v="TAMBOPATA"/>
    <s v="TAMBOPATA"/>
    <n v="0"/>
    <x v="0"/>
    <n v="0"/>
    <x v="0"/>
    <n v="0"/>
    <x v="0"/>
    <x v="0"/>
    <n v="322.74"/>
    <n v="0.32274000000000003"/>
    <m/>
    <n v="1.6733333333333331"/>
    <n v="1.5208333333333333"/>
    <n v="7.6479999999999997"/>
    <n v="0"/>
    <n v="61"/>
    <s v="BASE DE DATOS"/>
    <m/>
  </r>
  <r>
    <s v="20"/>
    <x v="3"/>
    <s v="IENEPE"/>
    <s v="33362415"/>
    <s v="33362415"/>
    <x v="0"/>
    <s v="G1-G25"/>
    <s v="S"/>
    <n v="45.63"/>
    <n v="40.6"/>
    <n v="0"/>
    <n v="18.72"/>
    <n v="18.72"/>
    <n v="0"/>
    <n v="1.05"/>
    <n v="0"/>
    <n v="0"/>
    <m/>
    <x v="0"/>
    <s v="IENEPE33362415G1-G25EL"/>
    <s v="Infraestructura y Energía del Perú S.A.C."/>
    <x v="33"/>
    <x v="33"/>
    <s v="C.T. RF PUCALLPA"/>
    <x v="108"/>
    <x v="0"/>
    <x v="0"/>
    <x v="221"/>
    <x v="0"/>
    <s v="Instalado"/>
    <s v="Operativo"/>
    <s v="Generadora"/>
    <x v="0"/>
    <x v="1"/>
    <x v="1"/>
    <x v="0"/>
    <s v="Privado"/>
    <s v="UCAYALI"/>
    <s v="UCAYALI"/>
    <s v="CORONEL PORTILLO"/>
    <s v="YARINACOCHA"/>
    <n v="0"/>
    <x v="0"/>
    <n v="0"/>
    <x v="0"/>
    <n v="0"/>
    <x v="0"/>
    <x v="0"/>
    <n v="18.72"/>
    <n v="1.8720000000000001E-2"/>
    <m/>
    <n v="3.8025000000000002"/>
    <n v="3.3833333333333333"/>
    <n v="7.6479999999999997"/>
    <n v="0"/>
    <n v="61"/>
    <s v="BASE DE DATOS"/>
    <m/>
  </r>
  <r>
    <s v="20"/>
    <x v="3"/>
    <s v="IENEPE"/>
    <s v="33362515"/>
    <s v="33362515"/>
    <x v="0"/>
    <s v="G1-G11"/>
    <s v="S"/>
    <n v="20.079999999999998"/>
    <n v="18.25"/>
    <n v="821.79"/>
    <n v="2756.2"/>
    <n v="3577.99"/>
    <n v="0"/>
    <n v="325.5"/>
    <n v="0"/>
    <n v="0"/>
    <m/>
    <x v="0"/>
    <s v="IENEPE33362515G1-G11EL"/>
    <s v="Infraestructura y Energía del Perú S.A.C."/>
    <x v="33"/>
    <x v="33"/>
    <s v="C.T. RF PUERTO MALDONADO"/>
    <x v="109"/>
    <x v="0"/>
    <x v="0"/>
    <x v="222"/>
    <x v="0"/>
    <s v="Instalado"/>
    <s v="Operativo"/>
    <s v="Generadora"/>
    <x v="0"/>
    <x v="1"/>
    <x v="1"/>
    <x v="0"/>
    <s v="Privado"/>
    <s v="MADRE DE DIOS"/>
    <s v="MADRE DE DIOS"/>
    <s v="TAMBOPATA"/>
    <s v="TAMBOPATA"/>
    <n v="0"/>
    <x v="0"/>
    <n v="0"/>
    <x v="0"/>
    <n v="0"/>
    <x v="0"/>
    <x v="0"/>
    <n v="3577.99"/>
    <n v="3.5779899999999998"/>
    <m/>
    <n v="1.6733333333333331"/>
    <n v="1.5208333333333333"/>
    <n v="7.6479999999999997"/>
    <n v="0"/>
    <n v="61"/>
    <s v="BASE DE DATOS"/>
    <m/>
  </r>
  <r>
    <s v="20"/>
    <x v="4"/>
    <s v="IENEPE"/>
    <s v="33362415"/>
    <s v="33362415"/>
    <x v="0"/>
    <s v="G1-G25"/>
    <s v="S"/>
    <n v="45.63"/>
    <n v="40.6"/>
    <n v="0"/>
    <n v="0"/>
    <n v="0"/>
    <n v="0"/>
    <n v="0"/>
    <n v="0"/>
    <n v="0"/>
    <m/>
    <x v="0"/>
    <s v="IENEPE33362415G1-G25EL"/>
    <s v="Infraestructura y Energía del Perú S.A.C."/>
    <x v="33"/>
    <x v="33"/>
    <s v="C.T. RF PUCALLPA"/>
    <x v="108"/>
    <x v="0"/>
    <x v="0"/>
    <x v="221"/>
    <x v="0"/>
    <s v="Instalado"/>
    <s v="Operativo"/>
    <s v="Generadora"/>
    <x v="0"/>
    <x v="1"/>
    <x v="1"/>
    <x v="0"/>
    <s v="Privado"/>
    <s v="UCAYALI"/>
    <s v="UCAYALI"/>
    <s v="CORONEL PORTILLO"/>
    <s v="YARINACOCHA"/>
    <n v="0"/>
    <x v="0"/>
    <n v="0"/>
    <x v="0"/>
    <n v="0"/>
    <x v="0"/>
    <x v="0"/>
    <n v="0"/>
    <n v="0"/>
    <m/>
    <n v="3.8025000000000002"/>
    <n v="3.3833333333333333"/>
    <n v="7.6479999999999997"/>
    <n v="0"/>
    <n v="61"/>
    <s v="BASE DE DATOS"/>
    <m/>
  </r>
  <r>
    <s v="20"/>
    <x v="4"/>
    <s v="IENEPE"/>
    <s v="33362515"/>
    <s v="33362515"/>
    <x v="0"/>
    <s v="G1-G11"/>
    <s v="S"/>
    <n v="20.079999999999998"/>
    <n v="18.25"/>
    <n v="25.7"/>
    <n v="20.07"/>
    <n v="45.77"/>
    <n v="0"/>
    <n v="5.25"/>
    <n v="0"/>
    <n v="0"/>
    <m/>
    <x v="0"/>
    <s v="IENEPE33362515G1-G11EL"/>
    <s v="Infraestructura y Energía del Perú S.A.C."/>
    <x v="33"/>
    <x v="33"/>
    <s v="C.T. RF PUERTO MALDONADO"/>
    <x v="109"/>
    <x v="0"/>
    <x v="0"/>
    <x v="222"/>
    <x v="0"/>
    <s v="Instalado"/>
    <s v="Operativo"/>
    <s v="Generadora"/>
    <x v="0"/>
    <x v="1"/>
    <x v="1"/>
    <x v="0"/>
    <s v="Privado"/>
    <s v="MADRE DE DIOS"/>
    <s v="MADRE DE DIOS"/>
    <s v="TAMBOPATA"/>
    <s v="TAMBOPATA"/>
    <n v="0"/>
    <x v="0"/>
    <n v="0"/>
    <x v="0"/>
    <n v="0"/>
    <x v="0"/>
    <x v="0"/>
    <n v="45.77"/>
    <n v="4.5770000000000005E-2"/>
    <m/>
    <n v="1.6733333333333331"/>
    <n v="1.5208333333333333"/>
    <n v="7.6479999999999997"/>
    <n v="-7.1054273576010019E-15"/>
    <n v="61"/>
    <s v="BASE DE DATOS"/>
    <m/>
  </r>
  <r>
    <s v="20"/>
    <x v="5"/>
    <s v="IENEPE"/>
    <s v="33362415"/>
    <s v="33362415"/>
    <x v="0"/>
    <s v="G1-G25"/>
    <s v="S"/>
    <n v="45.63"/>
    <n v="40.6"/>
    <n v="0"/>
    <n v="2.44"/>
    <n v="2.44"/>
    <n v="0"/>
    <n v="1.73"/>
    <n v="0"/>
    <n v="0"/>
    <m/>
    <x v="0"/>
    <s v="IENEPE33362415G1-G25EL"/>
    <s v="Infraestructura y Energía del Perú S.A.C."/>
    <x v="33"/>
    <x v="33"/>
    <s v="C.T. RF PUCALLPA"/>
    <x v="108"/>
    <x v="0"/>
    <x v="0"/>
    <x v="221"/>
    <x v="0"/>
    <s v="Instalado"/>
    <s v="Operativo"/>
    <s v="Generadora"/>
    <x v="0"/>
    <x v="1"/>
    <x v="1"/>
    <x v="0"/>
    <s v="Privado"/>
    <s v="UCAYALI"/>
    <s v="UCAYALI"/>
    <s v="CORONEL PORTILLO"/>
    <s v="YARINACOCHA"/>
    <n v="0"/>
    <x v="0"/>
    <n v="0"/>
    <x v="0"/>
    <n v="0"/>
    <x v="0"/>
    <x v="0"/>
    <n v="2.44"/>
    <n v="2.4399999999999999E-3"/>
    <m/>
    <n v="3.8025000000000002"/>
    <n v="3.3833333333333333"/>
    <n v="7.6479999999999997"/>
    <n v="0"/>
    <n v="61"/>
    <s v="BASE DE DATOS"/>
    <m/>
  </r>
  <r>
    <s v="20"/>
    <x v="5"/>
    <s v="IENEPE"/>
    <s v="33362515"/>
    <s v="33362515"/>
    <x v="0"/>
    <s v="G1-G11"/>
    <s v="S"/>
    <n v="20.079999999999998"/>
    <n v="18.25"/>
    <n v="0"/>
    <n v="18.149999999999999"/>
    <n v="18.149999999999999"/>
    <n v="0"/>
    <n v="2.4"/>
    <n v="0"/>
    <n v="0"/>
    <m/>
    <x v="0"/>
    <s v="IENEPE33362515G1-G11EL"/>
    <s v="Infraestructura y Energía del Perú S.A.C."/>
    <x v="33"/>
    <x v="33"/>
    <s v="C.T. RF PUERTO MALDONADO"/>
    <x v="109"/>
    <x v="0"/>
    <x v="0"/>
    <x v="222"/>
    <x v="0"/>
    <s v="Instalado"/>
    <s v="Operativo"/>
    <s v="Generadora"/>
    <x v="0"/>
    <x v="1"/>
    <x v="1"/>
    <x v="0"/>
    <s v="Privado"/>
    <s v="MADRE DE DIOS"/>
    <s v="MADRE DE DIOS"/>
    <s v="TAMBOPATA"/>
    <s v="TAMBOPATA"/>
    <n v="0"/>
    <x v="0"/>
    <n v="0"/>
    <x v="0"/>
    <n v="0"/>
    <x v="0"/>
    <x v="0"/>
    <n v="18.149999999999999"/>
    <n v="1.8149999999999999E-2"/>
    <m/>
    <n v="1.6733333333333331"/>
    <n v="1.5208333333333333"/>
    <n v="7.6479999999999997"/>
    <n v="0"/>
    <n v="61"/>
    <s v="BASE DE DATOS"/>
    <m/>
  </r>
  <r>
    <s v="20"/>
    <x v="11"/>
    <s v="IENEPE"/>
    <s v="33362415"/>
    <s v="33362415"/>
    <x v="0"/>
    <s v="G1-G25"/>
    <s v="S"/>
    <n v="45.63"/>
    <n v="40.6"/>
    <n v="113.761"/>
    <n v="532.26300000000003"/>
    <n v="646.024"/>
    <n v="0"/>
    <n v="23.59"/>
    <n v="0"/>
    <n v="0"/>
    <m/>
    <x v="0"/>
    <s v="IENEPE33362415G1-G25EL"/>
    <s v="Infraestructura y Energía del Perú S.A.C."/>
    <x v="33"/>
    <x v="33"/>
    <s v="C.T. RF PUCALLPA"/>
    <x v="108"/>
    <x v="0"/>
    <x v="0"/>
    <x v="221"/>
    <x v="0"/>
    <s v="Instalado"/>
    <s v="Operativo"/>
    <s v="Generadora"/>
    <x v="0"/>
    <x v="1"/>
    <x v="1"/>
    <x v="0"/>
    <s v="Privado"/>
    <s v="UCAYALI"/>
    <s v="UCAYALI"/>
    <s v="CORONEL PORTILLO"/>
    <s v="YARINACOCHA"/>
    <n v="0"/>
    <x v="0"/>
    <n v="0"/>
    <x v="0"/>
    <n v="0"/>
    <x v="0"/>
    <x v="0"/>
    <n v="646.024"/>
    <n v="0.64602400000000004"/>
    <m/>
    <n v="3.8025000000000002"/>
    <n v="3.3833333333333333"/>
    <n v="7.6479999999999997"/>
    <n v="0"/>
    <n v="61"/>
    <s v="BASE DE DATOS"/>
    <m/>
  </r>
  <r>
    <s v="20"/>
    <x v="11"/>
    <s v="IENEPE"/>
    <s v="33362515"/>
    <s v="33362515"/>
    <x v="0"/>
    <s v="G1-G11"/>
    <s v="S"/>
    <n v="20.079999999999998"/>
    <n v="18.25"/>
    <n v="43.98"/>
    <n v="139.01"/>
    <n v="182.99"/>
    <n v="102.43"/>
    <n v="13.08"/>
    <n v="102.43"/>
    <n v="0"/>
    <m/>
    <x v="0"/>
    <s v="IENEPE33362515G1-G11EL"/>
    <s v="Infraestructura y Energía del Perú S.A.C."/>
    <x v="33"/>
    <x v="33"/>
    <s v="C.T. RF PUERTO MALDONADO"/>
    <x v="109"/>
    <x v="0"/>
    <x v="0"/>
    <x v="222"/>
    <x v="0"/>
    <s v="Instalado"/>
    <s v="Operativo"/>
    <s v="Generadora"/>
    <x v="0"/>
    <x v="1"/>
    <x v="1"/>
    <x v="0"/>
    <s v="Privado"/>
    <s v="MADRE DE DIOS"/>
    <s v="MADRE DE DIOS"/>
    <s v="TAMBOPATA"/>
    <s v="TAMBOPATA"/>
    <n v="0"/>
    <x v="0"/>
    <n v="0"/>
    <x v="0"/>
    <n v="0"/>
    <x v="0"/>
    <x v="0"/>
    <n v="182.99"/>
    <n v="0.18299000000000001"/>
    <m/>
    <n v="1.6733333333333331"/>
    <n v="1.5208333333333333"/>
    <n v="7.6479999999999997"/>
    <n v="-2.8421709430404007E-14"/>
    <n v="61"/>
    <s v="BASE DE DATOS"/>
    <m/>
  </r>
  <r>
    <s v="20"/>
    <x v="0"/>
    <s v="VILLAC"/>
    <s v="00012626"/>
    <s v="00012626"/>
    <x v="0"/>
    <s v="G-1"/>
    <s v="S"/>
    <n v="9.9"/>
    <n v="3.74"/>
    <n v="310.33699999999999"/>
    <n v="58.304000000000002"/>
    <n v="368.64100000000002"/>
    <n v="0"/>
    <n v="130"/>
    <n v="0"/>
    <n v="0"/>
    <m/>
    <x v="0"/>
    <s v="VILLAC00012626G-1EL"/>
    <s v="COELVISA Consorcio El‚ctrico Villacur¡ S.A.C."/>
    <x v="35"/>
    <x v="35"/>
    <s v="CENTRAL TERMOELEC.VILLACURI"/>
    <x v="118"/>
    <x v="0"/>
    <x v="0"/>
    <x v="37"/>
    <x v="0"/>
    <s v="Instalado"/>
    <s v="Operativo"/>
    <s v="Generadora"/>
    <x v="0"/>
    <x v="1"/>
    <x v="0"/>
    <x v="0"/>
    <s v="Privado"/>
    <s v="ICA"/>
    <s v="ICA"/>
    <s v="ICA"/>
    <s v="SALAS"/>
    <n v="0"/>
    <x v="1"/>
    <n v="0"/>
    <x v="0"/>
    <n v="0"/>
    <x v="0"/>
    <x v="0"/>
    <n v="368.64100000000002"/>
    <n v="0.368641"/>
    <m/>
    <n v="0.82500000000000007"/>
    <n v="0.77300000000000002"/>
    <n v="7.6479999999999997"/>
    <n v="-5.6843418860808015E-14"/>
    <n v="15"/>
    <s v="BASE DE DATOS"/>
    <m/>
  </r>
  <r>
    <s v="20"/>
    <x v="1"/>
    <s v="VILLAC"/>
    <s v="00012626"/>
    <s v="00012626"/>
    <x v="0"/>
    <s v="G-1"/>
    <s v="S"/>
    <n v="9.9"/>
    <n v="5.593"/>
    <n v="564.76599999999996"/>
    <n v="52.527999999999999"/>
    <n v="617.29399999999998"/>
    <n v="0"/>
    <n v="120"/>
    <n v="0"/>
    <n v="0"/>
    <m/>
    <x v="0"/>
    <s v="VILLAC00012626G-1EL"/>
    <s v="COELVISA Consorcio El‚ctrico Villacur¡ S.A.C."/>
    <x v="35"/>
    <x v="35"/>
    <s v="CENTRAL TERMOELEC.VILLACURI"/>
    <x v="118"/>
    <x v="0"/>
    <x v="0"/>
    <x v="37"/>
    <x v="0"/>
    <s v="Instalado"/>
    <s v="Operativo"/>
    <s v="Generadora"/>
    <x v="0"/>
    <x v="1"/>
    <x v="0"/>
    <x v="0"/>
    <s v="Privado"/>
    <s v="ICA"/>
    <s v="ICA"/>
    <s v="ICA"/>
    <s v="SALAS"/>
    <n v="0"/>
    <x v="1"/>
    <n v="0"/>
    <x v="0"/>
    <n v="0"/>
    <x v="0"/>
    <x v="0"/>
    <n v="617.29399999999998"/>
    <n v="0.61729400000000001"/>
    <m/>
    <n v="0.82500000000000007"/>
    <n v="0.77300000000000002"/>
    <n v="7.6479999999999997"/>
    <n v="0"/>
    <n v="15"/>
    <s v="BASE DE DATOS"/>
    <m/>
  </r>
  <r>
    <s v="20"/>
    <x v="2"/>
    <s v="VILLAC"/>
    <s v="00012626"/>
    <s v="00012626"/>
    <x v="0"/>
    <s v="G-1"/>
    <s v="S"/>
    <n v="9.9"/>
    <n v="5.6180000000000003"/>
    <n v="597.13"/>
    <n v="53.423000000000002"/>
    <n v="650.553"/>
    <n v="0"/>
    <n v="125"/>
    <n v="0"/>
    <n v="0"/>
    <m/>
    <x v="0"/>
    <s v="VILLAC00012626G-1EL"/>
    <s v="COELVISA Consorcio El‚ctrico Villacur¡ S.A.C."/>
    <x v="35"/>
    <x v="35"/>
    <s v="CENTRAL TERMOELEC.VILLACURI"/>
    <x v="118"/>
    <x v="0"/>
    <x v="0"/>
    <x v="37"/>
    <x v="0"/>
    <s v="Instalado"/>
    <s v="Operativo"/>
    <s v="Generadora"/>
    <x v="0"/>
    <x v="1"/>
    <x v="0"/>
    <x v="0"/>
    <s v="Privado"/>
    <s v="ICA"/>
    <s v="ICA"/>
    <s v="ICA"/>
    <s v="SALAS"/>
    <n v="0"/>
    <x v="1"/>
    <n v="0"/>
    <x v="0"/>
    <n v="0"/>
    <x v="0"/>
    <x v="0"/>
    <n v="650.553"/>
    <n v="0.65055300000000005"/>
    <m/>
    <n v="0.82500000000000007"/>
    <n v="0.77300000000000002"/>
    <n v="7.6479999999999997"/>
    <n v="0"/>
    <n v="15"/>
    <s v="BASE DE DATOS"/>
    <m/>
  </r>
  <r>
    <s v="20"/>
    <x v="3"/>
    <s v="VILLAC"/>
    <s v="00012626"/>
    <s v="00012626"/>
    <x v="0"/>
    <s v="G-1"/>
    <s v="S"/>
    <n v="9.9"/>
    <n v="5.5720000000000001"/>
    <n v="547.06700000000001"/>
    <n v="48.780999999999999"/>
    <n v="595.84799999999996"/>
    <n v="0"/>
    <n v="130"/>
    <n v="0"/>
    <n v="0"/>
    <m/>
    <x v="0"/>
    <s v="VILLAC00012626G-1EL"/>
    <s v="COELVISA Consorcio El‚ctrico Villacur¡ S.A.C."/>
    <x v="35"/>
    <x v="35"/>
    <s v="CENTRAL TERMOELEC.VILLACURI"/>
    <x v="118"/>
    <x v="0"/>
    <x v="0"/>
    <x v="37"/>
    <x v="0"/>
    <s v="Instalado"/>
    <s v="Operativo"/>
    <s v="Generadora"/>
    <x v="0"/>
    <x v="1"/>
    <x v="0"/>
    <x v="0"/>
    <s v="Privado"/>
    <s v="ICA"/>
    <s v="ICA"/>
    <s v="ICA"/>
    <s v="SALAS"/>
    <n v="0"/>
    <x v="1"/>
    <n v="0"/>
    <x v="0"/>
    <n v="0"/>
    <x v="0"/>
    <x v="0"/>
    <n v="595.84799999999996"/>
    <n v="0.59584799999999993"/>
    <m/>
    <n v="0.82500000000000007"/>
    <n v="0.77300000000000002"/>
    <n v="7.6479999999999997"/>
    <n v="0"/>
    <n v="15"/>
    <s v="BASE DE DATOS"/>
    <m/>
  </r>
  <r>
    <s v="20"/>
    <x v="4"/>
    <s v="VILLAC"/>
    <s v="00012626"/>
    <s v="00012626"/>
    <x v="0"/>
    <s v="G-1"/>
    <s v="S"/>
    <n v="9.9"/>
    <n v="5.5990000000000002"/>
    <n v="575.197"/>
    <n v="48.966000000000001"/>
    <n v="624.16300000000001"/>
    <n v="0"/>
    <n v="135"/>
    <n v="0"/>
    <n v="0"/>
    <m/>
    <x v="0"/>
    <s v="VILLAC00012626G-1EL"/>
    <s v="COELVISA Consorcio El‚ctrico Villacur¡ S.A.C."/>
    <x v="35"/>
    <x v="35"/>
    <s v="CENTRAL TERMOELEC.VILLACURI"/>
    <x v="118"/>
    <x v="0"/>
    <x v="0"/>
    <x v="37"/>
    <x v="0"/>
    <s v="Instalado"/>
    <s v="Operativo"/>
    <s v="Generadora"/>
    <x v="0"/>
    <x v="1"/>
    <x v="0"/>
    <x v="0"/>
    <s v="Privado"/>
    <s v="ICA"/>
    <s v="ICA"/>
    <s v="ICA"/>
    <s v="SALAS"/>
    <n v="0"/>
    <x v="1"/>
    <n v="0"/>
    <x v="0"/>
    <n v="0"/>
    <x v="0"/>
    <x v="0"/>
    <n v="624.16300000000001"/>
    <n v="0.62416300000000002"/>
    <m/>
    <n v="0.82500000000000007"/>
    <n v="0.77300000000000002"/>
    <n v="7.6479999999999997"/>
    <n v="0"/>
    <n v="15"/>
    <s v="BASE DE DATOS"/>
    <m/>
  </r>
  <r>
    <s v="20"/>
    <x v="5"/>
    <s v="VILLAC"/>
    <s v="00012626"/>
    <s v="00012626"/>
    <x v="0"/>
    <s v="G-1"/>
    <s v="S"/>
    <n v="9.9"/>
    <n v="2"/>
    <n v="266.57299999999998"/>
    <n v="25.001000000000001"/>
    <n v="291.57400000000001"/>
    <n v="0"/>
    <n v="130"/>
    <n v="0"/>
    <n v="0"/>
    <m/>
    <x v="0"/>
    <s v="VILLAC00012626G-1EL"/>
    <s v="COELVISA Consorcio El‚ctrico Villacur¡ S.A.C."/>
    <x v="35"/>
    <x v="35"/>
    <s v="CENTRAL TERMOELEC.VILLACURI"/>
    <x v="118"/>
    <x v="0"/>
    <x v="0"/>
    <x v="37"/>
    <x v="0"/>
    <s v="Instalado"/>
    <s v="Operativo"/>
    <s v="Generadora"/>
    <x v="0"/>
    <x v="1"/>
    <x v="0"/>
    <x v="0"/>
    <s v="Privado"/>
    <s v="ICA"/>
    <s v="ICA"/>
    <s v="ICA"/>
    <s v="SALAS"/>
    <n v="0"/>
    <x v="1"/>
    <n v="0"/>
    <x v="0"/>
    <n v="0"/>
    <x v="0"/>
    <x v="0"/>
    <n v="291.57400000000001"/>
    <n v="0.291574"/>
    <m/>
    <n v="0.82500000000000007"/>
    <n v="0.77300000000000002"/>
    <n v="7.6479999999999997"/>
    <n v="-5.6843418860808015E-14"/>
    <n v="15"/>
    <s v="BASE DE DATOS"/>
    <m/>
  </r>
  <r>
    <s v="20"/>
    <x v="6"/>
    <s v="VILLAC"/>
    <s v="00012626"/>
    <s v="00012626"/>
    <x v="0"/>
    <s v="G-1"/>
    <s v="S"/>
    <n v="9.9"/>
    <n v="4.6920000000000002"/>
    <n v="503.62700000000001"/>
    <n v="131.00899999999999"/>
    <n v="634.63599999999997"/>
    <n v="0"/>
    <n v="135"/>
    <n v="0"/>
    <n v="0"/>
    <m/>
    <x v="0"/>
    <s v="VILLAC00012626G-1EL"/>
    <s v="COELVISA Consorcio El‚ctrico Villacur¡ S.A.C."/>
    <x v="35"/>
    <x v="35"/>
    <s v="CENTRAL TERMOELEC.VILLACURI"/>
    <x v="118"/>
    <x v="0"/>
    <x v="0"/>
    <x v="37"/>
    <x v="0"/>
    <s v="Instalado"/>
    <s v="Operativo"/>
    <s v="Generadora"/>
    <x v="0"/>
    <x v="1"/>
    <x v="0"/>
    <x v="0"/>
    <s v="Privado"/>
    <s v="ICA"/>
    <s v="ICA"/>
    <s v="ICA"/>
    <s v="SALAS"/>
    <n v="0"/>
    <x v="1"/>
    <n v="0"/>
    <x v="0"/>
    <n v="0"/>
    <x v="0"/>
    <x v="0"/>
    <n v="634.63599999999997"/>
    <n v="0.63463599999999998"/>
    <m/>
    <n v="0.82500000000000007"/>
    <n v="0.77300000000000002"/>
    <n v="7.6479999999999997"/>
    <n v="0"/>
    <n v="15"/>
    <s v="BASE DE DATOS"/>
    <m/>
  </r>
  <r>
    <s v="20"/>
    <x v="7"/>
    <s v="VILLAC"/>
    <s v="00012626"/>
    <s v="00012626"/>
    <x v="0"/>
    <s v="G-1"/>
    <s v="S"/>
    <n v="9.9"/>
    <n v="5.444"/>
    <n v="562.13400000000001"/>
    <n v="85.457999999999998"/>
    <n v="647.59199999999998"/>
    <n v="0"/>
    <n v="135"/>
    <n v="0"/>
    <n v="0"/>
    <m/>
    <x v="0"/>
    <s v="VILLAC00012626G-1EL"/>
    <s v="COELVISA Consorcio El‚ctrico Villacur¡ S.A.C."/>
    <x v="35"/>
    <x v="35"/>
    <s v="CENTRAL TERMOELEC.VILLACURI"/>
    <x v="118"/>
    <x v="0"/>
    <x v="0"/>
    <x v="37"/>
    <x v="0"/>
    <s v="Instalado"/>
    <s v="Operativo"/>
    <s v="Generadora"/>
    <x v="0"/>
    <x v="1"/>
    <x v="0"/>
    <x v="0"/>
    <s v="Privado"/>
    <s v="ICA"/>
    <s v="ICA"/>
    <s v="ICA"/>
    <s v="SALAS"/>
    <n v="0"/>
    <x v="1"/>
    <n v="0"/>
    <x v="0"/>
    <n v="0"/>
    <x v="0"/>
    <x v="0"/>
    <n v="647.59199999999998"/>
    <n v="0.64759199999999995"/>
    <m/>
    <n v="0.82500000000000007"/>
    <n v="0.77300000000000002"/>
    <n v="7.6479999999999997"/>
    <n v="0"/>
    <n v="15"/>
    <s v="BASE DE DATOS"/>
    <m/>
  </r>
  <r>
    <s v="20"/>
    <x v="8"/>
    <s v="VILLAC"/>
    <s v="00012626"/>
    <s v="00012626"/>
    <x v="0"/>
    <s v="G-1"/>
    <s v="S"/>
    <n v="9.9"/>
    <n v="5.5149999999999997"/>
    <n v="639.18299999999999"/>
    <n v="90.486999999999995"/>
    <n v="729.67"/>
    <n v="0"/>
    <n v="130"/>
    <n v="0"/>
    <n v="0"/>
    <m/>
    <x v="0"/>
    <s v="VILLAC00012626G-1EL"/>
    <s v="COELVISA Consorcio El‚ctrico Villacur¡ S.A.C."/>
    <x v="35"/>
    <x v="35"/>
    <s v="CENTRAL TERMOELEC.VILLACURI"/>
    <x v="118"/>
    <x v="0"/>
    <x v="0"/>
    <x v="37"/>
    <x v="0"/>
    <s v="Instalado"/>
    <s v="Operativo"/>
    <s v="Generadora"/>
    <x v="0"/>
    <x v="1"/>
    <x v="0"/>
    <x v="0"/>
    <s v="Privado"/>
    <s v="ICA"/>
    <s v="ICA"/>
    <s v="ICA"/>
    <s v="SALAS"/>
    <n v="0"/>
    <x v="1"/>
    <n v="0"/>
    <x v="0"/>
    <n v="0"/>
    <x v="0"/>
    <x v="0"/>
    <n v="729.67"/>
    <n v="0.72966999999999993"/>
    <m/>
    <n v="0.82500000000000007"/>
    <n v="0.77300000000000002"/>
    <n v="7.6479999999999997"/>
    <n v="0"/>
    <n v="15"/>
    <s v="BASE DE DATOS"/>
    <m/>
  </r>
  <r>
    <s v="20"/>
    <x v="9"/>
    <s v="VILLAC"/>
    <s v="00012626"/>
    <s v="00012626"/>
    <x v="0"/>
    <s v="G-1"/>
    <s v="S"/>
    <n v="9.9"/>
    <n v="9.23"/>
    <n v="1022.677"/>
    <n v="77.36"/>
    <n v="1100.037"/>
    <n v="0"/>
    <n v="135"/>
    <n v="0"/>
    <n v="0"/>
    <m/>
    <x v="0"/>
    <s v="VILLAC00012626G-1EL"/>
    <s v="COELVISA Consorcio El‚ctrico Villacur¡ S.A.C."/>
    <x v="35"/>
    <x v="35"/>
    <s v="CENTRAL TERMOELEC.VILLACURI"/>
    <x v="118"/>
    <x v="0"/>
    <x v="0"/>
    <x v="37"/>
    <x v="0"/>
    <s v="Instalado"/>
    <s v="Operativo"/>
    <s v="Generadora"/>
    <x v="0"/>
    <x v="1"/>
    <x v="0"/>
    <x v="0"/>
    <s v="Privado"/>
    <s v="ICA"/>
    <s v="ICA"/>
    <s v="ICA"/>
    <s v="SALAS"/>
    <n v="0"/>
    <x v="1"/>
    <n v="0"/>
    <x v="0"/>
    <n v="0"/>
    <x v="0"/>
    <x v="0"/>
    <n v="1100.037"/>
    <n v="1.1000369999999999"/>
    <m/>
    <n v="0.82500000000000007"/>
    <n v="0.77300000000000002"/>
    <n v="7.6479999999999997"/>
    <n v="0"/>
    <n v="15"/>
    <s v="BASE DE DATOS"/>
    <m/>
  </r>
  <r>
    <s v="20"/>
    <x v="10"/>
    <s v="VILLAC"/>
    <s v="00012626"/>
    <s v="00012626"/>
    <x v="0"/>
    <s v="G-1"/>
    <s v="S"/>
    <n v="9.9"/>
    <n v="9.2929999999999993"/>
    <n v="922.20600000000002"/>
    <n v="108.355"/>
    <n v="1030.5609999999999"/>
    <n v="0"/>
    <n v="130"/>
    <n v="0"/>
    <n v="0"/>
    <m/>
    <x v="0"/>
    <s v="VILLAC00012626G-1EL"/>
    <s v="COELVISA Consorcio El‚ctrico Villacur¡ S.A.C."/>
    <x v="35"/>
    <x v="35"/>
    <s v="CENTRAL TERMOELEC.VILLACURI"/>
    <x v="118"/>
    <x v="0"/>
    <x v="0"/>
    <x v="37"/>
    <x v="0"/>
    <s v="Instalado"/>
    <s v="Operativo"/>
    <s v="Generadora"/>
    <x v="0"/>
    <x v="1"/>
    <x v="0"/>
    <x v="0"/>
    <s v="Privado"/>
    <s v="ICA"/>
    <s v="ICA"/>
    <s v="ICA"/>
    <s v="SALAS"/>
    <n v="0"/>
    <x v="1"/>
    <n v="0"/>
    <x v="0"/>
    <n v="0"/>
    <x v="0"/>
    <x v="0"/>
    <n v="1030.5609999999999"/>
    <n v="1.0305609999999998"/>
    <m/>
    <n v="0.82500000000000007"/>
    <n v="0.77300000000000002"/>
    <n v="7.6479999999999997"/>
    <n v="0"/>
    <n v="15"/>
    <s v="BASE DE DATOS"/>
    <m/>
  </r>
  <r>
    <s v="20"/>
    <x v="11"/>
    <s v="VILLAC"/>
    <s v="00012626"/>
    <s v="00012626"/>
    <x v="0"/>
    <s v="G-1"/>
    <s v="S"/>
    <n v="9.9"/>
    <n v="9.2759999999999998"/>
    <n v="957.94600000000003"/>
    <n v="223.10400000000001"/>
    <n v="1181.05"/>
    <n v="0"/>
    <n v="135"/>
    <n v="0"/>
    <n v="0"/>
    <m/>
    <x v="0"/>
    <s v="VILLAC00012626G-1EL"/>
    <s v="COELVISA Consorcio El‚ctrico Villacur¡ S.A.C."/>
    <x v="35"/>
    <x v="35"/>
    <s v="CENTRAL TERMOELEC.VILLACURI"/>
    <x v="118"/>
    <x v="0"/>
    <x v="0"/>
    <x v="37"/>
    <x v="0"/>
    <s v="Instalado"/>
    <s v="Operativo"/>
    <s v="Generadora"/>
    <x v="0"/>
    <x v="1"/>
    <x v="0"/>
    <x v="0"/>
    <s v="Privado"/>
    <s v="ICA"/>
    <s v="ICA"/>
    <s v="ICA"/>
    <s v="SALAS"/>
    <n v="0"/>
    <x v="1"/>
    <n v="0"/>
    <x v="0"/>
    <n v="0"/>
    <x v="0"/>
    <x v="0"/>
    <n v="1181.05"/>
    <n v="1.1810499999999999"/>
    <m/>
    <n v="0.82500000000000007"/>
    <n v="0.77300000000000002"/>
    <n v="7.6479999999999997"/>
    <n v="0"/>
    <n v="15"/>
    <s v="BASE DE DATOS"/>
    <m/>
  </r>
  <r>
    <s v="20"/>
    <x v="9"/>
    <s v="KALLPA"/>
    <s v="33145006"/>
    <s v="33145006"/>
    <x v="1"/>
    <s v="TG1"/>
    <s v="S"/>
    <n v="187.07300000000001"/>
    <n v="187.07300000000001"/>
    <n v="23166.626"/>
    <n v="102369"/>
    <n v="125535.626"/>
    <n v="0"/>
    <n v="744"/>
    <n v="0"/>
    <n v="0"/>
    <m/>
    <x v="0"/>
    <s v="KALLPA33145006TG1TG"/>
    <s v="Kallpa Generaci¢n S.A."/>
    <x v="26"/>
    <x v="26"/>
    <s v="C.T. Kallpa"/>
    <x v="96"/>
    <x v="1"/>
    <x v="3"/>
    <x v="143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125535.626"/>
    <n v="125.53562600000001"/>
    <m/>
    <n v="15"/>
    <n v="15.589416666666667"/>
    <n v="7.6479999999999997"/>
    <n v="0"/>
    <n v="63"/>
    <s v="BASE DE DATOS"/>
    <m/>
  </r>
  <r>
    <s v="20"/>
    <x v="9"/>
    <s v="KALLPA"/>
    <s v="33145006"/>
    <s v="33145006"/>
    <x v="1"/>
    <s v="TG2"/>
    <s v="S"/>
    <n v="191.429"/>
    <n v="191.429"/>
    <n v="23394.66"/>
    <n v="102201.833"/>
    <n v="125596.493"/>
    <n v="0"/>
    <n v="738.52"/>
    <n v="0"/>
    <n v="0"/>
    <m/>
    <x v="0"/>
    <s v="KALLPA33145006TG2TG"/>
    <s v="Kallpa Generaci¢n S.A."/>
    <x v="26"/>
    <x v="26"/>
    <s v="C.T. Kallpa"/>
    <x v="96"/>
    <x v="1"/>
    <x v="3"/>
    <x v="200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125596.493"/>
    <n v="125.596493"/>
    <m/>
    <n v="18"/>
    <n v="15.952416666666666"/>
    <n v="7.6479999999999997"/>
    <n v="0"/>
    <n v="63"/>
    <s v="BASE DE DATOS"/>
    <m/>
  </r>
  <r>
    <s v="20"/>
    <x v="9"/>
    <s v="KALLPA"/>
    <s v="33145006"/>
    <s v="33145006"/>
    <x v="1"/>
    <s v="TG3"/>
    <s v="S"/>
    <n v="193.74799999999999"/>
    <n v="193.74799999999999"/>
    <n v="23383.78"/>
    <n v="103344.079"/>
    <n v="126727.859"/>
    <n v="0"/>
    <n v="744"/>
    <n v="0"/>
    <n v="0"/>
    <m/>
    <x v="0"/>
    <s v="KALLPA33145006TG3TG"/>
    <s v="Kallpa Generaci¢n S.A."/>
    <x v="26"/>
    <x v="26"/>
    <s v="C.T. Kallpa"/>
    <x v="96"/>
    <x v="1"/>
    <x v="3"/>
    <x v="201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126727.859"/>
    <n v="126.727859"/>
    <m/>
    <n v="19.416666666666668"/>
    <n v="16.145666666666667"/>
    <n v="7.6479999999999997"/>
    <n v="0"/>
    <n v="63"/>
    <s v="BASE DE DATOS"/>
    <m/>
  </r>
  <r>
    <s v="20"/>
    <x v="9"/>
    <s v="KALLPA"/>
    <s v="33170108"/>
    <s v="33170108"/>
    <x v="1"/>
    <s v="TG5"/>
    <s v="S"/>
    <n v="195.428"/>
    <n v="195.428"/>
    <n v="12948.37"/>
    <n v="51889.586000000003"/>
    <n v="64837.955999999998"/>
    <n v="0"/>
    <n v="355.68"/>
    <n v="0"/>
    <n v="0"/>
    <m/>
    <x v="0"/>
    <s v="KALLPA33170108TG5TG"/>
    <s v="Kallpa Generaci¢n S.A."/>
    <x v="26"/>
    <x v="26"/>
    <s v="C.T. Las Flores"/>
    <x v="97"/>
    <x v="1"/>
    <x v="1"/>
    <x v="156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64837.955999999998"/>
    <n v="64.837955999999991"/>
    <m/>
    <n v="16.041666666666668"/>
    <n v="16.285666666666668"/>
    <n v="7.6479999999999997"/>
    <n v="7.2759576141834259E-12"/>
    <n v="63"/>
    <s v="BASE DE DATOS"/>
    <m/>
  </r>
  <r>
    <s v="20"/>
    <x v="9"/>
    <s v="KALLPA"/>
    <s v="33145006"/>
    <s v="33145006"/>
    <x v="2"/>
    <s v="TV"/>
    <s v="S"/>
    <n v="291.16699999999997"/>
    <n v="291.16699999999997"/>
    <n v="36599.980000000003"/>
    <n v="163137.99900000001"/>
    <n v="199737.97899999999"/>
    <n v="0"/>
    <n v="744"/>
    <n v="0"/>
    <n v="0"/>
    <m/>
    <x v="0"/>
    <s v="KALLPA33145006TVTV"/>
    <s v="Kallpa Generaci¢n S.A."/>
    <x v="26"/>
    <x v="26"/>
    <s v="C.T. Kallpa"/>
    <x v="96"/>
    <x v="2"/>
    <x v="3"/>
    <x v="202"/>
    <x v="0"/>
    <s v="Instalado"/>
    <s v="Operativo"/>
    <s v="Generadora"/>
    <x v="0"/>
    <x v="1"/>
    <x v="1"/>
    <x v="0"/>
    <s v="Privado"/>
    <s v="LIMA"/>
    <s v="LIMA"/>
    <s v="CAÑETE"/>
    <s v="CHILCA"/>
    <n v="0"/>
    <x v="1"/>
    <n v="0"/>
    <x v="0"/>
    <n v="0"/>
    <x v="0"/>
    <x v="0"/>
    <n v="199737.97899999999"/>
    <n v="199.737979"/>
    <m/>
    <n v="29.166666666666668"/>
    <n v="24.263916666666663"/>
    <n v="7.6479999999999997"/>
    <n v="2.9103830456733704E-11"/>
    <n v="63"/>
    <s v="BASE DE DATOS"/>
    <m/>
  </r>
  <r>
    <s v="20"/>
    <x v="1"/>
    <s v="PETRAM"/>
    <s v="CTRER001"/>
    <s v="CTRER001"/>
    <x v="0"/>
    <s v="Grupos 1-2-3"/>
    <s v="S"/>
    <n v="4.8"/>
    <n v="4.1849999999999996"/>
    <n v="393.82100000000003"/>
    <n v="1705.8330000000001"/>
    <n v="2099.654"/>
    <n v="119.56"/>
    <n v="576.44000000000005"/>
    <n v="0"/>
    <n v="357.9"/>
    <m/>
    <x v="0"/>
    <s v="PETRAMCTRER001Grupos 1-2-3EL"/>
    <s v="PETRAMAS S.A.C."/>
    <x v="29"/>
    <x v="29"/>
    <s v="C.T. Huaycoloro"/>
    <x v="100"/>
    <x v="0"/>
    <x v="0"/>
    <x v="204"/>
    <x v="0"/>
    <s v="Instalado"/>
    <s v="Operativo"/>
    <s v="Generadora"/>
    <x v="0"/>
    <x v="1"/>
    <x v="1"/>
    <x v="0"/>
    <s v="Privado"/>
    <s v="LIMA"/>
    <s v="LIMA"/>
    <s v="HUAROCHIRI"/>
    <s v="SAN ANTONIO"/>
    <n v="0"/>
    <x v="5"/>
    <n v="0"/>
    <x v="1"/>
    <s v="PRIMERA"/>
    <x v="0"/>
    <x v="0"/>
    <n v="2099.654"/>
    <n v="2.0996540000000001"/>
    <m/>
    <n v="0.39999999999999997"/>
    <n v="0.34874999999999995"/>
    <n v="7.6479999999999997"/>
    <n v="0"/>
    <n v="70"/>
    <s v="BASE DE DATOS"/>
    <m/>
  </r>
  <r>
    <s v="20"/>
    <x v="1"/>
    <s v="PETRAM"/>
    <s v="00965764"/>
    <s v="00965764"/>
    <x v="0"/>
    <s v="Grupos 1-2"/>
    <s v="S"/>
    <n v="3.2"/>
    <n v="2.7829999999999999"/>
    <n v="283.065"/>
    <n v="1261.684"/>
    <n v="1544.749"/>
    <n v="111.11"/>
    <n v="571.79999999999995"/>
    <n v="13.09"/>
    <n v="197.4"/>
    <m/>
    <x v="0"/>
    <s v="PETRAM00965764Grupos 1-2EL"/>
    <s v="PETRAMAS S.A.C."/>
    <x v="29"/>
    <x v="29"/>
    <s v="C.T. La Gringa V"/>
    <x v="101"/>
    <x v="0"/>
    <x v="0"/>
    <x v="205"/>
    <x v="0"/>
    <s v="Transferido"/>
    <s v="Operativo"/>
    <s v="Generadora"/>
    <x v="0"/>
    <x v="1"/>
    <x v="1"/>
    <x v="0"/>
    <s v="Privado"/>
    <s v="LIMA"/>
    <s v="LIMA"/>
    <s v="HUAROCHIRI"/>
    <s v="HUAYCOLORO"/>
    <n v="0"/>
    <x v="5"/>
    <n v="0"/>
    <x v="1"/>
    <s v="SEGUNDA"/>
    <x v="0"/>
    <x v="0"/>
    <n v="1544.749"/>
    <n v="1.5447489999999999"/>
    <m/>
    <n v="0.26666666666666666"/>
    <n v="0.23191666666666666"/>
    <n v="7.6479999999999997"/>
    <n v="0"/>
    <n v="70"/>
    <s v="BASE DE DATOS"/>
    <m/>
  </r>
  <r>
    <s v="20"/>
    <x v="1"/>
    <s v="PETRAM"/>
    <s v="305167"/>
    <s v="305167"/>
    <x v="0"/>
    <s v="Grupos 1_2"/>
    <s v="S"/>
    <n v="2.4"/>
    <n v="2.3199999999999998"/>
    <n v="255.08799999999999"/>
    <n v="1126.502"/>
    <n v="1381.59"/>
    <n v="66.010000000000005"/>
    <n v="621.42999999999995"/>
    <n v="8.57"/>
    <n v="350.1"/>
    <m/>
    <x v="0"/>
    <s v="PETRAM305167Grupos 1_2EL"/>
    <s v="PETRAMAS S.A.C."/>
    <x v="29"/>
    <x v="29"/>
    <s v="C.T.B Catalina"/>
    <x v="102"/>
    <x v="0"/>
    <x v="0"/>
    <x v="206"/>
    <x v="0"/>
    <s v="Instalado"/>
    <s v="Operativo"/>
    <s v="Generadora"/>
    <x v="0"/>
    <x v="1"/>
    <x v="1"/>
    <x v="0"/>
    <s v="Privado"/>
    <s v="LIMA"/>
    <s v="LIMA"/>
    <s v="HUAROCHIRI"/>
    <s v="SAN ANTONIO"/>
    <n v="0"/>
    <x v="5"/>
    <n v="0"/>
    <x v="1"/>
    <s v="CUARTA"/>
    <x v="0"/>
    <x v="0"/>
    <n v="1381.59"/>
    <n v="1.3815899999999999"/>
    <m/>
    <n v="0.19999999999999998"/>
    <n v="0.19333333333333333"/>
    <n v="7.6479999999999997"/>
    <n v="0"/>
    <n v="70"/>
    <s v="BASE DE DATOS"/>
    <m/>
  </r>
  <r>
    <s v="20"/>
    <x v="0"/>
    <s v="ELOR"/>
    <s v="20190900"/>
    <s v="20190900"/>
    <x v="4"/>
    <s v="Grupo 1"/>
    <s v="S"/>
    <n v="8.2000000000000003E-2"/>
    <n v="7.0000000000000007E-2"/>
    <n v="0"/>
    <n v="0"/>
    <n v="0"/>
    <n v="0"/>
    <n v="0"/>
    <n v="0"/>
    <m/>
    <m/>
    <x v="0"/>
    <s v="ELOR20190900Grupo 1HI"/>
    <s v="Electro Oriente S. A."/>
    <x v="5"/>
    <x v="5"/>
    <s v="C.H. Pizuquia"/>
    <x v="119"/>
    <x v="4"/>
    <x v="4"/>
    <x v="44"/>
    <x v="1"/>
    <n v="0"/>
    <s v="Operativo"/>
    <s v="Distribuidora"/>
    <x v="0"/>
    <x v="0"/>
    <x v="0"/>
    <x v="0"/>
    <s v="Estatal"/>
    <s v="AMAZONAS"/>
    <s v="AMAZONAS"/>
    <s v="LUYA"/>
    <s v="PISUQUIA"/>
    <n v="0"/>
    <x v="7"/>
    <n v="0"/>
    <x v="0"/>
    <n v="0"/>
    <x v="0"/>
    <x v="0"/>
    <n v="0"/>
    <n v="0"/>
    <m/>
    <n v="6.8333333333333336E-3"/>
    <n v="5.8333333333333336E-3"/>
    <n v="7.6479999999999997"/>
    <n v="0"/>
    <n v="20"/>
    <s v="BASE DE DATOS"/>
    <m/>
  </r>
  <r>
    <s v="20"/>
    <x v="1"/>
    <s v="ELOR"/>
    <s v="20190900"/>
    <s v="20190900"/>
    <x v="4"/>
    <s v="Grupo 1"/>
    <s v="S"/>
    <n v="8.2000000000000003E-2"/>
    <n v="7.0000000000000007E-2"/>
    <n v="0"/>
    <n v="0"/>
    <n v="0"/>
    <n v="0"/>
    <n v="0"/>
    <n v="0"/>
    <m/>
    <m/>
    <x v="0"/>
    <s v="ELOR20190900Grupo 1HI"/>
    <s v="Electro Oriente S. A."/>
    <x v="5"/>
    <x v="5"/>
    <s v="C.H. Pizuquia"/>
    <x v="119"/>
    <x v="4"/>
    <x v="4"/>
    <x v="44"/>
    <x v="1"/>
    <n v="0"/>
    <s v="Operativo"/>
    <s v="Distribuidora"/>
    <x v="0"/>
    <x v="0"/>
    <x v="0"/>
    <x v="0"/>
    <s v="Estatal"/>
    <s v="AMAZONAS"/>
    <s v="AMAZONAS"/>
    <s v="LUYA"/>
    <s v="PISUQUIA"/>
    <n v="0"/>
    <x v="7"/>
    <n v="0"/>
    <x v="0"/>
    <n v="0"/>
    <x v="0"/>
    <x v="0"/>
    <n v="0"/>
    <n v="0"/>
    <m/>
    <n v="6.8333333333333336E-3"/>
    <n v="5.8333333333333336E-3"/>
    <n v="7.6479999999999997"/>
    <n v="0"/>
    <n v="20"/>
    <s v="BASE DE DATOS"/>
    <m/>
  </r>
  <r>
    <s v="20"/>
    <x v="2"/>
    <s v="ELOR"/>
    <s v="20190900"/>
    <s v="20190900"/>
    <x v="4"/>
    <s v="Grupo 1"/>
    <s v="S"/>
    <n v="8.2000000000000003E-2"/>
    <n v="7.0000000000000007E-2"/>
    <n v="0"/>
    <n v="0"/>
    <n v="0"/>
    <n v="0"/>
    <n v="0"/>
    <n v="0"/>
    <m/>
    <m/>
    <x v="0"/>
    <s v="ELOR20190900Grupo 1HI"/>
    <s v="Electro Oriente S. A."/>
    <x v="5"/>
    <x v="5"/>
    <s v="C.H. Pizuquia"/>
    <x v="119"/>
    <x v="4"/>
    <x v="4"/>
    <x v="44"/>
    <x v="1"/>
    <n v="0"/>
    <s v="Operativo"/>
    <s v="Distribuidora"/>
    <x v="0"/>
    <x v="0"/>
    <x v="0"/>
    <x v="0"/>
    <s v="Estatal"/>
    <s v="AMAZONAS"/>
    <s v="AMAZONAS"/>
    <s v="LUYA"/>
    <s v="PISUQUIA"/>
    <n v="0"/>
    <x v="7"/>
    <n v="0"/>
    <x v="0"/>
    <n v="0"/>
    <x v="0"/>
    <x v="0"/>
    <n v="0"/>
    <n v="0"/>
    <m/>
    <n v="6.8333333333333336E-3"/>
    <n v="5.8333333333333336E-3"/>
    <n v="7.6479999999999997"/>
    <n v="0"/>
    <n v="20"/>
    <s v="BASE DE DATOS"/>
    <m/>
  </r>
  <r>
    <s v="20"/>
    <x v="3"/>
    <s v="ELOR"/>
    <s v="20190900"/>
    <s v="20190900"/>
    <x v="4"/>
    <s v="Grupo 1"/>
    <s v="S"/>
    <n v="8.2000000000000003E-2"/>
    <n v="7.0000000000000007E-2"/>
    <n v="0"/>
    <n v="0"/>
    <n v="0"/>
    <n v="0"/>
    <n v="0"/>
    <n v="0"/>
    <m/>
    <m/>
    <x v="0"/>
    <s v="ELOR20190900Grupo 1HI"/>
    <s v="Electro Oriente S. A."/>
    <x v="5"/>
    <x v="5"/>
    <s v="C.H. Pizuquia"/>
    <x v="119"/>
    <x v="4"/>
    <x v="4"/>
    <x v="44"/>
    <x v="1"/>
    <n v="0"/>
    <s v="Operativo"/>
    <s v="Distribuidora"/>
    <x v="0"/>
    <x v="0"/>
    <x v="0"/>
    <x v="0"/>
    <s v="Estatal"/>
    <s v="AMAZONAS"/>
    <s v="AMAZONAS"/>
    <s v="LUYA"/>
    <s v="PISUQUIA"/>
    <n v="0"/>
    <x v="7"/>
    <n v="0"/>
    <x v="0"/>
    <n v="0"/>
    <x v="0"/>
    <x v="0"/>
    <n v="0"/>
    <n v="0"/>
    <m/>
    <n v="6.8333333333333336E-3"/>
    <n v="5.8333333333333336E-3"/>
    <n v="7.6479999999999997"/>
    <n v="0"/>
    <n v="20"/>
    <s v="BASE DE DATOS"/>
    <m/>
  </r>
  <r>
    <s v="20"/>
    <x v="4"/>
    <s v="ELOR"/>
    <s v="20190900"/>
    <s v="20190900"/>
    <x v="4"/>
    <s v="Grupo 1"/>
    <s v="S"/>
    <n v="8.2000000000000003E-2"/>
    <n v="7.0000000000000007E-2"/>
    <n v="0"/>
    <n v="0"/>
    <n v="0"/>
    <n v="0"/>
    <n v="0"/>
    <n v="0"/>
    <m/>
    <m/>
    <x v="0"/>
    <s v="ELOR20190900Grupo 1HI"/>
    <s v="Electro Oriente S. A."/>
    <x v="5"/>
    <x v="5"/>
    <s v="C.H. Pizuquia"/>
    <x v="119"/>
    <x v="4"/>
    <x v="4"/>
    <x v="44"/>
    <x v="1"/>
    <n v="0"/>
    <s v="Operativo"/>
    <s v="Distribuidora"/>
    <x v="0"/>
    <x v="0"/>
    <x v="0"/>
    <x v="0"/>
    <s v="Estatal"/>
    <s v="AMAZONAS"/>
    <s v="AMAZONAS"/>
    <s v="LUYA"/>
    <s v="PISUQUIA"/>
    <n v="0"/>
    <x v="7"/>
    <n v="0"/>
    <x v="0"/>
    <n v="0"/>
    <x v="0"/>
    <x v="0"/>
    <n v="0"/>
    <n v="0"/>
    <m/>
    <n v="6.8333333333333336E-3"/>
    <n v="5.8333333333333336E-3"/>
    <n v="7.6479999999999997"/>
    <n v="0"/>
    <n v="20"/>
    <s v="BASE DE DATOS"/>
    <m/>
  </r>
  <r>
    <s v="20"/>
    <x v="5"/>
    <s v="ELOR"/>
    <s v="20190900"/>
    <s v="20190900"/>
    <x v="4"/>
    <s v="Grupo 1"/>
    <s v="S"/>
    <n v="8.2000000000000003E-2"/>
    <n v="7.0000000000000007E-2"/>
    <n v="0"/>
    <n v="0"/>
    <n v="0"/>
    <n v="0"/>
    <n v="0"/>
    <n v="0"/>
    <m/>
    <m/>
    <x v="0"/>
    <s v="ELOR20190900Grupo 1HI"/>
    <s v="Electro Oriente S. A."/>
    <x v="5"/>
    <x v="5"/>
    <s v="C.H. Pizuquia"/>
    <x v="119"/>
    <x v="4"/>
    <x v="4"/>
    <x v="44"/>
    <x v="1"/>
    <n v="0"/>
    <s v="Operativo"/>
    <s v="Distribuidora"/>
    <x v="0"/>
    <x v="0"/>
    <x v="0"/>
    <x v="0"/>
    <s v="Estatal"/>
    <s v="AMAZONAS"/>
    <s v="AMAZONAS"/>
    <s v="LUYA"/>
    <s v="PISUQUIA"/>
    <n v="0"/>
    <x v="7"/>
    <n v="0"/>
    <x v="0"/>
    <n v="0"/>
    <x v="0"/>
    <x v="0"/>
    <n v="0"/>
    <n v="0"/>
    <m/>
    <n v="6.8333333333333336E-3"/>
    <n v="5.8333333333333336E-3"/>
    <n v="7.6479999999999997"/>
    <n v="0"/>
    <n v="20"/>
    <s v="BASE DE DATOS"/>
    <m/>
  </r>
  <r>
    <s v="20"/>
    <x v="6"/>
    <s v="ELOR"/>
    <s v="20190900"/>
    <s v="20190900"/>
    <x v="4"/>
    <s v="Grupo 1"/>
    <s v="S"/>
    <n v="8.2000000000000003E-2"/>
    <n v="7.0000000000000007E-2"/>
    <n v="0"/>
    <n v="0"/>
    <n v="0"/>
    <n v="0"/>
    <n v="0"/>
    <n v="0"/>
    <m/>
    <m/>
    <x v="0"/>
    <s v="ELOR20190900Grupo 1HI"/>
    <s v="Electro Oriente S. A."/>
    <x v="5"/>
    <x v="5"/>
    <s v="C.H. Pizuquia"/>
    <x v="119"/>
    <x v="4"/>
    <x v="4"/>
    <x v="44"/>
    <x v="1"/>
    <n v="0"/>
    <s v="Operativo"/>
    <s v="Distribuidora"/>
    <x v="0"/>
    <x v="0"/>
    <x v="0"/>
    <x v="0"/>
    <s v="Estatal"/>
    <s v="AMAZONAS"/>
    <s v="AMAZONAS"/>
    <s v="LUYA"/>
    <s v="PISUQUIA"/>
    <n v="0"/>
    <x v="7"/>
    <n v="0"/>
    <x v="0"/>
    <n v="0"/>
    <x v="0"/>
    <x v="0"/>
    <n v="0"/>
    <n v="0"/>
    <m/>
    <n v="6.8333333333333336E-3"/>
    <n v="5.8333333333333336E-3"/>
    <n v="7.6479999999999997"/>
    <n v="0"/>
    <n v="20"/>
    <s v="BASE DE DATOS"/>
    <m/>
  </r>
  <r>
    <s v="20"/>
    <x v="7"/>
    <s v="ELOR"/>
    <s v="20190900"/>
    <s v="20190900"/>
    <x v="4"/>
    <s v="Grupo 1"/>
    <s v="S"/>
    <n v="8.2000000000000003E-2"/>
    <n v="7.0000000000000007E-2"/>
    <n v="0"/>
    <n v="0"/>
    <n v="0"/>
    <n v="0"/>
    <n v="0"/>
    <n v="0"/>
    <m/>
    <m/>
    <x v="0"/>
    <s v="ELOR20190900Grupo 1HI"/>
    <s v="Electro Oriente S. A."/>
    <x v="5"/>
    <x v="5"/>
    <s v="C.H. Pizuquia"/>
    <x v="119"/>
    <x v="4"/>
    <x v="4"/>
    <x v="44"/>
    <x v="1"/>
    <n v="0"/>
    <s v="Operativo"/>
    <s v="Distribuidora"/>
    <x v="0"/>
    <x v="0"/>
    <x v="0"/>
    <x v="0"/>
    <s v="Estatal"/>
    <s v="AMAZONAS"/>
    <s v="AMAZONAS"/>
    <s v="LUYA"/>
    <s v="PISUQUIA"/>
    <n v="0"/>
    <x v="7"/>
    <n v="0"/>
    <x v="0"/>
    <n v="0"/>
    <x v="0"/>
    <x v="0"/>
    <n v="0"/>
    <n v="0"/>
    <m/>
    <n v="6.8333333333333336E-3"/>
    <n v="5.8333333333333336E-3"/>
    <n v="7.6479999999999997"/>
    <n v="0"/>
    <n v="20"/>
    <s v="BASE DE DATOS"/>
    <m/>
  </r>
  <r>
    <s v="20"/>
    <x v="8"/>
    <s v="ELOR"/>
    <s v="20190900"/>
    <s v="20190900"/>
    <x v="4"/>
    <s v="Grupo 1"/>
    <s v="S"/>
    <n v="8.2000000000000003E-2"/>
    <n v="7.0000000000000007E-2"/>
    <n v="0"/>
    <n v="0"/>
    <n v="0"/>
    <n v="0"/>
    <n v="0"/>
    <n v="0"/>
    <m/>
    <m/>
    <x v="0"/>
    <s v="ELOR20190900Grupo 1HI"/>
    <s v="Electro Oriente S. A."/>
    <x v="5"/>
    <x v="5"/>
    <s v="C.H. Pizuquia"/>
    <x v="119"/>
    <x v="4"/>
    <x v="4"/>
    <x v="44"/>
    <x v="1"/>
    <n v="0"/>
    <s v="Operativo"/>
    <s v="Distribuidora"/>
    <x v="0"/>
    <x v="0"/>
    <x v="0"/>
    <x v="0"/>
    <s v="Estatal"/>
    <s v="AMAZONAS"/>
    <s v="AMAZONAS"/>
    <s v="LUYA"/>
    <s v="PISUQUIA"/>
    <n v="0"/>
    <x v="7"/>
    <n v="0"/>
    <x v="0"/>
    <n v="0"/>
    <x v="0"/>
    <x v="0"/>
    <n v="0"/>
    <n v="0"/>
    <m/>
    <n v="6.8333333333333336E-3"/>
    <n v="5.8333333333333336E-3"/>
    <n v="7.6479999999999997"/>
    <n v="0"/>
    <n v="20"/>
    <s v="BASE DE DATOS"/>
    <m/>
  </r>
  <r>
    <s v="20"/>
    <x v="9"/>
    <s v="ELOR"/>
    <s v="20190900"/>
    <s v="20190900"/>
    <x v="4"/>
    <s v="Grupo 1"/>
    <s v="S"/>
    <n v="8.2000000000000003E-2"/>
    <n v="7.0000000000000007E-2"/>
    <n v="0"/>
    <n v="0"/>
    <n v="0"/>
    <n v="0"/>
    <n v="0"/>
    <n v="0"/>
    <m/>
    <m/>
    <x v="0"/>
    <s v="ELOR20190900Grupo 1HI"/>
    <s v="Electro Oriente S. A."/>
    <x v="5"/>
    <x v="5"/>
    <s v="C.H. Pizuquia"/>
    <x v="119"/>
    <x v="4"/>
    <x v="4"/>
    <x v="44"/>
    <x v="1"/>
    <n v="0"/>
    <s v="Operativo"/>
    <s v="Distribuidora"/>
    <x v="0"/>
    <x v="0"/>
    <x v="0"/>
    <x v="0"/>
    <s v="Estatal"/>
    <s v="AMAZONAS"/>
    <s v="AMAZONAS"/>
    <s v="LUYA"/>
    <s v="PISUQUIA"/>
    <n v="0"/>
    <x v="7"/>
    <n v="0"/>
    <x v="0"/>
    <n v="0"/>
    <x v="0"/>
    <x v="0"/>
    <n v="0"/>
    <n v="0"/>
    <m/>
    <n v="6.8333333333333336E-3"/>
    <n v="5.8333333333333336E-3"/>
    <n v="7.6479999999999997"/>
    <n v="0"/>
    <n v="20"/>
    <s v="BASE DE DATOS"/>
    <m/>
  </r>
  <r>
    <s v="20"/>
    <x v="10"/>
    <s v="ELOR"/>
    <s v="20190900"/>
    <s v="20190900"/>
    <x v="4"/>
    <s v="Grupo 1"/>
    <s v="S"/>
    <n v="8.2000000000000003E-2"/>
    <n v="7.0000000000000007E-2"/>
    <n v="0"/>
    <n v="0"/>
    <n v="0"/>
    <n v="0"/>
    <n v="0"/>
    <n v="0"/>
    <m/>
    <m/>
    <x v="0"/>
    <s v="ELOR20190900Grupo 1HI"/>
    <s v="Electro Oriente S. A."/>
    <x v="5"/>
    <x v="5"/>
    <s v="C.H. Pizuquia"/>
    <x v="119"/>
    <x v="4"/>
    <x v="4"/>
    <x v="44"/>
    <x v="1"/>
    <n v="0"/>
    <s v="Operativo"/>
    <s v="Distribuidora"/>
    <x v="0"/>
    <x v="0"/>
    <x v="0"/>
    <x v="0"/>
    <s v="Estatal"/>
    <s v="AMAZONAS"/>
    <s v="AMAZONAS"/>
    <s v="LUYA"/>
    <s v="PISUQUIA"/>
    <n v="0"/>
    <x v="7"/>
    <n v="0"/>
    <x v="0"/>
    <n v="0"/>
    <x v="0"/>
    <x v="0"/>
    <n v="0"/>
    <n v="0"/>
    <m/>
    <n v="6.8333333333333336E-3"/>
    <n v="5.8333333333333336E-3"/>
    <n v="7.6479999999999997"/>
    <n v="0"/>
    <n v="20"/>
    <s v="BASE DE DATOS"/>
    <m/>
  </r>
  <r>
    <s v="20"/>
    <x v="11"/>
    <s v="ELOR"/>
    <s v="20190900"/>
    <s v="20190900"/>
    <x v="4"/>
    <s v="Grupo 1"/>
    <s v="S"/>
    <n v="8.2000000000000003E-2"/>
    <n v="7.0000000000000007E-2"/>
    <n v="0"/>
    <n v="0"/>
    <n v="0"/>
    <n v="0"/>
    <n v="0"/>
    <n v="0"/>
    <m/>
    <m/>
    <x v="0"/>
    <s v="ELOR20190900Grupo 1HI"/>
    <s v="Electro Oriente S. A."/>
    <x v="5"/>
    <x v="5"/>
    <s v="C.H. Pizuquia"/>
    <x v="119"/>
    <x v="4"/>
    <x v="4"/>
    <x v="44"/>
    <x v="1"/>
    <n v="0"/>
    <s v="Operativo"/>
    <s v="Distribuidora"/>
    <x v="0"/>
    <x v="0"/>
    <x v="0"/>
    <x v="0"/>
    <s v="Estatal"/>
    <s v="AMAZONAS"/>
    <s v="AMAZONAS"/>
    <s v="LUYA"/>
    <s v="PISUQUIA"/>
    <n v="0"/>
    <x v="7"/>
    <n v="0"/>
    <x v="0"/>
    <n v="0"/>
    <x v="0"/>
    <x v="0"/>
    <n v="0"/>
    <n v="0"/>
    <m/>
    <n v="6.8333333333333336E-3"/>
    <n v="5.8333333333333336E-3"/>
    <n v="7.6479999999999997"/>
    <n v="0"/>
    <n v="20"/>
    <s v="BASE DE DATOS"/>
    <m/>
  </r>
  <r>
    <s v="20"/>
    <x v="0"/>
    <s v="ELOR"/>
    <s v="41027493"/>
    <s v="41027493"/>
    <x v="4"/>
    <s v="T-1"/>
    <s v="S"/>
    <n v="0.125"/>
    <n v="0"/>
    <n v="0"/>
    <n v="0"/>
    <n v="0"/>
    <n v="0"/>
    <n v="0"/>
    <n v="0"/>
    <m/>
    <m/>
    <x v="0"/>
    <s v="ELOR41027493T-1HI"/>
    <s v="Electro Oriente S. A."/>
    <x v="5"/>
    <x v="5"/>
    <s v="C. H. Pomahuaca"/>
    <x v="120"/>
    <x v="4"/>
    <x v="4"/>
    <x v="229"/>
    <x v="1"/>
    <s v="Instalado"/>
    <s v="Operativo"/>
    <s v="Distribuidora"/>
    <x v="0"/>
    <x v="0"/>
    <x v="0"/>
    <x v="0"/>
    <s v="Estatal"/>
    <s v="CAJAMARCA"/>
    <s v="CAJAMARCA"/>
    <s v="JAEN"/>
    <s v="POMACAHUA"/>
    <n v="0"/>
    <x v="7"/>
    <n v="0"/>
    <x v="0"/>
    <n v="0"/>
    <x v="0"/>
    <x v="0"/>
    <n v="0"/>
    <n v="0"/>
    <m/>
    <n v="1.0416666666666666E-2"/>
    <n v="0"/>
    <n v="7.6479999999999997"/>
    <n v="0"/>
    <n v="20"/>
    <s v="BASE DE DATOS"/>
    <m/>
  </r>
  <r>
    <s v="20"/>
    <x v="1"/>
    <s v="ELOR"/>
    <s v="41027493"/>
    <s v="41027493"/>
    <x v="4"/>
    <s v="T-1"/>
    <s v="S"/>
    <n v="0.125"/>
    <n v="0"/>
    <n v="0"/>
    <n v="0"/>
    <n v="0"/>
    <n v="0"/>
    <n v="0"/>
    <n v="0"/>
    <m/>
    <m/>
    <x v="0"/>
    <s v="ELOR41027493T-1HI"/>
    <s v="Electro Oriente S. A."/>
    <x v="5"/>
    <x v="5"/>
    <s v="C. H. Pomahuaca"/>
    <x v="120"/>
    <x v="4"/>
    <x v="4"/>
    <x v="229"/>
    <x v="1"/>
    <s v="Instalado"/>
    <s v="Operativo"/>
    <s v="Distribuidora"/>
    <x v="0"/>
    <x v="0"/>
    <x v="0"/>
    <x v="0"/>
    <s v="Estatal"/>
    <s v="CAJAMARCA"/>
    <s v="CAJAMARCA"/>
    <s v="JAEN"/>
    <s v="POMACAHUA"/>
    <n v="0"/>
    <x v="7"/>
    <n v="0"/>
    <x v="0"/>
    <n v="0"/>
    <x v="0"/>
    <x v="0"/>
    <n v="0"/>
    <n v="0"/>
    <m/>
    <n v="1.0416666666666666E-2"/>
    <n v="0"/>
    <n v="7.6479999999999997"/>
    <n v="0"/>
    <n v="20"/>
    <s v="BASE DE DATOS"/>
    <m/>
  </r>
  <r>
    <s v="20"/>
    <x v="2"/>
    <s v="ELOR"/>
    <s v="41027493"/>
    <s v="41027493"/>
    <x v="4"/>
    <s v="T-1"/>
    <s v="S"/>
    <n v="0.125"/>
    <n v="0"/>
    <n v="0"/>
    <n v="0"/>
    <n v="0"/>
    <n v="0"/>
    <n v="0"/>
    <n v="0"/>
    <m/>
    <m/>
    <x v="0"/>
    <s v="ELOR41027493T-1HI"/>
    <s v="Electro Oriente S. A."/>
    <x v="5"/>
    <x v="5"/>
    <s v="C. H. Pomahuaca"/>
    <x v="120"/>
    <x v="4"/>
    <x v="4"/>
    <x v="229"/>
    <x v="1"/>
    <s v="Instalado"/>
    <s v="Operativo"/>
    <s v="Distribuidora"/>
    <x v="0"/>
    <x v="0"/>
    <x v="0"/>
    <x v="0"/>
    <s v="Estatal"/>
    <s v="CAJAMARCA"/>
    <s v="CAJAMARCA"/>
    <s v="JAEN"/>
    <s v="POMACAHUA"/>
    <n v="0"/>
    <x v="7"/>
    <n v="0"/>
    <x v="0"/>
    <n v="0"/>
    <x v="0"/>
    <x v="0"/>
    <n v="0"/>
    <n v="0"/>
    <m/>
    <n v="1.0416666666666666E-2"/>
    <n v="0"/>
    <n v="7.6479999999999997"/>
    <n v="0"/>
    <n v="20"/>
    <s v="BASE DE DATOS"/>
    <m/>
  </r>
  <r>
    <s v="20"/>
    <x v="3"/>
    <s v="ELOR"/>
    <s v="41027493"/>
    <s v="41027493"/>
    <x v="4"/>
    <s v="T-1"/>
    <s v="S"/>
    <n v="0.125"/>
    <n v="0"/>
    <n v="0"/>
    <n v="0"/>
    <n v="0"/>
    <n v="0"/>
    <n v="0"/>
    <n v="0"/>
    <m/>
    <m/>
    <x v="0"/>
    <s v="ELOR41027493T-1HI"/>
    <s v="Electro Oriente S. A."/>
    <x v="5"/>
    <x v="5"/>
    <s v="C. H. Pomahuaca"/>
    <x v="120"/>
    <x v="4"/>
    <x v="4"/>
    <x v="229"/>
    <x v="1"/>
    <s v="Instalado"/>
    <s v="Operativo"/>
    <s v="Distribuidora"/>
    <x v="0"/>
    <x v="0"/>
    <x v="0"/>
    <x v="0"/>
    <s v="Estatal"/>
    <s v="CAJAMARCA"/>
    <s v="CAJAMARCA"/>
    <s v="JAEN"/>
    <s v="POMACAHUA"/>
    <n v="0"/>
    <x v="7"/>
    <n v="0"/>
    <x v="0"/>
    <n v="0"/>
    <x v="0"/>
    <x v="0"/>
    <n v="0"/>
    <n v="0"/>
    <m/>
    <n v="1.0416666666666666E-2"/>
    <n v="0"/>
    <n v="7.6479999999999997"/>
    <n v="0"/>
    <n v="20"/>
    <s v="BASE DE DATOS"/>
    <m/>
  </r>
  <r>
    <s v="20"/>
    <x v="4"/>
    <s v="ELOR"/>
    <s v="41027493"/>
    <s v="41027493"/>
    <x v="4"/>
    <s v="T-1"/>
    <s v="S"/>
    <n v="0.125"/>
    <n v="0"/>
    <n v="0"/>
    <n v="0"/>
    <n v="0"/>
    <n v="0"/>
    <n v="0"/>
    <n v="0"/>
    <m/>
    <m/>
    <x v="0"/>
    <s v="ELOR41027493T-1HI"/>
    <s v="Electro Oriente S. A."/>
    <x v="5"/>
    <x v="5"/>
    <s v="C. H. Pomahuaca"/>
    <x v="120"/>
    <x v="4"/>
    <x v="4"/>
    <x v="229"/>
    <x v="1"/>
    <s v="Instalado"/>
    <s v="Operativo"/>
    <s v="Distribuidora"/>
    <x v="0"/>
    <x v="0"/>
    <x v="0"/>
    <x v="0"/>
    <s v="Estatal"/>
    <s v="CAJAMARCA"/>
    <s v="CAJAMARCA"/>
    <s v="JAEN"/>
    <s v="POMACAHUA"/>
    <n v="0"/>
    <x v="7"/>
    <n v="0"/>
    <x v="0"/>
    <n v="0"/>
    <x v="0"/>
    <x v="0"/>
    <n v="0"/>
    <n v="0"/>
    <m/>
    <n v="1.0416666666666666E-2"/>
    <n v="0"/>
    <n v="7.6479999999999997"/>
    <n v="0"/>
    <n v="20"/>
    <s v="BASE DE DATOS"/>
    <m/>
  </r>
  <r>
    <s v="20"/>
    <x v="5"/>
    <s v="ELOR"/>
    <s v="41027493"/>
    <s v="41027493"/>
    <x v="4"/>
    <s v="T-1"/>
    <s v="S"/>
    <n v="0.125"/>
    <n v="0"/>
    <n v="0"/>
    <n v="0"/>
    <n v="0"/>
    <n v="0"/>
    <n v="0"/>
    <n v="0"/>
    <m/>
    <m/>
    <x v="0"/>
    <s v="ELOR41027493T-1HI"/>
    <s v="Electro Oriente S. A."/>
    <x v="5"/>
    <x v="5"/>
    <s v="C. H. Pomahuaca"/>
    <x v="120"/>
    <x v="4"/>
    <x v="4"/>
    <x v="229"/>
    <x v="1"/>
    <s v="Instalado"/>
    <s v="Operativo"/>
    <s v="Distribuidora"/>
    <x v="0"/>
    <x v="0"/>
    <x v="0"/>
    <x v="0"/>
    <s v="Estatal"/>
    <s v="CAJAMARCA"/>
    <s v="CAJAMARCA"/>
    <s v="JAEN"/>
    <s v="POMACAHUA"/>
    <n v="0"/>
    <x v="7"/>
    <n v="0"/>
    <x v="0"/>
    <n v="0"/>
    <x v="0"/>
    <x v="0"/>
    <n v="0"/>
    <n v="0"/>
    <m/>
    <n v="1.0416666666666666E-2"/>
    <n v="0"/>
    <n v="7.6479999999999997"/>
    <n v="0"/>
    <n v="20"/>
    <s v="BASE DE DATOS"/>
    <m/>
  </r>
  <r>
    <s v="20"/>
    <x v="6"/>
    <s v="ELOR"/>
    <s v="41027493"/>
    <s v="41027493"/>
    <x v="4"/>
    <s v="T-1"/>
    <s v="S"/>
    <n v="0.125"/>
    <n v="0"/>
    <n v="0"/>
    <n v="0"/>
    <n v="0"/>
    <n v="0"/>
    <n v="0"/>
    <n v="0"/>
    <m/>
    <m/>
    <x v="0"/>
    <s v="ELOR41027493T-1HI"/>
    <s v="Electro Oriente S. A."/>
    <x v="5"/>
    <x v="5"/>
    <s v="C. H. Pomahuaca"/>
    <x v="120"/>
    <x v="4"/>
    <x v="4"/>
    <x v="229"/>
    <x v="1"/>
    <s v="Instalado"/>
    <s v="Operativo"/>
    <s v="Distribuidora"/>
    <x v="0"/>
    <x v="0"/>
    <x v="0"/>
    <x v="0"/>
    <s v="Estatal"/>
    <s v="CAJAMARCA"/>
    <s v="CAJAMARCA"/>
    <s v="JAEN"/>
    <s v="POMACAHUA"/>
    <n v="0"/>
    <x v="7"/>
    <n v="0"/>
    <x v="0"/>
    <n v="0"/>
    <x v="0"/>
    <x v="0"/>
    <n v="0"/>
    <n v="0"/>
    <m/>
    <n v="1.0416666666666666E-2"/>
    <n v="0"/>
    <n v="7.6479999999999997"/>
    <n v="0"/>
    <n v="20"/>
    <s v="BASE DE DATOS"/>
    <m/>
  </r>
  <r>
    <s v="20"/>
    <x v="7"/>
    <s v="ELOR"/>
    <s v="41027493"/>
    <s v="41027493"/>
    <x v="4"/>
    <s v="T-1"/>
    <s v="S"/>
    <n v="0.125"/>
    <n v="0"/>
    <n v="0"/>
    <n v="0"/>
    <n v="0"/>
    <n v="0"/>
    <n v="0"/>
    <n v="0"/>
    <m/>
    <m/>
    <x v="0"/>
    <s v="ELOR41027493T-1HI"/>
    <s v="Electro Oriente S. A."/>
    <x v="5"/>
    <x v="5"/>
    <s v="C. H. Pomahuaca"/>
    <x v="120"/>
    <x v="4"/>
    <x v="4"/>
    <x v="229"/>
    <x v="1"/>
    <s v="Instalado"/>
    <s v="Operativo"/>
    <s v="Distribuidora"/>
    <x v="0"/>
    <x v="0"/>
    <x v="0"/>
    <x v="0"/>
    <s v="Estatal"/>
    <s v="CAJAMARCA"/>
    <s v="CAJAMARCA"/>
    <s v="JAEN"/>
    <s v="POMACAHUA"/>
    <n v="0"/>
    <x v="7"/>
    <n v="0"/>
    <x v="0"/>
    <n v="0"/>
    <x v="0"/>
    <x v="0"/>
    <n v="0"/>
    <n v="0"/>
    <m/>
    <n v="1.0416666666666666E-2"/>
    <n v="0"/>
    <n v="7.6479999999999997"/>
    <n v="0"/>
    <n v="20"/>
    <s v="BASE DE DATOS"/>
    <m/>
  </r>
  <r>
    <s v="20"/>
    <x v="8"/>
    <s v="ELOR"/>
    <s v="41027493"/>
    <s v="41027493"/>
    <x v="4"/>
    <s v="T-1"/>
    <s v="S"/>
    <n v="0.125"/>
    <n v="0"/>
    <n v="0"/>
    <n v="0"/>
    <n v="0"/>
    <n v="0"/>
    <n v="0"/>
    <n v="0"/>
    <m/>
    <m/>
    <x v="0"/>
    <s v="ELOR41027493T-1HI"/>
    <s v="Electro Oriente S. A."/>
    <x v="5"/>
    <x v="5"/>
    <s v="C. H. Pomahuaca"/>
    <x v="120"/>
    <x v="4"/>
    <x v="4"/>
    <x v="229"/>
    <x v="1"/>
    <s v="Instalado"/>
    <s v="Operativo"/>
    <s v="Distribuidora"/>
    <x v="0"/>
    <x v="0"/>
    <x v="0"/>
    <x v="0"/>
    <s v="Estatal"/>
    <s v="CAJAMARCA"/>
    <s v="CAJAMARCA"/>
    <s v="JAEN"/>
    <s v="POMACAHUA"/>
    <n v="0"/>
    <x v="7"/>
    <n v="0"/>
    <x v="0"/>
    <n v="0"/>
    <x v="0"/>
    <x v="0"/>
    <n v="0"/>
    <n v="0"/>
    <m/>
    <n v="1.0416666666666666E-2"/>
    <n v="0"/>
    <n v="7.6479999999999997"/>
    <n v="0"/>
    <n v="20"/>
    <s v="BASE DE DATOS"/>
    <m/>
  </r>
  <r>
    <s v="20"/>
    <x v="9"/>
    <s v="ELOR"/>
    <s v="41027493"/>
    <s v="41027493"/>
    <x v="4"/>
    <s v="T-1"/>
    <s v="S"/>
    <n v="0.125"/>
    <n v="0"/>
    <n v="0"/>
    <n v="0"/>
    <n v="0"/>
    <n v="0"/>
    <n v="0"/>
    <n v="0"/>
    <m/>
    <m/>
    <x v="0"/>
    <s v="ELOR41027493T-1HI"/>
    <s v="Electro Oriente S. A."/>
    <x v="5"/>
    <x v="5"/>
    <s v="C. H. Pomahuaca"/>
    <x v="120"/>
    <x v="4"/>
    <x v="4"/>
    <x v="229"/>
    <x v="1"/>
    <s v="Instalado"/>
    <s v="Operativo"/>
    <s v="Distribuidora"/>
    <x v="0"/>
    <x v="0"/>
    <x v="0"/>
    <x v="0"/>
    <s v="Estatal"/>
    <s v="CAJAMARCA"/>
    <s v="CAJAMARCA"/>
    <s v="JAEN"/>
    <s v="POMACAHUA"/>
    <n v="0"/>
    <x v="7"/>
    <n v="0"/>
    <x v="0"/>
    <n v="0"/>
    <x v="0"/>
    <x v="0"/>
    <n v="0"/>
    <n v="0"/>
    <m/>
    <n v="1.0416666666666666E-2"/>
    <n v="0"/>
    <n v="7.6479999999999997"/>
    <n v="0"/>
    <n v="20"/>
    <s v="BASE DE DATOS"/>
    <m/>
  </r>
  <r>
    <s v="20"/>
    <x v="10"/>
    <s v="ELOR"/>
    <s v="41027493"/>
    <s v="41027493"/>
    <x v="4"/>
    <s v="T-1"/>
    <s v="S"/>
    <n v="0.125"/>
    <n v="0"/>
    <n v="0"/>
    <n v="0"/>
    <n v="0"/>
    <n v="0"/>
    <n v="0"/>
    <n v="0"/>
    <m/>
    <m/>
    <x v="0"/>
    <s v="ELOR41027493T-1HI"/>
    <s v="Electro Oriente S. A."/>
    <x v="5"/>
    <x v="5"/>
    <s v="C. H. Pomahuaca"/>
    <x v="120"/>
    <x v="4"/>
    <x v="4"/>
    <x v="229"/>
    <x v="1"/>
    <s v="Instalado"/>
    <s v="Operativo"/>
    <s v="Distribuidora"/>
    <x v="0"/>
    <x v="0"/>
    <x v="0"/>
    <x v="0"/>
    <s v="Estatal"/>
    <s v="CAJAMARCA"/>
    <s v="CAJAMARCA"/>
    <s v="JAEN"/>
    <s v="POMACAHUA"/>
    <n v="0"/>
    <x v="7"/>
    <n v="0"/>
    <x v="0"/>
    <n v="0"/>
    <x v="0"/>
    <x v="0"/>
    <n v="0"/>
    <n v="0"/>
    <m/>
    <n v="1.0416666666666666E-2"/>
    <n v="0"/>
    <n v="7.6479999999999997"/>
    <n v="0"/>
    <n v="20"/>
    <s v="BASE DE DATOS"/>
    <m/>
  </r>
  <r>
    <s v="20"/>
    <x v="11"/>
    <s v="ELOR"/>
    <s v="41027493"/>
    <s v="41027493"/>
    <x v="4"/>
    <s v="T-1"/>
    <s v="S"/>
    <n v="0.125"/>
    <n v="0"/>
    <n v="0"/>
    <n v="0"/>
    <n v="0"/>
    <n v="0"/>
    <n v="0"/>
    <n v="0"/>
    <m/>
    <m/>
    <x v="0"/>
    <s v="ELOR41027493T-1HI"/>
    <s v="Electro Oriente S. A."/>
    <x v="5"/>
    <x v="5"/>
    <s v="C. H. Pomahuaca"/>
    <x v="120"/>
    <x v="4"/>
    <x v="4"/>
    <x v="229"/>
    <x v="1"/>
    <s v="Instalado"/>
    <s v="Operativo"/>
    <s v="Distribuidora"/>
    <x v="0"/>
    <x v="0"/>
    <x v="0"/>
    <x v="0"/>
    <s v="Estatal"/>
    <s v="CAJAMARCA"/>
    <s v="CAJAMARCA"/>
    <s v="JAEN"/>
    <s v="POMACAHUA"/>
    <n v="0"/>
    <x v="7"/>
    <n v="0"/>
    <x v="0"/>
    <n v="0"/>
    <x v="0"/>
    <x v="0"/>
    <n v="0"/>
    <n v="0"/>
    <m/>
    <n v="1.0416666666666666E-2"/>
    <n v="0"/>
    <n v="7.6479999999999997"/>
    <n v="0"/>
    <n v="20"/>
    <s v="BASE DE DATOS"/>
    <m/>
  </r>
  <r>
    <s v="20"/>
    <x v="0"/>
    <s v="GEPSA"/>
    <s v="18274711"/>
    <s v="18274711"/>
    <x v="4"/>
    <s v="G1"/>
    <s v="S"/>
    <n v="10.41"/>
    <n v="10.08"/>
    <m/>
    <m/>
    <n v="7527.3970424999998"/>
    <m/>
    <m/>
    <m/>
    <m/>
    <m/>
    <x v="0"/>
    <s v="GEPSA18274711G1HI"/>
    <s v="Generadora de Energ¡a del Per£ S.A."/>
    <x v="36"/>
    <x v="36"/>
    <s v="C.H. Angel I"/>
    <x v="121"/>
    <x v="4"/>
    <x v="4"/>
    <x v="13"/>
    <x v="1"/>
    <s v="Instalado"/>
    <s v="Operativo"/>
    <s v="Generadora"/>
    <x v="0"/>
    <x v="1"/>
    <x v="1"/>
    <x v="0"/>
    <s v="Privado"/>
    <s v="PUNO"/>
    <s v="PUNO"/>
    <s v="CARABAYA"/>
    <s v="OLLACHEA"/>
    <n v="0"/>
    <x v="7"/>
    <n v="0"/>
    <x v="1"/>
    <s v="PRIMERA"/>
    <x v="0"/>
    <x v="0"/>
    <n v="7527.3970424999998"/>
    <n v="7.5273970424999996"/>
    <m/>
    <n v="0.86750000000000005"/>
    <n v="0.84"/>
    <n v="7.6479999999999997"/>
    <n v="0"/>
    <n v="51"/>
    <s v="COES"/>
    <m/>
  </r>
  <r>
    <s v="20"/>
    <x v="1"/>
    <s v="GEPSA"/>
    <s v="18274711"/>
    <s v="18274711"/>
    <x v="4"/>
    <s v="G1"/>
    <s v="S"/>
    <n v="10.41"/>
    <n v="10.08"/>
    <m/>
    <m/>
    <n v="6898.2913699999999"/>
    <m/>
    <m/>
    <m/>
    <m/>
    <m/>
    <x v="0"/>
    <s v="GEPSA18274711G1HI"/>
    <s v="Generadora de Energ¡a del Per£ S.A."/>
    <x v="36"/>
    <x v="36"/>
    <s v="C.H. Angel I"/>
    <x v="121"/>
    <x v="4"/>
    <x v="4"/>
    <x v="13"/>
    <x v="1"/>
    <s v="Instalado"/>
    <s v="Operativo"/>
    <s v="Generadora"/>
    <x v="0"/>
    <x v="1"/>
    <x v="1"/>
    <x v="0"/>
    <s v="Privado"/>
    <s v="PUNO"/>
    <s v="PUNO"/>
    <s v="CARABAYA"/>
    <s v="OLLACHEA"/>
    <n v="0"/>
    <x v="7"/>
    <n v="0"/>
    <x v="1"/>
    <s v="PRIMERA"/>
    <x v="0"/>
    <x v="0"/>
    <n v="6898.2913699999999"/>
    <n v="6.8982913699999999"/>
    <m/>
    <n v="0.86750000000000005"/>
    <n v="0.84"/>
    <n v="7.6479999999999997"/>
    <n v="0"/>
    <n v="51"/>
    <s v="COES"/>
    <m/>
  </r>
  <r>
    <s v="20"/>
    <x v="2"/>
    <s v="GEPSA"/>
    <s v="18274711"/>
    <s v="18274711"/>
    <x v="4"/>
    <s v="G1"/>
    <s v="S"/>
    <n v="10.41"/>
    <n v="10.08"/>
    <m/>
    <m/>
    <n v="7260.0452649999997"/>
    <m/>
    <m/>
    <m/>
    <m/>
    <m/>
    <x v="0"/>
    <s v="GEPSA18274711G1HI"/>
    <s v="Generadora de Energ¡a del Per£ S.A."/>
    <x v="36"/>
    <x v="36"/>
    <s v="C.H. Angel I"/>
    <x v="121"/>
    <x v="4"/>
    <x v="4"/>
    <x v="13"/>
    <x v="1"/>
    <s v="Instalado"/>
    <s v="Operativo"/>
    <s v="Generadora"/>
    <x v="0"/>
    <x v="1"/>
    <x v="1"/>
    <x v="0"/>
    <s v="Privado"/>
    <s v="PUNO"/>
    <s v="PUNO"/>
    <s v="CARABAYA"/>
    <s v="OLLACHEA"/>
    <n v="0"/>
    <x v="7"/>
    <n v="0"/>
    <x v="1"/>
    <s v="PRIMERA"/>
    <x v="0"/>
    <x v="0"/>
    <n v="7260.0452649999997"/>
    <n v="7.2600452649999996"/>
    <m/>
    <n v="0.86750000000000005"/>
    <n v="0.84"/>
    <n v="7.6479999999999997"/>
    <n v="0"/>
    <n v="51"/>
    <s v="COES"/>
    <m/>
  </r>
  <r>
    <s v="20"/>
    <x v="3"/>
    <s v="GEPSA"/>
    <s v="18274711"/>
    <s v="18274711"/>
    <x v="4"/>
    <s v="G1"/>
    <s v="S"/>
    <n v="10.41"/>
    <n v="10.08"/>
    <m/>
    <m/>
    <n v="6902.8739724999996"/>
    <m/>
    <m/>
    <m/>
    <m/>
    <m/>
    <x v="0"/>
    <s v="GEPSA18274711G1HI"/>
    <s v="Generadora de Energ¡a del Per£ S.A."/>
    <x v="36"/>
    <x v="36"/>
    <s v="C.H. Angel I"/>
    <x v="121"/>
    <x v="4"/>
    <x v="4"/>
    <x v="13"/>
    <x v="1"/>
    <s v="Instalado"/>
    <s v="Operativo"/>
    <s v="Generadora"/>
    <x v="0"/>
    <x v="1"/>
    <x v="1"/>
    <x v="0"/>
    <s v="Privado"/>
    <s v="PUNO"/>
    <s v="PUNO"/>
    <s v="CARABAYA"/>
    <s v="OLLACHEA"/>
    <n v="0"/>
    <x v="7"/>
    <n v="0"/>
    <x v="1"/>
    <s v="PRIMERA"/>
    <x v="0"/>
    <x v="0"/>
    <n v="6902.8739724999996"/>
    <n v="6.9028739724999992"/>
    <m/>
    <n v="0.86750000000000005"/>
    <n v="0.84"/>
    <n v="7.6479999999999997"/>
    <n v="0"/>
    <n v="51"/>
    <s v="COES"/>
    <m/>
  </r>
  <r>
    <s v="20"/>
    <x v="4"/>
    <s v="GEPSA"/>
    <s v="18274711"/>
    <s v="18274711"/>
    <x v="4"/>
    <s v="G1"/>
    <s v="S"/>
    <n v="10.41"/>
    <n v="10.08"/>
    <m/>
    <m/>
    <n v="4067.386035"/>
    <m/>
    <m/>
    <m/>
    <m/>
    <m/>
    <x v="0"/>
    <s v="GEPSA18274711G1HI"/>
    <s v="Generadora de Energ¡a del Per£ S.A."/>
    <x v="36"/>
    <x v="36"/>
    <s v="C.H. Angel I"/>
    <x v="121"/>
    <x v="4"/>
    <x v="4"/>
    <x v="13"/>
    <x v="1"/>
    <s v="Instalado"/>
    <s v="Operativo"/>
    <s v="Generadora"/>
    <x v="0"/>
    <x v="1"/>
    <x v="1"/>
    <x v="0"/>
    <s v="Privado"/>
    <s v="PUNO"/>
    <s v="PUNO"/>
    <s v="CARABAYA"/>
    <s v="OLLACHEA"/>
    <n v="0"/>
    <x v="7"/>
    <n v="0"/>
    <x v="1"/>
    <s v="PRIMERA"/>
    <x v="0"/>
    <x v="0"/>
    <n v="4067.386035"/>
    <n v="4.0673860350000002"/>
    <m/>
    <n v="0.86750000000000005"/>
    <n v="0.84"/>
    <n v="7.6479999999999997"/>
    <n v="0"/>
    <n v="51"/>
    <s v="COES"/>
    <m/>
  </r>
  <r>
    <s v="20"/>
    <x v="5"/>
    <s v="GEPSA"/>
    <s v="18274711"/>
    <s v="18274711"/>
    <x v="4"/>
    <s v="G1"/>
    <s v="S"/>
    <n v="10.41"/>
    <n v="10.08"/>
    <m/>
    <m/>
    <n v="3749.31331"/>
    <m/>
    <m/>
    <m/>
    <m/>
    <m/>
    <x v="0"/>
    <s v="GEPSA18274711G1HI"/>
    <s v="Generadora de Energ¡a del Per£ S.A."/>
    <x v="36"/>
    <x v="36"/>
    <s v="C.H. Angel I"/>
    <x v="121"/>
    <x v="4"/>
    <x v="4"/>
    <x v="13"/>
    <x v="1"/>
    <s v="Instalado"/>
    <s v="Operativo"/>
    <s v="Generadora"/>
    <x v="0"/>
    <x v="1"/>
    <x v="1"/>
    <x v="0"/>
    <s v="Privado"/>
    <s v="PUNO"/>
    <s v="PUNO"/>
    <s v="CARABAYA"/>
    <s v="OLLACHEA"/>
    <n v="0"/>
    <x v="7"/>
    <n v="0"/>
    <x v="1"/>
    <s v="PRIMERA"/>
    <x v="0"/>
    <x v="0"/>
    <n v="3749.31331"/>
    <n v="3.7493133099999998"/>
    <m/>
    <n v="0.86750000000000005"/>
    <n v="0.84"/>
    <n v="7.6479999999999997"/>
    <n v="0"/>
    <n v="51"/>
    <s v="COES"/>
    <m/>
  </r>
  <r>
    <s v="20"/>
    <x v="6"/>
    <s v="GEPSA"/>
    <s v="18274711"/>
    <s v="18274711"/>
    <x v="4"/>
    <s v="G1"/>
    <s v="S"/>
    <n v="10.41"/>
    <n v="10.08"/>
    <m/>
    <m/>
    <n v="2850.2502525"/>
    <m/>
    <m/>
    <m/>
    <m/>
    <m/>
    <x v="0"/>
    <s v="GEPSA18274711G1HI"/>
    <s v="Generadora de Energ¡a del Per£ S.A."/>
    <x v="36"/>
    <x v="36"/>
    <s v="C.H. Angel I"/>
    <x v="121"/>
    <x v="4"/>
    <x v="4"/>
    <x v="13"/>
    <x v="1"/>
    <s v="Instalado"/>
    <s v="Operativo"/>
    <s v="Generadora"/>
    <x v="0"/>
    <x v="1"/>
    <x v="1"/>
    <x v="0"/>
    <s v="Privado"/>
    <s v="PUNO"/>
    <s v="PUNO"/>
    <s v="CARABAYA"/>
    <s v="OLLACHEA"/>
    <n v="0"/>
    <x v="7"/>
    <n v="0"/>
    <x v="1"/>
    <s v="PRIMERA"/>
    <x v="0"/>
    <x v="0"/>
    <n v="2850.2502525"/>
    <n v="2.8502502525"/>
    <m/>
    <n v="0.86750000000000005"/>
    <n v="0.84"/>
    <n v="7.6479999999999997"/>
    <n v="0"/>
    <n v="51"/>
    <s v="COES"/>
    <m/>
  </r>
  <r>
    <s v="20"/>
    <x v="7"/>
    <s v="GEPSA"/>
    <s v="18274711"/>
    <s v="18274711"/>
    <x v="4"/>
    <s v="G1"/>
    <s v="S"/>
    <n v="10.41"/>
    <n v="10.08"/>
    <m/>
    <m/>
    <n v="2140.1338999999998"/>
    <m/>
    <m/>
    <m/>
    <m/>
    <m/>
    <x v="0"/>
    <s v="GEPSA18274711G1HI"/>
    <s v="Generadora de Energ¡a del Per£ S.A."/>
    <x v="36"/>
    <x v="36"/>
    <s v="C.H. Angel I"/>
    <x v="121"/>
    <x v="4"/>
    <x v="4"/>
    <x v="13"/>
    <x v="1"/>
    <s v="Instalado"/>
    <s v="Operativo"/>
    <s v="Generadora"/>
    <x v="0"/>
    <x v="1"/>
    <x v="1"/>
    <x v="0"/>
    <s v="Privado"/>
    <s v="PUNO"/>
    <s v="PUNO"/>
    <s v="CARABAYA"/>
    <s v="OLLACHEA"/>
    <n v="0"/>
    <x v="7"/>
    <n v="0"/>
    <x v="1"/>
    <s v="PRIMERA"/>
    <x v="0"/>
    <x v="0"/>
    <n v="2140.1338999999998"/>
    <n v="2.1401338999999999"/>
    <m/>
    <n v="0.86750000000000005"/>
    <n v="0.84"/>
    <n v="7.6479999999999997"/>
    <n v="0"/>
    <n v="51"/>
    <s v="COES"/>
    <m/>
  </r>
  <r>
    <s v="20"/>
    <x v="8"/>
    <s v="GEPSA"/>
    <s v="18274711"/>
    <s v="18274711"/>
    <x v="4"/>
    <s v="G1"/>
    <s v="S"/>
    <n v="10.41"/>
    <n v="10.08"/>
    <m/>
    <m/>
    <n v="45.78116"/>
    <m/>
    <m/>
    <m/>
    <m/>
    <m/>
    <x v="0"/>
    <s v="GEPSA18274711G1HI"/>
    <s v="Generadora de Energ¡a del Per£ S.A."/>
    <x v="36"/>
    <x v="36"/>
    <s v="C.H. Angel I"/>
    <x v="121"/>
    <x v="4"/>
    <x v="4"/>
    <x v="13"/>
    <x v="1"/>
    <s v="Instalado"/>
    <s v="Operativo"/>
    <s v="Generadora"/>
    <x v="0"/>
    <x v="1"/>
    <x v="1"/>
    <x v="0"/>
    <s v="Privado"/>
    <s v="PUNO"/>
    <s v="PUNO"/>
    <s v="CARABAYA"/>
    <s v="OLLACHEA"/>
    <n v="0"/>
    <x v="7"/>
    <n v="0"/>
    <x v="1"/>
    <s v="PRIMERA"/>
    <x v="0"/>
    <x v="0"/>
    <n v="45.78116"/>
    <n v="4.5781160000000001E-2"/>
    <m/>
    <n v="0.86750000000000005"/>
    <n v="0.84"/>
    <n v="7.6479999999999997"/>
    <n v="0"/>
    <n v="51"/>
    <s v="COES"/>
    <m/>
  </r>
  <r>
    <s v="20"/>
    <x v="9"/>
    <s v="GEPSA"/>
    <s v="18274711"/>
    <s v="18274711"/>
    <x v="4"/>
    <s v="G1"/>
    <s v="S"/>
    <n v="10.41"/>
    <n v="10.08"/>
    <m/>
    <m/>
    <n v="339.57223249999998"/>
    <m/>
    <m/>
    <m/>
    <m/>
    <m/>
    <x v="0"/>
    <s v="GEPSA18274711G1HI"/>
    <s v="Generadora de Energ¡a del Per£ S.A."/>
    <x v="36"/>
    <x v="36"/>
    <s v="C.H. Angel I"/>
    <x v="121"/>
    <x v="4"/>
    <x v="4"/>
    <x v="13"/>
    <x v="1"/>
    <s v="Instalado"/>
    <s v="Operativo"/>
    <s v="Generadora"/>
    <x v="0"/>
    <x v="1"/>
    <x v="1"/>
    <x v="0"/>
    <s v="Privado"/>
    <s v="PUNO"/>
    <s v="PUNO"/>
    <s v="CARABAYA"/>
    <s v="OLLACHEA"/>
    <n v="0"/>
    <x v="7"/>
    <n v="0"/>
    <x v="1"/>
    <s v="PRIMERA"/>
    <x v="0"/>
    <x v="0"/>
    <n v="339.57223249999998"/>
    <n v="0.33957223249999996"/>
    <m/>
    <n v="0.86750000000000005"/>
    <n v="0.84"/>
    <n v="7.6479999999999997"/>
    <n v="0"/>
    <n v="51"/>
    <s v="COES"/>
    <m/>
  </r>
  <r>
    <s v="20"/>
    <x v="10"/>
    <s v="GEPSA"/>
    <s v="18274711"/>
    <s v="18274711"/>
    <x v="4"/>
    <s v="G1"/>
    <s v="S"/>
    <n v="10.41"/>
    <n v="10.08"/>
    <m/>
    <m/>
    <n v="877.86403250000001"/>
    <m/>
    <m/>
    <m/>
    <m/>
    <m/>
    <x v="0"/>
    <s v="GEPSA18274711G1HI"/>
    <s v="Generadora de Energ¡a del Per£ S.A."/>
    <x v="36"/>
    <x v="36"/>
    <s v="C.H. Angel I"/>
    <x v="121"/>
    <x v="4"/>
    <x v="4"/>
    <x v="13"/>
    <x v="1"/>
    <s v="Instalado"/>
    <s v="Operativo"/>
    <s v="Generadora"/>
    <x v="0"/>
    <x v="1"/>
    <x v="1"/>
    <x v="0"/>
    <s v="Privado"/>
    <s v="PUNO"/>
    <s v="PUNO"/>
    <s v="CARABAYA"/>
    <s v="OLLACHEA"/>
    <n v="0"/>
    <x v="7"/>
    <n v="0"/>
    <x v="1"/>
    <s v="PRIMERA"/>
    <x v="0"/>
    <x v="0"/>
    <n v="877.86403250000001"/>
    <n v="0.8778640325"/>
    <m/>
    <n v="0.86750000000000005"/>
    <n v="0.84"/>
    <n v="7.6479999999999997"/>
    <n v="0"/>
    <n v="51"/>
    <s v="COES"/>
    <m/>
  </r>
  <r>
    <s v="20"/>
    <x v="11"/>
    <s v="GEPSA"/>
    <s v="18274711"/>
    <s v="18274711"/>
    <x v="4"/>
    <s v="G1"/>
    <s v="S"/>
    <n v="10.41"/>
    <n v="10.08"/>
    <m/>
    <m/>
    <n v="6101.5177624999997"/>
    <m/>
    <m/>
    <m/>
    <m/>
    <m/>
    <x v="0"/>
    <s v="GEPSA18274711G1HI"/>
    <s v="Generadora de Energ¡a del Per£ S.A."/>
    <x v="36"/>
    <x v="36"/>
    <s v="C.H. Angel I"/>
    <x v="121"/>
    <x v="4"/>
    <x v="4"/>
    <x v="13"/>
    <x v="1"/>
    <s v="Instalado"/>
    <s v="Operativo"/>
    <s v="Generadora"/>
    <x v="0"/>
    <x v="1"/>
    <x v="1"/>
    <x v="0"/>
    <s v="Privado"/>
    <s v="PUNO"/>
    <s v="PUNO"/>
    <s v="CARABAYA"/>
    <s v="OLLACHEA"/>
    <n v="0"/>
    <x v="7"/>
    <n v="0"/>
    <x v="1"/>
    <s v="PRIMERA"/>
    <x v="0"/>
    <x v="0"/>
    <n v="6101.5177624999997"/>
    <n v="6.1015177624999994"/>
    <m/>
    <n v="0.86750000000000005"/>
    <n v="0.84"/>
    <n v="7.6479999999999997"/>
    <n v="0"/>
    <n v="51"/>
    <s v="COES"/>
    <m/>
  </r>
  <r>
    <s v="20"/>
    <x v="0"/>
    <s v="GEPSA"/>
    <s v="18274711"/>
    <s v="18274711"/>
    <x v="4"/>
    <s v="G2"/>
    <s v="S"/>
    <n v="10.41"/>
    <n v="10.08"/>
    <m/>
    <m/>
    <n v="7522.5879800000002"/>
    <m/>
    <m/>
    <m/>
    <m/>
    <m/>
    <x v="0"/>
    <s v="GEPSA18274711G2HI"/>
    <s v="Generadora de Energ¡a del Per£ S.A."/>
    <x v="36"/>
    <x v="36"/>
    <s v="C.H. Angel I"/>
    <x v="121"/>
    <x v="4"/>
    <x v="4"/>
    <x v="14"/>
    <x v="1"/>
    <s v="Instalado"/>
    <s v="Operativo"/>
    <s v="Generadora"/>
    <x v="0"/>
    <x v="1"/>
    <x v="1"/>
    <x v="0"/>
    <s v="Privado"/>
    <s v="PUNO"/>
    <s v="PUNO"/>
    <s v="CARABAYA"/>
    <s v="OLLACHEA"/>
    <n v="0"/>
    <x v="7"/>
    <n v="0"/>
    <x v="1"/>
    <s v="PRIMERA"/>
    <x v="0"/>
    <x v="0"/>
    <n v="7522.5879800000002"/>
    <n v="7.52258798"/>
    <m/>
    <n v="0.86750000000000005"/>
    <n v="0.84"/>
    <n v="7.6479999999999997"/>
    <n v="0"/>
    <n v="51"/>
    <s v="COES"/>
    <m/>
  </r>
  <r>
    <s v="20"/>
    <x v="1"/>
    <s v="GEPSA"/>
    <s v="18274711"/>
    <s v="18274711"/>
    <x v="4"/>
    <s v="G2"/>
    <s v="S"/>
    <n v="10.41"/>
    <n v="10.08"/>
    <m/>
    <m/>
    <n v="6914.1718049999999"/>
    <m/>
    <m/>
    <m/>
    <m/>
    <m/>
    <x v="0"/>
    <s v="GEPSA18274711G2HI"/>
    <s v="Generadora de Energ¡a del Per£ S.A."/>
    <x v="36"/>
    <x v="36"/>
    <s v="C.H. Angel I"/>
    <x v="121"/>
    <x v="4"/>
    <x v="4"/>
    <x v="14"/>
    <x v="1"/>
    <s v="Instalado"/>
    <s v="Operativo"/>
    <s v="Generadora"/>
    <x v="0"/>
    <x v="1"/>
    <x v="1"/>
    <x v="0"/>
    <s v="Privado"/>
    <s v="PUNO"/>
    <s v="PUNO"/>
    <s v="CARABAYA"/>
    <s v="OLLACHEA"/>
    <n v="0"/>
    <x v="7"/>
    <n v="0"/>
    <x v="1"/>
    <s v="PRIMERA"/>
    <x v="0"/>
    <x v="0"/>
    <n v="6914.1718049999999"/>
    <n v="6.9141718049999996"/>
    <m/>
    <n v="0.86750000000000005"/>
    <n v="0.84"/>
    <n v="7.6479999999999997"/>
    <n v="0"/>
    <n v="51"/>
    <s v="COES"/>
    <m/>
  </r>
  <r>
    <s v="20"/>
    <x v="2"/>
    <s v="GEPSA"/>
    <s v="18274711"/>
    <s v="18274711"/>
    <x v="4"/>
    <s v="G2"/>
    <s v="S"/>
    <n v="10.41"/>
    <n v="10.08"/>
    <m/>
    <m/>
    <n v="7239.0512374999998"/>
    <m/>
    <m/>
    <m/>
    <m/>
    <m/>
    <x v="0"/>
    <s v="GEPSA18274711G2HI"/>
    <s v="Generadora de Energ¡a del Per£ S.A."/>
    <x v="36"/>
    <x v="36"/>
    <s v="C.H. Angel I"/>
    <x v="121"/>
    <x v="4"/>
    <x v="4"/>
    <x v="14"/>
    <x v="1"/>
    <s v="Instalado"/>
    <s v="Operativo"/>
    <s v="Generadora"/>
    <x v="0"/>
    <x v="1"/>
    <x v="1"/>
    <x v="0"/>
    <s v="Privado"/>
    <s v="PUNO"/>
    <s v="PUNO"/>
    <s v="CARABAYA"/>
    <s v="OLLACHEA"/>
    <n v="0"/>
    <x v="7"/>
    <n v="0"/>
    <x v="1"/>
    <s v="PRIMERA"/>
    <x v="0"/>
    <x v="0"/>
    <n v="7239.0512374999998"/>
    <n v="7.2390512375"/>
    <m/>
    <n v="0.86750000000000005"/>
    <n v="0.84"/>
    <n v="7.6479999999999997"/>
    <n v="0"/>
    <n v="51"/>
    <s v="COES"/>
    <m/>
  </r>
  <r>
    <s v="20"/>
    <x v="3"/>
    <s v="GEPSA"/>
    <s v="18274711"/>
    <s v="18274711"/>
    <x v="4"/>
    <s v="G2"/>
    <s v="S"/>
    <n v="10.41"/>
    <n v="10.08"/>
    <m/>
    <m/>
    <n v="6810.1095875000001"/>
    <m/>
    <m/>
    <m/>
    <m/>
    <m/>
    <x v="0"/>
    <s v="GEPSA18274711G2HI"/>
    <s v="Generadora de Energ¡a del Per£ S.A."/>
    <x v="36"/>
    <x v="36"/>
    <s v="C.H. Angel I"/>
    <x v="121"/>
    <x v="4"/>
    <x v="4"/>
    <x v="14"/>
    <x v="1"/>
    <s v="Instalado"/>
    <s v="Operativo"/>
    <s v="Generadora"/>
    <x v="0"/>
    <x v="1"/>
    <x v="1"/>
    <x v="0"/>
    <s v="Privado"/>
    <s v="PUNO"/>
    <s v="PUNO"/>
    <s v="CARABAYA"/>
    <s v="OLLACHEA"/>
    <n v="0"/>
    <x v="7"/>
    <n v="0"/>
    <x v="1"/>
    <s v="PRIMERA"/>
    <x v="0"/>
    <x v="0"/>
    <n v="6810.1095875000001"/>
    <n v="6.8101095875000004"/>
    <m/>
    <n v="0.86750000000000005"/>
    <n v="0.84"/>
    <n v="7.6479999999999997"/>
    <n v="0"/>
    <n v="51"/>
    <s v="COES"/>
    <m/>
  </r>
  <r>
    <s v="20"/>
    <x v="4"/>
    <s v="GEPSA"/>
    <s v="18274711"/>
    <s v="18274711"/>
    <x v="4"/>
    <s v="G2"/>
    <s v="S"/>
    <n v="10.41"/>
    <n v="10.08"/>
    <m/>
    <m/>
    <n v="4003.6089025000001"/>
    <m/>
    <m/>
    <m/>
    <m/>
    <m/>
    <x v="0"/>
    <s v="GEPSA18274711G2HI"/>
    <s v="Generadora de Energ¡a del Per£ S.A."/>
    <x v="36"/>
    <x v="36"/>
    <s v="C.H. Angel I"/>
    <x v="121"/>
    <x v="4"/>
    <x v="4"/>
    <x v="14"/>
    <x v="1"/>
    <s v="Instalado"/>
    <s v="Operativo"/>
    <s v="Generadora"/>
    <x v="0"/>
    <x v="1"/>
    <x v="1"/>
    <x v="0"/>
    <s v="Privado"/>
    <s v="PUNO"/>
    <s v="PUNO"/>
    <s v="CARABAYA"/>
    <s v="OLLACHEA"/>
    <n v="0"/>
    <x v="7"/>
    <n v="0"/>
    <x v="1"/>
    <s v="PRIMERA"/>
    <x v="0"/>
    <x v="0"/>
    <n v="4003.6089025000001"/>
    <n v="4.0036089024999999"/>
    <m/>
    <n v="0.86750000000000005"/>
    <n v="0.84"/>
    <n v="7.6479999999999997"/>
    <n v="0"/>
    <n v="51"/>
    <s v="COES"/>
    <m/>
  </r>
  <r>
    <s v="20"/>
    <x v="5"/>
    <s v="GEPSA"/>
    <s v="18274711"/>
    <s v="18274711"/>
    <x v="4"/>
    <s v="G2"/>
    <s v="S"/>
    <n v="10.41"/>
    <n v="10.08"/>
    <m/>
    <m/>
    <n v="769.0682875"/>
    <m/>
    <m/>
    <m/>
    <m/>
    <m/>
    <x v="0"/>
    <s v="GEPSA18274711G2HI"/>
    <s v="Generadora de Energ¡a del Per£ S.A."/>
    <x v="36"/>
    <x v="36"/>
    <s v="C.H. Angel I"/>
    <x v="121"/>
    <x v="4"/>
    <x v="4"/>
    <x v="14"/>
    <x v="1"/>
    <s v="Instalado"/>
    <s v="Operativo"/>
    <s v="Generadora"/>
    <x v="0"/>
    <x v="1"/>
    <x v="1"/>
    <x v="0"/>
    <s v="Privado"/>
    <s v="PUNO"/>
    <s v="PUNO"/>
    <s v="CARABAYA"/>
    <s v="OLLACHEA"/>
    <n v="0"/>
    <x v="7"/>
    <n v="0"/>
    <x v="1"/>
    <s v="PRIMERA"/>
    <x v="0"/>
    <x v="0"/>
    <n v="769.0682875"/>
    <n v="0.7690682875"/>
    <m/>
    <n v="0.86750000000000005"/>
    <n v="0.84"/>
    <n v="7.6479999999999997"/>
    <n v="0"/>
    <n v="51"/>
    <s v="COES"/>
    <m/>
  </r>
  <r>
    <s v="20"/>
    <x v="6"/>
    <s v="GEPSA"/>
    <s v="18274711"/>
    <s v="18274711"/>
    <x v="4"/>
    <s v="G2"/>
    <s v="S"/>
    <n v="10.41"/>
    <n v="10.08"/>
    <m/>
    <m/>
    <n v="0"/>
    <m/>
    <m/>
    <m/>
    <m/>
    <m/>
    <x v="0"/>
    <s v="GEPSA18274711G2HI"/>
    <s v="Generadora de Energ¡a del Per£ S.A."/>
    <x v="36"/>
    <x v="36"/>
    <s v="C.H. Angel I"/>
    <x v="121"/>
    <x v="4"/>
    <x v="4"/>
    <x v="14"/>
    <x v="1"/>
    <s v="Instalado"/>
    <s v="Operativo"/>
    <s v="Generadora"/>
    <x v="0"/>
    <x v="1"/>
    <x v="1"/>
    <x v="0"/>
    <s v="Privado"/>
    <s v="PUNO"/>
    <s v="PUNO"/>
    <s v="CARABAYA"/>
    <s v="OLLACHEA"/>
    <n v="0"/>
    <x v="7"/>
    <n v="0"/>
    <x v="1"/>
    <s v="PRIMERA"/>
    <x v="0"/>
    <x v="0"/>
    <n v="0"/>
    <n v="0"/>
    <m/>
    <n v="0.86750000000000005"/>
    <n v="0.84"/>
    <n v="7.6479999999999997"/>
    <n v="0"/>
    <n v="51"/>
    <s v="COES"/>
    <m/>
  </r>
  <r>
    <s v="20"/>
    <x v="7"/>
    <s v="GEPSA"/>
    <s v="18274711"/>
    <s v="18274711"/>
    <x v="4"/>
    <s v="G2"/>
    <s v="S"/>
    <n v="10.41"/>
    <n v="10.08"/>
    <m/>
    <m/>
    <n v="0"/>
    <m/>
    <m/>
    <m/>
    <m/>
    <m/>
    <x v="0"/>
    <s v="GEPSA18274711G2HI"/>
    <s v="Generadora de Energ¡a del Per£ S.A."/>
    <x v="36"/>
    <x v="36"/>
    <s v="C.H. Angel I"/>
    <x v="121"/>
    <x v="4"/>
    <x v="4"/>
    <x v="14"/>
    <x v="1"/>
    <s v="Instalado"/>
    <s v="Operativo"/>
    <s v="Generadora"/>
    <x v="0"/>
    <x v="1"/>
    <x v="1"/>
    <x v="0"/>
    <s v="Privado"/>
    <s v="PUNO"/>
    <s v="PUNO"/>
    <s v="CARABAYA"/>
    <s v="OLLACHEA"/>
    <n v="0"/>
    <x v="7"/>
    <n v="0"/>
    <x v="1"/>
    <s v="PRIMERA"/>
    <x v="0"/>
    <x v="0"/>
    <n v="0"/>
    <n v="0"/>
    <m/>
    <n v="0.86750000000000005"/>
    <n v="0.84"/>
    <n v="7.6479999999999997"/>
    <n v="0"/>
    <n v="51"/>
    <s v="COES"/>
    <m/>
  </r>
  <r>
    <s v="20"/>
    <x v="8"/>
    <s v="GEPSA"/>
    <s v="18274711"/>
    <s v="18274711"/>
    <x v="4"/>
    <s v="G2"/>
    <s v="S"/>
    <n v="10.41"/>
    <n v="10.08"/>
    <m/>
    <m/>
    <n v="2504.7073700000001"/>
    <m/>
    <m/>
    <m/>
    <m/>
    <m/>
    <x v="0"/>
    <s v="GEPSA18274711G2HI"/>
    <s v="Generadora de Energ¡a del Per£ S.A."/>
    <x v="36"/>
    <x v="36"/>
    <s v="C.H. Angel I"/>
    <x v="121"/>
    <x v="4"/>
    <x v="4"/>
    <x v="14"/>
    <x v="1"/>
    <s v="Instalado"/>
    <s v="Operativo"/>
    <s v="Generadora"/>
    <x v="0"/>
    <x v="1"/>
    <x v="1"/>
    <x v="0"/>
    <s v="Privado"/>
    <s v="PUNO"/>
    <s v="PUNO"/>
    <s v="CARABAYA"/>
    <s v="OLLACHEA"/>
    <n v="0"/>
    <x v="7"/>
    <n v="0"/>
    <x v="1"/>
    <s v="PRIMERA"/>
    <x v="0"/>
    <x v="0"/>
    <n v="2504.7073700000001"/>
    <n v="2.5047073700000002"/>
    <m/>
    <n v="0.86750000000000005"/>
    <n v="0.84"/>
    <n v="7.6479999999999997"/>
    <n v="0"/>
    <n v="51"/>
    <s v="COES"/>
    <m/>
  </r>
  <r>
    <s v="20"/>
    <x v="9"/>
    <s v="GEPSA"/>
    <s v="18274711"/>
    <s v="18274711"/>
    <x v="4"/>
    <s v="G2"/>
    <s v="S"/>
    <n v="10.41"/>
    <n v="10.08"/>
    <m/>
    <m/>
    <n v="3102.0794649999998"/>
    <m/>
    <m/>
    <m/>
    <m/>
    <m/>
    <x v="0"/>
    <s v="GEPSA18274711G2HI"/>
    <s v="Generadora de Energ¡a del Per£ S.A."/>
    <x v="36"/>
    <x v="36"/>
    <s v="C.H. Angel I"/>
    <x v="121"/>
    <x v="4"/>
    <x v="4"/>
    <x v="14"/>
    <x v="1"/>
    <s v="Instalado"/>
    <s v="Operativo"/>
    <s v="Generadora"/>
    <x v="0"/>
    <x v="1"/>
    <x v="1"/>
    <x v="0"/>
    <s v="Privado"/>
    <s v="PUNO"/>
    <s v="PUNO"/>
    <s v="CARABAYA"/>
    <s v="OLLACHEA"/>
    <n v="0"/>
    <x v="7"/>
    <n v="0"/>
    <x v="1"/>
    <s v="PRIMERA"/>
    <x v="0"/>
    <x v="0"/>
    <n v="3102.0794649999998"/>
    <n v="3.1020794649999996"/>
    <m/>
    <n v="0.86750000000000005"/>
    <n v="0.84"/>
    <n v="7.6479999999999997"/>
    <n v="0"/>
    <n v="51"/>
    <s v="COES"/>
    <m/>
  </r>
  <r>
    <s v="20"/>
    <x v="10"/>
    <s v="GEPSA"/>
    <s v="18274711"/>
    <s v="18274711"/>
    <x v="4"/>
    <s v="G2"/>
    <s v="S"/>
    <n v="10.41"/>
    <n v="10.08"/>
    <m/>
    <m/>
    <n v="2122.28078"/>
    <m/>
    <m/>
    <m/>
    <m/>
    <m/>
    <x v="0"/>
    <s v="GEPSA18274711G2HI"/>
    <s v="Generadora de Energ¡a del Per£ S.A."/>
    <x v="36"/>
    <x v="36"/>
    <s v="C.H. Angel I"/>
    <x v="121"/>
    <x v="4"/>
    <x v="4"/>
    <x v="14"/>
    <x v="1"/>
    <s v="Instalado"/>
    <s v="Operativo"/>
    <s v="Generadora"/>
    <x v="0"/>
    <x v="1"/>
    <x v="1"/>
    <x v="0"/>
    <s v="Privado"/>
    <s v="PUNO"/>
    <s v="PUNO"/>
    <s v="CARABAYA"/>
    <s v="OLLACHEA"/>
    <n v="0"/>
    <x v="7"/>
    <n v="0"/>
    <x v="1"/>
    <s v="PRIMERA"/>
    <x v="0"/>
    <x v="0"/>
    <n v="2122.28078"/>
    <n v="2.1222807800000001"/>
    <m/>
    <n v="0.86750000000000005"/>
    <n v="0.84"/>
    <n v="7.6479999999999997"/>
    <n v="0"/>
    <n v="51"/>
    <s v="COES"/>
    <m/>
  </r>
  <r>
    <s v="20"/>
    <x v="11"/>
    <s v="GEPSA"/>
    <s v="18274711"/>
    <s v="18274711"/>
    <x v="4"/>
    <s v="G2"/>
    <s v="S"/>
    <n v="10.41"/>
    <n v="10.08"/>
    <m/>
    <m/>
    <n v="6104.503925"/>
    <m/>
    <m/>
    <m/>
    <m/>
    <m/>
    <x v="0"/>
    <s v="GEPSA18274711G2HI"/>
    <s v="Generadora de Energ¡a del Per£ S.A."/>
    <x v="36"/>
    <x v="36"/>
    <s v="C.H. Angel I"/>
    <x v="121"/>
    <x v="4"/>
    <x v="4"/>
    <x v="14"/>
    <x v="1"/>
    <s v="Instalado"/>
    <s v="Operativo"/>
    <s v="Generadora"/>
    <x v="0"/>
    <x v="1"/>
    <x v="1"/>
    <x v="0"/>
    <s v="Privado"/>
    <s v="PUNO"/>
    <s v="PUNO"/>
    <s v="CARABAYA"/>
    <s v="OLLACHEA"/>
    <n v="0"/>
    <x v="7"/>
    <n v="0"/>
    <x v="1"/>
    <s v="PRIMERA"/>
    <x v="0"/>
    <x v="0"/>
    <n v="6104.503925"/>
    <n v="6.1045039250000004"/>
    <m/>
    <n v="0.86750000000000005"/>
    <n v="0.84"/>
    <n v="7.6479999999999997"/>
    <n v="0"/>
    <n v="51"/>
    <s v="COES"/>
    <m/>
  </r>
  <r>
    <s v="20"/>
    <x v="0"/>
    <s v="GEPSA"/>
    <s v="18274811"/>
    <s v="18274811"/>
    <x v="4"/>
    <s v="G1"/>
    <s v="S"/>
    <n v="10.41"/>
    <n v="10.08"/>
    <m/>
    <m/>
    <n v="7511.2925800000003"/>
    <m/>
    <m/>
    <m/>
    <m/>
    <m/>
    <x v="0"/>
    <s v="GEPSA18274811G1HI"/>
    <s v="Generadora de Energ¡a del Per£ S.A."/>
    <x v="36"/>
    <x v="36"/>
    <s v="C.H. Angel II"/>
    <x v="122"/>
    <x v="4"/>
    <x v="4"/>
    <x v="13"/>
    <x v="1"/>
    <s v="Instalado"/>
    <s v="Operativo"/>
    <s v="Generadora"/>
    <x v="0"/>
    <x v="1"/>
    <x v="1"/>
    <x v="0"/>
    <s v="Privado"/>
    <s v="PUNO"/>
    <s v="PUNO"/>
    <s v="CARABAYA"/>
    <s v="OLLACHEA"/>
    <n v="0"/>
    <x v="7"/>
    <n v="0"/>
    <x v="1"/>
    <s v="PRIMERA"/>
    <x v="0"/>
    <x v="0"/>
    <n v="7511.2925800000003"/>
    <n v="7.5112925800000001"/>
    <m/>
    <n v="0.86750000000000005"/>
    <n v="0.84"/>
    <n v="7.6479999999999997"/>
    <n v="0"/>
    <n v="51"/>
    <s v="COES"/>
    <m/>
  </r>
  <r>
    <s v="20"/>
    <x v="1"/>
    <s v="GEPSA"/>
    <s v="18274811"/>
    <s v="18274811"/>
    <x v="4"/>
    <s v="G1"/>
    <s v="S"/>
    <n v="10.41"/>
    <n v="10.08"/>
    <m/>
    <m/>
    <n v="6924.2004525000002"/>
    <m/>
    <m/>
    <m/>
    <m/>
    <m/>
    <x v="0"/>
    <s v="GEPSA18274811G1HI"/>
    <s v="Generadora de Energ¡a del Per£ S.A."/>
    <x v="36"/>
    <x v="36"/>
    <s v="C.H. Angel II"/>
    <x v="122"/>
    <x v="4"/>
    <x v="4"/>
    <x v="13"/>
    <x v="1"/>
    <s v="Instalado"/>
    <s v="Operativo"/>
    <s v="Generadora"/>
    <x v="0"/>
    <x v="1"/>
    <x v="1"/>
    <x v="0"/>
    <s v="Privado"/>
    <s v="PUNO"/>
    <s v="PUNO"/>
    <s v="CARABAYA"/>
    <s v="OLLACHEA"/>
    <n v="0"/>
    <x v="7"/>
    <n v="0"/>
    <x v="1"/>
    <s v="PRIMERA"/>
    <x v="0"/>
    <x v="0"/>
    <n v="6924.2004525000002"/>
    <n v="6.9242004525"/>
    <m/>
    <n v="0.86750000000000005"/>
    <n v="0.84"/>
    <n v="7.6479999999999997"/>
    <n v="0"/>
    <n v="51"/>
    <s v="COES"/>
    <m/>
  </r>
  <r>
    <s v="20"/>
    <x v="2"/>
    <s v="GEPSA"/>
    <s v="18274811"/>
    <s v="18274811"/>
    <x v="4"/>
    <s v="G1"/>
    <s v="S"/>
    <n v="10.41"/>
    <n v="10.08"/>
    <m/>
    <m/>
    <n v="7002.4974224999996"/>
    <m/>
    <m/>
    <m/>
    <m/>
    <m/>
    <x v="0"/>
    <s v="GEPSA18274811G1HI"/>
    <s v="Generadora de Energ¡a del Per£ S.A."/>
    <x v="36"/>
    <x v="36"/>
    <s v="C.H. Angel II"/>
    <x v="122"/>
    <x v="4"/>
    <x v="4"/>
    <x v="13"/>
    <x v="1"/>
    <s v="Instalado"/>
    <s v="Operativo"/>
    <s v="Generadora"/>
    <x v="0"/>
    <x v="1"/>
    <x v="1"/>
    <x v="0"/>
    <s v="Privado"/>
    <s v="PUNO"/>
    <s v="PUNO"/>
    <s v="CARABAYA"/>
    <s v="OLLACHEA"/>
    <n v="0"/>
    <x v="7"/>
    <n v="0"/>
    <x v="1"/>
    <s v="PRIMERA"/>
    <x v="0"/>
    <x v="0"/>
    <n v="7002.4974224999996"/>
    <n v="7.0024974224999994"/>
    <m/>
    <n v="0.86750000000000005"/>
    <n v="0.84"/>
    <n v="7.6479999999999997"/>
    <n v="0"/>
    <n v="51"/>
    <s v="COES"/>
    <m/>
  </r>
  <r>
    <s v="20"/>
    <x v="3"/>
    <s v="GEPSA"/>
    <s v="18274811"/>
    <s v="18274811"/>
    <x v="4"/>
    <s v="G1"/>
    <s v="S"/>
    <n v="10.41"/>
    <n v="10.08"/>
    <m/>
    <m/>
    <n v="6991.6571875"/>
    <m/>
    <m/>
    <m/>
    <m/>
    <m/>
    <x v="0"/>
    <s v="GEPSA18274811G1HI"/>
    <s v="Generadora de Energ¡a del Per£ S.A."/>
    <x v="36"/>
    <x v="36"/>
    <s v="C.H. Angel II"/>
    <x v="122"/>
    <x v="4"/>
    <x v="4"/>
    <x v="13"/>
    <x v="1"/>
    <s v="Instalado"/>
    <s v="Operativo"/>
    <s v="Generadora"/>
    <x v="0"/>
    <x v="1"/>
    <x v="1"/>
    <x v="0"/>
    <s v="Privado"/>
    <s v="PUNO"/>
    <s v="PUNO"/>
    <s v="CARABAYA"/>
    <s v="OLLACHEA"/>
    <n v="0"/>
    <x v="7"/>
    <n v="0"/>
    <x v="1"/>
    <s v="PRIMERA"/>
    <x v="0"/>
    <x v="0"/>
    <n v="6991.6571875"/>
    <n v="6.9916571874999995"/>
    <m/>
    <n v="0.86750000000000005"/>
    <n v="0.84"/>
    <n v="7.6479999999999997"/>
    <n v="0"/>
    <n v="51"/>
    <s v="COES"/>
    <m/>
  </r>
  <r>
    <s v="20"/>
    <x v="4"/>
    <s v="GEPSA"/>
    <s v="18274811"/>
    <s v="18274811"/>
    <x v="4"/>
    <s v="G1"/>
    <s v="S"/>
    <n v="10.41"/>
    <n v="10.08"/>
    <m/>
    <m/>
    <n v="5111.70273"/>
    <m/>
    <m/>
    <m/>
    <m/>
    <m/>
    <x v="0"/>
    <s v="GEPSA18274811G1HI"/>
    <s v="Generadora de Energ¡a del Per£ S.A."/>
    <x v="36"/>
    <x v="36"/>
    <s v="C.H. Angel II"/>
    <x v="122"/>
    <x v="4"/>
    <x v="4"/>
    <x v="13"/>
    <x v="1"/>
    <s v="Instalado"/>
    <s v="Operativo"/>
    <s v="Generadora"/>
    <x v="0"/>
    <x v="1"/>
    <x v="1"/>
    <x v="0"/>
    <s v="Privado"/>
    <s v="PUNO"/>
    <s v="PUNO"/>
    <s v="CARABAYA"/>
    <s v="OLLACHEA"/>
    <n v="0"/>
    <x v="7"/>
    <n v="0"/>
    <x v="1"/>
    <s v="PRIMERA"/>
    <x v="0"/>
    <x v="0"/>
    <n v="5111.70273"/>
    <n v="5.1117027300000002"/>
    <m/>
    <n v="0.86750000000000005"/>
    <n v="0.84"/>
    <n v="7.6479999999999997"/>
    <n v="0"/>
    <n v="51"/>
    <s v="COES"/>
    <m/>
  </r>
  <r>
    <s v="20"/>
    <x v="5"/>
    <s v="GEPSA"/>
    <s v="18274811"/>
    <s v="18274811"/>
    <x v="4"/>
    <s v="G1"/>
    <s v="S"/>
    <n v="10.41"/>
    <n v="10.08"/>
    <m/>
    <m/>
    <n v="1356.4244074999999"/>
    <m/>
    <m/>
    <m/>
    <m/>
    <m/>
    <x v="0"/>
    <s v="GEPSA18274811G1HI"/>
    <s v="Generadora de Energ¡a del Per£ S.A."/>
    <x v="36"/>
    <x v="36"/>
    <s v="C.H. Angel II"/>
    <x v="122"/>
    <x v="4"/>
    <x v="4"/>
    <x v="13"/>
    <x v="1"/>
    <s v="Instalado"/>
    <s v="Operativo"/>
    <s v="Generadora"/>
    <x v="0"/>
    <x v="1"/>
    <x v="1"/>
    <x v="0"/>
    <s v="Privado"/>
    <s v="PUNO"/>
    <s v="PUNO"/>
    <s v="CARABAYA"/>
    <s v="OLLACHEA"/>
    <n v="0"/>
    <x v="7"/>
    <n v="0"/>
    <x v="1"/>
    <s v="PRIMERA"/>
    <x v="0"/>
    <x v="0"/>
    <n v="1356.4244074999999"/>
    <n v="1.3564244074999998"/>
    <m/>
    <n v="0.86750000000000005"/>
    <n v="0.84"/>
    <n v="7.6479999999999997"/>
    <n v="0"/>
    <n v="51"/>
    <s v="COES"/>
    <m/>
  </r>
  <r>
    <s v="20"/>
    <x v="6"/>
    <s v="GEPSA"/>
    <s v="18274811"/>
    <s v="18274811"/>
    <x v="4"/>
    <s v="G1"/>
    <s v="S"/>
    <n v="10.41"/>
    <n v="10.08"/>
    <m/>
    <m/>
    <n v="0"/>
    <m/>
    <m/>
    <m/>
    <m/>
    <m/>
    <x v="0"/>
    <s v="GEPSA18274811G1HI"/>
    <s v="Generadora de Energ¡a del Per£ S.A."/>
    <x v="36"/>
    <x v="36"/>
    <s v="C.H. Angel II"/>
    <x v="122"/>
    <x v="4"/>
    <x v="4"/>
    <x v="13"/>
    <x v="1"/>
    <s v="Instalado"/>
    <s v="Operativo"/>
    <s v="Generadora"/>
    <x v="0"/>
    <x v="1"/>
    <x v="1"/>
    <x v="0"/>
    <s v="Privado"/>
    <s v="PUNO"/>
    <s v="PUNO"/>
    <s v="CARABAYA"/>
    <s v="OLLACHEA"/>
    <n v="0"/>
    <x v="7"/>
    <n v="0"/>
    <x v="1"/>
    <s v="PRIMERA"/>
    <x v="0"/>
    <x v="0"/>
    <n v="0"/>
    <n v="0"/>
    <m/>
    <n v="0.86750000000000005"/>
    <n v="0.84"/>
    <n v="7.6479999999999997"/>
    <n v="0"/>
    <n v="51"/>
    <s v="COES"/>
    <m/>
  </r>
  <r>
    <s v="20"/>
    <x v="7"/>
    <s v="GEPSA"/>
    <s v="18274811"/>
    <s v="18274811"/>
    <x v="4"/>
    <s v="G1"/>
    <s v="S"/>
    <n v="10.41"/>
    <n v="10.08"/>
    <m/>
    <m/>
    <n v="0"/>
    <m/>
    <m/>
    <m/>
    <m/>
    <m/>
    <x v="0"/>
    <s v="GEPSA18274811G1HI"/>
    <s v="Generadora de Energ¡a del Per£ S.A."/>
    <x v="36"/>
    <x v="36"/>
    <s v="C.H. Angel II"/>
    <x v="122"/>
    <x v="4"/>
    <x v="4"/>
    <x v="13"/>
    <x v="1"/>
    <s v="Instalado"/>
    <s v="Operativo"/>
    <s v="Generadora"/>
    <x v="0"/>
    <x v="1"/>
    <x v="1"/>
    <x v="0"/>
    <s v="Privado"/>
    <s v="PUNO"/>
    <s v="PUNO"/>
    <s v="CARABAYA"/>
    <s v="OLLACHEA"/>
    <n v="0"/>
    <x v="7"/>
    <n v="0"/>
    <x v="1"/>
    <s v="PRIMERA"/>
    <x v="0"/>
    <x v="0"/>
    <n v="0"/>
    <n v="0"/>
    <m/>
    <n v="0.86750000000000005"/>
    <n v="0.84"/>
    <n v="7.6479999999999997"/>
    <n v="0"/>
    <n v="51"/>
    <s v="COES"/>
    <m/>
  </r>
  <r>
    <s v="20"/>
    <x v="8"/>
    <s v="GEPSA"/>
    <s v="18274811"/>
    <s v="18274811"/>
    <x v="4"/>
    <s v="G1"/>
    <s v="S"/>
    <n v="10.41"/>
    <n v="10.08"/>
    <m/>
    <m/>
    <n v="86.219279999999998"/>
    <m/>
    <m/>
    <m/>
    <m/>
    <m/>
    <x v="0"/>
    <s v="GEPSA18274811G1HI"/>
    <s v="Generadora de Energ¡a del Per£ S.A."/>
    <x v="36"/>
    <x v="36"/>
    <s v="C.H. Angel II"/>
    <x v="122"/>
    <x v="4"/>
    <x v="4"/>
    <x v="13"/>
    <x v="1"/>
    <s v="Instalado"/>
    <s v="Operativo"/>
    <s v="Generadora"/>
    <x v="0"/>
    <x v="1"/>
    <x v="1"/>
    <x v="0"/>
    <s v="Privado"/>
    <s v="PUNO"/>
    <s v="PUNO"/>
    <s v="CARABAYA"/>
    <s v="OLLACHEA"/>
    <n v="0"/>
    <x v="7"/>
    <n v="0"/>
    <x v="1"/>
    <s v="PRIMERA"/>
    <x v="0"/>
    <x v="0"/>
    <n v="86.219279999999998"/>
    <n v="8.6219279999999995E-2"/>
    <m/>
    <n v="0.86750000000000005"/>
    <n v="0.84"/>
    <n v="7.6479999999999997"/>
    <n v="0"/>
    <n v="51"/>
    <s v="COES"/>
    <m/>
  </r>
  <r>
    <s v="20"/>
    <x v="9"/>
    <s v="GEPSA"/>
    <s v="18274811"/>
    <s v="18274811"/>
    <x v="4"/>
    <s v="G1"/>
    <s v="S"/>
    <n v="10.41"/>
    <n v="10.08"/>
    <m/>
    <m/>
    <n v="163.22762499999999"/>
    <m/>
    <m/>
    <m/>
    <m/>
    <m/>
    <x v="0"/>
    <s v="GEPSA18274811G1HI"/>
    <s v="Generadora de Energ¡a del Per£ S.A."/>
    <x v="36"/>
    <x v="36"/>
    <s v="C.H. Angel II"/>
    <x v="122"/>
    <x v="4"/>
    <x v="4"/>
    <x v="13"/>
    <x v="1"/>
    <s v="Instalado"/>
    <s v="Operativo"/>
    <s v="Generadora"/>
    <x v="0"/>
    <x v="1"/>
    <x v="1"/>
    <x v="0"/>
    <s v="Privado"/>
    <s v="PUNO"/>
    <s v="PUNO"/>
    <s v="CARABAYA"/>
    <s v="OLLACHEA"/>
    <n v="0"/>
    <x v="7"/>
    <n v="0"/>
    <x v="1"/>
    <s v="PRIMERA"/>
    <x v="0"/>
    <x v="0"/>
    <n v="163.22762499999999"/>
    <n v="0.16322762499999999"/>
    <m/>
    <n v="0.86750000000000005"/>
    <n v="0.84"/>
    <n v="7.6479999999999997"/>
    <n v="0"/>
    <n v="51"/>
    <s v="COES"/>
    <m/>
  </r>
  <r>
    <s v="20"/>
    <x v="10"/>
    <s v="GEPSA"/>
    <s v="18274811"/>
    <s v="18274811"/>
    <x v="4"/>
    <s v="G1"/>
    <s v="S"/>
    <n v="10.41"/>
    <n v="10.08"/>
    <m/>
    <m/>
    <n v="0"/>
    <m/>
    <m/>
    <m/>
    <m/>
    <m/>
    <x v="0"/>
    <s v="GEPSA18274811G1HI"/>
    <s v="Generadora de Energ¡a del Per£ S.A."/>
    <x v="36"/>
    <x v="36"/>
    <s v="C.H. Angel II"/>
    <x v="122"/>
    <x v="4"/>
    <x v="4"/>
    <x v="13"/>
    <x v="1"/>
    <s v="Instalado"/>
    <s v="Operativo"/>
    <s v="Generadora"/>
    <x v="0"/>
    <x v="1"/>
    <x v="1"/>
    <x v="0"/>
    <s v="Privado"/>
    <s v="PUNO"/>
    <s v="PUNO"/>
    <s v="CARABAYA"/>
    <s v="OLLACHEA"/>
    <n v="0"/>
    <x v="7"/>
    <n v="0"/>
    <x v="1"/>
    <s v="PRIMERA"/>
    <x v="0"/>
    <x v="0"/>
    <n v="0"/>
    <n v="0"/>
    <m/>
    <n v="0.86750000000000005"/>
    <n v="0.84"/>
    <n v="7.6479999999999997"/>
    <n v="0"/>
    <n v="51"/>
    <s v="COES"/>
    <m/>
  </r>
  <r>
    <s v="20"/>
    <x v="11"/>
    <s v="GEPSA"/>
    <s v="18274811"/>
    <s v="18274811"/>
    <x v="4"/>
    <s v="G1"/>
    <s v="S"/>
    <n v="10.41"/>
    <n v="10.08"/>
    <m/>
    <m/>
    <n v="6256.6547"/>
    <m/>
    <m/>
    <m/>
    <m/>
    <m/>
    <x v="0"/>
    <s v="GEPSA18274811G1HI"/>
    <s v="Generadora de Energ¡a del Per£ S.A."/>
    <x v="36"/>
    <x v="36"/>
    <s v="C.H. Angel II"/>
    <x v="122"/>
    <x v="4"/>
    <x v="4"/>
    <x v="13"/>
    <x v="1"/>
    <s v="Instalado"/>
    <s v="Operativo"/>
    <s v="Generadora"/>
    <x v="0"/>
    <x v="1"/>
    <x v="1"/>
    <x v="0"/>
    <s v="Privado"/>
    <s v="PUNO"/>
    <s v="PUNO"/>
    <s v="CARABAYA"/>
    <s v="OLLACHEA"/>
    <n v="0"/>
    <x v="7"/>
    <n v="0"/>
    <x v="1"/>
    <s v="PRIMERA"/>
    <x v="0"/>
    <x v="0"/>
    <n v="6256.6547"/>
    <n v="6.2566547000000003"/>
    <m/>
    <n v="0.86750000000000005"/>
    <n v="0.84"/>
    <n v="7.6479999999999997"/>
    <n v="0"/>
    <n v="51"/>
    <s v="COES"/>
    <m/>
  </r>
  <r>
    <s v="20"/>
    <x v="0"/>
    <s v="GEPSA"/>
    <s v="18274811"/>
    <s v="18274811"/>
    <x v="4"/>
    <s v="G2"/>
    <s v="S"/>
    <n v="10.41"/>
    <n v="10.08"/>
    <m/>
    <m/>
    <n v="7444.7088075000001"/>
    <m/>
    <m/>
    <m/>
    <m/>
    <m/>
    <x v="0"/>
    <s v="GEPSA18274811G2HI"/>
    <s v="Generadora de Energ¡a del Per£ S.A."/>
    <x v="36"/>
    <x v="36"/>
    <s v="C.H. Angel II"/>
    <x v="122"/>
    <x v="4"/>
    <x v="4"/>
    <x v="14"/>
    <x v="1"/>
    <s v="Instalado"/>
    <s v="Operativo"/>
    <s v="Generadora"/>
    <x v="0"/>
    <x v="1"/>
    <x v="1"/>
    <x v="0"/>
    <s v="Privado"/>
    <s v="PUNO"/>
    <s v="PUNO"/>
    <s v="CARABAYA"/>
    <s v="OLLACHEA"/>
    <n v="0"/>
    <x v="7"/>
    <n v="0"/>
    <x v="1"/>
    <s v="PRIMERA"/>
    <x v="0"/>
    <x v="0"/>
    <n v="7444.7088075000001"/>
    <n v="7.4447088075000005"/>
    <m/>
    <n v="0.86750000000000005"/>
    <n v="0.84"/>
    <n v="7.6479999999999997"/>
    <n v="0"/>
    <n v="51"/>
    <s v="COES"/>
    <m/>
  </r>
  <r>
    <s v="20"/>
    <x v="1"/>
    <s v="GEPSA"/>
    <s v="18274811"/>
    <s v="18274811"/>
    <x v="4"/>
    <s v="G2"/>
    <s v="S"/>
    <n v="10.41"/>
    <n v="10.08"/>
    <m/>
    <m/>
    <n v="6916.4941749999998"/>
    <m/>
    <m/>
    <m/>
    <m/>
    <m/>
    <x v="0"/>
    <s v="GEPSA18274811G2HI"/>
    <s v="Generadora de Energ¡a del Per£ S.A."/>
    <x v="36"/>
    <x v="36"/>
    <s v="C.H. Angel II"/>
    <x v="122"/>
    <x v="4"/>
    <x v="4"/>
    <x v="14"/>
    <x v="1"/>
    <s v="Instalado"/>
    <s v="Operativo"/>
    <s v="Generadora"/>
    <x v="0"/>
    <x v="1"/>
    <x v="1"/>
    <x v="0"/>
    <s v="Privado"/>
    <s v="PUNO"/>
    <s v="PUNO"/>
    <s v="CARABAYA"/>
    <s v="OLLACHEA"/>
    <n v="0"/>
    <x v="7"/>
    <n v="0"/>
    <x v="1"/>
    <s v="PRIMERA"/>
    <x v="0"/>
    <x v="0"/>
    <n v="6916.4941749999998"/>
    <n v="6.9164941749999995"/>
    <m/>
    <n v="0.86750000000000005"/>
    <n v="0.84"/>
    <n v="7.6479999999999997"/>
    <n v="0"/>
    <n v="51"/>
    <s v="COES"/>
    <m/>
  </r>
  <r>
    <s v="20"/>
    <x v="2"/>
    <s v="GEPSA"/>
    <s v="18274811"/>
    <s v="18274811"/>
    <x v="4"/>
    <s v="G2"/>
    <s v="S"/>
    <n v="10.41"/>
    <n v="10.08"/>
    <m/>
    <m/>
    <n v="7099.6079300000001"/>
    <m/>
    <m/>
    <m/>
    <m/>
    <m/>
    <x v="0"/>
    <s v="GEPSA18274811G2HI"/>
    <s v="Generadora de Energ¡a del Per£ S.A."/>
    <x v="36"/>
    <x v="36"/>
    <s v="C.H. Angel II"/>
    <x v="122"/>
    <x v="4"/>
    <x v="4"/>
    <x v="14"/>
    <x v="1"/>
    <s v="Instalado"/>
    <s v="Operativo"/>
    <s v="Generadora"/>
    <x v="0"/>
    <x v="1"/>
    <x v="1"/>
    <x v="0"/>
    <s v="Privado"/>
    <s v="PUNO"/>
    <s v="PUNO"/>
    <s v="CARABAYA"/>
    <s v="OLLACHEA"/>
    <n v="0"/>
    <x v="7"/>
    <n v="0"/>
    <x v="1"/>
    <s v="PRIMERA"/>
    <x v="0"/>
    <x v="0"/>
    <n v="7099.6079300000001"/>
    <n v="7.0996079300000003"/>
    <m/>
    <n v="0.86750000000000005"/>
    <n v="0.84"/>
    <n v="7.6479999999999997"/>
    <n v="0"/>
    <n v="51"/>
    <s v="COES"/>
    <m/>
  </r>
  <r>
    <s v="20"/>
    <x v="3"/>
    <s v="GEPSA"/>
    <s v="18274811"/>
    <s v="18274811"/>
    <x v="4"/>
    <s v="G2"/>
    <s v="S"/>
    <n v="10.41"/>
    <n v="10.08"/>
    <m/>
    <m/>
    <n v="6623.0054925000004"/>
    <m/>
    <m/>
    <m/>
    <m/>
    <m/>
    <x v="0"/>
    <s v="GEPSA18274811G2HI"/>
    <s v="Generadora de Energ¡a del Per£ S.A."/>
    <x v="36"/>
    <x v="36"/>
    <s v="C.H. Angel II"/>
    <x v="122"/>
    <x v="4"/>
    <x v="4"/>
    <x v="14"/>
    <x v="1"/>
    <s v="Instalado"/>
    <s v="Operativo"/>
    <s v="Generadora"/>
    <x v="0"/>
    <x v="1"/>
    <x v="1"/>
    <x v="0"/>
    <s v="Privado"/>
    <s v="PUNO"/>
    <s v="PUNO"/>
    <s v="CARABAYA"/>
    <s v="OLLACHEA"/>
    <n v="0"/>
    <x v="7"/>
    <n v="0"/>
    <x v="1"/>
    <s v="PRIMERA"/>
    <x v="0"/>
    <x v="0"/>
    <n v="6623.0054925000004"/>
    <n v="6.6230054925000008"/>
    <m/>
    <n v="0.86750000000000005"/>
    <n v="0.84"/>
    <n v="7.6479999999999997"/>
    <n v="0"/>
    <n v="51"/>
    <s v="COES"/>
    <m/>
  </r>
  <r>
    <s v="20"/>
    <x v="4"/>
    <s v="GEPSA"/>
    <s v="18274811"/>
    <s v="18274811"/>
    <x v="4"/>
    <s v="G2"/>
    <s v="S"/>
    <n v="10.41"/>
    <n v="10.08"/>
    <m/>
    <m/>
    <n v="5096.7812725000003"/>
    <m/>
    <m/>
    <m/>
    <m/>
    <m/>
    <x v="0"/>
    <s v="GEPSA18274811G2HI"/>
    <s v="Generadora de Energ¡a del Per£ S.A."/>
    <x v="36"/>
    <x v="36"/>
    <s v="C.H. Angel II"/>
    <x v="122"/>
    <x v="4"/>
    <x v="4"/>
    <x v="14"/>
    <x v="1"/>
    <s v="Instalado"/>
    <s v="Operativo"/>
    <s v="Generadora"/>
    <x v="0"/>
    <x v="1"/>
    <x v="1"/>
    <x v="0"/>
    <s v="Privado"/>
    <s v="PUNO"/>
    <s v="PUNO"/>
    <s v="CARABAYA"/>
    <s v="OLLACHEA"/>
    <n v="0"/>
    <x v="7"/>
    <n v="0"/>
    <x v="1"/>
    <s v="PRIMERA"/>
    <x v="0"/>
    <x v="0"/>
    <n v="5096.7812725000003"/>
    <n v="5.0967812725000003"/>
    <m/>
    <n v="0.86750000000000005"/>
    <n v="0.84"/>
    <n v="7.6479999999999997"/>
    <n v="0"/>
    <n v="51"/>
    <s v="COES"/>
    <m/>
  </r>
  <r>
    <s v="20"/>
    <x v="5"/>
    <s v="GEPSA"/>
    <s v="18274811"/>
    <s v="18274811"/>
    <x v="4"/>
    <s v="G2"/>
    <s v="S"/>
    <n v="10.41"/>
    <n v="10.08"/>
    <m/>
    <m/>
    <n v="4751.2573025000002"/>
    <m/>
    <m/>
    <m/>
    <m/>
    <m/>
    <x v="0"/>
    <s v="GEPSA18274811G2HI"/>
    <s v="Generadora de Energ¡a del Per£ S.A."/>
    <x v="36"/>
    <x v="36"/>
    <s v="C.H. Angel II"/>
    <x v="122"/>
    <x v="4"/>
    <x v="4"/>
    <x v="14"/>
    <x v="1"/>
    <s v="Instalado"/>
    <s v="Operativo"/>
    <s v="Generadora"/>
    <x v="0"/>
    <x v="1"/>
    <x v="1"/>
    <x v="0"/>
    <s v="Privado"/>
    <s v="PUNO"/>
    <s v="PUNO"/>
    <s v="CARABAYA"/>
    <s v="OLLACHEA"/>
    <n v="0"/>
    <x v="7"/>
    <n v="0"/>
    <x v="1"/>
    <s v="PRIMERA"/>
    <x v="0"/>
    <x v="0"/>
    <n v="4751.2573025000002"/>
    <n v="4.7512573025"/>
    <m/>
    <n v="0.86750000000000005"/>
    <n v="0.84"/>
    <n v="7.6479999999999997"/>
    <n v="0"/>
    <n v="51"/>
    <s v="COES"/>
    <m/>
  </r>
  <r>
    <s v="20"/>
    <x v="6"/>
    <s v="GEPSA"/>
    <s v="18274811"/>
    <s v="18274811"/>
    <x v="4"/>
    <s v="G2"/>
    <s v="S"/>
    <n v="10.41"/>
    <n v="10.08"/>
    <m/>
    <m/>
    <n v="4117.6321374999998"/>
    <m/>
    <m/>
    <m/>
    <m/>
    <m/>
    <x v="0"/>
    <s v="GEPSA18274811G2HI"/>
    <s v="Generadora de Energ¡a del Per£ S.A."/>
    <x v="36"/>
    <x v="36"/>
    <s v="C.H. Angel II"/>
    <x v="122"/>
    <x v="4"/>
    <x v="4"/>
    <x v="14"/>
    <x v="1"/>
    <s v="Instalado"/>
    <s v="Operativo"/>
    <s v="Generadora"/>
    <x v="0"/>
    <x v="1"/>
    <x v="1"/>
    <x v="0"/>
    <s v="Privado"/>
    <s v="PUNO"/>
    <s v="PUNO"/>
    <s v="CARABAYA"/>
    <s v="OLLACHEA"/>
    <n v="0"/>
    <x v="7"/>
    <n v="0"/>
    <x v="1"/>
    <s v="PRIMERA"/>
    <x v="0"/>
    <x v="0"/>
    <n v="4117.6321374999998"/>
    <n v="4.1176321374999993"/>
    <m/>
    <n v="0.86750000000000005"/>
    <n v="0.84"/>
    <n v="7.6479999999999997"/>
    <n v="0"/>
    <n v="51"/>
    <s v="COES"/>
    <m/>
  </r>
  <r>
    <s v="20"/>
    <x v="7"/>
    <s v="GEPSA"/>
    <s v="18274811"/>
    <s v="18274811"/>
    <x v="4"/>
    <s v="G2"/>
    <s v="S"/>
    <n v="10.41"/>
    <n v="10.08"/>
    <m/>
    <m/>
    <n v="3149.7955525000002"/>
    <m/>
    <m/>
    <m/>
    <m/>
    <m/>
    <x v="0"/>
    <s v="GEPSA18274811G2HI"/>
    <s v="Generadora de Energ¡a del Per£ S.A."/>
    <x v="36"/>
    <x v="36"/>
    <s v="C.H. Angel II"/>
    <x v="122"/>
    <x v="4"/>
    <x v="4"/>
    <x v="14"/>
    <x v="1"/>
    <s v="Instalado"/>
    <s v="Operativo"/>
    <s v="Generadora"/>
    <x v="0"/>
    <x v="1"/>
    <x v="1"/>
    <x v="0"/>
    <s v="Privado"/>
    <s v="PUNO"/>
    <s v="PUNO"/>
    <s v="CARABAYA"/>
    <s v="OLLACHEA"/>
    <n v="0"/>
    <x v="7"/>
    <n v="0"/>
    <x v="1"/>
    <s v="PRIMERA"/>
    <x v="0"/>
    <x v="0"/>
    <n v="3149.7955525000002"/>
    <n v="3.1497955525000001"/>
    <m/>
    <n v="0.86750000000000005"/>
    <n v="0.84"/>
    <n v="7.6479999999999997"/>
    <n v="0"/>
    <n v="51"/>
    <s v="COES"/>
    <m/>
  </r>
  <r>
    <s v="20"/>
    <x v="8"/>
    <s v="GEPSA"/>
    <s v="18274811"/>
    <s v="18274811"/>
    <x v="4"/>
    <s v="G2"/>
    <s v="S"/>
    <n v="10.41"/>
    <n v="10.08"/>
    <m/>
    <m/>
    <n v="3442.6230150000001"/>
    <m/>
    <m/>
    <m/>
    <m/>
    <m/>
    <x v="0"/>
    <s v="GEPSA18274811G2HI"/>
    <s v="Generadora de Energ¡a del Per£ S.A."/>
    <x v="36"/>
    <x v="36"/>
    <s v="C.H. Angel II"/>
    <x v="122"/>
    <x v="4"/>
    <x v="4"/>
    <x v="14"/>
    <x v="1"/>
    <s v="Instalado"/>
    <s v="Operativo"/>
    <s v="Generadora"/>
    <x v="0"/>
    <x v="1"/>
    <x v="1"/>
    <x v="0"/>
    <s v="Privado"/>
    <s v="PUNO"/>
    <s v="PUNO"/>
    <s v="CARABAYA"/>
    <s v="OLLACHEA"/>
    <n v="0"/>
    <x v="7"/>
    <n v="0"/>
    <x v="1"/>
    <s v="PRIMERA"/>
    <x v="0"/>
    <x v="0"/>
    <n v="3442.6230150000001"/>
    <n v="3.4426230150000001"/>
    <m/>
    <n v="0.86750000000000005"/>
    <n v="0.84"/>
    <n v="7.6479999999999997"/>
    <n v="0"/>
    <n v="51"/>
    <s v="COES"/>
    <m/>
  </r>
  <r>
    <s v="20"/>
    <x v="9"/>
    <s v="GEPSA"/>
    <s v="18274811"/>
    <s v="18274811"/>
    <x v="4"/>
    <s v="G2"/>
    <s v="S"/>
    <n v="10.41"/>
    <n v="10.08"/>
    <m/>
    <m/>
    <n v="4287.8113675000004"/>
    <m/>
    <m/>
    <m/>
    <m/>
    <m/>
    <x v="0"/>
    <s v="GEPSA18274811G2HI"/>
    <s v="Generadora de Energ¡a del Per£ S.A."/>
    <x v="36"/>
    <x v="36"/>
    <s v="C.H. Angel II"/>
    <x v="122"/>
    <x v="4"/>
    <x v="4"/>
    <x v="14"/>
    <x v="1"/>
    <s v="Instalado"/>
    <s v="Operativo"/>
    <s v="Generadora"/>
    <x v="0"/>
    <x v="1"/>
    <x v="1"/>
    <x v="0"/>
    <s v="Privado"/>
    <s v="PUNO"/>
    <s v="PUNO"/>
    <s v="CARABAYA"/>
    <s v="OLLACHEA"/>
    <n v="0"/>
    <x v="7"/>
    <n v="0"/>
    <x v="1"/>
    <s v="PRIMERA"/>
    <x v="0"/>
    <x v="0"/>
    <n v="4287.8113675000004"/>
    <n v="4.2878113675000007"/>
    <m/>
    <n v="0.86750000000000005"/>
    <n v="0.84"/>
    <n v="7.6479999999999997"/>
    <n v="0"/>
    <n v="51"/>
    <s v="COES"/>
    <m/>
  </r>
  <r>
    <s v="20"/>
    <x v="10"/>
    <s v="GEPSA"/>
    <s v="18274811"/>
    <s v="18274811"/>
    <x v="4"/>
    <s v="G2"/>
    <s v="S"/>
    <n v="10.41"/>
    <n v="10.08"/>
    <m/>
    <m/>
    <n v="3879.5359575000002"/>
    <m/>
    <m/>
    <m/>
    <m/>
    <m/>
    <x v="0"/>
    <s v="GEPSA18274811G2HI"/>
    <s v="Generadora de Energ¡a del Per£ S.A."/>
    <x v="36"/>
    <x v="36"/>
    <s v="C.H. Angel II"/>
    <x v="122"/>
    <x v="4"/>
    <x v="4"/>
    <x v="14"/>
    <x v="1"/>
    <s v="Instalado"/>
    <s v="Operativo"/>
    <s v="Generadora"/>
    <x v="0"/>
    <x v="1"/>
    <x v="1"/>
    <x v="0"/>
    <s v="Privado"/>
    <s v="PUNO"/>
    <s v="PUNO"/>
    <s v="CARABAYA"/>
    <s v="OLLACHEA"/>
    <n v="0"/>
    <x v="7"/>
    <n v="0"/>
    <x v="1"/>
    <s v="PRIMERA"/>
    <x v="0"/>
    <x v="0"/>
    <n v="3879.5359575000002"/>
    <n v="3.8795359575000004"/>
    <m/>
    <n v="0.86750000000000005"/>
    <n v="0.84"/>
    <n v="7.6479999999999997"/>
    <n v="0"/>
    <n v="51"/>
    <s v="COES"/>
    <m/>
  </r>
  <r>
    <s v="20"/>
    <x v="11"/>
    <s v="GEPSA"/>
    <s v="18274811"/>
    <s v="18274811"/>
    <x v="4"/>
    <s v="G2"/>
    <s v="S"/>
    <n v="10.41"/>
    <n v="10.08"/>
    <m/>
    <m/>
    <n v="6726.4083600000004"/>
    <m/>
    <m/>
    <m/>
    <m/>
    <m/>
    <x v="0"/>
    <s v="GEPSA18274811G2HI"/>
    <s v="Generadora de Energ¡a del Per£ S.A."/>
    <x v="36"/>
    <x v="36"/>
    <s v="C.H. Angel II"/>
    <x v="122"/>
    <x v="4"/>
    <x v="4"/>
    <x v="14"/>
    <x v="1"/>
    <s v="Instalado"/>
    <s v="Operativo"/>
    <s v="Generadora"/>
    <x v="0"/>
    <x v="1"/>
    <x v="1"/>
    <x v="0"/>
    <s v="Privado"/>
    <s v="PUNO"/>
    <s v="PUNO"/>
    <s v="CARABAYA"/>
    <s v="OLLACHEA"/>
    <n v="0"/>
    <x v="7"/>
    <n v="0"/>
    <x v="1"/>
    <s v="PRIMERA"/>
    <x v="0"/>
    <x v="0"/>
    <n v="6726.4083600000004"/>
    <n v="6.7264083600000006"/>
    <m/>
    <n v="0.86750000000000005"/>
    <n v="0.84"/>
    <n v="7.6479999999999997"/>
    <n v="0"/>
    <n v="51"/>
    <s v="COES"/>
    <m/>
  </r>
  <r>
    <s v="20"/>
    <x v="0"/>
    <s v="GEPSA"/>
    <s v="18274911"/>
    <s v="18274911"/>
    <x v="4"/>
    <s v="G1"/>
    <s v="S"/>
    <n v="10.41"/>
    <n v="10.08"/>
    <m/>
    <m/>
    <n v="7441.2177775"/>
    <m/>
    <m/>
    <m/>
    <m/>
    <m/>
    <x v="0"/>
    <s v="GEPSA18274911G1HI"/>
    <s v="Generadora de Energ¡a del Per£ S.A."/>
    <x v="36"/>
    <x v="36"/>
    <s v="C.H. Angel III"/>
    <x v="123"/>
    <x v="4"/>
    <x v="4"/>
    <x v="13"/>
    <x v="1"/>
    <s v="Instalado"/>
    <s v="Operativo"/>
    <s v="Generadora"/>
    <x v="0"/>
    <x v="1"/>
    <x v="1"/>
    <x v="0"/>
    <s v="Privado"/>
    <s v="PUNO"/>
    <s v="PUNO"/>
    <s v="CARABAYA"/>
    <s v="OLLACHEA"/>
    <n v="0"/>
    <x v="7"/>
    <n v="0"/>
    <x v="1"/>
    <s v="PRIMERA"/>
    <x v="0"/>
    <x v="0"/>
    <n v="7441.2177775"/>
    <n v="7.4412177775000004"/>
    <m/>
    <n v="0.86750000000000005"/>
    <n v="0.84"/>
    <n v="7.6479999999999997"/>
    <n v="0"/>
    <n v="51"/>
    <s v="COES"/>
    <m/>
  </r>
  <r>
    <s v="20"/>
    <x v="1"/>
    <s v="GEPSA"/>
    <s v="18274911"/>
    <s v="18274911"/>
    <x v="4"/>
    <s v="G1"/>
    <s v="S"/>
    <n v="10.41"/>
    <n v="10.08"/>
    <m/>
    <m/>
    <n v="6800.5966550000003"/>
    <m/>
    <m/>
    <m/>
    <m/>
    <m/>
    <x v="0"/>
    <s v="GEPSA18274911G1HI"/>
    <s v="Generadora de Energ¡a del Per£ S.A."/>
    <x v="36"/>
    <x v="36"/>
    <s v="C.H. Angel III"/>
    <x v="123"/>
    <x v="4"/>
    <x v="4"/>
    <x v="13"/>
    <x v="1"/>
    <s v="Instalado"/>
    <s v="Operativo"/>
    <s v="Generadora"/>
    <x v="0"/>
    <x v="1"/>
    <x v="1"/>
    <x v="0"/>
    <s v="Privado"/>
    <s v="PUNO"/>
    <s v="PUNO"/>
    <s v="CARABAYA"/>
    <s v="OLLACHEA"/>
    <n v="0"/>
    <x v="7"/>
    <n v="0"/>
    <x v="1"/>
    <s v="PRIMERA"/>
    <x v="0"/>
    <x v="0"/>
    <n v="6800.5966550000003"/>
    <n v="6.8005966550000005"/>
    <m/>
    <n v="0.86750000000000005"/>
    <n v="0.84"/>
    <n v="7.6479999999999997"/>
    <n v="0"/>
    <n v="51"/>
    <s v="COES"/>
    <m/>
  </r>
  <r>
    <s v="20"/>
    <x v="2"/>
    <s v="GEPSA"/>
    <s v="18274911"/>
    <s v="18274911"/>
    <x v="4"/>
    <s v="G1"/>
    <s v="S"/>
    <n v="10.41"/>
    <n v="10.08"/>
    <m/>
    <m/>
    <n v="6941.7428024999999"/>
    <m/>
    <m/>
    <m/>
    <m/>
    <m/>
    <x v="0"/>
    <s v="GEPSA18274911G1HI"/>
    <s v="Generadora de Energ¡a del Per£ S.A."/>
    <x v="36"/>
    <x v="36"/>
    <s v="C.H. Angel III"/>
    <x v="123"/>
    <x v="4"/>
    <x v="4"/>
    <x v="13"/>
    <x v="1"/>
    <s v="Instalado"/>
    <s v="Operativo"/>
    <s v="Generadora"/>
    <x v="0"/>
    <x v="1"/>
    <x v="1"/>
    <x v="0"/>
    <s v="Privado"/>
    <s v="PUNO"/>
    <s v="PUNO"/>
    <s v="CARABAYA"/>
    <s v="OLLACHEA"/>
    <n v="0"/>
    <x v="7"/>
    <n v="0"/>
    <x v="1"/>
    <s v="PRIMERA"/>
    <x v="0"/>
    <x v="0"/>
    <n v="6941.7428024999999"/>
    <n v="6.9417428025000003"/>
    <m/>
    <n v="0.86750000000000005"/>
    <n v="0.84"/>
    <n v="7.6479999999999997"/>
    <n v="0"/>
    <n v="51"/>
    <s v="COES"/>
    <m/>
  </r>
  <r>
    <s v="20"/>
    <x v="3"/>
    <s v="GEPSA"/>
    <s v="18274911"/>
    <s v="18274911"/>
    <x v="4"/>
    <s v="G1"/>
    <s v="S"/>
    <n v="10.41"/>
    <n v="10.08"/>
    <m/>
    <m/>
    <n v="5201.4368274999997"/>
    <m/>
    <m/>
    <m/>
    <m/>
    <m/>
    <x v="0"/>
    <s v="GEPSA18274911G1HI"/>
    <s v="Generadora de Energ¡a del Per£ S.A."/>
    <x v="36"/>
    <x v="36"/>
    <s v="C.H. Angel III"/>
    <x v="123"/>
    <x v="4"/>
    <x v="4"/>
    <x v="13"/>
    <x v="1"/>
    <s v="Instalado"/>
    <s v="Operativo"/>
    <s v="Generadora"/>
    <x v="0"/>
    <x v="1"/>
    <x v="1"/>
    <x v="0"/>
    <s v="Privado"/>
    <s v="PUNO"/>
    <s v="PUNO"/>
    <s v="CARABAYA"/>
    <s v="OLLACHEA"/>
    <n v="0"/>
    <x v="7"/>
    <n v="0"/>
    <x v="1"/>
    <s v="PRIMERA"/>
    <x v="0"/>
    <x v="0"/>
    <n v="5201.4368274999997"/>
    <n v="5.2014368274999994"/>
    <m/>
    <n v="0.86750000000000005"/>
    <n v="0.84"/>
    <n v="7.6479999999999997"/>
    <n v="0"/>
    <n v="51"/>
    <s v="COES"/>
    <m/>
  </r>
  <r>
    <s v="20"/>
    <x v="4"/>
    <s v="GEPSA"/>
    <s v="18274911"/>
    <s v="18274911"/>
    <x v="4"/>
    <s v="G1"/>
    <s v="S"/>
    <n v="10.41"/>
    <n v="10.08"/>
    <m/>
    <m/>
    <n v="4222.2031424999996"/>
    <m/>
    <m/>
    <m/>
    <m/>
    <m/>
    <x v="0"/>
    <s v="GEPSA18274911G1HI"/>
    <s v="Generadora de Energ¡a del Per£ S.A."/>
    <x v="36"/>
    <x v="36"/>
    <s v="C.H. Angel III"/>
    <x v="123"/>
    <x v="4"/>
    <x v="4"/>
    <x v="13"/>
    <x v="1"/>
    <s v="Instalado"/>
    <s v="Operativo"/>
    <s v="Generadora"/>
    <x v="0"/>
    <x v="1"/>
    <x v="1"/>
    <x v="0"/>
    <s v="Privado"/>
    <s v="PUNO"/>
    <s v="PUNO"/>
    <s v="CARABAYA"/>
    <s v="OLLACHEA"/>
    <n v="0"/>
    <x v="7"/>
    <n v="0"/>
    <x v="1"/>
    <s v="PRIMERA"/>
    <x v="0"/>
    <x v="0"/>
    <n v="4222.2031424999996"/>
    <n v="4.2222031424999997"/>
    <m/>
    <n v="0.86750000000000005"/>
    <n v="0.84"/>
    <n v="7.6479999999999997"/>
    <n v="0"/>
    <n v="51"/>
    <s v="COES"/>
    <m/>
  </r>
  <r>
    <s v="20"/>
    <x v="5"/>
    <s v="GEPSA"/>
    <s v="18274911"/>
    <s v="18274911"/>
    <x v="4"/>
    <s v="G1"/>
    <s v="S"/>
    <n v="10.41"/>
    <n v="10.08"/>
    <m/>
    <m/>
    <n v="5422.7731475000001"/>
    <m/>
    <m/>
    <m/>
    <m/>
    <m/>
    <x v="0"/>
    <s v="GEPSA18274911G1HI"/>
    <s v="Generadora de Energ¡a del Per£ S.A."/>
    <x v="36"/>
    <x v="36"/>
    <s v="C.H. Angel III"/>
    <x v="123"/>
    <x v="4"/>
    <x v="4"/>
    <x v="13"/>
    <x v="1"/>
    <s v="Instalado"/>
    <s v="Operativo"/>
    <s v="Generadora"/>
    <x v="0"/>
    <x v="1"/>
    <x v="1"/>
    <x v="0"/>
    <s v="Privado"/>
    <s v="PUNO"/>
    <s v="PUNO"/>
    <s v="CARABAYA"/>
    <s v="OLLACHEA"/>
    <n v="0"/>
    <x v="7"/>
    <n v="0"/>
    <x v="1"/>
    <s v="PRIMERA"/>
    <x v="0"/>
    <x v="0"/>
    <n v="5422.7731475000001"/>
    <n v="5.4227731475000001"/>
    <m/>
    <n v="0.86750000000000005"/>
    <n v="0.84"/>
    <n v="7.6479999999999997"/>
    <n v="0"/>
    <n v="51"/>
    <s v="COES"/>
    <m/>
  </r>
  <r>
    <s v="20"/>
    <x v="6"/>
    <s v="GEPSA"/>
    <s v="18274911"/>
    <s v="18274911"/>
    <x v="4"/>
    <s v="G1"/>
    <s v="S"/>
    <n v="10.41"/>
    <n v="10.08"/>
    <m/>
    <m/>
    <n v="4148.4786450000001"/>
    <m/>
    <m/>
    <m/>
    <m/>
    <m/>
    <x v="0"/>
    <s v="GEPSA18274911G1HI"/>
    <s v="Generadora de Energ¡a del Per£ S.A."/>
    <x v="36"/>
    <x v="36"/>
    <s v="C.H. Angel III"/>
    <x v="123"/>
    <x v="4"/>
    <x v="4"/>
    <x v="13"/>
    <x v="1"/>
    <s v="Instalado"/>
    <s v="Operativo"/>
    <s v="Generadora"/>
    <x v="0"/>
    <x v="1"/>
    <x v="1"/>
    <x v="0"/>
    <s v="Privado"/>
    <s v="PUNO"/>
    <s v="PUNO"/>
    <s v="CARABAYA"/>
    <s v="OLLACHEA"/>
    <n v="0"/>
    <x v="7"/>
    <n v="0"/>
    <x v="1"/>
    <s v="PRIMERA"/>
    <x v="0"/>
    <x v="0"/>
    <n v="4148.4786450000001"/>
    <n v="4.148478645"/>
    <m/>
    <n v="0.86750000000000005"/>
    <n v="0.84"/>
    <n v="7.6479999999999997"/>
    <n v="0"/>
    <n v="51"/>
    <s v="COES"/>
    <m/>
  </r>
  <r>
    <s v="20"/>
    <x v="7"/>
    <s v="GEPSA"/>
    <s v="18274911"/>
    <s v="18274911"/>
    <x v="4"/>
    <s v="G1"/>
    <s v="S"/>
    <n v="10.41"/>
    <n v="10.08"/>
    <m/>
    <m/>
    <n v="3238.8608275000001"/>
    <m/>
    <m/>
    <m/>
    <m/>
    <m/>
    <x v="0"/>
    <s v="GEPSA18274911G1HI"/>
    <s v="Generadora de Energ¡a del Per£ S.A."/>
    <x v="36"/>
    <x v="36"/>
    <s v="C.H. Angel III"/>
    <x v="123"/>
    <x v="4"/>
    <x v="4"/>
    <x v="13"/>
    <x v="1"/>
    <s v="Instalado"/>
    <s v="Operativo"/>
    <s v="Generadora"/>
    <x v="0"/>
    <x v="1"/>
    <x v="1"/>
    <x v="0"/>
    <s v="Privado"/>
    <s v="PUNO"/>
    <s v="PUNO"/>
    <s v="CARABAYA"/>
    <s v="OLLACHEA"/>
    <n v="0"/>
    <x v="7"/>
    <n v="0"/>
    <x v="1"/>
    <s v="PRIMERA"/>
    <x v="0"/>
    <x v="0"/>
    <n v="3238.8608275000001"/>
    <n v="3.2388608274999999"/>
    <m/>
    <n v="0.86750000000000005"/>
    <n v="0.84"/>
    <n v="7.6479999999999997"/>
    <n v="0"/>
    <n v="51"/>
    <s v="COES"/>
    <m/>
  </r>
  <r>
    <s v="20"/>
    <x v="8"/>
    <s v="GEPSA"/>
    <s v="18274911"/>
    <s v="18274911"/>
    <x v="4"/>
    <s v="G1"/>
    <s v="S"/>
    <n v="10.41"/>
    <n v="10.08"/>
    <m/>
    <m/>
    <n v="3632.2660700000001"/>
    <m/>
    <m/>
    <m/>
    <m/>
    <m/>
    <x v="0"/>
    <s v="GEPSA18274911G1HI"/>
    <s v="Generadora de Energ¡a del Per£ S.A."/>
    <x v="36"/>
    <x v="36"/>
    <s v="C.H. Angel III"/>
    <x v="123"/>
    <x v="4"/>
    <x v="4"/>
    <x v="13"/>
    <x v="1"/>
    <s v="Instalado"/>
    <s v="Operativo"/>
    <s v="Generadora"/>
    <x v="0"/>
    <x v="1"/>
    <x v="1"/>
    <x v="0"/>
    <s v="Privado"/>
    <s v="PUNO"/>
    <s v="PUNO"/>
    <s v="CARABAYA"/>
    <s v="OLLACHEA"/>
    <n v="0"/>
    <x v="7"/>
    <n v="0"/>
    <x v="1"/>
    <s v="PRIMERA"/>
    <x v="0"/>
    <x v="0"/>
    <n v="3632.2660700000001"/>
    <n v="3.63226607"/>
    <m/>
    <n v="0.86750000000000005"/>
    <n v="0.84"/>
    <n v="7.6479999999999997"/>
    <n v="0"/>
    <n v="51"/>
    <s v="COES"/>
    <m/>
  </r>
  <r>
    <s v="20"/>
    <x v="9"/>
    <s v="GEPSA"/>
    <s v="18274911"/>
    <s v="18274911"/>
    <x v="4"/>
    <s v="G1"/>
    <s v="S"/>
    <n v="10.41"/>
    <n v="10.08"/>
    <m/>
    <m/>
    <n v="4397.6498600000004"/>
    <m/>
    <m/>
    <m/>
    <m/>
    <m/>
    <x v="0"/>
    <s v="GEPSA18274911G1HI"/>
    <s v="Generadora de Energ¡a del Per£ S.A."/>
    <x v="36"/>
    <x v="36"/>
    <s v="C.H. Angel III"/>
    <x v="123"/>
    <x v="4"/>
    <x v="4"/>
    <x v="13"/>
    <x v="1"/>
    <s v="Instalado"/>
    <s v="Operativo"/>
    <s v="Generadora"/>
    <x v="0"/>
    <x v="1"/>
    <x v="1"/>
    <x v="0"/>
    <s v="Privado"/>
    <s v="PUNO"/>
    <s v="PUNO"/>
    <s v="CARABAYA"/>
    <s v="OLLACHEA"/>
    <n v="0"/>
    <x v="7"/>
    <n v="0"/>
    <x v="1"/>
    <s v="PRIMERA"/>
    <x v="0"/>
    <x v="0"/>
    <n v="4397.6498600000004"/>
    <n v="4.3976498600000005"/>
    <m/>
    <n v="0.86750000000000005"/>
    <n v="0.84"/>
    <n v="7.6479999999999997"/>
    <n v="0"/>
    <n v="51"/>
    <s v="COES"/>
    <m/>
  </r>
  <r>
    <s v="20"/>
    <x v="10"/>
    <s v="GEPSA"/>
    <s v="18274911"/>
    <s v="18274911"/>
    <x v="4"/>
    <s v="G1"/>
    <s v="S"/>
    <n v="10.41"/>
    <n v="10.08"/>
    <m/>
    <m/>
    <n v="3967.5468624999999"/>
    <m/>
    <m/>
    <m/>
    <m/>
    <m/>
    <x v="0"/>
    <s v="GEPSA18274911G1HI"/>
    <s v="Generadora de Energ¡a del Per£ S.A."/>
    <x v="36"/>
    <x v="36"/>
    <s v="C.H. Angel III"/>
    <x v="123"/>
    <x v="4"/>
    <x v="4"/>
    <x v="13"/>
    <x v="1"/>
    <s v="Instalado"/>
    <s v="Operativo"/>
    <s v="Generadora"/>
    <x v="0"/>
    <x v="1"/>
    <x v="1"/>
    <x v="0"/>
    <s v="Privado"/>
    <s v="PUNO"/>
    <s v="PUNO"/>
    <s v="CARABAYA"/>
    <s v="OLLACHEA"/>
    <n v="0"/>
    <x v="7"/>
    <n v="0"/>
    <x v="1"/>
    <s v="PRIMERA"/>
    <x v="0"/>
    <x v="0"/>
    <n v="3967.5468624999999"/>
    <n v="3.9675468624999999"/>
    <m/>
    <n v="0.86750000000000005"/>
    <n v="0.84"/>
    <n v="7.6479999999999997"/>
    <n v="0"/>
    <n v="51"/>
    <s v="COES"/>
    <m/>
  </r>
  <r>
    <s v="20"/>
    <x v="11"/>
    <s v="GEPSA"/>
    <s v="18274911"/>
    <s v="18274911"/>
    <x v="4"/>
    <s v="G1"/>
    <s v="S"/>
    <n v="10.41"/>
    <n v="10.08"/>
    <m/>
    <m/>
    <n v="6597.5303775000002"/>
    <m/>
    <m/>
    <m/>
    <m/>
    <m/>
    <x v="0"/>
    <s v="GEPSA18274911G1HI"/>
    <s v="Generadora de Energ¡a del Per£ S.A."/>
    <x v="36"/>
    <x v="36"/>
    <s v="C.H. Angel III"/>
    <x v="123"/>
    <x v="4"/>
    <x v="4"/>
    <x v="13"/>
    <x v="1"/>
    <s v="Instalado"/>
    <s v="Operativo"/>
    <s v="Generadora"/>
    <x v="0"/>
    <x v="1"/>
    <x v="1"/>
    <x v="0"/>
    <s v="Privado"/>
    <s v="PUNO"/>
    <s v="PUNO"/>
    <s v="CARABAYA"/>
    <s v="OLLACHEA"/>
    <n v="0"/>
    <x v="7"/>
    <n v="0"/>
    <x v="1"/>
    <s v="PRIMERA"/>
    <x v="0"/>
    <x v="0"/>
    <n v="6597.5303775000002"/>
    <n v="6.5975303775"/>
    <m/>
    <n v="0.86750000000000005"/>
    <n v="0.84"/>
    <n v="7.6479999999999997"/>
    <n v="0"/>
    <n v="51"/>
    <s v="COES"/>
    <m/>
  </r>
  <r>
    <s v="20"/>
    <x v="0"/>
    <s v="GEPSA"/>
    <s v="18274911"/>
    <s v="18274911"/>
    <x v="4"/>
    <s v="G2"/>
    <s v="S"/>
    <n v="10.41"/>
    <n v="10.08"/>
    <m/>
    <m/>
    <n v="7228.1561000000002"/>
    <m/>
    <m/>
    <m/>
    <m/>
    <m/>
    <x v="0"/>
    <s v="GEPSA18274911G2HI"/>
    <s v="Generadora de Energ¡a del Per£ S.A."/>
    <x v="36"/>
    <x v="36"/>
    <s v="C.H. Angel III"/>
    <x v="123"/>
    <x v="4"/>
    <x v="4"/>
    <x v="14"/>
    <x v="1"/>
    <s v="Instalado"/>
    <s v="Operativo"/>
    <s v="Generadora"/>
    <x v="0"/>
    <x v="1"/>
    <x v="1"/>
    <x v="0"/>
    <s v="Privado"/>
    <s v="PUNO"/>
    <s v="PUNO"/>
    <s v="CARABAYA"/>
    <s v="OLLACHEA"/>
    <n v="0"/>
    <x v="7"/>
    <n v="0"/>
    <x v="1"/>
    <s v="PRIMERA"/>
    <x v="0"/>
    <x v="0"/>
    <n v="7228.1561000000002"/>
    <n v="7.2281561000000005"/>
    <m/>
    <n v="0.86750000000000005"/>
    <n v="0.84"/>
    <n v="7.6479999999999997"/>
    <n v="0"/>
    <n v="51"/>
    <s v="COES"/>
    <m/>
  </r>
  <r>
    <s v="20"/>
    <x v="1"/>
    <s v="GEPSA"/>
    <s v="18274911"/>
    <s v="18274911"/>
    <x v="4"/>
    <s v="G2"/>
    <s v="S"/>
    <n v="10.41"/>
    <n v="10.08"/>
    <m/>
    <m/>
    <n v="6690.7537899999998"/>
    <m/>
    <m/>
    <m/>
    <m/>
    <m/>
    <x v="0"/>
    <s v="GEPSA18274911G2HI"/>
    <s v="Generadora de Energ¡a del Per£ S.A."/>
    <x v="36"/>
    <x v="36"/>
    <s v="C.H. Angel III"/>
    <x v="123"/>
    <x v="4"/>
    <x v="4"/>
    <x v="14"/>
    <x v="1"/>
    <s v="Instalado"/>
    <s v="Operativo"/>
    <s v="Generadora"/>
    <x v="0"/>
    <x v="1"/>
    <x v="1"/>
    <x v="0"/>
    <s v="Privado"/>
    <s v="PUNO"/>
    <s v="PUNO"/>
    <s v="CARABAYA"/>
    <s v="OLLACHEA"/>
    <n v="0"/>
    <x v="7"/>
    <n v="0"/>
    <x v="1"/>
    <s v="PRIMERA"/>
    <x v="0"/>
    <x v="0"/>
    <n v="6690.7537899999998"/>
    <n v="6.6907537899999996"/>
    <m/>
    <n v="0.86750000000000005"/>
    <n v="0.84"/>
    <n v="7.6479999999999997"/>
    <n v="0"/>
    <n v="51"/>
    <s v="COES"/>
    <m/>
  </r>
  <r>
    <s v="20"/>
    <x v="2"/>
    <s v="GEPSA"/>
    <s v="18274911"/>
    <s v="18274911"/>
    <x v="4"/>
    <s v="G2"/>
    <s v="S"/>
    <n v="10.41"/>
    <n v="10.08"/>
    <m/>
    <m/>
    <n v="6729.3990249999997"/>
    <m/>
    <m/>
    <m/>
    <m/>
    <m/>
    <x v="0"/>
    <s v="GEPSA18274911G2HI"/>
    <s v="Generadora de Energ¡a del Per£ S.A."/>
    <x v="36"/>
    <x v="36"/>
    <s v="C.H. Angel III"/>
    <x v="123"/>
    <x v="4"/>
    <x v="4"/>
    <x v="14"/>
    <x v="1"/>
    <s v="Instalado"/>
    <s v="Operativo"/>
    <s v="Generadora"/>
    <x v="0"/>
    <x v="1"/>
    <x v="1"/>
    <x v="0"/>
    <s v="Privado"/>
    <s v="PUNO"/>
    <s v="PUNO"/>
    <s v="CARABAYA"/>
    <s v="OLLACHEA"/>
    <n v="0"/>
    <x v="7"/>
    <n v="0"/>
    <x v="1"/>
    <s v="PRIMERA"/>
    <x v="0"/>
    <x v="0"/>
    <n v="6729.3990249999997"/>
    <n v="6.7293990249999993"/>
    <m/>
    <n v="0.86750000000000005"/>
    <n v="0.84"/>
    <n v="7.6479999999999997"/>
    <n v="0"/>
    <n v="51"/>
    <s v="COES"/>
    <m/>
  </r>
  <r>
    <s v="20"/>
    <x v="3"/>
    <s v="GEPSA"/>
    <s v="18274911"/>
    <s v="18274911"/>
    <x v="4"/>
    <s v="G2"/>
    <s v="S"/>
    <n v="10.41"/>
    <n v="10.08"/>
    <m/>
    <m/>
    <n v="5062.1126800000002"/>
    <m/>
    <m/>
    <m/>
    <m/>
    <m/>
    <x v="0"/>
    <s v="GEPSA18274911G2HI"/>
    <s v="Generadora de Energ¡a del Per£ S.A."/>
    <x v="36"/>
    <x v="36"/>
    <s v="C.H. Angel III"/>
    <x v="123"/>
    <x v="4"/>
    <x v="4"/>
    <x v="14"/>
    <x v="1"/>
    <s v="Instalado"/>
    <s v="Operativo"/>
    <s v="Generadora"/>
    <x v="0"/>
    <x v="1"/>
    <x v="1"/>
    <x v="0"/>
    <s v="Privado"/>
    <s v="PUNO"/>
    <s v="PUNO"/>
    <s v="CARABAYA"/>
    <s v="OLLACHEA"/>
    <n v="0"/>
    <x v="7"/>
    <n v="0"/>
    <x v="1"/>
    <s v="PRIMERA"/>
    <x v="0"/>
    <x v="0"/>
    <n v="5062.1126800000002"/>
    <n v="5.0621126800000003"/>
    <m/>
    <n v="0.86750000000000005"/>
    <n v="0.84"/>
    <n v="7.6479999999999997"/>
    <n v="0"/>
    <n v="51"/>
    <s v="COES"/>
    <m/>
  </r>
  <r>
    <s v="20"/>
    <x v="4"/>
    <s v="GEPSA"/>
    <s v="18274911"/>
    <s v="18274911"/>
    <x v="4"/>
    <s v="G2"/>
    <s v="S"/>
    <n v="10.41"/>
    <n v="10.08"/>
    <m/>
    <m/>
    <n v="2359.6126399999998"/>
    <m/>
    <m/>
    <m/>
    <m/>
    <m/>
    <x v="0"/>
    <s v="GEPSA18274911G2HI"/>
    <s v="Generadora de Energ¡a del Per£ S.A."/>
    <x v="36"/>
    <x v="36"/>
    <s v="C.H. Angel III"/>
    <x v="123"/>
    <x v="4"/>
    <x v="4"/>
    <x v="14"/>
    <x v="1"/>
    <s v="Instalado"/>
    <s v="Operativo"/>
    <s v="Generadora"/>
    <x v="0"/>
    <x v="1"/>
    <x v="1"/>
    <x v="0"/>
    <s v="Privado"/>
    <s v="PUNO"/>
    <s v="PUNO"/>
    <s v="CARABAYA"/>
    <s v="OLLACHEA"/>
    <n v="0"/>
    <x v="7"/>
    <n v="0"/>
    <x v="1"/>
    <s v="PRIMERA"/>
    <x v="0"/>
    <x v="0"/>
    <n v="2359.6126399999998"/>
    <n v="2.3596126399999999"/>
    <m/>
    <n v="0.86750000000000005"/>
    <n v="0.84"/>
    <n v="7.6479999999999997"/>
    <n v="0"/>
    <n v="51"/>
    <s v="COES"/>
    <m/>
  </r>
  <r>
    <s v="20"/>
    <x v="5"/>
    <s v="GEPSA"/>
    <s v="18274911"/>
    <s v="18274911"/>
    <x v="4"/>
    <s v="G2"/>
    <s v="S"/>
    <n v="10.41"/>
    <n v="10.08"/>
    <m/>
    <m/>
    <n v="713.88098749999995"/>
    <m/>
    <m/>
    <m/>
    <m/>
    <m/>
    <x v="0"/>
    <s v="GEPSA18274911G2HI"/>
    <s v="Generadora de Energ¡a del Per£ S.A."/>
    <x v="36"/>
    <x v="36"/>
    <s v="C.H. Angel III"/>
    <x v="123"/>
    <x v="4"/>
    <x v="4"/>
    <x v="14"/>
    <x v="1"/>
    <s v="Instalado"/>
    <s v="Operativo"/>
    <s v="Generadora"/>
    <x v="0"/>
    <x v="1"/>
    <x v="1"/>
    <x v="0"/>
    <s v="Privado"/>
    <s v="PUNO"/>
    <s v="PUNO"/>
    <s v="CARABAYA"/>
    <s v="OLLACHEA"/>
    <n v="0"/>
    <x v="7"/>
    <n v="0"/>
    <x v="1"/>
    <s v="PRIMERA"/>
    <x v="0"/>
    <x v="0"/>
    <n v="713.88098749999995"/>
    <n v="0.71388098749999995"/>
    <m/>
    <n v="0.86750000000000005"/>
    <n v="0.84"/>
    <n v="7.6479999999999997"/>
    <n v="0"/>
    <n v="51"/>
    <s v="COES"/>
    <m/>
  </r>
  <r>
    <s v="20"/>
    <x v="6"/>
    <s v="GEPSA"/>
    <s v="18274911"/>
    <s v="18274911"/>
    <x v="4"/>
    <s v="G2"/>
    <s v="S"/>
    <n v="10.41"/>
    <n v="10.08"/>
    <m/>
    <m/>
    <n v="0"/>
    <m/>
    <m/>
    <m/>
    <m/>
    <m/>
    <x v="0"/>
    <s v="GEPSA18274911G2HI"/>
    <s v="Generadora de Energ¡a del Per£ S.A."/>
    <x v="36"/>
    <x v="36"/>
    <s v="C.H. Angel III"/>
    <x v="123"/>
    <x v="4"/>
    <x v="4"/>
    <x v="14"/>
    <x v="1"/>
    <s v="Instalado"/>
    <s v="Operativo"/>
    <s v="Generadora"/>
    <x v="0"/>
    <x v="1"/>
    <x v="1"/>
    <x v="0"/>
    <s v="Privado"/>
    <s v="PUNO"/>
    <s v="PUNO"/>
    <s v="CARABAYA"/>
    <s v="OLLACHEA"/>
    <n v="0"/>
    <x v="7"/>
    <n v="0"/>
    <x v="1"/>
    <s v="PRIMERA"/>
    <x v="0"/>
    <x v="0"/>
    <n v="0"/>
    <n v="0"/>
    <m/>
    <n v="0.86750000000000005"/>
    <n v="0.84"/>
    <n v="7.6479999999999997"/>
    <n v="0"/>
    <n v="51"/>
    <s v="COES"/>
    <m/>
  </r>
  <r>
    <s v="20"/>
    <x v="7"/>
    <s v="GEPSA"/>
    <s v="18274911"/>
    <s v="18274911"/>
    <x v="4"/>
    <s v="G2"/>
    <s v="S"/>
    <n v="10.41"/>
    <n v="10.08"/>
    <m/>
    <m/>
    <n v="0"/>
    <m/>
    <m/>
    <m/>
    <m/>
    <m/>
    <x v="0"/>
    <s v="GEPSA18274911G2HI"/>
    <s v="Generadora de Energ¡a del Per£ S.A."/>
    <x v="36"/>
    <x v="36"/>
    <s v="C.H. Angel III"/>
    <x v="123"/>
    <x v="4"/>
    <x v="4"/>
    <x v="14"/>
    <x v="1"/>
    <s v="Instalado"/>
    <s v="Operativo"/>
    <s v="Generadora"/>
    <x v="0"/>
    <x v="1"/>
    <x v="1"/>
    <x v="0"/>
    <s v="Privado"/>
    <s v="PUNO"/>
    <s v="PUNO"/>
    <s v="CARABAYA"/>
    <s v="OLLACHEA"/>
    <n v="0"/>
    <x v="7"/>
    <n v="0"/>
    <x v="1"/>
    <s v="PRIMERA"/>
    <x v="0"/>
    <x v="0"/>
    <n v="0"/>
    <n v="0"/>
    <m/>
    <n v="0.86750000000000005"/>
    <n v="0.84"/>
    <n v="7.6479999999999997"/>
    <n v="0"/>
    <n v="51"/>
    <s v="COES"/>
    <m/>
  </r>
  <r>
    <s v="20"/>
    <x v="8"/>
    <s v="GEPSA"/>
    <s v="18274911"/>
    <s v="18274911"/>
    <x v="4"/>
    <s v="G2"/>
    <s v="S"/>
    <n v="10.41"/>
    <n v="10.08"/>
    <m/>
    <m/>
    <n v="0"/>
    <m/>
    <m/>
    <m/>
    <m/>
    <m/>
    <x v="0"/>
    <s v="GEPSA18274911G2HI"/>
    <s v="Generadora de Energ¡a del Per£ S.A."/>
    <x v="36"/>
    <x v="36"/>
    <s v="C.H. Angel III"/>
    <x v="123"/>
    <x v="4"/>
    <x v="4"/>
    <x v="14"/>
    <x v="1"/>
    <s v="Instalado"/>
    <s v="Operativo"/>
    <s v="Generadora"/>
    <x v="0"/>
    <x v="1"/>
    <x v="1"/>
    <x v="0"/>
    <s v="Privado"/>
    <s v="PUNO"/>
    <s v="PUNO"/>
    <s v="CARABAYA"/>
    <s v="OLLACHEA"/>
    <n v="0"/>
    <x v="7"/>
    <n v="0"/>
    <x v="1"/>
    <s v="PRIMERA"/>
    <x v="0"/>
    <x v="0"/>
    <n v="0"/>
    <n v="0"/>
    <m/>
    <n v="0.86750000000000005"/>
    <n v="0.84"/>
    <n v="7.6479999999999997"/>
    <n v="0"/>
    <n v="51"/>
    <s v="COES"/>
    <m/>
  </r>
  <r>
    <s v="20"/>
    <x v="9"/>
    <s v="GEPSA"/>
    <s v="18274911"/>
    <s v="18274911"/>
    <x v="4"/>
    <s v="G2"/>
    <s v="S"/>
    <n v="10.41"/>
    <n v="10.08"/>
    <m/>
    <m/>
    <n v="159.56251"/>
    <m/>
    <m/>
    <m/>
    <m/>
    <m/>
    <x v="0"/>
    <s v="GEPSA18274911G2HI"/>
    <s v="Generadora de Energ¡a del Per£ S.A."/>
    <x v="36"/>
    <x v="36"/>
    <s v="C.H. Angel III"/>
    <x v="123"/>
    <x v="4"/>
    <x v="4"/>
    <x v="14"/>
    <x v="1"/>
    <s v="Instalado"/>
    <s v="Operativo"/>
    <s v="Generadora"/>
    <x v="0"/>
    <x v="1"/>
    <x v="1"/>
    <x v="0"/>
    <s v="Privado"/>
    <s v="PUNO"/>
    <s v="PUNO"/>
    <s v="CARABAYA"/>
    <s v="OLLACHEA"/>
    <n v="0"/>
    <x v="7"/>
    <n v="0"/>
    <x v="1"/>
    <s v="PRIMERA"/>
    <x v="0"/>
    <x v="0"/>
    <n v="159.56251"/>
    <n v="0.15956250999999999"/>
    <m/>
    <n v="0.86750000000000005"/>
    <n v="0.84"/>
    <n v="7.6479999999999997"/>
    <n v="0"/>
    <n v="51"/>
    <s v="COES"/>
    <m/>
  </r>
  <r>
    <s v="20"/>
    <x v="10"/>
    <s v="GEPSA"/>
    <s v="18274911"/>
    <s v="18274911"/>
    <x v="4"/>
    <s v="G2"/>
    <s v="S"/>
    <n v="10.41"/>
    <n v="10.08"/>
    <m/>
    <m/>
    <n v="0"/>
    <m/>
    <m/>
    <m/>
    <m/>
    <m/>
    <x v="0"/>
    <s v="GEPSA18274911G2HI"/>
    <s v="Generadora de Energ¡a del Per£ S.A."/>
    <x v="36"/>
    <x v="36"/>
    <s v="C.H. Angel III"/>
    <x v="123"/>
    <x v="4"/>
    <x v="4"/>
    <x v="14"/>
    <x v="1"/>
    <s v="Instalado"/>
    <s v="Operativo"/>
    <s v="Generadora"/>
    <x v="0"/>
    <x v="1"/>
    <x v="1"/>
    <x v="0"/>
    <s v="Privado"/>
    <s v="PUNO"/>
    <s v="PUNO"/>
    <s v="CARABAYA"/>
    <s v="OLLACHEA"/>
    <n v="0"/>
    <x v="7"/>
    <n v="0"/>
    <x v="1"/>
    <s v="PRIMERA"/>
    <x v="0"/>
    <x v="0"/>
    <n v="0"/>
    <n v="0"/>
    <m/>
    <n v="0.86750000000000005"/>
    <n v="0.84"/>
    <n v="7.6479999999999997"/>
    <n v="0"/>
    <n v="51"/>
    <s v="COES"/>
    <m/>
  </r>
  <r>
    <s v="20"/>
    <x v="11"/>
    <s v="GEPSA"/>
    <s v="18274911"/>
    <s v="18274911"/>
    <x v="4"/>
    <s v="G2"/>
    <s v="S"/>
    <n v="10.41"/>
    <n v="10.08"/>
    <m/>
    <m/>
    <n v="6210.2365925000004"/>
    <m/>
    <m/>
    <m/>
    <m/>
    <m/>
    <x v="0"/>
    <s v="GEPSA18274911G2HI"/>
    <s v="Generadora de Energ¡a del Per£ S.A."/>
    <x v="36"/>
    <x v="36"/>
    <s v="C.H. Angel III"/>
    <x v="123"/>
    <x v="4"/>
    <x v="4"/>
    <x v="14"/>
    <x v="1"/>
    <s v="Instalado"/>
    <s v="Operativo"/>
    <s v="Generadora"/>
    <x v="0"/>
    <x v="1"/>
    <x v="1"/>
    <x v="0"/>
    <s v="Privado"/>
    <s v="PUNO"/>
    <s v="PUNO"/>
    <s v="CARABAYA"/>
    <s v="OLLACHEA"/>
    <n v="0"/>
    <x v="7"/>
    <n v="0"/>
    <x v="1"/>
    <s v="PRIMERA"/>
    <x v="0"/>
    <x v="0"/>
    <n v="6210.2365925000004"/>
    <n v="6.2102365925000003"/>
    <m/>
    <n v="0.86750000000000005"/>
    <n v="0.84"/>
    <n v="7.6479999999999997"/>
    <n v="0"/>
    <n v="51"/>
    <s v="COES"/>
    <m/>
  </r>
  <r>
    <s v="20"/>
    <x v="0"/>
    <s v="GEPSA"/>
    <s v="31135504"/>
    <s v="31135504"/>
    <x v="4"/>
    <s v="G1"/>
    <s v="S"/>
    <n v="5.2"/>
    <n v="5.0999999999999996"/>
    <m/>
    <m/>
    <n v="2295.1716500000002"/>
    <m/>
    <m/>
    <m/>
    <m/>
    <m/>
    <x v="0"/>
    <s v="GEPSA31135504G1HI"/>
    <s v="Generadora de Energ¡a del Per£ S.A."/>
    <x v="36"/>
    <x v="36"/>
    <s v="C. H. La Joya"/>
    <x v="124"/>
    <x v="4"/>
    <x v="4"/>
    <x v="13"/>
    <x v="1"/>
    <s v="Instalado"/>
    <s v="Operativo"/>
    <s v="Generadora"/>
    <x v="0"/>
    <x v="1"/>
    <x v="1"/>
    <x v="0"/>
    <s v="Privado"/>
    <s v="AREQUIPA"/>
    <s v="AREQUIPA"/>
    <s v="AREQUIPA"/>
    <s v="LA JOYA"/>
    <n v="0"/>
    <x v="7"/>
    <n v="0"/>
    <x v="1"/>
    <s v="PRIMERA"/>
    <x v="0"/>
    <x v="0"/>
    <n v="2295.1716500000002"/>
    <n v="2.2951716500000003"/>
    <m/>
    <n v="0.43333333333333335"/>
    <n v="0.42499999999999999"/>
    <n v="7.6479999999999997"/>
    <n v="0"/>
    <n v="51"/>
    <s v="COES"/>
    <m/>
  </r>
  <r>
    <s v="20"/>
    <x v="1"/>
    <s v="GEPSA"/>
    <s v="31135504"/>
    <s v="31135504"/>
    <x v="4"/>
    <s v="G1"/>
    <s v="S"/>
    <n v="5.2"/>
    <n v="5.0999999999999996"/>
    <m/>
    <m/>
    <n v="1922.0937425"/>
    <m/>
    <m/>
    <m/>
    <m/>
    <m/>
    <x v="0"/>
    <s v="GEPSA31135504G1HI"/>
    <s v="Generadora de Energ¡a del Per£ S.A."/>
    <x v="36"/>
    <x v="36"/>
    <s v="C. H. La Joya"/>
    <x v="124"/>
    <x v="4"/>
    <x v="4"/>
    <x v="13"/>
    <x v="1"/>
    <s v="Instalado"/>
    <s v="Operativo"/>
    <s v="Generadora"/>
    <x v="0"/>
    <x v="1"/>
    <x v="1"/>
    <x v="0"/>
    <s v="Privado"/>
    <s v="AREQUIPA"/>
    <s v="AREQUIPA"/>
    <s v="AREQUIPA"/>
    <s v="LA JOYA"/>
    <n v="0"/>
    <x v="7"/>
    <n v="0"/>
    <x v="1"/>
    <s v="PRIMERA"/>
    <x v="0"/>
    <x v="0"/>
    <n v="1922.0937425"/>
    <n v="1.9220937425"/>
    <m/>
    <n v="0.43333333333333335"/>
    <n v="0.42499999999999999"/>
    <n v="7.6479999999999997"/>
    <n v="0"/>
    <n v="51"/>
    <s v="COES"/>
    <m/>
  </r>
  <r>
    <s v="20"/>
    <x v="2"/>
    <s v="GEPSA"/>
    <s v="31135504"/>
    <s v="31135504"/>
    <x v="4"/>
    <s v="G1"/>
    <s v="S"/>
    <n v="5.2"/>
    <n v="5.0999999999999996"/>
    <m/>
    <m/>
    <n v="2378.0623249999999"/>
    <m/>
    <m/>
    <m/>
    <m/>
    <m/>
    <x v="0"/>
    <s v="GEPSA31135504G1HI"/>
    <s v="Generadora de Energ¡a del Per£ S.A."/>
    <x v="36"/>
    <x v="36"/>
    <s v="C. H. La Joya"/>
    <x v="124"/>
    <x v="4"/>
    <x v="4"/>
    <x v="13"/>
    <x v="1"/>
    <s v="Instalado"/>
    <s v="Operativo"/>
    <s v="Generadora"/>
    <x v="0"/>
    <x v="1"/>
    <x v="1"/>
    <x v="0"/>
    <s v="Privado"/>
    <s v="AREQUIPA"/>
    <s v="AREQUIPA"/>
    <s v="AREQUIPA"/>
    <s v="LA JOYA"/>
    <n v="0"/>
    <x v="7"/>
    <n v="0"/>
    <x v="1"/>
    <s v="PRIMERA"/>
    <x v="0"/>
    <x v="0"/>
    <n v="2378.0623249999999"/>
    <n v="2.3780623249999997"/>
    <m/>
    <n v="0.43333333333333335"/>
    <n v="0.42499999999999999"/>
    <n v="7.6479999999999997"/>
    <n v="0"/>
    <n v="51"/>
    <s v="COES"/>
    <m/>
  </r>
  <r>
    <s v="20"/>
    <x v="3"/>
    <s v="GEPSA"/>
    <s v="31135504"/>
    <s v="31135504"/>
    <x v="4"/>
    <s v="G1"/>
    <s v="S"/>
    <n v="5.2"/>
    <n v="5.0999999999999996"/>
    <m/>
    <m/>
    <n v="2983.5484299999998"/>
    <m/>
    <m/>
    <m/>
    <m/>
    <m/>
    <x v="0"/>
    <s v="GEPSA31135504G1HI"/>
    <s v="Generadora de Energ¡a del Per£ S.A."/>
    <x v="36"/>
    <x v="36"/>
    <s v="C. H. La Joya"/>
    <x v="124"/>
    <x v="4"/>
    <x v="4"/>
    <x v="13"/>
    <x v="1"/>
    <s v="Instalado"/>
    <s v="Operativo"/>
    <s v="Generadora"/>
    <x v="0"/>
    <x v="1"/>
    <x v="1"/>
    <x v="0"/>
    <s v="Privado"/>
    <s v="AREQUIPA"/>
    <s v="AREQUIPA"/>
    <s v="AREQUIPA"/>
    <s v="LA JOYA"/>
    <n v="0"/>
    <x v="7"/>
    <n v="0"/>
    <x v="1"/>
    <s v="PRIMERA"/>
    <x v="0"/>
    <x v="0"/>
    <n v="2983.5484299999998"/>
    <n v="2.9835484299999999"/>
    <m/>
    <n v="0.43333333333333335"/>
    <n v="0.42499999999999999"/>
    <n v="7.6479999999999997"/>
    <n v="0"/>
    <n v="51"/>
    <s v="COES"/>
    <m/>
  </r>
  <r>
    <s v="20"/>
    <x v="4"/>
    <s v="GEPSA"/>
    <s v="31135504"/>
    <s v="31135504"/>
    <x v="4"/>
    <s v="G1"/>
    <s v="S"/>
    <n v="5.2"/>
    <n v="5.0999999999999996"/>
    <m/>
    <m/>
    <n v="2842.6715800000002"/>
    <m/>
    <m/>
    <m/>
    <m/>
    <m/>
    <x v="0"/>
    <s v="GEPSA31135504G1HI"/>
    <s v="Generadora de Energ¡a del Per£ S.A."/>
    <x v="36"/>
    <x v="36"/>
    <s v="C. H. La Joya"/>
    <x v="124"/>
    <x v="4"/>
    <x v="4"/>
    <x v="13"/>
    <x v="1"/>
    <s v="Instalado"/>
    <s v="Operativo"/>
    <s v="Generadora"/>
    <x v="0"/>
    <x v="1"/>
    <x v="1"/>
    <x v="0"/>
    <s v="Privado"/>
    <s v="AREQUIPA"/>
    <s v="AREQUIPA"/>
    <s v="AREQUIPA"/>
    <s v="LA JOYA"/>
    <n v="0"/>
    <x v="7"/>
    <n v="0"/>
    <x v="1"/>
    <s v="PRIMERA"/>
    <x v="0"/>
    <x v="0"/>
    <n v="2842.6715800000002"/>
    <n v="2.8426715800000002"/>
    <m/>
    <n v="0.43333333333333335"/>
    <n v="0.42499999999999999"/>
    <n v="7.6479999999999997"/>
    <n v="0"/>
    <n v="51"/>
    <s v="COES"/>
    <m/>
  </r>
  <r>
    <s v="20"/>
    <x v="5"/>
    <s v="GEPSA"/>
    <s v="31135504"/>
    <s v="31135504"/>
    <x v="4"/>
    <s v="G1"/>
    <s v="S"/>
    <n v="5.2"/>
    <n v="5.0999999999999996"/>
    <m/>
    <m/>
    <n v="2746.1200825000001"/>
    <m/>
    <m/>
    <m/>
    <m/>
    <m/>
    <x v="0"/>
    <s v="GEPSA31135504G1HI"/>
    <s v="Generadora de Energ¡a del Per£ S.A."/>
    <x v="36"/>
    <x v="36"/>
    <s v="C. H. La Joya"/>
    <x v="124"/>
    <x v="4"/>
    <x v="4"/>
    <x v="13"/>
    <x v="1"/>
    <s v="Instalado"/>
    <s v="Operativo"/>
    <s v="Generadora"/>
    <x v="0"/>
    <x v="1"/>
    <x v="1"/>
    <x v="0"/>
    <s v="Privado"/>
    <s v="AREQUIPA"/>
    <s v="AREQUIPA"/>
    <s v="AREQUIPA"/>
    <s v="LA JOYA"/>
    <n v="0"/>
    <x v="7"/>
    <n v="0"/>
    <x v="1"/>
    <s v="PRIMERA"/>
    <x v="0"/>
    <x v="0"/>
    <n v="2746.1200825000001"/>
    <n v="2.7461200825000001"/>
    <m/>
    <n v="0.43333333333333335"/>
    <n v="0.42499999999999999"/>
    <n v="7.6479999999999997"/>
    <n v="0"/>
    <n v="51"/>
    <s v="COES"/>
    <m/>
  </r>
  <r>
    <s v="20"/>
    <x v="6"/>
    <s v="GEPSA"/>
    <s v="31135504"/>
    <s v="31135504"/>
    <x v="4"/>
    <s v="G1"/>
    <s v="S"/>
    <n v="5.2"/>
    <n v="5.0999999999999996"/>
    <m/>
    <m/>
    <n v="2672.3473524999999"/>
    <m/>
    <m/>
    <m/>
    <m/>
    <m/>
    <x v="0"/>
    <s v="GEPSA31135504G1HI"/>
    <s v="Generadora de Energ¡a del Per£ S.A."/>
    <x v="36"/>
    <x v="36"/>
    <s v="C. H. La Joya"/>
    <x v="124"/>
    <x v="4"/>
    <x v="4"/>
    <x v="13"/>
    <x v="1"/>
    <s v="Instalado"/>
    <s v="Operativo"/>
    <s v="Generadora"/>
    <x v="0"/>
    <x v="1"/>
    <x v="1"/>
    <x v="0"/>
    <s v="Privado"/>
    <s v="AREQUIPA"/>
    <s v="AREQUIPA"/>
    <s v="AREQUIPA"/>
    <s v="LA JOYA"/>
    <n v="0"/>
    <x v="7"/>
    <n v="0"/>
    <x v="1"/>
    <s v="PRIMERA"/>
    <x v="0"/>
    <x v="0"/>
    <n v="2672.3473524999999"/>
    <n v="2.6723473525000001"/>
    <m/>
    <n v="0.43333333333333335"/>
    <n v="0.42499999999999999"/>
    <n v="7.6479999999999997"/>
    <n v="0"/>
    <n v="51"/>
    <s v="COES"/>
    <m/>
  </r>
  <r>
    <s v="20"/>
    <x v="7"/>
    <s v="GEPSA"/>
    <s v="31135504"/>
    <s v="31135504"/>
    <x v="4"/>
    <s v="G1"/>
    <s v="S"/>
    <n v="5.2"/>
    <n v="5.0999999999999996"/>
    <m/>
    <m/>
    <n v="2735.4274999999998"/>
    <m/>
    <m/>
    <m/>
    <m/>
    <m/>
    <x v="0"/>
    <s v="GEPSA31135504G1HI"/>
    <s v="Generadora de Energ¡a del Per£ S.A."/>
    <x v="36"/>
    <x v="36"/>
    <s v="C. H. La Joya"/>
    <x v="124"/>
    <x v="4"/>
    <x v="4"/>
    <x v="13"/>
    <x v="1"/>
    <s v="Instalado"/>
    <s v="Operativo"/>
    <s v="Generadora"/>
    <x v="0"/>
    <x v="1"/>
    <x v="1"/>
    <x v="0"/>
    <s v="Privado"/>
    <s v="AREQUIPA"/>
    <s v="AREQUIPA"/>
    <s v="AREQUIPA"/>
    <s v="LA JOYA"/>
    <n v="0"/>
    <x v="7"/>
    <n v="0"/>
    <x v="1"/>
    <s v="PRIMERA"/>
    <x v="0"/>
    <x v="0"/>
    <n v="2735.4274999999998"/>
    <n v="2.7354274999999997"/>
    <m/>
    <n v="0.43333333333333335"/>
    <n v="0.42499999999999999"/>
    <n v="7.6479999999999997"/>
    <n v="0"/>
    <n v="51"/>
    <s v="COES"/>
    <m/>
  </r>
  <r>
    <s v="20"/>
    <x v="8"/>
    <s v="GEPSA"/>
    <s v="31135504"/>
    <s v="31135504"/>
    <x v="4"/>
    <s v="G1"/>
    <s v="S"/>
    <n v="5.2"/>
    <n v="5.0999999999999996"/>
    <m/>
    <m/>
    <n v="2848.4099325000002"/>
    <m/>
    <m/>
    <m/>
    <m/>
    <m/>
    <x v="0"/>
    <s v="GEPSA31135504G1HI"/>
    <s v="Generadora de Energ¡a del Per£ S.A."/>
    <x v="36"/>
    <x v="36"/>
    <s v="C. H. La Joya"/>
    <x v="124"/>
    <x v="4"/>
    <x v="4"/>
    <x v="13"/>
    <x v="1"/>
    <s v="Instalado"/>
    <s v="Operativo"/>
    <s v="Generadora"/>
    <x v="0"/>
    <x v="1"/>
    <x v="1"/>
    <x v="0"/>
    <s v="Privado"/>
    <s v="AREQUIPA"/>
    <s v="AREQUIPA"/>
    <s v="AREQUIPA"/>
    <s v="LA JOYA"/>
    <n v="0"/>
    <x v="7"/>
    <n v="0"/>
    <x v="1"/>
    <s v="PRIMERA"/>
    <x v="0"/>
    <x v="0"/>
    <n v="2848.4099325000002"/>
    <n v="2.8484099325000001"/>
    <m/>
    <n v="0.43333333333333335"/>
    <n v="0.42499999999999999"/>
    <n v="7.6479999999999997"/>
    <n v="0"/>
    <n v="51"/>
    <s v="COES"/>
    <m/>
  </r>
  <r>
    <s v="20"/>
    <x v="9"/>
    <s v="GEPSA"/>
    <s v="31135504"/>
    <s v="31135504"/>
    <x v="4"/>
    <s v="G1"/>
    <s v="S"/>
    <n v="5.2"/>
    <n v="5.0999999999999996"/>
    <m/>
    <m/>
    <n v="2653.6233649999999"/>
    <m/>
    <m/>
    <m/>
    <m/>
    <m/>
    <x v="0"/>
    <s v="GEPSA31135504G1HI"/>
    <s v="Generadora de Energ¡a del Per£ S.A."/>
    <x v="36"/>
    <x v="36"/>
    <s v="C. H. La Joya"/>
    <x v="124"/>
    <x v="4"/>
    <x v="4"/>
    <x v="13"/>
    <x v="1"/>
    <s v="Instalado"/>
    <s v="Operativo"/>
    <s v="Generadora"/>
    <x v="0"/>
    <x v="1"/>
    <x v="1"/>
    <x v="0"/>
    <s v="Privado"/>
    <s v="AREQUIPA"/>
    <s v="AREQUIPA"/>
    <s v="AREQUIPA"/>
    <s v="LA JOYA"/>
    <n v="0"/>
    <x v="7"/>
    <n v="0"/>
    <x v="1"/>
    <s v="PRIMERA"/>
    <x v="0"/>
    <x v="0"/>
    <n v="2653.6233649999999"/>
    <n v="2.6536233650000001"/>
    <m/>
    <n v="0.43333333333333335"/>
    <n v="0.42499999999999999"/>
    <n v="7.6479999999999997"/>
    <n v="0"/>
    <n v="51"/>
    <s v="COES"/>
    <m/>
  </r>
  <r>
    <s v="20"/>
    <x v="10"/>
    <s v="GEPSA"/>
    <s v="31135504"/>
    <s v="31135504"/>
    <x v="4"/>
    <s v="G1"/>
    <s v="S"/>
    <n v="5.2"/>
    <n v="5.0999999999999996"/>
    <m/>
    <m/>
    <n v="2069.2366375000001"/>
    <m/>
    <m/>
    <m/>
    <m/>
    <m/>
    <x v="0"/>
    <s v="GEPSA31135504G1HI"/>
    <s v="Generadora de Energ¡a del Per£ S.A."/>
    <x v="36"/>
    <x v="36"/>
    <s v="C. H. La Joya"/>
    <x v="124"/>
    <x v="4"/>
    <x v="4"/>
    <x v="13"/>
    <x v="1"/>
    <s v="Instalado"/>
    <s v="Operativo"/>
    <s v="Generadora"/>
    <x v="0"/>
    <x v="1"/>
    <x v="1"/>
    <x v="0"/>
    <s v="Privado"/>
    <s v="AREQUIPA"/>
    <s v="AREQUIPA"/>
    <s v="AREQUIPA"/>
    <s v="LA JOYA"/>
    <n v="0"/>
    <x v="7"/>
    <n v="0"/>
    <x v="1"/>
    <s v="PRIMERA"/>
    <x v="0"/>
    <x v="0"/>
    <n v="2069.2366375000001"/>
    <n v="2.0692366375"/>
    <m/>
    <n v="0.43333333333333335"/>
    <n v="0.42499999999999999"/>
    <n v="7.6479999999999997"/>
    <n v="0"/>
    <n v="51"/>
    <s v="COES"/>
    <m/>
  </r>
  <r>
    <s v="20"/>
    <x v="11"/>
    <s v="GEPSA"/>
    <s v="31135504"/>
    <s v="31135504"/>
    <x v="4"/>
    <s v="G1"/>
    <s v="S"/>
    <n v="5.2"/>
    <n v="5.0999999999999996"/>
    <m/>
    <m/>
    <n v="2426.9251174999999"/>
    <m/>
    <m/>
    <m/>
    <m/>
    <m/>
    <x v="0"/>
    <s v="GEPSA31135504G1HI"/>
    <s v="Generadora de Energ¡a del Per£ S.A."/>
    <x v="36"/>
    <x v="36"/>
    <s v="C. H. La Joya"/>
    <x v="124"/>
    <x v="4"/>
    <x v="4"/>
    <x v="13"/>
    <x v="1"/>
    <s v="Instalado"/>
    <s v="Operativo"/>
    <s v="Generadora"/>
    <x v="0"/>
    <x v="1"/>
    <x v="1"/>
    <x v="0"/>
    <s v="Privado"/>
    <s v="AREQUIPA"/>
    <s v="AREQUIPA"/>
    <s v="AREQUIPA"/>
    <s v="LA JOYA"/>
    <n v="0"/>
    <x v="7"/>
    <n v="0"/>
    <x v="1"/>
    <s v="PRIMERA"/>
    <x v="0"/>
    <x v="0"/>
    <n v="2426.9251174999999"/>
    <n v="2.4269251174999997"/>
    <m/>
    <n v="0.43333333333333335"/>
    <n v="0.42499999999999999"/>
    <n v="7.6479999999999997"/>
    <n v="0"/>
    <n v="51"/>
    <s v="COES"/>
    <m/>
  </r>
  <r>
    <s v="20"/>
    <x v="0"/>
    <s v="GEPSA"/>
    <s v="31135504"/>
    <s v="31135504"/>
    <x v="4"/>
    <s v="G2"/>
    <s v="S"/>
    <n v="5.2"/>
    <n v="5.0999999999999996"/>
    <m/>
    <m/>
    <n v="2170.3609750000001"/>
    <m/>
    <m/>
    <m/>
    <m/>
    <m/>
    <x v="0"/>
    <s v="GEPSA31135504G2HI"/>
    <s v="Generadora de Energ¡a del Per£ S.A."/>
    <x v="36"/>
    <x v="36"/>
    <s v="C. H. La Joya"/>
    <x v="124"/>
    <x v="4"/>
    <x v="4"/>
    <x v="14"/>
    <x v="1"/>
    <s v="Instalado"/>
    <s v="Operativo"/>
    <s v="Generadora"/>
    <x v="0"/>
    <x v="1"/>
    <x v="1"/>
    <x v="0"/>
    <s v="Privado"/>
    <s v="AREQUIPA"/>
    <s v="AREQUIPA"/>
    <s v="AREQUIPA"/>
    <s v="LA JOYA"/>
    <n v="0"/>
    <x v="7"/>
    <n v="0"/>
    <x v="1"/>
    <s v="PRIMERA"/>
    <x v="0"/>
    <x v="0"/>
    <n v="2170.3609750000001"/>
    <n v="2.1703609749999999"/>
    <m/>
    <n v="0.43333333333333335"/>
    <n v="0.42499999999999999"/>
    <n v="7.6479999999999997"/>
    <n v="0"/>
    <n v="51"/>
    <s v="COES"/>
    <m/>
  </r>
  <r>
    <s v="20"/>
    <x v="1"/>
    <s v="GEPSA"/>
    <s v="31135504"/>
    <s v="31135504"/>
    <x v="4"/>
    <s v="G2"/>
    <s v="S"/>
    <n v="5.2"/>
    <n v="5.0999999999999996"/>
    <m/>
    <m/>
    <n v="1583.6407125000001"/>
    <m/>
    <m/>
    <m/>
    <m/>
    <m/>
    <x v="0"/>
    <s v="GEPSA31135504G2HI"/>
    <s v="Generadora de Energ¡a del Per£ S.A."/>
    <x v="36"/>
    <x v="36"/>
    <s v="C. H. La Joya"/>
    <x v="124"/>
    <x v="4"/>
    <x v="4"/>
    <x v="14"/>
    <x v="1"/>
    <s v="Instalado"/>
    <s v="Operativo"/>
    <s v="Generadora"/>
    <x v="0"/>
    <x v="1"/>
    <x v="1"/>
    <x v="0"/>
    <s v="Privado"/>
    <s v="AREQUIPA"/>
    <s v="AREQUIPA"/>
    <s v="AREQUIPA"/>
    <s v="LA JOYA"/>
    <n v="0"/>
    <x v="7"/>
    <n v="0"/>
    <x v="1"/>
    <s v="PRIMERA"/>
    <x v="0"/>
    <x v="0"/>
    <n v="1583.6407125000001"/>
    <n v="1.5836407125"/>
    <m/>
    <n v="0.43333333333333335"/>
    <n v="0.42499999999999999"/>
    <n v="7.6479999999999997"/>
    <n v="0"/>
    <n v="51"/>
    <s v="COES"/>
    <m/>
  </r>
  <r>
    <s v="20"/>
    <x v="2"/>
    <s v="GEPSA"/>
    <s v="31135504"/>
    <s v="31135504"/>
    <x v="4"/>
    <s v="G2"/>
    <s v="S"/>
    <n v="5.2"/>
    <n v="5.0999999999999996"/>
    <m/>
    <m/>
    <n v="1764.7711750000001"/>
    <m/>
    <m/>
    <m/>
    <m/>
    <m/>
    <x v="0"/>
    <s v="GEPSA31135504G2HI"/>
    <s v="Generadora de Energ¡a del Per£ S.A."/>
    <x v="36"/>
    <x v="36"/>
    <s v="C. H. La Joya"/>
    <x v="124"/>
    <x v="4"/>
    <x v="4"/>
    <x v="14"/>
    <x v="1"/>
    <s v="Instalado"/>
    <s v="Operativo"/>
    <s v="Generadora"/>
    <x v="0"/>
    <x v="1"/>
    <x v="1"/>
    <x v="0"/>
    <s v="Privado"/>
    <s v="AREQUIPA"/>
    <s v="AREQUIPA"/>
    <s v="AREQUIPA"/>
    <s v="LA JOYA"/>
    <n v="0"/>
    <x v="7"/>
    <n v="0"/>
    <x v="1"/>
    <s v="PRIMERA"/>
    <x v="0"/>
    <x v="0"/>
    <n v="1764.7711750000001"/>
    <n v="1.7647711750000001"/>
    <m/>
    <n v="0.43333333333333335"/>
    <n v="0.42499999999999999"/>
    <n v="7.6479999999999997"/>
    <n v="0"/>
    <n v="51"/>
    <s v="COES"/>
    <m/>
  </r>
  <r>
    <s v="20"/>
    <x v="3"/>
    <s v="GEPSA"/>
    <s v="31135504"/>
    <s v="31135504"/>
    <x v="4"/>
    <s v="G2"/>
    <s v="S"/>
    <n v="5.2"/>
    <n v="5.0999999999999996"/>
    <m/>
    <m/>
    <n v="2925.574525"/>
    <m/>
    <m/>
    <m/>
    <m/>
    <m/>
    <x v="0"/>
    <s v="GEPSA31135504G2HI"/>
    <s v="Generadora de Energ¡a del Per£ S.A."/>
    <x v="36"/>
    <x v="36"/>
    <s v="C. H. La Joya"/>
    <x v="124"/>
    <x v="4"/>
    <x v="4"/>
    <x v="14"/>
    <x v="1"/>
    <s v="Instalado"/>
    <s v="Operativo"/>
    <s v="Generadora"/>
    <x v="0"/>
    <x v="1"/>
    <x v="1"/>
    <x v="0"/>
    <s v="Privado"/>
    <s v="AREQUIPA"/>
    <s v="AREQUIPA"/>
    <s v="AREQUIPA"/>
    <s v="LA JOYA"/>
    <n v="0"/>
    <x v="7"/>
    <n v="0"/>
    <x v="1"/>
    <s v="PRIMERA"/>
    <x v="0"/>
    <x v="0"/>
    <n v="2925.574525"/>
    <n v="2.925574525"/>
    <m/>
    <n v="0.43333333333333335"/>
    <n v="0.42499999999999999"/>
    <n v="7.6479999999999997"/>
    <n v="0"/>
    <n v="51"/>
    <s v="COES"/>
    <m/>
  </r>
  <r>
    <s v="20"/>
    <x v="4"/>
    <s v="GEPSA"/>
    <s v="31135504"/>
    <s v="31135504"/>
    <x v="4"/>
    <s v="G2"/>
    <s v="S"/>
    <n v="5.2"/>
    <n v="5.0999999999999996"/>
    <m/>
    <m/>
    <n v="2968.0432249999999"/>
    <m/>
    <m/>
    <m/>
    <m/>
    <m/>
    <x v="0"/>
    <s v="GEPSA31135504G2HI"/>
    <s v="Generadora de Energ¡a del Per£ S.A."/>
    <x v="36"/>
    <x v="36"/>
    <s v="C. H. La Joya"/>
    <x v="124"/>
    <x v="4"/>
    <x v="4"/>
    <x v="14"/>
    <x v="1"/>
    <s v="Instalado"/>
    <s v="Operativo"/>
    <s v="Generadora"/>
    <x v="0"/>
    <x v="1"/>
    <x v="1"/>
    <x v="0"/>
    <s v="Privado"/>
    <s v="AREQUIPA"/>
    <s v="AREQUIPA"/>
    <s v="AREQUIPA"/>
    <s v="LA JOYA"/>
    <n v="0"/>
    <x v="7"/>
    <n v="0"/>
    <x v="1"/>
    <s v="PRIMERA"/>
    <x v="0"/>
    <x v="0"/>
    <n v="2968.0432249999999"/>
    <n v="2.9680432249999997"/>
    <m/>
    <n v="0.43333333333333335"/>
    <n v="0.42499999999999999"/>
    <n v="7.6479999999999997"/>
    <n v="0"/>
    <n v="51"/>
    <s v="COES"/>
    <m/>
  </r>
  <r>
    <s v="20"/>
    <x v="5"/>
    <s v="GEPSA"/>
    <s v="31135504"/>
    <s v="31135504"/>
    <x v="4"/>
    <s v="G2"/>
    <s v="S"/>
    <n v="5.2"/>
    <n v="5.0999999999999996"/>
    <m/>
    <m/>
    <n v="2793.0369500000002"/>
    <m/>
    <m/>
    <m/>
    <m/>
    <m/>
    <x v="0"/>
    <s v="GEPSA31135504G2HI"/>
    <s v="Generadora de Energ¡a del Per£ S.A."/>
    <x v="36"/>
    <x v="36"/>
    <s v="C. H. La Joya"/>
    <x v="124"/>
    <x v="4"/>
    <x v="4"/>
    <x v="14"/>
    <x v="1"/>
    <s v="Instalado"/>
    <s v="Operativo"/>
    <s v="Generadora"/>
    <x v="0"/>
    <x v="1"/>
    <x v="1"/>
    <x v="0"/>
    <s v="Privado"/>
    <s v="AREQUIPA"/>
    <s v="AREQUIPA"/>
    <s v="AREQUIPA"/>
    <s v="LA JOYA"/>
    <n v="0"/>
    <x v="7"/>
    <n v="0"/>
    <x v="1"/>
    <s v="PRIMERA"/>
    <x v="0"/>
    <x v="0"/>
    <n v="2793.0369500000002"/>
    <n v="2.7930369500000003"/>
    <m/>
    <n v="0.43333333333333335"/>
    <n v="0.42499999999999999"/>
    <n v="7.6479999999999997"/>
    <n v="0"/>
    <n v="51"/>
    <s v="COES"/>
    <m/>
  </r>
  <r>
    <s v="20"/>
    <x v="6"/>
    <s v="GEPSA"/>
    <s v="31135504"/>
    <s v="31135504"/>
    <x v="4"/>
    <s v="G2"/>
    <s v="S"/>
    <n v="5.2"/>
    <n v="5.0999999999999996"/>
    <m/>
    <m/>
    <n v="2613.7700525"/>
    <m/>
    <m/>
    <m/>
    <m/>
    <m/>
    <x v="0"/>
    <s v="GEPSA31135504G2HI"/>
    <s v="Generadora de Energ¡a del Per£ S.A."/>
    <x v="36"/>
    <x v="36"/>
    <s v="C. H. La Joya"/>
    <x v="124"/>
    <x v="4"/>
    <x v="4"/>
    <x v="14"/>
    <x v="1"/>
    <s v="Instalado"/>
    <s v="Operativo"/>
    <s v="Generadora"/>
    <x v="0"/>
    <x v="1"/>
    <x v="1"/>
    <x v="0"/>
    <s v="Privado"/>
    <s v="AREQUIPA"/>
    <s v="AREQUIPA"/>
    <s v="AREQUIPA"/>
    <s v="LA JOYA"/>
    <n v="0"/>
    <x v="7"/>
    <n v="0"/>
    <x v="1"/>
    <s v="PRIMERA"/>
    <x v="0"/>
    <x v="0"/>
    <n v="2613.7700525"/>
    <n v="2.6137700525000001"/>
    <m/>
    <n v="0.43333333333333335"/>
    <n v="0.42499999999999999"/>
    <n v="7.6479999999999997"/>
    <n v="0"/>
    <n v="51"/>
    <s v="COES"/>
    <m/>
  </r>
  <r>
    <s v="20"/>
    <x v="7"/>
    <s v="GEPSA"/>
    <s v="31135504"/>
    <s v="31135504"/>
    <x v="4"/>
    <s v="G2"/>
    <s v="S"/>
    <n v="5.2"/>
    <n v="5.0999999999999996"/>
    <m/>
    <m/>
    <n v="2650.8869749999999"/>
    <m/>
    <m/>
    <m/>
    <m/>
    <m/>
    <x v="0"/>
    <s v="GEPSA31135504G2HI"/>
    <s v="Generadora de Energ¡a del Per£ S.A."/>
    <x v="36"/>
    <x v="36"/>
    <s v="C. H. La Joya"/>
    <x v="124"/>
    <x v="4"/>
    <x v="4"/>
    <x v="14"/>
    <x v="1"/>
    <s v="Instalado"/>
    <s v="Operativo"/>
    <s v="Generadora"/>
    <x v="0"/>
    <x v="1"/>
    <x v="1"/>
    <x v="0"/>
    <s v="Privado"/>
    <s v="AREQUIPA"/>
    <s v="AREQUIPA"/>
    <s v="AREQUIPA"/>
    <s v="LA JOYA"/>
    <n v="0"/>
    <x v="7"/>
    <n v="0"/>
    <x v="1"/>
    <s v="PRIMERA"/>
    <x v="0"/>
    <x v="0"/>
    <n v="2650.8869749999999"/>
    <n v="2.6508869749999997"/>
    <m/>
    <n v="0.43333333333333335"/>
    <n v="0.42499999999999999"/>
    <n v="7.6479999999999997"/>
    <n v="0"/>
    <n v="51"/>
    <s v="COES"/>
    <m/>
  </r>
  <r>
    <s v="20"/>
    <x v="8"/>
    <s v="GEPSA"/>
    <s v="31135504"/>
    <s v="31135504"/>
    <x v="4"/>
    <s v="G2"/>
    <s v="S"/>
    <n v="5.2"/>
    <n v="5.0999999999999996"/>
    <m/>
    <m/>
    <n v="2744.2836750000001"/>
    <m/>
    <m/>
    <m/>
    <m/>
    <m/>
    <x v="0"/>
    <s v="GEPSA31135504G2HI"/>
    <s v="Generadora de Energ¡a del Per£ S.A."/>
    <x v="36"/>
    <x v="36"/>
    <s v="C. H. La Joya"/>
    <x v="124"/>
    <x v="4"/>
    <x v="4"/>
    <x v="14"/>
    <x v="1"/>
    <s v="Instalado"/>
    <s v="Operativo"/>
    <s v="Generadora"/>
    <x v="0"/>
    <x v="1"/>
    <x v="1"/>
    <x v="0"/>
    <s v="Privado"/>
    <s v="AREQUIPA"/>
    <s v="AREQUIPA"/>
    <s v="AREQUIPA"/>
    <s v="LA JOYA"/>
    <n v="0"/>
    <x v="7"/>
    <n v="0"/>
    <x v="1"/>
    <s v="PRIMERA"/>
    <x v="0"/>
    <x v="0"/>
    <n v="2744.2836750000001"/>
    <n v="2.7442836750000001"/>
    <m/>
    <n v="0.43333333333333335"/>
    <n v="0.42499999999999999"/>
    <n v="7.6479999999999997"/>
    <n v="0"/>
    <n v="51"/>
    <s v="COES"/>
    <m/>
  </r>
  <r>
    <s v="20"/>
    <x v="9"/>
    <s v="GEPSA"/>
    <s v="31135504"/>
    <s v="31135504"/>
    <x v="4"/>
    <s v="G2"/>
    <s v="S"/>
    <n v="5.2"/>
    <n v="5.0999999999999996"/>
    <m/>
    <m/>
    <n v="2569.3053749999999"/>
    <m/>
    <m/>
    <m/>
    <m/>
    <m/>
    <x v="0"/>
    <s v="GEPSA31135504G2HI"/>
    <s v="Generadora de Energ¡a del Per£ S.A."/>
    <x v="36"/>
    <x v="36"/>
    <s v="C. H. La Joya"/>
    <x v="124"/>
    <x v="4"/>
    <x v="4"/>
    <x v="14"/>
    <x v="1"/>
    <s v="Instalado"/>
    <s v="Operativo"/>
    <s v="Generadora"/>
    <x v="0"/>
    <x v="1"/>
    <x v="1"/>
    <x v="0"/>
    <s v="Privado"/>
    <s v="AREQUIPA"/>
    <s v="AREQUIPA"/>
    <s v="AREQUIPA"/>
    <s v="LA JOYA"/>
    <n v="0"/>
    <x v="7"/>
    <n v="0"/>
    <x v="1"/>
    <s v="PRIMERA"/>
    <x v="0"/>
    <x v="0"/>
    <n v="2569.3053749999999"/>
    <n v="2.5693053749999999"/>
    <m/>
    <n v="0.43333333333333335"/>
    <n v="0.42499999999999999"/>
    <n v="7.6479999999999997"/>
    <n v="0"/>
    <n v="51"/>
    <s v="COES"/>
    <m/>
  </r>
  <r>
    <s v="20"/>
    <x v="10"/>
    <s v="GEPSA"/>
    <s v="31135504"/>
    <s v="31135504"/>
    <x v="4"/>
    <s v="G2"/>
    <s v="S"/>
    <n v="5.2"/>
    <n v="5.0999999999999996"/>
    <m/>
    <m/>
    <n v="1389.9554324999999"/>
    <m/>
    <m/>
    <m/>
    <m/>
    <m/>
    <x v="0"/>
    <s v="GEPSA31135504G2HI"/>
    <s v="Generadora de Energ¡a del Per£ S.A."/>
    <x v="36"/>
    <x v="36"/>
    <s v="C. H. La Joya"/>
    <x v="124"/>
    <x v="4"/>
    <x v="4"/>
    <x v="14"/>
    <x v="1"/>
    <s v="Instalado"/>
    <s v="Operativo"/>
    <s v="Generadora"/>
    <x v="0"/>
    <x v="1"/>
    <x v="1"/>
    <x v="0"/>
    <s v="Privado"/>
    <s v="AREQUIPA"/>
    <s v="AREQUIPA"/>
    <s v="AREQUIPA"/>
    <s v="LA JOYA"/>
    <n v="0"/>
    <x v="7"/>
    <n v="0"/>
    <x v="1"/>
    <s v="PRIMERA"/>
    <x v="0"/>
    <x v="0"/>
    <n v="1389.9554324999999"/>
    <n v="1.3899554324999999"/>
    <m/>
    <n v="0.43333333333333335"/>
    <n v="0.42499999999999999"/>
    <n v="7.6479999999999997"/>
    <n v="0"/>
    <n v="51"/>
    <s v="COES"/>
    <m/>
  </r>
  <r>
    <s v="20"/>
    <x v="11"/>
    <s v="GEPSA"/>
    <s v="31135504"/>
    <s v="31135504"/>
    <x v="4"/>
    <s v="G2"/>
    <s v="S"/>
    <n v="5.2"/>
    <n v="5.0999999999999996"/>
    <m/>
    <m/>
    <n v="2425.2509599999998"/>
    <m/>
    <m/>
    <m/>
    <m/>
    <m/>
    <x v="0"/>
    <s v="GEPSA31135504G2HI"/>
    <s v="Generadora de Energ¡a del Per£ S.A."/>
    <x v="36"/>
    <x v="36"/>
    <s v="C. H. La Joya"/>
    <x v="124"/>
    <x v="4"/>
    <x v="4"/>
    <x v="14"/>
    <x v="1"/>
    <s v="Instalado"/>
    <s v="Operativo"/>
    <s v="Generadora"/>
    <x v="0"/>
    <x v="1"/>
    <x v="1"/>
    <x v="0"/>
    <s v="Privado"/>
    <s v="AREQUIPA"/>
    <s v="AREQUIPA"/>
    <s v="AREQUIPA"/>
    <s v="LA JOYA"/>
    <n v="0"/>
    <x v="7"/>
    <n v="0"/>
    <x v="1"/>
    <s v="PRIMERA"/>
    <x v="0"/>
    <x v="0"/>
    <n v="2425.2509599999998"/>
    <n v="2.4252509600000001"/>
    <m/>
    <n v="0.43333333333333335"/>
    <n v="0.42499999999999999"/>
    <n v="7.6479999999999997"/>
    <n v="0"/>
    <n v="51"/>
    <s v="COES"/>
    <m/>
  </r>
  <r>
    <s v="20"/>
    <x v="0"/>
    <s v="HYPATA"/>
    <s v="11111111"/>
    <s v="11111111"/>
    <x v="4"/>
    <s v="G1"/>
    <s v="S"/>
    <n v="1"/>
    <n v="1"/>
    <m/>
    <m/>
    <n v="580.29274999999996"/>
    <m/>
    <m/>
    <m/>
    <m/>
    <m/>
    <x v="0"/>
    <s v="HYPATA11111111G1HI"/>
    <s v="Hidro Pátapo S.A.C."/>
    <x v="37"/>
    <x v="37"/>
    <s v="C.H Patapo"/>
    <x v="125"/>
    <x v="4"/>
    <x v="4"/>
    <x v="13"/>
    <x v="1"/>
    <s v="Instalado"/>
    <s v="Operativo"/>
    <s v="Generadora"/>
    <x v="0"/>
    <x v="1"/>
    <x v="1"/>
    <x v="0"/>
    <s v="Privado"/>
    <s v="LAMBAYEQUE"/>
    <s v="LAMBAYEQUE"/>
    <s v="CHICLAYO"/>
    <s v="PATAPO"/>
    <n v="0"/>
    <x v="7"/>
    <n v="0"/>
    <x v="0"/>
    <n v="0"/>
    <x v="0"/>
    <x v="0"/>
    <n v="580.29274999999996"/>
    <n v="0.58029274999999991"/>
    <m/>
    <n v="8.3333333333333329E-2"/>
    <n v="8.3333333333333329E-2"/>
    <n v="7.6479999999999997"/>
    <n v="0"/>
    <n v="56"/>
    <s v="COES"/>
    <m/>
  </r>
  <r>
    <s v="20"/>
    <x v="1"/>
    <s v="HYPATA"/>
    <s v="11111111"/>
    <s v="11111111"/>
    <x v="4"/>
    <s v="G1"/>
    <s v="S"/>
    <n v="1"/>
    <n v="1"/>
    <m/>
    <m/>
    <n v="497.28224999999998"/>
    <m/>
    <m/>
    <m/>
    <m/>
    <m/>
    <x v="0"/>
    <s v="HYPATA11111111G1HI"/>
    <s v="Hidro Pátapo S.A.C."/>
    <x v="37"/>
    <x v="37"/>
    <s v="C.H Patapo"/>
    <x v="125"/>
    <x v="4"/>
    <x v="4"/>
    <x v="13"/>
    <x v="1"/>
    <s v="Instalado"/>
    <s v="Operativo"/>
    <s v="Generadora"/>
    <x v="0"/>
    <x v="1"/>
    <x v="1"/>
    <x v="0"/>
    <s v="Privado"/>
    <s v="LAMBAYEQUE"/>
    <s v="LAMBAYEQUE"/>
    <s v="CHICLAYO"/>
    <s v="PATAPO"/>
    <n v="0"/>
    <x v="7"/>
    <n v="0"/>
    <x v="0"/>
    <n v="0"/>
    <x v="0"/>
    <x v="0"/>
    <n v="497.28224999999998"/>
    <n v="0.49728224999999998"/>
    <m/>
    <n v="8.3333333333333329E-2"/>
    <n v="8.3333333333333329E-2"/>
    <n v="7.6479999999999997"/>
    <n v="0"/>
    <n v="56"/>
    <s v="COES"/>
    <m/>
  </r>
  <r>
    <s v="20"/>
    <x v="2"/>
    <s v="HYPATA"/>
    <s v="11111111"/>
    <s v="11111111"/>
    <x v="4"/>
    <s v="G1"/>
    <s v="S"/>
    <n v="1"/>
    <n v="1"/>
    <m/>
    <m/>
    <n v="198.399"/>
    <m/>
    <m/>
    <m/>
    <m/>
    <m/>
    <x v="0"/>
    <s v="HYPATA11111111G1HI"/>
    <s v="Hidro Pátapo S.A.C."/>
    <x v="37"/>
    <x v="37"/>
    <s v="C.H Patapo"/>
    <x v="125"/>
    <x v="4"/>
    <x v="4"/>
    <x v="13"/>
    <x v="1"/>
    <s v="Instalado"/>
    <s v="Operativo"/>
    <s v="Generadora"/>
    <x v="0"/>
    <x v="1"/>
    <x v="1"/>
    <x v="0"/>
    <s v="Privado"/>
    <s v="LAMBAYEQUE"/>
    <s v="LAMBAYEQUE"/>
    <s v="CHICLAYO"/>
    <s v="PATAPO"/>
    <n v="0"/>
    <x v="7"/>
    <n v="0"/>
    <x v="0"/>
    <n v="0"/>
    <x v="0"/>
    <x v="0"/>
    <n v="198.399"/>
    <n v="0.19839899999999999"/>
    <m/>
    <n v="8.3333333333333329E-2"/>
    <n v="8.3333333333333329E-2"/>
    <n v="7.6479999999999997"/>
    <n v="0"/>
    <n v="56"/>
    <s v="COES"/>
    <m/>
  </r>
  <r>
    <s v="20"/>
    <x v="3"/>
    <s v="HYPATA"/>
    <s v="11111111"/>
    <s v="11111111"/>
    <x v="4"/>
    <s v="G1"/>
    <s v="S"/>
    <n v="1"/>
    <n v="1"/>
    <m/>
    <m/>
    <n v="0"/>
    <m/>
    <m/>
    <m/>
    <m/>
    <m/>
    <x v="0"/>
    <s v="HYPATA11111111G1HI"/>
    <s v="Hidro Pátapo S.A.C."/>
    <x v="37"/>
    <x v="37"/>
    <s v="C.H Patapo"/>
    <x v="125"/>
    <x v="4"/>
    <x v="4"/>
    <x v="13"/>
    <x v="1"/>
    <s v="Instalado"/>
    <s v="Operativo"/>
    <s v="Generadora"/>
    <x v="0"/>
    <x v="1"/>
    <x v="1"/>
    <x v="0"/>
    <s v="Privado"/>
    <s v="LAMBAYEQUE"/>
    <s v="LAMBAYEQUE"/>
    <s v="CHICLAYO"/>
    <s v="PATAPO"/>
    <n v="0"/>
    <x v="7"/>
    <n v="0"/>
    <x v="0"/>
    <n v="0"/>
    <x v="0"/>
    <x v="0"/>
    <n v="0"/>
    <n v="0"/>
    <m/>
    <n v="8.3333333333333329E-2"/>
    <n v="8.3333333333333329E-2"/>
    <n v="7.6479999999999997"/>
    <n v="0"/>
    <n v="56"/>
    <s v="COES"/>
    <m/>
  </r>
  <r>
    <s v="20"/>
    <x v="4"/>
    <s v="HYPATA"/>
    <s v="11111111"/>
    <s v="11111111"/>
    <x v="4"/>
    <s v="G1"/>
    <s v="S"/>
    <n v="1"/>
    <n v="1"/>
    <m/>
    <m/>
    <n v="0"/>
    <m/>
    <m/>
    <m/>
    <m/>
    <m/>
    <x v="0"/>
    <s v="HYPATA11111111G1HI"/>
    <s v="Hidro Pátapo S.A.C."/>
    <x v="37"/>
    <x v="37"/>
    <s v="C.H Patapo"/>
    <x v="125"/>
    <x v="4"/>
    <x v="4"/>
    <x v="13"/>
    <x v="1"/>
    <s v="Instalado"/>
    <s v="Operativo"/>
    <s v="Generadora"/>
    <x v="0"/>
    <x v="1"/>
    <x v="1"/>
    <x v="0"/>
    <s v="Privado"/>
    <s v="LAMBAYEQUE"/>
    <s v="LAMBAYEQUE"/>
    <s v="CHICLAYO"/>
    <s v="PATAPO"/>
    <n v="0"/>
    <x v="7"/>
    <n v="0"/>
    <x v="0"/>
    <n v="0"/>
    <x v="0"/>
    <x v="0"/>
    <n v="0"/>
    <n v="0"/>
    <m/>
    <n v="8.3333333333333329E-2"/>
    <n v="8.3333333333333329E-2"/>
    <n v="7.6479999999999997"/>
    <n v="0"/>
    <n v="56"/>
    <s v="COES"/>
    <m/>
  </r>
  <r>
    <s v="20"/>
    <x v="5"/>
    <s v="HYPATA"/>
    <s v="11111111"/>
    <s v="11111111"/>
    <x v="4"/>
    <s v="G1"/>
    <s v="S"/>
    <n v="1"/>
    <n v="1"/>
    <m/>
    <m/>
    <n v="19.248000000000001"/>
    <m/>
    <m/>
    <m/>
    <m/>
    <m/>
    <x v="0"/>
    <s v="HYPATA11111111G1HI"/>
    <s v="Hidro Pátapo S.A.C."/>
    <x v="37"/>
    <x v="37"/>
    <s v="C.H Patapo"/>
    <x v="125"/>
    <x v="4"/>
    <x v="4"/>
    <x v="13"/>
    <x v="1"/>
    <s v="Instalado"/>
    <s v="Operativo"/>
    <s v="Generadora"/>
    <x v="0"/>
    <x v="1"/>
    <x v="1"/>
    <x v="0"/>
    <s v="Privado"/>
    <s v="LAMBAYEQUE"/>
    <s v="LAMBAYEQUE"/>
    <s v="CHICLAYO"/>
    <s v="PATAPO"/>
    <n v="0"/>
    <x v="7"/>
    <n v="0"/>
    <x v="0"/>
    <n v="0"/>
    <x v="0"/>
    <x v="0"/>
    <n v="19.248000000000001"/>
    <n v="1.9248000000000001E-2"/>
    <m/>
    <n v="8.3333333333333329E-2"/>
    <n v="8.3333333333333329E-2"/>
    <n v="7.6479999999999997"/>
    <n v="0"/>
    <n v="56"/>
    <s v="COES"/>
    <m/>
  </r>
  <r>
    <s v="20"/>
    <x v="6"/>
    <s v="HYPATA"/>
    <s v="11111111"/>
    <s v="11111111"/>
    <x v="4"/>
    <s v="G1"/>
    <s v="S"/>
    <n v="1"/>
    <n v="1"/>
    <m/>
    <m/>
    <n v="26.193000000000001"/>
    <m/>
    <m/>
    <m/>
    <m/>
    <m/>
    <x v="0"/>
    <s v="HYPATA11111111G1HI"/>
    <s v="Hidro Pátapo S.A.C."/>
    <x v="37"/>
    <x v="37"/>
    <s v="C.H Patapo"/>
    <x v="125"/>
    <x v="4"/>
    <x v="4"/>
    <x v="13"/>
    <x v="1"/>
    <s v="Instalado"/>
    <s v="Operativo"/>
    <s v="Generadora"/>
    <x v="0"/>
    <x v="1"/>
    <x v="1"/>
    <x v="0"/>
    <s v="Privado"/>
    <s v="LAMBAYEQUE"/>
    <s v="LAMBAYEQUE"/>
    <s v="CHICLAYO"/>
    <s v="PATAPO"/>
    <n v="0"/>
    <x v="7"/>
    <n v="0"/>
    <x v="0"/>
    <n v="0"/>
    <x v="0"/>
    <x v="0"/>
    <n v="26.193000000000001"/>
    <n v="2.6193000000000001E-2"/>
    <m/>
    <n v="8.3333333333333329E-2"/>
    <n v="8.3333333333333329E-2"/>
    <n v="7.6479999999999997"/>
    <n v="0"/>
    <n v="56"/>
    <s v="COES"/>
    <m/>
  </r>
  <r>
    <s v="20"/>
    <x v="7"/>
    <s v="HYPATA"/>
    <s v="11111111"/>
    <s v="11111111"/>
    <x v="4"/>
    <s v="G1"/>
    <s v="S"/>
    <n v="1"/>
    <n v="1"/>
    <m/>
    <m/>
    <n v="171.69524999999999"/>
    <m/>
    <m/>
    <m/>
    <m/>
    <m/>
    <x v="0"/>
    <s v="HYPATA11111111G1HI"/>
    <s v="Hidro Pátapo S.A.C."/>
    <x v="37"/>
    <x v="37"/>
    <s v="C.H Patapo"/>
    <x v="125"/>
    <x v="4"/>
    <x v="4"/>
    <x v="13"/>
    <x v="1"/>
    <s v="Instalado"/>
    <s v="Operativo"/>
    <s v="Generadora"/>
    <x v="0"/>
    <x v="1"/>
    <x v="1"/>
    <x v="0"/>
    <s v="Privado"/>
    <s v="LAMBAYEQUE"/>
    <s v="LAMBAYEQUE"/>
    <s v="CHICLAYO"/>
    <s v="PATAPO"/>
    <n v="0"/>
    <x v="7"/>
    <n v="0"/>
    <x v="0"/>
    <n v="0"/>
    <x v="0"/>
    <x v="0"/>
    <n v="171.69524999999999"/>
    <n v="0.17169524999999999"/>
    <m/>
    <n v="8.3333333333333329E-2"/>
    <n v="8.3333333333333329E-2"/>
    <n v="7.6479999999999997"/>
    <n v="0"/>
    <n v="56"/>
    <s v="COES"/>
    <m/>
  </r>
  <r>
    <s v="20"/>
    <x v="8"/>
    <s v="HYPATA"/>
    <s v="11111111"/>
    <s v="11111111"/>
    <x v="4"/>
    <s v="G1"/>
    <s v="S"/>
    <n v="1"/>
    <n v="1"/>
    <m/>
    <m/>
    <n v="0"/>
    <m/>
    <m/>
    <m/>
    <m/>
    <m/>
    <x v="0"/>
    <s v="HYPATA11111111G1HI"/>
    <s v="Hidro Pátapo S.A.C."/>
    <x v="37"/>
    <x v="37"/>
    <s v="C.H Patapo"/>
    <x v="125"/>
    <x v="4"/>
    <x v="4"/>
    <x v="13"/>
    <x v="1"/>
    <s v="Instalado"/>
    <s v="Operativo"/>
    <s v="Generadora"/>
    <x v="0"/>
    <x v="1"/>
    <x v="1"/>
    <x v="0"/>
    <s v="Privado"/>
    <s v="LAMBAYEQUE"/>
    <s v="LAMBAYEQUE"/>
    <s v="CHICLAYO"/>
    <s v="PATAPO"/>
    <n v="0"/>
    <x v="7"/>
    <n v="0"/>
    <x v="0"/>
    <n v="0"/>
    <x v="0"/>
    <x v="0"/>
    <n v="0"/>
    <n v="0"/>
    <m/>
    <n v="8.3333333333333329E-2"/>
    <n v="8.3333333333333329E-2"/>
    <n v="7.6479999999999997"/>
    <n v="0"/>
    <n v="56"/>
    <s v="COES"/>
    <m/>
  </r>
  <r>
    <s v="20"/>
    <x v="9"/>
    <s v="HYPATA"/>
    <s v="11111111"/>
    <s v="11111111"/>
    <x v="4"/>
    <s v="G1"/>
    <s v="S"/>
    <n v="1"/>
    <n v="1"/>
    <m/>
    <m/>
    <n v="128.899"/>
    <m/>
    <m/>
    <m/>
    <m/>
    <m/>
    <x v="0"/>
    <s v="HYPATA11111111G1HI"/>
    <s v="Hidro Pátapo S.A.C."/>
    <x v="37"/>
    <x v="37"/>
    <s v="C.H Patapo"/>
    <x v="125"/>
    <x v="4"/>
    <x v="4"/>
    <x v="13"/>
    <x v="1"/>
    <s v="Instalado"/>
    <s v="Operativo"/>
    <s v="Generadora"/>
    <x v="0"/>
    <x v="1"/>
    <x v="1"/>
    <x v="0"/>
    <s v="Privado"/>
    <s v="LAMBAYEQUE"/>
    <s v="LAMBAYEQUE"/>
    <s v="CHICLAYO"/>
    <s v="PATAPO"/>
    <n v="0"/>
    <x v="7"/>
    <n v="0"/>
    <x v="0"/>
    <n v="0"/>
    <x v="0"/>
    <x v="0"/>
    <n v="128.899"/>
    <n v="0.12889900000000001"/>
    <m/>
    <n v="8.3333333333333329E-2"/>
    <n v="8.3333333333333329E-2"/>
    <n v="7.6479999999999997"/>
    <n v="0"/>
    <n v="56"/>
    <s v="COES"/>
    <m/>
  </r>
  <r>
    <s v="20"/>
    <x v="10"/>
    <s v="HYPATA"/>
    <s v="11111111"/>
    <s v="11111111"/>
    <x v="4"/>
    <s v="G1"/>
    <s v="S"/>
    <n v="1"/>
    <n v="1"/>
    <m/>
    <m/>
    <n v="0"/>
    <m/>
    <m/>
    <m/>
    <m/>
    <m/>
    <x v="0"/>
    <s v="HYPATA11111111G1HI"/>
    <s v="Hidro Pátapo S.A.C."/>
    <x v="37"/>
    <x v="37"/>
    <s v="C.H Patapo"/>
    <x v="125"/>
    <x v="4"/>
    <x v="4"/>
    <x v="13"/>
    <x v="1"/>
    <s v="Instalado"/>
    <s v="Operativo"/>
    <s v="Generadora"/>
    <x v="0"/>
    <x v="1"/>
    <x v="1"/>
    <x v="0"/>
    <s v="Privado"/>
    <s v="LAMBAYEQUE"/>
    <s v="LAMBAYEQUE"/>
    <s v="CHICLAYO"/>
    <s v="PATAPO"/>
    <n v="0"/>
    <x v="7"/>
    <n v="0"/>
    <x v="0"/>
    <n v="0"/>
    <x v="0"/>
    <x v="0"/>
    <n v="0"/>
    <n v="0"/>
    <m/>
    <n v="8.3333333333333329E-2"/>
    <n v="8.3333333333333329E-2"/>
    <n v="7.6479999999999997"/>
    <n v="0"/>
    <n v="56"/>
    <s v="COES"/>
    <m/>
  </r>
  <r>
    <s v="20"/>
    <x v="11"/>
    <s v="HYPATA"/>
    <s v="11111111"/>
    <s v="11111111"/>
    <x v="4"/>
    <s v="G1"/>
    <s v="S"/>
    <n v="1"/>
    <n v="1"/>
    <m/>
    <m/>
    <n v="214.46850000000001"/>
    <m/>
    <m/>
    <m/>
    <m/>
    <m/>
    <x v="0"/>
    <s v="HYPATA11111111G1HI"/>
    <s v="Hidro Pátapo S.A.C."/>
    <x v="37"/>
    <x v="37"/>
    <s v="C.H Patapo"/>
    <x v="125"/>
    <x v="4"/>
    <x v="4"/>
    <x v="13"/>
    <x v="1"/>
    <s v="Instalado"/>
    <s v="Operativo"/>
    <s v="Generadora"/>
    <x v="0"/>
    <x v="1"/>
    <x v="1"/>
    <x v="0"/>
    <s v="Privado"/>
    <s v="LAMBAYEQUE"/>
    <s v="LAMBAYEQUE"/>
    <s v="CHICLAYO"/>
    <s v="PATAPO"/>
    <n v="0"/>
    <x v="7"/>
    <n v="0"/>
    <x v="0"/>
    <n v="0"/>
    <x v="0"/>
    <x v="0"/>
    <n v="214.46850000000001"/>
    <n v="0.21446850000000001"/>
    <m/>
    <n v="8.3333333333333329E-2"/>
    <n v="8.3333333333333329E-2"/>
    <n v="7.6479999999999997"/>
    <n v="0"/>
    <n v="56"/>
    <s v="COES"/>
    <m/>
  </r>
  <r>
    <s v="20"/>
    <x v="2"/>
    <s v="PIEREN"/>
    <s v="18236910"/>
    <s v="18236910"/>
    <x v="4"/>
    <s v="G1"/>
    <s v="S"/>
    <n v="10.414"/>
    <n v="10.38"/>
    <n v="202.58"/>
    <n v="185.32"/>
    <n v="387.9"/>
    <n v="0"/>
    <n v="197.5"/>
    <n v="0"/>
    <m/>
    <m/>
    <x v="0"/>
    <s v="PIEREN18236910G1HI"/>
    <s v="Peruana de Inversiones en Energía Renovables S.A."/>
    <x v="38"/>
    <x v="38"/>
    <s v="C.H. MANTA I"/>
    <x v="126"/>
    <x v="4"/>
    <x v="4"/>
    <x v="13"/>
    <x v="1"/>
    <s v="Instalado"/>
    <s v="Operativo"/>
    <s v="Generadora"/>
    <x v="0"/>
    <x v="1"/>
    <x v="1"/>
    <x v="0"/>
    <s v="Privado"/>
    <s v="ANCASH"/>
    <s v="ANCASH"/>
    <s v="CORONGO"/>
    <s v="CORONGO"/>
    <n v="0"/>
    <x v="7"/>
    <n v="0"/>
    <x v="1"/>
    <s v="SEGUNDA"/>
    <x v="0"/>
    <x v="0"/>
    <n v="387.9"/>
    <n v="0.38789999999999997"/>
    <m/>
    <n v="1.0413999999999999"/>
    <n v="1.038"/>
    <n v="7.6479999999999997"/>
    <n v="0"/>
    <e v="#N/A"/>
    <s v="BASE DE DATOS"/>
    <m/>
  </r>
  <r>
    <s v="20"/>
    <x v="2"/>
    <s v="PIEREN"/>
    <s v="18236910"/>
    <s v="18236910"/>
    <x v="4"/>
    <s v="G2"/>
    <s v="S"/>
    <n v="10.414"/>
    <n v="10.382999999999999"/>
    <n v="905.75"/>
    <n v="1247.7"/>
    <n v="2153.4499999999998"/>
    <n v="0"/>
    <n v="226"/>
    <n v="0"/>
    <m/>
    <m/>
    <x v="0"/>
    <s v="PIEREN18236910G2HI"/>
    <s v="Peruana de Inversiones en Energía Renovables S.A."/>
    <x v="38"/>
    <x v="38"/>
    <s v="C.H. MANTA I"/>
    <x v="126"/>
    <x v="4"/>
    <x v="4"/>
    <x v="14"/>
    <x v="1"/>
    <s v="Instalado"/>
    <s v="Operativo"/>
    <s v="Generadora"/>
    <x v="0"/>
    <x v="1"/>
    <x v="1"/>
    <x v="0"/>
    <s v="Privado"/>
    <s v="ANCASH"/>
    <s v="ANCASH"/>
    <s v="CORONGO"/>
    <s v="CORONGO"/>
    <n v="0"/>
    <x v="7"/>
    <n v="0"/>
    <x v="1"/>
    <s v="SEGUNDA"/>
    <x v="0"/>
    <x v="0"/>
    <n v="2153.4499999999998"/>
    <n v="2.1534499999999999"/>
    <m/>
    <n v="1.0413999999999999"/>
    <n v="1.0383"/>
    <n v="7.6479999999999997"/>
    <n v="0"/>
    <e v="#N/A"/>
    <s v="BASE DE DATOS"/>
    <m/>
  </r>
  <r>
    <s v="20"/>
    <x v="3"/>
    <s v="PIEREN"/>
    <s v="18236910"/>
    <s v="18236910"/>
    <x v="4"/>
    <s v="G1"/>
    <s v="S"/>
    <n v="10.414"/>
    <n v="10.38"/>
    <n v="0"/>
    <n v="0"/>
    <n v="0"/>
    <n v="0"/>
    <n v="30.75"/>
    <n v="0"/>
    <m/>
    <m/>
    <x v="0"/>
    <s v="PIEREN18236910G1HI"/>
    <s v="Peruana de Inversiones en Energía Renovables S.A."/>
    <x v="38"/>
    <x v="38"/>
    <s v="C.H. MANTA I"/>
    <x v="126"/>
    <x v="4"/>
    <x v="4"/>
    <x v="13"/>
    <x v="1"/>
    <s v="Instalado"/>
    <s v="Operativo"/>
    <s v="Generadora"/>
    <x v="0"/>
    <x v="1"/>
    <x v="1"/>
    <x v="0"/>
    <s v="Privado"/>
    <s v="ANCASH"/>
    <s v="ANCASH"/>
    <s v="CORONGO"/>
    <s v="CORONGO"/>
    <n v="0"/>
    <x v="7"/>
    <n v="0"/>
    <x v="1"/>
    <s v="SEGUNDA"/>
    <x v="0"/>
    <x v="0"/>
    <n v="0"/>
    <n v="0"/>
    <m/>
    <n v="1.0413999999999999"/>
    <n v="1.038"/>
    <n v="7.6479999999999997"/>
    <n v="0"/>
    <e v="#N/A"/>
    <s v="BASE DE DATOS"/>
    <m/>
  </r>
  <r>
    <s v="20"/>
    <x v="3"/>
    <s v="PIEREN"/>
    <s v="18236910"/>
    <s v="18236910"/>
    <x v="4"/>
    <s v="G2"/>
    <s v="S"/>
    <n v="10.414"/>
    <n v="10.382999999999999"/>
    <n v="206"/>
    <n v="2242.3200000000002"/>
    <n v="2448.3200000000002"/>
    <n v="0"/>
    <n v="305"/>
    <n v="0"/>
    <m/>
    <m/>
    <x v="0"/>
    <s v="PIEREN18236910G2HI"/>
    <s v="Peruana de Inversiones en Energía Renovables S.A."/>
    <x v="38"/>
    <x v="38"/>
    <s v="C.H. MANTA I"/>
    <x v="126"/>
    <x v="4"/>
    <x v="4"/>
    <x v="14"/>
    <x v="1"/>
    <s v="Instalado"/>
    <s v="Operativo"/>
    <s v="Generadora"/>
    <x v="0"/>
    <x v="1"/>
    <x v="1"/>
    <x v="0"/>
    <s v="Privado"/>
    <s v="ANCASH"/>
    <s v="ANCASH"/>
    <s v="CORONGO"/>
    <s v="CORONGO"/>
    <n v="0"/>
    <x v="7"/>
    <n v="0"/>
    <x v="1"/>
    <s v="SEGUNDA"/>
    <x v="0"/>
    <x v="0"/>
    <n v="2448.3200000000002"/>
    <n v="2.4483200000000003"/>
    <m/>
    <n v="1.0413999999999999"/>
    <n v="1.0383"/>
    <n v="7.6479999999999997"/>
    <n v="0"/>
    <e v="#N/A"/>
    <s v="BASE DE DATOS"/>
    <m/>
  </r>
  <r>
    <s v="20"/>
    <x v="4"/>
    <s v="PIEREN"/>
    <s v="18236910"/>
    <s v="18236910"/>
    <x v="4"/>
    <s v="G1"/>
    <s v="S"/>
    <n v="10.414"/>
    <n v="10.38"/>
    <n v="0"/>
    <n v="0"/>
    <n v="0"/>
    <n v="0"/>
    <n v="0"/>
    <n v="0"/>
    <m/>
    <m/>
    <x v="0"/>
    <s v="PIEREN18236910G1HI"/>
    <s v="Peruana de Inversiones en Energía Renovables S.A."/>
    <x v="38"/>
    <x v="38"/>
    <s v="C.H. MANTA I"/>
    <x v="126"/>
    <x v="4"/>
    <x v="4"/>
    <x v="13"/>
    <x v="1"/>
    <s v="Instalado"/>
    <s v="Operativo"/>
    <s v="Generadora"/>
    <x v="0"/>
    <x v="1"/>
    <x v="1"/>
    <x v="0"/>
    <s v="Privado"/>
    <s v="ANCASH"/>
    <s v="ANCASH"/>
    <s v="CORONGO"/>
    <s v="CORONGO"/>
    <n v="0"/>
    <x v="7"/>
    <n v="0"/>
    <x v="1"/>
    <s v="SEGUNDA"/>
    <x v="0"/>
    <x v="0"/>
    <n v="0"/>
    <n v="0"/>
    <m/>
    <n v="1.0413999999999999"/>
    <n v="1.038"/>
    <n v="7.6479999999999997"/>
    <n v="0"/>
    <e v="#N/A"/>
    <s v="BASE DE DATOS"/>
    <m/>
  </r>
  <r>
    <s v="20"/>
    <x v="4"/>
    <s v="PIEREN"/>
    <s v="18236910"/>
    <s v="18236910"/>
    <x v="4"/>
    <s v="G2"/>
    <s v="S"/>
    <n v="10.414"/>
    <n v="10.382999999999999"/>
    <n v="0"/>
    <n v="2592.27"/>
    <n v="2592.27"/>
    <n v="0"/>
    <n v="355.75"/>
    <n v="0"/>
    <m/>
    <m/>
    <x v="0"/>
    <s v="PIEREN18236910G2HI"/>
    <s v="Peruana de Inversiones en Energía Renovables S.A."/>
    <x v="38"/>
    <x v="38"/>
    <s v="C.H. MANTA I"/>
    <x v="126"/>
    <x v="4"/>
    <x v="4"/>
    <x v="14"/>
    <x v="1"/>
    <s v="Instalado"/>
    <s v="Operativo"/>
    <s v="Generadora"/>
    <x v="0"/>
    <x v="1"/>
    <x v="1"/>
    <x v="0"/>
    <s v="Privado"/>
    <s v="ANCASH"/>
    <s v="ANCASH"/>
    <s v="CORONGO"/>
    <s v="CORONGO"/>
    <n v="0"/>
    <x v="7"/>
    <n v="0"/>
    <x v="1"/>
    <s v="SEGUNDA"/>
    <x v="0"/>
    <x v="0"/>
    <n v="2592.27"/>
    <n v="2.5922700000000001"/>
    <m/>
    <n v="1.0413999999999999"/>
    <n v="1.0383"/>
    <n v="7.6479999999999997"/>
    <n v="0"/>
    <e v="#N/A"/>
    <s v="BASE DE DATOS"/>
    <m/>
  </r>
  <r>
    <s v="20"/>
    <x v="5"/>
    <s v="PIEREN"/>
    <s v="18236910"/>
    <s v="18236910"/>
    <x v="4"/>
    <s v="G1"/>
    <s v="S"/>
    <n v="10.414"/>
    <n v="10.38"/>
    <n v="0"/>
    <n v="0"/>
    <n v="0"/>
    <n v="0"/>
    <n v="18"/>
    <n v="0"/>
    <m/>
    <m/>
    <x v="0"/>
    <s v="PIEREN18236910G1HI"/>
    <s v="Peruana de Inversiones en Energía Renovables S.A."/>
    <x v="38"/>
    <x v="38"/>
    <s v="C.H. MANTA I"/>
    <x v="126"/>
    <x v="4"/>
    <x v="4"/>
    <x v="13"/>
    <x v="1"/>
    <s v="Instalado"/>
    <s v="Operativo"/>
    <s v="Generadora"/>
    <x v="0"/>
    <x v="1"/>
    <x v="1"/>
    <x v="0"/>
    <s v="Privado"/>
    <s v="ANCASH"/>
    <s v="ANCASH"/>
    <s v="CORONGO"/>
    <s v="CORONGO"/>
    <n v="0"/>
    <x v="7"/>
    <n v="0"/>
    <x v="1"/>
    <s v="SEGUNDA"/>
    <x v="0"/>
    <x v="0"/>
    <n v="0"/>
    <n v="0"/>
    <m/>
    <n v="1.0413999999999999"/>
    <n v="1.038"/>
    <n v="7.6479999999999997"/>
    <n v="0"/>
    <e v="#N/A"/>
    <s v="BASE DE DATOS"/>
    <m/>
  </r>
  <r>
    <s v="20"/>
    <x v="5"/>
    <s v="PIEREN"/>
    <s v="18236910"/>
    <s v="18236910"/>
    <x v="4"/>
    <s v="G2"/>
    <s v="S"/>
    <n v="10.414"/>
    <n v="10.382999999999999"/>
    <n v="59.93"/>
    <n v="2255.29"/>
    <n v="2315.2199999999998"/>
    <n v="0"/>
    <n v="343"/>
    <n v="0"/>
    <m/>
    <m/>
    <x v="0"/>
    <s v="PIEREN18236910G2HI"/>
    <s v="Peruana de Inversiones en Energía Renovables S.A."/>
    <x v="38"/>
    <x v="38"/>
    <s v="C.H. MANTA I"/>
    <x v="126"/>
    <x v="4"/>
    <x v="4"/>
    <x v="14"/>
    <x v="1"/>
    <s v="Instalado"/>
    <s v="Operativo"/>
    <s v="Generadora"/>
    <x v="0"/>
    <x v="1"/>
    <x v="1"/>
    <x v="0"/>
    <s v="Privado"/>
    <s v="ANCASH"/>
    <s v="ANCASH"/>
    <s v="CORONGO"/>
    <s v="CORONGO"/>
    <n v="0"/>
    <x v="7"/>
    <n v="0"/>
    <x v="1"/>
    <s v="SEGUNDA"/>
    <x v="0"/>
    <x v="0"/>
    <n v="2315.2199999999998"/>
    <n v="2.3152199999999996"/>
    <m/>
    <n v="1.0413999999999999"/>
    <n v="1.0383"/>
    <n v="7.6479999999999997"/>
    <n v="0"/>
    <e v="#N/A"/>
    <s v="BASE DE DATOS"/>
    <m/>
  </r>
  <r>
    <s v="20"/>
    <x v="6"/>
    <s v="PIEREN"/>
    <s v="18236910"/>
    <s v="18236910"/>
    <x v="4"/>
    <s v="G1"/>
    <s v="S"/>
    <n v="10.414"/>
    <n v="10.38"/>
    <n v="61.61"/>
    <n v="221.79"/>
    <n v="283.39999999999998"/>
    <n v="10.33"/>
    <n v="121.75"/>
    <n v="0"/>
    <m/>
    <m/>
    <x v="0"/>
    <s v="PIEREN18236910G1HI"/>
    <s v="Peruana de Inversiones en Energía Renovables S.A."/>
    <x v="38"/>
    <x v="38"/>
    <s v="C.H. MANTA I"/>
    <x v="126"/>
    <x v="4"/>
    <x v="4"/>
    <x v="13"/>
    <x v="1"/>
    <s v="Instalado"/>
    <s v="Operativo"/>
    <s v="Generadora"/>
    <x v="0"/>
    <x v="1"/>
    <x v="1"/>
    <x v="0"/>
    <s v="Privado"/>
    <s v="ANCASH"/>
    <s v="ANCASH"/>
    <s v="CORONGO"/>
    <s v="CORONGO"/>
    <n v="0"/>
    <x v="7"/>
    <n v="0"/>
    <x v="1"/>
    <s v="SEGUNDA"/>
    <x v="0"/>
    <x v="0"/>
    <n v="283.39999999999998"/>
    <n v="0.28339999999999999"/>
    <m/>
    <n v="1.0413999999999999"/>
    <n v="1.038"/>
    <n v="7.6479999999999997"/>
    <n v="0"/>
    <e v="#N/A"/>
    <s v="BASE DE DATOS"/>
    <m/>
  </r>
  <r>
    <s v="20"/>
    <x v="6"/>
    <s v="PIEREN"/>
    <s v="18236910"/>
    <s v="18236910"/>
    <x v="4"/>
    <s v="G2"/>
    <s v="S"/>
    <n v="10.414"/>
    <n v="10.382999999999999"/>
    <n v="464.34"/>
    <n v="1878.02"/>
    <n v="2342.37"/>
    <n v="10.33"/>
    <n v="416.75"/>
    <n v="0"/>
    <m/>
    <m/>
    <x v="0"/>
    <s v="PIEREN18236910G2HI"/>
    <s v="Peruana de Inversiones en Energía Renovables S.A."/>
    <x v="38"/>
    <x v="38"/>
    <s v="C.H. MANTA I"/>
    <x v="126"/>
    <x v="4"/>
    <x v="4"/>
    <x v="14"/>
    <x v="1"/>
    <s v="Instalado"/>
    <s v="Operativo"/>
    <s v="Generadora"/>
    <x v="0"/>
    <x v="1"/>
    <x v="1"/>
    <x v="0"/>
    <s v="Privado"/>
    <s v="ANCASH"/>
    <s v="ANCASH"/>
    <s v="CORONGO"/>
    <s v="CORONGO"/>
    <n v="0"/>
    <x v="7"/>
    <n v="0"/>
    <x v="1"/>
    <s v="SEGUNDA"/>
    <x v="0"/>
    <x v="0"/>
    <n v="2342.37"/>
    <n v="2.3423699999999998"/>
    <m/>
    <n v="1.0413999999999999"/>
    <n v="1.0383"/>
    <n v="7.6479999999999997"/>
    <n v="-9.9999999997635314E-3"/>
    <e v="#N/A"/>
    <s v="BASE DE DATOS"/>
    <m/>
  </r>
  <r>
    <s v="20"/>
    <x v="7"/>
    <s v="PIEREN"/>
    <s v="18236910"/>
    <s v="18236910"/>
    <x v="4"/>
    <s v="G1"/>
    <s v="S"/>
    <n v="10.414"/>
    <n v="10.38"/>
    <n v="105.76"/>
    <n v="322.61"/>
    <n v="428.37"/>
    <n v="12.38"/>
    <n v="182.5"/>
    <n v="0"/>
    <m/>
    <m/>
    <x v="0"/>
    <s v="PIEREN18236910G1HI"/>
    <s v="Peruana de Inversiones en Energía Renovables S.A."/>
    <x v="38"/>
    <x v="38"/>
    <s v="C.H. MANTA I"/>
    <x v="126"/>
    <x v="4"/>
    <x v="4"/>
    <x v="13"/>
    <x v="1"/>
    <s v="Instalado"/>
    <s v="Operativo"/>
    <s v="Generadora"/>
    <x v="0"/>
    <x v="1"/>
    <x v="1"/>
    <x v="0"/>
    <s v="Privado"/>
    <s v="ANCASH"/>
    <s v="ANCASH"/>
    <s v="CORONGO"/>
    <s v="CORONGO"/>
    <n v="0"/>
    <x v="7"/>
    <n v="0"/>
    <x v="1"/>
    <s v="SEGUNDA"/>
    <x v="0"/>
    <x v="0"/>
    <n v="428.37"/>
    <n v="0.42837000000000003"/>
    <m/>
    <n v="1.0413999999999999"/>
    <n v="1.038"/>
    <n v="7.6479999999999997"/>
    <n v="0"/>
    <e v="#N/A"/>
    <s v="BASE DE DATOS"/>
    <m/>
  </r>
  <r>
    <s v="20"/>
    <x v="7"/>
    <s v="PIEREN"/>
    <s v="18236910"/>
    <s v="18236910"/>
    <x v="4"/>
    <s v="G2"/>
    <s v="S"/>
    <n v="10.414"/>
    <n v="10.382999999999999"/>
    <n v="468.31"/>
    <n v="1680.32"/>
    <n v="2148.62"/>
    <n v="12.38"/>
    <n v="549.75"/>
    <n v="0"/>
    <m/>
    <m/>
    <x v="0"/>
    <s v="PIEREN18236910G2HI"/>
    <s v="Peruana de Inversiones en Energía Renovables S.A."/>
    <x v="38"/>
    <x v="38"/>
    <s v="C.H. MANTA I"/>
    <x v="126"/>
    <x v="4"/>
    <x v="4"/>
    <x v="14"/>
    <x v="1"/>
    <s v="Instalado"/>
    <s v="Operativo"/>
    <s v="Generadora"/>
    <x v="0"/>
    <x v="1"/>
    <x v="1"/>
    <x v="0"/>
    <s v="Privado"/>
    <s v="ANCASH"/>
    <s v="ANCASH"/>
    <s v="CORONGO"/>
    <s v="CORONGO"/>
    <n v="0"/>
    <x v="7"/>
    <n v="0"/>
    <x v="1"/>
    <s v="SEGUNDA"/>
    <x v="0"/>
    <x v="0"/>
    <n v="2148.62"/>
    <n v="2.1486199999999998"/>
    <m/>
    <n v="1.0413999999999999"/>
    <n v="1.0383"/>
    <n v="7.6479999999999997"/>
    <n v="1.0000000000218279E-2"/>
    <e v="#N/A"/>
    <s v="BASE DE DATOS"/>
    <m/>
  </r>
  <r>
    <s v="20"/>
    <x v="8"/>
    <s v="PIEREN"/>
    <s v="18236910"/>
    <s v="18236910"/>
    <x v="4"/>
    <s v="G1"/>
    <s v="S"/>
    <n v="10.414"/>
    <n v="10.38"/>
    <n v="0"/>
    <n v="380.28"/>
    <n v="380.28"/>
    <n v="3.52"/>
    <n v="11.75"/>
    <n v="0"/>
    <m/>
    <m/>
    <x v="0"/>
    <s v="PIEREN18236910G1HI"/>
    <s v="Peruana de Inversiones en Energía Renovables S.A."/>
    <x v="38"/>
    <x v="38"/>
    <s v="C.H. MANTA I"/>
    <x v="126"/>
    <x v="4"/>
    <x v="4"/>
    <x v="13"/>
    <x v="1"/>
    <s v="Instalado"/>
    <s v="Operativo"/>
    <s v="Generadora"/>
    <x v="0"/>
    <x v="1"/>
    <x v="1"/>
    <x v="0"/>
    <s v="Privado"/>
    <s v="ANCASH"/>
    <s v="ANCASH"/>
    <s v="CORONGO"/>
    <s v="CORONGO"/>
    <n v="0"/>
    <x v="7"/>
    <n v="0"/>
    <x v="1"/>
    <s v="SEGUNDA"/>
    <x v="0"/>
    <x v="0"/>
    <n v="380.28"/>
    <n v="0.38027999999999995"/>
    <m/>
    <n v="1.0413999999999999"/>
    <n v="1.038"/>
    <n v="7.6479999999999997"/>
    <n v="0"/>
    <e v="#N/A"/>
    <s v="BASE DE DATOS"/>
    <m/>
  </r>
  <r>
    <s v="20"/>
    <x v="8"/>
    <s v="PIEREN"/>
    <s v="18236910"/>
    <s v="18236910"/>
    <x v="4"/>
    <s v="G2"/>
    <s v="S"/>
    <n v="10.414"/>
    <n v="10.382999999999999"/>
    <n v="35.08"/>
    <n v="1752.76"/>
    <n v="1787.84"/>
    <n v="3.52"/>
    <n v="707"/>
    <n v="0"/>
    <m/>
    <m/>
    <x v="0"/>
    <s v="PIEREN18236910G2HI"/>
    <s v="Peruana de Inversiones en Energía Renovables S.A."/>
    <x v="38"/>
    <x v="38"/>
    <s v="C.H. MANTA I"/>
    <x v="126"/>
    <x v="4"/>
    <x v="4"/>
    <x v="14"/>
    <x v="1"/>
    <s v="Instalado"/>
    <s v="Operativo"/>
    <s v="Generadora"/>
    <x v="0"/>
    <x v="1"/>
    <x v="1"/>
    <x v="0"/>
    <s v="Privado"/>
    <s v="ANCASH"/>
    <s v="ANCASH"/>
    <s v="CORONGO"/>
    <s v="CORONGO"/>
    <n v="0"/>
    <x v="7"/>
    <n v="0"/>
    <x v="1"/>
    <s v="SEGUNDA"/>
    <x v="0"/>
    <x v="0"/>
    <n v="1787.84"/>
    <n v="1.7878399999999999"/>
    <m/>
    <n v="1.0413999999999999"/>
    <n v="1.0383"/>
    <n v="7.6479999999999997"/>
    <n v="0"/>
    <e v="#N/A"/>
    <s v="BASE DE DATOS"/>
    <m/>
  </r>
  <r>
    <s v="20"/>
    <x v="9"/>
    <s v="PIEREN"/>
    <s v="18236910"/>
    <s v="18236910"/>
    <x v="4"/>
    <s v="G1"/>
    <s v="S"/>
    <n v="10.414"/>
    <n v="10.38"/>
    <n v="25.95"/>
    <n v="510.45"/>
    <n v="536.4"/>
    <n v="0"/>
    <n v="52.5"/>
    <n v="15.35"/>
    <m/>
    <m/>
    <x v="0"/>
    <s v="PIEREN18236910G1HI"/>
    <s v="Peruana de Inversiones en Energía Renovables S.A."/>
    <x v="38"/>
    <x v="38"/>
    <s v="C.H. MANTA I"/>
    <x v="126"/>
    <x v="4"/>
    <x v="4"/>
    <x v="13"/>
    <x v="1"/>
    <s v="Instalado"/>
    <s v="Operativo"/>
    <s v="Generadora"/>
    <x v="0"/>
    <x v="1"/>
    <x v="1"/>
    <x v="0"/>
    <s v="Privado"/>
    <s v="ANCASH"/>
    <s v="ANCASH"/>
    <s v="CORONGO"/>
    <s v="CORONGO"/>
    <n v="0"/>
    <x v="7"/>
    <n v="0"/>
    <x v="1"/>
    <s v="SEGUNDA"/>
    <x v="0"/>
    <x v="0"/>
    <n v="536.4"/>
    <n v="0.53639999999999999"/>
    <m/>
    <n v="1.0413999999999999"/>
    <n v="1.038"/>
    <n v="7.6479999999999997"/>
    <n v="0"/>
    <e v="#N/A"/>
    <s v="BASE DE DATOS"/>
    <m/>
  </r>
  <r>
    <s v="20"/>
    <x v="9"/>
    <s v="PIEREN"/>
    <s v="18236910"/>
    <s v="18236910"/>
    <x v="4"/>
    <s v="G2"/>
    <s v="S"/>
    <n v="10.414"/>
    <n v="10.382999999999999"/>
    <n v="128"/>
    <n v="2484.36"/>
    <n v="2612.35"/>
    <n v="0"/>
    <n v="675.75"/>
    <n v="15.35"/>
    <m/>
    <m/>
    <x v="0"/>
    <s v="PIEREN18236910G2HI"/>
    <s v="Peruana de Inversiones en Energía Renovables S.A."/>
    <x v="38"/>
    <x v="38"/>
    <s v="C.H. MANTA I"/>
    <x v="126"/>
    <x v="4"/>
    <x v="4"/>
    <x v="14"/>
    <x v="1"/>
    <s v="Instalado"/>
    <s v="Operativo"/>
    <s v="Generadora"/>
    <x v="0"/>
    <x v="1"/>
    <x v="1"/>
    <x v="0"/>
    <s v="Privado"/>
    <s v="ANCASH"/>
    <s v="ANCASH"/>
    <s v="CORONGO"/>
    <s v="CORONGO"/>
    <n v="0"/>
    <x v="7"/>
    <n v="0"/>
    <x v="1"/>
    <s v="SEGUNDA"/>
    <x v="0"/>
    <x v="0"/>
    <n v="2612.35"/>
    <n v="2.6123499999999997"/>
    <m/>
    <n v="1.0413999999999999"/>
    <n v="1.0383"/>
    <n v="7.6479999999999997"/>
    <n v="1.0000000000218279E-2"/>
    <e v="#N/A"/>
    <s v="BASE DE DATOS"/>
    <m/>
  </r>
  <r>
    <s v="20"/>
    <x v="10"/>
    <s v="PIEREN"/>
    <s v="18236910"/>
    <s v="18236910"/>
    <x v="4"/>
    <s v="G1"/>
    <s v="S"/>
    <n v="10.414"/>
    <n v="10.38"/>
    <n v="209.46"/>
    <n v="511.32"/>
    <n v="720.78"/>
    <n v="0"/>
    <n v="216"/>
    <n v="11.77"/>
    <m/>
    <m/>
    <x v="0"/>
    <s v="PIEREN18236910G1HI"/>
    <s v="Peruana de Inversiones en Energía Renovables S.A."/>
    <x v="38"/>
    <x v="38"/>
    <s v="C.H. MANTA I"/>
    <x v="126"/>
    <x v="4"/>
    <x v="4"/>
    <x v="13"/>
    <x v="1"/>
    <s v="Instalado"/>
    <s v="Operativo"/>
    <s v="Generadora"/>
    <x v="0"/>
    <x v="1"/>
    <x v="1"/>
    <x v="0"/>
    <s v="Privado"/>
    <s v="ANCASH"/>
    <s v="ANCASH"/>
    <s v="CORONGO"/>
    <s v="CORONGO"/>
    <n v="0"/>
    <x v="7"/>
    <n v="0"/>
    <x v="1"/>
    <s v="SEGUNDA"/>
    <x v="0"/>
    <x v="0"/>
    <n v="720.78"/>
    <n v="0.72077999999999998"/>
    <m/>
    <n v="1.0413999999999999"/>
    <n v="1.038"/>
    <n v="7.6479999999999997"/>
    <n v="0"/>
    <e v="#N/A"/>
    <s v="BASE DE DATOS"/>
    <m/>
  </r>
  <r>
    <s v="20"/>
    <x v="10"/>
    <s v="PIEREN"/>
    <s v="18236910"/>
    <s v="18236910"/>
    <x v="4"/>
    <s v="G2"/>
    <s v="S"/>
    <n v="10.414"/>
    <n v="10.382999999999999"/>
    <n v="1291.8900000000001"/>
    <n v="2117.84"/>
    <n v="3409.73"/>
    <n v="0"/>
    <n v="573.5"/>
    <n v="11.77"/>
    <m/>
    <m/>
    <x v="0"/>
    <s v="PIEREN18236910G2HI"/>
    <s v="Peruana de Inversiones en Energía Renovables S.A."/>
    <x v="38"/>
    <x v="38"/>
    <s v="C.H. MANTA I"/>
    <x v="126"/>
    <x v="4"/>
    <x v="4"/>
    <x v="14"/>
    <x v="1"/>
    <s v="Instalado"/>
    <s v="Operativo"/>
    <s v="Generadora"/>
    <x v="0"/>
    <x v="1"/>
    <x v="1"/>
    <x v="0"/>
    <s v="Privado"/>
    <s v="ANCASH"/>
    <s v="ANCASH"/>
    <s v="CORONGO"/>
    <s v="CORONGO"/>
    <n v="0"/>
    <x v="7"/>
    <n v="0"/>
    <x v="1"/>
    <s v="SEGUNDA"/>
    <x v="0"/>
    <x v="0"/>
    <n v="3409.73"/>
    <n v="3.4097300000000001"/>
    <m/>
    <n v="1.0413999999999999"/>
    <n v="1.0383"/>
    <n v="7.6479999999999997"/>
    <n v="4.5474735088646412E-13"/>
    <e v="#N/A"/>
    <s v="BASE DE DATOS"/>
    <m/>
  </r>
  <r>
    <s v="20"/>
    <x v="11"/>
    <s v="PIEREN"/>
    <s v="18236910"/>
    <s v="18236910"/>
    <x v="4"/>
    <s v="G1"/>
    <s v="S"/>
    <n v="10.414"/>
    <n v="10.38"/>
    <n v="1050.3399999999999"/>
    <n v="844.95"/>
    <n v="1895.29"/>
    <n v="0"/>
    <n v="659.25"/>
    <n v="9.1"/>
    <m/>
    <m/>
    <x v="0"/>
    <s v="PIEREN18236910G1HI"/>
    <s v="Peruana de Inversiones en Energía Renovables S.A."/>
    <x v="38"/>
    <x v="38"/>
    <s v="C.H. MANTA I"/>
    <x v="126"/>
    <x v="4"/>
    <x v="4"/>
    <x v="13"/>
    <x v="1"/>
    <s v="Instalado"/>
    <s v="Operativo"/>
    <s v="Generadora"/>
    <x v="0"/>
    <x v="1"/>
    <x v="1"/>
    <x v="0"/>
    <s v="Privado"/>
    <s v="ANCASH"/>
    <s v="ANCASH"/>
    <s v="CORONGO"/>
    <s v="CORONGO"/>
    <n v="0"/>
    <x v="7"/>
    <n v="0"/>
    <x v="1"/>
    <s v="SEGUNDA"/>
    <x v="0"/>
    <x v="0"/>
    <n v="1895.29"/>
    <n v="1.8952899999999999"/>
    <m/>
    <n v="1.0413999999999999"/>
    <n v="1.038"/>
    <n v="7.6479999999999997"/>
    <n v="0"/>
    <e v="#N/A"/>
    <s v="BASE DE DATOS"/>
    <m/>
  </r>
  <r>
    <s v="20"/>
    <x v="11"/>
    <s v="PIEREN"/>
    <s v="18236910"/>
    <s v="18236910"/>
    <x v="4"/>
    <s v="G2"/>
    <s v="S"/>
    <n v="10.414"/>
    <n v="10.382999999999999"/>
    <n v="5215.4399999999996"/>
    <n v="3695.14"/>
    <n v="8910.58"/>
    <n v="0"/>
    <n v="493"/>
    <n v="9.07"/>
    <m/>
    <m/>
    <x v="0"/>
    <s v="PIEREN18236910G2HI"/>
    <s v="Peruana de Inversiones en Energía Renovables S.A."/>
    <x v="38"/>
    <x v="38"/>
    <s v="C.H. MANTA I"/>
    <x v="126"/>
    <x v="4"/>
    <x v="4"/>
    <x v="14"/>
    <x v="1"/>
    <s v="Instalado"/>
    <s v="Operativo"/>
    <s v="Generadora"/>
    <x v="0"/>
    <x v="1"/>
    <x v="1"/>
    <x v="0"/>
    <s v="Privado"/>
    <s v="ANCASH"/>
    <s v="ANCASH"/>
    <s v="CORONGO"/>
    <s v="CORONGO"/>
    <n v="0"/>
    <x v="7"/>
    <n v="0"/>
    <x v="1"/>
    <s v="SEGUNDA"/>
    <x v="0"/>
    <x v="0"/>
    <n v="8910.58"/>
    <n v="8.9105799999999995"/>
    <m/>
    <n v="1.0413999999999999"/>
    <n v="1.0383"/>
    <n v="7.6479999999999997"/>
    <n v="0"/>
    <e v="#N/A"/>
    <s v="BASE DE DATOS"/>
    <m/>
  </r>
  <r>
    <s v="20"/>
    <x v="0"/>
    <s v="CHAVI2"/>
    <s v="53015401"/>
    <s v="53015401"/>
    <x v="4"/>
    <s v="GRUPO NºD1"/>
    <s v="N"/>
    <n v="0.32"/>
    <n v="0.32"/>
    <m/>
    <m/>
    <n v="86.138779999999997"/>
    <m/>
    <m/>
    <m/>
    <m/>
    <m/>
    <x v="0"/>
    <s v="CHAVI253015401GRUPO NºD1HI"/>
    <s v="Proyecto Especial Chavimochic &lt;SIA&gt;"/>
    <x v="39"/>
    <x v="39"/>
    <s v="C. H. Desarenador"/>
    <x v="127"/>
    <x v="4"/>
    <x v="4"/>
    <x v="230"/>
    <x v="1"/>
    <s v="Instalado"/>
    <s v="Operativo"/>
    <s v="Distribuidora"/>
    <x v="0"/>
    <x v="0"/>
    <x v="0"/>
    <x v="0"/>
    <s v="Estatal"/>
    <s v="LA LIBERTAD"/>
    <s v="LA LIBERTAD"/>
    <s v="VIRU"/>
    <s v="CHAO"/>
    <n v="0"/>
    <x v="7"/>
    <n v="0"/>
    <x v="0"/>
    <n v="0"/>
    <x v="0"/>
    <x v="0"/>
    <n v="86.138779999999997"/>
    <n v="8.6138779999999998E-2"/>
    <m/>
    <n v="2.6666666666666668E-2"/>
    <n v="2.6666666666666668E-2"/>
    <n v="7.6479999999999997"/>
    <n v="0"/>
    <n v="72"/>
    <s v="ESTIMADO"/>
    <m/>
  </r>
  <r>
    <s v="20"/>
    <x v="1"/>
    <s v="CHAVI2"/>
    <s v="53015401"/>
    <s v="53015401"/>
    <x v="4"/>
    <s v="GRUPO NºD1"/>
    <s v="N"/>
    <n v="0.32"/>
    <n v="0.32"/>
    <m/>
    <m/>
    <n v="82.6932288"/>
    <m/>
    <m/>
    <m/>
    <m/>
    <m/>
    <x v="0"/>
    <s v="CHAVI253015401GRUPO NºD1HI"/>
    <s v="Proyecto Especial Chavimochic &lt;SIA&gt;"/>
    <x v="39"/>
    <x v="39"/>
    <s v="C. H. Desarenador"/>
    <x v="127"/>
    <x v="4"/>
    <x v="4"/>
    <x v="230"/>
    <x v="1"/>
    <s v="Instalado"/>
    <s v="Operativo"/>
    <s v="Distribuidora"/>
    <x v="0"/>
    <x v="0"/>
    <x v="0"/>
    <x v="0"/>
    <s v="Estatal"/>
    <s v="LA LIBERTAD"/>
    <s v="LA LIBERTAD"/>
    <s v="VIRU"/>
    <s v="CHAO"/>
    <n v="0"/>
    <x v="7"/>
    <n v="0"/>
    <x v="0"/>
    <n v="0"/>
    <x v="0"/>
    <x v="0"/>
    <n v="82.6932288"/>
    <n v="8.2693228800000004E-2"/>
    <m/>
    <n v="2.6666666666666668E-2"/>
    <n v="2.6666666666666668E-2"/>
    <n v="7.6479999999999997"/>
    <n v="0"/>
    <n v="72"/>
    <s v="ESTIMADO"/>
    <m/>
  </r>
  <r>
    <s v="20"/>
    <x v="2"/>
    <s v="CHAVI2"/>
    <s v="53015401"/>
    <s v="53015401"/>
    <x v="4"/>
    <s v="GRUPO NºD1"/>
    <s v="N"/>
    <n v="0.32"/>
    <n v="0.32"/>
    <m/>
    <m/>
    <n v="90.135619392000009"/>
    <m/>
    <m/>
    <m/>
    <m/>
    <m/>
    <x v="0"/>
    <s v="CHAVI253015401GRUPO NºD1HI"/>
    <s v="Proyecto Especial Chavimochic &lt;SIA&gt;"/>
    <x v="39"/>
    <x v="39"/>
    <s v="C. H. Desarenador"/>
    <x v="127"/>
    <x v="4"/>
    <x v="4"/>
    <x v="230"/>
    <x v="1"/>
    <s v="Instalado"/>
    <s v="Operativo"/>
    <s v="Distribuidora"/>
    <x v="0"/>
    <x v="0"/>
    <x v="0"/>
    <x v="0"/>
    <s v="Estatal"/>
    <s v="LA LIBERTAD"/>
    <s v="LA LIBERTAD"/>
    <s v="VIRU"/>
    <s v="CHAO"/>
    <n v="0"/>
    <x v="7"/>
    <n v="0"/>
    <x v="0"/>
    <n v="0"/>
    <x v="0"/>
    <x v="0"/>
    <n v="90.135619392000009"/>
    <n v="9.0135619392000016E-2"/>
    <m/>
    <n v="2.6666666666666668E-2"/>
    <n v="2.6666666666666668E-2"/>
    <n v="7.6479999999999997"/>
    <n v="0"/>
    <n v="72"/>
    <s v="ESTIMADO"/>
    <m/>
  </r>
  <r>
    <s v="20"/>
    <x v="3"/>
    <s v="CHAVI2"/>
    <s v="53015401"/>
    <s v="53015401"/>
    <x v="4"/>
    <s v="GRUPO NºD1"/>
    <s v="N"/>
    <n v="0.32"/>
    <n v="0.32"/>
    <m/>
    <m/>
    <n v="75.713920289280011"/>
    <m/>
    <m/>
    <m/>
    <m/>
    <m/>
    <x v="0"/>
    <s v="CHAVI253015401GRUPO NºD1HI"/>
    <s v="Proyecto Especial Chavimochic &lt;SIA&gt;"/>
    <x v="39"/>
    <x v="39"/>
    <s v="C. H. Desarenador"/>
    <x v="127"/>
    <x v="4"/>
    <x v="4"/>
    <x v="230"/>
    <x v="1"/>
    <s v="Instalado"/>
    <s v="Operativo"/>
    <s v="Distribuidora"/>
    <x v="0"/>
    <x v="0"/>
    <x v="0"/>
    <x v="0"/>
    <s v="Estatal"/>
    <s v="LA LIBERTAD"/>
    <s v="LA LIBERTAD"/>
    <s v="VIRU"/>
    <s v="CHAO"/>
    <n v="0"/>
    <x v="7"/>
    <n v="0"/>
    <x v="0"/>
    <n v="0"/>
    <x v="0"/>
    <x v="0"/>
    <n v="75.713920289280011"/>
    <n v="7.5713920289280007E-2"/>
    <m/>
    <n v="2.6666666666666668E-2"/>
    <n v="2.6666666666666668E-2"/>
    <n v="7.6479999999999997"/>
    <n v="0"/>
    <n v="72"/>
    <s v="ESTIMADO"/>
    <m/>
  </r>
  <r>
    <s v="20"/>
    <x v="4"/>
    <s v="CHAVI2"/>
    <s v="53015401"/>
    <s v="53015401"/>
    <x v="4"/>
    <s v="GRUPO NºD1"/>
    <s v="N"/>
    <n v="0.32"/>
    <n v="0.3"/>
    <m/>
    <m/>
    <n v="77.985337897958416"/>
    <m/>
    <m/>
    <m/>
    <m/>
    <m/>
    <x v="0"/>
    <s v="CHAVI253015401GRUPO NºD1HI"/>
    <s v="Proyecto Especial Chavimochic &lt;SIA&gt;"/>
    <x v="39"/>
    <x v="39"/>
    <s v="C. H. Desarenador"/>
    <x v="127"/>
    <x v="4"/>
    <x v="4"/>
    <x v="230"/>
    <x v="1"/>
    <s v="Instalado"/>
    <s v="Operativo"/>
    <s v="Distribuidora"/>
    <x v="0"/>
    <x v="0"/>
    <x v="0"/>
    <x v="0"/>
    <s v="Estatal"/>
    <s v="LA LIBERTAD"/>
    <s v="LA LIBERTAD"/>
    <s v="VIRU"/>
    <s v="CHAO"/>
    <n v="0"/>
    <x v="7"/>
    <n v="0"/>
    <x v="0"/>
    <n v="0"/>
    <x v="0"/>
    <x v="0"/>
    <n v="77.985337897958416"/>
    <n v="7.7985337897958418E-2"/>
    <m/>
    <n v="2.6666666666666668E-2"/>
    <n v="2.6666666666666668E-2"/>
    <n v="7.6479999999999997"/>
    <n v="0"/>
    <n v="72"/>
    <s v="ESTIMADO"/>
    <m/>
  </r>
  <r>
    <s v="20"/>
    <x v="5"/>
    <s v="CHAVI2"/>
    <s v="53015401"/>
    <s v="53015401"/>
    <x v="4"/>
    <s v="GRUPO NºD1"/>
    <s v="N"/>
    <n v="0.32"/>
    <n v="0.32"/>
    <m/>
    <m/>
    <n v="74.086071003060496"/>
    <m/>
    <m/>
    <m/>
    <m/>
    <m/>
    <x v="0"/>
    <s v="CHAVI253015401GRUPO NºD1HI"/>
    <s v="Proyecto Especial Chavimochic &lt;SIA&gt;"/>
    <x v="39"/>
    <x v="39"/>
    <s v="C. H. Desarenador"/>
    <x v="127"/>
    <x v="4"/>
    <x v="4"/>
    <x v="230"/>
    <x v="1"/>
    <s v="Instalado"/>
    <s v="Operativo"/>
    <s v="Distribuidora"/>
    <x v="0"/>
    <x v="0"/>
    <x v="0"/>
    <x v="0"/>
    <s v="Estatal"/>
    <s v="LA LIBERTAD"/>
    <s v="LA LIBERTAD"/>
    <s v="VIRU"/>
    <s v="CHAO"/>
    <n v="0"/>
    <x v="7"/>
    <n v="0"/>
    <x v="0"/>
    <n v="0"/>
    <x v="0"/>
    <x v="0"/>
    <n v="74.086071003060496"/>
    <n v="7.40860710030605E-2"/>
    <m/>
    <n v="2.6666666666666668E-2"/>
    <n v="2.6666666666666668E-2"/>
    <n v="7.6479999999999997"/>
    <n v="0"/>
    <n v="72"/>
    <s v="ESTIMADO"/>
    <m/>
  </r>
  <r>
    <s v="20"/>
    <x v="6"/>
    <s v="CHAVI2"/>
    <s v="53015401"/>
    <s v="53015401"/>
    <x v="4"/>
    <s v="GRUPO NºD1"/>
    <s v="N"/>
    <n v="0.32"/>
    <n v="0.32"/>
    <m/>
    <m/>
    <n v="66.677463902754454"/>
    <m/>
    <m/>
    <m/>
    <m/>
    <m/>
    <x v="0"/>
    <s v="CHAVI253015401GRUPO NºD1HI"/>
    <s v="Proyecto Especial Chavimochic &lt;SIA&gt;"/>
    <x v="39"/>
    <x v="39"/>
    <s v="C. H. Desarenador"/>
    <x v="127"/>
    <x v="4"/>
    <x v="4"/>
    <x v="230"/>
    <x v="1"/>
    <s v="Instalado"/>
    <s v="Operativo"/>
    <s v="Distribuidora"/>
    <x v="0"/>
    <x v="0"/>
    <x v="0"/>
    <x v="0"/>
    <s v="Estatal"/>
    <s v="LA LIBERTAD"/>
    <s v="LA LIBERTAD"/>
    <s v="VIRU"/>
    <s v="CHAO"/>
    <n v="0"/>
    <x v="7"/>
    <n v="0"/>
    <x v="0"/>
    <n v="0"/>
    <x v="0"/>
    <x v="0"/>
    <n v="66.677463902754454"/>
    <n v="6.6677463902754447E-2"/>
    <m/>
    <n v="2.6666666666666668E-2"/>
    <n v="2.6666666666666668E-2"/>
    <n v="7.6479999999999997"/>
    <n v="0"/>
    <n v="72"/>
    <s v="ESTIMADO"/>
    <m/>
  </r>
  <r>
    <s v="20"/>
    <x v="7"/>
    <s v="CHAVI2"/>
    <s v="53015401"/>
    <s v="53015401"/>
    <x v="4"/>
    <s v="GRUPO NºD1"/>
    <s v="N"/>
    <n v="0.32"/>
    <n v="0.32"/>
    <m/>
    <m/>
    <n v="60.676492151506558"/>
    <m/>
    <m/>
    <m/>
    <m/>
    <m/>
    <x v="0"/>
    <s v="CHAVI253015401GRUPO NºD1HI"/>
    <s v="Proyecto Especial Chavimochic &lt;SIA&gt;"/>
    <x v="39"/>
    <x v="39"/>
    <s v="C. H. Desarenador"/>
    <x v="127"/>
    <x v="4"/>
    <x v="4"/>
    <x v="230"/>
    <x v="1"/>
    <s v="Instalado"/>
    <s v="Operativo"/>
    <s v="Distribuidora"/>
    <x v="0"/>
    <x v="0"/>
    <x v="0"/>
    <x v="0"/>
    <s v="Estatal"/>
    <s v="LA LIBERTAD"/>
    <s v="LA LIBERTAD"/>
    <s v="VIRU"/>
    <s v="CHAO"/>
    <n v="0"/>
    <x v="7"/>
    <n v="0"/>
    <x v="0"/>
    <n v="0"/>
    <x v="0"/>
    <x v="0"/>
    <n v="60.676492151506558"/>
    <n v="6.0676492151506556E-2"/>
    <m/>
    <n v="2.6666666666666668E-2"/>
    <n v="2.6666666666666668E-2"/>
    <n v="7.6479999999999997"/>
    <n v="0"/>
    <n v="72"/>
    <s v="ESTIMADO"/>
    <m/>
  </r>
  <r>
    <s v="20"/>
    <x v="8"/>
    <s v="CHAVI2"/>
    <s v="53015401"/>
    <s v="53015401"/>
    <x v="4"/>
    <s v="GRUPO NºD1"/>
    <s v="N"/>
    <n v="0.32"/>
    <n v="0.32"/>
    <m/>
    <m/>
    <n v="55.822372779386036"/>
    <m/>
    <m/>
    <m/>
    <m/>
    <m/>
    <x v="0"/>
    <s v="CHAVI253015401GRUPO NºD1HI"/>
    <s v="Proyecto Especial Chavimochic &lt;SIA&gt;"/>
    <x v="39"/>
    <x v="39"/>
    <s v="C. H. Desarenador"/>
    <x v="127"/>
    <x v="4"/>
    <x v="4"/>
    <x v="230"/>
    <x v="1"/>
    <s v="Instalado"/>
    <s v="Operativo"/>
    <s v="Distribuidora"/>
    <x v="0"/>
    <x v="0"/>
    <x v="0"/>
    <x v="0"/>
    <s v="Estatal"/>
    <s v="LA LIBERTAD"/>
    <s v="LA LIBERTAD"/>
    <s v="VIRU"/>
    <s v="CHAO"/>
    <n v="0"/>
    <x v="7"/>
    <n v="0"/>
    <x v="0"/>
    <n v="0"/>
    <x v="0"/>
    <x v="0"/>
    <n v="55.822372779386036"/>
    <n v="5.5822372779386037E-2"/>
    <m/>
    <n v="2.6666666666666668E-2"/>
    <n v="2.6666666666666668E-2"/>
    <n v="7.6479999999999997"/>
    <n v="0"/>
    <n v="72"/>
    <s v="ESTIMADO"/>
    <m/>
  </r>
  <r>
    <s v="20"/>
    <x v="9"/>
    <s v="CHAVI2"/>
    <s v="53015401"/>
    <s v="53015401"/>
    <x v="4"/>
    <s v="GRUPO NºD1"/>
    <s v="N"/>
    <n v="0.32"/>
    <n v="0.32"/>
    <m/>
    <m/>
    <n v="59.171715146149204"/>
    <m/>
    <m/>
    <m/>
    <m/>
    <m/>
    <x v="0"/>
    <s v="CHAVI253015401GRUPO NºD1HI"/>
    <s v="Proyecto Especial Chavimochic &lt;SIA&gt;"/>
    <x v="39"/>
    <x v="39"/>
    <s v="C. H. Desarenador"/>
    <x v="127"/>
    <x v="4"/>
    <x v="4"/>
    <x v="230"/>
    <x v="1"/>
    <s v="Instalado"/>
    <s v="Operativo"/>
    <s v="Distribuidora"/>
    <x v="0"/>
    <x v="0"/>
    <x v="0"/>
    <x v="0"/>
    <s v="Estatal"/>
    <s v="LA LIBERTAD"/>
    <s v="LA LIBERTAD"/>
    <s v="VIRU"/>
    <s v="CHAO"/>
    <n v="0"/>
    <x v="7"/>
    <n v="0"/>
    <x v="0"/>
    <n v="0"/>
    <x v="0"/>
    <x v="0"/>
    <n v="59.171715146149204"/>
    <n v="5.9171715146149204E-2"/>
    <m/>
    <n v="2.6666666666666668E-2"/>
    <n v="2.6666666666666668E-2"/>
    <n v="7.6479999999999997"/>
    <n v="0"/>
    <n v="72"/>
    <s v="ESTIMADO"/>
    <m/>
  </r>
  <r>
    <s v="20"/>
    <x v="10"/>
    <s v="CHAVI2"/>
    <s v="53015401"/>
    <s v="53015401"/>
    <x v="4"/>
    <s v="GRUPO NºD1"/>
    <s v="N"/>
    <n v="0.32"/>
    <n v="0.32"/>
    <m/>
    <m/>
    <n v="60"/>
    <m/>
    <m/>
    <m/>
    <m/>
    <m/>
    <x v="0"/>
    <s v="CHAVI253015401GRUPO NºD1HI"/>
    <s v="Proyecto Especial Chavimochic &lt;SIA&gt;"/>
    <x v="39"/>
    <x v="39"/>
    <s v="C. H. Desarenador"/>
    <x v="127"/>
    <x v="4"/>
    <x v="4"/>
    <x v="230"/>
    <x v="1"/>
    <s v="Instalado"/>
    <s v="Operativo"/>
    <s v="Distribuidora"/>
    <x v="0"/>
    <x v="0"/>
    <x v="0"/>
    <x v="0"/>
    <s v="Estatal"/>
    <s v="LA LIBERTAD"/>
    <s v="LA LIBERTAD"/>
    <s v="VIRU"/>
    <s v="CHAO"/>
    <n v="0"/>
    <x v="7"/>
    <n v="0"/>
    <x v="0"/>
    <n v="0"/>
    <x v="0"/>
    <x v="0"/>
    <n v="60"/>
    <n v="0.06"/>
    <m/>
    <n v="2.6666666666666668E-2"/>
    <n v="2.6666666666666668E-2"/>
    <n v="7.6479999999999997"/>
    <n v="0"/>
    <n v="72"/>
    <s v="ESTIMADO"/>
    <m/>
  </r>
  <r>
    <s v="20"/>
    <x v="11"/>
    <s v="CHAVI2"/>
    <s v="53015401"/>
    <s v="53015401"/>
    <x v="4"/>
    <s v="GRUPO NºD1"/>
    <s v="N"/>
    <n v="0.32"/>
    <n v="0.32"/>
    <m/>
    <m/>
    <n v="64.800000000000011"/>
    <m/>
    <m/>
    <m/>
    <m/>
    <m/>
    <x v="0"/>
    <s v="CHAVI253015401GRUPO NºD1HI"/>
    <s v="Proyecto Especial Chavimochic &lt;SIA&gt;"/>
    <x v="39"/>
    <x v="39"/>
    <s v="C. H. Desarenador"/>
    <x v="127"/>
    <x v="4"/>
    <x v="4"/>
    <x v="230"/>
    <x v="1"/>
    <s v="Instalado"/>
    <s v="Operativo"/>
    <s v="Distribuidora"/>
    <x v="0"/>
    <x v="0"/>
    <x v="0"/>
    <x v="0"/>
    <s v="Estatal"/>
    <s v="LA LIBERTAD"/>
    <s v="LA LIBERTAD"/>
    <s v="VIRU"/>
    <s v="CHAO"/>
    <n v="0"/>
    <x v="7"/>
    <n v="0"/>
    <x v="0"/>
    <n v="0"/>
    <x v="0"/>
    <x v="0"/>
    <n v="64.800000000000011"/>
    <n v="6.480000000000001E-2"/>
    <m/>
    <n v="2.6666666666666668E-2"/>
    <n v="2.6666666666666668E-2"/>
    <n v="7.6479999999999997"/>
    <n v="0"/>
    <n v="72"/>
    <s v="ESTIMADO"/>
    <m/>
  </r>
  <r>
    <s v="20"/>
    <x v="0"/>
    <s v="CHAVI2"/>
    <s v="53015400"/>
    <s v="53015400"/>
    <x v="4"/>
    <s v="Grupo Nº T1"/>
    <s v="N"/>
    <n v="0.16"/>
    <n v="0"/>
    <m/>
    <m/>
    <n v="0"/>
    <m/>
    <m/>
    <m/>
    <m/>
    <m/>
    <x v="0"/>
    <s v="CHAVI253015400Grupo Nº T1HI"/>
    <s v="Proyecto Especial Chavimochic &lt;SIA&gt;"/>
    <x v="39"/>
    <x v="39"/>
    <s v="C. H. Tanguche"/>
    <x v="128"/>
    <x v="4"/>
    <x v="4"/>
    <x v="231"/>
    <x v="1"/>
    <s v="Instalado"/>
    <s v="Inoperativo"/>
    <s v="Distribuidora"/>
    <x v="0"/>
    <x v="0"/>
    <x v="0"/>
    <x v="0"/>
    <s v="Estatal"/>
    <s v="LA LIBERTAD"/>
    <s v="LA LIBERTAD"/>
    <s v="VIRU"/>
    <s v="CHAO"/>
    <n v="0"/>
    <x v="7"/>
    <n v="0"/>
    <x v="0"/>
    <n v="0"/>
    <x v="0"/>
    <x v="0"/>
    <n v="0"/>
    <n v="0"/>
    <m/>
    <n v="1.3333333333333334E-2"/>
    <n v="0"/>
    <n v="7.6479999999999997"/>
    <n v="0"/>
    <n v="72"/>
    <s v="ESTIMADO"/>
    <m/>
  </r>
  <r>
    <s v="20"/>
    <x v="1"/>
    <s v="CHAVI2"/>
    <s v="53015400"/>
    <s v="53015400"/>
    <x v="4"/>
    <s v="Grupo Nº T1"/>
    <s v="N"/>
    <n v="0.16"/>
    <n v="0"/>
    <m/>
    <m/>
    <n v="0"/>
    <m/>
    <m/>
    <m/>
    <m/>
    <m/>
    <x v="0"/>
    <s v="CHAVI253015400Grupo Nº T1HI"/>
    <s v="Proyecto Especial Chavimochic &lt;SIA&gt;"/>
    <x v="39"/>
    <x v="39"/>
    <s v="C. H. Tanguche"/>
    <x v="128"/>
    <x v="4"/>
    <x v="4"/>
    <x v="231"/>
    <x v="1"/>
    <s v="Instalado"/>
    <s v="Inoperativo"/>
    <s v="Distribuidora"/>
    <x v="0"/>
    <x v="0"/>
    <x v="0"/>
    <x v="0"/>
    <s v="Estatal"/>
    <s v="LA LIBERTAD"/>
    <s v="LA LIBERTAD"/>
    <s v="VIRU"/>
    <s v="CHAO"/>
    <n v="0"/>
    <x v="7"/>
    <n v="0"/>
    <x v="0"/>
    <n v="0"/>
    <x v="0"/>
    <x v="0"/>
    <n v="0"/>
    <n v="0"/>
    <m/>
    <n v="1.3333333333333334E-2"/>
    <n v="0"/>
    <n v="7.6479999999999997"/>
    <n v="0"/>
    <n v="72"/>
    <s v="ESTIMADO"/>
    <m/>
  </r>
  <r>
    <s v="20"/>
    <x v="2"/>
    <s v="CHAVI2"/>
    <s v="53015400"/>
    <s v="53015400"/>
    <x v="4"/>
    <s v="Grupo Nº T1"/>
    <s v="N"/>
    <n v="0.16"/>
    <n v="0"/>
    <m/>
    <m/>
    <n v="0"/>
    <m/>
    <m/>
    <m/>
    <m/>
    <m/>
    <x v="0"/>
    <s v="CHAVI253015400Grupo Nº T1HI"/>
    <s v="Proyecto Especial Chavimochic &lt;SIA&gt;"/>
    <x v="39"/>
    <x v="39"/>
    <s v="C. H. Tanguche"/>
    <x v="128"/>
    <x v="4"/>
    <x v="4"/>
    <x v="231"/>
    <x v="1"/>
    <s v="Instalado"/>
    <s v="Inoperativo"/>
    <s v="Distribuidora"/>
    <x v="0"/>
    <x v="0"/>
    <x v="0"/>
    <x v="0"/>
    <s v="Estatal"/>
    <s v="LA LIBERTAD"/>
    <s v="LA LIBERTAD"/>
    <s v="VIRU"/>
    <s v="CHAO"/>
    <n v="0"/>
    <x v="7"/>
    <n v="0"/>
    <x v="0"/>
    <n v="0"/>
    <x v="0"/>
    <x v="0"/>
    <n v="0"/>
    <n v="0"/>
    <m/>
    <n v="1.3333333333333334E-2"/>
    <n v="0"/>
    <n v="7.6479999999999997"/>
    <n v="0"/>
    <n v="72"/>
    <s v="ESTIMADO"/>
    <m/>
  </r>
  <r>
    <s v="20"/>
    <x v="3"/>
    <s v="CHAVI2"/>
    <s v="53015400"/>
    <s v="53015400"/>
    <x v="4"/>
    <s v="Grupo Nº T1"/>
    <s v="N"/>
    <n v="0.16"/>
    <n v="0"/>
    <m/>
    <m/>
    <n v="0"/>
    <m/>
    <m/>
    <m/>
    <m/>
    <m/>
    <x v="0"/>
    <s v="CHAVI253015400Grupo Nº T1HI"/>
    <s v="Proyecto Especial Chavimochic &lt;SIA&gt;"/>
    <x v="39"/>
    <x v="39"/>
    <s v="C. H. Tanguche"/>
    <x v="128"/>
    <x v="4"/>
    <x v="4"/>
    <x v="231"/>
    <x v="1"/>
    <s v="Instalado"/>
    <s v="Inoperativo"/>
    <s v="Distribuidora"/>
    <x v="0"/>
    <x v="0"/>
    <x v="0"/>
    <x v="0"/>
    <s v="Estatal"/>
    <s v="LA LIBERTAD"/>
    <s v="LA LIBERTAD"/>
    <s v="VIRU"/>
    <s v="CHAO"/>
    <n v="0"/>
    <x v="7"/>
    <n v="0"/>
    <x v="0"/>
    <n v="0"/>
    <x v="0"/>
    <x v="0"/>
    <n v="0"/>
    <n v="0"/>
    <m/>
    <n v="1.3333333333333334E-2"/>
    <n v="0"/>
    <n v="7.6479999999999997"/>
    <n v="0"/>
    <n v="72"/>
    <s v="ESTIMADO"/>
    <m/>
  </r>
  <r>
    <s v="20"/>
    <x v="4"/>
    <s v="CHAVI2"/>
    <s v="53015400"/>
    <s v="53015400"/>
    <x v="4"/>
    <s v="Grupo Nº T1"/>
    <s v="N"/>
    <n v="0.16"/>
    <n v="0"/>
    <m/>
    <m/>
    <n v="0"/>
    <m/>
    <m/>
    <m/>
    <m/>
    <m/>
    <x v="0"/>
    <s v="CHAVI253015400Grupo Nº T1HI"/>
    <s v="Proyecto Especial Chavimochic &lt;SIA&gt;"/>
    <x v="39"/>
    <x v="39"/>
    <s v="C. H. Tanguche"/>
    <x v="128"/>
    <x v="4"/>
    <x v="4"/>
    <x v="231"/>
    <x v="1"/>
    <s v="Instalado"/>
    <s v="Inoperativo"/>
    <s v="Distribuidora"/>
    <x v="0"/>
    <x v="0"/>
    <x v="0"/>
    <x v="0"/>
    <s v="Estatal"/>
    <s v="LA LIBERTAD"/>
    <s v="LA LIBERTAD"/>
    <s v="VIRU"/>
    <s v="CHAO"/>
    <n v="0"/>
    <x v="7"/>
    <n v="0"/>
    <x v="0"/>
    <n v="0"/>
    <x v="0"/>
    <x v="0"/>
    <n v="0"/>
    <n v="0"/>
    <m/>
    <n v="1.3333333333333334E-2"/>
    <n v="0"/>
    <n v="7.6479999999999997"/>
    <n v="0"/>
    <n v="72"/>
    <s v="ESTIMADO"/>
    <m/>
  </r>
  <r>
    <s v="20"/>
    <x v="5"/>
    <s v="CHAVI2"/>
    <s v="53015400"/>
    <s v="53015400"/>
    <x v="4"/>
    <s v="Grupo Nº T1"/>
    <s v="N"/>
    <n v="0.16"/>
    <n v="0"/>
    <m/>
    <m/>
    <n v="0"/>
    <m/>
    <m/>
    <m/>
    <m/>
    <m/>
    <x v="0"/>
    <s v="CHAVI253015400Grupo Nº T1HI"/>
    <s v="Proyecto Especial Chavimochic &lt;SIA&gt;"/>
    <x v="39"/>
    <x v="39"/>
    <s v="C. H. Tanguche"/>
    <x v="128"/>
    <x v="4"/>
    <x v="4"/>
    <x v="231"/>
    <x v="1"/>
    <s v="Instalado"/>
    <s v="Inoperativo"/>
    <s v="Distribuidora"/>
    <x v="0"/>
    <x v="0"/>
    <x v="0"/>
    <x v="0"/>
    <s v="Estatal"/>
    <s v="LA LIBERTAD"/>
    <s v="LA LIBERTAD"/>
    <s v="VIRU"/>
    <s v="CHAO"/>
    <n v="0"/>
    <x v="7"/>
    <n v="0"/>
    <x v="0"/>
    <n v="0"/>
    <x v="0"/>
    <x v="0"/>
    <n v="0"/>
    <n v="0"/>
    <m/>
    <n v="1.3333333333333334E-2"/>
    <n v="0"/>
    <n v="7.6479999999999997"/>
    <n v="0"/>
    <n v="72"/>
    <s v="ESTIMADO"/>
    <m/>
  </r>
  <r>
    <s v="20"/>
    <x v="6"/>
    <s v="CHAVI2"/>
    <s v="53015400"/>
    <s v="53015400"/>
    <x v="4"/>
    <s v="Grupo Nº T1"/>
    <s v="N"/>
    <n v="0.16"/>
    <n v="0"/>
    <m/>
    <m/>
    <n v="0"/>
    <m/>
    <m/>
    <m/>
    <m/>
    <m/>
    <x v="0"/>
    <s v="CHAVI253015400Grupo Nº T1HI"/>
    <s v="Proyecto Especial Chavimochic &lt;SIA&gt;"/>
    <x v="39"/>
    <x v="39"/>
    <s v="C. H. Tanguche"/>
    <x v="128"/>
    <x v="4"/>
    <x v="4"/>
    <x v="231"/>
    <x v="1"/>
    <s v="Instalado"/>
    <s v="Inoperativo"/>
    <s v="Distribuidora"/>
    <x v="0"/>
    <x v="0"/>
    <x v="0"/>
    <x v="0"/>
    <s v="Estatal"/>
    <s v="LA LIBERTAD"/>
    <s v="LA LIBERTAD"/>
    <s v="VIRU"/>
    <s v="CHAO"/>
    <n v="0"/>
    <x v="7"/>
    <n v="0"/>
    <x v="0"/>
    <n v="0"/>
    <x v="0"/>
    <x v="0"/>
    <n v="0"/>
    <n v="0"/>
    <m/>
    <n v="1.3333333333333334E-2"/>
    <n v="0"/>
    <n v="7.6479999999999997"/>
    <n v="0"/>
    <n v="72"/>
    <s v="ESTIMADO"/>
    <m/>
  </r>
  <r>
    <s v="20"/>
    <x v="7"/>
    <s v="CHAVI2"/>
    <s v="53015400"/>
    <s v="53015400"/>
    <x v="4"/>
    <s v="Grupo Nº T1"/>
    <s v="N"/>
    <n v="0.16"/>
    <n v="0"/>
    <m/>
    <m/>
    <n v="0"/>
    <m/>
    <m/>
    <m/>
    <m/>
    <m/>
    <x v="0"/>
    <s v="CHAVI253015400Grupo Nº T1HI"/>
    <s v="Proyecto Especial Chavimochic &lt;SIA&gt;"/>
    <x v="39"/>
    <x v="39"/>
    <s v="C. H. Tanguche"/>
    <x v="128"/>
    <x v="4"/>
    <x v="4"/>
    <x v="231"/>
    <x v="1"/>
    <s v="Instalado"/>
    <s v="Inoperativo"/>
    <s v="Distribuidora"/>
    <x v="0"/>
    <x v="0"/>
    <x v="0"/>
    <x v="0"/>
    <s v="Estatal"/>
    <s v="LA LIBERTAD"/>
    <s v="LA LIBERTAD"/>
    <s v="VIRU"/>
    <s v="CHAO"/>
    <n v="0"/>
    <x v="7"/>
    <n v="0"/>
    <x v="0"/>
    <n v="0"/>
    <x v="0"/>
    <x v="0"/>
    <n v="0"/>
    <n v="0"/>
    <m/>
    <n v="1.3333333333333334E-2"/>
    <n v="0"/>
    <n v="7.6479999999999997"/>
    <n v="0"/>
    <n v="72"/>
    <s v="ESTIMADO"/>
    <m/>
  </r>
  <r>
    <s v="20"/>
    <x v="8"/>
    <s v="CHAVI2"/>
    <s v="53015400"/>
    <s v="53015400"/>
    <x v="4"/>
    <s v="Grupo Nº T1"/>
    <s v="N"/>
    <n v="0.16"/>
    <n v="0"/>
    <m/>
    <m/>
    <n v="0"/>
    <m/>
    <m/>
    <m/>
    <m/>
    <m/>
    <x v="0"/>
    <s v="CHAVI253015400Grupo Nº T1HI"/>
    <s v="Proyecto Especial Chavimochic &lt;SIA&gt;"/>
    <x v="39"/>
    <x v="39"/>
    <s v="C. H. Tanguche"/>
    <x v="128"/>
    <x v="4"/>
    <x v="4"/>
    <x v="231"/>
    <x v="1"/>
    <s v="Instalado"/>
    <s v="Inoperativo"/>
    <s v="Distribuidora"/>
    <x v="0"/>
    <x v="0"/>
    <x v="0"/>
    <x v="0"/>
    <s v="Estatal"/>
    <s v="LA LIBERTAD"/>
    <s v="LA LIBERTAD"/>
    <s v="VIRU"/>
    <s v="CHAO"/>
    <n v="0"/>
    <x v="7"/>
    <n v="0"/>
    <x v="0"/>
    <n v="0"/>
    <x v="0"/>
    <x v="0"/>
    <n v="0"/>
    <n v="0"/>
    <m/>
    <n v="1.3333333333333334E-2"/>
    <n v="0"/>
    <n v="7.6479999999999997"/>
    <n v="0"/>
    <n v="72"/>
    <s v="ESTIMADO"/>
    <m/>
  </r>
  <r>
    <s v="20"/>
    <x v="9"/>
    <s v="CHAVI2"/>
    <s v="53015400"/>
    <s v="53015400"/>
    <x v="4"/>
    <s v="Grupo Nº T1"/>
    <s v="N"/>
    <n v="0.16"/>
    <n v="0"/>
    <m/>
    <m/>
    <n v="0"/>
    <m/>
    <m/>
    <m/>
    <m/>
    <m/>
    <x v="0"/>
    <s v="CHAVI253015400Grupo Nº T1HI"/>
    <s v="Proyecto Especial Chavimochic &lt;SIA&gt;"/>
    <x v="39"/>
    <x v="39"/>
    <s v="C. H. Tanguche"/>
    <x v="128"/>
    <x v="4"/>
    <x v="4"/>
    <x v="231"/>
    <x v="1"/>
    <s v="Instalado"/>
    <s v="Inoperativo"/>
    <s v="Distribuidora"/>
    <x v="0"/>
    <x v="0"/>
    <x v="0"/>
    <x v="0"/>
    <s v="Estatal"/>
    <s v="LA LIBERTAD"/>
    <s v="LA LIBERTAD"/>
    <s v="VIRU"/>
    <s v="CHAO"/>
    <n v="0"/>
    <x v="7"/>
    <n v="0"/>
    <x v="0"/>
    <n v="0"/>
    <x v="0"/>
    <x v="0"/>
    <n v="0"/>
    <n v="0"/>
    <m/>
    <n v="1.3333333333333334E-2"/>
    <n v="0"/>
    <n v="7.6479999999999997"/>
    <n v="0"/>
    <n v="72"/>
    <s v="ESTIMADO"/>
    <m/>
  </r>
  <r>
    <s v="20"/>
    <x v="10"/>
    <s v="CHAVI2"/>
    <s v="53015400"/>
    <s v="53015400"/>
    <x v="4"/>
    <s v="Grupo Nº T1"/>
    <s v="N"/>
    <n v="0.16"/>
    <n v="0"/>
    <m/>
    <m/>
    <n v="0"/>
    <m/>
    <m/>
    <m/>
    <m/>
    <m/>
    <x v="0"/>
    <s v="CHAVI253015400Grupo Nº T1HI"/>
    <s v="Proyecto Especial Chavimochic &lt;SIA&gt;"/>
    <x v="39"/>
    <x v="39"/>
    <s v="C. H. Tanguche"/>
    <x v="128"/>
    <x v="4"/>
    <x v="4"/>
    <x v="231"/>
    <x v="1"/>
    <s v="Instalado"/>
    <s v="Inoperativo"/>
    <s v="Distribuidora"/>
    <x v="0"/>
    <x v="0"/>
    <x v="0"/>
    <x v="0"/>
    <s v="Estatal"/>
    <s v="LA LIBERTAD"/>
    <s v="LA LIBERTAD"/>
    <s v="VIRU"/>
    <s v="CHAO"/>
    <n v="0"/>
    <x v="7"/>
    <n v="0"/>
    <x v="0"/>
    <n v="0"/>
    <x v="0"/>
    <x v="0"/>
    <n v="0"/>
    <n v="0"/>
    <m/>
    <n v="1.3333333333333334E-2"/>
    <n v="0"/>
    <n v="7.6479999999999997"/>
    <n v="0"/>
    <n v="72"/>
    <s v="ESTIMADO"/>
    <m/>
  </r>
  <r>
    <s v="20"/>
    <x v="11"/>
    <s v="CHAVI2"/>
    <s v="53015400"/>
    <s v="53015400"/>
    <x v="4"/>
    <s v="Grupo Nº T1"/>
    <s v="N"/>
    <n v="0.16"/>
    <n v="0"/>
    <m/>
    <m/>
    <n v="0"/>
    <m/>
    <m/>
    <m/>
    <m/>
    <m/>
    <x v="0"/>
    <s v="CHAVI253015400Grupo Nº T1HI"/>
    <s v="Proyecto Especial Chavimochic &lt;SIA&gt;"/>
    <x v="39"/>
    <x v="39"/>
    <s v="C. H. Tanguche"/>
    <x v="128"/>
    <x v="4"/>
    <x v="4"/>
    <x v="231"/>
    <x v="1"/>
    <s v="Instalado"/>
    <s v="Inoperativo"/>
    <s v="Distribuidora"/>
    <x v="0"/>
    <x v="0"/>
    <x v="0"/>
    <x v="0"/>
    <s v="Estatal"/>
    <s v="LA LIBERTAD"/>
    <s v="LA LIBERTAD"/>
    <s v="VIRU"/>
    <s v="CHAO"/>
    <n v="0"/>
    <x v="7"/>
    <n v="0"/>
    <x v="0"/>
    <n v="0"/>
    <x v="0"/>
    <x v="0"/>
    <n v="0"/>
    <n v="0"/>
    <m/>
    <n v="1.3333333333333334E-2"/>
    <n v="0"/>
    <n v="7.6479999999999997"/>
    <n v="0"/>
    <n v="72"/>
    <s v="ESTIMADO"/>
    <m/>
  </r>
  <r>
    <s v="20"/>
    <x v="0"/>
    <s v="CHAVI2"/>
    <s v="53015400"/>
    <s v="53015400"/>
    <x v="4"/>
    <s v="Grupo Nº T2"/>
    <s v="N"/>
    <n v="0.16"/>
    <n v="0"/>
    <m/>
    <m/>
    <n v="0"/>
    <m/>
    <m/>
    <m/>
    <m/>
    <m/>
    <x v="0"/>
    <s v="CHAVI253015400Grupo Nº T2HI"/>
    <s v="Proyecto Especial Chavimochic &lt;SIA&gt;"/>
    <x v="39"/>
    <x v="39"/>
    <s v="C. H. Tanguche"/>
    <x v="128"/>
    <x v="4"/>
    <x v="4"/>
    <x v="232"/>
    <x v="1"/>
    <s v="Instalado"/>
    <s v="Inoperativo"/>
    <s v="Distribuidora"/>
    <x v="0"/>
    <x v="0"/>
    <x v="0"/>
    <x v="0"/>
    <s v="Estatal"/>
    <s v="LA LIBERTAD"/>
    <s v="LA LIBERTAD"/>
    <s v="VIRU"/>
    <s v="CHAO"/>
    <n v="0"/>
    <x v="7"/>
    <n v="0"/>
    <x v="0"/>
    <n v="0"/>
    <x v="0"/>
    <x v="0"/>
    <n v="0"/>
    <n v="0"/>
    <m/>
    <n v="1.3333333333333334E-2"/>
    <n v="0"/>
    <n v="7.6479999999999997"/>
    <n v="0"/>
    <n v="72"/>
    <s v="ESTIMADO"/>
    <m/>
  </r>
  <r>
    <s v="20"/>
    <x v="1"/>
    <s v="CHAVI2"/>
    <s v="53015400"/>
    <s v="53015400"/>
    <x v="4"/>
    <s v="Grupo Nº T2"/>
    <s v="N"/>
    <n v="0.16"/>
    <n v="0"/>
    <m/>
    <m/>
    <n v="0"/>
    <m/>
    <m/>
    <m/>
    <m/>
    <m/>
    <x v="0"/>
    <s v="CHAVI253015400Grupo Nº T2HI"/>
    <s v="Proyecto Especial Chavimochic &lt;SIA&gt;"/>
    <x v="39"/>
    <x v="39"/>
    <s v="C. H. Tanguche"/>
    <x v="128"/>
    <x v="4"/>
    <x v="4"/>
    <x v="232"/>
    <x v="1"/>
    <s v="Instalado"/>
    <s v="Inoperativo"/>
    <s v="Distribuidora"/>
    <x v="0"/>
    <x v="0"/>
    <x v="0"/>
    <x v="0"/>
    <s v="Estatal"/>
    <s v="LA LIBERTAD"/>
    <s v="LA LIBERTAD"/>
    <s v="VIRU"/>
    <s v="CHAO"/>
    <n v="0"/>
    <x v="7"/>
    <n v="0"/>
    <x v="0"/>
    <n v="0"/>
    <x v="0"/>
    <x v="0"/>
    <n v="0"/>
    <n v="0"/>
    <m/>
    <n v="1.3333333333333334E-2"/>
    <n v="0"/>
    <n v="7.6479999999999997"/>
    <n v="0"/>
    <n v="72"/>
    <s v="ESTIMADO"/>
    <m/>
  </r>
  <r>
    <s v="20"/>
    <x v="2"/>
    <s v="CHAVI2"/>
    <s v="53015400"/>
    <s v="53015400"/>
    <x v="4"/>
    <s v="Grupo Nº T2"/>
    <s v="N"/>
    <n v="0.16"/>
    <n v="0"/>
    <m/>
    <m/>
    <n v="0"/>
    <m/>
    <m/>
    <m/>
    <m/>
    <m/>
    <x v="0"/>
    <s v="CHAVI253015400Grupo Nº T2HI"/>
    <s v="Proyecto Especial Chavimochic &lt;SIA&gt;"/>
    <x v="39"/>
    <x v="39"/>
    <s v="C. H. Tanguche"/>
    <x v="128"/>
    <x v="4"/>
    <x v="4"/>
    <x v="232"/>
    <x v="1"/>
    <s v="Instalado"/>
    <s v="Inoperativo"/>
    <s v="Distribuidora"/>
    <x v="0"/>
    <x v="0"/>
    <x v="0"/>
    <x v="0"/>
    <s v="Estatal"/>
    <s v="LA LIBERTAD"/>
    <s v="LA LIBERTAD"/>
    <s v="VIRU"/>
    <s v="CHAO"/>
    <n v="0"/>
    <x v="7"/>
    <n v="0"/>
    <x v="0"/>
    <n v="0"/>
    <x v="0"/>
    <x v="0"/>
    <n v="0"/>
    <n v="0"/>
    <m/>
    <n v="1.3333333333333334E-2"/>
    <n v="0"/>
    <n v="7.6479999999999997"/>
    <n v="0"/>
    <n v="72"/>
    <s v="ESTIMADO"/>
    <m/>
  </r>
  <r>
    <s v="20"/>
    <x v="3"/>
    <s v="CHAVI2"/>
    <s v="53015400"/>
    <s v="53015400"/>
    <x v="4"/>
    <s v="Grupo Nº T2"/>
    <s v="N"/>
    <n v="0.16"/>
    <n v="0"/>
    <m/>
    <m/>
    <n v="0"/>
    <m/>
    <m/>
    <m/>
    <m/>
    <m/>
    <x v="0"/>
    <s v="CHAVI253015400Grupo Nº T2HI"/>
    <s v="Proyecto Especial Chavimochic &lt;SIA&gt;"/>
    <x v="39"/>
    <x v="39"/>
    <s v="C. H. Tanguche"/>
    <x v="128"/>
    <x v="4"/>
    <x v="4"/>
    <x v="232"/>
    <x v="1"/>
    <s v="Instalado"/>
    <s v="Inoperativo"/>
    <s v="Distribuidora"/>
    <x v="0"/>
    <x v="0"/>
    <x v="0"/>
    <x v="0"/>
    <s v="Estatal"/>
    <s v="LA LIBERTAD"/>
    <s v="LA LIBERTAD"/>
    <s v="VIRU"/>
    <s v="CHAO"/>
    <n v="0"/>
    <x v="7"/>
    <n v="0"/>
    <x v="0"/>
    <n v="0"/>
    <x v="0"/>
    <x v="0"/>
    <n v="0"/>
    <n v="0"/>
    <m/>
    <n v="1.3333333333333334E-2"/>
    <n v="0"/>
    <n v="7.6479999999999997"/>
    <n v="0"/>
    <n v="72"/>
    <s v="ESTIMADO"/>
    <m/>
  </r>
  <r>
    <s v="20"/>
    <x v="4"/>
    <s v="CHAVI2"/>
    <s v="53015400"/>
    <s v="53015400"/>
    <x v="4"/>
    <s v="Grupo Nº T2"/>
    <s v="N"/>
    <n v="0.16"/>
    <n v="0"/>
    <m/>
    <m/>
    <n v="0"/>
    <m/>
    <m/>
    <m/>
    <m/>
    <m/>
    <x v="0"/>
    <s v="CHAVI253015400Grupo Nº T2HI"/>
    <s v="Proyecto Especial Chavimochic &lt;SIA&gt;"/>
    <x v="39"/>
    <x v="39"/>
    <s v="C. H. Tanguche"/>
    <x v="128"/>
    <x v="4"/>
    <x v="4"/>
    <x v="232"/>
    <x v="1"/>
    <s v="Instalado"/>
    <s v="Inoperativo"/>
    <s v="Distribuidora"/>
    <x v="0"/>
    <x v="0"/>
    <x v="0"/>
    <x v="0"/>
    <s v="Estatal"/>
    <s v="LA LIBERTAD"/>
    <s v="LA LIBERTAD"/>
    <s v="VIRU"/>
    <s v="CHAO"/>
    <n v="0"/>
    <x v="7"/>
    <n v="0"/>
    <x v="0"/>
    <n v="0"/>
    <x v="0"/>
    <x v="0"/>
    <n v="0"/>
    <n v="0"/>
    <m/>
    <n v="1.3333333333333334E-2"/>
    <n v="0"/>
    <n v="7.6479999999999997"/>
    <n v="0"/>
    <n v="72"/>
    <s v="ESTIMADO"/>
    <m/>
  </r>
  <r>
    <s v="20"/>
    <x v="5"/>
    <s v="CHAVI2"/>
    <s v="53015400"/>
    <s v="53015400"/>
    <x v="4"/>
    <s v="Grupo Nº T2"/>
    <s v="N"/>
    <n v="0.16"/>
    <n v="0"/>
    <m/>
    <m/>
    <n v="0"/>
    <m/>
    <m/>
    <m/>
    <m/>
    <m/>
    <x v="0"/>
    <s v="CHAVI253015400Grupo Nº T2HI"/>
    <s v="Proyecto Especial Chavimochic &lt;SIA&gt;"/>
    <x v="39"/>
    <x v="39"/>
    <s v="C. H. Tanguche"/>
    <x v="128"/>
    <x v="4"/>
    <x v="4"/>
    <x v="232"/>
    <x v="1"/>
    <s v="Instalado"/>
    <s v="Inoperativo"/>
    <s v="Distribuidora"/>
    <x v="0"/>
    <x v="0"/>
    <x v="0"/>
    <x v="0"/>
    <s v="Estatal"/>
    <s v="LA LIBERTAD"/>
    <s v="LA LIBERTAD"/>
    <s v="VIRU"/>
    <s v="CHAO"/>
    <n v="0"/>
    <x v="7"/>
    <n v="0"/>
    <x v="0"/>
    <n v="0"/>
    <x v="0"/>
    <x v="0"/>
    <n v="0"/>
    <n v="0"/>
    <m/>
    <n v="1.3333333333333334E-2"/>
    <n v="0"/>
    <n v="7.6479999999999997"/>
    <n v="0"/>
    <n v="72"/>
    <s v="ESTIMADO"/>
    <m/>
  </r>
  <r>
    <s v="20"/>
    <x v="6"/>
    <s v="CHAVI2"/>
    <s v="53015400"/>
    <s v="53015400"/>
    <x v="4"/>
    <s v="Grupo Nº T2"/>
    <s v="N"/>
    <n v="0.16"/>
    <n v="0"/>
    <m/>
    <m/>
    <n v="0"/>
    <m/>
    <m/>
    <m/>
    <m/>
    <m/>
    <x v="0"/>
    <s v="CHAVI253015400Grupo Nº T2HI"/>
    <s v="Proyecto Especial Chavimochic &lt;SIA&gt;"/>
    <x v="39"/>
    <x v="39"/>
    <s v="C. H. Tanguche"/>
    <x v="128"/>
    <x v="4"/>
    <x v="4"/>
    <x v="232"/>
    <x v="1"/>
    <s v="Instalado"/>
    <s v="Inoperativo"/>
    <s v="Distribuidora"/>
    <x v="0"/>
    <x v="0"/>
    <x v="0"/>
    <x v="0"/>
    <s v="Estatal"/>
    <s v="LA LIBERTAD"/>
    <s v="LA LIBERTAD"/>
    <s v="VIRU"/>
    <s v="CHAO"/>
    <n v="0"/>
    <x v="7"/>
    <n v="0"/>
    <x v="0"/>
    <n v="0"/>
    <x v="0"/>
    <x v="0"/>
    <n v="0"/>
    <n v="0"/>
    <m/>
    <n v="1.3333333333333334E-2"/>
    <n v="0"/>
    <n v="7.6479999999999997"/>
    <n v="0"/>
    <n v="72"/>
    <s v="ESTIMADO"/>
    <m/>
  </r>
  <r>
    <s v="20"/>
    <x v="7"/>
    <s v="CHAVI2"/>
    <s v="53015400"/>
    <s v="53015400"/>
    <x v="4"/>
    <s v="Grupo Nº T2"/>
    <s v="N"/>
    <n v="0.16"/>
    <n v="0"/>
    <m/>
    <m/>
    <n v="0"/>
    <m/>
    <m/>
    <m/>
    <m/>
    <m/>
    <x v="0"/>
    <s v="CHAVI253015400Grupo Nº T2HI"/>
    <s v="Proyecto Especial Chavimochic &lt;SIA&gt;"/>
    <x v="39"/>
    <x v="39"/>
    <s v="C. H. Tanguche"/>
    <x v="128"/>
    <x v="4"/>
    <x v="4"/>
    <x v="232"/>
    <x v="1"/>
    <s v="Instalado"/>
    <s v="Inoperativo"/>
    <s v="Distribuidora"/>
    <x v="0"/>
    <x v="0"/>
    <x v="0"/>
    <x v="0"/>
    <s v="Estatal"/>
    <s v="LA LIBERTAD"/>
    <s v="LA LIBERTAD"/>
    <s v="VIRU"/>
    <s v="CHAO"/>
    <n v="0"/>
    <x v="7"/>
    <n v="0"/>
    <x v="0"/>
    <n v="0"/>
    <x v="0"/>
    <x v="0"/>
    <n v="0"/>
    <n v="0"/>
    <m/>
    <n v="1.3333333333333334E-2"/>
    <n v="0"/>
    <n v="7.6479999999999997"/>
    <n v="0"/>
    <n v="72"/>
    <s v="ESTIMADO"/>
    <m/>
  </r>
  <r>
    <s v="20"/>
    <x v="8"/>
    <s v="CHAVI2"/>
    <s v="53015400"/>
    <s v="53015400"/>
    <x v="4"/>
    <s v="Grupo Nº T2"/>
    <s v="N"/>
    <n v="0.16"/>
    <n v="0"/>
    <m/>
    <m/>
    <n v="0"/>
    <m/>
    <m/>
    <m/>
    <m/>
    <m/>
    <x v="0"/>
    <s v="CHAVI253015400Grupo Nº T2HI"/>
    <s v="Proyecto Especial Chavimochic &lt;SIA&gt;"/>
    <x v="39"/>
    <x v="39"/>
    <s v="C. H. Tanguche"/>
    <x v="128"/>
    <x v="4"/>
    <x v="4"/>
    <x v="232"/>
    <x v="1"/>
    <s v="Instalado"/>
    <s v="Inoperativo"/>
    <s v="Distribuidora"/>
    <x v="0"/>
    <x v="0"/>
    <x v="0"/>
    <x v="0"/>
    <s v="Estatal"/>
    <s v="LA LIBERTAD"/>
    <s v="LA LIBERTAD"/>
    <s v="VIRU"/>
    <s v="CHAO"/>
    <n v="0"/>
    <x v="7"/>
    <n v="0"/>
    <x v="0"/>
    <n v="0"/>
    <x v="0"/>
    <x v="0"/>
    <n v="0"/>
    <n v="0"/>
    <m/>
    <n v="1.3333333333333334E-2"/>
    <n v="0"/>
    <n v="7.6479999999999997"/>
    <n v="0"/>
    <n v="72"/>
    <s v="ESTIMADO"/>
    <m/>
  </r>
  <r>
    <s v="20"/>
    <x v="9"/>
    <s v="CHAVI2"/>
    <s v="53015400"/>
    <s v="53015400"/>
    <x v="4"/>
    <s v="Grupo Nº T2"/>
    <s v="N"/>
    <n v="0.16"/>
    <n v="0"/>
    <m/>
    <m/>
    <n v="0"/>
    <m/>
    <m/>
    <m/>
    <m/>
    <m/>
    <x v="0"/>
    <s v="CHAVI253015400Grupo Nº T2HI"/>
    <s v="Proyecto Especial Chavimochic &lt;SIA&gt;"/>
    <x v="39"/>
    <x v="39"/>
    <s v="C. H. Tanguche"/>
    <x v="128"/>
    <x v="4"/>
    <x v="4"/>
    <x v="232"/>
    <x v="1"/>
    <s v="Instalado"/>
    <s v="Inoperativo"/>
    <s v="Distribuidora"/>
    <x v="0"/>
    <x v="0"/>
    <x v="0"/>
    <x v="0"/>
    <s v="Estatal"/>
    <s v="LA LIBERTAD"/>
    <s v="LA LIBERTAD"/>
    <s v="VIRU"/>
    <s v="CHAO"/>
    <n v="0"/>
    <x v="7"/>
    <n v="0"/>
    <x v="0"/>
    <n v="0"/>
    <x v="0"/>
    <x v="0"/>
    <n v="0"/>
    <n v="0"/>
    <m/>
    <n v="1.3333333333333334E-2"/>
    <n v="0"/>
    <n v="7.6479999999999997"/>
    <n v="0"/>
    <n v="72"/>
    <s v="ESTIMADO"/>
    <m/>
  </r>
  <r>
    <s v="20"/>
    <x v="10"/>
    <s v="CHAVI2"/>
    <s v="53015400"/>
    <s v="53015400"/>
    <x v="4"/>
    <s v="Grupo Nº T2"/>
    <s v="N"/>
    <n v="0.16"/>
    <n v="0"/>
    <m/>
    <m/>
    <n v="0"/>
    <m/>
    <m/>
    <m/>
    <m/>
    <m/>
    <x v="0"/>
    <s v="CHAVI253015400Grupo Nº T2HI"/>
    <s v="Proyecto Especial Chavimochic &lt;SIA&gt;"/>
    <x v="39"/>
    <x v="39"/>
    <s v="C. H. Tanguche"/>
    <x v="128"/>
    <x v="4"/>
    <x v="4"/>
    <x v="232"/>
    <x v="1"/>
    <s v="Instalado"/>
    <s v="Inoperativo"/>
    <s v="Distribuidora"/>
    <x v="0"/>
    <x v="0"/>
    <x v="0"/>
    <x v="0"/>
    <s v="Estatal"/>
    <s v="LA LIBERTAD"/>
    <s v="LA LIBERTAD"/>
    <s v="VIRU"/>
    <s v="CHAO"/>
    <n v="0"/>
    <x v="7"/>
    <n v="0"/>
    <x v="0"/>
    <n v="0"/>
    <x v="0"/>
    <x v="0"/>
    <n v="0"/>
    <n v="0"/>
    <m/>
    <n v="1.3333333333333334E-2"/>
    <n v="0"/>
    <n v="7.6479999999999997"/>
    <n v="0"/>
    <n v="72"/>
    <s v="ESTIMADO"/>
    <m/>
  </r>
  <r>
    <s v="20"/>
    <x v="11"/>
    <s v="CHAVI2"/>
    <s v="53015400"/>
    <s v="53015400"/>
    <x v="4"/>
    <s v="Grupo Nº T2"/>
    <s v="N"/>
    <n v="0.16"/>
    <n v="0"/>
    <m/>
    <m/>
    <n v="0"/>
    <m/>
    <m/>
    <m/>
    <m/>
    <m/>
    <x v="0"/>
    <s v="CHAVI253015400Grupo Nº T2HI"/>
    <s v="Proyecto Especial Chavimochic &lt;SIA&gt;"/>
    <x v="39"/>
    <x v="39"/>
    <s v="C. H. Tanguche"/>
    <x v="128"/>
    <x v="4"/>
    <x v="4"/>
    <x v="232"/>
    <x v="1"/>
    <s v="Instalado"/>
    <s v="Inoperativo"/>
    <s v="Distribuidora"/>
    <x v="0"/>
    <x v="0"/>
    <x v="0"/>
    <x v="0"/>
    <s v="Estatal"/>
    <s v="LA LIBERTAD"/>
    <s v="LA LIBERTAD"/>
    <s v="VIRU"/>
    <s v="CHAO"/>
    <n v="0"/>
    <x v="7"/>
    <n v="0"/>
    <x v="0"/>
    <n v="0"/>
    <x v="0"/>
    <x v="0"/>
    <n v="0"/>
    <n v="0"/>
    <m/>
    <n v="1.3333333333333334E-2"/>
    <n v="0"/>
    <n v="7.6479999999999997"/>
    <n v="0"/>
    <n v="72"/>
    <s v="ESTIMADO"/>
    <m/>
  </r>
  <r>
    <s v="20"/>
    <x v="0"/>
    <s v="CHAVI1"/>
    <s v="31035794"/>
    <s v="31035794"/>
    <x v="4"/>
    <s v="Grupo Nº 01"/>
    <s v="S"/>
    <n v="2.56"/>
    <n v="2"/>
    <m/>
    <m/>
    <n v="1892"/>
    <m/>
    <m/>
    <m/>
    <m/>
    <m/>
    <x v="0"/>
    <s v="CHAVI131035794Grupo Nº 01HI"/>
    <s v="Proyecto Especial Chavimochic &lt;SICN&gt;"/>
    <x v="39"/>
    <x v="39"/>
    <s v="C. H. VIRU"/>
    <x v="129"/>
    <x v="4"/>
    <x v="4"/>
    <x v="233"/>
    <x v="1"/>
    <s v="Instalado"/>
    <s v="Operativo"/>
    <s v="Distribuidora"/>
    <x v="0"/>
    <x v="1"/>
    <x v="0"/>
    <x v="0"/>
    <s v="Estatal"/>
    <s v="LA LIBERTAD"/>
    <s v="LA LIBERTAD"/>
    <s v="VIRU"/>
    <s v="VIRU"/>
    <n v="0"/>
    <x v="7"/>
    <n v="0"/>
    <x v="0"/>
    <n v="0"/>
    <x v="0"/>
    <x v="0"/>
    <n v="1892"/>
    <n v="1.8919999999999999"/>
    <m/>
    <n v="0.21333333333333335"/>
    <n v="0.16666666666666666"/>
    <n v="7.6479999999999997"/>
    <n v="0"/>
    <n v="72"/>
    <s v="ESTIMADO"/>
    <m/>
  </r>
  <r>
    <s v="20"/>
    <x v="1"/>
    <s v="CHAVI1"/>
    <s v="31035794"/>
    <s v="31035794"/>
    <x v="4"/>
    <s v="Grupo Nº 01"/>
    <s v="S"/>
    <n v="2.56"/>
    <n v="2"/>
    <m/>
    <m/>
    <n v="1816.32"/>
    <m/>
    <m/>
    <m/>
    <m/>
    <m/>
    <x v="0"/>
    <s v="CHAVI131035794Grupo Nº 01HI"/>
    <s v="Proyecto Especial Chavimochic &lt;SICN&gt;"/>
    <x v="39"/>
    <x v="39"/>
    <s v="C. H. VIRU"/>
    <x v="129"/>
    <x v="4"/>
    <x v="4"/>
    <x v="233"/>
    <x v="1"/>
    <s v="Instalado"/>
    <s v="Operativo"/>
    <s v="Distribuidora"/>
    <x v="0"/>
    <x v="1"/>
    <x v="0"/>
    <x v="0"/>
    <s v="Estatal"/>
    <s v="LA LIBERTAD"/>
    <s v="LA LIBERTAD"/>
    <s v="VIRU"/>
    <s v="VIRU"/>
    <n v="0"/>
    <x v="7"/>
    <n v="0"/>
    <x v="0"/>
    <n v="0"/>
    <x v="0"/>
    <x v="0"/>
    <n v="1816.32"/>
    <n v="1.8163199999999999"/>
    <m/>
    <n v="0.21333333333333335"/>
    <n v="0.16666666666666666"/>
    <n v="7.6479999999999997"/>
    <n v="0"/>
    <n v="72"/>
    <s v="ESTIMADO"/>
    <m/>
  </r>
  <r>
    <s v="20"/>
    <x v="2"/>
    <s v="CHAVI1"/>
    <s v="31035794"/>
    <s v="31035794"/>
    <x v="4"/>
    <s v="Grupo Nº 01"/>
    <s v="S"/>
    <n v="2.56"/>
    <n v="2"/>
    <m/>
    <m/>
    <n v="1979.7888"/>
    <m/>
    <m/>
    <m/>
    <m/>
    <m/>
    <x v="0"/>
    <s v="CHAVI131035794Grupo Nº 01HI"/>
    <s v="Proyecto Especial Chavimochic &lt;SICN&gt;"/>
    <x v="39"/>
    <x v="39"/>
    <s v="C. H. VIRU"/>
    <x v="129"/>
    <x v="4"/>
    <x v="4"/>
    <x v="233"/>
    <x v="1"/>
    <s v="Instalado"/>
    <s v="Operativo"/>
    <s v="Distribuidora"/>
    <x v="0"/>
    <x v="1"/>
    <x v="0"/>
    <x v="0"/>
    <s v="Estatal"/>
    <s v="LA LIBERTAD"/>
    <s v="LA LIBERTAD"/>
    <s v="VIRU"/>
    <s v="VIRU"/>
    <n v="0"/>
    <x v="7"/>
    <n v="0"/>
    <x v="0"/>
    <n v="0"/>
    <x v="0"/>
    <x v="0"/>
    <n v="1979.7888"/>
    <n v="1.9797888000000001"/>
    <m/>
    <n v="0.21333333333333335"/>
    <n v="0.16666666666666666"/>
    <n v="7.6479999999999997"/>
    <n v="0"/>
    <n v="72"/>
    <s v="ESTIMADO"/>
    <m/>
  </r>
  <r>
    <s v="20"/>
    <x v="3"/>
    <s v="CHAVI1"/>
    <s v="31035794"/>
    <s v="31035794"/>
    <x v="4"/>
    <s v="Grupo Nº 01"/>
    <s v="S"/>
    <n v="2.56"/>
    <n v="2"/>
    <m/>
    <m/>
    <n v="1663.022592"/>
    <m/>
    <m/>
    <m/>
    <m/>
    <m/>
    <x v="0"/>
    <s v="CHAVI131035794Grupo Nº 01HI"/>
    <s v="Proyecto Especial Chavimochic &lt;SICN&gt;"/>
    <x v="39"/>
    <x v="39"/>
    <s v="C. H. VIRU"/>
    <x v="129"/>
    <x v="4"/>
    <x v="4"/>
    <x v="233"/>
    <x v="1"/>
    <s v="Instalado"/>
    <s v="Operativo"/>
    <s v="Distribuidora"/>
    <x v="0"/>
    <x v="1"/>
    <x v="0"/>
    <x v="0"/>
    <s v="Estatal"/>
    <s v="LA LIBERTAD"/>
    <s v="LA LIBERTAD"/>
    <s v="VIRU"/>
    <s v="VIRU"/>
    <n v="0"/>
    <x v="7"/>
    <n v="0"/>
    <x v="0"/>
    <n v="0"/>
    <x v="0"/>
    <x v="0"/>
    <n v="1663.022592"/>
    <n v="1.6630225920000001"/>
    <m/>
    <n v="0.21333333333333335"/>
    <n v="0.16666666666666666"/>
    <n v="7.6479999999999997"/>
    <n v="0"/>
    <n v="72"/>
    <s v="ESTIMADO"/>
    <m/>
  </r>
  <r>
    <s v="20"/>
    <x v="4"/>
    <s v="CHAVI1"/>
    <s v="31035794"/>
    <s v="31035794"/>
    <x v="4"/>
    <s v="Grupo Nº 01"/>
    <s v="S"/>
    <n v="2.56"/>
    <n v="2"/>
    <m/>
    <m/>
    <n v="1712.91326976"/>
    <m/>
    <m/>
    <m/>
    <m/>
    <m/>
    <x v="0"/>
    <s v="CHAVI131035794Grupo Nº 01HI"/>
    <s v="Proyecto Especial Chavimochic &lt;SICN&gt;"/>
    <x v="39"/>
    <x v="39"/>
    <s v="C. H. VIRU"/>
    <x v="129"/>
    <x v="4"/>
    <x v="4"/>
    <x v="233"/>
    <x v="1"/>
    <s v="Instalado"/>
    <s v="Operativo"/>
    <s v="Distribuidora"/>
    <x v="0"/>
    <x v="1"/>
    <x v="0"/>
    <x v="0"/>
    <s v="Estatal"/>
    <s v="LA LIBERTAD"/>
    <s v="LA LIBERTAD"/>
    <s v="VIRU"/>
    <s v="VIRU"/>
    <n v="0"/>
    <x v="7"/>
    <n v="0"/>
    <x v="0"/>
    <n v="0"/>
    <x v="0"/>
    <x v="0"/>
    <n v="1712.91326976"/>
    <n v="1.71291326976"/>
    <m/>
    <n v="0.21333333333333335"/>
    <n v="0.16666666666666666"/>
    <n v="7.6479999999999997"/>
    <n v="0"/>
    <n v="72"/>
    <s v="ESTIMADO"/>
    <m/>
  </r>
  <r>
    <s v="20"/>
    <x v="5"/>
    <s v="CHAVI1"/>
    <s v="31035794"/>
    <s v="31035794"/>
    <x v="4"/>
    <s v="Grupo Nº 01"/>
    <s v="S"/>
    <n v="2.56"/>
    <n v="2.1"/>
    <m/>
    <m/>
    <n v="1627.267606272"/>
    <m/>
    <m/>
    <m/>
    <m/>
    <m/>
    <x v="0"/>
    <s v="CHAVI131035794Grupo Nº 01HI"/>
    <s v="Proyecto Especial Chavimochic &lt;SICN&gt;"/>
    <x v="39"/>
    <x v="39"/>
    <s v="C. H. VIRU"/>
    <x v="129"/>
    <x v="4"/>
    <x v="4"/>
    <x v="233"/>
    <x v="1"/>
    <s v="Instalado"/>
    <s v="Operativo"/>
    <s v="Distribuidora"/>
    <x v="0"/>
    <x v="1"/>
    <x v="0"/>
    <x v="0"/>
    <s v="Estatal"/>
    <s v="LA LIBERTAD"/>
    <s v="LA LIBERTAD"/>
    <s v="VIRU"/>
    <s v="VIRU"/>
    <n v="0"/>
    <x v="7"/>
    <n v="0"/>
    <x v="0"/>
    <n v="0"/>
    <x v="0"/>
    <x v="0"/>
    <n v="1627.267606272"/>
    <n v="1.627267606272"/>
    <m/>
    <n v="0.21333333333333335"/>
    <n v="0.16666666666666666"/>
    <n v="7.6479999999999997"/>
    <n v="0"/>
    <n v="72"/>
    <s v="ESTIMADO"/>
    <m/>
  </r>
  <r>
    <s v="20"/>
    <x v="6"/>
    <s v="CHAVI1"/>
    <s v="31035794"/>
    <s v="31035794"/>
    <x v="4"/>
    <s v="Grupo Nº 01"/>
    <s v="S"/>
    <n v="2.56"/>
    <n v="2"/>
    <m/>
    <m/>
    <n v="1464.5408456447999"/>
    <m/>
    <m/>
    <m/>
    <m/>
    <m/>
    <x v="0"/>
    <s v="CHAVI131035794Grupo Nº 01HI"/>
    <s v="Proyecto Especial Chavimochic &lt;SICN&gt;"/>
    <x v="39"/>
    <x v="39"/>
    <s v="C. H. VIRU"/>
    <x v="129"/>
    <x v="4"/>
    <x v="4"/>
    <x v="233"/>
    <x v="1"/>
    <s v="Instalado"/>
    <s v="Operativo"/>
    <s v="Distribuidora"/>
    <x v="0"/>
    <x v="1"/>
    <x v="0"/>
    <x v="0"/>
    <s v="Estatal"/>
    <s v="LA LIBERTAD"/>
    <s v="LA LIBERTAD"/>
    <s v="VIRU"/>
    <s v="VIRU"/>
    <n v="0"/>
    <x v="7"/>
    <n v="0"/>
    <x v="0"/>
    <n v="0"/>
    <x v="0"/>
    <x v="0"/>
    <n v="1464.5408456447999"/>
    <n v="1.4645408456447999"/>
    <m/>
    <n v="0.21333333333333335"/>
    <n v="0.16666666666666666"/>
    <n v="7.6479999999999997"/>
    <n v="0"/>
    <n v="72"/>
    <s v="ESTIMADO"/>
    <m/>
  </r>
  <r>
    <s v="20"/>
    <x v="7"/>
    <s v="CHAVI1"/>
    <s v="31035794"/>
    <s v="31035794"/>
    <x v="4"/>
    <s v="Grupo Nº 01"/>
    <s v="S"/>
    <n v="2.56"/>
    <n v="2"/>
    <m/>
    <m/>
    <n v="1332.732169536768"/>
    <m/>
    <m/>
    <m/>
    <m/>
    <m/>
    <x v="0"/>
    <s v="CHAVI131035794Grupo Nº 01HI"/>
    <s v="Proyecto Especial Chavimochic &lt;SICN&gt;"/>
    <x v="39"/>
    <x v="39"/>
    <s v="C. H. VIRU"/>
    <x v="129"/>
    <x v="4"/>
    <x v="4"/>
    <x v="233"/>
    <x v="1"/>
    <s v="Instalado"/>
    <s v="Operativo"/>
    <s v="Distribuidora"/>
    <x v="0"/>
    <x v="1"/>
    <x v="0"/>
    <x v="0"/>
    <s v="Estatal"/>
    <s v="LA LIBERTAD"/>
    <s v="LA LIBERTAD"/>
    <s v="VIRU"/>
    <s v="VIRU"/>
    <n v="0"/>
    <x v="7"/>
    <n v="0"/>
    <x v="0"/>
    <n v="0"/>
    <x v="0"/>
    <x v="0"/>
    <n v="1332.732169536768"/>
    <n v="1.332732169536768"/>
    <m/>
    <n v="0.21333333333333335"/>
    <n v="0.16666666666666666"/>
    <n v="7.6479999999999997"/>
    <n v="0"/>
    <n v="72"/>
    <s v="ESTIMADO"/>
    <m/>
  </r>
  <r>
    <s v="20"/>
    <x v="8"/>
    <s v="CHAVI1"/>
    <s v="31035794"/>
    <s v="31035794"/>
    <x v="4"/>
    <s v="Grupo Nº 01"/>
    <s v="S"/>
    <n v="2.56"/>
    <n v="2"/>
    <m/>
    <m/>
    <n v="1226.1135959738265"/>
    <m/>
    <m/>
    <m/>
    <m/>
    <m/>
    <x v="0"/>
    <s v="CHAVI131035794Grupo Nº 01HI"/>
    <s v="Proyecto Especial Chavimochic &lt;SICN&gt;"/>
    <x v="39"/>
    <x v="39"/>
    <s v="C. H. VIRU"/>
    <x v="129"/>
    <x v="4"/>
    <x v="4"/>
    <x v="233"/>
    <x v="1"/>
    <s v="Instalado"/>
    <s v="Operativo"/>
    <s v="Distribuidora"/>
    <x v="0"/>
    <x v="1"/>
    <x v="0"/>
    <x v="0"/>
    <s v="Estatal"/>
    <s v="LA LIBERTAD"/>
    <s v="LA LIBERTAD"/>
    <s v="VIRU"/>
    <s v="VIRU"/>
    <n v="0"/>
    <x v="7"/>
    <n v="0"/>
    <x v="0"/>
    <n v="0"/>
    <x v="0"/>
    <x v="0"/>
    <n v="1226.1135959738265"/>
    <n v="1.2261135959738265"/>
    <m/>
    <n v="0.21333333333333335"/>
    <n v="0.16666666666666666"/>
    <n v="7.6479999999999997"/>
    <n v="0"/>
    <n v="72"/>
    <s v="ESTIMADO"/>
    <m/>
  </r>
  <r>
    <s v="20"/>
    <x v="9"/>
    <s v="CHAVI1"/>
    <s v="31035794"/>
    <s v="31035794"/>
    <x v="4"/>
    <s v="Grupo Nº 01"/>
    <s v="S"/>
    <n v="2.56"/>
    <n v="2"/>
    <m/>
    <m/>
    <n v="1299.6804117322561"/>
    <m/>
    <m/>
    <m/>
    <m/>
    <m/>
    <x v="0"/>
    <s v="CHAVI131035794Grupo Nº 01HI"/>
    <s v="Proyecto Especial Chavimochic &lt;SICN&gt;"/>
    <x v="39"/>
    <x v="39"/>
    <s v="C. H. VIRU"/>
    <x v="129"/>
    <x v="4"/>
    <x v="4"/>
    <x v="233"/>
    <x v="1"/>
    <s v="Instalado"/>
    <s v="Operativo"/>
    <s v="Distribuidora"/>
    <x v="0"/>
    <x v="1"/>
    <x v="0"/>
    <x v="0"/>
    <s v="Estatal"/>
    <s v="LA LIBERTAD"/>
    <s v="LA LIBERTAD"/>
    <s v="VIRU"/>
    <s v="VIRU"/>
    <n v="0"/>
    <x v="7"/>
    <n v="0"/>
    <x v="0"/>
    <n v="0"/>
    <x v="0"/>
    <x v="0"/>
    <n v="1299.6804117322561"/>
    <n v="1.299680411732256"/>
    <m/>
    <n v="0.21333333333333335"/>
    <n v="0.16666666666666666"/>
    <n v="7.6479999999999997"/>
    <n v="0"/>
    <n v="72"/>
    <s v="ESTIMADO"/>
    <m/>
  </r>
  <r>
    <s v="20"/>
    <x v="10"/>
    <s v="CHAVI1"/>
    <s v="31035794"/>
    <s v="31035794"/>
    <x v="4"/>
    <s v="Grupo Nº 01"/>
    <s v="S"/>
    <n v="2.56"/>
    <n v="2"/>
    <m/>
    <m/>
    <n v="1890"/>
    <m/>
    <m/>
    <m/>
    <m/>
    <m/>
    <x v="0"/>
    <s v="CHAVI131035794Grupo Nº 01HI"/>
    <s v="Proyecto Especial Chavimochic &lt;SICN&gt;"/>
    <x v="39"/>
    <x v="39"/>
    <s v="C. H. VIRU"/>
    <x v="129"/>
    <x v="4"/>
    <x v="4"/>
    <x v="233"/>
    <x v="1"/>
    <s v="Instalado"/>
    <s v="Operativo"/>
    <s v="Distribuidora"/>
    <x v="0"/>
    <x v="1"/>
    <x v="0"/>
    <x v="0"/>
    <s v="Estatal"/>
    <s v="LA LIBERTAD"/>
    <s v="LA LIBERTAD"/>
    <s v="VIRU"/>
    <s v="VIRU"/>
    <n v="0"/>
    <x v="7"/>
    <n v="0"/>
    <x v="0"/>
    <n v="0"/>
    <x v="0"/>
    <x v="0"/>
    <n v="1890"/>
    <n v="1.89"/>
    <m/>
    <n v="0.21333333333333335"/>
    <n v="0.16666666666666666"/>
    <n v="7.6479999999999997"/>
    <n v="0"/>
    <n v="72"/>
    <s v="ESTIMADO"/>
    <m/>
  </r>
  <r>
    <s v="20"/>
    <x v="11"/>
    <s v="CHAVI1"/>
    <s v="31035794"/>
    <s v="31035794"/>
    <x v="4"/>
    <s v="Grupo Nº 01"/>
    <s v="S"/>
    <n v="2.56"/>
    <n v="2"/>
    <m/>
    <m/>
    <n v="2041.2"/>
    <m/>
    <m/>
    <m/>
    <m/>
    <m/>
    <x v="0"/>
    <s v="CHAVI131035794Grupo Nº 01HI"/>
    <s v="Proyecto Especial Chavimochic &lt;SICN&gt;"/>
    <x v="39"/>
    <x v="39"/>
    <s v="C. H. VIRU"/>
    <x v="129"/>
    <x v="4"/>
    <x v="4"/>
    <x v="233"/>
    <x v="1"/>
    <s v="Instalado"/>
    <s v="Operativo"/>
    <s v="Distribuidora"/>
    <x v="0"/>
    <x v="1"/>
    <x v="0"/>
    <x v="0"/>
    <s v="Estatal"/>
    <s v="LA LIBERTAD"/>
    <s v="LA LIBERTAD"/>
    <s v="VIRU"/>
    <s v="VIRU"/>
    <n v="0"/>
    <x v="7"/>
    <n v="0"/>
    <x v="0"/>
    <n v="0"/>
    <x v="0"/>
    <x v="0"/>
    <n v="2041.2"/>
    <n v="2.0411999999999999"/>
    <m/>
    <n v="0.21333333333333335"/>
    <n v="0.16666666666666666"/>
    <n v="7.6479999999999997"/>
    <n v="0"/>
    <n v="72"/>
    <s v="ESTIMADO"/>
    <m/>
  </r>
  <r>
    <s v="20"/>
    <x v="0"/>
    <s v="CHAVI1"/>
    <s v="31035794"/>
    <s v="31035794"/>
    <x v="4"/>
    <s v="Grupo Nº 02"/>
    <s v="S"/>
    <n v="2.56"/>
    <n v="0"/>
    <m/>
    <m/>
    <n v="0"/>
    <m/>
    <m/>
    <m/>
    <m/>
    <m/>
    <x v="0"/>
    <s v="CHAVI131035794Grupo Nº 02HI"/>
    <s v="Proyecto Especial Chavimochic &lt;SICN&gt;"/>
    <x v="39"/>
    <x v="39"/>
    <s v="C. H. VIRU"/>
    <x v="129"/>
    <x v="4"/>
    <x v="4"/>
    <x v="234"/>
    <x v="1"/>
    <s v="Instalado"/>
    <s v="Inoperativo"/>
    <s v="Distribuidora"/>
    <x v="0"/>
    <x v="1"/>
    <x v="0"/>
    <x v="0"/>
    <s v="Estatal"/>
    <s v="LA LIBERTAD"/>
    <s v="LA LIBERTAD"/>
    <s v="VIRU"/>
    <s v="VIRU"/>
    <n v="0"/>
    <x v="7"/>
    <n v="0"/>
    <x v="0"/>
    <n v="0"/>
    <x v="0"/>
    <x v="0"/>
    <n v="0"/>
    <n v="0"/>
    <m/>
    <n v="0.21333333333333335"/>
    <n v="0.17500000000000002"/>
    <n v="7.6479999999999997"/>
    <n v="0"/>
    <n v="72"/>
    <s v="ESTIMADO"/>
    <m/>
  </r>
  <r>
    <s v="20"/>
    <x v="1"/>
    <s v="CHAVI1"/>
    <s v="31035794"/>
    <s v="31035794"/>
    <x v="4"/>
    <s v="Grupo Nº 02"/>
    <s v="S"/>
    <n v="2.56"/>
    <n v="0"/>
    <m/>
    <m/>
    <n v="0"/>
    <m/>
    <m/>
    <m/>
    <m/>
    <m/>
    <x v="0"/>
    <s v="CHAVI131035794Grupo Nº 02HI"/>
    <s v="Proyecto Especial Chavimochic &lt;SICN&gt;"/>
    <x v="39"/>
    <x v="39"/>
    <s v="C. H. VIRU"/>
    <x v="129"/>
    <x v="4"/>
    <x v="4"/>
    <x v="234"/>
    <x v="1"/>
    <s v="Instalado"/>
    <s v="Inoperativo"/>
    <s v="Distribuidora"/>
    <x v="0"/>
    <x v="1"/>
    <x v="0"/>
    <x v="0"/>
    <s v="Estatal"/>
    <s v="LA LIBERTAD"/>
    <s v="LA LIBERTAD"/>
    <s v="VIRU"/>
    <s v="VIRU"/>
    <n v="0"/>
    <x v="7"/>
    <n v="0"/>
    <x v="0"/>
    <n v="0"/>
    <x v="0"/>
    <x v="0"/>
    <n v="0"/>
    <n v="0"/>
    <m/>
    <n v="0.21333333333333335"/>
    <n v="0.17500000000000002"/>
    <n v="7.6479999999999997"/>
    <n v="0"/>
    <n v="72"/>
    <s v="ESTIMADO"/>
    <m/>
  </r>
  <r>
    <s v="20"/>
    <x v="2"/>
    <s v="CHAVI1"/>
    <s v="31035794"/>
    <s v="31035794"/>
    <x v="4"/>
    <s v="Grupo Nº 02"/>
    <s v="S"/>
    <n v="2.56"/>
    <n v="0"/>
    <m/>
    <m/>
    <n v="0"/>
    <m/>
    <m/>
    <m/>
    <m/>
    <m/>
    <x v="0"/>
    <s v="CHAVI131035794Grupo Nº 02HI"/>
    <s v="Proyecto Especial Chavimochic &lt;SICN&gt;"/>
    <x v="39"/>
    <x v="39"/>
    <s v="C. H. VIRU"/>
    <x v="129"/>
    <x v="4"/>
    <x v="4"/>
    <x v="234"/>
    <x v="1"/>
    <s v="Instalado"/>
    <s v="Inoperativo"/>
    <s v="Distribuidora"/>
    <x v="0"/>
    <x v="1"/>
    <x v="0"/>
    <x v="0"/>
    <s v="Estatal"/>
    <s v="LA LIBERTAD"/>
    <s v="LA LIBERTAD"/>
    <s v="VIRU"/>
    <s v="VIRU"/>
    <n v="0"/>
    <x v="7"/>
    <n v="0"/>
    <x v="0"/>
    <n v="0"/>
    <x v="0"/>
    <x v="0"/>
    <n v="0"/>
    <n v="0"/>
    <m/>
    <n v="0.21333333333333335"/>
    <n v="0.17500000000000002"/>
    <n v="7.6479999999999997"/>
    <n v="0"/>
    <n v="72"/>
    <s v="ESTIMADO"/>
    <m/>
  </r>
  <r>
    <s v="20"/>
    <x v="3"/>
    <s v="CHAVI1"/>
    <s v="31035794"/>
    <s v="31035794"/>
    <x v="4"/>
    <s v="Grupo Nº 02"/>
    <s v="S"/>
    <n v="2.56"/>
    <n v="0"/>
    <m/>
    <m/>
    <n v="0"/>
    <m/>
    <m/>
    <m/>
    <m/>
    <m/>
    <x v="0"/>
    <s v="CHAVI131035794Grupo Nº 02HI"/>
    <s v="Proyecto Especial Chavimochic &lt;SICN&gt;"/>
    <x v="39"/>
    <x v="39"/>
    <s v="C. H. VIRU"/>
    <x v="129"/>
    <x v="4"/>
    <x v="4"/>
    <x v="234"/>
    <x v="1"/>
    <s v="Instalado"/>
    <s v="Inoperativo"/>
    <s v="Distribuidora"/>
    <x v="0"/>
    <x v="1"/>
    <x v="0"/>
    <x v="0"/>
    <s v="Estatal"/>
    <s v="LA LIBERTAD"/>
    <s v="LA LIBERTAD"/>
    <s v="VIRU"/>
    <s v="VIRU"/>
    <n v="0"/>
    <x v="7"/>
    <n v="0"/>
    <x v="0"/>
    <n v="0"/>
    <x v="0"/>
    <x v="0"/>
    <n v="0"/>
    <n v="0"/>
    <m/>
    <n v="0.21333333333333335"/>
    <n v="0.17500000000000002"/>
    <n v="7.6479999999999997"/>
    <n v="0"/>
    <n v="72"/>
    <s v="ESTIMADO"/>
    <m/>
  </r>
  <r>
    <s v="20"/>
    <x v="4"/>
    <s v="CHAVI1"/>
    <s v="31035794"/>
    <s v="31035794"/>
    <x v="4"/>
    <s v="Grupo Nº 02"/>
    <s v="S"/>
    <n v="2.56"/>
    <n v="0"/>
    <m/>
    <m/>
    <n v="0"/>
    <m/>
    <m/>
    <m/>
    <m/>
    <m/>
    <x v="0"/>
    <s v="CHAVI131035794Grupo Nº 02HI"/>
    <s v="Proyecto Especial Chavimochic &lt;SICN&gt;"/>
    <x v="39"/>
    <x v="39"/>
    <s v="C. H. VIRU"/>
    <x v="129"/>
    <x v="4"/>
    <x v="4"/>
    <x v="234"/>
    <x v="1"/>
    <s v="Instalado"/>
    <s v="Inoperativo"/>
    <s v="Distribuidora"/>
    <x v="0"/>
    <x v="1"/>
    <x v="0"/>
    <x v="0"/>
    <s v="Estatal"/>
    <s v="LA LIBERTAD"/>
    <s v="LA LIBERTAD"/>
    <s v="VIRU"/>
    <s v="VIRU"/>
    <n v="0"/>
    <x v="7"/>
    <n v="0"/>
    <x v="0"/>
    <n v="0"/>
    <x v="0"/>
    <x v="0"/>
    <n v="0"/>
    <n v="0"/>
    <m/>
    <n v="0.21333333333333335"/>
    <n v="0.17500000000000002"/>
    <n v="7.6479999999999997"/>
    <n v="0"/>
    <n v="72"/>
    <s v="ESTIMADO"/>
    <m/>
  </r>
  <r>
    <s v="20"/>
    <x v="5"/>
    <s v="CHAVI1"/>
    <s v="31035794"/>
    <s v="31035794"/>
    <x v="4"/>
    <s v="Grupo Nº 02"/>
    <s v="S"/>
    <n v="2.56"/>
    <n v="0"/>
    <m/>
    <m/>
    <n v="0"/>
    <m/>
    <m/>
    <m/>
    <m/>
    <m/>
    <x v="0"/>
    <s v="CHAVI131035794Grupo Nº 02HI"/>
    <s v="Proyecto Especial Chavimochic &lt;SICN&gt;"/>
    <x v="39"/>
    <x v="39"/>
    <s v="C. H. VIRU"/>
    <x v="129"/>
    <x v="4"/>
    <x v="4"/>
    <x v="234"/>
    <x v="1"/>
    <s v="Instalado"/>
    <s v="Inoperativo"/>
    <s v="Distribuidora"/>
    <x v="0"/>
    <x v="1"/>
    <x v="0"/>
    <x v="0"/>
    <s v="Estatal"/>
    <s v="LA LIBERTAD"/>
    <s v="LA LIBERTAD"/>
    <s v="VIRU"/>
    <s v="VIRU"/>
    <n v="0"/>
    <x v="7"/>
    <n v="0"/>
    <x v="0"/>
    <n v="0"/>
    <x v="0"/>
    <x v="0"/>
    <n v="0"/>
    <n v="0"/>
    <m/>
    <n v="0.21333333333333335"/>
    <n v="0.17500000000000002"/>
    <n v="7.6479999999999997"/>
    <n v="0"/>
    <n v="72"/>
    <s v="ESTIMADO"/>
    <m/>
  </r>
  <r>
    <s v="20"/>
    <x v="6"/>
    <s v="CHAVI1"/>
    <s v="31035794"/>
    <s v="31035794"/>
    <x v="4"/>
    <s v="Grupo Nº 02"/>
    <s v="S"/>
    <n v="2.56"/>
    <n v="0"/>
    <m/>
    <m/>
    <n v="0"/>
    <m/>
    <m/>
    <m/>
    <m/>
    <m/>
    <x v="0"/>
    <s v="CHAVI131035794Grupo Nº 02HI"/>
    <s v="Proyecto Especial Chavimochic &lt;SICN&gt;"/>
    <x v="39"/>
    <x v="39"/>
    <s v="C. H. VIRU"/>
    <x v="129"/>
    <x v="4"/>
    <x v="4"/>
    <x v="234"/>
    <x v="1"/>
    <s v="Instalado"/>
    <s v="Inoperativo"/>
    <s v="Distribuidora"/>
    <x v="0"/>
    <x v="1"/>
    <x v="0"/>
    <x v="0"/>
    <s v="Estatal"/>
    <s v="LA LIBERTAD"/>
    <s v="LA LIBERTAD"/>
    <s v="VIRU"/>
    <s v="VIRU"/>
    <n v="0"/>
    <x v="7"/>
    <n v="0"/>
    <x v="0"/>
    <n v="0"/>
    <x v="0"/>
    <x v="0"/>
    <n v="0"/>
    <n v="0"/>
    <m/>
    <n v="0.21333333333333335"/>
    <n v="0.17500000000000002"/>
    <n v="7.6479999999999997"/>
    <n v="0"/>
    <n v="72"/>
    <s v="ESTIMADO"/>
    <m/>
  </r>
  <r>
    <s v="20"/>
    <x v="7"/>
    <s v="CHAVI1"/>
    <s v="31035794"/>
    <s v="31035794"/>
    <x v="4"/>
    <s v="Grupo Nº 02"/>
    <s v="S"/>
    <n v="2.56"/>
    <n v="0"/>
    <m/>
    <m/>
    <n v="0"/>
    <m/>
    <m/>
    <m/>
    <m/>
    <m/>
    <x v="0"/>
    <s v="CHAVI131035794Grupo Nº 02HI"/>
    <s v="Proyecto Especial Chavimochic &lt;SICN&gt;"/>
    <x v="39"/>
    <x v="39"/>
    <s v="C. H. VIRU"/>
    <x v="129"/>
    <x v="4"/>
    <x v="4"/>
    <x v="234"/>
    <x v="1"/>
    <s v="Instalado"/>
    <s v="Inoperativo"/>
    <s v="Distribuidora"/>
    <x v="0"/>
    <x v="1"/>
    <x v="0"/>
    <x v="0"/>
    <s v="Estatal"/>
    <s v="LA LIBERTAD"/>
    <s v="LA LIBERTAD"/>
    <s v="VIRU"/>
    <s v="VIRU"/>
    <n v="0"/>
    <x v="7"/>
    <n v="0"/>
    <x v="0"/>
    <n v="0"/>
    <x v="0"/>
    <x v="0"/>
    <n v="0"/>
    <n v="0"/>
    <m/>
    <n v="0.21333333333333335"/>
    <n v="0.17500000000000002"/>
    <n v="7.6479999999999997"/>
    <n v="0"/>
    <n v="72"/>
    <s v="ESTIMADO"/>
    <m/>
  </r>
  <r>
    <s v="20"/>
    <x v="8"/>
    <s v="CHAVI1"/>
    <s v="31035794"/>
    <s v="31035794"/>
    <x v="4"/>
    <s v="Grupo Nº 02"/>
    <s v="S"/>
    <n v="2.56"/>
    <n v="0"/>
    <m/>
    <m/>
    <n v="0"/>
    <m/>
    <m/>
    <m/>
    <m/>
    <m/>
    <x v="0"/>
    <s v="CHAVI131035794Grupo Nº 02HI"/>
    <s v="Proyecto Especial Chavimochic &lt;SICN&gt;"/>
    <x v="39"/>
    <x v="39"/>
    <s v="C. H. VIRU"/>
    <x v="129"/>
    <x v="4"/>
    <x v="4"/>
    <x v="234"/>
    <x v="1"/>
    <s v="Instalado"/>
    <s v="Inoperativo"/>
    <s v="Distribuidora"/>
    <x v="0"/>
    <x v="1"/>
    <x v="0"/>
    <x v="0"/>
    <s v="Estatal"/>
    <s v="LA LIBERTAD"/>
    <s v="LA LIBERTAD"/>
    <s v="VIRU"/>
    <s v="VIRU"/>
    <n v="0"/>
    <x v="7"/>
    <n v="0"/>
    <x v="0"/>
    <n v="0"/>
    <x v="0"/>
    <x v="0"/>
    <n v="0"/>
    <n v="0"/>
    <m/>
    <n v="0.21333333333333335"/>
    <n v="0.17500000000000002"/>
    <n v="7.6479999999999997"/>
    <n v="0"/>
    <n v="72"/>
    <s v="ESTIMADO"/>
    <m/>
  </r>
  <r>
    <s v="20"/>
    <x v="9"/>
    <s v="CHAVI1"/>
    <s v="31035794"/>
    <s v="31035794"/>
    <x v="4"/>
    <s v="Grupo Nº 02"/>
    <s v="S"/>
    <n v="2.56"/>
    <n v="0"/>
    <m/>
    <m/>
    <n v="0"/>
    <m/>
    <m/>
    <m/>
    <m/>
    <m/>
    <x v="0"/>
    <s v="CHAVI131035794Grupo Nº 02HI"/>
    <s v="Proyecto Especial Chavimochic &lt;SICN&gt;"/>
    <x v="39"/>
    <x v="39"/>
    <s v="C. H. VIRU"/>
    <x v="129"/>
    <x v="4"/>
    <x v="4"/>
    <x v="234"/>
    <x v="1"/>
    <s v="Instalado"/>
    <s v="Inoperativo"/>
    <s v="Distribuidora"/>
    <x v="0"/>
    <x v="1"/>
    <x v="0"/>
    <x v="0"/>
    <s v="Estatal"/>
    <s v="LA LIBERTAD"/>
    <s v="LA LIBERTAD"/>
    <s v="VIRU"/>
    <s v="VIRU"/>
    <n v="0"/>
    <x v="7"/>
    <n v="0"/>
    <x v="0"/>
    <n v="0"/>
    <x v="0"/>
    <x v="0"/>
    <n v="0"/>
    <n v="0"/>
    <m/>
    <n v="0.21333333333333335"/>
    <n v="0.17500000000000002"/>
    <n v="7.6479999999999997"/>
    <n v="0"/>
    <n v="72"/>
    <s v="ESTIMADO"/>
    <m/>
  </r>
  <r>
    <s v="20"/>
    <x v="10"/>
    <s v="CHAVI1"/>
    <s v="31035794"/>
    <s v="31035794"/>
    <x v="4"/>
    <s v="Grupo Nº 02"/>
    <s v="S"/>
    <n v="2.56"/>
    <n v="0"/>
    <m/>
    <m/>
    <n v="0"/>
    <m/>
    <m/>
    <m/>
    <m/>
    <m/>
    <x v="0"/>
    <s v="CHAVI131035794Grupo Nº 02HI"/>
    <s v="Proyecto Especial Chavimochic &lt;SICN&gt;"/>
    <x v="39"/>
    <x v="39"/>
    <s v="C. H. VIRU"/>
    <x v="129"/>
    <x v="4"/>
    <x v="4"/>
    <x v="234"/>
    <x v="1"/>
    <s v="Instalado"/>
    <s v="Inoperativo"/>
    <s v="Distribuidora"/>
    <x v="0"/>
    <x v="1"/>
    <x v="0"/>
    <x v="0"/>
    <s v="Estatal"/>
    <s v="LA LIBERTAD"/>
    <s v="LA LIBERTAD"/>
    <s v="VIRU"/>
    <s v="VIRU"/>
    <n v="0"/>
    <x v="7"/>
    <n v="0"/>
    <x v="0"/>
    <n v="0"/>
    <x v="0"/>
    <x v="0"/>
    <n v="0"/>
    <n v="0"/>
    <m/>
    <n v="0.21333333333333335"/>
    <n v="0.17500000000000002"/>
    <n v="7.6479999999999997"/>
    <n v="0"/>
    <n v="72"/>
    <s v="ESTIMADO"/>
    <m/>
  </r>
  <r>
    <s v="20"/>
    <x v="11"/>
    <s v="CHAVI1"/>
    <s v="31035794"/>
    <s v="31035794"/>
    <x v="4"/>
    <s v="Grupo Nº 02"/>
    <s v="S"/>
    <n v="2.56"/>
    <n v="0"/>
    <m/>
    <m/>
    <n v="0"/>
    <m/>
    <m/>
    <m/>
    <m/>
    <m/>
    <x v="0"/>
    <s v="CHAVI131035794Grupo Nº 02HI"/>
    <s v="Proyecto Especial Chavimochic &lt;SICN&gt;"/>
    <x v="39"/>
    <x v="39"/>
    <s v="C. H. VIRU"/>
    <x v="129"/>
    <x v="4"/>
    <x v="4"/>
    <x v="234"/>
    <x v="1"/>
    <s v="Instalado"/>
    <s v="Inoperativo"/>
    <s v="Distribuidora"/>
    <x v="0"/>
    <x v="1"/>
    <x v="0"/>
    <x v="0"/>
    <s v="Estatal"/>
    <s v="LA LIBERTAD"/>
    <s v="LA LIBERTAD"/>
    <s v="VIRU"/>
    <s v="VIRU"/>
    <n v="0"/>
    <x v="7"/>
    <n v="0"/>
    <x v="0"/>
    <n v="0"/>
    <x v="0"/>
    <x v="0"/>
    <n v="0"/>
    <n v="0"/>
    <m/>
    <n v="0.21333333333333335"/>
    <n v="0.17500000000000002"/>
    <n v="7.6479999999999997"/>
    <n v="0"/>
    <n v="72"/>
    <s v="ESTIMADO"/>
    <m/>
  </r>
  <r>
    <s v="20"/>
    <x v="0"/>
    <s v="CHAVI1"/>
    <s v="31035794"/>
    <s v="31035794"/>
    <x v="4"/>
    <s v="Grupo Nº 03"/>
    <s v="S"/>
    <n v="2.56"/>
    <n v="0"/>
    <m/>
    <m/>
    <n v="0"/>
    <m/>
    <m/>
    <m/>
    <m/>
    <m/>
    <x v="0"/>
    <s v="CHAVI131035794Grupo Nº 03HI"/>
    <s v="Proyecto Especial Chavimochic &lt;SICN&gt;"/>
    <x v="39"/>
    <x v="39"/>
    <s v="C. H. VIRU"/>
    <x v="129"/>
    <x v="4"/>
    <x v="4"/>
    <x v="235"/>
    <x v="1"/>
    <s v="Instalado"/>
    <s v="Operativo"/>
    <s v="Distribuidora"/>
    <x v="0"/>
    <x v="1"/>
    <x v="0"/>
    <x v="0"/>
    <s v="Estatal"/>
    <s v="LA LIBERTAD"/>
    <s v="LA LIBERTAD"/>
    <s v="VIRU"/>
    <s v="VIRU"/>
    <n v="0"/>
    <x v="7"/>
    <n v="0"/>
    <x v="0"/>
    <n v="0"/>
    <x v="0"/>
    <x v="0"/>
    <n v="0"/>
    <n v="0"/>
    <m/>
    <n v="0.21333333333333335"/>
    <n v="0.18333333333333335"/>
    <n v="7.6479999999999997"/>
    <n v="0"/>
    <n v="72"/>
    <s v="ESTIMADO"/>
    <m/>
  </r>
  <r>
    <s v="20"/>
    <x v="1"/>
    <s v="CHAVI1"/>
    <s v="31035794"/>
    <s v="31035794"/>
    <x v="4"/>
    <s v="Grupo Nº 03"/>
    <s v="S"/>
    <n v="2.56"/>
    <n v="0"/>
    <m/>
    <m/>
    <n v="0"/>
    <m/>
    <m/>
    <m/>
    <m/>
    <m/>
    <x v="0"/>
    <s v="CHAVI131035794Grupo Nº 03HI"/>
    <s v="Proyecto Especial Chavimochic &lt;SICN&gt;"/>
    <x v="39"/>
    <x v="39"/>
    <s v="C. H. VIRU"/>
    <x v="129"/>
    <x v="4"/>
    <x v="4"/>
    <x v="235"/>
    <x v="1"/>
    <s v="Instalado"/>
    <s v="Operativo"/>
    <s v="Distribuidora"/>
    <x v="0"/>
    <x v="1"/>
    <x v="0"/>
    <x v="0"/>
    <s v="Estatal"/>
    <s v="LA LIBERTAD"/>
    <s v="LA LIBERTAD"/>
    <s v="VIRU"/>
    <s v="VIRU"/>
    <n v="0"/>
    <x v="7"/>
    <n v="0"/>
    <x v="0"/>
    <n v="0"/>
    <x v="0"/>
    <x v="0"/>
    <n v="0"/>
    <n v="0"/>
    <m/>
    <n v="0.21333333333333335"/>
    <n v="0.18333333333333335"/>
    <n v="7.6479999999999997"/>
    <n v="0"/>
    <n v="72"/>
    <s v="ESTIMADO"/>
    <m/>
  </r>
  <r>
    <s v="20"/>
    <x v="2"/>
    <s v="CHAVI1"/>
    <s v="31035794"/>
    <s v="31035794"/>
    <x v="4"/>
    <s v="Grupo Nº 03"/>
    <s v="S"/>
    <n v="2.56"/>
    <n v="0"/>
    <m/>
    <m/>
    <n v="0"/>
    <m/>
    <m/>
    <m/>
    <m/>
    <m/>
    <x v="0"/>
    <s v="CHAVI131035794Grupo Nº 03HI"/>
    <s v="Proyecto Especial Chavimochic &lt;SICN&gt;"/>
    <x v="39"/>
    <x v="39"/>
    <s v="C. H. VIRU"/>
    <x v="129"/>
    <x v="4"/>
    <x v="4"/>
    <x v="235"/>
    <x v="1"/>
    <s v="Instalado"/>
    <s v="Operativo"/>
    <s v="Distribuidora"/>
    <x v="0"/>
    <x v="1"/>
    <x v="0"/>
    <x v="0"/>
    <s v="Estatal"/>
    <s v="LA LIBERTAD"/>
    <s v="LA LIBERTAD"/>
    <s v="VIRU"/>
    <s v="VIRU"/>
    <n v="0"/>
    <x v="7"/>
    <n v="0"/>
    <x v="0"/>
    <n v="0"/>
    <x v="0"/>
    <x v="0"/>
    <n v="0"/>
    <n v="0"/>
    <m/>
    <n v="0.21333333333333335"/>
    <n v="0.18333333333333335"/>
    <n v="7.6479999999999997"/>
    <n v="0"/>
    <n v="72"/>
    <s v="ESTIMADO"/>
    <m/>
  </r>
  <r>
    <s v="20"/>
    <x v="3"/>
    <s v="CHAVI1"/>
    <s v="31035794"/>
    <s v="31035794"/>
    <x v="4"/>
    <s v="Grupo Nº 03"/>
    <s v="S"/>
    <n v="2.56"/>
    <n v="0"/>
    <m/>
    <m/>
    <n v="0"/>
    <m/>
    <m/>
    <m/>
    <m/>
    <m/>
    <x v="0"/>
    <s v="CHAVI131035794Grupo Nº 03HI"/>
    <s v="Proyecto Especial Chavimochic &lt;SICN&gt;"/>
    <x v="39"/>
    <x v="39"/>
    <s v="C. H. VIRU"/>
    <x v="129"/>
    <x v="4"/>
    <x v="4"/>
    <x v="235"/>
    <x v="1"/>
    <s v="Instalado"/>
    <s v="Operativo"/>
    <s v="Distribuidora"/>
    <x v="0"/>
    <x v="1"/>
    <x v="0"/>
    <x v="0"/>
    <s v="Estatal"/>
    <s v="LA LIBERTAD"/>
    <s v="LA LIBERTAD"/>
    <s v="VIRU"/>
    <s v="VIRU"/>
    <n v="0"/>
    <x v="7"/>
    <n v="0"/>
    <x v="0"/>
    <n v="0"/>
    <x v="0"/>
    <x v="0"/>
    <n v="0"/>
    <n v="0"/>
    <m/>
    <n v="0.21333333333333335"/>
    <n v="0.18333333333333335"/>
    <n v="7.6479999999999997"/>
    <n v="0"/>
    <n v="72"/>
    <s v="ESTIMADO"/>
    <m/>
  </r>
  <r>
    <s v="20"/>
    <x v="4"/>
    <s v="CHAVI1"/>
    <s v="31035794"/>
    <s v="31035794"/>
    <x v="4"/>
    <s v="Grupo Nº 03"/>
    <s v="S"/>
    <n v="2.56"/>
    <n v="0"/>
    <m/>
    <m/>
    <n v="0"/>
    <m/>
    <m/>
    <m/>
    <m/>
    <m/>
    <x v="0"/>
    <s v="CHAVI131035794Grupo Nº 03HI"/>
    <s v="Proyecto Especial Chavimochic &lt;SICN&gt;"/>
    <x v="39"/>
    <x v="39"/>
    <s v="C. H. VIRU"/>
    <x v="129"/>
    <x v="4"/>
    <x v="4"/>
    <x v="235"/>
    <x v="1"/>
    <s v="Instalado"/>
    <s v="Operativo"/>
    <s v="Distribuidora"/>
    <x v="0"/>
    <x v="1"/>
    <x v="0"/>
    <x v="0"/>
    <s v="Estatal"/>
    <s v="LA LIBERTAD"/>
    <s v="LA LIBERTAD"/>
    <s v="VIRU"/>
    <s v="VIRU"/>
    <n v="0"/>
    <x v="7"/>
    <n v="0"/>
    <x v="0"/>
    <n v="0"/>
    <x v="0"/>
    <x v="0"/>
    <n v="0"/>
    <n v="0"/>
    <m/>
    <n v="0.21333333333333335"/>
    <n v="0.18333333333333335"/>
    <n v="7.6479999999999997"/>
    <n v="0"/>
    <n v="72"/>
    <s v="ESTIMADO"/>
    <m/>
  </r>
  <r>
    <s v="20"/>
    <x v="5"/>
    <s v="CHAVI1"/>
    <s v="31035794"/>
    <s v="31035794"/>
    <x v="4"/>
    <s v="Grupo Nº 03"/>
    <s v="S"/>
    <n v="2.56"/>
    <n v="0"/>
    <m/>
    <m/>
    <n v="0"/>
    <m/>
    <m/>
    <m/>
    <m/>
    <m/>
    <x v="0"/>
    <s v="CHAVI131035794Grupo Nº 03HI"/>
    <s v="Proyecto Especial Chavimochic &lt;SICN&gt;"/>
    <x v="39"/>
    <x v="39"/>
    <s v="C. H. VIRU"/>
    <x v="129"/>
    <x v="4"/>
    <x v="4"/>
    <x v="235"/>
    <x v="1"/>
    <s v="Instalado"/>
    <s v="Operativo"/>
    <s v="Distribuidora"/>
    <x v="0"/>
    <x v="1"/>
    <x v="0"/>
    <x v="0"/>
    <s v="Estatal"/>
    <s v="LA LIBERTAD"/>
    <s v="LA LIBERTAD"/>
    <s v="VIRU"/>
    <s v="VIRU"/>
    <n v="0"/>
    <x v="7"/>
    <n v="0"/>
    <x v="0"/>
    <n v="0"/>
    <x v="0"/>
    <x v="0"/>
    <n v="0"/>
    <n v="0"/>
    <m/>
    <n v="0.21333333333333335"/>
    <n v="0.18333333333333335"/>
    <n v="7.6479999999999997"/>
    <n v="0"/>
    <n v="72"/>
    <s v="ESTIMADO"/>
    <m/>
  </r>
  <r>
    <s v="20"/>
    <x v="6"/>
    <s v="CHAVI1"/>
    <s v="31035794"/>
    <s v="31035794"/>
    <x v="4"/>
    <s v="Grupo Nº 03"/>
    <s v="S"/>
    <n v="2.56"/>
    <n v="0"/>
    <m/>
    <m/>
    <n v="0"/>
    <m/>
    <m/>
    <m/>
    <m/>
    <m/>
    <x v="0"/>
    <s v="CHAVI131035794Grupo Nº 03HI"/>
    <s v="Proyecto Especial Chavimochic &lt;SICN&gt;"/>
    <x v="39"/>
    <x v="39"/>
    <s v="C. H. VIRU"/>
    <x v="129"/>
    <x v="4"/>
    <x v="4"/>
    <x v="235"/>
    <x v="1"/>
    <s v="Instalado"/>
    <s v="Operativo"/>
    <s v="Distribuidora"/>
    <x v="0"/>
    <x v="1"/>
    <x v="0"/>
    <x v="0"/>
    <s v="Estatal"/>
    <s v="LA LIBERTAD"/>
    <s v="LA LIBERTAD"/>
    <s v="VIRU"/>
    <s v="VIRU"/>
    <n v="0"/>
    <x v="7"/>
    <n v="0"/>
    <x v="0"/>
    <n v="0"/>
    <x v="0"/>
    <x v="0"/>
    <n v="0"/>
    <n v="0"/>
    <m/>
    <n v="0.21333333333333335"/>
    <n v="0.18333333333333335"/>
    <n v="7.6479999999999997"/>
    <n v="0"/>
    <n v="72"/>
    <s v="ESTIMADO"/>
    <m/>
  </r>
  <r>
    <s v="20"/>
    <x v="7"/>
    <s v="CHAVI1"/>
    <s v="31035794"/>
    <s v="31035794"/>
    <x v="4"/>
    <s v="Grupo Nº 03"/>
    <s v="S"/>
    <n v="2.56"/>
    <n v="0"/>
    <m/>
    <m/>
    <n v="0"/>
    <m/>
    <m/>
    <m/>
    <m/>
    <m/>
    <x v="0"/>
    <s v="CHAVI131035794Grupo Nº 03HI"/>
    <s v="Proyecto Especial Chavimochic &lt;SICN&gt;"/>
    <x v="39"/>
    <x v="39"/>
    <s v="C. H. VIRU"/>
    <x v="129"/>
    <x v="4"/>
    <x v="4"/>
    <x v="235"/>
    <x v="1"/>
    <s v="Instalado"/>
    <s v="Operativo"/>
    <s v="Distribuidora"/>
    <x v="0"/>
    <x v="1"/>
    <x v="0"/>
    <x v="0"/>
    <s v="Estatal"/>
    <s v="LA LIBERTAD"/>
    <s v="LA LIBERTAD"/>
    <s v="VIRU"/>
    <s v="VIRU"/>
    <n v="0"/>
    <x v="7"/>
    <n v="0"/>
    <x v="0"/>
    <n v="0"/>
    <x v="0"/>
    <x v="0"/>
    <n v="0"/>
    <n v="0"/>
    <m/>
    <n v="0.21333333333333335"/>
    <n v="0.18333333333333335"/>
    <n v="7.6479999999999997"/>
    <n v="0"/>
    <n v="72"/>
    <s v="ESTIMADO"/>
    <m/>
  </r>
  <r>
    <s v="20"/>
    <x v="8"/>
    <s v="CHAVI1"/>
    <s v="31035794"/>
    <s v="31035794"/>
    <x v="4"/>
    <s v="Grupo Nº 03"/>
    <s v="S"/>
    <n v="2.56"/>
    <n v="0"/>
    <m/>
    <m/>
    <n v="0"/>
    <m/>
    <m/>
    <m/>
    <m/>
    <m/>
    <x v="0"/>
    <s v="CHAVI131035794Grupo Nº 03HI"/>
    <s v="Proyecto Especial Chavimochic &lt;SICN&gt;"/>
    <x v="39"/>
    <x v="39"/>
    <s v="C. H. VIRU"/>
    <x v="129"/>
    <x v="4"/>
    <x v="4"/>
    <x v="235"/>
    <x v="1"/>
    <s v="Instalado"/>
    <s v="Operativo"/>
    <s v="Distribuidora"/>
    <x v="0"/>
    <x v="1"/>
    <x v="0"/>
    <x v="0"/>
    <s v="Estatal"/>
    <s v="LA LIBERTAD"/>
    <s v="LA LIBERTAD"/>
    <s v="VIRU"/>
    <s v="VIRU"/>
    <n v="0"/>
    <x v="7"/>
    <n v="0"/>
    <x v="0"/>
    <n v="0"/>
    <x v="0"/>
    <x v="0"/>
    <n v="0"/>
    <n v="0"/>
    <m/>
    <n v="0.21333333333333335"/>
    <n v="0.18333333333333335"/>
    <n v="7.6479999999999997"/>
    <n v="0"/>
    <n v="72"/>
    <s v="ESTIMADO"/>
    <m/>
  </r>
  <r>
    <s v="20"/>
    <x v="9"/>
    <s v="CHAVI1"/>
    <s v="31035794"/>
    <s v="31035794"/>
    <x v="4"/>
    <s v="Grupo Nº 03"/>
    <s v="S"/>
    <n v="2.56"/>
    <n v="0"/>
    <m/>
    <m/>
    <n v="0"/>
    <m/>
    <m/>
    <m/>
    <m/>
    <m/>
    <x v="0"/>
    <s v="CHAVI131035794Grupo Nº 03HI"/>
    <s v="Proyecto Especial Chavimochic &lt;SICN&gt;"/>
    <x v="39"/>
    <x v="39"/>
    <s v="C. H. VIRU"/>
    <x v="129"/>
    <x v="4"/>
    <x v="4"/>
    <x v="235"/>
    <x v="1"/>
    <s v="Instalado"/>
    <s v="Operativo"/>
    <s v="Distribuidora"/>
    <x v="0"/>
    <x v="1"/>
    <x v="0"/>
    <x v="0"/>
    <s v="Estatal"/>
    <s v="LA LIBERTAD"/>
    <s v="LA LIBERTAD"/>
    <s v="VIRU"/>
    <s v="VIRU"/>
    <n v="0"/>
    <x v="7"/>
    <n v="0"/>
    <x v="0"/>
    <n v="0"/>
    <x v="0"/>
    <x v="0"/>
    <n v="0"/>
    <n v="0"/>
    <m/>
    <n v="0.21333333333333335"/>
    <n v="0.18333333333333335"/>
    <n v="7.6479999999999997"/>
    <n v="0"/>
    <n v="72"/>
    <s v="ESTIMADO"/>
    <m/>
  </r>
  <r>
    <s v="20"/>
    <x v="10"/>
    <s v="CHAVI1"/>
    <s v="31035794"/>
    <s v="31035794"/>
    <x v="4"/>
    <s v="Grupo Nº 03"/>
    <s v="S"/>
    <n v="2.56"/>
    <n v="0"/>
    <m/>
    <m/>
    <n v="0"/>
    <m/>
    <m/>
    <m/>
    <m/>
    <m/>
    <x v="0"/>
    <s v="CHAVI131035794Grupo Nº 03HI"/>
    <s v="Proyecto Especial Chavimochic &lt;SICN&gt;"/>
    <x v="39"/>
    <x v="39"/>
    <s v="C. H. VIRU"/>
    <x v="129"/>
    <x v="4"/>
    <x v="4"/>
    <x v="235"/>
    <x v="1"/>
    <s v="Instalado"/>
    <s v="Operativo"/>
    <s v="Distribuidora"/>
    <x v="0"/>
    <x v="1"/>
    <x v="0"/>
    <x v="0"/>
    <s v="Estatal"/>
    <s v="LA LIBERTAD"/>
    <s v="LA LIBERTAD"/>
    <s v="VIRU"/>
    <s v="VIRU"/>
    <n v="0"/>
    <x v="7"/>
    <n v="0"/>
    <x v="0"/>
    <n v="0"/>
    <x v="0"/>
    <x v="0"/>
    <n v="0"/>
    <n v="0"/>
    <m/>
    <n v="0.21333333333333335"/>
    <n v="0.18333333333333335"/>
    <n v="7.6479999999999997"/>
    <n v="0"/>
    <n v="72"/>
    <s v="ESTIMADO"/>
    <m/>
  </r>
  <r>
    <s v="20"/>
    <x v="11"/>
    <s v="CHAVI1"/>
    <s v="31035794"/>
    <s v="31035794"/>
    <x v="4"/>
    <s v="Grupo Nº 03"/>
    <s v="S"/>
    <n v="2.56"/>
    <n v="0"/>
    <m/>
    <m/>
    <n v="0"/>
    <m/>
    <m/>
    <m/>
    <m/>
    <m/>
    <x v="0"/>
    <s v="CHAVI131035794Grupo Nº 03HI"/>
    <s v="Proyecto Especial Chavimochic &lt;SICN&gt;"/>
    <x v="39"/>
    <x v="39"/>
    <s v="C. H. VIRU"/>
    <x v="129"/>
    <x v="4"/>
    <x v="4"/>
    <x v="235"/>
    <x v="1"/>
    <s v="Instalado"/>
    <s v="Operativo"/>
    <s v="Distribuidora"/>
    <x v="0"/>
    <x v="1"/>
    <x v="0"/>
    <x v="0"/>
    <s v="Estatal"/>
    <s v="LA LIBERTAD"/>
    <s v="LA LIBERTAD"/>
    <s v="VIRU"/>
    <s v="VIRU"/>
    <n v="0"/>
    <x v="7"/>
    <n v="0"/>
    <x v="0"/>
    <n v="0"/>
    <x v="0"/>
    <x v="0"/>
    <n v="0"/>
    <n v="0"/>
    <m/>
    <n v="0.21333333333333335"/>
    <n v="0.18333333333333335"/>
    <n v="7.6479999999999997"/>
    <n v="0"/>
    <n v="72"/>
    <s v="ESTIMADO"/>
    <m/>
  </r>
  <r>
    <s v="20"/>
    <x v="0"/>
    <s v="CHAVI2"/>
    <s v="53202409"/>
    <s v="53202409"/>
    <x v="0"/>
    <s v="GE-BOC 01"/>
    <s v="S"/>
    <n v="0.15"/>
    <n v="0.12"/>
    <m/>
    <m/>
    <n v="0"/>
    <m/>
    <m/>
    <m/>
    <m/>
    <m/>
    <x v="0"/>
    <s v="CHAVI253202409GE-BOC 01EL"/>
    <s v="Proyecto Especial Chavimochic &lt;SIA&gt;"/>
    <x v="39"/>
    <x v="39"/>
    <s v="C. T. BOCATOMA"/>
    <x v="130"/>
    <x v="0"/>
    <x v="0"/>
    <x v="236"/>
    <x v="0"/>
    <s v="Instalado"/>
    <s v="Operativo"/>
    <s v="Distribuidora"/>
    <x v="0"/>
    <x v="0"/>
    <x v="0"/>
    <x v="0"/>
    <s v="Estatal"/>
    <s v="LA LIBERTAD"/>
    <s v="LA LIBERTAD"/>
    <s v="VIRU"/>
    <s v="CHAO"/>
    <n v="0"/>
    <x v="0"/>
    <n v="0"/>
    <x v="0"/>
    <n v="0"/>
    <x v="0"/>
    <x v="0"/>
    <n v="0"/>
    <n v="0"/>
    <m/>
    <n v="1.2499999999999999E-2"/>
    <n v="0.01"/>
    <n v="7.6479999999999997"/>
    <n v="0"/>
    <n v="72"/>
    <s v="ESTIMADO"/>
    <m/>
  </r>
  <r>
    <s v="20"/>
    <x v="1"/>
    <s v="CHAVI2"/>
    <s v="53202409"/>
    <s v="53202409"/>
    <x v="0"/>
    <s v="GE-BOC 01"/>
    <s v="S"/>
    <n v="0.15"/>
    <n v="0.12"/>
    <m/>
    <m/>
    <n v="0"/>
    <m/>
    <m/>
    <m/>
    <m/>
    <m/>
    <x v="0"/>
    <s v="CHAVI253202409GE-BOC 01EL"/>
    <s v="Proyecto Especial Chavimochic &lt;SIA&gt;"/>
    <x v="39"/>
    <x v="39"/>
    <s v="C. T. BOCATOMA"/>
    <x v="130"/>
    <x v="0"/>
    <x v="0"/>
    <x v="236"/>
    <x v="0"/>
    <s v="Instalado"/>
    <s v="Operativo"/>
    <s v="Distribuidora"/>
    <x v="0"/>
    <x v="0"/>
    <x v="0"/>
    <x v="0"/>
    <s v="Estatal"/>
    <s v="LA LIBERTAD"/>
    <s v="LA LIBERTAD"/>
    <s v="VIRU"/>
    <s v="CHAO"/>
    <n v="0"/>
    <x v="0"/>
    <n v="0"/>
    <x v="0"/>
    <n v="0"/>
    <x v="0"/>
    <x v="0"/>
    <n v="0"/>
    <n v="0"/>
    <m/>
    <n v="1.2499999999999999E-2"/>
    <n v="0.01"/>
    <n v="7.6479999999999997"/>
    <n v="0"/>
    <n v="72"/>
    <s v="ESTIMADO"/>
    <m/>
  </r>
  <r>
    <s v="20"/>
    <x v="2"/>
    <s v="CHAVI2"/>
    <s v="53202409"/>
    <s v="53202409"/>
    <x v="0"/>
    <s v="GE-BOC 01"/>
    <s v="S"/>
    <n v="0.15"/>
    <n v="0.12"/>
    <m/>
    <m/>
    <n v="0"/>
    <m/>
    <m/>
    <m/>
    <m/>
    <m/>
    <x v="0"/>
    <s v="CHAVI253202409GE-BOC 01EL"/>
    <s v="Proyecto Especial Chavimochic &lt;SIA&gt;"/>
    <x v="39"/>
    <x v="39"/>
    <s v="C. T. BOCATOMA"/>
    <x v="130"/>
    <x v="0"/>
    <x v="0"/>
    <x v="236"/>
    <x v="0"/>
    <s v="Instalado"/>
    <s v="Operativo"/>
    <s v="Distribuidora"/>
    <x v="0"/>
    <x v="0"/>
    <x v="0"/>
    <x v="0"/>
    <s v="Estatal"/>
    <s v="LA LIBERTAD"/>
    <s v="LA LIBERTAD"/>
    <s v="VIRU"/>
    <s v="CHAO"/>
    <n v="0"/>
    <x v="0"/>
    <n v="0"/>
    <x v="0"/>
    <n v="0"/>
    <x v="0"/>
    <x v="0"/>
    <n v="0"/>
    <n v="0"/>
    <m/>
    <n v="1.2499999999999999E-2"/>
    <n v="0.01"/>
    <n v="7.6479999999999997"/>
    <n v="0"/>
    <n v="72"/>
    <s v="ESTIMADO"/>
    <m/>
  </r>
  <r>
    <s v="20"/>
    <x v="3"/>
    <s v="CHAVI2"/>
    <s v="53202409"/>
    <s v="53202409"/>
    <x v="0"/>
    <s v="GE-BOC 01"/>
    <s v="S"/>
    <n v="0.15"/>
    <n v="0.12"/>
    <m/>
    <m/>
    <n v="0"/>
    <m/>
    <m/>
    <m/>
    <m/>
    <m/>
    <x v="0"/>
    <s v="CHAVI253202409GE-BOC 01EL"/>
    <s v="Proyecto Especial Chavimochic &lt;SIA&gt;"/>
    <x v="39"/>
    <x v="39"/>
    <s v="C. T. BOCATOMA"/>
    <x v="130"/>
    <x v="0"/>
    <x v="0"/>
    <x v="236"/>
    <x v="0"/>
    <s v="Instalado"/>
    <s v="Operativo"/>
    <s v="Distribuidora"/>
    <x v="0"/>
    <x v="0"/>
    <x v="0"/>
    <x v="0"/>
    <s v="Estatal"/>
    <s v="LA LIBERTAD"/>
    <s v="LA LIBERTAD"/>
    <s v="VIRU"/>
    <s v="CHAO"/>
    <n v="0"/>
    <x v="0"/>
    <n v="0"/>
    <x v="0"/>
    <n v="0"/>
    <x v="0"/>
    <x v="0"/>
    <n v="0"/>
    <n v="0"/>
    <m/>
    <n v="1.2499999999999999E-2"/>
    <n v="0.01"/>
    <n v="7.6479999999999997"/>
    <n v="0"/>
    <n v="72"/>
    <s v="ESTIMADO"/>
    <m/>
  </r>
  <r>
    <s v="20"/>
    <x v="4"/>
    <s v="CHAVI2"/>
    <s v="53202409"/>
    <s v="53202409"/>
    <x v="0"/>
    <s v="GE-BOC 01"/>
    <s v="S"/>
    <n v="0.15"/>
    <n v="0.12"/>
    <m/>
    <m/>
    <n v="0"/>
    <m/>
    <m/>
    <m/>
    <m/>
    <m/>
    <x v="0"/>
    <s v="CHAVI253202409GE-BOC 01EL"/>
    <s v="Proyecto Especial Chavimochic &lt;SIA&gt;"/>
    <x v="39"/>
    <x v="39"/>
    <s v="C. T. BOCATOMA"/>
    <x v="130"/>
    <x v="0"/>
    <x v="0"/>
    <x v="236"/>
    <x v="0"/>
    <s v="Instalado"/>
    <s v="Operativo"/>
    <s v="Distribuidora"/>
    <x v="0"/>
    <x v="0"/>
    <x v="0"/>
    <x v="0"/>
    <s v="Estatal"/>
    <s v="LA LIBERTAD"/>
    <s v="LA LIBERTAD"/>
    <s v="VIRU"/>
    <s v="CHAO"/>
    <n v="0"/>
    <x v="0"/>
    <n v="0"/>
    <x v="0"/>
    <n v="0"/>
    <x v="0"/>
    <x v="0"/>
    <n v="0"/>
    <n v="0"/>
    <m/>
    <n v="1.2499999999999999E-2"/>
    <n v="0.01"/>
    <n v="7.6479999999999997"/>
    <n v="0"/>
    <n v="72"/>
    <s v="ESTIMADO"/>
    <m/>
  </r>
  <r>
    <s v="20"/>
    <x v="5"/>
    <s v="CHAVI2"/>
    <s v="53202409"/>
    <s v="53202409"/>
    <x v="0"/>
    <s v="GE-BOC 01"/>
    <s v="S"/>
    <n v="0.15"/>
    <n v="0.12"/>
    <m/>
    <m/>
    <n v="0"/>
    <m/>
    <m/>
    <m/>
    <m/>
    <m/>
    <x v="0"/>
    <s v="CHAVI253202409GE-BOC 01EL"/>
    <s v="Proyecto Especial Chavimochic &lt;SIA&gt;"/>
    <x v="39"/>
    <x v="39"/>
    <s v="C. T. BOCATOMA"/>
    <x v="130"/>
    <x v="0"/>
    <x v="0"/>
    <x v="236"/>
    <x v="0"/>
    <s v="Instalado"/>
    <s v="Operativo"/>
    <s v="Distribuidora"/>
    <x v="0"/>
    <x v="0"/>
    <x v="0"/>
    <x v="0"/>
    <s v="Estatal"/>
    <s v="LA LIBERTAD"/>
    <s v="LA LIBERTAD"/>
    <s v="VIRU"/>
    <s v="CHAO"/>
    <n v="0"/>
    <x v="0"/>
    <n v="0"/>
    <x v="0"/>
    <n v="0"/>
    <x v="0"/>
    <x v="0"/>
    <n v="0"/>
    <n v="0"/>
    <m/>
    <n v="1.2499999999999999E-2"/>
    <n v="0.01"/>
    <n v="7.6479999999999997"/>
    <n v="0"/>
    <n v="72"/>
    <s v="ESTIMADO"/>
    <m/>
  </r>
  <r>
    <s v="20"/>
    <x v="6"/>
    <s v="CHAVI2"/>
    <s v="53202409"/>
    <s v="53202409"/>
    <x v="0"/>
    <s v="GE-BOC 01"/>
    <s v="S"/>
    <n v="0.15"/>
    <n v="0.12"/>
    <m/>
    <m/>
    <n v="0"/>
    <m/>
    <m/>
    <m/>
    <m/>
    <m/>
    <x v="0"/>
    <s v="CHAVI253202409GE-BOC 01EL"/>
    <s v="Proyecto Especial Chavimochic &lt;SIA&gt;"/>
    <x v="39"/>
    <x v="39"/>
    <s v="C. T. BOCATOMA"/>
    <x v="130"/>
    <x v="0"/>
    <x v="0"/>
    <x v="236"/>
    <x v="0"/>
    <s v="Instalado"/>
    <s v="Operativo"/>
    <s v="Distribuidora"/>
    <x v="0"/>
    <x v="0"/>
    <x v="0"/>
    <x v="0"/>
    <s v="Estatal"/>
    <s v="LA LIBERTAD"/>
    <s v="LA LIBERTAD"/>
    <s v="VIRU"/>
    <s v="CHAO"/>
    <n v="0"/>
    <x v="0"/>
    <n v="0"/>
    <x v="0"/>
    <n v="0"/>
    <x v="0"/>
    <x v="0"/>
    <n v="0"/>
    <n v="0"/>
    <m/>
    <n v="1.2499999999999999E-2"/>
    <n v="0.01"/>
    <n v="7.6479999999999997"/>
    <n v="0"/>
    <n v="72"/>
    <s v="ESTIMADO"/>
    <m/>
  </r>
  <r>
    <s v="20"/>
    <x v="7"/>
    <s v="CHAVI2"/>
    <s v="53202409"/>
    <s v="53202409"/>
    <x v="0"/>
    <s v="GE-BOC 01"/>
    <s v="S"/>
    <n v="0.15"/>
    <n v="0.12"/>
    <m/>
    <m/>
    <n v="0"/>
    <m/>
    <m/>
    <m/>
    <m/>
    <m/>
    <x v="0"/>
    <s v="CHAVI253202409GE-BOC 01EL"/>
    <s v="Proyecto Especial Chavimochic &lt;SIA&gt;"/>
    <x v="39"/>
    <x v="39"/>
    <s v="C. T. BOCATOMA"/>
    <x v="130"/>
    <x v="0"/>
    <x v="0"/>
    <x v="236"/>
    <x v="0"/>
    <s v="Instalado"/>
    <s v="Operativo"/>
    <s v="Distribuidora"/>
    <x v="0"/>
    <x v="0"/>
    <x v="0"/>
    <x v="0"/>
    <s v="Estatal"/>
    <s v="LA LIBERTAD"/>
    <s v="LA LIBERTAD"/>
    <s v="VIRU"/>
    <s v="CHAO"/>
    <n v="0"/>
    <x v="0"/>
    <n v="0"/>
    <x v="0"/>
    <n v="0"/>
    <x v="0"/>
    <x v="0"/>
    <n v="0"/>
    <n v="0"/>
    <m/>
    <n v="1.2499999999999999E-2"/>
    <n v="0.01"/>
    <n v="7.6479999999999997"/>
    <n v="0"/>
    <n v="72"/>
    <s v="ESTIMADO"/>
    <m/>
  </r>
  <r>
    <s v="20"/>
    <x v="8"/>
    <s v="CHAVI2"/>
    <s v="53202409"/>
    <s v="53202409"/>
    <x v="0"/>
    <s v="GE-BOC 01"/>
    <s v="S"/>
    <n v="0.15"/>
    <n v="0.12"/>
    <m/>
    <m/>
    <n v="0"/>
    <m/>
    <m/>
    <m/>
    <m/>
    <m/>
    <x v="0"/>
    <s v="CHAVI253202409GE-BOC 01EL"/>
    <s v="Proyecto Especial Chavimochic &lt;SIA&gt;"/>
    <x v="39"/>
    <x v="39"/>
    <s v="C. T. BOCATOMA"/>
    <x v="130"/>
    <x v="0"/>
    <x v="0"/>
    <x v="236"/>
    <x v="0"/>
    <s v="Instalado"/>
    <s v="Operativo"/>
    <s v="Distribuidora"/>
    <x v="0"/>
    <x v="0"/>
    <x v="0"/>
    <x v="0"/>
    <s v="Estatal"/>
    <s v="LA LIBERTAD"/>
    <s v="LA LIBERTAD"/>
    <s v="VIRU"/>
    <s v="CHAO"/>
    <n v="0"/>
    <x v="0"/>
    <n v="0"/>
    <x v="0"/>
    <n v="0"/>
    <x v="0"/>
    <x v="0"/>
    <n v="0"/>
    <n v="0"/>
    <m/>
    <n v="1.2499999999999999E-2"/>
    <n v="0.01"/>
    <n v="7.6479999999999997"/>
    <n v="0"/>
    <n v="72"/>
    <s v="ESTIMADO"/>
    <m/>
  </r>
  <r>
    <s v="20"/>
    <x v="9"/>
    <s v="CHAVI2"/>
    <s v="53202409"/>
    <s v="53202409"/>
    <x v="0"/>
    <s v="GE-BOC 01"/>
    <s v="S"/>
    <n v="0.15"/>
    <n v="0.12"/>
    <m/>
    <m/>
    <n v="0"/>
    <m/>
    <m/>
    <m/>
    <m/>
    <m/>
    <x v="0"/>
    <s v="CHAVI253202409GE-BOC 01EL"/>
    <s v="Proyecto Especial Chavimochic &lt;SIA&gt;"/>
    <x v="39"/>
    <x v="39"/>
    <s v="C. T. BOCATOMA"/>
    <x v="130"/>
    <x v="0"/>
    <x v="0"/>
    <x v="236"/>
    <x v="0"/>
    <s v="Instalado"/>
    <s v="Operativo"/>
    <s v="Distribuidora"/>
    <x v="0"/>
    <x v="0"/>
    <x v="0"/>
    <x v="0"/>
    <s v="Estatal"/>
    <s v="LA LIBERTAD"/>
    <s v="LA LIBERTAD"/>
    <s v="VIRU"/>
    <s v="CHAO"/>
    <n v="0"/>
    <x v="0"/>
    <n v="0"/>
    <x v="0"/>
    <n v="0"/>
    <x v="0"/>
    <x v="0"/>
    <n v="0"/>
    <n v="0"/>
    <m/>
    <n v="1.2499999999999999E-2"/>
    <n v="0.01"/>
    <n v="7.6479999999999997"/>
    <n v="0"/>
    <n v="72"/>
    <s v="ESTIMADO"/>
    <m/>
  </r>
  <r>
    <s v="20"/>
    <x v="10"/>
    <s v="CHAVI2"/>
    <s v="53202409"/>
    <s v="53202409"/>
    <x v="0"/>
    <s v="GE-BOC 01"/>
    <s v="S"/>
    <n v="0.15"/>
    <n v="0.12"/>
    <m/>
    <m/>
    <n v="0"/>
    <m/>
    <m/>
    <m/>
    <m/>
    <m/>
    <x v="0"/>
    <s v="CHAVI253202409GE-BOC 01EL"/>
    <s v="Proyecto Especial Chavimochic &lt;SIA&gt;"/>
    <x v="39"/>
    <x v="39"/>
    <s v="C. T. BOCATOMA"/>
    <x v="130"/>
    <x v="0"/>
    <x v="0"/>
    <x v="236"/>
    <x v="0"/>
    <s v="Instalado"/>
    <s v="Operativo"/>
    <s v="Distribuidora"/>
    <x v="0"/>
    <x v="0"/>
    <x v="0"/>
    <x v="0"/>
    <s v="Estatal"/>
    <s v="LA LIBERTAD"/>
    <s v="LA LIBERTAD"/>
    <s v="VIRU"/>
    <s v="CHAO"/>
    <n v="0"/>
    <x v="0"/>
    <n v="0"/>
    <x v="0"/>
    <n v="0"/>
    <x v="0"/>
    <x v="0"/>
    <n v="0"/>
    <n v="0"/>
    <m/>
    <n v="1.2499999999999999E-2"/>
    <n v="0.01"/>
    <n v="7.6479999999999997"/>
    <n v="0"/>
    <n v="72"/>
    <s v="ESTIMADO"/>
    <m/>
  </r>
  <r>
    <s v="20"/>
    <x v="11"/>
    <s v="CHAVI2"/>
    <s v="53202409"/>
    <s v="53202409"/>
    <x v="0"/>
    <s v="GE-BOC 01"/>
    <s v="S"/>
    <n v="0.15"/>
    <n v="0.12"/>
    <m/>
    <m/>
    <n v="0"/>
    <m/>
    <m/>
    <m/>
    <m/>
    <m/>
    <x v="0"/>
    <s v="CHAVI253202409GE-BOC 01EL"/>
    <s v="Proyecto Especial Chavimochic &lt;SIA&gt;"/>
    <x v="39"/>
    <x v="39"/>
    <s v="C. T. BOCATOMA"/>
    <x v="130"/>
    <x v="0"/>
    <x v="0"/>
    <x v="236"/>
    <x v="0"/>
    <s v="Instalado"/>
    <s v="Operativo"/>
    <s v="Distribuidora"/>
    <x v="0"/>
    <x v="0"/>
    <x v="0"/>
    <x v="0"/>
    <s v="Estatal"/>
    <s v="LA LIBERTAD"/>
    <s v="LA LIBERTAD"/>
    <s v="VIRU"/>
    <s v="CHAO"/>
    <n v="0"/>
    <x v="0"/>
    <n v="0"/>
    <x v="0"/>
    <n v="0"/>
    <x v="0"/>
    <x v="0"/>
    <n v="0"/>
    <n v="0"/>
    <m/>
    <n v="1.2499999999999999E-2"/>
    <n v="0.01"/>
    <n v="7.6479999999999997"/>
    <n v="0"/>
    <n v="72"/>
    <s v="ESTIMADO"/>
    <m/>
  </r>
  <r>
    <m/>
    <x v="12"/>
    <m/>
    <m/>
    <m/>
    <x v="5"/>
    <m/>
    <m/>
    <m/>
    <m/>
    <m/>
    <m/>
    <m/>
    <m/>
    <m/>
    <m/>
    <m/>
    <m/>
    <x v="0"/>
    <m/>
    <m/>
    <x v="40"/>
    <x v="40"/>
    <m/>
    <x v="131"/>
    <x v="5"/>
    <x v="5"/>
    <x v="237"/>
    <x v="2"/>
    <m/>
    <m/>
    <m/>
    <x v="1"/>
    <x v="2"/>
    <x v="2"/>
    <x v="1"/>
    <m/>
    <m/>
    <m/>
    <m/>
    <m/>
    <m/>
    <x v="8"/>
    <m/>
    <x v="2"/>
    <m/>
    <x v="1"/>
    <x v="1"/>
    <m/>
    <m/>
    <m/>
    <m/>
    <m/>
    <m/>
    <m/>
    <m/>
    <m/>
    <m/>
  </r>
  <r>
    <s v="20"/>
    <x v="0"/>
    <s v="EGEPSA"/>
    <s v="41071696"/>
    <s v="41071696"/>
    <x v="4"/>
    <s v="Grupo 1"/>
    <s v="S"/>
    <n v="0.3"/>
    <n v="0.25700000000000001"/>
    <n v="29.25"/>
    <n v="106.56"/>
    <n v="135.81"/>
    <n v="0"/>
    <n v="724"/>
    <n v="0"/>
    <m/>
    <m/>
    <x v="0"/>
    <s v="EGEPSA41071696Grupo 1HI"/>
    <s v="Emp. Gen y Comercializadora de Serv Pub de Elec. Pangoa"/>
    <x v="41"/>
    <x v="41"/>
    <s v="C. H. Pangoa"/>
    <x v="132"/>
    <x v="4"/>
    <x v="4"/>
    <x v="44"/>
    <x v="1"/>
    <s v="Instalado"/>
    <s v="Inoperativo"/>
    <s v="Generadora"/>
    <x v="0"/>
    <x v="1"/>
    <x v="0"/>
    <x v="0"/>
    <s v="Privado"/>
    <s v="JUNIN"/>
    <s v="JUNIN"/>
    <s v="SATIPO"/>
    <s v="PANGOA"/>
    <n v="0"/>
    <x v="7"/>
    <n v="0"/>
    <x v="0"/>
    <n v="0"/>
    <x v="0"/>
    <x v="0"/>
    <n v="135.81"/>
    <n v="0.13581000000000001"/>
    <m/>
    <n v="2.4999999999999998E-2"/>
    <n v="2.1666666666666667E-2"/>
    <n v="7.6479999999999997"/>
    <n v="0"/>
    <n v="31"/>
    <s v="BASE DE DATOS"/>
    <m/>
  </r>
  <r>
    <s v="20"/>
    <x v="0"/>
    <s v="EGEPSA"/>
    <s v="41071696"/>
    <s v="41071696"/>
    <x v="4"/>
    <s v="Grupo 2"/>
    <s v="S"/>
    <n v="0.3"/>
    <n v="0.247"/>
    <n v="29.52"/>
    <n v="105.84"/>
    <n v="135.36000000000001"/>
    <n v="0"/>
    <n v="724"/>
    <n v="0"/>
    <m/>
    <m/>
    <x v="0"/>
    <s v="EGEPSA41071696Grupo 2HI"/>
    <s v="Emp. Gen y Comercializadora de Serv Pub de Elec. Pangoa"/>
    <x v="41"/>
    <x v="41"/>
    <s v="C. H. Pangoa"/>
    <x v="132"/>
    <x v="4"/>
    <x v="4"/>
    <x v="171"/>
    <x v="1"/>
    <s v="Instalado"/>
    <s v="Operativo"/>
    <s v="Generadora"/>
    <x v="0"/>
    <x v="1"/>
    <x v="0"/>
    <x v="0"/>
    <s v="Privado"/>
    <s v="JUNIN"/>
    <s v="JUNIN"/>
    <s v="SATIPO"/>
    <s v="PANGOA"/>
    <n v="0"/>
    <x v="7"/>
    <n v="0"/>
    <x v="0"/>
    <n v="0"/>
    <x v="0"/>
    <x v="0"/>
    <n v="135.36000000000001"/>
    <n v="0.13536000000000001"/>
    <m/>
    <n v="2.4999999999999998E-2"/>
    <n v="2.1000000000000001E-2"/>
    <n v="7.6479999999999997"/>
    <n v="0"/>
    <n v="31"/>
    <s v="BASE DE DATOS"/>
    <m/>
  </r>
  <r>
    <s v="20"/>
    <x v="0"/>
    <s v="EILHIC"/>
    <s v="53200504"/>
    <s v="53200504"/>
    <x v="4"/>
    <s v="G1"/>
    <s v="S"/>
    <n v="0.73399999999999999"/>
    <n v="0.23200000000000001"/>
    <n v="40.061"/>
    <n v="132.77500000000001"/>
    <n v="172.83600000000001"/>
    <n v="0"/>
    <n v="724"/>
    <n v="0"/>
    <m/>
    <m/>
    <x v="0"/>
    <s v="EILHIC53200504G1HI"/>
    <s v="EILHICHA S.A."/>
    <x v="42"/>
    <x v="42"/>
    <s v="C.H. COLLO"/>
    <x v="133"/>
    <x v="4"/>
    <x v="4"/>
    <x v="13"/>
    <x v="1"/>
    <s v="Instalado"/>
    <s v="Operativo"/>
    <s v="Generadora"/>
    <x v="0"/>
    <x v="0"/>
    <x v="0"/>
    <x v="0"/>
    <s v="Privado"/>
    <s v="ANCASH"/>
    <s v="ANCASH"/>
    <s v="ASUNCION"/>
    <s v="CHACAS"/>
    <n v="0"/>
    <x v="7"/>
    <n v="0"/>
    <x v="0"/>
    <n v="0"/>
    <x v="0"/>
    <x v="0"/>
    <n v="172.83600000000001"/>
    <n v="0.17283600000000002"/>
    <m/>
    <n v="6.1166666666666668E-2"/>
    <n v="2.0416666666666666E-2"/>
    <n v="7.6479999999999997"/>
    <n v="0"/>
    <n v="40"/>
    <s v="BASE DE DATOS"/>
    <m/>
  </r>
  <r>
    <s v="20"/>
    <x v="0"/>
    <s v="EILHIC"/>
    <s v="53200604"/>
    <s v="53200604"/>
    <x v="4"/>
    <s v="G1"/>
    <s v="S"/>
    <n v="0.85"/>
    <n v="0.25900000000000001"/>
    <n v="4.5430000000000001"/>
    <n v="1.161"/>
    <n v="5.7039999999999997"/>
    <n v="0"/>
    <n v="22"/>
    <n v="0"/>
    <m/>
    <m/>
    <x v="0"/>
    <s v="EILHIC53200604G1HI"/>
    <s v="EILHICHA S.A."/>
    <x v="42"/>
    <x v="42"/>
    <s v="C.H. JAMBON"/>
    <x v="134"/>
    <x v="4"/>
    <x v="4"/>
    <x v="13"/>
    <x v="1"/>
    <s v="Instalado"/>
    <s v="Operativo"/>
    <s v="Generadora"/>
    <x v="0"/>
    <x v="0"/>
    <x v="0"/>
    <x v="0"/>
    <s v="Privado"/>
    <s v="ANCASH"/>
    <s v="ANCASH"/>
    <s v="ASUNCION"/>
    <s v="CHACAS"/>
    <n v="0"/>
    <x v="7"/>
    <n v="0"/>
    <x v="0"/>
    <n v="0"/>
    <x v="0"/>
    <x v="0"/>
    <n v="5.7039999999999997"/>
    <n v="5.7039999999999999E-3"/>
    <m/>
    <n v="7.0833333333333331E-2"/>
    <n v="2.5916666666666668E-2"/>
    <n v="7.6479999999999997"/>
    <n v="8.8817841970012523E-16"/>
    <n v="40"/>
    <s v="BASE DE DATOS"/>
    <m/>
  </r>
  <r>
    <s v="20"/>
    <x v="0"/>
    <s v="EILHIC"/>
    <s v="53200604"/>
    <s v="53200604"/>
    <x v="4"/>
    <s v="G2"/>
    <s v="S"/>
    <n v="0.32"/>
    <n v="0.16500000000000001"/>
    <n v="28.065999999999999"/>
    <n v="91.436000000000007"/>
    <n v="119.502"/>
    <n v="0"/>
    <n v="723.75"/>
    <n v="0"/>
    <m/>
    <m/>
    <x v="0"/>
    <s v="EILHIC53200604G2HI"/>
    <s v="EILHICHA S.A."/>
    <x v="42"/>
    <x v="42"/>
    <s v="C.H. JAMBON"/>
    <x v="134"/>
    <x v="4"/>
    <x v="4"/>
    <x v="14"/>
    <x v="1"/>
    <s v="Instalado"/>
    <s v="Operativo"/>
    <s v="Generadora"/>
    <x v="0"/>
    <x v="0"/>
    <x v="0"/>
    <x v="0"/>
    <s v="Privado"/>
    <s v="ANCASH"/>
    <s v="ANCASH"/>
    <s v="ASUNCION"/>
    <s v="CHACAS"/>
    <n v="0"/>
    <x v="7"/>
    <n v="0"/>
    <x v="0"/>
    <n v="0"/>
    <x v="0"/>
    <x v="0"/>
    <n v="119.502"/>
    <n v="0.119502"/>
    <m/>
    <n v="2.6666666666666668E-2"/>
    <n v="1.3166666666666667E-2"/>
    <n v="7.6479999999999997"/>
    <n v="1.4210854715202004E-14"/>
    <n v="40"/>
    <s v="BASE DE DATOS"/>
    <m/>
  </r>
  <r>
    <s v="20"/>
    <x v="0"/>
    <s v="UCAYAL"/>
    <s v="33031200"/>
    <s v="33031200"/>
    <x v="4"/>
    <s v="Grupo 1"/>
    <s v="S"/>
    <n v="0.24"/>
    <n v="0.23"/>
    <n v="49.610999999999997"/>
    <n v="119.203"/>
    <n v="168.81399999999999"/>
    <n v="0"/>
    <n v="720"/>
    <n v="0"/>
    <m/>
    <m/>
    <x v="0"/>
    <s v="UCAYAL33031200Grupo 1HI"/>
    <s v="Electro Ucayali S.A."/>
    <x v="0"/>
    <x v="0"/>
    <s v="C.H. CANUJA"/>
    <x v="135"/>
    <x v="4"/>
    <x v="4"/>
    <x v="44"/>
    <x v="1"/>
    <s v="Instalado"/>
    <s v="Operativo"/>
    <s v="Distribuidora"/>
    <x v="0"/>
    <x v="0"/>
    <x v="0"/>
    <x v="0"/>
    <s v="Estatal"/>
    <s v="UCAYALI"/>
    <s v="UCAYALI"/>
    <s v="ATALAYA"/>
    <s v="ATALAYA"/>
    <n v="0"/>
    <x v="7"/>
    <n v="0"/>
    <x v="0"/>
    <n v="0"/>
    <x v="0"/>
    <x v="0"/>
    <n v="168.81399999999999"/>
    <n v="0.16881399999999999"/>
    <m/>
    <n v="2.1818181818181816E-2"/>
    <n v="2.0909090909090908E-2"/>
    <n v="7.6479999999999997"/>
    <n v="0"/>
    <n v="23"/>
    <s v="BASE DE DATOS"/>
    <m/>
  </r>
  <r>
    <s v="20"/>
    <x v="0"/>
    <s v="UCAYAL"/>
    <s v="33031200"/>
    <s v="33031200"/>
    <x v="4"/>
    <s v="Grupo 2"/>
    <s v="S"/>
    <n v="0.13"/>
    <n v="0.12"/>
    <n v="0.26300000000000001"/>
    <n v="23.757999999999999"/>
    <n v="24.021000000000001"/>
    <n v="0"/>
    <n v="568"/>
    <n v="0"/>
    <m/>
    <m/>
    <x v="0"/>
    <s v="UCAYAL33031200Grupo 2HI"/>
    <s v="Electro Ucayali S.A."/>
    <x v="0"/>
    <x v="0"/>
    <s v="C.H. CANUJA"/>
    <x v="135"/>
    <x v="4"/>
    <x v="4"/>
    <x v="171"/>
    <x v="1"/>
    <s v="Instalado"/>
    <s v="Operativo"/>
    <s v="Distribuidora"/>
    <x v="0"/>
    <x v="0"/>
    <x v="0"/>
    <x v="0"/>
    <s v="Estatal"/>
    <s v="UCAYALI"/>
    <s v="UCAYALI"/>
    <s v="ATALAYA"/>
    <s v="ATALAYA"/>
    <n v="0"/>
    <x v="7"/>
    <n v="0"/>
    <x v="0"/>
    <n v="0"/>
    <x v="0"/>
    <x v="0"/>
    <n v="24.021000000000001"/>
    <n v="2.4021000000000001E-2"/>
    <m/>
    <n v="1.0833333333333334E-2"/>
    <n v="0.01"/>
    <n v="7.6479999999999997"/>
    <n v="0"/>
    <n v="23"/>
    <s v="BASE DE DATOS"/>
    <m/>
  </r>
  <r>
    <s v="20"/>
    <x v="0"/>
    <s v="UCAYAL"/>
    <s v="33031200"/>
    <s v="33031200"/>
    <x v="4"/>
    <s v="Grupo 3"/>
    <s v="S"/>
    <n v="0.5"/>
    <n v="0.48"/>
    <n v="107.565"/>
    <n v="218.82900000000001"/>
    <n v="326.39400000000001"/>
    <n v="0"/>
    <n v="720"/>
    <n v="0"/>
    <m/>
    <m/>
    <x v="0"/>
    <s v="UCAYAL33031200Grupo 3HI"/>
    <s v="Electro Ucayali S.A."/>
    <x v="0"/>
    <x v="0"/>
    <s v="C.H. CANUJA"/>
    <x v="135"/>
    <x v="4"/>
    <x v="4"/>
    <x v="172"/>
    <x v="1"/>
    <s v="Instalado"/>
    <s v="Operativo"/>
    <s v="Distribuidora"/>
    <x v="0"/>
    <x v="0"/>
    <x v="0"/>
    <x v="0"/>
    <s v="Estatal"/>
    <s v="UCAYALI"/>
    <s v="UCAYALI"/>
    <s v="ATALAYA"/>
    <s v="ATALAYA"/>
    <n v="0"/>
    <x v="7"/>
    <n v="0"/>
    <x v="0"/>
    <n v="0"/>
    <x v="0"/>
    <x v="0"/>
    <n v="326.39400000000001"/>
    <n v="0.32639400000000002"/>
    <m/>
    <n v="4.1666666666666664E-2"/>
    <n v="0.04"/>
    <n v="7.6479999999999997"/>
    <n v="0"/>
    <n v="23"/>
    <s v="BASE DE DATOS"/>
    <m/>
  </r>
  <r>
    <s v="20"/>
    <x v="0"/>
    <s v="UCAYAL"/>
    <s v="51027119"/>
    <s v="51027119"/>
    <x v="4"/>
    <s v="690 PANELES FOTOVOL"/>
    <s v="S"/>
    <n v="8.9999999999999993E-3"/>
    <n v="8.9999999999999993E-3"/>
    <n v="1.968"/>
    <n v="3.7629999999999999"/>
    <n v="5.7309999999999999"/>
    <n v="0"/>
    <n v="720"/>
    <n v="0"/>
    <m/>
    <m/>
    <x v="0"/>
    <s v="UCAYAL51027119690 PANELES FOTOVOLHI"/>
    <s v="Electro Ucayali S.A."/>
    <x v="0"/>
    <x v="0"/>
    <s v="C. S. PURUS"/>
    <x v="136"/>
    <x v="6"/>
    <x v="6"/>
    <x v="238"/>
    <x v="3"/>
    <s v="Instalado"/>
    <s v="Operativo"/>
    <s v="Distribuidora"/>
    <x v="0"/>
    <x v="0"/>
    <x v="0"/>
    <x v="0"/>
    <s v="Estatal"/>
    <s v="UCAYALI"/>
    <s v="UCAYALI"/>
    <s v="PURUS"/>
    <s v="PURUS"/>
    <n v="0"/>
    <x v="9"/>
    <n v="0"/>
    <x v="0"/>
    <n v="0"/>
    <x v="0"/>
    <x v="0"/>
    <n v="5.7309999999999999"/>
    <n v="5.731E-3"/>
    <m/>
    <n v="7.4999999999999991E-4"/>
    <n v="7.4999999999999991E-4"/>
    <n v="7.6479999999999997"/>
    <n v="0"/>
    <n v="23"/>
    <s v="BASE DE DATOS"/>
    <m/>
  </r>
  <r>
    <s v="20"/>
    <x v="0"/>
    <s v="ELSM"/>
    <s v="41030894"/>
    <s v="41030894"/>
    <x v="4"/>
    <s v="DRESS 1"/>
    <s v="S"/>
    <n v="0.11"/>
    <n v="9.2999999999999999E-2"/>
    <n v="13.288"/>
    <n v="50.494"/>
    <n v="63.781999999999996"/>
    <n v="4"/>
    <n v="552"/>
    <n v="192"/>
    <m/>
    <m/>
    <x v="0"/>
    <s v="ELSM41030894DRESS 1HI"/>
    <s v="Electro Sur Medio S. A."/>
    <x v="1"/>
    <x v="1"/>
    <s v="C. H. Laramate"/>
    <x v="137"/>
    <x v="4"/>
    <x v="4"/>
    <x v="239"/>
    <x v="1"/>
    <s v="Instalado"/>
    <s v="Operativo"/>
    <s v="Distribuidora"/>
    <x v="0"/>
    <x v="1"/>
    <x v="0"/>
    <x v="0"/>
    <s v="Privado"/>
    <s v="AYACUCHO"/>
    <s v="AYACUCHO"/>
    <s v="LUCANAS"/>
    <s v="LARAMATE"/>
    <n v="0"/>
    <x v="7"/>
    <n v="0"/>
    <x v="0"/>
    <n v="0"/>
    <x v="0"/>
    <x v="0"/>
    <n v="63.781999999999996"/>
    <n v="6.3781999999999991E-2"/>
    <m/>
    <n v="9.1666666666666667E-3"/>
    <n v="7.7499999999999999E-3"/>
    <n v="7.6479999999999997"/>
    <n v="0"/>
    <n v="19"/>
    <s v="BASE DE DATOS"/>
    <m/>
  </r>
  <r>
    <s v="20"/>
    <x v="0"/>
    <s v="ELSM"/>
    <s v="41030894"/>
    <s v="41030894"/>
    <x v="4"/>
    <s v="DRESS 2"/>
    <s v="S"/>
    <n v="0.11"/>
    <n v="9.1999999999999998E-2"/>
    <n v="8.6590000000000007"/>
    <n v="32.905999999999999"/>
    <n v="41.564999999999998"/>
    <n v="4"/>
    <n v="552"/>
    <n v="192"/>
    <m/>
    <m/>
    <x v="0"/>
    <s v="ELSM41030894DRESS 2HI"/>
    <s v="Electro Sur Medio S. A."/>
    <x v="1"/>
    <x v="1"/>
    <s v="C. H. Laramate"/>
    <x v="137"/>
    <x v="4"/>
    <x v="4"/>
    <x v="240"/>
    <x v="1"/>
    <s v="Instalado"/>
    <s v="Operativo"/>
    <s v="Distribuidora"/>
    <x v="0"/>
    <x v="1"/>
    <x v="0"/>
    <x v="0"/>
    <s v="Privado"/>
    <s v="AYACUCHO"/>
    <s v="AYACUCHO"/>
    <s v="LUCANAS"/>
    <s v="LARAMATE"/>
    <n v="0"/>
    <x v="7"/>
    <n v="0"/>
    <x v="0"/>
    <n v="0"/>
    <x v="0"/>
    <x v="0"/>
    <n v="41.564999999999998"/>
    <n v="4.1564999999999998E-2"/>
    <m/>
    <n v="9.1666666666666667E-3"/>
    <n v="7.6666666666666662E-3"/>
    <n v="7.6479999999999997"/>
    <n v="0"/>
    <n v="19"/>
    <s v="BASE DE DATOS"/>
    <m/>
  </r>
  <r>
    <s v="20"/>
    <x v="0"/>
    <s v="ELNO"/>
    <s v="42037394"/>
    <s v="42037394"/>
    <x v="4"/>
    <s v="KUBOTTA-1"/>
    <s v="S"/>
    <n v="0.09"/>
    <n v="0"/>
    <n v="0"/>
    <n v="0"/>
    <n v="0"/>
    <n v="0"/>
    <n v="0"/>
    <n v="0"/>
    <m/>
    <m/>
    <x v="1"/>
    <s v="ELNO42037394KUBOTTA-1HI"/>
    <s v="Electro Nor Oeste S. A."/>
    <x v="2"/>
    <x v="2"/>
    <s v="C. H. Canchaque"/>
    <x v="138"/>
    <x v="4"/>
    <x v="4"/>
    <x v="241"/>
    <x v="1"/>
    <s v="Retirado"/>
    <s v="Operativo"/>
    <s v="Distribuidora"/>
    <x v="0"/>
    <x v="1"/>
    <x v="0"/>
    <x v="0"/>
    <s v="Estatal"/>
    <s v="PIURA"/>
    <s v="PIURA"/>
    <s v="HUANCABAMBA"/>
    <s v="CANCHAQUE"/>
    <n v="0"/>
    <x v="7"/>
    <n v="0"/>
    <x v="0"/>
    <n v="0"/>
    <x v="0"/>
    <x v="0"/>
    <n v="0"/>
    <n v="0"/>
    <m/>
    <s v="-"/>
    <s v="-"/>
    <s v="-"/>
    <n v="0"/>
    <n v="26"/>
    <s v="BASE DE DATOS"/>
    <m/>
  </r>
  <r>
    <s v="20"/>
    <x v="0"/>
    <s v="ELNO"/>
    <s v="41037294"/>
    <s v="41037294"/>
    <x v="4"/>
    <s v="KUBOTTA-1"/>
    <s v="S"/>
    <n v="0.05"/>
    <n v="0"/>
    <n v="0"/>
    <n v="0"/>
    <n v="0"/>
    <n v="0"/>
    <n v="0"/>
    <n v="0"/>
    <m/>
    <m/>
    <x v="1"/>
    <s v="ELNO41037294KUBOTTA-1HI"/>
    <s v="Electro Nor Oeste S. A."/>
    <x v="2"/>
    <x v="2"/>
    <s v="C. H. Santo Domingo"/>
    <x v="139"/>
    <x v="4"/>
    <x v="4"/>
    <x v="241"/>
    <x v="1"/>
    <s v="Retirado"/>
    <s v="Operativo"/>
    <s v="Distribuidora"/>
    <x v="0"/>
    <x v="1"/>
    <x v="0"/>
    <x v="0"/>
    <s v="Estatal"/>
    <s v="PIURA"/>
    <s v="PIURA"/>
    <s v="MORROPON"/>
    <s v="SANTO DOMINGO"/>
    <n v="0"/>
    <x v="7"/>
    <n v="0"/>
    <x v="0"/>
    <n v="0"/>
    <x v="0"/>
    <x v="0"/>
    <n v="0"/>
    <n v="0"/>
    <m/>
    <s v="-"/>
    <s v="-"/>
    <s v="-"/>
    <n v="0"/>
    <n v="26"/>
    <s v="BASE DE DATOS"/>
    <m/>
  </r>
  <r>
    <s v="20"/>
    <x v="0"/>
    <s v="ELNO"/>
    <s v="41037294"/>
    <s v="41037294"/>
    <x v="4"/>
    <s v="KUBOTTA-2"/>
    <s v="S"/>
    <n v="0.05"/>
    <n v="0"/>
    <n v="0"/>
    <n v="0"/>
    <n v="0"/>
    <n v="0"/>
    <n v="0"/>
    <n v="0"/>
    <m/>
    <m/>
    <x v="1"/>
    <s v="ELNO41037294KUBOTTA-2HI"/>
    <s v="Electro Nor Oeste S. A."/>
    <x v="2"/>
    <x v="2"/>
    <s v="C. H. Santo Domingo"/>
    <x v="139"/>
    <x v="4"/>
    <x v="4"/>
    <x v="242"/>
    <x v="1"/>
    <s v="Retirado"/>
    <s v="Operativo"/>
    <s v="Distribuidora"/>
    <x v="0"/>
    <x v="1"/>
    <x v="0"/>
    <x v="0"/>
    <s v="Estatal"/>
    <s v="PIURA"/>
    <s v="PIURA"/>
    <s v="MORROPON"/>
    <s v="SANTO DOMINGO"/>
    <n v="0"/>
    <x v="7"/>
    <n v="0"/>
    <x v="0"/>
    <n v="0"/>
    <x v="0"/>
    <x v="0"/>
    <n v="0"/>
    <n v="0"/>
    <m/>
    <s v="-"/>
    <s v="-"/>
    <s v="-"/>
    <n v="0"/>
    <n v="26"/>
    <s v="BASE DE DATOS"/>
    <m/>
  </r>
  <r>
    <s v="20"/>
    <x v="0"/>
    <s v="ELNO"/>
    <s v="33034595"/>
    <s v="33034595"/>
    <x v="4"/>
    <s v="KUBOTTA-1"/>
    <s v="S"/>
    <n v="7.0000000000000007E-2"/>
    <n v="0"/>
    <n v="0"/>
    <n v="0"/>
    <n v="0"/>
    <n v="0"/>
    <n v="0"/>
    <n v="0"/>
    <m/>
    <m/>
    <x v="0"/>
    <s v="ELNO33034595KUBOTTA-1HI"/>
    <s v="Electro Nor Oeste S. A."/>
    <x v="2"/>
    <x v="2"/>
    <s v="C. H. Huancabamba"/>
    <x v="140"/>
    <x v="4"/>
    <x v="4"/>
    <x v="241"/>
    <x v="1"/>
    <s v="Instalado"/>
    <s v="Operativo"/>
    <s v="Distribuidora"/>
    <x v="0"/>
    <x v="1"/>
    <x v="0"/>
    <x v="0"/>
    <s v="Estatal"/>
    <s v="PIURA"/>
    <s v="PIURA"/>
    <s v="HUANCABAMBA"/>
    <s v="HUANCABAMBA"/>
    <n v="0"/>
    <x v="7"/>
    <n v="0"/>
    <x v="0"/>
    <n v="0"/>
    <x v="0"/>
    <x v="0"/>
    <n v="0"/>
    <n v="0"/>
    <m/>
    <n v="5.8333333333333336E-3"/>
    <n v="0"/>
    <n v="7.6479999999999997"/>
    <n v="0"/>
    <n v="26"/>
    <s v="BASE DE DATOS"/>
    <m/>
  </r>
  <r>
    <s v="20"/>
    <x v="0"/>
    <s v="ELNO"/>
    <s v="33034595"/>
    <s v="33034595"/>
    <x v="4"/>
    <s v="KUBOTTA-2"/>
    <s v="S"/>
    <n v="7.0000000000000007E-2"/>
    <n v="0"/>
    <n v="0"/>
    <n v="0"/>
    <n v="0"/>
    <n v="0"/>
    <n v="0"/>
    <n v="0"/>
    <m/>
    <m/>
    <x v="0"/>
    <s v="ELNO33034595KUBOTTA-2HI"/>
    <s v="Electro Nor Oeste S. A."/>
    <x v="2"/>
    <x v="2"/>
    <s v="C. H. Huancabamba"/>
    <x v="140"/>
    <x v="4"/>
    <x v="4"/>
    <x v="242"/>
    <x v="1"/>
    <s v="Instalado"/>
    <s v="Operativo"/>
    <s v="Distribuidora"/>
    <x v="0"/>
    <x v="1"/>
    <x v="0"/>
    <x v="0"/>
    <s v="Estatal"/>
    <s v="PIURA"/>
    <s v="PIURA"/>
    <s v="HUANCABAMBA"/>
    <s v="HUANCABAMBA"/>
    <n v="0"/>
    <x v="7"/>
    <n v="0"/>
    <x v="0"/>
    <n v="0"/>
    <x v="0"/>
    <x v="0"/>
    <n v="0"/>
    <n v="0"/>
    <m/>
    <n v="5.8333333333333336E-3"/>
    <n v="0"/>
    <n v="7.6479999999999997"/>
    <n v="0"/>
    <n v="26"/>
    <s v="BASE DE DATOS"/>
    <m/>
  </r>
  <r>
    <s v="20"/>
    <x v="0"/>
    <s v="ELNO"/>
    <s v="41037194"/>
    <s v="41037194"/>
    <x v="4"/>
    <s v="KUBOTTA-1"/>
    <s v="S"/>
    <n v="0.08"/>
    <n v="0"/>
    <n v="0"/>
    <n v="0"/>
    <n v="0"/>
    <n v="0"/>
    <n v="0"/>
    <n v="0"/>
    <m/>
    <m/>
    <x v="0"/>
    <s v="ELNO41037194KUBOTTA-1HI"/>
    <s v="Electro Nor Oeste S. A."/>
    <x v="2"/>
    <x v="2"/>
    <s v="C. H. Chalaco"/>
    <x v="141"/>
    <x v="4"/>
    <x v="4"/>
    <x v="241"/>
    <x v="1"/>
    <s v="Instalado"/>
    <s v="Operativo"/>
    <s v="Distribuidora"/>
    <x v="0"/>
    <x v="1"/>
    <x v="0"/>
    <x v="0"/>
    <s v="Estatal"/>
    <s v="PIURA"/>
    <s v="PIURA"/>
    <s v="MORROPON"/>
    <s v="CHALACO"/>
    <n v="0"/>
    <x v="7"/>
    <n v="0"/>
    <x v="0"/>
    <n v="0"/>
    <x v="0"/>
    <x v="0"/>
    <n v="0"/>
    <n v="0"/>
    <m/>
    <n v="6.6666666666666671E-3"/>
    <n v="0"/>
    <n v="7.6479999999999997"/>
    <n v="0"/>
    <n v="26"/>
    <s v="BASE DE DATOS"/>
    <m/>
  </r>
  <r>
    <s v="20"/>
    <x v="0"/>
    <s v="ELNO"/>
    <s v="41037194"/>
    <s v="41037194"/>
    <x v="4"/>
    <s v="KUBOTTA-2"/>
    <s v="S"/>
    <n v="0.08"/>
    <n v="0"/>
    <n v="0"/>
    <n v="0"/>
    <n v="0"/>
    <n v="0"/>
    <n v="0"/>
    <n v="0"/>
    <m/>
    <m/>
    <x v="0"/>
    <s v="ELNO41037194KUBOTTA-2HI"/>
    <s v="Electro Nor Oeste S. A."/>
    <x v="2"/>
    <x v="2"/>
    <s v="C. H. Chalaco"/>
    <x v="141"/>
    <x v="4"/>
    <x v="4"/>
    <x v="242"/>
    <x v="1"/>
    <s v="Instalado"/>
    <s v="Operativo"/>
    <s v="Distribuidora"/>
    <x v="0"/>
    <x v="1"/>
    <x v="0"/>
    <x v="0"/>
    <s v="Estatal"/>
    <s v="PIURA"/>
    <s v="PIURA"/>
    <s v="MORROPON"/>
    <s v="CHALACO"/>
    <n v="0"/>
    <x v="7"/>
    <n v="0"/>
    <x v="0"/>
    <n v="0"/>
    <x v="0"/>
    <x v="0"/>
    <n v="0"/>
    <n v="0"/>
    <m/>
    <n v="6.6666666666666671E-3"/>
    <n v="0"/>
    <n v="7.6479999999999997"/>
    <n v="0"/>
    <n v="26"/>
    <s v="BASE DE DATOS"/>
    <m/>
  </r>
  <r>
    <s v="20"/>
    <x v="0"/>
    <s v="ELNO"/>
    <s v="43038095"/>
    <s v="43038095"/>
    <x v="4"/>
    <s v="WEIRPUMP-1"/>
    <s v="S"/>
    <n v="0.83"/>
    <n v="0.8"/>
    <n v="97.070999999999998"/>
    <n v="412.69900000000001"/>
    <n v="509.77"/>
    <n v="0"/>
    <n v="0"/>
    <n v="0"/>
    <m/>
    <m/>
    <x v="0"/>
    <s v="ELNO43038095WEIRPUMP-1HI"/>
    <s v="Electro Nor Oeste S. A."/>
    <x v="2"/>
    <x v="2"/>
    <s v="C. H. Quiroz"/>
    <x v="142"/>
    <x v="4"/>
    <x v="4"/>
    <x v="243"/>
    <x v="1"/>
    <s v="Instalado"/>
    <s v="Operativo"/>
    <s v="Distribuidora"/>
    <x v="0"/>
    <x v="1"/>
    <x v="0"/>
    <x v="0"/>
    <s v="Estatal"/>
    <s v="PIURA"/>
    <s v="PIURA"/>
    <s v="AYABACA"/>
    <s v="AYABACA"/>
    <n v="0"/>
    <x v="7"/>
    <n v="0"/>
    <x v="0"/>
    <n v="0"/>
    <x v="0"/>
    <x v="0"/>
    <n v="509.77"/>
    <n v="0.50976999999999995"/>
    <m/>
    <n v="6.9166666666666668E-2"/>
    <n v="6.6666666666666666E-2"/>
    <n v="7.6479999999999997"/>
    <n v="0"/>
    <n v="26"/>
    <s v="BASE DE DATOS"/>
    <m/>
  </r>
  <r>
    <s v="20"/>
    <x v="0"/>
    <s v="ELNO"/>
    <s v="43038095"/>
    <s v="43038095"/>
    <x v="4"/>
    <s v="WEIRPUMP-2"/>
    <s v="S"/>
    <n v="0.83"/>
    <n v="0.8"/>
    <n v="92.317999999999998"/>
    <n v="413.28199999999998"/>
    <n v="505.6"/>
    <n v="0"/>
    <n v="0"/>
    <n v="0"/>
    <m/>
    <m/>
    <x v="0"/>
    <s v="ELNO43038095WEIRPUMP-2HI"/>
    <s v="Electro Nor Oeste S. A."/>
    <x v="2"/>
    <x v="2"/>
    <s v="C. H. Quiroz"/>
    <x v="142"/>
    <x v="4"/>
    <x v="4"/>
    <x v="244"/>
    <x v="1"/>
    <s v="Instalado"/>
    <s v="Operativo"/>
    <s v="Distribuidora"/>
    <x v="0"/>
    <x v="1"/>
    <x v="0"/>
    <x v="0"/>
    <s v="Estatal"/>
    <s v="PIURA"/>
    <s v="PIURA"/>
    <s v="AYABACA"/>
    <s v="AYABACA"/>
    <n v="0"/>
    <x v="7"/>
    <n v="0"/>
    <x v="0"/>
    <n v="0"/>
    <x v="0"/>
    <x v="0"/>
    <n v="505.6"/>
    <n v="0.50560000000000005"/>
    <m/>
    <n v="6.9166666666666668E-2"/>
    <n v="6.6666666666666666E-2"/>
    <n v="7.6479999999999997"/>
    <n v="-5.6843418860808015E-14"/>
    <n v="26"/>
    <s v="BASE DE DATOS"/>
    <m/>
  </r>
  <r>
    <s v="20"/>
    <x v="0"/>
    <s v="ELNO"/>
    <s v="43038096"/>
    <s v="43038096"/>
    <x v="4"/>
    <s v="KUBOTA"/>
    <s v="S"/>
    <n v="0.26"/>
    <n v="0.2"/>
    <n v="9.3140000000000001"/>
    <n v="42.171999999999997"/>
    <n v="51.487000000000002"/>
    <n v="0"/>
    <n v="0"/>
    <n v="0"/>
    <m/>
    <m/>
    <x v="0"/>
    <s v="ELNO43038096KUBOTAHI"/>
    <s v="Electro Nor Oeste S. A."/>
    <x v="2"/>
    <x v="2"/>
    <s v="C. H. Sicacate"/>
    <x v="143"/>
    <x v="4"/>
    <x v="4"/>
    <x v="245"/>
    <x v="1"/>
    <s v="Instalado"/>
    <s v="Operativo"/>
    <s v="Distribuidora"/>
    <x v="0"/>
    <x v="1"/>
    <x v="0"/>
    <x v="0"/>
    <s v="Estatal"/>
    <s v="PIURA"/>
    <s v="PIURA"/>
    <s v="AYABACA"/>
    <s v="AYABACA"/>
    <n v="0"/>
    <x v="7"/>
    <n v="0"/>
    <x v="0"/>
    <n v="0"/>
    <x v="0"/>
    <x v="0"/>
    <n v="51.487000000000002"/>
    <n v="5.1487000000000005E-2"/>
    <m/>
    <n v="2.1666666666666667E-2"/>
    <n v="1.6666666666666666E-2"/>
    <n v="7.6479999999999997"/>
    <n v="-1.0000000000047748E-3"/>
    <n v="26"/>
    <s v="BASE DE DATOS"/>
    <m/>
  </r>
  <r>
    <s v="20"/>
    <x v="0"/>
    <s v="ELNO"/>
    <s v="43038096"/>
    <s v="43038096"/>
    <x v="4"/>
    <s v="KUBOTA-1"/>
    <s v="S"/>
    <n v="0.246"/>
    <n v="0.2"/>
    <n v="15.324999999999999"/>
    <n v="70.878"/>
    <n v="86.203999999999994"/>
    <n v="0"/>
    <n v="0"/>
    <n v="0"/>
    <m/>
    <m/>
    <x v="0"/>
    <s v="ELNO43038096KUBOTA-1HI"/>
    <s v="Electro Nor Oeste S. A."/>
    <x v="2"/>
    <x v="2"/>
    <s v="C. H. Sicacate"/>
    <x v="143"/>
    <x v="4"/>
    <x v="4"/>
    <x v="246"/>
    <x v="1"/>
    <s v="Instalado"/>
    <s v="Operativo"/>
    <s v="Distribuidora"/>
    <x v="0"/>
    <x v="1"/>
    <x v="0"/>
    <x v="0"/>
    <s v="Estatal"/>
    <s v="PIURA"/>
    <s v="PIURA"/>
    <s v="AYABACA"/>
    <s v="AYABACA"/>
    <n v="0"/>
    <x v="7"/>
    <n v="0"/>
    <x v="0"/>
    <n v="0"/>
    <x v="0"/>
    <x v="0"/>
    <n v="86.203999999999994"/>
    <n v="8.6203999999999989E-2"/>
    <m/>
    <n v="2.0500000000000001E-2"/>
    <n v="1.6666666666666666E-2"/>
    <n v="7.6479999999999997"/>
    <n v="-9.9999999999056399E-4"/>
    <n v="26"/>
    <s v="BASE DE DATOS"/>
    <m/>
  </r>
  <r>
    <s v="20"/>
    <x v="0"/>
    <s v="MULLER"/>
    <s v="31001593"/>
    <s v="31001593"/>
    <x v="4"/>
    <s v="Planta 1"/>
    <s v="S"/>
    <n v="0.16"/>
    <n v="0.16"/>
    <n v="17.960999999999999"/>
    <n v="87.69"/>
    <n v="105.651"/>
    <n v="0"/>
    <n v="724"/>
    <n v="0"/>
    <m/>
    <m/>
    <x v="0"/>
    <s v="MULLER31001593Planta 1HI"/>
    <s v="E.A.W. MULLER S.A."/>
    <x v="43"/>
    <x v="43"/>
    <s v="C.H. La Esperanza"/>
    <x v="144"/>
    <x v="4"/>
    <x v="4"/>
    <x v="247"/>
    <x v="1"/>
    <s v="Instalado"/>
    <s v="Operativo"/>
    <s v="Generadora"/>
    <x v="0"/>
    <x v="1"/>
    <x v="0"/>
    <x v="0"/>
    <s v="Privado"/>
    <s v="PASCO"/>
    <s v="PASCO"/>
    <s v="OXAPAMPA"/>
    <s v="OXAPAMPA"/>
    <n v="0"/>
    <x v="7"/>
    <n v="0"/>
    <x v="0"/>
    <n v="0"/>
    <x v="0"/>
    <x v="0"/>
    <n v="105.651"/>
    <n v="0.10565099999999999"/>
    <m/>
    <n v="1.3333333333333334E-2"/>
    <n v="1.3333333333333334E-2"/>
    <n v="7.6479999999999997"/>
    <n v="0"/>
    <n v="16"/>
    <s v="BASE DE DATOS"/>
    <m/>
  </r>
  <r>
    <s v="20"/>
    <x v="0"/>
    <s v="MULLER"/>
    <s v="31001593"/>
    <s v="31001593"/>
    <x v="4"/>
    <s v="Planta 2"/>
    <s v="S"/>
    <n v="0.27200000000000002"/>
    <n v="0.27200000000000002"/>
    <n v="30.599"/>
    <n v="141.54900000000001"/>
    <n v="172.148"/>
    <n v="0"/>
    <n v="724"/>
    <n v="0"/>
    <m/>
    <m/>
    <x v="0"/>
    <s v="MULLER31001593Planta 2HI"/>
    <s v="E.A.W. MULLER S.A."/>
    <x v="43"/>
    <x v="43"/>
    <s v="C.H. La Esperanza"/>
    <x v="144"/>
    <x v="4"/>
    <x v="4"/>
    <x v="248"/>
    <x v="1"/>
    <s v="Instalado"/>
    <s v="Operativo"/>
    <s v="Generadora"/>
    <x v="0"/>
    <x v="1"/>
    <x v="0"/>
    <x v="0"/>
    <s v="Privado"/>
    <s v="PASCO"/>
    <s v="PASCO"/>
    <s v="OXAPAMPA"/>
    <s v="OXAPAMPA"/>
    <n v="0"/>
    <x v="7"/>
    <n v="0"/>
    <x v="0"/>
    <n v="0"/>
    <x v="0"/>
    <x v="0"/>
    <n v="172.148"/>
    <n v="0.172148"/>
    <m/>
    <n v="2.2666666666666668E-2"/>
    <n v="2.2666666666666668E-2"/>
    <n v="7.6479999999999997"/>
    <n v="0"/>
    <n v="16"/>
    <s v="BASE DE DATOS"/>
    <m/>
  </r>
  <r>
    <s v="20"/>
    <x v="0"/>
    <s v="MULLER"/>
    <s v="31001593"/>
    <s v="31001593"/>
    <x v="4"/>
    <s v="Planta 3"/>
    <s v="S"/>
    <n v="0.16"/>
    <n v="0.16"/>
    <n v="19.763999999999999"/>
    <n v="91.427999999999997"/>
    <n v="111.19199999999999"/>
    <n v="0"/>
    <n v="724"/>
    <n v="0"/>
    <m/>
    <m/>
    <x v="0"/>
    <s v="MULLER31001593Planta 3HI"/>
    <s v="E.A.W. MULLER S.A."/>
    <x v="43"/>
    <x v="43"/>
    <s v="C.H. La Esperanza"/>
    <x v="144"/>
    <x v="4"/>
    <x v="4"/>
    <x v="249"/>
    <x v="1"/>
    <s v="Instalado"/>
    <s v="Operativo"/>
    <s v="Generadora"/>
    <x v="0"/>
    <x v="1"/>
    <x v="0"/>
    <x v="0"/>
    <s v="Privado"/>
    <s v="PASCO"/>
    <s v="PASCO"/>
    <s v="OXAPAMPA"/>
    <s v="OXAPAMPA"/>
    <n v="0"/>
    <x v="7"/>
    <n v="0"/>
    <x v="0"/>
    <n v="0"/>
    <x v="0"/>
    <x v="0"/>
    <n v="111.19199999999999"/>
    <n v="0.111192"/>
    <m/>
    <n v="1.3333333333333334E-2"/>
    <n v="1.3333333333333334E-2"/>
    <n v="7.6479999999999997"/>
    <n v="0"/>
    <n v="16"/>
    <s v="BASE DE DATOS"/>
    <m/>
  </r>
  <r>
    <s v="20"/>
    <x v="0"/>
    <s v="ASLCHA"/>
    <s v="0001021"/>
    <s v="0001021"/>
    <x v="4"/>
    <s v="G1"/>
    <s v="S"/>
    <n v="3"/>
    <n v="1.1499999999999999"/>
    <n v="131.88800000000001"/>
    <n v="657.45799999999997"/>
    <n v="789.346"/>
    <n v="0"/>
    <n v="715.25"/>
    <n v="4.75"/>
    <m/>
    <m/>
    <x v="0"/>
    <s v="ASLCHA0001021G1HI"/>
    <s v="Asociaci¢n Santa Lucia de Chacas"/>
    <x v="44"/>
    <x v="44"/>
    <s v="C.H. Huallin I"/>
    <x v="145"/>
    <x v="4"/>
    <x v="4"/>
    <x v="13"/>
    <x v="1"/>
    <s v="Instalado"/>
    <s v="Operativo"/>
    <s v="Generadora"/>
    <x v="0"/>
    <x v="1"/>
    <x v="0"/>
    <x v="0"/>
    <s v="Privado"/>
    <s v="ANCASH"/>
    <s v="ANCASH"/>
    <s v="ASUNCIÓN"/>
    <s v="CHACAS"/>
    <s v="HUALLÍN"/>
    <x v="7"/>
    <n v="0"/>
    <x v="0"/>
    <n v="0"/>
    <x v="0"/>
    <x v="0"/>
    <n v="789.346"/>
    <n v="0.78934599999999999"/>
    <m/>
    <n v="0.25"/>
    <n v="9.5833333333333326E-2"/>
    <n v="7.6479999999999997"/>
    <n v="0"/>
    <n v="5"/>
    <s v="BASE DE DATOS"/>
    <m/>
  </r>
  <r>
    <s v="20"/>
    <x v="0"/>
    <s v="ELNM"/>
    <s v="51023714"/>
    <s v="51023714"/>
    <x v="4"/>
    <s v="G-1"/>
    <s v="S"/>
    <n v="7.0000000000000007E-2"/>
    <n v="7.0000000000000007E-2"/>
    <n v="11.198"/>
    <n v="40.552"/>
    <n v="51.75"/>
    <n v="0"/>
    <n v="742.58"/>
    <n v="0"/>
    <m/>
    <m/>
    <x v="0"/>
    <s v="ELNM51023714G-1HI"/>
    <s v="Electro Norte Medio S. A. - Hidrandina"/>
    <x v="4"/>
    <x v="4"/>
    <s v="C. H. Catilluc"/>
    <x v="146"/>
    <x v="4"/>
    <x v="4"/>
    <x v="37"/>
    <x v="1"/>
    <s v="Instalado"/>
    <s v="Operativo"/>
    <s v="Distribuidora"/>
    <x v="0"/>
    <x v="1"/>
    <x v="0"/>
    <x v="0"/>
    <s v="Estatal"/>
    <s v="CAJAMARCA"/>
    <s v="CAJAMARCA"/>
    <s v="SAN MIGUEL"/>
    <s v="CATILLUC"/>
    <n v="0"/>
    <x v="7"/>
    <n v="0"/>
    <x v="0"/>
    <n v="0"/>
    <x v="0"/>
    <x v="0"/>
    <n v="51.75"/>
    <n v="5.1749999999999997E-2"/>
    <m/>
    <n v="7.7777777777777784E-3"/>
    <n v="7.7777777777777784E-3"/>
    <n v="7.6479999999999997"/>
    <n v="0"/>
    <n v="55"/>
    <s v="BASE DE DATOS"/>
    <m/>
  </r>
  <r>
    <s v="20"/>
    <x v="0"/>
    <s v="ELNM"/>
    <s v="51023714"/>
    <s v="51023714"/>
    <x v="4"/>
    <s v="G-2"/>
    <s v="S"/>
    <n v="7.4999999999999997E-2"/>
    <n v="7.4999999999999997E-2"/>
    <n v="9.49"/>
    <n v="38.06"/>
    <n v="47.55"/>
    <n v="0"/>
    <n v="743"/>
    <n v="0"/>
    <m/>
    <m/>
    <x v="0"/>
    <s v="ELNM51023714G-2HI"/>
    <s v="Electro Norte Medio S. A. - Hidrandina"/>
    <x v="4"/>
    <x v="4"/>
    <s v="C. H. Catilluc"/>
    <x v="146"/>
    <x v="4"/>
    <x v="4"/>
    <x v="38"/>
    <x v="1"/>
    <s v="Instalado"/>
    <s v="Operativo"/>
    <s v="Distribuidora"/>
    <x v="0"/>
    <x v="1"/>
    <x v="0"/>
    <x v="0"/>
    <s v="Estatal"/>
    <s v="CAJAMARCA"/>
    <s v="CAJAMARCA"/>
    <s v="SAN MIGUEL"/>
    <s v="CATILLUC"/>
    <n v="0"/>
    <x v="7"/>
    <n v="0"/>
    <x v="0"/>
    <n v="0"/>
    <x v="0"/>
    <x v="0"/>
    <n v="47.55"/>
    <n v="4.7549999999999995E-2"/>
    <m/>
    <n v="6.2499999999999995E-3"/>
    <n v="6.2499999999999995E-3"/>
    <n v="7.6479999999999997"/>
    <n v="7.1054273576010019E-15"/>
    <n v="55"/>
    <s v="BASE DE DATOS"/>
    <m/>
  </r>
  <r>
    <s v="20"/>
    <x v="0"/>
    <s v="ELNM"/>
    <s v="51001796"/>
    <s v="51001796"/>
    <x v="4"/>
    <s v="Grupo 1"/>
    <s v="S"/>
    <n v="0.55000000000000004"/>
    <n v="0.52"/>
    <n v="42.167000000000002"/>
    <n v="160.233"/>
    <n v="202.4"/>
    <n v="0"/>
    <n v="520.5"/>
    <n v="2"/>
    <m/>
    <m/>
    <x v="0"/>
    <s v="ELNM51001796Grupo 1HI"/>
    <s v="Electro Norte Medio S. A. - Hidrandina"/>
    <x v="4"/>
    <x v="4"/>
    <s v="C. H. Celendin"/>
    <x v="147"/>
    <x v="4"/>
    <x v="4"/>
    <x v="44"/>
    <x v="1"/>
    <s v="Instalado"/>
    <s v="Operativo"/>
    <s v="Distribuidora"/>
    <x v="0"/>
    <x v="1"/>
    <x v="0"/>
    <x v="0"/>
    <s v="Estatal"/>
    <s v="CAJAMARCA"/>
    <s v="CAJAMARCA"/>
    <s v="CELENDIN"/>
    <s v="JORGE CHAVEZ"/>
    <n v="0"/>
    <x v="7"/>
    <n v="0"/>
    <x v="0"/>
    <n v="0"/>
    <x v="0"/>
    <x v="0"/>
    <n v="202.4"/>
    <n v="0.2024"/>
    <m/>
    <n v="4.5833333333333337E-2"/>
    <n v="4.3333333333333335E-2"/>
    <n v="7.6479999999999997"/>
    <n v="0"/>
    <n v="55"/>
    <s v="BASE DE DATOS"/>
    <m/>
  </r>
  <r>
    <s v="20"/>
    <x v="0"/>
    <s v="ELNM"/>
    <s v="51001796"/>
    <s v="51001796"/>
    <x v="4"/>
    <s v="Grupo 2"/>
    <s v="S"/>
    <n v="0.55000000000000004"/>
    <n v="0.52"/>
    <n v="47.045999999999999"/>
    <n v="178.774"/>
    <n v="225.82"/>
    <n v="0"/>
    <n v="520.47"/>
    <n v="3"/>
    <m/>
    <m/>
    <x v="0"/>
    <s v="ELNM51001796Grupo 2HI"/>
    <s v="Electro Norte Medio S. A. - Hidrandina"/>
    <x v="4"/>
    <x v="4"/>
    <s v="C. H. Celendin"/>
    <x v="147"/>
    <x v="4"/>
    <x v="4"/>
    <x v="171"/>
    <x v="1"/>
    <s v="Instalado"/>
    <s v="Operativo"/>
    <s v="Distribuidora"/>
    <x v="0"/>
    <x v="1"/>
    <x v="0"/>
    <x v="0"/>
    <s v="Estatal"/>
    <s v="CAJAMARCA"/>
    <s v="CAJAMARCA"/>
    <s v="CELENDIN"/>
    <s v="JORGE CHAVEZ"/>
    <n v="0"/>
    <x v="7"/>
    <n v="0"/>
    <x v="0"/>
    <n v="0"/>
    <x v="0"/>
    <x v="0"/>
    <n v="225.82"/>
    <n v="0.22581999999999999"/>
    <m/>
    <n v="4.5833333333333337E-2"/>
    <n v="4.3333333333333335E-2"/>
    <n v="7.6479999999999997"/>
    <n v="0"/>
    <n v="55"/>
    <s v="BASE DE DATOS"/>
    <m/>
  </r>
  <r>
    <s v="20"/>
    <x v="0"/>
    <s v="ELNM"/>
    <s v="51001796"/>
    <s v="51001796"/>
    <x v="4"/>
    <s v="G-3"/>
    <s v="S"/>
    <n v="0.55000000000000004"/>
    <n v="0.52"/>
    <n v="20.956"/>
    <n v="79.634"/>
    <n v="100.59"/>
    <n v="0"/>
    <n v="248.52"/>
    <n v="0"/>
    <m/>
    <m/>
    <x v="0"/>
    <s v="ELNM51001796G-3HI"/>
    <s v="Electro Norte Medio S. A. - Hidrandina"/>
    <x v="4"/>
    <x v="4"/>
    <s v="C. H. Celendin"/>
    <x v="147"/>
    <x v="4"/>
    <x v="4"/>
    <x v="172"/>
    <x v="1"/>
    <s v="Instalado"/>
    <s v="Operativo"/>
    <s v="Distribuidora"/>
    <x v="0"/>
    <x v="1"/>
    <x v="0"/>
    <x v="0"/>
    <s v="Estatal"/>
    <s v="CAJAMARCA"/>
    <s v="CAJAMARCA"/>
    <s v="CELENDIN"/>
    <s v="JORGE CHAVEZ"/>
    <n v="0"/>
    <x v="7"/>
    <n v="0"/>
    <x v="0"/>
    <n v="0"/>
    <x v="0"/>
    <x v="0"/>
    <n v="100.59"/>
    <n v="0.10059"/>
    <m/>
    <n v="4.5833333333333337E-2"/>
    <n v="4.3333333333333335E-2"/>
    <n v="7.6479999999999997"/>
    <n v="0"/>
    <n v="55"/>
    <s v="BASE DE DATOS"/>
    <m/>
  </r>
  <r>
    <s v="20"/>
    <x v="0"/>
    <s v="ELNM"/>
    <s v="31017393"/>
    <s v="31017393"/>
    <x v="4"/>
    <s v="Grupo U.Gen.2"/>
    <s v="S"/>
    <n v="0.31"/>
    <n v="0.26"/>
    <n v="1.302"/>
    <n v="4.9480000000000004"/>
    <n v="6.25"/>
    <n v="0"/>
    <n v="142.51"/>
    <n v="5"/>
    <m/>
    <m/>
    <x v="0"/>
    <s v="ELNM31017393Grupo U.Gen.2HI"/>
    <s v="Electro Norte Medio S. A. - Hidrandina"/>
    <x v="4"/>
    <x v="4"/>
    <s v="C. H. Chicche"/>
    <x v="148"/>
    <x v="4"/>
    <x v="4"/>
    <x v="250"/>
    <x v="1"/>
    <s v="Instalado"/>
    <s v="Operativo"/>
    <s v="Distribuidora"/>
    <x v="0"/>
    <x v="1"/>
    <x v="0"/>
    <x v="0"/>
    <s v="Estatal"/>
    <s v="CAJAMARCA"/>
    <s v="CAJAMARCA"/>
    <s v="CAJAMARCA"/>
    <s v="CAJAMARCA"/>
    <n v="0"/>
    <x v="7"/>
    <n v="0"/>
    <x v="0"/>
    <n v="0"/>
    <x v="0"/>
    <x v="0"/>
    <n v="6.25"/>
    <n v="6.2500000000000003E-3"/>
    <m/>
    <n v="3.875E-2"/>
    <n v="3.2500000000000001E-2"/>
    <n v="7.6479999999999997"/>
    <n v="0"/>
    <n v="55"/>
    <s v="BASE DE DATOS"/>
    <m/>
  </r>
  <r>
    <s v="20"/>
    <x v="0"/>
    <s v="ELNM"/>
    <s v="31017493"/>
    <s v="31017493"/>
    <x v="4"/>
    <s v="GRUPO 1"/>
    <s v="S"/>
    <n v="1.54"/>
    <n v="1.4970000000000001"/>
    <n v="133.80699999999999"/>
    <n v="535.22699999999998"/>
    <n v="669.03399999999999"/>
    <n v="0"/>
    <n v="737.37"/>
    <n v="0"/>
    <m/>
    <m/>
    <x v="0"/>
    <s v="ELNM31017493GRUPO 1HI"/>
    <s v="Electro Norte Medio S. A. - Hidrandina"/>
    <x v="4"/>
    <x v="4"/>
    <s v="C. H. Huari(María Jiray)"/>
    <x v="149"/>
    <x v="4"/>
    <x v="4"/>
    <x v="44"/>
    <x v="1"/>
    <s v="Instalado"/>
    <s v="Operativo"/>
    <s v="Distribuidora"/>
    <x v="0"/>
    <x v="1"/>
    <x v="0"/>
    <x v="0"/>
    <s v="Estatal"/>
    <s v="ANCASH"/>
    <s v="ANCASH"/>
    <s v="HUARI"/>
    <s v="HUARI"/>
    <n v="0"/>
    <x v="7"/>
    <n v="0"/>
    <x v="0"/>
    <n v="0"/>
    <x v="0"/>
    <x v="0"/>
    <n v="669.03399999999999"/>
    <n v="0.66903400000000002"/>
    <m/>
    <n v="0.12833333333333333"/>
    <n v="0.12475000000000001"/>
    <n v="7.6479999999999997"/>
    <n v="0"/>
    <n v="55"/>
    <s v="BASE DE DATOS"/>
    <m/>
  </r>
  <r>
    <s v="20"/>
    <x v="0"/>
    <s v="ELNM"/>
    <s v="31017493"/>
    <s v="31017493"/>
    <x v="4"/>
    <s v="Grupo 2"/>
    <s v="S"/>
    <n v="1.5"/>
    <n v="1.4"/>
    <n v="171.994"/>
    <n v="687.97400000000005"/>
    <n v="859.96799999999996"/>
    <n v="0"/>
    <n v="736.03"/>
    <n v="0"/>
    <m/>
    <m/>
    <x v="0"/>
    <s v="ELNM31017493Grupo 2HI"/>
    <s v="Electro Norte Medio S. A. - Hidrandina"/>
    <x v="4"/>
    <x v="4"/>
    <s v="C. H. Huari(María Jiray)"/>
    <x v="149"/>
    <x v="4"/>
    <x v="4"/>
    <x v="171"/>
    <x v="1"/>
    <s v="Instalado"/>
    <s v="Operativo"/>
    <s v="Distribuidora"/>
    <x v="0"/>
    <x v="1"/>
    <x v="0"/>
    <x v="0"/>
    <s v="Estatal"/>
    <s v="ANCASH"/>
    <s v="ANCASH"/>
    <s v="HUARI"/>
    <s v="HUARI"/>
    <n v="0"/>
    <x v="7"/>
    <n v="0"/>
    <x v="0"/>
    <n v="0"/>
    <x v="0"/>
    <x v="0"/>
    <n v="859.96799999999996"/>
    <n v="0.85996799999999995"/>
    <m/>
    <n v="0.15"/>
    <n v="0.13999999999999999"/>
    <n v="7.6479999999999997"/>
    <n v="1.1368683772161603E-13"/>
    <n v="55"/>
    <s v="BASE DE DATOS"/>
    <m/>
  </r>
  <r>
    <s v="20"/>
    <x v="0"/>
    <s v="ELNM"/>
    <s v="31015193"/>
    <s v="31015193"/>
    <x v="4"/>
    <s v="Grupo U.Gen.2"/>
    <s v="S"/>
    <n v="0.74"/>
    <n v="0.72"/>
    <n v="62.197000000000003"/>
    <n v="248.79"/>
    <n v="310.98700000000002"/>
    <n v="0"/>
    <n v="739.47"/>
    <n v="0"/>
    <m/>
    <m/>
    <x v="0"/>
    <s v="ELNM31015193Grupo U.Gen.2HI"/>
    <s v="Electro Norte Medio S. A. - Hidrandina"/>
    <x v="4"/>
    <x v="4"/>
    <s v="C. H. Pomabamba"/>
    <x v="150"/>
    <x v="4"/>
    <x v="4"/>
    <x v="250"/>
    <x v="1"/>
    <s v="Instalado"/>
    <s v="Operativo"/>
    <s v="Distribuidora"/>
    <x v="0"/>
    <x v="1"/>
    <x v="0"/>
    <x v="0"/>
    <s v="Estatal"/>
    <s v="ANCASH"/>
    <s v="ANCASH"/>
    <s v="POMABAMBA"/>
    <s v="POMABAMBA"/>
    <n v="0"/>
    <x v="7"/>
    <n v="0"/>
    <x v="0"/>
    <n v="0"/>
    <x v="0"/>
    <x v="0"/>
    <n v="310.98700000000002"/>
    <n v="0.31098700000000001"/>
    <m/>
    <n v="9.2499999999999999E-2"/>
    <n v="0.09"/>
    <n v="7.6479999999999997"/>
    <n v="-5.6843418860808015E-14"/>
    <n v="55"/>
    <s v="BASE DE DATOS"/>
    <m/>
  </r>
  <r>
    <s v="20"/>
    <x v="0"/>
    <s v="ELNM"/>
    <s v="31015193"/>
    <s v="31015193"/>
    <x v="4"/>
    <s v="Grupo U.Gen.3"/>
    <s v="S"/>
    <n v="0.55000000000000004"/>
    <n v="0.5"/>
    <n v="49.6"/>
    <n v="198.4"/>
    <n v="248"/>
    <n v="0"/>
    <n v="580"/>
    <n v="0"/>
    <m/>
    <m/>
    <x v="0"/>
    <s v="ELNM31015193Grupo U.Gen.3HI"/>
    <s v="Electro Norte Medio S. A. - Hidrandina"/>
    <x v="4"/>
    <x v="4"/>
    <s v="C. H. Pomabamba"/>
    <x v="150"/>
    <x v="4"/>
    <x v="4"/>
    <x v="251"/>
    <x v="1"/>
    <s v="Instalado"/>
    <s v="Operativo"/>
    <s v="Distribuidora"/>
    <x v="0"/>
    <x v="1"/>
    <x v="0"/>
    <x v="0"/>
    <s v="Estatal"/>
    <s v="ANCASH"/>
    <s v="ANCASH"/>
    <s v="POMABAMBA"/>
    <s v="POMABAMBA"/>
    <n v="0"/>
    <x v="7"/>
    <n v="0"/>
    <x v="0"/>
    <n v="0"/>
    <x v="0"/>
    <x v="0"/>
    <n v="248"/>
    <n v="0.248"/>
    <m/>
    <n v="4.5833333333333337E-2"/>
    <n v="4.1666666666666664E-2"/>
    <n v="7.6479999999999997"/>
    <n v="0"/>
    <n v="55"/>
    <s v="BASE DE DATOS"/>
    <m/>
  </r>
  <r>
    <s v="20"/>
    <x v="0"/>
    <s v="ELNM"/>
    <s v="31016893"/>
    <s v="31016893"/>
    <x v="4"/>
    <s v="Grupo U.Gen.1"/>
    <s v="S"/>
    <n v="0.28999999999999998"/>
    <n v="0.28999999999999998"/>
    <n v="37.012999999999998"/>
    <n v="140.648"/>
    <n v="177.661"/>
    <n v="0"/>
    <n v="695.56"/>
    <n v="9"/>
    <m/>
    <m/>
    <x v="0"/>
    <s v="ELNM31016893Grupo U.Gen.1HI"/>
    <s v="Electro Norte Medio S. A. - Hidrandina"/>
    <x v="4"/>
    <x v="4"/>
    <s v="C. H. Shipilco"/>
    <x v="151"/>
    <x v="4"/>
    <x v="4"/>
    <x v="252"/>
    <x v="1"/>
    <s v="Instalado"/>
    <s v="Operativo"/>
    <s v="Distribuidora"/>
    <x v="0"/>
    <x v="1"/>
    <x v="0"/>
    <x v="0"/>
    <s v="Estatal"/>
    <s v="CAJAMARCA"/>
    <s v="CAJAMARCA"/>
    <s v="CELENDIN"/>
    <s v="CELENDIN"/>
    <n v="0"/>
    <x v="7"/>
    <n v="0"/>
    <x v="0"/>
    <n v="0"/>
    <x v="0"/>
    <x v="0"/>
    <n v="177.661"/>
    <n v="0.17766100000000001"/>
    <m/>
    <n v="4.8333333333333332E-2"/>
    <n v="4.8333333333333332E-2"/>
    <n v="7.6479999999999997"/>
    <n v="0"/>
    <n v="55"/>
    <s v="BASE DE DATOS"/>
    <m/>
  </r>
  <r>
    <s v="20"/>
    <x v="0"/>
    <s v="ELNM"/>
    <s v="31016893"/>
    <s v="31016893"/>
    <x v="4"/>
    <s v="Grupo U.Gen.2"/>
    <s v="S"/>
    <n v="0.28999999999999998"/>
    <n v="0.28999999999999998"/>
    <n v="38.512999999999998"/>
    <n v="146.34800000000001"/>
    <n v="184.86099999999999"/>
    <n v="0"/>
    <n v="695.32"/>
    <n v="7"/>
    <m/>
    <m/>
    <x v="0"/>
    <s v="ELNM31016893Grupo U.Gen.2HI"/>
    <s v="Electro Norte Medio S. A. - Hidrandina"/>
    <x v="4"/>
    <x v="4"/>
    <s v="C. H. Shipilco"/>
    <x v="151"/>
    <x v="4"/>
    <x v="4"/>
    <x v="250"/>
    <x v="1"/>
    <s v="Instalado"/>
    <s v="Operativo"/>
    <s v="Distribuidora"/>
    <x v="0"/>
    <x v="1"/>
    <x v="0"/>
    <x v="0"/>
    <s v="Estatal"/>
    <s v="CAJAMARCA"/>
    <s v="CAJAMARCA"/>
    <s v="CELENDIN"/>
    <s v="CELENDIN"/>
    <n v="0"/>
    <x v="7"/>
    <n v="0"/>
    <x v="0"/>
    <n v="0"/>
    <x v="0"/>
    <x v="0"/>
    <n v="184.86099999999999"/>
    <n v="0.184861"/>
    <m/>
    <n v="4.8333333333333332E-2"/>
    <n v="4.8333333333333332E-2"/>
    <n v="7.6479999999999997"/>
    <n v="2.8421709430404007E-14"/>
    <n v="55"/>
    <s v="BASE DE DATOS"/>
    <m/>
  </r>
  <r>
    <s v="20"/>
    <x v="0"/>
    <s v="ELNM"/>
    <s v="41046094"/>
    <s v="41046094"/>
    <x v="4"/>
    <s v="Ansaldo 1"/>
    <s v="S"/>
    <n v="0.55000000000000004"/>
    <n v="0.5"/>
    <n v="7.9740000000000002"/>
    <n v="31.898"/>
    <n v="39.872"/>
    <n v="0"/>
    <n v="82.18"/>
    <n v="0"/>
    <m/>
    <m/>
    <x v="0"/>
    <s v="ELNM41046094Ansaldo 1HI"/>
    <s v="Electro Norte Medio S. A. - Hidrandina"/>
    <x v="4"/>
    <x v="4"/>
    <s v="C. H. Tarabamba"/>
    <x v="152"/>
    <x v="4"/>
    <x v="4"/>
    <x v="253"/>
    <x v="1"/>
    <s v="Instalado"/>
    <s v="Operativo"/>
    <s v="Distribuidora"/>
    <x v="0"/>
    <x v="1"/>
    <x v="0"/>
    <x v="0"/>
    <s v="Estatal"/>
    <s v="LA LIBERTAD"/>
    <s v="LA LIBERTAD"/>
    <s v="PATAZ"/>
    <s v="BULDIBUYO"/>
    <n v="0"/>
    <x v="7"/>
    <n v="0"/>
    <x v="0"/>
    <n v="0"/>
    <x v="0"/>
    <x v="0"/>
    <n v="39.872"/>
    <n v="3.9871999999999998E-2"/>
    <m/>
    <n v="0.13750000000000001"/>
    <n v="0.125"/>
    <n v="7.6479999999999997"/>
    <n v="0"/>
    <n v="55"/>
    <s v="BASE DE DATOS"/>
    <m/>
  </r>
  <r>
    <s v="20"/>
    <x v="0"/>
    <s v="ELNM"/>
    <s v="41028394"/>
    <s v="41028394"/>
    <x v="4"/>
    <s v="Grupo 3"/>
    <s v="S"/>
    <n v="0.2"/>
    <n v="0.2"/>
    <n v="0.79800000000000004"/>
    <n v="3.1920000000000002"/>
    <n v="3.99"/>
    <n v="0"/>
    <n v="47.45"/>
    <n v="0"/>
    <m/>
    <m/>
    <x v="0"/>
    <s v="ELNM41028394Grupo 3HI"/>
    <s v="Electro Norte Medio S. A. - Hidrandina"/>
    <x v="4"/>
    <x v="4"/>
    <s v="C. H. Yamobamba"/>
    <x v="153"/>
    <x v="4"/>
    <x v="4"/>
    <x v="172"/>
    <x v="1"/>
    <s v="Instalado"/>
    <s v="Operativo"/>
    <s v="Distribuidora"/>
    <x v="0"/>
    <x v="1"/>
    <x v="0"/>
    <x v="0"/>
    <s v="Estatal"/>
    <s v="LA LIBERTAD"/>
    <s v="LA LIBERTAD"/>
    <s v="SANCHEZ CARRION"/>
    <s v="HUAMACHUCO"/>
    <n v="0"/>
    <x v="7"/>
    <n v="0"/>
    <x v="0"/>
    <n v="0"/>
    <x v="0"/>
    <x v="0"/>
    <n v="3.99"/>
    <n v="3.9900000000000005E-3"/>
    <m/>
    <n v="0.05"/>
    <n v="0.05"/>
    <n v="7.6479999999999997"/>
    <n v="0"/>
    <n v="55"/>
    <s v="BASE DE DATOS"/>
    <m/>
  </r>
  <r>
    <s v="20"/>
    <x v="0"/>
    <s v="ELNM"/>
    <s v="41046494"/>
    <s v="41046494"/>
    <x v="4"/>
    <s v="Grupo U.Gen 2"/>
    <s v="S"/>
    <n v="0.2"/>
    <n v="0.19500000000000001"/>
    <n v="0.85899999999999999"/>
    <n v="3.4380000000000002"/>
    <n v="4.2969999999999997"/>
    <n v="0"/>
    <n v="41.1"/>
    <n v="0"/>
    <m/>
    <m/>
    <x v="0"/>
    <s v="ELNM41046494Grupo U.Gen 2HI"/>
    <s v="Electro Norte Medio S. A. - Hidrandina"/>
    <x v="4"/>
    <x v="4"/>
    <s v="C. H. Chiquián"/>
    <x v="154"/>
    <x v="4"/>
    <x v="4"/>
    <x v="254"/>
    <x v="1"/>
    <s v="Instalado"/>
    <s v="Operativo"/>
    <s v="Distribuidora"/>
    <x v="0"/>
    <x v="0"/>
    <x v="0"/>
    <x v="0"/>
    <s v="Estatal"/>
    <s v="ANCASH"/>
    <s v="ANCASH"/>
    <s v="BOLOGNESI"/>
    <s v="CHIQUIAN"/>
    <n v="0"/>
    <x v="7"/>
    <n v="0"/>
    <x v="0"/>
    <n v="0"/>
    <x v="0"/>
    <x v="0"/>
    <n v="4.2969999999999997"/>
    <n v="4.2969999999999996E-3"/>
    <m/>
    <n v="0.04"/>
    <n v="3.9E-2"/>
    <n v="7.6479999999999997"/>
    <n v="8.8817841970012523E-16"/>
    <n v="55"/>
    <s v="BASE DE DATOS"/>
    <m/>
  </r>
  <r>
    <s v="20"/>
    <x v="0"/>
    <s v="ELNM"/>
    <s v="41046494"/>
    <s v="41046494"/>
    <x v="4"/>
    <s v="Sulzer 1"/>
    <s v="S"/>
    <n v="0.81"/>
    <n v="0.78"/>
    <n v="37.695999999999998"/>
    <n v="150.78399999999999"/>
    <n v="188.48"/>
    <n v="0"/>
    <n v="742.5"/>
    <n v="0"/>
    <m/>
    <m/>
    <x v="0"/>
    <s v="ELNM41046494Sulzer 1HI"/>
    <s v="Electro Norte Medio S. A. - Hidrandina"/>
    <x v="4"/>
    <x v="4"/>
    <s v="C. H. Chiquián"/>
    <x v="154"/>
    <x v="4"/>
    <x v="4"/>
    <x v="196"/>
    <x v="1"/>
    <s v="Instalado"/>
    <s v="Operativo"/>
    <s v="Distribuidora"/>
    <x v="0"/>
    <x v="0"/>
    <x v="0"/>
    <x v="0"/>
    <s v="Estatal"/>
    <s v="ANCASH"/>
    <s v="ANCASH"/>
    <s v="BOLOGNESI"/>
    <s v="CHIQUIAN"/>
    <n v="0"/>
    <x v="7"/>
    <n v="0"/>
    <x v="0"/>
    <n v="0"/>
    <x v="0"/>
    <x v="0"/>
    <n v="188.48"/>
    <n v="0.18847999999999998"/>
    <m/>
    <n v="6.7500000000000004E-2"/>
    <n v="6.5000000000000002E-2"/>
    <n v="7.6479999999999997"/>
    <n v="0"/>
    <n v="55"/>
    <s v="BASE DE DATOS"/>
    <m/>
  </r>
  <r>
    <s v="20"/>
    <x v="0"/>
    <s v="ELOR"/>
    <s v="31078697"/>
    <s v="31078697"/>
    <x v="4"/>
    <s v="Turbina 1"/>
    <s v="S"/>
    <n v="2.8370000000000002"/>
    <n v="2.6"/>
    <n v="20.276"/>
    <n v="71.411000000000001"/>
    <n v="91.686999999999998"/>
    <n v="594.84"/>
    <n v="89.9"/>
    <n v="0"/>
    <m/>
    <m/>
    <x v="0"/>
    <s v="ELOR31078697Turbina 1HI"/>
    <s v="Electro Oriente S. A."/>
    <x v="5"/>
    <x v="5"/>
    <s v="C. H. El Muyo"/>
    <x v="155"/>
    <x v="4"/>
    <x v="4"/>
    <x v="255"/>
    <x v="1"/>
    <s v="Instalado"/>
    <s v="Operativo"/>
    <s v="Distribuidora"/>
    <x v="0"/>
    <x v="1"/>
    <x v="0"/>
    <x v="0"/>
    <s v="Estatal"/>
    <s v="AMAZONAS"/>
    <s v="AMAZONAS"/>
    <s v="BAGUA"/>
    <s v="ARAMANGO"/>
    <n v="0"/>
    <x v="7"/>
    <n v="0"/>
    <x v="0"/>
    <n v="0"/>
    <x v="0"/>
    <x v="0"/>
    <n v="91.686999999999998"/>
    <n v="9.1686999999999991E-2"/>
    <m/>
    <n v="0.23641666666666669"/>
    <n v="0.21666666666666667"/>
    <n v="7.6479999999999997"/>
    <n v="0"/>
    <n v="20"/>
    <s v="BASE DE DATOS"/>
    <m/>
  </r>
  <r>
    <s v="20"/>
    <x v="0"/>
    <s v="ELOR"/>
    <s v="31078697"/>
    <s v="31078697"/>
    <x v="4"/>
    <s v="Turbina 2"/>
    <s v="S"/>
    <n v="2.8370000000000002"/>
    <n v="2.6"/>
    <n v="281.99299999999999"/>
    <n v="1311.009"/>
    <n v="1593.002"/>
    <n v="1.21"/>
    <n v="741.26"/>
    <n v="0"/>
    <m/>
    <m/>
    <x v="0"/>
    <s v="ELOR31078697Turbina 2HI"/>
    <s v="Electro Oriente S. A."/>
    <x v="5"/>
    <x v="5"/>
    <s v="C. H. El Muyo"/>
    <x v="155"/>
    <x v="4"/>
    <x v="4"/>
    <x v="256"/>
    <x v="1"/>
    <s v="Instalado"/>
    <s v="Operativo"/>
    <s v="Distribuidora"/>
    <x v="0"/>
    <x v="1"/>
    <x v="0"/>
    <x v="0"/>
    <s v="Estatal"/>
    <s v="AMAZONAS"/>
    <s v="AMAZONAS"/>
    <s v="BAGUA"/>
    <s v="ARAMANGO"/>
    <n v="0"/>
    <x v="7"/>
    <n v="0"/>
    <x v="0"/>
    <n v="0"/>
    <x v="0"/>
    <x v="0"/>
    <n v="1593.002"/>
    <n v="1.593002"/>
    <m/>
    <n v="0.23641666666666669"/>
    <n v="0.21666666666666667"/>
    <n v="7.6479999999999997"/>
    <n v="0"/>
    <n v="20"/>
    <s v="BASE DE DATOS"/>
    <m/>
  </r>
  <r>
    <s v="20"/>
    <x v="0"/>
    <s v="ELOR"/>
    <s v="31078897"/>
    <s v="31078897"/>
    <x v="4"/>
    <s v="Turbina 1"/>
    <s v="S"/>
    <n v="1.59"/>
    <n v="1.45"/>
    <n v="161.88900000000001"/>
    <n v="737.27700000000004"/>
    <n v="899.16600000000005"/>
    <n v="0"/>
    <n v="734.88"/>
    <n v="0"/>
    <m/>
    <m/>
    <x v="0"/>
    <s v="ELOR31078897Turbina 1HI"/>
    <s v="Electro Oriente S. A."/>
    <x v="5"/>
    <x v="5"/>
    <s v="C. H. La Pelota"/>
    <x v="156"/>
    <x v="4"/>
    <x v="4"/>
    <x v="255"/>
    <x v="1"/>
    <s v="Instalado"/>
    <s v="Operativo"/>
    <s v="Distribuidora"/>
    <x v="0"/>
    <x v="1"/>
    <x v="0"/>
    <x v="0"/>
    <s v="Estatal"/>
    <s v="CAJAMARCA"/>
    <s v="CAJAMARCA"/>
    <s v="JAEN"/>
    <s v="JAEN"/>
    <n v="0"/>
    <x v="7"/>
    <n v="0"/>
    <x v="0"/>
    <n v="0"/>
    <x v="0"/>
    <x v="0"/>
    <n v="899.16600000000005"/>
    <n v="0.89916600000000002"/>
    <m/>
    <n v="0.13250000000000001"/>
    <n v="0.12083333333333333"/>
    <n v="7.6479999999999997"/>
    <n v="0"/>
    <n v="20"/>
    <s v="BASE DE DATOS"/>
    <m/>
  </r>
  <r>
    <s v="20"/>
    <x v="0"/>
    <s v="ELOR"/>
    <s v="31078897"/>
    <s v="31078897"/>
    <x v="4"/>
    <s v="Turbina 2"/>
    <s v="S"/>
    <n v="1.59"/>
    <n v="1.45"/>
    <n v="165.36500000000001"/>
    <n v="758.31799999999998"/>
    <n v="923.68299999999999"/>
    <n v="0"/>
    <n v="736.24"/>
    <n v="0"/>
    <m/>
    <m/>
    <x v="0"/>
    <s v="ELOR31078897Turbina 2HI"/>
    <s v="Electro Oriente S. A."/>
    <x v="5"/>
    <x v="5"/>
    <s v="C. H. La Pelota"/>
    <x v="156"/>
    <x v="4"/>
    <x v="4"/>
    <x v="256"/>
    <x v="1"/>
    <s v="Instalado"/>
    <s v="Operativo"/>
    <s v="Distribuidora"/>
    <x v="0"/>
    <x v="1"/>
    <x v="0"/>
    <x v="0"/>
    <s v="Estatal"/>
    <s v="CAJAMARCA"/>
    <s v="CAJAMARCA"/>
    <s v="JAEN"/>
    <s v="JAEN"/>
    <n v="0"/>
    <x v="7"/>
    <n v="0"/>
    <x v="0"/>
    <n v="0"/>
    <x v="0"/>
    <x v="0"/>
    <n v="923.68299999999999"/>
    <n v="0.92368300000000003"/>
    <m/>
    <n v="0.13250000000000001"/>
    <n v="0.12083333333333333"/>
    <n v="7.6479999999999997"/>
    <n v="0"/>
    <n v="20"/>
    <s v="BASE DE DATOS"/>
    <m/>
  </r>
  <r>
    <s v="20"/>
    <x v="0"/>
    <s v="ELOR"/>
    <s v="51017302"/>
    <s v="51017302"/>
    <x v="4"/>
    <s v="Turbina 1"/>
    <s v="S"/>
    <n v="1.4379999999999999"/>
    <n v="1.4"/>
    <n v="129.83699999999999"/>
    <n v="578.57299999999998"/>
    <n v="708.41"/>
    <n v="10.25"/>
    <n v="713.18"/>
    <n v="0"/>
    <m/>
    <m/>
    <x v="0"/>
    <s v="ELOR51017302Turbina 1HI"/>
    <s v="Electro Oriente S. A."/>
    <x v="5"/>
    <x v="5"/>
    <s v="C. H. Quanda"/>
    <x v="157"/>
    <x v="4"/>
    <x v="4"/>
    <x v="255"/>
    <x v="1"/>
    <s v="Instalado"/>
    <s v="Operativo"/>
    <s v="Distribuidora"/>
    <x v="0"/>
    <x v="1"/>
    <x v="0"/>
    <x v="0"/>
    <s v="Estatal"/>
    <s v="CAJAMARCA"/>
    <s v="CAJAMARCA"/>
    <s v="SAN IGNACIO"/>
    <s v="SON JOSÉ DE LOURDES"/>
    <n v="0"/>
    <x v="7"/>
    <n v="0"/>
    <x v="1"/>
    <s v="-"/>
    <x v="0"/>
    <x v="0"/>
    <n v="708.41"/>
    <n v="0.70840999999999998"/>
    <m/>
    <n v="0.11983333333333333"/>
    <n v="0.11666666666666665"/>
    <n v="7.6479999999999997"/>
    <n v="0"/>
    <n v="20"/>
    <s v="BASE DE DATOS"/>
    <m/>
  </r>
  <r>
    <s v="20"/>
    <x v="0"/>
    <s v="ELOR"/>
    <s v="51017302"/>
    <s v="51017302"/>
    <x v="4"/>
    <s v="Turbina 2"/>
    <s v="S"/>
    <n v="1.4379999999999999"/>
    <n v="1.4"/>
    <n v="128.28800000000001"/>
    <n v="571.67200000000003"/>
    <n v="699.96"/>
    <n v="10.130000000000001"/>
    <n v="728.59"/>
    <n v="0"/>
    <m/>
    <m/>
    <x v="0"/>
    <s v="ELOR51017302Turbina 2HI"/>
    <s v="Electro Oriente S. A."/>
    <x v="5"/>
    <x v="5"/>
    <s v="C. H. Quanda"/>
    <x v="157"/>
    <x v="4"/>
    <x v="4"/>
    <x v="256"/>
    <x v="1"/>
    <s v="Instalado"/>
    <s v="Operativo"/>
    <s v="Distribuidora"/>
    <x v="0"/>
    <x v="1"/>
    <x v="0"/>
    <x v="0"/>
    <s v="Estatal"/>
    <s v="CAJAMARCA"/>
    <s v="CAJAMARCA"/>
    <s v="SAN IGNACIO"/>
    <s v="SON JOSÉ DE LOURDES"/>
    <n v="0"/>
    <x v="7"/>
    <n v="0"/>
    <x v="1"/>
    <s v="-"/>
    <x v="0"/>
    <x v="0"/>
    <n v="699.96"/>
    <n v="0.69996000000000003"/>
    <m/>
    <n v="0.11983333333333333"/>
    <n v="0.11666666666666665"/>
    <n v="7.6479999999999997"/>
    <n v="0"/>
    <n v="20"/>
    <s v="BASE DE DATOS"/>
    <m/>
  </r>
  <r>
    <s v="20"/>
    <x v="0"/>
    <s v="ELOR"/>
    <s v="31077997"/>
    <s v="31077997"/>
    <x v="4"/>
    <s v="Turbina 1"/>
    <s v="S"/>
    <n v="1.2529999999999999"/>
    <n v="1.1499999999999999"/>
    <n v="92.096000000000004"/>
    <n v="403.85300000000001"/>
    <n v="495.94900000000001"/>
    <n v="0"/>
    <n v="741.93"/>
    <n v="0"/>
    <m/>
    <m/>
    <x v="0"/>
    <s v="ELOR31077997Turbina 1HI"/>
    <s v="Electro Oriente S. A."/>
    <x v="5"/>
    <x v="5"/>
    <s v="C. H. Caclic"/>
    <x v="158"/>
    <x v="4"/>
    <x v="4"/>
    <x v="255"/>
    <x v="1"/>
    <s v="Instalado"/>
    <s v="Operativo"/>
    <s v="Distribuidora"/>
    <x v="0"/>
    <x v="0"/>
    <x v="0"/>
    <x v="0"/>
    <s v="Estatal"/>
    <s v="AMAZONAS"/>
    <s v="AMAZONAS"/>
    <s v="LUYA"/>
    <s v="LUYA"/>
    <n v="0"/>
    <x v="7"/>
    <n v="0"/>
    <x v="0"/>
    <n v="0"/>
    <x v="0"/>
    <x v="0"/>
    <n v="495.94900000000001"/>
    <n v="0.49594900000000003"/>
    <m/>
    <n v="0.10441666666666666"/>
    <n v="9.5833333333333326E-2"/>
    <n v="7.6479999999999997"/>
    <n v="0"/>
    <n v="20"/>
    <s v="BASE DE DATOS"/>
    <m/>
  </r>
  <r>
    <s v="20"/>
    <x v="0"/>
    <s v="ELOR"/>
    <s v="31077997"/>
    <s v="31077997"/>
    <x v="4"/>
    <s v="Turbina 4"/>
    <s v="S"/>
    <n v="1.2529999999999999"/>
    <n v="1.1499999999999999"/>
    <n v="105.211"/>
    <n v="476.89800000000002"/>
    <n v="582.10900000000004"/>
    <n v="0"/>
    <n v="743.92"/>
    <n v="0"/>
    <m/>
    <m/>
    <x v="0"/>
    <s v="ELOR31077997Turbina 4HI"/>
    <s v="Electro Oriente S. A."/>
    <x v="5"/>
    <x v="5"/>
    <s v="C. H. Caclic"/>
    <x v="158"/>
    <x v="4"/>
    <x v="4"/>
    <x v="257"/>
    <x v="1"/>
    <s v="Instalado"/>
    <s v="Operativo"/>
    <s v="Distribuidora"/>
    <x v="0"/>
    <x v="0"/>
    <x v="0"/>
    <x v="0"/>
    <s v="Estatal"/>
    <s v="AMAZONAS"/>
    <s v="AMAZONAS"/>
    <s v="LUYA"/>
    <s v="LUYA"/>
    <n v="0"/>
    <x v="7"/>
    <n v="0"/>
    <x v="0"/>
    <n v="0"/>
    <x v="0"/>
    <x v="0"/>
    <n v="582.10900000000004"/>
    <n v="0.58210899999999999"/>
    <m/>
    <n v="0.10441666666666666"/>
    <n v="9.5833333333333326E-2"/>
    <n v="7.6479999999999997"/>
    <n v="0"/>
    <n v="20"/>
    <s v="BASE DE DATOS"/>
    <m/>
  </r>
  <r>
    <s v="20"/>
    <x v="0"/>
    <s v="ELOR"/>
    <s v="31077997"/>
    <s v="31077997"/>
    <x v="4"/>
    <s v="Turbina 2"/>
    <s v="N"/>
    <n v="1.2529999999999999"/>
    <n v="0"/>
    <n v="0"/>
    <n v="0"/>
    <n v="0"/>
    <n v="0"/>
    <n v="0"/>
    <n v="0"/>
    <m/>
    <m/>
    <x v="0"/>
    <s v="ELOR31077997Turbina 2HI"/>
    <s v="Electro Oriente S. A."/>
    <x v="5"/>
    <x v="5"/>
    <s v="C. H. Caclic"/>
    <x v="158"/>
    <x v="4"/>
    <x v="4"/>
    <x v="256"/>
    <x v="1"/>
    <s v="Instalado"/>
    <s v="Operativo"/>
    <s v="Distribuidora"/>
    <x v="0"/>
    <x v="0"/>
    <x v="0"/>
    <x v="0"/>
    <s v="Estatal"/>
    <s v="AMAZONAS"/>
    <s v="AMAZONAS"/>
    <s v="LUYA"/>
    <s v="LUYA"/>
    <n v="0"/>
    <x v="7"/>
    <n v="0"/>
    <x v="0"/>
    <n v="0"/>
    <x v="0"/>
    <x v="0"/>
    <n v="0"/>
    <n v="0"/>
    <m/>
    <n v="0.10441666666666666"/>
    <n v="0"/>
    <n v="7.6479999999999997"/>
    <n v="0"/>
    <n v="20"/>
    <s v="BASE DE DATOS"/>
    <m/>
  </r>
  <r>
    <s v="20"/>
    <x v="0"/>
    <s v="ELOR"/>
    <s v="31077997"/>
    <s v="31077997"/>
    <x v="4"/>
    <s v="Turbina 3"/>
    <s v="N"/>
    <n v="1.2529999999999999"/>
    <n v="0"/>
    <n v="0"/>
    <n v="0"/>
    <n v="0"/>
    <n v="0"/>
    <n v="0"/>
    <n v="0"/>
    <m/>
    <m/>
    <x v="0"/>
    <s v="ELOR31077997Turbina 3HI"/>
    <s v="Electro Oriente S. A."/>
    <x v="5"/>
    <x v="5"/>
    <s v="C. H. Caclic"/>
    <x v="158"/>
    <x v="4"/>
    <x v="4"/>
    <x v="258"/>
    <x v="1"/>
    <s v="Instalado"/>
    <s v="Operativo"/>
    <s v="Distribuidora"/>
    <x v="0"/>
    <x v="0"/>
    <x v="0"/>
    <x v="0"/>
    <s v="Estatal"/>
    <s v="AMAZONAS"/>
    <s v="AMAZONAS"/>
    <s v="LUYA"/>
    <s v="LUYA"/>
    <n v="0"/>
    <x v="7"/>
    <n v="0"/>
    <x v="0"/>
    <n v="0"/>
    <x v="0"/>
    <x v="0"/>
    <n v="0"/>
    <n v="0"/>
    <m/>
    <n v="0.10441666666666666"/>
    <n v="9.5833333333333326E-2"/>
    <n v="7.6479999999999997"/>
    <n v="0"/>
    <n v="20"/>
    <s v="BASE DE DATOS"/>
    <m/>
  </r>
  <r>
    <s v="20"/>
    <x v="0"/>
    <s v="ELOR"/>
    <s v="41027393"/>
    <s v="41027393"/>
    <x v="4"/>
    <s v="T-1"/>
    <s v="N"/>
    <n v="0.2"/>
    <n v="0"/>
    <n v="0"/>
    <n v="0"/>
    <n v="0"/>
    <n v="0"/>
    <n v="0"/>
    <n v="0"/>
    <m/>
    <m/>
    <x v="0"/>
    <s v="ELOR41027393T-1HI"/>
    <s v="Electro Oriente S. A."/>
    <x v="5"/>
    <x v="5"/>
    <s v="C. H. Pucara"/>
    <x v="159"/>
    <x v="4"/>
    <x v="4"/>
    <x v="229"/>
    <x v="1"/>
    <s v="Instalado"/>
    <s v="Operativo"/>
    <s v="Distribuidora"/>
    <x v="0"/>
    <x v="1"/>
    <x v="0"/>
    <x v="0"/>
    <s v="Estatal"/>
    <s v="CAJAMARCA"/>
    <s v="CAJAMARCA"/>
    <s v="JAEN"/>
    <s v="JAEN"/>
    <n v="0"/>
    <x v="7"/>
    <n v="0"/>
    <x v="0"/>
    <n v="0"/>
    <x v="0"/>
    <x v="0"/>
    <n v="0"/>
    <n v="0"/>
    <m/>
    <n v="1.6666666666666666E-2"/>
    <n v="1.4999999999999999E-2"/>
    <n v="7.6479999999999997"/>
    <n v="0"/>
    <n v="20"/>
    <s v="BASE DE DATOS"/>
    <m/>
  </r>
  <r>
    <s v="20"/>
    <x v="0"/>
    <s v="ELOR"/>
    <s v="41027393"/>
    <s v="41027393"/>
    <x v="4"/>
    <s v="T-2"/>
    <s v="S"/>
    <n v="0.2"/>
    <n v="0.18"/>
    <n v="17.588000000000001"/>
    <n v="72.611999999999995"/>
    <n v="90.2"/>
    <n v="0"/>
    <n v="687.56"/>
    <n v="0"/>
    <m/>
    <m/>
    <x v="0"/>
    <s v="ELOR41027393T-2HI"/>
    <s v="Electro Oriente S. A."/>
    <x v="5"/>
    <x v="5"/>
    <s v="C. H. Pucara"/>
    <x v="159"/>
    <x v="4"/>
    <x v="4"/>
    <x v="259"/>
    <x v="1"/>
    <s v="Instalado"/>
    <s v="Operativo"/>
    <s v="Distribuidora"/>
    <x v="0"/>
    <x v="1"/>
    <x v="0"/>
    <x v="0"/>
    <s v="Estatal"/>
    <s v="CAJAMARCA"/>
    <s v="CAJAMARCA"/>
    <s v="JAEN"/>
    <s v="JAEN"/>
    <n v="0"/>
    <x v="7"/>
    <n v="0"/>
    <x v="0"/>
    <n v="0"/>
    <x v="0"/>
    <x v="0"/>
    <n v="90.2"/>
    <n v="9.0200000000000002E-2"/>
    <m/>
    <n v="1.6666666666666666E-2"/>
    <n v="1.4999999999999999E-2"/>
    <n v="7.6479999999999997"/>
    <n v="-1.4210854715202004E-14"/>
    <n v="20"/>
    <s v="BASE DE DATOS"/>
    <m/>
  </r>
  <r>
    <s v="20"/>
    <x v="0"/>
    <s v="ELOR"/>
    <s v="31024193"/>
    <s v="31024193"/>
    <x v="4"/>
    <s v="1"/>
    <s v="S"/>
    <n v="3.3"/>
    <n v="3.3"/>
    <n v="403.76100000000002"/>
    <n v="1339.1780000000001"/>
    <n v="1742.9390000000001"/>
    <n v="4"/>
    <n v="597.46"/>
    <n v="3"/>
    <m/>
    <m/>
    <x v="0"/>
    <s v="ELOR310241931HI"/>
    <s v="Electro Oriente S. A."/>
    <x v="5"/>
    <x v="5"/>
    <s v="C. H. El Gera"/>
    <x v="160"/>
    <x v="4"/>
    <x v="4"/>
    <x v="44"/>
    <x v="1"/>
    <s v="Instalado"/>
    <s v="Operativo"/>
    <s v="Distribuidora"/>
    <x v="0"/>
    <x v="1"/>
    <x v="0"/>
    <x v="0"/>
    <s v="Estatal"/>
    <s v="SAN MARTÍN"/>
    <s v="SAN MARTÍN"/>
    <s v="MOYOBAMBA"/>
    <s v="JEPELACIO"/>
    <n v="0"/>
    <x v="7"/>
    <n v="0"/>
    <x v="0"/>
    <n v="0"/>
    <x v="0"/>
    <x v="0"/>
    <n v="1742.9390000000001"/>
    <n v="1.742939"/>
    <m/>
    <n v="0.27499999999999997"/>
    <n v="0.27499999999999997"/>
    <n v="7.6479999999999997"/>
    <n v="0"/>
    <n v="20"/>
    <s v="BASE DE DATOS"/>
    <m/>
  </r>
  <r>
    <s v="20"/>
    <x v="0"/>
    <s v="ELOR"/>
    <s v="31024193"/>
    <s v="31024193"/>
    <x v="4"/>
    <s v="2"/>
    <s v="S"/>
    <n v="3.3"/>
    <n v="3.3"/>
    <n v="400.67500000000001"/>
    <n v="1383.0840000000001"/>
    <n v="1783.759"/>
    <n v="2"/>
    <n v="617.75"/>
    <n v="3"/>
    <m/>
    <m/>
    <x v="0"/>
    <s v="ELOR310241932HI"/>
    <s v="Electro Oriente S. A."/>
    <x v="5"/>
    <x v="5"/>
    <s v="C. H. El Gera"/>
    <x v="160"/>
    <x v="4"/>
    <x v="4"/>
    <x v="171"/>
    <x v="1"/>
    <s v="Instalado"/>
    <s v="Operativo"/>
    <s v="Distribuidora"/>
    <x v="0"/>
    <x v="1"/>
    <x v="0"/>
    <x v="0"/>
    <s v="Estatal"/>
    <s v="SAN MARTÍN"/>
    <s v="SAN MARTÍN"/>
    <s v="MOYOBAMBA"/>
    <s v="JEPELACIO"/>
    <n v="0"/>
    <x v="7"/>
    <n v="0"/>
    <x v="0"/>
    <n v="0"/>
    <x v="0"/>
    <x v="0"/>
    <n v="1783.759"/>
    <n v="1.7837590000000001"/>
    <m/>
    <n v="0.27499999999999997"/>
    <n v="0.27499999999999997"/>
    <n v="7.6479999999999997"/>
    <n v="0"/>
    <n v="20"/>
    <s v="BASE DE DATOS"/>
    <m/>
  </r>
  <r>
    <s v="20"/>
    <x v="0"/>
    <s v="ELOR"/>
    <s v="31024193"/>
    <s v="31024193"/>
    <x v="4"/>
    <s v="3"/>
    <s v="S"/>
    <n v="2.5"/>
    <n v="2"/>
    <n v="212.81299999999999"/>
    <n v="694.14599999999996"/>
    <n v="906.95899999999995"/>
    <n v="2"/>
    <n v="643.80999999999995"/>
    <n v="2"/>
    <m/>
    <m/>
    <x v="0"/>
    <s v="ELOR310241933HI"/>
    <s v="Electro Oriente S. A."/>
    <x v="5"/>
    <x v="5"/>
    <s v="C. H. El Gera"/>
    <x v="160"/>
    <x v="4"/>
    <x v="4"/>
    <x v="172"/>
    <x v="1"/>
    <s v="Instalado"/>
    <s v="Operativo"/>
    <s v="Distribuidora"/>
    <x v="0"/>
    <x v="1"/>
    <x v="0"/>
    <x v="0"/>
    <s v="Estatal"/>
    <s v="SAN MARTÍN"/>
    <s v="SAN MARTÍN"/>
    <s v="MOYOBAMBA"/>
    <s v="JEPELACIO"/>
    <n v="0"/>
    <x v="7"/>
    <n v="0"/>
    <x v="0"/>
    <n v="0"/>
    <x v="0"/>
    <x v="0"/>
    <n v="906.95899999999995"/>
    <n v="0.90695899999999996"/>
    <m/>
    <n v="0.20833333333333334"/>
    <n v="0.16666666666666666"/>
    <n v="7.6479999999999997"/>
    <n v="0"/>
    <n v="20"/>
    <s v="BASE DE DATOS"/>
    <m/>
  </r>
  <r>
    <s v="20"/>
    <x v="0"/>
    <s v="ELOR"/>
    <s v="31024293"/>
    <s v="31024293"/>
    <x v="4"/>
    <s v="G1"/>
    <s v="N"/>
    <n v="0.4"/>
    <n v="0"/>
    <n v="0"/>
    <n v="0"/>
    <n v="0"/>
    <n v="0"/>
    <n v="0"/>
    <n v="0"/>
    <m/>
    <m/>
    <x v="0"/>
    <s v="ELOR31024293G1HI"/>
    <s v="Electro Oriente S. A."/>
    <x v="5"/>
    <x v="5"/>
    <s v="C.H. Shitarayacu"/>
    <x v="161"/>
    <x v="4"/>
    <x v="4"/>
    <x v="13"/>
    <x v="1"/>
    <s v="Instalado"/>
    <s v="Inoperativo"/>
    <s v="Distribuidora"/>
    <x v="0"/>
    <x v="1"/>
    <x v="0"/>
    <x v="0"/>
    <s v="Estatal"/>
    <s v="SAN MARTÍN"/>
    <s v="SAN MARTÍN"/>
    <s v="MARISCAL CACERES"/>
    <s v="PACHIZA"/>
    <n v="0"/>
    <x v="7"/>
    <n v="0"/>
    <x v="0"/>
    <n v="0"/>
    <x v="0"/>
    <x v="0"/>
    <n v="0"/>
    <n v="0"/>
    <m/>
    <n v="3.3333333333333333E-2"/>
    <n v="2.0833333333333332E-2"/>
    <n v="7.6479999999999997"/>
    <n v="0"/>
    <n v="20"/>
    <s v="BASE DE DATOS"/>
    <m/>
  </r>
  <r>
    <s v="20"/>
    <x v="0"/>
    <s v="ELOR"/>
    <s v="31024293"/>
    <s v="31024293"/>
    <x v="4"/>
    <s v="G2"/>
    <s v="S"/>
    <n v="0.4"/>
    <n v="0.25"/>
    <n v="30.106000000000002"/>
    <n v="10.73"/>
    <n v="40.835999999999999"/>
    <n v="6"/>
    <n v="255"/>
    <n v="1"/>
    <m/>
    <m/>
    <x v="0"/>
    <s v="ELOR31024293G2HI"/>
    <s v="Electro Oriente S. A."/>
    <x v="5"/>
    <x v="5"/>
    <s v="C.H. Shitarayacu"/>
    <x v="161"/>
    <x v="4"/>
    <x v="4"/>
    <x v="14"/>
    <x v="1"/>
    <s v="Instalado"/>
    <s v="Operativo"/>
    <s v="Distribuidora"/>
    <x v="0"/>
    <x v="1"/>
    <x v="0"/>
    <x v="0"/>
    <s v="Estatal"/>
    <s v="SAN MARTÍN"/>
    <s v="SAN MARTÍN"/>
    <s v="MARISCAL CACERES"/>
    <s v="PACHIZA"/>
    <n v="0"/>
    <x v="7"/>
    <n v="0"/>
    <x v="0"/>
    <n v="0"/>
    <x v="0"/>
    <x v="0"/>
    <n v="40.835999999999999"/>
    <n v="4.0835999999999997E-2"/>
    <m/>
    <n v="3.3333333333333333E-2"/>
    <n v="2.0833333333333332E-2"/>
    <n v="7.6479999999999997"/>
    <n v="0"/>
    <n v="20"/>
    <s v="BASE DE DATOS"/>
    <m/>
  </r>
  <r>
    <s v="20"/>
    <x v="0"/>
    <s v="ELOR"/>
    <s v="41113900"/>
    <s v="41113900"/>
    <x v="4"/>
    <s v="Grupo 1"/>
    <s v="S"/>
    <n v="0.06"/>
    <n v="0"/>
    <n v="0"/>
    <n v="0"/>
    <n v="0"/>
    <n v="0"/>
    <n v="0"/>
    <n v="0"/>
    <m/>
    <m/>
    <x v="0"/>
    <s v="ELOR41113900Grupo 1HI"/>
    <s v="Electro Oriente S. A."/>
    <x v="5"/>
    <x v="5"/>
    <s v="C. H. Tabaconas"/>
    <x v="162"/>
    <x v="4"/>
    <x v="4"/>
    <x v="44"/>
    <x v="1"/>
    <s v="Instalado"/>
    <s v="Operativo"/>
    <s v="Distribuidora"/>
    <x v="0"/>
    <x v="0"/>
    <x v="0"/>
    <x v="0"/>
    <s v="Estatal"/>
    <s v="CAJAMARCA"/>
    <s v="CAJAMARCA"/>
    <s v="SAN IGNACIO"/>
    <s v="TABACONAS"/>
    <n v="0"/>
    <x v="7"/>
    <n v="0"/>
    <x v="0"/>
    <n v="0"/>
    <x v="0"/>
    <x v="0"/>
    <n v="0"/>
    <n v="0"/>
    <m/>
    <n v="5.0000000000000001E-3"/>
    <n v="0"/>
    <n v="7.6479999999999997"/>
    <n v="0"/>
    <n v="20"/>
    <s v="BASE DE DATOS"/>
    <m/>
  </r>
  <r>
    <s v="20"/>
    <x v="0"/>
    <s v="ELOR"/>
    <s v="41113900"/>
    <s v="41113900"/>
    <x v="4"/>
    <s v="Grupo 2"/>
    <s v="S"/>
    <n v="0.06"/>
    <n v="0"/>
    <n v="0"/>
    <n v="0"/>
    <n v="0"/>
    <n v="0"/>
    <n v="0"/>
    <n v="0"/>
    <m/>
    <m/>
    <x v="0"/>
    <s v="ELOR41113900Grupo 2HI"/>
    <s v="Electro Oriente S. A."/>
    <x v="5"/>
    <x v="5"/>
    <s v="C. H. Tabaconas"/>
    <x v="162"/>
    <x v="4"/>
    <x v="4"/>
    <x v="171"/>
    <x v="1"/>
    <s v="Instalado"/>
    <s v="Operativo"/>
    <s v="Distribuidora"/>
    <x v="0"/>
    <x v="0"/>
    <x v="0"/>
    <x v="0"/>
    <s v="Estatal"/>
    <s v="CAJAMARCA"/>
    <s v="CAJAMARCA"/>
    <s v="SAN IGNACIO"/>
    <s v="TABACONAS"/>
    <n v="0"/>
    <x v="7"/>
    <n v="0"/>
    <x v="0"/>
    <n v="0"/>
    <x v="0"/>
    <x v="0"/>
    <n v="0"/>
    <n v="0"/>
    <m/>
    <n v="5.0000000000000001E-3"/>
    <n v="0"/>
    <n v="7.6479999999999997"/>
    <n v="0"/>
    <n v="20"/>
    <s v="BASE DE DATOS"/>
    <m/>
  </r>
  <r>
    <s v="20"/>
    <x v="0"/>
    <s v="ENEDIS"/>
    <s v="15004693"/>
    <s v="15004693"/>
    <x v="4"/>
    <s v="FRANCIS N║ 1"/>
    <s v="S"/>
    <n v="0.14000000000000001"/>
    <n v="0.14000000000000001"/>
    <n v="11.773999999999999"/>
    <n v="17.175000000000001"/>
    <n v="28.949000000000002"/>
    <n v="0"/>
    <n v="408.15"/>
    <n v="0"/>
    <m/>
    <m/>
    <x v="0"/>
    <s v="ENEDIS15004693FRANCIS N║ 1HI"/>
    <s v="ENEL Distribución Perú S.A.A."/>
    <x v="6"/>
    <x v="6"/>
    <s v="C.H. Acos"/>
    <x v="163"/>
    <x v="4"/>
    <x v="4"/>
    <x v="260"/>
    <x v="1"/>
    <s v="Instalado"/>
    <n v="0"/>
    <s v="Distribuidora"/>
    <x v="0"/>
    <x v="0"/>
    <x v="0"/>
    <x v="0"/>
    <s v="Privado"/>
    <s v="LIMA"/>
    <s v="LIMA"/>
    <s v="HUARAL"/>
    <s v="SAN MIGUEL DE ACOS"/>
    <n v="0"/>
    <x v="7"/>
    <n v="0"/>
    <x v="0"/>
    <n v="0"/>
    <x v="0"/>
    <x v="0"/>
    <n v="28.949000000000002"/>
    <n v="2.8949000000000003E-2"/>
    <m/>
    <n v="1.1666666666666667E-2"/>
    <n v="1.1666666666666667E-2"/>
    <n v="7.6479999999999997"/>
    <n v="-3.5527136788005009E-15"/>
    <n v="43"/>
    <s v="BASE DE DATOS"/>
    <m/>
  </r>
  <r>
    <s v="20"/>
    <x v="0"/>
    <s v="ENEDIS"/>
    <s v="15004693"/>
    <s v="15004693"/>
    <x v="4"/>
    <s v="FRANCIS N║ 2"/>
    <s v="S"/>
    <n v="0.14000000000000001"/>
    <n v="0.14000000000000001"/>
    <n v="13.513"/>
    <n v="42.948999999999998"/>
    <n v="56.462000000000003"/>
    <n v="0"/>
    <n v="737"/>
    <n v="0"/>
    <m/>
    <m/>
    <x v="0"/>
    <s v="ENEDIS15004693FRANCIS N║ 2HI"/>
    <s v="ENEL Distribución Perú S.A.A."/>
    <x v="6"/>
    <x v="6"/>
    <s v="C.H. Acos"/>
    <x v="163"/>
    <x v="4"/>
    <x v="4"/>
    <x v="261"/>
    <x v="1"/>
    <s v="Instalado"/>
    <n v="0"/>
    <s v="Distribuidora"/>
    <x v="0"/>
    <x v="0"/>
    <x v="0"/>
    <x v="0"/>
    <s v="Privado"/>
    <s v="LIMA"/>
    <s v="LIMA"/>
    <s v="HUARAL"/>
    <s v="SAN MIGUEL DE ACOS"/>
    <n v="0"/>
    <x v="7"/>
    <n v="0"/>
    <x v="0"/>
    <n v="0"/>
    <x v="0"/>
    <x v="0"/>
    <n v="56.462000000000003"/>
    <n v="5.6462000000000005E-2"/>
    <m/>
    <n v="1.1666666666666667E-2"/>
    <n v="1.1666666666666667E-2"/>
    <n v="7.6479999999999997"/>
    <n v="-7.1054273576010019E-15"/>
    <n v="43"/>
    <s v="BASE DE DATOS"/>
    <m/>
  </r>
  <r>
    <s v="20"/>
    <x v="0"/>
    <s v="ENEDIS"/>
    <s v="15004893"/>
    <s v="15004893"/>
    <x v="4"/>
    <s v="FRANCIS 3"/>
    <s v="S"/>
    <n v="7.4999999999999997E-2"/>
    <n v="7.4999999999999997E-2"/>
    <n v="2.2709999999999999"/>
    <n v="7.2990000000000004"/>
    <n v="9.57"/>
    <n v="0"/>
    <n v="744"/>
    <n v="0"/>
    <m/>
    <m/>
    <x v="0"/>
    <s v="ENEDIS15004893FRANCIS 3HI"/>
    <s v="ENEL Distribución Perú S.A.A."/>
    <x v="6"/>
    <x v="6"/>
    <s v="C.H. Ravira-Pacaraos"/>
    <x v="164"/>
    <x v="4"/>
    <x v="4"/>
    <x v="262"/>
    <x v="1"/>
    <s v="Instalado"/>
    <n v="0"/>
    <s v="Distribuidora"/>
    <x v="0"/>
    <x v="0"/>
    <x v="0"/>
    <x v="0"/>
    <s v="Privado"/>
    <s v="LIMA"/>
    <s v="LIMA"/>
    <s v="HUARAL"/>
    <s v="PACARAOS"/>
    <n v="0"/>
    <x v="7"/>
    <n v="0"/>
    <x v="0"/>
    <n v="0"/>
    <x v="0"/>
    <x v="0"/>
    <n v="9.57"/>
    <n v="9.5700000000000004E-3"/>
    <m/>
    <n v="6.2499999999999995E-3"/>
    <n v="6.2499999999999995E-3"/>
    <n v="7.6479999999999997"/>
    <n v="0"/>
    <n v="43"/>
    <s v="BASE DE DATOS"/>
    <m/>
  </r>
  <r>
    <s v="20"/>
    <x v="0"/>
    <s v="ENEDIS"/>
    <s v="15004893"/>
    <s v="15004893"/>
    <x v="4"/>
    <s v="FRANCIS 4"/>
    <s v="S"/>
    <n v="7.4999999999999997E-2"/>
    <n v="7.4999999999999997E-2"/>
    <n v="2.319"/>
    <n v="2.5529999999999999"/>
    <n v="4.8719999999999999"/>
    <n v="0"/>
    <n v="381"/>
    <n v="0"/>
    <m/>
    <m/>
    <x v="0"/>
    <s v="ENEDIS15004893FRANCIS 4HI"/>
    <s v="ENEL Distribución Perú S.A.A."/>
    <x v="6"/>
    <x v="6"/>
    <s v="C.H. Ravira-Pacaraos"/>
    <x v="164"/>
    <x v="4"/>
    <x v="4"/>
    <x v="263"/>
    <x v="1"/>
    <s v="Instalado"/>
    <n v="0"/>
    <s v="Distribuidora"/>
    <x v="0"/>
    <x v="0"/>
    <x v="0"/>
    <x v="0"/>
    <s v="Privado"/>
    <s v="LIMA"/>
    <s v="LIMA"/>
    <s v="HUARAL"/>
    <s v="PACARAOS"/>
    <n v="0"/>
    <x v="7"/>
    <n v="0"/>
    <x v="0"/>
    <n v="0"/>
    <x v="0"/>
    <x v="0"/>
    <n v="4.8719999999999999"/>
    <n v="4.8719999999999996E-3"/>
    <m/>
    <n v="6.2499999999999995E-3"/>
    <n v="6.2499999999999995E-3"/>
    <n v="7.6479999999999997"/>
    <n v="0"/>
    <n v="43"/>
    <s v="BASE DE DATOS"/>
    <m/>
  </r>
  <r>
    <s v="20"/>
    <x v="0"/>
    <s v="ENEDIS"/>
    <s v="51000495"/>
    <s v="51000495"/>
    <x v="4"/>
    <s v="Turgo N║ 1"/>
    <s v="S"/>
    <n v="0.25"/>
    <n v="0.25"/>
    <n v="19.257000000000001"/>
    <n v="49.692"/>
    <n v="68.947999999999993"/>
    <n v="0"/>
    <n v="744"/>
    <n v="0"/>
    <m/>
    <m/>
    <x v="0"/>
    <s v="ENEDIS51000495Turgo N║ 1HI"/>
    <s v="ENEL Distribución Perú S.A.A."/>
    <x v="6"/>
    <x v="6"/>
    <s v="C. H. NAVA"/>
    <x v="165"/>
    <x v="4"/>
    <x v="4"/>
    <x v="264"/>
    <x v="1"/>
    <s v="Instalado"/>
    <n v="0"/>
    <s v="Distribuidora"/>
    <x v="0"/>
    <x v="0"/>
    <x v="0"/>
    <x v="0"/>
    <s v="Privado"/>
    <s v="LIMA"/>
    <s v="LIMA"/>
    <s v="OYON"/>
    <s v="PACHANGARA"/>
    <n v="0"/>
    <x v="7"/>
    <n v="0"/>
    <x v="0"/>
    <n v="0"/>
    <x v="0"/>
    <x v="0"/>
    <n v="68.947999999999993"/>
    <n v="6.8947999999999995E-2"/>
    <m/>
    <n v="2.0833333333333332E-2"/>
    <n v="2.0833333333333332E-2"/>
    <n v="7.6479999999999997"/>
    <n v="1.0000000000047748E-3"/>
    <n v="43"/>
    <s v="BASE DE DATOS"/>
    <m/>
  </r>
  <r>
    <s v="20"/>
    <x v="0"/>
    <s v="ENEDIS"/>
    <s v="51000495"/>
    <s v="51000495"/>
    <x v="4"/>
    <s v="Turgo N║ 2"/>
    <s v="S"/>
    <n v="0.27700000000000002"/>
    <n v="0.25"/>
    <n v="2.6779999999999999"/>
    <n v="7.5010000000000003"/>
    <n v="10.179"/>
    <n v="0"/>
    <n v="743"/>
    <n v="0"/>
    <m/>
    <m/>
    <x v="0"/>
    <s v="ENEDIS51000495Turgo N║ 2HI"/>
    <s v="ENEL Distribución Perú S.A.A."/>
    <x v="6"/>
    <x v="6"/>
    <s v="C. H. NAVA"/>
    <x v="165"/>
    <x v="4"/>
    <x v="4"/>
    <x v="265"/>
    <x v="1"/>
    <s v="Instalado"/>
    <n v="0"/>
    <s v="Distribuidora"/>
    <x v="0"/>
    <x v="0"/>
    <x v="0"/>
    <x v="0"/>
    <s v="Privado"/>
    <s v="LIMA"/>
    <s v="LIMA"/>
    <s v="OYON"/>
    <s v="PACHANGARA"/>
    <n v="0"/>
    <x v="7"/>
    <n v="0"/>
    <x v="0"/>
    <n v="0"/>
    <x v="0"/>
    <x v="0"/>
    <n v="10.179"/>
    <n v="1.0179000000000001E-2"/>
    <m/>
    <n v="2.3083333333333334E-2"/>
    <n v="2.0833333333333332E-2"/>
    <n v="7.6479999999999997"/>
    <n v="0"/>
    <n v="43"/>
    <s v="BASE DE DATOS"/>
    <m/>
  </r>
  <r>
    <s v="20"/>
    <x v="0"/>
    <s v="ENEDIS"/>
    <s v="15004393"/>
    <s v="15004393"/>
    <x v="4"/>
    <s v="PELTON N║ 1"/>
    <s v="S"/>
    <n v="0.5"/>
    <n v="0.45"/>
    <n v="25.902999999999999"/>
    <n v="80.307000000000002"/>
    <n v="106.211"/>
    <n v="0"/>
    <n v="734.15"/>
    <n v="0"/>
    <m/>
    <m/>
    <x v="0"/>
    <s v="ENEDIS15004393PELTON N║ 1HI"/>
    <s v="ENEL Distribución Perú S.A.A."/>
    <x v="6"/>
    <x v="6"/>
    <s v="C.H. Canta"/>
    <x v="166"/>
    <x v="4"/>
    <x v="4"/>
    <x v="266"/>
    <x v="1"/>
    <s v="Instalado"/>
    <n v="0"/>
    <s v="Distribuidora"/>
    <x v="0"/>
    <x v="0"/>
    <x v="0"/>
    <x v="0"/>
    <s v="Privado"/>
    <s v="LIMA"/>
    <s v="LIMA"/>
    <s v="CANTA"/>
    <s v="CANTA"/>
    <n v="0"/>
    <x v="7"/>
    <n v="0"/>
    <x v="0"/>
    <n v="0"/>
    <x v="0"/>
    <x v="0"/>
    <n v="106.211"/>
    <n v="0.106211"/>
    <m/>
    <n v="4.1666666666666664E-2"/>
    <n v="3.7499999999999999E-2"/>
    <n v="7.6479999999999997"/>
    <n v="-9.9999999999056399E-4"/>
    <n v="43"/>
    <s v="BASE DE DATOS"/>
    <m/>
  </r>
  <r>
    <s v="20"/>
    <x v="0"/>
    <s v="ENEDIS"/>
    <s v="15004393"/>
    <s v="15004393"/>
    <x v="4"/>
    <s v="PELTON N║ 2"/>
    <s v="S"/>
    <n v="0.5"/>
    <n v="0.45"/>
    <n v="9.2840000000000007"/>
    <n v="1.2929999999999999"/>
    <n v="10.577"/>
    <n v="0"/>
    <n v="179"/>
    <n v="0"/>
    <m/>
    <m/>
    <x v="0"/>
    <s v="ENEDIS15004393PELTON N║ 2HI"/>
    <s v="ENEL Distribución Perú S.A.A."/>
    <x v="6"/>
    <x v="6"/>
    <s v="C.H. Canta"/>
    <x v="166"/>
    <x v="4"/>
    <x v="4"/>
    <x v="267"/>
    <x v="1"/>
    <s v="Instalado"/>
    <n v="0"/>
    <s v="Distribuidora"/>
    <x v="0"/>
    <x v="0"/>
    <x v="0"/>
    <x v="0"/>
    <s v="Privado"/>
    <s v="LIMA"/>
    <s v="LIMA"/>
    <s v="CANTA"/>
    <s v="CANTA"/>
    <n v="0"/>
    <x v="7"/>
    <n v="0"/>
    <x v="0"/>
    <n v="0"/>
    <x v="0"/>
    <x v="0"/>
    <n v="10.577"/>
    <n v="1.0577E-2"/>
    <m/>
    <n v="4.1666666666666664E-2"/>
    <n v="3.7499999999999999E-2"/>
    <n v="7.6479999999999997"/>
    <n v="0"/>
    <n v="43"/>
    <s v="BASE DE DATOS"/>
    <m/>
  </r>
  <r>
    <s v="20"/>
    <x v="0"/>
    <s v="ENEDIS"/>
    <s v="15004593"/>
    <s v="15004593"/>
    <x v="4"/>
    <s v="FRANCIS N ║ 6"/>
    <s v="S"/>
    <n v="0.11"/>
    <n v="9.9000000000000005E-2"/>
    <n v="5.4340000000000002"/>
    <n v="17.216000000000001"/>
    <n v="22.65"/>
    <n v="0"/>
    <n v="743.45"/>
    <n v="0"/>
    <m/>
    <m/>
    <x v="0"/>
    <s v="ENEDIS15004593FRANCIS N ║ 6HI"/>
    <s v="ENEL Distribución Perú S.A.A."/>
    <x v="6"/>
    <x v="6"/>
    <s v="C.H. Yaso"/>
    <x v="167"/>
    <x v="4"/>
    <x v="4"/>
    <x v="268"/>
    <x v="1"/>
    <s v="Instalado"/>
    <n v="0"/>
    <s v="Distribuidora"/>
    <x v="0"/>
    <x v="0"/>
    <x v="0"/>
    <x v="0"/>
    <s v="Privado"/>
    <s v="LIMA"/>
    <s v="LIMA"/>
    <s v="CANTA"/>
    <s v="SANTA ROSA DE QUIVES"/>
    <n v="0"/>
    <x v="7"/>
    <n v="0"/>
    <x v="0"/>
    <n v="0"/>
    <x v="0"/>
    <x v="0"/>
    <n v="22.65"/>
    <n v="2.265E-2"/>
    <m/>
    <n v="9.1666666666666667E-3"/>
    <n v="8.2500000000000004E-3"/>
    <n v="7.6479999999999997"/>
    <n v="3.5527136788005009E-15"/>
    <n v="43"/>
    <s v="BASE DE DATOS"/>
    <m/>
  </r>
  <r>
    <s v="20"/>
    <x v="0"/>
    <s v="ENEDIS"/>
    <s v="15004593"/>
    <s v="15004593"/>
    <x v="4"/>
    <s v="KUBOTTA N║ 4"/>
    <s v="S"/>
    <n v="0"/>
    <n v="5.0000000000000001E-3"/>
    <n v="0"/>
    <n v="5.0000000000000001E-3"/>
    <n v="5.0000000000000001E-3"/>
    <n v="0"/>
    <n v="0"/>
    <n v="0"/>
    <m/>
    <m/>
    <x v="0"/>
    <s v="ENEDIS15004593KUBOTTA N║ 4HI"/>
    <s v="ENEL Distribución Perú S.A.A."/>
    <x v="6"/>
    <x v="6"/>
    <s v="C.H. Yaso"/>
    <x v="167"/>
    <x v="4"/>
    <x v="4"/>
    <x v="269"/>
    <x v="1"/>
    <s v="Instalado"/>
    <n v="0"/>
    <s v="Distribuidora"/>
    <x v="0"/>
    <x v="0"/>
    <x v="0"/>
    <x v="0"/>
    <s v="Privado"/>
    <s v="LIMA"/>
    <s v="LIMA"/>
    <s v="CANTA"/>
    <s v="SANTA ROSA DE QUIVES"/>
    <n v="0"/>
    <x v="7"/>
    <n v="0"/>
    <x v="0"/>
    <n v="0"/>
    <x v="0"/>
    <x v="0"/>
    <n v="5.0000000000000001E-3"/>
    <n v="5.0000000000000004E-6"/>
    <m/>
    <n v="6.6666666666666671E-3"/>
    <n v="5.9999999999999993E-3"/>
    <n v="7.6479999999999997"/>
    <n v="0"/>
    <n v="43"/>
    <s v="BASE DE DATOS"/>
    <m/>
  </r>
  <r>
    <s v="20"/>
    <x v="0"/>
    <s v="ELPU"/>
    <s v="51015199"/>
    <s v="51015199"/>
    <x v="4"/>
    <s v="BOVING 1"/>
    <s v="S"/>
    <n v="1.5"/>
    <n v="1.2"/>
    <n v="117.72"/>
    <n v="542.04"/>
    <n v="659.76"/>
    <n v="42.97"/>
    <n v="694.98"/>
    <n v="6.05"/>
    <m/>
    <m/>
    <x v="0"/>
    <s v="ELPU51015199BOVING 1HI"/>
    <s v="Electro Puno S.A.A."/>
    <x v="45"/>
    <x v="45"/>
    <s v="C. H. Sandia"/>
    <x v="168"/>
    <x v="4"/>
    <x v="4"/>
    <x v="270"/>
    <x v="1"/>
    <s v="Instalado"/>
    <s v="Operativo"/>
    <s v="Distribuidora"/>
    <x v="0"/>
    <x v="1"/>
    <x v="0"/>
    <x v="0"/>
    <s v="Estatal"/>
    <s v="PUNO"/>
    <s v="PUNO"/>
    <s v="SANDIA"/>
    <s v="SANDIA"/>
    <n v="0"/>
    <x v="7"/>
    <n v="0"/>
    <x v="0"/>
    <n v="0"/>
    <x v="0"/>
    <x v="0"/>
    <n v="659.76"/>
    <n v="0.65976000000000001"/>
    <m/>
    <n v="0.125"/>
    <n v="9.9999999999999992E-2"/>
    <n v="7.6479999999999997"/>
    <n v="0"/>
    <n v="21"/>
    <s v="BASE DE DATOS"/>
    <m/>
  </r>
  <r>
    <s v="20"/>
    <x v="0"/>
    <s v="ELPU"/>
    <s v="51015199"/>
    <s v="51015199"/>
    <x v="4"/>
    <s v="BOVING 2"/>
    <s v="S"/>
    <n v="1.5"/>
    <n v="1.2"/>
    <n v="115.43"/>
    <n v="528.59"/>
    <n v="644.02"/>
    <n v="104.63"/>
    <n v="635.32000000000005"/>
    <n v="4.05"/>
    <m/>
    <m/>
    <x v="0"/>
    <s v="ELPU51015199BOVING 2HI"/>
    <s v="Electro Puno S.A.A."/>
    <x v="45"/>
    <x v="45"/>
    <s v="C. H. Sandia"/>
    <x v="168"/>
    <x v="4"/>
    <x v="4"/>
    <x v="271"/>
    <x v="1"/>
    <s v="Instalado"/>
    <s v="Operativo"/>
    <s v="Distribuidora"/>
    <x v="0"/>
    <x v="1"/>
    <x v="0"/>
    <x v="0"/>
    <s v="Estatal"/>
    <s v="PUNO"/>
    <s v="PUNO"/>
    <s v="SANDIA"/>
    <s v="SANDIA"/>
    <n v="0"/>
    <x v="7"/>
    <n v="0"/>
    <x v="0"/>
    <n v="0"/>
    <x v="0"/>
    <x v="0"/>
    <n v="644.02"/>
    <n v="0.64402000000000004"/>
    <m/>
    <n v="0.125"/>
    <n v="9.9999999999999992E-2"/>
    <n v="7.6479999999999997"/>
    <n v="0"/>
    <n v="21"/>
    <s v="BASE DE DATOS"/>
    <m/>
  </r>
  <r>
    <s v="20"/>
    <x v="0"/>
    <s v="ELPU"/>
    <s v="51015199"/>
    <s v="51015199"/>
    <x v="4"/>
    <s v="HYHC"/>
    <s v="S"/>
    <n v="1.5"/>
    <n v="1.29"/>
    <n v="0"/>
    <n v="0"/>
    <n v="0"/>
    <n v="0"/>
    <n v="0"/>
    <n v="744"/>
    <m/>
    <m/>
    <x v="0"/>
    <s v="ELPU51015199HYHCHI"/>
    <s v="Electro Puno S.A.A."/>
    <x v="45"/>
    <x v="45"/>
    <s v="C. H. Sandia"/>
    <x v="168"/>
    <x v="4"/>
    <x v="4"/>
    <x v="272"/>
    <x v="1"/>
    <s v="Instalado"/>
    <s v="Operativo"/>
    <s v="Distribuidora"/>
    <x v="0"/>
    <x v="1"/>
    <x v="0"/>
    <x v="0"/>
    <s v="Estatal"/>
    <s v="PUNO"/>
    <s v="PUNO"/>
    <s v="SANDIA"/>
    <s v="SANDIA"/>
    <n v="0"/>
    <x v="7"/>
    <n v="0"/>
    <x v="0"/>
    <n v="0"/>
    <x v="0"/>
    <x v="0"/>
    <n v="0"/>
    <n v="0"/>
    <m/>
    <n v="0.125"/>
    <n v="0.1075"/>
    <n v="7.6479999999999997"/>
    <n v="0"/>
    <n v="21"/>
    <s v="BASE DE DATOS"/>
    <m/>
  </r>
  <r>
    <s v="20"/>
    <x v="0"/>
    <s v="SEAL"/>
    <s v="31012793"/>
    <s v="31012793"/>
    <x v="4"/>
    <s v="Leffel"/>
    <s v="N"/>
    <n v="0.6"/>
    <n v="0"/>
    <n v="0"/>
    <n v="0"/>
    <n v="0"/>
    <n v="0"/>
    <n v="0"/>
    <n v="0"/>
    <m/>
    <m/>
    <x v="0"/>
    <s v="SEAL31012793LeffelHI"/>
    <s v="SEAL - Sociedad El‚ctrica del Sur Oeste S. A."/>
    <x v="7"/>
    <x v="7"/>
    <s v="C. H. San Gregorio"/>
    <x v="169"/>
    <x v="4"/>
    <x v="4"/>
    <x v="273"/>
    <x v="1"/>
    <s v="Instalado"/>
    <s v="Inoperativo"/>
    <s v="Distribuidora"/>
    <x v="0"/>
    <x v="1"/>
    <x v="0"/>
    <x v="0"/>
    <s v="Estatal"/>
    <s v="AREQUIPA"/>
    <s v="AREQUIPA"/>
    <s v="CAMANA"/>
    <s v="NICOLAS DE PIEROLA"/>
    <n v="0"/>
    <x v="7"/>
    <n v="0"/>
    <x v="0"/>
    <n v="0"/>
    <x v="0"/>
    <x v="0"/>
    <n v="0"/>
    <n v="0"/>
    <m/>
    <n v="4.9999999999999996E-2"/>
    <n v="0"/>
    <n v="7.6479999999999997"/>
    <n v="0"/>
    <n v="77"/>
    <s v="BASE DE DATOS"/>
    <m/>
  </r>
  <r>
    <s v="20"/>
    <x v="0"/>
    <s v="SEAL"/>
    <s v="33013880"/>
    <s v="33013880"/>
    <x v="4"/>
    <s v="JMW-1"/>
    <s v="N"/>
    <n v="9.5000000000000001E-2"/>
    <n v="0"/>
    <n v="0"/>
    <n v="0"/>
    <n v="0"/>
    <n v="0"/>
    <n v="0"/>
    <n v="0"/>
    <m/>
    <m/>
    <x v="0"/>
    <s v="SEAL33013880JMW-1HI"/>
    <s v="SEAL - Sociedad El‚ctrica del Sur Oeste S. A."/>
    <x v="7"/>
    <x v="7"/>
    <s v="C. H. Caravelí"/>
    <x v="170"/>
    <x v="4"/>
    <x v="4"/>
    <x v="274"/>
    <x v="1"/>
    <s v="Instalado"/>
    <s v="Inoperativo"/>
    <s v="Distribuidora"/>
    <x v="0"/>
    <x v="1"/>
    <x v="0"/>
    <x v="0"/>
    <s v="Estatal"/>
    <s v="AREQUIPA"/>
    <s v="AREQUIPA"/>
    <s v="CARAVELI"/>
    <s v="CARAVELI"/>
    <n v="0"/>
    <x v="7"/>
    <n v="0"/>
    <x v="0"/>
    <n v="0"/>
    <x v="0"/>
    <x v="0"/>
    <n v="0"/>
    <n v="0"/>
    <m/>
    <n v="7.9166666666666673E-3"/>
    <n v="0"/>
    <n v="7.6479999999999997"/>
    <n v="0"/>
    <n v="77"/>
    <s v="BASE DE DATOS"/>
    <m/>
  </r>
  <r>
    <s v="20"/>
    <x v="0"/>
    <s v="SEAL"/>
    <s v="33013880"/>
    <s v="33013880"/>
    <x v="4"/>
    <s v="JMW-2"/>
    <s v="N"/>
    <n v="0.09"/>
    <n v="0"/>
    <n v="0"/>
    <n v="0"/>
    <n v="0"/>
    <n v="0"/>
    <n v="0"/>
    <n v="0"/>
    <m/>
    <m/>
    <x v="0"/>
    <s v="SEAL33013880JMW-2HI"/>
    <s v="SEAL - Sociedad El‚ctrica del Sur Oeste S. A."/>
    <x v="7"/>
    <x v="7"/>
    <s v="C. H. Caravelí"/>
    <x v="170"/>
    <x v="4"/>
    <x v="4"/>
    <x v="275"/>
    <x v="1"/>
    <s v="Instalado"/>
    <s v="Inoperativo"/>
    <s v="Distribuidora"/>
    <x v="0"/>
    <x v="1"/>
    <x v="0"/>
    <x v="0"/>
    <s v="Estatal"/>
    <s v="AREQUIPA"/>
    <s v="AREQUIPA"/>
    <s v="CARAVELI"/>
    <s v="CARAVELI"/>
    <n v="0"/>
    <x v="7"/>
    <n v="0"/>
    <x v="0"/>
    <n v="0"/>
    <x v="0"/>
    <x v="0"/>
    <n v="0"/>
    <n v="0"/>
    <m/>
    <n v="7.4999999999999997E-3"/>
    <n v="0"/>
    <n v="7.6479999999999997"/>
    <n v="0"/>
    <n v="77"/>
    <s v="BASE DE DATOS"/>
    <m/>
  </r>
  <r>
    <s v="20"/>
    <x v="0"/>
    <s v="SEAL"/>
    <s v="31013193"/>
    <s v="31013193"/>
    <x v="4"/>
    <s v="FRANCIS"/>
    <s v="N"/>
    <n v="0.5"/>
    <n v="0"/>
    <n v="0"/>
    <n v="0"/>
    <n v="0"/>
    <n v="0"/>
    <n v="0"/>
    <n v="0"/>
    <m/>
    <m/>
    <x v="0"/>
    <s v="SEAL31013193FRANCISHI"/>
    <s v="SEAL - Sociedad El‚ctrica del Sur Oeste S. A."/>
    <x v="7"/>
    <x v="7"/>
    <s v="C. H. Ongoro"/>
    <x v="171"/>
    <x v="4"/>
    <x v="4"/>
    <x v="276"/>
    <x v="1"/>
    <s v="Instalado"/>
    <s v="Inoperativo"/>
    <s v="Distribuidora"/>
    <x v="0"/>
    <x v="1"/>
    <x v="0"/>
    <x v="0"/>
    <s v="Estatal"/>
    <s v="AREQUIPA"/>
    <s v="AREQUIPA"/>
    <s v="CASTILLA"/>
    <s v="CAYLLOMA"/>
    <n v="0"/>
    <x v="7"/>
    <n v="0"/>
    <x v="0"/>
    <n v="0"/>
    <x v="0"/>
    <x v="0"/>
    <n v="0"/>
    <n v="0"/>
    <m/>
    <n v="4.1666666666666664E-2"/>
    <n v="0"/>
    <n v="7.6479999999999997"/>
    <n v="0"/>
    <n v="77"/>
    <s v="BASE DE DATOS"/>
    <m/>
  </r>
  <r>
    <s v="20"/>
    <x v="0"/>
    <s v="SEAL"/>
    <s v="31013193"/>
    <s v="31013193"/>
    <x v="4"/>
    <s v="TURBAL"/>
    <s v="N"/>
    <n v="0.53500000000000003"/>
    <n v="0"/>
    <n v="0"/>
    <n v="0"/>
    <n v="0"/>
    <n v="0"/>
    <n v="0"/>
    <n v="0"/>
    <m/>
    <m/>
    <x v="0"/>
    <s v="SEAL31013193TURBALHI"/>
    <s v="SEAL - Sociedad El‚ctrica del Sur Oeste S. A."/>
    <x v="7"/>
    <x v="7"/>
    <s v="C. H. Ongoro"/>
    <x v="171"/>
    <x v="4"/>
    <x v="4"/>
    <x v="277"/>
    <x v="1"/>
    <s v="Instalado"/>
    <s v="Inoperativo"/>
    <s v="Distribuidora"/>
    <x v="0"/>
    <x v="1"/>
    <x v="0"/>
    <x v="0"/>
    <s v="Estatal"/>
    <s v="AREQUIPA"/>
    <s v="AREQUIPA"/>
    <s v="CASTILLA"/>
    <s v="CAYLLOMA"/>
    <n v="0"/>
    <x v="7"/>
    <n v="0"/>
    <x v="0"/>
    <n v="0"/>
    <x v="0"/>
    <x v="0"/>
    <n v="0"/>
    <n v="0"/>
    <m/>
    <n v="4.4583333333333336E-2"/>
    <n v="0"/>
    <n v="7.6479999999999997"/>
    <n v="0"/>
    <n v="77"/>
    <s v="BASE DE DATOS"/>
    <m/>
  </r>
  <r>
    <s v="20"/>
    <x v="0"/>
    <s v="SEAL"/>
    <s v="51010397"/>
    <s v="51010397"/>
    <x v="4"/>
    <s v="Kubota 1"/>
    <s v="N"/>
    <n v="0.33600000000000002"/>
    <n v="0"/>
    <n v="0"/>
    <n v="0"/>
    <n v="0"/>
    <n v="0"/>
    <n v="0"/>
    <n v="0"/>
    <m/>
    <m/>
    <x v="0"/>
    <s v="SEAL51010397Kubota 1HI"/>
    <s v="SEAL - Sociedad El‚ctrica del Sur Oeste S. A."/>
    <x v="7"/>
    <x v="7"/>
    <s v="C. H. Chococo"/>
    <x v="172"/>
    <x v="4"/>
    <x v="4"/>
    <x v="278"/>
    <x v="1"/>
    <s v="Instalado"/>
    <s v="Inoperativo"/>
    <s v="Distribuidora"/>
    <x v="0"/>
    <x v="1"/>
    <x v="0"/>
    <x v="0"/>
    <s v="Estatal"/>
    <s v="AREQUIPA"/>
    <s v="AREQUIPA"/>
    <s v="LA UNION"/>
    <s v="ALCA"/>
    <n v="0"/>
    <x v="7"/>
    <n v="0"/>
    <x v="0"/>
    <n v="0"/>
    <x v="0"/>
    <x v="0"/>
    <n v="0"/>
    <n v="0"/>
    <m/>
    <n v="2.8000000000000001E-2"/>
    <n v="0"/>
    <n v="7.6479999999999997"/>
    <n v="0"/>
    <n v="77"/>
    <s v="BASE DE DATOS"/>
    <m/>
  </r>
  <r>
    <s v="20"/>
    <x v="0"/>
    <s v="SEAL"/>
    <s v="51010397"/>
    <s v="51010397"/>
    <x v="4"/>
    <s v="Kubota 2"/>
    <s v="N"/>
    <n v="0.33600000000000002"/>
    <n v="0"/>
    <n v="0"/>
    <n v="0"/>
    <n v="0"/>
    <n v="0"/>
    <n v="0"/>
    <n v="0"/>
    <m/>
    <m/>
    <x v="0"/>
    <s v="SEAL51010397Kubota 2HI"/>
    <s v="SEAL - Sociedad El‚ctrica del Sur Oeste S. A."/>
    <x v="7"/>
    <x v="7"/>
    <s v="C. H. Chococo"/>
    <x v="172"/>
    <x v="4"/>
    <x v="4"/>
    <x v="279"/>
    <x v="1"/>
    <s v="Instalado"/>
    <s v="Inoperativo"/>
    <s v="Distribuidora"/>
    <x v="0"/>
    <x v="1"/>
    <x v="0"/>
    <x v="0"/>
    <s v="Estatal"/>
    <s v="AREQUIPA"/>
    <s v="AREQUIPA"/>
    <s v="LA UNION"/>
    <s v="ALCA"/>
    <n v="0"/>
    <x v="7"/>
    <n v="0"/>
    <x v="0"/>
    <n v="0"/>
    <x v="0"/>
    <x v="0"/>
    <n v="0"/>
    <n v="0"/>
    <m/>
    <n v="2.8000000000000001E-2"/>
    <n v="0"/>
    <n v="7.6479999999999997"/>
    <n v="0"/>
    <n v="77"/>
    <s v="BASE DE DATOS"/>
    <m/>
  </r>
  <r>
    <s v="20"/>
    <x v="0"/>
    <s v="SEAL"/>
    <s v="33014030"/>
    <s v="33014030"/>
    <x v="4"/>
    <s v="ESCHER WYSS 1"/>
    <s v="N"/>
    <n v="0.1"/>
    <n v="0"/>
    <n v="0"/>
    <n v="0"/>
    <n v="0"/>
    <n v="0"/>
    <n v="0"/>
    <n v="0"/>
    <m/>
    <m/>
    <x v="0"/>
    <s v="SEAL33014030ESCHER WYSS 1HI"/>
    <s v="SEAL - Sociedad El‚ctrica del Sur Oeste S. A."/>
    <x v="7"/>
    <x v="7"/>
    <s v="C. H. Chuquibamba"/>
    <x v="173"/>
    <x v="4"/>
    <x v="4"/>
    <x v="280"/>
    <x v="1"/>
    <s v="Instalado"/>
    <s v="Inoperativo"/>
    <s v="Distribuidora"/>
    <x v="0"/>
    <x v="1"/>
    <x v="0"/>
    <x v="0"/>
    <s v="Estatal"/>
    <s v="AREQUIPA"/>
    <s v="AREQUIPA"/>
    <s v="CONDESUYOS"/>
    <s v="CHUQUIBAMBA"/>
    <n v="0"/>
    <x v="7"/>
    <n v="0"/>
    <x v="0"/>
    <n v="0"/>
    <x v="0"/>
    <x v="0"/>
    <n v="0"/>
    <n v="0"/>
    <m/>
    <n v="8.3333333333333332E-3"/>
    <n v="0"/>
    <n v="7.6479999999999997"/>
    <n v="0"/>
    <n v="77"/>
    <s v="BASE DE DATOS"/>
    <m/>
  </r>
  <r>
    <s v="20"/>
    <x v="0"/>
    <s v="SEAL"/>
    <s v="33014030"/>
    <s v="33014030"/>
    <x v="4"/>
    <s v="ESCHER WYSS 2"/>
    <s v="N"/>
    <n v="0.1"/>
    <n v="0"/>
    <n v="0"/>
    <n v="0"/>
    <n v="0"/>
    <n v="0"/>
    <n v="0"/>
    <n v="0"/>
    <m/>
    <m/>
    <x v="0"/>
    <s v="SEAL33014030ESCHER WYSS 2HI"/>
    <s v="SEAL - Sociedad El‚ctrica del Sur Oeste S. A."/>
    <x v="7"/>
    <x v="7"/>
    <s v="C. H. Chuquibamba"/>
    <x v="173"/>
    <x v="4"/>
    <x v="4"/>
    <x v="281"/>
    <x v="1"/>
    <s v="Instalado"/>
    <s v="Inoperativo"/>
    <s v="Distribuidora"/>
    <x v="0"/>
    <x v="1"/>
    <x v="0"/>
    <x v="0"/>
    <s v="Estatal"/>
    <s v="AREQUIPA"/>
    <s v="AREQUIPA"/>
    <s v="CONDESUYOS"/>
    <s v="CHUQUIBAMBA"/>
    <n v="0"/>
    <x v="7"/>
    <n v="0"/>
    <x v="0"/>
    <n v="0"/>
    <x v="0"/>
    <x v="0"/>
    <n v="0"/>
    <n v="0"/>
    <m/>
    <n v="8.3333333333333332E-3"/>
    <n v="0"/>
    <n v="7.6479999999999997"/>
    <n v="0"/>
    <n v="77"/>
    <s v="BASE DE DATOS"/>
    <m/>
  </r>
  <r>
    <s v="20"/>
    <x v="0"/>
    <s v="SEAL"/>
    <s v="31013910"/>
    <s v="31013910"/>
    <x v="4"/>
    <s v="WKV"/>
    <s v="N"/>
    <n v="0.25"/>
    <n v="0"/>
    <n v="0"/>
    <n v="0"/>
    <n v="0"/>
    <n v="0"/>
    <n v="0"/>
    <n v="0"/>
    <m/>
    <m/>
    <x v="1"/>
    <s v="SEAL31013910WKVHI"/>
    <s v="SEAL - Sociedad El‚ctrica del Sur Oeste S. A."/>
    <x v="7"/>
    <x v="7"/>
    <s v="C. H. Orcopampa"/>
    <x v="174"/>
    <x v="4"/>
    <x v="4"/>
    <x v="282"/>
    <x v="1"/>
    <s v="Instalado"/>
    <s v="Inoperativo"/>
    <s v="Distribuidora"/>
    <x v="0"/>
    <x v="1"/>
    <x v="0"/>
    <x v="0"/>
    <s v="Estatal"/>
    <s v="AREQUIPA"/>
    <s v="AREQUIPA"/>
    <s v="CASTILLA"/>
    <s v="ORCOPAMPA"/>
    <n v="0"/>
    <x v="7"/>
    <n v="0"/>
    <x v="0"/>
    <n v="0"/>
    <x v="0"/>
    <x v="0"/>
    <n v="0"/>
    <n v="0"/>
    <m/>
    <s v="-"/>
    <s v="-"/>
    <s v="-"/>
    <n v="0"/>
    <n v="77"/>
    <s v="BASE DE DATOS"/>
    <m/>
  </r>
  <r>
    <s v="20"/>
    <x v="0"/>
    <s v="SEAL"/>
    <s v="31013530"/>
    <s v="31013530"/>
    <x v="4"/>
    <s v="Hydraulic"/>
    <s v="N"/>
    <n v="6.4000000000000001E-2"/>
    <n v="0"/>
    <n v="0"/>
    <n v="0"/>
    <n v="0"/>
    <n v="0"/>
    <n v="0"/>
    <n v="0"/>
    <m/>
    <m/>
    <x v="0"/>
    <s v="SEAL31013530HydraulicHI"/>
    <s v="SEAL - Sociedad El‚ctrica del Sur Oeste S. A."/>
    <x v="7"/>
    <x v="7"/>
    <s v="C. H. Huanca"/>
    <x v="175"/>
    <x v="4"/>
    <x v="4"/>
    <x v="283"/>
    <x v="1"/>
    <s v="Instalado"/>
    <s v="Inoperativo"/>
    <s v="Distribuidora"/>
    <x v="0"/>
    <x v="1"/>
    <x v="0"/>
    <x v="0"/>
    <s v="Estatal"/>
    <s v="AREQUIPA"/>
    <s v="AREQUIPA"/>
    <s v="AREQUIPA"/>
    <s v="AREQUIPA"/>
    <n v="0"/>
    <x v="7"/>
    <n v="0"/>
    <x v="0"/>
    <n v="0"/>
    <x v="0"/>
    <x v="0"/>
    <n v="0"/>
    <n v="0"/>
    <m/>
    <n v="5.3333333333333332E-3"/>
    <n v="0"/>
    <n v="7.6479999999999997"/>
    <n v="0"/>
    <n v="77"/>
    <s v="BASE DE DATOS"/>
    <m/>
  </r>
  <r>
    <s v="20"/>
    <x v="0"/>
    <s v="SEAL"/>
    <s v="31013530"/>
    <s v="31013530"/>
    <x v="4"/>
    <s v="Kubota"/>
    <s v="N"/>
    <n v="0.1"/>
    <n v="0"/>
    <n v="0"/>
    <n v="0"/>
    <n v="0"/>
    <n v="0"/>
    <n v="0"/>
    <n v="0"/>
    <m/>
    <m/>
    <x v="0"/>
    <s v="SEAL31013530KubotaHI"/>
    <s v="SEAL - Sociedad El‚ctrica del Sur Oeste S. A."/>
    <x v="7"/>
    <x v="7"/>
    <s v="C. H. Huanca"/>
    <x v="175"/>
    <x v="4"/>
    <x v="4"/>
    <x v="245"/>
    <x v="1"/>
    <s v="Instalado"/>
    <s v="Inoperativo"/>
    <s v="Distribuidora"/>
    <x v="0"/>
    <x v="1"/>
    <x v="0"/>
    <x v="0"/>
    <s v="Estatal"/>
    <s v="AREQUIPA"/>
    <s v="AREQUIPA"/>
    <s v="AREQUIPA"/>
    <s v="AREQUIPA"/>
    <n v="0"/>
    <x v="7"/>
    <n v="0"/>
    <x v="0"/>
    <n v="0"/>
    <x v="0"/>
    <x v="0"/>
    <n v="0"/>
    <n v="0"/>
    <m/>
    <n v="8.3333333333333332E-3"/>
    <n v="0"/>
    <n v="7.6479999999999997"/>
    <n v="0"/>
    <n v="77"/>
    <s v="BASE DE DATOS"/>
    <m/>
  </r>
  <r>
    <s v="20"/>
    <x v="0"/>
    <s v="SINERS"/>
    <s v="11048994"/>
    <s v="11048994"/>
    <x v="4"/>
    <s v="G-1"/>
    <s v="S"/>
    <n v="6.3"/>
    <n v="6.3"/>
    <n v="71"/>
    <n v="382"/>
    <n v="453"/>
    <n v="125.97"/>
    <n v="87.35"/>
    <n v="530.67999999999995"/>
    <m/>
    <m/>
    <x v="0"/>
    <s v="SINERS11048994G-1HI"/>
    <s v="Sindicato Energ‚tico S.A."/>
    <x v="46"/>
    <x v="46"/>
    <s v="C.H.CURUMUY"/>
    <x v="176"/>
    <x v="4"/>
    <x v="4"/>
    <x v="37"/>
    <x v="1"/>
    <s v="Instalado"/>
    <s v="Operativo"/>
    <s v="Generadora"/>
    <x v="0"/>
    <x v="1"/>
    <x v="0"/>
    <x v="0"/>
    <s v="Privado"/>
    <s v="PIURA"/>
    <s v="PIURA"/>
    <s v="PIURA"/>
    <s v="PIURA"/>
    <n v="0"/>
    <x v="7"/>
    <n v="0"/>
    <x v="0"/>
    <n v="0"/>
    <x v="0"/>
    <x v="0"/>
    <n v="453"/>
    <n v="0.45300000000000001"/>
    <m/>
    <n v="0.52500000000000002"/>
    <n v="0.52500000000000002"/>
    <n v="7.6479999999999997"/>
    <n v="0"/>
    <n v="76"/>
    <s v="BASE DE DATOS"/>
    <m/>
  </r>
  <r>
    <s v="20"/>
    <x v="0"/>
    <s v="SINERS"/>
    <s v="11048994"/>
    <s v="11048994"/>
    <x v="4"/>
    <s v="G-2"/>
    <s v="S"/>
    <n v="6.3"/>
    <n v="6.3"/>
    <n v="273"/>
    <n v="1456"/>
    <n v="1729"/>
    <n v="0"/>
    <n v="301.42"/>
    <n v="442.58"/>
    <m/>
    <m/>
    <x v="0"/>
    <s v="SINERS11048994G-2HI"/>
    <s v="Sindicato Energ‚tico S.A."/>
    <x v="46"/>
    <x v="46"/>
    <s v="C.H.CURUMUY"/>
    <x v="176"/>
    <x v="4"/>
    <x v="4"/>
    <x v="38"/>
    <x v="1"/>
    <s v="Instalado"/>
    <s v="Operativo"/>
    <s v="Generadora"/>
    <x v="0"/>
    <x v="1"/>
    <x v="0"/>
    <x v="0"/>
    <s v="Privado"/>
    <s v="PIURA"/>
    <s v="PIURA"/>
    <s v="PIURA"/>
    <s v="PIURA"/>
    <n v="0"/>
    <x v="7"/>
    <n v="0"/>
    <x v="0"/>
    <n v="0"/>
    <x v="0"/>
    <x v="0"/>
    <n v="1729"/>
    <n v="1.7290000000000001"/>
    <m/>
    <n v="0.52500000000000002"/>
    <n v="0.52500000000000002"/>
    <n v="7.6479999999999997"/>
    <n v="0"/>
    <n v="76"/>
    <s v="BASE DE DATOS"/>
    <m/>
  </r>
  <r>
    <s v="20"/>
    <x v="0"/>
    <s v="SINERS"/>
    <s v="11048995"/>
    <s v="11048995"/>
    <x v="4"/>
    <s v="G-1"/>
    <s v="S"/>
    <n v="8.1999999999999993"/>
    <n v="8"/>
    <n v="704.83799999999997"/>
    <n v="3575.2719999999999"/>
    <n v="4280.1099999999997"/>
    <n v="0.53"/>
    <n v="587.88"/>
    <n v="155.58000000000001"/>
    <m/>
    <m/>
    <x v="0"/>
    <s v="SINERS11048995G-1HI"/>
    <s v="Sindicato Energ‚tico S.A."/>
    <x v="46"/>
    <x v="46"/>
    <s v="C.H. POECHOS I"/>
    <x v="177"/>
    <x v="4"/>
    <x v="4"/>
    <x v="37"/>
    <x v="1"/>
    <s v="Instalado"/>
    <s v="Operativo"/>
    <s v="Generadora"/>
    <x v="0"/>
    <x v="1"/>
    <x v="0"/>
    <x v="0"/>
    <s v="Privado"/>
    <s v="PIURA"/>
    <s v="PIURA"/>
    <s v="PIURA"/>
    <s v="QUEROCOTILLO"/>
    <n v="0"/>
    <x v="7"/>
    <n v="0"/>
    <x v="1"/>
    <s v="-"/>
    <x v="0"/>
    <x v="0"/>
    <n v="4280.1099999999997"/>
    <n v="4.2801099999999996"/>
    <m/>
    <n v="0.68333333333333324"/>
    <n v="0.65"/>
    <n v="7.6479999999999997"/>
    <n v="0"/>
    <n v="76"/>
    <s v="BASE DE DATOS"/>
    <m/>
  </r>
  <r>
    <s v="20"/>
    <x v="0"/>
    <s v="SINERS"/>
    <s v="11048995"/>
    <s v="11048995"/>
    <x v="4"/>
    <s v="G-2"/>
    <s v="S"/>
    <n v="8.1999999999999993"/>
    <n v="8"/>
    <n v="712.65"/>
    <n v="3862.82"/>
    <n v="4575.47"/>
    <n v="0"/>
    <n v="613.58000000000004"/>
    <n v="130.41999999999999"/>
    <m/>
    <m/>
    <x v="0"/>
    <s v="SINERS11048995G-2HI"/>
    <s v="Sindicato Energ‚tico S.A."/>
    <x v="46"/>
    <x v="46"/>
    <s v="C.H. POECHOS I"/>
    <x v="177"/>
    <x v="4"/>
    <x v="4"/>
    <x v="38"/>
    <x v="1"/>
    <s v="Instalado"/>
    <s v="Operativo"/>
    <s v="Generadora"/>
    <x v="0"/>
    <x v="1"/>
    <x v="0"/>
    <x v="0"/>
    <s v="Privado"/>
    <s v="PIURA"/>
    <s v="PIURA"/>
    <s v="PIURA"/>
    <s v="QUEROCOTILLO"/>
    <n v="0"/>
    <x v="7"/>
    <n v="0"/>
    <x v="1"/>
    <s v="-"/>
    <x v="0"/>
    <x v="0"/>
    <n v="4575.47"/>
    <n v="4.5754700000000001"/>
    <m/>
    <n v="0.68333333333333324"/>
    <n v="0.65"/>
    <n v="7.6479999999999997"/>
    <n v="0"/>
    <n v="76"/>
    <s v="BASE DE DATOS"/>
    <m/>
  </r>
  <r>
    <s v="20"/>
    <x v="0"/>
    <s v="SINERS"/>
    <s v="11048996"/>
    <s v="11048996"/>
    <x v="4"/>
    <s v="G-1"/>
    <s v="S"/>
    <n v="5.0999999999999996"/>
    <n v="5"/>
    <n v="238"/>
    <n v="1033"/>
    <n v="1271"/>
    <n v="0"/>
    <n v="371.87"/>
    <n v="372.13"/>
    <m/>
    <m/>
    <x v="0"/>
    <s v="SINERS11048996G-1HI"/>
    <s v="Sindicato Energ‚tico S.A."/>
    <x v="46"/>
    <x v="46"/>
    <s v="C.H. POECHOS II"/>
    <x v="178"/>
    <x v="4"/>
    <x v="4"/>
    <x v="37"/>
    <x v="1"/>
    <s v="Instalado"/>
    <s v="Operativo"/>
    <s v="Generadora"/>
    <x v="0"/>
    <x v="1"/>
    <x v="1"/>
    <x v="0"/>
    <s v="Privado"/>
    <s v="PIURA"/>
    <s v="PIURA"/>
    <s v="SULLANA"/>
    <s v="QUEROCOTILLO"/>
    <n v="0"/>
    <x v="7"/>
    <n v="0"/>
    <x v="1"/>
    <s v="PRIMERA"/>
    <x v="0"/>
    <x v="0"/>
    <n v="1271"/>
    <n v="1.2709999999999999"/>
    <m/>
    <n v="0.42499999999999999"/>
    <n v="0.41666666666666669"/>
    <n v="7.6479999999999997"/>
    <n v="0"/>
    <n v="76"/>
    <s v="BASE DE DATOS"/>
    <m/>
  </r>
  <r>
    <s v="20"/>
    <x v="0"/>
    <s v="SINERS"/>
    <s v="11048996"/>
    <s v="11048996"/>
    <x v="4"/>
    <s v="G-2"/>
    <s v="S"/>
    <n v="5.0999999999999996"/>
    <n v="5"/>
    <n v="238"/>
    <n v="1037"/>
    <n v="1275"/>
    <n v="0"/>
    <n v="372.4"/>
    <n v="371.6"/>
    <m/>
    <m/>
    <x v="0"/>
    <s v="SINERS11048996G-2HI"/>
    <s v="Sindicato Energ‚tico S.A."/>
    <x v="46"/>
    <x v="46"/>
    <s v="C.H. POECHOS II"/>
    <x v="178"/>
    <x v="4"/>
    <x v="4"/>
    <x v="38"/>
    <x v="1"/>
    <s v="Instalado"/>
    <s v="Operativo"/>
    <s v="Generadora"/>
    <x v="0"/>
    <x v="1"/>
    <x v="1"/>
    <x v="0"/>
    <s v="Privado"/>
    <s v="PIURA"/>
    <s v="PIURA"/>
    <s v="SULLANA"/>
    <s v="QUEROCOTILLO"/>
    <n v="0"/>
    <x v="7"/>
    <n v="0"/>
    <x v="1"/>
    <s v="PRIMERA"/>
    <x v="0"/>
    <x v="0"/>
    <n v="1275"/>
    <n v="1.2749999999999999"/>
    <m/>
    <n v="0.42499999999999999"/>
    <n v="0.41666666666666669"/>
    <n v="7.6479999999999997"/>
    <n v="0"/>
    <n v="76"/>
    <s v="BASE DE DATOS"/>
    <m/>
  </r>
  <r>
    <s v="20"/>
    <x v="0"/>
    <s v="SINERS"/>
    <s v="11048997"/>
    <s v="11048997"/>
    <x v="4"/>
    <s v="G-1"/>
    <s v="S"/>
    <n v="10"/>
    <n v="10"/>
    <n v="1287.9680000000001"/>
    <n v="5774.4440000000004"/>
    <n v="7062.4120000000003"/>
    <n v="0"/>
    <n v="741.75"/>
    <n v="2.25"/>
    <m/>
    <m/>
    <x v="0"/>
    <s v="SINERS11048997G-1HI"/>
    <s v="Sindicato Energ‚tico S.A."/>
    <x v="46"/>
    <x v="46"/>
    <s v="C.H.CHANCAY"/>
    <x v="179"/>
    <x v="4"/>
    <x v="4"/>
    <x v="37"/>
    <x v="1"/>
    <s v="Instalado"/>
    <s v="Operativo"/>
    <s v="Generadora"/>
    <x v="0"/>
    <x v="1"/>
    <x v="1"/>
    <x v="0"/>
    <s v="Privado"/>
    <s v="LIMA"/>
    <s v="LIMA"/>
    <s v="HUARAL"/>
    <s v="PACARAOS"/>
    <n v="0"/>
    <x v="7"/>
    <n v="0"/>
    <x v="1"/>
    <s v="PRIMERA"/>
    <x v="0"/>
    <x v="0"/>
    <n v="7062.4120000000003"/>
    <n v="7.0624120000000001"/>
    <m/>
    <n v="0.83333333333333337"/>
    <n v="0.83333333333333337"/>
    <n v="7.6479999999999997"/>
    <n v="0"/>
    <n v="76"/>
    <s v="BASE DE DATOS"/>
    <m/>
  </r>
  <r>
    <s v="20"/>
    <x v="0"/>
    <s v="SINERS"/>
    <s v="11048997"/>
    <s v="11048997"/>
    <x v="4"/>
    <s v="G-2"/>
    <s v="S"/>
    <n v="10"/>
    <n v="10"/>
    <n v="1287.3150000000001"/>
    <n v="5774.0079999999998"/>
    <n v="7061.3230000000003"/>
    <n v="0"/>
    <n v="741.41"/>
    <n v="2.59"/>
    <m/>
    <m/>
    <x v="0"/>
    <s v="SINERS11048997G-2HI"/>
    <s v="Sindicato Energ‚tico S.A."/>
    <x v="46"/>
    <x v="46"/>
    <s v="C.H.CHANCAY"/>
    <x v="179"/>
    <x v="4"/>
    <x v="4"/>
    <x v="38"/>
    <x v="1"/>
    <s v="Instalado"/>
    <s v="Operativo"/>
    <s v="Generadora"/>
    <x v="0"/>
    <x v="1"/>
    <x v="1"/>
    <x v="0"/>
    <s v="Privado"/>
    <s v="LIMA"/>
    <s v="LIMA"/>
    <s v="HUARAL"/>
    <s v="PACARAOS"/>
    <n v="0"/>
    <x v="7"/>
    <n v="0"/>
    <x v="1"/>
    <s v="PRIMERA"/>
    <x v="0"/>
    <x v="0"/>
    <n v="7061.3230000000003"/>
    <n v="7.0613230000000007"/>
    <m/>
    <n v="0.83333333333333337"/>
    <n v="0.83333333333333337"/>
    <n v="7.6479999999999997"/>
    <n v="0"/>
    <n v="76"/>
    <s v="BASE DE DATOS"/>
    <m/>
  </r>
  <r>
    <s v="20"/>
    <x v="0"/>
    <s v="ELSE"/>
    <s v="33006600"/>
    <s v="33006600"/>
    <x v="4"/>
    <s v="Grupo 1"/>
    <s v="S"/>
    <n v="0.16"/>
    <n v="0.14000000000000001"/>
    <n v="19.838000000000001"/>
    <n v="75.382999999999996"/>
    <n v="95.221000000000004"/>
    <n v="0.53"/>
    <n v="739.25"/>
    <n v="4.22"/>
    <m/>
    <m/>
    <x v="0"/>
    <s v="ELSE33006600Grupo 1HI"/>
    <s v="Electro Sur Este S. A."/>
    <x v="8"/>
    <x v="8"/>
    <s v="C. H. Huancaray"/>
    <x v="180"/>
    <x v="4"/>
    <x v="4"/>
    <x v="44"/>
    <x v="1"/>
    <s v="Instalado"/>
    <s v="Operativo"/>
    <s v="Distribuidora"/>
    <x v="0"/>
    <x v="1"/>
    <x v="0"/>
    <x v="0"/>
    <s v="Estatal"/>
    <s v="APURIMAC"/>
    <s v="APURIMAC"/>
    <s v="ANDAHUAYLAS"/>
    <s v="HUANCARAY"/>
    <n v="0"/>
    <x v="7"/>
    <n v="0"/>
    <x v="0"/>
    <n v="0"/>
    <x v="0"/>
    <x v="0"/>
    <n v="95.221000000000004"/>
    <n v="9.5221E-2"/>
    <m/>
    <n v="1.3333333333333334E-2"/>
    <n v="1.1666666666666667E-2"/>
    <n v="7.6479999999999997"/>
    <n v="0"/>
    <n v="22"/>
    <s v="BASE DE DATOS"/>
    <m/>
  </r>
  <r>
    <s v="20"/>
    <x v="0"/>
    <s v="ELSE"/>
    <s v="33006600"/>
    <s v="33006600"/>
    <x v="4"/>
    <s v="Grupo 2"/>
    <s v="S"/>
    <n v="0.42"/>
    <n v="0.41"/>
    <n v="60.713999999999999"/>
    <n v="230.71299999999999"/>
    <n v="291.42700000000002"/>
    <n v="1.01"/>
    <n v="740.84"/>
    <n v="2.15"/>
    <m/>
    <m/>
    <x v="0"/>
    <s v="ELSE33006600Grupo 2HI"/>
    <s v="Electro Sur Este S. A."/>
    <x v="8"/>
    <x v="8"/>
    <s v="C. H. Huancaray"/>
    <x v="180"/>
    <x v="4"/>
    <x v="4"/>
    <x v="171"/>
    <x v="1"/>
    <s v="Instalado"/>
    <s v="Operativo"/>
    <s v="Distribuidora"/>
    <x v="0"/>
    <x v="1"/>
    <x v="0"/>
    <x v="0"/>
    <s v="Estatal"/>
    <s v="APURIMAC"/>
    <s v="APURIMAC"/>
    <s v="ANDAHUAYLAS"/>
    <s v="HUANCARAY"/>
    <n v="0"/>
    <x v="7"/>
    <n v="0"/>
    <x v="0"/>
    <n v="0"/>
    <x v="0"/>
    <x v="0"/>
    <n v="291.42700000000002"/>
    <n v="0.29142700000000005"/>
    <m/>
    <n v="3.4999999999999996E-2"/>
    <n v="3.4166666666666665E-2"/>
    <n v="7.6479999999999997"/>
    <n v="0"/>
    <n v="22"/>
    <s v="BASE DE DATOS"/>
    <m/>
  </r>
  <r>
    <s v="20"/>
    <x v="0"/>
    <s v="ELSE"/>
    <s v="33007600"/>
    <s v="33007600"/>
    <x v="4"/>
    <s v="Grupo 1"/>
    <s v="S"/>
    <n v="0.96599999999999997"/>
    <n v="0.95"/>
    <n v="137.95699999999999"/>
    <n v="524.23599999999999"/>
    <n v="662.19299999999998"/>
    <n v="15.72"/>
    <n v="727.75"/>
    <n v="0.53"/>
    <m/>
    <m/>
    <x v="0"/>
    <s v="ELSE33007600Grupo 1HI"/>
    <s v="Electro Sur Este S. A."/>
    <x v="8"/>
    <x v="8"/>
    <s v="C. H. Chumbao"/>
    <x v="181"/>
    <x v="4"/>
    <x v="4"/>
    <x v="44"/>
    <x v="1"/>
    <s v="Instalado"/>
    <s v="Operativo"/>
    <s v="Distribuidora"/>
    <x v="0"/>
    <x v="1"/>
    <x v="0"/>
    <x v="0"/>
    <s v="Estatal"/>
    <s v="APURIMAC"/>
    <s v="APURIMAC"/>
    <s v="ANDAHUAYLAS"/>
    <s v="SAN JERONIMO"/>
    <n v="0"/>
    <x v="7"/>
    <n v="0"/>
    <x v="0"/>
    <n v="0"/>
    <x v="0"/>
    <x v="0"/>
    <n v="662.19299999999998"/>
    <n v="0.66219300000000003"/>
    <m/>
    <n v="8.0500000000000002E-2"/>
    <n v="7.9166666666666663E-2"/>
    <n v="7.6479999999999997"/>
    <n v="0"/>
    <n v="22"/>
    <s v="BASE DE DATOS"/>
    <m/>
  </r>
  <r>
    <s v="20"/>
    <x v="0"/>
    <s v="ELSE"/>
    <s v="33007600"/>
    <s v="33007600"/>
    <x v="4"/>
    <s v="Grupo 2"/>
    <s v="S"/>
    <n v="0.96599999999999997"/>
    <n v="0.95"/>
    <n v="138.863"/>
    <n v="527.67899999999997"/>
    <n v="666.54200000000003"/>
    <n v="6.43"/>
    <n v="737"/>
    <n v="0.56999999999999995"/>
    <m/>
    <m/>
    <x v="0"/>
    <s v="ELSE33007600Grupo 2HI"/>
    <s v="Electro Sur Este S. A."/>
    <x v="8"/>
    <x v="8"/>
    <s v="C. H. Chumbao"/>
    <x v="181"/>
    <x v="4"/>
    <x v="4"/>
    <x v="171"/>
    <x v="1"/>
    <s v="Instalado"/>
    <s v="Operativo"/>
    <s v="Distribuidora"/>
    <x v="0"/>
    <x v="1"/>
    <x v="0"/>
    <x v="0"/>
    <s v="Estatal"/>
    <s v="APURIMAC"/>
    <s v="APURIMAC"/>
    <s v="ANDAHUAYLAS"/>
    <s v="SAN JERONIMO"/>
    <n v="0"/>
    <x v="7"/>
    <n v="0"/>
    <x v="0"/>
    <n v="0"/>
    <x v="0"/>
    <x v="0"/>
    <n v="666.54200000000003"/>
    <n v="0.66654200000000008"/>
    <m/>
    <n v="8.0500000000000002E-2"/>
    <n v="7.9166666666666663E-2"/>
    <n v="7.6479999999999997"/>
    <n v="-1.1368683772161603E-13"/>
    <n v="22"/>
    <s v="BASE DE DATOS"/>
    <m/>
  </r>
  <r>
    <s v="20"/>
    <x v="0"/>
    <s v="ELSE"/>
    <s v="33008600"/>
    <s v="33008600"/>
    <x v="4"/>
    <s v="Grupo 1"/>
    <s v="S"/>
    <n v="0.59199999999999997"/>
    <n v="0.55000000000000004"/>
    <n v="81.924000000000007"/>
    <n v="311.31099999999998"/>
    <n v="393.23500000000001"/>
    <n v="10"/>
    <n v="733.75"/>
    <n v="0.25"/>
    <m/>
    <m/>
    <x v="0"/>
    <s v="ELSE33008600Grupo 1HI"/>
    <s v="Electro Sur Este S. A."/>
    <x v="8"/>
    <x v="8"/>
    <s v="C. H. Matará"/>
    <x v="182"/>
    <x v="4"/>
    <x v="4"/>
    <x v="44"/>
    <x v="1"/>
    <s v="Instalado"/>
    <s v="Operativo"/>
    <s v="Distribuidora"/>
    <x v="0"/>
    <x v="1"/>
    <x v="0"/>
    <x v="0"/>
    <s v="Estatal"/>
    <s v="APURIMAC"/>
    <s v="APURIMAC"/>
    <s v="ABANCAY"/>
    <s v="ANDAHUAYLAS"/>
    <n v="0"/>
    <x v="7"/>
    <n v="0"/>
    <x v="0"/>
    <n v="0"/>
    <x v="0"/>
    <x v="0"/>
    <n v="393.23500000000001"/>
    <n v="0.393235"/>
    <m/>
    <n v="4.9333333333333333E-2"/>
    <n v="4.5833333333333337E-2"/>
    <n v="7.6479999999999997"/>
    <n v="0"/>
    <n v="22"/>
    <s v="BASE DE DATOS"/>
    <m/>
  </r>
  <r>
    <s v="20"/>
    <x v="0"/>
    <s v="ELSE"/>
    <s v="33008600"/>
    <s v="33008600"/>
    <x v="4"/>
    <s v="Grupo 2"/>
    <s v="S"/>
    <n v="0.59199999999999997"/>
    <n v="0.52400000000000002"/>
    <n v="84.366"/>
    <n v="320.59199999999998"/>
    <n v="404.95800000000003"/>
    <n v="3.25"/>
    <n v="740.75"/>
    <n v="0"/>
    <m/>
    <m/>
    <x v="0"/>
    <s v="ELSE33008600Grupo 2HI"/>
    <s v="Electro Sur Este S. A."/>
    <x v="8"/>
    <x v="8"/>
    <s v="C. H. Matará"/>
    <x v="182"/>
    <x v="4"/>
    <x v="4"/>
    <x v="171"/>
    <x v="1"/>
    <s v="Instalado"/>
    <s v="Operativo"/>
    <s v="Distribuidora"/>
    <x v="0"/>
    <x v="1"/>
    <x v="0"/>
    <x v="0"/>
    <s v="Estatal"/>
    <s v="APURIMAC"/>
    <s v="APURIMAC"/>
    <s v="ABANCAY"/>
    <s v="ANDAHUAYLAS"/>
    <n v="0"/>
    <x v="7"/>
    <n v="0"/>
    <x v="0"/>
    <n v="0"/>
    <x v="0"/>
    <x v="0"/>
    <n v="404.95800000000003"/>
    <n v="0.40495800000000004"/>
    <m/>
    <n v="4.9333333333333333E-2"/>
    <n v="4.3333333333333335E-2"/>
    <n v="7.6479999999999997"/>
    <n v="-5.6843418860808015E-14"/>
    <n v="22"/>
    <s v="BASE DE DATOS"/>
    <m/>
  </r>
  <r>
    <s v="20"/>
    <x v="0"/>
    <s v="ELSE"/>
    <s v="33008600"/>
    <s v="33008600"/>
    <x v="4"/>
    <s v="Grupo 3"/>
    <s v="S"/>
    <n v="0.53600000000000003"/>
    <n v="0.4"/>
    <n v="61.924999999999997"/>
    <n v="235.31399999999999"/>
    <n v="297.238"/>
    <n v="8.93"/>
    <n v="729.75"/>
    <n v="5.32"/>
    <m/>
    <m/>
    <x v="0"/>
    <s v="ELSE33008600Grupo 3HI"/>
    <s v="Electro Sur Este S. A."/>
    <x v="8"/>
    <x v="8"/>
    <s v="C. H. Matará"/>
    <x v="182"/>
    <x v="4"/>
    <x v="4"/>
    <x v="172"/>
    <x v="1"/>
    <s v="Instalado"/>
    <s v="Operativo"/>
    <s v="Distribuidora"/>
    <x v="0"/>
    <x v="1"/>
    <x v="0"/>
    <x v="0"/>
    <s v="Estatal"/>
    <s v="APURIMAC"/>
    <s v="APURIMAC"/>
    <s v="ABANCAY"/>
    <s v="ANDAHUAYLAS"/>
    <n v="0"/>
    <x v="7"/>
    <n v="0"/>
    <x v="0"/>
    <n v="0"/>
    <x v="0"/>
    <x v="0"/>
    <n v="297.238"/>
    <n v="0.297238"/>
    <m/>
    <n v="3.4999999999999996E-2"/>
    <n v="3.3333333333333333E-2"/>
    <n v="7.6479999999999997"/>
    <n v="9.9999999997635314E-4"/>
    <n v="22"/>
    <s v="BASE DE DATOS"/>
    <m/>
  </r>
  <r>
    <s v="20"/>
    <x v="0"/>
    <s v="ELSE"/>
    <s v="33009600"/>
    <s v="33009600"/>
    <x v="4"/>
    <s v="Francis I"/>
    <s v="S"/>
    <n v="0.2"/>
    <n v="0.2"/>
    <n v="27.552"/>
    <n v="104.696"/>
    <n v="132.24700000000001"/>
    <n v="1.77"/>
    <n v="733.05"/>
    <n v="9.18"/>
    <m/>
    <m/>
    <x v="0"/>
    <s v="ELSE33009600Francis IHI"/>
    <s v="Electro Sur Este S. A."/>
    <x v="8"/>
    <x v="8"/>
    <s v="C. H. Vilcabamba"/>
    <x v="183"/>
    <x v="4"/>
    <x v="4"/>
    <x v="284"/>
    <x v="1"/>
    <s v="Instalado"/>
    <s v="Operativo"/>
    <s v="Distribuidora"/>
    <x v="0"/>
    <x v="1"/>
    <x v="0"/>
    <x v="0"/>
    <s v="Estatal"/>
    <s v="APURIMAC"/>
    <s v="APURIMAC"/>
    <s v="GRAU"/>
    <s v="VILCABAMBA"/>
    <n v="0"/>
    <x v="7"/>
    <n v="0"/>
    <x v="0"/>
    <n v="0"/>
    <x v="0"/>
    <x v="0"/>
    <n v="132.24700000000001"/>
    <n v="0.132247"/>
    <m/>
    <n v="1.6666666666666666E-2"/>
    <n v="1.6666666666666666E-2"/>
    <n v="7.6479999999999997"/>
    <n v="9.9999999997635314E-4"/>
    <n v="22"/>
    <s v="BASE DE DATOS"/>
    <m/>
  </r>
  <r>
    <s v="20"/>
    <x v="0"/>
    <s v="ELSE"/>
    <s v="33009600"/>
    <s v="33009600"/>
    <x v="4"/>
    <s v="Francis II"/>
    <s v="S"/>
    <n v="0.2"/>
    <n v="0.2"/>
    <n v="27.545999999999999"/>
    <n v="104.67400000000001"/>
    <n v="132.21899999999999"/>
    <n v="0"/>
    <n v="739.25"/>
    <n v="4.75"/>
    <m/>
    <m/>
    <x v="0"/>
    <s v="ELSE33009600Francis IIHI"/>
    <s v="Electro Sur Este S. A."/>
    <x v="8"/>
    <x v="8"/>
    <s v="C. H. Vilcabamba"/>
    <x v="183"/>
    <x v="4"/>
    <x v="4"/>
    <x v="285"/>
    <x v="1"/>
    <s v="Instalado"/>
    <s v="Operativo"/>
    <s v="Distribuidora"/>
    <x v="0"/>
    <x v="1"/>
    <x v="0"/>
    <x v="0"/>
    <s v="Estatal"/>
    <s v="APURIMAC"/>
    <s v="APURIMAC"/>
    <s v="GRAU"/>
    <s v="VILCABAMBA"/>
    <n v="0"/>
    <x v="7"/>
    <n v="0"/>
    <x v="0"/>
    <n v="0"/>
    <x v="0"/>
    <x v="0"/>
    <n v="132.21899999999999"/>
    <n v="0.132219"/>
    <m/>
    <n v="1.6666666666666666E-2"/>
    <n v="1.6666666666666666E-2"/>
    <n v="7.6479999999999997"/>
    <n v="1.0000000000047748E-3"/>
    <n v="22"/>
    <s v="BASE DE DATOS"/>
    <m/>
  </r>
  <r>
    <s v="20"/>
    <x v="0"/>
    <s v="ELSE"/>
    <s v="33010600"/>
    <s v="33010600"/>
    <x v="4"/>
    <s v="Pelton"/>
    <s v="S"/>
    <n v="1.6"/>
    <n v="1.5"/>
    <n v="179.24"/>
    <n v="681.11199999999997"/>
    <n v="860.35199999999998"/>
    <n v="1.67"/>
    <n v="738.18"/>
    <n v="4.1500000000000004"/>
    <m/>
    <m/>
    <x v="0"/>
    <s v="ELSE33010600PeltonHI"/>
    <s v="Electro Sur Este S. A."/>
    <x v="8"/>
    <x v="8"/>
    <s v="C. H. Mancahuara"/>
    <x v="184"/>
    <x v="4"/>
    <x v="4"/>
    <x v="286"/>
    <x v="1"/>
    <s v="Instalado"/>
    <s v="Operativo"/>
    <s v="Distribuidora"/>
    <x v="0"/>
    <x v="1"/>
    <x v="0"/>
    <x v="0"/>
    <s v="Estatal"/>
    <s v="APURIMAC"/>
    <s v="APURIMAC"/>
    <s v="GRAU"/>
    <s v="CURASCO"/>
    <n v="0"/>
    <x v="7"/>
    <n v="0"/>
    <x v="0"/>
    <n v="0"/>
    <x v="0"/>
    <x v="0"/>
    <n v="860.35199999999998"/>
    <n v="0.86035200000000001"/>
    <m/>
    <n v="0.13333333333333333"/>
    <n v="0.125"/>
    <n v="7.6479999999999997"/>
    <n v="0"/>
    <n v="22"/>
    <s v="BASE DE DATOS"/>
    <m/>
  </r>
  <r>
    <s v="20"/>
    <x v="0"/>
    <s v="ELSE"/>
    <s v="33010600"/>
    <s v="33010600"/>
    <x v="4"/>
    <s v="Pelton 2"/>
    <s v="S"/>
    <n v="1.6"/>
    <n v="1.5"/>
    <n v="195.02"/>
    <n v="741.07500000000005"/>
    <n v="936.09400000000005"/>
    <n v="7.52"/>
    <n v="733"/>
    <n v="3.48"/>
    <m/>
    <m/>
    <x v="0"/>
    <s v="ELSE33010600Pelton 2HI"/>
    <s v="Electro Sur Este S. A."/>
    <x v="8"/>
    <x v="8"/>
    <s v="C. H. Mancahuara"/>
    <x v="184"/>
    <x v="4"/>
    <x v="4"/>
    <x v="287"/>
    <x v="1"/>
    <s v="Instalado"/>
    <s v="Operativo"/>
    <s v="Distribuidora"/>
    <x v="0"/>
    <x v="1"/>
    <x v="0"/>
    <x v="0"/>
    <s v="Estatal"/>
    <s v="APURIMAC"/>
    <s v="APURIMAC"/>
    <s v="GRAU"/>
    <s v="CURASCO"/>
    <n v="0"/>
    <x v="7"/>
    <n v="0"/>
    <x v="0"/>
    <n v="0"/>
    <x v="0"/>
    <x v="0"/>
    <n v="936.09400000000005"/>
    <n v="0.93609400000000009"/>
    <m/>
    <n v="0.13333333333333333"/>
    <n v="0.125"/>
    <n v="7.6479999999999997"/>
    <n v="9.9999999997635314E-4"/>
    <n v="22"/>
    <s v="BASE DE DATOS"/>
    <m/>
  </r>
  <r>
    <s v="20"/>
    <x v="0"/>
    <s v="ELSE"/>
    <s v="00400000"/>
    <s v="00400000"/>
    <x v="4"/>
    <s v="Grupo 1"/>
    <s v="S"/>
    <n v="0.312"/>
    <n v="0.28999999999999998"/>
    <n v="41.411999999999999"/>
    <n v="157.36600000000001"/>
    <n v="198.779"/>
    <n v="0"/>
    <n v="743.75"/>
    <n v="0.25"/>
    <m/>
    <m/>
    <x v="0"/>
    <s v="ELSE00400000Grupo 1HI"/>
    <s v="Electro Sur Este S. A."/>
    <x v="8"/>
    <x v="8"/>
    <s v="C. H. Hercca"/>
    <x v="185"/>
    <x v="4"/>
    <x v="4"/>
    <x v="44"/>
    <x v="1"/>
    <s v="Instalado"/>
    <s v="Operativo"/>
    <s v="Distribuidora"/>
    <x v="0"/>
    <x v="1"/>
    <x v="0"/>
    <x v="0"/>
    <s v="Estatal"/>
    <s v="CUSCO"/>
    <s v="CUSCO"/>
    <s v="CANCHIS"/>
    <s v="SICUANI"/>
    <n v="0"/>
    <x v="7"/>
    <n v="0"/>
    <x v="0"/>
    <n v="0"/>
    <x v="0"/>
    <x v="0"/>
    <n v="198.779"/>
    <n v="0.19877899999999998"/>
    <m/>
    <n v="2.5999999999999999E-2"/>
    <n v="2.2500000000000003E-2"/>
    <n v="7.6479999999999997"/>
    <n v="-9.9999999997635314E-4"/>
    <n v="22"/>
    <s v="BASE DE DATOS"/>
    <m/>
  </r>
  <r>
    <s v="20"/>
    <x v="0"/>
    <s v="ELSE"/>
    <s v="00400000"/>
    <s v="00400000"/>
    <x v="4"/>
    <s v="Grupo 2"/>
    <s v="S"/>
    <n v="0.312"/>
    <n v="0.27"/>
    <n v="38.72"/>
    <n v="147.13499999999999"/>
    <n v="185.85400000000001"/>
    <n v="0"/>
    <n v="743.25"/>
    <n v="0.75"/>
    <m/>
    <m/>
    <x v="0"/>
    <s v="ELSE00400000Grupo 2HI"/>
    <s v="Electro Sur Este S. A."/>
    <x v="8"/>
    <x v="8"/>
    <s v="C. H. Hercca"/>
    <x v="185"/>
    <x v="4"/>
    <x v="4"/>
    <x v="171"/>
    <x v="1"/>
    <s v="Instalado"/>
    <s v="Operativo"/>
    <s v="Distribuidora"/>
    <x v="0"/>
    <x v="1"/>
    <x v="0"/>
    <x v="0"/>
    <s v="Estatal"/>
    <s v="CUSCO"/>
    <s v="CUSCO"/>
    <s v="CANCHIS"/>
    <s v="SICUANI"/>
    <n v="0"/>
    <x v="7"/>
    <n v="0"/>
    <x v="0"/>
    <n v="0"/>
    <x v="0"/>
    <x v="0"/>
    <n v="185.85400000000001"/>
    <n v="0.18585400000000002"/>
    <m/>
    <n v="2.5999999999999999E-2"/>
    <n v="2.4166666666666666E-2"/>
    <n v="7.6479999999999997"/>
    <n v="9.9999999997635314E-4"/>
    <n v="22"/>
    <s v="BASE DE DATOS"/>
    <m/>
  </r>
  <r>
    <s v="20"/>
    <x v="0"/>
    <s v="ELSE"/>
    <s v="00400000"/>
    <s v="00400000"/>
    <x v="4"/>
    <s v="Grupo 3"/>
    <s v="S"/>
    <n v="0.41599999999999998"/>
    <n v="0.41"/>
    <n v="63.127000000000002"/>
    <n v="239.88399999999999"/>
    <n v="303.012"/>
    <n v="6.5"/>
    <n v="737"/>
    <n v="0.5"/>
    <m/>
    <m/>
    <x v="0"/>
    <s v="ELSE00400000Grupo 3HI"/>
    <s v="Electro Sur Este S. A."/>
    <x v="8"/>
    <x v="8"/>
    <s v="C. H. Hercca"/>
    <x v="185"/>
    <x v="4"/>
    <x v="4"/>
    <x v="172"/>
    <x v="1"/>
    <s v="Instalado"/>
    <s v="Operativo"/>
    <s v="Distribuidora"/>
    <x v="0"/>
    <x v="1"/>
    <x v="0"/>
    <x v="0"/>
    <s v="Estatal"/>
    <s v="CUSCO"/>
    <s v="CUSCO"/>
    <s v="CANCHIS"/>
    <s v="SICUANI"/>
    <n v="0"/>
    <x v="7"/>
    <n v="0"/>
    <x v="0"/>
    <n v="0"/>
    <x v="0"/>
    <x v="0"/>
    <n v="303.012"/>
    <n v="0.303012"/>
    <m/>
    <n v="3.4666666666666665E-2"/>
    <n v="3.4166666666666665E-2"/>
    <n v="7.6479999999999997"/>
    <n v="-1.0000000000331966E-3"/>
    <n v="22"/>
    <s v="BASE DE DATOS"/>
    <m/>
  </r>
  <r>
    <s v="20"/>
    <x v="0"/>
    <s v="ELSE"/>
    <s v="51013098"/>
    <s v="51013098"/>
    <x v="4"/>
    <s v="Grupo 1"/>
    <s v="S"/>
    <n v="0.5"/>
    <n v="0.5"/>
    <n v="63.808999999999997"/>
    <n v="242.47300000000001"/>
    <n v="306.28199999999998"/>
    <n v="39.5"/>
    <n v="704.5"/>
    <n v="0"/>
    <m/>
    <m/>
    <x v="0"/>
    <s v="ELSE51013098Grupo 1HI"/>
    <s v="Electro Sur Este S. A."/>
    <x v="8"/>
    <x v="8"/>
    <s v="C. H. Chuyapi"/>
    <x v="186"/>
    <x v="4"/>
    <x v="4"/>
    <x v="44"/>
    <x v="1"/>
    <s v="Instalado"/>
    <s v="Operativo"/>
    <s v="Distribuidora"/>
    <x v="0"/>
    <x v="1"/>
    <x v="0"/>
    <x v="0"/>
    <s v="Estatal"/>
    <s v="CUSCO"/>
    <s v="CUSCO"/>
    <s v="LA CONVENCION"/>
    <s v="QUILLABAMBA"/>
    <n v="0"/>
    <x v="7"/>
    <n v="0"/>
    <x v="0"/>
    <n v="0"/>
    <x v="0"/>
    <x v="0"/>
    <n v="306.28199999999998"/>
    <n v="0.306282"/>
    <m/>
    <n v="4.1666666666666664E-2"/>
    <n v="4.1666666666666664E-2"/>
    <n v="7.6479999999999997"/>
    <n v="5.6843418860808015E-14"/>
    <n v="22"/>
    <s v="BASE DE DATOS"/>
    <m/>
  </r>
  <r>
    <s v="20"/>
    <x v="0"/>
    <s v="ELSE"/>
    <s v="51013098"/>
    <s v="51013098"/>
    <x v="4"/>
    <s v="Grupo 2"/>
    <s v="S"/>
    <n v="0.5"/>
    <n v="0.5"/>
    <n v="66.570999999999998"/>
    <n v="252.971"/>
    <n v="319.54300000000001"/>
    <n v="30.5"/>
    <n v="683"/>
    <n v="30.5"/>
    <m/>
    <m/>
    <x v="0"/>
    <s v="ELSE51013098Grupo 2HI"/>
    <s v="Electro Sur Este S. A."/>
    <x v="8"/>
    <x v="8"/>
    <s v="C. H. Chuyapi"/>
    <x v="186"/>
    <x v="4"/>
    <x v="4"/>
    <x v="171"/>
    <x v="1"/>
    <s v="Instalado"/>
    <s v="Operativo"/>
    <s v="Distribuidora"/>
    <x v="0"/>
    <x v="1"/>
    <x v="0"/>
    <x v="0"/>
    <s v="Estatal"/>
    <s v="CUSCO"/>
    <s v="CUSCO"/>
    <s v="LA CONVENCION"/>
    <s v="QUILLABAMBA"/>
    <n v="0"/>
    <x v="7"/>
    <n v="0"/>
    <x v="0"/>
    <n v="0"/>
    <x v="0"/>
    <x v="0"/>
    <n v="319.54300000000001"/>
    <n v="0.31954300000000002"/>
    <m/>
    <n v="4.1666666666666664E-2"/>
    <n v="4.1666666666666664E-2"/>
    <n v="7.6479999999999997"/>
    <n v="-9.9999999997635314E-4"/>
    <n v="22"/>
    <s v="BASE DE DATOS"/>
    <m/>
  </r>
  <r>
    <s v="20"/>
    <x v="0"/>
    <s v="ELSE"/>
    <s v="51013098"/>
    <s v="51013098"/>
    <x v="4"/>
    <s v="Grupo 3"/>
    <s v="S"/>
    <n v="0.5"/>
    <n v="0.4"/>
    <n v="20.286999999999999"/>
    <n v="77.088999999999999"/>
    <n v="97.376000000000005"/>
    <n v="2.4300000000000002"/>
    <n v="508"/>
    <n v="233.57"/>
    <m/>
    <m/>
    <x v="0"/>
    <s v="ELSE51013098Grupo 3HI"/>
    <s v="Electro Sur Este S. A."/>
    <x v="8"/>
    <x v="8"/>
    <s v="C. H. Chuyapi"/>
    <x v="186"/>
    <x v="4"/>
    <x v="4"/>
    <x v="172"/>
    <x v="1"/>
    <s v="Instalado"/>
    <s v="Operativo"/>
    <s v="Distribuidora"/>
    <x v="0"/>
    <x v="1"/>
    <x v="0"/>
    <x v="0"/>
    <s v="Estatal"/>
    <s v="CUSCO"/>
    <s v="CUSCO"/>
    <s v="LA CONVENCION"/>
    <s v="QUILLABAMBA"/>
    <n v="0"/>
    <x v="7"/>
    <n v="0"/>
    <x v="0"/>
    <n v="0"/>
    <x v="0"/>
    <x v="0"/>
    <n v="97.376000000000005"/>
    <n v="9.7376000000000004E-2"/>
    <m/>
    <n v="4.1666666666666664E-2"/>
    <n v="3.3333333333333333E-2"/>
    <n v="7.6479999999999997"/>
    <n v="0"/>
    <n v="22"/>
    <s v="BASE DE DATOS"/>
    <m/>
  </r>
  <r>
    <s v="20"/>
    <x v="1"/>
    <s v="ELOR"/>
    <s v="31078697"/>
    <s v="31078697"/>
    <x v="4"/>
    <s v="Turbina 1"/>
    <s v="N"/>
    <n v="2.8370000000000002"/>
    <n v="0"/>
    <n v="0"/>
    <n v="0"/>
    <n v="0"/>
    <n v="0"/>
    <n v="0"/>
    <n v="0"/>
    <m/>
    <m/>
    <x v="0"/>
    <s v="ELOR31078697Turbina 1HI"/>
    <s v="Electro Oriente S. A."/>
    <x v="5"/>
    <x v="5"/>
    <s v="C. H. El Muyo"/>
    <x v="155"/>
    <x v="4"/>
    <x v="4"/>
    <x v="255"/>
    <x v="1"/>
    <s v="Instalado"/>
    <s v="Operativo"/>
    <s v="Distribuidora"/>
    <x v="0"/>
    <x v="1"/>
    <x v="0"/>
    <x v="0"/>
    <s v="Estatal"/>
    <s v="AMAZONAS"/>
    <s v="AMAZONAS"/>
    <s v="BAGUA"/>
    <s v="ARAMANGO"/>
    <n v="0"/>
    <x v="7"/>
    <n v="0"/>
    <x v="0"/>
    <n v="0"/>
    <x v="0"/>
    <x v="0"/>
    <n v="0"/>
    <n v="0"/>
    <m/>
    <n v="0.23641666666666669"/>
    <n v="0.21666666666666667"/>
    <n v="7.6479999999999997"/>
    <n v="0"/>
    <n v="20"/>
    <s v="BASE DE DATOS"/>
    <m/>
  </r>
  <r>
    <s v="20"/>
    <x v="1"/>
    <s v="ELOR"/>
    <s v="31078697"/>
    <s v="31078697"/>
    <x v="4"/>
    <s v="Turbina 2"/>
    <s v="S"/>
    <n v="2.8370000000000002"/>
    <n v="2.6"/>
    <n v="265.548"/>
    <n v="1213.1790000000001"/>
    <n v="1478.7270000000001"/>
    <n v="0"/>
    <n v="696"/>
    <n v="0"/>
    <m/>
    <m/>
    <x v="0"/>
    <s v="ELOR31078697Turbina 2HI"/>
    <s v="Electro Oriente S. A."/>
    <x v="5"/>
    <x v="5"/>
    <s v="C. H. El Muyo"/>
    <x v="155"/>
    <x v="4"/>
    <x v="4"/>
    <x v="256"/>
    <x v="1"/>
    <s v="Instalado"/>
    <s v="Operativo"/>
    <s v="Distribuidora"/>
    <x v="0"/>
    <x v="1"/>
    <x v="0"/>
    <x v="0"/>
    <s v="Estatal"/>
    <s v="AMAZONAS"/>
    <s v="AMAZONAS"/>
    <s v="BAGUA"/>
    <s v="ARAMANGO"/>
    <n v="0"/>
    <x v="7"/>
    <n v="0"/>
    <x v="0"/>
    <n v="0"/>
    <x v="0"/>
    <x v="0"/>
    <n v="1478.7270000000001"/>
    <n v="1.4787270000000001"/>
    <m/>
    <n v="0.23641666666666669"/>
    <n v="0.21666666666666667"/>
    <n v="7.6479999999999997"/>
    <n v="0"/>
    <n v="20"/>
    <s v="BASE DE DATOS"/>
    <m/>
  </r>
  <r>
    <s v="20"/>
    <x v="1"/>
    <s v="ELOR"/>
    <s v="31078897"/>
    <s v="31078897"/>
    <x v="4"/>
    <s v="Turbina 1"/>
    <s v="S"/>
    <n v="1.59"/>
    <n v="1.45"/>
    <n v="156.148"/>
    <n v="695.96400000000006"/>
    <n v="852.11199999999997"/>
    <n v="3.82"/>
    <n v="685.53"/>
    <n v="0"/>
    <m/>
    <m/>
    <x v="0"/>
    <s v="ELOR31078897Turbina 1HI"/>
    <s v="Electro Oriente S. A."/>
    <x v="5"/>
    <x v="5"/>
    <s v="C. H. La Pelota"/>
    <x v="156"/>
    <x v="4"/>
    <x v="4"/>
    <x v="255"/>
    <x v="1"/>
    <s v="Instalado"/>
    <s v="Operativo"/>
    <s v="Distribuidora"/>
    <x v="0"/>
    <x v="1"/>
    <x v="0"/>
    <x v="0"/>
    <s v="Estatal"/>
    <s v="CAJAMARCA"/>
    <s v="CAJAMARCA"/>
    <s v="JAEN"/>
    <s v="JAEN"/>
    <n v="0"/>
    <x v="7"/>
    <n v="0"/>
    <x v="0"/>
    <n v="0"/>
    <x v="0"/>
    <x v="0"/>
    <n v="852.11199999999997"/>
    <n v="0.85211199999999998"/>
    <m/>
    <n v="0.13250000000000001"/>
    <n v="0.12083333333333333"/>
    <n v="7.6479999999999997"/>
    <n v="1.1368683772161603E-13"/>
    <n v="20"/>
    <s v="BASE DE DATOS"/>
    <m/>
  </r>
  <r>
    <s v="20"/>
    <x v="1"/>
    <s v="ELOR"/>
    <s v="31078897"/>
    <s v="31078897"/>
    <x v="4"/>
    <s v="Turbina 2"/>
    <s v="S"/>
    <n v="1.59"/>
    <n v="1.45"/>
    <n v="155.61699999999999"/>
    <n v="688.673"/>
    <n v="844.29"/>
    <n v="2.98"/>
    <n v="680.6"/>
    <n v="0"/>
    <m/>
    <m/>
    <x v="0"/>
    <s v="ELOR31078897Turbina 2HI"/>
    <s v="Electro Oriente S. A."/>
    <x v="5"/>
    <x v="5"/>
    <s v="C. H. La Pelota"/>
    <x v="156"/>
    <x v="4"/>
    <x v="4"/>
    <x v="256"/>
    <x v="1"/>
    <s v="Instalado"/>
    <s v="Operativo"/>
    <s v="Distribuidora"/>
    <x v="0"/>
    <x v="1"/>
    <x v="0"/>
    <x v="0"/>
    <s v="Estatal"/>
    <s v="CAJAMARCA"/>
    <s v="CAJAMARCA"/>
    <s v="JAEN"/>
    <s v="JAEN"/>
    <n v="0"/>
    <x v="7"/>
    <n v="0"/>
    <x v="0"/>
    <n v="0"/>
    <x v="0"/>
    <x v="0"/>
    <n v="844.29"/>
    <n v="0.84428999999999998"/>
    <m/>
    <n v="0.13250000000000001"/>
    <n v="0.12083333333333333"/>
    <n v="7.6479999999999997"/>
    <n v="0"/>
    <n v="20"/>
    <s v="BASE DE DATOS"/>
    <m/>
  </r>
  <r>
    <s v="20"/>
    <x v="1"/>
    <s v="ELOR"/>
    <s v="51017302"/>
    <s v="51017302"/>
    <x v="4"/>
    <s v="Turbina 1"/>
    <s v="S"/>
    <n v="1.4379999999999999"/>
    <n v="1.4"/>
    <n v="119.508"/>
    <n v="514.20799999999997"/>
    <n v="633.71600000000001"/>
    <n v="0"/>
    <n v="542.29"/>
    <n v="0"/>
    <m/>
    <m/>
    <x v="0"/>
    <s v="ELOR51017302Turbina 1HI"/>
    <s v="Electro Oriente S. A."/>
    <x v="5"/>
    <x v="5"/>
    <s v="C. H. Quanda"/>
    <x v="157"/>
    <x v="4"/>
    <x v="4"/>
    <x v="255"/>
    <x v="1"/>
    <s v="Instalado"/>
    <s v="Operativo"/>
    <s v="Distribuidora"/>
    <x v="0"/>
    <x v="1"/>
    <x v="0"/>
    <x v="0"/>
    <s v="Estatal"/>
    <s v="CAJAMARCA"/>
    <s v="CAJAMARCA"/>
    <s v="SAN IGNACIO"/>
    <s v="SON JOSÉ DE LOURDES"/>
    <n v="0"/>
    <x v="7"/>
    <n v="0"/>
    <x v="1"/>
    <s v="-"/>
    <x v="0"/>
    <x v="0"/>
    <n v="633.71600000000001"/>
    <n v="0.63371600000000006"/>
    <m/>
    <n v="0.11983333333333333"/>
    <n v="0.11666666666666665"/>
    <n v="7.6479999999999997"/>
    <n v="0"/>
    <n v="20"/>
    <s v="BASE DE DATOS"/>
    <m/>
  </r>
  <r>
    <s v="20"/>
    <x v="1"/>
    <s v="ELOR"/>
    <s v="51017302"/>
    <s v="51017302"/>
    <x v="4"/>
    <s v="Turbina 2"/>
    <s v="S"/>
    <n v="1.4379999999999999"/>
    <n v="1.4"/>
    <n v="118.08199999999999"/>
    <n v="508.07400000000001"/>
    <n v="626.15599999999995"/>
    <n v="0"/>
    <n v="0"/>
    <n v="0"/>
    <m/>
    <m/>
    <x v="0"/>
    <s v="ELOR51017302Turbina 2HI"/>
    <s v="Electro Oriente S. A."/>
    <x v="5"/>
    <x v="5"/>
    <s v="C. H. Quanda"/>
    <x v="157"/>
    <x v="4"/>
    <x v="4"/>
    <x v="256"/>
    <x v="1"/>
    <s v="Instalado"/>
    <s v="Operativo"/>
    <s v="Distribuidora"/>
    <x v="0"/>
    <x v="1"/>
    <x v="0"/>
    <x v="0"/>
    <s v="Estatal"/>
    <s v="CAJAMARCA"/>
    <s v="CAJAMARCA"/>
    <s v="SAN IGNACIO"/>
    <s v="SON JOSÉ DE LOURDES"/>
    <n v="0"/>
    <x v="7"/>
    <n v="0"/>
    <x v="1"/>
    <s v="-"/>
    <x v="0"/>
    <x v="0"/>
    <n v="626.15599999999995"/>
    <n v="0.62615599999999993"/>
    <m/>
    <n v="0.11983333333333333"/>
    <n v="0.11666666666666665"/>
    <n v="7.6479999999999997"/>
    <n v="0"/>
    <n v="20"/>
    <s v="BASE DE DATOS"/>
    <m/>
  </r>
  <r>
    <s v="20"/>
    <x v="1"/>
    <s v="ELOR"/>
    <s v="31077997"/>
    <s v="31077997"/>
    <x v="4"/>
    <s v="Turbina 1"/>
    <s v="S"/>
    <n v="1.2529999999999999"/>
    <n v="1.1499999999999999"/>
    <n v="73.927000000000007"/>
    <n v="400.92099999999999"/>
    <n v="474.84800000000001"/>
    <n v="28.7"/>
    <n v="667.23"/>
    <n v="0"/>
    <m/>
    <m/>
    <x v="0"/>
    <s v="ELOR31077997Turbina 1HI"/>
    <s v="Electro Oriente S. A."/>
    <x v="5"/>
    <x v="5"/>
    <s v="C. H. Caclic"/>
    <x v="158"/>
    <x v="4"/>
    <x v="4"/>
    <x v="255"/>
    <x v="1"/>
    <s v="Instalado"/>
    <s v="Operativo"/>
    <s v="Distribuidora"/>
    <x v="0"/>
    <x v="0"/>
    <x v="0"/>
    <x v="0"/>
    <s v="Estatal"/>
    <s v="AMAZONAS"/>
    <s v="AMAZONAS"/>
    <s v="LUYA"/>
    <s v="LUYA"/>
    <n v="0"/>
    <x v="7"/>
    <n v="0"/>
    <x v="0"/>
    <n v="0"/>
    <x v="0"/>
    <x v="0"/>
    <n v="474.84800000000001"/>
    <n v="0.47484799999999999"/>
    <m/>
    <n v="0.10441666666666666"/>
    <n v="9.5833333333333326E-2"/>
    <n v="7.6479999999999997"/>
    <n v="0"/>
    <n v="20"/>
    <s v="BASE DE DATOS"/>
    <m/>
  </r>
  <r>
    <s v="20"/>
    <x v="1"/>
    <s v="ELOR"/>
    <s v="31077997"/>
    <s v="31077997"/>
    <x v="4"/>
    <s v="Turbina 2"/>
    <s v="N"/>
    <n v="1.2529999999999999"/>
    <n v="0"/>
    <n v="0"/>
    <n v="0"/>
    <n v="0"/>
    <n v="0"/>
    <n v="0"/>
    <n v="0"/>
    <m/>
    <m/>
    <x v="0"/>
    <s v="ELOR31077997Turbina 2HI"/>
    <s v="Electro Oriente S. A."/>
    <x v="5"/>
    <x v="5"/>
    <s v="C. H. Caclic"/>
    <x v="158"/>
    <x v="4"/>
    <x v="4"/>
    <x v="256"/>
    <x v="1"/>
    <s v="Instalado"/>
    <s v="Operativo"/>
    <s v="Distribuidora"/>
    <x v="0"/>
    <x v="0"/>
    <x v="0"/>
    <x v="0"/>
    <s v="Estatal"/>
    <s v="AMAZONAS"/>
    <s v="AMAZONAS"/>
    <s v="LUYA"/>
    <s v="LUYA"/>
    <n v="0"/>
    <x v="7"/>
    <n v="0"/>
    <x v="0"/>
    <n v="0"/>
    <x v="0"/>
    <x v="0"/>
    <n v="0"/>
    <n v="0"/>
    <m/>
    <n v="0.10441666666666666"/>
    <n v="0"/>
    <n v="7.6479999999999997"/>
    <n v="0"/>
    <n v="20"/>
    <s v="BASE DE DATOS"/>
    <m/>
  </r>
  <r>
    <s v="20"/>
    <x v="1"/>
    <s v="ELOR"/>
    <s v="31077997"/>
    <s v="31077997"/>
    <x v="4"/>
    <s v="Turbina 3"/>
    <s v="S"/>
    <n v="1.2529999999999999"/>
    <n v="1.1499999999999999"/>
    <n v="27.68"/>
    <n v="114.88500000000001"/>
    <n v="142.565"/>
    <n v="15"/>
    <n v="249"/>
    <n v="0"/>
    <m/>
    <m/>
    <x v="0"/>
    <s v="ELOR31077997Turbina 3HI"/>
    <s v="Electro Oriente S. A."/>
    <x v="5"/>
    <x v="5"/>
    <s v="C. H. Caclic"/>
    <x v="158"/>
    <x v="4"/>
    <x v="4"/>
    <x v="258"/>
    <x v="1"/>
    <s v="Instalado"/>
    <s v="Operativo"/>
    <s v="Distribuidora"/>
    <x v="0"/>
    <x v="0"/>
    <x v="0"/>
    <x v="0"/>
    <s v="Estatal"/>
    <s v="AMAZONAS"/>
    <s v="AMAZONAS"/>
    <s v="LUYA"/>
    <s v="LUYA"/>
    <n v="0"/>
    <x v="7"/>
    <n v="0"/>
    <x v="0"/>
    <n v="0"/>
    <x v="0"/>
    <x v="0"/>
    <n v="142.565"/>
    <n v="0.142565"/>
    <m/>
    <n v="0.10441666666666666"/>
    <n v="9.5833333333333326E-2"/>
    <n v="7.6479999999999997"/>
    <n v="0"/>
    <n v="20"/>
    <s v="BASE DE DATOS"/>
    <m/>
  </r>
  <r>
    <s v="20"/>
    <x v="1"/>
    <s v="ELOR"/>
    <s v="31077997"/>
    <s v="31077997"/>
    <x v="4"/>
    <s v="Turbina 4"/>
    <s v="S"/>
    <n v="1.2529999999999999"/>
    <n v="1.1499999999999999"/>
    <n v="88.623999999999995"/>
    <n v="447.88299999999998"/>
    <n v="536.50699999999995"/>
    <n v="30.8"/>
    <n v="665.18"/>
    <n v="0"/>
    <m/>
    <m/>
    <x v="0"/>
    <s v="ELOR31077997Turbina 4HI"/>
    <s v="Electro Oriente S. A."/>
    <x v="5"/>
    <x v="5"/>
    <s v="C. H. Caclic"/>
    <x v="158"/>
    <x v="4"/>
    <x v="4"/>
    <x v="257"/>
    <x v="1"/>
    <s v="Instalado"/>
    <s v="Operativo"/>
    <s v="Distribuidora"/>
    <x v="0"/>
    <x v="0"/>
    <x v="0"/>
    <x v="0"/>
    <s v="Estatal"/>
    <s v="AMAZONAS"/>
    <s v="AMAZONAS"/>
    <s v="LUYA"/>
    <s v="LUYA"/>
    <n v="0"/>
    <x v="7"/>
    <n v="0"/>
    <x v="0"/>
    <n v="0"/>
    <x v="0"/>
    <x v="0"/>
    <n v="536.50699999999995"/>
    <n v="0.53650699999999996"/>
    <m/>
    <n v="0.10441666666666666"/>
    <n v="9.5833333333333326E-2"/>
    <n v="7.6479999999999997"/>
    <n v="0"/>
    <n v="20"/>
    <s v="BASE DE DATOS"/>
    <m/>
  </r>
  <r>
    <s v="20"/>
    <x v="1"/>
    <s v="ELOR"/>
    <s v="41027393"/>
    <s v="41027393"/>
    <x v="4"/>
    <s v="T-1"/>
    <s v="N"/>
    <n v="0.2"/>
    <n v="0"/>
    <n v="0"/>
    <n v="0"/>
    <n v="0"/>
    <n v="0"/>
    <n v="0"/>
    <n v="0"/>
    <m/>
    <m/>
    <x v="0"/>
    <s v="ELOR41027393T-1HI"/>
    <s v="Electro Oriente S. A."/>
    <x v="5"/>
    <x v="5"/>
    <s v="C. H. Pucara"/>
    <x v="159"/>
    <x v="4"/>
    <x v="4"/>
    <x v="229"/>
    <x v="1"/>
    <s v="Instalado"/>
    <s v="Operativo"/>
    <s v="Distribuidora"/>
    <x v="0"/>
    <x v="1"/>
    <x v="0"/>
    <x v="0"/>
    <s v="Estatal"/>
    <s v="CAJAMARCA"/>
    <s v="CAJAMARCA"/>
    <s v="JAEN"/>
    <s v="JAEN"/>
    <n v="0"/>
    <x v="7"/>
    <n v="0"/>
    <x v="0"/>
    <n v="0"/>
    <x v="0"/>
    <x v="0"/>
    <n v="0"/>
    <n v="0"/>
    <m/>
    <n v="1.6666666666666666E-2"/>
    <n v="1.4999999999999999E-2"/>
    <n v="7.6479999999999997"/>
    <n v="0"/>
    <n v="20"/>
    <s v="BASE DE DATOS"/>
    <m/>
  </r>
  <r>
    <s v="20"/>
    <x v="1"/>
    <s v="ELOR"/>
    <s v="41027393"/>
    <s v="41027393"/>
    <x v="4"/>
    <s v="T-2"/>
    <s v="S"/>
    <n v="0.2"/>
    <n v="0.18"/>
    <n v="10.397"/>
    <n v="47.581000000000003"/>
    <n v="57.978000000000002"/>
    <n v="0"/>
    <n v="678"/>
    <n v="0"/>
    <m/>
    <m/>
    <x v="0"/>
    <s v="ELOR41027393T-2HI"/>
    <s v="Electro Oriente S. A."/>
    <x v="5"/>
    <x v="5"/>
    <s v="C. H. Pucara"/>
    <x v="159"/>
    <x v="4"/>
    <x v="4"/>
    <x v="259"/>
    <x v="1"/>
    <s v="Instalado"/>
    <s v="Operativo"/>
    <s v="Distribuidora"/>
    <x v="0"/>
    <x v="1"/>
    <x v="0"/>
    <x v="0"/>
    <s v="Estatal"/>
    <s v="CAJAMARCA"/>
    <s v="CAJAMARCA"/>
    <s v="JAEN"/>
    <s v="JAEN"/>
    <n v="0"/>
    <x v="7"/>
    <n v="0"/>
    <x v="0"/>
    <n v="0"/>
    <x v="0"/>
    <x v="0"/>
    <n v="57.978000000000002"/>
    <n v="5.7978000000000002E-2"/>
    <m/>
    <n v="1.6666666666666666E-2"/>
    <n v="1.4999999999999999E-2"/>
    <n v="7.6479999999999997"/>
    <n v="0"/>
    <n v="20"/>
    <s v="BASE DE DATOS"/>
    <m/>
  </r>
  <r>
    <s v="20"/>
    <x v="1"/>
    <s v="ELOR"/>
    <s v="31024193"/>
    <s v="31024193"/>
    <x v="4"/>
    <s v="1"/>
    <s v="S"/>
    <n v="3.3"/>
    <n v="3.3"/>
    <n v="391.54"/>
    <n v="1349.7950000000001"/>
    <n v="1741.335"/>
    <n v="4"/>
    <n v="591.30999999999995"/>
    <n v="3"/>
    <m/>
    <m/>
    <x v="0"/>
    <s v="ELOR310241931HI"/>
    <s v="Electro Oriente S. A."/>
    <x v="5"/>
    <x v="5"/>
    <s v="C. H. El Gera"/>
    <x v="160"/>
    <x v="4"/>
    <x v="4"/>
    <x v="44"/>
    <x v="1"/>
    <s v="Instalado"/>
    <s v="Operativo"/>
    <s v="Distribuidora"/>
    <x v="0"/>
    <x v="1"/>
    <x v="0"/>
    <x v="0"/>
    <s v="Estatal"/>
    <s v="SAN MARTÍN"/>
    <s v="SAN MARTÍN"/>
    <s v="MOYOBAMBA"/>
    <s v="JEPELACIO"/>
    <n v="0"/>
    <x v="7"/>
    <n v="0"/>
    <x v="0"/>
    <n v="0"/>
    <x v="0"/>
    <x v="0"/>
    <n v="1741.335"/>
    <n v="1.7413350000000001"/>
    <m/>
    <n v="0.27499999999999997"/>
    <n v="0.27499999999999997"/>
    <n v="7.6479999999999997"/>
    <n v="0"/>
    <n v="20"/>
    <s v="BASE DE DATOS"/>
    <m/>
  </r>
  <r>
    <s v="20"/>
    <x v="1"/>
    <s v="ELOR"/>
    <s v="31024193"/>
    <s v="31024193"/>
    <x v="4"/>
    <s v="2"/>
    <s v="S"/>
    <n v="3.3"/>
    <n v="3.3"/>
    <n v="384.83100000000002"/>
    <n v="1359.309"/>
    <n v="1744.14"/>
    <n v="2"/>
    <n v="599.9"/>
    <n v="3"/>
    <m/>
    <m/>
    <x v="0"/>
    <s v="ELOR310241932HI"/>
    <s v="Electro Oriente S. A."/>
    <x v="5"/>
    <x v="5"/>
    <s v="C. H. El Gera"/>
    <x v="160"/>
    <x v="4"/>
    <x v="4"/>
    <x v="171"/>
    <x v="1"/>
    <s v="Instalado"/>
    <s v="Operativo"/>
    <s v="Distribuidora"/>
    <x v="0"/>
    <x v="1"/>
    <x v="0"/>
    <x v="0"/>
    <s v="Estatal"/>
    <s v="SAN MARTÍN"/>
    <s v="SAN MARTÍN"/>
    <s v="MOYOBAMBA"/>
    <s v="JEPELACIO"/>
    <n v="0"/>
    <x v="7"/>
    <n v="0"/>
    <x v="0"/>
    <n v="0"/>
    <x v="0"/>
    <x v="0"/>
    <n v="1744.14"/>
    <n v="1.74414"/>
    <m/>
    <n v="0.27499999999999997"/>
    <n v="0.27499999999999997"/>
    <n v="7.6479999999999997"/>
    <n v="-2.2737367544323206E-13"/>
    <n v="20"/>
    <s v="BASE DE DATOS"/>
    <m/>
  </r>
  <r>
    <s v="20"/>
    <x v="1"/>
    <s v="ELOR"/>
    <s v="31024193"/>
    <s v="31024193"/>
    <x v="4"/>
    <s v="3"/>
    <s v="S"/>
    <n v="2.5"/>
    <n v="2"/>
    <n v="206.51900000000001"/>
    <n v="696.60900000000004"/>
    <n v="903.12800000000004"/>
    <n v="2"/>
    <n v="627.4"/>
    <n v="2"/>
    <m/>
    <m/>
    <x v="0"/>
    <s v="ELOR310241933HI"/>
    <s v="Electro Oriente S. A."/>
    <x v="5"/>
    <x v="5"/>
    <s v="C. H. El Gera"/>
    <x v="160"/>
    <x v="4"/>
    <x v="4"/>
    <x v="172"/>
    <x v="1"/>
    <s v="Instalado"/>
    <s v="Operativo"/>
    <s v="Distribuidora"/>
    <x v="0"/>
    <x v="1"/>
    <x v="0"/>
    <x v="0"/>
    <s v="Estatal"/>
    <s v="SAN MARTÍN"/>
    <s v="SAN MARTÍN"/>
    <s v="MOYOBAMBA"/>
    <s v="JEPELACIO"/>
    <n v="0"/>
    <x v="7"/>
    <n v="0"/>
    <x v="0"/>
    <n v="0"/>
    <x v="0"/>
    <x v="0"/>
    <n v="903.12800000000004"/>
    <n v="0.90312800000000004"/>
    <m/>
    <n v="0.20833333333333334"/>
    <n v="0.16666666666666666"/>
    <n v="7.6479999999999997"/>
    <n v="0"/>
    <n v="20"/>
    <s v="BASE DE DATOS"/>
    <m/>
  </r>
  <r>
    <s v="20"/>
    <x v="1"/>
    <s v="ELOR"/>
    <s v="31024293"/>
    <s v="31024293"/>
    <x v="4"/>
    <s v="G1"/>
    <s v="N"/>
    <n v="0.4"/>
    <n v="0"/>
    <n v="0"/>
    <n v="0"/>
    <n v="0"/>
    <n v="0"/>
    <n v="0"/>
    <n v="0"/>
    <m/>
    <m/>
    <x v="0"/>
    <s v="ELOR31024293G1HI"/>
    <s v="Electro Oriente S. A."/>
    <x v="5"/>
    <x v="5"/>
    <s v="C.H. Shitarayacu"/>
    <x v="161"/>
    <x v="4"/>
    <x v="4"/>
    <x v="13"/>
    <x v="1"/>
    <s v="Instalado"/>
    <s v="Inoperativo"/>
    <s v="Distribuidora"/>
    <x v="0"/>
    <x v="1"/>
    <x v="0"/>
    <x v="0"/>
    <s v="Estatal"/>
    <s v="SAN MARTÍN"/>
    <s v="SAN MARTÍN"/>
    <s v="MARISCAL CACERES"/>
    <s v="PACHIZA"/>
    <n v="0"/>
    <x v="7"/>
    <n v="0"/>
    <x v="0"/>
    <n v="0"/>
    <x v="0"/>
    <x v="0"/>
    <n v="0"/>
    <n v="0"/>
    <m/>
    <n v="3.3333333333333333E-2"/>
    <n v="2.0833333333333332E-2"/>
    <n v="7.6479999999999997"/>
    <n v="0"/>
    <n v="20"/>
    <s v="BASE DE DATOS"/>
    <m/>
  </r>
  <r>
    <s v="20"/>
    <x v="1"/>
    <s v="ELOR"/>
    <s v="31024293"/>
    <s v="31024293"/>
    <x v="4"/>
    <s v="G2"/>
    <s v="S"/>
    <n v="0.4"/>
    <n v="0.25"/>
    <n v="39.665999999999997"/>
    <n v="8.49"/>
    <n v="48.155999999999999"/>
    <n v="6"/>
    <n v="348.3"/>
    <n v="1"/>
    <m/>
    <m/>
    <x v="0"/>
    <s v="ELOR31024293G2HI"/>
    <s v="Electro Oriente S. A."/>
    <x v="5"/>
    <x v="5"/>
    <s v="C.H. Shitarayacu"/>
    <x v="161"/>
    <x v="4"/>
    <x v="4"/>
    <x v="14"/>
    <x v="1"/>
    <s v="Instalado"/>
    <s v="Operativo"/>
    <s v="Distribuidora"/>
    <x v="0"/>
    <x v="1"/>
    <x v="0"/>
    <x v="0"/>
    <s v="Estatal"/>
    <s v="SAN MARTÍN"/>
    <s v="SAN MARTÍN"/>
    <s v="MARISCAL CACERES"/>
    <s v="PACHIZA"/>
    <n v="0"/>
    <x v="7"/>
    <n v="0"/>
    <x v="0"/>
    <n v="0"/>
    <x v="0"/>
    <x v="0"/>
    <n v="48.155999999999999"/>
    <n v="4.8155999999999997E-2"/>
    <m/>
    <n v="3.3333333333333333E-2"/>
    <n v="2.0833333333333332E-2"/>
    <n v="7.6479999999999997"/>
    <n v="0"/>
    <n v="20"/>
    <s v="BASE DE DATOS"/>
    <m/>
  </r>
  <r>
    <s v="20"/>
    <x v="1"/>
    <s v="ELOR"/>
    <s v="41113900"/>
    <s v="41113900"/>
    <x v="4"/>
    <s v="Grupo 1"/>
    <s v="S"/>
    <n v="0.06"/>
    <n v="0"/>
    <n v="0"/>
    <n v="0"/>
    <n v="0"/>
    <n v="0"/>
    <n v="0"/>
    <n v="0"/>
    <m/>
    <m/>
    <x v="0"/>
    <s v="ELOR41113900Grupo 1HI"/>
    <s v="Electro Oriente S. A."/>
    <x v="5"/>
    <x v="5"/>
    <s v="C. H. Tabaconas"/>
    <x v="162"/>
    <x v="4"/>
    <x v="4"/>
    <x v="44"/>
    <x v="1"/>
    <s v="Instalado"/>
    <s v="Operativo"/>
    <s v="Distribuidora"/>
    <x v="0"/>
    <x v="0"/>
    <x v="0"/>
    <x v="0"/>
    <s v="Estatal"/>
    <s v="CAJAMARCA"/>
    <s v="CAJAMARCA"/>
    <s v="SAN IGNACIO"/>
    <s v="TABACONAS"/>
    <n v="0"/>
    <x v="7"/>
    <n v="0"/>
    <x v="0"/>
    <n v="0"/>
    <x v="0"/>
    <x v="0"/>
    <n v="0"/>
    <n v="0"/>
    <m/>
    <n v="5.0000000000000001E-3"/>
    <n v="0"/>
    <n v="7.6479999999999997"/>
    <n v="0"/>
    <n v="20"/>
    <s v="BASE DE DATOS"/>
    <m/>
  </r>
  <r>
    <s v="20"/>
    <x v="1"/>
    <s v="ELOR"/>
    <s v="41113900"/>
    <s v="41113900"/>
    <x v="4"/>
    <s v="Grupo 2"/>
    <s v="S"/>
    <n v="0.06"/>
    <n v="0"/>
    <n v="0"/>
    <n v="0"/>
    <n v="0"/>
    <n v="0"/>
    <n v="0"/>
    <n v="0"/>
    <m/>
    <m/>
    <x v="0"/>
    <s v="ELOR41113900Grupo 2HI"/>
    <s v="Electro Oriente S. A."/>
    <x v="5"/>
    <x v="5"/>
    <s v="C. H. Tabaconas"/>
    <x v="162"/>
    <x v="4"/>
    <x v="4"/>
    <x v="171"/>
    <x v="1"/>
    <s v="Instalado"/>
    <s v="Operativo"/>
    <s v="Distribuidora"/>
    <x v="0"/>
    <x v="0"/>
    <x v="0"/>
    <x v="0"/>
    <s v="Estatal"/>
    <s v="CAJAMARCA"/>
    <s v="CAJAMARCA"/>
    <s v="SAN IGNACIO"/>
    <s v="TABACONAS"/>
    <n v="0"/>
    <x v="7"/>
    <n v="0"/>
    <x v="0"/>
    <n v="0"/>
    <x v="0"/>
    <x v="0"/>
    <n v="0"/>
    <n v="0"/>
    <m/>
    <n v="5.0000000000000001E-3"/>
    <n v="0"/>
    <n v="7.6479999999999997"/>
    <n v="0"/>
    <n v="20"/>
    <s v="BASE DE DATOS"/>
    <m/>
  </r>
  <r>
    <s v="20"/>
    <x v="2"/>
    <s v="ELOR"/>
    <s v="31078697"/>
    <s v="31078697"/>
    <x v="4"/>
    <s v="Turbina 1"/>
    <s v="N"/>
    <n v="2.8370000000000002"/>
    <n v="0"/>
    <n v="0"/>
    <n v="0"/>
    <n v="0"/>
    <n v="0"/>
    <n v="0"/>
    <n v="0"/>
    <m/>
    <m/>
    <x v="0"/>
    <s v="ELOR31078697Turbina 1HI"/>
    <s v="Electro Oriente S. A."/>
    <x v="5"/>
    <x v="5"/>
    <s v="C. H. El Muyo"/>
    <x v="155"/>
    <x v="4"/>
    <x v="4"/>
    <x v="255"/>
    <x v="1"/>
    <s v="Instalado"/>
    <s v="Operativo"/>
    <s v="Distribuidora"/>
    <x v="0"/>
    <x v="1"/>
    <x v="0"/>
    <x v="0"/>
    <s v="Estatal"/>
    <s v="AMAZONAS"/>
    <s v="AMAZONAS"/>
    <s v="BAGUA"/>
    <s v="ARAMANGO"/>
    <n v="0"/>
    <x v="7"/>
    <n v="0"/>
    <x v="0"/>
    <n v="0"/>
    <x v="0"/>
    <x v="0"/>
    <n v="0"/>
    <n v="0"/>
    <m/>
    <n v="0.23641666666666669"/>
    <n v="0.21666666666666667"/>
    <n v="7.6479999999999997"/>
    <n v="0"/>
    <n v="20"/>
    <s v="BASE DE DATOS"/>
    <m/>
  </r>
  <r>
    <s v="20"/>
    <x v="2"/>
    <s v="ELOR"/>
    <s v="31078697"/>
    <s v="31078697"/>
    <x v="4"/>
    <s v="Turbina 2"/>
    <s v="S"/>
    <n v="2.8370000000000002"/>
    <n v="2.6"/>
    <n v="275.52100000000002"/>
    <n v="1301.2909999999999"/>
    <n v="1576.8119999999999"/>
    <n v="0.43"/>
    <n v="743.37"/>
    <n v="0"/>
    <m/>
    <m/>
    <x v="0"/>
    <s v="ELOR31078697Turbina 2HI"/>
    <s v="Electro Oriente S. A."/>
    <x v="5"/>
    <x v="5"/>
    <s v="C. H. El Muyo"/>
    <x v="155"/>
    <x v="4"/>
    <x v="4"/>
    <x v="256"/>
    <x v="1"/>
    <s v="Instalado"/>
    <s v="Operativo"/>
    <s v="Distribuidora"/>
    <x v="0"/>
    <x v="1"/>
    <x v="0"/>
    <x v="0"/>
    <s v="Estatal"/>
    <s v="AMAZONAS"/>
    <s v="AMAZONAS"/>
    <s v="BAGUA"/>
    <s v="ARAMANGO"/>
    <n v="0"/>
    <x v="7"/>
    <n v="0"/>
    <x v="0"/>
    <n v="0"/>
    <x v="0"/>
    <x v="0"/>
    <n v="1576.8119999999999"/>
    <n v="1.5768119999999999"/>
    <m/>
    <n v="0.23641666666666669"/>
    <n v="0.21666666666666667"/>
    <n v="7.6479999999999997"/>
    <n v="0"/>
    <n v="20"/>
    <s v="BASE DE DATOS"/>
    <m/>
  </r>
  <r>
    <s v="20"/>
    <x v="2"/>
    <s v="ELOR"/>
    <s v="31078897"/>
    <s v="31078897"/>
    <x v="4"/>
    <s v="Turbina 1"/>
    <s v="S"/>
    <n v="1.59"/>
    <n v="1.45"/>
    <n v="161.61500000000001"/>
    <n v="750.23900000000003"/>
    <n v="911.85400000000004"/>
    <n v="0"/>
    <n v="731.33"/>
    <n v="0"/>
    <m/>
    <m/>
    <x v="0"/>
    <s v="ELOR31078897Turbina 1HI"/>
    <s v="Electro Oriente S. A."/>
    <x v="5"/>
    <x v="5"/>
    <s v="C. H. La Pelota"/>
    <x v="156"/>
    <x v="4"/>
    <x v="4"/>
    <x v="255"/>
    <x v="1"/>
    <s v="Instalado"/>
    <s v="Operativo"/>
    <s v="Distribuidora"/>
    <x v="0"/>
    <x v="1"/>
    <x v="0"/>
    <x v="0"/>
    <s v="Estatal"/>
    <s v="CAJAMARCA"/>
    <s v="CAJAMARCA"/>
    <s v="JAEN"/>
    <s v="JAEN"/>
    <n v="0"/>
    <x v="7"/>
    <n v="0"/>
    <x v="0"/>
    <n v="0"/>
    <x v="0"/>
    <x v="0"/>
    <n v="911.85400000000004"/>
    <n v="0.91185400000000005"/>
    <m/>
    <n v="0.13250000000000001"/>
    <n v="0.12083333333333333"/>
    <n v="7.6479999999999997"/>
    <n v="0"/>
    <n v="20"/>
    <s v="BASE DE DATOS"/>
    <m/>
  </r>
  <r>
    <s v="20"/>
    <x v="2"/>
    <s v="ELOR"/>
    <s v="31078897"/>
    <s v="31078897"/>
    <x v="4"/>
    <s v="Turbina 2"/>
    <s v="S"/>
    <n v="1.59"/>
    <n v="1.45"/>
    <n v="157.28200000000001"/>
    <n v="730.39"/>
    <n v="887.67200000000003"/>
    <n v="0"/>
    <n v="731.62"/>
    <n v="0"/>
    <m/>
    <m/>
    <x v="0"/>
    <s v="ELOR31078897Turbina 2HI"/>
    <s v="Electro Oriente S. A."/>
    <x v="5"/>
    <x v="5"/>
    <s v="C. H. La Pelota"/>
    <x v="156"/>
    <x v="4"/>
    <x v="4"/>
    <x v="256"/>
    <x v="1"/>
    <s v="Instalado"/>
    <s v="Operativo"/>
    <s v="Distribuidora"/>
    <x v="0"/>
    <x v="1"/>
    <x v="0"/>
    <x v="0"/>
    <s v="Estatal"/>
    <s v="CAJAMARCA"/>
    <s v="CAJAMARCA"/>
    <s v="JAEN"/>
    <s v="JAEN"/>
    <n v="0"/>
    <x v="7"/>
    <n v="0"/>
    <x v="0"/>
    <n v="0"/>
    <x v="0"/>
    <x v="0"/>
    <n v="887.67200000000003"/>
    <n v="0.88767200000000002"/>
    <m/>
    <n v="0.13250000000000001"/>
    <n v="0.12083333333333333"/>
    <n v="7.6479999999999997"/>
    <n v="0"/>
    <n v="20"/>
    <s v="BASE DE DATOS"/>
    <m/>
  </r>
  <r>
    <s v="20"/>
    <x v="2"/>
    <s v="ELOR"/>
    <s v="51017302"/>
    <s v="51017302"/>
    <x v="4"/>
    <s v="Turbina 1"/>
    <s v="S"/>
    <n v="1.4379999999999999"/>
    <n v="1.4"/>
    <n v="130.19999999999999"/>
    <n v="616.94899999999996"/>
    <n v="747.149"/>
    <n v="0"/>
    <n v="743.26"/>
    <n v="0"/>
    <m/>
    <m/>
    <x v="0"/>
    <s v="ELOR51017302Turbina 1HI"/>
    <s v="Electro Oriente S. A."/>
    <x v="5"/>
    <x v="5"/>
    <s v="C. H. Quanda"/>
    <x v="157"/>
    <x v="4"/>
    <x v="4"/>
    <x v="255"/>
    <x v="1"/>
    <s v="Instalado"/>
    <s v="Operativo"/>
    <s v="Distribuidora"/>
    <x v="0"/>
    <x v="1"/>
    <x v="0"/>
    <x v="0"/>
    <s v="Estatal"/>
    <s v="CAJAMARCA"/>
    <s v="CAJAMARCA"/>
    <s v="SAN IGNACIO"/>
    <s v="SON JOSÉ DE LOURDES"/>
    <n v="0"/>
    <x v="7"/>
    <n v="0"/>
    <x v="1"/>
    <s v="-"/>
    <x v="0"/>
    <x v="0"/>
    <n v="747.149"/>
    <n v="0.74714899999999995"/>
    <m/>
    <n v="0.11983333333333333"/>
    <n v="0.11666666666666665"/>
    <n v="7.6479999999999997"/>
    <n v="-1.1368683772161603E-13"/>
    <n v="20"/>
    <s v="BASE DE DATOS"/>
    <m/>
  </r>
  <r>
    <s v="20"/>
    <x v="2"/>
    <s v="ELOR"/>
    <s v="51017302"/>
    <s v="51017302"/>
    <x v="4"/>
    <s v="Turbina 2"/>
    <s v="S"/>
    <n v="1.4379999999999999"/>
    <n v="1.4"/>
    <n v="128.64699999999999"/>
    <n v="609.59"/>
    <n v="738.23699999999997"/>
    <n v="0"/>
    <n v="743.39"/>
    <n v="0"/>
    <m/>
    <m/>
    <x v="0"/>
    <s v="ELOR51017302Turbina 2HI"/>
    <s v="Electro Oriente S. A."/>
    <x v="5"/>
    <x v="5"/>
    <s v="C. H. Quanda"/>
    <x v="157"/>
    <x v="4"/>
    <x v="4"/>
    <x v="256"/>
    <x v="1"/>
    <s v="Instalado"/>
    <s v="Operativo"/>
    <s v="Distribuidora"/>
    <x v="0"/>
    <x v="1"/>
    <x v="0"/>
    <x v="0"/>
    <s v="Estatal"/>
    <s v="CAJAMARCA"/>
    <s v="CAJAMARCA"/>
    <s v="SAN IGNACIO"/>
    <s v="SON JOSÉ DE LOURDES"/>
    <n v="0"/>
    <x v="7"/>
    <n v="0"/>
    <x v="1"/>
    <s v="-"/>
    <x v="0"/>
    <x v="0"/>
    <n v="738.23699999999997"/>
    <n v="0.73823699999999992"/>
    <m/>
    <n v="0.11983333333333333"/>
    <n v="0.11666666666666665"/>
    <n v="7.6479999999999997"/>
    <n v="1.1368683772161603E-13"/>
    <n v="20"/>
    <s v="BASE DE DATOS"/>
    <m/>
  </r>
  <r>
    <s v="20"/>
    <x v="2"/>
    <s v="ELOR"/>
    <s v="31077997"/>
    <s v="31077997"/>
    <x v="4"/>
    <s v="Turbina 1"/>
    <s v="S"/>
    <n v="1.2529999999999999"/>
    <n v="1.1499999999999999"/>
    <n v="103.58499999999999"/>
    <n v="391.69799999999998"/>
    <n v="495.28300000000002"/>
    <n v="27.2"/>
    <n v="716.8"/>
    <n v="0"/>
    <m/>
    <m/>
    <x v="0"/>
    <s v="ELOR31077997Turbina 1HI"/>
    <s v="Electro Oriente S. A."/>
    <x v="5"/>
    <x v="5"/>
    <s v="C. H. Caclic"/>
    <x v="158"/>
    <x v="4"/>
    <x v="4"/>
    <x v="255"/>
    <x v="1"/>
    <s v="Instalado"/>
    <s v="Operativo"/>
    <s v="Distribuidora"/>
    <x v="0"/>
    <x v="0"/>
    <x v="0"/>
    <x v="0"/>
    <s v="Estatal"/>
    <s v="AMAZONAS"/>
    <s v="AMAZONAS"/>
    <s v="LUYA"/>
    <s v="LUYA"/>
    <n v="0"/>
    <x v="7"/>
    <n v="0"/>
    <x v="0"/>
    <n v="0"/>
    <x v="0"/>
    <x v="0"/>
    <n v="495.28300000000002"/>
    <n v="0.49528300000000003"/>
    <m/>
    <n v="0.10441666666666666"/>
    <n v="9.5833333333333326E-2"/>
    <n v="7.6479999999999997"/>
    <n v="-5.6843418860808015E-14"/>
    <n v="20"/>
    <s v="BASE DE DATOS"/>
    <m/>
  </r>
  <r>
    <s v="20"/>
    <x v="2"/>
    <s v="ELOR"/>
    <s v="31077997"/>
    <s v="31077997"/>
    <x v="4"/>
    <s v="Turbina 2"/>
    <s v="N"/>
    <n v="1.2529999999999999"/>
    <n v="0"/>
    <n v="0"/>
    <n v="0"/>
    <n v="0"/>
    <n v="0"/>
    <n v="0"/>
    <n v="0"/>
    <m/>
    <m/>
    <x v="0"/>
    <s v="ELOR31077997Turbina 2HI"/>
    <s v="Electro Oriente S. A."/>
    <x v="5"/>
    <x v="5"/>
    <s v="C. H. Caclic"/>
    <x v="158"/>
    <x v="4"/>
    <x v="4"/>
    <x v="256"/>
    <x v="1"/>
    <s v="Instalado"/>
    <s v="Operativo"/>
    <s v="Distribuidora"/>
    <x v="0"/>
    <x v="0"/>
    <x v="0"/>
    <x v="0"/>
    <s v="Estatal"/>
    <s v="AMAZONAS"/>
    <s v="AMAZONAS"/>
    <s v="LUYA"/>
    <s v="LUYA"/>
    <n v="0"/>
    <x v="7"/>
    <n v="0"/>
    <x v="0"/>
    <n v="0"/>
    <x v="0"/>
    <x v="0"/>
    <n v="0"/>
    <n v="0"/>
    <m/>
    <n v="0.10441666666666666"/>
    <n v="0"/>
    <n v="7.6479999999999997"/>
    <n v="0"/>
    <n v="20"/>
    <s v="BASE DE DATOS"/>
    <m/>
  </r>
  <r>
    <s v="20"/>
    <x v="2"/>
    <s v="ELOR"/>
    <s v="31077997"/>
    <s v="31077997"/>
    <x v="4"/>
    <s v="Turbina 3"/>
    <s v="S"/>
    <n v="1.2529999999999999"/>
    <n v="1.1499999999999999"/>
    <n v="84.534999999999997"/>
    <n v="349.03100000000001"/>
    <n v="433.56599999999997"/>
    <n v="10.9"/>
    <n v="733.09"/>
    <n v="0"/>
    <m/>
    <m/>
    <x v="0"/>
    <s v="ELOR31077997Turbina 3HI"/>
    <s v="Electro Oriente S. A."/>
    <x v="5"/>
    <x v="5"/>
    <s v="C. H. Caclic"/>
    <x v="158"/>
    <x v="4"/>
    <x v="4"/>
    <x v="258"/>
    <x v="1"/>
    <s v="Instalado"/>
    <s v="Operativo"/>
    <s v="Distribuidora"/>
    <x v="0"/>
    <x v="0"/>
    <x v="0"/>
    <x v="0"/>
    <s v="Estatal"/>
    <s v="AMAZONAS"/>
    <s v="AMAZONAS"/>
    <s v="LUYA"/>
    <s v="LUYA"/>
    <n v="0"/>
    <x v="7"/>
    <n v="0"/>
    <x v="0"/>
    <n v="0"/>
    <x v="0"/>
    <x v="0"/>
    <n v="433.56599999999997"/>
    <n v="0.43356599999999995"/>
    <m/>
    <n v="0.10441666666666666"/>
    <n v="9.5833333333333326E-2"/>
    <n v="7.6479999999999997"/>
    <n v="5.6843418860808015E-14"/>
    <n v="20"/>
    <s v="BASE DE DATOS"/>
    <m/>
  </r>
  <r>
    <s v="20"/>
    <x v="2"/>
    <s v="ELOR"/>
    <s v="31077997"/>
    <s v="31077997"/>
    <x v="4"/>
    <s v="Turbina 4"/>
    <s v="S"/>
    <n v="1.2529999999999999"/>
    <n v="1.1499999999999999"/>
    <n v="103.05800000000001"/>
    <n v="443.036"/>
    <n v="546.09400000000005"/>
    <n v="0"/>
    <n v="744"/>
    <n v="0"/>
    <m/>
    <m/>
    <x v="0"/>
    <s v="ELOR31077997Turbina 4HI"/>
    <s v="Electro Oriente S. A."/>
    <x v="5"/>
    <x v="5"/>
    <s v="C. H. Caclic"/>
    <x v="158"/>
    <x v="4"/>
    <x v="4"/>
    <x v="257"/>
    <x v="1"/>
    <s v="Instalado"/>
    <s v="Operativo"/>
    <s v="Distribuidora"/>
    <x v="0"/>
    <x v="0"/>
    <x v="0"/>
    <x v="0"/>
    <s v="Estatal"/>
    <s v="AMAZONAS"/>
    <s v="AMAZONAS"/>
    <s v="LUYA"/>
    <s v="LUYA"/>
    <n v="0"/>
    <x v="7"/>
    <n v="0"/>
    <x v="0"/>
    <n v="0"/>
    <x v="0"/>
    <x v="0"/>
    <n v="546.09400000000005"/>
    <n v="0.54609400000000008"/>
    <m/>
    <n v="0.10441666666666666"/>
    <n v="9.5833333333333326E-2"/>
    <n v="7.6479999999999997"/>
    <n v="0"/>
    <n v="20"/>
    <s v="BASE DE DATOS"/>
    <m/>
  </r>
  <r>
    <s v="20"/>
    <x v="2"/>
    <s v="ELOR"/>
    <s v="41027393"/>
    <s v="41027393"/>
    <x v="4"/>
    <s v="T-1"/>
    <s v="N"/>
    <n v="0.2"/>
    <n v="0"/>
    <n v="0"/>
    <n v="0"/>
    <n v="0"/>
    <n v="0"/>
    <n v="0"/>
    <n v="0"/>
    <m/>
    <m/>
    <x v="0"/>
    <s v="ELOR41027393T-1HI"/>
    <s v="Electro Oriente S. A."/>
    <x v="5"/>
    <x v="5"/>
    <s v="C. H. Pucara"/>
    <x v="159"/>
    <x v="4"/>
    <x v="4"/>
    <x v="229"/>
    <x v="1"/>
    <s v="Instalado"/>
    <s v="Operativo"/>
    <s v="Distribuidora"/>
    <x v="0"/>
    <x v="1"/>
    <x v="0"/>
    <x v="0"/>
    <s v="Estatal"/>
    <s v="CAJAMARCA"/>
    <s v="CAJAMARCA"/>
    <s v="JAEN"/>
    <s v="JAEN"/>
    <n v="0"/>
    <x v="7"/>
    <n v="0"/>
    <x v="0"/>
    <n v="0"/>
    <x v="0"/>
    <x v="0"/>
    <n v="0"/>
    <n v="0"/>
    <m/>
    <n v="1.6666666666666666E-2"/>
    <n v="1.4999999999999999E-2"/>
    <n v="7.6479999999999997"/>
    <n v="0"/>
    <n v="20"/>
    <s v="BASE DE DATOS"/>
    <m/>
  </r>
  <r>
    <s v="20"/>
    <x v="2"/>
    <s v="ELOR"/>
    <s v="41027393"/>
    <s v="41027393"/>
    <x v="4"/>
    <s v="T-2"/>
    <s v="S"/>
    <n v="0.2"/>
    <n v="0.18"/>
    <n v="25.620999999999999"/>
    <n v="113.992"/>
    <n v="139.613"/>
    <n v="0"/>
    <n v="678"/>
    <n v="0"/>
    <m/>
    <m/>
    <x v="0"/>
    <s v="ELOR41027393T-2HI"/>
    <s v="Electro Oriente S. A."/>
    <x v="5"/>
    <x v="5"/>
    <s v="C. H. Pucara"/>
    <x v="159"/>
    <x v="4"/>
    <x v="4"/>
    <x v="259"/>
    <x v="1"/>
    <s v="Instalado"/>
    <s v="Operativo"/>
    <s v="Distribuidora"/>
    <x v="0"/>
    <x v="1"/>
    <x v="0"/>
    <x v="0"/>
    <s v="Estatal"/>
    <s v="CAJAMARCA"/>
    <s v="CAJAMARCA"/>
    <s v="JAEN"/>
    <s v="JAEN"/>
    <n v="0"/>
    <x v="7"/>
    <n v="0"/>
    <x v="0"/>
    <n v="0"/>
    <x v="0"/>
    <x v="0"/>
    <n v="139.613"/>
    <n v="0.13961299999999999"/>
    <m/>
    <n v="1.6666666666666666E-2"/>
    <n v="1.4999999999999999E-2"/>
    <n v="7.6479999999999997"/>
    <n v="0"/>
    <n v="20"/>
    <s v="BASE DE DATOS"/>
    <m/>
  </r>
  <r>
    <s v="20"/>
    <x v="2"/>
    <s v="ELOR"/>
    <s v="31024193"/>
    <s v="31024193"/>
    <x v="4"/>
    <s v="1"/>
    <s v="S"/>
    <n v="3.3"/>
    <n v="3.3"/>
    <n v="391.47300000000001"/>
    <n v="1784.0830000000001"/>
    <n v="2175.556"/>
    <n v="4"/>
    <n v="729.38"/>
    <n v="3"/>
    <m/>
    <m/>
    <x v="0"/>
    <s v="ELOR310241931HI"/>
    <s v="Electro Oriente S. A."/>
    <x v="5"/>
    <x v="5"/>
    <s v="C. H. El Gera"/>
    <x v="160"/>
    <x v="4"/>
    <x v="4"/>
    <x v="44"/>
    <x v="1"/>
    <s v="Instalado"/>
    <s v="Operativo"/>
    <s v="Distribuidora"/>
    <x v="0"/>
    <x v="1"/>
    <x v="0"/>
    <x v="0"/>
    <s v="Estatal"/>
    <s v="SAN MARTÍN"/>
    <s v="SAN MARTÍN"/>
    <s v="MOYOBAMBA"/>
    <s v="JEPELACIO"/>
    <n v="0"/>
    <x v="7"/>
    <n v="0"/>
    <x v="0"/>
    <n v="0"/>
    <x v="0"/>
    <x v="0"/>
    <n v="2175.556"/>
    <n v="2.1755559999999998"/>
    <m/>
    <n v="0.27499999999999997"/>
    <n v="0.27499999999999997"/>
    <n v="7.6479999999999997"/>
    <n v="0"/>
    <n v="20"/>
    <s v="BASE DE DATOS"/>
    <m/>
  </r>
  <r>
    <s v="20"/>
    <x v="2"/>
    <s v="ELOR"/>
    <s v="31024193"/>
    <s v="31024193"/>
    <x v="4"/>
    <s v="2"/>
    <s v="S"/>
    <n v="3.3"/>
    <n v="3.3"/>
    <n v="399.51400000000001"/>
    <n v="1820.48"/>
    <n v="2219.9940000000001"/>
    <n v="2"/>
    <n v="730.84"/>
    <n v="3"/>
    <m/>
    <m/>
    <x v="0"/>
    <s v="ELOR310241932HI"/>
    <s v="Electro Oriente S. A."/>
    <x v="5"/>
    <x v="5"/>
    <s v="C. H. El Gera"/>
    <x v="160"/>
    <x v="4"/>
    <x v="4"/>
    <x v="171"/>
    <x v="1"/>
    <s v="Instalado"/>
    <s v="Operativo"/>
    <s v="Distribuidora"/>
    <x v="0"/>
    <x v="1"/>
    <x v="0"/>
    <x v="0"/>
    <s v="Estatal"/>
    <s v="SAN MARTÍN"/>
    <s v="SAN MARTÍN"/>
    <s v="MOYOBAMBA"/>
    <s v="JEPELACIO"/>
    <n v="0"/>
    <x v="7"/>
    <n v="0"/>
    <x v="0"/>
    <n v="0"/>
    <x v="0"/>
    <x v="0"/>
    <n v="2219.9940000000001"/>
    <n v="2.2199940000000002"/>
    <m/>
    <n v="0.27499999999999997"/>
    <n v="0.27499999999999997"/>
    <n v="7.6479999999999997"/>
    <n v="0"/>
    <n v="20"/>
    <s v="BASE DE DATOS"/>
    <m/>
  </r>
  <r>
    <s v="20"/>
    <x v="2"/>
    <s v="ELOR"/>
    <s v="31024193"/>
    <s v="31024193"/>
    <x v="4"/>
    <s v="3"/>
    <s v="S"/>
    <n v="2.5"/>
    <n v="2"/>
    <n v="210.64400000000001"/>
    <n v="953.48900000000003"/>
    <n v="1164.133"/>
    <n v="2"/>
    <n v="737.55"/>
    <n v="2"/>
    <m/>
    <m/>
    <x v="0"/>
    <s v="ELOR310241933HI"/>
    <s v="Electro Oriente S. A."/>
    <x v="5"/>
    <x v="5"/>
    <s v="C. H. El Gera"/>
    <x v="160"/>
    <x v="4"/>
    <x v="4"/>
    <x v="172"/>
    <x v="1"/>
    <s v="Instalado"/>
    <s v="Operativo"/>
    <s v="Distribuidora"/>
    <x v="0"/>
    <x v="1"/>
    <x v="0"/>
    <x v="0"/>
    <s v="Estatal"/>
    <s v="SAN MARTÍN"/>
    <s v="SAN MARTÍN"/>
    <s v="MOYOBAMBA"/>
    <s v="JEPELACIO"/>
    <n v="0"/>
    <x v="7"/>
    <n v="0"/>
    <x v="0"/>
    <n v="0"/>
    <x v="0"/>
    <x v="0"/>
    <n v="1164.133"/>
    <n v="1.1641330000000001"/>
    <m/>
    <n v="0.20833333333333334"/>
    <n v="0.16666666666666666"/>
    <n v="7.6479999999999997"/>
    <n v="0"/>
    <n v="20"/>
    <s v="BASE DE DATOS"/>
    <m/>
  </r>
  <r>
    <s v="20"/>
    <x v="2"/>
    <s v="ELOR"/>
    <s v="31024293"/>
    <s v="31024293"/>
    <x v="4"/>
    <s v="G1"/>
    <s v="N"/>
    <n v="0.4"/>
    <n v="0"/>
    <n v="0"/>
    <n v="0"/>
    <n v="0"/>
    <n v="0"/>
    <n v="0"/>
    <n v="0"/>
    <m/>
    <m/>
    <x v="0"/>
    <s v="ELOR31024293G1HI"/>
    <s v="Electro Oriente S. A."/>
    <x v="5"/>
    <x v="5"/>
    <s v="C.H. Shitarayacu"/>
    <x v="161"/>
    <x v="4"/>
    <x v="4"/>
    <x v="13"/>
    <x v="1"/>
    <s v="Instalado"/>
    <s v="Inoperativo"/>
    <s v="Distribuidora"/>
    <x v="0"/>
    <x v="1"/>
    <x v="0"/>
    <x v="0"/>
    <s v="Estatal"/>
    <s v="SAN MARTÍN"/>
    <s v="SAN MARTÍN"/>
    <s v="MARISCAL CACERES"/>
    <s v="PACHIZA"/>
    <n v="0"/>
    <x v="7"/>
    <n v="0"/>
    <x v="0"/>
    <n v="0"/>
    <x v="0"/>
    <x v="0"/>
    <n v="0"/>
    <n v="0"/>
    <m/>
    <n v="3.3333333333333333E-2"/>
    <n v="2.0833333333333332E-2"/>
    <n v="7.6479999999999997"/>
    <n v="0"/>
    <n v="20"/>
    <s v="BASE DE DATOS"/>
    <m/>
  </r>
  <r>
    <s v="20"/>
    <x v="2"/>
    <s v="ELOR"/>
    <s v="31024293"/>
    <s v="31024293"/>
    <x v="4"/>
    <s v="G2"/>
    <s v="S"/>
    <n v="0.4"/>
    <n v="0.25"/>
    <n v="80.305999999999997"/>
    <n v="28.31"/>
    <n v="108.616"/>
    <n v="6"/>
    <n v="631"/>
    <n v="0"/>
    <m/>
    <m/>
    <x v="0"/>
    <s v="ELOR31024293G2HI"/>
    <s v="Electro Oriente S. A."/>
    <x v="5"/>
    <x v="5"/>
    <s v="C.H. Shitarayacu"/>
    <x v="161"/>
    <x v="4"/>
    <x v="4"/>
    <x v="14"/>
    <x v="1"/>
    <s v="Instalado"/>
    <s v="Operativo"/>
    <s v="Distribuidora"/>
    <x v="0"/>
    <x v="1"/>
    <x v="0"/>
    <x v="0"/>
    <s v="Estatal"/>
    <s v="SAN MARTÍN"/>
    <s v="SAN MARTÍN"/>
    <s v="MARISCAL CACERES"/>
    <s v="PACHIZA"/>
    <n v="0"/>
    <x v="7"/>
    <n v="0"/>
    <x v="0"/>
    <n v="0"/>
    <x v="0"/>
    <x v="0"/>
    <n v="108.616"/>
    <n v="0.108616"/>
    <m/>
    <n v="3.3333333333333333E-2"/>
    <n v="2.0833333333333332E-2"/>
    <n v="7.6479999999999997"/>
    <n v="0"/>
    <n v="20"/>
    <s v="BASE DE DATOS"/>
    <m/>
  </r>
  <r>
    <s v="20"/>
    <x v="2"/>
    <s v="ELOR"/>
    <s v="41113900"/>
    <s v="41113900"/>
    <x v="4"/>
    <s v="Grupo 1"/>
    <s v="S"/>
    <n v="0.06"/>
    <n v="0"/>
    <n v="0"/>
    <n v="0"/>
    <n v="0"/>
    <n v="0"/>
    <n v="0"/>
    <n v="0"/>
    <m/>
    <m/>
    <x v="0"/>
    <s v="ELOR41113900Grupo 1HI"/>
    <s v="Electro Oriente S. A."/>
    <x v="5"/>
    <x v="5"/>
    <s v="C. H. Tabaconas"/>
    <x v="162"/>
    <x v="4"/>
    <x v="4"/>
    <x v="44"/>
    <x v="1"/>
    <s v="Instalado"/>
    <s v="Operativo"/>
    <s v="Distribuidora"/>
    <x v="0"/>
    <x v="0"/>
    <x v="0"/>
    <x v="0"/>
    <s v="Estatal"/>
    <s v="CAJAMARCA"/>
    <s v="CAJAMARCA"/>
    <s v="SAN IGNACIO"/>
    <s v="TABACONAS"/>
    <n v="0"/>
    <x v="7"/>
    <n v="0"/>
    <x v="0"/>
    <n v="0"/>
    <x v="0"/>
    <x v="0"/>
    <n v="0"/>
    <n v="0"/>
    <m/>
    <n v="5.0000000000000001E-3"/>
    <n v="0"/>
    <n v="7.6479999999999997"/>
    <n v="0"/>
    <n v="20"/>
    <s v="BASE DE DATOS"/>
    <m/>
  </r>
  <r>
    <s v="20"/>
    <x v="2"/>
    <s v="ELOR"/>
    <s v="41113900"/>
    <s v="41113900"/>
    <x v="4"/>
    <s v="Grupo 2"/>
    <s v="S"/>
    <n v="0.06"/>
    <n v="0"/>
    <n v="0"/>
    <n v="0"/>
    <n v="0"/>
    <n v="0"/>
    <n v="0"/>
    <n v="0"/>
    <m/>
    <m/>
    <x v="0"/>
    <s v="ELOR41113900Grupo 2HI"/>
    <s v="Electro Oriente S. A."/>
    <x v="5"/>
    <x v="5"/>
    <s v="C. H. Tabaconas"/>
    <x v="162"/>
    <x v="4"/>
    <x v="4"/>
    <x v="171"/>
    <x v="1"/>
    <s v="Instalado"/>
    <s v="Operativo"/>
    <s v="Distribuidora"/>
    <x v="0"/>
    <x v="0"/>
    <x v="0"/>
    <x v="0"/>
    <s v="Estatal"/>
    <s v="CAJAMARCA"/>
    <s v="CAJAMARCA"/>
    <s v="SAN IGNACIO"/>
    <s v="TABACONAS"/>
    <n v="0"/>
    <x v="7"/>
    <n v="0"/>
    <x v="0"/>
    <n v="0"/>
    <x v="0"/>
    <x v="0"/>
    <n v="0"/>
    <n v="0"/>
    <m/>
    <n v="5.0000000000000001E-3"/>
    <n v="0"/>
    <n v="7.6479999999999997"/>
    <n v="0"/>
    <n v="20"/>
    <s v="BASE DE DATOS"/>
    <m/>
  </r>
  <r>
    <s v="20"/>
    <x v="1"/>
    <s v="EGEPSA"/>
    <s v="41071696"/>
    <s v="41071696"/>
    <x v="4"/>
    <s v="Grupo 1"/>
    <s v="S"/>
    <n v="0.3"/>
    <n v="0.252"/>
    <n v="27.135000000000002"/>
    <n v="92.43"/>
    <n v="119.565"/>
    <n v="15"/>
    <n v="681"/>
    <n v="0"/>
    <m/>
    <m/>
    <x v="0"/>
    <s v="EGEPSA41071696Grupo 1HI"/>
    <s v="Emp. Gen y Comercializadora de Serv Pub de Elec. Pangoa"/>
    <x v="41"/>
    <x v="41"/>
    <s v="C. H. Pangoa"/>
    <x v="132"/>
    <x v="4"/>
    <x v="4"/>
    <x v="44"/>
    <x v="1"/>
    <s v="Instalado"/>
    <s v="Inoperativo"/>
    <s v="Generadora"/>
    <x v="0"/>
    <x v="1"/>
    <x v="0"/>
    <x v="0"/>
    <s v="Privado"/>
    <s v="JUNIN"/>
    <s v="JUNIN"/>
    <s v="SATIPO"/>
    <s v="PANGOA"/>
    <n v="0"/>
    <x v="7"/>
    <n v="0"/>
    <x v="0"/>
    <n v="0"/>
    <x v="0"/>
    <x v="0"/>
    <n v="119.565"/>
    <n v="0.119565"/>
    <m/>
    <n v="2.4999999999999998E-2"/>
    <n v="2.1666666666666667E-2"/>
    <n v="7.6479999999999997"/>
    <n v="1.4210854715202004E-14"/>
    <n v="31"/>
    <s v="BASE DE DATOS"/>
    <m/>
  </r>
  <r>
    <s v="20"/>
    <x v="1"/>
    <s v="EGEPSA"/>
    <s v="41071696"/>
    <s v="41071696"/>
    <x v="4"/>
    <s v="Grupo 2"/>
    <s v="S"/>
    <n v="0.3"/>
    <n v="0.246"/>
    <n v="28.175999999999998"/>
    <n v="96.191999999999993"/>
    <n v="124.36799999999999"/>
    <n v="5"/>
    <n v="691"/>
    <n v="0"/>
    <m/>
    <m/>
    <x v="0"/>
    <s v="EGEPSA41071696Grupo 2HI"/>
    <s v="Emp. Gen y Comercializadora de Serv Pub de Elec. Pangoa"/>
    <x v="41"/>
    <x v="41"/>
    <s v="C. H. Pangoa"/>
    <x v="132"/>
    <x v="4"/>
    <x v="4"/>
    <x v="171"/>
    <x v="1"/>
    <s v="Instalado"/>
    <s v="Operativo"/>
    <s v="Generadora"/>
    <x v="0"/>
    <x v="1"/>
    <x v="0"/>
    <x v="0"/>
    <s v="Privado"/>
    <s v="JUNIN"/>
    <s v="JUNIN"/>
    <s v="SATIPO"/>
    <s v="PANGOA"/>
    <n v="0"/>
    <x v="7"/>
    <n v="0"/>
    <x v="0"/>
    <n v="0"/>
    <x v="0"/>
    <x v="0"/>
    <n v="124.36799999999999"/>
    <n v="0.12436799999999999"/>
    <m/>
    <n v="2.4999999999999998E-2"/>
    <n v="2.1000000000000001E-2"/>
    <n v="7.6479999999999997"/>
    <n v="0"/>
    <n v="31"/>
    <s v="BASE DE DATOS"/>
    <m/>
  </r>
  <r>
    <s v="20"/>
    <x v="2"/>
    <s v="EGEPSA"/>
    <s v="41071696"/>
    <s v="41071696"/>
    <x v="4"/>
    <s v="Grupo 1"/>
    <s v="S"/>
    <n v="0.3"/>
    <n v="0.248"/>
    <n v="27.675000000000001"/>
    <n v="94.635000000000005"/>
    <n v="122.31"/>
    <n v="0"/>
    <n v="0"/>
    <n v="0"/>
    <m/>
    <m/>
    <x v="0"/>
    <s v="EGEPSA41071696Grupo 1HI"/>
    <s v="Emp. Gen y Comercializadora de Serv Pub de Elec. Pangoa"/>
    <x v="41"/>
    <x v="41"/>
    <s v="C. H. Pangoa"/>
    <x v="132"/>
    <x v="4"/>
    <x v="4"/>
    <x v="44"/>
    <x v="1"/>
    <s v="Instalado"/>
    <s v="Inoperativo"/>
    <s v="Generadora"/>
    <x v="0"/>
    <x v="1"/>
    <x v="0"/>
    <x v="0"/>
    <s v="Privado"/>
    <s v="JUNIN"/>
    <s v="JUNIN"/>
    <s v="SATIPO"/>
    <s v="PANGOA"/>
    <n v="0"/>
    <x v="7"/>
    <n v="0"/>
    <x v="0"/>
    <n v="0"/>
    <x v="0"/>
    <x v="0"/>
    <n v="122.31"/>
    <n v="0.12231"/>
    <m/>
    <n v="2.4999999999999998E-2"/>
    <n v="2.1666666666666667E-2"/>
    <n v="7.6479999999999997"/>
    <n v="0"/>
    <n v="31"/>
    <s v="BASE DE DATOS"/>
    <m/>
  </r>
  <r>
    <s v="20"/>
    <x v="2"/>
    <s v="EGEPSA"/>
    <s v="41071696"/>
    <s v="41071696"/>
    <x v="4"/>
    <s v="Grupo 2"/>
    <s v="S"/>
    <n v="0.3"/>
    <n v="0.251"/>
    <n v="27.408000000000001"/>
    <n v="95.664000000000001"/>
    <n v="123.072"/>
    <n v="0"/>
    <n v="0"/>
    <n v="0"/>
    <m/>
    <m/>
    <x v="0"/>
    <s v="EGEPSA41071696Grupo 2HI"/>
    <s v="Emp. Gen y Comercializadora de Serv Pub de Elec. Pangoa"/>
    <x v="41"/>
    <x v="41"/>
    <s v="C. H. Pangoa"/>
    <x v="132"/>
    <x v="4"/>
    <x v="4"/>
    <x v="171"/>
    <x v="1"/>
    <s v="Instalado"/>
    <s v="Operativo"/>
    <s v="Generadora"/>
    <x v="0"/>
    <x v="1"/>
    <x v="0"/>
    <x v="0"/>
    <s v="Privado"/>
    <s v="JUNIN"/>
    <s v="JUNIN"/>
    <s v="SATIPO"/>
    <s v="PANGOA"/>
    <n v="0"/>
    <x v="7"/>
    <n v="0"/>
    <x v="0"/>
    <n v="0"/>
    <x v="0"/>
    <x v="0"/>
    <n v="123.072"/>
    <n v="0.123072"/>
    <m/>
    <n v="2.4999999999999998E-2"/>
    <n v="2.1000000000000001E-2"/>
    <n v="7.6479999999999997"/>
    <n v="0"/>
    <n v="31"/>
    <s v="BASE DE DATOS"/>
    <m/>
  </r>
  <r>
    <s v="20"/>
    <x v="0"/>
    <s v="ELC"/>
    <s v="31007793"/>
    <s v="31007793"/>
    <x v="4"/>
    <s v="G-1"/>
    <s v="S"/>
    <n v="0.63"/>
    <n v="0.56100000000000005"/>
    <n v="42.792999999999999"/>
    <n v="154.11699999999999"/>
    <n v="196.91"/>
    <n v="0"/>
    <n v="677.92"/>
    <n v="0"/>
    <m/>
    <m/>
    <x v="0"/>
    <s v="ELC31007793G-1HI"/>
    <s v="Electro Centro S. A."/>
    <x v="10"/>
    <x v="10"/>
    <s v="C. H. Pichanaki"/>
    <x v="187"/>
    <x v="4"/>
    <x v="4"/>
    <x v="37"/>
    <x v="1"/>
    <s v="Instalado"/>
    <s v="Operativo"/>
    <s v="Distribuidora"/>
    <x v="0"/>
    <x v="1"/>
    <x v="0"/>
    <x v="0"/>
    <s v="Estatal"/>
    <s v="JUNIN"/>
    <s v="JUNIN"/>
    <s v="CHANCHAMAYO"/>
    <s v="PICHANAKI"/>
    <n v="0"/>
    <x v="7"/>
    <n v="0"/>
    <x v="0"/>
    <n v="0"/>
    <x v="0"/>
    <x v="0"/>
    <n v="196.91"/>
    <n v="0.19691"/>
    <m/>
    <n v="5.2499999999999998E-2"/>
    <n v="4.6750000000000007E-2"/>
    <n v="7.6479999999999997"/>
    <n v="0"/>
    <n v="25"/>
    <s v="BASE DE DATOS"/>
    <m/>
  </r>
  <r>
    <s v="20"/>
    <x v="0"/>
    <s v="ELC"/>
    <s v="31007793"/>
    <s v="31007793"/>
    <x v="4"/>
    <s v="G-2"/>
    <s v="S"/>
    <n v="0.63"/>
    <n v="0.56100000000000005"/>
    <n v="71.456999999999994"/>
    <n v="258.25799999999998"/>
    <n v="329.71499999999997"/>
    <n v="0"/>
    <n v="677.9"/>
    <n v="0"/>
    <m/>
    <m/>
    <x v="0"/>
    <s v="ELC31007793G-2HI"/>
    <s v="Electro Centro S. A."/>
    <x v="10"/>
    <x v="10"/>
    <s v="C. H. Pichanaki"/>
    <x v="187"/>
    <x v="4"/>
    <x v="4"/>
    <x v="38"/>
    <x v="1"/>
    <s v="Instalado"/>
    <s v="Operativo"/>
    <s v="Distribuidora"/>
    <x v="0"/>
    <x v="1"/>
    <x v="0"/>
    <x v="0"/>
    <s v="Estatal"/>
    <s v="JUNIN"/>
    <s v="JUNIN"/>
    <s v="CHANCHAMAYO"/>
    <s v="PICHANAKI"/>
    <n v="0"/>
    <x v="7"/>
    <n v="0"/>
    <x v="0"/>
    <n v="0"/>
    <x v="0"/>
    <x v="0"/>
    <n v="329.71499999999997"/>
    <n v="0.32971499999999998"/>
    <m/>
    <n v="5.2499999999999998E-2"/>
    <n v="4.6750000000000007E-2"/>
    <n v="7.6479999999999997"/>
    <n v="0"/>
    <n v="25"/>
    <s v="BASE DE DATOS"/>
    <m/>
  </r>
  <r>
    <s v="20"/>
    <x v="0"/>
    <s v="ELC"/>
    <s v="31007893"/>
    <s v="31007893"/>
    <x v="4"/>
    <s v="G-1"/>
    <s v="S"/>
    <n v="0.52"/>
    <n v="0.46"/>
    <n v="0"/>
    <n v="0"/>
    <n v="0"/>
    <n v="0"/>
    <n v="0"/>
    <n v="0"/>
    <m/>
    <m/>
    <x v="0"/>
    <s v="ELC31007893G-1HI"/>
    <s v="Electro Centro S. A."/>
    <x v="10"/>
    <x v="10"/>
    <s v="C. H. Quicapata"/>
    <x v="188"/>
    <x v="4"/>
    <x v="4"/>
    <x v="37"/>
    <x v="1"/>
    <s v="Instalado"/>
    <s v="Operativo"/>
    <s v="Distribuidora"/>
    <x v="0"/>
    <x v="1"/>
    <x v="0"/>
    <x v="0"/>
    <s v="Estatal"/>
    <s v="AYACUCHO"/>
    <s v="AYACUCHO"/>
    <s v="HUAMANGA"/>
    <s v="CARMEN ALTO"/>
    <n v="0"/>
    <x v="7"/>
    <n v="0"/>
    <x v="0"/>
    <n v="0"/>
    <x v="0"/>
    <x v="0"/>
    <n v="0"/>
    <n v="0"/>
    <m/>
    <n v="4.3333333333333335E-2"/>
    <n v="3.8333333333333337E-2"/>
    <n v="7.6479999999999997"/>
    <n v="0"/>
    <n v="25"/>
    <s v="BASE DE DATOS"/>
    <m/>
  </r>
  <r>
    <s v="20"/>
    <x v="0"/>
    <s v="ELC"/>
    <s v="31007893"/>
    <s v="31007893"/>
    <x v="4"/>
    <s v="G-2"/>
    <s v="S"/>
    <n v="0.52"/>
    <n v="0.46"/>
    <n v="60.692999999999998"/>
    <n v="230.60300000000001"/>
    <n v="291.29599999999999"/>
    <n v="0"/>
    <n v="724.18"/>
    <n v="0"/>
    <m/>
    <m/>
    <x v="0"/>
    <s v="ELC31007893G-2HI"/>
    <s v="Electro Centro S. A."/>
    <x v="10"/>
    <x v="10"/>
    <s v="C. H. Quicapata"/>
    <x v="188"/>
    <x v="4"/>
    <x v="4"/>
    <x v="38"/>
    <x v="1"/>
    <s v="Instalado"/>
    <s v="Operativo"/>
    <s v="Distribuidora"/>
    <x v="0"/>
    <x v="1"/>
    <x v="0"/>
    <x v="0"/>
    <s v="Estatal"/>
    <s v="AYACUCHO"/>
    <s v="AYACUCHO"/>
    <s v="HUAMANGA"/>
    <s v="CARMEN ALTO"/>
    <n v="0"/>
    <x v="7"/>
    <n v="0"/>
    <x v="0"/>
    <n v="0"/>
    <x v="0"/>
    <x v="0"/>
    <n v="291.29599999999999"/>
    <n v="0.291296"/>
    <m/>
    <n v="4.3333333333333335E-2"/>
    <n v="3.8333333333333337E-2"/>
    <n v="7.6479999999999997"/>
    <n v="0"/>
    <n v="25"/>
    <s v="BASE DE DATOS"/>
    <m/>
  </r>
  <r>
    <s v="20"/>
    <x v="0"/>
    <s v="ELC"/>
    <s v="31007993"/>
    <s v="31007993"/>
    <x v="4"/>
    <s v="G-1"/>
    <s v="S"/>
    <n v="0.25"/>
    <n v="0.25"/>
    <n v="34.267000000000003"/>
    <n v="123.901"/>
    <n v="158.16800000000001"/>
    <n v="0"/>
    <n v="726.86"/>
    <n v="0"/>
    <m/>
    <m/>
    <x v="0"/>
    <s v="ELC31007993G-1HI"/>
    <s v="Electro Centro S. A."/>
    <x v="10"/>
    <x v="10"/>
    <s v="C. H. Chamisería"/>
    <x v="189"/>
    <x v="4"/>
    <x v="4"/>
    <x v="37"/>
    <x v="1"/>
    <s v="Instalado"/>
    <s v="Operativo"/>
    <s v="Distribuidora"/>
    <x v="0"/>
    <x v="1"/>
    <x v="0"/>
    <x v="0"/>
    <s v="Estatal"/>
    <s v="JUNIN"/>
    <s v="JUNIN"/>
    <s v="HUANCAYO "/>
    <s v="EL TAMBO"/>
    <n v="0"/>
    <x v="7"/>
    <n v="0"/>
    <x v="0"/>
    <n v="0"/>
    <x v="0"/>
    <x v="0"/>
    <n v="158.16800000000001"/>
    <n v="0.158168"/>
    <m/>
    <n v="2.0833333333333332E-2"/>
    <n v="2.0833333333333332E-2"/>
    <n v="7.6479999999999997"/>
    <n v="0"/>
    <n v="25"/>
    <s v="BASE DE DATOS"/>
    <m/>
  </r>
  <r>
    <s v="20"/>
    <x v="0"/>
    <s v="ELC"/>
    <s v="31008493"/>
    <s v="31008493"/>
    <x v="4"/>
    <s v="G-1"/>
    <s v="S"/>
    <n v="1.92"/>
    <n v="1.675"/>
    <n v="106.759"/>
    <n v="394.45699999999999"/>
    <n v="501.21600000000001"/>
    <n v="0"/>
    <n v="562.20000000000005"/>
    <n v="0"/>
    <m/>
    <m/>
    <x v="0"/>
    <s v="ELC31008493G-1HI"/>
    <s v="Electro Centro S. A."/>
    <x v="10"/>
    <x v="10"/>
    <s v="C. H. Sicaya Huarisca"/>
    <x v="190"/>
    <x v="4"/>
    <x v="4"/>
    <x v="37"/>
    <x v="1"/>
    <s v="Instalado"/>
    <s v="Operativo"/>
    <s v="Distribuidora"/>
    <x v="0"/>
    <x v="1"/>
    <x v="0"/>
    <x v="0"/>
    <s v="Estatal"/>
    <s v="JUNIN"/>
    <s v="JUNIN"/>
    <s v="HUANCAYO"/>
    <s v="SICAYA"/>
    <n v="0"/>
    <x v="7"/>
    <n v="0"/>
    <x v="0"/>
    <n v="0"/>
    <x v="0"/>
    <x v="0"/>
    <n v="501.21600000000001"/>
    <n v="0.50121599999999999"/>
    <m/>
    <n v="0.16"/>
    <n v="0.13958333333333334"/>
    <n v="7.6479999999999997"/>
    <n v="0"/>
    <n v="25"/>
    <s v="BASE DE DATOS"/>
    <m/>
  </r>
  <r>
    <s v="20"/>
    <x v="0"/>
    <s v="ELC"/>
    <s v="31008493"/>
    <s v="31008493"/>
    <x v="4"/>
    <s v="G-2"/>
    <s v="S"/>
    <n v="1.92"/>
    <n v="1.675"/>
    <n v="118.61499999999999"/>
    <n v="437.52499999999998"/>
    <n v="556.14"/>
    <n v="0"/>
    <n v="607.57000000000005"/>
    <n v="0"/>
    <m/>
    <m/>
    <x v="0"/>
    <s v="ELC31008493G-2HI"/>
    <s v="Electro Centro S. A."/>
    <x v="10"/>
    <x v="10"/>
    <s v="C. H. Sicaya Huarisca"/>
    <x v="190"/>
    <x v="4"/>
    <x v="4"/>
    <x v="38"/>
    <x v="1"/>
    <s v="Instalado"/>
    <s v="Operativo"/>
    <s v="Distribuidora"/>
    <x v="0"/>
    <x v="1"/>
    <x v="0"/>
    <x v="0"/>
    <s v="Estatal"/>
    <s v="JUNIN"/>
    <s v="JUNIN"/>
    <s v="HUANCAYO"/>
    <s v="SICAYA"/>
    <n v="0"/>
    <x v="7"/>
    <n v="0"/>
    <x v="0"/>
    <n v="0"/>
    <x v="0"/>
    <x v="0"/>
    <n v="556.14"/>
    <n v="0.55613999999999997"/>
    <m/>
    <n v="0.16"/>
    <n v="0.13958333333333334"/>
    <n v="7.6479999999999997"/>
    <n v="0"/>
    <n v="25"/>
    <s v="BASE DE DATOS"/>
    <m/>
  </r>
  <r>
    <s v="20"/>
    <x v="0"/>
    <s v="ELC"/>
    <s v="31008893"/>
    <s v="31008893"/>
    <x v="4"/>
    <s v="G-1"/>
    <s v="S"/>
    <n v="1.46"/>
    <n v="1.34"/>
    <n v="137.655"/>
    <n v="524.77200000000005"/>
    <n v="662.42700000000002"/>
    <n v="0"/>
    <n v="551.22"/>
    <n v="0"/>
    <m/>
    <m/>
    <x v="0"/>
    <s v="ELC31008893G-1HI"/>
    <s v="Electro Centro S. A."/>
    <x v="10"/>
    <x v="10"/>
    <s v="C. H. Ingenio"/>
    <x v="191"/>
    <x v="4"/>
    <x v="4"/>
    <x v="37"/>
    <x v="1"/>
    <s v="Instalado"/>
    <s v="Operativo"/>
    <s v="Distribuidora"/>
    <x v="0"/>
    <x v="1"/>
    <x v="0"/>
    <x v="0"/>
    <s v="Estatal"/>
    <s v="JUNIN"/>
    <s v="JUNIN"/>
    <s v="HUANCAYO"/>
    <s v="INGENIO"/>
    <n v="0"/>
    <x v="7"/>
    <n v="0"/>
    <x v="0"/>
    <n v="0"/>
    <x v="0"/>
    <x v="0"/>
    <n v="662.42700000000002"/>
    <n v="0.66242699999999999"/>
    <m/>
    <n v="0.12166666666666666"/>
    <n v="0.11166666666666668"/>
    <n v="7.6479999999999997"/>
    <n v="0"/>
    <n v="25"/>
    <s v="BASE DE DATOS"/>
    <m/>
  </r>
  <r>
    <s v="20"/>
    <x v="0"/>
    <s v="ELC"/>
    <s v="31009293"/>
    <s v="31009293"/>
    <x v="4"/>
    <s v="G-1"/>
    <s v="N"/>
    <n v="0.28000000000000003"/>
    <n v="0"/>
    <n v="0"/>
    <n v="0"/>
    <n v="0"/>
    <n v="0"/>
    <n v="0"/>
    <n v="0"/>
    <m/>
    <m/>
    <x v="0"/>
    <s v="ELC31009293G-1HI"/>
    <s v="Electro Centro S. A."/>
    <x v="10"/>
    <x v="10"/>
    <s v="C. H. Chanchamayo"/>
    <x v="192"/>
    <x v="4"/>
    <x v="4"/>
    <x v="37"/>
    <x v="1"/>
    <s v="Instalado"/>
    <s v="Operativo"/>
    <s v="Distribuidora"/>
    <x v="0"/>
    <x v="1"/>
    <x v="0"/>
    <x v="0"/>
    <s v="Estatal"/>
    <s v="JUNIN"/>
    <s v="JUNIN"/>
    <s v="CHANCHAMAYO"/>
    <s v="SAN RAMON"/>
    <n v="0"/>
    <x v="7"/>
    <n v="0"/>
    <x v="0"/>
    <n v="0"/>
    <x v="0"/>
    <x v="0"/>
    <n v="0"/>
    <n v="0"/>
    <m/>
    <n v="2.3333333333333334E-2"/>
    <n v="0"/>
    <n v="7.6479999999999997"/>
    <n v="0"/>
    <n v="25"/>
    <s v="BASE DE DATOS"/>
    <m/>
  </r>
  <r>
    <s v="20"/>
    <x v="0"/>
    <s v="ELC"/>
    <s v="31009293"/>
    <s v="31009293"/>
    <x v="4"/>
    <s v="G-2"/>
    <s v="S"/>
    <n v="0.28000000000000003"/>
    <n v="0.28000000000000003"/>
    <n v="34.082999999999998"/>
    <n v="129.57499999999999"/>
    <n v="163.65799999999999"/>
    <n v="0"/>
    <n v="738.32"/>
    <n v="0"/>
    <m/>
    <m/>
    <x v="0"/>
    <s v="ELC31009293G-2HI"/>
    <s v="Electro Centro S. A."/>
    <x v="10"/>
    <x v="10"/>
    <s v="C. H. Chanchamayo"/>
    <x v="192"/>
    <x v="4"/>
    <x v="4"/>
    <x v="38"/>
    <x v="1"/>
    <s v="Instalado"/>
    <s v="Operativo"/>
    <s v="Distribuidora"/>
    <x v="0"/>
    <x v="1"/>
    <x v="0"/>
    <x v="0"/>
    <s v="Estatal"/>
    <s v="JUNIN"/>
    <s v="JUNIN"/>
    <s v="CHANCHAMAYO"/>
    <s v="SAN RAMON"/>
    <n v="0"/>
    <x v="7"/>
    <n v="0"/>
    <x v="0"/>
    <n v="0"/>
    <x v="0"/>
    <x v="0"/>
    <n v="163.65799999999999"/>
    <n v="0.163658"/>
    <m/>
    <n v="2.3333333333333334E-2"/>
    <n v="2.3333333333333334E-2"/>
    <n v="7.6479999999999997"/>
    <n v="0"/>
    <n v="25"/>
    <s v="BASE DE DATOS"/>
    <m/>
  </r>
  <r>
    <s v="20"/>
    <x v="0"/>
    <s v="ELC"/>
    <s v="31009693"/>
    <s v="31009693"/>
    <x v="4"/>
    <s v="G-1"/>
    <s v="S"/>
    <n v="0.35"/>
    <n v="0.27500000000000002"/>
    <n v="0"/>
    <n v="0"/>
    <n v="0"/>
    <n v="0"/>
    <n v="0"/>
    <n v="0"/>
    <m/>
    <m/>
    <x v="0"/>
    <s v="ELC31009693G-1HI"/>
    <s v="Electro Centro S. A."/>
    <x v="10"/>
    <x v="10"/>
    <s v="C. H. Concepcion"/>
    <x v="193"/>
    <x v="4"/>
    <x v="4"/>
    <x v="37"/>
    <x v="1"/>
    <s v="Instalado"/>
    <s v="Operativo"/>
    <s v="Distribuidora"/>
    <x v="0"/>
    <x v="1"/>
    <x v="0"/>
    <x v="0"/>
    <s v="Estatal"/>
    <s v="JUNIN"/>
    <s v="JUNIN"/>
    <s v="CONCEPCION"/>
    <s v="CONCEPCION"/>
    <n v="0"/>
    <x v="7"/>
    <n v="0"/>
    <x v="0"/>
    <n v="0"/>
    <x v="0"/>
    <x v="0"/>
    <n v="0"/>
    <n v="0"/>
    <m/>
    <n v="2.9166666666666664E-2"/>
    <n v="2.2916666666666669E-2"/>
    <n v="7.6479999999999997"/>
    <n v="0"/>
    <n v="25"/>
    <s v="BASE DE DATOS"/>
    <m/>
  </r>
  <r>
    <s v="20"/>
    <x v="0"/>
    <s v="ELC"/>
    <s v="31009693"/>
    <s v="31009693"/>
    <x v="4"/>
    <s v="G-2"/>
    <s v="S"/>
    <n v="0.35"/>
    <n v="0.27500000000000002"/>
    <n v="0"/>
    <n v="0"/>
    <n v="0"/>
    <n v="0"/>
    <n v="0"/>
    <n v="0"/>
    <m/>
    <m/>
    <x v="0"/>
    <s v="ELC31009693G-2HI"/>
    <s v="Electro Centro S. A."/>
    <x v="10"/>
    <x v="10"/>
    <s v="C. H. Concepcion"/>
    <x v="193"/>
    <x v="4"/>
    <x v="4"/>
    <x v="38"/>
    <x v="1"/>
    <s v="Instalado"/>
    <s v="Operativo"/>
    <s v="Distribuidora"/>
    <x v="0"/>
    <x v="1"/>
    <x v="0"/>
    <x v="0"/>
    <s v="Estatal"/>
    <s v="JUNIN"/>
    <s v="JUNIN"/>
    <s v="CONCEPCION"/>
    <s v="CONCEPCION"/>
    <n v="0"/>
    <x v="7"/>
    <n v="0"/>
    <x v="0"/>
    <n v="0"/>
    <x v="0"/>
    <x v="0"/>
    <n v="0"/>
    <n v="0"/>
    <m/>
    <n v="2.9166666666666664E-2"/>
    <n v="2.2916666666666669E-2"/>
    <n v="7.6479999999999997"/>
    <n v="0"/>
    <n v="25"/>
    <s v="BASE DE DATOS"/>
    <m/>
  </r>
  <r>
    <s v="20"/>
    <x v="0"/>
    <s v="ELC"/>
    <s v="31036294"/>
    <s v="31036294"/>
    <x v="4"/>
    <s v="G-1"/>
    <s v="S"/>
    <n v="0.45"/>
    <n v="0.45"/>
    <n v="66.644000000000005"/>
    <n v="253.43799999999999"/>
    <n v="320.08199999999999"/>
    <n v="0"/>
    <n v="743.55"/>
    <n v="0"/>
    <m/>
    <m/>
    <x v="0"/>
    <s v="ELC31036294G-1HI"/>
    <s v="Electro Centro S. A."/>
    <x v="10"/>
    <x v="10"/>
    <s v="C. H. Machu"/>
    <x v="194"/>
    <x v="4"/>
    <x v="4"/>
    <x v="37"/>
    <x v="1"/>
    <s v="Instalado"/>
    <s v="Operativo"/>
    <s v="Distribuidora"/>
    <x v="0"/>
    <x v="1"/>
    <x v="0"/>
    <x v="0"/>
    <s v="Estatal"/>
    <s v="JUNIN"/>
    <s v="JUNIN"/>
    <s v="HUANCAYO"/>
    <s v="HUASICANCHA"/>
    <n v="0"/>
    <x v="7"/>
    <n v="0"/>
    <x v="0"/>
    <n v="0"/>
    <x v="0"/>
    <x v="0"/>
    <n v="320.08199999999999"/>
    <n v="0.32008199999999998"/>
    <m/>
    <n v="3.7499999999999999E-2"/>
    <n v="3.7499999999999999E-2"/>
    <n v="7.6479999999999997"/>
    <n v="0"/>
    <n v="25"/>
    <s v="BASE DE DATOS"/>
    <m/>
  </r>
  <r>
    <s v="20"/>
    <x v="0"/>
    <s v="ELC"/>
    <s v="31036294"/>
    <s v="31036294"/>
    <x v="4"/>
    <s v="G-2"/>
    <s v="S"/>
    <n v="0.45"/>
    <n v="0.45"/>
    <n v="66.671999999999997"/>
    <n v="252.767"/>
    <n v="319.43900000000002"/>
    <n v="0"/>
    <n v="742.18"/>
    <n v="0"/>
    <m/>
    <m/>
    <x v="0"/>
    <s v="ELC31036294G-2HI"/>
    <s v="Electro Centro S. A."/>
    <x v="10"/>
    <x v="10"/>
    <s v="C. H. Machu"/>
    <x v="194"/>
    <x v="4"/>
    <x v="4"/>
    <x v="38"/>
    <x v="1"/>
    <s v="Instalado"/>
    <s v="Operativo"/>
    <s v="Distribuidora"/>
    <x v="0"/>
    <x v="1"/>
    <x v="0"/>
    <x v="0"/>
    <s v="Estatal"/>
    <s v="JUNIN"/>
    <s v="JUNIN"/>
    <s v="HUANCAYO"/>
    <s v="HUASICANCHA"/>
    <n v="0"/>
    <x v="7"/>
    <n v="0"/>
    <x v="0"/>
    <n v="0"/>
    <x v="0"/>
    <x v="0"/>
    <n v="319.43900000000002"/>
    <n v="0.31943900000000003"/>
    <m/>
    <n v="3.7499999999999999E-2"/>
    <n v="3.7499999999999999E-2"/>
    <n v="7.6479999999999997"/>
    <n v="-5.6843418860808015E-14"/>
    <n v="25"/>
    <s v="BASE DE DATOS"/>
    <m/>
  </r>
  <r>
    <s v="20"/>
    <x v="0"/>
    <s v="ELC"/>
    <s v="31036394"/>
    <s v="31036394"/>
    <x v="4"/>
    <s v="G-1"/>
    <s v="N"/>
    <n v="0.43"/>
    <n v="0"/>
    <n v="0"/>
    <n v="0"/>
    <n v="0"/>
    <n v="0"/>
    <n v="0"/>
    <n v="0"/>
    <m/>
    <m/>
    <x v="1"/>
    <s v="ELC31036394G-1HI"/>
    <s v="Electro Centro S. A."/>
    <x v="10"/>
    <x v="10"/>
    <s v="C. H. Pozuzo"/>
    <x v="195"/>
    <x v="4"/>
    <x v="4"/>
    <x v="37"/>
    <x v="1"/>
    <s v="Instalado"/>
    <s v="Inoperativo"/>
    <s v="Distribuidora"/>
    <x v="0"/>
    <x v="1"/>
    <x v="0"/>
    <x v="0"/>
    <s v="Estatal"/>
    <s v="PASCO"/>
    <s v="PASCO"/>
    <s v="OXAPAMPA"/>
    <s v="POZUZO"/>
    <n v="0"/>
    <x v="7"/>
    <n v="0"/>
    <x v="0"/>
    <n v="0"/>
    <x v="0"/>
    <x v="0"/>
    <n v="0"/>
    <n v="0"/>
    <m/>
    <s v="-"/>
    <s v="-"/>
    <s v="-"/>
    <n v="0"/>
    <n v="25"/>
    <s v="BASE DE DATOS"/>
    <m/>
  </r>
  <r>
    <s v="20"/>
    <x v="0"/>
    <s v="ELC"/>
    <s v="31036394"/>
    <s v="31036394"/>
    <x v="4"/>
    <s v="G-2"/>
    <s v="N"/>
    <n v="0.43"/>
    <n v="0"/>
    <n v="0"/>
    <n v="0"/>
    <n v="0"/>
    <n v="0"/>
    <n v="0"/>
    <n v="0"/>
    <m/>
    <m/>
    <x v="1"/>
    <s v="ELC31036394G-2HI"/>
    <s v="Electro Centro S. A."/>
    <x v="10"/>
    <x v="10"/>
    <s v="C. H. Pozuzo"/>
    <x v="195"/>
    <x v="4"/>
    <x v="4"/>
    <x v="38"/>
    <x v="1"/>
    <s v="Instalado"/>
    <s v="Inoperativo"/>
    <s v="Distribuidora"/>
    <x v="0"/>
    <x v="1"/>
    <x v="0"/>
    <x v="0"/>
    <s v="Estatal"/>
    <s v="PASCO"/>
    <s v="PASCO"/>
    <s v="OXAPAMPA"/>
    <s v="POZUZO"/>
    <n v="0"/>
    <x v="7"/>
    <n v="0"/>
    <x v="0"/>
    <n v="0"/>
    <x v="0"/>
    <x v="0"/>
    <n v="0"/>
    <n v="0"/>
    <m/>
    <s v="-"/>
    <s v="-"/>
    <s v="-"/>
    <n v="0"/>
    <n v="25"/>
    <s v="BASE DE DATOS"/>
    <m/>
  </r>
  <r>
    <s v="20"/>
    <x v="0"/>
    <s v="ELC"/>
    <s v="41109600"/>
    <s v="41109600"/>
    <x v="4"/>
    <s v="G-1"/>
    <s v="S"/>
    <n v="0.06"/>
    <n v="3.5000000000000003E-2"/>
    <n v="0"/>
    <n v="0"/>
    <n v="0"/>
    <n v="0"/>
    <n v="0"/>
    <n v="0"/>
    <m/>
    <m/>
    <x v="1"/>
    <s v="ELC41109600G-1HI"/>
    <s v="Electro Centro S. A."/>
    <x v="10"/>
    <x v="10"/>
    <s v="C. H. Acombabilla"/>
    <x v="196"/>
    <x v="4"/>
    <x v="4"/>
    <x v="37"/>
    <x v="1"/>
    <s v="Instalado"/>
    <s v="Operativo"/>
    <s v="Distribuidora"/>
    <x v="0"/>
    <x v="0"/>
    <x v="0"/>
    <x v="0"/>
    <s v="Estatal"/>
    <s v="HUANCAVELICA"/>
    <s v="HUANCAVELICA"/>
    <s v="TAYACAJA"/>
    <s v="ACOBAMBILLA"/>
    <n v="0"/>
    <x v="7"/>
    <n v="0"/>
    <x v="0"/>
    <n v="0"/>
    <x v="0"/>
    <x v="0"/>
    <n v="0"/>
    <n v="0"/>
    <m/>
    <s v="-"/>
    <s v="-"/>
    <s v="-"/>
    <n v="0"/>
    <n v="25"/>
    <s v="BASE DE DATOS"/>
    <m/>
  </r>
  <r>
    <s v="20"/>
    <x v="0"/>
    <s v="ELC"/>
    <s v="41114801"/>
    <s v="41114801"/>
    <x v="4"/>
    <s v="G-1"/>
    <s v="S"/>
    <n v="0.09"/>
    <n v="5.7000000000000002E-2"/>
    <n v="4.7220000000000004"/>
    <n v="17.507999999999999"/>
    <n v="22.23"/>
    <n v="0"/>
    <n v="290.57"/>
    <n v="0"/>
    <m/>
    <m/>
    <x v="0"/>
    <s v="ELC41114801G-1HI"/>
    <s v="Electro Centro S. A."/>
    <x v="10"/>
    <x v="10"/>
    <s v="C. H. San Balvín"/>
    <x v="197"/>
    <x v="4"/>
    <x v="4"/>
    <x v="37"/>
    <x v="1"/>
    <s v="Instalado"/>
    <s v="Operativo"/>
    <s v="Distribuidora"/>
    <x v="0"/>
    <x v="1"/>
    <x v="0"/>
    <x v="0"/>
    <s v="Estatal"/>
    <s v="JUNIN"/>
    <s v="JUNIN"/>
    <s v="HUANCAYO"/>
    <s v="PARIHUANCA"/>
    <n v="0"/>
    <x v="7"/>
    <n v="0"/>
    <x v="0"/>
    <n v="0"/>
    <x v="0"/>
    <x v="0"/>
    <n v="22.23"/>
    <n v="2.223E-2"/>
    <m/>
    <n v="7.4999999999999997E-3"/>
    <n v="4.7499999999999999E-3"/>
    <n v="7.6479999999999997"/>
    <n v="0"/>
    <n v="25"/>
    <s v="BASE DE DATOS"/>
    <m/>
  </r>
  <r>
    <s v="20"/>
    <x v="0"/>
    <s v="ELC"/>
    <s v="41114801"/>
    <s v="41114801"/>
    <x v="4"/>
    <s v="G-2"/>
    <s v="S"/>
    <n v="0.09"/>
    <n v="5.7000000000000002E-2"/>
    <n v="10.976000000000001"/>
    <n v="37.963999999999999"/>
    <n v="48.94"/>
    <n v="0"/>
    <n v="698.72"/>
    <n v="0"/>
    <m/>
    <m/>
    <x v="0"/>
    <s v="ELC41114801G-2HI"/>
    <s v="Electro Centro S. A."/>
    <x v="10"/>
    <x v="10"/>
    <s v="C. H. San Balvín"/>
    <x v="197"/>
    <x v="4"/>
    <x v="4"/>
    <x v="38"/>
    <x v="1"/>
    <s v="Instalado"/>
    <s v="Operativo"/>
    <s v="Distribuidora"/>
    <x v="0"/>
    <x v="1"/>
    <x v="0"/>
    <x v="0"/>
    <s v="Estatal"/>
    <s v="JUNIN"/>
    <s v="JUNIN"/>
    <s v="HUANCAYO"/>
    <s v="PARIHUANCA"/>
    <n v="0"/>
    <x v="7"/>
    <n v="0"/>
    <x v="0"/>
    <n v="0"/>
    <x v="0"/>
    <x v="0"/>
    <n v="48.94"/>
    <n v="4.8939999999999997E-2"/>
    <m/>
    <n v="7.4999999999999997E-3"/>
    <n v="4.7499999999999999E-3"/>
    <n v="7.6479999999999997"/>
    <n v="0"/>
    <n v="25"/>
    <s v="BASE DE DATOS"/>
    <m/>
  </r>
  <r>
    <s v="20"/>
    <x v="0"/>
    <s v="ELC"/>
    <s v="41114801"/>
    <s v="41114801"/>
    <x v="4"/>
    <s v="G-3"/>
    <s v="S"/>
    <n v="0.1"/>
    <n v="9.8000000000000004E-2"/>
    <n v="9.67"/>
    <n v="28.65"/>
    <n v="38.32"/>
    <n v="0"/>
    <n v="541.65"/>
    <n v="0"/>
    <m/>
    <m/>
    <x v="0"/>
    <s v="ELC41114801G-3HI"/>
    <s v="Electro Centro S. A."/>
    <x v="10"/>
    <x v="10"/>
    <s v="C. H. San Balvín"/>
    <x v="197"/>
    <x v="4"/>
    <x v="4"/>
    <x v="39"/>
    <x v="1"/>
    <s v="Instalado"/>
    <s v="Operativo"/>
    <s v="Distribuidora"/>
    <x v="0"/>
    <x v="1"/>
    <x v="0"/>
    <x v="0"/>
    <s v="Estatal"/>
    <s v="JUNIN"/>
    <s v="JUNIN"/>
    <s v="HUANCAYO"/>
    <s v="PARIHUANCA"/>
    <n v="0"/>
    <x v="7"/>
    <n v="0"/>
    <x v="0"/>
    <n v="0"/>
    <x v="0"/>
    <x v="0"/>
    <n v="38.32"/>
    <n v="3.832E-2"/>
    <m/>
    <n v="8.3333333333333332E-3"/>
    <n v="8.1666666666666676E-3"/>
    <n v="7.6479999999999997"/>
    <n v="0"/>
    <n v="25"/>
    <s v="BASE DE DATOS"/>
    <m/>
  </r>
  <r>
    <s v="20"/>
    <x v="0"/>
    <s v="ELC"/>
    <s v="51000996"/>
    <s v="51000996"/>
    <x v="4"/>
    <s v="G-1"/>
    <s v="S"/>
    <n v="0.91200000000000003"/>
    <n v="0.79"/>
    <n v="73.177000000000007"/>
    <n v="286.762"/>
    <n v="359.93900000000002"/>
    <n v="0"/>
    <n v="722.51"/>
    <n v="0"/>
    <m/>
    <m/>
    <x v="0"/>
    <s v="ELC51000996G-1HI"/>
    <s v="Electro Centro S. A."/>
    <x v="10"/>
    <x v="10"/>
    <s v="C. H. Llusita"/>
    <x v="198"/>
    <x v="4"/>
    <x v="4"/>
    <x v="37"/>
    <x v="1"/>
    <s v="Instalado"/>
    <s v="Operativo"/>
    <s v="Distribuidora"/>
    <x v="0"/>
    <x v="1"/>
    <x v="0"/>
    <x v="0"/>
    <s v="Estatal"/>
    <s v="AYACUCHO"/>
    <s v="AYACUCHO"/>
    <s v="VICTOR FAJARDO"/>
    <s v="HUANCARAYLLA"/>
    <n v="0"/>
    <x v="7"/>
    <n v="0"/>
    <x v="0"/>
    <n v="0"/>
    <x v="0"/>
    <x v="0"/>
    <n v="359.93900000000002"/>
    <n v="0.35993900000000001"/>
    <m/>
    <n v="7.5999999999999998E-2"/>
    <n v="6.5833333333333341E-2"/>
    <n v="7.6479999999999997"/>
    <n v="0"/>
    <n v="25"/>
    <s v="BASE DE DATOS"/>
    <m/>
  </r>
  <r>
    <s v="20"/>
    <x v="0"/>
    <s v="ELC"/>
    <s v="51000996"/>
    <s v="51000996"/>
    <x v="4"/>
    <s v="G-2"/>
    <s v="S"/>
    <n v="0.91200000000000003"/>
    <n v="0.79"/>
    <n v="6.0140000000000002"/>
    <n v="18.704999999999998"/>
    <n v="24.719000000000001"/>
    <n v="0"/>
    <n v="82.12"/>
    <n v="0"/>
    <m/>
    <m/>
    <x v="0"/>
    <s v="ELC51000996G-2HI"/>
    <s v="Electro Centro S. A."/>
    <x v="10"/>
    <x v="10"/>
    <s v="C. H. Llusita"/>
    <x v="198"/>
    <x v="4"/>
    <x v="4"/>
    <x v="38"/>
    <x v="1"/>
    <s v="Instalado"/>
    <s v="Operativo"/>
    <s v="Distribuidora"/>
    <x v="0"/>
    <x v="1"/>
    <x v="0"/>
    <x v="0"/>
    <s v="Estatal"/>
    <s v="AYACUCHO"/>
    <s v="AYACUCHO"/>
    <s v="VICTOR FAJARDO"/>
    <s v="HUANCARAYLLA"/>
    <n v="0"/>
    <x v="7"/>
    <n v="0"/>
    <x v="0"/>
    <n v="0"/>
    <x v="0"/>
    <x v="0"/>
    <n v="24.719000000000001"/>
    <n v="2.4719000000000001E-2"/>
    <m/>
    <n v="7.5999999999999998E-2"/>
    <n v="6.5833333333333341E-2"/>
    <n v="7.6479999999999997"/>
    <n v="-3.5527136788005009E-15"/>
    <n v="25"/>
    <s v="BASE DE DATOS"/>
    <m/>
  </r>
  <r>
    <s v="20"/>
    <x v="0"/>
    <s v="ELC"/>
    <s v="51010097"/>
    <s v="51010097"/>
    <x v="4"/>
    <s v="G-1"/>
    <s v="S"/>
    <n v="1.6"/>
    <n v="1.6"/>
    <n v="240.88"/>
    <n v="896.71699999999998"/>
    <n v="1137.597"/>
    <n v="0"/>
    <n v="727.88"/>
    <n v="0"/>
    <m/>
    <m/>
    <x v="0"/>
    <s v="ELC51010097G-1HI"/>
    <s v="Electro Centro S. A."/>
    <x v="10"/>
    <x v="10"/>
    <s v="C. H. Chalhuamayo"/>
    <x v="199"/>
    <x v="4"/>
    <x v="4"/>
    <x v="37"/>
    <x v="1"/>
    <s v="Instalado"/>
    <s v="Operativo"/>
    <s v="Distribuidora"/>
    <x v="0"/>
    <x v="1"/>
    <x v="0"/>
    <x v="0"/>
    <s v="Estatal"/>
    <s v="JUNIN"/>
    <s v="JUNIN"/>
    <s v="SATIPO"/>
    <s v="SATIPO"/>
    <n v="0"/>
    <x v="7"/>
    <n v="0"/>
    <x v="0"/>
    <n v="0"/>
    <x v="0"/>
    <x v="0"/>
    <n v="1137.597"/>
    <n v="1.137597"/>
    <m/>
    <n v="0.13333333333333333"/>
    <n v="0.13333333333333333"/>
    <n v="7.6479999999999997"/>
    <n v="0"/>
    <n v="25"/>
    <s v="BASE DE DATOS"/>
    <m/>
  </r>
  <r>
    <s v="20"/>
    <x v="0"/>
    <s v="ELC"/>
    <s v="51010097"/>
    <s v="51010097"/>
    <x v="4"/>
    <s v="G-2"/>
    <s v="S"/>
    <n v="1.6"/>
    <n v="1.6"/>
    <n v="238.797"/>
    <n v="886.67899999999997"/>
    <n v="1125.4760000000001"/>
    <n v="0"/>
    <n v="727.68"/>
    <n v="0"/>
    <m/>
    <m/>
    <x v="0"/>
    <s v="ELC51010097G-2HI"/>
    <s v="Electro Centro S. A."/>
    <x v="10"/>
    <x v="10"/>
    <s v="C. H. Chalhuamayo"/>
    <x v="199"/>
    <x v="4"/>
    <x v="4"/>
    <x v="38"/>
    <x v="1"/>
    <s v="Instalado"/>
    <s v="Operativo"/>
    <s v="Distribuidora"/>
    <x v="0"/>
    <x v="1"/>
    <x v="0"/>
    <x v="0"/>
    <s v="Estatal"/>
    <s v="JUNIN"/>
    <s v="JUNIN"/>
    <s v="SATIPO"/>
    <s v="SATIPO"/>
    <n v="0"/>
    <x v="7"/>
    <n v="0"/>
    <x v="0"/>
    <n v="0"/>
    <x v="0"/>
    <x v="0"/>
    <n v="1125.4760000000001"/>
    <n v="1.1254760000000001"/>
    <m/>
    <n v="0.13333333333333333"/>
    <n v="0.13333333333333333"/>
    <n v="7.6479999999999997"/>
    <n v="-2.2737367544323206E-13"/>
    <n v="25"/>
    <s v="BASE DE DATOS"/>
    <m/>
  </r>
  <r>
    <s v="20"/>
    <x v="0"/>
    <s v="ELC"/>
    <s v="51010097"/>
    <s v="51010097"/>
    <x v="4"/>
    <s v="G-3"/>
    <s v="S"/>
    <n v="2"/>
    <n v="2"/>
    <n v="105.10599999999999"/>
    <n v="345.827"/>
    <n v="450.93299999999999"/>
    <n v="0"/>
    <n v="301.58"/>
    <n v="0"/>
    <m/>
    <m/>
    <x v="0"/>
    <s v="ELC51010097G-3HI"/>
    <s v="Electro Centro S. A."/>
    <x v="10"/>
    <x v="10"/>
    <s v="C. H. Chalhuamayo"/>
    <x v="199"/>
    <x v="4"/>
    <x v="4"/>
    <x v="39"/>
    <x v="1"/>
    <s v="Instalado"/>
    <s v="Operativo"/>
    <s v="Distribuidora"/>
    <x v="0"/>
    <x v="1"/>
    <x v="0"/>
    <x v="0"/>
    <s v="Estatal"/>
    <s v="JUNIN"/>
    <s v="JUNIN"/>
    <s v="SATIPO"/>
    <s v="SATIPO"/>
    <n v="0"/>
    <x v="7"/>
    <n v="0"/>
    <x v="0"/>
    <n v="0"/>
    <x v="0"/>
    <x v="0"/>
    <n v="450.93299999999999"/>
    <n v="0.45093299999999997"/>
    <m/>
    <n v="0.16666666666666666"/>
    <n v="0.16666666666666666"/>
    <n v="7.6479999999999997"/>
    <n v="0"/>
    <n v="25"/>
    <s v="BASE DE DATOS"/>
    <m/>
  </r>
  <r>
    <s v="20"/>
    <x v="0"/>
    <s v="ELC"/>
    <s v="51010097"/>
    <s v="51010097"/>
    <x v="4"/>
    <s v="G-4"/>
    <s v="S"/>
    <n v="2"/>
    <n v="2"/>
    <n v="0"/>
    <n v="7.0000000000000001E-3"/>
    <n v="7.0000000000000001E-3"/>
    <n v="0"/>
    <n v="0"/>
    <n v="0"/>
    <m/>
    <m/>
    <x v="0"/>
    <s v="ELC51010097G-4HI"/>
    <s v="Electro Centro S. A."/>
    <x v="10"/>
    <x v="10"/>
    <s v="C. H. Chalhuamayo"/>
    <x v="199"/>
    <x v="4"/>
    <x v="4"/>
    <x v="40"/>
    <x v="1"/>
    <s v="Instalado"/>
    <s v="Operativo"/>
    <s v="Distribuidora"/>
    <x v="0"/>
    <x v="1"/>
    <x v="0"/>
    <x v="0"/>
    <s v="Estatal"/>
    <s v="JUNIN"/>
    <s v="JUNIN"/>
    <s v="SATIPO"/>
    <s v="SATIPO"/>
    <n v="0"/>
    <x v="7"/>
    <n v="0"/>
    <x v="0"/>
    <n v="0"/>
    <x v="0"/>
    <x v="0"/>
    <n v="7.0000000000000001E-3"/>
    <n v="6.9999999999999999E-6"/>
    <m/>
    <n v="0.16666666666666666"/>
    <n v="0.16666666666666666"/>
    <n v="7.6479999999999997"/>
    <n v="0"/>
    <n v="25"/>
    <s v="BASE DE DATOS"/>
    <m/>
  </r>
  <r>
    <s v="20"/>
    <x v="0"/>
    <s v="ELC"/>
    <s v="51010797"/>
    <s v="51010797"/>
    <x v="4"/>
    <s v="G-1"/>
    <s v="S"/>
    <n v="0.76800000000000002"/>
    <n v="0.59499999999999997"/>
    <n v="86.591999999999999"/>
    <n v="318.69400000000002"/>
    <n v="405.286"/>
    <n v="0"/>
    <n v="631.54999999999995"/>
    <n v="0"/>
    <m/>
    <m/>
    <x v="0"/>
    <s v="ELC51010797G-1HI"/>
    <s v="Electro Centro S. A."/>
    <x v="10"/>
    <x v="10"/>
    <s v="C. H. San Francisco"/>
    <x v="200"/>
    <x v="4"/>
    <x v="4"/>
    <x v="37"/>
    <x v="1"/>
    <s v="Instalado"/>
    <s v="Operativo"/>
    <s v="Distribuidora"/>
    <x v="0"/>
    <x v="1"/>
    <x v="0"/>
    <x v="0"/>
    <s v="Estatal"/>
    <s v="CUSCO"/>
    <s v="CUSCO"/>
    <s v="LA CONVENCIÓN"/>
    <s v="ECHARATE"/>
    <n v="0"/>
    <x v="7"/>
    <n v="0"/>
    <x v="0"/>
    <n v="0"/>
    <x v="0"/>
    <x v="0"/>
    <n v="405.286"/>
    <n v="0.40528599999999998"/>
    <m/>
    <n v="6.4000000000000001E-2"/>
    <n v="4.9583333333333333E-2"/>
    <n v="7.6479999999999997"/>
    <n v="0"/>
    <n v="25"/>
    <s v="BASE DE DATOS"/>
    <m/>
  </r>
  <r>
    <s v="20"/>
    <x v="0"/>
    <s v="ELC"/>
    <s v="51010797"/>
    <s v="51010797"/>
    <x v="4"/>
    <s v="G-2"/>
    <s v="S"/>
    <n v="0.76800000000000002"/>
    <n v="0.59499999999999997"/>
    <n v="77.093999999999994"/>
    <n v="294.31200000000001"/>
    <n v="371.40600000000001"/>
    <n v="0"/>
    <n v="577.77"/>
    <n v="0"/>
    <m/>
    <m/>
    <x v="0"/>
    <s v="ELC51010797G-2HI"/>
    <s v="Electro Centro S. A."/>
    <x v="10"/>
    <x v="10"/>
    <s v="C. H. San Francisco"/>
    <x v="200"/>
    <x v="4"/>
    <x v="4"/>
    <x v="38"/>
    <x v="1"/>
    <s v="Instalado"/>
    <s v="Operativo"/>
    <s v="Distribuidora"/>
    <x v="0"/>
    <x v="1"/>
    <x v="0"/>
    <x v="0"/>
    <s v="Estatal"/>
    <s v="CUSCO"/>
    <s v="CUSCO"/>
    <s v="LA CONVENCIÓN"/>
    <s v="ECHARATE"/>
    <n v="0"/>
    <x v="7"/>
    <n v="0"/>
    <x v="0"/>
    <n v="0"/>
    <x v="0"/>
    <x v="0"/>
    <n v="371.40600000000001"/>
    <n v="0.37140600000000001"/>
    <m/>
    <n v="6.4000000000000001E-2"/>
    <n v="4.9583333333333333E-2"/>
    <n v="7.6479999999999997"/>
    <n v="0"/>
    <n v="25"/>
    <s v="BASE DE DATOS"/>
    <m/>
  </r>
  <r>
    <s v="20"/>
    <x v="0"/>
    <s v="ELC"/>
    <s v="PP000194"/>
    <s v="PP000194"/>
    <x v="4"/>
    <s v="G-1"/>
    <s v="S"/>
    <n v="0.22"/>
    <n v="0.22"/>
    <n v="22.184000000000001"/>
    <n v="44.604999999999997"/>
    <n v="66.789000000000001"/>
    <n v="0"/>
    <n v="470.85"/>
    <n v="0"/>
    <m/>
    <m/>
    <x v="0"/>
    <s v="ELCPP000194G-1HI"/>
    <s v="Electro Centro S. A."/>
    <x v="10"/>
    <x v="10"/>
    <s v="C. H. Acobamba"/>
    <x v="201"/>
    <x v="4"/>
    <x v="4"/>
    <x v="37"/>
    <x v="1"/>
    <s v="Instalado"/>
    <s v="Operativo"/>
    <s v="Distribuidora"/>
    <x v="0"/>
    <x v="1"/>
    <x v="0"/>
    <x v="0"/>
    <s v="Estatal"/>
    <s v="HUANCAVELICA"/>
    <s v="HUANCAVELICA"/>
    <s v="ACOBAMBA"/>
    <s v="ACOBAMBA"/>
    <n v="0"/>
    <x v="7"/>
    <n v="0"/>
    <x v="0"/>
    <n v="0"/>
    <x v="0"/>
    <x v="0"/>
    <n v="66.789000000000001"/>
    <n v="6.6789000000000001E-2"/>
    <m/>
    <n v="1.8333333333333333E-2"/>
    <n v="1.8333333333333333E-2"/>
    <n v="7.6479999999999997"/>
    <n v="0"/>
    <n v="25"/>
    <s v="BASE DE DATOS"/>
    <m/>
  </r>
  <r>
    <s v="20"/>
    <x v="0"/>
    <s v="ELC"/>
    <s v="PP000694"/>
    <s v="PP000694"/>
    <x v="4"/>
    <s v="G-1"/>
    <s v="S"/>
    <n v="0.11"/>
    <n v="0.11"/>
    <n v="13.385999999999999"/>
    <n v="33.500999999999998"/>
    <n v="46.887"/>
    <n v="0"/>
    <n v="533.16999999999996"/>
    <n v="0"/>
    <m/>
    <m/>
    <x v="0"/>
    <s v="ELCPP000694G-1HI"/>
    <s v="Electro Centro S. A."/>
    <x v="10"/>
    <x v="10"/>
    <s v="C. H. Paccha"/>
    <x v="202"/>
    <x v="4"/>
    <x v="4"/>
    <x v="37"/>
    <x v="1"/>
    <s v="Instalado"/>
    <s v="Operativo"/>
    <s v="Distribuidora"/>
    <x v="0"/>
    <x v="1"/>
    <x v="0"/>
    <x v="0"/>
    <s v="Estatal"/>
    <s v="JUNIN"/>
    <s v="JUNIN"/>
    <s v="TARMA"/>
    <s v="TARMA"/>
    <n v="0"/>
    <x v="7"/>
    <n v="0"/>
    <x v="0"/>
    <n v="0"/>
    <x v="0"/>
    <x v="0"/>
    <n v="46.887"/>
    <n v="4.6886999999999998E-2"/>
    <m/>
    <n v="9.1666666666666667E-3"/>
    <n v="9.1666666666666667E-3"/>
    <n v="7.6479999999999997"/>
    <n v="0"/>
    <n v="25"/>
    <s v="BASE DE DATOS"/>
    <m/>
  </r>
  <r>
    <s v="20"/>
    <x v="0"/>
    <s v="ELC"/>
    <s v="PP000694"/>
    <s v="PP000694"/>
    <x v="4"/>
    <s v="G-2"/>
    <s v="S"/>
    <n v="0.11"/>
    <n v="0.11"/>
    <n v="13.958"/>
    <n v="36.412999999999997"/>
    <n v="50.371000000000002"/>
    <n v="0"/>
    <n v="546"/>
    <n v="0"/>
    <m/>
    <m/>
    <x v="0"/>
    <s v="ELCPP000694G-2HI"/>
    <s v="Electro Centro S. A."/>
    <x v="10"/>
    <x v="10"/>
    <s v="C. H. Paccha"/>
    <x v="202"/>
    <x v="4"/>
    <x v="4"/>
    <x v="38"/>
    <x v="1"/>
    <s v="Instalado"/>
    <s v="Operativo"/>
    <s v="Distribuidora"/>
    <x v="0"/>
    <x v="1"/>
    <x v="0"/>
    <x v="0"/>
    <s v="Estatal"/>
    <s v="JUNIN"/>
    <s v="JUNIN"/>
    <s v="TARMA"/>
    <s v="TARMA"/>
    <n v="0"/>
    <x v="7"/>
    <n v="0"/>
    <x v="0"/>
    <n v="0"/>
    <x v="0"/>
    <x v="0"/>
    <n v="50.371000000000002"/>
    <n v="5.0370999999999999E-2"/>
    <m/>
    <n v="9.1666666666666667E-3"/>
    <n v="9.1666666666666667E-3"/>
    <n v="7.6479999999999997"/>
    <n v="-7.1054273576010019E-15"/>
    <n v="25"/>
    <s v="BASE DE DATOS"/>
    <m/>
  </r>
  <r>
    <s v="20"/>
    <x v="1"/>
    <s v="ELC"/>
    <s v="31007793"/>
    <s v="31007793"/>
    <x v="4"/>
    <s v="G-1"/>
    <s v="S"/>
    <n v="0.63"/>
    <n v="0.56100000000000005"/>
    <n v="32.619"/>
    <n v="123.67400000000001"/>
    <n v="156.29300000000001"/>
    <n v="0"/>
    <n v="593.6"/>
    <n v="0"/>
    <m/>
    <m/>
    <x v="0"/>
    <s v="ELC31007793G-1HI"/>
    <s v="Electro Centro S. A."/>
    <x v="10"/>
    <x v="10"/>
    <s v="C. H. Pichanaki"/>
    <x v="187"/>
    <x v="4"/>
    <x v="4"/>
    <x v="37"/>
    <x v="1"/>
    <s v="Instalado"/>
    <s v="Operativo"/>
    <s v="Distribuidora"/>
    <x v="0"/>
    <x v="1"/>
    <x v="0"/>
    <x v="0"/>
    <s v="Estatal"/>
    <s v="JUNIN"/>
    <s v="JUNIN"/>
    <s v="CHANCHAMAYO"/>
    <s v="PICHANAKI"/>
    <n v="0"/>
    <x v="7"/>
    <n v="0"/>
    <x v="0"/>
    <n v="0"/>
    <x v="0"/>
    <x v="0"/>
    <n v="156.29300000000001"/>
    <n v="0.15629300000000002"/>
    <m/>
    <n v="5.2499999999999998E-2"/>
    <n v="4.6750000000000007E-2"/>
    <n v="7.6479999999999997"/>
    <n v="0"/>
    <n v="25"/>
    <s v="BASE DE DATOS"/>
    <m/>
  </r>
  <r>
    <s v="20"/>
    <x v="1"/>
    <s v="ELC"/>
    <s v="31007793"/>
    <s v="31007793"/>
    <x v="4"/>
    <s v="G-2"/>
    <s v="S"/>
    <n v="0.63"/>
    <n v="0.56100000000000005"/>
    <n v="59.61"/>
    <n v="224"/>
    <n v="283.61"/>
    <n v="0"/>
    <n v="594.35"/>
    <n v="0"/>
    <m/>
    <m/>
    <x v="0"/>
    <s v="ELC31007793G-2HI"/>
    <s v="Electro Centro S. A."/>
    <x v="10"/>
    <x v="10"/>
    <s v="C. H. Pichanaki"/>
    <x v="187"/>
    <x v="4"/>
    <x v="4"/>
    <x v="38"/>
    <x v="1"/>
    <s v="Instalado"/>
    <s v="Operativo"/>
    <s v="Distribuidora"/>
    <x v="0"/>
    <x v="1"/>
    <x v="0"/>
    <x v="0"/>
    <s v="Estatal"/>
    <s v="JUNIN"/>
    <s v="JUNIN"/>
    <s v="CHANCHAMAYO"/>
    <s v="PICHANAKI"/>
    <n v="0"/>
    <x v="7"/>
    <n v="0"/>
    <x v="0"/>
    <n v="0"/>
    <x v="0"/>
    <x v="0"/>
    <n v="283.61"/>
    <n v="0.28361000000000003"/>
    <m/>
    <n v="5.2499999999999998E-2"/>
    <n v="4.6750000000000007E-2"/>
    <n v="7.6479999999999997"/>
    <n v="0"/>
    <n v="25"/>
    <s v="BASE DE DATOS"/>
    <m/>
  </r>
  <r>
    <s v="20"/>
    <x v="1"/>
    <s v="ELC"/>
    <s v="31007893"/>
    <s v="31007893"/>
    <x v="4"/>
    <s v="G-1"/>
    <s v="S"/>
    <n v="0.52"/>
    <n v="0.46"/>
    <n v="0"/>
    <n v="0"/>
    <n v="0"/>
    <n v="0"/>
    <n v="0"/>
    <n v="0"/>
    <m/>
    <m/>
    <x v="0"/>
    <s v="ELC31007893G-1HI"/>
    <s v="Electro Centro S. A."/>
    <x v="10"/>
    <x v="10"/>
    <s v="C. H. Quicapata"/>
    <x v="188"/>
    <x v="4"/>
    <x v="4"/>
    <x v="37"/>
    <x v="1"/>
    <s v="Instalado"/>
    <s v="Operativo"/>
    <s v="Distribuidora"/>
    <x v="0"/>
    <x v="1"/>
    <x v="0"/>
    <x v="0"/>
    <s v="Estatal"/>
    <s v="AYACUCHO"/>
    <s v="AYACUCHO"/>
    <s v="HUAMANGA"/>
    <s v="CARMEN ALTO"/>
    <n v="0"/>
    <x v="7"/>
    <n v="0"/>
    <x v="0"/>
    <n v="0"/>
    <x v="0"/>
    <x v="0"/>
    <n v="0"/>
    <n v="0"/>
    <m/>
    <n v="4.3333333333333335E-2"/>
    <n v="3.8333333333333337E-2"/>
    <n v="7.6479999999999997"/>
    <n v="0"/>
    <n v="25"/>
    <s v="BASE DE DATOS"/>
    <m/>
  </r>
  <r>
    <s v="20"/>
    <x v="1"/>
    <s v="ELC"/>
    <s v="31007893"/>
    <s v="31007893"/>
    <x v="4"/>
    <s v="G-2"/>
    <s v="S"/>
    <n v="0.52"/>
    <n v="0.46"/>
    <n v="57.545999999999999"/>
    <n v="220.16499999999999"/>
    <n v="277.71100000000001"/>
    <n v="0"/>
    <n v="689.25"/>
    <n v="0"/>
    <m/>
    <m/>
    <x v="0"/>
    <s v="ELC31007893G-2HI"/>
    <s v="Electro Centro S. A."/>
    <x v="10"/>
    <x v="10"/>
    <s v="C. H. Quicapata"/>
    <x v="188"/>
    <x v="4"/>
    <x v="4"/>
    <x v="38"/>
    <x v="1"/>
    <s v="Instalado"/>
    <s v="Operativo"/>
    <s v="Distribuidora"/>
    <x v="0"/>
    <x v="1"/>
    <x v="0"/>
    <x v="0"/>
    <s v="Estatal"/>
    <s v="AYACUCHO"/>
    <s v="AYACUCHO"/>
    <s v="HUAMANGA"/>
    <s v="CARMEN ALTO"/>
    <n v="0"/>
    <x v="7"/>
    <n v="0"/>
    <x v="0"/>
    <n v="0"/>
    <x v="0"/>
    <x v="0"/>
    <n v="277.71100000000001"/>
    <n v="0.27771099999999999"/>
    <m/>
    <n v="4.3333333333333335E-2"/>
    <n v="3.8333333333333337E-2"/>
    <n v="7.6479999999999997"/>
    <n v="0"/>
    <n v="25"/>
    <s v="BASE DE DATOS"/>
    <m/>
  </r>
  <r>
    <s v="20"/>
    <x v="1"/>
    <s v="ELC"/>
    <s v="31007993"/>
    <s v="31007993"/>
    <x v="4"/>
    <s v="G-1"/>
    <s v="S"/>
    <n v="0.25"/>
    <n v="0.25"/>
    <n v="32.74"/>
    <n v="119.081"/>
    <n v="151.821"/>
    <n v="0"/>
    <n v="684.48"/>
    <n v="0"/>
    <m/>
    <m/>
    <x v="0"/>
    <s v="ELC31007993G-1HI"/>
    <s v="Electro Centro S. A."/>
    <x v="10"/>
    <x v="10"/>
    <s v="C. H. Chamisería"/>
    <x v="189"/>
    <x v="4"/>
    <x v="4"/>
    <x v="37"/>
    <x v="1"/>
    <s v="Instalado"/>
    <s v="Operativo"/>
    <s v="Distribuidora"/>
    <x v="0"/>
    <x v="1"/>
    <x v="0"/>
    <x v="0"/>
    <s v="Estatal"/>
    <s v="JUNIN"/>
    <s v="JUNIN"/>
    <s v="HUANCAYO "/>
    <s v="EL TAMBO"/>
    <n v="0"/>
    <x v="7"/>
    <n v="0"/>
    <x v="0"/>
    <n v="0"/>
    <x v="0"/>
    <x v="0"/>
    <n v="151.821"/>
    <n v="0.15182100000000001"/>
    <m/>
    <n v="2.0833333333333332E-2"/>
    <n v="2.0833333333333332E-2"/>
    <n v="7.6479999999999997"/>
    <n v="0"/>
    <n v="25"/>
    <s v="BASE DE DATOS"/>
    <m/>
  </r>
  <r>
    <s v="20"/>
    <x v="1"/>
    <s v="ELC"/>
    <s v="31008493"/>
    <s v="31008493"/>
    <x v="4"/>
    <s v="G-1"/>
    <s v="S"/>
    <n v="1.92"/>
    <n v="1.675"/>
    <n v="153.30500000000001"/>
    <n v="583.06299999999999"/>
    <n v="736.36800000000005"/>
    <n v="0"/>
    <n v="696"/>
    <n v="0"/>
    <m/>
    <m/>
    <x v="0"/>
    <s v="ELC31008493G-1HI"/>
    <s v="Electro Centro S. A."/>
    <x v="10"/>
    <x v="10"/>
    <s v="C. H. Sicaya Huarisca"/>
    <x v="190"/>
    <x v="4"/>
    <x v="4"/>
    <x v="37"/>
    <x v="1"/>
    <s v="Instalado"/>
    <s v="Operativo"/>
    <s v="Distribuidora"/>
    <x v="0"/>
    <x v="1"/>
    <x v="0"/>
    <x v="0"/>
    <s v="Estatal"/>
    <s v="JUNIN"/>
    <s v="JUNIN"/>
    <s v="HUANCAYO"/>
    <s v="SICAYA"/>
    <n v="0"/>
    <x v="7"/>
    <n v="0"/>
    <x v="0"/>
    <n v="0"/>
    <x v="0"/>
    <x v="0"/>
    <n v="736.36800000000005"/>
    <n v="0.73636800000000002"/>
    <m/>
    <n v="0.16"/>
    <n v="0.13958333333333334"/>
    <n v="7.6479999999999997"/>
    <n v="-1.1368683772161603E-13"/>
    <n v="25"/>
    <s v="BASE DE DATOS"/>
    <m/>
  </r>
  <r>
    <s v="20"/>
    <x v="1"/>
    <s v="ELC"/>
    <s v="31008493"/>
    <s v="31008493"/>
    <x v="4"/>
    <s v="G-2"/>
    <s v="S"/>
    <n v="1.92"/>
    <n v="1.675"/>
    <n v="154.32599999999999"/>
    <n v="584.25"/>
    <n v="738.57600000000002"/>
    <n v="0"/>
    <n v="696"/>
    <n v="0"/>
    <m/>
    <m/>
    <x v="0"/>
    <s v="ELC31008493G-2HI"/>
    <s v="Electro Centro S. A."/>
    <x v="10"/>
    <x v="10"/>
    <s v="C. H. Sicaya Huarisca"/>
    <x v="190"/>
    <x v="4"/>
    <x v="4"/>
    <x v="38"/>
    <x v="1"/>
    <s v="Instalado"/>
    <s v="Operativo"/>
    <s v="Distribuidora"/>
    <x v="0"/>
    <x v="1"/>
    <x v="0"/>
    <x v="0"/>
    <s v="Estatal"/>
    <s v="JUNIN"/>
    <s v="JUNIN"/>
    <s v="HUANCAYO"/>
    <s v="SICAYA"/>
    <n v="0"/>
    <x v="7"/>
    <n v="0"/>
    <x v="0"/>
    <n v="0"/>
    <x v="0"/>
    <x v="0"/>
    <n v="738.57600000000002"/>
    <n v="0.73857600000000001"/>
    <m/>
    <n v="0.16"/>
    <n v="0.13958333333333334"/>
    <n v="7.6479999999999997"/>
    <n v="0"/>
    <n v="25"/>
    <s v="BASE DE DATOS"/>
    <m/>
  </r>
  <r>
    <s v="20"/>
    <x v="1"/>
    <s v="ELC"/>
    <s v="31008893"/>
    <s v="31008893"/>
    <x v="4"/>
    <s v="G-1"/>
    <s v="S"/>
    <n v="1.46"/>
    <n v="1.34"/>
    <n v="176.9"/>
    <n v="671.76900000000001"/>
    <n v="848.66899999999998"/>
    <n v="0"/>
    <n v="696"/>
    <n v="0"/>
    <m/>
    <m/>
    <x v="0"/>
    <s v="ELC31008893G-1HI"/>
    <s v="Electro Centro S. A."/>
    <x v="10"/>
    <x v="10"/>
    <s v="C. H. Ingenio"/>
    <x v="191"/>
    <x v="4"/>
    <x v="4"/>
    <x v="37"/>
    <x v="1"/>
    <s v="Instalado"/>
    <s v="Operativo"/>
    <s v="Distribuidora"/>
    <x v="0"/>
    <x v="1"/>
    <x v="0"/>
    <x v="0"/>
    <s v="Estatal"/>
    <s v="JUNIN"/>
    <s v="JUNIN"/>
    <s v="HUANCAYO"/>
    <s v="INGENIO"/>
    <n v="0"/>
    <x v="7"/>
    <n v="0"/>
    <x v="0"/>
    <n v="0"/>
    <x v="0"/>
    <x v="0"/>
    <n v="848.66899999999998"/>
    <n v="0.84866900000000001"/>
    <m/>
    <n v="0.12166666666666666"/>
    <n v="0.11166666666666668"/>
    <n v="7.6479999999999997"/>
    <n v="0"/>
    <n v="25"/>
    <s v="BASE DE DATOS"/>
    <m/>
  </r>
  <r>
    <s v="20"/>
    <x v="1"/>
    <s v="ELC"/>
    <s v="31009293"/>
    <s v="31009293"/>
    <x v="4"/>
    <s v="G-1"/>
    <s v="N"/>
    <n v="0.28000000000000003"/>
    <n v="0"/>
    <n v="0"/>
    <n v="0"/>
    <n v="0"/>
    <n v="0"/>
    <n v="0"/>
    <n v="0"/>
    <m/>
    <m/>
    <x v="0"/>
    <s v="ELC31009293G-1HI"/>
    <s v="Electro Centro S. A."/>
    <x v="10"/>
    <x v="10"/>
    <s v="C. H. Chanchamayo"/>
    <x v="192"/>
    <x v="4"/>
    <x v="4"/>
    <x v="37"/>
    <x v="1"/>
    <s v="Instalado"/>
    <s v="Operativo"/>
    <s v="Distribuidora"/>
    <x v="0"/>
    <x v="1"/>
    <x v="0"/>
    <x v="0"/>
    <s v="Estatal"/>
    <s v="JUNIN"/>
    <s v="JUNIN"/>
    <s v="CHANCHAMAYO"/>
    <s v="SAN RAMON"/>
    <n v="0"/>
    <x v="7"/>
    <n v="0"/>
    <x v="0"/>
    <n v="0"/>
    <x v="0"/>
    <x v="0"/>
    <n v="0"/>
    <n v="0"/>
    <m/>
    <n v="2.3333333333333334E-2"/>
    <n v="0"/>
    <n v="7.6479999999999997"/>
    <n v="0"/>
    <n v="25"/>
    <s v="BASE DE DATOS"/>
    <m/>
  </r>
  <r>
    <s v="20"/>
    <x v="1"/>
    <s v="ELC"/>
    <s v="31009293"/>
    <s v="31009293"/>
    <x v="4"/>
    <s v="G-2"/>
    <s v="S"/>
    <n v="0.28000000000000003"/>
    <n v="0.28000000000000003"/>
    <n v="32.396999999999998"/>
    <n v="121.545"/>
    <n v="153.94200000000001"/>
    <n v="0"/>
    <n v="687.64"/>
    <n v="0"/>
    <m/>
    <m/>
    <x v="0"/>
    <s v="ELC31009293G-2HI"/>
    <s v="Electro Centro S. A."/>
    <x v="10"/>
    <x v="10"/>
    <s v="C. H. Chanchamayo"/>
    <x v="192"/>
    <x v="4"/>
    <x v="4"/>
    <x v="38"/>
    <x v="1"/>
    <s v="Instalado"/>
    <s v="Operativo"/>
    <s v="Distribuidora"/>
    <x v="0"/>
    <x v="1"/>
    <x v="0"/>
    <x v="0"/>
    <s v="Estatal"/>
    <s v="JUNIN"/>
    <s v="JUNIN"/>
    <s v="CHANCHAMAYO"/>
    <s v="SAN RAMON"/>
    <n v="0"/>
    <x v="7"/>
    <n v="0"/>
    <x v="0"/>
    <n v="0"/>
    <x v="0"/>
    <x v="0"/>
    <n v="153.94200000000001"/>
    <n v="0.153942"/>
    <m/>
    <n v="2.3333333333333334E-2"/>
    <n v="2.3333333333333334E-2"/>
    <n v="7.6479999999999997"/>
    <n v="0"/>
    <n v="25"/>
    <s v="BASE DE DATOS"/>
    <m/>
  </r>
  <r>
    <s v="20"/>
    <x v="1"/>
    <s v="ELC"/>
    <s v="31009693"/>
    <s v="31009693"/>
    <x v="4"/>
    <s v="G-1"/>
    <s v="S"/>
    <n v="0.35"/>
    <n v="0.27500000000000002"/>
    <n v="8.2110000000000003"/>
    <n v="31.129000000000001"/>
    <n v="39.340000000000003"/>
    <n v="0"/>
    <n v="349.5"/>
    <n v="0"/>
    <m/>
    <m/>
    <x v="0"/>
    <s v="ELC31009693G-1HI"/>
    <s v="Electro Centro S. A."/>
    <x v="10"/>
    <x v="10"/>
    <s v="C. H. Concepcion"/>
    <x v="193"/>
    <x v="4"/>
    <x v="4"/>
    <x v="37"/>
    <x v="1"/>
    <s v="Instalado"/>
    <s v="Operativo"/>
    <s v="Distribuidora"/>
    <x v="0"/>
    <x v="1"/>
    <x v="0"/>
    <x v="0"/>
    <s v="Estatal"/>
    <s v="JUNIN"/>
    <s v="JUNIN"/>
    <s v="CONCEPCION"/>
    <s v="CONCEPCION"/>
    <n v="0"/>
    <x v="7"/>
    <n v="0"/>
    <x v="0"/>
    <n v="0"/>
    <x v="0"/>
    <x v="0"/>
    <n v="39.340000000000003"/>
    <n v="3.934E-2"/>
    <m/>
    <n v="2.9166666666666664E-2"/>
    <n v="2.2916666666666669E-2"/>
    <n v="7.6479999999999997"/>
    <n v="0"/>
    <n v="25"/>
    <s v="BASE DE DATOS"/>
    <m/>
  </r>
  <r>
    <s v="20"/>
    <x v="1"/>
    <s v="ELC"/>
    <s v="31009693"/>
    <s v="31009693"/>
    <x v="4"/>
    <s v="G-2"/>
    <s v="S"/>
    <n v="0.35"/>
    <n v="0.27500000000000002"/>
    <n v="13.853999999999999"/>
    <n v="54.091000000000001"/>
    <n v="67.944999999999993"/>
    <n v="0"/>
    <n v="463.72"/>
    <n v="0"/>
    <m/>
    <m/>
    <x v="0"/>
    <s v="ELC31009693G-2HI"/>
    <s v="Electro Centro S. A."/>
    <x v="10"/>
    <x v="10"/>
    <s v="C. H. Concepcion"/>
    <x v="193"/>
    <x v="4"/>
    <x v="4"/>
    <x v="38"/>
    <x v="1"/>
    <s v="Instalado"/>
    <s v="Operativo"/>
    <s v="Distribuidora"/>
    <x v="0"/>
    <x v="1"/>
    <x v="0"/>
    <x v="0"/>
    <s v="Estatal"/>
    <s v="JUNIN"/>
    <s v="JUNIN"/>
    <s v="CONCEPCION"/>
    <s v="CONCEPCION"/>
    <n v="0"/>
    <x v="7"/>
    <n v="0"/>
    <x v="0"/>
    <n v="0"/>
    <x v="0"/>
    <x v="0"/>
    <n v="67.944999999999993"/>
    <n v="6.7944999999999992E-2"/>
    <m/>
    <n v="2.9166666666666664E-2"/>
    <n v="2.2916666666666669E-2"/>
    <n v="7.6479999999999997"/>
    <n v="0"/>
    <n v="25"/>
    <s v="BASE DE DATOS"/>
    <m/>
  </r>
  <r>
    <s v="20"/>
    <x v="1"/>
    <s v="ELC"/>
    <s v="31036294"/>
    <s v="31036294"/>
    <x v="4"/>
    <s v="G-1"/>
    <s v="S"/>
    <n v="0.45"/>
    <n v="0.45"/>
    <n v="62.343000000000004"/>
    <n v="237.62200000000001"/>
    <n v="299.96499999999997"/>
    <n v="0"/>
    <n v="695.97"/>
    <n v="0"/>
    <m/>
    <m/>
    <x v="0"/>
    <s v="ELC31036294G-1HI"/>
    <s v="Electro Centro S. A."/>
    <x v="10"/>
    <x v="10"/>
    <s v="C. H. Machu"/>
    <x v="194"/>
    <x v="4"/>
    <x v="4"/>
    <x v="37"/>
    <x v="1"/>
    <s v="Instalado"/>
    <s v="Operativo"/>
    <s v="Distribuidora"/>
    <x v="0"/>
    <x v="1"/>
    <x v="0"/>
    <x v="0"/>
    <s v="Estatal"/>
    <s v="JUNIN"/>
    <s v="JUNIN"/>
    <s v="HUANCAYO"/>
    <s v="HUASICANCHA"/>
    <n v="0"/>
    <x v="7"/>
    <n v="0"/>
    <x v="0"/>
    <n v="0"/>
    <x v="0"/>
    <x v="0"/>
    <n v="299.96499999999997"/>
    <n v="0.29996499999999998"/>
    <m/>
    <n v="3.7499999999999999E-2"/>
    <n v="3.7499999999999999E-2"/>
    <n v="7.6479999999999997"/>
    <n v="5.6843418860808015E-14"/>
    <n v="25"/>
    <s v="BASE DE DATOS"/>
    <m/>
  </r>
  <r>
    <s v="20"/>
    <x v="1"/>
    <s v="ELC"/>
    <s v="31036294"/>
    <s v="31036294"/>
    <x v="4"/>
    <s v="G-2"/>
    <s v="S"/>
    <n v="0.45"/>
    <n v="0.45"/>
    <n v="62.689"/>
    <n v="237.37200000000001"/>
    <n v="300.06099999999998"/>
    <n v="0"/>
    <n v="695.95"/>
    <n v="0"/>
    <m/>
    <m/>
    <x v="0"/>
    <s v="ELC31036294G-2HI"/>
    <s v="Electro Centro S. A."/>
    <x v="10"/>
    <x v="10"/>
    <s v="C. H. Machu"/>
    <x v="194"/>
    <x v="4"/>
    <x v="4"/>
    <x v="38"/>
    <x v="1"/>
    <s v="Instalado"/>
    <s v="Operativo"/>
    <s v="Distribuidora"/>
    <x v="0"/>
    <x v="1"/>
    <x v="0"/>
    <x v="0"/>
    <s v="Estatal"/>
    <s v="JUNIN"/>
    <s v="JUNIN"/>
    <s v="HUANCAYO"/>
    <s v="HUASICANCHA"/>
    <n v="0"/>
    <x v="7"/>
    <n v="0"/>
    <x v="0"/>
    <n v="0"/>
    <x v="0"/>
    <x v="0"/>
    <n v="300.06099999999998"/>
    <n v="0.30006099999999997"/>
    <m/>
    <n v="3.7499999999999999E-2"/>
    <n v="3.7499999999999999E-2"/>
    <n v="7.6479999999999997"/>
    <n v="5.6843418860808015E-14"/>
    <n v="25"/>
    <s v="BASE DE DATOS"/>
    <m/>
  </r>
  <r>
    <s v="20"/>
    <x v="1"/>
    <s v="ELC"/>
    <s v="31036394"/>
    <s v="31036394"/>
    <x v="4"/>
    <s v="G-1"/>
    <s v="N"/>
    <n v="0.43"/>
    <n v="0"/>
    <n v="0"/>
    <n v="0"/>
    <n v="0"/>
    <n v="0"/>
    <n v="0"/>
    <n v="0"/>
    <m/>
    <m/>
    <x v="1"/>
    <s v="ELC31036394G-1HI"/>
    <s v="Electro Centro S. A."/>
    <x v="10"/>
    <x v="10"/>
    <s v="C. H. Pozuzo"/>
    <x v="195"/>
    <x v="4"/>
    <x v="4"/>
    <x v="37"/>
    <x v="1"/>
    <s v="Instalado"/>
    <s v="Inoperativo"/>
    <s v="Distribuidora"/>
    <x v="0"/>
    <x v="1"/>
    <x v="0"/>
    <x v="0"/>
    <s v="Estatal"/>
    <s v="PASCO"/>
    <s v="PASCO"/>
    <s v="OXAPAMPA"/>
    <s v="POZUZO"/>
    <n v="0"/>
    <x v="7"/>
    <n v="0"/>
    <x v="0"/>
    <n v="0"/>
    <x v="0"/>
    <x v="0"/>
    <n v="0"/>
    <n v="0"/>
    <m/>
    <s v="-"/>
    <s v="-"/>
    <s v="-"/>
    <n v="0"/>
    <n v="25"/>
    <s v="BASE DE DATOS"/>
    <m/>
  </r>
  <r>
    <s v="20"/>
    <x v="1"/>
    <s v="ELC"/>
    <s v="31036394"/>
    <s v="31036394"/>
    <x v="4"/>
    <s v="G-2"/>
    <s v="N"/>
    <n v="0.43"/>
    <n v="0"/>
    <n v="0"/>
    <n v="0"/>
    <n v="0"/>
    <n v="0"/>
    <n v="0"/>
    <n v="0"/>
    <m/>
    <m/>
    <x v="1"/>
    <s v="ELC31036394G-2HI"/>
    <s v="Electro Centro S. A."/>
    <x v="10"/>
    <x v="10"/>
    <s v="C. H. Pozuzo"/>
    <x v="195"/>
    <x v="4"/>
    <x v="4"/>
    <x v="38"/>
    <x v="1"/>
    <s v="Instalado"/>
    <s v="Inoperativo"/>
    <s v="Distribuidora"/>
    <x v="0"/>
    <x v="1"/>
    <x v="0"/>
    <x v="0"/>
    <s v="Estatal"/>
    <s v="PASCO"/>
    <s v="PASCO"/>
    <s v="OXAPAMPA"/>
    <s v="POZUZO"/>
    <n v="0"/>
    <x v="7"/>
    <n v="0"/>
    <x v="0"/>
    <n v="0"/>
    <x v="0"/>
    <x v="0"/>
    <n v="0"/>
    <n v="0"/>
    <m/>
    <s v="-"/>
    <s v="-"/>
    <s v="-"/>
    <n v="0"/>
    <n v="25"/>
    <s v="BASE DE DATOS"/>
    <m/>
  </r>
  <r>
    <s v="20"/>
    <x v="1"/>
    <s v="ELC"/>
    <s v="41114801"/>
    <s v="41114801"/>
    <x v="4"/>
    <s v="G-1"/>
    <s v="S"/>
    <n v="0.09"/>
    <n v="5.7000000000000002E-2"/>
    <n v="1.2150000000000001"/>
    <n v="3.8250000000000002"/>
    <n v="5.04"/>
    <n v="0"/>
    <n v="62.3"/>
    <n v="0"/>
    <m/>
    <m/>
    <x v="0"/>
    <s v="ELC41114801G-1HI"/>
    <s v="Electro Centro S. A."/>
    <x v="10"/>
    <x v="10"/>
    <s v="C. H. San Balvín"/>
    <x v="197"/>
    <x v="4"/>
    <x v="4"/>
    <x v="37"/>
    <x v="1"/>
    <s v="Instalado"/>
    <s v="Operativo"/>
    <s v="Distribuidora"/>
    <x v="0"/>
    <x v="1"/>
    <x v="0"/>
    <x v="0"/>
    <s v="Estatal"/>
    <s v="JUNIN"/>
    <s v="JUNIN"/>
    <s v="HUANCAYO"/>
    <s v="PARIHUANCA"/>
    <n v="0"/>
    <x v="7"/>
    <n v="0"/>
    <x v="0"/>
    <n v="0"/>
    <x v="0"/>
    <x v="0"/>
    <n v="5.04"/>
    <n v="5.0400000000000002E-3"/>
    <m/>
    <n v="7.4999999999999997E-3"/>
    <n v="4.7499999999999999E-3"/>
    <n v="7.6479999999999997"/>
    <n v="0"/>
    <n v="25"/>
    <s v="BASE DE DATOS"/>
    <m/>
  </r>
  <r>
    <s v="20"/>
    <x v="1"/>
    <s v="ELC"/>
    <s v="41114801"/>
    <s v="41114801"/>
    <x v="4"/>
    <s v="G-2"/>
    <s v="S"/>
    <n v="0.09"/>
    <n v="5.7000000000000002E-2"/>
    <n v="1.2210000000000001"/>
    <n v="3.6789999999999998"/>
    <n v="4.9000000000000004"/>
    <n v="0"/>
    <n v="60.88"/>
    <n v="0"/>
    <m/>
    <m/>
    <x v="0"/>
    <s v="ELC41114801G-2HI"/>
    <s v="Electro Centro S. A."/>
    <x v="10"/>
    <x v="10"/>
    <s v="C. H. San Balvín"/>
    <x v="197"/>
    <x v="4"/>
    <x v="4"/>
    <x v="38"/>
    <x v="1"/>
    <s v="Instalado"/>
    <s v="Operativo"/>
    <s v="Distribuidora"/>
    <x v="0"/>
    <x v="1"/>
    <x v="0"/>
    <x v="0"/>
    <s v="Estatal"/>
    <s v="JUNIN"/>
    <s v="JUNIN"/>
    <s v="HUANCAYO"/>
    <s v="PARIHUANCA"/>
    <n v="0"/>
    <x v="7"/>
    <n v="0"/>
    <x v="0"/>
    <n v="0"/>
    <x v="0"/>
    <x v="0"/>
    <n v="4.9000000000000004"/>
    <n v="4.9000000000000007E-3"/>
    <m/>
    <n v="7.4999999999999997E-3"/>
    <n v="4.7499999999999999E-3"/>
    <n v="7.6479999999999997"/>
    <n v="0"/>
    <n v="25"/>
    <s v="BASE DE DATOS"/>
    <m/>
  </r>
  <r>
    <s v="20"/>
    <x v="1"/>
    <s v="ELC"/>
    <s v="41114801"/>
    <s v="41114801"/>
    <x v="4"/>
    <s v="G-3"/>
    <s v="S"/>
    <n v="0.1"/>
    <n v="9.8000000000000004E-2"/>
    <n v="5.3769999999999998"/>
    <n v="17.452999999999999"/>
    <n v="22.83"/>
    <n v="0"/>
    <n v="283.98"/>
    <n v="0"/>
    <m/>
    <m/>
    <x v="0"/>
    <s v="ELC41114801G-3HI"/>
    <s v="Electro Centro S. A."/>
    <x v="10"/>
    <x v="10"/>
    <s v="C. H. San Balvín"/>
    <x v="197"/>
    <x v="4"/>
    <x v="4"/>
    <x v="39"/>
    <x v="1"/>
    <s v="Instalado"/>
    <s v="Operativo"/>
    <s v="Distribuidora"/>
    <x v="0"/>
    <x v="1"/>
    <x v="0"/>
    <x v="0"/>
    <s v="Estatal"/>
    <s v="JUNIN"/>
    <s v="JUNIN"/>
    <s v="HUANCAYO"/>
    <s v="PARIHUANCA"/>
    <n v="0"/>
    <x v="7"/>
    <n v="0"/>
    <x v="0"/>
    <n v="0"/>
    <x v="0"/>
    <x v="0"/>
    <n v="22.83"/>
    <n v="2.283E-2"/>
    <m/>
    <n v="8.3333333333333332E-3"/>
    <n v="8.1666666666666676E-3"/>
    <n v="7.6479999999999997"/>
    <n v="0"/>
    <n v="25"/>
    <s v="BASE DE DATOS"/>
    <m/>
  </r>
  <r>
    <s v="20"/>
    <x v="1"/>
    <s v="ELC"/>
    <s v="51000996"/>
    <s v="51000996"/>
    <x v="4"/>
    <s v="G-1"/>
    <s v="S"/>
    <n v="0.91200000000000003"/>
    <n v="0.79"/>
    <n v="46.384999999999998"/>
    <n v="176.67599999999999"/>
    <n v="223.06100000000001"/>
    <n v="0"/>
    <n v="680.32"/>
    <n v="0"/>
    <m/>
    <m/>
    <x v="0"/>
    <s v="ELC51000996G-1HI"/>
    <s v="Electro Centro S. A."/>
    <x v="10"/>
    <x v="10"/>
    <s v="C. H. Llusita"/>
    <x v="198"/>
    <x v="4"/>
    <x v="4"/>
    <x v="37"/>
    <x v="1"/>
    <s v="Instalado"/>
    <s v="Operativo"/>
    <s v="Distribuidora"/>
    <x v="0"/>
    <x v="1"/>
    <x v="0"/>
    <x v="0"/>
    <s v="Estatal"/>
    <s v="AYACUCHO"/>
    <s v="AYACUCHO"/>
    <s v="VICTOR FAJARDO"/>
    <s v="HUANCARAYLLA"/>
    <n v="0"/>
    <x v="7"/>
    <n v="0"/>
    <x v="0"/>
    <n v="0"/>
    <x v="0"/>
    <x v="0"/>
    <n v="223.06100000000001"/>
    <n v="0.22306100000000001"/>
    <m/>
    <n v="7.5999999999999998E-2"/>
    <n v="6.5833333333333341E-2"/>
    <n v="7.6479999999999997"/>
    <n v="-2.8421709430404007E-14"/>
    <n v="25"/>
    <s v="BASE DE DATOS"/>
    <m/>
  </r>
  <r>
    <s v="20"/>
    <x v="1"/>
    <s v="ELC"/>
    <s v="51000996"/>
    <s v="51000996"/>
    <x v="4"/>
    <s v="G-2"/>
    <s v="S"/>
    <n v="0.91200000000000003"/>
    <n v="0.79"/>
    <n v="45.856999999999999"/>
    <n v="175.41300000000001"/>
    <n v="221.27"/>
    <n v="0"/>
    <n v="679.2"/>
    <n v="0"/>
    <m/>
    <m/>
    <x v="0"/>
    <s v="ELC51000996G-2HI"/>
    <s v="Electro Centro S. A."/>
    <x v="10"/>
    <x v="10"/>
    <s v="C. H. Llusita"/>
    <x v="198"/>
    <x v="4"/>
    <x v="4"/>
    <x v="38"/>
    <x v="1"/>
    <s v="Instalado"/>
    <s v="Operativo"/>
    <s v="Distribuidora"/>
    <x v="0"/>
    <x v="1"/>
    <x v="0"/>
    <x v="0"/>
    <s v="Estatal"/>
    <s v="AYACUCHO"/>
    <s v="AYACUCHO"/>
    <s v="VICTOR FAJARDO"/>
    <s v="HUANCARAYLLA"/>
    <n v="0"/>
    <x v="7"/>
    <n v="0"/>
    <x v="0"/>
    <n v="0"/>
    <x v="0"/>
    <x v="0"/>
    <n v="221.27"/>
    <n v="0.22127000000000002"/>
    <m/>
    <n v="7.5999999999999998E-2"/>
    <n v="6.5833333333333341E-2"/>
    <n v="7.6479999999999997"/>
    <n v="0"/>
    <n v="25"/>
    <s v="BASE DE DATOS"/>
    <m/>
  </r>
  <r>
    <s v="20"/>
    <x v="1"/>
    <s v="ELC"/>
    <s v="51010097"/>
    <s v="51010097"/>
    <x v="4"/>
    <s v="G-1"/>
    <s v="S"/>
    <n v="1.6"/>
    <n v="1.6"/>
    <n v="227.69900000000001"/>
    <n v="836.60500000000002"/>
    <n v="1064.3040000000001"/>
    <n v="0"/>
    <n v="679.6"/>
    <n v="0"/>
    <m/>
    <m/>
    <x v="0"/>
    <s v="ELC51010097G-1HI"/>
    <s v="Electro Centro S. A."/>
    <x v="10"/>
    <x v="10"/>
    <s v="C. H. Chalhuamayo"/>
    <x v="199"/>
    <x v="4"/>
    <x v="4"/>
    <x v="37"/>
    <x v="1"/>
    <s v="Instalado"/>
    <s v="Operativo"/>
    <s v="Distribuidora"/>
    <x v="0"/>
    <x v="1"/>
    <x v="0"/>
    <x v="0"/>
    <s v="Estatal"/>
    <s v="JUNIN"/>
    <s v="JUNIN"/>
    <s v="SATIPO"/>
    <s v="SATIPO"/>
    <n v="0"/>
    <x v="7"/>
    <n v="0"/>
    <x v="0"/>
    <n v="0"/>
    <x v="0"/>
    <x v="0"/>
    <n v="1064.3040000000001"/>
    <n v="1.0643040000000001"/>
    <m/>
    <n v="0.13333333333333333"/>
    <n v="0.13333333333333333"/>
    <n v="7.6479999999999997"/>
    <n v="0"/>
    <n v="25"/>
    <s v="BASE DE DATOS"/>
    <m/>
  </r>
  <r>
    <s v="20"/>
    <x v="1"/>
    <s v="ELC"/>
    <s v="51010097"/>
    <s v="51010097"/>
    <x v="4"/>
    <s v="G-2"/>
    <s v="S"/>
    <n v="1.6"/>
    <n v="1.6"/>
    <n v="226.92"/>
    <n v="836.04300000000001"/>
    <n v="1062.963"/>
    <n v="0"/>
    <n v="679.23"/>
    <n v="0"/>
    <m/>
    <m/>
    <x v="0"/>
    <s v="ELC51010097G-2HI"/>
    <s v="Electro Centro S. A."/>
    <x v="10"/>
    <x v="10"/>
    <s v="C. H. Chalhuamayo"/>
    <x v="199"/>
    <x v="4"/>
    <x v="4"/>
    <x v="38"/>
    <x v="1"/>
    <s v="Instalado"/>
    <s v="Operativo"/>
    <s v="Distribuidora"/>
    <x v="0"/>
    <x v="1"/>
    <x v="0"/>
    <x v="0"/>
    <s v="Estatal"/>
    <s v="JUNIN"/>
    <s v="JUNIN"/>
    <s v="SATIPO"/>
    <s v="SATIPO"/>
    <n v="0"/>
    <x v="7"/>
    <n v="0"/>
    <x v="0"/>
    <n v="0"/>
    <x v="0"/>
    <x v="0"/>
    <n v="1062.963"/>
    <n v="1.0629629999999999"/>
    <m/>
    <n v="0.13333333333333333"/>
    <n v="0.13333333333333333"/>
    <n v="7.6479999999999997"/>
    <n v="0"/>
    <n v="25"/>
    <s v="BASE DE DATOS"/>
    <m/>
  </r>
  <r>
    <s v="20"/>
    <x v="1"/>
    <s v="ELC"/>
    <s v="51010097"/>
    <s v="51010097"/>
    <x v="4"/>
    <s v="G-3"/>
    <s v="S"/>
    <n v="2"/>
    <n v="2"/>
    <n v="208.82599999999999"/>
    <n v="751.78700000000003"/>
    <n v="960.61300000000006"/>
    <n v="0"/>
    <n v="641.15"/>
    <n v="0"/>
    <m/>
    <m/>
    <x v="0"/>
    <s v="ELC51010097G-3HI"/>
    <s v="Electro Centro S. A."/>
    <x v="10"/>
    <x v="10"/>
    <s v="C. H. Chalhuamayo"/>
    <x v="199"/>
    <x v="4"/>
    <x v="4"/>
    <x v="39"/>
    <x v="1"/>
    <s v="Instalado"/>
    <s v="Operativo"/>
    <s v="Distribuidora"/>
    <x v="0"/>
    <x v="1"/>
    <x v="0"/>
    <x v="0"/>
    <s v="Estatal"/>
    <s v="JUNIN"/>
    <s v="JUNIN"/>
    <s v="SATIPO"/>
    <s v="SATIPO"/>
    <n v="0"/>
    <x v="7"/>
    <n v="0"/>
    <x v="0"/>
    <n v="0"/>
    <x v="0"/>
    <x v="0"/>
    <n v="960.61300000000006"/>
    <n v="0.96061300000000005"/>
    <m/>
    <n v="0.16666666666666666"/>
    <n v="0.16666666666666666"/>
    <n v="7.6479999999999997"/>
    <n v="0"/>
    <n v="25"/>
    <s v="BASE DE DATOS"/>
    <m/>
  </r>
  <r>
    <s v="20"/>
    <x v="1"/>
    <s v="ELC"/>
    <s v="51010097"/>
    <s v="51010097"/>
    <x v="4"/>
    <s v="G-4"/>
    <s v="S"/>
    <n v="2"/>
    <n v="2"/>
    <n v="0"/>
    <n v="0"/>
    <n v="0"/>
    <n v="0"/>
    <n v="0"/>
    <n v="0"/>
    <m/>
    <m/>
    <x v="0"/>
    <s v="ELC51010097G-4HI"/>
    <s v="Electro Centro S. A."/>
    <x v="10"/>
    <x v="10"/>
    <s v="C. H. Chalhuamayo"/>
    <x v="199"/>
    <x v="4"/>
    <x v="4"/>
    <x v="40"/>
    <x v="1"/>
    <s v="Instalado"/>
    <s v="Operativo"/>
    <s v="Distribuidora"/>
    <x v="0"/>
    <x v="1"/>
    <x v="0"/>
    <x v="0"/>
    <s v="Estatal"/>
    <s v="JUNIN"/>
    <s v="JUNIN"/>
    <s v="SATIPO"/>
    <s v="SATIPO"/>
    <n v="0"/>
    <x v="7"/>
    <n v="0"/>
    <x v="0"/>
    <n v="0"/>
    <x v="0"/>
    <x v="0"/>
    <n v="0"/>
    <n v="0"/>
    <m/>
    <n v="0.16666666666666666"/>
    <n v="0.16666666666666666"/>
    <n v="7.6479999999999997"/>
    <n v="0"/>
    <n v="25"/>
    <s v="BASE DE DATOS"/>
    <m/>
  </r>
  <r>
    <s v="20"/>
    <x v="1"/>
    <s v="ELC"/>
    <s v="51010797"/>
    <s v="51010797"/>
    <x v="4"/>
    <s v="G-1"/>
    <s v="S"/>
    <n v="0.76800000000000002"/>
    <n v="0.59499999999999997"/>
    <n v="80.644999999999996"/>
    <n v="290.67500000000001"/>
    <n v="371.32"/>
    <n v="0"/>
    <n v="553.1"/>
    <n v="0"/>
    <m/>
    <m/>
    <x v="0"/>
    <s v="ELC51010797G-1HI"/>
    <s v="Electro Centro S. A."/>
    <x v="10"/>
    <x v="10"/>
    <s v="C. H. San Francisco"/>
    <x v="200"/>
    <x v="4"/>
    <x v="4"/>
    <x v="37"/>
    <x v="1"/>
    <s v="Instalado"/>
    <s v="Operativo"/>
    <s v="Distribuidora"/>
    <x v="0"/>
    <x v="1"/>
    <x v="0"/>
    <x v="0"/>
    <s v="Estatal"/>
    <s v="CUSCO"/>
    <s v="CUSCO"/>
    <s v="LA CONVENCIÓN"/>
    <s v="ECHARATE"/>
    <n v="0"/>
    <x v="7"/>
    <n v="0"/>
    <x v="0"/>
    <n v="0"/>
    <x v="0"/>
    <x v="0"/>
    <n v="371.32"/>
    <n v="0.37131999999999998"/>
    <m/>
    <n v="6.4000000000000001E-2"/>
    <n v="4.9583333333333333E-2"/>
    <n v="7.6479999999999997"/>
    <n v="0"/>
    <n v="25"/>
    <s v="BASE DE DATOS"/>
    <m/>
  </r>
  <r>
    <s v="20"/>
    <x v="1"/>
    <s v="ELC"/>
    <s v="51010797"/>
    <s v="51010797"/>
    <x v="4"/>
    <s v="G-2"/>
    <s v="S"/>
    <n v="0.76800000000000002"/>
    <n v="0.59499999999999997"/>
    <n v="68.363"/>
    <n v="249.505"/>
    <n v="317.86799999999999"/>
    <n v="0"/>
    <n v="487.95"/>
    <n v="0"/>
    <m/>
    <m/>
    <x v="0"/>
    <s v="ELC51010797G-2HI"/>
    <s v="Electro Centro S. A."/>
    <x v="10"/>
    <x v="10"/>
    <s v="C. H. San Francisco"/>
    <x v="200"/>
    <x v="4"/>
    <x v="4"/>
    <x v="38"/>
    <x v="1"/>
    <s v="Instalado"/>
    <s v="Operativo"/>
    <s v="Distribuidora"/>
    <x v="0"/>
    <x v="1"/>
    <x v="0"/>
    <x v="0"/>
    <s v="Estatal"/>
    <s v="CUSCO"/>
    <s v="CUSCO"/>
    <s v="LA CONVENCIÓN"/>
    <s v="ECHARATE"/>
    <n v="0"/>
    <x v="7"/>
    <n v="0"/>
    <x v="0"/>
    <n v="0"/>
    <x v="0"/>
    <x v="0"/>
    <n v="317.86799999999999"/>
    <n v="0.31786799999999998"/>
    <m/>
    <n v="6.4000000000000001E-2"/>
    <n v="4.9583333333333333E-2"/>
    <n v="7.6479999999999997"/>
    <n v="0"/>
    <n v="25"/>
    <s v="BASE DE DATOS"/>
    <m/>
  </r>
  <r>
    <s v="20"/>
    <x v="1"/>
    <s v="ELC"/>
    <s v="PP000194"/>
    <s v="PP000194"/>
    <x v="4"/>
    <s v="G-1"/>
    <s v="S"/>
    <n v="0.22"/>
    <n v="0.22"/>
    <n v="11.817"/>
    <n v="25.623999999999999"/>
    <n v="37.441000000000003"/>
    <n v="0"/>
    <n v="380.42"/>
    <n v="0"/>
    <m/>
    <m/>
    <x v="0"/>
    <s v="ELCPP000194G-1HI"/>
    <s v="Electro Centro S. A."/>
    <x v="10"/>
    <x v="10"/>
    <s v="C. H. Acobamba"/>
    <x v="201"/>
    <x v="4"/>
    <x v="4"/>
    <x v="37"/>
    <x v="1"/>
    <s v="Instalado"/>
    <s v="Operativo"/>
    <s v="Distribuidora"/>
    <x v="0"/>
    <x v="1"/>
    <x v="0"/>
    <x v="0"/>
    <s v="Estatal"/>
    <s v="HUANCAVELICA"/>
    <s v="HUANCAVELICA"/>
    <s v="ACOBAMBA"/>
    <s v="ACOBAMBA"/>
    <n v="0"/>
    <x v="7"/>
    <n v="0"/>
    <x v="0"/>
    <n v="0"/>
    <x v="0"/>
    <x v="0"/>
    <n v="37.441000000000003"/>
    <n v="3.7441000000000002E-2"/>
    <m/>
    <n v="1.8333333333333333E-2"/>
    <n v="1.8333333333333333E-2"/>
    <n v="7.6479999999999997"/>
    <n v="0"/>
    <n v="25"/>
    <s v="BASE DE DATOS"/>
    <m/>
  </r>
  <r>
    <s v="20"/>
    <x v="1"/>
    <s v="ELC"/>
    <s v="PP000694"/>
    <s v="PP000694"/>
    <x v="4"/>
    <s v="G-1"/>
    <s v="S"/>
    <n v="0.11"/>
    <n v="0.11"/>
    <n v="12.153"/>
    <n v="33.984999999999999"/>
    <n v="46.137999999999998"/>
    <n v="0"/>
    <n v="497.75"/>
    <n v="0"/>
    <m/>
    <m/>
    <x v="0"/>
    <s v="ELCPP000694G-1HI"/>
    <s v="Electro Centro S. A."/>
    <x v="10"/>
    <x v="10"/>
    <s v="C. H. Paccha"/>
    <x v="202"/>
    <x v="4"/>
    <x v="4"/>
    <x v="37"/>
    <x v="1"/>
    <s v="Instalado"/>
    <s v="Operativo"/>
    <s v="Distribuidora"/>
    <x v="0"/>
    <x v="1"/>
    <x v="0"/>
    <x v="0"/>
    <s v="Estatal"/>
    <s v="JUNIN"/>
    <s v="JUNIN"/>
    <s v="TARMA"/>
    <s v="TARMA"/>
    <n v="0"/>
    <x v="7"/>
    <n v="0"/>
    <x v="0"/>
    <n v="0"/>
    <x v="0"/>
    <x v="0"/>
    <n v="46.137999999999998"/>
    <n v="4.6137999999999998E-2"/>
    <m/>
    <n v="9.1666666666666667E-3"/>
    <n v="9.1666666666666667E-3"/>
    <n v="7.6479999999999997"/>
    <n v="0"/>
    <n v="25"/>
    <s v="BASE DE DATOS"/>
    <m/>
  </r>
  <r>
    <s v="20"/>
    <x v="1"/>
    <s v="ELC"/>
    <s v="PP000694"/>
    <s v="PP000694"/>
    <x v="4"/>
    <s v="G-2"/>
    <s v="S"/>
    <n v="0.11"/>
    <n v="0.11"/>
    <n v="13.188000000000001"/>
    <n v="37.353000000000002"/>
    <n v="50.540999999999997"/>
    <n v="0"/>
    <n v="501.17"/>
    <n v="0"/>
    <m/>
    <m/>
    <x v="0"/>
    <s v="ELCPP000694G-2HI"/>
    <s v="Electro Centro S. A."/>
    <x v="10"/>
    <x v="10"/>
    <s v="C. H. Paccha"/>
    <x v="202"/>
    <x v="4"/>
    <x v="4"/>
    <x v="38"/>
    <x v="1"/>
    <s v="Instalado"/>
    <s v="Operativo"/>
    <s v="Distribuidora"/>
    <x v="0"/>
    <x v="1"/>
    <x v="0"/>
    <x v="0"/>
    <s v="Estatal"/>
    <s v="JUNIN"/>
    <s v="JUNIN"/>
    <s v="TARMA"/>
    <s v="TARMA"/>
    <n v="0"/>
    <x v="7"/>
    <n v="0"/>
    <x v="0"/>
    <n v="0"/>
    <x v="0"/>
    <x v="0"/>
    <n v="50.540999999999997"/>
    <n v="5.0540999999999996E-2"/>
    <m/>
    <n v="9.1666666666666667E-3"/>
    <n v="9.1666666666666667E-3"/>
    <n v="7.6479999999999997"/>
    <n v="7.1054273576010019E-15"/>
    <n v="25"/>
    <s v="BASE DE DATOS"/>
    <m/>
  </r>
  <r>
    <s v="20"/>
    <x v="1"/>
    <s v="ELC"/>
    <s v="41109600"/>
    <s v="41109600"/>
    <x v="4"/>
    <s v="G-1"/>
    <s v="S"/>
    <n v="0.06"/>
    <n v="3.5000000000000003E-2"/>
    <n v="0"/>
    <n v="0"/>
    <n v="0"/>
    <n v="0"/>
    <n v="0"/>
    <n v="0"/>
    <m/>
    <m/>
    <x v="1"/>
    <s v="ELC41109600G-1HI"/>
    <s v="Electro Centro S. A."/>
    <x v="10"/>
    <x v="10"/>
    <s v="C. H. Acombabilla"/>
    <x v="196"/>
    <x v="4"/>
    <x v="4"/>
    <x v="37"/>
    <x v="1"/>
    <s v="Instalado"/>
    <s v="Operativo"/>
    <s v="Distribuidora"/>
    <x v="0"/>
    <x v="0"/>
    <x v="0"/>
    <x v="0"/>
    <s v="Estatal"/>
    <s v="HUANCAVELICA"/>
    <s v="HUANCAVELICA"/>
    <s v="TAYACAJA"/>
    <s v="ACOBAMBILLA"/>
    <n v="0"/>
    <x v="7"/>
    <n v="0"/>
    <x v="0"/>
    <n v="0"/>
    <x v="0"/>
    <x v="0"/>
    <n v="0"/>
    <n v="0"/>
    <m/>
    <s v="-"/>
    <s v="-"/>
    <s v="-"/>
    <n v="0"/>
    <n v="25"/>
    <s v="BASE DE DATOS"/>
    <m/>
  </r>
  <r>
    <s v="20"/>
    <x v="2"/>
    <s v="ELC"/>
    <s v="31007793"/>
    <s v="31007793"/>
    <x v="4"/>
    <s v="G-1"/>
    <s v="S"/>
    <n v="0.63"/>
    <n v="0.56100000000000005"/>
    <n v="42.433"/>
    <n v="154.63499999999999"/>
    <n v="197.06800000000001"/>
    <n v="0"/>
    <n v="694.3"/>
    <n v="0"/>
    <m/>
    <m/>
    <x v="0"/>
    <s v="ELC31007793G-1HI"/>
    <s v="Electro Centro S. A."/>
    <x v="10"/>
    <x v="10"/>
    <s v="C. H. Pichanaki"/>
    <x v="187"/>
    <x v="4"/>
    <x v="4"/>
    <x v="37"/>
    <x v="1"/>
    <s v="Instalado"/>
    <s v="Operativo"/>
    <s v="Distribuidora"/>
    <x v="0"/>
    <x v="1"/>
    <x v="0"/>
    <x v="0"/>
    <s v="Estatal"/>
    <s v="JUNIN"/>
    <s v="JUNIN"/>
    <s v="CHANCHAMAYO"/>
    <s v="PICHANAKI"/>
    <n v="0"/>
    <x v="7"/>
    <n v="0"/>
    <x v="0"/>
    <n v="0"/>
    <x v="0"/>
    <x v="0"/>
    <n v="197.06800000000001"/>
    <n v="0.19706800000000002"/>
    <m/>
    <n v="5.2499999999999998E-2"/>
    <n v="4.6750000000000007E-2"/>
    <n v="7.6479999999999997"/>
    <n v="-2.8421709430404007E-14"/>
    <n v="25"/>
    <s v="BASE DE DATOS"/>
    <m/>
  </r>
  <r>
    <s v="20"/>
    <x v="2"/>
    <s v="ELC"/>
    <s v="31007793"/>
    <s v="31007793"/>
    <x v="4"/>
    <s v="G-2"/>
    <s v="S"/>
    <n v="0.63"/>
    <n v="0.56100000000000005"/>
    <n v="72.384"/>
    <n v="264.04700000000003"/>
    <n v="336.43099999999998"/>
    <n v="0"/>
    <n v="694.07"/>
    <n v="0"/>
    <m/>
    <m/>
    <x v="0"/>
    <s v="ELC31007793G-2HI"/>
    <s v="Electro Centro S. A."/>
    <x v="10"/>
    <x v="10"/>
    <s v="C. H. Pichanaki"/>
    <x v="187"/>
    <x v="4"/>
    <x v="4"/>
    <x v="38"/>
    <x v="1"/>
    <s v="Instalado"/>
    <s v="Operativo"/>
    <s v="Distribuidora"/>
    <x v="0"/>
    <x v="1"/>
    <x v="0"/>
    <x v="0"/>
    <s v="Estatal"/>
    <s v="JUNIN"/>
    <s v="JUNIN"/>
    <s v="CHANCHAMAYO"/>
    <s v="PICHANAKI"/>
    <n v="0"/>
    <x v="7"/>
    <n v="0"/>
    <x v="0"/>
    <n v="0"/>
    <x v="0"/>
    <x v="0"/>
    <n v="336.43099999999998"/>
    <n v="0.33643099999999998"/>
    <m/>
    <n v="5.2499999999999998E-2"/>
    <n v="4.6750000000000007E-2"/>
    <n v="7.6479999999999997"/>
    <n v="5.6843418860808015E-14"/>
    <n v="25"/>
    <s v="BASE DE DATOS"/>
    <m/>
  </r>
  <r>
    <s v="20"/>
    <x v="2"/>
    <s v="ELC"/>
    <s v="31007893"/>
    <s v="31007893"/>
    <x v="4"/>
    <s v="G-1"/>
    <s v="S"/>
    <n v="0.52"/>
    <n v="0.46"/>
    <n v="0"/>
    <n v="0"/>
    <n v="0"/>
    <n v="0"/>
    <n v="0"/>
    <n v="0"/>
    <m/>
    <m/>
    <x v="0"/>
    <s v="ELC31007893G-1HI"/>
    <s v="Electro Centro S. A."/>
    <x v="10"/>
    <x v="10"/>
    <s v="C. H. Quicapata"/>
    <x v="188"/>
    <x v="4"/>
    <x v="4"/>
    <x v="37"/>
    <x v="1"/>
    <s v="Instalado"/>
    <s v="Operativo"/>
    <s v="Distribuidora"/>
    <x v="0"/>
    <x v="1"/>
    <x v="0"/>
    <x v="0"/>
    <s v="Estatal"/>
    <s v="AYACUCHO"/>
    <s v="AYACUCHO"/>
    <s v="HUAMANGA"/>
    <s v="CARMEN ALTO"/>
    <n v="0"/>
    <x v="7"/>
    <n v="0"/>
    <x v="0"/>
    <n v="0"/>
    <x v="0"/>
    <x v="0"/>
    <n v="0"/>
    <n v="0"/>
    <m/>
    <n v="4.3333333333333335E-2"/>
    <n v="3.8333333333333337E-2"/>
    <n v="7.6479999999999997"/>
    <n v="0"/>
    <n v="25"/>
    <s v="BASE DE DATOS"/>
    <m/>
  </r>
  <r>
    <s v="20"/>
    <x v="2"/>
    <s v="ELC"/>
    <s v="31007893"/>
    <s v="31007893"/>
    <x v="4"/>
    <s v="G-2"/>
    <s v="S"/>
    <n v="0.52"/>
    <n v="0.46"/>
    <n v="59.201000000000001"/>
    <n v="223.399"/>
    <n v="282.60000000000002"/>
    <n v="0"/>
    <n v="705.03"/>
    <n v="0"/>
    <m/>
    <m/>
    <x v="0"/>
    <s v="ELC31007893G-2HI"/>
    <s v="Electro Centro S. A."/>
    <x v="10"/>
    <x v="10"/>
    <s v="C. H. Quicapata"/>
    <x v="188"/>
    <x v="4"/>
    <x v="4"/>
    <x v="38"/>
    <x v="1"/>
    <s v="Instalado"/>
    <s v="Operativo"/>
    <s v="Distribuidora"/>
    <x v="0"/>
    <x v="1"/>
    <x v="0"/>
    <x v="0"/>
    <s v="Estatal"/>
    <s v="AYACUCHO"/>
    <s v="AYACUCHO"/>
    <s v="HUAMANGA"/>
    <s v="CARMEN ALTO"/>
    <n v="0"/>
    <x v="7"/>
    <n v="0"/>
    <x v="0"/>
    <n v="0"/>
    <x v="0"/>
    <x v="0"/>
    <n v="282.60000000000002"/>
    <n v="0.28260000000000002"/>
    <m/>
    <n v="4.3333333333333335E-2"/>
    <n v="3.8333333333333337E-2"/>
    <n v="7.6479999999999997"/>
    <n v="0"/>
    <n v="25"/>
    <s v="BASE DE DATOS"/>
    <m/>
  </r>
  <r>
    <s v="20"/>
    <x v="2"/>
    <s v="ELC"/>
    <s v="31007993"/>
    <s v="31007993"/>
    <x v="4"/>
    <s v="G-1"/>
    <s v="S"/>
    <n v="0.25"/>
    <n v="0.25"/>
    <n v="26.65"/>
    <n v="100.83799999999999"/>
    <n v="127.488"/>
    <n v="0"/>
    <n v="736.33"/>
    <n v="0"/>
    <m/>
    <m/>
    <x v="0"/>
    <s v="ELC31007993G-1HI"/>
    <s v="Electro Centro S. A."/>
    <x v="10"/>
    <x v="10"/>
    <s v="C. H. Chamisería"/>
    <x v="189"/>
    <x v="4"/>
    <x v="4"/>
    <x v="37"/>
    <x v="1"/>
    <s v="Instalado"/>
    <s v="Operativo"/>
    <s v="Distribuidora"/>
    <x v="0"/>
    <x v="1"/>
    <x v="0"/>
    <x v="0"/>
    <s v="Estatal"/>
    <s v="JUNIN"/>
    <s v="JUNIN"/>
    <s v="HUANCAYO "/>
    <s v="EL TAMBO"/>
    <n v="0"/>
    <x v="7"/>
    <n v="0"/>
    <x v="0"/>
    <n v="0"/>
    <x v="0"/>
    <x v="0"/>
    <n v="127.488"/>
    <n v="0.12748799999999999"/>
    <m/>
    <n v="2.0833333333333332E-2"/>
    <n v="2.0833333333333332E-2"/>
    <n v="7.6479999999999997"/>
    <n v="0"/>
    <n v="25"/>
    <s v="BASE DE DATOS"/>
    <m/>
  </r>
  <r>
    <s v="20"/>
    <x v="2"/>
    <s v="ELC"/>
    <s v="31008493"/>
    <s v="31008493"/>
    <x v="4"/>
    <s v="G-1"/>
    <s v="S"/>
    <n v="1.92"/>
    <n v="1.675"/>
    <n v="140.721"/>
    <n v="525.54300000000001"/>
    <n v="666.26400000000001"/>
    <n v="0"/>
    <n v="743.93"/>
    <n v="0"/>
    <m/>
    <m/>
    <x v="0"/>
    <s v="ELC31008493G-1HI"/>
    <s v="Electro Centro S. A."/>
    <x v="10"/>
    <x v="10"/>
    <s v="C. H. Sicaya Huarisca"/>
    <x v="190"/>
    <x v="4"/>
    <x v="4"/>
    <x v="37"/>
    <x v="1"/>
    <s v="Instalado"/>
    <s v="Operativo"/>
    <s v="Distribuidora"/>
    <x v="0"/>
    <x v="1"/>
    <x v="0"/>
    <x v="0"/>
    <s v="Estatal"/>
    <s v="JUNIN"/>
    <s v="JUNIN"/>
    <s v="HUANCAYO"/>
    <s v="SICAYA"/>
    <n v="0"/>
    <x v="7"/>
    <n v="0"/>
    <x v="0"/>
    <n v="0"/>
    <x v="0"/>
    <x v="0"/>
    <n v="666.26400000000001"/>
    <n v="0.66626399999999997"/>
    <m/>
    <n v="0.16"/>
    <n v="0.13958333333333334"/>
    <n v="7.6479999999999997"/>
    <n v="0"/>
    <n v="25"/>
    <s v="BASE DE DATOS"/>
    <m/>
  </r>
  <r>
    <s v="20"/>
    <x v="2"/>
    <s v="ELC"/>
    <s v="31008493"/>
    <s v="31008493"/>
    <x v="4"/>
    <s v="G-2"/>
    <s v="S"/>
    <n v="1.92"/>
    <n v="1.675"/>
    <n v="139.691"/>
    <n v="524.91700000000003"/>
    <n v="664.60799999999995"/>
    <n v="0"/>
    <n v="743.38"/>
    <n v="0"/>
    <m/>
    <m/>
    <x v="0"/>
    <s v="ELC31008493G-2HI"/>
    <s v="Electro Centro S. A."/>
    <x v="10"/>
    <x v="10"/>
    <s v="C. H. Sicaya Huarisca"/>
    <x v="190"/>
    <x v="4"/>
    <x v="4"/>
    <x v="38"/>
    <x v="1"/>
    <s v="Instalado"/>
    <s v="Operativo"/>
    <s v="Distribuidora"/>
    <x v="0"/>
    <x v="1"/>
    <x v="0"/>
    <x v="0"/>
    <s v="Estatal"/>
    <s v="JUNIN"/>
    <s v="JUNIN"/>
    <s v="HUANCAYO"/>
    <s v="SICAYA"/>
    <n v="0"/>
    <x v="7"/>
    <n v="0"/>
    <x v="0"/>
    <n v="0"/>
    <x v="0"/>
    <x v="0"/>
    <n v="664.60799999999995"/>
    <n v="0.66460799999999998"/>
    <m/>
    <n v="0.16"/>
    <n v="0.13958333333333334"/>
    <n v="7.6479999999999997"/>
    <n v="1.1368683772161603E-13"/>
    <n v="25"/>
    <s v="BASE DE DATOS"/>
    <m/>
  </r>
  <r>
    <s v="20"/>
    <x v="2"/>
    <s v="ELC"/>
    <s v="31008893"/>
    <s v="31008893"/>
    <x v="4"/>
    <s v="G-1"/>
    <s v="S"/>
    <n v="1.46"/>
    <n v="1.34"/>
    <n v="111.709"/>
    <n v="422.654"/>
    <n v="534.36300000000006"/>
    <n v="0"/>
    <n v="741.8"/>
    <n v="0"/>
    <m/>
    <m/>
    <x v="0"/>
    <s v="ELC31008893G-1HI"/>
    <s v="Electro Centro S. A."/>
    <x v="10"/>
    <x v="10"/>
    <s v="C. H. Ingenio"/>
    <x v="191"/>
    <x v="4"/>
    <x v="4"/>
    <x v="37"/>
    <x v="1"/>
    <s v="Instalado"/>
    <s v="Operativo"/>
    <s v="Distribuidora"/>
    <x v="0"/>
    <x v="1"/>
    <x v="0"/>
    <x v="0"/>
    <s v="Estatal"/>
    <s v="JUNIN"/>
    <s v="JUNIN"/>
    <s v="HUANCAYO"/>
    <s v="INGENIO"/>
    <n v="0"/>
    <x v="7"/>
    <n v="0"/>
    <x v="0"/>
    <n v="0"/>
    <x v="0"/>
    <x v="0"/>
    <n v="534.36300000000006"/>
    <n v="0.53436300000000003"/>
    <m/>
    <n v="0.12166666666666666"/>
    <n v="0.11166666666666668"/>
    <n v="7.6479999999999997"/>
    <n v="0"/>
    <n v="25"/>
    <s v="BASE DE DATOS"/>
    <m/>
  </r>
  <r>
    <s v="20"/>
    <x v="2"/>
    <s v="ELC"/>
    <s v="31009293"/>
    <s v="31009293"/>
    <x v="4"/>
    <s v="G-1"/>
    <s v="N"/>
    <n v="0.28000000000000003"/>
    <n v="0"/>
    <n v="0"/>
    <n v="0"/>
    <n v="0"/>
    <n v="0"/>
    <n v="0"/>
    <n v="0"/>
    <m/>
    <m/>
    <x v="0"/>
    <s v="ELC31009293G-1HI"/>
    <s v="Electro Centro S. A."/>
    <x v="10"/>
    <x v="10"/>
    <s v="C. H. Chanchamayo"/>
    <x v="192"/>
    <x v="4"/>
    <x v="4"/>
    <x v="37"/>
    <x v="1"/>
    <s v="Instalado"/>
    <s v="Operativo"/>
    <s v="Distribuidora"/>
    <x v="0"/>
    <x v="1"/>
    <x v="0"/>
    <x v="0"/>
    <s v="Estatal"/>
    <s v="JUNIN"/>
    <s v="JUNIN"/>
    <s v="CHANCHAMAYO"/>
    <s v="SAN RAMON"/>
    <n v="0"/>
    <x v="7"/>
    <n v="0"/>
    <x v="0"/>
    <n v="0"/>
    <x v="0"/>
    <x v="0"/>
    <n v="0"/>
    <n v="0"/>
    <m/>
    <n v="2.3333333333333334E-2"/>
    <n v="0"/>
    <n v="7.6479999999999997"/>
    <n v="0"/>
    <n v="25"/>
    <s v="BASE DE DATOS"/>
    <m/>
  </r>
  <r>
    <s v="20"/>
    <x v="2"/>
    <s v="ELC"/>
    <s v="31009293"/>
    <s v="31009293"/>
    <x v="4"/>
    <s v="G-2"/>
    <s v="S"/>
    <n v="0.28000000000000003"/>
    <n v="0.28000000000000003"/>
    <n v="34.359000000000002"/>
    <n v="130.83699999999999"/>
    <n v="165.196"/>
    <n v="0"/>
    <n v="743.85"/>
    <n v="0"/>
    <m/>
    <m/>
    <x v="0"/>
    <s v="ELC31009293G-2HI"/>
    <s v="Electro Centro S. A."/>
    <x v="10"/>
    <x v="10"/>
    <s v="C. H. Chanchamayo"/>
    <x v="192"/>
    <x v="4"/>
    <x v="4"/>
    <x v="38"/>
    <x v="1"/>
    <s v="Instalado"/>
    <s v="Operativo"/>
    <s v="Distribuidora"/>
    <x v="0"/>
    <x v="1"/>
    <x v="0"/>
    <x v="0"/>
    <s v="Estatal"/>
    <s v="JUNIN"/>
    <s v="JUNIN"/>
    <s v="CHANCHAMAYO"/>
    <s v="SAN RAMON"/>
    <n v="0"/>
    <x v="7"/>
    <n v="0"/>
    <x v="0"/>
    <n v="0"/>
    <x v="0"/>
    <x v="0"/>
    <n v="165.196"/>
    <n v="0.16519600000000001"/>
    <m/>
    <n v="2.3333333333333334E-2"/>
    <n v="2.3333333333333334E-2"/>
    <n v="7.6479999999999997"/>
    <n v="0"/>
    <n v="25"/>
    <s v="BASE DE DATOS"/>
    <m/>
  </r>
  <r>
    <s v="20"/>
    <x v="2"/>
    <s v="ELC"/>
    <s v="31009693"/>
    <s v="31009693"/>
    <x v="4"/>
    <s v="G-1"/>
    <s v="S"/>
    <n v="0.35"/>
    <n v="0.27500000000000002"/>
    <n v="5.6120000000000001"/>
    <n v="24.495000000000001"/>
    <n v="30.106999999999999"/>
    <n v="0"/>
    <n v="196.68"/>
    <n v="0"/>
    <m/>
    <m/>
    <x v="0"/>
    <s v="ELC31009693G-1HI"/>
    <s v="Electro Centro S. A."/>
    <x v="10"/>
    <x v="10"/>
    <s v="C. H. Concepcion"/>
    <x v="193"/>
    <x v="4"/>
    <x v="4"/>
    <x v="37"/>
    <x v="1"/>
    <s v="Instalado"/>
    <s v="Operativo"/>
    <s v="Distribuidora"/>
    <x v="0"/>
    <x v="1"/>
    <x v="0"/>
    <x v="0"/>
    <s v="Estatal"/>
    <s v="JUNIN"/>
    <s v="JUNIN"/>
    <s v="CONCEPCION"/>
    <s v="CONCEPCION"/>
    <n v="0"/>
    <x v="7"/>
    <n v="0"/>
    <x v="0"/>
    <n v="0"/>
    <x v="0"/>
    <x v="0"/>
    <n v="30.106999999999999"/>
    <n v="3.0106999999999998E-2"/>
    <m/>
    <n v="2.9166666666666664E-2"/>
    <n v="2.2916666666666669E-2"/>
    <n v="7.6479999999999997"/>
    <n v="0"/>
    <n v="25"/>
    <s v="BASE DE DATOS"/>
    <m/>
  </r>
  <r>
    <s v="20"/>
    <x v="2"/>
    <s v="ELC"/>
    <s v="31009693"/>
    <s v="31009693"/>
    <x v="4"/>
    <s v="G-2"/>
    <s v="S"/>
    <n v="0.35"/>
    <n v="0.27500000000000002"/>
    <n v="12.577999999999999"/>
    <n v="49.015000000000001"/>
    <n v="61.593000000000004"/>
    <n v="0"/>
    <n v="345.17"/>
    <n v="0"/>
    <m/>
    <m/>
    <x v="0"/>
    <s v="ELC31009693G-2HI"/>
    <s v="Electro Centro S. A."/>
    <x v="10"/>
    <x v="10"/>
    <s v="C. H. Concepcion"/>
    <x v="193"/>
    <x v="4"/>
    <x v="4"/>
    <x v="38"/>
    <x v="1"/>
    <s v="Instalado"/>
    <s v="Operativo"/>
    <s v="Distribuidora"/>
    <x v="0"/>
    <x v="1"/>
    <x v="0"/>
    <x v="0"/>
    <s v="Estatal"/>
    <s v="JUNIN"/>
    <s v="JUNIN"/>
    <s v="CONCEPCION"/>
    <s v="CONCEPCION"/>
    <n v="0"/>
    <x v="7"/>
    <n v="0"/>
    <x v="0"/>
    <n v="0"/>
    <x v="0"/>
    <x v="0"/>
    <n v="61.593000000000004"/>
    <n v="6.1593000000000002E-2"/>
    <m/>
    <n v="2.9166666666666664E-2"/>
    <n v="2.2916666666666669E-2"/>
    <n v="7.6479999999999997"/>
    <n v="0"/>
    <n v="25"/>
    <s v="BASE DE DATOS"/>
    <m/>
  </r>
  <r>
    <s v="20"/>
    <x v="2"/>
    <s v="ELC"/>
    <s v="31036294"/>
    <s v="31036294"/>
    <x v="4"/>
    <s v="G-1"/>
    <s v="S"/>
    <n v="0.45"/>
    <n v="0.45"/>
    <n v="36.654000000000003"/>
    <n v="143.69200000000001"/>
    <n v="180.346"/>
    <n v="0"/>
    <n v="418.57"/>
    <n v="0"/>
    <m/>
    <m/>
    <x v="0"/>
    <s v="ELC31036294G-1HI"/>
    <s v="Electro Centro S. A."/>
    <x v="10"/>
    <x v="10"/>
    <s v="C. H. Machu"/>
    <x v="194"/>
    <x v="4"/>
    <x v="4"/>
    <x v="37"/>
    <x v="1"/>
    <s v="Instalado"/>
    <s v="Operativo"/>
    <s v="Distribuidora"/>
    <x v="0"/>
    <x v="1"/>
    <x v="0"/>
    <x v="0"/>
    <s v="Estatal"/>
    <s v="JUNIN"/>
    <s v="JUNIN"/>
    <s v="HUANCAYO"/>
    <s v="HUASICANCHA"/>
    <n v="0"/>
    <x v="7"/>
    <n v="0"/>
    <x v="0"/>
    <n v="0"/>
    <x v="0"/>
    <x v="0"/>
    <n v="180.346"/>
    <n v="0.18034600000000001"/>
    <m/>
    <n v="3.7499999999999999E-2"/>
    <n v="3.7499999999999999E-2"/>
    <n v="7.6479999999999997"/>
    <n v="0"/>
    <n v="25"/>
    <s v="BASE DE DATOS"/>
    <m/>
  </r>
  <r>
    <s v="20"/>
    <x v="2"/>
    <s v="ELC"/>
    <s v="31036294"/>
    <s v="31036294"/>
    <x v="4"/>
    <s v="G-2"/>
    <s v="S"/>
    <n v="0.45"/>
    <n v="0.45"/>
    <n v="66.816000000000003"/>
    <n v="253.90199999999999"/>
    <n v="320.71800000000002"/>
    <n v="0"/>
    <n v="743.97"/>
    <n v="0"/>
    <m/>
    <m/>
    <x v="0"/>
    <s v="ELC31036294G-2HI"/>
    <s v="Electro Centro S. A."/>
    <x v="10"/>
    <x v="10"/>
    <s v="C. H. Machu"/>
    <x v="194"/>
    <x v="4"/>
    <x v="4"/>
    <x v="38"/>
    <x v="1"/>
    <s v="Instalado"/>
    <s v="Operativo"/>
    <s v="Distribuidora"/>
    <x v="0"/>
    <x v="1"/>
    <x v="0"/>
    <x v="0"/>
    <s v="Estatal"/>
    <s v="JUNIN"/>
    <s v="JUNIN"/>
    <s v="HUANCAYO"/>
    <s v="HUASICANCHA"/>
    <n v="0"/>
    <x v="7"/>
    <n v="0"/>
    <x v="0"/>
    <n v="0"/>
    <x v="0"/>
    <x v="0"/>
    <n v="320.71800000000002"/>
    <n v="0.320718"/>
    <m/>
    <n v="3.7499999999999999E-2"/>
    <n v="3.7499999999999999E-2"/>
    <n v="7.6479999999999997"/>
    <n v="-5.6843418860808015E-14"/>
    <n v="25"/>
    <s v="BASE DE DATOS"/>
    <m/>
  </r>
  <r>
    <s v="20"/>
    <x v="2"/>
    <s v="ELC"/>
    <s v="31036394"/>
    <s v="31036394"/>
    <x v="4"/>
    <s v="G-1"/>
    <s v="N"/>
    <n v="0.43"/>
    <n v="0"/>
    <n v="0"/>
    <n v="0"/>
    <n v="0"/>
    <n v="0"/>
    <n v="0"/>
    <n v="0"/>
    <m/>
    <m/>
    <x v="1"/>
    <s v="ELC31036394G-1HI"/>
    <s v="Electro Centro S. A."/>
    <x v="10"/>
    <x v="10"/>
    <s v="C. H. Pozuzo"/>
    <x v="195"/>
    <x v="4"/>
    <x v="4"/>
    <x v="37"/>
    <x v="1"/>
    <s v="Instalado"/>
    <s v="Inoperativo"/>
    <s v="Distribuidora"/>
    <x v="0"/>
    <x v="1"/>
    <x v="0"/>
    <x v="0"/>
    <s v="Estatal"/>
    <s v="PASCO"/>
    <s v="PASCO"/>
    <s v="OXAPAMPA"/>
    <s v="POZUZO"/>
    <n v="0"/>
    <x v="7"/>
    <n v="0"/>
    <x v="0"/>
    <n v="0"/>
    <x v="0"/>
    <x v="0"/>
    <n v="0"/>
    <n v="0"/>
    <m/>
    <s v="-"/>
    <s v="-"/>
    <s v="-"/>
    <n v="0"/>
    <n v="25"/>
    <s v="BASE DE DATOS"/>
    <m/>
  </r>
  <r>
    <s v="20"/>
    <x v="2"/>
    <s v="ELC"/>
    <s v="31036394"/>
    <s v="31036394"/>
    <x v="4"/>
    <s v="G-2"/>
    <s v="N"/>
    <n v="0.43"/>
    <n v="0"/>
    <n v="0"/>
    <n v="0"/>
    <n v="0"/>
    <n v="0"/>
    <n v="0"/>
    <n v="0"/>
    <m/>
    <m/>
    <x v="1"/>
    <s v="ELC31036394G-2HI"/>
    <s v="Electro Centro S. A."/>
    <x v="10"/>
    <x v="10"/>
    <s v="C. H. Pozuzo"/>
    <x v="195"/>
    <x v="4"/>
    <x v="4"/>
    <x v="38"/>
    <x v="1"/>
    <s v="Instalado"/>
    <s v="Inoperativo"/>
    <s v="Distribuidora"/>
    <x v="0"/>
    <x v="1"/>
    <x v="0"/>
    <x v="0"/>
    <s v="Estatal"/>
    <s v="PASCO"/>
    <s v="PASCO"/>
    <s v="OXAPAMPA"/>
    <s v="POZUZO"/>
    <n v="0"/>
    <x v="7"/>
    <n v="0"/>
    <x v="0"/>
    <n v="0"/>
    <x v="0"/>
    <x v="0"/>
    <n v="0"/>
    <n v="0"/>
    <m/>
    <s v="-"/>
    <s v="-"/>
    <s v="-"/>
    <n v="0"/>
    <n v="25"/>
    <s v="BASE DE DATOS"/>
    <m/>
  </r>
  <r>
    <s v="20"/>
    <x v="2"/>
    <s v="ELC"/>
    <s v="41109600"/>
    <s v="41109600"/>
    <x v="4"/>
    <s v="G-1"/>
    <s v="S"/>
    <n v="0.06"/>
    <n v="3.5000000000000003E-2"/>
    <n v="0"/>
    <n v="0"/>
    <n v="0"/>
    <n v="0"/>
    <n v="0"/>
    <n v="0"/>
    <m/>
    <m/>
    <x v="1"/>
    <s v="ELC41109600G-1HI"/>
    <s v="Electro Centro S. A."/>
    <x v="10"/>
    <x v="10"/>
    <s v="C. H. Acombabilla"/>
    <x v="196"/>
    <x v="4"/>
    <x v="4"/>
    <x v="37"/>
    <x v="1"/>
    <s v="Instalado"/>
    <s v="Operativo"/>
    <s v="Distribuidora"/>
    <x v="0"/>
    <x v="0"/>
    <x v="0"/>
    <x v="0"/>
    <s v="Estatal"/>
    <s v="HUANCAVELICA"/>
    <s v="HUANCAVELICA"/>
    <s v="TAYACAJA"/>
    <s v="ACOBAMBILLA"/>
    <n v="0"/>
    <x v="7"/>
    <n v="0"/>
    <x v="0"/>
    <n v="0"/>
    <x v="0"/>
    <x v="0"/>
    <n v="0"/>
    <n v="0"/>
    <m/>
    <s v="-"/>
    <s v="-"/>
    <s v="-"/>
    <n v="0"/>
    <n v="25"/>
    <s v="BASE DE DATOS"/>
    <m/>
  </r>
  <r>
    <s v="20"/>
    <x v="2"/>
    <s v="ELC"/>
    <s v="41114801"/>
    <s v="41114801"/>
    <x v="4"/>
    <s v="G-1"/>
    <s v="S"/>
    <n v="0.09"/>
    <n v="5.7000000000000002E-2"/>
    <n v="9.1549999999999994"/>
    <n v="33.774999999999999"/>
    <n v="42.93"/>
    <n v="0"/>
    <n v="538.45000000000005"/>
    <n v="0"/>
    <m/>
    <m/>
    <x v="0"/>
    <s v="ELC41114801G-1HI"/>
    <s v="Electro Centro S. A."/>
    <x v="10"/>
    <x v="10"/>
    <s v="C. H. San Balvín"/>
    <x v="197"/>
    <x v="4"/>
    <x v="4"/>
    <x v="37"/>
    <x v="1"/>
    <s v="Instalado"/>
    <s v="Operativo"/>
    <s v="Distribuidora"/>
    <x v="0"/>
    <x v="1"/>
    <x v="0"/>
    <x v="0"/>
    <s v="Estatal"/>
    <s v="JUNIN"/>
    <s v="JUNIN"/>
    <s v="HUANCAYO"/>
    <s v="PARIHUANCA"/>
    <n v="0"/>
    <x v="7"/>
    <n v="0"/>
    <x v="0"/>
    <n v="0"/>
    <x v="0"/>
    <x v="0"/>
    <n v="42.93"/>
    <n v="4.2930000000000003E-2"/>
    <m/>
    <n v="7.4999999999999997E-3"/>
    <n v="4.7499999999999999E-3"/>
    <n v="7.6479999999999997"/>
    <n v="0"/>
    <n v="25"/>
    <s v="BASE DE DATOS"/>
    <m/>
  </r>
  <r>
    <s v="20"/>
    <x v="2"/>
    <s v="ELC"/>
    <s v="41114801"/>
    <s v="41114801"/>
    <x v="4"/>
    <s v="G-2"/>
    <s v="S"/>
    <n v="0.09"/>
    <n v="5.7000000000000002E-2"/>
    <n v="9.1739999999999995"/>
    <n v="33.845999999999997"/>
    <n v="43.02"/>
    <n v="0"/>
    <n v="538.45000000000005"/>
    <n v="0"/>
    <m/>
    <m/>
    <x v="0"/>
    <s v="ELC41114801G-2HI"/>
    <s v="Electro Centro S. A."/>
    <x v="10"/>
    <x v="10"/>
    <s v="C. H. San Balvín"/>
    <x v="197"/>
    <x v="4"/>
    <x v="4"/>
    <x v="38"/>
    <x v="1"/>
    <s v="Instalado"/>
    <s v="Operativo"/>
    <s v="Distribuidora"/>
    <x v="0"/>
    <x v="1"/>
    <x v="0"/>
    <x v="0"/>
    <s v="Estatal"/>
    <s v="JUNIN"/>
    <s v="JUNIN"/>
    <s v="HUANCAYO"/>
    <s v="PARIHUANCA"/>
    <n v="0"/>
    <x v="7"/>
    <n v="0"/>
    <x v="0"/>
    <n v="0"/>
    <x v="0"/>
    <x v="0"/>
    <n v="43.02"/>
    <n v="4.3020000000000003E-2"/>
    <m/>
    <n v="7.4999999999999997E-3"/>
    <n v="4.7499999999999999E-3"/>
    <n v="7.6479999999999997"/>
    <n v="-7.1054273576010019E-15"/>
    <n v="25"/>
    <s v="BASE DE DATOS"/>
    <m/>
  </r>
  <r>
    <s v="20"/>
    <x v="2"/>
    <s v="ELC"/>
    <s v="41114801"/>
    <s v="41114801"/>
    <x v="4"/>
    <s v="G-3"/>
    <s v="S"/>
    <n v="0.1"/>
    <n v="9.8000000000000004E-2"/>
    <n v="10.271000000000001"/>
    <n v="38.308999999999997"/>
    <n v="48.58"/>
    <n v="0"/>
    <n v="549.12"/>
    <n v="0"/>
    <m/>
    <m/>
    <x v="0"/>
    <s v="ELC41114801G-3HI"/>
    <s v="Electro Centro S. A."/>
    <x v="10"/>
    <x v="10"/>
    <s v="C. H. San Balvín"/>
    <x v="197"/>
    <x v="4"/>
    <x v="4"/>
    <x v="39"/>
    <x v="1"/>
    <s v="Instalado"/>
    <s v="Operativo"/>
    <s v="Distribuidora"/>
    <x v="0"/>
    <x v="1"/>
    <x v="0"/>
    <x v="0"/>
    <s v="Estatal"/>
    <s v="JUNIN"/>
    <s v="JUNIN"/>
    <s v="HUANCAYO"/>
    <s v="PARIHUANCA"/>
    <n v="0"/>
    <x v="7"/>
    <n v="0"/>
    <x v="0"/>
    <n v="0"/>
    <x v="0"/>
    <x v="0"/>
    <n v="48.58"/>
    <n v="4.8579999999999998E-2"/>
    <m/>
    <n v="8.3333333333333332E-3"/>
    <n v="8.1666666666666676E-3"/>
    <n v="7.6479999999999997"/>
    <n v="0"/>
    <n v="25"/>
    <s v="BASE DE DATOS"/>
    <m/>
  </r>
  <r>
    <s v="20"/>
    <x v="2"/>
    <s v="ELC"/>
    <s v="51000996"/>
    <s v="51000996"/>
    <x v="4"/>
    <s v="G-1"/>
    <s v="S"/>
    <n v="0.91200000000000003"/>
    <n v="0.79"/>
    <n v="31.741"/>
    <n v="122.96299999999999"/>
    <n v="154.70400000000001"/>
    <n v="0"/>
    <n v="462.6"/>
    <n v="0"/>
    <m/>
    <m/>
    <x v="0"/>
    <s v="ELC51000996G-1HI"/>
    <s v="Electro Centro S. A."/>
    <x v="10"/>
    <x v="10"/>
    <s v="C. H. Llusita"/>
    <x v="198"/>
    <x v="4"/>
    <x v="4"/>
    <x v="37"/>
    <x v="1"/>
    <s v="Instalado"/>
    <s v="Operativo"/>
    <s v="Distribuidora"/>
    <x v="0"/>
    <x v="1"/>
    <x v="0"/>
    <x v="0"/>
    <s v="Estatal"/>
    <s v="AYACUCHO"/>
    <s v="AYACUCHO"/>
    <s v="VICTOR FAJARDO"/>
    <s v="HUANCARAYLLA"/>
    <n v="0"/>
    <x v="7"/>
    <n v="0"/>
    <x v="0"/>
    <n v="0"/>
    <x v="0"/>
    <x v="0"/>
    <n v="154.70400000000001"/>
    <n v="0.15470400000000001"/>
    <m/>
    <n v="7.5999999999999998E-2"/>
    <n v="6.5833333333333341E-2"/>
    <n v="7.6479999999999997"/>
    <n v="0"/>
    <n v="25"/>
    <s v="BASE DE DATOS"/>
    <m/>
  </r>
  <r>
    <s v="20"/>
    <x v="2"/>
    <s v="ELC"/>
    <s v="51000996"/>
    <s v="51000996"/>
    <x v="4"/>
    <s v="G-2"/>
    <s v="S"/>
    <n v="0.91200000000000003"/>
    <n v="0.79"/>
    <n v="65.085999999999999"/>
    <n v="241.68199999999999"/>
    <n v="306.76799999999997"/>
    <n v="0"/>
    <n v="741.25"/>
    <n v="0"/>
    <m/>
    <m/>
    <x v="0"/>
    <s v="ELC51000996G-2HI"/>
    <s v="Electro Centro S. A."/>
    <x v="10"/>
    <x v="10"/>
    <s v="C. H. Llusita"/>
    <x v="198"/>
    <x v="4"/>
    <x v="4"/>
    <x v="38"/>
    <x v="1"/>
    <s v="Instalado"/>
    <s v="Operativo"/>
    <s v="Distribuidora"/>
    <x v="0"/>
    <x v="1"/>
    <x v="0"/>
    <x v="0"/>
    <s v="Estatal"/>
    <s v="AYACUCHO"/>
    <s v="AYACUCHO"/>
    <s v="VICTOR FAJARDO"/>
    <s v="HUANCARAYLLA"/>
    <n v="0"/>
    <x v="7"/>
    <n v="0"/>
    <x v="0"/>
    <n v="0"/>
    <x v="0"/>
    <x v="0"/>
    <n v="306.76799999999997"/>
    <n v="0.30676799999999999"/>
    <m/>
    <n v="7.5999999999999998E-2"/>
    <n v="6.5833333333333341E-2"/>
    <n v="7.6479999999999997"/>
    <n v="0"/>
    <n v="25"/>
    <s v="BASE DE DATOS"/>
    <m/>
  </r>
  <r>
    <s v="20"/>
    <x v="2"/>
    <s v="ELC"/>
    <s v="51010097"/>
    <s v="51010097"/>
    <x v="4"/>
    <s v="G-1"/>
    <s v="S"/>
    <n v="1.6"/>
    <n v="1.6"/>
    <n v="233.08"/>
    <n v="888.94"/>
    <n v="1122.02"/>
    <n v="0"/>
    <n v="742.17"/>
    <n v="0"/>
    <m/>
    <m/>
    <x v="0"/>
    <s v="ELC51010097G-1HI"/>
    <s v="Electro Centro S. A."/>
    <x v="10"/>
    <x v="10"/>
    <s v="C. H. Chalhuamayo"/>
    <x v="199"/>
    <x v="4"/>
    <x v="4"/>
    <x v="37"/>
    <x v="1"/>
    <s v="Instalado"/>
    <s v="Operativo"/>
    <s v="Distribuidora"/>
    <x v="0"/>
    <x v="1"/>
    <x v="0"/>
    <x v="0"/>
    <s v="Estatal"/>
    <s v="JUNIN"/>
    <s v="JUNIN"/>
    <s v="SATIPO"/>
    <s v="SATIPO"/>
    <n v="0"/>
    <x v="7"/>
    <n v="0"/>
    <x v="0"/>
    <n v="0"/>
    <x v="0"/>
    <x v="0"/>
    <n v="1122.02"/>
    <n v="1.12202"/>
    <m/>
    <n v="0.13333333333333333"/>
    <n v="0.13333333333333333"/>
    <n v="7.6479999999999997"/>
    <n v="0"/>
    <n v="25"/>
    <s v="BASE DE DATOS"/>
    <m/>
  </r>
  <r>
    <s v="20"/>
    <x v="2"/>
    <s v="ELC"/>
    <s v="51010097"/>
    <s v="51010097"/>
    <x v="4"/>
    <s v="G-2"/>
    <s v="S"/>
    <n v="1.6"/>
    <n v="1.6"/>
    <n v="229.80699999999999"/>
    <n v="876.57399999999996"/>
    <n v="1106.3810000000001"/>
    <n v="0"/>
    <n v="741.83"/>
    <n v="0"/>
    <m/>
    <m/>
    <x v="0"/>
    <s v="ELC51010097G-2HI"/>
    <s v="Electro Centro S. A."/>
    <x v="10"/>
    <x v="10"/>
    <s v="C. H. Chalhuamayo"/>
    <x v="199"/>
    <x v="4"/>
    <x v="4"/>
    <x v="38"/>
    <x v="1"/>
    <s v="Instalado"/>
    <s v="Operativo"/>
    <s v="Distribuidora"/>
    <x v="0"/>
    <x v="1"/>
    <x v="0"/>
    <x v="0"/>
    <s v="Estatal"/>
    <s v="JUNIN"/>
    <s v="JUNIN"/>
    <s v="SATIPO"/>
    <s v="SATIPO"/>
    <n v="0"/>
    <x v="7"/>
    <n v="0"/>
    <x v="0"/>
    <n v="0"/>
    <x v="0"/>
    <x v="0"/>
    <n v="1106.3810000000001"/>
    <n v="1.1063810000000001"/>
    <m/>
    <n v="0.13333333333333333"/>
    <n v="0.13333333333333333"/>
    <n v="7.6479999999999997"/>
    <n v="-2.2737367544323206E-13"/>
    <n v="25"/>
    <s v="BASE DE DATOS"/>
    <m/>
  </r>
  <r>
    <s v="20"/>
    <x v="2"/>
    <s v="ELC"/>
    <s v="51010097"/>
    <s v="51010097"/>
    <x v="4"/>
    <s v="G-3"/>
    <s v="S"/>
    <n v="2"/>
    <n v="2"/>
    <n v="235.34200000000001"/>
    <n v="899.47699999999998"/>
    <n v="1134.819"/>
    <n v="0"/>
    <n v="738.97"/>
    <n v="0"/>
    <m/>
    <m/>
    <x v="0"/>
    <s v="ELC51010097G-3HI"/>
    <s v="Electro Centro S. A."/>
    <x v="10"/>
    <x v="10"/>
    <s v="C. H. Chalhuamayo"/>
    <x v="199"/>
    <x v="4"/>
    <x v="4"/>
    <x v="39"/>
    <x v="1"/>
    <s v="Instalado"/>
    <s v="Operativo"/>
    <s v="Distribuidora"/>
    <x v="0"/>
    <x v="1"/>
    <x v="0"/>
    <x v="0"/>
    <s v="Estatal"/>
    <s v="JUNIN"/>
    <s v="JUNIN"/>
    <s v="SATIPO"/>
    <s v="SATIPO"/>
    <n v="0"/>
    <x v="7"/>
    <n v="0"/>
    <x v="0"/>
    <n v="0"/>
    <x v="0"/>
    <x v="0"/>
    <n v="1134.819"/>
    <n v="1.134819"/>
    <m/>
    <n v="0.16666666666666666"/>
    <n v="0.16666666666666666"/>
    <n v="7.6479999999999997"/>
    <n v="0"/>
    <n v="25"/>
    <s v="BASE DE DATOS"/>
    <m/>
  </r>
  <r>
    <s v="20"/>
    <x v="2"/>
    <s v="ELC"/>
    <s v="51010097"/>
    <s v="51010097"/>
    <x v="4"/>
    <s v="G-4"/>
    <s v="S"/>
    <n v="2"/>
    <n v="2"/>
    <n v="42.093000000000004"/>
    <n v="136.34899999999999"/>
    <n v="178.44200000000001"/>
    <n v="0"/>
    <n v="127.82"/>
    <n v="0"/>
    <m/>
    <m/>
    <x v="0"/>
    <s v="ELC51010097G-4HI"/>
    <s v="Electro Centro S. A."/>
    <x v="10"/>
    <x v="10"/>
    <s v="C. H. Chalhuamayo"/>
    <x v="199"/>
    <x v="4"/>
    <x v="4"/>
    <x v="40"/>
    <x v="1"/>
    <s v="Instalado"/>
    <s v="Operativo"/>
    <s v="Distribuidora"/>
    <x v="0"/>
    <x v="1"/>
    <x v="0"/>
    <x v="0"/>
    <s v="Estatal"/>
    <s v="JUNIN"/>
    <s v="JUNIN"/>
    <s v="SATIPO"/>
    <s v="SATIPO"/>
    <n v="0"/>
    <x v="7"/>
    <n v="0"/>
    <x v="0"/>
    <n v="0"/>
    <x v="0"/>
    <x v="0"/>
    <n v="178.44200000000001"/>
    <n v="0.17844200000000002"/>
    <m/>
    <n v="0.16666666666666666"/>
    <n v="0.16666666666666666"/>
    <n v="7.6479999999999997"/>
    <n v="0"/>
    <n v="25"/>
    <s v="BASE DE DATOS"/>
    <m/>
  </r>
  <r>
    <s v="20"/>
    <x v="2"/>
    <s v="ELC"/>
    <s v="51010797"/>
    <s v="51010797"/>
    <x v="4"/>
    <s v="G-1"/>
    <s v="S"/>
    <n v="0.76800000000000002"/>
    <n v="0.59499999999999997"/>
    <n v="79.043000000000006"/>
    <n v="296.85199999999998"/>
    <n v="375.89499999999998"/>
    <n v="0"/>
    <n v="661.35"/>
    <n v="0"/>
    <m/>
    <m/>
    <x v="0"/>
    <s v="ELC51010797G-1HI"/>
    <s v="Electro Centro S. A."/>
    <x v="10"/>
    <x v="10"/>
    <s v="C. H. San Francisco"/>
    <x v="200"/>
    <x v="4"/>
    <x v="4"/>
    <x v="37"/>
    <x v="1"/>
    <s v="Instalado"/>
    <s v="Operativo"/>
    <s v="Distribuidora"/>
    <x v="0"/>
    <x v="1"/>
    <x v="0"/>
    <x v="0"/>
    <s v="Estatal"/>
    <s v="CUSCO"/>
    <s v="CUSCO"/>
    <s v="LA CONVENCIÓN"/>
    <s v="ECHARATE"/>
    <n v="0"/>
    <x v="7"/>
    <n v="0"/>
    <x v="0"/>
    <n v="0"/>
    <x v="0"/>
    <x v="0"/>
    <n v="375.89499999999998"/>
    <n v="0.37589499999999998"/>
    <m/>
    <n v="6.4000000000000001E-2"/>
    <n v="4.9583333333333333E-2"/>
    <n v="7.6479999999999997"/>
    <n v="0"/>
    <n v="25"/>
    <s v="BASE DE DATOS"/>
    <m/>
  </r>
  <r>
    <s v="20"/>
    <x v="2"/>
    <s v="ELC"/>
    <s v="51010797"/>
    <s v="51010797"/>
    <x v="4"/>
    <s v="G-2"/>
    <s v="S"/>
    <n v="0.76800000000000002"/>
    <n v="0.59499999999999997"/>
    <n v="93.331000000000003"/>
    <n v="343.68799999999999"/>
    <n v="437.01900000000001"/>
    <n v="0"/>
    <n v="719.9"/>
    <n v="0"/>
    <m/>
    <m/>
    <x v="0"/>
    <s v="ELC51010797G-2HI"/>
    <s v="Electro Centro S. A."/>
    <x v="10"/>
    <x v="10"/>
    <s v="C. H. San Francisco"/>
    <x v="200"/>
    <x v="4"/>
    <x v="4"/>
    <x v="38"/>
    <x v="1"/>
    <s v="Instalado"/>
    <s v="Operativo"/>
    <s v="Distribuidora"/>
    <x v="0"/>
    <x v="1"/>
    <x v="0"/>
    <x v="0"/>
    <s v="Estatal"/>
    <s v="CUSCO"/>
    <s v="CUSCO"/>
    <s v="LA CONVENCIÓN"/>
    <s v="ECHARATE"/>
    <n v="0"/>
    <x v="7"/>
    <n v="0"/>
    <x v="0"/>
    <n v="0"/>
    <x v="0"/>
    <x v="0"/>
    <n v="437.01900000000001"/>
    <n v="0.43701899999999999"/>
    <m/>
    <n v="6.4000000000000001E-2"/>
    <n v="4.9583333333333333E-2"/>
    <n v="7.6479999999999997"/>
    <n v="0"/>
    <n v="25"/>
    <s v="BASE DE DATOS"/>
    <m/>
  </r>
  <r>
    <s v="20"/>
    <x v="2"/>
    <s v="ELC"/>
    <s v="PP000194"/>
    <s v="PP000194"/>
    <x v="4"/>
    <s v="G-1"/>
    <s v="S"/>
    <n v="0.22"/>
    <n v="0.22"/>
    <n v="18.431999999999999"/>
    <n v="36.671999999999997"/>
    <n v="55.103999999999999"/>
    <n v="0"/>
    <n v="406.58"/>
    <n v="0"/>
    <m/>
    <m/>
    <x v="0"/>
    <s v="ELCPP000194G-1HI"/>
    <s v="Electro Centro S. A."/>
    <x v="10"/>
    <x v="10"/>
    <s v="C. H. Acobamba"/>
    <x v="201"/>
    <x v="4"/>
    <x v="4"/>
    <x v="37"/>
    <x v="1"/>
    <s v="Instalado"/>
    <s v="Operativo"/>
    <s v="Distribuidora"/>
    <x v="0"/>
    <x v="1"/>
    <x v="0"/>
    <x v="0"/>
    <s v="Estatal"/>
    <s v="HUANCAVELICA"/>
    <s v="HUANCAVELICA"/>
    <s v="ACOBAMBA"/>
    <s v="ACOBAMBA"/>
    <n v="0"/>
    <x v="7"/>
    <n v="0"/>
    <x v="0"/>
    <n v="0"/>
    <x v="0"/>
    <x v="0"/>
    <n v="55.103999999999999"/>
    <n v="5.5104E-2"/>
    <m/>
    <n v="1.8333333333333333E-2"/>
    <n v="1.8333333333333333E-2"/>
    <n v="7.6479999999999997"/>
    <n v="0"/>
    <n v="25"/>
    <s v="BASE DE DATOS"/>
    <m/>
  </r>
  <r>
    <s v="20"/>
    <x v="2"/>
    <s v="ELC"/>
    <s v="PP000694"/>
    <s v="PP000694"/>
    <x v="4"/>
    <s v="G-1"/>
    <s v="S"/>
    <n v="0.11"/>
    <n v="0.11"/>
    <n v="12.026"/>
    <n v="36.359000000000002"/>
    <n v="48.384999999999998"/>
    <n v="0"/>
    <n v="564.12"/>
    <n v="0"/>
    <m/>
    <m/>
    <x v="0"/>
    <s v="ELCPP000694G-1HI"/>
    <s v="Electro Centro S. A."/>
    <x v="10"/>
    <x v="10"/>
    <s v="C. H. Paccha"/>
    <x v="202"/>
    <x v="4"/>
    <x v="4"/>
    <x v="37"/>
    <x v="1"/>
    <s v="Instalado"/>
    <s v="Operativo"/>
    <s v="Distribuidora"/>
    <x v="0"/>
    <x v="1"/>
    <x v="0"/>
    <x v="0"/>
    <s v="Estatal"/>
    <s v="JUNIN"/>
    <s v="JUNIN"/>
    <s v="TARMA"/>
    <s v="TARMA"/>
    <n v="0"/>
    <x v="7"/>
    <n v="0"/>
    <x v="0"/>
    <n v="0"/>
    <x v="0"/>
    <x v="0"/>
    <n v="48.384999999999998"/>
    <n v="4.8384999999999997E-2"/>
    <m/>
    <n v="9.1666666666666667E-3"/>
    <n v="9.1666666666666667E-3"/>
    <n v="7.6479999999999997"/>
    <n v="7.1054273576010019E-15"/>
    <n v="25"/>
    <s v="BASE DE DATOS"/>
    <m/>
  </r>
  <r>
    <s v="20"/>
    <x v="2"/>
    <s v="ELC"/>
    <s v="PP000694"/>
    <s v="PP000694"/>
    <x v="4"/>
    <s v="G-2"/>
    <s v="S"/>
    <n v="0.11"/>
    <n v="0.11"/>
    <n v="13.234999999999999"/>
    <n v="40.567"/>
    <n v="53.802"/>
    <n v="0"/>
    <n v="555.38"/>
    <n v="0"/>
    <m/>
    <m/>
    <x v="0"/>
    <s v="ELCPP000694G-2HI"/>
    <s v="Electro Centro S. A."/>
    <x v="10"/>
    <x v="10"/>
    <s v="C. H. Paccha"/>
    <x v="202"/>
    <x v="4"/>
    <x v="4"/>
    <x v="38"/>
    <x v="1"/>
    <s v="Instalado"/>
    <s v="Operativo"/>
    <s v="Distribuidora"/>
    <x v="0"/>
    <x v="1"/>
    <x v="0"/>
    <x v="0"/>
    <s v="Estatal"/>
    <s v="JUNIN"/>
    <s v="JUNIN"/>
    <s v="TARMA"/>
    <s v="TARMA"/>
    <n v="0"/>
    <x v="7"/>
    <n v="0"/>
    <x v="0"/>
    <n v="0"/>
    <x v="0"/>
    <x v="0"/>
    <n v="53.802"/>
    <n v="5.3802000000000003E-2"/>
    <m/>
    <n v="9.1666666666666667E-3"/>
    <n v="9.1666666666666667E-3"/>
    <n v="7.6479999999999997"/>
    <n v="0"/>
    <n v="25"/>
    <s v="BASE DE DATOS"/>
    <m/>
  </r>
  <r>
    <s v="20"/>
    <x v="1"/>
    <s v="EILHIC"/>
    <s v="53200504"/>
    <s v="53200504"/>
    <x v="4"/>
    <s v="G1"/>
    <s v="S"/>
    <n v="0.73399999999999999"/>
    <n v="0.23599999999999999"/>
    <n v="38.661999999999999"/>
    <n v="125.27500000000001"/>
    <n v="163.93700000000001"/>
    <n v="0"/>
    <n v="695.5"/>
    <n v="0"/>
    <m/>
    <m/>
    <x v="0"/>
    <s v="EILHIC53200504G1HI"/>
    <s v="EILHICHA S.A."/>
    <x v="42"/>
    <x v="42"/>
    <s v="C.H. COLLO"/>
    <x v="133"/>
    <x v="4"/>
    <x v="4"/>
    <x v="13"/>
    <x v="1"/>
    <s v="Instalado"/>
    <s v="Operativo"/>
    <s v="Generadora"/>
    <x v="0"/>
    <x v="0"/>
    <x v="0"/>
    <x v="0"/>
    <s v="Privado"/>
    <s v="ANCASH"/>
    <s v="ANCASH"/>
    <s v="ASUNCION"/>
    <s v="CHACAS"/>
    <n v="0"/>
    <x v="7"/>
    <n v="0"/>
    <x v="0"/>
    <n v="0"/>
    <x v="0"/>
    <x v="0"/>
    <n v="163.93700000000001"/>
    <n v="0.163937"/>
    <m/>
    <n v="6.1166666666666668E-2"/>
    <n v="2.0416666666666666E-2"/>
    <n v="7.6479999999999997"/>
    <n v="0"/>
    <n v="40"/>
    <s v="BASE DE DATOS"/>
    <m/>
  </r>
  <r>
    <s v="20"/>
    <x v="1"/>
    <s v="EILHIC"/>
    <s v="53200604"/>
    <s v="53200604"/>
    <x v="4"/>
    <s v="G1"/>
    <s v="S"/>
    <n v="0.85"/>
    <n v="6.6000000000000003E-2"/>
    <n v="0"/>
    <n v="6.6000000000000003E-2"/>
    <n v="6.6000000000000003E-2"/>
    <n v="0"/>
    <n v="1"/>
    <n v="0"/>
    <m/>
    <m/>
    <x v="0"/>
    <s v="EILHIC53200604G1HI"/>
    <s v="EILHICHA S.A."/>
    <x v="42"/>
    <x v="42"/>
    <s v="C.H. JAMBON"/>
    <x v="134"/>
    <x v="4"/>
    <x v="4"/>
    <x v="13"/>
    <x v="1"/>
    <s v="Instalado"/>
    <s v="Operativo"/>
    <s v="Generadora"/>
    <x v="0"/>
    <x v="0"/>
    <x v="0"/>
    <x v="0"/>
    <s v="Privado"/>
    <s v="ANCASH"/>
    <s v="ANCASH"/>
    <s v="ASUNCION"/>
    <s v="CHACAS"/>
    <n v="0"/>
    <x v="7"/>
    <n v="0"/>
    <x v="0"/>
    <n v="0"/>
    <x v="0"/>
    <x v="0"/>
    <n v="6.6000000000000003E-2"/>
    <n v="6.6000000000000005E-5"/>
    <m/>
    <n v="7.0833333333333331E-2"/>
    <n v="2.5916666666666668E-2"/>
    <n v="7.6479999999999997"/>
    <n v="0"/>
    <n v="40"/>
    <s v="BASE DE DATOS"/>
    <m/>
  </r>
  <r>
    <s v="20"/>
    <x v="1"/>
    <s v="EILHIC"/>
    <s v="53200604"/>
    <s v="53200604"/>
    <x v="4"/>
    <s v="G2"/>
    <s v="S"/>
    <n v="0.32"/>
    <n v="0.16300000000000001"/>
    <n v="29.164999999999999"/>
    <n v="82.966999999999999"/>
    <n v="112.13200000000001"/>
    <n v="0"/>
    <n v="686.5"/>
    <n v="0"/>
    <m/>
    <m/>
    <x v="0"/>
    <s v="EILHIC53200604G2HI"/>
    <s v="EILHICHA S.A."/>
    <x v="42"/>
    <x v="42"/>
    <s v="C.H. JAMBON"/>
    <x v="134"/>
    <x v="4"/>
    <x v="4"/>
    <x v="14"/>
    <x v="1"/>
    <s v="Instalado"/>
    <s v="Operativo"/>
    <s v="Generadora"/>
    <x v="0"/>
    <x v="0"/>
    <x v="0"/>
    <x v="0"/>
    <s v="Privado"/>
    <s v="ANCASH"/>
    <s v="ANCASH"/>
    <s v="ASUNCION"/>
    <s v="CHACAS"/>
    <n v="0"/>
    <x v="7"/>
    <n v="0"/>
    <x v="0"/>
    <n v="0"/>
    <x v="0"/>
    <x v="0"/>
    <n v="112.13200000000001"/>
    <n v="0.11213200000000001"/>
    <m/>
    <n v="2.6666666666666668E-2"/>
    <n v="1.3166666666666667E-2"/>
    <n v="7.6479999999999997"/>
    <n v="0"/>
    <n v="40"/>
    <s v="BASE DE DATOS"/>
    <m/>
  </r>
  <r>
    <s v="20"/>
    <x v="2"/>
    <s v="EILHIC"/>
    <s v="53200504"/>
    <s v="53200504"/>
    <x v="4"/>
    <s v="G1"/>
    <s v="S"/>
    <n v="0.73399999999999999"/>
    <n v="0.22900000000000001"/>
    <n v="40.292000000000002"/>
    <n v="129.727"/>
    <n v="170.01900000000001"/>
    <n v="0"/>
    <n v="724"/>
    <n v="0"/>
    <m/>
    <m/>
    <x v="0"/>
    <s v="EILHIC53200504G1HI"/>
    <s v="EILHICHA S.A."/>
    <x v="42"/>
    <x v="42"/>
    <s v="C.H. COLLO"/>
    <x v="133"/>
    <x v="4"/>
    <x v="4"/>
    <x v="13"/>
    <x v="1"/>
    <s v="Instalado"/>
    <s v="Operativo"/>
    <s v="Generadora"/>
    <x v="0"/>
    <x v="0"/>
    <x v="0"/>
    <x v="0"/>
    <s v="Privado"/>
    <s v="ANCASH"/>
    <s v="ANCASH"/>
    <s v="ASUNCION"/>
    <s v="CHACAS"/>
    <n v="0"/>
    <x v="7"/>
    <n v="0"/>
    <x v="0"/>
    <n v="0"/>
    <x v="0"/>
    <x v="0"/>
    <n v="170.01900000000001"/>
    <n v="0.170019"/>
    <m/>
    <n v="6.1166666666666668E-2"/>
    <n v="2.0416666666666666E-2"/>
    <n v="7.6479999999999997"/>
    <n v="0"/>
    <n v="40"/>
    <s v="BASE DE DATOS"/>
    <m/>
  </r>
  <r>
    <s v="20"/>
    <x v="2"/>
    <s v="EILHIC"/>
    <s v="53200604"/>
    <s v="53200604"/>
    <x v="4"/>
    <s v="G1"/>
    <s v="S"/>
    <n v="0.85"/>
    <n v="0.216"/>
    <n v="4.6849999999999996"/>
    <n v="5.3280000000000003"/>
    <n v="10.013"/>
    <n v="0"/>
    <n v="46.25"/>
    <n v="0"/>
    <m/>
    <m/>
    <x v="0"/>
    <s v="EILHIC53200604G1HI"/>
    <s v="EILHICHA S.A."/>
    <x v="42"/>
    <x v="42"/>
    <s v="C.H. JAMBON"/>
    <x v="134"/>
    <x v="4"/>
    <x v="4"/>
    <x v="13"/>
    <x v="1"/>
    <s v="Instalado"/>
    <s v="Operativo"/>
    <s v="Generadora"/>
    <x v="0"/>
    <x v="0"/>
    <x v="0"/>
    <x v="0"/>
    <s v="Privado"/>
    <s v="ANCASH"/>
    <s v="ANCASH"/>
    <s v="ASUNCION"/>
    <s v="CHACAS"/>
    <n v="0"/>
    <x v="7"/>
    <n v="0"/>
    <x v="0"/>
    <n v="0"/>
    <x v="0"/>
    <x v="0"/>
    <n v="10.013"/>
    <n v="1.0012999999999999E-2"/>
    <m/>
    <n v="7.0833333333333331E-2"/>
    <n v="2.5916666666666668E-2"/>
    <n v="7.6479999999999997"/>
    <n v="0"/>
    <n v="40"/>
    <s v="BASE DE DATOS"/>
    <m/>
  </r>
  <r>
    <s v="20"/>
    <x v="2"/>
    <s v="EILHIC"/>
    <s v="53200604"/>
    <s v="53200604"/>
    <x v="4"/>
    <s v="G2"/>
    <s v="S"/>
    <n v="0.32"/>
    <n v="0.161"/>
    <n v="27.276"/>
    <n v="84.641999999999996"/>
    <n v="111.91800000000001"/>
    <n v="0"/>
    <n v="696"/>
    <n v="0"/>
    <m/>
    <m/>
    <x v="0"/>
    <s v="EILHIC53200604G2HI"/>
    <s v="EILHICHA S.A."/>
    <x v="42"/>
    <x v="42"/>
    <s v="C.H. JAMBON"/>
    <x v="134"/>
    <x v="4"/>
    <x v="4"/>
    <x v="14"/>
    <x v="1"/>
    <s v="Instalado"/>
    <s v="Operativo"/>
    <s v="Generadora"/>
    <x v="0"/>
    <x v="0"/>
    <x v="0"/>
    <x v="0"/>
    <s v="Privado"/>
    <s v="ANCASH"/>
    <s v="ANCASH"/>
    <s v="ASUNCION"/>
    <s v="CHACAS"/>
    <n v="0"/>
    <x v="7"/>
    <n v="0"/>
    <x v="0"/>
    <n v="0"/>
    <x v="0"/>
    <x v="0"/>
    <n v="111.91800000000001"/>
    <n v="0.111918"/>
    <m/>
    <n v="2.6666666666666668E-2"/>
    <n v="1.3166666666666667E-2"/>
    <n v="7.6479999999999997"/>
    <n v="-1.4210854715202004E-14"/>
    <n v="40"/>
    <s v="BASE DE DATOS"/>
    <m/>
  </r>
  <r>
    <s v="20"/>
    <x v="1"/>
    <s v="ELNM"/>
    <s v="51023714"/>
    <s v="51023714"/>
    <x v="4"/>
    <s v="G-1"/>
    <s v="S"/>
    <n v="7.0000000000000007E-2"/>
    <n v="7.0000000000000007E-2"/>
    <n v="9.2289999999999992"/>
    <n v="35.07"/>
    <n v="44.298999999999999"/>
    <n v="0"/>
    <n v="695.05"/>
    <n v="0"/>
    <m/>
    <m/>
    <x v="0"/>
    <s v="ELNM51023714G-1HI"/>
    <s v="Electro Norte Medio S. A. - Hidrandina"/>
    <x v="4"/>
    <x v="4"/>
    <s v="C. H. Catilluc"/>
    <x v="146"/>
    <x v="4"/>
    <x v="4"/>
    <x v="37"/>
    <x v="1"/>
    <s v="Instalado"/>
    <s v="Operativo"/>
    <s v="Distribuidora"/>
    <x v="0"/>
    <x v="1"/>
    <x v="0"/>
    <x v="0"/>
    <s v="Estatal"/>
    <s v="CAJAMARCA"/>
    <s v="CAJAMARCA"/>
    <s v="SAN MIGUEL"/>
    <s v="CATILLUC"/>
    <n v="0"/>
    <x v="7"/>
    <n v="0"/>
    <x v="0"/>
    <n v="0"/>
    <x v="0"/>
    <x v="0"/>
    <n v="44.298999999999999"/>
    <n v="4.4298999999999998E-2"/>
    <m/>
    <n v="7.7777777777777784E-3"/>
    <n v="7.7777777777777784E-3"/>
    <n v="7.6479999999999997"/>
    <n v="0"/>
    <n v="55"/>
    <s v="BASE DE DATOS"/>
    <m/>
  </r>
  <r>
    <s v="20"/>
    <x v="1"/>
    <s v="ELNM"/>
    <s v="51023714"/>
    <s v="51023714"/>
    <x v="4"/>
    <s v="G-2"/>
    <s v="S"/>
    <n v="7.4999999999999997E-2"/>
    <n v="7.4999999999999997E-2"/>
    <n v="10.23"/>
    <n v="38.872"/>
    <n v="49.101999999999997"/>
    <n v="0"/>
    <n v="695.05"/>
    <n v="0"/>
    <m/>
    <m/>
    <x v="0"/>
    <s v="ELNM51023714G-2HI"/>
    <s v="Electro Norte Medio S. A. - Hidrandina"/>
    <x v="4"/>
    <x v="4"/>
    <s v="C. H. Catilluc"/>
    <x v="146"/>
    <x v="4"/>
    <x v="4"/>
    <x v="38"/>
    <x v="1"/>
    <s v="Instalado"/>
    <s v="Operativo"/>
    <s v="Distribuidora"/>
    <x v="0"/>
    <x v="1"/>
    <x v="0"/>
    <x v="0"/>
    <s v="Estatal"/>
    <s v="CAJAMARCA"/>
    <s v="CAJAMARCA"/>
    <s v="SAN MIGUEL"/>
    <s v="CATILLUC"/>
    <n v="0"/>
    <x v="7"/>
    <n v="0"/>
    <x v="0"/>
    <n v="0"/>
    <x v="0"/>
    <x v="0"/>
    <n v="49.101999999999997"/>
    <n v="4.9102E-2"/>
    <m/>
    <n v="6.2499999999999995E-3"/>
    <n v="6.2499999999999995E-3"/>
    <n v="7.6479999999999997"/>
    <n v="7.1054273576010019E-15"/>
    <n v="55"/>
    <s v="BASE DE DATOS"/>
    <m/>
  </r>
  <r>
    <s v="20"/>
    <x v="1"/>
    <s v="ELNM"/>
    <s v="51001796"/>
    <s v="51001796"/>
    <x v="4"/>
    <s v="Grupo 1"/>
    <s v="S"/>
    <n v="0.55000000000000004"/>
    <n v="0.52"/>
    <n v="23.173999999999999"/>
    <n v="88.063000000000002"/>
    <n v="111.23699999999999"/>
    <n v="0"/>
    <n v="287.58"/>
    <n v="5"/>
    <m/>
    <m/>
    <x v="0"/>
    <s v="ELNM51001796Grupo 1HI"/>
    <s v="Electro Norte Medio S. A. - Hidrandina"/>
    <x v="4"/>
    <x v="4"/>
    <s v="C. H. Celendin"/>
    <x v="147"/>
    <x v="4"/>
    <x v="4"/>
    <x v="44"/>
    <x v="1"/>
    <s v="Instalado"/>
    <s v="Operativo"/>
    <s v="Distribuidora"/>
    <x v="0"/>
    <x v="1"/>
    <x v="0"/>
    <x v="0"/>
    <s v="Estatal"/>
    <s v="CAJAMARCA"/>
    <s v="CAJAMARCA"/>
    <s v="CELENDIN"/>
    <s v="JORGE CHAVEZ"/>
    <n v="0"/>
    <x v="7"/>
    <n v="0"/>
    <x v="0"/>
    <n v="0"/>
    <x v="0"/>
    <x v="0"/>
    <n v="111.23699999999999"/>
    <n v="0.11123699999999999"/>
    <m/>
    <n v="4.5833333333333337E-2"/>
    <n v="4.3333333333333335E-2"/>
    <n v="7.6479999999999997"/>
    <n v="0"/>
    <n v="55"/>
    <s v="BASE DE DATOS"/>
    <m/>
  </r>
  <r>
    <s v="20"/>
    <x v="1"/>
    <s v="ELNM"/>
    <s v="51001796"/>
    <s v="51001796"/>
    <x v="4"/>
    <s v="Grupo 2"/>
    <s v="S"/>
    <n v="0.55000000000000004"/>
    <n v="0.52"/>
    <n v="12.765000000000001"/>
    <n v="48.505000000000003"/>
    <n v="61.27"/>
    <n v="0"/>
    <n v="142.47999999999999"/>
    <n v="5"/>
    <m/>
    <m/>
    <x v="0"/>
    <s v="ELNM51001796Grupo 2HI"/>
    <s v="Electro Norte Medio S. A. - Hidrandina"/>
    <x v="4"/>
    <x v="4"/>
    <s v="C. H. Celendin"/>
    <x v="147"/>
    <x v="4"/>
    <x v="4"/>
    <x v="171"/>
    <x v="1"/>
    <s v="Instalado"/>
    <s v="Operativo"/>
    <s v="Distribuidora"/>
    <x v="0"/>
    <x v="1"/>
    <x v="0"/>
    <x v="0"/>
    <s v="Estatal"/>
    <s v="CAJAMARCA"/>
    <s v="CAJAMARCA"/>
    <s v="CELENDIN"/>
    <s v="JORGE CHAVEZ"/>
    <n v="0"/>
    <x v="7"/>
    <n v="0"/>
    <x v="0"/>
    <n v="0"/>
    <x v="0"/>
    <x v="0"/>
    <n v="61.27"/>
    <n v="6.1270000000000005E-2"/>
    <m/>
    <n v="4.5833333333333337E-2"/>
    <n v="4.3333333333333335E-2"/>
    <n v="7.6479999999999997"/>
    <n v="0"/>
    <n v="55"/>
    <s v="BASE DE DATOS"/>
    <m/>
  </r>
  <r>
    <s v="20"/>
    <x v="1"/>
    <s v="ELNM"/>
    <s v="51001796"/>
    <s v="51001796"/>
    <x v="4"/>
    <s v="G-3"/>
    <s v="S"/>
    <n v="0.55000000000000004"/>
    <n v="0.52"/>
    <n v="28.215"/>
    <n v="107.217"/>
    <n v="135.43199999999999"/>
    <n v="0"/>
    <n v="313.37"/>
    <n v="2"/>
    <m/>
    <m/>
    <x v="0"/>
    <s v="ELNM51001796G-3HI"/>
    <s v="Electro Norte Medio S. A. - Hidrandina"/>
    <x v="4"/>
    <x v="4"/>
    <s v="C. H. Celendin"/>
    <x v="147"/>
    <x v="4"/>
    <x v="4"/>
    <x v="172"/>
    <x v="1"/>
    <s v="Instalado"/>
    <s v="Operativo"/>
    <s v="Distribuidora"/>
    <x v="0"/>
    <x v="1"/>
    <x v="0"/>
    <x v="0"/>
    <s v="Estatal"/>
    <s v="CAJAMARCA"/>
    <s v="CAJAMARCA"/>
    <s v="CELENDIN"/>
    <s v="JORGE CHAVEZ"/>
    <n v="0"/>
    <x v="7"/>
    <n v="0"/>
    <x v="0"/>
    <n v="0"/>
    <x v="0"/>
    <x v="0"/>
    <n v="135.43199999999999"/>
    <n v="0.135432"/>
    <m/>
    <n v="4.5833333333333337E-2"/>
    <n v="4.3333333333333335E-2"/>
    <n v="7.6479999999999997"/>
    <n v="0"/>
    <n v="55"/>
    <s v="BASE DE DATOS"/>
    <m/>
  </r>
  <r>
    <s v="20"/>
    <x v="1"/>
    <s v="ELNM"/>
    <s v="31017393"/>
    <s v="31017393"/>
    <x v="4"/>
    <s v="Grupo U.Gen.2"/>
    <s v="S"/>
    <n v="0.31"/>
    <n v="0.26"/>
    <n v="5.6479999999999997"/>
    <n v="21.460999999999999"/>
    <n v="27.109000000000002"/>
    <n v="0"/>
    <n v="101.44"/>
    <n v="5"/>
    <m/>
    <m/>
    <x v="0"/>
    <s v="ELNM31017393Grupo U.Gen.2HI"/>
    <s v="Electro Norte Medio S. A. - Hidrandina"/>
    <x v="4"/>
    <x v="4"/>
    <s v="C. H. Chicche"/>
    <x v="148"/>
    <x v="4"/>
    <x v="4"/>
    <x v="250"/>
    <x v="1"/>
    <s v="Instalado"/>
    <s v="Operativo"/>
    <s v="Distribuidora"/>
    <x v="0"/>
    <x v="1"/>
    <x v="0"/>
    <x v="0"/>
    <s v="Estatal"/>
    <s v="CAJAMARCA"/>
    <s v="CAJAMARCA"/>
    <s v="CAJAMARCA"/>
    <s v="CAJAMARCA"/>
    <n v="0"/>
    <x v="7"/>
    <n v="0"/>
    <x v="0"/>
    <n v="0"/>
    <x v="0"/>
    <x v="0"/>
    <n v="27.109000000000002"/>
    <n v="2.7109000000000001E-2"/>
    <m/>
    <n v="3.875E-2"/>
    <n v="3.2500000000000001E-2"/>
    <n v="7.6479999999999997"/>
    <n v="-3.5527136788005009E-15"/>
    <n v="55"/>
    <s v="BASE DE DATOS"/>
    <m/>
  </r>
  <r>
    <s v="20"/>
    <x v="1"/>
    <s v="ELNM"/>
    <s v="41046494"/>
    <s v="41046494"/>
    <x v="4"/>
    <s v="Grupo U.Gen 1"/>
    <s v="S"/>
    <n v="0.2"/>
    <n v="0.19500000000000001"/>
    <n v="7.0999999999999994E-2"/>
    <n v="0.28299999999999997"/>
    <n v="0.35399999999999998"/>
    <n v="0"/>
    <n v="7.03"/>
    <n v="0"/>
    <m/>
    <m/>
    <x v="0"/>
    <s v="ELNM41046494Grupo U.Gen 1HI"/>
    <s v="Electro Norte Medio S. A. - Hidrandina"/>
    <x v="4"/>
    <x v="4"/>
    <s v="C. H. Chiquián"/>
    <x v="154"/>
    <x v="4"/>
    <x v="4"/>
    <x v="288"/>
    <x v="1"/>
    <s v="Instalado"/>
    <n v="0"/>
    <s v="Distribuidora"/>
    <x v="0"/>
    <x v="0"/>
    <x v="0"/>
    <x v="0"/>
    <s v="Estatal"/>
    <s v="ANCASH"/>
    <s v="ANCASH"/>
    <s v="BOLOGNESI"/>
    <s v="CHIQUIAN"/>
    <n v="0"/>
    <x v="7"/>
    <n v="0"/>
    <x v="0"/>
    <n v="0"/>
    <x v="0"/>
    <x v="0"/>
    <n v="0.35399999999999998"/>
    <n v="3.5399999999999999E-4"/>
    <m/>
    <n v="6.6666666666666666E-2"/>
    <n v="6.5000000000000002E-2"/>
    <n v="7.6479999999999997"/>
    <n v="0"/>
    <n v="55"/>
    <s v="BASE DE DATOS"/>
    <m/>
  </r>
  <r>
    <s v="20"/>
    <x v="1"/>
    <s v="ELNM"/>
    <s v="41046494"/>
    <s v="41046494"/>
    <x v="4"/>
    <s v="Sulzer 1"/>
    <s v="S"/>
    <n v="0.81"/>
    <n v="0.78"/>
    <n v="35.034999999999997"/>
    <n v="140.14099999999999"/>
    <n v="175.17599999999999"/>
    <n v="0"/>
    <n v="684.11"/>
    <n v="0"/>
    <m/>
    <m/>
    <x v="0"/>
    <s v="ELNM41046494Sulzer 1HI"/>
    <s v="Electro Norte Medio S. A. - Hidrandina"/>
    <x v="4"/>
    <x v="4"/>
    <s v="C. H. Chiquián"/>
    <x v="154"/>
    <x v="4"/>
    <x v="4"/>
    <x v="196"/>
    <x v="1"/>
    <s v="Instalado"/>
    <s v="Operativo"/>
    <s v="Distribuidora"/>
    <x v="0"/>
    <x v="0"/>
    <x v="0"/>
    <x v="0"/>
    <s v="Estatal"/>
    <s v="ANCASH"/>
    <s v="ANCASH"/>
    <s v="BOLOGNESI"/>
    <s v="CHIQUIAN"/>
    <n v="0"/>
    <x v="7"/>
    <n v="0"/>
    <x v="0"/>
    <n v="0"/>
    <x v="0"/>
    <x v="0"/>
    <n v="175.17599999999999"/>
    <n v="0.175176"/>
    <m/>
    <n v="6.7500000000000004E-2"/>
    <n v="6.5000000000000002E-2"/>
    <n v="7.6479999999999997"/>
    <n v="0"/>
    <n v="55"/>
    <s v="BASE DE DATOS"/>
    <m/>
  </r>
  <r>
    <s v="20"/>
    <x v="1"/>
    <s v="ELNM"/>
    <s v="31017493"/>
    <s v="31017493"/>
    <x v="4"/>
    <s v="GRUPO 1"/>
    <s v="S"/>
    <n v="1.54"/>
    <n v="1.4970000000000001"/>
    <n v="139.505"/>
    <n v="558.01800000000003"/>
    <n v="697.52300000000002"/>
    <n v="0"/>
    <n v="692.41"/>
    <n v="0"/>
    <m/>
    <m/>
    <x v="0"/>
    <s v="ELNM31017493GRUPO 1HI"/>
    <s v="Electro Norte Medio S. A. - Hidrandina"/>
    <x v="4"/>
    <x v="4"/>
    <s v="C. H. Huari(María Jiray)"/>
    <x v="149"/>
    <x v="4"/>
    <x v="4"/>
    <x v="44"/>
    <x v="1"/>
    <s v="Instalado"/>
    <s v="Operativo"/>
    <s v="Distribuidora"/>
    <x v="0"/>
    <x v="1"/>
    <x v="0"/>
    <x v="0"/>
    <s v="Estatal"/>
    <s v="ANCASH"/>
    <s v="ANCASH"/>
    <s v="HUARI"/>
    <s v="HUARI"/>
    <n v="0"/>
    <x v="7"/>
    <n v="0"/>
    <x v="0"/>
    <n v="0"/>
    <x v="0"/>
    <x v="0"/>
    <n v="697.52300000000002"/>
    <n v="0.697523"/>
    <m/>
    <n v="0.12833333333333333"/>
    <n v="0.12475000000000001"/>
    <n v="7.6479999999999997"/>
    <n v="0"/>
    <n v="55"/>
    <s v="BASE DE DATOS"/>
    <m/>
  </r>
  <r>
    <s v="20"/>
    <x v="1"/>
    <s v="ELNM"/>
    <s v="31017493"/>
    <s v="31017493"/>
    <x v="4"/>
    <s v="Grupo 2"/>
    <s v="S"/>
    <n v="1.5"/>
    <n v="1.4"/>
    <n v="110.92"/>
    <n v="443.678"/>
    <n v="554.59799999999996"/>
    <n v="0"/>
    <n v="422.03"/>
    <n v="0"/>
    <m/>
    <m/>
    <x v="0"/>
    <s v="ELNM31017493Grupo 2HI"/>
    <s v="Electro Norte Medio S. A. - Hidrandina"/>
    <x v="4"/>
    <x v="4"/>
    <s v="C. H. Huari(María Jiray)"/>
    <x v="149"/>
    <x v="4"/>
    <x v="4"/>
    <x v="171"/>
    <x v="1"/>
    <s v="Instalado"/>
    <s v="Operativo"/>
    <s v="Distribuidora"/>
    <x v="0"/>
    <x v="1"/>
    <x v="0"/>
    <x v="0"/>
    <s v="Estatal"/>
    <s v="ANCASH"/>
    <s v="ANCASH"/>
    <s v="HUARI"/>
    <s v="HUARI"/>
    <n v="0"/>
    <x v="7"/>
    <n v="0"/>
    <x v="0"/>
    <n v="0"/>
    <x v="0"/>
    <x v="0"/>
    <n v="554.59799999999996"/>
    <n v="0.55459799999999992"/>
    <m/>
    <n v="0.15"/>
    <n v="0.13999999999999999"/>
    <n v="7.6479999999999997"/>
    <n v="0"/>
    <n v="55"/>
    <s v="BASE DE DATOS"/>
    <m/>
  </r>
  <r>
    <s v="20"/>
    <x v="1"/>
    <s v="ELNM"/>
    <s v="31016993"/>
    <s v="31016993"/>
    <x v="4"/>
    <s v="Grupo 1"/>
    <s v="S"/>
    <n v="0.26"/>
    <n v="0.26"/>
    <n v="0.36499999999999999"/>
    <n v="1.387"/>
    <n v="1.752"/>
    <n v="0"/>
    <n v="10.29"/>
    <n v="0"/>
    <m/>
    <m/>
    <x v="0"/>
    <s v="ELNM31016993Grupo 1HI"/>
    <s v="Electro Norte Medio S. A. - Hidrandina"/>
    <x v="4"/>
    <x v="4"/>
    <s v="C. H. Huayunga"/>
    <x v="203"/>
    <x v="4"/>
    <x v="4"/>
    <x v="44"/>
    <x v="1"/>
    <s v="Instalado"/>
    <s v="Operativo"/>
    <s v="Distribuidora"/>
    <x v="0"/>
    <x v="1"/>
    <x v="0"/>
    <x v="0"/>
    <s v="Estatal"/>
    <s v="CAJAMARCA"/>
    <s v="CAJAMARCA"/>
    <s v="CAJABAMBA"/>
    <s v="CAJABAMBA"/>
    <n v="0"/>
    <x v="7"/>
    <n v="0"/>
    <x v="0"/>
    <n v="0"/>
    <x v="0"/>
    <x v="0"/>
    <n v="1.752"/>
    <n v="1.7520000000000001E-3"/>
    <m/>
    <n v="0.13"/>
    <n v="0.13"/>
    <n v="7.6479999999999997"/>
    <n v="0"/>
    <n v="55"/>
    <s v="BASE DE DATOS"/>
    <m/>
  </r>
  <r>
    <s v="20"/>
    <x v="1"/>
    <s v="ELNM"/>
    <s v="31015193"/>
    <s v="31015193"/>
    <x v="4"/>
    <s v="Grupo U.Gen.2"/>
    <s v="S"/>
    <n v="0.74"/>
    <n v="0.72"/>
    <n v="55.728999999999999"/>
    <n v="222.91800000000001"/>
    <n v="278.64699999999999"/>
    <n v="0"/>
    <n v="695.3"/>
    <n v="0"/>
    <m/>
    <m/>
    <x v="0"/>
    <s v="ELNM31015193Grupo U.Gen.2HI"/>
    <s v="Electro Norte Medio S. A. - Hidrandina"/>
    <x v="4"/>
    <x v="4"/>
    <s v="C. H. Pomabamba"/>
    <x v="150"/>
    <x v="4"/>
    <x v="4"/>
    <x v="250"/>
    <x v="1"/>
    <s v="Instalado"/>
    <s v="Operativo"/>
    <s v="Distribuidora"/>
    <x v="0"/>
    <x v="1"/>
    <x v="0"/>
    <x v="0"/>
    <s v="Estatal"/>
    <s v="ANCASH"/>
    <s v="ANCASH"/>
    <s v="POMABAMBA"/>
    <s v="POMABAMBA"/>
    <n v="0"/>
    <x v="7"/>
    <n v="0"/>
    <x v="0"/>
    <n v="0"/>
    <x v="0"/>
    <x v="0"/>
    <n v="278.64699999999999"/>
    <n v="0.27864699999999998"/>
    <m/>
    <n v="9.2499999999999999E-2"/>
    <n v="0.09"/>
    <n v="7.6479999999999997"/>
    <n v="0"/>
    <n v="55"/>
    <s v="BASE DE DATOS"/>
    <m/>
  </r>
  <r>
    <s v="20"/>
    <x v="1"/>
    <s v="ELNM"/>
    <s v="31016893"/>
    <s v="31016893"/>
    <x v="4"/>
    <s v="Grupo U.Gen.1"/>
    <s v="S"/>
    <n v="0.28999999999999998"/>
    <n v="0.28999999999999998"/>
    <n v="37.646999999999998"/>
    <n v="143.05699999999999"/>
    <n v="180.70400000000001"/>
    <n v="0"/>
    <n v="673.26"/>
    <n v="9"/>
    <m/>
    <m/>
    <x v="0"/>
    <s v="ELNM31016893Grupo U.Gen.1HI"/>
    <s v="Electro Norte Medio S. A. - Hidrandina"/>
    <x v="4"/>
    <x v="4"/>
    <s v="C. H. Shipilco"/>
    <x v="151"/>
    <x v="4"/>
    <x v="4"/>
    <x v="252"/>
    <x v="1"/>
    <s v="Instalado"/>
    <s v="Operativo"/>
    <s v="Distribuidora"/>
    <x v="0"/>
    <x v="1"/>
    <x v="0"/>
    <x v="0"/>
    <s v="Estatal"/>
    <s v="CAJAMARCA"/>
    <s v="CAJAMARCA"/>
    <s v="CELENDIN"/>
    <s v="CELENDIN"/>
    <n v="0"/>
    <x v="7"/>
    <n v="0"/>
    <x v="0"/>
    <n v="0"/>
    <x v="0"/>
    <x v="0"/>
    <n v="180.70400000000001"/>
    <n v="0.180704"/>
    <m/>
    <n v="4.8333333333333332E-2"/>
    <n v="4.8333333333333332E-2"/>
    <n v="7.6479999999999997"/>
    <n v="-2.8421709430404007E-14"/>
    <n v="55"/>
    <s v="BASE DE DATOS"/>
    <m/>
  </r>
  <r>
    <s v="20"/>
    <x v="1"/>
    <s v="ELNM"/>
    <s v="31016893"/>
    <s v="31016893"/>
    <x v="4"/>
    <s v="Grupo U.Gen.2"/>
    <s v="S"/>
    <n v="0.28999999999999998"/>
    <n v="0.28999999999999998"/>
    <n v="39.104999999999997"/>
    <n v="148.59899999999999"/>
    <n v="187.70400000000001"/>
    <n v="0"/>
    <n v="673.09"/>
    <n v="7"/>
    <m/>
    <m/>
    <x v="0"/>
    <s v="ELNM31016893Grupo U.Gen.2HI"/>
    <s v="Electro Norte Medio S. A. - Hidrandina"/>
    <x v="4"/>
    <x v="4"/>
    <s v="C. H. Shipilco"/>
    <x v="151"/>
    <x v="4"/>
    <x v="4"/>
    <x v="250"/>
    <x v="1"/>
    <s v="Instalado"/>
    <s v="Operativo"/>
    <s v="Distribuidora"/>
    <x v="0"/>
    <x v="1"/>
    <x v="0"/>
    <x v="0"/>
    <s v="Estatal"/>
    <s v="CAJAMARCA"/>
    <s v="CAJAMARCA"/>
    <s v="CELENDIN"/>
    <s v="CELENDIN"/>
    <n v="0"/>
    <x v="7"/>
    <n v="0"/>
    <x v="0"/>
    <n v="0"/>
    <x v="0"/>
    <x v="0"/>
    <n v="187.70400000000001"/>
    <n v="0.18770400000000001"/>
    <m/>
    <n v="4.8333333333333332E-2"/>
    <n v="4.8333333333333332E-2"/>
    <n v="7.6479999999999997"/>
    <n v="-2.8421709430404007E-14"/>
    <n v="55"/>
    <s v="BASE DE DATOS"/>
    <m/>
  </r>
  <r>
    <s v="20"/>
    <x v="1"/>
    <s v="ELNM"/>
    <s v="41046094"/>
    <s v="41046094"/>
    <x v="4"/>
    <s v="Ansaldo 1"/>
    <s v="S"/>
    <n v="0.55000000000000004"/>
    <n v="0.5"/>
    <n v="57.982999999999997"/>
    <n v="231.934"/>
    <n v="289.91699999999997"/>
    <n v="0"/>
    <n v="595.29999999999995"/>
    <n v="0"/>
    <m/>
    <m/>
    <x v="0"/>
    <s v="ELNM41046094Ansaldo 1HI"/>
    <s v="Electro Norte Medio S. A. - Hidrandina"/>
    <x v="4"/>
    <x v="4"/>
    <s v="C. H. Tarabamba"/>
    <x v="152"/>
    <x v="4"/>
    <x v="4"/>
    <x v="253"/>
    <x v="1"/>
    <s v="Instalado"/>
    <s v="Operativo"/>
    <s v="Distribuidora"/>
    <x v="0"/>
    <x v="1"/>
    <x v="0"/>
    <x v="0"/>
    <s v="Estatal"/>
    <s v="LA LIBERTAD"/>
    <s v="LA LIBERTAD"/>
    <s v="PATAZ"/>
    <s v="BULDIBUYO"/>
    <n v="0"/>
    <x v="7"/>
    <n v="0"/>
    <x v="0"/>
    <n v="0"/>
    <x v="0"/>
    <x v="0"/>
    <n v="289.91699999999997"/>
    <n v="0.28991699999999998"/>
    <m/>
    <n v="0.13750000000000001"/>
    <n v="0.125"/>
    <n v="7.6479999999999997"/>
    <n v="0"/>
    <n v="55"/>
    <s v="BASE DE DATOS"/>
    <m/>
  </r>
  <r>
    <s v="20"/>
    <x v="1"/>
    <s v="ELNM"/>
    <s v="31015193"/>
    <s v="31015193"/>
    <x v="4"/>
    <s v="Grupo U.Gen.3"/>
    <s v="S"/>
    <n v="0.55000000000000004"/>
    <n v="0.5"/>
    <n v="59.2"/>
    <n v="236.8"/>
    <n v="296"/>
    <n v="0"/>
    <n v="696"/>
    <n v="0"/>
    <m/>
    <m/>
    <x v="0"/>
    <s v="ELNM31015193Grupo U.Gen.3HI"/>
    <s v="Electro Norte Medio S. A. - Hidrandina"/>
    <x v="4"/>
    <x v="4"/>
    <s v="C. H. Pomabamba"/>
    <x v="150"/>
    <x v="4"/>
    <x v="4"/>
    <x v="251"/>
    <x v="1"/>
    <s v="Instalado"/>
    <s v="Operativo"/>
    <s v="Distribuidora"/>
    <x v="0"/>
    <x v="1"/>
    <x v="0"/>
    <x v="0"/>
    <s v="Estatal"/>
    <s v="ANCASH"/>
    <s v="ANCASH"/>
    <s v="POMABAMBA"/>
    <s v="POMABAMBA"/>
    <n v="0"/>
    <x v="7"/>
    <n v="0"/>
    <x v="0"/>
    <n v="0"/>
    <x v="0"/>
    <x v="0"/>
    <n v="296"/>
    <n v="0.29599999999999999"/>
    <m/>
    <n v="4.5833333333333337E-2"/>
    <n v="4.1666666666666664E-2"/>
    <n v="7.6479999999999997"/>
    <n v="0"/>
    <n v="55"/>
    <s v="BASE DE DATOS"/>
    <m/>
  </r>
  <r>
    <s v="20"/>
    <x v="2"/>
    <s v="ELNM"/>
    <s v="51023714"/>
    <s v="51023714"/>
    <x v="4"/>
    <s v="G-2"/>
    <s v="S"/>
    <n v="7.4999999999999997E-2"/>
    <n v="7.4999999999999997E-2"/>
    <n v="3.9079999999999999"/>
    <n v="14.852"/>
    <n v="18.760000000000002"/>
    <n v="0"/>
    <n v="272.54000000000002"/>
    <n v="0"/>
    <m/>
    <m/>
    <x v="0"/>
    <s v="ELNM51023714G-2HI"/>
    <s v="Electro Norte Medio S. A. - Hidrandina"/>
    <x v="4"/>
    <x v="4"/>
    <s v="C. H. Catilluc"/>
    <x v="146"/>
    <x v="4"/>
    <x v="4"/>
    <x v="38"/>
    <x v="1"/>
    <s v="Instalado"/>
    <s v="Operativo"/>
    <s v="Distribuidora"/>
    <x v="0"/>
    <x v="1"/>
    <x v="0"/>
    <x v="0"/>
    <s v="Estatal"/>
    <s v="CAJAMARCA"/>
    <s v="CAJAMARCA"/>
    <s v="SAN MIGUEL"/>
    <s v="CATILLUC"/>
    <n v="0"/>
    <x v="7"/>
    <n v="0"/>
    <x v="0"/>
    <n v="0"/>
    <x v="0"/>
    <x v="0"/>
    <n v="18.760000000000002"/>
    <n v="1.8760000000000002E-2"/>
    <m/>
    <n v="6.2499999999999995E-3"/>
    <n v="6.2499999999999995E-3"/>
    <n v="7.6479999999999997"/>
    <n v="0"/>
    <n v="55"/>
    <s v="BASE DE DATOS"/>
    <m/>
  </r>
  <r>
    <s v="20"/>
    <x v="2"/>
    <s v="ELNM"/>
    <s v="51023714"/>
    <s v="51023714"/>
    <x v="4"/>
    <s v="G-1"/>
    <s v="S"/>
    <n v="7.0000000000000007E-2"/>
    <n v="7.0000000000000007E-2"/>
    <n v="3.677"/>
    <n v="13.973000000000001"/>
    <n v="17.649999999999999"/>
    <n v="0"/>
    <n v="272.5"/>
    <n v="0"/>
    <m/>
    <m/>
    <x v="0"/>
    <s v="ELNM51023714G-1HI"/>
    <s v="Electro Norte Medio S. A. - Hidrandina"/>
    <x v="4"/>
    <x v="4"/>
    <s v="C. H. Catilluc"/>
    <x v="146"/>
    <x v="4"/>
    <x v="4"/>
    <x v="37"/>
    <x v="1"/>
    <s v="Instalado"/>
    <s v="Operativo"/>
    <s v="Distribuidora"/>
    <x v="0"/>
    <x v="1"/>
    <x v="0"/>
    <x v="0"/>
    <s v="Estatal"/>
    <s v="CAJAMARCA"/>
    <s v="CAJAMARCA"/>
    <s v="SAN MIGUEL"/>
    <s v="CATILLUC"/>
    <n v="0"/>
    <x v="7"/>
    <n v="0"/>
    <x v="0"/>
    <n v="0"/>
    <x v="0"/>
    <x v="0"/>
    <n v="17.649999999999999"/>
    <n v="1.7649999999999999E-2"/>
    <m/>
    <n v="7.7777777777777784E-3"/>
    <n v="7.7777777777777784E-3"/>
    <n v="7.6479999999999997"/>
    <n v="3.5527136788005009E-15"/>
    <n v="55"/>
    <s v="BASE DE DATOS"/>
    <m/>
  </r>
  <r>
    <s v="20"/>
    <x v="2"/>
    <s v="ELNM"/>
    <s v="51001796"/>
    <s v="51001796"/>
    <x v="4"/>
    <s v="Grupo 1"/>
    <s v="S"/>
    <n v="0.55000000000000004"/>
    <n v="0.52"/>
    <n v="58.241999999999997"/>
    <n v="221.31800000000001"/>
    <n v="279.56"/>
    <n v="0"/>
    <n v="731.41"/>
    <n v="5"/>
    <m/>
    <m/>
    <x v="0"/>
    <s v="ELNM51001796Grupo 1HI"/>
    <s v="Electro Norte Medio S. A. - Hidrandina"/>
    <x v="4"/>
    <x v="4"/>
    <s v="C. H. Celendin"/>
    <x v="147"/>
    <x v="4"/>
    <x v="4"/>
    <x v="44"/>
    <x v="1"/>
    <s v="Instalado"/>
    <s v="Operativo"/>
    <s v="Distribuidora"/>
    <x v="0"/>
    <x v="1"/>
    <x v="0"/>
    <x v="0"/>
    <s v="Estatal"/>
    <s v="CAJAMARCA"/>
    <s v="CAJAMARCA"/>
    <s v="CELENDIN"/>
    <s v="JORGE CHAVEZ"/>
    <n v="0"/>
    <x v="7"/>
    <n v="0"/>
    <x v="0"/>
    <n v="0"/>
    <x v="0"/>
    <x v="0"/>
    <n v="279.56"/>
    <n v="0.27955999999999998"/>
    <m/>
    <n v="4.5833333333333337E-2"/>
    <n v="4.3333333333333335E-2"/>
    <n v="7.6479999999999997"/>
    <n v="0"/>
    <n v="55"/>
    <s v="BASE DE DATOS"/>
    <m/>
  </r>
  <r>
    <s v="20"/>
    <x v="2"/>
    <s v="ELNM"/>
    <s v="51001796"/>
    <s v="51001796"/>
    <x v="4"/>
    <s v="Grupo 2"/>
    <s v="S"/>
    <n v="0.55000000000000004"/>
    <n v="0.52"/>
    <n v="65.096000000000004"/>
    <n v="247.364"/>
    <n v="312.45999999999998"/>
    <n v="0"/>
    <n v="317.06"/>
    <n v="5"/>
    <m/>
    <m/>
    <x v="0"/>
    <s v="ELNM51001796Grupo 2HI"/>
    <s v="Electro Norte Medio S. A. - Hidrandina"/>
    <x v="4"/>
    <x v="4"/>
    <s v="C. H. Celendin"/>
    <x v="147"/>
    <x v="4"/>
    <x v="4"/>
    <x v="171"/>
    <x v="1"/>
    <s v="Instalado"/>
    <s v="Operativo"/>
    <s v="Distribuidora"/>
    <x v="0"/>
    <x v="1"/>
    <x v="0"/>
    <x v="0"/>
    <s v="Estatal"/>
    <s v="CAJAMARCA"/>
    <s v="CAJAMARCA"/>
    <s v="CELENDIN"/>
    <s v="JORGE CHAVEZ"/>
    <n v="0"/>
    <x v="7"/>
    <n v="0"/>
    <x v="0"/>
    <n v="0"/>
    <x v="0"/>
    <x v="0"/>
    <n v="312.45999999999998"/>
    <n v="0.31245999999999996"/>
    <m/>
    <n v="4.5833333333333337E-2"/>
    <n v="4.3333333333333335E-2"/>
    <n v="7.6479999999999997"/>
    <n v="5.6843418860808015E-14"/>
    <n v="55"/>
    <s v="BASE DE DATOS"/>
    <m/>
  </r>
  <r>
    <s v="20"/>
    <x v="2"/>
    <s v="ELNM"/>
    <s v="51001796"/>
    <s v="51001796"/>
    <x v="4"/>
    <s v="G-3"/>
    <s v="S"/>
    <n v="0.55000000000000004"/>
    <n v="0.52"/>
    <n v="61.481000000000002"/>
    <n v="233.62899999999999"/>
    <n v="295.11"/>
    <n v="0"/>
    <n v="707.41"/>
    <n v="2"/>
    <m/>
    <m/>
    <x v="0"/>
    <s v="ELNM51001796G-3HI"/>
    <s v="Electro Norte Medio S. A. - Hidrandina"/>
    <x v="4"/>
    <x v="4"/>
    <s v="C. H. Celendin"/>
    <x v="147"/>
    <x v="4"/>
    <x v="4"/>
    <x v="172"/>
    <x v="1"/>
    <s v="Instalado"/>
    <s v="Operativo"/>
    <s v="Distribuidora"/>
    <x v="0"/>
    <x v="1"/>
    <x v="0"/>
    <x v="0"/>
    <s v="Estatal"/>
    <s v="CAJAMARCA"/>
    <s v="CAJAMARCA"/>
    <s v="CELENDIN"/>
    <s v="JORGE CHAVEZ"/>
    <n v="0"/>
    <x v="7"/>
    <n v="0"/>
    <x v="0"/>
    <n v="0"/>
    <x v="0"/>
    <x v="0"/>
    <n v="295.11"/>
    <n v="0.29511000000000004"/>
    <m/>
    <n v="4.5833333333333337E-2"/>
    <n v="4.3333333333333335E-2"/>
    <n v="7.6479999999999997"/>
    <n v="0"/>
    <n v="55"/>
    <s v="BASE DE DATOS"/>
    <m/>
  </r>
  <r>
    <s v="20"/>
    <x v="2"/>
    <s v="ELNM"/>
    <s v="31017393"/>
    <s v="31017393"/>
    <x v="4"/>
    <s v="Grupo U.Gen.2"/>
    <s v="S"/>
    <n v="0.31"/>
    <n v="0.26"/>
    <n v="40.325000000000003"/>
    <n v="153.23500000000001"/>
    <n v="193.56"/>
    <n v="0"/>
    <n v="744"/>
    <n v="0"/>
    <m/>
    <m/>
    <x v="0"/>
    <s v="ELNM31017393Grupo U.Gen.2HI"/>
    <s v="Electro Norte Medio S. A. - Hidrandina"/>
    <x v="4"/>
    <x v="4"/>
    <s v="C. H. Chicche"/>
    <x v="148"/>
    <x v="4"/>
    <x v="4"/>
    <x v="250"/>
    <x v="1"/>
    <s v="Instalado"/>
    <s v="Operativo"/>
    <s v="Distribuidora"/>
    <x v="0"/>
    <x v="1"/>
    <x v="0"/>
    <x v="0"/>
    <s v="Estatal"/>
    <s v="CAJAMARCA"/>
    <s v="CAJAMARCA"/>
    <s v="CAJAMARCA"/>
    <s v="CAJAMARCA"/>
    <n v="0"/>
    <x v="7"/>
    <n v="0"/>
    <x v="0"/>
    <n v="0"/>
    <x v="0"/>
    <x v="0"/>
    <n v="193.56"/>
    <n v="0.19356000000000001"/>
    <m/>
    <n v="3.875E-2"/>
    <n v="3.2500000000000001E-2"/>
    <n v="7.6479999999999997"/>
    <n v="0"/>
    <n v="55"/>
    <s v="BASE DE DATOS"/>
    <m/>
  </r>
  <r>
    <s v="20"/>
    <x v="2"/>
    <s v="ELNM"/>
    <s v="41046494"/>
    <s v="41046494"/>
    <x v="4"/>
    <s v="Sulzer 1"/>
    <s v="S"/>
    <n v="0.81"/>
    <n v="0.78"/>
    <n v="39.451999999999998"/>
    <n v="157.80699999999999"/>
    <n v="197.25899999999999"/>
    <n v="0"/>
    <n v="743.28"/>
    <n v="0"/>
    <m/>
    <m/>
    <x v="0"/>
    <s v="ELNM41046494Sulzer 1HI"/>
    <s v="Electro Norte Medio S. A. - Hidrandina"/>
    <x v="4"/>
    <x v="4"/>
    <s v="C. H. Chiquián"/>
    <x v="154"/>
    <x v="4"/>
    <x v="4"/>
    <x v="196"/>
    <x v="1"/>
    <s v="Instalado"/>
    <s v="Operativo"/>
    <s v="Distribuidora"/>
    <x v="0"/>
    <x v="0"/>
    <x v="0"/>
    <x v="0"/>
    <s v="Estatal"/>
    <s v="ANCASH"/>
    <s v="ANCASH"/>
    <s v="BOLOGNESI"/>
    <s v="CHIQUIAN"/>
    <n v="0"/>
    <x v="7"/>
    <n v="0"/>
    <x v="0"/>
    <n v="0"/>
    <x v="0"/>
    <x v="0"/>
    <n v="197.25899999999999"/>
    <n v="0.19725899999999999"/>
    <m/>
    <n v="6.7500000000000004E-2"/>
    <n v="6.5000000000000002E-2"/>
    <n v="7.6479999999999997"/>
    <n v="0"/>
    <n v="55"/>
    <s v="BASE DE DATOS"/>
    <m/>
  </r>
  <r>
    <s v="20"/>
    <x v="2"/>
    <s v="ELNM"/>
    <s v="31017493"/>
    <s v="31017493"/>
    <x v="4"/>
    <s v="GRUPO 1"/>
    <s v="S"/>
    <n v="1.54"/>
    <n v="1.4970000000000001"/>
    <n v="140.05799999999999"/>
    <n v="560.23199999999997"/>
    <n v="700.29"/>
    <n v="0"/>
    <n v="696.21"/>
    <n v="0"/>
    <m/>
    <m/>
    <x v="0"/>
    <s v="ELNM31017493GRUPO 1HI"/>
    <s v="Electro Norte Medio S. A. - Hidrandina"/>
    <x v="4"/>
    <x v="4"/>
    <s v="C. H. Huari(María Jiray)"/>
    <x v="149"/>
    <x v="4"/>
    <x v="4"/>
    <x v="44"/>
    <x v="1"/>
    <s v="Instalado"/>
    <s v="Operativo"/>
    <s v="Distribuidora"/>
    <x v="0"/>
    <x v="1"/>
    <x v="0"/>
    <x v="0"/>
    <s v="Estatal"/>
    <s v="ANCASH"/>
    <s v="ANCASH"/>
    <s v="HUARI"/>
    <s v="HUARI"/>
    <n v="0"/>
    <x v="7"/>
    <n v="0"/>
    <x v="0"/>
    <n v="0"/>
    <x v="0"/>
    <x v="0"/>
    <n v="700.29"/>
    <n v="0.70028999999999997"/>
    <m/>
    <n v="0.12833333333333333"/>
    <n v="0.12475000000000001"/>
    <n v="7.6479999999999997"/>
    <n v="0"/>
    <n v="55"/>
    <s v="BASE DE DATOS"/>
    <m/>
  </r>
  <r>
    <s v="20"/>
    <x v="2"/>
    <s v="ELNM"/>
    <s v="31017493"/>
    <s v="31017493"/>
    <x v="4"/>
    <s v="Grupo 2"/>
    <s v="S"/>
    <n v="1.5"/>
    <n v="1.4"/>
    <n v="124.446"/>
    <n v="497.78399999999999"/>
    <n v="622.23"/>
    <n v="0"/>
    <n v="482.51"/>
    <n v="0"/>
    <m/>
    <m/>
    <x v="0"/>
    <s v="ELNM31017493Grupo 2HI"/>
    <s v="Electro Norte Medio S. A. - Hidrandina"/>
    <x v="4"/>
    <x v="4"/>
    <s v="C. H. Huari(María Jiray)"/>
    <x v="149"/>
    <x v="4"/>
    <x v="4"/>
    <x v="171"/>
    <x v="1"/>
    <s v="Instalado"/>
    <s v="Operativo"/>
    <s v="Distribuidora"/>
    <x v="0"/>
    <x v="1"/>
    <x v="0"/>
    <x v="0"/>
    <s v="Estatal"/>
    <s v="ANCASH"/>
    <s v="ANCASH"/>
    <s v="HUARI"/>
    <s v="HUARI"/>
    <n v="0"/>
    <x v="7"/>
    <n v="0"/>
    <x v="0"/>
    <n v="0"/>
    <x v="0"/>
    <x v="0"/>
    <n v="622.23"/>
    <n v="0.62223000000000006"/>
    <m/>
    <n v="0.15"/>
    <n v="0.13999999999999999"/>
    <n v="7.6479999999999997"/>
    <n v="0"/>
    <n v="55"/>
    <s v="BASE DE DATOS"/>
    <m/>
  </r>
  <r>
    <s v="20"/>
    <x v="2"/>
    <s v="ELNM"/>
    <s v="31015193"/>
    <s v="31015193"/>
    <x v="4"/>
    <s v="Grupo U.Gen.2"/>
    <s v="S"/>
    <n v="0.74"/>
    <n v="0.72"/>
    <n v="22.776"/>
    <n v="91.103999999999999"/>
    <n v="113.88"/>
    <n v="0"/>
    <n v="356.52"/>
    <n v="0"/>
    <m/>
    <m/>
    <x v="0"/>
    <s v="ELNM31015193Grupo U.Gen.2HI"/>
    <s v="Electro Norte Medio S. A. - Hidrandina"/>
    <x v="4"/>
    <x v="4"/>
    <s v="C. H. Pomabamba"/>
    <x v="150"/>
    <x v="4"/>
    <x v="4"/>
    <x v="250"/>
    <x v="1"/>
    <s v="Instalado"/>
    <s v="Operativo"/>
    <s v="Distribuidora"/>
    <x v="0"/>
    <x v="1"/>
    <x v="0"/>
    <x v="0"/>
    <s v="Estatal"/>
    <s v="ANCASH"/>
    <s v="ANCASH"/>
    <s v="POMABAMBA"/>
    <s v="POMABAMBA"/>
    <n v="0"/>
    <x v="7"/>
    <n v="0"/>
    <x v="0"/>
    <n v="0"/>
    <x v="0"/>
    <x v="0"/>
    <n v="113.88"/>
    <n v="0.11388"/>
    <m/>
    <n v="9.2499999999999999E-2"/>
    <n v="0.09"/>
    <n v="7.6479999999999997"/>
    <n v="0"/>
    <n v="55"/>
    <s v="BASE DE DATOS"/>
    <m/>
  </r>
  <r>
    <s v="20"/>
    <x v="2"/>
    <s v="ELNM"/>
    <s v="31015193"/>
    <s v="31015193"/>
    <x v="4"/>
    <s v="Grupo U.Gen.3"/>
    <s v="S"/>
    <n v="0.55000000000000004"/>
    <n v="0.5"/>
    <n v="63.6"/>
    <n v="254.4"/>
    <n v="318"/>
    <n v="0"/>
    <n v="743"/>
    <n v="0"/>
    <m/>
    <m/>
    <x v="0"/>
    <s v="ELNM31015193Grupo U.Gen.3HI"/>
    <s v="Electro Norte Medio S. A. - Hidrandina"/>
    <x v="4"/>
    <x v="4"/>
    <s v="C. H. Pomabamba"/>
    <x v="150"/>
    <x v="4"/>
    <x v="4"/>
    <x v="251"/>
    <x v="1"/>
    <s v="Instalado"/>
    <s v="Operativo"/>
    <s v="Distribuidora"/>
    <x v="0"/>
    <x v="1"/>
    <x v="0"/>
    <x v="0"/>
    <s v="Estatal"/>
    <s v="ANCASH"/>
    <s v="ANCASH"/>
    <s v="POMABAMBA"/>
    <s v="POMABAMBA"/>
    <n v="0"/>
    <x v="7"/>
    <n v="0"/>
    <x v="0"/>
    <n v="0"/>
    <x v="0"/>
    <x v="0"/>
    <n v="318"/>
    <n v="0.318"/>
    <m/>
    <n v="4.5833333333333337E-2"/>
    <n v="4.1666666666666664E-2"/>
    <n v="7.6479999999999997"/>
    <n v="0"/>
    <n v="55"/>
    <s v="BASE DE DATOS"/>
    <m/>
  </r>
  <r>
    <s v="20"/>
    <x v="2"/>
    <s v="ELNM"/>
    <s v="31016893"/>
    <s v="31016893"/>
    <x v="4"/>
    <s v="Grupo U.Gen.1"/>
    <s v="S"/>
    <n v="0.28999999999999998"/>
    <n v="0.28999999999999998"/>
    <n v="34.302"/>
    <n v="130.34800000000001"/>
    <n v="164.65"/>
    <n v="0"/>
    <n v="616.41999999999996"/>
    <n v="9"/>
    <m/>
    <m/>
    <x v="0"/>
    <s v="ELNM31016893Grupo U.Gen.1HI"/>
    <s v="Electro Norte Medio S. A. - Hidrandina"/>
    <x v="4"/>
    <x v="4"/>
    <s v="C. H. Shipilco"/>
    <x v="151"/>
    <x v="4"/>
    <x v="4"/>
    <x v="252"/>
    <x v="1"/>
    <s v="Instalado"/>
    <s v="Operativo"/>
    <s v="Distribuidora"/>
    <x v="0"/>
    <x v="1"/>
    <x v="0"/>
    <x v="0"/>
    <s v="Estatal"/>
    <s v="CAJAMARCA"/>
    <s v="CAJAMARCA"/>
    <s v="CELENDIN"/>
    <s v="CELENDIN"/>
    <n v="0"/>
    <x v="7"/>
    <n v="0"/>
    <x v="0"/>
    <n v="0"/>
    <x v="0"/>
    <x v="0"/>
    <n v="164.65"/>
    <n v="0.16465000000000002"/>
    <m/>
    <n v="4.8333333333333332E-2"/>
    <n v="4.8333333333333332E-2"/>
    <n v="7.6479999999999997"/>
    <n v="0"/>
    <n v="55"/>
    <s v="BASE DE DATOS"/>
    <m/>
  </r>
  <r>
    <s v="20"/>
    <x v="2"/>
    <s v="ELNM"/>
    <s v="31016893"/>
    <s v="31016893"/>
    <x v="4"/>
    <s v="Grupo U.Gen.2"/>
    <s v="S"/>
    <n v="0.28999999999999998"/>
    <n v="0.28999999999999998"/>
    <n v="35.898000000000003"/>
    <n v="136.41200000000001"/>
    <n v="172.31"/>
    <n v="0"/>
    <n v="616.22"/>
    <n v="7"/>
    <m/>
    <m/>
    <x v="0"/>
    <s v="ELNM31016893Grupo U.Gen.2HI"/>
    <s v="Electro Norte Medio S. A. - Hidrandina"/>
    <x v="4"/>
    <x v="4"/>
    <s v="C. H. Shipilco"/>
    <x v="151"/>
    <x v="4"/>
    <x v="4"/>
    <x v="250"/>
    <x v="1"/>
    <s v="Instalado"/>
    <s v="Operativo"/>
    <s v="Distribuidora"/>
    <x v="0"/>
    <x v="1"/>
    <x v="0"/>
    <x v="0"/>
    <s v="Estatal"/>
    <s v="CAJAMARCA"/>
    <s v="CAJAMARCA"/>
    <s v="CELENDIN"/>
    <s v="CELENDIN"/>
    <n v="0"/>
    <x v="7"/>
    <n v="0"/>
    <x v="0"/>
    <n v="0"/>
    <x v="0"/>
    <x v="0"/>
    <n v="172.31"/>
    <n v="0.17230999999999999"/>
    <m/>
    <n v="4.8333333333333332E-2"/>
    <n v="4.8333333333333332E-2"/>
    <n v="7.6479999999999997"/>
    <n v="0"/>
    <n v="55"/>
    <s v="BASE DE DATOS"/>
    <m/>
  </r>
  <r>
    <s v="20"/>
    <x v="2"/>
    <s v="ELNM"/>
    <s v="31016993"/>
    <s v="31016993"/>
    <x v="4"/>
    <s v="Grupo 1"/>
    <s v="S"/>
    <n v="0.26"/>
    <n v="0.26"/>
    <n v="0.91800000000000004"/>
    <n v="3.4870000000000001"/>
    <n v="4.4050000000000002"/>
    <n v="0"/>
    <n v="19.350000000000001"/>
    <n v="0"/>
    <m/>
    <m/>
    <x v="0"/>
    <s v="ELNM31016993Grupo 1HI"/>
    <s v="Electro Norte Medio S. A. - Hidrandina"/>
    <x v="4"/>
    <x v="4"/>
    <s v="C. H. Huayunga"/>
    <x v="203"/>
    <x v="4"/>
    <x v="4"/>
    <x v="44"/>
    <x v="1"/>
    <s v="Instalado"/>
    <s v="Operativo"/>
    <s v="Distribuidora"/>
    <x v="0"/>
    <x v="1"/>
    <x v="0"/>
    <x v="0"/>
    <s v="Estatal"/>
    <s v="CAJAMARCA"/>
    <s v="CAJAMARCA"/>
    <s v="CAJABAMBA"/>
    <s v="CAJABAMBA"/>
    <n v="0"/>
    <x v="7"/>
    <n v="0"/>
    <x v="0"/>
    <n v="0"/>
    <x v="0"/>
    <x v="0"/>
    <n v="4.4050000000000002"/>
    <n v="4.4050000000000001E-3"/>
    <m/>
    <n v="0.13"/>
    <n v="0.13"/>
    <n v="7.6479999999999997"/>
    <n v="0"/>
    <n v="55"/>
    <s v="BASE DE DATOS"/>
    <m/>
  </r>
  <r>
    <s v="20"/>
    <x v="1"/>
    <s v="ELSE"/>
    <s v="33006600"/>
    <s v="33006600"/>
    <x v="4"/>
    <s v="Grupo 1"/>
    <s v="S"/>
    <n v="0.16"/>
    <n v="0.13"/>
    <n v="17.794"/>
    <n v="67.619"/>
    <n v="85.414000000000001"/>
    <n v="25.12"/>
    <n v="661.75"/>
    <n v="9.1300000000000008"/>
    <m/>
    <m/>
    <x v="0"/>
    <s v="ELSE33006600Grupo 1HI"/>
    <s v="Electro Sur Este S. A."/>
    <x v="8"/>
    <x v="8"/>
    <s v="C. H. Huancaray"/>
    <x v="180"/>
    <x v="4"/>
    <x v="4"/>
    <x v="44"/>
    <x v="1"/>
    <s v="Instalado"/>
    <s v="Operativo"/>
    <s v="Distribuidora"/>
    <x v="0"/>
    <x v="1"/>
    <x v="0"/>
    <x v="0"/>
    <s v="Estatal"/>
    <s v="APURIMAC"/>
    <s v="APURIMAC"/>
    <s v="ANDAHUAYLAS"/>
    <s v="HUANCARAY"/>
    <n v="0"/>
    <x v="7"/>
    <n v="0"/>
    <x v="0"/>
    <n v="0"/>
    <x v="0"/>
    <x v="0"/>
    <n v="85.414000000000001"/>
    <n v="8.5414000000000004E-2"/>
    <m/>
    <n v="1.3333333333333334E-2"/>
    <n v="1.1666666666666667E-2"/>
    <n v="7.6479999999999997"/>
    <n v="-1.0000000000047748E-3"/>
    <n v="22"/>
    <s v="BASE DE DATOS"/>
    <m/>
  </r>
  <r>
    <s v="20"/>
    <x v="1"/>
    <s v="ELSE"/>
    <s v="33006600"/>
    <s v="33006600"/>
    <x v="4"/>
    <s v="Grupo 2"/>
    <s v="S"/>
    <n v="0.42"/>
    <n v="0.4"/>
    <n v="53.546999999999997"/>
    <n v="203.477"/>
    <n v="257.02300000000002"/>
    <n v="25.25"/>
    <n v="658.25"/>
    <n v="12.5"/>
    <m/>
    <m/>
    <x v="0"/>
    <s v="ELSE33006600Grupo 2HI"/>
    <s v="Electro Sur Este S. A."/>
    <x v="8"/>
    <x v="8"/>
    <s v="C. H. Huancaray"/>
    <x v="180"/>
    <x v="4"/>
    <x v="4"/>
    <x v="171"/>
    <x v="1"/>
    <s v="Instalado"/>
    <s v="Operativo"/>
    <s v="Distribuidora"/>
    <x v="0"/>
    <x v="1"/>
    <x v="0"/>
    <x v="0"/>
    <s v="Estatal"/>
    <s v="APURIMAC"/>
    <s v="APURIMAC"/>
    <s v="ANDAHUAYLAS"/>
    <s v="HUANCARAY"/>
    <n v="0"/>
    <x v="7"/>
    <n v="0"/>
    <x v="0"/>
    <n v="0"/>
    <x v="0"/>
    <x v="0"/>
    <n v="257.02300000000002"/>
    <n v="0.257023"/>
    <m/>
    <n v="3.4999999999999996E-2"/>
    <n v="3.4166666666666665E-2"/>
    <n v="7.6479999999999997"/>
    <n v="9.9999999997635314E-4"/>
    <n v="22"/>
    <s v="BASE DE DATOS"/>
    <m/>
  </r>
  <r>
    <s v="20"/>
    <x v="1"/>
    <s v="ELSE"/>
    <s v="33007600"/>
    <s v="33007600"/>
    <x v="4"/>
    <s v="Grupo 1"/>
    <s v="S"/>
    <n v="0.996"/>
    <n v="0.95"/>
    <n v="135.946"/>
    <n v="516.59400000000005"/>
    <n v="652.53899999999999"/>
    <n v="0"/>
    <n v="695.25"/>
    <n v="0.75"/>
    <m/>
    <m/>
    <x v="0"/>
    <s v="ELSE33007600Grupo 1HI"/>
    <s v="Electro Sur Este S. A."/>
    <x v="8"/>
    <x v="8"/>
    <s v="C. H. Chumbao"/>
    <x v="181"/>
    <x v="4"/>
    <x v="4"/>
    <x v="44"/>
    <x v="1"/>
    <s v="Instalado"/>
    <s v="Operativo"/>
    <s v="Distribuidora"/>
    <x v="0"/>
    <x v="1"/>
    <x v="0"/>
    <x v="0"/>
    <s v="Estatal"/>
    <s v="APURIMAC"/>
    <s v="APURIMAC"/>
    <s v="ANDAHUAYLAS"/>
    <s v="SAN JERONIMO"/>
    <n v="0"/>
    <x v="7"/>
    <n v="0"/>
    <x v="0"/>
    <n v="0"/>
    <x v="0"/>
    <x v="0"/>
    <n v="652.53899999999999"/>
    <n v="0.65253899999999998"/>
    <m/>
    <n v="8.0500000000000002E-2"/>
    <n v="7.9166666666666663E-2"/>
    <n v="7.6479999999999997"/>
    <n v="1.00000000009004E-3"/>
    <n v="22"/>
    <s v="BASE DE DATOS"/>
    <m/>
  </r>
  <r>
    <s v="20"/>
    <x v="1"/>
    <s v="ELSE"/>
    <s v="33007600"/>
    <s v="33007600"/>
    <x v="4"/>
    <s v="Grupo 2"/>
    <s v="S"/>
    <n v="0.996"/>
    <n v="0.95"/>
    <n v="134.96600000000001"/>
    <n v="512.87099999999998"/>
    <n v="647.83699999999999"/>
    <n v="0"/>
    <n v="695.5"/>
    <n v="0.5"/>
    <m/>
    <m/>
    <x v="0"/>
    <s v="ELSE33007600Grupo 2HI"/>
    <s v="Electro Sur Este S. A."/>
    <x v="8"/>
    <x v="8"/>
    <s v="C. H. Chumbao"/>
    <x v="181"/>
    <x v="4"/>
    <x v="4"/>
    <x v="171"/>
    <x v="1"/>
    <s v="Instalado"/>
    <s v="Operativo"/>
    <s v="Distribuidora"/>
    <x v="0"/>
    <x v="1"/>
    <x v="0"/>
    <x v="0"/>
    <s v="Estatal"/>
    <s v="APURIMAC"/>
    <s v="APURIMAC"/>
    <s v="ANDAHUAYLAS"/>
    <s v="SAN JERONIMO"/>
    <n v="0"/>
    <x v="7"/>
    <n v="0"/>
    <x v="0"/>
    <n v="0"/>
    <x v="0"/>
    <x v="0"/>
    <n v="647.83699999999999"/>
    <n v="0.647837"/>
    <m/>
    <n v="8.0500000000000002E-2"/>
    <n v="7.9166666666666663E-2"/>
    <n v="7.6479999999999997"/>
    <n v="0"/>
    <n v="22"/>
    <s v="BASE DE DATOS"/>
    <m/>
  </r>
  <r>
    <s v="20"/>
    <x v="1"/>
    <s v="ELSE"/>
    <s v="33008600"/>
    <s v="33008600"/>
    <x v="4"/>
    <s v="Grupo 1"/>
    <s v="S"/>
    <n v="0.59"/>
    <n v="0.55000000000000004"/>
    <n v="76.593999999999994"/>
    <n v="291.05799999999999"/>
    <n v="367.65199999999999"/>
    <n v="12.5"/>
    <n v="683.5"/>
    <n v="0"/>
    <m/>
    <m/>
    <x v="0"/>
    <s v="ELSE33008600Grupo 1HI"/>
    <s v="Electro Sur Este S. A."/>
    <x v="8"/>
    <x v="8"/>
    <s v="C. H. Matará"/>
    <x v="182"/>
    <x v="4"/>
    <x v="4"/>
    <x v="44"/>
    <x v="1"/>
    <s v="Instalado"/>
    <s v="Operativo"/>
    <s v="Distribuidora"/>
    <x v="0"/>
    <x v="1"/>
    <x v="0"/>
    <x v="0"/>
    <s v="Estatal"/>
    <s v="APURIMAC"/>
    <s v="APURIMAC"/>
    <s v="ABANCAY"/>
    <s v="ANDAHUAYLAS"/>
    <n v="0"/>
    <x v="7"/>
    <n v="0"/>
    <x v="0"/>
    <n v="0"/>
    <x v="0"/>
    <x v="0"/>
    <n v="367.65199999999999"/>
    <n v="0.36765199999999998"/>
    <m/>
    <n v="4.9333333333333333E-2"/>
    <n v="4.5833333333333337E-2"/>
    <n v="7.6479999999999997"/>
    <n v="0"/>
    <n v="22"/>
    <s v="BASE DE DATOS"/>
    <m/>
  </r>
  <r>
    <s v="20"/>
    <x v="1"/>
    <s v="ELSE"/>
    <s v="33008600"/>
    <s v="33008600"/>
    <x v="4"/>
    <s v="Grupo 2"/>
    <s v="S"/>
    <n v="0.59"/>
    <n v="0.55000000000000004"/>
    <n v="76.412999999999997"/>
    <n v="290.37"/>
    <n v="366.78300000000002"/>
    <n v="11.35"/>
    <n v="680"/>
    <n v="4.6500000000000004"/>
    <m/>
    <m/>
    <x v="0"/>
    <s v="ELSE33008600Grupo 2HI"/>
    <s v="Electro Sur Este S. A."/>
    <x v="8"/>
    <x v="8"/>
    <s v="C. H. Matará"/>
    <x v="182"/>
    <x v="4"/>
    <x v="4"/>
    <x v="171"/>
    <x v="1"/>
    <s v="Instalado"/>
    <s v="Operativo"/>
    <s v="Distribuidora"/>
    <x v="0"/>
    <x v="1"/>
    <x v="0"/>
    <x v="0"/>
    <s v="Estatal"/>
    <s v="APURIMAC"/>
    <s v="APURIMAC"/>
    <s v="ABANCAY"/>
    <s v="ANDAHUAYLAS"/>
    <n v="0"/>
    <x v="7"/>
    <n v="0"/>
    <x v="0"/>
    <n v="0"/>
    <x v="0"/>
    <x v="0"/>
    <n v="366.78300000000002"/>
    <n v="0.36678300000000003"/>
    <m/>
    <n v="4.9333333333333333E-2"/>
    <n v="4.3333333333333335E-2"/>
    <n v="7.6479999999999997"/>
    <n v="0"/>
    <n v="22"/>
    <s v="BASE DE DATOS"/>
    <m/>
  </r>
  <r>
    <s v="20"/>
    <x v="1"/>
    <s v="ELSE"/>
    <s v="33008600"/>
    <s v="33008600"/>
    <x v="4"/>
    <s v="Grupo 3"/>
    <s v="S"/>
    <n v="0.42"/>
    <n v="0.41"/>
    <n v="57.140999999999998"/>
    <n v="217.137"/>
    <n v="274.27800000000002"/>
    <n v="16.57"/>
    <n v="674.25"/>
    <n v="5.18"/>
    <m/>
    <m/>
    <x v="0"/>
    <s v="ELSE33008600Grupo 3HI"/>
    <s v="Electro Sur Este S. A."/>
    <x v="8"/>
    <x v="8"/>
    <s v="C. H. Matará"/>
    <x v="182"/>
    <x v="4"/>
    <x v="4"/>
    <x v="172"/>
    <x v="1"/>
    <s v="Instalado"/>
    <s v="Operativo"/>
    <s v="Distribuidora"/>
    <x v="0"/>
    <x v="1"/>
    <x v="0"/>
    <x v="0"/>
    <s v="Estatal"/>
    <s v="APURIMAC"/>
    <s v="APURIMAC"/>
    <s v="ABANCAY"/>
    <s v="ANDAHUAYLAS"/>
    <n v="0"/>
    <x v="7"/>
    <n v="0"/>
    <x v="0"/>
    <n v="0"/>
    <x v="0"/>
    <x v="0"/>
    <n v="274.27800000000002"/>
    <n v="0.27427800000000002"/>
    <m/>
    <n v="3.4999999999999996E-2"/>
    <n v="3.3333333333333333E-2"/>
    <n v="7.6479999999999997"/>
    <n v="0"/>
    <n v="22"/>
    <s v="BASE DE DATOS"/>
    <m/>
  </r>
  <r>
    <s v="20"/>
    <x v="1"/>
    <s v="ELSE"/>
    <s v="33009600"/>
    <s v="33009600"/>
    <x v="4"/>
    <s v="Francis I"/>
    <s v="S"/>
    <n v="0.188"/>
    <n v="0.185"/>
    <n v="20.331"/>
    <n v="77.257999999999996"/>
    <n v="97.588999999999999"/>
    <n v="21.88"/>
    <n v="596.75"/>
    <n v="77.37"/>
    <m/>
    <m/>
    <x v="0"/>
    <s v="ELSE33009600Francis IHI"/>
    <s v="Electro Sur Este S. A."/>
    <x v="8"/>
    <x v="8"/>
    <s v="C. H. Vilcabamba"/>
    <x v="183"/>
    <x v="4"/>
    <x v="4"/>
    <x v="284"/>
    <x v="1"/>
    <s v="Instalado"/>
    <s v="Operativo"/>
    <s v="Distribuidora"/>
    <x v="0"/>
    <x v="1"/>
    <x v="0"/>
    <x v="0"/>
    <s v="Estatal"/>
    <s v="APURIMAC"/>
    <s v="APURIMAC"/>
    <s v="GRAU"/>
    <s v="VILCABAMBA"/>
    <n v="0"/>
    <x v="7"/>
    <n v="0"/>
    <x v="0"/>
    <n v="0"/>
    <x v="0"/>
    <x v="0"/>
    <n v="97.588999999999999"/>
    <n v="9.7588999999999995E-2"/>
    <m/>
    <n v="1.6666666666666666E-2"/>
    <n v="1.6666666666666666E-2"/>
    <n v="7.6479999999999997"/>
    <n v="0"/>
    <n v="22"/>
    <s v="BASE DE DATOS"/>
    <m/>
  </r>
  <r>
    <s v="20"/>
    <x v="1"/>
    <s v="ELSE"/>
    <s v="33009600"/>
    <s v="33009600"/>
    <x v="4"/>
    <s v="Francis II"/>
    <s v="S"/>
    <n v="0.188"/>
    <n v="0.185"/>
    <n v="21.920999999999999"/>
    <n v="83.301000000000002"/>
    <n v="105.22199999999999"/>
    <n v="28.33"/>
    <n v="654.5"/>
    <n v="13.17"/>
    <m/>
    <m/>
    <x v="0"/>
    <s v="ELSE33009600Francis IIHI"/>
    <s v="Electro Sur Este S. A."/>
    <x v="8"/>
    <x v="8"/>
    <s v="C. H. Vilcabamba"/>
    <x v="183"/>
    <x v="4"/>
    <x v="4"/>
    <x v="285"/>
    <x v="1"/>
    <s v="Instalado"/>
    <s v="Operativo"/>
    <s v="Distribuidora"/>
    <x v="0"/>
    <x v="1"/>
    <x v="0"/>
    <x v="0"/>
    <s v="Estatal"/>
    <s v="APURIMAC"/>
    <s v="APURIMAC"/>
    <s v="GRAU"/>
    <s v="VILCABAMBA"/>
    <n v="0"/>
    <x v="7"/>
    <n v="0"/>
    <x v="0"/>
    <n v="0"/>
    <x v="0"/>
    <x v="0"/>
    <n v="105.22199999999999"/>
    <n v="0.105222"/>
    <m/>
    <n v="1.6666666666666666E-2"/>
    <n v="1.6666666666666666E-2"/>
    <n v="7.6479999999999997"/>
    <n v="1.4210854715202004E-14"/>
    <n v="22"/>
    <s v="BASE DE DATOS"/>
    <m/>
  </r>
  <r>
    <s v="20"/>
    <x v="1"/>
    <s v="ELSE"/>
    <s v="33010600"/>
    <s v="33010600"/>
    <x v="4"/>
    <s v="Pelton"/>
    <s v="S"/>
    <n v="1.6"/>
    <n v="1.5"/>
    <n v="161.00899999999999"/>
    <n v="611.83600000000001"/>
    <n v="772.84500000000003"/>
    <n v="0"/>
    <n v="646"/>
    <n v="50"/>
    <m/>
    <m/>
    <x v="0"/>
    <s v="ELSE33010600PeltonHI"/>
    <s v="Electro Sur Este S. A."/>
    <x v="8"/>
    <x v="8"/>
    <s v="C. H. Mancahuara"/>
    <x v="184"/>
    <x v="4"/>
    <x v="4"/>
    <x v="286"/>
    <x v="1"/>
    <s v="Instalado"/>
    <s v="Operativo"/>
    <s v="Distribuidora"/>
    <x v="0"/>
    <x v="1"/>
    <x v="0"/>
    <x v="0"/>
    <s v="Estatal"/>
    <s v="APURIMAC"/>
    <s v="APURIMAC"/>
    <s v="GRAU"/>
    <s v="CURASCO"/>
    <n v="0"/>
    <x v="7"/>
    <n v="0"/>
    <x v="0"/>
    <n v="0"/>
    <x v="0"/>
    <x v="0"/>
    <n v="772.84500000000003"/>
    <n v="0.772845"/>
    <m/>
    <n v="0.13333333333333333"/>
    <n v="0.125"/>
    <n v="7.6479999999999997"/>
    <n v="0"/>
    <n v="22"/>
    <s v="BASE DE DATOS"/>
    <m/>
  </r>
  <r>
    <s v="20"/>
    <x v="1"/>
    <s v="ELSE"/>
    <s v="33010600"/>
    <s v="33010600"/>
    <x v="4"/>
    <s v="Pelton 2"/>
    <s v="S"/>
    <n v="1.6"/>
    <n v="1.5"/>
    <n v="189.87700000000001"/>
    <n v="721.53399999999999"/>
    <n v="911.41099999999994"/>
    <n v="0"/>
    <n v="678.75"/>
    <n v="17.25"/>
    <m/>
    <m/>
    <x v="0"/>
    <s v="ELSE33010600Pelton 2HI"/>
    <s v="Electro Sur Este S. A."/>
    <x v="8"/>
    <x v="8"/>
    <s v="C. H. Mancahuara"/>
    <x v="184"/>
    <x v="4"/>
    <x v="4"/>
    <x v="287"/>
    <x v="1"/>
    <s v="Instalado"/>
    <s v="Operativo"/>
    <s v="Distribuidora"/>
    <x v="0"/>
    <x v="1"/>
    <x v="0"/>
    <x v="0"/>
    <s v="Estatal"/>
    <s v="APURIMAC"/>
    <s v="APURIMAC"/>
    <s v="GRAU"/>
    <s v="CURASCO"/>
    <n v="0"/>
    <x v="7"/>
    <n v="0"/>
    <x v="0"/>
    <n v="0"/>
    <x v="0"/>
    <x v="0"/>
    <n v="911.41099999999994"/>
    <n v="0.91141099999999997"/>
    <m/>
    <n v="0.13333333333333333"/>
    <n v="0.125"/>
    <n v="7.6479999999999997"/>
    <n v="1.1368683772161603E-13"/>
    <n v="22"/>
    <s v="BASE DE DATOS"/>
    <m/>
  </r>
  <r>
    <s v="20"/>
    <x v="1"/>
    <s v="ELSE"/>
    <s v="00400000"/>
    <s v="00400000"/>
    <x v="4"/>
    <s v="Grupo 1"/>
    <s v="S"/>
    <n v="0.29299999999999998"/>
    <n v="0.28000000000000003"/>
    <n v="37.802999999999997"/>
    <n v="143.649"/>
    <n v="181.452"/>
    <n v="20.63"/>
    <n v="667"/>
    <n v="8.3699999999999992"/>
    <m/>
    <m/>
    <x v="0"/>
    <s v="ELSE00400000Grupo 1HI"/>
    <s v="Electro Sur Este S. A."/>
    <x v="8"/>
    <x v="8"/>
    <s v="C. H. Hercca"/>
    <x v="185"/>
    <x v="4"/>
    <x v="4"/>
    <x v="44"/>
    <x v="1"/>
    <s v="Instalado"/>
    <s v="Operativo"/>
    <s v="Distribuidora"/>
    <x v="0"/>
    <x v="1"/>
    <x v="0"/>
    <x v="0"/>
    <s v="Estatal"/>
    <s v="CUSCO"/>
    <s v="CUSCO"/>
    <s v="CANCHIS"/>
    <s v="SICUANI"/>
    <n v="0"/>
    <x v="7"/>
    <n v="0"/>
    <x v="0"/>
    <n v="0"/>
    <x v="0"/>
    <x v="0"/>
    <n v="181.452"/>
    <n v="0.181452"/>
    <m/>
    <n v="2.5999999999999999E-2"/>
    <n v="2.2500000000000003E-2"/>
    <n v="7.6479999999999997"/>
    <n v="0"/>
    <n v="22"/>
    <s v="BASE DE DATOS"/>
    <m/>
  </r>
  <r>
    <s v="20"/>
    <x v="1"/>
    <s v="ELSE"/>
    <s v="00400000"/>
    <s v="00400000"/>
    <x v="4"/>
    <s v="Grupo 2"/>
    <s v="S"/>
    <n v="0.29299999999999998"/>
    <n v="0.27"/>
    <n v="35.094999999999999"/>
    <n v="133.36000000000001"/>
    <n v="168.45400000000001"/>
    <n v="21.48"/>
    <n v="666.5"/>
    <n v="8.02"/>
    <m/>
    <m/>
    <x v="0"/>
    <s v="ELSE00400000Grupo 2HI"/>
    <s v="Electro Sur Este S. A."/>
    <x v="8"/>
    <x v="8"/>
    <s v="C. H. Hercca"/>
    <x v="185"/>
    <x v="4"/>
    <x v="4"/>
    <x v="171"/>
    <x v="1"/>
    <s v="Instalado"/>
    <s v="Operativo"/>
    <s v="Distribuidora"/>
    <x v="0"/>
    <x v="1"/>
    <x v="0"/>
    <x v="0"/>
    <s v="Estatal"/>
    <s v="CUSCO"/>
    <s v="CUSCO"/>
    <s v="CANCHIS"/>
    <s v="SICUANI"/>
    <n v="0"/>
    <x v="7"/>
    <n v="0"/>
    <x v="0"/>
    <n v="0"/>
    <x v="0"/>
    <x v="0"/>
    <n v="168.45400000000001"/>
    <n v="0.16845400000000002"/>
    <m/>
    <n v="2.5999999999999999E-2"/>
    <n v="2.4166666666666666E-2"/>
    <n v="7.6479999999999997"/>
    <n v="1.0000000000047748E-3"/>
    <n v="22"/>
    <s v="BASE DE DATOS"/>
    <m/>
  </r>
  <r>
    <s v="20"/>
    <x v="1"/>
    <s v="ELSE"/>
    <s v="00400000"/>
    <s v="00400000"/>
    <x v="4"/>
    <s v="Grupo 3"/>
    <s v="S"/>
    <n v="0.41599999999999998"/>
    <n v="0.41499999999999998"/>
    <n v="51.176000000000002"/>
    <n v="194.46899999999999"/>
    <n v="245.64500000000001"/>
    <n v="89.48"/>
    <n v="599.25"/>
    <n v="7.27"/>
    <m/>
    <m/>
    <x v="0"/>
    <s v="ELSE00400000Grupo 3HI"/>
    <s v="Electro Sur Este S. A."/>
    <x v="8"/>
    <x v="8"/>
    <s v="C. H. Hercca"/>
    <x v="185"/>
    <x v="4"/>
    <x v="4"/>
    <x v="172"/>
    <x v="1"/>
    <s v="Instalado"/>
    <s v="Operativo"/>
    <s v="Distribuidora"/>
    <x v="0"/>
    <x v="1"/>
    <x v="0"/>
    <x v="0"/>
    <s v="Estatal"/>
    <s v="CUSCO"/>
    <s v="CUSCO"/>
    <s v="CANCHIS"/>
    <s v="SICUANI"/>
    <n v="0"/>
    <x v="7"/>
    <n v="0"/>
    <x v="0"/>
    <n v="0"/>
    <x v="0"/>
    <x v="0"/>
    <n v="245.64500000000001"/>
    <n v="0.245645"/>
    <m/>
    <n v="3.4666666666666665E-2"/>
    <n v="3.4166666666666665E-2"/>
    <n v="7.6479999999999997"/>
    <n v="-2.8421709430404007E-14"/>
    <n v="22"/>
    <s v="BASE DE DATOS"/>
    <m/>
  </r>
  <r>
    <s v="20"/>
    <x v="1"/>
    <s v="ELSE"/>
    <s v="51013098"/>
    <s v="51013098"/>
    <x v="4"/>
    <s v="Grupo 1"/>
    <s v="S"/>
    <n v="0.5"/>
    <n v="0.5"/>
    <n v="65.808000000000007"/>
    <n v="250.06899999999999"/>
    <n v="315.87599999999998"/>
    <n v="10.08"/>
    <n v="677.97"/>
    <n v="7.95"/>
    <m/>
    <m/>
    <x v="0"/>
    <s v="ELSE51013098Grupo 1HI"/>
    <s v="Electro Sur Este S. A."/>
    <x v="8"/>
    <x v="8"/>
    <s v="C. H. Chuyapi"/>
    <x v="186"/>
    <x v="4"/>
    <x v="4"/>
    <x v="44"/>
    <x v="1"/>
    <s v="Instalado"/>
    <s v="Operativo"/>
    <s v="Distribuidora"/>
    <x v="0"/>
    <x v="1"/>
    <x v="0"/>
    <x v="0"/>
    <s v="Estatal"/>
    <s v="CUSCO"/>
    <s v="CUSCO"/>
    <s v="LA CONVENCION"/>
    <s v="QUILLABAMBA"/>
    <n v="0"/>
    <x v="7"/>
    <n v="0"/>
    <x v="0"/>
    <n v="0"/>
    <x v="0"/>
    <x v="0"/>
    <n v="315.87599999999998"/>
    <n v="0.31587599999999999"/>
    <m/>
    <n v="4.1666666666666664E-2"/>
    <n v="4.1666666666666664E-2"/>
    <n v="7.6479999999999997"/>
    <n v="1.0000000000331966E-3"/>
    <n v="22"/>
    <s v="BASE DE DATOS"/>
    <m/>
  </r>
  <r>
    <s v="20"/>
    <x v="1"/>
    <s v="ELSE"/>
    <s v="51013098"/>
    <s v="51013098"/>
    <x v="4"/>
    <s v="Grupo 2"/>
    <s v="S"/>
    <n v="0.5"/>
    <n v="0.5"/>
    <n v="66.19"/>
    <n v="251.52199999999999"/>
    <n v="317.71300000000002"/>
    <n v="11.07"/>
    <n v="675"/>
    <n v="9.93"/>
    <m/>
    <m/>
    <x v="0"/>
    <s v="ELSE51013098Grupo 2HI"/>
    <s v="Electro Sur Este S. A."/>
    <x v="8"/>
    <x v="8"/>
    <s v="C. H. Chuyapi"/>
    <x v="186"/>
    <x v="4"/>
    <x v="4"/>
    <x v="171"/>
    <x v="1"/>
    <s v="Instalado"/>
    <s v="Operativo"/>
    <s v="Distribuidora"/>
    <x v="0"/>
    <x v="1"/>
    <x v="0"/>
    <x v="0"/>
    <s v="Estatal"/>
    <s v="CUSCO"/>
    <s v="CUSCO"/>
    <s v="LA CONVENCION"/>
    <s v="QUILLABAMBA"/>
    <n v="0"/>
    <x v="7"/>
    <n v="0"/>
    <x v="0"/>
    <n v="0"/>
    <x v="0"/>
    <x v="0"/>
    <n v="317.71300000000002"/>
    <n v="0.31771300000000002"/>
    <m/>
    <n v="4.1666666666666664E-2"/>
    <n v="4.1666666666666664E-2"/>
    <n v="7.6479999999999997"/>
    <n v="-1.0000000000331966E-3"/>
    <n v="22"/>
    <s v="BASE DE DATOS"/>
    <m/>
  </r>
  <r>
    <s v="20"/>
    <x v="1"/>
    <s v="ELSE"/>
    <s v="51013098"/>
    <s v="51013098"/>
    <x v="4"/>
    <s v="Grupo 3"/>
    <s v="S"/>
    <n v="0.5"/>
    <n v="0.25"/>
    <n v="11.573"/>
    <n v="43.975999999999999"/>
    <n v="55.548000000000002"/>
    <n v="0"/>
    <n v="291.5"/>
    <n v="404.5"/>
    <m/>
    <m/>
    <x v="0"/>
    <s v="ELSE51013098Grupo 3HI"/>
    <s v="Electro Sur Este S. A."/>
    <x v="8"/>
    <x v="8"/>
    <s v="C. H. Chuyapi"/>
    <x v="186"/>
    <x v="4"/>
    <x v="4"/>
    <x v="172"/>
    <x v="1"/>
    <s v="Instalado"/>
    <s v="Operativo"/>
    <s v="Distribuidora"/>
    <x v="0"/>
    <x v="1"/>
    <x v="0"/>
    <x v="0"/>
    <s v="Estatal"/>
    <s v="CUSCO"/>
    <s v="CUSCO"/>
    <s v="LA CONVENCION"/>
    <s v="QUILLABAMBA"/>
    <n v="0"/>
    <x v="7"/>
    <n v="0"/>
    <x v="0"/>
    <n v="0"/>
    <x v="0"/>
    <x v="0"/>
    <n v="55.548000000000002"/>
    <n v="5.5548E-2"/>
    <m/>
    <n v="4.1666666666666664E-2"/>
    <n v="3.3333333333333333E-2"/>
    <n v="7.6479999999999997"/>
    <n v="9.9999999999766942E-4"/>
    <n v="22"/>
    <s v="BASE DE DATOS"/>
    <m/>
  </r>
  <r>
    <s v="20"/>
    <x v="2"/>
    <s v="ELSE"/>
    <s v="33006600"/>
    <s v="33006600"/>
    <x v="4"/>
    <s v="Grupo 1"/>
    <s v="S"/>
    <n v="0.16"/>
    <n v="0.14000000000000001"/>
    <n v="19.510000000000002"/>
    <n v="74.138000000000005"/>
    <n v="93.647000000000006"/>
    <n v="0"/>
    <n v="720.75"/>
    <n v="23.25"/>
    <m/>
    <m/>
    <x v="0"/>
    <s v="ELSE33006600Grupo 1HI"/>
    <s v="Electro Sur Este S. A."/>
    <x v="8"/>
    <x v="8"/>
    <s v="C. H. Huancaray"/>
    <x v="180"/>
    <x v="4"/>
    <x v="4"/>
    <x v="44"/>
    <x v="1"/>
    <s v="Instalado"/>
    <s v="Operativo"/>
    <s v="Distribuidora"/>
    <x v="0"/>
    <x v="1"/>
    <x v="0"/>
    <x v="0"/>
    <s v="Estatal"/>
    <s v="APURIMAC"/>
    <s v="APURIMAC"/>
    <s v="ANDAHUAYLAS"/>
    <s v="HUANCARAY"/>
    <n v="0"/>
    <x v="7"/>
    <n v="0"/>
    <x v="0"/>
    <n v="0"/>
    <x v="0"/>
    <x v="0"/>
    <n v="93.647000000000006"/>
    <n v="9.3647000000000008E-2"/>
    <m/>
    <n v="1.3333333333333334E-2"/>
    <n v="1.1666666666666667E-2"/>
    <n v="7.6479999999999997"/>
    <n v="1.0000000000047748E-3"/>
    <n v="22"/>
    <s v="BASE DE DATOS"/>
    <m/>
  </r>
  <r>
    <s v="20"/>
    <x v="2"/>
    <s v="ELSE"/>
    <s v="33006600"/>
    <s v="33006600"/>
    <x v="4"/>
    <s v="Grupo 2"/>
    <s v="S"/>
    <n v="0.42"/>
    <n v="0.41"/>
    <n v="58.182000000000002"/>
    <n v="221.09100000000001"/>
    <n v="279.27199999999999"/>
    <n v="0"/>
    <n v="718.5"/>
    <n v="25.5"/>
    <m/>
    <m/>
    <x v="0"/>
    <s v="ELSE33006600Grupo 2HI"/>
    <s v="Electro Sur Este S. A."/>
    <x v="8"/>
    <x v="8"/>
    <s v="C. H. Huancaray"/>
    <x v="180"/>
    <x v="4"/>
    <x v="4"/>
    <x v="171"/>
    <x v="1"/>
    <s v="Instalado"/>
    <s v="Operativo"/>
    <s v="Distribuidora"/>
    <x v="0"/>
    <x v="1"/>
    <x v="0"/>
    <x v="0"/>
    <s v="Estatal"/>
    <s v="APURIMAC"/>
    <s v="APURIMAC"/>
    <s v="ANDAHUAYLAS"/>
    <s v="HUANCARAY"/>
    <n v="0"/>
    <x v="7"/>
    <n v="0"/>
    <x v="0"/>
    <n v="0"/>
    <x v="0"/>
    <x v="0"/>
    <n v="279.27199999999999"/>
    <n v="0.27927199999999996"/>
    <m/>
    <n v="3.4999999999999996E-2"/>
    <n v="3.4166666666666665E-2"/>
    <n v="7.6479999999999997"/>
    <n v="1.0000000000331966E-3"/>
    <n v="22"/>
    <s v="BASE DE DATOS"/>
    <m/>
  </r>
  <r>
    <s v="20"/>
    <x v="2"/>
    <s v="ELSE"/>
    <s v="33007600"/>
    <s v="33007600"/>
    <x v="4"/>
    <s v="Grupo 1"/>
    <s v="S"/>
    <n v="0.96599999999999997"/>
    <n v="0.95"/>
    <n v="144.49600000000001"/>
    <n v="549.08600000000001"/>
    <n v="693.58199999999999"/>
    <n v="0"/>
    <n v="744"/>
    <n v="0"/>
    <m/>
    <m/>
    <x v="0"/>
    <s v="ELSE33007600Grupo 1HI"/>
    <s v="Electro Sur Este S. A."/>
    <x v="8"/>
    <x v="8"/>
    <s v="C. H. Chumbao"/>
    <x v="181"/>
    <x v="4"/>
    <x v="4"/>
    <x v="44"/>
    <x v="1"/>
    <s v="Instalado"/>
    <s v="Operativo"/>
    <s v="Distribuidora"/>
    <x v="0"/>
    <x v="1"/>
    <x v="0"/>
    <x v="0"/>
    <s v="Estatal"/>
    <s v="APURIMAC"/>
    <s v="APURIMAC"/>
    <s v="ANDAHUAYLAS"/>
    <s v="SAN JERONIMO"/>
    <n v="0"/>
    <x v="7"/>
    <n v="0"/>
    <x v="0"/>
    <n v="0"/>
    <x v="0"/>
    <x v="0"/>
    <n v="693.58199999999999"/>
    <n v="0.69358200000000003"/>
    <m/>
    <n v="8.0500000000000002E-2"/>
    <n v="7.9166666666666663E-2"/>
    <n v="7.6479999999999997"/>
    <n v="0"/>
    <n v="22"/>
    <s v="BASE DE DATOS"/>
    <m/>
  </r>
  <r>
    <s v="20"/>
    <x v="2"/>
    <s v="ELSE"/>
    <s v="33007600"/>
    <s v="33007600"/>
    <x v="4"/>
    <s v="Grupo 2"/>
    <s v="S"/>
    <n v="0.86599999999999999"/>
    <n v="0.95"/>
    <n v="143.25399999999999"/>
    <n v="544.36300000000006"/>
    <n v="687.61699999999996"/>
    <n v="0"/>
    <n v="744"/>
    <n v="0"/>
    <m/>
    <m/>
    <x v="0"/>
    <s v="ELSE33007600Grupo 2HI"/>
    <s v="Electro Sur Este S. A."/>
    <x v="8"/>
    <x v="8"/>
    <s v="C. H. Chumbao"/>
    <x v="181"/>
    <x v="4"/>
    <x v="4"/>
    <x v="171"/>
    <x v="1"/>
    <s v="Instalado"/>
    <s v="Operativo"/>
    <s v="Distribuidora"/>
    <x v="0"/>
    <x v="1"/>
    <x v="0"/>
    <x v="0"/>
    <s v="Estatal"/>
    <s v="APURIMAC"/>
    <s v="APURIMAC"/>
    <s v="ANDAHUAYLAS"/>
    <s v="SAN JERONIMO"/>
    <n v="0"/>
    <x v="7"/>
    <n v="0"/>
    <x v="0"/>
    <n v="0"/>
    <x v="0"/>
    <x v="0"/>
    <n v="687.61699999999996"/>
    <n v="0.68761699999999992"/>
    <m/>
    <n v="8.0500000000000002E-2"/>
    <n v="7.9166666666666663E-2"/>
    <n v="7.6479999999999997"/>
    <n v="1.1368683772161603E-13"/>
    <n v="22"/>
    <s v="BASE DE DATOS"/>
    <m/>
  </r>
  <r>
    <s v="20"/>
    <x v="2"/>
    <s v="ELSE"/>
    <s v="33008600"/>
    <s v="33008600"/>
    <x v="4"/>
    <s v="Grupo 1"/>
    <s v="S"/>
    <n v="0.59199999999999997"/>
    <n v="0.55000000000000004"/>
    <n v="84.817999999999998"/>
    <n v="322.30700000000002"/>
    <n v="407.125"/>
    <n v="4"/>
    <n v="740"/>
    <n v="0"/>
    <m/>
    <m/>
    <x v="0"/>
    <s v="ELSE33008600Grupo 1HI"/>
    <s v="Electro Sur Este S. A."/>
    <x v="8"/>
    <x v="8"/>
    <s v="C. H. Matará"/>
    <x v="182"/>
    <x v="4"/>
    <x v="4"/>
    <x v="44"/>
    <x v="1"/>
    <s v="Instalado"/>
    <s v="Operativo"/>
    <s v="Distribuidora"/>
    <x v="0"/>
    <x v="1"/>
    <x v="0"/>
    <x v="0"/>
    <s v="Estatal"/>
    <s v="APURIMAC"/>
    <s v="APURIMAC"/>
    <s v="ABANCAY"/>
    <s v="ANDAHUAYLAS"/>
    <n v="0"/>
    <x v="7"/>
    <n v="0"/>
    <x v="0"/>
    <n v="0"/>
    <x v="0"/>
    <x v="0"/>
    <n v="407.125"/>
    <n v="0.40712500000000001"/>
    <m/>
    <n v="4.9333333333333333E-2"/>
    <n v="4.5833333333333337E-2"/>
    <n v="7.6479999999999997"/>
    <n v="0"/>
    <n v="22"/>
    <s v="BASE DE DATOS"/>
    <m/>
  </r>
  <r>
    <s v="20"/>
    <x v="2"/>
    <s v="ELSE"/>
    <s v="33008600"/>
    <s v="33008600"/>
    <x v="4"/>
    <s v="Grupo 2"/>
    <s v="S"/>
    <n v="0.59199999999999997"/>
    <n v="0.52400000000000002"/>
    <n v="84.66"/>
    <n v="321.70600000000002"/>
    <n v="406.36599999999999"/>
    <n v="4.75"/>
    <n v="739.25"/>
    <n v="0"/>
    <m/>
    <m/>
    <x v="0"/>
    <s v="ELSE33008600Grupo 2HI"/>
    <s v="Electro Sur Este S. A."/>
    <x v="8"/>
    <x v="8"/>
    <s v="C. H. Matará"/>
    <x v="182"/>
    <x v="4"/>
    <x v="4"/>
    <x v="171"/>
    <x v="1"/>
    <s v="Instalado"/>
    <s v="Operativo"/>
    <s v="Distribuidora"/>
    <x v="0"/>
    <x v="1"/>
    <x v="0"/>
    <x v="0"/>
    <s v="Estatal"/>
    <s v="APURIMAC"/>
    <s v="APURIMAC"/>
    <s v="ABANCAY"/>
    <s v="ANDAHUAYLAS"/>
    <n v="0"/>
    <x v="7"/>
    <n v="0"/>
    <x v="0"/>
    <n v="0"/>
    <x v="0"/>
    <x v="0"/>
    <n v="406.36599999999999"/>
    <n v="0.406366"/>
    <m/>
    <n v="4.9333333333333333E-2"/>
    <n v="4.3333333333333335E-2"/>
    <n v="7.6479999999999997"/>
    <n v="0"/>
    <n v="22"/>
    <s v="BASE DE DATOS"/>
    <m/>
  </r>
  <r>
    <s v="20"/>
    <x v="2"/>
    <s v="ELSE"/>
    <s v="33008600"/>
    <s v="33008600"/>
    <x v="4"/>
    <s v="Grupo 3"/>
    <s v="S"/>
    <n v="0.436"/>
    <n v="0.4"/>
    <n v="62.029000000000003"/>
    <n v="235.71199999999999"/>
    <n v="297.74099999999999"/>
    <n v="8.25"/>
    <n v="735.75"/>
    <n v="0"/>
    <m/>
    <m/>
    <x v="0"/>
    <s v="ELSE33008600Grupo 3HI"/>
    <s v="Electro Sur Este S. A."/>
    <x v="8"/>
    <x v="8"/>
    <s v="C. H. Matará"/>
    <x v="182"/>
    <x v="4"/>
    <x v="4"/>
    <x v="172"/>
    <x v="1"/>
    <s v="Instalado"/>
    <s v="Operativo"/>
    <s v="Distribuidora"/>
    <x v="0"/>
    <x v="1"/>
    <x v="0"/>
    <x v="0"/>
    <s v="Estatal"/>
    <s v="APURIMAC"/>
    <s v="APURIMAC"/>
    <s v="ABANCAY"/>
    <s v="ANDAHUAYLAS"/>
    <n v="0"/>
    <x v="7"/>
    <n v="0"/>
    <x v="0"/>
    <n v="0"/>
    <x v="0"/>
    <x v="0"/>
    <n v="297.74099999999999"/>
    <n v="0.29774099999999998"/>
    <m/>
    <n v="3.4999999999999996E-2"/>
    <n v="3.3333333333333333E-2"/>
    <n v="7.6479999999999997"/>
    <n v="0"/>
    <n v="22"/>
    <s v="BASE DE DATOS"/>
    <m/>
  </r>
  <r>
    <s v="20"/>
    <x v="2"/>
    <s v="ELSE"/>
    <s v="33009600"/>
    <s v="33009600"/>
    <x v="4"/>
    <s v="Francis I"/>
    <s v="S"/>
    <n v="0.2"/>
    <n v="0.2"/>
    <n v="27.905000000000001"/>
    <n v="106.04"/>
    <n v="133.94499999999999"/>
    <n v="0"/>
    <n v="739"/>
    <n v="5"/>
    <m/>
    <m/>
    <x v="0"/>
    <s v="ELSE33009600Francis IHI"/>
    <s v="Electro Sur Este S. A."/>
    <x v="8"/>
    <x v="8"/>
    <s v="C. H. Vilcabamba"/>
    <x v="183"/>
    <x v="4"/>
    <x v="4"/>
    <x v="284"/>
    <x v="1"/>
    <s v="Instalado"/>
    <s v="Operativo"/>
    <s v="Distribuidora"/>
    <x v="0"/>
    <x v="1"/>
    <x v="0"/>
    <x v="0"/>
    <s v="Estatal"/>
    <s v="APURIMAC"/>
    <s v="APURIMAC"/>
    <s v="GRAU"/>
    <s v="VILCABAMBA"/>
    <n v="0"/>
    <x v="7"/>
    <n v="0"/>
    <x v="0"/>
    <n v="0"/>
    <x v="0"/>
    <x v="0"/>
    <n v="133.94499999999999"/>
    <n v="0.13394499999999998"/>
    <m/>
    <n v="1.6666666666666666E-2"/>
    <n v="1.6666666666666666E-2"/>
    <n v="7.6479999999999997"/>
    <n v="0"/>
    <n v="22"/>
    <s v="BASE DE DATOS"/>
    <m/>
  </r>
  <r>
    <s v="20"/>
    <x v="2"/>
    <s v="ELSE"/>
    <s v="33009600"/>
    <s v="33009600"/>
    <x v="4"/>
    <s v="Francis II"/>
    <s v="S"/>
    <n v="0.2"/>
    <n v="0.2"/>
    <n v="27.89"/>
    <n v="105.983"/>
    <n v="133.874"/>
    <n v="0.75"/>
    <n v="742.25"/>
    <n v="1"/>
    <m/>
    <m/>
    <x v="0"/>
    <s v="ELSE33009600Francis IIHI"/>
    <s v="Electro Sur Este S. A."/>
    <x v="8"/>
    <x v="8"/>
    <s v="C. H. Vilcabamba"/>
    <x v="183"/>
    <x v="4"/>
    <x v="4"/>
    <x v="285"/>
    <x v="1"/>
    <s v="Instalado"/>
    <s v="Operativo"/>
    <s v="Distribuidora"/>
    <x v="0"/>
    <x v="1"/>
    <x v="0"/>
    <x v="0"/>
    <s v="Estatal"/>
    <s v="APURIMAC"/>
    <s v="APURIMAC"/>
    <s v="GRAU"/>
    <s v="VILCABAMBA"/>
    <n v="0"/>
    <x v="7"/>
    <n v="0"/>
    <x v="0"/>
    <n v="0"/>
    <x v="0"/>
    <x v="0"/>
    <n v="133.874"/>
    <n v="0.13387399999999999"/>
    <m/>
    <n v="1.6666666666666666E-2"/>
    <n v="1.6666666666666666E-2"/>
    <n v="7.6479999999999997"/>
    <n v="-1.0000000000047748E-3"/>
    <n v="22"/>
    <s v="BASE DE DATOS"/>
    <m/>
  </r>
  <r>
    <s v="20"/>
    <x v="2"/>
    <s v="ELSE"/>
    <s v="33010600"/>
    <s v="33010600"/>
    <x v="4"/>
    <s v="Pelton"/>
    <s v="S"/>
    <n v="1.6"/>
    <n v="1.5"/>
    <n v="189.99100000000001"/>
    <n v="721.96600000000001"/>
    <n v="911.95699999999999"/>
    <n v="5.68"/>
    <n v="734.5"/>
    <n v="3.82"/>
    <m/>
    <m/>
    <x v="0"/>
    <s v="ELSE33010600PeltonHI"/>
    <s v="Electro Sur Este S. A."/>
    <x v="8"/>
    <x v="8"/>
    <s v="C. H. Mancahuara"/>
    <x v="184"/>
    <x v="4"/>
    <x v="4"/>
    <x v="286"/>
    <x v="1"/>
    <s v="Instalado"/>
    <s v="Operativo"/>
    <s v="Distribuidora"/>
    <x v="0"/>
    <x v="1"/>
    <x v="0"/>
    <x v="0"/>
    <s v="Estatal"/>
    <s v="APURIMAC"/>
    <s v="APURIMAC"/>
    <s v="GRAU"/>
    <s v="CURASCO"/>
    <n v="0"/>
    <x v="7"/>
    <n v="0"/>
    <x v="0"/>
    <n v="0"/>
    <x v="0"/>
    <x v="0"/>
    <n v="911.95699999999999"/>
    <n v="0.91195700000000002"/>
    <m/>
    <n v="0.13333333333333333"/>
    <n v="0.125"/>
    <n v="7.6479999999999997"/>
    <n v="0"/>
    <n v="22"/>
    <s v="BASE DE DATOS"/>
    <m/>
  </r>
  <r>
    <s v="20"/>
    <x v="2"/>
    <s v="ELSE"/>
    <s v="33010600"/>
    <s v="33010600"/>
    <x v="4"/>
    <s v="Pelton 2"/>
    <s v="S"/>
    <n v="1.6"/>
    <n v="1.5"/>
    <n v="215.78100000000001"/>
    <n v="819.96699999999998"/>
    <n v="1035.7470000000001"/>
    <n v="2.4700000000000002"/>
    <n v="737.25"/>
    <n v="4.28"/>
    <m/>
    <m/>
    <x v="0"/>
    <s v="ELSE33010600Pelton 2HI"/>
    <s v="Electro Sur Este S. A."/>
    <x v="8"/>
    <x v="8"/>
    <s v="C. H. Mancahuara"/>
    <x v="184"/>
    <x v="4"/>
    <x v="4"/>
    <x v="287"/>
    <x v="1"/>
    <s v="Instalado"/>
    <s v="Operativo"/>
    <s v="Distribuidora"/>
    <x v="0"/>
    <x v="1"/>
    <x v="0"/>
    <x v="0"/>
    <s v="Estatal"/>
    <s v="APURIMAC"/>
    <s v="APURIMAC"/>
    <s v="GRAU"/>
    <s v="CURASCO"/>
    <n v="0"/>
    <x v="7"/>
    <n v="0"/>
    <x v="0"/>
    <n v="0"/>
    <x v="0"/>
    <x v="0"/>
    <n v="1035.7470000000001"/>
    <n v="1.035747"/>
    <m/>
    <n v="0.13333333333333333"/>
    <n v="0.125"/>
    <n v="7.6479999999999997"/>
    <n v="9.9999999997635314E-4"/>
    <n v="22"/>
    <s v="BASE DE DATOS"/>
    <m/>
  </r>
  <r>
    <s v="20"/>
    <x v="2"/>
    <s v="ELSE"/>
    <s v="00400000"/>
    <s v="00400000"/>
    <x v="4"/>
    <s v="Grupo 1"/>
    <s v="S"/>
    <n v="0.312"/>
    <n v="0.28999999999999998"/>
    <n v="42.265000000000001"/>
    <n v="160.607"/>
    <n v="202.87200000000001"/>
    <n v="9.25"/>
    <n v="734.75"/>
    <n v="0"/>
    <m/>
    <m/>
    <x v="0"/>
    <s v="ELSE00400000Grupo 1HI"/>
    <s v="Electro Sur Este S. A."/>
    <x v="8"/>
    <x v="8"/>
    <s v="C. H. Hercca"/>
    <x v="185"/>
    <x v="4"/>
    <x v="4"/>
    <x v="44"/>
    <x v="1"/>
    <s v="Instalado"/>
    <s v="Operativo"/>
    <s v="Distribuidora"/>
    <x v="0"/>
    <x v="1"/>
    <x v="0"/>
    <x v="0"/>
    <s v="Estatal"/>
    <s v="CUSCO"/>
    <s v="CUSCO"/>
    <s v="CANCHIS"/>
    <s v="SICUANI"/>
    <n v="0"/>
    <x v="7"/>
    <n v="0"/>
    <x v="0"/>
    <n v="0"/>
    <x v="0"/>
    <x v="0"/>
    <n v="202.87200000000001"/>
    <n v="0.20287200000000002"/>
    <m/>
    <n v="2.5999999999999999E-2"/>
    <n v="2.2500000000000003E-2"/>
    <n v="7.6479999999999997"/>
    <n v="0"/>
    <n v="22"/>
    <s v="BASE DE DATOS"/>
    <m/>
  </r>
  <r>
    <s v="20"/>
    <x v="2"/>
    <s v="ELSE"/>
    <s v="00400000"/>
    <s v="00400000"/>
    <x v="4"/>
    <s v="Grupo 2"/>
    <s v="S"/>
    <n v="0.312"/>
    <n v="0.27"/>
    <n v="39.585000000000001"/>
    <n v="150.42400000000001"/>
    <n v="190.00899999999999"/>
    <n v="10.5"/>
    <n v="733.5"/>
    <n v="0"/>
    <m/>
    <m/>
    <x v="0"/>
    <s v="ELSE00400000Grupo 2HI"/>
    <s v="Electro Sur Este S. A."/>
    <x v="8"/>
    <x v="8"/>
    <s v="C. H. Hercca"/>
    <x v="185"/>
    <x v="4"/>
    <x v="4"/>
    <x v="171"/>
    <x v="1"/>
    <s v="Instalado"/>
    <s v="Operativo"/>
    <s v="Distribuidora"/>
    <x v="0"/>
    <x v="1"/>
    <x v="0"/>
    <x v="0"/>
    <s v="Estatal"/>
    <s v="CUSCO"/>
    <s v="CUSCO"/>
    <s v="CANCHIS"/>
    <s v="SICUANI"/>
    <n v="0"/>
    <x v="7"/>
    <n v="0"/>
    <x v="0"/>
    <n v="0"/>
    <x v="0"/>
    <x v="0"/>
    <n v="190.00899999999999"/>
    <n v="0.19000899999999998"/>
    <m/>
    <n v="2.5999999999999999E-2"/>
    <n v="2.4166666666666666E-2"/>
    <n v="7.6479999999999997"/>
    <n v="2.8421709430404007E-14"/>
    <n v="22"/>
    <s v="BASE DE DATOS"/>
    <m/>
  </r>
  <r>
    <s v="20"/>
    <x v="2"/>
    <s v="ELSE"/>
    <s v="00400000"/>
    <s v="00400000"/>
    <x v="4"/>
    <s v="Grupo 3"/>
    <s v="S"/>
    <n v="0.41599999999999998"/>
    <n v="0.41"/>
    <n v="62.853000000000002"/>
    <n v="238.84"/>
    <n v="301.69200000000001"/>
    <n v="9.75"/>
    <n v="734.25"/>
    <n v="0"/>
    <m/>
    <m/>
    <x v="0"/>
    <s v="ELSE00400000Grupo 3HI"/>
    <s v="Electro Sur Este S. A."/>
    <x v="8"/>
    <x v="8"/>
    <s v="C. H. Hercca"/>
    <x v="185"/>
    <x v="4"/>
    <x v="4"/>
    <x v="172"/>
    <x v="1"/>
    <s v="Instalado"/>
    <s v="Operativo"/>
    <s v="Distribuidora"/>
    <x v="0"/>
    <x v="1"/>
    <x v="0"/>
    <x v="0"/>
    <s v="Estatal"/>
    <s v="CUSCO"/>
    <s v="CUSCO"/>
    <s v="CANCHIS"/>
    <s v="SICUANI"/>
    <n v="0"/>
    <x v="7"/>
    <n v="0"/>
    <x v="0"/>
    <n v="0"/>
    <x v="0"/>
    <x v="0"/>
    <n v="301.69200000000001"/>
    <n v="0.30169200000000002"/>
    <m/>
    <n v="3.4666666666666665E-2"/>
    <n v="3.4166666666666665E-2"/>
    <n v="7.6479999999999997"/>
    <n v="9.9999999997635314E-4"/>
    <n v="22"/>
    <s v="BASE DE DATOS"/>
    <m/>
  </r>
  <r>
    <s v="20"/>
    <x v="2"/>
    <s v="ELSE"/>
    <s v="51013098"/>
    <s v="51013098"/>
    <x v="4"/>
    <s v="Grupo 1"/>
    <s v="S"/>
    <n v="0.5"/>
    <n v="0.5"/>
    <n v="69.516000000000005"/>
    <n v="264.15899999999999"/>
    <n v="333.67500000000001"/>
    <n v="3.25"/>
    <n v="726.75"/>
    <n v="14"/>
    <m/>
    <m/>
    <x v="0"/>
    <s v="ELSE51013098Grupo 1HI"/>
    <s v="Electro Sur Este S. A."/>
    <x v="8"/>
    <x v="8"/>
    <s v="C. H. Chuyapi"/>
    <x v="186"/>
    <x v="4"/>
    <x v="4"/>
    <x v="44"/>
    <x v="1"/>
    <s v="Instalado"/>
    <s v="Operativo"/>
    <s v="Distribuidora"/>
    <x v="0"/>
    <x v="1"/>
    <x v="0"/>
    <x v="0"/>
    <s v="Estatal"/>
    <s v="CUSCO"/>
    <s v="CUSCO"/>
    <s v="LA CONVENCION"/>
    <s v="QUILLABAMBA"/>
    <n v="0"/>
    <x v="7"/>
    <n v="0"/>
    <x v="0"/>
    <n v="0"/>
    <x v="0"/>
    <x v="0"/>
    <n v="333.67500000000001"/>
    <n v="0.333675"/>
    <m/>
    <n v="4.1666666666666664E-2"/>
    <n v="4.1666666666666664E-2"/>
    <n v="7.6479999999999997"/>
    <n v="0"/>
    <n v="22"/>
    <s v="BASE DE DATOS"/>
    <m/>
  </r>
  <r>
    <s v="20"/>
    <x v="2"/>
    <s v="ELSE"/>
    <s v="51013098"/>
    <s v="51013098"/>
    <x v="4"/>
    <s v="Grupo 2"/>
    <s v="S"/>
    <n v="0.5"/>
    <n v="0.5"/>
    <n v="68.451999999999998"/>
    <n v="260.11599999999999"/>
    <n v="328.56799999999998"/>
    <n v="3.25"/>
    <n v="717.25"/>
    <n v="23.5"/>
    <m/>
    <m/>
    <x v="0"/>
    <s v="ELSE51013098Grupo 2HI"/>
    <s v="Electro Sur Este S. A."/>
    <x v="8"/>
    <x v="8"/>
    <s v="C. H. Chuyapi"/>
    <x v="186"/>
    <x v="4"/>
    <x v="4"/>
    <x v="171"/>
    <x v="1"/>
    <s v="Instalado"/>
    <s v="Operativo"/>
    <s v="Distribuidora"/>
    <x v="0"/>
    <x v="1"/>
    <x v="0"/>
    <x v="0"/>
    <s v="Estatal"/>
    <s v="CUSCO"/>
    <s v="CUSCO"/>
    <s v="LA CONVENCION"/>
    <s v="QUILLABAMBA"/>
    <n v="0"/>
    <x v="7"/>
    <n v="0"/>
    <x v="0"/>
    <n v="0"/>
    <x v="0"/>
    <x v="0"/>
    <n v="328.56799999999998"/>
    <n v="0.32856799999999997"/>
    <m/>
    <n v="4.1666666666666664E-2"/>
    <n v="4.1666666666666664E-2"/>
    <n v="7.6479999999999997"/>
    <n v="0"/>
    <n v="22"/>
    <s v="BASE DE DATOS"/>
    <m/>
  </r>
  <r>
    <s v="20"/>
    <x v="2"/>
    <s v="ELSE"/>
    <s v="51013098"/>
    <s v="51013098"/>
    <x v="4"/>
    <s v="Grupo 3"/>
    <s v="S"/>
    <n v="0.5"/>
    <n v="0.4"/>
    <n v="20.260000000000002"/>
    <n v="76.989000000000004"/>
    <n v="97.25"/>
    <n v="1.65"/>
    <n v="516.25"/>
    <n v="226.1"/>
    <m/>
    <m/>
    <x v="0"/>
    <s v="ELSE51013098Grupo 3HI"/>
    <s v="Electro Sur Este S. A."/>
    <x v="8"/>
    <x v="8"/>
    <s v="C. H. Chuyapi"/>
    <x v="186"/>
    <x v="4"/>
    <x v="4"/>
    <x v="172"/>
    <x v="1"/>
    <s v="Instalado"/>
    <s v="Operativo"/>
    <s v="Distribuidora"/>
    <x v="0"/>
    <x v="1"/>
    <x v="0"/>
    <x v="0"/>
    <s v="Estatal"/>
    <s v="CUSCO"/>
    <s v="CUSCO"/>
    <s v="LA CONVENCION"/>
    <s v="QUILLABAMBA"/>
    <n v="0"/>
    <x v="7"/>
    <n v="0"/>
    <x v="0"/>
    <n v="0"/>
    <x v="0"/>
    <x v="0"/>
    <n v="97.25"/>
    <n v="9.7250000000000003E-2"/>
    <m/>
    <n v="4.1666666666666664E-2"/>
    <n v="3.3333333333333333E-2"/>
    <n v="7.6479999999999997"/>
    <n v="-9.9999999999056399E-4"/>
    <n v="22"/>
    <s v="BASE DE DATOS"/>
    <m/>
  </r>
  <r>
    <s v="20"/>
    <x v="2"/>
    <s v="ELNO"/>
    <s v="42037394"/>
    <s v="42037394"/>
    <x v="4"/>
    <s v="KUBOTTA-1"/>
    <s v="S"/>
    <n v="0.09"/>
    <n v="0"/>
    <n v="0"/>
    <n v="0"/>
    <n v="0"/>
    <n v="0"/>
    <n v="0"/>
    <n v="0"/>
    <m/>
    <m/>
    <x v="1"/>
    <s v="ELNO42037394KUBOTTA-1HI"/>
    <s v="Electro Nor Oeste S. A."/>
    <x v="2"/>
    <x v="2"/>
    <s v="C. H. Canchaque"/>
    <x v="138"/>
    <x v="4"/>
    <x v="4"/>
    <x v="241"/>
    <x v="1"/>
    <s v="Retirado"/>
    <s v="Operativo"/>
    <s v="Distribuidora"/>
    <x v="0"/>
    <x v="1"/>
    <x v="0"/>
    <x v="0"/>
    <s v="Estatal"/>
    <s v="PIURA"/>
    <s v="PIURA"/>
    <s v="HUANCABAMBA"/>
    <s v="CANCHAQUE"/>
    <n v="0"/>
    <x v="7"/>
    <n v="0"/>
    <x v="0"/>
    <n v="0"/>
    <x v="0"/>
    <x v="0"/>
    <n v="0"/>
    <n v="0"/>
    <m/>
    <s v="-"/>
    <s v="-"/>
    <s v="-"/>
    <n v="0"/>
    <n v="26"/>
    <s v="BASE DE DATOS"/>
    <m/>
  </r>
  <r>
    <s v="20"/>
    <x v="2"/>
    <s v="ELNO"/>
    <s v="41037294"/>
    <s v="41037294"/>
    <x v="4"/>
    <s v="KUBOTTA-1"/>
    <s v="S"/>
    <n v="0.05"/>
    <n v="0"/>
    <n v="0"/>
    <n v="0"/>
    <n v="0"/>
    <n v="0"/>
    <n v="0"/>
    <n v="0"/>
    <m/>
    <m/>
    <x v="1"/>
    <s v="ELNO41037294KUBOTTA-1HI"/>
    <s v="Electro Nor Oeste S. A."/>
    <x v="2"/>
    <x v="2"/>
    <s v="C. H. Santo Domingo"/>
    <x v="139"/>
    <x v="4"/>
    <x v="4"/>
    <x v="241"/>
    <x v="1"/>
    <s v="Retirado"/>
    <s v="Operativo"/>
    <s v="Distribuidora"/>
    <x v="0"/>
    <x v="1"/>
    <x v="0"/>
    <x v="0"/>
    <s v="Estatal"/>
    <s v="PIURA"/>
    <s v="PIURA"/>
    <s v="MORROPON"/>
    <s v="SANTO DOMINGO"/>
    <n v="0"/>
    <x v="7"/>
    <n v="0"/>
    <x v="0"/>
    <n v="0"/>
    <x v="0"/>
    <x v="0"/>
    <n v="0"/>
    <n v="0"/>
    <m/>
    <s v="-"/>
    <s v="-"/>
    <s v="-"/>
    <n v="0"/>
    <n v="26"/>
    <s v="BASE DE DATOS"/>
    <m/>
  </r>
  <r>
    <s v="20"/>
    <x v="2"/>
    <s v="ELNO"/>
    <s v="41037294"/>
    <s v="41037294"/>
    <x v="4"/>
    <s v="KUBOTTA-2"/>
    <s v="S"/>
    <n v="0.05"/>
    <n v="0"/>
    <n v="0"/>
    <n v="0"/>
    <n v="0"/>
    <n v="0"/>
    <n v="0"/>
    <n v="0"/>
    <m/>
    <m/>
    <x v="1"/>
    <s v="ELNO41037294KUBOTTA-2HI"/>
    <s v="Electro Nor Oeste S. A."/>
    <x v="2"/>
    <x v="2"/>
    <s v="C. H. Santo Domingo"/>
    <x v="139"/>
    <x v="4"/>
    <x v="4"/>
    <x v="242"/>
    <x v="1"/>
    <s v="Retirado"/>
    <s v="Operativo"/>
    <s v="Distribuidora"/>
    <x v="0"/>
    <x v="1"/>
    <x v="0"/>
    <x v="0"/>
    <s v="Estatal"/>
    <s v="PIURA"/>
    <s v="PIURA"/>
    <s v="MORROPON"/>
    <s v="SANTO DOMINGO"/>
    <n v="0"/>
    <x v="7"/>
    <n v="0"/>
    <x v="0"/>
    <n v="0"/>
    <x v="0"/>
    <x v="0"/>
    <n v="0"/>
    <n v="0"/>
    <m/>
    <s v="-"/>
    <s v="-"/>
    <s v="-"/>
    <n v="0"/>
    <n v="26"/>
    <s v="BASE DE DATOS"/>
    <m/>
  </r>
  <r>
    <s v="20"/>
    <x v="2"/>
    <s v="ELNO"/>
    <s v="33034595"/>
    <s v="33034595"/>
    <x v="4"/>
    <s v="KUBOTTA-1"/>
    <s v="S"/>
    <n v="7.0000000000000007E-2"/>
    <n v="0"/>
    <n v="0"/>
    <n v="0"/>
    <n v="0"/>
    <n v="0"/>
    <n v="0"/>
    <n v="0"/>
    <m/>
    <m/>
    <x v="0"/>
    <s v="ELNO33034595KUBOTTA-1HI"/>
    <s v="Electro Nor Oeste S. A."/>
    <x v="2"/>
    <x v="2"/>
    <s v="C. H. Huancabamba"/>
    <x v="140"/>
    <x v="4"/>
    <x v="4"/>
    <x v="241"/>
    <x v="1"/>
    <s v="Instalado"/>
    <s v="Operativo"/>
    <s v="Distribuidora"/>
    <x v="0"/>
    <x v="1"/>
    <x v="0"/>
    <x v="0"/>
    <s v="Estatal"/>
    <s v="PIURA"/>
    <s v="PIURA"/>
    <s v="HUANCABAMBA"/>
    <s v="HUANCABAMBA"/>
    <n v="0"/>
    <x v="7"/>
    <n v="0"/>
    <x v="0"/>
    <n v="0"/>
    <x v="0"/>
    <x v="0"/>
    <n v="0"/>
    <n v="0"/>
    <m/>
    <n v="5.8333333333333336E-3"/>
    <n v="0"/>
    <n v="7.6479999999999997"/>
    <n v="0"/>
    <n v="26"/>
    <s v="BASE DE DATOS"/>
    <m/>
  </r>
  <r>
    <s v="20"/>
    <x v="2"/>
    <s v="ELNO"/>
    <s v="33034595"/>
    <s v="33034595"/>
    <x v="4"/>
    <s v="KUBOTTA-2"/>
    <s v="S"/>
    <n v="7.0000000000000007E-2"/>
    <n v="0"/>
    <n v="0"/>
    <n v="0"/>
    <n v="0"/>
    <n v="0"/>
    <n v="0"/>
    <n v="0"/>
    <m/>
    <m/>
    <x v="0"/>
    <s v="ELNO33034595KUBOTTA-2HI"/>
    <s v="Electro Nor Oeste S. A."/>
    <x v="2"/>
    <x v="2"/>
    <s v="C. H. Huancabamba"/>
    <x v="140"/>
    <x v="4"/>
    <x v="4"/>
    <x v="242"/>
    <x v="1"/>
    <s v="Instalado"/>
    <s v="Operativo"/>
    <s v="Distribuidora"/>
    <x v="0"/>
    <x v="1"/>
    <x v="0"/>
    <x v="0"/>
    <s v="Estatal"/>
    <s v="PIURA"/>
    <s v="PIURA"/>
    <s v="HUANCABAMBA"/>
    <s v="HUANCABAMBA"/>
    <n v="0"/>
    <x v="7"/>
    <n v="0"/>
    <x v="0"/>
    <n v="0"/>
    <x v="0"/>
    <x v="0"/>
    <n v="0"/>
    <n v="0"/>
    <m/>
    <n v="5.8333333333333336E-3"/>
    <n v="0"/>
    <n v="7.6479999999999997"/>
    <n v="0"/>
    <n v="26"/>
    <s v="BASE DE DATOS"/>
    <m/>
  </r>
  <r>
    <s v="20"/>
    <x v="2"/>
    <s v="ELNO"/>
    <s v="41037194"/>
    <s v="41037194"/>
    <x v="4"/>
    <s v="KUBOTTA-1"/>
    <s v="S"/>
    <n v="0.08"/>
    <n v="0"/>
    <n v="0"/>
    <n v="0"/>
    <n v="0"/>
    <n v="0"/>
    <n v="0"/>
    <n v="0"/>
    <m/>
    <m/>
    <x v="0"/>
    <s v="ELNO41037194KUBOTTA-1HI"/>
    <s v="Electro Nor Oeste S. A."/>
    <x v="2"/>
    <x v="2"/>
    <s v="C. H. Chalaco"/>
    <x v="141"/>
    <x v="4"/>
    <x v="4"/>
    <x v="241"/>
    <x v="1"/>
    <s v="Instalado"/>
    <s v="Operativo"/>
    <s v="Distribuidora"/>
    <x v="0"/>
    <x v="1"/>
    <x v="0"/>
    <x v="0"/>
    <s v="Estatal"/>
    <s v="PIURA"/>
    <s v="PIURA"/>
    <s v="MORROPON"/>
    <s v="CHALACO"/>
    <n v="0"/>
    <x v="7"/>
    <n v="0"/>
    <x v="0"/>
    <n v="0"/>
    <x v="0"/>
    <x v="0"/>
    <n v="0"/>
    <n v="0"/>
    <m/>
    <n v="6.6666666666666671E-3"/>
    <n v="0"/>
    <n v="7.6479999999999997"/>
    <n v="0"/>
    <n v="26"/>
    <s v="BASE DE DATOS"/>
    <m/>
  </r>
  <r>
    <s v="20"/>
    <x v="2"/>
    <s v="ELNO"/>
    <s v="41037194"/>
    <s v="41037194"/>
    <x v="4"/>
    <s v="KUBOTTA-2"/>
    <s v="S"/>
    <n v="0.08"/>
    <n v="0"/>
    <n v="0"/>
    <n v="0"/>
    <n v="0"/>
    <n v="0"/>
    <n v="0"/>
    <n v="0"/>
    <m/>
    <m/>
    <x v="0"/>
    <s v="ELNO41037194KUBOTTA-2HI"/>
    <s v="Electro Nor Oeste S. A."/>
    <x v="2"/>
    <x v="2"/>
    <s v="C. H. Chalaco"/>
    <x v="141"/>
    <x v="4"/>
    <x v="4"/>
    <x v="242"/>
    <x v="1"/>
    <s v="Instalado"/>
    <s v="Operativo"/>
    <s v="Distribuidora"/>
    <x v="0"/>
    <x v="1"/>
    <x v="0"/>
    <x v="0"/>
    <s v="Estatal"/>
    <s v="PIURA"/>
    <s v="PIURA"/>
    <s v="MORROPON"/>
    <s v="CHALACO"/>
    <n v="0"/>
    <x v="7"/>
    <n v="0"/>
    <x v="0"/>
    <n v="0"/>
    <x v="0"/>
    <x v="0"/>
    <n v="0"/>
    <n v="0"/>
    <m/>
    <n v="6.6666666666666671E-3"/>
    <n v="0"/>
    <n v="7.6479999999999997"/>
    <n v="0"/>
    <n v="26"/>
    <s v="BASE DE DATOS"/>
    <m/>
  </r>
  <r>
    <s v="20"/>
    <x v="2"/>
    <s v="ELNO"/>
    <s v="43038095"/>
    <s v="43038095"/>
    <x v="4"/>
    <s v="WEIRPUMP-1"/>
    <s v="S"/>
    <n v="0.83"/>
    <n v="0.8"/>
    <n v="97.082999999999998"/>
    <n v="393.74900000000002"/>
    <n v="490.83199999999999"/>
    <n v="0"/>
    <n v="0"/>
    <n v="0"/>
    <m/>
    <m/>
    <x v="0"/>
    <s v="ELNO43038095WEIRPUMP-1HI"/>
    <s v="Electro Nor Oeste S. A."/>
    <x v="2"/>
    <x v="2"/>
    <s v="C. H. Quiroz"/>
    <x v="142"/>
    <x v="4"/>
    <x v="4"/>
    <x v="243"/>
    <x v="1"/>
    <s v="Instalado"/>
    <s v="Operativo"/>
    <s v="Distribuidora"/>
    <x v="0"/>
    <x v="1"/>
    <x v="0"/>
    <x v="0"/>
    <s v="Estatal"/>
    <s v="PIURA"/>
    <s v="PIURA"/>
    <s v="AYABACA"/>
    <s v="AYABACA"/>
    <n v="0"/>
    <x v="7"/>
    <n v="0"/>
    <x v="0"/>
    <n v="0"/>
    <x v="0"/>
    <x v="0"/>
    <n v="490.83199999999999"/>
    <n v="0.49083199999999999"/>
    <m/>
    <n v="6.9166666666666668E-2"/>
    <n v="6.6666666666666666E-2"/>
    <n v="7.6479999999999997"/>
    <n v="0"/>
    <n v="26"/>
    <s v="BASE DE DATOS"/>
    <m/>
  </r>
  <r>
    <s v="20"/>
    <x v="2"/>
    <s v="ELNO"/>
    <s v="43038095"/>
    <s v="43038095"/>
    <x v="4"/>
    <s v="WEIRPUMP-2"/>
    <s v="S"/>
    <n v="0.83"/>
    <n v="0.8"/>
    <n v="92.33"/>
    <n v="394.30500000000001"/>
    <n v="486.63499999999999"/>
    <n v="0"/>
    <n v="0"/>
    <n v="0"/>
    <m/>
    <m/>
    <x v="0"/>
    <s v="ELNO43038095WEIRPUMP-2HI"/>
    <s v="Electro Nor Oeste S. A."/>
    <x v="2"/>
    <x v="2"/>
    <s v="C. H. Quiroz"/>
    <x v="142"/>
    <x v="4"/>
    <x v="4"/>
    <x v="244"/>
    <x v="1"/>
    <s v="Instalado"/>
    <s v="Operativo"/>
    <s v="Distribuidora"/>
    <x v="0"/>
    <x v="1"/>
    <x v="0"/>
    <x v="0"/>
    <s v="Estatal"/>
    <s v="PIURA"/>
    <s v="PIURA"/>
    <s v="AYABACA"/>
    <s v="AYABACA"/>
    <n v="0"/>
    <x v="7"/>
    <n v="0"/>
    <x v="0"/>
    <n v="0"/>
    <x v="0"/>
    <x v="0"/>
    <n v="486.63499999999999"/>
    <n v="0.48663499999999998"/>
    <m/>
    <n v="6.9166666666666668E-2"/>
    <n v="6.6666666666666666E-2"/>
    <n v="7.6479999999999997"/>
    <n v="0"/>
    <n v="26"/>
    <s v="BASE DE DATOS"/>
    <m/>
  </r>
  <r>
    <s v="20"/>
    <x v="2"/>
    <s v="ELNO"/>
    <s v="43038096"/>
    <s v="43038096"/>
    <x v="4"/>
    <s v="KUBOTA"/>
    <s v="S"/>
    <n v="0.26"/>
    <n v="0.2"/>
    <n v="14.818"/>
    <n v="67.831999999999994"/>
    <n v="82.65"/>
    <n v="0"/>
    <n v="0"/>
    <n v="0"/>
    <m/>
    <m/>
    <x v="0"/>
    <s v="ELNO43038096KUBOTAHI"/>
    <s v="Electro Nor Oeste S. A."/>
    <x v="2"/>
    <x v="2"/>
    <s v="C. H. Sicacate"/>
    <x v="143"/>
    <x v="4"/>
    <x v="4"/>
    <x v="245"/>
    <x v="1"/>
    <s v="Instalado"/>
    <s v="Operativo"/>
    <s v="Distribuidora"/>
    <x v="0"/>
    <x v="1"/>
    <x v="0"/>
    <x v="0"/>
    <s v="Estatal"/>
    <s v="PIURA"/>
    <s v="PIURA"/>
    <s v="AYABACA"/>
    <s v="AYABACA"/>
    <n v="0"/>
    <x v="7"/>
    <n v="0"/>
    <x v="0"/>
    <n v="0"/>
    <x v="0"/>
    <x v="0"/>
    <n v="82.65"/>
    <n v="8.2650000000000001E-2"/>
    <m/>
    <n v="2.1666666666666667E-2"/>
    <n v="1.6666666666666666E-2"/>
    <n v="7.6479999999999997"/>
    <n v="-1.4210854715202004E-14"/>
    <n v="26"/>
    <s v="BASE DE DATOS"/>
    <m/>
  </r>
  <r>
    <s v="20"/>
    <x v="2"/>
    <s v="ELNO"/>
    <s v="43038096"/>
    <s v="43038096"/>
    <x v="4"/>
    <s v="KUBOTA-1"/>
    <s v="S"/>
    <n v="0.246"/>
    <n v="0.2"/>
    <n v="24.382000000000001"/>
    <n v="114.004"/>
    <n v="138.38499999999999"/>
    <n v="0"/>
    <n v="0"/>
    <n v="0"/>
    <m/>
    <m/>
    <x v="0"/>
    <s v="ELNO43038096KUBOTA-1HI"/>
    <s v="Electro Nor Oeste S. A."/>
    <x v="2"/>
    <x v="2"/>
    <s v="C. H. Sicacate"/>
    <x v="143"/>
    <x v="4"/>
    <x v="4"/>
    <x v="246"/>
    <x v="1"/>
    <s v="Instalado"/>
    <s v="Operativo"/>
    <s v="Distribuidora"/>
    <x v="0"/>
    <x v="1"/>
    <x v="0"/>
    <x v="0"/>
    <s v="Estatal"/>
    <s v="PIURA"/>
    <s v="PIURA"/>
    <s v="AYABACA"/>
    <s v="AYABACA"/>
    <n v="0"/>
    <x v="7"/>
    <n v="0"/>
    <x v="0"/>
    <n v="0"/>
    <x v="0"/>
    <x v="0"/>
    <n v="138.38499999999999"/>
    <n v="0.13838499999999998"/>
    <m/>
    <n v="2.0500000000000001E-2"/>
    <n v="1.6666666666666666E-2"/>
    <n v="7.6479999999999997"/>
    <n v="1.0000000000047748E-3"/>
    <n v="26"/>
    <s v="BASE DE DATOS"/>
    <m/>
  </r>
  <r>
    <s v="20"/>
    <x v="1"/>
    <s v="ELPU"/>
    <s v="51015199"/>
    <s v="51015199"/>
    <x v="4"/>
    <s v="BOVING 1"/>
    <s v="S"/>
    <n v="1.5"/>
    <n v="1.2"/>
    <n v="56.78"/>
    <n v="230.33"/>
    <n v="287.11"/>
    <n v="0"/>
    <n v="295.93"/>
    <n v="400.07"/>
    <m/>
    <m/>
    <x v="0"/>
    <s v="ELPU51015199BOVING 1HI"/>
    <s v="Electro Puno S.A.A."/>
    <x v="45"/>
    <x v="45"/>
    <s v="C. H. Sandia"/>
    <x v="168"/>
    <x v="4"/>
    <x v="4"/>
    <x v="270"/>
    <x v="1"/>
    <s v="Instalado"/>
    <s v="Operativo"/>
    <s v="Distribuidora"/>
    <x v="0"/>
    <x v="1"/>
    <x v="0"/>
    <x v="0"/>
    <s v="Estatal"/>
    <s v="PUNO"/>
    <s v="PUNO"/>
    <s v="SANDIA"/>
    <s v="SANDIA"/>
    <n v="0"/>
    <x v="7"/>
    <n v="0"/>
    <x v="0"/>
    <n v="0"/>
    <x v="0"/>
    <x v="0"/>
    <n v="287.11"/>
    <n v="0.28711000000000003"/>
    <m/>
    <n v="0.125"/>
    <n v="9.9999999999999992E-2"/>
    <n v="7.6479999999999997"/>
    <n v="0"/>
    <n v="21"/>
    <s v="BASE DE DATOS"/>
    <m/>
  </r>
  <r>
    <s v="20"/>
    <x v="1"/>
    <s v="ELPU"/>
    <s v="51015199"/>
    <s v="51015199"/>
    <x v="4"/>
    <s v="BOVING 2"/>
    <s v="S"/>
    <n v="1.5"/>
    <n v="1.2"/>
    <n v="69.27"/>
    <n v="258.58"/>
    <n v="327.85"/>
    <n v="0"/>
    <n v="381.9"/>
    <n v="314.10000000000002"/>
    <m/>
    <m/>
    <x v="0"/>
    <s v="ELPU51015199BOVING 2HI"/>
    <s v="Electro Puno S.A.A."/>
    <x v="45"/>
    <x v="45"/>
    <s v="C. H. Sandia"/>
    <x v="168"/>
    <x v="4"/>
    <x v="4"/>
    <x v="271"/>
    <x v="1"/>
    <s v="Instalado"/>
    <s v="Operativo"/>
    <s v="Distribuidora"/>
    <x v="0"/>
    <x v="1"/>
    <x v="0"/>
    <x v="0"/>
    <s v="Estatal"/>
    <s v="PUNO"/>
    <s v="PUNO"/>
    <s v="SANDIA"/>
    <s v="SANDIA"/>
    <n v="0"/>
    <x v="7"/>
    <n v="0"/>
    <x v="0"/>
    <n v="0"/>
    <x v="0"/>
    <x v="0"/>
    <n v="327.85"/>
    <n v="0.32785000000000003"/>
    <m/>
    <n v="0.125"/>
    <n v="9.9999999999999992E-2"/>
    <n v="7.6479999999999997"/>
    <n v="-5.6843418860808015E-14"/>
    <n v="21"/>
    <s v="BASE DE DATOS"/>
    <m/>
  </r>
  <r>
    <s v="20"/>
    <x v="1"/>
    <s v="ELPU"/>
    <s v="51015199"/>
    <s v="51015199"/>
    <x v="4"/>
    <s v="HYHC"/>
    <s v="S"/>
    <n v="1.5"/>
    <n v="1.29"/>
    <n v="0"/>
    <n v="0"/>
    <n v="0"/>
    <n v="0"/>
    <n v="0"/>
    <n v="696"/>
    <m/>
    <m/>
    <x v="0"/>
    <s v="ELPU51015199HYHCHI"/>
    <s v="Electro Puno S.A.A."/>
    <x v="45"/>
    <x v="45"/>
    <s v="C. H. Sandia"/>
    <x v="168"/>
    <x v="4"/>
    <x v="4"/>
    <x v="272"/>
    <x v="1"/>
    <s v="Instalado"/>
    <s v="Operativo"/>
    <s v="Distribuidora"/>
    <x v="0"/>
    <x v="1"/>
    <x v="0"/>
    <x v="0"/>
    <s v="Estatal"/>
    <s v="PUNO"/>
    <s v="PUNO"/>
    <s v="SANDIA"/>
    <s v="SANDIA"/>
    <n v="0"/>
    <x v="7"/>
    <n v="0"/>
    <x v="0"/>
    <n v="0"/>
    <x v="0"/>
    <x v="0"/>
    <n v="0"/>
    <n v="0"/>
    <m/>
    <n v="0.125"/>
    <n v="0.1075"/>
    <n v="7.6479999999999997"/>
    <n v="0"/>
    <n v="21"/>
    <s v="BASE DE DATOS"/>
    <m/>
  </r>
  <r>
    <s v="20"/>
    <x v="2"/>
    <s v="ELPU"/>
    <s v="51015199"/>
    <s v="51015199"/>
    <x v="4"/>
    <s v="BOVING 1"/>
    <s v="S"/>
    <n v="1.5"/>
    <n v="1.2"/>
    <n v="125.52"/>
    <n v="564.72"/>
    <n v="690.24"/>
    <n v="0"/>
    <n v="719"/>
    <n v="25"/>
    <m/>
    <m/>
    <x v="0"/>
    <s v="ELPU51015199BOVING 1HI"/>
    <s v="Electro Puno S.A.A."/>
    <x v="45"/>
    <x v="45"/>
    <s v="C. H. Sandia"/>
    <x v="168"/>
    <x v="4"/>
    <x v="4"/>
    <x v="270"/>
    <x v="1"/>
    <s v="Instalado"/>
    <s v="Operativo"/>
    <s v="Distribuidora"/>
    <x v="0"/>
    <x v="1"/>
    <x v="0"/>
    <x v="0"/>
    <s v="Estatal"/>
    <s v="PUNO"/>
    <s v="PUNO"/>
    <s v="SANDIA"/>
    <s v="SANDIA"/>
    <n v="0"/>
    <x v="7"/>
    <n v="0"/>
    <x v="0"/>
    <n v="0"/>
    <x v="0"/>
    <x v="0"/>
    <n v="690.24"/>
    <n v="0.69023999999999996"/>
    <m/>
    <n v="0.125"/>
    <n v="9.9999999999999992E-2"/>
    <n v="7.6479999999999997"/>
    <n v="0"/>
    <n v="21"/>
    <s v="BASE DE DATOS"/>
    <m/>
  </r>
  <r>
    <s v="20"/>
    <x v="2"/>
    <s v="ELPU"/>
    <s v="51015199"/>
    <s v="51015199"/>
    <x v="4"/>
    <s v="BOVING 2"/>
    <s v="S"/>
    <n v="1.5"/>
    <n v="1.2"/>
    <n v="136.07"/>
    <n v="617.76"/>
    <n v="753.83"/>
    <n v="0"/>
    <n v="729.67"/>
    <n v="14.33"/>
    <m/>
    <m/>
    <x v="0"/>
    <s v="ELPU51015199BOVING 2HI"/>
    <s v="Electro Puno S.A.A."/>
    <x v="45"/>
    <x v="45"/>
    <s v="C. H. Sandia"/>
    <x v="168"/>
    <x v="4"/>
    <x v="4"/>
    <x v="271"/>
    <x v="1"/>
    <s v="Instalado"/>
    <s v="Operativo"/>
    <s v="Distribuidora"/>
    <x v="0"/>
    <x v="1"/>
    <x v="0"/>
    <x v="0"/>
    <s v="Estatal"/>
    <s v="PUNO"/>
    <s v="PUNO"/>
    <s v="SANDIA"/>
    <s v="SANDIA"/>
    <n v="0"/>
    <x v="7"/>
    <n v="0"/>
    <x v="0"/>
    <n v="0"/>
    <x v="0"/>
    <x v="0"/>
    <n v="753.83"/>
    <n v="0.75383"/>
    <m/>
    <n v="0.125"/>
    <n v="9.9999999999999992E-2"/>
    <n v="7.6479999999999997"/>
    <n v="-1.1368683772161603E-13"/>
    <n v="21"/>
    <s v="BASE DE DATOS"/>
    <m/>
  </r>
  <r>
    <s v="20"/>
    <x v="2"/>
    <s v="ELPU"/>
    <s v="51015199"/>
    <s v="51015199"/>
    <x v="4"/>
    <s v="HYHC"/>
    <s v="S"/>
    <n v="1.5"/>
    <n v="1.29"/>
    <n v="0"/>
    <n v="0"/>
    <n v="0"/>
    <n v="0"/>
    <n v="0"/>
    <n v="744"/>
    <m/>
    <m/>
    <x v="0"/>
    <s v="ELPU51015199HYHCHI"/>
    <s v="Electro Puno S.A.A."/>
    <x v="45"/>
    <x v="45"/>
    <s v="C. H. Sandia"/>
    <x v="168"/>
    <x v="4"/>
    <x v="4"/>
    <x v="272"/>
    <x v="1"/>
    <s v="Instalado"/>
    <s v="Operativo"/>
    <s v="Distribuidora"/>
    <x v="0"/>
    <x v="1"/>
    <x v="0"/>
    <x v="0"/>
    <s v="Estatal"/>
    <s v="PUNO"/>
    <s v="PUNO"/>
    <s v="SANDIA"/>
    <s v="SANDIA"/>
    <n v="0"/>
    <x v="7"/>
    <n v="0"/>
    <x v="0"/>
    <n v="0"/>
    <x v="0"/>
    <x v="0"/>
    <n v="0"/>
    <n v="0"/>
    <m/>
    <n v="0.125"/>
    <n v="0.1075"/>
    <n v="7.6479999999999997"/>
    <n v="0"/>
    <n v="21"/>
    <s v="BASE DE DATOS"/>
    <m/>
  </r>
  <r>
    <s v="20"/>
    <x v="1"/>
    <s v="SEAL"/>
    <s v="31012793"/>
    <s v="31012793"/>
    <x v="4"/>
    <s v="Leffel"/>
    <s v="N"/>
    <n v="0.6"/>
    <n v="0"/>
    <n v="0"/>
    <n v="0"/>
    <n v="0"/>
    <n v="0"/>
    <n v="0"/>
    <n v="0"/>
    <m/>
    <m/>
    <x v="0"/>
    <s v="SEAL31012793LeffelHI"/>
    <s v="SEAL - Sociedad El‚ctrica del Sur Oeste S. A."/>
    <x v="7"/>
    <x v="7"/>
    <s v="C. H. San Gregorio"/>
    <x v="169"/>
    <x v="4"/>
    <x v="4"/>
    <x v="273"/>
    <x v="1"/>
    <s v="Instalado"/>
    <s v="Inoperativo"/>
    <s v="Distribuidora"/>
    <x v="0"/>
    <x v="1"/>
    <x v="0"/>
    <x v="0"/>
    <s v="Estatal"/>
    <s v="AREQUIPA"/>
    <s v="AREQUIPA"/>
    <s v="CAMANA"/>
    <s v="NICOLAS DE PIEROLA"/>
    <n v="0"/>
    <x v="7"/>
    <n v="0"/>
    <x v="0"/>
    <n v="0"/>
    <x v="0"/>
    <x v="0"/>
    <n v="0"/>
    <n v="0"/>
    <m/>
    <n v="4.9999999999999996E-2"/>
    <n v="0"/>
    <n v="7.6479999999999997"/>
    <n v="0"/>
    <n v="77"/>
    <s v="BASE DE DATOS"/>
    <m/>
  </r>
  <r>
    <s v="20"/>
    <x v="1"/>
    <s v="SEAL"/>
    <s v="33013880"/>
    <s v="33013880"/>
    <x v="4"/>
    <s v="JMW-1"/>
    <s v="N"/>
    <n v="9.5000000000000001E-2"/>
    <n v="0"/>
    <n v="0"/>
    <n v="0"/>
    <n v="0"/>
    <n v="0"/>
    <n v="0"/>
    <n v="0"/>
    <m/>
    <m/>
    <x v="0"/>
    <s v="SEAL33013880JMW-1HI"/>
    <s v="SEAL - Sociedad El‚ctrica del Sur Oeste S. A."/>
    <x v="7"/>
    <x v="7"/>
    <s v="C. H. Caravelí"/>
    <x v="170"/>
    <x v="4"/>
    <x v="4"/>
    <x v="274"/>
    <x v="1"/>
    <s v="Instalado"/>
    <s v="Inoperativo"/>
    <s v="Distribuidora"/>
    <x v="0"/>
    <x v="1"/>
    <x v="0"/>
    <x v="0"/>
    <s v="Estatal"/>
    <s v="AREQUIPA"/>
    <s v="AREQUIPA"/>
    <s v="CARAVELI"/>
    <s v="CARAVELI"/>
    <n v="0"/>
    <x v="7"/>
    <n v="0"/>
    <x v="0"/>
    <n v="0"/>
    <x v="0"/>
    <x v="0"/>
    <n v="0"/>
    <n v="0"/>
    <m/>
    <n v="7.9166666666666673E-3"/>
    <n v="0"/>
    <n v="7.6479999999999997"/>
    <n v="0"/>
    <n v="77"/>
    <s v="BASE DE DATOS"/>
    <m/>
  </r>
  <r>
    <s v="20"/>
    <x v="1"/>
    <s v="SEAL"/>
    <s v="33013880"/>
    <s v="33013880"/>
    <x v="4"/>
    <s v="JMW-2"/>
    <s v="N"/>
    <n v="0.09"/>
    <n v="0"/>
    <n v="0"/>
    <n v="0"/>
    <n v="0"/>
    <n v="0"/>
    <n v="0"/>
    <n v="0"/>
    <m/>
    <m/>
    <x v="0"/>
    <s v="SEAL33013880JMW-2HI"/>
    <s v="SEAL - Sociedad El‚ctrica del Sur Oeste S. A."/>
    <x v="7"/>
    <x v="7"/>
    <s v="C. H. Caravelí"/>
    <x v="170"/>
    <x v="4"/>
    <x v="4"/>
    <x v="275"/>
    <x v="1"/>
    <s v="Instalado"/>
    <s v="Inoperativo"/>
    <s v="Distribuidora"/>
    <x v="0"/>
    <x v="1"/>
    <x v="0"/>
    <x v="0"/>
    <s v="Estatal"/>
    <s v="AREQUIPA"/>
    <s v="AREQUIPA"/>
    <s v="CARAVELI"/>
    <s v="CARAVELI"/>
    <n v="0"/>
    <x v="7"/>
    <n v="0"/>
    <x v="0"/>
    <n v="0"/>
    <x v="0"/>
    <x v="0"/>
    <n v="0"/>
    <n v="0"/>
    <m/>
    <n v="7.4999999999999997E-3"/>
    <n v="0"/>
    <n v="7.6479999999999997"/>
    <n v="0"/>
    <n v="77"/>
    <s v="BASE DE DATOS"/>
    <m/>
  </r>
  <r>
    <s v="20"/>
    <x v="1"/>
    <s v="SEAL"/>
    <s v="31013193"/>
    <s v="31013193"/>
    <x v="4"/>
    <s v="FRANCIS"/>
    <s v="N"/>
    <n v="0.5"/>
    <n v="0"/>
    <n v="0"/>
    <n v="0"/>
    <n v="0"/>
    <n v="0"/>
    <n v="0"/>
    <n v="0"/>
    <m/>
    <m/>
    <x v="0"/>
    <s v="SEAL31013193FRANCISHI"/>
    <s v="SEAL - Sociedad El‚ctrica del Sur Oeste S. A."/>
    <x v="7"/>
    <x v="7"/>
    <s v="C. H. Ongoro"/>
    <x v="171"/>
    <x v="4"/>
    <x v="4"/>
    <x v="276"/>
    <x v="1"/>
    <s v="Instalado"/>
    <s v="Inoperativo"/>
    <s v="Distribuidora"/>
    <x v="0"/>
    <x v="1"/>
    <x v="0"/>
    <x v="0"/>
    <s v="Estatal"/>
    <s v="AREQUIPA"/>
    <s v="AREQUIPA"/>
    <s v="CASTILLA"/>
    <s v="CAYLLOMA"/>
    <n v="0"/>
    <x v="7"/>
    <n v="0"/>
    <x v="0"/>
    <n v="0"/>
    <x v="0"/>
    <x v="0"/>
    <n v="0"/>
    <n v="0"/>
    <m/>
    <n v="4.1666666666666664E-2"/>
    <n v="0"/>
    <n v="7.6479999999999997"/>
    <n v="0"/>
    <n v="77"/>
    <s v="BASE DE DATOS"/>
    <m/>
  </r>
  <r>
    <s v="20"/>
    <x v="1"/>
    <s v="SEAL"/>
    <s v="31013193"/>
    <s v="31013193"/>
    <x v="4"/>
    <s v="TURBAL"/>
    <s v="N"/>
    <n v="0.53500000000000003"/>
    <n v="0"/>
    <n v="0"/>
    <n v="0"/>
    <n v="0"/>
    <n v="0"/>
    <n v="0"/>
    <n v="0"/>
    <m/>
    <m/>
    <x v="0"/>
    <s v="SEAL31013193TURBALHI"/>
    <s v="SEAL - Sociedad El‚ctrica del Sur Oeste S. A."/>
    <x v="7"/>
    <x v="7"/>
    <s v="C. H. Ongoro"/>
    <x v="171"/>
    <x v="4"/>
    <x v="4"/>
    <x v="277"/>
    <x v="1"/>
    <s v="Instalado"/>
    <s v="Inoperativo"/>
    <s v="Distribuidora"/>
    <x v="0"/>
    <x v="1"/>
    <x v="0"/>
    <x v="0"/>
    <s v="Estatal"/>
    <s v="AREQUIPA"/>
    <s v="AREQUIPA"/>
    <s v="CASTILLA"/>
    <s v="CAYLLOMA"/>
    <n v="0"/>
    <x v="7"/>
    <n v="0"/>
    <x v="0"/>
    <n v="0"/>
    <x v="0"/>
    <x v="0"/>
    <n v="0"/>
    <n v="0"/>
    <m/>
    <n v="4.4583333333333336E-2"/>
    <n v="0"/>
    <n v="7.6479999999999997"/>
    <n v="0"/>
    <n v="77"/>
    <s v="BASE DE DATOS"/>
    <m/>
  </r>
  <r>
    <s v="20"/>
    <x v="1"/>
    <s v="SEAL"/>
    <s v="51010397"/>
    <s v="51010397"/>
    <x v="4"/>
    <s v="Kubota 1"/>
    <s v="N"/>
    <n v="0.33600000000000002"/>
    <n v="0"/>
    <n v="0"/>
    <n v="0"/>
    <n v="0"/>
    <n v="0"/>
    <n v="0"/>
    <n v="0"/>
    <m/>
    <m/>
    <x v="0"/>
    <s v="SEAL51010397Kubota 1HI"/>
    <s v="SEAL - Sociedad El‚ctrica del Sur Oeste S. A."/>
    <x v="7"/>
    <x v="7"/>
    <s v="C. H. Chococo"/>
    <x v="172"/>
    <x v="4"/>
    <x v="4"/>
    <x v="278"/>
    <x v="1"/>
    <s v="Instalado"/>
    <s v="Inoperativo"/>
    <s v="Distribuidora"/>
    <x v="0"/>
    <x v="1"/>
    <x v="0"/>
    <x v="0"/>
    <s v="Estatal"/>
    <s v="AREQUIPA"/>
    <s v="AREQUIPA"/>
    <s v="LA UNION"/>
    <s v="ALCA"/>
    <n v="0"/>
    <x v="7"/>
    <n v="0"/>
    <x v="0"/>
    <n v="0"/>
    <x v="0"/>
    <x v="0"/>
    <n v="0"/>
    <n v="0"/>
    <m/>
    <n v="2.8000000000000001E-2"/>
    <n v="0"/>
    <n v="7.6479999999999997"/>
    <n v="0"/>
    <n v="77"/>
    <s v="BASE DE DATOS"/>
    <m/>
  </r>
  <r>
    <s v="20"/>
    <x v="1"/>
    <s v="SEAL"/>
    <s v="51010397"/>
    <s v="51010397"/>
    <x v="4"/>
    <s v="Kubota 2"/>
    <s v="N"/>
    <n v="0.33600000000000002"/>
    <n v="0"/>
    <n v="0"/>
    <n v="0"/>
    <n v="0"/>
    <n v="0"/>
    <n v="0"/>
    <n v="0"/>
    <m/>
    <m/>
    <x v="0"/>
    <s v="SEAL51010397Kubota 2HI"/>
    <s v="SEAL - Sociedad El‚ctrica del Sur Oeste S. A."/>
    <x v="7"/>
    <x v="7"/>
    <s v="C. H. Chococo"/>
    <x v="172"/>
    <x v="4"/>
    <x v="4"/>
    <x v="279"/>
    <x v="1"/>
    <s v="Instalado"/>
    <s v="Inoperativo"/>
    <s v="Distribuidora"/>
    <x v="0"/>
    <x v="1"/>
    <x v="0"/>
    <x v="0"/>
    <s v="Estatal"/>
    <s v="AREQUIPA"/>
    <s v="AREQUIPA"/>
    <s v="LA UNION"/>
    <s v="ALCA"/>
    <n v="0"/>
    <x v="7"/>
    <n v="0"/>
    <x v="0"/>
    <n v="0"/>
    <x v="0"/>
    <x v="0"/>
    <n v="0"/>
    <n v="0"/>
    <m/>
    <n v="2.8000000000000001E-2"/>
    <n v="0"/>
    <n v="7.6479999999999997"/>
    <n v="0"/>
    <n v="77"/>
    <s v="BASE DE DATOS"/>
    <m/>
  </r>
  <r>
    <s v="20"/>
    <x v="1"/>
    <s v="SEAL"/>
    <s v="33014030"/>
    <s v="33014030"/>
    <x v="4"/>
    <s v="ESCHER WYSS 1"/>
    <s v="N"/>
    <n v="0.1"/>
    <n v="0"/>
    <n v="0"/>
    <n v="0"/>
    <n v="0"/>
    <n v="0"/>
    <n v="0"/>
    <n v="0"/>
    <m/>
    <m/>
    <x v="0"/>
    <s v="SEAL33014030ESCHER WYSS 1HI"/>
    <s v="SEAL - Sociedad El‚ctrica del Sur Oeste S. A."/>
    <x v="7"/>
    <x v="7"/>
    <s v="C. H. Chuquibamba"/>
    <x v="173"/>
    <x v="4"/>
    <x v="4"/>
    <x v="280"/>
    <x v="1"/>
    <s v="Instalado"/>
    <s v="Inoperativo"/>
    <s v="Distribuidora"/>
    <x v="0"/>
    <x v="1"/>
    <x v="0"/>
    <x v="0"/>
    <s v="Estatal"/>
    <s v="AREQUIPA"/>
    <s v="AREQUIPA"/>
    <s v="CONDESUYOS"/>
    <s v="CHUQUIBAMBA"/>
    <n v="0"/>
    <x v="7"/>
    <n v="0"/>
    <x v="0"/>
    <n v="0"/>
    <x v="0"/>
    <x v="0"/>
    <n v="0"/>
    <n v="0"/>
    <m/>
    <n v="8.3333333333333332E-3"/>
    <n v="0"/>
    <n v="7.6479999999999997"/>
    <n v="0"/>
    <n v="77"/>
    <s v="BASE DE DATOS"/>
    <m/>
  </r>
  <r>
    <s v="20"/>
    <x v="1"/>
    <s v="SEAL"/>
    <s v="33014030"/>
    <s v="33014030"/>
    <x v="4"/>
    <s v="ESCHER WYSS 2"/>
    <s v="N"/>
    <n v="0.1"/>
    <n v="0"/>
    <n v="0"/>
    <n v="0"/>
    <n v="0"/>
    <n v="0"/>
    <n v="0"/>
    <n v="0"/>
    <m/>
    <m/>
    <x v="0"/>
    <s v="SEAL33014030ESCHER WYSS 2HI"/>
    <s v="SEAL - Sociedad El‚ctrica del Sur Oeste S. A."/>
    <x v="7"/>
    <x v="7"/>
    <s v="C. H. Chuquibamba"/>
    <x v="173"/>
    <x v="4"/>
    <x v="4"/>
    <x v="281"/>
    <x v="1"/>
    <s v="Instalado"/>
    <s v="Inoperativo"/>
    <s v="Distribuidora"/>
    <x v="0"/>
    <x v="1"/>
    <x v="0"/>
    <x v="0"/>
    <s v="Estatal"/>
    <s v="AREQUIPA"/>
    <s v="AREQUIPA"/>
    <s v="CONDESUYOS"/>
    <s v="CHUQUIBAMBA"/>
    <n v="0"/>
    <x v="7"/>
    <n v="0"/>
    <x v="0"/>
    <n v="0"/>
    <x v="0"/>
    <x v="0"/>
    <n v="0"/>
    <n v="0"/>
    <m/>
    <n v="8.3333333333333332E-3"/>
    <n v="0"/>
    <n v="7.6479999999999997"/>
    <n v="0"/>
    <n v="77"/>
    <s v="BASE DE DATOS"/>
    <m/>
  </r>
  <r>
    <s v="20"/>
    <x v="1"/>
    <s v="SEAL"/>
    <s v="31013910"/>
    <s v="31013910"/>
    <x v="4"/>
    <s v="WKV"/>
    <s v="N"/>
    <n v="0.25"/>
    <n v="0"/>
    <n v="0"/>
    <n v="0"/>
    <n v="0"/>
    <n v="0"/>
    <n v="0"/>
    <n v="0"/>
    <m/>
    <m/>
    <x v="1"/>
    <s v="SEAL31013910WKVHI"/>
    <s v="SEAL - Sociedad El‚ctrica del Sur Oeste S. A."/>
    <x v="7"/>
    <x v="7"/>
    <s v="C. H. Orcopampa"/>
    <x v="174"/>
    <x v="4"/>
    <x v="4"/>
    <x v="282"/>
    <x v="1"/>
    <s v="Instalado"/>
    <s v="Inoperativo"/>
    <s v="Distribuidora"/>
    <x v="0"/>
    <x v="1"/>
    <x v="0"/>
    <x v="0"/>
    <s v="Estatal"/>
    <s v="AREQUIPA"/>
    <s v="AREQUIPA"/>
    <s v="CASTILLA"/>
    <s v="ORCOPAMPA"/>
    <n v="0"/>
    <x v="7"/>
    <n v="0"/>
    <x v="0"/>
    <n v="0"/>
    <x v="0"/>
    <x v="0"/>
    <n v="0"/>
    <n v="0"/>
    <m/>
    <s v="-"/>
    <s v="-"/>
    <s v="-"/>
    <n v="0"/>
    <n v="77"/>
    <s v="BASE DE DATOS"/>
    <m/>
  </r>
  <r>
    <s v="20"/>
    <x v="1"/>
    <s v="SEAL"/>
    <s v="31013530"/>
    <s v="31013530"/>
    <x v="4"/>
    <s v="Hydraulic"/>
    <s v="N"/>
    <n v="6.4000000000000001E-2"/>
    <n v="0"/>
    <n v="0"/>
    <n v="0"/>
    <n v="0"/>
    <n v="0"/>
    <n v="0"/>
    <n v="0"/>
    <m/>
    <m/>
    <x v="0"/>
    <s v="SEAL31013530HydraulicHI"/>
    <s v="SEAL - Sociedad El‚ctrica del Sur Oeste S. A."/>
    <x v="7"/>
    <x v="7"/>
    <s v="C. H. Huanca"/>
    <x v="175"/>
    <x v="4"/>
    <x v="4"/>
    <x v="283"/>
    <x v="1"/>
    <s v="Instalado"/>
    <s v="Inoperativo"/>
    <s v="Distribuidora"/>
    <x v="0"/>
    <x v="1"/>
    <x v="0"/>
    <x v="0"/>
    <s v="Estatal"/>
    <s v="AREQUIPA"/>
    <s v="AREQUIPA"/>
    <s v="AREQUIPA"/>
    <s v="AREQUIPA"/>
    <n v="0"/>
    <x v="7"/>
    <n v="0"/>
    <x v="0"/>
    <n v="0"/>
    <x v="0"/>
    <x v="0"/>
    <n v="0"/>
    <n v="0"/>
    <m/>
    <n v="5.3333333333333332E-3"/>
    <n v="0"/>
    <n v="7.6479999999999997"/>
    <n v="0"/>
    <n v="77"/>
    <s v="BASE DE DATOS"/>
    <m/>
  </r>
  <r>
    <s v="20"/>
    <x v="1"/>
    <s v="SEAL"/>
    <s v="31013530"/>
    <s v="31013530"/>
    <x v="4"/>
    <s v="Kubota"/>
    <s v="N"/>
    <n v="0.1"/>
    <n v="0"/>
    <n v="0"/>
    <n v="0"/>
    <n v="0"/>
    <n v="0"/>
    <n v="0"/>
    <n v="0"/>
    <m/>
    <m/>
    <x v="0"/>
    <s v="SEAL31013530KubotaHI"/>
    <s v="SEAL - Sociedad El‚ctrica del Sur Oeste S. A."/>
    <x v="7"/>
    <x v="7"/>
    <s v="C. H. Huanca"/>
    <x v="175"/>
    <x v="4"/>
    <x v="4"/>
    <x v="245"/>
    <x v="1"/>
    <s v="Instalado"/>
    <s v="Inoperativo"/>
    <s v="Distribuidora"/>
    <x v="0"/>
    <x v="1"/>
    <x v="0"/>
    <x v="0"/>
    <s v="Estatal"/>
    <s v="AREQUIPA"/>
    <s v="AREQUIPA"/>
    <s v="AREQUIPA"/>
    <s v="AREQUIPA"/>
    <n v="0"/>
    <x v="7"/>
    <n v="0"/>
    <x v="0"/>
    <n v="0"/>
    <x v="0"/>
    <x v="0"/>
    <n v="0"/>
    <n v="0"/>
    <m/>
    <n v="8.3333333333333332E-3"/>
    <n v="0"/>
    <n v="7.6479999999999997"/>
    <n v="0"/>
    <n v="77"/>
    <s v="BASE DE DATOS"/>
    <m/>
  </r>
  <r>
    <s v="20"/>
    <x v="2"/>
    <s v="SEAL"/>
    <s v="31012793"/>
    <s v="31012793"/>
    <x v="4"/>
    <s v="Leffel"/>
    <s v="N"/>
    <n v="0.6"/>
    <n v="0"/>
    <n v="0"/>
    <n v="0"/>
    <n v="0"/>
    <n v="0"/>
    <n v="0"/>
    <n v="0"/>
    <m/>
    <m/>
    <x v="0"/>
    <s v="SEAL31012793LeffelHI"/>
    <s v="SEAL - Sociedad El‚ctrica del Sur Oeste S. A."/>
    <x v="7"/>
    <x v="7"/>
    <s v="C. H. San Gregorio"/>
    <x v="169"/>
    <x v="4"/>
    <x v="4"/>
    <x v="273"/>
    <x v="1"/>
    <s v="Instalado"/>
    <s v="Inoperativo"/>
    <s v="Distribuidora"/>
    <x v="0"/>
    <x v="1"/>
    <x v="0"/>
    <x v="0"/>
    <s v="Estatal"/>
    <s v="AREQUIPA"/>
    <s v="AREQUIPA"/>
    <s v="CAMANA"/>
    <s v="NICOLAS DE PIEROLA"/>
    <n v="0"/>
    <x v="7"/>
    <n v="0"/>
    <x v="0"/>
    <n v="0"/>
    <x v="0"/>
    <x v="0"/>
    <n v="0"/>
    <n v="0"/>
    <m/>
    <n v="4.9999999999999996E-2"/>
    <n v="0"/>
    <n v="7.6479999999999997"/>
    <n v="0"/>
    <n v="77"/>
    <s v="BASE DE DATOS"/>
    <m/>
  </r>
  <r>
    <s v="20"/>
    <x v="2"/>
    <s v="SEAL"/>
    <s v="33013880"/>
    <s v="33013880"/>
    <x v="4"/>
    <s v="JMW-1"/>
    <s v="N"/>
    <n v="9.5000000000000001E-2"/>
    <n v="0"/>
    <n v="0"/>
    <n v="0"/>
    <n v="0"/>
    <n v="0"/>
    <n v="0"/>
    <n v="0"/>
    <m/>
    <m/>
    <x v="0"/>
    <s v="SEAL33013880JMW-1HI"/>
    <s v="SEAL - Sociedad El‚ctrica del Sur Oeste S. A."/>
    <x v="7"/>
    <x v="7"/>
    <s v="C. H. Caravelí"/>
    <x v="170"/>
    <x v="4"/>
    <x v="4"/>
    <x v="274"/>
    <x v="1"/>
    <s v="Instalado"/>
    <s v="Inoperativo"/>
    <s v="Distribuidora"/>
    <x v="0"/>
    <x v="1"/>
    <x v="0"/>
    <x v="0"/>
    <s v="Estatal"/>
    <s v="AREQUIPA"/>
    <s v="AREQUIPA"/>
    <s v="CARAVELI"/>
    <s v="CARAVELI"/>
    <n v="0"/>
    <x v="7"/>
    <n v="0"/>
    <x v="0"/>
    <n v="0"/>
    <x v="0"/>
    <x v="0"/>
    <n v="0"/>
    <n v="0"/>
    <m/>
    <n v="7.9166666666666673E-3"/>
    <n v="0"/>
    <n v="7.6479999999999997"/>
    <n v="0"/>
    <n v="77"/>
    <s v="BASE DE DATOS"/>
    <m/>
  </r>
  <r>
    <s v="20"/>
    <x v="2"/>
    <s v="SEAL"/>
    <s v="33013880"/>
    <s v="33013880"/>
    <x v="4"/>
    <s v="JMW-2"/>
    <s v="N"/>
    <n v="0.09"/>
    <n v="0"/>
    <n v="0"/>
    <n v="0"/>
    <n v="0"/>
    <n v="0"/>
    <n v="0"/>
    <n v="0"/>
    <m/>
    <m/>
    <x v="0"/>
    <s v="SEAL33013880JMW-2HI"/>
    <s v="SEAL - Sociedad El‚ctrica del Sur Oeste S. A."/>
    <x v="7"/>
    <x v="7"/>
    <s v="C. H. Caravelí"/>
    <x v="170"/>
    <x v="4"/>
    <x v="4"/>
    <x v="275"/>
    <x v="1"/>
    <s v="Instalado"/>
    <s v="Inoperativo"/>
    <s v="Distribuidora"/>
    <x v="0"/>
    <x v="1"/>
    <x v="0"/>
    <x v="0"/>
    <s v="Estatal"/>
    <s v="AREQUIPA"/>
    <s v="AREQUIPA"/>
    <s v="CARAVELI"/>
    <s v="CARAVELI"/>
    <n v="0"/>
    <x v="7"/>
    <n v="0"/>
    <x v="0"/>
    <n v="0"/>
    <x v="0"/>
    <x v="0"/>
    <n v="0"/>
    <n v="0"/>
    <m/>
    <n v="7.4999999999999997E-3"/>
    <n v="0"/>
    <n v="7.6479999999999997"/>
    <n v="0"/>
    <n v="77"/>
    <s v="BASE DE DATOS"/>
    <m/>
  </r>
  <r>
    <s v="20"/>
    <x v="2"/>
    <s v="SEAL"/>
    <s v="31013193"/>
    <s v="31013193"/>
    <x v="4"/>
    <s v="FRANCIS"/>
    <s v="N"/>
    <n v="0.5"/>
    <n v="0"/>
    <n v="0"/>
    <n v="0"/>
    <n v="0"/>
    <n v="0"/>
    <n v="0"/>
    <n v="0"/>
    <m/>
    <m/>
    <x v="0"/>
    <s v="SEAL31013193FRANCISHI"/>
    <s v="SEAL - Sociedad El‚ctrica del Sur Oeste S. A."/>
    <x v="7"/>
    <x v="7"/>
    <s v="C. H. Ongoro"/>
    <x v="171"/>
    <x v="4"/>
    <x v="4"/>
    <x v="276"/>
    <x v="1"/>
    <s v="Instalado"/>
    <s v="Inoperativo"/>
    <s v="Distribuidora"/>
    <x v="0"/>
    <x v="1"/>
    <x v="0"/>
    <x v="0"/>
    <s v="Estatal"/>
    <s v="AREQUIPA"/>
    <s v="AREQUIPA"/>
    <s v="CASTILLA"/>
    <s v="CAYLLOMA"/>
    <n v="0"/>
    <x v="7"/>
    <n v="0"/>
    <x v="0"/>
    <n v="0"/>
    <x v="0"/>
    <x v="0"/>
    <n v="0"/>
    <n v="0"/>
    <m/>
    <n v="4.1666666666666664E-2"/>
    <n v="0"/>
    <n v="7.6479999999999997"/>
    <n v="0"/>
    <n v="77"/>
    <s v="BASE DE DATOS"/>
    <m/>
  </r>
  <r>
    <s v="20"/>
    <x v="2"/>
    <s v="SEAL"/>
    <s v="31013193"/>
    <s v="31013193"/>
    <x v="4"/>
    <s v="TURBAL"/>
    <s v="N"/>
    <n v="0.53500000000000003"/>
    <n v="0"/>
    <n v="0"/>
    <n v="0"/>
    <n v="0"/>
    <n v="0"/>
    <n v="0"/>
    <n v="0"/>
    <m/>
    <m/>
    <x v="0"/>
    <s v="SEAL31013193TURBALHI"/>
    <s v="SEAL - Sociedad El‚ctrica del Sur Oeste S. A."/>
    <x v="7"/>
    <x v="7"/>
    <s v="C. H. Ongoro"/>
    <x v="171"/>
    <x v="4"/>
    <x v="4"/>
    <x v="277"/>
    <x v="1"/>
    <s v="Instalado"/>
    <s v="Inoperativo"/>
    <s v="Distribuidora"/>
    <x v="0"/>
    <x v="1"/>
    <x v="0"/>
    <x v="0"/>
    <s v="Estatal"/>
    <s v="AREQUIPA"/>
    <s v="AREQUIPA"/>
    <s v="CASTILLA"/>
    <s v="CAYLLOMA"/>
    <n v="0"/>
    <x v="7"/>
    <n v="0"/>
    <x v="0"/>
    <n v="0"/>
    <x v="0"/>
    <x v="0"/>
    <n v="0"/>
    <n v="0"/>
    <m/>
    <n v="4.4583333333333336E-2"/>
    <n v="0"/>
    <n v="7.6479999999999997"/>
    <n v="0"/>
    <n v="77"/>
    <s v="BASE DE DATOS"/>
    <m/>
  </r>
  <r>
    <s v="20"/>
    <x v="2"/>
    <s v="SEAL"/>
    <s v="51010397"/>
    <s v="51010397"/>
    <x v="4"/>
    <s v="Kubota 1"/>
    <s v="N"/>
    <n v="0.33600000000000002"/>
    <n v="0"/>
    <n v="0"/>
    <n v="0"/>
    <n v="0"/>
    <n v="0"/>
    <n v="0"/>
    <n v="0"/>
    <m/>
    <m/>
    <x v="0"/>
    <s v="SEAL51010397Kubota 1HI"/>
    <s v="SEAL - Sociedad El‚ctrica del Sur Oeste S. A."/>
    <x v="7"/>
    <x v="7"/>
    <s v="C. H. Chococo"/>
    <x v="172"/>
    <x v="4"/>
    <x v="4"/>
    <x v="278"/>
    <x v="1"/>
    <s v="Instalado"/>
    <s v="Inoperativo"/>
    <s v="Distribuidora"/>
    <x v="0"/>
    <x v="1"/>
    <x v="0"/>
    <x v="0"/>
    <s v="Estatal"/>
    <s v="AREQUIPA"/>
    <s v="AREQUIPA"/>
    <s v="LA UNION"/>
    <s v="ALCA"/>
    <n v="0"/>
    <x v="7"/>
    <n v="0"/>
    <x v="0"/>
    <n v="0"/>
    <x v="0"/>
    <x v="0"/>
    <n v="0"/>
    <n v="0"/>
    <m/>
    <n v="2.8000000000000001E-2"/>
    <n v="0"/>
    <n v="7.6479999999999997"/>
    <n v="0"/>
    <n v="77"/>
    <s v="BASE DE DATOS"/>
    <m/>
  </r>
  <r>
    <s v="20"/>
    <x v="2"/>
    <s v="SEAL"/>
    <s v="51010397"/>
    <s v="51010397"/>
    <x v="4"/>
    <s v="Kubota 2"/>
    <s v="N"/>
    <n v="0.33600000000000002"/>
    <n v="0"/>
    <n v="0"/>
    <n v="0"/>
    <n v="0"/>
    <n v="0"/>
    <n v="0"/>
    <n v="0"/>
    <m/>
    <m/>
    <x v="0"/>
    <s v="SEAL51010397Kubota 2HI"/>
    <s v="SEAL - Sociedad El‚ctrica del Sur Oeste S. A."/>
    <x v="7"/>
    <x v="7"/>
    <s v="C. H. Chococo"/>
    <x v="172"/>
    <x v="4"/>
    <x v="4"/>
    <x v="279"/>
    <x v="1"/>
    <s v="Instalado"/>
    <s v="Inoperativo"/>
    <s v="Distribuidora"/>
    <x v="0"/>
    <x v="1"/>
    <x v="0"/>
    <x v="0"/>
    <s v="Estatal"/>
    <s v="AREQUIPA"/>
    <s v="AREQUIPA"/>
    <s v="LA UNION"/>
    <s v="ALCA"/>
    <n v="0"/>
    <x v="7"/>
    <n v="0"/>
    <x v="0"/>
    <n v="0"/>
    <x v="0"/>
    <x v="0"/>
    <n v="0"/>
    <n v="0"/>
    <m/>
    <n v="2.8000000000000001E-2"/>
    <n v="0"/>
    <n v="7.6479999999999997"/>
    <n v="0"/>
    <n v="77"/>
    <s v="BASE DE DATOS"/>
    <m/>
  </r>
  <r>
    <s v="20"/>
    <x v="2"/>
    <s v="SEAL"/>
    <s v="33014030"/>
    <s v="33014030"/>
    <x v="4"/>
    <s v="ESCHER WYSS 1"/>
    <s v="N"/>
    <n v="0.1"/>
    <n v="0"/>
    <n v="0"/>
    <n v="0"/>
    <n v="0"/>
    <n v="0"/>
    <n v="0"/>
    <n v="0"/>
    <m/>
    <m/>
    <x v="0"/>
    <s v="SEAL33014030ESCHER WYSS 1HI"/>
    <s v="SEAL - Sociedad El‚ctrica del Sur Oeste S. A."/>
    <x v="7"/>
    <x v="7"/>
    <s v="C. H. Chuquibamba"/>
    <x v="173"/>
    <x v="4"/>
    <x v="4"/>
    <x v="280"/>
    <x v="1"/>
    <s v="Instalado"/>
    <s v="Inoperativo"/>
    <s v="Distribuidora"/>
    <x v="0"/>
    <x v="1"/>
    <x v="0"/>
    <x v="0"/>
    <s v="Estatal"/>
    <s v="AREQUIPA"/>
    <s v="AREQUIPA"/>
    <s v="CONDESUYOS"/>
    <s v="CHUQUIBAMBA"/>
    <n v="0"/>
    <x v="7"/>
    <n v="0"/>
    <x v="0"/>
    <n v="0"/>
    <x v="0"/>
    <x v="0"/>
    <n v="0"/>
    <n v="0"/>
    <m/>
    <n v="8.3333333333333332E-3"/>
    <n v="0"/>
    <n v="7.6479999999999997"/>
    <n v="0"/>
    <n v="77"/>
    <s v="BASE DE DATOS"/>
    <m/>
  </r>
  <r>
    <s v="20"/>
    <x v="2"/>
    <s v="SEAL"/>
    <s v="33014030"/>
    <s v="33014030"/>
    <x v="4"/>
    <s v="ESCHER WYSS 2"/>
    <s v="N"/>
    <n v="0.1"/>
    <n v="0"/>
    <n v="0"/>
    <n v="0"/>
    <n v="0"/>
    <n v="0"/>
    <n v="0"/>
    <n v="0"/>
    <m/>
    <m/>
    <x v="0"/>
    <s v="SEAL33014030ESCHER WYSS 2HI"/>
    <s v="SEAL - Sociedad El‚ctrica del Sur Oeste S. A."/>
    <x v="7"/>
    <x v="7"/>
    <s v="C. H. Chuquibamba"/>
    <x v="173"/>
    <x v="4"/>
    <x v="4"/>
    <x v="281"/>
    <x v="1"/>
    <s v="Instalado"/>
    <s v="Inoperativo"/>
    <s v="Distribuidora"/>
    <x v="0"/>
    <x v="1"/>
    <x v="0"/>
    <x v="0"/>
    <s v="Estatal"/>
    <s v="AREQUIPA"/>
    <s v="AREQUIPA"/>
    <s v="CONDESUYOS"/>
    <s v="CHUQUIBAMBA"/>
    <n v="0"/>
    <x v="7"/>
    <n v="0"/>
    <x v="0"/>
    <n v="0"/>
    <x v="0"/>
    <x v="0"/>
    <n v="0"/>
    <n v="0"/>
    <m/>
    <n v="8.3333333333333332E-3"/>
    <n v="0"/>
    <n v="7.6479999999999997"/>
    <n v="0"/>
    <n v="77"/>
    <s v="BASE DE DATOS"/>
    <m/>
  </r>
  <r>
    <s v="20"/>
    <x v="2"/>
    <s v="SEAL"/>
    <s v="31013910"/>
    <s v="31013910"/>
    <x v="4"/>
    <s v="WKV"/>
    <s v="N"/>
    <n v="0.25"/>
    <n v="0"/>
    <n v="0"/>
    <n v="0"/>
    <n v="0"/>
    <n v="0"/>
    <n v="0"/>
    <n v="0"/>
    <m/>
    <m/>
    <x v="1"/>
    <s v="SEAL31013910WKVHI"/>
    <s v="SEAL - Sociedad El‚ctrica del Sur Oeste S. A."/>
    <x v="7"/>
    <x v="7"/>
    <s v="C. H. Orcopampa"/>
    <x v="174"/>
    <x v="4"/>
    <x v="4"/>
    <x v="282"/>
    <x v="1"/>
    <s v="Instalado"/>
    <s v="Inoperativo"/>
    <s v="Distribuidora"/>
    <x v="0"/>
    <x v="1"/>
    <x v="0"/>
    <x v="0"/>
    <s v="Estatal"/>
    <s v="AREQUIPA"/>
    <s v="AREQUIPA"/>
    <s v="CASTILLA"/>
    <s v="ORCOPAMPA"/>
    <n v="0"/>
    <x v="7"/>
    <n v="0"/>
    <x v="0"/>
    <n v="0"/>
    <x v="0"/>
    <x v="0"/>
    <n v="0"/>
    <n v="0"/>
    <m/>
    <s v="-"/>
    <s v="-"/>
    <s v="-"/>
    <n v="0"/>
    <n v="77"/>
    <s v="BASE DE DATOS"/>
    <m/>
  </r>
  <r>
    <s v="20"/>
    <x v="2"/>
    <s v="SEAL"/>
    <s v="31013530"/>
    <s v="31013530"/>
    <x v="4"/>
    <s v="Hydraulic"/>
    <s v="N"/>
    <n v="6.4000000000000001E-2"/>
    <n v="0"/>
    <n v="0"/>
    <n v="0"/>
    <n v="0"/>
    <n v="0"/>
    <n v="0"/>
    <n v="0"/>
    <m/>
    <m/>
    <x v="0"/>
    <s v="SEAL31013530HydraulicHI"/>
    <s v="SEAL - Sociedad El‚ctrica del Sur Oeste S. A."/>
    <x v="7"/>
    <x v="7"/>
    <s v="C. H. Huanca"/>
    <x v="175"/>
    <x v="4"/>
    <x v="4"/>
    <x v="283"/>
    <x v="1"/>
    <s v="Instalado"/>
    <s v="Inoperativo"/>
    <s v="Distribuidora"/>
    <x v="0"/>
    <x v="1"/>
    <x v="0"/>
    <x v="0"/>
    <s v="Estatal"/>
    <s v="AREQUIPA"/>
    <s v="AREQUIPA"/>
    <s v="AREQUIPA"/>
    <s v="AREQUIPA"/>
    <n v="0"/>
    <x v="7"/>
    <n v="0"/>
    <x v="0"/>
    <n v="0"/>
    <x v="0"/>
    <x v="0"/>
    <n v="0"/>
    <n v="0"/>
    <m/>
    <n v="5.3333333333333332E-3"/>
    <n v="0"/>
    <n v="7.6479999999999997"/>
    <n v="0"/>
    <n v="77"/>
    <s v="BASE DE DATOS"/>
    <m/>
  </r>
  <r>
    <s v="20"/>
    <x v="2"/>
    <s v="SEAL"/>
    <s v="31013530"/>
    <s v="31013530"/>
    <x v="4"/>
    <s v="Kubota"/>
    <s v="N"/>
    <n v="0.1"/>
    <n v="0"/>
    <n v="0"/>
    <n v="0"/>
    <n v="0"/>
    <n v="0"/>
    <n v="0"/>
    <n v="0"/>
    <m/>
    <m/>
    <x v="0"/>
    <s v="SEAL31013530KubotaHI"/>
    <s v="SEAL - Sociedad El‚ctrica del Sur Oeste S. A."/>
    <x v="7"/>
    <x v="7"/>
    <s v="C. H. Huanca"/>
    <x v="175"/>
    <x v="4"/>
    <x v="4"/>
    <x v="245"/>
    <x v="1"/>
    <s v="Instalado"/>
    <s v="Inoperativo"/>
    <s v="Distribuidora"/>
    <x v="0"/>
    <x v="1"/>
    <x v="0"/>
    <x v="0"/>
    <s v="Estatal"/>
    <s v="AREQUIPA"/>
    <s v="AREQUIPA"/>
    <s v="AREQUIPA"/>
    <s v="AREQUIPA"/>
    <n v="0"/>
    <x v="7"/>
    <n v="0"/>
    <x v="0"/>
    <n v="0"/>
    <x v="0"/>
    <x v="0"/>
    <n v="0"/>
    <n v="0"/>
    <m/>
    <n v="8.3333333333333332E-3"/>
    <n v="0"/>
    <n v="7.6479999999999997"/>
    <n v="0"/>
    <n v="77"/>
    <s v="BASE DE DATOS"/>
    <m/>
  </r>
  <r>
    <s v="20"/>
    <x v="1"/>
    <s v="MULLER"/>
    <s v="31001593"/>
    <s v="31001593"/>
    <x v="4"/>
    <s v="Planta 1"/>
    <s v="S"/>
    <n v="0.16"/>
    <n v="0.16"/>
    <n v="17.218"/>
    <n v="84.066000000000003"/>
    <n v="101.28400000000001"/>
    <n v="0"/>
    <n v="724"/>
    <n v="0"/>
    <m/>
    <m/>
    <x v="0"/>
    <s v="MULLER31001593Planta 1HI"/>
    <s v="E.A.W. MULLER S.A."/>
    <x v="43"/>
    <x v="43"/>
    <s v="C.H. La Esperanza"/>
    <x v="144"/>
    <x v="4"/>
    <x v="4"/>
    <x v="247"/>
    <x v="1"/>
    <s v="Instalado"/>
    <s v="Operativo"/>
    <s v="Generadora"/>
    <x v="0"/>
    <x v="1"/>
    <x v="0"/>
    <x v="0"/>
    <s v="Privado"/>
    <s v="PASCO"/>
    <s v="PASCO"/>
    <s v="OXAPAMPA"/>
    <s v="OXAPAMPA"/>
    <n v="0"/>
    <x v="7"/>
    <n v="0"/>
    <x v="0"/>
    <n v="0"/>
    <x v="0"/>
    <x v="0"/>
    <n v="101.28400000000001"/>
    <n v="0.10128400000000001"/>
    <m/>
    <n v="1.3333333333333334E-2"/>
    <n v="1.3333333333333334E-2"/>
    <n v="7.6479999999999997"/>
    <n v="0"/>
    <n v="16"/>
    <s v="BASE DE DATOS"/>
    <m/>
  </r>
  <r>
    <s v="20"/>
    <x v="1"/>
    <s v="MULLER"/>
    <s v="31001593"/>
    <s v="31001593"/>
    <x v="4"/>
    <s v="Planta 2"/>
    <s v="S"/>
    <n v="0.27200000000000002"/>
    <n v="0.27200000000000002"/>
    <n v="29.93"/>
    <n v="134.46899999999999"/>
    <n v="164.399"/>
    <n v="0"/>
    <n v="724"/>
    <n v="0"/>
    <m/>
    <m/>
    <x v="0"/>
    <s v="MULLER31001593Planta 2HI"/>
    <s v="E.A.W. MULLER S.A."/>
    <x v="43"/>
    <x v="43"/>
    <s v="C.H. La Esperanza"/>
    <x v="144"/>
    <x v="4"/>
    <x v="4"/>
    <x v="248"/>
    <x v="1"/>
    <s v="Instalado"/>
    <s v="Operativo"/>
    <s v="Generadora"/>
    <x v="0"/>
    <x v="1"/>
    <x v="0"/>
    <x v="0"/>
    <s v="Privado"/>
    <s v="PASCO"/>
    <s v="PASCO"/>
    <s v="OXAPAMPA"/>
    <s v="OXAPAMPA"/>
    <n v="0"/>
    <x v="7"/>
    <n v="0"/>
    <x v="0"/>
    <n v="0"/>
    <x v="0"/>
    <x v="0"/>
    <n v="164.399"/>
    <n v="0.16439899999999999"/>
    <m/>
    <n v="2.2666666666666668E-2"/>
    <n v="2.2666666666666668E-2"/>
    <n v="7.6479999999999997"/>
    <n v="0"/>
    <n v="16"/>
    <s v="BASE DE DATOS"/>
    <m/>
  </r>
  <r>
    <s v="20"/>
    <x v="1"/>
    <s v="MULLER"/>
    <s v="31001593"/>
    <s v="31001593"/>
    <x v="4"/>
    <s v="Planta 3"/>
    <s v="S"/>
    <n v="0.16"/>
    <n v="0.16"/>
    <n v="19.402000000000001"/>
    <n v="87.171000000000006"/>
    <n v="106.57299999999999"/>
    <n v="0"/>
    <n v="724"/>
    <n v="0"/>
    <m/>
    <m/>
    <x v="0"/>
    <s v="MULLER31001593Planta 3HI"/>
    <s v="E.A.W. MULLER S.A."/>
    <x v="43"/>
    <x v="43"/>
    <s v="C.H. La Esperanza"/>
    <x v="144"/>
    <x v="4"/>
    <x v="4"/>
    <x v="249"/>
    <x v="1"/>
    <s v="Instalado"/>
    <s v="Operativo"/>
    <s v="Generadora"/>
    <x v="0"/>
    <x v="1"/>
    <x v="0"/>
    <x v="0"/>
    <s v="Privado"/>
    <s v="PASCO"/>
    <s v="PASCO"/>
    <s v="OXAPAMPA"/>
    <s v="OXAPAMPA"/>
    <n v="0"/>
    <x v="7"/>
    <n v="0"/>
    <x v="0"/>
    <n v="0"/>
    <x v="0"/>
    <x v="0"/>
    <n v="106.57299999999999"/>
    <n v="0.10657299999999999"/>
    <m/>
    <n v="1.3333333333333334E-2"/>
    <n v="1.3333333333333334E-2"/>
    <n v="7.6479999999999997"/>
    <n v="1.4210854715202004E-14"/>
    <n v="16"/>
    <s v="BASE DE DATOS"/>
    <m/>
  </r>
  <r>
    <s v="20"/>
    <x v="2"/>
    <s v="MULLER"/>
    <s v="31001593"/>
    <s v="31001593"/>
    <x v="4"/>
    <s v="Planta 1"/>
    <s v="S"/>
    <n v="0.16"/>
    <n v="0.16"/>
    <n v="18.896999999999998"/>
    <n v="92.26"/>
    <n v="111.157"/>
    <n v="0"/>
    <n v="724"/>
    <n v="0"/>
    <m/>
    <m/>
    <x v="0"/>
    <s v="MULLER31001593Planta 1HI"/>
    <s v="E.A.W. MULLER S.A."/>
    <x v="43"/>
    <x v="43"/>
    <s v="C.H. La Esperanza"/>
    <x v="144"/>
    <x v="4"/>
    <x v="4"/>
    <x v="247"/>
    <x v="1"/>
    <s v="Instalado"/>
    <s v="Operativo"/>
    <s v="Generadora"/>
    <x v="0"/>
    <x v="1"/>
    <x v="0"/>
    <x v="0"/>
    <s v="Privado"/>
    <s v="PASCO"/>
    <s v="PASCO"/>
    <s v="OXAPAMPA"/>
    <s v="OXAPAMPA"/>
    <n v="0"/>
    <x v="7"/>
    <n v="0"/>
    <x v="0"/>
    <n v="0"/>
    <x v="0"/>
    <x v="0"/>
    <n v="111.157"/>
    <n v="0.11115699999999999"/>
    <m/>
    <n v="1.3333333333333334E-2"/>
    <n v="1.3333333333333334E-2"/>
    <n v="7.6479999999999997"/>
    <n v="1.4210854715202004E-14"/>
    <n v="16"/>
    <s v="BASE DE DATOS"/>
    <m/>
  </r>
  <r>
    <s v="20"/>
    <x v="2"/>
    <s v="MULLER"/>
    <s v="31001593"/>
    <s v="31001593"/>
    <x v="4"/>
    <s v="Planta 2"/>
    <s v="S"/>
    <n v="0.27200000000000002"/>
    <n v="0.27200000000000002"/>
    <n v="30.597999999999999"/>
    <n v="142.327"/>
    <n v="172.92500000000001"/>
    <n v="0"/>
    <n v="724"/>
    <n v="0"/>
    <m/>
    <m/>
    <x v="0"/>
    <s v="MULLER31001593Planta 2HI"/>
    <s v="E.A.W. MULLER S.A."/>
    <x v="43"/>
    <x v="43"/>
    <s v="C.H. La Esperanza"/>
    <x v="144"/>
    <x v="4"/>
    <x v="4"/>
    <x v="248"/>
    <x v="1"/>
    <s v="Instalado"/>
    <s v="Operativo"/>
    <s v="Generadora"/>
    <x v="0"/>
    <x v="1"/>
    <x v="0"/>
    <x v="0"/>
    <s v="Privado"/>
    <s v="PASCO"/>
    <s v="PASCO"/>
    <s v="OXAPAMPA"/>
    <s v="OXAPAMPA"/>
    <n v="0"/>
    <x v="7"/>
    <n v="0"/>
    <x v="0"/>
    <n v="0"/>
    <x v="0"/>
    <x v="0"/>
    <n v="172.92500000000001"/>
    <n v="0.17292500000000002"/>
    <m/>
    <n v="2.2666666666666668E-2"/>
    <n v="2.2666666666666668E-2"/>
    <n v="7.6479999999999997"/>
    <n v="0"/>
    <n v="16"/>
    <s v="BASE DE DATOS"/>
    <m/>
  </r>
  <r>
    <s v="20"/>
    <x v="2"/>
    <s v="MULLER"/>
    <s v="31001593"/>
    <s v="31001593"/>
    <x v="4"/>
    <s v="Planta 3"/>
    <s v="S"/>
    <n v="0.16"/>
    <n v="0.16"/>
    <n v="20"/>
    <n v="93.024000000000001"/>
    <n v="113.024"/>
    <n v="0"/>
    <n v="724"/>
    <n v="0"/>
    <m/>
    <m/>
    <x v="0"/>
    <s v="MULLER31001593Planta 3HI"/>
    <s v="E.A.W. MULLER S.A."/>
    <x v="43"/>
    <x v="43"/>
    <s v="C.H. La Esperanza"/>
    <x v="144"/>
    <x v="4"/>
    <x v="4"/>
    <x v="249"/>
    <x v="1"/>
    <s v="Instalado"/>
    <s v="Operativo"/>
    <s v="Generadora"/>
    <x v="0"/>
    <x v="1"/>
    <x v="0"/>
    <x v="0"/>
    <s v="Privado"/>
    <s v="PASCO"/>
    <s v="PASCO"/>
    <s v="OXAPAMPA"/>
    <s v="OXAPAMPA"/>
    <n v="0"/>
    <x v="7"/>
    <n v="0"/>
    <x v="0"/>
    <n v="0"/>
    <x v="0"/>
    <x v="0"/>
    <n v="113.024"/>
    <n v="0.113024"/>
    <m/>
    <n v="1.3333333333333334E-2"/>
    <n v="1.3333333333333334E-2"/>
    <n v="7.6479999999999997"/>
    <n v="0"/>
    <n v="16"/>
    <s v="BASE DE DATOS"/>
    <m/>
  </r>
  <r>
    <s v="20"/>
    <x v="1"/>
    <s v="CHTING"/>
    <s v="18169608"/>
    <s v="18169608"/>
    <x v="4"/>
    <s v="Allis Charner 1-4"/>
    <s v="S"/>
    <n v="1.65"/>
    <n v="1.2"/>
    <n v="0"/>
    <n v="0"/>
    <n v="0"/>
    <n v="0"/>
    <n v="0"/>
    <n v="696"/>
    <m/>
    <m/>
    <x v="0"/>
    <s v="CHTING18169608Allis Charner 1-4HI"/>
    <s v="Compa¤ia Hidroel‚ctrica Tingo SA"/>
    <x v="47"/>
    <x v="47"/>
    <s v="C.H. Tingo"/>
    <x v="204"/>
    <x v="4"/>
    <x v="4"/>
    <x v="289"/>
    <x v="1"/>
    <s v="Instalado"/>
    <s v="Operativo"/>
    <s v="Generadora"/>
    <x v="0"/>
    <x v="1"/>
    <x v="0"/>
    <x v="0"/>
    <s v="Privado"/>
    <s v="LIMA"/>
    <s v="LIMA"/>
    <s v="HUARAL"/>
    <s v="SANTA CRUZ DE ANDAMARCA"/>
    <n v="0"/>
    <x v="7"/>
    <n v="0"/>
    <x v="0"/>
    <n v="0"/>
    <x v="0"/>
    <x v="0"/>
    <n v="0"/>
    <n v="0"/>
    <m/>
    <n v="0.13749999999999998"/>
    <n v="9.9999999999999992E-2"/>
    <n v="7.6479999999999997"/>
    <n v="0"/>
    <n v="14"/>
    <s v="BASE DE DATOS"/>
    <m/>
  </r>
  <r>
    <s v="20"/>
    <x v="2"/>
    <s v="CHTING"/>
    <s v="18169608"/>
    <s v="18169608"/>
    <x v="4"/>
    <s v="Allis Charner 1-4"/>
    <s v="S"/>
    <n v="1.65"/>
    <n v="1.2"/>
    <n v="0"/>
    <n v="0"/>
    <n v="0"/>
    <n v="0"/>
    <n v="0"/>
    <n v="720"/>
    <m/>
    <m/>
    <x v="0"/>
    <s v="CHTING18169608Allis Charner 1-4HI"/>
    <s v="Compa¤ia Hidroel‚ctrica Tingo SA"/>
    <x v="47"/>
    <x v="47"/>
    <s v="C.H. Tingo"/>
    <x v="204"/>
    <x v="4"/>
    <x v="4"/>
    <x v="289"/>
    <x v="1"/>
    <s v="Instalado"/>
    <s v="Operativo"/>
    <s v="Generadora"/>
    <x v="0"/>
    <x v="1"/>
    <x v="0"/>
    <x v="0"/>
    <s v="Privado"/>
    <s v="LIMA"/>
    <s v="LIMA"/>
    <s v="HUARAL"/>
    <s v="SANTA CRUZ DE ANDAMARCA"/>
    <n v="0"/>
    <x v="7"/>
    <n v="0"/>
    <x v="0"/>
    <n v="0"/>
    <x v="0"/>
    <x v="0"/>
    <n v="0"/>
    <n v="0"/>
    <m/>
    <n v="0.13749999999999998"/>
    <n v="9.9999999999999992E-2"/>
    <n v="7.6479999999999997"/>
    <n v="0"/>
    <n v="14"/>
    <s v="BASE DE DATOS"/>
    <m/>
  </r>
  <r>
    <s v="20"/>
    <x v="1"/>
    <s v="UCAYAL"/>
    <s v="33031200"/>
    <s v="33031200"/>
    <x v="4"/>
    <s v="Grupo 1"/>
    <s v="S"/>
    <n v="0.24"/>
    <n v="0.23"/>
    <n v="37.210999999999999"/>
    <n v="118.961"/>
    <n v="156.172"/>
    <n v="0"/>
    <n v="648"/>
    <n v="0"/>
    <m/>
    <m/>
    <x v="0"/>
    <s v="UCAYAL33031200Grupo 1HI"/>
    <s v="Electro Ucayali S.A."/>
    <x v="0"/>
    <x v="0"/>
    <s v="C.H. CANUJA"/>
    <x v="135"/>
    <x v="4"/>
    <x v="4"/>
    <x v="44"/>
    <x v="1"/>
    <s v="Instalado"/>
    <s v="Operativo"/>
    <s v="Distribuidora"/>
    <x v="0"/>
    <x v="0"/>
    <x v="0"/>
    <x v="0"/>
    <s v="Estatal"/>
    <s v="UCAYALI"/>
    <s v="UCAYALI"/>
    <s v="ATALAYA"/>
    <s v="ATALAYA"/>
    <n v="0"/>
    <x v="7"/>
    <n v="0"/>
    <x v="0"/>
    <n v="0"/>
    <x v="0"/>
    <x v="0"/>
    <n v="156.172"/>
    <n v="0.15617200000000001"/>
    <m/>
    <n v="2.1818181818181816E-2"/>
    <n v="2.0909090909090908E-2"/>
    <n v="7.6479999999999997"/>
    <n v="0"/>
    <n v="23"/>
    <s v="BASE DE DATOS"/>
    <m/>
  </r>
  <r>
    <s v="20"/>
    <x v="1"/>
    <s v="UCAYAL"/>
    <s v="33031200"/>
    <s v="33031200"/>
    <x v="4"/>
    <s v="Grupo 2"/>
    <s v="S"/>
    <n v="0.13"/>
    <n v="0.12"/>
    <n v="0.36099999999999999"/>
    <n v="34.840000000000003"/>
    <n v="35.201000000000001"/>
    <n v="0"/>
    <n v="519"/>
    <n v="0"/>
    <m/>
    <m/>
    <x v="0"/>
    <s v="UCAYAL33031200Grupo 2HI"/>
    <s v="Electro Ucayali S.A."/>
    <x v="0"/>
    <x v="0"/>
    <s v="C.H. CANUJA"/>
    <x v="135"/>
    <x v="4"/>
    <x v="4"/>
    <x v="171"/>
    <x v="1"/>
    <s v="Instalado"/>
    <s v="Operativo"/>
    <s v="Distribuidora"/>
    <x v="0"/>
    <x v="0"/>
    <x v="0"/>
    <x v="0"/>
    <s v="Estatal"/>
    <s v="UCAYALI"/>
    <s v="UCAYALI"/>
    <s v="ATALAYA"/>
    <s v="ATALAYA"/>
    <n v="0"/>
    <x v="7"/>
    <n v="0"/>
    <x v="0"/>
    <n v="0"/>
    <x v="0"/>
    <x v="0"/>
    <n v="35.201000000000001"/>
    <n v="3.5201000000000003E-2"/>
    <m/>
    <n v="1.0833333333333334E-2"/>
    <n v="0.01"/>
    <n v="7.6479999999999997"/>
    <n v="0"/>
    <n v="23"/>
    <s v="BASE DE DATOS"/>
    <m/>
  </r>
  <r>
    <s v="20"/>
    <x v="1"/>
    <s v="UCAYAL"/>
    <s v="33031200"/>
    <s v="33031200"/>
    <x v="4"/>
    <s v="Grupo 3"/>
    <s v="S"/>
    <n v="0.5"/>
    <n v="0.48"/>
    <n v="86.174999999999997"/>
    <n v="212.358"/>
    <n v="298.53300000000002"/>
    <n v="0"/>
    <n v="670"/>
    <n v="0"/>
    <m/>
    <m/>
    <x v="0"/>
    <s v="UCAYAL33031200Grupo 3HI"/>
    <s v="Electro Ucayali S.A."/>
    <x v="0"/>
    <x v="0"/>
    <s v="C.H. CANUJA"/>
    <x v="135"/>
    <x v="4"/>
    <x v="4"/>
    <x v="172"/>
    <x v="1"/>
    <s v="Instalado"/>
    <s v="Operativo"/>
    <s v="Distribuidora"/>
    <x v="0"/>
    <x v="0"/>
    <x v="0"/>
    <x v="0"/>
    <s v="Estatal"/>
    <s v="UCAYALI"/>
    <s v="UCAYALI"/>
    <s v="ATALAYA"/>
    <s v="ATALAYA"/>
    <n v="0"/>
    <x v="7"/>
    <n v="0"/>
    <x v="0"/>
    <n v="0"/>
    <x v="0"/>
    <x v="0"/>
    <n v="298.53300000000002"/>
    <n v="0.29853299999999999"/>
    <m/>
    <n v="4.1666666666666664E-2"/>
    <n v="0.04"/>
    <n v="7.6479999999999997"/>
    <n v="0"/>
    <n v="23"/>
    <s v="BASE DE DATOS"/>
    <m/>
  </r>
  <r>
    <s v="20"/>
    <x v="1"/>
    <s v="UCAYAL"/>
    <s v="51027119"/>
    <s v="51027119"/>
    <x v="4"/>
    <s v="690 PANELES FOTOVOL"/>
    <s v="S"/>
    <n v="8.9999999999999993E-3"/>
    <n v="8.9999999999999993E-3"/>
    <n v="1.968"/>
    <n v="3.7629999999999999"/>
    <n v="5.7309999999999999"/>
    <n v="0"/>
    <n v="720"/>
    <n v="0"/>
    <m/>
    <m/>
    <x v="0"/>
    <s v="UCAYAL51027119690 PANELES FOTOVOLHI"/>
    <s v="Electro Ucayali S.A."/>
    <x v="0"/>
    <x v="0"/>
    <s v="C. S. PURUS"/>
    <x v="136"/>
    <x v="6"/>
    <x v="6"/>
    <x v="238"/>
    <x v="3"/>
    <s v="Instalado"/>
    <s v="Operativo"/>
    <s v="Distribuidora"/>
    <x v="0"/>
    <x v="0"/>
    <x v="0"/>
    <x v="0"/>
    <s v="Estatal"/>
    <s v="UCAYALI"/>
    <s v="UCAYALI"/>
    <s v="PURUS"/>
    <s v="PURUS"/>
    <n v="0"/>
    <x v="9"/>
    <n v="0"/>
    <x v="0"/>
    <n v="0"/>
    <x v="0"/>
    <x v="0"/>
    <n v="5.7309999999999999"/>
    <n v="5.731E-3"/>
    <m/>
    <n v="7.4999999999999991E-4"/>
    <n v="7.4999999999999991E-4"/>
    <n v="7.6479999999999997"/>
    <n v="0"/>
    <n v="23"/>
    <s v="BASE DE DATOS"/>
    <m/>
  </r>
  <r>
    <s v="20"/>
    <x v="2"/>
    <s v="UCAYAL"/>
    <s v="33031200"/>
    <s v="33031200"/>
    <x v="4"/>
    <s v="Grupo 1"/>
    <s v="S"/>
    <n v="0.24"/>
    <n v="0.23"/>
    <n v="50.378999999999998"/>
    <n v="123.30800000000001"/>
    <n v="173.68700000000001"/>
    <n v="0"/>
    <n v="648"/>
    <n v="0"/>
    <m/>
    <m/>
    <x v="0"/>
    <s v="UCAYAL33031200Grupo 1HI"/>
    <s v="Electro Ucayali S.A."/>
    <x v="0"/>
    <x v="0"/>
    <s v="C.H. CANUJA"/>
    <x v="135"/>
    <x v="4"/>
    <x v="4"/>
    <x v="44"/>
    <x v="1"/>
    <s v="Instalado"/>
    <s v="Operativo"/>
    <s v="Distribuidora"/>
    <x v="0"/>
    <x v="0"/>
    <x v="0"/>
    <x v="0"/>
    <s v="Estatal"/>
    <s v="UCAYALI"/>
    <s v="UCAYALI"/>
    <s v="ATALAYA"/>
    <s v="ATALAYA"/>
    <n v="0"/>
    <x v="7"/>
    <n v="0"/>
    <x v="0"/>
    <n v="0"/>
    <x v="0"/>
    <x v="0"/>
    <n v="173.68700000000001"/>
    <n v="0.17368700000000001"/>
    <m/>
    <n v="2.1818181818181816E-2"/>
    <n v="2.0909090909090908E-2"/>
    <n v="7.6479999999999997"/>
    <n v="0"/>
    <n v="23"/>
    <s v="BASE DE DATOS"/>
    <m/>
  </r>
  <r>
    <s v="20"/>
    <x v="2"/>
    <s v="UCAYAL"/>
    <s v="33031200"/>
    <s v="33031200"/>
    <x v="4"/>
    <s v="Grupo 3"/>
    <s v="S"/>
    <n v="0.5"/>
    <n v="0.48"/>
    <n v="102.78100000000001"/>
    <n v="220.381"/>
    <n v="323.16199999999998"/>
    <n v="0"/>
    <n v="670"/>
    <n v="0"/>
    <m/>
    <m/>
    <x v="0"/>
    <s v="UCAYAL33031200Grupo 3HI"/>
    <s v="Electro Ucayali S.A."/>
    <x v="0"/>
    <x v="0"/>
    <s v="C.H. CANUJA"/>
    <x v="135"/>
    <x v="4"/>
    <x v="4"/>
    <x v="172"/>
    <x v="1"/>
    <s v="Instalado"/>
    <s v="Operativo"/>
    <s v="Distribuidora"/>
    <x v="0"/>
    <x v="0"/>
    <x v="0"/>
    <x v="0"/>
    <s v="Estatal"/>
    <s v="UCAYALI"/>
    <s v="UCAYALI"/>
    <s v="ATALAYA"/>
    <s v="ATALAYA"/>
    <n v="0"/>
    <x v="7"/>
    <n v="0"/>
    <x v="0"/>
    <n v="0"/>
    <x v="0"/>
    <x v="0"/>
    <n v="323.16199999999998"/>
    <n v="0.323162"/>
    <m/>
    <n v="4.1666666666666664E-2"/>
    <n v="0.04"/>
    <n v="7.6479999999999997"/>
    <n v="5.6843418860808015E-14"/>
    <n v="23"/>
    <s v="BASE DE DATOS"/>
    <m/>
  </r>
  <r>
    <s v="20"/>
    <x v="2"/>
    <s v="UCAYAL"/>
    <s v="33031200"/>
    <s v="33031200"/>
    <x v="4"/>
    <s v="Grupo 2"/>
    <s v="S"/>
    <n v="0.13"/>
    <n v="0.12"/>
    <n v="0.16300000000000001"/>
    <n v="25.82"/>
    <n v="25.983000000000001"/>
    <n v="0"/>
    <n v="519"/>
    <n v="0"/>
    <m/>
    <m/>
    <x v="0"/>
    <s v="UCAYAL33031200Grupo 2HI"/>
    <s v="Electro Ucayali S.A."/>
    <x v="0"/>
    <x v="0"/>
    <s v="C.H. CANUJA"/>
    <x v="135"/>
    <x v="4"/>
    <x v="4"/>
    <x v="171"/>
    <x v="1"/>
    <s v="Instalado"/>
    <s v="Operativo"/>
    <s v="Distribuidora"/>
    <x v="0"/>
    <x v="0"/>
    <x v="0"/>
    <x v="0"/>
    <s v="Estatal"/>
    <s v="UCAYALI"/>
    <s v="UCAYALI"/>
    <s v="ATALAYA"/>
    <s v="ATALAYA"/>
    <n v="0"/>
    <x v="7"/>
    <n v="0"/>
    <x v="0"/>
    <n v="0"/>
    <x v="0"/>
    <x v="0"/>
    <n v="25.983000000000001"/>
    <n v="2.5982999999999999E-2"/>
    <m/>
    <n v="1.0833333333333334E-2"/>
    <n v="0.01"/>
    <n v="7.6479999999999997"/>
    <n v="0"/>
    <n v="23"/>
    <s v="BASE DE DATOS"/>
    <m/>
  </r>
  <r>
    <s v="20"/>
    <x v="2"/>
    <s v="UCAYAL"/>
    <s v="51027119"/>
    <s v="51027119"/>
    <x v="4"/>
    <s v="690 PANELES FOTOVOL"/>
    <s v="S"/>
    <n v="8.9999999999999993E-3"/>
    <n v="8.9999999999999993E-3"/>
    <n v="2.2189999999999999"/>
    <n v="4.2439999999999998"/>
    <n v="6.4630000000000001"/>
    <n v="0"/>
    <n v="720"/>
    <n v="0"/>
    <m/>
    <m/>
    <x v="0"/>
    <s v="UCAYAL51027119690 PANELES FOTOVOLHI"/>
    <s v="Electro Ucayali S.A."/>
    <x v="0"/>
    <x v="0"/>
    <s v="C. S. PURUS"/>
    <x v="136"/>
    <x v="6"/>
    <x v="6"/>
    <x v="238"/>
    <x v="3"/>
    <s v="Instalado"/>
    <s v="Operativo"/>
    <s v="Distribuidora"/>
    <x v="0"/>
    <x v="0"/>
    <x v="0"/>
    <x v="0"/>
    <s v="Estatal"/>
    <s v="UCAYALI"/>
    <s v="UCAYALI"/>
    <s v="PURUS"/>
    <s v="PURUS"/>
    <n v="0"/>
    <x v="9"/>
    <n v="0"/>
    <x v="0"/>
    <n v="0"/>
    <x v="0"/>
    <x v="0"/>
    <n v="6.4630000000000001"/>
    <n v="6.463E-3"/>
    <m/>
    <n v="7.4999999999999991E-4"/>
    <n v="7.4999999999999991E-4"/>
    <n v="7.6479999999999997"/>
    <n v="-8.8817841970012523E-16"/>
    <n v="23"/>
    <s v="BASE DE DATOS"/>
    <m/>
  </r>
  <r>
    <s v="20"/>
    <x v="1"/>
    <s v="SINERS"/>
    <s v="11048994"/>
    <s v="11048994"/>
    <x v="4"/>
    <s v="G-1"/>
    <s v="S"/>
    <n v="6.3"/>
    <n v="6.3"/>
    <n v="508"/>
    <n v="2616"/>
    <n v="3124"/>
    <n v="0"/>
    <n v="658.73"/>
    <n v="37.270000000000003"/>
    <m/>
    <m/>
    <x v="0"/>
    <s v="SINERS11048994G-1HI"/>
    <s v="Sindicato Energ‚tico S.A."/>
    <x v="46"/>
    <x v="46"/>
    <s v="C.H.CURUMUY"/>
    <x v="176"/>
    <x v="4"/>
    <x v="4"/>
    <x v="37"/>
    <x v="1"/>
    <s v="Instalado"/>
    <s v="Operativo"/>
    <s v="Generadora"/>
    <x v="0"/>
    <x v="1"/>
    <x v="0"/>
    <x v="0"/>
    <s v="Privado"/>
    <s v="PIURA"/>
    <s v="PIURA"/>
    <s v="PIURA"/>
    <s v="PIURA"/>
    <n v="0"/>
    <x v="7"/>
    <n v="0"/>
    <x v="0"/>
    <n v="0"/>
    <x v="0"/>
    <x v="0"/>
    <n v="3124"/>
    <n v="3.1240000000000001"/>
    <m/>
    <n v="0.52500000000000002"/>
    <n v="0.52500000000000002"/>
    <n v="7.6479999999999997"/>
    <n v="0"/>
    <n v="76"/>
    <s v="BASE DE DATOS"/>
    <m/>
  </r>
  <r>
    <s v="20"/>
    <x v="1"/>
    <s v="SINERS"/>
    <s v="11048994"/>
    <s v="11048994"/>
    <x v="4"/>
    <s v="G-2"/>
    <s v="S"/>
    <n v="6.3"/>
    <n v="6.3"/>
    <n v="350"/>
    <n v="2949"/>
    <n v="3299"/>
    <n v="6"/>
    <n v="635.97"/>
    <n v="54.03"/>
    <m/>
    <m/>
    <x v="0"/>
    <s v="SINERS11048994G-2HI"/>
    <s v="Sindicato Energ‚tico S.A."/>
    <x v="46"/>
    <x v="46"/>
    <s v="C.H.CURUMUY"/>
    <x v="176"/>
    <x v="4"/>
    <x v="4"/>
    <x v="38"/>
    <x v="1"/>
    <s v="Instalado"/>
    <s v="Operativo"/>
    <s v="Generadora"/>
    <x v="0"/>
    <x v="1"/>
    <x v="0"/>
    <x v="0"/>
    <s v="Privado"/>
    <s v="PIURA"/>
    <s v="PIURA"/>
    <s v="PIURA"/>
    <s v="PIURA"/>
    <n v="0"/>
    <x v="7"/>
    <n v="0"/>
    <x v="0"/>
    <n v="0"/>
    <x v="0"/>
    <x v="0"/>
    <n v="3299"/>
    <n v="3.2989999999999999"/>
    <m/>
    <n v="0.52500000000000002"/>
    <n v="0.52500000000000002"/>
    <n v="7.6479999999999997"/>
    <n v="0"/>
    <n v="76"/>
    <s v="BASE DE DATOS"/>
    <m/>
  </r>
  <r>
    <s v="20"/>
    <x v="1"/>
    <s v="SINERS"/>
    <s v="11048995"/>
    <s v="11048995"/>
    <x v="4"/>
    <s v="G-1"/>
    <s v="S"/>
    <n v="8.1999999999999993"/>
    <n v="8"/>
    <n v="625.91"/>
    <n v="3564.21"/>
    <n v="4190.12"/>
    <n v="62.53"/>
    <n v="603.5"/>
    <n v="29.97"/>
    <m/>
    <m/>
    <x v="0"/>
    <s v="SINERS11048995G-1HI"/>
    <s v="Sindicato Energ‚tico S.A."/>
    <x v="46"/>
    <x v="46"/>
    <s v="C.H. POECHOS I"/>
    <x v="177"/>
    <x v="4"/>
    <x v="4"/>
    <x v="37"/>
    <x v="1"/>
    <s v="Instalado"/>
    <s v="Operativo"/>
    <s v="Generadora"/>
    <x v="0"/>
    <x v="1"/>
    <x v="0"/>
    <x v="0"/>
    <s v="Privado"/>
    <s v="PIURA"/>
    <s v="PIURA"/>
    <s v="PIURA"/>
    <s v="QUEROCOTILLO"/>
    <n v="0"/>
    <x v="7"/>
    <n v="0"/>
    <x v="1"/>
    <s v="-"/>
    <x v="0"/>
    <x v="0"/>
    <n v="4190.12"/>
    <n v="4.1901200000000003"/>
    <m/>
    <n v="0.68333333333333324"/>
    <n v="0.65"/>
    <n v="7.6479999999999997"/>
    <n v="0"/>
    <n v="76"/>
    <s v="BASE DE DATOS"/>
    <m/>
  </r>
  <r>
    <s v="20"/>
    <x v="1"/>
    <s v="SINERS"/>
    <s v="11048995"/>
    <s v="11048995"/>
    <x v="4"/>
    <s v="G-2"/>
    <s v="S"/>
    <n v="8.1999999999999993"/>
    <n v="8"/>
    <n v="512.69000000000005"/>
    <n v="2609.96"/>
    <n v="3122.65"/>
    <n v="0"/>
    <n v="437.4"/>
    <n v="258.60000000000002"/>
    <m/>
    <m/>
    <x v="0"/>
    <s v="SINERS11048995G-2HI"/>
    <s v="Sindicato Energ‚tico S.A."/>
    <x v="46"/>
    <x v="46"/>
    <s v="C.H. POECHOS I"/>
    <x v="177"/>
    <x v="4"/>
    <x v="4"/>
    <x v="38"/>
    <x v="1"/>
    <s v="Instalado"/>
    <s v="Operativo"/>
    <s v="Generadora"/>
    <x v="0"/>
    <x v="1"/>
    <x v="0"/>
    <x v="0"/>
    <s v="Privado"/>
    <s v="PIURA"/>
    <s v="PIURA"/>
    <s v="PIURA"/>
    <s v="QUEROCOTILLO"/>
    <n v="0"/>
    <x v="7"/>
    <n v="0"/>
    <x v="1"/>
    <s v="-"/>
    <x v="0"/>
    <x v="0"/>
    <n v="3122.65"/>
    <n v="3.1226500000000001"/>
    <m/>
    <n v="0.68333333333333324"/>
    <n v="0.65"/>
    <n v="7.6479999999999997"/>
    <n v="0"/>
    <n v="76"/>
    <s v="BASE DE DATOS"/>
    <m/>
  </r>
  <r>
    <s v="20"/>
    <x v="1"/>
    <s v="SINERS"/>
    <s v="11048996"/>
    <s v="11048996"/>
    <x v="4"/>
    <s v="G-1"/>
    <s v="S"/>
    <n v="5.0999999999999996"/>
    <n v="5"/>
    <n v="456"/>
    <n v="2189"/>
    <n v="2645"/>
    <n v="0"/>
    <n v="686.05"/>
    <n v="9.9499999999999993"/>
    <m/>
    <m/>
    <x v="0"/>
    <s v="SINERS11048996G-1HI"/>
    <s v="Sindicato Energ‚tico S.A."/>
    <x v="46"/>
    <x v="46"/>
    <s v="C.H. POECHOS II"/>
    <x v="178"/>
    <x v="4"/>
    <x v="4"/>
    <x v="37"/>
    <x v="1"/>
    <s v="Instalado"/>
    <s v="Operativo"/>
    <s v="Generadora"/>
    <x v="0"/>
    <x v="1"/>
    <x v="1"/>
    <x v="0"/>
    <s v="Privado"/>
    <s v="PIURA"/>
    <s v="PIURA"/>
    <s v="SULLANA"/>
    <s v="QUEROCOTILLO"/>
    <n v="0"/>
    <x v="7"/>
    <n v="0"/>
    <x v="1"/>
    <s v="PRIMERA"/>
    <x v="0"/>
    <x v="0"/>
    <n v="2645"/>
    <n v="2.645"/>
    <m/>
    <n v="0.42499999999999999"/>
    <n v="0.41666666666666669"/>
    <n v="7.6479999999999997"/>
    <n v="0"/>
    <n v="76"/>
    <s v="BASE DE DATOS"/>
    <m/>
  </r>
  <r>
    <s v="20"/>
    <x v="1"/>
    <s v="SINERS"/>
    <s v="11048996"/>
    <s v="11048996"/>
    <x v="4"/>
    <s v="G-2"/>
    <s v="S"/>
    <n v="5.0999999999999996"/>
    <n v="5"/>
    <n v="453"/>
    <n v="2192"/>
    <n v="2645"/>
    <n v="0"/>
    <n v="685.82"/>
    <n v="10.18"/>
    <m/>
    <m/>
    <x v="0"/>
    <s v="SINERS11048996G-2HI"/>
    <s v="Sindicato Energ‚tico S.A."/>
    <x v="46"/>
    <x v="46"/>
    <s v="C.H. POECHOS II"/>
    <x v="178"/>
    <x v="4"/>
    <x v="4"/>
    <x v="38"/>
    <x v="1"/>
    <s v="Instalado"/>
    <s v="Operativo"/>
    <s v="Generadora"/>
    <x v="0"/>
    <x v="1"/>
    <x v="1"/>
    <x v="0"/>
    <s v="Privado"/>
    <s v="PIURA"/>
    <s v="PIURA"/>
    <s v="SULLANA"/>
    <s v="QUEROCOTILLO"/>
    <n v="0"/>
    <x v="7"/>
    <n v="0"/>
    <x v="1"/>
    <s v="PRIMERA"/>
    <x v="0"/>
    <x v="0"/>
    <n v="2645"/>
    <n v="2.645"/>
    <m/>
    <n v="0.42499999999999999"/>
    <n v="0.41666666666666669"/>
    <n v="7.6479999999999997"/>
    <n v="0"/>
    <n v="76"/>
    <s v="BASE DE DATOS"/>
    <m/>
  </r>
  <r>
    <s v="20"/>
    <x v="1"/>
    <s v="SINERS"/>
    <s v="11048997"/>
    <s v="11048997"/>
    <x v="4"/>
    <s v="G-1"/>
    <s v="S"/>
    <n v="10"/>
    <n v="10"/>
    <n v="1242.729"/>
    <n v="5544.5290000000005"/>
    <n v="6787.2579999999998"/>
    <n v="0"/>
    <n v="684.4"/>
    <n v="11.19"/>
    <m/>
    <m/>
    <x v="0"/>
    <s v="SINERS11048997G-1HI"/>
    <s v="Sindicato Energ‚tico S.A."/>
    <x v="46"/>
    <x v="46"/>
    <s v="C.H.CHANCAY"/>
    <x v="179"/>
    <x v="4"/>
    <x v="4"/>
    <x v="37"/>
    <x v="1"/>
    <s v="Instalado"/>
    <s v="Operativo"/>
    <s v="Generadora"/>
    <x v="0"/>
    <x v="1"/>
    <x v="1"/>
    <x v="0"/>
    <s v="Privado"/>
    <s v="LIMA"/>
    <s v="LIMA"/>
    <s v="HUARAL"/>
    <s v="PACARAOS"/>
    <n v="0"/>
    <x v="7"/>
    <n v="0"/>
    <x v="1"/>
    <s v="PRIMERA"/>
    <x v="0"/>
    <x v="0"/>
    <n v="6787.2579999999998"/>
    <n v="6.7872579999999996"/>
    <m/>
    <n v="0.83333333333333337"/>
    <n v="0.83333333333333337"/>
    <n v="7.6479999999999997"/>
    <n v="9.0949470177292824E-13"/>
    <n v="76"/>
    <s v="BASE DE DATOS"/>
    <m/>
  </r>
  <r>
    <s v="20"/>
    <x v="1"/>
    <s v="SINERS"/>
    <s v="11048997"/>
    <s v="11048997"/>
    <x v="4"/>
    <s v="G-2"/>
    <s v="S"/>
    <n v="10"/>
    <n v="10"/>
    <n v="1240.595"/>
    <n v="5543.674"/>
    <n v="6784.2690000000002"/>
    <n v="0"/>
    <n v="684.24"/>
    <n v="11.35"/>
    <m/>
    <m/>
    <x v="0"/>
    <s v="SINERS11048997G-2HI"/>
    <s v="Sindicato Energ‚tico S.A."/>
    <x v="46"/>
    <x v="46"/>
    <s v="C.H.CHANCAY"/>
    <x v="179"/>
    <x v="4"/>
    <x v="4"/>
    <x v="38"/>
    <x v="1"/>
    <s v="Instalado"/>
    <s v="Operativo"/>
    <s v="Generadora"/>
    <x v="0"/>
    <x v="1"/>
    <x v="1"/>
    <x v="0"/>
    <s v="Privado"/>
    <s v="LIMA"/>
    <s v="LIMA"/>
    <s v="HUARAL"/>
    <s v="PACARAOS"/>
    <n v="0"/>
    <x v="7"/>
    <n v="0"/>
    <x v="1"/>
    <s v="PRIMERA"/>
    <x v="0"/>
    <x v="0"/>
    <n v="6784.2690000000002"/>
    <n v="6.7842690000000001"/>
    <m/>
    <n v="0.83333333333333337"/>
    <n v="0.83333333333333337"/>
    <n v="7.6479999999999997"/>
    <n v="0"/>
    <n v="76"/>
    <s v="BASE DE DATOS"/>
    <m/>
  </r>
  <r>
    <s v="20"/>
    <x v="1"/>
    <s v="ENEDIS"/>
    <s v="15004693"/>
    <s v="15004693"/>
    <x v="4"/>
    <s v="FRANCIS N║ 1"/>
    <s v="S"/>
    <n v="0.14000000000000001"/>
    <n v="0.14000000000000001"/>
    <n v="12.925000000000001"/>
    <n v="18.661000000000001"/>
    <n v="31.585999999999999"/>
    <n v="0"/>
    <n v="418.15"/>
    <n v="0"/>
    <m/>
    <m/>
    <x v="0"/>
    <s v="ENEDIS15004693FRANCIS N║ 1HI"/>
    <s v="ENEL Distribución Perú S.A.A."/>
    <x v="6"/>
    <x v="6"/>
    <s v="C.H. Acos"/>
    <x v="163"/>
    <x v="4"/>
    <x v="4"/>
    <x v="260"/>
    <x v="1"/>
    <s v="Instalado"/>
    <n v="0"/>
    <s v="Distribuidora"/>
    <x v="0"/>
    <x v="0"/>
    <x v="0"/>
    <x v="0"/>
    <s v="Privado"/>
    <s v="LIMA"/>
    <s v="LIMA"/>
    <s v="HUARAL"/>
    <s v="SAN MIGUEL DE ACOS"/>
    <n v="0"/>
    <x v="7"/>
    <n v="0"/>
    <x v="0"/>
    <n v="0"/>
    <x v="0"/>
    <x v="0"/>
    <n v="31.585999999999999"/>
    <n v="3.1585999999999996E-2"/>
    <m/>
    <n v="1.1666666666666667E-2"/>
    <n v="1.1666666666666667E-2"/>
    <n v="7.6479999999999997"/>
    <n v="3.5527136788005009E-15"/>
    <n v="43"/>
    <s v="BASE DE DATOS"/>
    <m/>
  </r>
  <r>
    <s v="20"/>
    <x v="1"/>
    <s v="ENEDIS"/>
    <s v="15004693"/>
    <s v="15004693"/>
    <x v="4"/>
    <s v="FRANCIS N║ 2"/>
    <s v="S"/>
    <n v="0.14000000000000001"/>
    <n v="0.14000000000000001"/>
    <n v="13.250999999999999"/>
    <n v="38.959000000000003"/>
    <n v="52.21"/>
    <n v="0"/>
    <n v="666.15"/>
    <n v="0"/>
    <m/>
    <m/>
    <x v="0"/>
    <s v="ENEDIS15004693FRANCIS N║ 2HI"/>
    <s v="ENEL Distribución Perú S.A.A."/>
    <x v="6"/>
    <x v="6"/>
    <s v="C.H. Acos"/>
    <x v="163"/>
    <x v="4"/>
    <x v="4"/>
    <x v="261"/>
    <x v="1"/>
    <s v="Instalado"/>
    <n v="0"/>
    <s v="Distribuidora"/>
    <x v="0"/>
    <x v="0"/>
    <x v="0"/>
    <x v="0"/>
    <s v="Privado"/>
    <s v="LIMA"/>
    <s v="LIMA"/>
    <s v="HUARAL"/>
    <s v="SAN MIGUEL DE ACOS"/>
    <n v="0"/>
    <x v="7"/>
    <n v="0"/>
    <x v="0"/>
    <n v="0"/>
    <x v="0"/>
    <x v="0"/>
    <n v="52.21"/>
    <n v="5.2209999999999999E-2"/>
    <m/>
    <n v="1.1666666666666667E-2"/>
    <n v="1.1666666666666667E-2"/>
    <n v="7.6479999999999997"/>
    <n v="0"/>
    <n v="43"/>
    <s v="BASE DE DATOS"/>
    <m/>
  </r>
  <r>
    <s v="20"/>
    <x v="1"/>
    <s v="ENEDIS"/>
    <s v="15004893"/>
    <s v="15004893"/>
    <x v="4"/>
    <s v="FRANCIS 3"/>
    <s v="S"/>
    <n v="7.4999999999999997E-2"/>
    <n v="7.4999999999999997E-2"/>
    <n v="0.503"/>
    <n v="1.7709999999999999"/>
    <n v="2.2749999999999999"/>
    <n v="0"/>
    <n v="185"/>
    <n v="0"/>
    <m/>
    <m/>
    <x v="0"/>
    <s v="ENEDIS15004893FRANCIS 3HI"/>
    <s v="ENEL Distribución Perú S.A.A."/>
    <x v="6"/>
    <x v="6"/>
    <s v="C.H. Ravira-Pacaraos"/>
    <x v="164"/>
    <x v="4"/>
    <x v="4"/>
    <x v="262"/>
    <x v="1"/>
    <s v="Instalado"/>
    <n v="0"/>
    <s v="Distribuidora"/>
    <x v="0"/>
    <x v="0"/>
    <x v="0"/>
    <x v="0"/>
    <s v="Privado"/>
    <s v="LIMA"/>
    <s v="LIMA"/>
    <s v="HUARAL"/>
    <s v="PACARAOS"/>
    <n v="0"/>
    <x v="7"/>
    <n v="0"/>
    <x v="0"/>
    <n v="0"/>
    <x v="0"/>
    <x v="0"/>
    <n v="2.2749999999999999"/>
    <n v="2.2750000000000001E-3"/>
    <m/>
    <n v="6.2499999999999995E-3"/>
    <n v="6.2499999999999995E-3"/>
    <n v="7.6479999999999997"/>
    <n v="-9.9999999999988987E-4"/>
    <n v="43"/>
    <s v="BASE DE DATOS"/>
    <m/>
  </r>
  <r>
    <s v="20"/>
    <x v="1"/>
    <s v="ENEDIS"/>
    <s v="15004893"/>
    <s v="15004893"/>
    <x v="4"/>
    <s v="FRANCIS 4"/>
    <s v="S"/>
    <n v="7.4999999999999997E-2"/>
    <n v="7.4999999999999997E-2"/>
    <n v="0.55900000000000005"/>
    <n v="4.4740000000000002"/>
    <n v="5.0339999999999998"/>
    <n v="0"/>
    <n v="468.3"/>
    <n v="0.08"/>
    <m/>
    <m/>
    <x v="0"/>
    <s v="ENEDIS15004893FRANCIS 4HI"/>
    <s v="ENEL Distribución Perú S.A.A."/>
    <x v="6"/>
    <x v="6"/>
    <s v="C.H. Ravira-Pacaraos"/>
    <x v="164"/>
    <x v="4"/>
    <x v="4"/>
    <x v="263"/>
    <x v="1"/>
    <s v="Instalado"/>
    <n v="0"/>
    <s v="Distribuidora"/>
    <x v="0"/>
    <x v="0"/>
    <x v="0"/>
    <x v="0"/>
    <s v="Privado"/>
    <s v="LIMA"/>
    <s v="LIMA"/>
    <s v="HUARAL"/>
    <s v="PACARAOS"/>
    <n v="0"/>
    <x v="7"/>
    <n v="0"/>
    <x v="0"/>
    <n v="0"/>
    <x v="0"/>
    <x v="0"/>
    <n v="5.0339999999999998"/>
    <n v="5.0339999999999994E-3"/>
    <m/>
    <n v="6.2499999999999995E-3"/>
    <n v="6.2499999999999995E-3"/>
    <n v="7.6479999999999997"/>
    <n v="-9.9999999999944578E-4"/>
    <n v="43"/>
    <s v="BASE DE DATOS"/>
    <m/>
  </r>
  <r>
    <s v="20"/>
    <x v="1"/>
    <s v="ENEDIS"/>
    <s v="51000495"/>
    <s v="51000495"/>
    <x v="4"/>
    <s v="Turgo N║ 1"/>
    <s v="S"/>
    <n v="0.25"/>
    <n v="0.25"/>
    <n v="20.271999999999998"/>
    <n v="49.008000000000003"/>
    <n v="69.28"/>
    <n v="0"/>
    <n v="696"/>
    <n v="0"/>
    <m/>
    <m/>
    <x v="0"/>
    <s v="ENEDIS51000495Turgo N║ 1HI"/>
    <s v="ENEL Distribución Perú S.A.A."/>
    <x v="6"/>
    <x v="6"/>
    <s v="C. H. NAVA"/>
    <x v="165"/>
    <x v="4"/>
    <x v="4"/>
    <x v="264"/>
    <x v="1"/>
    <s v="Instalado"/>
    <n v="0"/>
    <s v="Distribuidora"/>
    <x v="0"/>
    <x v="0"/>
    <x v="0"/>
    <x v="0"/>
    <s v="Privado"/>
    <s v="LIMA"/>
    <s v="LIMA"/>
    <s v="OYON"/>
    <s v="PACHANGARA"/>
    <n v="0"/>
    <x v="7"/>
    <n v="0"/>
    <x v="0"/>
    <n v="0"/>
    <x v="0"/>
    <x v="0"/>
    <n v="69.28"/>
    <n v="6.9279999999999994E-2"/>
    <m/>
    <n v="2.0833333333333332E-2"/>
    <n v="2.0833333333333332E-2"/>
    <n v="7.6479999999999997"/>
    <n v="0"/>
    <n v="43"/>
    <s v="BASE DE DATOS"/>
    <m/>
  </r>
  <r>
    <s v="20"/>
    <x v="1"/>
    <s v="ENEDIS"/>
    <s v="51000495"/>
    <s v="51000495"/>
    <x v="4"/>
    <s v="Turgo N║ 2"/>
    <s v="S"/>
    <n v="0.27700000000000002"/>
    <n v="0.25"/>
    <n v="1.96"/>
    <n v="5.9349999999999996"/>
    <n v="7.8949999999999996"/>
    <n v="0"/>
    <n v="696"/>
    <n v="0"/>
    <m/>
    <m/>
    <x v="0"/>
    <s v="ENEDIS51000495Turgo N║ 2HI"/>
    <s v="ENEL Distribución Perú S.A.A."/>
    <x v="6"/>
    <x v="6"/>
    <s v="C. H. NAVA"/>
    <x v="165"/>
    <x v="4"/>
    <x v="4"/>
    <x v="265"/>
    <x v="1"/>
    <s v="Instalado"/>
    <n v="0"/>
    <s v="Distribuidora"/>
    <x v="0"/>
    <x v="0"/>
    <x v="0"/>
    <x v="0"/>
    <s v="Privado"/>
    <s v="LIMA"/>
    <s v="LIMA"/>
    <s v="OYON"/>
    <s v="PACHANGARA"/>
    <n v="0"/>
    <x v="7"/>
    <n v="0"/>
    <x v="0"/>
    <n v="0"/>
    <x v="0"/>
    <x v="0"/>
    <n v="7.8949999999999996"/>
    <n v="7.8949999999999992E-3"/>
    <m/>
    <n v="2.3083333333333334E-2"/>
    <n v="2.0833333333333332E-2"/>
    <n v="7.6479999999999997"/>
    <n v="0"/>
    <n v="43"/>
    <s v="BASE DE DATOS"/>
    <m/>
  </r>
  <r>
    <s v="20"/>
    <x v="1"/>
    <s v="ENEDIS"/>
    <s v="15004393"/>
    <s v="15004393"/>
    <x v="4"/>
    <s v="PELTON N║ 1"/>
    <s v="S"/>
    <n v="0.5"/>
    <n v="0.45"/>
    <n v="24.98"/>
    <n v="78.263999999999996"/>
    <n v="103.244"/>
    <n v="0"/>
    <n v="650"/>
    <n v="0"/>
    <m/>
    <m/>
    <x v="0"/>
    <s v="ENEDIS15004393PELTON N║ 1HI"/>
    <s v="ENEL Distribución Perú S.A.A."/>
    <x v="6"/>
    <x v="6"/>
    <s v="C.H. Canta"/>
    <x v="166"/>
    <x v="4"/>
    <x v="4"/>
    <x v="266"/>
    <x v="1"/>
    <s v="Instalado"/>
    <n v="0"/>
    <s v="Distribuidora"/>
    <x v="0"/>
    <x v="0"/>
    <x v="0"/>
    <x v="0"/>
    <s v="Privado"/>
    <s v="LIMA"/>
    <s v="LIMA"/>
    <s v="CANTA"/>
    <s v="CANTA"/>
    <n v="0"/>
    <x v="7"/>
    <n v="0"/>
    <x v="0"/>
    <n v="0"/>
    <x v="0"/>
    <x v="0"/>
    <n v="103.244"/>
    <n v="0.103244"/>
    <m/>
    <n v="4.1666666666666664E-2"/>
    <n v="3.7499999999999999E-2"/>
    <n v="7.6479999999999997"/>
    <n v="0"/>
    <n v="43"/>
    <s v="BASE DE DATOS"/>
    <m/>
  </r>
  <r>
    <s v="20"/>
    <x v="1"/>
    <s v="ENEDIS"/>
    <s v="15004393"/>
    <s v="15004393"/>
    <x v="4"/>
    <s v="PELTON N║ 2"/>
    <s v="S"/>
    <n v="0.5"/>
    <n v="0.45"/>
    <n v="9.6989999999999998"/>
    <n v="6.4139999999999997"/>
    <n v="16.113"/>
    <n v="0"/>
    <n v="237.3"/>
    <n v="0"/>
    <m/>
    <m/>
    <x v="0"/>
    <s v="ENEDIS15004393PELTON N║ 2HI"/>
    <s v="ENEL Distribución Perú S.A.A."/>
    <x v="6"/>
    <x v="6"/>
    <s v="C.H. Canta"/>
    <x v="166"/>
    <x v="4"/>
    <x v="4"/>
    <x v="267"/>
    <x v="1"/>
    <s v="Instalado"/>
    <n v="0"/>
    <s v="Distribuidora"/>
    <x v="0"/>
    <x v="0"/>
    <x v="0"/>
    <x v="0"/>
    <s v="Privado"/>
    <s v="LIMA"/>
    <s v="LIMA"/>
    <s v="CANTA"/>
    <s v="CANTA"/>
    <n v="0"/>
    <x v="7"/>
    <n v="0"/>
    <x v="0"/>
    <n v="0"/>
    <x v="0"/>
    <x v="0"/>
    <n v="16.113"/>
    <n v="1.6112999999999999E-2"/>
    <m/>
    <n v="4.1666666666666664E-2"/>
    <n v="3.7499999999999999E-2"/>
    <n v="7.6479999999999997"/>
    <n v="0"/>
    <n v="43"/>
    <s v="BASE DE DATOS"/>
    <m/>
  </r>
  <r>
    <s v="20"/>
    <x v="1"/>
    <s v="ENEDIS"/>
    <s v="15004593"/>
    <s v="15004593"/>
    <x v="4"/>
    <s v="FRANCIS N ║ 6"/>
    <s v="S"/>
    <n v="0.11"/>
    <n v="9.9000000000000005E-2"/>
    <n v="0"/>
    <n v="0"/>
    <n v="0"/>
    <n v="0"/>
    <n v="0"/>
    <n v="0"/>
    <m/>
    <m/>
    <x v="0"/>
    <s v="ENEDIS15004593FRANCIS N ║ 6HI"/>
    <s v="ENEL Distribución Perú S.A.A."/>
    <x v="6"/>
    <x v="6"/>
    <s v="C.H. Yaso"/>
    <x v="167"/>
    <x v="4"/>
    <x v="4"/>
    <x v="268"/>
    <x v="1"/>
    <s v="Instalado"/>
    <n v="0"/>
    <s v="Distribuidora"/>
    <x v="0"/>
    <x v="0"/>
    <x v="0"/>
    <x v="0"/>
    <s v="Privado"/>
    <s v="LIMA"/>
    <s v="LIMA"/>
    <s v="CANTA"/>
    <s v="SANTA ROSA DE QUIVES"/>
    <n v="0"/>
    <x v="7"/>
    <n v="0"/>
    <x v="0"/>
    <n v="0"/>
    <x v="0"/>
    <x v="0"/>
    <n v="0"/>
    <n v="0"/>
    <m/>
    <n v="9.1666666666666667E-3"/>
    <n v="8.2500000000000004E-3"/>
    <n v="7.6479999999999997"/>
    <n v="0"/>
    <n v="43"/>
    <s v="BASE DE DATOS"/>
    <m/>
  </r>
  <r>
    <s v="20"/>
    <x v="1"/>
    <s v="ENEDIS"/>
    <s v="15004593"/>
    <s v="15004593"/>
    <x v="4"/>
    <s v="KUBOTTA N║ 4"/>
    <s v="S"/>
    <n v="0.08"/>
    <n v="7.1999999999999995E-2"/>
    <n v="0"/>
    <n v="0"/>
    <n v="0"/>
    <n v="0"/>
    <n v="0"/>
    <n v="0"/>
    <m/>
    <m/>
    <x v="0"/>
    <s v="ENEDIS15004593KUBOTTA N║ 4HI"/>
    <s v="ENEL Distribución Perú S.A.A."/>
    <x v="6"/>
    <x v="6"/>
    <s v="C.H. Yaso"/>
    <x v="167"/>
    <x v="4"/>
    <x v="4"/>
    <x v="269"/>
    <x v="1"/>
    <s v="Instalado"/>
    <n v="0"/>
    <s v="Distribuidora"/>
    <x v="0"/>
    <x v="0"/>
    <x v="0"/>
    <x v="0"/>
    <s v="Privado"/>
    <s v="LIMA"/>
    <s v="LIMA"/>
    <s v="CANTA"/>
    <s v="SANTA ROSA DE QUIVES"/>
    <n v="0"/>
    <x v="7"/>
    <n v="0"/>
    <x v="0"/>
    <n v="0"/>
    <x v="0"/>
    <x v="0"/>
    <n v="0"/>
    <n v="0"/>
    <m/>
    <n v="6.6666666666666671E-3"/>
    <n v="5.9999999999999993E-3"/>
    <n v="7.6479999999999997"/>
    <n v="0"/>
    <n v="43"/>
    <s v="BASE DE DATOS"/>
    <m/>
  </r>
  <r>
    <s v="20"/>
    <x v="1"/>
    <s v="ELSM"/>
    <s v="41030894"/>
    <s v="41030894"/>
    <x v="4"/>
    <s v="DRESS 1"/>
    <s v="S"/>
    <n v="0.11"/>
    <n v="9.2999999999999999E-2"/>
    <n v="14.204000000000001"/>
    <n v="53.976999999999997"/>
    <n v="68.180999999999997"/>
    <n v="4"/>
    <n v="672"/>
    <n v="24"/>
    <m/>
    <m/>
    <x v="0"/>
    <s v="ELSM41030894DRESS 1HI"/>
    <s v="Electro Sur Medio S. A."/>
    <x v="1"/>
    <x v="1"/>
    <s v="C. H. Laramate"/>
    <x v="137"/>
    <x v="4"/>
    <x v="4"/>
    <x v="239"/>
    <x v="1"/>
    <s v="Instalado"/>
    <s v="Operativo"/>
    <s v="Distribuidora"/>
    <x v="0"/>
    <x v="1"/>
    <x v="0"/>
    <x v="0"/>
    <s v="Privado"/>
    <s v="AYACUCHO"/>
    <s v="AYACUCHO"/>
    <s v="LUCANAS"/>
    <s v="LARAMATE"/>
    <n v="0"/>
    <x v="7"/>
    <n v="0"/>
    <x v="0"/>
    <n v="0"/>
    <x v="0"/>
    <x v="0"/>
    <n v="68.180999999999997"/>
    <n v="6.8180999999999992E-2"/>
    <m/>
    <n v="9.1666666666666667E-3"/>
    <n v="7.7499999999999999E-3"/>
    <n v="7.6479999999999997"/>
    <n v="0"/>
    <n v="19"/>
    <s v="BASE DE DATOS"/>
    <m/>
  </r>
  <r>
    <s v="20"/>
    <x v="1"/>
    <s v="ELSM"/>
    <s v="41030894"/>
    <s v="41030894"/>
    <x v="4"/>
    <s v="DRESS 2"/>
    <s v="S"/>
    <n v="0.11"/>
    <n v="9.1999999999999998E-2"/>
    <n v="12.419"/>
    <n v="47.192"/>
    <n v="59.610999999999997"/>
    <n v="4"/>
    <n v="674"/>
    <n v="22"/>
    <m/>
    <m/>
    <x v="0"/>
    <s v="ELSM41030894DRESS 2HI"/>
    <s v="Electro Sur Medio S. A."/>
    <x v="1"/>
    <x v="1"/>
    <s v="C. H. Laramate"/>
    <x v="137"/>
    <x v="4"/>
    <x v="4"/>
    <x v="240"/>
    <x v="1"/>
    <s v="Instalado"/>
    <s v="Operativo"/>
    <s v="Distribuidora"/>
    <x v="0"/>
    <x v="1"/>
    <x v="0"/>
    <x v="0"/>
    <s v="Privado"/>
    <s v="AYACUCHO"/>
    <s v="AYACUCHO"/>
    <s v="LUCANAS"/>
    <s v="LARAMATE"/>
    <n v="0"/>
    <x v="7"/>
    <n v="0"/>
    <x v="0"/>
    <n v="0"/>
    <x v="0"/>
    <x v="0"/>
    <n v="59.610999999999997"/>
    <n v="5.9610999999999997E-2"/>
    <m/>
    <n v="9.1666666666666667E-3"/>
    <n v="7.6666666666666662E-3"/>
    <n v="7.6479999999999997"/>
    <n v="7.1054273576010019E-15"/>
    <n v="19"/>
    <s v="BASE DE DATOS"/>
    <m/>
  </r>
  <r>
    <s v="20"/>
    <x v="2"/>
    <s v="ELSM"/>
    <s v="41030894"/>
    <s v="41030894"/>
    <x v="4"/>
    <s v="DRESS 1"/>
    <s v="S"/>
    <n v="0.11"/>
    <n v="9.2999999999999999E-2"/>
    <n v="0.50800000000000001"/>
    <n v="1.931"/>
    <n v="2.4390000000000001"/>
    <n v="4"/>
    <n v="48"/>
    <n v="696"/>
    <m/>
    <m/>
    <x v="0"/>
    <s v="ELSM41030894DRESS 1HI"/>
    <s v="Electro Sur Medio S. A."/>
    <x v="1"/>
    <x v="1"/>
    <s v="C. H. Laramate"/>
    <x v="137"/>
    <x v="4"/>
    <x v="4"/>
    <x v="239"/>
    <x v="1"/>
    <s v="Instalado"/>
    <s v="Operativo"/>
    <s v="Distribuidora"/>
    <x v="0"/>
    <x v="1"/>
    <x v="0"/>
    <x v="0"/>
    <s v="Privado"/>
    <s v="AYACUCHO"/>
    <s v="AYACUCHO"/>
    <s v="LUCANAS"/>
    <s v="LARAMATE"/>
    <n v="0"/>
    <x v="7"/>
    <n v="0"/>
    <x v="0"/>
    <n v="0"/>
    <x v="0"/>
    <x v="0"/>
    <n v="2.4390000000000001"/>
    <n v="2.4390000000000002E-3"/>
    <m/>
    <n v="9.1666666666666667E-3"/>
    <n v="7.7499999999999999E-3"/>
    <n v="7.6479999999999997"/>
    <n v="0"/>
    <n v="19"/>
    <s v="BASE DE DATOS"/>
    <m/>
  </r>
  <r>
    <s v="20"/>
    <x v="2"/>
    <s v="ELSM"/>
    <s v="41030894"/>
    <s v="41030894"/>
    <x v="4"/>
    <s v="DRESS 2"/>
    <s v="S"/>
    <n v="0.11"/>
    <n v="9.1999999999999998E-2"/>
    <n v="12.629"/>
    <n v="47.988999999999997"/>
    <n v="60.618000000000002"/>
    <n v="4"/>
    <n v="672"/>
    <n v="72"/>
    <m/>
    <m/>
    <x v="0"/>
    <s v="ELSM41030894DRESS 2HI"/>
    <s v="Electro Sur Medio S. A."/>
    <x v="1"/>
    <x v="1"/>
    <s v="C. H. Laramate"/>
    <x v="137"/>
    <x v="4"/>
    <x v="4"/>
    <x v="240"/>
    <x v="1"/>
    <s v="Instalado"/>
    <s v="Operativo"/>
    <s v="Distribuidora"/>
    <x v="0"/>
    <x v="1"/>
    <x v="0"/>
    <x v="0"/>
    <s v="Privado"/>
    <s v="AYACUCHO"/>
    <s v="AYACUCHO"/>
    <s v="LUCANAS"/>
    <s v="LARAMATE"/>
    <n v="0"/>
    <x v="7"/>
    <n v="0"/>
    <x v="0"/>
    <n v="0"/>
    <x v="0"/>
    <x v="0"/>
    <n v="60.618000000000002"/>
    <n v="6.0618000000000005E-2"/>
    <m/>
    <n v="9.1666666666666667E-3"/>
    <n v="7.6666666666666662E-3"/>
    <n v="7.6479999999999997"/>
    <n v="-7.1054273576010019E-15"/>
    <n v="19"/>
    <s v="BASE DE DATOS"/>
    <m/>
  </r>
  <r>
    <s v="20"/>
    <x v="3"/>
    <s v="ELSM"/>
    <s v="41030894"/>
    <s v="41030894"/>
    <x v="4"/>
    <s v="DRESS 1"/>
    <s v="N"/>
    <n v="0.11"/>
    <n v="0"/>
    <n v="0"/>
    <n v="0"/>
    <n v="0"/>
    <n v="0"/>
    <n v="0"/>
    <n v="0"/>
    <m/>
    <m/>
    <x v="0"/>
    <s v="ELSM41030894DRESS 1HI"/>
    <s v="Electro Sur Medio S. A."/>
    <x v="1"/>
    <x v="1"/>
    <s v="C. H. Laramate"/>
    <x v="137"/>
    <x v="4"/>
    <x v="4"/>
    <x v="239"/>
    <x v="1"/>
    <s v="Instalado"/>
    <s v="Operativo"/>
    <s v="Distribuidora"/>
    <x v="0"/>
    <x v="1"/>
    <x v="0"/>
    <x v="0"/>
    <s v="Privado"/>
    <s v="AYACUCHO"/>
    <s v="AYACUCHO"/>
    <s v="LUCANAS"/>
    <s v="LARAMATE"/>
    <n v="0"/>
    <x v="7"/>
    <n v="0"/>
    <x v="0"/>
    <n v="0"/>
    <x v="0"/>
    <x v="0"/>
    <n v="0"/>
    <n v="0"/>
    <m/>
    <n v="9.1666666666666667E-3"/>
    <n v="7.7499999999999999E-3"/>
    <n v="7.6479999999999997"/>
    <n v="0"/>
    <n v="19"/>
    <s v="BASE DE DATOS"/>
    <m/>
  </r>
  <r>
    <s v="20"/>
    <x v="3"/>
    <s v="ELSM"/>
    <s v="41030894"/>
    <s v="41030894"/>
    <x v="4"/>
    <s v="DRESS 2"/>
    <s v="S"/>
    <n v="0.11"/>
    <n v="9.1999999999999998E-2"/>
    <n v="13.579000000000001"/>
    <n v="51.6"/>
    <n v="65.179000000000002"/>
    <n v="4"/>
    <n v="708"/>
    <n v="12"/>
    <m/>
    <m/>
    <x v="0"/>
    <s v="ELSM41030894DRESS 2HI"/>
    <s v="Electro Sur Medio S. A."/>
    <x v="1"/>
    <x v="1"/>
    <s v="C. H. Laramate"/>
    <x v="137"/>
    <x v="4"/>
    <x v="4"/>
    <x v="240"/>
    <x v="1"/>
    <s v="Instalado"/>
    <s v="Operativo"/>
    <s v="Distribuidora"/>
    <x v="0"/>
    <x v="1"/>
    <x v="0"/>
    <x v="0"/>
    <s v="Privado"/>
    <s v="AYACUCHO"/>
    <s v="AYACUCHO"/>
    <s v="LUCANAS"/>
    <s v="LARAMATE"/>
    <n v="0"/>
    <x v="7"/>
    <n v="0"/>
    <x v="0"/>
    <n v="0"/>
    <x v="0"/>
    <x v="0"/>
    <n v="65.179000000000002"/>
    <n v="6.5179000000000001E-2"/>
    <m/>
    <n v="9.1666666666666667E-3"/>
    <n v="7.6666666666666662E-3"/>
    <n v="7.6479999999999997"/>
    <n v="0"/>
    <n v="19"/>
    <s v="BASE DE DATOS"/>
    <m/>
  </r>
  <r>
    <s v="20"/>
    <x v="3"/>
    <s v="ELC"/>
    <s v="31007793"/>
    <s v="31007793"/>
    <x v="4"/>
    <s v="G-1"/>
    <s v="S"/>
    <n v="0.63"/>
    <n v="0.56100000000000005"/>
    <n v="38.006"/>
    <n v="133.64599999999999"/>
    <n v="171.65199999999999"/>
    <n v="0"/>
    <n v="599.29999999999995"/>
    <n v="0"/>
    <m/>
    <m/>
    <x v="0"/>
    <s v="ELC31007793G-1HI"/>
    <s v="Electro Centro S. A."/>
    <x v="10"/>
    <x v="10"/>
    <s v="C. H. Pichanaki"/>
    <x v="187"/>
    <x v="4"/>
    <x v="4"/>
    <x v="37"/>
    <x v="1"/>
    <s v="Instalado"/>
    <s v="Operativo"/>
    <s v="Distribuidora"/>
    <x v="0"/>
    <x v="1"/>
    <x v="0"/>
    <x v="0"/>
    <s v="Estatal"/>
    <s v="JUNIN"/>
    <s v="JUNIN"/>
    <s v="CHANCHAMAYO"/>
    <s v="PICHANAKI"/>
    <n v="0"/>
    <x v="7"/>
    <n v="0"/>
    <x v="0"/>
    <n v="0"/>
    <x v="0"/>
    <x v="0"/>
    <n v="171.65199999999999"/>
    <n v="0.171652"/>
    <m/>
    <n v="5.2499999999999998E-2"/>
    <n v="4.6750000000000007E-2"/>
    <n v="7.6479999999999997"/>
    <n v="0"/>
    <n v="25"/>
    <s v="BASE DE DATOS"/>
    <m/>
  </r>
  <r>
    <s v="20"/>
    <x v="3"/>
    <s v="ELC"/>
    <s v="31007793"/>
    <s v="31007793"/>
    <x v="4"/>
    <s v="G-2"/>
    <s v="S"/>
    <n v="0.63"/>
    <n v="0.56100000000000005"/>
    <n v="65.796999999999997"/>
    <n v="233.00800000000001"/>
    <n v="298.80500000000001"/>
    <n v="0"/>
    <n v="595.48"/>
    <n v="0"/>
    <m/>
    <m/>
    <x v="0"/>
    <s v="ELC31007793G-2HI"/>
    <s v="Electro Centro S. A."/>
    <x v="10"/>
    <x v="10"/>
    <s v="C. H. Pichanaki"/>
    <x v="187"/>
    <x v="4"/>
    <x v="4"/>
    <x v="38"/>
    <x v="1"/>
    <s v="Instalado"/>
    <s v="Operativo"/>
    <s v="Distribuidora"/>
    <x v="0"/>
    <x v="1"/>
    <x v="0"/>
    <x v="0"/>
    <s v="Estatal"/>
    <s v="JUNIN"/>
    <s v="JUNIN"/>
    <s v="CHANCHAMAYO"/>
    <s v="PICHANAKI"/>
    <n v="0"/>
    <x v="7"/>
    <n v="0"/>
    <x v="0"/>
    <n v="0"/>
    <x v="0"/>
    <x v="0"/>
    <n v="298.80500000000001"/>
    <n v="0.29880499999999999"/>
    <m/>
    <n v="5.2499999999999998E-2"/>
    <n v="4.6750000000000007E-2"/>
    <n v="7.6479999999999997"/>
    <n v="0"/>
    <n v="25"/>
    <s v="BASE DE DATOS"/>
    <m/>
  </r>
  <r>
    <s v="20"/>
    <x v="3"/>
    <s v="ELC"/>
    <s v="31007893"/>
    <s v="31007893"/>
    <x v="4"/>
    <s v="G-1"/>
    <s v="S"/>
    <n v="0.52"/>
    <n v="0.46"/>
    <n v="0"/>
    <n v="0"/>
    <n v="0"/>
    <n v="0"/>
    <n v="0"/>
    <n v="0"/>
    <m/>
    <m/>
    <x v="0"/>
    <s v="ELC31007893G-1HI"/>
    <s v="Electro Centro S. A."/>
    <x v="10"/>
    <x v="10"/>
    <s v="C. H. Quicapata"/>
    <x v="188"/>
    <x v="4"/>
    <x v="4"/>
    <x v="37"/>
    <x v="1"/>
    <s v="Instalado"/>
    <s v="Operativo"/>
    <s v="Distribuidora"/>
    <x v="0"/>
    <x v="1"/>
    <x v="0"/>
    <x v="0"/>
    <s v="Estatal"/>
    <s v="AYACUCHO"/>
    <s v="AYACUCHO"/>
    <s v="HUAMANGA"/>
    <s v="CARMEN ALTO"/>
    <n v="0"/>
    <x v="7"/>
    <n v="0"/>
    <x v="0"/>
    <n v="0"/>
    <x v="0"/>
    <x v="0"/>
    <n v="0"/>
    <n v="0"/>
    <m/>
    <n v="4.3333333333333335E-2"/>
    <n v="3.8333333333333337E-2"/>
    <n v="7.6479999999999997"/>
    <n v="0"/>
    <n v="25"/>
    <s v="BASE DE DATOS"/>
    <m/>
  </r>
  <r>
    <s v="20"/>
    <x v="3"/>
    <s v="ELC"/>
    <s v="31007893"/>
    <s v="31007893"/>
    <x v="4"/>
    <s v="G-2"/>
    <s v="S"/>
    <n v="0.52"/>
    <n v="0.46"/>
    <n v="60.968000000000004"/>
    <n v="230.82"/>
    <n v="291.78800000000001"/>
    <n v="0"/>
    <n v="717.5"/>
    <n v="0"/>
    <m/>
    <m/>
    <x v="0"/>
    <s v="ELC31007893G-2HI"/>
    <s v="Electro Centro S. A."/>
    <x v="10"/>
    <x v="10"/>
    <s v="C. H. Quicapata"/>
    <x v="188"/>
    <x v="4"/>
    <x v="4"/>
    <x v="38"/>
    <x v="1"/>
    <s v="Instalado"/>
    <s v="Operativo"/>
    <s v="Distribuidora"/>
    <x v="0"/>
    <x v="1"/>
    <x v="0"/>
    <x v="0"/>
    <s v="Estatal"/>
    <s v="AYACUCHO"/>
    <s v="AYACUCHO"/>
    <s v="HUAMANGA"/>
    <s v="CARMEN ALTO"/>
    <n v="0"/>
    <x v="7"/>
    <n v="0"/>
    <x v="0"/>
    <n v="0"/>
    <x v="0"/>
    <x v="0"/>
    <n v="291.78800000000001"/>
    <n v="0.29178799999999999"/>
    <m/>
    <n v="4.3333333333333335E-2"/>
    <n v="3.8333333333333337E-2"/>
    <n v="7.6479999999999997"/>
    <n v="0"/>
    <n v="25"/>
    <s v="BASE DE DATOS"/>
    <m/>
  </r>
  <r>
    <s v="20"/>
    <x v="3"/>
    <s v="ELC"/>
    <s v="31007993"/>
    <s v="31007993"/>
    <x v="4"/>
    <s v="G-1"/>
    <s v="S"/>
    <n v="0.25"/>
    <n v="0.25"/>
    <n v="24.094999999999999"/>
    <n v="89.971999999999994"/>
    <n v="114.06699999999999"/>
    <n v="0"/>
    <n v="711.03"/>
    <n v="0"/>
    <m/>
    <m/>
    <x v="0"/>
    <s v="ELC31007993G-1HI"/>
    <s v="Electro Centro S. A."/>
    <x v="10"/>
    <x v="10"/>
    <s v="C. H. Chamisería"/>
    <x v="189"/>
    <x v="4"/>
    <x v="4"/>
    <x v="37"/>
    <x v="1"/>
    <s v="Instalado"/>
    <s v="Operativo"/>
    <s v="Distribuidora"/>
    <x v="0"/>
    <x v="1"/>
    <x v="0"/>
    <x v="0"/>
    <s v="Estatal"/>
    <s v="JUNIN"/>
    <s v="JUNIN"/>
    <s v="HUANCAYO "/>
    <s v="EL TAMBO"/>
    <n v="0"/>
    <x v="7"/>
    <n v="0"/>
    <x v="0"/>
    <n v="0"/>
    <x v="0"/>
    <x v="0"/>
    <n v="114.06699999999999"/>
    <n v="0.11406699999999999"/>
    <m/>
    <n v="2.0833333333333332E-2"/>
    <n v="2.0833333333333332E-2"/>
    <n v="7.6479999999999997"/>
    <n v="0"/>
    <n v="25"/>
    <s v="BASE DE DATOS"/>
    <m/>
  </r>
  <r>
    <s v="20"/>
    <x v="3"/>
    <s v="ELC"/>
    <s v="31008493"/>
    <s v="31008493"/>
    <x v="4"/>
    <s v="G-1"/>
    <s v="S"/>
    <n v="1.92"/>
    <n v="1.675"/>
    <n v="62.298000000000002"/>
    <n v="249.30600000000001"/>
    <n v="311.60399999999998"/>
    <n v="0"/>
    <n v="310.08"/>
    <n v="0"/>
    <m/>
    <m/>
    <x v="0"/>
    <s v="ELC31008493G-1HI"/>
    <s v="Electro Centro S. A."/>
    <x v="10"/>
    <x v="10"/>
    <s v="C. H. Sicaya Huarisca"/>
    <x v="190"/>
    <x v="4"/>
    <x v="4"/>
    <x v="37"/>
    <x v="1"/>
    <s v="Instalado"/>
    <s v="Operativo"/>
    <s v="Distribuidora"/>
    <x v="0"/>
    <x v="1"/>
    <x v="0"/>
    <x v="0"/>
    <s v="Estatal"/>
    <s v="JUNIN"/>
    <s v="JUNIN"/>
    <s v="HUANCAYO"/>
    <s v="SICAYA"/>
    <n v="0"/>
    <x v="7"/>
    <n v="0"/>
    <x v="0"/>
    <n v="0"/>
    <x v="0"/>
    <x v="0"/>
    <n v="311.60399999999998"/>
    <n v="0.31160399999999999"/>
    <m/>
    <n v="0.16"/>
    <n v="0.13958333333333334"/>
    <n v="7.6479999999999997"/>
    <n v="5.6843418860808015E-14"/>
    <n v="25"/>
    <s v="BASE DE DATOS"/>
    <m/>
  </r>
  <r>
    <s v="20"/>
    <x v="3"/>
    <s v="ELC"/>
    <s v="31008493"/>
    <s v="31008493"/>
    <x v="4"/>
    <s v="G-2"/>
    <s v="S"/>
    <n v="1.92"/>
    <n v="1.675"/>
    <n v="184.363"/>
    <n v="706.01300000000003"/>
    <n v="890.37599999999998"/>
    <n v="0"/>
    <n v="720"/>
    <n v="0"/>
    <m/>
    <m/>
    <x v="0"/>
    <s v="ELC31008493G-2HI"/>
    <s v="Electro Centro S. A."/>
    <x v="10"/>
    <x v="10"/>
    <s v="C. H. Sicaya Huarisca"/>
    <x v="190"/>
    <x v="4"/>
    <x v="4"/>
    <x v="38"/>
    <x v="1"/>
    <s v="Instalado"/>
    <s v="Operativo"/>
    <s v="Distribuidora"/>
    <x v="0"/>
    <x v="1"/>
    <x v="0"/>
    <x v="0"/>
    <s v="Estatal"/>
    <s v="JUNIN"/>
    <s v="JUNIN"/>
    <s v="HUANCAYO"/>
    <s v="SICAYA"/>
    <n v="0"/>
    <x v="7"/>
    <n v="0"/>
    <x v="0"/>
    <n v="0"/>
    <x v="0"/>
    <x v="0"/>
    <n v="890.37599999999998"/>
    <n v="0.89037599999999995"/>
    <m/>
    <n v="0.16"/>
    <n v="0.13958333333333334"/>
    <n v="7.6479999999999997"/>
    <n v="0"/>
    <n v="25"/>
    <s v="BASE DE DATOS"/>
    <m/>
  </r>
  <r>
    <s v="20"/>
    <x v="3"/>
    <s v="ELC"/>
    <s v="31008893"/>
    <s v="31008893"/>
    <x v="4"/>
    <s v="G-1"/>
    <s v="S"/>
    <n v="1.46"/>
    <n v="1.34"/>
    <n v="185.12899999999999"/>
    <n v="696.46799999999996"/>
    <n v="881.59699999999998"/>
    <n v="0"/>
    <n v="719.88"/>
    <n v="0"/>
    <m/>
    <m/>
    <x v="0"/>
    <s v="ELC31008893G-1HI"/>
    <s v="Electro Centro S. A."/>
    <x v="10"/>
    <x v="10"/>
    <s v="C. H. Ingenio"/>
    <x v="191"/>
    <x v="4"/>
    <x v="4"/>
    <x v="37"/>
    <x v="1"/>
    <s v="Instalado"/>
    <s v="Operativo"/>
    <s v="Distribuidora"/>
    <x v="0"/>
    <x v="1"/>
    <x v="0"/>
    <x v="0"/>
    <s v="Estatal"/>
    <s v="JUNIN"/>
    <s v="JUNIN"/>
    <s v="HUANCAYO"/>
    <s v="INGENIO"/>
    <n v="0"/>
    <x v="7"/>
    <n v="0"/>
    <x v="0"/>
    <n v="0"/>
    <x v="0"/>
    <x v="0"/>
    <n v="881.59699999999998"/>
    <n v="0.88159699999999996"/>
    <m/>
    <n v="0.12166666666666666"/>
    <n v="0.11166666666666668"/>
    <n v="7.6479999999999997"/>
    <n v="0"/>
    <n v="25"/>
    <s v="BASE DE DATOS"/>
    <m/>
  </r>
  <r>
    <s v="20"/>
    <x v="3"/>
    <s v="ELC"/>
    <s v="31009293"/>
    <s v="31009293"/>
    <x v="4"/>
    <s v="G-1"/>
    <s v="N"/>
    <n v="0.28000000000000003"/>
    <n v="0"/>
    <n v="0"/>
    <n v="0"/>
    <n v="0"/>
    <n v="0"/>
    <n v="0"/>
    <n v="0"/>
    <m/>
    <m/>
    <x v="0"/>
    <s v="ELC31009293G-1HI"/>
    <s v="Electro Centro S. A."/>
    <x v="10"/>
    <x v="10"/>
    <s v="C. H. Chanchamayo"/>
    <x v="192"/>
    <x v="4"/>
    <x v="4"/>
    <x v="37"/>
    <x v="1"/>
    <s v="Instalado"/>
    <s v="Operativo"/>
    <s v="Distribuidora"/>
    <x v="0"/>
    <x v="1"/>
    <x v="0"/>
    <x v="0"/>
    <s v="Estatal"/>
    <s v="JUNIN"/>
    <s v="JUNIN"/>
    <s v="CHANCHAMAYO"/>
    <s v="SAN RAMON"/>
    <n v="0"/>
    <x v="7"/>
    <n v="0"/>
    <x v="0"/>
    <n v="0"/>
    <x v="0"/>
    <x v="0"/>
    <n v="0"/>
    <n v="0"/>
    <m/>
    <n v="2.3333333333333334E-2"/>
    <n v="0"/>
    <n v="7.6479999999999997"/>
    <n v="0"/>
    <n v="25"/>
    <s v="BASE DE DATOS"/>
    <m/>
  </r>
  <r>
    <s v="20"/>
    <x v="3"/>
    <s v="ELC"/>
    <s v="31009293"/>
    <s v="31009293"/>
    <x v="4"/>
    <s v="G-2"/>
    <s v="S"/>
    <n v="0.28000000000000003"/>
    <n v="0.28000000000000003"/>
    <n v="31.015999999999998"/>
    <n v="115.325"/>
    <n v="146.34100000000001"/>
    <n v="0"/>
    <n v="683.67"/>
    <n v="0"/>
    <m/>
    <m/>
    <x v="0"/>
    <s v="ELC31009293G-2HI"/>
    <s v="Electro Centro S. A."/>
    <x v="10"/>
    <x v="10"/>
    <s v="C. H. Chanchamayo"/>
    <x v="192"/>
    <x v="4"/>
    <x v="4"/>
    <x v="38"/>
    <x v="1"/>
    <s v="Instalado"/>
    <s v="Operativo"/>
    <s v="Distribuidora"/>
    <x v="0"/>
    <x v="1"/>
    <x v="0"/>
    <x v="0"/>
    <s v="Estatal"/>
    <s v="JUNIN"/>
    <s v="JUNIN"/>
    <s v="CHANCHAMAYO"/>
    <s v="SAN RAMON"/>
    <n v="0"/>
    <x v="7"/>
    <n v="0"/>
    <x v="0"/>
    <n v="0"/>
    <x v="0"/>
    <x v="0"/>
    <n v="146.34100000000001"/>
    <n v="0.146341"/>
    <m/>
    <n v="2.3333333333333334E-2"/>
    <n v="2.3333333333333334E-2"/>
    <n v="7.6479999999999997"/>
    <n v="0"/>
    <n v="25"/>
    <s v="BASE DE DATOS"/>
    <m/>
  </r>
  <r>
    <s v="20"/>
    <x v="3"/>
    <s v="ELC"/>
    <s v="31009693"/>
    <s v="31009693"/>
    <x v="4"/>
    <s v="G-1"/>
    <s v="S"/>
    <n v="0.35"/>
    <n v="0.27500000000000002"/>
    <n v="4.82"/>
    <n v="20.693000000000001"/>
    <n v="25.513000000000002"/>
    <n v="0"/>
    <n v="185.03"/>
    <n v="0"/>
    <m/>
    <m/>
    <x v="0"/>
    <s v="ELC31009693G-1HI"/>
    <s v="Electro Centro S. A."/>
    <x v="10"/>
    <x v="10"/>
    <s v="C. H. Concepcion"/>
    <x v="193"/>
    <x v="4"/>
    <x v="4"/>
    <x v="37"/>
    <x v="1"/>
    <s v="Instalado"/>
    <s v="Operativo"/>
    <s v="Distribuidora"/>
    <x v="0"/>
    <x v="1"/>
    <x v="0"/>
    <x v="0"/>
    <s v="Estatal"/>
    <s v="JUNIN"/>
    <s v="JUNIN"/>
    <s v="CONCEPCION"/>
    <s v="CONCEPCION"/>
    <n v="0"/>
    <x v="7"/>
    <n v="0"/>
    <x v="0"/>
    <n v="0"/>
    <x v="0"/>
    <x v="0"/>
    <n v="25.513000000000002"/>
    <n v="2.5513000000000001E-2"/>
    <m/>
    <n v="2.9166666666666664E-2"/>
    <n v="2.2916666666666669E-2"/>
    <n v="7.6479999999999997"/>
    <n v="0"/>
    <n v="25"/>
    <s v="BASE DE DATOS"/>
    <m/>
  </r>
  <r>
    <s v="20"/>
    <x v="3"/>
    <s v="ELC"/>
    <s v="31009693"/>
    <s v="31009693"/>
    <x v="4"/>
    <s v="G-2"/>
    <s v="S"/>
    <n v="0.35"/>
    <n v="0.27500000000000002"/>
    <n v="6.0789999999999997"/>
    <n v="24.172999999999998"/>
    <n v="30.251999999999999"/>
    <n v="0"/>
    <n v="212.32"/>
    <n v="0"/>
    <m/>
    <m/>
    <x v="0"/>
    <s v="ELC31009693G-2HI"/>
    <s v="Electro Centro S. A."/>
    <x v="10"/>
    <x v="10"/>
    <s v="C. H. Concepcion"/>
    <x v="193"/>
    <x v="4"/>
    <x v="4"/>
    <x v="38"/>
    <x v="1"/>
    <s v="Instalado"/>
    <s v="Operativo"/>
    <s v="Distribuidora"/>
    <x v="0"/>
    <x v="1"/>
    <x v="0"/>
    <x v="0"/>
    <s v="Estatal"/>
    <s v="JUNIN"/>
    <s v="JUNIN"/>
    <s v="CONCEPCION"/>
    <s v="CONCEPCION"/>
    <n v="0"/>
    <x v="7"/>
    <n v="0"/>
    <x v="0"/>
    <n v="0"/>
    <x v="0"/>
    <x v="0"/>
    <n v="30.251999999999999"/>
    <n v="3.0251999999999998E-2"/>
    <m/>
    <n v="2.9166666666666664E-2"/>
    <n v="2.2916666666666669E-2"/>
    <n v="7.6479999999999997"/>
    <n v="0"/>
    <n v="25"/>
    <s v="BASE DE DATOS"/>
    <m/>
  </r>
  <r>
    <s v="20"/>
    <x v="3"/>
    <s v="ELC"/>
    <s v="31036294"/>
    <s v="31036294"/>
    <x v="4"/>
    <s v="G-1"/>
    <s v="S"/>
    <n v="0.45"/>
    <n v="0.45"/>
    <n v="0"/>
    <n v="0"/>
    <n v="0"/>
    <n v="0"/>
    <n v="0"/>
    <n v="0"/>
    <m/>
    <m/>
    <x v="0"/>
    <s v="ELC31036294G-1HI"/>
    <s v="Electro Centro S. A."/>
    <x v="10"/>
    <x v="10"/>
    <s v="C. H. Machu"/>
    <x v="194"/>
    <x v="4"/>
    <x v="4"/>
    <x v="37"/>
    <x v="1"/>
    <s v="Instalado"/>
    <s v="Operativo"/>
    <s v="Distribuidora"/>
    <x v="0"/>
    <x v="1"/>
    <x v="0"/>
    <x v="0"/>
    <s v="Estatal"/>
    <s v="JUNIN"/>
    <s v="JUNIN"/>
    <s v="HUANCAYO"/>
    <s v="HUASICANCHA"/>
    <n v="0"/>
    <x v="7"/>
    <n v="0"/>
    <x v="0"/>
    <n v="0"/>
    <x v="0"/>
    <x v="0"/>
    <n v="0"/>
    <n v="0"/>
    <m/>
    <n v="3.7499999999999999E-2"/>
    <n v="3.7499999999999999E-2"/>
    <n v="7.6479999999999997"/>
    <n v="0"/>
    <n v="25"/>
    <s v="BASE DE DATOS"/>
    <m/>
  </r>
  <r>
    <s v="20"/>
    <x v="3"/>
    <s v="ELC"/>
    <s v="31036294"/>
    <s v="31036294"/>
    <x v="4"/>
    <s v="G-2"/>
    <s v="S"/>
    <n v="0.45"/>
    <n v="0.45"/>
    <n v="64.674000000000007"/>
    <n v="245.33099999999999"/>
    <n v="310.005"/>
    <n v="0"/>
    <n v="718.23"/>
    <n v="0"/>
    <m/>
    <m/>
    <x v="0"/>
    <s v="ELC31036294G-2HI"/>
    <s v="Electro Centro S. A."/>
    <x v="10"/>
    <x v="10"/>
    <s v="C. H. Machu"/>
    <x v="194"/>
    <x v="4"/>
    <x v="4"/>
    <x v="38"/>
    <x v="1"/>
    <s v="Instalado"/>
    <s v="Operativo"/>
    <s v="Distribuidora"/>
    <x v="0"/>
    <x v="1"/>
    <x v="0"/>
    <x v="0"/>
    <s v="Estatal"/>
    <s v="JUNIN"/>
    <s v="JUNIN"/>
    <s v="HUANCAYO"/>
    <s v="HUASICANCHA"/>
    <n v="0"/>
    <x v="7"/>
    <n v="0"/>
    <x v="0"/>
    <n v="0"/>
    <x v="0"/>
    <x v="0"/>
    <n v="310.005"/>
    <n v="0.31000499999999998"/>
    <m/>
    <n v="3.7499999999999999E-2"/>
    <n v="3.7499999999999999E-2"/>
    <n v="7.6479999999999997"/>
    <n v="0"/>
    <n v="25"/>
    <s v="BASE DE DATOS"/>
    <m/>
  </r>
  <r>
    <s v="20"/>
    <x v="3"/>
    <s v="ELC"/>
    <s v="31036394"/>
    <s v="31036394"/>
    <x v="4"/>
    <s v="G-1"/>
    <s v="N"/>
    <n v="0.43"/>
    <n v="0"/>
    <n v="0"/>
    <n v="0"/>
    <n v="0"/>
    <n v="0"/>
    <n v="0"/>
    <n v="0"/>
    <m/>
    <m/>
    <x v="1"/>
    <s v="ELC31036394G-1HI"/>
    <s v="Electro Centro S. A."/>
    <x v="10"/>
    <x v="10"/>
    <s v="C. H. Pozuzo"/>
    <x v="195"/>
    <x v="4"/>
    <x v="4"/>
    <x v="37"/>
    <x v="1"/>
    <s v="Instalado"/>
    <s v="Inoperativo"/>
    <s v="Distribuidora"/>
    <x v="0"/>
    <x v="1"/>
    <x v="0"/>
    <x v="0"/>
    <s v="Estatal"/>
    <s v="PASCO"/>
    <s v="PASCO"/>
    <s v="OXAPAMPA"/>
    <s v="POZUZO"/>
    <n v="0"/>
    <x v="7"/>
    <n v="0"/>
    <x v="0"/>
    <n v="0"/>
    <x v="0"/>
    <x v="0"/>
    <n v="0"/>
    <n v="0"/>
    <m/>
    <s v="-"/>
    <s v="-"/>
    <s v="-"/>
    <n v="0"/>
    <n v="25"/>
    <s v="BASE DE DATOS"/>
    <m/>
  </r>
  <r>
    <s v="20"/>
    <x v="3"/>
    <s v="ELC"/>
    <s v="31036394"/>
    <s v="31036394"/>
    <x v="4"/>
    <s v="G-2"/>
    <s v="N"/>
    <n v="0.43"/>
    <n v="0"/>
    <n v="0"/>
    <n v="0"/>
    <n v="0"/>
    <n v="0"/>
    <n v="0"/>
    <n v="0"/>
    <m/>
    <m/>
    <x v="1"/>
    <s v="ELC31036394G-2HI"/>
    <s v="Electro Centro S. A."/>
    <x v="10"/>
    <x v="10"/>
    <s v="C. H. Pozuzo"/>
    <x v="195"/>
    <x v="4"/>
    <x v="4"/>
    <x v="38"/>
    <x v="1"/>
    <s v="Instalado"/>
    <s v="Inoperativo"/>
    <s v="Distribuidora"/>
    <x v="0"/>
    <x v="1"/>
    <x v="0"/>
    <x v="0"/>
    <s v="Estatal"/>
    <s v="PASCO"/>
    <s v="PASCO"/>
    <s v="OXAPAMPA"/>
    <s v="POZUZO"/>
    <n v="0"/>
    <x v="7"/>
    <n v="0"/>
    <x v="0"/>
    <n v="0"/>
    <x v="0"/>
    <x v="0"/>
    <n v="0"/>
    <n v="0"/>
    <m/>
    <s v="-"/>
    <s v="-"/>
    <s v="-"/>
    <n v="0"/>
    <n v="25"/>
    <s v="BASE DE DATOS"/>
    <m/>
  </r>
  <r>
    <s v="20"/>
    <x v="3"/>
    <s v="ELC"/>
    <s v="41109600"/>
    <s v="41109600"/>
    <x v="4"/>
    <s v="G-1"/>
    <s v="S"/>
    <n v="0.06"/>
    <n v="3.5000000000000003E-2"/>
    <n v="0"/>
    <n v="0"/>
    <n v="0"/>
    <n v="0"/>
    <n v="0"/>
    <n v="0"/>
    <m/>
    <m/>
    <x v="1"/>
    <s v="ELC41109600G-1HI"/>
    <s v="Electro Centro S. A."/>
    <x v="10"/>
    <x v="10"/>
    <s v="C. H. Acombabilla"/>
    <x v="196"/>
    <x v="4"/>
    <x v="4"/>
    <x v="37"/>
    <x v="1"/>
    <s v="Instalado"/>
    <s v="Operativo"/>
    <s v="Distribuidora"/>
    <x v="0"/>
    <x v="0"/>
    <x v="0"/>
    <x v="0"/>
    <s v="Estatal"/>
    <s v="HUANCAVELICA"/>
    <s v="HUANCAVELICA"/>
    <s v="TAYACAJA"/>
    <s v="ACOBAMBILLA"/>
    <n v="0"/>
    <x v="7"/>
    <n v="0"/>
    <x v="0"/>
    <n v="0"/>
    <x v="0"/>
    <x v="0"/>
    <n v="0"/>
    <n v="0"/>
    <m/>
    <s v="-"/>
    <s v="-"/>
    <s v="-"/>
    <n v="0"/>
    <n v="25"/>
    <s v="BASE DE DATOS"/>
    <m/>
  </r>
  <r>
    <s v="20"/>
    <x v="3"/>
    <s v="ELC"/>
    <s v="41114801"/>
    <s v="41114801"/>
    <x v="4"/>
    <s v="G-1"/>
    <s v="S"/>
    <n v="0.09"/>
    <n v="5.7000000000000002E-2"/>
    <n v="3.5139999999999998"/>
    <n v="12.816000000000001"/>
    <n v="16.329999999999998"/>
    <n v="0"/>
    <n v="204.13"/>
    <n v="0"/>
    <m/>
    <m/>
    <x v="0"/>
    <s v="ELC41114801G-1HI"/>
    <s v="Electro Centro S. A."/>
    <x v="10"/>
    <x v="10"/>
    <s v="C. H. San Balvín"/>
    <x v="197"/>
    <x v="4"/>
    <x v="4"/>
    <x v="37"/>
    <x v="1"/>
    <s v="Instalado"/>
    <s v="Operativo"/>
    <s v="Distribuidora"/>
    <x v="0"/>
    <x v="1"/>
    <x v="0"/>
    <x v="0"/>
    <s v="Estatal"/>
    <s v="JUNIN"/>
    <s v="JUNIN"/>
    <s v="HUANCAYO"/>
    <s v="PARIHUANCA"/>
    <n v="0"/>
    <x v="7"/>
    <n v="0"/>
    <x v="0"/>
    <n v="0"/>
    <x v="0"/>
    <x v="0"/>
    <n v="16.329999999999998"/>
    <n v="1.6329999999999997E-2"/>
    <m/>
    <n v="7.4999999999999997E-3"/>
    <n v="4.7499999999999999E-3"/>
    <n v="7.6479999999999997"/>
    <n v="3.5527136788005009E-15"/>
    <n v="25"/>
    <s v="BASE DE DATOS"/>
    <m/>
  </r>
  <r>
    <s v="20"/>
    <x v="3"/>
    <s v="ELC"/>
    <s v="41114801"/>
    <s v="41114801"/>
    <x v="4"/>
    <s v="G-2"/>
    <s v="S"/>
    <n v="0.09"/>
    <n v="5.7000000000000002E-2"/>
    <n v="3.464"/>
    <n v="12.696"/>
    <n v="16.16"/>
    <n v="0"/>
    <n v="204.07"/>
    <n v="0"/>
    <m/>
    <m/>
    <x v="0"/>
    <s v="ELC41114801G-2HI"/>
    <s v="Electro Centro S. A."/>
    <x v="10"/>
    <x v="10"/>
    <s v="C. H. San Balvín"/>
    <x v="197"/>
    <x v="4"/>
    <x v="4"/>
    <x v="38"/>
    <x v="1"/>
    <s v="Instalado"/>
    <s v="Operativo"/>
    <s v="Distribuidora"/>
    <x v="0"/>
    <x v="1"/>
    <x v="0"/>
    <x v="0"/>
    <s v="Estatal"/>
    <s v="JUNIN"/>
    <s v="JUNIN"/>
    <s v="HUANCAYO"/>
    <s v="PARIHUANCA"/>
    <n v="0"/>
    <x v="7"/>
    <n v="0"/>
    <x v="0"/>
    <n v="0"/>
    <x v="0"/>
    <x v="0"/>
    <n v="16.16"/>
    <n v="1.6160000000000001E-2"/>
    <m/>
    <n v="7.4999999999999997E-3"/>
    <n v="4.7499999999999999E-3"/>
    <n v="7.6479999999999997"/>
    <n v="0"/>
    <n v="25"/>
    <s v="BASE DE DATOS"/>
    <m/>
  </r>
  <r>
    <s v="20"/>
    <x v="3"/>
    <s v="ELC"/>
    <s v="41114801"/>
    <s v="41114801"/>
    <x v="4"/>
    <s v="G-3"/>
    <s v="S"/>
    <n v="0.1"/>
    <n v="9.8000000000000004E-2"/>
    <n v="2.7320000000000002"/>
    <n v="10.648"/>
    <n v="13.38"/>
    <n v="0"/>
    <n v="147.13"/>
    <n v="0"/>
    <m/>
    <m/>
    <x v="0"/>
    <s v="ELC41114801G-3HI"/>
    <s v="Electro Centro S. A."/>
    <x v="10"/>
    <x v="10"/>
    <s v="C. H. San Balvín"/>
    <x v="197"/>
    <x v="4"/>
    <x v="4"/>
    <x v="39"/>
    <x v="1"/>
    <s v="Instalado"/>
    <s v="Operativo"/>
    <s v="Distribuidora"/>
    <x v="0"/>
    <x v="1"/>
    <x v="0"/>
    <x v="0"/>
    <s v="Estatal"/>
    <s v="JUNIN"/>
    <s v="JUNIN"/>
    <s v="HUANCAYO"/>
    <s v="PARIHUANCA"/>
    <n v="0"/>
    <x v="7"/>
    <n v="0"/>
    <x v="0"/>
    <n v="0"/>
    <x v="0"/>
    <x v="0"/>
    <n v="13.38"/>
    <n v="1.3380000000000001E-2"/>
    <m/>
    <n v="8.3333333333333332E-3"/>
    <n v="8.1666666666666676E-3"/>
    <n v="7.6479999999999997"/>
    <n v="-1.7763568394002505E-15"/>
    <n v="25"/>
    <s v="BASE DE DATOS"/>
    <m/>
  </r>
  <r>
    <s v="20"/>
    <x v="3"/>
    <s v="ELC"/>
    <s v="51000996"/>
    <s v="51000996"/>
    <x v="4"/>
    <s v="G-1"/>
    <s v="S"/>
    <n v="0.91200000000000003"/>
    <n v="0.79"/>
    <n v="0"/>
    <n v="0"/>
    <n v="0"/>
    <n v="0"/>
    <n v="0"/>
    <n v="0"/>
    <m/>
    <m/>
    <x v="0"/>
    <s v="ELC51000996G-1HI"/>
    <s v="Electro Centro S. A."/>
    <x v="10"/>
    <x v="10"/>
    <s v="C. H. Llusita"/>
    <x v="198"/>
    <x v="4"/>
    <x v="4"/>
    <x v="37"/>
    <x v="1"/>
    <s v="Instalado"/>
    <s v="Operativo"/>
    <s v="Distribuidora"/>
    <x v="0"/>
    <x v="1"/>
    <x v="0"/>
    <x v="0"/>
    <s v="Estatal"/>
    <s v="AYACUCHO"/>
    <s v="AYACUCHO"/>
    <s v="VICTOR FAJARDO"/>
    <s v="HUANCARAYLLA"/>
    <n v="0"/>
    <x v="7"/>
    <n v="0"/>
    <x v="0"/>
    <n v="0"/>
    <x v="0"/>
    <x v="0"/>
    <n v="0"/>
    <n v="0"/>
    <m/>
    <n v="7.5999999999999998E-2"/>
    <n v="6.5833333333333341E-2"/>
    <n v="7.6479999999999997"/>
    <n v="0"/>
    <n v="25"/>
    <s v="BASE DE DATOS"/>
    <m/>
  </r>
  <r>
    <s v="20"/>
    <x v="3"/>
    <s v="ELC"/>
    <s v="51000996"/>
    <s v="51000996"/>
    <x v="4"/>
    <s v="G-2"/>
    <s v="S"/>
    <n v="0.91200000000000003"/>
    <n v="0.79"/>
    <n v="85.701999999999998"/>
    <n v="325.32299999999998"/>
    <n v="411.02499999999998"/>
    <n v="0"/>
    <n v="719.32"/>
    <n v="0"/>
    <m/>
    <m/>
    <x v="0"/>
    <s v="ELC51000996G-2HI"/>
    <s v="Electro Centro S. A."/>
    <x v="10"/>
    <x v="10"/>
    <s v="C. H. Llusita"/>
    <x v="198"/>
    <x v="4"/>
    <x v="4"/>
    <x v="38"/>
    <x v="1"/>
    <s v="Instalado"/>
    <s v="Operativo"/>
    <s v="Distribuidora"/>
    <x v="0"/>
    <x v="1"/>
    <x v="0"/>
    <x v="0"/>
    <s v="Estatal"/>
    <s v="AYACUCHO"/>
    <s v="AYACUCHO"/>
    <s v="VICTOR FAJARDO"/>
    <s v="HUANCARAYLLA"/>
    <n v="0"/>
    <x v="7"/>
    <n v="0"/>
    <x v="0"/>
    <n v="0"/>
    <x v="0"/>
    <x v="0"/>
    <n v="411.02499999999998"/>
    <n v="0.41102499999999997"/>
    <m/>
    <n v="7.5999999999999998E-2"/>
    <n v="6.5833333333333341E-2"/>
    <n v="7.6479999999999997"/>
    <n v="0"/>
    <n v="25"/>
    <s v="BASE DE DATOS"/>
    <m/>
  </r>
  <r>
    <s v="20"/>
    <x v="3"/>
    <s v="ELC"/>
    <s v="51010097"/>
    <s v="51010097"/>
    <x v="4"/>
    <s v="G-1"/>
    <s v="S"/>
    <n v="1.6"/>
    <n v="1.6"/>
    <n v="191.88900000000001"/>
    <n v="718.56100000000004"/>
    <n v="910.45"/>
    <n v="0"/>
    <n v="709"/>
    <n v="0"/>
    <m/>
    <m/>
    <x v="0"/>
    <s v="ELC51010097G-1HI"/>
    <s v="Electro Centro S. A."/>
    <x v="10"/>
    <x v="10"/>
    <s v="C. H. Chalhuamayo"/>
    <x v="199"/>
    <x v="4"/>
    <x v="4"/>
    <x v="37"/>
    <x v="1"/>
    <s v="Instalado"/>
    <s v="Operativo"/>
    <s v="Distribuidora"/>
    <x v="0"/>
    <x v="1"/>
    <x v="0"/>
    <x v="0"/>
    <s v="Estatal"/>
    <s v="JUNIN"/>
    <s v="JUNIN"/>
    <s v="SATIPO"/>
    <s v="SATIPO"/>
    <n v="0"/>
    <x v="7"/>
    <n v="0"/>
    <x v="0"/>
    <n v="0"/>
    <x v="0"/>
    <x v="0"/>
    <n v="910.45"/>
    <n v="0.91045000000000009"/>
    <m/>
    <n v="0.13333333333333333"/>
    <n v="0.13333333333333333"/>
    <n v="7.6479999999999997"/>
    <n v="0"/>
    <n v="25"/>
    <s v="BASE DE DATOS"/>
    <m/>
  </r>
  <r>
    <s v="20"/>
    <x v="3"/>
    <s v="ELC"/>
    <s v="51010097"/>
    <s v="51010097"/>
    <x v="4"/>
    <s v="G-2"/>
    <s v="S"/>
    <n v="1.6"/>
    <n v="1.6"/>
    <n v="191.22"/>
    <n v="717.024"/>
    <n v="908.24400000000003"/>
    <n v="0"/>
    <n v="708.67"/>
    <n v="0"/>
    <m/>
    <m/>
    <x v="0"/>
    <s v="ELC51010097G-2HI"/>
    <s v="Electro Centro S. A."/>
    <x v="10"/>
    <x v="10"/>
    <s v="C. H. Chalhuamayo"/>
    <x v="199"/>
    <x v="4"/>
    <x v="4"/>
    <x v="38"/>
    <x v="1"/>
    <s v="Instalado"/>
    <s v="Operativo"/>
    <s v="Distribuidora"/>
    <x v="0"/>
    <x v="1"/>
    <x v="0"/>
    <x v="0"/>
    <s v="Estatal"/>
    <s v="JUNIN"/>
    <s v="JUNIN"/>
    <s v="SATIPO"/>
    <s v="SATIPO"/>
    <n v="0"/>
    <x v="7"/>
    <n v="0"/>
    <x v="0"/>
    <n v="0"/>
    <x v="0"/>
    <x v="0"/>
    <n v="908.24400000000003"/>
    <n v="0.90824400000000005"/>
    <m/>
    <n v="0.13333333333333333"/>
    <n v="0.13333333333333333"/>
    <n v="7.6479999999999997"/>
    <n v="0"/>
    <n v="25"/>
    <s v="BASE DE DATOS"/>
    <m/>
  </r>
  <r>
    <s v="20"/>
    <x v="3"/>
    <s v="ELC"/>
    <s v="51010097"/>
    <s v="51010097"/>
    <x v="4"/>
    <s v="G-3"/>
    <s v="S"/>
    <n v="2"/>
    <n v="2"/>
    <n v="201.46899999999999"/>
    <n v="747.327"/>
    <n v="948.79600000000005"/>
    <n v="0"/>
    <n v="706.45"/>
    <n v="0"/>
    <m/>
    <m/>
    <x v="0"/>
    <s v="ELC51010097G-3HI"/>
    <s v="Electro Centro S. A."/>
    <x v="10"/>
    <x v="10"/>
    <s v="C. H. Chalhuamayo"/>
    <x v="199"/>
    <x v="4"/>
    <x v="4"/>
    <x v="39"/>
    <x v="1"/>
    <s v="Instalado"/>
    <s v="Operativo"/>
    <s v="Distribuidora"/>
    <x v="0"/>
    <x v="1"/>
    <x v="0"/>
    <x v="0"/>
    <s v="Estatal"/>
    <s v="JUNIN"/>
    <s v="JUNIN"/>
    <s v="SATIPO"/>
    <s v="SATIPO"/>
    <n v="0"/>
    <x v="7"/>
    <n v="0"/>
    <x v="0"/>
    <n v="0"/>
    <x v="0"/>
    <x v="0"/>
    <n v="948.79600000000005"/>
    <n v="0.94879600000000008"/>
    <m/>
    <n v="0.16666666666666666"/>
    <n v="0.16666666666666666"/>
    <n v="7.6479999999999997"/>
    <n v="0"/>
    <n v="25"/>
    <s v="BASE DE DATOS"/>
    <m/>
  </r>
  <r>
    <s v="20"/>
    <x v="3"/>
    <s v="ELC"/>
    <s v="51010097"/>
    <s v="51010097"/>
    <x v="4"/>
    <s v="G-4"/>
    <s v="S"/>
    <n v="2"/>
    <n v="2"/>
    <n v="197.08600000000001"/>
    <n v="735.21"/>
    <n v="932.29600000000005"/>
    <n v="0"/>
    <n v="705.18"/>
    <n v="0"/>
    <m/>
    <m/>
    <x v="0"/>
    <s v="ELC51010097G-4HI"/>
    <s v="Electro Centro S. A."/>
    <x v="10"/>
    <x v="10"/>
    <s v="C. H. Chalhuamayo"/>
    <x v="199"/>
    <x v="4"/>
    <x v="4"/>
    <x v="40"/>
    <x v="1"/>
    <s v="Instalado"/>
    <s v="Operativo"/>
    <s v="Distribuidora"/>
    <x v="0"/>
    <x v="1"/>
    <x v="0"/>
    <x v="0"/>
    <s v="Estatal"/>
    <s v="JUNIN"/>
    <s v="JUNIN"/>
    <s v="SATIPO"/>
    <s v="SATIPO"/>
    <n v="0"/>
    <x v="7"/>
    <n v="0"/>
    <x v="0"/>
    <n v="0"/>
    <x v="0"/>
    <x v="0"/>
    <n v="932.29600000000005"/>
    <n v="0.93229600000000001"/>
    <m/>
    <n v="0.16666666666666666"/>
    <n v="0.16666666666666666"/>
    <n v="7.6479999999999997"/>
    <n v="0"/>
    <n v="25"/>
    <s v="BASE DE DATOS"/>
    <m/>
  </r>
  <r>
    <s v="20"/>
    <x v="3"/>
    <s v="ELC"/>
    <s v="51010797"/>
    <s v="51010797"/>
    <x v="4"/>
    <s v="G-1"/>
    <s v="S"/>
    <n v="0.76800000000000002"/>
    <n v="0.59499999999999997"/>
    <n v="0"/>
    <n v="0.52100000000000002"/>
    <n v="0.52100000000000002"/>
    <n v="0"/>
    <n v="0"/>
    <n v="0"/>
    <m/>
    <m/>
    <x v="0"/>
    <s v="ELC51010797G-1HI"/>
    <s v="Electro Centro S. A."/>
    <x v="10"/>
    <x v="10"/>
    <s v="C. H. San Francisco"/>
    <x v="200"/>
    <x v="4"/>
    <x v="4"/>
    <x v="37"/>
    <x v="1"/>
    <s v="Instalado"/>
    <s v="Operativo"/>
    <s v="Distribuidora"/>
    <x v="0"/>
    <x v="1"/>
    <x v="0"/>
    <x v="0"/>
    <s v="Estatal"/>
    <s v="CUSCO"/>
    <s v="CUSCO"/>
    <s v="LA CONVENCIÓN"/>
    <s v="ECHARATE"/>
    <n v="0"/>
    <x v="7"/>
    <n v="0"/>
    <x v="0"/>
    <n v="0"/>
    <x v="0"/>
    <x v="0"/>
    <n v="0.52100000000000002"/>
    <n v="5.2099999999999998E-4"/>
    <m/>
    <n v="6.4000000000000001E-2"/>
    <n v="4.9583333333333333E-2"/>
    <n v="7.6479999999999997"/>
    <n v="0"/>
    <n v="25"/>
    <s v="BASE DE DATOS"/>
    <m/>
  </r>
  <r>
    <s v="20"/>
    <x v="3"/>
    <s v="ELC"/>
    <s v="51010797"/>
    <s v="51010797"/>
    <x v="4"/>
    <s v="G-2"/>
    <s v="S"/>
    <n v="0.76800000000000002"/>
    <n v="0.59499999999999997"/>
    <n v="96.688000000000002"/>
    <n v="356.70600000000002"/>
    <n v="453.39400000000001"/>
    <n v="0"/>
    <n v="705.12"/>
    <n v="0"/>
    <m/>
    <m/>
    <x v="0"/>
    <s v="ELC51010797G-2HI"/>
    <s v="Electro Centro S. A."/>
    <x v="10"/>
    <x v="10"/>
    <s v="C. H. San Francisco"/>
    <x v="200"/>
    <x v="4"/>
    <x v="4"/>
    <x v="38"/>
    <x v="1"/>
    <s v="Instalado"/>
    <s v="Operativo"/>
    <s v="Distribuidora"/>
    <x v="0"/>
    <x v="1"/>
    <x v="0"/>
    <x v="0"/>
    <s v="Estatal"/>
    <s v="CUSCO"/>
    <s v="CUSCO"/>
    <s v="LA CONVENCIÓN"/>
    <s v="ECHARATE"/>
    <n v="0"/>
    <x v="7"/>
    <n v="0"/>
    <x v="0"/>
    <n v="0"/>
    <x v="0"/>
    <x v="0"/>
    <n v="453.39400000000001"/>
    <n v="0.45339400000000002"/>
    <m/>
    <n v="6.4000000000000001E-2"/>
    <n v="4.9583333333333333E-2"/>
    <n v="7.6479999999999997"/>
    <n v="0"/>
    <n v="25"/>
    <s v="BASE DE DATOS"/>
    <m/>
  </r>
  <r>
    <s v="20"/>
    <x v="3"/>
    <s v="ELC"/>
    <s v="PP000194"/>
    <s v="PP000194"/>
    <x v="4"/>
    <s v="G-1"/>
    <s v="S"/>
    <n v="0.22"/>
    <n v="0.22"/>
    <n v="20.556000000000001"/>
    <n v="42.887999999999998"/>
    <n v="63.444000000000003"/>
    <n v="0"/>
    <n v="466.83"/>
    <n v="0"/>
    <m/>
    <m/>
    <x v="0"/>
    <s v="ELCPP000194G-1HI"/>
    <s v="Electro Centro S. A."/>
    <x v="10"/>
    <x v="10"/>
    <s v="C. H. Acobamba"/>
    <x v="201"/>
    <x v="4"/>
    <x v="4"/>
    <x v="37"/>
    <x v="1"/>
    <s v="Instalado"/>
    <s v="Operativo"/>
    <s v="Distribuidora"/>
    <x v="0"/>
    <x v="1"/>
    <x v="0"/>
    <x v="0"/>
    <s v="Estatal"/>
    <s v="HUANCAVELICA"/>
    <s v="HUANCAVELICA"/>
    <s v="ACOBAMBA"/>
    <s v="ACOBAMBA"/>
    <n v="0"/>
    <x v="7"/>
    <n v="0"/>
    <x v="0"/>
    <n v="0"/>
    <x v="0"/>
    <x v="0"/>
    <n v="63.444000000000003"/>
    <n v="6.3444E-2"/>
    <m/>
    <n v="1.8333333333333333E-2"/>
    <n v="1.8333333333333333E-2"/>
    <n v="7.6479999999999997"/>
    <n v="0"/>
    <n v="25"/>
    <s v="BASE DE DATOS"/>
    <m/>
  </r>
  <r>
    <s v="20"/>
    <x v="3"/>
    <s v="ELC"/>
    <s v="PP000694"/>
    <s v="PP000694"/>
    <x v="4"/>
    <s v="G-1"/>
    <s v="S"/>
    <n v="0.11"/>
    <n v="0.11"/>
    <n v="11.003"/>
    <n v="28.858000000000001"/>
    <n v="39.860999999999997"/>
    <n v="0"/>
    <n v="461.33"/>
    <n v="0"/>
    <m/>
    <m/>
    <x v="0"/>
    <s v="ELCPP000694G-1HI"/>
    <s v="Electro Centro S. A."/>
    <x v="10"/>
    <x v="10"/>
    <s v="C. H. Paccha"/>
    <x v="202"/>
    <x v="4"/>
    <x v="4"/>
    <x v="37"/>
    <x v="1"/>
    <s v="Instalado"/>
    <s v="Operativo"/>
    <s v="Distribuidora"/>
    <x v="0"/>
    <x v="1"/>
    <x v="0"/>
    <x v="0"/>
    <s v="Estatal"/>
    <s v="JUNIN"/>
    <s v="JUNIN"/>
    <s v="TARMA"/>
    <s v="TARMA"/>
    <n v="0"/>
    <x v="7"/>
    <n v="0"/>
    <x v="0"/>
    <n v="0"/>
    <x v="0"/>
    <x v="0"/>
    <n v="39.860999999999997"/>
    <n v="3.9860999999999994E-2"/>
    <m/>
    <n v="9.1666666666666667E-3"/>
    <n v="9.1666666666666667E-3"/>
    <n v="7.6479999999999997"/>
    <n v="7.1054273576010019E-15"/>
    <n v="25"/>
    <s v="BASE DE DATOS"/>
    <m/>
  </r>
  <r>
    <s v="20"/>
    <x v="3"/>
    <s v="ELC"/>
    <s v="PP000694"/>
    <s v="PP000694"/>
    <x v="4"/>
    <s v="G-2"/>
    <s v="S"/>
    <n v="0.11"/>
    <n v="0.11"/>
    <n v="10.257999999999999"/>
    <n v="25.77"/>
    <n v="36.027999999999999"/>
    <n v="0"/>
    <n v="359.73"/>
    <n v="0"/>
    <m/>
    <m/>
    <x v="0"/>
    <s v="ELCPP000694G-2HI"/>
    <s v="Electro Centro S. A."/>
    <x v="10"/>
    <x v="10"/>
    <s v="C. H. Paccha"/>
    <x v="202"/>
    <x v="4"/>
    <x v="4"/>
    <x v="38"/>
    <x v="1"/>
    <s v="Instalado"/>
    <s v="Operativo"/>
    <s v="Distribuidora"/>
    <x v="0"/>
    <x v="1"/>
    <x v="0"/>
    <x v="0"/>
    <s v="Estatal"/>
    <s v="JUNIN"/>
    <s v="JUNIN"/>
    <s v="TARMA"/>
    <s v="TARMA"/>
    <n v="0"/>
    <x v="7"/>
    <n v="0"/>
    <x v="0"/>
    <n v="0"/>
    <x v="0"/>
    <x v="0"/>
    <n v="36.027999999999999"/>
    <n v="3.6027999999999998E-2"/>
    <m/>
    <n v="9.1666666666666667E-3"/>
    <n v="9.1666666666666667E-3"/>
    <n v="7.6479999999999997"/>
    <n v="0"/>
    <n v="25"/>
    <s v="BASE DE DATOS"/>
    <m/>
  </r>
  <r>
    <s v="20"/>
    <x v="3"/>
    <s v="EILHIC"/>
    <s v="53200504"/>
    <s v="53200504"/>
    <x v="4"/>
    <s v="G1"/>
    <s v="S"/>
    <n v="0.73399999999999999"/>
    <n v="0.217"/>
    <n v="37.545999999999999"/>
    <n v="117.254"/>
    <n v="154.80000000000001"/>
    <n v="0"/>
    <n v="714.75"/>
    <n v="0"/>
    <m/>
    <m/>
    <x v="0"/>
    <s v="EILHIC53200504G1HI"/>
    <s v="EILHICHA S.A."/>
    <x v="42"/>
    <x v="42"/>
    <s v="C.H. COLLO"/>
    <x v="133"/>
    <x v="4"/>
    <x v="4"/>
    <x v="13"/>
    <x v="1"/>
    <s v="Instalado"/>
    <s v="Operativo"/>
    <s v="Generadora"/>
    <x v="0"/>
    <x v="0"/>
    <x v="0"/>
    <x v="0"/>
    <s v="Privado"/>
    <s v="ANCASH"/>
    <s v="ANCASH"/>
    <s v="ASUNCION"/>
    <s v="CHACAS"/>
    <n v="0"/>
    <x v="7"/>
    <n v="0"/>
    <x v="0"/>
    <n v="0"/>
    <x v="0"/>
    <x v="0"/>
    <n v="154.80000000000001"/>
    <n v="0.15480000000000002"/>
    <m/>
    <n v="6.1166666666666668E-2"/>
    <n v="2.0416666666666666E-2"/>
    <n v="7.6479999999999997"/>
    <n v="0"/>
    <n v="40"/>
    <s v="BASE DE DATOS"/>
    <m/>
  </r>
  <r>
    <s v="20"/>
    <x v="3"/>
    <s v="EILHIC"/>
    <s v="53200604"/>
    <s v="53200604"/>
    <x v="4"/>
    <s v="G1"/>
    <s v="S"/>
    <n v="0.85"/>
    <n v="0.249"/>
    <n v="1.546"/>
    <n v="2.0609999999999999"/>
    <n v="3.6070000000000002"/>
    <n v="0"/>
    <n v="14.5"/>
    <n v="0"/>
    <m/>
    <m/>
    <x v="0"/>
    <s v="EILHIC53200604G1HI"/>
    <s v="EILHICHA S.A."/>
    <x v="42"/>
    <x v="42"/>
    <s v="C.H. JAMBON"/>
    <x v="134"/>
    <x v="4"/>
    <x v="4"/>
    <x v="13"/>
    <x v="1"/>
    <s v="Instalado"/>
    <s v="Operativo"/>
    <s v="Generadora"/>
    <x v="0"/>
    <x v="0"/>
    <x v="0"/>
    <x v="0"/>
    <s v="Privado"/>
    <s v="ANCASH"/>
    <s v="ANCASH"/>
    <s v="ASUNCION"/>
    <s v="CHACAS"/>
    <n v="0"/>
    <x v="7"/>
    <n v="0"/>
    <x v="0"/>
    <n v="0"/>
    <x v="0"/>
    <x v="0"/>
    <n v="3.6070000000000002"/>
    <n v="3.6070000000000004E-3"/>
    <m/>
    <n v="7.0833333333333331E-2"/>
    <n v="2.5916666666666668E-2"/>
    <n v="7.6479999999999997"/>
    <n v="0"/>
    <n v="40"/>
    <s v="BASE DE DATOS"/>
    <m/>
  </r>
  <r>
    <s v="20"/>
    <x v="3"/>
    <s v="EILHIC"/>
    <s v="53200604"/>
    <s v="53200604"/>
    <x v="4"/>
    <s v="G2"/>
    <s v="S"/>
    <n v="0.32"/>
    <n v="0.16300000000000001"/>
    <n v="30.257999999999999"/>
    <n v="81.003"/>
    <n v="111.261"/>
    <n v="0"/>
    <n v="682.75"/>
    <n v="0"/>
    <m/>
    <m/>
    <x v="0"/>
    <s v="EILHIC53200604G2HI"/>
    <s v="EILHICHA S.A."/>
    <x v="42"/>
    <x v="42"/>
    <s v="C.H. JAMBON"/>
    <x v="134"/>
    <x v="4"/>
    <x v="4"/>
    <x v="14"/>
    <x v="1"/>
    <s v="Instalado"/>
    <s v="Operativo"/>
    <s v="Generadora"/>
    <x v="0"/>
    <x v="0"/>
    <x v="0"/>
    <x v="0"/>
    <s v="Privado"/>
    <s v="ANCASH"/>
    <s v="ANCASH"/>
    <s v="ASUNCION"/>
    <s v="CHACAS"/>
    <n v="0"/>
    <x v="7"/>
    <n v="0"/>
    <x v="0"/>
    <n v="0"/>
    <x v="0"/>
    <x v="0"/>
    <n v="111.261"/>
    <n v="0.111261"/>
    <m/>
    <n v="2.6666666666666668E-2"/>
    <n v="1.3166666666666667E-2"/>
    <n v="7.6479999999999997"/>
    <n v="0"/>
    <n v="40"/>
    <s v="BASE DE DATOS"/>
    <m/>
  </r>
  <r>
    <s v="20"/>
    <x v="3"/>
    <s v="ELOR"/>
    <s v="31078697"/>
    <s v="31078697"/>
    <x v="4"/>
    <s v="Turbina 1"/>
    <s v="N"/>
    <n v="2.8370000000000002"/>
    <n v="0"/>
    <n v="0"/>
    <n v="0"/>
    <n v="0"/>
    <n v="0"/>
    <n v="0"/>
    <n v="0"/>
    <m/>
    <m/>
    <x v="0"/>
    <s v="ELOR31078697Turbina 1HI"/>
    <s v="Electro Oriente S. A."/>
    <x v="5"/>
    <x v="5"/>
    <s v="C. H. El Muyo"/>
    <x v="155"/>
    <x v="4"/>
    <x v="4"/>
    <x v="255"/>
    <x v="1"/>
    <s v="Instalado"/>
    <s v="Operativo"/>
    <s v="Distribuidora"/>
    <x v="0"/>
    <x v="1"/>
    <x v="0"/>
    <x v="0"/>
    <s v="Estatal"/>
    <s v="AMAZONAS"/>
    <s v="AMAZONAS"/>
    <s v="BAGUA"/>
    <s v="ARAMANGO"/>
    <n v="0"/>
    <x v="7"/>
    <n v="0"/>
    <x v="0"/>
    <n v="0"/>
    <x v="0"/>
    <x v="0"/>
    <n v="0"/>
    <n v="0"/>
    <m/>
    <n v="0.23641666666666669"/>
    <n v="0.21666666666666667"/>
    <n v="7.6479999999999997"/>
    <n v="0"/>
    <n v="20"/>
    <s v="BASE DE DATOS"/>
    <m/>
  </r>
  <r>
    <s v="20"/>
    <x v="3"/>
    <s v="ELOR"/>
    <s v="31078697"/>
    <s v="31078697"/>
    <x v="4"/>
    <s v="Turbina 2"/>
    <s v="S"/>
    <n v="2.8370000000000002"/>
    <n v="2.6"/>
    <n v="266.56799999999998"/>
    <n v="1273.212"/>
    <n v="1539.78"/>
    <n v="0"/>
    <n v="719.78"/>
    <n v="0"/>
    <m/>
    <m/>
    <x v="0"/>
    <s v="ELOR31078697Turbina 2HI"/>
    <s v="Electro Oriente S. A."/>
    <x v="5"/>
    <x v="5"/>
    <s v="C. H. El Muyo"/>
    <x v="155"/>
    <x v="4"/>
    <x v="4"/>
    <x v="256"/>
    <x v="1"/>
    <s v="Instalado"/>
    <s v="Operativo"/>
    <s v="Distribuidora"/>
    <x v="0"/>
    <x v="1"/>
    <x v="0"/>
    <x v="0"/>
    <s v="Estatal"/>
    <s v="AMAZONAS"/>
    <s v="AMAZONAS"/>
    <s v="BAGUA"/>
    <s v="ARAMANGO"/>
    <n v="0"/>
    <x v="7"/>
    <n v="0"/>
    <x v="0"/>
    <n v="0"/>
    <x v="0"/>
    <x v="0"/>
    <n v="1539.78"/>
    <n v="1.5397799999999999"/>
    <m/>
    <n v="0.23641666666666669"/>
    <n v="0.21666666666666667"/>
    <n v="7.6479999999999997"/>
    <n v="0"/>
    <n v="20"/>
    <s v="BASE DE DATOS"/>
    <m/>
  </r>
  <r>
    <s v="20"/>
    <x v="3"/>
    <s v="ELOR"/>
    <s v="31078897"/>
    <s v="31078897"/>
    <x v="4"/>
    <s v="Turbina 1"/>
    <s v="S"/>
    <n v="1.59"/>
    <n v="1.45"/>
    <n v="156.05799999999999"/>
    <n v="735.59"/>
    <n v="891.64800000000002"/>
    <n v="0"/>
    <n v="719.82"/>
    <n v="0"/>
    <m/>
    <m/>
    <x v="0"/>
    <s v="ELOR31078897Turbina 1HI"/>
    <s v="Electro Oriente S. A."/>
    <x v="5"/>
    <x v="5"/>
    <s v="C. H. La Pelota"/>
    <x v="156"/>
    <x v="4"/>
    <x v="4"/>
    <x v="255"/>
    <x v="1"/>
    <s v="Instalado"/>
    <s v="Operativo"/>
    <s v="Distribuidora"/>
    <x v="0"/>
    <x v="1"/>
    <x v="0"/>
    <x v="0"/>
    <s v="Estatal"/>
    <s v="CAJAMARCA"/>
    <s v="CAJAMARCA"/>
    <s v="JAEN"/>
    <s v="JAEN"/>
    <n v="0"/>
    <x v="7"/>
    <n v="0"/>
    <x v="0"/>
    <n v="0"/>
    <x v="0"/>
    <x v="0"/>
    <n v="891.64800000000002"/>
    <n v="0.891648"/>
    <m/>
    <n v="0.13250000000000001"/>
    <n v="0.12083333333333333"/>
    <n v="7.6479999999999997"/>
    <n v="0"/>
    <n v="20"/>
    <s v="BASE DE DATOS"/>
    <m/>
  </r>
  <r>
    <s v="20"/>
    <x v="3"/>
    <s v="ELOR"/>
    <s v="31078897"/>
    <s v="31078897"/>
    <x v="4"/>
    <s v="Turbina 2"/>
    <s v="S"/>
    <n v="1.59"/>
    <n v="1.45"/>
    <n v="152.84200000000001"/>
    <n v="717.81899999999996"/>
    <n v="870.66099999999994"/>
    <n v="0"/>
    <n v="719.69"/>
    <n v="0"/>
    <m/>
    <m/>
    <x v="0"/>
    <s v="ELOR31078897Turbina 2HI"/>
    <s v="Electro Oriente S. A."/>
    <x v="5"/>
    <x v="5"/>
    <s v="C. H. La Pelota"/>
    <x v="156"/>
    <x v="4"/>
    <x v="4"/>
    <x v="256"/>
    <x v="1"/>
    <s v="Instalado"/>
    <s v="Operativo"/>
    <s v="Distribuidora"/>
    <x v="0"/>
    <x v="1"/>
    <x v="0"/>
    <x v="0"/>
    <s v="Estatal"/>
    <s v="CAJAMARCA"/>
    <s v="CAJAMARCA"/>
    <s v="JAEN"/>
    <s v="JAEN"/>
    <n v="0"/>
    <x v="7"/>
    <n v="0"/>
    <x v="0"/>
    <n v="0"/>
    <x v="0"/>
    <x v="0"/>
    <n v="870.66099999999994"/>
    <n v="0.87066099999999991"/>
    <m/>
    <n v="0.13250000000000001"/>
    <n v="0.12083333333333333"/>
    <n v="7.6479999999999997"/>
    <n v="0"/>
    <n v="20"/>
    <s v="BASE DE DATOS"/>
    <m/>
  </r>
  <r>
    <s v="20"/>
    <x v="3"/>
    <s v="ELOR"/>
    <s v="51017302"/>
    <s v="51017302"/>
    <x v="4"/>
    <s v="Turbina 1"/>
    <s v="S"/>
    <n v="1.4379999999999999"/>
    <n v="1.4"/>
    <n v="124.934"/>
    <n v="593.05899999999997"/>
    <n v="717.99300000000005"/>
    <n v="0"/>
    <n v="716.48"/>
    <n v="0"/>
    <m/>
    <m/>
    <x v="0"/>
    <s v="ELOR51017302Turbina 1HI"/>
    <s v="Electro Oriente S. A."/>
    <x v="5"/>
    <x v="5"/>
    <s v="C. H. Quanda"/>
    <x v="157"/>
    <x v="4"/>
    <x v="4"/>
    <x v="255"/>
    <x v="1"/>
    <s v="Instalado"/>
    <s v="Operativo"/>
    <s v="Distribuidora"/>
    <x v="0"/>
    <x v="1"/>
    <x v="0"/>
    <x v="0"/>
    <s v="Estatal"/>
    <s v="CAJAMARCA"/>
    <s v="CAJAMARCA"/>
    <s v="SAN IGNACIO"/>
    <s v="SON JOSÉ DE LOURDES"/>
    <n v="0"/>
    <x v="7"/>
    <n v="0"/>
    <x v="1"/>
    <s v="-"/>
    <x v="0"/>
    <x v="0"/>
    <n v="717.99300000000005"/>
    <n v="0.7179930000000001"/>
    <m/>
    <n v="0.11983333333333333"/>
    <n v="0.11666666666666665"/>
    <n v="7.6479999999999997"/>
    <n v="-1.1368683772161603E-13"/>
    <n v="20"/>
    <s v="BASE DE DATOS"/>
    <m/>
  </r>
  <r>
    <s v="20"/>
    <x v="3"/>
    <s v="ELOR"/>
    <s v="51017302"/>
    <s v="51017302"/>
    <x v="4"/>
    <s v="Turbina 2"/>
    <s v="S"/>
    <n v="1.4379999999999999"/>
    <n v="1.4"/>
    <n v="123.444"/>
    <n v="585.98500000000001"/>
    <n v="709.42899999999997"/>
    <n v="0"/>
    <n v="717.16"/>
    <n v="0"/>
    <m/>
    <m/>
    <x v="0"/>
    <s v="ELOR51017302Turbina 2HI"/>
    <s v="Electro Oriente S. A."/>
    <x v="5"/>
    <x v="5"/>
    <s v="C. H. Quanda"/>
    <x v="157"/>
    <x v="4"/>
    <x v="4"/>
    <x v="256"/>
    <x v="1"/>
    <s v="Instalado"/>
    <s v="Operativo"/>
    <s v="Distribuidora"/>
    <x v="0"/>
    <x v="1"/>
    <x v="0"/>
    <x v="0"/>
    <s v="Estatal"/>
    <s v="CAJAMARCA"/>
    <s v="CAJAMARCA"/>
    <s v="SAN IGNACIO"/>
    <s v="SON JOSÉ DE LOURDES"/>
    <n v="0"/>
    <x v="7"/>
    <n v="0"/>
    <x v="1"/>
    <s v="-"/>
    <x v="0"/>
    <x v="0"/>
    <n v="709.42899999999997"/>
    <n v="0.70942899999999998"/>
    <m/>
    <n v="0.11983333333333333"/>
    <n v="0.11666666666666665"/>
    <n v="7.6479999999999997"/>
    <n v="0"/>
    <n v="20"/>
    <s v="BASE DE DATOS"/>
    <m/>
  </r>
  <r>
    <s v="20"/>
    <x v="3"/>
    <s v="ELOR"/>
    <s v="41027393"/>
    <s v="41027393"/>
    <x v="4"/>
    <s v="T-1"/>
    <s v="S"/>
    <n v="0.2"/>
    <n v="0"/>
    <n v="0"/>
    <n v="0"/>
    <n v="0"/>
    <n v="0"/>
    <n v="0"/>
    <n v="0"/>
    <m/>
    <m/>
    <x v="0"/>
    <s v="ELOR41027393T-1HI"/>
    <s v="Electro Oriente S. A."/>
    <x v="5"/>
    <x v="5"/>
    <s v="C. H. Pucara"/>
    <x v="159"/>
    <x v="4"/>
    <x v="4"/>
    <x v="229"/>
    <x v="1"/>
    <s v="Instalado"/>
    <s v="Operativo"/>
    <s v="Distribuidora"/>
    <x v="0"/>
    <x v="1"/>
    <x v="0"/>
    <x v="0"/>
    <s v="Estatal"/>
    <s v="CAJAMARCA"/>
    <s v="CAJAMARCA"/>
    <s v="JAEN"/>
    <s v="JAEN"/>
    <n v="0"/>
    <x v="7"/>
    <n v="0"/>
    <x v="0"/>
    <n v="0"/>
    <x v="0"/>
    <x v="0"/>
    <n v="0"/>
    <n v="0"/>
    <m/>
    <n v="1.6666666666666666E-2"/>
    <n v="1.4999999999999999E-2"/>
    <n v="7.6479999999999997"/>
    <n v="0"/>
    <n v="20"/>
    <s v="BASE DE DATOS"/>
    <m/>
  </r>
  <r>
    <s v="20"/>
    <x v="3"/>
    <s v="ELOR"/>
    <s v="41027393"/>
    <s v="41027393"/>
    <x v="4"/>
    <s v="T-2"/>
    <s v="S"/>
    <n v="0.2"/>
    <n v="0.18"/>
    <n v="23.31"/>
    <n v="107.666"/>
    <n v="130.976"/>
    <n v="0"/>
    <n v="700.38"/>
    <n v="0"/>
    <m/>
    <m/>
    <x v="0"/>
    <s v="ELOR41027393T-2HI"/>
    <s v="Electro Oriente S. A."/>
    <x v="5"/>
    <x v="5"/>
    <s v="C. H. Pucara"/>
    <x v="159"/>
    <x v="4"/>
    <x v="4"/>
    <x v="259"/>
    <x v="1"/>
    <s v="Instalado"/>
    <s v="Operativo"/>
    <s v="Distribuidora"/>
    <x v="0"/>
    <x v="1"/>
    <x v="0"/>
    <x v="0"/>
    <s v="Estatal"/>
    <s v="CAJAMARCA"/>
    <s v="CAJAMARCA"/>
    <s v="JAEN"/>
    <s v="JAEN"/>
    <n v="0"/>
    <x v="7"/>
    <n v="0"/>
    <x v="0"/>
    <n v="0"/>
    <x v="0"/>
    <x v="0"/>
    <n v="130.976"/>
    <n v="0.13097600000000001"/>
    <m/>
    <n v="1.6666666666666666E-2"/>
    <n v="1.4999999999999999E-2"/>
    <n v="7.6479999999999997"/>
    <n v="0"/>
    <n v="20"/>
    <s v="BASE DE DATOS"/>
    <m/>
  </r>
  <r>
    <s v="20"/>
    <x v="3"/>
    <s v="ELOR"/>
    <s v="31077997"/>
    <s v="31077997"/>
    <x v="4"/>
    <s v="Turbina 1"/>
    <s v="S"/>
    <n v="1.2529999999999999"/>
    <n v="1.1499999999999999"/>
    <n v="93.927999999999997"/>
    <n v="404.61799999999999"/>
    <n v="498.54599999999999"/>
    <n v="0.6"/>
    <n v="719.43"/>
    <n v="0"/>
    <m/>
    <m/>
    <x v="0"/>
    <s v="ELOR31077997Turbina 1HI"/>
    <s v="Electro Oriente S. A."/>
    <x v="5"/>
    <x v="5"/>
    <s v="C. H. Caclic"/>
    <x v="158"/>
    <x v="4"/>
    <x v="4"/>
    <x v="255"/>
    <x v="1"/>
    <s v="Instalado"/>
    <s v="Operativo"/>
    <s v="Distribuidora"/>
    <x v="0"/>
    <x v="0"/>
    <x v="0"/>
    <x v="0"/>
    <s v="Estatal"/>
    <s v="AMAZONAS"/>
    <s v="AMAZONAS"/>
    <s v="LUYA"/>
    <s v="LUYA"/>
    <n v="0"/>
    <x v="7"/>
    <n v="0"/>
    <x v="0"/>
    <n v="0"/>
    <x v="0"/>
    <x v="0"/>
    <n v="498.54599999999999"/>
    <n v="0.49854599999999999"/>
    <m/>
    <n v="0.10441666666666666"/>
    <n v="9.5833333333333326E-2"/>
    <n v="7.6479999999999997"/>
    <n v="0"/>
    <n v="20"/>
    <s v="BASE DE DATOS"/>
    <m/>
  </r>
  <r>
    <s v="20"/>
    <x v="3"/>
    <s v="ELOR"/>
    <s v="31077997"/>
    <s v="31077997"/>
    <x v="4"/>
    <s v="Turbina 2"/>
    <s v="N"/>
    <n v="1.2529999999999999"/>
    <n v="0"/>
    <n v="0"/>
    <n v="0"/>
    <n v="0"/>
    <n v="0"/>
    <n v="0"/>
    <n v="0"/>
    <m/>
    <m/>
    <x v="0"/>
    <s v="ELOR31077997Turbina 2HI"/>
    <s v="Electro Oriente S. A."/>
    <x v="5"/>
    <x v="5"/>
    <s v="C. H. Caclic"/>
    <x v="158"/>
    <x v="4"/>
    <x v="4"/>
    <x v="256"/>
    <x v="1"/>
    <s v="Instalado"/>
    <s v="Operativo"/>
    <s v="Distribuidora"/>
    <x v="0"/>
    <x v="0"/>
    <x v="0"/>
    <x v="0"/>
    <s v="Estatal"/>
    <s v="AMAZONAS"/>
    <s v="AMAZONAS"/>
    <s v="LUYA"/>
    <s v="LUYA"/>
    <n v="0"/>
    <x v="7"/>
    <n v="0"/>
    <x v="0"/>
    <n v="0"/>
    <x v="0"/>
    <x v="0"/>
    <n v="0"/>
    <n v="0"/>
    <m/>
    <n v="0.10441666666666666"/>
    <n v="0"/>
    <n v="7.6479999999999997"/>
    <n v="0"/>
    <n v="20"/>
    <s v="BASE DE DATOS"/>
    <m/>
  </r>
  <r>
    <s v="20"/>
    <x v="3"/>
    <s v="ELOR"/>
    <s v="31077997"/>
    <s v="31077997"/>
    <x v="4"/>
    <s v="Turbina 3"/>
    <s v="S"/>
    <n v="1.2529999999999999"/>
    <n v="1.1499999999999999"/>
    <n v="100.36499999999999"/>
    <n v="397.15199999999999"/>
    <n v="497.517"/>
    <n v="0.8"/>
    <n v="719.16"/>
    <n v="0"/>
    <m/>
    <m/>
    <x v="0"/>
    <s v="ELOR31077997Turbina 3HI"/>
    <s v="Electro Oriente S. A."/>
    <x v="5"/>
    <x v="5"/>
    <s v="C. H. Caclic"/>
    <x v="158"/>
    <x v="4"/>
    <x v="4"/>
    <x v="258"/>
    <x v="1"/>
    <s v="Instalado"/>
    <s v="Operativo"/>
    <s v="Distribuidora"/>
    <x v="0"/>
    <x v="0"/>
    <x v="0"/>
    <x v="0"/>
    <s v="Estatal"/>
    <s v="AMAZONAS"/>
    <s v="AMAZONAS"/>
    <s v="LUYA"/>
    <s v="LUYA"/>
    <n v="0"/>
    <x v="7"/>
    <n v="0"/>
    <x v="0"/>
    <n v="0"/>
    <x v="0"/>
    <x v="0"/>
    <n v="497.517"/>
    <n v="0.49751699999999999"/>
    <m/>
    <n v="0.10441666666666666"/>
    <n v="9.5833333333333326E-2"/>
    <n v="7.6479999999999997"/>
    <n v="0"/>
    <n v="20"/>
    <s v="BASE DE DATOS"/>
    <m/>
  </r>
  <r>
    <s v="20"/>
    <x v="3"/>
    <s v="ELOR"/>
    <s v="31077997"/>
    <s v="31077997"/>
    <x v="4"/>
    <s v="Turbina 4"/>
    <s v="S"/>
    <n v="1.2529999999999999"/>
    <n v="1.1499999999999999"/>
    <n v="100.661"/>
    <n v="448.125"/>
    <n v="548.78599999999994"/>
    <n v="1.2"/>
    <n v="718.77"/>
    <n v="0"/>
    <m/>
    <m/>
    <x v="0"/>
    <s v="ELOR31077997Turbina 4HI"/>
    <s v="Electro Oriente S. A."/>
    <x v="5"/>
    <x v="5"/>
    <s v="C. H. Caclic"/>
    <x v="158"/>
    <x v="4"/>
    <x v="4"/>
    <x v="257"/>
    <x v="1"/>
    <s v="Instalado"/>
    <s v="Operativo"/>
    <s v="Distribuidora"/>
    <x v="0"/>
    <x v="0"/>
    <x v="0"/>
    <x v="0"/>
    <s v="Estatal"/>
    <s v="AMAZONAS"/>
    <s v="AMAZONAS"/>
    <s v="LUYA"/>
    <s v="LUYA"/>
    <n v="0"/>
    <x v="7"/>
    <n v="0"/>
    <x v="0"/>
    <n v="0"/>
    <x v="0"/>
    <x v="0"/>
    <n v="548.78599999999994"/>
    <n v="0.548786"/>
    <m/>
    <n v="0.10441666666666666"/>
    <n v="9.5833333333333326E-2"/>
    <n v="7.6479999999999997"/>
    <n v="1.1368683772161603E-13"/>
    <n v="20"/>
    <s v="BASE DE DATOS"/>
    <m/>
  </r>
  <r>
    <s v="20"/>
    <x v="3"/>
    <s v="ELOR"/>
    <s v="31024193"/>
    <s v="31024193"/>
    <x v="4"/>
    <s v="1"/>
    <s v="S"/>
    <n v="3.3"/>
    <n v="3.3"/>
    <n v="364.66699999999997"/>
    <n v="1396.979"/>
    <n v="1761.646"/>
    <n v="4"/>
    <n v="629.39"/>
    <n v="3"/>
    <m/>
    <m/>
    <x v="0"/>
    <s v="ELOR310241931HI"/>
    <s v="Electro Oriente S. A."/>
    <x v="5"/>
    <x v="5"/>
    <s v="C. H. El Gera"/>
    <x v="160"/>
    <x v="4"/>
    <x v="4"/>
    <x v="44"/>
    <x v="1"/>
    <s v="Instalado"/>
    <s v="Operativo"/>
    <s v="Distribuidora"/>
    <x v="0"/>
    <x v="1"/>
    <x v="0"/>
    <x v="0"/>
    <s v="Estatal"/>
    <s v="SAN MARTÍN"/>
    <s v="SAN MARTÍN"/>
    <s v="MOYOBAMBA"/>
    <s v="JEPELACIO"/>
    <n v="0"/>
    <x v="7"/>
    <n v="0"/>
    <x v="0"/>
    <n v="0"/>
    <x v="0"/>
    <x v="0"/>
    <n v="1761.646"/>
    <n v="1.761646"/>
    <m/>
    <n v="0.27499999999999997"/>
    <n v="0.27499999999999997"/>
    <n v="7.6479999999999997"/>
    <n v="0"/>
    <n v="20"/>
    <s v="BASE DE DATOS"/>
    <m/>
  </r>
  <r>
    <s v="20"/>
    <x v="3"/>
    <s v="ELOR"/>
    <s v="31024193"/>
    <s v="31024193"/>
    <x v="4"/>
    <s v="2"/>
    <s v="S"/>
    <n v="3.3"/>
    <n v="3.3"/>
    <n v="357.49299999999999"/>
    <n v="1434.16"/>
    <n v="1791.653"/>
    <n v="2"/>
    <n v="626.02"/>
    <n v="3"/>
    <m/>
    <m/>
    <x v="0"/>
    <s v="ELOR310241932HI"/>
    <s v="Electro Oriente S. A."/>
    <x v="5"/>
    <x v="5"/>
    <s v="C. H. El Gera"/>
    <x v="160"/>
    <x v="4"/>
    <x v="4"/>
    <x v="171"/>
    <x v="1"/>
    <s v="Instalado"/>
    <s v="Operativo"/>
    <s v="Distribuidora"/>
    <x v="0"/>
    <x v="1"/>
    <x v="0"/>
    <x v="0"/>
    <s v="Estatal"/>
    <s v="SAN MARTÍN"/>
    <s v="SAN MARTÍN"/>
    <s v="MOYOBAMBA"/>
    <s v="JEPELACIO"/>
    <n v="0"/>
    <x v="7"/>
    <n v="0"/>
    <x v="0"/>
    <n v="0"/>
    <x v="0"/>
    <x v="0"/>
    <n v="1791.653"/>
    <n v="1.7916529999999999"/>
    <m/>
    <n v="0.27499999999999997"/>
    <n v="0.27499999999999997"/>
    <n v="7.6479999999999997"/>
    <n v="0"/>
    <n v="20"/>
    <s v="BASE DE DATOS"/>
    <m/>
  </r>
  <r>
    <s v="20"/>
    <x v="3"/>
    <s v="ELOR"/>
    <s v="31024193"/>
    <s v="31024193"/>
    <x v="4"/>
    <s v="3"/>
    <s v="S"/>
    <n v="2.5"/>
    <n v="2"/>
    <n v="188.565"/>
    <n v="722.30399999999997"/>
    <n v="910.86900000000003"/>
    <n v="2"/>
    <n v="662.49"/>
    <n v="2"/>
    <m/>
    <m/>
    <x v="0"/>
    <s v="ELOR310241933HI"/>
    <s v="Electro Oriente S. A."/>
    <x v="5"/>
    <x v="5"/>
    <s v="C. H. El Gera"/>
    <x v="160"/>
    <x v="4"/>
    <x v="4"/>
    <x v="172"/>
    <x v="1"/>
    <s v="Instalado"/>
    <s v="Operativo"/>
    <s v="Distribuidora"/>
    <x v="0"/>
    <x v="1"/>
    <x v="0"/>
    <x v="0"/>
    <s v="Estatal"/>
    <s v="SAN MARTÍN"/>
    <s v="SAN MARTÍN"/>
    <s v="MOYOBAMBA"/>
    <s v="JEPELACIO"/>
    <n v="0"/>
    <x v="7"/>
    <n v="0"/>
    <x v="0"/>
    <n v="0"/>
    <x v="0"/>
    <x v="0"/>
    <n v="910.86900000000003"/>
    <n v="0.91086900000000004"/>
    <m/>
    <n v="0.20833333333333334"/>
    <n v="0.16666666666666666"/>
    <n v="7.6479999999999997"/>
    <n v="-1.1368683772161603E-13"/>
    <n v="20"/>
    <s v="BASE DE DATOS"/>
    <m/>
  </r>
  <r>
    <s v="20"/>
    <x v="3"/>
    <s v="ELOR"/>
    <s v="31024293"/>
    <s v="31024293"/>
    <x v="4"/>
    <s v="G1"/>
    <s v="N"/>
    <n v="0.4"/>
    <n v="0"/>
    <n v="0"/>
    <n v="0"/>
    <n v="0"/>
    <n v="0"/>
    <n v="0"/>
    <n v="0"/>
    <m/>
    <m/>
    <x v="0"/>
    <s v="ELOR31024293G1HI"/>
    <s v="Electro Oriente S. A."/>
    <x v="5"/>
    <x v="5"/>
    <s v="C.H. Shitarayacu"/>
    <x v="161"/>
    <x v="4"/>
    <x v="4"/>
    <x v="13"/>
    <x v="1"/>
    <s v="Instalado"/>
    <s v="Inoperativo"/>
    <s v="Distribuidora"/>
    <x v="0"/>
    <x v="1"/>
    <x v="0"/>
    <x v="0"/>
    <s v="Estatal"/>
    <s v="SAN MARTÍN"/>
    <s v="SAN MARTÍN"/>
    <s v="MARISCAL CACERES"/>
    <s v="PACHIZA"/>
    <n v="0"/>
    <x v="7"/>
    <n v="0"/>
    <x v="0"/>
    <n v="0"/>
    <x v="0"/>
    <x v="0"/>
    <n v="0"/>
    <n v="0"/>
    <m/>
    <n v="3.3333333333333333E-2"/>
    <n v="2.0833333333333332E-2"/>
    <n v="7.6479999999999997"/>
    <n v="0"/>
    <n v="20"/>
    <s v="BASE DE DATOS"/>
    <m/>
  </r>
  <r>
    <s v="20"/>
    <x v="3"/>
    <s v="ELOR"/>
    <s v="31024293"/>
    <s v="31024293"/>
    <x v="4"/>
    <s v="G2"/>
    <s v="S"/>
    <n v="0.4"/>
    <n v="0.25"/>
    <n v="67.905000000000001"/>
    <n v="21.068000000000001"/>
    <n v="88.972999999999999"/>
    <n v="5"/>
    <n v="618"/>
    <n v="1"/>
    <m/>
    <m/>
    <x v="0"/>
    <s v="ELOR31024293G2HI"/>
    <s v="Electro Oriente S. A."/>
    <x v="5"/>
    <x v="5"/>
    <s v="C.H. Shitarayacu"/>
    <x v="161"/>
    <x v="4"/>
    <x v="4"/>
    <x v="14"/>
    <x v="1"/>
    <s v="Instalado"/>
    <s v="Operativo"/>
    <s v="Distribuidora"/>
    <x v="0"/>
    <x v="1"/>
    <x v="0"/>
    <x v="0"/>
    <s v="Estatal"/>
    <s v="SAN MARTÍN"/>
    <s v="SAN MARTÍN"/>
    <s v="MARISCAL CACERES"/>
    <s v="PACHIZA"/>
    <n v="0"/>
    <x v="7"/>
    <n v="0"/>
    <x v="0"/>
    <n v="0"/>
    <x v="0"/>
    <x v="0"/>
    <n v="88.972999999999999"/>
    <n v="8.8972999999999997E-2"/>
    <m/>
    <n v="3.3333333333333333E-2"/>
    <n v="2.0833333333333332E-2"/>
    <n v="7.6479999999999997"/>
    <n v="0"/>
    <n v="20"/>
    <s v="BASE DE DATOS"/>
    <m/>
  </r>
  <r>
    <s v="20"/>
    <x v="3"/>
    <s v="ELOR"/>
    <s v="41113900"/>
    <s v="41113900"/>
    <x v="4"/>
    <s v="Grupo 1"/>
    <s v="S"/>
    <n v="0.06"/>
    <n v="0"/>
    <n v="0"/>
    <n v="0"/>
    <n v="0"/>
    <n v="0"/>
    <n v="0"/>
    <n v="0"/>
    <m/>
    <m/>
    <x v="0"/>
    <s v="ELOR41113900Grupo 1HI"/>
    <s v="Electro Oriente S. A."/>
    <x v="5"/>
    <x v="5"/>
    <s v="C. H. Tabaconas"/>
    <x v="162"/>
    <x v="4"/>
    <x v="4"/>
    <x v="44"/>
    <x v="1"/>
    <s v="Instalado"/>
    <s v="Operativo"/>
    <s v="Distribuidora"/>
    <x v="0"/>
    <x v="0"/>
    <x v="0"/>
    <x v="0"/>
    <s v="Estatal"/>
    <s v="CAJAMARCA"/>
    <s v="CAJAMARCA"/>
    <s v="SAN IGNACIO"/>
    <s v="TABACONAS"/>
    <n v="0"/>
    <x v="7"/>
    <n v="0"/>
    <x v="0"/>
    <n v="0"/>
    <x v="0"/>
    <x v="0"/>
    <n v="0"/>
    <n v="0"/>
    <m/>
    <n v="5.0000000000000001E-3"/>
    <n v="0"/>
    <n v="7.6479999999999997"/>
    <n v="0"/>
    <n v="20"/>
    <s v="BASE DE DATOS"/>
    <m/>
  </r>
  <r>
    <s v="20"/>
    <x v="3"/>
    <s v="ELOR"/>
    <s v="41113900"/>
    <s v="41113900"/>
    <x v="4"/>
    <s v="Grupo 2"/>
    <s v="S"/>
    <n v="0.06"/>
    <n v="0"/>
    <n v="0"/>
    <n v="0"/>
    <n v="0"/>
    <n v="0"/>
    <n v="0"/>
    <n v="0"/>
    <m/>
    <m/>
    <x v="0"/>
    <s v="ELOR41113900Grupo 2HI"/>
    <s v="Electro Oriente S. A."/>
    <x v="5"/>
    <x v="5"/>
    <s v="C. H. Tabaconas"/>
    <x v="162"/>
    <x v="4"/>
    <x v="4"/>
    <x v="171"/>
    <x v="1"/>
    <s v="Instalado"/>
    <s v="Operativo"/>
    <s v="Distribuidora"/>
    <x v="0"/>
    <x v="0"/>
    <x v="0"/>
    <x v="0"/>
    <s v="Estatal"/>
    <s v="CAJAMARCA"/>
    <s v="CAJAMARCA"/>
    <s v="SAN IGNACIO"/>
    <s v="TABACONAS"/>
    <n v="0"/>
    <x v="7"/>
    <n v="0"/>
    <x v="0"/>
    <n v="0"/>
    <x v="0"/>
    <x v="0"/>
    <n v="0"/>
    <n v="0"/>
    <m/>
    <n v="5.0000000000000001E-3"/>
    <n v="0"/>
    <n v="7.6479999999999997"/>
    <n v="0"/>
    <n v="20"/>
    <s v="BASE DE DATOS"/>
    <m/>
  </r>
  <r>
    <s v="20"/>
    <x v="3"/>
    <s v="ELPU"/>
    <s v="51015199"/>
    <s v="51015199"/>
    <x v="4"/>
    <s v="BOVING 1"/>
    <s v="S"/>
    <n v="1.5"/>
    <n v="1.2"/>
    <n v="114.36"/>
    <n v="563.45000000000005"/>
    <n v="677.81"/>
    <n v="0"/>
    <n v="711.87"/>
    <n v="8.1300000000000008"/>
    <m/>
    <m/>
    <x v="0"/>
    <s v="ELPU51015199BOVING 1HI"/>
    <s v="Electro Puno S.A.A."/>
    <x v="45"/>
    <x v="45"/>
    <s v="C. H. Sandia"/>
    <x v="168"/>
    <x v="4"/>
    <x v="4"/>
    <x v="270"/>
    <x v="1"/>
    <s v="Instalado"/>
    <s v="Operativo"/>
    <s v="Distribuidora"/>
    <x v="0"/>
    <x v="1"/>
    <x v="0"/>
    <x v="0"/>
    <s v="Estatal"/>
    <s v="PUNO"/>
    <s v="PUNO"/>
    <s v="SANDIA"/>
    <s v="SANDIA"/>
    <n v="0"/>
    <x v="7"/>
    <n v="0"/>
    <x v="0"/>
    <n v="0"/>
    <x v="0"/>
    <x v="0"/>
    <n v="677.81"/>
    <n v="0.67780999999999991"/>
    <m/>
    <n v="0.125"/>
    <n v="9.9999999999999992E-2"/>
    <n v="7.6479999999999997"/>
    <n v="1.1368683772161603E-13"/>
    <n v="21"/>
    <s v="BASE DE DATOS"/>
    <m/>
  </r>
  <r>
    <s v="20"/>
    <x v="3"/>
    <s v="ELPU"/>
    <s v="51015199"/>
    <s v="51015199"/>
    <x v="4"/>
    <s v="BOVING 2"/>
    <s v="S"/>
    <n v="1.5"/>
    <n v="1.2"/>
    <n v="127.01"/>
    <n v="629.71"/>
    <n v="756.72"/>
    <n v="0"/>
    <n v="717.53"/>
    <n v="2.4700000000000002"/>
    <m/>
    <m/>
    <x v="0"/>
    <s v="ELPU51015199BOVING 2HI"/>
    <s v="Electro Puno S.A.A."/>
    <x v="45"/>
    <x v="45"/>
    <s v="C. H. Sandia"/>
    <x v="168"/>
    <x v="4"/>
    <x v="4"/>
    <x v="271"/>
    <x v="1"/>
    <s v="Instalado"/>
    <s v="Operativo"/>
    <s v="Distribuidora"/>
    <x v="0"/>
    <x v="1"/>
    <x v="0"/>
    <x v="0"/>
    <s v="Estatal"/>
    <s v="PUNO"/>
    <s v="PUNO"/>
    <s v="SANDIA"/>
    <s v="SANDIA"/>
    <n v="0"/>
    <x v="7"/>
    <n v="0"/>
    <x v="0"/>
    <n v="0"/>
    <x v="0"/>
    <x v="0"/>
    <n v="756.72"/>
    <n v="0.75672000000000006"/>
    <m/>
    <n v="0.125"/>
    <n v="9.9999999999999992E-2"/>
    <n v="7.6479999999999997"/>
    <n v="0"/>
    <n v="21"/>
    <s v="BASE DE DATOS"/>
    <m/>
  </r>
  <r>
    <s v="20"/>
    <x v="3"/>
    <s v="ELPU"/>
    <s v="51015199"/>
    <s v="51015199"/>
    <x v="4"/>
    <s v="HYHC"/>
    <s v="S"/>
    <n v="1.5"/>
    <n v="1.29"/>
    <n v="0"/>
    <n v="0"/>
    <n v="0"/>
    <n v="0"/>
    <n v="0"/>
    <n v="720"/>
    <m/>
    <m/>
    <x v="0"/>
    <s v="ELPU51015199HYHCHI"/>
    <s v="Electro Puno S.A.A."/>
    <x v="45"/>
    <x v="45"/>
    <s v="C. H. Sandia"/>
    <x v="168"/>
    <x v="4"/>
    <x v="4"/>
    <x v="272"/>
    <x v="1"/>
    <s v="Instalado"/>
    <s v="Operativo"/>
    <s v="Distribuidora"/>
    <x v="0"/>
    <x v="1"/>
    <x v="0"/>
    <x v="0"/>
    <s v="Estatal"/>
    <s v="PUNO"/>
    <s v="PUNO"/>
    <s v="SANDIA"/>
    <s v="SANDIA"/>
    <n v="0"/>
    <x v="7"/>
    <n v="0"/>
    <x v="0"/>
    <n v="0"/>
    <x v="0"/>
    <x v="0"/>
    <n v="0"/>
    <n v="0"/>
    <m/>
    <n v="0.125"/>
    <n v="0.1075"/>
    <n v="7.6479999999999997"/>
    <n v="0"/>
    <n v="21"/>
    <s v="BASE DE DATOS"/>
    <m/>
  </r>
  <r>
    <s v="20"/>
    <x v="3"/>
    <s v="ELSE"/>
    <s v="33006600"/>
    <s v="33006600"/>
    <x v="4"/>
    <s v="Grupo 1"/>
    <s v="S"/>
    <n v="0.16"/>
    <n v="0.14000000000000001"/>
    <n v="19.437999999999999"/>
    <n v="73.864000000000004"/>
    <n v="93.301000000000002"/>
    <n v="0.5"/>
    <n v="719.5"/>
    <n v="0"/>
    <m/>
    <m/>
    <x v="0"/>
    <s v="ELSE33006600Grupo 1HI"/>
    <s v="Electro Sur Este S. A."/>
    <x v="8"/>
    <x v="8"/>
    <s v="C. H. Huancaray"/>
    <x v="180"/>
    <x v="4"/>
    <x v="4"/>
    <x v="44"/>
    <x v="1"/>
    <s v="Instalado"/>
    <s v="Operativo"/>
    <s v="Distribuidora"/>
    <x v="0"/>
    <x v="1"/>
    <x v="0"/>
    <x v="0"/>
    <s v="Estatal"/>
    <s v="APURIMAC"/>
    <s v="APURIMAC"/>
    <s v="ANDAHUAYLAS"/>
    <s v="HUANCARAY"/>
    <n v="0"/>
    <x v="7"/>
    <n v="0"/>
    <x v="0"/>
    <n v="0"/>
    <x v="0"/>
    <x v="0"/>
    <n v="93.301000000000002"/>
    <n v="9.3300999999999995E-2"/>
    <m/>
    <n v="1.3333333333333334E-2"/>
    <n v="1.1666666666666667E-2"/>
    <n v="7.6479999999999997"/>
    <n v="1.0000000000047748E-3"/>
    <n v="22"/>
    <s v="BASE DE DATOS"/>
    <m/>
  </r>
  <r>
    <s v="20"/>
    <x v="3"/>
    <s v="ELSE"/>
    <s v="33006600"/>
    <s v="33006600"/>
    <x v="4"/>
    <s v="Grupo 2"/>
    <s v="S"/>
    <n v="0.42"/>
    <n v="0.41"/>
    <n v="59.55"/>
    <n v="226.291"/>
    <n v="285.84100000000001"/>
    <n v="1"/>
    <n v="719"/>
    <n v="0"/>
    <m/>
    <m/>
    <x v="0"/>
    <s v="ELSE33006600Grupo 2HI"/>
    <s v="Electro Sur Este S. A."/>
    <x v="8"/>
    <x v="8"/>
    <s v="C. H. Huancaray"/>
    <x v="180"/>
    <x v="4"/>
    <x v="4"/>
    <x v="171"/>
    <x v="1"/>
    <s v="Instalado"/>
    <s v="Operativo"/>
    <s v="Distribuidora"/>
    <x v="0"/>
    <x v="1"/>
    <x v="0"/>
    <x v="0"/>
    <s v="Estatal"/>
    <s v="APURIMAC"/>
    <s v="APURIMAC"/>
    <s v="ANDAHUAYLAS"/>
    <s v="HUANCARAY"/>
    <n v="0"/>
    <x v="7"/>
    <n v="0"/>
    <x v="0"/>
    <n v="0"/>
    <x v="0"/>
    <x v="0"/>
    <n v="285.84100000000001"/>
    <n v="0.28584100000000001"/>
    <m/>
    <n v="3.4999999999999996E-2"/>
    <n v="3.4166666666666665E-2"/>
    <n v="7.6479999999999997"/>
    <n v="0"/>
    <n v="22"/>
    <s v="BASE DE DATOS"/>
    <m/>
  </r>
  <r>
    <s v="20"/>
    <x v="3"/>
    <s v="ELSE"/>
    <s v="33007600"/>
    <s v="33007600"/>
    <x v="4"/>
    <s v="Grupo 1"/>
    <s v="S"/>
    <n v="0.96599999999999997"/>
    <n v="0.95"/>
    <n v="130.959"/>
    <n v="497.64400000000001"/>
    <n v="628.60299999999995"/>
    <n v="0"/>
    <n v="720"/>
    <n v="0"/>
    <m/>
    <m/>
    <x v="0"/>
    <s v="ELSE33007600Grupo 1HI"/>
    <s v="Electro Sur Este S. A."/>
    <x v="8"/>
    <x v="8"/>
    <s v="C. H. Chumbao"/>
    <x v="181"/>
    <x v="4"/>
    <x v="4"/>
    <x v="44"/>
    <x v="1"/>
    <s v="Instalado"/>
    <s v="Operativo"/>
    <s v="Distribuidora"/>
    <x v="0"/>
    <x v="1"/>
    <x v="0"/>
    <x v="0"/>
    <s v="Estatal"/>
    <s v="APURIMAC"/>
    <s v="APURIMAC"/>
    <s v="ANDAHUAYLAS"/>
    <s v="SAN JERONIMO"/>
    <n v="0"/>
    <x v="7"/>
    <n v="0"/>
    <x v="0"/>
    <n v="0"/>
    <x v="0"/>
    <x v="0"/>
    <n v="628.60299999999995"/>
    <n v="0.62860299999999991"/>
    <m/>
    <n v="8.0500000000000002E-2"/>
    <n v="7.9166666666666663E-2"/>
    <n v="7.6479999999999997"/>
    <n v="1.1368683772161603E-13"/>
    <n v="22"/>
    <s v="BASE DE DATOS"/>
    <m/>
  </r>
  <r>
    <s v="20"/>
    <x v="3"/>
    <s v="ELSE"/>
    <s v="33007600"/>
    <s v="33007600"/>
    <x v="4"/>
    <s v="Grupo 2"/>
    <s v="S"/>
    <n v="0.96599999999999997"/>
    <n v="0.95"/>
    <n v="129.77500000000001"/>
    <n v="493.14400000000001"/>
    <n v="622.91899999999998"/>
    <n v="0"/>
    <n v="720"/>
    <n v="0"/>
    <m/>
    <m/>
    <x v="0"/>
    <s v="ELSE33007600Grupo 2HI"/>
    <s v="Electro Sur Este S. A."/>
    <x v="8"/>
    <x v="8"/>
    <s v="C. H. Chumbao"/>
    <x v="181"/>
    <x v="4"/>
    <x v="4"/>
    <x v="171"/>
    <x v="1"/>
    <s v="Instalado"/>
    <s v="Operativo"/>
    <s v="Distribuidora"/>
    <x v="0"/>
    <x v="1"/>
    <x v="0"/>
    <x v="0"/>
    <s v="Estatal"/>
    <s v="APURIMAC"/>
    <s v="APURIMAC"/>
    <s v="ANDAHUAYLAS"/>
    <s v="SAN JERONIMO"/>
    <n v="0"/>
    <x v="7"/>
    <n v="0"/>
    <x v="0"/>
    <n v="0"/>
    <x v="0"/>
    <x v="0"/>
    <n v="622.91899999999998"/>
    <n v="0.622919"/>
    <m/>
    <n v="8.0500000000000002E-2"/>
    <n v="7.9166666666666663E-2"/>
    <n v="7.6479999999999997"/>
    <n v="0"/>
    <n v="22"/>
    <s v="BASE DE DATOS"/>
    <m/>
  </r>
  <r>
    <s v="20"/>
    <x v="3"/>
    <s v="ELSE"/>
    <s v="33008600"/>
    <s v="33008600"/>
    <x v="4"/>
    <s v="Grupo 1"/>
    <s v="S"/>
    <n v="0.59199999999999997"/>
    <n v="0.55000000000000004"/>
    <n v="82.396000000000001"/>
    <n v="313.10399999999998"/>
    <n v="395.49900000000002"/>
    <n v="1.25"/>
    <n v="718.75"/>
    <n v="0"/>
    <m/>
    <m/>
    <x v="0"/>
    <s v="ELSE33008600Grupo 1HI"/>
    <s v="Electro Sur Este S. A."/>
    <x v="8"/>
    <x v="8"/>
    <s v="C. H. Matará"/>
    <x v="182"/>
    <x v="4"/>
    <x v="4"/>
    <x v="44"/>
    <x v="1"/>
    <s v="Instalado"/>
    <s v="Operativo"/>
    <s v="Distribuidora"/>
    <x v="0"/>
    <x v="1"/>
    <x v="0"/>
    <x v="0"/>
    <s v="Estatal"/>
    <s v="APURIMAC"/>
    <s v="APURIMAC"/>
    <s v="ABANCAY"/>
    <s v="ANDAHUAYLAS"/>
    <n v="0"/>
    <x v="7"/>
    <n v="0"/>
    <x v="0"/>
    <n v="0"/>
    <x v="0"/>
    <x v="0"/>
    <n v="395.49900000000002"/>
    <n v="0.39549900000000004"/>
    <m/>
    <n v="4.9333333333333333E-2"/>
    <n v="4.5833333333333337E-2"/>
    <n v="7.6479999999999997"/>
    <n v="9.9999999997635314E-4"/>
    <n v="22"/>
    <s v="BASE DE DATOS"/>
    <m/>
  </r>
  <r>
    <s v="20"/>
    <x v="3"/>
    <s v="ELSE"/>
    <s v="33008600"/>
    <s v="33008600"/>
    <x v="4"/>
    <s v="Grupo 2"/>
    <s v="S"/>
    <n v="0.59199999999999997"/>
    <n v="0.52400000000000002"/>
    <n v="81.314999999999998"/>
    <n v="308.99799999999999"/>
    <n v="390.31400000000002"/>
    <n v="7.5"/>
    <n v="712.5"/>
    <n v="0"/>
    <m/>
    <m/>
    <x v="0"/>
    <s v="ELSE33008600Grupo 2HI"/>
    <s v="Electro Sur Este S. A."/>
    <x v="8"/>
    <x v="8"/>
    <s v="C. H. Matará"/>
    <x v="182"/>
    <x v="4"/>
    <x v="4"/>
    <x v="171"/>
    <x v="1"/>
    <s v="Instalado"/>
    <s v="Operativo"/>
    <s v="Distribuidora"/>
    <x v="0"/>
    <x v="1"/>
    <x v="0"/>
    <x v="0"/>
    <s v="Estatal"/>
    <s v="APURIMAC"/>
    <s v="APURIMAC"/>
    <s v="ABANCAY"/>
    <s v="ANDAHUAYLAS"/>
    <n v="0"/>
    <x v="7"/>
    <n v="0"/>
    <x v="0"/>
    <n v="0"/>
    <x v="0"/>
    <x v="0"/>
    <n v="390.31400000000002"/>
    <n v="0.39031399999999999"/>
    <m/>
    <n v="4.9333333333333333E-2"/>
    <n v="4.3333333333333335E-2"/>
    <n v="7.6479999999999997"/>
    <n v="-1.0000000000331966E-3"/>
    <n v="22"/>
    <s v="BASE DE DATOS"/>
    <m/>
  </r>
  <r>
    <s v="20"/>
    <x v="3"/>
    <s v="ELSE"/>
    <s v="33008600"/>
    <s v="33008600"/>
    <x v="4"/>
    <s v="Grupo 3"/>
    <s v="S"/>
    <n v="0.436"/>
    <n v="0.4"/>
    <n v="53.537999999999997"/>
    <n v="203.44300000000001"/>
    <n v="256.98"/>
    <n v="87"/>
    <n v="633"/>
    <n v="0"/>
    <m/>
    <m/>
    <x v="0"/>
    <s v="ELSE33008600Grupo 3HI"/>
    <s v="Electro Sur Este S. A."/>
    <x v="8"/>
    <x v="8"/>
    <s v="C. H. Matará"/>
    <x v="182"/>
    <x v="4"/>
    <x v="4"/>
    <x v="172"/>
    <x v="1"/>
    <s v="Instalado"/>
    <s v="Operativo"/>
    <s v="Distribuidora"/>
    <x v="0"/>
    <x v="1"/>
    <x v="0"/>
    <x v="0"/>
    <s v="Estatal"/>
    <s v="APURIMAC"/>
    <s v="APURIMAC"/>
    <s v="ABANCAY"/>
    <s v="ANDAHUAYLAS"/>
    <n v="0"/>
    <x v="7"/>
    <n v="0"/>
    <x v="0"/>
    <n v="0"/>
    <x v="0"/>
    <x v="0"/>
    <n v="256.98"/>
    <n v="0.25698000000000004"/>
    <m/>
    <n v="3.4999999999999996E-2"/>
    <n v="3.3333333333333333E-2"/>
    <n v="7.6479999999999997"/>
    <n v="9.9999999997635314E-4"/>
    <n v="22"/>
    <s v="BASE DE DATOS"/>
    <m/>
  </r>
  <r>
    <s v="20"/>
    <x v="3"/>
    <s v="ELSE"/>
    <s v="33009600"/>
    <s v="33009600"/>
    <x v="4"/>
    <s v="Francis I"/>
    <s v="S"/>
    <n v="0.2"/>
    <n v="0.2"/>
    <n v="27.154"/>
    <n v="103.18600000000001"/>
    <n v="130.34"/>
    <n v="3.83"/>
    <n v="708.5"/>
    <n v="7.67"/>
    <m/>
    <m/>
    <x v="0"/>
    <s v="ELSE33009600Francis IHI"/>
    <s v="Electro Sur Este S. A."/>
    <x v="8"/>
    <x v="8"/>
    <s v="C. H. Vilcabamba"/>
    <x v="183"/>
    <x v="4"/>
    <x v="4"/>
    <x v="284"/>
    <x v="1"/>
    <s v="Instalado"/>
    <s v="Operativo"/>
    <s v="Distribuidora"/>
    <x v="0"/>
    <x v="1"/>
    <x v="0"/>
    <x v="0"/>
    <s v="Estatal"/>
    <s v="APURIMAC"/>
    <s v="APURIMAC"/>
    <s v="GRAU"/>
    <s v="VILCABAMBA"/>
    <n v="0"/>
    <x v="7"/>
    <n v="0"/>
    <x v="0"/>
    <n v="0"/>
    <x v="0"/>
    <x v="0"/>
    <n v="130.34"/>
    <n v="0.13034000000000001"/>
    <m/>
    <n v="1.6666666666666666E-2"/>
    <n v="1.6666666666666666E-2"/>
    <n v="7.6479999999999997"/>
    <n v="0"/>
    <n v="22"/>
    <s v="BASE DE DATOS"/>
    <m/>
  </r>
  <r>
    <s v="20"/>
    <x v="3"/>
    <s v="ELSE"/>
    <s v="33009600"/>
    <s v="33009600"/>
    <x v="4"/>
    <s v="Francis II"/>
    <s v="S"/>
    <n v="0.2"/>
    <n v="0.2"/>
    <n v="24.076000000000001"/>
    <n v="91.49"/>
    <n v="115.56699999999999"/>
    <n v="68.25"/>
    <n v="637"/>
    <n v="14.75"/>
    <m/>
    <m/>
    <x v="0"/>
    <s v="ELSE33009600Francis IIHI"/>
    <s v="Electro Sur Este S. A."/>
    <x v="8"/>
    <x v="8"/>
    <s v="C. H. Vilcabamba"/>
    <x v="183"/>
    <x v="4"/>
    <x v="4"/>
    <x v="285"/>
    <x v="1"/>
    <s v="Instalado"/>
    <s v="Operativo"/>
    <s v="Distribuidora"/>
    <x v="0"/>
    <x v="1"/>
    <x v="0"/>
    <x v="0"/>
    <s v="Estatal"/>
    <s v="APURIMAC"/>
    <s v="APURIMAC"/>
    <s v="GRAU"/>
    <s v="VILCABAMBA"/>
    <n v="0"/>
    <x v="7"/>
    <n v="0"/>
    <x v="0"/>
    <n v="0"/>
    <x v="0"/>
    <x v="0"/>
    <n v="115.56699999999999"/>
    <n v="0.11556699999999999"/>
    <m/>
    <n v="1.6666666666666666E-2"/>
    <n v="1.6666666666666666E-2"/>
    <n v="7.6479999999999997"/>
    <n v="-9.9999999999056399E-4"/>
    <n v="22"/>
    <s v="BASE DE DATOS"/>
    <m/>
  </r>
  <r>
    <s v="20"/>
    <x v="3"/>
    <s v="ELSE"/>
    <s v="33010600"/>
    <s v="33010600"/>
    <x v="4"/>
    <s v="Pelton"/>
    <s v="S"/>
    <n v="1.6"/>
    <n v="1.5"/>
    <n v="167.91300000000001"/>
    <n v="638.06899999999996"/>
    <n v="805.98199999999997"/>
    <n v="38.020000000000003"/>
    <n v="679.25"/>
    <n v="2.73"/>
    <m/>
    <m/>
    <x v="0"/>
    <s v="ELSE33010600PeltonHI"/>
    <s v="Electro Sur Este S. A."/>
    <x v="8"/>
    <x v="8"/>
    <s v="C. H. Mancahuara"/>
    <x v="184"/>
    <x v="4"/>
    <x v="4"/>
    <x v="286"/>
    <x v="1"/>
    <s v="Instalado"/>
    <s v="Operativo"/>
    <s v="Distribuidora"/>
    <x v="0"/>
    <x v="1"/>
    <x v="0"/>
    <x v="0"/>
    <s v="Estatal"/>
    <s v="APURIMAC"/>
    <s v="APURIMAC"/>
    <s v="GRAU"/>
    <s v="CURASCO"/>
    <n v="0"/>
    <x v="7"/>
    <n v="0"/>
    <x v="0"/>
    <n v="0"/>
    <x v="0"/>
    <x v="0"/>
    <n v="805.98199999999997"/>
    <n v="0.80598199999999998"/>
    <m/>
    <n v="0.13333333333333333"/>
    <n v="0.125"/>
    <n v="7.6479999999999997"/>
    <n v="0"/>
    <n v="22"/>
    <s v="BASE DE DATOS"/>
    <m/>
  </r>
  <r>
    <s v="20"/>
    <x v="3"/>
    <s v="ELSE"/>
    <s v="33010600"/>
    <s v="33010600"/>
    <x v="4"/>
    <s v="Pelton 2"/>
    <s v="S"/>
    <n v="1.6"/>
    <n v="1.5"/>
    <n v="175.947"/>
    <n v="668.59900000000005"/>
    <n v="844.54600000000005"/>
    <n v="63.4"/>
    <n v="653.79"/>
    <n v="2.81"/>
    <m/>
    <m/>
    <x v="0"/>
    <s v="ELSE33010600Pelton 2HI"/>
    <s v="Electro Sur Este S. A."/>
    <x v="8"/>
    <x v="8"/>
    <s v="C. H. Mancahuara"/>
    <x v="184"/>
    <x v="4"/>
    <x v="4"/>
    <x v="287"/>
    <x v="1"/>
    <s v="Instalado"/>
    <s v="Operativo"/>
    <s v="Distribuidora"/>
    <x v="0"/>
    <x v="1"/>
    <x v="0"/>
    <x v="0"/>
    <s v="Estatal"/>
    <s v="APURIMAC"/>
    <s v="APURIMAC"/>
    <s v="GRAU"/>
    <s v="CURASCO"/>
    <n v="0"/>
    <x v="7"/>
    <n v="0"/>
    <x v="0"/>
    <n v="0"/>
    <x v="0"/>
    <x v="0"/>
    <n v="844.54600000000005"/>
    <n v="0.84454600000000002"/>
    <m/>
    <n v="0.13333333333333333"/>
    <n v="0.125"/>
    <n v="7.6479999999999997"/>
    <n v="0"/>
    <n v="22"/>
    <s v="BASE DE DATOS"/>
    <m/>
  </r>
  <r>
    <s v="20"/>
    <x v="3"/>
    <s v="ELSE"/>
    <s v="00400000"/>
    <s v="00400000"/>
    <x v="4"/>
    <s v="Grupo 1"/>
    <s v="S"/>
    <n v="0.312"/>
    <n v="0.28999999999999998"/>
    <n v="41.094999999999999"/>
    <n v="156.16"/>
    <n v="197.255"/>
    <n v="0"/>
    <n v="720"/>
    <n v="0"/>
    <m/>
    <m/>
    <x v="0"/>
    <s v="ELSE00400000Grupo 1HI"/>
    <s v="Electro Sur Este S. A."/>
    <x v="8"/>
    <x v="8"/>
    <s v="C. H. Hercca"/>
    <x v="185"/>
    <x v="4"/>
    <x v="4"/>
    <x v="44"/>
    <x v="1"/>
    <s v="Instalado"/>
    <s v="Operativo"/>
    <s v="Distribuidora"/>
    <x v="0"/>
    <x v="1"/>
    <x v="0"/>
    <x v="0"/>
    <s v="Estatal"/>
    <s v="CUSCO"/>
    <s v="CUSCO"/>
    <s v="CANCHIS"/>
    <s v="SICUANI"/>
    <n v="0"/>
    <x v="7"/>
    <n v="0"/>
    <x v="0"/>
    <n v="0"/>
    <x v="0"/>
    <x v="0"/>
    <n v="197.255"/>
    <n v="0.19725499999999999"/>
    <m/>
    <n v="2.5999999999999999E-2"/>
    <n v="2.2500000000000003E-2"/>
    <n v="7.6479999999999997"/>
    <n v="0"/>
    <n v="22"/>
    <s v="BASE DE DATOS"/>
    <m/>
  </r>
  <r>
    <s v="20"/>
    <x v="3"/>
    <s v="ELSE"/>
    <s v="00400000"/>
    <s v="00400000"/>
    <x v="4"/>
    <s v="Grupo 2"/>
    <s v="S"/>
    <n v="0.312"/>
    <n v="0.27"/>
    <n v="39.064"/>
    <n v="148.44300000000001"/>
    <n v="187.50700000000001"/>
    <n v="0"/>
    <n v="720"/>
    <n v="0"/>
    <m/>
    <m/>
    <x v="0"/>
    <s v="ELSE00400000Grupo 2HI"/>
    <s v="Electro Sur Este S. A."/>
    <x v="8"/>
    <x v="8"/>
    <s v="C. H. Hercca"/>
    <x v="185"/>
    <x v="4"/>
    <x v="4"/>
    <x v="171"/>
    <x v="1"/>
    <s v="Instalado"/>
    <s v="Operativo"/>
    <s v="Distribuidora"/>
    <x v="0"/>
    <x v="1"/>
    <x v="0"/>
    <x v="0"/>
    <s v="Estatal"/>
    <s v="CUSCO"/>
    <s v="CUSCO"/>
    <s v="CANCHIS"/>
    <s v="SICUANI"/>
    <n v="0"/>
    <x v="7"/>
    <n v="0"/>
    <x v="0"/>
    <n v="0"/>
    <x v="0"/>
    <x v="0"/>
    <n v="187.50700000000001"/>
    <n v="0.18750700000000001"/>
    <m/>
    <n v="2.5999999999999999E-2"/>
    <n v="2.4166666666666666E-2"/>
    <n v="7.6479999999999997"/>
    <n v="0"/>
    <n v="22"/>
    <s v="BASE DE DATOS"/>
    <m/>
  </r>
  <r>
    <s v="20"/>
    <x v="3"/>
    <s v="ELSE"/>
    <s v="00400000"/>
    <s v="00400000"/>
    <x v="4"/>
    <s v="Grupo 3"/>
    <s v="S"/>
    <n v="0.41599999999999998"/>
    <n v="0.41"/>
    <n v="61.744999999999997"/>
    <n v="234.63"/>
    <n v="296.375"/>
    <n v="1.75"/>
    <n v="718.25"/>
    <n v="0"/>
    <m/>
    <m/>
    <x v="0"/>
    <s v="ELSE00400000Grupo 3HI"/>
    <s v="Electro Sur Este S. A."/>
    <x v="8"/>
    <x v="8"/>
    <s v="C. H. Hercca"/>
    <x v="185"/>
    <x v="4"/>
    <x v="4"/>
    <x v="172"/>
    <x v="1"/>
    <s v="Instalado"/>
    <s v="Operativo"/>
    <s v="Distribuidora"/>
    <x v="0"/>
    <x v="1"/>
    <x v="0"/>
    <x v="0"/>
    <s v="Estatal"/>
    <s v="CUSCO"/>
    <s v="CUSCO"/>
    <s v="CANCHIS"/>
    <s v="SICUANI"/>
    <n v="0"/>
    <x v="7"/>
    <n v="0"/>
    <x v="0"/>
    <n v="0"/>
    <x v="0"/>
    <x v="0"/>
    <n v="296.375"/>
    <n v="0.296375"/>
    <m/>
    <n v="3.4666666666666665E-2"/>
    <n v="3.4166666666666665E-2"/>
    <n v="7.6479999999999997"/>
    <n v="0"/>
    <n v="22"/>
    <s v="BASE DE DATOS"/>
    <m/>
  </r>
  <r>
    <s v="20"/>
    <x v="3"/>
    <s v="ELSE"/>
    <s v="51013098"/>
    <s v="51013098"/>
    <x v="4"/>
    <s v="Grupo 1"/>
    <s v="S"/>
    <n v="0.5"/>
    <n v="0.5"/>
    <n v="62.283999999999999"/>
    <n v="236.678"/>
    <n v="298.96100000000001"/>
    <n v="3.75"/>
    <n v="716.25"/>
    <n v="0"/>
    <m/>
    <m/>
    <x v="0"/>
    <s v="ELSE51013098Grupo 1HI"/>
    <s v="Electro Sur Este S. A."/>
    <x v="8"/>
    <x v="8"/>
    <s v="C. H. Chuyapi"/>
    <x v="186"/>
    <x v="4"/>
    <x v="4"/>
    <x v="44"/>
    <x v="1"/>
    <s v="Instalado"/>
    <s v="Operativo"/>
    <s v="Distribuidora"/>
    <x v="0"/>
    <x v="1"/>
    <x v="0"/>
    <x v="0"/>
    <s v="Estatal"/>
    <s v="CUSCO"/>
    <s v="CUSCO"/>
    <s v="LA CONVENCION"/>
    <s v="QUILLABAMBA"/>
    <n v="0"/>
    <x v="7"/>
    <n v="0"/>
    <x v="0"/>
    <n v="0"/>
    <x v="0"/>
    <x v="0"/>
    <n v="298.96100000000001"/>
    <n v="0.29896100000000003"/>
    <m/>
    <n v="4.1666666666666664E-2"/>
    <n v="4.1666666666666664E-2"/>
    <n v="7.6479999999999997"/>
    <n v="9.9999999997635314E-4"/>
    <n v="22"/>
    <s v="BASE DE DATOS"/>
    <m/>
  </r>
  <r>
    <s v="20"/>
    <x v="3"/>
    <s v="ELSE"/>
    <s v="51013098"/>
    <s v="51013098"/>
    <x v="4"/>
    <s v="Grupo 2"/>
    <s v="S"/>
    <n v="0.5"/>
    <n v="0.5"/>
    <n v="64.248000000000005"/>
    <n v="244.14400000000001"/>
    <n v="308.392"/>
    <n v="3.5"/>
    <n v="716.5"/>
    <n v="0"/>
    <m/>
    <m/>
    <x v="0"/>
    <s v="ELSE51013098Grupo 2HI"/>
    <s v="Electro Sur Este S. A."/>
    <x v="8"/>
    <x v="8"/>
    <s v="C. H. Chuyapi"/>
    <x v="186"/>
    <x v="4"/>
    <x v="4"/>
    <x v="171"/>
    <x v="1"/>
    <s v="Instalado"/>
    <s v="Operativo"/>
    <s v="Distribuidora"/>
    <x v="0"/>
    <x v="1"/>
    <x v="0"/>
    <x v="0"/>
    <s v="Estatal"/>
    <s v="CUSCO"/>
    <s v="CUSCO"/>
    <s v="LA CONVENCION"/>
    <s v="QUILLABAMBA"/>
    <n v="0"/>
    <x v="7"/>
    <n v="0"/>
    <x v="0"/>
    <n v="0"/>
    <x v="0"/>
    <x v="0"/>
    <n v="308.392"/>
    <n v="0.308392"/>
    <m/>
    <n v="4.1666666666666664E-2"/>
    <n v="4.1666666666666664E-2"/>
    <n v="7.6479999999999997"/>
    <n v="0"/>
    <n v="22"/>
    <s v="BASE DE DATOS"/>
    <m/>
  </r>
  <r>
    <s v="20"/>
    <x v="3"/>
    <s v="ELSE"/>
    <s v="51013098"/>
    <s v="51013098"/>
    <x v="4"/>
    <s v="Grupo 3"/>
    <s v="S"/>
    <n v="0.5"/>
    <n v="0.4"/>
    <n v="33.356000000000002"/>
    <n v="126.754"/>
    <n v="160.11099999999999"/>
    <n v="11.75"/>
    <n v="708.25"/>
    <n v="0"/>
    <m/>
    <m/>
    <x v="0"/>
    <s v="ELSE51013098Grupo 3HI"/>
    <s v="Electro Sur Este S. A."/>
    <x v="8"/>
    <x v="8"/>
    <s v="C. H. Chuyapi"/>
    <x v="186"/>
    <x v="4"/>
    <x v="4"/>
    <x v="172"/>
    <x v="1"/>
    <s v="Instalado"/>
    <s v="Operativo"/>
    <s v="Distribuidora"/>
    <x v="0"/>
    <x v="1"/>
    <x v="0"/>
    <x v="0"/>
    <s v="Estatal"/>
    <s v="CUSCO"/>
    <s v="CUSCO"/>
    <s v="LA CONVENCION"/>
    <s v="QUILLABAMBA"/>
    <n v="0"/>
    <x v="7"/>
    <n v="0"/>
    <x v="0"/>
    <n v="0"/>
    <x v="0"/>
    <x v="0"/>
    <n v="160.11099999999999"/>
    <n v="0.160111"/>
    <m/>
    <n v="4.1666666666666664E-2"/>
    <n v="3.3333333333333333E-2"/>
    <n v="7.6479999999999997"/>
    <n v="-9.9999999997635314E-4"/>
    <n v="22"/>
    <s v="BASE DE DATOS"/>
    <m/>
  </r>
  <r>
    <s v="20"/>
    <x v="3"/>
    <s v="UCAYAL"/>
    <s v="33031200"/>
    <s v="33031200"/>
    <x v="4"/>
    <s v="Grupo 1"/>
    <s v="S"/>
    <n v="0.24"/>
    <n v="0.23"/>
    <n v="39.072000000000003"/>
    <n v="118.8"/>
    <n v="157.87200000000001"/>
    <n v="0"/>
    <n v="720"/>
    <n v="0"/>
    <m/>
    <m/>
    <x v="0"/>
    <s v="UCAYAL33031200Grupo 1HI"/>
    <s v="Electro Ucayali S.A."/>
    <x v="0"/>
    <x v="0"/>
    <s v="C.H. CANUJA"/>
    <x v="135"/>
    <x v="4"/>
    <x v="4"/>
    <x v="44"/>
    <x v="1"/>
    <s v="Instalado"/>
    <s v="Operativo"/>
    <s v="Distribuidora"/>
    <x v="0"/>
    <x v="0"/>
    <x v="0"/>
    <x v="0"/>
    <s v="Estatal"/>
    <s v="UCAYALI"/>
    <s v="UCAYALI"/>
    <s v="ATALAYA"/>
    <s v="ATALAYA"/>
    <n v="0"/>
    <x v="7"/>
    <n v="0"/>
    <x v="0"/>
    <n v="0"/>
    <x v="0"/>
    <x v="0"/>
    <n v="157.87200000000001"/>
    <n v="0.15787200000000001"/>
    <m/>
    <n v="2.1818181818181816E-2"/>
    <n v="2.0909090909090908E-2"/>
    <n v="7.6479999999999997"/>
    <n v="0"/>
    <n v="23"/>
    <s v="BASE DE DATOS"/>
    <m/>
  </r>
  <r>
    <s v="20"/>
    <x v="3"/>
    <s v="UCAYAL"/>
    <s v="33031200"/>
    <s v="33031200"/>
    <x v="4"/>
    <s v="Grupo 2"/>
    <s v="S"/>
    <n v="0.13"/>
    <n v="0.12"/>
    <n v="0.16200000000000001"/>
    <n v="16.02"/>
    <n v="16.181999999999999"/>
    <n v="0"/>
    <n v="364"/>
    <n v="0"/>
    <m/>
    <m/>
    <x v="0"/>
    <s v="UCAYAL33031200Grupo 2HI"/>
    <s v="Electro Ucayali S.A."/>
    <x v="0"/>
    <x v="0"/>
    <s v="C.H. CANUJA"/>
    <x v="135"/>
    <x v="4"/>
    <x v="4"/>
    <x v="171"/>
    <x v="1"/>
    <s v="Instalado"/>
    <s v="Operativo"/>
    <s v="Distribuidora"/>
    <x v="0"/>
    <x v="0"/>
    <x v="0"/>
    <x v="0"/>
    <s v="Estatal"/>
    <s v="UCAYALI"/>
    <s v="UCAYALI"/>
    <s v="ATALAYA"/>
    <s v="ATALAYA"/>
    <n v="0"/>
    <x v="7"/>
    <n v="0"/>
    <x v="0"/>
    <n v="0"/>
    <x v="0"/>
    <x v="0"/>
    <n v="16.181999999999999"/>
    <n v="1.6181999999999998E-2"/>
    <m/>
    <n v="1.0833333333333334E-2"/>
    <n v="0.01"/>
    <n v="7.6479999999999997"/>
    <n v="0"/>
    <n v="23"/>
    <s v="BASE DE DATOS"/>
    <m/>
  </r>
  <r>
    <s v="20"/>
    <x v="3"/>
    <s v="UCAYAL"/>
    <s v="33031200"/>
    <s v="33031200"/>
    <x v="4"/>
    <s v="Grupo 3"/>
    <s v="S"/>
    <n v="0.5"/>
    <n v="0.48"/>
    <n v="90.938000000000002"/>
    <n v="216.35900000000001"/>
    <n v="307.29700000000003"/>
    <n v="0"/>
    <n v="720"/>
    <n v="0"/>
    <m/>
    <m/>
    <x v="0"/>
    <s v="UCAYAL33031200Grupo 3HI"/>
    <s v="Electro Ucayali S.A."/>
    <x v="0"/>
    <x v="0"/>
    <s v="C.H. CANUJA"/>
    <x v="135"/>
    <x v="4"/>
    <x v="4"/>
    <x v="172"/>
    <x v="1"/>
    <s v="Instalado"/>
    <s v="Operativo"/>
    <s v="Distribuidora"/>
    <x v="0"/>
    <x v="0"/>
    <x v="0"/>
    <x v="0"/>
    <s v="Estatal"/>
    <s v="UCAYALI"/>
    <s v="UCAYALI"/>
    <s v="ATALAYA"/>
    <s v="ATALAYA"/>
    <n v="0"/>
    <x v="7"/>
    <n v="0"/>
    <x v="0"/>
    <n v="0"/>
    <x v="0"/>
    <x v="0"/>
    <n v="307.29700000000003"/>
    <n v="0.30729700000000004"/>
    <m/>
    <n v="4.1666666666666664E-2"/>
    <n v="0.04"/>
    <n v="7.6479999999999997"/>
    <n v="0"/>
    <n v="23"/>
    <s v="BASE DE DATOS"/>
    <m/>
  </r>
  <r>
    <s v="20"/>
    <x v="3"/>
    <s v="UCAYAL"/>
    <s v="33031200"/>
    <s v="33031200"/>
    <x v="4"/>
    <s v="Grupo Unico"/>
    <s v="N"/>
    <n v="0.24"/>
    <n v="0"/>
    <n v="0"/>
    <n v="0"/>
    <n v="0"/>
    <n v="0"/>
    <n v="0"/>
    <n v="0"/>
    <m/>
    <m/>
    <x v="1"/>
    <s v="UCAYAL33031200Grupo UnicoHI"/>
    <s v="Electro Ucayali S.A."/>
    <x v="0"/>
    <x v="0"/>
    <s v="C.H. CANUJA"/>
    <x v="135"/>
    <x v="4"/>
    <x v="4"/>
    <x v="290"/>
    <x v="1"/>
    <s v="Instalado"/>
    <n v="0"/>
    <s v="Distribuidora"/>
    <x v="0"/>
    <x v="0"/>
    <x v="0"/>
    <x v="0"/>
    <s v="Estatal"/>
    <s v="UCAYALI"/>
    <s v="UCAYALI"/>
    <s v="ATALAYA"/>
    <s v="ATALAYA"/>
    <n v="0"/>
    <x v="7"/>
    <n v="0"/>
    <x v="0"/>
    <n v="0"/>
    <x v="0"/>
    <x v="0"/>
    <n v="0"/>
    <n v="0"/>
    <m/>
    <s v="-"/>
    <s v="-"/>
    <e v="#N/A"/>
    <n v="0"/>
    <n v="23"/>
    <s v="BASE DE DATOS"/>
    <m/>
  </r>
  <r>
    <s v="20"/>
    <x v="3"/>
    <s v="UCAYAL"/>
    <s v="51027119"/>
    <s v="51027119"/>
    <x v="4"/>
    <s v="690 PANELES FOTOVOL"/>
    <s v="S"/>
    <n v="8.9999999999999993E-3"/>
    <n v="8.9999999999999993E-3"/>
    <n v="2.2189999999999999"/>
    <n v="4.2439999999999998"/>
    <n v="6.4630000000000001"/>
    <n v="0"/>
    <n v="720"/>
    <n v="0"/>
    <m/>
    <m/>
    <x v="0"/>
    <s v="UCAYAL51027119690 PANELES FOTOVOLHI"/>
    <s v="Electro Ucayali S.A."/>
    <x v="0"/>
    <x v="0"/>
    <s v="C. S. PURUS"/>
    <x v="136"/>
    <x v="6"/>
    <x v="6"/>
    <x v="238"/>
    <x v="3"/>
    <s v="Instalado"/>
    <s v="Operativo"/>
    <s v="Distribuidora"/>
    <x v="0"/>
    <x v="0"/>
    <x v="0"/>
    <x v="0"/>
    <s v="Estatal"/>
    <s v="UCAYALI"/>
    <s v="UCAYALI"/>
    <s v="PURUS"/>
    <s v="PURUS"/>
    <n v="0"/>
    <x v="9"/>
    <n v="0"/>
    <x v="0"/>
    <n v="0"/>
    <x v="0"/>
    <x v="0"/>
    <n v="6.4630000000000001"/>
    <n v="6.463E-3"/>
    <m/>
    <n v="7.4999999999999991E-4"/>
    <n v="7.4999999999999991E-4"/>
    <n v="7.6479999999999997"/>
    <n v="-8.8817841970012523E-16"/>
    <n v="23"/>
    <s v="BASE DE DATOS"/>
    <m/>
  </r>
  <r>
    <s v="20"/>
    <x v="3"/>
    <s v="ELNO"/>
    <s v="42037394"/>
    <s v="42037394"/>
    <x v="4"/>
    <s v="KUBOTTA-1"/>
    <s v="S"/>
    <n v="0.09"/>
    <n v="0"/>
    <n v="0"/>
    <n v="0"/>
    <n v="0"/>
    <n v="0"/>
    <n v="0"/>
    <n v="0"/>
    <m/>
    <m/>
    <x v="1"/>
    <s v="ELNO42037394KUBOTTA-1HI"/>
    <s v="Electro Nor Oeste S. A."/>
    <x v="2"/>
    <x v="2"/>
    <s v="C. H. Canchaque"/>
    <x v="138"/>
    <x v="4"/>
    <x v="4"/>
    <x v="241"/>
    <x v="1"/>
    <s v="Retirado"/>
    <s v="Operativo"/>
    <s v="Distribuidora"/>
    <x v="0"/>
    <x v="1"/>
    <x v="0"/>
    <x v="0"/>
    <s v="Estatal"/>
    <s v="PIURA"/>
    <s v="PIURA"/>
    <s v="HUANCABAMBA"/>
    <s v="CANCHAQUE"/>
    <n v="0"/>
    <x v="7"/>
    <n v="0"/>
    <x v="0"/>
    <n v="0"/>
    <x v="0"/>
    <x v="0"/>
    <n v="0"/>
    <n v="0"/>
    <m/>
    <s v="-"/>
    <s v="-"/>
    <s v="-"/>
    <n v="0"/>
    <n v="26"/>
    <s v="BASE DE DATOS"/>
    <m/>
  </r>
  <r>
    <s v="20"/>
    <x v="3"/>
    <s v="ELNO"/>
    <s v="41037294"/>
    <s v="41037294"/>
    <x v="4"/>
    <s v="KUBOTTA-1"/>
    <s v="S"/>
    <n v="0.05"/>
    <n v="0"/>
    <n v="0"/>
    <n v="0"/>
    <n v="0"/>
    <n v="0"/>
    <n v="0"/>
    <n v="0"/>
    <m/>
    <m/>
    <x v="1"/>
    <s v="ELNO41037294KUBOTTA-1HI"/>
    <s v="Electro Nor Oeste S. A."/>
    <x v="2"/>
    <x v="2"/>
    <s v="C. H. Santo Domingo"/>
    <x v="139"/>
    <x v="4"/>
    <x v="4"/>
    <x v="241"/>
    <x v="1"/>
    <s v="Retirado"/>
    <s v="Operativo"/>
    <s v="Distribuidora"/>
    <x v="0"/>
    <x v="1"/>
    <x v="0"/>
    <x v="0"/>
    <s v="Estatal"/>
    <s v="PIURA"/>
    <s v="PIURA"/>
    <s v="MORROPON"/>
    <s v="SANTO DOMINGO"/>
    <n v="0"/>
    <x v="7"/>
    <n v="0"/>
    <x v="0"/>
    <n v="0"/>
    <x v="0"/>
    <x v="0"/>
    <n v="0"/>
    <n v="0"/>
    <m/>
    <s v="-"/>
    <s v="-"/>
    <s v="-"/>
    <n v="0"/>
    <n v="26"/>
    <s v="BASE DE DATOS"/>
    <m/>
  </r>
  <r>
    <s v="20"/>
    <x v="3"/>
    <s v="ELNO"/>
    <s v="41037294"/>
    <s v="41037294"/>
    <x v="4"/>
    <s v="KUBOTTA-2"/>
    <s v="S"/>
    <n v="0.05"/>
    <n v="0"/>
    <n v="0"/>
    <n v="0"/>
    <n v="0"/>
    <n v="0"/>
    <n v="0"/>
    <n v="0"/>
    <m/>
    <m/>
    <x v="1"/>
    <s v="ELNO41037294KUBOTTA-2HI"/>
    <s v="Electro Nor Oeste S. A."/>
    <x v="2"/>
    <x v="2"/>
    <s v="C. H. Santo Domingo"/>
    <x v="139"/>
    <x v="4"/>
    <x v="4"/>
    <x v="242"/>
    <x v="1"/>
    <s v="Retirado"/>
    <s v="Operativo"/>
    <s v="Distribuidora"/>
    <x v="0"/>
    <x v="1"/>
    <x v="0"/>
    <x v="0"/>
    <s v="Estatal"/>
    <s v="PIURA"/>
    <s v="PIURA"/>
    <s v="MORROPON"/>
    <s v="SANTO DOMINGO"/>
    <n v="0"/>
    <x v="7"/>
    <n v="0"/>
    <x v="0"/>
    <n v="0"/>
    <x v="0"/>
    <x v="0"/>
    <n v="0"/>
    <n v="0"/>
    <m/>
    <s v="-"/>
    <s v="-"/>
    <s v="-"/>
    <n v="0"/>
    <n v="26"/>
    <s v="BASE DE DATOS"/>
    <m/>
  </r>
  <r>
    <s v="20"/>
    <x v="3"/>
    <s v="ELNO"/>
    <s v="33034595"/>
    <s v="33034595"/>
    <x v="4"/>
    <s v="KUBOTTA-1"/>
    <s v="S"/>
    <n v="7.0000000000000007E-2"/>
    <n v="0"/>
    <n v="0"/>
    <n v="0"/>
    <n v="0"/>
    <n v="0"/>
    <n v="0"/>
    <n v="0"/>
    <m/>
    <m/>
    <x v="0"/>
    <s v="ELNO33034595KUBOTTA-1HI"/>
    <s v="Electro Nor Oeste S. A."/>
    <x v="2"/>
    <x v="2"/>
    <s v="C. H. Huancabamba"/>
    <x v="140"/>
    <x v="4"/>
    <x v="4"/>
    <x v="241"/>
    <x v="1"/>
    <s v="Instalado"/>
    <s v="Operativo"/>
    <s v="Distribuidora"/>
    <x v="0"/>
    <x v="1"/>
    <x v="0"/>
    <x v="0"/>
    <s v="Estatal"/>
    <s v="PIURA"/>
    <s v="PIURA"/>
    <s v="HUANCABAMBA"/>
    <s v="HUANCABAMBA"/>
    <n v="0"/>
    <x v="7"/>
    <n v="0"/>
    <x v="0"/>
    <n v="0"/>
    <x v="0"/>
    <x v="0"/>
    <n v="0"/>
    <n v="0"/>
    <m/>
    <n v="5.8333333333333336E-3"/>
    <n v="0"/>
    <n v="7.6479999999999997"/>
    <n v="0"/>
    <n v="26"/>
    <s v="BASE DE DATOS"/>
    <m/>
  </r>
  <r>
    <s v="20"/>
    <x v="3"/>
    <s v="ELNO"/>
    <s v="33034595"/>
    <s v="33034595"/>
    <x v="4"/>
    <s v="KUBOTTA-2"/>
    <s v="S"/>
    <n v="7.0000000000000007E-2"/>
    <n v="0"/>
    <n v="0"/>
    <n v="0"/>
    <n v="0"/>
    <n v="0"/>
    <n v="0"/>
    <n v="0"/>
    <m/>
    <m/>
    <x v="0"/>
    <s v="ELNO33034595KUBOTTA-2HI"/>
    <s v="Electro Nor Oeste S. A."/>
    <x v="2"/>
    <x v="2"/>
    <s v="C. H. Huancabamba"/>
    <x v="140"/>
    <x v="4"/>
    <x v="4"/>
    <x v="242"/>
    <x v="1"/>
    <s v="Instalado"/>
    <s v="Operativo"/>
    <s v="Distribuidora"/>
    <x v="0"/>
    <x v="1"/>
    <x v="0"/>
    <x v="0"/>
    <s v="Estatal"/>
    <s v="PIURA"/>
    <s v="PIURA"/>
    <s v="HUANCABAMBA"/>
    <s v="HUANCABAMBA"/>
    <n v="0"/>
    <x v="7"/>
    <n v="0"/>
    <x v="0"/>
    <n v="0"/>
    <x v="0"/>
    <x v="0"/>
    <n v="0"/>
    <n v="0"/>
    <m/>
    <n v="5.8333333333333336E-3"/>
    <n v="0"/>
    <n v="7.6479999999999997"/>
    <n v="0"/>
    <n v="26"/>
    <s v="BASE DE DATOS"/>
    <m/>
  </r>
  <r>
    <s v="20"/>
    <x v="3"/>
    <s v="ELNO"/>
    <s v="41037194"/>
    <s v="41037194"/>
    <x v="4"/>
    <s v="KUBOTTA-1"/>
    <s v="S"/>
    <n v="0.08"/>
    <n v="0"/>
    <n v="0"/>
    <n v="0"/>
    <n v="0"/>
    <n v="0"/>
    <n v="0"/>
    <n v="0"/>
    <m/>
    <m/>
    <x v="0"/>
    <s v="ELNO41037194KUBOTTA-1HI"/>
    <s v="Electro Nor Oeste S. A."/>
    <x v="2"/>
    <x v="2"/>
    <s v="C. H. Chalaco"/>
    <x v="141"/>
    <x v="4"/>
    <x v="4"/>
    <x v="241"/>
    <x v="1"/>
    <s v="Instalado"/>
    <s v="Operativo"/>
    <s v="Distribuidora"/>
    <x v="0"/>
    <x v="1"/>
    <x v="0"/>
    <x v="0"/>
    <s v="Estatal"/>
    <s v="PIURA"/>
    <s v="PIURA"/>
    <s v="MORROPON"/>
    <s v="CHALACO"/>
    <n v="0"/>
    <x v="7"/>
    <n v="0"/>
    <x v="0"/>
    <n v="0"/>
    <x v="0"/>
    <x v="0"/>
    <n v="0"/>
    <n v="0"/>
    <m/>
    <n v="6.6666666666666671E-3"/>
    <n v="0"/>
    <n v="7.6479999999999997"/>
    <n v="0"/>
    <n v="26"/>
    <s v="BASE DE DATOS"/>
    <m/>
  </r>
  <r>
    <s v="20"/>
    <x v="3"/>
    <s v="ELNO"/>
    <s v="41037194"/>
    <s v="41037194"/>
    <x v="4"/>
    <s v="KUBOTTA-2"/>
    <s v="S"/>
    <n v="0.08"/>
    <n v="0"/>
    <n v="0"/>
    <n v="0"/>
    <n v="0"/>
    <n v="0"/>
    <n v="0"/>
    <n v="0"/>
    <m/>
    <m/>
    <x v="0"/>
    <s v="ELNO41037194KUBOTTA-2HI"/>
    <s v="Electro Nor Oeste S. A."/>
    <x v="2"/>
    <x v="2"/>
    <s v="C. H. Chalaco"/>
    <x v="141"/>
    <x v="4"/>
    <x v="4"/>
    <x v="242"/>
    <x v="1"/>
    <s v="Instalado"/>
    <s v="Operativo"/>
    <s v="Distribuidora"/>
    <x v="0"/>
    <x v="1"/>
    <x v="0"/>
    <x v="0"/>
    <s v="Estatal"/>
    <s v="PIURA"/>
    <s v="PIURA"/>
    <s v="MORROPON"/>
    <s v="CHALACO"/>
    <n v="0"/>
    <x v="7"/>
    <n v="0"/>
    <x v="0"/>
    <n v="0"/>
    <x v="0"/>
    <x v="0"/>
    <n v="0"/>
    <n v="0"/>
    <m/>
    <n v="6.6666666666666671E-3"/>
    <n v="0"/>
    <n v="7.6479999999999997"/>
    <n v="0"/>
    <n v="26"/>
    <s v="BASE DE DATOS"/>
    <m/>
  </r>
  <r>
    <s v="20"/>
    <x v="3"/>
    <s v="ELNO"/>
    <s v="43038095"/>
    <s v="43038095"/>
    <x v="4"/>
    <s v="WEIRPUMP-1"/>
    <s v="S"/>
    <n v="0.83"/>
    <n v="0.8"/>
    <n v="89.968999999999994"/>
    <n v="367.62799999999999"/>
    <n v="457.59699999999998"/>
    <n v="0"/>
    <n v="0"/>
    <n v="0"/>
    <m/>
    <m/>
    <x v="0"/>
    <s v="ELNO43038095WEIRPUMP-1HI"/>
    <s v="Electro Nor Oeste S. A."/>
    <x v="2"/>
    <x v="2"/>
    <s v="C. H. Quiroz"/>
    <x v="142"/>
    <x v="4"/>
    <x v="4"/>
    <x v="243"/>
    <x v="1"/>
    <s v="Instalado"/>
    <s v="Operativo"/>
    <s v="Distribuidora"/>
    <x v="0"/>
    <x v="1"/>
    <x v="0"/>
    <x v="0"/>
    <s v="Estatal"/>
    <s v="PIURA"/>
    <s v="PIURA"/>
    <s v="AYABACA"/>
    <s v="AYABACA"/>
    <n v="0"/>
    <x v="7"/>
    <n v="0"/>
    <x v="0"/>
    <n v="0"/>
    <x v="0"/>
    <x v="0"/>
    <n v="457.59699999999998"/>
    <n v="0.45759699999999998"/>
    <m/>
    <n v="6.9166666666666668E-2"/>
    <n v="6.6666666666666666E-2"/>
    <n v="7.6479999999999997"/>
    <n v="0"/>
    <n v="26"/>
    <s v="BASE DE DATOS"/>
    <m/>
  </r>
  <r>
    <s v="20"/>
    <x v="3"/>
    <s v="ELNO"/>
    <s v="43038095"/>
    <s v="43038095"/>
    <x v="4"/>
    <s v="WEIRPUMP-2"/>
    <s v="S"/>
    <n v="0.83"/>
    <n v="0.8"/>
    <n v="85.564999999999998"/>
    <n v="368.14699999999999"/>
    <n v="453.71199999999999"/>
    <n v="0"/>
    <n v="0"/>
    <n v="0"/>
    <m/>
    <m/>
    <x v="0"/>
    <s v="ELNO43038095WEIRPUMP-2HI"/>
    <s v="Electro Nor Oeste S. A."/>
    <x v="2"/>
    <x v="2"/>
    <s v="C. H. Quiroz"/>
    <x v="142"/>
    <x v="4"/>
    <x v="4"/>
    <x v="244"/>
    <x v="1"/>
    <s v="Instalado"/>
    <s v="Operativo"/>
    <s v="Distribuidora"/>
    <x v="0"/>
    <x v="1"/>
    <x v="0"/>
    <x v="0"/>
    <s v="Estatal"/>
    <s v="PIURA"/>
    <s v="PIURA"/>
    <s v="AYABACA"/>
    <s v="AYABACA"/>
    <n v="0"/>
    <x v="7"/>
    <n v="0"/>
    <x v="0"/>
    <n v="0"/>
    <x v="0"/>
    <x v="0"/>
    <n v="453.71199999999999"/>
    <n v="0.453712"/>
    <m/>
    <n v="6.9166666666666668E-2"/>
    <n v="6.6666666666666666E-2"/>
    <n v="7.6479999999999997"/>
    <n v="0"/>
    <n v="26"/>
    <s v="BASE DE DATOS"/>
    <m/>
  </r>
  <r>
    <s v="20"/>
    <x v="3"/>
    <s v="ELNO"/>
    <s v="43038096"/>
    <s v="43038096"/>
    <x v="4"/>
    <s v="KUBOTA"/>
    <s v="S"/>
    <n v="0.26"/>
    <n v="0.2"/>
    <n v="14.752000000000001"/>
    <n v="66.646000000000001"/>
    <n v="81.397999999999996"/>
    <n v="0"/>
    <n v="0"/>
    <n v="0"/>
    <m/>
    <m/>
    <x v="0"/>
    <s v="ELNO43038096KUBOTAHI"/>
    <s v="Electro Nor Oeste S. A."/>
    <x v="2"/>
    <x v="2"/>
    <s v="C. H. Sicacate"/>
    <x v="143"/>
    <x v="4"/>
    <x v="4"/>
    <x v="245"/>
    <x v="1"/>
    <s v="Instalado"/>
    <s v="Operativo"/>
    <s v="Distribuidora"/>
    <x v="0"/>
    <x v="1"/>
    <x v="0"/>
    <x v="0"/>
    <s v="Estatal"/>
    <s v="PIURA"/>
    <s v="PIURA"/>
    <s v="AYABACA"/>
    <s v="AYABACA"/>
    <n v="0"/>
    <x v="7"/>
    <n v="0"/>
    <x v="0"/>
    <n v="0"/>
    <x v="0"/>
    <x v="0"/>
    <n v="81.397999999999996"/>
    <n v="8.1397999999999998E-2"/>
    <m/>
    <n v="2.1666666666666667E-2"/>
    <n v="1.6666666666666666E-2"/>
    <n v="7.6479999999999997"/>
    <n v="0"/>
    <n v="26"/>
    <s v="BASE DE DATOS"/>
    <m/>
  </r>
  <r>
    <s v="20"/>
    <x v="3"/>
    <s v="ELNO"/>
    <s v="43038096"/>
    <s v="43038096"/>
    <x v="4"/>
    <s v="KUBOTA-1"/>
    <s v="S"/>
    <n v="0.246"/>
    <n v="0.2"/>
    <n v="24.271999999999998"/>
    <n v="112.01"/>
    <n v="136.28200000000001"/>
    <n v="0"/>
    <n v="0"/>
    <n v="0"/>
    <m/>
    <m/>
    <x v="0"/>
    <s v="ELNO43038096KUBOTA-1HI"/>
    <s v="Electro Nor Oeste S. A."/>
    <x v="2"/>
    <x v="2"/>
    <s v="C. H. Sicacate"/>
    <x v="143"/>
    <x v="4"/>
    <x v="4"/>
    <x v="246"/>
    <x v="1"/>
    <s v="Instalado"/>
    <s v="Operativo"/>
    <s v="Distribuidora"/>
    <x v="0"/>
    <x v="1"/>
    <x v="0"/>
    <x v="0"/>
    <s v="Estatal"/>
    <s v="PIURA"/>
    <s v="PIURA"/>
    <s v="AYABACA"/>
    <s v="AYABACA"/>
    <n v="0"/>
    <x v="7"/>
    <n v="0"/>
    <x v="0"/>
    <n v="0"/>
    <x v="0"/>
    <x v="0"/>
    <n v="136.28200000000001"/>
    <n v="0.13628200000000001"/>
    <m/>
    <n v="2.0500000000000001E-2"/>
    <n v="1.6666666666666666E-2"/>
    <n v="7.6479999999999997"/>
    <n v="0"/>
    <n v="26"/>
    <s v="BASE DE DATOS"/>
    <m/>
  </r>
  <r>
    <s v="20"/>
    <x v="3"/>
    <s v="ELNM"/>
    <s v="51023714"/>
    <s v="51023714"/>
    <x v="4"/>
    <s v="G-1"/>
    <s v="S"/>
    <n v="7.0000000000000007E-2"/>
    <n v="7.0000000000000007E-2"/>
    <n v="2.4809999999999999"/>
    <n v="9.4290000000000003"/>
    <n v="11.91"/>
    <n v="0"/>
    <n v="170"/>
    <n v="0"/>
    <m/>
    <m/>
    <x v="0"/>
    <s v="ELNM51023714G-1HI"/>
    <s v="Electro Norte Medio S. A. - Hidrandina"/>
    <x v="4"/>
    <x v="4"/>
    <s v="C. H. Catilluc"/>
    <x v="146"/>
    <x v="4"/>
    <x v="4"/>
    <x v="37"/>
    <x v="1"/>
    <s v="Instalado"/>
    <s v="Operativo"/>
    <s v="Distribuidora"/>
    <x v="0"/>
    <x v="1"/>
    <x v="0"/>
    <x v="0"/>
    <s v="Estatal"/>
    <s v="CAJAMARCA"/>
    <s v="CAJAMARCA"/>
    <s v="SAN MIGUEL"/>
    <s v="CATILLUC"/>
    <n v="0"/>
    <x v="7"/>
    <n v="0"/>
    <x v="0"/>
    <n v="0"/>
    <x v="0"/>
    <x v="0"/>
    <n v="11.91"/>
    <n v="1.191E-2"/>
    <m/>
    <n v="7.7777777777777784E-3"/>
    <n v="7.7777777777777784E-3"/>
    <n v="7.6479999999999997"/>
    <n v="0"/>
    <n v="55"/>
    <s v="BASE DE DATOS"/>
    <m/>
  </r>
  <r>
    <s v="20"/>
    <x v="3"/>
    <s v="ELNM"/>
    <s v="51023714"/>
    <s v="51023714"/>
    <x v="4"/>
    <s v="G-2"/>
    <s v="S"/>
    <n v="7.4999999999999997E-2"/>
    <n v="7.4999999999999997E-2"/>
    <n v="2.2599999999999998"/>
    <n v="8.59"/>
    <n v="10.85"/>
    <n v="0"/>
    <n v="170"/>
    <n v="0"/>
    <m/>
    <m/>
    <x v="0"/>
    <s v="ELNM51023714G-2HI"/>
    <s v="Electro Norte Medio S. A. - Hidrandina"/>
    <x v="4"/>
    <x v="4"/>
    <s v="C. H. Catilluc"/>
    <x v="146"/>
    <x v="4"/>
    <x v="4"/>
    <x v="38"/>
    <x v="1"/>
    <s v="Instalado"/>
    <s v="Operativo"/>
    <s v="Distribuidora"/>
    <x v="0"/>
    <x v="1"/>
    <x v="0"/>
    <x v="0"/>
    <s v="Estatal"/>
    <s v="CAJAMARCA"/>
    <s v="CAJAMARCA"/>
    <s v="SAN MIGUEL"/>
    <s v="CATILLUC"/>
    <n v="0"/>
    <x v="7"/>
    <n v="0"/>
    <x v="0"/>
    <n v="0"/>
    <x v="0"/>
    <x v="0"/>
    <n v="10.85"/>
    <n v="1.085E-2"/>
    <m/>
    <n v="6.2499999999999995E-3"/>
    <n v="6.2499999999999995E-3"/>
    <n v="7.6479999999999997"/>
    <n v="0"/>
    <n v="55"/>
    <s v="BASE DE DATOS"/>
    <m/>
  </r>
  <r>
    <s v="20"/>
    <x v="3"/>
    <s v="ELNM"/>
    <s v="51001796"/>
    <s v="51001796"/>
    <x v="4"/>
    <s v="Grupo 1"/>
    <s v="S"/>
    <n v="0.55000000000000004"/>
    <n v="0.52"/>
    <n v="38.896000000000001"/>
    <n v="147.804"/>
    <n v="186.7"/>
    <n v="0"/>
    <n v="495.52"/>
    <n v="5"/>
    <m/>
    <m/>
    <x v="0"/>
    <s v="ELNM51001796Grupo 1HI"/>
    <s v="Electro Norte Medio S. A. - Hidrandina"/>
    <x v="4"/>
    <x v="4"/>
    <s v="C. H. Celendin"/>
    <x v="147"/>
    <x v="4"/>
    <x v="4"/>
    <x v="44"/>
    <x v="1"/>
    <s v="Instalado"/>
    <s v="Operativo"/>
    <s v="Distribuidora"/>
    <x v="0"/>
    <x v="1"/>
    <x v="0"/>
    <x v="0"/>
    <s v="Estatal"/>
    <s v="CAJAMARCA"/>
    <s v="CAJAMARCA"/>
    <s v="CELENDIN"/>
    <s v="JORGE CHAVEZ"/>
    <n v="0"/>
    <x v="7"/>
    <n v="0"/>
    <x v="0"/>
    <n v="0"/>
    <x v="0"/>
    <x v="0"/>
    <n v="186.7"/>
    <n v="0.18669999999999998"/>
    <m/>
    <n v="4.5833333333333337E-2"/>
    <n v="4.3333333333333335E-2"/>
    <n v="7.6479999999999997"/>
    <n v="0"/>
    <n v="55"/>
    <s v="BASE DE DATOS"/>
    <m/>
  </r>
  <r>
    <s v="20"/>
    <x v="3"/>
    <s v="ELNM"/>
    <s v="51001796"/>
    <s v="51001796"/>
    <x v="4"/>
    <s v="Grupo 2"/>
    <s v="S"/>
    <n v="0.55000000000000004"/>
    <n v="0.52"/>
    <n v="43.89"/>
    <n v="166.78"/>
    <n v="210.67"/>
    <n v="0"/>
    <n v="494.54"/>
    <n v="5"/>
    <m/>
    <m/>
    <x v="0"/>
    <s v="ELNM51001796Grupo 2HI"/>
    <s v="Electro Norte Medio S. A. - Hidrandina"/>
    <x v="4"/>
    <x v="4"/>
    <s v="C. H. Celendin"/>
    <x v="147"/>
    <x v="4"/>
    <x v="4"/>
    <x v="171"/>
    <x v="1"/>
    <s v="Instalado"/>
    <s v="Operativo"/>
    <s v="Distribuidora"/>
    <x v="0"/>
    <x v="1"/>
    <x v="0"/>
    <x v="0"/>
    <s v="Estatal"/>
    <s v="CAJAMARCA"/>
    <s v="CAJAMARCA"/>
    <s v="CELENDIN"/>
    <s v="JORGE CHAVEZ"/>
    <n v="0"/>
    <x v="7"/>
    <n v="0"/>
    <x v="0"/>
    <n v="0"/>
    <x v="0"/>
    <x v="0"/>
    <n v="210.67"/>
    <n v="0.21067"/>
    <m/>
    <n v="4.5833333333333337E-2"/>
    <n v="4.3333333333333335E-2"/>
    <n v="7.6479999999999997"/>
    <n v="2.8421709430404007E-14"/>
    <n v="55"/>
    <s v="BASE DE DATOS"/>
    <m/>
  </r>
  <r>
    <s v="20"/>
    <x v="3"/>
    <s v="ELNM"/>
    <s v="51001796"/>
    <s v="51001796"/>
    <x v="4"/>
    <s v="G-3"/>
    <s v="S"/>
    <n v="0.55000000000000004"/>
    <n v="0.52"/>
    <n v="42.845999999999997"/>
    <n v="162.816"/>
    <n v="205.66200000000001"/>
    <n v="0"/>
    <n v="501.59"/>
    <n v="2"/>
    <m/>
    <m/>
    <x v="0"/>
    <s v="ELNM51001796G-3HI"/>
    <s v="Electro Norte Medio S. A. - Hidrandina"/>
    <x v="4"/>
    <x v="4"/>
    <s v="C. H. Celendin"/>
    <x v="147"/>
    <x v="4"/>
    <x v="4"/>
    <x v="172"/>
    <x v="1"/>
    <s v="Instalado"/>
    <s v="Operativo"/>
    <s v="Distribuidora"/>
    <x v="0"/>
    <x v="1"/>
    <x v="0"/>
    <x v="0"/>
    <s v="Estatal"/>
    <s v="CAJAMARCA"/>
    <s v="CAJAMARCA"/>
    <s v="CELENDIN"/>
    <s v="JORGE CHAVEZ"/>
    <n v="0"/>
    <x v="7"/>
    <n v="0"/>
    <x v="0"/>
    <n v="0"/>
    <x v="0"/>
    <x v="0"/>
    <n v="205.66200000000001"/>
    <n v="0.20566200000000001"/>
    <m/>
    <n v="4.5833333333333337E-2"/>
    <n v="4.3333333333333335E-2"/>
    <n v="7.6479999999999997"/>
    <n v="0"/>
    <n v="55"/>
    <s v="BASE DE DATOS"/>
    <m/>
  </r>
  <r>
    <s v="20"/>
    <x v="3"/>
    <s v="ELNM"/>
    <s v="31017393"/>
    <s v="31017393"/>
    <x v="4"/>
    <s v="Grupo U.Gen.2"/>
    <s v="S"/>
    <n v="0.31"/>
    <n v="0.26"/>
    <n v="33.825000000000003"/>
    <n v="128.535"/>
    <n v="162.36000000000001"/>
    <n v="0"/>
    <n v="432.05"/>
    <n v="5"/>
    <m/>
    <m/>
    <x v="0"/>
    <s v="ELNM31017393Grupo U.Gen.2HI"/>
    <s v="Electro Norte Medio S. A. - Hidrandina"/>
    <x v="4"/>
    <x v="4"/>
    <s v="C. H. Chicche"/>
    <x v="148"/>
    <x v="4"/>
    <x v="4"/>
    <x v="250"/>
    <x v="1"/>
    <s v="Instalado"/>
    <s v="Operativo"/>
    <s v="Distribuidora"/>
    <x v="0"/>
    <x v="1"/>
    <x v="0"/>
    <x v="0"/>
    <s v="Estatal"/>
    <s v="CAJAMARCA"/>
    <s v="CAJAMARCA"/>
    <s v="CAJAMARCA"/>
    <s v="CAJAMARCA"/>
    <n v="0"/>
    <x v="7"/>
    <n v="0"/>
    <x v="0"/>
    <n v="0"/>
    <x v="0"/>
    <x v="0"/>
    <n v="162.36000000000001"/>
    <n v="0.16236"/>
    <m/>
    <n v="3.875E-2"/>
    <n v="3.2500000000000001E-2"/>
    <n v="7.6479999999999997"/>
    <n v="0"/>
    <n v="55"/>
    <s v="BASE DE DATOS"/>
    <m/>
  </r>
  <r>
    <s v="20"/>
    <x v="3"/>
    <s v="ELNM"/>
    <s v="41046494"/>
    <s v="41046494"/>
    <x v="4"/>
    <s v="Sulzer 1"/>
    <s v="S"/>
    <n v="0.81"/>
    <n v="0.78"/>
    <n v="38.42"/>
    <n v="153.68"/>
    <n v="192.1"/>
    <n v="0"/>
    <n v="719.46"/>
    <n v="0"/>
    <m/>
    <m/>
    <x v="0"/>
    <s v="ELNM41046494Sulzer 1HI"/>
    <s v="Electro Norte Medio S. A. - Hidrandina"/>
    <x v="4"/>
    <x v="4"/>
    <s v="C. H. Chiquián"/>
    <x v="154"/>
    <x v="4"/>
    <x v="4"/>
    <x v="196"/>
    <x v="1"/>
    <s v="Instalado"/>
    <s v="Operativo"/>
    <s v="Distribuidora"/>
    <x v="0"/>
    <x v="0"/>
    <x v="0"/>
    <x v="0"/>
    <s v="Estatal"/>
    <s v="ANCASH"/>
    <s v="ANCASH"/>
    <s v="BOLOGNESI"/>
    <s v="CHIQUIAN"/>
    <n v="0"/>
    <x v="7"/>
    <n v="0"/>
    <x v="0"/>
    <n v="0"/>
    <x v="0"/>
    <x v="0"/>
    <n v="192.1"/>
    <n v="0.19209999999999999"/>
    <m/>
    <n v="6.7500000000000004E-2"/>
    <n v="6.5000000000000002E-2"/>
    <n v="7.6479999999999997"/>
    <n v="2.8421709430404007E-14"/>
    <n v="55"/>
    <s v="BASE DE DATOS"/>
    <m/>
  </r>
  <r>
    <s v="20"/>
    <x v="3"/>
    <s v="ELNM"/>
    <s v="31017493"/>
    <s v="31017493"/>
    <x v="4"/>
    <s v="GRUPO 1"/>
    <s v="S"/>
    <n v="1.54"/>
    <n v="1.4970000000000001"/>
    <n v="127.70399999999999"/>
    <n v="510.81599999999997"/>
    <n v="638.52"/>
    <n v="0"/>
    <n v="641.53"/>
    <n v="0"/>
    <m/>
    <m/>
    <x v="0"/>
    <s v="ELNM31017493GRUPO 1HI"/>
    <s v="Electro Norte Medio S. A. - Hidrandina"/>
    <x v="4"/>
    <x v="4"/>
    <s v="C. H. Huari(María Jiray)"/>
    <x v="149"/>
    <x v="4"/>
    <x v="4"/>
    <x v="44"/>
    <x v="1"/>
    <s v="Instalado"/>
    <s v="Operativo"/>
    <s v="Distribuidora"/>
    <x v="0"/>
    <x v="1"/>
    <x v="0"/>
    <x v="0"/>
    <s v="Estatal"/>
    <s v="ANCASH"/>
    <s v="ANCASH"/>
    <s v="HUARI"/>
    <s v="HUARI"/>
    <n v="0"/>
    <x v="7"/>
    <n v="0"/>
    <x v="0"/>
    <n v="0"/>
    <x v="0"/>
    <x v="0"/>
    <n v="638.52"/>
    <n v="0.63851999999999998"/>
    <m/>
    <n v="0.12833333333333333"/>
    <n v="0.12475000000000001"/>
    <n v="7.6479999999999997"/>
    <n v="0"/>
    <n v="55"/>
    <s v="BASE DE DATOS"/>
    <m/>
  </r>
  <r>
    <s v="20"/>
    <x v="3"/>
    <s v="ELNM"/>
    <s v="31017493"/>
    <s v="31017493"/>
    <x v="4"/>
    <s v="Grupo 2"/>
    <s v="S"/>
    <n v="1.5"/>
    <n v="1.4"/>
    <n v="165.08199999999999"/>
    <n v="660.32799999999997"/>
    <n v="825.41"/>
    <n v="0"/>
    <n v="641.4"/>
    <n v="0"/>
    <m/>
    <m/>
    <x v="0"/>
    <s v="ELNM31017493Grupo 2HI"/>
    <s v="Electro Norte Medio S. A. - Hidrandina"/>
    <x v="4"/>
    <x v="4"/>
    <s v="C. H. Huari(María Jiray)"/>
    <x v="149"/>
    <x v="4"/>
    <x v="4"/>
    <x v="171"/>
    <x v="1"/>
    <s v="Instalado"/>
    <s v="Operativo"/>
    <s v="Distribuidora"/>
    <x v="0"/>
    <x v="1"/>
    <x v="0"/>
    <x v="0"/>
    <s v="Estatal"/>
    <s v="ANCASH"/>
    <s v="ANCASH"/>
    <s v="HUARI"/>
    <s v="HUARI"/>
    <n v="0"/>
    <x v="7"/>
    <n v="0"/>
    <x v="0"/>
    <n v="0"/>
    <x v="0"/>
    <x v="0"/>
    <n v="825.41"/>
    <n v="0.82540999999999998"/>
    <m/>
    <n v="0.15"/>
    <n v="0.13999999999999999"/>
    <n v="7.6479999999999997"/>
    <n v="0"/>
    <n v="55"/>
    <s v="BASE DE DATOS"/>
    <m/>
  </r>
  <r>
    <s v="20"/>
    <x v="3"/>
    <s v="ELNM"/>
    <s v="31015193"/>
    <s v="31015193"/>
    <x v="4"/>
    <s v="Grupo U.Gen.3"/>
    <s v="S"/>
    <n v="0.55000000000000004"/>
    <n v="0.5"/>
    <n v="61.6"/>
    <n v="246.4"/>
    <n v="308"/>
    <n v="0"/>
    <n v="719.57"/>
    <n v="0"/>
    <m/>
    <m/>
    <x v="0"/>
    <s v="ELNM31015193Grupo U.Gen.3HI"/>
    <s v="Electro Norte Medio S. A. - Hidrandina"/>
    <x v="4"/>
    <x v="4"/>
    <s v="C. H. Pomabamba"/>
    <x v="150"/>
    <x v="4"/>
    <x v="4"/>
    <x v="251"/>
    <x v="1"/>
    <s v="Instalado"/>
    <s v="Operativo"/>
    <s v="Distribuidora"/>
    <x v="0"/>
    <x v="1"/>
    <x v="0"/>
    <x v="0"/>
    <s v="Estatal"/>
    <s v="ANCASH"/>
    <s v="ANCASH"/>
    <s v="POMABAMBA"/>
    <s v="POMABAMBA"/>
    <n v="0"/>
    <x v="7"/>
    <n v="0"/>
    <x v="0"/>
    <n v="0"/>
    <x v="0"/>
    <x v="0"/>
    <n v="308"/>
    <n v="0.308"/>
    <m/>
    <n v="4.5833333333333337E-2"/>
    <n v="4.1666666666666664E-2"/>
    <n v="7.6479999999999997"/>
    <n v="0"/>
    <n v="55"/>
    <s v="BASE DE DATOS"/>
    <m/>
  </r>
  <r>
    <s v="20"/>
    <x v="3"/>
    <s v="ELNM"/>
    <s v="31016893"/>
    <s v="31016893"/>
    <x v="4"/>
    <s v="Grupo U.Gen.1"/>
    <s v="S"/>
    <n v="0.28999999999999998"/>
    <n v="0.28999999999999998"/>
    <n v="28.094000000000001"/>
    <n v="106.758"/>
    <n v="134.852"/>
    <n v="0"/>
    <n v="499.31"/>
    <n v="9"/>
    <m/>
    <m/>
    <x v="0"/>
    <s v="ELNM31016893Grupo U.Gen.1HI"/>
    <s v="Electro Norte Medio S. A. - Hidrandina"/>
    <x v="4"/>
    <x v="4"/>
    <s v="C. H. Shipilco"/>
    <x v="151"/>
    <x v="4"/>
    <x v="4"/>
    <x v="252"/>
    <x v="1"/>
    <s v="Instalado"/>
    <s v="Operativo"/>
    <s v="Distribuidora"/>
    <x v="0"/>
    <x v="1"/>
    <x v="0"/>
    <x v="0"/>
    <s v="Estatal"/>
    <s v="CAJAMARCA"/>
    <s v="CAJAMARCA"/>
    <s v="CELENDIN"/>
    <s v="CELENDIN"/>
    <n v="0"/>
    <x v="7"/>
    <n v="0"/>
    <x v="0"/>
    <n v="0"/>
    <x v="0"/>
    <x v="0"/>
    <n v="134.852"/>
    <n v="0.134852"/>
    <m/>
    <n v="4.8333333333333332E-2"/>
    <n v="4.8333333333333332E-2"/>
    <n v="7.6479999999999997"/>
    <n v="0"/>
    <n v="55"/>
    <s v="BASE DE DATOS"/>
    <m/>
  </r>
  <r>
    <s v="20"/>
    <x v="3"/>
    <s v="ELNM"/>
    <s v="31016893"/>
    <s v="31016893"/>
    <x v="4"/>
    <s v="Grupo U.Gen.2"/>
    <s v="S"/>
    <n v="0.28999999999999998"/>
    <n v="0.28999999999999998"/>
    <n v="29.541"/>
    <n v="112.255"/>
    <n v="141.79599999999999"/>
    <n v="0"/>
    <n v="499.16"/>
    <n v="7"/>
    <m/>
    <m/>
    <x v="0"/>
    <s v="ELNM31016893Grupo U.Gen.2HI"/>
    <s v="Electro Norte Medio S. A. - Hidrandina"/>
    <x v="4"/>
    <x v="4"/>
    <s v="C. H. Shipilco"/>
    <x v="151"/>
    <x v="4"/>
    <x v="4"/>
    <x v="250"/>
    <x v="1"/>
    <s v="Instalado"/>
    <s v="Operativo"/>
    <s v="Distribuidora"/>
    <x v="0"/>
    <x v="1"/>
    <x v="0"/>
    <x v="0"/>
    <s v="Estatal"/>
    <s v="CAJAMARCA"/>
    <s v="CAJAMARCA"/>
    <s v="CELENDIN"/>
    <s v="CELENDIN"/>
    <n v="0"/>
    <x v="7"/>
    <n v="0"/>
    <x v="0"/>
    <n v="0"/>
    <x v="0"/>
    <x v="0"/>
    <n v="141.79599999999999"/>
    <n v="0.14179600000000001"/>
    <m/>
    <n v="4.8333333333333332E-2"/>
    <n v="4.8333333333333332E-2"/>
    <n v="7.6479999999999997"/>
    <n v="0"/>
    <n v="55"/>
    <s v="BASE DE DATOS"/>
    <m/>
  </r>
  <r>
    <s v="20"/>
    <x v="4"/>
    <s v="ELSM"/>
    <s v="41030894"/>
    <s v="41030894"/>
    <x v="4"/>
    <s v="DRESS 1"/>
    <s v="S"/>
    <n v="0.11"/>
    <n v="0"/>
    <n v="0"/>
    <n v="0"/>
    <n v="0"/>
    <n v="0"/>
    <n v="0"/>
    <n v="744"/>
    <m/>
    <m/>
    <x v="0"/>
    <s v="ELSM41030894DRESS 1HI"/>
    <s v="Electro Sur Medio S. A."/>
    <x v="1"/>
    <x v="1"/>
    <s v="C. H. Laramate"/>
    <x v="137"/>
    <x v="4"/>
    <x v="4"/>
    <x v="239"/>
    <x v="1"/>
    <s v="Instalado"/>
    <s v="Operativo"/>
    <s v="Distribuidora"/>
    <x v="0"/>
    <x v="1"/>
    <x v="0"/>
    <x v="0"/>
    <s v="Privado"/>
    <s v="AYACUCHO"/>
    <s v="AYACUCHO"/>
    <s v="LUCANAS"/>
    <s v="LARAMATE"/>
    <n v="0"/>
    <x v="7"/>
    <n v="0"/>
    <x v="0"/>
    <n v="0"/>
    <x v="0"/>
    <x v="0"/>
    <n v="0"/>
    <n v="0"/>
    <m/>
    <n v="9.1666666666666667E-3"/>
    <n v="7.7499999999999999E-3"/>
    <n v="7.6479999999999997"/>
    <n v="0"/>
    <n v="19"/>
    <s v="BASE DE DATOS"/>
    <m/>
  </r>
  <r>
    <s v="20"/>
    <x v="4"/>
    <s v="ELSM"/>
    <s v="41030894"/>
    <s v="41030894"/>
    <x v="4"/>
    <s v="DRESS 2"/>
    <s v="S"/>
    <n v="0.11"/>
    <n v="9.1999999999999998E-2"/>
    <n v="14.163"/>
    <n v="53.817999999999998"/>
    <n v="67.980999999999995"/>
    <n v="4"/>
    <n v="708"/>
    <n v="0"/>
    <m/>
    <m/>
    <x v="0"/>
    <s v="ELSM41030894DRESS 2HI"/>
    <s v="Electro Sur Medio S. A."/>
    <x v="1"/>
    <x v="1"/>
    <s v="C. H. Laramate"/>
    <x v="137"/>
    <x v="4"/>
    <x v="4"/>
    <x v="240"/>
    <x v="1"/>
    <s v="Instalado"/>
    <s v="Operativo"/>
    <s v="Distribuidora"/>
    <x v="0"/>
    <x v="1"/>
    <x v="0"/>
    <x v="0"/>
    <s v="Privado"/>
    <s v="AYACUCHO"/>
    <s v="AYACUCHO"/>
    <s v="LUCANAS"/>
    <s v="LARAMATE"/>
    <n v="0"/>
    <x v="7"/>
    <n v="0"/>
    <x v="0"/>
    <n v="0"/>
    <x v="0"/>
    <x v="0"/>
    <n v="67.980999999999995"/>
    <n v="6.7981E-2"/>
    <m/>
    <n v="9.1666666666666667E-3"/>
    <n v="7.6666666666666662E-3"/>
    <n v="7.6479999999999997"/>
    <n v="0"/>
    <n v="19"/>
    <s v="BASE DE DATOS"/>
    <m/>
  </r>
  <r>
    <s v="20"/>
    <x v="4"/>
    <s v="ELC"/>
    <s v="31007793"/>
    <s v="31007793"/>
    <x v="4"/>
    <s v="G-1"/>
    <s v="S"/>
    <n v="0.63"/>
    <n v="0.56100000000000005"/>
    <n v="41.610999999999997"/>
    <n v="156.863"/>
    <n v="198.47399999999999"/>
    <n v="0"/>
    <n v="729.97"/>
    <n v="0"/>
    <m/>
    <m/>
    <x v="0"/>
    <s v="ELC31007793G-1HI"/>
    <s v="Electro Centro S. A."/>
    <x v="10"/>
    <x v="10"/>
    <s v="C. H. Pichanaki"/>
    <x v="187"/>
    <x v="4"/>
    <x v="4"/>
    <x v="37"/>
    <x v="1"/>
    <s v="Instalado"/>
    <s v="Operativo"/>
    <s v="Distribuidora"/>
    <x v="0"/>
    <x v="1"/>
    <x v="0"/>
    <x v="0"/>
    <s v="Estatal"/>
    <s v="JUNIN"/>
    <s v="JUNIN"/>
    <s v="CHANCHAMAYO"/>
    <s v="PICHANAKI"/>
    <n v="0"/>
    <x v="7"/>
    <n v="0"/>
    <x v="0"/>
    <n v="0"/>
    <x v="0"/>
    <x v="0"/>
    <n v="198.47399999999999"/>
    <n v="0.19847399999999998"/>
    <m/>
    <n v="5.2499999999999998E-2"/>
    <n v="4.6750000000000007E-2"/>
    <n v="7.6479999999999997"/>
    <n v="0"/>
    <n v="25"/>
    <s v="BASE DE DATOS"/>
    <m/>
  </r>
  <r>
    <s v="20"/>
    <x v="4"/>
    <s v="ELC"/>
    <s v="31007793"/>
    <s v="31007793"/>
    <x v="4"/>
    <s v="G-2"/>
    <s v="S"/>
    <n v="0.63"/>
    <n v="0.56100000000000005"/>
    <n v="76.03"/>
    <n v="284.95600000000002"/>
    <n v="360.98599999999999"/>
    <n v="0"/>
    <n v="729.9"/>
    <n v="0"/>
    <m/>
    <m/>
    <x v="0"/>
    <s v="ELC31007793G-2HI"/>
    <s v="Electro Centro S. A."/>
    <x v="10"/>
    <x v="10"/>
    <s v="C. H. Pichanaki"/>
    <x v="187"/>
    <x v="4"/>
    <x v="4"/>
    <x v="38"/>
    <x v="1"/>
    <s v="Instalado"/>
    <s v="Operativo"/>
    <s v="Distribuidora"/>
    <x v="0"/>
    <x v="1"/>
    <x v="0"/>
    <x v="0"/>
    <s v="Estatal"/>
    <s v="JUNIN"/>
    <s v="JUNIN"/>
    <s v="CHANCHAMAYO"/>
    <s v="PICHANAKI"/>
    <n v="0"/>
    <x v="7"/>
    <n v="0"/>
    <x v="0"/>
    <n v="0"/>
    <x v="0"/>
    <x v="0"/>
    <n v="360.98599999999999"/>
    <n v="0.36098599999999997"/>
    <m/>
    <n v="5.2499999999999998E-2"/>
    <n v="4.6750000000000007E-2"/>
    <n v="7.6479999999999997"/>
    <n v="0"/>
    <n v="25"/>
    <s v="BASE DE DATOS"/>
    <m/>
  </r>
  <r>
    <s v="20"/>
    <x v="4"/>
    <s v="ELC"/>
    <s v="31007893"/>
    <s v="31007893"/>
    <x v="4"/>
    <s v="G-1"/>
    <s v="S"/>
    <n v="0.52"/>
    <n v="0.46"/>
    <n v="0"/>
    <n v="0"/>
    <n v="0"/>
    <n v="0"/>
    <n v="0"/>
    <n v="0"/>
    <m/>
    <m/>
    <x v="0"/>
    <s v="ELC31007893G-1HI"/>
    <s v="Electro Centro S. A."/>
    <x v="10"/>
    <x v="10"/>
    <s v="C. H. Quicapata"/>
    <x v="188"/>
    <x v="4"/>
    <x v="4"/>
    <x v="37"/>
    <x v="1"/>
    <s v="Instalado"/>
    <s v="Operativo"/>
    <s v="Distribuidora"/>
    <x v="0"/>
    <x v="1"/>
    <x v="0"/>
    <x v="0"/>
    <s v="Estatal"/>
    <s v="AYACUCHO"/>
    <s v="AYACUCHO"/>
    <s v="HUAMANGA"/>
    <s v="CARMEN ALTO"/>
    <n v="0"/>
    <x v="7"/>
    <n v="0"/>
    <x v="0"/>
    <n v="0"/>
    <x v="0"/>
    <x v="0"/>
    <n v="0"/>
    <n v="0"/>
    <m/>
    <n v="4.3333333333333335E-2"/>
    <n v="3.8333333333333337E-2"/>
    <n v="7.6479999999999997"/>
    <n v="0"/>
    <n v="25"/>
    <s v="BASE DE DATOS"/>
    <m/>
  </r>
  <r>
    <s v="20"/>
    <x v="4"/>
    <s v="ELC"/>
    <s v="31007893"/>
    <s v="31007893"/>
    <x v="4"/>
    <s v="G-2"/>
    <s v="S"/>
    <n v="0.52"/>
    <n v="0.46"/>
    <n v="61.902000000000001"/>
    <n v="239.089"/>
    <n v="300.99099999999999"/>
    <n v="0"/>
    <n v="738.58"/>
    <n v="0"/>
    <m/>
    <m/>
    <x v="0"/>
    <s v="ELC31007893G-2HI"/>
    <s v="Electro Centro S. A."/>
    <x v="10"/>
    <x v="10"/>
    <s v="C. H. Quicapata"/>
    <x v="188"/>
    <x v="4"/>
    <x v="4"/>
    <x v="38"/>
    <x v="1"/>
    <s v="Instalado"/>
    <s v="Operativo"/>
    <s v="Distribuidora"/>
    <x v="0"/>
    <x v="1"/>
    <x v="0"/>
    <x v="0"/>
    <s v="Estatal"/>
    <s v="AYACUCHO"/>
    <s v="AYACUCHO"/>
    <s v="HUAMANGA"/>
    <s v="CARMEN ALTO"/>
    <n v="0"/>
    <x v="7"/>
    <n v="0"/>
    <x v="0"/>
    <n v="0"/>
    <x v="0"/>
    <x v="0"/>
    <n v="300.99099999999999"/>
    <n v="0.30099100000000001"/>
    <m/>
    <n v="4.3333333333333335E-2"/>
    <n v="3.8333333333333337E-2"/>
    <n v="7.6479999999999997"/>
    <n v="0"/>
    <n v="25"/>
    <s v="BASE DE DATOS"/>
    <m/>
  </r>
  <r>
    <s v="20"/>
    <x v="4"/>
    <s v="ELC"/>
    <s v="31007993"/>
    <s v="31007993"/>
    <x v="4"/>
    <s v="G-1"/>
    <s v="S"/>
    <n v="0.25"/>
    <n v="0.25"/>
    <n v="30.753"/>
    <n v="116.70399999999999"/>
    <n v="147.45699999999999"/>
    <n v="0"/>
    <n v="741.23"/>
    <n v="0"/>
    <m/>
    <m/>
    <x v="0"/>
    <s v="ELC31007993G-1HI"/>
    <s v="Electro Centro S. A."/>
    <x v="10"/>
    <x v="10"/>
    <s v="C. H. Chamisería"/>
    <x v="189"/>
    <x v="4"/>
    <x v="4"/>
    <x v="37"/>
    <x v="1"/>
    <s v="Instalado"/>
    <s v="Operativo"/>
    <s v="Distribuidora"/>
    <x v="0"/>
    <x v="1"/>
    <x v="0"/>
    <x v="0"/>
    <s v="Estatal"/>
    <s v="JUNIN"/>
    <s v="JUNIN"/>
    <s v="HUANCAYO "/>
    <s v="EL TAMBO"/>
    <n v="0"/>
    <x v="7"/>
    <n v="0"/>
    <x v="0"/>
    <n v="0"/>
    <x v="0"/>
    <x v="0"/>
    <n v="147.45699999999999"/>
    <n v="0.147457"/>
    <m/>
    <n v="2.0833333333333332E-2"/>
    <n v="2.0833333333333332E-2"/>
    <n v="7.6479999999999997"/>
    <n v="0"/>
    <n v="25"/>
    <s v="BASE DE DATOS"/>
    <m/>
  </r>
  <r>
    <s v="20"/>
    <x v="4"/>
    <s v="ELC"/>
    <s v="31008493"/>
    <s v="31008493"/>
    <x v="4"/>
    <s v="G-1"/>
    <s v="S"/>
    <n v="1.92"/>
    <n v="1.675"/>
    <n v="0"/>
    <n v="0"/>
    <n v="0"/>
    <n v="0"/>
    <n v="0"/>
    <n v="0"/>
    <m/>
    <m/>
    <x v="0"/>
    <s v="ELC31008493G-1HI"/>
    <s v="Electro Centro S. A."/>
    <x v="10"/>
    <x v="10"/>
    <s v="C. H. Sicaya Huarisca"/>
    <x v="190"/>
    <x v="4"/>
    <x v="4"/>
    <x v="37"/>
    <x v="1"/>
    <s v="Instalado"/>
    <s v="Operativo"/>
    <s v="Distribuidora"/>
    <x v="0"/>
    <x v="1"/>
    <x v="0"/>
    <x v="0"/>
    <s v="Estatal"/>
    <s v="JUNIN"/>
    <s v="JUNIN"/>
    <s v="HUANCAYO"/>
    <s v="SICAYA"/>
    <n v="0"/>
    <x v="7"/>
    <n v="0"/>
    <x v="0"/>
    <n v="0"/>
    <x v="0"/>
    <x v="0"/>
    <n v="0"/>
    <n v="0"/>
    <m/>
    <n v="0.16"/>
    <n v="0.13958333333333334"/>
    <n v="7.6479999999999997"/>
    <n v="0"/>
    <n v="25"/>
    <s v="BASE DE DATOS"/>
    <m/>
  </r>
  <r>
    <s v="20"/>
    <x v="4"/>
    <s v="ELC"/>
    <s v="31008493"/>
    <s v="31008493"/>
    <x v="4"/>
    <s v="G-2"/>
    <s v="S"/>
    <n v="1.92"/>
    <n v="1.675"/>
    <n v="221.25700000000001"/>
    <n v="835.82299999999998"/>
    <n v="1057.08"/>
    <n v="0"/>
    <n v="741.42"/>
    <n v="0"/>
    <m/>
    <m/>
    <x v="0"/>
    <s v="ELC31008493G-2HI"/>
    <s v="Electro Centro S. A."/>
    <x v="10"/>
    <x v="10"/>
    <s v="C. H. Sicaya Huarisca"/>
    <x v="190"/>
    <x v="4"/>
    <x v="4"/>
    <x v="38"/>
    <x v="1"/>
    <s v="Instalado"/>
    <s v="Operativo"/>
    <s v="Distribuidora"/>
    <x v="0"/>
    <x v="1"/>
    <x v="0"/>
    <x v="0"/>
    <s v="Estatal"/>
    <s v="JUNIN"/>
    <s v="JUNIN"/>
    <s v="HUANCAYO"/>
    <s v="SICAYA"/>
    <n v="0"/>
    <x v="7"/>
    <n v="0"/>
    <x v="0"/>
    <n v="0"/>
    <x v="0"/>
    <x v="0"/>
    <n v="1057.08"/>
    <n v="1.05708"/>
    <m/>
    <n v="0.16"/>
    <n v="0.13958333333333334"/>
    <n v="7.6479999999999997"/>
    <n v="0"/>
    <n v="25"/>
    <s v="BASE DE DATOS"/>
    <m/>
  </r>
  <r>
    <s v="20"/>
    <x v="4"/>
    <s v="ELC"/>
    <s v="31008893"/>
    <s v="31008893"/>
    <x v="4"/>
    <s v="G-1"/>
    <s v="S"/>
    <n v="1.46"/>
    <n v="1.34"/>
    <n v="189.898"/>
    <n v="722.28200000000004"/>
    <n v="912.18"/>
    <n v="0"/>
    <n v="744"/>
    <n v="0"/>
    <m/>
    <m/>
    <x v="0"/>
    <s v="ELC31008893G-1HI"/>
    <s v="Electro Centro S. A."/>
    <x v="10"/>
    <x v="10"/>
    <s v="C. H. Ingenio"/>
    <x v="191"/>
    <x v="4"/>
    <x v="4"/>
    <x v="37"/>
    <x v="1"/>
    <s v="Instalado"/>
    <s v="Operativo"/>
    <s v="Distribuidora"/>
    <x v="0"/>
    <x v="1"/>
    <x v="0"/>
    <x v="0"/>
    <s v="Estatal"/>
    <s v="JUNIN"/>
    <s v="JUNIN"/>
    <s v="HUANCAYO"/>
    <s v="INGENIO"/>
    <n v="0"/>
    <x v="7"/>
    <n v="0"/>
    <x v="0"/>
    <n v="0"/>
    <x v="0"/>
    <x v="0"/>
    <n v="912.18"/>
    <n v="0.91217999999999999"/>
    <m/>
    <n v="0.12166666666666666"/>
    <n v="0.11166666666666668"/>
    <n v="7.6479999999999997"/>
    <n v="1.1368683772161603E-13"/>
    <n v="25"/>
    <s v="BASE DE DATOS"/>
    <m/>
  </r>
  <r>
    <s v="20"/>
    <x v="4"/>
    <s v="ELC"/>
    <s v="31009293"/>
    <s v="31009293"/>
    <x v="4"/>
    <s v="G-1"/>
    <s v="N"/>
    <n v="0.28000000000000003"/>
    <n v="0"/>
    <n v="0"/>
    <n v="0"/>
    <n v="0"/>
    <n v="0"/>
    <n v="0"/>
    <n v="0"/>
    <m/>
    <m/>
    <x v="0"/>
    <s v="ELC31009293G-1HI"/>
    <s v="Electro Centro S. A."/>
    <x v="10"/>
    <x v="10"/>
    <s v="C. H. Chanchamayo"/>
    <x v="192"/>
    <x v="4"/>
    <x v="4"/>
    <x v="37"/>
    <x v="1"/>
    <s v="Instalado"/>
    <s v="Operativo"/>
    <s v="Distribuidora"/>
    <x v="0"/>
    <x v="1"/>
    <x v="0"/>
    <x v="0"/>
    <s v="Estatal"/>
    <s v="JUNIN"/>
    <s v="JUNIN"/>
    <s v="CHANCHAMAYO"/>
    <s v="SAN RAMON"/>
    <n v="0"/>
    <x v="7"/>
    <n v="0"/>
    <x v="0"/>
    <n v="0"/>
    <x v="0"/>
    <x v="0"/>
    <n v="0"/>
    <n v="0"/>
    <m/>
    <n v="2.3333333333333334E-2"/>
    <n v="0"/>
    <n v="7.6479999999999997"/>
    <n v="0"/>
    <n v="25"/>
    <s v="BASE DE DATOS"/>
    <m/>
  </r>
  <r>
    <s v="20"/>
    <x v="4"/>
    <s v="ELC"/>
    <s v="31009293"/>
    <s v="31009293"/>
    <x v="4"/>
    <s v="G-2"/>
    <s v="S"/>
    <n v="0.28000000000000003"/>
    <n v="0.28000000000000003"/>
    <n v="34.588000000000001"/>
    <n v="131.26400000000001"/>
    <n v="165.852"/>
    <n v="0"/>
    <n v="743.28"/>
    <n v="0"/>
    <m/>
    <m/>
    <x v="0"/>
    <s v="ELC31009293G-2HI"/>
    <s v="Electro Centro S. A."/>
    <x v="10"/>
    <x v="10"/>
    <s v="C. H. Chanchamayo"/>
    <x v="192"/>
    <x v="4"/>
    <x v="4"/>
    <x v="38"/>
    <x v="1"/>
    <s v="Instalado"/>
    <s v="Operativo"/>
    <s v="Distribuidora"/>
    <x v="0"/>
    <x v="1"/>
    <x v="0"/>
    <x v="0"/>
    <s v="Estatal"/>
    <s v="JUNIN"/>
    <s v="JUNIN"/>
    <s v="CHANCHAMAYO"/>
    <s v="SAN RAMON"/>
    <n v="0"/>
    <x v="7"/>
    <n v="0"/>
    <x v="0"/>
    <n v="0"/>
    <x v="0"/>
    <x v="0"/>
    <n v="165.852"/>
    <n v="0.165852"/>
    <m/>
    <n v="2.3333333333333334E-2"/>
    <n v="2.3333333333333334E-2"/>
    <n v="7.6479999999999997"/>
    <n v="0"/>
    <n v="25"/>
    <s v="BASE DE DATOS"/>
    <m/>
  </r>
  <r>
    <s v="20"/>
    <x v="4"/>
    <s v="ELC"/>
    <s v="31009693"/>
    <s v="31009693"/>
    <x v="4"/>
    <s v="G-1"/>
    <s v="S"/>
    <n v="0.35"/>
    <n v="0.27500000000000002"/>
    <n v="7.17"/>
    <n v="29.312999999999999"/>
    <n v="36.482999999999997"/>
    <n v="0"/>
    <n v="266.97000000000003"/>
    <n v="0"/>
    <m/>
    <m/>
    <x v="0"/>
    <s v="ELC31009693G-1HI"/>
    <s v="Electro Centro S. A."/>
    <x v="10"/>
    <x v="10"/>
    <s v="C. H. Concepcion"/>
    <x v="193"/>
    <x v="4"/>
    <x v="4"/>
    <x v="37"/>
    <x v="1"/>
    <s v="Instalado"/>
    <s v="Operativo"/>
    <s v="Distribuidora"/>
    <x v="0"/>
    <x v="1"/>
    <x v="0"/>
    <x v="0"/>
    <s v="Estatal"/>
    <s v="JUNIN"/>
    <s v="JUNIN"/>
    <s v="CONCEPCION"/>
    <s v="CONCEPCION"/>
    <n v="0"/>
    <x v="7"/>
    <n v="0"/>
    <x v="0"/>
    <n v="0"/>
    <x v="0"/>
    <x v="0"/>
    <n v="36.482999999999997"/>
    <n v="3.6482999999999995E-2"/>
    <m/>
    <n v="2.9166666666666664E-2"/>
    <n v="2.2916666666666669E-2"/>
    <n v="7.6479999999999997"/>
    <n v="0"/>
    <n v="25"/>
    <s v="BASE DE DATOS"/>
    <m/>
  </r>
  <r>
    <s v="20"/>
    <x v="4"/>
    <s v="ELC"/>
    <s v="31009693"/>
    <s v="31009693"/>
    <x v="4"/>
    <s v="G-2"/>
    <s v="S"/>
    <n v="0.35"/>
    <n v="0.27500000000000002"/>
    <n v="12.375999999999999"/>
    <n v="58.268000000000001"/>
    <n v="70.644000000000005"/>
    <n v="0"/>
    <n v="435.58"/>
    <n v="0"/>
    <m/>
    <m/>
    <x v="0"/>
    <s v="ELC31009693G-2HI"/>
    <s v="Electro Centro S. A."/>
    <x v="10"/>
    <x v="10"/>
    <s v="C. H. Concepcion"/>
    <x v="193"/>
    <x v="4"/>
    <x v="4"/>
    <x v="38"/>
    <x v="1"/>
    <s v="Instalado"/>
    <s v="Operativo"/>
    <s v="Distribuidora"/>
    <x v="0"/>
    <x v="1"/>
    <x v="0"/>
    <x v="0"/>
    <s v="Estatal"/>
    <s v="JUNIN"/>
    <s v="JUNIN"/>
    <s v="CONCEPCION"/>
    <s v="CONCEPCION"/>
    <n v="0"/>
    <x v="7"/>
    <n v="0"/>
    <x v="0"/>
    <n v="0"/>
    <x v="0"/>
    <x v="0"/>
    <n v="70.644000000000005"/>
    <n v="7.0644000000000012E-2"/>
    <m/>
    <n v="2.9166666666666664E-2"/>
    <n v="2.2916666666666669E-2"/>
    <n v="7.6479999999999997"/>
    <n v="0"/>
    <n v="25"/>
    <s v="BASE DE DATOS"/>
    <m/>
  </r>
  <r>
    <s v="20"/>
    <x v="4"/>
    <s v="ELC"/>
    <s v="31036294"/>
    <s v="31036294"/>
    <x v="4"/>
    <s v="G-1"/>
    <s v="S"/>
    <n v="0.45"/>
    <n v="0.45"/>
    <n v="0"/>
    <n v="0"/>
    <n v="0"/>
    <n v="0"/>
    <n v="0"/>
    <n v="0"/>
    <m/>
    <m/>
    <x v="0"/>
    <s v="ELC31036294G-1HI"/>
    <s v="Electro Centro S. A."/>
    <x v="10"/>
    <x v="10"/>
    <s v="C. H. Machu"/>
    <x v="194"/>
    <x v="4"/>
    <x v="4"/>
    <x v="37"/>
    <x v="1"/>
    <s v="Instalado"/>
    <s v="Operativo"/>
    <s v="Distribuidora"/>
    <x v="0"/>
    <x v="1"/>
    <x v="0"/>
    <x v="0"/>
    <s v="Estatal"/>
    <s v="JUNIN"/>
    <s v="JUNIN"/>
    <s v="HUANCAYO"/>
    <s v="HUASICANCHA"/>
    <n v="0"/>
    <x v="7"/>
    <n v="0"/>
    <x v="0"/>
    <n v="0"/>
    <x v="0"/>
    <x v="0"/>
    <n v="0"/>
    <n v="0"/>
    <m/>
    <n v="3.7499999999999999E-2"/>
    <n v="3.7499999999999999E-2"/>
    <n v="7.6479999999999997"/>
    <n v="0"/>
    <n v="25"/>
    <s v="BASE DE DATOS"/>
    <m/>
  </r>
  <r>
    <s v="20"/>
    <x v="4"/>
    <s v="ELC"/>
    <s v="31036294"/>
    <s v="31036294"/>
    <x v="4"/>
    <s v="G-2"/>
    <s v="S"/>
    <n v="0.45"/>
    <n v="0.45"/>
    <n v="66.921999999999997"/>
    <n v="253.73500000000001"/>
    <n v="320.65699999999998"/>
    <n v="0"/>
    <n v="743.9"/>
    <n v="0"/>
    <m/>
    <m/>
    <x v="0"/>
    <s v="ELC31036294G-2HI"/>
    <s v="Electro Centro S. A."/>
    <x v="10"/>
    <x v="10"/>
    <s v="C. H. Machu"/>
    <x v="194"/>
    <x v="4"/>
    <x v="4"/>
    <x v="38"/>
    <x v="1"/>
    <s v="Instalado"/>
    <s v="Operativo"/>
    <s v="Distribuidora"/>
    <x v="0"/>
    <x v="1"/>
    <x v="0"/>
    <x v="0"/>
    <s v="Estatal"/>
    <s v="JUNIN"/>
    <s v="JUNIN"/>
    <s v="HUANCAYO"/>
    <s v="HUASICANCHA"/>
    <n v="0"/>
    <x v="7"/>
    <n v="0"/>
    <x v="0"/>
    <n v="0"/>
    <x v="0"/>
    <x v="0"/>
    <n v="320.65699999999998"/>
    <n v="0.32065699999999997"/>
    <m/>
    <n v="3.7499999999999999E-2"/>
    <n v="3.7499999999999999E-2"/>
    <n v="7.6479999999999997"/>
    <n v="5.6843418860808015E-14"/>
    <n v="25"/>
    <s v="BASE DE DATOS"/>
    <m/>
  </r>
  <r>
    <s v="20"/>
    <x v="4"/>
    <s v="ELC"/>
    <s v="31036394"/>
    <s v="31036394"/>
    <x v="4"/>
    <s v="G-1"/>
    <s v="N"/>
    <n v="0.43"/>
    <n v="0"/>
    <n v="0"/>
    <n v="0"/>
    <n v="0"/>
    <n v="0"/>
    <n v="0"/>
    <n v="0"/>
    <m/>
    <m/>
    <x v="1"/>
    <s v="ELC31036394G-1HI"/>
    <s v="Electro Centro S. A."/>
    <x v="10"/>
    <x v="10"/>
    <s v="C. H. Pozuzo"/>
    <x v="195"/>
    <x v="4"/>
    <x v="4"/>
    <x v="37"/>
    <x v="1"/>
    <s v="Instalado"/>
    <s v="Inoperativo"/>
    <s v="Distribuidora"/>
    <x v="0"/>
    <x v="1"/>
    <x v="0"/>
    <x v="0"/>
    <s v="Estatal"/>
    <s v="PASCO"/>
    <s v="PASCO"/>
    <s v="OXAPAMPA"/>
    <s v="POZUZO"/>
    <n v="0"/>
    <x v="7"/>
    <n v="0"/>
    <x v="0"/>
    <n v="0"/>
    <x v="0"/>
    <x v="0"/>
    <n v="0"/>
    <n v="0"/>
    <m/>
    <s v="-"/>
    <s v="-"/>
    <s v="-"/>
    <n v="0"/>
    <n v="25"/>
    <s v="BASE DE DATOS"/>
    <m/>
  </r>
  <r>
    <s v="20"/>
    <x v="4"/>
    <s v="ELC"/>
    <s v="31036394"/>
    <s v="31036394"/>
    <x v="4"/>
    <s v="G-2"/>
    <s v="N"/>
    <n v="0.43"/>
    <n v="0"/>
    <n v="0"/>
    <n v="0"/>
    <n v="0"/>
    <n v="0"/>
    <n v="0"/>
    <n v="0"/>
    <m/>
    <m/>
    <x v="1"/>
    <s v="ELC31036394G-2HI"/>
    <s v="Electro Centro S. A."/>
    <x v="10"/>
    <x v="10"/>
    <s v="C. H. Pozuzo"/>
    <x v="195"/>
    <x v="4"/>
    <x v="4"/>
    <x v="38"/>
    <x v="1"/>
    <s v="Instalado"/>
    <s v="Inoperativo"/>
    <s v="Distribuidora"/>
    <x v="0"/>
    <x v="1"/>
    <x v="0"/>
    <x v="0"/>
    <s v="Estatal"/>
    <s v="PASCO"/>
    <s v="PASCO"/>
    <s v="OXAPAMPA"/>
    <s v="POZUZO"/>
    <n v="0"/>
    <x v="7"/>
    <n v="0"/>
    <x v="0"/>
    <n v="0"/>
    <x v="0"/>
    <x v="0"/>
    <n v="0"/>
    <n v="0"/>
    <m/>
    <s v="-"/>
    <s v="-"/>
    <s v="-"/>
    <n v="0"/>
    <n v="25"/>
    <s v="BASE DE DATOS"/>
    <m/>
  </r>
  <r>
    <s v="20"/>
    <x v="4"/>
    <s v="ELC"/>
    <s v="41109600"/>
    <s v="41109600"/>
    <x v="4"/>
    <s v="G-1"/>
    <s v="S"/>
    <n v="0.06"/>
    <n v="3.5000000000000003E-2"/>
    <n v="0"/>
    <n v="0"/>
    <n v="0"/>
    <n v="0"/>
    <n v="0"/>
    <n v="0"/>
    <m/>
    <m/>
    <x v="1"/>
    <s v="ELC41109600G-1HI"/>
    <s v="Electro Centro S. A."/>
    <x v="10"/>
    <x v="10"/>
    <s v="C. H. Acombabilla"/>
    <x v="196"/>
    <x v="4"/>
    <x v="4"/>
    <x v="37"/>
    <x v="1"/>
    <s v="Instalado"/>
    <s v="Operativo"/>
    <s v="Distribuidora"/>
    <x v="0"/>
    <x v="0"/>
    <x v="0"/>
    <x v="0"/>
    <s v="Estatal"/>
    <s v="HUANCAVELICA"/>
    <s v="HUANCAVELICA"/>
    <s v="TAYACAJA"/>
    <s v="ACOBAMBILLA"/>
    <n v="0"/>
    <x v="7"/>
    <n v="0"/>
    <x v="0"/>
    <n v="0"/>
    <x v="0"/>
    <x v="0"/>
    <n v="0"/>
    <n v="0"/>
    <m/>
    <s v="-"/>
    <s v="-"/>
    <s v="-"/>
    <n v="0"/>
    <n v="25"/>
    <s v="BASE DE DATOS"/>
    <m/>
  </r>
  <r>
    <s v="20"/>
    <x v="4"/>
    <s v="ELC"/>
    <s v="41114801"/>
    <s v="41114801"/>
    <x v="4"/>
    <s v="G-1"/>
    <s v="S"/>
    <n v="0.09"/>
    <n v="5.7000000000000002E-2"/>
    <n v="5.7030000000000003"/>
    <n v="22.728000000000002"/>
    <n v="28.431000000000001"/>
    <n v="0"/>
    <n v="301.95"/>
    <n v="0"/>
    <m/>
    <m/>
    <x v="0"/>
    <s v="ELC41114801G-1HI"/>
    <s v="Electro Centro S. A."/>
    <x v="10"/>
    <x v="10"/>
    <s v="C. H. San Balvín"/>
    <x v="197"/>
    <x v="4"/>
    <x v="4"/>
    <x v="37"/>
    <x v="1"/>
    <s v="Instalado"/>
    <s v="Operativo"/>
    <s v="Distribuidora"/>
    <x v="0"/>
    <x v="1"/>
    <x v="0"/>
    <x v="0"/>
    <s v="Estatal"/>
    <s v="JUNIN"/>
    <s v="JUNIN"/>
    <s v="HUANCAYO"/>
    <s v="PARIHUANCA"/>
    <n v="0"/>
    <x v="7"/>
    <n v="0"/>
    <x v="0"/>
    <n v="0"/>
    <x v="0"/>
    <x v="0"/>
    <n v="28.431000000000001"/>
    <n v="2.8431000000000001E-2"/>
    <m/>
    <n v="7.4999999999999997E-3"/>
    <n v="4.7499999999999999E-3"/>
    <n v="7.6479999999999997"/>
    <n v="0"/>
    <n v="25"/>
    <s v="BASE DE DATOS"/>
    <m/>
  </r>
  <r>
    <s v="20"/>
    <x v="4"/>
    <s v="ELC"/>
    <s v="41114801"/>
    <s v="41114801"/>
    <x v="4"/>
    <s v="G-2"/>
    <s v="S"/>
    <n v="0.09"/>
    <n v="5.7000000000000002E-2"/>
    <n v="10.153"/>
    <n v="31.707000000000001"/>
    <n v="41.86"/>
    <n v="0"/>
    <n v="553.78"/>
    <n v="0"/>
    <m/>
    <m/>
    <x v="0"/>
    <s v="ELC41114801G-2HI"/>
    <s v="Electro Centro S. A."/>
    <x v="10"/>
    <x v="10"/>
    <s v="C. H. San Balvín"/>
    <x v="197"/>
    <x v="4"/>
    <x v="4"/>
    <x v="38"/>
    <x v="1"/>
    <s v="Instalado"/>
    <s v="Operativo"/>
    <s v="Distribuidora"/>
    <x v="0"/>
    <x v="1"/>
    <x v="0"/>
    <x v="0"/>
    <s v="Estatal"/>
    <s v="JUNIN"/>
    <s v="JUNIN"/>
    <s v="HUANCAYO"/>
    <s v="PARIHUANCA"/>
    <n v="0"/>
    <x v="7"/>
    <n v="0"/>
    <x v="0"/>
    <n v="0"/>
    <x v="0"/>
    <x v="0"/>
    <n v="41.86"/>
    <n v="4.1860000000000001E-2"/>
    <m/>
    <n v="7.4999999999999997E-3"/>
    <n v="4.7499999999999999E-3"/>
    <n v="7.6479999999999997"/>
    <n v="0"/>
    <n v="25"/>
    <s v="BASE DE DATOS"/>
    <m/>
  </r>
  <r>
    <s v="20"/>
    <x v="4"/>
    <s v="ELC"/>
    <s v="41114801"/>
    <s v="41114801"/>
    <x v="4"/>
    <s v="G-3"/>
    <s v="S"/>
    <n v="0.1"/>
    <n v="9.8000000000000004E-2"/>
    <n v="13.486000000000001"/>
    <n v="47.624000000000002"/>
    <n v="61.11"/>
    <n v="0"/>
    <n v="726.78"/>
    <n v="0"/>
    <m/>
    <m/>
    <x v="0"/>
    <s v="ELC41114801G-3HI"/>
    <s v="Electro Centro S. A."/>
    <x v="10"/>
    <x v="10"/>
    <s v="C. H. San Balvín"/>
    <x v="197"/>
    <x v="4"/>
    <x v="4"/>
    <x v="39"/>
    <x v="1"/>
    <s v="Instalado"/>
    <s v="Operativo"/>
    <s v="Distribuidora"/>
    <x v="0"/>
    <x v="1"/>
    <x v="0"/>
    <x v="0"/>
    <s v="Estatal"/>
    <s v="JUNIN"/>
    <s v="JUNIN"/>
    <s v="HUANCAYO"/>
    <s v="PARIHUANCA"/>
    <n v="0"/>
    <x v="7"/>
    <n v="0"/>
    <x v="0"/>
    <n v="0"/>
    <x v="0"/>
    <x v="0"/>
    <n v="61.11"/>
    <n v="6.1109999999999998E-2"/>
    <m/>
    <n v="8.3333333333333332E-3"/>
    <n v="8.1666666666666676E-3"/>
    <n v="7.6479999999999997"/>
    <n v="0"/>
    <n v="25"/>
    <s v="BASE DE DATOS"/>
    <m/>
  </r>
  <r>
    <s v="20"/>
    <x v="4"/>
    <s v="ELC"/>
    <s v="51000996"/>
    <s v="51000996"/>
    <x v="4"/>
    <s v="G-1"/>
    <s v="S"/>
    <n v="0.91200000000000003"/>
    <n v="0.79"/>
    <n v="0"/>
    <n v="0"/>
    <n v="0"/>
    <n v="0"/>
    <n v="0"/>
    <n v="0"/>
    <m/>
    <m/>
    <x v="0"/>
    <s v="ELC51000996G-1HI"/>
    <s v="Electro Centro S. A."/>
    <x v="10"/>
    <x v="10"/>
    <s v="C. H. Llusita"/>
    <x v="198"/>
    <x v="4"/>
    <x v="4"/>
    <x v="37"/>
    <x v="1"/>
    <s v="Instalado"/>
    <s v="Operativo"/>
    <s v="Distribuidora"/>
    <x v="0"/>
    <x v="1"/>
    <x v="0"/>
    <x v="0"/>
    <s v="Estatal"/>
    <s v="AYACUCHO"/>
    <s v="AYACUCHO"/>
    <s v="VICTOR FAJARDO"/>
    <s v="HUANCARAYLLA"/>
    <n v="0"/>
    <x v="7"/>
    <n v="0"/>
    <x v="0"/>
    <n v="0"/>
    <x v="0"/>
    <x v="0"/>
    <n v="0"/>
    <n v="0"/>
    <m/>
    <n v="7.5999999999999998E-2"/>
    <n v="6.5833333333333341E-2"/>
    <n v="7.6479999999999997"/>
    <n v="0"/>
    <n v="25"/>
    <s v="BASE DE DATOS"/>
    <m/>
  </r>
  <r>
    <s v="20"/>
    <x v="4"/>
    <s v="ELC"/>
    <s v="51000996"/>
    <s v="51000996"/>
    <x v="4"/>
    <s v="G-2"/>
    <s v="S"/>
    <n v="0.91200000000000003"/>
    <n v="0.79"/>
    <n v="88.043000000000006"/>
    <n v="335.75700000000001"/>
    <n v="423.8"/>
    <n v="0"/>
    <n v="740.6"/>
    <n v="0"/>
    <m/>
    <m/>
    <x v="0"/>
    <s v="ELC51000996G-2HI"/>
    <s v="Electro Centro S. A."/>
    <x v="10"/>
    <x v="10"/>
    <s v="C. H. Llusita"/>
    <x v="198"/>
    <x v="4"/>
    <x v="4"/>
    <x v="38"/>
    <x v="1"/>
    <s v="Instalado"/>
    <s v="Operativo"/>
    <s v="Distribuidora"/>
    <x v="0"/>
    <x v="1"/>
    <x v="0"/>
    <x v="0"/>
    <s v="Estatal"/>
    <s v="AYACUCHO"/>
    <s v="AYACUCHO"/>
    <s v="VICTOR FAJARDO"/>
    <s v="HUANCARAYLLA"/>
    <n v="0"/>
    <x v="7"/>
    <n v="0"/>
    <x v="0"/>
    <n v="0"/>
    <x v="0"/>
    <x v="0"/>
    <n v="423.8"/>
    <n v="0.42380000000000001"/>
    <m/>
    <n v="7.5999999999999998E-2"/>
    <n v="6.5833333333333341E-2"/>
    <n v="7.6479999999999997"/>
    <n v="0"/>
    <n v="25"/>
    <s v="BASE DE DATOS"/>
    <m/>
  </r>
  <r>
    <s v="20"/>
    <x v="4"/>
    <s v="ELC"/>
    <s v="51010097"/>
    <s v="51010097"/>
    <x v="4"/>
    <s v="G-1"/>
    <s v="S"/>
    <n v="1.6"/>
    <n v="1.6"/>
    <n v="205.59299999999999"/>
    <n v="765.76800000000003"/>
    <n v="971.36099999999999"/>
    <n v="0"/>
    <n v="732.75"/>
    <n v="0"/>
    <m/>
    <m/>
    <x v="0"/>
    <s v="ELC51010097G-1HI"/>
    <s v="Electro Centro S. A."/>
    <x v="10"/>
    <x v="10"/>
    <s v="C. H. Chalhuamayo"/>
    <x v="199"/>
    <x v="4"/>
    <x v="4"/>
    <x v="37"/>
    <x v="1"/>
    <s v="Instalado"/>
    <s v="Operativo"/>
    <s v="Distribuidora"/>
    <x v="0"/>
    <x v="1"/>
    <x v="0"/>
    <x v="0"/>
    <s v="Estatal"/>
    <s v="JUNIN"/>
    <s v="JUNIN"/>
    <s v="SATIPO"/>
    <s v="SATIPO"/>
    <n v="0"/>
    <x v="7"/>
    <n v="0"/>
    <x v="0"/>
    <n v="0"/>
    <x v="0"/>
    <x v="0"/>
    <n v="971.36099999999999"/>
    <n v="0.97136100000000003"/>
    <m/>
    <n v="0.13333333333333333"/>
    <n v="0.13333333333333333"/>
    <n v="7.6479999999999997"/>
    <n v="0"/>
    <n v="25"/>
    <s v="BASE DE DATOS"/>
    <m/>
  </r>
  <r>
    <s v="20"/>
    <x v="4"/>
    <s v="ELC"/>
    <s v="51010097"/>
    <s v="51010097"/>
    <x v="4"/>
    <s v="G-2"/>
    <s v="S"/>
    <n v="1.6"/>
    <n v="1.6"/>
    <n v="205.315"/>
    <n v="763.55600000000004"/>
    <n v="968.87099999999998"/>
    <n v="0"/>
    <n v="732.67"/>
    <n v="0"/>
    <m/>
    <m/>
    <x v="0"/>
    <s v="ELC51010097G-2HI"/>
    <s v="Electro Centro S. A."/>
    <x v="10"/>
    <x v="10"/>
    <s v="C. H. Chalhuamayo"/>
    <x v="199"/>
    <x v="4"/>
    <x v="4"/>
    <x v="38"/>
    <x v="1"/>
    <s v="Instalado"/>
    <s v="Operativo"/>
    <s v="Distribuidora"/>
    <x v="0"/>
    <x v="1"/>
    <x v="0"/>
    <x v="0"/>
    <s v="Estatal"/>
    <s v="JUNIN"/>
    <s v="JUNIN"/>
    <s v="SATIPO"/>
    <s v="SATIPO"/>
    <n v="0"/>
    <x v="7"/>
    <n v="0"/>
    <x v="0"/>
    <n v="0"/>
    <x v="0"/>
    <x v="0"/>
    <n v="968.87099999999998"/>
    <n v="0.96887099999999993"/>
    <m/>
    <n v="0.13333333333333333"/>
    <n v="0.13333333333333333"/>
    <n v="7.6479999999999997"/>
    <n v="1.1368683772161603E-13"/>
    <n v="25"/>
    <s v="BASE DE DATOS"/>
    <m/>
  </r>
  <r>
    <s v="20"/>
    <x v="4"/>
    <s v="ELC"/>
    <s v="51010097"/>
    <s v="51010097"/>
    <x v="4"/>
    <s v="G-3"/>
    <s v="S"/>
    <n v="2"/>
    <n v="2"/>
    <n v="216.078"/>
    <n v="819.298"/>
    <n v="1035.376"/>
    <n v="0"/>
    <n v="730.8"/>
    <n v="0"/>
    <m/>
    <m/>
    <x v="0"/>
    <s v="ELC51010097G-3HI"/>
    <s v="Electro Centro S. A."/>
    <x v="10"/>
    <x v="10"/>
    <s v="C. H. Chalhuamayo"/>
    <x v="199"/>
    <x v="4"/>
    <x v="4"/>
    <x v="39"/>
    <x v="1"/>
    <s v="Instalado"/>
    <s v="Operativo"/>
    <s v="Distribuidora"/>
    <x v="0"/>
    <x v="1"/>
    <x v="0"/>
    <x v="0"/>
    <s v="Estatal"/>
    <s v="JUNIN"/>
    <s v="JUNIN"/>
    <s v="SATIPO"/>
    <s v="SATIPO"/>
    <n v="0"/>
    <x v="7"/>
    <n v="0"/>
    <x v="0"/>
    <n v="0"/>
    <x v="0"/>
    <x v="0"/>
    <n v="1035.376"/>
    <n v="1.0353760000000001"/>
    <m/>
    <n v="0.16666666666666666"/>
    <n v="0.16666666666666666"/>
    <n v="7.6479999999999997"/>
    <n v="0"/>
    <n v="25"/>
    <s v="BASE DE DATOS"/>
    <m/>
  </r>
  <r>
    <s v="20"/>
    <x v="4"/>
    <s v="ELC"/>
    <s v="51010097"/>
    <s v="51010097"/>
    <x v="4"/>
    <s v="G-4"/>
    <s v="S"/>
    <n v="2"/>
    <n v="2"/>
    <n v="212.8"/>
    <n v="804.83600000000001"/>
    <n v="1017.636"/>
    <n v="0"/>
    <n v="731.02"/>
    <n v="0"/>
    <m/>
    <m/>
    <x v="0"/>
    <s v="ELC51010097G-4HI"/>
    <s v="Electro Centro S. A."/>
    <x v="10"/>
    <x v="10"/>
    <s v="C. H. Chalhuamayo"/>
    <x v="199"/>
    <x v="4"/>
    <x v="4"/>
    <x v="40"/>
    <x v="1"/>
    <s v="Instalado"/>
    <s v="Operativo"/>
    <s v="Distribuidora"/>
    <x v="0"/>
    <x v="1"/>
    <x v="0"/>
    <x v="0"/>
    <s v="Estatal"/>
    <s v="JUNIN"/>
    <s v="JUNIN"/>
    <s v="SATIPO"/>
    <s v="SATIPO"/>
    <n v="0"/>
    <x v="7"/>
    <n v="0"/>
    <x v="0"/>
    <n v="0"/>
    <x v="0"/>
    <x v="0"/>
    <n v="1017.636"/>
    <n v="1.017636"/>
    <m/>
    <n v="0.16666666666666666"/>
    <n v="0.16666666666666666"/>
    <n v="7.6479999999999997"/>
    <n v="0"/>
    <n v="25"/>
    <s v="BASE DE DATOS"/>
    <m/>
  </r>
  <r>
    <s v="20"/>
    <x v="4"/>
    <s v="ELC"/>
    <s v="51010797"/>
    <s v="51010797"/>
    <x v="4"/>
    <s v="G-1"/>
    <s v="S"/>
    <n v="0.76800000000000002"/>
    <n v="0.59499999999999997"/>
    <n v="0"/>
    <n v="0"/>
    <n v="0"/>
    <n v="0"/>
    <n v="0"/>
    <n v="0"/>
    <m/>
    <m/>
    <x v="0"/>
    <s v="ELC51010797G-1HI"/>
    <s v="Electro Centro S. A."/>
    <x v="10"/>
    <x v="10"/>
    <s v="C. H. San Francisco"/>
    <x v="200"/>
    <x v="4"/>
    <x v="4"/>
    <x v="37"/>
    <x v="1"/>
    <s v="Instalado"/>
    <s v="Operativo"/>
    <s v="Distribuidora"/>
    <x v="0"/>
    <x v="1"/>
    <x v="0"/>
    <x v="0"/>
    <s v="Estatal"/>
    <s v="CUSCO"/>
    <s v="CUSCO"/>
    <s v="LA CONVENCIÓN"/>
    <s v="ECHARATE"/>
    <n v="0"/>
    <x v="7"/>
    <n v="0"/>
    <x v="0"/>
    <n v="0"/>
    <x v="0"/>
    <x v="0"/>
    <n v="0"/>
    <n v="0"/>
    <m/>
    <n v="6.4000000000000001E-2"/>
    <n v="4.9583333333333333E-2"/>
    <n v="7.6479999999999997"/>
    <n v="0"/>
    <n v="25"/>
    <s v="BASE DE DATOS"/>
    <m/>
  </r>
  <r>
    <s v="20"/>
    <x v="4"/>
    <s v="ELC"/>
    <s v="51010797"/>
    <s v="51010797"/>
    <x v="4"/>
    <s v="G-2"/>
    <s v="S"/>
    <n v="0.76800000000000002"/>
    <n v="0.59499999999999997"/>
    <n v="97.031000000000006"/>
    <n v="371.964"/>
    <n v="468.995"/>
    <n v="0"/>
    <n v="726.08"/>
    <n v="0"/>
    <m/>
    <m/>
    <x v="0"/>
    <s v="ELC51010797G-2HI"/>
    <s v="Electro Centro S. A."/>
    <x v="10"/>
    <x v="10"/>
    <s v="C. H. San Francisco"/>
    <x v="200"/>
    <x v="4"/>
    <x v="4"/>
    <x v="38"/>
    <x v="1"/>
    <s v="Instalado"/>
    <s v="Operativo"/>
    <s v="Distribuidora"/>
    <x v="0"/>
    <x v="1"/>
    <x v="0"/>
    <x v="0"/>
    <s v="Estatal"/>
    <s v="CUSCO"/>
    <s v="CUSCO"/>
    <s v="LA CONVENCIÓN"/>
    <s v="ECHARATE"/>
    <n v="0"/>
    <x v="7"/>
    <n v="0"/>
    <x v="0"/>
    <n v="0"/>
    <x v="0"/>
    <x v="0"/>
    <n v="468.995"/>
    <n v="0.468995"/>
    <m/>
    <n v="6.4000000000000001E-2"/>
    <n v="4.9583333333333333E-2"/>
    <n v="7.6479999999999997"/>
    <n v="0"/>
    <n v="25"/>
    <s v="BASE DE DATOS"/>
    <m/>
  </r>
  <r>
    <s v="20"/>
    <x v="4"/>
    <s v="ELC"/>
    <s v="PP000194"/>
    <s v="PP000194"/>
    <x v="4"/>
    <s v="G-1"/>
    <s v="S"/>
    <n v="0.22"/>
    <n v="0.22"/>
    <n v="21.07"/>
    <n v="42.439"/>
    <n v="63.509"/>
    <n v="0"/>
    <n v="477.67"/>
    <n v="0"/>
    <m/>
    <m/>
    <x v="0"/>
    <s v="ELCPP000194G-1HI"/>
    <s v="Electro Centro S. A."/>
    <x v="10"/>
    <x v="10"/>
    <s v="C. H. Acobamba"/>
    <x v="201"/>
    <x v="4"/>
    <x v="4"/>
    <x v="37"/>
    <x v="1"/>
    <s v="Instalado"/>
    <s v="Operativo"/>
    <s v="Distribuidora"/>
    <x v="0"/>
    <x v="1"/>
    <x v="0"/>
    <x v="0"/>
    <s v="Estatal"/>
    <s v="HUANCAVELICA"/>
    <s v="HUANCAVELICA"/>
    <s v="ACOBAMBA"/>
    <s v="ACOBAMBA"/>
    <n v="0"/>
    <x v="7"/>
    <n v="0"/>
    <x v="0"/>
    <n v="0"/>
    <x v="0"/>
    <x v="0"/>
    <n v="63.509"/>
    <n v="6.3508999999999996E-2"/>
    <m/>
    <n v="1.8333333333333333E-2"/>
    <n v="1.8333333333333333E-2"/>
    <n v="7.6479999999999997"/>
    <n v="0"/>
    <n v="25"/>
    <s v="BASE DE DATOS"/>
    <m/>
  </r>
  <r>
    <s v="20"/>
    <x v="4"/>
    <s v="ELC"/>
    <s v="PP000694"/>
    <s v="PP000694"/>
    <x v="4"/>
    <s v="G-1"/>
    <s v="S"/>
    <n v="0.11"/>
    <n v="0.11"/>
    <n v="13.706"/>
    <n v="33.576000000000001"/>
    <n v="47.281999999999996"/>
    <n v="0"/>
    <n v="530.77"/>
    <n v="0"/>
    <m/>
    <m/>
    <x v="0"/>
    <s v="ELCPP000694G-1HI"/>
    <s v="Electro Centro S. A."/>
    <x v="10"/>
    <x v="10"/>
    <s v="C. H. Paccha"/>
    <x v="202"/>
    <x v="4"/>
    <x v="4"/>
    <x v="37"/>
    <x v="1"/>
    <s v="Instalado"/>
    <s v="Operativo"/>
    <s v="Distribuidora"/>
    <x v="0"/>
    <x v="1"/>
    <x v="0"/>
    <x v="0"/>
    <s v="Estatal"/>
    <s v="JUNIN"/>
    <s v="JUNIN"/>
    <s v="TARMA"/>
    <s v="TARMA"/>
    <n v="0"/>
    <x v="7"/>
    <n v="0"/>
    <x v="0"/>
    <n v="0"/>
    <x v="0"/>
    <x v="0"/>
    <n v="47.281999999999996"/>
    <n v="4.7281999999999998E-2"/>
    <m/>
    <n v="9.1666666666666667E-3"/>
    <n v="9.1666666666666667E-3"/>
    <n v="7.6479999999999997"/>
    <n v="0"/>
    <n v="25"/>
    <s v="BASE DE DATOS"/>
    <m/>
  </r>
  <r>
    <s v="20"/>
    <x v="4"/>
    <s v="ELC"/>
    <s v="PP000694"/>
    <s v="PP000694"/>
    <x v="4"/>
    <s v="G-2"/>
    <s v="S"/>
    <n v="0.11"/>
    <n v="0.11"/>
    <n v="15.339"/>
    <n v="39.631999999999998"/>
    <n v="54.970999999999997"/>
    <n v="0"/>
    <n v="542.66999999999996"/>
    <n v="0"/>
    <m/>
    <m/>
    <x v="0"/>
    <s v="ELCPP000694G-2HI"/>
    <s v="Electro Centro S. A."/>
    <x v="10"/>
    <x v="10"/>
    <s v="C. H. Paccha"/>
    <x v="202"/>
    <x v="4"/>
    <x v="4"/>
    <x v="38"/>
    <x v="1"/>
    <s v="Instalado"/>
    <s v="Operativo"/>
    <s v="Distribuidora"/>
    <x v="0"/>
    <x v="1"/>
    <x v="0"/>
    <x v="0"/>
    <s v="Estatal"/>
    <s v="JUNIN"/>
    <s v="JUNIN"/>
    <s v="TARMA"/>
    <s v="TARMA"/>
    <n v="0"/>
    <x v="7"/>
    <n v="0"/>
    <x v="0"/>
    <n v="0"/>
    <x v="0"/>
    <x v="0"/>
    <n v="54.970999999999997"/>
    <n v="5.4970999999999999E-2"/>
    <m/>
    <n v="9.1666666666666667E-3"/>
    <n v="9.1666666666666667E-3"/>
    <n v="7.6479999999999997"/>
    <n v="0"/>
    <n v="25"/>
    <s v="BASE DE DATOS"/>
    <m/>
  </r>
  <r>
    <s v="20"/>
    <x v="4"/>
    <s v="ELOR"/>
    <s v="31078697"/>
    <s v="31078697"/>
    <x v="4"/>
    <s v="Turbina 1"/>
    <s v="N"/>
    <n v="2.8370000000000002"/>
    <n v="0"/>
    <n v="0"/>
    <n v="0"/>
    <n v="0"/>
    <n v="0"/>
    <n v="0"/>
    <n v="0"/>
    <m/>
    <m/>
    <x v="0"/>
    <s v="ELOR31078697Turbina 1HI"/>
    <s v="Electro Oriente S. A."/>
    <x v="5"/>
    <x v="5"/>
    <s v="C. H. El Muyo"/>
    <x v="155"/>
    <x v="4"/>
    <x v="4"/>
    <x v="255"/>
    <x v="1"/>
    <s v="Instalado"/>
    <s v="Operativo"/>
    <s v="Distribuidora"/>
    <x v="0"/>
    <x v="1"/>
    <x v="0"/>
    <x v="0"/>
    <s v="Estatal"/>
    <s v="AMAZONAS"/>
    <s v="AMAZONAS"/>
    <s v="BAGUA"/>
    <s v="ARAMANGO"/>
    <n v="0"/>
    <x v="7"/>
    <n v="0"/>
    <x v="0"/>
    <n v="0"/>
    <x v="0"/>
    <x v="0"/>
    <n v="0"/>
    <n v="0"/>
    <m/>
    <n v="0.23641666666666669"/>
    <n v="0.21666666666666667"/>
    <n v="7.6479999999999997"/>
    <n v="0"/>
    <n v="20"/>
    <s v="BASE DE DATOS"/>
    <m/>
  </r>
  <r>
    <s v="20"/>
    <x v="4"/>
    <s v="ELOR"/>
    <s v="31078697"/>
    <s v="31078697"/>
    <x v="4"/>
    <s v="Turbina 2"/>
    <s v="S"/>
    <n v="2.8370000000000002"/>
    <n v="2.6"/>
    <n v="266.73"/>
    <n v="1271.8910000000001"/>
    <n v="1538.6210000000001"/>
    <n v="0"/>
    <n v="717.5"/>
    <n v="0"/>
    <m/>
    <m/>
    <x v="0"/>
    <s v="ELOR31078697Turbina 2HI"/>
    <s v="Electro Oriente S. A."/>
    <x v="5"/>
    <x v="5"/>
    <s v="C. H. El Muyo"/>
    <x v="155"/>
    <x v="4"/>
    <x v="4"/>
    <x v="256"/>
    <x v="1"/>
    <s v="Instalado"/>
    <s v="Operativo"/>
    <s v="Distribuidora"/>
    <x v="0"/>
    <x v="1"/>
    <x v="0"/>
    <x v="0"/>
    <s v="Estatal"/>
    <s v="AMAZONAS"/>
    <s v="AMAZONAS"/>
    <s v="BAGUA"/>
    <s v="ARAMANGO"/>
    <n v="0"/>
    <x v="7"/>
    <n v="0"/>
    <x v="0"/>
    <n v="0"/>
    <x v="0"/>
    <x v="0"/>
    <n v="1538.6210000000001"/>
    <n v="1.538621"/>
    <m/>
    <n v="0.23641666666666669"/>
    <n v="0.21666666666666667"/>
    <n v="7.6479999999999997"/>
    <n v="0"/>
    <n v="20"/>
    <s v="BASE DE DATOS"/>
    <m/>
  </r>
  <r>
    <s v="20"/>
    <x v="4"/>
    <s v="ELOR"/>
    <s v="31078897"/>
    <s v="31078897"/>
    <x v="4"/>
    <s v="Turbina 1"/>
    <s v="S"/>
    <n v="1.59"/>
    <n v="1.45"/>
    <n v="155.05699999999999"/>
    <n v="762.64200000000005"/>
    <n v="917.69899999999996"/>
    <n v="0"/>
    <n v="743.63"/>
    <n v="0"/>
    <m/>
    <m/>
    <x v="0"/>
    <s v="ELOR31078897Turbina 1HI"/>
    <s v="Electro Oriente S. A."/>
    <x v="5"/>
    <x v="5"/>
    <s v="C. H. La Pelota"/>
    <x v="156"/>
    <x v="4"/>
    <x v="4"/>
    <x v="255"/>
    <x v="1"/>
    <s v="Instalado"/>
    <s v="Operativo"/>
    <s v="Distribuidora"/>
    <x v="0"/>
    <x v="1"/>
    <x v="0"/>
    <x v="0"/>
    <s v="Estatal"/>
    <s v="CAJAMARCA"/>
    <s v="CAJAMARCA"/>
    <s v="JAEN"/>
    <s v="JAEN"/>
    <n v="0"/>
    <x v="7"/>
    <n v="0"/>
    <x v="0"/>
    <n v="0"/>
    <x v="0"/>
    <x v="0"/>
    <n v="917.69899999999996"/>
    <n v="0.91769899999999993"/>
    <m/>
    <n v="0.13250000000000001"/>
    <n v="0.12083333333333333"/>
    <n v="7.6479999999999997"/>
    <n v="1.1368683772161603E-13"/>
    <n v="20"/>
    <s v="BASE DE DATOS"/>
    <m/>
  </r>
  <r>
    <s v="20"/>
    <x v="4"/>
    <s v="ELOR"/>
    <s v="31078897"/>
    <s v="31078897"/>
    <x v="4"/>
    <s v="Turbina 2"/>
    <s v="S"/>
    <n v="1.59"/>
    <n v="1.45"/>
    <n v="155.59"/>
    <n v="760.37699999999995"/>
    <n v="915.96699999999998"/>
    <n v="0"/>
    <n v="743.72"/>
    <n v="0"/>
    <m/>
    <m/>
    <x v="0"/>
    <s v="ELOR31078897Turbina 2HI"/>
    <s v="Electro Oriente S. A."/>
    <x v="5"/>
    <x v="5"/>
    <s v="C. H. La Pelota"/>
    <x v="156"/>
    <x v="4"/>
    <x v="4"/>
    <x v="256"/>
    <x v="1"/>
    <s v="Instalado"/>
    <s v="Operativo"/>
    <s v="Distribuidora"/>
    <x v="0"/>
    <x v="1"/>
    <x v="0"/>
    <x v="0"/>
    <s v="Estatal"/>
    <s v="CAJAMARCA"/>
    <s v="CAJAMARCA"/>
    <s v="JAEN"/>
    <s v="JAEN"/>
    <n v="0"/>
    <x v="7"/>
    <n v="0"/>
    <x v="0"/>
    <n v="0"/>
    <x v="0"/>
    <x v="0"/>
    <n v="915.96699999999998"/>
    <n v="0.91596699999999998"/>
    <m/>
    <n v="0.13250000000000001"/>
    <n v="0.12083333333333333"/>
    <n v="7.6479999999999997"/>
    <n v="0"/>
    <n v="20"/>
    <s v="BASE DE DATOS"/>
    <m/>
  </r>
  <r>
    <s v="20"/>
    <x v="4"/>
    <s v="ELOR"/>
    <s v="51017302"/>
    <s v="51017302"/>
    <x v="4"/>
    <s v="Turbina 1"/>
    <s v="S"/>
    <n v="1.4379999999999999"/>
    <n v="1.4"/>
    <n v="150.41800000000001"/>
    <n v="567.22799999999995"/>
    <n v="717.64599999999996"/>
    <n v="2.4"/>
    <n v="713.01"/>
    <n v="0"/>
    <m/>
    <m/>
    <x v="0"/>
    <s v="ELOR51017302Turbina 1HI"/>
    <s v="Electro Oriente S. A."/>
    <x v="5"/>
    <x v="5"/>
    <s v="C. H. Quanda"/>
    <x v="157"/>
    <x v="4"/>
    <x v="4"/>
    <x v="255"/>
    <x v="1"/>
    <s v="Instalado"/>
    <s v="Operativo"/>
    <s v="Distribuidora"/>
    <x v="0"/>
    <x v="1"/>
    <x v="0"/>
    <x v="0"/>
    <s v="Estatal"/>
    <s v="CAJAMARCA"/>
    <s v="CAJAMARCA"/>
    <s v="SAN IGNACIO"/>
    <s v="SON JOSÉ DE LOURDES"/>
    <n v="0"/>
    <x v="7"/>
    <n v="0"/>
    <x v="1"/>
    <s v="-"/>
    <x v="0"/>
    <x v="0"/>
    <n v="717.64599999999996"/>
    <n v="0.71764600000000001"/>
    <m/>
    <n v="0.11983333333333333"/>
    <n v="0.11666666666666665"/>
    <n v="7.6479999999999997"/>
    <n v="0"/>
    <n v="20"/>
    <s v="BASE DE DATOS"/>
    <m/>
  </r>
  <r>
    <s v="20"/>
    <x v="4"/>
    <s v="ELOR"/>
    <s v="51017302"/>
    <s v="51017302"/>
    <x v="4"/>
    <s v="Turbina 2"/>
    <s v="S"/>
    <n v="1.4379999999999999"/>
    <n v="1.4"/>
    <n v="148.346"/>
    <n v="584.30399999999997"/>
    <n v="732.65"/>
    <n v="0"/>
    <n v="739.21"/>
    <n v="0"/>
    <m/>
    <m/>
    <x v="0"/>
    <s v="ELOR51017302Turbina 2HI"/>
    <s v="Electro Oriente S. A."/>
    <x v="5"/>
    <x v="5"/>
    <s v="C. H. Quanda"/>
    <x v="157"/>
    <x v="4"/>
    <x v="4"/>
    <x v="256"/>
    <x v="1"/>
    <s v="Instalado"/>
    <s v="Operativo"/>
    <s v="Distribuidora"/>
    <x v="0"/>
    <x v="1"/>
    <x v="0"/>
    <x v="0"/>
    <s v="Estatal"/>
    <s v="CAJAMARCA"/>
    <s v="CAJAMARCA"/>
    <s v="SAN IGNACIO"/>
    <s v="SON JOSÉ DE LOURDES"/>
    <n v="0"/>
    <x v="7"/>
    <n v="0"/>
    <x v="1"/>
    <s v="-"/>
    <x v="0"/>
    <x v="0"/>
    <n v="732.65"/>
    <n v="0.73265000000000002"/>
    <m/>
    <n v="0.11983333333333333"/>
    <n v="0.11666666666666665"/>
    <n v="7.6479999999999997"/>
    <n v="0"/>
    <n v="20"/>
    <s v="BASE DE DATOS"/>
    <m/>
  </r>
  <r>
    <s v="20"/>
    <x v="4"/>
    <s v="ELOR"/>
    <s v="31077997"/>
    <s v="31077997"/>
    <x v="4"/>
    <s v="Turbina 1"/>
    <s v="S"/>
    <n v="1.2529999999999999"/>
    <n v="1.1499999999999999"/>
    <n v="98.381"/>
    <n v="429.44299999999998"/>
    <n v="527.82399999999996"/>
    <n v="0.2"/>
    <n v="743.79"/>
    <n v="0"/>
    <m/>
    <m/>
    <x v="0"/>
    <s v="ELOR31077997Turbina 1HI"/>
    <s v="Electro Oriente S. A."/>
    <x v="5"/>
    <x v="5"/>
    <s v="C. H. Caclic"/>
    <x v="158"/>
    <x v="4"/>
    <x v="4"/>
    <x v="255"/>
    <x v="1"/>
    <s v="Instalado"/>
    <s v="Operativo"/>
    <s v="Distribuidora"/>
    <x v="0"/>
    <x v="0"/>
    <x v="0"/>
    <x v="0"/>
    <s v="Estatal"/>
    <s v="AMAZONAS"/>
    <s v="AMAZONAS"/>
    <s v="LUYA"/>
    <s v="LUYA"/>
    <n v="0"/>
    <x v="7"/>
    <n v="0"/>
    <x v="0"/>
    <n v="0"/>
    <x v="0"/>
    <x v="0"/>
    <n v="527.82399999999996"/>
    <n v="0.52782399999999996"/>
    <m/>
    <n v="0.10441666666666666"/>
    <n v="9.5833333333333326E-2"/>
    <n v="7.6479999999999997"/>
    <n v="0"/>
    <n v="20"/>
    <s v="BASE DE DATOS"/>
    <m/>
  </r>
  <r>
    <s v="20"/>
    <x v="4"/>
    <s v="ELOR"/>
    <s v="31077997"/>
    <s v="31077997"/>
    <x v="4"/>
    <s v="Turbina 2"/>
    <s v="N"/>
    <n v="1.2529999999999999"/>
    <n v="0"/>
    <n v="0"/>
    <n v="0"/>
    <n v="0"/>
    <n v="0"/>
    <n v="0"/>
    <n v="0"/>
    <m/>
    <m/>
    <x v="0"/>
    <s v="ELOR31077997Turbina 2HI"/>
    <s v="Electro Oriente S. A."/>
    <x v="5"/>
    <x v="5"/>
    <s v="C. H. Caclic"/>
    <x v="158"/>
    <x v="4"/>
    <x v="4"/>
    <x v="256"/>
    <x v="1"/>
    <s v="Instalado"/>
    <s v="Operativo"/>
    <s v="Distribuidora"/>
    <x v="0"/>
    <x v="0"/>
    <x v="0"/>
    <x v="0"/>
    <s v="Estatal"/>
    <s v="AMAZONAS"/>
    <s v="AMAZONAS"/>
    <s v="LUYA"/>
    <s v="LUYA"/>
    <n v="0"/>
    <x v="7"/>
    <n v="0"/>
    <x v="0"/>
    <n v="0"/>
    <x v="0"/>
    <x v="0"/>
    <n v="0"/>
    <n v="0"/>
    <m/>
    <n v="0.10441666666666666"/>
    <n v="0"/>
    <n v="7.6479999999999997"/>
    <n v="0"/>
    <n v="20"/>
    <s v="BASE DE DATOS"/>
    <m/>
  </r>
  <r>
    <s v="20"/>
    <x v="4"/>
    <s v="ELOR"/>
    <s v="31077997"/>
    <s v="31077997"/>
    <x v="4"/>
    <s v="Turbina 3"/>
    <s v="S"/>
    <n v="1.2529999999999999"/>
    <n v="1.1499999999999999"/>
    <n v="84.918999999999997"/>
    <n v="370.41699999999997"/>
    <n v="455.33600000000001"/>
    <n v="123.2"/>
    <n v="620.79"/>
    <n v="0"/>
    <m/>
    <m/>
    <x v="0"/>
    <s v="ELOR31077997Turbina 3HI"/>
    <s v="Electro Oriente S. A."/>
    <x v="5"/>
    <x v="5"/>
    <s v="C. H. Caclic"/>
    <x v="158"/>
    <x v="4"/>
    <x v="4"/>
    <x v="258"/>
    <x v="1"/>
    <s v="Instalado"/>
    <s v="Operativo"/>
    <s v="Distribuidora"/>
    <x v="0"/>
    <x v="0"/>
    <x v="0"/>
    <x v="0"/>
    <s v="Estatal"/>
    <s v="AMAZONAS"/>
    <s v="AMAZONAS"/>
    <s v="LUYA"/>
    <s v="LUYA"/>
    <n v="0"/>
    <x v="7"/>
    <n v="0"/>
    <x v="0"/>
    <n v="0"/>
    <x v="0"/>
    <x v="0"/>
    <n v="455.33600000000001"/>
    <n v="0.45533600000000002"/>
    <m/>
    <n v="0.10441666666666666"/>
    <n v="9.5833333333333326E-2"/>
    <n v="7.6479999999999997"/>
    <n v="-5.6843418860808015E-14"/>
    <n v="20"/>
    <s v="BASE DE DATOS"/>
    <m/>
  </r>
  <r>
    <s v="20"/>
    <x v="4"/>
    <s v="ELOR"/>
    <s v="31077997"/>
    <s v="31077997"/>
    <x v="4"/>
    <s v="Turbina 4"/>
    <s v="S"/>
    <n v="1.2529999999999999"/>
    <n v="1.1499999999999999"/>
    <n v="98.587999999999994"/>
    <n v="458.36399999999998"/>
    <n v="556.952"/>
    <n v="0"/>
    <n v="0"/>
    <n v="0"/>
    <m/>
    <m/>
    <x v="0"/>
    <s v="ELOR31077997Turbina 4HI"/>
    <s v="Electro Oriente S. A."/>
    <x v="5"/>
    <x v="5"/>
    <s v="C. H. Caclic"/>
    <x v="158"/>
    <x v="4"/>
    <x v="4"/>
    <x v="257"/>
    <x v="1"/>
    <s v="Instalado"/>
    <s v="Operativo"/>
    <s v="Distribuidora"/>
    <x v="0"/>
    <x v="0"/>
    <x v="0"/>
    <x v="0"/>
    <s v="Estatal"/>
    <s v="AMAZONAS"/>
    <s v="AMAZONAS"/>
    <s v="LUYA"/>
    <s v="LUYA"/>
    <n v="0"/>
    <x v="7"/>
    <n v="0"/>
    <x v="0"/>
    <n v="0"/>
    <x v="0"/>
    <x v="0"/>
    <n v="556.952"/>
    <n v="0.556952"/>
    <m/>
    <n v="0.10441666666666666"/>
    <n v="9.5833333333333326E-2"/>
    <n v="7.6479999999999997"/>
    <n v="0"/>
    <n v="20"/>
    <s v="BASE DE DATOS"/>
    <m/>
  </r>
  <r>
    <s v="20"/>
    <x v="4"/>
    <s v="ELOR"/>
    <s v="41027393"/>
    <s v="41027393"/>
    <x v="4"/>
    <s v="T-1"/>
    <s v="N"/>
    <n v="0.2"/>
    <n v="0"/>
    <n v="0"/>
    <n v="0"/>
    <n v="0"/>
    <n v="0"/>
    <n v="0"/>
    <n v="0"/>
    <m/>
    <m/>
    <x v="0"/>
    <s v="ELOR41027393T-1HI"/>
    <s v="Electro Oriente S. A."/>
    <x v="5"/>
    <x v="5"/>
    <s v="C. H. Pucara"/>
    <x v="159"/>
    <x v="4"/>
    <x v="4"/>
    <x v="229"/>
    <x v="1"/>
    <s v="Instalado"/>
    <s v="Operativo"/>
    <s v="Distribuidora"/>
    <x v="0"/>
    <x v="1"/>
    <x v="0"/>
    <x v="0"/>
    <s v="Estatal"/>
    <s v="CAJAMARCA"/>
    <s v="CAJAMARCA"/>
    <s v="JAEN"/>
    <s v="JAEN"/>
    <n v="0"/>
    <x v="7"/>
    <n v="0"/>
    <x v="0"/>
    <n v="0"/>
    <x v="0"/>
    <x v="0"/>
    <n v="0"/>
    <n v="0"/>
    <m/>
    <n v="1.6666666666666666E-2"/>
    <n v="1.4999999999999999E-2"/>
    <n v="7.6479999999999997"/>
    <n v="0"/>
    <n v="20"/>
    <s v="BASE DE DATOS"/>
    <m/>
  </r>
  <r>
    <s v="20"/>
    <x v="4"/>
    <s v="ELOR"/>
    <s v="41027393"/>
    <s v="41027393"/>
    <x v="4"/>
    <s v="T-2"/>
    <s v="S"/>
    <n v="0.2"/>
    <n v="0.18"/>
    <n v="24.599"/>
    <n v="115.98"/>
    <n v="140.57900000000001"/>
    <n v="0"/>
    <n v="740"/>
    <n v="0"/>
    <m/>
    <m/>
    <x v="0"/>
    <s v="ELOR41027393T-2HI"/>
    <s v="Electro Oriente S. A."/>
    <x v="5"/>
    <x v="5"/>
    <s v="C. H. Pucara"/>
    <x v="159"/>
    <x v="4"/>
    <x v="4"/>
    <x v="259"/>
    <x v="1"/>
    <s v="Instalado"/>
    <s v="Operativo"/>
    <s v="Distribuidora"/>
    <x v="0"/>
    <x v="1"/>
    <x v="0"/>
    <x v="0"/>
    <s v="Estatal"/>
    <s v="CAJAMARCA"/>
    <s v="CAJAMARCA"/>
    <s v="JAEN"/>
    <s v="JAEN"/>
    <n v="0"/>
    <x v="7"/>
    <n v="0"/>
    <x v="0"/>
    <n v="0"/>
    <x v="0"/>
    <x v="0"/>
    <n v="140.57900000000001"/>
    <n v="0.14057900000000001"/>
    <m/>
    <n v="1.6666666666666666E-2"/>
    <n v="1.4999999999999999E-2"/>
    <n v="7.6479999999999997"/>
    <n v="0"/>
    <n v="20"/>
    <s v="BASE DE DATOS"/>
    <m/>
  </r>
  <r>
    <s v="20"/>
    <x v="4"/>
    <s v="ELOR"/>
    <s v="31024193"/>
    <s v="31024193"/>
    <x v="4"/>
    <s v="1"/>
    <s v="S"/>
    <n v="3.3"/>
    <n v="3.3"/>
    <n v="416.75200000000001"/>
    <n v="1378.7070000000001"/>
    <n v="1795.4590000000001"/>
    <n v="4"/>
    <n v="515.57000000000005"/>
    <n v="3"/>
    <m/>
    <m/>
    <x v="0"/>
    <s v="ELOR310241931HI"/>
    <s v="Electro Oriente S. A."/>
    <x v="5"/>
    <x v="5"/>
    <s v="C. H. El Gera"/>
    <x v="160"/>
    <x v="4"/>
    <x v="4"/>
    <x v="44"/>
    <x v="1"/>
    <s v="Instalado"/>
    <s v="Operativo"/>
    <s v="Distribuidora"/>
    <x v="0"/>
    <x v="1"/>
    <x v="0"/>
    <x v="0"/>
    <s v="Estatal"/>
    <s v="SAN MARTÍN"/>
    <s v="SAN MARTÍN"/>
    <s v="MOYOBAMBA"/>
    <s v="JEPELACIO"/>
    <n v="0"/>
    <x v="7"/>
    <n v="0"/>
    <x v="0"/>
    <n v="0"/>
    <x v="0"/>
    <x v="0"/>
    <n v="1795.4590000000001"/>
    <n v="1.7954590000000001"/>
    <m/>
    <n v="0.27499999999999997"/>
    <n v="0.27499999999999997"/>
    <n v="7.6479999999999997"/>
    <n v="0"/>
    <n v="20"/>
    <s v="BASE DE DATOS"/>
    <m/>
  </r>
  <r>
    <s v="20"/>
    <x v="4"/>
    <s v="ELOR"/>
    <s v="31024193"/>
    <s v="31024193"/>
    <x v="4"/>
    <s v="2"/>
    <s v="S"/>
    <n v="3.3"/>
    <n v="3.3"/>
    <n v="414.077"/>
    <n v="1356.498"/>
    <n v="1770.575"/>
    <n v="2"/>
    <n v="609.59"/>
    <n v="3"/>
    <m/>
    <m/>
    <x v="0"/>
    <s v="ELOR310241932HI"/>
    <s v="Electro Oriente S. A."/>
    <x v="5"/>
    <x v="5"/>
    <s v="C. H. El Gera"/>
    <x v="160"/>
    <x v="4"/>
    <x v="4"/>
    <x v="171"/>
    <x v="1"/>
    <s v="Instalado"/>
    <s v="Operativo"/>
    <s v="Distribuidora"/>
    <x v="0"/>
    <x v="1"/>
    <x v="0"/>
    <x v="0"/>
    <s v="Estatal"/>
    <s v="SAN MARTÍN"/>
    <s v="SAN MARTÍN"/>
    <s v="MOYOBAMBA"/>
    <s v="JEPELACIO"/>
    <n v="0"/>
    <x v="7"/>
    <n v="0"/>
    <x v="0"/>
    <n v="0"/>
    <x v="0"/>
    <x v="0"/>
    <n v="1770.575"/>
    <n v="1.770575"/>
    <m/>
    <n v="0.27499999999999997"/>
    <n v="0.27499999999999997"/>
    <n v="7.6479999999999997"/>
    <n v="0"/>
    <n v="20"/>
    <s v="BASE DE DATOS"/>
    <m/>
  </r>
  <r>
    <s v="20"/>
    <x v="4"/>
    <s v="ELOR"/>
    <s v="31024193"/>
    <s v="31024193"/>
    <x v="4"/>
    <s v="3"/>
    <s v="S"/>
    <n v="2.5"/>
    <n v="2"/>
    <n v="217.786"/>
    <n v="692.87"/>
    <n v="910.65599999999995"/>
    <n v="2"/>
    <n v="654.35"/>
    <n v="2"/>
    <m/>
    <m/>
    <x v="0"/>
    <s v="ELOR310241933HI"/>
    <s v="Electro Oriente S. A."/>
    <x v="5"/>
    <x v="5"/>
    <s v="C. H. El Gera"/>
    <x v="160"/>
    <x v="4"/>
    <x v="4"/>
    <x v="172"/>
    <x v="1"/>
    <s v="Instalado"/>
    <s v="Operativo"/>
    <s v="Distribuidora"/>
    <x v="0"/>
    <x v="1"/>
    <x v="0"/>
    <x v="0"/>
    <s v="Estatal"/>
    <s v="SAN MARTÍN"/>
    <s v="SAN MARTÍN"/>
    <s v="MOYOBAMBA"/>
    <s v="JEPELACIO"/>
    <n v="0"/>
    <x v="7"/>
    <n v="0"/>
    <x v="0"/>
    <n v="0"/>
    <x v="0"/>
    <x v="0"/>
    <n v="910.65599999999995"/>
    <n v="0.91065599999999991"/>
    <m/>
    <n v="0.20833333333333334"/>
    <n v="0.16666666666666666"/>
    <n v="7.6479999999999997"/>
    <n v="0"/>
    <n v="20"/>
    <s v="BASE DE DATOS"/>
    <m/>
  </r>
  <r>
    <s v="20"/>
    <x v="4"/>
    <s v="ELOR"/>
    <s v="31024293"/>
    <s v="31024293"/>
    <x v="4"/>
    <s v="G1"/>
    <s v="N"/>
    <n v="0.4"/>
    <n v="0"/>
    <n v="0"/>
    <n v="0"/>
    <n v="0"/>
    <n v="0"/>
    <n v="0"/>
    <n v="0"/>
    <m/>
    <m/>
    <x v="0"/>
    <s v="ELOR31024293G1HI"/>
    <s v="Electro Oriente S. A."/>
    <x v="5"/>
    <x v="5"/>
    <s v="C.H. Shitarayacu"/>
    <x v="161"/>
    <x v="4"/>
    <x v="4"/>
    <x v="13"/>
    <x v="1"/>
    <s v="Instalado"/>
    <s v="Inoperativo"/>
    <s v="Distribuidora"/>
    <x v="0"/>
    <x v="1"/>
    <x v="0"/>
    <x v="0"/>
    <s v="Estatal"/>
    <s v="SAN MARTÍN"/>
    <s v="SAN MARTÍN"/>
    <s v="MARISCAL CACERES"/>
    <s v="PACHIZA"/>
    <n v="0"/>
    <x v="7"/>
    <n v="0"/>
    <x v="0"/>
    <n v="0"/>
    <x v="0"/>
    <x v="0"/>
    <n v="0"/>
    <n v="0"/>
    <m/>
    <n v="3.3333333333333333E-2"/>
    <n v="2.0833333333333332E-2"/>
    <n v="7.6479999999999997"/>
    <n v="0"/>
    <n v="20"/>
    <s v="BASE DE DATOS"/>
    <m/>
  </r>
  <r>
    <s v="20"/>
    <x v="4"/>
    <s v="ELOR"/>
    <s v="31024293"/>
    <s v="31024293"/>
    <x v="4"/>
    <s v="G2"/>
    <s v="S"/>
    <n v="0.4"/>
    <n v="0.25"/>
    <n v="92.524000000000001"/>
    <n v="34.109000000000002"/>
    <n v="126.633"/>
    <n v="5"/>
    <n v="618"/>
    <n v="1"/>
    <m/>
    <m/>
    <x v="0"/>
    <s v="ELOR31024293G2HI"/>
    <s v="Electro Oriente S. A."/>
    <x v="5"/>
    <x v="5"/>
    <s v="C.H. Shitarayacu"/>
    <x v="161"/>
    <x v="4"/>
    <x v="4"/>
    <x v="14"/>
    <x v="1"/>
    <s v="Instalado"/>
    <s v="Operativo"/>
    <s v="Distribuidora"/>
    <x v="0"/>
    <x v="1"/>
    <x v="0"/>
    <x v="0"/>
    <s v="Estatal"/>
    <s v="SAN MARTÍN"/>
    <s v="SAN MARTÍN"/>
    <s v="MARISCAL CACERES"/>
    <s v="PACHIZA"/>
    <n v="0"/>
    <x v="7"/>
    <n v="0"/>
    <x v="0"/>
    <n v="0"/>
    <x v="0"/>
    <x v="0"/>
    <n v="126.633"/>
    <n v="0.126633"/>
    <m/>
    <n v="3.3333333333333333E-2"/>
    <n v="2.0833333333333332E-2"/>
    <n v="7.6479999999999997"/>
    <n v="1.4210854715202004E-14"/>
    <n v="20"/>
    <s v="BASE DE DATOS"/>
    <m/>
  </r>
  <r>
    <s v="20"/>
    <x v="4"/>
    <s v="ELOR"/>
    <s v="41113900"/>
    <s v="41113900"/>
    <x v="4"/>
    <s v="Grupo 1"/>
    <s v="S"/>
    <n v="0.06"/>
    <n v="0"/>
    <n v="0"/>
    <n v="0"/>
    <n v="0"/>
    <n v="0"/>
    <n v="0"/>
    <n v="0"/>
    <m/>
    <m/>
    <x v="0"/>
    <s v="ELOR41113900Grupo 1HI"/>
    <s v="Electro Oriente S. A."/>
    <x v="5"/>
    <x v="5"/>
    <s v="C. H. Tabaconas"/>
    <x v="162"/>
    <x v="4"/>
    <x v="4"/>
    <x v="44"/>
    <x v="1"/>
    <s v="Instalado"/>
    <s v="Operativo"/>
    <s v="Distribuidora"/>
    <x v="0"/>
    <x v="0"/>
    <x v="0"/>
    <x v="0"/>
    <s v="Estatal"/>
    <s v="CAJAMARCA"/>
    <s v="CAJAMARCA"/>
    <s v="SAN IGNACIO"/>
    <s v="TABACONAS"/>
    <n v="0"/>
    <x v="7"/>
    <n v="0"/>
    <x v="0"/>
    <n v="0"/>
    <x v="0"/>
    <x v="0"/>
    <n v="0"/>
    <n v="0"/>
    <m/>
    <n v="5.0000000000000001E-3"/>
    <n v="0"/>
    <n v="7.6479999999999997"/>
    <n v="0"/>
    <n v="20"/>
    <s v="BASE DE DATOS"/>
    <m/>
  </r>
  <r>
    <s v="20"/>
    <x v="4"/>
    <s v="ELOR"/>
    <s v="41113900"/>
    <s v="41113900"/>
    <x v="4"/>
    <s v="Grupo 2"/>
    <s v="S"/>
    <n v="0.06"/>
    <n v="0"/>
    <n v="0"/>
    <n v="0"/>
    <n v="0"/>
    <n v="0"/>
    <n v="0"/>
    <n v="0"/>
    <m/>
    <m/>
    <x v="0"/>
    <s v="ELOR41113900Grupo 2HI"/>
    <s v="Electro Oriente S. A."/>
    <x v="5"/>
    <x v="5"/>
    <s v="C. H. Tabaconas"/>
    <x v="162"/>
    <x v="4"/>
    <x v="4"/>
    <x v="171"/>
    <x v="1"/>
    <s v="Instalado"/>
    <s v="Operativo"/>
    <s v="Distribuidora"/>
    <x v="0"/>
    <x v="0"/>
    <x v="0"/>
    <x v="0"/>
    <s v="Estatal"/>
    <s v="CAJAMARCA"/>
    <s v="CAJAMARCA"/>
    <s v="SAN IGNACIO"/>
    <s v="TABACONAS"/>
    <n v="0"/>
    <x v="7"/>
    <n v="0"/>
    <x v="0"/>
    <n v="0"/>
    <x v="0"/>
    <x v="0"/>
    <n v="0"/>
    <n v="0"/>
    <m/>
    <n v="5.0000000000000001E-3"/>
    <n v="0"/>
    <n v="7.6479999999999997"/>
    <n v="0"/>
    <n v="20"/>
    <s v="BASE DE DATOS"/>
    <m/>
  </r>
  <r>
    <s v="20"/>
    <x v="4"/>
    <s v="ELPU"/>
    <s v="51015199"/>
    <s v="51015199"/>
    <x v="4"/>
    <s v="BOVING 1"/>
    <s v="S"/>
    <n v="1.5"/>
    <n v="1.2"/>
    <n v="120.93"/>
    <n v="587.16999999999996"/>
    <n v="708.1"/>
    <n v="0"/>
    <n v="729.77"/>
    <n v="14.23"/>
    <m/>
    <m/>
    <x v="0"/>
    <s v="ELPU51015199BOVING 1HI"/>
    <s v="Electro Puno S.A.A."/>
    <x v="45"/>
    <x v="45"/>
    <s v="C. H. Sandia"/>
    <x v="168"/>
    <x v="4"/>
    <x v="4"/>
    <x v="270"/>
    <x v="1"/>
    <s v="Instalado"/>
    <s v="Operativo"/>
    <s v="Distribuidora"/>
    <x v="0"/>
    <x v="1"/>
    <x v="0"/>
    <x v="0"/>
    <s v="Estatal"/>
    <s v="PUNO"/>
    <s v="PUNO"/>
    <s v="SANDIA"/>
    <s v="SANDIA"/>
    <n v="0"/>
    <x v="7"/>
    <n v="0"/>
    <x v="0"/>
    <n v="0"/>
    <x v="0"/>
    <x v="0"/>
    <n v="708.1"/>
    <n v="0.70810000000000006"/>
    <m/>
    <n v="0.125"/>
    <n v="9.9999999999999992E-2"/>
    <n v="7.6479999999999997"/>
    <n v="-1.1368683772161603E-13"/>
    <n v="21"/>
    <s v="BASE DE DATOS"/>
    <m/>
  </r>
  <r>
    <s v="20"/>
    <x v="4"/>
    <s v="ELPU"/>
    <s v="51015199"/>
    <s v="51015199"/>
    <x v="4"/>
    <s v="BOVING 2"/>
    <s v="S"/>
    <n v="1.5"/>
    <n v="1.2"/>
    <n v="134.97999999999999"/>
    <n v="662.29"/>
    <n v="797.27"/>
    <n v="0"/>
    <n v="742.23"/>
    <n v="1.77"/>
    <m/>
    <m/>
    <x v="0"/>
    <s v="ELPU51015199BOVING 2HI"/>
    <s v="Electro Puno S.A.A."/>
    <x v="45"/>
    <x v="45"/>
    <s v="C. H. Sandia"/>
    <x v="168"/>
    <x v="4"/>
    <x v="4"/>
    <x v="271"/>
    <x v="1"/>
    <s v="Instalado"/>
    <s v="Operativo"/>
    <s v="Distribuidora"/>
    <x v="0"/>
    <x v="1"/>
    <x v="0"/>
    <x v="0"/>
    <s v="Estatal"/>
    <s v="PUNO"/>
    <s v="PUNO"/>
    <s v="SANDIA"/>
    <s v="SANDIA"/>
    <n v="0"/>
    <x v="7"/>
    <n v="0"/>
    <x v="0"/>
    <n v="0"/>
    <x v="0"/>
    <x v="0"/>
    <n v="797.27"/>
    <n v="0.79727000000000003"/>
    <m/>
    <n v="0.125"/>
    <n v="9.9999999999999992E-2"/>
    <n v="7.6479999999999997"/>
    <n v="0"/>
    <n v="21"/>
    <s v="BASE DE DATOS"/>
    <m/>
  </r>
  <r>
    <s v="20"/>
    <x v="4"/>
    <s v="ELPU"/>
    <s v="51015199"/>
    <s v="51015199"/>
    <x v="4"/>
    <s v="HYHC"/>
    <s v="S"/>
    <n v="1.5"/>
    <n v="1.29"/>
    <n v="0"/>
    <n v="0"/>
    <n v="0"/>
    <n v="0"/>
    <n v="0"/>
    <n v="744"/>
    <m/>
    <m/>
    <x v="0"/>
    <s v="ELPU51015199HYHCHI"/>
    <s v="Electro Puno S.A.A."/>
    <x v="45"/>
    <x v="45"/>
    <s v="C. H. Sandia"/>
    <x v="168"/>
    <x v="4"/>
    <x v="4"/>
    <x v="272"/>
    <x v="1"/>
    <s v="Instalado"/>
    <s v="Operativo"/>
    <s v="Distribuidora"/>
    <x v="0"/>
    <x v="1"/>
    <x v="0"/>
    <x v="0"/>
    <s v="Estatal"/>
    <s v="PUNO"/>
    <s v="PUNO"/>
    <s v="SANDIA"/>
    <s v="SANDIA"/>
    <n v="0"/>
    <x v="7"/>
    <n v="0"/>
    <x v="0"/>
    <n v="0"/>
    <x v="0"/>
    <x v="0"/>
    <n v="0"/>
    <n v="0"/>
    <m/>
    <n v="0.125"/>
    <n v="0.1075"/>
    <n v="7.6479999999999997"/>
    <n v="0"/>
    <n v="21"/>
    <s v="BASE DE DATOS"/>
    <m/>
  </r>
  <r>
    <s v="20"/>
    <x v="4"/>
    <s v="UCAYAL"/>
    <s v="33031200"/>
    <s v="33031200"/>
    <x v="4"/>
    <s v="Grupo 1"/>
    <s v="S"/>
    <n v="0.24"/>
    <n v="0.23"/>
    <n v="20.256"/>
    <n v="121.932"/>
    <n v="142.18799999999999"/>
    <n v="0"/>
    <n v="720"/>
    <n v="0"/>
    <m/>
    <m/>
    <x v="0"/>
    <s v="UCAYAL33031200Grupo 1HI"/>
    <s v="Electro Ucayali S.A."/>
    <x v="0"/>
    <x v="0"/>
    <s v="C.H. CANUJA"/>
    <x v="135"/>
    <x v="4"/>
    <x v="4"/>
    <x v="44"/>
    <x v="1"/>
    <s v="Instalado"/>
    <s v="Operativo"/>
    <s v="Distribuidora"/>
    <x v="0"/>
    <x v="0"/>
    <x v="0"/>
    <x v="0"/>
    <s v="Estatal"/>
    <s v="UCAYALI"/>
    <s v="UCAYALI"/>
    <s v="ATALAYA"/>
    <s v="ATALAYA"/>
    <n v="0"/>
    <x v="7"/>
    <n v="0"/>
    <x v="0"/>
    <n v="0"/>
    <x v="0"/>
    <x v="0"/>
    <n v="142.18799999999999"/>
    <n v="0.14218799999999998"/>
    <m/>
    <n v="2.1818181818181816E-2"/>
    <n v="2.0909090909090908E-2"/>
    <n v="7.6479999999999997"/>
    <n v="0"/>
    <n v="23"/>
    <s v="BASE DE DATOS"/>
    <m/>
  </r>
  <r>
    <s v="20"/>
    <x v="4"/>
    <s v="UCAYAL"/>
    <s v="33031200"/>
    <s v="33031200"/>
    <x v="4"/>
    <s v="Grupo 2"/>
    <s v="S"/>
    <n v="0.13"/>
    <n v="0.12"/>
    <n v="0.15"/>
    <n v="1.75"/>
    <n v="1.9"/>
    <n v="0"/>
    <n v="68"/>
    <n v="0"/>
    <m/>
    <m/>
    <x v="0"/>
    <s v="UCAYAL33031200Grupo 2HI"/>
    <s v="Electro Ucayali S.A."/>
    <x v="0"/>
    <x v="0"/>
    <s v="C.H. CANUJA"/>
    <x v="135"/>
    <x v="4"/>
    <x v="4"/>
    <x v="171"/>
    <x v="1"/>
    <s v="Instalado"/>
    <s v="Operativo"/>
    <s v="Distribuidora"/>
    <x v="0"/>
    <x v="0"/>
    <x v="0"/>
    <x v="0"/>
    <s v="Estatal"/>
    <s v="UCAYALI"/>
    <s v="UCAYALI"/>
    <s v="ATALAYA"/>
    <s v="ATALAYA"/>
    <n v="0"/>
    <x v="7"/>
    <n v="0"/>
    <x v="0"/>
    <n v="0"/>
    <x v="0"/>
    <x v="0"/>
    <n v="1.9"/>
    <n v="1.9E-3"/>
    <m/>
    <n v="1.0833333333333334E-2"/>
    <n v="0.01"/>
    <n v="7.6479999999999997"/>
    <n v="0"/>
    <n v="23"/>
    <s v="BASE DE DATOS"/>
    <m/>
  </r>
  <r>
    <s v="20"/>
    <x v="4"/>
    <s v="UCAYAL"/>
    <s v="33031200"/>
    <s v="33031200"/>
    <x v="4"/>
    <s v="Grupo 3"/>
    <s v="S"/>
    <n v="0.5"/>
    <n v="0.48"/>
    <n v="89.311000000000007"/>
    <n v="219.27099999999999"/>
    <n v="308.58199999999999"/>
    <n v="0"/>
    <n v="720"/>
    <n v="0"/>
    <m/>
    <m/>
    <x v="0"/>
    <s v="UCAYAL33031200Grupo 3HI"/>
    <s v="Electro Ucayali S.A."/>
    <x v="0"/>
    <x v="0"/>
    <s v="C.H. CANUJA"/>
    <x v="135"/>
    <x v="4"/>
    <x v="4"/>
    <x v="172"/>
    <x v="1"/>
    <s v="Instalado"/>
    <s v="Operativo"/>
    <s v="Distribuidora"/>
    <x v="0"/>
    <x v="0"/>
    <x v="0"/>
    <x v="0"/>
    <s v="Estatal"/>
    <s v="UCAYALI"/>
    <s v="UCAYALI"/>
    <s v="ATALAYA"/>
    <s v="ATALAYA"/>
    <n v="0"/>
    <x v="7"/>
    <n v="0"/>
    <x v="0"/>
    <n v="0"/>
    <x v="0"/>
    <x v="0"/>
    <n v="308.58199999999999"/>
    <n v="0.30858199999999997"/>
    <m/>
    <n v="4.1666666666666664E-2"/>
    <n v="0.04"/>
    <n v="7.6479999999999997"/>
    <n v="0"/>
    <n v="23"/>
    <s v="BASE DE DATOS"/>
    <m/>
  </r>
  <r>
    <s v="20"/>
    <x v="4"/>
    <s v="UCAYAL"/>
    <s v="51027119"/>
    <s v="51027119"/>
    <x v="4"/>
    <s v="690 PANELES FOTOVOL"/>
    <s v="S"/>
    <n v="8.9999999999999993E-3"/>
    <n v="8.9999999999999993E-3"/>
    <n v="2.2189999999999999"/>
    <n v="4.2439999999999998"/>
    <n v="6.4630000000000001"/>
    <n v="0"/>
    <n v="720"/>
    <n v="0"/>
    <m/>
    <m/>
    <x v="0"/>
    <s v="UCAYAL51027119690 PANELES FOTOVOLHI"/>
    <s v="Electro Ucayali S.A."/>
    <x v="0"/>
    <x v="0"/>
    <s v="C. S. PURUS"/>
    <x v="136"/>
    <x v="6"/>
    <x v="6"/>
    <x v="238"/>
    <x v="3"/>
    <s v="Instalado"/>
    <s v="Operativo"/>
    <s v="Distribuidora"/>
    <x v="0"/>
    <x v="0"/>
    <x v="0"/>
    <x v="0"/>
    <s v="Estatal"/>
    <s v="UCAYALI"/>
    <s v="UCAYALI"/>
    <s v="PURUS"/>
    <s v="PURUS"/>
    <n v="0"/>
    <x v="9"/>
    <n v="0"/>
    <x v="0"/>
    <n v="0"/>
    <x v="0"/>
    <x v="0"/>
    <n v="6.4630000000000001"/>
    <n v="6.463E-3"/>
    <m/>
    <n v="7.4999999999999991E-4"/>
    <n v="7.4999999999999991E-4"/>
    <n v="7.6479999999999997"/>
    <n v="-8.8817841970012523E-16"/>
    <n v="23"/>
    <s v="BASE DE DATOS"/>
    <m/>
  </r>
  <r>
    <s v="20"/>
    <x v="4"/>
    <s v="ENEDIS"/>
    <s v="15004693"/>
    <s v="15004693"/>
    <x v="4"/>
    <s v="FRANCIS N║ 1"/>
    <s v="S"/>
    <n v="0.14000000000000001"/>
    <n v="0.14000000000000001"/>
    <n v="15.228"/>
    <n v="17.553999999999998"/>
    <n v="32.783000000000001"/>
    <n v="0"/>
    <n v="422.45"/>
    <n v="0"/>
    <m/>
    <m/>
    <x v="0"/>
    <s v="ENEDIS15004693FRANCIS N║ 1HI"/>
    <s v="ENEL Distribución Perú S.A.A."/>
    <x v="6"/>
    <x v="6"/>
    <s v="C.H. Acos"/>
    <x v="163"/>
    <x v="4"/>
    <x v="4"/>
    <x v="260"/>
    <x v="1"/>
    <s v="Instalado"/>
    <n v="0"/>
    <s v="Distribuidora"/>
    <x v="0"/>
    <x v="0"/>
    <x v="0"/>
    <x v="0"/>
    <s v="Privado"/>
    <s v="LIMA"/>
    <s v="LIMA"/>
    <s v="HUARAL"/>
    <s v="SAN MIGUEL DE ACOS"/>
    <n v="0"/>
    <x v="7"/>
    <n v="0"/>
    <x v="0"/>
    <n v="0"/>
    <x v="0"/>
    <x v="0"/>
    <n v="32.783000000000001"/>
    <n v="3.2783E-2"/>
    <m/>
    <n v="1.1666666666666667E-2"/>
    <n v="1.1666666666666667E-2"/>
    <n v="7.6479999999999997"/>
    <n v="-1.0000000000047748E-3"/>
    <n v="43"/>
    <s v="BASE DE DATOS"/>
    <m/>
  </r>
  <r>
    <s v="20"/>
    <x v="4"/>
    <s v="ENEDIS"/>
    <s v="15004693"/>
    <s v="15004693"/>
    <x v="4"/>
    <s v="FRANCIS N║ 2"/>
    <s v="S"/>
    <n v="0.14000000000000001"/>
    <n v="0.14000000000000001"/>
    <n v="15.577999999999999"/>
    <n v="44.774999999999999"/>
    <n v="60.353000000000002"/>
    <n v="0"/>
    <n v="744"/>
    <n v="0"/>
    <m/>
    <m/>
    <x v="0"/>
    <s v="ENEDIS15004693FRANCIS N║ 2HI"/>
    <s v="ENEL Distribución Perú S.A.A."/>
    <x v="6"/>
    <x v="6"/>
    <s v="C.H. Acos"/>
    <x v="163"/>
    <x v="4"/>
    <x v="4"/>
    <x v="261"/>
    <x v="1"/>
    <s v="Instalado"/>
    <n v="0"/>
    <s v="Distribuidora"/>
    <x v="0"/>
    <x v="0"/>
    <x v="0"/>
    <x v="0"/>
    <s v="Privado"/>
    <s v="LIMA"/>
    <s v="LIMA"/>
    <s v="HUARAL"/>
    <s v="SAN MIGUEL DE ACOS"/>
    <n v="0"/>
    <x v="7"/>
    <n v="0"/>
    <x v="0"/>
    <n v="0"/>
    <x v="0"/>
    <x v="0"/>
    <n v="60.353000000000002"/>
    <n v="6.0353000000000004E-2"/>
    <m/>
    <n v="1.1666666666666667E-2"/>
    <n v="1.1666666666666667E-2"/>
    <n v="7.6479999999999997"/>
    <n v="-7.1054273576010019E-15"/>
    <n v="43"/>
    <s v="BASE DE DATOS"/>
    <m/>
  </r>
  <r>
    <s v="20"/>
    <x v="4"/>
    <s v="ENEDIS"/>
    <s v="15004893"/>
    <s v="15004893"/>
    <x v="4"/>
    <s v="FRANCIS 3"/>
    <s v="S"/>
    <n v="7.4999999999999997E-2"/>
    <n v="7.4999999999999997E-2"/>
    <n v="2.3519999999999999"/>
    <n v="4.4080000000000004"/>
    <n v="6.76"/>
    <n v="0"/>
    <n v="742.3"/>
    <n v="0"/>
    <m/>
    <m/>
    <x v="0"/>
    <s v="ENEDIS15004893FRANCIS 3HI"/>
    <s v="ENEL Distribución Perú S.A.A."/>
    <x v="6"/>
    <x v="6"/>
    <s v="C.H. Ravira-Pacaraos"/>
    <x v="164"/>
    <x v="4"/>
    <x v="4"/>
    <x v="262"/>
    <x v="1"/>
    <s v="Instalado"/>
    <n v="0"/>
    <s v="Distribuidora"/>
    <x v="0"/>
    <x v="0"/>
    <x v="0"/>
    <x v="0"/>
    <s v="Privado"/>
    <s v="LIMA"/>
    <s v="LIMA"/>
    <s v="HUARAL"/>
    <s v="PACARAOS"/>
    <n v="0"/>
    <x v="7"/>
    <n v="0"/>
    <x v="0"/>
    <n v="0"/>
    <x v="0"/>
    <x v="0"/>
    <n v="6.76"/>
    <n v="6.7599999999999995E-3"/>
    <m/>
    <n v="6.2499999999999995E-3"/>
    <n v="6.2499999999999995E-3"/>
    <n v="7.6479999999999997"/>
    <n v="0"/>
    <n v="43"/>
    <s v="BASE DE DATOS"/>
    <m/>
  </r>
  <r>
    <s v="20"/>
    <x v="4"/>
    <s v="ENEDIS"/>
    <s v="15004893"/>
    <s v="15004893"/>
    <x v="4"/>
    <s v="FRANCIS 4"/>
    <s v="S"/>
    <n v="7.4999999999999997E-2"/>
    <n v="7.4999999999999997E-2"/>
    <n v="2.5049999999999999"/>
    <n v="4.8120000000000003"/>
    <n v="7.3170000000000002"/>
    <n v="0"/>
    <n v="744"/>
    <n v="0"/>
    <m/>
    <m/>
    <x v="0"/>
    <s v="ENEDIS15004893FRANCIS 4HI"/>
    <s v="ENEL Distribución Perú S.A.A."/>
    <x v="6"/>
    <x v="6"/>
    <s v="C.H. Ravira-Pacaraos"/>
    <x v="164"/>
    <x v="4"/>
    <x v="4"/>
    <x v="263"/>
    <x v="1"/>
    <s v="Instalado"/>
    <n v="0"/>
    <s v="Distribuidora"/>
    <x v="0"/>
    <x v="0"/>
    <x v="0"/>
    <x v="0"/>
    <s v="Privado"/>
    <s v="LIMA"/>
    <s v="LIMA"/>
    <s v="HUARAL"/>
    <s v="PACARAOS"/>
    <n v="0"/>
    <x v="7"/>
    <n v="0"/>
    <x v="0"/>
    <n v="0"/>
    <x v="0"/>
    <x v="0"/>
    <n v="7.3170000000000002"/>
    <n v="7.3170000000000006E-3"/>
    <m/>
    <n v="6.2499999999999995E-3"/>
    <n v="6.2499999999999995E-3"/>
    <n v="7.6479999999999997"/>
    <n v="0"/>
    <n v="43"/>
    <s v="BASE DE DATOS"/>
    <m/>
  </r>
  <r>
    <s v="20"/>
    <x v="4"/>
    <s v="ENEDIS"/>
    <s v="51000495"/>
    <s v="51000495"/>
    <x v="4"/>
    <s v="Turgo N║ 1"/>
    <s v="S"/>
    <n v="0.25"/>
    <n v="0.25"/>
    <n v="16.344999999999999"/>
    <n v="39.307000000000002"/>
    <n v="55.652000000000001"/>
    <n v="0"/>
    <n v="744"/>
    <n v="0"/>
    <m/>
    <m/>
    <x v="0"/>
    <s v="ENEDIS51000495Turgo N║ 1HI"/>
    <s v="ENEL Distribución Perú S.A.A."/>
    <x v="6"/>
    <x v="6"/>
    <s v="C. H. NAVA"/>
    <x v="165"/>
    <x v="4"/>
    <x v="4"/>
    <x v="264"/>
    <x v="1"/>
    <s v="Instalado"/>
    <n v="0"/>
    <s v="Distribuidora"/>
    <x v="0"/>
    <x v="0"/>
    <x v="0"/>
    <x v="0"/>
    <s v="Privado"/>
    <s v="LIMA"/>
    <s v="LIMA"/>
    <s v="OYON"/>
    <s v="PACHANGARA"/>
    <n v="0"/>
    <x v="7"/>
    <n v="0"/>
    <x v="0"/>
    <n v="0"/>
    <x v="0"/>
    <x v="0"/>
    <n v="55.652000000000001"/>
    <n v="5.5652E-2"/>
    <m/>
    <n v="2.0833333333333332E-2"/>
    <n v="2.0833333333333332E-2"/>
    <n v="7.6479999999999997"/>
    <n v="0"/>
    <n v="43"/>
    <s v="BASE DE DATOS"/>
    <m/>
  </r>
  <r>
    <s v="20"/>
    <x v="4"/>
    <s v="ENEDIS"/>
    <s v="51000495"/>
    <s v="51000495"/>
    <x v="4"/>
    <s v="Turgo N║ 2"/>
    <s v="S"/>
    <n v="0.27700000000000002"/>
    <n v="0.25"/>
    <n v="2.871"/>
    <n v="7.98"/>
    <n v="10.851000000000001"/>
    <n v="0"/>
    <n v="744"/>
    <n v="0"/>
    <m/>
    <m/>
    <x v="0"/>
    <s v="ENEDIS51000495Turgo N║ 2HI"/>
    <s v="ENEL Distribución Perú S.A.A."/>
    <x v="6"/>
    <x v="6"/>
    <s v="C. H. NAVA"/>
    <x v="165"/>
    <x v="4"/>
    <x v="4"/>
    <x v="265"/>
    <x v="1"/>
    <s v="Instalado"/>
    <n v="0"/>
    <s v="Distribuidora"/>
    <x v="0"/>
    <x v="0"/>
    <x v="0"/>
    <x v="0"/>
    <s v="Privado"/>
    <s v="LIMA"/>
    <s v="LIMA"/>
    <s v="OYON"/>
    <s v="PACHANGARA"/>
    <n v="0"/>
    <x v="7"/>
    <n v="0"/>
    <x v="0"/>
    <n v="0"/>
    <x v="0"/>
    <x v="0"/>
    <n v="10.851000000000001"/>
    <n v="1.0851000000000001E-2"/>
    <m/>
    <n v="2.3083333333333334E-2"/>
    <n v="2.0833333333333332E-2"/>
    <n v="7.6479999999999997"/>
    <n v="0"/>
    <n v="43"/>
    <s v="BASE DE DATOS"/>
    <m/>
  </r>
  <r>
    <s v="20"/>
    <x v="4"/>
    <s v="ENEDIS"/>
    <s v="15004393"/>
    <s v="15004393"/>
    <x v="4"/>
    <s v="PELTON N║ 1"/>
    <s v="S"/>
    <n v="0.5"/>
    <n v="0.45"/>
    <n v="20.995999999999999"/>
    <n v="58.765999999999998"/>
    <n v="79.762"/>
    <n v="0"/>
    <n v="575.45000000000005"/>
    <n v="0"/>
    <m/>
    <m/>
    <x v="0"/>
    <s v="ENEDIS15004393PELTON N║ 1HI"/>
    <s v="ENEL Distribución Perú S.A.A."/>
    <x v="6"/>
    <x v="6"/>
    <s v="C.H. Canta"/>
    <x v="166"/>
    <x v="4"/>
    <x v="4"/>
    <x v="266"/>
    <x v="1"/>
    <s v="Instalado"/>
    <n v="0"/>
    <s v="Distribuidora"/>
    <x v="0"/>
    <x v="0"/>
    <x v="0"/>
    <x v="0"/>
    <s v="Privado"/>
    <s v="LIMA"/>
    <s v="LIMA"/>
    <s v="CANTA"/>
    <s v="CANTA"/>
    <n v="0"/>
    <x v="7"/>
    <n v="0"/>
    <x v="0"/>
    <n v="0"/>
    <x v="0"/>
    <x v="0"/>
    <n v="79.762"/>
    <n v="7.9762E-2"/>
    <m/>
    <n v="4.1666666666666664E-2"/>
    <n v="3.7499999999999999E-2"/>
    <n v="7.6479999999999997"/>
    <n v="0"/>
    <n v="43"/>
    <s v="BASE DE DATOS"/>
    <m/>
  </r>
  <r>
    <s v="20"/>
    <x v="4"/>
    <s v="ENEDIS"/>
    <s v="15004393"/>
    <s v="15004393"/>
    <x v="4"/>
    <s v="PELTON N║ 2"/>
    <s v="S"/>
    <n v="0.5"/>
    <n v="0.45"/>
    <n v="10.499000000000001"/>
    <n v="13.69"/>
    <n v="24.189"/>
    <n v="0"/>
    <n v="338.15"/>
    <n v="0"/>
    <m/>
    <m/>
    <x v="0"/>
    <s v="ENEDIS15004393PELTON N║ 2HI"/>
    <s v="ENEL Distribución Perú S.A.A."/>
    <x v="6"/>
    <x v="6"/>
    <s v="C.H. Canta"/>
    <x v="166"/>
    <x v="4"/>
    <x v="4"/>
    <x v="267"/>
    <x v="1"/>
    <s v="Instalado"/>
    <n v="0"/>
    <s v="Distribuidora"/>
    <x v="0"/>
    <x v="0"/>
    <x v="0"/>
    <x v="0"/>
    <s v="Privado"/>
    <s v="LIMA"/>
    <s v="LIMA"/>
    <s v="CANTA"/>
    <s v="CANTA"/>
    <n v="0"/>
    <x v="7"/>
    <n v="0"/>
    <x v="0"/>
    <n v="0"/>
    <x v="0"/>
    <x v="0"/>
    <n v="24.189"/>
    <n v="2.4188999999999999E-2"/>
    <m/>
    <n v="4.1666666666666664E-2"/>
    <n v="3.7499999999999999E-2"/>
    <n v="7.6479999999999997"/>
    <n v="0"/>
    <n v="43"/>
    <s v="BASE DE DATOS"/>
    <m/>
  </r>
  <r>
    <s v="20"/>
    <x v="4"/>
    <s v="ENEDIS"/>
    <s v="15004593"/>
    <s v="15004593"/>
    <x v="4"/>
    <s v="FRANCIS N ║ 6"/>
    <s v="S"/>
    <n v="0.11"/>
    <n v="9.9000000000000005E-2"/>
    <n v="4.6050000000000004"/>
    <n v="14.196999999999999"/>
    <n v="18.800999999999998"/>
    <n v="0"/>
    <n v="744"/>
    <n v="0"/>
    <m/>
    <m/>
    <x v="0"/>
    <s v="ENEDIS15004593FRANCIS N ║ 6HI"/>
    <s v="ENEL Distribución Perú S.A.A."/>
    <x v="6"/>
    <x v="6"/>
    <s v="C.H. Yaso"/>
    <x v="167"/>
    <x v="4"/>
    <x v="4"/>
    <x v="268"/>
    <x v="1"/>
    <s v="Instalado"/>
    <n v="0"/>
    <s v="Distribuidora"/>
    <x v="0"/>
    <x v="0"/>
    <x v="0"/>
    <x v="0"/>
    <s v="Privado"/>
    <s v="LIMA"/>
    <s v="LIMA"/>
    <s v="CANTA"/>
    <s v="SANTA ROSA DE QUIVES"/>
    <n v="0"/>
    <x v="7"/>
    <n v="0"/>
    <x v="0"/>
    <n v="0"/>
    <x v="0"/>
    <x v="0"/>
    <n v="18.800999999999998"/>
    <n v="1.8800999999999998E-2"/>
    <m/>
    <n v="9.1666666666666667E-3"/>
    <n v="8.2500000000000004E-3"/>
    <n v="7.6479999999999997"/>
    <n v="1.0000000000012221E-3"/>
    <n v="43"/>
    <s v="BASE DE DATOS"/>
    <m/>
  </r>
  <r>
    <s v="20"/>
    <x v="4"/>
    <s v="ENEDIS"/>
    <s v="15004593"/>
    <s v="15004593"/>
    <x v="4"/>
    <s v="KUBOTTA N║ 4"/>
    <s v="S"/>
    <n v="0.08"/>
    <n v="7.1999999999999995E-2"/>
    <n v="0"/>
    <n v="0"/>
    <n v="0"/>
    <n v="0"/>
    <n v="0"/>
    <n v="0"/>
    <m/>
    <m/>
    <x v="0"/>
    <s v="ENEDIS15004593KUBOTTA N║ 4HI"/>
    <s v="ENEL Distribución Perú S.A.A."/>
    <x v="6"/>
    <x v="6"/>
    <s v="C.H. Yaso"/>
    <x v="167"/>
    <x v="4"/>
    <x v="4"/>
    <x v="269"/>
    <x v="1"/>
    <s v="Instalado"/>
    <n v="0"/>
    <s v="Distribuidora"/>
    <x v="0"/>
    <x v="0"/>
    <x v="0"/>
    <x v="0"/>
    <s v="Privado"/>
    <s v="LIMA"/>
    <s v="LIMA"/>
    <s v="CANTA"/>
    <s v="SANTA ROSA DE QUIVES"/>
    <n v="0"/>
    <x v="7"/>
    <n v="0"/>
    <x v="0"/>
    <n v="0"/>
    <x v="0"/>
    <x v="0"/>
    <n v="0"/>
    <n v="0"/>
    <m/>
    <n v="6.6666666666666671E-3"/>
    <n v="5.9999999999999993E-3"/>
    <n v="7.6479999999999997"/>
    <n v="0"/>
    <n v="43"/>
    <s v="BASE DE DATOS"/>
    <m/>
  </r>
  <r>
    <s v="20"/>
    <x v="2"/>
    <s v="SINERS"/>
    <s v="11048994"/>
    <s v="11048994"/>
    <x v="4"/>
    <s v="G-1"/>
    <s v="S"/>
    <n v="6.3"/>
    <n v="6.3"/>
    <n v="618"/>
    <n v="3414"/>
    <n v="4032"/>
    <n v="0"/>
    <n v="728.87"/>
    <n v="15.13"/>
    <m/>
    <m/>
    <x v="0"/>
    <s v="SINERS11048994G-1HI"/>
    <s v="Sindicato Energ‚tico S.A."/>
    <x v="46"/>
    <x v="46"/>
    <s v="C.H.CURUMUY"/>
    <x v="176"/>
    <x v="4"/>
    <x v="4"/>
    <x v="37"/>
    <x v="1"/>
    <s v="Instalado"/>
    <s v="Operativo"/>
    <s v="Generadora"/>
    <x v="0"/>
    <x v="1"/>
    <x v="0"/>
    <x v="0"/>
    <s v="Privado"/>
    <s v="PIURA"/>
    <s v="PIURA"/>
    <s v="PIURA"/>
    <s v="PIURA"/>
    <n v="0"/>
    <x v="7"/>
    <n v="0"/>
    <x v="0"/>
    <n v="0"/>
    <x v="0"/>
    <x v="0"/>
    <n v="4032"/>
    <n v="4.032"/>
    <m/>
    <n v="0.52500000000000002"/>
    <n v="0.52500000000000002"/>
    <n v="7.6479999999999997"/>
    <n v="0"/>
    <n v="76"/>
    <s v="BASE DE DATOS"/>
    <m/>
  </r>
  <r>
    <s v="20"/>
    <x v="2"/>
    <s v="SINERS"/>
    <s v="11048994"/>
    <s v="11048994"/>
    <x v="4"/>
    <s v="G-2"/>
    <s v="S"/>
    <n v="6.3"/>
    <n v="6.3"/>
    <n v="465"/>
    <n v="3238"/>
    <n v="3703"/>
    <n v="0"/>
    <n v="706.97"/>
    <n v="37.03"/>
    <m/>
    <m/>
    <x v="0"/>
    <s v="SINERS11048994G-2HI"/>
    <s v="Sindicato Energ‚tico S.A."/>
    <x v="46"/>
    <x v="46"/>
    <s v="C.H.CURUMUY"/>
    <x v="176"/>
    <x v="4"/>
    <x v="4"/>
    <x v="38"/>
    <x v="1"/>
    <s v="Instalado"/>
    <s v="Operativo"/>
    <s v="Generadora"/>
    <x v="0"/>
    <x v="1"/>
    <x v="0"/>
    <x v="0"/>
    <s v="Privado"/>
    <s v="PIURA"/>
    <s v="PIURA"/>
    <s v="PIURA"/>
    <s v="PIURA"/>
    <n v="0"/>
    <x v="7"/>
    <n v="0"/>
    <x v="0"/>
    <n v="0"/>
    <x v="0"/>
    <x v="0"/>
    <n v="3703"/>
    <n v="3.7029999999999998"/>
    <m/>
    <n v="0.52500000000000002"/>
    <n v="0.52500000000000002"/>
    <n v="7.6479999999999997"/>
    <n v="0"/>
    <n v="76"/>
    <s v="BASE DE DATOS"/>
    <m/>
  </r>
  <r>
    <s v="20"/>
    <x v="2"/>
    <s v="SINERS"/>
    <s v="11048995"/>
    <s v="11048995"/>
    <x v="4"/>
    <s v="G-1"/>
    <s v="S"/>
    <n v="8.1999999999999993"/>
    <n v="7.8"/>
    <n v="679.23"/>
    <n v="3646.81"/>
    <n v="4326.04"/>
    <n v="0"/>
    <n v="705.82"/>
    <n v="38.18"/>
    <m/>
    <m/>
    <x v="0"/>
    <s v="SINERS11048995G-1HI"/>
    <s v="Sindicato Energ‚tico S.A."/>
    <x v="46"/>
    <x v="46"/>
    <s v="C.H. POECHOS I"/>
    <x v="177"/>
    <x v="4"/>
    <x v="4"/>
    <x v="37"/>
    <x v="1"/>
    <s v="Instalado"/>
    <s v="Operativo"/>
    <s v="Generadora"/>
    <x v="0"/>
    <x v="1"/>
    <x v="0"/>
    <x v="0"/>
    <s v="Privado"/>
    <s v="PIURA"/>
    <s v="PIURA"/>
    <s v="PIURA"/>
    <s v="QUEROCOTILLO"/>
    <n v="0"/>
    <x v="7"/>
    <n v="0"/>
    <x v="1"/>
    <s v="-"/>
    <x v="0"/>
    <x v="0"/>
    <n v="4326.04"/>
    <n v="4.3260399999999999"/>
    <m/>
    <n v="0.68333333333333324"/>
    <n v="0.65"/>
    <n v="7.6479999999999997"/>
    <n v="0"/>
    <n v="76"/>
    <s v="BASE DE DATOS"/>
    <m/>
  </r>
  <r>
    <s v="20"/>
    <x v="2"/>
    <s v="SINERS"/>
    <s v="11048995"/>
    <s v="11048995"/>
    <x v="4"/>
    <s v="G-2"/>
    <s v="S"/>
    <n v="8.1999999999999993"/>
    <n v="8.1999999999999993"/>
    <n v="471.98"/>
    <n v="1551.48"/>
    <n v="2023.46"/>
    <n v="0"/>
    <n v="257.85000000000002"/>
    <n v="486.15"/>
    <m/>
    <m/>
    <x v="0"/>
    <s v="SINERS11048995G-2HI"/>
    <s v="Sindicato Energ‚tico S.A."/>
    <x v="46"/>
    <x v="46"/>
    <s v="C.H. POECHOS I"/>
    <x v="177"/>
    <x v="4"/>
    <x v="4"/>
    <x v="38"/>
    <x v="1"/>
    <s v="Instalado"/>
    <s v="Operativo"/>
    <s v="Generadora"/>
    <x v="0"/>
    <x v="1"/>
    <x v="0"/>
    <x v="0"/>
    <s v="Privado"/>
    <s v="PIURA"/>
    <s v="PIURA"/>
    <s v="PIURA"/>
    <s v="QUEROCOTILLO"/>
    <n v="0"/>
    <x v="7"/>
    <n v="0"/>
    <x v="1"/>
    <s v="-"/>
    <x v="0"/>
    <x v="0"/>
    <n v="2023.46"/>
    <n v="2.02346"/>
    <m/>
    <n v="0.68333333333333324"/>
    <n v="0.65"/>
    <n v="7.6479999999999997"/>
    <n v="0"/>
    <n v="76"/>
    <s v="BASE DE DATOS"/>
    <m/>
  </r>
  <r>
    <s v="20"/>
    <x v="2"/>
    <s v="SINERS"/>
    <s v="11048996"/>
    <s v="11048996"/>
    <x v="4"/>
    <s v="G-1"/>
    <s v="S"/>
    <n v="5.0999999999999996"/>
    <n v="5"/>
    <n v="590"/>
    <n v="2672"/>
    <n v="3262"/>
    <n v="0.68"/>
    <n v="741.98"/>
    <n v="1.33"/>
    <m/>
    <m/>
    <x v="0"/>
    <s v="SINERS11048996G-1HI"/>
    <s v="Sindicato Energ‚tico S.A."/>
    <x v="46"/>
    <x v="46"/>
    <s v="C.H. POECHOS II"/>
    <x v="178"/>
    <x v="4"/>
    <x v="4"/>
    <x v="37"/>
    <x v="1"/>
    <s v="Instalado"/>
    <s v="Operativo"/>
    <s v="Generadora"/>
    <x v="0"/>
    <x v="1"/>
    <x v="1"/>
    <x v="0"/>
    <s v="Privado"/>
    <s v="PIURA"/>
    <s v="PIURA"/>
    <s v="SULLANA"/>
    <s v="QUEROCOTILLO"/>
    <n v="0"/>
    <x v="7"/>
    <n v="0"/>
    <x v="1"/>
    <s v="PRIMERA"/>
    <x v="0"/>
    <x v="0"/>
    <n v="3262"/>
    <n v="3.262"/>
    <m/>
    <n v="0.42499999999999999"/>
    <n v="0.41666666666666669"/>
    <n v="7.6479999999999997"/>
    <n v="0"/>
    <n v="76"/>
    <s v="BASE DE DATOS"/>
    <m/>
  </r>
  <r>
    <s v="20"/>
    <x v="2"/>
    <s v="SINERS"/>
    <s v="11048996"/>
    <s v="11048996"/>
    <x v="4"/>
    <s v="G-2"/>
    <s v="S"/>
    <n v="5.0999999999999996"/>
    <n v="5"/>
    <n v="582"/>
    <n v="2664.48"/>
    <n v="3246.48"/>
    <n v="0.82"/>
    <n v="743.18"/>
    <n v="0"/>
    <m/>
    <m/>
    <x v="0"/>
    <s v="SINERS11048996G-2HI"/>
    <s v="Sindicato Energ‚tico S.A."/>
    <x v="46"/>
    <x v="46"/>
    <s v="C.H. POECHOS II"/>
    <x v="178"/>
    <x v="4"/>
    <x v="4"/>
    <x v="38"/>
    <x v="1"/>
    <s v="Instalado"/>
    <s v="Operativo"/>
    <s v="Generadora"/>
    <x v="0"/>
    <x v="1"/>
    <x v="1"/>
    <x v="0"/>
    <s v="Privado"/>
    <s v="PIURA"/>
    <s v="PIURA"/>
    <s v="SULLANA"/>
    <s v="QUEROCOTILLO"/>
    <n v="0"/>
    <x v="7"/>
    <n v="0"/>
    <x v="1"/>
    <s v="PRIMERA"/>
    <x v="0"/>
    <x v="0"/>
    <n v="3246.48"/>
    <n v="3.24648"/>
    <m/>
    <n v="0.42499999999999999"/>
    <n v="0.41666666666666669"/>
    <n v="7.6479999999999997"/>
    <n v="0"/>
    <n v="76"/>
    <s v="BASE DE DATOS"/>
    <m/>
  </r>
  <r>
    <s v="20"/>
    <x v="2"/>
    <s v="SINERS"/>
    <s v="11048997"/>
    <s v="11048997"/>
    <x v="4"/>
    <s v="G-1"/>
    <s v="S"/>
    <n v="10"/>
    <n v="10"/>
    <n v="1294.942"/>
    <n v="6090.1890000000003"/>
    <n v="7385.1310000000003"/>
    <n v="0"/>
    <n v="741.64"/>
    <n v="2.36"/>
    <m/>
    <m/>
    <x v="0"/>
    <s v="SINERS11048997G-1HI"/>
    <s v="Sindicato Energ‚tico S.A."/>
    <x v="46"/>
    <x v="46"/>
    <s v="C.H.CHANCAY"/>
    <x v="179"/>
    <x v="4"/>
    <x v="4"/>
    <x v="37"/>
    <x v="1"/>
    <s v="Instalado"/>
    <s v="Operativo"/>
    <s v="Generadora"/>
    <x v="0"/>
    <x v="1"/>
    <x v="1"/>
    <x v="0"/>
    <s v="Privado"/>
    <s v="LIMA"/>
    <s v="LIMA"/>
    <s v="HUARAL"/>
    <s v="PACARAOS"/>
    <n v="0"/>
    <x v="7"/>
    <n v="0"/>
    <x v="1"/>
    <s v="PRIMERA"/>
    <x v="0"/>
    <x v="0"/>
    <n v="7385.1310000000003"/>
    <n v="7.3851310000000003"/>
    <m/>
    <n v="0.83333333333333337"/>
    <n v="0.83333333333333337"/>
    <n v="7.6479999999999997"/>
    <n v="0"/>
    <n v="76"/>
    <s v="BASE DE DATOS"/>
    <m/>
  </r>
  <r>
    <s v="20"/>
    <x v="2"/>
    <s v="SINERS"/>
    <s v="11048997"/>
    <s v="11048997"/>
    <x v="4"/>
    <s v="G-2"/>
    <s v="S"/>
    <n v="10"/>
    <n v="10"/>
    <n v="1295.8140000000001"/>
    <n v="6101.643"/>
    <n v="7397.4570000000003"/>
    <n v="0"/>
    <n v="742.57"/>
    <n v="1.43"/>
    <m/>
    <m/>
    <x v="0"/>
    <s v="SINERS11048997G-2HI"/>
    <s v="Sindicato Energ‚tico S.A."/>
    <x v="46"/>
    <x v="46"/>
    <s v="C.H.CHANCAY"/>
    <x v="179"/>
    <x v="4"/>
    <x v="4"/>
    <x v="38"/>
    <x v="1"/>
    <s v="Instalado"/>
    <s v="Operativo"/>
    <s v="Generadora"/>
    <x v="0"/>
    <x v="1"/>
    <x v="1"/>
    <x v="0"/>
    <s v="Privado"/>
    <s v="LIMA"/>
    <s v="LIMA"/>
    <s v="HUARAL"/>
    <s v="PACARAOS"/>
    <n v="0"/>
    <x v="7"/>
    <n v="0"/>
    <x v="1"/>
    <s v="PRIMERA"/>
    <x v="0"/>
    <x v="0"/>
    <n v="7397.4570000000003"/>
    <n v="7.3974570000000002"/>
    <m/>
    <n v="0.83333333333333337"/>
    <n v="0.83333333333333337"/>
    <n v="7.6479999999999997"/>
    <n v="0"/>
    <n v="76"/>
    <s v="BASE DE DATOS"/>
    <m/>
  </r>
  <r>
    <s v="20"/>
    <x v="3"/>
    <s v="SINERS"/>
    <s v="11048994"/>
    <s v="11048994"/>
    <x v="4"/>
    <s v="G-1"/>
    <s v="S"/>
    <n v="6.3"/>
    <n v="6.3"/>
    <n v="587"/>
    <n v="2598"/>
    <n v="3185"/>
    <n v="0"/>
    <n v="688.43"/>
    <n v="31.57"/>
    <m/>
    <m/>
    <x v="0"/>
    <s v="SINERS11048994G-1HI"/>
    <s v="Sindicato Energ‚tico S.A."/>
    <x v="46"/>
    <x v="46"/>
    <s v="C.H.CURUMUY"/>
    <x v="176"/>
    <x v="4"/>
    <x v="4"/>
    <x v="37"/>
    <x v="1"/>
    <s v="Instalado"/>
    <s v="Operativo"/>
    <s v="Generadora"/>
    <x v="0"/>
    <x v="1"/>
    <x v="0"/>
    <x v="0"/>
    <s v="Privado"/>
    <s v="PIURA"/>
    <s v="PIURA"/>
    <s v="PIURA"/>
    <s v="PIURA"/>
    <n v="0"/>
    <x v="7"/>
    <n v="0"/>
    <x v="0"/>
    <n v="0"/>
    <x v="0"/>
    <x v="0"/>
    <n v="3185"/>
    <n v="3.1850000000000001"/>
    <m/>
    <n v="0.52500000000000002"/>
    <n v="0.52500000000000002"/>
    <n v="7.6479999999999997"/>
    <n v="0"/>
    <n v="76"/>
    <s v="BASE DE DATOS"/>
    <m/>
  </r>
  <r>
    <s v="20"/>
    <x v="3"/>
    <s v="SINERS"/>
    <s v="11048994"/>
    <s v="11048994"/>
    <x v="4"/>
    <s v="G-2"/>
    <s v="S"/>
    <n v="6.3"/>
    <n v="6.3"/>
    <n v="539"/>
    <n v="2469"/>
    <n v="3008"/>
    <n v="0"/>
    <n v="664.86"/>
    <n v="55.14"/>
    <m/>
    <m/>
    <x v="0"/>
    <s v="SINERS11048994G-2HI"/>
    <s v="Sindicato Energ‚tico S.A."/>
    <x v="46"/>
    <x v="46"/>
    <s v="C.H.CURUMUY"/>
    <x v="176"/>
    <x v="4"/>
    <x v="4"/>
    <x v="38"/>
    <x v="1"/>
    <s v="Instalado"/>
    <s v="Operativo"/>
    <s v="Generadora"/>
    <x v="0"/>
    <x v="1"/>
    <x v="0"/>
    <x v="0"/>
    <s v="Privado"/>
    <s v="PIURA"/>
    <s v="PIURA"/>
    <s v="PIURA"/>
    <s v="PIURA"/>
    <n v="0"/>
    <x v="7"/>
    <n v="0"/>
    <x v="0"/>
    <n v="0"/>
    <x v="0"/>
    <x v="0"/>
    <n v="3008"/>
    <n v="3.008"/>
    <m/>
    <n v="0.52500000000000002"/>
    <n v="0.52500000000000002"/>
    <n v="7.6479999999999997"/>
    <n v="0"/>
    <n v="76"/>
    <s v="BASE DE DATOS"/>
    <m/>
  </r>
  <r>
    <s v="20"/>
    <x v="3"/>
    <s v="SINERS"/>
    <s v="11048995"/>
    <s v="11048995"/>
    <x v="4"/>
    <s v="G-1"/>
    <s v="S"/>
    <n v="8.1999999999999993"/>
    <n v="8.1999999999999993"/>
    <n v="749.2"/>
    <n v="3740.2"/>
    <n v="4489.3999999999996"/>
    <n v="0"/>
    <n v="692.57"/>
    <n v="27.43"/>
    <m/>
    <m/>
    <x v="0"/>
    <s v="SINERS11048995G-1HI"/>
    <s v="Sindicato Energ‚tico S.A."/>
    <x v="46"/>
    <x v="46"/>
    <s v="C.H. POECHOS I"/>
    <x v="177"/>
    <x v="4"/>
    <x v="4"/>
    <x v="37"/>
    <x v="1"/>
    <s v="Instalado"/>
    <s v="Operativo"/>
    <s v="Generadora"/>
    <x v="0"/>
    <x v="1"/>
    <x v="0"/>
    <x v="0"/>
    <s v="Privado"/>
    <s v="PIURA"/>
    <s v="PIURA"/>
    <s v="PIURA"/>
    <s v="QUEROCOTILLO"/>
    <n v="0"/>
    <x v="7"/>
    <n v="0"/>
    <x v="1"/>
    <s v="-"/>
    <x v="0"/>
    <x v="0"/>
    <n v="4489.3999999999996"/>
    <n v="4.4893999999999998"/>
    <m/>
    <n v="0.68333333333333324"/>
    <n v="0.65"/>
    <n v="7.6479999999999997"/>
    <n v="0"/>
    <n v="76"/>
    <s v="BASE DE DATOS"/>
    <m/>
  </r>
  <r>
    <s v="20"/>
    <x v="3"/>
    <s v="SINERS"/>
    <s v="11048995"/>
    <s v="11048995"/>
    <x v="4"/>
    <s v="G-2"/>
    <s v="S"/>
    <n v="8.1999999999999993"/>
    <n v="8.1999999999999993"/>
    <n v="854.71900000000005"/>
    <n v="2523.971"/>
    <n v="3378.69"/>
    <n v="0"/>
    <n v="413.67"/>
    <n v="306.33"/>
    <m/>
    <m/>
    <x v="0"/>
    <s v="SINERS11048995G-2HI"/>
    <s v="Sindicato Energ‚tico S.A."/>
    <x v="46"/>
    <x v="46"/>
    <s v="C.H. POECHOS I"/>
    <x v="177"/>
    <x v="4"/>
    <x v="4"/>
    <x v="38"/>
    <x v="1"/>
    <s v="Instalado"/>
    <s v="Operativo"/>
    <s v="Generadora"/>
    <x v="0"/>
    <x v="1"/>
    <x v="0"/>
    <x v="0"/>
    <s v="Privado"/>
    <s v="PIURA"/>
    <s v="PIURA"/>
    <s v="PIURA"/>
    <s v="QUEROCOTILLO"/>
    <n v="0"/>
    <x v="7"/>
    <n v="0"/>
    <x v="1"/>
    <s v="-"/>
    <x v="0"/>
    <x v="0"/>
    <n v="3378.69"/>
    <n v="3.3786900000000002"/>
    <m/>
    <n v="0.68333333333333324"/>
    <n v="0.65"/>
    <n v="7.6479999999999997"/>
    <n v="0"/>
    <n v="76"/>
    <s v="BASE DE DATOS"/>
    <m/>
  </r>
  <r>
    <s v="20"/>
    <x v="3"/>
    <s v="SINERS"/>
    <s v="11048996"/>
    <s v="11048996"/>
    <x v="4"/>
    <s v="G-1"/>
    <s v="S"/>
    <n v="5.0999999999999996"/>
    <n v="5.0999999999999996"/>
    <n v="506"/>
    <n v="2581"/>
    <n v="3087"/>
    <n v="5.95"/>
    <n v="704.72"/>
    <n v="9.33"/>
    <m/>
    <m/>
    <x v="0"/>
    <s v="SINERS11048996G-1HI"/>
    <s v="Sindicato Energ‚tico S.A."/>
    <x v="46"/>
    <x v="46"/>
    <s v="C.H. POECHOS II"/>
    <x v="178"/>
    <x v="4"/>
    <x v="4"/>
    <x v="37"/>
    <x v="1"/>
    <s v="Instalado"/>
    <s v="Operativo"/>
    <s v="Generadora"/>
    <x v="0"/>
    <x v="1"/>
    <x v="1"/>
    <x v="0"/>
    <s v="Privado"/>
    <s v="PIURA"/>
    <s v="PIURA"/>
    <s v="SULLANA"/>
    <s v="QUEROCOTILLO"/>
    <n v="0"/>
    <x v="7"/>
    <n v="0"/>
    <x v="1"/>
    <s v="PRIMERA"/>
    <x v="0"/>
    <x v="0"/>
    <n v="3087"/>
    <n v="3.0870000000000002"/>
    <m/>
    <n v="0.42499999999999999"/>
    <n v="0.41666666666666669"/>
    <n v="7.6479999999999997"/>
    <n v="0"/>
    <n v="76"/>
    <s v="BASE DE DATOS"/>
    <m/>
  </r>
  <r>
    <s v="20"/>
    <x v="3"/>
    <s v="SINERS"/>
    <s v="11048996"/>
    <s v="11048996"/>
    <x v="4"/>
    <s v="G-2"/>
    <s v="S"/>
    <n v="5.0999999999999996"/>
    <n v="5.0999999999999996"/>
    <n v="509"/>
    <n v="2620.14"/>
    <n v="3129.14"/>
    <n v="6"/>
    <n v="703.83"/>
    <n v="10.17"/>
    <m/>
    <m/>
    <x v="0"/>
    <s v="SINERS11048996G-2HI"/>
    <s v="Sindicato Energ‚tico S.A."/>
    <x v="46"/>
    <x v="46"/>
    <s v="C.H. POECHOS II"/>
    <x v="178"/>
    <x v="4"/>
    <x v="4"/>
    <x v="38"/>
    <x v="1"/>
    <s v="Instalado"/>
    <s v="Operativo"/>
    <s v="Generadora"/>
    <x v="0"/>
    <x v="1"/>
    <x v="1"/>
    <x v="0"/>
    <s v="Privado"/>
    <s v="PIURA"/>
    <s v="PIURA"/>
    <s v="SULLANA"/>
    <s v="QUEROCOTILLO"/>
    <n v="0"/>
    <x v="7"/>
    <n v="0"/>
    <x v="1"/>
    <s v="PRIMERA"/>
    <x v="0"/>
    <x v="0"/>
    <n v="3129.14"/>
    <n v="3.12914"/>
    <m/>
    <n v="0.42499999999999999"/>
    <n v="0.41666666666666669"/>
    <n v="7.6479999999999997"/>
    <n v="0"/>
    <n v="76"/>
    <s v="BASE DE DATOS"/>
    <m/>
  </r>
  <r>
    <s v="20"/>
    <x v="3"/>
    <s v="SINERS"/>
    <s v="11048997"/>
    <s v="11048997"/>
    <x v="4"/>
    <s v="G-1"/>
    <s v="S"/>
    <n v="10"/>
    <n v="10"/>
    <n v="1195.3109999999999"/>
    <n v="5961.2640000000001"/>
    <n v="7156.5749999999998"/>
    <n v="0"/>
    <n v="718.77"/>
    <n v="1.23"/>
    <m/>
    <m/>
    <x v="0"/>
    <s v="SINERS11048997G-1HI"/>
    <s v="Sindicato Energ‚tico S.A."/>
    <x v="46"/>
    <x v="46"/>
    <s v="C.H.CHANCAY"/>
    <x v="179"/>
    <x v="4"/>
    <x v="4"/>
    <x v="37"/>
    <x v="1"/>
    <s v="Instalado"/>
    <s v="Operativo"/>
    <s v="Generadora"/>
    <x v="0"/>
    <x v="1"/>
    <x v="1"/>
    <x v="0"/>
    <s v="Privado"/>
    <s v="LIMA"/>
    <s v="LIMA"/>
    <s v="HUARAL"/>
    <s v="PACARAOS"/>
    <n v="0"/>
    <x v="7"/>
    <n v="0"/>
    <x v="1"/>
    <s v="PRIMERA"/>
    <x v="0"/>
    <x v="0"/>
    <n v="7156.5749999999998"/>
    <n v="7.1565750000000001"/>
    <m/>
    <n v="0.83333333333333337"/>
    <n v="0.83333333333333337"/>
    <n v="7.6479999999999997"/>
    <n v="0"/>
    <n v="76"/>
    <s v="BASE DE DATOS"/>
    <m/>
  </r>
  <r>
    <s v="20"/>
    <x v="3"/>
    <s v="SINERS"/>
    <s v="11048997"/>
    <s v="11048997"/>
    <x v="4"/>
    <s v="G-2"/>
    <s v="S"/>
    <n v="10"/>
    <n v="10"/>
    <n v="1196.3879999999999"/>
    <n v="5978.9269999999997"/>
    <n v="7175.3149999999996"/>
    <n v="0"/>
    <n v="720"/>
    <n v="0"/>
    <m/>
    <m/>
    <x v="0"/>
    <s v="SINERS11048997G-2HI"/>
    <s v="Sindicato Energ‚tico S.A."/>
    <x v="46"/>
    <x v="46"/>
    <s v="C.H.CHANCAY"/>
    <x v="179"/>
    <x v="4"/>
    <x v="4"/>
    <x v="38"/>
    <x v="1"/>
    <s v="Instalado"/>
    <s v="Operativo"/>
    <s v="Generadora"/>
    <x v="0"/>
    <x v="1"/>
    <x v="1"/>
    <x v="0"/>
    <s v="Privado"/>
    <s v="LIMA"/>
    <s v="LIMA"/>
    <s v="HUARAL"/>
    <s v="PACARAOS"/>
    <n v="0"/>
    <x v="7"/>
    <n v="0"/>
    <x v="1"/>
    <s v="PRIMERA"/>
    <x v="0"/>
    <x v="0"/>
    <n v="7175.3149999999996"/>
    <n v="7.1753149999999994"/>
    <m/>
    <n v="0.83333333333333337"/>
    <n v="0.83333333333333337"/>
    <n v="7.6479999999999997"/>
    <n v="0"/>
    <n v="76"/>
    <s v="BASE DE DATOS"/>
    <m/>
  </r>
  <r>
    <s v="20"/>
    <x v="4"/>
    <s v="SINERS"/>
    <s v="11048994"/>
    <s v="11048994"/>
    <x v="4"/>
    <s v="G-1"/>
    <s v="S"/>
    <n v="6.3"/>
    <n v="6.3"/>
    <n v="577"/>
    <n v="2772"/>
    <n v="3349"/>
    <n v="0"/>
    <n v="700"/>
    <n v="0.42"/>
    <m/>
    <m/>
    <x v="0"/>
    <s v="SINERS11048994G-1HI"/>
    <s v="Sindicato Energ‚tico S.A."/>
    <x v="46"/>
    <x v="46"/>
    <s v="C.H.CURUMUY"/>
    <x v="176"/>
    <x v="4"/>
    <x v="4"/>
    <x v="37"/>
    <x v="1"/>
    <s v="Instalado"/>
    <s v="Operativo"/>
    <s v="Generadora"/>
    <x v="0"/>
    <x v="1"/>
    <x v="0"/>
    <x v="0"/>
    <s v="Privado"/>
    <s v="PIURA"/>
    <s v="PIURA"/>
    <s v="PIURA"/>
    <s v="PIURA"/>
    <n v="0"/>
    <x v="7"/>
    <n v="0"/>
    <x v="0"/>
    <n v="0"/>
    <x v="0"/>
    <x v="0"/>
    <n v="3349"/>
    <n v="3.3490000000000002"/>
    <m/>
    <n v="0.52500000000000002"/>
    <n v="0.52500000000000002"/>
    <n v="7.6479999999999997"/>
    <n v="0"/>
    <n v="76"/>
    <s v="BASE DE DATOS"/>
    <m/>
  </r>
  <r>
    <s v="20"/>
    <x v="4"/>
    <s v="SINERS"/>
    <s v="11048994"/>
    <s v="11048994"/>
    <x v="4"/>
    <s v="G-2"/>
    <s v="S"/>
    <n v="6.3"/>
    <n v="6.3"/>
    <n v="550"/>
    <n v="2820"/>
    <n v="3370"/>
    <n v="0"/>
    <n v="700"/>
    <n v="15.06"/>
    <m/>
    <m/>
    <x v="0"/>
    <s v="SINERS11048994G-2HI"/>
    <s v="Sindicato Energ‚tico S.A."/>
    <x v="46"/>
    <x v="46"/>
    <s v="C.H.CURUMUY"/>
    <x v="176"/>
    <x v="4"/>
    <x v="4"/>
    <x v="38"/>
    <x v="1"/>
    <s v="Instalado"/>
    <s v="Operativo"/>
    <s v="Generadora"/>
    <x v="0"/>
    <x v="1"/>
    <x v="0"/>
    <x v="0"/>
    <s v="Privado"/>
    <s v="PIURA"/>
    <s v="PIURA"/>
    <s v="PIURA"/>
    <s v="PIURA"/>
    <n v="0"/>
    <x v="7"/>
    <n v="0"/>
    <x v="0"/>
    <n v="0"/>
    <x v="0"/>
    <x v="0"/>
    <n v="3370"/>
    <n v="3.37"/>
    <m/>
    <n v="0.52500000000000002"/>
    <n v="0.52500000000000002"/>
    <n v="7.6479999999999997"/>
    <n v="0"/>
    <n v="76"/>
    <s v="BASE DE DATOS"/>
    <m/>
  </r>
  <r>
    <s v="20"/>
    <x v="4"/>
    <s v="SINERS"/>
    <s v="11048995"/>
    <s v="11048995"/>
    <x v="4"/>
    <s v="G-1"/>
    <s v="S"/>
    <n v="8.1999999999999993"/>
    <n v="8.1999999999999993"/>
    <n v="789.38"/>
    <n v="3979.07"/>
    <n v="4768.45"/>
    <n v="41.53"/>
    <n v="600"/>
    <n v="10.87"/>
    <m/>
    <m/>
    <x v="0"/>
    <s v="SINERS11048995G-1HI"/>
    <s v="Sindicato Energ‚tico S.A."/>
    <x v="46"/>
    <x v="46"/>
    <s v="C.H. POECHOS I"/>
    <x v="177"/>
    <x v="4"/>
    <x v="4"/>
    <x v="37"/>
    <x v="1"/>
    <s v="Instalado"/>
    <s v="Operativo"/>
    <s v="Generadora"/>
    <x v="0"/>
    <x v="1"/>
    <x v="0"/>
    <x v="0"/>
    <s v="Privado"/>
    <s v="PIURA"/>
    <s v="PIURA"/>
    <s v="PIURA"/>
    <s v="QUEROCOTILLO"/>
    <n v="0"/>
    <x v="7"/>
    <n v="0"/>
    <x v="1"/>
    <s v="-"/>
    <x v="0"/>
    <x v="0"/>
    <n v="4768.45"/>
    <n v="4.7684499999999996"/>
    <m/>
    <n v="0.68333333333333324"/>
    <n v="0.65"/>
    <n v="7.6479999999999997"/>
    <n v="0"/>
    <n v="76"/>
    <s v="BASE DE DATOS"/>
    <m/>
  </r>
  <r>
    <s v="20"/>
    <x v="4"/>
    <s v="SINERS"/>
    <s v="11048995"/>
    <s v="11048995"/>
    <x v="4"/>
    <s v="G-2"/>
    <s v="S"/>
    <n v="8.1999999999999993"/>
    <n v="8.1999999999999993"/>
    <n v="743.7"/>
    <n v="2492.85"/>
    <n v="3236.55"/>
    <n v="0"/>
    <n v="300"/>
    <n v="355.05"/>
    <m/>
    <m/>
    <x v="0"/>
    <s v="SINERS11048995G-2HI"/>
    <s v="Sindicato Energ‚tico S.A."/>
    <x v="46"/>
    <x v="46"/>
    <s v="C.H. POECHOS I"/>
    <x v="177"/>
    <x v="4"/>
    <x v="4"/>
    <x v="38"/>
    <x v="1"/>
    <s v="Instalado"/>
    <s v="Operativo"/>
    <s v="Generadora"/>
    <x v="0"/>
    <x v="1"/>
    <x v="0"/>
    <x v="0"/>
    <s v="Privado"/>
    <s v="PIURA"/>
    <s v="PIURA"/>
    <s v="PIURA"/>
    <s v="QUEROCOTILLO"/>
    <n v="0"/>
    <x v="7"/>
    <n v="0"/>
    <x v="1"/>
    <s v="-"/>
    <x v="0"/>
    <x v="0"/>
    <n v="3236.55"/>
    <n v="3.2365500000000003"/>
    <m/>
    <n v="0.68333333333333324"/>
    <n v="0.65"/>
    <n v="7.6479999999999997"/>
    <n v="0"/>
    <n v="76"/>
    <s v="BASE DE DATOS"/>
    <m/>
  </r>
  <r>
    <s v="20"/>
    <x v="4"/>
    <s v="SINERS"/>
    <s v="11048996"/>
    <s v="11048996"/>
    <x v="4"/>
    <s v="G-1"/>
    <s v="S"/>
    <n v="5.0999999999999996"/>
    <n v="5.0999999999999996"/>
    <n v="563"/>
    <n v="2867"/>
    <n v="3430"/>
    <n v="0"/>
    <n v="700"/>
    <n v="0"/>
    <m/>
    <m/>
    <x v="0"/>
    <s v="SINERS11048996G-1HI"/>
    <s v="Sindicato Energ‚tico S.A."/>
    <x v="46"/>
    <x v="46"/>
    <s v="C.H. POECHOS II"/>
    <x v="178"/>
    <x v="4"/>
    <x v="4"/>
    <x v="37"/>
    <x v="1"/>
    <s v="Instalado"/>
    <s v="Operativo"/>
    <s v="Generadora"/>
    <x v="0"/>
    <x v="1"/>
    <x v="1"/>
    <x v="0"/>
    <s v="Privado"/>
    <s v="PIURA"/>
    <s v="PIURA"/>
    <s v="SULLANA"/>
    <s v="QUEROCOTILLO"/>
    <n v="0"/>
    <x v="7"/>
    <n v="0"/>
    <x v="1"/>
    <s v="PRIMERA"/>
    <x v="0"/>
    <x v="0"/>
    <n v="3430"/>
    <n v="3.43"/>
    <m/>
    <n v="0.42499999999999999"/>
    <n v="0.41666666666666669"/>
    <n v="7.6479999999999997"/>
    <n v="0"/>
    <n v="76"/>
    <s v="BASE DE DATOS"/>
    <m/>
  </r>
  <r>
    <s v="20"/>
    <x v="4"/>
    <s v="SINERS"/>
    <s v="11048996"/>
    <s v="11048996"/>
    <x v="4"/>
    <s v="G-2"/>
    <s v="S"/>
    <n v="5.0999999999999996"/>
    <n v="5.0999999999999996"/>
    <n v="569"/>
    <n v="2868"/>
    <n v="3437"/>
    <n v="0"/>
    <n v="700"/>
    <n v="0"/>
    <m/>
    <m/>
    <x v="0"/>
    <s v="SINERS11048996G-2HI"/>
    <s v="Sindicato Energ‚tico S.A."/>
    <x v="46"/>
    <x v="46"/>
    <s v="C.H. POECHOS II"/>
    <x v="178"/>
    <x v="4"/>
    <x v="4"/>
    <x v="38"/>
    <x v="1"/>
    <s v="Instalado"/>
    <s v="Operativo"/>
    <s v="Generadora"/>
    <x v="0"/>
    <x v="1"/>
    <x v="1"/>
    <x v="0"/>
    <s v="Privado"/>
    <s v="PIURA"/>
    <s v="PIURA"/>
    <s v="SULLANA"/>
    <s v="QUEROCOTILLO"/>
    <n v="0"/>
    <x v="7"/>
    <n v="0"/>
    <x v="1"/>
    <s v="PRIMERA"/>
    <x v="0"/>
    <x v="0"/>
    <n v="3437"/>
    <n v="3.4369999999999998"/>
    <m/>
    <n v="0.42499999999999999"/>
    <n v="0.41666666666666669"/>
    <n v="7.6479999999999997"/>
    <n v="0"/>
    <n v="76"/>
    <s v="BASE DE DATOS"/>
    <m/>
  </r>
  <r>
    <s v="20"/>
    <x v="4"/>
    <s v="SINERS"/>
    <s v="11048997"/>
    <s v="11048997"/>
    <x v="4"/>
    <s v="G-1"/>
    <s v="S"/>
    <n v="10"/>
    <n v="10"/>
    <n v="1292.2080000000001"/>
    <n v="6098.7879999999996"/>
    <n v="7390.9960000000001"/>
    <n v="0"/>
    <n v="700"/>
    <n v="0.81"/>
    <m/>
    <m/>
    <x v="0"/>
    <s v="SINERS11048997G-1HI"/>
    <s v="Sindicato Energ‚tico S.A."/>
    <x v="46"/>
    <x v="46"/>
    <s v="C.H.CHANCAY"/>
    <x v="179"/>
    <x v="4"/>
    <x v="4"/>
    <x v="37"/>
    <x v="1"/>
    <s v="Instalado"/>
    <s v="Operativo"/>
    <s v="Generadora"/>
    <x v="0"/>
    <x v="1"/>
    <x v="1"/>
    <x v="0"/>
    <s v="Privado"/>
    <s v="LIMA"/>
    <s v="LIMA"/>
    <s v="HUARAL"/>
    <s v="PACARAOS"/>
    <n v="0"/>
    <x v="7"/>
    <n v="0"/>
    <x v="1"/>
    <s v="PRIMERA"/>
    <x v="0"/>
    <x v="0"/>
    <n v="7390.9960000000001"/>
    <n v="7.3909960000000003"/>
    <m/>
    <n v="0.83333333333333337"/>
    <n v="0.83333333333333337"/>
    <n v="7.6479999999999997"/>
    <n v="-9.0949470177292824E-13"/>
    <n v="76"/>
    <s v="BASE DE DATOS"/>
    <m/>
  </r>
  <r>
    <s v="20"/>
    <x v="4"/>
    <s v="SINERS"/>
    <s v="11048997"/>
    <s v="11048997"/>
    <x v="4"/>
    <s v="G-2"/>
    <s v="S"/>
    <n v="10"/>
    <n v="10"/>
    <n v="1293.056"/>
    <n v="6108.9520000000002"/>
    <n v="7402.0079999999998"/>
    <n v="0"/>
    <n v="700"/>
    <n v="0.25"/>
    <m/>
    <m/>
    <x v="0"/>
    <s v="SINERS11048997G-2HI"/>
    <s v="Sindicato Energ‚tico S.A."/>
    <x v="46"/>
    <x v="46"/>
    <s v="C.H.CHANCAY"/>
    <x v="179"/>
    <x v="4"/>
    <x v="4"/>
    <x v="38"/>
    <x v="1"/>
    <s v="Instalado"/>
    <s v="Operativo"/>
    <s v="Generadora"/>
    <x v="0"/>
    <x v="1"/>
    <x v="1"/>
    <x v="0"/>
    <s v="Privado"/>
    <s v="LIMA"/>
    <s v="LIMA"/>
    <s v="HUARAL"/>
    <s v="PACARAOS"/>
    <n v="0"/>
    <x v="7"/>
    <n v="0"/>
    <x v="1"/>
    <s v="PRIMERA"/>
    <x v="0"/>
    <x v="0"/>
    <n v="7402.0079999999998"/>
    <n v="7.4020079999999995"/>
    <m/>
    <n v="0.83333333333333337"/>
    <n v="0.83333333333333337"/>
    <n v="7.6479999999999997"/>
    <n v="0"/>
    <n v="76"/>
    <s v="BASE DE DATOS"/>
    <m/>
  </r>
  <r>
    <s v="20"/>
    <x v="4"/>
    <s v="CHTING"/>
    <s v="18169608"/>
    <s v="18169608"/>
    <x v="4"/>
    <s v="Allis Charner 1-4"/>
    <s v="S"/>
    <n v="1.65"/>
    <n v="1.2"/>
    <n v="0"/>
    <n v="0"/>
    <n v="0"/>
    <n v="0"/>
    <n v="0"/>
    <n v="720"/>
    <m/>
    <m/>
    <x v="0"/>
    <s v="CHTING18169608Allis Charner 1-4HI"/>
    <s v="Compa¤ia Hidroel‚ctrica Tingo SA"/>
    <x v="47"/>
    <x v="47"/>
    <s v="C.H. Tingo"/>
    <x v="204"/>
    <x v="4"/>
    <x v="4"/>
    <x v="289"/>
    <x v="1"/>
    <s v="Instalado"/>
    <s v="Operativo"/>
    <s v="Generadora"/>
    <x v="0"/>
    <x v="1"/>
    <x v="0"/>
    <x v="0"/>
    <s v="Privado"/>
    <s v="LIMA"/>
    <s v="LIMA"/>
    <s v="HUARAL"/>
    <s v="SANTA CRUZ DE ANDAMARCA"/>
    <n v="0"/>
    <x v="7"/>
    <n v="0"/>
    <x v="0"/>
    <n v="0"/>
    <x v="0"/>
    <x v="0"/>
    <n v="0"/>
    <n v="0"/>
    <m/>
    <n v="0.13749999999999998"/>
    <n v="9.9999999999999992E-2"/>
    <n v="7.6479999999999997"/>
    <n v="0"/>
    <n v="14"/>
    <s v="BASE DE DATOS"/>
    <m/>
  </r>
  <r>
    <s v="20"/>
    <x v="1"/>
    <s v="ASLCHA"/>
    <s v="0001021"/>
    <s v="0001021"/>
    <x v="4"/>
    <s v="G1"/>
    <s v="S"/>
    <n v="3"/>
    <n v="1.1499999999999999"/>
    <n v="135.518"/>
    <n v="593.82399999999996"/>
    <n v="729.34199999999998"/>
    <n v="0"/>
    <n v="674.25"/>
    <n v="21.75"/>
    <m/>
    <m/>
    <x v="0"/>
    <s v="ASLCHA0001021G1HI"/>
    <s v="Asociaci¢n Santa Lucia de Chacas"/>
    <x v="44"/>
    <x v="44"/>
    <s v="C.H. Huallin I"/>
    <x v="145"/>
    <x v="4"/>
    <x v="4"/>
    <x v="13"/>
    <x v="1"/>
    <s v="Instalado"/>
    <s v="Operativo"/>
    <s v="Generadora"/>
    <x v="0"/>
    <x v="1"/>
    <x v="0"/>
    <x v="0"/>
    <s v="Privado"/>
    <s v="ANCASH"/>
    <s v="ANCASH"/>
    <s v="ASUNCIÓN"/>
    <s v="CHACAS"/>
    <s v="HUALLÍN"/>
    <x v="7"/>
    <n v="0"/>
    <x v="0"/>
    <n v="0"/>
    <x v="0"/>
    <x v="0"/>
    <n v="729.34199999999998"/>
    <n v="0.72934199999999993"/>
    <m/>
    <n v="0.25"/>
    <n v="9.5833333333333326E-2"/>
    <n v="7.6479999999999997"/>
    <n v="0"/>
    <n v="5"/>
    <s v="BASE DE DATOS"/>
    <m/>
  </r>
  <r>
    <s v="20"/>
    <x v="2"/>
    <s v="ASLCHA"/>
    <s v="0001021"/>
    <s v="0001021"/>
    <x v="4"/>
    <s v="G1"/>
    <s v="S"/>
    <n v="3"/>
    <n v="1.1499999999999999"/>
    <n v="126.345"/>
    <n v="576.14499999999998"/>
    <n v="702.49"/>
    <n v="0"/>
    <n v="652.75"/>
    <n v="67.25"/>
    <m/>
    <m/>
    <x v="0"/>
    <s v="ASLCHA0001021G1HI"/>
    <s v="Asociaci¢n Santa Lucia de Chacas"/>
    <x v="44"/>
    <x v="44"/>
    <s v="C.H. Huallin I"/>
    <x v="145"/>
    <x v="4"/>
    <x v="4"/>
    <x v="13"/>
    <x v="1"/>
    <s v="Instalado"/>
    <s v="Operativo"/>
    <s v="Generadora"/>
    <x v="0"/>
    <x v="1"/>
    <x v="0"/>
    <x v="0"/>
    <s v="Privado"/>
    <s v="ANCASH"/>
    <s v="ANCASH"/>
    <s v="ASUNCIÓN"/>
    <s v="CHACAS"/>
    <s v="HUALLÍN"/>
    <x v="7"/>
    <n v="0"/>
    <x v="0"/>
    <n v="0"/>
    <x v="0"/>
    <x v="0"/>
    <n v="702.49"/>
    <n v="0.70249000000000006"/>
    <m/>
    <n v="0.25"/>
    <n v="9.5833333333333326E-2"/>
    <n v="7.6479999999999997"/>
    <n v="0"/>
    <n v="5"/>
    <s v="BASE DE DATOS"/>
    <m/>
  </r>
  <r>
    <s v="20"/>
    <x v="3"/>
    <s v="ASLCHA"/>
    <s v="0001021"/>
    <s v="0001021"/>
    <x v="4"/>
    <s v="G1"/>
    <s v="S"/>
    <n v="3"/>
    <n v="1.1499999999999999"/>
    <n v="127.19799999999999"/>
    <n v="650.73599999999999"/>
    <n v="777.93399999999997"/>
    <n v="0"/>
    <n v="718.5"/>
    <n v="1.5"/>
    <m/>
    <m/>
    <x v="0"/>
    <s v="ASLCHA0001021G1HI"/>
    <s v="Asociaci¢n Santa Lucia de Chacas"/>
    <x v="44"/>
    <x v="44"/>
    <s v="C.H. Huallin I"/>
    <x v="145"/>
    <x v="4"/>
    <x v="4"/>
    <x v="13"/>
    <x v="1"/>
    <s v="Instalado"/>
    <s v="Operativo"/>
    <s v="Generadora"/>
    <x v="0"/>
    <x v="1"/>
    <x v="0"/>
    <x v="0"/>
    <s v="Privado"/>
    <s v="ANCASH"/>
    <s v="ANCASH"/>
    <s v="ASUNCIÓN"/>
    <s v="CHACAS"/>
    <s v="HUALLÍN"/>
    <x v="7"/>
    <n v="0"/>
    <x v="0"/>
    <n v="0"/>
    <x v="0"/>
    <x v="0"/>
    <n v="777.93399999999997"/>
    <n v="0.77793400000000001"/>
    <m/>
    <n v="0.25"/>
    <n v="9.5833333333333326E-2"/>
    <n v="7.6479999999999997"/>
    <n v="0"/>
    <n v="5"/>
    <s v="BASE DE DATOS"/>
    <m/>
  </r>
  <r>
    <s v="20"/>
    <x v="4"/>
    <s v="ASLCHA"/>
    <s v="0001021"/>
    <s v="0001021"/>
    <x v="4"/>
    <s v="G1"/>
    <s v="S"/>
    <n v="3"/>
    <n v="1.1499999999999999"/>
    <n v="132.51499999999999"/>
    <n v="672.33"/>
    <n v="804.84500000000003"/>
    <n v="0"/>
    <n v="719"/>
    <n v="1"/>
    <m/>
    <m/>
    <x v="0"/>
    <s v="ASLCHA0001021G1HI"/>
    <s v="Asociaci¢n Santa Lucia de Chacas"/>
    <x v="44"/>
    <x v="44"/>
    <s v="C.H. Huallin I"/>
    <x v="145"/>
    <x v="4"/>
    <x v="4"/>
    <x v="13"/>
    <x v="1"/>
    <s v="Instalado"/>
    <s v="Operativo"/>
    <s v="Generadora"/>
    <x v="0"/>
    <x v="1"/>
    <x v="0"/>
    <x v="0"/>
    <s v="Privado"/>
    <s v="ANCASH"/>
    <s v="ANCASH"/>
    <s v="ASUNCIÓN"/>
    <s v="CHACAS"/>
    <s v="HUALLÍN"/>
    <x v="7"/>
    <n v="0"/>
    <x v="0"/>
    <n v="0"/>
    <x v="0"/>
    <x v="0"/>
    <n v="804.84500000000003"/>
    <n v="0.80484500000000003"/>
    <m/>
    <n v="0.25"/>
    <n v="9.5833333333333326E-2"/>
    <n v="7.6479999999999997"/>
    <n v="0"/>
    <n v="5"/>
    <s v="BASE DE DATOS"/>
    <m/>
  </r>
  <r>
    <s v="20"/>
    <x v="0"/>
    <s v="HILARI"/>
    <s v="51201106"/>
    <s v="51201106"/>
    <x v="4"/>
    <s v="G1"/>
    <s v="S"/>
    <n v="0.6"/>
    <n v="0.183"/>
    <n v="12.167999999999999"/>
    <n v="63.975000000000001"/>
    <n v="76.143000000000001"/>
    <n v="10.07"/>
    <n v="10"/>
    <n v="0"/>
    <m/>
    <m/>
    <x v="0"/>
    <s v="HILARI51201106G1HI"/>
    <s v="C¡a. Hidroel‚ctrica San Hilari¢n S.A."/>
    <x v="48"/>
    <x v="48"/>
    <s v="C.H. San Hilarion N°4"/>
    <x v="205"/>
    <x v="4"/>
    <x v="4"/>
    <x v="13"/>
    <x v="1"/>
    <s v="Instalado"/>
    <s v="Operativo"/>
    <s v="Generadora"/>
    <x v="0"/>
    <x v="0"/>
    <x v="0"/>
    <x v="0"/>
    <s v="Privado"/>
    <s v="LIMA"/>
    <s v="LIMA"/>
    <s v="HUAURA"/>
    <s v="SAYAN"/>
    <n v="0"/>
    <x v="7"/>
    <n v="0"/>
    <x v="0"/>
    <n v="0"/>
    <x v="0"/>
    <x v="0"/>
    <n v="76.143000000000001"/>
    <n v="7.6143000000000002E-2"/>
    <m/>
    <n v="4.9999999999999996E-2"/>
    <n v="1.5333333333333332E-2"/>
    <n v="7.6479999999999997"/>
    <n v="0"/>
    <n v="12"/>
    <s v="BASE DE DATOS"/>
    <m/>
  </r>
  <r>
    <s v="20"/>
    <x v="1"/>
    <s v="HILARI"/>
    <s v="51201106"/>
    <s v="51201106"/>
    <x v="4"/>
    <s v="G1"/>
    <s v="S"/>
    <n v="0.6"/>
    <n v="0.14000000000000001"/>
    <n v="6.2990000000000004"/>
    <n v="41.017000000000003"/>
    <n v="47.316000000000003"/>
    <n v="81"/>
    <n v="591"/>
    <n v="0"/>
    <m/>
    <m/>
    <x v="0"/>
    <s v="HILARI51201106G1HI"/>
    <s v="C¡a. Hidroel‚ctrica San Hilari¢n S.A."/>
    <x v="48"/>
    <x v="48"/>
    <s v="C.H. San Hilarion N°4"/>
    <x v="205"/>
    <x v="4"/>
    <x v="4"/>
    <x v="13"/>
    <x v="1"/>
    <s v="Instalado"/>
    <s v="Operativo"/>
    <s v="Generadora"/>
    <x v="0"/>
    <x v="0"/>
    <x v="0"/>
    <x v="0"/>
    <s v="Privado"/>
    <s v="LIMA"/>
    <s v="LIMA"/>
    <s v="HUAURA"/>
    <s v="SAYAN"/>
    <n v="0"/>
    <x v="7"/>
    <n v="0"/>
    <x v="0"/>
    <n v="0"/>
    <x v="0"/>
    <x v="0"/>
    <n v="47.316000000000003"/>
    <n v="4.7316000000000004E-2"/>
    <m/>
    <n v="4.9999999999999996E-2"/>
    <n v="1.5333333333333332E-2"/>
    <n v="7.6479999999999997"/>
    <n v="0"/>
    <n v="12"/>
    <s v="BASE DE DATOS"/>
    <m/>
  </r>
  <r>
    <s v="20"/>
    <x v="2"/>
    <s v="HILARI"/>
    <s v="51201106"/>
    <s v="51201106"/>
    <x v="4"/>
    <s v="G1"/>
    <s v="S"/>
    <n v="0.6"/>
    <n v="0.16200000000000001"/>
    <n v="6.4989999999999997"/>
    <n v="45.975999999999999"/>
    <n v="52.475000000000001"/>
    <n v="17"/>
    <n v="703"/>
    <n v="0"/>
    <m/>
    <m/>
    <x v="0"/>
    <s v="HILARI51201106G1HI"/>
    <s v="C¡a. Hidroel‚ctrica San Hilari¢n S.A."/>
    <x v="48"/>
    <x v="48"/>
    <s v="C.H. San Hilarion N°4"/>
    <x v="205"/>
    <x v="4"/>
    <x v="4"/>
    <x v="13"/>
    <x v="1"/>
    <s v="Instalado"/>
    <s v="Operativo"/>
    <s v="Generadora"/>
    <x v="0"/>
    <x v="0"/>
    <x v="0"/>
    <x v="0"/>
    <s v="Privado"/>
    <s v="LIMA"/>
    <s v="LIMA"/>
    <s v="HUAURA"/>
    <s v="SAYAN"/>
    <n v="0"/>
    <x v="7"/>
    <n v="0"/>
    <x v="0"/>
    <n v="0"/>
    <x v="0"/>
    <x v="0"/>
    <n v="52.475000000000001"/>
    <n v="5.2475000000000001E-2"/>
    <m/>
    <n v="4.9999999999999996E-2"/>
    <n v="1.5333333333333332E-2"/>
    <n v="7.6479999999999997"/>
    <n v="0"/>
    <n v="12"/>
    <s v="BASE DE DATOS"/>
    <m/>
  </r>
  <r>
    <s v="20"/>
    <x v="3"/>
    <s v="HILARI"/>
    <s v="51201106"/>
    <s v="51201106"/>
    <x v="4"/>
    <s v="G1"/>
    <s v="S"/>
    <n v="0.6"/>
    <n v="0.13600000000000001"/>
    <n v="6.2220000000000004"/>
    <n v="37.853000000000002"/>
    <n v="44.075000000000003"/>
    <n v="0"/>
    <n v="720"/>
    <n v="0"/>
    <m/>
    <m/>
    <x v="0"/>
    <s v="HILARI51201106G1HI"/>
    <s v="C¡a. Hidroel‚ctrica San Hilari¢n S.A."/>
    <x v="48"/>
    <x v="48"/>
    <s v="C.H. San Hilarion N°4"/>
    <x v="205"/>
    <x v="4"/>
    <x v="4"/>
    <x v="13"/>
    <x v="1"/>
    <s v="Instalado"/>
    <s v="Operativo"/>
    <s v="Generadora"/>
    <x v="0"/>
    <x v="0"/>
    <x v="0"/>
    <x v="0"/>
    <s v="Privado"/>
    <s v="LIMA"/>
    <s v="LIMA"/>
    <s v="HUAURA"/>
    <s v="SAYAN"/>
    <n v="0"/>
    <x v="7"/>
    <n v="0"/>
    <x v="0"/>
    <n v="0"/>
    <x v="0"/>
    <x v="0"/>
    <n v="44.075000000000003"/>
    <n v="4.4075000000000003E-2"/>
    <m/>
    <n v="4.9999999999999996E-2"/>
    <n v="1.5333333333333332E-2"/>
    <n v="7.6479999999999997"/>
    <n v="0"/>
    <n v="12"/>
    <s v="BASE DE DATOS"/>
    <m/>
  </r>
  <r>
    <s v="20"/>
    <x v="4"/>
    <s v="HILARI"/>
    <s v="51201106"/>
    <s v="51201106"/>
    <x v="4"/>
    <s v="G1"/>
    <s v="S"/>
    <n v="0.6"/>
    <n v="0.186"/>
    <n v="9.4649999999999999"/>
    <n v="53.261000000000003"/>
    <n v="62.725999999999999"/>
    <n v="21"/>
    <n v="699"/>
    <n v="0"/>
    <m/>
    <m/>
    <x v="0"/>
    <s v="HILARI51201106G1HI"/>
    <s v="C¡a. Hidroel‚ctrica San Hilari¢n S.A."/>
    <x v="48"/>
    <x v="48"/>
    <s v="C.H. San Hilarion N°4"/>
    <x v="205"/>
    <x v="4"/>
    <x v="4"/>
    <x v="13"/>
    <x v="1"/>
    <s v="Instalado"/>
    <s v="Operativo"/>
    <s v="Generadora"/>
    <x v="0"/>
    <x v="0"/>
    <x v="0"/>
    <x v="0"/>
    <s v="Privado"/>
    <s v="LIMA"/>
    <s v="LIMA"/>
    <s v="HUAURA"/>
    <s v="SAYAN"/>
    <n v="0"/>
    <x v="7"/>
    <n v="0"/>
    <x v="0"/>
    <n v="0"/>
    <x v="0"/>
    <x v="0"/>
    <n v="62.725999999999999"/>
    <n v="6.2726000000000004E-2"/>
    <m/>
    <n v="4.9999999999999996E-2"/>
    <n v="1.5333333333333332E-2"/>
    <n v="7.6479999999999997"/>
    <n v="0"/>
    <n v="12"/>
    <s v="BASE DE DATOS"/>
    <m/>
  </r>
  <r>
    <s v="20"/>
    <x v="3"/>
    <s v="MULLER"/>
    <s v="31001593"/>
    <s v="31001593"/>
    <x v="4"/>
    <s v="Planta 1"/>
    <s v="S"/>
    <n v="0.16"/>
    <n v="0.16"/>
    <n v="18.841000000000001"/>
    <n v="91.986000000000004"/>
    <n v="110.827"/>
    <n v="0"/>
    <n v="724"/>
    <n v="0"/>
    <m/>
    <m/>
    <x v="0"/>
    <s v="MULLER31001593Planta 1HI"/>
    <s v="E.A.W. MULLER S.A."/>
    <x v="43"/>
    <x v="43"/>
    <s v="C.H. La Esperanza"/>
    <x v="144"/>
    <x v="4"/>
    <x v="4"/>
    <x v="247"/>
    <x v="1"/>
    <s v="Instalado"/>
    <s v="Operativo"/>
    <s v="Generadora"/>
    <x v="0"/>
    <x v="1"/>
    <x v="0"/>
    <x v="0"/>
    <s v="Privado"/>
    <s v="PASCO"/>
    <s v="PASCO"/>
    <s v="OXAPAMPA"/>
    <s v="OXAPAMPA"/>
    <n v="0"/>
    <x v="7"/>
    <n v="0"/>
    <x v="0"/>
    <n v="0"/>
    <x v="0"/>
    <x v="0"/>
    <n v="110.827"/>
    <n v="0.11082699999999999"/>
    <m/>
    <n v="1.3333333333333334E-2"/>
    <n v="1.3333333333333334E-2"/>
    <n v="7.6479999999999997"/>
    <n v="0"/>
    <n v="16"/>
    <s v="BASE DE DATOS"/>
    <m/>
  </r>
  <r>
    <s v="20"/>
    <x v="3"/>
    <s v="MULLER"/>
    <s v="31001593"/>
    <s v="31001593"/>
    <x v="4"/>
    <s v="Planta 2"/>
    <s v="S"/>
    <n v="0.27200000000000002"/>
    <n v="0.27200000000000002"/>
    <n v="28.888000000000002"/>
    <n v="140.666"/>
    <n v="169.554"/>
    <n v="0"/>
    <n v="724"/>
    <n v="0"/>
    <m/>
    <m/>
    <x v="0"/>
    <s v="MULLER31001593Planta 2HI"/>
    <s v="E.A.W. MULLER S.A."/>
    <x v="43"/>
    <x v="43"/>
    <s v="C.H. La Esperanza"/>
    <x v="144"/>
    <x v="4"/>
    <x v="4"/>
    <x v="248"/>
    <x v="1"/>
    <s v="Instalado"/>
    <s v="Operativo"/>
    <s v="Generadora"/>
    <x v="0"/>
    <x v="1"/>
    <x v="0"/>
    <x v="0"/>
    <s v="Privado"/>
    <s v="PASCO"/>
    <s v="PASCO"/>
    <s v="OXAPAMPA"/>
    <s v="OXAPAMPA"/>
    <n v="0"/>
    <x v="7"/>
    <n v="0"/>
    <x v="0"/>
    <n v="0"/>
    <x v="0"/>
    <x v="0"/>
    <n v="169.554"/>
    <n v="0.16955400000000001"/>
    <m/>
    <n v="2.2666666666666668E-2"/>
    <n v="2.2666666666666668E-2"/>
    <n v="7.6479999999999997"/>
    <n v="0"/>
    <n v="16"/>
    <s v="BASE DE DATOS"/>
    <m/>
  </r>
  <r>
    <s v="20"/>
    <x v="3"/>
    <s v="MULLER"/>
    <s v="31001593"/>
    <s v="31001593"/>
    <x v="4"/>
    <s v="Planta 3"/>
    <s v="S"/>
    <n v="0.16"/>
    <n v="0.16"/>
    <n v="19.927"/>
    <n v="92.164000000000001"/>
    <n v="112.09099999999999"/>
    <n v="0"/>
    <n v="724"/>
    <n v="0"/>
    <m/>
    <m/>
    <x v="0"/>
    <s v="MULLER31001593Planta 3HI"/>
    <s v="E.A.W. MULLER S.A."/>
    <x v="43"/>
    <x v="43"/>
    <s v="C.H. La Esperanza"/>
    <x v="144"/>
    <x v="4"/>
    <x v="4"/>
    <x v="249"/>
    <x v="1"/>
    <s v="Instalado"/>
    <s v="Operativo"/>
    <s v="Generadora"/>
    <x v="0"/>
    <x v="1"/>
    <x v="0"/>
    <x v="0"/>
    <s v="Privado"/>
    <s v="PASCO"/>
    <s v="PASCO"/>
    <s v="OXAPAMPA"/>
    <s v="OXAPAMPA"/>
    <n v="0"/>
    <x v="7"/>
    <n v="0"/>
    <x v="0"/>
    <n v="0"/>
    <x v="0"/>
    <x v="0"/>
    <n v="112.09099999999999"/>
    <n v="0.112091"/>
    <m/>
    <n v="1.3333333333333334E-2"/>
    <n v="1.3333333333333334E-2"/>
    <n v="7.6479999999999997"/>
    <n v="1.4210854715202004E-14"/>
    <n v="16"/>
    <s v="BASE DE DATOS"/>
    <m/>
  </r>
  <r>
    <s v="20"/>
    <x v="3"/>
    <s v="MULLER"/>
    <s v="31001593"/>
    <s v="31001593"/>
    <x v="4"/>
    <s v="Planta 1-2-3"/>
    <s v="N"/>
    <n v="0.59199999999999997"/>
    <n v="0"/>
    <n v="0"/>
    <n v="0"/>
    <n v="0"/>
    <n v="0"/>
    <n v="0"/>
    <n v="0"/>
    <m/>
    <m/>
    <x v="1"/>
    <s v="MULLER31001593Planta 1-2-3HI"/>
    <s v="E.A.W. MULLER S.A."/>
    <x v="43"/>
    <x v="43"/>
    <s v="C.H. La Esperanza"/>
    <x v="144"/>
    <x v="4"/>
    <x v="4"/>
    <x v="291"/>
    <x v="1"/>
    <s v="Instalado"/>
    <n v="0"/>
    <s v="Generadora"/>
    <x v="0"/>
    <x v="1"/>
    <x v="0"/>
    <x v="0"/>
    <s v="Privado"/>
    <s v="PASCO"/>
    <s v="PASCO"/>
    <s v="OXAPAMPA"/>
    <s v="OXAPAMPA"/>
    <n v="0"/>
    <x v="7"/>
    <n v="0"/>
    <x v="0"/>
    <n v="0"/>
    <x v="0"/>
    <x v="0"/>
    <n v="0"/>
    <n v="0"/>
    <m/>
    <s v="-"/>
    <s v="-"/>
    <e v="#N/A"/>
    <n v="0"/>
    <n v="16"/>
    <s v="BASE DE DATOS"/>
    <m/>
  </r>
  <r>
    <s v="20"/>
    <x v="4"/>
    <s v="MULLER"/>
    <s v="31001593"/>
    <s v="31001593"/>
    <x v="4"/>
    <s v="Planta 1"/>
    <s v="S"/>
    <n v="0.16"/>
    <n v="0.16"/>
    <n v="18.841000000000001"/>
    <n v="91.986000000000004"/>
    <n v="110.827"/>
    <n v="0"/>
    <n v="724"/>
    <n v="0"/>
    <m/>
    <m/>
    <x v="0"/>
    <s v="MULLER31001593Planta 1HI"/>
    <s v="E.A.W. MULLER S.A."/>
    <x v="43"/>
    <x v="43"/>
    <s v="C.H. La Esperanza"/>
    <x v="144"/>
    <x v="4"/>
    <x v="4"/>
    <x v="247"/>
    <x v="1"/>
    <s v="Instalado"/>
    <s v="Operativo"/>
    <s v="Generadora"/>
    <x v="0"/>
    <x v="1"/>
    <x v="0"/>
    <x v="0"/>
    <s v="Privado"/>
    <s v="PASCO"/>
    <s v="PASCO"/>
    <s v="OXAPAMPA"/>
    <s v="OXAPAMPA"/>
    <n v="0"/>
    <x v="7"/>
    <n v="0"/>
    <x v="0"/>
    <n v="0"/>
    <x v="0"/>
    <x v="0"/>
    <n v="110.827"/>
    <n v="0.11082699999999999"/>
    <m/>
    <n v="1.3333333333333334E-2"/>
    <n v="1.3333333333333334E-2"/>
    <n v="7.6479999999999997"/>
    <n v="0"/>
    <n v="16"/>
    <s v="BASE DE DATOS"/>
    <m/>
  </r>
  <r>
    <s v="20"/>
    <x v="4"/>
    <s v="MULLER"/>
    <s v="31001593"/>
    <s v="31001593"/>
    <x v="4"/>
    <s v="Planta 2"/>
    <s v="S"/>
    <n v="0.27200000000000002"/>
    <n v="0.27200000000000002"/>
    <n v="28.120999999999999"/>
    <n v="136.93199999999999"/>
    <n v="165.053"/>
    <n v="0"/>
    <n v="724"/>
    <n v="0"/>
    <m/>
    <m/>
    <x v="0"/>
    <s v="MULLER31001593Planta 2HI"/>
    <s v="E.A.W. MULLER S.A."/>
    <x v="43"/>
    <x v="43"/>
    <s v="C.H. La Esperanza"/>
    <x v="144"/>
    <x v="4"/>
    <x v="4"/>
    <x v="248"/>
    <x v="1"/>
    <s v="Instalado"/>
    <s v="Operativo"/>
    <s v="Generadora"/>
    <x v="0"/>
    <x v="1"/>
    <x v="0"/>
    <x v="0"/>
    <s v="Privado"/>
    <s v="PASCO"/>
    <s v="PASCO"/>
    <s v="OXAPAMPA"/>
    <s v="OXAPAMPA"/>
    <n v="0"/>
    <x v="7"/>
    <n v="0"/>
    <x v="0"/>
    <n v="0"/>
    <x v="0"/>
    <x v="0"/>
    <n v="165.053"/>
    <n v="0.16505300000000001"/>
    <m/>
    <n v="2.2666666666666668E-2"/>
    <n v="2.2666666666666668E-2"/>
    <n v="7.6479999999999997"/>
    <n v="0"/>
    <n v="16"/>
    <s v="BASE DE DATOS"/>
    <m/>
  </r>
  <r>
    <s v="20"/>
    <x v="4"/>
    <s v="MULLER"/>
    <s v="31001593"/>
    <s v="31001593"/>
    <x v="4"/>
    <s v="Planta 3"/>
    <s v="S"/>
    <n v="0.16"/>
    <n v="0.16"/>
    <n v="18.629000000000001"/>
    <n v="90.715000000000003"/>
    <n v="109.34399999999999"/>
    <n v="0"/>
    <n v="724"/>
    <n v="0"/>
    <m/>
    <m/>
    <x v="0"/>
    <s v="MULLER31001593Planta 3HI"/>
    <s v="E.A.W. MULLER S.A."/>
    <x v="43"/>
    <x v="43"/>
    <s v="C.H. La Esperanza"/>
    <x v="144"/>
    <x v="4"/>
    <x v="4"/>
    <x v="249"/>
    <x v="1"/>
    <s v="Instalado"/>
    <s v="Operativo"/>
    <s v="Generadora"/>
    <x v="0"/>
    <x v="1"/>
    <x v="0"/>
    <x v="0"/>
    <s v="Privado"/>
    <s v="PASCO"/>
    <s v="PASCO"/>
    <s v="OXAPAMPA"/>
    <s v="OXAPAMPA"/>
    <n v="0"/>
    <x v="7"/>
    <n v="0"/>
    <x v="0"/>
    <n v="0"/>
    <x v="0"/>
    <x v="0"/>
    <n v="109.34399999999999"/>
    <n v="0.109344"/>
    <m/>
    <n v="1.3333333333333334E-2"/>
    <n v="1.3333333333333334E-2"/>
    <n v="7.6479999999999997"/>
    <n v="1.4210854715202004E-14"/>
    <n v="16"/>
    <s v="BASE DE DATOS"/>
    <m/>
  </r>
  <r>
    <s v="20"/>
    <x v="4"/>
    <s v="ELSE"/>
    <s v="33006600"/>
    <s v="33006600"/>
    <x v="4"/>
    <s v="Grupo 1"/>
    <s v="S"/>
    <n v="0.16"/>
    <n v="0.14000000000000001"/>
    <n v="16.795999999999999"/>
    <n v="63.823"/>
    <n v="80.617999999999995"/>
    <n v="121"/>
    <n v="623"/>
    <n v="0"/>
    <m/>
    <m/>
    <x v="0"/>
    <s v="ELSE33006600Grupo 1HI"/>
    <s v="Electro Sur Este S. A."/>
    <x v="8"/>
    <x v="8"/>
    <s v="C. H. Huancaray"/>
    <x v="180"/>
    <x v="4"/>
    <x v="4"/>
    <x v="44"/>
    <x v="1"/>
    <s v="Instalado"/>
    <s v="Operativo"/>
    <s v="Distribuidora"/>
    <x v="0"/>
    <x v="1"/>
    <x v="0"/>
    <x v="0"/>
    <s v="Estatal"/>
    <s v="APURIMAC"/>
    <s v="APURIMAC"/>
    <s v="ANDAHUAYLAS"/>
    <s v="HUANCARAY"/>
    <n v="0"/>
    <x v="7"/>
    <n v="0"/>
    <x v="0"/>
    <n v="0"/>
    <x v="0"/>
    <x v="0"/>
    <n v="80.617999999999995"/>
    <n v="8.0617999999999995E-2"/>
    <m/>
    <n v="1.3333333333333334E-2"/>
    <n v="1.1666666666666667E-2"/>
    <n v="7.6479999999999997"/>
    <n v="1.0000000000047748E-3"/>
    <n v="22"/>
    <s v="BASE DE DATOS"/>
    <m/>
  </r>
  <r>
    <s v="20"/>
    <x v="4"/>
    <s v="ELSE"/>
    <s v="33006600"/>
    <s v="33006600"/>
    <x v="4"/>
    <s v="Grupo 2"/>
    <s v="S"/>
    <n v="0.42"/>
    <n v="0.41"/>
    <n v="59.841999999999999"/>
    <n v="227.399"/>
    <n v="287.24099999999999"/>
    <n v="20.5"/>
    <n v="723.5"/>
    <n v="0"/>
    <m/>
    <m/>
    <x v="0"/>
    <s v="ELSE33006600Grupo 2HI"/>
    <s v="Electro Sur Este S. A."/>
    <x v="8"/>
    <x v="8"/>
    <s v="C. H. Huancaray"/>
    <x v="180"/>
    <x v="4"/>
    <x v="4"/>
    <x v="171"/>
    <x v="1"/>
    <s v="Instalado"/>
    <s v="Operativo"/>
    <s v="Distribuidora"/>
    <x v="0"/>
    <x v="1"/>
    <x v="0"/>
    <x v="0"/>
    <s v="Estatal"/>
    <s v="APURIMAC"/>
    <s v="APURIMAC"/>
    <s v="ANDAHUAYLAS"/>
    <s v="HUANCARAY"/>
    <n v="0"/>
    <x v="7"/>
    <n v="0"/>
    <x v="0"/>
    <n v="0"/>
    <x v="0"/>
    <x v="0"/>
    <n v="287.24099999999999"/>
    <n v="0.28724099999999997"/>
    <m/>
    <n v="3.4999999999999996E-2"/>
    <n v="3.4166666666666665E-2"/>
    <n v="7.6479999999999997"/>
    <n v="0"/>
    <n v="22"/>
    <s v="BASE DE DATOS"/>
    <m/>
  </r>
  <r>
    <s v="20"/>
    <x v="4"/>
    <s v="ELSE"/>
    <s v="33007600"/>
    <s v="33007600"/>
    <x v="4"/>
    <s v="Grupo 1"/>
    <s v="S"/>
    <n v="0.96599999999999997"/>
    <n v="0.95"/>
    <n v="118.05200000000001"/>
    <n v="448.59800000000001"/>
    <n v="566.65099999999995"/>
    <n v="0"/>
    <n v="744"/>
    <n v="0"/>
    <m/>
    <m/>
    <x v="0"/>
    <s v="ELSE33007600Grupo 1HI"/>
    <s v="Electro Sur Este S. A."/>
    <x v="8"/>
    <x v="8"/>
    <s v="C. H. Chumbao"/>
    <x v="181"/>
    <x v="4"/>
    <x v="4"/>
    <x v="44"/>
    <x v="1"/>
    <s v="Instalado"/>
    <s v="Operativo"/>
    <s v="Distribuidora"/>
    <x v="0"/>
    <x v="1"/>
    <x v="0"/>
    <x v="0"/>
    <s v="Estatal"/>
    <s v="APURIMAC"/>
    <s v="APURIMAC"/>
    <s v="ANDAHUAYLAS"/>
    <s v="SAN JERONIMO"/>
    <n v="0"/>
    <x v="7"/>
    <n v="0"/>
    <x v="0"/>
    <n v="0"/>
    <x v="0"/>
    <x v="0"/>
    <n v="566.65099999999995"/>
    <n v="0.5666509999999999"/>
    <m/>
    <n v="8.0500000000000002E-2"/>
    <n v="7.9166666666666663E-2"/>
    <n v="7.6479999999999997"/>
    <n v="-9.9999999997635314E-4"/>
    <n v="22"/>
    <s v="BASE DE DATOS"/>
    <m/>
  </r>
  <r>
    <s v="20"/>
    <x v="4"/>
    <s v="ELSE"/>
    <s v="33007600"/>
    <s v="33007600"/>
    <x v="4"/>
    <s v="Grupo 2"/>
    <s v="S"/>
    <n v="0.96599999999999997"/>
    <n v="0.95"/>
    <n v="107.566"/>
    <n v="408.75200000000001"/>
    <n v="516.31799999999998"/>
    <n v="0"/>
    <n v="689.5"/>
    <n v="54.5"/>
    <m/>
    <m/>
    <x v="0"/>
    <s v="ELSE33007600Grupo 2HI"/>
    <s v="Electro Sur Este S. A."/>
    <x v="8"/>
    <x v="8"/>
    <s v="C. H. Chumbao"/>
    <x v="181"/>
    <x v="4"/>
    <x v="4"/>
    <x v="171"/>
    <x v="1"/>
    <s v="Instalado"/>
    <s v="Operativo"/>
    <s v="Distribuidora"/>
    <x v="0"/>
    <x v="1"/>
    <x v="0"/>
    <x v="0"/>
    <s v="Estatal"/>
    <s v="APURIMAC"/>
    <s v="APURIMAC"/>
    <s v="ANDAHUAYLAS"/>
    <s v="SAN JERONIMO"/>
    <n v="0"/>
    <x v="7"/>
    <n v="0"/>
    <x v="0"/>
    <n v="0"/>
    <x v="0"/>
    <x v="0"/>
    <n v="516.31799999999998"/>
    <n v="0.51631799999999994"/>
    <m/>
    <n v="8.0500000000000002E-2"/>
    <n v="7.9166666666666663E-2"/>
    <n v="7.6479999999999997"/>
    <n v="0"/>
    <n v="22"/>
    <s v="BASE DE DATOS"/>
    <m/>
  </r>
  <r>
    <s v="20"/>
    <x v="4"/>
    <s v="ELSE"/>
    <s v="33008600"/>
    <s v="33008600"/>
    <x v="4"/>
    <s v="Grupo 1"/>
    <s v="S"/>
    <n v="0.59199999999999997"/>
    <n v="0.55000000000000004"/>
    <n v="84.817999999999998"/>
    <n v="322.30700000000002"/>
    <n v="407.125"/>
    <n v="0"/>
    <n v="744"/>
    <n v="0"/>
    <m/>
    <m/>
    <x v="0"/>
    <s v="ELSE33008600Grupo 1HI"/>
    <s v="Electro Sur Este S. A."/>
    <x v="8"/>
    <x v="8"/>
    <s v="C. H. Matará"/>
    <x v="182"/>
    <x v="4"/>
    <x v="4"/>
    <x v="44"/>
    <x v="1"/>
    <s v="Instalado"/>
    <s v="Operativo"/>
    <s v="Distribuidora"/>
    <x v="0"/>
    <x v="1"/>
    <x v="0"/>
    <x v="0"/>
    <s v="Estatal"/>
    <s v="APURIMAC"/>
    <s v="APURIMAC"/>
    <s v="ABANCAY"/>
    <s v="ANDAHUAYLAS"/>
    <n v="0"/>
    <x v="7"/>
    <n v="0"/>
    <x v="0"/>
    <n v="0"/>
    <x v="0"/>
    <x v="0"/>
    <n v="407.125"/>
    <n v="0.40712500000000001"/>
    <m/>
    <n v="4.9333333333333333E-2"/>
    <n v="4.5833333333333337E-2"/>
    <n v="7.6479999999999997"/>
    <n v="0"/>
    <n v="22"/>
    <s v="BASE DE DATOS"/>
    <m/>
  </r>
  <r>
    <s v="20"/>
    <x v="4"/>
    <s v="ELSE"/>
    <s v="33008600"/>
    <s v="33008600"/>
    <x v="4"/>
    <s v="Grupo 2"/>
    <s v="S"/>
    <n v="0.59199999999999997"/>
    <n v="0.52400000000000002"/>
    <n v="84.66"/>
    <n v="321.70600000000002"/>
    <n v="406.36599999999999"/>
    <n v="14"/>
    <n v="730"/>
    <n v="0"/>
    <m/>
    <m/>
    <x v="0"/>
    <s v="ELSE33008600Grupo 2HI"/>
    <s v="Electro Sur Este S. A."/>
    <x v="8"/>
    <x v="8"/>
    <s v="C. H. Matará"/>
    <x v="182"/>
    <x v="4"/>
    <x v="4"/>
    <x v="171"/>
    <x v="1"/>
    <s v="Instalado"/>
    <s v="Operativo"/>
    <s v="Distribuidora"/>
    <x v="0"/>
    <x v="1"/>
    <x v="0"/>
    <x v="0"/>
    <s v="Estatal"/>
    <s v="APURIMAC"/>
    <s v="APURIMAC"/>
    <s v="ABANCAY"/>
    <s v="ANDAHUAYLAS"/>
    <n v="0"/>
    <x v="7"/>
    <n v="0"/>
    <x v="0"/>
    <n v="0"/>
    <x v="0"/>
    <x v="0"/>
    <n v="406.36599999999999"/>
    <n v="0.406366"/>
    <m/>
    <n v="4.9333333333333333E-2"/>
    <n v="4.3333333333333335E-2"/>
    <n v="7.6479999999999997"/>
    <n v="0"/>
    <n v="22"/>
    <s v="BASE DE DATOS"/>
    <m/>
  </r>
  <r>
    <s v="20"/>
    <x v="4"/>
    <s v="ELSE"/>
    <s v="33008600"/>
    <s v="33008600"/>
    <x v="4"/>
    <s v="Grupo 3"/>
    <s v="S"/>
    <n v="0.436"/>
    <n v="0.4"/>
    <n v="62.029000000000003"/>
    <n v="235.71199999999999"/>
    <n v="297.74099999999999"/>
    <n v="2.5"/>
    <n v="741.5"/>
    <n v="0"/>
    <m/>
    <m/>
    <x v="0"/>
    <s v="ELSE33008600Grupo 3HI"/>
    <s v="Electro Sur Este S. A."/>
    <x v="8"/>
    <x v="8"/>
    <s v="C. H. Matará"/>
    <x v="182"/>
    <x v="4"/>
    <x v="4"/>
    <x v="172"/>
    <x v="1"/>
    <s v="Instalado"/>
    <s v="Operativo"/>
    <s v="Distribuidora"/>
    <x v="0"/>
    <x v="1"/>
    <x v="0"/>
    <x v="0"/>
    <s v="Estatal"/>
    <s v="APURIMAC"/>
    <s v="APURIMAC"/>
    <s v="ABANCAY"/>
    <s v="ANDAHUAYLAS"/>
    <n v="0"/>
    <x v="7"/>
    <n v="0"/>
    <x v="0"/>
    <n v="0"/>
    <x v="0"/>
    <x v="0"/>
    <n v="297.74099999999999"/>
    <n v="0.29774099999999998"/>
    <m/>
    <n v="3.4999999999999996E-2"/>
    <n v="3.3333333333333333E-2"/>
    <n v="7.6479999999999997"/>
    <n v="0"/>
    <n v="22"/>
    <s v="BASE DE DATOS"/>
    <m/>
  </r>
  <r>
    <s v="20"/>
    <x v="4"/>
    <s v="ELSE"/>
    <s v="33009600"/>
    <s v="33009600"/>
    <x v="4"/>
    <s v="Francis I"/>
    <s v="S"/>
    <n v="0.2"/>
    <n v="0.2"/>
    <n v="25.603999999999999"/>
    <n v="97.296000000000006"/>
    <n v="122.9"/>
    <n v="75.25"/>
    <n v="668.75"/>
    <n v="0"/>
    <m/>
    <m/>
    <x v="0"/>
    <s v="ELSE33009600Francis IHI"/>
    <s v="Electro Sur Este S. A."/>
    <x v="8"/>
    <x v="8"/>
    <s v="C. H. Vilcabamba"/>
    <x v="183"/>
    <x v="4"/>
    <x v="4"/>
    <x v="284"/>
    <x v="1"/>
    <s v="Instalado"/>
    <s v="Operativo"/>
    <s v="Distribuidora"/>
    <x v="0"/>
    <x v="1"/>
    <x v="0"/>
    <x v="0"/>
    <s v="Estatal"/>
    <s v="APURIMAC"/>
    <s v="APURIMAC"/>
    <s v="GRAU"/>
    <s v="VILCABAMBA"/>
    <n v="0"/>
    <x v="7"/>
    <n v="0"/>
    <x v="0"/>
    <n v="0"/>
    <x v="0"/>
    <x v="0"/>
    <n v="122.9"/>
    <n v="0.12290000000000001"/>
    <m/>
    <n v="1.6666666666666666E-2"/>
    <n v="1.6666666666666666E-2"/>
    <n v="7.6479999999999997"/>
    <n v="0"/>
    <n v="22"/>
    <s v="BASE DE DATOS"/>
    <m/>
  </r>
  <r>
    <s v="20"/>
    <x v="4"/>
    <s v="ELSE"/>
    <s v="33009600"/>
    <s v="33009600"/>
    <x v="4"/>
    <s v="Francis II"/>
    <s v="S"/>
    <n v="0.2"/>
    <n v="0.2"/>
    <n v="26.175000000000001"/>
    <n v="99.462999999999994"/>
    <n v="125.63800000000001"/>
    <n v="62.5"/>
    <n v="681.5"/>
    <n v="0"/>
    <m/>
    <m/>
    <x v="0"/>
    <s v="ELSE33009600Francis IIHI"/>
    <s v="Electro Sur Este S. A."/>
    <x v="8"/>
    <x v="8"/>
    <s v="C. H. Vilcabamba"/>
    <x v="183"/>
    <x v="4"/>
    <x v="4"/>
    <x v="285"/>
    <x v="1"/>
    <s v="Instalado"/>
    <s v="Operativo"/>
    <s v="Distribuidora"/>
    <x v="0"/>
    <x v="1"/>
    <x v="0"/>
    <x v="0"/>
    <s v="Estatal"/>
    <s v="APURIMAC"/>
    <s v="APURIMAC"/>
    <s v="GRAU"/>
    <s v="VILCABAMBA"/>
    <n v="0"/>
    <x v="7"/>
    <n v="0"/>
    <x v="0"/>
    <n v="0"/>
    <x v="0"/>
    <x v="0"/>
    <n v="125.63800000000001"/>
    <n v="0.125638"/>
    <m/>
    <n v="1.6666666666666666E-2"/>
    <n v="1.6666666666666666E-2"/>
    <n v="7.6479999999999997"/>
    <n v="-1.4210854715202004E-14"/>
    <n v="22"/>
    <s v="BASE DE DATOS"/>
    <m/>
  </r>
  <r>
    <s v="20"/>
    <x v="4"/>
    <s v="ELSE"/>
    <s v="33010600"/>
    <s v="33010600"/>
    <x v="4"/>
    <s v="Pelton"/>
    <s v="S"/>
    <n v="1.6"/>
    <n v="1.5"/>
    <n v="178.35"/>
    <n v="677.73099999999999"/>
    <n v="856.08100000000002"/>
    <n v="0"/>
    <n v="742.5"/>
    <n v="1.5"/>
    <m/>
    <m/>
    <x v="0"/>
    <s v="ELSE33010600PeltonHI"/>
    <s v="Electro Sur Este S. A."/>
    <x v="8"/>
    <x v="8"/>
    <s v="C. H. Mancahuara"/>
    <x v="184"/>
    <x v="4"/>
    <x v="4"/>
    <x v="286"/>
    <x v="1"/>
    <s v="Instalado"/>
    <s v="Operativo"/>
    <s v="Distribuidora"/>
    <x v="0"/>
    <x v="1"/>
    <x v="0"/>
    <x v="0"/>
    <s v="Estatal"/>
    <s v="APURIMAC"/>
    <s v="APURIMAC"/>
    <s v="GRAU"/>
    <s v="CURASCO"/>
    <n v="0"/>
    <x v="7"/>
    <n v="0"/>
    <x v="0"/>
    <n v="0"/>
    <x v="0"/>
    <x v="0"/>
    <n v="856.08100000000002"/>
    <n v="0.85608099999999998"/>
    <m/>
    <n v="0.13333333333333333"/>
    <n v="0.125"/>
    <n v="7.6479999999999997"/>
    <n v="0"/>
    <n v="22"/>
    <s v="BASE DE DATOS"/>
    <m/>
  </r>
  <r>
    <s v="20"/>
    <x v="4"/>
    <s v="ELSE"/>
    <s v="33010600"/>
    <s v="33010600"/>
    <x v="4"/>
    <s v="Pelton 2"/>
    <s v="S"/>
    <n v="1.6"/>
    <n v="1.5"/>
    <n v="191.57400000000001"/>
    <n v="727.98299999999995"/>
    <n v="919.55700000000002"/>
    <n v="0"/>
    <n v="732.82"/>
    <n v="11.18"/>
    <m/>
    <m/>
    <x v="0"/>
    <s v="ELSE33010600Pelton 2HI"/>
    <s v="Electro Sur Este S. A."/>
    <x v="8"/>
    <x v="8"/>
    <s v="C. H. Mancahuara"/>
    <x v="184"/>
    <x v="4"/>
    <x v="4"/>
    <x v="287"/>
    <x v="1"/>
    <s v="Instalado"/>
    <s v="Operativo"/>
    <s v="Distribuidora"/>
    <x v="0"/>
    <x v="1"/>
    <x v="0"/>
    <x v="0"/>
    <s v="Estatal"/>
    <s v="APURIMAC"/>
    <s v="APURIMAC"/>
    <s v="GRAU"/>
    <s v="CURASCO"/>
    <n v="0"/>
    <x v="7"/>
    <n v="0"/>
    <x v="0"/>
    <n v="0"/>
    <x v="0"/>
    <x v="0"/>
    <n v="919.55700000000002"/>
    <n v="0.91955700000000007"/>
    <m/>
    <n v="0.13333333333333333"/>
    <n v="0.125"/>
    <n v="7.6479999999999997"/>
    <n v="0"/>
    <n v="22"/>
    <s v="BASE DE DATOS"/>
    <m/>
  </r>
  <r>
    <s v="20"/>
    <x v="4"/>
    <s v="ELSE"/>
    <s v="00400000"/>
    <s v="00400000"/>
    <x v="4"/>
    <s v="Grupo 1"/>
    <s v="S"/>
    <n v="0.312"/>
    <n v="0.28999999999999998"/>
    <n v="40.006999999999998"/>
    <n v="152.02500000000001"/>
    <n v="192.03100000000001"/>
    <n v="38.75"/>
    <n v="705.25"/>
    <n v="0"/>
    <m/>
    <m/>
    <x v="0"/>
    <s v="ELSE00400000Grupo 1HI"/>
    <s v="Electro Sur Este S. A."/>
    <x v="8"/>
    <x v="8"/>
    <s v="C. H. Hercca"/>
    <x v="185"/>
    <x v="4"/>
    <x v="4"/>
    <x v="44"/>
    <x v="1"/>
    <s v="Instalado"/>
    <s v="Operativo"/>
    <s v="Distribuidora"/>
    <x v="0"/>
    <x v="1"/>
    <x v="0"/>
    <x v="0"/>
    <s v="Estatal"/>
    <s v="CUSCO"/>
    <s v="CUSCO"/>
    <s v="CANCHIS"/>
    <s v="SICUANI"/>
    <n v="0"/>
    <x v="7"/>
    <n v="0"/>
    <x v="0"/>
    <n v="0"/>
    <x v="0"/>
    <x v="0"/>
    <n v="192.03100000000001"/>
    <n v="0.19203100000000001"/>
    <m/>
    <n v="2.5999999999999999E-2"/>
    <n v="2.2500000000000003E-2"/>
    <n v="7.6479999999999997"/>
    <n v="1.0000000000047748E-3"/>
    <n v="22"/>
    <s v="BASE DE DATOS"/>
    <m/>
  </r>
  <r>
    <s v="20"/>
    <x v="4"/>
    <s v="ELSE"/>
    <s v="00400000"/>
    <s v="00400000"/>
    <x v="4"/>
    <s v="Grupo 2"/>
    <s v="S"/>
    <n v="0.312"/>
    <n v="0.27"/>
    <n v="38.015999999999998"/>
    <n v="144.459"/>
    <n v="182.47499999999999"/>
    <n v="38.75"/>
    <n v="705.25"/>
    <n v="0"/>
    <m/>
    <m/>
    <x v="0"/>
    <s v="ELSE00400000Grupo 2HI"/>
    <s v="Electro Sur Este S. A."/>
    <x v="8"/>
    <x v="8"/>
    <s v="C. H. Hercca"/>
    <x v="185"/>
    <x v="4"/>
    <x v="4"/>
    <x v="171"/>
    <x v="1"/>
    <s v="Instalado"/>
    <s v="Operativo"/>
    <s v="Distribuidora"/>
    <x v="0"/>
    <x v="1"/>
    <x v="0"/>
    <x v="0"/>
    <s v="Estatal"/>
    <s v="CUSCO"/>
    <s v="CUSCO"/>
    <s v="CANCHIS"/>
    <s v="SICUANI"/>
    <n v="0"/>
    <x v="7"/>
    <n v="0"/>
    <x v="0"/>
    <n v="0"/>
    <x v="0"/>
    <x v="0"/>
    <n v="182.47499999999999"/>
    <n v="0.182475"/>
    <m/>
    <n v="2.5999999999999999E-2"/>
    <n v="2.4166666666666666E-2"/>
    <n v="7.6479999999999997"/>
    <n v="0"/>
    <n v="22"/>
    <s v="BASE DE DATOS"/>
    <m/>
  </r>
  <r>
    <s v="20"/>
    <x v="4"/>
    <s v="ELSE"/>
    <s v="00400000"/>
    <s v="00400000"/>
    <x v="4"/>
    <s v="Grupo 3"/>
    <s v="S"/>
    <n v="0.41599999999999998"/>
    <n v="0.41"/>
    <n v="60.716000000000001"/>
    <n v="230.721"/>
    <n v="291.43700000000001"/>
    <n v="43.5"/>
    <n v="700.5"/>
    <n v="0"/>
    <m/>
    <m/>
    <x v="0"/>
    <s v="ELSE00400000Grupo 3HI"/>
    <s v="Electro Sur Este S. A."/>
    <x v="8"/>
    <x v="8"/>
    <s v="C. H. Hercca"/>
    <x v="185"/>
    <x v="4"/>
    <x v="4"/>
    <x v="172"/>
    <x v="1"/>
    <s v="Instalado"/>
    <s v="Operativo"/>
    <s v="Distribuidora"/>
    <x v="0"/>
    <x v="1"/>
    <x v="0"/>
    <x v="0"/>
    <s v="Estatal"/>
    <s v="CUSCO"/>
    <s v="CUSCO"/>
    <s v="CANCHIS"/>
    <s v="SICUANI"/>
    <n v="0"/>
    <x v="7"/>
    <n v="0"/>
    <x v="0"/>
    <n v="0"/>
    <x v="0"/>
    <x v="0"/>
    <n v="291.43700000000001"/>
    <n v="0.291437"/>
    <m/>
    <n v="3.4666666666666665E-2"/>
    <n v="3.4166666666666665E-2"/>
    <n v="7.6479999999999997"/>
    <n v="0"/>
    <n v="22"/>
    <s v="BASE DE DATOS"/>
    <m/>
  </r>
  <r>
    <s v="20"/>
    <x v="4"/>
    <s v="ELSE"/>
    <s v="51013098"/>
    <s v="51013098"/>
    <x v="4"/>
    <s v="Grupo 1"/>
    <s v="S"/>
    <n v="0.5"/>
    <n v="0.5"/>
    <n v="71.242000000000004"/>
    <n v="270.71800000000002"/>
    <n v="341.96"/>
    <n v="3.5"/>
    <n v="740.5"/>
    <n v="0"/>
    <m/>
    <m/>
    <x v="0"/>
    <s v="ELSE51013098Grupo 1HI"/>
    <s v="Electro Sur Este S. A."/>
    <x v="8"/>
    <x v="8"/>
    <s v="C. H. Chuyapi"/>
    <x v="186"/>
    <x v="4"/>
    <x v="4"/>
    <x v="44"/>
    <x v="1"/>
    <s v="Instalado"/>
    <s v="Operativo"/>
    <s v="Distribuidora"/>
    <x v="0"/>
    <x v="1"/>
    <x v="0"/>
    <x v="0"/>
    <s v="Estatal"/>
    <s v="CUSCO"/>
    <s v="CUSCO"/>
    <s v="LA CONVENCION"/>
    <s v="QUILLABAMBA"/>
    <n v="0"/>
    <x v="7"/>
    <n v="0"/>
    <x v="0"/>
    <n v="0"/>
    <x v="0"/>
    <x v="0"/>
    <n v="341.96"/>
    <n v="0.34195999999999999"/>
    <m/>
    <n v="4.1666666666666664E-2"/>
    <n v="4.1666666666666664E-2"/>
    <n v="7.6479999999999997"/>
    <n v="5.6843418860808015E-14"/>
    <n v="22"/>
    <s v="BASE DE DATOS"/>
    <m/>
  </r>
  <r>
    <s v="20"/>
    <x v="4"/>
    <s v="ELSE"/>
    <s v="51013098"/>
    <s v="51013098"/>
    <x v="4"/>
    <s v="Grupo 2"/>
    <s v="S"/>
    <n v="0.5"/>
    <n v="0.5"/>
    <n v="73.796000000000006"/>
    <n v="280.423"/>
    <n v="354.21800000000002"/>
    <n v="3.75"/>
    <n v="740.25"/>
    <n v="0"/>
    <m/>
    <m/>
    <x v="0"/>
    <s v="ELSE51013098Grupo 2HI"/>
    <s v="Electro Sur Este S. A."/>
    <x v="8"/>
    <x v="8"/>
    <s v="C. H. Chuyapi"/>
    <x v="186"/>
    <x v="4"/>
    <x v="4"/>
    <x v="171"/>
    <x v="1"/>
    <s v="Instalado"/>
    <s v="Operativo"/>
    <s v="Distribuidora"/>
    <x v="0"/>
    <x v="1"/>
    <x v="0"/>
    <x v="0"/>
    <s v="Estatal"/>
    <s v="CUSCO"/>
    <s v="CUSCO"/>
    <s v="LA CONVENCION"/>
    <s v="QUILLABAMBA"/>
    <n v="0"/>
    <x v="7"/>
    <n v="0"/>
    <x v="0"/>
    <n v="0"/>
    <x v="0"/>
    <x v="0"/>
    <n v="354.21800000000002"/>
    <n v="0.35421800000000003"/>
    <m/>
    <n v="4.1666666666666664E-2"/>
    <n v="4.1666666666666664E-2"/>
    <n v="7.6479999999999997"/>
    <n v="9.9999999997635314E-4"/>
    <n v="22"/>
    <s v="BASE DE DATOS"/>
    <m/>
  </r>
  <r>
    <s v="20"/>
    <x v="4"/>
    <s v="ELSE"/>
    <s v="51013098"/>
    <s v="51013098"/>
    <x v="4"/>
    <s v="Grupo 3"/>
    <s v="S"/>
    <n v="0.4"/>
    <n v="0.4"/>
    <n v="48.073"/>
    <n v="182.678"/>
    <n v="230.751"/>
    <n v="4.25"/>
    <n v="739.75"/>
    <n v="0"/>
    <m/>
    <m/>
    <x v="0"/>
    <s v="ELSE51013098Grupo 3HI"/>
    <s v="Electro Sur Este S. A."/>
    <x v="8"/>
    <x v="8"/>
    <s v="C. H. Chuyapi"/>
    <x v="186"/>
    <x v="4"/>
    <x v="4"/>
    <x v="172"/>
    <x v="1"/>
    <s v="Instalado"/>
    <s v="Operativo"/>
    <s v="Distribuidora"/>
    <x v="0"/>
    <x v="1"/>
    <x v="0"/>
    <x v="0"/>
    <s v="Estatal"/>
    <s v="CUSCO"/>
    <s v="CUSCO"/>
    <s v="LA CONVENCION"/>
    <s v="QUILLABAMBA"/>
    <n v="0"/>
    <x v="7"/>
    <n v="0"/>
    <x v="0"/>
    <n v="0"/>
    <x v="0"/>
    <x v="0"/>
    <n v="230.751"/>
    <n v="0.23075100000000001"/>
    <m/>
    <n v="4.1666666666666664E-2"/>
    <n v="3.3333333333333333E-2"/>
    <n v="7.6479999999999997"/>
    <n v="0"/>
    <n v="22"/>
    <s v="BASE DE DATOS"/>
    <m/>
  </r>
  <r>
    <s v="20"/>
    <x v="3"/>
    <s v="EGEPSA"/>
    <s v="41071696"/>
    <s v="41071696"/>
    <x v="4"/>
    <s v="Grupo 1"/>
    <s v="S"/>
    <n v="0.3"/>
    <n v="0.23"/>
    <n v="24.614999999999998"/>
    <n v="88.38"/>
    <n v="112.995"/>
    <n v="7"/>
    <n v="713"/>
    <n v="0"/>
    <m/>
    <m/>
    <x v="0"/>
    <s v="EGEPSA41071696Grupo 1HI"/>
    <s v="Emp. Gen y Comercializadora de Serv Pub de Elec. Pangoa"/>
    <x v="41"/>
    <x v="41"/>
    <s v="C. H. Pangoa"/>
    <x v="132"/>
    <x v="4"/>
    <x v="4"/>
    <x v="44"/>
    <x v="1"/>
    <s v="Instalado"/>
    <s v="Inoperativo"/>
    <s v="Generadora"/>
    <x v="0"/>
    <x v="1"/>
    <x v="0"/>
    <x v="0"/>
    <s v="Privado"/>
    <s v="JUNIN"/>
    <s v="JUNIN"/>
    <s v="SATIPO"/>
    <s v="PANGOA"/>
    <n v="0"/>
    <x v="7"/>
    <n v="0"/>
    <x v="0"/>
    <n v="0"/>
    <x v="0"/>
    <x v="0"/>
    <n v="112.995"/>
    <n v="0.112995"/>
    <m/>
    <n v="2.4999999999999998E-2"/>
    <n v="2.1666666666666667E-2"/>
    <n v="7.6479999999999997"/>
    <n v="-1.4210854715202004E-14"/>
    <n v="31"/>
    <s v="BASE DE DATOS"/>
    <m/>
  </r>
  <r>
    <s v="20"/>
    <x v="3"/>
    <s v="EGEPSA"/>
    <s v="41071696"/>
    <s v="41071696"/>
    <x v="4"/>
    <s v="Grupo 2"/>
    <s v="S"/>
    <n v="0.3"/>
    <n v="0.26"/>
    <n v="24.768000000000001"/>
    <n v="93.647999999999996"/>
    <n v="118.416"/>
    <n v="7"/>
    <n v="713"/>
    <n v="0"/>
    <m/>
    <m/>
    <x v="0"/>
    <s v="EGEPSA41071696Grupo 2HI"/>
    <s v="Emp. Gen y Comercializadora de Serv Pub de Elec. Pangoa"/>
    <x v="41"/>
    <x v="41"/>
    <s v="C. H. Pangoa"/>
    <x v="132"/>
    <x v="4"/>
    <x v="4"/>
    <x v="171"/>
    <x v="1"/>
    <s v="Instalado"/>
    <s v="Operativo"/>
    <s v="Generadora"/>
    <x v="0"/>
    <x v="1"/>
    <x v="0"/>
    <x v="0"/>
    <s v="Privado"/>
    <s v="JUNIN"/>
    <s v="JUNIN"/>
    <s v="SATIPO"/>
    <s v="PANGOA"/>
    <n v="0"/>
    <x v="7"/>
    <n v="0"/>
    <x v="0"/>
    <n v="0"/>
    <x v="0"/>
    <x v="0"/>
    <n v="118.416"/>
    <n v="0.11841599999999999"/>
    <m/>
    <n v="2.4999999999999998E-2"/>
    <n v="2.1000000000000001E-2"/>
    <n v="7.6479999999999997"/>
    <n v="0"/>
    <n v="31"/>
    <s v="BASE DE DATOS"/>
    <m/>
  </r>
  <r>
    <s v="20"/>
    <x v="4"/>
    <s v="EGEPSA"/>
    <s v="41071696"/>
    <s v="41071696"/>
    <x v="4"/>
    <s v="Grupo 1"/>
    <s v="S"/>
    <n v="0.3"/>
    <n v="0.251"/>
    <n v="26.594999999999999"/>
    <n v="95.715000000000003"/>
    <n v="122.31"/>
    <n v="0"/>
    <n v="724"/>
    <n v="0"/>
    <m/>
    <m/>
    <x v="0"/>
    <s v="EGEPSA41071696Grupo 1HI"/>
    <s v="Emp. Gen y Comercializadora de Serv Pub de Elec. Pangoa"/>
    <x v="41"/>
    <x v="41"/>
    <s v="C. H. Pangoa"/>
    <x v="132"/>
    <x v="4"/>
    <x v="4"/>
    <x v="44"/>
    <x v="1"/>
    <s v="Instalado"/>
    <s v="Inoperativo"/>
    <s v="Generadora"/>
    <x v="0"/>
    <x v="1"/>
    <x v="0"/>
    <x v="0"/>
    <s v="Privado"/>
    <s v="JUNIN"/>
    <s v="JUNIN"/>
    <s v="SATIPO"/>
    <s v="PANGOA"/>
    <n v="0"/>
    <x v="7"/>
    <n v="0"/>
    <x v="0"/>
    <n v="0"/>
    <x v="0"/>
    <x v="0"/>
    <n v="122.31"/>
    <n v="0.12231"/>
    <m/>
    <n v="2.4999999999999998E-2"/>
    <n v="2.1666666666666667E-2"/>
    <n v="7.6479999999999997"/>
    <n v="0"/>
    <n v="31"/>
    <s v="BASE DE DATOS"/>
    <m/>
  </r>
  <r>
    <s v="20"/>
    <x v="4"/>
    <s v="EGEPSA"/>
    <s v="41071696"/>
    <s v="41071696"/>
    <x v="4"/>
    <s v="Grupo 2"/>
    <s v="S"/>
    <n v="0.3"/>
    <n v="0.23100000000000001"/>
    <n v="26.448"/>
    <n v="94.751999999999995"/>
    <n v="121.2"/>
    <n v="0"/>
    <n v="724"/>
    <n v="0"/>
    <m/>
    <m/>
    <x v="0"/>
    <s v="EGEPSA41071696Grupo 2HI"/>
    <s v="Emp. Gen y Comercializadora de Serv Pub de Elec. Pangoa"/>
    <x v="41"/>
    <x v="41"/>
    <s v="C. H. Pangoa"/>
    <x v="132"/>
    <x v="4"/>
    <x v="4"/>
    <x v="171"/>
    <x v="1"/>
    <s v="Instalado"/>
    <s v="Operativo"/>
    <s v="Generadora"/>
    <x v="0"/>
    <x v="1"/>
    <x v="0"/>
    <x v="0"/>
    <s v="Privado"/>
    <s v="JUNIN"/>
    <s v="JUNIN"/>
    <s v="SATIPO"/>
    <s v="PANGOA"/>
    <n v="0"/>
    <x v="7"/>
    <n v="0"/>
    <x v="0"/>
    <n v="0"/>
    <x v="0"/>
    <x v="0"/>
    <n v="121.2"/>
    <n v="0.1212"/>
    <m/>
    <n v="2.4999999999999998E-2"/>
    <n v="2.1000000000000001E-2"/>
    <n v="7.6479999999999997"/>
    <n v="-1.4210854715202004E-14"/>
    <n v="31"/>
    <s v="BASE DE DATOS"/>
    <m/>
  </r>
  <r>
    <s v="20"/>
    <x v="2"/>
    <s v="ENEDIS"/>
    <s v="15004693"/>
    <s v="15004693"/>
    <x v="4"/>
    <s v="FRANCIS N║ 1"/>
    <s v="S"/>
    <n v="0.14000000000000001"/>
    <n v="0.14000000000000001"/>
    <n v="9.875"/>
    <n v="19.338000000000001"/>
    <n v="29.213000000000001"/>
    <n v="0"/>
    <n v="339"/>
    <n v="0"/>
    <m/>
    <m/>
    <x v="0"/>
    <s v="ENEDIS15004693FRANCIS N║ 1HI"/>
    <s v="ENEL Distribución Perú S.A.A."/>
    <x v="6"/>
    <x v="6"/>
    <s v="C.H. Acos"/>
    <x v="163"/>
    <x v="4"/>
    <x v="4"/>
    <x v="260"/>
    <x v="1"/>
    <s v="Instalado"/>
    <n v="0"/>
    <s v="Distribuidora"/>
    <x v="0"/>
    <x v="0"/>
    <x v="0"/>
    <x v="0"/>
    <s v="Privado"/>
    <s v="LIMA"/>
    <s v="LIMA"/>
    <s v="HUARAL"/>
    <s v="SAN MIGUEL DE ACOS"/>
    <n v="0"/>
    <x v="7"/>
    <n v="0"/>
    <x v="0"/>
    <n v="0"/>
    <x v="0"/>
    <x v="0"/>
    <n v="29.213000000000001"/>
    <n v="2.9212999999999999E-2"/>
    <m/>
    <n v="1.1666666666666667E-2"/>
    <n v="1.1666666666666667E-2"/>
    <n v="7.6479999999999997"/>
    <n v="0"/>
    <n v="43"/>
    <s v="BASE DE DATOS"/>
    <m/>
  </r>
  <r>
    <s v="20"/>
    <x v="2"/>
    <s v="ENEDIS"/>
    <s v="15004693"/>
    <s v="15004693"/>
    <x v="4"/>
    <s v="FRANCIS N║ 2"/>
    <s v="S"/>
    <n v="0.14000000000000001"/>
    <n v="0.14000000000000001"/>
    <n v="11.695"/>
    <n v="45.424999999999997"/>
    <n v="57.12"/>
    <n v="0"/>
    <n v="744"/>
    <n v="0"/>
    <m/>
    <m/>
    <x v="0"/>
    <s v="ENEDIS15004693FRANCIS N║ 2HI"/>
    <s v="ENEL Distribución Perú S.A.A."/>
    <x v="6"/>
    <x v="6"/>
    <s v="C.H. Acos"/>
    <x v="163"/>
    <x v="4"/>
    <x v="4"/>
    <x v="261"/>
    <x v="1"/>
    <s v="Instalado"/>
    <n v="0"/>
    <s v="Distribuidora"/>
    <x v="0"/>
    <x v="0"/>
    <x v="0"/>
    <x v="0"/>
    <s v="Privado"/>
    <s v="LIMA"/>
    <s v="LIMA"/>
    <s v="HUARAL"/>
    <s v="SAN MIGUEL DE ACOS"/>
    <n v="0"/>
    <x v="7"/>
    <n v="0"/>
    <x v="0"/>
    <n v="0"/>
    <x v="0"/>
    <x v="0"/>
    <n v="57.12"/>
    <n v="5.7119999999999997E-2"/>
    <m/>
    <n v="1.1666666666666667E-2"/>
    <n v="1.1666666666666667E-2"/>
    <n v="7.6479999999999997"/>
    <n v="0"/>
    <n v="43"/>
    <s v="BASE DE DATOS"/>
    <m/>
  </r>
  <r>
    <s v="20"/>
    <x v="2"/>
    <s v="ENEDIS"/>
    <s v="15004893"/>
    <s v="15004893"/>
    <x v="4"/>
    <s v="FRANCIS 3"/>
    <s v="S"/>
    <n v="7.4999999999999997E-2"/>
    <n v="7.4999999999999997E-2"/>
    <n v="0"/>
    <n v="0"/>
    <n v="0"/>
    <n v="0"/>
    <n v="0"/>
    <n v="0"/>
    <m/>
    <m/>
    <x v="0"/>
    <s v="ENEDIS15004893FRANCIS 3HI"/>
    <s v="ENEL Distribución Perú S.A.A."/>
    <x v="6"/>
    <x v="6"/>
    <s v="C.H. Ravira-Pacaraos"/>
    <x v="164"/>
    <x v="4"/>
    <x v="4"/>
    <x v="262"/>
    <x v="1"/>
    <s v="Instalado"/>
    <n v="0"/>
    <s v="Distribuidora"/>
    <x v="0"/>
    <x v="0"/>
    <x v="0"/>
    <x v="0"/>
    <s v="Privado"/>
    <s v="LIMA"/>
    <s v="LIMA"/>
    <s v="HUARAL"/>
    <s v="PACARAOS"/>
    <n v="0"/>
    <x v="7"/>
    <n v="0"/>
    <x v="0"/>
    <n v="0"/>
    <x v="0"/>
    <x v="0"/>
    <n v="0"/>
    <n v="0"/>
    <m/>
    <n v="6.2499999999999995E-3"/>
    <n v="6.2499999999999995E-3"/>
    <n v="7.6479999999999997"/>
    <n v="0"/>
    <n v="43"/>
    <s v="BASE DE DATOS"/>
    <m/>
  </r>
  <r>
    <s v="20"/>
    <x v="2"/>
    <s v="ENEDIS"/>
    <s v="15004893"/>
    <s v="15004893"/>
    <x v="4"/>
    <s v="FRANCIS 4"/>
    <s v="S"/>
    <n v="7.4999999999999997E-2"/>
    <n v="7.4999999999999997E-2"/>
    <n v="16.632000000000001"/>
    <n v="11.087999999999999"/>
    <n v="27.72"/>
    <n v="0"/>
    <n v="648"/>
    <n v="0"/>
    <m/>
    <m/>
    <x v="0"/>
    <s v="ENEDIS15004893FRANCIS 4HI"/>
    <s v="ENEL Distribución Perú S.A.A."/>
    <x v="6"/>
    <x v="6"/>
    <s v="C.H. Ravira-Pacaraos"/>
    <x v="164"/>
    <x v="4"/>
    <x v="4"/>
    <x v="263"/>
    <x v="1"/>
    <s v="Instalado"/>
    <n v="0"/>
    <s v="Distribuidora"/>
    <x v="0"/>
    <x v="0"/>
    <x v="0"/>
    <x v="0"/>
    <s v="Privado"/>
    <s v="LIMA"/>
    <s v="LIMA"/>
    <s v="HUARAL"/>
    <s v="PACARAOS"/>
    <n v="0"/>
    <x v="7"/>
    <n v="0"/>
    <x v="0"/>
    <n v="0"/>
    <x v="0"/>
    <x v="0"/>
    <n v="27.72"/>
    <n v="2.7719999999999998E-2"/>
    <m/>
    <n v="6.2499999999999995E-3"/>
    <n v="6.2499999999999995E-3"/>
    <n v="7.6479999999999997"/>
    <n v="0"/>
    <n v="43"/>
    <s v="BASE DE DATOS"/>
    <m/>
  </r>
  <r>
    <s v="20"/>
    <x v="2"/>
    <s v="ENEDIS"/>
    <s v="51000495"/>
    <s v="51000495"/>
    <x v="4"/>
    <s v="Turgo N║ 1"/>
    <s v="S"/>
    <n v="0.25"/>
    <n v="0.25"/>
    <n v="14.67"/>
    <n v="39.459000000000003"/>
    <n v="54.128999999999998"/>
    <n v="0"/>
    <n v="744"/>
    <n v="0"/>
    <m/>
    <m/>
    <x v="0"/>
    <s v="ENEDIS51000495Turgo N║ 1HI"/>
    <s v="ENEL Distribución Perú S.A.A."/>
    <x v="6"/>
    <x v="6"/>
    <s v="C. H. NAVA"/>
    <x v="165"/>
    <x v="4"/>
    <x v="4"/>
    <x v="264"/>
    <x v="1"/>
    <s v="Instalado"/>
    <n v="0"/>
    <s v="Distribuidora"/>
    <x v="0"/>
    <x v="0"/>
    <x v="0"/>
    <x v="0"/>
    <s v="Privado"/>
    <s v="LIMA"/>
    <s v="LIMA"/>
    <s v="OYON"/>
    <s v="PACHANGARA"/>
    <n v="0"/>
    <x v="7"/>
    <n v="0"/>
    <x v="0"/>
    <n v="0"/>
    <x v="0"/>
    <x v="0"/>
    <n v="54.128999999999998"/>
    <n v="5.4128999999999997E-2"/>
    <m/>
    <n v="2.0833333333333332E-2"/>
    <n v="2.0833333333333332E-2"/>
    <n v="7.6479999999999997"/>
    <n v="7.1054273576010019E-15"/>
    <n v="43"/>
    <s v="BASE DE DATOS"/>
    <m/>
  </r>
  <r>
    <s v="20"/>
    <x v="2"/>
    <s v="ENEDIS"/>
    <s v="51000495"/>
    <s v="51000495"/>
    <x v="4"/>
    <s v="Turgo N║ 2"/>
    <s v="S"/>
    <n v="0.27700000000000002"/>
    <n v="0.25"/>
    <n v="11.286"/>
    <n v="33.372"/>
    <n v="44.658000000000001"/>
    <n v="0"/>
    <n v="744"/>
    <n v="0"/>
    <m/>
    <m/>
    <x v="0"/>
    <s v="ENEDIS51000495Turgo N║ 2HI"/>
    <s v="ENEL Distribución Perú S.A.A."/>
    <x v="6"/>
    <x v="6"/>
    <s v="C. H. NAVA"/>
    <x v="165"/>
    <x v="4"/>
    <x v="4"/>
    <x v="265"/>
    <x v="1"/>
    <s v="Instalado"/>
    <n v="0"/>
    <s v="Distribuidora"/>
    <x v="0"/>
    <x v="0"/>
    <x v="0"/>
    <x v="0"/>
    <s v="Privado"/>
    <s v="LIMA"/>
    <s v="LIMA"/>
    <s v="OYON"/>
    <s v="PACHANGARA"/>
    <n v="0"/>
    <x v="7"/>
    <n v="0"/>
    <x v="0"/>
    <n v="0"/>
    <x v="0"/>
    <x v="0"/>
    <n v="44.658000000000001"/>
    <n v="4.4658000000000003E-2"/>
    <m/>
    <n v="2.3083333333333334E-2"/>
    <n v="2.0833333333333332E-2"/>
    <n v="7.6479999999999997"/>
    <n v="0"/>
    <n v="43"/>
    <s v="BASE DE DATOS"/>
    <m/>
  </r>
  <r>
    <s v="20"/>
    <x v="2"/>
    <s v="ENEDIS"/>
    <s v="15004393"/>
    <s v="15004393"/>
    <x v="4"/>
    <s v="PELTON N║ 1"/>
    <s v="S"/>
    <n v="0.5"/>
    <n v="0.45"/>
    <n v="8.0670000000000002"/>
    <n v="1.9350000000000001"/>
    <n v="10.002000000000001"/>
    <n v="0"/>
    <n v="154"/>
    <n v="0"/>
    <m/>
    <m/>
    <x v="0"/>
    <s v="ENEDIS15004393PELTON N║ 1HI"/>
    <s v="ENEL Distribución Perú S.A.A."/>
    <x v="6"/>
    <x v="6"/>
    <s v="C.H. Canta"/>
    <x v="166"/>
    <x v="4"/>
    <x v="4"/>
    <x v="266"/>
    <x v="1"/>
    <s v="Instalado"/>
    <n v="0"/>
    <s v="Distribuidora"/>
    <x v="0"/>
    <x v="0"/>
    <x v="0"/>
    <x v="0"/>
    <s v="Privado"/>
    <s v="LIMA"/>
    <s v="LIMA"/>
    <s v="CANTA"/>
    <s v="CANTA"/>
    <n v="0"/>
    <x v="7"/>
    <n v="0"/>
    <x v="0"/>
    <n v="0"/>
    <x v="0"/>
    <x v="0"/>
    <n v="10.002000000000001"/>
    <n v="1.0002E-2"/>
    <m/>
    <n v="4.1666666666666664E-2"/>
    <n v="3.7499999999999999E-2"/>
    <n v="7.6479999999999997"/>
    <n v="0"/>
    <n v="43"/>
    <s v="BASE DE DATOS"/>
    <m/>
  </r>
  <r>
    <s v="20"/>
    <x v="2"/>
    <s v="ENEDIS"/>
    <s v="15004393"/>
    <s v="15004393"/>
    <x v="4"/>
    <s v="PELTON N║ 2"/>
    <s v="S"/>
    <n v="0.5"/>
    <n v="0.45"/>
    <n v="23.475000000000001"/>
    <n v="94.906000000000006"/>
    <n v="118.381"/>
    <n v="0"/>
    <n v="735"/>
    <n v="0"/>
    <m/>
    <m/>
    <x v="0"/>
    <s v="ENEDIS15004393PELTON N║ 2HI"/>
    <s v="ENEL Distribución Perú S.A.A."/>
    <x v="6"/>
    <x v="6"/>
    <s v="C.H. Canta"/>
    <x v="166"/>
    <x v="4"/>
    <x v="4"/>
    <x v="267"/>
    <x v="1"/>
    <s v="Instalado"/>
    <n v="0"/>
    <s v="Distribuidora"/>
    <x v="0"/>
    <x v="0"/>
    <x v="0"/>
    <x v="0"/>
    <s v="Privado"/>
    <s v="LIMA"/>
    <s v="LIMA"/>
    <s v="CANTA"/>
    <s v="CANTA"/>
    <n v="0"/>
    <x v="7"/>
    <n v="0"/>
    <x v="0"/>
    <n v="0"/>
    <x v="0"/>
    <x v="0"/>
    <n v="118.381"/>
    <n v="0.118381"/>
    <m/>
    <n v="4.1666666666666664E-2"/>
    <n v="3.7499999999999999E-2"/>
    <n v="7.6479999999999997"/>
    <n v="0"/>
    <n v="43"/>
    <s v="BASE DE DATOS"/>
    <m/>
  </r>
  <r>
    <s v="20"/>
    <x v="2"/>
    <s v="ENEDIS"/>
    <s v="15004593"/>
    <s v="15004593"/>
    <x v="4"/>
    <s v="FRANCIS N ║ 6"/>
    <s v="S"/>
    <n v="0.11"/>
    <n v="9.9000000000000005E-2"/>
    <n v="0"/>
    <n v="0"/>
    <n v="0"/>
    <n v="0"/>
    <n v="0"/>
    <n v="0"/>
    <m/>
    <m/>
    <x v="0"/>
    <s v="ENEDIS15004593FRANCIS N ║ 6HI"/>
    <s v="ENEL Distribución Perú S.A.A."/>
    <x v="6"/>
    <x v="6"/>
    <s v="C.H. Yaso"/>
    <x v="167"/>
    <x v="4"/>
    <x v="4"/>
    <x v="268"/>
    <x v="1"/>
    <s v="Instalado"/>
    <n v="0"/>
    <s v="Distribuidora"/>
    <x v="0"/>
    <x v="0"/>
    <x v="0"/>
    <x v="0"/>
    <s v="Privado"/>
    <s v="LIMA"/>
    <s v="LIMA"/>
    <s v="CANTA"/>
    <s v="SANTA ROSA DE QUIVES"/>
    <n v="0"/>
    <x v="7"/>
    <n v="0"/>
    <x v="0"/>
    <n v="0"/>
    <x v="0"/>
    <x v="0"/>
    <n v="0"/>
    <n v="0"/>
    <m/>
    <n v="9.1666666666666667E-3"/>
    <n v="8.2500000000000004E-3"/>
    <n v="7.6479999999999997"/>
    <n v="0"/>
    <n v="43"/>
    <s v="BASE DE DATOS"/>
    <m/>
  </r>
  <r>
    <s v="20"/>
    <x v="2"/>
    <s v="ENEDIS"/>
    <s v="15004593"/>
    <s v="15004593"/>
    <x v="4"/>
    <s v="KUBOTTA N║ 4"/>
    <s v="S"/>
    <n v="0.08"/>
    <n v="7.1999999999999995E-2"/>
    <n v="0"/>
    <n v="0"/>
    <n v="0"/>
    <n v="0"/>
    <n v="0"/>
    <n v="0"/>
    <m/>
    <m/>
    <x v="0"/>
    <s v="ENEDIS15004593KUBOTTA N║ 4HI"/>
    <s v="ENEL Distribución Perú S.A.A."/>
    <x v="6"/>
    <x v="6"/>
    <s v="C.H. Yaso"/>
    <x v="167"/>
    <x v="4"/>
    <x v="4"/>
    <x v="269"/>
    <x v="1"/>
    <s v="Instalado"/>
    <n v="0"/>
    <s v="Distribuidora"/>
    <x v="0"/>
    <x v="0"/>
    <x v="0"/>
    <x v="0"/>
    <s v="Privado"/>
    <s v="LIMA"/>
    <s v="LIMA"/>
    <s v="CANTA"/>
    <s v="SANTA ROSA DE QUIVES"/>
    <n v="0"/>
    <x v="7"/>
    <n v="0"/>
    <x v="0"/>
    <n v="0"/>
    <x v="0"/>
    <x v="0"/>
    <n v="0"/>
    <n v="0"/>
    <m/>
    <n v="6.6666666666666671E-3"/>
    <n v="5.9999999999999993E-3"/>
    <n v="7.6479999999999997"/>
    <n v="0"/>
    <n v="43"/>
    <s v="BASE DE DATOS"/>
    <m/>
  </r>
  <r>
    <s v="20"/>
    <x v="3"/>
    <s v="ENEDIS"/>
    <s v="15004693"/>
    <s v="15004693"/>
    <x v="4"/>
    <s v="FRANCIS N║ 1"/>
    <s v="S"/>
    <n v="0.14000000000000001"/>
    <n v="0.14000000000000001"/>
    <n v="11.67"/>
    <n v="20.751000000000001"/>
    <n v="32.420999999999999"/>
    <n v="0"/>
    <n v="720"/>
    <n v="0"/>
    <m/>
    <m/>
    <x v="0"/>
    <s v="ENEDIS15004693FRANCIS N║ 1HI"/>
    <s v="ENEL Distribución Perú S.A.A."/>
    <x v="6"/>
    <x v="6"/>
    <s v="C.H. Acos"/>
    <x v="163"/>
    <x v="4"/>
    <x v="4"/>
    <x v="260"/>
    <x v="1"/>
    <s v="Instalado"/>
    <n v="0"/>
    <s v="Distribuidora"/>
    <x v="0"/>
    <x v="0"/>
    <x v="0"/>
    <x v="0"/>
    <s v="Privado"/>
    <s v="LIMA"/>
    <s v="LIMA"/>
    <s v="HUARAL"/>
    <s v="SAN MIGUEL DE ACOS"/>
    <n v="0"/>
    <x v="7"/>
    <n v="0"/>
    <x v="0"/>
    <n v="0"/>
    <x v="0"/>
    <x v="0"/>
    <n v="32.420999999999999"/>
    <n v="3.2420999999999998E-2"/>
    <m/>
    <n v="1.1666666666666667E-2"/>
    <n v="1.1666666666666667E-2"/>
    <n v="7.6479999999999997"/>
    <n v="0"/>
    <n v="43"/>
    <s v="BASE DE DATOS"/>
    <m/>
  </r>
  <r>
    <s v="20"/>
    <x v="3"/>
    <s v="ENEDIS"/>
    <s v="15004693"/>
    <s v="15004693"/>
    <x v="4"/>
    <s v="FRANCIS N║ 2"/>
    <s v="S"/>
    <n v="0.14000000000000001"/>
    <n v="0.14000000000000001"/>
    <n v="12.412000000000001"/>
    <n v="48.23"/>
    <n v="60.642000000000003"/>
    <n v="0"/>
    <n v="704"/>
    <n v="0"/>
    <m/>
    <m/>
    <x v="0"/>
    <s v="ENEDIS15004693FRANCIS N║ 2HI"/>
    <s v="ENEL Distribución Perú S.A.A."/>
    <x v="6"/>
    <x v="6"/>
    <s v="C.H. Acos"/>
    <x v="163"/>
    <x v="4"/>
    <x v="4"/>
    <x v="261"/>
    <x v="1"/>
    <s v="Instalado"/>
    <n v="0"/>
    <s v="Distribuidora"/>
    <x v="0"/>
    <x v="0"/>
    <x v="0"/>
    <x v="0"/>
    <s v="Privado"/>
    <s v="LIMA"/>
    <s v="LIMA"/>
    <s v="HUARAL"/>
    <s v="SAN MIGUEL DE ACOS"/>
    <n v="0"/>
    <x v="7"/>
    <n v="0"/>
    <x v="0"/>
    <n v="0"/>
    <x v="0"/>
    <x v="0"/>
    <n v="60.642000000000003"/>
    <n v="6.0642000000000001E-2"/>
    <m/>
    <n v="1.1666666666666667E-2"/>
    <n v="1.1666666666666667E-2"/>
    <n v="7.6479999999999997"/>
    <n v="-7.1054273576010019E-15"/>
    <n v="43"/>
    <s v="BASE DE DATOS"/>
    <m/>
  </r>
  <r>
    <s v="20"/>
    <x v="3"/>
    <s v="ENEDIS"/>
    <s v="15004893"/>
    <s v="15004893"/>
    <x v="4"/>
    <s v="FRANCIS 3"/>
    <s v="S"/>
    <n v="7.4999999999999997E-2"/>
    <n v="7.4999999999999997E-2"/>
    <n v="3.28"/>
    <n v="7.72"/>
    <n v="11"/>
    <n v="0"/>
    <n v="372"/>
    <n v="0"/>
    <m/>
    <m/>
    <x v="0"/>
    <s v="ENEDIS15004893FRANCIS 3HI"/>
    <s v="ENEL Distribución Perú S.A.A."/>
    <x v="6"/>
    <x v="6"/>
    <s v="C.H. Ravira-Pacaraos"/>
    <x v="164"/>
    <x v="4"/>
    <x v="4"/>
    <x v="262"/>
    <x v="1"/>
    <s v="Instalado"/>
    <n v="0"/>
    <s v="Distribuidora"/>
    <x v="0"/>
    <x v="0"/>
    <x v="0"/>
    <x v="0"/>
    <s v="Privado"/>
    <s v="LIMA"/>
    <s v="LIMA"/>
    <s v="HUARAL"/>
    <s v="PACARAOS"/>
    <n v="0"/>
    <x v="7"/>
    <n v="0"/>
    <x v="0"/>
    <n v="0"/>
    <x v="0"/>
    <x v="0"/>
    <n v="11"/>
    <n v="1.0999999999999999E-2"/>
    <m/>
    <n v="6.2499999999999995E-3"/>
    <n v="6.2499999999999995E-3"/>
    <n v="7.6479999999999997"/>
    <n v="0"/>
    <n v="43"/>
    <s v="BASE DE DATOS"/>
    <m/>
  </r>
  <r>
    <s v="20"/>
    <x v="3"/>
    <s v="ENEDIS"/>
    <s v="15004893"/>
    <s v="15004893"/>
    <x v="4"/>
    <s v="FRANCIS 4"/>
    <s v="S"/>
    <n v="7.4999999999999997E-2"/>
    <n v="7.4999999999999997E-2"/>
    <n v="3.6"/>
    <n v="20.079999999999998"/>
    <n v="23.68"/>
    <n v="0"/>
    <n v="636"/>
    <n v="0"/>
    <m/>
    <m/>
    <x v="0"/>
    <s v="ENEDIS15004893FRANCIS 4HI"/>
    <s v="ENEL Distribución Perú S.A.A."/>
    <x v="6"/>
    <x v="6"/>
    <s v="C.H. Ravira-Pacaraos"/>
    <x v="164"/>
    <x v="4"/>
    <x v="4"/>
    <x v="263"/>
    <x v="1"/>
    <s v="Instalado"/>
    <n v="0"/>
    <s v="Distribuidora"/>
    <x v="0"/>
    <x v="0"/>
    <x v="0"/>
    <x v="0"/>
    <s v="Privado"/>
    <s v="LIMA"/>
    <s v="LIMA"/>
    <s v="HUARAL"/>
    <s v="PACARAOS"/>
    <n v="0"/>
    <x v="7"/>
    <n v="0"/>
    <x v="0"/>
    <n v="0"/>
    <x v="0"/>
    <x v="0"/>
    <n v="23.68"/>
    <n v="2.368E-2"/>
    <m/>
    <n v="6.2499999999999995E-3"/>
    <n v="6.2499999999999995E-3"/>
    <n v="7.6479999999999997"/>
    <n v="0"/>
    <n v="43"/>
    <s v="BASE DE DATOS"/>
    <m/>
  </r>
  <r>
    <s v="20"/>
    <x v="3"/>
    <s v="ENEDIS"/>
    <s v="51000495"/>
    <s v="51000495"/>
    <x v="4"/>
    <s v="Turgo N║ 1"/>
    <s v="S"/>
    <n v="0.25"/>
    <n v="0.25"/>
    <n v="12.913"/>
    <n v="37.697000000000003"/>
    <n v="50.61"/>
    <n v="0"/>
    <n v="696"/>
    <n v="0"/>
    <m/>
    <m/>
    <x v="0"/>
    <s v="ENEDIS51000495Turgo N║ 1HI"/>
    <s v="ENEL Distribución Perú S.A.A."/>
    <x v="6"/>
    <x v="6"/>
    <s v="C. H. NAVA"/>
    <x v="165"/>
    <x v="4"/>
    <x v="4"/>
    <x v="264"/>
    <x v="1"/>
    <s v="Instalado"/>
    <n v="0"/>
    <s v="Distribuidora"/>
    <x v="0"/>
    <x v="0"/>
    <x v="0"/>
    <x v="0"/>
    <s v="Privado"/>
    <s v="LIMA"/>
    <s v="LIMA"/>
    <s v="OYON"/>
    <s v="PACHANGARA"/>
    <n v="0"/>
    <x v="7"/>
    <n v="0"/>
    <x v="0"/>
    <n v="0"/>
    <x v="0"/>
    <x v="0"/>
    <n v="50.61"/>
    <n v="5.0610000000000002E-2"/>
    <m/>
    <n v="2.0833333333333332E-2"/>
    <n v="2.0833333333333332E-2"/>
    <n v="7.6479999999999997"/>
    <n v="0"/>
    <n v="43"/>
    <s v="BASE DE DATOS"/>
    <m/>
  </r>
  <r>
    <s v="20"/>
    <x v="3"/>
    <s v="ENEDIS"/>
    <s v="51000495"/>
    <s v="51000495"/>
    <x v="4"/>
    <s v="Turgo N║ 2"/>
    <s v="S"/>
    <n v="0.27700000000000002"/>
    <n v="0.25"/>
    <n v="10.94"/>
    <n v="32.283999999999999"/>
    <n v="43.223999999999997"/>
    <n v="0"/>
    <n v="696"/>
    <n v="0"/>
    <m/>
    <m/>
    <x v="0"/>
    <s v="ENEDIS51000495Turgo N║ 2HI"/>
    <s v="ENEL Distribución Perú S.A.A."/>
    <x v="6"/>
    <x v="6"/>
    <s v="C. H. NAVA"/>
    <x v="165"/>
    <x v="4"/>
    <x v="4"/>
    <x v="265"/>
    <x v="1"/>
    <s v="Instalado"/>
    <n v="0"/>
    <s v="Distribuidora"/>
    <x v="0"/>
    <x v="0"/>
    <x v="0"/>
    <x v="0"/>
    <s v="Privado"/>
    <s v="LIMA"/>
    <s v="LIMA"/>
    <s v="OYON"/>
    <s v="PACHANGARA"/>
    <n v="0"/>
    <x v="7"/>
    <n v="0"/>
    <x v="0"/>
    <n v="0"/>
    <x v="0"/>
    <x v="0"/>
    <n v="43.223999999999997"/>
    <n v="4.3223999999999999E-2"/>
    <m/>
    <n v="2.3083333333333334E-2"/>
    <n v="2.0833333333333332E-2"/>
    <n v="7.6479999999999997"/>
    <n v="0"/>
    <n v="43"/>
    <s v="BASE DE DATOS"/>
    <m/>
  </r>
  <r>
    <s v="20"/>
    <x v="3"/>
    <s v="ENEDIS"/>
    <s v="15004393"/>
    <s v="15004393"/>
    <x v="4"/>
    <s v="PELTON N║ 1"/>
    <s v="S"/>
    <n v="0.5"/>
    <n v="0.45"/>
    <n v="5.7720000000000002"/>
    <n v="1.77"/>
    <n v="7.5419999999999998"/>
    <n v="0"/>
    <n v="150.30000000000001"/>
    <n v="0"/>
    <m/>
    <m/>
    <x v="0"/>
    <s v="ENEDIS15004393PELTON N║ 1HI"/>
    <s v="ENEL Distribución Perú S.A.A."/>
    <x v="6"/>
    <x v="6"/>
    <s v="C.H. Canta"/>
    <x v="166"/>
    <x v="4"/>
    <x v="4"/>
    <x v="266"/>
    <x v="1"/>
    <s v="Instalado"/>
    <n v="0"/>
    <s v="Distribuidora"/>
    <x v="0"/>
    <x v="0"/>
    <x v="0"/>
    <x v="0"/>
    <s v="Privado"/>
    <s v="LIMA"/>
    <s v="LIMA"/>
    <s v="CANTA"/>
    <s v="CANTA"/>
    <n v="0"/>
    <x v="7"/>
    <n v="0"/>
    <x v="0"/>
    <n v="0"/>
    <x v="0"/>
    <x v="0"/>
    <n v="7.5419999999999998"/>
    <n v="7.5420000000000001E-3"/>
    <m/>
    <n v="4.1666666666666664E-2"/>
    <n v="3.7499999999999999E-2"/>
    <n v="7.6479999999999997"/>
    <n v="0"/>
    <n v="43"/>
    <s v="BASE DE DATOS"/>
    <m/>
  </r>
  <r>
    <s v="20"/>
    <x v="3"/>
    <s v="ENEDIS"/>
    <s v="15004393"/>
    <s v="15004393"/>
    <x v="4"/>
    <s v="PELTON N║ 2"/>
    <s v="S"/>
    <n v="0.5"/>
    <n v="0.45"/>
    <n v="21.943999999999999"/>
    <n v="88.656999999999996"/>
    <n v="110.601"/>
    <n v="0"/>
    <n v="720"/>
    <n v="0"/>
    <m/>
    <m/>
    <x v="0"/>
    <s v="ENEDIS15004393PELTON N║ 2HI"/>
    <s v="ENEL Distribución Perú S.A.A."/>
    <x v="6"/>
    <x v="6"/>
    <s v="C.H. Canta"/>
    <x v="166"/>
    <x v="4"/>
    <x v="4"/>
    <x v="267"/>
    <x v="1"/>
    <s v="Instalado"/>
    <n v="0"/>
    <s v="Distribuidora"/>
    <x v="0"/>
    <x v="0"/>
    <x v="0"/>
    <x v="0"/>
    <s v="Privado"/>
    <s v="LIMA"/>
    <s v="LIMA"/>
    <s v="CANTA"/>
    <s v="CANTA"/>
    <n v="0"/>
    <x v="7"/>
    <n v="0"/>
    <x v="0"/>
    <n v="0"/>
    <x v="0"/>
    <x v="0"/>
    <n v="110.601"/>
    <n v="0.110601"/>
    <m/>
    <n v="4.1666666666666664E-2"/>
    <n v="3.7499999999999999E-2"/>
    <n v="7.6479999999999997"/>
    <n v="0"/>
    <n v="43"/>
    <s v="BASE DE DATOS"/>
    <m/>
  </r>
  <r>
    <s v="20"/>
    <x v="3"/>
    <s v="ENEDIS"/>
    <s v="15004593"/>
    <s v="15004593"/>
    <x v="4"/>
    <s v="FRANCIS N ║ 6"/>
    <s v="S"/>
    <n v="0.11"/>
    <n v="9.9000000000000005E-2"/>
    <n v="2.786"/>
    <n v="1.8580000000000001"/>
    <n v="4.6440000000000001"/>
    <n v="0"/>
    <n v="181.4"/>
    <n v="0"/>
    <m/>
    <m/>
    <x v="0"/>
    <s v="ENEDIS15004593FRANCIS N ║ 6HI"/>
    <s v="ENEL Distribución Perú S.A.A."/>
    <x v="6"/>
    <x v="6"/>
    <s v="C.H. Yaso"/>
    <x v="167"/>
    <x v="4"/>
    <x v="4"/>
    <x v="268"/>
    <x v="1"/>
    <s v="Instalado"/>
    <n v="0"/>
    <s v="Distribuidora"/>
    <x v="0"/>
    <x v="0"/>
    <x v="0"/>
    <x v="0"/>
    <s v="Privado"/>
    <s v="LIMA"/>
    <s v="LIMA"/>
    <s v="CANTA"/>
    <s v="SANTA ROSA DE QUIVES"/>
    <n v="0"/>
    <x v="7"/>
    <n v="0"/>
    <x v="0"/>
    <n v="0"/>
    <x v="0"/>
    <x v="0"/>
    <n v="4.6440000000000001"/>
    <n v="4.6440000000000006E-3"/>
    <m/>
    <n v="9.1666666666666667E-3"/>
    <n v="8.2500000000000004E-3"/>
    <n v="7.6479999999999997"/>
    <n v="0"/>
    <n v="43"/>
    <s v="BASE DE DATOS"/>
    <m/>
  </r>
  <r>
    <s v="20"/>
    <x v="3"/>
    <s v="ENEDIS"/>
    <s v="15004593"/>
    <s v="15004593"/>
    <x v="4"/>
    <s v="KUBOTTA N║ 4"/>
    <s v="S"/>
    <n v="0.08"/>
    <n v="7.1999999999999995E-2"/>
    <n v="0"/>
    <n v="0"/>
    <n v="0"/>
    <n v="0"/>
    <n v="0"/>
    <n v="0"/>
    <m/>
    <m/>
    <x v="0"/>
    <s v="ENEDIS15004593KUBOTTA N║ 4HI"/>
    <s v="ENEL Distribución Perú S.A.A."/>
    <x v="6"/>
    <x v="6"/>
    <s v="C.H. Yaso"/>
    <x v="167"/>
    <x v="4"/>
    <x v="4"/>
    <x v="269"/>
    <x v="1"/>
    <s v="Instalado"/>
    <n v="0"/>
    <s v="Distribuidora"/>
    <x v="0"/>
    <x v="0"/>
    <x v="0"/>
    <x v="0"/>
    <s v="Privado"/>
    <s v="LIMA"/>
    <s v="LIMA"/>
    <s v="CANTA"/>
    <s v="SANTA ROSA DE QUIVES"/>
    <n v="0"/>
    <x v="7"/>
    <n v="0"/>
    <x v="0"/>
    <n v="0"/>
    <x v="0"/>
    <x v="0"/>
    <n v="0"/>
    <n v="0"/>
    <m/>
    <n v="6.6666666666666671E-3"/>
    <n v="5.9999999999999993E-3"/>
    <n v="7.6479999999999997"/>
    <n v="0"/>
    <n v="43"/>
    <s v="BASE DE DATOS"/>
    <m/>
  </r>
  <r>
    <s v="20"/>
    <x v="4"/>
    <s v="EILHIC"/>
    <s v="53200504"/>
    <s v="53200504"/>
    <x v="4"/>
    <s v="G1"/>
    <s v="S"/>
    <n v="0.73399999999999999"/>
    <n v="0.22600000000000001"/>
    <n v="41.043999999999997"/>
    <n v="127.252"/>
    <n v="168.29599999999999"/>
    <n v="0"/>
    <n v="724"/>
    <n v="0"/>
    <m/>
    <m/>
    <x v="0"/>
    <s v="EILHIC53200504G1HI"/>
    <s v="EILHICHA S.A."/>
    <x v="42"/>
    <x v="42"/>
    <s v="C.H. COLLO"/>
    <x v="133"/>
    <x v="4"/>
    <x v="4"/>
    <x v="13"/>
    <x v="1"/>
    <s v="Instalado"/>
    <s v="Operativo"/>
    <s v="Generadora"/>
    <x v="0"/>
    <x v="0"/>
    <x v="0"/>
    <x v="0"/>
    <s v="Privado"/>
    <s v="ANCASH"/>
    <s v="ANCASH"/>
    <s v="ASUNCION"/>
    <s v="CHACAS"/>
    <n v="0"/>
    <x v="7"/>
    <n v="0"/>
    <x v="0"/>
    <n v="0"/>
    <x v="0"/>
    <x v="0"/>
    <n v="168.29599999999999"/>
    <n v="0.168296"/>
    <m/>
    <n v="6.1166666666666668E-2"/>
    <n v="2.0416666666666666E-2"/>
    <n v="7.6479999999999997"/>
    <n v="0"/>
    <n v="40"/>
    <s v="BASE DE DATOS"/>
    <m/>
  </r>
  <r>
    <s v="20"/>
    <x v="4"/>
    <s v="EILHIC"/>
    <s v="53200604"/>
    <s v="53200604"/>
    <x v="4"/>
    <s v="G1"/>
    <s v="S"/>
    <n v="0.85"/>
    <n v="0"/>
    <n v="0"/>
    <n v="0"/>
    <n v="0"/>
    <n v="0"/>
    <n v="0"/>
    <n v="0"/>
    <m/>
    <m/>
    <x v="0"/>
    <s v="EILHIC53200604G1HI"/>
    <s v="EILHICHA S.A."/>
    <x v="42"/>
    <x v="42"/>
    <s v="C.H. JAMBON"/>
    <x v="134"/>
    <x v="4"/>
    <x v="4"/>
    <x v="13"/>
    <x v="1"/>
    <s v="Instalado"/>
    <s v="Operativo"/>
    <s v="Generadora"/>
    <x v="0"/>
    <x v="0"/>
    <x v="0"/>
    <x v="0"/>
    <s v="Privado"/>
    <s v="ANCASH"/>
    <s v="ANCASH"/>
    <s v="ASUNCION"/>
    <s v="CHACAS"/>
    <n v="0"/>
    <x v="7"/>
    <n v="0"/>
    <x v="0"/>
    <n v="0"/>
    <x v="0"/>
    <x v="0"/>
    <n v="0"/>
    <n v="0"/>
    <m/>
    <n v="7.0833333333333331E-2"/>
    <n v="2.5916666666666668E-2"/>
    <n v="7.6479999999999997"/>
    <n v="0"/>
    <n v="40"/>
    <s v="BASE DE DATOS"/>
    <m/>
  </r>
  <r>
    <s v="20"/>
    <x v="4"/>
    <s v="EILHIC"/>
    <s v="53200604"/>
    <s v="53200604"/>
    <x v="4"/>
    <s v="G2"/>
    <s v="S"/>
    <n v="0.32"/>
    <n v="0.16600000000000001"/>
    <n v="33.360999999999997"/>
    <n v="90.22"/>
    <n v="123.581"/>
    <n v="0"/>
    <n v="724"/>
    <n v="0"/>
    <m/>
    <m/>
    <x v="0"/>
    <s v="EILHIC53200604G2HI"/>
    <s v="EILHICHA S.A."/>
    <x v="42"/>
    <x v="42"/>
    <s v="C.H. JAMBON"/>
    <x v="134"/>
    <x v="4"/>
    <x v="4"/>
    <x v="14"/>
    <x v="1"/>
    <s v="Instalado"/>
    <s v="Operativo"/>
    <s v="Generadora"/>
    <x v="0"/>
    <x v="0"/>
    <x v="0"/>
    <x v="0"/>
    <s v="Privado"/>
    <s v="ANCASH"/>
    <s v="ANCASH"/>
    <s v="ASUNCION"/>
    <s v="CHACAS"/>
    <n v="0"/>
    <x v="7"/>
    <n v="0"/>
    <x v="0"/>
    <n v="0"/>
    <x v="0"/>
    <x v="0"/>
    <n v="123.581"/>
    <n v="0.123581"/>
    <m/>
    <n v="2.6666666666666668E-2"/>
    <n v="1.3166666666666667E-2"/>
    <n v="7.6479999999999997"/>
    <n v="-1.4210854715202004E-14"/>
    <n v="40"/>
    <s v="BASE DE DATOS"/>
    <m/>
  </r>
  <r>
    <s v="20"/>
    <x v="0"/>
    <s v="CSTARO"/>
    <s v="31135704"/>
    <s v="31135704"/>
    <x v="4"/>
    <s v="G-1"/>
    <s v="S"/>
    <n v="1.2"/>
    <n v="1.02"/>
    <n v="116.28400000000001"/>
    <n v="514.83399999999995"/>
    <n v="631.11800000000005"/>
    <n v="0"/>
    <n v="710"/>
    <n v="14"/>
    <m/>
    <m/>
    <x v="0"/>
    <s v="CSTARO31135704G-1HI"/>
    <s v="Centrales Santa Rosa S.A.C."/>
    <x v="49"/>
    <x v="49"/>
    <s v="C. H. Sta. Rosa I"/>
    <x v="206"/>
    <x v="4"/>
    <x v="4"/>
    <x v="37"/>
    <x v="1"/>
    <s v="Instalado"/>
    <s v="Operativo"/>
    <s v="Generadora"/>
    <x v="0"/>
    <x v="1"/>
    <x v="0"/>
    <x v="0"/>
    <s v="Privado"/>
    <s v="LIMA"/>
    <s v="LIMA"/>
    <s v="HUAURA"/>
    <s v="SAYAN"/>
    <n v="0"/>
    <x v="7"/>
    <n v="0"/>
    <x v="0"/>
    <n v="0"/>
    <x v="0"/>
    <x v="0"/>
    <n v="631.11800000000005"/>
    <n v="0.63111800000000007"/>
    <m/>
    <n v="9.9999999999999992E-2"/>
    <n v="8.5000000000000006E-2"/>
    <n v="7.6479999999999997"/>
    <n v="-1.1368683772161603E-13"/>
    <n v="10"/>
    <s v="BASE DE DATOS"/>
    <m/>
  </r>
  <r>
    <s v="20"/>
    <x v="0"/>
    <s v="CSTARO"/>
    <s v="31116601"/>
    <s v="31116601"/>
    <x v="4"/>
    <s v="G-1"/>
    <s v="S"/>
    <n v="1.7"/>
    <n v="1.496"/>
    <n v="203.16300000000001"/>
    <n v="894.15499999999997"/>
    <n v="1097.318"/>
    <n v="0"/>
    <n v="719"/>
    <n v="5"/>
    <m/>
    <m/>
    <x v="0"/>
    <s v="CSTARO31116601G-1HI"/>
    <s v="Centrales Santa Rosa S.A.C."/>
    <x v="49"/>
    <x v="49"/>
    <s v="C. H. Sta. Rosa II"/>
    <x v="207"/>
    <x v="4"/>
    <x v="4"/>
    <x v="37"/>
    <x v="1"/>
    <s v="Instalado"/>
    <s v="Operativo"/>
    <s v="Generadora"/>
    <x v="0"/>
    <x v="1"/>
    <x v="0"/>
    <x v="0"/>
    <s v="Privado"/>
    <s v="LIMA"/>
    <s v="LIMA"/>
    <s v="HUAURA"/>
    <s v="SAYAN"/>
    <n v="0"/>
    <x v="7"/>
    <n v="0"/>
    <x v="0"/>
    <n v="0"/>
    <x v="0"/>
    <x v="0"/>
    <n v="1097.318"/>
    <n v="1.097318"/>
    <m/>
    <n v="0.14166666666666666"/>
    <n v="0.12466666666666666"/>
    <n v="7.6479999999999997"/>
    <n v="0"/>
    <n v="10"/>
    <s v="BASE DE DATOS"/>
    <m/>
  </r>
  <r>
    <s v="20"/>
    <x v="1"/>
    <s v="CSTARO"/>
    <s v="31135704"/>
    <s v="31135704"/>
    <x v="4"/>
    <s v="G-1"/>
    <s v="S"/>
    <n v="1.2"/>
    <n v="1.02"/>
    <n v="110.57299999999999"/>
    <n v="490.52800000000002"/>
    <n v="601.101"/>
    <n v="0"/>
    <n v="678"/>
    <n v="18"/>
    <m/>
    <m/>
    <x v="0"/>
    <s v="CSTARO31135704G-1HI"/>
    <s v="Centrales Santa Rosa S.A.C."/>
    <x v="49"/>
    <x v="49"/>
    <s v="C. H. Sta. Rosa I"/>
    <x v="206"/>
    <x v="4"/>
    <x v="4"/>
    <x v="37"/>
    <x v="1"/>
    <s v="Instalado"/>
    <s v="Operativo"/>
    <s v="Generadora"/>
    <x v="0"/>
    <x v="1"/>
    <x v="0"/>
    <x v="0"/>
    <s v="Privado"/>
    <s v="LIMA"/>
    <s v="LIMA"/>
    <s v="HUAURA"/>
    <s v="SAYAN"/>
    <n v="0"/>
    <x v="7"/>
    <n v="0"/>
    <x v="0"/>
    <n v="0"/>
    <x v="0"/>
    <x v="0"/>
    <n v="601.101"/>
    <n v="0.601101"/>
    <m/>
    <n v="9.9999999999999992E-2"/>
    <n v="8.5000000000000006E-2"/>
    <n v="7.6479999999999997"/>
    <n v="0"/>
    <n v="10"/>
    <s v="BASE DE DATOS"/>
    <m/>
  </r>
  <r>
    <s v="20"/>
    <x v="1"/>
    <s v="CSTARO"/>
    <s v="31116601"/>
    <s v="31116601"/>
    <x v="4"/>
    <s v="G-1"/>
    <s v="S"/>
    <n v="1.7"/>
    <n v="1.496"/>
    <n v="184.88900000000001"/>
    <n v="795.94299999999998"/>
    <n v="980.83199999999999"/>
    <n v="0"/>
    <n v="694.25"/>
    <n v="1.75"/>
    <m/>
    <m/>
    <x v="0"/>
    <s v="CSTARO31116601G-1HI"/>
    <s v="Centrales Santa Rosa S.A.C."/>
    <x v="49"/>
    <x v="49"/>
    <s v="C. H. Sta. Rosa II"/>
    <x v="207"/>
    <x v="4"/>
    <x v="4"/>
    <x v="37"/>
    <x v="1"/>
    <s v="Instalado"/>
    <s v="Operativo"/>
    <s v="Generadora"/>
    <x v="0"/>
    <x v="1"/>
    <x v="0"/>
    <x v="0"/>
    <s v="Privado"/>
    <s v="LIMA"/>
    <s v="LIMA"/>
    <s v="HUAURA"/>
    <s v="SAYAN"/>
    <n v="0"/>
    <x v="7"/>
    <n v="0"/>
    <x v="0"/>
    <n v="0"/>
    <x v="0"/>
    <x v="0"/>
    <n v="980.83199999999999"/>
    <n v="0.98083200000000004"/>
    <m/>
    <n v="0.14166666666666666"/>
    <n v="0.12466666666666666"/>
    <n v="7.6479999999999997"/>
    <n v="0"/>
    <n v="10"/>
    <s v="BASE DE DATOS"/>
    <m/>
  </r>
  <r>
    <s v="20"/>
    <x v="2"/>
    <s v="CSTARO"/>
    <s v="31135704"/>
    <s v="31135704"/>
    <x v="4"/>
    <s v="G-1"/>
    <s v="S"/>
    <n v="1.2"/>
    <n v="1.02"/>
    <n v="131.73400000000001"/>
    <n v="578.85599999999999"/>
    <n v="710.59"/>
    <n v="0"/>
    <n v="707.75"/>
    <n v="16.25"/>
    <m/>
    <m/>
    <x v="0"/>
    <s v="CSTARO31135704G-1HI"/>
    <s v="Centrales Santa Rosa S.A.C."/>
    <x v="49"/>
    <x v="49"/>
    <s v="C. H. Sta. Rosa I"/>
    <x v="206"/>
    <x v="4"/>
    <x v="4"/>
    <x v="37"/>
    <x v="1"/>
    <s v="Instalado"/>
    <s v="Operativo"/>
    <s v="Generadora"/>
    <x v="0"/>
    <x v="1"/>
    <x v="0"/>
    <x v="0"/>
    <s v="Privado"/>
    <s v="LIMA"/>
    <s v="LIMA"/>
    <s v="HUAURA"/>
    <s v="SAYAN"/>
    <n v="0"/>
    <x v="7"/>
    <n v="0"/>
    <x v="0"/>
    <n v="0"/>
    <x v="0"/>
    <x v="0"/>
    <n v="710.59"/>
    <n v="0.71059000000000005"/>
    <m/>
    <n v="9.9999999999999992E-2"/>
    <n v="8.5000000000000006E-2"/>
    <n v="7.6479999999999997"/>
    <n v="0"/>
    <n v="10"/>
    <s v="BASE DE DATOS"/>
    <m/>
  </r>
  <r>
    <s v="20"/>
    <x v="2"/>
    <s v="CSTARO"/>
    <s v="31116601"/>
    <s v="31116601"/>
    <x v="4"/>
    <s v="G-1"/>
    <s v="S"/>
    <n v="1.7"/>
    <n v="1.496"/>
    <n v="206.053"/>
    <n v="904.94799999999998"/>
    <n v="1111.001"/>
    <n v="0"/>
    <n v="718.5"/>
    <n v="5.5"/>
    <m/>
    <m/>
    <x v="0"/>
    <s v="CSTARO31116601G-1HI"/>
    <s v="Centrales Santa Rosa S.A.C."/>
    <x v="49"/>
    <x v="49"/>
    <s v="C. H. Sta. Rosa II"/>
    <x v="207"/>
    <x v="4"/>
    <x v="4"/>
    <x v="37"/>
    <x v="1"/>
    <s v="Instalado"/>
    <s v="Operativo"/>
    <s v="Generadora"/>
    <x v="0"/>
    <x v="1"/>
    <x v="0"/>
    <x v="0"/>
    <s v="Privado"/>
    <s v="LIMA"/>
    <s v="LIMA"/>
    <s v="HUAURA"/>
    <s v="SAYAN"/>
    <n v="0"/>
    <x v="7"/>
    <n v="0"/>
    <x v="0"/>
    <n v="0"/>
    <x v="0"/>
    <x v="0"/>
    <n v="1111.001"/>
    <n v="1.1110009999999999"/>
    <m/>
    <n v="0.14166666666666666"/>
    <n v="0.12466666666666666"/>
    <n v="7.6479999999999997"/>
    <n v="0"/>
    <n v="10"/>
    <s v="BASE DE DATOS"/>
    <m/>
  </r>
  <r>
    <s v="20"/>
    <x v="3"/>
    <s v="CSTARO"/>
    <s v="31135704"/>
    <s v="31135704"/>
    <x v="4"/>
    <s v="G-1"/>
    <s v="S"/>
    <n v="1.2"/>
    <n v="1.02"/>
    <n v="102.005"/>
    <n v="516.87199999999996"/>
    <n v="618.87699999999995"/>
    <n v="0"/>
    <n v="720"/>
    <n v="0"/>
    <m/>
    <m/>
    <x v="0"/>
    <s v="CSTARO31135704G-1HI"/>
    <s v="Centrales Santa Rosa S.A.C."/>
    <x v="49"/>
    <x v="49"/>
    <s v="C. H. Sta. Rosa I"/>
    <x v="206"/>
    <x v="4"/>
    <x v="4"/>
    <x v="37"/>
    <x v="1"/>
    <s v="Instalado"/>
    <s v="Operativo"/>
    <s v="Generadora"/>
    <x v="0"/>
    <x v="1"/>
    <x v="0"/>
    <x v="0"/>
    <s v="Privado"/>
    <s v="LIMA"/>
    <s v="LIMA"/>
    <s v="HUAURA"/>
    <s v="SAYAN"/>
    <n v="0"/>
    <x v="7"/>
    <n v="0"/>
    <x v="0"/>
    <n v="0"/>
    <x v="0"/>
    <x v="0"/>
    <n v="618.87699999999995"/>
    <n v="0.6188769999999999"/>
    <m/>
    <n v="9.9999999999999992E-2"/>
    <n v="8.5000000000000006E-2"/>
    <n v="7.6479999999999997"/>
    <n v="0"/>
    <n v="10"/>
    <s v="BASE DE DATOS"/>
    <m/>
  </r>
  <r>
    <s v="20"/>
    <x v="3"/>
    <s v="CSTARO"/>
    <s v="31116601"/>
    <s v="31116601"/>
    <x v="4"/>
    <s v="G-1"/>
    <s v="S"/>
    <n v="1.7"/>
    <n v="1.496"/>
    <n v="186.91800000000001"/>
    <n v="925.58500000000004"/>
    <n v="1112.5029999999999"/>
    <n v="0"/>
    <n v="719.75"/>
    <n v="0.25"/>
    <m/>
    <m/>
    <x v="0"/>
    <s v="CSTARO31116601G-1HI"/>
    <s v="Centrales Santa Rosa S.A.C."/>
    <x v="49"/>
    <x v="49"/>
    <s v="C. H. Sta. Rosa II"/>
    <x v="207"/>
    <x v="4"/>
    <x v="4"/>
    <x v="37"/>
    <x v="1"/>
    <s v="Instalado"/>
    <s v="Operativo"/>
    <s v="Generadora"/>
    <x v="0"/>
    <x v="1"/>
    <x v="0"/>
    <x v="0"/>
    <s v="Privado"/>
    <s v="LIMA"/>
    <s v="LIMA"/>
    <s v="HUAURA"/>
    <s v="SAYAN"/>
    <n v="0"/>
    <x v="7"/>
    <n v="0"/>
    <x v="0"/>
    <n v="0"/>
    <x v="0"/>
    <x v="0"/>
    <n v="1112.5029999999999"/>
    <n v="1.112503"/>
    <m/>
    <n v="0.14166666666666666"/>
    <n v="0.12466666666666666"/>
    <n v="7.6479999999999997"/>
    <n v="2.2737367544323206E-13"/>
    <n v="10"/>
    <s v="BASE DE DATOS"/>
    <m/>
  </r>
  <r>
    <s v="20"/>
    <x v="4"/>
    <s v="CSTARO"/>
    <s v="31135704"/>
    <s v="31135704"/>
    <x v="4"/>
    <s v="G-1"/>
    <s v="S"/>
    <n v="1.2"/>
    <n v="1.02"/>
    <n v="100.44"/>
    <n v="503.42599999999999"/>
    <n v="603.86599999999999"/>
    <n v="0"/>
    <n v="699.75"/>
    <n v="24.25"/>
    <m/>
    <m/>
    <x v="0"/>
    <s v="CSTARO31135704G-1HI"/>
    <s v="Centrales Santa Rosa S.A.C."/>
    <x v="49"/>
    <x v="49"/>
    <s v="C. H. Sta. Rosa I"/>
    <x v="206"/>
    <x v="4"/>
    <x v="4"/>
    <x v="37"/>
    <x v="1"/>
    <s v="Instalado"/>
    <s v="Operativo"/>
    <s v="Generadora"/>
    <x v="0"/>
    <x v="1"/>
    <x v="0"/>
    <x v="0"/>
    <s v="Privado"/>
    <s v="LIMA"/>
    <s v="LIMA"/>
    <s v="HUAURA"/>
    <s v="SAYAN"/>
    <n v="0"/>
    <x v="7"/>
    <n v="0"/>
    <x v="0"/>
    <n v="0"/>
    <x v="0"/>
    <x v="0"/>
    <n v="603.86599999999999"/>
    <n v="0.60386600000000001"/>
    <m/>
    <n v="9.9999999999999992E-2"/>
    <n v="8.5000000000000006E-2"/>
    <n v="7.6479999999999997"/>
    <n v="0"/>
    <n v="10"/>
    <s v="BASE DE DATOS"/>
    <m/>
  </r>
  <r>
    <s v="20"/>
    <x v="4"/>
    <s v="CSTARO"/>
    <s v="31116601"/>
    <s v="31116601"/>
    <x v="4"/>
    <s v="G-1"/>
    <s v="S"/>
    <n v="1.7"/>
    <n v="1.496"/>
    <n v="183.34299999999999"/>
    <n v="878.10799999999995"/>
    <n v="1061.451"/>
    <n v="0"/>
    <n v="702.5"/>
    <n v="21.5"/>
    <m/>
    <m/>
    <x v="0"/>
    <s v="CSTARO31116601G-1HI"/>
    <s v="Centrales Santa Rosa S.A.C."/>
    <x v="49"/>
    <x v="49"/>
    <s v="C. H. Sta. Rosa II"/>
    <x v="207"/>
    <x v="4"/>
    <x v="4"/>
    <x v="37"/>
    <x v="1"/>
    <s v="Instalado"/>
    <s v="Operativo"/>
    <s v="Generadora"/>
    <x v="0"/>
    <x v="1"/>
    <x v="0"/>
    <x v="0"/>
    <s v="Privado"/>
    <s v="LIMA"/>
    <s v="LIMA"/>
    <s v="HUAURA"/>
    <s v="SAYAN"/>
    <n v="0"/>
    <x v="7"/>
    <n v="0"/>
    <x v="0"/>
    <n v="0"/>
    <x v="0"/>
    <x v="0"/>
    <n v="1061.451"/>
    <n v="1.0614509999999999"/>
    <m/>
    <n v="0.14166666666666666"/>
    <n v="0.12466666666666666"/>
    <n v="7.6479999999999997"/>
    <n v="0"/>
    <n v="10"/>
    <s v="BASE DE DATOS"/>
    <m/>
  </r>
  <r>
    <s v="20"/>
    <x v="0"/>
    <s v="ENEGEN"/>
    <s v="11002793"/>
    <s v="11002793"/>
    <x v="4"/>
    <s v="GR-1"/>
    <s v="S"/>
    <n v="64.599999999999994"/>
    <n v="65.367000000000004"/>
    <n v="1341.1410000000001"/>
    <n v="1603.4929999999999"/>
    <n v="2944.634"/>
    <n v="576"/>
    <n v="71.62"/>
    <n v="53.18"/>
    <m/>
    <m/>
    <x v="0"/>
    <s v="ENEGEN11002793GR-1HI"/>
    <s v="ENEL Generación Perú S.A.A."/>
    <x v="11"/>
    <x v="11"/>
    <s v="C. H. Huinco"/>
    <x v="208"/>
    <x v="4"/>
    <x v="4"/>
    <x v="292"/>
    <x v="1"/>
    <s v="Instalado"/>
    <s v="Operativo"/>
    <s v="Generadora"/>
    <x v="0"/>
    <x v="1"/>
    <x v="1"/>
    <x v="0"/>
    <s v="Privado"/>
    <s v="LIMA"/>
    <s v="LIMA"/>
    <s v="HUAROCHIRI"/>
    <s v="SAN PEDRO DE CASTA"/>
    <n v="0"/>
    <x v="7"/>
    <n v="0"/>
    <x v="0"/>
    <n v="0"/>
    <x v="0"/>
    <x v="0"/>
    <n v="2944.634"/>
    <n v="2.9446340000000002"/>
    <m/>
    <n v="5.3833333333333329"/>
    <n v="5.4472500000000004"/>
    <n v="7.6479999999999997"/>
    <n v="0"/>
    <n v="44"/>
    <s v="BASE DE DATOS"/>
    <m/>
  </r>
  <r>
    <s v="20"/>
    <x v="0"/>
    <s v="ENEGEN"/>
    <s v="11002793"/>
    <s v="11002793"/>
    <x v="4"/>
    <s v="GR-2"/>
    <s v="S"/>
    <n v="64.599999999999994"/>
    <n v="65.290999999999997"/>
    <n v="7434.098"/>
    <n v="15626.632"/>
    <n v="23060.73"/>
    <n v="0"/>
    <n v="490.57"/>
    <n v="16.72"/>
    <m/>
    <m/>
    <x v="0"/>
    <s v="ENEGEN11002793GR-2HI"/>
    <s v="ENEL Generación Perú S.A.A."/>
    <x v="11"/>
    <x v="11"/>
    <s v="C. H. Huinco"/>
    <x v="208"/>
    <x v="4"/>
    <x v="4"/>
    <x v="293"/>
    <x v="1"/>
    <s v="Instalado"/>
    <s v="Operativo"/>
    <s v="Generadora"/>
    <x v="0"/>
    <x v="1"/>
    <x v="1"/>
    <x v="0"/>
    <s v="Privado"/>
    <s v="LIMA"/>
    <s v="LIMA"/>
    <s v="HUAROCHIRI"/>
    <s v="SAN PEDRO DE CASTA"/>
    <n v="0"/>
    <x v="7"/>
    <n v="0"/>
    <x v="0"/>
    <n v="0"/>
    <x v="0"/>
    <x v="0"/>
    <n v="23060.73"/>
    <n v="23.06073"/>
    <m/>
    <n v="5.3833333333333329"/>
    <n v="5.4409166666666664"/>
    <n v="7.6479999999999997"/>
    <n v="0"/>
    <n v="44"/>
    <s v="BASE DE DATOS"/>
    <m/>
  </r>
  <r>
    <s v="20"/>
    <x v="0"/>
    <s v="ENEGEN"/>
    <s v="11002793"/>
    <s v="11002793"/>
    <x v="4"/>
    <s v="GR-3"/>
    <s v="S"/>
    <n v="64.599999999999994"/>
    <n v="68.429000000000002"/>
    <n v="7638.3860000000004"/>
    <n v="22306.093000000001"/>
    <n v="29944.478999999999"/>
    <n v="0"/>
    <n v="644.65"/>
    <n v="2.5499999999999998"/>
    <m/>
    <m/>
    <x v="0"/>
    <s v="ENEGEN11002793GR-3HI"/>
    <s v="ENEL Generación Perú S.A.A."/>
    <x v="11"/>
    <x v="11"/>
    <s v="C. H. Huinco"/>
    <x v="208"/>
    <x v="4"/>
    <x v="4"/>
    <x v="294"/>
    <x v="1"/>
    <s v="Instalado"/>
    <s v="Operativo"/>
    <s v="Generadora"/>
    <x v="0"/>
    <x v="1"/>
    <x v="1"/>
    <x v="0"/>
    <s v="Privado"/>
    <s v="LIMA"/>
    <s v="LIMA"/>
    <s v="HUAROCHIRI"/>
    <s v="SAN PEDRO DE CASTA"/>
    <n v="0"/>
    <x v="7"/>
    <n v="0"/>
    <x v="0"/>
    <n v="0"/>
    <x v="0"/>
    <x v="0"/>
    <n v="29944.478999999999"/>
    <n v="29.944478999999998"/>
    <m/>
    <n v="5.3833333333333329"/>
    <n v="5.7024166666666671"/>
    <n v="7.6479999999999997"/>
    <n v="0"/>
    <n v="44"/>
    <s v="BASE DE DATOS"/>
    <m/>
  </r>
  <r>
    <s v="20"/>
    <x v="0"/>
    <s v="ENEGEN"/>
    <s v="11002793"/>
    <s v="11002793"/>
    <x v="4"/>
    <s v="GR-4"/>
    <s v="S"/>
    <n v="64.599999999999994"/>
    <n v="68.741"/>
    <n v="7656.7950000000001"/>
    <n v="21163.274000000001"/>
    <n v="28820.07"/>
    <n v="12.2"/>
    <n v="628.29999999999995"/>
    <n v="0"/>
    <m/>
    <m/>
    <x v="0"/>
    <s v="ENEGEN11002793GR-4HI"/>
    <s v="ENEL Generación Perú S.A.A."/>
    <x v="11"/>
    <x v="11"/>
    <s v="C. H. Huinco"/>
    <x v="208"/>
    <x v="4"/>
    <x v="4"/>
    <x v="295"/>
    <x v="1"/>
    <s v="Instalado"/>
    <s v="Operativo"/>
    <s v="Generadora"/>
    <x v="0"/>
    <x v="1"/>
    <x v="1"/>
    <x v="0"/>
    <s v="Privado"/>
    <s v="LIMA"/>
    <s v="LIMA"/>
    <s v="HUAROCHIRI"/>
    <s v="SAN PEDRO DE CASTA"/>
    <n v="0"/>
    <x v="7"/>
    <n v="0"/>
    <x v="0"/>
    <n v="0"/>
    <x v="0"/>
    <x v="0"/>
    <n v="28820.07"/>
    <n v="28.820070000000001"/>
    <m/>
    <n v="5.3833333333333329"/>
    <n v="5.7284166666666669"/>
    <n v="7.6479999999999997"/>
    <n v="-9.9999999656574801E-4"/>
    <n v="44"/>
    <s v="BASE DE DATOS"/>
    <m/>
  </r>
  <r>
    <s v="20"/>
    <x v="0"/>
    <s v="ENEGEN"/>
    <s v="11002393"/>
    <s v="11002393"/>
    <x v="4"/>
    <s v="GR-1"/>
    <s v="S"/>
    <n v="60"/>
    <n v="68.555999999999997"/>
    <n v="8791.8909999999996"/>
    <n v="33621.531999999999"/>
    <n v="42413.423000000003"/>
    <n v="0"/>
    <n v="744"/>
    <n v="0"/>
    <m/>
    <m/>
    <x v="0"/>
    <s v="ENEGEN11002393GR-1HI"/>
    <s v="ENEL Generación Perú S.A.A."/>
    <x v="11"/>
    <x v="11"/>
    <s v="C. H. Matucana"/>
    <x v="209"/>
    <x v="4"/>
    <x v="4"/>
    <x v="292"/>
    <x v="1"/>
    <s v="Instalado"/>
    <s v="Operativo"/>
    <s v="Generadora"/>
    <x v="0"/>
    <x v="1"/>
    <x v="1"/>
    <x v="0"/>
    <s v="Privado"/>
    <s v="LIMA"/>
    <s v="LIMA"/>
    <s v="HUAROCHIRI"/>
    <s v="SURCO"/>
    <n v="0"/>
    <x v="7"/>
    <n v="0"/>
    <x v="0"/>
    <n v="0"/>
    <x v="0"/>
    <x v="0"/>
    <n v="42413.423000000003"/>
    <n v="42.413423000000002"/>
    <m/>
    <n v="5"/>
    <n v="5.7130000000000001"/>
    <n v="7.6479999999999997"/>
    <n v="-7.2759576141834259E-12"/>
    <n v="44"/>
    <s v="BASE DE DATOS"/>
    <m/>
  </r>
  <r>
    <s v="20"/>
    <x v="0"/>
    <s v="ENEGEN"/>
    <s v="11002393"/>
    <s v="11002393"/>
    <x v="4"/>
    <s v="GR-2"/>
    <s v="S"/>
    <n v="60"/>
    <n v="68.465999999999994"/>
    <n v="9450.4570000000003"/>
    <n v="34450.826999999997"/>
    <n v="43901.284"/>
    <n v="9.77"/>
    <n v="734.23"/>
    <n v="0"/>
    <m/>
    <m/>
    <x v="0"/>
    <s v="ENEGEN11002393GR-2HI"/>
    <s v="ENEL Generación Perú S.A.A."/>
    <x v="11"/>
    <x v="11"/>
    <s v="C. H. Matucana"/>
    <x v="209"/>
    <x v="4"/>
    <x v="4"/>
    <x v="293"/>
    <x v="1"/>
    <s v="Instalado"/>
    <s v="Operativo"/>
    <s v="Generadora"/>
    <x v="0"/>
    <x v="1"/>
    <x v="1"/>
    <x v="0"/>
    <s v="Privado"/>
    <s v="LIMA"/>
    <s v="LIMA"/>
    <s v="HUAROCHIRI"/>
    <s v="SURCO"/>
    <n v="0"/>
    <x v="7"/>
    <n v="0"/>
    <x v="0"/>
    <n v="0"/>
    <x v="0"/>
    <x v="0"/>
    <n v="43901.284"/>
    <n v="43.901283999999997"/>
    <m/>
    <n v="5"/>
    <n v="5.7054999999999998"/>
    <n v="7.6479999999999997"/>
    <n v="0"/>
    <n v="44"/>
    <s v="BASE DE DATOS"/>
    <m/>
  </r>
  <r>
    <s v="20"/>
    <x v="0"/>
    <s v="ENEGEN"/>
    <s v="11002693"/>
    <s v="11002693"/>
    <x v="4"/>
    <s v="GR-1"/>
    <s v="S"/>
    <n v="15.888999999999999"/>
    <n v="16.524000000000001"/>
    <n v="2298.2910000000002"/>
    <n v="8570.8700000000008"/>
    <n v="10869.16"/>
    <n v="0"/>
    <n v="744"/>
    <n v="0"/>
    <m/>
    <m/>
    <x v="0"/>
    <s v="ENEGEN11002693GR-1HI"/>
    <s v="ENEL Generación Perú S.A.A."/>
    <x v="11"/>
    <x v="11"/>
    <s v="C. H. Callahuanca"/>
    <x v="210"/>
    <x v="4"/>
    <x v="4"/>
    <x v="292"/>
    <x v="1"/>
    <s v="Instalado"/>
    <s v="Operativo"/>
    <s v="Generadora"/>
    <x v="0"/>
    <x v="1"/>
    <x v="1"/>
    <x v="0"/>
    <s v="Privado"/>
    <s v="LIMA"/>
    <s v="LIMA"/>
    <s v="HUAROCHIRI"/>
    <s v="CALLAHUANCA"/>
    <n v="0"/>
    <x v="7"/>
    <n v="0"/>
    <x v="0"/>
    <n v="0"/>
    <x v="0"/>
    <x v="0"/>
    <n v="10869.16"/>
    <n v="10.869159999999999"/>
    <m/>
    <n v="1.3240833333333333"/>
    <n v="1.377"/>
    <n v="7.6479999999999997"/>
    <n v="1.0000000002037268E-3"/>
    <n v="44"/>
    <s v="BASE DE DATOS"/>
    <m/>
  </r>
  <r>
    <s v="20"/>
    <x v="0"/>
    <s v="ENEGEN"/>
    <s v="11002693"/>
    <s v="11002693"/>
    <x v="4"/>
    <s v="GR-2"/>
    <s v="S"/>
    <n v="15.888999999999999"/>
    <n v="16.405999999999999"/>
    <n v="2230.672"/>
    <n v="8397.8760000000002"/>
    <n v="10628.548000000001"/>
    <n v="0"/>
    <n v="744"/>
    <n v="0"/>
    <m/>
    <m/>
    <x v="0"/>
    <s v="ENEGEN11002693GR-2HI"/>
    <s v="ENEL Generación Perú S.A.A."/>
    <x v="11"/>
    <x v="11"/>
    <s v="C. H. Callahuanca"/>
    <x v="210"/>
    <x v="4"/>
    <x v="4"/>
    <x v="293"/>
    <x v="1"/>
    <s v="Instalado"/>
    <s v="Operativo"/>
    <s v="Generadora"/>
    <x v="0"/>
    <x v="1"/>
    <x v="1"/>
    <x v="0"/>
    <s v="Privado"/>
    <s v="LIMA"/>
    <s v="LIMA"/>
    <s v="HUAROCHIRI"/>
    <s v="CALLAHUANCA"/>
    <n v="0"/>
    <x v="7"/>
    <n v="0"/>
    <x v="0"/>
    <n v="0"/>
    <x v="0"/>
    <x v="0"/>
    <n v="10628.548000000001"/>
    <n v="10.628548"/>
    <m/>
    <n v="1.3240833333333333"/>
    <n v="1.3671666666666666"/>
    <n v="7.6479999999999997"/>
    <n v="0"/>
    <n v="44"/>
    <s v="BASE DE DATOS"/>
    <m/>
  </r>
  <r>
    <s v="20"/>
    <x v="0"/>
    <s v="ENEGEN"/>
    <s v="11002693"/>
    <s v="11002693"/>
    <x v="4"/>
    <s v="GR-3"/>
    <s v="S"/>
    <n v="15.888999999999999"/>
    <n v="16.407"/>
    <n v="2241.136"/>
    <n v="8376.4560000000001"/>
    <n v="10617.592000000001"/>
    <n v="0"/>
    <n v="743.57"/>
    <n v="0.43"/>
    <m/>
    <m/>
    <x v="0"/>
    <s v="ENEGEN11002693GR-3HI"/>
    <s v="ENEL Generación Perú S.A.A."/>
    <x v="11"/>
    <x v="11"/>
    <s v="C. H. Callahuanca"/>
    <x v="210"/>
    <x v="4"/>
    <x v="4"/>
    <x v="294"/>
    <x v="1"/>
    <s v="Instalado"/>
    <s v="Operativo"/>
    <s v="Generadora"/>
    <x v="0"/>
    <x v="1"/>
    <x v="1"/>
    <x v="0"/>
    <s v="Privado"/>
    <s v="LIMA"/>
    <s v="LIMA"/>
    <s v="HUAROCHIRI"/>
    <s v="CALLAHUANCA"/>
    <n v="0"/>
    <x v="7"/>
    <n v="0"/>
    <x v="0"/>
    <n v="0"/>
    <x v="0"/>
    <x v="0"/>
    <n v="10617.592000000001"/>
    <n v="10.617592"/>
    <m/>
    <n v="1.3240833333333333"/>
    <n v="1.3672500000000001"/>
    <n v="7.6479999999999997"/>
    <n v="0"/>
    <n v="44"/>
    <s v="BASE DE DATOS"/>
    <m/>
  </r>
  <r>
    <s v="20"/>
    <x v="0"/>
    <s v="ENEGEN"/>
    <s v="11002693"/>
    <s v="11002693"/>
    <x v="4"/>
    <s v="GR-4"/>
    <s v="S"/>
    <n v="34.97"/>
    <n v="34.828000000000003"/>
    <n v="5119.6859999999997"/>
    <n v="19204.189999999999"/>
    <n v="24323.876"/>
    <n v="0"/>
    <n v="740.53"/>
    <n v="0"/>
    <m/>
    <m/>
    <x v="0"/>
    <s v="ENEGEN11002693GR-4HI"/>
    <s v="ENEL Generación Perú S.A.A."/>
    <x v="11"/>
    <x v="11"/>
    <s v="C. H. Callahuanca"/>
    <x v="210"/>
    <x v="4"/>
    <x v="4"/>
    <x v="295"/>
    <x v="1"/>
    <s v="Instalado"/>
    <s v="Operativo"/>
    <s v="Generadora"/>
    <x v="0"/>
    <x v="1"/>
    <x v="1"/>
    <x v="0"/>
    <s v="Privado"/>
    <s v="LIMA"/>
    <s v="LIMA"/>
    <s v="HUAROCHIRI"/>
    <s v="CALLAHUANCA"/>
    <n v="0"/>
    <x v="7"/>
    <n v="0"/>
    <x v="0"/>
    <n v="0"/>
    <x v="0"/>
    <x v="0"/>
    <n v="24323.876"/>
    <n v="24.323875999999998"/>
    <m/>
    <n v="2.9141666666666666"/>
    <n v="2.9023333333333334"/>
    <n v="7.6479999999999997"/>
    <n v="-3.637978807091713E-12"/>
    <n v="44"/>
    <s v="BASE DE DATOS"/>
    <m/>
  </r>
  <r>
    <s v="20"/>
    <x v="0"/>
    <s v="ENEGEN"/>
    <s v="11002593"/>
    <s v="11002593"/>
    <x v="4"/>
    <s v="GR-1"/>
    <s v="S"/>
    <n v="25.417000000000002"/>
    <n v="23.824000000000002"/>
    <n v="3407.7269999999999"/>
    <n v="12407.579"/>
    <n v="15815.306"/>
    <n v="8"/>
    <n v="734.43"/>
    <n v="1.57"/>
    <m/>
    <m/>
    <x v="0"/>
    <s v="ENEGEN11002593GR-1HI"/>
    <s v="ENEL Generación Perú S.A.A."/>
    <x v="11"/>
    <x v="11"/>
    <s v="C. H. Moyopampa"/>
    <x v="211"/>
    <x v="4"/>
    <x v="4"/>
    <x v="292"/>
    <x v="1"/>
    <s v="Instalado"/>
    <s v="Operativo"/>
    <s v="Generadora"/>
    <x v="0"/>
    <x v="1"/>
    <x v="1"/>
    <x v="0"/>
    <s v="Privado"/>
    <s v="LIMA"/>
    <s v="LIMA"/>
    <s v="LIMA "/>
    <s v="LURIGANCHO"/>
    <n v="0"/>
    <x v="7"/>
    <n v="0"/>
    <x v="0"/>
    <n v="0"/>
    <x v="0"/>
    <x v="0"/>
    <n v="15815.306"/>
    <n v="15.815306"/>
    <m/>
    <n v="2.1180833333333333"/>
    <n v="1.9853333333333334"/>
    <n v="7.6479999999999997"/>
    <n v="0"/>
    <n v="44"/>
    <s v="BASE DE DATOS"/>
    <m/>
  </r>
  <r>
    <s v="20"/>
    <x v="0"/>
    <s v="ENEGEN"/>
    <s v="11002593"/>
    <s v="11002593"/>
    <x v="4"/>
    <s v="GR-2"/>
    <s v="S"/>
    <n v="25.417000000000002"/>
    <n v="22.574999999999999"/>
    <n v="3338.127"/>
    <n v="12264.361999999999"/>
    <n v="15602.489"/>
    <n v="8"/>
    <n v="734.23"/>
    <n v="1.77"/>
    <m/>
    <m/>
    <x v="0"/>
    <s v="ENEGEN11002593GR-2HI"/>
    <s v="ENEL Generación Perú S.A.A."/>
    <x v="11"/>
    <x v="11"/>
    <s v="C. H. Moyopampa"/>
    <x v="211"/>
    <x v="4"/>
    <x v="4"/>
    <x v="293"/>
    <x v="1"/>
    <s v="Instalado"/>
    <s v="Operativo"/>
    <s v="Generadora"/>
    <x v="0"/>
    <x v="1"/>
    <x v="1"/>
    <x v="0"/>
    <s v="Privado"/>
    <s v="LIMA"/>
    <s v="LIMA"/>
    <s v="LIMA "/>
    <s v="LURIGANCHO"/>
    <n v="0"/>
    <x v="7"/>
    <n v="0"/>
    <x v="0"/>
    <n v="0"/>
    <x v="0"/>
    <x v="0"/>
    <n v="15602.489"/>
    <n v="15.602489"/>
    <m/>
    <n v="2.1180833333333333"/>
    <n v="1.8812499999999999"/>
    <n v="7.6479999999999997"/>
    <n v="0"/>
    <n v="44"/>
    <s v="BASE DE DATOS"/>
    <m/>
  </r>
  <r>
    <s v="20"/>
    <x v="0"/>
    <s v="ENEGEN"/>
    <s v="11002593"/>
    <s v="11002593"/>
    <x v="4"/>
    <s v="GR-3"/>
    <s v="S"/>
    <n v="24.58"/>
    <n v="22.748999999999999"/>
    <n v="3380.4380000000001"/>
    <n v="12436.637000000001"/>
    <n v="15817.074000000001"/>
    <n v="8"/>
    <n v="734.55"/>
    <n v="1.45"/>
    <m/>
    <m/>
    <x v="0"/>
    <s v="ENEGEN11002593GR-3HI"/>
    <s v="ENEL Generación Perú S.A.A."/>
    <x v="11"/>
    <x v="11"/>
    <s v="C. H. Moyopampa"/>
    <x v="211"/>
    <x v="4"/>
    <x v="4"/>
    <x v="294"/>
    <x v="1"/>
    <s v="Instalado"/>
    <s v="Operativo"/>
    <s v="Generadora"/>
    <x v="0"/>
    <x v="1"/>
    <x v="1"/>
    <x v="0"/>
    <s v="Privado"/>
    <s v="LIMA"/>
    <s v="LIMA"/>
    <s v="LIMA "/>
    <s v="LURIGANCHO"/>
    <n v="0"/>
    <x v="7"/>
    <n v="0"/>
    <x v="0"/>
    <n v="0"/>
    <x v="0"/>
    <x v="0"/>
    <n v="15817.074000000001"/>
    <n v="15.817074"/>
    <m/>
    <n v="2.0483333333333333"/>
    <n v="1.8957499999999998"/>
    <n v="7.6479999999999997"/>
    <n v="1.0000000002037268E-3"/>
    <n v="44"/>
    <s v="BASE DE DATOS"/>
    <m/>
  </r>
  <r>
    <s v="20"/>
    <x v="0"/>
    <s v="ENEGEN"/>
    <s v="11002493"/>
    <s v="11002493"/>
    <x v="4"/>
    <s v="GR-1"/>
    <s v="S"/>
    <n v="15.7"/>
    <n v="15.615"/>
    <n v="2240.0340000000001"/>
    <n v="8229.3430000000008"/>
    <n v="10469.377"/>
    <n v="0"/>
    <n v="727.05"/>
    <n v="12.1"/>
    <m/>
    <m/>
    <x v="0"/>
    <s v="ENEGEN11002493GR-1HI"/>
    <s v="ENEL Generación Perú S.A.A."/>
    <x v="11"/>
    <x v="11"/>
    <s v="C. H. Huampaní"/>
    <x v="212"/>
    <x v="4"/>
    <x v="4"/>
    <x v="292"/>
    <x v="1"/>
    <s v="Instalado"/>
    <s v="Operativo"/>
    <s v="Generadora"/>
    <x v="0"/>
    <x v="1"/>
    <x v="1"/>
    <x v="0"/>
    <s v="Privado"/>
    <s v="LIMA"/>
    <s v="LIMA"/>
    <s v="LIMA"/>
    <s v="LURIGANCHO"/>
    <n v="0"/>
    <x v="7"/>
    <n v="0"/>
    <x v="0"/>
    <n v="0"/>
    <x v="0"/>
    <x v="0"/>
    <n v="10469.377"/>
    <n v="10.469377"/>
    <m/>
    <n v="1.3083333333333333"/>
    <n v="1.30125"/>
    <n v="7.6479999999999997"/>
    <n v="0"/>
    <n v="44"/>
    <s v="BASE DE DATOS"/>
    <m/>
  </r>
  <r>
    <s v="20"/>
    <x v="0"/>
    <s v="ENEGEN"/>
    <s v="11002493"/>
    <s v="11002493"/>
    <x v="4"/>
    <s v="GR-2"/>
    <s v="S"/>
    <n v="15.7"/>
    <n v="15.234999999999999"/>
    <n v="2220.5219999999999"/>
    <n v="8263.7540000000008"/>
    <n v="10484.275"/>
    <n v="0"/>
    <n v="738.47"/>
    <n v="0"/>
    <m/>
    <m/>
    <x v="0"/>
    <s v="ENEGEN11002493GR-2HI"/>
    <s v="ENEL Generación Perú S.A.A."/>
    <x v="11"/>
    <x v="11"/>
    <s v="C. H. Huampaní"/>
    <x v="212"/>
    <x v="4"/>
    <x v="4"/>
    <x v="293"/>
    <x v="1"/>
    <s v="Instalado"/>
    <s v="Operativo"/>
    <s v="Generadora"/>
    <x v="0"/>
    <x v="1"/>
    <x v="1"/>
    <x v="0"/>
    <s v="Privado"/>
    <s v="LIMA"/>
    <s v="LIMA"/>
    <s v="LIMA"/>
    <s v="LURIGANCHO"/>
    <n v="0"/>
    <x v="7"/>
    <n v="0"/>
    <x v="0"/>
    <n v="0"/>
    <x v="0"/>
    <x v="0"/>
    <n v="10484.275"/>
    <n v="10.484275"/>
    <m/>
    <n v="1.3083333333333333"/>
    <n v="1.2695833333333333"/>
    <n v="7.6479999999999997"/>
    <n v="1.0000000020227162E-3"/>
    <n v="44"/>
    <s v="BASE DE DATOS"/>
    <m/>
  </r>
  <r>
    <s v="20"/>
    <x v="0"/>
    <s v="ENEGEN"/>
    <s v="11375016"/>
    <s v="11375016"/>
    <x v="4"/>
    <s v="GR-1"/>
    <s v="S"/>
    <n v="0.35"/>
    <n v="0.35"/>
    <n v="48.963000000000001"/>
    <n v="181.626"/>
    <n v="230.589"/>
    <n v="0"/>
    <n v="710.37"/>
    <n v="0"/>
    <m/>
    <m/>
    <x v="0"/>
    <s v="ENEGEN11375016GR-1HI"/>
    <s v="ENEL Generación Perú S.A.A."/>
    <x v="11"/>
    <x v="11"/>
    <s v="C.H. HER1"/>
    <x v="213"/>
    <x v="4"/>
    <x v="4"/>
    <x v="292"/>
    <x v="1"/>
    <s v="Instalado"/>
    <s v="Operativo"/>
    <s v="Generadora"/>
    <x v="0"/>
    <x v="1"/>
    <x v="1"/>
    <x v="0"/>
    <s v="Privado"/>
    <s v="LIMA"/>
    <s v="LIMA"/>
    <s v="LIMA"/>
    <s v="SAN JUAN DE LURIGANCHO"/>
    <n v="0"/>
    <x v="7"/>
    <n v="0"/>
    <x v="1"/>
    <s v="CUARTA"/>
    <x v="0"/>
    <x v="0"/>
    <n v="230.589"/>
    <n v="0.23058899999999999"/>
    <m/>
    <n v="2.9166666666666664E-2"/>
    <n v="2.9166666666666664E-2"/>
    <n v="7.6479999999999997"/>
    <n v="0"/>
    <n v="44"/>
    <s v="BASE DE DATOS"/>
    <m/>
  </r>
  <r>
    <s v="20"/>
    <x v="0"/>
    <s v="ENEGEN"/>
    <s v="11375016"/>
    <s v="11375016"/>
    <x v="4"/>
    <s v="GR-2"/>
    <s v="S"/>
    <n v="0.35"/>
    <n v="0.35"/>
    <n v="49.884"/>
    <n v="182.54900000000001"/>
    <n v="232.434"/>
    <n v="0"/>
    <n v="718.83"/>
    <n v="0"/>
    <m/>
    <m/>
    <x v="0"/>
    <s v="ENEGEN11375016GR-2HI"/>
    <s v="ENEL Generación Perú S.A.A."/>
    <x v="11"/>
    <x v="11"/>
    <s v="C.H. HER1"/>
    <x v="213"/>
    <x v="4"/>
    <x v="4"/>
    <x v="293"/>
    <x v="1"/>
    <s v="Instalado"/>
    <s v="Operativo"/>
    <s v="Generadora"/>
    <x v="0"/>
    <x v="1"/>
    <x v="1"/>
    <x v="0"/>
    <s v="Privado"/>
    <s v="LIMA"/>
    <s v="LIMA"/>
    <s v="LIMA"/>
    <s v="SAN JUAN DE LURIGANCHO"/>
    <n v="0"/>
    <x v="7"/>
    <n v="0"/>
    <x v="1"/>
    <s v="CUARTA"/>
    <x v="0"/>
    <x v="0"/>
    <n v="232.434"/>
    <n v="0.232434"/>
    <m/>
    <n v="2.9166666666666664E-2"/>
    <n v="2.9166666666666664E-2"/>
    <n v="7.6479999999999997"/>
    <n v="-1.0000000000047748E-3"/>
    <n v="44"/>
    <s v="BASE DE DATOS"/>
    <m/>
  </r>
  <r>
    <s v="20"/>
    <x v="1"/>
    <s v="ENEGEN"/>
    <s v="11002793"/>
    <s v="11002793"/>
    <x v="4"/>
    <s v="GR-1"/>
    <s v="S"/>
    <n v="64.599999999999994"/>
    <n v="65.367000000000004"/>
    <n v="8436.8189999999995"/>
    <n v="21536.791000000001"/>
    <n v="29973.61"/>
    <n v="9"/>
    <n v="539.58000000000004"/>
    <n v="21.1"/>
    <m/>
    <m/>
    <x v="0"/>
    <s v="ENEGEN11002793GR-1HI"/>
    <s v="ENEL Generación Perú S.A.A."/>
    <x v="11"/>
    <x v="11"/>
    <s v="C. H. Huinco"/>
    <x v="208"/>
    <x v="4"/>
    <x v="4"/>
    <x v="292"/>
    <x v="1"/>
    <s v="Instalado"/>
    <s v="Operativo"/>
    <s v="Generadora"/>
    <x v="0"/>
    <x v="1"/>
    <x v="1"/>
    <x v="0"/>
    <s v="Privado"/>
    <s v="LIMA"/>
    <s v="LIMA"/>
    <s v="HUAROCHIRI"/>
    <s v="SAN PEDRO DE CASTA"/>
    <n v="0"/>
    <x v="7"/>
    <n v="0"/>
    <x v="0"/>
    <n v="0"/>
    <x v="0"/>
    <x v="0"/>
    <n v="29973.61"/>
    <n v="29.973610000000001"/>
    <m/>
    <n v="5.3833333333333329"/>
    <n v="5.4472500000000004"/>
    <n v="7.6479999999999997"/>
    <n v="0"/>
    <n v="44"/>
    <s v="BASE DE DATOS"/>
    <m/>
  </r>
  <r>
    <s v="20"/>
    <x v="1"/>
    <s v="ENEGEN"/>
    <s v="11002793"/>
    <s v="11002793"/>
    <x v="4"/>
    <s v="GR-2"/>
    <s v="S"/>
    <n v="64.599999999999994"/>
    <n v="65.290999999999997"/>
    <n v="3949.0160000000001"/>
    <n v="8491.7489999999998"/>
    <n v="12440.764999999999"/>
    <n v="0"/>
    <n v="237.33"/>
    <n v="385.1"/>
    <m/>
    <m/>
    <x v="0"/>
    <s v="ENEGEN11002793GR-2HI"/>
    <s v="ENEL Generación Perú S.A.A."/>
    <x v="11"/>
    <x v="11"/>
    <s v="C. H. Huinco"/>
    <x v="208"/>
    <x v="4"/>
    <x v="4"/>
    <x v="293"/>
    <x v="1"/>
    <s v="Instalado"/>
    <s v="Operativo"/>
    <s v="Generadora"/>
    <x v="0"/>
    <x v="1"/>
    <x v="1"/>
    <x v="0"/>
    <s v="Privado"/>
    <s v="LIMA"/>
    <s v="LIMA"/>
    <s v="HUAROCHIRI"/>
    <s v="SAN PEDRO DE CASTA"/>
    <n v="0"/>
    <x v="7"/>
    <n v="0"/>
    <x v="0"/>
    <n v="0"/>
    <x v="0"/>
    <x v="0"/>
    <n v="12440.764999999999"/>
    <n v="12.440764999999999"/>
    <m/>
    <n v="5.3833333333333329"/>
    <n v="5.4409166666666664"/>
    <n v="7.6479999999999997"/>
    <n v="0"/>
    <n v="44"/>
    <s v="BASE DE DATOS"/>
    <m/>
  </r>
  <r>
    <s v="20"/>
    <x v="1"/>
    <s v="ENEGEN"/>
    <s v="11002793"/>
    <s v="11002793"/>
    <x v="4"/>
    <s v="GR-3"/>
    <s v="S"/>
    <n v="64.599999999999994"/>
    <n v="68.429000000000002"/>
    <n v="8578.9560000000001"/>
    <n v="26386.981"/>
    <n v="34965.936999999998"/>
    <n v="4.67"/>
    <n v="649.20000000000005"/>
    <n v="7.52"/>
    <m/>
    <m/>
    <x v="0"/>
    <s v="ENEGEN11002793GR-3HI"/>
    <s v="ENEL Generación Perú S.A.A."/>
    <x v="11"/>
    <x v="11"/>
    <s v="C. H. Huinco"/>
    <x v="208"/>
    <x v="4"/>
    <x v="4"/>
    <x v="294"/>
    <x v="1"/>
    <s v="Instalado"/>
    <s v="Operativo"/>
    <s v="Generadora"/>
    <x v="0"/>
    <x v="1"/>
    <x v="1"/>
    <x v="0"/>
    <s v="Privado"/>
    <s v="LIMA"/>
    <s v="LIMA"/>
    <s v="HUAROCHIRI"/>
    <s v="SAN PEDRO DE CASTA"/>
    <n v="0"/>
    <x v="7"/>
    <n v="0"/>
    <x v="0"/>
    <n v="0"/>
    <x v="0"/>
    <x v="0"/>
    <n v="34965.936999999998"/>
    <n v="34.965936999999997"/>
    <m/>
    <n v="5.3833333333333329"/>
    <n v="5.7024166666666671"/>
    <n v="7.6479999999999997"/>
    <n v="0"/>
    <n v="44"/>
    <s v="BASE DE DATOS"/>
    <m/>
  </r>
  <r>
    <s v="20"/>
    <x v="1"/>
    <s v="ENEGEN"/>
    <s v="11002793"/>
    <s v="11002793"/>
    <x v="4"/>
    <s v="GR-4"/>
    <s v="S"/>
    <n v="64.599999999999994"/>
    <n v="68.741"/>
    <n v="8728.9680000000008"/>
    <n v="24396.942999999999"/>
    <n v="33125.911"/>
    <n v="7.6"/>
    <n v="596.72"/>
    <n v="2.6"/>
    <m/>
    <m/>
    <x v="0"/>
    <s v="ENEGEN11002793GR-4HI"/>
    <s v="ENEL Generación Perú S.A.A."/>
    <x v="11"/>
    <x v="11"/>
    <s v="C. H. Huinco"/>
    <x v="208"/>
    <x v="4"/>
    <x v="4"/>
    <x v="295"/>
    <x v="1"/>
    <s v="Instalado"/>
    <s v="Operativo"/>
    <s v="Generadora"/>
    <x v="0"/>
    <x v="1"/>
    <x v="1"/>
    <x v="0"/>
    <s v="Privado"/>
    <s v="LIMA"/>
    <s v="LIMA"/>
    <s v="HUAROCHIRI"/>
    <s v="SAN PEDRO DE CASTA"/>
    <n v="0"/>
    <x v="7"/>
    <n v="0"/>
    <x v="0"/>
    <n v="0"/>
    <x v="0"/>
    <x v="0"/>
    <n v="33125.911"/>
    <n v="33.125911000000002"/>
    <m/>
    <n v="5.3833333333333329"/>
    <n v="5.7284166666666669"/>
    <n v="7.6479999999999997"/>
    <n v="0"/>
    <n v="44"/>
    <s v="BASE DE DATOS"/>
    <m/>
  </r>
  <r>
    <s v="20"/>
    <x v="1"/>
    <s v="ENEGEN"/>
    <s v="11002393"/>
    <s v="11002393"/>
    <x v="4"/>
    <s v="GR-1"/>
    <s v="S"/>
    <n v="60"/>
    <n v="68.555999999999997"/>
    <n v="9217.6219999999994"/>
    <n v="35196.286999999997"/>
    <n v="44413.909"/>
    <n v="0"/>
    <n v="688.73"/>
    <n v="0"/>
    <m/>
    <m/>
    <x v="0"/>
    <s v="ENEGEN11002393GR-1HI"/>
    <s v="ENEL Generación Perú S.A.A."/>
    <x v="11"/>
    <x v="11"/>
    <s v="C. H. Matucana"/>
    <x v="209"/>
    <x v="4"/>
    <x v="4"/>
    <x v="292"/>
    <x v="1"/>
    <s v="Instalado"/>
    <s v="Operativo"/>
    <s v="Generadora"/>
    <x v="0"/>
    <x v="1"/>
    <x v="1"/>
    <x v="0"/>
    <s v="Privado"/>
    <s v="LIMA"/>
    <s v="LIMA"/>
    <s v="HUAROCHIRI"/>
    <s v="SURCO"/>
    <n v="0"/>
    <x v="7"/>
    <n v="0"/>
    <x v="0"/>
    <n v="0"/>
    <x v="0"/>
    <x v="0"/>
    <n v="44413.909"/>
    <n v="44.413908999999997"/>
    <m/>
    <n v="5"/>
    <n v="5.7130000000000001"/>
    <n v="7.6479999999999997"/>
    <n v="0"/>
    <n v="44"/>
    <s v="BASE DE DATOS"/>
    <m/>
  </r>
  <r>
    <s v="20"/>
    <x v="1"/>
    <s v="ENEGEN"/>
    <s v="11002393"/>
    <s v="11002393"/>
    <x v="4"/>
    <s v="GR-2"/>
    <s v="S"/>
    <n v="60"/>
    <n v="68.465999999999994"/>
    <n v="9484.0730000000003"/>
    <n v="35553.296000000002"/>
    <n v="45037.368999999999"/>
    <n v="10.1"/>
    <n v="685.9"/>
    <n v="0"/>
    <m/>
    <m/>
    <x v="0"/>
    <s v="ENEGEN11002393GR-2HI"/>
    <s v="ENEL Generación Perú S.A.A."/>
    <x v="11"/>
    <x v="11"/>
    <s v="C. H. Matucana"/>
    <x v="209"/>
    <x v="4"/>
    <x v="4"/>
    <x v="293"/>
    <x v="1"/>
    <s v="Instalado"/>
    <s v="Operativo"/>
    <s v="Generadora"/>
    <x v="0"/>
    <x v="1"/>
    <x v="1"/>
    <x v="0"/>
    <s v="Privado"/>
    <s v="LIMA"/>
    <s v="LIMA"/>
    <s v="HUAROCHIRI"/>
    <s v="SURCO"/>
    <n v="0"/>
    <x v="7"/>
    <n v="0"/>
    <x v="0"/>
    <n v="0"/>
    <x v="0"/>
    <x v="0"/>
    <n v="45037.368999999999"/>
    <n v="45.037368999999998"/>
    <m/>
    <n v="5"/>
    <n v="5.7054999999999998"/>
    <n v="7.6479999999999997"/>
    <n v="7.2759576141834259E-12"/>
    <n v="44"/>
    <s v="BASE DE DATOS"/>
    <m/>
  </r>
  <r>
    <s v="20"/>
    <x v="1"/>
    <s v="ENEGEN"/>
    <s v="11002693"/>
    <s v="11002693"/>
    <x v="4"/>
    <s v="GR-1"/>
    <s v="S"/>
    <n v="15.888999999999999"/>
    <n v="16.524000000000001"/>
    <n v="2084.4189999999999"/>
    <n v="8047.6559999999999"/>
    <n v="10132.074000000001"/>
    <n v="0"/>
    <n v="696"/>
    <n v="0"/>
    <m/>
    <m/>
    <x v="0"/>
    <s v="ENEGEN11002693GR-1HI"/>
    <s v="ENEL Generación Perú S.A.A."/>
    <x v="11"/>
    <x v="11"/>
    <s v="C. H. Callahuanca"/>
    <x v="210"/>
    <x v="4"/>
    <x v="4"/>
    <x v="292"/>
    <x v="1"/>
    <s v="Instalado"/>
    <s v="Operativo"/>
    <s v="Generadora"/>
    <x v="0"/>
    <x v="1"/>
    <x v="1"/>
    <x v="0"/>
    <s v="Privado"/>
    <s v="LIMA"/>
    <s v="LIMA"/>
    <s v="HUAROCHIRI"/>
    <s v="CALLAHUANCA"/>
    <n v="0"/>
    <x v="7"/>
    <n v="0"/>
    <x v="0"/>
    <n v="0"/>
    <x v="0"/>
    <x v="0"/>
    <n v="10132.074000000001"/>
    <n v="10.132074000000001"/>
    <m/>
    <n v="1.3240833333333333"/>
    <n v="1.377"/>
    <n v="7.6479999999999997"/>
    <n v="1.0000000002037268E-3"/>
    <n v="44"/>
    <s v="BASE DE DATOS"/>
    <m/>
  </r>
  <r>
    <s v="20"/>
    <x v="1"/>
    <s v="ENEGEN"/>
    <s v="11002693"/>
    <s v="11002693"/>
    <x v="4"/>
    <s v="GR-2"/>
    <s v="S"/>
    <n v="15.888999999999999"/>
    <n v="16.405999999999999"/>
    <n v="2069.77"/>
    <n v="7887.848"/>
    <n v="9957.6180000000004"/>
    <n v="0"/>
    <n v="696"/>
    <n v="0"/>
    <m/>
    <m/>
    <x v="0"/>
    <s v="ENEGEN11002693GR-2HI"/>
    <s v="ENEL Generación Perú S.A.A."/>
    <x v="11"/>
    <x v="11"/>
    <s v="C. H. Callahuanca"/>
    <x v="210"/>
    <x v="4"/>
    <x v="4"/>
    <x v="293"/>
    <x v="1"/>
    <s v="Instalado"/>
    <s v="Operativo"/>
    <s v="Generadora"/>
    <x v="0"/>
    <x v="1"/>
    <x v="1"/>
    <x v="0"/>
    <s v="Privado"/>
    <s v="LIMA"/>
    <s v="LIMA"/>
    <s v="HUAROCHIRI"/>
    <s v="CALLAHUANCA"/>
    <n v="0"/>
    <x v="7"/>
    <n v="0"/>
    <x v="0"/>
    <n v="0"/>
    <x v="0"/>
    <x v="0"/>
    <n v="9957.6180000000004"/>
    <n v="9.9576180000000001"/>
    <m/>
    <n v="1.3240833333333333"/>
    <n v="1.3671666666666666"/>
    <n v="7.6479999999999997"/>
    <n v="0"/>
    <n v="44"/>
    <s v="BASE DE DATOS"/>
    <m/>
  </r>
  <r>
    <s v="20"/>
    <x v="1"/>
    <s v="ENEGEN"/>
    <s v="11002693"/>
    <s v="11002693"/>
    <x v="4"/>
    <s v="GR-3"/>
    <s v="S"/>
    <n v="15.888999999999999"/>
    <n v="16.407"/>
    <n v="2052.0149999999999"/>
    <n v="7676.2529999999997"/>
    <n v="9728.2690000000002"/>
    <n v="12.67"/>
    <n v="682.1"/>
    <n v="1.23"/>
    <m/>
    <m/>
    <x v="0"/>
    <s v="ENEGEN11002693GR-3HI"/>
    <s v="ENEL Generación Perú S.A.A."/>
    <x v="11"/>
    <x v="11"/>
    <s v="C. H. Callahuanca"/>
    <x v="210"/>
    <x v="4"/>
    <x v="4"/>
    <x v="294"/>
    <x v="1"/>
    <s v="Instalado"/>
    <s v="Operativo"/>
    <s v="Generadora"/>
    <x v="0"/>
    <x v="1"/>
    <x v="1"/>
    <x v="0"/>
    <s v="Privado"/>
    <s v="LIMA"/>
    <s v="LIMA"/>
    <s v="HUAROCHIRI"/>
    <s v="CALLAHUANCA"/>
    <n v="0"/>
    <x v="7"/>
    <n v="0"/>
    <x v="0"/>
    <n v="0"/>
    <x v="0"/>
    <x v="0"/>
    <n v="9728.2690000000002"/>
    <n v="9.7282690000000009"/>
    <m/>
    <n v="1.3240833333333333"/>
    <n v="1.3672500000000001"/>
    <n v="7.6479999999999997"/>
    <n v="-1.0000000002037268E-3"/>
    <n v="44"/>
    <s v="BASE DE DATOS"/>
    <m/>
  </r>
  <r>
    <s v="20"/>
    <x v="1"/>
    <s v="ENEGEN"/>
    <s v="11002693"/>
    <s v="11002693"/>
    <x v="4"/>
    <s v="GR-4"/>
    <s v="S"/>
    <n v="34.97"/>
    <n v="34.828000000000003"/>
    <n v="4761.92"/>
    <n v="17967.405999999999"/>
    <n v="22729.326000000001"/>
    <n v="0"/>
    <n v="676.88"/>
    <n v="2.83"/>
    <m/>
    <m/>
    <x v="0"/>
    <s v="ENEGEN11002693GR-4HI"/>
    <s v="ENEL Generación Perú S.A.A."/>
    <x v="11"/>
    <x v="11"/>
    <s v="C. H. Callahuanca"/>
    <x v="210"/>
    <x v="4"/>
    <x v="4"/>
    <x v="295"/>
    <x v="1"/>
    <s v="Instalado"/>
    <s v="Operativo"/>
    <s v="Generadora"/>
    <x v="0"/>
    <x v="1"/>
    <x v="1"/>
    <x v="0"/>
    <s v="Privado"/>
    <s v="LIMA"/>
    <s v="LIMA"/>
    <s v="HUAROCHIRI"/>
    <s v="CALLAHUANCA"/>
    <n v="0"/>
    <x v="7"/>
    <n v="0"/>
    <x v="0"/>
    <n v="0"/>
    <x v="0"/>
    <x v="0"/>
    <n v="22729.326000000001"/>
    <n v="22.729326"/>
    <m/>
    <n v="2.9141666666666666"/>
    <n v="2.9023333333333334"/>
    <n v="7.6479999999999997"/>
    <n v="0"/>
    <n v="44"/>
    <s v="BASE DE DATOS"/>
    <m/>
  </r>
  <r>
    <s v="20"/>
    <x v="1"/>
    <s v="ENEGEN"/>
    <s v="11002593"/>
    <s v="11002593"/>
    <x v="4"/>
    <s v="GR-1"/>
    <s v="S"/>
    <n v="25.417000000000002"/>
    <n v="23.824000000000002"/>
    <n v="3176.558"/>
    <n v="11840.434999999999"/>
    <n v="15016.993"/>
    <n v="0"/>
    <n v="696"/>
    <n v="0"/>
    <m/>
    <m/>
    <x v="0"/>
    <s v="ENEGEN11002593GR-1HI"/>
    <s v="ENEL Generación Perú S.A.A."/>
    <x v="11"/>
    <x v="11"/>
    <s v="C. H. Moyopampa"/>
    <x v="211"/>
    <x v="4"/>
    <x v="4"/>
    <x v="292"/>
    <x v="1"/>
    <s v="Instalado"/>
    <s v="Operativo"/>
    <s v="Generadora"/>
    <x v="0"/>
    <x v="1"/>
    <x v="1"/>
    <x v="0"/>
    <s v="Privado"/>
    <s v="LIMA"/>
    <s v="LIMA"/>
    <s v="LIMA "/>
    <s v="LURIGANCHO"/>
    <n v="0"/>
    <x v="7"/>
    <n v="0"/>
    <x v="0"/>
    <n v="0"/>
    <x v="0"/>
    <x v="0"/>
    <n v="15016.993"/>
    <n v="15.016993000000001"/>
    <m/>
    <n v="2.1180833333333333"/>
    <n v="1.9853333333333334"/>
    <n v="7.6479999999999997"/>
    <n v="-1.8189894035458565E-12"/>
    <n v="44"/>
    <s v="BASE DE DATOS"/>
    <m/>
  </r>
  <r>
    <s v="20"/>
    <x v="1"/>
    <s v="ENEGEN"/>
    <s v="11002593"/>
    <s v="11002593"/>
    <x v="4"/>
    <s v="GR-2"/>
    <s v="S"/>
    <n v="25.417000000000002"/>
    <n v="22.574999999999999"/>
    <n v="3108.078"/>
    <n v="11618.636"/>
    <n v="14726.714"/>
    <n v="0"/>
    <n v="696"/>
    <n v="0"/>
    <m/>
    <m/>
    <x v="0"/>
    <s v="ENEGEN11002593GR-2HI"/>
    <s v="ENEL Generación Perú S.A.A."/>
    <x v="11"/>
    <x v="11"/>
    <s v="C. H. Moyopampa"/>
    <x v="211"/>
    <x v="4"/>
    <x v="4"/>
    <x v="293"/>
    <x v="1"/>
    <s v="Instalado"/>
    <s v="Operativo"/>
    <s v="Generadora"/>
    <x v="0"/>
    <x v="1"/>
    <x v="1"/>
    <x v="0"/>
    <s v="Privado"/>
    <s v="LIMA"/>
    <s v="LIMA"/>
    <s v="LIMA "/>
    <s v="LURIGANCHO"/>
    <n v="0"/>
    <x v="7"/>
    <n v="0"/>
    <x v="0"/>
    <n v="0"/>
    <x v="0"/>
    <x v="0"/>
    <n v="14726.714"/>
    <n v="14.726713999999999"/>
    <m/>
    <n v="2.1180833333333333"/>
    <n v="1.8812499999999999"/>
    <n v="7.6479999999999997"/>
    <n v="0"/>
    <n v="44"/>
    <s v="BASE DE DATOS"/>
    <m/>
  </r>
  <r>
    <s v="20"/>
    <x v="1"/>
    <s v="ENEGEN"/>
    <s v="11002593"/>
    <s v="11002593"/>
    <x v="4"/>
    <s v="GR-3"/>
    <s v="S"/>
    <n v="24.58"/>
    <n v="22.748999999999999"/>
    <n v="3136.125"/>
    <n v="11703.617"/>
    <n v="14839.742"/>
    <n v="0"/>
    <n v="696"/>
    <n v="0"/>
    <m/>
    <m/>
    <x v="0"/>
    <s v="ENEGEN11002593GR-3HI"/>
    <s v="ENEL Generación Perú S.A.A."/>
    <x v="11"/>
    <x v="11"/>
    <s v="C. H. Moyopampa"/>
    <x v="211"/>
    <x v="4"/>
    <x v="4"/>
    <x v="294"/>
    <x v="1"/>
    <s v="Instalado"/>
    <s v="Operativo"/>
    <s v="Generadora"/>
    <x v="0"/>
    <x v="1"/>
    <x v="1"/>
    <x v="0"/>
    <s v="Privado"/>
    <s v="LIMA"/>
    <s v="LIMA"/>
    <s v="LIMA "/>
    <s v="LURIGANCHO"/>
    <n v="0"/>
    <x v="7"/>
    <n v="0"/>
    <x v="0"/>
    <n v="0"/>
    <x v="0"/>
    <x v="0"/>
    <n v="14839.742"/>
    <n v="14.839741999999999"/>
    <m/>
    <n v="2.0483333333333333"/>
    <n v="1.8957499999999998"/>
    <n v="7.6479999999999997"/>
    <n v="0"/>
    <n v="44"/>
    <s v="BASE DE DATOS"/>
    <m/>
  </r>
  <r>
    <s v="20"/>
    <x v="1"/>
    <s v="ENEGEN"/>
    <s v="11002493"/>
    <s v="11002493"/>
    <x v="4"/>
    <s v="GR-1"/>
    <s v="S"/>
    <n v="15.7"/>
    <n v="15.615"/>
    <n v="1899.7280000000001"/>
    <n v="6571.2309999999998"/>
    <n v="8470.9590000000007"/>
    <n v="0"/>
    <n v="587.73"/>
    <n v="18.45"/>
    <m/>
    <m/>
    <x v="0"/>
    <s v="ENEGEN11002493GR-1HI"/>
    <s v="ENEL Generación Perú S.A.A."/>
    <x v="11"/>
    <x v="11"/>
    <s v="C. H. Huampaní"/>
    <x v="212"/>
    <x v="4"/>
    <x v="4"/>
    <x v="292"/>
    <x v="1"/>
    <s v="Instalado"/>
    <s v="Operativo"/>
    <s v="Generadora"/>
    <x v="0"/>
    <x v="1"/>
    <x v="1"/>
    <x v="0"/>
    <s v="Privado"/>
    <s v="LIMA"/>
    <s v="LIMA"/>
    <s v="LIMA"/>
    <s v="LURIGANCHO"/>
    <n v="0"/>
    <x v="7"/>
    <n v="0"/>
    <x v="0"/>
    <n v="0"/>
    <x v="0"/>
    <x v="0"/>
    <n v="8470.9590000000007"/>
    <n v="8.4709590000000006"/>
    <m/>
    <n v="1.3083333333333333"/>
    <n v="1.30125"/>
    <n v="7.6479999999999997"/>
    <n v="-1.8189894035458565E-12"/>
    <n v="44"/>
    <s v="BASE DE DATOS"/>
    <m/>
  </r>
  <r>
    <s v="20"/>
    <x v="1"/>
    <s v="ENEGEN"/>
    <s v="11002493"/>
    <s v="11002493"/>
    <x v="4"/>
    <s v="GR-2"/>
    <s v="S"/>
    <n v="15.7"/>
    <n v="15.234999999999999"/>
    <n v="1877.1759999999999"/>
    <n v="6702.4520000000002"/>
    <n v="8579.6280000000006"/>
    <n v="0"/>
    <n v="602.04999999999995"/>
    <n v="2.95"/>
    <m/>
    <m/>
    <x v="0"/>
    <s v="ENEGEN11002493GR-2HI"/>
    <s v="ENEL Generación Perú S.A.A."/>
    <x v="11"/>
    <x v="11"/>
    <s v="C. H. Huampaní"/>
    <x v="212"/>
    <x v="4"/>
    <x v="4"/>
    <x v="293"/>
    <x v="1"/>
    <s v="Instalado"/>
    <s v="Operativo"/>
    <s v="Generadora"/>
    <x v="0"/>
    <x v="1"/>
    <x v="1"/>
    <x v="0"/>
    <s v="Privado"/>
    <s v="LIMA"/>
    <s v="LIMA"/>
    <s v="LIMA"/>
    <s v="LURIGANCHO"/>
    <n v="0"/>
    <x v="7"/>
    <n v="0"/>
    <x v="0"/>
    <n v="0"/>
    <x v="0"/>
    <x v="0"/>
    <n v="8579.6280000000006"/>
    <n v="8.5796280000000014"/>
    <m/>
    <n v="1.3083333333333333"/>
    <n v="1.2695833333333333"/>
    <n v="7.6479999999999997"/>
    <n v="0"/>
    <n v="44"/>
    <s v="BASE DE DATOS"/>
    <m/>
  </r>
  <r>
    <s v="20"/>
    <x v="1"/>
    <s v="ENEGEN"/>
    <s v="11375016"/>
    <s v="11375016"/>
    <x v="4"/>
    <s v="GR-1"/>
    <s v="S"/>
    <n v="0.35"/>
    <n v="0.35"/>
    <n v="41.567"/>
    <n v="144.714"/>
    <n v="186.28100000000001"/>
    <n v="0"/>
    <n v="577.12"/>
    <n v="0"/>
    <m/>
    <m/>
    <x v="0"/>
    <s v="ENEGEN11375016GR-1HI"/>
    <s v="ENEL Generación Perú S.A.A."/>
    <x v="11"/>
    <x v="11"/>
    <s v="C.H. HER1"/>
    <x v="213"/>
    <x v="4"/>
    <x v="4"/>
    <x v="292"/>
    <x v="1"/>
    <s v="Instalado"/>
    <s v="Operativo"/>
    <s v="Generadora"/>
    <x v="0"/>
    <x v="1"/>
    <x v="1"/>
    <x v="0"/>
    <s v="Privado"/>
    <s v="LIMA"/>
    <s v="LIMA"/>
    <s v="LIMA"/>
    <s v="SAN JUAN DE LURIGANCHO"/>
    <n v="0"/>
    <x v="7"/>
    <n v="0"/>
    <x v="1"/>
    <s v="CUARTA"/>
    <x v="0"/>
    <x v="0"/>
    <n v="186.28100000000001"/>
    <n v="0.186281"/>
    <m/>
    <n v="2.9166666666666664E-2"/>
    <n v="2.9166666666666664E-2"/>
    <n v="7.6479999999999997"/>
    <n v="0"/>
    <n v="44"/>
    <s v="BASE DE DATOS"/>
    <m/>
  </r>
  <r>
    <s v="20"/>
    <x v="1"/>
    <s v="ENEGEN"/>
    <s v="11375016"/>
    <s v="11375016"/>
    <x v="4"/>
    <s v="GR-2"/>
    <s v="S"/>
    <n v="0.35"/>
    <n v="0.35"/>
    <n v="42.411000000000001"/>
    <n v="152.34"/>
    <n v="194.751"/>
    <n v="0"/>
    <n v="599.92999999999995"/>
    <n v="0"/>
    <m/>
    <m/>
    <x v="0"/>
    <s v="ENEGEN11375016GR-2HI"/>
    <s v="ENEL Generación Perú S.A.A."/>
    <x v="11"/>
    <x v="11"/>
    <s v="C.H. HER1"/>
    <x v="213"/>
    <x v="4"/>
    <x v="4"/>
    <x v="293"/>
    <x v="1"/>
    <s v="Instalado"/>
    <s v="Operativo"/>
    <s v="Generadora"/>
    <x v="0"/>
    <x v="1"/>
    <x v="1"/>
    <x v="0"/>
    <s v="Privado"/>
    <s v="LIMA"/>
    <s v="LIMA"/>
    <s v="LIMA"/>
    <s v="SAN JUAN DE LURIGANCHO"/>
    <n v="0"/>
    <x v="7"/>
    <n v="0"/>
    <x v="1"/>
    <s v="CUARTA"/>
    <x v="0"/>
    <x v="0"/>
    <n v="194.751"/>
    <n v="0.19475100000000001"/>
    <m/>
    <n v="2.9166666666666664E-2"/>
    <n v="2.9166666666666664E-2"/>
    <n v="7.6479999999999997"/>
    <n v="0"/>
    <n v="44"/>
    <s v="BASE DE DATOS"/>
    <m/>
  </r>
  <r>
    <s v="20"/>
    <x v="2"/>
    <s v="ENEGEN"/>
    <s v="11002793"/>
    <s v="11002793"/>
    <x v="4"/>
    <s v="GR-1"/>
    <s v="S"/>
    <n v="64.599999999999994"/>
    <n v="65.367000000000004"/>
    <n v="8675.3050000000003"/>
    <n v="20350.466"/>
    <n v="29025.771000000001"/>
    <n v="0"/>
    <n v="541.72"/>
    <n v="30.9"/>
    <m/>
    <m/>
    <x v="0"/>
    <s v="ENEGEN11002793GR-1HI"/>
    <s v="ENEL Generación Perú S.A.A."/>
    <x v="11"/>
    <x v="11"/>
    <s v="C. H. Huinco"/>
    <x v="208"/>
    <x v="4"/>
    <x v="4"/>
    <x v="292"/>
    <x v="1"/>
    <s v="Instalado"/>
    <s v="Operativo"/>
    <s v="Generadora"/>
    <x v="0"/>
    <x v="1"/>
    <x v="1"/>
    <x v="0"/>
    <s v="Privado"/>
    <s v="LIMA"/>
    <s v="LIMA"/>
    <s v="HUAROCHIRI"/>
    <s v="SAN PEDRO DE CASTA"/>
    <n v="0"/>
    <x v="7"/>
    <n v="0"/>
    <x v="0"/>
    <n v="0"/>
    <x v="0"/>
    <x v="0"/>
    <n v="29025.771000000001"/>
    <n v="29.025770999999999"/>
    <m/>
    <n v="5.3833333333333329"/>
    <n v="5.4472500000000004"/>
    <n v="7.6479999999999997"/>
    <n v="0"/>
    <n v="44"/>
    <s v="BASE DE DATOS"/>
    <m/>
  </r>
  <r>
    <s v="20"/>
    <x v="2"/>
    <s v="ENEGEN"/>
    <s v="11002793"/>
    <s v="11002793"/>
    <x v="4"/>
    <s v="GR-2"/>
    <s v="S"/>
    <n v="64.599999999999994"/>
    <n v="65.290999999999997"/>
    <n v="8591.3369999999995"/>
    <n v="23324.225999999999"/>
    <n v="31915.562999999998"/>
    <n v="0"/>
    <n v="606.4"/>
    <n v="3.5"/>
    <m/>
    <m/>
    <x v="0"/>
    <s v="ENEGEN11002793GR-2HI"/>
    <s v="ENEL Generación Perú S.A.A."/>
    <x v="11"/>
    <x v="11"/>
    <s v="C. H. Huinco"/>
    <x v="208"/>
    <x v="4"/>
    <x v="4"/>
    <x v="293"/>
    <x v="1"/>
    <s v="Instalado"/>
    <s v="Operativo"/>
    <s v="Generadora"/>
    <x v="0"/>
    <x v="1"/>
    <x v="1"/>
    <x v="0"/>
    <s v="Privado"/>
    <s v="LIMA"/>
    <s v="LIMA"/>
    <s v="HUAROCHIRI"/>
    <s v="SAN PEDRO DE CASTA"/>
    <n v="0"/>
    <x v="7"/>
    <n v="0"/>
    <x v="0"/>
    <n v="0"/>
    <x v="0"/>
    <x v="0"/>
    <n v="31915.562999999998"/>
    <n v="31.915562999999999"/>
    <m/>
    <n v="5.3833333333333329"/>
    <n v="5.4409166666666664"/>
    <n v="7.6479999999999997"/>
    <n v="0"/>
    <n v="44"/>
    <s v="BASE DE DATOS"/>
    <m/>
  </r>
  <r>
    <s v="20"/>
    <x v="2"/>
    <s v="ENEGEN"/>
    <s v="11002793"/>
    <s v="11002793"/>
    <x v="4"/>
    <s v="GR-3"/>
    <s v="S"/>
    <n v="64.599999999999994"/>
    <n v="68.429000000000002"/>
    <n v="8392.9369999999999"/>
    <n v="25202.325000000001"/>
    <n v="33595.262000000002"/>
    <n v="8.9"/>
    <n v="658.9"/>
    <n v="5.97"/>
    <m/>
    <m/>
    <x v="0"/>
    <s v="ENEGEN11002793GR-3HI"/>
    <s v="ENEL Generación Perú S.A.A."/>
    <x v="11"/>
    <x v="11"/>
    <s v="C. H. Huinco"/>
    <x v="208"/>
    <x v="4"/>
    <x v="4"/>
    <x v="294"/>
    <x v="1"/>
    <s v="Instalado"/>
    <s v="Operativo"/>
    <s v="Generadora"/>
    <x v="0"/>
    <x v="1"/>
    <x v="1"/>
    <x v="0"/>
    <s v="Privado"/>
    <s v="LIMA"/>
    <s v="LIMA"/>
    <s v="HUAROCHIRI"/>
    <s v="SAN PEDRO DE CASTA"/>
    <n v="0"/>
    <x v="7"/>
    <n v="0"/>
    <x v="0"/>
    <n v="0"/>
    <x v="0"/>
    <x v="0"/>
    <n v="33595.262000000002"/>
    <n v="33.595262000000005"/>
    <m/>
    <n v="5.3833333333333329"/>
    <n v="5.7024166666666671"/>
    <n v="7.6479999999999997"/>
    <n v="0"/>
    <n v="44"/>
    <s v="BASE DE DATOS"/>
    <m/>
  </r>
  <r>
    <s v="20"/>
    <x v="2"/>
    <s v="ENEGEN"/>
    <s v="11002793"/>
    <s v="11002793"/>
    <x v="4"/>
    <s v="GR-4"/>
    <s v="S"/>
    <n v="64.599999999999994"/>
    <n v="68.741"/>
    <n v="8485.4760000000006"/>
    <n v="27161.562000000002"/>
    <n v="35647.038"/>
    <n v="9.1999999999999993"/>
    <n v="697.35"/>
    <n v="0.61"/>
    <m/>
    <m/>
    <x v="0"/>
    <s v="ENEGEN11002793GR-4HI"/>
    <s v="ENEL Generación Perú S.A.A."/>
    <x v="11"/>
    <x v="11"/>
    <s v="C. H. Huinco"/>
    <x v="208"/>
    <x v="4"/>
    <x v="4"/>
    <x v="295"/>
    <x v="1"/>
    <s v="Instalado"/>
    <s v="Operativo"/>
    <s v="Generadora"/>
    <x v="0"/>
    <x v="1"/>
    <x v="1"/>
    <x v="0"/>
    <s v="Privado"/>
    <s v="LIMA"/>
    <s v="LIMA"/>
    <s v="HUAROCHIRI"/>
    <s v="SAN PEDRO DE CASTA"/>
    <n v="0"/>
    <x v="7"/>
    <n v="0"/>
    <x v="0"/>
    <n v="0"/>
    <x v="0"/>
    <x v="0"/>
    <n v="35647.038"/>
    <n v="35.647038000000002"/>
    <m/>
    <n v="5.3833333333333329"/>
    <n v="5.7284166666666669"/>
    <n v="7.6479999999999997"/>
    <n v="0"/>
    <n v="44"/>
    <s v="BASE DE DATOS"/>
    <m/>
  </r>
  <r>
    <s v="20"/>
    <x v="2"/>
    <s v="ENEGEN"/>
    <s v="11002393"/>
    <s v="11002393"/>
    <x v="4"/>
    <s v="GR-1"/>
    <s v="S"/>
    <n v="60"/>
    <n v="68.555999999999997"/>
    <n v="9836.59"/>
    <n v="37585.955000000002"/>
    <n v="47422.544999999998"/>
    <n v="0"/>
    <n v="744"/>
    <n v="0"/>
    <m/>
    <m/>
    <x v="0"/>
    <s v="ENEGEN11002393GR-1HI"/>
    <s v="ENEL Generación Perú S.A.A."/>
    <x v="11"/>
    <x v="11"/>
    <s v="C. H. Matucana"/>
    <x v="209"/>
    <x v="4"/>
    <x v="4"/>
    <x v="292"/>
    <x v="1"/>
    <s v="Instalado"/>
    <s v="Operativo"/>
    <s v="Generadora"/>
    <x v="0"/>
    <x v="1"/>
    <x v="1"/>
    <x v="0"/>
    <s v="Privado"/>
    <s v="LIMA"/>
    <s v="LIMA"/>
    <s v="HUAROCHIRI"/>
    <s v="SURCO"/>
    <n v="0"/>
    <x v="7"/>
    <n v="0"/>
    <x v="0"/>
    <n v="0"/>
    <x v="0"/>
    <x v="0"/>
    <n v="47422.544999999998"/>
    <n v="47.422545"/>
    <m/>
    <n v="5"/>
    <n v="5.7130000000000001"/>
    <n v="7.6479999999999997"/>
    <n v="0"/>
    <n v="44"/>
    <s v="BASE DE DATOS"/>
    <m/>
  </r>
  <r>
    <s v="20"/>
    <x v="2"/>
    <s v="ENEGEN"/>
    <s v="11002393"/>
    <s v="11002393"/>
    <x v="4"/>
    <s v="GR-2"/>
    <s v="S"/>
    <n v="60"/>
    <n v="68.465999999999994"/>
    <n v="10097.200999999999"/>
    <n v="38502.245000000003"/>
    <n v="48599.447"/>
    <n v="0"/>
    <n v="744"/>
    <n v="0"/>
    <m/>
    <m/>
    <x v="0"/>
    <s v="ENEGEN11002393GR-2HI"/>
    <s v="ENEL Generación Perú S.A.A."/>
    <x v="11"/>
    <x v="11"/>
    <s v="C. H. Matucana"/>
    <x v="209"/>
    <x v="4"/>
    <x v="4"/>
    <x v="293"/>
    <x v="1"/>
    <s v="Instalado"/>
    <s v="Operativo"/>
    <s v="Generadora"/>
    <x v="0"/>
    <x v="1"/>
    <x v="1"/>
    <x v="0"/>
    <s v="Privado"/>
    <s v="LIMA"/>
    <s v="LIMA"/>
    <s v="HUAROCHIRI"/>
    <s v="SURCO"/>
    <n v="0"/>
    <x v="7"/>
    <n v="0"/>
    <x v="0"/>
    <n v="0"/>
    <x v="0"/>
    <x v="0"/>
    <n v="48599.447"/>
    <n v="48.599446999999998"/>
    <m/>
    <n v="5"/>
    <n v="5.7054999999999998"/>
    <n v="7.6479999999999997"/>
    <n v="-9.9999999656574801E-4"/>
    <n v="44"/>
    <s v="BASE DE DATOS"/>
    <m/>
  </r>
  <r>
    <s v="20"/>
    <x v="2"/>
    <s v="ENEGEN"/>
    <s v="11002693"/>
    <s v="11002693"/>
    <x v="4"/>
    <s v="GR-1"/>
    <s v="S"/>
    <n v="15.888999999999999"/>
    <n v="16.524000000000001"/>
    <n v="2346.16"/>
    <n v="8758.4339999999993"/>
    <n v="11104.593000000001"/>
    <n v="10.52"/>
    <n v="732.17"/>
    <n v="1.32"/>
    <m/>
    <m/>
    <x v="0"/>
    <s v="ENEGEN11002693GR-1HI"/>
    <s v="ENEL Generación Perú S.A.A."/>
    <x v="11"/>
    <x v="11"/>
    <s v="C. H. Callahuanca"/>
    <x v="210"/>
    <x v="4"/>
    <x v="4"/>
    <x v="292"/>
    <x v="1"/>
    <s v="Instalado"/>
    <s v="Operativo"/>
    <s v="Generadora"/>
    <x v="0"/>
    <x v="1"/>
    <x v="1"/>
    <x v="0"/>
    <s v="Privado"/>
    <s v="LIMA"/>
    <s v="LIMA"/>
    <s v="HUAROCHIRI"/>
    <s v="CALLAHUANCA"/>
    <n v="0"/>
    <x v="7"/>
    <n v="0"/>
    <x v="0"/>
    <n v="0"/>
    <x v="0"/>
    <x v="0"/>
    <n v="11104.593000000001"/>
    <n v="11.104593000000001"/>
    <m/>
    <n v="1.3240833333333333"/>
    <n v="1.377"/>
    <n v="7.6479999999999997"/>
    <n v="9.9999999838473741E-4"/>
    <n v="44"/>
    <s v="BASE DE DATOS"/>
    <m/>
  </r>
  <r>
    <s v="20"/>
    <x v="2"/>
    <s v="ENEGEN"/>
    <s v="11002693"/>
    <s v="11002693"/>
    <x v="4"/>
    <s v="GR-2"/>
    <s v="S"/>
    <n v="15.888999999999999"/>
    <n v="16.405999999999999"/>
    <n v="2360.9960000000001"/>
    <n v="8768.3670000000002"/>
    <n v="11129.362999999999"/>
    <n v="12.2"/>
    <n v="731.43"/>
    <n v="0.36"/>
    <m/>
    <m/>
    <x v="0"/>
    <s v="ENEGEN11002693GR-2HI"/>
    <s v="ENEL Generación Perú S.A.A."/>
    <x v="11"/>
    <x v="11"/>
    <s v="C. H. Callahuanca"/>
    <x v="210"/>
    <x v="4"/>
    <x v="4"/>
    <x v="293"/>
    <x v="1"/>
    <s v="Instalado"/>
    <s v="Operativo"/>
    <s v="Generadora"/>
    <x v="0"/>
    <x v="1"/>
    <x v="1"/>
    <x v="0"/>
    <s v="Privado"/>
    <s v="LIMA"/>
    <s v="LIMA"/>
    <s v="HUAROCHIRI"/>
    <s v="CALLAHUANCA"/>
    <n v="0"/>
    <x v="7"/>
    <n v="0"/>
    <x v="0"/>
    <n v="0"/>
    <x v="0"/>
    <x v="0"/>
    <n v="11129.362999999999"/>
    <n v="11.129363"/>
    <m/>
    <n v="1.3240833333333333"/>
    <n v="1.3671666666666666"/>
    <n v="7.6479999999999997"/>
    <n v="1.8189894035458565E-12"/>
    <n v="44"/>
    <s v="BASE DE DATOS"/>
    <m/>
  </r>
  <r>
    <s v="20"/>
    <x v="2"/>
    <s v="ENEGEN"/>
    <s v="11002693"/>
    <s v="11002693"/>
    <x v="4"/>
    <s v="GR-3"/>
    <s v="S"/>
    <n v="15.888999999999999"/>
    <n v="16.407"/>
    <n v="2341.4940000000001"/>
    <n v="8927.9599999999991"/>
    <n v="11269.454"/>
    <n v="0"/>
    <n v="744"/>
    <n v="0"/>
    <m/>
    <m/>
    <x v="0"/>
    <s v="ENEGEN11002693GR-3HI"/>
    <s v="ENEL Generación Perú S.A.A."/>
    <x v="11"/>
    <x v="11"/>
    <s v="C. H. Callahuanca"/>
    <x v="210"/>
    <x v="4"/>
    <x v="4"/>
    <x v="294"/>
    <x v="1"/>
    <s v="Instalado"/>
    <s v="Operativo"/>
    <s v="Generadora"/>
    <x v="0"/>
    <x v="1"/>
    <x v="1"/>
    <x v="0"/>
    <s v="Privado"/>
    <s v="LIMA"/>
    <s v="LIMA"/>
    <s v="HUAROCHIRI"/>
    <s v="CALLAHUANCA"/>
    <n v="0"/>
    <x v="7"/>
    <n v="0"/>
    <x v="0"/>
    <n v="0"/>
    <x v="0"/>
    <x v="0"/>
    <n v="11269.454"/>
    <n v="11.269454"/>
    <m/>
    <n v="1.3240833333333333"/>
    <n v="1.3672500000000001"/>
    <n v="7.6479999999999997"/>
    <n v="0"/>
    <n v="44"/>
    <s v="BASE DE DATOS"/>
    <m/>
  </r>
  <r>
    <s v="20"/>
    <x v="2"/>
    <s v="ENEGEN"/>
    <s v="11002693"/>
    <s v="11002693"/>
    <x v="4"/>
    <s v="GR-4"/>
    <s v="S"/>
    <n v="34.97"/>
    <n v="34.828000000000003"/>
    <n v="5181.2250000000004"/>
    <n v="19144.973000000002"/>
    <n v="24326.198"/>
    <n v="8.9700000000000006"/>
    <n v="723.15"/>
    <n v="10.62"/>
    <m/>
    <m/>
    <x v="0"/>
    <s v="ENEGEN11002693GR-4HI"/>
    <s v="ENEL Generación Perú S.A.A."/>
    <x v="11"/>
    <x v="11"/>
    <s v="C. H. Callahuanca"/>
    <x v="210"/>
    <x v="4"/>
    <x v="4"/>
    <x v="295"/>
    <x v="1"/>
    <s v="Instalado"/>
    <s v="Operativo"/>
    <s v="Generadora"/>
    <x v="0"/>
    <x v="1"/>
    <x v="1"/>
    <x v="0"/>
    <s v="Privado"/>
    <s v="LIMA"/>
    <s v="LIMA"/>
    <s v="HUAROCHIRI"/>
    <s v="CALLAHUANCA"/>
    <n v="0"/>
    <x v="7"/>
    <n v="0"/>
    <x v="0"/>
    <n v="0"/>
    <x v="0"/>
    <x v="0"/>
    <n v="24326.198"/>
    <n v="24.326198000000002"/>
    <m/>
    <n v="2.9141666666666666"/>
    <n v="2.9023333333333334"/>
    <n v="7.6479999999999997"/>
    <n v="3.637978807091713E-12"/>
    <n v="44"/>
    <s v="BASE DE DATOS"/>
    <m/>
  </r>
  <r>
    <s v="20"/>
    <x v="2"/>
    <s v="ENEGEN"/>
    <s v="11002593"/>
    <s v="11002593"/>
    <x v="4"/>
    <s v="GR-1"/>
    <s v="S"/>
    <n v="25.417000000000002"/>
    <n v="23.824000000000002"/>
    <n v="3398.41"/>
    <n v="12432.853999999999"/>
    <n v="15831.263000000001"/>
    <n v="9.1"/>
    <n v="733.77"/>
    <n v="1.1299999999999999"/>
    <m/>
    <m/>
    <x v="0"/>
    <s v="ENEGEN11002593GR-1HI"/>
    <s v="ENEL Generación Perú S.A.A."/>
    <x v="11"/>
    <x v="11"/>
    <s v="C. H. Moyopampa"/>
    <x v="211"/>
    <x v="4"/>
    <x v="4"/>
    <x v="292"/>
    <x v="1"/>
    <s v="Instalado"/>
    <s v="Operativo"/>
    <s v="Generadora"/>
    <x v="0"/>
    <x v="1"/>
    <x v="1"/>
    <x v="0"/>
    <s v="Privado"/>
    <s v="LIMA"/>
    <s v="LIMA"/>
    <s v="LIMA "/>
    <s v="LURIGANCHO"/>
    <n v="0"/>
    <x v="7"/>
    <n v="0"/>
    <x v="0"/>
    <n v="0"/>
    <x v="0"/>
    <x v="0"/>
    <n v="15831.263000000001"/>
    <n v="15.831263000000002"/>
    <m/>
    <n v="2.1180833333333333"/>
    <n v="1.9853333333333334"/>
    <n v="7.6479999999999997"/>
    <n v="9.9999999838473741E-4"/>
    <n v="44"/>
    <s v="BASE DE DATOS"/>
    <m/>
  </r>
  <r>
    <s v="20"/>
    <x v="2"/>
    <s v="ENEGEN"/>
    <s v="11002593"/>
    <s v="11002593"/>
    <x v="4"/>
    <s v="GR-2"/>
    <s v="S"/>
    <n v="25.417000000000002"/>
    <n v="22.574999999999999"/>
    <n v="3304.8539999999998"/>
    <n v="12273.97"/>
    <n v="15578.824000000001"/>
    <n v="7.72"/>
    <n v="736.02"/>
    <n v="0.26"/>
    <m/>
    <m/>
    <x v="0"/>
    <s v="ENEGEN11002593GR-2HI"/>
    <s v="ENEL Generación Perú S.A.A."/>
    <x v="11"/>
    <x v="11"/>
    <s v="C. H. Moyopampa"/>
    <x v="211"/>
    <x v="4"/>
    <x v="4"/>
    <x v="293"/>
    <x v="1"/>
    <s v="Instalado"/>
    <s v="Operativo"/>
    <s v="Generadora"/>
    <x v="0"/>
    <x v="1"/>
    <x v="1"/>
    <x v="0"/>
    <s v="Privado"/>
    <s v="LIMA"/>
    <s v="LIMA"/>
    <s v="LIMA "/>
    <s v="LURIGANCHO"/>
    <n v="0"/>
    <x v="7"/>
    <n v="0"/>
    <x v="0"/>
    <n v="0"/>
    <x v="0"/>
    <x v="0"/>
    <n v="15578.824000000001"/>
    <n v="15.578824000000001"/>
    <m/>
    <n v="2.1180833333333333"/>
    <n v="1.8812499999999999"/>
    <n v="7.6479999999999997"/>
    <n v="-1.8189894035458565E-12"/>
    <n v="44"/>
    <s v="BASE DE DATOS"/>
    <m/>
  </r>
  <r>
    <s v="20"/>
    <x v="2"/>
    <s v="ENEGEN"/>
    <s v="11002593"/>
    <s v="11002593"/>
    <x v="4"/>
    <s v="GR-3"/>
    <s v="S"/>
    <n v="24.58"/>
    <n v="22.748999999999999"/>
    <n v="3356.9679999999998"/>
    <n v="12641.492"/>
    <n v="15998.459000000001"/>
    <n v="0"/>
    <n v="744"/>
    <n v="0"/>
    <m/>
    <m/>
    <x v="0"/>
    <s v="ENEGEN11002593GR-3HI"/>
    <s v="ENEL Generación Perú S.A.A."/>
    <x v="11"/>
    <x v="11"/>
    <s v="C. H. Moyopampa"/>
    <x v="211"/>
    <x v="4"/>
    <x v="4"/>
    <x v="294"/>
    <x v="1"/>
    <s v="Instalado"/>
    <s v="Operativo"/>
    <s v="Generadora"/>
    <x v="0"/>
    <x v="1"/>
    <x v="1"/>
    <x v="0"/>
    <s v="Privado"/>
    <s v="LIMA"/>
    <s v="LIMA"/>
    <s v="LIMA "/>
    <s v="LURIGANCHO"/>
    <n v="0"/>
    <x v="7"/>
    <n v="0"/>
    <x v="0"/>
    <n v="0"/>
    <x v="0"/>
    <x v="0"/>
    <n v="15998.459000000001"/>
    <n v="15.998459"/>
    <m/>
    <n v="2.0483333333333333"/>
    <n v="1.8957499999999998"/>
    <n v="7.6479999999999997"/>
    <n v="9.9999999838473741E-4"/>
    <n v="44"/>
    <s v="BASE DE DATOS"/>
    <m/>
  </r>
  <r>
    <s v="20"/>
    <x v="2"/>
    <s v="ENEGEN"/>
    <s v="11002493"/>
    <s v="11002493"/>
    <x v="4"/>
    <s v="GR-1"/>
    <s v="S"/>
    <n v="15.7"/>
    <n v="15.615"/>
    <n v="1821.8340000000001"/>
    <n v="7176.4780000000001"/>
    <n v="8998.3119999999999"/>
    <n v="0"/>
    <n v="617.57000000000005"/>
    <n v="0"/>
    <m/>
    <m/>
    <x v="0"/>
    <s v="ENEGEN11002493GR-1HI"/>
    <s v="ENEL Generación Perú S.A.A."/>
    <x v="11"/>
    <x v="11"/>
    <s v="C. H. Huampaní"/>
    <x v="212"/>
    <x v="4"/>
    <x v="4"/>
    <x v="292"/>
    <x v="1"/>
    <s v="Instalado"/>
    <s v="Operativo"/>
    <s v="Generadora"/>
    <x v="0"/>
    <x v="1"/>
    <x v="1"/>
    <x v="0"/>
    <s v="Privado"/>
    <s v="LIMA"/>
    <s v="LIMA"/>
    <s v="LIMA"/>
    <s v="LURIGANCHO"/>
    <n v="0"/>
    <x v="7"/>
    <n v="0"/>
    <x v="0"/>
    <n v="0"/>
    <x v="0"/>
    <x v="0"/>
    <n v="8998.3119999999999"/>
    <n v="8.9983120000000003"/>
    <m/>
    <n v="1.3083333333333333"/>
    <n v="1.30125"/>
    <n v="7.6479999999999997"/>
    <n v="0"/>
    <n v="44"/>
    <s v="BASE DE DATOS"/>
    <m/>
  </r>
  <r>
    <s v="20"/>
    <x v="2"/>
    <s v="ENEGEN"/>
    <s v="11002493"/>
    <s v="11002493"/>
    <x v="4"/>
    <s v="GR-2"/>
    <s v="S"/>
    <n v="15.7"/>
    <n v="15.234999999999999"/>
    <n v="1788.7650000000001"/>
    <n v="7047.2830000000004"/>
    <n v="8836.0480000000007"/>
    <n v="0"/>
    <n v="617.63"/>
    <n v="0"/>
    <m/>
    <m/>
    <x v="0"/>
    <s v="ENEGEN11002493GR-2HI"/>
    <s v="ENEL Generación Perú S.A.A."/>
    <x v="11"/>
    <x v="11"/>
    <s v="C. H. Huampaní"/>
    <x v="212"/>
    <x v="4"/>
    <x v="4"/>
    <x v="293"/>
    <x v="1"/>
    <s v="Instalado"/>
    <s v="Operativo"/>
    <s v="Generadora"/>
    <x v="0"/>
    <x v="1"/>
    <x v="1"/>
    <x v="0"/>
    <s v="Privado"/>
    <s v="LIMA"/>
    <s v="LIMA"/>
    <s v="LIMA"/>
    <s v="LURIGANCHO"/>
    <n v="0"/>
    <x v="7"/>
    <n v="0"/>
    <x v="0"/>
    <n v="0"/>
    <x v="0"/>
    <x v="0"/>
    <n v="8836.0480000000007"/>
    <n v="8.8360479999999999"/>
    <m/>
    <n v="1.3083333333333333"/>
    <n v="1.2695833333333333"/>
    <n v="7.6479999999999997"/>
    <n v="0"/>
    <n v="44"/>
    <s v="BASE DE DATOS"/>
    <m/>
  </r>
  <r>
    <s v="20"/>
    <x v="2"/>
    <s v="ENEGEN"/>
    <s v="11375016"/>
    <s v="11375016"/>
    <x v="4"/>
    <s v="GR-1"/>
    <s v="S"/>
    <n v="0.35"/>
    <n v="0.35"/>
    <n v="39.14"/>
    <n v="154.63300000000001"/>
    <n v="193.77199999999999"/>
    <n v="0"/>
    <n v="617.48"/>
    <n v="0"/>
    <m/>
    <m/>
    <x v="0"/>
    <s v="ENEGEN11375016GR-1HI"/>
    <s v="ENEL Generación Perú S.A.A."/>
    <x v="11"/>
    <x v="11"/>
    <s v="C.H. HER1"/>
    <x v="213"/>
    <x v="4"/>
    <x v="4"/>
    <x v="292"/>
    <x v="1"/>
    <s v="Instalado"/>
    <s v="Operativo"/>
    <s v="Generadora"/>
    <x v="0"/>
    <x v="1"/>
    <x v="1"/>
    <x v="0"/>
    <s v="Privado"/>
    <s v="LIMA"/>
    <s v="LIMA"/>
    <s v="LIMA"/>
    <s v="SAN JUAN DE LURIGANCHO"/>
    <n v="0"/>
    <x v="7"/>
    <n v="0"/>
    <x v="1"/>
    <s v="CUARTA"/>
    <x v="0"/>
    <x v="0"/>
    <n v="193.77199999999999"/>
    <n v="0.193772"/>
    <m/>
    <n v="2.9166666666666664E-2"/>
    <n v="2.9166666666666664E-2"/>
    <n v="7.6479999999999997"/>
    <n v="1.0000000000331966E-3"/>
    <n v="44"/>
    <s v="BASE DE DATOS"/>
    <m/>
  </r>
  <r>
    <s v="20"/>
    <x v="2"/>
    <s v="ENEGEN"/>
    <s v="11375016"/>
    <s v="11375016"/>
    <x v="4"/>
    <s v="GR-2"/>
    <s v="S"/>
    <n v="0.35"/>
    <n v="0.35"/>
    <n v="39.267000000000003"/>
    <n v="155.041"/>
    <n v="194.30799999999999"/>
    <n v="0"/>
    <n v="617.5"/>
    <n v="0"/>
    <m/>
    <m/>
    <x v="0"/>
    <s v="ENEGEN11375016GR-2HI"/>
    <s v="ENEL Generación Perú S.A.A."/>
    <x v="11"/>
    <x v="11"/>
    <s v="C.H. HER1"/>
    <x v="213"/>
    <x v="4"/>
    <x v="4"/>
    <x v="293"/>
    <x v="1"/>
    <s v="Instalado"/>
    <s v="Operativo"/>
    <s v="Generadora"/>
    <x v="0"/>
    <x v="1"/>
    <x v="1"/>
    <x v="0"/>
    <s v="Privado"/>
    <s v="LIMA"/>
    <s v="LIMA"/>
    <s v="LIMA"/>
    <s v="SAN JUAN DE LURIGANCHO"/>
    <n v="0"/>
    <x v="7"/>
    <n v="0"/>
    <x v="1"/>
    <s v="CUARTA"/>
    <x v="0"/>
    <x v="0"/>
    <n v="194.30799999999999"/>
    <n v="0.19430799999999998"/>
    <m/>
    <n v="2.9166666666666664E-2"/>
    <n v="2.9166666666666664E-2"/>
    <n v="7.6479999999999997"/>
    <n v="0"/>
    <n v="44"/>
    <s v="BASE DE DATOS"/>
    <m/>
  </r>
  <r>
    <s v="20"/>
    <x v="3"/>
    <s v="ENEGEN"/>
    <s v="11002793"/>
    <s v="11002793"/>
    <x v="4"/>
    <s v="GR-1"/>
    <s v="S"/>
    <n v="64.599999999999994"/>
    <n v="65.367000000000004"/>
    <n v="6804.0259999999998"/>
    <n v="18020.485000000001"/>
    <n v="24824.51"/>
    <n v="5.92"/>
    <n v="541.62"/>
    <n v="1.52"/>
    <m/>
    <m/>
    <x v="0"/>
    <s v="ENEGEN11002793GR-1HI"/>
    <s v="ENEL Generación Perú S.A.A."/>
    <x v="11"/>
    <x v="11"/>
    <s v="C. H. Huinco"/>
    <x v="208"/>
    <x v="4"/>
    <x v="4"/>
    <x v="292"/>
    <x v="1"/>
    <s v="Instalado"/>
    <s v="Operativo"/>
    <s v="Generadora"/>
    <x v="0"/>
    <x v="1"/>
    <x v="1"/>
    <x v="0"/>
    <s v="Privado"/>
    <s v="LIMA"/>
    <s v="LIMA"/>
    <s v="HUAROCHIRI"/>
    <s v="SAN PEDRO DE CASTA"/>
    <n v="0"/>
    <x v="7"/>
    <n v="0"/>
    <x v="0"/>
    <n v="0"/>
    <x v="0"/>
    <x v="0"/>
    <n v="24824.51"/>
    <n v="24.82451"/>
    <m/>
    <n v="5.3833333333333329"/>
    <n v="5.4472500000000004"/>
    <n v="7.6479999999999997"/>
    <n v="1.0000000002037268E-3"/>
    <n v="44"/>
    <s v="BASE DE DATOS"/>
    <m/>
  </r>
  <r>
    <s v="20"/>
    <x v="3"/>
    <s v="ENEGEN"/>
    <s v="11002793"/>
    <s v="11002793"/>
    <x v="4"/>
    <s v="GR-2"/>
    <s v="S"/>
    <n v="64.599999999999994"/>
    <n v="65.290999999999997"/>
    <n v="6653.3530000000001"/>
    <n v="17660.416000000001"/>
    <n v="24313.769"/>
    <n v="6.53"/>
    <n v="542.17999999999995"/>
    <n v="14.4"/>
    <m/>
    <m/>
    <x v="0"/>
    <s v="ENEGEN11002793GR-2HI"/>
    <s v="ENEL Generación Perú S.A.A."/>
    <x v="11"/>
    <x v="11"/>
    <s v="C. H. Huinco"/>
    <x v="208"/>
    <x v="4"/>
    <x v="4"/>
    <x v="293"/>
    <x v="1"/>
    <s v="Instalado"/>
    <s v="Operativo"/>
    <s v="Generadora"/>
    <x v="0"/>
    <x v="1"/>
    <x v="1"/>
    <x v="0"/>
    <s v="Privado"/>
    <s v="LIMA"/>
    <s v="LIMA"/>
    <s v="HUAROCHIRI"/>
    <s v="SAN PEDRO DE CASTA"/>
    <n v="0"/>
    <x v="7"/>
    <n v="0"/>
    <x v="0"/>
    <n v="0"/>
    <x v="0"/>
    <x v="0"/>
    <n v="24313.769"/>
    <n v="24.313769000000001"/>
    <m/>
    <n v="5.3833333333333329"/>
    <n v="5.4409166666666664"/>
    <n v="7.6479999999999997"/>
    <n v="0"/>
    <n v="44"/>
    <s v="BASE DE DATOS"/>
    <m/>
  </r>
  <r>
    <s v="20"/>
    <x v="3"/>
    <s v="ENEGEN"/>
    <s v="11002793"/>
    <s v="11002793"/>
    <x v="4"/>
    <s v="GR-3"/>
    <s v="S"/>
    <n v="64.599999999999994"/>
    <n v="68.429000000000002"/>
    <n v="6689.9840000000004"/>
    <n v="21475.314999999999"/>
    <n v="28165.298999999999"/>
    <n v="0"/>
    <n v="635.52"/>
    <n v="0"/>
    <m/>
    <m/>
    <x v="0"/>
    <s v="ENEGEN11002793GR-3HI"/>
    <s v="ENEL Generación Perú S.A.A."/>
    <x v="11"/>
    <x v="11"/>
    <s v="C. H. Huinco"/>
    <x v="208"/>
    <x v="4"/>
    <x v="4"/>
    <x v="294"/>
    <x v="1"/>
    <s v="Instalado"/>
    <s v="Operativo"/>
    <s v="Generadora"/>
    <x v="0"/>
    <x v="1"/>
    <x v="1"/>
    <x v="0"/>
    <s v="Privado"/>
    <s v="LIMA"/>
    <s v="LIMA"/>
    <s v="HUAROCHIRI"/>
    <s v="SAN PEDRO DE CASTA"/>
    <n v="0"/>
    <x v="7"/>
    <n v="0"/>
    <x v="0"/>
    <n v="0"/>
    <x v="0"/>
    <x v="0"/>
    <n v="28165.298999999999"/>
    <n v="28.165298999999997"/>
    <m/>
    <n v="5.3833333333333329"/>
    <n v="5.7024166666666671"/>
    <n v="7.6479999999999997"/>
    <n v="0"/>
    <n v="44"/>
    <s v="BASE DE DATOS"/>
    <m/>
  </r>
  <r>
    <s v="20"/>
    <x v="3"/>
    <s v="ENEGEN"/>
    <s v="11002793"/>
    <s v="11002793"/>
    <x v="4"/>
    <s v="GR-4"/>
    <s v="S"/>
    <n v="64.599999999999994"/>
    <n v="68.741"/>
    <n v="6903.942"/>
    <n v="22406.433000000001"/>
    <n v="29310.375"/>
    <n v="0"/>
    <n v="663.77"/>
    <n v="0"/>
    <m/>
    <m/>
    <x v="0"/>
    <s v="ENEGEN11002793GR-4HI"/>
    <s v="ENEL Generación Perú S.A.A."/>
    <x v="11"/>
    <x v="11"/>
    <s v="C. H. Huinco"/>
    <x v="208"/>
    <x v="4"/>
    <x v="4"/>
    <x v="295"/>
    <x v="1"/>
    <s v="Instalado"/>
    <s v="Operativo"/>
    <s v="Generadora"/>
    <x v="0"/>
    <x v="1"/>
    <x v="1"/>
    <x v="0"/>
    <s v="Privado"/>
    <s v="LIMA"/>
    <s v="LIMA"/>
    <s v="HUAROCHIRI"/>
    <s v="SAN PEDRO DE CASTA"/>
    <n v="0"/>
    <x v="7"/>
    <n v="0"/>
    <x v="0"/>
    <n v="0"/>
    <x v="0"/>
    <x v="0"/>
    <n v="29310.375"/>
    <n v="29.310375000000001"/>
    <m/>
    <n v="5.3833333333333329"/>
    <n v="5.7284166666666669"/>
    <n v="7.6479999999999997"/>
    <n v="0"/>
    <n v="44"/>
    <s v="BASE DE DATOS"/>
    <m/>
  </r>
  <r>
    <s v="20"/>
    <x v="3"/>
    <s v="ENEGEN"/>
    <s v="11002393"/>
    <s v="11002393"/>
    <x v="4"/>
    <s v="GR-1"/>
    <s v="S"/>
    <n v="60"/>
    <n v="68.555999999999997"/>
    <n v="8218.0059999999994"/>
    <n v="35123.175999999999"/>
    <n v="43341.182000000001"/>
    <n v="0"/>
    <n v="720"/>
    <n v="0"/>
    <m/>
    <m/>
    <x v="0"/>
    <s v="ENEGEN11002393GR-1HI"/>
    <s v="ENEL Generación Perú S.A.A."/>
    <x v="11"/>
    <x v="11"/>
    <s v="C. H. Matucana"/>
    <x v="209"/>
    <x v="4"/>
    <x v="4"/>
    <x v="292"/>
    <x v="1"/>
    <s v="Instalado"/>
    <s v="Operativo"/>
    <s v="Generadora"/>
    <x v="0"/>
    <x v="1"/>
    <x v="1"/>
    <x v="0"/>
    <s v="Privado"/>
    <s v="LIMA"/>
    <s v="LIMA"/>
    <s v="HUAROCHIRI"/>
    <s v="SURCO"/>
    <n v="0"/>
    <x v="7"/>
    <n v="0"/>
    <x v="0"/>
    <n v="0"/>
    <x v="0"/>
    <x v="0"/>
    <n v="43341.182000000001"/>
    <n v="43.341182000000003"/>
    <m/>
    <n v="5"/>
    <n v="5.7130000000000001"/>
    <n v="7.6479999999999997"/>
    <n v="0"/>
    <n v="44"/>
    <s v="BASE DE DATOS"/>
    <m/>
  </r>
  <r>
    <s v="20"/>
    <x v="3"/>
    <s v="ENEGEN"/>
    <s v="11002393"/>
    <s v="11002393"/>
    <x v="4"/>
    <s v="GR-2"/>
    <s v="S"/>
    <n v="60"/>
    <n v="68.465999999999994"/>
    <n v="8423.43"/>
    <n v="36374.639999999999"/>
    <n v="44798.069000000003"/>
    <n v="0"/>
    <n v="720"/>
    <n v="0"/>
    <m/>
    <m/>
    <x v="0"/>
    <s v="ENEGEN11002393GR-2HI"/>
    <s v="ENEL Generación Perú S.A.A."/>
    <x v="11"/>
    <x v="11"/>
    <s v="C. H. Matucana"/>
    <x v="209"/>
    <x v="4"/>
    <x v="4"/>
    <x v="293"/>
    <x v="1"/>
    <s v="Instalado"/>
    <s v="Operativo"/>
    <s v="Generadora"/>
    <x v="0"/>
    <x v="1"/>
    <x v="1"/>
    <x v="0"/>
    <s v="Privado"/>
    <s v="LIMA"/>
    <s v="LIMA"/>
    <s v="HUAROCHIRI"/>
    <s v="SURCO"/>
    <n v="0"/>
    <x v="7"/>
    <n v="0"/>
    <x v="0"/>
    <n v="0"/>
    <x v="0"/>
    <x v="0"/>
    <n v="44798.069000000003"/>
    <n v="44.798069000000005"/>
    <m/>
    <n v="5"/>
    <n v="5.7054999999999998"/>
    <n v="7.6479999999999997"/>
    <n v="9.9999999656574801E-4"/>
    <n v="44"/>
    <s v="BASE DE DATOS"/>
    <m/>
  </r>
  <r>
    <s v="20"/>
    <x v="3"/>
    <s v="ENEGEN"/>
    <s v="11002693"/>
    <s v="11002693"/>
    <x v="4"/>
    <s v="GR-1"/>
    <s v="S"/>
    <n v="15.888999999999999"/>
    <n v="16.524000000000001"/>
    <n v="2177.5210000000002"/>
    <n v="8128.4279999999999"/>
    <n v="10305.950000000001"/>
    <n v="4.43"/>
    <n v="713.3"/>
    <n v="2.27"/>
    <m/>
    <m/>
    <x v="0"/>
    <s v="ENEGEN11002693GR-1HI"/>
    <s v="ENEL Generación Perú S.A.A."/>
    <x v="11"/>
    <x v="11"/>
    <s v="C. H. Callahuanca"/>
    <x v="210"/>
    <x v="4"/>
    <x v="4"/>
    <x v="292"/>
    <x v="1"/>
    <s v="Instalado"/>
    <s v="Operativo"/>
    <s v="Generadora"/>
    <x v="0"/>
    <x v="1"/>
    <x v="1"/>
    <x v="0"/>
    <s v="Privado"/>
    <s v="LIMA"/>
    <s v="LIMA"/>
    <s v="HUAROCHIRI"/>
    <s v="CALLAHUANCA"/>
    <n v="0"/>
    <x v="7"/>
    <n v="0"/>
    <x v="0"/>
    <n v="0"/>
    <x v="0"/>
    <x v="0"/>
    <n v="10305.950000000001"/>
    <n v="10.305950000000001"/>
    <m/>
    <n v="1.3240833333333333"/>
    <n v="1.377"/>
    <n v="7.6479999999999997"/>
    <n v="-1.0000000002037268E-3"/>
    <n v="44"/>
    <s v="BASE DE DATOS"/>
    <m/>
  </r>
  <r>
    <s v="20"/>
    <x v="3"/>
    <s v="ENEGEN"/>
    <s v="11002693"/>
    <s v="11002693"/>
    <x v="4"/>
    <s v="GR-2"/>
    <s v="S"/>
    <n v="15.888999999999999"/>
    <n v="16.405999999999999"/>
    <n v="2179.5239999999999"/>
    <n v="8181.2889999999998"/>
    <n v="10360.813"/>
    <n v="4.88"/>
    <n v="714.23"/>
    <n v="0.88"/>
    <m/>
    <m/>
    <x v="0"/>
    <s v="ENEGEN11002693GR-2HI"/>
    <s v="ENEL Generación Perú S.A.A."/>
    <x v="11"/>
    <x v="11"/>
    <s v="C. H. Callahuanca"/>
    <x v="210"/>
    <x v="4"/>
    <x v="4"/>
    <x v="293"/>
    <x v="1"/>
    <s v="Instalado"/>
    <s v="Operativo"/>
    <s v="Generadora"/>
    <x v="0"/>
    <x v="1"/>
    <x v="1"/>
    <x v="0"/>
    <s v="Privado"/>
    <s v="LIMA"/>
    <s v="LIMA"/>
    <s v="HUAROCHIRI"/>
    <s v="CALLAHUANCA"/>
    <n v="0"/>
    <x v="7"/>
    <n v="0"/>
    <x v="0"/>
    <n v="0"/>
    <x v="0"/>
    <x v="0"/>
    <n v="10360.813"/>
    <n v="10.360813"/>
    <m/>
    <n v="1.3240833333333333"/>
    <n v="1.3671666666666666"/>
    <n v="7.6479999999999997"/>
    <n v="0"/>
    <n v="44"/>
    <s v="BASE DE DATOS"/>
    <m/>
  </r>
  <r>
    <s v="20"/>
    <x v="3"/>
    <s v="ENEGEN"/>
    <s v="11002693"/>
    <s v="11002693"/>
    <x v="4"/>
    <s v="GR-3"/>
    <s v="S"/>
    <n v="15.888999999999999"/>
    <n v="16.407"/>
    <n v="2191.6060000000002"/>
    <n v="8106.63"/>
    <n v="10298.235000000001"/>
    <n v="7.83"/>
    <n v="709.23"/>
    <n v="2.93"/>
    <m/>
    <m/>
    <x v="0"/>
    <s v="ENEGEN11002693GR-3HI"/>
    <s v="ENEL Generación Perú S.A.A."/>
    <x v="11"/>
    <x v="11"/>
    <s v="C. H. Callahuanca"/>
    <x v="210"/>
    <x v="4"/>
    <x v="4"/>
    <x v="294"/>
    <x v="1"/>
    <s v="Instalado"/>
    <s v="Operativo"/>
    <s v="Generadora"/>
    <x v="0"/>
    <x v="1"/>
    <x v="1"/>
    <x v="0"/>
    <s v="Privado"/>
    <s v="LIMA"/>
    <s v="LIMA"/>
    <s v="HUAROCHIRI"/>
    <s v="CALLAHUANCA"/>
    <n v="0"/>
    <x v="7"/>
    <n v="0"/>
    <x v="0"/>
    <n v="0"/>
    <x v="0"/>
    <x v="0"/>
    <n v="10298.235000000001"/>
    <n v="10.298235"/>
    <m/>
    <n v="1.3240833333333333"/>
    <n v="1.3672500000000001"/>
    <n v="7.6479999999999997"/>
    <n v="1.0000000002037268E-3"/>
    <n v="44"/>
    <s v="BASE DE DATOS"/>
    <m/>
  </r>
  <r>
    <s v="20"/>
    <x v="3"/>
    <s v="ENEGEN"/>
    <s v="11002693"/>
    <s v="11002693"/>
    <x v="4"/>
    <s v="GR-4"/>
    <s v="S"/>
    <n v="34.97"/>
    <n v="34.828000000000003"/>
    <n v="5062.4589999999998"/>
    <n v="18918.503000000001"/>
    <n v="23980.962"/>
    <n v="9.58"/>
    <n v="710.42"/>
    <n v="0"/>
    <m/>
    <m/>
    <x v="0"/>
    <s v="ENEGEN11002693GR-4HI"/>
    <s v="ENEL Generación Perú S.A.A."/>
    <x v="11"/>
    <x v="11"/>
    <s v="C. H. Callahuanca"/>
    <x v="210"/>
    <x v="4"/>
    <x v="4"/>
    <x v="295"/>
    <x v="1"/>
    <s v="Instalado"/>
    <s v="Operativo"/>
    <s v="Generadora"/>
    <x v="0"/>
    <x v="1"/>
    <x v="1"/>
    <x v="0"/>
    <s v="Privado"/>
    <s v="LIMA"/>
    <s v="LIMA"/>
    <s v="HUAROCHIRI"/>
    <s v="CALLAHUANCA"/>
    <n v="0"/>
    <x v="7"/>
    <n v="0"/>
    <x v="0"/>
    <n v="0"/>
    <x v="0"/>
    <x v="0"/>
    <n v="23980.962"/>
    <n v="23.980961999999998"/>
    <m/>
    <n v="2.9141666666666666"/>
    <n v="2.9023333333333334"/>
    <n v="7.6479999999999997"/>
    <n v="0"/>
    <n v="44"/>
    <s v="BASE DE DATOS"/>
    <m/>
  </r>
  <r>
    <s v="20"/>
    <x v="3"/>
    <s v="ENEGEN"/>
    <s v="11002593"/>
    <s v="11002593"/>
    <x v="4"/>
    <s v="GR-1"/>
    <s v="S"/>
    <n v="25.417000000000002"/>
    <n v="23.824000000000002"/>
    <n v="3349.8"/>
    <n v="12627.366"/>
    <n v="15977.166999999999"/>
    <n v="0"/>
    <n v="718.35"/>
    <n v="1.65"/>
    <m/>
    <m/>
    <x v="0"/>
    <s v="ENEGEN11002593GR-1HI"/>
    <s v="ENEL Generación Perú S.A.A."/>
    <x v="11"/>
    <x v="11"/>
    <s v="C. H. Moyopampa"/>
    <x v="211"/>
    <x v="4"/>
    <x v="4"/>
    <x v="292"/>
    <x v="1"/>
    <s v="Instalado"/>
    <s v="Operativo"/>
    <s v="Generadora"/>
    <x v="0"/>
    <x v="1"/>
    <x v="1"/>
    <x v="0"/>
    <s v="Privado"/>
    <s v="LIMA"/>
    <s v="LIMA"/>
    <s v="LIMA "/>
    <s v="LURIGANCHO"/>
    <n v="0"/>
    <x v="7"/>
    <n v="0"/>
    <x v="0"/>
    <n v="0"/>
    <x v="0"/>
    <x v="0"/>
    <n v="15977.166999999999"/>
    <n v="15.977167"/>
    <m/>
    <n v="2.1180833333333333"/>
    <n v="1.9853333333333334"/>
    <n v="7.6479999999999997"/>
    <n v="-9.9999999838473741E-4"/>
    <n v="44"/>
    <s v="BASE DE DATOS"/>
    <m/>
  </r>
  <r>
    <s v="20"/>
    <x v="3"/>
    <s v="ENEGEN"/>
    <s v="11002593"/>
    <s v="11002593"/>
    <x v="4"/>
    <s v="GR-2"/>
    <s v="S"/>
    <n v="25.417000000000002"/>
    <n v="22.574999999999999"/>
    <n v="1938.798"/>
    <n v="7247.7520000000004"/>
    <n v="9186.5499999999993"/>
    <n v="0"/>
    <n v="699.55"/>
    <n v="20.45"/>
    <m/>
    <m/>
    <x v="0"/>
    <s v="ENEGEN11002593GR-2HI"/>
    <s v="ENEL Generación Perú S.A.A."/>
    <x v="11"/>
    <x v="11"/>
    <s v="C. H. Moyopampa"/>
    <x v="211"/>
    <x v="4"/>
    <x v="4"/>
    <x v="293"/>
    <x v="1"/>
    <s v="Instalado"/>
    <s v="Operativo"/>
    <s v="Generadora"/>
    <x v="0"/>
    <x v="1"/>
    <x v="1"/>
    <x v="0"/>
    <s v="Privado"/>
    <s v="LIMA"/>
    <s v="LIMA"/>
    <s v="LIMA "/>
    <s v="LURIGANCHO"/>
    <n v="0"/>
    <x v="7"/>
    <n v="0"/>
    <x v="0"/>
    <n v="0"/>
    <x v="0"/>
    <x v="0"/>
    <n v="9186.5499999999993"/>
    <n v="9.1865499999999987"/>
    <m/>
    <n v="2.1180833333333333"/>
    <n v="1.8812499999999999"/>
    <n v="7.6479999999999997"/>
    <n v="1.8189894035458565E-12"/>
    <n v="44"/>
    <s v="BASE DE DATOS"/>
    <m/>
  </r>
  <r>
    <s v="20"/>
    <x v="3"/>
    <s v="ENEGEN"/>
    <s v="11002593"/>
    <s v="11002593"/>
    <x v="4"/>
    <s v="GR-3"/>
    <s v="S"/>
    <n v="24.58"/>
    <n v="22.748999999999999"/>
    <n v="3251.123"/>
    <n v="12168.412"/>
    <n v="15419.535"/>
    <n v="7"/>
    <n v="713"/>
    <n v="0"/>
    <m/>
    <m/>
    <x v="0"/>
    <s v="ENEGEN11002593GR-3HI"/>
    <s v="ENEL Generación Perú S.A.A."/>
    <x v="11"/>
    <x v="11"/>
    <s v="C. H. Moyopampa"/>
    <x v="211"/>
    <x v="4"/>
    <x v="4"/>
    <x v="294"/>
    <x v="1"/>
    <s v="Instalado"/>
    <s v="Operativo"/>
    <s v="Generadora"/>
    <x v="0"/>
    <x v="1"/>
    <x v="1"/>
    <x v="0"/>
    <s v="Privado"/>
    <s v="LIMA"/>
    <s v="LIMA"/>
    <s v="LIMA "/>
    <s v="LURIGANCHO"/>
    <n v="0"/>
    <x v="7"/>
    <n v="0"/>
    <x v="0"/>
    <n v="0"/>
    <x v="0"/>
    <x v="0"/>
    <n v="15419.535"/>
    <n v="15.419535"/>
    <m/>
    <n v="2.0483333333333333"/>
    <n v="1.8957499999999998"/>
    <n v="7.6479999999999997"/>
    <n v="0"/>
    <n v="44"/>
    <s v="BASE DE DATOS"/>
    <m/>
  </r>
  <r>
    <s v="20"/>
    <x v="3"/>
    <s v="ENEGEN"/>
    <s v="11002493"/>
    <s v="11002493"/>
    <x v="4"/>
    <s v="GR-1"/>
    <s v="S"/>
    <n v="15.7"/>
    <n v="15.615"/>
    <n v="405.75400000000002"/>
    <n v="1127.136"/>
    <n v="1532.89"/>
    <n v="0"/>
    <n v="110.13"/>
    <n v="0"/>
    <m/>
    <m/>
    <x v="0"/>
    <s v="ENEGEN11002493GR-1HI"/>
    <s v="ENEL Generación Perú S.A.A."/>
    <x v="11"/>
    <x v="11"/>
    <s v="C. H. Huampaní"/>
    <x v="212"/>
    <x v="4"/>
    <x v="4"/>
    <x v="292"/>
    <x v="1"/>
    <s v="Instalado"/>
    <s v="Operativo"/>
    <s v="Generadora"/>
    <x v="0"/>
    <x v="1"/>
    <x v="1"/>
    <x v="0"/>
    <s v="Privado"/>
    <s v="LIMA"/>
    <s v="LIMA"/>
    <s v="LIMA"/>
    <s v="LURIGANCHO"/>
    <n v="0"/>
    <x v="7"/>
    <n v="0"/>
    <x v="0"/>
    <n v="0"/>
    <x v="0"/>
    <x v="0"/>
    <n v="1532.89"/>
    <n v="1.5328900000000001"/>
    <m/>
    <n v="1.3083333333333333"/>
    <n v="1.30125"/>
    <n v="7.6479999999999997"/>
    <n v="-2.2737367544323206E-13"/>
    <n v="44"/>
    <s v="BASE DE DATOS"/>
    <m/>
  </r>
  <r>
    <s v="20"/>
    <x v="3"/>
    <s v="ENEGEN"/>
    <s v="11002493"/>
    <s v="11002493"/>
    <x v="4"/>
    <s v="GR-2"/>
    <s v="S"/>
    <n v="15.7"/>
    <n v="15.234999999999999"/>
    <n v="326.00700000000001"/>
    <n v="943.31399999999996"/>
    <n v="1269.3209999999999"/>
    <n v="0"/>
    <n v="93.57"/>
    <n v="0"/>
    <m/>
    <m/>
    <x v="0"/>
    <s v="ENEGEN11002493GR-2HI"/>
    <s v="ENEL Generación Perú S.A.A."/>
    <x v="11"/>
    <x v="11"/>
    <s v="C. H. Huampaní"/>
    <x v="212"/>
    <x v="4"/>
    <x v="4"/>
    <x v="293"/>
    <x v="1"/>
    <s v="Instalado"/>
    <s v="Operativo"/>
    <s v="Generadora"/>
    <x v="0"/>
    <x v="1"/>
    <x v="1"/>
    <x v="0"/>
    <s v="Privado"/>
    <s v="LIMA"/>
    <s v="LIMA"/>
    <s v="LIMA"/>
    <s v="LURIGANCHO"/>
    <n v="0"/>
    <x v="7"/>
    <n v="0"/>
    <x v="0"/>
    <n v="0"/>
    <x v="0"/>
    <x v="0"/>
    <n v="1269.3209999999999"/>
    <n v="1.2693209999999999"/>
    <m/>
    <n v="1.3083333333333333"/>
    <n v="1.2695833333333333"/>
    <n v="7.6479999999999997"/>
    <n v="0"/>
    <n v="44"/>
    <s v="BASE DE DATOS"/>
    <m/>
  </r>
  <r>
    <s v="20"/>
    <x v="3"/>
    <s v="ENEGEN"/>
    <s v="11375016"/>
    <s v="11375016"/>
    <x v="4"/>
    <s v="GR-1"/>
    <s v="S"/>
    <n v="0.35"/>
    <n v="0.35"/>
    <n v="6.7629999999999999"/>
    <n v="21.518999999999998"/>
    <n v="28.282"/>
    <n v="0"/>
    <n v="83.63"/>
    <n v="0"/>
    <m/>
    <m/>
    <x v="0"/>
    <s v="ENEGEN11375016GR-1HI"/>
    <s v="ENEL Generación Perú S.A.A."/>
    <x v="11"/>
    <x v="11"/>
    <s v="C.H. HER1"/>
    <x v="213"/>
    <x v="4"/>
    <x v="4"/>
    <x v="292"/>
    <x v="1"/>
    <s v="Instalado"/>
    <s v="Operativo"/>
    <s v="Generadora"/>
    <x v="0"/>
    <x v="1"/>
    <x v="1"/>
    <x v="0"/>
    <s v="Privado"/>
    <s v="LIMA"/>
    <s v="LIMA"/>
    <s v="LIMA"/>
    <s v="SAN JUAN DE LURIGANCHO"/>
    <n v="0"/>
    <x v="7"/>
    <n v="0"/>
    <x v="1"/>
    <s v="CUARTA"/>
    <x v="0"/>
    <x v="0"/>
    <n v="28.282"/>
    <n v="2.8282000000000002E-2"/>
    <m/>
    <n v="2.9166666666666664E-2"/>
    <n v="2.9166666666666664E-2"/>
    <n v="7.6479999999999997"/>
    <n v="-3.5527136788005009E-15"/>
    <n v="44"/>
    <s v="BASE DE DATOS"/>
    <m/>
  </r>
  <r>
    <s v="20"/>
    <x v="3"/>
    <s v="ENEGEN"/>
    <s v="11375016"/>
    <s v="11375016"/>
    <x v="4"/>
    <s v="GR-2"/>
    <s v="S"/>
    <n v="0.35"/>
    <n v="0.35"/>
    <n v="8.6069999999999993"/>
    <n v="21.68"/>
    <n v="30.286999999999999"/>
    <n v="0"/>
    <n v="89.77"/>
    <n v="0"/>
    <m/>
    <m/>
    <x v="0"/>
    <s v="ENEGEN11375016GR-2HI"/>
    <s v="ENEL Generación Perú S.A.A."/>
    <x v="11"/>
    <x v="11"/>
    <s v="C.H. HER1"/>
    <x v="213"/>
    <x v="4"/>
    <x v="4"/>
    <x v="293"/>
    <x v="1"/>
    <s v="Instalado"/>
    <s v="Operativo"/>
    <s v="Generadora"/>
    <x v="0"/>
    <x v="1"/>
    <x v="1"/>
    <x v="0"/>
    <s v="Privado"/>
    <s v="LIMA"/>
    <s v="LIMA"/>
    <s v="LIMA"/>
    <s v="SAN JUAN DE LURIGANCHO"/>
    <n v="0"/>
    <x v="7"/>
    <n v="0"/>
    <x v="1"/>
    <s v="CUARTA"/>
    <x v="0"/>
    <x v="0"/>
    <n v="30.286999999999999"/>
    <n v="3.0286999999999998E-2"/>
    <m/>
    <n v="2.9166666666666664E-2"/>
    <n v="2.9166666666666664E-2"/>
    <n v="7.6479999999999997"/>
    <n v="0"/>
    <n v="44"/>
    <s v="BASE DE DATOS"/>
    <m/>
  </r>
  <r>
    <s v="20"/>
    <x v="0"/>
    <s v="CHINAN"/>
    <s v="11068096"/>
    <s v="11068096"/>
    <x v="4"/>
    <s v="GR-1"/>
    <s v="S"/>
    <n v="42.3"/>
    <n v="43.113999999999997"/>
    <n v="6326.74"/>
    <n v="23758.539000000001"/>
    <n v="30085.277999999998"/>
    <n v="0"/>
    <n v="724.98"/>
    <n v="0"/>
    <m/>
    <m/>
    <x v="0"/>
    <s v="CHINAN11068096GR-1HI"/>
    <s v="Chinango S.A.C"/>
    <x v="50"/>
    <x v="50"/>
    <s v="C. H. Yanango"/>
    <x v="214"/>
    <x v="4"/>
    <x v="4"/>
    <x v="292"/>
    <x v="1"/>
    <s v="Instalado"/>
    <s v="Operativo"/>
    <s v="Generadora"/>
    <x v="0"/>
    <x v="1"/>
    <x v="1"/>
    <x v="0"/>
    <s v="Privado"/>
    <s v="JUNIN"/>
    <s v="JUNIN"/>
    <s v="CHANCHAMAYO"/>
    <s v="SAN RAMÓN"/>
    <n v="0"/>
    <x v="7"/>
    <n v="0"/>
    <x v="0"/>
    <n v="0"/>
    <x v="0"/>
    <x v="0"/>
    <n v="30085.277999999998"/>
    <n v="30.085277999999999"/>
    <m/>
    <n v="3.5249999999999999"/>
    <n v="3.5928333333333331"/>
    <n v="7.6479999999999997"/>
    <n v="1.0000000038417056E-3"/>
    <n v="11"/>
    <s v="BASE DE DATOS"/>
    <m/>
  </r>
  <r>
    <s v="20"/>
    <x v="0"/>
    <s v="CHINAN"/>
    <s v="11082197"/>
    <s v="11082197"/>
    <x v="4"/>
    <s v="GR-1"/>
    <s v="S"/>
    <n v="71.400000000000006"/>
    <n v="78.192999999999998"/>
    <n v="11954.94"/>
    <n v="44786.531999999999"/>
    <n v="56741.472999999998"/>
    <n v="0"/>
    <n v="729.98"/>
    <n v="0"/>
    <m/>
    <m/>
    <x v="0"/>
    <s v="CHINAN11082197GR-1HI"/>
    <s v="Chinango S.A.C"/>
    <x v="50"/>
    <x v="50"/>
    <s v="C. H. Chimay"/>
    <x v="215"/>
    <x v="4"/>
    <x v="4"/>
    <x v="292"/>
    <x v="1"/>
    <s v="Instalado"/>
    <s v="Operativo"/>
    <s v="Generadora"/>
    <x v="0"/>
    <x v="1"/>
    <x v="1"/>
    <x v="0"/>
    <s v="Privado"/>
    <s v="JUNIN"/>
    <s v="JUNIN"/>
    <s v="JAUJA"/>
    <s v="MONOBAMBA"/>
    <n v="0"/>
    <x v="7"/>
    <n v="0"/>
    <x v="0"/>
    <n v="0"/>
    <x v="0"/>
    <x v="0"/>
    <n v="56741.472999999998"/>
    <n v="56.741472999999999"/>
    <m/>
    <n v="5.95"/>
    <n v="6.4702500000000001"/>
    <n v="7.6479999999999997"/>
    <n v="-9.9999999656574801E-4"/>
    <n v="11"/>
    <s v="BASE DE DATOS"/>
    <m/>
  </r>
  <r>
    <s v="20"/>
    <x v="0"/>
    <s v="CHINAN"/>
    <s v="11082197"/>
    <s v="11082197"/>
    <x v="4"/>
    <s v="GR-2"/>
    <s v="S"/>
    <n v="71.400000000000006"/>
    <n v="76.578000000000003"/>
    <n v="11203.413"/>
    <n v="41129.631000000001"/>
    <n v="52333.044000000002"/>
    <n v="0"/>
    <n v="731.93"/>
    <n v="0"/>
    <m/>
    <m/>
    <x v="0"/>
    <s v="CHINAN11082197GR-2HI"/>
    <s v="Chinango S.A.C"/>
    <x v="50"/>
    <x v="50"/>
    <s v="C. H. Chimay"/>
    <x v="215"/>
    <x v="4"/>
    <x v="4"/>
    <x v="293"/>
    <x v="1"/>
    <s v="Instalado"/>
    <s v="Operativo"/>
    <s v="Generadora"/>
    <x v="0"/>
    <x v="1"/>
    <x v="1"/>
    <x v="0"/>
    <s v="Privado"/>
    <s v="JUNIN"/>
    <s v="JUNIN"/>
    <s v="JAUJA"/>
    <s v="MONOBAMBA"/>
    <n v="0"/>
    <x v="7"/>
    <n v="0"/>
    <x v="0"/>
    <n v="0"/>
    <x v="0"/>
    <x v="0"/>
    <n v="52333.044000000002"/>
    <n v="52.333044000000001"/>
    <m/>
    <n v="5.95"/>
    <n v="6.2249166666666662"/>
    <n v="7.6479999999999997"/>
    <n v="0"/>
    <n v="11"/>
    <s v="BASE DE DATOS"/>
    <m/>
  </r>
  <r>
    <s v="20"/>
    <x v="1"/>
    <s v="CHINAN"/>
    <s v="11068096"/>
    <s v="11068096"/>
    <x v="4"/>
    <s v="GR-1"/>
    <s v="S"/>
    <n v="42.3"/>
    <n v="43.113999999999997"/>
    <n v="5308.8869999999997"/>
    <n v="19244.232"/>
    <n v="24553.118999999999"/>
    <n v="0"/>
    <n v="579.22"/>
    <n v="0"/>
    <m/>
    <m/>
    <x v="0"/>
    <s v="CHINAN11068096GR-1HI"/>
    <s v="Chinango S.A.C"/>
    <x v="50"/>
    <x v="50"/>
    <s v="C. H. Yanango"/>
    <x v="214"/>
    <x v="4"/>
    <x v="4"/>
    <x v="292"/>
    <x v="1"/>
    <s v="Instalado"/>
    <s v="Operativo"/>
    <s v="Generadora"/>
    <x v="0"/>
    <x v="1"/>
    <x v="1"/>
    <x v="0"/>
    <s v="Privado"/>
    <s v="JUNIN"/>
    <s v="JUNIN"/>
    <s v="CHANCHAMAYO"/>
    <s v="SAN RAMÓN"/>
    <n v="0"/>
    <x v="7"/>
    <n v="0"/>
    <x v="0"/>
    <n v="0"/>
    <x v="0"/>
    <x v="0"/>
    <n v="24553.118999999999"/>
    <n v="24.553118999999999"/>
    <m/>
    <n v="3.5249999999999999"/>
    <n v="3.5928333333333331"/>
    <n v="7.6479999999999997"/>
    <n v="0"/>
    <n v="11"/>
    <s v="BASE DE DATOS"/>
    <m/>
  </r>
  <r>
    <s v="20"/>
    <x v="1"/>
    <s v="CHINAN"/>
    <s v="11082197"/>
    <s v="11082197"/>
    <x v="4"/>
    <s v="GR-1"/>
    <s v="S"/>
    <n v="71.400000000000006"/>
    <n v="78.192999999999998"/>
    <n v="9195.2939999999999"/>
    <n v="35239.777000000002"/>
    <n v="44435.071000000004"/>
    <n v="0"/>
    <n v="573.91999999999996"/>
    <n v="0"/>
    <m/>
    <m/>
    <x v="0"/>
    <s v="CHINAN11082197GR-1HI"/>
    <s v="Chinango S.A.C"/>
    <x v="50"/>
    <x v="50"/>
    <s v="C. H. Chimay"/>
    <x v="215"/>
    <x v="4"/>
    <x v="4"/>
    <x v="292"/>
    <x v="1"/>
    <s v="Instalado"/>
    <s v="Operativo"/>
    <s v="Generadora"/>
    <x v="0"/>
    <x v="1"/>
    <x v="1"/>
    <x v="0"/>
    <s v="Privado"/>
    <s v="JUNIN"/>
    <s v="JUNIN"/>
    <s v="JAUJA"/>
    <s v="MONOBAMBA"/>
    <n v="0"/>
    <x v="7"/>
    <n v="0"/>
    <x v="0"/>
    <n v="0"/>
    <x v="0"/>
    <x v="0"/>
    <n v="44435.071000000004"/>
    <n v="44.435071000000001"/>
    <m/>
    <n v="5.95"/>
    <n v="6.4702500000000001"/>
    <n v="7.6479999999999997"/>
    <n v="0"/>
    <n v="11"/>
    <s v="BASE DE DATOS"/>
    <m/>
  </r>
  <r>
    <s v="20"/>
    <x v="1"/>
    <s v="CHINAN"/>
    <s v="11082197"/>
    <s v="11082197"/>
    <x v="4"/>
    <s v="GR-2"/>
    <s v="S"/>
    <n v="71.400000000000006"/>
    <n v="76.578000000000003"/>
    <n v="8787.7289999999994"/>
    <n v="33077.341999999997"/>
    <n v="41865.071000000004"/>
    <n v="0"/>
    <n v="576.95000000000005"/>
    <n v="0"/>
    <m/>
    <m/>
    <x v="0"/>
    <s v="CHINAN11082197GR-2HI"/>
    <s v="Chinango S.A.C"/>
    <x v="50"/>
    <x v="50"/>
    <s v="C. H. Chimay"/>
    <x v="215"/>
    <x v="4"/>
    <x v="4"/>
    <x v="293"/>
    <x v="1"/>
    <s v="Instalado"/>
    <s v="Operativo"/>
    <s v="Generadora"/>
    <x v="0"/>
    <x v="1"/>
    <x v="1"/>
    <x v="0"/>
    <s v="Privado"/>
    <s v="JUNIN"/>
    <s v="JUNIN"/>
    <s v="JAUJA"/>
    <s v="MONOBAMBA"/>
    <n v="0"/>
    <x v="7"/>
    <n v="0"/>
    <x v="0"/>
    <n v="0"/>
    <x v="0"/>
    <x v="0"/>
    <n v="41865.071000000004"/>
    <n v="41.865071"/>
    <m/>
    <n v="5.95"/>
    <n v="6.2249166666666662"/>
    <n v="7.6479999999999997"/>
    <n v="-7.2759576141834259E-12"/>
    <n v="11"/>
    <s v="BASE DE DATOS"/>
    <m/>
  </r>
  <r>
    <s v="20"/>
    <x v="2"/>
    <s v="CHINAN"/>
    <s v="11068096"/>
    <s v="11068096"/>
    <x v="4"/>
    <s v="GR-1"/>
    <s v="S"/>
    <n v="42.3"/>
    <n v="43.113999999999997"/>
    <n v="6374.5789999999997"/>
    <n v="23217.879000000001"/>
    <n v="29592.458999999999"/>
    <n v="3.1"/>
    <n v="699.92"/>
    <n v="0"/>
    <m/>
    <m/>
    <x v="0"/>
    <s v="CHINAN11068096GR-1HI"/>
    <s v="Chinango S.A.C"/>
    <x v="50"/>
    <x v="50"/>
    <s v="C. H. Yanango"/>
    <x v="214"/>
    <x v="4"/>
    <x v="4"/>
    <x v="292"/>
    <x v="1"/>
    <s v="Instalado"/>
    <s v="Operativo"/>
    <s v="Generadora"/>
    <x v="0"/>
    <x v="1"/>
    <x v="1"/>
    <x v="0"/>
    <s v="Privado"/>
    <s v="JUNIN"/>
    <s v="JUNIN"/>
    <s v="CHANCHAMAYO"/>
    <s v="SAN RAMÓN"/>
    <n v="0"/>
    <x v="7"/>
    <n v="0"/>
    <x v="0"/>
    <n v="0"/>
    <x v="0"/>
    <x v="0"/>
    <n v="29592.458999999999"/>
    <n v="29.592458999999998"/>
    <m/>
    <n v="3.5249999999999999"/>
    <n v="3.5928333333333331"/>
    <n v="7.6479999999999997"/>
    <n v="-1.0000000002037268E-3"/>
    <n v="11"/>
    <s v="BASE DE DATOS"/>
    <m/>
  </r>
  <r>
    <s v="20"/>
    <x v="2"/>
    <s v="CHINAN"/>
    <s v="11082197"/>
    <s v="11082197"/>
    <x v="4"/>
    <s v="GR-1"/>
    <s v="S"/>
    <n v="71.400000000000006"/>
    <n v="78.192999999999998"/>
    <n v="10890.322"/>
    <n v="36567.146000000001"/>
    <n v="47457.468000000001"/>
    <n v="0"/>
    <n v="634.41999999999996"/>
    <n v="0"/>
    <m/>
    <m/>
    <x v="0"/>
    <s v="CHINAN11082197GR-1HI"/>
    <s v="Chinango S.A.C"/>
    <x v="50"/>
    <x v="50"/>
    <s v="C. H. Chimay"/>
    <x v="215"/>
    <x v="4"/>
    <x v="4"/>
    <x v="292"/>
    <x v="1"/>
    <s v="Instalado"/>
    <s v="Operativo"/>
    <s v="Generadora"/>
    <x v="0"/>
    <x v="1"/>
    <x v="1"/>
    <x v="0"/>
    <s v="Privado"/>
    <s v="JUNIN"/>
    <s v="JUNIN"/>
    <s v="JAUJA"/>
    <s v="MONOBAMBA"/>
    <n v="0"/>
    <x v="7"/>
    <n v="0"/>
    <x v="0"/>
    <n v="0"/>
    <x v="0"/>
    <x v="0"/>
    <n v="47457.468000000001"/>
    <n v="47.457467999999999"/>
    <m/>
    <n v="5.95"/>
    <n v="6.4702500000000001"/>
    <n v="7.6479999999999997"/>
    <n v="0"/>
    <n v="11"/>
    <s v="BASE DE DATOS"/>
    <m/>
  </r>
  <r>
    <s v="20"/>
    <x v="2"/>
    <s v="CHINAN"/>
    <s v="11082197"/>
    <s v="11082197"/>
    <x v="4"/>
    <s v="GR-2"/>
    <s v="S"/>
    <n v="71.400000000000006"/>
    <n v="76.578000000000003"/>
    <n v="9684.4249999999993"/>
    <n v="34502.442000000003"/>
    <n v="44186.868000000002"/>
    <n v="0"/>
    <n v="657.7"/>
    <n v="0"/>
    <m/>
    <m/>
    <x v="0"/>
    <s v="CHINAN11082197GR-2HI"/>
    <s v="Chinango S.A.C"/>
    <x v="50"/>
    <x v="50"/>
    <s v="C. H. Chimay"/>
    <x v="215"/>
    <x v="4"/>
    <x v="4"/>
    <x v="293"/>
    <x v="1"/>
    <s v="Instalado"/>
    <s v="Operativo"/>
    <s v="Generadora"/>
    <x v="0"/>
    <x v="1"/>
    <x v="1"/>
    <x v="0"/>
    <s v="Privado"/>
    <s v="JUNIN"/>
    <s v="JUNIN"/>
    <s v="JAUJA"/>
    <s v="MONOBAMBA"/>
    <n v="0"/>
    <x v="7"/>
    <n v="0"/>
    <x v="0"/>
    <n v="0"/>
    <x v="0"/>
    <x v="0"/>
    <n v="44186.868000000002"/>
    <n v="44.186868000000004"/>
    <m/>
    <n v="5.95"/>
    <n v="6.2249166666666662"/>
    <n v="7.6479999999999997"/>
    <n v="-1.0000000038417056E-3"/>
    <n v="11"/>
    <s v="BASE DE DATOS"/>
    <m/>
  </r>
  <r>
    <s v="20"/>
    <x v="0"/>
    <s v="ENEGPP"/>
    <s v="16379117"/>
    <s v="16379117"/>
    <x v="4"/>
    <s v="Circuito 1"/>
    <s v="S"/>
    <n v="14.096"/>
    <n v="14.096"/>
    <n v="2.0390000000000001"/>
    <n v="3028.509"/>
    <n v="3030.5479999999998"/>
    <n v="0"/>
    <n v="0"/>
    <n v="0"/>
    <m/>
    <m/>
    <x v="0"/>
    <s v="ENEGPP16379117Circuito 1HI"/>
    <s v="ENEL Green Power Per£ S.A."/>
    <x v="51"/>
    <x v="51"/>
    <s v="C.S. Rubi"/>
    <x v="216"/>
    <x v="6"/>
    <x v="6"/>
    <x v="296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3030.5479999999998"/>
    <n v="3.0305479999999996"/>
    <m/>
    <n v="1.1746666666666667"/>
    <n v="1.1746666666666667"/>
    <n v="7.6479999999999997"/>
    <n v="4.5474735088646412E-13"/>
    <n v="46"/>
    <s v="BASE DE DATOS"/>
    <m/>
  </r>
  <r>
    <s v="20"/>
    <x v="0"/>
    <s v="ENEGPP"/>
    <s v="16379117"/>
    <s v="16379117"/>
    <x v="4"/>
    <s v="Circuito 2"/>
    <s v="S"/>
    <n v="14.096"/>
    <n v="14.096"/>
    <n v="1.9139999999999999"/>
    <n v="2799.877"/>
    <n v="2801.7910000000002"/>
    <n v="0"/>
    <n v="0"/>
    <n v="0"/>
    <m/>
    <m/>
    <x v="0"/>
    <s v="ENEGPP16379117Circuito 2HI"/>
    <s v="ENEL Green Power Per£ S.A."/>
    <x v="51"/>
    <x v="51"/>
    <s v="C.S. Rubi"/>
    <x v="216"/>
    <x v="6"/>
    <x v="6"/>
    <x v="297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2801.7910000000002"/>
    <n v="2.8017910000000001"/>
    <m/>
    <n v="1.1746666666666667"/>
    <n v="1.1746666666666667"/>
    <n v="7.6479999999999997"/>
    <n v="0"/>
    <n v="46"/>
    <s v="BASE DE DATOS"/>
    <m/>
  </r>
  <r>
    <s v="20"/>
    <x v="0"/>
    <s v="ENEGPP"/>
    <s v="16379117"/>
    <s v="16379117"/>
    <x v="4"/>
    <s v="Circuito 3"/>
    <s v="S"/>
    <n v="14.096"/>
    <n v="14.096"/>
    <n v="2.044"/>
    <n v="3052.5680000000002"/>
    <n v="3054.6120000000001"/>
    <n v="0"/>
    <n v="0"/>
    <n v="0"/>
    <m/>
    <m/>
    <x v="0"/>
    <s v="ENEGPP16379117Circuito 3HI"/>
    <s v="ENEL Green Power Per£ S.A."/>
    <x v="51"/>
    <x v="51"/>
    <s v="C.S. Rubi"/>
    <x v="216"/>
    <x v="6"/>
    <x v="6"/>
    <x v="298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3054.6120000000001"/>
    <n v="3.0546120000000001"/>
    <m/>
    <n v="1.1746666666666667"/>
    <n v="1.1746666666666667"/>
    <n v="7.6479999999999997"/>
    <n v="0"/>
    <n v="46"/>
    <s v="BASE DE DATOS"/>
    <m/>
  </r>
  <r>
    <s v="20"/>
    <x v="0"/>
    <s v="ENEGPP"/>
    <s v="16379117"/>
    <s v="16379117"/>
    <x v="4"/>
    <s v="Circuito 4"/>
    <s v="S"/>
    <n v="14.096"/>
    <n v="14.096"/>
    <n v="2.0699999999999998"/>
    <n v="3171.35"/>
    <n v="3173.42"/>
    <n v="0"/>
    <n v="0"/>
    <n v="0"/>
    <m/>
    <m/>
    <x v="0"/>
    <s v="ENEGPP16379117Circuito 4HI"/>
    <s v="ENEL Green Power Per£ S.A."/>
    <x v="51"/>
    <x v="51"/>
    <s v="C.S. Rubi"/>
    <x v="216"/>
    <x v="6"/>
    <x v="6"/>
    <x v="299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3173.42"/>
    <n v="3.1734200000000001"/>
    <m/>
    <n v="1.1746666666666667"/>
    <n v="1.1746666666666667"/>
    <n v="7.6479999999999997"/>
    <n v="0"/>
    <n v="46"/>
    <s v="BASE DE DATOS"/>
    <m/>
  </r>
  <r>
    <s v="20"/>
    <x v="0"/>
    <s v="ENEGPP"/>
    <s v="16379117"/>
    <s v="16379117"/>
    <x v="4"/>
    <s v="Circuito 5"/>
    <s v="S"/>
    <n v="14.096"/>
    <n v="14.096"/>
    <n v="2.0699999999999998"/>
    <n v="3171.35"/>
    <n v="3173.42"/>
    <n v="0"/>
    <n v="0"/>
    <n v="0"/>
    <m/>
    <m/>
    <x v="0"/>
    <s v="ENEGPP16379117Circuito 5HI"/>
    <s v="ENEL Green Power Per£ S.A."/>
    <x v="51"/>
    <x v="51"/>
    <s v="C.S. Rubi"/>
    <x v="216"/>
    <x v="6"/>
    <x v="6"/>
    <x v="300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3173.42"/>
    <n v="3.1734200000000001"/>
    <m/>
    <n v="1.1746666666666667"/>
    <n v="1.1746666666666667"/>
    <n v="7.6479999999999997"/>
    <n v="0"/>
    <n v="46"/>
    <s v="BASE DE DATOS"/>
    <m/>
  </r>
  <r>
    <s v="20"/>
    <x v="0"/>
    <s v="ENEGPP"/>
    <s v="16379117"/>
    <s v="16379117"/>
    <x v="4"/>
    <s v="Circuito 6"/>
    <s v="S"/>
    <n v="14.096"/>
    <n v="14.096"/>
    <n v="2.1360000000000001"/>
    <n v="3158.8580000000002"/>
    <n v="3160.9940000000001"/>
    <n v="0"/>
    <n v="0"/>
    <n v="0"/>
    <m/>
    <m/>
    <x v="0"/>
    <s v="ENEGPP16379117Circuito 6HI"/>
    <s v="ENEL Green Power Per£ S.A."/>
    <x v="51"/>
    <x v="51"/>
    <s v="C.S. Rubi"/>
    <x v="216"/>
    <x v="6"/>
    <x v="6"/>
    <x v="301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3160.9940000000001"/>
    <n v="3.1609940000000001"/>
    <m/>
    <n v="1.1746666666666667"/>
    <n v="1.1746666666666667"/>
    <n v="7.6479999999999997"/>
    <n v="0"/>
    <n v="46"/>
    <s v="BASE DE DATOS"/>
    <m/>
  </r>
  <r>
    <s v="20"/>
    <x v="0"/>
    <s v="ENEGPP"/>
    <s v="16379117"/>
    <s v="16379117"/>
    <x v="4"/>
    <s v="Circuito 7"/>
    <s v="S"/>
    <n v="14.096"/>
    <n v="14.096"/>
    <n v="2.0750000000000002"/>
    <n v="3157.5520000000001"/>
    <n v="3159.6280000000002"/>
    <n v="0"/>
    <n v="0"/>
    <n v="0"/>
    <m/>
    <m/>
    <x v="0"/>
    <s v="ENEGPP16379117Circuito 7HI"/>
    <s v="ENEL Green Power Per£ S.A."/>
    <x v="51"/>
    <x v="51"/>
    <s v="C.S. Rubi"/>
    <x v="216"/>
    <x v="6"/>
    <x v="6"/>
    <x v="302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3159.6280000000002"/>
    <n v="3.1596280000000001"/>
    <m/>
    <n v="1.1746666666666667"/>
    <n v="1.1746666666666667"/>
    <n v="7.6479999999999997"/>
    <n v="-1.0000000002037268E-3"/>
    <n v="46"/>
    <s v="BASE DE DATOS"/>
    <m/>
  </r>
  <r>
    <s v="20"/>
    <x v="0"/>
    <s v="ENEGPP"/>
    <s v="16379117"/>
    <s v="16379117"/>
    <x v="4"/>
    <s v="Circuito 8"/>
    <s v="S"/>
    <n v="14.096"/>
    <n v="14.096"/>
    <n v="2.1320000000000001"/>
    <n v="3152.4"/>
    <n v="3154.5320000000002"/>
    <n v="0"/>
    <n v="0"/>
    <n v="0"/>
    <m/>
    <m/>
    <x v="0"/>
    <s v="ENEGPP16379117Circuito 8HI"/>
    <s v="ENEL Green Power Per£ S.A."/>
    <x v="51"/>
    <x v="51"/>
    <s v="C.S. Rubi"/>
    <x v="216"/>
    <x v="6"/>
    <x v="6"/>
    <x v="303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3154.5320000000002"/>
    <n v="3.1545320000000001"/>
    <m/>
    <n v="1.1746666666666667"/>
    <n v="1.1746666666666667"/>
    <n v="7.6479999999999997"/>
    <n v="0"/>
    <n v="46"/>
    <s v="BASE DE DATOS"/>
    <m/>
  </r>
  <r>
    <s v="20"/>
    <x v="0"/>
    <s v="ENEGPP"/>
    <s v="16379117"/>
    <s v="16379117"/>
    <x v="4"/>
    <s v="Circuito 9"/>
    <s v="S"/>
    <n v="17.62"/>
    <n v="17.62"/>
    <n v="2.581"/>
    <n v="3905.6849999999999"/>
    <n v="3908.2660000000001"/>
    <n v="0"/>
    <n v="0"/>
    <n v="0"/>
    <m/>
    <m/>
    <x v="0"/>
    <s v="ENEGPP16379117Circuito 9HI"/>
    <s v="ENEL Green Power Per£ S.A."/>
    <x v="51"/>
    <x v="51"/>
    <s v="C.S. Rubi"/>
    <x v="216"/>
    <x v="6"/>
    <x v="6"/>
    <x v="304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3908.2660000000001"/>
    <n v="3.9082660000000002"/>
    <m/>
    <n v="1.4683333333333335"/>
    <n v="1.4683333333333335"/>
    <n v="7.6479999999999997"/>
    <n v="0"/>
    <n v="46"/>
    <s v="BASE DE DATOS"/>
    <m/>
  </r>
  <r>
    <s v="20"/>
    <x v="0"/>
    <s v="ENEGPP"/>
    <s v="16379117"/>
    <s v="16379117"/>
    <x v="4"/>
    <s v="Circuito 10"/>
    <s v="S"/>
    <n v="14.096"/>
    <n v="14.096"/>
    <n v="2.0049999999999999"/>
    <n v="3074.942"/>
    <n v="3076.9470000000001"/>
    <n v="0"/>
    <n v="0"/>
    <n v="0"/>
    <m/>
    <m/>
    <x v="0"/>
    <s v="ENEGPP16379117Circuito 10HI"/>
    <s v="ENEL Green Power Per£ S.A."/>
    <x v="51"/>
    <x v="51"/>
    <s v="C.S. Rubi"/>
    <x v="216"/>
    <x v="6"/>
    <x v="6"/>
    <x v="305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3076.9470000000001"/>
    <n v="3.0769470000000001"/>
    <m/>
    <n v="1.1746666666666667"/>
    <n v="1.1746666666666667"/>
    <n v="7.6479999999999997"/>
    <n v="0"/>
    <n v="46"/>
    <s v="BASE DE DATOS"/>
    <m/>
  </r>
  <r>
    <s v="20"/>
    <x v="0"/>
    <s v="ENEGPP"/>
    <s v="17360815"/>
    <s v="17360815"/>
    <x v="4"/>
    <s v="Circuito 1"/>
    <s v="S"/>
    <n v="15.75"/>
    <n v="15.75"/>
    <n v="1173.9549999999999"/>
    <n v="3515.1880000000001"/>
    <n v="4689.143"/>
    <n v="0"/>
    <n v="0"/>
    <n v="0"/>
    <m/>
    <m/>
    <x v="0"/>
    <s v="ENEGPP17360815Circuito 1HI"/>
    <s v="ENEL Green Power Per£ S.A."/>
    <x v="51"/>
    <x v="51"/>
    <s v="C.E. Wayra"/>
    <x v="217"/>
    <x v="7"/>
    <x v="7"/>
    <x v="296"/>
    <x v="4"/>
    <s v="Instalado"/>
    <s v="Operativo"/>
    <s v="Generadora"/>
    <x v="0"/>
    <x v="1"/>
    <x v="1"/>
    <x v="0"/>
    <s v="Privado"/>
    <s v="ICA"/>
    <s v="ICA"/>
    <s v="NAZCA"/>
    <s v="MARCONA"/>
    <n v="0"/>
    <x v="10"/>
    <n v="0"/>
    <x v="1"/>
    <s v="CUARTA"/>
    <x v="0"/>
    <x v="0"/>
    <n v="4689.143"/>
    <n v="4.6891429999999996"/>
    <m/>
    <n v="1.3125"/>
    <n v="1.3125"/>
    <n v="7.6479999999999997"/>
    <n v="0"/>
    <n v="46"/>
    <s v="BASE DE DATOS"/>
    <m/>
  </r>
  <r>
    <s v="20"/>
    <x v="0"/>
    <s v="ENEGPP"/>
    <s v="17360815"/>
    <s v="17360815"/>
    <x v="4"/>
    <s v="Circuito 2"/>
    <s v="S"/>
    <n v="18.899999999999999"/>
    <n v="18.899999999999999"/>
    <n v="1404.35"/>
    <n v="4243.9629999999997"/>
    <n v="5648.3130000000001"/>
    <n v="0"/>
    <n v="0"/>
    <n v="0"/>
    <m/>
    <m/>
    <x v="0"/>
    <s v="ENEGPP17360815Circuito 2HI"/>
    <s v="ENEL Green Power Per£ S.A."/>
    <x v="51"/>
    <x v="51"/>
    <s v="C.E. Wayra"/>
    <x v="217"/>
    <x v="7"/>
    <x v="7"/>
    <x v="297"/>
    <x v="4"/>
    <s v="Instalado"/>
    <s v="Operativo"/>
    <s v="Generadora"/>
    <x v="0"/>
    <x v="1"/>
    <x v="1"/>
    <x v="0"/>
    <s v="Privado"/>
    <s v="ICA"/>
    <s v="ICA"/>
    <s v="NAZCA"/>
    <s v="MARCONA"/>
    <n v="0"/>
    <x v="10"/>
    <n v="0"/>
    <x v="1"/>
    <s v="CUARTA"/>
    <x v="0"/>
    <x v="0"/>
    <n v="5648.3130000000001"/>
    <n v="5.6483129999999999"/>
    <m/>
    <n v="1.575"/>
    <n v="1.575"/>
    <n v="7.6479999999999997"/>
    <n v="0"/>
    <n v="46"/>
    <s v="BASE DE DATOS"/>
    <m/>
  </r>
  <r>
    <s v="20"/>
    <x v="0"/>
    <s v="ENEGPP"/>
    <s v="17360815"/>
    <s v="17360815"/>
    <x v="4"/>
    <s v="Circuito 3"/>
    <s v="S"/>
    <n v="18.899999999999999"/>
    <n v="18.899999999999999"/>
    <n v="1325.809"/>
    <n v="4013.82"/>
    <n v="5339.63"/>
    <n v="0"/>
    <n v="0"/>
    <n v="0"/>
    <m/>
    <m/>
    <x v="0"/>
    <s v="ENEGPP17360815Circuito 3HI"/>
    <s v="ENEL Green Power Per£ S.A."/>
    <x v="51"/>
    <x v="51"/>
    <s v="C.E. Wayra"/>
    <x v="217"/>
    <x v="7"/>
    <x v="7"/>
    <x v="298"/>
    <x v="4"/>
    <s v="Instalado"/>
    <s v="Operativo"/>
    <s v="Generadora"/>
    <x v="0"/>
    <x v="1"/>
    <x v="1"/>
    <x v="0"/>
    <s v="Privado"/>
    <s v="ICA"/>
    <s v="ICA"/>
    <s v="NAZCA"/>
    <s v="MARCONA"/>
    <n v="0"/>
    <x v="10"/>
    <n v="0"/>
    <x v="1"/>
    <s v="CUARTA"/>
    <x v="0"/>
    <x v="0"/>
    <n v="5339.63"/>
    <n v="5.3396300000000005"/>
    <m/>
    <n v="1.575"/>
    <n v="1.575"/>
    <n v="7.6479999999999997"/>
    <n v="-1.0000000002037268E-3"/>
    <n v="46"/>
    <s v="BASE DE DATOS"/>
    <m/>
  </r>
  <r>
    <s v="20"/>
    <x v="0"/>
    <s v="ENEGPP"/>
    <s v="17360815"/>
    <s v="17360815"/>
    <x v="4"/>
    <s v="Circuito 4"/>
    <s v="S"/>
    <n v="18.899999999999999"/>
    <n v="18.899999999999999"/>
    <n v="1341.9359999999999"/>
    <n v="4127.0069999999996"/>
    <n v="5468.9430000000002"/>
    <n v="0"/>
    <n v="0"/>
    <n v="0"/>
    <m/>
    <m/>
    <x v="0"/>
    <s v="ENEGPP17360815Circuito 4HI"/>
    <s v="ENEL Green Power Per£ S.A."/>
    <x v="51"/>
    <x v="51"/>
    <s v="C.E. Wayra"/>
    <x v="217"/>
    <x v="7"/>
    <x v="7"/>
    <x v="299"/>
    <x v="4"/>
    <s v="Instalado"/>
    <s v="Operativo"/>
    <s v="Generadora"/>
    <x v="0"/>
    <x v="1"/>
    <x v="1"/>
    <x v="0"/>
    <s v="Privado"/>
    <s v="ICA"/>
    <s v="ICA"/>
    <s v="NAZCA"/>
    <s v="MARCONA"/>
    <n v="0"/>
    <x v="10"/>
    <n v="0"/>
    <x v="1"/>
    <s v="CUARTA"/>
    <x v="0"/>
    <x v="0"/>
    <n v="5468.9430000000002"/>
    <n v="5.4689430000000003"/>
    <m/>
    <n v="1.575"/>
    <n v="1.575"/>
    <n v="7.6479999999999997"/>
    <n v="-9.0949470177292824E-13"/>
    <n v="46"/>
    <s v="BASE DE DATOS"/>
    <m/>
  </r>
  <r>
    <s v="20"/>
    <x v="0"/>
    <s v="ENEGPP"/>
    <s v="17360815"/>
    <s v="17360815"/>
    <x v="4"/>
    <s v="Circuito 5"/>
    <s v="S"/>
    <n v="22.05"/>
    <n v="22.05"/>
    <n v="1638.518"/>
    <n v="5261.9470000000001"/>
    <n v="6900.4639999999999"/>
    <n v="0"/>
    <n v="0"/>
    <n v="0"/>
    <m/>
    <m/>
    <x v="0"/>
    <s v="ENEGPP17360815Circuito 5HI"/>
    <s v="ENEL Green Power Per£ S.A."/>
    <x v="51"/>
    <x v="51"/>
    <s v="C.E. Wayra"/>
    <x v="217"/>
    <x v="7"/>
    <x v="7"/>
    <x v="300"/>
    <x v="4"/>
    <s v="Instalado"/>
    <s v="Operativo"/>
    <s v="Generadora"/>
    <x v="0"/>
    <x v="1"/>
    <x v="1"/>
    <x v="0"/>
    <s v="Privado"/>
    <s v="ICA"/>
    <s v="ICA"/>
    <s v="NAZCA"/>
    <s v="MARCONA"/>
    <n v="0"/>
    <x v="10"/>
    <n v="0"/>
    <x v="1"/>
    <s v="CUARTA"/>
    <x v="0"/>
    <x v="0"/>
    <n v="6900.4639999999999"/>
    <n v="6.9004640000000004"/>
    <m/>
    <n v="1.8375000000000001"/>
    <n v="1.8375000000000001"/>
    <n v="7.6479999999999997"/>
    <n v="1.0000000002037268E-3"/>
    <n v="46"/>
    <s v="BASE DE DATOS"/>
    <m/>
  </r>
  <r>
    <s v="20"/>
    <x v="0"/>
    <s v="ENEGPP"/>
    <s v="17360815"/>
    <s v="17360815"/>
    <x v="4"/>
    <s v="Circuito 6"/>
    <s v="S"/>
    <n v="15.75"/>
    <n v="15.75"/>
    <n v="1093.605"/>
    <n v="3356.9"/>
    <n v="4450.5039999999999"/>
    <n v="0"/>
    <n v="0"/>
    <n v="0"/>
    <m/>
    <m/>
    <x v="0"/>
    <s v="ENEGPP17360815Circuito 6HI"/>
    <s v="ENEL Green Power Per£ S.A."/>
    <x v="51"/>
    <x v="51"/>
    <s v="C.E. Wayra"/>
    <x v="217"/>
    <x v="7"/>
    <x v="7"/>
    <x v="301"/>
    <x v="4"/>
    <s v="Instalado"/>
    <s v="Operativo"/>
    <s v="Generadora"/>
    <x v="0"/>
    <x v="1"/>
    <x v="1"/>
    <x v="0"/>
    <s v="Privado"/>
    <s v="ICA"/>
    <s v="ICA"/>
    <s v="NAZCA"/>
    <s v="MARCONA"/>
    <n v="0"/>
    <x v="10"/>
    <n v="0"/>
    <x v="1"/>
    <s v="CUARTA"/>
    <x v="0"/>
    <x v="0"/>
    <n v="4450.5039999999999"/>
    <n v="4.4505039999999996"/>
    <m/>
    <n v="1.3125"/>
    <n v="1.3125"/>
    <n v="7.6479999999999997"/>
    <n v="1.0000000002037268E-3"/>
    <n v="46"/>
    <s v="BASE DE DATOS"/>
    <m/>
  </r>
  <r>
    <s v="20"/>
    <x v="0"/>
    <s v="ENEGPP"/>
    <s v="17360815"/>
    <s v="17360815"/>
    <x v="4"/>
    <s v="Circuito 7"/>
    <s v="S"/>
    <n v="22.05"/>
    <n v="22.05"/>
    <n v="1567.6379999999999"/>
    <n v="4999.3010000000004"/>
    <n v="6566.9390000000003"/>
    <n v="0"/>
    <n v="0"/>
    <n v="0"/>
    <m/>
    <m/>
    <x v="0"/>
    <s v="ENEGPP17360815Circuito 7HI"/>
    <s v="ENEL Green Power Per£ S.A."/>
    <x v="51"/>
    <x v="51"/>
    <s v="C.E. Wayra"/>
    <x v="217"/>
    <x v="7"/>
    <x v="7"/>
    <x v="302"/>
    <x v="4"/>
    <s v="Instalado"/>
    <s v="Operativo"/>
    <s v="Generadora"/>
    <x v="0"/>
    <x v="1"/>
    <x v="1"/>
    <x v="0"/>
    <s v="Privado"/>
    <s v="ICA"/>
    <s v="ICA"/>
    <s v="NAZCA"/>
    <s v="MARCONA"/>
    <n v="0"/>
    <x v="10"/>
    <n v="0"/>
    <x v="1"/>
    <s v="CUARTA"/>
    <x v="0"/>
    <x v="0"/>
    <n v="6566.9390000000003"/>
    <n v="6.5669390000000005"/>
    <m/>
    <n v="1.8375000000000001"/>
    <n v="1.8375000000000001"/>
    <n v="7.6479999999999997"/>
    <n v="0"/>
    <n v="46"/>
    <s v="BASE DE DATOS"/>
    <m/>
  </r>
  <r>
    <s v="20"/>
    <x v="1"/>
    <s v="ENEGPP"/>
    <s v="16379117"/>
    <s v="16379117"/>
    <x v="4"/>
    <s v="Circuito 1"/>
    <s v="S"/>
    <n v="14.096"/>
    <n v="14.096"/>
    <n v="1.3360000000000001"/>
    <n v="2951.1289999999999"/>
    <n v="2952.4639999999999"/>
    <n v="0"/>
    <n v="0"/>
    <n v="0"/>
    <m/>
    <m/>
    <x v="0"/>
    <s v="ENEGPP16379117Circuito 1HI"/>
    <s v="ENEL Green Power Per£ S.A."/>
    <x v="51"/>
    <x v="51"/>
    <s v="C.S. Rubi"/>
    <x v="216"/>
    <x v="6"/>
    <x v="6"/>
    <x v="296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2952.4639999999999"/>
    <n v="2.952464"/>
    <m/>
    <n v="1.1746666666666667"/>
    <n v="1.1746666666666667"/>
    <n v="7.6479999999999997"/>
    <n v="9.9999999974897946E-4"/>
    <n v="46"/>
    <s v="BASE DE DATOS"/>
    <m/>
  </r>
  <r>
    <s v="20"/>
    <x v="1"/>
    <s v="ENEGPP"/>
    <s v="16379117"/>
    <s v="16379117"/>
    <x v="4"/>
    <s v="Circuito 2"/>
    <s v="S"/>
    <n v="14.096"/>
    <n v="14.096"/>
    <n v="1.2949999999999999"/>
    <n v="2960.5140000000001"/>
    <n v="2961.8090000000002"/>
    <n v="0"/>
    <n v="0"/>
    <n v="0"/>
    <m/>
    <m/>
    <x v="0"/>
    <s v="ENEGPP16379117Circuito 2HI"/>
    <s v="ENEL Green Power Per£ S.A."/>
    <x v="51"/>
    <x v="51"/>
    <s v="C.S. Rubi"/>
    <x v="216"/>
    <x v="6"/>
    <x v="6"/>
    <x v="297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2961.8090000000002"/>
    <n v="2.9618090000000001"/>
    <m/>
    <n v="1.1746666666666667"/>
    <n v="1.1746666666666667"/>
    <n v="7.6479999999999997"/>
    <n v="0"/>
    <n v="46"/>
    <s v="BASE DE DATOS"/>
    <m/>
  </r>
  <r>
    <s v="20"/>
    <x v="1"/>
    <s v="ENEGPP"/>
    <s v="16379117"/>
    <s v="16379117"/>
    <x v="4"/>
    <s v="Circuito 3"/>
    <s v="S"/>
    <n v="14.096"/>
    <n v="14.096"/>
    <n v="1.3"/>
    <n v="2976.3229999999999"/>
    <n v="2977.623"/>
    <n v="0"/>
    <n v="0"/>
    <n v="0"/>
    <m/>
    <m/>
    <x v="0"/>
    <s v="ENEGPP16379117Circuito 3HI"/>
    <s v="ENEL Green Power Per£ S.A."/>
    <x v="51"/>
    <x v="51"/>
    <s v="C.S. Rubi"/>
    <x v="216"/>
    <x v="6"/>
    <x v="6"/>
    <x v="298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2977.623"/>
    <n v="2.9776229999999999"/>
    <m/>
    <n v="1.1746666666666667"/>
    <n v="1.1746666666666667"/>
    <n v="7.6479999999999997"/>
    <n v="0"/>
    <n v="46"/>
    <s v="BASE DE DATOS"/>
    <m/>
  </r>
  <r>
    <s v="20"/>
    <x v="1"/>
    <s v="ENEGPP"/>
    <s v="16379117"/>
    <s v="16379117"/>
    <x v="4"/>
    <s v="Circuito 4"/>
    <s v="S"/>
    <n v="14.096"/>
    <n v="14.096"/>
    <n v="1.248"/>
    <n v="2946.7449999999999"/>
    <n v="2947.9929999999999"/>
    <n v="0"/>
    <n v="0"/>
    <n v="0"/>
    <m/>
    <m/>
    <x v="0"/>
    <s v="ENEGPP16379117Circuito 4HI"/>
    <s v="ENEL Green Power Per£ S.A."/>
    <x v="51"/>
    <x v="51"/>
    <s v="C.S. Rubi"/>
    <x v="216"/>
    <x v="6"/>
    <x v="6"/>
    <x v="299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2947.9929999999999"/>
    <n v="2.9479929999999999"/>
    <m/>
    <n v="1.1746666666666667"/>
    <n v="1.1746666666666667"/>
    <n v="7.6479999999999997"/>
    <n v="0"/>
    <n v="46"/>
    <s v="BASE DE DATOS"/>
    <m/>
  </r>
  <r>
    <s v="20"/>
    <x v="1"/>
    <s v="ENEGPP"/>
    <s v="16379117"/>
    <s v="16379117"/>
    <x v="4"/>
    <s v="Circuito 5"/>
    <s v="S"/>
    <n v="14.096"/>
    <n v="14.096"/>
    <n v="1.248"/>
    <n v="2946.7449999999999"/>
    <n v="2947.9929999999999"/>
    <n v="0"/>
    <n v="0"/>
    <n v="0"/>
    <m/>
    <m/>
    <x v="0"/>
    <s v="ENEGPP16379117Circuito 5HI"/>
    <s v="ENEL Green Power Per£ S.A."/>
    <x v="51"/>
    <x v="51"/>
    <s v="C.S. Rubi"/>
    <x v="216"/>
    <x v="6"/>
    <x v="6"/>
    <x v="300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2947.9929999999999"/>
    <n v="2.9479929999999999"/>
    <m/>
    <n v="1.1746666666666667"/>
    <n v="1.1746666666666667"/>
    <n v="7.6479999999999997"/>
    <n v="0"/>
    <n v="46"/>
    <s v="BASE DE DATOS"/>
    <m/>
  </r>
  <r>
    <s v="20"/>
    <x v="1"/>
    <s v="ENEGPP"/>
    <s v="16379117"/>
    <s v="16379117"/>
    <x v="4"/>
    <s v="Circuito 6"/>
    <s v="S"/>
    <n v="14.096"/>
    <n v="14.096"/>
    <n v="1.288"/>
    <n v="2986.6759999999999"/>
    <n v="2987.9639999999999"/>
    <n v="0"/>
    <n v="0"/>
    <n v="0"/>
    <m/>
    <m/>
    <x v="0"/>
    <s v="ENEGPP16379117Circuito 6HI"/>
    <s v="ENEL Green Power Per£ S.A."/>
    <x v="51"/>
    <x v="51"/>
    <s v="C.S. Rubi"/>
    <x v="216"/>
    <x v="6"/>
    <x v="6"/>
    <x v="301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2987.9639999999999"/>
    <n v="2.9879639999999998"/>
    <m/>
    <n v="1.1746666666666667"/>
    <n v="1.1746666666666667"/>
    <n v="7.6479999999999997"/>
    <n v="0"/>
    <n v="46"/>
    <s v="BASE DE DATOS"/>
    <m/>
  </r>
  <r>
    <s v="20"/>
    <x v="1"/>
    <s v="ENEGPP"/>
    <s v="16379117"/>
    <s v="16379117"/>
    <x v="4"/>
    <s v="Circuito 7"/>
    <s v="S"/>
    <n v="14.096"/>
    <n v="14.096"/>
    <n v="1.26"/>
    <n v="2961.9690000000001"/>
    <n v="2963.2289999999998"/>
    <n v="0"/>
    <n v="0"/>
    <n v="0"/>
    <m/>
    <m/>
    <x v="0"/>
    <s v="ENEGPP16379117Circuito 7HI"/>
    <s v="ENEL Green Power Per£ S.A."/>
    <x v="51"/>
    <x v="51"/>
    <s v="C.S. Rubi"/>
    <x v="216"/>
    <x v="6"/>
    <x v="6"/>
    <x v="302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2963.2289999999998"/>
    <n v="2.9632289999999997"/>
    <m/>
    <n v="1.1746666666666667"/>
    <n v="1.1746666666666667"/>
    <n v="7.6479999999999997"/>
    <n v="4.5474735088646412E-13"/>
    <n v="46"/>
    <s v="BASE DE DATOS"/>
    <m/>
  </r>
  <r>
    <s v="20"/>
    <x v="1"/>
    <s v="ENEGPP"/>
    <s v="16379117"/>
    <s v="16379117"/>
    <x v="4"/>
    <s v="Circuito 8"/>
    <s v="S"/>
    <n v="14.096"/>
    <n v="14.096"/>
    <n v="1.2849999999999999"/>
    <n v="2977.42"/>
    <n v="2978.7049999999999"/>
    <n v="0"/>
    <n v="0"/>
    <n v="0"/>
    <m/>
    <m/>
    <x v="0"/>
    <s v="ENEGPP16379117Circuito 8HI"/>
    <s v="ENEL Green Power Per£ S.A."/>
    <x v="51"/>
    <x v="51"/>
    <s v="C.S. Rubi"/>
    <x v="216"/>
    <x v="6"/>
    <x v="6"/>
    <x v="303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2978.7049999999999"/>
    <n v="2.9787049999999997"/>
    <m/>
    <n v="1.1746666666666667"/>
    <n v="1.1746666666666667"/>
    <n v="7.6479999999999997"/>
    <n v="0"/>
    <n v="46"/>
    <s v="BASE DE DATOS"/>
    <m/>
  </r>
  <r>
    <s v="20"/>
    <x v="1"/>
    <s v="ENEGPP"/>
    <s v="16379117"/>
    <s v="16379117"/>
    <x v="4"/>
    <s v="Circuito 9"/>
    <s v="S"/>
    <n v="17.62"/>
    <n v="17.62"/>
    <n v="1.5620000000000001"/>
    <n v="3677.0390000000002"/>
    <n v="3678.6"/>
    <n v="0"/>
    <n v="0"/>
    <n v="0"/>
    <m/>
    <m/>
    <x v="0"/>
    <s v="ENEGPP16379117Circuito 9HI"/>
    <s v="ENEL Green Power Per£ S.A."/>
    <x v="51"/>
    <x v="51"/>
    <s v="C.S. Rubi"/>
    <x v="216"/>
    <x v="6"/>
    <x v="6"/>
    <x v="304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3678.6"/>
    <n v="3.6785999999999999"/>
    <m/>
    <n v="1.4683333333333335"/>
    <n v="1.4683333333333335"/>
    <n v="7.6479999999999997"/>
    <n v="1.0000000002037268E-3"/>
    <n v="46"/>
    <s v="BASE DE DATOS"/>
    <m/>
  </r>
  <r>
    <s v="20"/>
    <x v="1"/>
    <s v="ENEGPP"/>
    <s v="16379117"/>
    <s v="16379117"/>
    <x v="4"/>
    <s v="Circuito 10"/>
    <s v="S"/>
    <n v="14.096"/>
    <n v="14.096"/>
    <n v="1.222"/>
    <n v="2931.1"/>
    <n v="2932.3220000000001"/>
    <n v="0"/>
    <n v="0"/>
    <n v="0"/>
    <m/>
    <m/>
    <x v="0"/>
    <s v="ENEGPP16379117Circuito 10HI"/>
    <s v="ENEL Green Power Per£ S.A."/>
    <x v="51"/>
    <x v="51"/>
    <s v="C.S. Rubi"/>
    <x v="216"/>
    <x v="6"/>
    <x v="6"/>
    <x v="305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2932.3220000000001"/>
    <n v="2.9323220000000001"/>
    <m/>
    <n v="1.1746666666666667"/>
    <n v="1.1746666666666667"/>
    <n v="7.6479999999999997"/>
    <n v="0"/>
    <n v="46"/>
    <s v="BASE DE DATOS"/>
    <m/>
  </r>
  <r>
    <s v="20"/>
    <x v="1"/>
    <s v="ENEGPP"/>
    <s v="17360815"/>
    <s v="17360815"/>
    <x v="4"/>
    <s v="Circuito 1"/>
    <s v="S"/>
    <n v="15.75"/>
    <n v="15.75"/>
    <n v="1375.43"/>
    <n v="3502.415"/>
    <n v="4877.8450000000003"/>
    <n v="0"/>
    <n v="0"/>
    <n v="0"/>
    <m/>
    <m/>
    <x v="0"/>
    <s v="ENEGPP17360815Circuito 1HI"/>
    <s v="ENEL Green Power Per£ S.A."/>
    <x v="51"/>
    <x v="51"/>
    <s v="C.E. Wayra"/>
    <x v="217"/>
    <x v="7"/>
    <x v="7"/>
    <x v="296"/>
    <x v="4"/>
    <s v="Instalado"/>
    <s v="Operativo"/>
    <s v="Generadora"/>
    <x v="0"/>
    <x v="1"/>
    <x v="1"/>
    <x v="0"/>
    <s v="Privado"/>
    <s v="ICA"/>
    <s v="ICA"/>
    <s v="NAZCA"/>
    <s v="MARCONA"/>
    <n v="0"/>
    <x v="10"/>
    <n v="0"/>
    <x v="1"/>
    <s v="CUARTA"/>
    <x v="0"/>
    <x v="0"/>
    <n v="4877.8450000000003"/>
    <n v="4.8778450000000007"/>
    <m/>
    <n v="1.3125"/>
    <n v="1.3125"/>
    <n v="7.6479999999999997"/>
    <n v="0"/>
    <n v="46"/>
    <s v="BASE DE DATOS"/>
    <m/>
  </r>
  <r>
    <s v="20"/>
    <x v="1"/>
    <s v="ENEGPP"/>
    <s v="17360815"/>
    <s v="17360815"/>
    <x v="4"/>
    <s v="Circuito 2"/>
    <s v="S"/>
    <n v="18.899999999999999"/>
    <n v="18.899999999999999"/>
    <n v="1566.1769999999999"/>
    <n v="4116.116"/>
    <n v="5682.2929999999997"/>
    <n v="0"/>
    <n v="0"/>
    <n v="0"/>
    <m/>
    <m/>
    <x v="0"/>
    <s v="ENEGPP17360815Circuito 2HI"/>
    <s v="ENEL Green Power Per£ S.A."/>
    <x v="51"/>
    <x v="51"/>
    <s v="C.E. Wayra"/>
    <x v="217"/>
    <x v="7"/>
    <x v="7"/>
    <x v="297"/>
    <x v="4"/>
    <s v="Instalado"/>
    <s v="Operativo"/>
    <s v="Generadora"/>
    <x v="0"/>
    <x v="1"/>
    <x v="1"/>
    <x v="0"/>
    <s v="Privado"/>
    <s v="ICA"/>
    <s v="ICA"/>
    <s v="NAZCA"/>
    <s v="MARCONA"/>
    <n v="0"/>
    <x v="10"/>
    <n v="0"/>
    <x v="1"/>
    <s v="CUARTA"/>
    <x v="0"/>
    <x v="0"/>
    <n v="5682.2929999999997"/>
    <n v="5.6822929999999996"/>
    <m/>
    <n v="1.575"/>
    <n v="1.575"/>
    <n v="7.6479999999999997"/>
    <n v="0"/>
    <n v="46"/>
    <s v="BASE DE DATOS"/>
    <m/>
  </r>
  <r>
    <s v="20"/>
    <x v="1"/>
    <s v="ENEGPP"/>
    <s v="17360815"/>
    <s v="17360815"/>
    <x v="4"/>
    <s v="Circuito 3"/>
    <s v="S"/>
    <n v="18.899999999999999"/>
    <n v="18.899999999999999"/>
    <n v="1553.9280000000001"/>
    <n v="3911.4430000000002"/>
    <n v="5465.3710000000001"/>
    <n v="0"/>
    <n v="0"/>
    <n v="0"/>
    <m/>
    <m/>
    <x v="0"/>
    <s v="ENEGPP17360815Circuito 3HI"/>
    <s v="ENEL Green Power Per£ S.A."/>
    <x v="51"/>
    <x v="51"/>
    <s v="C.E. Wayra"/>
    <x v="217"/>
    <x v="7"/>
    <x v="7"/>
    <x v="298"/>
    <x v="4"/>
    <s v="Instalado"/>
    <s v="Operativo"/>
    <s v="Generadora"/>
    <x v="0"/>
    <x v="1"/>
    <x v="1"/>
    <x v="0"/>
    <s v="Privado"/>
    <s v="ICA"/>
    <s v="ICA"/>
    <s v="NAZCA"/>
    <s v="MARCONA"/>
    <n v="0"/>
    <x v="10"/>
    <n v="0"/>
    <x v="1"/>
    <s v="CUARTA"/>
    <x v="0"/>
    <x v="0"/>
    <n v="5465.3710000000001"/>
    <n v="5.4653710000000002"/>
    <m/>
    <n v="1.575"/>
    <n v="1.575"/>
    <n v="7.6479999999999997"/>
    <n v="0"/>
    <n v="46"/>
    <s v="BASE DE DATOS"/>
    <m/>
  </r>
  <r>
    <s v="20"/>
    <x v="1"/>
    <s v="ENEGPP"/>
    <s v="17360815"/>
    <s v="17360815"/>
    <x v="4"/>
    <s v="Circuito 4"/>
    <s v="S"/>
    <n v="18.899999999999999"/>
    <n v="18.899999999999999"/>
    <n v="1344.5119999999999"/>
    <n v="3498.8159999999998"/>
    <n v="4843.3270000000002"/>
    <n v="0"/>
    <n v="0"/>
    <n v="0"/>
    <m/>
    <m/>
    <x v="0"/>
    <s v="ENEGPP17360815Circuito 4HI"/>
    <s v="ENEL Green Power Per£ S.A."/>
    <x v="51"/>
    <x v="51"/>
    <s v="C.E. Wayra"/>
    <x v="217"/>
    <x v="7"/>
    <x v="7"/>
    <x v="299"/>
    <x v="4"/>
    <s v="Instalado"/>
    <s v="Operativo"/>
    <s v="Generadora"/>
    <x v="0"/>
    <x v="1"/>
    <x v="1"/>
    <x v="0"/>
    <s v="Privado"/>
    <s v="ICA"/>
    <s v="ICA"/>
    <s v="NAZCA"/>
    <s v="MARCONA"/>
    <n v="0"/>
    <x v="10"/>
    <n v="0"/>
    <x v="1"/>
    <s v="CUARTA"/>
    <x v="0"/>
    <x v="0"/>
    <n v="4843.3270000000002"/>
    <n v="4.8433270000000004"/>
    <m/>
    <n v="1.575"/>
    <n v="1.575"/>
    <n v="7.6479999999999997"/>
    <n v="9.9999999929423211E-4"/>
    <n v="46"/>
    <s v="BASE DE DATOS"/>
    <m/>
  </r>
  <r>
    <s v="20"/>
    <x v="1"/>
    <s v="ENEGPP"/>
    <s v="17360815"/>
    <s v="17360815"/>
    <x v="4"/>
    <s v="Circuito 5"/>
    <s v="S"/>
    <n v="22.05"/>
    <n v="22.05"/>
    <n v="1853.663"/>
    <n v="5180.5069999999996"/>
    <n v="7034.17"/>
    <n v="0"/>
    <n v="0"/>
    <n v="0"/>
    <m/>
    <m/>
    <x v="0"/>
    <s v="ENEGPP17360815Circuito 5HI"/>
    <s v="ENEL Green Power Per£ S.A."/>
    <x v="51"/>
    <x v="51"/>
    <s v="C.E. Wayra"/>
    <x v="217"/>
    <x v="7"/>
    <x v="7"/>
    <x v="300"/>
    <x v="4"/>
    <s v="Instalado"/>
    <s v="Operativo"/>
    <s v="Generadora"/>
    <x v="0"/>
    <x v="1"/>
    <x v="1"/>
    <x v="0"/>
    <s v="Privado"/>
    <s v="ICA"/>
    <s v="ICA"/>
    <s v="NAZCA"/>
    <s v="MARCONA"/>
    <n v="0"/>
    <x v="10"/>
    <n v="0"/>
    <x v="1"/>
    <s v="CUARTA"/>
    <x v="0"/>
    <x v="0"/>
    <n v="7034.17"/>
    <n v="7.0341700000000005"/>
    <m/>
    <n v="1.8375000000000001"/>
    <n v="1.8375000000000001"/>
    <n v="7.6479999999999997"/>
    <n v="0"/>
    <n v="46"/>
    <s v="BASE DE DATOS"/>
    <m/>
  </r>
  <r>
    <s v="20"/>
    <x v="1"/>
    <s v="ENEGPP"/>
    <s v="17360815"/>
    <s v="17360815"/>
    <x v="4"/>
    <s v="Circuito 6"/>
    <s v="S"/>
    <n v="15.75"/>
    <n v="15.75"/>
    <n v="1264.0329999999999"/>
    <n v="3226.701"/>
    <n v="4490.7340000000004"/>
    <n v="0"/>
    <n v="0"/>
    <n v="0"/>
    <m/>
    <m/>
    <x v="0"/>
    <s v="ENEGPP17360815Circuito 6HI"/>
    <s v="ENEL Green Power Per£ S.A."/>
    <x v="51"/>
    <x v="51"/>
    <s v="C.E. Wayra"/>
    <x v="217"/>
    <x v="7"/>
    <x v="7"/>
    <x v="301"/>
    <x v="4"/>
    <s v="Instalado"/>
    <s v="Operativo"/>
    <s v="Generadora"/>
    <x v="0"/>
    <x v="1"/>
    <x v="1"/>
    <x v="0"/>
    <s v="Privado"/>
    <s v="ICA"/>
    <s v="ICA"/>
    <s v="NAZCA"/>
    <s v="MARCONA"/>
    <n v="0"/>
    <x v="10"/>
    <n v="0"/>
    <x v="1"/>
    <s v="CUARTA"/>
    <x v="0"/>
    <x v="0"/>
    <n v="4490.7340000000004"/>
    <n v="4.4907340000000007"/>
    <m/>
    <n v="1.3125"/>
    <n v="1.3125"/>
    <n v="7.6479999999999997"/>
    <n v="0"/>
    <n v="46"/>
    <s v="BASE DE DATOS"/>
    <m/>
  </r>
  <r>
    <s v="20"/>
    <x v="1"/>
    <s v="ENEGPP"/>
    <s v="17360815"/>
    <s v="17360815"/>
    <x v="4"/>
    <s v="Circuito 7"/>
    <s v="S"/>
    <n v="22.05"/>
    <n v="22.05"/>
    <n v="1803.251"/>
    <n v="5075.57"/>
    <n v="6878.8209999999999"/>
    <n v="0"/>
    <n v="0"/>
    <n v="0"/>
    <m/>
    <m/>
    <x v="0"/>
    <s v="ENEGPP17360815Circuito 7HI"/>
    <s v="ENEL Green Power Per£ S.A."/>
    <x v="51"/>
    <x v="51"/>
    <s v="C.E. Wayra"/>
    <x v="217"/>
    <x v="7"/>
    <x v="7"/>
    <x v="302"/>
    <x v="4"/>
    <s v="Instalado"/>
    <s v="Operativo"/>
    <s v="Generadora"/>
    <x v="0"/>
    <x v="1"/>
    <x v="1"/>
    <x v="0"/>
    <s v="Privado"/>
    <s v="ICA"/>
    <s v="ICA"/>
    <s v="NAZCA"/>
    <s v="MARCONA"/>
    <n v="0"/>
    <x v="10"/>
    <n v="0"/>
    <x v="1"/>
    <s v="CUARTA"/>
    <x v="0"/>
    <x v="0"/>
    <n v="6878.8209999999999"/>
    <n v="6.8788210000000003"/>
    <m/>
    <n v="1.8375000000000001"/>
    <n v="1.8375000000000001"/>
    <n v="7.6479999999999997"/>
    <n v="0"/>
    <n v="46"/>
    <s v="BASE DE DATOS"/>
    <m/>
  </r>
  <r>
    <s v="20"/>
    <x v="2"/>
    <s v="ENEGPP"/>
    <s v="16379117"/>
    <s v="16379117"/>
    <x v="4"/>
    <s v="Circuito 1"/>
    <s v="S"/>
    <n v="14.096"/>
    <n v="14.096"/>
    <n v="7.1999999999999995E-2"/>
    <n v="3336.203"/>
    <n v="3336.2759999999998"/>
    <n v="0"/>
    <n v="0"/>
    <n v="0"/>
    <m/>
    <m/>
    <x v="0"/>
    <s v="ENEGPP16379117Circuito 1HI"/>
    <s v="ENEL Green Power Per£ S.A."/>
    <x v="51"/>
    <x v="51"/>
    <s v="C.S. Rubi"/>
    <x v="216"/>
    <x v="6"/>
    <x v="6"/>
    <x v="296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3336.2759999999998"/>
    <n v="3.3362759999999998"/>
    <m/>
    <n v="1.1746666666666667"/>
    <n v="1.1746666666666667"/>
    <n v="7.6479999999999997"/>
    <n v="-9.9999999974897946E-4"/>
    <n v="46"/>
    <s v="BASE DE DATOS"/>
    <m/>
  </r>
  <r>
    <s v="20"/>
    <x v="2"/>
    <s v="ENEGPP"/>
    <s v="16379117"/>
    <s v="16379117"/>
    <x v="4"/>
    <s v="Circuito 2"/>
    <s v="S"/>
    <n v="14.096"/>
    <n v="14.096"/>
    <n v="7.0000000000000007E-2"/>
    <n v="3327.1480000000001"/>
    <n v="3327.2179999999998"/>
    <n v="0"/>
    <n v="0"/>
    <n v="0"/>
    <m/>
    <m/>
    <x v="0"/>
    <s v="ENEGPP16379117Circuito 2HI"/>
    <s v="ENEL Green Power Per£ S.A."/>
    <x v="51"/>
    <x v="51"/>
    <s v="C.S. Rubi"/>
    <x v="216"/>
    <x v="6"/>
    <x v="6"/>
    <x v="297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3327.2179999999998"/>
    <n v="3.3272179999999998"/>
    <m/>
    <n v="1.1746666666666667"/>
    <n v="1.1746666666666667"/>
    <n v="7.6479999999999997"/>
    <n v="4.5474735088646412E-13"/>
    <n v="46"/>
    <s v="BASE DE DATOS"/>
    <m/>
  </r>
  <r>
    <s v="20"/>
    <x v="2"/>
    <s v="ENEGPP"/>
    <s v="16379117"/>
    <s v="16379117"/>
    <x v="4"/>
    <s v="Circuito 3"/>
    <s v="S"/>
    <n v="14.096"/>
    <n v="14.096"/>
    <n v="6.9000000000000006E-2"/>
    <n v="3304.9389999999999"/>
    <n v="3305.0079999999998"/>
    <n v="0"/>
    <n v="0"/>
    <n v="0"/>
    <m/>
    <m/>
    <x v="0"/>
    <s v="ENEGPP16379117Circuito 3HI"/>
    <s v="ENEL Green Power Per£ S.A."/>
    <x v="51"/>
    <x v="51"/>
    <s v="C.S. Rubi"/>
    <x v="216"/>
    <x v="6"/>
    <x v="6"/>
    <x v="298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3305.0079999999998"/>
    <n v="3.3050079999999999"/>
    <m/>
    <n v="1.1746666666666667"/>
    <n v="1.1746666666666667"/>
    <n v="7.6479999999999997"/>
    <n v="0"/>
    <n v="46"/>
    <s v="BASE DE DATOS"/>
    <m/>
  </r>
  <r>
    <s v="20"/>
    <x v="2"/>
    <s v="ENEGPP"/>
    <s v="16379117"/>
    <s v="16379117"/>
    <x v="4"/>
    <s v="Circuito 4"/>
    <s v="S"/>
    <n v="14.096"/>
    <n v="14.096"/>
    <n v="6.9000000000000006E-2"/>
    <n v="3304.9389999999999"/>
    <n v="3305.0079999999998"/>
    <n v="0"/>
    <n v="0"/>
    <n v="0"/>
    <m/>
    <m/>
    <x v="0"/>
    <s v="ENEGPP16379117Circuito 4HI"/>
    <s v="ENEL Green Power Per£ S.A."/>
    <x v="51"/>
    <x v="51"/>
    <s v="C.S. Rubi"/>
    <x v="216"/>
    <x v="6"/>
    <x v="6"/>
    <x v="299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3305.0079999999998"/>
    <n v="3.3050079999999999"/>
    <m/>
    <n v="1.1746666666666667"/>
    <n v="1.1746666666666667"/>
    <n v="7.6479999999999997"/>
    <n v="0"/>
    <n v="46"/>
    <s v="BASE DE DATOS"/>
    <m/>
  </r>
  <r>
    <s v="20"/>
    <x v="2"/>
    <s v="ENEGPP"/>
    <s v="16379117"/>
    <s v="16379117"/>
    <x v="4"/>
    <s v="Circuito 5"/>
    <s v="S"/>
    <n v="14.096"/>
    <n v="14.096"/>
    <n v="6.6000000000000003E-2"/>
    <n v="3280.9470000000001"/>
    <n v="3281.0129999999999"/>
    <n v="0"/>
    <n v="0"/>
    <n v="0"/>
    <m/>
    <m/>
    <x v="0"/>
    <s v="ENEGPP16379117Circuito 5HI"/>
    <s v="ENEL Green Power Per£ S.A."/>
    <x v="51"/>
    <x v="51"/>
    <s v="C.S. Rubi"/>
    <x v="216"/>
    <x v="6"/>
    <x v="6"/>
    <x v="300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3281.0129999999999"/>
    <n v="3.2810129999999997"/>
    <m/>
    <n v="1.1746666666666667"/>
    <n v="1.1746666666666667"/>
    <n v="7.6479999999999997"/>
    <n v="0"/>
    <n v="46"/>
    <s v="BASE DE DATOS"/>
    <m/>
  </r>
  <r>
    <s v="20"/>
    <x v="2"/>
    <s v="ENEGPP"/>
    <s v="16379117"/>
    <s v="16379117"/>
    <x v="4"/>
    <s v="Circuito 6"/>
    <s v="S"/>
    <n v="14.096"/>
    <n v="14.096"/>
    <n v="6.9000000000000006E-2"/>
    <n v="3317.444"/>
    <n v="3317.5140000000001"/>
    <n v="0"/>
    <n v="0"/>
    <n v="0"/>
    <m/>
    <m/>
    <x v="0"/>
    <s v="ENEGPP16379117Circuito 6HI"/>
    <s v="ENEL Green Power Per£ S.A."/>
    <x v="51"/>
    <x v="51"/>
    <s v="C.S. Rubi"/>
    <x v="216"/>
    <x v="6"/>
    <x v="6"/>
    <x v="301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3317.5140000000001"/>
    <n v="3.3175140000000001"/>
    <m/>
    <n v="1.1746666666666667"/>
    <n v="1.1746666666666667"/>
    <n v="7.6479999999999997"/>
    <n v="-1.0000000002037268E-3"/>
    <n v="46"/>
    <s v="BASE DE DATOS"/>
    <m/>
  </r>
  <r>
    <s v="20"/>
    <x v="2"/>
    <s v="ENEGPP"/>
    <s v="16379117"/>
    <s v="16379117"/>
    <x v="4"/>
    <s v="Circuito 7"/>
    <s v="S"/>
    <n v="14.096"/>
    <n v="14.096"/>
    <n v="6.9000000000000006E-2"/>
    <n v="3274.7890000000002"/>
    <n v="3274.8580000000002"/>
    <n v="0"/>
    <n v="0"/>
    <n v="0"/>
    <m/>
    <m/>
    <x v="0"/>
    <s v="ENEGPP16379117Circuito 7HI"/>
    <s v="ENEL Green Power Per£ S.A."/>
    <x v="51"/>
    <x v="51"/>
    <s v="C.S. Rubi"/>
    <x v="216"/>
    <x v="6"/>
    <x v="6"/>
    <x v="302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3274.8580000000002"/>
    <n v="3.274858"/>
    <m/>
    <n v="1.1746666666666667"/>
    <n v="1.1746666666666667"/>
    <n v="7.6479999999999997"/>
    <n v="0"/>
    <n v="46"/>
    <s v="BASE DE DATOS"/>
    <m/>
  </r>
  <r>
    <s v="20"/>
    <x v="2"/>
    <s v="ENEGPP"/>
    <s v="16379117"/>
    <s v="16379117"/>
    <x v="4"/>
    <s v="Circuito 8"/>
    <s v="S"/>
    <n v="14.096"/>
    <n v="14.096"/>
    <n v="7.0999999999999994E-2"/>
    <n v="3312.279"/>
    <n v="3312.35"/>
    <n v="0"/>
    <n v="0"/>
    <n v="0"/>
    <m/>
    <m/>
    <x v="0"/>
    <s v="ENEGPP16379117Circuito 8HI"/>
    <s v="ENEL Green Power Per£ S.A."/>
    <x v="51"/>
    <x v="51"/>
    <s v="C.S. Rubi"/>
    <x v="216"/>
    <x v="6"/>
    <x v="6"/>
    <x v="303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3312.35"/>
    <n v="3.3123499999999999"/>
    <m/>
    <n v="1.1746666666666667"/>
    <n v="1.1746666666666667"/>
    <n v="7.6479999999999997"/>
    <n v="0"/>
    <n v="46"/>
    <s v="BASE DE DATOS"/>
    <m/>
  </r>
  <r>
    <s v="20"/>
    <x v="2"/>
    <s v="ENEGPP"/>
    <s v="16379117"/>
    <s v="16379117"/>
    <x v="4"/>
    <s v="Circuito 9"/>
    <s v="S"/>
    <n v="17.62"/>
    <n v="17.62"/>
    <n v="8.5000000000000006E-2"/>
    <n v="4075.9090000000001"/>
    <n v="4075.9949999999999"/>
    <n v="0"/>
    <n v="0"/>
    <n v="0"/>
    <m/>
    <m/>
    <x v="0"/>
    <s v="ENEGPP16379117Circuito 9HI"/>
    <s v="ENEL Green Power Per£ S.A."/>
    <x v="51"/>
    <x v="51"/>
    <s v="C.S. Rubi"/>
    <x v="216"/>
    <x v="6"/>
    <x v="6"/>
    <x v="304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4075.9949999999999"/>
    <n v="4.0759949999999998"/>
    <m/>
    <n v="1.4683333333333335"/>
    <n v="1.4683333333333335"/>
    <n v="7.6479999999999997"/>
    <n v="-9.9999999974897946E-4"/>
    <n v="46"/>
    <s v="BASE DE DATOS"/>
    <m/>
  </r>
  <r>
    <s v="20"/>
    <x v="2"/>
    <s v="ENEGPP"/>
    <s v="16379117"/>
    <s v="16379117"/>
    <x v="4"/>
    <s v="Circuito 10"/>
    <s v="S"/>
    <n v="14.096"/>
    <n v="14.096"/>
    <n v="6.6000000000000003E-2"/>
    <n v="3251.8670000000002"/>
    <n v="3251.933"/>
    <n v="0"/>
    <n v="0"/>
    <n v="0"/>
    <m/>
    <m/>
    <x v="0"/>
    <s v="ENEGPP16379117Circuito 10HI"/>
    <s v="ENEL Green Power Per£ S.A."/>
    <x v="51"/>
    <x v="51"/>
    <s v="C.S. Rubi"/>
    <x v="216"/>
    <x v="6"/>
    <x v="6"/>
    <x v="305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3251.933"/>
    <n v="3.2519330000000002"/>
    <m/>
    <n v="1.1746666666666667"/>
    <n v="1.1746666666666667"/>
    <n v="7.6479999999999997"/>
    <n v="0"/>
    <n v="46"/>
    <s v="BASE DE DATOS"/>
    <m/>
  </r>
  <r>
    <s v="20"/>
    <x v="2"/>
    <s v="ENEGPP"/>
    <s v="17360815"/>
    <s v="17360815"/>
    <x v="4"/>
    <s v="Circuito 1"/>
    <s v="S"/>
    <n v="15.75"/>
    <n v="15.75"/>
    <n v="1424.3810000000001"/>
    <n v="3785.8290000000002"/>
    <n v="5210.21"/>
    <n v="0"/>
    <n v="0"/>
    <n v="0"/>
    <m/>
    <m/>
    <x v="0"/>
    <s v="ENEGPP17360815Circuito 1HI"/>
    <s v="ENEL Green Power Per£ S.A."/>
    <x v="51"/>
    <x v="51"/>
    <s v="C.E. Wayra"/>
    <x v="217"/>
    <x v="7"/>
    <x v="7"/>
    <x v="296"/>
    <x v="4"/>
    <s v="Instalado"/>
    <s v="Operativo"/>
    <s v="Generadora"/>
    <x v="0"/>
    <x v="1"/>
    <x v="1"/>
    <x v="0"/>
    <s v="Privado"/>
    <s v="ICA"/>
    <s v="ICA"/>
    <s v="NAZCA"/>
    <s v="MARCONA"/>
    <n v="0"/>
    <x v="10"/>
    <n v="0"/>
    <x v="1"/>
    <s v="CUARTA"/>
    <x v="0"/>
    <x v="0"/>
    <n v="5210.21"/>
    <n v="5.21021"/>
    <m/>
    <n v="1.3125"/>
    <n v="1.3125"/>
    <n v="7.6479999999999997"/>
    <n v="0"/>
    <n v="46"/>
    <s v="BASE DE DATOS"/>
    <m/>
  </r>
  <r>
    <s v="20"/>
    <x v="2"/>
    <s v="ENEGPP"/>
    <s v="17360815"/>
    <s v="17360815"/>
    <x v="4"/>
    <s v="Circuito 2"/>
    <s v="S"/>
    <n v="18.899999999999999"/>
    <n v="18.899999999999999"/>
    <n v="1664.088"/>
    <n v="4356.5349999999999"/>
    <n v="6020.6220000000003"/>
    <n v="0"/>
    <n v="0"/>
    <n v="0"/>
    <m/>
    <m/>
    <x v="0"/>
    <s v="ENEGPP17360815Circuito 2HI"/>
    <s v="ENEL Green Power Per£ S.A."/>
    <x v="51"/>
    <x v="51"/>
    <s v="C.E. Wayra"/>
    <x v="217"/>
    <x v="7"/>
    <x v="7"/>
    <x v="297"/>
    <x v="4"/>
    <s v="Instalado"/>
    <s v="Operativo"/>
    <s v="Generadora"/>
    <x v="0"/>
    <x v="1"/>
    <x v="1"/>
    <x v="0"/>
    <s v="Privado"/>
    <s v="ICA"/>
    <s v="ICA"/>
    <s v="NAZCA"/>
    <s v="MARCONA"/>
    <n v="0"/>
    <x v="10"/>
    <n v="0"/>
    <x v="1"/>
    <s v="CUARTA"/>
    <x v="0"/>
    <x v="0"/>
    <n v="6020.6220000000003"/>
    <n v="6.0206220000000004"/>
    <m/>
    <n v="1.575"/>
    <n v="1.575"/>
    <n v="7.6479999999999997"/>
    <n v="9.9999999929423211E-4"/>
    <n v="46"/>
    <s v="BASE DE DATOS"/>
    <m/>
  </r>
  <r>
    <s v="20"/>
    <x v="2"/>
    <s v="ENEGPP"/>
    <s v="17360815"/>
    <s v="17360815"/>
    <x v="4"/>
    <s v="Circuito 3"/>
    <s v="S"/>
    <n v="18.899999999999999"/>
    <n v="18.899999999999999"/>
    <n v="1613.771"/>
    <n v="4438.2830000000004"/>
    <n v="6052.0540000000001"/>
    <n v="0"/>
    <n v="0"/>
    <n v="0"/>
    <m/>
    <m/>
    <x v="0"/>
    <s v="ENEGPP17360815Circuito 3HI"/>
    <s v="ENEL Green Power Per£ S.A."/>
    <x v="51"/>
    <x v="51"/>
    <s v="C.E. Wayra"/>
    <x v="217"/>
    <x v="7"/>
    <x v="7"/>
    <x v="298"/>
    <x v="4"/>
    <s v="Instalado"/>
    <s v="Operativo"/>
    <s v="Generadora"/>
    <x v="0"/>
    <x v="1"/>
    <x v="1"/>
    <x v="0"/>
    <s v="Privado"/>
    <s v="ICA"/>
    <s v="ICA"/>
    <s v="NAZCA"/>
    <s v="MARCONA"/>
    <n v="0"/>
    <x v="10"/>
    <n v="0"/>
    <x v="1"/>
    <s v="CUARTA"/>
    <x v="0"/>
    <x v="0"/>
    <n v="6052.0540000000001"/>
    <n v="6.052054"/>
    <m/>
    <n v="1.575"/>
    <n v="1.575"/>
    <n v="7.6479999999999997"/>
    <n v="0"/>
    <n v="46"/>
    <s v="BASE DE DATOS"/>
    <m/>
  </r>
  <r>
    <s v="20"/>
    <x v="2"/>
    <s v="ENEGPP"/>
    <s v="17360815"/>
    <s v="17360815"/>
    <x v="4"/>
    <s v="Circuito 4"/>
    <s v="S"/>
    <n v="18.899999999999999"/>
    <n v="18.899999999999999"/>
    <n v="1424.489"/>
    <n v="3920.056"/>
    <n v="5344.5450000000001"/>
    <n v="0"/>
    <n v="0"/>
    <n v="0"/>
    <m/>
    <m/>
    <x v="0"/>
    <s v="ENEGPP17360815Circuito 4HI"/>
    <s v="ENEL Green Power Per£ S.A."/>
    <x v="51"/>
    <x v="51"/>
    <s v="C.E. Wayra"/>
    <x v="217"/>
    <x v="7"/>
    <x v="7"/>
    <x v="299"/>
    <x v="4"/>
    <s v="Instalado"/>
    <s v="Operativo"/>
    <s v="Generadora"/>
    <x v="0"/>
    <x v="1"/>
    <x v="1"/>
    <x v="0"/>
    <s v="Privado"/>
    <s v="ICA"/>
    <s v="ICA"/>
    <s v="NAZCA"/>
    <s v="MARCONA"/>
    <n v="0"/>
    <x v="10"/>
    <n v="0"/>
    <x v="1"/>
    <s v="CUARTA"/>
    <x v="0"/>
    <x v="0"/>
    <n v="5344.5450000000001"/>
    <n v="5.3445450000000001"/>
    <m/>
    <n v="1.575"/>
    <n v="1.575"/>
    <n v="7.6479999999999997"/>
    <n v="0"/>
    <n v="46"/>
    <s v="BASE DE DATOS"/>
    <m/>
  </r>
  <r>
    <s v="20"/>
    <x v="2"/>
    <s v="ENEGPP"/>
    <s v="17360815"/>
    <s v="17360815"/>
    <x v="4"/>
    <s v="Circuito 5"/>
    <s v="S"/>
    <n v="22.05"/>
    <n v="22.05"/>
    <n v="1991.0170000000001"/>
    <n v="5725.74"/>
    <n v="7716.7569999999996"/>
    <n v="0"/>
    <n v="0"/>
    <n v="0"/>
    <m/>
    <m/>
    <x v="0"/>
    <s v="ENEGPP17360815Circuito 5HI"/>
    <s v="ENEL Green Power Per£ S.A."/>
    <x v="51"/>
    <x v="51"/>
    <s v="C.E. Wayra"/>
    <x v="217"/>
    <x v="7"/>
    <x v="7"/>
    <x v="300"/>
    <x v="4"/>
    <s v="Instalado"/>
    <s v="Operativo"/>
    <s v="Generadora"/>
    <x v="0"/>
    <x v="1"/>
    <x v="1"/>
    <x v="0"/>
    <s v="Privado"/>
    <s v="ICA"/>
    <s v="ICA"/>
    <s v="NAZCA"/>
    <s v="MARCONA"/>
    <n v="0"/>
    <x v="10"/>
    <n v="0"/>
    <x v="1"/>
    <s v="CUARTA"/>
    <x v="0"/>
    <x v="0"/>
    <n v="7716.7569999999996"/>
    <n v="7.7167569999999994"/>
    <m/>
    <n v="1.8375000000000001"/>
    <n v="1.8375000000000001"/>
    <n v="7.6479999999999997"/>
    <n v="0"/>
    <n v="46"/>
    <s v="BASE DE DATOS"/>
    <m/>
  </r>
  <r>
    <s v="20"/>
    <x v="2"/>
    <s v="ENEGPP"/>
    <s v="17360815"/>
    <s v="17360815"/>
    <x v="4"/>
    <s v="Circuito 6"/>
    <s v="S"/>
    <n v="15.75"/>
    <n v="15.75"/>
    <n v="1321.7929999999999"/>
    <n v="3772.288"/>
    <n v="5094.0820000000003"/>
    <n v="0"/>
    <n v="0"/>
    <n v="0"/>
    <m/>
    <m/>
    <x v="0"/>
    <s v="ENEGPP17360815Circuito 6HI"/>
    <s v="ENEL Green Power Per£ S.A."/>
    <x v="51"/>
    <x v="51"/>
    <s v="C.E. Wayra"/>
    <x v="217"/>
    <x v="7"/>
    <x v="7"/>
    <x v="301"/>
    <x v="4"/>
    <s v="Instalado"/>
    <s v="Operativo"/>
    <s v="Generadora"/>
    <x v="0"/>
    <x v="1"/>
    <x v="1"/>
    <x v="0"/>
    <s v="Privado"/>
    <s v="ICA"/>
    <s v="ICA"/>
    <s v="NAZCA"/>
    <s v="MARCONA"/>
    <n v="0"/>
    <x v="10"/>
    <n v="0"/>
    <x v="1"/>
    <s v="CUARTA"/>
    <x v="0"/>
    <x v="0"/>
    <n v="5094.0820000000003"/>
    <n v="5.0940820000000002"/>
    <m/>
    <n v="1.3125"/>
    <n v="1.3125"/>
    <n v="7.6479999999999997"/>
    <n v="-1.0000000002037268E-3"/>
    <n v="46"/>
    <s v="BASE DE DATOS"/>
    <m/>
  </r>
  <r>
    <s v="20"/>
    <x v="2"/>
    <s v="ENEGPP"/>
    <s v="17360815"/>
    <s v="17360815"/>
    <x v="4"/>
    <s v="Circuito 7"/>
    <s v="S"/>
    <n v="22.05"/>
    <n v="22.05"/>
    <n v="1910.2049999999999"/>
    <n v="5651.7290000000003"/>
    <n v="7561.9340000000002"/>
    <n v="0"/>
    <n v="0"/>
    <n v="0"/>
    <m/>
    <m/>
    <x v="0"/>
    <s v="ENEGPP17360815Circuito 7HI"/>
    <s v="ENEL Green Power Per£ S.A."/>
    <x v="51"/>
    <x v="51"/>
    <s v="C.E. Wayra"/>
    <x v="217"/>
    <x v="7"/>
    <x v="7"/>
    <x v="302"/>
    <x v="4"/>
    <s v="Instalado"/>
    <s v="Operativo"/>
    <s v="Generadora"/>
    <x v="0"/>
    <x v="1"/>
    <x v="1"/>
    <x v="0"/>
    <s v="Privado"/>
    <s v="ICA"/>
    <s v="ICA"/>
    <s v="NAZCA"/>
    <s v="MARCONA"/>
    <n v="0"/>
    <x v="10"/>
    <n v="0"/>
    <x v="1"/>
    <s v="CUARTA"/>
    <x v="0"/>
    <x v="0"/>
    <n v="7561.9340000000002"/>
    <n v="7.5619339999999999"/>
    <m/>
    <n v="1.8375000000000001"/>
    <n v="1.8375000000000001"/>
    <n v="7.6479999999999997"/>
    <n v="0"/>
    <n v="46"/>
    <s v="BASE DE DATOS"/>
    <m/>
  </r>
  <r>
    <s v="20"/>
    <x v="3"/>
    <s v="ENEGPP"/>
    <s v="16379117"/>
    <s v="16379117"/>
    <x v="4"/>
    <s v="Circuito 1"/>
    <s v="S"/>
    <n v="14.096"/>
    <n v="14.096"/>
    <n v="0"/>
    <n v="3516.0390000000002"/>
    <n v="3516.0390000000002"/>
    <n v="0"/>
    <n v="0"/>
    <n v="0"/>
    <m/>
    <m/>
    <x v="0"/>
    <s v="ENEGPP16379117Circuito 1HI"/>
    <s v="ENEL Green Power Per£ S.A."/>
    <x v="51"/>
    <x v="51"/>
    <s v="C.S. Rubi"/>
    <x v="216"/>
    <x v="6"/>
    <x v="6"/>
    <x v="296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3516.0390000000002"/>
    <n v="3.5160390000000001"/>
    <m/>
    <n v="1.1746666666666667"/>
    <n v="1.1746666666666667"/>
    <n v="7.6479999999999997"/>
    <n v="0"/>
    <n v="46"/>
    <s v="BASE DE DATOS"/>
    <m/>
  </r>
  <r>
    <s v="20"/>
    <x v="3"/>
    <s v="ENEGPP"/>
    <s v="16379117"/>
    <s v="16379117"/>
    <x v="4"/>
    <s v="Circuito 2"/>
    <s v="S"/>
    <n v="14.096"/>
    <n v="14.096"/>
    <n v="0"/>
    <n v="3525.384"/>
    <n v="3525.384"/>
    <n v="0"/>
    <n v="0"/>
    <n v="0"/>
    <m/>
    <m/>
    <x v="0"/>
    <s v="ENEGPP16379117Circuito 2HI"/>
    <s v="ENEL Green Power Per£ S.A."/>
    <x v="51"/>
    <x v="51"/>
    <s v="C.S. Rubi"/>
    <x v="216"/>
    <x v="6"/>
    <x v="6"/>
    <x v="297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3525.384"/>
    <n v="3.5253839999999999"/>
    <m/>
    <n v="1.1746666666666667"/>
    <n v="1.1746666666666667"/>
    <n v="7.6479999999999997"/>
    <n v="0"/>
    <n v="46"/>
    <s v="BASE DE DATOS"/>
    <m/>
  </r>
  <r>
    <s v="20"/>
    <x v="3"/>
    <s v="ENEGPP"/>
    <s v="16379117"/>
    <s v="16379117"/>
    <x v="4"/>
    <s v="Circuito 3"/>
    <s v="S"/>
    <n v="14.096"/>
    <n v="14.096"/>
    <n v="0"/>
    <n v="3518"/>
    <n v="3518"/>
    <n v="0"/>
    <n v="0"/>
    <n v="0"/>
    <m/>
    <m/>
    <x v="0"/>
    <s v="ENEGPP16379117Circuito 3HI"/>
    <s v="ENEL Green Power Per£ S.A."/>
    <x v="51"/>
    <x v="51"/>
    <s v="C.S. Rubi"/>
    <x v="216"/>
    <x v="6"/>
    <x v="6"/>
    <x v="298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3518"/>
    <n v="3.5179999999999998"/>
    <m/>
    <n v="1.1746666666666667"/>
    <n v="1.1746666666666667"/>
    <n v="7.6479999999999997"/>
    <n v="0"/>
    <n v="46"/>
    <s v="BASE DE DATOS"/>
    <m/>
  </r>
  <r>
    <s v="20"/>
    <x v="3"/>
    <s v="ENEGPP"/>
    <s v="16379117"/>
    <s v="16379117"/>
    <x v="4"/>
    <s v="Circuito 4"/>
    <s v="S"/>
    <n v="14.096"/>
    <n v="14.096"/>
    <n v="0"/>
    <n v="3518"/>
    <n v="3518"/>
    <n v="0"/>
    <n v="0"/>
    <n v="0"/>
    <m/>
    <m/>
    <x v="0"/>
    <s v="ENEGPP16379117Circuito 4HI"/>
    <s v="ENEL Green Power Per£ S.A."/>
    <x v="51"/>
    <x v="51"/>
    <s v="C.S. Rubi"/>
    <x v="216"/>
    <x v="6"/>
    <x v="6"/>
    <x v="299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3518"/>
    <n v="3.5179999999999998"/>
    <m/>
    <n v="1.1746666666666667"/>
    <n v="1.1746666666666667"/>
    <n v="7.6479999999999997"/>
    <n v="0"/>
    <n v="46"/>
    <s v="BASE DE DATOS"/>
    <m/>
  </r>
  <r>
    <s v="20"/>
    <x v="3"/>
    <s v="ENEGPP"/>
    <s v="16379117"/>
    <s v="16379117"/>
    <x v="4"/>
    <s v="Circuito 5"/>
    <s v="S"/>
    <n v="14.096"/>
    <n v="14.096"/>
    <n v="0"/>
    <n v="3511.7040000000002"/>
    <n v="3511.7040000000002"/>
    <n v="0"/>
    <n v="0"/>
    <n v="0"/>
    <m/>
    <m/>
    <x v="0"/>
    <s v="ENEGPP16379117Circuito 5HI"/>
    <s v="ENEL Green Power Per£ S.A."/>
    <x v="51"/>
    <x v="51"/>
    <s v="C.S. Rubi"/>
    <x v="216"/>
    <x v="6"/>
    <x v="6"/>
    <x v="300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3511.7040000000002"/>
    <n v="3.5117040000000004"/>
    <m/>
    <n v="1.1746666666666667"/>
    <n v="1.1746666666666667"/>
    <n v="7.6479999999999997"/>
    <n v="0"/>
    <n v="46"/>
    <s v="BASE DE DATOS"/>
    <m/>
  </r>
  <r>
    <s v="20"/>
    <x v="3"/>
    <s v="ENEGPP"/>
    <s v="16379117"/>
    <s v="16379117"/>
    <x v="4"/>
    <s v="Circuito 6"/>
    <s v="S"/>
    <n v="14.096"/>
    <n v="14.096"/>
    <n v="0"/>
    <n v="3554.9650000000001"/>
    <n v="3554.9650000000001"/>
    <n v="0"/>
    <n v="0"/>
    <n v="0"/>
    <m/>
    <m/>
    <x v="0"/>
    <s v="ENEGPP16379117Circuito 6HI"/>
    <s v="ENEL Green Power Per£ S.A."/>
    <x v="51"/>
    <x v="51"/>
    <s v="C.S. Rubi"/>
    <x v="216"/>
    <x v="6"/>
    <x v="6"/>
    <x v="301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3554.9650000000001"/>
    <n v="3.5549650000000002"/>
    <m/>
    <n v="1.1746666666666667"/>
    <n v="1.1746666666666667"/>
    <n v="7.6479999999999997"/>
    <n v="0"/>
    <n v="46"/>
    <s v="BASE DE DATOS"/>
    <m/>
  </r>
  <r>
    <s v="20"/>
    <x v="3"/>
    <s v="ENEGPP"/>
    <s v="16379117"/>
    <s v="16379117"/>
    <x v="4"/>
    <s v="Circuito 7"/>
    <s v="S"/>
    <n v="14.096"/>
    <n v="14.096"/>
    <n v="0"/>
    <n v="3502.8739999999998"/>
    <n v="3502.8739999999998"/>
    <n v="0"/>
    <n v="0"/>
    <n v="0"/>
    <m/>
    <m/>
    <x v="0"/>
    <s v="ENEGPP16379117Circuito 7HI"/>
    <s v="ENEL Green Power Per£ S.A."/>
    <x v="51"/>
    <x v="51"/>
    <s v="C.S. Rubi"/>
    <x v="216"/>
    <x v="6"/>
    <x v="6"/>
    <x v="302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3502.8739999999998"/>
    <n v="3.5028739999999998"/>
    <m/>
    <n v="1.1746666666666667"/>
    <n v="1.1746666666666667"/>
    <n v="7.6479999999999997"/>
    <n v="0"/>
    <n v="46"/>
    <s v="BASE DE DATOS"/>
    <m/>
  </r>
  <r>
    <s v="20"/>
    <x v="3"/>
    <s v="ENEGPP"/>
    <s v="16379117"/>
    <s v="16379117"/>
    <x v="4"/>
    <s v="Circuito 8"/>
    <s v="S"/>
    <n v="14.096"/>
    <n v="14.096"/>
    <n v="0"/>
    <n v="3522.998"/>
    <n v="3522.998"/>
    <n v="0"/>
    <n v="0"/>
    <n v="0"/>
    <m/>
    <m/>
    <x v="0"/>
    <s v="ENEGPP16379117Circuito 8HI"/>
    <s v="ENEL Green Power Per£ S.A."/>
    <x v="51"/>
    <x v="51"/>
    <s v="C.S. Rubi"/>
    <x v="216"/>
    <x v="6"/>
    <x v="6"/>
    <x v="303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3522.998"/>
    <n v="3.5229979999999999"/>
    <m/>
    <n v="1.1746666666666667"/>
    <n v="1.1746666666666667"/>
    <n v="7.6479999999999997"/>
    <n v="0"/>
    <n v="46"/>
    <s v="BASE DE DATOS"/>
    <m/>
  </r>
  <r>
    <s v="20"/>
    <x v="3"/>
    <s v="ENEGPP"/>
    <s v="16379117"/>
    <s v="16379117"/>
    <x v="4"/>
    <s v="Circuito 9"/>
    <s v="S"/>
    <n v="17.62"/>
    <n v="17.62"/>
    <n v="0"/>
    <n v="4390.9089999999997"/>
    <n v="4390.9089999999997"/>
    <n v="0"/>
    <n v="0"/>
    <n v="0"/>
    <m/>
    <m/>
    <x v="0"/>
    <s v="ENEGPP16379117Circuito 9HI"/>
    <s v="ENEL Green Power Per£ S.A."/>
    <x v="51"/>
    <x v="51"/>
    <s v="C.S. Rubi"/>
    <x v="216"/>
    <x v="6"/>
    <x v="6"/>
    <x v="304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4390.9089999999997"/>
    <n v="4.3909089999999997"/>
    <m/>
    <n v="1.4683333333333335"/>
    <n v="1.4683333333333335"/>
    <n v="7.6479999999999997"/>
    <n v="0"/>
    <n v="46"/>
    <s v="BASE DE DATOS"/>
    <m/>
  </r>
  <r>
    <s v="20"/>
    <x v="3"/>
    <s v="ENEGPP"/>
    <s v="16379117"/>
    <s v="16379117"/>
    <x v="4"/>
    <s v="Circuito 10"/>
    <s v="S"/>
    <n v="14.096"/>
    <n v="14.096"/>
    <n v="0"/>
    <n v="3559.29"/>
    <n v="3559.29"/>
    <n v="0"/>
    <n v="0"/>
    <n v="0"/>
    <m/>
    <m/>
    <x v="0"/>
    <s v="ENEGPP16379117Circuito 10HI"/>
    <s v="ENEL Green Power Per£ S.A."/>
    <x v="51"/>
    <x v="51"/>
    <s v="C.S. Rubi"/>
    <x v="216"/>
    <x v="6"/>
    <x v="6"/>
    <x v="305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3559.29"/>
    <n v="3.5592899999999998"/>
    <m/>
    <n v="1.1746666666666667"/>
    <n v="1.1746666666666667"/>
    <n v="7.6479999999999997"/>
    <n v="0"/>
    <n v="46"/>
    <s v="BASE DE DATOS"/>
    <m/>
  </r>
  <r>
    <s v="20"/>
    <x v="3"/>
    <s v="ENEGPP"/>
    <s v="17360815"/>
    <s v="17360815"/>
    <x v="4"/>
    <s v="Circuito 1"/>
    <s v="S"/>
    <n v="15.75"/>
    <n v="15.75"/>
    <n v="1408.8030000000001"/>
    <n v="4244.7160000000003"/>
    <n v="5653.5190000000002"/>
    <n v="0"/>
    <n v="0"/>
    <n v="0"/>
    <m/>
    <m/>
    <x v="0"/>
    <s v="ENEGPP17360815Circuito 1HI"/>
    <s v="ENEL Green Power Per£ S.A."/>
    <x v="51"/>
    <x v="51"/>
    <s v="C.E. Wayra"/>
    <x v="217"/>
    <x v="7"/>
    <x v="7"/>
    <x v="296"/>
    <x v="4"/>
    <s v="Instalado"/>
    <s v="Operativo"/>
    <s v="Generadora"/>
    <x v="0"/>
    <x v="1"/>
    <x v="1"/>
    <x v="0"/>
    <s v="Privado"/>
    <s v="ICA"/>
    <s v="ICA"/>
    <s v="NAZCA"/>
    <s v="MARCONA"/>
    <n v="0"/>
    <x v="10"/>
    <n v="0"/>
    <x v="1"/>
    <s v="CUARTA"/>
    <x v="0"/>
    <x v="0"/>
    <n v="5653.5190000000002"/>
    <n v="5.6535190000000002"/>
    <m/>
    <n v="1.3125"/>
    <n v="1.3125"/>
    <n v="7.6479999999999997"/>
    <n v="0"/>
    <n v="46"/>
    <s v="BASE DE DATOS"/>
    <m/>
  </r>
  <r>
    <s v="20"/>
    <x v="3"/>
    <s v="ENEGPP"/>
    <s v="17360815"/>
    <s v="17360815"/>
    <x v="4"/>
    <s v="Circuito 2"/>
    <s v="S"/>
    <n v="18.899999999999999"/>
    <n v="18.899999999999999"/>
    <n v="1636.1489999999999"/>
    <n v="4955.8490000000002"/>
    <n v="6591.9979999999996"/>
    <n v="0"/>
    <n v="0"/>
    <n v="0"/>
    <m/>
    <m/>
    <x v="0"/>
    <s v="ENEGPP17360815Circuito 2HI"/>
    <s v="ENEL Green Power Per£ S.A."/>
    <x v="51"/>
    <x v="51"/>
    <s v="C.E. Wayra"/>
    <x v="217"/>
    <x v="7"/>
    <x v="7"/>
    <x v="297"/>
    <x v="4"/>
    <s v="Instalado"/>
    <s v="Operativo"/>
    <s v="Generadora"/>
    <x v="0"/>
    <x v="1"/>
    <x v="1"/>
    <x v="0"/>
    <s v="Privado"/>
    <s v="ICA"/>
    <s v="ICA"/>
    <s v="NAZCA"/>
    <s v="MARCONA"/>
    <n v="0"/>
    <x v="10"/>
    <n v="0"/>
    <x v="1"/>
    <s v="CUARTA"/>
    <x v="0"/>
    <x v="0"/>
    <n v="6591.9979999999996"/>
    <n v="6.5919979999999994"/>
    <m/>
    <n v="1.575"/>
    <n v="1.575"/>
    <n v="7.6479999999999997"/>
    <n v="0"/>
    <n v="46"/>
    <s v="BASE DE DATOS"/>
    <m/>
  </r>
  <r>
    <s v="20"/>
    <x v="3"/>
    <s v="ENEGPP"/>
    <s v="17360815"/>
    <s v="17360815"/>
    <x v="4"/>
    <s v="Circuito 3"/>
    <s v="S"/>
    <n v="18.899999999999999"/>
    <n v="18.899999999999999"/>
    <n v="1546.671"/>
    <n v="4887.7889999999998"/>
    <n v="6434.46"/>
    <n v="0"/>
    <n v="0"/>
    <n v="0"/>
    <m/>
    <m/>
    <x v="0"/>
    <s v="ENEGPP17360815Circuito 3HI"/>
    <s v="ENEL Green Power Per£ S.A."/>
    <x v="51"/>
    <x v="51"/>
    <s v="C.E. Wayra"/>
    <x v="217"/>
    <x v="7"/>
    <x v="7"/>
    <x v="298"/>
    <x v="4"/>
    <s v="Instalado"/>
    <s v="Operativo"/>
    <s v="Generadora"/>
    <x v="0"/>
    <x v="1"/>
    <x v="1"/>
    <x v="0"/>
    <s v="Privado"/>
    <s v="ICA"/>
    <s v="ICA"/>
    <s v="NAZCA"/>
    <s v="MARCONA"/>
    <n v="0"/>
    <x v="10"/>
    <n v="0"/>
    <x v="1"/>
    <s v="CUARTA"/>
    <x v="0"/>
    <x v="0"/>
    <n v="6434.46"/>
    <n v="6.4344599999999996"/>
    <m/>
    <n v="1.575"/>
    <n v="1.575"/>
    <n v="7.6479999999999997"/>
    <n v="0"/>
    <n v="46"/>
    <s v="BASE DE DATOS"/>
    <m/>
  </r>
  <r>
    <s v="20"/>
    <x v="3"/>
    <s v="ENEGPP"/>
    <s v="17360815"/>
    <s v="17360815"/>
    <x v="4"/>
    <s v="Circuito 4"/>
    <s v="S"/>
    <n v="18.899999999999999"/>
    <n v="18.899999999999999"/>
    <n v="1431.347"/>
    <n v="4399.1329999999998"/>
    <n v="5830.4809999999998"/>
    <n v="0"/>
    <n v="0"/>
    <n v="0"/>
    <m/>
    <m/>
    <x v="0"/>
    <s v="ENEGPP17360815Circuito 4HI"/>
    <s v="ENEL Green Power Per£ S.A."/>
    <x v="51"/>
    <x v="51"/>
    <s v="C.E. Wayra"/>
    <x v="217"/>
    <x v="7"/>
    <x v="7"/>
    <x v="299"/>
    <x v="4"/>
    <s v="Instalado"/>
    <s v="Operativo"/>
    <s v="Generadora"/>
    <x v="0"/>
    <x v="1"/>
    <x v="1"/>
    <x v="0"/>
    <s v="Privado"/>
    <s v="ICA"/>
    <s v="ICA"/>
    <s v="NAZCA"/>
    <s v="MARCONA"/>
    <n v="0"/>
    <x v="10"/>
    <n v="0"/>
    <x v="1"/>
    <s v="CUARTA"/>
    <x v="0"/>
    <x v="0"/>
    <n v="5830.4809999999998"/>
    <n v="5.8304809999999998"/>
    <m/>
    <n v="1.575"/>
    <n v="1.575"/>
    <n v="7.6479999999999997"/>
    <n v="-1.0000000002037268E-3"/>
    <n v="46"/>
    <s v="BASE DE DATOS"/>
    <m/>
  </r>
  <r>
    <s v="20"/>
    <x v="3"/>
    <s v="ENEGPP"/>
    <s v="17360815"/>
    <s v="17360815"/>
    <x v="4"/>
    <s v="Circuito 5"/>
    <s v="S"/>
    <n v="22.05"/>
    <n v="22.05"/>
    <n v="1996.75"/>
    <n v="6282.7"/>
    <n v="8279.4500000000007"/>
    <n v="0"/>
    <n v="0"/>
    <n v="0"/>
    <m/>
    <m/>
    <x v="0"/>
    <s v="ENEGPP17360815Circuito 5HI"/>
    <s v="ENEL Green Power Per£ S.A."/>
    <x v="51"/>
    <x v="51"/>
    <s v="C.E. Wayra"/>
    <x v="217"/>
    <x v="7"/>
    <x v="7"/>
    <x v="300"/>
    <x v="4"/>
    <s v="Instalado"/>
    <s v="Operativo"/>
    <s v="Generadora"/>
    <x v="0"/>
    <x v="1"/>
    <x v="1"/>
    <x v="0"/>
    <s v="Privado"/>
    <s v="ICA"/>
    <s v="ICA"/>
    <s v="NAZCA"/>
    <s v="MARCONA"/>
    <n v="0"/>
    <x v="10"/>
    <n v="0"/>
    <x v="1"/>
    <s v="CUARTA"/>
    <x v="0"/>
    <x v="0"/>
    <n v="8279.4500000000007"/>
    <n v="8.2794500000000006"/>
    <m/>
    <n v="1.8375000000000001"/>
    <n v="1.8375000000000001"/>
    <n v="7.6479999999999997"/>
    <n v="0"/>
    <n v="46"/>
    <s v="BASE DE DATOS"/>
    <m/>
  </r>
  <r>
    <s v="20"/>
    <x v="3"/>
    <s v="ENEGPP"/>
    <s v="17360815"/>
    <s v="17360815"/>
    <x v="4"/>
    <s v="Circuito 6"/>
    <s v="S"/>
    <n v="15.75"/>
    <n v="15.75"/>
    <n v="1293.1679999999999"/>
    <n v="4104.79"/>
    <n v="5397.9579999999996"/>
    <n v="0"/>
    <n v="0"/>
    <n v="0"/>
    <m/>
    <m/>
    <x v="0"/>
    <s v="ENEGPP17360815Circuito 6HI"/>
    <s v="ENEL Green Power Per£ S.A."/>
    <x v="51"/>
    <x v="51"/>
    <s v="C.E. Wayra"/>
    <x v="217"/>
    <x v="7"/>
    <x v="7"/>
    <x v="301"/>
    <x v="4"/>
    <s v="Instalado"/>
    <s v="Operativo"/>
    <s v="Generadora"/>
    <x v="0"/>
    <x v="1"/>
    <x v="1"/>
    <x v="0"/>
    <s v="Privado"/>
    <s v="ICA"/>
    <s v="ICA"/>
    <s v="NAZCA"/>
    <s v="MARCONA"/>
    <n v="0"/>
    <x v="10"/>
    <n v="0"/>
    <x v="1"/>
    <s v="CUARTA"/>
    <x v="0"/>
    <x v="0"/>
    <n v="5397.9579999999996"/>
    <n v="5.397958"/>
    <m/>
    <n v="1.3125"/>
    <n v="1.3125"/>
    <n v="7.6479999999999997"/>
    <n v="0"/>
    <n v="46"/>
    <s v="BASE DE DATOS"/>
    <m/>
  </r>
  <r>
    <s v="20"/>
    <x v="3"/>
    <s v="ENEGPP"/>
    <s v="17360815"/>
    <s v="17360815"/>
    <x v="4"/>
    <s v="Circuito 7"/>
    <s v="S"/>
    <n v="22.05"/>
    <n v="22.05"/>
    <n v="1986.7439999999999"/>
    <n v="6314.6350000000002"/>
    <n v="8301.3790000000008"/>
    <n v="0"/>
    <n v="0"/>
    <n v="0"/>
    <m/>
    <m/>
    <x v="0"/>
    <s v="ENEGPP17360815Circuito 7HI"/>
    <s v="ENEL Green Power Per£ S.A."/>
    <x v="51"/>
    <x v="51"/>
    <s v="C.E. Wayra"/>
    <x v="217"/>
    <x v="7"/>
    <x v="7"/>
    <x v="302"/>
    <x v="4"/>
    <s v="Instalado"/>
    <s v="Operativo"/>
    <s v="Generadora"/>
    <x v="0"/>
    <x v="1"/>
    <x v="1"/>
    <x v="0"/>
    <s v="Privado"/>
    <s v="ICA"/>
    <s v="ICA"/>
    <s v="NAZCA"/>
    <s v="MARCONA"/>
    <n v="0"/>
    <x v="10"/>
    <n v="0"/>
    <x v="1"/>
    <s v="CUARTA"/>
    <x v="0"/>
    <x v="0"/>
    <n v="8301.3790000000008"/>
    <n v="8.3013790000000007"/>
    <m/>
    <n v="1.8375000000000001"/>
    <n v="1.8375000000000001"/>
    <n v="7.6479999999999997"/>
    <n v="0"/>
    <n v="46"/>
    <s v="BASE DE DATOS"/>
    <m/>
  </r>
  <r>
    <s v="20"/>
    <x v="0"/>
    <s v="INLAND"/>
    <s v="11275711"/>
    <s v="11275711"/>
    <x v="4"/>
    <s v="01"/>
    <s v="S"/>
    <n v="50"/>
    <n v="45.326000000000001"/>
    <n v="5656.17"/>
    <n v="25150.75"/>
    <n v="30806.92"/>
    <n v="23.28"/>
    <n v="682.55"/>
    <n v="23.75"/>
    <m/>
    <m/>
    <x v="0"/>
    <s v="INLAND1127571101HI"/>
    <s v="Inland Energy S.A.C."/>
    <x v="52"/>
    <x v="52"/>
    <s v="SANTA TERESA"/>
    <x v="218"/>
    <x v="4"/>
    <x v="4"/>
    <x v="306"/>
    <x v="1"/>
    <s v="Instalado"/>
    <s v="Operativo"/>
    <s v="Generadora"/>
    <x v="0"/>
    <x v="1"/>
    <x v="1"/>
    <x v="0"/>
    <s v="Privado"/>
    <s v="CUSCO"/>
    <s v="CUSCO"/>
    <s v="URUBAMBA"/>
    <s v="MACHUPICCHU"/>
    <n v="0"/>
    <x v="7"/>
    <n v="0"/>
    <x v="0"/>
    <n v="0"/>
    <x v="0"/>
    <x v="0"/>
    <n v="30806.92"/>
    <n v="30.806919999999998"/>
    <m/>
    <n v="4.166666666666667"/>
    <n v="3.7771666666666666"/>
    <n v="7.6479999999999997"/>
    <n v="0"/>
    <n v="62"/>
    <s v="BASE DE DATOS"/>
    <m/>
  </r>
  <r>
    <s v="20"/>
    <x v="0"/>
    <s v="INLAND"/>
    <s v="11275711"/>
    <s v="11275711"/>
    <x v="4"/>
    <s v="02"/>
    <s v="S"/>
    <n v="50"/>
    <n v="44.523000000000003"/>
    <n v="5903.57"/>
    <n v="26896.54"/>
    <n v="32800.11"/>
    <n v="9.1999999999999993"/>
    <n v="722.12"/>
    <n v="0"/>
    <m/>
    <m/>
    <x v="0"/>
    <s v="INLAND1127571102HI"/>
    <s v="Inland Energy S.A.C."/>
    <x v="52"/>
    <x v="52"/>
    <s v="SANTA TERESA"/>
    <x v="218"/>
    <x v="4"/>
    <x v="4"/>
    <x v="307"/>
    <x v="1"/>
    <s v="Instalado"/>
    <s v="Operativo"/>
    <s v="Generadora"/>
    <x v="0"/>
    <x v="1"/>
    <x v="1"/>
    <x v="0"/>
    <s v="Privado"/>
    <s v="CUSCO"/>
    <s v="CUSCO"/>
    <s v="URUBAMBA"/>
    <s v="MACHUPICCHU"/>
    <n v="0"/>
    <x v="7"/>
    <n v="0"/>
    <x v="0"/>
    <n v="0"/>
    <x v="0"/>
    <x v="0"/>
    <n v="32800.11"/>
    <n v="32.800110000000004"/>
    <m/>
    <n v="4.166666666666667"/>
    <n v="3.7102500000000003"/>
    <n v="7.6479999999999997"/>
    <n v="0"/>
    <n v="62"/>
    <s v="BASE DE DATOS"/>
    <m/>
  </r>
  <r>
    <s v="20"/>
    <x v="1"/>
    <s v="INLAND"/>
    <s v="11275711"/>
    <s v="11275711"/>
    <x v="4"/>
    <s v="01"/>
    <s v="S"/>
    <n v="50"/>
    <n v="45.326000000000001"/>
    <n v="5266.76"/>
    <n v="24403.24"/>
    <n v="29670"/>
    <n v="10.27"/>
    <n v="712.27"/>
    <n v="1.53"/>
    <m/>
    <m/>
    <x v="0"/>
    <s v="INLAND1127571101HI"/>
    <s v="Inland Energy S.A.C."/>
    <x v="52"/>
    <x v="52"/>
    <s v="SANTA TERESA"/>
    <x v="218"/>
    <x v="4"/>
    <x v="4"/>
    <x v="306"/>
    <x v="1"/>
    <s v="Instalado"/>
    <s v="Operativo"/>
    <s v="Generadora"/>
    <x v="0"/>
    <x v="1"/>
    <x v="1"/>
    <x v="0"/>
    <s v="Privado"/>
    <s v="CUSCO"/>
    <s v="CUSCO"/>
    <s v="URUBAMBA"/>
    <s v="MACHUPICCHU"/>
    <n v="0"/>
    <x v="7"/>
    <n v="0"/>
    <x v="0"/>
    <n v="0"/>
    <x v="0"/>
    <x v="0"/>
    <n v="29670"/>
    <n v="29.67"/>
    <m/>
    <n v="4.166666666666667"/>
    <n v="3.7771666666666666"/>
    <n v="7.6479999999999997"/>
    <n v="0"/>
    <n v="62"/>
    <s v="BASE DE DATOS"/>
    <m/>
  </r>
  <r>
    <s v="20"/>
    <x v="1"/>
    <s v="INLAND"/>
    <s v="11275711"/>
    <s v="11275711"/>
    <x v="4"/>
    <s v="02"/>
    <s v="S"/>
    <n v="50"/>
    <n v="44.523000000000003"/>
    <n v="5429.17"/>
    <n v="24057.78"/>
    <n v="29486.95"/>
    <n v="0"/>
    <n v="706.78"/>
    <n v="1.65"/>
    <m/>
    <m/>
    <x v="0"/>
    <s v="INLAND1127571102HI"/>
    <s v="Inland Energy S.A.C."/>
    <x v="52"/>
    <x v="52"/>
    <s v="SANTA TERESA"/>
    <x v="218"/>
    <x v="4"/>
    <x v="4"/>
    <x v="307"/>
    <x v="1"/>
    <s v="Instalado"/>
    <s v="Operativo"/>
    <s v="Generadora"/>
    <x v="0"/>
    <x v="1"/>
    <x v="1"/>
    <x v="0"/>
    <s v="Privado"/>
    <s v="CUSCO"/>
    <s v="CUSCO"/>
    <s v="URUBAMBA"/>
    <s v="MACHUPICCHU"/>
    <n v="0"/>
    <x v="7"/>
    <n v="0"/>
    <x v="0"/>
    <n v="0"/>
    <x v="0"/>
    <x v="0"/>
    <n v="29486.95"/>
    <n v="29.48695"/>
    <m/>
    <n v="4.166666666666667"/>
    <n v="3.7102500000000003"/>
    <n v="7.6479999999999997"/>
    <n v="-3.637978807091713E-12"/>
    <n v="62"/>
    <s v="BASE DE DATOS"/>
    <m/>
  </r>
  <r>
    <s v="20"/>
    <x v="2"/>
    <s v="INLAND"/>
    <s v="11275711"/>
    <s v="11275711"/>
    <x v="4"/>
    <s v="01"/>
    <s v="S"/>
    <n v="50"/>
    <n v="45.326000000000001"/>
    <n v="5263.36"/>
    <n v="23749.46"/>
    <n v="29012.82"/>
    <n v="7.53"/>
    <n v="630.46"/>
    <n v="1.97"/>
    <m/>
    <m/>
    <x v="0"/>
    <s v="INLAND1127571101HI"/>
    <s v="Inland Energy S.A.C."/>
    <x v="52"/>
    <x v="52"/>
    <s v="SANTA TERESA"/>
    <x v="218"/>
    <x v="4"/>
    <x v="4"/>
    <x v="306"/>
    <x v="1"/>
    <s v="Instalado"/>
    <s v="Operativo"/>
    <s v="Generadora"/>
    <x v="0"/>
    <x v="1"/>
    <x v="1"/>
    <x v="0"/>
    <s v="Privado"/>
    <s v="CUSCO"/>
    <s v="CUSCO"/>
    <s v="URUBAMBA"/>
    <s v="MACHUPICCHU"/>
    <n v="0"/>
    <x v="7"/>
    <n v="0"/>
    <x v="0"/>
    <n v="0"/>
    <x v="0"/>
    <x v="0"/>
    <n v="29012.82"/>
    <n v="29.012820000000001"/>
    <m/>
    <n v="4.166666666666667"/>
    <n v="3.7771666666666666"/>
    <n v="7.6479999999999997"/>
    <n v="0"/>
    <n v="62"/>
    <s v="BASE DE DATOS"/>
    <m/>
  </r>
  <r>
    <s v="20"/>
    <x v="2"/>
    <s v="INLAND"/>
    <s v="11275711"/>
    <s v="11275711"/>
    <x v="4"/>
    <s v="02"/>
    <s v="S"/>
    <n v="50"/>
    <n v="44.523000000000003"/>
    <n v="3838.25"/>
    <n v="18619.45"/>
    <n v="22457.7"/>
    <n v="6.83"/>
    <n v="491.28"/>
    <n v="3.65"/>
    <m/>
    <m/>
    <x v="0"/>
    <s v="INLAND1127571102HI"/>
    <s v="Inland Energy S.A.C."/>
    <x v="52"/>
    <x v="52"/>
    <s v="SANTA TERESA"/>
    <x v="218"/>
    <x v="4"/>
    <x v="4"/>
    <x v="307"/>
    <x v="1"/>
    <s v="Instalado"/>
    <s v="Operativo"/>
    <s v="Generadora"/>
    <x v="0"/>
    <x v="1"/>
    <x v="1"/>
    <x v="0"/>
    <s v="Privado"/>
    <s v="CUSCO"/>
    <s v="CUSCO"/>
    <s v="URUBAMBA"/>
    <s v="MACHUPICCHU"/>
    <n v="0"/>
    <x v="7"/>
    <n v="0"/>
    <x v="0"/>
    <n v="0"/>
    <x v="0"/>
    <x v="0"/>
    <n v="22457.7"/>
    <n v="22.457699999999999"/>
    <m/>
    <n v="4.166666666666667"/>
    <n v="3.7102500000000003"/>
    <n v="7.6479999999999997"/>
    <n v="0"/>
    <n v="62"/>
    <s v="BASE DE DATOS"/>
    <m/>
  </r>
  <r>
    <s v="20"/>
    <x v="3"/>
    <s v="INLAND"/>
    <s v="11275711"/>
    <s v="11275711"/>
    <x v="4"/>
    <s v="01"/>
    <s v="S"/>
    <n v="50"/>
    <n v="45.326000000000001"/>
    <n v="5813.01"/>
    <n v="27568.73"/>
    <n v="33381.74"/>
    <n v="0"/>
    <n v="696.43"/>
    <n v="0"/>
    <m/>
    <m/>
    <x v="0"/>
    <s v="INLAND1127571101HI"/>
    <s v="Inland Energy S.A.C."/>
    <x v="52"/>
    <x v="52"/>
    <s v="SANTA TERESA"/>
    <x v="218"/>
    <x v="4"/>
    <x v="4"/>
    <x v="306"/>
    <x v="1"/>
    <s v="Instalado"/>
    <s v="Operativo"/>
    <s v="Generadora"/>
    <x v="0"/>
    <x v="1"/>
    <x v="1"/>
    <x v="0"/>
    <s v="Privado"/>
    <s v="CUSCO"/>
    <s v="CUSCO"/>
    <s v="URUBAMBA"/>
    <s v="MACHUPICCHU"/>
    <n v="0"/>
    <x v="7"/>
    <n v="0"/>
    <x v="0"/>
    <n v="0"/>
    <x v="0"/>
    <x v="0"/>
    <n v="33381.74"/>
    <n v="33.381740000000001"/>
    <m/>
    <n v="4.166666666666667"/>
    <n v="3.7771666666666666"/>
    <n v="7.6479999999999997"/>
    <n v="0"/>
    <n v="62"/>
    <s v="BASE DE DATOS"/>
    <m/>
  </r>
  <r>
    <s v="20"/>
    <x v="3"/>
    <s v="INLAND"/>
    <s v="11275711"/>
    <s v="11275711"/>
    <x v="4"/>
    <s v="02"/>
    <s v="S"/>
    <n v="50"/>
    <n v="44.523000000000003"/>
    <n v="0"/>
    <n v="1142.33"/>
    <n v="1142.33"/>
    <n v="0"/>
    <n v="23.68"/>
    <n v="0"/>
    <m/>
    <m/>
    <x v="0"/>
    <s v="INLAND1127571102HI"/>
    <s v="Inland Energy S.A.C."/>
    <x v="52"/>
    <x v="52"/>
    <s v="SANTA TERESA"/>
    <x v="218"/>
    <x v="4"/>
    <x v="4"/>
    <x v="307"/>
    <x v="1"/>
    <s v="Instalado"/>
    <s v="Operativo"/>
    <s v="Generadora"/>
    <x v="0"/>
    <x v="1"/>
    <x v="1"/>
    <x v="0"/>
    <s v="Privado"/>
    <s v="CUSCO"/>
    <s v="CUSCO"/>
    <s v="URUBAMBA"/>
    <s v="MACHUPICCHU"/>
    <n v="0"/>
    <x v="7"/>
    <n v="0"/>
    <x v="0"/>
    <n v="0"/>
    <x v="0"/>
    <x v="0"/>
    <n v="1142.33"/>
    <n v="1.1423299999999998"/>
    <m/>
    <n v="4.166666666666667"/>
    <n v="3.7102500000000003"/>
    <n v="7.6479999999999997"/>
    <n v="0"/>
    <n v="62"/>
    <s v="BASE DE DATOS"/>
    <m/>
  </r>
  <r>
    <s v="20"/>
    <x v="5"/>
    <s v="SEAL"/>
    <s v="31012793"/>
    <s v="31012793"/>
    <x v="4"/>
    <s v="Leffel"/>
    <s v="N"/>
    <n v="0.6"/>
    <n v="0"/>
    <n v="0"/>
    <n v="0"/>
    <n v="0"/>
    <n v="0"/>
    <n v="0"/>
    <n v="0"/>
    <m/>
    <m/>
    <x v="0"/>
    <s v="SEAL31012793LeffelHI"/>
    <s v="SEAL - Sociedad El‚ctrica del Sur Oeste S. A."/>
    <x v="7"/>
    <x v="7"/>
    <s v="C. H. San Gregorio"/>
    <x v="169"/>
    <x v="4"/>
    <x v="4"/>
    <x v="273"/>
    <x v="1"/>
    <s v="Instalado"/>
    <s v="Inoperativo"/>
    <s v="Distribuidora"/>
    <x v="0"/>
    <x v="1"/>
    <x v="0"/>
    <x v="0"/>
    <s v="Estatal"/>
    <s v="AREQUIPA"/>
    <s v="AREQUIPA"/>
    <s v="CAMANA"/>
    <s v="NICOLAS DE PIEROLA"/>
    <n v="0"/>
    <x v="7"/>
    <n v="0"/>
    <x v="0"/>
    <n v="0"/>
    <x v="0"/>
    <x v="0"/>
    <n v="0"/>
    <n v="0"/>
    <m/>
    <n v="4.9999999999999996E-2"/>
    <n v="0"/>
    <n v="7.6479999999999997"/>
    <n v="0"/>
    <n v="77"/>
    <s v="BASE DE DATOS"/>
    <m/>
  </r>
  <r>
    <s v="20"/>
    <x v="5"/>
    <s v="SEAL"/>
    <s v="33013880"/>
    <s v="33013880"/>
    <x v="4"/>
    <s v="JMW-1"/>
    <s v="N"/>
    <n v="9.5000000000000001E-2"/>
    <n v="0"/>
    <n v="0"/>
    <n v="0"/>
    <n v="0"/>
    <n v="0"/>
    <n v="0"/>
    <n v="0"/>
    <m/>
    <m/>
    <x v="0"/>
    <s v="SEAL33013880JMW-1HI"/>
    <s v="SEAL - Sociedad El‚ctrica del Sur Oeste S. A."/>
    <x v="7"/>
    <x v="7"/>
    <s v="C. H. Caravelí"/>
    <x v="170"/>
    <x v="4"/>
    <x v="4"/>
    <x v="274"/>
    <x v="1"/>
    <s v="Instalado"/>
    <s v="Inoperativo"/>
    <s v="Distribuidora"/>
    <x v="0"/>
    <x v="1"/>
    <x v="0"/>
    <x v="0"/>
    <s v="Estatal"/>
    <s v="AREQUIPA"/>
    <s v="AREQUIPA"/>
    <s v="CARAVELI"/>
    <s v="CARAVELI"/>
    <n v="0"/>
    <x v="7"/>
    <n v="0"/>
    <x v="0"/>
    <n v="0"/>
    <x v="0"/>
    <x v="0"/>
    <n v="0"/>
    <n v="0"/>
    <m/>
    <n v="7.9166666666666673E-3"/>
    <n v="0"/>
    <n v="7.6479999999999997"/>
    <n v="0"/>
    <n v="77"/>
    <s v="BASE DE DATOS"/>
    <m/>
  </r>
  <r>
    <s v="20"/>
    <x v="5"/>
    <s v="SEAL"/>
    <s v="33013880"/>
    <s v="33013880"/>
    <x v="4"/>
    <s v="JMW-2"/>
    <s v="N"/>
    <n v="0.09"/>
    <n v="0"/>
    <n v="0"/>
    <n v="0"/>
    <n v="0"/>
    <n v="0"/>
    <n v="0"/>
    <n v="0"/>
    <m/>
    <m/>
    <x v="0"/>
    <s v="SEAL33013880JMW-2HI"/>
    <s v="SEAL - Sociedad El‚ctrica del Sur Oeste S. A."/>
    <x v="7"/>
    <x v="7"/>
    <s v="C. H. Caravelí"/>
    <x v="170"/>
    <x v="4"/>
    <x v="4"/>
    <x v="275"/>
    <x v="1"/>
    <s v="Instalado"/>
    <s v="Inoperativo"/>
    <s v="Distribuidora"/>
    <x v="0"/>
    <x v="1"/>
    <x v="0"/>
    <x v="0"/>
    <s v="Estatal"/>
    <s v="AREQUIPA"/>
    <s v="AREQUIPA"/>
    <s v="CARAVELI"/>
    <s v="CARAVELI"/>
    <n v="0"/>
    <x v="7"/>
    <n v="0"/>
    <x v="0"/>
    <n v="0"/>
    <x v="0"/>
    <x v="0"/>
    <n v="0"/>
    <n v="0"/>
    <m/>
    <n v="7.4999999999999997E-3"/>
    <n v="0"/>
    <n v="7.6479999999999997"/>
    <n v="0"/>
    <n v="77"/>
    <s v="BASE DE DATOS"/>
    <m/>
  </r>
  <r>
    <s v="20"/>
    <x v="5"/>
    <s v="SEAL"/>
    <s v="31013193"/>
    <s v="31013193"/>
    <x v="4"/>
    <s v="FRANCIS"/>
    <s v="N"/>
    <n v="0.5"/>
    <n v="0"/>
    <n v="0"/>
    <n v="0"/>
    <n v="0"/>
    <n v="0"/>
    <n v="0"/>
    <n v="0"/>
    <m/>
    <m/>
    <x v="0"/>
    <s v="SEAL31013193FRANCISHI"/>
    <s v="SEAL - Sociedad El‚ctrica del Sur Oeste S. A."/>
    <x v="7"/>
    <x v="7"/>
    <s v="C. H. Ongoro"/>
    <x v="171"/>
    <x v="4"/>
    <x v="4"/>
    <x v="276"/>
    <x v="1"/>
    <s v="Instalado"/>
    <s v="Inoperativo"/>
    <s v="Distribuidora"/>
    <x v="0"/>
    <x v="1"/>
    <x v="0"/>
    <x v="0"/>
    <s v="Estatal"/>
    <s v="AREQUIPA"/>
    <s v="AREQUIPA"/>
    <s v="CASTILLA"/>
    <s v="CAYLLOMA"/>
    <n v="0"/>
    <x v="7"/>
    <n v="0"/>
    <x v="0"/>
    <n v="0"/>
    <x v="0"/>
    <x v="0"/>
    <n v="0"/>
    <n v="0"/>
    <m/>
    <n v="4.1666666666666664E-2"/>
    <n v="0"/>
    <n v="7.6479999999999997"/>
    <n v="0"/>
    <n v="77"/>
    <s v="BASE DE DATOS"/>
    <m/>
  </r>
  <r>
    <s v="20"/>
    <x v="5"/>
    <s v="SEAL"/>
    <s v="31013193"/>
    <s v="31013193"/>
    <x v="4"/>
    <s v="TURBAL"/>
    <s v="N"/>
    <n v="0.53500000000000003"/>
    <n v="0"/>
    <n v="0"/>
    <n v="0"/>
    <n v="0"/>
    <n v="0"/>
    <n v="0"/>
    <n v="0"/>
    <m/>
    <m/>
    <x v="0"/>
    <s v="SEAL31013193TURBALHI"/>
    <s v="SEAL - Sociedad El‚ctrica del Sur Oeste S. A."/>
    <x v="7"/>
    <x v="7"/>
    <s v="C. H. Ongoro"/>
    <x v="171"/>
    <x v="4"/>
    <x v="4"/>
    <x v="277"/>
    <x v="1"/>
    <s v="Instalado"/>
    <s v="Inoperativo"/>
    <s v="Distribuidora"/>
    <x v="0"/>
    <x v="1"/>
    <x v="0"/>
    <x v="0"/>
    <s v="Estatal"/>
    <s v="AREQUIPA"/>
    <s v="AREQUIPA"/>
    <s v="CASTILLA"/>
    <s v="CAYLLOMA"/>
    <n v="0"/>
    <x v="7"/>
    <n v="0"/>
    <x v="0"/>
    <n v="0"/>
    <x v="0"/>
    <x v="0"/>
    <n v="0"/>
    <n v="0"/>
    <m/>
    <n v="4.4583333333333336E-2"/>
    <n v="0"/>
    <n v="7.6479999999999997"/>
    <n v="0"/>
    <n v="77"/>
    <s v="BASE DE DATOS"/>
    <m/>
  </r>
  <r>
    <s v="20"/>
    <x v="5"/>
    <s v="SEAL"/>
    <s v="51010397"/>
    <s v="51010397"/>
    <x v="4"/>
    <s v="Kubota 1"/>
    <s v="N"/>
    <n v="0.33600000000000002"/>
    <n v="0"/>
    <n v="0"/>
    <n v="0"/>
    <n v="0"/>
    <n v="0"/>
    <n v="0"/>
    <n v="0"/>
    <m/>
    <m/>
    <x v="0"/>
    <s v="SEAL51010397Kubota 1HI"/>
    <s v="SEAL - Sociedad El‚ctrica del Sur Oeste S. A."/>
    <x v="7"/>
    <x v="7"/>
    <s v="C. H. Chococo"/>
    <x v="172"/>
    <x v="4"/>
    <x v="4"/>
    <x v="278"/>
    <x v="1"/>
    <s v="Instalado"/>
    <s v="Inoperativo"/>
    <s v="Distribuidora"/>
    <x v="0"/>
    <x v="1"/>
    <x v="0"/>
    <x v="0"/>
    <s v="Estatal"/>
    <s v="AREQUIPA"/>
    <s v="AREQUIPA"/>
    <s v="LA UNION"/>
    <s v="ALCA"/>
    <n v="0"/>
    <x v="7"/>
    <n v="0"/>
    <x v="0"/>
    <n v="0"/>
    <x v="0"/>
    <x v="0"/>
    <n v="0"/>
    <n v="0"/>
    <m/>
    <n v="2.8000000000000001E-2"/>
    <n v="0"/>
    <n v="7.6479999999999997"/>
    <n v="0"/>
    <n v="77"/>
    <s v="BASE DE DATOS"/>
    <m/>
  </r>
  <r>
    <s v="20"/>
    <x v="5"/>
    <s v="SEAL"/>
    <s v="51010397"/>
    <s v="51010397"/>
    <x v="4"/>
    <s v="Kubota 2"/>
    <s v="N"/>
    <n v="0.33600000000000002"/>
    <n v="0"/>
    <n v="0"/>
    <n v="0"/>
    <n v="0"/>
    <n v="0"/>
    <n v="0"/>
    <n v="0"/>
    <m/>
    <m/>
    <x v="0"/>
    <s v="SEAL51010397Kubota 2HI"/>
    <s v="SEAL - Sociedad El‚ctrica del Sur Oeste S. A."/>
    <x v="7"/>
    <x v="7"/>
    <s v="C. H. Chococo"/>
    <x v="172"/>
    <x v="4"/>
    <x v="4"/>
    <x v="279"/>
    <x v="1"/>
    <s v="Instalado"/>
    <s v="Inoperativo"/>
    <s v="Distribuidora"/>
    <x v="0"/>
    <x v="1"/>
    <x v="0"/>
    <x v="0"/>
    <s v="Estatal"/>
    <s v="AREQUIPA"/>
    <s v="AREQUIPA"/>
    <s v="LA UNION"/>
    <s v="ALCA"/>
    <n v="0"/>
    <x v="7"/>
    <n v="0"/>
    <x v="0"/>
    <n v="0"/>
    <x v="0"/>
    <x v="0"/>
    <n v="0"/>
    <n v="0"/>
    <m/>
    <n v="2.8000000000000001E-2"/>
    <n v="0"/>
    <n v="7.6479999999999997"/>
    <n v="0"/>
    <n v="77"/>
    <s v="BASE DE DATOS"/>
    <m/>
  </r>
  <r>
    <s v="20"/>
    <x v="5"/>
    <s v="SEAL"/>
    <s v="33014030"/>
    <s v="33014030"/>
    <x v="4"/>
    <s v="ESCHER WYSS 1"/>
    <s v="N"/>
    <n v="0.1"/>
    <n v="0"/>
    <n v="0"/>
    <n v="0"/>
    <n v="0"/>
    <n v="0"/>
    <n v="0"/>
    <n v="0"/>
    <m/>
    <m/>
    <x v="0"/>
    <s v="SEAL33014030ESCHER WYSS 1HI"/>
    <s v="SEAL - Sociedad El‚ctrica del Sur Oeste S. A."/>
    <x v="7"/>
    <x v="7"/>
    <s v="C. H. Chuquibamba"/>
    <x v="173"/>
    <x v="4"/>
    <x v="4"/>
    <x v="280"/>
    <x v="1"/>
    <s v="Instalado"/>
    <s v="Inoperativo"/>
    <s v="Distribuidora"/>
    <x v="0"/>
    <x v="1"/>
    <x v="0"/>
    <x v="0"/>
    <s v="Estatal"/>
    <s v="AREQUIPA"/>
    <s v="AREQUIPA"/>
    <s v="CONDESUYOS"/>
    <s v="CHUQUIBAMBA"/>
    <n v="0"/>
    <x v="7"/>
    <n v="0"/>
    <x v="0"/>
    <n v="0"/>
    <x v="0"/>
    <x v="0"/>
    <n v="0"/>
    <n v="0"/>
    <m/>
    <n v="8.3333333333333332E-3"/>
    <n v="0"/>
    <n v="7.6479999999999997"/>
    <n v="0"/>
    <n v="77"/>
    <s v="BASE DE DATOS"/>
    <m/>
  </r>
  <r>
    <s v="20"/>
    <x v="5"/>
    <s v="SEAL"/>
    <s v="33014030"/>
    <s v="33014030"/>
    <x v="4"/>
    <s v="ESCHER WYSS 2"/>
    <s v="N"/>
    <n v="0.1"/>
    <n v="0"/>
    <n v="0"/>
    <n v="0"/>
    <n v="0"/>
    <n v="0"/>
    <n v="0"/>
    <n v="0"/>
    <m/>
    <m/>
    <x v="0"/>
    <s v="SEAL33014030ESCHER WYSS 2HI"/>
    <s v="SEAL - Sociedad El‚ctrica del Sur Oeste S. A."/>
    <x v="7"/>
    <x v="7"/>
    <s v="C. H. Chuquibamba"/>
    <x v="173"/>
    <x v="4"/>
    <x v="4"/>
    <x v="281"/>
    <x v="1"/>
    <s v="Instalado"/>
    <s v="Inoperativo"/>
    <s v="Distribuidora"/>
    <x v="0"/>
    <x v="1"/>
    <x v="0"/>
    <x v="0"/>
    <s v="Estatal"/>
    <s v="AREQUIPA"/>
    <s v="AREQUIPA"/>
    <s v="CONDESUYOS"/>
    <s v="CHUQUIBAMBA"/>
    <n v="0"/>
    <x v="7"/>
    <n v="0"/>
    <x v="0"/>
    <n v="0"/>
    <x v="0"/>
    <x v="0"/>
    <n v="0"/>
    <n v="0"/>
    <m/>
    <n v="8.3333333333333332E-3"/>
    <n v="0"/>
    <n v="7.6479999999999997"/>
    <n v="0"/>
    <n v="77"/>
    <s v="BASE DE DATOS"/>
    <m/>
  </r>
  <r>
    <s v="20"/>
    <x v="5"/>
    <s v="SEAL"/>
    <s v="31013910"/>
    <s v="31013910"/>
    <x v="4"/>
    <s v="WKV"/>
    <s v="N"/>
    <n v="0.25"/>
    <n v="0"/>
    <n v="0"/>
    <n v="0"/>
    <n v="0"/>
    <n v="0"/>
    <n v="0"/>
    <n v="0"/>
    <m/>
    <m/>
    <x v="1"/>
    <s v="SEAL31013910WKVHI"/>
    <s v="SEAL - Sociedad El‚ctrica del Sur Oeste S. A."/>
    <x v="7"/>
    <x v="7"/>
    <s v="C. H. Orcopampa"/>
    <x v="174"/>
    <x v="4"/>
    <x v="4"/>
    <x v="282"/>
    <x v="1"/>
    <s v="Instalado"/>
    <s v="Inoperativo"/>
    <s v="Distribuidora"/>
    <x v="0"/>
    <x v="1"/>
    <x v="0"/>
    <x v="0"/>
    <s v="Estatal"/>
    <s v="AREQUIPA"/>
    <s v="AREQUIPA"/>
    <s v="CASTILLA"/>
    <s v="ORCOPAMPA"/>
    <n v="0"/>
    <x v="7"/>
    <n v="0"/>
    <x v="0"/>
    <n v="0"/>
    <x v="0"/>
    <x v="0"/>
    <n v="0"/>
    <n v="0"/>
    <m/>
    <s v="-"/>
    <s v="-"/>
    <s v="-"/>
    <n v="0"/>
    <n v="77"/>
    <s v="BASE DE DATOS"/>
    <m/>
  </r>
  <r>
    <s v="20"/>
    <x v="5"/>
    <s v="SEAL"/>
    <s v="31013530"/>
    <s v="31013530"/>
    <x v="4"/>
    <s v="Hydraulic"/>
    <s v="N"/>
    <n v="6.4000000000000001E-2"/>
    <n v="0"/>
    <n v="0"/>
    <n v="0"/>
    <n v="0"/>
    <n v="0"/>
    <n v="0"/>
    <n v="0"/>
    <m/>
    <m/>
    <x v="0"/>
    <s v="SEAL31013530HydraulicHI"/>
    <s v="SEAL - Sociedad El‚ctrica del Sur Oeste S. A."/>
    <x v="7"/>
    <x v="7"/>
    <s v="C. H. Huanca"/>
    <x v="175"/>
    <x v="4"/>
    <x v="4"/>
    <x v="283"/>
    <x v="1"/>
    <s v="Instalado"/>
    <s v="Inoperativo"/>
    <s v="Distribuidora"/>
    <x v="0"/>
    <x v="1"/>
    <x v="0"/>
    <x v="0"/>
    <s v="Estatal"/>
    <s v="AREQUIPA"/>
    <s v="AREQUIPA"/>
    <s v="AREQUIPA"/>
    <s v="AREQUIPA"/>
    <n v="0"/>
    <x v="7"/>
    <n v="0"/>
    <x v="0"/>
    <n v="0"/>
    <x v="0"/>
    <x v="0"/>
    <n v="0"/>
    <n v="0"/>
    <m/>
    <n v="5.3333333333333332E-3"/>
    <n v="0"/>
    <n v="7.6479999999999997"/>
    <n v="0"/>
    <n v="77"/>
    <s v="BASE DE DATOS"/>
    <m/>
  </r>
  <r>
    <s v="20"/>
    <x v="5"/>
    <s v="SEAL"/>
    <s v="31013530"/>
    <s v="31013530"/>
    <x v="4"/>
    <s v="Kubota"/>
    <s v="N"/>
    <n v="0.1"/>
    <n v="0"/>
    <n v="0"/>
    <n v="0"/>
    <n v="0"/>
    <n v="0"/>
    <n v="0"/>
    <n v="0"/>
    <m/>
    <m/>
    <x v="0"/>
    <s v="SEAL31013530KubotaHI"/>
    <s v="SEAL - Sociedad El‚ctrica del Sur Oeste S. A."/>
    <x v="7"/>
    <x v="7"/>
    <s v="C. H. Huanca"/>
    <x v="175"/>
    <x v="4"/>
    <x v="4"/>
    <x v="245"/>
    <x v="1"/>
    <s v="Instalado"/>
    <s v="Inoperativo"/>
    <s v="Distribuidora"/>
    <x v="0"/>
    <x v="1"/>
    <x v="0"/>
    <x v="0"/>
    <s v="Estatal"/>
    <s v="AREQUIPA"/>
    <s v="AREQUIPA"/>
    <s v="AREQUIPA"/>
    <s v="AREQUIPA"/>
    <n v="0"/>
    <x v="7"/>
    <n v="0"/>
    <x v="0"/>
    <n v="0"/>
    <x v="0"/>
    <x v="0"/>
    <n v="0"/>
    <n v="0"/>
    <m/>
    <n v="8.3333333333333332E-3"/>
    <n v="0"/>
    <n v="7.6479999999999997"/>
    <n v="0"/>
    <n v="77"/>
    <s v="BASE DE DATOS"/>
    <m/>
  </r>
  <r>
    <s v="20"/>
    <x v="4"/>
    <s v="SEAL"/>
    <s v="31012793"/>
    <s v="31012793"/>
    <x v="4"/>
    <s v="Leffel"/>
    <s v="N"/>
    <n v="0.6"/>
    <n v="0"/>
    <n v="0"/>
    <n v="0"/>
    <n v="0"/>
    <n v="0"/>
    <n v="0"/>
    <n v="0"/>
    <m/>
    <m/>
    <x v="0"/>
    <s v="SEAL31012793LeffelHI"/>
    <s v="SEAL - Sociedad El‚ctrica del Sur Oeste S. A."/>
    <x v="7"/>
    <x v="7"/>
    <s v="C. H. San Gregorio"/>
    <x v="169"/>
    <x v="4"/>
    <x v="4"/>
    <x v="273"/>
    <x v="1"/>
    <s v="Instalado"/>
    <s v="Inoperativo"/>
    <s v="Distribuidora"/>
    <x v="0"/>
    <x v="1"/>
    <x v="0"/>
    <x v="0"/>
    <s v="Estatal"/>
    <s v="AREQUIPA"/>
    <s v="AREQUIPA"/>
    <s v="CAMANA"/>
    <s v="NICOLAS DE PIEROLA"/>
    <n v="0"/>
    <x v="7"/>
    <n v="0"/>
    <x v="0"/>
    <n v="0"/>
    <x v="0"/>
    <x v="0"/>
    <n v="0"/>
    <n v="0"/>
    <m/>
    <n v="4.9999999999999996E-2"/>
    <n v="0"/>
    <n v="7.6479999999999997"/>
    <n v="0"/>
    <n v="77"/>
    <s v="BASE DE DATOS"/>
    <m/>
  </r>
  <r>
    <s v="20"/>
    <x v="4"/>
    <s v="SEAL"/>
    <s v="33013880"/>
    <s v="33013880"/>
    <x v="4"/>
    <s v="JMW-1"/>
    <s v="N"/>
    <n v="9.5000000000000001E-2"/>
    <n v="0"/>
    <n v="0"/>
    <n v="0"/>
    <n v="0"/>
    <n v="0"/>
    <n v="0"/>
    <n v="0"/>
    <m/>
    <m/>
    <x v="0"/>
    <s v="SEAL33013880JMW-1HI"/>
    <s v="SEAL - Sociedad El‚ctrica del Sur Oeste S. A."/>
    <x v="7"/>
    <x v="7"/>
    <s v="C. H. Caravelí"/>
    <x v="170"/>
    <x v="4"/>
    <x v="4"/>
    <x v="274"/>
    <x v="1"/>
    <s v="Instalado"/>
    <s v="Inoperativo"/>
    <s v="Distribuidora"/>
    <x v="0"/>
    <x v="1"/>
    <x v="0"/>
    <x v="0"/>
    <s v="Estatal"/>
    <s v="AREQUIPA"/>
    <s v="AREQUIPA"/>
    <s v="CARAVELI"/>
    <s v="CARAVELI"/>
    <n v="0"/>
    <x v="7"/>
    <n v="0"/>
    <x v="0"/>
    <n v="0"/>
    <x v="0"/>
    <x v="0"/>
    <n v="0"/>
    <n v="0"/>
    <m/>
    <n v="7.9166666666666673E-3"/>
    <n v="0"/>
    <n v="7.6479999999999997"/>
    <n v="0"/>
    <n v="77"/>
    <s v="BASE DE DATOS"/>
    <m/>
  </r>
  <r>
    <s v="20"/>
    <x v="4"/>
    <s v="SEAL"/>
    <s v="33013880"/>
    <s v="33013880"/>
    <x v="4"/>
    <s v="JMW-2"/>
    <s v="N"/>
    <n v="0.09"/>
    <n v="0"/>
    <n v="0"/>
    <n v="0"/>
    <n v="0"/>
    <n v="0"/>
    <n v="0"/>
    <n v="0"/>
    <m/>
    <m/>
    <x v="0"/>
    <s v="SEAL33013880JMW-2HI"/>
    <s v="SEAL - Sociedad El‚ctrica del Sur Oeste S. A."/>
    <x v="7"/>
    <x v="7"/>
    <s v="C. H. Caravelí"/>
    <x v="170"/>
    <x v="4"/>
    <x v="4"/>
    <x v="275"/>
    <x v="1"/>
    <s v="Instalado"/>
    <s v="Inoperativo"/>
    <s v="Distribuidora"/>
    <x v="0"/>
    <x v="1"/>
    <x v="0"/>
    <x v="0"/>
    <s v="Estatal"/>
    <s v="AREQUIPA"/>
    <s v="AREQUIPA"/>
    <s v="CARAVELI"/>
    <s v="CARAVELI"/>
    <n v="0"/>
    <x v="7"/>
    <n v="0"/>
    <x v="0"/>
    <n v="0"/>
    <x v="0"/>
    <x v="0"/>
    <n v="0"/>
    <n v="0"/>
    <m/>
    <n v="7.4999999999999997E-3"/>
    <n v="0"/>
    <n v="7.6479999999999997"/>
    <n v="0"/>
    <n v="77"/>
    <s v="BASE DE DATOS"/>
    <m/>
  </r>
  <r>
    <s v="20"/>
    <x v="4"/>
    <s v="SEAL"/>
    <s v="31013193"/>
    <s v="31013193"/>
    <x v="4"/>
    <s v="FRANCIS"/>
    <s v="N"/>
    <n v="0.5"/>
    <n v="0"/>
    <n v="0"/>
    <n v="0"/>
    <n v="0"/>
    <n v="0"/>
    <n v="0"/>
    <n v="0"/>
    <m/>
    <m/>
    <x v="0"/>
    <s v="SEAL31013193FRANCISHI"/>
    <s v="SEAL - Sociedad El‚ctrica del Sur Oeste S. A."/>
    <x v="7"/>
    <x v="7"/>
    <s v="C. H. Ongoro"/>
    <x v="171"/>
    <x v="4"/>
    <x v="4"/>
    <x v="276"/>
    <x v="1"/>
    <s v="Instalado"/>
    <s v="Inoperativo"/>
    <s v="Distribuidora"/>
    <x v="0"/>
    <x v="1"/>
    <x v="0"/>
    <x v="0"/>
    <s v="Estatal"/>
    <s v="AREQUIPA"/>
    <s v="AREQUIPA"/>
    <s v="CASTILLA"/>
    <s v="CAYLLOMA"/>
    <n v="0"/>
    <x v="7"/>
    <n v="0"/>
    <x v="0"/>
    <n v="0"/>
    <x v="0"/>
    <x v="0"/>
    <n v="0"/>
    <n v="0"/>
    <m/>
    <n v="4.1666666666666664E-2"/>
    <n v="0"/>
    <n v="7.6479999999999997"/>
    <n v="0"/>
    <n v="77"/>
    <s v="BASE DE DATOS"/>
    <m/>
  </r>
  <r>
    <s v="20"/>
    <x v="4"/>
    <s v="SEAL"/>
    <s v="31013193"/>
    <s v="31013193"/>
    <x v="4"/>
    <s v="TURBAL"/>
    <s v="N"/>
    <n v="0.53500000000000003"/>
    <n v="0"/>
    <n v="0"/>
    <n v="0"/>
    <n v="0"/>
    <n v="0"/>
    <n v="0"/>
    <n v="0"/>
    <m/>
    <m/>
    <x v="0"/>
    <s v="SEAL31013193TURBALHI"/>
    <s v="SEAL - Sociedad El‚ctrica del Sur Oeste S. A."/>
    <x v="7"/>
    <x v="7"/>
    <s v="C. H. Ongoro"/>
    <x v="171"/>
    <x v="4"/>
    <x v="4"/>
    <x v="277"/>
    <x v="1"/>
    <s v="Instalado"/>
    <s v="Inoperativo"/>
    <s v="Distribuidora"/>
    <x v="0"/>
    <x v="1"/>
    <x v="0"/>
    <x v="0"/>
    <s v="Estatal"/>
    <s v="AREQUIPA"/>
    <s v="AREQUIPA"/>
    <s v="CASTILLA"/>
    <s v="CAYLLOMA"/>
    <n v="0"/>
    <x v="7"/>
    <n v="0"/>
    <x v="0"/>
    <n v="0"/>
    <x v="0"/>
    <x v="0"/>
    <n v="0"/>
    <n v="0"/>
    <m/>
    <n v="4.4583333333333336E-2"/>
    <n v="0"/>
    <n v="7.6479999999999997"/>
    <n v="0"/>
    <n v="77"/>
    <s v="BASE DE DATOS"/>
    <m/>
  </r>
  <r>
    <s v="20"/>
    <x v="4"/>
    <s v="SEAL"/>
    <s v="51010397"/>
    <s v="51010397"/>
    <x v="4"/>
    <s v="Kubota 1"/>
    <s v="N"/>
    <n v="0.33600000000000002"/>
    <n v="0"/>
    <n v="0"/>
    <n v="0"/>
    <n v="0"/>
    <n v="0"/>
    <n v="0"/>
    <n v="0"/>
    <m/>
    <m/>
    <x v="0"/>
    <s v="SEAL51010397Kubota 1HI"/>
    <s v="SEAL - Sociedad El‚ctrica del Sur Oeste S. A."/>
    <x v="7"/>
    <x v="7"/>
    <s v="C. H. Chococo"/>
    <x v="172"/>
    <x v="4"/>
    <x v="4"/>
    <x v="278"/>
    <x v="1"/>
    <s v="Instalado"/>
    <s v="Inoperativo"/>
    <s v="Distribuidora"/>
    <x v="0"/>
    <x v="1"/>
    <x v="0"/>
    <x v="0"/>
    <s v="Estatal"/>
    <s v="AREQUIPA"/>
    <s v="AREQUIPA"/>
    <s v="LA UNION"/>
    <s v="ALCA"/>
    <n v="0"/>
    <x v="7"/>
    <n v="0"/>
    <x v="0"/>
    <n v="0"/>
    <x v="0"/>
    <x v="0"/>
    <n v="0"/>
    <n v="0"/>
    <m/>
    <n v="2.8000000000000001E-2"/>
    <n v="0"/>
    <n v="7.6479999999999997"/>
    <n v="0"/>
    <n v="77"/>
    <s v="BASE DE DATOS"/>
    <m/>
  </r>
  <r>
    <s v="20"/>
    <x v="4"/>
    <s v="SEAL"/>
    <s v="51010397"/>
    <s v="51010397"/>
    <x v="4"/>
    <s v="Kubota 2"/>
    <s v="N"/>
    <n v="0.33600000000000002"/>
    <n v="0"/>
    <n v="0"/>
    <n v="0"/>
    <n v="0"/>
    <n v="0"/>
    <n v="0"/>
    <n v="0"/>
    <m/>
    <m/>
    <x v="0"/>
    <s v="SEAL51010397Kubota 2HI"/>
    <s v="SEAL - Sociedad El‚ctrica del Sur Oeste S. A."/>
    <x v="7"/>
    <x v="7"/>
    <s v="C. H. Chococo"/>
    <x v="172"/>
    <x v="4"/>
    <x v="4"/>
    <x v="279"/>
    <x v="1"/>
    <s v="Instalado"/>
    <s v="Inoperativo"/>
    <s v="Distribuidora"/>
    <x v="0"/>
    <x v="1"/>
    <x v="0"/>
    <x v="0"/>
    <s v="Estatal"/>
    <s v="AREQUIPA"/>
    <s v="AREQUIPA"/>
    <s v="LA UNION"/>
    <s v="ALCA"/>
    <n v="0"/>
    <x v="7"/>
    <n v="0"/>
    <x v="0"/>
    <n v="0"/>
    <x v="0"/>
    <x v="0"/>
    <n v="0"/>
    <n v="0"/>
    <m/>
    <n v="2.8000000000000001E-2"/>
    <n v="0"/>
    <n v="7.6479999999999997"/>
    <n v="0"/>
    <n v="77"/>
    <s v="BASE DE DATOS"/>
    <m/>
  </r>
  <r>
    <s v="20"/>
    <x v="4"/>
    <s v="SEAL"/>
    <s v="33014030"/>
    <s v="33014030"/>
    <x v="4"/>
    <s v="ESCHER WYSS 1"/>
    <s v="N"/>
    <n v="0.1"/>
    <n v="0"/>
    <n v="0"/>
    <n v="0"/>
    <n v="0"/>
    <n v="0"/>
    <n v="0"/>
    <n v="0"/>
    <m/>
    <m/>
    <x v="0"/>
    <s v="SEAL33014030ESCHER WYSS 1HI"/>
    <s v="SEAL - Sociedad El‚ctrica del Sur Oeste S. A."/>
    <x v="7"/>
    <x v="7"/>
    <s v="C. H. Chuquibamba"/>
    <x v="173"/>
    <x v="4"/>
    <x v="4"/>
    <x v="280"/>
    <x v="1"/>
    <s v="Instalado"/>
    <s v="Inoperativo"/>
    <s v="Distribuidora"/>
    <x v="0"/>
    <x v="1"/>
    <x v="0"/>
    <x v="0"/>
    <s v="Estatal"/>
    <s v="AREQUIPA"/>
    <s v="AREQUIPA"/>
    <s v="CONDESUYOS"/>
    <s v="CHUQUIBAMBA"/>
    <n v="0"/>
    <x v="7"/>
    <n v="0"/>
    <x v="0"/>
    <n v="0"/>
    <x v="0"/>
    <x v="0"/>
    <n v="0"/>
    <n v="0"/>
    <m/>
    <n v="8.3333333333333332E-3"/>
    <n v="0"/>
    <n v="7.6479999999999997"/>
    <n v="0"/>
    <n v="77"/>
    <s v="BASE DE DATOS"/>
    <m/>
  </r>
  <r>
    <s v="20"/>
    <x v="4"/>
    <s v="SEAL"/>
    <s v="33014030"/>
    <s v="33014030"/>
    <x v="4"/>
    <s v="ESCHER WYSS 2"/>
    <s v="N"/>
    <n v="0.1"/>
    <n v="0"/>
    <n v="0"/>
    <n v="0"/>
    <n v="0"/>
    <n v="0"/>
    <n v="0"/>
    <n v="0"/>
    <m/>
    <m/>
    <x v="0"/>
    <s v="SEAL33014030ESCHER WYSS 2HI"/>
    <s v="SEAL - Sociedad El‚ctrica del Sur Oeste S. A."/>
    <x v="7"/>
    <x v="7"/>
    <s v="C. H. Chuquibamba"/>
    <x v="173"/>
    <x v="4"/>
    <x v="4"/>
    <x v="281"/>
    <x v="1"/>
    <s v="Instalado"/>
    <s v="Inoperativo"/>
    <s v="Distribuidora"/>
    <x v="0"/>
    <x v="1"/>
    <x v="0"/>
    <x v="0"/>
    <s v="Estatal"/>
    <s v="AREQUIPA"/>
    <s v="AREQUIPA"/>
    <s v="CONDESUYOS"/>
    <s v="CHUQUIBAMBA"/>
    <n v="0"/>
    <x v="7"/>
    <n v="0"/>
    <x v="0"/>
    <n v="0"/>
    <x v="0"/>
    <x v="0"/>
    <n v="0"/>
    <n v="0"/>
    <m/>
    <n v="8.3333333333333332E-3"/>
    <n v="0"/>
    <n v="7.6479999999999997"/>
    <n v="0"/>
    <n v="77"/>
    <s v="BASE DE DATOS"/>
    <m/>
  </r>
  <r>
    <s v="20"/>
    <x v="4"/>
    <s v="SEAL"/>
    <s v="31013910"/>
    <s v="31013910"/>
    <x v="4"/>
    <s v="WKV"/>
    <s v="N"/>
    <n v="0.25"/>
    <n v="0"/>
    <n v="0"/>
    <n v="0"/>
    <n v="0"/>
    <n v="0"/>
    <n v="0"/>
    <n v="0"/>
    <m/>
    <m/>
    <x v="1"/>
    <s v="SEAL31013910WKVHI"/>
    <s v="SEAL - Sociedad El‚ctrica del Sur Oeste S. A."/>
    <x v="7"/>
    <x v="7"/>
    <s v="C. H. Orcopampa"/>
    <x v="174"/>
    <x v="4"/>
    <x v="4"/>
    <x v="282"/>
    <x v="1"/>
    <s v="Instalado"/>
    <s v="Inoperativo"/>
    <s v="Distribuidora"/>
    <x v="0"/>
    <x v="1"/>
    <x v="0"/>
    <x v="0"/>
    <s v="Estatal"/>
    <s v="AREQUIPA"/>
    <s v="AREQUIPA"/>
    <s v="CASTILLA"/>
    <s v="ORCOPAMPA"/>
    <n v="0"/>
    <x v="7"/>
    <n v="0"/>
    <x v="0"/>
    <n v="0"/>
    <x v="0"/>
    <x v="0"/>
    <n v="0"/>
    <n v="0"/>
    <m/>
    <s v="-"/>
    <s v="-"/>
    <s v="-"/>
    <n v="0"/>
    <n v="77"/>
    <s v="BASE DE DATOS"/>
    <m/>
  </r>
  <r>
    <s v="20"/>
    <x v="4"/>
    <s v="SEAL"/>
    <s v="31013530"/>
    <s v="31013530"/>
    <x v="4"/>
    <s v="Hydraulic"/>
    <s v="N"/>
    <n v="6.4000000000000001E-2"/>
    <n v="0"/>
    <n v="0"/>
    <n v="0"/>
    <n v="0"/>
    <n v="0"/>
    <n v="0"/>
    <n v="0"/>
    <m/>
    <m/>
    <x v="0"/>
    <s v="SEAL31013530HydraulicHI"/>
    <s v="SEAL - Sociedad El‚ctrica del Sur Oeste S. A."/>
    <x v="7"/>
    <x v="7"/>
    <s v="C. H. Huanca"/>
    <x v="175"/>
    <x v="4"/>
    <x v="4"/>
    <x v="283"/>
    <x v="1"/>
    <s v="Instalado"/>
    <s v="Inoperativo"/>
    <s v="Distribuidora"/>
    <x v="0"/>
    <x v="1"/>
    <x v="0"/>
    <x v="0"/>
    <s v="Estatal"/>
    <s v="AREQUIPA"/>
    <s v="AREQUIPA"/>
    <s v="AREQUIPA"/>
    <s v="AREQUIPA"/>
    <n v="0"/>
    <x v="7"/>
    <n v="0"/>
    <x v="0"/>
    <n v="0"/>
    <x v="0"/>
    <x v="0"/>
    <n v="0"/>
    <n v="0"/>
    <m/>
    <n v="5.3333333333333332E-3"/>
    <n v="0"/>
    <n v="7.6479999999999997"/>
    <n v="0"/>
    <n v="77"/>
    <s v="BASE DE DATOS"/>
    <m/>
  </r>
  <r>
    <s v="20"/>
    <x v="4"/>
    <s v="SEAL"/>
    <s v="31013530"/>
    <s v="31013530"/>
    <x v="4"/>
    <s v="Kubota"/>
    <s v="N"/>
    <n v="0.1"/>
    <n v="0"/>
    <n v="0"/>
    <n v="0"/>
    <n v="0"/>
    <n v="0"/>
    <n v="0"/>
    <n v="0"/>
    <m/>
    <m/>
    <x v="0"/>
    <s v="SEAL31013530KubotaHI"/>
    <s v="SEAL - Sociedad El‚ctrica del Sur Oeste S. A."/>
    <x v="7"/>
    <x v="7"/>
    <s v="C. H. Huanca"/>
    <x v="175"/>
    <x v="4"/>
    <x v="4"/>
    <x v="245"/>
    <x v="1"/>
    <s v="Instalado"/>
    <s v="Inoperativo"/>
    <s v="Distribuidora"/>
    <x v="0"/>
    <x v="1"/>
    <x v="0"/>
    <x v="0"/>
    <s v="Estatal"/>
    <s v="AREQUIPA"/>
    <s v="AREQUIPA"/>
    <s v="AREQUIPA"/>
    <s v="AREQUIPA"/>
    <n v="0"/>
    <x v="7"/>
    <n v="0"/>
    <x v="0"/>
    <n v="0"/>
    <x v="0"/>
    <x v="0"/>
    <n v="0"/>
    <n v="0"/>
    <m/>
    <n v="8.3333333333333332E-3"/>
    <n v="0"/>
    <n v="7.6479999999999997"/>
    <n v="0"/>
    <n v="77"/>
    <s v="BASE DE DATOS"/>
    <m/>
  </r>
  <r>
    <s v="20"/>
    <x v="5"/>
    <s v="ELSM"/>
    <s v="41030894"/>
    <s v="41030894"/>
    <x v="4"/>
    <s v="DRESS 1"/>
    <s v="N"/>
    <n v="0.11"/>
    <n v="0"/>
    <n v="0"/>
    <n v="0"/>
    <n v="0"/>
    <n v="0"/>
    <n v="0"/>
    <n v="0"/>
    <m/>
    <m/>
    <x v="0"/>
    <s v="ELSM41030894DRESS 1HI"/>
    <s v="Electro Sur Medio S. A."/>
    <x v="1"/>
    <x v="1"/>
    <s v="C. H. Laramate"/>
    <x v="137"/>
    <x v="4"/>
    <x v="4"/>
    <x v="239"/>
    <x v="1"/>
    <s v="Instalado"/>
    <s v="Operativo"/>
    <s v="Distribuidora"/>
    <x v="0"/>
    <x v="1"/>
    <x v="0"/>
    <x v="0"/>
    <s v="Privado"/>
    <s v="AYACUCHO"/>
    <s v="AYACUCHO"/>
    <s v="LUCANAS"/>
    <s v="LARAMATE"/>
    <n v="0"/>
    <x v="7"/>
    <n v="0"/>
    <x v="0"/>
    <n v="0"/>
    <x v="0"/>
    <x v="0"/>
    <n v="0"/>
    <n v="0"/>
    <m/>
    <n v="9.1666666666666667E-3"/>
    <n v="7.7499999999999999E-3"/>
    <n v="7.6479999999999997"/>
    <n v="0"/>
    <n v="19"/>
    <s v="BASE DE DATOS"/>
    <m/>
  </r>
  <r>
    <s v="20"/>
    <x v="5"/>
    <s v="ELSM"/>
    <s v="41030894"/>
    <s v="41030894"/>
    <x v="4"/>
    <s v="DRESS 2"/>
    <s v="S"/>
    <n v="0.11"/>
    <n v="9.1999999999999998E-2"/>
    <n v="14.055"/>
    <n v="53.406999999999996"/>
    <n v="67.462000000000003"/>
    <n v="4"/>
    <n v="708"/>
    <n v="3"/>
    <m/>
    <m/>
    <x v="0"/>
    <s v="ELSM41030894DRESS 2HI"/>
    <s v="Electro Sur Medio S. A."/>
    <x v="1"/>
    <x v="1"/>
    <s v="C. H. Laramate"/>
    <x v="137"/>
    <x v="4"/>
    <x v="4"/>
    <x v="240"/>
    <x v="1"/>
    <s v="Instalado"/>
    <s v="Operativo"/>
    <s v="Distribuidora"/>
    <x v="0"/>
    <x v="1"/>
    <x v="0"/>
    <x v="0"/>
    <s v="Privado"/>
    <s v="AYACUCHO"/>
    <s v="AYACUCHO"/>
    <s v="LUCANAS"/>
    <s v="LARAMATE"/>
    <n v="0"/>
    <x v="7"/>
    <n v="0"/>
    <x v="0"/>
    <n v="0"/>
    <x v="0"/>
    <x v="0"/>
    <n v="67.462000000000003"/>
    <n v="6.7462000000000008E-2"/>
    <m/>
    <n v="9.1666666666666667E-3"/>
    <n v="7.6666666666666662E-3"/>
    <n v="7.6479999999999997"/>
    <n v="-1.4210854715202004E-14"/>
    <n v="19"/>
    <s v="BASE DE DATOS"/>
    <m/>
  </r>
  <r>
    <s v="20"/>
    <x v="5"/>
    <s v="EGEPSA"/>
    <s v="41071696"/>
    <s v="41071696"/>
    <x v="4"/>
    <s v="Grupo 1"/>
    <s v="S"/>
    <n v="0.3"/>
    <n v="0.247"/>
    <n v="23.175000000000001"/>
    <n v="89.864999999999995"/>
    <n v="113.04"/>
    <n v="3"/>
    <n v="721"/>
    <n v="0"/>
    <m/>
    <m/>
    <x v="0"/>
    <s v="EGEPSA41071696Grupo 1HI"/>
    <s v="Emp. Gen y Comercializadora de Serv Pub de Elec. Pangoa"/>
    <x v="41"/>
    <x v="41"/>
    <s v="C. H. Pangoa"/>
    <x v="132"/>
    <x v="4"/>
    <x v="4"/>
    <x v="44"/>
    <x v="1"/>
    <s v="Instalado"/>
    <s v="Inoperativo"/>
    <s v="Generadora"/>
    <x v="0"/>
    <x v="1"/>
    <x v="0"/>
    <x v="0"/>
    <s v="Privado"/>
    <s v="JUNIN"/>
    <s v="JUNIN"/>
    <s v="SATIPO"/>
    <s v="PANGOA"/>
    <n v="0"/>
    <x v="7"/>
    <n v="0"/>
    <x v="0"/>
    <n v="0"/>
    <x v="0"/>
    <x v="0"/>
    <n v="113.04"/>
    <n v="0.11304"/>
    <m/>
    <n v="2.4999999999999998E-2"/>
    <n v="2.1666666666666667E-2"/>
    <n v="7.6479999999999997"/>
    <n v="-1.4210854715202004E-14"/>
    <n v="31"/>
    <s v="BASE DE DATOS"/>
    <m/>
  </r>
  <r>
    <s v="20"/>
    <x v="5"/>
    <s v="EGEPSA"/>
    <s v="41071696"/>
    <s v="41071696"/>
    <x v="4"/>
    <s v="Grupo 2"/>
    <s v="S"/>
    <n v="0.3"/>
    <n v="0.23799999999999999"/>
    <n v="23.231999999999999"/>
    <n v="88.896000000000001"/>
    <n v="112.128"/>
    <n v="3"/>
    <n v="721"/>
    <n v="0"/>
    <m/>
    <m/>
    <x v="0"/>
    <s v="EGEPSA41071696Grupo 2HI"/>
    <s v="Emp. Gen y Comercializadora de Serv Pub de Elec. Pangoa"/>
    <x v="41"/>
    <x v="41"/>
    <s v="C. H. Pangoa"/>
    <x v="132"/>
    <x v="4"/>
    <x v="4"/>
    <x v="171"/>
    <x v="1"/>
    <s v="Instalado"/>
    <s v="Operativo"/>
    <s v="Generadora"/>
    <x v="0"/>
    <x v="1"/>
    <x v="0"/>
    <x v="0"/>
    <s v="Privado"/>
    <s v="JUNIN"/>
    <s v="JUNIN"/>
    <s v="SATIPO"/>
    <s v="PANGOA"/>
    <n v="0"/>
    <x v="7"/>
    <n v="0"/>
    <x v="0"/>
    <n v="0"/>
    <x v="0"/>
    <x v="0"/>
    <n v="112.128"/>
    <n v="0.11212800000000001"/>
    <m/>
    <n v="2.4999999999999998E-2"/>
    <n v="2.1000000000000001E-2"/>
    <n v="7.6479999999999997"/>
    <n v="0"/>
    <n v="31"/>
    <s v="BASE DE DATOS"/>
    <m/>
  </r>
  <r>
    <s v="20"/>
    <x v="5"/>
    <s v="ELC"/>
    <s v="31007793"/>
    <s v="31007793"/>
    <x v="4"/>
    <s v="G-1"/>
    <s v="S"/>
    <n v="0.63"/>
    <n v="0.56100000000000005"/>
    <n v="42.421999999999997"/>
    <n v="161.83699999999999"/>
    <n v="204.25899999999999"/>
    <n v="0"/>
    <n v="709"/>
    <n v="0"/>
    <m/>
    <m/>
    <x v="0"/>
    <s v="ELC31007793G-1HI"/>
    <s v="Electro Centro S. A."/>
    <x v="10"/>
    <x v="10"/>
    <s v="C. H. Pichanaki"/>
    <x v="187"/>
    <x v="4"/>
    <x v="4"/>
    <x v="37"/>
    <x v="1"/>
    <s v="Instalado"/>
    <s v="Operativo"/>
    <s v="Distribuidora"/>
    <x v="0"/>
    <x v="1"/>
    <x v="0"/>
    <x v="0"/>
    <s v="Estatal"/>
    <s v="JUNIN"/>
    <s v="JUNIN"/>
    <s v="CHANCHAMAYO"/>
    <s v="PICHANAKI"/>
    <n v="0"/>
    <x v="7"/>
    <n v="0"/>
    <x v="0"/>
    <n v="0"/>
    <x v="0"/>
    <x v="0"/>
    <n v="204.25899999999999"/>
    <n v="0.204259"/>
    <m/>
    <n v="5.2499999999999998E-2"/>
    <n v="4.6750000000000007E-2"/>
    <n v="7.6479999999999997"/>
    <n v="0"/>
    <n v="25"/>
    <s v="BASE DE DATOS"/>
    <m/>
  </r>
  <r>
    <s v="20"/>
    <x v="5"/>
    <s v="ELC"/>
    <s v="31007793"/>
    <s v="31007793"/>
    <x v="4"/>
    <s v="G-2"/>
    <s v="S"/>
    <n v="0.63"/>
    <n v="0.56100000000000005"/>
    <n v="72.591999999999999"/>
    <n v="275.39400000000001"/>
    <n v="347.98599999999999"/>
    <n v="0"/>
    <n v="708.95"/>
    <n v="0"/>
    <m/>
    <m/>
    <x v="0"/>
    <s v="ELC31007793G-2HI"/>
    <s v="Electro Centro S. A."/>
    <x v="10"/>
    <x v="10"/>
    <s v="C. H. Pichanaki"/>
    <x v="187"/>
    <x v="4"/>
    <x v="4"/>
    <x v="38"/>
    <x v="1"/>
    <s v="Instalado"/>
    <s v="Operativo"/>
    <s v="Distribuidora"/>
    <x v="0"/>
    <x v="1"/>
    <x v="0"/>
    <x v="0"/>
    <s v="Estatal"/>
    <s v="JUNIN"/>
    <s v="JUNIN"/>
    <s v="CHANCHAMAYO"/>
    <s v="PICHANAKI"/>
    <n v="0"/>
    <x v="7"/>
    <n v="0"/>
    <x v="0"/>
    <n v="0"/>
    <x v="0"/>
    <x v="0"/>
    <n v="347.98599999999999"/>
    <n v="0.34798600000000002"/>
    <m/>
    <n v="5.2499999999999998E-2"/>
    <n v="4.6750000000000007E-2"/>
    <n v="7.6479999999999997"/>
    <n v="0"/>
    <n v="25"/>
    <s v="BASE DE DATOS"/>
    <m/>
  </r>
  <r>
    <s v="20"/>
    <x v="5"/>
    <s v="ELC"/>
    <s v="31007893"/>
    <s v="31007893"/>
    <x v="4"/>
    <s v="G-1"/>
    <s v="S"/>
    <n v="0.52"/>
    <n v="0.46"/>
    <n v="0"/>
    <n v="0"/>
    <n v="0"/>
    <n v="0"/>
    <n v="0"/>
    <n v="0"/>
    <m/>
    <m/>
    <x v="0"/>
    <s v="ELC31007893G-1HI"/>
    <s v="Electro Centro S. A."/>
    <x v="10"/>
    <x v="10"/>
    <s v="C. H. Quicapata"/>
    <x v="188"/>
    <x v="4"/>
    <x v="4"/>
    <x v="37"/>
    <x v="1"/>
    <s v="Instalado"/>
    <s v="Operativo"/>
    <s v="Distribuidora"/>
    <x v="0"/>
    <x v="1"/>
    <x v="0"/>
    <x v="0"/>
    <s v="Estatal"/>
    <s v="AYACUCHO"/>
    <s v="AYACUCHO"/>
    <s v="HUAMANGA"/>
    <s v="CARMEN ALTO"/>
    <n v="0"/>
    <x v="7"/>
    <n v="0"/>
    <x v="0"/>
    <n v="0"/>
    <x v="0"/>
    <x v="0"/>
    <n v="0"/>
    <n v="0"/>
    <m/>
    <n v="4.3333333333333335E-2"/>
    <n v="3.8333333333333337E-2"/>
    <n v="7.6479999999999997"/>
    <n v="0"/>
    <n v="25"/>
    <s v="BASE DE DATOS"/>
    <m/>
  </r>
  <r>
    <s v="20"/>
    <x v="5"/>
    <s v="ELC"/>
    <s v="31007893"/>
    <s v="31007893"/>
    <x v="4"/>
    <s v="G-2"/>
    <s v="S"/>
    <n v="0.52"/>
    <n v="0.46"/>
    <n v="61.186999999999998"/>
    <n v="231.32499999999999"/>
    <n v="292.512"/>
    <n v="0"/>
    <n v="717.83"/>
    <n v="0"/>
    <m/>
    <m/>
    <x v="0"/>
    <s v="ELC31007893G-2HI"/>
    <s v="Electro Centro S. A."/>
    <x v="10"/>
    <x v="10"/>
    <s v="C. H. Quicapata"/>
    <x v="188"/>
    <x v="4"/>
    <x v="4"/>
    <x v="38"/>
    <x v="1"/>
    <s v="Instalado"/>
    <s v="Operativo"/>
    <s v="Distribuidora"/>
    <x v="0"/>
    <x v="1"/>
    <x v="0"/>
    <x v="0"/>
    <s v="Estatal"/>
    <s v="AYACUCHO"/>
    <s v="AYACUCHO"/>
    <s v="HUAMANGA"/>
    <s v="CARMEN ALTO"/>
    <n v="0"/>
    <x v="7"/>
    <n v="0"/>
    <x v="0"/>
    <n v="0"/>
    <x v="0"/>
    <x v="0"/>
    <n v="292.512"/>
    <n v="0.29251199999999999"/>
    <m/>
    <n v="4.3333333333333335E-2"/>
    <n v="3.8333333333333337E-2"/>
    <n v="7.6479999999999997"/>
    <n v="0"/>
    <n v="25"/>
    <s v="BASE DE DATOS"/>
    <m/>
  </r>
  <r>
    <s v="20"/>
    <x v="5"/>
    <s v="ELC"/>
    <s v="31007993"/>
    <s v="31007993"/>
    <x v="4"/>
    <s v="G-1"/>
    <s v="S"/>
    <n v="0.25"/>
    <n v="0.25"/>
    <n v="13.715"/>
    <n v="52.085000000000001"/>
    <n v="65.8"/>
    <n v="0"/>
    <n v="712.97"/>
    <n v="0"/>
    <m/>
    <m/>
    <x v="0"/>
    <s v="ELC31007993G-1HI"/>
    <s v="Electro Centro S. A."/>
    <x v="10"/>
    <x v="10"/>
    <s v="C. H. Chamisería"/>
    <x v="189"/>
    <x v="4"/>
    <x v="4"/>
    <x v="37"/>
    <x v="1"/>
    <s v="Instalado"/>
    <s v="Operativo"/>
    <s v="Distribuidora"/>
    <x v="0"/>
    <x v="1"/>
    <x v="0"/>
    <x v="0"/>
    <s v="Estatal"/>
    <s v="JUNIN"/>
    <s v="JUNIN"/>
    <s v="HUANCAYO "/>
    <s v="EL TAMBO"/>
    <n v="0"/>
    <x v="7"/>
    <n v="0"/>
    <x v="0"/>
    <n v="0"/>
    <x v="0"/>
    <x v="0"/>
    <n v="65.8"/>
    <n v="6.5799999999999997E-2"/>
    <m/>
    <n v="2.0833333333333332E-2"/>
    <n v="2.0833333333333332E-2"/>
    <n v="7.6479999999999997"/>
    <n v="0"/>
    <n v="25"/>
    <s v="BASE DE DATOS"/>
    <m/>
  </r>
  <r>
    <s v="20"/>
    <x v="5"/>
    <s v="ELC"/>
    <s v="31008493"/>
    <s v="31008493"/>
    <x v="4"/>
    <s v="G-1"/>
    <s v="S"/>
    <n v="1.92"/>
    <n v="1.675"/>
    <n v="0"/>
    <n v="0"/>
    <n v="0"/>
    <n v="0"/>
    <n v="0"/>
    <n v="0"/>
    <m/>
    <m/>
    <x v="0"/>
    <s v="ELC31008493G-1HI"/>
    <s v="Electro Centro S. A."/>
    <x v="10"/>
    <x v="10"/>
    <s v="C. H. Sicaya Huarisca"/>
    <x v="190"/>
    <x v="4"/>
    <x v="4"/>
    <x v="37"/>
    <x v="1"/>
    <s v="Instalado"/>
    <s v="Operativo"/>
    <s v="Distribuidora"/>
    <x v="0"/>
    <x v="1"/>
    <x v="0"/>
    <x v="0"/>
    <s v="Estatal"/>
    <s v="JUNIN"/>
    <s v="JUNIN"/>
    <s v="HUANCAYO"/>
    <s v="SICAYA"/>
    <n v="0"/>
    <x v="7"/>
    <n v="0"/>
    <x v="0"/>
    <n v="0"/>
    <x v="0"/>
    <x v="0"/>
    <n v="0"/>
    <n v="0"/>
    <m/>
    <n v="0.16"/>
    <n v="0.13958333333333334"/>
    <n v="7.6479999999999997"/>
    <n v="0"/>
    <n v="25"/>
    <s v="BASE DE DATOS"/>
    <m/>
  </r>
  <r>
    <s v="20"/>
    <x v="5"/>
    <s v="ELC"/>
    <s v="31008493"/>
    <s v="31008493"/>
    <x v="4"/>
    <s v="G-2"/>
    <s v="S"/>
    <n v="1.92"/>
    <n v="1.675"/>
    <n v="203.10599999999999"/>
    <n v="763.99800000000005"/>
    <n v="967.10400000000004"/>
    <n v="0"/>
    <n v="717.96"/>
    <n v="0"/>
    <m/>
    <m/>
    <x v="0"/>
    <s v="ELC31008493G-2HI"/>
    <s v="Electro Centro S. A."/>
    <x v="10"/>
    <x v="10"/>
    <s v="C. H. Sicaya Huarisca"/>
    <x v="190"/>
    <x v="4"/>
    <x v="4"/>
    <x v="38"/>
    <x v="1"/>
    <s v="Instalado"/>
    <s v="Operativo"/>
    <s v="Distribuidora"/>
    <x v="0"/>
    <x v="1"/>
    <x v="0"/>
    <x v="0"/>
    <s v="Estatal"/>
    <s v="JUNIN"/>
    <s v="JUNIN"/>
    <s v="HUANCAYO"/>
    <s v="SICAYA"/>
    <n v="0"/>
    <x v="7"/>
    <n v="0"/>
    <x v="0"/>
    <n v="0"/>
    <x v="0"/>
    <x v="0"/>
    <n v="967.10400000000004"/>
    <n v="0.96710400000000007"/>
    <m/>
    <n v="0.16"/>
    <n v="0.13958333333333334"/>
    <n v="7.6479999999999997"/>
    <n v="0"/>
    <n v="25"/>
    <s v="BASE DE DATOS"/>
    <m/>
  </r>
  <r>
    <s v="20"/>
    <x v="5"/>
    <s v="ELC"/>
    <s v="31008893"/>
    <s v="31008893"/>
    <x v="4"/>
    <s v="G-1"/>
    <s v="S"/>
    <n v="1.46"/>
    <n v="1.34"/>
    <n v="165.905"/>
    <n v="631.73500000000001"/>
    <n v="797.64"/>
    <n v="0"/>
    <n v="720"/>
    <n v="0"/>
    <m/>
    <m/>
    <x v="0"/>
    <s v="ELC31008893G-1HI"/>
    <s v="Electro Centro S. A."/>
    <x v="10"/>
    <x v="10"/>
    <s v="C. H. Ingenio"/>
    <x v="191"/>
    <x v="4"/>
    <x v="4"/>
    <x v="37"/>
    <x v="1"/>
    <s v="Instalado"/>
    <s v="Operativo"/>
    <s v="Distribuidora"/>
    <x v="0"/>
    <x v="1"/>
    <x v="0"/>
    <x v="0"/>
    <s v="Estatal"/>
    <s v="JUNIN"/>
    <s v="JUNIN"/>
    <s v="HUANCAYO"/>
    <s v="INGENIO"/>
    <n v="0"/>
    <x v="7"/>
    <n v="0"/>
    <x v="0"/>
    <n v="0"/>
    <x v="0"/>
    <x v="0"/>
    <n v="797.64"/>
    <n v="0.79764000000000002"/>
    <m/>
    <n v="0.12166666666666666"/>
    <n v="0.11166666666666668"/>
    <n v="7.6479999999999997"/>
    <n v="0"/>
    <n v="25"/>
    <s v="BASE DE DATOS"/>
    <m/>
  </r>
  <r>
    <s v="20"/>
    <x v="5"/>
    <s v="ELC"/>
    <s v="31009293"/>
    <s v="31009293"/>
    <x v="4"/>
    <s v="G-1"/>
    <s v="N"/>
    <n v="0.28000000000000003"/>
    <n v="0"/>
    <n v="0"/>
    <n v="0"/>
    <n v="0"/>
    <n v="0"/>
    <n v="0"/>
    <n v="0"/>
    <m/>
    <m/>
    <x v="0"/>
    <s v="ELC31009293G-1HI"/>
    <s v="Electro Centro S. A."/>
    <x v="10"/>
    <x v="10"/>
    <s v="C. H. Chanchamayo"/>
    <x v="192"/>
    <x v="4"/>
    <x v="4"/>
    <x v="37"/>
    <x v="1"/>
    <s v="Instalado"/>
    <s v="Operativo"/>
    <s v="Distribuidora"/>
    <x v="0"/>
    <x v="1"/>
    <x v="0"/>
    <x v="0"/>
    <s v="Estatal"/>
    <s v="JUNIN"/>
    <s v="JUNIN"/>
    <s v="CHANCHAMAYO"/>
    <s v="SAN RAMON"/>
    <n v="0"/>
    <x v="7"/>
    <n v="0"/>
    <x v="0"/>
    <n v="0"/>
    <x v="0"/>
    <x v="0"/>
    <n v="0"/>
    <n v="0"/>
    <m/>
    <n v="2.3333333333333334E-2"/>
    <n v="0"/>
    <n v="7.6479999999999997"/>
    <n v="0"/>
    <n v="25"/>
    <s v="BASE DE DATOS"/>
    <m/>
  </r>
  <r>
    <s v="20"/>
    <x v="5"/>
    <s v="ELC"/>
    <s v="31009293"/>
    <s v="31009293"/>
    <x v="4"/>
    <s v="G-2"/>
    <s v="S"/>
    <n v="0.28000000000000003"/>
    <n v="0.28000000000000003"/>
    <n v="33.881"/>
    <n v="128.739"/>
    <n v="162.62"/>
    <n v="0"/>
    <n v="719.28"/>
    <n v="0"/>
    <m/>
    <m/>
    <x v="0"/>
    <s v="ELC31009293G-2HI"/>
    <s v="Electro Centro S. A."/>
    <x v="10"/>
    <x v="10"/>
    <s v="C. H. Chanchamayo"/>
    <x v="192"/>
    <x v="4"/>
    <x v="4"/>
    <x v="38"/>
    <x v="1"/>
    <s v="Instalado"/>
    <s v="Operativo"/>
    <s v="Distribuidora"/>
    <x v="0"/>
    <x v="1"/>
    <x v="0"/>
    <x v="0"/>
    <s v="Estatal"/>
    <s v="JUNIN"/>
    <s v="JUNIN"/>
    <s v="CHANCHAMAYO"/>
    <s v="SAN RAMON"/>
    <n v="0"/>
    <x v="7"/>
    <n v="0"/>
    <x v="0"/>
    <n v="0"/>
    <x v="0"/>
    <x v="0"/>
    <n v="162.62"/>
    <n v="0.16262000000000001"/>
    <m/>
    <n v="2.3333333333333334E-2"/>
    <n v="2.3333333333333334E-2"/>
    <n v="7.6479999999999997"/>
    <n v="0"/>
    <n v="25"/>
    <s v="BASE DE DATOS"/>
    <m/>
  </r>
  <r>
    <s v="20"/>
    <x v="5"/>
    <s v="ELC"/>
    <s v="31009693"/>
    <s v="31009693"/>
    <x v="4"/>
    <s v="G-1"/>
    <s v="S"/>
    <n v="0.35"/>
    <n v="0.27500000000000002"/>
    <n v="0.51300000000000001"/>
    <n v="12.032"/>
    <n v="12.545"/>
    <n v="0"/>
    <n v="66.47"/>
    <n v="0"/>
    <m/>
    <m/>
    <x v="0"/>
    <s v="ELC31009693G-1HI"/>
    <s v="Electro Centro S. A."/>
    <x v="10"/>
    <x v="10"/>
    <s v="C. H. Concepcion"/>
    <x v="193"/>
    <x v="4"/>
    <x v="4"/>
    <x v="37"/>
    <x v="1"/>
    <s v="Instalado"/>
    <s v="Operativo"/>
    <s v="Distribuidora"/>
    <x v="0"/>
    <x v="1"/>
    <x v="0"/>
    <x v="0"/>
    <s v="Estatal"/>
    <s v="JUNIN"/>
    <s v="JUNIN"/>
    <s v="CONCEPCION"/>
    <s v="CONCEPCION"/>
    <n v="0"/>
    <x v="7"/>
    <n v="0"/>
    <x v="0"/>
    <n v="0"/>
    <x v="0"/>
    <x v="0"/>
    <n v="12.545"/>
    <n v="1.2545000000000001E-2"/>
    <m/>
    <n v="2.9166666666666664E-2"/>
    <n v="2.2916666666666669E-2"/>
    <n v="7.6479999999999997"/>
    <n v="0"/>
    <n v="25"/>
    <s v="BASE DE DATOS"/>
    <m/>
  </r>
  <r>
    <s v="20"/>
    <x v="5"/>
    <s v="ELC"/>
    <s v="31009693"/>
    <s v="31009693"/>
    <x v="4"/>
    <s v="G-2"/>
    <s v="S"/>
    <n v="0.35"/>
    <n v="0.27500000000000002"/>
    <n v="7.093"/>
    <n v="36.508000000000003"/>
    <n v="43.600999999999999"/>
    <n v="0"/>
    <n v="210.33"/>
    <n v="0"/>
    <m/>
    <m/>
    <x v="0"/>
    <s v="ELC31009693G-2HI"/>
    <s v="Electro Centro S. A."/>
    <x v="10"/>
    <x v="10"/>
    <s v="C. H. Concepcion"/>
    <x v="193"/>
    <x v="4"/>
    <x v="4"/>
    <x v="38"/>
    <x v="1"/>
    <s v="Instalado"/>
    <s v="Operativo"/>
    <s v="Distribuidora"/>
    <x v="0"/>
    <x v="1"/>
    <x v="0"/>
    <x v="0"/>
    <s v="Estatal"/>
    <s v="JUNIN"/>
    <s v="JUNIN"/>
    <s v="CONCEPCION"/>
    <s v="CONCEPCION"/>
    <n v="0"/>
    <x v="7"/>
    <n v="0"/>
    <x v="0"/>
    <n v="0"/>
    <x v="0"/>
    <x v="0"/>
    <n v="43.600999999999999"/>
    <n v="4.3601000000000001E-2"/>
    <m/>
    <n v="2.9166666666666664E-2"/>
    <n v="2.2916666666666669E-2"/>
    <n v="7.6479999999999997"/>
    <n v="0"/>
    <n v="25"/>
    <s v="BASE DE DATOS"/>
    <m/>
  </r>
  <r>
    <s v="20"/>
    <x v="5"/>
    <s v="ELC"/>
    <s v="31036294"/>
    <s v="31036294"/>
    <x v="4"/>
    <s v="G-1"/>
    <s v="S"/>
    <n v="0.45"/>
    <n v="0.45"/>
    <n v="0"/>
    <n v="0"/>
    <n v="0"/>
    <n v="0"/>
    <n v="0"/>
    <n v="0"/>
    <m/>
    <m/>
    <x v="0"/>
    <s v="ELC31036294G-1HI"/>
    <s v="Electro Centro S. A."/>
    <x v="10"/>
    <x v="10"/>
    <s v="C. H. Machu"/>
    <x v="194"/>
    <x v="4"/>
    <x v="4"/>
    <x v="37"/>
    <x v="1"/>
    <s v="Instalado"/>
    <s v="Operativo"/>
    <s v="Distribuidora"/>
    <x v="0"/>
    <x v="1"/>
    <x v="0"/>
    <x v="0"/>
    <s v="Estatal"/>
    <s v="JUNIN"/>
    <s v="JUNIN"/>
    <s v="HUANCAYO"/>
    <s v="HUASICANCHA"/>
    <n v="0"/>
    <x v="7"/>
    <n v="0"/>
    <x v="0"/>
    <n v="0"/>
    <x v="0"/>
    <x v="0"/>
    <n v="0"/>
    <n v="0"/>
    <m/>
    <n v="3.7499999999999999E-2"/>
    <n v="3.7499999999999999E-2"/>
    <n v="7.6479999999999997"/>
    <n v="0"/>
    <n v="25"/>
    <s v="BASE DE DATOS"/>
    <m/>
  </r>
  <r>
    <s v="20"/>
    <x v="5"/>
    <s v="ELC"/>
    <s v="31036294"/>
    <s v="31036294"/>
    <x v="4"/>
    <s v="G-2"/>
    <s v="S"/>
    <n v="0.45"/>
    <n v="0.45"/>
    <n v="64.828999999999994"/>
    <n v="244.31899999999999"/>
    <n v="309.14800000000002"/>
    <n v="0"/>
    <n v="719.97"/>
    <n v="0"/>
    <m/>
    <m/>
    <x v="0"/>
    <s v="ELC31036294G-2HI"/>
    <s v="Electro Centro S. A."/>
    <x v="10"/>
    <x v="10"/>
    <s v="C. H. Machu"/>
    <x v="194"/>
    <x v="4"/>
    <x v="4"/>
    <x v="38"/>
    <x v="1"/>
    <s v="Instalado"/>
    <s v="Operativo"/>
    <s v="Distribuidora"/>
    <x v="0"/>
    <x v="1"/>
    <x v="0"/>
    <x v="0"/>
    <s v="Estatal"/>
    <s v="JUNIN"/>
    <s v="JUNIN"/>
    <s v="HUANCAYO"/>
    <s v="HUASICANCHA"/>
    <n v="0"/>
    <x v="7"/>
    <n v="0"/>
    <x v="0"/>
    <n v="0"/>
    <x v="0"/>
    <x v="0"/>
    <n v="309.14800000000002"/>
    <n v="0.30914800000000003"/>
    <m/>
    <n v="3.7499999999999999E-2"/>
    <n v="3.7499999999999999E-2"/>
    <n v="7.6479999999999997"/>
    <n v="-5.6843418860808015E-14"/>
    <n v="25"/>
    <s v="BASE DE DATOS"/>
    <m/>
  </r>
  <r>
    <s v="20"/>
    <x v="5"/>
    <s v="ELC"/>
    <s v="31036394"/>
    <s v="31036394"/>
    <x v="4"/>
    <s v="G-1"/>
    <s v="N"/>
    <n v="0.43"/>
    <n v="0"/>
    <n v="0"/>
    <n v="0"/>
    <n v="0"/>
    <n v="0"/>
    <n v="0"/>
    <n v="0"/>
    <m/>
    <m/>
    <x v="1"/>
    <s v="ELC31036394G-1HI"/>
    <s v="Electro Centro S. A."/>
    <x v="10"/>
    <x v="10"/>
    <s v="C. H. Pozuzo"/>
    <x v="195"/>
    <x v="4"/>
    <x v="4"/>
    <x v="37"/>
    <x v="1"/>
    <s v="Instalado"/>
    <s v="Inoperativo"/>
    <s v="Distribuidora"/>
    <x v="0"/>
    <x v="1"/>
    <x v="0"/>
    <x v="0"/>
    <s v="Estatal"/>
    <s v="PASCO"/>
    <s v="PASCO"/>
    <s v="OXAPAMPA"/>
    <s v="POZUZO"/>
    <n v="0"/>
    <x v="7"/>
    <n v="0"/>
    <x v="0"/>
    <n v="0"/>
    <x v="0"/>
    <x v="0"/>
    <n v="0"/>
    <n v="0"/>
    <m/>
    <s v="-"/>
    <s v="-"/>
    <s v="-"/>
    <n v="0"/>
    <n v="25"/>
    <s v="BASE DE DATOS"/>
    <m/>
  </r>
  <r>
    <s v="20"/>
    <x v="5"/>
    <s v="ELC"/>
    <s v="31036394"/>
    <s v="31036394"/>
    <x v="4"/>
    <s v="G-2"/>
    <s v="N"/>
    <n v="0.43"/>
    <n v="0"/>
    <n v="0"/>
    <n v="0"/>
    <n v="0"/>
    <n v="0"/>
    <n v="0"/>
    <n v="0"/>
    <m/>
    <m/>
    <x v="1"/>
    <s v="ELC31036394G-2HI"/>
    <s v="Electro Centro S. A."/>
    <x v="10"/>
    <x v="10"/>
    <s v="C. H. Pozuzo"/>
    <x v="195"/>
    <x v="4"/>
    <x v="4"/>
    <x v="38"/>
    <x v="1"/>
    <s v="Instalado"/>
    <s v="Inoperativo"/>
    <s v="Distribuidora"/>
    <x v="0"/>
    <x v="1"/>
    <x v="0"/>
    <x v="0"/>
    <s v="Estatal"/>
    <s v="PASCO"/>
    <s v="PASCO"/>
    <s v="OXAPAMPA"/>
    <s v="POZUZO"/>
    <n v="0"/>
    <x v="7"/>
    <n v="0"/>
    <x v="0"/>
    <n v="0"/>
    <x v="0"/>
    <x v="0"/>
    <n v="0"/>
    <n v="0"/>
    <m/>
    <s v="-"/>
    <s v="-"/>
    <s v="-"/>
    <n v="0"/>
    <n v="25"/>
    <s v="BASE DE DATOS"/>
    <m/>
  </r>
  <r>
    <s v="20"/>
    <x v="5"/>
    <s v="ELC"/>
    <s v="41109600"/>
    <s v="41109600"/>
    <x v="4"/>
    <s v="G-1"/>
    <s v="S"/>
    <n v="0.06"/>
    <n v="3.5000000000000003E-2"/>
    <n v="0"/>
    <n v="0"/>
    <n v="0"/>
    <n v="0"/>
    <n v="0"/>
    <n v="0"/>
    <m/>
    <m/>
    <x v="1"/>
    <s v="ELC41109600G-1HI"/>
    <s v="Electro Centro S. A."/>
    <x v="10"/>
    <x v="10"/>
    <s v="C. H. Acombabilla"/>
    <x v="196"/>
    <x v="4"/>
    <x v="4"/>
    <x v="37"/>
    <x v="1"/>
    <s v="Instalado"/>
    <s v="Operativo"/>
    <s v="Distribuidora"/>
    <x v="0"/>
    <x v="0"/>
    <x v="0"/>
    <x v="0"/>
    <s v="Estatal"/>
    <s v="HUANCAVELICA"/>
    <s v="HUANCAVELICA"/>
    <s v="TAYACAJA"/>
    <s v="ACOBAMBILLA"/>
    <n v="0"/>
    <x v="7"/>
    <n v="0"/>
    <x v="0"/>
    <n v="0"/>
    <x v="0"/>
    <x v="0"/>
    <n v="0"/>
    <n v="0"/>
    <m/>
    <s v="-"/>
    <s v="-"/>
    <s v="-"/>
    <n v="0"/>
    <n v="25"/>
    <s v="BASE DE DATOS"/>
    <m/>
  </r>
  <r>
    <s v="20"/>
    <x v="5"/>
    <s v="ELC"/>
    <s v="41114801"/>
    <s v="41114801"/>
    <x v="4"/>
    <s v="G-1"/>
    <s v="S"/>
    <n v="0.09"/>
    <n v="5.7000000000000002E-2"/>
    <n v="11.369"/>
    <n v="42.210999999999999"/>
    <n v="53.58"/>
    <n v="0"/>
    <n v="659.63"/>
    <n v="0"/>
    <m/>
    <m/>
    <x v="0"/>
    <s v="ELC41114801G-1HI"/>
    <s v="Electro Centro S. A."/>
    <x v="10"/>
    <x v="10"/>
    <s v="C. H. San Balvín"/>
    <x v="197"/>
    <x v="4"/>
    <x v="4"/>
    <x v="37"/>
    <x v="1"/>
    <s v="Instalado"/>
    <s v="Operativo"/>
    <s v="Distribuidora"/>
    <x v="0"/>
    <x v="1"/>
    <x v="0"/>
    <x v="0"/>
    <s v="Estatal"/>
    <s v="JUNIN"/>
    <s v="JUNIN"/>
    <s v="HUANCAYO"/>
    <s v="PARIHUANCA"/>
    <n v="0"/>
    <x v="7"/>
    <n v="0"/>
    <x v="0"/>
    <n v="0"/>
    <x v="0"/>
    <x v="0"/>
    <n v="53.58"/>
    <n v="5.3579999999999996E-2"/>
    <m/>
    <n v="7.4999999999999997E-3"/>
    <n v="4.7499999999999999E-3"/>
    <n v="7.6479999999999997"/>
    <n v="0"/>
    <n v="25"/>
    <s v="BASE DE DATOS"/>
    <m/>
  </r>
  <r>
    <s v="20"/>
    <x v="5"/>
    <s v="ELC"/>
    <s v="41114801"/>
    <s v="41114801"/>
    <x v="4"/>
    <s v="G-2"/>
    <s v="S"/>
    <n v="0.09"/>
    <n v="5.7000000000000002E-2"/>
    <n v="11.537000000000001"/>
    <n v="41.662999999999997"/>
    <n v="53.2"/>
    <n v="0"/>
    <n v="672.45"/>
    <n v="0"/>
    <m/>
    <m/>
    <x v="0"/>
    <s v="ELC41114801G-2HI"/>
    <s v="Electro Centro S. A."/>
    <x v="10"/>
    <x v="10"/>
    <s v="C. H. San Balvín"/>
    <x v="197"/>
    <x v="4"/>
    <x v="4"/>
    <x v="38"/>
    <x v="1"/>
    <s v="Instalado"/>
    <s v="Operativo"/>
    <s v="Distribuidora"/>
    <x v="0"/>
    <x v="1"/>
    <x v="0"/>
    <x v="0"/>
    <s v="Estatal"/>
    <s v="JUNIN"/>
    <s v="JUNIN"/>
    <s v="HUANCAYO"/>
    <s v="PARIHUANCA"/>
    <n v="0"/>
    <x v="7"/>
    <n v="0"/>
    <x v="0"/>
    <n v="0"/>
    <x v="0"/>
    <x v="0"/>
    <n v="53.2"/>
    <n v="5.3200000000000004E-2"/>
    <m/>
    <n v="7.4999999999999997E-3"/>
    <n v="4.7499999999999999E-3"/>
    <n v="7.6479999999999997"/>
    <n v="-7.1054273576010019E-15"/>
    <n v="25"/>
    <s v="BASE DE DATOS"/>
    <m/>
  </r>
  <r>
    <s v="20"/>
    <x v="5"/>
    <s v="ELC"/>
    <s v="41114801"/>
    <s v="41114801"/>
    <x v="4"/>
    <s v="G-3"/>
    <s v="S"/>
    <n v="0.1"/>
    <n v="9.8000000000000004E-2"/>
    <n v="13.166"/>
    <n v="49.164000000000001"/>
    <n v="62.33"/>
    <n v="0"/>
    <n v="704"/>
    <n v="0"/>
    <m/>
    <m/>
    <x v="0"/>
    <s v="ELC41114801G-3HI"/>
    <s v="Electro Centro S. A."/>
    <x v="10"/>
    <x v="10"/>
    <s v="C. H. San Balvín"/>
    <x v="197"/>
    <x v="4"/>
    <x v="4"/>
    <x v="39"/>
    <x v="1"/>
    <s v="Instalado"/>
    <s v="Operativo"/>
    <s v="Distribuidora"/>
    <x v="0"/>
    <x v="1"/>
    <x v="0"/>
    <x v="0"/>
    <s v="Estatal"/>
    <s v="JUNIN"/>
    <s v="JUNIN"/>
    <s v="HUANCAYO"/>
    <s v="PARIHUANCA"/>
    <n v="0"/>
    <x v="7"/>
    <n v="0"/>
    <x v="0"/>
    <n v="0"/>
    <x v="0"/>
    <x v="0"/>
    <n v="62.33"/>
    <n v="6.2329999999999997E-2"/>
    <m/>
    <n v="8.3333333333333332E-3"/>
    <n v="8.1666666666666676E-3"/>
    <n v="7.6479999999999997"/>
    <n v="0"/>
    <n v="25"/>
    <s v="BASE DE DATOS"/>
    <m/>
  </r>
  <r>
    <s v="20"/>
    <x v="5"/>
    <s v="ELC"/>
    <s v="51000996"/>
    <s v="51000996"/>
    <x v="4"/>
    <s v="G-1"/>
    <s v="S"/>
    <n v="0.91200000000000003"/>
    <n v="0.79"/>
    <n v="16.364000000000001"/>
    <n v="65.566000000000003"/>
    <n v="81.93"/>
    <n v="0"/>
    <n v="265.05"/>
    <n v="0"/>
    <m/>
    <m/>
    <x v="0"/>
    <s v="ELC51000996G-1HI"/>
    <s v="Electro Centro S. A."/>
    <x v="10"/>
    <x v="10"/>
    <s v="C. H. Llusita"/>
    <x v="198"/>
    <x v="4"/>
    <x v="4"/>
    <x v="37"/>
    <x v="1"/>
    <s v="Instalado"/>
    <s v="Operativo"/>
    <s v="Distribuidora"/>
    <x v="0"/>
    <x v="1"/>
    <x v="0"/>
    <x v="0"/>
    <s v="Estatal"/>
    <s v="AYACUCHO"/>
    <s v="AYACUCHO"/>
    <s v="VICTOR FAJARDO"/>
    <s v="HUANCARAYLLA"/>
    <n v="0"/>
    <x v="7"/>
    <n v="0"/>
    <x v="0"/>
    <n v="0"/>
    <x v="0"/>
    <x v="0"/>
    <n v="81.93"/>
    <n v="8.1930000000000003E-2"/>
    <m/>
    <n v="7.5999999999999998E-2"/>
    <n v="6.5833333333333341E-2"/>
    <n v="7.6479999999999997"/>
    <n v="0"/>
    <n v="25"/>
    <s v="BASE DE DATOS"/>
    <m/>
  </r>
  <r>
    <s v="20"/>
    <x v="5"/>
    <s v="ELC"/>
    <s v="51000996"/>
    <s v="51000996"/>
    <x v="4"/>
    <s v="G-2"/>
    <s v="S"/>
    <n v="0.91200000000000003"/>
    <n v="0.79"/>
    <n v="69.549000000000007"/>
    <n v="266.399"/>
    <n v="335.94799999999998"/>
    <n v="0"/>
    <n v="701.05"/>
    <n v="0"/>
    <m/>
    <m/>
    <x v="0"/>
    <s v="ELC51000996G-2HI"/>
    <s v="Electro Centro S. A."/>
    <x v="10"/>
    <x v="10"/>
    <s v="C. H. Llusita"/>
    <x v="198"/>
    <x v="4"/>
    <x v="4"/>
    <x v="38"/>
    <x v="1"/>
    <s v="Instalado"/>
    <s v="Operativo"/>
    <s v="Distribuidora"/>
    <x v="0"/>
    <x v="1"/>
    <x v="0"/>
    <x v="0"/>
    <s v="Estatal"/>
    <s v="AYACUCHO"/>
    <s v="AYACUCHO"/>
    <s v="VICTOR FAJARDO"/>
    <s v="HUANCARAYLLA"/>
    <n v="0"/>
    <x v="7"/>
    <n v="0"/>
    <x v="0"/>
    <n v="0"/>
    <x v="0"/>
    <x v="0"/>
    <n v="335.94799999999998"/>
    <n v="0.33594799999999997"/>
    <m/>
    <n v="7.5999999999999998E-2"/>
    <n v="6.5833333333333341E-2"/>
    <n v="7.6479999999999997"/>
    <n v="0"/>
    <n v="25"/>
    <s v="BASE DE DATOS"/>
    <m/>
  </r>
  <r>
    <s v="20"/>
    <x v="5"/>
    <s v="ELC"/>
    <s v="51010097"/>
    <s v="51010097"/>
    <x v="4"/>
    <s v="G-1"/>
    <s v="S"/>
    <n v="1.6"/>
    <n v="1.6"/>
    <n v="190.23099999999999"/>
    <n v="694.79600000000005"/>
    <n v="885.02700000000004"/>
    <n v="0"/>
    <n v="697.68"/>
    <n v="0"/>
    <m/>
    <m/>
    <x v="0"/>
    <s v="ELC51010097G-1HI"/>
    <s v="Electro Centro S. A."/>
    <x v="10"/>
    <x v="10"/>
    <s v="C. H. Chalhuamayo"/>
    <x v="199"/>
    <x v="4"/>
    <x v="4"/>
    <x v="37"/>
    <x v="1"/>
    <s v="Instalado"/>
    <s v="Operativo"/>
    <s v="Distribuidora"/>
    <x v="0"/>
    <x v="1"/>
    <x v="0"/>
    <x v="0"/>
    <s v="Estatal"/>
    <s v="JUNIN"/>
    <s v="JUNIN"/>
    <s v="SATIPO"/>
    <s v="SATIPO"/>
    <n v="0"/>
    <x v="7"/>
    <n v="0"/>
    <x v="0"/>
    <n v="0"/>
    <x v="0"/>
    <x v="0"/>
    <n v="885.02700000000004"/>
    <n v="0.88502700000000001"/>
    <m/>
    <n v="0.13333333333333333"/>
    <n v="0.13333333333333333"/>
    <n v="7.6479999999999997"/>
    <n v="0"/>
    <n v="25"/>
    <s v="BASE DE DATOS"/>
    <m/>
  </r>
  <r>
    <s v="20"/>
    <x v="5"/>
    <s v="ELC"/>
    <s v="51010097"/>
    <s v="51010097"/>
    <x v="4"/>
    <s v="G-2"/>
    <s v="S"/>
    <n v="1.6"/>
    <n v="1.6"/>
    <n v="193.85"/>
    <n v="709.77499999999998"/>
    <n v="903.625"/>
    <n v="0"/>
    <n v="697.27"/>
    <n v="0"/>
    <m/>
    <m/>
    <x v="0"/>
    <s v="ELC51010097G-2HI"/>
    <s v="Electro Centro S. A."/>
    <x v="10"/>
    <x v="10"/>
    <s v="C. H. Chalhuamayo"/>
    <x v="199"/>
    <x v="4"/>
    <x v="4"/>
    <x v="38"/>
    <x v="1"/>
    <s v="Instalado"/>
    <s v="Operativo"/>
    <s v="Distribuidora"/>
    <x v="0"/>
    <x v="1"/>
    <x v="0"/>
    <x v="0"/>
    <s v="Estatal"/>
    <s v="JUNIN"/>
    <s v="JUNIN"/>
    <s v="SATIPO"/>
    <s v="SATIPO"/>
    <n v="0"/>
    <x v="7"/>
    <n v="0"/>
    <x v="0"/>
    <n v="0"/>
    <x v="0"/>
    <x v="0"/>
    <n v="903.625"/>
    <n v="0.90362500000000001"/>
    <m/>
    <n v="0.13333333333333333"/>
    <n v="0.13333333333333333"/>
    <n v="7.6479999999999997"/>
    <n v="0"/>
    <n v="25"/>
    <s v="BASE DE DATOS"/>
    <m/>
  </r>
  <r>
    <s v="20"/>
    <x v="5"/>
    <s v="ELC"/>
    <s v="51010097"/>
    <s v="51010097"/>
    <x v="4"/>
    <s v="G-3"/>
    <s v="S"/>
    <n v="2"/>
    <n v="2"/>
    <n v="179.834"/>
    <n v="658.05100000000004"/>
    <n v="837.88499999999999"/>
    <n v="0"/>
    <n v="693.48"/>
    <n v="0"/>
    <m/>
    <m/>
    <x v="0"/>
    <s v="ELC51010097G-3HI"/>
    <s v="Electro Centro S. A."/>
    <x v="10"/>
    <x v="10"/>
    <s v="C. H. Chalhuamayo"/>
    <x v="199"/>
    <x v="4"/>
    <x v="4"/>
    <x v="39"/>
    <x v="1"/>
    <s v="Instalado"/>
    <s v="Operativo"/>
    <s v="Distribuidora"/>
    <x v="0"/>
    <x v="1"/>
    <x v="0"/>
    <x v="0"/>
    <s v="Estatal"/>
    <s v="JUNIN"/>
    <s v="JUNIN"/>
    <s v="SATIPO"/>
    <s v="SATIPO"/>
    <n v="0"/>
    <x v="7"/>
    <n v="0"/>
    <x v="0"/>
    <n v="0"/>
    <x v="0"/>
    <x v="0"/>
    <n v="837.88499999999999"/>
    <n v="0.83788499999999999"/>
    <m/>
    <n v="0.16666666666666666"/>
    <n v="0.16666666666666666"/>
    <n v="7.6479999999999997"/>
    <n v="0"/>
    <n v="25"/>
    <s v="BASE DE DATOS"/>
    <m/>
  </r>
  <r>
    <s v="20"/>
    <x v="5"/>
    <s v="ELC"/>
    <s v="51010097"/>
    <s v="51010097"/>
    <x v="4"/>
    <s v="G-4"/>
    <s v="S"/>
    <n v="2"/>
    <n v="2"/>
    <n v="176.22300000000001"/>
    <n v="649.55999999999995"/>
    <n v="825.78300000000002"/>
    <n v="0"/>
    <n v="694.9"/>
    <n v="0"/>
    <m/>
    <m/>
    <x v="0"/>
    <s v="ELC51010097G-4HI"/>
    <s v="Electro Centro S. A."/>
    <x v="10"/>
    <x v="10"/>
    <s v="C. H. Chalhuamayo"/>
    <x v="199"/>
    <x v="4"/>
    <x v="4"/>
    <x v="40"/>
    <x v="1"/>
    <s v="Instalado"/>
    <s v="Operativo"/>
    <s v="Distribuidora"/>
    <x v="0"/>
    <x v="1"/>
    <x v="0"/>
    <x v="0"/>
    <s v="Estatal"/>
    <s v="JUNIN"/>
    <s v="JUNIN"/>
    <s v="SATIPO"/>
    <s v="SATIPO"/>
    <n v="0"/>
    <x v="7"/>
    <n v="0"/>
    <x v="0"/>
    <n v="0"/>
    <x v="0"/>
    <x v="0"/>
    <n v="825.78300000000002"/>
    <n v="0.82578300000000004"/>
    <m/>
    <n v="0.16666666666666666"/>
    <n v="0.16666666666666666"/>
    <n v="7.6479999999999997"/>
    <n v="-1.1368683772161603E-13"/>
    <n v="25"/>
    <s v="BASE DE DATOS"/>
    <m/>
  </r>
  <r>
    <s v="20"/>
    <x v="5"/>
    <s v="ELC"/>
    <s v="51010797"/>
    <s v="51010797"/>
    <x v="4"/>
    <s v="G-1"/>
    <s v="S"/>
    <n v="0.76800000000000002"/>
    <n v="0.59499999999999997"/>
    <n v="0"/>
    <n v="0"/>
    <n v="0"/>
    <n v="0"/>
    <n v="0"/>
    <n v="0"/>
    <m/>
    <m/>
    <x v="0"/>
    <s v="ELC51010797G-1HI"/>
    <s v="Electro Centro S. A."/>
    <x v="10"/>
    <x v="10"/>
    <s v="C. H. San Francisco"/>
    <x v="200"/>
    <x v="4"/>
    <x v="4"/>
    <x v="37"/>
    <x v="1"/>
    <s v="Instalado"/>
    <s v="Operativo"/>
    <s v="Distribuidora"/>
    <x v="0"/>
    <x v="1"/>
    <x v="0"/>
    <x v="0"/>
    <s v="Estatal"/>
    <s v="CUSCO"/>
    <s v="CUSCO"/>
    <s v="LA CONVENCIÓN"/>
    <s v="ECHARATE"/>
    <n v="0"/>
    <x v="7"/>
    <n v="0"/>
    <x v="0"/>
    <n v="0"/>
    <x v="0"/>
    <x v="0"/>
    <n v="0"/>
    <n v="0"/>
    <m/>
    <n v="6.4000000000000001E-2"/>
    <n v="4.9583333333333333E-2"/>
    <n v="7.6479999999999997"/>
    <n v="0"/>
    <n v="25"/>
    <s v="BASE DE DATOS"/>
    <m/>
  </r>
  <r>
    <s v="20"/>
    <x v="5"/>
    <s v="ELC"/>
    <s v="51010797"/>
    <s v="51010797"/>
    <x v="4"/>
    <s v="G-2"/>
    <s v="S"/>
    <n v="0.76800000000000002"/>
    <n v="0.59499999999999997"/>
    <n v="96.599000000000004"/>
    <n v="366.45"/>
    <n v="463.04899999999998"/>
    <n v="0"/>
    <n v="718.65"/>
    <n v="0"/>
    <m/>
    <m/>
    <x v="0"/>
    <s v="ELC51010797G-2HI"/>
    <s v="Electro Centro S. A."/>
    <x v="10"/>
    <x v="10"/>
    <s v="C. H. San Francisco"/>
    <x v="200"/>
    <x v="4"/>
    <x v="4"/>
    <x v="38"/>
    <x v="1"/>
    <s v="Instalado"/>
    <s v="Operativo"/>
    <s v="Distribuidora"/>
    <x v="0"/>
    <x v="1"/>
    <x v="0"/>
    <x v="0"/>
    <s v="Estatal"/>
    <s v="CUSCO"/>
    <s v="CUSCO"/>
    <s v="LA CONVENCIÓN"/>
    <s v="ECHARATE"/>
    <n v="0"/>
    <x v="7"/>
    <n v="0"/>
    <x v="0"/>
    <n v="0"/>
    <x v="0"/>
    <x v="0"/>
    <n v="463.04899999999998"/>
    <n v="0.46304899999999999"/>
    <m/>
    <n v="6.4000000000000001E-2"/>
    <n v="4.9583333333333333E-2"/>
    <n v="7.6479999999999997"/>
    <n v="0"/>
    <n v="25"/>
    <s v="BASE DE DATOS"/>
    <m/>
  </r>
  <r>
    <s v="20"/>
    <x v="5"/>
    <s v="ELC"/>
    <s v="PP000194"/>
    <s v="PP000194"/>
    <x v="4"/>
    <s v="G-1"/>
    <s v="S"/>
    <n v="0.22"/>
    <n v="0.22"/>
    <n v="17.798999999999999"/>
    <n v="35.673000000000002"/>
    <n v="53.472000000000001"/>
    <n v="0"/>
    <n v="460.5"/>
    <n v="0"/>
    <m/>
    <m/>
    <x v="0"/>
    <s v="ELCPP000194G-1HI"/>
    <s v="Electro Centro S. A."/>
    <x v="10"/>
    <x v="10"/>
    <s v="C. H. Acobamba"/>
    <x v="201"/>
    <x v="4"/>
    <x v="4"/>
    <x v="37"/>
    <x v="1"/>
    <s v="Instalado"/>
    <s v="Operativo"/>
    <s v="Distribuidora"/>
    <x v="0"/>
    <x v="1"/>
    <x v="0"/>
    <x v="0"/>
    <s v="Estatal"/>
    <s v="HUANCAVELICA"/>
    <s v="HUANCAVELICA"/>
    <s v="ACOBAMBA"/>
    <s v="ACOBAMBA"/>
    <n v="0"/>
    <x v="7"/>
    <n v="0"/>
    <x v="0"/>
    <n v="0"/>
    <x v="0"/>
    <x v="0"/>
    <n v="53.472000000000001"/>
    <n v="5.3471999999999999E-2"/>
    <m/>
    <n v="1.8333333333333333E-2"/>
    <n v="1.8333333333333333E-2"/>
    <n v="7.6479999999999997"/>
    <n v="0"/>
    <n v="25"/>
    <s v="BASE DE DATOS"/>
    <m/>
  </r>
  <r>
    <s v="20"/>
    <x v="5"/>
    <s v="ELC"/>
    <s v="PP000694"/>
    <s v="PP000694"/>
    <x v="4"/>
    <s v="G-1"/>
    <s v="S"/>
    <n v="0.11"/>
    <n v="0.11"/>
    <n v="12.997"/>
    <n v="29.094999999999999"/>
    <n v="42.091999999999999"/>
    <n v="0"/>
    <n v="472"/>
    <n v="0"/>
    <m/>
    <m/>
    <x v="0"/>
    <s v="ELCPP000694G-1HI"/>
    <s v="Electro Centro S. A."/>
    <x v="10"/>
    <x v="10"/>
    <s v="C. H. Paccha"/>
    <x v="202"/>
    <x v="4"/>
    <x v="4"/>
    <x v="37"/>
    <x v="1"/>
    <s v="Instalado"/>
    <s v="Operativo"/>
    <s v="Distribuidora"/>
    <x v="0"/>
    <x v="1"/>
    <x v="0"/>
    <x v="0"/>
    <s v="Estatal"/>
    <s v="JUNIN"/>
    <s v="JUNIN"/>
    <s v="TARMA"/>
    <s v="TARMA"/>
    <n v="0"/>
    <x v="7"/>
    <n v="0"/>
    <x v="0"/>
    <n v="0"/>
    <x v="0"/>
    <x v="0"/>
    <n v="42.091999999999999"/>
    <n v="4.2091999999999997E-2"/>
    <m/>
    <n v="9.1666666666666667E-3"/>
    <n v="9.1666666666666667E-3"/>
    <n v="7.6479999999999997"/>
    <n v="0"/>
    <n v="25"/>
    <s v="BASE DE DATOS"/>
    <m/>
  </r>
  <r>
    <s v="20"/>
    <x v="5"/>
    <s v="ELC"/>
    <s v="PP000694"/>
    <s v="PP000694"/>
    <x v="4"/>
    <s v="G-2"/>
    <s v="S"/>
    <n v="0.11"/>
    <n v="0.11"/>
    <n v="14.845000000000001"/>
    <n v="35.542999999999999"/>
    <n v="50.387999999999998"/>
    <n v="0"/>
    <n v="499.42"/>
    <n v="0"/>
    <m/>
    <m/>
    <x v="0"/>
    <s v="ELCPP000694G-2HI"/>
    <s v="Electro Centro S. A."/>
    <x v="10"/>
    <x v="10"/>
    <s v="C. H. Paccha"/>
    <x v="202"/>
    <x v="4"/>
    <x v="4"/>
    <x v="38"/>
    <x v="1"/>
    <s v="Instalado"/>
    <s v="Operativo"/>
    <s v="Distribuidora"/>
    <x v="0"/>
    <x v="1"/>
    <x v="0"/>
    <x v="0"/>
    <s v="Estatal"/>
    <s v="JUNIN"/>
    <s v="JUNIN"/>
    <s v="TARMA"/>
    <s v="TARMA"/>
    <n v="0"/>
    <x v="7"/>
    <n v="0"/>
    <x v="0"/>
    <n v="0"/>
    <x v="0"/>
    <x v="0"/>
    <n v="50.387999999999998"/>
    <n v="5.0387999999999995E-2"/>
    <m/>
    <n v="9.1666666666666667E-3"/>
    <n v="9.1666666666666667E-3"/>
    <n v="7.6479999999999997"/>
    <n v="0"/>
    <n v="25"/>
    <s v="BASE DE DATOS"/>
    <m/>
  </r>
  <r>
    <s v="20"/>
    <x v="5"/>
    <s v="EILHIC"/>
    <s v="53200504"/>
    <s v="53200504"/>
    <x v="4"/>
    <s v="G1"/>
    <s v="S"/>
    <n v="0.73399999999999999"/>
    <n v="0.23699999999999999"/>
    <n v="40.789000000000001"/>
    <n v="129.76"/>
    <n v="170.54900000000001"/>
    <n v="0"/>
    <n v="718.25"/>
    <n v="0"/>
    <m/>
    <m/>
    <x v="0"/>
    <s v="EILHIC53200504G1HI"/>
    <s v="EILHICHA S.A."/>
    <x v="42"/>
    <x v="42"/>
    <s v="C.H. COLLO"/>
    <x v="133"/>
    <x v="4"/>
    <x v="4"/>
    <x v="13"/>
    <x v="1"/>
    <s v="Instalado"/>
    <s v="Operativo"/>
    <s v="Generadora"/>
    <x v="0"/>
    <x v="0"/>
    <x v="0"/>
    <x v="0"/>
    <s v="Privado"/>
    <s v="ANCASH"/>
    <s v="ANCASH"/>
    <s v="ASUNCION"/>
    <s v="CHACAS"/>
    <n v="0"/>
    <x v="7"/>
    <n v="0"/>
    <x v="0"/>
    <n v="0"/>
    <x v="0"/>
    <x v="0"/>
    <n v="170.54900000000001"/>
    <n v="0.17054900000000001"/>
    <m/>
    <n v="6.1166666666666668E-2"/>
    <n v="2.0416666666666666E-2"/>
    <n v="7.6479999999999997"/>
    <n v="-2.8421709430404007E-14"/>
    <n v="40"/>
    <s v="BASE DE DATOS"/>
    <m/>
  </r>
  <r>
    <s v="20"/>
    <x v="5"/>
    <s v="EILHIC"/>
    <s v="53200604"/>
    <s v="53200604"/>
    <x v="4"/>
    <s v="G1"/>
    <s v="S"/>
    <n v="0.85"/>
    <n v="0.24199999999999999"/>
    <n v="29.873999999999999"/>
    <n v="14.62"/>
    <n v="44.494"/>
    <n v="0"/>
    <n v="184"/>
    <n v="0"/>
    <m/>
    <m/>
    <x v="0"/>
    <s v="EILHIC53200604G1HI"/>
    <s v="EILHICHA S.A."/>
    <x v="42"/>
    <x v="42"/>
    <s v="C.H. JAMBON"/>
    <x v="134"/>
    <x v="4"/>
    <x v="4"/>
    <x v="13"/>
    <x v="1"/>
    <s v="Instalado"/>
    <s v="Operativo"/>
    <s v="Generadora"/>
    <x v="0"/>
    <x v="0"/>
    <x v="0"/>
    <x v="0"/>
    <s v="Privado"/>
    <s v="ANCASH"/>
    <s v="ANCASH"/>
    <s v="ASUNCION"/>
    <s v="CHACAS"/>
    <n v="0"/>
    <x v="7"/>
    <n v="0"/>
    <x v="0"/>
    <n v="0"/>
    <x v="0"/>
    <x v="0"/>
    <n v="44.494"/>
    <n v="4.4493999999999999E-2"/>
    <m/>
    <n v="7.0833333333333331E-2"/>
    <n v="2.5916666666666668E-2"/>
    <n v="7.6479999999999997"/>
    <n v="0"/>
    <n v="40"/>
    <s v="BASE DE DATOS"/>
    <m/>
  </r>
  <r>
    <s v="20"/>
    <x v="5"/>
    <s v="EILHIC"/>
    <s v="53200604"/>
    <s v="53200604"/>
    <x v="4"/>
    <s v="G2"/>
    <s v="S"/>
    <n v="0.32"/>
    <n v="0.14899999999999999"/>
    <n v="7.97"/>
    <n v="72.835999999999999"/>
    <n v="80.805999999999997"/>
    <n v="0"/>
    <n v="543.25"/>
    <n v="0"/>
    <m/>
    <m/>
    <x v="0"/>
    <s v="EILHIC53200604G2HI"/>
    <s v="EILHICHA S.A."/>
    <x v="42"/>
    <x v="42"/>
    <s v="C.H. JAMBON"/>
    <x v="134"/>
    <x v="4"/>
    <x v="4"/>
    <x v="14"/>
    <x v="1"/>
    <s v="Instalado"/>
    <s v="Operativo"/>
    <s v="Generadora"/>
    <x v="0"/>
    <x v="0"/>
    <x v="0"/>
    <x v="0"/>
    <s v="Privado"/>
    <s v="ANCASH"/>
    <s v="ANCASH"/>
    <s v="ASUNCION"/>
    <s v="CHACAS"/>
    <n v="0"/>
    <x v="7"/>
    <n v="0"/>
    <x v="0"/>
    <n v="0"/>
    <x v="0"/>
    <x v="0"/>
    <n v="80.805999999999997"/>
    <n v="8.0806000000000003E-2"/>
    <m/>
    <n v="2.6666666666666668E-2"/>
    <n v="1.3166666666666667E-2"/>
    <n v="7.6479999999999997"/>
    <n v="0"/>
    <n v="40"/>
    <s v="BASE DE DATOS"/>
    <m/>
  </r>
  <r>
    <s v="20"/>
    <x v="5"/>
    <s v="ELOR"/>
    <s v="31078697"/>
    <s v="31078697"/>
    <x v="4"/>
    <s v="Turbina 1"/>
    <s v="N"/>
    <n v="2.8370000000000002"/>
    <n v="0"/>
    <n v="0"/>
    <n v="0"/>
    <n v="0"/>
    <n v="0"/>
    <n v="0"/>
    <n v="0"/>
    <m/>
    <m/>
    <x v="0"/>
    <s v="ELOR31078697Turbina 1HI"/>
    <s v="Electro Oriente S. A."/>
    <x v="5"/>
    <x v="5"/>
    <s v="C. H. El Muyo"/>
    <x v="155"/>
    <x v="4"/>
    <x v="4"/>
    <x v="255"/>
    <x v="1"/>
    <s v="Instalado"/>
    <s v="Operativo"/>
    <s v="Distribuidora"/>
    <x v="0"/>
    <x v="1"/>
    <x v="0"/>
    <x v="0"/>
    <s v="Estatal"/>
    <s v="AMAZONAS"/>
    <s v="AMAZONAS"/>
    <s v="BAGUA"/>
    <s v="ARAMANGO"/>
    <n v="0"/>
    <x v="7"/>
    <n v="0"/>
    <x v="0"/>
    <n v="0"/>
    <x v="0"/>
    <x v="0"/>
    <n v="0"/>
    <n v="0"/>
    <m/>
    <n v="0.23641666666666669"/>
    <n v="0.21666666666666667"/>
    <n v="7.6479999999999997"/>
    <n v="0"/>
    <n v="20"/>
    <s v="BASE DE DATOS"/>
    <m/>
  </r>
  <r>
    <s v="20"/>
    <x v="5"/>
    <s v="ELOR"/>
    <s v="31078697"/>
    <s v="31078697"/>
    <x v="4"/>
    <s v="Turbina 2"/>
    <s v="S"/>
    <n v="2.8370000000000002"/>
    <n v="2.6"/>
    <n v="268.26"/>
    <n v="1269.2449999999999"/>
    <n v="1537.5050000000001"/>
    <n v="0"/>
    <n v="720"/>
    <n v="0"/>
    <m/>
    <m/>
    <x v="0"/>
    <s v="ELOR31078697Turbina 2HI"/>
    <s v="Electro Oriente S. A."/>
    <x v="5"/>
    <x v="5"/>
    <s v="C. H. El Muyo"/>
    <x v="155"/>
    <x v="4"/>
    <x v="4"/>
    <x v="256"/>
    <x v="1"/>
    <s v="Instalado"/>
    <s v="Operativo"/>
    <s v="Distribuidora"/>
    <x v="0"/>
    <x v="1"/>
    <x v="0"/>
    <x v="0"/>
    <s v="Estatal"/>
    <s v="AMAZONAS"/>
    <s v="AMAZONAS"/>
    <s v="BAGUA"/>
    <s v="ARAMANGO"/>
    <n v="0"/>
    <x v="7"/>
    <n v="0"/>
    <x v="0"/>
    <n v="0"/>
    <x v="0"/>
    <x v="0"/>
    <n v="1537.5050000000001"/>
    <n v="1.5375050000000001"/>
    <m/>
    <n v="0.23641666666666669"/>
    <n v="0.21666666666666667"/>
    <n v="7.6479999999999997"/>
    <n v="-2.2737367544323206E-13"/>
    <n v="20"/>
    <s v="BASE DE DATOS"/>
    <m/>
  </r>
  <r>
    <s v="20"/>
    <x v="5"/>
    <s v="ELOR"/>
    <s v="31078897"/>
    <s v="31078897"/>
    <x v="4"/>
    <s v="Turbina 1"/>
    <s v="S"/>
    <n v="1.59"/>
    <n v="1.45"/>
    <n v="153.53"/>
    <n v="706.20299999999997"/>
    <n v="859.73299999999995"/>
    <n v="9.26"/>
    <n v="703.39"/>
    <n v="0"/>
    <m/>
    <m/>
    <x v="0"/>
    <s v="ELOR31078897Turbina 1HI"/>
    <s v="Electro Oriente S. A."/>
    <x v="5"/>
    <x v="5"/>
    <s v="C. H. La Pelota"/>
    <x v="156"/>
    <x v="4"/>
    <x v="4"/>
    <x v="255"/>
    <x v="1"/>
    <s v="Instalado"/>
    <s v="Operativo"/>
    <s v="Distribuidora"/>
    <x v="0"/>
    <x v="1"/>
    <x v="0"/>
    <x v="0"/>
    <s v="Estatal"/>
    <s v="CAJAMARCA"/>
    <s v="CAJAMARCA"/>
    <s v="JAEN"/>
    <s v="JAEN"/>
    <n v="0"/>
    <x v="7"/>
    <n v="0"/>
    <x v="0"/>
    <n v="0"/>
    <x v="0"/>
    <x v="0"/>
    <n v="859.73299999999995"/>
    <n v="0.85973299999999997"/>
    <m/>
    <n v="0.13250000000000001"/>
    <n v="0.12083333333333333"/>
    <n v="7.6479999999999997"/>
    <n v="0"/>
    <n v="20"/>
    <s v="BASE DE DATOS"/>
    <m/>
  </r>
  <r>
    <s v="20"/>
    <x v="5"/>
    <s v="ELOR"/>
    <s v="31078897"/>
    <s v="31078897"/>
    <x v="4"/>
    <s v="Turbina 2"/>
    <s v="S"/>
    <n v="1.59"/>
    <n v="1.45"/>
    <n v="158.328"/>
    <n v="732.72799999999995"/>
    <n v="891.05600000000004"/>
    <n v="5.07"/>
    <n v="707.65"/>
    <n v="0"/>
    <m/>
    <m/>
    <x v="0"/>
    <s v="ELOR31078897Turbina 2HI"/>
    <s v="Electro Oriente S. A."/>
    <x v="5"/>
    <x v="5"/>
    <s v="C. H. La Pelota"/>
    <x v="156"/>
    <x v="4"/>
    <x v="4"/>
    <x v="256"/>
    <x v="1"/>
    <s v="Instalado"/>
    <s v="Operativo"/>
    <s v="Distribuidora"/>
    <x v="0"/>
    <x v="1"/>
    <x v="0"/>
    <x v="0"/>
    <s v="Estatal"/>
    <s v="CAJAMARCA"/>
    <s v="CAJAMARCA"/>
    <s v="JAEN"/>
    <s v="JAEN"/>
    <n v="0"/>
    <x v="7"/>
    <n v="0"/>
    <x v="0"/>
    <n v="0"/>
    <x v="0"/>
    <x v="0"/>
    <n v="891.05600000000004"/>
    <n v="0.89105600000000007"/>
    <m/>
    <n v="0.13250000000000001"/>
    <n v="0.12083333333333333"/>
    <n v="7.6479999999999997"/>
    <n v="-1.1368683772161603E-13"/>
    <n v="20"/>
    <s v="BASE DE DATOS"/>
    <m/>
  </r>
  <r>
    <s v="20"/>
    <x v="5"/>
    <s v="ELOR"/>
    <s v="51017302"/>
    <s v="51017302"/>
    <x v="4"/>
    <s v="Turbina 1"/>
    <s v="S"/>
    <n v="1.4379999999999999"/>
    <n v="1.4"/>
    <n v="125.986"/>
    <n v="593.471"/>
    <n v="719.45699999999999"/>
    <n v="0"/>
    <n v="715.4"/>
    <n v="0"/>
    <m/>
    <m/>
    <x v="0"/>
    <s v="ELOR51017302Turbina 1HI"/>
    <s v="Electro Oriente S. A."/>
    <x v="5"/>
    <x v="5"/>
    <s v="C. H. Quanda"/>
    <x v="157"/>
    <x v="4"/>
    <x v="4"/>
    <x v="255"/>
    <x v="1"/>
    <s v="Instalado"/>
    <s v="Operativo"/>
    <s v="Distribuidora"/>
    <x v="0"/>
    <x v="1"/>
    <x v="0"/>
    <x v="0"/>
    <s v="Estatal"/>
    <s v="CAJAMARCA"/>
    <s v="CAJAMARCA"/>
    <s v="SAN IGNACIO"/>
    <s v="SON JOSÉ DE LOURDES"/>
    <n v="0"/>
    <x v="7"/>
    <n v="0"/>
    <x v="1"/>
    <s v="-"/>
    <x v="0"/>
    <x v="0"/>
    <n v="719.45699999999999"/>
    <n v="0.71945700000000001"/>
    <m/>
    <n v="0.11983333333333333"/>
    <n v="0.11666666666666665"/>
    <n v="7.6479999999999997"/>
    <n v="0"/>
    <n v="20"/>
    <s v="BASE DE DATOS"/>
    <m/>
  </r>
  <r>
    <s v="20"/>
    <x v="5"/>
    <s v="ELOR"/>
    <s v="51017302"/>
    <s v="51017302"/>
    <x v="4"/>
    <s v="Turbina 2"/>
    <s v="S"/>
    <n v="1.4379999999999999"/>
    <n v="1.4"/>
    <n v="124.483"/>
    <n v="586.39099999999996"/>
    <n v="710.87400000000002"/>
    <n v="10.42"/>
    <n v="708.11"/>
    <n v="0"/>
    <m/>
    <m/>
    <x v="0"/>
    <s v="ELOR51017302Turbina 2HI"/>
    <s v="Electro Oriente S. A."/>
    <x v="5"/>
    <x v="5"/>
    <s v="C. H. Quanda"/>
    <x v="157"/>
    <x v="4"/>
    <x v="4"/>
    <x v="256"/>
    <x v="1"/>
    <s v="Instalado"/>
    <s v="Operativo"/>
    <s v="Distribuidora"/>
    <x v="0"/>
    <x v="1"/>
    <x v="0"/>
    <x v="0"/>
    <s v="Estatal"/>
    <s v="CAJAMARCA"/>
    <s v="CAJAMARCA"/>
    <s v="SAN IGNACIO"/>
    <s v="SON JOSÉ DE LOURDES"/>
    <n v="0"/>
    <x v="7"/>
    <n v="0"/>
    <x v="1"/>
    <s v="-"/>
    <x v="0"/>
    <x v="0"/>
    <n v="710.87400000000002"/>
    <n v="0.71087400000000001"/>
    <m/>
    <n v="0.11983333333333333"/>
    <n v="0.11666666666666665"/>
    <n v="7.6479999999999997"/>
    <n v="0"/>
    <n v="20"/>
    <s v="BASE DE DATOS"/>
    <m/>
  </r>
  <r>
    <s v="20"/>
    <x v="5"/>
    <s v="ELOR"/>
    <s v="41027393"/>
    <s v="41027393"/>
    <x v="4"/>
    <s v="T-1"/>
    <s v="N"/>
    <n v="0.2"/>
    <n v="0"/>
    <n v="0"/>
    <n v="0"/>
    <n v="0"/>
    <n v="0"/>
    <n v="0"/>
    <n v="0"/>
    <m/>
    <m/>
    <x v="0"/>
    <s v="ELOR41027393T-1HI"/>
    <s v="Electro Oriente S. A."/>
    <x v="5"/>
    <x v="5"/>
    <s v="C. H. Pucara"/>
    <x v="159"/>
    <x v="4"/>
    <x v="4"/>
    <x v="229"/>
    <x v="1"/>
    <s v="Instalado"/>
    <s v="Operativo"/>
    <s v="Distribuidora"/>
    <x v="0"/>
    <x v="1"/>
    <x v="0"/>
    <x v="0"/>
    <s v="Estatal"/>
    <s v="CAJAMARCA"/>
    <s v="CAJAMARCA"/>
    <s v="JAEN"/>
    <s v="JAEN"/>
    <n v="0"/>
    <x v="7"/>
    <n v="0"/>
    <x v="0"/>
    <n v="0"/>
    <x v="0"/>
    <x v="0"/>
    <n v="0"/>
    <n v="0"/>
    <m/>
    <n v="1.6666666666666666E-2"/>
    <n v="1.4999999999999999E-2"/>
    <n v="7.6479999999999997"/>
    <n v="0"/>
    <n v="20"/>
    <s v="BASE DE DATOS"/>
    <m/>
  </r>
  <r>
    <s v="20"/>
    <x v="5"/>
    <s v="ELOR"/>
    <s v="41027393"/>
    <s v="41027393"/>
    <x v="4"/>
    <s v="T-2"/>
    <s v="S"/>
    <n v="0.2"/>
    <n v="0.18"/>
    <n v="23.132999999999999"/>
    <n v="110.765"/>
    <n v="133.898"/>
    <n v="0"/>
    <n v="706.13"/>
    <n v="0"/>
    <m/>
    <m/>
    <x v="0"/>
    <s v="ELOR41027393T-2HI"/>
    <s v="Electro Oriente S. A."/>
    <x v="5"/>
    <x v="5"/>
    <s v="C. H. Pucara"/>
    <x v="159"/>
    <x v="4"/>
    <x v="4"/>
    <x v="259"/>
    <x v="1"/>
    <s v="Instalado"/>
    <s v="Operativo"/>
    <s v="Distribuidora"/>
    <x v="0"/>
    <x v="1"/>
    <x v="0"/>
    <x v="0"/>
    <s v="Estatal"/>
    <s v="CAJAMARCA"/>
    <s v="CAJAMARCA"/>
    <s v="JAEN"/>
    <s v="JAEN"/>
    <n v="0"/>
    <x v="7"/>
    <n v="0"/>
    <x v="0"/>
    <n v="0"/>
    <x v="0"/>
    <x v="0"/>
    <n v="133.898"/>
    <n v="0.13389799999999999"/>
    <m/>
    <n v="1.6666666666666666E-2"/>
    <n v="1.4999999999999999E-2"/>
    <n v="7.6479999999999997"/>
    <n v="0"/>
    <n v="20"/>
    <s v="BASE DE DATOS"/>
    <m/>
  </r>
  <r>
    <s v="20"/>
    <x v="5"/>
    <s v="ELOR"/>
    <s v="31077997"/>
    <s v="31077997"/>
    <x v="4"/>
    <s v="Turbina 1"/>
    <s v="S"/>
    <n v="1.2529999999999999"/>
    <n v="1.1499999999999999"/>
    <n v="97.769000000000005"/>
    <n v="408.577"/>
    <n v="506.346"/>
    <n v="0.04"/>
    <n v="719.65"/>
    <n v="0"/>
    <m/>
    <m/>
    <x v="0"/>
    <s v="ELOR31077997Turbina 1HI"/>
    <s v="Electro Oriente S. A."/>
    <x v="5"/>
    <x v="5"/>
    <s v="C. H. Caclic"/>
    <x v="158"/>
    <x v="4"/>
    <x v="4"/>
    <x v="255"/>
    <x v="1"/>
    <s v="Instalado"/>
    <s v="Operativo"/>
    <s v="Distribuidora"/>
    <x v="0"/>
    <x v="0"/>
    <x v="0"/>
    <x v="0"/>
    <s v="Estatal"/>
    <s v="AMAZONAS"/>
    <s v="AMAZONAS"/>
    <s v="LUYA"/>
    <s v="LUYA"/>
    <n v="0"/>
    <x v="7"/>
    <n v="0"/>
    <x v="0"/>
    <n v="0"/>
    <x v="0"/>
    <x v="0"/>
    <n v="506.346"/>
    <n v="0.50634599999999996"/>
    <m/>
    <n v="0.10441666666666666"/>
    <n v="9.5833333333333326E-2"/>
    <n v="7.6479999999999997"/>
    <n v="0"/>
    <n v="20"/>
    <s v="BASE DE DATOS"/>
    <m/>
  </r>
  <r>
    <s v="20"/>
    <x v="5"/>
    <s v="ELOR"/>
    <s v="31077997"/>
    <s v="31077997"/>
    <x v="4"/>
    <s v="Turbina 2"/>
    <s v="N"/>
    <n v="1.2529999999999999"/>
    <n v="0"/>
    <n v="0"/>
    <n v="0"/>
    <n v="0"/>
    <n v="0"/>
    <n v="0"/>
    <n v="0"/>
    <m/>
    <m/>
    <x v="0"/>
    <s v="ELOR31077997Turbina 2HI"/>
    <s v="Electro Oriente S. A."/>
    <x v="5"/>
    <x v="5"/>
    <s v="C. H. Caclic"/>
    <x v="158"/>
    <x v="4"/>
    <x v="4"/>
    <x v="256"/>
    <x v="1"/>
    <s v="Instalado"/>
    <s v="Operativo"/>
    <s v="Distribuidora"/>
    <x v="0"/>
    <x v="0"/>
    <x v="0"/>
    <x v="0"/>
    <s v="Estatal"/>
    <s v="AMAZONAS"/>
    <s v="AMAZONAS"/>
    <s v="LUYA"/>
    <s v="LUYA"/>
    <n v="0"/>
    <x v="7"/>
    <n v="0"/>
    <x v="0"/>
    <n v="0"/>
    <x v="0"/>
    <x v="0"/>
    <n v="0"/>
    <n v="0"/>
    <m/>
    <n v="0.10441666666666666"/>
    <n v="0"/>
    <n v="7.6479999999999997"/>
    <n v="0"/>
    <n v="20"/>
    <s v="BASE DE DATOS"/>
    <m/>
  </r>
  <r>
    <s v="20"/>
    <x v="5"/>
    <s v="ELOR"/>
    <s v="31077997"/>
    <s v="31077997"/>
    <x v="4"/>
    <s v="Turbina 3"/>
    <s v="S"/>
    <n v="1.2529999999999999"/>
    <n v="1.1499999999999999"/>
    <n v="93.664000000000001"/>
    <n v="374.63099999999997"/>
    <n v="468.29500000000002"/>
    <n v="23.09"/>
    <n v="696.9"/>
    <n v="0"/>
    <m/>
    <m/>
    <x v="0"/>
    <s v="ELOR31077997Turbina 3HI"/>
    <s v="Electro Oriente S. A."/>
    <x v="5"/>
    <x v="5"/>
    <s v="C. H. Caclic"/>
    <x v="158"/>
    <x v="4"/>
    <x v="4"/>
    <x v="258"/>
    <x v="1"/>
    <s v="Instalado"/>
    <s v="Operativo"/>
    <s v="Distribuidora"/>
    <x v="0"/>
    <x v="0"/>
    <x v="0"/>
    <x v="0"/>
    <s v="Estatal"/>
    <s v="AMAZONAS"/>
    <s v="AMAZONAS"/>
    <s v="LUYA"/>
    <s v="LUYA"/>
    <n v="0"/>
    <x v="7"/>
    <n v="0"/>
    <x v="0"/>
    <n v="0"/>
    <x v="0"/>
    <x v="0"/>
    <n v="468.29500000000002"/>
    <n v="0.46829500000000002"/>
    <m/>
    <n v="0.10441666666666666"/>
    <n v="9.5833333333333326E-2"/>
    <n v="7.6479999999999997"/>
    <n v="-5.6843418860808015E-14"/>
    <n v="20"/>
    <s v="BASE DE DATOS"/>
    <m/>
  </r>
  <r>
    <s v="20"/>
    <x v="5"/>
    <s v="ELOR"/>
    <s v="31077997"/>
    <s v="31077997"/>
    <x v="4"/>
    <s v="Turbina 4"/>
    <s v="S"/>
    <n v="1.2529999999999999"/>
    <n v="1.1499999999999999"/>
    <n v="98.203000000000003"/>
    <n v="419.33600000000001"/>
    <n v="517.53899999999999"/>
    <n v="2"/>
    <n v="717.98"/>
    <n v="0"/>
    <m/>
    <m/>
    <x v="0"/>
    <s v="ELOR31077997Turbina 4HI"/>
    <s v="Electro Oriente S. A."/>
    <x v="5"/>
    <x v="5"/>
    <s v="C. H. Caclic"/>
    <x v="158"/>
    <x v="4"/>
    <x v="4"/>
    <x v="257"/>
    <x v="1"/>
    <s v="Instalado"/>
    <s v="Operativo"/>
    <s v="Distribuidora"/>
    <x v="0"/>
    <x v="0"/>
    <x v="0"/>
    <x v="0"/>
    <s v="Estatal"/>
    <s v="AMAZONAS"/>
    <s v="AMAZONAS"/>
    <s v="LUYA"/>
    <s v="LUYA"/>
    <n v="0"/>
    <x v="7"/>
    <n v="0"/>
    <x v="0"/>
    <n v="0"/>
    <x v="0"/>
    <x v="0"/>
    <n v="517.53899999999999"/>
    <n v="0.51753899999999997"/>
    <m/>
    <n v="0.10441666666666666"/>
    <n v="9.5833333333333326E-2"/>
    <n v="7.6479999999999997"/>
    <n v="0"/>
    <n v="20"/>
    <s v="BASE DE DATOS"/>
    <m/>
  </r>
  <r>
    <s v="20"/>
    <x v="5"/>
    <s v="ELOR"/>
    <s v="31024193"/>
    <s v="31024193"/>
    <x v="4"/>
    <s v="1"/>
    <s v="S"/>
    <n v="3.3"/>
    <n v="3.3"/>
    <n v="372.69200000000001"/>
    <n v="612.34"/>
    <n v="985.03200000000004"/>
    <n v="2"/>
    <n v="443.06"/>
    <n v="3"/>
    <m/>
    <m/>
    <x v="0"/>
    <s v="ELOR310241931HI"/>
    <s v="Electro Oriente S. A."/>
    <x v="5"/>
    <x v="5"/>
    <s v="C. H. El Gera"/>
    <x v="160"/>
    <x v="4"/>
    <x v="4"/>
    <x v="44"/>
    <x v="1"/>
    <s v="Instalado"/>
    <s v="Operativo"/>
    <s v="Distribuidora"/>
    <x v="0"/>
    <x v="1"/>
    <x v="0"/>
    <x v="0"/>
    <s v="Estatal"/>
    <s v="SAN MARTÍN"/>
    <s v="SAN MARTÍN"/>
    <s v="MOYOBAMBA"/>
    <s v="JEPELACIO"/>
    <n v="0"/>
    <x v="7"/>
    <n v="0"/>
    <x v="0"/>
    <n v="0"/>
    <x v="0"/>
    <x v="0"/>
    <n v="985.03200000000004"/>
    <n v="0.98503200000000002"/>
    <m/>
    <n v="0.27499999999999997"/>
    <n v="0.27499999999999997"/>
    <n v="7.6479999999999997"/>
    <n v="0"/>
    <n v="20"/>
    <s v="BASE DE DATOS"/>
    <m/>
  </r>
  <r>
    <s v="20"/>
    <x v="5"/>
    <s v="ELOR"/>
    <s v="31024193"/>
    <s v="31024193"/>
    <x v="4"/>
    <s v="2"/>
    <s v="S"/>
    <n v="3.3"/>
    <n v="3.3"/>
    <n v="371.964"/>
    <n v="629.48599999999999"/>
    <n v="1001.45"/>
    <n v="2"/>
    <n v="356.17"/>
    <n v="3"/>
    <m/>
    <m/>
    <x v="0"/>
    <s v="ELOR310241932HI"/>
    <s v="Electro Oriente S. A."/>
    <x v="5"/>
    <x v="5"/>
    <s v="C. H. El Gera"/>
    <x v="160"/>
    <x v="4"/>
    <x v="4"/>
    <x v="171"/>
    <x v="1"/>
    <s v="Instalado"/>
    <s v="Operativo"/>
    <s v="Distribuidora"/>
    <x v="0"/>
    <x v="1"/>
    <x v="0"/>
    <x v="0"/>
    <s v="Estatal"/>
    <s v="SAN MARTÍN"/>
    <s v="SAN MARTÍN"/>
    <s v="MOYOBAMBA"/>
    <s v="JEPELACIO"/>
    <n v="0"/>
    <x v="7"/>
    <n v="0"/>
    <x v="0"/>
    <n v="0"/>
    <x v="0"/>
    <x v="0"/>
    <n v="1001.45"/>
    <n v="1.00145"/>
    <m/>
    <n v="0.27499999999999997"/>
    <n v="0.27499999999999997"/>
    <n v="7.6479999999999997"/>
    <n v="0"/>
    <n v="20"/>
    <s v="BASE DE DATOS"/>
    <m/>
  </r>
  <r>
    <s v="20"/>
    <x v="5"/>
    <s v="ELOR"/>
    <s v="31024193"/>
    <s v="31024193"/>
    <x v="4"/>
    <s v="3"/>
    <s v="S"/>
    <n v="2.5"/>
    <n v="2"/>
    <n v="191.81"/>
    <n v="285.483"/>
    <n v="477.29300000000001"/>
    <n v="2"/>
    <n v="445.6"/>
    <n v="2"/>
    <m/>
    <m/>
    <x v="0"/>
    <s v="ELOR310241933HI"/>
    <s v="Electro Oriente S. A."/>
    <x v="5"/>
    <x v="5"/>
    <s v="C. H. El Gera"/>
    <x v="160"/>
    <x v="4"/>
    <x v="4"/>
    <x v="172"/>
    <x v="1"/>
    <s v="Instalado"/>
    <s v="Operativo"/>
    <s v="Distribuidora"/>
    <x v="0"/>
    <x v="1"/>
    <x v="0"/>
    <x v="0"/>
    <s v="Estatal"/>
    <s v="SAN MARTÍN"/>
    <s v="SAN MARTÍN"/>
    <s v="MOYOBAMBA"/>
    <s v="JEPELACIO"/>
    <n v="0"/>
    <x v="7"/>
    <n v="0"/>
    <x v="0"/>
    <n v="0"/>
    <x v="0"/>
    <x v="0"/>
    <n v="477.29300000000001"/>
    <n v="0.47729300000000002"/>
    <m/>
    <n v="0.20833333333333334"/>
    <n v="0.16666666666666666"/>
    <n v="7.6479999999999997"/>
    <n v="0"/>
    <n v="20"/>
    <s v="BASE DE DATOS"/>
    <m/>
  </r>
  <r>
    <s v="20"/>
    <x v="5"/>
    <s v="ELOR"/>
    <s v="31024293"/>
    <s v="31024293"/>
    <x v="4"/>
    <s v="G1"/>
    <s v="N"/>
    <n v="0.4"/>
    <n v="0.25"/>
    <n v="0"/>
    <n v="0"/>
    <n v="0"/>
    <n v="0"/>
    <n v="0"/>
    <n v="0"/>
    <m/>
    <m/>
    <x v="0"/>
    <s v="ELOR31024293G1HI"/>
    <s v="Electro Oriente S. A."/>
    <x v="5"/>
    <x v="5"/>
    <s v="C.H. Shitarayacu"/>
    <x v="161"/>
    <x v="4"/>
    <x v="4"/>
    <x v="13"/>
    <x v="1"/>
    <s v="Instalado"/>
    <s v="Inoperativo"/>
    <s v="Distribuidora"/>
    <x v="0"/>
    <x v="1"/>
    <x v="0"/>
    <x v="0"/>
    <s v="Estatal"/>
    <s v="SAN MARTÍN"/>
    <s v="SAN MARTÍN"/>
    <s v="MARISCAL CACERES"/>
    <s v="PACHIZA"/>
    <n v="0"/>
    <x v="7"/>
    <n v="0"/>
    <x v="0"/>
    <n v="0"/>
    <x v="0"/>
    <x v="0"/>
    <n v="0"/>
    <n v="0"/>
    <m/>
    <n v="3.3333333333333333E-2"/>
    <n v="2.0833333333333332E-2"/>
    <n v="7.6479999999999997"/>
    <n v="0"/>
    <n v="20"/>
    <s v="BASE DE DATOS"/>
    <m/>
  </r>
  <r>
    <s v="20"/>
    <x v="5"/>
    <s v="ELOR"/>
    <s v="31024293"/>
    <s v="31024293"/>
    <x v="4"/>
    <s v="G2"/>
    <s v="S"/>
    <n v="0.4"/>
    <n v="0.25"/>
    <n v="20.814"/>
    <n v="8.2219999999999995"/>
    <n v="29.036000000000001"/>
    <n v="5"/>
    <n v="232"/>
    <n v="1"/>
    <m/>
    <m/>
    <x v="0"/>
    <s v="ELOR31024293G2HI"/>
    <s v="Electro Oriente S. A."/>
    <x v="5"/>
    <x v="5"/>
    <s v="C.H. Shitarayacu"/>
    <x v="161"/>
    <x v="4"/>
    <x v="4"/>
    <x v="14"/>
    <x v="1"/>
    <s v="Instalado"/>
    <s v="Operativo"/>
    <s v="Distribuidora"/>
    <x v="0"/>
    <x v="1"/>
    <x v="0"/>
    <x v="0"/>
    <s v="Estatal"/>
    <s v="SAN MARTÍN"/>
    <s v="SAN MARTÍN"/>
    <s v="MARISCAL CACERES"/>
    <s v="PACHIZA"/>
    <n v="0"/>
    <x v="7"/>
    <n v="0"/>
    <x v="0"/>
    <n v="0"/>
    <x v="0"/>
    <x v="0"/>
    <n v="29.036000000000001"/>
    <n v="2.9036000000000003E-2"/>
    <m/>
    <n v="3.3333333333333333E-2"/>
    <n v="2.0833333333333332E-2"/>
    <n v="7.6479999999999997"/>
    <n v="0"/>
    <n v="20"/>
    <s v="BASE DE DATOS"/>
    <m/>
  </r>
  <r>
    <s v="20"/>
    <x v="5"/>
    <s v="ELOR"/>
    <s v="41113900"/>
    <s v="41113900"/>
    <x v="4"/>
    <s v="Grupo 1"/>
    <s v="S"/>
    <n v="0.06"/>
    <n v="0"/>
    <n v="0"/>
    <n v="0"/>
    <n v="0"/>
    <n v="0"/>
    <n v="0"/>
    <n v="0"/>
    <m/>
    <m/>
    <x v="0"/>
    <s v="ELOR41113900Grupo 1HI"/>
    <s v="Electro Oriente S. A."/>
    <x v="5"/>
    <x v="5"/>
    <s v="C. H. Tabaconas"/>
    <x v="162"/>
    <x v="4"/>
    <x v="4"/>
    <x v="44"/>
    <x v="1"/>
    <s v="Instalado"/>
    <s v="Operativo"/>
    <s v="Distribuidora"/>
    <x v="0"/>
    <x v="0"/>
    <x v="0"/>
    <x v="0"/>
    <s v="Estatal"/>
    <s v="CAJAMARCA"/>
    <s v="CAJAMARCA"/>
    <s v="SAN IGNACIO"/>
    <s v="TABACONAS"/>
    <n v="0"/>
    <x v="7"/>
    <n v="0"/>
    <x v="0"/>
    <n v="0"/>
    <x v="0"/>
    <x v="0"/>
    <n v="0"/>
    <n v="0"/>
    <m/>
    <n v="5.0000000000000001E-3"/>
    <n v="0"/>
    <n v="7.6479999999999997"/>
    <n v="0"/>
    <n v="20"/>
    <s v="BASE DE DATOS"/>
    <m/>
  </r>
  <r>
    <s v="20"/>
    <x v="5"/>
    <s v="ELOR"/>
    <s v="41113900"/>
    <s v="41113900"/>
    <x v="4"/>
    <s v="Grupo 2"/>
    <s v="S"/>
    <n v="0.06"/>
    <n v="0"/>
    <n v="0"/>
    <n v="0"/>
    <n v="0"/>
    <n v="0"/>
    <n v="0"/>
    <n v="0"/>
    <m/>
    <m/>
    <x v="0"/>
    <s v="ELOR41113900Grupo 2HI"/>
    <s v="Electro Oriente S. A."/>
    <x v="5"/>
    <x v="5"/>
    <s v="C. H. Tabaconas"/>
    <x v="162"/>
    <x v="4"/>
    <x v="4"/>
    <x v="171"/>
    <x v="1"/>
    <s v="Instalado"/>
    <s v="Operativo"/>
    <s v="Distribuidora"/>
    <x v="0"/>
    <x v="0"/>
    <x v="0"/>
    <x v="0"/>
    <s v="Estatal"/>
    <s v="CAJAMARCA"/>
    <s v="CAJAMARCA"/>
    <s v="SAN IGNACIO"/>
    <s v="TABACONAS"/>
    <n v="0"/>
    <x v="7"/>
    <n v="0"/>
    <x v="0"/>
    <n v="0"/>
    <x v="0"/>
    <x v="0"/>
    <n v="0"/>
    <n v="0"/>
    <m/>
    <n v="5.0000000000000001E-3"/>
    <n v="0"/>
    <n v="7.6479999999999997"/>
    <n v="0"/>
    <n v="20"/>
    <s v="BASE DE DATOS"/>
    <m/>
  </r>
  <r>
    <s v="20"/>
    <x v="5"/>
    <s v="ELPU"/>
    <s v="51015199"/>
    <s v="51015199"/>
    <x v="4"/>
    <s v="BOVING 1"/>
    <s v="S"/>
    <n v="1.5"/>
    <n v="1.2"/>
    <n v="114.6"/>
    <n v="525.91"/>
    <n v="640.51"/>
    <n v="0"/>
    <n v="697.75"/>
    <n v="22.25"/>
    <m/>
    <m/>
    <x v="0"/>
    <s v="ELPU51015199BOVING 1HI"/>
    <s v="Electro Puno S.A.A."/>
    <x v="45"/>
    <x v="45"/>
    <s v="C. H. Sandia"/>
    <x v="168"/>
    <x v="4"/>
    <x v="4"/>
    <x v="270"/>
    <x v="1"/>
    <s v="Instalado"/>
    <s v="Operativo"/>
    <s v="Distribuidora"/>
    <x v="0"/>
    <x v="1"/>
    <x v="0"/>
    <x v="0"/>
    <s v="Estatal"/>
    <s v="PUNO"/>
    <s v="PUNO"/>
    <s v="SANDIA"/>
    <s v="SANDIA"/>
    <n v="0"/>
    <x v="7"/>
    <n v="0"/>
    <x v="0"/>
    <n v="0"/>
    <x v="0"/>
    <x v="0"/>
    <n v="640.51"/>
    <n v="0.64051000000000002"/>
    <m/>
    <n v="0.125"/>
    <n v="9.9999999999999992E-2"/>
    <n v="7.6479999999999997"/>
    <n v="0"/>
    <n v="21"/>
    <s v="BASE DE DATOS"/>
    <m/>
  </r>
  <r>
    <s v="20"/>
    <x v="5"/>
    <s v="ELPU"/>
    <s v="51015199"/>
    <s v="51015199"/>
    <x v="4"/>
    <s v="BOVING 2"/>
    <s v="S"/>
    <n v="1.5"/>
    <n v="1.2"/>
    <n v="127.65"/>
    <n v="589.21"/>
    <n v="716.86"/>
    <n v="0"/>
    <n v="720"/>
    <n v="0"/>
    <m/>
    <m/>
    <x v="0"/>
    <s v="ELPU51015199BOVING 2HI"/>
    <s v="Electro Puno S.A.A."/>
    <x v="45"/>
    <x v="45"/>
    <s v="C. H. Sandia"/>
    <x v="168"/>
    <x v="4"/>
    <x v="4"/>
    <x v="271"/>
    <x v="1"/>
    <s v="Instalado"/>
    <s v="Operativo"/>
    <s v="Distribuidora"/>
    <x v="0"/>
    <x v="1"/>
    <x v="0"/>
    <x v="0"/>
    <s v="Estatal"/>
    <s v="PUNO"/>
    <s v="PUNO"/>
    <s v="SANDIA"/>
    <s v="SANDIA"/>
    <n v="0"/>
    <x v="7"/>
    <n v="0"/>
    <x v="0"/>
    <n v="0"/>
    <x v="0"/>
    <x v="0"/>
    <n v="716.86"/>
    <n v="0.71686000000000005"/>
    <m/>
    <n v="0.125"/>
    <n v="9.9999999999999992E-2"/>
    <n v="7.6479999999999997"/>
    <n v="0"/>
    <n v="21"/>
    <s v="BASE DE DATOS"/>
    <m/>
  </r>
  <r>
    <s v="20"/>
    <x v="5"/>
    <s v="ELPU"/>
    <s v="51015199"/>
    <s v="51015199"/>
    <x v="4"/>
    <s v="HYHC"/>
    <s v="S"/>
    <n v="1.5"/>
    <n v="1.29"/>
    <n v="0"/>
    <n v="0"/>
    <n v="0"/>
    <n v="0"/>
    <n v="0"/>
    <n v="720"/>
    <m/>
    <m/>
    <x v="0"/>
    <s v="ELPU51015199HYHCHI"/>
    <s v="Electro Puno S.A.A."/>
    <x v="45"/>
    <x v="45"/>
    <s v="C. H. Sandia"/>
    <x v="168"/>
    <x v="4"/>
    <x v="4"/>
    <x v="272"/>
    <x v="1"/>
    <s v="Instalado"/>
    <s v="Operativo"/>
    <s v="Distribuidora"/>
    <x v="0"/>
    <x v="1"/>
    <x v="0"/>
    <x v="0"/>
    <s v="Estatal"/>
    <s v="PUNO"/>
    <s v="PUNO"/>
    <s v="SANDIA"/>
    <s v="SANDIA"/>
    <n v="0"/>
    <x v="7"/>
    <n v="0"/>
    <x v="0"/>
    <n v="0"/>
    <x v="0"/>
    <x v="0"/>
    <n v="0"/>
    <n v="0"/>
    <m/>
    <n v="0.125"/>
    <n v="0.1075"/>
    <n v="7.6479999999999997"/>
    <n v="0"/>
    <n v="21"/>
    <s v="BASE DE DATOS"/>
    <m/>
  </r>
  <r>
    <s v="20"/>
    <x v="5"/>
    <s v="ELSE"/>
    <s v="33009600"/>
    <s v="33009600"/>
    <x v="4"/>
    <s v="Francis II"/>
    <s v="S"/>
    <n v="0.2"/>
    <n v="0.2"/>
    <n v="27.236000000000001"/>
    <n v="103.496"/>
    <n v="130.732"/>
    <n v="14.58"/>
    <n v="705"/>
    <n v="0.42"/>
    <m/>
    <m/>
    <x v="0"/>
    <s v="ELSE33009600Francis IIHI"/>
    <s v="Electro Sur Este S. A."/>
    <x v="8"/>
    <x v="8"/>
    <s v="C. H. Vilcabamba"/>
    <x v="183"/>
    <x v="4"/>
    <x v="4"/>
    <x v="285"/>
    <x v="1"/>
    <s v="Instalado"/>
    <s v="Operativo"/>
    <s v="Distribuidora"/>
    <x v="0"/>
    <x v="1"/>
    <x v="0"/>
    <x v="0"/>
    <s v="Estatal"/>
    <s v="APURIMAC"/>
    <s v="APURIMAC"/>
    <s v="GRAU"/>
    <s v="VILCABAMBA"/>
    <n v="0"/>
    <x v="7"/>
    <n v="0"/>
    <x v="0"/>
    <n v="0"/>
    <x v="0"/>
    <x v="0"/>
    <n v="130.732"/>
    <n v="0.13073199999999999"/>
    <m/>
    <n v="1.6666666666666666E-2"/>
    <n v="1.6666666666666666E-2"/>
    <n v="7.6479999999999997"/>
    <n v="0"/>
    <n v="22"/>
    <s v="BASE DE DATOS"/>
    <m/>
  </r>
  <r>
    <s v="20"/>
    <x v="5"/>
    <s v="ELSE"/>
    <s v="33010600"/>
    <s v="33010600"/>
    <x v="4"/>
    <s v="Pelton"/>
    <s v="S"/>
    <n v="1.6"/>
    <n v="1.5"/>
    <n v="102.705"/>
    <n v="390.27699999999999"/>
    <n v="492.98200000000003"/>
    <n v="140.27000000000001"/>
    <n v="579.5"/>
    <n v="0.23"/>
    <m/>
    <m/>
    <x v="0"/>
    <s v="ELSE33010600PeltonHI"/>
    <s v="Electro Sur Este S. A."/>
    <x v="8"/>
    <x v="8"/>
    <s v="C. H. Mancahuara"/>
    <x v="184"/>
    <x v="4"/>
    <x v="4"/>
    <x v="286"/>
    <x v="1"/>
    <s v="Instalado"/>
    <s v="Operativo"/>
    <s v="Distribuidora"/>
    <x v="0"/>
    <x v="1"/>
    <x v="0"/>
    <x v="0"/>
    <s v="Estatal"/>
    <s v="APURIMAC"/>
    <s v="APURIMAC"/>
    <s v="GRAU"/>
    <s v="CURASCO"/>
    <n v="0"/>
    <x v="7"/>
    <n v="0"/>
    <x v="0"/>
    <n v="0"/>
    <x v="0"/>
    <x v="0"/>
    <n v="492.98200000000003"/>
    <n v="0.49298200000000003"/>
    <m/>
    <n v="0.13333333333333333"/>
    <n v="0.125"/>
    <n v="7.6479999999999997"/>
    <n v="-5.6843418860808015E-14"/>
    <n v="22"/>
    <s v="BASE DE DATOS"/>
    <m/>
  </r>
  <r>
    <s v="20"/>
    <x v="5"/>
    <s v="ELSE"/>
    <s v="33010600"/>
    <s v="33010600"/>
    <x v="4"/>
    <s v="Pelton 2"/>
    <s v="S"/>
    <n v="1.6"/>
    <n v="1.5"/>
    <n v="144.351"/>
    <n v="548.53499999999997"/>
    <n v="692.88599999999997"/>
    <n v="69"/>
    <n v="651"/>
    <n v="0"/>
    <m/>
    <m/>
    <x v="0"/>
    <s v="ELSE33010600Pelton 2HI"/>
    <s v="Electro Sur Este S. A."/>
    <x v="8"/>
    <x v="8"/>
    <s v="C. H. Mancahuara"/>
    <x v="184"/>
    <x v="4"/>
    <x v="4"/>
    <x v="287"/>
    <x v="1"/>
    <s v="Instalado"/>
    <s v="Operativo"/>
    <s v="Distribuidora"/>
    <x v="0"/>
    <x v="1"/>
    <x v="0"/>
    <x v="0"/>
    <s v="Estatal"/>
    <s v="APURIMAC"/>
    <s v="APURIMAC"/>
    <s v="GRAU"/>
    <s v="CURASCO"/>
    <n v="0"/>
    <x v="7"/>
    <n v="0"/>
    <x v="0"/>
    <n v="0"/>
    <x v="0"/>
    <x v="0"/>
    <n v="692.88599999999997"/>
    <n v="0.692886"/>
    <m/>
    <n v="0.13333333333333333"/>
    <n v="0.125"/>
    <n v="7.6479999999999997"/>
    <n v="0"/>
    <n v="22"/>
    <s v="BASE DE DATOS"/>
    <m/>
  </r>
  <r>
    <s v="20"/>
    <x v="5"/>
    <s v="ELSE"/>
    <s v="00400000"/>
    <s v="00400000"/>
    <x v="4"/>
    <s v="Grupo 1"/>
    <s v="S"/>
    <n v="0.312"/>
    <n v="0.28999999999999998"/>
    <n v="41.091000000000001"/>
    <n v="156.14599999999999"/>
    <n v="197.238"/>
    <n v="21"/>
    <n v="699"/>
    <n v="0"/>
    <m/>
    <m/>
    <x v="0"/>
    <s v="ELSE00400000Grupo 1HI"/>
    <s v="Electro Sur Este S. A."/>
    <x v="8"/>
    <x v="8"/>
    <s v="C. H. Hercca"/>
    <x v="185"/>
    <x v="4"/>
    <x v="4"/>
    <x v="44"/>
    <x v="1"/>
    <s v="Instalado"/>
    <s v="Operativo"/>
    <s v="Distribuidora"/>
    <x v="0"/>
    <x v="1"/>
    <x v="0"/>
    <x v="0"/>
    <s v="Estatal"/>
    <s v="CUSCO"/>
    <s v="CUSCO"/>
    <s v="CANCHIS"/>
    <s v="SICUANI"/>
    <n v="0"/>
    <x v="7"/>
    <n v="0"/>
    <x v="0"/>
    <n v="0"/>
    <x v="0"/>
    <x v="0"/>
    <n v="197.238"/>
    <n v="0.197238"/>
    <m/>
    <n v="2.5999999999999999E-2"/>
    <n v="2.2500000000000003E-2"/>
    <n v="7.6479999999999997"/>
    <n v="-1.0000000000047748E-3"/>
    <n v="22"/>
    <s v="BASE DE DATOS"/>
    <m/>
  </r>
  <r>
    <s v="20"/>
    <x v="5"/>
    <s v="ELSE"/>
    <s v="00400000"/>
    <s v="00400000"/>
    <x v="4"/>
    <s v="Grupo 2"/>
    <s v="S"/>
    <n v="0.312"/>
    <n v="0.27"/>
    <n v="28.292999999999999"/>
    <n v="107.514"/>
    <n v="135.80699999999999"/>
    <n v="198.5"/>
    <n v="521.5"/>
    <n v="0"/>
    <m/>
    <m/>
    <x v="0"/>
    <s v="ELSE00400000Grupo 2HI"/>
    <s v="Electro Sur Este S. A."/>
    <x v="8"/>
    <x v="8"/>
    <s v="C. H. Hercca"/>
    <x v="185"/>
    <x v="4"/>
    <x v="4"/>
    <x v="171"/>
    <x v="1"/>
    <s v="Instalado"/>
    <s v="Operativo"/>
    <s v="Distribuidora"/>
    <x v="0"/>
    <x v="1"/>
    <x v="0"/>
    <x v="0"/>
    <s v="Estatal"/>
    <s v="CUSCO"/>
    <s v="CUSCO"/>
    <s v="CANCHIS"/>
    <s v="SICUANI"/>
    <n v="0"/>
    <x v="7"/>
    <n v="0"/>
    <x v="0"/>
    <n v="0"/>
    <x v="0"/>
    <x v="0"/>
    <n v="135.80699999999999"/>
    <n v="0.13580699999999998"/>
    <m/>
    <n v="2.5999999999999999E-2"/>
    <n v="2.4166666666666666E-2"/>
    <n v="7.6479999999999997"/>
    <n v="0"/>
    <n v="22"/>
    <s v="BASE DE DATOS"/>
    <m/>
  </r>
  <r>
    <s v="20"/>
    <x v="5"/>
    <s v="ELSE"/>
    <s v="00400000"/>
    <s v="00400000"/>
    <x v="4"/>
    <s v="Grupo 3"/>
    <s v="S"/>
    <n v="0.41599999999999998"/>
    <n v="0.41"/>
    <n v="60.689"/>
    <n v="230.61699999999999"/>
    <n v="291.30500000000001"/>
    <n v="24.5"/>
    <n v="695.5"/>
    <n v="0"/>
    <m/>
    <m/>
    <x v="0"/>
    <s v="ELSE00400000Grupo 3HI"/>
    <s v="Electro Sur Este S. A."/>
    <x v="8"/>
    <x v="8"/>
    <s v="C. H. Hercca"/>
    <x v="185"/>
    <x v="4"/>
    <x v="4"/>
    <x v="172"/>
    <x v="1"/>
    <s v="Instalado"/>
    <s v="Operativo"/>
    <s v="Distribuidora"/>
    <x v="0"/>
    <x v="1"/>
    <x v="0"/>
    <x v="0"/>
    <s v="Estatal"/>
    <s v="CUSCO"/>
    <s v="CUSCO"/>
    <s v="CANCHIS"/>
    <s v="SICUANI"/>
    <n v="0"/>
    <x v="7"/>
    <n v="0"/>
    <x v="0"/>
    <n v="0"/>
    <x v="0"/>
    <x v="0"/>
    <n v="291.30500000000001"/>
    <n v="0.29130499999999998"/>
    <m/>
    <n v="3.4666666666666665E-2"/>
    <n v="3.4166666666666665E-2"/>
    <n v="7.6479999999999997"/>
    <n v="9.9999999997635314E-4"/>
    <n v="22"/>
    <s v="BASE DE DATOS"/>
    <m/>
  </r>
  <r>
    <s v="20"/>
    <x v="5"/>
    <s v="ELSE"/>
    <s v="51013098"/>
    <s v="51013098"/>
    <x v="4"/>
    <s v="Grupo 1"/>
    <s v="S"/>
    <n v="0.5"/>
    <n v="0.5"/>
    <n v="64.831000000000003"/>
    <n v="246.357"/>
    <n v="311.18700000000001"/>
    <n v="19.75"/>
    <n v="700.25"/>
    <n v="0"/>
    <m/>
    <m/>
    <x v="0"/>
    <s v="ELSE51013098Grupo 1HI"/>
    <s v="Electro Sur Este S. A."/>
    <x v="8"/>
    <x v="8"/>
    <s v="C. H. Chuyapi"/>
    <x v="186"/>
    <x v="4"/>
    <x v="4"/>
    <x v="44"/>
    <x v="1"/>
    <s v="Instalado"/>
    <s v="Operativo"/>
    <s v="Distribuidora"/>
    <x v="0"/>
    <x v="1"/>
    <x v="0"/>
    <x v="0"/>
    <s v="Estatal"/>
    <s v="CUSCO"/>
    <s v="CUSCO"/>
    <s v="LA CONVENCION"/>
    <s v="QUILLABAMBA"/>
    <n v="0"/>
    <x v="7"/>
    <n v="0"/>
    <x v="0"/>
    <n v="0"/>
    <x v="0"/>
    <x v="0"/>
    <n v="311.18700000000001"/>
    <n v="0.31118699999999999"/>
    <m/>
    <n v="4.1666666666666664E-2"/>
    <n v="4.1666666666666664E-2"/>
    <n v="7.6479999999999997"/>
    <n v="9.9999999997635314E-4"/>
    <n v="22"/>
    <s v="BASE DE DATOS"/>
    <m/>
  </r>
  <r>
    <s v="20"/>
    <x v="5"/>
    <s v="ELSE"/>
    <s v="51013098"/>
    <s v="51013098"/>
    <x v="4"/>
    <s v="Grupo 2"/>
    <s v="S"/>
    <n v="0.5"/>
    <n v="0.5"/>
    <n v="66.222999999999999"/>
    <n v="251.64699999999999"/>
    <n v="317.87"/>
    <n v="23.25"/>
    <n v="696.75"/>
    <n v="0"/>
    <m/>
    <m/>
    <x v="0"/>
    <s v="ELSE51013098Grupo 2HI"/>
    <s v="Electro Sur Este S. A."/>
    <x v="8"/>
    <x v="8"/>
    <s v="C. H. Chuyapi"/>
    <x v="186"/>
    <x v="4"/>
    <x v="4"/>
    <x v="171"/>
    <x v="1"/>
    <s v="Instalado"/>
    <s v="Operativo"/>
    <s v="Distribuidora"/>
    <x v="0"/>
    <x v="1"/>
    <x v="0"/>
    <x v="0"/>
    <s v="Estatal"/>
    <s v="CUSCO"/>
    <s v="CUSCO"/>
    <s v="LA CONVENCION"/>
    <s v="QUILLABAMBA"/>
    <n v="0"/>
    <x v="7"/>
    <n v="0"/>
    <x v="0"/>
    <n v="0"/>
    <x v="0"/>
    <x v="0"/>
    <n v="317.87"/>
    <n v="0.31786999999999999"/>
    <m/>
    <n v="4.1666666666666664E-2"/>
    <n v="4.1666666666666664E-2"/>
    <n v="7.6479999999999997"/>
    <n v="0"/>
    <n v="22"/>
    <s v="BASE DE DATOS"/>
    <m/>
  </r>
  <r>
    <s v="20"/>
    <x v="5"/>
    <s v="ELSE"/>
    <s v="51013098"/>
    <s v="51013098"/>
    <x v="4"/>
    <s v="Grupo 3"/>
    <s v="S"/>
    <n v="0.5"/>
    <n v="0.4"/>
    <n v="44.741"/>
    <n v="170.01599999999999"/>
    <n v="214.75700000000001"/>
    <n v="16"/>
    <n v="704"/>
    <n v="0"/>
    <m/>
    <m/>
    <x v="0"/>
    <s v="ELSE51013098Grupo 3HI"/>
    <s v="Electro Sur Este S. A."/>
    <x v="8"/>
    <x v="8"/>
    <s v="C. H. Chuyapi"/>
    <x v="186"/>
    <x v="4"/>
    <x v="4"/>
    <x v="172"/>
    <x v="1"/>
    <s v="Instalado"/>
    <s v="Operativo"/>
    <s v="Distribuidora"/>
    <x v="0"/>
    <x v="1"/>
    <x v="0"/>
    <x v="0"/>
    <s v="Estatal"/>
    <s v="CUSCO"/>
    <s v="CUSCO"/>
    <s v="LA CONVENCION"/>
    <s v="QUILLABAMBA"/>
    <n v="0"/>
    <x v="7"/>
    <n v="0"/>
    <x v="0"/>
    <n v="0"/>
    <x v="0"/>
    <x v="0"/>
    <n v="214.75700000000001"/>
    <n v="0.214757"/>
    <m/>
    <n v="4.1666666666666664E-2"/>
    <n v="3.3333333333333333E-2"/>
    <n v="7.6479999999999997"/>
    <n v="0"/>
    <n v="22"/>
    <s v="BASE DE DATOS"/>
    <m/>
  </r>
  <r>
    <s v="20"/>
    <x v="5"/>
    <s v="ELSE"/>
    <s v="33006600"/>
    <s v="33006600"/>
    <x v="4"/>
    <s v="Grupo 1"/>
    <s v="S"/>
    <n v="0.16"/>
    <n v="0.14000000000000001"/>
    <n v="15.866"/>
    <n v="60.29"/>
    <n v="76.156000000000006"/>
    <n v="117.65"/>
    <n v="596"/>
    <n v="6.35"/>
    <m/>
    <m/>
    <x v="0"/>
    <s v="ELSE33006600Grupo 1HI"/>
    <s v="Electro Sur Este S. A."/>
    <x v="8"/>
    <x v="8"/>
    <s v="C. H. Huancaray"/>
    <x v="180"/>
    <x v="4"/>
    <x v="4"/>
    <x v="44"/>
    <x v="1"/>
    <s v="Instalado"/>
    <s v="Operativo"/>
    <s v="Distribuidora"/>
    <x v="0"/>
    <x v="1"/>
    <x v="0"/>
    <x v="0"/>
    <s v="Estatal"/>
    <s v="APURIMAC"/>
    <s v="APURIMAC"/>
    <s v="ANDAHUAYLAS"/>
    <s v="HUANCARAY"/>
    <n v="0"/>
    <x v="7"/>
    <n v="0"/>
    <x v="0"/>
    <n v="0"/>
    <x v="0"/>
    <x v="0"/>
    <n v="76.156000000000006"/>
    <n v="7.6156000000000001E-2"/>
    <m/>
    <n v="1.3333333333333334E-2"/>
    <n v="1.1666666666666667E-2"/>
    <n v="7.6479999999999997"/>
    <n v="0"/>
    <n v="22"/>
    <s v="BASE DE DATOS"/>
    <m/>
  </r>
  <r>
    <s v="20"/>
    <x v="5"/>
    <s v="ELSE"/>
    <s v="33006600"/>
    <s v="33006600"/>
    <x v="4"/>
    <s v="Grupo 2"/>
    <s v="S"/>
    <n v="0.42"/>
    <n v="0.41"/>
    <n v="58.174999999999997"/>
    <n v="221.066"/>
    <n v="279.24099999999999"/>
    <n v="0"/>
    <n v="713.5"/>
    <n v="6.5"/>
    <m/>
    <m/>
    <x v="0"/>
    <s v="ELSE33006600Grupo 2HI"/>
    <s v="Electro Sur Este S. A."/>
    <x v="8"/>
    <x v="8"/>
    <s v="C. H. Huancaray"/>
    <x v="180"/>
    <x v="4"/>
    <x v="4"/>
    <x v="171"/>
    <x v="1"/>
    <s v="Instalado"/>
    <s v="Operativo"/>
    <s v="Distribuidora"/>
    <x v="0"/>
    <x v="1"/>
    <x v="0"/>
    <x v="0"/>
    <s v="Estatal"/>
    <s v="APURIMAC"/>
    <s v="APURIMAC"/>
    <s v="ANDAHUAYLAS"/>
    <s v="HUANCARAY"/>
    <n v="0"/>
    <x v="7"/>
    <n v="0"/>
    <x v="0"/>
    <n v="0"/>
    <x v="0"/>
    <x v="0"/>
    <n v="279.24099999999999"/>
    <n v="0.27924099999999996"/>
    <m/>
    <n v="3.4999999999999996E-2"/>
    <n v="3.4166666666666665E-2"/>
    <n v="7.6479999999999997"/>
    <n v="0"/>
    <n v="22"/>
    <s v="BASE DE DATOS"/>
    <m/>
  </r>
  <r>
    <s v="20"/>
    <x v="5"/>
    <s v="ELSE"/>
    <s v="33007600"/>
    <s v="33007600"/>
    <x v="4"/>
    <s v="Grupo 1"/>
    <s v="S"/>
    <n v="0.96599999999999997"/>
    <n v="0.95"/>
    <n v="93.539000000000001"/>
    <n v="355.45"/>
    <n v="448.98899999999998"/>
    <n v="45.17"/>
    <n v="643.75"/>
    <n v="31.08"/>
    <m/>
    <m/>
    <x v="0"/>
    <s v="ELSE33007600Grupo 1HI"/>
    <s v="Electro Sur Este S. A."/>
    <x v="8"/>
    <x v="8"/>
    <s v="C. H. Chumbao"/>
    <x v="181"/>
    <x v="4"/>
    <x v="4"/>
    <x v="44"/>
    <x v="1"/>
    <s v="Instalado"/>
    <s v="Operativo"/>
    <s v="Distribuidora"/>
    <x v="0"/>
    <x v="1"/>
    <x v="0"/>
    <x v="0"/>
    <s v="Estatal"/>
    <s v="APURIMAC"/>
    <s v="APURIMAC"/>
    <s v="ANDAHUAYLAS"/>
    <s v="SAN JERONIMO"/>
    <n v="0"/>
    <x v="7"/>
    <n v="0"/>
    <x v="0"/>
    <n v="0"/>
    <x v="0"/>
    <x v="0"/>
    <n v="448.98899999999998"/>
    <n v="0.44898899999999997"/>
    <m/>
    <n v="8.0500000000000002E-2"/>
    <n v="7.9166666666666663E-2"/>
    <n v="7.6479999999999997"/>
    <n v="0"/>
    <n v="22"/>
    <s v="BASE DE DATOS"/>
    <m/>
  </r>
  <r>
    <s v="20"/>
    <x v="5"/>
    <s v="ELSE"/>
    <s v="33007600"/>
    <s v="33007600"/>
    <x v="4"/>
    <s v="Grupo 2"/>
    <s v="S"/>
    <n v="0.96599999999999997"/>
    <n v="0.95"/>
    <n v="95.09"/>
    <n v="361.34100000000001"/>
    <n v="456.43099999999998"/>
    <n v="39.15"/>
    <n v="656.5"/>
    <n v="24.35"/>
    <m/>
    <m/>
    <x v="0"/>
    <s v="ELSE33007600Grupo 2HI"/>
    <s v="Electro Sur Este S. A."/>
    <x v="8"/>
    <x v="8"/>
    <s v="C. H. Chumbao"/>
    <x v="181"/>
    <x v="4"/>
    <x v="4"/>
    <x v="171"/>
    <x v="1"/>
    <s v="Instalado"/>
    <s v="Operativo"/>
    <s v="Distribuidora"/>
    <x v="0"/>
    <x v="1"/>
    <x v="0"/>
    <x v="0"/>
    <s v="Estatal"/>
    <s v="APURIMAC"/>
    <s v="APURIMAC"/>
    <s v="ANDAHUAYLAS"/>
    <s v="SAN JERONIMO"/>
    <n v="0"/>
    <x v="7"/>
    <n v="0"/>
    <x v="0"/>
    <n v="0"/>
    <x v="0"/>
    <x v="0"/>
    <n v="456.43099999999998"/>
    <n v="0.45643099999999998"/>
    <m/>
    <n v="8.0500000000000002E-2"/>
    <n v="7.9166666666666663E-2"/>
    <n v="7.6479999999999997"/>
    <n v="5.6843418860808015E-14"/>
    <n v="22"/>
    <s v="BASE DE DATOS"/>
    <m/>
  </r>
  <r>
    <s v="20"/>
    <x v="5"/>
    <s v="ELSE"/>
    <s v="33008600"/>
    <s v="33008600"/>
    <x v="4"/>
    <s v="Grupo 1"/>
    <s v="S"/>
    <n v="0.59199999999999997"/>
    <n v="0.55000000000000004"/>
    <n v="82.31"/>
    <n v="312.77600000000001"/>
    <n v="395.08600000000001"/>
    <n v="0"/>
    <n v="719"/>
    <n v="1"/>
    <m/>
    <m/>
    <x v="0"/>
    <s v="ELSE33008600Grupo 1HI"/>
    <s v="Electro Sur Este S. A."/>
    <x v="8"/>
    <x v="8"/>
    <s v="C. H. Matará"/>
    <x v="182"/>
    <x v="4"/>
    <x v="4"/>
    <x v="44"/>
    <x v="1"/>
    <s v="Instalado"/>
    <s v="Operativo"/>
    <s v="Distribuidora"/>
    <x v="0"/>
    <x v="1"/>
    <x v="0"/>
    <x v="0"/>
    <s v="Estatal"/>
    <s v="APURIMAC"/>
    <s v="APURIMAC"/>
    <s v="ABANCAY"/>
    <s v="ANDAHUAYLAS"/>
    <n v="0"/>
    <x v="7"/>
    <n v="0"/>
    <x v="0"/>
    <n v="0"/>
    <x v="0"/>
    <x v="0"/>
    <n v="395.08600000000001"/>
    <n v="0.39508599999999999"/>
    <m/>
    <n v="4.9333333333333333E-2"/>
    <n v="4.5833333333333337E-2"/>
    <n v="7.6479999999999997"/>
    <n v="0"/>
    <n v="22"/>
    <s v="BASE DE DATOS"/>
    <m/>
  </r>
  <r>
    <s v="20"/>
    <x v="5"/>
    <s v="ELSE"/>
    <s v="33008600"/>
    <s v="33008600"/>
    <x v="4"/>
    <s v="Grupo 2"/>
    <s v="S"/>
    <n v="0.59199999999999997"/>
    <n v="0.52400000000000002"/>
    <n v="82.004999999999995"/>
    <n v="311.61900000000003"/>
    <n v="393.62400000000002"/>
    <n v="0"/>
    <n v="718"/>
    <n v="2"/>
    <m/>
    <m/>
    <x v="0"/>
    <s v="ELSE33008600Grupo 2HI"/>
    <s v="Electro Sur Este S. A."/>
    <x v="8"/>
    <x v="8"/>
    <s v="C. H. Matará"/>
    <x v="182"/>
    <x v="4"/>
    <x v="4"/>
    <x v="171"/>
    <x v="1"/>
    <s v="Instalado"/>
    <s v="Operativo"/>
    <s v="Distribuidora"/>
    <x v="0"/>
    <x v="1"/>
    <x v="0"/>
    <x v="0"/>
    <s v="Estatal"/>
    <s v="APURIMAC"/>
    <s v="APURIMAC"/>
    <s v="ABANCAY"/>
    <s v="ANDAHUAYLAS"/>
    <n v="0"/>
    <x v="7"/>
    <n v="0"/>
    <x v="0"/>
    <n v="0"/>
    <x v="0"/>
    <x v="0"/>
    <n v="393.62400000000002"/>
    <n v="0.39362400000000003"/>
    <m/>
    <n v="4.9333333333333333E-2"/>
    <n v="4.3333333333333335E-2"/>
    <n v="7.6479999999999997"/>
    <n v="0"/>
    <n v="22"/>
    <s v="BASE DE DATOS"/>
    <m/>
  </r>
  <r>
    <s v="20"/>
    <x v="5"/>
    <s v="ELSE"/>
    <s v="33008600"/>
    <s v="33008600"/>
    <x v="4"/>
    <s v="Grupo 3"/>
    <s v="S"/>
    <n v="0.436"/>
    <n v="0.4"/>
    <n v="60.567"/>
    <n v="230.155"/>
    <n v="290.72199999999998"/>
    <n v="0"/>
    <n v="718.5"/>
    <n v="1.5"/>
    <m/>
    <m/>
    <x v="0"/>
    <s v="ELSE33008600Grupo 3HI"/>
    <s v="Electro Sur Este S. A."/>
    <x v="8"/>
    <x v="8"/>
    <s v="C. H. Matará"/>
    <x v="182"/>
    <x v="4"/>
    <x v="4"/>
    <x v="172"/>
    <x v="1"/>
    <s v="Instalado"/>
    <s v="Operativo"/>
    <s v="Distribuidora"/>
    <x v="0"/>
    <x v="1"/>
    <x v="0"/>
    <x v="0"/>
    <s v="Estatal"/>
    <s v="APURIMAC"/>
    <s v="APURIMAC"/>
    <s v="ABANCAY"/>
    <s v="ANDAHUAYLAS"/>
    <n v="0"/>
    <x v="7"/>
    <n v="0"/>
    <x v="0"/>
    <n v="0"/>
    <x v="0"/>
    <x v="0"/>
    <n v="290.72199999999998"/>
    <n v="0.29072199999999998"/>
    <m/>
    <n v="3.4999999999999996E-2"/>
    <n v="3.3333333333333333E-2"/>
    <n v="7.6479999999999997"/>
    <n v="0"/>
    <n v="22"/>
    <s v="BASE DE DATOS"/>
    <m/>
  </r>
  <r>
    <s v="20"/>
    <x v="5"/>
    <s v="ELSE"/>
    <s v="33009600"/>
    <s v="33009600"/>
    <x v="4"/>
    <s v="Francis I"/>
    <s v="S"/>
    <n v="0.2"/>
    <n v="0.2"/>
    <n v="26.98"/>
    <n v="102.52200000000001"/>
    <n v="129.50200000000001"/>
    <n v="22.12"/>
    <n v="697.5"/>
    <n v="0.38"/>
    <m/>
    <m/>
    <x v="0"/>
    <s v="ELSE33009600Francis IHI"/>
    <s v="Electro Sur Este S. A."/>
    <x v="8"/>
    <x v="8"/>
    <s v="C. H. Vilcabamba"/>
    <x v="183"/>
    <x v="4"/>
    <x v="4"/>
    <x v="284"/>
    <x v="1"/>
    <s v="Instalado"/>
    <s v="Operativo"/>
    <s v="Distribuidora"/>
    <x v="0"/>
    <x v="1"/>
    <x v="0"/>
    <x v="0"/>
    <s v="Estatal"/>
    <s v="APURIMAC"/>
    <s v="APURIMAC"/>
    <s v="GRAU"/>
    <s v="VILCABAMBA"/>
    <n v="0"/>
    <x v="7"/>
    <n v="0"/>
    <x v="0"/>
    <n v="0"/>
    <x v="0"/>
    <x v="0"/>
    <n v="129.50200000000001"/>
    <n v="0.12950200000000001"/>
    <m/>
    <n v="1.6666666666666666E-2"/>
    <n v="1.6666666666666666E-2"/>
    <n v="7.6479999999999997"/>
    <n v="0"/>
    <n v="22"/>
    <s v="BASE DE DATOS"/>
    <m/>
  </r>
  <r>
    <s v="20"/>
    <x v="5"/>
    <s v="UCAYAL"/>
    <s v="33031200"/>
    <s v="33031200"/>
    <x v="4"/>
    <s v="Grupo 1"/>
    <s v="S"/>
    <n v="0.24"/>
    <n v="0.23"/>
    <n v="35.25"/>
    <n v="117.45"/>
    <n v="152.69999999999999"/>
    <n v="0"/>
    <n v="720"/>
    <n v="0"/>
    <m/>
    <m/>
    <x v="0"/>
    <s v="UCAYAL33031200Grupo 1HI"/>
    <s v="Electro Ucayali S.A."/>
    <x v="0"/>
    <x v="0"/>
    <s v="C.H. CANUJA"/>
    <x v="135"/>
    <x v="4"/>
    <x v="4"/>
    <x v="44"/>
    <x v="1"/>
    <s v="Instalado"/>
    <s v="Operativo"/>
    <s v="Distribuidora"/>
    <x v="0"/>
    <x v="0"/>
    <x v="0"/>
    <x v="0"/>
    <s v="Estatal"/>
    <s v="UCAYALI"/>
    <s v="UCAYALI"/>
    <s v="ATALAYA"/>
    <s v="ATALAYA"/>
    <n v="0"/>
    <x v="7"/>
    <n v="0"/>
    <x v="0"/>
    <n v="0"/>
    <x v="0"/>
    <x v="0"/>
    <n v="152.69999999999999"/>
    <n v="0.1527"/>
    <m/>
    <n v="2.1818181818181816E-2"/>
    <n v="2.0909090909090908E-2"/>
    <n v="7.6479999999999997"/>
    <n v="0"/>
    <n v="23"/>
    <s v="BASE DE DATOS"/>
    <m/>
  </r>
  <r>
    <s v="20"/>
    <x v="5"/>
    <s v="UCAYAL"/>
    <s v="33031200"/>
    <s v="33031200"/>
    <x v="4"/>
    <s v="Grupo 2"/>
    <s v="S"/>
    <n v="0.13"/>
    <n v="0.12"/>
    <n v="0"/>
    <n v="0"/>
    <n v="0"/>
    <n v="0"/>
    <n v="0"/>
    <n v="0"/>
    <m/>
    <m/>
    <x v="0"/>
    <s v="UCAYAL33031200Grupo 2HI"/>
    <s v="Electro Ucayali S.A."/>
    <x v="0"/>
    <x v="0"/>
    <s v="C.H. CANUJA"/>
    <x v="135"/>
    <x v="4"/>
    <x v="4"/>
    <x v="171"/>
    <x v="1"/>
    <s v="Instalado"/>
    <s v="Operativo"/>
    <s v="Distribuidora"/>
    <x v="0"/>
    <x v="0"/>
    <x v="0"/>
    <x v="0"/>
    <s v="Estatal"/>
    <s v="UCAYALI"/>
    <s v="UCAYALI"/>
    <s v="ATALAYA"/>
    <s v="ATALAYA"/>
    <n v="0"/>
    <x v="7"/>
    <n v="0"/>
    <x v="0"/>
    <n v="0"/>
    <x v="0"/>
    <x v="0"/>
    <n v="0"/>
    <n v="0"/>
    <m/>
    <n v="1.0833333333333334E-2"/>
    <n v="0.01"/>
    <n v="7.6479999999999997"/>
    <n v="0"/>
    <n v="23"/>
    <s v="BASE DE DATOS"/>
    <m/>
  </r>
  <r>
    <s v="20"/>
    <x v="5"/>
    <s v="UCAYAL"/>
    <s v="33031200"/>
    <s v="33031200"/>
    <x v="4"/>
    <s v="Grupo 3"/>
    <s v="S"/>
    <n v="0.5"/>
    <n v="0.48"/>
    <n v="91.164000000000001"/>
    <n v="217.01499999999999"/>
    <n v="308.17899999999997"/>
    <n v="0"/>
    <n v="720"/>
    <n v="0"/>
    <m/>
    <m/>
    <x v="0"/>
    <s v="UCAYAL33031200Grupo 3HI"/>
    <s v="Electro Ucayali S.A."/>
    <x v="0"/>
    <x v="0"/>
    <s v="C.H. CANUJA"/>
    <x v="135"/>
    <x v="4"/>
    <x v="4"/>
    <x v="172"/>
    <x v="1"/>
    <s v="Instalado"/>
    <s v="Operativo"/>
    <s v="Distribuidora"/>
    <x v="0"/>
    <x v="0"/>
    <x v="0"/>
    <x v="0"/>
    <s v="Estatal"/>
    <s v="UCAYALI"/>
    <s v="UCAYALI"/>
    <s v="ATALAYA"/>
    <s v="ATALAYA"/>
    <n v="0"/>
    <x v="7"/>
    <n v="0"/>
    <x v="0"/>
    <n v="0"/>
    <x v="0"/>
    <x v="0"/>
    <n v="308.17899999999997"/>
    <n v="0.30817899999999998"/>
    <m/>
    <n v="4.1666666666666664E-2"/>
    <n v="0.04"/>
    <n v="7.6479999999999997"/>
    <n v="0"/>
    <n v="23"/>
    <s v="BASE DE DATOS"/>
    <m/>
  </r>
  <r>
    <s v="20"/>
    <x v="5"/>
    <s v="UCAYAL"/>
    <s v="51027119"/>
    <s v="51027119"/>
    <x v="4"/>
    <s v="690 PANELES FOTOVOL"/>
    <s v="S"/>
    <n v="0.01"/>
    <n v="0.01"/>
    <n v="2.5190000000000001"/>
    <n v="4.8179999999999996"/>
    <n v="7.3369999999999997"/>
    <n v="0"/>
    <n v="720"/>
    <n v="0"/>
    <m/>
    <m/>
    <x v="0"/>
    <s v="UCAYAL51027119690 PANELES FOTOVOLHI"/>
    <s v="Electro Ucayali S.A."/>
    <x v="0"/>
    <x v="0"/>
    <s v="C. S. PURUS"/>
    <x v="136"/>
    <x v="6"/>
    <x v="6"/>
    <x v="238"/>
    <x v="3"/>
    <s v="Instalado"/>
    <s v="Operativo"/>
    <s v="Distribuidora"/>
    <x v="0"/>
    <x v="0"/>
    <x v="0"/>
    <x v="0"/>
    <s v="Estatal"/>
    <s v="UCAYALI"/>
    <s v="UCAYALI"/>
    <s v="PURUS"/>
    <s v="PURUS"/>
    <n v="0"/>
    <x v="9"/>
    <n v="0"/>
    <x v="0"/>
    <n v="0"/>
    <x v="0"/>
    <x v="0"/>
    <n v="7.3369999999999997"/>
    <n v="7.3369999999999998E-3"/>
    <m/>
    <n v="7.4999999999999991E-4"/>
    <n v="7.4999999999999991E-4"/>
    <n v="7.6479999999999997"/>
    <n v="0"/>
    <n v="23"/>
    <s v="BASE DE DATOS"/>
    <m/>
  </r>
  <r>
    <s v="20"/>
    <x v="5"/>
    <s v="CSTARO"/>
    <s v="31135704"/>
    <s v="31135704"/>
    <x v="4"/>
    <s v="G-1"/>
    <s v="S"/>
    <n v="1.2"/>
    <n v="1.02"/>
    <n v="71.311000000000007"/>
    <n v="322.34500000000003"/>
    <n v="393.65600000000001"/>
    <n v="0"/>
    <n v="625"/>
    <n v="95"/>
    <m/>
    <m/>
    <x v="0"/>
    <s v="CSTARO31135704G-1HI"/>
    <s v="Centrales Santa Rosa S.A.C."/>
    <x v="49"/>
    <x v="49"/>
    <s v="C. H. Sta. Rosa I"/>
    <x v="206"/>
    <x v="4"/>
    <x v="4"/>
    <x v="37"/>
    <x v="1"/>
    <s v="Instalado"/>
    <s v="Operativo"/>
    <s v="Generadora"/>
    <x v="0"/>
    <x v="1"/>
    <x v="0"/>
    <x v="0"/>
    <s v="Privado"/>
    <s v="LIMA"/>
    <s v="LIMA"/>
    <s v="HUAURA"/>
    <s v="SAYAN"/>
    <n v="0"/>
    <x v="7"/>
    <n v="0"/>
    <x v="0"/>
    <n v="0"/>
    <x v="0"/>
    <x v="0"/>
    <n v="393.65600000000001"/>
    <n v="0.39365600000000001"/>
    <m/>
    <n v="9.9999999999999992E-2"/>
    <n v="8.5000000000000006E-2"/>
    <n v="7.6479999999999997"/>
    <n v="5.6843418860808015E-14"/>
    <n v="10"/>
    <s v="BASE DE DATOS"/>
    <m/>
  </r>
  <r>
    <s v="20"/>
    <x v="5"/>
    <s v="CSTARO"/>
    <s v="31116601"/>
    <s v="31116601"/>
    <x v="4"/>
    <s v="G-1"/>
    <s v="S"/>
    <n v="1.7"/>
    <n v="1.496"/>
    <n v="142.31399999999999"/>
    <n v="619.33199999999999"/>
    <n v="761.64599999999996"/>
    <n v="0"/>
    <n v="677.75"/>
    <n v="42.25"/>
    <m/>
    <m/>
    <x v="0"/>
    <s v="CSTARO31116601G-1HI"/>
    <s v="Centrales Santa Rosa S.A.C."/>
    <x v="49"/>
    <x v="49"/>
    <s v="C. H. Sta. Rosa II"/>
    <x v="207"/>
    <x v="4"/>
    <x v="4"/>
    <x v="37"/>
    <x v="1"/>
    <s v="Instalado"/>
    <s v="Operativo"/>
    <s v="Generadora"/>
    <x v="0"/>
    <x v="1"/>
    <x v="0"/>
    <x v="0"/>
    <s v="Privado"/>
    <s v="LIMA"/>
    <s v="LIMA"/>
    <s v="HUAURA"/>
    <s v="SAYAN"/>
    <n v="0"/>
    <x v="7"/>
    <n v="0"/>
    <x v="0"/>
    <n v="0"/>
    <x v="0"/>
    <x v="0"/>
    <n v="761.64599999999996"/>
    <n v="0.76164599999999993"/>
    <m/>
    <n v="0.14166666666666666"/>
    <n v="0.12466666666666666"/>
    <n v="7.6479999999999997"/>
    <n v="0"/>
    <n v="10"/>
    <s v="BASE DE DATOS"/>
    <m/>
  </r>
  <r>
    <s v="20"/>
    <x v="5"/>
    <s v="MULLER"/>
    <s v="31001593"/>
    <s v="31001593"/>
    <x v="4"/>
    <s v="Planta 1"/>
    <s v="S"/>
    <n v="0.16"/>
    <n v="0.16"/>
    <n v="17.574000000000002"/>
    <n v="85.801000000000002"/>
    <n v="103.375"/>
    <n v="0"/>
    <n v="724"/>
    <n v="0"/>
    <m/>
    <m/>
    <x v="0"/>
    <s v="MULLER31001593Planta 1HI"/>
    <s v="E.A.W. MULLER S.A."/>
    <x v="43"/>
    <x v="43"/>
    <s v="C.H. La Esperanza"/>
    <x v="144"/>
    <x v="4"/>
    <x v="4"/>
    <x v="247"/>
    <x v="1"/>
    <s v="Instalado"/>
    <s v="Operativo"/>
    <s v="Generadora"/>
    <x v="0"/>
    <x v="1"/>
    <x v="0"/>
    <x v="0"/>
    <s v="Privado"/>
    <s v="PASCO"/>
    <s v="PASCO"/>
    <s v="OXAPAMPA"/>
    <s v="OXAPAMPA"/>
    <n v="0"/>
    <x v="7"/>
    <n v="0"/>
    <x v="0"/>
    <n v="0"/>
    <x v="0"/>
    <x v="0"/>
    <n v="103.375"/>
    <n v="0.10337499999999999"/>
    <m/>
    <n v="1.3333333333333334E-2"/>
    <n v="1.3333333333333334E-2"/>
    <n v="7.6479999999999997"/>
    <n v="0"/>
    <n v="16"/>
    <s v="BASE DE DATOS"/>
    <m/>
  </r>
  <r>
    <s v="20"/>
    <x v="5"/>
    <s v="MULLER"/>
    <s v="31001593"/>
    <s v="31001593"/>
    <x v="4"/>
    <s v="Planta 2"/>
    <s v="S"/>
    <n v="0.27200000000000002"/>
    <n v="0.27200000000000002"/>
    <n v="32.244999999999997"/>
    <n v="134.059"/>
    <n v="166.304"/>
    <n v="0"/>
    <n v="724"/>
    <n v="0"/>
    <m/>
    <m/>
    <x v="0"/>
    <s v="MULLER31001593Planta 2HI"/>
    <s v="E.A.W. MULLER S.A."/>
    <x v="43"/>
    <x v="43"/>
    <s v="C.H. La Esperanza"/>
    <x v="144"/>
    <x v="4"/>
    <x v="4"/>
    <x v="248"/>
    <x v="1"/>
    <s v="Instalado"/>
    <s v="Operativo"/>
    <s v="Generadora"/>
    <x v="0"/>
    <x v="1"/>
    <x v="0"/>
    <x v="0"/>
    <s v="Privado"/>
    <s v="PASCO"/>
    <s v="PASCO"/>
    <s v="OXAPAMPA"/>
    <s v="OXAPAMPA"/>
    <n v="0"/>
    <x v="7"/>
    <n v="0"/>
    <x v="0"/>
    <n v="0"/>
    <x v="0"/>
    <x v="0"/>
    <n v="166.304"/>
    <n v="0.16630400000000001"/>
    <m/>
    <n v="2.2666666666666668E-2"/>
    <n v="2.2666666666666668E-2"/>
    <n v="7.6479999999999997"/>
    <n v="0"/>
    <n v="16"/>
    <s v="BASE DE DATOS"/>
    <m/>
  </r>
  <r>
    <s v="20"/>
    <x v="5"/>
    <s v="MULLER"/>
    <s v="31001593"/>
    <s v="31001593"/>
    <x v="4"/>
    <s v="Planta 3"/>
    <s v="S"/>
    <n v="0.16"/>
    <n v="0.16"/>
    <n v="18.986000000000001"/>
    <n v="98.65"/>
    <n v="117.636"/>
    <n v="0"/>
    <n v="724"/>
    <n v="0"/>
    <m/>
    <m/>
    <x v="0"/>
    <s v="MULLER31001593Planta 3HI"/>
    <s v="E.A.W. MULLER S.A."/>
    <x v="43"/>
    <x v="43"/>
    <s v="C.H. La Esperanza"/>
    <x v="144"/>
    <x v="4"/>
    <x v="4"/>
    <x v="249"/>
    <x v="1"/>
    <s v="Instalado"/>
    <s v="Operativo"/>
    <s v="Generadora"/>
    <x v="0"/>
    <x v="1"/>
    <x v="0"/>
    <x v="0"/>
    <s v="Privado"/>
    <s v="PASCO"/>
    <s v="PASCO"/>
    <s v="OXAPAMPA"/>
    <s v="OXAPAMPA"/>
    <n v="0"/>
    <x v="7"/>
    <n v="0"/>
    <x v="0"/>
    <n v="0"/>
    <x v="0"/>
    <x v="0"/>
    <n v="117.636"/>
    <n v="0.11763599999999999"/>
    <m/>
    <n v="1.3333333333333334E-2"/>
    <n v="1.3333333333333334E-2"/>
    <n v="7.6479999999999997"/>
    <n v="1.4210854715202004E-14"/>
    <n v="16"/>
    <s v="BASE DE DATOS"/>
    <m/>
  </r>
  <r>
    <s v="20"/>
    <x v="5"/>
    <s v="ASLCHA"/>
    <s v="0001021"/>
    <s v="0001021"/>
    <x v="4"/>
    <s v="G1"/>
    <s v="S"/>
    <n v="3"/>
    <n v="1.1499999999999999"/>
    <n v="120.652"/>
    <n v="537.43499999999995"/>
    <n v="658.08699999999999"/>
    <n v="0"/>
    <n v="704"/>
    <n v="16"/>
    <m/>
    <m/>
    <x v="0"/>
    <s v="ASLCHA0001021G1HI"/>
    <s v="Asociaci¢n Santa Lucia de Chacas"/>
    <x v="44"/>
    <x v="44"/>
    <s v="C.H. Huallin I"/>
    <x v="145"/>
    <x v="4"/>
    <x v="4"/>
    <x v="13"/>
    <x v="1"/>
    <s v="Instalado"/>
    <s v="Operativo"/>
    <s v="Generadora"/>
    <x v="0"/>
    <x v="1"/>
    <x v="0"/>
    <x v="0"/>
    <s v="Privado"/>
    <s v="ANCASH"/>
    <s v="ANCASH"/>
    <s v="ASUNCIÓN"/>
    <s v="CHACAS"/>
    <s v="HUALLÍN"/>
    <x v="7"/>
    <n v="0"/>
    <x v="0"/>
    <n v="0"/>
    <x v="0"/>
    <x v="0"/>
    <n v="658.08699999999999"/>
    <n v="0.65808699999999998"/>
    <m/>
    <n v="0.25"/>
    <n v="9.5833333333333326E-2"/>
    <n v="7.6479999999999997"/>
    <n v="0"/>
    <n v="5"/>
    <s v="BASE DE DATOS"/>
    <m/>
  </r>
  <r>
    <s v="20"/>
    <x v="5"/>
    <s v="SINERS"/>
    <s v="11048994"/>
    <s v="11048994"/>
    <x v="4"/>
    <s v="G-1"/>
    <s v="S"/>
    <n v="6.3"/>
    <n v="6.3"/>
    <n v="271"/>
    <n v="1296"/>
    <n v="1567"/>
    <n v="0"/>
    <n v="428.95"/>
    <n v="291.05"/>
    <m/>
    <m/>
    <x v="0"/>
    <s v="SINERS11048994G-1HI"/>
    <s v="Sindicato Energ‚tico S.A."/>
    <x v="46"/>
    <x v="46"/>
    <s v="C.H.CURUMUY"/>
    <x v="176"/>
    <x v="4"/>
    <x v="4"/>
    <x v="37"/>
    <x v="1"/>
    <s v="Instalado"/>
    <s v="Operativo"/>
    <s v="Generadora"/>
    <x v="0"/>
    <x v="1"/>
    <x v="0"/>
    <x v="0"/>
    <s v="Privado"/>
    <s v="PIURA"/>
    <s v="PIURA"/>
    <s v="PIURA"/>
    <s v="PIURA"/>
    <n v="0"/>
    <x v="7"/>
    <n v="0"/>
    <x v="0"/>
    <n v="0"/>
    <x v="0"/>
    <x v="0"/>
    <n v="1567"/>
    <n v="1.5669999999999999"/>
    <m/>
    <n v="0.52500000000000002"/>
    <n v="0.52500000000000002"/>
    <n v="7.6479999999999997"/>
    <n v="0"/>
    <n v="76"/>
    <s v="BASE DE DATOS"/>
    <m/>
  </r>
  <r>
    <s v="20"/>
    <x v="5"/>
    <s v="SINERS"/>
    <s v="11048994"/>
    <s v="11048994"/>
    <x v="4"/>
    <s v="G-2"/>
    <s v="S"/>
    <n v="6.3"/>
    <n v="6.3"/>
    <n v="290"/>
    <n v="1341"/>
    <n v="1631"/>
    <n v="0"/>
    <n v="445.05"/>
    <n v="274.95"/>
    <m/>
    <m/>
    <x v="0"/>
    <s v="SINERS11048994G-2HI"/>
    <s v="Sindicato Energ‚tico S.A."/>
    <x v="46"/>
    <x v="46"/>
    <s v="C.H.CURUMUY"/>
    <x v="176"/>
    <x v="4"/>
    <x v="4"/>
    <x v="38"/>
    <x v="1"/>
    <s v="Instalado"/>
    <s v="Operativo"/>
    <s v="Generadora"/>
    <x v="0"/>
    <x v="1"/>
    <x v="0"/>
    <x v="0"/>
    <s v="Privado"/>
    <s v="PIURA"/>
    <s v="PIURA"/>
    <s v="PIURA"/>
    <s v="PIURA"/>
    <n v="0"/>
    <x v="7"/>
    <n v="0"/>
    <x v="0"/>
    <n v="0"/>
    <x v="0"/>
    <x v="0"/>
    <n v="1631"/>
    <n v="1.631"/>
    <m/>
    <n v="0.52500000000000002"/>
    <n v="0.52500000000000002"/>
    <n v="7.6479999999999997"/>
    <n v="0"/>
    <n v="76"/>
    <s v="BASE DE DATOS"/>
    <m/>
  </r>
  <r>
    <s v="20"/>
    <x v="5"/>
    <s v="SINERS"/>
    <s v="11048995"/>
    <s v="11048995"/>
    <x v="4"/>
    <s v="G-1"/>
    <s v="S"/>
    <n v="8.1999999999999993"/>
    <n v="8"/>
    <n v="757.52"/>
    <n v="2540.36"/>
    <n v="3297.88"/>
    <n v="0"/>
    <n v="617.37"/>
    <n v="102.63"/>
    <m/>
    <m/>
    <x v="0"/>
    <s v="SINERS11048995G-1HI"/>
    <s v="Sindicato Energ‚tico S.A."/>
    <x v="46"/>
    <x v="46"/>
    <s v="C.H. POECHOS I"/>
    <x v="177"/>
    <x v="4"/>
    <x v="4"/>
    <x v="37"/>
    <x v="1"/>
    <s v="Instalado"/>
    <s v="Operativo"/>
    <s v="Generadora"/>
    <x v="0"/>
    <x v="1"/>
    <x v="0"/>
    <x v="0"/>
    <s v="Privado"/>
    <s v="PIURA"/>
    <s v="PIURA"/>
    <s v="PIURA"/>
    <s v="QUEROCOTILLO"/>
    <n v="0"/>
    <x v="7"/>
    <n v="0"/>
    <x v="1"/>
    <s v="-"/>
    <x v="0"/>
    <x v="0"/>
    <n v="3297.88"/>
    <n v="3.2978800000000001"/>
    <m/>
    <n v="0.68333333333333324"/>
    <n v="0.65"/>
    <n v="7.6479999999999997"/>
    <n v="0"/>
    <n v="76"/>
    <s v="BASE DE DATOS"/>
    <m/>
  </r>
  <r>
    <s v="20"/>
    <x v="5"/>
    <s v="SINERS"/>
    <s v="11048995"/>
    <s v="11048995"/>
    <x v="4"/>
    <s v="G-2"/>
    <s v="S"/>
    <n v="8.1999999999999993"/>
    <n v="8"/>
    <n v="302.81"/>
    <n v="294.45999999999998"/>
    <n v="597.27"/>
    <n v="0"/>
    <n v="70.23"/>
    <n v="649.77"/>
    <m/>
    <m/>
    <x v="0"/>
    <s v="SINERS11048995G-2HI"/>
    <s v="Sindicato Energ‚tico S.A."/>
    <x v="46"/>
    <x v="46"/>
    <s v="C.H. POECHOS I"/>
    <x v="177"/>
    <x v="4"/>
    <x v="4"/>
    <x v="38"/>
    <x v="1"/>
    <s v="Instalado"/>
    <s v="Operativo"/>
    <s v="Generadora"/>
    <x v="0"/>
    <x v="1"/>
    <x v="0"/>
    <x v="0"/>
    <s v="Privado"/>
    <s v="PIURA"/>
    <s v="PIURA"/>
    <s v="PIURA"/>
    <s v="QUEROCOTILLO"/>
    <n v="0"/>
    <x v="7"/>
    <n v="0"/>
    <x v="1"/>
    <s v="-"/>
    <x v="0"/>
    <x v="0"/>
    <n v="597.27"/>
    <n v="0.59726999999999997"/>
    <m/>
    <n v="0.68333333333333324"/>
    <n v="0.65"/>
    <n v="7.6479999999999997"/>
    <n v="0"/>
    <n v="76"/>
    <s v="BASE DE DATOS"/>
    <m/>
  </r>
  <r>
    <s v="20"/>
    <x v="5"/>
    <s v="SINERS"/>
    <s v="11048996"/>
    <s v="11048996"/>
    <x v="4"/>
    <s v="G-1"/>
    <s v="S"/>
    <n v="5.0999999999999996"/>
    <n v="5.0999999999999996"/>
    <n v="282"/>
    <n v="1510"/>
    <n v="1792"/>
    <n v="0"/>
    <n v="559.32000000000005"/>
    <n v="160.68"/>
    <m/>
    <m/>
    <x v="0"/>
    <s v="SINERS11048996G-1HI"/>
    <s v="Sindicato Energ‚tico S.A."/>
    <x v="46"/>
    <x v="46"/>
    <s v="C.H. POECHOS II"/>
    <x v="178"/>
    <x v="4"/>
    <x v="4"/>
    <x v="37"/>
    <x v="1"/>
    <s v="Instalado"/>
    <s v="Operativo"/>
    <s v="Generadora"/>
    <x v="0"/>
    <x v="1"/>
    <x v="1"/>
    <x v="0"/>
    <s v="Privado"/>
    <s v="PIURA"/>
    <s v="PIURA"/>
    <s v="SULLANA"/>
    <s v="QUEROCOTILLO"/>
    <n v="0"/>
    <x v="7"/>
    <n v="0"/>
    <x v="1"/>
    <s v="PRIMERA"/>
    <x v="0"/>
    <x v="0"/>
    <n v="1792"/>
    <n v="1.792"/>
    <m/>
    <n v="0.42499999999999999"/>
    <n v="0.41666666666666669"/>
    <n v="7.6479999999999997"/>
    <n v="0"/>
    <n v="76"/>
    <s v="BASE DE DATOS"/>
    <m/>
  </r>
  <r>
    <s v="20"/>
    <x v="5"/>
    <s v="SINERS"/>
    <s v="11048996"/>
    <s v="11048996"/>
    <x v="4"/>
    <s v="G-2"/>
    <s v="S"/>
    <n v="5.0999999999999996"/>
    <n v="5.0999999999999996"/>
    <n v="399"/>
    <n v="2140.5"/>
    <n v="2539.5"/>
    <n v="6.18"/>
    <n v="713.82"/>
    <n v="0"/>
    <m/>
    <m/>
    <x v="0"/>
    <s v="SINERS11048996G-2HI"/>
    <s v="Sindicato Energ‚tico S.A."/>
    <x v="46"/>
    <x v="46"/>
    <s v="C.H. POECHOS II"/>
    <x v="178"/>
    <x v="4"/>
    <x v="4"/>
    <x v="38"/>
    <x v="1"/>
    <s v="Instalado"/>
    <s v="Operativo"/>
    <s v="Generadora"/>
    <x v="0"/>
    <x v="1"/>
    <x v="1"/>
    <x v="0"/>
    <s v="Privado"/>
    <s v="PIURA"/>
    <s v="PIURA"/>
    <s v="SULLANA"/>
    <s v="QUEROCOTILLO"/>
    <n v="0"/>
    <x v="7"/>
    <n v="0"/>
    <x v="1"/>
    <s v="PRIMERA"/>
    <x v="0"/>
    <x v="0"/>
    <n v="2539.5"/>
    <n v="2.5394999999999999"/>
    <m/>
    <n v="0.42499999999999999"/>
    <n v="0.41666666666666669"/>
    <n v="7.6479999999999997"/>
    <n v="0"/>
    <n v="76"/>
    <s v="BASE DE DATOS"/>
    <m/>
  </r>
  <r>
    <s v="20"/>
    <x v="5"/>
    <s v="SINERS"/>
    <s v="11048997"/>
    <s v="11048997"/>
    <x v="4"/>
    <s v="G-1"/>
    <s v="S"/>
    <n v="10"/>
    <n v="10"/>
    <n v="1021.487"/>
    <n v="4871.2969999999996"/>
    <n v="5892.7839999999997"/>
    <n v="0"/>
    <n v="662.6"/>
    <n v="57.4"/>
    <m/>
    <m/>
    <x v="0"/>
    <s v="SINERS11048997G-1HI"/>
    <s v="Sindicato Energ‚tico S.A."/>
    <x v="46"/>
    <x v="46"/>
    <s v="C.H.CHANCAY"/>
    <x v="179"/>
    <x v="4"/>
    <x v="4"/>
    <x v="37"/>
    <x v="1"/>
    <s v="Instalado"/>
    <s v="Operativo"/>
    <s v="Generadora"/>
    <x v="0"/>
    <x v="1"/>
    <x v="1"/>
    <x v="0"/>
    <s v="Privado"/>
    <s v="LIMA"/>
    <s v="LIMA"/>
    <s v="HUARAL"/>
    <s v="PACARAOS"/>
    <n v="0"/>
    <x v="7"/>
    <n v="0"/>
    <x v="1"/>
    <s v="PRIMERA"/>
    <x v="0"/>
    <x v="0"/>
    <n v="5892.7839999999997"/>
    <n v="5.8927839999999998"/>
    <m/>
    <n v="0.83333333333333337"/>
    <n v="0.83333333333333337"/>
    <n v="7.6479999999999997"/>
    <n v="0"/>
    <n v="76"/>
    <s v="BASE DE DATOS"/>
    <m/>
  </r>
  <r>
    <s v="20"/>
    <x v="5"/>
    <s v="SINERS"/>
    <s v="11048997"/>
    <s v="11048997"/>
    <x v="4"/>
    <s v="G-2"/>
    <s v="S"/>
    <n v="10"/>
    <n v="10"/>
    <n v="1071.779"/>
    <n v="5053.7070000000003"/>
    <n v="6125.4859999999999"/>
    <n v="0"/>
    <n v="685.7"/>
    <n v="34.299999999999997"/>
    <m/>
    <m/>
    <x v="0"/>
    <s v="SINERS11048997G-2HI"/>
    <s v="Sindicato Energ‚tico S.A."/>
    <x v="46"/>
    <x v="46"/>
    <s v="C.H.CHANCAY"/>
    <x v="179"/>
    <x v="4"/>
    <x v="4"/>
    <x v="38"/>
    <x v="1"/>
    <s v="Instalado"/>
    <s v="Operativo"/>
    <s v="Generadora"/>
    <x v="0"/>
    <x v="1"/>
    <x v="1"/>
    <x v="0"/>
    <s v="Privado"/>
    <s v="LIMA"/>
    <s v="LIMA"/>
    <s v="HUARAL"/>
    <s v="PACARAOS"/>
    <n v="0"/>
    <x v="7"/>
    <n v="0"/>
    <x v="1"/>
    <s v="PRIMERA"/>
    <x v="0"/>
    <x v="0"/>
    <n v="6125.4859999999999"/>
    <n v="6.1254859999999995"/>
    <m/>
    <n v="0.83333333333333337"/>
    <n v="0.83333333333333337"/>
    <n v="7.6479999999999997"/>
    <n v="9.0949470177292824E-13"/>
    <n v="76"/>
    <s v="BASE DE DATOS"/>
    <m/>
  </r>
  <r>
    <s v="20"/>
    <x v="5"/>
    <s v="CHTING"/>
    <s v="18169608"/>
    <s v="18169608"/>
    <x v="4"/>
    <s v="Allis Charner 1-4"/>
    <s v="S"/>
    <n v="1.65"/>
    <n v="1.2"/>
    <n v="0"/>
    <n v="0"/>
    <n v="0"/>
    <n v="0"/>
    <n v="0"/>
    <n v="720"/>
    <m/>
    <m/>
    <x v="0"/>
    <s v="CHTING18169608Allis Charner 1-4HI"/>
    <s v="Compa¤ia Hidroel‚ctrica Tingo SA"/>
    <x v="47"/>
    <x v="47"/>
    <s v="C.H. Tingo"/>
    <x v="204"/>
    <x v="4"/>
    <x v="4"/>
    <x v="289"/>
    <x v="1"/>
    <s v="Instalado"/>
    <s v="Operativo"/>
    <s v="Generadora"/>
    <x v="0"/>
    <x v="1"/>
    <x v="0"/>
    <x v="0"/>
    <s v="Privado"/>
    <s v="LIMA"/>
    <s v="LIMA"/>
    <s v="HUARAL"/>
    <s v="SANTA CRUZ DE ANDAMARCA"/>
    <n v="0"/>
    <x v="7"/>
    <n v="0"/>
    <x v="0"/>
    <n v="0"/>
    <x v="0"/>
    <x v="0"/>
    <n v="0"/>
    <n v="0"/>
    <m/>
    <n v="0.13749999999999998"/>
    <n v="9.9999999999999992E-2"/>
    <n v="7.6479999999999997"/>
    <n v="0"/>
    <n v="14"/>
    <s v="BASE DE DATOS"/>
    <m/>
  </r>
  <r>
    <s v="20"/>
    <x v="1"/>
    <s v="ATRIAE"/>
    <s v="00012009"/>
    <s v="00012009"/>
    <x v="4"/>
    <s v="G1"/>
    <s v="S"/>
    <n v="1.8"/>
    <n v="1.79"/>
    <n v="62.277000000000001"/>
    <n v="270.66199999999998"/>
    <n v="332.93900000000002"/>
    <n v="0"/>
    <n v="413"/>
    <n v="0"/>
    <m/>
    <m/>
    <x v="0"/>
    <s v="ATRIAE00012009G1HI"/>
    <s v="Atria Energía S.A.C."/>
    <x v="53"/>
    <x v="53"/>
    <s v="C.H. Purmacana"/>
    <x v="219"/>
    <x v="4"/>
    <x v="4"/>
    <x v="13"/>
    <x v="1"/>
    <s v="Instalado"/>
    <s v="Operativo"/>
    <s v="Generadora"/>
    <x v="0"/>
    <x v="1"/>
    <x v="1"/>
    <x v="0"/>
    <s v="Privado"/>
    <s v="LIMA"/>
    <s v="LIMA"/>
    <s v="HUAURA"/>
    <s v="SAYAN"/>
    <n v="0"/>
    <x v="7"/>
    <n v="0"/>
    <x v="1"/>
    <s v="PRIMERA"/>
    <x v="0"/>
    <x v="0"/>
    <n v="332.93900000000002"/>
    <n v="0.33293900000000004"/>
    <m/>
    <n v="0.15"/>
    <n v="0.14916666666666667"/>
    <n v="7.6479999999999997"/>
    <n v="-5.6843418860808015E-14"/>
    <n v="6"/>
    <s v="BASE DE DATOS"/>
    <m/>
  </r>
  <r>
    <s v="20"/>
    <x v="2"/>
    <s v="ATRIAE"/>
    <s v="00012009"/>
    <s v="00012009"/>
    <x v="4"/>
    <s v="G1"/>
    <s v="S"/>
    <n v="1.8"/>
    <n v="1.79"/>
    <n v="101.08499999999999"/>
    <n v="510.63299999999998"/>
    <n v="611.71799999999996"/>
    <n v="0"/>
    <n v="658.75"/>
    <n v="0"/>
    <m/>
    <m/>
    <x v="0"/>
    <s v="ATRIAE00012009G1HI"/>
    <s v="Atria Energía S.A.C."/>
    <x v="53"/>
    <x v="53"/>
    <s v="C.H. Purmacana"/>
    <x v="219"/>
    <x v="4"/>
    <x v="4"/>
    <x v="13"/>
    <x v="1"/>
    <s v="Instalado"/>
    <s v="Operativo"/>
    <s v="Generadora"/>
    <x v="0"/>
    <x v="1"/>
    <x v="1"/>
    <x v="0"/>
    <s v="Privado"/>
    <s v="LIMA"/>
    <s v="LIMA"/>
    <s v="HUAURA"/>
    <s v="SAYAN"/>
    <n v="0"/>
    <x v="7"/>
    <n v="0"/>
    <x v="1"/>
    <s v="PRIMERA"/>
    <x v="0"/>
    <x v="0"/>
    <n v="611.71799999999996"/>
    <n v="0.61171799999999998"/>
    <m/>
    <n v="0.15"/>
    <n v="0.14916666666666667"/>
    <n v="7.6479999999999997"/>
    <n v="0"/>
    <n v="6"/>
    <s v="BASE DE DATOS"/>
    <m/>
  </r>
  <r>
    <s v="20"/>
    <x v="3"/>
    <s v="ATRIAE"/>
    <s v="00012009"/>
    <s v="00012009"/>
    <x v="4"/>
    <s v="G1"/>
    <s v="S"/>
    <n v="1.8"/>
    <n v="1.79"/>
    <n v="88.831000000000003"/>
    <n v="417.30700000000002"/>
    <n v="506.13900000000001"/>
    <n v="0"/>
    <n v="699.25"/>
    <n v="0"/>
    <m/>
    <m/>
    <x v="0"/>
    <s v="ATRIAE00012009G1HI"/>
    <s v="Atria Energía S.A.C."/>
    <x v="53"/>
    <x v="53"/>
    <s v="C.H. Purmacana"/>
    <x v="219"/>
    <x v="4"/>
    <x v="4"/>
    <x v="13"/>
    <x v="1"/>
    <s v="Instalado"/>
    <s v="Operativo"/>
    <s v="Generadora"/>
    <x v="0"/>
    <x v="1"/>
    <x v="1"/>
    <x v="0"/>
    <s v="Privado"/>
    <s v="LIMA"/>
    <s v="LIMA"/>
    <s v="HUAURA"/>
    <s v="SAYAN"/>
    <n v="0"/>
    <x v="7"/>
    <n v="0"/>
    <x v="1"/>
    <s v="PRIMERA"/>
    <x v="0"/>
    <x v="0"/>
    <n v="506.13900000000001"/>
    <n v="0.50613900000000001"/>
    <m/>
    <n v="0.15"/>
    <n v="0.14916666666666667"/>
    <n v="7.6479999999999997"/>
    <n v="-9.9999999997635314E-4"/>
    <n v="6"/>
    <s v="BASE DE DATOS"/>
    <m/>
  </r>
  <r>
    <s v="20"/>
    <x v="4"/>
    <s v="ATRIAE"/>
    <s v="00012009"/>
    <s v="00012009"/>
    <x v="4"/>
    <s v="G1"/>
    <s v="S"/>
    <n v="1.8"/>
    <n v="1.79"/>
    <n v="77.853999999999999"/>
    <n v="407.34399999999999"/>
    <n v="485.19799999999998"/>
    <n v="0"/>
    <n v="688.25"/>
    <n v="0"/>
    <m/>
    <m/>
    <x v="0"/>
    <s v="ATRIAE00012009G1HI"/>
    <s v="Atria Energía S.A.C."/>
    <x v="53"/>
    <x v="53"/>
    <s v="C.H. Purmacana"/>
    <x v="219"/>
    <x v="4"/>
    <x v="4"/>
    <x v="13"/>
    <x v="1"/>
    <s v="Instalado"/>
    <s v="Operativo"/>
    <s v="Generadora"/>
    <x v="0"/>
    <x v="1"/>
    <x v="1"/>
    <x v="0"/>
    <s v="Privado"/>
    <s v="LIMA"/>
    <s v="LIMA"/>
    <s v="HUAURA"/>
    <s v="SAYAN"/>
    <n v="0"/>
    <x v="7"/>
    <n v="0"/>
    <x v="1"/>
    <s v="PRIMERA"/>
    <x v="0"/>
    <x v="0"/>
    <n v="485.19799999999998"/>
    <n v="0.48519799999999996"/>
    <m/>
    <n v="0.15"/>
    <n v="0.14916666666666667"/>
    <n v="7.6479999999999997"/>
    <n v="0"/>
    <n v="6"/>
    <s v="BASE DE DATOS"/>
    <m/>
  </r>
  <r>
    <s v="20"/>
    <x v="5"/>
    <s v="ATRIAE"/>
    <s v="00012009"/>
    <s v="00012009"/>
    <x v="4"/>
    <s v="G1"/>
    <s v="S"/>
    <n v="1.8"/>
    <n v="1.79"/>
    <n v="65.069999999999993"/>
    <n v="229.36799999999999"/>
    <n v="294.43700000000001"/>
    <n v="0"/>
    <n v="429.75"/>
    <n v="0"/>
    <m/>
    <m/>
    <x v="0"/>
    <s v="ATRIAE00012009G1HI"/>
    <s v="Atria Energía S.A.C."/>
    <x v="53"/>
    <x v="53"/>
    <s v="C.H. Purmacana"/>
    <x v="219"/>
    <x v="4"/>
    <x v="4"/>
    <x v="13"/>
    <x v="1"/>
    <s v="Instalado"/>
    <s v="Operativo"/>
    <s v="Generadora"/>
    <x v="0"/>
    <x v="1"/>
    <x v="1"/>
    <x v="0"/>
    <s v="Privado"/>
    <s v="LIMA"/>
    <s v="LIMA"/>
    <s v="HUAURA"/>
    <s v="SAYAN"/>
    <n v="0"/>
    <x v="7"/>
    <n v="0"/>
    <x v="1"/>
    <s v="PRIMERA"/>
    <x v="0"/>
    <x v="0"/>
    <n v="294.43700000000001"/>
    <n v="0.294437"/>
    <m/>
    <n v="0.15"/>
    <n v="0.14916666666666667"/>
    <n v="7.6479999999999997"/>
    <n v="9.9999999997635314E-4"/>
    <n v="6"/>
    <s v="BASE DE DATOS"/>
    <m/>
  </r>
  <r>
    <s v="20"/>
    <x v="6"/>
    <s v="ATRIAE"/>
    <s v="00012009"/>
    <s v="00012009"/>
    <x v="4"/>
    <s v="G1"/>
    <s v="S"/>
    <n v="1.8"/>
    <n v="1.79"/>
    <n v="64.742000000000004"/>
    <n v="247.065"/>
    <n v="311.80799999999999"/>
    <n v="0"/>
    <n v="394"/>
    <n v="0"/>
    <m/>
    <m/>
    <x v="0"/>
    <s v="ATRIAE00012009G1HI"/>
    <s v="Atria Energía S.A.C."/>
    <x v="53"/>
    <x v="53"/>
    <s v="C.H. Purmacana"/>
    <x v="219"/>
    <x v="4"/>
    <x v="4"/>
    <x v="13"/>
    <x v="1"/>
    <s v="Instalado"/>
    <s v="Operativo"/>
    <s v="Generadora"/>
    <x v="0"/>
    <x v="1"/>
    <x v="1"/>
    <x v="0"/>
    <s v="Privado"/>
    <s v="LIMA"/>
    <s v="LIMA"/>
    <s v="HUAURA"/>
    <s v="SAYAN"/>
    <n v="0"/>
    <x v="7"/>
    <n v="0"/>
    <x v="1"/>
    <s v="PRIMERA"/>
    <x v="0"/>
    <x v="0"/>
    <n v="311.80799999999999"/>
    <n v="0.31180799999999997"/>
    <m/>
    <n v="0.15"/>
    <n v="0.14916666666666667"/>
    <n v="7.6479999999999997"/>
    <n v="-9.9999999997635314E-4"/>
    <n v="6"/>
    <s v="BASE DE DATOS"/>
    <m/>
  </r>
  <r>
    <s v="20"/>
    <x v="6"/>
    <s v="ELSM"/>
    <s v="41030894"/>
    <s v="41030894"/>
    <x v="4"/>
    <s v="DRESS 1"/>
    <s v="N"/>
    <n v="0.11"/>
    <n v="0"/>
    <n v="0"/>
    <n v="0"/>
    <n v="0"/>
    <n v="0"/>
    <n v="0"/>
    <n v="0"/>
    <m/>
    <m/>
    <x v="0"/>
    <s v="ELSM41030894DRESS 1HI"/>
    <s v="Electro Sur Medio S. A."/>
    <x v="1"/>
    <x v="1"/>
    <s v="C. H. Laramate"/>
    <x v="137"/>
    <x v="4"/>
    <x v="4"/>
    <x v="239"/>
    <x v="1"/>
    <s v="Instalado"/>
    <s v="Operativo"/>
    <s v="Distribuidora"/>
    <x v="0"/>
    <x v="1"/>
    <x v="0"/>
    <x v="0"/>
    <s v="Privado"/>
    <s v="AYACUCHO"/>
    <s v="AYACUCHO"/>
    <s v="LUCANAS"/>
    <s v="LARAMATE"/>
    <n v="0"/>
    <x v="7"/>
    <n v="0"/>
    <x v="0"/>
    <n v="0"/>
    <x v="0"/>
    <x v="0"/>
    <n v="0"/>
    <n v="0"/>
    <m/>
    <n v="9.1666666666666667E-3"/>
    <n v="7.7499999999999999E-3"/>
    <n v="7.6479999999999997"/>
    <n v="0"/>
    <n v="19"/>
    <s v="BASE DE DATOS"/>
    <m/>
  </r>
  <r>
    <s v="20"/>
    <x v="6"/>
    <s v="ELSM"/>
    <s v="41030894"/>
    <s v="41030894"/>
    <x v="4"/>
    <s v="DRESS 2"/>
    <s v="S"/>
    <n v="0.11"/>
    <n v="9.1999999999999998E-2"/>
    <n v="14.215999999999999"/>
    <n v="54.02"/>
    <n v="68.236000000000004"/>
    <n v="4"/>
    <n v="708"/>
    <n v="0"/>
    <m/>
    <m/>
    <x v="0"/>
    <s v="ELSM41030894DRESS 2HI"/>
    <s v="Electro Sur Medio S. A."/>
    <x v="1"/>
    <x v="1"/>
    <s v="C. H. Laramate"/>
    <x v="137"/>
    <x v="4"/>
    <x v="4"/>
    <x v="240"/>
    <x v="1"/>
    <s v="Instalado"/>
    <s v="Operativo"/>
    <s v="Distribuidora"/>
    <x v="0"/>
    <x v="1"/>
    <x v="0"/>
    <x v="0"/>
    <s v="Privado"/>
    <s v="AYACUCHO"/>
    <s v="AYACUCHO"/>
    <s v="LUCANAS"/>
    <s v="LARAMATE"/>
    <n v="0"/>
    <x v="7"/>
    <n v="0"/>
    <x v="0"/>
    <n v="0"/>
    <x v="0"/>
    <x v="0"/>
    <n v="68.236000000000004"/>
    <n v="6.8236000000000005E-2"/>
    <m/>
    <n v="9.1666666666666667E-3"/>
    <n v="7.6666666666666662E-3"/>
    <n v="7.6479999999999997"/>
    <n v="0"/>
    <n v="19"/>
    <s v="BASE DE DATOS"/>
    <m/>
  </r>
  <r>
    <s v="20"/>
    <x v="6"/>
    <s v="EGEPSA"/>
    <s v="41071696"/>
    <s v="41071696"/>
    <x v="4"/>
    <s v="Grupo 1"/>
    <s v="S"/>
    <n v="0.3"/>
    <n v="0.22"/>
    <n v="19.125"/>
    <n v="97.515000000000001"/>
    <n v="116.64"/>
    <n v="0"/>
    <n v="724"/>
    <n v="0"/>
    <m/>
    <m/>
    <x v="0"/>
    <s v="EGEPSA41071696Grupo 1HI"/>
    <s v="Emp. Gen y Comercializadora de Serv Pub de Elec. Pangoa"/>
    <x v="41"/>
    <x v="41"/>
    <s v="C. H. Pangoa"/>
    <x v="132"/>
    <x v="4"/>
    <x v="4"/>
    <x v="44"/>
    <x v="1"/>
    <s v="Instalado"/>
    <s v="Inoperativo"/>
    <s v="Generadora"/>
    <x v="0"/>
    <x v="1"/>
    <x v="0"/>
    <x v="0"/>
    <s v="Privado"/>
    <s v="JUNIN"/>
    <s v="JUNIN"/>
    <s v="SATIPO"/>
    <s v="PANGOA"/>
    <n v="0"/>
    <x v="7"/>
    <n v="0"/>
    <x v="0"/>
    <n v="0"/>
    <x v="0"/>
    <x v="0"/>
    <n v="116.64"/>
    <n v="0.11663999999999999"/>
    <m/>
    <n v="2.4999999999999998E-2"/>
    <n v="2.1666666666666667E-2"/>
    <n v="7.6479999999999997"/>
    <n v="0"/>
    <n v="31"/>
    <s v="BASE DE DATOS"/>
    <m/>
  </r>
  <r>
    <s v="20"/>
    <x v="6"/>
    <s v="EGEPSA"/>
    <s v="41071696"/>
    <s v="41071696"/>
    <x v="4"/>
    <s v="Grupo 2"/>
    <s v="S"/>
    <n v="0.3"/>
    <n v="0.23599999999999999"/>
    <n v="15.744"/>
    <n v="63.024000000000001"/>
    <n v="78.768000000000001"/>
    <n v="0"/>
    <n v="724"/>
    <n v="0"/>
    <m/>
    <m/>
    <x v="0"/>
    <s v="EGEPSA41071696Grupo 2HI"/>
    <s v="Emp. Gen y Comercializadora de Serv Pub de Elec. Pangoa"/>
    <x v="41"/>
    <x v="41"/>
    <s v="C. H. Pangoa"/>
    <x v="132"/>
    <x v="4"/>
    <x v="4"/>
    <x v="171"/>
    <x v="1"/>
    <s v="Instalado"/>
    <s v="Operativo"/>
    <s v="Generadora"/>
    <x v="0"/>
    <x v="1"/>
    <x v="0"/>
    <x v="0"/>
    <s v="Privado"/>
    <s v="JUNIN"/>
    <s v="JUNIN"/>
    <s v="SATIPO"/>
    <s v="PANGOA"/>
    <n v="0"/>
    <x v="7"/>
    <n v="0"/>
    <x v="0"/>
    <n v="0"/>
    <x v="0"/>
    <x v="0"/>
    <n v="78.768000000000001"/>
    <n v="7.8768000000000005E-2"/>
    <m/>
    <n v="2.4999999999999998E-2"/>
    <n v="2.1000000000000001E-2"/>
    <n v="7.6479999999999997"/>
    <n v="0"/>
    <n v="31"/>
    <s v="BASE DE DATOS"/>
    <m/>
  </r>
  <r>
    <s v="20"/>
    <x v="6"/>
    <s v="ELC"/>
    <s v="31007793"/>
    <s v="31007793"/>
    <x v="4"/>
    <s v="G-1"/>
    <s v="S"/>
    <n v="0.63"/>
    <n v="0.56100000000000005"/>
    <n v="49.219000000000001"/>
    <n v="186.75800000000001"/>
    <n v="235.977"/>
    <n v="0"/>
    <n v="742.17"/>
    <n v="0"/>
    <m/>
    <m/>
    <x v="0"/>
    <s v="ELC31007793G-1HI"/>
    <s v="Electro Centro S. A."/>
    <x v="10"/>
    <x v="10"/>
    <s v="C. H. Pichanaki"/>
    <x v="187"/>
    <x v="4"/>
    <x v="4"/>
    <x v="37"/>
    <x v="1"/>
    <s v="Instalado"/>
    <s v="Operativo"/>
    <s v="Distribuidora"/>
    <x v="0"/>
    <x v="1"/>
    <x v="0"/>
    <x v="0"/>
    <s v="Estatal"/>
    <s v="JUNIN"/>
    <s v="JUNIN"/>
    <s v="CHANCHAMAYO"/>
    <s v="PICHANAKI"/>
    <n v="0"/>
    <x v="7"/>
    <n v="0"/>
    <x v="0"/>
    <n v="0"/>
    <x v="0"/>
    <x v="0"/>
    <n v="235.977"/>
    <n v="0.23597699999999999"/>
    <m/>
    <n v="5.2499999999999998E-2"/>
    <n v="4.6750000000000007E-2"/>
    <n v="7.6479999999999997"/>
    <n v="0"/>
    <n v="25"/>
    <s v="BASE DE DATOS"/>
    <m/>
  </r>
  <r>
    <s v="20"/>
    <x v="6"/>
    <s v="ELC"/>
    <s v="31007793"/>
    <s v="31007793"/>
    <x v="4"/>
    <s v="G-2"/>
    <s v="S"/>
    <n v="0.63"/>
    <n v="0.56100000000000005"/>
    <n v="71.501000000000005"/>
    <n v="273.41199999999998"/>
    <n v="344.91300000000001"/>
    <n v="0"/>
    <n v="742.12"/>
    <n v="0"/>
    <m/>
    <m/>
    <x v="0"/>
    <s v="ELC31007793G-2HI"/>
    <s v="Electro Centro S. A."/>
    <x v="10"/>
    <x v="10"/>
    <s v="C. H. Pichanaki"/>
    <x v="187"/>
    <x v="4"/>
    <x v="4"/>
    <x v="38"/>
    <x v="1"/>
    <s v="Instalado"/>
    <s v="Operativo"/>
    <s v="Distribuidora"/>
    <x v="0"/>
    <x v="1"/>
    <x v="0"/>
    <x v="0"/>
    <s v="Estatal"/>
    <s v="JUNIN"/>
    <s v="JUNIN"/>
    <s v="CHANCHAMAYO"/>
    <s v="PICHANAKI"/>
    <n v="0"/>
    <x v="7"/>
    <n v="0"/>
    <x v="0"/>
    <n v="0"/>
    <x v="0"/>
    <x v="0"/>
    <n v="344.91300000000001"/>
    <n v="0.34491300000000003"/>
    <m/>
    <n v="5.2499999999999998E-2"/>
    <n v="4.6750000000000007E-2"/>
    <n v="7.6479999999999997"/>
    <n v="0"/>
    <n v="25"/>
    <s v="BASE DE DATOS"/>
    <m/>
  </r>
  <r>
    <s v="20"/>
    <x v="6"/>
    <s v="ELC"/>
    <s v="31007893"/>
    <s v="31007893"/>
    <x v="4"/>
    <s v="G-1"/>
    <s v="S"/>
    <n v="0.52"/>
    <n v="0.46"/>
    <n v="14.667999999999999"/>
    <n v="49.731000000000002"/>
    <n v="64.399000000000001"/>
    <n v="0"/>
    <n v="172.5"/>
    <n v="0"/>
    <m/>
    <m/>
    <x v="0"/>
    <s v="ELC31007893G-1HI"/>
    <s v="Electro Centro S. A."/>
    <x v="10"/>
    <x v="10"/>
    <s v="C. H. Quicapata"/>
    <x v="188"/>
    <x v="4"/>
    <x v="4"/>
    <x v="37"/>
    <x v="1"/>
    <s v="Instalado"/>
    <s v="Operativo"/>
    <s v="Distribuidora"/>
    <x v="0"/>
    <x v="1"/>
    <x v="0"/>
    <x v="0"/>
    <s v="Estatal"/>
    <s v="AYACUCHO"/>
    <s v="AYACUCHO"/>
    <s v="HUAMANGA"/>
    <s v="CARMEN ALTO"/>
    <n v="0"/>
    <x v="7"/>
    <n v="0"/>
    <x v="0"/>
    <n v="0"/>
    <x v="0"/>
    <x v="0"/>
    <n v="64.399000000000001"/>
    <n v="6.4398999999999998E-2"/>
    <m/>
    <n v="4.3333333333333335E-2"/>
    <n v="3.8333333333333337E-2"/>
    <n v="7.6479999999999997"/>
    <n v="0"/>
    <n v="25"/>
    <s v="BASE DE DATOS"/>
    <m/>
  </r>
  <r>
    <s v="20"/>
    <x v="6"/>
    <s v="ELC"/>
    <s v="31007893"/>
    <s v="31007893"/>
    <x v="4"/>
    <s v="G-2"/>
    <s v="S"/>
    <n v="0.52"/>
    <n v="0.46"/>
    <n v="62.491"/>
    <n v="232.73099999999999"/>
    <n v="295.22199999999998"/>
    <n v="0"/>
    <n v="738.08"/>
    <n v="0"/>
    <m/>
    <m/>
    <x v="0"/>
    <s v="ELC31007893G-2HI"/>
    <s v="Electro Centro S. A."/>
    <x v="10"/>
    <x v="10"/>
    <s v="C. H. Quicapata"/>
    <x v="188"/>
    <x v="4"/>
    <x v="4"/>
    <x v="38"/>
    <x v="1"/>
    <s v="Instalado"/>
    <s v="Operativo"/>
    <s v="Distribuidora"/>
    <x v="0"/>
    <x v="1"/>
    <x v="0"/>
    <x v="0"/>
    <s v="Estatal"/>
    <s v="AYACUCHO"/>
    <s v="AYACUCHO"/>
    <s v="HUAMANGA"/>
    <s v="CARMEN ALTO"/>
    <n v="0"/>
    <x v="7"/>
    <n v="0"/>
    <x v="0"/>
    <n v="0"/>
    <x v="0"/>
    <x v="0"/>
    <n v="295.22199999999998"/>
    <n v="0.29522199999999998"/>
    <m/>
    <n v="4.3333333333333335E-2"/>
    <n v="3.8333333333333337E-2"/>
    <n v="7.6479999999999997"/>
    <n v="0"/>
    <n v="25"/>
    <s v="BASE DE DATOS"/>
    <m/>
  </r>
  <r>
    <s v="20"/>
    <x v="6"/>
    <s v="ELC"/>
    <s v="31007993"/>
    <s v="31007993"/>
    <x v="4"/>
    <s v="G-1"/>
    <s v="S"/>
    <n v="0.25"/>
    <n v="0.25"/>
    <n v="14.305"/>
    <n v="52.466000000000001"/>
    <n v="66.771000000000001"/>
    <n v="0"/>
    <n v="744"/>
    <n v="0"/>
    <m/>
    <m/>
    <x v="0"/>
    <s v="ELC31007993G-1HI"/>
    <s v="Electro Centro S. A."/>
    <x v="10"/>
    <x v="10"/>
    <s v="C. H. Chamisería"/>
    <x v="189"/>
    <x v="4"/>
    <x v="4"/>
    <x v="37"/>
    <x v="1"/>
    <s v="Instalado"/>
    <s v="Operativo"/>
    <s v="Distribuidora"/>
    <x v="0"/>
    <x v="1"/>
    <x v="0"/>
    <x v="0"/>
    <s v="Estatal"/>
    <s v="JUNIN"/>
    <s v="JUNIN"/>
    <s v="HUANCAYO "/>
    <s v="EL TAMBO"/>
    <n v="0"/>
    <x v="7"/>
    <n v="0"/>
    <x v="0"/>
    <n v="0"/>
    <x v="0"/>
    <x v="0"/>
    <n v="66.771000000000001"/>
    <n v="6.6770999999999997E-2"/>
    <m/>
    <n v="2.0833333333333332E-2"/>
    <n v="2.0833333333333332E-2"/>
    <n v="7.6479999999999997"/>
    <n v="0"/>
    <n v="25"/>
    <s v="BASE DE DATOS"/>
    <m/>
  </r>
  <r>
    <s v="20"/>
    <x v="6"/>
    <s v="ELC"/>
    <s v="31008493"/>
    <s v="31008493"/>
    <x v="4"/>
    <s v="G-1"/>
    <s v="S"/>
    <n v="1.92"/>
    <n v="1.675"/>
    <n v="89.61"/>
    <n v="329.63400000000001"/>
    <n v="419.24400000000003"/>
    <n v="0"/>
    <n v="325.07"/>
    <n v="0"/>
    <m/>
    <m/>
    <x v="0"/>
    <s v="ELC31008493G-1HI"/>
    <s v="Electro Centro S. A."/>
    <x v="10"/>
    <x v="10"/>
    <s v="C. H. Sicaya Huarisca"/>
    <x v="190"/>
    <x v="4"/>
    <x v="4"/>
    <x v="37"/>
    <x v="1"/>
    <s v="Instalado"/>
    <s v="Operativo"/>
    <s v="Distribuidora"/>
    <x v="0"/>
    <x v="1"/>
    <x v="0"/>
    <x v="0"/>
    <s v="Estatal"/>
    <s v="JUNIN"/>
    <s v="JUNIN"/>
    <s v="HUANCAYO"/>
    <s v="SICAYA"/>
    <n v="0"/>
    <x v="7"/>
    <n v="0"/>
    <x v="0"/>
    <n v="0"/>
    <x v="0"/>
    <x v="0"/>
    <n v="419.24400000000003"/>
    <n v="0.41924400000000001"/>
    <m/>
    <n v="0.16"/>
    <n v="0.13958333333333334"/>
    <n v="7.6479999999999997"/>
    <n v="0"/>
    <n v="25"/>
    <s v="BASE DE DATOS"/>
    <m/>
  </r>
  <r>
    <s v="20"/>
    <x v="6"/>
    <s v="ELC"/>
    <s v="31008493"/>
    <s v="31008493"/>
    <x v="4"/>
    <s v="G-2"/>
    <s v="S"/>
    <n v="1.92"/>
    <n v="1.675"/>
    <n v="109.10299999999999"/>
    <n v="422.47300000000001"/>
    <n v="531.57600000000002"/>
    <n v="0"/>
    <n v="417.9"/>
    <n v="0"/>
    <m/>
    <m/>
    <x v="0"/>
    <s v="ELC31008493G-2HI"/>
    <s v="Electro Centro S. A."/>
    <x v="10"/>
    <x v="10"/>
    <s v="C. H. Sicaya Huarisca"/>
    <x v="190"/>
    <x v="4"/>
    <x v="4"/>
    <x v="38"/>
    <x v="1"/>
    <s v="Instalado"/>
    <s v="Operativo"/>
    <s v="Distribuidora"/>
    <x v="0"/>
    <x v="1"/>
    <x v="0"/>
    <x v="0"/>
    <s v="Estatal"/>
    <s v="JUNIN"/>
    <s v="JUNIN"/>
    <s v="HUANCAYO"/>
    <s v="SICAYA"/>
    <n v="0"/>
    <x v="7"/>
    <n v="0"/>
    <x v="0"/>
    <n v="0"/>
    <x v="0"/>
    <x v="0"/>
    <n v="531.57600000000002"/>
    <n v="0.53157600000000005"/>
    <m/>
    <n v="0.16"/>
    <n v="0.13958333333333334"/>
    <n v="7.6479999999999997"/>
    <n v="0"/>
    <n v="25"/>
    <s v="BASE DE DATOS"/>
    <m/>
  </r>
  <r>
    <s v="20"/>
    <x v="6"/>
    <s v="ELC"/>
    <s v="31008893"/>
    <s v="31008893"/>
    <x v="4"/>
    <s v="G-1"/>
    <s v="S"/>
    <n v="1.46"/>
    <n v="1.34"/>
    <n v="137.946"/>
    <n v="533.42399999999998"/>
    <n v="671.37"/>
    <n v="0"/>
    <n v="743.67"/>
    <n v="0"/>
    <m/>
    <m/>
    <x v="0"/>
    <s v="ELC31008893G-1HI"/>
    <s v="Electro Centro S. A."/>
    <x v="10"/>
    <x v="10"/>
    <s v="C. H. Ingenio"/>
    <x v="191"/>
    <x v="4"/>
    <x v="4"/>
    <x v="37"/>
    <x v="1"/>
    <s v="Instalado"/>
    <s v="Operativo"/>
    <s v="Distribuidora"/>
    <x v="0"/>
    <x v="1"/>
    <x v="0"/>
    <x v="0"/>
    <s v="Estatal"/>
    <s v="JUNIN"/>
    <s v="JUNIN"/>
    <s v="HUANCAYO"/>
    <s v="INGENIO"/>
    <n v="0"/>
    <x v="7"/>
    <n v="0"/>
    <x v="0"/>
    <n v="0"/>
    <x v="0"/>
    <x v="0"/>
    <n v="671.37"/>
    <n v="0.67137000000000002"/>
    <m/>
    <n v="0.12166666666666666"/>
    <n v="0.11166666666666668"/>
    <n v="7.6479999999999997"/>
    <n v="0"/>
    <n v="25"/>
    <s v="BASE DE DATOS"/>
    <m/>
  </r>
  <r>
    <s v="20"/>
    <x v="6"/>
    <s v="ELC"/>
    <s v="31009293"/>
    <s v="31009293"/>
    <x v="4"/>
    <s v="G-1"/>
    <s v="N"/>
    <n v="0.28000000000000003"/>
    <n v="0"/>
    <n v="0"/>
    <n v="0"/>
    <n v="0"/>
    <n v="0"/>
    <n v="0"/>
    <n v="0"/>
    <m/>
    <m/>
    <x v="0"/>
    <s v="ELC31009293G-1HI"/>
    <s v="Electro Centro S. A."/>
    <x v="10"/>
    <x v="10"/>
    <s v="C. H. Chanchamayo"/>
    <x v="192"/>
    <x v="4"/>
    <x v="4"/>
    <x v="37"/>
    <x v="1"/>
    <s v="Instalado"/>
    <s v="Operativo"/>
    <s v="Distribuidora"/>
    <x v="0"/>
    <x v="1"/>
    <x v="0"/>
    <x v="0"/>
    <s v="Estatal"/>
    <s v="JUNIN"/>
    <s v="JUNIN"/>
    <s v="CHANCHAMAYO"/>
    <s v="SAN RAMON"/>
    <n v="0"/>
    <x v="7"/>
    <n v="0"/>
    <x v="0"/>
    <n v="0"/>
    <x v="0"/>
    <x v="0"/>
    <n v="0"/>
    <n v="0"/>
    <m/>
    <n v="2.3333333333333334E-2"/>
    <n v="0"/>
    <n v="7.6479999999999997"/>
    <n v="0"/>
    <n v="25"/>
    <s v="BASE DE DATOS"/>
    <m/>
  </r>
  <r>
    <s v="20"/>
    <x v="6"/>
    <s v="ELC"/>
    <s v="31009293"/>
    <s v="31009293"/>
    <x v="4"/>
    <s v="G-2"/>
    <s v="S"/>
    <n v="0.28000000000000003"/>
    <n v="0.28000000000000003"/>
    <n v="35.213999999999999"/>
    <n v="131.58500000000001"/>
    <n v="166.79900000000001"/>
    <n v="0"/>
    <n v="734.58"/>
    <n v="0"/>
    <m/>
    <m/>
    <x v="0"/>
    <s v="ELC31009293G-2HI"/>
    <s v="Electro Centro S. A."/>
    <x v="10"/>
    <x v="10"/>
    <s v="C. H. Chanchamayo"/>
    <x v="192"/>
    <x v="4"/>
    <x v="4"/>
    <x v="38"/>
    <x v="1"/>
    <s v="Instalado"/>
    <s v="Operativo"/>
    <s v="Distribuidora"/>
    <x v="0"/>
    <x v="1"/>
    <x v="0"/>
    <x v="0"/>
    <s v="Estatal"/>
    <s v="JUNIN"/>
    <s v="JUNIN"/>
    <s v="CHANCHAMAYO"/>
    <s v="SAN RAMON"/>
    <n v="0"/>
    <x v="7"/>
    <n v="0"/>
    <x v="0"/>
    <n v="0"/>
    <x v="0"/>
    <x v="0"/>
    <n v="166.79900000000001"/>
    <n v="0.166799"/>
    <m/>
    <n v="2.3333333333333334E-2"/>
    <n v="2.3333333333333334E-2"/>
    <n v="7.6479999999999997"/>
    <n v="0"/>
    <n v="25"/>
    <s v="BASE DE DATOS"/>
    <m/>
  </r>
  <r>
    <s v="20"/>
    <x v="6"/>
    <s v="ELC"/>
    <s v="31009693"/>
    <s v="31009693"/>
    <x v="4"/>
    <s v="G-1"/>
    <s v="S"/>
    <n v="0.35"/>
    <n v="0.27500000000000002"/>
    <n v="0"/>
    <n v="0"/>
    <n v="0"/>
    <n v="0"/>
    <n v="0"/>
    <n v="0"/>
    <m/>
    <m/>
    <x v="0"/>
    <s v="ELC31009693G-1HI"/>
    <s v="Electro Centro S. A."/>
    <x v="10"/>
    <x v="10"/>
    <s v="C. H. Concepcion"/>
    <x v="193"/>
    <x v="4"/>
    <x v="4"/>
    <x v="37"/>
    <x v="1"/>
    <s v="Instalado"/>
    <s v="Operativo"/>
    <s v="Distribuidora"/>
    <x v="0"/>
    <x v="1"/>
    <x v="0"/>
    <x v="0"/>
    <s v="Estatal"/>
    <s v="JUNIN"/>
    <s v="JUNIN"/>
    <s v="CONCEPCION"/>
    <s v="CONCEPCION"/>
    <n v="0"/>
    <x v="7"/>
    <n v="0"/>
    <x v="0"/>
    <n v="0"/>
    <x v="0"/>
    <x v="0"/>
    <n v="0"/>
    <n v="0"/>
    <m/>
    <n v="2.9166666666666664E-2"/>
    <n v="2.2916666666666669E-2"/>
    <n v="7.6479999999999997"/>
    <n v="0"/>
    <n v="25"/>
    <s v="BASE DE DATOS"/>
    <m/>
  </r>
  <r>
    <s v="20"/>
    <x v="6"/>
    <s v="ELC"/>
    <s v="31009693"/>
    <s v="31009693"/>
    <x v="4"/>
    <s v="G-2"/>
    <s v="S"/>
    <n v="0.35"/>
    <n v="0.27500000000000002"/>
    <n v="0"/>
    <n v="4.08"/>
    <n v="4.08"/>
    <n v="0"/>
    <n v="28.95"/>
    <n v="0"/>
    <m/>
    <m/>
    <x v="0"/>
    <s v="ELC31009693G-2HI"/>
    <s v="Electro Centro S. A."/>
    <x v="10"/>
    <x v="10"/>
    <s v="C. H. Concepcion"/>
    <x v="193"/>
    <x v="4"/>
    <x v="4"/>
    <x v="38"/>
    <x v="1"/>
    <s v="Instalado"/>
    <s v="Operativo"/>
    <s v="Distribuidora"/>
    <x v="0"/>
    <x v="1"/>
    <x v="0"/>
    <x v="0"/>
    <s v="Estatal"/>
    <s v="JUNIN"/>
    <s v="JUNIN"/>
    <s v="CONCEPCION"/>
    <s v="CONCEPCION"/>
    <n v="0"/>
    <x v="7"/>
    <n v="0"/>
    <x v="0"/>
    <n v="0"/>
    <x v="0"/>
    <x v="0"/>
    <n v="4.08"/>
    <n v="4.0800000000000003E-3"/>
    <m/>
    <n v="2.9166666666666664E-2"/>
    <n v="2.2916666666666669E-2"/>
    <n v="7.6479999999999997"/>
    <n v="0"/>
    <n v="25"/>
    <s v="BASE DE DATOS"/>
    <m/>
  </r>
  <r>
    <s v="20"/>
    <x v="6"/>
    <s v="ELC"/>
    <s v="31036294"/>
    <s v="31036294"/>
    <x v="4"/>
    <s v="G-1"/>
    <s v="S"/>
    <n v="0.45"/>
    <n v="0.45"/>
    <n v="6.37"/>
    <n v="16.893000000000001"/>
    <n v="23.263000000000002"/>
    <n v="0"/>
    <n v="54.72"/>
    <n v="0"/>
    <m/>
    <m/>
    <x v="0"/>
    <s v="ELC31036294G-1HI"/>
    <s v="Electro Centro S. A."/>
    <x v="10"/>
    <x v="10"/>
    <s v="C. H. Machu"/>
    <x v="194"/>
    <x v="4"/>
    <x v="4"/>
    <x v="37"/>
    <x v="1"/>
    <s v="Instalado"/>
    <s v="Operativo"/>
    <s v="Distribuidora"/>
    <x v="0"/>
    <x v="1"/>
    <x v="0"/>
    <x v="0"/>
    <s v="Estatal"/>
    <s v="JUNIN"/>
    <s v="JUNIN"/>
    <s v="HUANCAYO"/>
    <s v="HUASICANCHA"/>
    <n v="0"/>
    <x v="7"/>
    <n v="0"/>
    <x v="0"/>
    <n v="0"/>
    <x v="0"/>
    <x v="0"/>
    <n v="23.263000000000002"/>
    <n v="2.3263000000000002E-2"/>
    <m/>
    <n v="3.7499999999999999E-2"/>
    <n v="3.7499999999999999E-2"/>
    <n v="7.6479999999999997"/>
    <n v="0"/>
    <n v="25"/>
    <s v="BASE DE DATOS"/>
    <m/>
  </r>
  <r>
    <s v="20"/>
    <x v="6"/>
    <s v="ELC"/>
    <s v="31036294"/>
    <s v="31036294"/>
    <x v="4"/>
    <s v="G-2"/>
    <s v="S"/>
    <n v="0.45"/>
    <n v="0.45"/>
    <n v="66.897999999999996"/>
    <n v="253.636"/>
    <n v="320.53399999999999"/>
    <n v="0"/>
    <n v="742.3"/>
    <n v="0"/>
    <m/>
    <m/>
    <x v="0"/>
    <s v="ELC31036294G-2HI"/>
    <s v="Electro Centro S. A."/>
    <x v="10"/>
    <x v="10"/>
    <s v="C. H. Machu"/>
    <x v="194"/>
    <x v="4"/>
    <x v="4"/>
    <x v="38"/>
    <x v="1"/>
    <s v="Instalado"/>
    <s v="Operativo"/>
    <s v="Distribuidora"/>
    <x v="0"/>
    <x v="1"/>
    <x v="0"/>
    <x v="0"/>
    <s v="Estatal"/>
    <s v="JUNIN"/>
    <s v="JUNIN"/>
    <s v="HUANCAYO"/>
    <s v="HUASICANCHA"/>
    <n v="0"/>
    <x v="7"/>
    <n v="0"/>
    <x v="0"/>
    <n v="0"/>
    <x v="0"/>
    <x v="0"/>
    <n v="320.53399999999999"/>
    <n v="0.32053399999999999"/>
    <m/>
    <n v="3.7499999999999999E-2"/>
    <n v="3.7499999999999999E-2"/>
    <n v="7.6479999999999997"/>
    <n v="0"/>
    <n v="25"/>
    <s v="BASE DE DATOS"/>
    <m/>
  </r>
  <r>
    <s v="20"/>
    <x v="6"/>
    <s v="ELC"/>
    <s v="31036394"/>
    <s v="31036394"/>
    <x v="4"/>
    <s v="G-1"/>
    <s v="N"/>
    <n v="0.43"/>
    <n v="0"/>
    <n v="0"/>
    <n v="0"/>
    <n v="0"/>
    <n v="0"/>
    <n v="0"/>
    <n v="0"/>
    <m/>
    <m/>
    <x v="1"/>
    <s v="ELC31036394G-1HI"/>
    <s v="Electro Centro S. A."/>
    <x v="10"/>
    <x v="10"/>
    <s v="C. H. Pozuzo"/>
    <x v="195"/>
    <x v="4"/>
    <x v="4"/>
    <x v="37"/>
    <x v="1"/>
    <s v="Instalado"/>
    <s v="Inoperativo"/>
    <s v="Distribuidora"/>
    <x v="0"/>
    <x v="1"/>
    <x v="0"/>
    <x v="0"/>
    <s v="Estatal"/>
    <s v="PASCO"/>
    <s v="PASCO"/>
    <s v="OXAPAMPA"/>
    <s v="POZUZO"/>
    <n v="0"/>
    <x v="7"/>
    <n v="0"/>
    <x v="0"/>
    <n v="0"/>
    <x v="0"/>
    <x v="0"/>
    <n v="0"/>
    <n v="0"/>
    <m/>
    <s v="-"/>
    <s v="-"/>
    <s v="-"/>
    <n v="0"/>
    <n v="25"/>
    <s v="BASE DE DATOS"/>
    <m/>
  </r>
  <r>
    <s v="20"/>
    <x v="6"/>
    <s v="ELC"/>
    <s v="31036394"/>
    <s v="31036394"/>
    <x v="4"/>
    <s v="G-2"/>
    <s v="N"/>
    <n v="0.43"/>
    <n v="0"/>
    <n v="0"/>
    <n v="0"/>
    <n v="0"/>
    <n v="0"/>
    <n v="0"/>
    <n v="0"/>
    <m/>
    <m/>
    <x v="1"/>
    <s v="ELC31036394G-2HI"/>
    <s v="Electro Centro S. A."/>
    <x v="10"/>
    <x v="10"/>
    <s v="C. H. Pozuzo"/>
    <x v="195"/>
    <x v="4"/>
    <x v="4"/>
    <x v="38"/>
    <x v="1"/>
    <s v="Instalado"/>
    <s v="Inoperativo"/>
    <s v="Distribuidora"/>
    <x v="0"/>
    <x v="1"/>
    <x v="0"/>
    <x v="0"/>
    <s v="Estatal"/>
    <s v="PASCO"/>
    <s v="PASCO"/>
    <s v="OXAPAMPA"/>
    <s v="POZUZO"/>
    <n v="0"/>
    <x v="7"/>
    <n v="0"/>
    <x v="0"/>
    <n v="0"/>
    <x v="0"/>
    <x v="0"/>
    <n v="0"/>
    <n v="0"/>
    <m/>
    <s v="-"/>
    <s v="-"/>
    <s v="-"/>
    <n v="0"/>
    <n v="25"/>
    <s v="BASE DE DATOS"/>
    <m/>
  </r>
  <r>
    <s v="20"/>
    <x v="6"/>
    <s v="ELC"/>
    <s v="41109600"/>
    <s v="41109600"/>
    <x v="4"/>
    <s v="G-1"/>
    <s v="S"/>
    <n v="0.06"/>
    <n v="3.5000000000000003E-2"/>
    <n v="0"/>
    <n v="0"/>
    <n v="0"/>
    <n v="0"/>
    <n v="0"/>
    <n v="0"/>
    <m/>
    <m/>
    <x v="1"/>
    <s v="ELC41109600G-1HI"/>
    <s v="Electro Centro S. A."/>
    <x v="10"/>
    <x v="10"/>
    <s v="C. H. Acombabilla"/>
    <x v="196"/>
    <x v="4"/>
    <x v="4"/>
    <x v="37"/>
    <x v="1"/>
    <s v="Instalado"/>
    <s v="Operativo"/>
    <s v="Distribuidora"/>
    <x v="0"/>
    <x v="0"/>
    <x v="0"/>
    <x v="0"/>
    <s v="Estatal"/>
    <s v="HUANCAVELICA"/>
    <s v="HUANCAVELICA"/>
    <s v="TAYACAJA"/>
    <s v="ACOBAMBILLA"/>
    <n v="0"/>
    <x v="7"/>
    <n v="0"/>
    <x v="0"/>
    <n v="0"/>
    <x v="0"/>
    <x v="0"/>
    <n v="0"/>
    <n v="0"/>
    <m/>
    <s v="-"/>
    <s v="-"/>
    <s v="-"/>
    <n v="0"/>
    <n v="25"/>
    <s v="BASE DE DATOS"/>
    <m/>
  </r>
  <r>
    <s v="20"/>
    <x v="6"/>
    <s v="ELC"/>
    <s v="41114801"/>
    <s v="41114801"/>
    <x v="4"/>
    <s v="G-1"/>
    <s v="S"/>
    <n v="0.09"/>
    <n v="5.7000000000000002E-2"/>
    <n v="10.848000000000001"/>
    <n v="41.351999999999997"/>
    <n v="52.2"/>
    <n v="0"/>
    <n v="720"/>
    <n v="0"/>
    <m/>
    <m/>
    <x v="0"/>
    <s v="ELC41114801G-1HI"/>
    <s v="Electro Centro S. A."/>
    <x v="10"/>
    <x v="10"/>
    <s v="C. H. San Balvín"/>
    <x v="197"/>
    <x v="4"/>
    <x v="4"/>
    <x v="37"/>
    <x v="1"/>
    <s v="Instalado"/>
    <s v="Operativo"/>
    <s v="Distribuidora"/>
    <x v="0"/>
    <x v="1"/>
    <x v="0"/>
    <x v="0"/>
    <s v="Estatal"/>
    <s v="JUNIN"/>
    <s v="JUNIN"/>
    <s v="HUANCAYO"/>
    <s v="PARIHUANCA"/>
    <n v="0"/>
    <x v="7"/>
    <n v="0"/>
    <x v="0"/>
    <n v="0"/>
    <x v="0"/>
    <x v="0"/>
    <n v="52.2"/>
    <n v="5.2200000000000003E-2"/>
    <m/>
    <n v="7.4999999999999997E-3"/>
    <n v="4.7499999999999999E-3"/>
    <n v="7.6479999999999997"/>
    <n v="-7.1054273576010019E-15"/>
    <n v="25"/>
    <s v="BASE DE DATOS"/>
    <m/>
  </r>
  <r>
    <s v="20"/>
    <x v="6"/>
    <s v="ELC"/>
    <s v="41114801"/>
    <s v="41114801"/>
    <x v="4"/>
    <s v="G-2"/>
    <s v="S"/>
    <n v="0.09"/>
    <n v="5.7000000000000002E-2"/>
    <n v="11.244"/>
    <n v="41.695999999999998"/>
    <n v="52.94"/>
    <n v="0"/>
    <n v="729.83"/>
    <n v="0"/>
    <m/>
    <m/>
    <x v="0"/>
    <s v="ELC41114801G-2HI"/>
    <s v="Electro Centro S. A."/>
    <x v="10"/>
    <x v="10"/>
    <s v="C. H. San Balvín"/>
    <x v="197"/>
    <x v="4"/>
    <x v="4"/>
    <x v="38"/>
    <x v="1"/>
    <s v="Instalado"/>
    <s v="Operativo"/>
    <s v="Distribuidora"/>
    <x v="0"/>
    <x v="1"/>
    <x v="0"/>
    <x v="0"/>
    <s v="Estatal"/>
    <s v="JUNIN"/>
    <s v="JUNIN"/>
    <s v="HUANCAYO"/>
    <s v="PARIHUANCA"/>
    <n v="0"/>
    <x v="7"/>
    <n v="0"/>
    <x v="0"/>
    <n v="0"/>
    <x v="0"/>
    <x v="0"/>
    <n v="52.94"/>
    <n v="5.2940000000000001E-2"/>
    <m/>
    <n v="7.4999999999999997E-3"/>
    <n v="4.7499999999999999E-3"/>
    <n v="7.6479999999999997"/>
    <n v="0"/>
    <n v="25"/>
    <s v="BASE DE DATOS"/>
    <m/>
  </r>
  <r>
    <s v="20"/>
    <x v="6"/>
    <s v="ELC"/>
    <s v="41114801"/>
    <s v="41114801"/>
    <x v="4"/>
    <s v="G-3"/>
    <s v="S"/>
    <n v="0.1"/>
    <n v="9.8000000000000004E-2"/>
    <n v="12.44"/>
    <n v="46.95"/>
    <n v="59.39"/>
    <n v="0"/>
    <n v="741.13"/>
    <n v="0"/>
    <m/>
    <m/>
    <x v="0"/>
    <s v="ELC41114801G-3HI"/>
    <s v="Electro Centro S. A."/>
    <x v="10"/>
    <x v="10"/>
    <s v="C. H. San Balvín"/>
    <x v="197"/>
    <x v="4"/>
    <x v="4"/>
    <x v="39"/>
    <x v="1"/>
    <s v="Instalado"/>
    <s v="Operativo"/>
    <s v="Distribuidora"/>
    <x v="0"/>
    <x v="1"/>
    <x v="0"/>
    <x v="0"/>
    <s v="Estatal"/>
    <s v="JUNIN"/>
    <s v="JUNIN"/>
    <s v="HUANCAYO"/>
    <s v="PARIHUANCA"/>
    <n v="0"/>
    <x v="7"/>
    <n v="0"/>
    <x v="0"/>
    <n v="0"/>
    <x v="0"/>
    <x v="0"/>
    <n v="59.39"/>
    <n v="5.9389999999999998E-2"/>
    <m/>
    <n v="8.3333333333333332E-3"/>
    <n v="8.1666666666666676E-3"/>
    <n v="7.6479999999999997"/>
    <n v="0"/>
    <n v="25"/>
    <s v="BASE DE DATOS"/>
    <m/>
  </r>
  <r>
    <s v="20"/>
    <x v="6"/>
    <s v="ELC"/>
    <s v="51000996"/>
    <s v="51000996"/>
    <x v="4"/>
    <s v="G-1"/>
    <s v="S"/>
    <n v="0.91200000000000003"/>
    <n v="0.79"/>
    <n v="3.5999999999999997E-2"/>
    <n v="0.22800000000000001"/>
    <n v="0.26400000000000001"/>
    <n v="0"/>
    <n v="1.1200000000000001"/>
    <n v="0"/>
    <m/>
    <m/>
    <x v="0"/>
    <s v="ELC51000996G-1HI"/>
    <s v="Electro Centro S. A."/>
    <x v="10"/>
    <x v="10"/>
    <s v="C. H. Llusita"/>
    <x v="198"/>
    <x v="4"/>
    <x v="4"/>
    <x v="37"/>
    <x v="1"/>
    <s v="Instalado"/>
    <s v="Operativo"/>
    <s v="Distribuidora"/>
    <x v="0"/>
    <x v="1"/>
    <x v="0"/>
    <x v="0"/>
    <s v="Estatal"/>
    <s v="AYACUCHO"/>
    <s v="AYACUCHO"/>
    <s v="VICTOR FAJARDO"/>
    <s v="HUANCARAYLLA"/>
    <n v="0"/>
    <x v="7"/>
    <n v="0"/>
    <x v="0"/>
    <n v="0"/>
    <x v="0"/>
    <x v="0"/>
    <n v="0.26400000000000001"/>
    <n v="2.6400000000000002E-4"/>
    <m/>
    <n v="7.5999999999999998E-2"/>
    <n v="6.5833333333333341E-2"/>
    <n v="7.6479999999999997"/>
    <n v="0"/>
    <n v="25"/>
    <s v="BASE DE DATOS"/>
    <m/>
  </r>
  <r>
    <s v="20"/>
    <x v="6"/>
    <s v="ELC"/>
    <s v="51000996"/>
    <s v="51000996"/>
    <x v="4"/>
    <s v="G-2"/>
    <s v="S"/>
    <n v="0.91200000000000003"/>
    <n v="0.79"/>
    <n v="87.503"/>
    <n v="331.06900000000002"/>
    <n v="418.572"/>
    <n v="0"/>
    <n v="733.87"/>
    <n v="0"/>
    <m/>
    <m/>
    <x v="0"/>
    <s v="ELC51000996G-2HI"/>
    <s v="Electro Centro S. A."/>
    <x v="10"/>
    <x v="10"/>
    <s v="C. H. Llusita"/>
    <x v="198"/>
    <x v="4"/>
    <x v="4"/>
    <x v="38"/>
    <x v="1"/>
    <s v="Instalado"/>
    <s v="Operativo"/>
    <s v="Distribuidora"/>
    <x v="0"/>
    <x v="1"/>
    <x v="0"/>
    <x v="0"/>
    <s v="Estatal"/>
    <s v="AYACUCHO"/>
    <s v="AYACUCHO"/>
    <s v="VICTOR FAJARDO"/>
    <s v="HUANCARAYLLA"/>
    <n v="0"/>
    <x v="7"/>
    <n v="0"/>
    <x v="0"/>
    <n v="0"/>
    <x v="0"/>
    <x v="0"/>
    <n v="418.572"/>
    <n v="0.418572"/>
    <m/>
    <n v="7.5999999999999998E-2"/>
    <n v="6.5833333333333341E-2"/>
    <n v="7.6479999999999997"/>
    <n v="0"/>
    <n v="25"/>
    <s v="BASE DE DATOS"/>
    <m/>
  </r>
  <r>
    <s v="20"/>
    <x v="6"/>
    <s v="ELC"/>
    <s v="51010097"/>
    <s v="51010097"/>
    <x v="4"/>
    <s v="G-1"/>
    <s v="S"/>
    <n v="1.6"/>
    <n v="1.6"/>
    <n v="165.22200000000001"/>
    <n v="623.70899999999995"/>
    <n v="788.93100000000004"/>
    <n v="0"/>
    <n v="741.83"/>
    <n v="0"/>
    <m/>
    <m/>
    <x v="0"/>
    <s v="ELC51010097G-1HI"/>
    <s v="Electro Centro S. A."/>
    <x v="10"/>
    <x v="10"/>
    <s v="C. H. Chalhuamayo"/>
    <x v="199"/>
    <x v="4"/>
    <x v="4"/>
    <x v="37"/>
    <x v="1"/>
    <s v="Instalado"/>
    <s v="Operativo"/>
    <s v="Distribuidora"/>
    <x v="0"/>
    <x v="1"/>
    <x v="0"/>
    <x v="0"/>
    <s v="Estatal"/>
    <s v="JUNIN"/>
    <s v="JUNIN"/>
    <s v="SATIPO"/>
    <s v="SATIPO"/>
    <n v="0"/>
    <x v="7"/>
    <n v="0"/>
    <x v="0"/>
    <n v="0"/>
    <x v="0"/>
    <x v="0"/>
    <n v="788.93100000000004"/>
    <n v="0.78893100000000005"/>
    <m/>
    <n v="0.13333333333333333"/>
    <n v="0.13333333333333333"/>
    <n v="7.6479999999999997"/>
    <n v="-1.1368683772161603E-13"/>
    <n v="25"/>
    <s v="BASE DE DATOS"/>
    <m/>
  </r>
  <r>
    <s v="20"/>
    <x v="6"/>
    <s v="ELC"/>
    <s v="51010097"/>
    <s v="51010097"/>
    <x v="4"/>
    <s v="G-2"/>
    <s v="S"/>
    <n v="1.6"/>
    <n v="1.6"/>
    <n v="165.75399999999999"/>
    <n v="625.93799999999999"/>
    <n v="791.69200000000001"/>
    <n v="0"/>
    <n v="742"/>
    <n v="0"/>
    <m/>
    <m/>
    <x v="0"/>
    <s v="ELC51010097G-2HI"/>
    <s v="Electro Centro S. A."/>
    <x v="10"/>
    <x v="10"/>
    <s v="C. H. Chalhuamayo"/>
    <x v="199"/>
    <x v="4"/>
    <x v="4"/>
    <x v="38"/>
    <x v="1"/>
    <s v="Instalado"/>
    <s v="Operativo"/>
    <s v="Distribuidora"/>
    <x v="0"/>
    <x v="1"/>
    <x v="0"/>
    <x v="0"/>
    <s v="Estatal"/>
    <s v="JUNIN"/>
    <s v="JUNIN"/>
    <s v="SATIPO"/>
    <s v="SATIPO"/>
    <n v="0"/>
    <x v="7"/>
    <n v="0"/>
    <x v="0"/>
    <n v="0"/>
    <x v="0"/>
    <x v="0"/>
    <n v="791.69200000000001"/>
    <n v="0.79169200000000006"/>
    <m/>
    <n v="0.13333333333333333"/>
    <n v="0.13333333333333333"/>
    <n v="7.6479999999999997"/>
    <n v="0"/>
    <n v="25"/>
    <s v="BASE DE DATOS"/>
    <m/>
  </r>
  <r>
    <s v="20"/>
    <x v="6"/>
    <s v="ELC"/>
    <s v="51010097"/>
    <s v="51010097"/>
    <x v="4"/>
    <s v="G-3"/>
    <s v="S"/>
    <n v="2"/>
    <n v="2"/>
    <n v="177.501"/>
    <n v="673.19600000000003"/>
    <n v="850.697"/>
    <n v="0"/>
    <n v="741.87"/>
    <n v="0"/>
    <m/>
    <m/>
    <x v="0"/>
    <s v="ELC51010097G-3HI"/>
    <s v="Electro Centro S. A."/>
    <x v="10"/>
    <x v="10"/>
    <s v="C. H. Chalhuamayo"/>
    <x v="199"/>
    <x v="4"/>
    <x v="4"/>
    <x v="39"/>
    <x v="1"/>
    <s v="Instalado"/>
    <s v="Operativo"/>
    <s v="Distribuidora"/>
    <x v="0"/>
    <x v="1"/>
    <x v="0"/>
    <x v="0"/>
    <s v="Estatal"/>
    <s v="JUNIN"/>
    <s v="JUNIN"/>
    <s v="SATIPO"/>
    <s v="SATIPO"/>
    <n v="0"/>
    <x v="7"/>
    <n v="0"/>
    <x v="0"/>
    <n v="0"/>
    <x v="0"/>
    <x v="0"/>
    <n v="850.697"/>
    <n v="0.85069700000000004"/>
    <m/>
    <n v="0.16666666666666666"/>
    <n v="0.16666666666666666"/>
    <n v="7.6479999999999997"/>
    <n v="0"/>
    <n v="25"/>
    <s v="BASE DE DATOS"/>
    <m/>
  </r>
  <r>
    <s v="20"/>
    <x v="6"/>
    <s v="ELC"/>
    <s v="51010097"/>
    <s v="51010097"/>
    <x v="4"/>
    <s v="G-4"/>
    <s v="S"/>
    <n v="2"/>
    <n v="2"/>
    <n v="157.85599999999999"/>
    <n v="594.84799999999996"/>
    <n v="752.70399999999995"/>
    <n v="0"/>
    <n v="689.18"/>
    <n v="0"/>
    <m/>
    <m/>
    <x v="0"/>
    <s v="ELC51010097G-4HI"/>
    <s v="Electro Centro S. A."/>
    <x v="10"/>
    <x v="10"/>
    <s v="C. H. Chalhuamayo"/>
    <x v="199"/>
    <x v="4"/>
    <x v="4"/>
    <x v="40"/>
    <x v="1"/>
    <s v="Instalado"/>
    <s v="Operativo"/>
    <s v="Distribuidora"/>
    <x v="0"/>
    <x v="1"/>
    <x v="0"/>
    <x v="0"/>
    <s v="Estatal"/>
    <s v="JUNIN"/>
    <s v="JUNIN"/>
    <s v="SATIPO"/>
    <s v="SATIPO"/>
    <n v="0"/>
    <x v="7"/>
    <n v="0"/>
    <x v="0"/>
    <n v="0"/>
    <x v="0"/>
    <x v="0"/>
    <n v="752.70399999999995"/>
    <n v="0.75270399999999993"/>
    <m/>
    <n v="0.16666666666666666"/>
    <n v="0.16666666666666666"/>
    <n v="7.6479999999999997"/>
    <n v="0"/>
    <n v="25"/>
    <s v="BASE DE DATOS"/>
    <m/>
  </r>
  <r>
    <s v="20"/>
    <x v="6"/>
    <s v="ELC"/>
    <s v="51010797"/>
    <s v="51010797"/>
    <x v="4"/>
    <s v="G-1"/>
    <s v="S"/>
    <n v="0.76800000000000002"/>
    <n v="0.59499999999999997"/>
    <n v="0"/>
    <n v="0"/>
    <n v="0"/>
    <n v="0"/>
    <n v="0"/>
    <n v="0"/>
    <m/>
    <m/>
    <x v="0"/>
    <s v="ELC51010797G-1HI"/>
    <s v="Electro Centro S. A."/>
    <x v="10"/>
    <x v="10"/>
    <s v="C. H. San Francisco"/>
    <x v="200"/>
    <x v="4"/>
    <x v="4"/>
    <x v="37"/>
    <x v="1"/>
    <s v="Instalado"/>
    <s v="Operativo"/>
    <s v="Distribuidora"/>
    <x v="0"/>
    <x v="1"/>
    <x v="0"/>
    <x v="0"/>
    <s v="Estatal"/>
    <s v="CUSCO"/>
    <s v="CUSCO"/>
    <s v="LA CONVENCIÓN"/>
    <s v="ECHARATE"/>
    <n v="0"/>
    <x v="7"/>
    <n v="0"/>
    <x v="0"/>
    <n v="0"/>
    <x v="0"/>
    <x v="0"/>
    <n v="0"/>
    <n v="0"/>
    <m/>
    <n v="6.4000000000000001E-2"/>
    <n v="4.9583333333333333E-2"/>
    <n v="7.6479999999999997"/>
    <n v="0"/>
    <n v="25"/>
    <s v="BASE DE DATOS"/>
    <m/>
  </r>
  <r>
    <s v="20"/>
    <x v="6"/>
    <s v="ELC"/>
    <s v="51010797"/>
    <s v="51010797"/>
    <x v="4"/>
    <s v="G-2"/>
    <s v="S"/>
    <n v="0.76800000000000002"/>
    <n v="0.59499999999999997"/>
    <n v="93.772000000000006"/>
    <n v="356.33300000000003"/>
    <n v="450.10500000000002"/>
    <n v="0"/>
    <n v="743.83"/>
    <n v="0"/>
    <m/>
    <m/>
    <x v="0"/>
    <s v="ELC51010797G-2HI"/>
    <s v="Electro Centro S. A."/>
    <x v="10"/>
    <x v="10"/>
    <s v="C. H. San Francisco"/>
    <x v="200"/>
    <x v="4"/>
    <x v="4"/>
    <x v="38"/>
    <x v="1"/>
    <s v="Instalado"/>
    <s v="Operativo"/>
    <s v="Distribuidora"/>
    <x v="0"/>
    <x v="1"/>
    <x v="0"/>
    <x v="0"/>
    <s v="Estatal"/>
    <s v="CUSCO"/>
    <s v="CUSCO"/>
    <s v="LA CONVENCIÓN"/>
    <s v="ECHARATE"/>
    <n v="0"/>
    <x v="7"/>
    <n v="0"/>
    <x v="0"/>
    <n v="0"/>
    <x v="0"/>
    <x v="0"/>
    <n v="450.10500000000002"/>
    <n v="0.45010500000000003"/>
    <m/>
    <n v="6.4000000000000001E-2"/>
    <n v="4.9583333333333333E-2"/>
    <n v="7.6479999999999997"/>
    <n v="0"/>
    <n v="25"/>
    <s v="BASE DE DATOS"/>
    <m/>
  </r>
  <r>
    <s v="20"/>
    <x v="6"/>
    <s v="ELC"/>
    <s v="PP000194"/>
    <s v="PP000194"/>
    <x v="4"/>
    <s v="G-1"/>
    <s v="S"/>
    <n v="0.22"/>
    <n v="0.22"/>
    <n v="15.349"/>
    <n v="28.625"/>
    <n v="43.973999999999997"/>
    <n v="0"/>
    <n v="438.83"/>
    <n v="0"/>
    <m/>
    <m/>
    <x v="0"/>
    <s v="ELCPP000194G-1HI"/>
    <s v="Electro Centro S. A."/>
    <x v="10"/>
    <x v="10"/>
    <s v="C. H. Acobamba"/>
    <x v="201"/>
    <x v="4"/>
    <x v="4"/>
    <x v="37"/>
    <x v="1"/>
    <s v="Instalado"/>
    <s v="Operativo"/>
    <s v="Distribuidora"/>
    <x v="0"/>
    <x v="1"/>
    <x v="0"/>
    <x v="0"/>
    <s v="Estatal"/>
    <s v="HUANCAVELICA"/>
    <s v="HUANCAVELICA"/>
    <s v="ACOBAMBA"/>
    <s v="ACOBAMBA"/>
    <n v="0"/>
    <x v="7"/>
    <n v="0"/>
    <x v="0"/>
    <n v="0"/>
    <x v="0"/>
    <x v="0"/>
    <n v="43.973999999999997"/>
    <n v="4.3973999999999999E-2"/>
    <m/>
    <n v="1.8333333333333333E-2"/>
    <n v="1.8333333333333333E-2"/>
    <n v="7.6479999999999997"/>
    <n v="7.1054273576010019E-15"/>
    <n v="25"/>
    <s v="BASE DE DATOS"/>
    <m/>
  </r>
  <r>
    <s v="20"/>
    <x v="6"/>
    <s v="ELC"/>
    <s v="PP000694"/>
    <s v="PP000694"/>
    <x v="4"/>
    <s v="G-1"/>
    <s v="S"/>
    <n v="0.11"/>
    <n v="0.11"/>
    <n v="13.007999999999999"/>
    <n v="23.324000000000002"/>
    <n v="36.332000000000001"/>
    <n v="0"/>
    <n v="423.9"/>
    <n v="0"/>
    <m/>
    <m/>
    <x v="0"/>
    <s v="ELCPP000694G-1HI"/>
    <s v="Electro Centro S. A."/>
    <x v="10"/>
    <x v="10"/>
    <s v="C. H. Paccha"/>
    <x v="202"/>
    <x v="4"/>
    <x v="4"/>
    <x v="37"/>
    <x v="1"/>
    <s v="Instalado"/>
    <s v="Operativo"/>
    <s v="Distribuidora"/>
    <x v="0"/>
    <x v="1"/>
    <x v="0"/>
    <x v="0"/>
    <s v="Estatal"/>
    <s v="JUNIN"/>
    <s v="JUNIN"/>
    <s v="TARMA"/>
    <s v="TARMA"/>
    <n v="0"/>
    <x v="7"/>
    <n v="0"/>
    <x v="0"/>
    <n v="0"/>
    <x v="0"/>
    <x v="0"/>
    <n v="36.332000000000001"/>
    <n v="3.6332000000000003E-2"/>
    <m/>
    <n v="9.1666666666666667E-3"/>
    <n v="9.1666666666666667E-3"/>
    <n v="7.6479999999999997"/>
    <n v="0"/>
    <n v="25"/>
    <s v="BASE DE DATOS"/>
    <m/>
  </r>
  <r>
    <s v="20"/>
    <x v="6"/>
    <s v="ELC"/>
    <s v="PP000694"/>
    <s v="PP000694"/>
    <x v="4"/>
    <s v="G-2"/>
    <s v="S"/>
    <n v="0.11"/>
    <n v="0.11"/>
    <n v="14.692"/>
    <n v="27.550999999999998"/>
    <n v="42.243000000000002"/>
    <n v="0"/>
    <n v="437.53"/>
    <n v="0"/>
    <m/>
    <m/>
    <x v="0"/>
    <s v="ELCPP000694G-2HI"/>
    <s v="Electro Centro S. A."/>
    <x v="10"/>
    <x v="10"/>
    <s v="C. H. Paccha"/>
    <x v="202"/>
    <x v="4"/>
    <x v="4"/>
    <x v="38"/>
    <x v="1"/>
    <s v="Instalado"/>
    <s v="Operativo"/>
    <s v="Distribuidora"/>
    <x v="0"/>
    <x v="1"/>
    <x v="0"/>
    <x v="0"/>
    <s v="Estatal"/>
    <s v="JUNIN"/>
    <s v="JUNIN"/>
    <s v="TARMA"/>
    <s v="TARMA"/>
    <n v="0"/>
    <x v="7"/>
    <n v="0"/>
    <x v="0"/>
    <n v="0"/>
    <x v="0"/>
    <x v="0"/>
    <n v="42.243000000000002"/>
    <n v="4.2243000000000003E-2"/>
    <m/>
    <n v="9.1666666666666667E-3"/>
    <n v="9.1666666666666667E-3"/>
    <n v="7.6479999999999997"/>
    <n v="-7.1054273576010019E-15"/>
    <n v="25"/>
    <s v="BASE DE DATOS"/>
    <m/>
  </r>
  <r>
    <s v="20"/>
    <x v="6"/>
    <s v="EILHIC"/>
    <s v="53200504"/>
    <s v="53200504"/>
    <x v="4"/>
    <s v="G1"/>
    <s v="S"/>
    <n v="0.73399999999999999"/>
    <n v="0.23300000000000001"/>
    <n v="40.600999999999999"/>
    <n v="131.113"/>
    <n v="171.714"/>
    <n v="0"/>
    <n v="724"/>
    <n v="0"/>
    <m/>
    <m/>
    <x v="0"/>
    <s v="EILHIC53200504G1HI"/>
    <s v="EILHICHA S.A."/>
    <x v="42"/>
    <x v="42"/>
    <s v="C.H. COLLO"/>
    <x v="133"/>
    <x v="4"/>
    <x v="4"/>
    <x v="13"/>
    <x v="1"/>
    <s v="Instalado"/>
    <s v="Operativo"/>
    <s v="Generadora"/>
    <x v="0"/>
    <x v="0"/>
    <x v="0"/>
    <x v="0"/>
    <s v="Privado"/>
    <s v="ANCASH"/>
    <s v="ANCASH"/>
    <s v="ASUNCION"/>
    <s v="CHACAS"/>
    <n v="0"/>
    <x v="7"/>
    <n v="0"/>
    <x v="0"/>
    <n v="0"/>
    <x v="0"/>
    <x v="0"/>
    <n v="171.714"/>
    <n v="0.17171400000000001"/>
    <m/>
    <n v="6.1166666666666668E-2"/>
    <n v="2.0416666666666666E-2"/>
    <n v="7.6479999999999997"/>
    <n v="0"/>
    <n v="40"/>
    <s v="BASE DE DATOS"/>
    <m/>
  </r>
  <r>
    <s v="20"/>
    <x v="6"/>
    <s v="EILHIC"/>
    <s v="53200604"/>
    <s v="53200604"/>
    <x v="4"/>
    <s v="G1"/>
    <s v="S"/>
    <n v="0.85"/>
    <n v="0.27400000000000002"/>
    <n v="41.875999999999998"/>
    <n v="14.863"/>
    <n v="56.738999999999997"/>
    <n v="0"/>
    <n v="207"/>
    <n v="0"/>
    <m/>
    <m/>
    <x v="0"/>
    <s v="EILHIC53200604G1HI"/>
    <s v="EILHICHA S.A."/>
    <x v="42"/>
    <x v="42"/>
    <s v="C.H. JAMBON"/>
    <x v="134"/>
    <x v="4"/>
    <x v="4"/>
    <x v="13"/>
    <x v="1"/>
    <s v="Instalado"/>
    <s v="Operativo"/>
    <s v="Generadora"/>
    <x v="0"/>
    <x v="0"/>
    <x v="0"/>
    <x v="0"/>
    <s v="Privado"/>
    <s v="ANCASH"/>
    <s v="ANCASH"/>
    <s v="ASUNCION"/>
    <s v="CHACAS"/>
    <n v="0"/>
    <x v="7"/>
    <n v="0"/>
    <x v="0"/>
    <n v="0"/>
    <x v="0"/>
    <x v="0"/>
    <n v="56.738999999999997"/>
    <n v="5.6738999999999998E-2"/>
    <m/>
    <n v="7.0833333333333331E-2"/>
    <n v="2.5916666666666668E-2"/>
    <n v="7.6479999999999997"/>
    <n v="0"/>
    <n v="40"/>
    <s v="BASE DE DATOS"/>
    <m/>
  </r>
  <r>
    <s v="20"/>
    <x v="6"/>
    <s v="EILHIC"/>
    <s v="53200604"/>
    <s v="53200604"/>
    <x v="4"/>
    <s v="G2"/>
    <s v="S"/>
    <n v="0.32"/>
    <n v="0.14000000000000001"/>
    <n v="0"/>
    <n v="77.531999999999996"/>
    <n v="77.531999999999996"/>
    <n v="0"/>
    <n v="555"/>
    <n v="0"/>
    <m/>
    <m/>
    <x v="0"/>
    <s v="EILHIC53200604G2HI"/>
    <s v="EILHICHA S.A."/>
    <x v="42"/>
    <x v="42"/>
    <s v="C.H. JAMBON"/>
    <x v="134"/>
    <x v="4"/>
    <x v="4"/>
    <x v="14"/>
    <x v="1"/>
    <s v="Instalado"/>
    <s v="Operativo"/>
    <s v="Generadora"/>
    <x v="0"/>
    <x v="0"/>
    <x v="0"/>
    <x v="0"/>
    <s v="Privado"/>
    <s v="ANCASH"/>
    <s v="ANCASH"/>
    <s v="ASUNCION"/>
    <s v="CHACAS"/>
    <n v="0"/>
    <x v="7"/>
    <n v="0"/>
    <x v="0"/>
    <n v="0"/>
    <x v="0"/>
    <x v="0"/>
    <n v="77.531999999999996"/>
    <n v="7.753199999999999E-2"/>
    <m/>
    <n v="2.6666666666666668E-2"/>
    <n v="1.3166666666666667E-2"/>
    <n v="7.6479999999999997"/>
    <n v="0"/>
    <n v="40"/>
    <s v="BASE DE DATOS"/>
    <m/>
  </r>
  <r>
    <s v="20"/>
    <x v="6"/>
    <s v="ELOR"/>
    <s v="31078697"/>
    <s v="31078697"/>
    <x v="4"/>
    <s v="Turbina 1"/>
    <s v="S"/>
    <n v="2.8370000000000002"/>
    <n v="0"/>
    <n v="0"/>
    <n v="0"/>
    <n v="0"/>
    <n v="0"/>
    <n v="0"/>
    <n v="0"/>
    <m/>
    <m/>
    <x v="0"/>
    <s v="ELOR31078697Turbina 1HI"/>
    <s v="Electro Oriente S. A."/>
    <x v="5"/>
    <x v="5"/>
    <s v="C. H. El Muyo"/>
    <x v="155"/>
    <x v="4"/>
    <x v="4"/>
    <x v="255"/>
    <x v="1"/>
    <s v="Instalado"/>
    <s v="Operativo"/>
    <s v="Distribuidora"/>
    <x v="0"/>
    <x v="1"/>
    <x v="0"/>
    <x v="0"/>
    <s v="Estatal"/>
    <s v="AMAZONAS"/>
    <s v="AMAZONAS"/>
    <s v="BAGUA"/>
    <s v="ARAMANGO"/>
    <n v="0"/>
    <x v="7"/>
    <n v="0"/>
    <x v="0"/>
    <n v="0"/>
    <x v="0"/>
    <x v="0"/>
    <n v="0"/>
    <n v="0"/>
    <m/>
    <n v="0.23641666666666669"/>
    <n v="0.21666666666666667"/>
    <n v="7.6479999999999997"/>
    <n v="0"/>
    <n v="20"/>
    <s v="BASE DE DATOS"/>
    <m/>
  </r>
  <r>
    <s v="20"/>
    <x v="6"/>
    <s v="ELOR"/>
    <s v="31078697"/>
    <s v="31078697"/>
    <x v="4"/>
    <s v="Turbina 2"/>
    <s v="S"/>
    <n v="2.8370000000000002"/>
    <n v="2.6"/>
    <n v="277.12400000000002"/>
    <n v="1302.511"/>
    <n v="1579.635"/>
    <n v="0"/>
    <n v="741.66"/>
    <n v="0"/>
    <m/>
    <m/>
    <x v="0"/>
    <s v="ELOR31078697Turbina 2HI"/>
    <s v="Electro Oriente S. A."/>
    <x v="5"/>
    <x v="5"/>
    <s v="C. H. El Muyo"/>
    <x v="155"/>
    <x v="4"/>
    <x v="4"/>
    <x v="256"/>
    <x v="1"/>
    <s v="Instalado"/>
    <s v="Operativo"/>
    <s v="Distribuidora"/>
    <x v="0"/>
    <x v="1"/>
    <x v="0"/>
    <x v="0"/>
    <s v="Estatal"/>
    <s v="AMAZONAS"/>
    <s v="AMAZONAS"/>
    <s v="BAGUA"/>
    <s v="ARAMANGO"/>
    <n v="0"/>
    <x v="7"/>
    <n v="0"/>
    <x v="0"/>
    <n v="0"/>
    <x v="0"/>
    <x v="0"/>
    <n v="1579.635"/>
    <n v="1.5796349999999999"/>
    <m/>
    <n v="0.23641666666666669"/>
    <n v="0.21666666666666667"/>
    <n v="7.6479999999999997"/>
    <n v="0"/>
    <n v="20"/>
    <s v="BASE DE DATOS"/>
    <m/>
  </r>
  <r>
    <s v="20"/>
    <x v="6"/>
    <s v="ELOR"/>
    <s v="31078897"/>
    <s v="31078897"/>
    <x v="4"/>
    <s v="Turbina 1"/>
    <s v="S"/>
    <n v="1.59"/>
    <n v="1.45"/>
    <n v="159.983"/>
    <n v="746.31899999999996"/>
    <n v="906.30200000000002"/>
    <n v="9.26"/>
    <n v="731.77"/>
    <n v="0"/>
    <m/>
    <m/>
    <x v="0"/>
    <s v="ELOR31078897Turbina 1HI"/>
    <s v="Electro Oriente S. A."/>
    <x v="5"/>
    <x v="5"/>
    <s v="C. H. La Pelota"/>
    <x v="156"/>
    <x v="4"/>
    <x v="4"/>
    <x v="255"/>
    <x v="1"/>
    <s v="Instalado"/>
    <s v="Operativo"/>
    <s v="Distribuidora"/>
    <x v="0"/>
    <x v="1"/>
    <x v="0"/>
    <x v="0"/>
    <s v="Estatal"/>
    <s v="CAJAMARCA"/>
    <s v="CAJAMARCA"/>
    <s v="JAEN"/>
    <s v="JAEN"/>
    <n v="0"/>
    <x v="7"/>
    <n v="0"/>
    <x v="0"/>
    <n v="0"/>
    <x v="0"/>
    <x v="0"/>
    <n v="906.30200000000002"/>
    <n v="0.90630200000000005"/>
    <m/>
    <n v="0.13250000000000001"/>
    <n v="0.12083333333333333"/>
    <n v="7.6479999999999997"/>
    <n v="-1.1368683772161603E-13"/>
    <n v="20"/>
    <s v="BASE DE DATOS"/>
    <m/>
  </r>
  <r>
    <s v="20"/>
    <x v="6"/>
    <s v="ELOR"/>
    <s v="31078897"/>
    <s v="31078897"/>
    <x v="4"/>
    <s v="Turbina 2"/>
    <s v="S"/>
    <n v="1.59"/>
    <n v="1.45"/>
    <n v="164.38200000000001"/>
    <n v="764.69399999999996"/>
    <n v="929.07600000000002"/>
    <n v="5.07"/>
    <n v="731.75"/>
    <n v="0"/>
    <m/>
    <m/>
    <x v="0"/>
    <s v="ELOR31078897Turbina 2HI"/>
    <s v="Electro Oriente S. A."/>
    <x v="5"/>
    <x v="5"/>
    <s v="C. H. La Pelota"/>
    <x v="156"/>
    <x v="4"/>
    <x v="4"/>
    <x v="256"/>
    <x v="1"/>
    <s v="Instalado"/>
    <s v="Operativo"/>
    <s v="Distribuidora"/>
    <x v="0"/>
    <x v="1"/>
    <x v="0"/>
    <x v="0"/>
    <s v="Estatal"/>
    <s v="CAJAMARCA"/>
    <s v="CAJAMARCA"/>
    <s v="JAEN"/>
    <s v="JAEN"/>
    <n v="0"/>
    <x v="7"/>
    <n v="0"/>
    <x v="0"/>
    <n v="0"/>
    <x v="0"/>
    <x v="0"/>
    <n v="929.07600000000002"/>
    <n v="0.92907600000000001"/>
    <m/>
    <n v="0.13250000000000001"/>
    <n v="0.12083333333333333"/>
    <n v="7.6479999999999997"/>
    <n v="0"/>
    <n v="20"/>
    <s v="BASE DE DATOS"/>
    <m/>
  </r>
  <r>
    <s v="20"/>
    <x v="6"/>
    <s v="ELOR"/>
    <s v="51017302"/>
    <s v="51017302"/>
    <x v="4"/>
    <s v="Turbina 1"/>
    <s v="S"/>
    <n v="1.4379999999999999"/>
    <n v="1.4"/>
    <n v="130.56899999999999"/>
    <n v="600.029"/>
    <n v="730.59799999999996"/>
    <n v="0"/>
    <n v="730.31"/>
    <n v="0"/>
    <m/>
    <m/>
    <x v="0"/>
    <s v="ELOR51017302Turbina 1HI"/>
    <s v="Electro Oriente S. A."/>
    <x v="5"/>
    <x v="5"/>
    <s v="C. H. Quanda"/>
    <x v="157"/>
    <x v="4"/>
    <x v="4"/>
    <x v="255"/>
    <x v="1"/>
    <s v="Instalado"/>
    <s v="Operativo"/>
    <s v="Distribuidora"/>
    <x v="0"/>
    <x v="1"/>
    <x v="0"/>
    <x v="0"/>
    <s v="Estatal"/>
    <s v="CAJAMARCA"/>
    <s v="CAJAMARCA"/>
    <s v="SAN IGNACIO"/>
    <s v="SON JOSÉ DE LOURDES"/>
    <n v="0"/>
    <x v="7"/>
    <n v="0"/>
    <x v="1"/>
    <s v="-"/>
    <x v="0"/>
    <x v="0"/>
    <n v="730.59799999999996"/>
    <n v="0.73059799999999997"/>
    <m/>
    <n v="0.11983333333333333"/>
    <n v="0.11666666666666665"/>
    <n v="7.6479999999999997"/>
    <n v="0"/>
    <n v="20"/>
    <s v="BASE DE DATOS"/>
    <m/>
  </r>
  <r>
    <s v="20"/>
    <x v="6"/>
    <s v="ELOR"/>
    <s v="51017302"/>
    <s v="51017302"/>
    <x v="4"/>
    <s v="Turbina 2"/>
    <s v="S"/>
    <n v="1.4379999999999999"/>
    <n v="1.4"/>
    <n v="129.012"/>
    <n v="592.87099999999998"/>
    <n v="721.88300000000004"/>
    <n v="0"/>
    <n v="729.16"/>
    <n v="0"/>
    <m/>
    <m/>
    <x v="0"/>
    <s v="ELOR51017302Turbina 2HI"/>
    <s v="Electro Oriente S. A."/>
    <x v="5"/>
    <x v="5"/>
    <s v="C. H. Quanda"/>
    <x v="157"/>
    <x v="4"/>
    <x v="4"/>
    <x v="256"/>
    <x v="1"/>
    <s v="Instalado"/>
    <s v="Operativo"/>
    <s v="Distribuidora"/>
    <x v="0"/>
    <x v="1"/>
    <x v="0"/>
    <x v="0"/>
    <s v="Estatal"/>
    <s v="CAJAMARCA"/>
    <s v="CAJAMARCA"/>
    <s v="SAN IGNACIO"/>
    <s v="SON JOSÉ DE LOURDES"/>
    <n v="0"/>
    <x v="7"/>
    <n v="0"/>
    <x v="1"/>
    <s v="-"/>
    <x v="0"/>
    <x v="0"/>
    <n v="721.88300000000004"/>
    <n v="0.72188300000000005"/>
    <m/>
    <n v="0.11983333333333333"/>
    <n v="0.11666666666666665"/>
    <n v="7.6479999999999997"/>
    <n v="0"/>
    <n v="20"/>
    <s v="BASE DE DATOS"/>
    <m/>
  </r>
  <r>
    <s v="20"/>
    <x v="6"/>
    <s v="ELOR"/>
    <s v="31077997"/>
    <s v="31077997"/>
    <x v="4"/>
    <s v="Turbina 1"/>
    <s v="S"/>
    <n v="1.2529999999999999"/>
    <n v="1.1499999999999999"/>
    <n v="100.682"/>
    <n v="434.30399999999997"/>
    <n v="534.98599999999999"/>
    <n v="0.7"/>
    <n v="743.26"/>
    <n v="0"/>
    <m/>
    <m/>
    <x v="0"/>
    <s v="ELOR31077997Turbina 1HI"/>
    <s v="Electro Oriente S. A."/>
    <x v="5"/>
    <x v="5"/>
    <s v="C. H. Caclic"/>
    <x v="158"/>
    <x v="4"/>
    <x v="4"/>
    <x v="255"/>
    <x v="1"/>
    <s v="Instalado"/>
    <s v="Operativo"/>
    <s v="Distribuidora"/>
    <x v="0"/>
    <x v="0"/>
    <x v="0"/>
    <x v="0"/>
    <s v="Estatal"/>
    <s v="AMAZONAS"/>
    <s v="AMAZONAS"/>
    <s v="LUYA"/>
    <s v="LUYA"/>
    <n v="0"/>
    <x v="7"/>
    <n v="0"/>
    <x v="0"/>
    <n v="0"/>
    <x v="0"/>
    <x v="0"/>
    <n v="534.98599999999999"/>
    <n v="0.53498599999999996"/>
    <m/>
    <n v="0.10441666666666666"/>
    <n v="9.5833333333333326E-2"/>
    <n v="7.6479999999999997"/>
    <n v="0"/>
    <n v="20"/>
    <s v="BASE DE DATOS"/>
    <m/>
  </r>
  <r>
    <s v="20"/>
    <x v="6"/>
    <s v="ELOR"/>
    <s v="31077997"/>
    <s v="31077997"/>
    <x v="4"/>
    <s v="Turbina 2"/>
    <s v="N"/>
    <n v="1.2529999999999999"/>
    <n v="0"/>
    <n v="0"/>
    <n v="0"/>
    <n v="0"/>
    <n v="0"/>
    <n v="0"/>
    <n v="0"/>
    <m/>
    <m/>
    <x v="0"/>
    <s v="ELOR31077997Turbina 2HI"/>
    <s v="Electro Oriente S. A."/>
    <x v="5"/>
    <x v="5"/>
    <s v="C. H. Caclic"/>
    <x v="158"/>
    <x v="4"/>
    <x v="4"/>
    <x v="256"/>
    <x v="1"/>
    <s v="Instalado"/>
    <s v="Operativo"/>
    <s v="Distribuidora"/>
    <x v="0"/>
    <x v="0"/>
    <x v="0"/>
    <x v="0"/>
    <s v="Estatal"/>
    <s v="AMAZONAS"/>
    <s v="AMAZONAS"/>
    <s v="LUYA"/>
    <s v="LUYA"/>
    <n v="0"/>
    <x v="7"/>
    <n v="0"/>
    <x v="0"/>
    <n v="0"/>
    <x v="0"/>
    <x v="0"/>
    <n v="0"/>
    <n v="0"/>
    <m/>
    <n v="0.10441666666666666"/>
    <n v="0"/>
    <n v="7.6479999999999997"/>
    <n v="0"/>
    <n v="20"/>
    <s v="BASE DE DATOS"/>
    <m/>
  </r>
  <r>
    <s v="20"/>
    <x v="6"/>
    <s v="ELOR"/>
    <s v="31077997"/>
    <s v="31077997"/>
    <x v="4"/>
    <s v="Turbina 3"/>
    <s v="S"/>
    <n v="1.2529999999999999"/>
    <n v="1.1499999999999999"/>
    <n v="100.18300000000001"/>
    <n v="434.10300000000001"/>
    <n v="534.28599999999994"/>
    <n v="5.9"/>
    <n v="738.06"/>
    <n v="0"/>
    <m/>
    <m/>
    <x v="0"/>
    <s v="ELOR31077997Turbina 3HI"/>
    <s v="Electro Oriente S. A."/>
    <x v="5"/>
    <x v="5"/>
    <s v="C. H. Caclic"/>
    <x v="158"/>
    <x v="4"/>
    <x v="4"/>
    <x v="258"/>
    <x v="1"/>
    <s v="Instalado"/>
    <s v="Operativo"/>
    <s v="Distribuidora"/>
    <x v="0"/>
    <x v="0"/>
    <x v="0"/>
    <x v="0"/>
    <s v="Estatal"/>
    <s v="AMAZONAS"/>
    <s v="AMAZONAS"/>
    <s v="LUYA"/>
    <s v="LUYA"/>
    <n v="0"/>
    <x v="7"/>
    <n v="0"/>
    <x v="0"/>
    <n v="0"/>
    <x v="0"/>
    <x v="0"/>
    <n v="534.28599999999994"/>
    <n v="0.53428599999999993"/>
    <m/>
    <n v="0.10441666666666666"/>
    <n v="9.5833333333333326E-2"/>
    <n v="7.6479999999999997"/>
    <n v="1.1368683772161603E-13"/>
    <n v="20"/>
    <s v="BASE DE DATOS"/>
    <m/>
  </r>
  <r>
    <s v="20"/>
    <x v="6"/>
    <s v="ELOR"/>
    <s v="31077997"/>
    <s v="31077997"/>
    <x v="4"/>
    <s v="Turbina 4"/>
    <s v="S"/>
    <n v="1.2529999999999999"/>
    <n v="1.1499999999999999"/>
    <n v="100.851"/>
    <n v="433.54599999999999"/>
    <n v="534.39700000000005"/>
    <n v="3"/>
    <n v="740.98"/>
    <n v="0"/>
    <m/>
    <m/>
    <x v="0"/>
    <s v="ELOR31077997Turbina 4HI"/>
    <s v="Electro Oriente S. A."/>
    <x v="5"/>
    <x v="5"/>
    <s v="C. H. Caclic"/>
    <x v="158"/>
    <x v="4"/>
    <x v="4"/>
    <x v="257"/>
    <x v="1"/>
    <s v="Instalado"/>
    <s v="Operativo"/>
    <s v="Distribuidora"/>
    <x v="0"/>
    <x v="0"/>
    <x v="0"/>
    <x v="0"/>
    <s v="Estatal"/>
    <s v="AMAZONAS"/>
    <s v="AMAZONAS"/>
    <s v="LUYA"/>
    <s v="LUYA"/>
    <n v="0"/>
    <x v="7"/>
    <n v="0"/>
    <x v="0"/>
    <n v="0"/>
    <x v="0"/>
    <x v="0"/>
    <n v="534.39700000000005"/>
    <n v="0.53439700000000001"/>
    <m/>
    <n v="0.10441666666666666"/>
    <n v="9.5833333333333326E-2"/>
    <n v="7.6479999999999997"/>
    <n v="-1.1368683772161603E-13"/>
    <n v="20"/>
    <s v="BASE DE DATOS"/>
    <m/>
  </r>
  <r>
    <s v="20"/>
    <x v="6"/>
    <s v="ELOR"/>
    <s v="41027393"/>
    <s v="41027393"/>
    <x v="4"/>
    <s v="T-1"/>
    <s v="N"/>
    <n v="0.2"/>
    <n v="0"/>
    <n v="0"/>
    <n v="0"/>
    <n v="0"/>
    <n v="0"/>
    <n v="0"/>
    <n v="0"/>
    <m/>
    <m/>
    <x v="0"/>
    <s v="ELOR41027393T-1HI"/>
    <s v="Electro Oriente S. A."/>
    <x v="5"/>
    <x v="5"/>
    <s v="C. H. Pucara"/>
    <x v="159"/>
    <x v="4"/>
    <x v="4"/>
    <x v="229"/>
    <x v="1"/>
    <s v="Instalado"/>
    <s v="Operativo"/>
    <s v="Distribuidora"/>
    <x v="0"/>
    <x v="1"/>
    <x v="0"/>
    <x v="0"/>
    <s v="Estatal"/>
    <s v="CAJAMARCA"/>
    <s v="CAJAMARCA"/>
    <s v="JAEN"/>
    <s v="JAEN"/>
    <n v="0"/>
    <x v="7"/>
    <n v="0"/>
    <x v="0"/>
    <n v="0"/>
    <x v="0"/>
    <x v="0"/>
    <n v="0"/>
    <n v="0"/>
    <m/>
    <n v="1.6666666666666666E-2"/>
    <n v="1.4999999999999999E-2"/>
    <n v="7.6479999999999997"/>
    <n v="0"/>
    <n v="20"/>
    <s v="BASE DE DATOS"/>
    <m/>
  </r>
  <r>
    <s v="20"/>
    <x v="6"/>
    <s v="ELOR"/>
    <s v="41027393"/>
    <s v="41027393"/>
    <x v="4"/>
    <s v="T-2"/>
    <s v="S"/>
    <n v="0.2"/>
    <n v="0.18"/>
    <n v="19.495999999999999"/>
    <n v="86.040999999999997"/>
    <n v="105.53700000000001"/>
    <n v="0"/>
    <n v="568.17999999999995"/>
    <n v="0"/>
    <m/>
    <m/>
    <x v="0"/>
    <s v="ELOR41027393T-2HI"/>
    <s v="Electro Oriente S. A."/>
    <x v="5"/>
    <x v="5"/>
    <s v="C. H. Pucara"/>
    <x v="159"/>
    <x v="4"/>
    <x v="4"/>
    <x v="259"/>
    <x v="1"/>
    <s v="Instalado"/>
    <s v="Operativo"/>
    <s v="Distribuidora"/>
    <x v="0"/>
    <x v="1"/>
    <x v="0"/>
    <x v="0"/>
    <s v="Estatal"/>
    <s v="CAJAMARCA"/>
    <s v="CAJAMARCA"/>
    <s v="JAEN"/>
    <s v="JAEN"/>
    <n v="0"/>
    <x v="7"/>
    <n v="0"/>
    <x v="0"/>
    <n v="0"/>
    <x v="0"/>
    <x v="0"/>
    <n v="105.53700000000001"/>
    <n v="0.10553700000000001"/>
    <m/>
    <n v="1.6666666666666666E-2"/>
    <n v="1.4999999999999999E-2"/>
    <n v="7.6479999999999997"/>
    <n v="-1.4210854715202004E-14"/>
    <n v="20"/>
    <s v="BASE DE DATOS"/>
    <m/>
  </r>
  <r>
    <s v="20"/>
    <x v="6"/>
    <s v="ELOR"/>
    <s v="31024193"/>
    <s v="31024193"/>
    <x v="4"/>
    <s v="1"/>
    <s v="S"/>
    <n v="3.3"/>
    <n v="3.3"/>
    <n v="374.05799999999999"/>
    <n v="595.048"/>
    <n v="969.10599999999999"/>
    <n v="4"/>
    <n v="352.39"/>
    <n v="3"/>
    <m/>
    <m/>
    <x v="0"/>
    <s v="ELOR310241931HI"/>
    <s v="Electro Oriente S. A."/>
    <x v="5"/>
    <x v="5"/>
    <s v="C. H. El Gera"/>
    <x v="160"/>
    <x v="4"/>
    <x v="4"/>
    <x v="44"/>
    <x v="1"/>
    <s v="Instalado"/>
    <s v="Operativo"/>
    <s v="Distribuidora"/>
    <x v="0"/>
    <x v="1"/>
    <x v="0"/>
    <x v="0"/>
    <s v="Estatal"/>
    <s v="SAN MARTÍN"/>
    <s v="SAN MARTÍN"/>
    <s v="MOYOBAMBA"/>
    <s v="JEPELACIO"/>
    <n v="0"/>
    <x v="7"/>
    <n v="0"/>
    <x v="0"/>
    <n v="0"/>
    <x v="0"/>
    <x v="0"/>
    <n v="969.10599999999999"/>
    <n v="0.96910600000000002"/>
    <m/>
    <n v="0.27499999999999997"/>
    <n v="0.27499999999999997"/>
    <n v="7.6479999999999997"/>
    <n v="0"/>
    <n v="20"/>
    <s v="BASE DE DATOS"/>
    <m/>
  </r>
  <r>
    <s v="20"/>
    <x v="6"/>
    <s v="ELOR"/>
    <s v="31024193"/>
    <s v="31024193"/>
    <x v="4"/>
    <s v="2"/>
    <s v="S"/>
    <n v="3.3"/>
    <n v="3.3"/>
    <n v="379.29199999999997"/>
    <n v="644.99599999999998"/>
    <n v="1024.288"/>
    <n v="2"/>
    <n v="366.16"/>
    <n v="3"/>
    <m/>
    <m/>
    <x v="0"/>
    <s v="ELOR310241932HI"/>
    <s v="Electro Oriente S. A."/>
    <x v="5"/>
    <x v="5"/>
    <s v="C. H. El Gera"/>
    <x v="160"/>
    <x v="4"/>
    <x v="4"/>
    <x v="171"/>
    <x v="1"/>
    <s v="Instalado"/>
    <s v="Operativo"/>
    <s v="Distribuidora"/>
    <x v="0"/>
    <x v="1"/>
    <x v="0"/>
    <x v="0"/>
    <s v="Estatal"/>
    <s v="SAN MARTÍN"/>
    <s v="SAN MARTÍN"/>
    <s v="MOYOBAMBA"/>
    <s v="JEPELACIO"/>
    <n v="0"/>
    <x v="7"/>
    <n v="0"/>
    <x v="0"/>
    <n v="0"/>
    <x v="0"/>
    <x v="0"/>
    <n v="1024.288"/>
    <n v="1.0242880000000001"/>
    <m/>
    <n v="0.27499999999999997"/>
    <n v="0.27499999999999997"/>
    <n v="7.6479999999999997"/>
    <n v="0"/>
    <n v="20"/>
    <s v="BASE DE DATOS"/>
    <m/>
  </r>
  <r>
    <s v="20"/>
    <x v="6"/>
    <s v="ELOR"/>
    <s v="31024193"/>
    <s v="31024193"/>
    <x v="4"/>
    <s v="3"/>
    <s v="S"/>
    <n v="2.5"/>
    <n v="2"/>
    <n v="194.869"/>
    <n v="276.58800000000002"/>
    <n v="471.45699999999999"/>
    <n v="2"/>
    <n v="434.57"/>
    <n v="2"/>
    <m/>
    <m/>
    <x v="0"/>
    <s v="ELOR310241933HI"/>
    <s v="Electro Oriente S. A."/>
    <x v="5"/>
    <x v="5"/>
    <s v="C. H. El Gera"/>
    <x v="160"/>
    <x v="4"/>
    <x v="4"/>
    <x v="172"/>
    <x v="1"/>
    <s v="Instalado"/>
    <s v="Operativo"/>
    <s v="Distribuidora"/>
    <x v="0"/>
    <x v="1"/>
    <x v="0"/>
    <x v="0"/>
    <s v="Estatal"/>
    <s v="SAN MARTÍN"/>
    <s v="SAN MARTÍN"/>
    <s v="MOYOBAMBA"/>
    <s v="JEPELACIO"/>
    <n v="0"/>
    <x v="7"/>
    <n v="0"/>
    <x v="0"/>
    <n v="0"/>
    <x v="0"/>
    <x v="0"/>
    <n v="471.45699999999999"/>
    <n v="0.47145700000000001"/>
    <m/>
    <n v="0.20833333333333334"/>
    <n v="0.16666666666666666"/>
    <n v="7.6479999999999997"/>
    <n v="0"/>
    <n v="20"/>
    <s v="BASE DE DATOS"/>
    <m/>
  </r>
  <r>
    <s v="20"/>
    <x v="6"/>
    <s v="ELOR"/>
    <s v="31024293"/>
    <s v="31024293"/>
    <x v="4"/>
    <s v="G1"/>
    <s v="N"/>
    <n v="0.4"/>
    <n v="0"/>
    <n v="0"/>
    <n v="0"/>
    <n v="0"/>
    <n v="0"/>
    <n v="0"/>
    <n v="0"/>
    <m/>
    <m/>
    <x v="0"/>
    <s v="ELOR31024293G1HI"/>
    <s v="Electro Oriente S. A."/>
    <x v="5"/>
    <x v="5"/>
    <s v="C.H. Shitarayacu"/>
    <x v="161"/>
    <x v="4"/>
    <x v="4"/>
    <x v="13"/>
    <x v="1"/>
    <s v="Instalado"/>
    <s v="Inoperativo"/>
    <s v="Distribuidora"/>
    <x v="0"/>
    <x v="1"/>
    <x v="0"/>
    <x v="0"/>
    <s v="Estatal"/>
    <s v="SAN MARTÍN"/>
    <s v="SAN MARTÍN"/>
    <s v="MARISCAL CACERES"/>
    <s v="PACHIZA"/>
    <n v="0"/>
    <x v="7"/>
    <n v="0"/>
    <x v="0"/>
    <n v="0"/>
    <x v="0"/>
    <x v="0"/>
    <n v="0"/>
    <n v="0"/>
    <m/>
    <n v="3.3333333333333333E-2"/>
    <n v="2.0833333333333332E-2"/>
    <n v="7.6479999999999997"/>
    <n v="0"/>
    <n v="20"/>
    <s v="BASE DE DATOS"/>
    <m/>
  </r>
  <r>
    <s v="20"/>
    <x v="6"/>
    <s v="ELOR"/>
    <s v="31024293"/>
    <s v="31024293"/>
    <x v="4"/>
    <s v="G2"/>
    <s v="S"/>
    <n v="0.4"/>
    <n v="0.25"/>
    <n v="0"/>
    <n v="0"/>
    <n v="0"/>
    <n v="0"/>
    <n v="0"/>
    <n v="0"/>
    <m/>
    <m/>
    <x v="0"/>
    <s v="ELOR31024293G2HI"/>
    <s v="Electro Oriente S. A."/>
    <x v="5"/>
    <x v="5"/>
    <s v="C.H. Shitarayacu"/>
    <x v="161"/>
    <x v="4"/>
    <x v="4"/>
    <x v="14"/>
    <x v="1"/>
    <s v="Instalado"/>
    <s v="Operativo"/>
    <s v="Distribuidora"/>
    <x v="0"/>
    <x v="1"/>
    <x v="0"/>
    <x v="0"/>
    <s v="Estatal"/>
    <s v="SAN MARTÍN"/>
    <s v="SAN MARTÍN"/>
    <s v="MARISCAL CACERES"/>
    <s v="PACHIZA"/>
    <n v="0"/>
    <x v="7"/>
    <n v="0"/>
    <x v="0"/>
    <n v="0"/>
    <x v="0"/>
    <x v="0"/>
    <n v="0"/>
    <n v="0"/>
    <m/>
    <n v="3.3333333333333333E-2"/>
    <n v="2.0833333333333332E-2"/>
    <n v="7.6479999999999997"/>
    <n v="0"/>
    <n v="20"/>
    <s v="BASE DE DATOS"/>
    <m/>
  </r>
  <r>
    <s v="20"/>
    <x v="6"/>
    <s v="ELOR"/>
    <s v="41113900"/>
    <s v="41113900"/>
    <x v="4"/>
    <s v="Grupo 1"/>
    <s v="S"/>
    <n v="0.06"/>
    <n v="0"/>
    <n v="0"/>
    <n v="0"/>
    <n v="0"/>
    <n v="0"/>
    <n v="0"/>
    <n v="0"/>
    <m/>
    <m/>
    <x v="0"/>
    <s v="ELOR41113900Grupo 1HI"/>
    <s v="Electro Oriente S. A."/>
    <x v="5"/>
    <x v="5"/>
    <s v="C. H. Tabaconas"/>
    <x v="162"/>
    <x v="4"/>
    <x v="4"/>
    <x v="44"/>
    <x v="1"/>
    <s v="Instalado"/>
    <s v="Operativo"/>
    <s v="Distribuidora"/>
    <x v="0"/>
    <x v="0"/>
    <x v="0"/>
    <x v="0"/>
    <s v="Estatal"/>
    <s v="CAJAMARCA"/>
    <s v="CAJAMARCA"/>
    <s v="SAN IGNACIO"/>
    <s v="TABACONAS"/>
    <n v="0"/>
    <x v="7"/>
    <n v="0"/>
    <x v="0"/>
    <n v="0"/>
    <x v="0"/>
    <x v="0"/>
    <n v="0"/>
    <n v="0"/>
    <m/>
    <n v="5.0000000000000001E-3"/>
    <n v="0"/>
    <n v="7.6479999999999997"/>
    <n v="0"/>
    <n v="20"/>
    <s v="BASE DE DATOS"/>
    <m/>
  </r>
  <r>
    <s v="20"/>
    <x v="6"/>
    <s v="ELOR"/>
    <s v="41113900"/>
    <s v="41113900"/>
    <x v="4"/>
    <s v="Grupo 2"/>
    <s v="S"/>
    <n v="0.06"/>
    <n v="0"/>
    <n v="0"/>
    <n v="0"/>
    <n v="0"/>
    <n v="0"/>
    <n v="0"/>
    <n v="0"/>
    <m/>
    <m/>
    <x v="0"/>
    <s v="ELOR41113900Grupo 2HI"/>
    <s v="Electro Oriente S. A."/>
    <x v="5"/>
    <x v="5"/>
    <s v="C. H. Tabaconas"/>
    <x v="162"/>
    <x v="4"/>
    <x v="4"/>
    <x v="171"/>
    <x v="1"/>
    <s v="Instalado"/>
    <s v="Operativo"/>
    <s v="Distribuidora"/>
    <x v="0"/>
    <x v="0"/>
    <x v="0"/>
    <x v="0"/>
    <s v="Estatal"/>
    <s v="CAJAMARCA"/>
    <s v="CAJAMARCA"/>
    <s v="SAN IGNACIO"/>
    <s v="TABACONAS"/>
    <n v="0"/>
    <x v="7"/>
    <n v="0"/>
    <x v="0"/>
    <n v="0"/>
    <x v="0"/>
    <x v="0"/>
    <n v="0"/>
    <n v="0"/>
    <m/>
    <n v="5.0000000000000001E-3"/>
    <n v="0"/>
    <n v="7.6479999999999997"/>
    <n v="0"/>
    <n v="20"/>
    <s v="BASE DE DATOS"/>
    <m/>
  </r>
  <r>
    <s v="20"/>
    <x v="6"/>
    <s v="ELPU"/>
    <s v="51015199"/>
    <s v="51015199"/>
    <x v="4"/>
    <s v="BOVING 1"/>
    <s v="S"/>
    <n v="1.5"/>
    <n v="1.2"/>
    <n v="42.35"/>
    <n v="191.88"/>
    <n v="234.23"/>
    <n v="0"/>
    <n v="534.83000000000004"/>
    <n v="209.17"/>
    <m/>
    <m/>
    <x v="0"/>
    <s v="ELPU51015199BOVING 1HI"/>
    <s v="Electro Puno S.A.A."/>
    <x v="45"/>
    <x v="45"/>
    <s v="C. H. Sandia"/>
    <x v="168"/>
    <x v="4"/>
    <x v="4"/>
    <x v="270"/>
    <x v="1"/>
    <s v="Instalado"/>
    <s v="Operativo"/>
    <s v="Distribuidora"/>
    <x v="0"/>
    <x v="1"/>
    <x v="0"/>
    <x v="0"/>
    <s v="Estatal"/>
    <s v="PUNO"/>
    <s v="PUNO"/>
    <s v="SANDIA"/>
    <s v="SANDIA"/>
    <n v="0"/>
    <x v="7"/>
    <n v="0"/>
    <x v="0"/>
    <n v="0"/>
    <x v="0"/>
    <x v="0"/>
    <n v="234.23"/>
    <n v="0.23422999999999999"/>
    <m/>
    <n v="0.125"/>
    <n v="9.9999999999999992E-2"/>
    <n v="7.6479999999999997"/>
    <n v="0"/>
    <n v="21"/>
    <s v="BASE DE DATOS"/>
    <m/>
  </r>
  <r>
    <s v="20"/>
    <x v="6"/>
    <s v="ELPU"/>
    <s v="51015199"/>
    <s v="51015199"/>
    <x v="4"/>
    <s v="BOVING 2"/>
    <s v="S"/>
    <n v="1.5"/>
    <n v="1.2"/>
    <n v="109.68"/>
    <n v="563.42999999999995"/>
    <n v="673.11"/>
    <n v="0"/>
    <n v="705.7"/>
    <n v="38.299999999999997"/>
    <m/>
    <m/>
    <x v="0"/>
    <s v="ELPU51015199BOVING 2HI"/>
    <s v="Electro Puno S.A.A."/>
    <x v="45"/>
    <x v="45"/>
    <s v="C. H. Sandia"/>
    <x v="168"/>
    <x v="4"/>
    <x v="4"/>
    <x v="271"/>
    <x v="1"/>
    <s v="Instalado"/>
    <s v="Operativo"/>
    <s v="Distribuidora"/>
    <x v="0"/>
    <x v="1"/>
    <x v="0"/>
    <x v="0"/>
    <s v="Estatal"/>
    <s v="PUNO"/>
    <s v="PUNO"/>
    <s v="SANDIA"/>
    <s v="SANDIA"/>
    <n v="0"/>
    <x v="7"/>
    <n v="0"/>
    <x v="0"/>
    <n v="0"/>
    <x v="0"/>
    <x v="0"/>
    <n v="673.11"/>
    <n v="0.67310999999999999"/>
    <m/>
    <n v="0.125"/>
    <n v="9.9999999999999992E-2"/>
    <n v="7.6479999999999997"/>
    <n v="-1.1368683772161603E-13"/>
    <n v="21"/>
    <s v="BASE DE DATOS"/>
    <m/>
  </r>
  <r>
    <s v="20"/>
    <x v="6"/>
    <s v="ELPU"/>
    <s v="51015199"/>
    <s v="51015199"/>
    <x v="4"/>
    <s v="HYHC"/>
    <s v="S"/>
    <n v="1.5"/>
    <n v="1.29"/>
    <n v="5.13"/>
    <n v="33.229999999999997"/>
    <n v="38.36"/>
    <n v="0"/>
    <n v="26.08"/>
    <n v="717.92"/>
    <m/>
    <m/>
    <x v="0"/>
    <s v="ELPU51015199HYHCHI"/>
    <s v="Electro Puno S.A.A."/>
    <x v="45"/>
    <x v="45"/>
    <s v="C. H. Sandia"/>
    <x v="168"/>
    <x v="4"/>
    <x v="4"/>
    <x v="272"/>
    <x v="1"/>
    <s v="Instalado"/>
    <s v="Operativo"/>
    <s v="Distribuidora"/>
    <x v="0"/>
    <x v="1"/>
    <x v="0"/>
    <x v="0"/>
    <s v="Estatal"/>
    <s v="PUNO"/>
    <s v="PUNO"/>
    <s v="SANDIA"/>
    <s v="SANDIA"/>
    <n v="0"/>
    <x v="7"/>
    <n v="0"/>
    <x v="0"/>
    <n v="0"/>
    <x v="0"/>
    <x v="0"/>
    <n v="38.36"/>
    <n v="3.8359999999999998E-2"/>
    <m/>
    <n v="0.125"/>
    <n v="0.1075"/>
    <n v="7.6479999999999997"/>
    <n v="0"/>
    <n v="21"/>
    <s v="BASE DE DATOS"/>
    <m/>
  </r>
  <r>
    <s v="20"/>
    <x v="6"/>
    <s v="ELSE"/>
    <s v="51013098"/>
    <s v="51013098"/>
    <x v="4"/>
    <s v="Grupo 3"/>
    <s v="S"/>
    <n v="0.5"/>
    <n v="0.4"/>
    <n v="2.7469999999999999"/>
    <n v="10.438000000000001"/>
    <n v="13.185"/>
    <n v="0"/>
    <n v="63.75"/>
    <n v="680.25"/>
    <m/>
    <m/>
    <x v="0"/>
    <s v="ELSE51013098Grupo 3HI"/>
    <s v="Electro Sur Este S. A."/>
    <x v="8"/>
    <x v="8"/>
    <s v="C. H. Chuyapi"/>
    <x v="186"/>
    <x v="4"/>
    <x v="4"/>
    <x v="172"/>
    <x v="1"/>
    <s v="Instalado"/>
    <s v="Operativo"/>
    <s v="Distribuidora"/>
    <x v="0"/>
    <x v="1"/>
    <x v="0"/>
    <x v="0"/>
    <s v="Estatal"/>
    <s v="CUSCO"/>
    <s v="CUSCO"/>
    <s v="LA CONVENCION"/>
    <s v="QUILLABAMBA"/>
    <n v="0"/>
    <x v="7"/>
    <n v="0"/>
    <x v="0"/>
    <n v="0"/>
    <x v="0"/>
    <x v="0"/>
    <n v="13.185"/>
    <n v="1.3185000000000001E-2"/>
    <m/>
    <n v="4.1666666666666664E-2"/>
    <n v="3.3333333333333333E-2"/>
    <n v="7.6479999999999997"/>
    <n v="0"/>
    <n v="22"/>
    <s v="BASE DE DATOS"/>
    <m/>
  </r>
  <r>
    <s v="20"/>
    <x v="6"/>
    <s v="ELSE"/>
    <s v="33006600"/>
    <s v="33006600"/>
    <x v="4"/>
    <s v="Grupo 1"/>
    <s v="S"/>
    <n v="0.16"/>
    <n v="0.14000000000000001"/>
    <n v="19.353999999999999"/>
    <n v="73.546000000000006"/>
    <n v="92.900999999999996"/>
    <n v="23"/>
    <n v="721"/>
    <n v="0"/>
    <m/>
    <m/>
    <x v="0"/>
    <s v="ELSE33006600Grupo 1HI"/>
    <s v="Electro Sur Este S. A."/>
    <x v="8"/>
    <x v="8"/>
    <s v="C. H. Huancaray"/>
    <x v="180"/>
    <x v="4"/>
    <x v="4"/>
    <x v="44"/>
    <x v="1"/>
    <s v="Instalado"/>
    <s v="Operativo"/>
    <s v="Distribuidora"/>
    <x v="0"/>
    <x v="1"/>
    <x v="0"/>
    <x v="0"/>
    <s v="Estatal"/>
    <s v="APURIMAC"/>
    <s v="APURIMAC"/>
    <s v="ANDAHUAYLAS"/>
    <s v="HUANCARAY"/>
    <n v="0"/>
    <x v="7"/>
    <n v="0"/>
    <x v="0"/>
    <n v="0"/>
    <x v="0"/>
    <x v="0"/>
    <n v="92.900999999999996"/>
    <n v="9.2900999999999997E-2"/>
    <m/>
    <n v="1.3333333333333334E-2"/>
    <n v="1.1666666666666667E-2"/>
    <n v="7.6479999999999997"/>
    <n v="-9.9999999999056399E-4"/>
    <n v="22"/>
    <s v="BASE DE DATOS"/>
    <m/>
  </r>
  <r>
    <s v="20"/>
    <x v="6"/>
    <s v="ELSE"/>
    <s v="33006600"/>
    <s v="33006600"/>
    <x v="4"/>
    <s v="Grupo 2"/>
    <s v="S"/>
    <n v="0.42"/>
    <n v="0.41"/>
    <n v="47.134"/>
    <n v="179.10900000000001"/>
    <n v="226.24299999999999"/>
    <n v="20.25"/>
    <n v="723.75"/>
    <n v="0"/>
    <m/>
    <m/>
    <x v="0"/>
    <s v="ELSE33006600Grupo 2HI"/>
    <s v="Electro Sur Este S. A."/>
    <x v="8"/>
    <x v="8"/>
    <s v="C. H. Huancaray"/>
    <x v="180"/>
    <x v="4"/>
    <x v="4"/>
    <x v="171"/>
    <x v="1"/>
    <s v="Instalado"/>
    <s v="Operativo"/>
    <s v="Distribuidora"/>
    <x v="0"/>
    <x v="1"/>
    <x v="0"/>
    <x v="0"/>
    <s v="Estatal"/>
    <s v="APURIMAC"/>
    <s v="APURIMAC"/>
    <s v="ANDAHUAYLAS"/>
    <s v="HUANCARAY"/>
    <n v="0"/>
    <x v="7"/>
    <n v="0"/>
    <x v="0"/>
    <n v="0"/>
    <x v="0"/>
    <x v="0"/>
    <n v="226.24299999999999"/>
    <n v="0.226243"/>
    <m/>
    <n v="3.4999999999999996E-2"/>
    <n v="3.4166666666666665E-2"/>
    <n v="7.6479999999999997"/>
    <n v="0"/>
    <n v="22"/>
    <s v="BASE DE DATOS"/>
    <m/>
  </r>
  <r>
    <s v="20"/>
    <x v="6"/>
    <s v="ELSE"/>
    <s v="33007600"/>
    <s v="33007600"/>
    <x v="4"/>
    <s v="Grupo 1"/>
    <s v="S"/>
    <n v="0.96599999999999997"/>
    <n v="0.95"/>
    <n v="101.233"/>
    <n v="384.68599999999998"/>
    <n v="485.91899999999998"/>
    <n v="43.75"/>
    <n v="700.25"/>
    <n v="0"/>
    <m/>
    <m/>
    <x v="0"/>
    <s v="ELSE33007600Grupo 1HI"/>
    <s v="Electro Sur Este S. A."/>
    <x v="8"/>
    <x v="8"/>
    <s v="C. H. Chumbao"/>
    <x v="181"/>
    <x v="4"/>
    <x v="4"/>
    <x v="44"/>
    <x v="1"/>
    <s v="Instalado"/>
    <s v="Operativo"/>
    <s v="Distribuidora"/>
    <x v="0"/>
    <x v="1"/>
    <x v="0"/>
    <x v="0"/>
    <s v="Estatal"/>
    <s v="APURIMAC"/>
    <s v="APURIMAC"/>
    <s v="ANDAHUAYLAS"/>
    <s v="SAN JERONIMO"/>
    <n v="0"/>
    <x v="7"/>
    <n v="0"/>
    <x v="0"/>
    <n v="0"/>
    <x v="0"/>
    <x v="0"/>
    <n v="485.91899999999998"/>
    <n v="0.48591899999999999"/>
    <m/>
    <n v="8.0500000000000002E-2"/>
    <n v="7.9166666666666663E-2"/>
    <n v="7.6479999999999997"/>
    <n v="0"/>
    <n v="22"/>
    <s v="BASE DE DATOS"/>
    <m/>
  </r>
  <r>
    <s v="20"/>
    <x v="6"/>
    <s v="ELSE"/>
    <s v="33007600"/>
    <s v="33007600"/>
    <x v="4"/>
    <s v="Grupo 2"/>
    <s v="S"/>
    <n v="0.96599999999999997"/>
    <n v="0.95"/>
    <n v="82.326999999999998"/>
    <n v="312.84199999999998"/>
    <n v="395.16899999999998"/>
    <n v="28.73"/>
    <n v="585.75"/>
    <n v="129.52000000000001"/>
    <m/>
    <m/>
    <x v="0"/>
    <s v="ELSE33007600Grupo 2HI"/>
    <s v="Electro Sur Este S. A."/>
    <x v="8"/>
    <x v="8"/>
    <s v="C. H. Chumbao"/>
    <x v="181"/>
    <x v="4"/>
    <x v="4"/>
    <x v="171"/>
    <x v="1"/>
    <s v="Instalado"/>
    <s v="Operativo"/>
    <s v="Distribuidora"/>
    <x v="0"/>
    <x v="1"/>
    <x v="0"/>
    <x v="0"/>
    <s v="Estatal"/>
    <s v="APURIMAC"/>
    <s v="APURIMAC"/>
    <s v="ANDAHUAYLAS"/>
    <s v="SAN JERONIMO"/>
    <n v="0"/>
    <x v="7"/>
    <n v="0"/>
    <x v="0"/>
    <n v="0"/>
    <x v="0"/>
    <x v="0"/>
    <n v="395.16899999999998"/>
    <n v="0.39516899999999999"/>
    <m/>
    <n v="8.0500000000000002E-2"/>
    <n v="7.9166666666666663E-2"/>
    <n v="7.6479999999999997"/>
    <n v="0"/>
    <n v="22"/>
    <s v="BASE DE DATOS"/>
    <m/>
  </r>
  <r>
    <s v="20"/>
    <x v="6"/>
    <s v="ELSE"/>
    <s v="33008600"/>
    <s v="33008600"/>
    <x v="4"/>
    <s v="Grupo 1"/>
    <s v="S"/>
    <n v="0.59199999999999997"/>
    <n v="0.55000000000000004"/>
    <n v="84.1"/>
    <n v="319.58"/>
    <n v="403.67899999999997"/>
    <n v="0"/>
    <n v="744"/>
    <n v="0"/>
    <m/>
    <m/>
    <x v="0"/>
    <s v="ELSE33008600Grupo 1HI"/>
    <s v="Electro Sur Este S. A."/>
    <x v="8"/>
    <x v="8"/>
    <s v="C. H. Matará"/>
    <x v="182"/>
    <x v="4"/>
    <x v="4"/>
    <x v="44"/>
    <x v="1"/>
    <s v="Instalado"/>
    <s v="Operativo"/>
    <s v="Distribuidora"/>
    <x v="0"/>
    <x v="1"/>
    <x v="0"/>
    <x v="0"/>
    <s v="Estatal"/>
    <s v="APURIMAC"/>
    <s v="APURIMAC"/>
    <s v="ABANCAY"/>
    <s v="ANDAHUAYLAS"/>
    <n v="0"/>
    <x v="7"/>
    <n v="0"/>
    <x v="0"/>
    <n v="0"/>
    <x v="0"/>
    <x v="0"/>
    <n v="403.67899999999997"/>
    <n v="0.40367899999999995"/>
    <m/>
    <n v="4.9333333333333333E-2"/>
    <n v="4.5833333333333337E-2"/>
    <n v="7.6479999999999997"/>
    <n v="9.9999999997635314E-4"/>
    <n v="22"/>
    <s v="BASE DE DATOS"/>
    <m/>
  </r>
  <r>
    <s v="20"/>
    <x v="6"/>
    <s v="ELSE"/>
    <s v="33008600"/>
    <s v="33008600"/>
    <x v="4"/>
    <s v="Grupo 2"/>
    <s v="S"/>
    <n v="0.59199999999999997"/>
    <n v="0.52400000000000002"/>
    <n v="83.754000000000005"/>
    <n v="318.26499999999999"/>
    <n v="402.01900000000001"/>
    <n v="0"/>
    <n v="742"/>
    <n v="2"/>
    <m/>
    <m/>
    <x v="0"/>
    <s v="ELSE33008600Grupo 2HI"/>
    <s v="Electro Sur Este S. A."/>
    <x v="8"/>
    <x v="8"/>
    <s v="C. H. Matará"/>
    <x v="182"/>
    <x v="4"/>
    <x v="4"/>
    <x v="171"/>
    <x v="1"/>
    <s v="Instalado"/>
    <s v="Operativo"/>
    <s v="Distribuidora"/>
    <x v="0"/>
    <x v="1"/>
    <x v="0"/>
    <x v="0"/>
    <s v="Estatal"/>
    <s v="APURIMAC"/>
    <s v="APURIMAC"/>
    <s v="ABANCAY"/>
    <s v="ANDAHUAYLAS"/>
    <n v="0"/>
    <x v="7"/>
    <n v="0"/>
    <x v="0"/>
    <n v="0"/>
    <x v="0"/>
    <x v="0"/>
    <n v="402.01900000000001"/>
    <n v="0.40201900000000002"/>
    <m/>
    <n v="4.9333333333333333E-2"/>
    <n v="4.3333333333333335E-2"/>
    <n v="7.6479999999999997"/>
    <n v="0"/>
    <n v="22"/>
    <s v="BASE DE DATOS"/>
    <m/>
  </r>
  <r>
    <s v="20"/>
    <x v="6"/>
    <s v="ELSE"/>
    <s v="33008600"/>
    <s v="33008600"/>
    <x v="4"/>
    <s v="Grupo 3"/>
    <s v="S"/>
    <n v="0.436"/>
    <n v="0.4"/>
    <n v="62.923000000000002"/>
    <n v="239.10900000000001"/>
    <n v="302.03199999999998"/>
    <n v="0.75"/>
    <n v="743.25"/>
    <n v="0"/>
    <m/>
    <m/>
    <x v="0"/>
    <s v="ELSE33008600Grupo 3HI"/>
    <s v="Electro Sur Este S. A."/>
    <x v="8"/>
    <x v="8"/>
    <s v="C. H. Matará"/>
    <x v="182"/>
    <x v="4"/>
    <x v="4"/>
    <x v="172"/>
    <x v="1"/>
    <s v="Instalado"/>
    <s v="Operativo"/>
    <s v="Distribuidora"/>
    <x v="0"/>
    <x v="1"/>
    <x v="0"/>
    <x v="0"/>
    <s v="Estatal"/>
    <s v="APURIMAC"/>
    <s v="APURIMAC"/>
    <s v="ABANCAY"/>
    <s v="ANDAHUAYLAS"/>
    <n v="0"/>
    <x v="7"/>
    <n v="0"/>
    <x v="0"/>
    <n v="0"/>
    <x v="0"/>
    <x v="0"/>
    <n v="302.03199999999998"/>
    <n v="0.30203199999999997"/>
    <m/>
    <n v="3.4999999999999996E-2"/>
    <n v="3.3333333333333333E-2"/>
    <n v="7.6479999999999997"/>
    <n v="5.6843418860808015E-14"/>
    <n v="22"/>
    <s v="BASE DE DATOS"/>
    <m/>
  </r>
  <r>
    <s v="20"/>
    <x v="6"/>
    <s v="ELSE"/>
    <s v="33009600"/>
    <s v="33009600"/>
    <x v="4"/>
    <s v="Francis I"/>
    <s v="S"/>
    <n v="0.2"/>
    <n v="0.2"/>
    <n v="27.331"/>
    <n v="103.857"/>
    <n v="131.18799999999999"/>
    <n v="41.25"/>
    <n v="702.75"/>
    <n v="0"/>
    <m/>
    <m/>
    <x v="0"/>
    <s v="ELSE33009600Francis IHI"/>
    <s v="Electro Sur Este S. A."/>
    <x v="8"/>
    <x v="8"/>
    <s v="C. H. Vilcabamba"/>
    <x v="183"/>
    <x v="4"/>
    <x v="4"/>
    <x v="284"/>
    <x v="1"/>
    <s v="Instalado"/>
    <s v="Operativo"/>
    <s v="Distribuidora"/>
    <x v="0"/>
    <x v="1"/>
    <x v="0"/>
    <x v="0"/>
    <s v="Estatal"/>
    <s v="APURIMAC"/>
    <s v="APURIMAC"/>
    <s v="GRAU"/>
    <s v="VILCABAMBA"/>
    <n v="0"/>
    <x v="7"/>
    <n v="0"/>
    <x v="0"/>
    <n v="0"/>
    <x v="0"/>
    <x v="0"/>
    <n v="131.18799999999999"/>
    <n v="0.131188"/>
    <m/>
    <n v="1.6666666666666666E-2"/>
    <n v="1.6666666666666666E-2"/>
    <n v="7.6479999999999997"/>
    <n v="0"/>
    <n v="22"/>
    <s v="BASE DE DATOS"/>
    <m/>
  </r>
  <r>
    <s v="20"/>
    <x v="6"/>
    <s v="ELSE"/>
    <s v="33009600"/>
    <s v="33009600"/>
    <x v="4"/>
    <s v="Francis II"/>
    <s v="S"/>
    <n v="0.2"/>
    <n v="0.2"/>
    <n v="27.388999999999999"/>
    <n v="104.077"/>
    <n v="131.465"/>
    <n v="41"/>
    <n v="703"/>
    <n v="0"/>
    <m/>
    <m/>
    <x v="0"/>
    <s v="ELSE33009600Francis IIHI"/>
    <s v="Electro Sur Este S. A."/>
    <x v="8"/>
    <x v="8"/>
    <s v="C. H. Vilcabamba"/>
    <x v="183"/>
    <x v="4"/>
    <x v="4"/>
    <x v="285"/>
    <x v="1"/>
    <s v="Instalado"/>
    <s v="Operativo"/>
    <s v="Distribuidora"/>
    <x v="0"/>
    <x v="1"/>
    <x v="0"/>
    <x v="0"/>
    <s v="Estatal"/>
    <s v="APURIMAC"/>
    <s v="APURIMAC"/>
    <s v="GRAU"/>
    <s v="VILCABAMBA"/>
    <n v="0"/>
    <x v="7"/>
    <n v="0"/>
    <x v="0"/>
    <n v="0"/>
    <x v="0"/>
    <x v="0"/>
    <n v="131.465"/>
    <n v="0.131465"/>
    <m/>
    <n v="1.6666666666666666E-2"/>
    <n v="1.6666666666666666E-2"/>
    <n v="7.6479999999999997"/>
    <n v="1.0000000000047748E-3"/>
    <n v="22"/>
    <s v="BASE DE DATOS"/>
    <m/>
  </r>
  <r>
    <s v="20"/>
    <x v="6"/>
    <s v="ELSE"/>
    <s v="33010600"/>
    <s v="33010600"/>
    <x v="4"/>
    <s v="Pelton"/>
    <s v="S"/>
    <n v="1.6"/>
    <n v="1.5"/>
    <n v="1.45"/>
    <n v="5.5119999999999996"/>
    <n v="6.9619999999999997"/>
    <n v="5.28"/>
    <n v="5.5"/>
    <n v="733.22"/>
    <m/>
    <m/>
    <x v="0"/>
    <s v="ELSE33010600PeltonHI"/>
    <s v="Electro Sur Este S. A."/>
    <x v="8"/>
    <x v="8"/>
    <s v="C. H. Mancahuara"/>
    <x v="184"/>
    <x v="4"/>
    <x v="4"/>
    <x v="286"/>
    <x v="1"/>
    <s v="Instalado"/>
    <s v="Operativo"/>
    <s v="Distribuidora"/>
    <x v="0"/>
    <x v="1"/>
    <x v="0"/>
    <x v="0"/>
    <s v="Estatal"/>
    <s v="APURIMAC"/>
    <s v="APURIMAC"/>
    <s v="GRAU"/>
    <s v="CURASCO"/>
    <n v="0"/>
    <x v="7"/>
    <n v="0"/>
    <x v="0"/>
    <n v="0"/>
    <x v="0"/>
    <x v="0"/>
    <n v="6.9619999999999997"/>
    <n v="6.9619999999999994E-3"/>
    <m/>
    <n v="0.13333333333333333"/>
    <n v="0.125"/>
    <n v="7.6479999999999997"/>
    <n v="0"/>
    <n v="22"/>
    <s v="BASE DE DATOS"/>
    <m/>
  </r>
  <r>
    <s v="20"/>
    <x v="6"/>
    <s v="ELSE"/>
    <s v="33010600"/>
    <s v="33010600"/>
    <x v="4"/>
    <s v="Pelton 2"/>
    <s v="S"/>
    <n v="1.6"/>
    <n v="1.5"/>
    <n v="178.00800000000001"/>
    <n v="676.43"/>
    <n v="854.43799999999999"/>
    <n v="5.5"/>
    <n v="738.5"/>
    <n v="0"/>
    <m/>
    <m/>
    <x v="0"/>
    <s v="ELSE33010600Pelton 2HI"/>
    <s v="Electro Sur Este S. A."/>
    <x v="8"/>
    <x v="8"/>
    <s v="C. H. Mancahuara"/>
    <x v="184"/>
    <x v="4"/>
    <x v="4"/>
    <x v="287"/>
    <x v="1"/>
    <s v="Instalado"/>
    <s v="Operativo"/>
    <s v="Distribuidora"/>
    <x v="0"/>
    <x v="1"/>
    <x v="0"/>
    <x v="0"/>
    <s v="Estatal"/>
    <s v="APURIMAC"/>
    <s v="APURIMAC"/>
    <s v="GRAU"/>
    <s v="CURASCO"/>
    <n v="0"/>
    <x v="7"/>
    <n v="0"/>
    <x v="0"/>
    <n v="0"/>
    <x v="0"/>
    <x v="0"/>
    <n v="854.43799999999999"/>
    <n v="0.85443800000000003"/>
    <m/>
    <n v="0.13333333333333333"/>
    <n v="0.125"/>
    <n v="7.6479999999999997"/>
    <n v="0"/>
    <n v="22"/>
    <s v="BASE DE DATOS"/>
    <m/>
  </r>
  <r>
    <s v="20"/>
    <x v="6"/>
    <s v="ELSE"/>
    <s v="00400000"/>
    <s v="00400000"/>
    <x v="4"/>
    <s v="Grupo 1"/>
    <s v="S"/>
    <n v="0.312"/>
    <n v="0.28999999999999998"/>
    <n v="42.390999999999998"/>
    <n v="161.08699999999999"/>
    <n v="203.47800000000001"/>
    <n v="13.25"/>
    <n v="730.75"/>
    <n v="0"/>
    <m/>
    <m/>
    <x v="0"/>
    <s v="ELSE00400000Grupo 1HI"/>
    <s v="Electro Sur Este S. A."/>
    <x v="8"/>
    <x v="8"/>
    <s v="C. H. Hercca"/>
    <x v="185"/>
    <x v="4"/>
    <x v="4"/>
    <x v="44"/>
    <x v="1"/>
    <s v="Instalado"/>
    <s v="Operativo"/>
    <s v="Distribuidora"/>
    <x v="0"/>
    <x v="1"/>
    <x v="0"/>
    <x v="0"/>
    <s v="Estatal"/>
    <s v="CUSCO"/>
    <s v="CUSCO"/>
    <s v="CANCHIS"/>
    <s v="SICUANI"/>
    <n v="0"/>
    <x v="7"/>
    <n v="0"/>
    <x v="0"/>
    <n v="0"/>
    <x v="0"/>
    <x v="0"/>
    <n v="203.47800000000001"/>
    <n v="0.20347800000000002"/>
    <m/>
    <n v="2.5999999999999999E-2"/>
    <n v="2.2500000000000003E-2"/>
    <n v="7.6479999999999997"/>
    <n v="-2.8421709430404007E-14"/>
    <n v="22"/>
    <s v="BASE DE DATOS"/>
    <m/>
  </r>
  <r>
    <s v="20"/>
    <x v="6"/>
    <s v="ELSE"/>
    <s v="00400000"/>
    <s v="00400000"/>
    <x v="4"/>
    <s v="Grupo 2"/>
    <s v="S"/>
    <n v="0.312"/>
    <n v="0.27"/>
    <n v="40.655999999999999"/>
    <n v="154.494"/>
    <n v="195.15100000000001"/>
    <n v="13.25"/>
    <n v="730.75"/>
    <n v="0"/>
    <m/>
    <m/>
    <x v="0"/>
    <s v="ELSE00400000Grupo 2HI"/>
    <s v="Electro Sur Este S. A."/>
    <x v="8"/>
    <x v="8"/>
    <s v="C. H. Hercca"/>
    <x v="185"/>
    <x v="4"/>
    <x v="4"/>
    <x v="171"/>
    <x v="1"/>
    <s v="Instalado"/>
    <s v="Operativo"/>
    <s v="Distribuidora"/>
    <x v="0"/>
    <x v="1"/>
    <x v="0"/>
    <x v="0"/>
    <s v="Estatal"/>
    <s v="CUSCO"/>
    <s v="CUSCO"/>
    <s v="CANCHIS"/>
    <s v="SICUANI"/>
    <n v="0"/>
    <x v="7"/>
    <n v="0"/>
    <x v="0"/>
    <n v="0"/>
    <x v="0"/>
    <x v="0"/>
    <n v="195.15100000000001"/>
    <n v="0.19515100000000002"/>
    <m/>
    <n v="2.5999999999999999E-2"/>
    <n v="2.4166666666666666E-2"/>
    <n v="7.6479999999999997"/>
    <n v="-1.0000000000047748E-3"/>
    <n v="22"/>
    <s v="BASE DE DATOS"/>
    <m/>
  </r>
  <r>
    <s v="20"/>
    <x v="6"/>
    <s v="ELSE"/>
    <s v="00400000"/>
    <s v="00400000"/>
    <x v="4"/>
    <s v="Grupo 3"/>
    <s v="S"/>
    <n v="0.41599999999999998"/>
    <n v="0.41"/>
    <n v="63.546999999999997"/>
    <n v="241.48"/>
    <n v="305.02800000000002"/>
    <n v="12.75"/>
    <n v="731.25"/>
    <n v="0"/>
    <m/>
    <m/>
    <x v="0"/>
    <s v="ELSE00400000Grupo 3HI"/>
    <s v="Electro Sur Este S. A."/>
    <x v="8"/>
    <x v="8"/>
    <s v="C. H. Hercca"/>
    <x v="185"/>
    <x v="4"/>
    <x v="4"/>
    <x v="172"/>
    <x v="1"/>
    <s v="Instalado"/>
    <s v="Operativo"/>
    <s v="Distribuidora"/>
    <x v="0"/>
    <x v="1"/>
    <x v="0"/>
    <x v="0"/>
    <s v="Estatal"/>
    <s v="CUSCO"/>
    <s v="CUSCO"/>
    <s v="CANCHIS"/>
    <s v="SICUANI"/>
    <n v="0"/>
    <x v="7"/>
    <n v="0"/>
    <x v="0"/>
    <n v="0"/>
    <x v="0"/>
    <x v="0"/>
    <n v="305.02800000000002"/>
    <n v="0.30502800000000002"/>
    <m/>
    <n v="3.4666666666666665E-2"/>
    <n v="3.4166666666666665E-2"/>
    <n v="7.6479999999999997"/>
    <n v="-1.0000000000331966E-3"/>
    <n v="22"/>
    <s v="BASE DE DATOS"/>
    <m/>
  </r>
  <r>
    <s v="20"/>
    <x v="6"/>
    <s v="ELSE"/>
    <s v="51013098"/>
    <s v="51013098"/>
    <x v="4"/>
    <s v="Grupo 1"/>
    <s v="S"/>
    <n v="0.5"/>
    <n v="0.5"/>
    <n v="65.162000000000006"/>
    <n v="247.61600000000001"/>
    <n v="312.77800000000002"/>
    <n v="9.5"/>
    <n v="734.5"/>
    <n v="0"/>
    <m/>
    <m/>
    <x v="0"/>
    <s v="ELSE51013098Grupo 1HI"/>
    <s v="Electro Sur Este S. A."/>
    <x v="8"/>
    <x v="8"/>
    <s v="C. H. Chuyapi"/>
    <x v="186"/>
    <x v="4"/>
    <x v="4"/>
    <x v="44"/>
    <x v="1"/>
    <s v="Instalado"/>
    <s v="Operativo"/>
    <s v="Distribuidora"/>
    <x v="0"/>
    <x v="1"/>
    <x v="0"/>
    <x v="0"/>
    <s v="Estatal"/>
    <s v="CUSCO"/>
    <s v="CUSCO"/>
    <s v="LA CONVENCION"/>
    <s v="QUILLABAMBA"/>
    <n v="0"/>
    <x v="7"/>
    <n v="0"/>
    <x v="0"/>
    <n v="0"/>
    <x v="0"/>
    <x v="0"/>
    <n v="312.77800000000002"/>
    <n v="0.312778"/>
    <m/>
    <n v="4.1666666666666664E-2"/>
    <n v="4.1666666666666664E-2"/>
    <n v="7.6479999999999997"/>
    <n v="0"/>
    <n v="22"/>
    <s v="BASE DE DATOS"/>
    <m/>
  </r>
  <r>
    <s v="20"/>
    <x v="6"/>
    <s v="ELSE"/>
    <s v="51013098"/>
    <s v="51013098"/>
    <x v="4"/>
    <s v="Grupo 2"/>
    <s v="S"/>
    <n v="0.5"/>
    <n v="0.5"/>
    <n v="62.966999999999999"/>
    <n v="239.273"/>
    <n v="302.24"/>
    <n v="9"/>
    <n v="735"/>
    <n v="0"/>
    <m/>
    <m/>
    <x v="0"/>
    <s v="ELSE51013098Grupo 2HI"/>
    <s v="Electro Sur Este S. A."/>
    <x v="8"/>
    <x v="8"/>
    <s v="C. H. Chuyapi"/>
    <x v="186"/>
    <x v="4"/>
    <x v="4"/>
    <x v="171"/>
    <x v="1"/>
    <s v="Instalado"/>
    <s v="Operativo"/>
    <s v="Distribuidora"/>
    <x v="0"/>
    <x v="1"/>
    <x v="0"/>
    <x v="0"/>
    <s v="Estatal"/>
    <s v="CUSCO"/>
    <s v="CUSCO"/>
    <s v="LA CONVENCION"/>
    <s v="QUILLABAMBA"/>
    <n v="0"/>
    <x v="7"/>
    <n v="0"/>
    <x v="0"/>
    <n v="0"/>
    <x v="0"/>
    <x v="0"/>
    <n v="302.24"/>
    <n v="0.30224000000000001"/>
    <m/>
    <n v="4.1666666666666664E-2"/>
    <n v="4.1666666666666664E-2"/>
    <n v="7.6479999999999997"/>
    <n v="0"/>
    <n v="22"/>
    <s v="BASE DE DATOS"/>
    <m/>
  </r>
  <r>
    <s v="20"/>
    <x v="6"/>
    <s v="UCAYAL"/>
    <s v="33031200"/>
    <s v="33031200"/>
    <x v="4"/>
    <s v="Grupo 1"/>
    <s v="S"/>
    <n v="0.24"/>
    <n v="0.23"/>
    <n v="27.128"/>
    <n v="77.72"/>
    <n v="104.848"/>
    <n v="0"/>
    <n v="682"/>
    <n v="0"/>
    <m/>
    <m/>
    <x v="0"/>
    <s v="UCAYAL33031200Grupo 1HI"/>
    <s v="Electro Ucayali S.A."/>
    <x v="0"/>
    <x v="0"/>
    <s v="C.H. CANUJA"/>
    <x v="135"/>
    <x v="4"/>
    <x v="4"/>
    <x v="44"/>
    <x v="1"/>
    <s v="Instalado"/>
    <s v="Operativo"/>
    <s v="Distribuidora"/>
    <x v="0"/>
    <x v="0"/>
    <x v="0"/>
    <x v="0"/>
    <s v="Estatal"/>
    <s v="UCAYALI"/>
    <s v="UCAYALI"/>
    <s v="ATALAYA"/>
    <s v="ATALAYA"/>
    <n v="0"/>
    <x v="7"/>
    <n v="0"/>
    <x v="0"/>
    <n v="0"/>
    <x v="0"/>
    <x v="0"/>
    <n v="104.848"/>
    <n v="0.104848"/>
    <m/>
    <n v="2.1818181818181816E-2"/>
    <n v="2.0909090909090908E-2"/>
    <n v="7.6479999999999997"/>
    <n v="0"/>
    <n v="23"/>
    <s v="BASE DE DATOS"/>
    <m/>
  </r>
  <r>
    <s v="20"/>
    <x v="6"/>
    <s v="UCAYAL"/>
    <s v="33031200"/>
    <s v="33031200"/>
    <x v="4"/>
    <s v="Grupo 2"/>
    <s v="S"/>
    <n v="0.13"/>
    <n v="0.12"/>
    <n v="0"/>
    <n v="0"/>
    <n v="0"/>
    <n v="0"/>
    <n v="0"/>
    <n v="0"/>
    <m/>
    <m/>
    <x v="0"/>
    <s v="UCAYAL33031200Grupo 2HI"/>
    <s v="Electro Ucayali S.A."/>
    <x v="0"/>
    <x v="0"/>
    <s v="C.H. CANUJA"/>
    <x v="135"/>
    <x v="4"/>
    <x v="4"/>
    <x v="171"/>
    <x v="1"/>
    <s v="Instalado"/>
    <s v="Operativo"/>
    <s v="Distribuidora"/>
    <x v="0"/>
    <x v="0"/>
    <x v="0"/>
    <x v="0"/>
    <s v="Estatal"/>
    <s v="UCAYALI"/>
    <s v="UCAYALI"/>
    <s v="ATALAYA"/>
    <s v="ATALAYA"/>
    <n v="0"/>
    <x v="7"/>
    <n v="0"/>
    <x v="0"/>
    <n v="0"/>
    <x v="0"/>
    <x v="0"/>
    <n v="0"/>
    <n v="0"/>
    <m/>
    <n v="1.0833333333333334E-2"/>
    <n v="0.01"/>
    <n v="7.6479999999999997"/>
    <n v="0"/>
    <n v="23"/>
    <s v="BASE DE DATOS"/>
    <m/>
  </r>
  <r>
    <s v="20"/>
    <x v="6"/>
    <s v="UCAYAL"/>
    <s v="33031200"/>
    <s v="33031200"/>
    <x v="4"/>
    <s v="Grupo 3"/>
    <s v="S"/>
    <n v="0.5"/>
    <n v="0.48"/>
    <n v="81.135999999999996"/>
    <n v="223.136"/>
    <n v="304.27199999999999"/>
    <n v="0"/>
    <n v="720"/>
    <n v="0"/>
    <m/>
    <m/>
    <x v="0"/>
    <s v="UCAYAL33031200Grupo 3HI"/>
    <s v="Electro Ucayali S.A."/>
    <x v="0"/>
    <x v="0"/>
    <s v="C.H. CANUJA"/>
    <x v="135"/>
    <x v="4"/>
    <x v="4"/>
    <x v="172"/>
    <x v="1"/>
    <s v="Instalado"/>
    <s v="Operativo"/>
    <s v="Distribuidora"/>
    <x v="0"/>
    <x v="0"/>
    <x v="0"/>
    <x v="0"/>
    <s v="Estatal"/>
    <s v="UCAYALI"/>
    <s v="UCAYALI"/>
    <s v="ATALAYA"/>
    <s v="ATALAYA"/>
    <n v="0"/>
    <x v="7"/>
    <n v="0"/>
    <x v="0"/>
    <n v="0"/>
    <x v="0"/>
    <x v="0"/>
    <n v="304.27199999999999"/>
    <n v="0.30427199999999999"/>
    <m/>
    <n v="4.1666666666666664E-2"/>
    <n v="0.04"/>
    <n v="7.6479999999999997"/>
    <n v="0"/>
    <n v="23"/>
    <s v="BASE DE DATOS"/>
    <m/>
  </r>
  <r>
    <s v="20"/>
    <x v="6"/>
    <s v="UCAYAL"/>
    <s v="51027119"/>
    <s v="51027119"/>
    <x v="4"/>
    <s v="690 PANELES FOTOVOL"/>
    <s v="S"/>
    <n v="0.01"/>
    <n v="0.01"/>
    <n v="2.5190000000000001"/>
    <n v="4.8179999999999996"/>
    <n v="7.3369999999999997"/>
    <n v="0"/>
    <n v="720"/>
    <n v="0"/>
    <m/>
    <m/>
    <x v="0"/>
    <s v="UCAYAL51027119690 PANELES FOTOVOLHI"/>
    <s v="Electro Ucayali S.A."/>
    <x v="0"/>
    <x v="0"/>
    <s v="C. S. PURUS"/>
    <x v="136"/>
    <x v="6"/>
    <x v="6"/>
    <x v="238"/>
    <x v="3"/>
    <s v="Instalado"/>
    <s v="Operativo"/>
    <s v="Distribuidora"/>
    <x v="0"/>
    <x v="0"/>
    <x v="0"/>
    <x v="0"/>
    <s v="Estatal"/>
    <s v="UCAYALI"/>
    <s v="UCAYALI"/>
    <s v="PURUS"/>
    <s v="PURUS"/>
    <n v="0"/>
    <x v="9"/>
    <n v="0"/>
    <x v="0"/>
    <n v="0"/>
    <x v="0"/>
    <x v="0"/>
    <n v="7.3369999999999997"/>
    <n v="7.3369999999999998E-3"/>
    <m/>
    <n v="7.4999999999999991E-4"/>
    <n v="7.4999999999999991E-4"/>
    <n v="7.6479999999999997"/>
    <n v="0"/>
    <n v="23"/>
    <s v="BASE DE DATOS"/>
    <m/>
  </r>
  <r>
    <s v="20"/>
    <x v="6"/>
    <s v="MULLER"/>
    <s v="31001593"/>
    <s v="31001593"/>
    <x v="4"/>
    <s v="Planta 1"/>
    <s v="S"/>
    <n v="0.16"/>
    <n v="0.16"/>
    <n v="18.434999999999999"/>
    <n v="89.986999999999995"/>
    <n v="108.422"/>
    <n v="0"/>
    <n v="724"/>
    <n v="0"/>
    <m/>
    <m/>
    <x v="0"/>
    <s v="MULLER31001593Planta 1HI"/>
    <s v="E.A.W. MULLER S.A."/>
    <x v="43"/>
    <x v="43"/>
    <s v="C.H. La Esperanza"/>
    <x v="144"/>
    <x v="4"/>
    <x v="4"/>
    <x v="247"/>
    <x v="1"/>
    <s v="Instalado"/>
    <s v="Operativo"/>
    <s v="Generadora"/>
    <x v="0"/>
    <x v="1"/>
    <x v="0"/>
    <x v="0"/>
    <s v="Privado"/>
    <s v="PASCO"/>
    <s v="PASCO"/>
    <s v="OXAPAMPA"/>
    <s v="OXAPAMPA"/>
    <n v="0"/>
    <x v="7"/>
    <n v="0"/>
    <x v="0"/>
    <n v="0"/>
    <x v="0"/>
    <x v="0"/>
    <n v="108.422"/>
    <n v="0.10842199999999999"/>
    <m/>
    <n v="1.3333333333333334E-2"/>
    <n v="1.3333333333333334E-2"/>
    <n v="7.6479999999999997"/>
    <n v="0"/>
    <n v="16"/>
    <s v="BASE DE DATOS"/>
    <m/>
  </r>
  <r>
    <s v="20"/>
    <x v="6"/>
    <s v="MULLER"/>
    <s v="31001593"/>
    <s v="31001593"/>
    <x v="4"/>
    <s v="Planta 3"/>
    <s v="S"/>
    <n v="0.16"/>
    <n v="0.16"/>
    <n v="18.54"/>
    <n v="87.563999999999993"/>
    <n v="106.104"/>
    <n v="0"/>
    <n v="724"/>
    <n v="0"/>
    <m/>
    <m/>
    <x v="0"/>
    <s v="MULLER31001593Planta 3HI"/>
    <s v="E.A.W. MULLER S.A."/>
    <x v="43"/>
    <x v="43"/>
    <s v="C.H. La Esperanza"/>
    <x v="144"/>
    <x v="4"/>
    <x v="4"/>
    <x v="249"/>
    <x v="1"/>
    <s v="Instalado"/>
    <s v="Operativo"/>
    <s v="Generadora"/>
    <x v="0"/>
    <x v="1"/>
    <x v="0"/>
    <x v="0"/>
    <s v="Privado"/>
    <s v="PASCO"/>
    <s v="PASCO"/>
    <s v="OXAPAMPA"/>
    <s v="OXAPAMPA"/>
    <n v="0"/>
    <x v="7"/>
    <n v="0"/>
    <x v="0"/>
    <n v="0"/>
    <x v="0"/>
    <x v="0"/>
    <n v="106.104"/>
    <n v="0.106104"/>
    <m/>
    <n v="1.3333333333333334E-2"/>
    <n v="1.3333333333333334E-2"/>
    <n v="7.6479999999999997"/>
    <n v="-1.4210854715202004E-14"/>
    <n v="16"/>
    <s v="BASE DE DATOS"/>
    <m/>
  </r>
  <r>
    <s v="20"/>
    <x v="6"/>
    <s v="MULLER"/>
    <s v="31001593"/>
    <s v="31001593"/>
    <x v="4"/>
    <s v="Planta 1-2-3"/>
    <s v="N"/>
    <n v="0.59199999999999997"/>
    <n v="0"/>
    <n v="0"/>
    <n v="0"/>
    <n v="0"/>
    <n v="0"/>
    <n v="0"/>
    <n v="0"/>
    <m/>
    <m/>
    <x v="1"/>
    <s v="MULLER31001593Planta 1-2-3HI"/>
    <s v="E.A.W. MULLER S.A."/>
    <x v="43"/>
    <x v="43"/>
    <s v="C.H. La Esperanza"/>
    <x v="144"/>
    <x v="4"/>
    <x v="4"/>
    <x v="291"/>
    <x v="1"/>
    <s v="Instalado"/>
    <n v="0"/>
    <s v="Generadora"/>
    <x v="0"/>
    <x v="1"/>
    <x v="0"/>
    <x v="0"/>
    <s v="Privado"/>
    <s v="PASCO"/>
    <s v="PASCO"/>
    <s v="OXAPAMPA"/>
    <s v="OXAPAMPA"/>
    <n v="0"/>
    <x v="7"/>
    <n v="0"/>
    <x v="0"/>
    <n v="0"/>
    <x v="0"/>
    <x v="0"/>
    <n v="0"/>
    <n v="0"/>
    <m/>
    <s v="-"/>
    <s v="-"/>
    <e v="#N/A"/>
    <n v="0"/>
    <n v="16"/>
    <s v="BASE DE DATOS"/>
    <m/>
  </r>
  <r>
    <s v="20"/>
    <x v="6"/>
    <s v="MULLER"/>
    <s v="31001593"/>
    <s v="31001593"/>
    <x v="4"/>
    <s v="Planta 2"/>
    <s v="S"/>
    <n v="0.27200000000000002"/>
    <n v="0.27200000000000002"/>
    <n v="38.475999999999999"/>
    <n v="159.38399999999999"/>
    <n v="197.86"/>
    <n v="0"/>
    <n v="724"/>
    <n v="0"/>
    <m/>
    <m/>
    <x v="0"/>
    <s v="MULLER31001593Planta 2HI"/>
    <s v="E.A.W. MULLER S.A."/>
    <x v="43"/>
    <x v="43"/>
    <s v="C.H. La Esperanza"/>
    <x v="144"/>
    <x v="4"/>
    <x v="4"/>
    <x v="248"/>
    <x v="1"/>
    <s v="Instalado"/>
    <s v="Operativo"/>
    <s v="Generadora"/>
    <x v="0"/>
    <x v="1"/>
    <x v="0"/>
    <x v="0"/>
    <s v="Privado"/>
    <s v="PASCO"/>
    <s v="PASCO"/>
    <s v="OXAPAMPA"/>
    <s v="OXAPAMPA"/>
    <n v="0"/>
    <x v="7"/>
    <n v="0"/>
    <x v="0"/>
    <n v="0"/>
    <x v="0"/>
    <x v="0"/>
    <n v="197.86"/>
    <n v="0.19786000000000001"/>
    <m/>
    <n v="2.2666666666666668E-2"/>
    <n v="2.2666666666666668E-2"/>
    <n v="7.6479999999999997"/>
    <n v="-2.8421709430404007E-14"/>
    <n v="16"/>
    <s v="BASE DE DATOS"/>
    <m/>
  </r>
  <r>
    <s v="20"/>
    <x v="6"/>
    <s v="ASLCHA"/>
    <s v="0001021"/>
    <s v="0001021"/>
    <x v="4"/>
    <s v="G1"/>
    <s v="S"/>
    <n v="3"/>
    <n v="1.1499999999999999"/>
    <n v="139.14599999999999"/>
    <n v="606.404"/>
    <n v="745.55"/>
    <n v="0"/>
    <n v="670.75"/>
    <n v="49.25"/>
    <m/>
    <m/>
    <x v="0"/>
    <s v="ASLCHA0001021G1HI"/>
    <s v="Asociaci¢n Santa Lucia de Chacas"/>
    <x v="44"/>
    <x v="44"/>
    <s v="C.H. Huallin I"/>
    <x v="145"/>
    <x v="4"/>
    <x v="4"/>
    <x v="13"/>
    <x v="1"/>
    <s v="Instalado"/>
    <s v="Operativo"/>
    <s v="Generadora"/>
    <x v="0"/>
    <x v="1"/>
    <x v="0"/>
    <x v="0"/>
    <s v="Privado"/>
    <s v="ANCASH"/>
    <s v="ANCASH"/>
    <s v="ASUNCIÓN"/>
    <s v="CHACAS"/>
    <s v="HUALLÍN"/>
    <x v="7"/>
    <n v="0"/>
    <x v="0"/>
    <n v="0"/>
    <x v="0"/>
    <x v="0"/>
    <n v="745.55"/>
    <n v="0.74554999999999993"/>
    <m/>
    <n v="0.25"/>
    <n v="9.5833333333333326E-2"/>
    <n v="7.6479999999999997"/>
    <n v="0"/>
    <n v="5"/>
    <s v="BASE DE DATOS"/>
    <m/>
  </r>
  <r>
    <s v="20"/>
    <x v="6"/>
    <s v="SINERS"/>
    <s v="11048994"/>
    <s v="11048994"/>
    <x v="4"/>
    <s v="G-1"/>
    <s v="S"/>
    <n v="6.3"/>
    <n v="6.3"/>
    <n v="308"/>
    <n v="1178"/>
    <n v="1486"/>
    <n v="0"/>
    <n v="479.92"/>
    <n v="200"/>
    <m/>
    <m/>
    <x v="0"/>
    <s v="SINERS11048994G-1HI"/>
    <s v="Sindicato Energ‚tico S.A."/>
    <x v="46"/>
    <x v="46"/>
    <s v="C.H.CURUMUY"/>
    <x v="176"/>
    <x v="4"/>
    <x v="4"/>
    <x v="37"/>
    <x v="1"/>
    <s v="Instalado"/>
    <s v="Operativo"/>
    <s v="Generadora"/>
    <x v="0"/>
    <x v="1"/>
    <x v="0"/>
    <x v="0"/>
    <s v="Privado"/>
    <s v="PIURA"/>
    <s v="PIURA"/>
    <s v="PIURA"/>
    <s v="PIURA"/>
    <n v="0"/>
    <x v="7"/>
    <n v="0"/>
    <x v="0"/>
    <n v="0"/>
    <x v="0"/>
    <x v="0"/>
    <n v="1486"/>
    <n v="1.486"/>
    <m/>
    <n v="0.52500000000000002"/>
    <n v="0.52500000000000002"/>
    <n v="7.6479999999999997"/>
    <n v="0"/>
    <n v="76"/>
    <s v="BASE DE DATOS"/>
    <m/>
  </r>
  <r>
    <s v="20"/>
    <x v="6"/>
    <s v="SINERS"/>
    <s v="11048994"/>
    <s v="11048994"/>
    <x v="4"/>
    <s v="G-2"/>
    <s v="S"/>
    <n v="6.3"/>
    <n v="6.3"/>
    <n v="68"/>
    <n v="332"/>
    <n v="400"/>
    <n v="0"/>
    <n v="153.55000000000001"/>
    <n v="500"/>
    <m/>
    <m/>
    <x v="0"/>
    <s v="SINERS11048994G-2HI"/>
    <s v="Sindicato Energ‚tico S.A."/>
    <x v="46"/>
    <x v="46"/>
    <s v="C.H.CURUMUY"/>
    <x v="176"/>
    <x v="4"/>
    <x v="4"/>
    <x v="38"/>
    <x v="1"/>
    <s v="Instalado"/>
    <s v="Operativo"/>
    <s v="Generadora"/>
    <x v="0"/>
    <x v="1"/>
    <x v="0"/>
    <x v="0"/>
    <s v="Privado"/>
    <s v="PIURA"/>
    <s v="PIURA"/>
    <s v="PIURA"/>
    <s v="PIURA"/>
    <n v="0"/>
    <x v="7"/>
    <n v="0"/>
    <x v="0"/>
    <n v="0"/>
    <x v="0"/>
    <x v="0"/>
    <n v="400"/>
    <n v="0.4"/>
    <m/>
    <n v="0.52500000000000002"/>
    <n v="0.52500000000000002"/>
    <n v="7.6479999999999997"/>
    <n v="0"/>
    <n v="76"/>
    <s v="BASE DE DATOS"/>
    <m/>
  </r>
  <r>
    <s v="20"/>
    <x v="6"/>
    <s v="SINERS"/>
    <s v="11048995"/>
    <s v="11048995"/>
    <x v="4"/>
    <s v="G-1"/>
    <s v="S"/>
    <n v="8.1999999999999993"/>
    <n v="8.1999999999999993"/>
    <n v="860.39"/>
    <n v="2373.8000000000002"/>
    <n v="3234.19"/>
    <n v="8.57"/>
    <n v="612.4"/>
    <n v="100"/>
    <m/>
    <m/>
    <x v="0"/>
    <s v="SINERS11048995G-1HI"/>
    <s v="Sindicato Energ‚tico S.A."/>
    <x v="46"/>
    <x v="46"/>
    <s v="C.H. POECHOS I"/>
    <x v="177"/>
    <x v="4"/>
    <x v="4"/>
    <x v="37"/>
    <x v="1"/>
    <s v="Instalado"/>
    <s v="Operativo"/>
    <s v="Generadora"/>
    <x v="0"/>
    <x v="1"/>
    <x v="0"/>
    <x v="0"/>
    <s v="Privado"/>
    <s v="PIURA"/>
    <s v="PIURA"/>
    <s v="PIURA"/>
    <s v="QUEROCOTILLO"/>
    <n v="0"/>
    <x v="7"/>
    <n v="0"/>
    <x v="1"/>
    <s v="-"/>
    <x v="0"/>
    <x v="0"/>
    <n v="3234.19"/>
    <n v="3.2341899999999999"/>
    <m/>
    <n v="0.68333333333333324"/>
    <n v="0.65"/>
    <n v="7.6479999999999997"/>
    <n v="0"/>
    <n v="76"/>
    <s v="BASE DE DATOS"/>
    <m/>
  </r>
  <r>
    <s v="20"/>
    <x v="6"/>
    <s v="SINERS"/>
    <s v="11048995"/>
    <s v="11048995"/>
    <x v="4"/>
    <s v="G-2"/>
    <s v="S"/>
    <n v="8.1999999999999993"/>
    <n v="8.1999999999999993"/>
    <n v="410.29"/>
    <n v="321.16000000000003"/>
    <n v="731.45"/>
    <n v="0"/>
    <n v="158.4"/>
    <n v="500"/>
    <m/>
    <m/>
    <x v="0"/>
    <s v="SINERS11048995G-2HI"/>
    <s v="Sindicato Energ‚tico S.A."/>
    <x v="46"/>
    <x v="46"/>
    <s v="C.H. POECHOS I"/>
    <x v="177"/>
    <x v="4"/>
    <x v="4"/>
    <x v="38"/>
    <x v="1"/>
    <s v="Instalado"/>
    <s v="Operativo"/>
    <s v="Generadora"/>
    <x v="0"/>
    <x v="1"/>
    <x v="0"/>
    <x v="0"/>
    <s v="Privado"/>
    <s v="PIURA"/>
    <s v="PIURA"/>
    <s v="PIURA"/>
    <s v="QUEROCOTILLO"/>
    <n v="0"/>
    <x v="7"/>
    <n v="0"/>
    <x v="1"/>
    <s v="-"/>
    <x v="0"/>
    <x v="0"/>
    <n v="731.45"/>
    <n v="0.73145000000000004"/>
    <m/>
    <n v="0.68333333333333324"/>
    <n v="0.65"/>
    <n v="7.6479999999999997"/>
    <n v="0"/>
    <n v="76"/>
    <s v="BASE DE DATOS"/>
    <m/>
  </r>
  <r>
    <s v="20"/>
    <x v="6"/>
    <s v="SINERS"/>
    <s v="11048996"/>
    <s v="11048996"/>
    <x v="4"/>
    <s v="G-1"/>
    <s v="S"/>
    <n v="5.0999999999999996"/>
    <n v="5.0999999999999996"/>
    <n v="329"/>
    <n v="1586"/>
    <n v="1915"/>
    <n v="0"/>
    <n v="614.22"/>
    <n v="100"/>
    <m/>
    <m/>
    <x v="0"/>
    <s v="SINERS11048996G-1HI"/>
    <s v="Sindicato Energ‚tico S.A."/>
    <x v="46"/>
    <x v="46"/>
    <s v="C.H. POECHOS II"/>
    <x v="178"/>
    <x v="4"/>
    <x v="4"/>
    <x v="37"/>
    <x v="1"/>
    <s v="Instalado"/>
    <s v="Operativo"/>
    <s v="Generadora"/>
    <x v="0"/>
    <x v="1"/>
    <x v="1"/>
    <x v="0"/>
    <s v="Privado"/>
    <s v="PIURA"/>
    <s v="PIURA"/>
    <s v="SULLANA"/>
    <s v="QUEROCOTILLO"/>
    <n v="0"/>
    <x v="7"/>
    <n v="0"/>
    <x v="1"/>
    <s v="PRIMERA"/>
    <x v="0"/>
    <x v="0"/>
    <n v="1915"/>
    <n v="1.915"/>
    <m/>
    <n v="0.42499999999999999"/>
    <n v="0.41666666666666669"/>
    <n v="7.6479999999999997"/>
    <n v="0"/>
    <n v="76"/>
    <s v="BASE DE DATOS"/>
    <m/>
  </r>
  <r>
    <s v="20"/>
    <x v="6"/>
    <s v="SINERS"/>
    <s v="11048996"/>
    <s v="11048996"/>
    <x v="4"/>
    <s v="G-2"/>
    <s v="S"/>
    <n v="5.0999999999999996"/>
    <n v="5.0999999999999996"/>
    <n v="317"/>
    <n v="1545"/>
    <n v="1862"/>
    <n v="0"/>
    <n v="562.75"/>
    <n v="100"/>
    <m/>
    <m/>
    <x v="0"/>
    <s v="SINERS11048996G-2HI"/>
    <s v="Sindicato Energ‚tico S.A."/>
    <x v="46"/>
    <x v="46"/>
    <s v="C.H. POECHOS II"/>
    <x v="178"/>
    <x v="4"/>
    <x v="4"/>
    <x v="38"/>
    <x v="1"/>
    <s v="Instalado"/>
    <s v="Operativo"/>
    <s v="Generadora"/>
    <x v="0"/>
    <x v="1"/>
    <x v="1"/>
    <x v="0"/>
    <s v="Privado"/>
    <s v="PIURA"/>
    <s v="PIURA"/>
    <s v="SULLANA"/>
    <s v="QUEROCOTILLO"/>
    <n v="0"/>
    <x v="7"/>
    <n v="0"/>
    <x v="1"/>
    <s v="PRIMERA"/>
    <x v="0"/>
    <x v="0"/>
    <n v="1862"/>
    <n v="1.8620000000000001"/>
    <m/>
    <n v="0.42499999999999999"/>
    <n v="0.41666666666666669"/>
    <n v="7.6479999999999997"/>
    <n v="0"/>
    <n v="76"/>
    <s v="BASE DE DATOS"/>
    <m/>
  </r>
  <r>
    <s v="20"/>
    <x v="6"/>
    <s v="SINERS"/>
    <s v="11048997"/>
    <s v="11048997"/>
    <x v="4"/>
    <s v="G-1"/>
    <s v="S"/>
    <n v="10"/>
    <n v="10"/>
    <n v="1085.0319999999999"/>
    <n v="5151.9690000000001"/>
    <n v="6237.0010000000002"/>
    <n v="0"/>
    <n v="700"/>
    <n v="1.58"/>
    <m/>
    <m/>
    <x v="0"/>
    <s v="SINERS11048997G-1HI"/>
    <s v="Sindicato Energ‚tico S.A."/>
    <x v="46"/>
    <x v="46"/>
    <s v="C.H.CHANCAY"/>
    <x v="179"/>
    <x v="4"/>
    <x v="4"/>
    <x v="37"/>
    <x v="1"/>
    <s v="Instalado"/>
    <s v="Operativo"/>
    <s v="Generadora"/>
    <x v="0"/>
    <x v="1"/>
    <x v="1"/>
    <x v="0"/>
    <s v="Privado"/>
    <s v="LIMA"/>
    <s v="LIMA"/>
    <s v="HUARAL"/>
    <s v="PACARAOS"/>
    <n v="0"/>
    <x v="7"/>
    <n v="0"/>
    <x v="1"/>
    <s v="PRIMERA"/>
    <x v="0"/>
    <x v="0"/>
    <n v="6237.0010000000002"/>
    <n v="6.2370010000000002"/>
    <m/>
    <n v="0.83333333333333337"/>
    <n v="0.83333333333333337"/>
    <n v="7.6479999999999997"/>
    <n v="0"/>
    <n v="76"/>
    <s v="BASE DE DATOS"/>
    <m/>
  </r>
  <r>
    <s v="20"/>
    <x v="6"/>
    <s v="SINERS"/>
    <s v="11048997"/>
    <s v="11048997"/>
    <x v="4"/>
    <s v="G-2"/>
    <s v="S"/>
    <n v="10"/>
    <n v="10"/>
    <n v="1087.0989999999999"/>
    <n v="5167.4189999999999"/>
    <n v="6254.518"/>
    <n v="0"/>
    <n v="700"/>
    <n v="0.85"/>
    <m/>
    <m/>
    <x v="0"/>
    <s v="SINERS11048997G-2HI"/>
    <s v="Sindicato Energ‚tico S.A."/>
    <x v="46"/>
    <x v="46"/>
    <s v="C.H.CHANCAY"/>
    <x v="179"/>
    <x v="4"/>
    <x v="4"/>
    <x v="38"/>
    <x v="1"/>
    <s v="Instalado"/>
    <s v="Operativo"/>
    <s v="Generadora"/>
    <x v="0"/>
    <x v="1"/>
    <x v="1"/>
    <x v="0"/>
    <s v="Privado"/>
    <s v="LIMA"/>
    <s v="LIMA"/>
    <s v="HUARAL"/>
    <s v="PACARAOS"/>
    <n v="0"/>
    <x v="7"/>
    <n v="0"/>
    <x v="1"/>
    <s v="PRIMERA"/>
    <x v="0"/>
    <x v="0"/>
    <n v="6254.518"/>
    <n v="6.254518"/>
    <m/>
    <n v="0.83333333333333337"/>
    <n v="0.83333333333333337"/>
    <n v="7.6479999999999997"/>
    <n v="0"/>
    <n v="76"/>
    <s v="BASE DE DATOS"/>
    <m/>
  </r>
  <r>
    <s v="20"/>
    <x v="6"/>
    <s v="CSTARO"/>
    <s v="31135704"/>
    <s v="31135704"/>
    <x v="4"/>
    <s v="G-1"/>
    <s v="S"/>
    <n v="1.2"/>
    <n v="1.02"/>
    <n v="64.632000000000005"/>
    <n v="310.20499999999998"/>
    <n v="374.83699999999999"/>
    <n v="0"/>
    <n v="713.25"/>
    <n v="10.75"/>
    <m/>
    <m/>
    <x v="0"/>
    <s v="CSTARO31135704G-1HI"/>
    <s v="Centrales Santa Rosa S.A.C."/>
    <x v="49"/>
    <x v="49"/>
    <s v="C. H. Sta. Rosa I"/>
    <x v="206"/>
    <x v="4"/>
    <x v="4"/>
    <x v="37"/>
    <x v="1"/>
    <s v="Instalado"/>
    <s v="Operativo"/>
    <s v="Generadora"/>
    <x v="0"/>
    <x v="1"/>
    <x v="0"/>
    <x v="0"/>
    <s v="Privado"/>
    <s v="LIMA"/>
    <s v="LIMA"/>
    <s v="HUAURA"/>
    <s v="SAYAN"/>
    <n v="0"/>
    <x v="7"/>
    <n v="0"/>
    <x v="0"/>
    <n v="0"/>
    <x v="0"/>
    <x v="0"/>
    <n v="374.83699999999999"/>
    <n v="0.37483699999999998"/>
    <m/>
    <n v="9.9999999999999992E-2"/>
    <n v="8.5000000000000006E-2"/>
    <n v="7.6479999999999997"/>
    <n v="0"/>
    <n v="10"/>
    <s v="BASE DE DATOS"/>
    <m/>
  </r>
  <r>
    <s v="20"/>
    <x v="6"/>
    <s v="CSTARO"/>
    <s v="31116601"/>
    <s v="31116601"/>
    <x v="4"/>
    <s v="G-1"/>
    <s v="S"/>
    <n v="1.7"/>
    <n v="1.496"/>
    <n v="86.497"/>
    <n v="416.755"/>
    <n v="503.25200000000001"/>
    <n v="0"/>
    <n v="713"/>
    <n v="11"/>
    <m/>
    <m/>
    <x v="0"/>
    <s v="CSTARO31116601G-1HI"/>
    <s v="Centrales Santa Rosa S.A.C."/>
    <x v="49"/>
    <x v="49"/>
    <s v="C. H. Sta. Rosa II"/>
    <x v="207"/>
    <x v="4"/>
    <x v="4"/>
    <x v="37"/>
    <x v="1"/>
    <s v="Instalado"/>
    <s v="Operativo"/>
    <s v="Generadora"/>
    <x v="0"/>
    <x v="1"/>
    <x v="0"/>
    <x v="0"/>
    <s v="Privado"/>
    <s v="LIMA"/>
    <s v="LIMA"/>
    <s v="HUAURA"/>
    <s v="SAYAN"/>
    <n v="0"/>
    <x v="7"/>
    <n v="0"/>
    <x v="0"/>
    <n v="0"/>
    <x v="0"/>
    <x v="0"/>
    <n v="503.25200000000001"/>
    <n v="0.50325200000000003"/>
    <m/>
    <n v="0.14166666666666666"/>
    <n v="0.12466666666666666"/>
    <n v="7.6479999999999997"/>
    <n v="0"/>
    <n v="10"/>
    <s v="BASE DE DATOS"/>
    <m/>
  </r>
  <r>
    <s v="20"/>
    <x v="0"/>
    <s v="ANDPOW"/>
    <s v="18176609"/>
    <s v="18176609"/>
    <x v="4"/>
    <s v="G01"/>
    <s v="S"/>
    <n v="10"/>
    <n v="9.9890000000000008"/>
    <n v="1026.607"/>
    <n v="2369.6309999999999"/>
    <n v="3396.2379999999998"/>
    <n v="0"/>
    <n v="428"/>
    <n v="296"/>
    <m/>
    <m/>
    <x v="0"/>
    <s v="ANDPOW18176609G01HI"/>
    <s v="Andean Power S.A.C."/>
    <x v="54"/>
    <x v="54"/>
    <s v="C.H. CARHUAC"/>
    <x v="220"/>
    <x v="4"/>
    <x v="4"/>
    <x v="308"/>
    <x v="1"/>
    <s v="Instalado"/>
    <s v="Operativo"/>
    <s v="Generadora"/>
    <x v="0"/>
    <x v="1"/>
    <x v="1"/>
    <x v="0"/>
    <s v="Privado"/>
    <s v="LIMA"/>
    <s v="LIMA"/>
    <s v="HUAROCHIRI"/>
    <s v="HUANZA"/>
    <n v="0"/>
    <x v="7"/>
    <n v="0"/>
    <x v="1"/>
    <s v="TERCERA"/>
    <x v="0"/>
    <x v="0"/>
    <n v="3396.2379999999998"/>
    <n v="3.3962379999999999"/>
    <m/>
    <n v="0.83333333333333337"/>
    <n v="0.83241666666666669"/>
    <n v="7.6479999999999997"/>
    <n v="0"/>
    <n v="4"/>
    <s v="BASE DE DATOS"/>
    <m/>
  </r>
  <r>
    <s v="20"/>
    <x v="0"/>
    <s v="ANDPOW"/>
    <s v="18176609"/>
    <s v="18176609"/>
    <x v="4"/>
    <s v="G02"/>
    <s v="S"/>
    <n v="10"/>
    <n v="9.9890000000000008"/>
    <n v="1124.5250000000001"/>
    <n v="3840.2510000000002"/>
    <n v="4964.7759999999998"/>
    <n v="0"/>
    <n v="633"/>
    <n v="91"/>
    <m/>
    <m/>
    <x v="0"/>
    <s v="ANDPOW18176609G02HI"/>
    <s v="Andean Power S.A.C."/>
    <x v="54"/>
    <x v="54"/>
    <s v="C.H. CARHUAC"/>
    <x v="220"/>
    <x v="4"/>
    <x v="4"/>
    <x v="309"/>
    <x v="1"/>
    <s v="Instalado"/>
    <s v="Operativo"/>
    <s v="Generadora"/>
    <x v="0"/>
    <x v="1"/>
    <x v="1"/>
    <x v="0"/>
    <s v="Privado"/>
    <s v="LIMA"/>
    <s v="LIMA"/>
    <s v="HUAROCHIRI"/>
    <s v="HUANZA"/>
    <n v="0"/>
    <x v="7"/>
    <n v="0"/>
    <x v="1"/>
    <s v="TERCERA"/>
    <x v="0"/>
    <x v="0"/>
    <n v="4964.7759999999998"/>
    <n v="4.9647759999999996"/>
    <m/>
    <n v="0.83333333333333337"/>
    <n v="0.83241666666666669"/>
    <n v="7.6479999999999997"/>
    <n v="0"/>
    <n v="4"/>
    <s v="BASE DE DATOS"/>
    <m/>
  </r>
  <r>
    <s v="20"/>
    <x v="1"/>
    <s v="ANDPOW"/>
    <s v="18176609"/>
    <s v="18176609"/>
    <x v="4"/>
    <s v="G01"/>
    <s v="S"/>
    <n v="10"/>
    <n v="9.9890000000000008"/>
    <n v="1119.5070000000001"/>
    <n v="3534.6109999999999"/>
    <n v="4654.1180000000004"/>
    <n v="0"/>
    <n v="528"/>
    <n v="168"/>
    <m/>
    <m/>
    <x v="0"/>
    <s v="ANDPOW18176609G01HI"/>
    <s v="Andean Power S.A.C."/>
    <x v="54"/>
    <x v="54"/>
    <s v="C.H. CARHUAC"/>
    <x v="220"/>
    <x v="4"/>
    <x v="4"/>
    <x v="308"/>
    <x v="1"/>
    <s v="Instalado"/>
    <s v="Operativo"/>
    <s v="Generadora"/>
    <x v="0"/>
    <x v="1"/>
    <x v="1"/>
    <x v="0"/>
    <s v="Privado"/>
    <s v="LIMA"/>
    <s v="LIMA"/>
    <s v="HUAROCHIRI"/>
    <s v="HUANZA"/>
    <n v="0"/>
    <x v="7"/>
    <n v="0"/>
    <x v="1"/>
    <s v="TERCERA"/>
    <x v="0"/>
    <x v="0"/>
    <n v="4654.1180000000004"/>
    <n v="4.6541180000000004"/>
    <m/>
    <n v="0.83333333333333337"/>
    <n v="0.83241666666666669"/>
    <n v="7.6479999999999997"/>
    <n v="0"/>
    <n v="4"/>
    <s v="BASE DE DATOS"/>
    <m/>
  </r>
  <r>
    <s v="20"/>
    <x v="1"/>
    <s v="ANDPOW"/>
    <s v="18176609"/>
    <s v="18176609"/>
    <x v="4"/>
    <s v="G02"/>
    <s v="S"/>
    <n v="10"/>
    <n v="9.9890000000000008"/>
    <n v="1163.9100000000001"/>
    <n v="4588.4369999999999"/>
    <n v="5752.3469999999998"/>
    <n v="0"/>
    <n v="674.75"/>
    <n v="21.25"/>
    <m/>
    <m/>
    <x v="0"/>
    <s v="ANDPOW18176609G02HI"/>
    <s v="Andean Power S.A.C."/>
    <x v="54"/>
    <x v="54"/>
    <s v="C.H. CARHUAC"/>
    <x v="220"/>
    <x v="4"/>
    <x v="4"/>
    <x v="309"/>
    <x v="1"/>
    <s v="Instalado"/>
    <s v="Operativo"/>
    <s v="Generadora"/>
    <x v="0"/>
    <x v="1"/>
    <x v="1"/>
    <x v="0"/>
    <s v="Privado"/>
    <s v="LIMA"/>
    <s v="LIMA"/>
    <s v="HUAROCHIRI"/>
    <s v="HUANZA"/>
    <n v="0"/>
    <x v="7"/>
    <n v="0"/>
    <x v="1"/>
    <s v="TERCERA"/>
    <x v="0"/>
    <x v="0"/>
    <n v="5752.3469999999998"/>
    <n v="5.7523469999999994"/>
    <m/>
    <n v="0.83333333333333337"/>
    <n v="0.83241666666666669"/>
    <n v="7.6479999999999997"/>
    <n v="0"/>
    <n v="4"/>
    <s v="BASE DE DATOS"/>
    <m/>
  </r>
  <r>
    <s v="20"/>
    <x v="2"/>
    <s v="ANDPOW"/>
    <s v="18176609"/>
    <s v="18176609"/>
    <x v="4"/>
    <s v="G01"/>
    <s v="S"/>
    <n v="10"/>
    <n v="9.9890000000000008"/>
    <n v="1245.963"/>
    <n v="3856.1849999999999"/>
    <n v="5102.1480000000001"/>
    <n v="0"/>
    <n v="558"/>
    <n v="166"/>
    <m/>
    <m/>
    <x v="0"/>
    <s v="ANDPOW18176609G01HI"/>
    <s v="Andean Power S.A.C."/>
    <x v="54"/>
    <x v="54"/>
    <s v="C.H. CARHUAC"/>
    <x v="220"/>
    <x v="4"/>
    <x v="4"/>
    <x v="308"/>
    <x v="1"/>
    <s v="Instalado"/>
    <s v="Operativo"/>
    <s v="Generadora"/>
    <x v="0"/>
    <x v="1"/>
    <x v="1"/>
    <x v="0"/>
    <s v="Privado"/>
    <s v="LIMA"/>
    <s v="LIMA"/>
    <s v="HUAROCHIRI"/>
    <s v="HUANZA"/>
    <n v="0"/>
    <x v="7"/>
    <n v="0"/>
    <x v="1"/>
    <s v="TERCERA"/>
    <x v="0"/>
    <x v="0"/>
    <n v="5102.1480000000001"/>
    <n v="5.1021480000000006"/>
    <m/>
    <n v="0.83333333333333337"/>
    <n v="0.83241666666666669"/>
    <n v="7.6479999999999997"/>
    <n v="0"/>
    <n v="4"/>
    <s v="BASE DE DATOS"/>
    <m/>
  </r>
  <r>
    <s v="20"/>
    <x v="2"/>
    <s v="ANDPOW"/>
    <s v="18176609"/>
    <s v="18176609"/>
    <x v="4"/>
    <s v="G02"/>
    <s v="S"/>
    <n v="10"/>
    <n v="9.9890000000000008"/>
    <n v="1201.174"/>
    <n v="4766.63"/>
    <n v="5967.8040000000001"/>
    <n v="0"/>
    <n v="677.5"/>
    <n v="46.5"/>
    <m/>
    <m/>
    <x v="0"/>
    <s v="ANDPOW18176609G02HI"/>
    <s v="Andean Power S.A.C."/>
    <x v="54"/>
    <x v="54"/>
    <s v="C.H. CARHUAC"/>
    <x v="220"/>
    <x v="4"/>
    <x v="4"/>
    <x v="309"/>
    <x v="1"/>
    <s v="Instalado"/>
    <s v="Operativo"/>
    <s v="Generadora"/>
    <x v="0"/>
    <x v="1"/>
    <x v="1"/>
    <x v="0"/>
    <s v="Privado"/>
    <s v="LIMA"/>
    <s v="LIMA"/>
    <s v="HUAROCHIRI"/>
    <s v="HUANZA"/>
    <n v="0"/>
    <x v="7"/>
    <n v="0"/>
    <x v="1"/>
    <s v="TERCERA"/>
    <x v="0"/>
    <x v="0"/>
    <n v="5967.8040000000001"/>
    <n v="5.9678040000000001"/>
    <m/>
    <n v="0.83333333333333337"/>
    <n v="0.83241666666666669"/>
    <n v="7.6479999999999997"/>
    <n v="0"/>
    <n v="4"/>
    <s v="BASE DE DATOS"/>
    <m/>
  </r>
  <r>
    <s v="20"/>
    <x v="3"/>
    <s v="ANDPOW"/>
    <s v="18176609"/>
    <s v="18176609"/>
    <x v="4"/>
    <s v="G01"/>
    <s v="S"/>
    <n v="10"/>
    <n v="9.9890000000000008"/>
    <n v="1121.894"/>
    <n v="4235.9520000000002"/>
    <n v="5357.8459999999995"/>
    <n v="0"/>
    <n v="621"/>
    <n v="99"/>
    <m/>
    <m/>
    <x v="0"/>
    <s v="ANDPOW18176609G01HI"/>
    <s v="Andean Power S.A.C."/>
    <x v="54"/>
    <x v="54"/>
    <s v="C.H. CARHUAC"/>
    <x v="220"/>
    <x v="4"/>
    <x v="4"/>
    <x v="308"/>
    <x v="1"/>
    <s v="Instalado"/>
    <s v="Operativo"/>
    <s v="Generadora"/>
    <x v="0"/>
    <x v="1"/>
    <x v="1"/>
    <x v="0"/>
    <s v="Privado"/>
    <s v="LIMA"/>
    <s v="LIMA"/>
    <s v="HUAROCHIRI"/>
    <s v="HUANZA"/>
    <n v="0"/>
    <x v="7"/>
    <n v="0"/>
    <x v="1"/>
    <s v="TERCERA"/>
    <x v="0"/>
    <x v="0"/>
    <n v="5357.8459999999995"/>
    <n v="5.3578459999999994"/>
    <m/>
    <n v="0.83333333333333337"/>
    <n v="0.83241666666666669"/>
    <n v="7.6479999999999997"/>
    <n v="9.0949470177292824E-13"/>
    <n v="4"/>
    <s v="BASE DE DATOS"/>
    <m/>
  </r>
  <r>
    <s v="20"/>
    <x v="3"/>
    <s v="ANDPOW"/>
    <s v="18176609"/>
    <s v="18176609"/>
    <x v="4"/>
    <s v="G02"/>
    <s v="S"/>
    <n v="10"/>
    <n v="9.9890000000000008"/>
    <n v="1151.7840000000001"/>
    <n v="4419.5649999999996"/>
    <n v="5571.3490000000002"/>
    <n v="0"/>
    <n v="629.75"/>
    <n v="90.25"/>
    <m/>
    <m/>
    <x v="0"/>
    <s v="ANDPOW18176609G02HI"/>
    <s v="Andean Power S.A.C."/>
    <x v="54"/>
    <x v="54"/>
    <s v="C.H. CARHUAC"/>
    <x v="220"/>
    <x v="4"/>
    <x v="4"/>
    <x v="309"/>
    <x v="1"/>
    <s v="Instalado"/>
    <s v="Operativo"/>
    <s v="Generadora"/>
    <x v="0"/>
    <x v="1"/>
    <x v="1"/>
    <x v="0"/>
    <s v="Privado"/>
    <s v="LIMA"/>
    <s v="LIMA"/>
    <s v="HUAROCHIRI"/>
    <s v="HUANZA"/>
    <n v="0"/>
    <x v="7"/>
    <n v="0"/>
    <x v="1"/>
    <s v="TERCERA"/>
    <x v="0"/>
    <x v="0"/>
    <n v="5571.3490000000002"/>
    <n v="5.5713490000000006"/>
    <m/>
    <n v="0.83333333333333337"/>
    <n v="0.83241666666666669"/>
    <n v="7.6479999999999997"/>
    <n v="0"/>
    <n v="4"/>
    <s v="BASE DE DATOS"/>
    <m/>
  </r>
  <r>
    <s v="20"/>
    <x v="4"/>
    <s v="ANDPOW"/>
    <s v="18176609"/>
    <s v="18176609"/>
    <x v="4"/>
    <s v="G01"/>
    <s v="S"/>
    <n v="10"/>
    <n v="9.9890000000000008"/>
    <n v="1272.633"/>
    <n v="4137.3320000000003"/>
    <n v="5409.9650000000001"/>
    <n v="0"/>
    <n v="639.75"/>
    <n v="80.25"/>
    <m/>
    <m/>
    <x v="0"/>
    <s v="ANDPOW18176609G01HI"/>
    <s v="Andean Power S.A.C."/>
    <x v="54"/>
    <x v="54"/>
    <s v="C.H. CARHUAC"/>
    <x v="220"/>
    <x v="4"/>
    <x v="4"/>
    <x v="308"/>
    <x v="1"/>
    <s v="Instalado"/>
    <s v="Operativo"/>
    <s v="Generadora"/>
    <x v="0"/>
    <x v="1"/>
    <x v="1"/>
    <x v="0"/>
    <s v="Privado"/>
    <s v="LIMA"/>
    <s v="LIMA"/>
    <s v="HUAROCHIRI"/>
    <s v="HUANZA"/>
    <n v="0"/>
    <x v="7"/>
    <n v="0"/>
    <x v="1"/>
    <s v="TERCERA"/>
    <x v="0"/>
    <x v="0"/>
    <n v="5409.9650000000001"/>
    <n v="5.4099650000000006"/>
    <m/>
    <n v="0.83333333333333337"/>
    <n v="0.83241666666666669"/>
    <n v="7.6479999999999997"/>
    <n v="0"/>
    <n v="4"/>
    <s v="BASE DE DATOS"/>
    <m/>
  </r>
  <r>
    <s v="20"/>
    <x v="4"/>
    <s v="ANDPOW"/>
    <s v="18176609"/>
    <s v="18176609"/>
    <x v="4"/>
    <s v="G02"/>
    <s v="S"/>
    <n v="10"/>
    <n v="9.9890000000000008"/>
    <n v="1263.3389999999999"/>
    <n v="3571.5680000000002"/>
    <n v="4834.9070000000002"/>
    <n v="0"/>
    <n v="567.5"/>
    <n v="152.5"/>
    <m/>
    <m/>
    <x v="0"/>
    <s v="ANDPOW18176609G02HI"/>
    <s v="Andean Power S.A.C."/>
    <x v="54"/>
    <x v="54"/>
    <s v="C.H. CARHUAC"/>
    <x v="220"/>
    <x v="4"/>
    <x v="4"/>
    <x v="309"/>
    <x v="1"/>
    <s v="Instalado"/>
    <s v="Operativo"/>
    <s v="Generadora"/>
    <x v="0"/>
    <x v="1"/>
    <x v="1"/>
    <x v="0"/>
    <s v="Privado"/>
    <s v="LIMA"/>
    <s v="LIMA"/>
    <s v="HUAROCHIRI"/>
    <s v="HUANZA"/>
    <n v="0"/>
    <x v="7"/>
    <n v="0"/>
    <x v="1"/>
    <s v="TERCERA"/>
    <x v="0"/>
    <x v="0"/>
    <n v="4834.9070000000002"/>
    <n v="4.8349070000000003"/>
    <m/>
    <n v="0.83333333333333337"/>
    <n v="0.83241666666666669"/>
    <n v="7.6479999999999997"/>
    <n v="0"/>
    <n v="4"/>
    <s v="BASE DE DATOS"/>
    <m/>
  </r>
  <r>
    <s v="20"/>
    <x v="5"/>
    <s v="ANDPOW"/>
    <s v="18176609"/>
    <s v="18176609"/>
    <x v="4"/>
    <s v="G01"/>
    <s v="S"/>
    <n v="10"/>
    <n v="9.9890000000000008"/>
    <n v="1120.1279999999999"/>
    <n v="3907.6329999999998"/>
    <n v="5027.7610000000004"/>
    <n v="0"/>
    <n v="631.75"/>
    <n v="88.25"/>
    <m/>
    <m/>
    <x v="0"/>
    <s v="ANDPOW18176609G01HI"/>
    <s v="Andean Power S.A.C."/>
    <x v="54"/>
    <x v="54"/>
    <s v="C.H. CARHUAC"/>
    <x v="220"/>
    <x v="4"/>
    <x v="4"/>
    <x v="308"/>
    <x v="1"/>
    <s v="Instalado"/>
    <s v="Operativo"/>
    <s v="Generadora"/>
    <x v="0"/>
    <x v="1"/>
    <x v="1"/>
    <x v="0"/>
    <s v="Privado"/>
    <s v="LIMA"/>
    <s v="LIMA"/>
    <s v="HUAROCHIRI"/>
    <s v="HUANZA"/>
    <n v="0"/>
    <x v="7"/>
    <n v="0"/>
    <x v="1"/>
    <s v="TERCERA"/>
    <x v="0"/>
    <x v="0"/>
    <n v="5027.7610000000004"/>
    <n v="5.0277610000000008"/>
    <m/>
    <n v="0.83333333333333337"/>
    <n v="0.83241666666666669"/>
    <n v="7.6479999999999997"/>
    <n v="-9.0949470177292824E-13"/>
    <n v="4"/>
    <s v="BASE DE DATOS"/>
    <m/>
  </r>
  <r>
    <s v="20"/>
    <x v="5"/>
    <s v="ANDPOW"/>
    <s v="18176609"/>
    <s v="18176609"/>
    <x v="4"/>
    <s v="G02"/>
    <s v="S"/>
    <n v="10"/>
    <n v="9.9890000000000008"/>
    <n v="1098.296"/>
    <n v="3241.3180000000002"/>
    <n v="4339.6139999999996"/>
    <n v="0"/>
    <n v="543.5"/>
    <n v="176.5"/>
    <m/>
    <m/>
    <x v="0"/>
    <s v="ANDPOW18176609G02HI"/>
    <s v="Andean Power S.A.C."/>
    <x v="54"/>
    <x v="54"/>
    <s v="C.H. CARHUAC"/>
    <x v="220"/>
    <x v="4"/>
    <x v="4"/>
    <x v="309"/>
    <x v="1"/>
    <s v="Instalado"/>
    <s v="Operativo"/>
    <s v="Generadora"/>
    <x v="0"/>
    <x v="1"/>
    <x v="1"/>
    <x v="0"/>
    <s v="Privado"/>
    <s v="LIMA"/>
    <s v="LIMA"/>
    <s v="HUAROCHIRI"/>
    <s v="HUANZA"/>
    <n v="0"/>
    <x v="7"/>
    <n v="0"/>
    <x v="1"/>
    <s v="TERCERA"/>
    <x v="0"/>
    <x v="0"/>
    <n v="4339.6139999999996"/>
    <n v="4.3396139999999992"/>
    <m/>
    <n v="0.83333333333333337"/>
    <n v="0.83241666666666669"/>
    <n v="7.6479999999999997"/>
    <n v="9.0949470177292824E-13"/>
    <n v="4"/>
    <s v="BASE DE DATOS"/>
    <m/>
  </r>
  <r>
    <s v="20"/>
    <x v="6"/>
    <s v="ANDPOW"/>
    <s v="18176609"/>
    <s v="18176609"/>
    <x v="4"/>
    <s v="G01"/>
    <s v="S"/>
    <n v="10"/>
    <n v="9.9890000000000008"/>
    <n v="1215.1300000000001"/>
    <n v="3780.866"/>
    <n v="4995.9960000000001"/>
    <n v="0"/>
    <n v="613.25"/>
    <n v="110.75"/>
    <m/>
    <m/>
    <x v="0"/>
    <s v="ANDPOW18176609G01HI"/>
    <s v="Andean Power S.A.C."/>
    <x v="54"/>
    <x v="54"/>
    <s v="C.H. CARHUAC"/>
    <x v="220"/>
    <x v="4"/>
    <x v="4"/>
    <x v="308"/>
    <x v="1"/>
    <s v="Instalado"/>
    <s v="Operativo"/>
    <s v="Generadora"/>
    <x v="0"/>
    <x v="1"/>
    <x v="1"/>
    <x v="0"/>
    <s v="Privado"/>
    <s v="LIMA"/>
    <s v="LIMA"/>
    <s v="HUAROCHIRI"/>
    <s v="HUANZA"/>
    <n v="0"/>
    <x v="7"/>
    <n v="0"/>
    <x v="1"/>
    <s v="TERCERA"/>
    <x v="0"/>
    <x v="0"/>
    <n v="4995.9960000000001"/>
    <n v="4.9959959999999999"/>
    <m/>
    <n v="0.83333333333333337"/>
    <n v="0.83241666666666669"/>
    <n v="7.6479999999999997"/>
    <n v="0"/>
    <n v="4"/>
    <s v="BASE DE DATOS"/>
    <m/>
  </r>
  <r>
    <s v="20"/>
    <x v="6"/>
    <s v="ANDPOW"/>
    <s v="18176609"/>
    <s v="18176609"/>
    <x v="4"/>
    <s v="G02"/>
    <s v="S"/>
    <n v="10"/>
    <n v="9.9890000000000008"/>
    <n v="1234.7070000000001"/>
    <n v="3065.4740000000002"/>
    <n v="4300.1809999999996"/>
    <n v="0"/>
    <n v="506.75"/>
    <n v="217.25"/>
    <m/>
    <m/>
    <x v="0"/>
    <s v="ANDPOW18176609G02HI"/>
    <s v="Andean Power S.A.C."/>
    <x v="54"/>
    <x v="54"/>
    <s v="C.H. CARHUAC"/>
    <x v="220"/>
    <x v="4"/>
    <x v="4"/>
    <x v="309"/>
    <x v="1"/>
    <s v="Instalado"/>
    <s v="Operativo"/>
    <s v="Generadora"/>
    <x v="0"/>
    <x v="1"/>
    <x v="1"/>
    <x v="0"/>
    <s v="Privado"/>
    <s v="LIMA"/>
    <s v="LIMA"/>
    <s v="HUAROCHIRI"/>
    <s v="HUANZA"/>
    <n v="0"/>
    <x v="7"/>
    <n v="0"/>
    <x v="1"/>
    <s v="TERCERA"/>
    <x v="0"/>
    <x v="0"/>
    <n v="4300.1809999999996"/>
    <n v="4.3001809999999994"/>
    <m/>
    <n v="0.83333333333333337"/>
    <n v="0.83241666666666669"/>
    <n v="7.6479999999999997"/>
    <n v="9.0949470177292824E-13"/>
    <n v="4"/>
    <s v="BASE DE DATOS"/>
    <m/>
  </r>
  <r>
    <s v="20"/>
    <x v="0"/>
    <s v="ELCZAN"/>
    <s v="18302211"/>
    <s v="18302211"/>
    <x v="4"/>
    <s v="G1"/>
    <s v="S"/>
    <n v="6.6"/>
    <n v="6.5880000000000001"/>
    <n v="664.03"/>
    <n v="3189.482"/>
    <n v="3853.5120000000002"/>
    <n v="0"/>
    <n v="723.5"/>
    <n v="0.5"/>
    <m/>
    <m/>
    <x v="0"/>
    <s v="ELCZAN18302211G1HI"/>
    <s v="Electro Zaña S.A.C."/>
    <x v="55"/>
    <x v="55"/>
    <s v="C.H. Zaña"/>
    <x v="221"/>
    <x v="4"/>
    <x v="4"/>
    <x v="13"/>
    <x v="1"/>
    <s v="Instalado"/>
    <s v="Operativo"/>
    <s v="Generadora"/>
    <x v="0"/>
    <x v="1"/>
    <x v="1"/>
    <x v="0"/>
    <s v="Privado"/>
    <s v="CAJAMARCA"/>
    <s v="CAJAMARCA"/>
    <s v="SAN MIGUEL"/>
    <s v="LA FLORIDA"/>
    <n v="0"/>
    <x v="7"/>
    <n v="0"/>
    <x v="1"/>
    <s v="TERCERA"/>
    <x v="0"/>
    <x v="0"/>
    <n v="3853.5120000000002"/>
    <n v="3.8535120000000003"/>
    <m/>
    <n v="0.54999999999999993"/>
    <n v="0.54900000000000004"/>
    <n v="7.6479999999999997"/>
    <n v="-4.5474735088646412E-13"/>
    <n v="24"/>
    <s v="BASE DE DATOS"/>
    <m/>
  </r>
  <r>
    <s v="20"/>
    <x v="0"/>
    <s v="ELCZAN"/>
    <s v="18302211"/>
    <s v="18302211"/>
    <x v="4"/>
    <s v="G2"/>
    <s v="S"/>
    <n v="6.6"/>
    <n v="6.5880000000000001"/>
    <n v="664.77700000000004"/>
    <n v="3192.3440000000001"/>
    <n v="3857.1210000000001"/>
    <n v="0"/>
    <n v="723.5"/>
    <n v="0.5"/>
    <m/>
    <m/>
    <x v="0"/>
    <s v="ELCZAN18302211G2HI"/>
    <s v="Electro Zaña S.A.C."/>
    <x v="55"/>
    <x v="55"/>
    <s v="C.H. Zaña"/>
    <x v="221"/>
    <x v="4"/>
    <x v="4"/>
    <x v="14"/>
    <x v="1"/>
    <s v="Instalado"/>
    <s v="Operativo"/>
    <s v="Generadora"/>
    <x v="0"/>
    <x v="1"/>
    <x v="1"/>
    <x v="0"/>
    <s v="Privado"/>
    <s v="CAJAMARCA"/>
    <s v="CAJAMARCA"/>
    <s v="SAN MIGUEL"/>
    <s v="LA FLORIDA"/>
    <n v="0"/>
    <x v="7"/>
    <n v="0"/>
    <x v="1"/>
    <s v="TERCERA"/>
    <x v="0"/>
    <x v="0"/>
    <n v="3857.1210000000001"/>
    <n v="3.8571210000000002"/>
    <m/>
    <n v="0.54999999999999993"/>
    <n v="0.54900000000000004"/>
    <n v="7.6479999999999997"/>
    <n v="0"/>
    <n v="24"/>
    <s v="BASE DE DATOS"/>
    <m/>
  </r>
  <r>
    <s v="20"/>
    <x v="1"/>
    <s v="ELCZAN"/>
    <s v="18302211"/>
    <s v="18302211"/>
    <x v="4"/>
    <s v="G1"/>
    <s v="S"/>
    <n v="6.6"/>
    <n v="6.5880000000000001"/>
    <n v="490.86099999999999"/>
    <n v="2287.5990000000002"/>
    <n v="2778.46"/>
    <n v="0"/>
    <n v="682"/>
    <n v="14"/>
    <m/>
    <m/>
    <x v="0"/>
    <s v="ELCZAN18302211G1HI"/>
    <s v="Electro Zaña S.A.C."/>
    <x v="55"/>
    <x v="55"/>
    <s v="C.H. Zaña"/>
    <x v="221"/>
    <x v="4"/>
    <x v="4"/>
    <x v="13"/>
    <x v="1"/>
    <s v="Instalado"/>
    <s v="Operativo"/>
    <s v="Generadora"/>
    <x v="0"/>
    <x v="1"/>
    <x v="1"/>
    <x v="0"/>
    <s v="Privado"/>
    <s v="CAJAMARCA"/>
    <s v="CAJAMARCA"/>
    <s v="SAN MIGUEL"/>
    <s v="LA FLORIDA"/>
    <n v="0"/>
    <x v="7"/>
    <n v="0"/>
    <x v="1"/>
    <s v="TERCERA"/>
    <x v="0"/>
    <x v="0"/>
    <n v="2778.46"/>
    <n v="2.7784599999999999"/>
    <m/>
    <n v="0.54999999999999993"/>
    <n v="0.54900000000000004"/>
    <n v="7.6479999999999997"/>
    <n v="0"/>
    <n v="24"/>
    <s v="BASE DE DATOS"/>
    <m/>
  </r>
  <r>
    <s v="20"/>
    <x v="1"/>
    <s v="ELCZAN"/>
    <s v="18302211"/>
    <s v="18302211"/>
    <x v="4"/>
    <s v="G2"/>
    <s v="S"/>
    <n v="6.6"/>
    <n v="6.5880000000000001"/>
    <n v="498.82299999999998"/>
    <n v="2316.471"/>
    <n v="2815.2939999999999"/>
    <n v="0"/>
    <n v="686"/>
    <n v="10"/>
    <m/>
    <m/>
    <x v="0"/>
    <s v="ELCZAN18302211G2HI"/>
    <s v="Electro Zaña S.A.C."/>
    <x v="55"/>
    <x v="55"/>
    <s v="C.H. Zaña"/>
    <x v="221"/>
    <x v="4"/>
    <x v="4"/>
    <x v="14"/>
    <x v="1"/>
    <s v="Instalado"/>
    <s v="Operativo"/>
    <s v="Generadora"/>
    <x v="0"/>
    <x v="1"/>
    <x v="1"/>
    <x v="0"/>
    <s v="Privado"/>
    <s v="CAJAMARCA"/>
    <s v="CAJAMARCA"/>
    <s v="SAN MIGUEL"/>
    <s v="LA FLORIDA"/>
    <n v="0"/>
    <x v="7"/>
    <n v="0"/>
    <x v="1"/>
    <s v="TERCERA"/>
    <x v="0"/>
    <x v="0"/>
    <n v="2815.2939999999999"/>
    <n v="2.8152939999999997"/>
    <m/>
    <n v="0.54999999999999993"/>
    <n v="0.54900000000000004"/>
    <n v="7.6479999999999997"/>
    <n v="0"/>
    <n v="24"/>
    <s v="BASE DE DATOS"/>
    <m/>
  </r>
  <r>
    <s v="20"/>
    <x v="2"/>
    <s v="ELCZAN"/>
    <s v="18302211"/>
    <s v="18302211"/>
    <x v="4"/>
    <s v="G1"/>
    <s v="S"/>
    <n v="6.6"/>
    <n v="6.5880000000000001"/>
    <n v="668.83399999999995"/>
    <n v="2936.1239999999998"/>
    <n v="3604.9580000000001"/>
    <n v="0"/>
    <n v="602"/>
    <n v="122"/>
    <m/>
    <m/>
    <x v="0"/>
    <s v="ELCZAN18302211G1HI"/>
    <s v="Electro Zaña S.A.C."/>
    <x v="55"/>
    <x v="55"/>
    <s v="C.H. Zaña"/>
    <x v="221"/>
    <x v="4"/>
    <x v="4"/>
    <x v="13"/>
    <x v="1"/>
    <s v="Instalado"/>
    <s v="Operativo"/>
    <s v="Generadora"/>
    <x v="0"/>
    <x v="1"/>
    <x v="1"/>
    <x v="0"/>
    <s v="Privado"/>
    <s v="CAJAMARCA"/>
    <s v="CAJAMARCA"/>
    <s v="SAN MIGUEL"/>
    <s v="LA FLORIDA"/>
    <n v="0"/>
    <x v="7"/>
    <n v="0"/>
    <x v="1"/>
    <s v="TERCERA"/>
    <x v="0"/>
    <x v="0"/>
    <n v="3604.9580000000001"/>
    <n v="3.6049579999999999"/>
    <m/>
    <n v="0.54999999999999993"/>
    <n v="0.54900000000000004"/>
    <n v="7.6479999999999997"/>
    <n v="-4.5474735088646412E-13"/>
    <n v="24"/>
    <s v="BASE DE DATOS"/>
    <m/>
  </r>
  <r>
    <s v="20"/>
    <x v="2"/>
    <s v="ELCZAN"/>
    <s v="18302211"/>
    <s v="18302211"/>
    <x v="4"/>
    <s v="G2"/>
    <s v="S"/>
    <n v="6.6"/>
    <n v="6.5880000000000001"/>
    <n v="675.99099999999999"/>
    <n v="2949.027"/>
    <n v="3625.018"/>
    <n v="0"/>
    <n v="602.5"/>
    <n v="121.5"/>
    <m/>
    <m/>
    <x v="0"/>
    <s v="ELCZAN18302211G2HI"/>
    <s v="Electro Zaña S.A.C."/>
    <x v="55"/>
    <x v="55"/>
    <s v="C.H. Zaña"/>
    <x v="221"/>
    <x v="4"/>
    <x v="4"/>
    <x v="14"/>
    <x v="1"/>
    <s v="Instalado"/>
    <s v="Operativo"/>
    <s v="Generadora"/>
    <x v="0"/>
    <x v="1"/>
    <x v="1"/>
    <x v="0"/>
    <s v="Privado"/>
    <s v="CAJAMARCA"/>
    <s v="CAJAMARCA"/>
    <s v="SAN MIGUEL"/>
    <s v="LA FLORIDA"/>
    <n v="0"/>
    <x v="7"/>
    <n v="0"/>
    <x v="1"/>
    <s v="TERCERA"/>
    <x v="0"/>
    <x v="0"/>
    <n v="3625.018"/>
    <n v="3.6250179999999999"/>
    <m/>
    <n v="0.54999999999999993"/>
    <n v="0.54900000000000004"/>
    <n v="7.6479999999999997"/>
    <n v="0"/>
    <n v="24"/>
    <s v="BASE DE DATOS"/>
    <m/>
  </r>
  <r>
    <s v="20"/>
    <x v="3"/>
    <s v="ELCZAN"/>
    <s v="18302211"/>
    <s v="18302211"/>
    <x v="4"/>
    <s v="G1"/>
    <s v="S"/>
    <n v="6.6"/>
    <n v="6.5880000000000001"/>
    <n v="852.24900000000002"/>
    <n v="4408.2240000000002"/>
    <n v="5260.473"/>
    <n v="0"/>
    <n v="715.5"/>
    <n v="4.5"/>
    <m/>
    <m/>
    <x v="0"/>
    <s v="ELCZAN18302211G1HI"/>
    <s v="Electro Zaña S.A.C."/>
    <x v="55"/>
    <x v="55"/>
    <s v="C.H. Zaña"/>
    <x v="221"/>
    <x v="4"/>
    <x v="4"/>
    <x v="13"/>
    <x v="1"/>
    <s v="Instalado"/>
    <s v="Operativo"/>
    <s v="Generadora"/>
    <x v="0"/>
    <x v="1"/>
    <x v="1"/>
    <x v="0"/>
    <s v="Privado"/>
    <s v="CAJAMARCA"/>
    <s v="CAJAMARCA"/>
    <s v="SAN MIGUEL"/>
    <s v="LA FLORIDA"/>
    <n v="0"/>
    <x v="7"/>
    <n v="0"/>
    <x v="1"/>
    <s v="TERCERA"/>
    <x v="0"/>
    <x v="0"/>
    <n v="5260.473"/>
    <n v="5.2604730000000002"/>
    <m/>
    <n v="0.54999999999999993"/>
    <n v="0.54900000000000004"/>
    <n v="7.6479999999999997"/>
    <n v="0"/>
    <n v="24"/>
    <s v="BASE DE DATOS"/>
    <m/>
  </r>
  <r>
    <s v="20"/>
    <x v="3"/>
    <s v="ELCZAN"/>
    <s v="18302211"/>
    <s v="18302211"/>
    <x v="4"/>
    <s v="G2"/>
    <s v="S"/>
    <n v="6.6"/>
    <n v="6.5880000000000001"/>
    <n v="852.94799999999998"/>
    <n v="4400.3360000000002"/>
    <n v="5253.2839999999997"/>
    <n v="0"/>
    <n v="714.25"/>
    <n v="5.75"/>
    <m/>
    <m/>
    <x v="0"/>
    <s v="ELCZAN18302211G2HI"/>
    <s v="Electro Zaña S.A.C."/>
    <x v="55"/>
    <x v="55"/>
    <s v="C.H. Zaña"/>
    <x v="221"/>
    <x v="4"/>
    <x v="4"/>
    <x v="14"/>
    <x v="1"/>
    <s v="Instalado"/>
    <s v="Operativo"/>
    <s v="Generadora"/>
    <x v="0"/>
    <x v="1"/>
    <x v="1"/>
    <x v="0"/>
    <s v="Privado"/>
    <s v="CAJAMARCA"/>
    <s v="CAJAMARCA"/>
    <s v="SAN MIGUEL"/>
    <s v="LA FLORIDA"/>
    <n v="0"/>
    <x v="7"/>
    <n v="0"/>
    <x v="1"/>
    <s v="TERCERA"/>
    <x v="0"/>
    <x v="0"/>
    <n v="5253.2839999999997"/>
    <n v="5.2532839999999998"/>
    <m/>
    <n v="0.54999999999999993"/>
    <n v="0.54900000000000004"/>
    <n v="7.6479999999999997"/>
    <n v="9.0949470177292824E-13"/>
    <n v="24"/>
    <s v="BASE DE DATOS"/>
    <m/>
  </r>
  <r>
    <s v="20"/>
    <x v="4"/>
    <s v="ELCZAN"/>
    <s v="18302211"/>
    <s v="18302211"/>
    <x v="4"/>
    <s v="G1"/>
    <s v="S"/>
    <n v="6.6"/>
    <n v="6.5880000000000001"/>
    <n v="891.346"/>
    <n v="4242.7650000000003"/>
    <n v="5134.1109999999999"/>
    <n v="0"/>
    <n v="723.25"/>
    <n v="0.75"/>
    <m/>
    <m/>
    <x v="0"/>
    <s v="ELCZAN18302211G1HI"/>
    <s v="Electro Zaña S.A.C."/>
    <x v="55"/>
    <x v="55"/>
    <s v="C.H. Zaña"/>
    <x v="221"/>
    <x v="4"/>
    <x v="4"/>
    <x v="13"/>
    <x v="1"/>
    <s v="Instalado"/>
    <s v="Operativo"/>
    <s v="Generadora"/>
    <x v="0"/>
    <x v="1"/>
    <x v="1"/>
    <x v="0"/>
    <s v="Privado"/>
    <s v="CAJAMARCA"/>
    <s v="CAJAMARCA"/>
    <s v="SAN MIGUEL"/>
    <s v="LA FLORIDA"/>
    <n v="0"/>
    <x v="7"/>
    <n v="0"/>
    <x v="1"/>
    <s v="TERCERA"/>
    <x v="0"/>
    <x v="0"/>
    <n v="5134.1109999999999"/>
    <n v="5.1341109999999999"/>
    <m/>
    <n v="0.54999999999999993"/>
    <n v="0.54900000000000004"/>
    <n v="7.6479999999999997"/>
    <n v="9.0949470177292824E-13"/>
    <n v="24"/>
    <s v="BASE DE DATOS"/>
    <m/>
  </r>
  <r>
    <s v="20"/>
    <x v="4"/>
    <s v="ELCZAN"/>
    <s v="18302211"/>
    <s v="18302211"/>
    <x v="4"/>
    <s v="G2"/>
    <s v="S"/>
    <n v="6.6"/>
    <n v="6.5880000000000001"/>
    <n v="891.88499999999999"/>
    <n v="4244.9849999999997"/>
    <n v="5136.87"/>
    <n v="0"/>
    <n v="723.25"/>
    <n v="0.75"/>
    <m/>
    <m/>
    <x v="0"/>
    <s v="ELCZAN18302211G2HI"/>
    <s v="Electro Zaña S.A.C."/>
    <x v="55"/>
    <x v="55"/>
    <s v="C.H. Zaña"/>
    <x v="221"/>
    <x v="4"/>
    <x v="4"/>
    <x v="14"/>
    <x v="1"/>
    <s v="Instalado"/>
    <s v="Operativo"/>
    <s v="Generadora"/>
    <x v="0"/>
    <x v="1"/>
    <x v="1"/>
    <x v="0"/>
    <s v="Privado"/>
    <s v="CAJAMARCA"/>
    <s v="CAJAMARCA"/>
    <s v="SAN MIGUEL"/>
    <s v="LA FLORIDA"/>
    <n v="0"/>
    <x v="7"/>
    <n v="0"/>
    <x v="1"/>
    <s v="TERCERA"/>
    <x v="0"/>
    <x v="0"/>
    <n v="5136.87"/>
    <n v="5.13687"/>
    <m/>
    <n v="0.54999999999999993"/>
    <n v="0.54900000000000004"/>
    <n v="7.6479999999999997"/>
    <n v="0"/>
    <n v="24"/>
    <s v="BASE DE DATOS"/>
    <m/>
  </r>
  <r>
    <s v="20"/>
    <x v="5"/>
    <s v="ELCZAN"/>
    <s v="18302211"/>
    <s v="18302211"/>
    <x v="4"/>
    <s v="G1"/>
    <s v="S"/>
    <n v="6.6"/>
    <n v="6.5880000000000001"/>
    <n v="519.75099999999998"/>
    <n v="2310.904"/>
    <n v="2830.6550000000002"/>
    <n v="0"/>
    <n v="653"/>
    <n v="67"/>
    <m/>
    <m/>
    <x v="0"/>
    <s v="ELCZAN18302211G1HI"/>
    <s v="Electro Zaña S.A.C."/>
    <x v="55"/>
    <x v="55"/>
    <s v="C.H. Zaña"/>
    <x v="221"/>
    <x v="4"/>
    <x v="4"/>
    <x v="13"/>
    <x v="1"/>
    <s v="Instalado"/>
    <s v="Operativo"/>
    <s v="Generadora"/>
    <x v="0"/>
    <x v="1"/>
    <x v="1"/>
    <x v="0"/>
    <s v="Privado"/>
    <s v="CAJAMARCA"/>
    <s v="CAJAMARCA"/>
    <s v="SAN MIGUEL"/>
    <s v="LA FLORIDA"/>
    <n v="0"/>
    <x v="7"/>
    <n v="0"/>
    <x v="1"/>
    <s v="TERCERA"/>
    <x v="0"/>
    <x v="0"/>
    <n v="2830.6550000000002"/>
    <n v="2.8306550000000001"/>
    <m/>
    <n v="0.54999999999999993"/>
    <n v="0.54900000000000004"/>
    <n v="7.6479999999999997"/>
    <n v="-4.5474735088646412E-13"/>
    <n v="24"/>
    <s v="BASE DE DATOS"/>
    <m/>
  </r>
  <r>
    <s v="20"/>
    <x v="5"/>
    <s v="ELCZAN"/>
    <s v="18302211"/>
    <s v="18302211"/>
    <x v="4"/>
    <s v="G2"/>
    <s v="S"/>
    <n v="6.6"/>
    <n v="6.5880000000000001"/>
    <n v="554.98299999999995"/>
    <n v="2731.9549999999999"/>
    <n v="3286.9380000000001"/>
    <n v="0"/>
    <n v="717.25"/>
    <n v="2.75"/>
    <m/>
    <m/>
    <x v="0"/>
    <s v="ELCZAN18302211G2HI"/>
    <s v="Electro Zaña S.A.C."/>
    <x v="55"/>
    <x v="55"/>
    <s v="C.H. Zaña"/>
    <x v="221"/>
    <x v="4"/>
    <x v="4"/>
    <x v="14"/>
    <x v="1"/>
    <s v="Instalado"/>
    <s v="Operativo"/>
    <s v="Generadora"/>
    <x v="0"/>
    <x v="1"/>
    <x v="1"/>
    <x v="0"/>
    <s v="Privado"/>
    <s v="CAJAMARCA"/>
    <s v="CAJAMARCA"/>
    <s v="SAN MIGUEL"/>
    <s v="LA FLORIDA"/>
    <n v="0"/>
    <x v="7"/>
    <n v="0"/>
    <x v="1"/>
    <s v="TERCERA"/>
    <x v="0"/>
    <x v="0"/>
    <n v="3286.9380000000001"/>
    <n v="3.2869380000000001"/>
    <m/>
    <n v="0.54999999999999993"/>
    <n v="0.54900000000000004"/>
    <n v="7.6479999999999997"/>
    <n v="0"/>
    <n v="24"/>
    <s v="BASE DE DATOS"/>
    <m/>
  </r>
  <r>
    <s v="20"/>
    <x v="6"/>
    <s v="ELCZAN"/>
    <s v="18302211"/>
    <s v="18302211"/>
    <x v="4"/>
    <s v="G1"/>
    <s v="S"/>
    <n v="6.6"/>
    <n v="6.5880000000000001"/>
    <n v="383.33100000000002"/>
    <n v="1728.82"/>
    <n v="2112.1509999999998"/>
    <n v="0"/>
    <n v="489.25"/>
    <n v="234.75"/>
    <m/>
    <m/>
    <x v="0"/>
    <s v="ELCZAN18302211G1HI"/>
    <s v="Electro Zaña S.A.C."/>
    <x v="55"/>
    <x v="55"/>
    <s v="C.H. Zaña"/>
    <x v="221"/>
    <x v="4"/>
    <x v="4"/>
    <x v="13"/>
    <x v="1"/>
    <s v="Instalado"/>
    <s v="Operativo"/>
    <s v="Generadora"/>
    <x v="0"/>
    <x v="1"/>
    <x v="1"/>
    <x v="0"/>
    <s v="Privado"/>
    <s v="CAJAMARCA"/>
    <s v="CAJAMARCA"/>
    <s v="SAN MIGUEL"/>
    <s v="LA FLORIDA"/>
    <n v="0"/>
    <x v="7"/>
    <n v="0"/>
    <x v="1"/>
    <s v="TERCERA"/>
    <x v="0"/>
    <x v="0"/>
    <n v="2112.1509999999998"/>
    <n v="2.1121509999999999"/>
    <m/>
    <n v="0.54999999999999993"/>
    <n v="0.54900000000000004"/>
    <n v="7.6479999999999997"/>
    <n v="0"/>
    <n v="24"/>
    <s v="BASE DE DATOS"/>
    <m/>
  </r>
  <r>
    <s v="20"/>
    <x v="6"/>
    <s v="ELCZAN"/>
    <s v="18302211"/>
    <s v="18302211"/>
    <x v="4"/>
    <s v="G2"/>
    <s v="S"/>
    <n v="6.6"/>
    <n v="6.5880000000000001"/>
    <n v="532.98599999999999"/>
    <n v="2483.701"/>
    <n v="3016.6869999999999"/>
    <n v="0"/>
    <n v="621.5"/>
    <n v="102.5"/>
    <m/>
    <m/>
    <x v="0"/>
    <s v="ELCZAN18302211G2HI"/>
    <s v="Electro Zaña S.A.C."/>
    <x v="55"/>
    <x v="55"/>
    <s v="C.H. Zaña"/>
    <x v="221"/>
    <x v="4"/>
    <x v="4"/>
    <x v="14"/>
    <x v="1"/>
    <s v="Instalado"/>
    <s v="Operativo"/>
    <s v="Generadora"/>
    <x v="0"/>
    <x v="1"/>
    <x v="1"/>
    <x v="0"/>
    <s v="Privado"/>
    <s v="CAJAMARCA"/>
    <s v="CAJAMARCA"/>
    <s v="SAN MIGUEL"/>
    <s v="LA FLORIDA"/>
    <n v="0"/>
    <x v="7"/>
    <n v="0"/>
    <x v="1"/>
    <s v="TERCERA"/>
    <x v="0"/>
    <x v="0"/>
    <n v="3016.6869999999999"/>
    <n v="3.0166870000000001"/>
    <m/>
    <n v="0.54999999999999993"/>
    <n v="0.54900000000000004"/>
    <n v="7.6479999999999997"/>
    <n v="0"/>
    <n v="24"/>
    <s v="BASE DE DATOS"/>
    <m/>
  </r>
  <r>
    <s v="20"/>
    <x v="0"/>
    <s v="MAJAEN"/>
    <s v="31135604"/>
    <s v="31135604"/>
    <x v="4"/>
    <s v="Grupo 1"/>
    <s v="S"/>
    <n v="1.9"/>
    <n v="1.89"/>
    <n v="145.89599999999999"/>
    <n v="646.61"/>
    <n v="792.50599999999997"/>
    <n v="0"/>
    <n v="666"/>
    <n v="58"/>
    <m/>
    <m/>
    <x v="0"/>
    <s v="MAJAEN31135604Grupo 1HI"/>
    <s v="Maja Energ¡a S.A.C."/>
    <x v="56"/>
    <x v="56"/>
    <s v="C.H. Roncador"/>
    <x v="222"/>
    <x v="4"/>
    <x v="4"/>
    <x v="44"/>
    <x v="1"/>
    <s v="Instalado"/>
    <s v="Operativo"/>
    <s v="Generadora"/>
    <x v="0"/>
    <x v="1"/>
    <x v="1"/>
    <x v="0"/>
    <s v="Privado"/>
    <s v="LIMA"/>
    <s v="LIMA"/>
    <s v="BARRANCA"/>
    <s v="BARRANCA"/>
    <n v="0"/>
    <x v="7"/>
    <n v="0"/>
    <x v="1"/>
    <s v="PRIMERA"/>
    <x v="0"/>
    <x v="0"/>
    <n v="792.50599999999997"/>
    <n v="0.79250599999999993"/>
    <m/>
    <n v="0.15833333333333333"/>
    <n v="0.1575"/>
    <n v="7.6479999999999997"/>
    <n v="0"/>
    <n v="64"/>
    <s v="BASE DE DATOS"/>
    <m/>
  </r>
  <r>
    <s v="20"/>
    <x v="0"/>
    <s v="MAJAEN"/>
    <s v="31135604"/>
    <s v="31135604"/>
    <x v="4"/>
    <s v="Grupo 2"/>
    <s v="S"/>
    <n v="1.9"/>
    <n v="1.89"/>
    <n v="212.62799999999999"/>
    <n v="977.86400000000003"/>
    <n v="1190.492"/>
    <n v="0"/>
    <n v="722.25"/>
    <n v="1.75"/>
    <m/>
    <m/>
    <x v="0"/>
    <s v="MAJAEN31135604Grupo 2HI"/>
    <s v="Maja Energ¡a S.A.C."/>
    <x v="56"/>
    <x v="56"/>
    <s v="C.H. Roncador"/>
    <x v="222"/>
    <x v="4"/>
    <x v="4"/>
    <x v="171"/>
    <x v="1"/>
    <s v="Instalado"/>
    <s v="Operativo"/>
    <s v="Generadora"/>
    <x v="0"/>
    <x v="1"/>
    <x v="1"/>
    <x v="0"/>
    <s v="Privado"/>
    <s v="LIMA"/>
    <s v="LIMA"/>
    <s v="BARRANCA"/>
    <s v="BARRANCA"/>
    <n v="0"/>
    <x v="7"/>
    <n v="0"/>
    <x v="1"/>
    <s v="PRIMERA"/>
    <x v="0"/>
    <x v="0"/>
    <n v="1190.492"/>
    <n v="1.1904919999999999"/>
    <m/>
    <n v="0.15833333333333333"/>
    <n v="0.1575"/>
    <n v="7.6479999999999997"/>
    <n v="0"/>
    <n v="64"/>
    <s v="BASE DE DATOS"/>
    <m/>
  </r>
  <r>
    <s v="20"/>
    <x v="1"/>
    <s v="MAJAEN"/>
    <s v="31135604"/>
    <s v="31135604"/>
    <x v="4"/>
    <s v="Grupo 1"/>
    <s v="S"/>
    <n v="1.9"/>
    <n v="1.89"/>
    <n v="154.68199999999999"/>
    <n v="614.64099999999996"/>
    <n v="769.32299999999998"/>
    <n v="0"/>
    <n v="669.5"/>
    <n v="26.5"/>
    <m/>
    <m/>
    <x v="0"/>
    <s v="MAJAEN31135604Grupo 1HI"/>
    <s v="Maja Energ¡a S.A.C."/>
    <x v="56"/>
    <x v="56"/>
    <s v="C.H. Roncador"/>
    <x v="222"/>
    <x v="4"/>
    <x v="4"/>
    <x v="44"/>
    <x v="1"/>
    <s v="Instalado"/>
    <s v="Operativo"/>
    <s v="Generadora"/>
    <x v="0"/>
    <x v="1"/>
    <x v="1"/>
    <x v="0"/>
    <s v="Privado"/>
    <s v="LIMA"/>
    <s v="LIMA"/>
    <s v="BARRANCA"/>
    <s v="BARRANCA"/>
    <n v="0"/>
    <x v="7"/>
    <n v="0"/>
    <x v="1"/>
    <s v="PRIMERA"/>
    <x v="0"/>
    <x v="0"/>
    <n v="769.32299999999998"/>
    <n v="0.76932299999999998"/>
    <m/>
    <n v="0.15833333333333333"/>
    <n v="0.1575"/>
    <n v="7.6479999999999997"/>
    <n v="0"/>
    <n v="64"/>
    <s v="BASE DE DATOS"/>
    <m/>
  </r>
  <r>
    <s v="20"/>
    <x v="1"/>
    <s v="MAJAEN"/>
    <s v="31135604"/>
    <s v="31135604"/>
    <x v="4"/>
    <s v="Grupo 2"/>
    <s v="S"/>
    <n v="1.9"/>
    <n v="1.89"/>
    <n v="226.613"/>
    <n v="992.89499999999998"/>
    <n v="1219.508"/>
    <n v="0"/>
    <n v="676.25"/>
    <n v="19.75"/>
    <m/>
    <m/>
    <x v="0"/>
    <s v="MAJAEN31135604Grupo 2HI"/>
    <s v="Maja Energ¡a S.A.C."/>
    <x v="56"/>
    <x v="56"/>
    <s v="C.H. Roncador"/>
    <x v="222"/>
    <x v="4"/>
    <x v="4"/>
    <x v="171"/>
    <x v="1"/>
    <s v="Instalado"/>
    <s v="Operativo"/>
    <s v="Generadora"/>
    <x v="0"/>
    <x v="1"/>
    <x v="1"/>
    <x v="0"/>
    <s v="Privado"/>
    <s v="LIMA"/>
    <s v="LIMA"/>
    <s v="BARRANCA"/>
    <s v="BARRANCA"/>
    <n v="0"/>
    <x v="7"/>
    <n v="0"/>
    <x v="1"/>
    <s v="PRIMERA"/>
    <x v="0"/>
    <x v="0"/>
    <n v="1219.508"/>
    <n v="1.219508"/>
    <m/>
    <n v="0.15833333333333333"/>
    <n v="0.1575"/>
    <n v="7.6479999999999997"/>
    <n v="0"/>
    <n v="64"/>
    <s v="BASE DE DATOS"/>
    <m/>
  </r>
  <r>
    <s v="20"/>
    <x v="2"/>
    <s v="MAJAEN"/>
    <s v="31135604"/>
    <s v="31135604"/>
    <x v="4"/>
    <s v="Grupo 1"/>
    <s v="S"/>
    <n v="1.9"/>
    <n v="1.89"/>
    <n v="132.434"/>
    <n v="594.53"/>
    <n v="726.96400000000006"/>
    <n v="0"/>
    <n v="704.75"/>
    <n v="19.25"/>
    <m/>
    <m/>
    <x v="0"/>
    <s v="MAJAEN31135604Grupo 1HI"/>
    <s v="Maja Energ¡a S.A.C."/>
    <x v="56"/>
    <x v="56"/>
    <s v="C.H. Roncador"/>
    <x v="222"/>
    <x v="4"/>
    <x v="4"/>
    <x v="44"/>
    <x v="1"/>
    <s v="Instalado"/>
    <s v="Operativo"/>
    <s v="Generadora"/>
    <x v="0"/>
    <x v="1"/>
    <x v="1"/>
    <x v="0"/>
    <s v="Privado"/>
    <s v="LIMA"/>
    <s v="LIMA"/>
    <s v="BARRANCA"/>
    <s v="BARRANCA"/>
    <n v="0"/>
    <x v="7"/>
    <n v="0"/>
    <x v="1"/>
    <s v="PRIMERA"/>
    <x v="0"/>
    <x v="0"/>
    <n v="726.96400000000006"/>
    <n v="0.72696400000000005"/>
    <m/>
    <n v="0.15833333333333333"/>
    <n v="0.1575"/>
    <n v="7.6479999999999997"/>
    <n v="-1.1368683772161603E-13"/>
    <n v="64"/>
    <s v="BASE DE DATOS"/>
    <m/>
  </r>
  <r>
    <s v="20"/>
    <x v="2"/>
    <s v="MAJAEN"/>
    <s v="31135604"/>
    <s v="31135604"/>
    <x v="4"/>
    <s v="Grupo 2"/>
    <s v="S"/>
    <n v="1.9"/>
    <n v="1.89"/>
    <n v="216.679"/>
    <n v="985.73299999999995"/>
    <n v="1202.412"/>
    <n v="0"/>
    <n v="708.25"/>
    <n v="15.75"/>
    <m/>
    <m/>
    <x v="0"/>
    <s v="MAJAEN31135604Grupo 2HI"/>
    <s v="Maja Energ¡a S.A.C."/>
    <x v="56"/>
    <x v="56"/>
    <s v="C.H. Roncador"/>
    <x v="222"/>
    <x v="4"/>
    <x v="4"/>
    <x v="171"/>
    <x v="1"/>
    <s v="Instalado"/>
    <s v="Operativo"/>
    <s v="Generadora"/>
    <x v="0"/>
    <x v="1"/>
    <x v="1"/>
    <x v="0"/>
    <s v="Privado"/>
    <s v="LIMA"/>
    <s v="LIMA"/>
    <s v="BARRANCA"/>
    <s v="BARRANCA"/>
    <n v="0"/>
    <x v="7"/>
    <n v="0"/>
    <x v="1"/>
    <s v="PRIMERA"/>
    <x v="0"/>
    <x v="0"/>
    <n v="1202.412"/>
    <n v="1.202412"/>
    <m/>
    <n v="0.15833333333333333"/>
    <n v="0.1575"/>
    <n v="7.6479999999999997"/>
    <n v="0"/>
    <n v="64"/>
    <s v="BASE DE DATOS"/>
    <m/>
  </r>
  <r>
    <s v="20"/>
    <x v="3"/>
    <s v="MAJAEN"/>
    <s v="31135604"/>
    <s v="31135604"/>
    <x v="4"/>
    <s v="Grupo 1"/>
    <s v="S"/>
    <n v="1.9"/>
    <n v="1.89"/>
    <n v="110.30200000000001"/>
    <n v="524.84100000000001"/>
    <n v="635.14300000000003"/>
    <n v="0"/>
    <n v="710.5"/>
    <n v="9.5"/>
    <m/>
    <m/>
    <x v="0"/>
    <s v="MAJAEN31135604Grupo 1HI"/>
    <s v="Maja Energ¡a S.A.C."/>
    <x v="56"/>
    <x v="56"/>
    <s v="C.H. Roncador"/>
    <x v="222"/>
    <x v="4"/>
    <x v="4"/>
    <x v="44"/>
    <x v="1"/>
    <s v="Instalado"/>
    <s v="Operativo"/>
    <s v="Generadora"/>
    <x v="0"/>
    <x v="1"/>
    <x v="1"/>
    <x v="0"/>
    <s v="Privado"/>
    <s v="LIMA"/>
    <s v="LIMA"/>
    <s v="BARRANCA"/>
    <s v="BARRANCA"/>
    <n v="0"/>
    <x v="7"/>
    <n v="0"/>
    <x v="1"/>
    <s v="PRIMERA"/>
    <x v="0"/>
    <x v="0"/>
    <n v="635.14300000000003"/>
    <n v="0.63514300000000001"/>
    <m/>
    <n v="0.15833333333333333"/>
    <n v="0.1575"/>
    <n v="7.6479999999999997"/>
    <n v="0"/>
    <n v="64"/>
    <s v="BASE DE DATOS"/>
    <m/>
  </r>
  <r>
    <s v="20"/>
    <x v="3"/>
    <s v="MAJAEN"/>
    <s v="31135604"/>
    <s v="31135604"/>
    <x v="4"/>
    <s v="Grupo 2"/>
    <s v="S"/>
    <n v="1.9"/>
    <n v="1.89"/>
    <n v="182.14699999999999"/>
    <n v="900.25300000000004"/>
    <n v="1082.4000000000001"/>
    <n v="0"/>
    <n v="719"/>
    <n v="1"/>
    <m/>
    <m/>
    <x v="0"/>
    <s v="MAJAEN31135604Grupo 2HI"/>
    <s v="Maja Energ¡a S.A.C."/>
    <x v="56"/>
    <x v="56"/>
    <s v="C.H. Roncador"/>
    <x v="222"/>
    <x v="4"/>
    <x v="4"/>
    <x v="171"/>
    <x v="1"/>
    <s v="Instalado"/>
    <s v="Operativo"/>
    <s v="Generadora"/>
    <x v="0"/>
    <x v="1"/>
    <x v="1"/>
    <x v="0"/>
    <s v="Privado"/>
    <s v="LIMA"/>
    <s v="LIMA"/>
    <s v="BARRANCA"/>
    <s v="BARRANCA"/>
    <n v="0"/>
    <x v="7"/>
    <n v="0"/>
    <x v="1"/>
    <s v="PRIMERA"/>
    <x v="0"/>
    <x v="0"/>
    <n v="1082.4000000000001"/>
    <n v="1.0824"/>
    <m/>
    <n v="0.15833333333333333"/>
    <n v="0.1575"/>
    <n v="7.6479999999999997"/>
    <n v="0"/>
    <n v="64"/>
    <s v="BASE DE DATOS"/>
    <m/>
  </r>
  <r>
    <s v="20"/>
    <x v="4"/>
    <s v="MAJAEN"/>
    <s v="31135604"/>
    <s v="31135604"/>
    <x v="4"/>
    <s v="Grupo 1"/>
    <s v="S"/>
    <n v="1.9"/>
    <n v="1.89"/>
    <n v="145.78299999999999"/>
    <n v="642.60599999999999"/>
    <n v="788.38900000000001"/>
    <n v="0"/>
    <n v="649"/>
    <n v="75"/>
    <m/>
    <m/>
    <x v="0"/>
    <s v="MAJAEN31135604Grupo 1HI"/>
    <s v="Maja Energ¡a S.A.C."/>
    <x v="56"/>
    <x v="56"/>
    <s v="C.H. Roncador"/>
    <x v="222"/>
    <x v="4"/>
    <x v="4"/>
    <x v="44"/>
    <x v="1"/>
    <s v="Instalado"/>
    <s v="Operativo"/>
    <s v="Generadora"/>
    <x v="0"/>
    <x v="1"/>
    <x v="1"/>
    <x v="0"/>
    <s v="Privado"/>
    <s v="LIMA"/>
    <s v="LIMA"/>
    <s v="BARRANCA"/>
    <s v="BARRANCA"/>
    <n v="0"/>
    <x v="7"/>
    <n v="0"/>
    <x v="1"/>
    <s v="PRIMERA"/>
    <x v="0"/>
    <x v="0"/>
    <n v="788.38900000000001"/>
    <n v="0.78838900000000001"/>
    <m/>
    <n v="0.15833333333333333"/>
    <n v="0.1575"/>
    <n v="7.6479999999999997"/>
    <n v="0"/>
    <n v="64"/>
    <s v="BASE DE DATOS"/>
    <m/>
  </r>
  <r>
    <s v="20"/>
    <x v="4"/>
    <s v="MAJAEN"/>
    <s v="31135604"/>
    <s v="31135604"/>
    <x v="4"/>
    <s v="Grupo 2"/>
    <s v="S"/>
    <n v="1.9"/>
    <n v="1.89"/>
    <n v="149.90700000000001"/>
    <n v="721.33600000000001"/>
    <n v="871.24300000000005"/>
    <n v="0"/>
    <n v="580"/>
    <n v="144"/>
    <m/>
    <m/>
    <x v="0"/>
    <s v="MAJAEN31135604Grupo 2HI"/>
    <s v="Maja Energ¡a S.A.C."/>
    <x v="56"/>
    <x v="56"/>
    <s v="C.H. Roncador"/>
    <x v="222"/>
    <x v="4"/>
    <x v="4"/>
    <x v="171"/>
    <x v="1"/>
    <s v="Instalado"/>
    <s v="Operativo"/>
    <s v="Generadora"/>
    <x v="0"/>
    <x v="1"/>
    <x v="1"/>
    <x v="0"/>
    <s v="Privado"/>
    <s v="LIMA"/>
    <s v="LIMA"/>
    <s v="BARRANCA"/>
    <s v="BARRANCA"/>
    <n v="0"/>
    <x v="7"/>
    <n v="0"/>
    <x v="1"/>
    <s v="PRIMERA"/>
    <x v="0"/>
    <x v="0"/>
    <n v="871.24300000000005"/>
    <n v="0.8712430000000001"/>
    <m/>
    <n v="0.15833333333333333"/>
    <n v="0.1575"/>
    <n v="7.6479999999999997"/>
    <n v="0"/>
    <n v="64"/>
    <s v="BASE DE DATOS"/>
    <m/>
  </r>
  <r>
    <s v="20"/>
    <x v="5"/>
    <s v="MAJAEN"/>
    <s v="31135604"/>
    <s v="31135604"/>
    <x v="4"/>
    <s v="Grupo 1"/>
    <s v="S"/>
    <n v="1.9"/>
    <n v="1.89"/>
    <n v="57.661000000000001"/>
    <n v="231.41900000000001"/>
    <n v="289.08"/>
    <n v="0"/>
    <n v="274.5"/>
    <n v="445.5"/>
    <m/>
    <m/>
    <x v="0"/>
    <s v="MAJAEN31135604Grupo 1HI"/>
    <s v="Maja Energ¡a S.A.C."/>
    <x v="56"/>
    <x v="56"/>
    <s v="C.H. Roncador"/>
    <x v="222"/>
    <x v="4"/>
    <x v="4"/>
    <x v="44"/>
    <x v="1"/>
    <s v="Instalado"/>
    <s v="Operativo"/>
    <s v="Generadora"/>
    <x v="0"/>
    <x v="1"/>
    <x v="1"/>
    <x v="0"/>
    <s v="Privado"/>
    <s v="LIMA"/>
    <s v="LIMA"/>
    <s v="BARRANCA"/>
    <s v="BARRANCA"/>
    <n v="0"/>
    <x v="7"/>
    <n v="0"/>
    <x v="1"/>
    <s v="PRIMERA"/>
    <x v="0"/>
    <x v="0"/>
    <n v="289.08"/>
    <n v="0.28908"/>
    <m/>
    <n v="0.15833333333333333"/>
    <n v="0.1575"/>
    <n v="7.6479999999999997"/>
    <n v="5.6843418860808015E-14"/>
    <n v="64"/>
    <s v="BASE DE DATOS"/>
    <m/>
  </r>
  <r>
    <s v="20"/>
    <x v="5"/>
    <s v="MAJAEN"/>
    <s v="31135604"/>
    <s v="31135604"/>
    <x v="4"/>
    <s v="Grupo 2"/>
    <s v="S"/>
    <n v="1.9"/>
    <n v="1.89"/>
    <n v="149.191"/>
    <n v="683.53099999999995"/>
    <n v="832.72199999999998"/>
    <n v="0"/>
    <n v="630.25"/>
    <n v="89.75"/>
    <m/>
    <m/>
    <x v="0"/>
    <s v="MAJAEN31135604Grupo 2HI"/>
    <s v="Maja Energ¡a S.A.C."/>
    <x v="56"/>
    <x v="56"/>
    <s v="C.H. Roncador"/>
    <x v="222"/>
    <x v="4"/>
    <x v="4"/>
    <x v="171"/>
    <x v="1"/>
    <s v="Instalado"/>
    <s v="Operativo"/>
    <s v="Generadora"/>
    <x v="0"/>
    <x v="1"/>
    <x v="1"/>
    <x v="0"/>
    <s v="Privado"/>
    <s v="LIMA"/>
    <s v="LIMA"/>
    <s v="BARRANCA"/>
    <s v="BARRANCA"/>
    <n v="0"/>
    <x v="7"/>
    <n v="0"/>
    <x v="1"/>
    <s v="PRIMERA"/>
    <x v="0"/>
    <x v="0"/>
    <n v="832.72199999999998"/>
    <n v="0.83272199999999996"/>
    <m/>
    <n v="0.15833333333333333"/>
    <n v="0.1575"/>
    <n v="7.6479999999999997"/>
    <n v="0"/>
    <n v="64"/>
    <s v="BASE DE DATOS"/>
    <m/>
  </r>
  <r>
    <s v="20"/>
    <x v="6"/>
    <s v="MAJAEN"/>
    <s v="31135604"/>
    <s v="31135604"/>
    <x v="4"/>
    <s v="Grupo 1"/>
    <s v="S"/>
    <n v="1.9"/>
    <n v="1.89"/>
    <n v="0"/>
    <n v="0"/>
    <n v="0"/>
    <n v="0"/>
    <n v="0"/>
    <n v="724"/>
    <m/>
    <m/>
    <x v="0"/>
    <s v="MAJAEN31135604Grupo 1HI"/>
    <s v="Maja Energ¡a S.A.C."/>
    <x v="56"/>
    <x v="56"/>
    <s v="C.H. Roncador"/>
    <x v="222"/>
    <x v="4"/>
    <x v="4"/>
    <x v="44"/>
    <x v="1"/>
    <s v="Instalado"/>
    <s v="Operativo"/>
    <s v="Generadora"/>
    <x v="0"/>
    <x v="1"/>
    <x v="1"/>
    <x v="0"/>
    <s v="Privado"/>
    <s v="LIMA"/>
    <s v="LIMA"/>
    <s v="BARRANCA"/>
    <s v="BARRANCA"/>
    <n v="0"/>
    <x v="7"/>
    <n v="0"/>
    <x v="1"/>
    <s v="PRIMERA"/>
    <x v="0"/>
    <x v="0"/>
    <n v="0"/>
    <n v="0"/>
    <m/>
    <n v="0.15833333333333333"/>
    <n v="0.1575"/>
    <n v="7.6479999999999997"/>
    <n v="0"/>
    <n v="64"/>
    <s v="BASE DE DATOS"/>
    <m/>
  </r>
  <r>
    <s v="20"/>
    <x v="6"/>
    <s v="MAJAEN"/>
    <s v="31135604"/>
    <s v="31135604"/>
    <x v="4"/>
    <s v="Grupo 2"/>
    <s v="S"/>
    <n v="1.9"/>
    <n v="1.89"/>
    <n v="128.15899999999999"/>
    <n v="605.05700000000002"/>
    <n v="733.21600000000001"/>
    <n v="0"/>
    <n v="722.25"/>
    <n v="1.75"/>
    <m/>
    <m/>
    <x v="0"/>
    <s v="MAJAEN31135604Grupo 2HI"/>
    <s v="Maja Energ¡a S.A.C."/>
    <x v="56"/>
    <x v="56"/>
    <s v="C.H. Roncador"/>
    <x v="222"/>
    <x v="4"/>
    <x v="4"/>
    <x v="171"/>
    <x v="1"/>
    <s v="Instalado"/>
    <s v="Operativo"/>
    <s v="Generadora"/>
    <x v="0"/>
    <x v="1"/>
    <x v="1"/>
    <x v="0"/>
    <s v="Privado"/>
    <s v="LIMA"/>
    <s v="LIMA"/>
    <s v="BARRANCA"/>
    <s v="BARRANCA"/>
    <n v="0"/>
    <x v="7"/>
    <n v="0"/>
    <x v="1"/>
    <s v="PRIMERA"/>
    <x v="0"/>
    <x v="0"/>
    <n v="733.21600000000001"/>
    <n v="0.73321599999999998"/>
    <m/>
    <n v="0.15833333333333333"/>
    <n v="0.1575"/>
    <n v="7.6479999999999997"/>
    <n v="0"/>
    <n v="64"/>
    <s v="BASE DE DATOS"/>
    <m/>
  </r>
  <r>
    <s v="20"/>
    <x v="0"/>
    <s v="EGASA"/>
    <s v="31012893"/>
    <s v="31012893"/>
    <x v="4"/>
    <s v="G-1"/>
    <s v="S"/>
    <n v="0.88"/>
    <n v="0.86799999999999999"/>
    <n v="155.39099999999999"/>
    <n v="459.16800000000001"/>
    <n v="614.55899999999997"/>
    <n v="5.77"/>
    <n v="718.23"/>
    <n v="0"/>
    <m/>
    <m/>
    <x v="0"/>
    <s v="EGASA31012893G-1HI"/>
    <s v="Emp. de Generaci¢n El‚ctrica de Arequipa S. A."/>
    <x v="15"/>
    <x v="15"/>
    <s v="C. H. Charcani I"/>
    <x v="223"/>
    <x v="4"/>
    <x v="4"/>
    <x v="37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614.55899999999997"/>
    <n v="0.61455899999999997"/>
    <m/>
    <n v="7.3333333333333334E-2"/>
    <n v="7.2333333333333333E-2"/>
    <n v="7.6479999999999997"/>
    <n v="0"/>
    <n v="29"/>
    <s v="BASE DE DATOS"/>
    <m/>
  </r>
  <r>
    <s v="20"/>
    <x v="0"/>
    <s v="EGASA"/>
    <s v="31012893"/>
    <s v="31012893"/>
    <x v="4"/>
    <s v="G-2"/>
    <s v="S"/>
    <n v="0.88"/>
    <n v="0.86"/>
    <n v="154.779"/>
    <n v="456.589"/>
    <n v="611.36800000000005"/>
    <n v="5.97"/>
    <n v="718.03"/>
    <n v="0"/>
    <m/>
    <m/>
    <x v="0"/>
    <s v="EGASA31012893G-2HI"/>
    <s v="Emp. de Generaci¢n El‚ctrica de Arequipa S. A."/>
    <x v="15"/>
    <x v="15"/>
    <s v="C. H. Charcani I"/>
    <x v="223"/>
    <x v="4"/>
    <x v="4"/>
    <x v="38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611.36800000000005"/>
    <n v="0.61136800000000002"/>
    <m/>
    <n v="7.3333333333333334E-2"/>
    <n v="7.166666666666667E-2"/>
    <n v="7.6479999999999997"/>
    <n v="-1.1368683772161603E-13"/>
    <n v="29"/>
    <s v="BASE DE DATOS"/>
    <m/>
  </r>
  <r>
    <s v="20"/>
    <x v="0"/>
    <s v="EGASA"/>
    <s v="31012993"/>
    <s v="31012993"/>
    <x v="4"/>
    <s v="G-1"/>
    <s v="S"/>
    <n v="0.26"/>
    <n v="0.19"/>
    <n v="34.764000000000003"/>
    <n v="104.18300000000001"/>
    <n v="138.947"/>
    <n v="0"/>
    <n v="724"/>
    <n v="0"/>
    <m/>
    <m/>
    <x v="0"/>
    <s v="EGASA31012993G-1HI"/>
    <s v="Emp. de Generaci¢n El‚ctrica de Arequipa S. A."/>
    <x v="15"/>
    <x v="15"/>
    <s v="C. H. Charcani II"/>
    <x v="224"/>
    <x v="4"/>
    <x v="4"/>
    <x v="37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138.947"/>
    <n v="0.13894700000000001"/>
    <m/>
    <n v="2.1666666666666667E-2"/>
    <n v="1.5833333333333335E-2"/>
    <n v="7.6479999999999997"/>
    <n v="0"/>
    <n v="29"/>
    <s v="BASE DE DATOS"/>
    <m/>
  </r>
  <r>
    <s v="20"/>
    <x v="0"/>
    <s v="EGASA"/>
    <s v="31012993"/>
    <s v="31012993"/>
    <x v="4"/>
    <s v="G-2"/>
    <s v="S"/>
    <n v="0.26"/>
    <n v="0.19"/>
    <n v="33.854999999999997"/>
    <n v="101.499"/>
    <n v="135.35400000000001"/>
    <n v="0"/>
    <n v="724"/>
    <n v="0"/>
    <m/>
    <m/>
    <x v="0"/>
    <s v="EGASA31012993G-2HI"/>
    <s v="Emp. de Generaci¢n El‚ctrica de Arequipa S. A."/>
    <x v="15"/>
    <x v="15"/>
    <s v="C. H. Charcani II"/>
    <x v="224"/>
    <x v="4"/>
    <x v="4"/>
    <x v="38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135.35400000000001"/>
    <n v="0.135354"/>
    <m/>
    <n v="2.1666666666666667E-2"/>
    <n v="1.5833333333333335E-2"/>
    <n v="7.6479999999999997"/>
    <n v="-2.8421709430404007E-14"/>
    <n v="29"/>
    <s v="BASE DE DATOS"/>
    <m/>
  </r>
  <r>
    <s v="20"/>
    <x v="0"/>
    <s v="EGASA"/>
    <s v="31012993"/>
    <s v="31012993"/>
    <x v="4"/>
    <s v="G-3"/>
    <s v="S"/>
    <n v="0.26"/>
    <n v="0.22"/>
    <n v="38.74"/>
    <n v="116.262"/>
    <n v="155.00200000000001"/>
    <n v="0"/>
    <n v="724"/>
    <n v="0"/>
    <m/>
    <m/>
    <x v="0"/>
    <s v="EGASA31012993G-3HI"/>
    <s v="Emp. de Generaci¢n El‚ctrica de Arequipa S. A."/>
    <x v="15"/>
    <x v="15"/>
    <s v="C. H. Charcani II"/>
    <x v="224"/>
    <x v="4"/>
    <x v="4"/>
    <x v="39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155.00200000000001"/>
    <n v="0.155002"/>
    <m/>
    <n v="2.1666666666666667E-2"/>
    <n v="1.8333333333333333E-2"/>
    <n v="7.6479999999999997"/>
    <n v="0"/>
    <n v="29"/>
    <s v="BASE DE DATOS"/>
    <m/>
  </r>
  <r>
    <s v="20"/>
    <x v="0"/>
    <s v="EGASA"/>
    <s v="31013093"/>
    <s v="31013093"/>
    <x v="4"/>
    <s v="G-1"/>
    <s v="S"/>
    <n v="2.3199999999999998"/>
    <n v="2.2450000000000001"/>
    <n v="433.98200000000003"/>
    <n v="1291.2460000000001"/>
    <n v="1725.2280000000001"/>
    <n v="0"/>
    <n v="724"/>
    <n v="0"/>
    <m/>
    <m/>
    <x v="0"/>
    <s v="EGASA31013093G-1HI"/>
    <s v="Emp. de Generaci¢n El‚ctrica de Arequipa S. A."/>
    <x v="15"/>
    <x v="15"/>
    <s v="C. H. Charcani III"/>
    <x v="225"/>
    <x v="4"/>
    <x v="4"/>
    <x v="37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1725.2280000000001"/>
    <n v="1.725228"/>
    <m/>
    <n v="0.19333333333333333"/>
    <n v="0.18708333333333335"/>
    <n v="7.6479999999999997"/>
    <n v="0"/>
    <n v="29"/>
    <s v="BASE DE DATOS"/>
    <m/>
  </r>
  <r>
    <s v="20"/>
    <x v="0"/>
    <s v="EGASA"/>
    <s v="31013093"/>
    <s v="31013093"/>
    <x v="4"/>
    <s v="G-2"/>
    <s v="S"/>
    <n v="2.3199999999999998"/>
    <n v="2.3199999999999998"/>
    <n v="431.995"/>
    <n v="1290.799"/>
    <n v="1722.7940000000001"/>
    <n v="0"/>
    <n v="724"/>
    <n v="0"/>
    <m/>
    <m/>
    <x v="0"/>
    <s v="EGASA31013093G-2HI"/>
    <s v="Emp. de Generaci¢n El‚ctrica de Arequipa S. A."/>
    <x v="15"/>
    <x v="15"/>
    <s v="C. H. Charcani III"/>
    <x v="225"/>
    <x v="4"/>
    <x v="4"/>
    <x v="38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1722.7940000000001"/>
    <n v="1.7227940000000002"/>
    <m/>
    <n v="0.19333333333333333"/>
    <n v="0.19333333333333333"/>
    <n v="7.6479999999999997"/>
    <n v="-2.2737367544323206E-13"/>
    <n v="29"/>
    <s v="BASE DE DATOS"/>
    <m/>
  </r>
  <r>
    <s v="20"/>
    <x v="0"/>
    <s v="EGASA"/>
    <s v="11013293"/>
    <s v="11013293"/>
    <x v="4"/>
    <s v="G-1"/>
    <s v="S"/>
    <n v="5.2"/>
    <n v="5.0410000000000004"/>
    <n v="903.63699999999994"/>
    <n v="2537.6860000000001"/>
    <n v="3441.3229999999999"/>
    <n v="5.83"/>
    <n v="718.17"/>
    <n v="0"/>
    <m/>
    <m/>
    <x v="0"/>
    <s v="EGASA11013293G-1HI"/>
    <s v="Emp. de Generaci¢n El‚ctrica de Arequipa S. A."/>
    <x v="15"/>
    <x v="15"/>
    <s v="C. H. Charcani IV"/>
    <x v="226"/>
    <x v="4"/>
    <x v="4"/>
    <x v="37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3441.3229999999999"/>
    <n v="3.4413229999999997"/>
    <m/>
    <n v="0.43333333333333335"/>
    <n v="0.42008333333333336"/>
    <n v="7.6479999999999997"/>
    <n v="4.5474735088646412E-13"/>
    <n v="29"/>
    <s v="BASE DE DATOS"/>
    <m/>
  </r>
  <r>
    <s v="20"/>
    <x v="0"/>
    <s v="EGASA"/>
    <s v="11013293"/>
    <s v="11013293"/>
    <x v="4"/>
    <s v="G-2"/>
    <s v="S"/>
    <n v="5.2"/>
    <n v="5.056"/>
    <n v="907.42700000000002"/>
    <n v="2539.866"/>
    <n v="3447.2930000000001"/>
    <n v="5.87"/>
    <n v="718.13"/>
    <n v="0"/>
    <m/>
    <m/>
    <x v="0"/>
    <s v="EGASA11013293G-2HI"/>
    <s v="Emp. de Generaci¢n El‚ctrica de Arequipa S. A."/>
    <x v="15"/>
    <x v="15"/>
    <s v="C. H. Charcani IV"/>
    <x v="226"/>
    <x v="4"/>
    <x v="4"/>
    <x v="38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3447.2930000000001"/>
    <n v="3.4472930000000002"/>
    <m/>
    <n v="0.43333333333333335"/>
    <n v="0.42133333333333334"/>
    <n v="7.6479999999999997"/>
    <n v="0"/>
    <n v="29"/>
    <s v="BASE DE DATOS"/>
    <m/>
  </r>
  <r>
    <s v="20"/>
    <x v="0"/>
    <s v="EGASA"/>
    <s v="11013293"/>
    <s v="11013293"/>
    <x v="4"/>
    <s v="G-3"/>
    <s v="S"/>
    <n v="5.2"/>
    <n v="5.2"/>
    <n v="906.77599999999995"/>
    <n v="2526.9989999999998"/>
    <n v="3433.7750000000001"/>
    <n v="8.32"/>
    <n v="715.68"/>
    <n v="0"/>
    <m/>
    <m/>
    <x v="0"/>
    <s v="EGASA11013293G-3HI"/>
    <s v="Emp. de Generaci¢n El‚ctrica de Arequipa S. A."/>
    <x v="15"/>
    <x v="15"/>
    <s v="C. H. Charcani IV"/>
    <x v="226"/>
    <x v="4"/>
    <x v="4"/>
    <x v="39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3433.7750000000001"/>
    <n v="3.4337750000000002"/>
    <m/>
    <n v="0.43333333333333335"/>
    <n v="0.43333333333333335"/>
    <n v="7.6479999999999997"/>
    <n v="-4.5474735088646412E-13"/>
    <n v="29"/>
    <s v="BASE DE DATOS"/>
    <m/>
  </r>
  <r>
    <s v="20"/>
    <x v="0"/>
    <s v="EGASA"/>
    <s v="11014193"/>
    <s v="11014193"/>
    <x v="4"/>
    <s v="G-1"/>
    <s v="S"/>
    <n v="48.45"/>
    <n v="48.119"/>
    <n v="7899.9960000000001"/>
    <n v="19264.381000000001"/>
    <n v="27164.377"/>
    <n v="5.65"/>
    <n v="718.35"/>
    <n v="0"/>
    <m/>
    <m/>
    <x v="0"/>
    <s v="EGASA11014193G-1HI"/>
    <s v="Emp. de Generaci¢n El‚ctrica de Arequipa S. A."/>
    <x v="15"/>
    <x v="15"/>
    <s v="C. H. Charcani V"/>
    <x v="227"/>
    <x v="4"/>
    <x v="4"/>
    <x v="37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27164.377"/>
    <n v="27.164377000000002"/>
    <m/>
    <n v="4.0375000000000005"/>
    <n v="4.0099166666666664"/>
    <n v="7.6479999999999997"/>
    <n v="0"/>
    <n v="29"/>
    <s v="BASE DE DATOS"/>
    <m/>
  </r>
  <r>
    <s v="20"/>
    <x v="0"/>
    <s v="EGASA"/>
    <s v="11014193"/>
    <s v="11014193"/>
    <x v="4"/>
    <s v="G-2"/>
    <s v="S"/>
    <n v="48.45"/>
    <n v="48.161999999999999"/>
    <n v="7687.96"/>
    <n v="16045.299000000001"/>
    <n v="23733.258999999998"/>
    <n v="10.27"/>
    <n v="628.28"/>
    <n v="0"/>
    <m/>
    <m/>
    <x v="0"/>
    <s v="EGASA11014193G-2HI"/>
    <s v="Emp. de Generaci¢n El‚ctrica de Arequipa S. A."/>
    <x v="15"/>
    <x v="15"/>
    <s v="C. H. Charcani V"/>
    <x v="227"/>
    <x v="4"/>
    <x v="4"/>
    <x v="38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23733.258999999998"/>
    <n v="23.733258999999997"/>
    <m/>
    <n v="4.0375000000000005"/>
    <n v="4.0134999999999996"/>
    <n v="7.6479999999999997"/>
    <n v="3.637978807091713E-12"/>
    <n v="29"/>
    <s v="BASE DE DATOS"/>
    <m/>
  </r>
  <r>
    <s v="20"/>
    <x v="0"/>
    <s v="EGASA"/>
    <s v="11014193"/>
    <s v="11014193"/>
    <x v="4"/>
    <s v="G-3"/>
    <s v="S"/>
    <n v="48.45"/>
    <n v="48.241"/>
    <n v="7435.5929999999998"/>
    <n v="13731.736999999999"/>
    <n v="21167.33"/>
    <n v="16.420000000000002"/>
    <n v="543.53"/>
    <n v="0"/>
    <m/>
    <m/>
    <x v="0"/>
    <s v="EGASA11014193G-3HI"/>
    <s v="Emp. de Generaci¢n El‚ctrica de Arequipa S. A."/>
    <x v="15"/>
    <x v="15"/>
    <s v="C. H. Charcani V"/>
    <x v="227"/>
    <x v="4"/>
    <x v="4"/>
    <x v="39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21167.33"/>
    <n v="21.167330000000003"/>
    <m/>
    <n v="4.0375000000000005"/>
    <n v="4.0284166666666668"/>
    <n v="7.6479999999999997"/>
    <n v="-3.637978807091713E-12"/>
    <n v="29"/>
    <s v="BASE DE DATOS"/>
    <m/>
  </r>
  <r>
    <s v="20"/>
    <x v="0"/>
    <s v="EGASA"/>
    <s v="31013393"/>
    <s v="31013393"/>
    <x v="4"/>
    <s v="G-1"/>
    <s v="S"/>
    <n v="8.9600000000000009"/>
    <n v="8.9469999999999992"/>
    <n v="1410.971"/>
    <n v="3935.047"/>
    <n v="5346.018"/>
    <n v="105.4"/>
    <n v="618.6"/>
    <n v="0"/>
    <m/>
    <m/>
    <x v="0"/>
    <s v="EGASA31013393G-1HI"/>
    <s v="Emp. de Generaci¢n El‚ctrica de Arequipa S. A."/>
    <x v="15"/>
    <x v="15"/>
    <s v="C. H. Charcani VI"/>
    <x v="228"/>
    <x v="4"/>
    <x v="4"/>
    <x v="37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5346.018"/>
    <n v="5.3460179999999999"/>
    <m/>
    <n v="0.7466666666666667"/>
    <n v="0.74558333333333326"/>
    <n v="7.6479999999999997"/>
    <n v="0"/>
    <n v="29"/>
    <s v="BASE DE DATOS"/>
    <m/>
  </r>
  <r>
    <s v="20"/>
    <x v="1"/>
    <s v="EGASA"/>
    <s v="31012893"/>
    <s v="31012893"/>
    <x v="4"/>
    <s v="G-1"/>
    <s v="S"/>
    <n v="0.88"/>
    <n v="0.86799999999999999"/>
    <n v="137.18899999999999"/>
    <n v="412.11200000000002"/>
    <n v="549.30100000000004"/>
    <n v="0"/>
    <n v="693.47"/>
    <n v="2.5299999999999998"/>
    <m/>
    <m/>
    <x v="0"/>
    <s v="EGASA31012893G-1HI"/>
    <s v="Emp. de Generaci¢n El‚ctrica de Arequipa S. A."/>
    <x v="15"/>
    <x v="15"/>
    <s v="C. H. Charcani I"/>
    <x v="223"/>
    <x v="4"/>
    <x v="4"/>
    <x v="37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549.30100000000004"/>
    <n v="0.54930100000000004"/>
    <m/>
    <n v="7.3333333333333334E-2"/>
    <n v="7.2333333333333333E-2"/>
    <n v="7.6479999999999997"/>
    <n v="0"/>
    <n v="29"/>
    <s v="BASE DE DATOS"/>
    <m/>
  </r>
  <r>
    <s v="20"/>
    <x v="1"/>
    <s v="EGASA"/>
    <s v="31012993"/>
    <s v="31012993"/>
    <x v="4"/>
    <s v="G-1"/>
    <s v="S"/>
    <n v="0.26"/>
    <n v="0.19"/>
    <n v="32.338000000000001"/>
    <n v="96"/>
    <n v="128.33799999999999"/>
    <n v="3.87"/>
    <n v="691.85"/>
    <n v="0"/>
    <m/>
    <m/>
    <x v="0"/>
    <s v="EGASA31012993G-1HI"/>
    <s v="Emp. de Generaci¢n El‚ctrica de Arequipa S. A."/>
    <x v="15"/>
    <x v="15"/>
    <s v="C. H. Charcani II"/>
    <x v="224"/>
    <x v="4"/>
    <x v="4"/>
    <x v="37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128.33799999999999"/>
    <n v="0.12833800000000001"/>
    <m/>
    <n v="2.1666666666666667E-2"/>
    <n v="1.5833333333333335E-2"/>
    <n v="7.6479999999999997"/>
    <n v="0"/>
    <n v="29"/>
    <s v="BASE DE DATOS"/>
    <m/>
  </r>
  <r>
    <s v="20"/>
    <x v="1"/>
    <s v="EGASA"/>
    <s v="31012993"/>
    <s v="31012993"/>
    <x v="4"/>
    <s v="G-2"/>
    <s v="S"/>
    <n v="0.26"/>
    <n v="0.19"/>
    <n v="8.2590000000000003"/>
    <n v="24.832999999999998"/>
    <n v="33.091999999999999"/>
    <n v="511.33"/>
    <n v="184.67"/>
    <n v="0"/>
    <m/>
    <m/>
    <x v="0"/>
    <s v="EGASA31012993G-2HI"/>
    <s v="Emp. de Generaci¢n El‚ctrica de Arequipa S. A."/>
    <x v="15"/>
    <x v="15"/>
    <s v="C. H. Charcani II"/>
    <x v="224"/>
    <x v="4"/>
    <x v="4"/>
    <x v="38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33.091999999999999"/>
    <n v="3.3091999999999996E-2"/>
    <m/>
    <n v="2.1666666666666667E-2"/>
    <n v="1.5833333333333335E-2"/>
    <n v="7.6479999999999997"/>
    <n v="0"/>
    <n v="29"/>
    <s v="BASE DE DATOS"/>
    <m/>
  </r>
  <r>
    <s v="20"/>
    <x v="1"/>
    <s v="EGASA"/>
    <s v="31012993"/>
    <s v="31012993"/>
    <x v="4"/>
    <s v="G-3"/>
    <s v="S"/>
    <n v="0.26"/>
    <n v="0.22"/>
    <n v="35.662999999999997"/>
    <n v="106.377"/>
    <n v="142.04"/>
    <n v="1.83"/>
    <n v="693.77"/>
    <n v="0"/>
    <m/>
    <m/>
    <x v="0"/>
    <s v="EGASA31012993G-3HI"/>
    <s v="Emp. de Generaci¢n El‚ctrica de Arequipa S. A."/>
    <x v="15"/>
    <x v="15"/>
    <s v="C. H. Charcani II"/>
    <x v="224"/>
    <x v="4"/>
    <x v="4"/>
    <x v="39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142.04"/>
    <n v="0.14204"/>
    <m/>
    <n v="2.1666666666666667E-2"/>
    <n v="1.8333333333333333E-2"/>
    <n v="7.6479999999999997"/>
    <n v="0"/>
    <n v="29"/>
    <s v="BASE DE DATOS"/>
    <m/>
  </r>
  <r>
    <s v="20"/>
    <x v="1"/>
    <s v="EGASA"/>
    <s v="31013093"/>
    <s v="31013093"/>
    <x v="4"/>
    <s v="G-1"/>
    <s v="S"/>
    <n v="2.3199999999999998"/>
    <n v="2.2450000000000001"/>
    <n v="402.85"/>
    <n v="1190.6010000000001"/>
    <n v="1593.451"/>
    <n v="5.43"/>
    <n v="690.35"/>
    <n v="0"/>
    <m/>
    <m/>
    <x v="0"/>
    <s v="EGASA31013093G-1HI"/>
    <s v="Emp. de Generaci¢n El‚ctrica de Arequipa S. A."/>
    <x v="15"/>
    <x v="15"/>
    <s v="C. H. Charcani III"/>
    <x v="225"/>
    <x v="4"/>
    <x v="4"/>
    <x v="37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1593.451"/>
    <n v="1.593451"/>
    <m/>
    <n v="0.19333333333333333"/>
    <n v="0.18708333333333335"/>
    <n v="7.6479999999999997"/>
    <n v="0"/>
    <n v="29"/>
    <s v="BASE DE DATOS"/>
    <m/>
  </r>
  <r>
    <s v="20"/>
    <x v="1"/>
    <s v="EGASA"/>
    <s v="31013093"/>
    <s v="31013093"/>
    <x v="4"/>
    <s v="G-2"/>
    <s v="S"/>
    <n v="2.3199999999999998"/>
    <n v="2.3199999999999998"/>
    <n v="392.87799999999999"/>
    <n v="1182.44"/>
    <n v="1575.318"/>
    <n v="5.4"/>
    <n v="675.25"/>
    <n v="15.28"/>
    <m/>
    <m/>
    <x v="0"/>
    <s v="EGASA31013093G-2HI"/>
    <s v="Emp. de Generaci¢n El‚ctrica de Arequipa S. A."/>
    <x v="15"/>
    <x v="15"/>
    <s v="C. H. Charcani III"/>
    <x v="225"/>
    <x v="4"/>
    <x v="4"/>
    <x v="38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1575.318"/>
    <n v="1.575318"/>
    <m/>
    <n v="0.19333333333333333"/>
    <n v="0.19333333333333333"/>
    <n v="7.6479999999999997"/>
    <n v="0"/>
    <n v="29"/>
    <s v="BASE DE DATOS"/>
    <m/>
  </r>
  <r>
    <s v="20"/>
    <x v="1"/>
    <s v="EGASA"/>
    <s v="11013293"/>
    <s v="11013293"/>
    <x v="4"/>
    <s v="G-1"/>
    <s v="S"/>
    <n v="5.2"/>
    <n v="5.0410000000000004"/>
    <n v="822.66800000000001"/>
    <n v="2301.4839999999999"/>
    <n v="3124.152"/>
    <n v="12.05"/>
    <n v="673.87"/>
    <n v="10.08"/>
    <m/>
    <m/>
    <x v="0"/>
    <s v="EGASA11013293G-1HI"/>
    <s v="Emp. de Generaci¢n El‚ctrica de Arequipa S. A."/>
    <x v="15"/>
    <x v="15"/>
    <s v="C. H. Charcani IV"/>
    <x v="226"/>
    <x v="4"/>
    <x v="4"/>
    <x v="37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3124.152"/>
    <n v="3.124152"/>
    <m/>
    <n v="0.43333333333333335"/>
    <n v="0.42008333333333336"/>
    <n v="7.6479999999999997"/>
    <n v="0"/>
    <n v="29"/>
    <s v="BASE DE DATOS"/>
    <m/>
  </r>
  <r>
    <s v="20"/>
    <x v="1"/>
    <s v="EGASA"/>
    <s v="11013293"/>
    <s v="11013293"/>
    <x v="4"/>
    <s v="G-2"/>
    <s v="S"/>
    <n v="5.2"/>
    <n v="5.056"/>
    <n v="817.31100000000004"/>
    <n v="2389.1889999999999"/>
    <n v="3206.5"/>
    <n v="0"/>
    <n v="691.82"/>
    <n v="4.18"/>
    <m/>
    <m/>
    <x v="0"/>
    <s v="EGASA11013293G-2HI"/>
    <s v="Emp. de Generaci¢n El‚ctrica de Arequipa S. A."/>
    <x v="15"/>
    <x v="15"/>
    <s v="C. H. Charcani IV"/>
    <x v="226"/>
    <x v="4"/>
    <x v="4"/>
    <x v="38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3206.5"/>
    <n v="3.2065000000000001"/>
    <m/>
    <n v="0.43333333333333335"/>
    <n v="0.42133333333333334"/>
    <n v="7.6479999999999997"/>
    <n v="0"/>
    <n v="29"/>
    <s v="BASE DE DATOS"/>
    <m/>
  </r>
  <r>
    <s v="20"/>
    <x v="1"/>
    <s v="EGASA"/>
    <s v="11013293"/>
    <s v="11013293"/>
    <x v="4"/>
    <s v="G-3"/>
    <s v="S"/>
    <n v="5.2"/>
    <n v="5.2"/>
    <n v="828.399"/>
    <n v="2401.8530000000001"/>
    <n v="3230.252"/>
    <n v="0"/>
    <n v="690.58"/>
    <n v="5.42"/>
    <m/>
    <m/>
    <x v="0"/>
    <s v="EGASA11013293G-3HI"/>
    <s v="Emp. de Generaci¢n El‚ctrica de Arequipa S. A."/>
    <x v="15"/>
    <x v="15"/>
    <s v="C. H. Charcani IV"/>
    <x v="226"/>
    <x v="4"/>
    <x v="4"/>
    <x v="39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3230.252"/>
    <n v="3.2302520000000001"/>
    <m/>
    <n v="0.43333333333333335"/>
    <n v="0.43333333333333335"/>
    <n v="7.6479999999999997"/>
    <n v="0"/>
    <n v="29"/>
    <s v="BASE DE DATOS"/>
    <m/>
  </r>
  <r>
    <s v="20"/>
    <x v="1"/>
    <s v="EGASA"/>
    <s v="11014193"/>
    <s v="11014193"/>
    <x v="4"/>
    <s v="G-1"/>
    <s v="S"/>
    <n v="48.45"/>
    <n v="48.119"/>
    <n v="7560.8549999999996"/>
    <n v="20785.313999999998"/>
    <n v="28346.169000000002"/>
    <n v="4.6500000000000004"/>
    <n v="660.52"/>
    <n v="0"/>
    <m/>
    <m/>
    <x v="0"/>
    <s v="EGASA11014193G-1HI"/>
    <s v="Emp. de Generaci¢n El‚ctrica de Arequipa S. A."/>
    <x v="15"/>
    <x v="15"/>
    <s v="C. H. Charcani V"/>
    <x v="227"/>
    <x v="4"/>
    <x v="4"/>
    <x v="37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28346.169000000002"/>
    <n v="28.346169000000003"/>
    <m/>
    <n v="4.0375000000000005"/>
    <n v="4.0099166666666664"/>
    <n v="7.6479999999999997"/>
    <n v="-3.637978807091713E-12"/>
    <n v="29"/>
    <s v="BASE DE DATOS"/>
    <m/>
  </r>
  <r>
    <s v="20"/>
    <x v="1"/>
    <s v="EGASA"/>
    <s v="11014193"/>
    <s v="11014193"/>
    <x v="4"/>
    <s v="G-2"/>
    <s v="S"/>
    <n v="48.45"/>
    <n v="48.161999999999999"/>
    <n v="7590.9669999999996"/>
    <n v="19203.883999999998"/>
    <n v="26794.850999999999"/>
    <n v="0"/>
    <n v="615.13"/>
    <n v="0"/>
    <m/>
    <m/>
    <x v="0"/>
    <s v="EGASA11014193G-2HI"/>
    <s v="Emp. de Generaci¢n El‚ctrica de Arequipa S. A."/>
    <x v="15"/>
    <x v="15"/>
    <s v="C. H. Charcani V"/>
    <x v="227"/>
    <x v="4"/>
    <x v="4"/>
    <x v="38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26794.850999999999"/>
    <n v="26.794850999999998"/>
    <m/>
    <n v="4.0375000000000005"/>
    <n v="4.0134999999999996"/>
    <n v="7.6479999999999997"/>
    <n v="0"/>
    <n v="29"/>
    <s v="BASE DE DATOS"/>
    <m/>
  </r>
  <r>
    <s v="20"/>
    <x v="1"/>
    <s v="EGASA"/>
    <s v="11014193"/>
    <s v="11014193"/>
    <x v="4"/>
    <s v="G-3"/>
    <s v="S"/>
    <n v="48.45"/>
    <n v="48.241"/>
    <n v="7600.9409999999998"/>
    <n v="20469.008999999998"/>
    <n v="28069.95"/>
    <n v="0"/>
    <n v="656.28"/>
    <n v="0"/>
    <m/>
    <m/>
    <x v="0"/>
    <s v="EGASA11014193G-3HI"/>
    <s v="Emp. de Generaci¢n El‚ctrica de Arequipa S. A."/>
    <x v="15"/>
    <x v="15"/>
    <s v="C. H. Charcani V"/>
    <x v="227"/>
    <x v="4"/>
    <x v="4"/>
    <x v="39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28069.95"/>
    <n v="28.069950000000002"/>
    <m/>
    <n v="4.0375000000000005"/>
    <n v="4.0284166666666668"/>
    <n v="7.6479999999999997"/>
    <n v="-3.637978807091713E-12"/>
    <n v="29"/>
    <s v="BASE DE DATOS"/>
    <m/>
  </r>
  <r>
    <s v="20"/>
    <x v="1"/>
    <s v="EGASA"/>
    <s v="31013393"/>
    <s v="31013393"/>
    <x v="4"/>
    <s v="G-1"/>
    <s v="S"/>
    <n v="8.9600000000000009"/>
    <n v="8.9469999999999992"/>
    <n v="1330.019"/>
    <n v="3767.8359999999998"/>
    <n v="5097.8549999999996"/>
    <n v="4.67"/>
    <n v="682.45"/>
    <n v="8.7799999999999994"/>
    <m/>
    <m/>
    <x v="0"/>
    <s v="EGASA31013393G-1HI"/>
    <s v="Emp. de Generaci¢n El‚ctrica de Arequipa S. A."/>
    <x v="15"/>
    <x v="15"/>
    <s v="C. H. Charcani VI"/>
    <x v="228"/>
    <x v="4"/>
    <x v="4"/>
    <x v="37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5097.8549999999996"/>
    <n v="5.0978549999999991"/>
    <m/>
    <n v="0.7466666666666667"/>
    <n v="0.74558333333333326"/>
    <n v="7.6479999999999997"/>
    <n v="0"/>
    <n v="29"/>
    <s v="BASE DE DATOS"/>
    <m/>
  </r>
  <r>
    <s v="20"/>
    <x v="1"/>
    <s v="EGASA"/>
    <s v="31012893"/>
    <s v="31012893"/>
    <x v="4"/>
    <s v="G-2"/>
    <s v="S"/>
    <n v="0.88"/>
    <n v="0.86"/>
    <n v="137.71899999999999"/>
    <n v="413.22899999999998"/>
    <n v="550.94799999999998"/>
    <n v="0"/>
    <n v="696"/>
    <n v="0"/>
    <m/>
    <m/>
    <x v="0"/>
    <s v="EGASA31012893G-2HI"/>
    <s v="Emp. de Generaci¢n El‚ctrica de Arequipa S. A."/>
    <x v="15"/>
    <x v="15"/>
    <s v="C. H. Charcani I"/>
    <x v="223"/>
    <x v="4"/>
    <x v="4"/>
    <x v="38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550.94799999999998"/>
    <n v="0.55094799999999999"/>
    <m/>
    <n v="7.3333333333333334E-2"/>
    <n v="7.166666666666667E-2"/>
    <n v="7.6479999999999997"/>
    <n v="0"/>
    <n v="29"/>
    <s v="BASE DE DATOS"/>
    <m/>
  </r>
  <r>
    <s v="20"/>
    <x v="2"/>
    <s v="EGASA"/>
    <s v="31012893"/>
    <s v="31012893"/>
    <x v="4"/>
    <s v="G-1"/>
    <s v="S"/>
    <n v="0.88"/>
    <n v="0.86"/>
    <n v="151.50399999999999"/>
    <n v="449.57400000000001"/>
    <n v="601.07799999999997"/>
    <n v="5.57"/>
    <n v="718.43"/>
    <n v="0"/>
    <m/>
    <m/>
    <x v="0"/>
    <s v="EGASA31012893G-1HI"/>
    <s v="Emp. de Generaci¢n El‚ctrica de Arequipa S. A."/>
    <x v="15"/>
    <x v="15"/>
    <s v="C. H. Charcani I"/>
    <x v="223"/>
    <x v="4"/>
    <x v="4"/>
    <x v="37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601.07799999999997"/>
    <n v="0.601078"/>
    <m/>
    <n v="7.3333333333333334E-2"/>
    <n v="7.2333333333333333E-2"/>
    <n v="7.6479999999999997"/>
    <n v="0"/>
    <n v="29"/>
    <s v="BASE DE DATOS"/>
    <m/>
  </r>
  <r>
    <s v="20"/>
    <x v="2"/>
    <s v="EGASA"/>
    <s v="31012893"/>
    <s v="31012893"/>
    <x v="4"/>
    <s v="G-2"/>
    <s v="S"/>
    <n v="0.88"/>
    <n v="0.86"/>
    <n v="150.749"/>
    <n v="447.601"/>
    <n v="598.35"/>
    <n v="0"/>
    <n v="718.5"/>
    <n v="0"/>
    <m/>
    <m/>
    <x v="0"/>
    <s v="EGASA31012893G-2HI"/>
    <s v="Emp. de Generaci¢n El‚ctrica de Arequipa S. A."/>
    <x v="15"/>
    <x v="15"/>
    <s v="C. H. Charcani I"/>
    <x v="223"/>
    <x v="4"/>
    <x v="4"/>
    <x v="38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598.35"/>
    <n v="0.59835000000000005"/>
    <m/>
    <n v="7.3333333333333334E-2"/>
    <n v="7.166666666666667E-2"/>
    <n v="7.6479999999999997"/>
    <n v="0"/>
    <n v="29"/>
    <s v="BASE DE DATOS"/>
    <m/>
  </r>
  <r>
    <s v="20"/>
    <x v="2"/>
    <s v="EGASA"/>
    <s v="31012993"/>
    <s v="31012993"/>
    <x v="4"/>
    <s v="G-1"/>
    <s v="S"/>
    <n v="0.26"/>
    <n v="0.19"/>
    <n v="33.979999999999997"/>
    <n v="101.629"/>
    <n v="135.60900000000001"/>
    <n v="1.62"/>
    <n v="722.38"/>
    <n v="0"/>
    <m/>
    <m/>
    <x v="0"/>
    <s v="EGASA31012993G-1HI"/>
    <s v="Emp. de Generaci¢n El‚ctrica de Arequipa S. A."/>
    <x v="15"/>
    <x v="15"/>
    <s v="C. H. Charcani II"/>
    <x v="224"/>
    <x v="4"/>
    <x v="4"/>
    <x v="37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135.60900000000001"/>
    <n v="0.13560900000000001"/>
    <m/>
    <n v="2.1666666666666667E-2"/>
    <n v="1.5833333333333335E-2"/>
    <n v="7.6479999999999997"/>
    <n v="0"/>
    <n v="29"/>
    <s v="BASE DE DATOS"/>
    <m/>
  </r>
  <r>
    <s v="20"/>
    <x v="2"/>
    <s v="EGASA"/>
    <s v="31012993"/>
    <s v="31012993"/>
    <x v="4"/>
    <s v="G-2"/>
    <s v="S"/>
    <n v="0.26"/>
    <n v="0.19"/>
    <n v="31.725999999999999"/>
    <n v="94.293999999999997"/>
    <n v="126.02"/>
    <n v="4.82"/>
    <n v="719.18"/>
    <n v="0"/>
    <m/>
    <m/>
    <x v="0"/>
    <s v="EGASA31012993G-2HI"/>
    <s v="Emp. de Generaci¢n El‚ctrica de Arequipa S. A."/>
    <x v="15"/>
    <x v="15"/>
    <s v="C. H. Charcani II"/>
    <x v="224"/>
    <x v="4"/>
    <x v="4"/>
    <x v="38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126.02"/>
    <n v="0.12601999999999999"/>
    <m/>
    <n v="2.1666666666666667E-2"/>
    <n v="1.5833333333333335E-2"/>
    <n v="7.6479999999999997"/>
    <n v="0"/>
    <n v="29"/>
    <s v="BASE DE DATOS"/>
    <m/>
  </r>
  <r>
    <s v="20"/>
    <x v="2"/>
    <s v="EGASA"/>
    <s v="31012993"/>
    <s v="31012993"/>
    <x v="4"/>
    <s v="G-3"/>
    <s v="S"/>
    <n v="0.26"/>
    <n v="0.22"/>
    <n v="37.191000000000003"/>
    <n v="111.17400000000001"/>
    <n v="148.36500000000001"/>
    <n v="2"/>
    <n v="722"/>
    <n v="0"/>
    <m/>
    <m/>
    <x v="0"/>
    <s v="EGASA31012993G-3HI"/>
    <s v="Emp. de Generaci¢n El‚ctrica de Arequipa S. A."/>
    <x v="15"/>
    <x v="15"/>
    <s v="C. H. Charcani II"/>
    <x v="224"/>
    <x v="4"/>
    <x v="4"/>
    <x v="39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148.36500000000001"/>
    <n v="0.148365"/>
    <m/>
    <n v="2.1666666666666667E-2"/>
    <n v="1.8333333333333333E-2"/>
    <n v="7.6479999999999997"/>
    <n v="0"/>
    <n v="29"/>
    <s v="BASE DE DATOS"/>
    <m/>
  </r>
  <r>
    <s v="20"/>
    <x v="2"/>
    <s v="EGASA"/>
    <s v="31013093"/>
    <s v="31013093"/>
    <x v="4"/>
    <s v="G-1"/>
    <s v="S"/>
    <n v="2.3199999999999998"/>
    <n v="2.2450000000000001"/>
    <n v="434.86799999999999"/>
    <n v="1283.548"/>
    <n v="1718.4159999999999"/>
    <n v="0"/>
    <n v="724"/>
    <n v="0"/>
    <m/>
    <m/>
    <x v="0"/>
    <s v="EGASA31013093G-1HI"/>
    <s v="Emp. de Generaci¢n El‚ctrica de Arequipa S. A."/>
    <x v="15"/>
    <x v="15"/>
    <s v="C. H. Charcani III"/>
    <x v="225"/>
    <x v="4"/>
    <x v="4"/>
    <x v="37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1718.4159999999999"/>
    <n v="1.7184159999999999"/>
    <m/>
    <n v="0.19333333333333333"/>
    <n v="0.18708333333333335"/>
    <n v="7.6479999999999997"/>
    <n v="0"/>
    <n v="29"/>
    <s v="BASE DE DATOS"/>
    <m/>
  </r>
  <r>
    <s v="20"/>
    <x v="2"/>
    <s v="EGASA"/>
    <s v="31013093"/>
    <s v="31013093"/>
    <x v="4"/>
    <s v="G-2"/>
    <s v="S"/>
    <n v="2.3199999999999998"/>
    <n v="2.3199999999999998"/>
    <n v="439.39699999999999"/>
    <n v="1277.596"/>
    <n v="1716.9929999999999"/>
    <n v="0"/>
    <n v="724"/>
    <n v="0"/>
    <m/>
    <m/>
    <x v="0"/>
    <s v="EGASA31013093G-2HI"/>
    <s v="Emp. de Generaci¢n El‚ctrica de Arequipa S. A."/>
    <x v="15"/>
    <x v="15"/>
    <s v="C. H. Charcani III"/>
    <x v="225"/>
    <x v="4"/>
    <x v="4"/>
    <x v="38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1716.9929999999999"/>
    <n v="1.716993"/>
    <m/>
    <n v="0.19333333333333333"/>
    <n v="0.19333333333333333"/>
    <n v="7.6479999999999997"/>
    <n v="0"/>
    <n v="29"/>
    <s v="BASE DE DATOS"/>
    <m/>
  </r>
  <r>
    <s v="20"/>
    <x v="2"/>
    <s v="EGASA"/>
    <s v="11013293"/>
    <s v="11013293"/>
    <x v="4"/>
    <s v="G-1"/>
    <s v="S"/>
    <n v="5.2"/>
    <n v="5.0410000000000004"/>
    <n v="883.63800000000003"/>
    <n v="2629.4450000000002"/>
    <n v="3513.0830000000001"/>
    <n v="4.0199999999999996"/>
    <n v="719.98"/>
    <n v="0"/>
    <m/>
    <m/>
    <x v="0"/>
    <s v="EGASA11013293G-1HI"/>
    <s v="Emp. de Generaci¢n El‚ctrica de Arequipa S. A."/>
    <x v="15"/>
    <x v="15"/>
    <s v="C. H. Charcani IV"/>
    <x v="226"/>
    <x v="4"/>
    <x v="4"/>
    <x v="37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3513.0830000000001"/>
    <n v="3.513083"/>
    <m/>
    <n v="0.43333333333333335"/>
    <n v="0.42008333333333336"/>
    <n v="7.6479999999999997"/>
    <n v="0"/>
    <n v="29"/>
    <s v="BASE DE DATOS"/>
    <m/>
  </r>
  <r>
    <s v="20"/>
    <x v="2"/>
    <s v="EGASA"/>
    <s v="11013293"/>
    <s v="11013293"/>
    <x v="4"/>
    <s v="G-2"/>
    <s v="S"/>
    <n v="5.2"/>
    <n v="5.056"/>
    <n v="885.89400000000001"/>
    <n v="2630.6379999999999"/>
    <n v="3516.5320000000002"/>
    <n v="5.68"/>
    <n v="718.32"/>
    <n v="0"/>
    <m/>
    <m/>
    <x v="0"/>
    <s v="EGASA11013293G-2HI"/>
    <s v="Emp. de Generaci¢n El‚ctrica de Arequipa S. A."/>
    <x v="15"/>
    <x v="15"/>
    <s v="C. H. Charcani IV"/>
    <x v="226"/>
    <x v="4"/>
    <x v="4"/>
    <x v="38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3516.5320000000002"/>
    <n v="3.5165320000000002"/>
    <m/>
    <n v="0.43333333333333335"/>
    <n v="0.42133333333333334"/>
    <n v="7.6479999999999997"/>
    <n v="0"/>
    <n v="29"/>
    <s v="BASE DE DATOS"/>
    <m/>
  </r>
  <r>
    <s v="20"/>
    <x v="2"/>
    <s v="EGASA"/>
    <s v="11013293"/>
    <s v="11013293"/>
    <x v="4"/>
    <s v="G-3"/>
    <s v="S"/>
    <n v="5.2"/>
    <n v="5.2"/>
    <n v="853.75099999999998"/>
    <n v="2589.3850000000002"/>
    <n v="3443.136"/>
    <n v="30.45"/>
    <n v="693.55"/>
    <n v="0"/>
    <m/>
    <m/>
    <x v="0"/>
    <s v="EGASA11013293G-3HI"/>
    <s v="Emp. de Generaci¢n El‚ctrica de Arequipa S. A."/>
    <x v="15"/>
    <x v="15"/>
    <s v="C. H. Charcani IV"/>
    <x v="226"/>
    <x v="4"/>
    <x v="4"/>
    <x v="39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3443.136"/>
    <n v="3.443136"/>
    <m/>
    <n v="0.43333333333333335"/>
    <n v="0.43333333333333335"/>
    <n v="7.6479999999999997"/>
    <n v="4.5474735088646412E-13"/>
    <n v="29"/>
    <s v="BASE DE DATOS"/>
    <m/>
  </r>
  <r>
    <s v="20"/>
    <x v="2"/>
    <s v="EGASA"/>
    <s v="11014193"/>
    <s v="11014193"/>
    <x v="4"/>
    <s v="G-1"/>
    <s v="S"/>
    <n v="48.45"/>
    <n v="48.119"/>
    <n v="8778.0259999999998"/>
    <n v="26346.452000000001"/>
    <n v="35124.478000000003"/>
    <n v="0"/>
    <n v="724"/>
    <n v="0"/>
    <m/>
    <m/>
    <x v="0"/>
    <s v="EGASA11014193G-1HI"/>
    <s v="Emp. de Generaci¢n El‚ctrica de Arequipa S. A."/>
    <x v="15"/>
    <x v="15"/>
    <s v="C. H. Charcani V"/>
    <x v="227"/>
    <x v="4"/>
    <x v="4"/>
    <x v="37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35124.478000000003"/>
    <n v="35.124478000000003"/>
    <m/>
    <n v="4.0375000000000005"/>
    <n v="4.0099166666666664"/>
    <n v="7.6479999999999997"/>
    <n v="0"/>
    <n v="29"/>
    <s v="BASE DE DATOS"/>
    <m/>
  </r>
  <r>
    <s v="20"/>
    <x v="2"/>
    <s v="EGASA"/>
    <s v="11014193"/>
    <s v="11014193"/>
    <x v="4"/>
    <s v="G-2"/>
    <s v="S"/>
    <n v="48.45"/>
    <n v="48.161999999999999"/>
    <n v="8782.223"/>
    <n v="25780.323"/>
    <n v="34562.546000000002"/>
    <n v="11.75"/>
    <n v="712.25"/>
    <n v="0"/>
    <m/>
    <m/>
    <x v="0"/>
    <s v="EGASA11014193G-2HI"/>
    <s v="Emp. de Generaci¢n El‚ctrica de Arequipa S. A."/>
    <x v="15"/>
    <x v="15"/>
    <s v="C. H. Charcani V"/>
    <x v="227"/>
    <x v="4"/>
    <x v="4"/>
    <x v="38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34562.546000000002"/>
    <n v="34.562546000000005"/>
    <m/>
    <n v="4.0375000000000005"/>
    <n v="4.0134999999999996"/>
    <n v="7.6479999999999997"/>
    <n v="0"/>
    <n v="29"/>
    <s v="BASE DE DATOS"/>
    <m/>
  </r>
  <r>
    <s v="20"/>
    <x v="2"/>
    <s v="EGASA"/>
    <s v="11014193"/>
    <s v="11014193"/>
    <x v="4"/>
    <s v="G-3"/>
    <s v="S"/>
    <n v="48.45"/>
    <n v="48.241"/>
    <n v="8771.7990000000009"/>
    <n v="26336.066999999999"/>
    <n v="35107.866000000002"/>
    <n v="0"/>
    <n v="724"/>
    <n v="0"/>
    <m/>
    <m/>
    <x v="0"/>
    <s v="EGASA11014193G-3HI"/>
    <s v="Emp. de Generaci¢n El‚ctrica de Arequipa S. A."/>
    <x v="15"/>
    <x v="15"/>
    <s v="C. H. Charcani V"/>
    <x v="227"/>
    <x v="4"/>
    <x v="4"/>
    <x v="39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35107.866000000002"/>
    <n v="35.107866000000001"/>
    <m/>
    <n v="4.0375000000000005"/>
    <n v="4.0284166666666668"/>
    <n v="7.6479999999999997"/>
    <n v="0"/>
    <n v="29"/>
    <s v="BASE DE DATOS"/>
    <m/>
  </r>
  <r>
    <s v="20"/>
    <x v="2"/>
    <s v="EGASA"/>
    <s v="31013393"/>
    <s v="31013393"/>
    <x v="4"/>
    <s v="G-1"/>
    <s v="S"/>
    <n v="8.9600000000000009"/>
    <n v="8.9469999999999992"/>
    <n v="1623.36"/>
    <n v="4843.1620000000003"/>
    <n v="6466.5219999999999"/>
    <n v="2.77"/>
    <n v="0"/>
    <n v="721.23"/>
    <m/>
    <m/>
    <x v="0"/>
    <s v="EGASA31013393G-1HI"/>
    <s v="Emp. de Generaci¢n El‚ctrica de Arequipa S. A."/>
    <x v="15"/>
    <x v="15"/>
    <s v="C. H. Charcani VI"/>
    <x v="228"/>
    <x v="4"/>
    <x v="4"/>
    <x v="37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6466.5219999999999"/>
    <n v="6.4665220000000003"/>
    <m/>
    <n v="0.7466666666666667"/>
    <n v="0.74558333333333326"/>
    <n v="7.6479999999999997"/>
    <n v="0"/>
    <n v="29"/>
    <s v="BASE DE DATOS"/>
    <m/>
  </r>
  <r>
    <s v="20"/>
    <x v="3"/>
    <s v="EGASA"/>
    <s v="31012893"/>
    <s v="31012893"/>
    <x v="4"/>
    <s v="G-1"/>
    <s v="S"/>
    <n v="0.88"/>
    <n v="0.86"/>
    <n v="87.006"/>
    <n v="265.97300000000001"/>
    <n v="352.97899999999998"/>
    <n v="0"/>
    <n v="439"/>
    <n v="281"/>
    <m/>
    <m/>
    <x v="0"/>
    <s v="EGASA31012893G-1HI"/>
    <s v="Emp. de Generaci¢n El‚ctrica de Arequipa S. A."/>
    <x v="15"/>
    <x v="15"/>
    <s v="C. H. Charcani I"/>
    <x v="223"/>
    <x v="4"/>
    <x v="4"/>
    <x v="37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352.97899999999998"/>
    <n v="0.35297899999999999"/>
    <m/>
    <n v="7.3333333333333334E-2"/>
    <n v="7.2333333333333333E-2"/>
    <n v="7.6479999999999997"/>
    <n v="5.6843418860808015E-14"/>
    <n v="29"/>
    <s v="BASE DE DATOS"/>
    <m/>
  </r>
  <r>
    <s v="20"/>
    <x v="3"/>
    <s v="EGASA"/>
    <s v="31012893"/>
    <s v="31012893"/>
    <x v="4"/>
    <s v="G-2"/>
    <s v="S"/>
    <n v="0.88"/>
    <n v="0.86"/>
    <n v="87.370999999999995"/>
    <n v="266.95699999999999"/>
    <n v="354.32799999999997"/>
    <n v="0"/>
    <n v="439.02"/>
    <n v="280.98"/>
    <m/>
    <m/>
    <x v="0"/>
    <s v="EGASA31012893G-2HI"/>
    <s v="Emp. de Generaci¢n El‚ctrica de Arequipa S. A."/>
    <x v="15"/>
    <x v="15"/>
    <s v="C. H. Charcani I"/>
    <x v="223"/>
    <x v="4"/>
    <x v="4"/>
    <x v="38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354.32799999999997"/>
    <n v="0.35432799999999998"/>
    <m/>
    <n v="7.3333333333333334E-2"/>
    <n v="7.166666666666667E-2"/>
    <n v="7.6479999999999997"/>
    <n v="0"/>
    <n v="29"/>
    <s v="BASE DE DATOS"/>
    <m/>
  </r>
  <r>
    <s v="20"/>
    <x v="3"/>
    <s v="EGASA"/>
    <s v="31012993"/>
    <s v="31012993"/>
    <x v="4"/>
    <s v="G-1"/>
    <s v="S"/>
    <n v="0.26"/>
    <n v="0.19"/>
    <n v="19.3"/>
    <n v="59.127000000000002"/>
    <n v="78.427000000000007"/>
    <n v="0"/>
    <n v="439.13"/>
    <n v="280.87"/>
    <m/>
    <m/>
    <x v="0"/>
    <s v="EGASA31012993G-1HI"/>
    <s v="Emp. de Generaci¢n El‚ctrica de Arequipa S. A."/>
    <x v="15"/>
    <x v="15"/>
    <s v="C. H. Charcani II"/>
    <x v="224"/>
    <x v="4"/>
    <x v="4"/>
    <x v="37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78.427000000000007"/>
    <n v="7.8427000000000011E-2"/>
    <m/>
    <n v="2.1666666666666667E-2"/>
    <n v="1.5833333333333335E-2"/>
    <n v="7.6479999999999997"/>
    <n v="0"/>
    <n v="29"/>
    <s v="BASE DE DATOS"/>
    <m/>
  </r>
  <r>
    <s v="20"/>
    <x v="3"/>
    <s v="EGASA"/>
    <s v="31012993"/>
    <s v="31012993"/>
    <x v="4"/>
    <s v="G-2"/>
    <s v="S"/>
    <n v="0.26"/>
    <n v="0.19"/>
    <n v="18.04"/>
    <n v="55.25"/>
    <n v="73.290000000000006"/>
    <n v="0"/>
    <n v="439.17"/>
    <n v="280.83"/>
    <m/>
    <m/>
    <x v="0"/>
    <s v="EGASA31012993G-2HI"/>
    <s v="Emp. de Generaci¢n El‚ctrica de Arequipa S. A."/>
    <x v="15"/>
    <x v="15"/>
    <s v="C. H. Charcani II"/>
    <x v="224"/>
    <x v="4"/>
    <x v="4"/>
    <x v="38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73.290000000000006"/>
    <n v="7.3290000000000008E-2"/>
    <m/>
    <n v="2.1666666666666667E-2"/>
    <n v="1.5833333333333335E-2"/>
    <n v="7.6479999999999997"/>
    <n v="-1.4210854715202004E-14"/>
    <n v="29"/>
    <s v="BASE DE DATOS"/>
    <m/>
  </r>
  <r>
    <s v="20"/>
    <x v="3"/>
    <s v="EGASA"/>
    <s v="31012993"/>
    <s v="31012993"/>
    <x v="4"/>
    <s v="G-3"/>
    <s v="S"/>
    <n v="0.26"/>
    <n v="0.22"/>
    <n v="21.335000000000001"/>
    <n v="65.403999999999996"/>
    <n v="86.739000000000004"/>
    <n v="0"/>
    <n v="439.18"/>
    <n v="280.82"/>
    <m/>
    <m/>
    <x v="0"/>
    <s v="EGASA31012993G-3HI"/>
    <s v="Emp. de Generaci¢n El‚ctrica de Arequipa S. A."/>
    <x v="15"/>
    <x v="15"/>
    <s v="C. H. Charcani II"/>
    <x v="224"/>
    <x v="4"/>
    <x v="4"/>
    <x v="39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86.739000000000004"/>
    <n v="8.6739000000000011E-2"/>
    <m/>
    <n v="2.1666666666666667E-2"/>
    <n v="1.8333333333333333E-2"/>
    <n v="7.6479999999999997"/>
    <n v="0"/>
    <n v="29"/>
    <s v="BASE DE DATOS"/>
    <m/>
  </r>
  <r>
    <s v="20"/>
    <x v="3"/>
    <s v="EGASA"/>
    <s v="31013093"/>
    <s v="31013093"/>
    <x v="4"/>
    <s v="G-1"/>
    <s v="S"/>
    <n v="2.3199999999999998"/>
    <n v="2.2450000000000001"/>
    <n v="419.85"/>
    <n v="1242.152"/>
    <n v="1662.002"/>
    <n v="6.15"/>
    <n v="713.68"/>
    <n v="0"/>
    <m/>
    <m/>
    <x v="0"/>
    <s v="EGASA31013093G-1HI"/>
    <s v="Emp. de Generaci¢n El‚ctrica de Arequipa S. A."/>
    <x v="15"/>
    <x v="15"/>
    <s v="C. H. Charcani III"/>
    <x v="225"/>
    <x v="4"/>
    <x v="4"/>
    <x v="37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1662.002"/>
    <n v="1.662002"/>
    <m/>
    <n v="0.19333333333333333"/>
    <n v="0.18708333333333335"/>
    <n v="7.6479999999999997"/>
    <n v="0"/>
    <n v="29"/>
    <s v="BASE DE DATOS"/>
    <m/>
  </r>
  <r>
    <s v="20"/>
    <x v="3"/>
    <s v="EGASA"/>
    <s v="31013093"/>
    <s v="31013093"/>
    <x v="4"/>
    <s v="G-2"/>
    <s v="S"/>
    <n v="2.3199999999999998"/>
    <n v="2.3199999999999998"/>
    <n v="420.63099999999997"/>
    <n v="1246.037"/>
    <n v="1666.6679999999999"/>
    <n v="6.12"/>
    <n v="713.87"/>
    <n v="0"/>
    <m/>
    <m/>
    <x v="0"/>
    <s v="EGASA31013093G-2HI"/>
    <s v="Emp. de Generaci¢n El‚ctrica de Arequipa S. A."/>
    <x v="15"/>
    <x v="15"/>
    <s v="C. H. Charcani III"/>
    <x v="225"/>
    <x v="4"/>
    <x v="4"/>
    <x v="38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1666.6679999999999"/>
    <n v="1.6666679999999998"/>
    <m/>
    <n v="0.19333333333333333"/>
    <n v="0.19333333333333333"/>
    <n v="7.6479999999999997"/>
    <n v="2.2737367544323206E-13"/>
    <n v="29"/>
    <s v="BASE DE DATOS"/>
    <m/>
  </r>
  <r>
    <s v="20"/>
    <x v="3"/>
    <s v="EGASA"/>
    <s v="11013293"/>
    <s v="11013293"/>
    <x v="4"/>
    <s v="G-1"/>
    <s v="S"/>
    <n v="5.2"/>
    <n v="5.0410000000000004"/>
    <n v="853.68799999999999"/>
    <n v="2463.6909999999998"/>
    <n v="3317.3789999999999"/>
    <n v="11.12"/>
    <n v="708.7"/>
    <n v="0"/>
    <m/>
    <m/>
    <x v="0"/>
    <s v="EGASA11013293G-1HI"/>
    <s v="Emp. de Generaci¢n El‚ctrica de Arequipa S. A."/>
    <x v="15"/>
    <x v="15"/>
    <s v="C. H. Charcani IV"/>
    <x v="226"/>
    <x v="4"/>
    <x v="4"/>
    <x v="37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3317.3789999999999"/>
    <n v="3.3173789999999999"/>
    <m/>
    <n v="0.43333333333333335"/>
    <n v="0.42008333333333336"/>
    <n v="7.6479999999999997"/>
    <n v="0"/>
    <n v="29"/>
    <s v="BASE DE DATOS"/>
    <m/>
  </r>
  <r>
    <s v="20"/>
    <x v="3"/>
    <s v="EGASA"/>
    <s v="11013293"/>
    <s v="11013293"/>
    <x v="4"/>
    <s v="G-2"/>
    <s v="S"/>
    <n v="5.2"/>
    <n v="5.0410000000000004"/>
    <n v="853.23800000000006"/>
    <n v="2521.0129999999999"/>
    <n v="3374.2510000000002"/>
    <n v="5.73"/>
    <n v="714.27"/>
    <n v="0"/>
    <m/>
    <m/>
    <x v="0"/>
    <s v="EGASA11013293G-2HI"/>
    <s v="Emp. de Generaci¢n El‚ctrica de Arequipa S. A."/>
    <x v="15"/>
    <x v="15"/>
    <s v="C. H. Charcani IV"/>
    <x v="226"/>
    <x v="4"/>
    <x v="4"/>
    <x v="38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3374.2510000000002"/>
    <n v="3.3742510000000001"/>
    <m/>
    <n v="0.43333333333333335"/>
    <n v="0.42133333333333334"/>
    <n v="7.6479999999999997"/>
    <n v="0"/>
    <n v="29"/>
    <s v="BASE DE DATOS"/>
    <m/>
  </r>
  <r>
    <s v="20"/>
    <x v="3"/>
    <s v="EGASA"/>
    <s v="11013293"/>
    <s v="11013293"/>
    <x v="4"/>
    <s v="G-3"/>
    <s v="S"/>
    <n v="5.2"/>
    <n v="5.2"/>
    <n v="853.29100000000005"/>
    <n v="2435.6179999999999"/>
    <n v="3288.9090000000001"/>
    <n v="12.17"/>
    <n v="695.65"/>
    <n v="11.83"/>
    <m/>
    <m/>
    <x v="0"/>
    <s v="EGASA11013293G-3HI"/>
    <s v="Emp. de Generaci¢n El‚ctrica de Arequipa S. A."/>
    <x v="15"/>
    <x v="15"/>
    <s v="C. H. Charcani IV"/>
    <x v="226"/>
    <x v="4"/>
    <x v="4"/>
    <x v="39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3288.9090000000001"/>
    <n v="3.2889090000000003"/>
    <m/>
    <n v="0.43333333333333335"/>
    <n v="0.43333333333333335"/>
    <n v="7.6479999999999997"/>
    <n v="0"/>
    <n v="29"/>
    <s v="BASE DE DATOS"/>
    <m/>
  </r>
  <r>
    <s v="20"/>
    <x v="3"/>
    <s v="EGASA"/>
    <s v="11014193"/>
    <s v="11014193"/>
    <x v="4"/>
    <s v="G-1"/>
    <s v="S"/>
    <n v="48.45"/>
    <n v="48.119"/>
    <n v="8040.6729999999998"/>
    <n v="21907.91"/>
    <n v="29948.582999999999"/>
    <n v="11.65"/>
    <n v="708.28"/>
    <n v="0"/>
    <m/>
    <m/>
    <x v="0"/>
    <s v="EGASA11014193G-1HI"/>
    <s v="Emp. de Generaci¢n El‚ctrica de Arequipa S. A."/>
    <x v="15"/>
    <x v="15"/>
    <s v="C. H. Charcani V"/>
    <x v="227"/>
    <x v="4"/>
    <x v="4"/>
    <x v="37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29948.582999999999"/>
    <n v="29.948582999999999"/>
    <m/>
    <n v="4.0375000000000005"/>
    <n v="4.0099166666666664"/>
    <n v="7.6479999999999997"/>
    <n v="0"/>
    <n v="29"/>
    <s v="BASE DE DATOS"/>
    <m/>
  </r>
  <r>
    <s v="20"/>
    <x v="3"/>
    <s v="EGASA"/>
    <s v="11014193"/>
    <s v="11014193"/>
    <x v="4"/>
    <s v="G-2"/>
    <s v="S"/>
    <n v="48.45"/>
    <n v="48.161999999999999"/>
    <n v="7720.9390000000003"/>
    <n v="16910.921999999999"/>
    <n v="24631.861000000001"/>
    <n v="23.55"/>
    <n v="558.47"/>
    <n v="0"/>
    <m/>
    <m/>
    <x v="0"/>
    <s v="EGASA11014193G-2HI"/>
    <s v="Emp. de Generaci¢n El‚ctrica de Arequipa S. A."/>
    <x v="15"/>
    <x v="15"/>
    <s v="C. H. Charcani V"/>
    <x v="227"/>
    <x v="4"/>
    <x v="4"/>
    <x v="38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24631.861000000001"/>
    <n v="24.631861000000001"/>
    <m/>
    <n v="4.0375000000000005"/>
    <n v="4.0134999999999996"/>
    <n v="7.6479999999999997"/>
    <n v="-3.637978807091713E-12"/>
    <n v="29"/>
    <s v="BASE DE DATOS"/>
    <m/>
  </r>
  <r>
    <s v="20"/>
    <x v="3"/>
    <s v="EGASA"/>
    <s v="11014193"/>
    <s v="11014193"/>
    <x v="4"/>
    <s v="G-3"/>
    <s v="S"/>
    <n v="48.45"/>
    <n v="48.241"/>
    <n v="8036.6729999999998"/>
    <n v="21884.478999999999"/>
    <n v="29921.151999999998"/>
    <n v="11.73"/>
    <n v="708.23"/>
    <n v="0"/>
    <m/>
    <m/>
    <x v="0"/>
    <s v="EGASA11014193G-3HI"/>
    <s v="Emp. de Generaci¢n El‚ctrica de Arequipa S. A."/>
    <x v="15"/>
    <x v="15"/>
    <s v="C. H. Charcani V"/>
    <x v="227"/>
    <x v="4"/>
    <x v="4"/>
    <x v="39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29921.151999999998"/>
    <n v="29.921151999999999"/>
    <m/>
    <n v="4.0375000000000005"/>
    <n v="4.0284166666666668"/>
    <n v="7.6479999999999997"/>
    <n v="0"/>
    <n v="29"/>
    <s v="BASE DE DATOS"/>
    <m/>
  </r>
  <r>
    <s v="20"/>
    <x v="3"/>
    <s v="EGASA"/>
    <s v="31013393"/>
    <s v="31013393"/>
    <x v="4"/>
    <s v="G-1"/>
    <s v="S"/>
    <n v="8.9600000000000009"/>
    <n v="8.9469999999999992"/>
    <n v="1561.923"/>
    <n v="4554.9129999999996"/>
    <n v="6116.8360000000002"/>
    <n v="11.07"/>
    <n v="707.82"/>
    <n v="0.68"/>
    <m/>
    <m/>
    <x v="0"/>
    <s v="EGASA31013393G-1HI"/>
    <s v="Emp. de Generaci¢n El‚ctrica de Arequipa S. A."/>
    <x v="15"/>
    <x v="15"/>
    <s v="C. H. Charcani VI"/>
    <x v="228"/>
    <x v="4"/>
    <x v="4"/>
    <x v="37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6116.8360000000002"/>
    <n v="6.1168360000000002"/>
    <m/>
    <n v="0.7466666666666667"/>
    <n v="0.74558333333333326"/>
    <n v="7.6479999999999997"/>
    <n v="-9.0949470177292824E-13"/>
    <n v="29"/>
    <s v="BASE DE DATOS"/>
    <m/>
  </r>
  <r>
    <s v="20"/>
    <x v="4"/>
    <s v="EGASA"/>
    <s v="31012893"/>
    <s v="31012893"/>
    <x v="4"/>
    <s v="G-1"/>
    <s v="S"/>
    <n v="0.88"/>
    <n v="0.86"/>
    <n v="139.36199999999999"/>
    <n v="404.68299999999999"/>
    <n v="544.04499999999996"/>
    <n v="5.93"/>
    <n v="668.15"/>
    <n v="49.92"/>
    <m/>
    <m/>
    <x v="0"/>
    <s v="EGASA31012893G-1HI"/>
    <s v="Emp. de Generaci¢n El‚ctrica de Arequipa S. A."/>
    <x v="15"/>
    <x v="15"/>
    <s v="C. H. Charcani I"/>
    <x v="223"/>
    <x v="4"/>
    <x v="4"/>
    <x v="37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544.04499999999996"/>
    <n v="0.544045"/>
    <m/>
    <n v="7.3333333333333334E-2"/>
    <n v="7.2333333333333333E-2"/>
    <n v="7.6479999999999997"/>
    <n v="0"/>
    <n v="29"/>
    <s v="BASE DE DATOS"/>
    <m/>
  </r>
  <r>
    <s v="20"/>
    <x v="4"/>
    <s v="EGASA"/>
    <s v="31012893"/>
    <s v="31012893"/>
    <x v="4"/>
    <s v="G-2"/>
    <s v="S"/>
    <n v="0.88"/>
    <n v="0.86"/>
    <n v="132.16800000000001"/>
    <n v="379.096"/>
    <n v="511.26400000000001"/>
    <n v="0"/>
    <n v="634.82000000000005"/>
    <n v="89.18"/>
    <m/>
    <m/>
    <x v="0"/>
    <s v="EGASA31012893G-2HI"/>
    <s v="Emp. de Generaci¢n El‚ctrica de Arequipa S. A."/>
    <x v="15"/>
    <x v="15"/>
    <s v="C. H. Charcani I"/>
    <x v="223"/>
    <x v="4"/>
    <x v="4"/>
    <x v="38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511.26400000000001"/>
    <n v="0.51126400000000005"/>
    <m/>
    <n v="7.3333333333333334E-2"/>
    <n v="7.166666666666667E-2"/>
    <n v="7.6479999999999997"/>
    <n v="0"/>
    <n v="29"/>
    <s v="BASE DE DATOS"/>
    <m/>
  </r>
  <r>
    <s v="20"/>
    <x v="4"/>
    <s v="EGASA"/>
    <s v="31012993"/>
    <s v="31012993"/>
    <x v="4"/>
    <s v="G-1"/>
    <s v="S"/>
    <n v="0.26"/>
    <n v="0.19"/>
    <n v="28.456"/>
    <n v="82.853999999999999"/>
    <n v="111.31"/>
    <n v="3.05"/>
    <n v="606.72"/>
    <n v="114.23"/>
    <m/>
    <m/>
    <x v="0"/>
    <s v="EGASA31012993G-1HI"/>
    <s v="Emp. de Generaci¢n El‚ctrica de Arequipa S. A."/>
    <x v="15"/>
    <x v="15"/>
    <s v="C. H. Charcani II"/>
    <x v="224"/>
    <x v="4"/>
    <x v="4"/>
    <x v="37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111.31"/>
    <n v="0.11131000000000001"/>
    <m/>
    <n v="2.1666666666666667E-2"/>
    <n v="1.5833333333333335E-2"/>
    <n v="7.6479999999999997"/>
    <n v="0"/>
    <n v="29"/>
    <s v="BASE DE DATOS"/>
    <m/>
  </r>
  <r>
    <s v="20"/>
    <x v="4"/>
    <s v="EGASA"/>
    <s v="31012993"/>
    <s v="31012993"/>
    <x v="4"/>
    <s v="G-2"/>
    <s v="S"/>
    <n v="0.26"/>
    <n v="0.19"/>
    <n v="27.065000000000001"/>
    <n v="78.3"/>
    <n v="105.36499999999999"/>
    <n v="5.5"/>
    <n v="603.88"/>
    <n v="114.62"/>
    <m/>
    <m/>
    <x v="0"/>
    <s v="EGASA31012993G-2HI"/>
    <s v="Emp. de Generaci¢n El‚ctrica de Arequipa S. A."/>
    <x v="15"/>
    <x v="15"/>
    <s v="C. H. Charcani II"/>
    <x v="224"/>
    <x v="4"/>
    <x v="4"/>
    <x v="38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105.36499999999999"/>
    <n v="0.105365"/>
    <m/>
    <n v="2.1666666666666667E-2"/>
    <n v="1.5833333333333335E-2"/>
    <n v="7.6479999999999997"/>
    <n v="0"/>
    <n v="29"/>
    <s v="BASE DE DATOS"/>
    <m/>
  </r>
  <r>
    <s v="20"/>
    <x v="4"/>
    <s v="EGASA"/>
    <s v="31012993"/>
    <s v="31012993"/>
    <x v="4"/>
    <s v="G-3"/>
    <s v="S"/>
    <n v="0.26"/>
    <n v="0.22"/>
    <n v="30.683"/>
    <n v="89.224000000000004"/>
    <n v="119.907"/>
    <n v="2.87"/>
    <n v="606.13"/>
    <n v="115"/>
    <m/>
    <m/>
    <x v="0"/>
    <s v="EGASA31012993G-3HI"/>
    <s v="Emp. de Generaci¢n El‚ctrica de Arequipa S. A."/>
    <x v="15"/>
    <x v="15"/>
    <s v="C. H. Charcani II"/>
    <x v="224"/>
    <x v="4"/>
    <x v="4"/>
    <x v="39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119.907"/>
    <n v="0.119907"/>
    <m/>
    <n v="2.1666666666666667E-2"/>
    <n v="1.8333333333333333E-2"/>
    <n v="7.6479999999999997"/>
    <n v="1.4210854715202004E-14"/>
    <n v="29"/>
    <s v="BASE DE DATOS"/>
    <m/>
  </r>
  <r>
    <s v="20"/>
    <x v="4"/>
    <s v="EGASA"/>
    <s v="31013093"/>
    <s v="31013093"/>
    <x v="4"/>
    <s v="G-1"/>
    <s v="S"/>
    <n v="2.3199999999999998"/>
    <n v="2.2450000000000001"/>
    <n v="430.803"/>
    <n v="1290.4739999999999"/>
    <n v="1721.277"/>
    <n v="0"/>
    <n v="724"/>
    <n v="0"/>
    <m/>
    <m/>
    <x v="0"/>
    <s v="EGASA31013093G-1HI"/>
    <s v="Emp. de Generaci¢n El‚ctrica de Arequipa S. A."/>
    <x v="15"/>
    <x v="15"/>
    <s v="C. H. Charcani III"/>
    <x v="225"/>
    <x v="4"/>
    <x v="4"/>
    <x v="37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1721.277"/>
    <n v="1.7212769999999999"/>
    <m/>
    <n v="0.19333333333333333"/>
    <n v="0.18708333333333335"/>
    <n v="7.6479999999999997"/>
    <n v="0"/>
    <n v="29"/>
    <s v="BASE DE DATOS"/>
    <m/>
  </r>
  <r>
    <s v="20"/>
    <x v="4"/>
    <s v="EGASA"/>
    <s v="31013093"/>
    <s v="31013093"/>
    <x v="4"/>
    <s v="G-2"/>
    <s v="S"/>
    <n v="2.3199999999999998"/>
    <n v="2.3199999999999998"/>
    <n v="427.75"/>
    <n v="1279.643"/>
    <n v="1707.393"/>
    <n v="0"/>
    <n v="722.7"/>
    <n v="1.3"/>
    <m/>
    <m/>
    <x v="0"/>
    <s v="EGASA31013093G-2HI"/>
    <s v="Emp. de Generaci¢n El‚ctrica de Arequipa S. A."/>
    <x v="15"/>
    <x v="15"/>
    <s v="C. H. Charcani III"/>
    <x v="225"/>
    <x v="4"/>
    <x v="4"/>
    <x v="38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1707.393"/>
    <n v="1.7073929999999999"/>
    <m/>
    <n v="0.19333333333333333"/>
    <n v="0.19333333333333333"/>
    <n v="7.6479999999999997"/>
    <n v="0"/>
    <n v="29"/>
    <s v="BASE DE DATOS"/>
    <m/>
  </r>
  <r>
    <s v="20"/>
    <x v="4"/>
    <s v="EGASA"/>
    <s v="11013293"/>
    <s v="11013293"/>
    <x v="4"/>
    <s v="G-1"/>
    <s v="S"/>
    <n v="5.2"/>
    <n v="5.0410000000000004"/>
    <n v="720.87599999999998"/>
    <n v="2108.63"/>
    <n v="2829.5059999999999"/>
    <n v="5.93"/>
    <n v="718.07"/>
    <n v="0"/>
    <m/>
    <m/>
    <x v="0"/>
    <s v="EGASA11013293G-1HI"/>
    <s v="Emp. de Generaci¢n El‚ctrica de Arequipa S. A."/>
    <x v="15"/>
    <x v="15"/>
    <s v="C. H. Charcani IV"/>
    <x v="226"/>
    <x v="4"/>
    <x v="4"/>
    <x v="37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2829.5059999999999"/>
    <n v="2.8295059999999999"/>
    <m/>
    <n v="0.43333333333333335"/>
    <n v="0.42008333333333336"/>
    <n v="7.6479999999999997"/>
    <n v="4.5474735088646412E-13"/>
    <n v="29"/>
    <s v="BASE DE DATOS"/>
    <m/>
  </r>
  <r>
    <s v="20"/>
    <x v="4"/>
    <s v="EGASA"/>
    <s v="11013293"/>
    <s v="11013293"/>
    <x v="4"/>
    <s v="G-2"/>
    <s v="S"/>
    <n v="5.2"/>
    <n v="5.0410000000000004"/>
    <n v="750.06"/>
    <n v="2236.2539999999999"/>
    <n v="2986.3139999999999"/>
    <n v="9.68"/>
    <n v="714.32"/>
    <n v="0"/>
    <m/>
    <m/>
    <x v="0"/>
    <s v="EGASA11013293G-2HI"/>
    <s v="Emp. de Generaci¢n El‚ctrica de Arequipa S. A."/>
    <x v="15"/>
    <x v="15"/>
    <s v="C. H. Charcani IV"/>
    <x v="226"/>
    <x v="4"/>
    <x v="4"/>
    <x v="38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2986.3139999999999"/>
    <n v="2.9863139999999997"/>
    <m/>
    <n v="0.43333333333333335"/>
    <n v="0.42133333333333334"/>
    <n v="7.6479999999999997"/>
    <n v="0"/>
    <n v="29"/>
    <s v="BASE DE DATOS"/>
    <m/>
  </r>
  <r>
    <s v="20"/>
    <x v="4"/>
    <s v="EGASA"/>
    <s v="11014193"/>
    <s v="11014193"/>
    <x v="4"/>
    <s v="G-1"/>
    <s v="S"/>
    <n v="48.45"/>
    <n v="48.119"/>
    <n v="6904.107"/>
    <n v="15177.311"/>
    <n v="22081.418000000001"/>
    <n v="24.33"/>
    <n v="690.53"/>
    <n v="0"/>
    <m/>
    <m/>
    <x v="0"/>
    <s v="EGASA11014193G-1HI"/>
    <s v="Emp. de Generaci¢n El‚ctrica de Arequipa S. A."/>
    <x v="15"/>
    <x v="15"/>
    <s v="C. H. Charcani V"/>
    <x v="227"/>
    <x v="4"/>
    <x v="4"/>
    <x v="37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22081.418000000001"/>
    <n v="22.081418000000003"/>
    <m/>
    <n v="4.0375000000000005"/>
    <n v="4.0099166666666664"/>
    <n v="7.6479999999999997"/>
    <n v="-3.637978807091713E-12"/>
    <n v="29"/>
    <s v="BASE DE DATOS"/>
    <m/>
  </r>
  <r>
    <s v="20"/>
    <x v="4"/>
    <s v="EGASA"/>
    <s v="11014193"/>
    <s v="11014193"/>
    <x v="4"/>
    <s v="G-2"/>
    <s v="S"/>
    <n v="48.45"/>
    <n v="48.161999999999999"/>
    <n v="5725.6149999999998"/>
    <n v="3522.2689999999998"/>
    <n v="9247.884"/>
    <n v="17.25"/>
    <n v="296.57"/>
    <n v="0"/>
    <m/>
    <m/>
    <x v="0"/>
    <s v="EGASA11014193G-2HI"/>
    <s v="Emp. de Generaci¢n El‚ctrica de Arequipa S. A."/>
    <x v="15"/>
    <x v="15"/>
    <s v="C. H. Charcani V"/>
    <x v="227"/>
    <x v="4"/>
    <x v="4"/>
    <x v="38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9247.884"/>
    <n v="9.2478840000000009"/>
    <m/>
    <n v="4.0375000000000005"/>
    <n v="4.0134999999999996"/>
    <n v="7.6479999999999997"/>
    <n v="0"/>
    <n v="29"/>
    <s v="BASE DE DATOS"/>
    <m/>
  </r>
  <r>
    <s v="20"/>
    <x v="4"/>
    <s v="EGASA"/>
    <s v="11014193"/>
    <s v="11014193"/>
    <x v="4"/>
    <s v="G-3"/>
    <s v="S"/>
    <n v="48.45"/>
    <n v="48.241"/>
    <n v="6992.8680000000004"/>
    <n v="15962.034"/>
    <n v="22954.901999999998"/>
    <n v="11.45"/>
    <n v="712.55"/>
    <n v="0"/>
    <m/>
    <m/>
    <x v="0"/>
    <s v="EGASA11014193G-3HI"/>
    <s v="Emp. de Generaci¢n El‚ctrica de Arequipa S. A."/>
    <x v="15"/>
    <x v="15"/>
    <s v="C. H. Charcani V"/>
    <x v="227"/>
    <x v="4"/>
    <x v="4"/>
    <x v="39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22954.901999999998"/>
    <n v="22.954901999999997"/>
    <m/>
    <n v="4.0375000000000005"/>
    <n v="4.0284166666666668"/>
    <n v="7.6479999999999997"/>
    <n v="3.637978807091713E-12"/>
    <n v="29"/>
    <s v="BASE DE DATOS"/>
    <m/>
  </r>
  <r>
    <s v="20"/>
    <x v="4"/>
    <s v="EGASA"/>
    <s v="31013393"/>
    <s v="31013393"/>
    <x v="4"/>
    <s v="G-1"/>
    <s v="S"/>
    <n v="8.9600000000000009"/>
    <n v="8.9469999999999992"/>
    <n v="1349.4960000000001"/>
    <n v="3954.2440000000001"/>
    <n v="5303.74"/>
    <n v="5.93"/>
    <n v="718.07"/>
    <n v="0"/>
    <m/>
    <m/>
    <x v="0"/>
    <s v="EGASA31013393G-1HI"/>
    <s v="Emp. de Generaci¢n El‚ctrica de Arequipa S. A."/>
    <x v="15"/>
    <x v="15"/>
    <s v="C. H. Charcani VI"/>
    <x v="228"/>
    <x v="4"/>
    <x v="4"/>
    <x v="37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5303.74"/>
    <n v="5.3037399999999995"/>
    <m/>
    <n v="0.7466666666666667"/>
    <n v="0.74558333333333326"/>
    <n v="7.6479999999999997"/>
    <n v="0"/>
    <n v="29"/>
    <s v="BASE DE DATOS"/>
    <m/>
  </r>
  <r>
    <s v="20"/>
    <x v="4"/>
    <s v="EGASA"/>
    <s v="11013293"/>
    <s v="11013293"/>
    <x v="4"/>
    <s v="G-3"/>
    <s v="S"/>
    <n v="5.2"/>
    <n v="5.2"/>
    <n v="767.49400000000003"/>
    <n v="2286.7550000000001"/>
    <n v="3054.2489999999998"/>
    <n v="6.73"/>
    <n v="717.27"/>
    <n v="0"/>
    <m/>
    <m/>
    <x v="0"/>
    <s v="EGASA11013293G-3HI"/>
    <s v="Emp. de Generaci¢n El‚ctrica de Arequipa S. A."/>
    <x v="15"/>
    <x v="15"/>
    <s v="C. H. Charcani IV"/>
    <x v="226"/>
    <x v="4"/>
    <x v="4"/>
    <x v="39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3054.2489999999998"/>
    <n v="3.054249"/>
    <m/>
    <n v="0.43333333333333335"/>
    <n v="0.43333333333333335"/>
    <n v="7.6479999999999997"/>
    <n v="4.5474735088646412E-13"/>
    <n v="29"/>
    <s v="BASE DE DATOS"/>
    <m/>
  </r>
  <r>
    <s v="20"/>
    <x v="5"/>
    <s v="EGASA"/>
    <s v="31012893"/>
    <s v="31012893"/>
    <x v="4"/>
    <s v="G-1"/>
    <s v="S"/>
    <n v="0.88"/>
    <n v="0.86"/>
    <n v="149.126"/>
    <n v="444.79599999999999"/>
    <n v="593.92200000000003"/>
    <n v="0"/>
    <n v="720"/>
    <n v="0"/>
    <m/>
    <m/>
    <x v="0"/>
    <s v="EGASA31012893G-1HI"/>
    <s v="Emp. de Generaci¢n El‚ctrica de Arequipa S. A."/>
    <x v="15"/>
    <x v="15"/>
    <s v="C. H. Charcani I"/>
    <x v="223"/>
    <x v="4"/>
    <x v="4"/>
    <x v="37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593.92200000000003"/>
    <n v="0.59392200000000006"/>
    <m/>
    <n v="7.3333333333333334E-2"/>
    <n v="7.2333333333333333E-2"/>
    <n v="7.6479999999999997"/>
    <n v="0"/>
    <n v="29"/>
    <s v="BASE DE DATOS"/>
    <m/>
  </r>
  <r>
    <s v="20"/>
    <x v="5"/>
    <s v="EGASA"/>
    <s v="31012893"/>
    <s v="31012893"/>
    <x v="4"/>
    <s v="G-2"/>
    <s v="S"/>
    <n v="0.88"/>
    <n v="0.86"/>
    <n v="149.06200000000001"/>
    <n v="444.75799999999998"/>
    <n v="593.82000000000005"/>
    <n v="0"/>
    <n v="720"/>
    <n v="0"/>
    <m/>
    <m/>
    <x v="0"/>
    <s v="EGASA31012893G-2HI"/>
    <s v="Emp. de Generaci¢n El‚ctrica de Arequipa S. A."/>
    <x v="15"/>
    <x v="15"/>
    <s v="C. H. Charcani I"/>
    <x v="223"/>
    <x v="4"/>
    <x v="4"/>
    <x v="38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593.82000000000005"/>
    <n v="0.59382000000000001"/>
    <m/>
    <n v="7.3333333333333334E-2"/>
    <n v="7.166666666666667E-2"/>
    <n v="7.6479999999999997"/>
    <n v="-1.1368683772161603E-13"/>
    <n v="29"/>
    <s v="BASE DE DATOS"/>
    <m/>
  </r>
  <r>
    <s v="20"/>
    <x v="5"/>
    <s v="EGASA"/>
    <s v="31012993"/>
    <s v="31012993"/>
    <x v="4"/>
    <s v="G-1"/>
    <s v="S"/>
    <n v="0.26"/>
    <n v="0.19"/>
    <n v="33.715000000000003"/>
    <n v="100.646"/>
    <n v="134.36099999999999"/>
    <n v="0.97"/>
    <n v="719.03"/>
    <n v="0"/>
    <m/>
    <m/>
    <x v="0"/>
    <s v="EGASA31012993G-1HI"/>
    <s v="Emp. de Generaci¢n El‚ctrica de Arequipa S. A."/>
    <x v="15"/>
    <x v="15"/>
    <s v="C. H. Charcani II"/>
    <x v="224"/>
    <x v="4"/>
    <x v="4"/>
    <x v="37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134.36099999999999"/>
    <n v="0.13436099999999998"/>
    <m/>
    <n v="2.1666666666666667E-2"/>
    <n v="1.5833333333333335E-2"/>
    <n v="7.6479999999999997"/>
    <n v="0"/>
    <n v="29"/>
    <s v="BASE DE DATOS"/>
    <m/>
  </r>
  <r>
    <s v="20"/>
    <x v="5"/>
    <s v="EGASA"/>
    <s v="31012993"/>
    <s v="31012993"/>
    <x v="4"/>
    <s v="G-2"/>
    <s v="S"/>
    <n v="0.26"/>
    <n v="0.19"/>
    <n v="31.215"/>
    <n v="93.299000000000007"/>
    <n v="124.514"/>
    <n v="1.07"/>
    <n v="718.93"/>
    <n v="0"/>
    <m/>
    <m/>
    <x v="0"/>
    <s v="EGASA31012993G-2HI"/>
    <s v="Emp. de Generaci¢n El‚ctrica de Arequipa S. A."/>
    <x v="15"/>
    <x v="15"/>
    <s v="C. H. Charcani II"/>
    <x v="224"/>
    <x v="4"/>
    <x v="4"/>
    <x v="38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124.514"/>
    <n v="0.124514"/>
    <m/>
    <n v="2.1666666666666667E-2"/>
    <n v="1.5833333333333335E-2"/>
    <n v="7.6479999999999997"/>
    <n v="1.4210854715202004E-14"/>
    <n v="29"/>
    <s v="BASE DE DATOS"/>
    <m/>
  </r>
  <r>
    <s v="20"/>
    <x v="5"/>
    <s v="EGASA"/>
    <s v="31012993"/>
    <s v="31012993"/>
    <x v="4"/>
    <s v="G-3"/>
    <s v="S"/>
    <n v="0.26"/>
    <n v="0.22"/>
    <n v="36.216000000000001"/>
    <n v="108.336"/>
    <n v="144.55199999999999"/>
    <n v="1.27"/>
    <n v="718.73"/>
    <n v="0"/>
    <m/>
    <m/>
    <x v="0"/>
    <s v="EGASA31012993G-3HI"/>
    <s v="Emp. de Generaci¢n El‚ctrica de Arequipa S. A."/>
    <x v="15"/>
    <x v="15"/>
    <s v="C. H. Charcani II"/>
    <x v="224"/>
    <x v="4"/>
    <x v="4"/>
    <x v="39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144.55199999999999"/>
    <n v="0.14455199999999999"/>
    <m/>
    <n v="2.1666666666666667E-2"/>
    <n v="1.8333333333333333E-2"/>
    <n v="7.6479999999999997"/>
    <n v="0"/>
    <n v="29"/>
    <s v="BASE DE DATOS"/>
    <m/>
  </r>
  <r>
    <s v="20"/>
    <x v="5"/>
    <s v="EGASA"/>
    <s v="31013093"/>
    <s v="31013093"/>
    <x v="4"/>
    <s v="G-1"/>
    <s v="S"/>
    <n v="2.3199999999999998"/>
    <n v="2.2450000000000001"/>
    <n v="416.79"/>
    <n v="1217.0329999999999"/>
    <n v="1633.8230000000001"/>
    <n v="13.18"/>
    <n v="706.65"/>
    <n v="0"/>
    <m/>
    <m/>
    <x v="0"/>
    <s v="EGASA31013093G-1HI"/>
    <s v="Emp. de Generaci¢n El‚ctrica de Arequipa S. A."/>
    <x v="15"/>
    <x v="15"/>
    <s v="C. H. Charcani III"/>
    <x v="225"/>
    <x v="4"/>
    <x v="4"/>
    <x v="37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1633.8230000000001"/>
    <n v="1.633823"/>
    <m/>
    <n v="0.19333333333333333"/>
    <n v="0.18708333333333335"/>
    <n v="7.6479999999999997"/>
    <n v="-2.2737367544323206E-13"/>
    <n v="29"/>
    <s v="BASE DE DATOS"/>
    <m/>
  </r>
  <r>
    <s v="20"/>
    <x v="5"/>
    <s v="EGASA"/>
    <s v="31013093"/>
    <s v="31013093"/>
    <x v="4"/>
    <s v="G-2"/>
    <s v="S"/>
    <n v="2.3199999999999998"/>
    <n v="2.3199999999999998"/>
    <n v="413.70299999999997"/>
    <n v="1200.722"/>
    <n v="1614.425"/>
    <n v="14.6"/>
    <n v="699.62"/>
    <n v="5.78"/>
    <m/>
    <m/>
    <x v="0"/>
    <s v="EGASA31013093G-2HI"/>
    <s v="Emp. de Generaci¢n El‚ctrica de Arequipa S. A."/>
    <x v="15"/>
    <x v="15"/>
    <s v="C. H. Charcani III"/>
    <x v="225"/>
    <x v="4"/>
    <x v="4"/>
    <x v="38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1614.425"/>
    <n v="1.614425"/>
    <m/>
    <n v="0.19333333333333333"/>
    <n v="0.19333333333333333"/>
    <n v="7.6479999999999997"/>
    <n v="0"/>
    <n v="29"/>
    <s v="BASE DE DATOS"/>
    <m/>
  </r>
  <r>
    <s v="20"/>
    <x v="5"/>
    <s v="EGASA"/>
    <s v="11013293"/>
    <s v="11013293"/>
    <x v="4"/>
    <s v="G-1"/>
    <s v="S"/>
    <n v="5.2"/>
    <n v="5.0410000000000004"/>
    <n v="702.09199999999998"/>
    <n v="1971.914"/>
    <n v="2674.0059999999999"/>
    <n v="3.68"/>
    <n v="716.18"/>
    <n v="0"/>
    <m/>
    <m/>
    <x v="0"/>
    <s v="EGASA11013293G-1HI"/>
    <s v="Emp. de Generaci¢n El‚ctrica de Arequipa S. A."/>
    <x v="15"/>
    <x v="15"/>
    <s v="C. H. Charcani IV"/>
    <x v="226"/>
    <x v="4"/>
    <x v="4"/>
    <x v="37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2674.0059999999999"/>
    <n v="2.6740059999999999"/>
    <m/>
    <n v="0.43333333333333335"/>
    <n v="0.42008333333333336"/>
    <n v="7.6479999999999997"/>
    <n v="0"/>
    <n v="29"/>
    <s v="BASE DE DATOS"/>
    <m/>
  </r>
  <r>
    <s v="20"/>
    <x v="5"/>
    <s v="EGASA"/>
    <s v="11013293"/>
    <s v="11013293"/>
    <x v="4"/>
    <s v="G-2"/>
    <s v="S"/>
    <n v="5.2"/>
    <n v="5.0410000000000004"/>
    <n v="730.28700000000003"/>
    <n v="2195.7910000000002"/>
    <n v="2926.078"/>
    <n v="0"/>
    <n v="720"/>
    <n v="0"/>
    <m/>
    <m/>
    <x v="0"/>
    <s v="EGASA11013293G-2HI"/>
    <s v="Emp. de Generaci¢n El‚ctrica de Arequipa S. A."/>
    <x v="15"/>
    <x v="15"/>
    <s v="C. H. Charcani IV"/>
    <x v="226"/>
    <x v="4"/>
    <x v="4"/>
    <x v="38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2926.078"/>
    <n v="2.926078"/>
    <m/>
    <n v="0.43333333333333335"/>
    <n v="0.42133333333333334"/>
    <n v="7.6479999999999997"/>
    <n v="4.5474735088646412E-13"/>
    <n v="29"/>
    <s v="BASE DE DATOS"/>
    <m/>
  </r>
  <r>
    <s v="20"/>
    <x v="5"/>
    <s v="EGASA"/>
    <s v="11014193"/>
    <s v="11014193"/>
    <x v="4"/>
    <s v="G-1"/>
    <s v="S"/>
    <n v="48.45"/>
    <n v="48.119"/>
    <n v="6804.0050000000001"/>
    <n v="13964.482"/>
    <n v="20768.487000000001"/>
    <n v="5.92"/>
    <n v="660.4"/>
    <n v="0"/>
    <m/>
    <m/>
    <x v="0"/>
    <s v="EGASA11014193G-1HI"/>
    <s v="Emp. de Generaci¢n El‚ctrica de Arequipa S. A."/>
    <x v="15"/>
    <x v="15"/>
    <s v="C. H. Charcani V"/>
    <x v="227"/>
    <x v="4"/>
    <x v="4"/>
    <x v="37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20768.487000000001"/>
    <n v="20.768487"/>
    <m/>
    <n v="4.0375000000000005"/>
    <n v="4.0099166666666664"/>
    <n v="7.6479999999999997"/>
    <n v="0"/>
    <n v="29"/>
    <s v="BASE DE DATOS"/>
    <m/>
  </r>
  <r>
    <s v="20"/>
    <x v="5"/>
    <s v="EGASA"/>
    <s v="11014193"/>
    <s v="11014193"/>
    <x v="4"/>
    <s v="G-2"/>
    <s v="S"/>
    <n v="48.45"/>
    <n v="48.161999999999999"/>
    <n v="5784.3639999999996"/>
    <n v="3366.38"/>
    <n v="9150.7440000000006"/>
    <n v="4.2300000000000004"/>
    <n v="272.22000000000003"/>
    <n v="0"/>
    <m/>
    <m/>
    <x v="0"/>
    <s v="EGASA11014193G-2HI"/>
    <s v="Emp. de Generaci¢n El‚ctrica de Arequipa S. A."/>
    <x v="15"/>
    <x v="15"/>
    <s v="C. H. Charcani V"/>
    <x v="227"/>
    <x v="4"/>
    <x v="4"/>
    <x v="38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9150.7440000000006"/>
    <n v="9.1507440000000013"/>
    <m/>
    <n v="4.0375000000000005"/>
    <n v="4.0134999999999996"/>
    <n v="7.6479999999999997"/>
    <n v="-1.8189894035458565E-12"/>
    <n v="29"/>
    <s v="BASE DE DATOS"/>
    <m/>
  </r>
  <r>
    <s v="20"/>
    <x v="5"/>
    <s v="EGASA"/>
    <s v="11014193"/>
    <s v="11014193"/>
    <x v="4"/>
    <s v="G-3"/>
    <s v="S"/>
    <n v="48.45"/>
    <n v="48.241"/>
    <n v="6869.3249999999998"/>
    <n v="14908.858"/>
    <n v="21778.183000000001"/>
    <n v="15.4"/>
    <n v="695.47"/>
    <n v="0"/>
    <m/>
    <m/>
    <x v="0"/>
    <s v="EGASA11014193G-3HI"/>
    <s v="Emp. de Generaci¢n El‚ctrica de Arequipa S. A."/>
    <x v="15"/>
    <x v="15"/>
    <s v="C. H. Charcani V"/>
    <x v="227"/>
    <x v="4"/>
    <x v="4"/>
    <x v="39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21778.183000000001"/>
    <n v="21.778183000000002"/>
    <m/>
    <n v="4.0375000000000005"/>
    <n v="4.0284166666666668"/>
    <n v="7.6479999999999997"/>
    <n v="0"/>
    <n v="29"/>
    <s v="BASE DE DATOS"/>
    <m/>
  </r>
  <r>
    <s v="20"/>
    <x v="5"/>
    <s v="EGASA"/>
    <s v="31013393"/>
    <s v="31013393"/>
    <x v="4"/>
    <s v="G-1"/>
    <s v="S"/>
    <n v="8.9600000000000009"/>
    <n v="8.9469999999999992"/>
    <n v="1293.6300000000001"/>
    <n v="3801.3420000000001"/>
    <n v="5094.9719999999998"/>
    <n v="0"/>
    <n v="720"/>
    <n v="0"/>
    <m/>
    <m/>
    <x v="0"/>
    <s v="EGASA31013393G-1HI"/>
    <s v="Emp. de Generaci¢n El‚ctrica de Arequipa S. A."/>
    <x v="15"/>
    <x v="15"/>
    <s v="C. H. Charcani VI"/>
    <x v="228"/>
    <x v="4"/>
    <x v="4"/>
    <x v="37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5094.9719999999998"/>
    <n v="5.0949719999999994"/>
    <m/>
    <n v="0.7466666666666667"/>
    <n v="0.74558333333333326"/>
    <n v="7.6479999999999997"/>
    <n v="0"/>
    <n v="29"/>
    <s v="BASE DE DATOS"/>
    <m/>
  </r>
  <r>
    <s v="20"/>
    <x v="5"/>
    <s v="EGASA"/>
    <s v="11013293"/>
    <s v="11013293"/>
    <x v="4"/>
    <s v="G-3"/>
    <s v="S"/>
    <n v="5.2"/>
    <n v="5.2"/>
    <n v="732.09100000000001"/>
    <n v="2193.8240000000001"/>
    <n v="2925.915"/>
    <n v="0"/>
    <n v="720"/>
    <n v="0"/>
    <m/>
    <m/>
    <x v="0"/>
    <s v="EGASA11013293G-3HI"/>
    <s v="Emp. de Generaci¢n El‚ctrica de Arequipa S. A."/>
    <x v="15"/>
    <x v="15"/>
    <s v="C. H. Charcani IV"/>
    <x v="226"/>
    <x v="4"/>
    <x v="4"/>
    <x v="39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2925.915"/>
    <n v="2.9259149999999998"/>
    <m/>
    <n v="0.43333333333333335"/>
    <n v="0.43333333333333335"/>
    <n v="7.6479999999999997"/>
    <n v="0"/>
    <n v="29"/>
    <s v="BASE DE DATOS"/>
    <m/>
  </r>
  <r>
    <s v="20"/>
    <x v="6"/>
    <s v="EGASA"/>
    <s v="31012893"/>
    <s v="31012893"/>
    <x v="4"/>
    <s v="G-1"/>
    <s v="S"/>
    <n v="0.88"/>
    <n v="0.86"/>
    <n v="97.938000000000002"/>
    <n v="287.63400000000001"/>
    <n v="385.572"/>
    <n v="272.75"/>
    <n v="446.22"/>
    <n v="5.03"/>
    <m/>
    <m/>
    <x v="0"/>
    <s v="EGASA31012893G-1HI"/>
    <s v="Emp. de Generaci¢n El‚ctrica de Arequipa S. A."/>
    <x v="15"/>
    <x v="15"/>
    <s v="C. H. Charcani I"/>
    <x v="223"/>
    <x v="4"/>
    <x v="4"/>
    <x v="37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385.572"/>
    <n v="0.38557200000000003"/>
    <m/>
    <n v="7.3333333333333334E-2"/>
    <n v="7.2333333333333333E-2"/>
    <n v="7.6479999999999997"/>
    <n v="0"/>
    <n v="29"/>
    <s v="BASE DE DATOS"/>
    <m/>
  </r>
  <r>
    <s v="20"/>
    <x v="6"/>
    <s v="EGASA"/>
    <s v="31012893"/>
    <s v="31012893"/>
    <x v="4"/>
    <s v="G-2"/>
    <s v="S"/>
    <n v="0.88"/>
    <n v="0.86"/>
    <n v="156.16399999999999"/>
    <n v="462.48200000000003"/>
    <n v="618.64599999999996"/>
    <n v="5.98"/>
    <n v="716.7"/>
    <n v="1.31"/>
    <m/>
    <m/>
    <x v="0"/>
    <s v="EGASA31012893G-2HI"/>
    <s v="Emp. de Generaci¢n El‚ctrica de Arequipa S. A."/>
    <x v="15"/>
    <x v="15"/>
    <s v="C. H. Charcani I"/>
    <x v="223"/>
    <x v="4"/>
    <x v="4"/>
    <x v="38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618.64599999999996"/>
    <n v="0.61864599999999992"/>
    <m/>
    <n v="7.3333333333333334E-2"/>
    <n v="7.166666666666667E-2"/>
    <n v="7.6479999999999997"/>
    <n v="0"/>
    <n v="29"/>
    <s v="BASE DE DATOS"/>
    <m/>
  </r>
  <r>
    <s v="20"/>
    <x v="6"/>
    <s v="EGASA"/>
    <s v="31012993"/>
    <s v="31012993"/>
    <x v="4"/>
    <s v="G-1"/>
    <s v="S"/>
    <n v="0.26"/>
    <n v="0.19"/>
    <n v="34.912999999999997"/>
    <n v="103.151"/>
    <n v="138.06399999999999"/>
    <n v="6.1"/>
    <n v="716.18"/>
    <n v="1.72"/>
    <m/>
    <m/>
    <x v="0"/>
    <s v="EGASA31012993G-1HI"/>
    <s v="Emp. de Generaci¢n El‚ctrica de Arequipa S. A."/>
    <x v="15"/>
    <x v="15"/>
    <s v="C. H. Charcani II"/>
    <x v="224"/>
    <x v="4"/>
    <x v="4"/>
    <x v="37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138.06399999999999"/>
    <n v="0.13806399999999999"/>
    <m/>
    <n v="2.1666666666666667E-2"/>
    <n v="1.5833333333333335E-2"/>
    <n v="7.6479999999999997"/>
    <n v="0"/>
    <n v="29"/>
    <s v="BASE DE DATOS"/>
    <m/>
  </r>
  <r>
    <s v="20"/>
    <x v="6"/>
    <s v="EGASA"/>
    <s v="31012993"/>
    <s v="31012993"/>
    <x v="4"/>
    <s v="G-2"/>
    <s v="S"/>
    <n v="0.26"/>
    <n v="0.19"/>
    <n v="31.718"/>
    <n v="93.591999999999999"/>
    <n v="125.31"/>
    <n v="6"/>
    <n v="716.62"/>
    <n v="1.38"/>
    <m/>
    <m/>
    <x v="0"/>
    <s v="EGASA31012993G-2HI"/>
    <s v="Emp. de Generaci¢n El‚ctrica de Arequipa S. A."/>
    <x v="15"/>
    <x v="15"/>
    <s v="C. H. Charcani II"/>
    <x v="224"/>
    <x v="4"/>
    <x v="4"/>
    <x v="38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125.31"/>
    <n v="0.12531"/>
    <m/>
    <n v="2.1666666666666667E-2"/>
    <n v="1.5833333333333335E-2"/>
    <n v="7.6479999999999997"/>
    <n v="0"/>
    <n v="29"/>
    <s v="BASE DE DATOS"/>
    <m/>
  </r>
  <r>
    <s v="20"/>
    <x v="6"/>
    <s v="EGASA"/>
    <s v="31012993"/>
    <s v="31012993"/>
    <x v="4"/>
    <s v="G-3"/>
    <s v="S"/>
    <n v="0.26"/>
    <n v="0.22"/>
    <n v="37.683999999999997"/>
    <n v="111.128"/>
    <n v="148.81200000000001"/>
    <n v="6.47"/>
    <n v="716.06"/>
    <n v="1.47"/>
    <m/>
    <m/>
    <x v="0"/>
    <s v="EGASA31012993G-3HI"/>
    <s v="Emp. de Generaci¢n El‚ctrica de Arequipa S. A."/>
    <x v="15"/>
    <x v="15"/>
    <s v="C. H. Charcani II"/>
    <x v="224"/>
    <x v="4"/>
    <x v="4"/>
    <x v="39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148.81200000000001"/>
    <n v="0.148812"/>
    <m/>
    <n v="2.1666666666666667E-2"/>
    <n v="1.8333333333333333E-2"/>
    <n v="7.6479999999999997"/>
    <n v="0"/>
    <n v="29"/>
    <s v="BASE DE DATOS"/>
    <m/>
  </r>
  <r>
    <s v="20"/>
    <x v="6"/>
    <s v="EGASA"/>
    <s v="31013093"/>
    <s v="31013093"/>
    <x v="4"/>
    <s v="G-1"/>
    <s v="S"/>
    <n v="2.3199999999999998"/>
    <n v="2.2450000000000001"/>
    <n v="431.37900000000002"/>
    <n v="1290.5309999999999"/>
    <n v="1721.91"/>
    <n v="0"/>
    <n v="721.95"/>
    <n v="2.0499999999999998"/>
    <m/>
    <m/>
    <x v="0"/>
    <s v="EGASA31013093G-1HI"/>
    <s v="Emp. de Generaci¢n El‚ctrica de Arequipa S. A."/>
    <x v="15"/>
    <x v="15"/>
    <s v="C. H. Charcani III"/>
    <x v="225"/>
    <x v="4"/>
    <x v="4"/>
    <x v="37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1721.91"/>
    <n v="1.7219100000000001"/>
    <m/>
    <n v="0.19333333333333333"/>
    <n v="0.18708333333333335"/>
    <n v="7.6479999999999997"/>
    <n v="-2.2737367544323206E-13"/>
    <n v="29"/>
    <s v="BASE DE DATOS"/>
    <m/>
  </r>
  <r>
    <s v="20"/>
    <x v="6"/>
    <s v="EGASA"/>
    <s v="31013093"/>
    <s v="31013093"/>
    <x v="4"/>
    <s v="G-2"/>
    <s v="S"/>
    <n v="2.3199999999999998"/>
    <n v="2.3199999999999998"/>
    <n v="433.43"/>
    <n v="1290.6099999999999"/>
    <n v="1724.04"/>
    <n v="0"/>
    <n v="722.12"/>
    <n v="1.88"/>
    <m/>
    <m/>
    <x v="0"/>
    <s v="EGASA31013093G-2HI"/>
    <s v="Emp. de Generaci¢n El‚ctrica de Arequipa S. A."/>
    <x v="15"/>
    <x v="15"/>
    <s v="C. H. Charcani III"/>
    <x v="225"/>
    <x v="4"/>
    <x v="4"/>
    <x v="38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1724.04"/>
    <n v="1.72404"/>
    <m/>
    <n v="0.19333333333333333"/>
    <n v="0.19333333333333333"/>
    <n v="7.6479999999999997"/>
    <n v="0"/>
    <n v="29"/>
    <s v="BASE DE DATOS"/>
    <m/>
  </r>
  <r>
    <s v="20"/>
    <x v="6"/>
    <s v="EGASA"/>
    <s v="11013293"/>
    <s v="11013293"/>
    <x v="4"/>
    <s v="G-1"/>
    <s v="S"/>
    <n v="5.2"/>
    <n v="5.0410000000000004"/>
    <n v="755.58299999999997"/>
    <n v="2169.2550000000001"/>
    <n v="2924.8380000000002"/>
    <n v="5.73"/>
    <n v="718.27"/>
    <n v="0"/>
    <m/>
    <m/>
    <x v="0"/>
    <s v="EGASA11013293G-1HI"/>
    <s v="Emp. de Generaci¢n El‚ctrica de Arequipa S. A."/>
    <x v="15"/>
    <x v="15"/>
    <s v="C. H. Charcani IV"/>
    <x v="226"/>
    <x v="4"/>
    <x v="4"/>
    <x v="37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2924.8380000000002"/>
    <n v="2.9248380000000003"/>
    <m/>
    <n v="0.43333333333333335"/>
    <n v="0.42008333333333336"/>
    <n v="7.6479999999999997"/>
    <n v="0"/>
    <n v="29"/>
    <s v="BASE DE DATOS"/>
    <m/>
  </r>
  <r>
    <s v="20"/>
    <x v="6"/>
    <s v="EGASA"/>
    <s v="11013293"/>
    <s v="11013293"/>
    <x v="4"/>
    <s v="G-2"/>
    <s v="S"/>
    <n v="5.2"/>
    <n v="5.0410000000000004"/>
    <n v="752.73500000000001"/>
    <n v="2256.1010000000001"/>
    <n v="3008.8359999999998"/>
    <n v="5.62"/>
    <n v="718.38"/>
    <n v="0"/>
    <m/>
    <m/>
    <x v="0"/>
    <s v="EGASA11013293G-2HI"/>
    <s v="Emp. de Generaci¢n El‚ctrica de Arequipa S. A."/>
    <x v="15"/>
    <x v="15"/>
    <s v="C. H. Charcani IV"/>
    <x v="226"/>
    <x v="4"/>
    <x v="4"/>
    <x v="38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3008.8359999999998"/>
    <n v="3.0088359999999996"/>
    <m/>
    <n v="0.43333333333333335"/>
    <n v="0.42133333333333334"/>
    <n v="7.6479999999999997"/>
    <n v="4.5474735088646412E-13"/>
    <n v="29"/>
    <s v="BASE DE DATOS"/>
    <m/>
  </r>
  <r>
    <s v="20"/>
    <x v="6"/>
    <s v="EGASA"/>
    <s v="11013293"/>
    <s v="11013293"/>
    <x v="4"/>
    <s v="G-3"/>
    <s v="S"/>
    <n v="5.2"/>
    <n v="5.2"/>
    <n v="754.90099999999995"/>
    <n v="2211.5079999999998"/>
    <n v="2966.4090000000001"/>
    <n v="14.27"/>
    <n v="709.73"/>
    <n v="0"/>
    <m/>
    <m/>
    <x v="0"/>
    <s v="EGASA11013293G-3HI"/>
    <s v="Emp. de Generaci¢n El‚ctrica de Arequipa S. A."/>
    <x v="15"/>
    <x v="15"/>
    <s v="C. H. Charcani IV"/>
    <x v="226"/>
    <x v="4"/>
    <x v="4"/>
    <x v="39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2966.4090000000001"/>
    <n v="2.9664090000000001"/>
    <m/>
    <n v="0.43333333333333335"/>
    <n v="0.43333333333333335"/>
    <n v="7.6479999999999997"/>
    <n v="-4.5474735088646412E-13"/>
    <n v="29"/>
    <s v="BASE DE DATOS"/>
    <m/>
  </r>
  <r>
    <s v="20"/>
    <x v="6"/>
    <s v="EGASA"/>
    <s v="11014193"/>
    <s v="11014193"/>
    <x v="4"/>
    <s v="G-1"/>
    <s v="S"/>
    <n v="48.45"/>
    <n v="48.119"/>
    <n v="7033.9179999999997"/>
    <n v="16284.223"/>
    <n v="23318.141"/>
    <n v="6.8"/>
    <n v="717.2"/>
    <n v="0"/>
    <m/>
    <m/>
    <x v="0"/>
    <s v="EGASA11014193G-1HI"/>
    <s v="Emp. de Generaci¢n El‚ctrica de Arequipa S. A."/>
    <x v="15"/>
    <x v="15"/>
    <s v="C. H. Charcani V"/>
    <x v="227"/>
    <x v="4"/>
    <x v="4"/>
    <x v="37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23318.141"/>
    <n v="23.318141000000001"/>
    <m/>
    <n v="4.0375000000000005"/>
    <n v="4.0099166666666664"/>
    <n v="7.6479999999999997"/>
    <n v="0"/>
    <n v="29"/>
    <s v="BASE DE DATOS"/>
    <m/>
  </r>
  <r>
    <s v="20"/>
    <x v="6"/>
    <s v="EGASA"/>
    <s v="11014193"/>
    <s v="11014193"/>
    <x v="4"/>
    <s v="G-2"/>
    <s v="S"/>
    <n v="48.45"/>
    <n v="48.161999999999999"/>
    <n v="5326.4960000000001"/>
    <n v="980.6"/>
    <n v="6307.0959999999995"/>
    <n v="9.5299999999999994"/>
    <n v="176.4"/>
    <n v="0"/>
    <m/>
    <m/>
    <x v="0"/>
    <s v="EGASA11014193G-2HI"/>
    <s v="Emp. de Generaci¢n El‚ctrica de Arequipa S. A."/>
    <x v="15"/>
    <x v="15"/>
    <s v="C. H. Charcani V"/>
    <x v="227"/>
    <x v="4"/>
    <x v="4"/>
    <x v="38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6307.0959999999995"/>
    <n v="6.3070959999999996"/>
    <m/>
    <n v="4.0375000000000005"/>
    <n v="4.0134999999999996"/>
    <n v="7.6479999999999997"/>
    <n v="9.0949470177292824E-13"/>
    <n v="29"/>
    <s v="BASE DE DATOS"/>
    <m/>
  </r>
  <r>
    <s v="20"/>
    <x v="6"/>
    <s v="EGASA"/>
    <s v="11014193"/>
    <s v="11014193"/>
    <x v="4"/>
    <s v="G-3"/>
    <s v="S"/>
    <n v="48.45"/>
    <n v="48.241"/>
    <n v="7063.3280000000004"/>
    <n v="16732.917000000001"/>
    <n v="23796.244999999999"/>
    <n v="0"/>
    <n v="724"/>
    <n v="0"/>
    <m/>
    <m/>
    <x v="0"/>
    <s v="EGASA11014193G-3HI"/>
    <s v="Emp. de Generaci¢n El‚ctrica de Arequipa S. A."/>
    <x v="15"/>
    <x v="15"/>
    <s v="C. H. Charcani V"/>
    <x v="227"/>
    <x v="4"/>
    <x v="4"/>
    <x v="39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23796.244999999999"/>
    <n v="23.796244999999999"/>
    <m/>
    <n v="4.0375000000000005"/>
    <n v="4.0284166666666668"/>
    <n v="7.6479999999999997"/>
    <n v="3.637978807091713E-12"/>
    <n v="29"/>
    <s v="BASE DE DATOS"/>
    <m/>
  </r>
  <r>
    <s v="20"/>
    <x v="6"/>
    <s v="EGASA"/>
    <s v="31013393"/>
    <s v="31013393"/>
    <x v="4"/>
    <s v="G-1"/>
    <s v="S"/>
    <n v="8.9600000000000009"/>
    <n v="8.9469999999999992"/>
    <n v="1293.7819999999999"/>
    <n v="3719.2139999999999"/>
    <n v="5012.9960000000001"/>
    <n v="13.73"/>
    <n v="710.27"/>
    <n v="0"/>
    <m/>
    <m/>
    <x v="0"/>
    <s v="EGASA31013393G-1HI"/>
    <s v="Emp. de Generaci¢n El‚ctrica de Arequipa S. A."/>
    <x v="15"/>
    <x v="15"/>
    <s v="C. H. Charcani VI"/>
    <x v="228"/>
    <x v="4"/>
    <x v="4"/>
    <x v="37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5012.9960000000001"/>
    <n v="5.0129960000000002"/>
    <m/>
    <n v="0.7466666666666667"/>
    <n v="0.74558333333333326"/>
    <n v="7.6479999999999997"/>
    <n v="0"/>
    <n v="29"/>
    <s v="BASE DE DATOS"/>
    <m/>
  </r>
  <r>
    <s v="20"/>
    <x v="0"/>
    <s v="ENGIEP"/>
    <s v="11081297"/>
    <s v="11081297"/>
    <x v="4"/>
    <s v="G1"/>
    <s v="S"/>
    <n v="45.503999999999998"/>
    <n v="45.634"/>
    <n v="8096.4170000000004"/>
    <n v="24150.36"/>
    <n v="32246.776999999998"/>
    <n v="2.0499999999999998"/>
    <n v="741.95"/>
    <n v="0"/>
    <m/>
    <m/>
    <x v="0"/>
    <s v="ENGIEP11081297G1HI"/>
    <s v="ENGIE Energía Perú S.A."/>
    <x v="16"/>
    <x v="16"/>
    <s v="C. H. YUNCAN"/>
    <x v="229"/>
    <x v="4"/>
    <x v="4"/>
    <x v="13"/>
    <x v="1"/>
    <s v="Instalado"/>
    <s v="Operativo"/>
    <s v="Generadora"/>
    <x v="0"/>
    <x v="1"/>
    <x v="1"/>
    <x v="0"/>
    <s v="Privado"/>
    <s v="PASCO"/>
    <s v="PASCO"/>
    <s v="PASCO"/>
    <s v="PAUCARTAMBO"/>
    <n v="0"/>
    <x v="7"/>
    <n v="0"/>
    <x v="0"/>
    <n v="0"/>
    <x v="0"/>
    <x v="0"/>
    <n v="32246.776999999998"/>
    <n v="32.246777000000002"/>
    <m/>
    <n v="3.6150000000000002"/>
    <n v="3.8028333333333335"/>
    <n v="7.6479999999999997"/>
    <n v="3.637978807091713E-12"/>
    <n v="48"/>
    <s v="BASE DE DATOS"/>
    <m/>
  </r>
  <r>
    <s v="20"/>
    <x v="0"/>
    <s v="ENGIEP"/>
    <s v="11081297"/>
    <s v="11081297"/>
    <x v="4"/>
    <s v="G2"/>
    <s v="S"/>
    <n v="45.869"/>
    <n v="45.616"/>
    <n v="8132.799"/>
    <n v="24366.668000000001"/>
    <n v="32499.467000000001"/>
    <n v="0"/>
    <n v="744"/>
    <n v="0"/>
    <m/>
    <m/>
    <x v="0"/>
    <s v="ENGIEP11081297G2HI"/>
    <s v="ENGIE Energía Perú S.A."/>
    <x v="16"/>
    <x v="16"/>
    <s v="C. H. YUNCAN"/>
    <x v="229"/>
    <x v="4"/>
    <x v="4"/>
    <x v="14"/>
    <x v="1"/>
    <s v="Instalado"/>
    <s v="Operativo"/>
    <s v="Generadora"/>
    <x v="0"/>
    <x v="1"/>
    <x v="1"/>
    <x v="0"/>
    <s v="Privado"/>
    <s v="PASCO"/>
    <s v="PASCO"/>
    <s v="PASCO"/>
    <s v="PAUCARTAMBO"/>
    <n v="0"/>
    <x v="7"/>
    <n v="0"/>
    <x v="0"/>
    <n v="0"/>
    <x v="0"/>
    <x v="0"/>
    <n v="32499.467000000001"/>
    <n v="32.499467000000003"/>
    <m/>
    <n v="3.6150000000000002"/>
    <n v="3.8013333333333335"/>
    <n v="7.6479999999999997"/>
    <n v="0"/>
    <n v="48"/>
    <s v="BASE DE DATOS"/>
    <m/>
  </r>
  <r>
    <s v="20"/>
    <x v="0"/>
    <s v="ENGIEP"/>
    <s v="11081297"/>
    <s v="11081297"/>
    <x v="4"/>
    <s v="G3"/>
    <s v="S"/>
    <n v="45.386000000000003"/>
    <n v="45.442"/>
    <n v="8062.9440000000004"/>
    <n v="24184.808000000001"/>
    <n v="32247.752"/>
    <n v="0"/>
    <n v="744"/>
    <n v="0"/>
    <m/>
    <m/>
    <x v="0"/>
    <s v="ENGIEP11081297G3HI"/>
    <s v="ENGIE Energía Perú S.A."/>
    <x v="16"/>
    <x v="16"/>
    <s v="C. H. YUNCAN"/>
    <x v="229"/>
    <x v="4"/>
    <x v="4"/>
    <x v="310"/>
    <x v="1"/>
    <s v="Instalado"/>
    <s v="Operativo"/>
    <s v="Generadora"/>
    <x v="0"/>
    <x v="1"/>
    <x v="1"/>
    <x v="0"/>
    <s v="Privado"/>
    <s v="PASCO"/>
    <s v="PASCO"/>
    <s v="PASCO"/>
    <s v="PAUCARTAMBO"/>
    <n v="0"/>
    <x v="7"/>
    <n v="0"/>
    <x v="0"/>
    <n v="0"/>
    <x v="0"/>
    <x v="0"/>
    <n v="32247.752"/>
    <n v="32.247751999999998"/>
    <m/>
    <n v="3.6150000000000002"/>
    <n v="3.7868333333333335"/>
    <n v="7.6479999999999997"/>
    <n v="0"/>
    <n v="48"/>
    <s v="BASE DE DATOS"/>
    <m/>
  </r>
  <r>
    <s v="20"/>
    <x v="0"/>
    <s v="ENGIEP"/>
    <s v="16376016"/>
    <s v="16376016"/>
    <x v="4"/>
    <s v="INV123"/>
    <s v="S"/>
    <n v="14.821999999999999"/>
    <n v="14.821999999999999"/>
    <n v="40.786999999999999"/>
    <n v="2537.799"/>
    <n v="2578.5859999999998"/>
    <n v="0"/>
    <n v="375"/>
    <n v="0"/>
    <m/>
    <m/>
    <x v="0"/>
    <s v="ENGIEP16376016INV123HI"/>
    <s v="ENGIE Energía Perú S.A."/>
    <x v="16"/>
    <x v="16"/>
    <s v="C.S. INTIPAMPA"/>
    <x v="230"/>
    <x v="6"/>
    <x v="6"/>
    <x v="311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2578.5859999999998"/>
    <n v="2.5785859999999996"/>
    <m/>
    <n v="1.2351666666666665"/>
    <n v="1.2351666666666665"/>
    <n v="7.6479999999999997"/>
    <n v="0"/>
    <n v="48"/>
    <s v="BASE DE DATOS"/>
    <m/>
  </r>
  <r>
    <s v="20"/>
    <x v="0"/>
    <s v="ENGIEP"/>
    <s v="16376016"/>
    <s v="16376016"/>
    <x v="4"/>
    <s v="INV456"/>
    <s v="S"/>
    <n v="14.86"/>
    <n v="14.86"/>
    <n v="42.033999999999999"/>
    <n v="2518.1460000000002"/>
    <n v="2560.1799999999998"/>
    <n v="0"/>
    <n v="375"/>
    <n v="0"/>
    <m/>
    <m/>
    <x v="0"/>
    <s v="ENGIEP16376016INV456HI"/>
    <s v="ENGIE Energía Perú S.A."/>
    <x v="16"/>
    <x v="16"/>
    <s v="C.S. INTIPAMPA"/>
    <x v="230"/>
    <x v="6"/>
    <x v="6"/>
    <x v="312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2560.1799999999998"/>
    <n v="2.5601799999999999"/>
    <m/>
    <n v="1.2383333333333333"/>
    <n v="1.2383333333333333"/>
    <n v="7.6479999999999997"/>
    <n v="4.5474735088646412E-13"/>
    <n v="48"/>
    <s v="BASE DE DATOS"/>
    <m/>
  </r>
  <r>
    <s v="20"/>
    <x v="0"/>
    <s v="ENGIEP"/>
    <s v="16376016"/>
    <s v="16376016"/>
    <x v="4"/>
    <s v="INV789"/>
    <s v="S"/>
    <n v="14.859"/>
    <n v="14.859"/>
    <n v="40.412999999999997"/>
    <n v="2501.3240000000001"/>
    <n v="2541.7370000000001"/>
    <n v="0"/>
    <n v="375"/>
    <n v="0"/>
    <m/>
    <m/>
    <x v="0"/>
    <s v="ENGIEP16376016INV789HI"/>
    <s v="ENGIE Energía Perú S.A."/>
    <x v="16"/>
    <x v="16"/>
    <s v="C.S. INTIPAMPA"/>
    <x v="230"/>
    <x v="6"/>
    <x v="6"/>
    <x v="313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2541.7370000000001"/>
    <n v="2.5417369999999999"/>
    <m/>
    <n v="1.2382500000000001"/>
    <n v="1.2382500000000001"/>
    <n v="7.6479999999999997"/>
    <n v="0"/>
    <n v="48"/>
    <s v="BASE DE DATOS"/>
    <m/>
  </r>
  <r>
    <s v="20"/>
    <x v="0"/>
    <s v="ENGIEP"/>
    <s v="11077297"/>
    <s v="11077297"/>
    <x v="4"/>
    <s v="G1"/>
    <s v="S"/>
    <n v="55.5"/>
    <n v="58.948"/>
    <n v="8733.9539999999997"/>
    <n v="20679.895"/>
    <n v="29413.848999999998"/>
    <n v="11.97"/>
    <n v="690.32"/>
    <n v="0"/>
    <m/>
    <m/>
    <x v="0"/>
    <s v="ENGIEP11077297G1HI"/>
    <s v="ENGIE Energía Perú S.A."/>
    <x v="16"/>
    <x v="16"/>
    <s v="C. H. QUITARACSA"/>
    <x v="231"/>
    <x v="4"/>
    <x v="4"/>
    <x v="13"/>
    <x v="1"/>
    <s v="Instalado"/>
    <s v="Operativo"/>
    <s v="Generadora"/>
    <x v="0"/>
    <x v="1"/>
    <x v="1"/>
    <x v="0"/>
    <s v="Privado"/>
    <s v="ANCASH"/>
    <s v="ANCASH"/>
    <s v="HUAYLAS"/>
    <s v="HUALLANCA"/>
    <n v="0"/>
    <x v="7"/>
    <n v="0"/>
    <x v="0"/>
    <n v="0"/>
    <x v="0"/>
    <x v="0"/>
    <n v="29413.848999999998"/>
    <n v="29.413848999999999"/>
    <m/>
    <n v="4.791666666666667"/>
    <n v="4.9123333333333337"/>
    <n v="7.6479999999999997"/>
    <n v="3.637978807091713E-12"/>
    <n v="48"/>
    <s v="BASE DE DATOS"/>
    <m/>
  </r>
  <r>
    <s v="20"/>
    <x v="0"/>
    <s v="ENGIEP"/>
    <s v="11077297"/>
    <s v="11077297"/>
    <x v="4"/>
    <s v="G2"/>
    <s v="S"/>
    <n v="55.5"/>
    <n v="58.832000000000001"/>
    <n v="8333.0889999999999"/>
    <n v="18559.821"/>
    <n v="26892.91"/>
    <n v="12.73"/>
    <n v="604.83000000000004"/>
    <n v="0"/>
    <m/>
    <m/>
    <x v="0"/>
    <s v="ENGIEP11077297G2HI"/>
    <s v="ENGIE Energía Perú S.A."/>
    <x v="16"/>
    <x v="16"/>
    <s v="C. H. QUITARACSA"/>
    <x v="231"/>
    <x v="4"/>
    <x v="4"/>
    <x v="14"/>
    <x v="1"/>
    <s v="Instalado"/>
    <s v="Operativo"/>
    <s v="Generadora"/>
    <x v="0"/>
    <x v="1"/>
    <x v="1"/>
    <x v="0"/>
    <s v="Privado"/>
    <s v="ANCASH"/>
    <s v="ANCASH"/>
    <s v="HUAYLAS"/>
    <s v="HUALLANCA"/>
    <n v="0"/>
    <x v="7"/>
    <n v="0"/>
    <x v="0"/>
    <n v="0"/>
    <x v="0"/>
    <x v="0"/>
    <n v="26892.91"/>
    <n v="26.892910000000001"/>
    <m/>
    <n v="4.791666666666667"/>
    <n v="4.9026666666666667"/>
    <n v="7.6479999999999997"/>
    <n v="0"/>
    <n v="48"/>
    <s v="BASE DE DATOS"/>
    <m/>
  </r>
  <r>
    <s v="20"/>
    <x v="1"/>
    <s v="ENGIEP"/>
    <s v="11081297"/>
    <s v="11081297"/>
    <x v="4"/>
    <s v="G1"/>
    <s v="S"/>
    <n v="45.503999999999998"/>
    <n v="45.634"/>
    <n v="7575.3019999999997"/>
    <n v="22016.383000000002"/>
    <n v="29591.685000000001"/>
    <n v="15.88"/>
    <n v="680.12"/>
    <n v="0"/>
    <m/>
    <m/>
    <x v="0"/>
    <s v="ENGIEP11081297G1HI"/>
    <s v="ENGIE Energía Perú S.A."/>
    <x v="16"/>
    <x v="16"/>
    <s v="C. H. YUNCAN"/>
    <x v="229"/>
    <x v="4"/>
    <x v="4"/>
    <x v="13"/>
    <x v="1"/>
    <s v="Instalado"/>
    <s v="Operativo"/>
    <s v="Generadora"/>
    <x v="0"/>
    <x v="1"/>
    <x v="1"/>
    <x v="0"/>
    <s v="Privado"/>
    <s v="PASCO"/>
    <s v="PASCO"/>
    <s v="PASCO"/>
    <s v="PAUCARTAMBO"/>
    <n v="0"/>
    <x v="7"/>
    <n v="0"/>
    <x v="0"/>
    <n v="0"/>
    <x v="0"/>
    <x v="0"/>
    <n v="29591.685000000001"/>
    <n v="29.591685000000002"/>
    <m/>
    <n v="3.6150000000000002"/>
    <n v="3.8028333333333335"/>
    <n v="7.6479999999999997"/>
    <n v="0"/>
    <n v="48"/>
    <s v="BASE DE DATOS"/>
    <m/>
  </r>
  <r>
    <s v="20"/>
    <x v="1"/>
    <s v="ENGIEP"/>
    <s v="11081297"/>
    <s v="11081297"/>
    <x v="4"/>
    <s v="G2"/>
    <s v="S"/>
    <n v="45.869"/>
    <n v="45.616"/>
    <n v="7596.817"/>
    <n v="22107.003000000001"/>
    <n v="29703.82"/>
    <n v="14.98"/>
    <n v="681.02"/>
    <n v="0"/>
    <m/>
    <m/>
    <x v="0"/>
    <s v="ENGIEP11081297G2HI"/>
    <s v="ENGIE Energía Perú S.A."/>
    <x v="16"/>
    <x v="16"/>
    <s v="C. H. YUNCAN"/>
    <x v="229"/>
    <x v="4"/>
    <x v="4"/>
    <x v="14"/>
    <x v="1"/>
    <s v="Instalado"/>
    <s v="Operativo"/>
    <s v="Generadora"/>
    <x v="0"/>
    <x v="1"/>
    <x v="1"/>
    <x v="0"/>
    <s v="Privado"/>
    <s v="PASCO"/>
    <s v="PASCO"/>
    <s v="PASCO"/>
    <s v="PAUCARTAMBO"/>
    <n v="0"/>
    <x v="7"/>
    <n v="0"/>
    <x v="0"/>
    <n v="0"/>
    <x v="0"/>
    <x v="0"/>
    <n v="29703.82"/>
    <n v="29.70382"/>
    <m/>
    <n v="3.6150000000000002"/>
    <n v="3.8013333333333335"/>
    <n v="7.6479999999999997"/>
    <n v="0"/>
    <n v="48"/>
    <s v="BASE DE DATOS"/>
    <m/>
  </r>
  <r>
    <s v="20"/>
    <x v="1"/>
    <s v="ENGIEP"/>
    <s v="11081297"/>
    <s v="11081297"/>
    <x v="4"/>
    <s v="G3"/>
    <s v="S"/>
    <n v="45.386000000000003"/>
    <n v="45.442"/>
    <n v="7545.0280000000002"/>
    <n v="21927.776999999998"/>
    <n v="29472.805"/>
    <n v="15.52"/>
    <n v="680.48"/>
    <n v="0"/>
    <m/>
    <m/>
    <x v="0"/>
    <s v="ENGIEP11081297G3HI"/>
    <s v="ENGIE Energía Perú S.A."/>
    <x v="16"/>
    <x v="16"/>
    <s v="C. H. YUNCAN"/>
    <x v="229"/>
    <x v="4"/>
    <x v="4"/>
    <x v="310"/>
    <x v="1"/>
    <s v="Instalado"/>
    <s v="Operativo"/>
    <s v="Generadora"/>
    <x v="0"/>
    <x v="1"/>
    <x v="1"/>
    <x v="0"/>
    <s v="Privado"/>
    <s v="PASCO"/>
    <s v="PASCO"/>
    <s v="PASCO"/>
    <s v="PAUCARTAMBO"/>
    <n v="0"/>
    <x v="7"/>
    <n v="0"/>
    <x v="0"/>
    <n v="0"/>
    <x v="0"/>
    <x v="0"/>
    <n v="29472.805"/>
    <n v="29.472805000000001"/>
    <m/>
    <n v="3.6150000000000002"/>
    <n v="3.7868333333333335"/>
    <n v="7.6479999999999997"/>
    <n v="0"/>
    <n v="48"/>
    <s v="BASE DE DATOS"/>
    <m/>
  </r>
  <r>
    <s v="20"/>
    <x v="1"/>
    <s v="ENGIEP"/>
    <s v="16376016"/>
    <s v="16376016"/>
    <x v="4"/>
    <s v="INV123"/>
    <s v="S"/>
    <n v="14.821999999999999"/>
    <n v="14.821999999999999"/>
    <n v="32.335000000000001"/>
    <n v="2288.442"/>
    <n v="2320.777"/>
    <n v="0"/>
    <n v="375"/>
    <n v="0"/>
    <m/>
    <m/>
    <x v="0"/>
    <s v="ENGIEP16376016INV123HI"/>
    <s v="ENGIE Energía Perú S.A."/>
    <x v="16"/>
    <x v="16"/>
    <s v="C.S. INTIPAMPA"/>
    <x v="230"/>
    <x v="6"/>
    <x v="6"/>
    <x v="311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2320.777"/>
    <n v="2.3207770000000001"/>
    <m/>
    <n v="1.2351666666666665"/>
    <n v="1.2351666666666665"/>
    <n v="7.6479999999999997"/>
    <n v="0"/>
    <n v="48"/>
    <s v="BASE DE DATOS"/>
    <m/>
  </r>
  <r>
    <s v="20"/>
    <x v="1"/>
    <s v="ENGIEP"/>
    <s v="16376016"/>
    <s v="16376016"/>
    <x v="4"/>
    <s v="INV456"/>
    <s v="S"/>
    <n v="14.86"/>
    <n v="14.86"/>
    <n v="32.564"/>
    <n v="2254.009"/>
    <n v="2286.5729999999999"/>
    <n v="0"/>
    <n v="375"/>
    <n v="0"/>
    <m/>
    <m/>
    <x v="0"/>
    <s v="ENGIEP16376016INV456HI"/>
    <s v="ENGIE Energía Perú S.A."/>
    <x v="16"/>
    <x v="16"/>
    <s v="C.S. INTIPAMPA"/>
    <x v="230"/>
    <x v="6"/>
    <x v="6"/>
    <x v="312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2286.5729999999999"/>
    <n v="2.2865729999999997"/>
    <m/>
    <n v="1.2383333333333333"/>
    <n v="1.2383333333333333"/>
    <n v="7.6479999999999997"/>
    <n v="0"/>
    <n v="48"/>
    <s v="BASE DE DATOS"/>
    <m/>
  </r>
  <r>
    <s v="20"/>
    <x v="1"/>
    <s v="ENGIEP"/>
    <s v="16376016"/>
    <s v="16376016"/>
    <x v="4"/>
    <s v="INV789"/>
    <s v="S"/>
    <n v="14.859"/>
    <n v="14.859"/>
    <n v="32.22"/>
    <n v="2238.6480000000001"/>
    <n v="2270.8679999999999"/>
    <n v="0"/>
    <n v="375"/>
    <n v="0"/>
    <m/>
    <m/>
    <x v="0"/>
    <s v="ENGIEP16376016INV789HI"/>
    <s v="ENGIE Energía Perú S.A."/>
    <x v="16"/>
    <x v="16"/>
    <s v="C.S. INTIPAMPA"/>
    <x v="230"/>
    <x v="6"/>
    <x v="6"/>
    <x v="313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2270.8679999999999"/>
    <n v="2.2708680000000001"/>
    <m/>
    <n v="1.2382500000000001"/>
    <n v="1.2382500000000001"/>
    <n v="7.6479999999999997"/>
    <n v="0"/>
    <n v="48"/>
    <s v="BASE DE DATOS"/>
    <m/>
  </r>
  <r>
    <s v="20"/>
    <x v="1"/>
    <s v="ENGIEP"/>
    <s v="11077297"/>
    <s v="11077297"/>
    <x v="4"/>
    <s v="G1"/>
    <s v="S"/>
    <n v="55.5"/>
    <n v="58.948"/>
    <n v="8884.7330000000002"/>
    <n v="22477.432000000001"/>
    <n v="31362.165000000001"/>
    <n v="12.02"/>
    <n v="668.73"/>
    <n v="0"/>
    <m/>
    <m/>
    <x v="0"/>
    <s v="ENGIEP11077297G1HI"/>
    <s v="ENGIE Energía Perú S.A."/>
    <x v="16"/>
    <x v="16"/>
    <s v="C. H. QUITARACSA"/>
    <x v="231"/>
    <x v="4"/>
    <x v="4"/>
    <x v="13"/>
    <x v="1"/>
    <s v="Instalado"/>
    <s v="Operativo"/>
    <s v="Generadora"/>
    <x v="0"/>
    <x v="1"/>
    <x v="1"/>
    <x v="0"/>
    <s v="Privado"/>
    <s v="ANCASH"/>
    <s v="ANCASH"/>
    <s v="HUAYLAS"/>
    <s v="HUALLANCA"/>
    <n v="0"/>
    <x v="7"/>
    <n v="0"/>
    <x v="0"/>
    <n v="0"/>
    <x v="0"/>
    <x v="0"/>
    <n v="31362.165000000001"/>
    <n v="31.362165000000001"/>
    <m/>
    <n v="4.791666666666667"/>
    <n v="4.9123333333333337"/>
    <n v="7.6479999999999997"/>
    <n v="0"/>
    <n v="48"/>
    <s v="BASE DE DATOS"/>
    <m/>
  </r>
  <r>
    <s v="20"/>
    <x v="1"/>
    <s v="ENGIEP"/>
    <s v="11077297"/>
    <s v="11077297"/>
    <x v="4"/>
    <s v="G2"/>
    <s v="S"/>
    <n v="55.5"/>
    <n v="58.832000000000001"/>
    <n v="8835.598"/>
    <n v="21676.331999999999"/>
    <n v="30511.93"/>
    <n v="12.33"/>
    <n v="612.58000000000004"/>
    <n v="0"/>
    <m/>
    <m/>
    <x v="0"/>
    <s v="ENGIEP11077297G2HI"/>
    <s v="ENGIE Energía Perú S.A."/>
    <x v="16"/>
    <x v="16"/>
    <s v="C. H. QUITARACSA"/>
    <x v="231"/>
    <x v="4"/>
    <x v="4"/>
    <x v="14"/>
    <x v="1"/>
    <s v="Instalado"/>
    <s v="Operativo"/>
    <s v="Generadora"/>
    <x v="0"/>
    <x v="1"/>
    <x v="1"/>
    <x v="0"/>
    <s v="Privado"/>
    <s v="ANCASH"/>
    <s v="ANCASH"/>
    <s v="HUAYLAS"/>
    <s v="HUALLANCA"/>
    <n v="0"/>
    <x v="7"/>
    <n v="0"/>
    <x v="0"/>
    <n v="0"/>
    <x v="0"/>
    <x v="0"/>
    <n v="30511.93"/>
    <n v="30.51193"/>
    <m/>
    <n v="4.791666666666667"/>
    <n v="4.9026666666666667"/>
    <n v="7.6479999999999997"/>
    <n v="0"/>
    <n v="48"/>
    <s v="BASE DE DATOS"/>
    <m/>
  </r>
  <r>
    <s v="20"/>
    <x v="2"/>
    <s v="ENGIEP"/>
    <s v="11081297"/>
    <s v="11081297"/>
    <x v="4"/>
    <s v="G1"/>
    <s v="S"/>
    <n v="45.503999999999998"/>
    <n v="45.634"/>
    <n v="8031.2389999999996"/>
    <n v="22885.463"/>
    <n v="30916.702000000001"/>
    <n v="11.72"/>
    <n v="726.38"/>
    <n v="5.9"/>
    <m/>
    <m/>
    <x v="0"/>
    <s v="ENGIEP11081297G1HI"/>
    <s v="ENGIE Energía Perú S.A."/>
    <x v="16"/>
    <x v="16"/>
    <s v="C. H. YUNCAN"/>
    <x v="229"/>
    <x v="4"/>
    <x v="4"/>
    <x v="13"/>
    <x v="1"/>
    <s v="Instalado"/>
    <s v="Operativo"/>
    <s v="Generadora"/>
    <x v="0"/>
    <x v="1"/>
    <x v="1"/>
    <x v="0"/>
    <s v="Privado"/>
    <s v="PASCO"/>
    <s v="PASCO"/>
    <s v="PASCO"/>
    <s v="PAUCARTAMBO"/>
    <n v="0"/>
    <x v="7"/>
    <n v="0"/>
    <x v="0"/>
    <n v="0"/>
    <x v="0"/>
    <x v="0"/>
    <n v="30916.702000000001"/>
    <n v="30.916702000000001"/>
    <m/>
    <n v="3.6150000000000002"/>
    <n v="3.8028333333333335"/>
    <n v="7.6479999999999997"/>
    <n v="-3.637978807091713E-12"/>
    <n v="48"/>
    <s v="BASE DE DATOS"/>
    <m/>
  </r>
  <r>
    <s v="20"/>
    <x v="2"/>
    <s v="ENGIEP"/>
    <s v="11081297"/>
    <s v="11081297"/>
    <x v="4"/>
    <s v="G2"/>
    <s v="S"/>
    <n v="45.869"/>
    <n v="45.616"/>
    <n v="8072.4059999999999"/>
    <n v="23582.816999999999"/>
    <n v="31655.223000000002"/>
    <n v="0"/>
    <n v="740.62"/>
    <n v="3.38"/>
    <m/>
    <m/>
    <x v="0"/>
    <s v="ENGIEP11081297G2HI"/>
    <s v="ENGIE Energía Perú S.A."/>
    <x v="16"/>
    <x v="16"/>
    <s v="C. H. YUNCAN"/>
    <x v="229"/>
    <x v="4"/>
    <x v="4"/>
    <x v="14"/>
    <x v="1"/>
    <s v="Instalado"/>
    <s v="Operativo"/>
    <s v="Generadora"/>
    <x v="0"/>
    <x v="1"/>
    <x v="1"/>
    <x v="0"/>
    <s v="Privado"/>
    <s v="PASCO"/>
    <s v="PASCO"/>
    <s v="PASCO"/>
    <s v="PAUCARTAMBO"/>
    <n v="0"/>
    <x v="7"/>
    <n v="0"/>
    <x v="0"/>
    <n v="0"/>
    <x v="0"/>
    <x v="0"/>
    <n v="31655.223000000002"/>
    <n v="31.655223000000003"/>
    <m/>
    <n v="3.6150000000000002"/>
    <n v="3.8013333333333335"/>
    <n v="7.6479999999999997"/>
    <n v="-3.637978807091713E-12"/>
    <n v="48"/>
    <s v="BASE DE DATOS"/>
    <m/>
  </r>
  <r>
    <s v="20"/>
    <x v="2"/>
    <s v="ENGIEP"/>
    <s v="11081297"/>
    <s v="11081297"/>
    <x v="4"/>
    <s v="G3"/>
    <s v="S"/>
    <n v="45.386000000000003"/>
    <n v="45.442"/>
    <n v="8004.0870000000004"/>
    <n v="22989.822"/>
    <n v="30993.909"/>
    <n v="10.9"/>
    <n v="733.1"/>
    <n v="0"/>
    <m/>
    <m/>
    <x v="0"/>
    <s v="ENGIEP11081297G3HI"/>
    <s v="ENGIE Energía Perú S.A."/>
    <x v="16"/>
    <x v="16"/>
    <s v="C. H. YUNCAN"/>
    <x v="229"/>
    <x v="4"/>
    <x v="4"/>
    <x v="310"/>
    <x v="1"/>
    <s v="Instalado"/>
    <s v="Operativo"/>
    <s v="Generadora"/>
    <x v="0"/>
    <x v="1"/>
    <x v="1"/>
    <x v="0"/>
    <s v="Privado"/>
    <s v="PASCO"/>
    <s v="PASCO"/>
    <s v="PASCO"/>
    <s v="PAUCARTAMBO"/>
    <n v="0"/>
    <x v="7"/>
    <n v="0"/>
    <x v="0"/>
    <n v="0"/>
    <x v="0"/>
    <x v="0"/>
    <n v="30993.909"/>
    <n v="30.993908999999999"/>
    <m/>
    <n v="3.6150000000000002"/>
    <n v="3.7868333333333335"/>
    <n v="7.6479999999999997"/>
    <n v="0"/>
    <n v="48"/>
    <s v="BASE DE DATOS"/>
    <m/>
  </r>
  <r>
    <s v="20"/>
    <x v="2"/>
    <s v="ENGIEP"/>
    <s v="16376016"/>
    <s v="16376016"/>
    <x v="4"/>
    <s v="INV123"/>
    <s v="S"/>
    <n v="14.821999999999999"/>
    <n v="14.821999999999999"/>
    <n v="20.789000000000001"/>
    <n v="2538.3389999999999"/>
    <n v="2559.1280000000002"/>
    <n v="0"/>
    <n v="375"/>
    <n v="0"/>
    <m/>
    <m/>
    <x v="0"/>
    <s v="ENGIEP16376016INV123HI"/>
    <s v="ENGIE Energía Perú S.A."/>
    <x v="16"/>
    <x v="16"/>
    <s v="C.S. INTIPAMPA"/>
    <x v="230"/>
    <x v="6"/>
    <x v="6"/>
    <x v="311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2559.1280000000002"/>
    <n v="2.5591280000000003"/>
    <m/>
    <n v="1.2351666666666665"/>
    <n v="1.2351666666666665"/>
    <n v="7.6479999999999997"/>
    <n v="0"/>
    <n v="48"/>
    <s v="BASE DE DATOS"/>
    <m/>
  </r>
  <r>
    <s v="20"/>
    <x v="2"/>
    <s v="ENGIEP"/>
    <s v="16376016"/>
    <s v="16376016"/>
    <x v="4"/>
    <s v="INV456"/>
    <s v="S"/>
    <n v="14.86"/>
    <n v="14.86"/>
    <n v="21.096"/>
    <n v="2521.087"/>
    <n v="2542.183"/>
    <n v="0"/>
    <n v="375"/>
    <n v="0"/>
    <m/>
    <m/>
    <x v="0"/>
    <s v="ENGIEP16376016INV456HI"/>
    <s v="ENGIE Energía Perú S.A."/>
    <x v="16"/>
    <x v="16"/>
    <s v="C.S. INTIPAMPA"/>
    <x v="230"/>
    <x v="6"/>
    <x v="6"/>
    <x v="312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2542.183"/>
    <n v="2.5421830000000001"/>
    <m/>
    <n v="1.2383333333333333"/>
    <n v="1.2383333333333333"/>
    <n v="7.6479999999999997"/>
    <n v="0"/>
    <n v="48"/>
    <s v="BASE DE DATOS"/>
    <m/>
  </r>
  <r>
    <s v="20"/>
    <x v="2"/>
    <s v="ENGIEP"/>
    <s v="16376016"/>
    <s v="16376016"/>
    <x v="4"/>
    <s v="INV789"/>
    <s v="S"/>
    <n v="14.859"/>
    <n v="14.859"/>
    <n v="20.888000000000002"/>
    <n v="2486.3150000000001"/>
    <n v="2507.203"/>
    <n v="0"/>
    <n v="375"/>
    <n v="0"/>
    <m/>
    <m/>
    <x v="0"/>
    <s v="ENGIEP16376016INV789HI"/>
    <s v="ENGIE Energía Perú S.A."/>
    <x v="16"/>
    <x v="16"/>
    <s v="C.S. INTIPAMPA"/>
    <x v="230"/>
    <x v="6"/>
    <x v="6"/>
    <x v="313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2507.203"/>
    <n v="2.5072030000000001"/>
    <m/>
    <n v="1.2382500000000001"/>
    <n v="1.2382500000000001"/>
    <n v="7.6479999999999997"/>
    <n v="0"/>
    <n v="48"/>
    <s v="BASE DE DATOS"/>
    <m/>
  </r>
  <r>
    <s v="20"/>
    <x v="2"/>
    <s v="ENGIEP"/>
    <s v="11077297"/>
    <s v="11077297"/>
    <x v="4"/>
    <s v="G1"/>
    <s v="S"/>
    <n v="55.5"/>
    <n v="58.948"/>
    <n v="8829.5669999999991"/>
    <n v="19551.157999999999"/>
    <n v="28380.724999999999"/>
    <n v="64.13"/>
    <n v="672.73"/>
    <n v="0"/>
    <m/>
    <m/>
    <x v="0"/>
    <s v="ENGIEP11077297G1HI"/>
    <s v="ENGIE Energía Perú S.A."/>
    <x v="16"/>
    <x v="16"/>
    <s v="C. H. QUITARACSA"/>
    <x v="231"/>
    <x v="4"/>
    <x v="4"/>
    <x v="13"/>
    <x v="1"/>
    <s v="Instalado"/>
    <s v="Operativo"/>
    <s v="Generadora"/>
    <x v="0"/>
    <x v="1"/>
    <x v="1"/>
    <x v="0"/>
    <s v="Privado"/>
    <s v="ANCASH"/>
    <s v="ANCASH"/>
    <s v="HUAYLAS"/>
    <s v="HUALLANCA"/>
    <n v="0"/>
    <x v="7"/>
    <n v="0"/>
    <x v="0"/>
    <n v="0"/>
    <x v="0"/>
    <x v="0"/>
    <n v="28380.724999999999"/>
    <n v="28.380724999999998"/>
    <m/>
    <n v="4.791666666666667"/>
    <n v="4.9123333333333337"/>
    <n v="7.6479999999999997"/>
    <n v="0"/>
    <n v="48"/>
    <s v="BASE DE DATOS"/>
    <m/>
  </r>
  <r>
    <s v="20"/>
    <x v="2"/>
    <s v="ENGIEP"/>
    <s v="11077297"/>
    <s v="11077297"/>
    <x v="4"/>
    <s v="G2"/>
    <s v="S"/>
    <n v="55.5"/>
    <n v="58.832000000000001"/>
    <n v="9552.8140000000003"/>
    <n v="17474.198"/>
    <n v="27027.011999999999"/>
    <n v="15.99"/>
    <n v="547.15"/>
    <n v="0"/>
    <m/>
    <m/>
    <x v="0"/>
    <s v="ENGIEP11077297G2HI"/>
    <s v="ENGIE Energía Perú S.A."/>
    <x v="16"/>
    <x v="16"/>
    <s v="C. H. QUITARACSA"/>
    <x v="231"/>
    <x v="4"/>
    <x v="4"/>
    <x v="14"/>
    <x v="1"/>
    <s v="Instalado"/>
    <s v="Operativo"/>
    <s v="Generadora"/>
    <x v="0"/>
    <x v="1"/>
    <x v="1"/>
    <x v="0"/>
    <s v="Privado"/>
    <s v="ANCASH"/>
    <s v="ANCASH"/>
    <s v="HUAYLAS"/>
    <s v="HUALLANCA"/>
    <n v="0"/>
    <x v="7"/>
    <n v="0"/>
    <x v="0"/>
    <n v="0"/>
    <x v="0"/>
    <x v="0"/>
    <n v="27027.011999999999"/>
    <n v="27.027011999999999"/>
    <m/>
    <n v="4.791666666666667"/>
    <n v="4.9026666666666667"/>
    <n v="7.6479999999999997"/>
    <n v="3.637978807091713E-12"/>
    <n v="48"/>
    <s v="BASE DE DATOS"/>
    <m/>
  </r>
  <r>
    <s v="20"/>
    <x v="3"/>
    <s v="ENGIEP"/>
    <s v="11081297"/>
    <s v="11081297"/>
    <x v="4"/>
    <s v="G1"/>
    <s v="S"/>
    <n v="45.503999999999998"/>
    <n v="45.634"/>
    <n v="7742.1239999999998"/>
    <n v="22107.592000000001"/>
    <n v="29849.716"/>
    <n v="0"/>
    <n v="712.52"/>
    <n v="0"/>
    <m/>
    <m/>
    <x v="0"/>
    <s v="ENGIEP11081297G1HI"/>
    <s v="ENGIE Energía Perú S.A."/>
    <x v="16"/>
    <x v="16"/>
    <s v="C. H. YUNCAN"/>
    <x v="229"/>
    <x v="4"/>
    <x v="4"/>
    <x v="13"/>
    <x v="1"/>
    <s v="Instalado"/>
    <s v="Operativo"/>
    <s v="Generadora"/>
    <x v="0"/>
    <x v="1"/>
    <x v="1"/>
    <x v="0"/>
    <s v="Privado"/>
    <s v="PASCO"/>
    <s v="PASCO"/>
    <s v="PASCO"/>
    <s v="PAUCARTAMBO"/>
    <n v="0"/>
    <x v="7"/>
    <n v="0"/>
    <x v="0"/>
    <n v="0"/>
    <x v="0"/>
    <x v="0"/>
    <n v="29849.716"/>
    <n v="29.849716000000001"/>
    <m/>
    <n v="3.6150000000000002"/>
    <n v="3.8028333333333335"/>
    <n v="7.6479999999999997"/>
    <n v="0"/>
    <n v="48"/>
    <s v="BASE DE DATOS"/>
    <m/>
  </r>
  <r>
    <s v="20"/>
    <x v="3"/>
    <s v="ENGIEP"/>
    <s v="11081297"/>
    <s v="11081297"/>
    <x v="4"/>
    <s v="G2"/>
    <s v="S"/>
    <n v="45.869"/>
    <n v="45.616"/>
    <n v="7761.8590000000004"/>
    <n v="22316.499"/>
    <n v="30078.358"/>
    <n v="0"/>
    <n v="718.08"/>
    <n v="1.92"/>
    <m/>
    <m/>
    <x v="0"/>
    <s v="ENGIEP11081297G2HI"/>
    <s v="ENGIE Energía Perú S.A."/>
    <x v="16"/>
    <x v="16"/>
    <s v="C. H. YUNCAN"/>
    <x v="229"/>
    <x v="4"/>
    <x v="4"/>
    <x v="14"/>
    <x v="1"/>
    <s v="Instalado"/>
    <s v="Operativo"/>
    <s v="Generadora"/>
    <x v="0"/>
    <x v="1"/>
    <x v="1"/>
    <x v="0"/>
    <s v="Privado"/>
    <s v="PASCO"/>
    <s v="PASCO"/>
    <s v="PASCO"/>
    <s v="PAUCARTAMBO"/>
    <n v="0"/>
    <x v="7"/>
    <n v="0"/>
    <x v="0"/>
    <n v="0"/>
    <x v="0"/>
    <x v="0"/>
    <n v="30078.358"/>
    <n v="30.078358000000001"/>
    <m/>
    <n v="3.6150000000000002"/>
    <n v="3.8013333333333335"/>
    <n v="7.6479999999999997"/>
    <n v="0"/>
    <n v="48"/>
    <s v="BASE DE DATOS"/>
    <m/>
  </r>
  <r>
    <s v="20"/>
    <x v="3"/>
    <s v="ENGIEP"/>
    <s v="11081297"/>
    <s v="11081297"/>
    <x v="4"/>
    <s v="G3"/>
    <s v="S"/>
    <n v="45.386000000000003"/>
    <n v="45.442"/>
    <n v="7769.71"/>
    <n v="22460.197"/>
    <n v="30229.906999999999"/>
    <n v="0"/>
    <n v="720"/>
    <n v="0"/>
    <m/>
    <m/>
    <x v="0"/>
    <s v="ENGIEP11081297G3HI"/>
    <s v="ENGIE Energía Perú S.A."/>
    <x v="16"/>
    <x v="16"/>
    <s v="C. H. YUNCAN"/>
    <x v="229"/>
    <x v="4"/>
    <x v="4"/>
    <x v="310"/>
    <x v="1"/>
    <s v="Instalado"/>
    <s v="Operativo"/>
    <s v="Generadora"/>
    <x v="0"/>
    <x v="1"/>
    <x v="1"/>
    <x v="0"/>
    <s v="Privado"/>
    <s v="PASCO"/>
    <s v="PASCO"/>
    <s v="PASCO"/>
    <s v="PAUCARTAMBO"/>
    <n v="0"/>
    <x v="7"/>
    <n v="0"/>
    <x v="0"/>
    <n v="0"/>
    <x v="0"/>
    <x v="0"/>
    <n v="30229.906999999999"/>
    <n v="30.229907000000001"/>
    <m/>
    <n v="3.6150000000000002"/>
    <n v="3.7868333333333335"/>
    <n v="7.6479999999999997"/>
    <n v="0"/>
    <n v="48"/>
    <s v="BASE DE DATOS"/>
    <m/>
  </r>
  <r>
    <s v="20"/>
    <x v="3"/>
    <s v="ENGIEP"/>
    <s v="16376016"/>
    <s v="16376016"/>
    <x v="4"/>
    <s v="INV123"/>
    <s v="S"/>
    <n v="14.821999999999999"/>
    <n v="14.821999999999999"/>
    <n v="8.1229999999999993"/>
    <n v="2902.1779999999999"/>
    <n v="2910.3009999999999"/>
    <n v="0"/>
    <n v="375"/>
    <n v="0"/>
    <m/>
    <m/>
    <x v="0"/>
    <s v="ENGIEP16376016INV123HI"/>
    <s v="ENGIE Energía Perú S.A."/>
    <x v="16"/>
    <x v="16"/>
    <s v="C.S. INTIPAMPA"/>
    <x v="230"/>
    <x v="6"/>
    <x v="6"/>
    <x v="311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2910.3009999999999"/>
    <n v="2.910301"/>
    <m/>
    <n v="1.2351666666666665"/>
    <n v="1.2351666666666665"/>
    <n v="7.6479999999999997"/>
    <n v="0"/>
    <n v="48"/>
    <s v="BASE DE DATOS"/>
    <m/>
  </r>
  <r>
    <s v="20"/>
    <x v="3"/>
    <s v="ENGIEP"/>
    <s v="16376016"/>
    <s v="16376016"/>
    <x v="4"/>
    <s v="INV456"/>
    <s v="S"/>
    <n v="14.86"/>
    <n v="14.86"/>
    <n v="8.6449999999999996"/>
    <n v="2898.7249999999999"/>
    <n v="2907.37"/>
    <n v="0"/>
    <n v="375"/>
    <n v="0"/>
    <m/>
    <m/>
    <x v="0"/>
    <s v="ENGIEP16376016INV456HI"/>
    <s v="ENGIE Energía Perú S.A."/>
    <x v="16"/>
    <x v="16"/>
    <s v="C.S. INTIPAMPA"/>
    <x v="230"/>
    <x v="6"/>
    <x v="6"/>
    <x v="312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2907.37"/>
    <n v="2.9073699999999998"/>
    <m/>
    <n v="1.2383333333333333"/>
    <n v="1.2383333333333333"/>
    <n v="7.6479999999999997"/>
    <n v="0"/>
    <n v="48"/>
    <s v="BASE DE DATOS"/>
    <m/>
  </r>
  <r>
    <s v="20"/>
    <x v="3"/>
    <s v="ENGIEP"/>
    <s v="16376016"/>
    <s v="16376016"/>
    <x v="4"/>
    <s v="INV789"/>
    <s v="S"/>
    <n v="14.859"/>
    <n v="14.859"/>
    <n v="8.4540000000000006"/>
    <n v="2867.0230000000001"/>
    <n v="2875.4769999999999"/>
    <n v="0"/>
    <n v="375"/>
    <n v="0"/>
    <m/>
    <m/>
    <x v="0"/>
    <s v="ENGIEP16376016INV789HI"/>
    <s v="ENGIE Energía Perú S.A."/>
    <x v="16"/>
    <x v="16"/>
    <s v="C.S. INTIPAMPA"/>
    <x v="230"/>
    <x v="6"/>
    <x v="6"/>
    <x v="313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2875.4769999999999"/>
    <n v="2.8754770000000001"/>
    <m/>
    <n v="1.2382500000000001"/>
    <n v="1.2382500000000001"/>
    <n v="7.6479999999999997"/>
    <n v="4.5474735088646412E-13"/>
    <n v="48"/>
    <s v="BASE DE DATOS"/>
    <m/>
  </r>
  <r>
    <s v="20"/>
    <x v="3"/>
    <s v="ENGIEP"/>
    <s v="11077297"/>
    <s v="11077297"/>
    <x v="4"/>
    <s v="G1"/>
    <s v="S"/>
    <n v="55.5"/>
    <n v="58.948"/>
    <n v="9176.2099999999991"/>
    <n v="18633.834999999999"/>
    <n v="27810.044999999998"/>
    <n v="16.95"/>
    <n v="689.75"/>
    <n v="8.5"/>
    <m/>
    <m/>
    <x v="0"/>
    <s v="ENGIEP11077297G1HI"/>
    <s v="ENGIE Energía Perú S.A."/>
    <x v="16"/>
    <x v="16"/>
    <s v="C. H. QUITARACSA"/>
    <x v="231"/>
    <x v="4"/>
    <x v="4"/>
    <x v="13"/>
    <x v="1"/>
    <s v="Instalado"/>
    <s v="Operativo"/>
    <s v="Generadora"/>
    <x v="0"/>
    <x v="1"/>
    <x v="1"/>
    <x v="0"/>
    <s v="Privado"/>
    <s v="ANCASH"/>
    <s v="ANCASH"/>
    <s v="HUAYLAS"/>
    <s v="HUALLANCA"/>
    <n v="0"/>
    <x v="7"/>
    <n v="0"/>
    <x v="0"/>
    <n v="0"/>
    <x v="0"/>
    <x v="0"/>
    <n v="27810.044999999998"/>
    <n v="27.810044999999999"/>
    <m/>
    <n v="4.791666666666667"/>
    <n v="4.9123333333333337"/>
    <n v="7.6479999999999997"/>
    <n v="0"/>
    <n v="48"/>
    <s v="BASE DE DATOS"/>
    <m/>
  </r>
  <r>
    <s v="20"/>
    <x v="3"/>
    <s v="ENGIEP"/>
    <s v="11077297"/>
    <s v="11077297"/>
    <x v="4"/>
    <s v="G2"/>
    <s v="S"/>
    <n v="55.5"/>
    <n v="58.832000000000001"/>
    <n v="8626.9979999999996"/>
    <n v="13130.875"/>
    <n v="21757.873"/>
    <n v="13.82"/>
    <n v="459"/>
    <n v="8.32"/>
    <m/>
    <m/>
    <x v="0"/>
    <s v="ENGIEP11077297G2HI"/>
    <s v="ENGIE Energía Perú S.A."/>
    <x v="16"/>
    <x v="16"/>
    <s v="C. H. QUITARACSA"/>
    <x v="231"/>
    <x v="4"/>
    <x v="4"/>
    <x v="14"/>
    <x v="1"/>
    <s v="Instalado"/>
    <s v="Operativo"/>
    <s v="Generadora"/>
    <x v="0"/>
    <x v="1"/>
    <x v="1"/>
    <x v="0"/>
    <s v="Privado"/>
    <s v="ANCASH"/>
    <s v="ANCASH"/>
    <s v="HUAYLAS"/>
    <s v="HUALLANCA"/>
    <n v="0"/>
    <x v="7"/>
    <n v="0"/>
    <x v="0"/>
    <n v="0"/>
    <x v="0"/>
    <x v="0"/>
    <n v="21757.873"/>
    <n v="21.757873"/>
    <m/>
    <n v="4.791666666666667"/>
    <n v="4.9026666666666667"/>
    <n v="7.6479999999999997"/>
    <n v="0"/>
    <n v="48"/>
    <s v="BASE DE DATOS"/>
    <m/>
  </r>
  <r>
    <s v="20"/>
    <x v="4"/>
    <s v="ENGIEP"/>
    <s v="11081297"/>
    <s v="11081297"/>
    <x v="4"/>
    <s v="G1"/>
    <s v="S"/>
    <n v="45.503999999999998"/>
    <n v="45.634"/>
    <n v="7351.5519999999997"/>
    <n v="19493.690999999999"/>
    <n v="26845.242999999999"/>
    <n v="4.08"/>
    <n v="717.5"/>
    <n v="0"/>
    <m/>
    <m/>
    <x v="0"/>
    <s v="ENGIEP11081297G1HI"/>
    <s v="ENGIE Energía Perú S.A."/>
    <x v="16"/>
    <x v="16"/>
    <s v="C. H. YUNCAN"/>
    <x v="229"/>
    <x v="4"/>
    <x v="4"/>
    <x v="13"/>
    <x v="1"/>
    <s v="Instalado"/>
    <s v="Operativo"/>
    <s v="Generadora"/>
    <x v="0"/>
    <x v="1"/>
    <x v="1"/>
    <x v="0"/>
    <s v="Privado"/>
    <s v="PASCO"/>
    <s v="PASCO"/>
    <s v="PASCO"/>
    <s v="PAUCARTAMBO"/>
    <n v="0"/>
    <x v="7"/>
    <n v="0"/>
    <x v="0"/>
    <n v="0"/>
    <x v="0"/>
    <x v="0"/>
    <n v="26845.242999999999"/>
    <n v="26.845243"/>
    <m/>
    <n v="3.6150000000000002"/>
    <n v="3.8028333333333335"/>
    <n v="7.6479999999999997"/>
    <n v="0"/>
    <n v="48"/>
    <s v="BASE DE DATOS"/>
    <m/>
  </r>
  <r>
    <s v="20"/>
    <x v="4"/>
    <s v="ENGIEP"/>
    <s v="11081297"/>
    <s v="11081297"/>
    <x v="4"/>
    <s v="G2"/>
    <s v="S"/>
    <n v="45.869"/>
    <n v="45.616"/>
    <n v="7725.049"/>
    <n v="20943.096000000001"/>
    <n v="28668.145"/>
    <n v="0"/>
    <n v="744"/>
    <n v="0"/>
    <m/>
    <m/>
    <x v="0"/>
    <s v="ENGIEP11081297G2HI"/>
    <s v="ENGIE Energía Perú S.A."/>
    <x v="16"/>
    <x v="16"/>
    <s v="C. H. YUNCAN"/>
    <x v="229"/>
    <x v="4"/>
    <x v="4"/>
    <x v="14"/>
    <x v="1"/>
    <s v="Instalado"/>
    <s v="Operativo"/>
    <s v="Generadora"/>
    <x v="0"/>
    <x v="1"/>
    <x v="1"/>
    <x v="0"/>
    <s v="Privado"/>
    <s v="PASCO"/>
    <s v="PASCO"/>
    <s v="PASCO"/>
    <s v="PAUCARTAMBO"/>
    <n v="0"/>
    <x v="7"/>
    <n v="0"/>
    <x v="0"/>
    <n v="0"/>
    <x v="0"/>
    <x v="0"/>
    <n v="28668.145"/>
    <n v="28.668144999999999"/>
    <m/>
    <n v="3.6150000000000002"/>
    <n v="3.8013333333333335"/>
    <n v="7.6479999999999997"/>
    <n v="0"/>
    <n v="48"/>
    <s v="BASE DE DATOS"/>
    <m/>
  </r>
  <r>
    <s v="20"/>
    <x v="4"/>
    <s v="ENGIEP"/>
    <s v="11081297"/>
    <s v="11081297"/>
    <x v="4"/>
    <s v="G3"/>
    <s v="S"/>
    <n v="45.386000000000003"/>
    <n v="45.442"/>
    <n v="7358.8320000000003"/>
    <n v="18911.054"/>
    <n v="26269.885999999999"/>
    <n v="0"/>
    <n v="680.74"/>
    <n v="0"/>
    <m/>
    <m/>
    <x v="0"/>
    <s v="ENGIEP11081297G3HI"/>
    <s v="ENGIE Energía Perú S.A."/>
    <x v="16"/>
    <x v="16"/>
    <s v="C. H. YUNCAN"/>
    <x v="229"/>
    <x v="4"/>
    <x v="4"/>
    <x v="310"/>
    <x v="1"/>
    <s v="Instalado"/>
    <s v="Operativo"/>
    <s v="Generadora"/>
    <x v="0"/>
    <x v="1"/>
    <x v="1"/>
    <x v="0"/>
    <s v="Privado"/>
    <s v="PASCO"/>
    <s v="PASCO"/>
    <s v="PASCO"/>
    <s v="PAUCARTAMBO"/>
    <n v="0"/>
    <x v="7"/>
    <n v="0"/>
    <x v="0"/>
    <n v="0"/>
    <x v="0"/>
    <x v="0"/>
    <n v="26269.885999999999"/>
    <n v="26.269886"/>
    <m/>
    <n v="3.6150000000000002"/>
    <n v="3.7868333333333335"/>
    <n v="7.6479999999999997"/>
    <n v="0"/>
    <n v="48"/>
    <s v="BASE DE DATOS"/>
    <m/>
  </r>
  <r>
    <s v="20"/>
    <x v="4"/>
    <s v="ENGIEP"/>
    <s v="16376016"/>
    <s v="16376016"/>
    <x v="4"/>
    <s v="INV123"/>
    <s v="S"/>
    <n v="14.821999999999999"/>
    <n v="14.821999999999999"/>
    <n v="1.1319999999999999"/>
    <n v="2610.6219999999998"/>
    <n v="2611.7539999999999"/>
    <n v="0"/>
    <n v="375"/>
    <n v="0"/>
    <m/>
    <m/>
    <x v="0"/>
    <s v="ENGIEP16376016INV123HI"/>
    <s v="ENGIE Energía Perú S.A."/>
    <x v="16"/>
    <x v="16"/>
    <s v="C.S. INTIPAMPA"/>
    <x v="230"/>
    <x v="6"/>
    <x v="6"/>
    <x v="311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2611.7539999999999"/>
    <n v="2.6117539999999999"/>
    <m/>
    <n v="1.2351666666666665"/>
    <n v="1.2351666666666665"/>
    <n v="7.6479999999999997"/>
    <n v="0"/>
    <n v="48"/>
    <s v="BASE DE DATOS"/>
    <m/>
  </r>
  <r>
    <s v="20"/>
    <x v="4"/>
    <s v="ENGIEP"/>
    <s v="16376016"/>
    <s v="16376016"/>
    <x v="4"/>
    <s v="INV456"/>
    <s v="S"/>
    <n v="14.86"/>
    <n v="14.86"/>
    <n v="1.2410000000000001"/>
    <n v="2634.77"/>
    <n v="2636.011"/>
    <n v="0"/>
    <n v="375"/>
    <n v="0"/>
    <m/>
    <m/>
    <x v="0"/>
    <s v="ENGIEP16376016INV456HI"/>
    <s v="ENGIE Energía Perú S.A."/>
    <x v="16"/>
    <x v="16"/>
    <s v="C.S. INTIPAMPA"/>
    <x v="230"/>
    <x v="6"/>
    <x v="6"/>
    <x v="312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2636.011"/>
    <n v="2.6360109999999999"/>
    <m/>
    <n v="1.2383333333333333"/>
    <n v="1.2383333333333333"/>
    <n v="7.6479999999999997"/>
    <n v="0"/>
    <n v="48"/>
    <s v="BASE DE DATOS"/>
    <m/>
  </r>
  <r>
    <s v="20"/>
    <x v="4"/>
    <s v="ENGIEP"/>
    <s v="16376016"/>
    <s v="16376016"/>
    <x v="4"/>
    <s v="INV789"/>
    <s v="S"/>
    <n v="14.859"/>
    <n v="14.859"/>
    <n v="1.236"/>
    <n v="2610.1320000000001"/>
    <n v="2611.3679999999999"/>
    <n v="0"/>
    <n v="375"/>
    <n v="0"/>
    <m/>
    <m/>
    <x v="0"/>
    <s v="ENGIEP16376016INV789HI"/>
    <s v="ENGIE Energía Perú S.A."/>
    <x v="16"/>
    <x v="16"/>
    <s v="C.S. INTIPAMPA"/>
    <x v="230"/>
    <x v="6"/>
    <x v="6"/>
    <x v="313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2611.3679999999999"/>
    <n v="2.6113680000000001"/>
    <m/>
    <n v="1.2382500000000001"/>
    <n v="1.2382500000000001"/>
    <n v="7.6479999999999997"/>
    <n v="0"/>
    <n v="48"/>
    <s v="BASE DE DATOS"/>
    <m/>
  </r>
  <r>
    <s v="20"/>
    <x v="4"/>
    <s v="ENGIEP"/>
    <s v="11077297"/>
    <s v="11077297"/>
    <x v="4"/>
    <s v="G1"/>
    <s v="S"/>
    <n v="55.5"/>
    <n v="58.948"/>
    <n v="8871.6630000000005"/>
    <n v="15989.535"/>
    <n v="24861.198"/>
    <n v="0"/>
    <n v="744"/>
    <n v="0"/>
    <m/>
    <m/>
    <x v="0"/>
    <s v="ENGIEP11077297G1HI"/>
    <s v="ENGIE Energía Perú S.A."/>
    <x v="16"/>
    <x v="16"/>
    <s v="C. H. QUITARACSA"/>
    <x v="231"/>
    <x v="4"/>
    <x v="4"/>
    <x v="13"/>
    <x v="1"/>
    <s v="Instalado"/>
    <s v="Operativo"/>
    <s v="Generadora"/>
    <x v="0"/>
    <x v="1"/>
    <x v="1"/>
    <x v="0"/>
    <s v="Privado"/>
    <s v="ANCASH"/>
    <s v="ANCASH"/>
    <s v="HUAYLAS"/>
    <s v="HUALLANCA"/>
    <n v="0"/>
    <x v="7"/>
    <n v="0"/>
    <x v="0"/>
    <n v="0"/>
    <x v="0"/>
    <x v="0"/>
    <n v="24861.198"/>
    <n v="24.861198000000002"/>
    <m/>
    <n v="4.791666666666667"/>
    <n v="4.9123333333333337"/>
    <n v="7.6479999999999997"/>
    <n v="0"/>
    <n v="48"/>
    <s v="BASE DE DATOS"/>
    <m/>
  </r>
  <r>
    <s v="20"/>
    <x v="4"/>
    <s v="ENGIEP"/>
    <s v="11077297"/>
    <s v="11077297"/>
    <x v="4"/>
    <s v="G2"/>
    <s v="S"/>
    <n v="55.5"/>
    <n v="58.832000000000001"/>
    <n v="8035.0110000000004"/>
    <n v="7302.3810000000003"/>
    <n v="15337.392"/>
    <n v="0"/>
    <n v="381.91"/>
    <n v="0"/>
    <m/>
    <m/>
    <x v="0"/>
    <s v="ENGIEP11077297G2HI"/>
    <s v="ENGIE Energía Perú S.A."/>
    <x v="16"/>
    <x v="16"/>
    <s v="C. H. QUITARACSA"/>
    <x v="231"/>
    <x v="4"/>
    <x v="4"/>
    <x v="14"/>
    <x v="1"/>
    <s v="Instalado"/>
    <s v="Operativo"/>
    <s v="Generadora"/>
    <x v="0"/>
    <x v="1"/>
    <x v="1"/>
    <x v="0"/>
    <s v="Privado"/>
    <s v="ANCASH"/>
    <s v="ANCASH"/>
    <s v="HUAYLAS"/>
    <s v="HUALLANCA"/>
    <n v="0"/>
    <x v="7"/>
    <n v="0"/>
    <x v="0"/>
    <n v="0"/>
    <x v="0"/>
    <x v="0"/>
    <n v="15337.392"/>
    <n v="15.337391999999999"/>
    <m/>
    <n v="4.791666666666667"/>
    <n v="4.9026666666666667"/>
    <n v="7.6479999999999997"/>
    <n v="0"/>
    <n v="48"/>
    <s v="BASE DE DATOS"/>
    <m/>
  </r>
  <r>
    <s v="20"/>
    <x v="5"/>
    <s v="ENGIEP"/>
    <s v="11081297"/>
    <s v="11081297"/>
    <x v="4"/>
    <s v="G1"/>
    <s v="S"/>
    <n v="45.503999999999998"/>
    <n v="45.634"/>
    <n v="3569.7559999999999"/>
    <n v="9321.1389999999992"/>
    <n v="12890.895"/>
    <n v="0"/>
    <n v="500.02"/>
    <n v="0"/>
    <m/>
    <m/>
    <x v="0"/>
    <s v="ENGIEP11081297G1HI"/>
    <s v="ENGIE Energía Perú S.A."/>
    <x v="16"/>
    <x v="16"/>
    <s v="C. H. YUNCAN"/>
    <x v="229"/>
    <x v="4"/>
    <x v="4"/>
    <x v="13"/>
    <x v="1"/>
    <s v="Instalado"/>
    <s v="Operativo"/>
    <s v="Generadora"/>
    <x v="0"/>
    <x v="1"/>
    <x v="1"/>
    <x v="0"/>
    <s v="Privado"/>
    <s v="PASCO"/>
    <s v="PASCO"/>
    <s v="PASCO"/>
    <s v="PAUCARTAMBO"/>
    <n v="0"/>
    <x v="7"/>
    <n v="0"/>
    <x v="0"/>
    <n v="0"/>
    <x v="0"/>
    <x v="0"/>
    <n v="12890.895"/>
    <n v="12.890895"/>
    <m/>
    <n v="3.6150000000000002"/>
    <n v="3.8028333333333335"/>
    <n v="7.6479999999999997"/>
    <n v="-1.8189894035458565E-12"/>
    <n v="48"/>
    <s v="BASE DE DATOS"/>
    <m/>
  </r>
  <r>
    <s v="20"/>
    <x v="5"/>
    <s v="ENGIEP"/>
    <s v="11081297"/>
    <s v="11081297"/>
    <x v="4"/>
    <s v="G2"/>
    <s v="S"/>
    <n v="45.869"/>
    <n v="45.616"/>
    <n v="5847.1490000000003"/>
    <n v="15689.436"/>
    <n v="21536.584999999999"/>
    <n v="0"/>
    <n v="630.4"/>
    <n v="0"/>
    <m/>
    <m/>
    <x v="0"/>
    <s v="ENGIEP11081297G2HI"/>
    <s v="ENGIE Energía Perú S.A."/>
    <x v="16"/>
    <x v="16"/>
    <s v="C. H. YUNCAN"/>
    <x v="229"/>
    <x v="4"/>
    <x v="4"/>
    <x v="14"/>
    <x v="1"/>
    <s v="Instalado"/>
    <s v="Operativo"/>
    <s v="Generadora"/>
    <x v="0"/>
    <x v="1"/>
    <x v="1"/>
    <x v="0"/>
    <s v="Privado"/>
    <s v="PASCO"/>
    <s v="PASCO"/>
    <s v="PASCO"/>
    <s v="PAUCARTAMBO"/>
    <n v="0"/>
    <x v="7"/>
    <n v="0"/>
    <x v="0"/>
    <n v="0"/>
    <x v="0"/>
    <x v="0"/>
    <n v="21536.584999999999"/>
    <n v="21.536584999999999"/>
    <m/>
    <n v="3.6150000000000002"/>
    <n v="3.8013333333333335"/>
    <n v="7.6479999999999997"/>
    <n v="0"/>
    <n v="48"/>
    <s v="BASE DE DATOS"/>
    <m/>
  </r>
  <r>
    <s v="20"/>
    <x v="5"/>
    <s v="ENGIEP"/>
    <s v="11081297"/>
    <s v="11081297"/>
    <x v="4"/>
    <s v="G3"/>
    <s v="S"/>
    <n v="45.386000000000003"/>
    <n v="45.442"/>
    <n v="4068.6089999999999"/>
    <n v="10681.978999999999"/>
    <n v="14750.588"/>
    <n v="0"/>
    <n v="359.56"/>
    <n v="0"/>
    <m/>
    <m/>
    <x v="0"/>
    <s v="ENGIEP11081297G3HI"/>
    <s v="ENGIE Energía Perú S.A."/>
    <x v="16"/>
    <x v="16"/>
    <s v="C. H. YUNCAN"/>
    <x v="229"/>
    <x v="4"/>
    <x v="4"/>
    <x v="310"/>
    <x v="1"/>
    <s v="Instalado"/>
    <s v="Operativo"/>
    <s v="Generadora"/>
    <x v="0"/>
    <x v="1"/>
    <x v="1"/>
    <x v="0"/>
    <s v="Privado"/>
    <s v="PASCO"/>
    <s v="PASCO"/>
    <s v="PASCO"/>
    <s v="PAUCARTAMBO"/>
    <n v="0"/>
    <x v="7"/>
    <n v="0"/>
    <x v="0"/>
    <n v="0"/>
    <x v="0"/>
    <x v="0"/>
    <n v="14750.588"/>
    <n v="14.750588"/>
    <m/>
    <n v="3.6150000000000002"/>
    <n v="3.7868333333333335"/>
    <n v="7.6479999999999997"/>
    <n v="0"/>
    <n v="48"/>
    <s v="BASE DE DATOS"/>
    <m/>
  </r>
  <r>
    <s v="20"/>
    <x v="5"/>
    <s v="ENGIEP"/>
    <s v="16376016"/>
    <s v="16376016"/>
    <x v="4"/>
    <s v="INV123"/>
    <s v="S"/>
    <n v="14.821999999999999"/>
    <n v="14.821999999999999"/>
    <n v="0.91300000000000003"/>
    <n v="2503.7530000000002"/>
    <n v="2504.6660000000002"/>
    <n v="0"/>
    <n v="375"/>
    <n v="0"/>
    <m/>
    <m/>
    <x v="0"/>
    <s v="ENGIEP16376016INV123HI"/>
    <s v="ENGIE Energía Perú S.A."/>
    <x v="16"/>
    <x v="16"/>
    <s v="C.S. INTIPAMPA"/>
    <x v="230"/>
    <x v="6"/>
    <x v="6"/>
    <x v="311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2504.6660000000002"/>
    <n v="2.5046660000000003"/>
    <m/>
    <n v="1.2351666666666665"/>
    <n v="1.2351666666666665"/>
    <n v="7.6479999999999997"/>
    <n v="0"/>
    <n v="48"/>
    <s v="BASE DE DATOS"/>
    <m/>
  </r>
  <r>
    <s v="20"/>
    <x v="5"/>
    <s v="ENGIEP"/>
    <s v="16376016"/>
    <s v="16376016"/>
    <x v="4"/>
    <s v="INV456"/>
    <s v="S"/>
    <n v="14.86"/>
    <n v="14.86"/>
    <n v="0.98499999999999999"/>
    <n v="2507.31"/>
    <n v="2508.2950000000001"/>
    <n v="0"/>
    <n v="375"/>
    <n v="0"/>
    <m/>
    <m/>
    <x v="0"/>
    <s v="ENGIEP16376016INV456HI"/>
    <s v="ENGIE Energía Perú S.A."/>
    <x v="16"/>
    <x v="16"/>
    <s v="C.S. INTIPAMPA"/>
    <x v="230"/>
    <x v="6"/>
    <x v="6"/>
    <x v="312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2508.2950000000001"/>
    <n v="2.5082949999999999"/>
    <m/>
    <n v="1.2383333333333333"/>
    <n v="1.2383333333333333"/>
    <n v="7.6479999999999997"/>
    <n v="0"/>
    <n v="48"/>
    <s v="BASE DE DATOS"/>
    <m/>
  </r>
  <r>
    <s v="20"/>
    <x v="5"/>
    <s v="ENGIEP"/>
    <s v="16376016"/>
    <s v="16376016"/>
    <x v="4"/>
    <s v="INV789"/>
    <s v="S"/>
    <n v="14.859"/>
    <n v="14.859"/>
    <n v="0.93400000000000005"/>
    <n v="2481.4639999999999"/>
    <n v="2482.3980000000001"/>
    <n v="0"/>
    <n v="375"/>
    <n v="0"/>
    <m/>
    <m/>
    <x v="0"/>
    <s v="ENGIEP16376016INV789HI"/>
    <s v="ENGIE Energía Perú S.A."/>
    <x v="16"/>
    <x v="16"/>
    <s v="C.S. INTIPAMPA"/>
    <x v="230"/>
    <x v="6"/>
    <x v="6"/>
    <x v="313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2482.3980000000001"/>
    <n v="2.4823980000000003"/>
    <m/>
    <n v="1.2382500000000001"/>
    <n v="1.2382500000000001"/>
    <n v="7.6479999999999997"/>
    <n v="0"/>
    <n v="48"/>
    <s v="BASE DE DATOS"/>
    <m/>
  </r>
  <r>
    <s v="20"/>
    <x v="5"/>
    <s v="ENGIEP"/>
    <s v="11077297"/>
    <s v="11077297"/>
    <x v="4"/>
    <s v="G1"/>
    <s v="S"/>
    <n v="55.5"/>
    <n v="58.948"/>
    <n v="5818.1930000000002"/>
    <n v="7245.14"/>
    <n v="13063.333000000001"/>
    <n v="17.13"/>
    <n v="465.48"/>
    <n v="0"/>
    <m/>
    <m/>
    <x v="0"/>
    <s v="ENGIEP11077297G1HI"/>
    <s v="ENGIE Energía Perú S.A."/>
    <x v="16"/>
    <x v="16"/>
    <s v="C. H. QUITARACSA"/>
    <x v="231"/>
    <x v="4"/>
    <x v="4"/>
    <x v="13"/>
    <x v="1"/>
    <s v="Instalado"/>
    <s v="Operativo"/>
    <s v="Generadora"/>
    <x v="0"/>
    <x v="1"/>
    <x v="1"/>
    <x v="0"/>
    <s v="Privado"/>
    <s v="ANCASH"/>
    <s v="ANCASH"/>
    <s v="HUAYLAS"/>
    <s v="HUALLANCA"/>
    <n v="0"/>
    <x v="7"/>
    <n v="0"/>
    <x v="0"/>
    <n v="0"/>
    <x v="0"/>
    <x v="0"/>
    <n v="13063.333000000001"/>
    <n v="13.063333"/>
    <m/>
    <n v="4.791666666666667"/>
    <n v="4.9123333333333337"/>
    <n v="7.6479999999999997"/>
    <n v="0"/>
    <n v="48"/>
    <s v="BASE DE DATOS"/>
    <m/>
  </r>
  <r>
    <s v="20"/>
    <x v="5"/>
    <s v="ENGIEP"/>
    <s v="11077297"/>
    <s v="11077297"/>
    <x v="4"/>
    <s v="G2"/>
    <s v="S"/>
    <n v="55.5"/>
    <n v="58.832000000000001"/>
    <n v="5440.27"/>
    <n v="6084.9690000000001"/>
    <n v="11525.239"/>
    <n v="17.399999999999999"/>
    <n v="417.92"/>
    <n v="0"/>
    <m/>
    <m/>
    <x v="0"/>
    <s v="ENGIEP11077297G2HI"/>
    <s v="ENGIE Energía Perú S.A."/>
    <x v="16"/>
    <x v="16"/>
    <s v="C. H. QUITARACSA"/>
    <x v="231"/>
    <x v="4"/>
    <x v="4"/>
    <x v="14"/>
    <x v="1"/>
    <s v="Instalado"/>
    <s v="Operativo"/>
    <s v="Generadora"/>
    <x v="0"/>
    <x v="1"/>
    <x v="1"/>
    <x v="0"/>
    <s v="Privado"/>
    <s v="ANCASH"/>
    <s v="ANCASH"/>
    <s v="HUAYLAS"/>
    <s v="HUALLANCA"/>
    <n v="0"/>
    <x v="7"/>
    <n v="0"/>
    <x v="0"/>
    <n v="0"/>
    <x v="0"/>
    <x v="0"/>
    <n v="11525.239"/>
    <n v="11.525238999999999"/>
    <m/>
    <n v="4.791666666666667"/>
    <n v="4.9026666666666667"/>
    <n v="7.6479999999999997"/>
    <n v="1.8189894035458565E-12"/>
    <n v="48"/>
    <s v="BASE DE DATOS"/>
    <m/>
  </r>
  <r>
    <s v="20"/>
    <x v="7"/>
    <s v="ELSM"/>
    <s v="41030894"/>
    <s v="41030894"/>
    <x v="4"/>
    <s v="DRESS 1"/>
    <s v="N"/>
    <n v="0.11"/>
    <n v="0"/>
    <n v="0"/>
    <n v="0"/>
    <n v="0"/>
    <n v="0"/>
    <n v="0"/>
    <n v="0"/>
    <m/>
    <m/>
    <x v="0"/>
    <s v="ELSM41030894DRESS 1HI"/>
    <s v="Electro Sur Medio S. A."/>
    <x v="1"/>
    <x v="1"/>
    <s v="C. H. Laramate"/>
    <x v="137"/>
    <x v="4"/>
    <x v="4"/>
    <x v="239"/>
    <x v="1"/>
    <s v="Instalado"/>
    <s v="Operativo"/>
    <s v="Distribuidora"/>
    <x v="0"/>
    <x v="1"/>
    <x v="0"/>
    <x v="0"/>
    <s v="Privado"/>
    <s v="AYACUCHO"/>
    <s v="AYACUCHO"/>
    <s v="LUCANAS"/>
    <s v="LARAMATE"/>
    <n v="0"/>
    <x v="7"/>
    <n v="0"/>
    <x v="0"/>
    <n v="0"/>
    <x v="0"/>
    <x v="0"/>
    <n v="0"/>
    <n v="0"/>
    <m/>
    <n v="9.1666666666666667E-3"/>
    <n v="7.7499999999999999E-3"/>
    <n v="7.6479999999999997"/>
    <n v="0"/>
    <n v="19"/>
    <s v="BASE DE DATOS"/>
    <m/>
  </r>
  <r>
    <s v="20"/>
    <x v="7"/>
    <s v="ELSM"/>
    <s v="41030894"/>
    <s v="41030894"/>
    <x v="4"/>
    <s v="DRESS 2"/>
    <s v="S"/>
    <n v="0.11"/>
    <n v="9.1999999999999998E-2"/>
    <n v="4.1929999999999996"/>
    <n v="15.933999999999999"/>
    <n v="20.126999999999999"/>
    <n v="4"/>
    <n v="230"/>
    <n v="514"/>
    <m/>
    <m/>
    <x v="0"/>
    <s v="ELSM41030894DRESS 2HI"/>
    <s v="Electro Sur Medio S. A."/>
    <x v="1"/>
    <x v="1"/>
    <s v="C. H. Laramate"/>
    <x v="137"/>
    <x v="4"/>
    <x v="4"/>
    <x v="240"/>
    <x v="1"/>
    <s v="Instalado"/>
    <s v="Operativo"/>
    <s v="Distribuidora"/>
    <x v="0"/>
    <x v="1"/>
    <x v="0"/>
    <x v="0"/>
    <s v="Privado"/>
    <s v="AYACUCHO"/>
    <s v="AYACUCHO"/>
    <s v="LUCANAS"/>
    <s v="LARAMATE"/>
    <n v="0"/>
    <x v="7"/>
    <n v="0"/>
    <x v="0"/>
    <n v="0"/>
    <x v="0"/>
    <x v="0"/>
    <n v="20.126999999999999"/>
    <n v="2.0126999999999999E-2"/>
    <m/>
    <n v="9.1666666666666667E-3"/>
    <n v="7.6666666666666662E-3"/>
    <n v="7.6479999999999997"/>
    <n v="0"/>
    <n v="19"/>
    <s v="BASE DE DATOS"/>
    <m/>
  </r>
  <r>
    <s v="20"/>
    <x v="7"/>
    <s v="EGEPSA"/>
    <s v="41071696"/>
    <s v="41071696"/>
    <x v="4"/>
    <s v="Grupo 1"/>
    <s v="S"/>
    <n v="0.3"/>
    <n v="0.20899999999999999"/>
    <n v="30.69"/>
    <n v="140.22"/>
    <n v="170.91"/>
    <n v="0"/>
    <n v="697"/>
    <n v="0"/>
    <m/>
    <m/>
    <x v="0"/>
    <s v="EGEPSA41071696Grupo 1HI"/>
    <s v="Emp. Gen y Comercializadora de Serv Pub de Elec. Pangoa"/>
    <x v="41"/>
    <x v="41"/>
    <s v="C. H. Pangoa"/>
    <x v="132"/>
    <x v="4"/>
    <x v="4"/>
    <x v="44"/>
    <x v="1"/>
    <s v="Instalado"/>
    <s v="Inoperativo"/>
    <s v="Generadora"/>
    <x v="0"/>
    <x v="1"/>
    <x v="0"/>
    <x v="0"/>
    <s v="Privado"/>
    <s v="JUNIN"/>
    <s v="JUNIN"/>
    <s v="SATIPO"/>
    <s v="PANGOA"/>
    <n v="0"/>
    <x v="7"/>
    <n v="0"/>
    <x v="0"/>
    <n v="0"/>
    <x v="0"/>
    <x v="0"/>
    <n v="170.91"/>
    <n v="0.17091000000000001"/>
    <m/>
    <n v="2.4999999999999998E-2"/>
    <n v="2.1666666666666667E-2"/>
    <n v="7.6479999999999997"/>
    <n v="0"/>
    <n v="31"/>
    <s v="BASE DE DATOS"/>
    <m/>
  </r>
  <r>
    <s v="20"/>
    <x v="7"/>
    <s v="EGEPSA"/>
    <s v="41071696"/>
    <s v="41071696"/>
    <x v="4"/>
    <s v="Grupo 2"/>
    <s v="S"/>
    <n v="0.3"/>
    <n v="0.08"/>
    <n v="2.0640000000000001"/>
    <n v="7.44"/>
    <n v="9.5039999999999996"/>
    <n v="0"/>
    <n v="45"/>
    <n v="0"/>
    <m/>
    <m/>
    <x v="0"/>
    <s v="EGEPSA41071696Grupo 2HI"/>
    <s v="Emp. Gen y Comercializadora de Serv Pub de Elec. Pangoa"/>
    <x v="41"/>
    <x v="41"/>
    <s v="C. H. Pangoa"/>
    <x v="132"/>
    <x v="4"/>
    <x v="4"/>
    <x v="171"/>
    <x v="1"/>
    <s v="Instalado"/>
    <s v="Operativo"/>
    <s v="Generadora"/>
    <x v="0"/>
    <x v="1"/>
    <x v="0"/>
    <x v="0"/>
    <s v="Privado"/>
    <s v="JUNIN"/>
    <s v="JUNIN"/>
    <s v="SATIPO"/>
    <s v="PANGOA"/>
    <n v="0"/>
    <x v="7"/>
    <n v="0"/>
    <x v="0"/>
    <n v="0"/>
    <x v="0"/>
    <x v="0"/>
    <n v="9.5039999999999996"/>
    <n v="9.5040000000000003E-3"/>
    <m/>
    <n v="2.4999999999999998E-2"/>
    <n v="2.1000000000000001E-2"/>
    <n v="7.6479999999999997"/>
    <n v="1.7763568394002505E-15"/>
    <n v="31"/>
    <s v="BASE DE DATOS"/>
    <m/>
  </r>
  <r>
    <s v="20"/>
    <x v="7"/>
    <s v="ELC"/>
    <s v="31007793"/>
    <s v="31007793"/>
    <x v="4"/>
    <s v="G-1"/>
    <s v="S"/>
    <n v="0.63"/>
    <n v="0.56100000000000005"/>
    <n v="47.515999999999998"/>
    <n v="180.43799999999999"/>
    <n v="227.95400000000001"/>
    <n v="0"/>
    <n v="716.15"/>
    <n v="0"/>
    <m/>
    <m/>
    <x v="0"/>
    <s v="ELC31007793G-1HI"/>
    <s v="Electro Centro S. A."/>
    <x v="10"/>
    <x v="10"/>
    <s v="C. H. Pichanaki"/>
    <x v="187"/>
    <x v="4"/>
    <x v="4"/>
    <x v="37"/>
    <x v="1"/>
    <s v="Instalado"/>
    <s v="Operativo"/>
    <s v="Distribuidora"/>
    <x v="0"/>
    <x v="1"/>
    <x v="0"/>
    <x v="0"/>
    <s v="Estatal"/>
    <s v="JUNIN"/>
    <s v="JUNIN"/>
    <s v="CHANCHAMAYO"/>
    <s v="PICHANAKI"/>
    <n v="0"/>
    <x v="7"/>
    <n v="0"/>
    <x v="0"/>
    <n v="0"/>
    <x v="0"/>
    <x v="0"/>
    <n v="227.95400000000001"/>
    <n v="0.22795400000000002"/>
    <m/>
    <n v="5.2499999999999998E-2"/>
    <n v="4.6750000000000007E-2"/>
    <n v="7.6479999999999997"/>
    <n v="-2.8421709430404007E-14"/>
    <n v="25"/>
    <s v="BASE DE DATOS"/>
    <m/>
  </r>
  <r>
    <s v="20"/>
    <x v="7"/>
    <s v="ELC"/>
    <s v="31007793"/>
    <s v="31007793"/>
    <x v="4"/>
    <s v="G-2"/>
    <s v="S"/>
    <n v="0.63"/>
    <n v="0.56100000000000005"/>
    <n v="66.825999999999993"/>
    <n v="263.91300000000001"/>
    <n v="330.73899999999998"/>
    <n v="0"/>
    <n v="713.08"/>
    <n v="0"/>
    <m/>
    <m/>
    <x v="0"/>
    <s v="ELC31007793G-2HI"/>
    <s v="Electro Centro S. A."/>
    <x v="10"/>
    <x v="10"/>
    <s v="C. H. Pichanaki"/>
    <x v="187"/>
    <x v="4"/>
    <x v="4"/>
    <x v="38"/>
    <x v="1"/>
    <s v="Instalado"/>
    <s v="Operativo"/>
    <s v="Distribuidora"/>
    <x v="0"/>
    <x v="1"/>
    <x v="0"/>
    <x v="0"/>
    <s v="Estatal"/>
    <s v="JUNIN"/>
    <s v="JUNIN"/>
    <s v="CHANCHAMAYO"/>
    <s v="PICHANAKI"/>
    <n v="0"/>
    <x v="7"/>
    <n v="0"/>
    <x v="0"/>
    <n v="0"/>
    <x v="0"/>
    <x v="0"/>
    <n v="330.73899999999998"/>
    <n v="0.33073899999999995"/>
    <m/>
    <n v="5.2499999999999998E-2"/>
    <n v="4.6750000000000007E-2"/>
    <n v="7.6479999999999997"/>
    <n v="5.6843418860808015E-14"/>
    <n v="25"/>
    <s v="BASE DE DATOS"/>
    <m/>
  </r>
  <r>
    <s v="20"/>
    <x v="7"/>
    <s v="ELC"/>
    <s v="31007893"/>
    <s v="31007893"/>
    <x v="4"/>
    <s v="G-1"/>
    <s v="S"/>
    <n v="0.52"/>
    <n v="0.46"/>
    <n v="63.034999999999997"/>
    <n v="238.28899999999999"/>
    <n v="301.32400000000001"/>
    <n v="0"/>
    <n v="742.12"/>
    <n v="0"/>
    <m/>
    <m/>
    <x v="0"/>
    <s v="ELC31007893G-1HI"/>
    <s v="Electro Centro S. A."/>
    <x v="10"/>
    <x v="10"/>
    <s v="C. H. Quicapata"/>
    <x v="188"/>
    <x v="4"/>
    <x v="4"/>
    <x v="37"/>
    <x v="1"/>
    <s v="Instalado"/>
    <s v="Operativo"/>
    <s v="Distribuidora"/>
    <x v="0"/>
    <x v="1"/>
    <x v="0"/>
    <x v="0"/>
    <s v="Estatal"/>
    <s v="AYACUCHO"/>
    <s v="AYACUCHO"/>
    <s v="HUAMANGA"/>
    <s v="CARMEN ALTO"/>
    <n v="0"/>
    <x v="7"/>
    <n v="0"/>
    <x v="0"/>
    <n v="0"/>
    <x v="0"/>
    <x v="0"/>
    <n v="301.32400000000001"/>
    <n v="0.30132400000000004"/>
    <m/>
    <n v="4.3333333333333335E-2"/>
    <n v="3.8333333333333337E-2"/>
    <n v="7.6479999999999997"/>
    <n v="-5.6843418860808015E-14"/>
    <n v="25"/>
    <s v="BASE DE DATOS"/>
    <m/>
  </r>
  <r>
    <s v="20"/>
    <x v="7"/>
    <s v="ELC"/>
    <s v="31007893"/>
    <s v="31007893"/>
    <x v="4"/>
    <s v="G-2"/>
    <s v="S"/>
    <n v="0.52"/>
    <n v="0.46"/>
    <n v="52.53"/>
    <n v="198.91800000000001"/>
    <n v="251.44800000000001"/>
    <n v="0"/>
    <n v="664.62"/>
    <n v="0"/>
    <m/>
    <m/>
    <x v="0"/>
    <s v="ELC31007893G-2HI"/>
    <s v="Electro Centro S. A."/>
    <x v="10"/>
    <x v="10"/>
    <s v="C. H. Quicapata"/>
    <x v="188"/>
    <x v="4"/>
    <x v="4"/>
    <x v="38"/>
    <x v="1"/>
    <s v="Instalado"/>
    <s v="Operativo"/>
    <s v="Distribuidora"/>
    <x v="0"/>
    <x v="1"/>
    <x v="0"/>
    <x v="0"/>
    <s v="Estatal"/>
    <s v="AYACUCHO"/>
    <s v="AYACUCHO"/>
    <s v="HUAMANGA"/>
    <s v="CARMEN ALTO"/>
    <n v="0"/>
    <x v="7"/>
    <n v="0"/>
    <x v="0"/>
    <n v="0"/>
    <x v="0"/>
    <x v="0"/>
    <n v="251.44800000000001"/>
    <n v="0.251448"/>
    <m/>
    <n v="4.3333333333333335E-2"/>
    <n v="3.8333333333333337E-2"/>
    <n v="7.6479999999999997"/>
    <n v="0"/>
    <n v="25"/>
    <s v="BASE DE DATOS"/>
    <m/>
  </r>
  <r>
    <s v="20"/>
    <x v="7"/>
    <s v="ELC"/>
    <s v="31007993"/>
    <s v="31007993"/>
    <x v="4"/>
    <s v="G-1"/>
    <s v="S"/>
    <n v="0.25"/>
    <n v="0.25"/>
    <n v="14.244999999999999"/>
    <n v="52.411999999999999"/>
    <n v="66.656999999999996"/>
    <n v="0"/>
    <n v="737.83"/>
    <n v="0"/>
    <m/>
    <m/>
    <x v="0"/>
    <s v="ELC31007993G-1HI"/>
    <s v="Electro Centro S. A."/>
    <x v="10"/>
    <x v="10"/>
    <s v="C. H. Chamisería"/>
    <x v="189"/>
    <x v="4"/>
    <x v="4"/>
    <x v="37"/>
    <x v="1"/>
    <s v="Instalado"/>
    <s v="Operativo"/>
    <s v="Distribuidora"/>
    <x v="0"/>
    <x v="1"/>
    <x v="0"/>
    <x v="0"/>
    <s v="Estatal"/>
    <s v="JUNIN"/>
    <s v="JUNIN"/>
    <s v="HUANCAYO "/>
    <s v="EL TAMBO"/>
    <n v="0"/>
    <x v="7"/>
    <n v="0"/>
    <x v="0"/>
    <n v="0"/>
    <x v="0"/>
    <x v="0"/>
    <n v="66.656999999999996"/>
    <n v="6.6656999999999994E-2"/>
    <m/>
    <n v="2.0833333333333332E-2"/>
    <n v="2.0833333333333332E-2"/>
    <n v="7.6479999999999997"/>
    <n v="0"/>
    <n v="25"/>
    <s v="BASE DE DATOS"/>
    <m/>
  </r>
  <r>
    <s v="20"/>
    <x v="7"/>
    <s v="ELC"/>
    <s v="31008493"/>
    <s v="31008493"/>
    <x v="4"/>
    <s v="G-1"/>
    <s v="S"/>
    <n v="1.92"/>
    <n v="1.675"/>
    <n v="202.57300000000001"/>
    <n v="768.11900000000003"/>
    <n v="970.69200000000001"/>
    <n v="0"/>
    <n v="743.73"/>
    <n v="0"/>
    <m/>
    <m/>
    <x v="0"/>
    <s v="ELC31008493G-1HI"/>
    <s v="Electro Centro S. A."/>
    <x v="10"/>
    <x v="10"/>
    <s v="C. H. Sicaya Huarisca"/>
    <x v="190"/>
    <x v="4"/>
    <x v="4"/>
    <x v="37"/>
    <x v="1"/>
    <s v="Instalado"/>
    <s v="Operativo"/>
    <s v="Distribuidora"/>
    <x v="0"/>
    <x v="1"/>
    <x v="0"/>
    <x v="0"/>
    <s v="Estatal"/>
    <s v="JUNIN"/>
    <s v="JUNIN"/>
    <s v="HUANCAYO"/>
    <s v="SICAYA"/>
    <n v="0"/>
    <x v="7"/>
    <n v="0"/>
    <x v="0"/>
    <n v="0"/>
    <x v="0"/>
    <x v="0"/>
    <n v="970.69200000000001"/>
    <n v="0.970692"/>
    <m/>
    <n v="0.16"/>
    <n v="0.13958333333333334"/>
    <n v="7.6479999999999997"/>
    <n v="0"/>
    <n v="25"/>
    <s v="BASE DE DATOS"/>
    <m/>
  </r>
  <r>
    <s v="20"/>
    <x v="7"/>
    <s v="ELC"/>
    <s v="31008493"/>
    <s v="31008493"/>
    <x v="4"/>
    <s v="G-2"/>
    <s v="S"/>
    <n v="1.92"/>
    <n v="1.675"/>
    <n v="0"/>
    <n v="0"/>
    <n v="0"/>
    <n v="0"/>
    <n v="0"/>
    <n v="0"/>
    <m/>
    <m/>
    <x v="0"/>
    <s v="ELC31008493G-2HI"/>
    <s v="Electro Centro S. A."/>
    <x v="10"/>
    <x v="10"/>
    <s v="C. H. Sicaya Huarisca"/>
    <x v="190"/>
    <x v="4"/>
    <x v="4"/>
    <x v="38"/>
    <x v="1"/>
    <s v="Instalado"/>
    <s v="Operativo"/>
    <s v="Distribuidora"/>
    <x v="0"/>
    <x v="1"/>
    <x v="0"/>
    <x v="0"/>
    <s v="Estatal"/>
    <s v="JUNIN"/>
    <s v="JUNIN"/>
    <s v="HUANCAYO"/>
    <s v="SICAYA"/>
    <n v="0"/>
    <x v="7"/>
    <n v="0"/>
    <x v="0"/>
    <n v="0"/>
    <x v="0"/>
    <x v="0"/>
    <n v="0"/>
    <n v="0"/>
    <m/>
    <n v="0.16"/>
    <n v="0.13958333333333334"/>
    <n v="7.6479999999999997"/>
    <n v="0"/>
    <n v="25"/>
    <s v="BASE DE DATOS"/>
    <m/>
  </r>
  <r>
    <s v="20"/>
    <x v="7"/>
    <s v="ELC"/>
    <s v="31008893"/>
    <s v="31008893"/>
    <x v="4"/>
    <s v="G-1"/>
    <s v="S"/>
    <n v="1.46"/>
    <n v="1.34"/>
    <n v="115.663"/>
    <n v="442.548"/>
    <n v="558.21100000000001"/>
    <n v="0"/>
    <n v="744"/>
    <n v="0"/>
    <m/>
    <m/>
    <x v="0"/>
    <s v="ELC31008893G-1HI"/>
    <s v="Electro Centro S. A."/>
    <x v="10"/>
    <x v="10"/>
    <s v="C. H. Ingenio"/>
    <x v="191"/>
    <x v="4"/>
    <x v="4"/>
    <x v="37"/>
    <x v="1"/>
    <s v="Instalado"/>
    <s v="Operativo"/>
    <s v="Distribuidora"/>
    <x v="0"/>
    <x v="1"/>
    <x v="0"/>
    <x v="0"/>
    <s v="Estatal"/>
    <s v="JUNIN"/>
    <s v="JUNIN"/>
    <s v="HUANCAYO"/>
    <s v="INGENIO"/>
    <n v="0"/>
    <x v="7"/>
    <n v="0"/>
    <x v="0"/>
    <n v="0"/>
    <x v="0"/>
    <x v="0"/>
    <n v="558.21100000000001"/>
    <n v="0.55821100000000001"/>
    <m/>
    <n v="0.12166666666666666"/>
    <n v="0.11166666666666668"/>
    <n v="7.6479999999999997"/>
    <n v="0"/>
    <n v="25"/>
    <s v="BASE DE DATOS"/>
    <m/>
  </r>
  <r>
    <s v="20"/>
    <x v="7"/>
    <s v="ELC"/>
    <s v="31009293"/>
    <s v="31009293"/>
    <x v="4"/>
    <s v="G-1"/>
    <s v="N"/>
    <n v="0.28000000000000003"/>
    <n v="0"/>
    <n v="0"/>
    <n v="0"/>
    <n v="0"/>
    <n v="0"/>
    <n v="0"/>
    <n v="0"/>
    <m/>
    <m/>
    <x v="0"/>
    <s v="ELC31009293G-1HI"/>
    <s v="Electro Centro S. A."/>
    <x v="10"/>
    <x v="10"/>
    <s v="C. H. Chanchamayo"/>
    <x v="192"/>
    <x v="4"/>
    <x v="4"/>
    <x v="37"/>
    <x v="1"/>
    <s v="Instalado"/>
    <s v="Operativo"/>
    <s v="Distribuidora"/>
    <x v="0"/>
    <x v="1"/>
    <x v="0"/>
    <x v="0"/>
    <s v="Estatal"/>
    <s v="JUNIN"/>
    <s v="JUNIN"/>
    <s v="CHANCHAMAYO"/>
    <s v="SAN RAMON"/>
    <n v="0"/>
    <x v="7"/>
    <n v="0"/>
    <x v="0"/>
    <n v="0"/>
    <x v="0"/>
    <x v="0"/>
    <n v="0"/>
    <n v="0"/>
    <m/>
    <n v="2.3333333333333334E-2"/>
    <n v="0"/>
    <n v="7.6479999999999997"/>
    <n v="0"/>
    <n v="25"/>
    <s v="BASE DE DATOS"/>
    <m/>
  </r>
  <r>
    <s v="20"/>
    <x v="7"/>
    <s v="ELC"/>
    <s v="31009293"/>
    <s v="31009293"/>
    <x v="4"/>
    <s v="G-2"/>
    <s v="S"/>
    <n v="0.28000000000000003"/>
    <n v="0.28000000000000003"/>
    <n v="32.389000000000003"/>
    <n v="121.313"/>
    <n v="153.702"/>
    <n v="0"/>
    <n v="675.67"/>
    <n v="0"/>
    <m/>
    <m/>
    <x v="0"/>
    <s v="ELC31009293G-2HI"/>
    <s v="Electro Centro S. A."/>
    <x v="10"/>
    <x v="10"/>
    <s v="C. H. Chanchamayo"/>
    <x v="192"/>
    <x v="4"/>
    <x v="4"/>
    <x v="38"/>
    <x v="1"/>
    <s v="Instalado"/>
    <s v="Operativo"/>
    <s v="Distribuidora"/>
    <x v="0"/>
    <x v="1"/>
    <x v="0"/>
    <x v="0"/>
    <s v="Estatal"/>
    <s v="JUNIN"/>
    <s v="JUNIN"/>
    <s v="CHANCHAMAYO"/>
    <s v="SAN RAMON"/>
    <n v="0"/>
    <x v="7"/>
    <n v="0"/>
    <x v="0"/>
    <n v="0"/>
    <x v="0"/>
    <x v="0"/>
    <n v="153.702"/>
    <n v="0.15370200000000001"/>
    <m/>
    <n v="2.3333333333333334E-2"/>
    <n v="2.3333333333333334E-2"/>
    <n v="7.6479999999999997"/>
    <n v="0"/>
    <n v="25"/>
    <s v="BASE DE DATOS"/>
    <m/>
  </r>
  <r>
    <s v="20"/>
    <x v="7"/>
    <s v="ELC"/>
    <s v="31009693"/>
    <s v="31009693"/>
    <x v="4"/>
    <s v="G-1"/>
    <s v="S"/>
    <n v="0.35"/>
    <n v="0.27500000000000002"/>
    <n v="0"/>
    <n v="0"/>
    <n v="0"/>
    <n v="0"/>
    <n v="0"/>
    <n v="0"/>
    <m/>
    <m/>
    <x v="0"/>
    <s v="ELC31009693G-1HI"/>
    <s v="Electro Centro S. A."/>
    <x v="10"/>
    <x v="10"/>
    <s v="C. H. Concepcion"/>
    <x v="193"/>
    <x v="4"/>
    <x v="4"/>
    <x v="37"/>
    <x v="1"/>
    <s v="Instalado"/>
    <s v="Operativo"/>
    <s v="Distribuidora"/>
    <x v="0"/>
    <x v="1"/>
    <x v="0"/>
    <x v="0"/>
    <s v="Estatal"/>
    <s v="JUNIN"/>
    <s v="JUNIN"/>
    <s v="CONCEPCION"/>
    <s v="CONCEPCION"/>
    <n v="0"/>
    <x v="7"/>
    <n v="0"/>
    <x v="0"/>
    <n v="0"/>
    <x v="0"/>
    <x v="0"/>
    <n v="0"/>
    <n v="0"/>
    <m/>
    <n v="2.9166666666666664E-2"/>
    <n v="2.2916666666666669E-2"/>
    <n v="7.6479999999999997"/>
    <n v="0"/>
    <n v="25"/>
    <s v="BASE DE DATOS"/>
    <m/>
  </r>
  <r>
    <s v="20"/>
    <x v="7"/>
    <s v="ELC"/>
    <s v="31009693"/>
    <s v="31009693"/>
    <x v="4"/>
    <s v="G-2"/>
    <s v="S"/>
    <n v="0.35"/>
    <n v="0.27500000000000002"/>
    <n v="0"/>
    <n v="0"/>
    <n v="0"/>
    <n v="0"/>
    <n v="0"/>
    <n v="0"/>
    <m/>
    <m/>
    <x v="0"/>
    <s v="ELC31009693G-2HI"/>
    <s v="Electro Centro S. A."/>
    <x v="10"/>
    <x v="10"/>
    <s v="C. H. Concepcion"/>
    <x v="193"/>
    <x v="4"/>
    <x v="4"/>
    <x v="38"/>
    <x v="1"/>
    <s v="Instalado"/>
    <s v="Operativo"/>
    <s v="Distribuidora"/>
    <x v="0"/>
    <x v="1"/>
    <x v="0"/>
    <x v="0"/>
    <s v="Estatal"/>
    <s v="JUNIN"/>
    <s v="JUNIN"/>
    <s v="CONCEPCION"/>
    <s v="CONCEPCION"/>
    <n v="0"/>
    <x v="7"/>
    <n v="0"/>
    <x v="0"/>
    <n v="0"/>
    <x v="0"/>
    <x v="0"/>
    <n v="0"/>
    <n v="0"/>
    <m/>
    <n v="2.9166666666666664E-2"/>
    <n v="2.2916666666666669E-2"/>
    <n v="7.6479999999999997"/>
    <n v="0"/>
    <n v="25"/>
    <s v="BASE DE DATOS"/>
    <m/>
  </r>
  <r>
    <s v="20"/>
    <x v="7"/>
    <s v="ELC"/>
    <s v="31036294"/>
    <s v="31036294"/>
    <x v="4"/>
    <s v="G-1"/>
    <s v="S"/>
    <n v="0.45"/>
    <n v="0.45"/>
    <n v="52.764000000000003"/>
    <n v="193.81899999999999"/>
    <n v="246.583"/>
    <n v="0"/>
    <n v="595.41999999999996"/>
    <n v="0"/>
    <m/>
    <m/>
    <x v="0"/>
    <s v="ELC31036294G-1HI"/>
    <s v="Electro Centro S. A."/>
    <x v="10"/>
    <x v="10"/>
    <s v="C. H. Machu"/>
    <x v="194"/>
    <x v="4"/>
    <x v="4"/>
    <x v="37"/>
    <x v="1"/>
    <s v="Instalado"/>
    <s v="Operativo"/>
    <s v="Distribuidora"/>
    <x v="0"/>
    <x v="1"/>
    <x v="0"/>
    <x v="0"/>
    <s v="Estatal"/>
    <s v="JUNIN"/>
    <s v="JUNIN"/>
    <s v="HUANCAYO"/>
    <s v="HUASICANCHA"/>
    <n v="0"/>
    <x v="7"/>
    <n v="0"/>
    <x v="0"/>
    <n v="0"/>
    <x v="0"/>
    <x v="0"/>
    <n v="246.583"/>
    <n v="0.246583"/>
    <m/>
    <n v="3.7499999999999999E-2"/>
    <n v="3.7499999999999999E-2"/>
    <n v="7.6479999999999997"/>
    <n v="0"/>
    <n v="25"/>
    <s v="BASE DE DATOS"/>
    <m/>
  </r>
  <r>
    <s v="20"/>
    <x v="7"/>
    <s v="ELC"/>
    <s v="31036294"/>
    <s v="31036294"/>
    <x v="4"/>
    <s v="G-2"/>
    <s v="S"/>
    <n v="0.45"/>
    <n v="0.45"/>
    <n v="65.2"/>
    <n v="236.84700000000001"/>
    <n v="302.04700000000003"/>
    <n v="0"/>
    <n v="706.32"/>
    <n v="0"/>
    <m/>
    <m/>
    <x v="0"/>
    <s v="ELC31036294G-2HI"/>
    <s v="Electro Centro S. A."/>
    <x v="10"/>
    <x v="10"/>
    <s v="C. H. Machu"/>
    <x v="194"/>
    <x v="4"/>
    <x v="4"/>
    <x v="38"/>
    <x v="1"/>
    <s v="Instalado"/>
    <s v="Operativo"/>
    <s v="Distribuidora"/>
    <x v="0"/>
    <x v="1"/>
    <x v="0"/>
    <x v="0"/>
    <s v="Estatal"/>
    <s v="JUNIN"/>
    <s v="JUNIN"/>
    <s v="HUANCAYO"/>
    <s v="HUASICANCHA"/>
    <n v="0"/>
    <x v="7"/>
    <n v="0"/>
    <x v="0"/>
    <n v="0"/>
    <x v="0"/>
    <x v="0"/>
    <n v="302.04700000000003"/>
    <n v="0.30204700000000001"/>
    <m/>
    <n v="3.7499999999999999E-2"/>
    <n v="3.7499999999999999E-2"/>
    <n v="7.6479999999999997"/>
    <n v="0"/>
    <n v="25"/>
    <s v="BASE DE DATOS"/>
    <m/>
  </r>
  <r>
    <s v="20"/>
    <x v="7"/>
    <s v="ELC"/>
    <s v="31036394"/>
    <s v="31036394"/>
    <x v="4"/>
    <s v="G-1"/>
    <s v="N"/>
    <n v="0.43"/>
    <n v="0"/>
    <n v="0"/>
    <n v="0"/>
    <n v="0"/>
    <n v="0"/>
    <n v="0"/>
    <n v="0"/>
    <m/>
    <m/>
    <x v="1"/>
    <s v="ELC31036394G-1HI"/>
    <s v="Electro Centro S. A."/>
    <x v="10"/>
    <x v="10"/>
    <s v="C. H. Pozuzo"/>
    <x v="195"/>
    <x v="4"/>
    <x v="4"/>
    <x v="37"/>
    <x v="1"/>
    <s v="Instalado"/>
    <s v="Inoperativo"/>
    <s v="Distribuidora"/>
    <x v="0"/>
    <x v="1"/>
    <x v="0"/>
    <x v="0"/>
    <s v="Estatal"/>
    <s v="PASCO"/>
    <s v="PASCO"/>
    <s v="OXAPAMPA"/>
    <s v="POZUZO"/>
    <n v="0"/>
    <x v="7"/>
    <n v="0"/>
    <x v="0"/>
    <n v="0"/>
    <x v="0"/>
    <x v="0"/>
    <n v="0"/>
    <n v="0"/>
    <m/>
    <s v="-"/>
    <s v="-"/>
    <s v="-"/>
    <n v="0"/>
    <n v="25"/>
    <s v="BASE DE DATOS"/>
    <m/>
  </r>
  <r>
    <s v="20"/>
    <x v="7"/>
    <s v="ELC"/>
    <s v="31036394"/>
    <s v="31036394"/>
    <x v="4"/>
    <s v="G-2"/>
    <s v="N"/>
    <n v="0.43"/>
    <n v="0"/>
    <n v="0"/>
    <n v="0"/>
    <n v="0"/>
    <n v="0"/>
    <n v="0"/>
    <n v="0"/>
    <m/>
    <m/>
    <x v="1"/>
    <s v="ELC31036394G-2HI"/>
    <s v="Electro Centro S. A."/>
    <x v="10"/>
    <x v="10"/>
    <s v="C. H. Pozuzo"/>
    <x v="195"/>
    <x v="4"/>
    <x v="4"/>
    <x v="38"/>
    <x v="1"/>
    <s v="Instalado"/>
    <s v="Inoperativo"/>
    <s v="Distribuidora"/>
    <x v="0"/>
    <x v="1"/>
    <x v="0"/>
    <x v="0"/>
    <s v="Estatal"/>
    <s v="PASCO"/>
    <s v="PASCO"/>
    <s v="OXAPAMPA"/>
    <s v="POZUZO"/>
    <n v="0"/>
    <x v="7"/>
    <n v="0"/>
    <x v="0"/>
    <n v="0"/>
    <x v="0"/>
    <x v="0"/>
    <n v="0"/>
    <n v="0"/>
    <m/>
    <s v="-"/>
    <s v="-"/>
    <s v="-"/>
    <n v="0"/>
    <n v="25"/>
    <s v="BASE DE DATOS"/>
    <m/>
  </r>
  <r>
    <s v="20"/>
    <x v="7"/>
    <s v="ELC"/>
    <s v="41109600"/>
    <s v="41109600"/>
    <x v="4"/>
    <s v="G-1"/>
    <s v="S"/>
    <n v="0.06"/>
    <n v="3.5000000000000003E-2"/>
    <n v="0"/>
    <n v="0"/>
    <n v="0"/>
    <n v="0"/>
    <n v="0"/>
    <n v="0"/>
    <m/>
    <m/>
    <x v="1"/>
    <s v="ELC41109600G-1HI"/>
    <s v="Electro Centro S. A."/>
    <x v="10"/>
    <x v="10"/>
    <s v="C. H. Acombabilla"/>
    <x v="196"/>
    <x v="4"/>
    <x v="4"/>
    <x v="37"/>
    <x v="1"/>
    <s v="Instalado"/>
    <s v="Operativo"/>
    <s v="Distribuidora"/>
    <x v="0"/>
    <x v="0"/>
    <x v="0"/>
    <x v="0"/>
    <s v="Estatal"/>
    <s v="HUANCAVELICA"/>
    <s v="HUANCAVELICA"/>
    <s v="TAYACAJA"/>
    <s v="ACOBAMBILLA"/>
    <n v="0"/>
    <x v="7"/>
    <n v="0"/>
    <x v="0"/>
    <n v="0"/>
    <x v="0"/>
    <x v="0"/>
    <n v="0"/>
    <n v="0"/>
    <m/>
    <s v="-"/>
    <s v="-"/>
    <s v="-"/>
    <n v="0"/>
    <n v="25"/>
    <s v="BASE DE DATOS"/>
    <m/>
  </r>
  <r>
    <s v="20"/>
    <x v="7"/>
    <s v="ELC"/>
    <s v="41114801"/>
    <s v="41114801"/>
    <x v="4"/>
    <s v="G-1"/>
    <s v="S"/>
    <n v="0.09"/>
    <n v="5.7000000000000002E-2"/>
    <n v="0"/>
    <n v="0"/>
    <n v="0"/>
    <n v="0"/>
    <n v="0"/>
    <n v="0"/>
    <m/>
    <m/>
    <x v="0"/>
    <s v="ELC41114801G-1HI"/>
    <s v="Electro Centro S. A."/>
    <x v="10"/>
    <x v="10"/>
    <s v="C. H. San Balvín"/>
    <x v="197"/>
    <x v="4"/>
    <x v="4"/>
    <x v="37"/>
    <x v="1"/>
    <s v="Instalado"/>
    <s v="Operativo"/>
    <s v="Distribuidora"/>
    <x v="0"/>
    <x v="1"/>
    <x v="0"/>
    <x v="0"/>
    <s v="Estatal"/>
    <s v="JUNIN"/>
    <s v="JUNIN"/>
    <s v="HUANCAYO"/>
    <s v="PARIHUANCA"/>
    <n v="0"/>
    <x v="7"/>
    <n v="0"/>
    <x v="0"/>
    <n v="0"/>
    <x v="0"/>
    <x v="0"/>
    <n v="0"/>
    <n v="0"/>
    <m/>
    <n v="7.4999999999999997E-3"/>
    <n v="4.7499999999999999E-3"/>
    <n v="7.6479999999999997"/>
    <n v="0"/>
    <n v="25"/>
    <s v="BASE DE DATOS"/>
    <m/>
  </r>
  <r>
    <s v="20"/>
    <x v="7"/>
    <s v="ELC"/>
    <s v="41114801"/>
    <s v="41114801"/>
    <x v="4"/>
    <s v="G-2"/>
    <s v="S"/>
    <n v="0.09"/>
    <n v="5.7000000000000002E-2"/>
    <n v="12.146000000000001"/>
    <n v="45.834000000000003"/>
    <n v="57.98"/>
    <n v="0"/>
    <n v="735.12"/>
    <n v="0"/>
    <m/>
    <m/>
    <x v="0"/>
    <s v="ELC41114801G-2HI"/>
    <s v="Electro Centro S. A."/>
    <x v="10"/>
    <x v="10"/>
    <s v="C. H. San Balvín"/>
    <x v="197"/>
    <x v="4"/>
    <x v="4"/>
    <x v="38"/>
    <x v="1"/>
    <s v="Instalado"/>
    <s v="Operativo"/>
    <s v="Distribuidora"/>
    <x v="0"/>
    <x v="1"/>
    <x v="0"/>
    <x v="0"/>
    <s v="Estatal"/>
    <s v="JUNIN"/>
    <s v="JUNIN"/>
    <s v="HUANCAYO"/>
    <s v="PARIHUANCA"/>
    <n v="0"/>
    <x v="7"/>
    <n v="0"/>
    <x v="0"/>
    <n v="0"/>
    <x v="0"/>
    <x v="0"/>
    <n v="57.98"/>
    <n v="5.7979999999999997E-2"/>
    <m/>
    <n v="7.4999999999999997E-3"/>
    <n v="4.7499999999999999E-3"/>
    <n v="7.6479999999999997"/>
    <n v="7.1054273576010019E-15"/>
    <n v="25"/>
    <s v="BASE DE DATOS"/>
    <m/>
  </r>
  <r>
    <s v="20"/>
    <x v="7"/>
    <s v="ELC"/>
    <s v="41114801"/>
    <s v="41114801"/>
    <x v="4"/>
    <s v="G-3"/>
    <s v="S"/>
    <n v="0.1"/>
    <n v="9.8000000000000004E-2"/>
    <n v="13.914"/>
    <n v="52.506"/>
    <n v="66.42"/>
    <n v="0"/>
    <n v="740.68"/>
    <n v="0"/>
    <m/>
    <m/>
    <x v="0"/>
    <s v="ELC41114801G-3HI"/>
    <s v="Electro Centro S. A."/>
    <x v="10"/>
    <x v="10"/>
    <s v="C. H. San Balvín"/>
    <x v="197"/>
    <x v="4"/>
    <x v="4"/>
    <x v="39"/>
    <x v="1"/>
    <s v="Instalado"/>
    <s v="Operativo"/>
    <s v="Distribuidora"/>
    <x v="0"/>
    <x v="1"/>
    <x v="0"/>
    <x v="0"/>
    <s v="Estatal"/>
    <s v="JUNIN"/>
    <s v="JUNIN"/>
    <s v="HUANCAYO"/>
    <s v="PARIHUANCA"/>
    <n v="0"/>
    <x v="7"/>
    <n v="0"/>
    <x v="0"/>
    <n v="0"/>
    <x v="0"/>
    <x v="0"/>
    <n v="66.42"/>
    <n v="6.6420000000000007E-2"/>
    <m/>
    <n v="8.3333333333333332E-3"/>
    <n v="8.1666666666666676E-3"/>
    <n v="7.6479999999999997"/>
    <n v="0"/>
    <n v="25"/>
    <s v="BASE DE DATOS"/>
    <m/>
  </r>
  <r>
    <s v="20"/>
    <x v="7"/>
    <s v="ELC"/>
    <s v="51000996"/>
    <s v="51000996"/>
    <x v="4"/>
    <s v="G-1"/>
    <s v="S"/>
    <n v="0.91200000000000003"/>
    <n v="0.79"/>
    <n v="0"/>
    <n v="0"/>
    <n v="0"/>
    <n v="0"/>
    <n v="0"/>
    <n v="0"/>
    <m/>
    <m/>
    <x v="0"/>
    <s v="ELC51000996G-1HI"/>
    <s v="Electro Centro S. A."/>
    <x v="10"/>
    <x v="10"/>
    <s v="C. H. Llusita"/>
    <x v="198"/>
    <x v="4"/>
    <x v="4"/>
    <x v="37"/>
    <x v="1"/>
    <s v="Instalado"/>
    <s v="Operativo"/>
    <s v="Distribuidora"/>
    <x v="0"/>
    <x v="1"/>
    <x v="0"/>
    <x v="0"/>
    <s v="Estatal"/>
    <s v="AYACUCHO"/>
    <s v="AYACUCHO"/>
    <s v="VICTOR FAJARDO"/>
    <s v="HUANCARAYLLA"/>
    <n v="0"/>
    <x v="7"/>
    <n v="0"/>
    <x v="0"/>
    <n v="0"/>
    <x v="0"/>
    <x v="0"/>
    <n v="0"/>
    <n v="0"/>
    <m/>
    <n v="7.5999999999999998E-2"/>
    <n v="6.5833333333333341E-2"/>
    <n v="7.6479999999999997"/>
    <n v="0"/>
    <n v="25"/>
    <s v="BASE DE DATOS"/>
    <m/>
  </r>
  <r>
    <s v="20"/>
    <x v="7"/>
    <s v="ELC"/>
    <s v="51000996"/>
    <s v="51000996"/>
    <x v="4"/>
    <s v="G-2"/>
    <s v="S"/>
    <n v="0.91200000000000003"/>
    <n v="0.79"/>
    <n v="88.667000000000002"/>
    <n v="336.154"/>
    <n v="424.82100000000003"/>
    <n v="0"/>
    <n v="741.88"/>
    <n v="0"/>
    <m/>
    <m/>
    <x v="0"/>
    <s v="ELC51000996G-2HI"/>
    <s v="Electro Centro S. A."/>
    <x v="10"/>
    <x v="10"/>
    <s v="C. H. Llusita"/>
    <x v="198"/>
    <x v="4"/>
    <x v="4"/>
    <x v="38"/>
    <x v="1"/>
    <s v="Instalado"/>
    <s v="Operativo"/>
    <s v="Distribuidora"/>
    <x v="0"/>
    <x v="1"/>
    <x v="0"/>
    <x v="0"/>
    <s v="Estatal"/>
    <s v="AYACUCHO"/>
    <s v="AYACUCHO"/>
    <s v="VICTOR FAJARDO"/>
    <s v="HUANCARAYLLA"/>
    <n v="0"/>
    <x v="7"/>
    <n v="0"/>
    <x v="0"/>
    <n v="0"/>
    <x v="0"/>
    <x v="0"/>
    <n v="424.82100000000003"/>
    <n v="0.424821"/>
    <m/>
    <n v="7.5999999999999998E-2"/>
    <n v="6.5833333333333341E-2"/>
    <n v="7.6479999999999997"/>
    <n v="0"/>
    <n v="25"/>
    <s v="BASE DE DATOS"/>
    <m/>
  </r>
  <r>
    <s v="20"/>
    <x v="7"/>
    <s v="ELC"/>
    <s v="51010097"/>
    <s v="51010097"/>
    <x v="4"/>
    <s v="G-1"/>
    <s v="S"/>
    <n v="1.6"/>
    <n v="1.6"/>
    <n v="134.99"/>
    <n v="517.59699999999998"/>
    <n v="652.58699999999999"/>
    <n v="0"/>
    <n v="743.33"/>
    <n v="0"/>
    <m/>
    <m/>
    <x v="0"/>
    <s v="ELC51010097G-1HI"/>
    <s v="Electro Centro S. A."/>
    <x v="10"/>
    <x v="10"/>
    <s v="C. H. Chalhuamayo"/>
    <x v="199"/>
    <x v="4"/>
    <x v="4"/>
    <x v="37"/>
    <x v="1"/>
    <s v="Instalado"/>
    <s v="Operativo"/>
    <s v="Distribuidora"/>
    <x v="0"/>
    <x v="1"/>
    <x v="0"/>
    <x v="0"/>
    <s v="Estatal"/>
    <s v="JUNIN"/>
    <s v="JUNIN"/>
    <s v="SATIPO"/>
    <s v="SATIPO"/>
    <n v="0"/>
    <x v="7"/>
    <n v="0"/>
    <x v="0"/>
    <n v="0"/>
    <x v="0"/>
    <x v="0"/>
    <n v="652.58699999999999"/>
    <n v="0.65258700000000003"/>
    <m/>
    <n v="0.13333333333333333"/>
    <n v="0.13333333333333333"/>
    <n v="7.6479999999999997"/>
    <n v="0"/>
    <n v="25"/>
    <s v="BASE DE DATOS"/>
    <m/>
  </r>
  <r>
    <s v="20"/>
    <x v="7"/>
    <s v="ELC"/>
    <s v="51010097"/>
    <s v="51010097"/>
    <x v="4"/>
    <s v="G-2"/>
    <s v="S"/>
    <n v="1.6"/>
    <n v="1.6"/>
    <n v="140.57900000000001"/>
    <n v="538.75"/>
    <n v="679.32899999999995"/>
    <n v="0"/>
    <n v="743"/>
    <n v="0"/>
    <m/>
    <m/>
    <x v="0"/>
    <s v="ELC51010097G-2HI"/>
    <s v="Electro Centro S. A."/>
    <x v="10"/>
    <x v="10"/>
    <s v="C. H. Chalhuamayo"/>
    <x v="199"/>
    <x v="4"/>
    <x v="4"/>
    <x v="38"/>
    <x v="1"/>
    <s v="Instalado"/>
    <s v="Operativo"/>
    <s v="Distribuidora"/>
    <x v="0"/>
    <x v="1"/>
    <x v="0"/>
    <x v="0"/>
    <s v="Estatal"/>
    <s v="JUNIN"/>
    <s v="JUNIN"/>
    <s v="SATIPO"/>
    <s v="SATIPO"/>
    <n v="0"/>
    <x v="7"/>
    <n v="0"/>
    <x v="0"/>
    <n v="0"/>
    <x v="0"/>
    <x v="0"/>
    <n v="679.32899999999995"/>
    <n v="0.67932899999999996"/>
    <m/>
    <n v="0.13333333333333333"/>
    <n v="0.13333333333333333"/>
    <n v="7.6479999999999997"/>
    <n v="0"/>
    <n v="25"/>
    <s v="BASE DE DATOS"/>
    <m/>
  </r>
  <r>
    <s v="20"/>
    <x v="7"/>
    <s v="ELC"/>
    <s v="51010097"/>
    <s v="51010097"/>
    <x v="4"/>
    <s v="G-3"/>
    <s v="S"/>
    <n v="2"/>
    <n v="2"/>
    <n v="148.85900000000001"/>
    <n v="564.68399999999997"/>
    <n v="713.54300000000001"/>
    <n v="0"/>
    <n v="741.07"/>
    <n v="0"/>
    <m/>
    <m/>
    <x v="0"/>
    <s v="ELC51010097G-3HI"/>
    <s v="Electro Centro S. A."/>
    <x v="10"/>
    <x v="10"/>
    <s v="C. H. Chalhuamayo"/>
    <x v="199"/>
    <x v="4"/>
    <x v="4"/>
    <x v="39"/>
    <x v="1"/>
    <s v="Instalado"/>
    <s v="Operativo"/>
    <s v="Distribuidora"/>
    <x v="0"/>
    <x v="1"/>
    <x v="0"/>
    <x v="0"/>
    <s v="Estatal"/>
    <s v="JUNIN"/>
    <s v="JUNIN"/>
    <s v="SATIPO"/>
    <s v="SATIPO"/>
    <n v="0"/>
    <x v="7"/>
    <n v="0"/>
    <x v="0"/>
    <n v="0"/>
    <x v="0"/>
    <x v="0"/>
    <n v="713.54300000000001"/>
    <n v="0.71354300000000004"/>
    <m/>
    <n v="0.16666666666666666"/>
    <n v="0.16666666666666666"/>
    <n v="7.6479999999999997"/>
    <n v="0"/>
    <n v="25"/>
    <s v="BASE DE DATOS"/>
    <m/>
  </r>
  <r>
    <s v="20"/>
    <x v="7"/>
    <s v="ELC"/>
    <s v="51010097"/>
    <s v="51010097"/>
    <x v="4"/>
    <s v="G-4"/>
    <s v="S"/>
    <n v="2"/>
    <n v="2"/>
    <n v="152.88300000000001"/>
    <n v="582.48"/>
    <n v="735.36300000000006"/>
    <n v="0"/>
    <n v="744"/>
    <n v="0"/>
    <m/>
    <m/>
    <x v="0"/>
    <s v="ELC51010097G-4HI"/>
    <s v="Electro Centro S. A."/>
    <x v="10"/>
    <x v="10"/>
    <s v="C. H. Chalhuamayo"/>
    <x v="199"/>
    <x v="4"/>
    <x v="4"/>
    <x v="40"/>
    <x v="1"/>
    <s v="Instalado"/>
    <s v="Operativo"/>
    <s v="Distribuidora"/>
    <x v="0"/>
    <x v="1"/>
    <x v="0"/>
    <x v="0"/>
    <s v="Estatal"/>
    <s v="JUNIN"/>
    <s v="JUNIN"/>
    <s v="SATIPO"/>
    <s v="SATIPO"/>
    <n v="0"/>
    <x v="7"/>
    <n v="0"/>
    <x v="0"/>
    <n v="0"/>
    <x v="0"/>
    <x v="0"/>
    <n v="735.36300000000006"/>
    <n v="0.7353630000000001"/>
    <m/>
    <n v="0.16666666666666666"/>
    <n v="0.16666666666666666"/>
    <n v="7.6479999999999997"/>
    <n v="0"/>
    <n v="25"/>
    <s v="BASE DE DATOS"/>
    <m/>
  </r>
  <r>
    <s v="20"/>
    <x v="7"/>
    <s v="ELC"/>
    <s v="51010797"/>
    <s v="51010797"/>
    <x v="4"/>
    <s v="G-1"/>
    <s v="S"/>
    <n v="0.76800000000000002"/>
    <n v="0.59499999999999997"/>
    <n v="21.292000000000002"/>
    <n v="71.242999999999995"/>
    <n v="92.534999999999997"/>
    <n v="0"/>
    <n v="150.08000000000001"/>
    <n v="0"/>
    <m/>
    <m/>
    <x v="0"/>
    <s v="ELC51010797G-1HI"/>
    <s v="Electro Centro S. A."/>
    <x v="10"/>
    <x v="10"/>
    <s v="C. H. San Francisco"/>
    <x v="200"/>
    <x v="4"/>
    <x v="4"/>
    <x v="37"/>
    <x v="1"/>
    <s v="Instalado"/>
    <s v="Operativo"/>
    <s v="Distribuidora"/>
    <x v="0"/>
    <x v="1"/>
    <x v="0"/>
    <x v="0"/>
    <s v="Estatal"/>
    <s v="CUSCO"/>
    <s v="CUSCO"/>
    <s v="LA CONVENCIÓN"/>
    <s v="ECHARATE"/>
    <n v="0"/>
    <x v="7"/>
    <n v="0"/>
    <x v="0"/>
    <n v="0"/>
    <x v="0"/>
    <x v="0"/>
    <n v="92.534999999999997"/>
    <n v="9.2534999999999992E-2"/>
    <m/>
    <n v="6.4000000000000001E-2"/>
    <n v="4.9583333333333333E-2"/>
    <n v="7.6479999999999997"/>
    <n v="0"/>
    <n v="25"/>
    <s v="BASE DE DATOS"/>
    <m/>
  </r>
  <r>
    <s v="20"/>
    <x v="7"/>
    <s v="ELC"/>
    <s v="51010797"/>
    <s v="51010797"/>
    <x v="4"/>
    <s v="G-2"/>
    <s v="S"/>
    <n v="0.76800000000000002"/>
    <n v="0.59499999999999997"/>
    <n v="82.683999999999997"/>
    <n v="312.09199999999998"/>
    <n v="394.77600000000001"/>
    <n v="0"/>
    <n v="617.47"/>
    <n v="0"/>
    <m/>
    <m/>
    <x v="0"/>
    <s v="ELC51010797G-2HI"/>
    <s v="Electro Centro S. A."/>
    <x v="10"/>
    <x v="10"/>
    <s v="C. H. San Francisco"/>
    <x v="200"/>
    <x v="4"/>
    <x v="4"/>
    <x v="38"/>
    <x v="1"/>
    <s v="Instalado"/>
    <s v="Operativo"/>
    <s v="Distribuidora"/>
    <x v="0"/>
    <x v="1"/>
    <x v="0"/>
    <x v="0"/>
    <s v="Estatal"/>
    <s v="CUSCO"/>
    <s v="CUSCO"/>
    <s v="LA CONVENCIÓN"/>
    <s v="ECHARATE"/>
    <n v="0"/>
    <x v="7"/>
    <n v="0"/>
    <x v="0"/>
    <n v="0"/>
    <x v="0"/>
    <x v="0"/>
    <n v="394.77600000000001"/>
    <n v="0.39477600000000002"/>
    <m/>
    <n v="6.4000000000000001E-2"/>
    <n v="4.9583333333333333E-2"/>
    <n v="7.6479999999999997"/>
    <n v="-5.6843418860808015E-14"/>
    <n v="25"/>
    <s v="BASE DE DATOS"/>
    <m/>
  </r>
  <r>
    <s v="20"/>
    <x v="7"/>
    <s v="ELC"/>
    <s v="PP000194"/>
    <s v="PP000194"/>
    <x v="4"/>
    <s v="G-1"/>
    <s v="S"/>
    <n v="0.22"/>
    <n v="0.22"/>
    <n v="14.872999999999999"/>
    <n v="25.222000000000001"/>
    <n v="40.094999999999999"/>
    <n v="0"/>
    <n v="413.25"/>
    <n v="0"/>
    <m/>
    <m/>
    <x v="0"/>
    <s v="ELCPP000194G-1HI"/>
    <s v="Electro Centro S. A."/>
    <x v="10"/>
    <x v="10"/>
    <s v="C. H. Acobamba"/>
    <x v="201"/>
    <x v="4"/>
    <x v="4"/>
    <x v="37"/>
    <x v="1"/>
    <s v="Instalado"/>
    <s v="Operativo"/>
    <s v="Distribuidora"/>
    <x v="0"/>
    <x v="1"/>
    <x v="0"/>
    <x v="0"/>
    <s v="Estatal"/>
    <s v="HUANCAVELICA"/>
    <s v="HUANCAVELICA"/>
    <s v="ACOBAMBA"/>
    <s v="ACOBAMBA"/>
    <n v="0"/>
    <x v="7"/>
    <n v="0"/>
    <x v="0"/>
    <n v="0"/>
    <x v="0"/>
    <x v="0"/>
    <n v="40.094999999999999"/>
    <n v="4.0094999999999999E-2"/>
    <m/>
    <n v="1.8333333333333333E-2"/>
    <n v="1.8333333333333333E-2"/>
    <n v="7.6479999999999997"/>
    <n v="0"/>
    <n v="25"/>
    <s v="BASE DE DATOS"/>
    <m/>
  </r>
  <r>
    <s v="20"/>
    <x v="7"/>
    <s v="ELC"/>
    <s v="PP000694"/>
    <s v="PP000694"/>
    <x v="4"/>
    <s v="G-1"/>
    <s v="S"/>
    <n v="0.11"/>
    <n v="0.11"/>
    <n v="13.343"/>
    <n v="23.722000000000001"/>
    <n v="37.064999999999998"/>
    <n v="0"/>
    <n v="413.37"/>
    <n v="0"/>
    <m/>
    <m/>
    <x v="0"/>
    <s v="ELCPP000694G-1HI"/>
    <s v="Electro Centro S. A."/>
    <x v="10"/>
    <x v="10"/>
    <s v="C. H. Paccha"/>
    <x v="202"/>
    <x v="4"/>
    <x v="4"/>
    <x v="37"/>
    <x v="1"/>
    <s v="Instalado"/>
    <s v="Operativo"/>
    <s v="Distribuidora"/>
    <x v="0"/>
    <x v="1"/>
    <x v="0"/>
    <x v="0"/>
    <s v="Estatal"/>
    <s v="JUNIN"/>
    <s v="JUNIN"/>
    <s v="TARMA"/>
    <s v="TARMA"/>
    <n v="0"/>
    <x v="7"/>
    <n v="0"/>
    <x v="0"/>
    <n v="0"/>
    <x v="0"/>
    <x v="0"/>
    <n v="37.064999999999998"/>
    <n v="3.7065000000000001E-2"/>
    <m/>
    <n v="9.1666666666666667E-3"/>
    <n v="9.1666666666666667E-3"/>
    <n v="7.6479999999999997"/>
    <n v="0"/>
    <n v="25"/>
    <s v="BASE DE DATOS"/>
    <m/>
  </r>
  <r>
    <s v="20"/>
    <x v="7"/>
    <s v="ELC"/>
    <s v="PP000694"/>
    <s v="PP000694"/>
    <x v="4"/>
    <s v="G-2"/>
    <s v="S"/>
    <n v="0.11"/>
    <n v="0.11"/>
    <n v="14.986000000000001"/>
    <n v="26.760999999999999"/>
    <n v="41.747"/>
    <n v="0"/>
    <n v="412.15"/>
    <n v="0"/>
    <m/>
    <m/>
    <x v="0"/>
    <s v="ELCPP000694G-2HI"/>
    <s v="Electro Centro S. A."/>
    <x v="10"/>
    <x v="10"/>
    <s v="C. H. Paccha"/>
    <x v="202"/>
    <x v="4"/>
    <x v="4"/>
    <x v="38"/>
    <x v="1"/>
    <s v="Instalado"/>
    <s v="Operativo"/>
    <s v="Distribuidora"/>
    <x v="0"/>
    <x v="1"/>
    <x v="0"/>
    <x v="0"/>
    <s v="Estatal"/>
    <s v="JUNIN"/>
    <s v="JUNIN"/>
    <s v="TARMA"/>
    <s v="TARMA"/>
    <n v="0"/>
    <x v="7"/>
    <n v="0"/>
    <x v="0"/>
    <n v="0"/>
    <x v="0"/>
    <x v="0"/>
    <n v="41.747"/>
    <n v="4.1746999999999999E-2"/>
    <m/>
    <n v="9.1666666666666667E-3"/>
    <n v="9.1666666666666667E-3"/>
    <n v="7.6479999999999997"/>
    <n v="0"/>
    <n v="25"/>
    <s v="BASE DE DATOS"/>
    <m/>
  </r>
  <r>
    <s v="20"/>
    <x v="7"/>
    <s v="EILHIC"/>
    <s v="53200504"/>
    <s v="53200504"/>
    <x v="4"/>
    <s v="G1"/>
    <s v="S"/>
    <n v="0.73399999999999999"/>
    <n v="0.245"/>
    <n v="41.170999999999999"/>
    <n v="139.91900000000001"/>
    <n v="181.09"/>
    <n v="0"/>
    <n v="724"/>
    <n v="0"/>
    <m/>
    <m/>
    <x v="0"/>
    <s v="EILHIC53200504G1HI"/>
    <s v="EILHICHA S.A."/>
    <x v="42"/>
    <x v="42"/>
    <s v="C.H. COLLO"/>
    <x v="133"/>
    <x v="4"/>
    <x v="4"/>
    <x v="13"/>
    <x v="1"/>
    <s v="Instalado"/>
    <s v="Operativo"/>
    <s v="Generadora"/>
    <x v="0"/>
    <x v="0"/>
    <x v="0"/>
    <x v="0"/>
    <s v="Privado"/>
    <s v="ANCASH"/>
    <s v="ANCASH"/>
    <s v="ASUNCION"/>
    <s v="CHACAS"/>
    <n v="0"/>
    <x v="7"/>
    <n v="0"/>
    <x v="0"/>
    <n v="0"/>
    <x v="0"/>
    <x v="0"/>
    <n v="181.09"/>
    <n v="0.18109"/>
    <m/>
    <n v="6.1166666666666668E-2"/>
    <n v="2.0416666666666666E-2"/>
    <n v="7.6479999999999997"/>
    <n v="0"/>
    <n v="40"/>
    <s v="BASE DE DATOS"/>
    <m/>
  </r>
  <r>
    <s v="20"/>
    <x v="7"/>
    <s v="EILHIC"/>
    <s v="53200604"/>
    <s v="53200604"/>
    <x v="4"/>
    <s v="G1"/>
    <s v="S"/>
    <n v="0.85"/>
    <n v="0.311"/>
    <n v="45.564"/>
    <n v="16.783000000000001"/>
    <n v="62.347000000000001"/>
    <n v="0"/>
    <n v="200.25"/>
    <n v="0"/>
    <m/>
    <m/>
    <x v="0"/>
    <s v="EILHIC53200604G1HI"/>
    <s v="EILHICHA S.A."/>
    <x v="42"/>
    <x v="42"/>
    <s v="C.H. JAMBON"/>
    <x v="134"/>
    <x v="4"/>
    <x v="4"/>
    <x v="13"/>
    <x v="1"/>
    <s v="Instalado"/>
    <s v="Operativo"/>
    <s v="Generadora"/>
    <x v="0"/>
    <x v="0"/>
    <x v="0"/>
    <x v="0"/>
    <s v="Privado"/>
    <s v="ANCASH"/>
    <s v="ANCASH"/>
    <s v="ASUNCION"/>
    <s v="CHACAS"/>
    <n v="0"/>
    <x v="7"/>
    <n v="0"/>
    <x v="0"/>
    <n v="0"/>
    <x v="0"/>
    <x v="0"/>
    <n v="62.347000000000001"/>
    <n v="6.2347E-2"/>
    <m/>
    <n v="7.0833333333333331E-2"/>
    <n v="2.5916666666666668E-2"/>
    <n v="7.6479999999999997"/>
    <n v="0"/>
    <n v="40"/>
    <s v="BASE DE DATOS"/>
    <m/>
  </r>
  <r>
    <s v="20"/>
    <x v="7"/>
    <s v="EILHIC"/>
    <s v="53200604"/>
    <s v="53200604"/>
    <x v="4"/>
    <s v="G2"/>
    <s v="S"/>
    <n v="0.32"/>
    <n v="0.17"/>
    <n v="7.19"/>
    <n v="88.283000000000001"/>
    <n v="95.472999999999999"/>
    <n v="0"/>
    <n v="562.25"/>
    <n v="0"/>
    <m/>
    <m/>
    <x v="0"/>
    <s v="EILHIC53200604G2HI"/>
    <s v="EILHICHA S.A."/>
    <x v="42"/>
    <x v="42"/>
    <s v="C.H. JAMBON"/>
    <x v="134"/>
    <x v="4"/>
    <x v="4"/>
    <x v="14"/>
    <x v="1"/>
    <s v="Instalado"/>
    <s v="Operativo"/>
    <s v="Generadora"/>
    <x v="0"/>
    <x v="0"/>
    <x v="0"/>
    <x v="0"/>
    <s v="Privado"/>
    <s v="ANCASH"/>
    <s v="ANCASH"/>
    <s v="ASUNCION"/>
    <s v="CHACAS"/>
    <n v="0"/>
    <x v="7"/>
    <n v="0"/>
    <x v="0"/>
    <n v="0"/>
    <x v="0"/>
    <x v="0"/>
    <n v="95.472999999999999"/>
    <n v="9.5473000000000002E-2"/>
    <m/>
    <n v="2.6666666666666668E-2"/>
    <n v="1.3166666666666667E-2"/>
    <n v="7.6479999999999997"/>
    <n v="0"/>
    <n v="40"/>
    <s v="BASE DE DATOS"/>
    <m/>
  </r>
  <r>
    <s v="20"/>
    <x v="7"/>
    <s v="ELOR"/>
    <s v="31078697"/>
    <s v="31078697"/>
    <x v="4"/>
    <s v="Turbina 1"/>
    <s v="N"/>
    <n v="2.8370000000000002"/>
    <n v="0"/>
    <n v="0"/>
    <n v="0"/>
    <n v="0"/>
    <n v="0"/>
    <n v="0"/>
    <n v="0"/>
    <m/>
    <m/>
    <x v="0"/>
    <s v="ELOR31078697Turbina 1HI"/>
    <s v="Electro Oriente S. A."/>
    <x v="5"/>
    <x v="5"/>
    <s v="C. H. El Muyo"/>
    <x v="155"/>
    <x v="4"/>
    <x v="4"/>
    <x v="255"/>
    <x v="1"/>
    <s v="Instalado"/>
    <s v="Operativo"/>
    <s v="Distribuidora"/>
    <x v="0"/>
    <x v="1"/>
    <x v="0"/>
    <x v="0"/>
    <s v="Estatal"/>
    <s v="AMAZONAS"/>
    <s v="AMAZONAS"/>
    <s v="BAGUA"/>
    <s v="ARAMANGO"/>
    <n v="0"/>
    <x v="7"/>
    <n v="0"/>
    <x v="0"/>
    <n v="0"/>
    <x v="0"/>
    <x v="0"/>
    <n v="0"/>
    <n v="0"/>
    <m/>
    <n v="0.23641666666666669"/>
    <n v="0.21666666666666667"/>
    <n v="7.6479999999999997"/>
    <n v="0"/>
    <n v="20"/>
    <s v="BASE DE DATOS"/>
    <m/>
  </r>
  <r>
    <s v="20"/>
    <x v="7"/>
    <s v="ELOR"/>
    <s v="31078697"/>
    <s v="31078697"/>
    <x v="4"/>
    <s v="Turbina 2"/>
    <s v="S"/>
    <n v="2.8370000000000002"/>
    <n v="2.6"/>
    <n v="279.75"/>
    <n v="1323.7760000000001"/>
    <n v="1603.5260000000001"/>
    <n v="0"/>
    <n v="744"/>
    <n v="0"/>
    <m/>
    <m/>
    <x v="0"/>
    <s v="ELOR31078697Turbina 2HI"/>
    <s v="Electro Oriente S. A."/>
    <x v="5"/>
    <x v="5"/>
    <s v="C. H. El Muyo"/>
    <x v="155"/>
    <x v="4"/>
    <x v="4"/>
    <x v="256"/>
    <x v="1"/>
    <s v="Instalado"/>
    <s v="Operativo"/>
    <s v="Distribuidora"/>
    <x v="0"/>
    <x v="1"/>
    <x v="0"/>
    <x v="0"/>
    <s v="Estatal"/>
    <s v="AMAZONAS"/>
    <s v="AMAZONAS"/>
    <s v="BAGUA"/>
    <s v="ARAMANGO"/>
    <n v="0"/>
    <x v="7"/>
    <n v="0"/>
    <x v="0"/>
    <n v="0"/>
    <x v="0"/>
    <x v="0"/>
    <n v="1603.5260000000001"/>
    <n v="1.603526"/>
    <m/>
    <n v="0.23641666666666669"/>
    <n v="0.21666666666666667"/>
    <n v="7.6479999999999997"/>
    <n v="0"/>
    <n v="20"/>
    <s v="BASE DE DATOS"/>
    <m/>
  </r>
  <r>
    <s v="20"/>
    <x v="7"/>
    <s v="ELOR"/>
    <s v="31078897"/>
    <s v="31078897"/>
    <x v="4"/>
    <s v="Turbina 1"/>
    <s v="S"/>
    <n v="1.59"/>
    <n v="1.45"/>
    <n v="156.078"/>
    <n v="734.88099999999997"/>
    <n v="890.95899999999995"/>
    <n v="0"/>
    <n v="744"/>
    <n v="0"/>
    <m/>
    <m/>
    <x v="0"/>
    <s v="ELOR31078897Turbina 1HI"/>
    <s v="Electro Oriente S. A."/>
    <x v="5"/>
    <x v="5"/>
    <s v="C. H. La Pelota"/>
    <x v="156"/>
    <x v="4"/>
    <x v="4"/>
    <x v="255"/>
    <x v="1"/>
    <s v="Instalado"/>
    <s v="Operativo"/>
    <s v="Distribuidora"/>
    <x v="0"/>
    <x v="1"/>
    <x v="0"/>
    <x v="0"/>
    <s v="Estatal"/>
    <s v="CAJAMARCA"/>
    <s v="CAJAMARCA"/>
    <s v="JAEN"/>
    <s v="JAEN"/>
    <n v="0"/>
    <x v="7"/>
    <n v="0"/>
    <x v="0"/>
    <n v="0"/>
    <x v="0"/>
    <x v="0"/>
    <n v="890.95899999999995"/>
    <n v="0.89095899999999995"/>
    <m/>
    <n v="0.13250000000000001"/>
    <n v="0.12083333333333333"/>
    <n v="7.6479999999999997"/>
    <n v="0"/>
    <n v="20"/>
    <s v="BASE DE DATOS"/>
    <m/>
  </r>
  <r>
    <s v="20"/>
    <x v="7"/>
    <s v="ELOR"/>
    <s v="31078897"/>
    <s v="31078897"/>
    <x v="4"/>
    <s v="Turbina 2"/>
    <s v="S"/>
    <n v="1.59"/>
    <n v="1.45"/>
    <n v="160.148"/>
    <n v="752.16"/>
    <n v="912.30799999999999"/>
    <n v="0"/>
    <n v="744"/>
    <n v="0"/>
    <m/>
    <m/>
    <x v="0"/>
    <s v="ELOR31078897Turbina 2HI"/>
    <s v="Electro Oriente S. A."/>
    <x v="5"/>
    <x v="5"/>
    <s v="C. H. La Pelota"/>
    <x v="156"/>
    <x v="4"/>
    <x v="4"/>
    <x v="256"/>
    <x v="1"/>
    <s v="Instalado"/>
    <s v="Operativo"/>
    <s v="Distribuidora"/>
    <x v="0"/>
    <x v="1"/>
    <x v="0"/>
    <x v="0"/>
    <s v="Estatal"/>
    <s v="CAJAMARCA"/>
    <s v="CAJAMARCA"/>
    <s v="JAEN"/>
    <s v="JAEN"/>
    <n v="0"/>
    <x v="7"/>
    <n v="0"/>
    <x v="0"/>
    <n v="0"/>
    <x v="0"/>
    <x v="0"/>
    <n v="912.30799999999999"/>
    <n v="0.91230800000000001"/>
    <m/>
    <n v="0.13250000000000001"/>
    <n v="0.12083333333333333"/>
    <n v="7.6479999999999997"/>
    <n v="0"/>
    <n v="20"/>
    <s v="BASE DE DATOS"/>
    <m/>
  </r>
  <r>
    <s v="20"/>
    <x v="7"/>
    <s v="ELOR"/>
    <s v="51017302"/>
    <s v="51017302"/>
    <x v="4"/>
    <s v="Turbina 1"/>
    <s v="S"/>
    <n v="1.4379999999999999"/>
    <n v="1.4"/>
    <n v="126.77500000000001"/>
    <n v="605.95100000000002"/>
    <n v="732.726"/>
    <n v="0"/>
    <n v="744"/>
    <n v="0"/>
    <m/>
    <m/>
    <x v="0"/>
    <s v="ELOR51017302Turbina 1HI"/>
    <s v="Electro Oriente S. A."/>
    <x v="5"/>
    <x v="5"/>
    <s v="C. H. Quanda"/>
    <x v="157"/>
    <x v="4"/>
    <x v="4"/>
    <x v="255"/>
    <x v="1"/>
    <s v="Instalado"/>
    <s v="Operativo"/>
    <s v="Distribuidora"/>
    <x v="0"/>
    <x v="1"/>
    <x v="0"/>
    <x v="0"/>
    <s v="Estatal"/>
    <s v="CAJAMARCA"/>
    <s v="CAJAMARCA"/>
    <s v="SAN IGNACIO"/>
    <s v="SON JOSÉ DE LOURDES"/>
    <n v="0"/>
    <x v="7"/>
    <n v="0"/>
    <x v="1"/>
    <s v="-"/>
    <x v="0"/>
    <x v="0"/>
    <n v="732.726"/>
    <n v="0.73272599999999999"/>
    <m/>
    <n v="0.11983333333333333"/>
    <n v="0.11666666666666665"/>
    <n v="7.6479999999999997"/>
    <n v="0"/>
    <n v="20"/>
    <s v="BASE DE DATOS"/>
    <m/>
  </r>
  <r>
    <s v="20"/>
    <x v="7"/>
    <s v="ELOR"/>
    <s v="51017302"/>
    <s v="51017302"/>
    <x v="4"/>
    <s v="Turbina 2"/>
    <s v="S"/>
    <n v="1.4379999999999999"/>
    <n v="1.4"/>
    <n v="125.262"/>
    <n v="598.72299999999996"/>
    <n v="723.98500000000001"/>
    <n v="0"/>
    <n v="740.23"/>
    <n v="0"/>
    <m/>
    <m/>
    <x v="0"/>
    <s v="ELOR51017302Turbina 2HI"/>
    <s v="Electro Oriente S. A."/>
    <x v="5"/>
    <x v="5"/>
    <s v="C. H. Quanda"/>
    <x v="157"/>
    <x v="4"/>
    <x v="4"/>
    <x v="256"/>
    <x v="1"/>
    <s v="Instalado"/>
    <s v="Operativo"/>
    <s v="Distribuidora"/>
    <x v="0"/>
    <x v="1"/>
    <x v="0"/>
    <x v="0"/>
    <s v="Estatal"/>
    <s v="CAJAMARCA"/>
    <s v="CAJAMARCA"/>
    <s v="SAN IGNACIO"/>
    <s v="SON JOSÉ DE LOURDES"/>
    <n v="0"/>
    <x v="7"/>
    <n v="0"/>
    <x v="1"/>
    <s v="-"/>
    <x v="0"/>
    <x v="0"/>
    <n v="723.98500000000001"/>
    <n v="0.72398499999999999"/>
    <m/>
    <n v="0.11983333333333333"/>
    <n v="0.11666666666666665"/>
    <n v="7.6479999999999997"/>
    <n v="-1.1368683772161603E-13"/>
    <n v="20"/>
    <s v="BASE DE DATOS"/>
    <m/>
  </r>
  <r>
    <s v="20"/>
    <x v="7"/>
    <s v="ELOR"/>
    <s v="31077997"/>
    <s v="31077997"/>
    <x v="4"/>
    <s v="Turbina 1"/>
    <s v="S"/>
    <n v="1.2529999999999999"/>
    <n v="1.1499999999999999"/>
    <n v="94.171000000000006"/>
    <n v="403.44099999999997"/>
    <n v="497.61200000000002"/>
    <n v="0.7"/>
    <n v="741.8"/>
    <n v="0"/>
    <m/>
    <m/>
    <x v="0"/>
    <s v="ELOR31077997Turbina 1HI"/>
    <s v="Electro Oriente S. A."/>
    <x v="5"/>
    <x v="5"/>
    <s v="C. H. Caclic"/>
    <x v="158"/>
    <x v="4"/>
    <x v="4"/>
    <x v="255"/>
    <x v="1"/>
    <s v="Instalado"/>
    <s v="Operativo"/>
    <s v="Distribuidora"/>
    <x v="0"/>
    <x v="0"/>
    <x v="0"/>
    <x v="0"/>
    <s v="Estatal"/>
    <s v="AMAZONAS"/>
    <s v="AMAZONAS"/>
    <s v="LUYA"/>
    <s v="LUYA"/>
    <n v="0"/>
    <x v="7"/>
    <n v="0"/>
    <x v="0"/>
    <n v="0"/>
    <x v="0"/>
    <x v="0"/>
    <n v="497.61200000000002"/>
    <n v="0.497612"/>
    <m/>
    <n v="0.10441666666666666"/>
    <n v="9.5833333333333326E-2"/>
    <n v="7.6479999999999997"/>
    <n v="-5.6843418860808015E-14"/>
    <n v="20"/>
    <s v="BASE DE DATOS"/>
    <m/>
  </r>
  <r>
    <s v="20"/>
    <x v="7"/>
    <s v="ELOR"/>
    <s v="31077997"/>
    <s v="31077997"/>
    <x v="4"/>
    <s v="Turbina 2"/>
    <s v="N"/>
    <n v="1.2529999999999999"/>
    <n v="0"/>
    <n v="0"/>
    <n v="0"/>
    <n v="0"/>
    <n v="0"/>
    <n v="0"/>
    <n v="0"/>
    <m/>
    <m/>
    <x v="0"/>
    <s v="ELOR31077997Turbina 2HI"/>
    <s v="Electro Oriente S. A."/>
    <x v="5"/>
    <x v="5"/>
    <s v="C. H. Caclic"/>
    <x v="158"/>
    <x v="4"/>
    <x v="4"/>
    <x v="256"/>
    <x v="1"/>
    <s v="Instalado"/>
    <s v="Operativo"/>
    <s v="Distribuidora"/>
    <x v="0"/>
    <x v="0"/>
    <x v="0"/>
    <x v="0"/>
    <s v="Estatal"/>
    <s v="AMAZONAS"/>
    <s v="AMAZONAS"/>
    <s v="LUYA"/>
    <s v="LUYA"/>
    <n v="0"/>
    <x v="7"/>
    <n v="0"/>
    <x v="0"/>
    <n v="0"/>
    <x v="0"/>
    <x v="0"/>
    <n v="0"/>
    <n v="0"/>
    <m/>
    <n v="0.10441666666666666"/>
    <n v="0"/>
    <n v="7.6479999999999997"/>
    <n v="0"/>
    <n v="20"/>
    <s v="BASE DE DATOS"/>
    <m/>
  </r>
  <r>
    <s v="20"/>
    <x v="7"/>
    <s v="ELOR"/>
    <s v="31077997"/>
    <s v="31077997"/>
    <x v="4"/>
    <s v="Turbina 3"/>
    <s v="S"/>
    <n v="1.2529999999999999"/>
    <n v="1.1499999999999999"/>
    <n v="96.727999999999994"/>
    <n v="427.27800000000002"/>
    <n v="524.00599999999997"/>
    <n v="0"/>
    <n v="743.18"/>
    <n v="0"/>
    <m/>
    <m/>
    <x v="0"/>
    <s v="ELOR31077997Turbina 3HI"/>
    <s v="Electro Oriente S. A."/>
    <x v="5"/>
    <x v="5"/>
    <s v="C. H. Caclic"/>
    <x v="158"/>
    <x v="4"/>
    <x v="4"/>
    <x v="258"/>
    <x v="1"/>
    <s v="Instalado"/>
    <s v="Operativo"/>
    <s v="Distribuidora"/>
    <x v="0"/>
    <x v="0"/>
    <x v="0"/>
    <x v="0"/>
    <s v="Estatal"/>
    <s v="AMAZONAS"/>
    <s v="AMAZONAS"/>
    <s v="LUYA"/>
    <s v="LUYA"/>
    <n v="0"/>
    <x v="7"/>
    <n v="0"/>
    <x v="0"/>
    <n v="0"/>
    <x v="0"/>
    <x v="0"/>
    <n v="524.00599999999997"/>
    <n v="0.52400599999999997"/>
    <m/>
    <n v="0.10441666666666666"/>
    <n v="9.5833333333333326E-2"/>
    <n v="7.6479999999999997"/>
    <n v="0"/>
    <n v="20"/>
    <s v="BASE DE DATOS"/>
    <m/>
  </r>
  <r>
    <s v="20"/>
    <x v="7"/>
    <s v="ELOR"/>
    <s v="31077997"/>
    <s v="31077997"/>
    <x v="4"/>
    <s v="Turbina 4"/>
    <s v="S"/>
    <n v="1.2529999999999999"/>
    <n v="1.1499999999999999"/>
    <n v="82.308000000000007"/>
    <n v="351.47"/>
    <n v="433.77800000000002"/>
    <n v="3"/>
    <n v="711.18"/>
    <n v="0"/>
    <m/>
    <m/>
    <x v="0"/>
    <s v="ELOR31077997Turbina 4HI"/>
    <s v="Electro Oriente S. A."/>
    <x v="5"/>
    <x v="5"/>
    <s v="C. H. Caclic"/>
    <x v="158"/>
    <x v="4"/>
    <x v="4"/>
    <x v="257"/>
    <x v="1"/>
    <s v="Instalado"/>
    <s v="Operativo"/>
    <s v="Distribuidora"/>
    <x v="0"/>
    <x v="0"/>
    <x v="0"/>
    <x v="0"/>
    <s v="Estatal"/>
    <s v="AMAZONAS"/>
    <s v="AMAZONAS"/>
    <s v="LUYA"/>
    <s v="LUYA"/>
    <n v="0"/>
    <x v="7"/>
    <n v="0"/>
    <x v="0"/>
    <n v="0"/>
    <x v="0"/>
    <x v="0"/>
    <n v="433.77800000000002"/>
    <n v="0.433778"/>
    <m/>
    <n v="0.10441666666666666"/>
    <n v="9.5833333333333326E-2"/>
    <n v="7.6479999999999997"/>
    <n v="0"/>
    <n v="20"/>
    <s v="BASE DE DATOS"/>
    <m/>
  </r>
  <r>
    <s v="20"/>
    <x v="7"/>
    <s v="ELOR"/>
    <s v="41027393"/>
    <s v="41027393"/>
    <x v="4"/>
    <s v="T-1"/>
    <s v="N"/>
    <n v="0.2"/>
    <n v="0"/>
    <n v="0"/>
    <n v="0"/>
    <n v="0"/>
    <n v="0"/>
    <n v="0"/>
    <n v="0"/>
    <m/>
    <m/>
    <x v="0"/>
    <s v="ELOR41027393T-1HI"/>
    <s v="Electro Oriente S. A."/>
    <x v="5"/>
    <x v="5"/>
    <s v="C. H. Pucara"/>
    <x v="159"/>
    <x v="4"/>
    <x v="4"/>
    <x v="229"/>
    <x v="1"/>
    <s v="Instalado"/>
    <s v="Operativo"/>
    <s v="Distribuidora"/>
    <x v="0"/>
    <x v="1"/>
    <x v="0"/>
    <x v="0"/>
    <s v="Estatal"/>
    <s v="CAJAMARCA"/>
    <s v="CAJAMARCA"/>
    <s v="JAEN"/>
    <s v="JAEN"/>
    <n v="0"/>
    <x v="7"/>
    <n v="0"/>
    <x v="0"/>
    <n v="0"/>
    <x v="0"/>
    <x v="0"/>
    <n v="0"/>
    <n v="0"/>
    <m/>
    <n v="1.6666666666666666E-2"/>
    <n v="1.4999999999999999E-2"/>
    <n v="7.6479999999999997"/>
    <n v="0"/>
    <n v="20"/>
    <s v="BASE DE DATOS"/>
    <m/>
  </r>
  <r>
    <s v="20"/>
    <x v="7"/>
    <s v="ELOR"/>
    <s v="41027393"/>
    <s v="41027393"/>
    <x v="4"/>
    <s v="T-2"/>
    <s v="S"/>
    <n v="0.2"/>
    <n v="0.18"/>
    <n v="24.388000000000002"/>
    <n v="116.655"/>
    <n v="141.04300000000001"/>
    <n v="0"/>
    <n v="738.18"/>
    <n v="0"/>
    <m/>
    <m/>
    <x v="0"/>
    <s v="ELOR41027393T-2HI"/>
    <s v="Electro Oriente S. A."/>
    <x v="5"/>
    <x v="5"/>
    <s v="C. H. Pucara"/>
    <x v="159"/>
    <x v="4"/>
    <x v="4"/>
    <x v="259"/>
    <x v="1"/>
    <s v="Instalado"/>
    <s v="Operativo"/>
    <s v="Distribuidora"/>
    <x v="0"/>
    <x v="1"/>
    <x v="0"/>
    <x v="0"/>
    <s v="Estatal"/>
    <s v="CAJAMARCA"/>
    <s v="CAJAMARCA"/>
    <s v="JAEN"/>
    <s v="JAEN"/>
    <n v="0"/>
    <x v="7"/>
    <n v="0"/>
    <x v="0"/>
    <n v="0"/>
    <x v="0"/>
    <x v="0"/>
    <n v="141.04300000000001"/>
    <n v="0.141043"/>
    <m/>
    <n v="1.6666666666666666E-2"/>
    <n v="1.4999999999999999E-2"/>
    <n v="7.6479999999999997"/>
    <n v="0"/>
    <n v="20"/>
    <s v="BASE DE DATOS"/>
    <m/>
  </r>
  <r>
    <s v="20"/>
    <x v="7"/>
    <s v="ELOR"/>
    <s v="31024193"/>
    <s v="31024193"/>
    <x v="4"/>
    <s v="1"/>
    <s v="S"/>
    <n v="3.3"/>
    <n v="3.3"/>
    <n v="278.31400000000002"/>
    <n v="294.07299999999998"/>
    <n v="572.38699999999994"/>
    <n v="4"/>
    <n v="233.27"/>
    <n v="3"/>
    <m/>
    <m/>
    <x v="0"/>
    <s v="ELOR310241931HI"/>
    <s v="Electro Oriente S. A."/>
    <x v="5"/>
    <x v="5"/>
    <s v="C. H. El Gera"/>
    <x v="160"/>
    <x v="4"/>
    <x v="4"/>
    <x v="44"/>
    <x v="1"/>
    <s v="Instalado"/>
    <s v="Operativo"/>
    <s v="Distribuidora"/>
    <x v="0"/>
    <x v="1"/>
    <x v="0"/>
    <x v="0"/>
    <s v="Estatal"/>
    <s v="SAN MARTÍN"/>
    <s v="SAN MARTÍN"/>
    <s v="MOYOBAMBA"/>
    <s v="JEPELACIO"/>
    <n v="0"/>
    <x v="7"/>
    <n v="0"/>
    <x v="0"/>
    <n v="0"/>
    <x v="0"/>
    <x v="0"/>
    <n v="572.38699999999994"/>
    <n v="0.57238699999999998"/>
    <m/>
    <n v="0.27499999999999997"/>
    <n v="0.27499999999999997"/>
    <n v="7.6479999999999997"/>
    <n v="0"/>
    <n v="20"/>
    <s v="BASE DE DATOS"/>
    <m/>
  </r>
  <r>
    <s v="20"/>
    <x v="7"/>
    <s v="ELOR"/>
    <s v="31024193"/>
    <s v="31024193"/>
    <x v="4"/>
    <s v="2"/>
    <s v="S"/>
    <n v="3.3"/>
    <n v="3.3"/>
    <n v="293.01299999999998"/>
    <n v="268.26400000000001"/>
    <n v="561.27700000000004"/>
    <n v="2"/>
    <n v="230.4"/>
    <n v="3"/>
    <m/>
    <m/>
    <x v="0"/>
    <s v="ELOR310241932HI"/>
    <s v="Electro Oriente S. A."/>
    <x v="5"/>
    <x v="5"/>
    <s v="C. H. El Gera"/>
    <x v="160"/>
    <x v="4"/>
    <x v="4"/>
    <x v="171"/>
    <x v="1"/>
    <s v="Instalado"/>
    <s v="Operativo"/>
    <s v="Distribuidora"/>
    <x v="0"/>
    <x v="1"/>
    <x v="0"/>
    <x v="0"/>
    <s v="Estatal"/>
    <s v="SAN MARTÍN"/>
    <s v="SAN MARTÍN"/>
    <s v="MOYOBAMBA"/>
    <s v="JEPELACIO"/>
    <n v="0"/>
    <x v="7"/>
    <n v="0"/>
    <x v="0"/>
    <n v="0"/>
    <x v="0"/>
    <x v="0"/>
    <n v="561.27700000000004"/>
    <n v="0.56127700000000003"/>
    <m/>
    <n v="0.27499999999999997"/>
    <n v="0.27499999999999997"/>
    <n v="7.6479999999999997"/>
    <n v="0"/>
    <n v="20"/>
    <s v="BASE DE DATOS"/>
    <m/>
  </r>
  <r>
    <s v="20"/>
    <x v="7"/>
    <s v="ELOR"/>
    <s v="31024193"/>
    <s v="31024193"/>
    <x v="4"/>
    <s v="3"/>
    <s v="S"/>
    <n v="2.5"/>
    <n v="2"/>
    <n v="148.548"/>
    <n v="81.474000000000004"/>
    <n v="230.02199999999999"/>
    <n v="2"/>
    <n v="208.71"/>
    <n v="2"/>
    <m/>
    <m/>
    <x v="0"/>
    <s v="ELOR310241933HI"/>
    <s v="Electro Oriente S. A."/>
    <x v="5"/>
    <x v="5"/>
    <s v="C. H. El Gera"/>
    <x v="160"/>
    <x v="4"/>
    <x v="4"/>
    <x v="172"/>
    <x v="1"/>
    <s v="Instalado"/>
    <s v="Operativo"/>
    <s v="Distribuidora"/>
    <x v="0"/>
    <x v="1"/>
    <x v="0"/>
    <x v="0"/>
    <s v="Estatal"/>
    <s v="SAN MARTÍN"/>
    <s v="SAN MARTÍN"/>
    <s v="MOYOBAMBA"/>
    <s v="JEPELACIO"/>
    <n v="0"/>
    <x v="7"/>
    <n v="0"/>
    <x v="0"/>
    <n v="0"/>
    <x v="0"/>
    <x v="0"/>
    <n v="230.02199999999999"/>
    <n v="0.230022"/>
    <m/>
    <n v="0.20833333333333334"/>
    <n v="0.16666666666666666"/>
    <n v="7.6479999999999997"/>
    <n v="0"/>
    <n v="20"/>
    <s v="BASE DE DATOS"/>
    <m/>
  </r>
  <r>
    <s v="20"/>
    <x v="7"/>
    <s v="ELOR"/>
    <s v="31024293"/>
    <s v="31024293"/>
    <x v="4"/>
    <s v="G1"/>
    <s v="N"/>
    <n v="0.4"/>
    <n v="0"/>
    <n v="0"/>
    <n v="0"/>
    <n v="0"/>
    <n v="0"/>
    <n v="0"/>
    <n v="0"/>
    <m/>
    <m/>
    <x v="0"/>
    <s v="ELOR31024293G1HI"/>
    <s v="Electro Oriente S. A."/>
    <x v="5"/>
    <x v="5"/>
    <s v="C.H. Shitarayacu"/>
    <x v="161"/>
    <x v="4"/>
    <x v="4"/>
    <x v="13"/>
    <x v="1"/>
    <s v="Instalado"/>
    <s v="Inoperativo"/>
    <s v="Distribuidora"/>
    <x v="0"/>
    <x v="1"/>
    <x v="0"/>
    <x v="0"/>
    <s v="Estatal"/>
    <s v="SAN MARTÍN"/>
    <s v="SAN MARTÍN"/>
    <s v="MARISCAL CACERES"/>
    <s v="PACHIZA"/>
    <n v="0"/>
    <x v="7"/>
    <n v="0"/>
    <x v="0"/>
    <n v="0"/>
    <x v="0"/>
    <x v="0"/>
    <n v="0"/>
    <n v="0"/>
    <m/>
    <n v="3.3333333333333333E-2"/>
    <n v="2.0833333333333332E-2"/>
    <n v="7.6479999999999997"/>
    <n v="0"/>
    <n v="20"/>
    <s v="BASE DE DATOS"/>
    <m/>
  </r>
  <r>
    <s v="20"/>
    <x v="7"/>
    <s v="ELOR"/>
    <s v="31024293"/>
    <s v="31024293"/>
    <x v="4"/>
    <s v="G2"/>
    <s v="S"/>
    <n v="0.4"/>
    <n v="0.25"/>
    <n v="16.483000000000001"/>
    <n v="3.6859999999999999"/>
    <n v="20.169"/>
    <n v="0"/>
    <n v="0"/>
    <n v="0"/>
    <m/>
    <m/>
    <x v="0"/>
    <s v="ELOR31024293G2HI"/>
    <s v="Electro Oriente S. A."/>
    <x v="5"/>
    <x v="5"/>
    <s v="C.H. Shitarayacu"/>
    <x v="161"/>
    <x v="4"/>
    <x v="4"/>
    <x v="14"/>
    <x v="1"/>
    <s v="Instalado"/>
    <s v="Operativo"/>
    <s v="Distribuidora"/>
    <x v="0"/>
    <x v="1"/>
    <x v="0"/>
    <x v="0"/>
    <s v="Estatal"/>
    <s v="SAN MARTÍN"/>
    <s v="SAN MARTÍN"/>
    <s v="MARISCAL CACERES"/>
    <s v="PACHIZA"/>
    <n v="0"/>
    <x v="7"/>
    <n v="0"/>
    <x v="0"/>
    <n v="0"/>
    <x v="0"/>
    <x v="0"/>
    <n v="20.169"/>
    <n v="2.0168999999999999E-2"/>
    <m/>
    <n v="3.3333333333333333E-2"/>
    <n v="2.0833333333333332E-2"/>
    <n v="7.6479999999999997"/>
    <n v="0"/>
    <n v="20"/>
    <s v="BASE DE DATOS"/>
    <m/>
  </r>
  <r>
    <s v="20"/>
    <x v="7"/>
    <s v="ELOR"/>
    <s v="41113900"/>
    <s v="41113900"/>
    <x v="4"/>
    <s v="Grupo 1"/>
    <s v="S"/>
    <n v="0.06"/>
    <n v="0"/>
    <n v="0"/>
    <n v="0"/>
    <n v="0"/>
    <n v="0"/>
    <n v="0"/>
    <n v="0"/>
    <m/>
    <m/>
    <x v="0"/>
    <s v="ELOR41113900Grupo 1HI"/>
    <s v="Electro Oriente S. A."/>
    <x v="5"/>
    <x v="5"/>
    <s v="C. H. Tabaconas"/>
    <x v="162"/>
    <x v="4"/>
    <x v="4"/>
    <x v="44"/>
    <x v="1"/>
    <s v="Instalado"/>
    <s v="Operativo"/>
    <s v="Distribuidora"/>
    <x v="0"/>
    <x v="0"/>
    <x v="0"/>
    <x v="0"/>
    <s v="Estatal"/>
    <s v="CAJAMARCA"/>
    <s v="CAJAMARCA"/>
    <s v="SAN IGNACIO"/>
    <s v="TABACONAS"/>
    <n v="0"/>
    <x v="7"/>
    <n v="0"/>
    <x v="0"/>
    <n v="0"/>
    <x v="0"/>
    <x v="0"/>
    <n v="0"/>
    <n v="0"/>
    <m/>
    <n v="5.0000000000000001E-3"/>
    <n v="0"/>
    <n v="7.6479999999999997"/>
    <n v="0"/>
    <n v="20"/>
    <s v="BASE DE DATOS"/>
    <m/>
  </r>
  <r>
    <s v="20"/>
    <x v="7"/>
    <s v="ELOR"/>
    <s v="41113900"/>
    <s v="41113900"/>
    <x v="4"/>
    <s v="Grupo 2"/>
    <s v="S"/>
    <n v="0.06"/>
    <n v="0"/>
    <n v="0"/>
    <n v="0"/>
    <n v="0"/>
    <n v="0"/>
    <n v="0"/>
    <n v="0"/>
    <m/>
    <m/>
    <x v="0"/>
    <s v="ELOR41113900Grupo 2HI"/>
    <s v="Electro Oriente S. A."/>
    <x v="5"/>
    <x v="5"/>
    <s v="C. H. Tabaconas"/>
    <x v="162"/>
    <x v="4"/>
    <x v="4"/>
    <x v="171"/>
    <x v="1"/>
    <s v="Instalado"/>
    <s v="Operativo"/>
    <s v="Distribuidora"/>
    <x v="0"/>
    <x v="0"/>
    <x v="0"/>
    <x v="0"/>
    <s v="Estatal"/>
    <s v="CAJAMARCA"/>
    <s v="CAJAMARCA"/>
    <s v="SAN IGNACIO"/>
    <s v="TABACONAS"/>
    <n v="0"/>
    <x v="7"/>
    <n v="0"/>
    <x v="0"/>
    <n v="0"/>
    <x v="0"/>
    <x v="0"/>
    <n v="0"/>
    <n v="0"/>
    <m/>
    <n v="5.0000000000000001E-3"/>
    <n v="0"/>
    <n v="7.6479999999999997"/>
    <n v="0"/>
    <n v="20"/>
    <s v="BASE DE DATOS"/>
    <m/>
  </r>
  <r>
    <s v="20"/>
    <x v="7"/>
    <s v="ELPU"/>
    <s v="51015199"/>
    <s v="51015199"/>
    <x v="4"/>
    <s v="BOVING 1"/>
    <s v="S"/>
    <n v="1.5"/>
    <n v="1.2"/>
    <n v="0"/>
    <n v="0"/>
    <n v="0"/>
    <n v="0"/>
    <n v="0"/>
    <n v="744"/>
    <m/>
    <m/>
    <x v="0"/>
    <s v="ELPU51015199BOVING 1HI"/>
    <s v="Electro Puno S.A.A."/>
    <x v="45"/>
    <x v="45"/>
    <s v="C. H. Sandia"/>
    <x v="168"/>
    <x v="4"/>
    <x v="4"/>
    <x v="270"/>
    <x v="1"/>
    <s v="Instalado"/>
    <s v="Operativo"/>
    <s v="Distribuidora"/>
    <x v="0"/>
    <x v="1"/>
    <x v="0"/>
    <x v="0"/>
    <s v="Estatal"/>
    <s v="PUNO"/>
    <s v="PUNO"/>
    <s v="SANDIA"/>
    <s v="SANDIA"/>
    <n v="0"/>
    <x v="7"/>
    <n v="0"/>
    <x v="0"/>
    <n v="0"/>
    <x v="0"/>
    <x v="0"/>
    <n v="0"/>
    <n v="0"/>
    <m/>
    <n v="0.125"/>
    <n v="9.9999999999999992E-2"/>
    <n v="7.6479999999999997"/>
    <n v="0"/>
    <n v="21"/>
    <s v="BASE DE DATOS"/>
    <m/>
  </r>
  <r>
    <s v="20"/>
    <x v="7"/>
    <s v="ELPU"/>
    <s v="51015199"/>
    <s v="51015199"/>
    <x v="4"/>
    <s v="BOVING 2"/>
    <s v="S"/>
    <n v="1.5"/>
    <n v="1.2"/>
    <n v="0"/>
    <n v="0"/>
    <n v="0"/>
    <n v="0"/>
    <n v="0"/>
    <n v="744"/>
    <m/>
    <m/>
    <x v="0"/>
    <s v="ELPU51015199BOVING 2HI"/>
    <s v="Electro Puno S.A.A."/>
    <x v="45"/>
    <x v="45"/>
    <s v="C. H. Sandia"/>
    <x v="168"/>
    <x v="4"/>
    <x v="4"/>
    <x v="271"/>
    <x v="1"/>
    <s v="Instalado"/>
    <s v="Operativo"/>
    <s v="Distribuidora"/>
    <x v="0"/>
    <x v="1"/>
    <x v="0"/>
    <x v="0"/>
    <s v="Estatal"/>
    <s v="PUNO"/>
    <s v="PUNO"/>
    <s v="SANDIA"/>
    <s v="SANDIA"/>
    <n v="0"/>
    <x v="7"/>
    <n v="0"/>
    <x v="0"/>
    <n v="0"/>
    <x v="0"/>
    <x v="0"/>
    <n v="0"/>
    <n v="0"/>
    <m/>
    <n v="0.125"/>
    <n v="9.9999999999999992E-2"/>
    <n v="7.6479999999999997"/>
    <n v="0"/>
    <n v="21"/>
    <s v="BASE DE DATOS"/>
    <m/>
  </r>
  <r>
    <s v="20"/>
    <x v="7"/>
    <s v="ELPU"/>
    <s v="51015199"/>
    <s v="51015199"/>
    <x v="4"/>
    <s v="HYHC"/>
    <s v="S"/>
    <n v="1.5"/>
    <n v="1.29"/>
    <n v="95.64"/>
    <n v="451.84"/>
    <n v="547.48"/>
    <n v="0"/>
    <n v="737.47"/>
    <n v="6.53"/>
    <m/>
    <m/>
    <x v="0"/>
    <s v="ELPU51015199HYHCHI"/>
    <s v="Electro Puno S.A.A."/>
    <x v="45"/>
    <x v="45"/>
    <s v="C. H. Sandia"/>
    <x v="168"/>
    <x v="4"/>
    <x v="4"/>
    <x v="272"/>
    <x v="1"/>
    <s v="Instalado"/>
    <s v="Operativo"/>
    <s v="Distribuidora"/>
    <x v="0"/>
    <x v="1"/>
    <x v="0"/>
    <x v="0"/>
    <s v="Estatal"/>
    <s v="PUNO"/>
    <s v="PUNO"/>
    <s v="SANDIA"/>
    <s v="SANDIA"/>
    <n v="0"/>
    <x v="7"/>
    <n v="0"/>
    <x v="0"/>
    <n v="0"/>
    <x v="0"/>
    <x v="0"/>
    <n v="547.48"/>
    <n v="0.54747999999999997"/>
    <m/>
    <n v="0.125"/>
    <n v="0.1075"/>
    <n v="7.6479999999999997"/>
    <n v="0"/>
    <n v="21"/>
    <s v="BASE DE DATOS"/>
    <m/>
  </r>
  <r>
    <s v="20"/>
    <x v="7"/>
    <s v="ELSE"/>
    <s v="33006600"/>
    <s v="33006600"/>
    <x v="4"/>
    <s v="Grupo 1"/>
    <s v="S"/>
    <n v="0.16"/>
    <n v="0.13"/>
    <n v="2.5129999999999999"/>
    <n v="9.5500000000000007"/>
    <n v="12.063000000000001"/>
    <n v="0"/>
    <n v="93.85"/>
    <n v="650.15"/>
    <m/>
    <m/>
    <x v="0"/>
    <s v="ELSE33006600Grupo 1HI"/>
    <s v="Electro Sur Este S. A."/>
    <x v="8"/>
    <x v="8"/>
    <s v="C. H. Huancaray"/>
    <x v="180"/>
    <x v="4"/>
    <x v="4"/>
    <x v="44"/>
    <x v="1"/>
    <s v="Instalado"/>
    <s v="Operativo"/>
    <s v="Distribuidora"/>
    <x v="0"/>
    <x v="1"/>
    <x v="0"/>
    <x v="0"/>
    <s v="Estatal"/>
    <s v="APURIMAC"/>
    <s v="APURIMAC"/>
    <s v="ANDAHUAYLAS"/>
    <s v="HUANCARAY"/>
    <n v="0"/>
    <x v="7"/>
    <n v="0"/>
    <x v="0"/>
    <n v="0"/>
    <x v="0"/>
    <x v="0"/>
    <n v="12.063000000000001"/>
    <n v="1.2063000000000001E-2"/>
    <m/>
    <n v="1.3333333333333334E-2"/>
    <n v="1.1666666666666667E-2"/>
    <n v="7.6479999999999997"/>
    <n v="0"/>
    <n v="22"/>
    <s v="BASE DE DATOS"/>
    <m/>
  </r>
  <r>
    <s v="20"/>
    <x v="7"/>
    <s v="ELSE"/>
    <s v="33006600"/>
    <s v="33006600"/>
    <x v="4"/>
    <s v="Grupo 2"/>
    <s v="S"/>
    <n v="0.42"/>
    <n v="0.4"/>
    <n v="49.195"/>
    <n v="186.94200000000001"/>
    <n v="236.13800000000001"/>
    <n v="0"/>
    <n v="735"/>
    <n v="9"/>
    <m/>
    <m/>
    <x v="0"/>
    <s v="ELSE33006600Grupo 2HI"/>
    <s v="Electro Sur Este S. A."/>
    <x v="8"/>
    <x v="8"/>
    <s v="C. H. Huancaray"/>
    <x v="180"/>
    <x v="4"/>
    <x v="4"/>
    <x v="171"/>
    <x v="1"/>
    <s v="Instalado"/>
    <s v="Operativo"/>
    <s v="Distribuidora"/>
    <x v="0"/>
    <x v="1"/>
    <x v="0"/>
    <x v="0"/>
    <s v="Estatal"/>
    <s v="APURIMAC"/>
    <s v="APURIMAC"/>
    <s v="ANDAHUAYLAS"/>
    <s v="HUANCARAY"/>
    <n v="0"/>
    <x v="7"/>
    <n v="0"/>
    <x v="0"/>
    <n v="0"/>
    <x v="0"/>
    <x v="0"/>
    <n v="236.13800000000001"/>
    <n v="0.23613800000000001"/>
    <m/>
    <n v="3.4999999999999996E-2"/>
    <n v="3.4166666666666665E-2"/>
    <n v="7.6479999999999997"/>
    <n v="-1.0000000000047748E-3"/>
    <n v="22"/>
    <s v="BASE DE DATOS"/>
    <m/>
  </r>
  <r>
    <s v="20"/>
    <x v="7"/>
    <s v="ELSE"/>
    <s v="33007600"/>
    <s v="33007600"/>
    <x v="4"/>
    <s v="Grupo 1"/>
    <s v="S"/>
    <n v="0.96599999999999997"/>
    <n v="0.95"/>
    <n v="105.27800000000001"/>
    <n v="400.05599999999998"/>
    <n v="505.334"/>
    <n v="0"/>
    <n v="714"/>
    <n v="30"/>
    <m/>
    <m/>
    <x v="0"/>
    <s v="ELSE33007600Grupo 1HI"/>
    <s v="Electro Sur Este S. A."/>
    <x v="8"/>
    <x v="8"/>
    <s v="C. H. Chumbao"/>
    <x v="181"/>
    <x v="4"/>
    <x v="4"/>
    <x v="44"/>
    <x v="1"/>
    <s v="Instalado"/>
    <s v="Operativo"/>
    <s v="Distribuidora"/>
    <x v="0"/>
    <x v="1"/>
    <x v="0"/>
    <x v="0"/>
    <s v="Estatal"/>
    <s v="APURIMAC"/>
    <s v="APURIMAC"/>
    <s v="ANDAHUAYLAS"/>
    <s v="SAN JERONIMO"/>
    <n v="0"/>
    <x v="7"/>
    <n v="0"/>
    <x v="0"/>
    <n v="0"/>
    <x v="0"/>
    <x v="0"/>
    <n v="505.334"/>
    <n v="0.50533399999999995"/>
    <m/>
    <n v="8.0500000000000002E-2"/>
    <n v="7.9166666666666663E-2"/>
    <n v="7.6479999999999997"/>
    <n v="0"/>
    <n v="22"/>
    <s v="BASE DE DATOS"/>
    <m/>
  </r>
  <r>
    <s v="20"/>
    <x v="7"/>
    <s v="ELSE"/>
    <s v="33007600"/>
    <s v="33007600"/>
    <x v="4"/>
    <s v="Grupo 2"/>
    <s v="S"/>
    <n v="0.96599999999999997"/>
    <n v="0.95"/>
    <n v="56.082999999999998"/>
    <n v="213.11500000000001"/>
    <n v="269.197"/>
    <n v="1.88"/>
    <n v="384.25"/>
    <n v="357.87"/>
    <m/>
    <m/>
    <x v="0"/>
    <s v="ELSE33007600Grupo 2HI"/>
    <s v="Electro Sur Este S. A."/>
    <x v="8"/>
    <x v="8"/>
    <s v="C. H. Chumbao"/>
    <x v="181"/>
    <x v="4"/>
    <x v="4"/>
    <x v="171"/>
    <x v="1"/>
    <s v="Instalado"/>
    <s v="Operativo"/>
    <s v="Distribuidora"/>
    <x v="0"/>
    <x v="1"/>
    <x v="0"/>
    <x v="0"/>
    <s v="Estatal"/>
    <s v="APURIMAC"/>
    <s v="APURIMAC"/>
    <s v="ANDAHUAYLAS"/>
    <s v="SAN JERONIMO"/>
    <n v="0"/>
    <x v="7"/>
    <n v="0"/>
    <x v="0"/>
    <n v="0"/>
    <x v="0"/>
    <x v="0"/>
    <n v="269.197"/>
    <n v="0.26919700000000002"/>
    <m/>
    <n v="8.0500000000000002E-2"/>
    <n v="7.9166666666666663E-2"/>
    <n v="7.6479999999999997"/>
    <n v="9.9999999997635314E-4"/>
    <n v="22"/>
    <s v="BASE DE DATOS"/>
    <m/>
  </r>
  <r>
    <s v="20"/>
    <x v="7"/>
    <s v="ELSE"/>
    <s v="33008600"/>
    <s v="33008600"/>
    <x v="4"/>
    <s v="Grupo 1"/>
    <s v="S"/>
    <n v="0.59199999999999997"/>
    <n v="0.55000000000000004"/>
    <n v="59.433"/>
    <n v="225.846"/>
    <n v="285.279"/>
    <n v="0"/>
    <n v="629.75"/>
    <n v="114.25"/>
    <m/>
    <m/>
    <x v="0"/>
    <s v="ELSE33008600Grupo 1HI"/>
    <s v="Electro Sur Este S. A."/>
    <x v="8"/>
    <x v="8"/>
    <s v="C. H. Matará"/>
    <x v="182"/>
    <x v="4"/>
    <x v="4"/>
    <x v="44"/>
    <x v="1"/>
    <s v="Instalado"/>
    <s v="Operativo"/>
    <s v="Distribuidora"/>
    <x v="0"/>
    <x v="1"/>
    <x v="0"/>
    <x v="0"/>
    <s v="Estatal"/>
    <s v="APURIMAC"/>
    <s v="APURIMAC"/>
    <s v="ABANCAY"/>
    <s v="ANDAHUAYLAS"/>
    <n v="0"/>
    <x v="7"/>
    <n v="0"/>
    <x v="0"/>
    <n v="0"/>
    <x v="0"/>
    <x v="0"/>
    <n v="285.279"/>
    <n v="0.285279"/>
    <m/>
    <n v="4.9333333333333333E-2"/>
    <n v="4.5833333333333337E-2"/>
    <n v="7.6479999999999997"/>
    <n v="0"/>
    <n v="22"/>
    <s v="BASE DE DATOS"/>
    <m/>
  </r>
  <r>
    <s v="20"/>
    <x v="7"/>
    <s v="ELSE"/>
    <s v="33008600"/>
    <s v="33008600"/>
    <x v="4"/>
    <s v="Grupo 2"/>
    <s v="S"/>
    <n v="0.59199999999999997"/>
    <n v="0.55000000000000004"/>
    <n v="71.06"/>
    <n v="270.029"/>
    <n v="341.089"/>
    <n v="0"/>
    <n v="731.5"/>
    <n v="12.5"/>
    <m/>
    <m/>
    <x v="0"/>
    <s v="ELSE33008600Grupo 2HI"/>
    <s v="Electro Sur Este S. A."/>
    <x v="8"/>
    <x v="8"/>
    <s v="C. H. Matará"/>
    <x v="182"/>
    <x v="4"/>
    <x v="4"/>
    <x v="171"/>
    <x v="1"/>
    <s v="Instalado"/>
    <s v="Operativo"/>
    <s v="Distribuidora"/>
    <x v="0"/>
    <x v="1"/>
    <x v="0"/>
    <x v="0"/>
    <s v="Estatal"/>
    <s v="APURIMAC"/>
    <s v="APURIMAC"/>
    <s v="ABANCAY"/>
    <s v="ANDAHUAYLAS"/>
    <n v="0"/>
    <x v="7"/>
    <n v="0"/>
    <x v="0"/>
    <n v="0"/>
    <x v="0"/>
    <x v="0"/>
    <n v="341.089"/>
    <n v="0.34108899999999998"/>
    <m/>
    <n v="4.9333333333333333E-2"/>
    <n v="4.3333333333333335E-2"/>
    <n v="7.6479999999999997"/>
    <n v="0"/>
    <n v="22"/>
    <s v="BASE DE DATOS"/>
    <m/>
  </r>
  <r>
    <s v="20"/>
    <x v="7"/>
    <s v="ELSE"/>
    <s v="33008600"/>
    <s v="33008600"/>
    <x v="4"/>
    <s v="Grupo 3"/>
    <s v="S"/>
    <n v="0.42"/>
    <n v="0.4"/>
    <n v="61.67"/>
    <n v="234.34700000000001"/>
    <n v="296.017"/>
    <n v="0"/>
    <n v="728.25"/>
    <n v="15.75"/>
    <m/>
    <m/>
    <x v="0"/>
    <s v="ELSE33008600Grupo 3HI"/>
    <s v="Electro Sur Este S. A."/>
    <x v="8"/>
    <x v="8"/>
    <s v="C. H. Matará"/>
    <x v="182"/>
    <x v="4"/>
    <x v="4"/>
    <x v="172"/>
    <x v="1"/>
    <s v="Instalado"/>
    <s v="Operativo"/>
    <s v="Distribuidora"/>
    <x v="0"/>
    <x v="1"/>
    <x v="0"/>
    <x v="0"/>
    <s v="Estatal"/>
    <s v="APURIMAC"/>
    <s v="APURIMAC"/>
    <s v="ABANCAY"/>
    <s v="ANDAHUAYLAS"/>
    <n v="0"/>
    <x v="7"/>
    <n v="0"/>
    <x v="0"/>
    <n v="0"/>
    <x v="0"/>
    <x v="0"/>
    <n v="296.017"/>
    <n v="0.29601699999999997"/>
    <m/>
    <n v="3.4999999999999996E-2"/>
    <n v="3.3333333333333333E-2"/>
    <n v="7.6479999999999997"/>
    <n v="0"/>
    <n v="22"/>
    <s v="BASE DE DATOS"/>
    <m/>
  </r>
  <r>
    <s v="20"/>
    <x v="7"/>
    <s v="ELSE"/>
    <s v="33009600"/>
    <s v="33009600"/>
    <x v="4"/>
    <s v="Francis I"/>
    <s v="S"/>
    <n v="0.2"/>
    <n v="0.2"/>
    <n v="28.856999999999999"/>
    <n v="109.657"/>
    <n v="138.51400000000001"/>
    <n v="0"/>
    <n v="744"/>
    <n v="0"/>
    <m/>
    <m/>
    <x v="0"/>
    <s v="ELSE33009600Francis IHI"/>
    <s v="Electro Sur Este S. A."/>
    <x v="8"/>
    <x v="8"/>
    <s v="C. H. Vilcabamba"/>
    <x v="183"/>
    <x v="4"/>
    <x v="4"/>
    <x v="284"/>
    <x v="1"/>
    <s v="Instalado"/>
    <s v="Operativo"/>
    <s v="Distribuidora"/>
    <x v="0"/>
    <x v="1"/>
    <x v="0"/>
    <x v="0"/>
    <s v="Estatal"/>
    <s v="APURIMAC"/>
    <s v="APURIMAC"/>
    <s v="GRAU"/>
    <s v="VILCABAMBA"/>
    <n v="0"/>
    <x v="7"/>
    <n v="0"/>
    <x v="0"/>
    <n v="0"/>
    <x v="0"/>
    <x v="0"/>
    <n v="138.51400000000001"/>
    <n v="0.138514"/>
    <m/>
    <n v="1.6666666666666666E-2"/>
    <n v="1.6666666666666666E-2"/>
    <n v="7.6479999999999997"/>
    <n v="0"/>
    <n v="22"/>
    <s v="BASE DE DATOS"/>
    <m/>
  </r>
  <r>
    <s v="20"/>
    <x v="7"/>
    <s v="ELSE"/>
    <s v="33009600"/>
    <s v="33009600"/>
    <x v="4"/>
    <s v="Francis II"/>
    <s v="S"/>
    <n v="0.2"/>
    <n v="0.2"/>
    <n v="28.96"/>
    <n v="110.048"/>
    <n v="139.00899999999999"/>
    <n v="0"/>
    <n v="744"/>
    <n v="0"/>
    <m/>
    <m/>
    <x v="0"/>
    <s v="ELSE33009600Francis IIHI"/>
    <s v="Electro Sur Este S. A."/>
    <x v="8"/>
    <x v="8"/>
    <s v="C. H. Vilcabamba"/>
    <x v="183"/>
    <x v="4"/>
    <x v="4"/>
    <x v="285"/>
    <x v="1"/>
    <s v="Instalado"/>
    <s v="Operativo"/>
    <s v="Distribuidora"/>
    <x v="0"/>
    <x v="1"/>
    <x v="0"/>
    <x v="0"/>
    <s v="Estatal"/>
    <s v="APURIMAC"/>
    <s v="APURIMAC"/>
    <s v="GRAU"/>
    <s v="VILCABAMBA"/>
    <n v="0"/>
    <x v="7"/>
    <n v="0"/>
    <x v="0"/>
    <n v="0"/>
    <x v="0"/>
    <x v="0"/>
    <n v="139.00899999999999"/>
    <n v="0.13900899999999999"/>
    <m/>
    <n v="1.6666666666666666E-2"/>
    <n v="1.6666666666666666E-2"/>
    <n v="7.6479999999999997"/>
    <n v="-9.9999999997635314E-4"/>
    <n v="22"/>
    <s v="BASE DE DATOS"/>
    <m/>
  </r>
  <r>
    <s v="20"/>
    <x v="7"/>
    <s v="ELSE"/>
    <s v="33010600"/>
    <s v="33010600"/>
    <x v="4"/>
    <s v="Pelton"/>
    <s v="S"/>
    <n v="1.6"/>
    <n v="1.5"/>
    <n v="0"/>
    <n v="0"/>
    <n v="0"/>
    <n v="0"/>
    <n v="0"/>
    <n v="744"/>
    <m/>
    <m/>
    <x v="0"/>
    <s v="ELSE33010600PeltonHI"/>
    <s v="Electro Sur Este S. A."/>
    <x v="8"/>
    <x v="8"/>
    <s v="C. H. Mancahuara"/>
    <x v="184"/>
    <x v="4"/>
    <x v="4"/>
    <x v="286"/>
    <x v="1"/>
    <s v="Instalado"/>
    <s v="Operativo"/>
    <s v="Distribuidora"/>
    <x v="0"/>
    <x v="1"/>
    <x v="0"/>
    <x v="0"/>
    <s v="Estatal"/>
    <s v="APURIMAC"/>
    <s v="APURIMAC"/>
    <s v="GRAU"/>
    <s v="CURASCO"/>
    <n v="0"/>
    <x v="7"/>
    <n v="0"/>
    <x v="0"/>
    <n v="0"/>
    <x v="0"/>
    <x v="0"/>
    <n v="0"/>
    <n v="0"/>
    <m/>
    <n v="0.13333333333333333"/>
    <n v="0.125"/>
    <n v="7.6479999999999997"/>
    <n v="0"/>
    <n v="22"/>
    <s v="BASE DE DATOS"/>
    <m/>
  </r>
  <r>
    <s v="20"/>
    <x v="7"/>
    <s v="ELSE"/>
    <s v="33010600"/>
    <s v="33010600"/>
    <x v="4"/>
    <s v="Pelton 2"/>
    <s v="S"/>
    <n v="1.6"/>
    <n v="1.5"/>
    <n v="116.34399999999999"/>
    <n v="442.10899999999998"/>
    <n v="558.45299999999997"/>
    <n v="0"/>
    <n v="744"/>
    <n v="0"/>
    <m/>
    <m/>
    <x v="0"/>
    <s v="ELSE33010600Pelton 2HI"/>
    <s v="Electro Sur Este S. A."/>
    <x v="8"/>
    <x v="8"/>
    <s v="C. H. Mancahuara"/>
    <x v="184"/>
    <x v="4"/>
    <x v="4"/>
    <x v="287"/>
    <x v="1"/>
    <s v="Instalado"/>
    <s v="Operativo"/>
    <s v="Distribuidora"/>
    <x v="0"/>
    <x v="1"/>
    <x v="0"/>
    <x v="0"/>
    <s v="Estatal"/>
    <s v="APURIMAC"/>
    <s v="APURIMAC"/>
    <s v="GRAU"/>
    <s v="CURASCO"/>
    <n v="0"/>
    <x v="7"/>
    <n v="0"/>
    <x v="0"/>
    <n v="0"/>
    <x v="0"/>
    <x v="0"/>
    <n v="558.45299999999997"/>
    <n v="0.55845299999999998"/>
    <m/>
    <n v="0.13333333333333333"/>
    <n v="0.125"/>
    <n v="7.6479999999999997"/>
    <n v="0"/>
    <n v="22"/>
    <s v="BASE DE DATOS"/>
    <m/>
  </r>
  <r>
    <s v="20"/>
    <x v="7"/>
    <s v="ELSE"/>
    <s v="00400000"/>
    <s v="00400000"/>
    <x v="4"/>
    <s v="Grupo 1"/>
    <s v="S"/>
    <n v="0.312"/>
    <n v="0.28999999999999998"/>
    <n v="41.365000000000002"/>
    <n v="157.18600000000001"/>
    <n v="198.55"/>
    <n v="0"/>
    <n v="735.75"/>
    <n v="8.25"/>
    <m/>
    <m/>
    <x v="0"/>
    <s v="ELSE00400000Grupo 1HI"/>
    <s v="Electro Sur Este S. A."/>
    <x v="8"/>
    <x v="8"/>
    <s v="C. H. Hercca"/>
    <x v="185"/>
    <x v="4"/>
    <x v="4"/>
    <x v="44"/>
    <x v="1"/>
    <s v="Instalado"/>
    <s v="Operativo"/>
    <s v="Distribuidora"/>
    <x v="0"/>
    <x v="1"/>
    <x v="0"/>
    <x v="0"/>
    <s v="Estatal"/>
    <s v="CUSCO"/>
    <s v="CUSCO"/>
    <s v="CANCHIS"/>
    <s v="SICUANI"/>
    <n v="0"/>
    <x v="7"/>
    <n v="0"/>
    <x v="0"/>
    <n v="0"/>
    <x v="0"/>
    <x v="0"/>
    <n v="198.55"/>
    <n v="0.19855"/>
    <m/>
    <n v="2.5999999999999999E-2"/>
    <n v="2.2500000000000003E-2"/>
    <n v="7.6479999999999997"/>
    <n v="1.0000000000047748E-3"/>
    <n v="22"/>
    <s v="BASE DE DATOS"/>
    <m/>
  </r>
  <r>
    <s v="20"/>
    <x v="7"/>
    <s v="ELSE"/>
    <s v="00400000"/>
    <s v="00400000"/>
    <x v="4"/>
    <s v="Grupo 2"/>
    <s v="S"/>
    <n v="0.312"/>
    <n v="0.27"/>
    <n v="40.313000000000002"/>
    <n v="153.18799999999999"/>
    <n v="193.5"/>
    <n v="0"/>
    <n v="735.75"/>
    <n v="8.25"/>
    <m/>
    <m/>
    <x v="0"/>
    <s v="ELSE00400000Grupo 2HI"/>
    <s v="Electro Sur Este S. A."/>
    <x v="8"/>
    <x v="8"/>
    <s v="C. H. Hercca"/>
    <x v="185"/>
    <x v="4"/>
    <x v="4"/>
    <x v="171"/>
    <x v="1"/>
    <s v="Instalado"/>
    <s v="Operativo"/>
    <s v="Distribuidora"/>
    <x v="0"/>
    <x v="1"/>
    <x v="0"/>
    <x v="0"/>
    <s v="Estatal"/>
    <s v="CUSCO"/>
    <s v="CUSCO"/>
    <s v="CANCHIS"/>
    <s v="SICUANI"/>
    <n v="0"/>
    <x v="7"/>
    <n v="0"/>
    <x v="0"/>
    <n v="0"/>
    <x v="0"/>
    <x v="0"/>
    <n v="193.5"/>
    <n v="0.19350000000000001"/>
    <m/>
    <n v="2.5999999999999999E-2"/>
    <n v="2.4166666666666666E-2"/>
    <n v="7.6479999999999997"/>
    <n v="9.9999999997635314E-4"/>
    <n v="22"/>
    <s v="BASE DE DATOS"/>
    <m/>
  </r>
  <r>
    <s v="20"/>
    <x v="7"/>
    <s v="ELSE"/>
    <s v="00400000"/>
    <s v="00400000"/>
    <x v="4"/>
    <s v="Grupo 3"/>
    <s v="S"/>
    <n v="0.41599999999999998"/>
    <n v="0.41"/>
    <n v="64.278999999999996"/>
    <n v="244.25899999999999"/>
    <n v="308.53800000000001"/>
    <n v="1.25"/>
    <n v="741.5"/>
    <n v="1.25"/>
    <m/>
    <m/>
    <x v="0"/>
    <s v="ELSE00400000Grupo 3HI"/>
    <s v="Electro Sur Este S. A."/>
    <x v="8"/>
    <x v="8"/>
    <s v="C. H. Hercca"/>
    <x v="185"/>
    <x v="4"/>
    <x v="4"/>
    <x v="172"/>
    <x v="1"/>
    <s v="Instalado"/>
    <s v="Operativo"/>
    <s v="Distribuidora"/>
    <x v="0"/>
    <x v="1"/>
    <x v="0"/>
    <x v="0"/>
    <s v="Estatal"/>
    <s v="CUSCO"/>
    <s v="CUSCO"/>
    <s v="CANCHIS"/>
    <s v="SICUANI"/>
    <n v="0"/>
    <x v="7"/>
    <n v="0"/>
    <x v="0"/>
    <n v="0"/>
    <x v="0"/>
    <x v="0"/>
    <n v="308.53800000000001"/>
    <n v="0.30853800000000003"/>
    <m/>
    <n v="3.4666666666666665E-2"/>
    <n v="3.4166666666666665E-2"/>
    <n v="7.6479999999999997"/>
    <n v="0"/>
    <n v="22"/>
    <s v="BASE DE DATOS"/>
    <m/>
  </r>
  <r>
    <s v="20"/>
    <x v="7"/>
    <s v="ELSE"/>
    <s v="51013098"/>
    <s v="51013098"/>
    <x v="4"/>
    <s v="Grupo 1"/>
    <s v="S"/>
    <n v="0.5"/>
    <n v="0.5"/>
    <n v="46.686"/>
    <n v="177.40799999999999"/>
    <n v="224.09399999999999"/>
    <n v="1.38"/>
    <n v="740.5"/>
    <n v="2.12"/>
    <m/>
    <m/>
    <x v="0"/>
    <s v="ELSE51013098Grupo 1HI"/>
    <s v="Electro Sur Este S. A."/>
    <x v="8"/>
    <x v="8"/>
    <s v="C. H. Chuyapi"/>
    <x v="186"/>
    <x v="4"/>
    <x v="4"/>
    <x v="44"/>
    <x v="1"/>
    <s v="Instalado"/>
    <s v="Operativo"/>
    <s v="Distribuidora"/>
    <x v="0"/>
    <x v="1"/>
    <x v="0"/>
    <x v="0"/>
    <s v="Estatal"/>
    <s v="CUSCO"/>
    <s v="CUSCO"/>
    <s v="LA CONVENCION"/>
    <s v="QUILLABAMBA"/>
    <n v="0"/>
    <x v="7"/>
    <n v="0"/>
    <x v="0"/>
    <n v="0"/>
    <x v="0"/>
    <x v="0"/>
    <n v="224.09399999999999"/>
    <n v="0.22409399999999999"/>
    <m/>
    <n v="4.1666666666666664E-2"/>
    <n v="4.1666666666666664E-2"/>
    <n v="7.6479999999999997"/>
    <n v="0"/>
    <n v="22"/>
    <s v="BASE DE DATOS"/>
    <m/>
  </r>
  <r>
    <s v="20"/>
    <x v="7"/>
    <s v="ELSE"/>
    <s v="51013098"/>
    <s v="51013098"/>
    <x v="4"/>
    <s v="Grupo 2"/>
    <s v="S"/>
    <n v="0.5"/>
    <n v="0.5"/>
    <n v="45.548999999999999"/>
    <n v="173.08600000000001"/>
    <n v="218.63499999999999"/>
    <n v="1.42"/>
    <n v="740.75"/>
    <n v="1.83"/>
    <m/>
    <m/>
    <x v="0"/>
    <s v="ELSE51013098Grupo 2HI"/>
    <s v="Electro Sur Este S. A."/>
    <x v="8"/>
    <x v="8"/>
    <s v="C. H. Chuyapi"/>
    <x v="186"/>
    <x v="4"/>
    <x v="4"/>
    <x v="171"/>
    <x v="1"/>
    <s v="Instalado"/>
    <s v="Operativo"/>
    <s v="Distribuidora"/>
    <x v="0"/>
    <x v="1"/>
    <x v="0"/>
    <x v="0"/>
    <s v="Estatal"/>
    <s v="CUSCO"/>
    <s v="CUSCO"/>
    <s v="LA CONVENCION"/>
    <s v="QUILLABAMBA"/>
    <n v="0"/>
    <x v="7"/>
    <n v="0"/>
    <x v="0"/>
    <n v="0"/>
    <x v="0"/>
    <x v="0"/>
    <n v="218.63499999999999"/>
    <n v="0.218635"/>
    <m/>
    <n v="4.1666666666666664E-2"/>
    <n v="4.1666666666666664E-2"/>
    <n v="7.6479999999999997"/>
    <n v="2.8421709430404007E-14"/>
    <n v="22"/>
    <s v="BASE DE DATOS"/>
    <m/>
  </r>
  <r>
    <s v="20"/>
    <x v="7"/>
    <s v="ELSE"/>
    <s v="51013098"/>
    <s v="51013098"/>
    <x v="4"/>
    <s v="Grupo 3"/>
    <s v="S"/>
    <n v="0.5"/>
    <n v="0.4"/>
    <n v="0"/>
    <n v="0"/>
    <n v="0"/>
    <n v="0"/>
    <n v="0"/>
    <n v="744"/>
    <m/>
    <m/>
    <x v="0"/>
    <s v="ELSE51013098Grupo 3HI"/>
    <s v="Electro Sur Este S. A."/>
    <x v="8"/>
    <x v="8"/>
    <s v="C. H. Chuyapi"/>
    <x v="186"/>
    <x v="4"/>
    <x v="4"/>
    <x v="172"/>
    <x v="1"/>
    <s v="Instalado"/>
    <s v="Operativo"/>
    <s v="Distribuidora"/>
    <x v="0"/>
    <x v="1"/>
    <x v="0"/>
    <x v="0"/>
    <s v="Estatal"/>
    <s v="CUSCO"/>
    <s v="CUSCO"/>
    <s v="LA CONVENCION"/>
    <s v="QUILLABAMBA"/>
    <n v="0"/>
    <x v="7"/>
    <n v="0"/>
    <x v="0"/>
    <n v="0"/>
    <x v="0"/>
    <x v="0"/>
    <n v="0"/>
    <n v="0"/>
    <m/>
    <n v="4.1666666666666664E-2"/>
    <n v="3.3333333333333333E-2"/>
    <n v="7.6479999999999997"/>
    <n v="0"/>
    <n v="22"/>
    <s v="BASE DE DATOS"/>
    <m/>
  </r>
  <r>
    <s v="20"/>
    <x v="6"/>
    <s v="ENEDIS"/>
    <s v="15004693"/>
    <s v="15004693"/>
    <x v="4"/>
    <s v="FRANCIS N║ 1"/>
    <s v="S"/>
    <n v="0.14000000000000001"/>
    <n v="0.14000000000000001"/>
    <n v="15.044"/>
    <n v="18.805"/>
    <n v="33.848999999999997"/>
    <n v="0"/>
    <n v="425.3"/>
    <n v="0"/>
    <m/>
    <m/>
    <x v="0"/>
    <s v="ENEDIS15004693FRANCIS N║ 1HI"/>
    <s v="ENEL Distribución Perú S.A.A."/>
    <x v="6"/>
    <x v="6"/>
    <s v="C.H. Acos"/>
    <x v="163"/>
    <x v="4"/>
    <x v="4"/>
    <x v="260"/>
    <x v="1"/>
    <s v="Instalado"/>
    <n v="0"/>
    <s v="Distribuidora"/>
    <x v="0"/>
    <x v="0"/>
    <x v="0"/>
    <x v="0"/>
    <s v="Privado"/>
    <s v="LIMA"/>
    <s v="LIMA"/>
    <s v="HUARAL"/>
    <s v="SAN MIGUEL DE ACOS"/>
    <n v="0"/>
    <x v="7"/>
    <n v="0"/>
    <x v="0"/>
    <n v="0"/>
    <x v="0"/>
    <x v="0"/>
    <n v="33.848999999999997"/>
    <n v="3.3848999999999997E-2"/>
    <m/>
    <n v="1.1666666666666667E-2"/>
    <n v="1.1666666666666667E-2"/>
    <n v="7.6479999999999997"/>
    <n v="7.1054273576010019E-15"/>
    <n v="43"/>
    <s v="BASE DE DATOS"/>
    <m/>
  </r>
  <r>
    <s v="20"/>
    <x v="6"/>
    <s v="ENEDIS"/>
    <s v="15004693"/>
    <s v="15004693"/>
    <x v="4"/>
    <s v="FRANCIS N║ 2"/>
    <s v="S"/>
    <n v="0.14000000000000001"/>
    <n v="0.14000000000000001"/>
    <n v="16.129000000000001"/>
    <n v="44.780999999999999"/>
    <n v="60.91"/>
    <n v="0"/>
    <n v="733.45"/>
    <n v="0"/>
    <m/>
    <m/>
    <x v="0"/>
    <s v="ENEDIS15004693FRANCIS N║ 2HI"/>
    <s v="ENEL Distribución Perú S.A.A."/>
    <x v="6"/>
    <x v="6"/>
    <s v="C.H. Acos"/>
    <x v="163"/>
    <x v="4"/>
    <x v="4"/>
    <x v="261"/>
    <x v="1"/>
    <s v="Instalado"/>
    <n v="0"/>
    <s v="Distribuidora"/>
    <x v="0"/>
    <x v="0"/>
    <x v="0"/>
    <x v="0"/>
    <s v="Privado"/>
    <s v="LIMA"/>
    <s v="LIMA"/>
    <s v="HUARAL"/>
    <s v="SAN MIGUEL DE ACOS"/>
    <n v="0"/>
    <x v="7"/>
    <n v="0"/>
    <x v="0"/>
    <n v="0"/>
    <x v="0"/>
    <x v="0"/>
    <n v="60.91"/>
    <n v="6.0909999999999999E-2"/>
    <m/>
    <n v="1.1666666666666667E-2"/>
    <n v="1.1666666666666667E-2"/>
    <n v="7.6479999999999997"/>
    <n v="0"/>
    <n v="43"/>
    <s v="BASE DE DATOS"/>
    <m/>
  </r>
  <r>
    <s v="20"/>
    <x v="6"/>
    <s v="ENEDIS"/>
    <s v="15004893"/>
    <s v="15004893"/>
    <x v="4"/>
    <s v="FRANCIS 3"/>
    <s v="S"/>
    <n v="7.4999999999999997E-2"/>
    <n v="7.4999999999999997E-2"/>
    <n v="2.488"/>
    <n v="4.7190000000000003"/>
    <n v="7.2069999999999999"/>
    <n v="0"/>
    <n v="743.45"/>
    <n v="0"/>
    <m/>
    <m/>
    <x v="0"/>
    <s v="ENEDIS15004893FRANCIS 3HI"/>
    <s v="ENEL Distribución Perú S.A.A."/>
    <x v="6"/>
    <x v="6"/>
    <s v="C.H. Ravira-Pacaraos"/>
    <x v="164"/>
    <x v="4"/>
    <x v="4"/>
    <x v="262"/>
    <x v="1"/>
    <s v="Instalado"/>
    <n v="0"/>
    <s v="Distribuidora"/>
    <x v="0"/>
    <x v="0"/>
    <x v="0"/>
    <x v="0"/>
    <s v="Privado"/>
    <s v="LIMA"/>
    <s v="LIMA"/>
    <s v="HUARAL"/>
    <s v="PACARAOS"/>
    <n v="0"/>
    <x v="7"/>
    <n v="0"/>
    <x v="0"/>
    <n v="0"/>
    <x v="0"/>
    <x v="0"/>
    <n v="7.2069999999999999"/>
    <n v="7.2069999999999999E-3"/>
    <m/>
    <n v="6.2499999999999995E-3"/>
    <n v="6.2499999999999995E-3"/>
    <n v="7.6479999999999997"/>
    <n v="8.8817841970012523E-16"/>
    <n v="43"/>
    <s v="BASE DE DATOS"/>
    <m/>
  </r>
  <r>
    <s v="20"/>
    <x v="6"/>
    <s v="ENEDIS"/>
    <s v="15004893"/>
    <s v="15004893"/>
    <x v="4"/>
    <s v="FRANCIS 4"/>
    <s v="S"/>
    <n v="7.4999999999999997E-2"/>
    <n v="7.4999999999999997E-2"/>
    <n v="2.5470000000000002"/>
    <n v="5.2050000000000001"/>
    <n v="7.7519999999999998"/>
    <n v="0"/>
    <n v="744"/>
    <n v="0"/>
    <m/>
    <m/>
    <x v="0"/>
    <s v="ENEDIS15004893FRANCIS 4HI"/>
    <s v="ENEL Distribución Perú S.A.A."/>
    <x v="6"/>
    <x v="6"/>
    <s v="C.H. Ravira-Pacaraos"/>
    <x v="164"/>
    <x v="4"/>
    <x v="4"/>
    <x v="263"/>
    <x v="1"/>
    <s v="Instalado"/>
    <n v="0"/>
    <s v="Distribuidora"/>
    <x v="0"/>
    <x v="0"/>
    <x v="0"/>
    <x v="0"/>
    <s v="Privado"/>
    <s v="LIMA"/>
    <s v="LIMA"/>
    <s v="HUARAL"/>
    <s v="PACARAOS"/>
    <n v="0"/>
    <x v="7"/>
    <n v="0"/>
    <x v="0"/>
    <n v="0"/>
    <x v="0"/>
    <x v="0"/>
    <n v="7.7519999999999998"/>
    <n v="7.7520000000000002E-3"/>
    <m/>
    <n v="6.2499999999999995E-3"/>
    <n v="6.2499999999999995E-3"/>
    <n v="7.6479999999999997"/>
    <n v="8.8817841970012523E-16"/>
    <n v="43"/>
    <s v="BASE DE DATOS"/>
    <m/>
  </r>
  <r>
    <s v="20"/>
    <x v="6"/>
    <s v="ENEDIS"/>
    <s v="51000495"/>
    <s v="51000495"/>
    <x v="4"/>
    <s v="Turgo N║ 1"/>
    <s v="S"/>
    <n v="0.25"/>
    <n v="0.25"/>
    <n v="15.625999999999999"/>
    <n v="35.89"/>
    <n v="51.515999999999998"/>
    <n v="0"/>
    <n v="744"/>
    <n v="0"/>
    <m/>
    <m/>
    <x v="0"/>
    <s v="ENEDIS51000495Turgo N║ 1HI"/>
    <s v="ENEL Distribución Perú S.A.A."/>
    <x v="6"/>
    <x v="6"/>
    <s v="C. H. NAVA"/>
    <x v="165"/>
    <x v="4"/>
    <x v="4"/>
    <x v="264"/>
    <x v="1"/>
    <s v="Instalado"/>
    <n v="0"/>
    <s v="Distribuidora"/>
    <x v="0"/>
    <x v="0"/>
    <x v="0"/>
    <x v="0"/>
    <s v="Privado"/>
    <s v="LIMA"/>
    <s v="LIMA"/>
    <s v="OYON"/>
    <s v="PACHANGARA"/>
    <n v="0"/>
    <x v="7"/>
    <n v="0"/>
    <x v="0"/>
    <n v="0"/>
    <x v="0"/>
    <x v="0"/>
    <n v="51.515999999999998"/>
    <n v="5.1515999999999999E-2"/>
    <m/>
    <n v="2.0833333333333332E-2"/>
    <n v="2.0833333333333332E-2"/>
    <n v="7.6479999999999997"/>
    <n v="0"/>
    <n v="43"/>
    <s v="BASE DE DATOS"/>
    <m/>
  </r>
  <r>
    <s v="20"/>
    <x v="6"/>
    <s v="ENEDIS"/>
    <s v="51000495"/>
    <s v="51000495"/>
    <x v="4"/>
    <s v="Turgo N║ 2"/>
    <s v="S"/>
    <n v="0.27700000000000002"/>
    <n v="0.25"/>
    <n v="2.7120000000000002"/>
    <n v="7.28"/>
    <n v="9.9920000000000009"/>
    <n v="0"/>
    <n v="744"/>
    <n v="0"/>
    <m/>
    <m/>
    <x v="0"/>
    <s v="ENEDIS51000495Turgo N║ 2HI"/>
    <s v="ENEL Distribución Perú S.A.A."/>
    <x v="6"/>
    <x v="6"/>
    <s v="C. H. NAVA"/>
    <x v="165"/>
    <x v="4"/>
    <x v="4"/>
    <x v="265"/>
    <x v="1"/>
    <s v="Instalado"/>
    <n v="0"/>
    <s v="Distribuidora"/>
    <x v="0"/>
    <x v="0"/>
    <x v="0"/>
    <x v="0"/>
    <s v="Privado"/>
    <s v="LIMA"/>
    <s v="LIMA"/>
    <s v="OYON"/>
    <s v="PACHANGARA"/>
    <n v="0"/>
    <x v="7"/>
    <n v="0"/>
    <x v="0"/>
    <n v="0"/>
    <x v="0"/>
    <x v="0"/>
    <n v="9.9920000000000009"/>
    <n v="9.9920000000000009E-3"/>
    <m/>
    <n v="2.3083333333333334E-2"/>
    <n v="2.0833333333333332E-2"/>
    <n v="7.6479999999999997"/>
    <n v="0"/>
    <n v="43"/>
    <s v="BASE DE DATOS"/>
    <m/>
  </r>
  <r>
    <s v="20"/>
    <x v="6"/>
    <s v="ENEDIS"/>
    <s v="15004393"/>
    <s v="15004393"/>
    <x v="4"/>
    <s v="PELTON N║ 1"/>
    <s v="S"/>
    <n v="0.5"/>
    <n v="0.45"/>
    <n v="8.2560000000000002"/>
    <n v="26.847000000000001"/>
    <n v="35.103000000000002"/>
    <n v="0"/>
    <n v="257.45"/>
    <n v="37.5"/>
    <m/>
    <m/>
    <x v="0"/>
    <s v="ENEDIS15004393PELTON N║ 1HI"/>
    <s v="ENEL Distribución Perú S.A.A."/>
    <x v="6"/>
    <x v="6"/>
    <s v="C.H. Canta"/>
    <x v="166"/>
    <x v="4"/>
    <x v="4"/>
    <x v="266"/>
    <x v="1"/>
    <s v="Instalado"/>
    <n v="0"/>
    <s v="Distribuidora"/>
    <x v="0"/>
    <x v="0"/>
    <x v="0"/>
    <x v="0"/>
    <s v="Privado"/>
    <s v="LIMA"/>
    <s v="LIMA"/>
    <s v="CANTA"/>
    <s v="CANTA"/>
    <n v="0"/>
    <x v="7"/>
    <n v="0"/>
    <x v="0"/>
    <n v="0"/>
    <x v="0"/>
    <x v="0"/>
    <n v="35.103000000000002"/>
    <n v="3.5103000000000002E-2"/>
    <m/>
    <n v="4.1666666666666664E-2"/>
    <n v="3.7499999999999999E-2"/>
    <n v="7.6479999999999997"/>
    <n v="0"/>
    <n v="43"/>
    <s v="BASE DE DATOS"/>
    <m/>
  </r>
  <r>
    <s v="20"/>
    <x v="6"/>
    <s v="ENEDIS"/>
    <s v="15004393"/>
    <s v="15004393"/>
    <x v="4"/>
    <s v="PELTON N║ 2"/>
    <s v="S"/>
    <n v="0.5"/>
    <n v="0.45"/>
    <n v="9.9570000000000007"/>
    <n v="27.716999999999999"/>
    <n v="37.673999999999999"/>
    <n v="0"/>
    <n v="243"/>
    <n v="45.45"/>
    <m/>
    <m/>
    <x v="0"/>
    <s v="ENEDIS15004393PELTON N║ 2HI"/>
    <s v="ENEL Distribución Perú S.A.A."/>
    <x v="6"/>
    <x v="6"/>
    <s v="C.H. Canta"/>
    <x v="166"/>
    <x v="4"/>
    <x v="4"/>
    <x v="267"/>
    <x v="1"/>
    <s v="Instalado"/>
    <n v="0"/>
    <s v="Distribuidora"/>
    <x v="0"/>
    <x v="0"/>
    <x v="0"/>
    <x v="0"/>
    <s v="Privado"/>
    <s v="LIMA"/>
    <s v="LIMA"/>
    <s v="CANTA"/>
    <s v="CANTA"/>
    <n v="0"/>
    <x v="7"/>
    <n v="0"/>
    <x v="0"/>
    <n v="0"/>
    <x v="0"/>
    <x v="0"/>
    <n v="37.673999999999999"/>
    <n v="3.7673999999999999E-2"/>
    <m/>
    <n v="4.1666666666666664E-2"/>
    <n v="3.7499999999999999E-2"/>
    <n v="7.6479999999999997"/>
    <n v="0"/>
    <n v="43"/>
    <s v="BASE DE DATOS"/>
    <m/>
  </r>
  <r>
    <s v="20"/>
    <x v="6"/>
    <s v="ENEDIS"/>
    <s v="15004593"/>
    <s v="15004593"/>
    <x v="4"/>
    <s v="FRANCIS N ║ 6"/>
    <s v="S"/>
    <n v="0.11"/>
    <n v="9.9000000000000005E-2"/>
    <n v="0"/>
    <n v="3.0000000000000001E-3"/>
    <n v="3.0000000000000001E-3"/>
    <n v="0"/>
    <n v="0.3"/>
    <n v="0"/>
    <m/>
    <m/>
    <x v="0"/>
    <s v="ENEDIS15004593FRANCIS N ║ 6HI"/>
    <s v="ENEL Distribución Perú S.A.A."/>
    <x v="6"/>
    <x v="6"/>
    <s v="C.H. Yaso"/>
    <x v="167"/>
    <x v="4"/>
    <x v="4"/>
    <x v="268"/>
    <x v="1"/>
    <s v="Instalado"/>
    <n v="0"/>
    <s v="Distribuidora"/>
    <x v="0"/>
    <x v="0"/>
    <x v="0"/>
    <x v="0"/>
    <s v="Privado"/>
    <s v="LIMA"/>
    <s v="LIMA"/>
    <s v="CANTA"/>
    <s v="SANTA ROSA DE QUIVES"/>
    <n v="0"/>
    <x v="7"/>
    <n v="0"/>
    <x v="0"/>
    <n v="0"/>
    <x v="0"/>
    <x v="0"/>
    <n v="3.0000000000000001E-3"/>
    <n v="3.0000000000000001E-6"/>
    <m/>
    <n v="9.1666666666666667E-3"/>
    <n v="8.2500000000000004E-3"/>
    <n v="7.6479999999999997"/>
    <n v="0"/>
    <n v="43"/>
    <s v="BASE DE DATOS"/>
    <m/>
  </r>
  <r>
    <s v="20"/>
    <x v="6"/>
    <s v="ENEDIS"/>
    <s v="15004593"/>
    <s v="15004593"/>
    <x v="4"/>
    <s v="KUBOTTA N║ 4"/>
    <s v="S"/>
    <n v="0.08"/>
    <n v="7.1999999999999995E-2"/>
    <n v="4.9530000000000003"/>
    <n v="15.119"/>
    <n v="20.071999999999999"/>
    <n v="0"/>
    <n v="744"/>
    <n v="0"/>
    <m/>
    <m/>
    <x v="0"/>
    <s v="ENEDIS15004593KUBOTTA N║ 4HI"/>
    <s v="ENEL Distribución Perú S.A.A."/>
    <x v="6"/>
    <x v="6"/>
    <s v="C.H. Yaso"/>
    <x v="167"/>
    <x v="4"/>
    <x v="4"/>
    <x v="269"/>
    <x v="1"/>
    <s v="Instalado"/>
    <n v="0"/>
    <s v="Distribuidora"/>
    <x v="0"/>
    <x v="0"/>
    <x v="0"/>
    <x v="0"/>
    <s v="Privado"/>
    <s v="LIMA"/>
    <s v="LIMA"/>
    <s v="CANTA"/>
    <s v="SANTA ROSA DE QUIVES"/>
    <n v="0"/>
    <x v="7"/>
    <n v="0"/>
    <x v="0"/>
    <n v="0"/>
    <x v="0"/>
    <x v="0"/>
    <n v="20.071999999999999"/>
    <n v="2.0072E-2"/>
    <m/>
    <n v="6.6666666666666671E-3"/>
    <n v="5.9999999999999993E-3"/>
    <n v="7.6479999999999997"/>
    <n v="0"/>
    <n v="43"/>
    <s v="BASE DE DATOS"/>
    <m/>
  </r>
  <r>
    <s v="20"/>
    <x v="7"/>
    <s v="ENEDIS"/>
    <s v="15004693"/>
    <s v="15004693"/>
    <x v="4"/>
    <s v="FRANCIS N║ 1"/>
    <s v="S"/>
    <n v="0.14000000000000001"/>
    <n v="0.14000000000000001"/>
    <n v="15.766"/>
    <n v="19.800999999999998"/>
    <n v="35.567"/>
    <n v="0"/>
    <n v="435.3"/>
    <n v="0"/>
    <m/>
    <m/>
    <x v="0"/>
    <s v="ENEDIS15004693FRANCIS N║ 1HI"/>
    <s v="ENEL Distribución Perú S.A.A."/>
    <x v="6"/>
    <x v="6"/>
    <s v="C.H. Acos"/>
    <x v="163"/>
    <x v="4"/>
    <x v="4"/>
    <x v="260"/>
    <x v="1"/>
    <s v="Instalado"/>
    <n v="0"/>
    <s v="Distribuidora"/>
    <x v="0"/>
    <x v="0"/>
    <x v="0"/>
    <x v="0"/>
    <s v="Privado"/>
    <s v="LIMA"/>
    <s v="LIMA"/>
    <s v="HUARAL"/>
    <s v="SAN MIGUEL DE ACOS"/>
    <n v="0"/>
    <x v="7"/>
    <n v="0"/>
    <x v="0"/>
    <n v="0"/>
    <x v="0"/>
    <x v="0"/>
    <n v="35.567"/>
    <n v="3.5567000000000001E-2"/>
    <m/>
    <n v="1.1666666666666667E-2"/>
    <n v="1.1666666666666667E-2"/>
    <n v="7.6479999999999997"/>
    <n v="0"/>
    <n v="43"/>
    <s v="BASE DE DATOS"/>
    <m/>
  </r>
  <r>
    <s v="20"/>
    <x v="7"/>
    <s v="ENEDIS"/>
    <s v="15004693"/>
    <s v="15004693"/>
    <x v="4"/>
    <s v="FRANCIS N║ 2"/>
    <s v="S"/>
    <n v="0.14000000000000001"/>
    <n v="0.14000000000000001"/>
    <n v="16.181000000000001"/>
    <n v="45.534999999999997"/>
    <n v="61.716000000000001"/>
    <n v="0"/>
    <n v="724"/>
    <n v="0"/>
    <m/>
    <m/>
    <x v="0"/>
    <s v="ENEDIS15004693FRANCIS N║ 2HI"/>
    <s v="ENEL Distribución Perú S.A.A."/>
    <x v="6"/>
    <x v="6"/>
    <s v="C.H. Acos"/>
    <x v="163"/>
    <x v="4"/>
    <x v="4"/>
    <x v="261"/>
    <x v="1"/>
    <s v="Instalado"/>
    <n v="0"/>
    <s v="Distribuidora"/>
    <x v="0"/>
    <x v="0"/>
    <x v="0"/>
    <x v="0"/>
    <s v="Privado"/>
    <s v="LIMA"/>
    <s v="LIMA"/>
    <s v="HUARAL"/>
    <s v="SAN MIGUEL DE ACOS"/>
    <n v="0"/>
    <x v="7"/>
    <n v="0"/>
    <x v="0"/>
    <n v="0"/>
    <x v="0"/>
    <x v="0"/>
    <n v="61.716000000000001"/>
    <n v="6.1716E-2"/>
    <m/>
    <n v="1.1666666666666667E-2"/>
    <n v="1.1666666666666667E-2"/>
    <n v="7.6479999999999997"/>
    <n v="-7.1054273576010019E-15"/>
    <n v="43"/>
    <s v="BASE DE DATOS"/>
    <m/>
  </r>
  <r>
    <s v="20"/>
    <x v="7"/>
    <s v="ENEDIS"/>
    <s v="15004893"/>
    <s v="15004893"/>
    <x v="4"/>
    <s v="FRANCIS 3"/>
    <s v="S"/>
    <n v="7.4999999999999997E-2"/>
    <n v="7.4999999999999997E-2"/>
    <n v="2.605"/>
    <n v="5.1020000000000003"/>
    <n v="7.7069999999999999"/>
    <n v="0"/>
    <n v="744"/>
    <n v="0"/>
    <m/>
    <m/>
    <x v="0"/>
    <s v="ENEDIS15004893FRANCIS 3HI"/>
    <s v="ENEL Distribución Perú S.A.A."/>
    <x v="6"/>
    <x v="6"/>
    <s v="C.H. Ravira-Pacaraos"/>
    <x v="164"/>
    <x v="4"/>
    <x v="4"/>
    <x v="262"/>
    <x v="1"/>
    <s v="Instalado"/>
    <n v="0"/>
    <s v="Distribuidora"/>
    <x v="0"/>
    <x v="0"/>
    <x v="0"/>
    <x v="0"/>
    <s v="Privado"/>
    <s v="LIMA"/>
    <s v="LIMA"/>
    <s v="HUARAL"/>
    <s v="PACARAOS"/>
    <n v="0"/>
    <x v="7"/>
    <n v="0"/>
    <x v="0"/>
    <n v="0"/>
    <x v="0"/>
    <x v="0"/>
    <n v="7.7069999999999999"/>
    <n v="7.7069999999999994E-3"/>
    <m/>
    <n v="6.2499999999999995E-3"/>
    <n v="6.2499999999999995E-3"/>
    <n v="7.6479999999999997"/>
    <n v="8.8817841970012523E-16"/>
    <n v="43"/>
    <s v="BASE DE DATOS"/>
    <m/>
  </r>
  <r>
    <s v="20"/>
    <x v="7"/>
    <s v="ENEDIS"/>
    <s v="15004893"/>
    <s v="15004893"/>
    <x v="4"/>
    <s v="FRANCIS 4"/>
    <s v="S"/>
    <n v="7.4999999999999997E-2"/>
    <n v="7.4999999999999997E-2"/>
    <n v="2.5150000000000001"/>
    <n v="5.2830000000000004"/>
    <n v="7.798"/>
    <n v="0"/>
    <n v="744"/>
    <n v="0"/>
    <m/>
    <m/>
    <x v="0"/>
    <s v="ENEDIS15004893FRANCIS 4HI"/>
    <s v="ENEL Distribución Perú S.A.A."/>
    <x v="6"/>
    <x v="6"/>
    <s v="C.H. Ravira-Pacaraos"/>
    <x v="164"/>
    <x v="4"/>
    <x v="4"/>
    <x v="263"/>
    <x v="1"/>
    <s v="Instalado"/>
    <n v="0"/>
    <s v="Distribuidora"/>
    <x v="0"/>
    <x v="0"/>
    <x v="0"/>
    <x v="0"/>
    <s v="Privado"/>
    <s v="LIMA"/>
    <s v="LIMA"/>
    <s v="HUARAL"/>
    <s v="PACARAOS"/>
    <n v="0"/>
    <x v="7"/>
    <n v="0"/>
    <x v="0"/>
    <n v="0"/>
    <x v="0"/>
    <x v="0"/>
    <n v="7.798"/>
    <n v="7.7980000000000002E-3"/>
    <m/>
    <n v="6.2499999999999995E-3"/>
    <n v="6.2499999999999995E-3"/>
    <n v="7.6479999999999997"/>
    <n v="0"/>
    <n v="43"/>
    <s v="BASE DE DATOS"/>
    <m/>
  </r>
  <r>
    <s v="20"/>
    <x v="7"/>
    <s v="ENEDIS"/>
    <s v="51000495"/>
    <s v="51000495"/>
    <x v="4"/>
    <s v="Turgo N║ 1"/>
    <s v="S"/>
    <n v="0.25"/>
    <n v="0.25"/>
    <n v="15.218"/>
    <n v="35.261000000000003"/>
    <n v="50.478000000000002"/>
    <n v="0"/>
    <n v="744"/>
    <n v="0"/>
    <m/>
    <m/>
    <x v="0"/>
    <s v="ENEDIS51000495Turgo N║ 1HI"/>
    <s v="ENEL Distribución Perú S.A.A."/>
    <x v="6"/>
    <x v="6"/>
    <s v="C. H. NAVA"/>
    <x v="165"/>
    <x v="4"/>
    <x v="4"/>
    <x v="264"/>
    <x v="1"/>
    <s v="Instalado"/>
    <n v="0"/>
    <s v="Distribuidora"/>
    <x v="0"/>
    <x v="0"/>
    <x v="0"/>
    <x v="0"/>
    <s v="Privado"/>
    <s v="LIMA"/>
    <s v="LIMA"/>
    <s v="OYON"/>
    <s v="PACHANGARA"/>
    <n v="0"/>
    <x v="7"/>
    <n v="0"/>
    <x v="0"/>
    <n v="0"/>
    <x v="0"/>
    <x v="0"/>
    <n v="50.478000000000002"/>
    <n v="5.0478000000000002E-2"/>
    <m/>
    <n v="2.0833333333333332E-2"/>
    <n v="2.0833333333333332E-2"/>
    <n v="7.6479999999999997"/>
    <n v="9.9999999999766942E-4"/>
    <n v="43"/>
    <s v="BASE DE DATOS"/>
    <m/>
  </r>
  <r>
    <s v="20"/>
    <x v="7"/>
    <s v="ENEDIS"/>
    <s v="51000495"/>
    <s v="51000495"/>
    <x v="4"/>
    <s v="Turgo N║ 2"/>
    <s v="S"/>
    <n v="0.27700000000000002"/>
    <n v="0.25"/>
    <n v="2.8580000000000001"/>
    <n v="7.9050000000000002"/>
    <n v="10.763"/>
    <n v="0"/>
    <n v="744"/>
    <n v="0"/>
    <m/>
    <m/>
    <x v="0"/>
    <s v="ENEDIS51000495Turgo N║ 2HI"/>
    <s v="ENEL Distribución Perú S.A.A."/>
    <x v="6"/>
    <x v="6"/>
    <s v="C. H. NAVA"/>
    <x v="165"/>
    <x v="4"/>
    <x v="4"/>
    <x v="265"/>
    <x v="1"/>
    <s v="Instalado"/>
    <n v="0"/>
    <s v="Distribuidora"/>
    <x v="0"/>
    <x v="0"/>
    <x v="0"/>
    <x v="0"/>
    <s v="Privado"/>
    <s v="LIMA"/>
    <s v="LIMA"/>
    <s v="OYON"/>
    <s v="PACHANGARA"/>
    <n v="0"/>
    <x v="7"/>
    <n v="0"/>
    <x v="0"/>
    <n v="0"/>
    <x v="0"/>
    <x v="0"/>
    <n v="10.763"/>
    <n v="1.0763E-2"/>
    <m/>
    <n v="2.3083333333333334E-2"/>
    <n v="2.0833333333333332E-2"/>
    <n v="7.6479999999999997"/>
    <n v="0"/>
    <n v="43"/>
    <s v="BASE DE DATOS"/>
    <m/>
  </r>
  <r>
    <s v="20"/>
    <x v="7"/>
    <s v="ENEDIS"/>
    <s v="15004393"/>
    <s v="15004393"/>
    <x v="4"/>
    <s v="PELTON N║ 1"/>
    <s v="S"/>
    <n v="0.5"/>
    <n v="0.45"/>
    <n v="52.213999999999999"/>
    <n v="9.2899999999999991"/>
    <n v="61.503999999999998"/>
    <n v="0"/>
    <n v="541.29999999999995"/>
    <n v="0"/>
    <m/>
    <m/>
    <x v="0"/>
    <s v="ENEDIS15004393PELTON N║ 1HI"/>
    <s v="ENEL Distribución Perú S.A.A."/>
    <x v="6"/>
    <x v="6"/>
    <s v="C.H. Canta"/>
    <x v="166"/>
    <x v="4"/>
    <x v="4"/>
    <x v="266"/>
    <x v="1"/>
    <s v="Instalado"/>
    <n v="0"/>
    <s v="Distribuidora"/>
    <x v="0"/>
    <x v="0"/>
    <x v="0"/>
    <x v="0"/>
    <s v="Privado"/>
    <s v="LIMA"/>
    <s v="LIMA"/>
    <s v="CANTA"/>
    <s v="CANTA"/>
    <n v="0"/>
    <x v="7"/>
    <n v="0"/>
    <x v="0"/>
    <n v="0"/>
    <x v="0"/>
    <x v="0"/>
    <n v="61.503999999999998"/>
    <n v="6.1503999999999996E-2"/>
    <m/>
    <n v="4.1666666666666664E-2"/>
    <n v="3.7499999999999999E-2"/>
    <n v="7.6479999999999997"/>
    <n v="0"/>
    <n v="43"/>
    <s v="BASE DE DATOS"/>
    <m/>
  </r>
  <r>
    <s v="20"/>
    <x v="7"/>
    <s v="ENEDIS"/>
    <s v="15004393"/>
    <s v="15004393"/>
    <x v="4"/>
    <s v="PELTON N║ 2"/>
    <s v="S"/>
    <n v="0.5"/>
    <n v="0.45"/>
    <n v="31.210999999999999"/>
    <n v="14.096"/>
    <n v="45.308"/>
    <n v="0"/>
    <n v="284.35000000000002"/>
    <n v="0"/>
    <m/>
    <m/>
    <x v="0"/>
    <s v="ENEDIS15004393PELTON N║ 2HI"/>
    <s v="ENEL Distribución Perú S.A.A."/>
    <x v="6"/>
    <x v="6"/>
    <s v="C.H. Canta"/>
    <x v="166"/>
    <x v="4"/>
    <x v="4"/>
    <x v="267"/>
    <x v="1"/>
    <s v="Instalado"/>
    <n v="0"/>
    <s v="Distribuidora"/>
    <x v="0"/>
    <x v="0"/>
    <x v="0"/>
    <x v="0"/>
    <s v="Privado"/>
    <s v="LIMA"/>
    <s v="LIMA"/>
    <s v="CANTA"/>
    <s v="CANTA"/>
    <n v="0"/>
    <x v="7"/>
    <n v="0"/>
    <x v="0"/>
    <n v="0"/>
    <x v="0"/>
    <x v="0"/>
    <n v="45.308"/>
    <n v="4.5308000000000001E-2"/>
    <m/>
    <n v="4.1666666666666664E-2"/>
    <n v="3.7499999999999999E-2"/>
    <n v="7.6479999999999997"/>
    <n v="-9.9999999999766942E-4"/>
    <n v="43"/>
    <s v="BASE DE DATOS"/>
    <m/>
  </r>
  <r>
    <s v="20"/>
    <x v="7"/>
    <s v="ENEDIS"/>
    <s v="15004593"/>
    <s v="15004593"/>
    <x v="4"/>
    <s v="FRANCIS N ║ 6"/>
    <s v="S"/>
    <n v="0.11"/>
    <n v="9.9000000000000005E-2"/>
    <n v="0"/>
    <n v="0.112"/>
    <n v="0.112"/>
    <n v="0"/>
    <n v="10.15"/>
    <n v="0"/>
    <m/>
    <m/>
    <x v="0"/>
    <s v="ENEDIS15004593FRANCIS N ║ 6HI"/>
    <s v="ENEL Distribución Perú S.A.A."/>
    <x v="6"/>
    <x v="6"/>
    <s v="C.H. Yaso"/>
    <x v="167"/>
    <x v="4"/>
    <x v="4"/>
    <x v="268"/>
    <x v="1"/>
    <s v="Instalado"/>
    <n v="0"/>
    <s v="Distribuidora"/>
    <x v="0"/>
    <x v="0"/>
    <x v="0"/>
    <x v="0"/>
    <s v="Privado"/>
    <s v="LIMA"/>
    <s v="LIMA"/>
    <s v="CANTA"/>
    <s v="SANTA ROSA DE QUIVES"/>
    <n v="0"/>
    <x v="7"/>
    <n v="0"/>
    <x v="0"/>
    <n v="0"/>
    <x v="0"/>
    <x v="0"/>
    <n v="0.112"/>
    <n v="1.12E-4"/>
    <m/>
    <n v="9.1666666666666667E-3"/>
    <n v="8.2500000000000004E-3"/>
    <n v="7.6479999999999997"/>
    <n v="0"/>
    <n v="43"/>
    <s v="BASE DE DATOS"/>
    <m/>
  </r>
  <r>
    <s v="20"/>
    <x v="7"/>
    <s v="ENEDIS"/>
    <s v="15004593"/>
    <s v="15004593"/>
    <x v="4"/>
    <s v="KUBOTTA N║ 4"/>
    <s v="S"/>
    <n v="0.08"/>
    <n v="7.1999999999999995E-2"/>
    <n v="4.8600000000000003"/>
    <n v="15.778"/>
    <n v="20.638000000000002"/>
    <n v="0"/>
    <n v="677.15"/>
    <n v="56.45"/>
    <m/>
    <m/>
    <x v="0"/>
    <s v="ENEDIS15004593KUBOTTA N║ 4HI"/>
    <s v="ENEL Distribución Perú S.A.A."/>
    <x v="6"/>
    <x v="6"/>
    <s v="C.H. Yaso"/>
    <x v="167"/>
    <x v="4"/>
    <x v="4"/>
    <x v="269"/>
    <x v="1"/>
    <s v="Instalado"/>
    <n v="0"/>
    <s v="Distribuidora"/>
    <x v="0"/>
    <x v="0"/>
    <x v="0"/>
    <x v="0"/>
    <s v="Privado"/>
    <s v="LIMA"/>
    <s v="LIMA"/>
    <s v="CANTA"/>
    <s v="SANTA ROSA DE QUIVES"/>
    <n v="0"/>
    <x v="7"/>
    <n v="0"/>
    <x v="0"/>
    <n v="0"/>
    <x v="0"/>
    <x v="0"/>
    <n v="20.638000000000002"/>
    <n v="2.0638E-2"/>
    <m/>
    <n v="6.6666666666666671E-3"/>
    <n v="5.9999999999999993E-3"/>
    <n v="7.6479999999999997"/>
    <n v="0"/>
    <n v="43"/>
    <s v="BASE DE DATOS"/>
    <m/>
  </r>
  <r>
    <s v="20"/>
    <x v="7"/>
    <s v="CSTARO"/>
    <s v="31135704"/>
    <s v="31135704"/>
    <x v="4"/>
    <s v="G-1"/>
    <s v="S"/>
    <n v="1.2"/>
    <n v="1.02"/>
    <n v="42.573999999999998"/>
    <n v="233.41200000000001"/>
    <n v="275.98599999999999"/>
    <n v="0"/>
    <n v="719"/>
    <n v="5"/>
    <m/>
    <m/>
    <x v="0"/>
    <s v="CSTARO31135704G-1HI"/>
    <s v="Centrales Santa Rosa S.A.C."/>
    <x v="49"/>
    <x v="49"/>
    <s v="C. H. Sta. Rosa I"/>
    <x v="206"/>
    <x v="4"/>
    <x v="4"/>
    <x v="37"/>
    <x v="1"/>
    <s v="Instalado"/>
    <s v="Operativo"/>
    <s v="Generadora"/>
    <x v="0"/>
    <x v="1"/>
    <x v="0"/>
    <x v="0"/>
    <s v="Privado"/>
    <s v="LIMA"/>
    <s v="LIMA"/>
    <s v="HUAURA"/>
    <s v="SAYAN"/>
    <n v="0"/>
    <x v="7"/>
    <n v="0"/>
    <x v="0"/>
    <n v="0"/>
    <x v="0"/>
    <x v="0"/>
    <n v="275.98599999999999"/>
    <n v="0.27598600000000001"/>
    <m/>
    <n v="9.9999999999999992E-2"/>
    <n v="8.5000000000000006E-2"/>
    <n v="7.6479999999999997"/>
    <n v="0"/>
    <n v="10"/>
    <s v="BASE DE DATOS"/>
    <m/>
  </r>
  <r>
    <s v="20"/>
    <x v="7"/>
    <s v="CSTARO"/>
    <s v="31116601"/>
    <s v="31116601"/>
    <x v="4"/>
    <s v="G-1"/>
    <s v="S"/>
    <n v="1.7"/>
    <n v="1.496"/>
    <n v="91.289000000000001"/>
    <n v="485.017"/>
    <n v="576.30600000000004"/>
    <n v="0"/>
    <n v="724"/>
    <n v="0"/>
    <m/>
    <m/>
    <x v="0"/>
    <s v="CSTARO31116601G-1HI"/>
    <s v="Centrales Santa Rosa S.A.C."/>
    <x v="49"/>
    <x v="49"/>
    <s v="C. H. Sta. Rosa II"/>
    <x v="207"/>
    <x v="4"/>
    <x v="4"/>
    <x v="37"/>
    <x v="1"/>
    <s v="Instalado"/>
    <s v="Operativo"/>
    <s v="Generadora"/>
    <x v="0"/>
    <x v="1"/>
    <x v="0"/>
    <x v="0"/>
    <s v="Privado"/>
    <s v="LIMA"/>
    <s v="LIMA"/>
    <s v="HUAURA"/>
    <s v="SAYAN"/>
    <n v="0"/>
    <x v="7"/>
    <n v="0"/>
    <x v="0"/>
    <n v="0"/>
    <x v="0"/>
    <x v="0"/>
    <n v="576.30600000000004"/>
    <n v="0.57630599999999998"/>
    <m/>
    <n v="0.14166666666666666"/>
    <n v="0.12466666666666666"/>
    <n v="7.6479999999999997"/>
    <n v="0"/>
    <n v="10"/>
    <s v="BASE DE DATOS"/>
    <m/>
  </r>
  <r>
    <s v="20"/>
    <x v="7"/>
    <s v="ASLCHA"/>
    <s v="0001021"/>
    <s v="0001021"/>
    <x v="4"/>
    <s v="G1"/>
    <s v="S"/>
    <n v="3"/>
    <n v="1.1499999999999999"/>
    <n v="129.251"/>
    <n v="561.70299999999997"/>
    <n v="690.95399999999995"/>
    <n v="0"/>
    <n v="695.25"/>
    <n v="24.75"/>
    <m/>
    <m/>
    <x v="0"/>
    <s v="ASLCHA0001021G1HI"/>
    <s v="Asociaci¢n Santa Lucia de Chacas"/>
    <x v="44"/>
    <x v="44"/>
    <s v="C.H. Huallin I"/>
    <x v="145"/>
    <x v="4"/>
    <x v="4"/>
    <x v="13"/>
    <x v="1"/>
    <s v="Instalado"/>
    <s v="Operativo"/>
    <s v="Generadora"/>
    <x v="0"/>
    <x v="1"/>
    <x v="0"/>
    <x v="0"/>
    <s v="Privado"/>
    <s v="ANCASH"/>
    <s v="ANCASH"/>
    <s v="ASUNCIÓN"/>
    <s v="CHACAS"/>
    <s v="HUALLÍN"/>
    <x v="7"/>
    <n v="0"/>
    <x v="0"/>
    <n v="0"/>
    <x v="0"/>
    <x v="0"/>
    <n v="690.95399999999995"/>
    <n v="0.69095399999999996"/>
    <m/>
    <n v="0.25"/>
    <n v="9.5833333333333326E-2"/>
    <n v="7.6479999999999997"/>
    <n v="0"/>
    <n v="5"/>
    <s v="BASE DE DATOS"/>
    <m/>
  </r>
  <r>
    <s v="20"/>
    <x v="7"/>
    <s v="SINERS"/>
    <s v="11048994"/>
    <s v="11048994"/>
    <x v="4"/>
    <s v="G-1"/>
    <s v="S"/>
    <n v="6.3"/>
    <n v="6.3"/>
    <n v="119"/>
    <n v="364"/>
    <n v="483"/>
    <n v="0"/>
    <n v="156.58000000000001"/>
    <n v="587.41999999999996"/>
    <m/>
    <m/>
    <x v="0"/>
    <s v="SINERS11048994G-1HI"/>
    <s v="Sindicato Energ‚tico S.A."/>
    <x v="46"/>
    <x v="46"/>
    <s v="C.H.CURUMUY"/>
    <x v="176"/>
    <x v="4"/>
    <x v="4"/>
    <x v="37"/>
    <x v="1"/>
    <s v="Instalado"/>
    <s v="Operativo"/>
    <s v="Generadora"/>
    <x v="0"/>
    <x v="1"/>
    <x v="0"/>
    <x v="0"/>
    <s v="Privado"/>
    <s v="PIURA"/>
    <s v="PIURA"/>
    <s v="PIURA"/>
    <s v="PIURA"/>
    <n v="0"/>
    <x v="7"/>
    <n v="0"/>
    <x v="0"/>
    <n v="0"/>
    <x v="0"/>
    <x v="0"/>
    <n v="483"/>
    <n v="0.48299999999999998"/>
    <m/>
    <n v="0.52500000000000002"/>
    <n v="0.52500000000000002"/>
    <n v="7.6479999999999997"/>
    <n v="0"/>
    <n v="76"/>
    <s v="BASE DE DATOS"/>
    <m/>
  </r>
  <r>
    <s v="20"/>
    <x v="7"/>
    <s v="SINERS"/>
    <s v="11048994"/>
    <s v="11048994"/>
    <x v="4"/>
    <s v="G-2"/>
    <s v="S"/>
    <n v="6.3"/>
    <n v="6.3"/>
    <n v="411"/>
    <n v="2057"/>
    <n v="2468"/>
    <n v="0"/>
    <n v="572.12"/>
    <n v="171.88"/>
    <m/>
    <m/>
    <x v="0"/>
    <s v="SINERS11048994G-2HI"/>
    <s v="Sindicato Energ‚tico S.A."/>
    <x v="46"/>
    <x v="46"/>
    <s v="C.H.CURUMUY"/>
    <x v="176"/>
    <x v="4"/>
    <x v="4"/>
    <x v="38"/>
    <x v="1"/>
    <s v="Instalado"/>
    <s v="Operativo"/>
    <s v="Generadora"/>
    <x v="0"/>
    <x v="1"/>
    <x v="0"/>
    <x v="0"/>
    <s v="Privado"/>
    <s v="PIURA"/>
    <s v="PIURA"/>
    <s v="PIURA"/>
    <s v="PIURA"/>
    <n v="0"/>
    <x v="7"/>
    <n v="0"/>
    <x v="0"/>
    <n v="0"/>
    <x v="0"/>
    <x v="0"/>
    <n v="2468"/>
    <n v="2.468"/>
    <m/>
    <n v="0.52500000000000002"/>
    <n v="0.52500000000000002"/>
    <n v="7.6479999999999997"/>
    <n v="0"/>
    <n v="76"/>
    <s v="BASE DE DATOS"/>
    <m/>
  </r>
  <r>
    <s v="20"/>
    <x v="7"/>
    <s v="SINERS"/>
    <s v="11048995"/>
    <s v="11048995"/>
    <x v="4"/>
    <s v="G-1"/>
    <s v="S"/>
    <n v="8.1999999999999993"/>
    <n v="8"/>
    <n v="838.09"/>
    <n v="3267.58"/>
    <n v="4105.67"/>
    <n v="68.08"/>
    <n v="668.88"/>
    <n v="7.03"/>
    <m/>
    <m/>
    <x v="0"/>
    <s v="SINERS11048995G-1HI"/>
    <s v="Sindicato Energ‚tico S.A."/>
    <x v="46"/>
    <x v="46"/>
    <s v="C.H. POECHOS I"/>
    <x v="177"/>
    <x v="4"/>
    <x v="4"/>
    <x v="37"/>
    <x v="1"/>
    <s v="Instalado"/>
    <s v="Operativo"/>
    <s v="Generadora"/>
    <x v="0"/>
    <x v="1"/>
    <x v="0"/>
    <x v="0"/>
    <s v="Privado"/>
    <s v="PIURA"/>
    <s v="PIURA"/>
    <s v="PIURA"/>
    <s v="QUEROCOTILLO"/>
    <n v="0"/>
    <x v="7"/>
    <n v="0"/>
    <x v="1"/>
    <s v="-"/>
    <x v="0"/>
    <x v="0"/>
    <n v="4105.67"/>
    <n v="4.1056699999999999"/>
    <m/>
    <n v="0.68333333333333324"/>
    <n v="0.65"/>
    <n v="7.6479999999999997"/>
    <n v="0"/>
    <n v="76"/>
    <s v="BASE DE DATOS"/>
    <m/>
  </r>
  <r>
    <s v="20"/>
    <x v="7"/>
    <s v="SINERS"/>
    <s v="11048995"/>
    <s v="11048995"/>
    <x v="4"/>
    <s v="G-2"/>
    <s v="S"/>
    <n v="8.1999999999999993"/>
    <n v="8"/>
    <n v="343.9"/>
    <n v="621.38"/>
    <n v="965.28"/>
    <n v="0"/>
    <n v="137.87"/>
    <n v="606.13"/>
    <m/>
    <m/>
    <x v="0"/>
    <s v="SINERS11048995G-2HI"/>
    <s v="Sindicato Energ‚tico S.A."/>
    <x v="46"/>
    <x v="46"/>
    <s v="C.H. POECHOS I"/>
    <x v="177"/>
    <x v="4"/>
    <x v="4"/>
    <x v="38"/>
    <x v="1"/>
    <s v="Instalado"/>
    <s v="Operativo"/>
    <s v="Generadora"/>
    <x v="0"/>
    <x v="1"/>
    <x v="0"/>
    <x v="0"/>
    <s v="Privado"/>
    <s v="PIURA"/>
    <s v="PIURA"/>
    <s v="PIURA"/>
    <s v="QUEROCOTILLO"/>
    <n v="0"/>
    <x v="7"/>
    <n v="0"/>
    <x v="1"/>
    <s v="-"/>
    <x v="0"/>
    <x v="0"/>
    <n v="965.28"/>
    <n v="0.96528000000000003"/>
    <m/>
    <n v="0.68333333333333324"/>
    <n v="0.65"/>
    <n v="7.6479999999999997"/>
    <n v="0"/>
    <n v="76"/>
    <s v="BASE DE DATOS"/>
    <m/>
  </r>
  <r>
    <s v="20"/>
    <x v="7"/>
    <s v="SINERS"/>
    <s v="11048996"/>
    <s v="11048996"/>
    <x v="4"/>
    <s v="G-1"/>
    <s v="S"/>
    <n v="5.0999999999999996"/>
    <n v="5"/>
    <n v="402"/>
    <n v="1866"/>
    <n v="2268"/>
    <n v="0"/>
    <n v="729.3"/>
    <n v="14.7"/>
    <m/>
    <m/>
    <x v="0"/>
    <s v="SINERS11048996G-1HI"/>
    <s v="Sindicato Energ‚tico S.A."/>
    <x v="46"/>
    <x v="46"/>
    <s v="C.H. POECHOS II"/>
    <x v="178"/>
    <x v="4"/>
    <x v="4"/>
    <x v="37"/>
    <x v="1"/>
    <s v="Instalado"/>
    <s v="Operativo"/>
    <s v="Generadora"/>
    <x v="0"/>
    <x v="1"/>
    <x v="1"/>
    <x v="0"/>
    <s v="Privado"/>
    <s v="PIURA"/>
    <s v="PIURA"/>
    <s v="SULLANA"/>
    <s v="QUEROCOTILLO"/>
    <n v="0"/>
    <x v="7"/>
    <n v="0"/>
    <x v="1"/>
    <s v="PRIMERA"/>
    <x v="0"/>
    <x v="0"/>
    <n v="2268"/>
    <n v="2.2679999999999998"/>
    <m/>
    <n v="0.42499999999999999"/>
    <n v="0.41666666666666669"/>
    <n v="7.6479999999999997"/>
    <n v="0"/>
    <n v="76"/>
    <s v="BASE DE DATOS"/>
    <m/>
  </r>
  <r>
    <s v="20"/>
    <x v="7"/>
    <s v="SINERS"/>
    <s v="11048996"/>
    <s v="11048996"/>
    <x v="4"/>
    <s v="G-2"/>
    <s v="S"/>
    <n v="5.0999999999999996"/>
    <n v="5"/>
    <n v="369"/>
    <n v="1749"/>
    <n v="2118"/>
    <n v="0"/>
    <n v="742.37"/>
    <n v="1.63"/>
    <m/>
    <m/>
    <x v="0"/>
    <s v="SINERS11048996G-2HI"/>
    <s v="Sindicato Energ‚tico S.A."/>
    <x v="46"/>
    <x v="46"/>
    <s v="C.H. POECHOS II"/>
    <x v="178"/>
    <x v="4"/>
    <x v="4"/>
    <x v="38"/>
    <x v="1"/>
    <s v="Instalado"/>
    <s v="Operativo"/>
    <s v="Generadora"/>
    <x v="0"/>
    <x v="1"/>
    <x v="1"/>
    <x v="0"/>
    <s v="Privado"/>
    <s v="PIURA"/>
    <s v="PIURA"/>
    <s v="SULLANA"/>
    <s v="QUEROCOTILLO"/>
    <n v="0"/>
    <x v="7"/>
    <n v="0"/>
    <x v="1"/>
    <s v="PRIMERA"/>
    <x v="0"/>
    <x v="0"/>
    <n v="2118"/>
    <n v="2.1179999999999999"/>
    <m/>
    <n v="0.42499999999999999"/>
    <n v="0.41666666666666669"/>
    <n v="7.6479999999999997"/>
    <n v="0"/>
    <n v="76"/>
    <s v="BASE DE DATOS"/>
    <m/>
  </r>
  <r>
    <s v="20"/>
    <x v="7"/>
    <s v="SINERS"/>
    <s v="11048997"/>
    <s v="11048997"/>
    <x v="4"/>
    <s v="G-1"/>
    <s v="S"/>
    <n v="10"/>
    <n v="10"/>
    <n v="1087.5940000000001"/>
    <n v="5095.2470000000003"/>
    <n v="6182.8410000000003"/>
    <n v="0"/>
    <n v="732.33"/>
    <n v="11.67"/>
    <m/>
    <m/>
    <x v="0"/>
    <s v="SINERS11048997G-1HI"/>
    <s v="Sindicato Energ‚tico S.A."/>
    <x v="46"/>
    <x v="46"/>
    <s v="C.H.CHANCAY"/>
    <x v="179"/>
    <x v="4"/>
    <x v="4"/>
    <x v="37"/>
    <x v="1"/>
    <s v="Instalado"/>
    <s v="Operativo"/>
    <s v="Generadora"/>
    <x v="0"/>
    <x v="1"/>
    <x v="1"/>
    <x v="0"/>
    <s v="Privado"/>
    <s v="LIMA"/>
    <s v="LIMA"/>
    <s v="HUARAL"/>
    <s v="PACARAOS"/>
    <n v="0"/>
    <x v="7"/>
    <n v="0"/>
    <x v="1"/>
    <s v="PRIMERA"/>
    <x v="0"/>
    <x v="0"/>
    <n v="6182.8410000000003"/>
    <n v="6.1828410000000007"/>
    <m/>
    <n v="0.83333333333333337"/>
    <n v="0.83333333333333337"/>
    <n v="7.6479999999999997"/>
    <n v="0"/>
    <n v="76"/>
    <s v="BASE DE DATOS"/>
    <m/>
  </r>
  <r>
    <s v="20"/>
    <x v="7"/>
    <s v="SINERS"/>
    <s v="11048997"/>
    <s v="11048997"/>
    <x v="4"/>
    <s v="G-2"/>
    <s v="S"/>
    <n v="10"/>
    <n v="10"/>
    <n v="1088.846"/>
    <n v="5104.348"/>
    <n v="6193.1940000000004"/>
    <n v="0"/>
    <n v="732.33"/>
    <n v="11.67"/>
    <m/>
    <m/>
    <x v="0"/>
    <s v="SINERS11048997G-2HI"/>
    <s v="Sindicato Energ‚tico S.A."/>
    <x v="46"/>
    <x v="46"/>
    <s v="C.H.CHANCAY"/>
    <x v="179"/>
    <x v="4"/>
    <x v="4"/>
    <x v="38"/>
    <x v="1"/>
    <s v="Instalado"/>
    <s v="Operativo"/>
    <s v="Generadora"/>
    <x v="0"/>
    <x v="1"/>
    <x v="1"/>
    <x v="0"/>
    <s v="Privado"/>
    <s v="LIMA"/>
    <s v="LIMA"/>
    <s v="HUARAL"/>
    <s v="PACARAOS"/>
    <n v="0"/>
    <x v="7"/>
    <n v="0"/>
    <x v="1"/>
    <s v="PRIMERA"/>
    <x v="0"/>
    <x v="0"/>
    <n v="6193.1940000000004"/>
    <n v="6.1931940000000001"/>
    <m/>
    <n v="0.83333333333333337"/>
    <n v="0.83333333333333337"/>
    <n v="7.6479999999999997"/>
    <n v="-9.0949470177292824E-13"/>
    <n v="76"/>
    <s v="BASE DE DATOS"/>
    <m/>
  </r>
  <r>
    <s v="20"/>
    <x v="6"/>
    <s v="SEAL"/>
    <s v="31012793"/>
    <s v="31012793"/>
    <x v="4"/>
    <s v="Leffel"/>
    <s v="N"/>
    <n v="0.6"/>
    <n v="0"/>
    <n v="0"/>
    <n v="0"/>
    <n v="0"/>
    <n v="0"/>
    <n v="0"/>
    <n v="0"/>
    <m/>
    <m/>
    <x v="0"/>
    <s v="SEAL31012793LeffelHI"/>
    <s v="SEAL - Sociedad El‚ctrica del Sur Oeste S. A."/>
    <x v="7"/>
    <x v="7"/>
    <s v="C. H. San Gregorio"/>
    <x v="169"/>
    <x v="4"/>
    <x v="4"/>
    <x v="273"/>
    <x v="1"/>
    <s v="Instalado"/>
    <s v="Inoperativo"/>
    <s v="Distribuidora"/>
    <x v="0"/>
    <x v="1"/>
    <x v="0"/>
    <x v="0"/>
    <s v="Estatal"/>
    <s v="AREQUIPA"/>
    <s v="AREQUIPA"/>
    <s v="CAMANA"/>
    <s v="NICOLAS DE PIEROLA"/>
    <n v="0"/>
    <x v="7"/>
    <n v="0"/>
    <x v="0"/>
    <n v="0"/>
    <x v="0"/>
    <x v="0"/>
    <n v="0"/>
    <n v="0"/>
    <m/>
    <n v="4.9999999999999996E-2"/>
    <n v="0"/>
    <n v="7.6479999999999997"/>
    <n v="0"/>
    <n v="77"/>
    <s v="BASE DE DATOS"/>
    <m/>
  </r>
  <r>
    <s v="20"/>
    <x v="6"/>
    <s v="SEAL"/>
    <s v="33013880"/>
    <s v="33013880"/>
    <x v="4"/>
    <s v="JMW-1"/>
    <s v="N"/>
    <n v="9.5000000000000001E-2"/>
    <n v="0"/>
    <n v="0"/>
    <n v="0"/>
    <n v="0"/>
    <n v="0"/>
    <n v="0"/>
    <n v="0"/>
    <m/>
    <m/>
    <x v="0"/>
    <s v="SEAL33013880JMW-1HI"/>
    <s v="SEAL - Sociedad El‚ctrica del Sur Oeste S. A."/>
    <x v="7"/>
    <x v="7"/>
    <s v="C. H. Caravelí"/>
    <x v="170"/>
    <x v="4"/>
    <x v="4"/>
    <x v="274"/>
    <x v="1"/>
    <s v="Instalado"/>
    <s v="Inoperativo"/>
    <s v="Distribuidora"/>
    <x v="0"/>
    <x v="1"/>
    <x v="0"/>
    <x v="0"/>
    <s v="Estatal"/>
    <s v="AREQUIPA"/>
    <s v="AREQUIPA"/>
    <s v="CARAVELI"/>
    <s v="CARAVELI"/>
    <n v="0"/>
    <x v="7"/>
    <n v="0"/>
    <x v="0"/>
    <n v="0"/>
    <x v="0"/>
    <x v="0"/>
    <n v="0"/>
    <n v="0"/>
    <m/>
    <n v="7.9166666666666673E-3"/>
    <n v="0"/>
    <n v="7.6479999999999997"/>
    <n v="0"/>
    <n v="77"/>
    <s v="BASE DE DATOS"/>
    <m/>
  </r>
  <r>
    <s v="20"/>
    <x v="6"/>
    <s v="SEAL"/>
    <s v="33013880"/>
    <s v="33013880"/>
    <x v="4"/>
    <s v="JMW-2"/>
    <s v="N"/>
    <n v="0.09"/>
    <n v="0"/>
    <n v="0"/>
    <n v="0"/>
    <n v="0"/>
    <n v="0"/>
    <n v="0"/>
    <n v="0"/>
    <m/>
    <m/>
    <x v="0"/>
    <s v="SEAL33013880JMW-2HI"/>
    <s v="SEAL - Sociedad El‚ctrica del Sur Oeste S. A."/>
    <x v="7"/>
    <x v="7"/>
    <s v="C. H. Caravelí"/>
    <x v="170"/>
    <x v="4"/>
    <x v="4"/>
    <x v="275"/>
    <x v="1"/>
    <s v="Instalado"/>
    <s v="Inoperativo"/>
    <s v="Distribuidora"/>
    <x v="0"/>
    <x v="1"/>
    <x v="0"/>
    <x v="0"/>
    <s v="Estatal"/>
    <s v="AREQUIPA"/>
    <s v="AREQUIPA"/>
    <s v="CARAVELI"/>
    <s v="CARAVELI"/>
    <n v="0"/>
    <x v="7"/>
    <n v="0"/>
    <x v="0"/>
    <n v="0"/>
    <x v="0"/>
    <x v="0"/>
    <n v="0"/>
    <n v="0"/>
    <m/>
    <n v="7.4999999999999997E-3"/>
    <n v="0"/>
    <n v="7.6479999999999997"/>
    <n v="0"/>
    <n v="77"/>
    <s v="BASE DE DATOS"/>
    <m/>
  </r>
  <r>
    <s v="20"/>
    <x v="6"/>
    <s v="SEAL"/>
    <s v="31013193"/>
    <s v="31013193"/>
    <x v="4"/>
    <s v="FRANCIS"/>
    <s v="N"/>
    <n v="0.5"/>
    <n v="0"/>
    <n v="0"/>
    <n v="0"/>
    <n v="0"/>
    <n v="0"/>
    <n v="0"/>
    <n v="0"/>
    <m/>
    <m/>
    <x v="0"/>
    <s v="SEAL31013193FRANCISHI"/>
    <s v="SEAL - Sociedad El‚ctrica del Sur Oeste S. A."/>
    <x v="7"/>
    <x v="7"/>
    <s v="C. H. Ongoro"/>
    <x v="171"/>
    <x v="4"/>
    <x v="4"/>
    <x v="276"/>
    <x v="1"/>
    <s v="Instalado"/>
    <s v="Inoperativo"/>
    <s v="Distribuidora"/>
    <x v="0"/>
    <x v="1"/>
    <x v="0"/>
    <x v="0"/>
    <s v="Estatal"/>
    <s v="AREQUIPA"/>
    <s v="AREQUIPA"/>
    <s v="CASTILLA"/>
    <s v="CAYLLOMA"/>
    <n v="0"/>
    <x v="7"/>
    <n v="0"/>
    <x v="0"/>
    <n v="0"/>
    <x v="0"/>
    <x v="0"/>
    <n v="0"/>
    <n v="0"/>
    <m/>
    <n v="4.1666666666666664E-2"/>
    <n v="0"/>
    <n v="7.6479999999999997"/>
    <n v="0"/>
    <n v="77"/>
    <s v="BASE DE DATOS"/>
    <m/>
  </r>
  <r>
    <s v="20"/>
    <x v="6"/>
    <s v="SEAL"/>
    <s v="31013193"/>
    <s v="31013193"/>
    <x v="4"/>
    <s v="TURBAL"/>
    <s v="N"/>
    <n v="0.53500000000000003"/>
    <n v="0"/>
    <n v="0"/>
    <n v="0"/>
    <n v="0"/>
    <n v="0"/>
    <n v="0"/>
    <n v="0"/>
    <m/>
    <m/>
    <x v="0"/>
    <s v="SEAL31013193TURBALHI"/>
    <s v="SEAL - Sociedad El‚ctrica del Sur Oeste S. A."/>
    <x v="7"/>
    <x v="7"/>
    <s v="C. H. Ongoro"/>
    <x v="171"/>
    <x v="4"/>
    <x v="4"/>
    <x v="277"/>
    <x v="1"/>
    <s v="Instalado"/>
    <s v="Inoperativo"/>
    <s v="Distribuidora"/>
    <x v="0"/>
    <x v="1"/>
    <x v="0"/>
    <x v="0"/>
    <s v="Estatal"/>
    <s v="AREQUIPA"/>
    <s v="AREQUIPA"/>
    <s v="CASTILLA"/>
    <s v="CAYLLOMA"/>
    <n v="0"/>
    <x v="7"/>
    <n v="0"/>
    <x v="0"/>
    <n v="0"/>
    <x v="0"/>
    <x v="0"/>
    <n v="0"/>
    <n v="0"/>
    <m/>
    <n v="4.4583333333333336E-2"/>
    <n v="0"/>
    <n v="7.6479999999999997"/>
    <n v="0"/>
    <n v="77"/>
    <s v="BASE DE DATOS"/>
    <m/>
  </r>
  <r>
    <s v="20"/>
    <x v="6"/>
    <s v="SEAL"/>
    <s v="51010397"/>
    <s v="51010397"/>
    <x v="4"/>
    <s v="Kubota 1"/>
    <s v="N"/>
    <n v="0.33600000000000002"/>
    <n v="0"/>
    <n v="0"/>
    <n v="0"/>
    <n v="0"/>
    <n v="0"/>
    <n v="0"/>
    <n v="0"/>
    <m/>
    <m/>
    <x v="0"/>
    <s v="SEAL51010397Kubota 1HI"/>
    <s v="SEAL - Sociedad El‚ctrica del Sur Oeste S. A."/>
    <x v="7"/>
    <x v="7"/>
    <s v="C. H. Chococo"/>
    <x v="172"/>
    <x v="4"/>
    <x v="4"/>
    <x v="278"/>
    <x v="1"/>
    <s v="Instalado"/>
    <s v="Inoperativo"/>
    <s v="Distribuidora"/>
    <x v="0"/>
    <x v="1"/>
    <x v="0"/>
    <x v="0"/>
    <s v="Estatal"/>
    <s v="AREQUIPA"/>
    <s v="AREQUIPA"/>
    <s v="LA UNION"/>
    <s v="ALCA"/>
    <n v="0"/>
    <x v="7"/>
    <n v="0"/>
    <x v="0"/>
    <n v="0"/>
    <x v="0"/>
    <x v="0"/>
    <n v="0"/>
    <n v="0"/>
    <m/>
    <n v="2.8000000000000001E-2"/>
    <n v="0"/>
    <n v="7.6479999999999997"/>
    <n v="0"/>
    <n v="77"/>
    <s v="BASE DE DATOS"/>
    <m/>
  </r>
  <r>
    <s v="20"/>
    <x v="6"/>
    <s v="SEAL"/>
    <s v="51010397"/>
    <s v="51010397"/>
    <x v="4"/>
    <s v="Kubota 2"/>
    <s v="N"/>
    <n v="0.33600000000000002"/>
    <n v="0"/>
    <n v="0"/>
    <n v="0"/>
    <n v="0"/>
    <n v="0"/>
    <n v="0"/>
    <n v="0"/>
    <m/>
    <m/>
    <x v="0"/>
    <s v="SEAL51010397Kubota 2HI"/>
    <s v="SEAL - Sociedad El‚ctrica del Sur Oeste S. A."/>
    <x v="7"/>
    <x v="7"/>
    <s v="C. H. Chococo"/>
    <x v="172"/>
    <x v="4"/>
    <x v="4"/>
    <x v="279"/>
    <x v="1"/>
    <s v="Instalado"/>
    <s v="Inoperativo"/>
    <s v="Distribuidora"/>
    <x v="0"/>
    <x v="1"/>
    <x v="0"/>
    <x v="0"/>
    <s v="Estatal"/>
    <s v="AREQUIPA"/>
    <s v="AREQUIPA"/>
    <s v="LA UNION"/>
    <s v="ALCA"/>
    <n v="0"/>
    <x v="7"/>
    <n v="0"/>
    <x v="0"/>
    <n v="0"/>
    <x v="0"/>
    <x v="0"/>
    <n v="0"/>
    <n v="0"/>
    <m/>
    <n v="2.8000000000000001E-2"/>
    <n v="0"/>
    <n v="7.6479999999999997"/>
    <n v="0"/>
    <n v="77"/>
    <s v="BASE DE DATOS"/>
    <m/>
  </r>
  <r>
    <s v="20"/>
    <x v="6"/>
    <s v="SEAL"/>
    <s v="33014030"/>
    <s v="33014030"/>
    <x v="4"/>
    <s v="ESCHER WYSS 1"/>
    <s v="N"/>
    <n v="0.1"/>
    <n v="0"/>
    <n v="0"/>
    <n v="0"/>
    <n v="0"/>
    <n v="0"/>
    <n v="0"/>
    <n v="0"/>
    <m/>
    <m/>
    <x v="0"/>
    <s v="SEAL33014030ESCHER WYSS 1HI"/>
    <s v="SEAL - Sociedad El‚ctrica del Sur Oeste S. A."/>
    <x v="7"/>
    <x v="7"/>
    <s v="C. H. Chuquibamba"/>
    <x v="173"/>
    <x v="4"/>
    <x v="4"/>
    <x v="280"/>
    <x v="1"/>
    <s v="Instalado"/>
    <s v="Inoperativo"/>
    <s v="Distribuidora"/>
    <x v="0"/>
    <x v="1"/>
    <x v="0"/>
    <x v="0"/>
    <s v="Estatal"/>
    <s v="AREQUIPA"/>
    <s v="AREQUIPA"/>
    <s v="CONDESUYOS"/>
    <s v="CHUQUIBAMBA"/>
    <n v="0"/>
    <x v="7"/>
    <n v="0"/>
    <x v="0"/>
    <n v="0"/>
    <x v="0"/>
    <x v="0"/>
    <n v="0"/>
    <n v="0"/>
    <m/>
    <n v="8.3333333333333332E-3"/>
    <n v="0"/>
    <n v="7.6479999999999997"/>
    <n v="0"/>
    <n v="77"/>
    <s v="BASE DE DATOS"/>
    <m/>
  </r>
  <r>
    <s v="20"/>
    <x v="6"/>
    <s v="SEAL"/>
    <s v="33014030"/>
    <s v="33014030"/>
    <x v="4"/>
    <s v="ESCHER WYSS 2"/>
    <s v="N"/>
    <n v="0.1"/>
    <n v="0"/>
    <n v="0"/>
    <n v="0"/>
    <n v="0"/>
    <n v="0"/>
    <n v="0"/>
    <n v="0"/>
    <m/>
    <m/>
    <x v="0"/>
    <s v="SEAL33014030ESCHER WYSS 2HI"/>
    <s v="SEAL - Sociedad El‚ctrica del Sur Oeste S. A."/>
    <x v="7"/>
    <x v="7"/>
    <s v="C. H. Chuquibamba"/>
    <x v="173"/>
    <x v="4"/>
    <x v="4"/>
    <x v="281"/>
    <x v="1"/>
    <s v="Instalado"/>
    <s v="Inoperativo"/>
    <s v="Distribuidora"/>
    <x v="0"/>
    <x v="1"/>
    <x v="0"/>
    <x v="0"/>
    <s v="Estatal"/>
    <s v="AREQUIPA"/>
    <s v="AREQUIPA"/>
    <s v="CONDESUYOS"/>
    <s v="CHUQUIBAMBA"/>
    <n v="0"/>
    <x v="7"/>
    <n v="0"/>
    <x v="0"/>
    <n v="0"/>
    <x v="0"/>
    <x v="0"/>
    <n v="0"/>
    <n v="0"/>
    <m/>
    <n v="8.3333333333333332E-3"/>
    <n v="0"/>
    <n v="7.6479999999999997"/>
    <n v="0"/>
    <n v="77"/>
    <s v="BASE DE DATOS"/>
    <m/>
  </r>
  <r>
    <s v="20"/>
    <x v="6"/>
    <s v="SEAL"/>
    <s v="31013910"/>
    <s v="31013910"/>
    <x v="4"/>
    <s v="WKV"/>
    <s v="N"/>
    <n v="0.25"/>
    <n v="0"/>
    <n v="0"/>
    <n v="0"/>
    <n v="0"/>
    <n v="0"/>
    <n v="0"/>
    <n v="0"/>
    <m/>
    <m/>
    <x v="1"/>
    <s v="SEAL31013910WKVHI"/>
    <s v="SEAL - Sociedad El‚ctrica del Sur Oeste S. A."/>
    <x v="7"/>
    <x v="7"/>
    <s v="C. H. Orcopampa"/>
    <x v="174"/>
    <x v="4"/>
    <x v="4"/>
    <x v="282"/>
    <x v="1"/>
    <s v="Instalado"/>
    <s v="Inoperativo"/>
    <s v="Distribuidora"/>
    <x v="0"/>
    <x v="1"/>
    <x v="0"/>
    <x v="0"/>
    <s v="Estatal"/>
    <s v="AREQUIPA"/>
    <s v="AREQUIPA"/>
    <s v="CASTILLA"/>
    <s v="ORCOPAMPA"/>
    <n v="0"/>
    <x v="7"/>
    <n v="0"/>
    <x v="0"/>
    <n v="0"/>
    <x v="0"/>
    <x v="0"/>
    <n v="0"/>
    <n v="0"/>
    <m/>
    <s v="-"/>
    <s v="-"/>
    <s v="-"/>
    <n v="0"/>
    <n v="77"/>
    <s v="BASE DE DATOS"/>
    <m/>
  </r>
  <r>
    <s v="20"/>
    <x v="6"/>
    <s v="SEAL"/>
    <s v="31013530"/>
    <s v="31013530"/>
    <x v="4"/>
    <s v="Hydraulic"/>
    <s v="N"/>
    <n v="6.4000000000000001E-2"/>
    <n v="0"/>
    <n v="0"/>
    <n v="0"/>
    <n v="0"/>
    <n v="0"/>
    <n v="0"/>
    <n v="0"/>
    <m/>
    <m/>
    <x v="0"/>
    <s v="SEAL31013530HydraulicHI"/>
    <s v="SEAL - Sociedad El‚ctrica del Sur Oeste S. A."/>
    <x v="7"/>
    <x v="7"/>
    <s v="C. H. Huanca"/>
    <x v="175"/>
    <x v="4"/>
    <x v="4"/>
    <x v="283"/>
    <x v="1"/>
    <s v="Instalado"/>
    <s v="Inoperativo"/>
    <s v="Distribuidora"/>
    <x v="0"/>
    <x v="1"/>
    <x v="0"/>
    <x v="0"/>
    <s v="Estatal"/>
    <s v="AREQUIPA"/>
    <s v="AREQUIPA"/>
    <s v="AREQUIPA"/>
    <s v="AREQUIPA"/>
    <n v="0"/>
    <x v="7"/>
    <n v="0"/>
    <x v="0"/>
    <n v="0"/>
    <x v="0"/>
    <x v="0"/>
    <n v="0"/>
    <n v="0"/>
    <m/>
    <n v="5.3333333333333332E-3"/>
    <n v="0"/>
    <n v="7.6479999999999997"/>
    <n v="0"/>
    <n v="77"/>
    <s v="BASE DE DATOS"/>
    <m/>
  </r>
  <r>
    <s v="20"/>
    <x v="6"/>
    <s v="SEAL"/>
    <s v="31013530"/>
    <s v="31013530"/>
    <x v="4"/>
    <s v="Kubota"/>
    <s v="N"/>
    <n v="0.1"/>
    <n v="0"/>
    <n v="0"/>
    <n v="0"/>
    <n v="0"/>
    <n v="0"/>
    <n v="0"/>
    <n v="0"/>
    <m/>
    <m/>
    <x v="0"/>
    <s v="SEAL31013530KubotaHI"/>
    <s v="SEAL - Sociedad El‚ctrica del Sur Oeste S. A."/>
    <x v="7"/>
    <x v="7"/>
    <s v="C. H. Huanca"/>
    <x v="175"/>
    <x v="4"/>
    <x v="4"/>
    <x v="245"/>
    <x v="1"/>
    <s v="Instalado"/>
    <s v="Inoperativo"/>
    <s v="Distribuidora"/>
    <x v="0"/>
    <x v="1"/>
    <x v="0"/>
    <x v="0"/>
    <s v="Estatal"/>
    <s v="AREQUIPA"/>
    <s v="AREQUIPA"/>
    <s v="AREQUIPA"/>
    <s v="AREQUIPA"/>
    <n v="0"/>
    <x v="7"/>
    <n v="0"/>
    <x v="0"/>
    <n v="0"/>
    <x v="0"/>
    <x v="0"/>
    <n v="0"/>
    <n v="0"/>
    <m/>
    <n v="8.3333333333333332E-3"/>
    <n v="0"/>
    <n v="7.6479999999999997"/>
    <n v="0"/>
    <n v="77"/>
    <s v="BASE DE DATOS"/>
    <m/>
  </r>
  <r>
    <s v="20"/>
    <x v="7"/>
    <s v="SEAL"/>
    <s v="31012793"/>
    <s v="31012793"/>
    <x v="4"/>
    <s v="Leffel"/>
    <s v="N"/>
    <n v="0.6"/>
    <n v="0"/>
    <n v="0"/>
    <n v="0"/>
    <n v="0"/>
    <n v="0"/>
    <n v="0"/>
    <n v="0"/>
    <m/>
    <m/>
    <x v="0"/>
    <s v="SEAL31012793LeffelHI"/>
    <s v="SEAL - Sociedad El‚ctrica del Sur Oeste S. A."/>
    <x v="7"/>
    <x v="7"/>
    <s v="C. H. San Gregorio"/>
    <x v="169"/>
    <x v="4"/>
    <x v="4"/>
    <x v="273"/>
    <x v="1"/>
    <s v="Instalado"/>
    <s v="Inoperativo"/>
    <s v="Distribuidora"/>
    <x v="0"/>
    <x v="1"/>
    <x v="0"/>
    <x v="0"/>
    <s v="Estatal"/>
    <s v="AREQUIPA"/>
    <s v="AREQUIPA"/>
    <s v="CAMANA"/>
    <s v="NICOLAS DE PIEROLA"/>
    <n v="0"/>
    <x v="7"/>
    <n v="0"/>
    <x v="0"/>
    <n v="0"/>
    <x v="0"/>
    <x v="0"/>
    <n v="0"/>
    <n v="0"/>
    <m/>
    <n v="4.9999999999999996E-2"/>
    <n v="0"/>
    <n v="7.6479999999999997"/>
    <n v="0"/>
    <n v="77"/>
    <s v="BASE DE DATOS"/>
    <m/>
  </r>
  <r>
    <s v="20"/>
    <x v="7"/>
    <s v="SEAL"/>
    <s v="33013880"/>
    <s v="33013880"/>
    <x v="4"/>
    <s v="JMW-1"/>
    <s v="N"/>
    <n v="9.5000000000000001E-2"/>
    <n v="0"/>
    <n v="0"/>
    <n v="0"/>
    <n v="0"/>
    <n v="0"/>
    <n v="0"/>
    <n v="0"/>
    <m/>
    <m/>
    <x v="0"/>
    <s v="SEAL33013880JMW-1HI"/>
    <s v="SEAL - Sociedad El‚ctrica del Sur Oeste S. A."/>
    <x v="7"/>
    <x v="7"/>
    <s v="C. H. Caravelí"/>
    <x v="170"/>
    <x v="4"/>
    <x v="4"/>
    <x v="274"/>
    <x v="1"/>
    <s v="Instalado"/>
    <s v="Inoperativo"/>
    <s v="Distribuidora"/>
    <x v="0"/>
    <x v="1"/>
    <x v="0"/>
    <x v="0"/>
    <s v="Estatal"/>
    <s v="AREQUIPA"/>
    <s v="AREQUIPA"/>
    <s v="CARAVELI"/>
    <s v="CARAVELI"/>
    <n v="0"/>
    <x v="7"/>
    <n v="0"/>
    <x v="0"/>
    <n v="0"/>
    <x v="0"/>
    <x v="0"/>
    <n v="0"/>
    <n v="0"/>
    <m/>
    <n v="7.9166666666666673E-3"/>
    <n v="0"/>
    <n v="7.6479999999999997"/>
    <n v="0"/>
    <n v="77"/>
    <s v="BASE DE DATOS"/>
    <m/>
  </r>
  <r>
    <s v="20"/>
    <x v="7"/>
    <s v="SEAL"/>
    <s v="33013880"/>
    <s v="33013880"/>
    <x v="4"/>
    <s v="JMW-2"/>
    <s v="N"/>
    <n v="0.09"/>
    <n v="0"/>
    <n v="0"/>
    <n v="0"/>
    <n v="0"/>
    <n v="0"/>
    <n v="0"/>
    <n v="0"/>
    <m/>
    <m/>
    <x v="0"/>
    <s v="SEAL33013880JMW-2HI"/>
    <s v="SEAL - Sociedad El‚ctrica del Sur Oeste S. A."/>
    <x v="7"/>
    <x v="7"/>
    <s v="C. H. Caravelí"/>
    <x v="170"/>
    <x v="4"/>
    <x v="4"/>
    <x v="275"/>
    <x v="1"/>
    <s v="Instalado"/>
    <s v="Inoperativo"/>
    <s v="Distribuidora"/>
    <x v="0"/>
    <x v="1"/>
    <x v="0"/>
    <x v="0"/>
    <s v="Estatal"/>
    <s v="AREQUIPA"/>
    <s v="AREQUIPA"/>
    <s v="CARAVELI"/>
    <s v="CARAVELI"/>
    <n v="0"/>
    <x v="7"/>
    <n v="0"/>
    <x v="0"/>
    <n v="0"/>
    <x v="0"/>
    <x v="0"/>
    <n v="0"/>
    <n v="0"/>
    <m/>
    <n v="7.4999999999999997E-3"/>
    <n v="0"/>
    <n v="7.6479999999999997"/>
    <n v="0"/>
    <n v="77"/>
    <s v="BASE DE DATOS"/>
    <m/>
  </r>
  <r>
    <s v="20"/>
    <x v="7"/>
    <s v="SEAL"/>
    <s v="31013193"/>
    <s v="31013193"/>
    <x v="4"/>
    <s v="FRANCIS"/>
    <s v="N"/>
    <n v="0.5"/>
    <n v="0"/>
    <n v="0"/>
    <n v="0"/>
    <n v="0"/>
    <n v="0"/>
    <n v="0"/>
    <n v="0"/>
    <m/>
    <m/>
    <x v="0"/>
    <s v="SEAL31013193FRANCISHI"/>
    <s v="SEAL - Sociedad El‚ctrica del Sur Oeste S. A."/>
    <x v="7"/>
    <x v="7"/>
    <s v="C. H. Ongoro"/>
    <x v="171"/>
    <x v="4"/>
    <x v="4"/>
    <x v="276"/>
    <x v="1"/>
    <s v="Instalado"/>
    <s v="Inoperativo"/>
    <s v="Distribuidora"/>
    <x v="0"/>
    <x v="1"/>
    <x v="0"/>
    <x v="0"/>
    <s v="Estatal"/>
    <s v="AREQUIPA"/>
    <s v="AREQUIPA"/>
    <s v="CASTILLA"/>
    <s v="CAYLLOMA"/>
    <n v="0"/>
    <x v="7"/>
    <n v="0"/>
    <x v="0"/>
    <n v="0"/>
    <x v="0"/>
    <x v="0"/>
    <n v="0"/>
    <n v="0"/>
    <m/>
    <n v="4.1666666666666664E-2"/>
    <n v="0"/>
    <n v="7.6479999999999997"/>
    <n v="0"/>
    <n v="77"/>
    <s v="BASE DE DATOS"/>
    <m/>
  </r>
  <r>
    <s v="20"/>
    <x v="7"/>
    <s v="SEAL"/>
    <s v="31013193"/>
    <s v="31013193"/>
    <x v="4"/>
    <s v="TURBAL"/>
    <s v="N"/>
    <n v="0.53500000000000003"/>
    <n v="0"/>
    <n v="0"/>
    <n v="0"/>
    <n v="0"/>
    <n v="0"/>
    <n v="0"/>
    <n v="0"/>
    <m/>
    <m/>
    <x v="0"/>
    <s v="SEAL31013193TURBALHI"/>
    <s v="SEAL - Sociedad El‚ctrica del Sur Oeste S. A."/>
    <x v="7"/>
    <x v="7"/>
    <s v="C. H. Ongoro"/>
    <x v="171"/>
    <x v="4"/>
    <x v="4"/>
    <x v="277"/>
    <x v="1"/>
    <s v="Instalado"/>
    <s v="Inoperativo"/>
    <s v="Distribuidora"/>
    <x v="0"/>
    <x v="1"/>
    <x v="0"/>
    <x v="0"/>
    <s v="Estatal"/>
    <s v="AREQUIPA"/>
    <s v="AREQUIPA"/>
    <s v="CASTILLA"/>
    <s v="CAYLLOMA"/>
    <n v="0"/>
    <x v="7"/>
    <n v="0"/>
    <x v="0"/>
    <n v="0"/>
    <x v="0"/>
    <x v="0"/>
    <n v="0"/>
    <n v="0"/>
    <m/>
    <n v="4.4583333333333336E-2"/>
    <n v="0"/>
    <n v="7.6479999999999997"/>
    <n v="0"/>
    <n v="77"/>
    <s v="BASE DE DATOS"/>
    <m/>
  </r>
  <r>
    <s v="20"/>
    <x v="7"/>
    <s v="SEAL"/>
    <s v="51010397"/>
    <s v="51010397"/>
    <x v="4"/>
    <s v="Kubota 1"/>
    <s v="N"/>
    <n v="0.33600000000000002"/>
    <n v="0"/>
    <n v="0"/>
    <n v="0"/>
    <n v="0"/>
    <n v="0"/>
    <n v="0"/>
    <n v="0"/>
    <m/>
    <m/>
    <x v="0"/>
    <s v="SEAL51010397Kubota 1HI"/>
    <s v="SEAL - Sociedad El‚ctrica del Sur Oeste S. A."/>
    <x v="7"/>
    <x v="7"/>
    <s v="C. H. Chococo"/>
    <x v="172"/>
    <x v="4"/>
    <x v="4"/>
    <x v="278"/>
    <x v="1"/>
    <s v="Instalado"/>
    <s v="Inoperativo"/>
    <s v="Distribuidora"/>
    <x v="0"/>
    <x v="1"/>
    <x v="0"/>
    <x v="0"/>
    <s v="Estatal"/>
    <s v="AREQUIPA"/>
    <s v="AREQUIPA"/>
    <s v="LA UNION"/>
    <s v="ALCA"/>
    <n v="0"/>
    <x v="7"/>
    <n v="0"/>
    <x v="0"/>
    <n v="0"/>
    <x v="0"/>
    <x v="0"/>
    <n v="0"/>
    <n v="0"/>
    <m/>
    <n v="2.8000000000000001E-2"/>
    <n v="0"/>
    <n v="7.6479999999999997"/>
    <n v="0"/>
    <n v="77"/>
    <s v="BASE DE DATOS"/>
    <m/>
  </r>
  <r>
    <s v="20"/>
    <x v="7"/>
    <s v="SEAL"/>
    <s v="51010397"/>
    <s v="51010397"/>
    <x v="4"/>
    <s v="Kubota 2"/>
    <s v="N"/>
    <n v="0.33600000000000002"/>
    <n v="0"/>
    <n v="0"/>
    <n v="0"/>
    <n v="0"/>
    <n v="0"/>
    <n v="0"/>
    <n v="0"/>
    <m/>
    <m/>
    <x v="0"/>
    <s v="SEAL51010397Kubota 2HI"/>
    <s v="SEAL - Sociedad El‚ctrica del Sur Oeste S. A."/>
    <x v="7"/>
    <x v="7"/>
    <s v="C. H. Chococo"/>
    <x v="172"/>
    <x v="4"/>
    <x v="4"/>
    <x v="279"/>
    <x v="1"/>
    <s v="Instalado"/>
    <s v="Inoperativo"/>
    <s v="Distribuidora"/>
    <x v="0"/>
    <x v="1"/>
    <x v="0"/>
    <x v="0"/>
    <s v="Estatal"/>
    <s v="AREQUIPA"/>
    <s v="AREQUIPA"/>
    <s v="LA UNION"/>
    <s v="ALCA"/>
    <n v="0"/>
    <x v="7"/>
    <n v="0"/>
    <x v="0"/>
    <n v="0"/>
    <x v="0"/>
    <x v="0"/>
    <n v="0"/>
    <n v="0"/>
    <m/>
    <n v="2.8000000000000001E-2"/>
    <n v="0"/>
    <n v="7.6479999999999997"/>
    <n v="0"/>
    <n v="77"/>
    <s v="BASE DE DATOS"/>
    <m/>
  </r>
  <r>
    <s v="20"/>
    <x v="7"/>
    <s v="SEAL"/>
    <s v="33014030"/>
    <s v="33014030"/>
    <x v="4"/>
    <s v="ESCHER WYSS 1"/>
    <s v="N"/>
    <n v="0.1"/>
    <n v="0"/>
    <n v="0"/>
    <n v="0"/>
    <n v="0"/>
    <n v="0"/>
    <n v="0"/>
    <n v="0"/>
    <m/>
    <m/>
    <x v="0"/>
    <s v="SEAL33014030ESCHER WYSS 1HI"/>
    <s v="SEAL - Sociedad El‚ctrica del Sur Oeste S. A."/>
    <x v="7"/>
    <x v="7"/>
    <s v="C. H. Chuquibamba"/>
    <x v="173"/>
    <x v="4"/>
    <x v="4"/>
    <x v="280"/>
    <x v="1"/>
    <s v="Instalado"/>
    <s v="Inoperativo"/>
    <s v="Distribuidora"/>
    <x v="0"/>
    <x v="1"/>
    <x v="0"/>
    <x v="0"/>
    <s v="Estatal"/>
    <s v="AREQUIPA"/>
    <s v="AREQUIPA"/>
    <s v="CONDESUYOS"/>
    <s v="CHUQUIBAMBA"/>
    <n v="0"/>
    <x v="7"/>
    <n v="0"/>
    <x v="0"/>
    <n v="0"/>
    <x v="0"/>
    <x v="0"/>
    <n v="0"/>
    <n v="0"/>
    <m/>
    <n v="8.3333333333333332E-3"/>
    <n v="0"/>
    <n v="7.6479999999999997"/>
    <n v="0"/>
    <n v="77"/>
    <s v="BASE DE DATOS"/>
    <m/>
  </r>
  <r>
    <s v="20"/>
    <x v="7"/>
    <s v="SEAL"/>
    <s v="33014030"/>
    <s v="33014030"/>
    <x v="4"/>
    <s v="ESCHER WYSS 2"/>
    <s v="N"/>
    <n v="0.1"/>
    <n v="0"/>
    <n v="0"/>
    <n v="0"/>
    <n v="0"/>
    <n v="0"/>
    <n v="0"/>
    <n v="0"/>
    <m/>
    <m/>
    <x v="0"/>
    <s v="SEAL33014030ESCHER WYSS 2HI"/>
    <s v="SEAL - Sociedad El‚ctrica del Sur Oeste S. A."/>
    <x v="7"/>
    <x v="7"/>
    <s v="C. H. Chuquibamba"/>
    <x v="173"/>
    <x v="4"/>
    <x v="4"/>
    <x v="281"/>
    <x v="1"/>
    <s v="Instalado"/>
    <s v="Inoperativo"/>
    <s v="Distribuidora"/>
    <x v="0"/>
    <x v="1"/>
    <x v="0"/>
    <x v="0"/>
    <s v="Estatal"/>
    <s v="AREQUIPA"/>
    <s v="AREQUIPA"/>
    <s v="CONDESUYOS"/>
    <s v="CHUQUIBAMBA"/>
    <n v="0"/>
    <x v="7"/>
    <n v="0"/>
    <x v="0"/>
    <n v="0"/>
    <x v="0"/>
    <x v="0"/>
    <n v="0"/>
    <n v="0"/>
    <m/>
    <n v="8.3333333333333332E-3"/>
    <n v="0"/>
    <n v="7.6479999999999997"/>
    <n v="0"/>
    <n v="77"/>
    <s v="BASE DE DATOS"/>
    <m/>
  </r>
  <r>
    <s v="20"/>
    <x v="7"/>
    <s v="SEAL"/>
    <s v="31013910"/>
    <s v="31013910"/>
    <x v="4"/>
    <s v="WKV"/>
    <s v="N"/>
    <n v="0.25"/>
    <n v="0"/>
    <n v="0"/>
    <n v="0"/>
    <n v="0"/>
    <n v="0"/>
    <n v="0"/>
    <n v="0"/>
    <m/>
    <m/>
    <x v="1"/>
    <s v="SEAL31013910WKVHI"/>
    <s v="SEAL - Sociedad El‚ctrica del Sur Oeste S. A."/>
    <x v="7"/>
    <x v="7"/>
    <s v="C. H. Orcopampa"/>
    <x v="174"/>
    <x v="4"/>
    <x v="4"/>
    <x v="282"/>
    <x v="1"/>
    <s v="Instalado"/>
    <s v="Inoperativo"/>
    <s v="Distribuidora"/>
    <x v="0"/>
    <x v="1"/>
    <x v="0"/>
    <x v="0"/>
    <s v="Estatal"/>
    <s v="AREQUIPA"/>
    <s v="AREQUIPA"/>
    <s v="CASTILLA"/>
    <s v="ORCOPAMPA"/>
    <n v="0"/>
    <x v="7"/>
    <n v="0"/>
    <x v="0"/>
    <n v="0"/>
    <x v="0"/>
    <x v="0"/>
    <n v="0"/>
    <n v="0"/>
    <m/>
    <s v="-"/>
    <s v="-"/>
    <s v="-"/>
    <n v="0"/>
    <n v="77"/>
    <s v="BASE DE DATOS"/>
    <m/>
  </r>
  <r>
    <s v="20"/>
    <x v="7"/>
    <s v="SEAL"/>
    <s v="31013530"/>
    <s v="31013530"/>
    <x v="4"/>
    <s v="Hydraulic"/>
    <s v="N"/>
    <n v="6.4000000000000001E-2"/>
    <n v="0"/>
    <n v="0"/>
    <n v="0"/>
    <n v="0"/>
    <n v="0"/>
    <n v="0"/>
    <n v="0"/>
    <m/>
    <m/>
    <x v="0"/>
    <s v="SEAL31013530HydraulicHI"/>
    <s v="SEAL - Sociedad El‚ctrica del Sur Oeste S. A."/>
    <x v="7"/>
    <x v="7"/>
    <s v="C. H. Huanca"/>
    <x v="175"/>
    <x v="4"/>
    <x v="4"/>
    <x v="283"/>
    <x v="1"/>
    <s v="Instalado"/>
    <s v="Inoperativo"/>
    <s v="Distribuidora"/>
    <x v="0"/>
    <x v="1"/>
    <x v="0"/>
    <x v="0"/>
    <s v="Estatal"/>
    <s v="AREQUIPA"/>
    <s v="AREQUIPA"/>
    <s v="AREQUIPA"/>
    <s v="AREQUIPA"/>
    <n v="0"/>
    <x v="7"/>
    <n v="0"/>
    <x v="0"/>
    <n v="0"/>
    <x v="0"/>
    <x v="0"/>
    <n v="0"/>
    <n v="0"/>
    <m/>
    <n v="5.3333333333333332E-3"/>
    <n v="0"/>
    <n v="7.6479999999999997"/>
    <n v="0"/>
    <n v="77"/>
    <s v="BASE DE DATOS"/>
    <m/>
  </r>
  <r>
    <s v="20"/>
    <x v="7"/>
    <s v="SEAL"/>
    <s v="31013530"/>
    <s v="31013530"/>
    <x v="4"/>
    <s v="Kubota"/>
    <s v="N"/>
    <n v="0.1"/>
    <n v="0"/>
    <n v="0"/>
    <n v="0"/>
    <n v="0"/>
    <n v="0"/>
    <n v="0"/>
    <n v="0"/>
    <m/>
    <m/>
    <x v="0"/>
    <s v="SEAL31013530KubotaHI"/>
    <s v="SEAL - Sociedad El‚ctrica del Sur Oeste S. A."/>
    <x v="7"/>
    <x v="7"/>
    <s v="C. H. Huanca"/>
    <x v="175"/>
    <x v="4"/>
    <x v="4"/>
    <x v="245"/>
    <x v="1"/>
    <s v="Instalado"/>
    <s v="Inoperativo"/>
    <s v="Distribuidora"/>
    <x v="0"/>
    <x v="1"/>
    <x v="0"/>
    <x v="0"/>
    <s v="Estatal"/>
    <s v="AREQUIPA"/>
    <s v="AREQUIPA"/>
    <s v="AREQUIPA"/>
    <s v="AREQUIPA"/>
    <n v="0"/>
    <x v="7"/>
    <n v="0"/>
    <x v="0"/>
    <n v="0"/>
    <x v="0"/>
    <x v="0"/>
    <n v="0"/>
    <n v="0"/>
    <m/>
    <n v="8.3333333333333332E-3"/>
    <n v="0"/>
    <n v="7.6479999999999997"/>
    <n v="0"/>
    <n v="77"/>
    <s v="BASE DE DATOS"/>
    <m/>
  </r>
  <r>
    <s v="20"/>
    <x v="5"/>
    <s v="ENEDIS"/>
    <s v="15004693"/>
    <s v="15004693"/>
    <x v="4"/>
    <s v="FRANCIS N║ 1"/>
    <s v="S"/>
    <n v="0.14000000000000001"/>
    <n v="0.14000000000000001"/>
    <n v="14.654999999999999"/>
    <n v="18.140999999999998"/>
    <n v="32.795999999999999"/>
    <n v="0"/>
    <n v="408.3"/>
    <n v="0"/>
    <m/>
    <m/>
    <x v="0"/>
    <s v="ENEDIS15004693FRANCIS N║ 1HI"/>
    <s v="ENEL Distribución Perú S.A.A."/>
    <x v="6"/>
    <x v="6"/>
    <s v="C.H. Acos"/>
    <x v="163"/>
    <x v="4"/>
    <x v="4"/>
    <x v="260"/>
    <x v="1"/>
    <s v="Instalado"/>
    <n v="0"/>
    <s v="Distribuidora"/>
    <x v="0"/>
    <x v="0"/>
    <x v="0"/>
    <x v="0"/>
    <s v="Privado"/>
    <s v="LIMA"/>
    <s v="LIMA"/>
    <s v="HUARAL"/>
    <s v="SAN MIGUEL DE ACOS"/>
    <n v="0"/>
    <x v="7"/>
    <n v="0"/>
    <x v="0"/>
    <n v="0"/>
    <x v="0"/>
    <x v="0"/>
    <n v="32.795999999999999"/>
    <n v="3.2795999999999999E-2"/>
    <m/>
    <n v="1.1666666666666667E-2"/>
    <n v="1.1666666666666667E-2"/>
    <n v="7.6479999999999997"/>
    <n v="0"/>
    <n v="43"/>
    <s v="BASE DE DATOS"/>
    <m/>
  </r>
  <r>
    <s v="20"/>
    <x v="5"/>
    <s v="ENEDIS"/>
    <s v="15004693"/>
    <s v="15004693"/>
    <x v="4"/>
    <s v="FRANCIS N║ 2"/>
    <s v="S"/>
    <n v="0.14000000000000001"/>
    <n v="0.14000000000000001"/>
    <n v="15.406000000000001"/>
    <n v="42.779000000000003"/>
    <n v="58.185000000000002"/>
    <n v="0"/>
    <n v="705.45"/>
    <n v="0"/>
    <m/>
    <m/>
    <x v="0"/>
    <s v="ENEDIS15004693FRANCIS N║ 2HI"/>
    <s v="ENEL Distribución Perú S.A.A."/>
    <x v="6"/>
    <x v="6"/>
    <s v="C.H. Acos"/>
    <x v="163"/>
    <x v="4"/>
    <x v="4"/>
    <x v="261"/>
    <x v="1"/>
    <s v="Instalado"/>
    <n v="0"/>
    <s v="Distribuidora"/>
    <x v="0"/>
    <x v="0"/>
    <x v="0"/>
    <x v="0"/>
    <s v="Privado"/>
    <s v="LIMA"/>
    <s v="LIMA"/>
    <s v="HUARAL"/>
    <s v="SAN MIGUEL DE ACOS"/>
    <n v="0"/>
    <x v="7"/>
    <n v="0"/>
    <x v="0"/>
    <n v="0"/>
    <x v="0"/>
    <x v="0"/>
    <n v="58.185000000000002"/>
    <n v="5.8185000000000001E-2"/>
    <m/>
    <n v="1.1666666666666667E-2"/>
    <n v="1.1666666666666667E-2"/>
    <n v="7.6479999999999997"/>
    <n v="0"/>
    <n v="43"/>
    <s v="BASE DE DATOS"/>
    <m/>
  </r>
  <r>
    <s v="20"/>
    <x v="5"/>
    <s v="ENEDIS"/>
    <s v="15004893"/>
    <s v="15004893"/>
    <x v="4"/>
    <s v="FRANCIS 3"/>
    <s v="S"/>
    <n v="7.4999999999999997E-2"/>
    <n v="7.4999999999999997E-2"/>
    <n v="2.4220000000000002"/>
    <n v="4.3410000000000002"/>
    <n v="6.7629999999999999"/>
    <n v="0"/>
    <n v="720"/>
    <n v="0"/>
    <m/>
    <m/>
    <x v="0"/>
    <s v="ENEDIS15004893FRANCIS 3HI"/>
    <s v="ENEL Distribución Perú S.A.A."/>
    <x v="6"/>
    <x v="6"/>
    <s v="C.H. Ravira-Pacaraos"/>
    <x v="164"/>
    <x v="4"/>
    <x v="4"/>
    <x v="262"/>
    <x v="1"/>
    <s v="Instalado"/>
    <n v="0"/>
    <s v="Distribuidora"/>
    <x v="0"/>
    <x v="0"/>
    <x v="0"/>
    <x v="0"/>
    <s v="Privado"/>
    <s v="LIMA"/>
    <s v="LIMA"/>
    <s v="HUARAL"/>
    <s v="PACARAOS"/>
    <n v="0"/>
    <x v="7"/>
    <n v="0"/>
    <x v="0"/>
    <n v="0"/>
    <x v="0"/>
    <x v="0"/>
    <n v="6.7629999999999999"/>
    <n v="6.7629999999999999E-3"/>
    <m/>
    <n v="6.2499999999999995E-3"/>
    <n v="6.2499999999999995E-3"/>
    <n v="7.6479999999999997"/>
    <n v="0"/>
    <n v="43"/>
    <s v="BASE DE DATOS"/>
    <m/>
  </r>
  <r>
    <s v="20"/>
    <x v="5"/>
    <s v="ENEDIS"/>
    <s v="15004893"/>
    <s v="15004893"/>
    <x v="4"/>
    <s v="FRANCIS 4"/>
    <s v="S"/>
    <n v="7.4999999999999997E-2"/>
    <n v="7.4999999999999997E-2"/>
    <n v="2.3969999999999998"/>
    <n v="4.8540000000000001"/>
    <n v="7.2519999999999998"/>
    <n v="0"/>
    <n v="720"/>
    <n v="0"/>
    <m/>
    <m/>
    <x v="0"/>
    <s v="ENEDIS15004893FRANCIS 4HI"/>
    <s v="ENEL Distribución Perú S.A.A."/>
    <x v="6"/>
    <x v="6"/>
    <s v="C.H. Ravira-Pacaraos"/>
    <x v="164"/>
    <x v="4"/>
    <x v="4"/>
    <x v="263"/>
    <x v="1"/>
    <s v="Instalado"/>
    <n v="0"/>
    <s v="Distribuidora"/>
    <x v="0"/>
    <x v="0"/>
    <x v="0"/>
    <x v="0"/>
    <s v="Privado"/>
    <s v="LIMA"/>
    <s v="LIMA"/>
    <s v="HUARAL"/>
    <s v="PACARAOS"/>
    <n v="0"/>
    <x v="7"/>
    <n v="0"/>
    <x v="0"/>
    <n v="0"/>
    <x v="0"/>
    <x v="0"/>
    <n v="7.2519999999999998"/>
    <n v="7.2519999999999998E-3"/>
    <m/>
    <n v="6.2499999999999995E-3"/>
    <n v="6.2499999999999995E-3"/>
    <n v="7.6479999999999997"/>
    <n v="-1.000000000000334E-3"/>
    <n v="43"/>
    <s v="BASE DE DATOS"/>
    <m/>
  </r>
  <r>
    <s v="20"/>
    <x v="5"/>
    <s v="ENEDIS"/>
    <s v="51000495"/>
    <s v="51000495"/>
    <x v="4"/>
    <s v="Turgo N║ 1"/>
    <s v="S"/>
    <n v="0.25"/>
    <n v="0.25"/>
    <n v="15.129"/>
    <n v="34.78"/>
    <n v="49.908000000000001"/>
    <n v="0"/>
    <n v="718.05"/>
    <n v="1.55"/>
    <m/>
    <m/>
    <x v="0"/>
    <s v="ENEDIS51000495Turgo N║ 1HI"/>
    <s v="ENEL Distribución Perú S.A.A."/>
    <x v="6"/>
    <x v="6"/>
    <s v="C. H. NAVA"/>
    <x v="165"/>
    <x v="4"/>
    <x v="4"/>
    <x v="264"/>
    <x v="1"/>
    <s v="Instalado"/>
    <n v="0"/>
    <s v="Distribuidora"/>
    <x v="0"/>
    <x v="0"/>
    <x v="0"/>
    <x v="0"/>
    <s v="Privado"/>
    <s v="LIMA"/>
    <s v="LIMA"/>
    <s v="OYON"/>
    <s v="PACHANGARA"/>
    <n v="0"/>
    <x v="7"/>
    <n v="0"/>
    <x v="0"/>
    <n v="0"/>
    <x v="0"/>
    <x v="0"/>
    <n v="49.908000000000001"/>
    <n v="4.9908000000000001E-2"/>
    <m/>
    <n v="2.0833333333333332E-2"/>
    <n v="2.0833333333333332E-2"/>
    <n v="7.6479999999999997"/>
    <n v="9.9999999999766942E-4"/>
    <n v="43"/>
    <s v="BASE DE DATOS"/>
    <m/>
  </r>
  <r>
    <s v="20"/>
    <x v="5"/>
    <s v="ENEDIS"/>
    <s v="51000495"/>
    <s v="51000495"/>
    <x v="4"/>
    <s v="Turgo N║ 2"/>
    <s v="S"/>
    <n v="0.27700000000000002"/>
    <n v="0.25"/>
    <n v="2.8690000000000002"/>
    <n v="7.6379999999999999"/>
    <n v="10.507"/>
    <n v="0"/>
    <n v="718.05"/>
    <n v="1.55"/>
    <m/>
    <m/>
    <x v="0"/>
    <s v="ENEDIS51000495Turgo N║ 2HI"/>
    <s v="ENEL Distribución Perú S.A.A."/>
    <x v="6"/>
    <x v="6"/>
    <s v="C. H. NAVA"/>
    <x v="165"/>
    <x v="4"/>
    <x v="4"/>
    <x v="265"/>
    <x v="1"/>
    <s v="Instalado"/>
    <n v="0"/>
    <s v="Distribuidora"/>
    <x v="0"/>
    <x v="0"/>
    <x v="0"/>
    <x v="0"/>
    <s v="Privado"/>
    <s v="LIMA"/>
    <s v="LIMA"/>
    <s v="OYON"/>
    <s v="PACHANGARA"/>
    <n v="0"/>
    <x v="7"/>
    <n v="0"/>
    <x v="0"/>
    <n v="0"/>
    <x v="0"/>
    <x v="0"/>
    <n v="10.507"/>
    <n v="1.0506999999999999E-2"/>
    <m/>
    <n v="2.3083333333333334E-2"/>
    <n v="2.0833333333333332E-2"/>
    <n v="7.6479999999999997"/>
    <n v="0"/>
    <n v="43"/>
    <s v="BASE DE DATOS"/>
    <m/>
  </r>
  <r>
    <s v="20"/>
    <x v="5"/>
    <s v="ENEDIS"/>
    <s v="15004393"/>
    <s v="15004393"/>
    <x v="4"/>
    <s v="PELTON N║ 1"/>
    <s v="S"/>
    <n v="0.5"/>
    <n v="0.45"/>
    <n v="9.1880000000000006"/>
    <n v="28.366"/>
    <n v="37.554000000000002"/>
    <n v="0"/>
    <n v="684.3"/>
    <n v="35.299999999999997"/>
    <m/>
    <m/>
    <x v="0"/>
    <s v="ENEDIS15004393PELTON N║ 1HI"/>
    <s v="ENEL Distribución Perú S.A.A."/>
    <x v="6"/>
    <x v="6"/>
    <s v="C.H. Canta"/>
    <x v="166"/>
    <x v="4"/>
    <x v="4"/>
    <x v="266"/>
    <x v="1"/>
    <s v="Instalado"/>
    <n v="0"/>
    <s v="Distribuidora"/>
    <x v="0"/>
    <x v="0"/>
    <x v="0"/>
    <x v="0"/>
    <s v="Privado"/>
    <s v="LIMA"/>
    <s v="LIMA"/>
    <s v="CANTA"/>
    <s v="CANTA"/>
    <n v="0"/>
    <x v="7"/>
    <n v="0"/>
    <x v="0"/>
    <n v="0"/>
    <x v="0"/>
    <x v="0"/>
    <n v="37.554000000000002"/>
    <n v="3.7554000000000004E-2"/>
    <m/>
    <n v="4.1666666666666664E-2"/>
    <n v="3.7499999999999999E-2"/>
    <n v="7.6479999999999997"/>
    <n v="0"/>
    <n v="43"/>
    <s v="BASE DE DATOS"/>
    <m/>
  </r>
  <r>
    <s v="20"/>
    <x v="5"/>
    <s v="ENEDIS"/>
    <s v="15004393"/>
    <s v="15004393"/>
    <x v="4"/>
    <s v="PELTON N║ 2"/>
    <s v="S"/>
    <n v="0.5"/>
    <n v="0.45"/>
    <n v="5.9279999999999999"/>
    <n v="4.0190000000000001"/>
    <n v="9.9480000000000004"/>
    <n v="0"/>
    <n v="103.3"/>
    <n v="0"/>
    <m/>
    <m/>
    <x v="0"/>
    <s v="ENEDIS15004393PELTON N║ 2HI"/>
    <s v="ENEL Distribución Perú S.A.A."/>
    <x v="6"/>
    <x v="6"/>
    <s v="C.H. Canta"/>
    <x v="166"/>
    <x v="4"/>
    <x v="4"/>
    <x v="267"/>
    <x v="1"/>
    <s v="Instalado"/>
    <n v="0"/>
    <s v="Distribuidora"/>
    <x v="0"/>
    <x v="0"/>
    <x v="0"/>
    <x v="0"/>
    <s v="Privado"/>
    <s v="LIMA"/>
    <s v="LIMA"/>
    <s v="CANTA"/>
    <s v="CANTA"/>
    <n v="0"/>
    <x v="7"/>
    <n v="0"/>
    <x v="0"/>
    <n v="0"/>
    <x v="0"/>
    <x v="0"/>
    <n v="9.9480000000000004"/>
    <n v="9.9480000000000002E-3"/>
    <m/>
    <n v="4.1666666666666664E-2"/>
    <n v="3.7499999999999999E-2"/>
    <n v="7.6479999999999997"/>
    <n v="-1.0000000000012221E-3"/>
    <n v="43"/>
    <s v="BASE DE DATOS"/>
    <m/>
  </r>
  <r>
    <s v="20"/>
    <x v="5"/>
    <s v="ENEDIS"/>
    <s v="15004593"/>
    <s v="15004593"/>
    <x v="4"/>
    <s v="FRANCIS N ║ 6"/>
    <s v="S"/>
    <n v="0.11"/>
    <n v="9.9000000000000005E-2"/>
    <n v="0"/>
    <n v="0"/>
    <n v="0"/>
    <n v="0"/>
    <n v="720"/>
    <n v="0"/>
    <m/>
    <m/>
    <x v="0"/>
    <s v="ENEDIS15004593FRANCIS N ║ 6HI"/>
    <s v="ENEL Distribución Perú S.A.A."/>
    <x v="6"/>
    <x v="6"/>
    <s v="C.H. Yaso"/>
    <x v="167"/>
    <x v="4"/>
    <x v="4"/>
    <x v="268"/>
    <x v="1"/>
    <s v="Instalado"/>
    <n v="0"/>
    <s v="Distribuidora"/>
    <x v="0"/>
    <x v="0"/>
    <x v="0"/>
    <x v="0"/>
    <s v="Privado"/>
    <s v="LIMA"/>
    <s v="LIMA"/>
    <s v="CANTA"/>
    <s v="SANTA ROSA DE QUIVES"/>
    <n v="0"/>
    <x v="7"/>
    <n v="0"/>
    <x v="0"/>
    <n v="0"/>
    <x v="0"/>
    <x v="0"/>
    <n v="0"/>
    <n v="0"/>
    <m/>
    <n v="9.1666666666666667E-3"/>
    <n v="8.2500000000000004E-3"/>
    <n v="7.6479999999999997"/>
    <n v="0"/>
    <n v="43"/>
    <s v="BASE DE DATOS"/>
    <m/>
  </r>
  <r>
    <s v="20"/>
    <x v="5"/>
    <s v="ENEDIS"/>
    <s v="15004593"/>
    <s v="15004593"/>
    <x v="4"/>
    <s v="KUBOTTA N║ 4"/>
    <s v="S"/>
    <n v="0.08"/>
    <n v="7.1999999999999995E-2"/>
    <n v="4.423"/>
    <n v="13.58"/>
    <n v="18.003"/>
    <n v="0"/>
    <n v="0"/>
    <n v="0"/>
    <m/>
    <m/>
    <x v="0"/>
    <s v="ENEDIS15004593KUBOTTA N║ 4HI"/>
    <s v="ENEL Distribución Perú S.A.A."/>
    <x v="6"/>
    <x v="6"/>
    <s v="C.H. Yaso"/>
    <x v="167"/>
    <x v="4"/>
    <x v="4"/>
    <x v="269"/>
    <x v="1"/>
    <s v="Instalado"/>
    <n v="0"/>
    <s v="Distribuidora"/>
    <x v="0"/>
    <x v="0"/>
    <x v="0"/>
    <x v="0"/>
    <s v="Privado"/>
    <s v="LIMA"/>
    <s v="LIMA"/>
    <s v="CANTA"/>
    <s v="SANTA ROSA DE QUIVES"/>
    <n v="0"/>
    <x v="7"/>
    <n v="0"/>
    <x v="0"/>
    <n v="0"/>
    <x v="0"/>
    <x v="0"/>
    <n v="18.003"/>
    <n v="1.8003000000000002E-2"/>
    <m/>
    <n v="6.6666666666666671E-3"/>
    <n v="5.9999999999999993E-3"/>
    <n v="7.6479999999999997"/>
    <n v="0"/>
    <n v="43"/>
    <s v="BASE DE DATOS"/>
    <m/>
  </r>
  <r>
    <s v="20"/>
    <x v="8"/>
    <s v="HIMARA"/>
    <s v="11116301"/>
    <s v="11116301"/>
    <x v="4"/>
    <s v="Francis 1"/>
    <s v="S"/>
    <n v="6.5609999999999999"/>
    <n v="6.4669999999999996"/>
    <n v="85.906999999999996"/>
    <n v="417.04300000000001"/>
    <n v="502.95"/>
    <n v="0"/>
    <n v="719.33"/>
    <n v="0.67"/>
    <m/>
    <m/>
    <x v="0"/>
    <s v="HIMARA11116301Francis 1HI"/>
    <n v="0"/>
    <x v="57"/>
    <x v="57"/>
    <s v="C. H. Hidromarañón"/>
    <x v="232"/>
    <x v="4"/>
    <x v="4"/>
    <x v="314"/>
    <x v="1"/>
    <s v="Instalado"/>
    <s v="Operativo"/>
    <s v="Generadora"/>
    <x v="0"/>
    <x v="1"/>
    <x v="1"/>
    <x v="0"/>
    <s v="Privado"/>
    <s v="HUANUCO"/>
    <s v="HUANUCO"/>
    <s v="HUAMALIES"/>
    <s v="LLATA"/>
    <n v="0"/>
    <x v="7"/>
    <n v="0"/>
    <x v="0"/>
    <n v="0"/>
    <x v="0"/>
    <x v="0"/>
    <n v="502.95"/>
    <n v="0.50295000000000001"/>
    <m/>
    <n v="0.54674999999999996"/>
    <n v="0.5389166666666666"/>
    <n v="7.6479999999999997"/>
    <n v="0"/>
    <n v="8"/>
    <s v="BASE DE DATOS"/>
    <m/>
  </r>
  <r>
    <s v="20"/>
    <x v="8"/>
    <s v="HIMARA"/>
    <s v="11116301"/>
    <s v="11116301"/>
    <x v="4"/>
    <s v="Francis 2"/>
    <s v="S"/>
    <n v="6.5609999999999999"/>
    <n v="6.4669999999999996"/>
    <n v="602.59500000000003"/>
    <n v="2696.1219999999998"/>
    <n v="3298.7170000000001"/>
    <n v="0"/>
    <n v="719.33"/>
    <n v="0.67"/>
    <m/>
    <m/>
    <x v="0"/>
    <s v="HIMARA11116301Francis 2HI"/>
    <n v="0"/>
    <x v="57"/>
    <x v="57"/>
    <s v="C. H. Hidromarañón"/>
    <x v="232"/>
    <x v="4"/>
    <x v="4"/>
    <x v="315"/>
    <x v="1"/>
    <s v="Instalado"/>
    <s v="Operativo"/>
    <s v="Generadora"/>
    <x v="0"/>
    <x v="1"/>
    <x v="1"/>
    <x v="0"/>
    <s v="Privado"/>
    <s v="HUANUCO"/>
    <s v="HUANUCO"/>
    <s v="HUAMALIES"/>
    <s v="LLATA"/>
    <n v="0"/>
    <x v="7"/>
    <n v="0"/>
    <x v="0"/>
    <n v="0"/>
    <x v="0"/>
    <x v="0"/>
    <n v="3298.7170000000001"/>
    <n v="3.2987169999999999"/>
    <m/>
    <n v="0.54674999999999996"/>
    <n v="0.5389166666666666"/>
    <n v="7.6479999999999997"/>
    <n v="-4.5474735088646412E-13"/>
    <n v="8"/>
    <s v="BASE DE DATOS"/>
    <m/>
  </r>
  <r>
    <s v="20"/>
    <x v="8"/>
    <s v="HIMARA"/>
    <s v="11116301"/>
    <s v="11116301"/>
    <x v="4"/>
    <s v="Francis 3"/>
    <s v="S"/>
    <n v="6.5609999999999999"/>
    <n v="6.4669999999999996"/>
    <n v="645.21600000000001"/>
    <n v="2928.7060000000001"/>
    <n v="3573.922"/>
    <n v="0"/>
    <n v="719.12"/>
    <n v="0.88"/>
    <m/>
    <m/>
    <x v="0"/>
    <s v="HIMARA11116301Francis 3HI"/>
    <n v="0"/>
    <x v="57"/>
    <x v="57"/>
    <s v="C. H. Hidromarañón"/>
    <x v="232"/>
    <x v="4"/>
    <x v="4"/>
    <x v="262"/>
    <x v="1"/>
    <s v="Instalado"/>
    <s v="Operativo"/>
    <s v="Generadora"/>
    <x v="0"/>
    <x v="1"/>
    <x v="1"/>
    <x v="0"/>
    <s v="Privado"/>
    <s v="HUANUCO"/>
    <s v="HUANUCO"/>
    <s v="HUAMALIES"/>
    <s v="LLATA"/>
    <n v="0"/>
    <x v="7"/>
    <n v="0"/>
    <x v="0"/>
    <n v="0"/>
    <x v="0"/>
    <x v="0"/>
    <n v="3573.922"/>
    <n v="3.573922"/>
    <m/>
    <n v="0.54674999999999996"/>
    <n v="0.5389166666666666"/>
    <n v="7.6479999999999997"/>
    <n v="0"/>
    <n v="8"/>
    <s v="BASE DE DATOS"/>
    <m/>
  </r>
  <r>
    <s v="20"/>
    <x v="8"/>
    <s v="ELSM"/>
    <s v="41030894"/>
    <s v="41030894"/>
    <x v="4"/>
    <s v="DRESS 1"/>
    <s v="N"/>
    <n v="0.11"/>
    <n v="0"/>
    <n v="0"/>
    <n v="0"/>
    <n v="0"/>
    <n v="0"/>
    <n v="0"/>
    <n v="0"/>
    <m/>
    <m/>
    <x v="0"/>
    <s v="ELSM41030894DRESS 1HI"/>
    <s v="Electro Sur Medio S. A."/>
    <x v="1"/>
    <x v="1"/>
    <s v="C. H. Laramate"/>
    <x v="137"/>
    <x v="4"/>
    <x v="4"/>
    <x v="239"/>
    <x v="1"/>
    <s v="Instalado"/>
    <s v="Operativo"/>
    <s v="Distribuidora"/>
    <x v="0"/>
    <x v="1"/>
    <x v="0"/>
    <x v="0"/>
    <s v="Privado"/>
    <s v="AYACUCHO"/>
    <s v="AYACUCHO"/>
    <s v="LUCANAS"/>
    <s v="LARAMATE"/>
    <n v="0"/>
    <x v="7"/>
    <n v="0"/>
    <x v="0"/>
    <n v="0"/>
    <x v="0"/>
    <x v="0"/>
    <n v="0"/>
    <n v="0"/>
    <m/>
    <n v="9.1666666666666667E-3"/>
    <n v="7.7499999999999999E-3"/>
    <n v="7.6479999999999997"/>
    <n v="0"/>
    <n v="19"/>
    <s v="BASE DE DATOS"/>
    <m/>
  </r>
  <r>
    <s v="20"/>
    <x v="8"/>
    <s v="ELSM"/>
    <s v="41030894"/>
    <s v="41030894"/>
    <x v="4"/>
    <s v="DRESS 2"/>
    <s v="N"/>
    <n v="0.11"/>
    <n v="0"/>
    <n v="0"/>
    <n v="0"/>
    <n v="0"/>
    <n v="0"/>
    <n v="0"/>
    <n v="0"/>
    <m/>
    <m/>
    <x v="0"/>
    <s v="ELSM41030894DRESS 2HI"/>
    <s v="Electro Sur Medio S. A."/>
    <x v="1"/>
    <x v="1"/>
    <s v="C. H. Laramate"/>
    <x v="137"/>
    <x v="4"/>
    <x v="4"/>
    <x v="240"/>
    <x v="1"/>
    <s v="Instalado"/>
    <s v="Operativo"/>
    <s v="Distribuidora"/>
    <x v="0"/>
    <x v="1"/>
    <x v="0"/>
    <x v="0"/>
    <s v="Privado"/>
    <s v="AYACUCHO"/>
    <s v="AYACUCHO"/>
    <s v="LUCANAS"/>
    <s v="LARAMATE"/>
    <n v="0"/>
    <x v="7"/>
    <n v="0"/>
    <x v="0"/>
    <n v="0"/>
    <x v="0"/>
    <x v="0"/>
    <n v="0"/>
    <n v="0"/>
    <m/>
    <n v="9.1666666666666667E-3"/>
    <n v="7.6666666666666662E-3"/>
    <n v="7.6479999999999997"/>
    <n v="0"/>
    <n v="19"/>
    <s v="BASE DE DATOS"/>
    <m/>
  </r>
  <r>
    <s v="20"/>
    <x v="8"/>
    <s v="EGEPSA"/>
    <s v="41071696"/>
    <s v="41071696"/>
    <x v="4"/>
    <s v="Grupo 1"/>
    <s v="S"/>
    <n v="0.3"/>
    <n v="0.221"/>
    <n v="30.24"/>
    <n v="127.17"/>
    <n v="157.41"/>
    <n v="18"/>
    <n v="706"/>
    <n v="0"/>
    <m/>
    <m/>
    <x v="0"/>
    <s v="EGEPSA41071696Grupo 1HI"/>
    <s v="Emp. Gen y Comercializadora de Serv Pub de Elec. Pangoa"/>
    <x v="41"/>
    <x v="41"/>
    <s v="C. H. Pangoa"/>
    <x v="132"/>
    <x v="4"/>
    <x v="4"/>
    <x v="44"/>
    <x v="1"/>
    <s v="Instalado"/>
    <s v="Inoperativo"/>
    <s v="Generadora"/>
    <x v="0"/>
    <x v="1"/>
    <x v="0"/>
    <x v="0"/>
    <s v="Privado"/>
    <s v="JUNIN"/>
    <s v="JUNIN"/>
    <s v="SATIPO"/>
    <s v="PANGOA"/>
    <n v="0"/>
    <x v="7"/>
    <n v="0"/>
    <x v="0"/>
    <n v="0"/>
    <x v="0"/>
    <x v="0"/>
    <n v="157.41"/>
    <n v="0.15740999999999999"/>
    <m/>
    <n v="2.4999999999999998E-2"/>
    <n v="2.1666666666666667E-2"/>
    <n v="7.6479999999999997"/>
    <n v="0"/>
    <n v="31"/>
    <s v="BASE DE DATOS"/>
    <m/>
  </r>
  <r>
    <s v="20"/>
    <x v="8"/>
    <s v="EGEPSA"/>
    <s v="41071696"/>
    <s v="41071696"/>
    <x v="4"/>
    <s v="Grupo 2"/>
    <s v="S"/>
    <n v="0.3"/>
    <n v="0.21299999999999999"/>
    <n v="4.4160000000000004"/>
    <n v="12.816000000000001"/>
    <n v="17.231999999999999"/>
    <n v="505"/>
    <n v="119"/>
    <n v="0"/>
    <m/>
    <m/>
    <x v="0"/>
    <s v="EGEPSA41071696Grupo 2HI"/>
    <s v="Emp. Gen y Comercializadora de Serv Pub de Elec. Pangoa"/>
    <x v="41"/>
    <x v="41"/>
    <s v="C. H. Pangoa"/>
    <x v="132"/>
    <x v="4"/>
    <x v="4"/>
    <x v="171"/>
    <x v="1"/>
    <s v="Instalado"/>
    <s v="Operativo"/>
    <s v="Generadora"/>
    <x v="0"/>
    <x v="1"/>
    <x v="0"/>
    <x v="0"/>
    <s v="Privado"/>
    <s v="JUNIN"/>
    <s v="JUNIN"/>
    <s v="SATIPO"/>
    <s v="PANGOA"/>
    <n v="0"/>
    <x v="7"/>
    <n v="0"/>
    <x v="0"/>
    <n v="0"/>
    <x v="0"/>
    <x v="0"/>
    <n v="17.231999999999999"/>
    <n v="1.7232000000000001E-2"/>
    <m/>
    <n v="2.4999999999999998E-2"/>
    <n v="2.1000000000000001E-2"/>
    <n v="7.6479999999999997"/>
    <n v="0"/>
    <n v="31"/>
    <s v="BASE DE DATOS"/>
    <m/>
  </r>
  <r>
    <s v="20"/>
    <x v="8"/>
    <s v="ELC"/>
    <s v="31007793"/>
    <s v="31007793"/>
    <x v="4"/>
    <s v="G-1"/>
    <s v="S"/>
    <n v="0.63"/>
    <n v="0.56100000000000005"/>
    <n v="41.134"/>
    <n v="155.87100000000001"/>
    <n v="197.005"/>
    <n v="0"/>
    <n v="688.1"/>
    <n v="0"/>
    <m/>
    <m/>
    <x v="0"/>
    <s v="ELC31007793G-1HI"/>
    <s v="Electro Centro S. A."/>
    <x v="10"/>
    <x v="10"/>
    <s v="C. H. Pichanaki"/>
    <x v="187"/>
    <x v="4"/>
    <x v="4"/>
    <x v="37"/>
    <x v="1"/>
    <s v="Instalado"/>
    <s v="Operativo"/>
    <s v="Distribuidora"/>
    <x v="0"/>
    <x v="1"/>
    <x v="0"/>
    <x v="0"/>
    <s v="Estatal"/>
    <s v="JUNIN"/>
    <s v="JUNIN"/>
    <s v="CHANCHAMAYO"/>
    <s v="PICHANAKI"/>
    <n v="0"/>
    <x v="7"/>
    <n v="0"/>
    <x v="0"/>
    <n v="0"/>
    <x v="0"/>
    <x v="0"/>
    <n v="197.005"/>
    <n v="0.19700499999999999"/>
    <m/>
    <n v="5.2499999999999998E-2"/>
    <n v="4.6750000000000007E-2"/>
    <n v="7.6479999999999997"/>
    <n v="0"/>
    <n v="25"/>
    <s v="BASE DE DATOS"/>
    <m/>
  </r>
  <r>
    <s v="20"/>
    <x v="8"/>
    <s v="ELC"/>
    <s v="31007793"/>
    <s v="31007793"/>
    <x v="4"/>
    <s v="G-2"/>
    <s v="S"/>
    <n v="0.63"/>
    <n v="0.56100000000000005"/>
    <n v="60.512999999999998"/>
    <n v="224.834"/>
    <n v="285.34699999999998"/>
    <n v="0"/>
    <n v="655.98"/>
    <n v="0"/>
    <m/>
    <m/>
    <x v="0"/>
    <s v="ELC31007793G-2HI"/>
    <s v="Electro Centro S. A."/>
    <x v="10"/>
    <x v="10"/>
    <s v="C. H. Pichanaki"/>
    <x v="187"/>
    <x v="4"/>
    <x v="4"/>
    <x v="38"/>
    <x v="1"/>
    <s v="Instalado"/>
    <s v="Operativo"/>
    <s v="Distribuidora"/>
    <x v="0"/>
    <x v="1"/>
    <x v="0"/>
    <x v="0"/>
    <s v="Estatal"/>
    <s v="JUNIN"/>
    <s v="JUNIN"/>
    <s v="CHANCHAMAYO"/>
    <s v="PICHANAKI"/>
    <n v="0"/>
    <x v="7"/>
    <n v="0"/>
    <x v="0"/>
    <n v="0"/>
    <x v="0"/>
    <x v="0"/>
    <n v="285.34699999999998"/>
    <n v="0.28534699999999996"/>
    <m/>
    <n v="5.2499999999999998E-2"/>
    <n v="4.6750000000000007E-2"/>
    <n v="7.6479999999999997"/>
    <n v="0"/>
    <n v="25"/>
    <s v="BASE DE DATOS"/>
    <m/>
  </r>
  <r>
    <s v="20"/>
    <x v="8"/>
    <s v="ELC"/>
    <s v="31007893"/>
    <s v="31007893"/>
    <x v="4"/>
    <s v="G-1"/>
    <s v="S"/>
    <n v="0.52"/>
    <n v="0.46"/>
    <n v="59.256"/>
    <n v="224.55799999999999"/>
    <n v="283.81400000000002"/>
    <n v="0"/>
    <n v="704.92"/>
    <n v="0"/>
    <m/>
    <m/>
    <x v="0"/>
    <s v="ELC31007893G-1HI"/>
    <s v="Electro Centro S. A."/>
    <x v="10"/>
    <x v="10"/>
    <s v="C. H. Quicapata"/>
    <x v="188"/>
    <x v="4"/>
    <x v="4"/>
    <x v="37"/>
    <x v="1"/>
    <s v="Instalado"/>
    <s v="Operativo"/>
    <s v="Distribuidora"/>
    <x v="0"/>
    <x v="1"/>
    <x v="0"/>
    <x v="0"/>
    <s v="Estatal"/>
    <s v="AYACUCHO"/>
    <s v="AYACUCHO"/>
    <s v="HUAMANGA"/>
    <s v="CARMEN ALTO"/>
    <n v="0"/>
    <x v="7"/>
    <n v="0"/>
    <x v="0"/>
    <n v="0"/>
    <x v="0"/>
    <x v="0"/>
    <n v="283.81400000000002"/>
    <n v="0.28381400000000001"/>
    <m/>
    <n v="4.3333333333333335E-2"/>
    <n v="3.8333333333333337E-2"/>
    <n v="7.6479999999999997"/>
    <n v="-5.6843418860808015E-14"/>
    <n v="25"/>
    <s v="BASE DE DATOS"/>
    <m/>
  </r>
  <r>
    <s v="20"/>
    <x v="8"/>
    <s v="ELC"/>
    <s v="31007893"/>
    <s v="31007893"/>
    <x v="4"/>
    <s v="G-2"/>
    <s v="S"/>
    <n v="0.52"/>
    <n v="0.46"/>
    <n v="40.344999999999999"/>
    <n v="157.255"/>
    <n v="197.6"/>
    <n v="0"/>
    <n v="602.13"/>
    <n v="0"/>
    <m/>
    <m/>
    <x v="0"/>
    <s v="ELC31007893G-2HI"/>
    <s v="Electro Centro S. A."/>
    <x v="10"/>
    <x v="10"/>
    <s v="C. H. Quicapata"/>
    <x v="188"/>
    <x v="4"/>
    <x v="4"/>
    <x v="38"/>
    <x v="1"/>
    <s v="Instalado"/>
    <s v="Operativo"/>
    <s v="Distribuidora"/>
    <x v="0"/>
    <x v="1"/>
    <x v="0"/>
    <x v="0"/>
    <s v="Estatal"/>
    <s v="AYACUCHO"/>
    <s v="AYACUCHO"/>
    <s v="HUAMANGA"/>
    <s v="CARMEN ALTO"/>
    <n v="0"/>
    <x v="7"/>
    <n v="0"/>
    <x v="0"/>
    <n v="0"/>
    <x v="0"/>
    <x v="0"/>
    <n v="197.6"/>
    <n v="0.1976"/>
    <m/>
    <n v="4.3333333333333335E-2"/>
    <n v="3.8333333333333337E-2"/>
    <n v="7.6479999999999997"/>
    <n v="0"/>
    <n v="25"/>
    <s v="BASE DE DATOS"/>
    <m/>
  </r>
  <r>
    <s v="20"/>
    <x v="8"/>
    <s v="ELC"/>
    <s v="31007993"/>
    <s v="31007993"/>
    <x v="4"/>
    <s v="G-1"/>
    <s v="S"/>
    <n v="0.25"/>
    <n v="0.25"/>
    <n v="15.234999999999999"/>
    <n v="54.67"/>
    <n v="69.905000000000001"/>
    <n v="0"/>
    <n v="704.92"/>
    <n v="0"/>
    <m/>
    <m/>
    <x v="0"/>
    <s v="ELC31007993G-1HI"/>
    <s v="Electro Centro S. A."/>
    <x v="10"/>
    <x v="10"/>
    <s v="C. H. Chamisería"/>
    <x v="189"/>
    <x v="4"/>
    <x v="4"/>
    <x v="37"/>
    <x v="1"/>
    <s v="Instalado"/>
    <s v="Operativo"/>
    <s v="Distribuidora"/>
    <x v="0"/>
    <x v="1"/>
    <x v="0"/>
    <x v="0"/>
    <s v="Estatal"/>
    <s v="JUNIN"/>
    <s v="JUNIN"/>
    <s v="HUANCAYO "/>
    <s v="EL TAMBO"/>
    <n v="0"/>
    <x v="7"/>
    <n v="0"/>
    <x v="0"/>
    <n v="0"/>
    <x v="0"/>
    <x v="0"/>
    <n v="69.905000000000001"/>
    <n v="6.9904999999999995E-2"/>
    <m/>
    <n v="2.0833333333333332E-2"/>
    <n v="2.0833333333333332E-2"/>
    <n v="7.6479999999999997"/>
    <n v="0"/>
    <n v="25"/>
    <s v="BASE DE DATOS"/>
    <m/>
  </r>
  <r>
    <s v="20"/>
    <x v="8"/>
    <s v="ELC"/>
    <s v="31008493"/>
    <s v="31008493"/>
    <x v="4"/>
    <s v="G-1"/>
    <s v="S"/>
    <n v="1.92"/>
    <n v="1.675"/>
    <n v="191.13800000000001"/>
    <n v="725.45799999999997"/>
    <n v="916.596"/>
    <n v="0"/>
    <n v="720"/>
    <n v="0"/>
    <m/>
    <m/>
    <x v="0"/>
    <s v="ELC31008493G-1HI"/>
    <s v="Electro Centro S. A."/>
    <x v="10"/>
    <x v="10"/>
    <s v="C. H. Sicaya Huarisca"/>
    <x v="190"/>
    <x v="4"/>
    <x v="4"/>
    <x v="37"/>
    <x v="1"/>
    <s v="Instalado"/>
    <s v="Operativo"/>
    <s v="Distribuidora"/>
    <x v="0"/>
    <x v="1"/>
    <x v="0"/>
    <x v="0"/>
    <s v="Estatal"/>
    <s v="JUNIN"/>
    <s v="JUNIN"/>
    <s v="HUANCAYO"/>
    <s v="SICAYA"/>
    <n v="0"/>
    <x v="7"/>
    <n v="0"/>
    <x v="0"/>
    <n v="0"/>
    <x v="0"/>
    <x v="0"/>
    <n v="916.596"/>
    <n v="0.91659599999999997"/>
    <m/>
    <n v="0.16"/>
    <n v="0.13958333333333334"/>
    <n v="7.6479999999999997"/>
    <n v="0"/>
    <n v="25"/>
    <s v="BASE DE DATOS"/>
    <m/>
  </r>
  <r>
    <s v="20"/>
    <x v="8"/>
    <s v="ELC"/>
    <s v="31008493"/>
    <s v="31008493"/>
    <x v="4"/>
    <s v="G-2"/>
    <s v="S"/>
    <n v="1.92"/>
    <n v="1.675"/>
    <n v="0"/>
    <n v="0"/>
    <n v="0"/>
    <n v="0"/>
    <n v="0"/>
    <n v="0"/>
    <m/>
    <m/>
    <x v="0"/>
    <s v="ELC31008493G-2HI"/>
    <s v="Electro Centro S. A."/>
    <x v="10"/>
    <x v="10"/>
    <s v="C. H. Sicaya Huarisca"/>
    <x v="190"/>
    <x v="4"/>
    <x v="4"/>
    <x v="38"/>
    <x v="1"/>
    <s v="Instalado"/>
    <s v="Operativo"/>
    <s v="Distribuidora"/>
    <x v="0"/>
    <x v="1"/>
    <x v="0"/>
    <x v="0"/>
    <s v="Estatal"/>
    <s v="JUNIN"/>
    <s v="JUNIN"/>
    <s v="HUANCAYO"/>
    <s v="SICAYA"/>
    <n v="0"/>
    <x v="7"/>
    <n v="0"/>
    <x v="0"/>
    <n v="0"/>
    <x v="0"/>
    <x v="0"/>
    <n v="0"/>
    <n v="0"/>
    <m/>
    <n v="0.16"/>
    <n v="0.13958333333333334"/>
    <n v="7.6479999999999997"/>
    <n v="0"/>
    <n v="25"/>
    <s v="BASE DE DATOS"/>
    <m/>
  </r>
  <r>
    <s v="20"/>
    <x v="8"/>
    <s v="ELC"/>
    <s v="31008893"/>
    <s v="31008893"/>
    <x v="4"/>
    <s v="G-1"/>
    <s v="S"/>
    <n v="1.46"/>
    <n v="1.34"/>
    <n v="100.97199999999999"/>
    <n v="372.68700000000001"/>
    <n v="473.65899999999999"/>
    <n v="0"/>
    <n v="703.43"/>
    <n v="0"/>
    <m/>
    <m/>
    <x v="0"/>
    <s v="ELC31008893G-1HI"/>
    <s v="Electro Centro S. A."/>
    <x v="10"/>
    <x v="10"/>
    <s v="C. H. Ingenio"/>
    <x v="191"/>
    <x v="4"/>
    <x v="4"/>
    <x v="37"/>
    <x v="1"/>
    <s v="Instalado"/>
    <s v="Operativo"/>
    <s v="Distribuidora"/>
    <x v="0"/>
    <x v="1"/>
    <x v="0"/>
    <x v="0"/>
    <s v="Estatal"/>
    <s v="JUNIN"/>
    <s v="JUNIN"/>
    <s v="HUANCAYO"/>
    <s v="INGENIO"/>
    <n v="0"/>
    <x v="7"/>
    <n v="0"/>
    <x v="0"/>
    <n v="0"/>
    <x v="0"/>
    <x v="0"/>
    <n v="473.65899999999999"/>
    <n v="0.473659"/>
    <m/>
    <n v="0.12166666666666666"/>
    <n v="0.11166666666666668"/>
    <n v="7.6479999999999997"/>
    <n v="0"/>
    <n v="25"/>
    <s v="BASE DE DATOS"/>
    <m/>
  </r>
  <r>
    <s v="20"/>
    <x v="8"/>
    <s v="ELC"/>
    <s v="31009293"/>
    <s v="31009293"/>
    <x v="4"/>
    <s v="G-1"/>
    <s v="N"/>
    <n v="0.28000000000000003"/>
    <n v="0"/>
    <n v="0"/>
    <n v="0"/>
    <n v="0"/>
    <n v="0"/>
    <n v="0"/>
    <n v="0"/>
    <m/>
    <m/>
    <x v="0"/>
    <s v="ELC31009293G-1HI"/>
    <s v="Electro Centro S. A."/>
    <x v="10"/>
    <x v="10"/>
    <s v="C. H. Chanchamayo"/>
    <x v="192"/>
    <x v="4"/>
    <x v="4"/>
    <x v="37"/>
    <x v="1"/>
    <s v="Instalado"/>
    <s v="Operativo"/>
    <s v="Distribuidora"/>
    <x v="0"/>
    <x v="1"/>
    <x v="0"/>
    <x v="0"/>
    <s v="Estatal"/>
    <s v="JUNIN"/>
    <s v="JUNIN"/>
    <s v="CHANCHAMAYO"/>
    <s v="SAN RAMON"/>
    <n v="0"/>
    <x v="7"/>
    <n v="0"/>
    <x v="0"/>
    <n v="0"/>
    <x v="0"/>
    <x v="0"/>
    <n v="0"/>
    <n v="0"/>
    <m/>
    <n v="2.3333333333333334E-2"/>
    <n v="0"/>
    <n v="7.6479999999999997"/>
    <n v="0"/>
    <n v="25"/>
    <s v="BASE DE DATOS"/>
    <m/>
  </r>
  <r>
    <s v="20"/>
    <x v="8"/>
    <s v="ELC"/>
    <s v="31009293"/>
    <s v="31009293"/>
    <x v="4"/>
    <s v="G-2"/>
    <s v="S"/>
    <n v="0.28000000000000003"/>
    <n v="0.28000000000000003"/>
    <n v="30.939"/>
    <n v="117.386"/>
    <n v="148.32499999999999"/>
    <n v="0"/>
    <n v="708.17"/>
    <n v="0"/>
    <m/>
    <m/>
    <x v="0"/>
    <s v="ELC31009293G-2HI"/>
    <s v="Electro Centro S. A."/>
    <x v="10"/>
    <x v="10"/>
    <s v="C. H. Chanchamayo"/>
    <x v="192"/>
    <x v="4"/>
    <x v="4"/>
    <x v="38"/>
    <x v="1"/>
    <s v="Instalado"/>
    <s v="Operativo"/>
    <s v="Distribuidora"/>
    <x v="0"/>
    <x v="1"/>
    <x v="0"/>
    <x v="0"/>
    <s v="Estatal"/>
    <s v="JUNIN"/>
    <s v="JUNIN"/>
    <s v="CHANCHAMAYO"/>
    <s v="SAN RAMON"/>
    <n v="0"/>
    <x v="7"/>
    <n v="0"/>
    <x v="0"/>
    <n v="0"/>
    <x v="0"/>
    <x v="0"/>
    <n v="148.32499999999999"/>
    <n v="0.14832499999999998"/>
    <m/>
    <n v="2.3333333333333334E-2"/>
    <n v="2.3333333333333334E-2"/>
    <n v="7.6479999999999997"/>
    <n v="0"/>
    <n v="25"/>
    <s v="BASE DE DATOS"/>
    <m/>
  </r>
  <r>
    <s v="20"/>
    <x v="8"/>
    <s v="ELC"/>
    <s v="31009693"/>
    <s v="31009693"/>
    <x v="4"/>
    <s v="G-1"/>
    <s v="S"/>
    <n v="0.35"/>
    <n v="0.27500000000000002"/>
    <n v="0.64100000000000001"/>
    <n v="0.22900000000000001"/>
    <n v="0.87"/>
    <n v="0"/>
    <n v="3.55"/>
    <n v="0"/>
    <m/>
    <m/>
    <x v="0"/>
    <s v="ELC31009693G-1HI"/>
    <s v="Electro Centro S. A."/>
    <x v="10"/>
    <x v="10"/>
    <s v="C. H. Concepcion"/>
    <x v="193"/>
    <x v="4"/>
    <x v="4"/>
    <x v="37"/>
    <x v="1"/>
    <s v="Instalado"/>
    <s v="Operativo"/>
    <s v="Distribuidora"/>
    <x v="0"/>
    <x v="1"/>
    <x v="0"/>
    <x v="0"/>
    <s v="Estatal"/>
    <s v="JUNIN"/>
    <s v="JUNIN"/>
    <s v="CONCEPCION"/>
    <s v="CONCEPCION"/>
    <n v="0"/>
    <x v="7"/>
    <n v="0"/>
    <x v="0"/>
    <n v="0"/>
    <x v="0"/>
    <x v="0"/>
    <n v="0.87"/>
    <n v="8.7000000000000001E-4"/>
    <m/>
    <n v="2.9166666666666664E-2"/>
    <n v="2.2916666666666669E-2"/>
    <n v="7.6479999999999997"/>
    <n v="0"/>
    <n v="25"/>
    <s v="BASE DE DATOS"/>
    <m/>
  </r>
  <r>
    <s v="20"/>
    <x v="8"/>
    <s v="ELC"/>
    <s v="31009693"/>
    <s v="31009693"/>
    <x v="4"/>
    <s v="G-2"/>
    <s v="S"/>
    <n v="0.35"/>
    <n v="0.27500000000000002"/>
    <n v="1.02"/>
    <n v="0.33500000000000002"/>
    <n v="1.355"/>
    <n v="0"/>
    <n v="6.45"/>
    <n v="0"/>
    <m/>
    <m/>
    <x v="0"/>
    <s v="ELC31009693G-2HI"/>
    <s v="Electro Centro S. A."/>
    <x v="10"/>
    <x v="10"/>
    <s v="C. H. Concepcion"/>
    <x v="193"/>
    <x v="4"/>
    <x v="4"/>
    <x v="38"/>
    <x v="1"/>
    <s v="Instalado"/>
    <s v="Operativo"/>
    <s v="Distribuidora"/>
    <x v="0"/>
    <x v="1"/>
    <x v="0"/>
    <x v="0"/>
    <s v="Estatal"/>
    <s v="JUNIN"/>
    <s v="JUNIN"/>
    <s v="CONCEPCION"/>
    <s v="CONCEPCION"/>
    <n v="0"/>
    <x v="7"/>
    <n v="0"/>
    <x v="0"/>
    <n v="0"/>
    <x v="0"/>
    <x v="0"/>
    <n v="1.355"/>
    <n v="1.3550000000000001E-3"/>
    <m/>
    <n v="2.9166666666666664E-2"/>
    <n v="2.2916666666666669E-2"/>
    <n v="7.6479999999999997"/>
    <n v="0"/>
    <n v="25"/>
    <s v="BASE DE DATOS"/>
    <m/>
  </r>
  <r>
    <s v="20"/>
    <x v="8"/>
    <s v="ELC"/>
    <s v="31036294"/>
    <s v="31036294"/>
    <x v="4"/>
    <s v="G-1"/>
    <s v="S"/>
    <n v="0.45"/>
    <n v="0.45"/>
    <n v="61.703000000000003"/>
    <n v="235.446"/>
    <n v="297.149"/>
    <n v="0"/>
    <n v="720"/>
    <n v="0"/>
    <m/>
    <m/>
    <x v="0"/>
    <s v="ELC31036294G-1HI"/>
    <s v="Electro Centro S. A."/>
    <x v="10"/>
    <x v="10"/>
    <s v="C. H. Machu"/>
    <x v="194"/>
    <x v="4"/>
    <x v="4"/>
    <x v="37"/>
    <x v="1"/>
    <s v="Instalado"/>
    <s v="Operativo"/>
    <s v="Distribuidora"/>
    <x v="0"/>
    <x v="1"/>
    <x v="0"/>
    <x v="0"/>
    <s v="Estatal"/>
    <s v="JUNIN"/>
    <s v="JUNIN"/>
    <s v="HUANCAYO"/>
    <s v="HUASICANCHA"/>
    <n v="0"/>
    <x v="7"/>
    <n v="0"/>
    <x v="0"/>
    <n v="0"/>
    <x v="0"/>
    <x v="0"/>
    <n v="297.149"/>
    <n v="0.297149"/>
    <m/>
    <n v="3.7499999999999999E-2"/>
    <n v="3.7499999999999999E-2"/>
    <n v="7.6479999999999997"/>
    <n v="0"/>
    <n v="25"/>
    <s v="BASE DE DATOS"/>
    <m/>
  </r>
  <r>
    <s v="20"/>
    <x v="8"/>
    <s v="ELC"/>
    <s v="31036294"/>
    <s v="31036294"/>
    <x v="4"/>
    <s v="G-2"/>
    <s v="S"/>
    <n v="0.45"/>
    <n v="0.45"/>
    <n v="61.728999999999999"/>
    <n v="235.54300000000001"/>
    <n v="297.27199999999999"/>
    <n v="0"/>
    <n v="720"/>
    <n v="0"/>
    <m/>
    <m/>
    <x v="0"/>
    <s v="ELC31036294G-2HI"/>
    <s v="Electro Centro S. A."/>
    <x v="10"/>
    <x v="10"/>
    <s v="C. H. Machu"/>
    <x v="194"/>
    <x v="4"/>
    <x v="4"/>
    <x v="38"/>
    <x v="1"/>
    <s v="Instalado"/>
    <s v="Operativo"/>
    <s v="Distribuidora"/>
    <x v="0"/>
    <x v="1"/>
    <x v="0"/>
    <x v="0"/>
    <s v="Estatal"/>
    <s v="JUNIN"/>
    <s v="JUNIN"/>
    <s v="HUANCAYO"/>
    <s v="HUASICANCHA"/>
    <n v="0"/>
    <x v="7"/>
    <n v="0"/>
    <x v="0"/>
    <n v="0"/>
    <x v="0"/>
    <x v="0"/>
    <n v="297.27199999999999"/>
    <n v="0.29727199999999998"/>
    <m/>
    <n v="3.7499999999999999E-2"/>
    <n v="3.7499999999999999E-2"/>
    <n v="7.6479999999999997"/>
    <n v="0"/>
    <n v="25"/>
    <s v="BASE DE DATOS"/>
    <m/>
  </r>
  <r>
    <s v="20"/>
    <x v="8"/>
    <s v="ELC"/>
    <s v="31036394"/>
    <s v="31036394"/>
    <x v="4"/>
    <s v="G-1"/>
    <s v="N"/>
    <n v="0.43"/>
    <n v="0"/>
    <n v="0"/>
    <n v="0"/>
    <n v="0"/>
    <n v="0"/>
    <n v="0"/>
    <n v="0"/>
    <m/>
    <m/>
    <x v="1"/>
    <s v="ELC31036394G-1HI"/>
    <s v="Electro Centro S. A."/>
    <x v="10"/>
    <x v="10"/>
    <s v="C. H. Pozuzo"/>
    <x v="195"/>
    <x v="4"/>
    <x v="4"/>
    <x v="37"/>
    <x v="1"/>
    <s v="Instalado"/>
    <s v="Inoperativo"/>
    <s v="Distribuidora"/>
    <x v="0"/>
    <x v="1"/>
    <x v="0"/>
    <x v="0"/>
    <s v="Estatal"/>
    <s v="PASCO"/>
    <s v="PASCO"/>
    <s v="OXAPAMPA"/>
    <s v="POZUZO"/>
    <n v="0"/>
    <x v="7"/>
    <n v="0"/>
    <x v="0"/>
    <n v="0"/>
    <x v="0"/>
    <x v="0"/>
    <n v="0"/>
    <n v="0"/>
    <m/>
    <s v="-"/>
    <s v="-"/>
    <s v="-"/>
    <n v="0"/>
    <n v="25"/>
    <s v="BASE DE DATOS"/>
    <m/>
  </r>
  <r>
    <s v="20"/>
    <x v="8"/>
    <s v="ELC"/>
    <s v="31036394"/>
    <s v="31036394"/>
    <x v="4"/>
    <s v="G-2"/>
    <s v="N"/>
    <n v="0.43"/>
    <n v="0"/>
    <n v="0"/>
    <n v="0"/>
    <n v="0"/>
    <n v="0"/>
    <n v="0"/>
    <n v="0"/>
    <m/>
    <m/>
    <x v="1"/>
    <s v="ELC31036394G-2HI"/>
    <s v="Electro Centro S. A."/>
    <x v="10"/>
    <x v="10"/>
    <s v="C. H. Pozuzo"/>
    <x v="195"/>
    <x v="4"/>
    <x v="4"/>
    <x v="38"/>
    <x v="1"/>
    <s v="Instalado"/>
    <s v="Inoperativo"/>
    <s v="Distribuidora"/>
    <x v="0"/>
    <x v="1"/>
    <x v="0"/>
    <x v="0"/>
    <s v="Estatal"/>
    <s v="PASCO"/>
    <s v="PASCO"/>
    <s v="OXAPAMPA"/>
    <s v="POZUZO"/>
    <n v="0"/>
    <x v="7"/>
    <n v="0"/>
    <x v="0"/>
    <n v="0"/>
    <x v="0"/>
    <x v="0"/>
    <n v="0"/>
    <n v="0"/>
    <m/>
    <s v="-"/>
    <s v="-"/>
    <s v="-"/>
    <n v="0"/>
    <n v="25"/>
    <s v="BASE DE DATOS"/>
    <m/>
  </r>
  <r>
    <s v="20"/>
    <x v="8"/>
    <s v="ELC"/>
    <s v="41109600"/>
    <s v="41109600"/>
    <x v="4"/>
    <s v="G-1"/>
    <s v="S"/>
    <n v="0.06"/>
    <n v="3.5000000000000003E-2"/>
    <n v="0"/>
    <n v="0"/>
    <n v="0"/>
    <n v="0"/>
    <n v="0"/>
    <n v="0"/>
    <m/>
    <m/>
    <x v="1"/>
    <s v="ELC41109600G-1HI"/>
    <s v="Electro Centro S. A."/>
    <x v="10"/>
    <x v="10"/>
    <s v="C. H. Acombabilla"/>
    <x v="196"/>
    <x v="4"/>
    <x v="4"/>
    <x v="37"/>
    <x v="1"/>
    <s v="Instalado"/>
    <s v="Operativo"/>
    <s v="Distribuidora"/>
    <x v="0"/>
    <x v="0"/>
    <x v="0"/>
    <x v="0"/>
    <s v="Estatal"/>
    <s v="HUANCAVELICA"/>
    <s v="HUANCAVELICA"/>
    <s v="TAYACAJA"/>
    <s v="ACOBAMBILLA"/>
    <n v="0"/>
    <x v="7"/>
    <n v="0"/>
    <x v="0"/>
    <n v="0"/>
    <x v="0"/>
    <x v="0"/>
    <n v="0"/>
    <n v="0"/>
    <m/>
    <s v="-"/>
    <s v="-"/>
    <s v="-"/>
    <n v="0"/>
    <n v="25"/>
    <s v="BASE DE DATOS"/>
    <m/>
  </r>
  <r>
    <s v="20"/>
    <x v="8"/>
    <s v="ELC"/>
    <s v="41114801"/>
    <s v="41114801"/>
    <x v="4"/>
    <s v="G-1"/>
    <s v="S"/>
    <n v="0.09"/>
    <n v="5.7000000000000002E-2"/>
    <n v="5.8780000000000001"/>
    <n v="22.021999999999998"/>
    <n v="27.9"/>
    <n v="0"/>
    <n v="354.75"/>
    <n v="0"/>
    <m/>
    <m/>
    <x v="0"/>
    <s v="ELC41114801G-1HI"/>
    <s v="Electro Centro S. A."/>
    <x v="10"/>
    <x v="10"/>
    <s v="C. H. San Balvín"/>
    <x v="197"/>
    <x v="4"/>
    <x v="4"/>
    <x v="37"/>
    <x v="1"/>
    <s v="Instalado"/>
    <s v="Operativo"/>
    <s v="Distribuidora"/>
    <x v="0"/>
    <x v="1"/>
    <x v="0"/>
    <x v="0"/>
    <s v="Estatal"/>
    <s v="JUNIN"/>
    <s v="JUNIN"/>
    <s v="HUANCAYO"/>
    <s v="PARIHUANCA"/>
    <n v="0"/>
    <x v="7"/>
    <n v="0"/>
    <x v="0"/>
    <n v="0"/>
    <x v="0"/>
    <x v="0"/>
    <n v="27.9"/>
    <n v="2.7899999999999998E-2"/>
    <m/>
    <n v="7.4999999999999997E-3"/>
    <n v="4.7499999999999999E-3"/>
    <n v="7.6479999999999997"/>
    <n v="0"/>
    <n v="25"/>
    <s v="BASE DE DATOS"/>
    <m/>
  </r>
  <r>
    <s v="20"/>
    <x v="8"/>
    <s v="ELC"/>
    <s v="41114801"/>
    <s v="41114801"/>
    <x v="4"/>
    <s v="G-2"/>
    <s v="S"/>
    <n v="0.09"/>
    <n v="5.7000000000000002E-2"/>
    <n v="5.6180000000000003"/>
    <n v="22.001999999999999"/>
    <n v="27.62"/>
    <n v="0"/>
    <n v="349.33"/>
    <n v="0"/>
    <m/>
    <m/>
    <x v="0"/>
    <s v="ELC41114801G-2HI"/>
    <s v="Electro Centro S. A."/>
    <x v="10"/>
    <x v="10"/>
    <s v="C. H. San Balvín"/>
    <x v="197"/>
    <x v="4"/>
    <x v="4"/>
    <x v="38"/>
    <x v="1"/>
    <s v="Instalado"/>
    <s v="Operativo"/>
    <s v="Distribuidora"/>
    <x v="0"/>
    <x v="1"/>
    <x v="0"/>
    <x v="0"/>
    <s v="Estatal"/>
    <s v="JUNIN"/>
    <s v="JUNIN"/>
    <s v="HUANCAYO"/>
    <s v="PARIHUANCA"/>
    <n v="0"/>
    <x v="7"/>
    <n v="0"/>
    <x v="0"/>
    <n v="0"/>
    <x v="0"/>
    <x v="0"/>
    <n v="27.62"/>
    <n v="2.7620000000000002E-2"/>
    <m/>
    <n v="7.4999999999999997E-3"/>
    <n v="4.7499999999999999E-3"/>
    <n v="7.6479999999999997"/>
    <n v="-3.5527136788005009E-15"/>
    <n v="25"/>
    <s v="BASE DE DATOS"/>
    <m/>
  </r>
  <r>
    <s v="20"/>
    <x v="8"/>
    <s v="ELC"/>
    <s v="41114801"/>
    <s v="41114801"/>
    <x v="4"/>
    <s v="G-3"/>
    <s v="S"/>
    <n v="0.1"/>
    <n v="9.8000000000000004E-2"/>
    <n v="13.061999999999999"/>
    <n v="51.008000000000003"/>
    <n v="64.069999999999993"/>
    <n v="0"/>
    <n v="714.5"/>
    <n v="0"/>
    <m/>
    <m/>
    <x v="0"/>
    <s v="ELC41114801G-3HI"/>
    <s v="Electro Centro S. A."/>
    <x v="10"/>
    <x v="10"/>
    <s v="C. H. San Balvín"/>
    <x v="197"/>
    <x v="4"/>
    <x v="4"/>
    <x v="39"/>
    <x v="1"/>
    <s v="Instalado"/>
    <s v="Operativo"/>
    <s v="Distribuidora"/>
    <x v="0"/>
    <x v="1"/>
    <x v="0"/>
    <x v="0"/>
    <s v="Estatal"/>
    <s v="JUNIN"/>
    <s v="JUNIN"/>
    <s v="HUANCAYO"/>
    <s v="PARIHUANCA"/>
    <n v="0"/>
    <x v="7"/>
    <n v="0"/>
    <x v="0"/>
    <n v="0"/>
    <x v="0"/>
    <x v="0"/>
    <n v="64.069999999999993"/>
    <n v="6.4069999999999988E-2"/>
    <m/>
    <n v="8.3333333333333332E-3"/>
    <n v="8.1666666666666676E-3"/>
    <n v="7.6479999999999997"/>
    <n v="1.4210854715202004E-14"/>
    <n v="25"/>
    <s v="BASE DE DATOS"/>
    <m/>
  </r>
  <r>
    <s v="20"/>
    <x v="8"/>
    <s v="ELC"/>
    <s v="51000996"/>
    <s v="51000996"/>
    <x v="4"/>
    <s v="G-1"/>
    <s v="S"/>
    <n v="0.91200000000000003"/>
    <n v="0.79"/>
    <n v="0"/>
    <n v="0"/>
    <n v="0"/>
    <n v="0"/>
    <n v="0"/>
    <n v="0"/>
    <m/>
    <m/>
    <x v="0"/>
    <s v="ELC51000996G-1HI"/>
    <s v="Electro Centro S. A."/>
    <x v="10"/>
    <x v="10"/>
    <s v="C. H. Llusita"/>
    <x v="198"/>
    <x v="4"/>
    <x v="4"/>
    <x v="37"/>
    <x v="1"/>
    <s v="Instalado"/>
    <s v="Operativo"/>
    <s v="Distribuidora"/>
    <x v="0"/>
    <x v="1"/>
    <x v="0"/>
    <x v="0"/>
    <s v="Estatal"/>
    <s v="AYACUCHO"/>
    <s v="AYACUCHO"/>
    <s v="VICTOR FAJARDO"/>
    <s v="HUANCARAYLLA"/>
    <n v="0"/>
    <x v="7"/>
    <n v="0"/>
    <x v="0"/>
    <n v="0"/>
    <x v="0"/>
    <x v="0"/>
    <n v="0"/>
    <n v="0"/>
    <m/>
    <n v="7.5999999999999998E-2"/>
    <n v="6.5833333333333341E-2"/>
    <n v="7.6479999999999997"/>
    <n v="0"/>
    <n v="25"/>
    <s v="BASE DE DATOS"/>
    <m/>
  </r>
  <r>
    <s v="20"/>
    <x v="8"/>
    <s v="ELC"/>
    <s v="51000996"/>
    <s v="51000996"/>
    <x v="4"/>
    <s v="G-2"/>
    <s v="S"/>
    <n v="0.91200000000000003"/>
    <n v="0.79"/>
    <n v="78.724999999999994"/>
    <n v="296.49"/>
    <n v="375.21499999999997"/>
    <n v="0"/>
    <n v="687.97"/>
    <n v="0"/>
    <m/>
    <m/>
    <x v="0"/>
    <s v="ELC51000996G-2HI"/>
    <s v="Electro Centro S. A."/>
    <x v="10"/>
    <x v="10"/>
    <s v="C. H. Llusita"/>
    <x v="198"/>
    <x v="4"/>
    <x v="4"/>
    <x v="38"/>
    <x v="1"/>
    <s v="Instalado"/>
    <s v="Operativo"/>
    <s v="Distribuidora"/>
    <x v="0"/>
    <x v="1"/>
    <x v="0"/>
    <x v="0"/>
    <s v="Estatal"/>
    <s v="AYACUCHO"/>
    <s v="AYACUCHO"/>
    <s v="VICTOR FAJARDO"/>
    <s v="HUANCARAYLLA"/>
    <n v="0"/>
    <x v="7"/>
    <n v="0"/>
    <x v="0"/>
    <n v="0"/>
    <x v="0"/>
    <x v="0"/>
    <n v="375.21499999999997"/>
    <n v="0.37521499999999997"/>
    <m/>
    <n v="7.5999999999999998E-2"/>
    <n v="6.5833333333333341E-2"/>
    <n v="7.6479999999999997"/>
    <n v="5.6843418860808015E-14"/>
    <n v="25"/>
    <s v="BASE DE DATOS"/>
    <m/>
  </r>
  <r>
    <s v="20"/>
    <x v="8"/>
    <s v="ELC"/>
    <s v="51010097"/>
    <s v="51010097"/>
    <x v="4"/>
    <s v="G-1"/>
    <s v="S"/>
    <n v="1.6"/>
    <n v="1.6"/>
    <n v="146.56299999999999"/>
    <n v="547.54700000000003"/>
    <n v="694.11"/>
    <n v="0"/>
    <n v="701.48"/>
    <n v="0"/>
    <m/>
    <m/>
    <x v="0"/>
    <s v="ELC51010097G-1HI"/>
    <s v="Electro Centro S. A."/>
    <x v="10"/>
    <x v="10"/>
    <s v="C. H. Chalhuamayo"/>
    <x v="199"/>
    <x v="4"/>
    <x v="4"/>
    <x v="37"/>
    <x v="1"/>
    <s v="Instalado"/>
    <s v="Operativo"/>
    <s v="Distribuidora"/>
    <x v="0"/>
    <x v="1"/>
    <x v="0"/>
    <x v="0"/>
    <s v="Estatal"/>
    <s v="JUNIN"/>
    <s v="JUNIN"/>
    <s v="SATIPO"/>
    <s v="SATIPO"/>
    <n v="0"/>
    <x v="7"/>
    <n v="0"/>
    <x v="0"/>
    <n v="0"/>
    <x v="0"/>
    <x v="0"/>
    <n v="694.11"/>
    <n v="0.69411"/>
    <m/>
    <n v="0.13333333333333333"/>
    <n v="0.13333333333333333"/>
    <n v="7.6479999999999997"/>
    <n v="0"/>
    <n v="25"/>
    <s v="BASE DE DATOS"/>
    <m/>
  </r>
  <r>
    <s v="20"/>
    <x v="8"/>
    <s v="ELC"/>
    <s v="51010097"/>
    <s v="51010097"/>
    <x v="4"/>
    <s v="G-2"/>
    <s v="S"/>
    <n v="1.6"/>
    <n v="1.6"/>
    <n v="147.44900000000001"/>
    <n v="551.86500000000001"/>
    <n v="699.31399999999996"/>
    <n v="0"/>
    <n v="700.95"/>
    <n v="0"/>
    <m/>
    <m/>
    <x v="0"/>
    <s v="ELC51010097G-2HI"/>
    <s v="Electro Centro S. A."/>
    <x v="10"/>
    <x v="10"/>
    <s v="C. H. Chalhuamayo"/>
    <x v="199"/>
    <x v="4"/>
    <x v="4"/>
    <x v="38"/>
    <x v="1"/>
    <s v="Instalado"/>
    <s v="Operativo"/>
    <s v="Distribuidora"/>
    <x v="0"/>
    <x v="1"/>
    <x v="0"/>
    <x v="0"/>
    <s v="Estatal"/>
    <s v="JUNIN"/>
    <s v="JUNIN"/>
    <s v="SATIPO"/>
    <s v="SATIPO"/>
    <n v="0"/>
    <x v="7"/>
    <n v="0"/>
    <x v="0"/>
    <n v="0"/>
    <x v="0"/>
    <x v="0"/>
    <n v="699.31399999999996"/>
    <n v="0.69931399999999999"/>
    <m/>
    <n v="0.13333333333333333"/>
    <n v="0.13333333333333333"/>
    <n v="7.6479999999999997"/>
    <n v="1.1368683772161603E-13"/>
    <n v="25"/>
    <s v="BASE DE DATOS"/>
    <m/>
  </r>
  <r>
    <s v="20"/>
    <x v="8"/>
    <s v="ELC"/>
    <s v="51010097"/>
    <s v="51010097"/>
    <x v="4"/>
    <s v="G-3"/>
    <s v="S"/>
    <n v="2"/>
    <n v="2"/>
    <n v="78.444000000000003"/>
    <n v="305.85599999999999"/>
    <n v="384.3"/>
    <n v="0"/>
    <n v="478.48"/>
    <n v="0"/>
    <m/>
    <m/>
    <x v="0"/>
    <s v="ELC51010097G-3HI"/>
    <s v="Electro Centro S. A."/>
    <x v="10"/>
    <x v="10"/>
    <s v="C. H. Chalhuamayo"/>
    <x v="199"/>
    <x v="4"/>
    <x v="4"/>
    <x v="39"/>
    <x v="1"/>
    <s v="Instalado"/>
    <s v="Operativo"/>
    <s v="Distribuidora"/>
    <x v="0"/>
    <x v="1"/>
    <x v="0"/>
    <x v="0"/>
    <s v="Estatal"/>
    <s v="JUNIN"/>
    <s v="JUNIN"/>
    <s v="SATIPO"/>
    <s v="SATIPO"/>
    <n v="0"/>
    <x v="7"/>
    <n v="0"/>
    <x v="0"/>
    <n v="0"/>
    <x v="0"/>
    <x v="0"/>
    <n v="384.3"/>
    <n v="0.38430000000000003"/>
    <m/>
    <n v="0.16666666666666666"/>
    <n v="0.16666666666666666"/>
    <n v="7.6479999999999997"/>
    <n v="0"/>
    <n v="25"/>
    <s v="BASE DE DATOS"/>
    <m/>
  </r>
  <r>
    <s v="20"/>
    <x v="8"/>
    <s v="ELC"/>
    <s v="51010097"/>
    <s v="51010097"/>
    <x v="4"/>
    <s v="G-4"/>
    <s v="S"/>
    <n v="2"/>
    <n v="2"/>
    <n v="123.706"/>
    <n v="451.64600000000002"/>
    <n v="575.35199999999998"/>
    <n v="0"/>
    <n v="594.35"/>
    <n v="0"/>
    <m/>
    <m/>
    <x v="0"/>
    <s v="ELC51010097G-4HI"/>
    <s v="Electro Centro S. A."/>
    <x v="10"/>
    <x v="10"/>
    <s v="C. H. Chalhuamayo"/>
    <x v="199"/>
    <x v="4"/>
    <x v="4"/>
    <x v="40"/>
    <x v="1"/>
    <s v="Instalado"/>
    <s v="Operativo"/>
    <s v="Distribuidora"/>
    <x v="0"/>
    <x v="1"/>
    <x v="0"/>
    <x v="0"/>
    <s v="Estatal"/>
    <s v="JUNIN"/>
    <s v="JUNIN"/>
    <s v="SATIPO"/>
    <s v="SATIPO"/>
    <n v="0"/>
    <x v="7"/>
    <n v="0"/>
    <x v="0"/>
    <n v="0"/>
    <x v="0"/>
    <x v="0"/>
    <n v="575.35199999999998"/>
    <n v="0.57535199999999997"/>
    <m/>
    <n v="0.16666666666666666"/>
    <n v="0.16666666666666666"/>
    <n v="7.6479999999999997"/>
    <n v="0"/>
    <n v="25"/>
    <s v="BASE DE DATOS"/>
    <m/>
  </r>
  <r>
    <s v="20"/>
    <x v="8"/>
    <s v="ELC"/>
    <s v="51010797"/>
    <s v="51010797"/>
    <x v="4"/>
    <s v="G-1"/>
    <s v="S"/>
    <n v="0.76800000000000002"/>
    <n v="0.59499999999999997"/>
    <n v="90.731999999999999"/>
    <n v="341.15"/>
    <n v="431.88200000000001"/>
    <n v="0"/>
    <n v="692.05"/>
    <n v="0"/>
    <m/>
    <m/>
    <x v="0"/>
    <s v="ELC51010797G-1HI"/>
    <s v="Electro Centro S. A."/>
    <x v="10"/>
    <x v="10"/>
    <s v="C. H. San Francisco"/>
    <x v="200"/>
    <x v="4"/>
    <x v="4"/>
    <x v="37"/>
    <x v="1"/>
    <s v="Instalado"/>
    <s v="Operativo"/>
    <s v="Distribuidora"/>
    <x v="0"/>
    <x v="1"/>
    <x v="0"/>
    <x v="0"/>
    <s v="Estatal"/>
    <s v="CUSCO"/>
    <s v="CUSCO"/>
    <s v="LA CONVENCIÓN"/>
    <s v="ECHARATE"/>
    <n v="0"/>
    <x v="7"/>
    <n v="0"/>
    <x v="0"/>
    <n v="0"/>
    <x v="0"/>
    <x v="0"/>
    <n v="431.88200000000001"/>
    <n v="0.43188199999999999"/>
    <m/>
    <n v="6.4000000000000001E-2"/>
    <n v="4.9583333333333333E-2"/>
    <n v="7.6479999999999997"/>
    <n v="-5.6843418860808015E-14"/>
    <n v="25"/>
    <s v="BASE DE DATOS"/>
    <m/>
  </r>
  <r>
    <s v="20"/>
    <x v="8"/>
    <s v="ELC"/>
    <s v="51010797"/>
    <s v="51010797"/>
    <x v="4"/>
    <s v="G-2"/>
    <s v="S"/>
    <n v="0.76800000000000002"/>
    <n v="0.59499999999999997"/>
    <n v="30.295999999999999"/>
    <n v="117.767"/>
    <n v="148.06299999999999"/>
    <n v="0"/>
    <n v="296.3"/>
    <n v="0"/>
    <m/>
    <m/>
    <x v="0"/>
    <s v="ELC51010797G-2HI"/>
    <s v="Electro Centro S. A."/>
    <x v="10"/>
    <x v="10"/>
    <s v="C. H. San Francisco"/>
    <x v="200"/>
    <x v="4"/>
    <x v="4"/>
    <x v="38"/>
    <x v="1"/>
    <s v="Instalado"/>
    <s v="Operativo"/>
    <s v="Distribuidora"/>
    <x v="0"/>
    <x v="1"/>
    <x v="0"/>
    <x v="0"/>
    <s v="Estatal"/>
    <s v="CUSCO"/>
    <s v="CUSCO"/>
    <s v="LA CONVENCIÓN"/>
    <s v="ECHARATE"/>
    <n v="0"/>
    <x v="7"/>
    <n v="0"/>
    <x v="0"/>
    <n v="0"/>
    <x v="0"/>
    <x v="0"/>
    <n v="148.06299999999999"/>
    <n v="0.148063"/>
    <m/>
    <n v="6.4000000000000001E-2"/>
    <n v="4.9583333333333333E-2"/>
    <n v="7.6479999999999997"/>
    <n v="0"/>
    <n v="25"/>
    <s v="BASE DE DATOS"/>
    <m/>
  </r>
  <r>
    <s v="20"/>
    <x v="8"/>
    <s v="ELC"/>
    <s v="PP000194"/>
    <s v="PP000194"/>
    <x v="4"/>
    <s v="G-1"/>
    <s v="S"/>
    <n v="0.22"/>
    <n v="0.22"/>
    <n v="14.079000000000001"/>
    <n v="26.459"/>
    <n v="40.537999999999997"/>
    <n v="0"/>
    <n v="405.1"/>
    <n v="0"/>
    <m/>
    <m/>
    <x v="0"/>
    <s v="ELCPP000194G-1HI"/>
    <s v="Electro Centro S. A."/>
    <x v="10"/>
    <x v="10"/>
    <s v="C. H. Acobamba"/>
    <x v="201"/>
    <x v="4"/>
    <x v="4"/>
    <x v="37"/>
    <x v="1"/>
    <s v="Instalado"/>
    <s v="Operativo"/>
    <s v="Distribuidora"/>
    <x v="0"/>
    <x v="1"/>
    <x v="0"/>
    <x v="0"/>
    <s v="Estatal"/>
    <s v="HUANCAVELICA"/>
    <s v="HUANCAVELICA"/>
    <s v="ACOBAMBA"/>
    <s v="ACOBAMBA"/>
    <n v="0"/>
    <x v="7"/>
    <n v="0"/>
    <x v="0"/>
    <n v="0"/>
    <x v="0"/>
    <x v="0"/>
    <n v="40.537999999999997"/>
    <n v="4.0537999999999998E-2"/>
    <m/>
    <n v="1.8333333333333333E-2"/>
    <n v="1.8333333333333333E-2"/>
    <n v="7.6479999999999997"/>
    <n v="0"/>
    <n v="25"/>
    <s v="BASE DE DATOS"/>
    <m/>
  </r>
  <r>
    <s v="20"/>
    <x v="8"/>
    <s v="ELC"/>
    <s v="PP000694"/>
    <s v="PP000694"/>
    <x v="4"/>
    <s v="G-1"/>
    <s v="S"/>
    <n v="0.11"/>
    <n v="0.11"/>
    <n v="13.045999999999999"/>
    <n v="22.867000000000001"/>
    <n v="35.912999999999997"/>
    <n v="0"/>
    <n v="400.7"/>
    <n v="0"/>
    <m/>
    <m/>
    <x v="0"/>
    <s v="ELCPP000694G-1HI"/>
    <s v="Electro Centro S. A."/>
    <x v="10"/>
    <x v="10"/>
    <s v="C. H. Paccha"/>
    <x v="202"/>
    <x v="4"/>
    <x v="4"/>
    <x v="37"/>
    <x v="1"/>
    <s v="Instalado"/>
    <s v="Operativo"/>
    <s v="Distribuidora"/>
    <x v="0"/>
    <x v="1"/>
    <x v="0"/>
    <x v="0"/>
    <s v="Estatal"/>
    <s v="JUNIN"/>
    <s v="JUNIN"/>
    <s v="TARMA"/>
    <s v="TARMA"/>
    <n v="0"/>
    <x v="7"/>
    <n v="0"/>
    <x v="0"/>
    <n v="0"/>
    <x v="0"/>
    <x v="0"/>
    <n v="35.912999999999997"/>
    <n v="3.5912999999999994E-2"/>
    <m/>
    <n v="9.1666666666666667E-3"/>
    <n v="9.1666666666666667E-3"/>
    <n v="7.6479999999999997"/>
    <n v="0"/>
    <n v="25"/>
    <s v="BASE DE DATOS"/>
    <m/>
  </r>
  <r>
    <s v="20"/>
    <x v="8"/>
    <s v="ELC"/>
    <s v="PP000694"/>
    <s v="PP000694"/>
    <x v="4"/>
    <s v="G-2"/>
    <s v="S"/>
    <n v="0.11"/>
    <n v="0.11"/>
    <n v="14.680999999999999"/>
    <n v="25.741"/>
    <n v="40.421999999999997"/>
    <n v="0"/>
    <n v="399.08"/>
    <n v="0"/>
    <m/>
    <m/>
    <x v="0"/>
    <s v="ELCPP000694G-2HI"/>
    <s v="Electro Centro S. A."/>
    <x v="10"/>
    <x v="10"/>
    <s v="C. H. Paccha"/>
    <x v="202"/>
    <x v="4"/>
    <x v="4"/>
    <x v="38"/>
    <x v="1"/>
    <s v="Instalado"/>
    <s v="Operativo"/>
    <s v="Distribuidora"/>
    <x v="0"/>
    <x v="1"/>
    <x v="0"/>
    <x v="0"/>
    <s v="Estatal"/>
    <s v="JUNIN"/>
    <s v="JUNIN"/>
    <s v="TARMA"/>
    <s v="TARMA"/>
    <n v="0"/>
    <x v="7"/>
    <n v="0"/>
    <x v="0"/>
    <n v="0"/>
    <x v="0"/>
    <x v="0"/>
    <n v="40.421999999999997"/>
    <n v="4.0422E-2"/>
    <m/>
    <n v="9.1666666666666667E-3"/>
    <n v="9.1666666666666667E-3"/>
    <n v="7.6479999999999997"/>
    <n v="0"/>
    <n v="25"/>
    <s v="BASE DE DATOS"/>
    <m/>
  </r>
  <r>
    <s v="20"/>
    <x v="8"/>
    <s v="EILHIC"/>
    <s v="53200504"/>
    <s v="53200504"/>
    <x v="4"/>
    <s v="G1"/>
    <s v="S"/>
    <n v="0.73399999999999999"/>
    <n v="0.246"/>
    <n v="42.433999999999997"/>
    <n v="134.547"/>
    <n v="176.98099999999999"/>
    <n v="0"/>
    <n v="718.75"/>
    <n v="0"/>
    <m/>
    <m/>
    <x v="0"/>
    <s v="EILHIC53200504G1HI"/>
    <s v="EILHICHA S.A."/>
    <x v="42"/>
    <x v="42"/>
    <s v="C.H. COLLO"/>
    <x v="133"/>
    <x v="4"/>
    <x v="4"/>
    <x v="13"/>
    <x v="1"/>
    <s v="Instalado"/>
    <s v="Operativo"/>
    <s v="Generadora"/>
    <x v="0"/>
    <x v="0"/>
    <x v="0"/>
    <x v="0"/>
    <s v="Privado"/>
    <s v="ANCASH"/>
    <s v="ANCASH"/>
    <s v="ASUNCION"/>
    <s v="CHACAS"/>
    <n v="0"/>
    <x v="7"/>
    <n v="0"/>
    <x v="0"/>
    <n v="0"/>
    <x v="0"/>
    <x v="0"/>
    <n v="176.98099999999999"/>
    <n v="0.176981"/>
    <m/>
    <n v="6.1166666666666668E-2"/>
    <n v="2.0416666666666666E-2"/>
    <n v="7.6479999999999997"/>
    <n v="0"/>
    <n v="40"/>
    <s v="BASE DE DATOS"/>
    <m/>
  </r>
  <r>
    <s v="20"/>
    <x v="8"/>
    <s v="EILHIC"/>
    <s v="53200604"/>
    <s v="53200604"/>
    <x v="4"/>
    <s v="G1"/>
    <s v="S"/>
    <n v="0.85"/>
    <n v="0.33300000000000002"/>
    <n v="48.384999999999998"/>
    <n v="15.916"/>
    <n v="64.301000000000002"/>
    <n v="0"/>
    <n v="193"/>
    <n v="0"/>
    <m/>
    <m/>
    <x v="0"/>
    <s v="EILHIC53200604G1HI"/>
    <s v="EILHICHA S.A."/>
    <x v="42"/>
    <x v="42"/>
    <s v="C.H. JAMBON"/>
    <x v="134"/>
    <x v="4"/>
    <x v="4"/>
    <x v="13"/>
    <x v="1"/>
    <s v="Instalado"/>
    <s v="Operativo"/>
    <s v="Generadora"/>
    <x v="0"/>
    <x v="0"/>
    <x v="0"/>
    <x v="0"/>
    <s v="Privado"/>
    <s v="ANCASH"/>
    <s v="ANCASH"/>
    <s v="ASUNCION"/>
    <s v="CHACAS"/>
    <n v="0"/>
    <x v="7"/>
    <n v="0"/>
    <x v="0"/>
    <n v="0"/>
    <x v="0"/>
    <x v="0"/>
    <n v="64.301000000000002"/>
    <n v="6.4300999999999997E-2"/>
    <m/>
    <n v="7.0833333333333331E-2"/>
    <n v="2.5916666666666668E-2"/>
    <n v="7.6479999999999997"/>
    <n v="0"/>
    <n v="40"/>
    <s v="BASE DE DATOS"/>
    <m/>
  </r>
  <r>
    <s v="20"/>
    <x v="8"/>
    <s v="EILHIC"/>
    <s v="53200604"/>
    <s v="53200604"/>
    <x v="4"/>
    <s v="G2"/>
    <s v="S"/>
    <n v="0.32"/>
    <n v="0.187"/>
    <n v="0.82899999999999996"/>
    <n v="101.79"/>
    <n v="102.619"/>
    <n v="0"/>
    <n v="549"/>
    <n v="0"/>
    <m/>
    <m/>
    <x v="0"/>
    <s v="EILHIC53200604G2HI"/>
    <s v="EILHICHA S.A."/>
    <x v="42"/>
    <x v="42"/>
    <s v="C.H. JAMBON"/>
    <x v="134"/>
    <x v="4"/>
    <x v="4"/>
    <x v="14"/>
    <x v="1"/>
    <s v="Instalado"/>
    <s v="Operativo"/>
    <s v="Generadora"/>
    <x v="0"/>
    <x v="0"/>
    <x v="0"/>
    <x v="0"/>
    <s v="Privado"/>
    <s v="ANCASH"/>
    <s v="ANCASH"/>
    <s v="ASUNCION"/>
    <s v="CHACAS"/>
    <n v="0"/>
    <x v="7"/>
    <n v="0"/>
    <x v="0"/>
    <n v="0"/>
    <x v="0"/>
    <x v="0"/>
    <n v="102.619"/>
    <n v="0.102619"/>
    <m/>
    <n v="2.6666666666666668E-2"/>
    <n v="1.3166666666666667E-2"/>
    <n v="7.6479999999999997"/>
    <n v="0"/>
    <n v="40"/>
    <s v="BASE DE DATOS"/>
    <m/>
  </r>
  <r>
    <s v="20"/>
    <x v="4"/>
    <s v="ELNM"/>
    <s v="51023714"/>
    <s v="51023714"/>
    <x v="4"/>
    <s v="G-1"/>
    <s v="S"/>
    <n v="7.0000000000000007E-2"/>
    <n v="7.0000000000000007E-2"/>
    <n v="9.44"/>
    <n v="35.869999999999997"/>
    <n v="45.31"/>
    <n v="0"/>
    <n v="720"/>
    <n v="0"/>
    <m/>
    <m/>
    <x v="0"/>
    <s v="ELNM51023714G-1HI"/>
    <s v="Electro Norte Medio S. A. - Hidrandina"/>
    <x v="4"/>
    <x v="4"/>
    <s v="C. H. Catilluc"/>
    <x v="146"/>
    <x v="4"/>
    <x v="4"/>
    <x v="37"/>
    <x v="1"/>
    <s v="Instalado"/>
    <s v="Operativo"/>
    <s v="Distribuidora"/>
    <x v="0"/>
    <x v="1"/>
    <x v="0"/>
    <x v="0"/>
    <s v="Estatal"/>
    <s v="CAJAMARCA"/>
    <s v="CAJAMARCA"/>
    <s v="SAN MIGUEL"/>
    <s v="CATILLUC"/>
    <n v="0"/>
    <x v="7"/>
    <n v="0"/>
    <x v="0"/>
    <n v="0"/>
    <x v="0"/>
    <x v="0"/>
    <n v="45.31"/>
    <n v="4.5310000000000003E-2"/>
    <m/>
    <n v="7.7777777777777784E-3"/>
    <n v="7.7777777777777784E-3"/>
    <n v="7.6479999999999997"/>
    <n v="-7.1054273576010019E-15"/>
    <n v="55"/>
    <s v="BASE DE DATOS"/>
    <m/>
  </r>
  <r>
    <s v="20"/>
    <x v="4"/>
    <s v="ELNM"/>
    <s v="51023714"/>
    <s v="51023714"/>
    <x v="4"/>
    <s v="G-2"/>
    <s v="S"/>
    <n v="7.4999999999999997E-2"/>
    <n v="7.4999999999999997E-2"/>
    <n v="10.845000000000001"/>
    <n v="41.213000000000001"/>
    <n v="52.058"/>
    <n v="0"/>
    <n v="720"/>
    <n v="0"/>
    <m/>
    <m/>
    <x v="0"/>
    <s v="ELNM51023714G-2HI"/>
    <s v="Electro Norte Medio S. A. - Hidrandina"/>
    <x v="4"/>
    <x v="4"/>
    <s v="C. H. Catilluc"/>
    <x v="146"/>
    <x v="4"/>
    <x v="4"/>
    <x v="38"/>
    <x v="1"/>
    <s v="Instalado"/>
    <s v="Operativo"/>
    <s v="Distribuidora"/>
    <x v="0"/>
    <x v="1"/>
    <x v="0"/>
    <x v="0"/>
    <s v="Estatal"/>
    <s v="CAJAMARCA"/>
    <s v="CAJAMARCA"/>
    <s v="SAN MIGUEL"/>
    <s v="CATILLUC"/>
    <n v="0"/>
    <x v="7"/>
    <n v="0"/>
    <x v="0"/>
    <n v="0"/>
    <x v="0"/>
    <x v="0"/>
    <n v="52.058"/>
    <n v="5.2058E-2"/>
    <m/>
    <n v="6.2499999999999995E-3"/>
    <n v="6.2499999999999995E-3"/>
    <n v="7.6479999999999997"/>
    <n v="0"/>
    <n v="55"/>
    <s v="BASE DE DATOS"/>
    <m/>
  </r>
  <r>
    <s v="20"/>
    <x v="4"/>
    <s v="ELNM"/>
    <s v="51001796"/>
    <s v="51001796"/>
    <x v="4"/>
    <s v="Grupo 1"/>
    <s v="S"/>
    <n v="0.55000000000000004"/>
    <n v="0.52"/>
    <n v="58.597999999999999"/>
    <n v="222.672"/>
    <n v="281.27"/>
    <n v="0"/>
    <n v="710.35"/>
    <n v="5"/>
    <m/>
    <m/>
    <x v="0"/>
    <s v="ELNM51001796Grupo 1HI"/>
    <s v="Electro Norte Medio S. A. - Hidrandina"/>
    <x v="4"/>
    <x v="4"/>
    <s v="C. H. Celendin"/>
    <x v="147"/>
    <x v="4"/>
    <x v="4"/>
    <x v="44"/>
    <x v="1"/>
    <s v="Instalado"/>
    <s v="Operativo"/>
    <s v="Distribuidora"/>
    <x v="0"/>
    <x v="1"/>
    <x v="0"/>
    <x v="0"/>
    <s v="Estatal"/>
    <s v="CAJAMARCA"/>
    <s v="CAJAMARCA"/>
    <s v="CELENDIN"/>
    <s v="JORGE CHAVEZ"/>
    <n v="0"/>
    <x v="7"/>
    <n v="0"/>
    <x v="0"/>
    <n v="0"/>
    <x v="0"/>
    <x v="0"/>
    <n v="281.27"/>
    <n v="0.28126999999999996"/>
    <m/>
    <n v="4.5833333333333337E-2"/>
    <n v="4.3333333333333335E-2"/>
    <n v="7.6479999999999997"/>
    <n v="0"/>
    <n v="55"/>
    <s v="BASE DE DATOS"/>
    <m/>
  </r>
  <r>
    <s v="20"/>
    <x v="4"/>
    <s v="ELNM"/>
    <s v="51001796"/>
    <s v="51001796"/>
    <x v="4"/>
    <s v="Grupo 2"/>
    <s v="S"/>
    <n v="0.55000000000000004"/>
    <n v="0.52"/>
    <n v="66.13"/>
    <n v="251.29300000000001"/>
    <n v="317.423"/>
    <n v="0"/>
    <n v="710.35"/>
    <n v="0"/>
    <m/>
    <m/>
    <x v="0"/>
    <s v="ELNM51001796Grupo 2HI"/>
    <s v="Electro Norte Medio S. A. - Hidrandina"/>
    <x v="4"/>
    <x v="4"/>
    <s v="C. H. Celendin"/>
    <x v="147"/>
    <x v="4"/>
    <x v="4"/>
    <x v="171"/>
    <x v="1"/>
    <s v="Instalado"/>
    <s v="Operativo"/>
    <s v="Distribuidora"/>
    <x v="0"/>
    <x v="1"/>
    <x v="0"/>
    <x v="0"/>
    <s v="Estatal"/>
    <s v="CAJAMARCA"/>
    <s v="CAJAMARCA"/>
    <s v="CELENDIN"/>
    <s v="JORGE CHAVEZ"/>
    <n v="0"/>
    <x v="7"/>
    <n v="0"/>
    <x v="0"/>
    <n v="0"/>
    <x v="0"/>
    <x v="0"/>
    <n v="317.423"/>
    <n v="0.31742300000000001"/>
    <m/>
    <n v="4.5833333333333337E-2"/>
    <n v="4.3333333333333335E-2"/>
    <n v="7.6479999999999997"/>
    <n v="0"/>
    <n v="55"/>
    <s v="BASE DE DATOS"/>
    <m/>
  </r>
  <r>
    <s v="20"/>
    <x v="4"/>
    <s v="ELNM"/>
    <s v="51001796"/>
    <s v="51001796"/>
    <x v="4"/>
    <s v="G-3"/>
    <s v="S"/>
    <n v="0.55000000000000004"/>
    <n v="0.52"/>
    <n v="62.137999999999998"/>
    <n v="236.12299999999999"/>
    <n v="298.26100000000002"/>
    <n v="0"/>
    <n v="710.33"/>
    <n v="2"/>
    <m/>
    <m/>
    <x v="0"/>
    <s v="ELNM51001796G-3HI"/>
    <s v="Electro Norte Medio S. A. - Hidrandina"/>
    <x v="4"/>
    <x v="4"/>
    <s v="C. H. Celendin"/>
    <x v="147"/>
    <x v="4"/>
    <x v="4"/>
    <x v="172"/>
    <x v="1"/>
    <s v="Instalado"/>
    <s v="Operativo"/>
    <s v="Distribuidora"/>
    <x v="0"/>
    <x v="1"/>
    <x v="0"/>
    <x v="0"/>
    <s v="Estatal"/>
    <s v="CAJAMARCA"/>
    <s v="CAJAMARCA"/>
    <s v="CELENDIN"/>
    <s v="JORGE CHAVEZ"/>
    <n v="0"/>
    <x v="7"/>
    <n v="0"/>
    <x v="0"/>
    <n v="0"/>
    <x v="0"/>
    <x v="0"/>
    <n v="298.26100000000002"/>
    <n v="0.298261"/>
    <m/>
    <n v="4.5833333333333337E-2"/>
    <n v="4.3333333333333335E-2"/>
    <n v="7.6479999999999997"/>
    <n v="-5.6843418860808015E-14"/>
    <n v="55"/>
    <s v="BASE DE DATOS"/>
    <m/>
  </r>
  <r>
    <s v="20"/>
    <x v="4"/>
    <s v="ELNM"/>
    <s v="31017393"/>
    <s v="31017393"/>
    <x v="4"/>
    <s v="Grupo U.Gen.2"/>
    <s v="S"/>
    <n v="0.31"/>
    <n v="0.26"/>
    <n v="37.756"/>
    <n v="143.47399999999999"/>
    <n v="181.23"/>
    <n v="0"/>
    <n v="714.48"/>
    <n v="5"/>
    <m/>
    <m/>
    <x v="0"/>
    <s v="ELNM31017393Grupo U.Gen.2HI"/>
    <s v="Electro Norte Medio S. A. - Hidrandina"/>
    <x v="4"/>
    <x v="4"/>
    <s v="C. H. Chicche"/>
    <x v="148"/>
    <x v="4"/>
    <x v="4"/>
    <x v="250"/>
    <x v="1"/>
    <s v="Instalado"/>
    <s v="Operativo"/>
    <s v="Distribuidora"/>
    <x v="0"/>
    <x v="1"/>
    <x v="0"/>
    <x v="0"/>
    <s v="Estatal"/>
    <s v="CAJAMARCA"/>
    <s v="CAJAMARCA"/>
    <s v="CAJAMARCA"/>
    <s v="CAJAMARCA"/>
    <n v="0"/>
    <x v="7"/>
    <n v="0"/>
    <x v="0"/>
    <n v="0"/>
    <x v="0"/>
    <x v="0"/>
    <n v="181.23"/>
    <n v="0.18123"/>
    <m/>
    <n v="3.875E-2"/>
    <n v="3.2500000000000001E-2"/>
    <n v="7.6479999999999997"/>
    <n v="0"/>
    <n v="55"/>
    <s v="BASE DE DATOS"/>
    <m/>
  </r>
  <r>
    <s v="20"/>
    <x v="4"/>
    <s v="ELNM"/>
    <s v="41046494"/>
    <s v="41046494"/>
    <x v="4"/>
    <s v="Sulzer 1"/>
    <s v="S"/>
    <n v="0.81"/>
    <n v="0.78"/>
    <n v="53.68"/>
    <n v="149.37"/>
    <n v="203.05"/>
    <n v="0"/>
    <n v="696"/>
    <n v="0"/>
    <m/>
    <m/>
    <x v="0"/>
    <s v="ELNM41046494Sulzer 1HI"/>
    <s v="Electro Norte Medio S. A. - Hidrandina"/>
    <x v="4"/>
    <x v="4"/>
    <s v="C. H. Chiquián"/>
    <x v="154"/>
    <x v="4"/>
    <x v="4"/>
    <x v="196"/>
    <x v="1"/>
    <s v="Instalado"/>
    <s v="Operativo"/>
    <s v="Distribuidora"/>
    <x v="0"/>
    <x v="0"/>
    <x v="0"/>
    <x v="0"/>
    <s v="Estatal"/>
    <s v="ANCASH"/>
    <s v="ANCASH"/>
    <s v="BOLOGNESI"/>
    <s v="CHIQUIAN"/>
    <n v="0"/>
    <x v="7"/>
    <n v="0"/>
    <x v="0"/>
    <n v="0"/>
    <x v="0"/>
    <x v="0"/>
    <n v="203.05"/>
    <n v="0.20305000000000001"/>
    <m/>
    <n v="6.7500000000000004E-2"/>
    <n v="6.5000000000000002E-2"/>
    <n v="7.6479999999999997"/>
    <n v="0"/>
    <n v="55"/>
    <s v="BASE DE DATOS"/>
    <m/>
  </r>
  <r>
    <s v="20"/>
    <x v="4"/>
    <s v="ELNM"/>
    <s v="31017493"/>
    <s v="31017493"/>
    <x v="4"/>
    <s v="GRUPO 1"/>
    <s v="S"/>
    <n v="1.54"/>
    <n v="1.4970000000000001"/>
    <n v="127.72"/>
    <n v="632.22"/>
    <n v="759.94"/>
    <n v="0"/>
    <n v="696"/>
    <n v="0"/>
    <m/>
    <m/>
    <x v="0"/>
    <s v="ELNM31017493GRUPO 1HI"/>
    <s v="Electro Norte Medio S. A. - Hidrandina"/>
    <x v="4"/>
    <x v="4"/>
    <s v="C. H. Huari(María Jiray)"/>
    <x v="149"/>
    <x v="4"/>
    <x v="4"/>
    <x v="44"/>
    <x v="1"/>
    <s v="Instalado"/>
    <s v="Operativo"/>
    <s v="Distribuidora"/>
    <x v="0"/>
    <x v="1"/>
    <x v="0"/>
    <x v="0"/>
    <s v="Estatal"/>
    <s v="ANCASH"/>
    <s v="ANCASH"/>
    <s v="HUARI"/>
    <s v="HUARI"/>
    <n v="0"/>
    <x v="7"/>
    <n v="0"/>
    <x v="0"/>
    <n v="0"/>
    <x v="0"/>
    <x v="0"/>
    <n v="759.94"/>
    <n v="0.75994000000000006"/>
    <m/>
    <n v="0.12833333333333333"/>
    <n v="0.12475000000000001"/>
    <n v="7.6479999999999997"/>
    <n v="0"/>
    <n v="55"/>
    <s v="BASE DE DATOS"/>
    <m/>
  </r>
  <r>
    <s v="20"/>
    <x v="4"/>
    <s v="ELNM"/>
    <s v="31017493"/>
    <s v="31017493"/>
    <x v="4"/>
    <s v="Grupo 2"/>
    <s v="S"/>
    <n v="1.5"/>
    <n v="1.4"/>
    <n v="123.25"/>
    <n v="635.47"/>
    <n v="758.72"/>
    <n v="0"/>
    <n v="539.15"/>
    <n v="0"/>
    <m/>
    <m/>
    <x v="0"/>
    <s v="ELNM31017493Grupo 2HI"/>
    <s v="Electro Norte Medio S. A. - Hidrandina"/>
    <x v="4"/>
    <x v="4"/>
    <s v="C. H. Huari(María Jiray)"/>
    <x v="149"/>
    <x v="4"/>
    <x v="4"/>
    <x v="171"/>
    <x v="1"/>
    <s v="Instalado"/>
    <s v="Operativo"/>
    <s v="Distribuidora"/>
    <x v="0"/>
    <x v="1"/>
    <x v="0"/>
    <x v="0"/>
    <s v="Estatal"/>
    <s v="ANCASH"/>
    <s v="ANCASH"/>
    <s v="HUARI"/>
    <s v="HUARI"/>
    <n v="0"/>
    <x v="7"/>
    <n v="0"/>
    <x v="0"/>
    <n v="0"/>
    <x v="0"/>
    <x v="0"/>
    <n v="758.72"/>
    <n v="0.75872000000000006"/>
    <m/>
    <n v="0.15"/>
    <n v="0.13999999999999999"/>
    <n v="7.6479999999999997"/>
    <n v="0"/>
    <n v="55"/>
    <s v="BASE DE DATOS"/>
    <m/>
  </r>
  <r>
    <s v="20"/>
    <x v="4"/>
    <s v="ELNM"/>
    <s v="31015193"/>
    <s v="31015193"/>
    <x v="4"/>
    <s v="Grupo U.Gen.3"/>
    <s v="S"/>
    <n v="0.55000000000000004"/>
    <n v="0.5"/>
    <n v="55.88"/>
    <n v="276.77999999999997"/>
    <n v="332.66"/>
    <n v="0"/>
    <n v="696"/>
    <n v="0"/>
    <m/>
    <m/>
    <x v="0"/>
    <s v="ELNM31015193Grupo U.Gen.3HI"/>
    <s v="Electro Norte Medio S. A. - Hidrandina"/>
    <x v="4"/>
    <x v="4"/>
    <s v="C. H. Pomabamba"/>
    <x v="150"/>
    <x v="4"/>
    <x v="4"/>
    <x v="251"/>
    <x v="1"/>
    <s v="Instalado"/>
    <s v="Operativo"/>
    <s v="Distribuidora"/>
    <x v="0"/>
    <x v="1"/>
    <x v="0"/>
    <x v="0"/>
    <s v="Estatal"/>
    <s v="ANCASH"/>
    <s v="ANCASH"/>
    <s v="POMABAMBA"/>
    <s v="POMABAMBA"/>
    <n v="0"/>
    <x v="7"/>
    <n v="0"/>
    <x v="0"/>
    <n v="0"/>
    <x v="0"/>
    <x v="0"/>
    <n v="332.66"/>
    <n v="0.33266000000000001"/>
    <m/>
    <n v="4.5833333333333337E-2"/>
    <n v="4.1666666666666664E-2"/>
    <n v="7.6479999999999997"/>
    <n v="-5.6843418860808015E-14"/>
    <n v="55"/>
    <s v="BASE DE DATOS"/>
    <m/>
  </r>
  <r>
    <s v="20"/>
    <x v="4"/>
    <s v="ELNM"/>
    <s v="31016893"/>
    <s v="31016893"/>
    <x v="4"/>
    <s v="Grupo U.Gen.1"/>
    <s v="S"/>
    <n v="0.28999999999999998"/>
    <n v="0.28999999999999998"/>
    <n v="32.265000000000001"/>
    <n v="122.605"/>
    <n v="154.87"/>
    <n v="0"/>
    <n v="604.47"/>
    <n v="9"/>
    <m/>
    <m/>
    <x v="0"/>
    <s v="ELNM31016893Grupo U.Gen.1HI"/>
    <s v="Electro Norte Medio S. A. - Hidrandina"/>
    <x v="4"/>
    <x v="4"/>
    <s v="C. H. Shipilco"/>
    <x v="151"/>
    <x v="4"/>
    <x v="4"/>
    <x v="252"/>
    <x v="1"/>
    <s v="Instalado"/>
    <s v="Operativo"/>
    <s v="Distribuidora"/>
    <x v="0"/>
    <x v="1"/>
    <x v="0"/>
    <x v="0"/>
    <s v="Estatal"/>
    <s v="CAJAMARCA"/>
    <s v="CAJAMARCA"/>
    <s v="CELENDIN"/>
    <s v="CELENDIN"/>
    <n v="0"/>
    <x v="7"/>
    <n v="0"/>
    <x v="0"/>
    <n v="0"/>
    <x v="0"/>
    <x v="0"/>
    <n v="154.87"/>
    <n v="0.15487000000000001"/>
    <m/>
    <n v="4.8333333333333332E-2"/>
    <n v="4.8333333333333332E-2"/>
    <n v="7.6479999999999997"/>
    <n v="0"/>
    <n v="55"/>
    <s v="BASE DE DATOS"/>
    <m/>
  </r>
  <r>
    <s v="20"/>
    <x v="4"/>
    <s v="ELNM"/>
    <s v="31016893"/>
    <s v="31016893"/>
    <x v="4"/>
    <s v="Grupo U.Gen.2"/>
    <s v="S"/>
    <n v="0.28999999999999998"/>
    <n v="0.28999999999999998"/>
    <n v="33.54"/>
    <n v="127.452"/>
    <n v="160.99199999999999"/>
    <n v="0"/>
    <n v="604.29"/>
    <n v="7"/>
    <m/>
    <m/>
    <x v="0"/>
    <s v="ELNM31016893Grupo U.Gen.2HI"/>
    <s v="Electro Norte Medio S. A. - Hidrandina"/>
    <x v="4"/>
    <x v="4"/>
    <s v="C. H. Shipilco"/>
    <x v="151"/>
    <x v="4"/>
    <x v="4"/>
    <x v="250"/>
    <x v="1"/>
    <s v="Instalado"/>
    <s v="Operativo"/>
    <s v="Distribuidora"/>
    <x v="0"/>
    <x v="1"/>
    <x v="0"/>
    <x v="0"/>
    <s v="Estatal"/>
    <s v="CAJAMARCA"/>
    <s v="CAJAMARCA"/>
    <s v="CELENDIN"/>
    <s v="CELENDIN"/>
    <n v="0"/>
    <x v="7"/>
    <n v="0"/>
    <x v="0"/>
    <n v="0"/>
    <x v="0"/>
    <x v="0"/>
    <n v="160.99199999999999"/>
    <n v="0.160992"/>
    <m/>
    <n v="4.8333333333333332E-2"/>
    <n v="4.8333333333333332E-2"/>
    <n v="7.6479999999999997"/>
    <n v="0"/>
    <n v="55"/>
    <s v="BASE DE DATOS"/>
    <m/>
  </r>
  <r>
    <s v="20"/>
    <x v="8"/>
    <s v="ELOR"/>
    <s v="31078697"/>
    <s v="31078697"/>
    <x v="4"/>
    <s v="Turbina 1"/>
    <s v="N"/>
    <n v="2.8370000000000002"/>
    <n v="0"/>
    <n v="0"/>
    <n v="0"/>
    <n v="0"/>
    <n v="0"/>
    <n v="0"/>
    <n v="0"/>
    <m/>
    <m/>
    <x v="0"/>
    <s v="ELOR31078697Turbina 1HI"/>
    <s v="Electro Oriente S. A."/>
    <x v="5"/>
    <x v="5"/>
    <s v="C. H. El Muyo"/>
    <x v="155"/>
    <x v="4"/>
    <x v="4"/>
    <x v="255"/>
    <x v="1"/>
    <s v="Instalado"/>
    <s v="Operativo"/>
    <s v="Distribuidora"/>
    <x v="0"/>
    <x v="1"/>
    <x v="0"/>
    <x v="0"/>
    <s v="Estatal"/>
    <s v="AMAZONAS"/>
    <s v="AMAZONAS"/>
    <s v="BAGUA"/>
    <s v="ARAMANGO"/>
    <n v="0"/>
    <x v="7"/>
    <n v="0"/>
    <x v="0"/>
    <n v="0"/>
    <x v="0"/>
    <x v="0"/>
    <n v="0"/>
    <n v="0"/>
    <m/>
    <n v="0.23641666666666669"/>
    <n v="0.21666666666666667"/>
    <n v="7.6479999999999997"/>
    <n v="0"/>
    <n v="20"/>
    <s v="BASE DE DATOS"/>
    <m/>
  </r>
  <r>
    <s v="20"/>
    <x v="8"/>
    <s v="ELOR"/>
    <s v="31078697"/>
    <s v="31078697"/>
    <x v="4"/>
    <s v="Turbina 2"/>
    <s v="S"/>
    <n v="2.8370000000000002"/>
    <n v="2.6"/>
    <n v="279.95100000000002"/>
    <n v="1259.941"/>
    <n v="1539.8920000000001"/>
    <n v="0"/>
    <n v="719.58"/>
    <n v="0"/>
    <m/>
    <m/>
    <x v="0"/>
    <s v="ELOR31078697Turbina 2HI"/>
    <s v="Electro Oriente S. A."/>
    <x v="5"/>
    <x v="5"/>
    <s v="C. H. El Muyo"/>
    <x v="155"/>
    <x v="4"/>
    <x v="4"/>
    <x v="256"/>
    <x v="1"/>
    <s v="Instalado"/>
    <s v="Operativo"/>
    <s v="Distribuidora"/>
    <x v="0"/>
    <x v="1"/>
    <x v="0"/>
    <x v="0"/>
    <s v="Estatal"/>
    <s v="AMAZONAS"/>
    <s v="AMAZONAS"/>
    <s v="BAGUA"/>
    <s v="ARAMANGO"/>
    <n v="0"/>
    <x v="7"/>
    <n v="0"/>
    <x v="0"/>
    <n v="0"/>
    <x v="0"/>
    <x v="0"/>
    <n v="1539.8920000000001"/>
    <n v="1.539892"/>
    <m/>
    <n v="0.23641666666666669"/>
    <n v="0.21666666666666667"/>
    <n v="7.6479999999999997"/>
    <n v="0"/>
    <n v="20"/>
    <s v="BASE DE DATOS"/>
    <m/>
  </r>
  <r>
    <s v="20"/>
    <x v="8"/>
    <s v="ELOR"/>
    <s v="31078897"/>
    <s v="31078897"/>
    <x v="4"/>
    <s v="Turbina 1"/>
    <s v="S"/>
    <n v="1.59"/>
    <n v="1.45"/>
    <n v="144.04900000000001"/>
    <n v="638.91300000000001"/>
    <n v="782.96199999999999"/>
    <n v="12.22"/>
    <n v="703.18"/>
    <n v="0"/>
    <m/>
    <m/>
    <x v="0"/>
    <s v="ELOR31078897Turbina 1HI"/>
    <s v="Electro Oriente S. A."/>
    <x v="5"/>
    <x v="5"/>
    <s v="C. H. La Pelota"/>
    <x v="156"/>
    <x v="4"/>
    <x v="4"/>
    <x v="255"/>
    <x v="1"/>
    <s v="Instalado"/>
    <s v="Operativo"/>
    <s v="Distribuidora"/>
    <x v="0"/>
    <x v="1"/>
    <x v="0"/>
    <x v="0"/>
    <s v="Estatal"/>
    <s v="CAJAMARCA"/>
    <s v="CAJAMARCA"/>
    <s v="JAEN"/>
    <s v="JAEN"/>
    <n v="0"/>
    <x v="7"/>
    <n v="0"/>
    <x v="0"/>
    <n v="0"/>
    <x v="0"/>
    <x v="0"/>
    <n v="782.96199999999999"/>
    <n v="0.78296199999999994"/>
    <m/>
    <n v="0.13250000000000001"/>
    <n v="0.12083333333333333"/>
    <n v="7.6479999999999997"/>
    <n v="0"/>
    <n v="20"/>
    <s v="BASE DE DATOS"/>
    <m/>
  </r>
  <r>
    <s v="20"/>
    <x v="8"/>
    <s v="ELOR"/>
    <s v="31078897"/>
    <s v="31078897"/>
    <x v="4"/>
    <s v="Turbina 2"/>
    <s v="S"/>
    <n v="1.59"/>
    <n v="1.45"/>
    <n v="152.73699999999999"/>
    <n v="678.20600000000002"/>
    <n v="830.94299999999998"/>
    <n v="12"/>
    <n v="703.75"/>
    <n v="0"/>
    <m/>
    <m/>
    <x v="0"/>
    <s v="ELOR31078897Turbina 2HI"/>
    <s v="Electro Oriente S. A."/>
    <x v="5"/>
    <x v="5"/>
    <s v="C. H. La Pelota"/>
    <x v="156"/>
    <x v="4"/>
    <x v="4"/>
    <x v="256"/>
    <x v="1"/>
    <s v="Instalado"/>
    <s v="Operativo"/>
    <s v="Distribuidora"/>
    <x v="0"/>
    <x v="1"/>
    <x v="0"/>
    <x v="0"/>
    <s v="Estatal"/>
    <s v="CAJAMARCA"/>
    <s v="CAJAMARCA"/>
    <s v="JAEN"/>
    <s v="JAEN"/>
    <n v="0"/>
    <x v="7"/>
    <n v="0"/>
    <x v="0"/>
    <n v="0"/>
    <x v="0"/>
    <x v="0"/>
    <n v="830.94299999999998"/>
    <n v="0.83094299999999999"/>
    <m/>
    <n v="0.13250000000000001"/>
    <n v="0.12083333333333333"/>
    <n v="7.6479999999999997"/>
    <n v="0"/>
    <n v="20"/>
    <s v="BASE DE DATOS"/>
    <m/>
  </r>
  <r>
    <s v="20"/>
    <x v="8"/>
    <s v="ELOR"/>
    <s v="51017302"/>
    <s v="51017302"/>
    <x v="4"/>
    <s v="Turbina 1"/>
    <s v="S"/>
    <n v="1.4379999999999999"/>
    <n v="1.4"/>
    <n v="105.09"/>
    <n v="476.21300000000002"/>
    <n v="581.303"/>
    <n v="0"/>
    <n v="692.56"/>
    <n v="0"/>
    <m/>
    <m/>
    <x v="0"/>
    <s v="ELOR51017302Turbina 1HI"/>
    <s v="Electro Oriente S. A."/>
    <x v="5"/>
    <x v="5"/>
    <s v="C. H. Quanda"/>
    <x v="157"/>
    <x v="4"/>
    <x v="4"/>
    <x v="255"/>
    <x v="1"/>
    <s v="Instalado"/>
    <s v="Operativo"/>
    <s v="Distribuidora"/>
    <x v="0"/>
    <x v="1"/>
    <x v="0"/>
    <x v="0"/>
    <s v="Estatal"/>
    <s v="CAJAMARCA"/>
    <s v="CAJAMARCA"/>
    <s v="SAN IGNACIO"/>
    <s v="SON JOSÉ DE LOURDES"/>
    <n v="0"/>
    <x v="7"/>
    <n v="0"/>
    <x v="1"/>
    <s v="-"/>
    <x v="0"/>
    <x v="0"/>
    <n v="581.303"/>
    <n v="0.58130300000000001"/>
    <m/>
    <n v="0.11983333333333333"/>
    <n v="0.11666666666666665"/>
    <n v="7.6479999999999997"/>
    <n v="0"/>
    <n v="20"/>
    <s v="BASE DE DATOS"/>
    <m/>
  </r>
  <r>
    <s v="20"/>
    <x v="8"/>
    <s v="ELOR"/>
    <s v="51017302"/>
    <s v="51017302"/>
    <x v="4"/>
    <s v="Turbina 2"/>
    <s v="S"/>
    <n v="1.4379999999999999"/>
    <n v="1.4"/>
    <n v="103.837"/>
    <n v="470.53199999999998"/>
    <n v="574.36900000000003"/>
    <n v="0"/>
    <n v="683.48"/>
    <n v="0"/>
    <m/>
    <m/>
    <x v="0"/>
    <s v="ELOR51017302Turbina 2HI"/>
    <s v="Electro Oriente S. A."/>
    <x v="5"/>
    <x v="5"/>
    <s v="C. H. Quanda"/>
    <x v="157"/>
    <x v="4"/>
    <x v="4"/>
    <x v="256"/>
    <x v="1"/>
    <s v="Instalado"/>
    <s v="Operativo"/>
    <s v="Distribuidora"/>
    <x v="0"/>
    <x v="1"/>
    <x v="0"/>
    <x v="0"/>
    <s v="Estatal"/>
    <s v="CAJAMARCA"/>
    <s v="CAJAMARCA"/>
    <s v="SAN IGNACIO"/>
    <s v="SON JOSÉ DE LOURDES"/>
    <n v="0"/>
    <x v="7"/>
    <n v="0"/>
    <x v="1"/>
    <s v="-"/>
    <x v="0"/>
    <x v="0"/>
    <n v="574.36900000000003"/>
    <n v="0.57436900000000002"/>
    <m/>
    <n v="0.11983333333333333"/>
    <n v="0.11666666666666665"/>
    <n v="7.6479999999999997"/>
    <n v="0"/>
    <n v="20"/>
    <s v="BASE DE DATOS"/>
    <m/>
  </r>
  <r>
    <s v="20"/>
    <x v="8"/>
    <s v="ELOR"/>
    <s v="31077997"/>
    <s v="31077997"/>
    <x v="4"/>
    <s v="Turbina 1"/>
    <s v="S"/>
    <n v="1.2529999999999999"/>
    <n v="1.1499999999999999"/>
    <n v="91.659000000000006"/>
    <n v="375.35199999999998"/>
    <n v="467.01100000000002"/>
    <n v="0"/>
    <n v="720"/>
    <n v="0"/>
    <m/>
    <m/>
    <x v="0"/>
    <s v="ELOR31077997Turbina 1HI"/>
    <s v="Electro Oriente S. A."/>
    <x v="5"/>
    <x v="5"/>
    <s v="C. H. Caclic"/>
    <x v="158"/>
    <x v="4"/>
    <x v="4"/>
    <x v="255"/>
    <x v="1"/>
    <s v="Instalado"/>
    <s v="Operativo"/>
    <s v="Distribuidora"/>
    <x v="0"/>
    <x v="0"/>
    <x v="0"/>
    <x v="0"/>
    <s v="Estatal"/>
    <s v="AMAZONAS"/>
    <s v="AMAZONAS"/>
    <s v="LUYA"/>
    <s v="LUYA"/>
    <n v="0"/>
    <x v="7"/>
    <n v="0"/>
    <x v="0"/>
    <n v="0"/>
    <x v="0"/>
    <x v="0"/>
    <n v="467.01100000000002"/>
    <n v="0.46701100000000001"/>
    <m/>
    <n v="0.10441666666666666"/>
    <n v="9.5833333333333326E-2"/>
    <n v="7.6479999999999997"/>
    <n v="-5.6843418860808015E-14"/>
    <n v="20"/>
    <s v="BASE DE DATOS"/>
    <m/>
  </r>
  <r>
    <s v="20"/>
    <x v="8"/>
    <s v="ELOR"/>
    <s v="31077997"/>
    <s v="31077997"/>
    <x v="4"/>
    <s v="Turbina 2"/>
    <s v="N"/>
    <n v="1.2529999999999999"/>
    <n v="0"/>
    <n v="0"/>
    <n v="0"/>
    <n v="0"/>
    <n v="0"/>
    <n v="0"/>
    <n v="0"/>
    <m/>
    <m/>
    <x v="0"/>
    <s v="ELOR31077997Turbina 2HI"/>
    <s v="Electro Oriente S. A."/>
    <x v="5"/>
    <x v="5"/>
    <s v="C. H. Caclic"/>
    <x v="158"/>
    <x v="4"/>
    <x v="4"/>
    <x v="256"/>
    <x v="1"/>
    <s v="Instalado"/>
    <s v="Operativo"/>
    <s v="Distribuidora"/>
    <x v="0"/>
    <x v="0"/>
    <x v="0"/>
    <x v="0"/>
    <s v="Estatal"/>
    <s v="AMAZONAS"/>
    <s v="AMAZONAS"/>
    <s v="LUYA"/>
    <s v="LUYA"/>
    <n v="0"/>
    <x v="7"/>
    <n v="0"/>
    <x v="0"/>
    <n v="0"/>
    <x v="0"/>
    <x v="0"/>
    <n v="0"/>
    <n v="0"/>
    <m/>
    <n v="0.10441666666666666"/>
    <n v="0"/>
    <n v="7.6479999999999997"/>
    <n v="0"/>
    <n v="20"/>
    <s v="BASE DE DATOS"/>
    <m/>
  </r>
  <r>
    <s v="20"/>
    <x v="8"/>
    <s v="ELOR"/>
    <s v="31077997"/>
    <s v="31077997"/>
    <x v="4"/>
    <s v="Turbina 3"/>
    <s v="S"/>
    <n v="1.2529999999999999"/>
    <n v="1.1499999999999999"/>
    <n v="92.85"/>
    <n v="382.15600000000001"/>
    <n v="475.00599999999997"/>
    <n v="1.6"/>
    <n v="718.39"/>
    <n v="0"/>
    <m/>
    <m/>
    <x v="0"/>
    <s v="ELOR31077997Turbina 3HI"/>
    <s v="Electro Oriente S. A."/>
    <x v="5"/>
    <x v="5"/>
    <s v="C. H. Caclic"/>
    <x v="158"/>
    <x v="4"/>
    <x v="4"/>
    <x v="258"/>
    <x v="1"/>
    <s v="Instalado"/>
    <s v="Operativo"/>
    <s v="Distribuidora"/>
    <x v="0"/>
    <x v="0"/>
    <x v="0"/>
    <x v="0"/>
    <s v="Estatal"/>
    <s v="AMAZONAS"/>
    <s v="AMAZONAS"/>
    <s v="LUYA"/>
    <s v="LUYA"/>
    <n v="0"/>
    <x v="7"/>
    <n v="0"/>
    <x v="0"/>
    <n v="0"/>
    <x v="0"/>
    <x v="0"/>
    <n v="475.00599999999997"/>
    <n v="0.47500599999999998"/>
    <m/>
    <n v="0.10441666666666666"/>
    <n v="9.5833333333333326E-2"/>
    <n v="7.6479999999999997"/>
    <n v="0"/>
    <n v="20"/>
    <s v="BASE DE DATOS"/>
    <m/>
  </r>
  <r>
    <s v="20"/>
    <x v="8"/>
    <s v="ELOR"/>
    <s v="31077997"/>
    <s v="31077997"/>
    <x v="4"/>
    <s v="Turbina 4"/>
    <s v="S"/>
    <n v="1.2529999999999999"/>
    <n v="1.1499999999999999"/>
    <n v="91.537000000000006"/>
    <n v="364.22899999999998"/>
    <n v="455.76600000000002"/>
    <n v="1"/>
    <n v="718"/>
    <n v="0"/>
    <m/>
    <m/>
    <x v="0"/>
    <s v="ELOR31077997Turbina 4HI"/>
    <s v="Electro Oriente S. A."/>
    <x v="5"/>
    <x v="5"/>
    <s v="C. H. Caclic"/>
    <x v="158"/>
    <x v="4"/>
    <x v="4"/>
    <x v="257"/>
    <x v="1"/>
    <s v="Instalado"/>
    <s v="Operativo"/>
    <s v="Distribuidora"/>
    <x v="0"/>
    <x v="0"/>
    <x v="0"/>
    <x v="0"/>
    <s v="Estatal"/>
    <s v="AMAZONAS"/>
    <s v="AMAZONAS"/>
    <s v="LUYA"/>
    <s v="LUYA"/>
    <n v="0"/>
    <x v="7"/>
    <n v="0"/>
    <x v="0"/>
    <n v="0"/>
    <x v="0"/>
    <x v="0"/>
    <n v="455.76600000000002"/>
    <n v="0.455766"/>
    <m/>
    <n v="0.10441666666666666"/>
    <n v="9.5833333333333326E-2"/>
    <n v="7.6479999999999997"/>
    <n v="-5.6843418860808015E-14"/>
    <n v="20"/>
    <s v="BASE DE DATOS"/>
    <m/>
  </r>
  <r>
    <s v="20"/>
    <x v="8"/>
    <s v="ELOR"/>
    <s v="41027393"/>
    <s v="41027393"/>
    <x v="4"/>
    <s v="T-1"/>
    <s v="N"/>
    <n v="0.2"/>
    <n v="0"/>
    <n v="0"/>
    <n v="0"/>
    <n v="0"/>
    <n v="0"/>
    <n v="0"/>
    <n v="0"/>
    <m/>
    <m/>
    <x v="0"/>
    <s v="ELOR41027393T-1HI"/>
    <s v="Electro Oriente S. A."/>
    <x v="5"/>
    <x v="5"/>
    <s v="C. H. Pucara"/>
    <x v="159"/>
    <x v="4"/>
    <x v="4"/>
    <x v="229"/>
    <x v="1"/>
    <s v="Instalado"/>
    <s v="Operativo"/>
    <s v="Distribuidora"/>
    <x v="0"/>
    <x v="1"/>
    <x v="0"/>
    <x v="0"/>
    <s v="Estatal"/>
    <s v="CAJAMARCA"/>
    <s v="CAJAMARCA"/>
    <s v="JAEN"/>
    <s v="JAEN"/>
    <n v="0"/>
    <x v="7"/>
    <n v="0"/>
    <x v="0"/>
    <n v="0"/>
    <x v="0"/>
    <x v="0"/>
    <n v="0"/>
    <n v="0"/>
    <m/>
    <n v="1.6666666666666666E-2"/>
    <n v="1.4999999999999999E-2"/>
    <n v="7.6479999999999997"/>
    <n v="0"/>
    <n v="20"/>
    <s v="BASE DE DATOS"/>
    <m/>
  </r>
  <r>
    <s v="20"/>
    <x v="8"/>
    <s v="ELOR"/>
    <s v="41027393"/>
    <s v="41027393"/>
    <x v="4"/>
    <s v="T-2"/>
    <s v="S"/>
    <n v="0.2"/>
    <n v="0.18"/>
    <n v="15.15"/>
    <n v="70.248999999999995"/>
    <n v="85.399000000000001"/>
    <n v="0"/>
    <n v="430"/>
    <n v="0"/>
    <m/>
    <m/>
    <x v="0"/>
    <s v="ELOR41027393T-2HI"/>
    <s v="Electro Oriente S. A."/>
    <x v="5"/>
    <x v="5"/>
    <s v="C. H. Pucara"/>
    <x v="159"/>
    <x v="4"/>
    <x v="4"/>
    <x v="259"/>
    <x v="1"/>
    <s v="Instalado"/>
    <s v="Operativo"/>
    <s v="Distribuidora"/>
    <x v="0"/>
    <x v="1"/>
    <x v="0"/>
    <x v="0"/>
    <s v="Estatal"/>
    <s v="CAJAMARCA"/>
    <s v="CAJAMARCA"/>
    <s v="JAEN"/>
    <s v="JAEN"/>
    <n v="0"/>
    <x v="7"/>
    <n v="0"/>
    <x v="0"/>
    <n v="0"/>
    <x v="0"/>
    <x v="0"/>
    <n v="85.399000000000001"/>
    <n v="8.5399000000000003E-2"/>
    <m/>
    <n v="1.6666666666666666E-2"/>
    <n v="1.4999999999999999E-2"/>
    <n v="7.6479999999999997"/>
    <n v="0"/>
    <n v="20"/>
    <s v="BASE DE DATOS"/>
    <m/>
  </r>
  <r>
    <s v="20"/>
    <x v="8"/>
    <s v="ELOR"/>
    <s v="31024193"/>
    <s v="31024193"/>
    <x v="4"/>
    <s v="1"/>
    <s v="S"/>
    <n v="3.3"/>
    <n v="3.3"/>
    <n v="331.04899999999998"/>
    <n v="834.53599999999994"/>
    <n v="1165.585"/>
    <n v="4"/>
    <n v="418.15"/>
    <n v="3"/>
    <m/>
    <m/>
    <x v="0"/>
    <s v="ELOR310241931HI"/>
    <s v="Electro Oriente S. A."/>
    <x v="5"/>
    <x v="5"/>
    <s v="C. H. El Gera"/>
    <x v="160"/>
    <x v="4"/>
    <x v="4"/>
    <x v="44"/>
    <x v="1"/>
    <s v="Instalado"/>
    <s v="Operativo"/>
    <s v="Distribuidora"/>
    <x v="0"/>
    <x v="1"/>
    <x v="0"/>
    <x v="0"/>
    <s v="Estatal"/>
    <s v="SAN MARTÍN"/>
    <s v="SAN MARTÍN"/>
    <s v="MOYOBAMBA"/>
    <s v="JEPELACIO"/>
    <n v="0"/>
    <x v="7"/>
    <n v="0"/>
    <x v="0"/>
    <n v="0"/>
    <x v="0"/>
    <x v="0"/>
    <n v="1165.585"/>
    <n v="1.1655850000000001"/>
    <m/>
    <n v="0.27499999999999997"/>
    <n v="0.27499999999999997"/>
    <n v="7.6479999999999997"/>
    <n v="0"/>
    <n v="20"/>
    <s v="BASE DE DATOS"/>
    <m/>
  </r>
  <r>
    <s v="20"/>
    <x v="8"/>
    <s v="ELOR"/>
    <s v="31024193"/>
    <s v="31024193"/>
    <x v="4"/>
    <s v="2"/>
    <s v="S"/>
    <n v="3.3"/>
    <n v="3.3"/>
    <n v="328.13"/>
    <n v="828.60500000000002"/>
    <n v="1156.7349999999999"/>
    <n v="3.23"/>
    <n v="423.46"/>
    <n v="3"/>
    <m/>
    <m/>
    <x v="0"/>
    <s v="ELOR310241932HI"/>
    <s v="Electro Oriente S. A."/>
    <x v="5"/>
    <x v="5"/>
    <s v="C. H. El Gera"/>
    <x v="160"/>
    <x v="4"/>
    <x v="4"/>
    <x v="171"/>
    <x v="1"/>
    <s v="Instalado"/>
    <s v="Operativo"/>
    <s v="Distribuidora"/>
    <x v="0"/>
    <x v="1"/>
    <x v="0"/>
    <x v="0"/>
    <s v="Estatal"/>
    <s v="SAN MARTÍN"/>
    <s v="SAN MARTÍN"/>
    <s v="MOYOBAMBA"/>
    <s v="JEPELACIO"/>
    <n v="0"/>
    <x v="7"/>
    <n v="0"/>
    <x v="0"/>
    <n v="0"/>
    <x v="0"/>
    <x v="0"/>
    <n v="1156.7349999999999"/>
    <n v="1.1567349999999998"/>
    <m/>
    <n v="0.27499999999999997"/>
    <n v="0.27499999999999997"/>
    <n v="7.6479999999999997"/>
    <n v="2.2737367544323206E-13"/>
    <n v="20"/>
    <s v="BASE DE DATOS"/>
    <m/>
  </r>
  <r>
    <s v="20"/>
    <x v="8"/>
    <s v="ELOR"/>
    <s v="31024193"/>
    <s v="31024193"/>
    <x v="4"/>
    <s v="3"/>
    <s v="S"/>
    <n v="2.5"/>
    <n v="2"/>
    <n v="173.00200000000001"/>
    <n v="386.767"/>
    <n v="559.76900000000001"/>
    <n v="2"/>
    <n v="494.93"/>
    <n v="2"/>
    <m/>
    <m/>
    <x v="0"/>
    <s v="ELOR310241933HI"/>
    <s v="Electro Oriente S. A."/>
    <x v="5"/>
    <x v="5"/>
    <s v="C. H. El Gera"/>
    <x v="160"/>
    <x v="4"/>
    <x v="4"/>
    <x v="172"/>
    <x v="1"/>
    <s v="Instalado"/>
    <s v="Operativo"/>
    <s v="Distribuidora"/>
    <x v="0"/>
    <x v="1"/>
    <x v="0"/>
    <x v="0"/>
    <s v="Estatal"/>
    <s v="SAN MARTÍN"/>
    <s v="SAN MARTÍN"/>
    <s v="MOYOBAMBA"/>
    <s v="JEPELACIO"/>
    <n v="0"/>
    <x v="7"/>
    <n v="0"/>
    <x v="0"/>
    <n v="0"/>
    <x v="0"/>
    <x v="0"/>
    <n v="559.76900000000001"/>
    <n v="0.55976899999999996"/>
    <m/>
    <n v="0.20833333333333334"/>
    <n v="0.16666666666666666"/>
    <n v="7.6479999999999997"/>
    <n v="0"/>
    <n v="20"/>
    <s v="BASE DE DATOS"/>
    <m/>
  </r>
  <r>
    <s v="20"/>
    <x v="8"/>
    <s v="ELOR"/>
    <s v="31024293"/>
    <s v="31024293"/>
    <x v="4"/>
    <s v="G1"/>
    <s v="N"/>
    <n v="0.4"/>
    <n v="0"/>
    <n v="0"/>
    <n v="0"/>
    <n v="0"/>
    <n v="0"/>
    <n v="0"/>
    <n v="0"/>
    <m/>
    <m/>
    <x v="0"/>
    <s v="ELOR31024293G1HI"/>
    <s v="Electro Oriente S. A."/>
    <x v="5"/>
    <x v="5"/>
    <s v="C.H. Shitarayacu"/>
    <x v="161"/>
    <x v="4"/>
    <x v="4"/>
    <x v="13"/>
    <x v="1"/>
    <s v="Instalado"/>
    <s v="Inoperativo"/>
    <s v="Distribuidora"/>
    <x v="0"/>
    <x v="1"/>
    <x v="0"/>
    <x v="0"/>
    <s v="Estatal"/>
    <s v="SAN MARTÍN"/>
    <s v="SAN MARTÍN"/>
    <s v="MARISCAL CACERES"/>
    <s v="PACHIZA"/>
    <n v="0"/>
    <x v="7"/>
    <n v="0"/>
    <x v="0"/>
    <n v="0"/>
    <x v="0"/>
    <x v="0"/>
    <n v="0"/>
    <n v="0"/>
    <m/>
    <n v="3.3333333333333333E-2"/>
    <n v="2.0833333333333332E-2"/>
    <n v="7.6479999999999997"/>
    <n v="0"/>
    <n v="20"/>
    <s v="BASE DE DATOS"/>
    <m/>
  </r>
  <r>
    <s v="20"/>
    <x v="8"/>
    <s v="ELOR"/>
    <s v="31024293"/>
    <s v="31024293"/>
    <x v="4"/>
    <s v="G2"/>
    <s v="S"/>
    <n v="0.4"/>
    <n v="0.25"/>
    <n v="4.0590000000000002"/>
    <n v="0.26300000000000001"/>
    <n v="4.3220000000000001"/>
    <n v="0"/>
    <n v="36"/>
    <n v="0"/>
    <m/>
    <m/>
    <x v="0"/>
    <s v="ELOR31024293G2HI"/>
    <s v="Electro Oriente S. A."/>
    <x v="5"/>
    <x v="5"/>
    <s v="C.H. Shitarayacu"/>
    <x v="161"/>
    <x v="4"/>
    <x v="4"/>
    <x v="14"/>
    <x v="1"/>
    <s v="Instalado"/>
    <s v="Operativo"/>
    <s v="Distribuidora"/>
    <x v="0"/>
    <x v="1"/>
    <x v="0"/>
    <x v="0"/>
    <s v="Estatal"/>
    <s v="SAN MARTÍN"/>
    <s v="SAN MARTÍN"/>
    <s v="MARISCAL CACERES"/>
    <s v="PACHIZA"/>
    <n v="0"/>
    <x v="7"/>
    <n v="0"/>
    <x v="0"/>
    <n v="0"/>
    <x v="0"/>
    <x v="0"/>
    <n v="4.3220000000000001"/>
    <n v="4.3220000000000003E-3"/>
    <m/>
    <n v="3.3333333333333333E-2"/>
    <n v="2.0833333333333332E-2"/>
    <n v="7.6479999999999997"/>
    <n v="0"/>
    <n v="20"/>
    <s v="BASE DE DATOS"/>
    <m/>
  </r>
  <r>
    <s v="20"/>
    <x v="8"/>
    <s v="ELOR"/>
    <s v="41113900"/>
    <s v="41113900"/>
    <x v="4"/>
    <s v="Grupo 1"/>
    <s v="S"/>
    <n v="0.06"/>
    <n v="0"/>
    <n v="0"/>
    <n v="0"/>
    <n v="0"/>
    <n v="0"/>
    <n v="0"/>
    <n v="0"/>
    <m/>
    <m/>
    <x v="0"/>
    <s v="ELOR41113900Grupo 1HI"/>
    <s v="Electro Oriente S. A."/>
    <x v="5"/>
    <x v="5"/>
    <s v="C. H. Tabaconas"/>
    <x v="162"/>
    <x v="4"/>
    <x v="4"/>
    <x v="44"/>
    <x v="1"/>
    <s v="Instalado"/>
    <s v="Operativo"/>
    <s v="Distribuidora"/>
    <x v="0"/>
    <x v="0"/>
    <x v="0"/>
    <x v="0"/>
    <s v="Estatal"/>
    <s v="CAJAMARCA"/>
    <s v="CAJAMARCA"/>
    <s v="SAN IGNACIO"/>
    <s v="TABACONAS"/>
    <n v="0"/>
    <x v="7"/>
    <n v="0"/>
    <x v="0"/>
    <n v="0"/>
    <x v="0"/>
    <x v="0"/>
    <n v="0"/>
    <n v="0"/>
    <m/>
    <n v="5.0000000000000001E-3"/>
    <n v="0"/>
    <n v="7.6479999999999997"/>
    <n v="0"/>
    <n v="20"/>
    <s v="BASE DE DATOS"/>
    <m/>
  </r>
  <r>
    <s v="20"/>
    <x v="8"/>
    <s v="ELOR"/>
    <s v="41113900"/>
    <s v="41113900"/>
    <x v="4"/>
    <s v="Grupo 2"/>
    <s v="S"/>
    <n v="0.06"/>
    <n v="0"/>
    <n v="0"/>
    <n v="0"/>
    <n v="0"/>
    <n v="0"/>
    <n v="0"/>
    <n v="0"/>
    <m/>
    <m/>
    <x v="0"/>
    <s v="ELOR41113900Grupo 2HI"/>
    <s v="Electro Oriente S. A."/>
    <x v="5"/>
    <x v="5"/>
    <s v="C. H. Tabaconas"/>
    <x v="162"/>
    <x v="4"/>
    <x v="4"/>
    <x v="171"/>
    <x v="1"/>
    <s v="Instalado"/>
    <s v="Operativo"/>
    <s v="Distribuidora"/>
    <x v="0"/>
    <x v="0"/>
    <x v="0"/>
    <x v="0"/>
    <s v="Estatal"/>
    <s v="CAJAMARCA"/>
    <s v="CAJAMARCA"/>
    <s v="SAN IGNACIO"/>
    <s v="TABACONAS"/>
    <n v="0"/>
    <x v="7"/>
    <n v="0"/>
    <x v="0"/>
    <n v="0"/>
    <x v="0"/>
    <x v="0"/>
    <n v="0"/>
    <n v="0"/>
    <m/>
    <n v="5.0000000000000001E-3"/>
    <n v="0"/>
    <n v="7.6479999999999997"/>
    <n v="0"/>
    <n v="20"/>
    <s v="BASE DE DATOS"/>
    <m/>
  </r>
  <r>
    <s v="20"/>
    <x v="8"/>
    <s v="ELPU"/>
    <s v="51015199"/>
    <s v="51015199"/>
    <x v="4"/>
    <s v="BOVING 1"/>
    <s v="S"/>
    <n v="1.5"/>
    <n v="1.2"/>
    <n v="0"/>
    <n v="0"/>
    <n v="0"/>
    <n v="0"/>
    <n v="0"/>
    <n v="720"/>
    <m/>
    <m/>
    <x v="0"/>
    <s v="ELPU51015199BOVING 1HI"/>
    <s v="Electro Puno S.A.A."/>
    <x v="45"/>
    <x v="45"/>
    <s v="C. H. Sandia"/>
    <x v="168"/>
    <x v="4"/>
    <x v="4"/>
    <x v="270"/>
    <x v="1"/>
    <s v="Instalado"/>
    <s v="Operativo"/>
    <s v="Distribuidora"/>
    <x v="0"/>
    <x v="1"/>
    <x v="0"/>
    <x v="0"/>
    <s v="Estatal"/>
    <s v="PUNO"/>
    <s v="PUNO"/>
    <s v="SANDIA"/>
    <s v="SANDIA"/>
    <n v="0"/>
    <x v="7"/>
    <n v="0"/>
    <x v="0"/>
    <n v="0"/>
    <x v="0"/>
    <x v="0"/>
    <n v="0"/>
    <n v="0"/>
    <m/>
    <n v="0.125"/>
    <n v="9.9999999999999992E-2"/>
    <n v="7.6479999999999997"/>
    <n v="0"/>
    <n v="21"/>
    <s v="BASE DE DATOS"/>
    <m/>
  </r>
  <r>
    <s v="20"/>
    <x v="8"/>
    <s v="ELPU"/>
    <s v="51015199"/>
    <s v="51015199"/>
    <x v="4"/>
    <s v="BOVING 2"/>
    <s v="S"/>
    <n v="1.5"/>
    <n v="1.2"/>
    <n v="17.28"/>
    <n v="74.66"/>
    <n v="91.94"/>
    <n v="0"/>
    <n v="188.25"/>
    <n v="531.75"/>
    <m/>
    <m/>
    <x v="0"/>
    <s v="ELPU51015199BOVING 2HI"/>
    <s v="Electro Puno S.A.A."/>
    <x v="45"/>
    <x v="45"/>
    <s v="C. H. Sandia"/>
    <x v="168"/>
    <x v="4"/>
    <x v="4"/>
    <x v="271"/>
    <x v="1"/>
    <s v="Instalado"/>
    <s v="Operativo"/>
    <s v="Distribuidora"/>
    <x v="0"/>
    <x v="1"/>
    <x v="0"/>
    <x v="0"/>
    <s v="Estatal"/>
    <s v="PUNO"/>
    <s v="PUNO"/>
    <s v="SANDIA"/>
    <s v="SANDIA"/>
    <n v="0"/>
    <x v="7"/>
    <n v="0"/>
    <x v="0"/>
    <n v="0"/>
    <x v="0"/>
    <x v="0"/>
    <n v="91.94"/>
    <n v="9.1939999999999994E-2"/>
    <m/>
    <n v="0.125"/>
    <n v="9.9999999999999992E-2"/>
    <n v="7.6479999999999997"/>
    <n v="0"/>
    <n v="21"/>
    <s v="BASE DE DATOS"/>
    <m/>
  </r>
  <r>
    <s v="20"/>
    <x v="8"/>
    <s v="ELPU"/>
    <s v="51015199"/>
    <s v="51015199"/>
    <x v="4"/>
    <s v="HYHC"/>
    <s v="S"/>
    <n v="1.5"/>
    <n v="1.29"/>
    <n v="53.72"/>
    <n v="255.97"/>
    <n v="309.69"/>
    <n v="0"/>
    <n v="502.5"/>
    <n v="217.5"/>
    <m/>
    <m/>
    <x v="0"/>
    <s v="ELPU51015199HYHCHI"/>
    <s v="Electro Puno S.A.A."/>
    <x v="45"/>
    <x v="45"/>
    <s v="C. H. Sandia"/>
    <x v="168"/>
    <x v="4"/>
    <x v="4"/>
    <x v="272"/>
    <x v="1"/>
    <s v="Instalado"/>
    <s v="Operativo"/>
    <s v="Distribuidora"/>
    <x v="0"/>
    <x v="1"/>
    <x v="0"/>
    <x v="0"/>
    <s v="Estatal"/>
    <s v="PUNO"/>
    <s v="PUNO"/>
    <s v="SANDIA"/>
    <s v="SANDIA"/>
    <n v="0"/>
    <x v="7"/>
    <n v="0"/>
    <x v="0"/>
    <n v="0"/>
    <x v="0"/>
    <x v="0"/>
    <n v="309.69"/>
    <n v="0.30969000000000002"/>
    <m/>
    <n v="0.125"/>
    <n v="0.1075"/>
    <n v="7.6479999999999997"/>
    <n v="0"/>
    <n v="21"/>
    <s v="BASE DE DATOS"/>
    <m/>
  </r>
  <r>
    <s v="20"/>
    <x v="8"/>
    <s v="ELSE"/>
    <s v="33006600"/>
    <s v="33006600"/>
    <x v="4"/>
    <s v="Grupo 1"/>
    <s v="S"/>
    <n v="0.16"/>
    <n v="0.14000000000000001"/>
    <n v="0"/>
    <n v="0"/>
    <n v="0"/>
    <n v="0"/>
    <n v="720"/>
    <n v="0"/>
    <m/>
    <m/>
    <x v="0"/>
    <s v="ELSE33006600Grupo 1HI"/>
    <s v="Electro Sur Este S. A."/>
    <x v="8"/>
    <x v="8"/>
    <s v="C. H. Huancaray"/>
    <x v="180"/>
    <x v="4"/>
    <x v="4"/>
    <x v="44"/>
    <x v="1"/>
    <s v="Instalado"/>
    <s v="Operativo"/>
    <s v="Distribuidora"/>
    <x v="0"/>
    <x v="1"/>
    <x v="0"/>
    <x v="0"/>
    <s v="Estatal"/>
    <s v="APURIMAC"/>
    <s v="APURIMAC"/>
    <s v="ANDAHUAYLAS"/>
    <s v="HUANCARAY"/>
    <n v="0"/>
    <x v="7"/>
    <n v="0"/>
    <x v="0"/>
    <n v="0"/>
    <x v="0"/>
    <x v="0"/>
    <n v="0"/>
    <n v="0"/>
    <m/>
    <n v="1.3333333333333334E-2"/>
    <n v="1.1666666666666667E-2"/>
    <n v="7.6479999999999997"/>
    <n v="0"/>
    <n v="22"/>
    <s v="BASE DE DATOS"/>
    <m/>
  </r>
  <r>
    <s v="20"/>
    <x v="8"/>
    <s v="ELSE"/>
    <s v="33006600"/>
    <s v="33006600"/>
    <x v="4"/>
    <s v="Grupo 2"/>
    <s v="S"/>
    <n v="0.42"/>
    <n v="0.41"/>
    <n v="37.145000000000003"/>
    <n v="141.15"/>
    <n v="178.29499999999999"/>
    <n v="0"/>
    <n v="720"/>
    <n v="0"/>
    <m/>
    <m/>
    <x v="0"/>
    <s v="ELSE33006600Grupo 2HI"/>
    <s v="Electro Sur Este S. A."/>
    <x v="8"/>
    <x v="8"/>
    <s v="C. H. Huancaray"/>
    <x v="180"/>
    <x v="4"/>
    <x v="4"/>
    <x v="171"/>
    <x v="1"/>
    <s v="Instalado"/>
    <s v="Operativo"/>
    <s v="Distribuidora"/>
    <x v="0"/>
    <x v="1"/>
    <x v="0"/>
    <x v="0"/>
    <s v="Estatal"/>
    <s v="APURIMAC"/>
    <s v="APURIMAC"/>
    <s v="ANDAHUAYLAS"/>
    <s v="HUANCARAY"/>
    <n v="0"/>
    <x v="7"/>
    <n v="0"/>
    <x v="0"/>
    <n v="0"/>
    <x v="0"/>
    <x v="0"/>
    <n v="178.29499999999999"/>
    <n v="0.17829499999999998"/>
    <m/>
    <n v="3.4999999999999996E-2"/>
    <n v="3.4166666666666665E-2"/>
    <n v="7.6479999999999997"/>
    <n v="2.8421709430404007E-14"/>
    <n v="22"/>
    <s v="BASE DE DATOS"/>
    <m/>
  </r>
  <r>
    <s v="20"/>
    <x v="8"/>
    <s v="ELSE"/>
    <s v="33007600"/>
    <s v="33007600"/>
    <x v="4"/>
    <s v="Grupo 1"/>
    <s v="S"/>
    <n v="0.96599999999999997"/>
    <n v="0.95"/>
    <n v="96.878"/>
    <n v="368.137"/>
    <n v="465.01600000000002"/>
    <n v="0"/>
    <n v="712"/>
    <n v="8"/>
    <m/>
    <m/>
    <x v="0"/>
    <s v="ELSE33007600Grupo 1HI"/>
    <s v="Electro Sur Este S. A."/>
    <x v="8"/>
    <x v="8"/>
    <s v="C. H. Chumbao"/>
    <x v="181"/>
    <x v="4"/>
    <x v="4"/>
    <x v="44"/>
    <x v="1"/>
    <s v="Instalado"/>
    <s v="Operativo"/>
    <s v="Distribuidora"/>
    <x v="0"/>
    <x v="1"/>
    <x v="0"/>
    <x v="0"/>
    <s v="Estatal"/>
    <s v="APURIMAC"/>
    <s v="APURIMAC"/>
    <s v="ANDAHUAYLAS"/>
    <s v="SAN JERONIMO"/>
    <n v="0"/>
    <x v="7"/>
    <n v="0"/>
    <x v="0"/>
    <n v="0"/>
    <x v="0"/>
    <x v="0"/>
    <n v="465.01600000000002"/>
    <n v="0.46501600000000004"/>
    <m/>
    <n v="8.0500000000000002E-2"/>
    <n v="7.9166666666666663E-2"/>
    <n v="7.6479999999999997"/>
    <n v="-1.0000000000331966E-3"/>
    <n v="22"/>
    <s v="BASE DE DATOS"/>
    <m/>
  </r>
  <r>
    <s v="20"/>
    <x v="8"/>
    <s v="ELSE"/>
    <s v="33007600"/>
    <s v="33007600"/>
    <x v="4"/>
    <s v="Grupo 2"/>
    <s v="S"/>
    <n v="0.96599999999999997"/>
    <n v="0.95"/>
    <n v="95.24"/>
    <n v="361.91199999999998"/>
    <n v="457.15300000000002"/>
    <n v="0"/>
    <n v="711.75"/>
    <n v="8.25"/>
    <m/>
    <m/>
    <x v="0"/>
    <s v="ELSE33007600Grupo 2HI"/>
    <s v="Electro Sur Este S. A."/>
    <x v="8"/>
    <x v="8"/>
    <s v="C. H. Chumbao"/>
    <x v="181"/>
    <x v="4"/>
    <x v="4"/>
    <x v="171"/>
    <x v="1"/>
    <s v="Instalado"/>
    <s v="Operativo"/>
    <s v="Distribuidora"/>
    <x v="0"/>
    <x v="1"/>
    <x v="0"/>
    <x v="0"/>
    <s v="Estatal"/>
    <s v="APURIMAC"/>
    <s v="APURIMAC"/>
    <s v="ANDAHUAYLAS"/>
    <s v="SAN JERONIMO"/>
    <n v="0"/>
    <x v="7"/>
    <n v="0"/>
    <x v="0"/>
    <n v="0"/>
    <x v="0"/>
    <x v="0"/>
    <n v="457.15300000000002"/>
    <n v="0.45715300000000003"/>
    <m/>
    <n v="8.0500000000000002E-2"/>
    <n v="7.9166666666666663E-2"/>
    <n v="7.6479999999999997"/>
    <n v="-1.0000000000331966E-3"/>
    <n v="22"/>
    <s v="BASE DE DATOS"/>
    <m/>
  </r>
  <r>
    <s v="20"/>
    <x v="8"/>
    <s v="ELSE"/>
    <s v="33008600"/>
    <s v="33008600"/>
    <x v="4"/>
    <s v="Grupo 1"/>
    <s v="S"/>
    <n v="0.59199999999999997"/>
    <n v="0.55000000000000004"/>
    <n v="0"/>
    <n v="0"/>
    <n v="0"/>
    <n v="720"/>
    <n v="0"/>
    <n v="0"/>
    <m/>
    <m/>
    <x v="0"/>
    <s v="ELSE33008600Grupo 1HI"/>
    <s v="Electro Sur Este S. A."/>
    <x v="8"/>
    <x v="8"/>
    <s v="C. H. Matará"/>
    <x v="182"/>
    <x v="4"/>
    <x v="4"/>
    <x v="44"/>
    <x v="1"/>
    <s v="Instalado"/>
    <s v="Operativo"/>
    <s v="Distribuidora"/>
    <x v="0"/>
    <x v="1"/>
    <x v="0"/>
    <x v="0"/>
    <s v="Estatal"/>
    <s v="APURIMAC"/>
    <s v="APURIMAC"/>
    <s v="ABANCAY"/>
    <s v="ANDAHUAYLAS"/>
    <n v="0"/>
    <x v="7"/>
    <n v="0"/>
    <x v="0"/>
    <n v="0"/>
    <x v="0"/>
    <x v="0"/>
    <n v="0"/>
    <n v="0"/>
    <m/>
    <n v="4.9333333333333333E-2"/>
    <n v="4.5833333333333337E-2"/>
    <n v="7.6479999999999997"/>
    <n v="0"/>
    <n v="22"/>
    <s v="BASE DE DATOS"/>
    <m/>
  </r>
  <r>
    <s v="20"/>
    <x v="8"/>
    <s v="ELSE"/>
    <s v="33008600"/>
    <s v="33008600"/>
    <x v="4"/>
    <s v="Grupo 2"/>
    <s v="S"/>
    <n v="0.59199999999999997"/>
    <n v="0.55000000000000004"/>
    <n v="81.244"/>
    <n v="308.72899999999998"/>
    <n v="389.97300000000001"/>
    <n v="10.75"/>
    <n v="708.75"/>
    <n v="0.5"/>
    <m/>
    <m/>
    <x v="0"/>
    <s v="ELSE33008600Grupo 2HI"/>
    <s v="Electro Sur Este S. A."/>
    <x v="8"/>
    <x v="8"/>
    <s v="C. H. Matará"/>
    <x v="182"/>
    <x v="4"/>
    <x v="4"/>
    <x v="171"/>
    <x v="1"/>
    <s v="Instalado"/>
    <s v="Operativo"/>
    <s v="Distribuidora"/>
    <x v="0"/>
    <x v="1"/>
    <x v="0"/>
    <x v="0"/>
    <s v="Estatal"/>
    <s v="APURIMAC"/>
    <s v="APURIMAC"/>
    <s v="ABANCAY"/>
    <s v="ANDAHUAYLAS"/>
    <n v="0"/>
    <x v="7"/>
    <n v="0"/>
    <x v="0"/>
    <n v="0"/>
    <x v="0"/>
    <x v="0"/>
    <n v="389.97300000000001"/>
    <n v="0.38997300000000001"/>
    <m/>
    <n v="4.9333333333333333E-2"/>
    <n v="4.3333333333333335E-2"/>
    <n v="7.6479999999999997"/>
    <n v="-5.6843418860808015E-14"/>
    <n v="22"/>
    <s v="BASE DE DATOS"/>
    <m/>
  </r>
  <r>
    <s v="20"/>
    <x v="8"/>
    <s v="ELSE"/>
    <s v="33008600"/>
    <s v="33008600"/>
    <x v="4"/>
    <s v="Grupo 3"/>
    <s v="S"/>
    <n v="0.42"/>
    <n v="0.4"/>
    <n v="59.866999999999997"/>
    <n v="227.49299999999999"/>
    <n v="287.36"/>
    <n v="13.25"/>
    <n v="706"/>
    <n v="0.75"/>
    <m/>
    <m/>
    <x v="0"/>
    <s v="ELSE33008600Grupo 3HI"/>
    <s v="Electro Sur Este S. A."/>
    <x v="8"/>
    <x v="8"/>
    <s v="C. H. Matará"/>
    <x v="182"/>
    <x v="4"/>
    <x v="4"/>
    <x v="172"/>
    <x v="1"/>
    <s v="Instalado"/>
    <s v="Operativo"/>
    <s v="Distribuidora"/>
    <x v="0"/>
    <x v="1"/>
    <x v="0"/>
    <x v="0"/>
    <s v="Estatal"/>
    <s v="APURIMAC"/>
    <s v="APURIMAC"/>
    <s v="ABANCAY"/>
    <s v="ANDAHUAYLAS"/>
    <n v="0"/>
    <x v="7"/>
    <n v="0"/>
    <x v="0"/>
    <n v="0"/>
    <x v="0"/>
    <x v="0"/>
    <n v="287.36"/>
    <n v="0.28736"/>
    <m/>
    <n v="3.4999999999999996E-2"/>
    <n v="3.3333333333333333E-2"/>
    <n v="7.6479999999999997"/>
    <n v="0"/>
    <n v="22"/>
    <s v="BASE DE DATOS"/>
    <m/>
  </r>
  <r>
    <s v="20"/>
    <x v="8"/>
    <s v="ELSE"/>
    <s v="33009600"/>
    <s v="33009600"/>
    <x v="4"/>
    <s v="Francis I"/>
    <s v="S"/>
    <n v="0.2"/>
    <n v="0.2"/>
    <n v="26.361999999999998"/>
    <n v="100.176"/>
    <n v="126.538"/>
    <n v="0"/>
    <n v="716.75"/>
    <n v="3.25"/>
    <m/>
    <m/>
    <x v="0"/>
    <s v="ELSE33009600Francis IHI"/>
    <s v="Electro Sur Este S. A."/>
    <x v="8"/>
    <x v="8"/>
    <s v="C. H. Vilcabamba"/>
    <x v="183"/>
    <x v="4"/>
    <x v="4"/>
    <x v="284"/>
    <x v="1"/>
    <s v="Instalado"/>
    <s v="Operativo"/>
    <s v="Distribuidora"/>
    <x v="0"/>
    <x v="1"/>
    <x v="0"/>
    <x v="0"/>
    <s v="Estatal"/>
    <s v="APURIMAC"/>
    <s v="APURIMAC"/>
    <s v="GRAU"/>
    <s v="VILCABAMBA"/>
    <n v="0"/>
    <x v="7"/>
    <n v="0"/>
    <x v="0"/>
    <n v="0"/>
    <x v="0"/>
    <x v="0"/>
    <n v="126.538"/>
    <n v="0.12653799999999998"/>
    <m/>
    <n v="1.6666666666666666E-2"/>
    <n v="1.6666666666666666E-2"/>
    <n v="7.6479999999999997"/>
    <n v="0"/>
    <n v="22"/>
    <s v="BASE DE DATOS"/>
    <m/>
  </r>
  <r>
    <s v="20"/>
    <x v="8"/>
    <s v="ELSE"/>
    <s v="33009600"/>
    <s v="33009600"/>
    <x v="4"/>
    <s v="Francis II"/>
    <s v="S"/>
    <n v="0.2"/>
    <n v="0.2"/>
    <n v="24.268000000000001"/>
    <n v="92.216999999999999"/>
    <n v="116.485"/>
    <n v="0"/>
    <n v="662.5"/>
    <n v="57.5"/>
    <m/>
    <m/>
    <x v="0"/>
    <s v="ELSE33009600Francis IIHI"/>
    <s v="Electro Sur Este S. A."/>
    <x v="8"/>
    <x v="8"/>
    <s v="C. H. Vilcabamba"/>
    <x v="183"/>
    <x v="4"/>
    <x v="4"/>
    <x v="285"/>
    <x v="1"/>
    <s v="Instalado"/>
    <s v="Operativo"/>
    <s v="Distribuidora"/>
    <x v="0"/>
    <x v="1"/>
    <x v="0"/>
    <x v="0"/>
    <s v="Estatal"/>
    <s v="APURIMAC"/>
    <s v="APURIMAC"/>
    <s v="GRAU"/>
    <s v="VILCABAMBA"/>
    <n v="0"/>
    <x v="7"/>
    <n v="0"/>
    <x v="0"/>
    <n v="0"/>
    <x v="0"/>
    <x v="0"/>
    <n v="116.485"/>
    <n v="0.11648500000000001"/>
    <m/>
    <n v="1.6666666666666666E-2"/>
    <n v="1.6666666666666666E-2"/>
    <n v="7.6479999999999997"/>
    <n v="0"/>
    <n v="22"/>
    <s v="BASE DE DATOS"/>
    <m/>
  </r>
  <r>
    <s v="20"/>
    <x v="8"/>
    <s v="ELSE"/>
    <s v="33010600"/>
    <s v="33010600"/>
    <x v="4"/>
    <s v="Pelton"/>
    <s v="S"/>
    <n v="1.6"/>
    <n v="1.5"/>
    <n v="0"/>
    <n v="0"/>
    <n v="0"/>
    <n v="0"/>
    <n v="0"/>
    <n v="720"/>
    <m/>
    <m/>
    <x v="0"/>
    <s v="ELSE33010600PeltonHI"/>
    <s v="Electro Sur Este S. A."/>
    <x v="8"/>
    <x v="8"/>
    <s v="C. H. Mancahuara"/>
    <x v="184"/>
    <x v="4"/>
    <x v="4"/>
    <x v="286"/>
    <x v="1"/>
    <s v="Instalado"/>
    <s v="Operativo"/>
    <s v="Distribuidora"/>
    <x v="0"/>
    <x v="1"/>
    <x v="0"/>
    <x v="0"/>
    <s v="Estatal"/>
    <s v="APURIMAC"/>
    <s v="APURIMAC"/>
    <s v="GRAU"/>
    <s v="CURASCO"/>
    <n v="0"/>
    <x v="7"/>
    <n v="0"/>
    <x v="0"/>
    <n v="0"/>
    <x v="0"/>
    <x v="0"/>
    <n v="0"/>
    <n v="0"/>
    <m/>
    <n v="0.13333333333333333"/>
    <n v="0.125"/>
    <n v="7.6479999999999997"/>
    <n v="0"/>
    <n v="22"/>
    <s v="BASE DE DATOS"/>
    <m/>
  </r>
  <r>
    <s v="20"/>
    <x v="8"/>
    <s v="ELSE"/>
    <s v="33010600"/>
    <s v="33010600"/>
    <x v="4"/>
    <s v="Pelton 2"/>
    <s v="S"/>
    <n v="1.6"/>
    <n v="1.5"/>
    <n v="99.69"/>
    <n v="378.82100000000003"/>
    <n v="478.51100000000002"/>
    <n v="0"/>
    <n v="719.25"/>
    <n v="0.75"/>
    <m/>
    <m/>
    <x v="0"/>
    <s v="ELSE33010600Pelton 2HI"/>
    <s v="Electro Sur Este S. A."/>
    <x v="8"/>
    <x v="8"/>
    <s v="C. H. Mancahuara"/>
    <x v="184"/>
    <x v="4"/>
    <x v="4"/>
    <x v="287"/>
    <x v="1"/>
    <s v="Instalado"/>
    <s v="Operativo"/>
    <s v="Distribuidora"/>
    <x v="0"/>
    <x v="1"/>
    <x v="0"/>
    <x v="0"/>
    <s v="Estatal"/>
    <s v="APURIMAC"/>
    <s v="APURIMAC"/>
    <s v="GRAU"/>
    <s v="CURASCO"/>
    <n v="0"/>
    <x v="7"/>
    <n v="0"/>
    <x v="0"/>
    <n v="0"/>
    <x v="0"/>
    <x v="0"/>
    <n v="478.51100000000002"/>
    <n v="0.47851100000000002"/>
    <m/>
    <n v="0.13333333333333333"/>
    <n v="0.125"/>
    <n v="7.6479999999999997"/>
    <n v="0"/>
    <n v="22"/>
    <s v="BASE DE DATOS"/>
    <m/>
  </r>
  <r>
    <s v="20"/>
    <x v="8"/>
    <s v="ELSE"/>
    <s v="00400000"/>
    <s v="00400000"/>
    <x v="4"/>
    <s v="Grupo 1"/>
    <s v="S"/>
    <n v="0.312"/>
    <n v="0.28999999999999998"/>
    <n v="33.94"/>
    <n v="128.97300000000001"/>
    <n v="162.91300000000001"/>
    <n v="0"/>
    <n v="709"/>
    <n v="11"/>
    <m/>
    <m/>
    <x v="0"/>
    <s v="ELSE00400000Grupo 1HI"/>
    <s v="Electro Sur Este S. A."/>
    <x v="8"/>
    <x v="8"/>
    <s v="C. H. Hercca"/>
    <x v="185"/>
    <x v="4"/>
    <x v="4"/>
    <x v="44"/>
    <x v="1"/>
    <s v="Instalado"/>
    <s v="Operativo"/>
    <s v="Distribuidora"/>
    <x v="0"/>
    <x v="1"/>
    <x v="0"/>
    <x v="0"/>
    <s v="Estatal"/>
    <s v="CUSCO"/>
    <s v="CUSCO"/>
    <s v="CANCHIS"/>
    <s v="SICUANI"/>
    <n v="0"/>
    <x v="7"/>
    <n v="0"/>
    <x v="0"/>
    <n v="0"/>
    <x v="0"/>
    <x v="0"/>
    <n v="162.91300000000001"/>
    <n v="0.162913"/>
    <m/>
    <n v="2.5999999999999999E-2"/>
    <n v="2.2500000000000003E-2"/>
    <n v="7.6479999999999997"/>
    <n v="0"/>
    <n v="22"/>
    <s v="BASE DE DATOS"/>
    <m/>
  </r>
  <r>
    <s v="20"/>
    <x v="8"/>
    <s v="ELSE"/>
    <s v="00400000"/>
    <s v="00400000"/>
    <x v="4"/>
    <s v="Grupo 2"/>
    <s v="S"/>
    <n v="0.312"/>
    <n v="0.27"/>
    <n v="33.75"/>
    <n v="128.249"/>
    <n v="161.99799999999999"/>
    <n v="0"/>
    <n v="704.75"/>
    <n v="15.25"/>
    <m/>
    <m/>
    <x v="0"/>
    <s v="ELSE00400000Grupo 2HI"/>
    <s v="Electro Sur Este S. A."/>
    <x v="8"/>
    <x v="8"/>
    <s v="C. H. Hercca"/>
    <x v="185"/>
    <x v="4"/>
    <x v="4"/>
    <x v="171"/>
    <x v="1"/>
    <s v="Instalado"/>
    <s v="Operativo"/>
    <s v="Distribuidora"/>
    <x v="0"/>
    <x v="1"/>
    <x v="0"/>
    <x v="0"/>
    <s v="Estatal"/>
    <s v="CUSCO"/>
    <s v="CUSCO"/>
    <s v="CANCHIS"/>
    <s v="SICUANI"/>
    <n v="0"/>
    <x v="7"/>
    <n v="0"/>
    <x v="0"/>
    <n v="0"/>
    <x v="0"/>
    <x v="0"/>
    <n v="161.99799999999999"/>
    <n v="0.161998"/>
    <m/>
    <n v="2.5999999999999999E-2"/>
    <n v="2.4166666666666666E-2"/>
    <n v="7.6479999999999997"/>
    <n v="1.0000000000047748E-3"/>
    <n v="22"/>
    <s v="BASE DE DATOS"/>
    <m/>
  </r>
  <r>
    <s v="20"/>
    <x v="8"/>
    <s v="ELSE"/>
    <s v="00400000"/>
    <s v="00400000"/>
    <x v="4"/>
    <s v="Grupo 3"/>
    <s v="S"/>
    <n v="0.41599999999999998"/>
    <n v="0.41"/>
    <n v="60.805999999999997"/>
    <n v="231.06200000000001"/>
    <n v="291.86799999999999"/>
    <n v="0"/>
    <n v="705.25"/>
    <n v="14.75"/>
    <m/>
    <m/>
    <x v="0"/>
    <s v="ELSE00400000Grupo 3HI"/>
    <s v="Electro Sur Este S. A."/>
    <x v="8"/>
    <x v="8"/>
    <s v="C. H. Hercca"/>
    <x v="185"/>
    <x v="4"/>
    <x v="4"/>
    <x v="172"/>
    <x v="1"/>
    <s v="Instalado"/>
    <s v="Operativo"/>
    <s v="Distribuidora"/>
    <x v="0"/>
    <x v="1"/>
    <x v="0"/>
    <x v="0"/>
    <s v="Estatal"/>
    <s v="CUSCO"/>
    <s v="CUSCO"/>
    <s v="CANCHIS"/>
    <s v="SICUANI"/>
    <n v="0"/>
    <x v="7"/>
    <n v="0"/>
    <x v="0"/>
    <n v="0"/>
    <x v="0"/>
    <x v="0"/>
    <n v="291.86799999999999"/>
    <n v="0.29186800000000002"/>
    <m/>
    <n v="3.4666666666666665E-2"/>
    <n v="3.4166666666666665E-2"/>
    <n v="7.6479999999999997"/>
    <n v="0"/>
    <n v="22"/>
    <s v="BASE DE DATOS"/>
    <m/>
  </r>
  <r>
    <s v="20"/>
    <x v="8"/>
    <s v="ELSE"/>
    <s v="51013098"/>
    <s v="51013098"/>
    <x v="4"/>
    <s v="Grupo 1"/>
    <s v="S"/>
    <n v="0.5"/>
    <n v="0.5"/>
    <n v="60.55"/>
    <n v="230.09"/>
    <n v="290.64"/>
    <n v="0"/>
    <n v="717.75"/>
    <n v="2.25"/>
    <m/>
    <m/>
    <x v="0"/>
    <s v="ELSE51013098Grupo 1HI"/>
    <s v="Electro Sur Este S. A."/>
    <x v="8"/>
    <x v="8"/>
    <s v="C. H. Chuyapi"/>
    <x v="186"/>
    <x v="4"/>
    <x v="4"/>
    <x v="44"/>
    <x v="1"/>
    <s v="Instalado"/>
    <s v="Operativo"/>
    <s v="Distribuidora"/>
    <x v="0"/>
    <x v="1"/>
    <x v="0"/>
    <x v="0"/>
    <s v="Estatal"/>
    <s v="CUSCO"/>
    <s v="CUSCO"/>
    <s v="LA CONVENCION"/>
    <s v="QUILLABAMBA"/>
    <n v="0"/>
    <x v="7"/>
    <n v="0"/>
    <x v="0"/>
    <n v="0"/>
    <x v="0"/>
    <x v="0"/>
    <n v="290.64"/>
    <n v="0.29064000000000001"/>
    <m/>
    <n v="4.1666666666666664E-2"/>
    <n v="4.1666666666666664E-2"/>
    <n v="7.6479999999999997"/>
    <n v="0"/>
    <n v="22"/>
    <s v="BASE DE DATOS"/>
    <m/>
  </r>
  <r>
    <s v="20"/>
    <x v="8"/>
    <s v="ELSE"/>
    <s v="51013098"/>
    <s v="51013098"/>
    <x v="4"/>
    <s v="Grupo 2"/>
    <s v="S"/>
    <n v="0.5"/>
    <n v="0.5"/>
    <n v="33.969000000000001"/>
    <n v="129.08000000000001"/>
    <n v="163.04900000000001"/>
    <n v="0"/>
    <n v="464.75"/>
    <n v="255.25"/>
    <m/>
    <m/>
    <x v="0"/>
    <s v="ELSE51013098Grupo 2HI"/>
    <s v="Electro Sur Este S. A."/>
    <x v="8"/>
    <x v="8"/>
    <s v="C. H. Chuyapi"/>
    <x v="186"/>
    <x v="4"/>
    <x v="4"/>
    <x v="171"/>
    <x v="1"/>
    <s v="Instalado"/>
    <s v="Operativo"/>
    <s v="Distribuidora"/>
    <x v="0"/>
    <x v="1"/>
    <x v="0"/>
    <x v="0"/>
    <s v="Estatal"/>
    <s v="CUSCO"/>
    <s v="CUSCO"/>
    <s v="LA CONVENCION"/>
    <s v="QUILLABAMBA"/>
    <n v="0"/>
    <x v="7"/>
    <n v="0"/>
    <x v="0"/>
    <n v="0"/>
    <x v="0"/>
    <x v="0"/>
    <n v="163.04900000000001"/>
    <n v="0.163049"/>
    <m/>
    <n v="4.1666666666666664E-2"/>
    <n v="4.1666666666666664E-2"/>
    <n v="7.6479999999999997"/>
    <n v="0"/>
    <n v="22"/>
    <s v="BASE DE DATOS"/>
    <m/>
  </r>
  <r>
    <s v="20"/>
    <x v="8"/>
    <s v="ELSE"/>
    <s v="51013098"/>
    <s v="51013098"/>
    <x v="4"/>
    <s v="Grupo 3"/>
    <s v="S"/>
    <n v="0.5"/>
    <n v="0.4"/>
    <n v="1.085"/>
    <n v="4.1219999999999999"/>
    <n v="5.2069999999999999"/>
    <n v="0"/>
    <n v="23.75"/>
    <n v="696.25"/>
    <m/>
    <m/>
    <x v="0"/>
    <s v="ELSE51013098Grupo 3HI"/>
    <s v="Electro Sur Este S. A."/>
    <x v="8"/>
    <x v="8"/>
    <s v="C. H. Chuyapi"/>
    <x v="186"/>
    <x v="4"/>
    <x v="4"/>
    <x v="172"/>
    <x v="1"/>
    <s v="Instalado"/>
    <s v="Operativo"/>
    <s v="Distribuidora"/>
    <x v="0"/>
    <x v="1"/>
    <x v="0"/>
    <x v="0"/>
    <s v="Estatal"/>
    <s v="CUSCO"/>
    <s v="CUSCO"/>
    <s v="LA CONVENCION"/>
    <s v="QUILLABAMBA"/>
    <n v="0"/>
    <x v="7"/>
    <n v="0"/>
    <x v="0"/>
    <n v="0"/>
    <x v="0"/>
    <x v="0"/>
    <n v="5.2069999999999999"/>
    <n v="5.2069999999999998E-3"/>
    <m/>
    <n v="4.1666666666666664E-2"/>
    <n v="3.3333333333333333E-2"/>
    <n v="7.6479999999999997"/>
    <n v="0"/>
    <n v="22"/>
    <s v="BASE DE DATOS"/>
    <m/>
  </r>
  <r>
    <s v="20"/>
    <x v="8"/>
    <s v="UCAYAL"/>
    <s v="33031200"/>
    <s v="33031200"/>
    <x v="4"/>
    <s v="Grupo 2"/>
    <s v="S"/>
    <n v="0.13"/>
    <n v="0.12"/>
    <n v="0"/>
    <n v="0"/>
    <n v="0"/>
    <n v="0"/>
    <n v="0"/>
    <n v="0"/>
    <m/>
    <m/>
    <x v="0"/>
    <s v="UCAYAL33031200Grupo 2HI"/>
    <s v="Electro Ucayali S.A."/>
    <x v="0"/>
    <x v="0"/>
    <s v="C.H. CANUJA"/>
    <x v="135"/>
    <x v="4"/>
    <x v="4"/>
    <x v="171"/>
    <x v="1"/>
    <s v="Instalado"/>
    <s v="Operativo"/>
    <s v="Distribuidora"/>
    <x v="0"/>
    <x v="0"/>
    <x v="0"/>
    <x v="0"/>
    <s v="Estatal"/>
    <s v="UCAYALI"/>
    <s v="UCAYALI"/>
    <s v="ATALAYA"/>
    <s v="ATALAYA"/>
    <n v="0"/>
    <x v="7"/>
    <n v="0"/>
    <x v="0"/>
    <n v="0"/>
    <x v="0"/>
    <x v="0"/>
    <n v="0"/>
    <n v="0"/>
    <m/>
    <n v="1.0833333333333334E-2"/>
    <n v="0.01"/>
    <n v="7.6479999999999997"/>
    <n v="0"/>
    <n v="23"/>
    <s v="BASE DE DATOS"/>
    <m/>
  </r>
  <r>
    <s v="20"/>
    <x v="8"/>
    <s v="UCAYAL"/>
    <s v="33031200"/>
    <s v="33031200"/>
    <x v="4"/>
    <s v="Grupo 3"/>
    <s v="S"/>
    <n v="0.5"/>
    <n v="0.48"/>
    <n v="77.102000000000004"/>
    <n v="230.39500000000001"/>
    <n v="307.49700000000001"/>
    <n v="0"/>
    <n v="708"/>
    <n v="0"/>
    <m/>
    <m/>
    <x v="0"/>
    <s v="UCAYAL33031200Grupo 3HI"/>
    <s v="Electro Ucayali S.A."/>
    <x v="0"/>
    <x v="0"/>
    <s v="C.H. CANUJA"/>
    <x v="135"/>
    <x v="4"/>
    <x v="4"/>
    <x v="172"/>
    <x v="1"/>
    <s v="Instalado"/>
    <s v="Operativo"/>
    <s v="Distribuidora"/>
    <x v="0"/>
    <x v="0"/>
    <x v="0"/>
    <x v="0"/>
    <s v="Estatal"/>
    <s v="UCAYALI"/>
    <s v="UCAYALI"/>
    <s v="ATALAYA"/>
    <s v="ATALAYA"/>
    <n v="0"/>
    <x v="7"/>
    <n v="0"/>
    <x v="0"/>
    <n v="0"/>
    <x v="0"/>
    <x v="0"/>
    <n v="307.49700000000001"/>
    <n v="0.30749700000000002"/>
    <m/>
    <n v="4.1666666666666664E-2"/>
    <n v="0.04"/>
    <n v="7.6479999999999997"/>
    <n v="0"/>
    <n v="23"/>
    <s v="BASE DE DATOS"/>
    <m/>
  </r>
  <r>
    <s v="20"/>
    <x v="8"/>
    <s v="UCAYAL"/>
    <s v="51027119"/>
    <s v="51027119"/>
    <x v="4"/>
    <s v="690 PANELES FOTOVOL"/>
    <s v="S"/>
    <n v="0.01"/>
    <n v="0.01"/>
    <n v="2.1579999999999999"/>
    <n v="4.3040000000000003"/>
    <n v="6.4619999999999997"/>
    <n v="0"/>
    <n v="720"/>
    <n v="0"/>
    <m/>
    <m/>
    <x v="0"/>
    <s v="UCAYAL51027119690 PANELES FOTOVOLHI"/>
    <s v="Electro Ucayali S.A."/>
    <x v="0"/>
    <x v="0"/>
    <s v="C. S. PURUS"/>
    <x v="136"/>
    <x v="6"/>
    <x v="6"/>
    <x v="238"/>
    <x v="3"/>
    <s v="Instalado"/>
    <s v="Operativo"/>
    <s v="Distribuidora"/>
    <x v="0"/>
    <x v="0"/>
    <x v="0"/>
    <x v="0"/>
    <s v="Estatal"/>
    <s v="UCAYALI"/>
    <s v="UCAYALI"/>
    <s v="PURUS"/>
    <s v="PURUS"/>
    <n v="0"/>
    <x v="9"/>
    <n v="0"/>
    <x v="0"/>
    <n v="0"/>
    <x v="0"/>
    <x v="0"/>
    <n v="6.4619999999999997"/>
    <n v="6.4619999999999999E-3"/>
    <m/>
    <n v="7.4999999999999991E-4"/>
    <n v="7.4999999999999991E-4"/>
    <n v="7.6479999999999997"/>
    <n v="0"/>
    <n v="23"/>
    <s v="BASE DE DATOS"/>
    <m/>
  </r>
  <r>
    <s v="20"/>
    <x v="8"/>
    <s v="ENEDIS"/>
    <s v="15004693"/>
    <s v="15004693"/>
    <x v="4"/>
    <s v="FRANCIS N║ 1"/>
    <s v="S"/>
    <n v="0.14000000000000001"/>
    <n v="0.14000000000000001"/>
    <n v="15.342000000000001"/>
    <n v="18.187999999999999"/>
    <n v="33.53"/>
    <n v="0"/>
    <n v="397.3"/>
    <n v="0"/>
    <m/>
    <m/>
    <x v="0"/>
    <s v="ENEDIS15004693FRANCIS N║ 1HI"/>
    <s v="ENEL Distribución Perú S.A.A."/>
    <x v="6"/>
    <x v="6"/>
    <s v="C.H. Acos"/>
    <x v="163"/>
    <x v="4"/>
    <x v="4"/>
    <x v="260"/>
    <x v="1"/>
    <s v="Instalado"/>
    <n v="0"/>
    <s v="Distribuidora"/>
    <x v="0"/>
    <x v="0"/>
    <x v="0"/>
    <x v="0"/>
    <s v="Privado"/>
    <s v="LIMA"/>
    <s v="LIMA"/>
    <s v="HUARAL"/>
    <s v="SAN MIGUEL DE ACOS"/>
    <n v="0"/>
    <x v="7"/>
    <n v="0"/>
    <x v="0"/>
    <n v="0"/>
    <x v="0"/>
    <x v="0"/>
    <n v="33.53"/>
    <n v="3.3530000000000004E-2"/>
    <m/>
    <n v="1.1666666666666667E-2"/>
    <n v="1.1666666666666667E-2"/>
    <n v="7.6479999999999997"/>
    <n v="0"/>
    <n v="43"/>
    <s v="BASE DE DATOS"/>
    <m/>
  </r>
  <r>
    <s v="20"/>
    <x v="8"/>
    <s v="ENEDIS"/>
    <s v="15004693"/>
    <s v="15004693"/>
    <x v="4"/>
    <s v="FRANCIS N║ 2"/>
    <s v="S"/>
    <n v="0.14000000000000001"/>
    <n v="0.14000000000000001"/>
    <n v="16.353000000000002"/>
    <n v="47.319000000000003"/>
    <n v="63.673000000000002"/>
    <n v="0"/>
    <n v="720"/>
    <n v="0"/>
    <m/>
    <m/>
    <x v="0"/>
    <s v="ENEDIS15004693FRANCIS N║ 2HI"/>
    <s v="ENEL Distribución Perú S.A.A."/>
    <x v="6"/>
    <x v="6"/>
    <s v="C.H. Acos"/>
    <x v="163"/>
    <x v="4"/>
    <x v="4"/>
    <x v="261"/>
    <x v="1"/>
    <s v="Instalado"/>
    <n v="0"/>
    <s v="Distribuidora"/>
    <x v="0"/>
    <x v="0"/>
    <x v="0"/>
    <x v="0"/>
    <s v="Privado"/>
    <s v="LIMA"/>
    <s v="LIMA"/>
    <s v="HUARAL"/>
    <s v="SAN MIGUEL DE ACOS"/>
    <n v="0"/>
    <x v="7"/>
    <n v="0"/>
    <x v="0"/>
    <n v="0"/>
    <x v="0"/>
    <x v="0"/>
    <n v="63.673000000000002"/>
    <n v="6.3673000000000007E-2"/>
    <m/>
    <n v="1.1666666666666667E-2"/>
    <n v="1.1666666666666667E-2"/>
    <n v="7.6479999999999997"/>
    <n v="-9.9999999999766942E-4"/>
    <n v="43"/>
    <s v="BASE DE DATOS"/>
    <m/>
  </r>
  <r>
    <s v="20"/>
    <x v="8"/>
    <s v="ENEDIS"/>
    <s v="15004893"/>
    <s v="15004893"/>
    <x v="4"/>
    <s v="FRANCIS 3"/>
    <s v="S"/>
    <n v="7.4999999999999997E-2"/>
    <n v="7.4999999999999997E-2"/>
    <n v="2.6419999999999999"/>
    <n v="5.1550000000000002"/>
    <n v="7.7969999999999997"/>
    <n v="0"/>
    <n v="718.15"/>
    <n v="0"/>
    <m/>
    <m/>
    <x v="0"/>
    <s v="ENEDIS15004893FRANCIS 3HI"/>
    <s v="ENEL Distribución Perú S.A.A."/>
    <x v="6"/>
    <x v="6"/>
    <s v="C.H. Ravira-Pacaraos"/>
    <x v="164"/>
    <x v="4"/>
    <x v="4"/>
    <x v="262"/>
    <x v="1"/>
    <s v="Instalado"/>
    <n v="0"/>
    <s v="Distribuidora"/>
    <x v="0"/>
    <x v="0"/>
    <x v="0"/>
    <x v="0"/>
    <s v="Privado"/>
    <s v="LIMA"/>
    <s v="LIMA"/>
    <s v="HUARAL"/>
    <s v="PACARAOS"/>
    <n v="0"/>
    <x v="7"/>
    <n v="0"/>
    <x v="0"/>
    <n v="0"/>
    <x v="0"/>
    <x v="0"/>
    <n v="7.7969999999999997"/>
    <n v="7.7970000000000001E-3"/>
    <m/>
    <n v="6.2499999999999995E-3"/>
    <n v="6.2499999999999995E-3"/>
    <n v="7.6479999999999997"/>
    <n v="8.8817841970012523E-16"/>
    <n v="43"/>
    <s v="BASE DE DATOS"/>
    <m/>
  </r>
  <r>
    <s v="20"/>
    <x v="8"/>
    <s v="ENEDIS"/>
    <s v="15004893"/>
    <s v="15004893"/>
    <x v="4"/>
    <s v="FRANCIS 4"/>
    <s v="S"/>
    <n v="7.4999999999999997E-2"/>
    <n v="7.4999999999999997E-2"/>
    <n v="2.5739999999999998"/>
    <n v="5.2709999999999999"/>
    <n v="7.8449999999999998"/>
    <n v="0"/>
    <n v="718.45"/>
    <n v="0"/>
    <m/>
    <m/>
    <x v="0"/>
    <s v="ENEDIS15004893FRANCIS 4HI"/>
    <s v="ENEL Distribución Perú S.A.A."/>
    <x v="6"/>
    <x v="6"/>
    <s v="C.H. Ravira-Pacaraos"/>
    <x v="164"/>
    <x v="4"/>
    <x v="4"/>
    <x v="263"/>
    <x v="1"/>
    <s v="Instalado"/>
    <n v="0"/>
    <s v="Distribuidora"/>
    <x v="0"/>
    <x v="0"/>
    <x v="0"/>
    <x v="0"/>
    <s v="Privado"/>
    <s v="LIMA"/>
    <s v="LIMA"/>
    <s v="HUARAL"/>
    <s v="PACARAOS"/>
    <n v="0"/>
    <x v="7"/>
    <n v="0"/>
    <x v="0"/>
    <n v="0"/>
    <x v="0"/>
    <x v="0"/>
    <n v="7.8449999999999998"/>
    <n v="7.8449999999999995E-3"/>
    <m/>
    <n v="6.2499999999999995E-3"/>
    <n v="6.2499999999999995E-3"/>
    <n v="7.6479999999999997"/>
    <n v="0"/>
    <n v="43"/>
    <s v="BASE DE DATOS"/>
    <m/>
  </r>
  <r>
    <s v="20"/>
    <x v="8"/>
    <s v="ENEDIS"/>
    <s v="51000495"/>
    <s v="51000495"/>
    <x v="4"/>
    <s v="Turgo N║ 1"/>
    <s v="S"/>
    <n v="0.25"/>
    <n v="0.25"/>
    <n v="15.202"/>
    <n v="35.402999999999999"/>
    <n v="50.604999999999997"/>
    <n v="0"/>
    <n v="720"/>
    <n v="0"/>
    <m/>
    <m/>
    <x v="0"/>
    <s v="ENEDIS51000495Turgo N║ 1HI"/>
    <s v="ENEL Distribución Perú S.A.A."/>
    <x v="6"/>
    <x v="6"/>
    <s v="C. H. NAVA"/>
    <x v="165"/>
    <x v="4"/>
    <x v="4"/>
    <x v="264"/>
    <x v="1"/>
    <s v="Instalado"/>
    <n v="0"/>
    <s v="Distribuidora"/>
    <x v="0"/>
    <x v="0"/>
    <x v="0"/>
    <x v="0"/>
    <s v="Privado"/>
    <s v="LIMA"/>
    <s v="LIMA"/>
    <s v="OYON"/>
    <s v="PACHANGARA"/>
    <n v="0"/>
    <x v="7"/>
    <n v="0"/>
    <x v="0"/>
    <n v="0"/>
    <x v="0"/>
    <x v="0"/>
    <n v="50.604999999999997"/>
    <n v="5.0604999999999997E-2"/>
    <m/>
    <n v="2.0833333333333332E-2"/>
    <n v="2.0833333333333332E-2"/>
    <n v="7.6479999999999997"/>
    <n v="0"/>
    <n v="43"/>
    <s v="BASE DE DATOS"/>
    <m/>
  </r>
  <r>
    <s v="20"/>
    <x v="8"/>
    <s v="ENEDIS"/>
    <s v="51000495"/>
    <s v="51000495"/>
    <x v="4"/>
    <s v="Turgo N║ 2"/>
    <s v="S"/>
    <n v="0.27700000000000002"/>
    <n v="0.25"/>
    <n v="3.0089999999999999"/>
    <n v="7.9429999999999996"/>
    <n v="10.952"/>
    <n v="0"/>
    <n v="710.3"/>
    <n v="0"/>
    <m/>
    <m/>
    <x v="0"/>
    <s v="ENEDIS51000495Turgo N║ 2HI"/>
    <s v="ENEL Distribución Perú S.A.A."/>
    <x v="6"/>
    <x v="6"/>
    <s v="C. H. NAVA"/>
    <x v="165"/>
    <x v="4"/>
    <x v="4"/>
    <x v="265"/>
    <x v="1"/>
    <s v="Instalado"/>
    <n v="0"/>
    <s v="Distribuidora"/>
    <x v="0"/>
    <x v="0"/>
    <x v="0"/>
    <x v="0"/>
    <s v="Privado"/>
    <s v="LIMA"/>
    <s v="LIMA"/>
    <s v="OYON"/>
    <s v="PACHANGARA"/>
    <n v="0"/>
    <x v="7"/>
    <n v="0"/>
    <x v="0"/>
    <n v="0"/>
    <x v="0"/>
    <x v="0"/>
    <n v="10.952"/>
    <n v="1.0952E-2"/>
    <m/>
    <n v="2.3083333333333334E-2"/>
    <n v="2.0833333333333332E-2"/>
    <n v="7.6479999999999997"/>
    <n v="0"/>
    <n v="43"/>
    <s v="BASE DE DATOS"/>
    <m/>
  </r>
  <r>
    <s v="20"/>
    <x v="8"/>
    <s v="ENEDIS"/>
    <s v="15004393"/>
    <s v="15004393"/>
    <x v="4"/>
    <s v="PELTON N║ 1"/>
    <s v="S"/>
    <n v="0.5"/>
    <n v="0.45"/>
    <n v="22.364999999999998"/>
    <n v="13.458"/>
    <n v="35.823"/>
    <n v="10.45"/>
    <n v="263.3"/>
    <n v="0"/>
    <m/>
    <m/>
    <x v="0"/>
    <s v="ENEDIS15004393PELTON N║ 1HI"/>
    <s v="ENEL Distribución Perú S.A.A."/>
    <x v="6"/>
    <x v="6"/>
    <s v="C.H. Canta"/>
    <x v="166"/>
    <x v="4"/>
    <x v="4"/>
    <x v="266"/>
    <x v="1"/>
    <s v="Instalado"/>
    <n v="0"/>
    <s v="Distribuidora"/>
    <x v="0"/>
    <x v="0"/>
    <x v="0"/>
    <x v="0"/>
    <s v="Privado"/>
    <s v="LIMA"/>
    <s v="LIMA"/>
    <s v="CANTA"/>
    <s v="CANTA"/>
    <n v="0"/>
    <x v="7"/>
    <n v="0"/>
    <x v="0"/>
    <n v="0"/>
    <x v="0"/>
    <x v="0"/>
    <n v="35.823"/>
    <n v="3.5823000000000001E-2"/>
    <m/>
    <n v="4.1666666666666664E-2"/>
    <n v="3.7499999999999999E-2"/>
    <n v="7.6479999999999997"/>
    <n v="0"/>
    <n v="43"/>
    <s v="BASE DE DATOS"/>
    <m/>
  </r>
  <r>
    <s v="20"/>
    <x v="8"/>
    <s v="ENEDIS"/>
    <s v="15004393"/>
    <s v="15004393"/>
    <x v="4"/>
    <s v="PELTON N║ 2"/>
    <s v="S"/>
    <n v="0.5"/>
    <n v="0.45"/>
    <n v="13.644"/>
    <n v="63.704000000000001"/>
    <n v="77.347999999999999"/>
    <n v="10.45"/>
    <n v="646.29999999999995"/>
    <n v="0"/>
    <m/>
    <m/>
    <x v="0"/>
    <s v="ENEDIS15004393PELTON N║ 2HI"/>
    <s v="ENEL Distribución Perú S.A.A."/>
    <x v="6"/>
    <x v="6"/>
    <s v="C.H. Canta"/>
    <x v="166"/>
    <x v="4"/>
    <x v="4"/>
    <x v="267"/>
    <x v="1"/>
    <s v="Instalado"/>
    <n v="0"/>
    <s v="Distribuidora"/>
    <x v="0"/>
    <x v="0"/>
    <x v="0"/>
    <x v="0"/>
    <s v="Privado"/>
    <s v="LIMA"/>
    <s v="LIMA"/>
    <s v="CANTA"/>
    <s v="CANTA"/>
    <n v="0"/>
    <x v="7"/>
    <n v="0"/>
    <x v="0"/>
    <n v="0"/>
    <x v="0"/>
    <x v="0"/>
    <n v="77.347999999999999"/>
    <n v="7.7348E-2"/>
    <m/>
    <n v="4.1666666666666664E-2"/>
    <n v="3.7499999999999999E-2"/>
    <n v="7.6479999999999997"/>
    <n v="0"/>
    <n v="43"/>
    <s v="BASE DE DATOS"/>
    <m/>
  </r>
  <r>
    <s v="20"/>
    <x v="8"/>
    <s v="ENEDIS"/>
    <s v="15004593"/>
    <s v="15004593"/>
    <x v="4"/>
    <s v="FRANCIS N ║ 6"/>
    <s v="S"/>
    <n v="0.11"/>
    <n v="9.9000000000000005E-2"/>
    <n v="2.5999999999999999E-2"/>
    <n v="6.9000000000000006E-2"/>
    <n v="9.5000000000000001E-2"/>
    <n v="0"/>
    <n v="25.15"/>
    <n v="0"/>
    <m/>
    <m/>
    <x v="0"/>
    <s v="ENEDIS15004593FRANCIS N ║ 6HI"/>
    <s v="ENEL Distribución Perú S.A.A."/>
    <x v="6"/>
    <x v="6"/>
    <s v="C.H. Yaso"/>
    <x v="167"/>
    <x v="4"/>
    <x v="4"/>
    <x v="268"/>
    <x v="1"/>
    <s v="Instalado"/>
    <n v="0"/>
    <s v="Distribuidora"/>
    <x v="0"/>
    <x v="0"/>
    <x v="0"/>
    <x v="0"/>
    <s v="Privado"/>
    <s v="LIMA"/>
    <s v="LIMA"/>
    <s v="CANTA"/>
    <s v="SANTA ROSA DE QUIVES"/>
    <n v="0"/>
    <x v="7"/>
    <n v="0"/>
    <x v="0"/>
    <n v="0"/>
    <x v="0"/>
    <x v="0"/>
    <n v="9.5000000000000001E-2"/>
    <n v="9.5000000000000005E-5"/>
    <m/>
    <n v="9.1666666666666667E-3"/>
    <n v="8.2500000000000004E-3"/>
    <n v="7.6479999999999997"/>
    <n v="0"/>
    <n v="43"/>
    <s v="BASE DE DATOS"/>
    <m/>
  </r>
  <r>
    <s v="20"/>
    <x v="8"/>
    <s v="ENEDIS"/>
    <s v="15004593"/>
    <s v="15004593"/>
    <x v="4"/>
    <s v="KUBOTTA N║ 4"/>
    <s v="S"/>
    <n v="0.08"/>
    <n v="7.1999999999999995E-2"/>
    <n v="5.5590000000000002"/>
    <n v="16.661999999999999"/>
    <n v="22.221"/>
    <n v="0"/>
    <n v="713.2"/>
    <n v="0"/>
    <m/>
    <m/>
    <x v="0"/>
    <s v="ENEDIS15004593KUBOTTA N║ 4HI"/>
    <s v="ENEL Distribución Perú S.A.A."/>
    <x v="6"/>
    <x v="6"/>
    <s v="C.H. Yaso"/>
    <x v="167"/>
    <x v="4"/>
    <x v="4"/>
    <x v="269"/>
    <x v="1"/>
    <s v="Instalado"/>
    <n v="0"/>
    <s v="Distribuidora"/>
    <x v="0"/>
    <x v="0"/>
    <x v="0"/>
    <x v="0"/>
    <s v="Privado"/>
    <s v="LIMA"/>
    <s v="LIMA"/>
    <s v="CANTA"/>
    <s v="SANTA ROSA DE QUIVES"/>
    <n v="0"/>
    <x v="7"/>
    <n v="0"/>
    <x v="0"/>
    <n v="0"/>
    <x v="0"/>
    <x v="0"/>
    <n v="22.221"/>
    <n v="2.2221000000000001E-2"/>
    <m/>
    <n v="6.6666666666666671E-3"/>
    <n v="5.9999999999999993E-3"/>
    <n v="7.6479999999999997"/>
    <n v="0"/>
    <n v="43"/>
    <s v="BASE DE DATOS"/>
    <m/>
  </r>
  <r>
    <s v="20"/>
    <x v="8"/>
    <s v="CSTARO"/>
    <s v="31135704"/>
    <s v="31135704"/>
    <x v="4"/>
    <s v="G-1"/>
    <s v="S"/>
    <n v="1.2"/>
    <n v="1.02"/>
    <n v="52.619"/>
    <n v="245.78700000000001"/>
    <n v="298.40600000000001"/>
    <n v="0"/>
    <n v="668.25"/>
    <n v="51.75"/>
    <m/>
    <m/>
    <x v="0"/>
    <s v="CSTARO31135704G-1HI"/>
    <s v="Centrales Santa Rosa S.A.C."/>
    <x v="49"/>
    <x v="49"/>
    <s v="C. H. Sta. Rosa I"/>
    <x v="206"/>
    <x v="4"/>
    <x v="4"/>
    <x v="37"/>
    <x v="1"/>
    <s v="Instalado"/>
    <s v="Operativo"/>
    <s v="Generadora"/>
    <x v="0"/>
    <x v="1"/>
    <x v="0"/>
    <x v="0"/>
    <s v="Privado"/>
    <s v="LIMA"/>
    <s v="LIMA"/>
    <s v="HUAURA"/>
    <s v="SAYAN"/>
    <n v="0"/>
    <x v="7"/>
    <n v="0"/>
    <x v="0"/>
    <n v="0"/>
    <x v="0"/>
    <x v="0"/>
    <n v="298.40600000000001"/>
    <n v="0.298406"/>
    <m/>
    <n v="9.9999999999999992E-2"/>
    <n v="8.5000000000000006E-2"/>
    <n v="7.6479999999999997"/>
    <n v="0"/>
    <n v="10"/>
    <s v="BASE DE DATOS"/>
    <m/>
  </r>
  <r>
    <s v="20"/>
    <x v="8"/>
    <s v="CSTARO"/>
    <s v="31116601"/>
    <s v="31116601"/>
    <x v="4"/>
    <s v="G-1"/>
    <s v="S"/>
    <n v="1.7"/>
    <n v="1.496"/>
    <n v="109.937"/>
    <n v="497.61700000000002"/>
    <n v="607.55399999999997"/>
    <n v="0"/>
    <n v="679.25"/>
    <n v="40.75"/>
    <m/>
    <m/>
    <x v="0"/>
    <s v="CSTARO31116601G-1HI"/>
    <s v="Centrales Santa Rosa S.A.C."/>
    <x v="49"/>
    <x v="49"/>
    <s v="C. H. Sta. Rosa II"/>
    <x v="207"/>
    <x v="4"/>
    <x v="4"/>
    <x v="37"/>
    <x v="1"/>
    <s v="Instalado"/>
    <s v="Operativo"/>
    <s v="Generadora"/>
    <x v="0"/>
    <x v="1"/>
    <x v="0"/>
    <x v="0"/>
    <s v="Privado"/>
    <s v="LIMA"/>
    <s v="LIMA"/>
    <s v="HUAURA"/>
    <s v="SAYAN"/>
    <n v="0"/>
    <x v="7"/>
    <n v="0"/>
    <x v="0"/>
    <n v="0"/>
    <x v="0"/>
    <x v="0"/>
    <n v="607.55399999999997"/>
    <n v="0.60755399999999993"/>
    <m/>
    <n v="0.14166666666666666"/>
    <n v="0.12466666666666666"/>
    <n v="7.6479999999999997"/>
    <n v="0"/>
    <n v="10"/>
    <s v="BASE DE DATOS"/>
    <m/>
  </r>
  <r>
    <s v="20"/>
    <x v="8"/>
    <s v="ASLCHA"/>
    <s v="0001021"/>
    <s v="0001021"/>
    <x v="4"/>
    <s v="G1"/>
    <s v="S"/>
    <n v="3"/>
    <n v="1.1499999999999999"/>
    <n v="133.47300000000001"/>
    <n v="601.71100000000001"/>
    <n v="735.18399999999997"/>
    <n v="0"/>
    <n v="710.75"/>
    <n v="9.25"/>
    <m/>
    <m/>
    <x v="0"/>
    <s v="ASLCHA0001021G1HI"/>
    <s v="Asociaci¢n Santa Lucia de Chacas"/>
    <x v="44"/>
    <x v="44"/>
    <s v="C.H. Huallin I"/>
    <x v="145"/>
    <x v="4"/>
    <x v="4"/>
    <x v="13"/>
    <x v="1"/>
    <s v="Instalado"/>
    <s v="Operativo"/>
    <s v="Generadora"/>
    <x v="0"/>
    <x v="1"/>
    <x v="0"/>
    <x v="0"/>
    <s v="Privado"/>
    <s v="ANCASH"/>
    <s v="ANCASH"/>
    <s v="ASUNCIÓN"/>
    <s v="CHACAS"/>
    <s v="HUALLÍN"/>
    <x v="7"/>
    <n v="0"/>
    <x v="0"/>
    <n v="0"/>
    <x v="0"/>
    <x v="0"/>
    <n v="735.18399999999997"/>
    <n v="0.73518399999999995"/>
    <m/>
    <n v="0.25"/>
    <n v="9.5833333333333326E-2"/>
    <n v="7.6479999999999997"/>
    <n v="0"/>
    <n v="5"/>
    <s v="BASE DE DATOS"/>
    <m/>
  </r>
  <r>
    <s v="20"/>
    <x v="8"/>
    <s v="SINERS"/>
    <s v="11048994"/>
    <s v="11048994"/>
    <x v="4"/>
    <s v="G-1"/>
    <s v="S"/>
    <n v="6.3"/>
    <n v="6.3"/>
    <n v="422"/>
    <n v="1821"/>
    <n v="2243"/>
    <n v="0"/>
    <n v="477.2"/>
    <n v="242.8"/>
    <m/>
    <m/>
    <x v="0"/>
    <s v="SINERS11048994G-1HI"/>
    <s v="Sindicato Energ‚tico S.A."/>
    <x v="46"/>
    <x v="46"/>
    <s v="C.H.CURUMUY"/>
    <x v="176"/>
    <x v="4"/>
    <x v="4"/>
    <x v="37"/>
    <x v="1"/>
    <s v="Instalado"/>
    <s v="Operativo"/>
    <s v="Generadora"/>
    <x v="0"/>
    <x v="1"/>
    <x v="0"/>
    <x v="0"/>
    <s v="Privado"/>
    <s v="PIURA"/>
    <s v="PIURA"/>
    <s v="PIURA"/>
    <s v="PIURA"/>
    <n v="0"/>
    <x v="7"/>
    <n v="0"/>
    <x v="0"/>
    <n v="0"/>
    <x v="0"/>
    <x v="0"/>
    <n v="2243"/>
    <n v="2.2429999999999999"/>
    <m/>
    <n v="0.52500000000000002"/>
    <n v="0.52500000000000002"/>
    <n v="7.6479999999999997"/>
    <n v="0"/>
    <n v="76"/>
    <s v="BASE DE DATOS"/>
    <m/>
  </r>
  <r>
    <s v="20"/>
    <x v="8"/>
    <s v="SINERS"/>
    <s v="11048994"/>
    <s v="11048994"/>
    <x v="4"/>
    <s v="G-2"/>
    <s v="S"/>
    <n v="6.3"/>
    <n v="6.3"/>
    <n v="149"/>
    <n v="665"/>
    <n v="814"/>
    <n v="0"/>
    <n v="193.97"/>
    <n v="526.03"/>
    <m/>
    <m/>
    <x v="0"/>
    <s v="SINERS11048994G-2HI"/>
    <s v="Sindicato Energ‚tico S.A."/>
    <x v="46"/>
    <x v="46"/>
    <s v="C.H.CURUMUY"/>
    <x v="176"/>
    <x v="4"/>
    <x v="4"/>
    <x v="38"/>
    <x v="1"/>
    <s v="Instalado"/>
    <s v="Operativo"/>
    <s v="Generadora"/>
    <x v="0"/>
    <x v="1"/>
    <x v="0"/>
    <x v="0"/>
    <s v="Privado"/>
    <s v="PIURA"/>
    <s v="PIURA"/>
    <s v="PIURA"/>
    <s v="PIURA"/>
    <n v="0"/>
    <x v="7"/>
    <n v="0"/>
    <x v="0"/>
    <n v="0"/>
    <x v="0"/>
    <x v="0"/>
    <n v="814"/>
    <n v="0.81399999999999995"/>
    <m/>
    <n v="0.52500000000000002"/>
    <n v="0.52500000000000002"/>
    <n v="7.6479999999999997"/>
    <n v="0"/>
    <n v="76"/>
    <s v="BASE DE DATOS"/>
    <m/>
  </r>
  <r>
    <s v="20"/>
    <x v="8"/>
    <s v="SINERS"/>
    <s v="11048995"/>
    <s v="11048995"/>
    <x v="4"/>
    <s v="G-1"/>
    <s v="S"/>
    <n v="8.1999999999999993"/>
    <n v="7.5"/>
    <n v="771.68"/>
    <n v="2092.73"/>
    <n v="2864.41"/>
    <n v="0"/>
    <n v="485.5"/>
    <n v="234.5"/>
    <m/>
    <m/>
    <x v="0"/>
    <s v="SINERS11048995G-1HI"/>
    <s v="Sindicato Energ‚tico S.A."/>
    <x v="46"/>
    <x v="46"/>
    <s v="C.H. POECHOS I"/>
    <x v="177"/>
    <x v="4"/>
    <x v="4"/>
    <x v="37"/>
    <x v="1"/>
    <s v="Instalado"/>
    <s v="Operativo"/>
    <s v="Generadora"/>
    <x v="0"/>
    <x v="1"/>
    <x v="0"/>
    <x v="0"/>
    <s v="Privado"/>
    <s v="PIURA"/>
    <s v="PIURA"/>
    <s v="PIURA"/>
    <s v="QUEROCOTILLO"/>
    <n v="0"/>
    <x v="7"/>
    <n v="0"/>
    <x v="1"/>
    <s v="-"/>
    <x v="0"/>
    <x v="0"/>
    <n v="2864.41"/>
    <n v="2.8644099999999999"/>
    <m/>
    <n v="0.68333333333333324"/>
    <n v="0.65"/>
    <n v="7.6479999999999997"/>
    <n v="0"/>
    <n v="76"/>
    <s v="BASE DE DATOS"/>
    <m/>
  </r>
  <r>
    <s v="20"/>
    <x v="8"/>
    <s v="SINERS"/>
    <s v="11048995"/>
    <s v="11048995"/>
    <x v="4"/>
    <s v="G-2"/>
    <s v="S"/>
    <n v="8.1999999999999993"/>
    <n v="7.5"/>
    <n v="393.75"/>
    <n v="920.12"/>
    <n v="1313.87"/>
    <n v="0"/>
    <n v="203.4"/>
    <n v="516.6"/>
    <m/>
    <m/>
    <x v="0"/>
    <s v="SINERS11048995G-2HI"/>
    <s v="Sindicato Energ‚tico S.A."/>
    <x v="46"/>
    <x v="46"/>
    <s v="C.H. POECHOS I"/>
    <x v="177"/>
    <x v="4"/>
    <x v="4"/>
    <x v="38"/>
    <x v="1"/>
    <s v="Instalado"/>
    <s v="Operativo"/>
    <s v="Generadora"/>
    <x v="0"/>
    <x v="1"/>
    <x v="0"/>
    <x v="0"/>
    <s v="Privado"/>
    <s v="PIURA"/>
    <s v="PIURA"/>
    <s v="PIURA"/>
    <s v="QUEROCOTILLO"/>
    <n v="0"/>
    <x v="7"/>
    <n v="0"/>
    <x v="1"/>
    <s v="-"/>
    <x v="0"/>
    <x v="0"/>
    <n v="1313.87"/>
    <n v="1.3138699999999999"/>
    <m/>
    <n v="0.68333333333333324"/>
    <n v="0.65"/>
    <n v="7.6479999999999997"/>
    <n v="0"/>
    <n v="76"/>
    <s v="BASE DE DATOS"/>
    <m/>
  </r>
  <r>
    <s v="20"/>
    <x v="8"/>
    <s v="SINERS"/>
    <s v="11048996"/>
    <s v="11048996"/>
    <x v="4"/>
    <s v="G-1"/>
    <s v="S"/>
    <n v="5.0999999999999996"/>
    <n v="5"/>
    <n v="347"/>
    <n v="1511"/>
    <n v="1858"/>
    <n v="0"/>
    <n v="690.05"/>
    <n v="29.95"/>
    <m/>
    <m/>
    <x v="0"/>
    <s v="SINERS11048996G-1HI"/>
    <s v="Sindicato Energ‚tico S.A."/>
    <x v="46"/>
    <x v="46"/>
    <s v="C.H. POECHOS II"/>
    <x v="178"/>
    <x v="4"/>
    <x v="4"/>
    <x v="37"/>
    <x v="1"/>
    <s v="Instalado"/>
    <s v="Operativo"/>
    <s v="Generadora"/>
    <x v="0"/>
    <x v="1"/>
    <x v="1"/>
    <x v="0"/>
    <s v="Privado"/>
    <s v="PIURA"/>
    <s v="PIURA"/>
    <s v="SULLANA"/>
    <s v="QUEROCOTILLO"/>
    <n v="0"/>
    <x v="7"/>
    <n v="0"/>
    <x v="1"/>
    <s v="PRIMERA"/>
    <x v="0"/>
    <x v="0"/>
    <n v="1858"/>
    <n v="1.8580000000000001"/>
    <m/>
    <n v="0.42499999999999999"/>
    <n v="0.41666666666666669"/>
    <n v="7.6479999999999997"/>
    <n v="0"/>
    <n v="76"/>
    <s v="BASE DE DATOS"/>
    <m/>
  </r>
  <r>
    <s v="20"/>
    <x v="8"/>
    <s v="SINERS"/>
    <s v="11048996"/>
    <s v="11048996"/>
    <x v="4"/>
    <s v="G-2"/>
    <s v="S"/>
    <n v="5.0999999999999996"/>
    <n v="5"/>
    <n v="346"/>
    <n v="1645.2"/>
    <n v="1991.2"/>
    <n v="0"/>
    <n v="694.13"/>
    <n v="25.95"/>
    <m/>
    <m/>
    <x v="0"/>
    <s v="SINERS11048996G-2HI"/>
    <s v="Sindicato Energ‚tico S.A."/>
    <x v="46"/>
    <x v="46"/>
    <s v="C.H. POECHOS II"/>
    <x v="178"/>
    <x v="4"/>
    <x v="4"/>
    <x v="38"/>
    <x v="1"/>
    <s v="Instalado"/>
    <s v="Operativo"/>
    <s v="Generadora"/>
    <x v="0"/>
    <x v="1"/>
    <x v="1"/>
    <x v="0"/>
    <s v="Privado"/>
    <s v="PIURA"/>
    <s v="PIURA"/>
    <s v="SULLANA"/>
    <s v="QUEROCOTILLO"/>
    <n v="0"/>
    <x v="7"/>
    <n v="0"/>
    <x v="1"/>
    <s v="PRIMERA"/>
    <x v="0"/>
    <x v="0"/>
    <n v="1991.2"/>
    <n v="1.9912000000000001"/>
    <m/>
    <n v="0.42499999999999999"/>
    <n v="0.41666666666666669"/>
    <n v="7.6479999999999997"/>
    <n v="0"/>
    <n v="76"/>
    <s v="BASE DE DATOS"/>
    <m/>
  </r>
  <r>
    <s v="20"/>
    <x v="8"/>
    <s v="SINERS"/>
    <s v="11048997"/>
    <s v="11048997"/>
    <x v="4"/>
    <s v="G-1"/>
    <s v="S"/>
    <n v="10"/>
    <n v="10"/>
    <n v="994.79"/>
    <n v="4590.7820000000002"/>
    <n v="5585.5720000000001"/>
    <n v="0"/>
    <n v="644.23"/>
    <n v="75.77"/>
    <m/>
    <m/>
    <x v="0"/>
    <s v="SINERS11048997G-1HI"/>
    <s v="Sindicato Energ‚tico S.A."/>
    <x v="46"/>
    <x v="46"/>
    <s v="C.H.CHANCAY"/>
    <x v="179"/>
    <x v="4"/>
    <x v="4"/>
    <x v="37"/>
    <x v="1"/>
    <s v="Instalado"/>
    <s v="Operativo"/>
    <s v="Generadora"/>
    <x v="0"/>
    <x v="1"/>
    <x v="1"/>
    <x v="0"/>
    <s v="Privado"/>
    <s v="LIMA"/>
    <s v="LIMA"/>
    <s v="HUARAL"/>
    <s v="PACARAOS"/>
    <n v="0"/>
    <x v="7"/>
    <n v="0"/>
    <x v="1"/>
    <s v="PRIMERA"/>
    <x v="0"/>
    <x v="0"/>
    <n v="5585.5720000000001"/>
    <n v="5.585572"/>
    <m/>
    <n v="0.83333333333333337"/>
    <n v="0.83333333333333337"/>
    <n v="7.6479999999999997"/>
    <n v="0"/>
    <n v="76"/>
    <s v="BASE DE DATOS"/>
    <m/>
  </r>
  <r>
    <s v="20"/>
    <x v="8"/>
    <s v="SINERS"/>
    <s v="11048997"/>
    <s v="11048997"/>
    <x v="4"/>
    <s v="G-2"/>
    <s v="S"/>
    <n v="10"/>
    <n v="10"/>
    <n v="1028.703"/>
    <n v="4707.74"/>
    <n v="5736.4430000000002"/>
    <n v="0"/>
    <n v="658.27"/>
    <n v="61.73"/>
    <m/>
    <m/>
    <x v="0"/>
    <s v="SINERS11048997G-2HI"/>
    <s v="Sindicato Energ‚tico S.A."/>
    <x v="46"/>
    <x v="46"/>
    <s v="C.H.CHANCAY"/>
    <x v="179"/>
    <x v="4"/>
    <x v="4"/>
    <x v="38"/>
    <x v="1"/>
    <s v="Instalado"/>
    <s v="Operativo"/>
    <s v="Generadora"/>
    <x v="0"/>
    <x v="1"/>
    <x v="1"/>
    <x v="0"/>
    <s v="Privado"/>
    <s v="LIMA"/>
    <s v="LIMA"/>
    <s v="HUARAL"/>
    <s v="PACARAOS"/>
    <n v="0"/>
    <x v="7"/>
    <n v="0"/>
    <x v="1"/>
    <s v="PRIMERA"/>
    <x v="0"/>
    <x v="0"/>
    <n v="5736.4430000000002"/>
    <n v="5.7364430000000004"/>
    <m/>
    <n v="0.83333333333333337"/>
    <n v="0.83333333333333337"/>
    <n v="7.6479999999999997"/>
    <n v="-9.0949470177292824E-13"/>
    <n v="76"/>
    <s v="BASE DE DATOS"/>
    <m/>
  </r>
  <r>
    <s v="20"/>
    <x v="0"/>
    <s v="LANGUI"/>
    <s v="31437845"/>
    <s v="31437845"/>
    <x v="4"/>
    <s v="Grupo 1"/>
    <s v="N"/>
    <n v="0.77"/>
    <n v="0"/>
    <n v="0"/>
    <n v="0"/>
    <n v="0"/>
    <n v="0"/>
    <n v="0"/>
    <n v="0"/>
    <m/>
    <m/>
    <x v="0"/>
    <s v="LANGUI31437845Grupo 1HI"/>
    <s v="Central Hidroel‚ctrica Langui S.A."/>
    <x v="58"/>
    <x v="58"/>
    <s v="C. H. Langui"/>
    <x v="233"/>
    <x v="4"/>
    <x v="4"/>
    <x v="44"/>
    <x v="1"/>
    <s v="Instalado"/>
    <s v="Operativo"/>
    <s v="Generadora"/>
    <x v="0"/>
    <x v="1"/>
    <x v="0"/>
    <x v="0"/>
    <s v="Privado"/>
    <s v="CUSCO"/>
    <s v="CUSCO"/>
    <s v="CANAS"/>
    <s v="LANGUI"/>
    <n v="0"/>
    <x v="7"/>
    <n v="0"/>
    <x v="0"/>
    <n v="0"/>
    <x v="0"/>
    <x v="0"/>
    <n v="0"/>
    <n v="0"/>
    <m/>
    <n v="6.4166666666666664E-2"/>
    <n v="5.7499999999999996E-2"/>
    <n v="7.6479999999999997"/>
    <n v="0"/>
    <n v="9"/>
    <s v="BASE DE DATOS"/>
    <m/>
  </r>
  <r>
    <s v="20"/>
    <x v="0"/>
    <s v="LANGUI"/>
    <s v="31437845"/>
    <s v="31437845"/>
    <x v="4"/>
    <s v="Grupo 2"/>
    <s v="N"/>
    <n v="2.5"/>
    <n v="0"/>
    <n v="0"/>
    <n v="0"/>
    <n v="0"/>
    <n v="0"/>
    <n v="0"/>
    <n v="0"/>
    <m/>
    <m/>
    <x v="0"/>
    <s v="LANGUI31437845Grupo 2HI"/>
    <s v="Central Hidroel‚ctrica Langui S.A."/>
    <x v="58"/>
    <x v="58"/>
    <s v="C. H. Langui"/>
    <x v="233"/>
    <x v="4"/>
    <x v="4"/>
    <x v="171"/>
    <x v="1"/>
    <s v="Instalado"/>
    <s v="Operativo"/>
    <s v="Generadora"/>
    <x v="0"/>
    <x v="1"/>
    <x v="0"/>
    <x v="0"/>
    <s v="Privado"/>
    <s v="CUSCO"/>
    <s v="CUSCO"/>
    <s v="CANAS"/>
    <s v="LANGUI"/>
    <n v="0"/>
    <x v="7"/>
    <n v="0"/>
    <x v="0"/>
    <n v="0"/>
    <x v="0"/>
    <x v="0"/>
    <n v="0"/>
    <n v="0"/>
    <m/>
    <n v="0.20833333333333334"/>
    <n v="0.1875"/>
    <n v="7.6479999999999997"/>
    <n v="0"/>
    <n v="9"/>
    <s v="BASE DE DATOS"/>
    <m/>
  </r>
  <r>
    <s v="20"/>
    <x v="0"/>
    <s v="LANGUI"/>
    <s v="31437845"/>
    <s v="31437845"/>
    <x v="4"/>
    <s v="Grupo 3"/>
    <s v="S"/>
    <n v="3.15"/>
    <n v="3"/>
    <n v="451.67599999999999"/>
    <n v="1716.3689999999999"/>
    <n v="2168.0450000000001"/>
    <n v="7.43"/>
    <n v="736.1"/>
    <n v="0.47"/>
    <m/>
    <m/>
    <x v="0"/>
    <s v="LANGUI31437845Grupo 3HI"/>
    <s v="Central Hidroel‚ctrica Langui S.A."/>
    <x v="58"/>
    <x v="58"/>
    <s v="C. H. Langui"/>
    <x v="233"/>
    <x v="4"/>
    <x v="4"/>
    <x v="172"/>
    <x v="1"/>
    <s v="Instalado"/>
    <s v="Operativo"/>
    <s v="Generadora"/>
    <x v="0"/>
    <x v="1"/>
    <x v="0"/>
    <x v="0"/>
    <s v="Privado"/>
    <s v="CUSCO"/>
    <s v="CUSCO"/>
    <s v="CANAS"/>
    <s v="LANGUI"/>
    <n v="0"/>
    <x v="7"/>
    <n v="0"/>
    <x v="0"/>
    <n v="0"/>
    <x v="0"/>
    <x v="0"/>
    <n v="2168.0450000000001"/>
    <n v="2.1680450000000002"/>
    <m/>
    <n v="0.26250000000000001"/>
    <n v="0.25"/>
    <n v="7.6479999999999997"/>
    <n v="0"/>
    <n v="9"/>
    <s v="BASE DE DATOS"/>
    <m/>
  </r>
  <r>
    <s v="20"/>
    <x v="1"/>
    <s v="LANGUI"/>
    <s v="31437845"/>
    <s v="31437845"/>
    <x v="4"/>
    <s v="Grupo 1"/>
    <s v="S"/>
    <n v="0.77"/>
    <n v="0.69"/>
    <n v="4.8380000000000001"/>
    <n v="18.382999999999999"/>
    <n v="23.221"/>
    <n v="0"/>
    <n v="33.799999999999997"/>
    <n v="662.2"/>
    <m/>
    <m/>
    <x v="0"/>
    <s v="LANGUI31437845Grupo 1HI"/>
    <s v="Central Hidroel‚ctrica Langui S.A."/>
    <x v="58"/>
    <x v="58"/>
    <s v="C. H. Langui"/>
    <x v="233"/>
    <x v="4"/>
    <x v="4"/>
    <x v="44"/>
    <x v="1"/>
    <s v="Instalado"/>
    <s v="Operativo"/>
    <s v="Generadora"/>
    <x v="0"/>
    <x v="1"/>
    <x v="0"/>
    <x v="0"/>
    <s v="Privado"/>
    <s v="CUSCO"/>
    <s v="CUSCO"/>
    <s v="CANAS"/>
    <s v="LANGUI"/>
    <n v="0"/>
    <x v="7"/>
    <n v="0"/>
    <x v="0"/>
    <n v="0"/>
    <x v="0"/>
    <x v="0"/>
    <n v="23.221"/>
    <n v="2.3220999999999999E-2"/>
    <m/>
    <n v="6.4166666666666664E-2"/>
    <n v="5.7499999999999996E-2"/>
    <n v="7.6479999999999997"/>
    <n v="0"/>
    <n v="9"/>
    <s v="BASE DE DATOS"/>
    <m/>
  </r>
  <r>
    <s v="20"/>
    <x v="1"/>
    <s v="LANGUI"/>
    <s v="31437845"/>
    <s v="31437845"/>
    <x v="4"/>
    <s v="Grupo 2"/>
    <s v="N"/>
    <n v="2.5"/>
    <n v="0"/>
    <n v="0"/>
    <n v="0"/>
    <n v="0"/>
    <n v="0"/>
    <n v="0"/>
    <n v="0"/>
    <m/>
    <m/>
    <x v="0"/>
    <s v="LANGUI31437845Grupo 2HI"/>
    <s v="Central Hidroel‚ctrica Langui S.A."/>
    <x v="58"/>
    <x v="58"/>
    <s v="C. H. Langui"/>
    <x v="233"/>
    <x v="4"/>
    <x v="4"/>
    <x v="171"/>
    <x v="1"/>
    <s v="Instalado"/>
    <s v="Operativo"/>
    <s v="Generadora"/>
    <x v="0"/>
    <x v="1"/>
    <x v="0"/>
    <x v="0"/>
    <s v="Privado"/>
    <s v="CUSCO"/>
    <s v="CUSCO"/>
    <s v="CANAS"/>
    <s v="LANGUI"/>
    <n v="0"/>
    <x v="7"/>
    <n v="0"/>
    <x v="0"/>
    <n v="0"/>
    <x v="0"/>
    <x v="0"/>
    <n v="0"/>
    <n v="0"/>
    <m/>
    <n v="0.20833333333333334"/>
    <n v="0.1875"/>
    <n v="7.6479999999999997"/>
    <n v="0"/>
    <n v="9"/>
    <s v="BASE DE DATOS"/>
    <m/>
  </r>
  <r>
    <s v="20"/>
    <x v="1"/>
    <s v="LANGUI"/>
    <s v="31437845"/>
    <s v="31437845"/>
    <x v="4"/>
    <s v="Grupo 3"/>
    <s v="S"/>
    <n v="3.15"/>
    <n v="3"/>
    <n v="423.51"/>
    <n v="1609.338"/>
    <n v="2032.848"/>
    <n v="10.42"/>
    <n v="683.81"/>
    <n v="1.77"/>
    <m/>
    <m/>
    <x v="0"/>
    <s v="LANGUI31437845Grupo 3HI"/>
    <s v="Central Hidroel‚ctrica Langui S.A."/>
    <x v="58"/>
    <x v="58"/>
    <s v="C. H. Langui"/>
    <x v="233"/>
    <x v="4"/>
    <x v="4"/>
    <x v="172"/>
    <x v="1"/>
    <s v="Instalado"/>
    <s v="Operativo"/>
    <s v="Generadora"/>
    <x v="0"/>
    <x v="1"/>
    <x v="0"/>
    <x v="0"/>
    <s v="Privado"/>
    <s v="CUSCO"/>
    <s v="CUSCO"/>
    <s v="CANAS"/>
    <s v="LANGUI"/>
    <n v="0"/>
    <x v="7"/>
    <n v="0"/>
    <x v="0"/>
    <n v="0"/>
    <x v="0"/>
    <x v="0"/>
    <n v="2032.848"/>
    <n v="2.032848"/>
    <m/>
    <n v="0.26250000000000001"/>
    <n v="0.25"/>
    <n v="7.6479999999999997"/>
    <n v="0"/>
    <n v="9"/>
    <s v="BASE DE DATOS"/>
    <m/>
  </r>
  <r>
    <s v="20"/>
    <x v="2"/>
    <s v="LANGUI"/>
    <s v="31437845"/>
    <s v="31437845"/>
    <x v="4"/>
    <s v="Grupo 1"/>
    <s v="S"/>
    <n v="0.77"/>
    <n v="0.69"/>
    <n v="105.629"/>
    <n v="401.39100000000002"/>
    <n v="507.02"/>
    <n v="8.93"/>
    <n v="735.07"/>
    <n v="0"/>
    <m/>
    <m/>
    <x v="0"/>
    <s v="LANGUI31437845Grupo 1HI"/>
    <s v="Central Hidroel‚ctrica Langui S.A."/>
    <x v="58"/>
    <x v="58"/>
    <s v="C. H. Langui"/>
    <x v="233"/>
    <x v="4"/>
    <x v="4"/>
    <x v="44"/>
    <x v="1"/>
    <s v="Instalado"/>
    <s v="Operativo"/>
    <s v="Generadora"/>
    <x v="0"/>
    <x v="1"/>
    <x v="0"/>
    <x v="0"/>
    <s v="Privado"/>
    <s v="CUSCO"/>
    <s v="CUSCO"/>
    <s v="CANAS"/>
    <s v="LANGUI"/>
    <n v="0"/>
    <x v="7"/>
    <n v="0"/>
    <x v="0"/>
    <n v="0"/>
    <x v="0"/>
    <x v="0"/>
    <n v="507.02"/>
    <n v="0.50702000000000003"/>
    <m/>
    <n v="6.4166666666666664E-2"/>
    <n v="5.7499999999999996E-2"/>
    <n v="7.6479999999999997"/>
    <n v="5.6843418860808015E-14"/>
    <n v="9"/>
    <s v="BASE DE DATOS"/>
    <m/>
  </r>
  <r>
    <s v="20"/>
    <x v="2"/>
    <s v="LANGUI"/>
    <s v="31437845"/>
    <s v="31437845"/>
    <x v="4"/>
    <s v="Grupo 2"/>
    <s v="N"/>
    <n v="2.5"/>
    <n v="0"/>
    <n v="0"/>
    <n v="0"/>
    <n v="0"/>
    <n v="0"/>
    <n v="0"/>
    <n v="0"/>
    <m/>
    <m/>
    <x v="0"/>
    <s v="LANGUI31437845Grupo 2HI"/>
    <s v="Central Hidroel‚ctrica Langui S.A."/>
    <x v="58"/>
    <x v="58"/>
    <s v="C. H. Langui"/>
    <x v="233"/>
    <x v="4"/>
    <x v="4"/>
    <x v="171"/>
    <x v="1"/>
    <s v="Instalado"/>
    <s v="Operativo"/>
    <s v="Generadora"/>
    <x v="0"/>
    <x v="1"/>
    <x v="0"/>
    <x v="0"/>
    <s v="Privado"/>
    <s v="CUSCO"/>
    <s v="CUSCO"/>
    <s v="CANAS"/>
    <s v="LANGUI"/>
    <n v="0"/>
    <x v="7"/>
    <n v="0"/>
    <x v="0"/>
    <n v="0"/>
    <x v="0"/>
    <x v="0"/>
    <n v="0"/>
    <n v="0"/>
    <m/>
    <n v="0.20833333333333334"/>
    <n v="0.1875"/>
    <n v="7.6479999999999997"/>
    <n v="0"/>
    <n v="9"/>
    <s v="BASE DE DATOS"/>
    <m/>
  </r>
  <r>
    <s v="20"/>
    <x v="2"/>
    <s v="LANGUI"/>
    <s v="31437845"/>
    <s v="31437845"/>
    <x v="4"/>
    <s v="Grupo 3"/>
    <s v="S"/>
    <n v="3.15"/>
    <n v="3"/>
    <n v="448.8"/>
    <n v="1705.44"/>
    <n v="2154.2399999999998"/>
    <n v="4.72"/>
    <n v="739.28"/>
    <n v="0"/>
    <m/>
    <m/>
    <x v="0"/>
    <s v="LANGUI31437845Grupo 3HI"/>
    <s v="Central Hidroel‚ctrica Langui S.A."/>
    <x v="58"/>
    <x v="58"/>
    <s v="C. H. Langui"/>
    <x v="233"/>
    <x v="4"/>
    <x v="4"/>
    <x v="172"/>
    <x v="1"/>
    <s v="Instalado"/>
    <s v="Operativo"/>
    <s v="Generadora"/>
    <x v="0"/>
    <x v="1"/>
    <x v="0"/>
    <x v="0"/>
    <s v="Privado"/>
    <s v="CUSCO"/>
    <s v="CUSCO"/>
    <s v="CANAS"/>
    <s v="LANGUI"/>
    <n v="0"/>
    <x v="7"/>
    <n v="0"/>
    <x v="0"/>
    <n v="0"/>
    <x v="0"/>
    <x v="0"/>
    <n v="2154.2399999999998"/>
    <n v="2.1542399999999997"/>
    <m/>
    <n v="0.26250000000000001"/>
    <n v="0.25"/>
    <n v="7.6479999999999997"/>
    <n v="4.5474735088646412E-13"/>
    <n v="9"/>
    <s v="BASE DE DATOS"/>
    <m/>
  </r>
  <r>
    <s v="20"/>
    <x v="3"/>
    <s v="LANGUI"/>
    <s v="31437845"/>
    <s v="31437845"/>
    <x v="4"/>
    <s v="Grupo 1"/>
    <s v="S"/>
    <n v="0.77"/>
    <n v="0.69"/>
    <n v="103.035"/>
    <n v="391.53500000000003"/>
    <n v="494.57"/>
    <n v="0"/>
    <n v="720"/>
    <n v="0"/>
    <m/>
    <m/>
    <x v="0"/>
    <s v="LANGUI31437845Grupo 1HI"/>
    <s v="Central Hidroel‚ctrica Langui S.A."/>
    <x v="58"/>
    <x v="58"/>
    <s v="C. H. Langui"/>
    <x v="233"/>
    <x v="4"/>
    <x v="4"/>
    <x v="44"/>
    <x v="1"/>
    <s v="Instalado"/>
    <s v="Operativo"/>
    <s v="Generadora"/>
    <x v="0"/>
    <x v="1"/>
    <x v="0"/>
    <x v="0"/>
    <s v="Privado"/>
    <s v="CUSCO"/>
    <s v="CUSCO"/>
    <s v="CANAS"/>
    <s v="LANGUI"/>
    <n v="0"/>
    <x v="7"/>
    <n v="0"/>
    <x v="0"/>
    <n v="0"/>
    <x v="0"/>
    <x v="0"/>
    <n v="494.57"/>
    <n v="0.49457000000000001"/>
    <m/>
    <n v="6.4166666666666664E-2"/>
    <n v="5.7499999999999996E-2"/>
    <n v="7.6479999999999997"/>
    <n v="5.6843418860808015E-14"/>
    <n v="9"/>
    <s v="BASE DE DATOS"/>
    <m/>
  </r>
  <r>
    <s v="20"/>
    <x v="3"/>
    <s v="LANGUI"/>
    <s v="31437845"/>
    <s v="31437845"/>
    <x v="4"/>
    <s v="Grupo 2"/>
    <s v="N"/>
    <n v="2.5"/>
    <n v="0"/>
    <n v="0"/>
    <n v="0"/>
    <n v="0"/>
    <n v="0"/>
    <n v="0"/>
    <n v="0"/>
    <m/>
    <m/>
    <x v="0"/>
    <s v="LANGUI31437845Grupo 2HI"/>
    <s v="Central Hidroel‚ctrica Langui S.A."/>
    <x v="58"/>
    <x v="58"/>
    <s v="C. H. Langui"/>
    <x v="233"/>
    <x v="4"/>
    <x v="4"/>
    <x v="171"/>
    <x v="1"/>
    <s v="Instalado"/>
    <s v="Operativo"/>
    <s v="Generadora"/>
    <x v="0"/>
    <x v="1"/>
    <x v="0"/>
    <x v="0"/>
    <s v="Privado"/>
    <s v="CUSCO"/>
    <s v="CUSCO"/>
    <s v="CANAS"/>
    <s v="LANGUI"/>
    <n v="0"/>
    <x v="7"/>
    <n v="0"/>
    <x v="0"/>
    <n v="0"/>
    <x v="0"/>
    <x v="0"/>
    <n v="0"/>
    <n v="0"/>
    <m/>
    <n v="0.20833333333333334"/>
    <n v="0.1875"/>
    <n v="7.6479999999999997"/>
    <n v="0"/>
    <n v="9"/>
    <s v="BASE DE DATOS"/>
    <m/>
  </r>
  <r>
    <s v="20"/>
    <x v="3"/>
    <s v="LANGUI"/>
    <s v="31437845"/>
    <s v="31437845"/>
    <x v="4"/>
    <s v="Grupo 3"/>
    <s v="S"/>
    <n v="3.15"/>
    <n v="3"/>
    <n v="437.53300000000002"/>
    <n v="1662.624"/>
    <n v="2100.1570000000002"/>
    <n v="0"/>
    <n v="720"/>
    <n v="0"/>
    <m/>
    <m/>
    <x v="0"/>
    <s v="LANGUI31437845Grupo 3HI"/>
    <s v="Central Hidroel‚ctrica Langui S.A."/>
    <x v="58"/>
    <x v="58"/>
    <s v="C. H. Langui"/>
    <x v="233"/>
    <x v="4"/>
    <x v="4"/>
    <x v="172"/>
    <x v="1"/>
    <s v="Instalado"/>
    <s v="Operativo"/>
    <s v="Generadora"/>
    <x v="0"/>
    <x v="1"/>
    <x v="0"/>
    <x v="0"/>
    <s v="Privado"/>
    <s v="CUSCO"/>
    <s v="CUSCO"/>
    <s v="CANAS"/>
    <s v="LANGUI"/>
    <n v="0"/>
    <x v="7"/>
    <n v="0"/>
    <x v="0"/>
    <n v="0"/>
    <x v="0"/>
    <x v="0"/>
    <n v="2100.1570000000002"/>
    <n v="2.1001570000000003"/>
    <m/>
    <n v="0.26250000000000001"/>
    <n v="0.25"/>
    <n v="7.6479999999999997"/>
    <n v="0"/>
    <n v="9"/>
    <s v="BASE DE DATOS"/>
    <m/>
  </r>
  <r>
    <s v="20"/>
    <x v="4"/>
    <s v="LANGUI"/>
    <s v="31437845"/>
    <s v="31437845"/>
    <x v="4"/>
    <s v="Grupo 1"/>
    <s v="S"/>
    <n v="0.77"/>
    <n v="0.69"/>
    <n v="106.91500000000001"/>
    <n v="406.27499999999998"/>
    <n v="513.19000000000005"/>
    <n v="1.98"/>
    <n v="741.84"/>
    <n v="0.18"/>
    <m/>
    <m/>
    <x v="0"/>
    <s v="LANGUI31437845Grupo 1HI"/>
    <s v="Central Hidroel‚ctrica Langui S.A."/>
    <x v="58"/>
    <x v="58"/>
    <s v="C. H. Langui"/>
    <x v="233"/>
    <x v="4"/>
    <x v="4"/>
    <x v="44"/>
    <x v="1"/>
    <s v="Instalado"/>
    <s v="Operativo"/>
    <s v="Generadora"/>
    <x v="0"/>
    <x v="1"/>
    <x v="0"/>
    <x v="0"/>
    <s v="Privado"/>
    <s v="CUSCO"/>
    <s v="CUSCO"/>
    <s v="CANAS"/>
    <s v="LANGUI"/>
    <n v="0"/>
    <x v="7"/>
    <n v="0"/>
    <x v="0"/>
    <n v="0"/>
    <x v="0"/>
    <x v="0"/>
    <n v="513.19000000000005"/>
    <n v="0.51319000000000004"/>
    <m/>
    <n v="6.4166666666666664E-2"/>
    <n v="5.7499999999999996E-2"/>
    <n v="7.6479999999999997"/>
    <n v="-1.1368683772161603E-13"/>
    <n v="9"/>
    <s v="BASE DE DATOS"/>
    <m/>
  </r>
  <r>
    <s v="20"/>
    <x v="4"/>
    <s v="LANGUI"/>
    <s v="31437845"/>
    <s v="31437845"/>
    <x v="4"/>
    <s v="Grupo 2"/>
    <s v="N"/>
    <n v="2.5"/>
    <n v="0"/>
    <n v="0"/>
    <n v="0"/>
    <n v="0"/>
    <n v="0"/>
    <n v="0"/>
    <n v="0"/>
    <m/>
    <m/>
    <x v="0"/>
    <s v="LANGUI31437845Grupo 2HI"/>
    <s v="Central Hidroel‚ctrica Langui S.A."/>
    <x v="58"/>
    <x v="58"/>
    <s v="C. H. Langui"/>
    <x v="233"/>
    <x v="4"/>
    <x v="4"/>
    <x v="171"/>
    <x v="1"/>
    <s v="Instalado"/>
    <s v="Operativo"/>
    <s v="Generadora"/>
    <x v="0"/>
    <x v="1"/>
    <x v="0"/>
    <x v="0"/>
    <s v="Privado"/>
    <s v="CUSCO"/>
    <s v="CUSCO"/>
    <s v="CANAS"/>
    <s v="LANGUI"/>
    <n v="0"/>
    <x v="7"/>
    <n v="0"/>
    <x v="0"/>
    <n v="0"/>
    <x v="0"/>
    <x v="0"/>
    <n v="0"/>
    <n v="0"/>
    <m/>
    <n v="0.20833333333333334"/>
    <n v="0.1875"/>
    <n v="7.6479999999999997"/>
    <n v="0"/>
    <n v="9"/>
    <s v="BASE DE DATOS"/>
    <m/>
  </r>
  <r>
    <s v="20"/>
    <x v="4"/>
    <s v="LANGUI"/>
    <s v="31437845"/>
    <s v="31437845"/>
    <x v="4"/>
    <s v="Grupo 3"/>
    <s v="S"/>
    <n v="3.15"/>
    <n v="3"/>
    <n v="451.733"/>
    <n v="1716.587"/>
    <n v="2168.3200000000002"/>
    <n v="0"/>
    <n v="643.65"/>
    <n v="0.35"/>
    <m/>
    <m/>
    <x v="0"/>
    <s v="LANGUI31437845Grupo 3HI"/>
    <s v="Central Hidroel‚ctrica Langui S.A."/>
    <x v="58"/>
    <x v="58"/>
    <s v="C. H. Langui"/>
    <x v="233"/>
    <x v="4"/>
    <x v="4"/>
    <x v="172"/>
    <x v="1"/>
    <s v="Instalado"/>
    <s v="Operativo"/>
    <s v="Generadora"/>
    <x v="0"/>
    <x v="1"/>
    <x v="0"/>
    <x v="0"/>
    <s v="Privado"/>
    <s v="CUSCO"/>
    <s v="CUSCO"/>
    <s v="CANAS"/>
    <s v="LANGUI"/>
    <n v="0"/>
    <x v="7"/>
    <n v="0"/>
    <x v="0"/>
    <n v="0"/>
    <x v="0"/>
    <x v="0"/>
    <n v="2168.3200000000002"/>
    <n v="2.16832"/>
    <m/>
    <n v="0.26250000000000001"/>
    <n v="0.25"/>
    <n v="7.6479999999999997"/>
    <n v="0"/>
    <n v="9"/>
    <s v="BASE DE DATOS"/>
    <m/>
  </r>
  <r>
    <s v="20"/>
    <x v="5"/>
    <s v="LANGUI"/>
    <s v="31437845"/>
    <s v="31437845"/>
    <x v="4"/>
    <s v="Grupo 1"/>
    <s v="S"/>
    <n v="0.77"/>
    <n v="0.69"/>
    <n v="58.079000000000001"/>
    <n v="220.70099999999999"/>
    <n v="278.77999999999997"/>
    <n v="0"/>
    <n v="406.45"/>
    <n v="313.55"/>
    <m/>
    <m/>
    <x v="0"/>
    <s v="LANGUI31437845Grupo 1HI"/>
    <s v="Central Hidroel‚ctrica Langui S.A."/>
    <x v="58"/>
    <x v="58"/>
    <s v="C. H. Langui"/>
    <x v="233"/>
    <x v="4"/>
    <x v="4"/>
    <x v="44"/>
    <x v="1"/>
    <s v="Instalado"/>
    <s v="Operativo"/>
    <s v="Generadora"/>
    <x v="0"/>
    <x v="1"/>
    <x v="0"/>
    <x v="0"/>
    <s v="Privado"/>
    <s v="CUSCO"/>
    <s v="CUSCO"/>
    <s v="CANAS"/>
    <s v="LANGUI"/>
    <n v="0"/>
    <x v="7"/>
    <n v="0"/>
    <x v="0"/>
    <n v="0"/>
    <x v="0"/>
    <x v="0"/>
    <n v="278.77999999999997"/>
    <n v="0.27877999999999997"/>
    <m/>
    <n v="6.4166666666666664E-2"/>
    <n v="5.7499999999999996E-2"/>
    <n v="7.6479999999999997"/>
    <n v="0"/>
    <n v="9"/>
    <s v="BASE DE DATOS"/>
    <m/>
  </r>
  <r>
    <s v="20"/>
    <x v="5"/>
    <s v="LANGUI"/>
    <s v="31437845"/>
    <s v="31437845"/>
    <x v="4"/>
    <s v="Grupo 2"/>
    <s v="S"/>
    <n v="2.5"/>
    <n v="2.25"/>
    <n v="50.533000000000001"/>
    <n v="192.02699999999999"/>
    <n v="242.56"/>
    <n v="460.45"/>
    <n v="67.55"/>
    <n v="192"/>
    <m/>
    <m/>
    <x v="0"/>
    <s v="LANGUI31437845Grupo 2HI"/>
    <s v="Central Hidroel‚ctrica Langui S.A."/>
    <x v="58"/>
    <x v="58"/>
    <s v="C. H. Langui"/>
    <x v="233"/>
    <x v="4"/>
    <x v="4"/>
    <x v="171"/>
    <x v="1"/>
    <s v="Instalado"/>
    <s v="Operativo"/>
    <s v="Generadora"/>
    <x v="0"/>
    <x v="1"/>
    <x v="0"/>
    <x v="0"/>
    <s v="Privado"/>
    <s v="CUSCO"/>
    <s v="CUSCO"/>
    <s v="CANAS"/>
    <s v="LANGUI"/>
    <n v="0"/>
    <x v="7"/>
    <n v="0"/>
    <x v="0"/>
    <n v="0"/>
    <x v="0"/>
    <x v="0"/>
    <n v="242.56"/>
    <n v="0.24256"/>
    <m/>
    <n v="0.20833333333333334"/>
    <n v="0.1875"/>
    <n v="7.6479999999999997"/>
    <n v="0"/>
    <n v="9"/>
    <s v="BASE DE DATOS"/>
    <m/>
  </r>
  <r>
    <s v="20"/>
    <x v="5"/>
    <s v="LANGUI"/>
    <s v="31437845"/>
    <s v="31437845"/>
    <x v="4"/>
    <s v="Grupo 3"/>
    <s v="S"/>
    <n v="3.15"/>
    <n v="3"/>
    <n v="364.05200000000002"/>
    <n v="1383.3979999999999"/>
    <n v="1747.45"/>
    <n v="0"/>
    <n v="650.58000000000004"/>
    <n v="69.42"/>
    <m/>
    <m/>
    <x v="0"/>
    <s v="LANGUI31437845Grupo 3HI"/>
    <s v="Central Hidroel‚ctrica Langui S.A."/>
    <x v="58"/>
    <x v="58"/>
    <s v="C. H. Langui"/>
    <x v="233"/>
    <x v="4"/>
    <x v="4"/>
    <x v="172"/>
    <x v="1"/>
    <s v="Instalado"/>
    <s v="Operativo"/>
    <s v="Generadora"/>
    <x v="0"/>
    <x v="1"/>
    <x v="0"/>
    <x v="0"/>
    <s v="Privado"/>
    <s v="CUSCO"/>
    <s v="CUSCO"/>
    <s v="CANAS"/>
    <s v="LANGUI"/>
    <n v="0"/>
    <x v="7"/>
    <n v="0"/>
    <x v="0"/>
    <n v="0"/>
    <x v="0"/>
    <x v="0"/>
    <n v="1747.45"/>
    <n v="1.7474499999999999"/>
    <m/>
    <n v="0.26250000000000001"/>
    <n v="0.25"/>
    <n v="7.6479999999999997"/>
    <n v="-2.2737367544323206E-13"/>
    <n v="9"/>
    <s v="BASE DE DATOS"/>
    <m/>
  </r>
  <r>
    <s v="20"/>
    <x v="6"/>
    <s v="LANGUI"/>
    <s v="31437845"/>
    <s v="31437845"/>
    <x v="4"/>
    <s v="Grupo 1"/>
    <s v="S"/>
    <n v="0.77"/>
    <n v="0.69"/>
    <n v="57.95"/>
    <n v="0"/>
    <n v="57.95"/>
    <n v="0"/>
    <n v="81.5"/>
    <n v="662.5"/>
    <m/>
    <m/>
    <x v="0"/>
    <s v="LANGUI31437845Grupo 1HI"/>
    <s v="Central Hidroel‚ctrica Langui S.A."/>
    <x v="58"/>
    <x v="58"/>
    <s v="C. H. Langui"/>
    <x v="233"/>
    <x v="4"/>
    <x v="4"/>
    <x v="44"/>
    <x v="1"/>
    <s v="Instalado"/>
    <s v="Operativo"/>
    <s v="Generadora"/>
    <x v="0"/>
    <x v="1"/>
    <x v="0"/>
    <x v="0"/>
    <s v="Privado"/>
    <s v="CUSCO"/>
    <s v="CUSCO"/>
    <s v="CANAS"/>
    <s v="LANGUI"/>
    <n v="0"/>
    <x v="7"/>
    <n v="0"/>
    <x v="0"/>
    <n v="0"/>
    <x v="0"/>
    <x v="0"/>
    <n v="57.95"/>
    <n v="5.7950000000000002E-2"/>
    <m/>
    <n v="6.4166666666666664E-2"/>
    <n v="5.7499999999999996E-2"/>
    <n v="7.6479999999999997"/>
    <n v="0"/>
    <n v="9"/>
    <s v="BASE DE DATOS"/>
    <m/>
  </r>
  <r>
    <s v="20"/>
    <x v="6"/>
    <s v="LANGUI"/>
    <s v="31437845"/>
    <s v="31437845"/>
    <x v="4"/>
    <s v="Grupo 2"/>
    <s v="S"/>
    <n v="2.5"/>
    <n v="2.25"/>
    <n v="55.453000000000003"/>
    <n v="134.67099999999999"/>
    <n v="190.124"/>
    <n v="271.17"/>
    <n v="95.8"/>
    <n v="377.03"/>
    <m/>
    <m/>
    <x v="0"/>
    <s v="LANGUI31437845Grupo 2HI"/>
    <s v="Central Hidroel‚ctrica Langui S.A."/>
    <x v="58"/>
    <x v="58"/>
    <s v="C. H. Langui"/>
    <x v="233"/>
    <x v="4"/>
    <x v="4"/>
    <x v="171"/>
    <x v="1"/>
    <s v="Instalado"/>
    <s v="Operativo"/>
    <s v="Generadora"/>
    <x v="0"/>
    <x v="1"/>
    <x v="0"/>
    <x v="0"/>
    <s v="Privado"/>
    <s v="CUSCO"/>
    <s v="CUSCO"/>
    <s v="CANAS"/>
    <s v="LANGUI"/>
    <n v="0"/>
    <x v="7"/>
    <n v="0"/>
    <x v="0"/>
    <n v="0"/>
    <x v="0"/>
    <x v="0"/>
    <n v="190.124"/>
    <n v="0.19012399999999999"/>
    <m/>
    <n v="0.20833333333333334"/>
    <n v="0.1875"/>
    <n v="7.6479999999999997"/>
    <n v="0"/>
    <n v="9"/>
    <s v="BASE DE DATOS"/>
    <m/>
  </r>
  <r>
    <s v="20"/>
    <x v="6"/>
    <s v="LANGUI"/>
    <s v="31437845"/>
    <s v="31437845"/>
    <x v="4"/>
    <s v="Grupo 3"/>
    <s v="S"/>
    <n v="3.15"/>
    <n v="3"/>
    <n v="390.50200000000001"/>
    <n v="1483.9079999999999"/>
    <n v="1874.41"/>
    <n v="0"/>
    <n v="694.15"/>
    <n v="49.85"/>
    <m/>
    <m/>
    <x v="0"/>
    <s v="LANGUI31437845Grupo 3HI"/>
    <s v="Central Hidroel‚ctrica Langui S.A."/>
    <x v="58"/>
    <x v="58"/>
    <s v="C. H. Langui"/>
    <x v="233"/>
    <x v="4"/>
    <x v="4"/>
    <x v="172"/>
    <x v="1"/>
    <s v="Instalado"/>
    <s v="Operativo"/>
    <s v="Generadora"/>
    <x v="0"/>
    <x v="1"/>
    <x v="0"/>
    <x v="0"/>
    <s v="Privado"/>
    <s v="CUSCO"/>
    <s v="CUSCO"/>
    <s v="CANAS"/>
    <s v="LANGUI"/>
    <n v="0"/>
    <x v="7"/>
    <n v="0"/>
    <x v="0"/>
    <n v="0"/>
    <x v="0"/>
    <x v="0"/>
    <n v="1874.41"/>
    <n v="1.8744100000000001"/>
    <m/>
    <n v="0.26250000000000001"/>
    <n v="0.25"/>
    <n v="7.6479999999999997"/>
    <n v="-2.2737367544323206E-13"/>
    <n v="9"/>
    <s v="BASE DE DATOS"/>
    <m/>
  </r>
  <r>
    <s v="20"/>
    <x v="7"/>
    <s v="LANGUI"/>
    <s v="31437845"/>
    <s v="31437845"/>
    <x v="4"/>
    <s v="Grupo 1"/>
    <s v="S"/>
    <n v="0.77"/>
    <n v="0.69"/>
    <n v="14.53"/>
    <n v="0"/>
    <n v="14.53"/>
    <n v="0"/>
    <n v="25.4"/>
    <n v="718.6"/>
    <m/>
    <m/>
    <x v="0"/>
    <s v="LANGUI31437845Grupo 1HI"/>
    <s v="Central Hidroel‚ctrica Langui S.A."/>
    <x v="58"/>
    <x v="58"/>
    <s v="C. H. Langui"/>
    <x v="233"/>
    <x v="4"/>
    <x v="4"/>
    <x v="44"/>
    <x v="1"/>
    <s v="Instalado"/>
    <s v="Operativo"/>
    <s v="Generadora"/>
    <x v="0"/>
    <x v="1"/>
    <x v="0"/>
    <x v="0"/>
    <s v="Privado"/>
    <s v="CUSCO"/>
    <s v="CUSCO"/>
    <s v="CANAS"/>
    <s v="LANGUI"/>
    <n v="0"/>
    <x v="7"/>
    <n v="0"/>
    <x v="0"/>
    <n v="0"/>
    <x v="0"/>
    <x v="0"/>
    <n v="14.53"/>
    <n v="1.453E-2"/>
    <m/>
    <n v="6.4166666666666664E-2"/>
    <n v="5.7499999999999996E-2"/>
    <n v="7.6479999999999997"/>
    <n v="0"/>
    <n v="9"/>
    <s v="BASE DE DATOS"/>
    <m/>
  </r>
  <r>
    <s v="20"/>
    <x v="7"/>
    <s v="LANGUI"/>
    <s v="31437845"/>
    <s v="31437845"/>
    <x v="4"/>
    <s v="Grupo 2"/>
    <s v="S"/>
    <n v="2.5"/>
    <n v="2.25"/>
    <n v="26.84"/>
    <n v="0"/>
    <n v="26.84"/>
    <n v="0"/>
    <n v="19.350000000000001"/>
    <n v="624.65"/>
    <m/>
    <m/>
    <x v="0"/>
    <s v="LANGUI31437845Grupo 2HI"/>
    <s v="Central Hidroel‚ctrica Langui S.A."/>
    <x v="58"/>
    <x v="58"/>
    <s v="C. H. Langui"/>
    <x v="233"/>
    <x v="4"/>
    <x v="4"/>
    <x v="171"/>
    <x v="1"/>
    <s v="Instalado"/>
    <s v="Operativo"/>
    <s v="Generadora"/>
    <x v="0"/>
    <x v="1"/>
    <x v="0"/>
    <x v="0"/>
    <s v="Privado"/>
    <s v="CUSCO"/>
    <s v="CUSCO"/>
    <s v="CANAS"/>
    <s v="LANGUI"/>
    <n v="0"/>
    <x v="7"/>
    <n v="0"/>
    <x v="0"/>
    <n v="0"/>
    <x v="0"/>
    <x v="0"/>
    <n v="26.84"/>
    <n v="2.6839999999999999E-2"/>
    <m/>
    <n v="0.20833333333333334"/>
    <n v="0.1875"/>
    <n v="7.6479999999999997"/>
    <n v="0"/>
    <n v="9"/>
    <s v="BASE DE DATOS"/>
    <m/>
  </r>
  <r>
    <s v="20"/>
    <x v="7"/>
    <s v="LANGUI"/>
    <s v="31437845"/>
    <s v="31437845"/>
    <x v="4"/>
    <s v="Grupo 3"/>
    <s v="S"/>
    <n v="3.15"/>
    <n v="3"/>
    <n v="332.04599999999999"/>
    <n v="1292.404"/>
    <n v="1624.45"/>
    <n v="0"/>
    <n v="643.63"/>
    <n v="0.37"/>
    <m/>
    <m/>
    <x v="0"/>
    <s v="LANGUI31437845Grupo 3HI"/>
    <s v="Central Hidroel‚ctrica Langui S.A."/>
    <x v="58"/>
    <x v="58"/>
    <s v="C. H. Langui"/>
    <x v="233"/>
    <x v="4"/>
    <x v="4"/>
    <x v="172"/>
    <x v="1"/>
    <s v="Instalado"/>
    <s v="Operativo"/>
    <s v="Generadora"/>
    <x v="0"/>
    <x v="1"/>
    <x v="0"/>
    <x v="0"/>
    <s v="Privado"/>
    <s v="CUSCO"/>
    <s v="CUSCO"/>
    <s v="CANAS"/>
    <s v="LANGUI"/>
    <n v="0"/>
    <x v="7"/>
    <n v="0"/>
    <x v="0"/>
    <n v="0"/>
    <x v="0"/>
    <x v="0"/>
    <n v="1624.45"/>
    <n v="1.6244499999999999"/>
    <m/>
    <n v="0.26250000000000001"/>
    <n v="0.25"/>
    <n v="7.6479999999999997"/>
    <n v="0"/>
    <n v="9"/>
    <s v="BASE DE DATOS"/>
    <m/>
  </r>
  <r>
    <s v="20"/>
    <x v="8"/>
    <s v="SEAL"/>
    <s v="31012793"/>
    <s v="31012793"/>
    <x v="4"/>
    <s v="Leffel"/>
    <s v="N"/>
    <n v="0.6"/>
    <n v="0"/>
    <n v="0"/>
    <n v="0"/>
    <n v="0"/>
    <n v="0"/>
    <n v="0"/>
    <n v="0"/>
    <m/>
    <m/>
    <x v="0"/>
    <s v="SEAL31012793LeffelHI"/>
    <s v="SEAL - Sociedad El‚ctrica del Sur Oeste S. A."/>
    <x v="7"/>
    <x v="7"/>
    <s v="C. H. San Gregorio"/>
    <x v="169"/>
    <x v="4"/>
    <x v="4"/>
    <x v="273"/>
    <x v="1"/>
    <s v="Instalado"/>
    <s v="Inoperativo"/>
    <s v="Distribuidora"/>
    <x v="0"/>
    <x v="1"/>
    <x v="0"/>
    <x v="0"/>
    <s v="Estatal"/>
    <s v="AREQUIPA"/>
    <s v="AREQUIPA"/>
    <s v="CAMANA"/>
    <s v="NICOLAS DE PIEROLA"/>
    <n v="0"/>
    <x v="7"/>
    <n v="0"/>
    <x v="0"/>
    <n v="0"/>
    <x v="0"/>
    <x v="0"/>
    <n v="0"/>
    <n v="0"/>
    <m/>
    <n v="4.9999999999999996E-2"/>
    <n v="0"/>
    <n v="7.6479999999999997"/>
    <n v="0"/>
    <n v="77"/>
    <s v="BASE DE DATOS"/>
    <m/>
  </r>
  <r>
    <s v="20"/>
    <x v="8"/>
    <s v="SEAL"/>
    <s v="33013880"/>
    <s v="33013880"/>
    <x v="4"/>
    <s v="JMW-1"/>
    <s v="N"/>
    <n v="9.5000000000000001E-2"/>
    <n v="0"/>
    <n v="0"/>
    <n v="0"/>
    <n v="0"/>
    <n v="0"/>
    <n v="0"/>
    <n v="0"/>
    <m/>
    <m/>
    <x v="0"/>
    <s v="SEAL33013880JMW-1HI"/>
    <s v="SEAL - Sociedad El‚ctrica del Sur Oeste S. A."/>
    <x v="7"/>
    <x v="7"/>
    <s v="C. H. Caravelí"/>
    <x v="170"/>
    <x v="4"/>
    <x v="4"/>
    <x v="274"/>
    <x v="1"/>
    <s v="Instalado"/>
    <s v="Inoperativo"/>
    <s v="Distribuidora"/>
    <x v="0"/>
    <x v="1"/>
    <x v="0"/>
    <x v="0"/>
    <s v="Estatal"/>
    <s v="AREQUIPA"/>
    <s v="AREQUIPA"/>
    <s v="CARAVELI"/>
    <s v="CARAVELI"/>
    <n v="0"/>
    <x v="7"/>
    <n v="0"/>
    <x v="0"/>
    <n v="0"/>
    <x v="0"/>
    <x v="0"/>
    <n v="0"/>
    <n v="0"/>
    <m/>
    <n v="7.9166666666666673E-3"/>
    <n v="0"/>
    <n v="7.6479999999999997"/>
    <n v="0"/>
    <n v="77"/>
    <s v="BASE DE DATOS"/>
    <m/>
  </r>
  <r>
    <s v="20"/>
    <x v="8"/>
    <s v="SEAL"/>
    <s v="33013880"/>
    <s v="33013880"/>
    <x v="4"/>
    <s v="JMW-2"/>
    <s v="N"/>
    <n v="0.09"/>
    <n v="0"/>
    <n v="0"/>
    <n v="0"/>
    <n v="0"/>
    <n v="0"/>
    <n v="0"/>
    <n v="0"/>
    <m/>
    <m/>
    <x v="0"/>
    <s v="SEAL33013880JMW-2HI"/>
    <s v="SEAL - Sociedad El‚ctrica del Sur Oeste S. A."/>
    <x v="7"/>
    <x v="7"/>
    <s v="C. H. Caravelí"/>
    <x v="170"/>
    <x v="4"/>
    <x v="4"/>
    <x v="275"/>
    <x v="1"/>
    <s v="Instalado"/>
    <s v="Inoperativo"/>
    <s v="Distribuidora"/>
    <x v="0"/>
    <x v="1"/>
    <x v="0"/>
    <x v="0"/>
    <s v="Estatal"/>
    <s v="AREQUIPA"/>
    <s v="AREQUIPA"/>
    <s v="CARAVELI"/>
    <s v="CARAVELI"/>
    <n v="0"/>
    <x v="7"/>
    <n v="0"/>
    <x v="0"/>
    <n v="0"/>
    <x v="0"/>
    <x v="0"/>
    <n v="0"/>
    <n v="0"/>
    <m/>
    <n v="7.4999999999999997E-3"/>
    <n v="0"/>
    <n v="7.6479999999999997"/>
    <n v="0"/>
    <n v="77"/>
    <s v="BASE DE DATOS"/>
    <m/>
  </r>
  <r>
    <s v="20"/>
    <x v="8"/>
    <s v="SEAL"/>
    <s v="31013193"/>
    <s v="31013193"/>
    <x v="4"/>
    <s v="FRANCIS"/>
    <s v="N"/>
    <n v="0.5"/>
    <n v="0"/>
    <n v="0"/>
    <n v="0"/>
    <n v="0"/>
    <n v="0"/>
    <n v="0"/>
    <n v="0"/>
    <m/>
    <m/>
    <x v="0"/>
    <s v="SEAL31013193FRANCISHI"/>
    <s v="SEAL - Sociedad El‚ctrica del Sur Oeste S. A."/>
    <x v="7"/>
    <x v="7"/>
    <s v="C. H. Ongoro"/>
    <x v="171"/>
    <x v="4"/>
    <x v="4"/>
    <x v="276"/>
    <x v="1"/>
    <s v="Instalado"/>
    <s v="Inoperativo"/>
    <s v="Distribuidora"/>
    <x v="0"/>
    <x v="1"/>
    <x v="0"/>
    <x v="0"/>
    <s v="Estatal"/>
    <s v="AREQUIPA"/>
    <s v="AREQUIPA"/>
    <s v="CASTILLA"/>
    <s v="CAYLLOMA"/>
    <n v="0"/>
    <x v="7"/>
    <n v="0"/>
    <x v="0"/>
    <n v="0"/>
    <x v="0"/>
    <x v="0"/>
    <n v="0"/>
    <n v="0"/>
    <m/>
    <n v="4.1666666666666664E-2"/>
    <n v="0"/>
    <n v="7.6479999999999997"/>
    <n v="0"/>
    <n v="77"/>
    <s v="BASE DE DATOS"/>
    <m/>
  </r>
  <r>
    <s v="20"/>
    <x v="8"/>
    <s v="SEAL"/>
    <s v="31013193"/>
    <s v="31013193"/>
    <x v="4"/>
    <s v="TURBAL"/>
    <s v="N"/>
    <n v="0.53500000000000003"/>
    <n v="0"/>
    <n v="0"/>
    <n v="0"/>
    <n v="0"/>
    <n v="0"/>
    <n v="0"/>
    <n v="0"/>
    <m/>
    <m/>
    <x v="0"/>
    <s v="SEAL31013193TURBALHI"/>
    <s v="SEAL - Sociedad El‚ctrica del Sur Oeste S. A."/>
    <x v="7"/>
    <x v="7"/>
    <s v="C. H. Ongoro"/>
    <x v="171"/>
    <x v="4"/>
    <x v="4"/>
    <x v="277"/>
    <x v="1"/>
    <s v="Instalado"/>
    <s v="Inoperativo"/>
    <s v="Distribuidora"/>
    <x v="0"/>
    <x v="1"/>
    <x v="0"/>
    <x v="0"/>
    <s v="Estatal"/>
    <s v="AREQUIPA"/>
    <s v="AREQUIPA"/>
    <s v="CASTILLA"/>
    <s v="CAYLLOMA"/>
    <n v="0"/>
    <x v="7"/>
    <n v="0"/>
    <x v="0"/>
    <n v="0"/>
    <x v="0"/>
    <x v="0"/>
    <n v="0"/>
    <n v="0"/>
    <m/>
    <n v="4.4583333333333336E-2"/>
    <n v="0"/>
    <n v="7.6479999999999997"/>
    <n v="0"/>
    <n v="77"/>
    <s v="BASE DE DATOS"/>
    <m/>
  </r>
  <r>
    <s v="20"/>
    <x v="8"/>
    <s v="SEAL"/>
    <s v="51010397"/>
    <s v="51010397"/>
    <x v="4"/>
    <s v="Kubota 1"/>
    <s v="N"/>
    <n v="0.33600000000000002"/>
    <n v="0"/>
    <n v="0"/>
    <n v="0"/>
    <n v="0"/>
    <n v="0"/>
    <n v="0"/>
    <n v="0"/>
    <m/>
    <m/>
    <x v="0"/>
    <s v="SEAL51010397Kubota 1HI"/>
    <s v="SEAL - Sociedad El‚ctrica del Sur Oeste S. A."/>
    <x v="7"/>
    <x v="7"/>
    <s v="C. H. Chococo"/>
    <x v="172"/>
    <x v="4"/>
    <x v="4"/>
    <x v="278"/>
    <x v="1"/>
    <s v="Instalado"/>
    <s v="Inoperativo"/>
    <s v="Distribuidora"/>
    <x v="0"/>
    <x v="1"/>
    <x v="0"/>
    <x v="0"/>
    <s v="Estatal"/>
    <s v="AREQUIPA"/>
    <s v="AREQUIPA"/>
    <s v="LA UNION"/>
    <s v="ALCA"/>
    <n v="0"/>
    <x v="7"/>
    <n v="0"/>
    <x v="0"/>
    <n v="0"/>
    <x v="0"/>
    <x v="0"/>
    <n v="0"/>
    <n v="0"/>
    <m/>
    <n v="2.8000000000000001E-2"/>
    <n v="0"/>
    <n v="7.6479999999999997"/>
    <n v="0"/>
    <n v="77"/>
    <s v="BASE DE DATOS"/>
    <m/>
  </r>
  <r>
    <s v="20"/>
    <x v="8"/>
    <s v="SEAL"/>
    <s v="51010397"/>
    <s v="51010397"/>
    <x v="4"/>
    <s v="Kubota 2"/>
    <s v="N"/>
    <n v="0.33600000000000002"/>
    <n v="0"/>
    <n v="0"/>
    <n v="0"/>
    <n v="0"/>
    <n v="0"/>
    <n v="0"/>
    <n v="0"/>
    <m/>
    <m/>
    <x v="0"/>
    <s v="SEAL51010397Kubota 2HI"/>
    <s v="SEAL - Sociedad El‚ctrica del Sur Oeste S. A."/>
    <x v="7"/>
    <x v="7"/>
    <s v="C. H. Chococo"/>
    <x v="172"/>
    <x v="4"/>
    <x v="4"/>
    <x v="279"/>
    <x v="1"/>
    <s v="Instalado"/>
    <s v="Inoperativo"/>
    <s v="Distribuidora"/>
    <x v="0"/>
    <x v="1"/>
    <x v="0"/>
    <x v="0"/>
    <s v="Estatal"/>
    <s v="AREQUIPA"/>
    <s v="AREQUIPA"/>
    <s v="LA UNION"/>
    <s v="ALCA"/>
    <n v="0"/>
    <x v="7"/>
    <n v="0"/>
    <x v="0"/>
    <n v="0"/>
    <x v="0"/>
    <x v="0"/>
    <n v="0"/>
    <n v="0"/>
    <m/>
    <n v="2.8000000000000001E-2"/>
    <n v="0"/>
    <n v="7.6479999999999997"/>
    <n v="0"/>
    <n v="77"/>
    <s v="BASE DE DATOS"/>
    <m/>
  </r>
  <r>
    <s v="20"/>
    <x v="8"/>
    <s v="SEAL"/>
    <s v="33014030"/>
    <s v="33014030"/>
    <x v="4"/>
    <s v="ESCHER WYSS 1"/>
    <s v="N"/>
    <n v="0.1"/>
    <n v="0"/>
    <n v="0"/>
    <n v="0"/>
    <n v="0"/>
    <n v="0"/>
    <n v="0"/>
    <n v="0"/>
    <m/>
    <m/>
    <x v="0"/>
    <s v="SEAL33014030ESCHER WYSS 1HI"/>
    <s v="SEAL - Sociedad El‚ctrica del Sur Oeste S. A."/>
    <x v="7"/>
    <x v="7"/>
    <s v="C. H. Chuquibamba"/>
    <x v="173"/>
    <x v="4"/>
    <x v="4"/>
    <x v="280"/>
    <x v="1"/>
    <s v="Instalado"/>
    <s v="Inoperativo"/>
    <s v="Distribuidora"/>
    <x v="0"/>
    <x v="1"/>
    <x v="0"/>
    <x v="0"/>
    <s v="Estatal"/>
    <s v="AREQUIPA"/>
    <s v="AREQUIPA"/>
    <s v="CONDESUYOS"/>
    <s v="CHUQUIBAMBA"/>
    <n v="0"/>
    <x v="7"/>
    <n v="0"/>
    <x v="0"/>
    <n v="0"/>
    <x v="0"/>
    <x v="0"/>
    <n v="0"/>
    <n v="0"/>
    <m/>
    <n v="8.3333333333333332E-3"/>
    <n v="0"/>
    <n v="7.6479999999999997"/>
    <n v="0"/>
    <n v="77"/>
    <s v="BASE DE DATOS"/>
    <m/>
  </r>
  <r>
    <s v="20"/>
    <x v="8"/>
    <s v="SEAL"/>
    <s v="33014030"/>
    <s v="33014030"/>
    <x v="4"/>
    <s v="ESCHER WYSS 2"/>
    <s v="N"/>
    <n v="0.1"/>
    <n v="0"/>
    <n v="0"/>
    <n v="0"/>
    <n v="0"/>
    <n v="0"/>
    <n v="0"/>
    <n v="0"/>
    <m/>
    <m/>
    <x v="0"/>
    <s v="SEAL33014030ESCHER WYSS 2HI"/>
    <s v="SEAL - Sociedad El‚ctrica del Sur Oeste S. A."/>
    <x v="7"/>
    <x v="7"/>
    <s v="C. H. Chuquibamba"/>
    <x v="173"/>
    <x v="4"/>
    <x v="4"/>
    <x v="281"/>
    <x v="1"/>
    <s v="Instalado"/>
    <s v="Inoperativo"/>
    <s v="Distribuidora"/>
    <x v="0"/>
    <x v="1"/>
    <x v="0"/>
    <x v="0"/>
    <s v="Estatal"/>
    <s v="AREQUIPA"/>
    <s v="AREQUIPA"/>
    <s v="CONDESUYOS"/>
    <s v="CHUQUIBAMBA"/>
    <n v="0"/>
    <x v="7"/>
    <n v="0"/>
    <x v="0"/>
    <n v="0"/>
    <x v="0"/>
    <x v="0"/>
    <n v="0"/>
    <n v="0"/>
    <m/>
    <n v="8.3333333333333332E-3"/>
    <n v="0"/>
    <n v="7.6479999999999997"/>
    <n v="0"/>
    <n v="77"/>
    <s v="BASE DE DATOS"/>
    <m/>
  </r>
  <r>
    <s v="20"/>
    <x v="8"/>
    <s v="SEAL"/>
    <s v="31013910"/>
    <s v="31013910"/>
    <x v="4"/>
    <s v="WKV"/>
    <s v="N"/>
    <n v="0.25"/>
    <n v="0"/>
    <n v="0"/>
    <n v="0"/>
    <n v="0"/>
    <n v="0"/>
    <n v="0"/>
    <n v="0"/>
    <m/>
    <m/>
    <x v="1"/>
    <s v="SEAL31013910WKVHI"/>
    <s v="SEAL - Sociedad El‚ctrica del Sur Oeste S. A."/>
    <x v="7"/>
    <x v="7"/>
    <s v="C. H. Orcopampa"/>
    <x v="174"/>
    <x v="4"/>
    <x v="4"/>
    <x v="282"/>
    <x v="1"/>
    <s v="Instalado"/>
    <s v="Inoperativo"/>
    <s v="Distribuidora"/>
    <x v="0"/>
    <x v="1"/>
    <x v="0"/>
    <x v="0"/>
    <s v="Estatal"/>
    <s v="AREQUIPA"/>
    <s v="AREQUIPA"/>
    <s v="CASTILLA"/>
    <s v="ORCOPAMPA"/>
    <n v="0"/>
    <x v="7"/>
    <n v="0"/>
    <x v="0"/>
    <n v="0"/>
    <x v="0"/>
    <x v="0"/>
    <n v="0"/>
    <n v="0"/>
    <m/>
    <s v="-"/>
    <s v="-"/>
    <s v="-"/>
    <n v="0"/>
    <n v="77"/>
    <s v="BASE DE DATOS"/>
    <m/>
  </r>
  <r>
    <s v="20"/>
    <x v="8"/>
    <s v="SEAL"/>
    <s v="31013530"/>
    <s v="31013530"/>
    <x v="4"/>
    <s v="Hydraulic"/>
    <s v="N"/>
    <n v="6.4000000000000001E-2"/>
    <n v="0"/>
    <n v="0"/>
    <n v="0"/>
    <n v="0"/>
    <n v="0"/>
    <n v="0"/>
    <n v="0"/>
    <m/>
    <m/>
    <x v="0"/>
    <s v="SEAL31013530HydraulicHI"/>
    <s v="SEAL - Sociedad El‚ctrica del Sur Oeste S. A."/>
    <x v="7"/>
    <x v="7"/>
    <s v="C. H. Huanca"/>
    <x v="175"/>
    <x v="4"/>
    <x v="4"/>
    <x v="283"/>
    <x v="1"/>
    <s v="Instalado"/>
    <s v="Inoperativo"/>
    <s v="Distribuidora"/>
    <x v="0"/>
    <x v="1"/>
    <x v="0"/>
    <x v="0"/>
    <s v="Estatal"/>
    <s v="AREQUIPA"/>
    <s v="AREQUIPA"/>
    <s v="AREQUIPA"/>
    <s v="AREQUIPA"/>
    <n v="0"/>
    <x v="7"/>
    <n v="0"/>
    <x v="0"/>
    <n v="0"/>
    <x v="0"/>
    <x v="0"/>
    <n v="0"/>
    <n v="0"/>
    <m/>
    <n v="5.3333333333333332E-3"/>
    <n v="0"/>
    <n v="7.6479999999999997"/>
    <n v="0"/>
    <n v="77"/>
    <s v="BASE DE DATOS"/>
    <m/>
  </r>
  <r>
    <s v="20"/>
    <x v="8"/>
    <s v="SEAL"/>
    <s v="31013530"/>
    <s v="31013530"/>
    <x v="4"/>
    <s v="Kubota"/>
    <s v="N"/>
    <n v="0.1"/>
    <n v="0"/>
    <n v="0"/>
    <n v="0"/>
    <n v="0"/>
    <n v="0"/>
    <n v="0"/>
    <n v="0"/>
    <m/>
    <m/>
    <x v="0"/>
    <s v="SEAL31013530KubotaHI"/>
    <s v="SEAL - Sociedad El‚ctrica del Sur Oeste S. A."/>
    <x v="7"/>
    <x v="7"/>
    <s v="C. H. Huanca"/>
    <x v="175"/>
    <x v="4"/>
    <x v="4"/>
    <x v="245"/>
    <x v="1"/>
    <s v="Instalado"/>
    <s v="Inoperativo"/>
    <s v="Distribuidora"/>
    <x v="0"/>
    <x v="1"/>
    <x v="0"/>
    <x v="0"/>
    <s v="Estatal"/>
    <s v="AREQUIPA"/>
    <s v="AREQUIPA"/>
    <s v="AREQUIPA"/>
    <s v="AREQUIPA"/>
    <n v="0"/>
    <x v="7"/>
    <n v="0"/>
    <x v="0"/>
    <n v="0"/>
    <x v="0"/>
    <x v="0"/>
    <n v="0"/>
    <n v="0"/>
    <m/>
    <n v="8.3333333333333332E-3"/>
    <n v="0"/>
    <n v="7.6479999999999997"/>
    <n v="0"/>
    <n v="77"/>
    <s v="BASE DE DATOS"/>
    <m/>
  </r>
  <r>
    <s v="20"/>
    <x v="7"/>
    <s v="CHTING"/>
    <s v="18169608"/>
    <s v="18169608"/>
    <x v="4"/>
    <s v="Allis Charner 1-4"/>
    <s v="S"/>
    <n v="1.65"/>
    <n v="1.2"/>
    <n v="13.778"/>
    <n v="52.926000000000002"/>
    <n v="66.703999999999994"/>
    <n v="380.48"/>
    <n v="331.34"/>
    <n v="8.18"/>
    <m/>
    <m/>
    <x v="0"/>
    <s v="CHTING18169608Allis Charner 1-4HI"/>
    <s v="Compa¤ia Hidroel‚ctrica Tingo SA"/>
    <x v="47"/>
    <x v="47"/>
    <s v="C.H. Tingo"/>
    <x v="204"/>
    <x v="4"/>
    <x v="4"/>
    <x v="289"/>
    <x v="1"/>
    <s v="Instalado"/>
    <s v="Operativo"/>
    <s v="Generadora"/>
    <x v="0"/>
    <x v="1"/>
    <x v="0"/>
    <x v="0"/>
    <s v="Privado"/>
    <s v="LIMA"/>
    <s v="LIMA"/>
    <s v="HUARAL"/>
    <s v="SANTA CRUZ DE ANDAMARCA"/>
    <n v="0"/>
    <x v="7"/>
    <n v="0"/>
    <x v="0"/>
    <n v="0"/>
    <x v="0"/>
    <x v="0"/>
    <n v="66.703999999999994"/>
    <n v="6.6703999999999999E-2"/>
    <m/>
    <n v="0.13749999999999998"/>
    <n v="9.9999999999999992E-2"/>
    <n v="7.6479999999999997"/>
    <n v="1.4210854715202004E-14"/>
    <n v="14"/>
    <s v="BASE DE DATOS"/>
    <m/>
  </r>
  <r>
    <s v="20"/>
    <x v="8"/>
    <s v="CHTING"/>
    <s v="18169608"/>
    <s v="18169608"/>
    <x v="4"/>
    <s v="Allis Charner 1-4"/>
    <s v="S"/>
    <n v="1.65"/>
    <n v="1.2"/>
    <n v="60.76"/>
    <n v="214.85"/>
    <n v="275.61"/>
    <n v="406.95"/>
    <n v="294.89"/>
    <n v="18.16"/>
    <m/>
    <m/>
    <x v="0"/>
    <s v="CHTING18169608Allis Charner 1-4HI"/>
    <s v="Compa¤ia Hidroel‚ctrica Tingo SA"/>
    <x v="47"/>
    <x v="47"/>
    <s v="C.H. Tingo"/>
    <x v="204"/>
    <x v="4"/>
    <x v="4"/>
    <x v="289"/>
    <x v="1"/>
    <s v="Instalado"/>
    <s v="Operativo"/>
    <s v="Generadora"/>
    <x v="0"/>
    <x v="1"/>
    <x v="0"/>
    <x v="0"/>
    <s v="Privado"/>
    <s v="LIMA"/>
    <s v="LIMA"/>
    <s v="HUARAL"/>
    <s v="SANTA CRUZ DE ANDAMARCA"/>
    <n v="0"/>
    <x v="7"/>
    <n v="0"/>
    <x v="0"/>
    <n v="0"/>
    <x v="0"/>
    <x v="0"/>
    <n v="275.61"/>
    <n v="0.27561000000000002"/>
    <m/>
    <n v="0.13749999999999998"/>
    <n v="9.9999999999999992E-2"/>
    <n v="7.6479999999999997"/>
    <n v="0"/>
    <n v="14"/>
    <s v="BASE DE DATOS"/>
    <m/>
  </r>
  <r>
    <s v="20"/>
    <x v="7"/>
    <s v="UCAYAL"/>
    <s v="33031200"/>
    <s v="33031200"/>
    <x v="4"/>
    <s v="Grupo 1"/>
    <s v="S"/>
    <n v="0.24"/>
    <n v="0.23"/>
    <n v="9.6050000000000004"/>
    <n v="27.53"/>
    <n v="37.134999999999998"/>
    <n v="0"/>
    <n v="171"/>
    <n v="0"/>
    <m/>
    <m/>
    <x v="0"/>
    <s v="UCAYAL33031200Grupo 1HI"/>
    <s v="Electro Ucayali S.A."/>
    <x v="0"/>
    <x v="0"/>
    <s v="C.H. CANUJA"/>
    <x v="135"/>
    <x v="4"/>
    <x v="4"/>
    <x v="44"/>
    <x v="1"/>
    <s v="Instalado"/>
    <s v="Operativo"/>
    <s v="Distribuidora"/>
    <x v="0"/>
    <x v="0"/>
    <x v="0"/>
    <x v="0"/>
    <s v="Estatal"/>
    <s v="UCAYALI"/>
    <s v="UCAYALI"/>
    <s v="ATALAYA"/>
    <s v="ATALAYA"/>
    <n v="0"/>
    <x v="7"/>
    <n v="0"/>
    <x v="0"/>
    <n v="0"/>
    <x v="0"/>
    <x v="0"/>
    <n v="37.134999999999998"/>
    <n v="3.7135000000000001E-2"/>
    <m/>
    <n v="2.1818181818181816E-2"/>
    <n v="2.0909090909090908E-2"/>
    <n v="7.6479999999999997"/>
    <n v="7.1054273576010019E-15"/>
    <n v="23"/>
    <s v="BASE DE DATOS"/>
    <m/>
  </r>
  <r>
    <s v="20"/>
    <x v="7"/>
    <s v="UCAYAL"/>
    <s v="33031200"/>
    <s v="33031200"/>
    <x v="4"/>
    <s v="Grupo 2"/>
    <s v="S"/>
    <n v="0.13"/>
    <n v="0.12"/>
    <n v="0"/>
    <n v="0"/>
    <n v="0"/>
    <n v="0"/>
    <n v="0"/>
    <n v="0"/>
    <m/>
    <m/>
    <x v="0"/>
    <s v="UCAYAL33031200Grupo 2HI"/>
    <s v="Electro Ucayali S.A."/>
    <x v="0"/>
    <x v="0"/>
    <s v="C.H. CANUJA"/>
    <x v="135"/>
    <x v="4"/>
    <x v="4"/>
    <x v="171"/>
    <x v="1"/>
    <s v="Instalado"/>
    <s v="Operativo"/>
    <s v="Distribuidora"/>
    <x v="0"/>
    <x v="0"/>
    <x v="0"/>
    <x v="0"/>
    <s v="Estatal"/>
    <s v="UCAYALI"/>
    <s v="UCAYALI"/>
    <s v="ATALAYA"/>
    <s v="ATALAYA"/>
    <n v="0"/>
    <x v="7"/>
    <n v="0"/>
    <x v="0"/>
    <n v="0"/>
    <x v="0"/>
    <x v="0"/>
    <n v="0"/>
    <n v="0"/>
    <m/>
    <n v="1.0833333333333334E-2"/>
    <n v="0.01"/>
    <n v="7.6479999999999997"/>
    <n v="0"/>
    <n v="23"/>
    <s v="BASE DE DATOS"/>
    <m/>
  </r>
  <r>
    <s v="20"/>
    <x v="7"/>
    <s v="UCAYAL"/>
    <s v="33031200"/>
    <s v="33031200"/>
    <x v="4"/>
    <s v="Grupo 3"/>
    <s v="S"/>
    <n v="0.5"/>
    <n v="0.48"/>
    <n v="73.245999999999995"/>
    <n v="246.78899999999999"/>
    <n v="320.03500000000003"/>
    <n v="0"/>
    <n v="719"/>
    <n v="0"/>
    <m/>
    <m/>
    <x v="0"/>
    <s v="UCAYAL33031200Grupo 3HI"/>
    <s v="Electro Ucayali S.A."/>
    <x v="0"/>
    <x v="0"/>
    <s v="C.H. CANUJA"/>
    <x v="135"/>
    <x v="4"/>
    <x v="4"/>
    <x v="172"/>
    <x v="1"/>
    <s v="Instalado"/>
    <s v="Operativo"/>
    <s v="Distribuidora"/>
    <x v="0"/>
    <x v="0"/>
    <x v="0"/>
    <x v="0"/>
    <s v="Estatal"/>
    <s v="UCAYALI"/>
    <s v="UCAYALI"/>
    <s v="ATALAYA"/>
    <s v="ATALAYA"/>
    <n v="0"/>
    <x v="7"/>
    <n v="0"/>
    <x v="0"/>
    <n v="0"/>
    <x v="0"/>
    <x v="0"/>
    <n v="320.03500000000003"/>
    <n v="0.32003500000000001"/>
    <m/>
    <n v="4.1666666666666664E-2"/>
    <n v="0.04"/>
    <n v="7.6479999999999997"/>
    <n v="-5.6843418860808015E-14"/>
    <n v="23"/>
    <s v="BASE DE DATOS"/>
    <m/>
  </r>
  <r>
    <s v="20"/>
    <x v="7"/>
    <s v="UCAYAL"/>
    <s v="51027119"/>
    <s v="51027119"/>
    <x v="4"/>
    <s v="690 PANELES FOTOVOL"/>
    <s v="S"/>
    <n v="0.01"/>
    <n v="0.01"/>
    <n v="2.2189999999999999"/>
    <n v="4.4249999999999998"/>
    <n v="6.6440000000000001"/>
    <n v="0"/>
    <n v="720"/>
    <n v="0"/>
    <m/>
    <m/>
    <x v="0"/>
    <s v="UCAYAL51027119690 PANELES FOTOVOLHI"/>
    <s v="Electro Ucayali S.A."/>
    <x v="0"/>
    <x v="0"/>
    <s v="C. S. PURUS"/>
    <x v="136"/>
    <x v="6"/>
    <x v="6"/>
    <x v="238"/>
    <x v="3"/>
    <s v="Instalado"/>
    <s v="Operativo"/>
    <s v="Distribuidora"/>
    <x v="0"/>
    <x v="0"/>
    <x v="0"/>
    <x v="0"/>
    <s v="Estatal"/>
    <s v="UCAYALI"/>
    <s v="UCAYALI"/>
    <s v="PURUS"/>
    <s v="PURUS"/>
    <n v="0"/>
    <x v="9"/>
    <n v="0"/>
    <x v="0"/>
    <n v="0"/>
    <x v="0"/>
    <x v="0"/>
    <n v="6.6440000000000001"/>
    <n v="6.6439999999999997E-3"/>
    <m/>
    <n v="7.4999999999999991E-4"/>
    <n v="7.4999999999999991E-4"/>
    <n v="7.6479999999999997"/>
    <n v="0"/>
    <n v="23"/>
    <s v="BASE DE DATOS"/>
    <m/>
  </r>
  <r>
    <s v="20"/>
    <x v="7"/>
    <s v="ANDPOW"/>
    <s v="18176609"/>
    <s v="18176609"/>
    <x v="4"/>
    <s v="G01"/>
    <s v="S"/>
    <n v="10"/>
    <n v="9.9890000000000008"/>
    <n v="1118.4670000000001"/>
    <n v="3353.6550000000002"/>
    <n v="4472.1220000000003"/>
    <n v="0"/>
    <n v="531.25"/>
    <n v="192.75"/>
    <m/>
    <m/>
    <x v="0"/>
    <s v="ANDPOW18176609G01HI"/>
    <s v="Andean Power S.A.C."/>
    <x v="54"/>
    <x v="54"/>
    <s v="C.H. CARHUAC"/>
    <x v="220"/>
    <x v="4"/>
    <x v="4"/>
    <x v="308"/>
    <x v="1"/>
    <s v="Instalado"/>
    <s v="Operativo"/>
    <s v="Generadora"/>
    <x v="0"/>
    <x v="1"/>
    <x v="1"/>
    <x v="0"/>
    <s v="Privado"/>
    <s v="LIMA"/>
    <s v="LIMA"/>
    <s v="HUAROCHIRI"/>
    <s v="HUANZA"/>
    <n v="0"/>
    <x v="7"/>
    <n v="0"/>
    <x v="1"/>
    <s v="TERCERA"/>
    <x v="0"/>
    <x v="0"/>
    <n v="4472.1220000000003"/>
    <n v="4.4721220000000006"/>
    <m/>
    <n v="0.83333333333333337"/>
    <n v="0.83241666666666669"/>
    <n v="7.6479999999999997"/>
    <n v="0"/>
    <n v="4"/>
    <s v="BASE DE DATOS"/>
    <m/>
  </r>
  <r>
    <s v="20"/>
    <x v="7"/>
    <s v="ANDPOW"/>
    <s v="18176609"/>
    <s v="18176609"/>
    <x v="4"/>
    <s v="G02"/>
    <s v="S"/>
    <n v="10"/>
    <n v="9.9890000000000008"/>
    <n v="1105.4590000000001"/>
    <n v="2850.1489999999999"/>
    <n v="3955.6080000000002"/>
    <n v="0"/>
    <n v="462.5"/>
    <n v="261.5"/>
    <m/>
    <m/>
    <x v="0"/>
    <s v="ANDPOW18176609G02HI"/>
    <s v="Andean Power S.A.C."/>
    <x v="54"/>
    <x v="54"/>
    <s v="C.H. CARHUAC"/>
    <x v="220"/>
    <x v="4"/>
    <x v="4"/>
    <x v="309"/>
    <x v="1"/>
    <s v="Instalado"/>
    <s v="Operativo"/>
    <s v="Generadora"/>
    <x v="0"/>
    <x v="1"/>
    <x v="1"/>
    <x v="0"/>
    <s v="Privado"/>
    <s v="LIMA"/>
    <s v="LIMA"/>
    <s v="HUAROCHIRI"/>
    <s v="HUANZA"/>
    <n v="0"/>
    <x v="7"/>
    <n v="0"/>
    <x v="1"/>
    <s v="TERCERA"/>
    <x v="0"/>
    <x v="0"/>
    <n v="3955.6080000000002"/>
    <n v="3.9556080000000002"/>
    <m/>
    <n v="0.83333333333333337"/>
    <n v="0.83241666666666669"/>
    <n v="7.6479999999999997"/>
    <n v="0"/>
    <n v="4"/>
    <s v="BASE DE DATOS"/>
    <m/>
  </r>
  <r>
    <s v="20"/>
    <x v="8"/>
    <s v="ANDPOW"/>
    <s v="18176609"/>
    <s v="18176609"/>
    <x v="4"/>
    <s v="G01"/>
    <s v="S"/>
    <n v="10"/>
    <n v="9.9890000000000008"/>
    <n v="1157.9169999999999"/>
    <n v="3428.768"/>
    <n v="4586.6850000000004"/>
    <n v="0"/>
    <n v="535.5"/>
    <n v="184.5"/>
    <m/>
    <m/>
    <x v="0"/>
    <s v="ANDPOW18176609G01HI"/>
    <s v="Andean Power S.A.C."/>
    <x v="54"/>
    <x v="54"/>
    <s v="C.H. CARHUAC"/>
    <x v="220"/>
    <x v="4"/>
    <x v="4"/>
    <x v="308"/>
    <x v="1"/>
    <s v="Instalado"/>
    <s v="Operativo"/>
    <s v="Generadora"/>
    <x v="0"/>
    <x v="1"/>
    <x v="1"/>
    <x v="0"/>
    <s v="Privado"/>
    <s v="LIMA"/>
    <s v="LIMA"/>
    <s v="HUAROCHIRI"/>
    <s v="HUANZA"/>
    <n v="0"/>
    <x v="7"/>
    <n v="0"/>
    <x v="1"/>
    <s v="TERCERA"/>
    <x v="0"/>
    <x v="0"/>
    <n v="4586.6850000000004"/>
    <n v="4.5866850000000001"/>
    <m/>
    <n v="0.83333333333333337"/>
    <n v="0.83241666666666669"/>
    <n v="7.6479999999999997"/>
    <n v="-9.0949470177292824E-13"/>
    <n v="4"/>
    <s v="BASE DE DATOS"/>
    <m/>
  </r>
  <r>
    <s v="20"/>
    <x v="8"/>
    <s v="ANDPOW"/>
    <s v="18176609"/>
    <s v="18176609"/>
    <x v="4"/>
    <s v="G02"/>
    <s v="S"/>
    <n v="10"/>
    <n v="9.9890000000000008"/>
    <n v="1097.623"/>
    <n v="2742.3879999999999"/>
    <n v="3840.011"/>
    <n v="0"/>
    <n v="447.25"/>
    <n v="272.75"/>
    <m/>
    <m/>
    <x v="0"/>
    <s v="ANDPOW18176609G02HI"/>
    <s v="Andean Power S.A.C."/>
    <x v="54"/>
    <x v="54"/>
    <s v="C.H. CARHUAC"/>
    <x v="220"/>
    <x v="4"/>
    <x v="4"/>
    <x v="309"/>
    <x v="1"/>
    <s v="Instalado"/>
    <s v="Operativo"/>
    <s v="Generadora"/>
    <x v="0"/>
    <x v="1"/>
    <x v="1"/>
    <x v="0"/>
    <s v="Privado"/>
    <s v="LIMA"/>
    <s v="LIMA"/>
    <s v="HUAROCHIRI"/>
    <s v="HUANZA"/>
    <n v="0"/>
    <x v="7"/>
    <n v="0"/>
    <x v="1"/>
    <s v="TERCERA"/>
    <x v="0"/>
    <x v="0"/>
    <n v="3840.011"/>
    <n v="3.8400110000000001"/>
    <m/>
    <n v="0.83333333333333337"/>
    <n v="0.83241666666666669"/>
    <n v="7.6479999999999997"/>
    <n v="0"/>
    <n v="4"/>
    <s v="BASE DE DATOS"/>
    <m/>
  </r>
  <r>
    <s v="20"/>
    <x v="0"/>
    <s v="HIMARA"/>
    <s v="11116301"/>
    <s v="11116301"/>
    <x v="4"/>
    <s v="Francis 1"/>
    <s v="S"/>
    <n v="6.5609999999999999"/>
    <n v="6.4669999999999996"/>
    <n v="824.53399999999999"/>
    <n v="3873.2420000000002"/>
    <n v="4697.7759999999998"/>
    <n v="1.57"/>
    <n v="717.66"/>
    <n v="0.77"/>
    <m/>
    <m/>
    <x v="0"/>
    <s v="HIMARA11116301Francis 1HI"/>
    <n v="0"/>
    <x v="57"/>
    <x v="57"/>
    <s v="C. H. Hidromarañón"/>
    <x v="232"/>
    <x v="4"/>
    <x v="4"/>
    <x v="314"/>
    <x v="1"/>
    <s v="Instalado"/>
    <s v="Operativo"/>
    <s v="Generadora"/>
    <x v="0"/>
    <x v="1"/>
    <x v="1"/>
    <x v="0"/>
    <s v="Privado"/>
    <s v="HUANUCO"/>
    <s v="HUANUCO"/>
    <s v="HUAMALIES"/>
    <s v="LLATA"/>
    <n v="0"/>
    <x v="7"/>
    <n v="0"/>
    <x v="0"/>
    <n v="0"/>
    <x v="0"/>
    <x v="0"/>
    <n v="4697.7759999999998"/>
    <n v="4.6977760000000002"/>
    <m/>
    <n v="0.54674999999999996"/>
    <n v="0.5389166666666666"/>
    <n v="7.6479999999999997"/>
    <n v="0"/>
    <n v="8"/>
    <s v="BASE DE DATOS"/>
    <m/>
  </r>
  <r>
    <s v="20"/>
    <x v="0"/>
    <s v="HIMARA"/>
    <s v="11116301"/>
    <s v="11116301"/>
    <x v="4"/>
    <s v="Francis 2"/>
    <s v="S"/>
    <n v="6.5609999999999999"/>
    <n v="6.4669999999999996"/>
    <n v="800.05499999999995"/>
    <n v="3857.4079999999999"/>
    <n v="4657.4629999999997"/>
    <n v="1.83"/>
    <n v="712.89"/>
    <n v="5.28"/>
    <m/>
    <m/>
    <x v="0"/>
    <s v="HIMARA11116301Francis 2HI"/>
    <n v="0"/>
    <x v="57"/>
    <x v="57"/>
    <s v="C. H. Hidromarañón"/>
    <x v="232"/>
    <x v="4"/>
    <x v="4"/>
    <x v="315"/>
    <x v="1"/>
    <s v="Instalado"/>
    <s v="Operativo"/>
    <s v="Generadora"/>
    <x v="0"/>
    <x v="1"/>
    <x v="1"/>
    <x v="0"/>
    <s v="Privado"/>
    <s v="HUANUCO"/>
    <s v="HUANUCO"/>
    <s v="HUAMALIES"/>
    <s v="LLATA"/>
    <n v="0"/>
    <x v="7"/>
    <n v="0"/>
    <x v="0"/>
    <n v="0"/>
    <x v="0"/>
    <x v="0"/>
    <n v="4657.4629999999997"/>
    <n v="4.6574629999999999"/>
    <m/>
    <n v="0.54674999999999996"/>
    <n v="0.5389166666666666"/>
    <n v="7.6479999999999997"/>
    <n v="0"/>
    <n v="8"/>
    <s v="BASE DE DATOS"/>
    <m/>
  </r>
  <r>
    <s v="20"/>
    <x v="0"/>
    <s v="HIMARA"/>
    <s v="11116301"/>
    <s v="11116301"/>
    <x v="4"/>
    <s v="Francis 3"/>
    <s v="S"/>
    <n v="6.5609999999999999"/>
    <n v="6.4669999999999996"/>
    <n v="824.31399999999996"/>
    <n v="3855.3319999999999"/>
    <n v="4679.6459999999997"/>
    <n v="1.7"/>
    <n v="715.11"/>
    <n v="3.19"/>
    <m/>
    <m/>
    <x v="0"/>
    <s v="HIMARA11116301Francis 3HI"/>
    <n v="0"/>
    <x v="57"/>
    <x v="57"/>
    <s v="C. H. Hidromarañón"/>
    <x v="232"/>
    <x v="4"/>
    <x v="4"/>
    <x v="262"/>
    <x v="1"/>
    <s v="Instalado"/>
    <s v="Operativo"/>
    <s v="Generadora"/>
    <x v="0"/>
    <x v="1"/>
    <x v="1"/>
    <x v="0"/>
    <s v="Privado"/>
    <s v="HUANUCO"/>
    <s v="HUANUCO"/>
    <s v="HUAMALIES"/>
    <s v="LLATA"/>
    <n v="0"/>
    <x v="7"/>
    <n v="0"/>
    <x v="0"/>
    <n v="0"/>
    <x v="0"/>
    <x v="0"/>
    <n v="4679.6459999999997"/>
    <n v="4.679646"/>
    <m/>
    <n v="0.54674999999999996"/>
    <n v="0.5389166666666666"/>
    <n v="7.6479999999999997"/>
    <n v="0"/>
    <n v="8"/>
    <s v="BASE DE DATOS"/>
    <m/>
  </r>
  <r>
    <s v="20"/>
    <x v="1"/>
    <s v="HIMARA"/>
    <s v="11116301"/>
    <s v="11116301"/>
    <x v="4"/>
    <s v="Francis 1"/>
    <s v="S"/>
    <n v="6.5609999999999999"/>
    <n v="6.4669999999999996"/>
    <n v="749.61800000000005"/>
    <n v="3600.9960000000001"/>
    <n v="4350.6139999999996"/>
    <n v="1.93"/>
    <n v="718.07"/>
    <n v="0"/>
    <m/>
    <m/>
    <x v="0"/>
    <s v="HIMARA11116301Francis 1HI"/>
    <n v="0"/>
    <x v="57"/>
    <x v="57"/>
    <s v="C. H. Hidromarañón"/>
    <x v="232"/>
    <x v="4"/>
    <x v="4"/>
    <x v="314"/>
    <x v="1"/>
    <s v="Instalado"/>
    <s v="Operativo"/>
    <s v="Generadora"/>
    <x v="0"/>
    <x v="1"/>
    <x v="1"/>
    <x v="0"/>
    <s v="Privado"/>
    <s v="HUANUCO"/>
    <s v="HUANUCO"/>
    <s v="HUAMALIES"/>
    <s v="LLATA"/>
    <n v="0"/>
    <x v="7"/>
    <n v="0"/>
    <x v="0"/>
    <n v="0"/>
    <x v="0"/>
    <x v="0"/>
    <n v="4350.6139999999996"/>
    <n v="4.3506139999999993"/>
    <m/>
    <n v="0.54674999999999996"/>
    <n v="0.5389166666666666"/>
    <n v="7.6479999999999997"/>
    <n v="9.0949470177292824E-13"/>
    <n v="8"/>
    <s v="BASE DE DATOS"/>
    <m/>
  </r>
  <r>
    <s v="20"/>
    <x v="1"/>
    <s v="HIMARA"/>
    <s v="11116301"/>
    <s v="11116301"/>
    <x v="4"/>
    <s v="Francis 2"/>
    <s v="S"/>
    <n v="6.5609999999999999"/>
    <n v="6.4669999999999996"/>
    <n v="747.37099999999998"/>
    <n v="3591.1529999999998"/>
    <n v="4338.5240000000003"/>
    <n v="1.93"/>
    <n v="718.07"/>
    <n v="0"/>
    <m/>
    <m/>
    <x v="0"/>
    <s v="HIMARA11116301Francis 2HI"/>
    <n v="0"/>
    <x v="57"/>
    <x v="57"/>
    <s v="C. H. Hidromarañón"/>
    <x v="232"/>
    <x v="4"/>
    <x v="4"/>
    <x v="315"/>
    <x v="1"/>
    <s v="Instalado"/>
    <s v="Operativo"/>
    <s v="Generadora"/>
    <x v="0"/>
    <x v="1"/>
    <x v="1"/>
    <x v="0"/>
    <s v="Privado"/>
    <s v="HUANUCO"/>
    <s v="HUANUCO"/>
    <s v="HUAMALIES"/>
    <s v="LLATA"/>
    <n v="0"/>
    <x v="7"/>
    <n v="0"/>
    <x v="0"/>
    <n v="0"/>
    <x v="0"/>
    <x v="0"/>
    <n v="4338.5240000000003"/>
    <n v="4.3385240000000005"/>
    <m/>
    <n v="0.54674999999999996"/>
    <n v="0.5389166666666666"/>
    <n v="7.6479999999999997"/>
    <n v="-9.0949470177292824E-13"/>
    <n v="8"/>
    <s v="BASE DE DATOS"/>
    <m/>
  </r>
  <r>
    <s v="20"/>
    <x v="1"/>
    <s v="HIMARA"/>
    <s v="11116301"/>
    <s v="11116301"/>
    <x v="4"/>
    <s v="Francis 3"/>
    <s v="S"/>
    <n v="6.5609999999999999"/>
    <n v="6.4669999999999996"/>
    <n v="750.98800000000006"/>
    <n v="3605.9290000000001"/>
    <n v="4356.9170000000004"/>
    <n v="1.77"/>
    <n v="718.23"/>
    <n v="0"/>
    <m/>
    <m/>
    <x v="0"/>
    <s v="HIMARA11116301Francis 3HI"/>
    <n v="0"/>
    <x v="57"/>
    <x v="57"/>
    <s v="C. H. Hidromarañón"/>
    <x v="232"/>
    <x v="4"/>
    <x v="4"/>
    <x v="262"/>
    <x v="1"/>
    <s v="Instalado"/>
    <s v="Operativo"/>
    <s v="Generadora"/>
    <x v="0"/>
    <x v="1"/>
    <x v="1"/>
    <x v="0"/>
    <s v="Privado"/>
    <s v="HUANUCO"/>
    <s v="HUANUCO"/>
    <s v="HUAMALIES"/>
    <s v="LLATA"/>
    <n v="0"/>
    <x v="7"/>
    <n v="0"/>
    <x v="0"/>
    <n v="0"/>
    <x v="0"/>
    <x v="0"/>
    <n v="4356.9170000000004"/>
    <n v="4.3569170000000002"/>
    <m/>
    <n v="0.54674999999999996"/>
    <n v="0.5389166666666666"/>
    <n v="7.6479999999999997"/>
    <n v="0"/>
    <n v="8"/>
    <s v="BASE DE DATOS"/>
    <m/>
  </r>
  <r>
    <s v="20"/>
    <x v="2"/>
    <s v="HIMARA"/>
    <s v="11116301"/>
    <s v="11116301"/>
    <x v="4"/>
    <s v="Francis 1"/>
    <s v="S"/>
    <n v="6.5609999999999999"/>
    <n v="6.4669999999999996"/>
    <n v="822.16600000000005"/>
    <n v="3862.6260000000002"/>
    <n v="4684.7920000000004"/>
    <n v="2.62"/>
    <n v="716.67"/>
    <n v="0.71"/>
    <m/>
    <m/>
    <x v="0"/>
    <s v="HIMARA11116301Francis 1HI"/>
    <n v="0"/>
    <x v="57"/>
    <x v="57"/>
    <s v="C. H. Hidromarañón"/>
    <x v="232"/>
    <x v="4"/>
    <x v="4"/>
    <x v="314"/>
    <x v="1"/>
    <s v="Instalado"/>
    <s v="Operativo"/>
    <s v="Generadora"/>
    <x v="0"/>
    <x v="1"/>
    <x v="1"/>
    <x v="0"/>
    <s v="Privado"/>
    <s v="HUANUCO"/>
    <s v="HUANUCO"/>
    <s v="HUAMALIES"/>
    <s v="LLATA"/>
    <n v="0"/>
    <x v="7"/>
    <n v="0"/>
    <x v="0"/>
    <n v="0"/>
    <x v="0"/>
    <x v="0"/>
    <n v="4684.7920000000004"/>
    <n v="4.6847920000000007"/>
    <m/>
    <n v="0.54674999999999996"/>
    <n v="0.5389166666666666"/>
    <n v="7.6479999999999997"/>
    <n v="0"/>
    <n v="8"/>
    <s v="BASE DE DATOS"/>
    <m/>
  </r>
  <r>
    <s v="20"/>
    <x v="2"/>
    <s v="HIMARA"/>
    <s v="11116301"/>
    <s v="11116301"/>
    <x v="4"/>
    <s v="Francis 2"/>
    <s v="S"/>
    <n v="6.5609999999999999"/>
    <n v="6.4669999999999996"/>
    <n v="818.70600000000002"/>
    <n v="3835.3519999999999"/>
    <n v="4654.058"/>
    <n v="4.2300000000000004"/>
    <n v="714.94"/>
    <n v="0.83"/>
    <m/>
    <m/>
    <x v="0"/>
    <s v="HIMARA11116301Francis 2HI"/>
    <n v="0"/>
    <x v="57"/>
    <x v="57"/>
    <s v="C. H. Hidromarañón"/>
    <x v="232"/>
    <x v="4"/>
    <x v="4"/>
    <x v="315"/>
    <x v="1"/>
    <s v="Instalado"/>
    <s v="Operativo"/>
    <s v="Generadora"/>
    <x v="0"/>
    <x v="1"/>
    <x v="1"/>
    <x v="0"/>
    <s v="Privado"/>
    <s v="HUANUCO"/>
    <s v="HUANUCO"/>
    <s v="HUAMALIES"/>
    <s v="LLATA"/>
    <n v="0"/>
    <x v="7"/>
    <n v="0"/>
    <x v="0"/>
    <n v="0"/>
    <x v="0"/>
    <x v="0"/>
    <n v="4654.058"/>
    <n v="4.654058"/>
    <m/>
    <n v="0.54674999999999996"/>
    <n v="0.5389166666666666"/>
    <n v="7.6479999999999997"/>
    <n v="0"/>
    <n v="8"/>
    <s v="BASE DE DATOS"/>
    <m/>
  </r>
  <r>
    <s v="20"/>
    <x v="2"/>
    <s v="HIMARA"/>
    <s v="11116301"/>
    <s v="11116301"/>
    <x v="4"/>
    <s v="Francis 3"/>
    <s v="S"/>
    <n v="6.5609999999999999"/>
    <n v="6.4669999999999996"/>
    <n v="823.84400000000005"/>
    <n v="3870.8939999999998"/>
    <n v="4694.7380000000003"/>
    <n v="2.73"/>
    <n v="716.83"/>
    <n v="0.44"/>
    <m/>
    <m/>
    <x v="0"/>
    <s v="HIMARA11116301Francis 3HI"/>
    <n v="0"/>
    <x v="57"/>
    <x v="57"/>
    <s v="C. H. Hidromarañón"/>
    <x v="232"/>
    <x v="4"/>
    <x v="4"/>
    <x v="262"/>
    <x v="1"/>
    <s v="Instalado"/>
    <s v="Operativo"/>
    <s v="Generadora"/>
    <x v="0"/>
    <x v="1"/>
    <x v="1"/>
    <x v="0"/>
    <s v="Privado"/>
    <s v="HUANUCO"/>
    <s v="HUANUCO"/>
    <s v="HUAMALIES"/>
    <s v="LLATA"/>
    <n v="0"/>
    <x v="7"/>
    <n v="0"/>
    <x v="0"/>
    <n v="0"/>
    <x v="0"/>
    <x v="0"/>
    <n v="4694.7380000000003"/>
    <n v="4.6947380000000001"/>
    <m/>
    <n v="0.54674999999999996"/>
    <n v="0.5389166666666666"/>
    <n v="7.6479999999999997"/>
    <n v="-9.0949470177292824E-13"/>
    <n v="8"/>
    <s v="BASE DE DATOS"/>
    <m/>
  </r>
  <r>
    <s v="20"/>
    <x v="3"/>
    <s v="HIMARA"/>
    <s v="11116301"/>
    <s v="11116301"/>
    <x v="4"/>
    <s v="Francis 1"/>
    <s v="S"/>
    <n v="6.5609999999999999"/>
    <n v="6.4669999999999996"/>
    <n v="755.726"/>
    <n v="3785.4380000000001"/>
    <n v="4541.1639999999998"/>
    <n v="0"/>
    <n v="719.5"/>
    <n v="0.5"/>
    <m/>
    <m/>
    <x v="0"/>
    <s v="HIMARA11116301Francis 1HI"/>
    <n v="0"/>
    <x v="57"/>
    <x v="57"/>
    <s v="C. H. Hidromarañón"/>
    <x v="232"/>
    <x v="4"/>
    <x v="4"/>
    <x v="314"/>
    <x v="1"/>
    <s v="Instalado"/>
    <s v="Operativo"/>
    <s v="Generadora"/>
    <x v="0"/>
    <x v="1"/>
    <x v="1"/>
    <x v="0"/>
    <s v="Privado"/>
    <s v="HUANUCO"/>
    <s v="HUANUCO"/>
    <s v="HUAMALIES"/>
    <s v="LLATA"/>
    <n v="0"/>
    <x v="7"/>
    <n v="0"/>
    <x v="0"/>
    <n v="0"/>
    <x v="0"/>
    <x v="0"/>
    <n v="4541.1639999999998"/>
    <n v="4.5411640000000002"/>
    <m/>
    <n v="0.54674999999999996"/>
    <n v="0.5389166666666666"/>
    <n v="7.6479999999999997"/>
    <n v="0"/>
    <n v="8"/>
    <s v="BASE DE DATOS"/>
    <m/>
  </r>
  <r>
    <s v="20"/>
    <x v="3"/>
    <s v="HIMARA"/>
    <s v="11116301"/>
    <s v="11116301"/>
    <x v="4"/>
    <s v="Francis 2"/>
    <s v="S"/>
    <n v="6.5609999999999999"/>
    <n v="6.4669999999999996"/>
    <n v="751.47199999999998"/>
    <n v="3764.277"/>
    <n v="4515.7489999999998"/>
    <n v="0"/>
    <n v="719.38"/>
    <n v="0.62"/>
    <m/>
    <m/>
    <x v="0"/>
    <s v="HIMARA11116301Francis 2HI"/>
    <n v="0"/>
    <x v="57"/>
    <x v="57"/>
    <s v="C. H. Hidromarañón"/>
    <x v="232"/>
    <x v="4"/>
    <x v="4"/>
    <x v="315"/>
    <x v="1"/>
    <s v="Instalado"/>
    <s v="Operativo"/>
    <s v="Generadora"/>
    <x v="0"/>
    <x v="1"/>
    <x v="1"/>
    <x v="0"/>
    <s v="Privado"/>
    <s v="HUANUCO"/>
    <s v="HUANUCO"/>
    <s v="HUAMALIES"/>
    <s v="LLATA"/>
    <n v="0"/>
    <x v="7"/>
    <n v="0"/>
    <x v="0"/>
    <n v="0"/>
    <x v="0"/>
    <x v="0"/>
    <n v="4515.7489999999998"/>
    <n v="4.5157489999999996"/>
    <m/>
    <n v="0.54674999999999996"/>
    <n v="0.5389166666666666"/>
    <n v="7.6479999999999997"/>
    <n v="0"/>
    <n v="8"/>
    <s v="BASE DE DATOS"/>
    <m/>
  </r>
  <r>
    <s v="20"/>
    <x v="3"/>
    <s v="HIMARA"/>
    <s v="11116301"/>
    <s v="11116301"/>
    <x v="4"/>
    <s v="Francis 3"/>
    <s v="S"/>
    <n v="6.5609999999999999"/>
    <n v="6.4669999999999996"/>
    <n v="754.99099999999999"/>
    <n v="3764.442"/>
    <n v="4519.433"/>
    <n v="0"/>
    <n v="715.9"/>
    <n v="4.0999999999999996"/>
    <m/>
    <m/>
    <x v="0"/>
    <s v="HIMARA11116301Francis 3HI"/>
    <n v="0"/>
    <x v="57"/>
    <x v="57"/>
    <s v="C. H. Hidromarañón"/>
    <x v="232"/>
    <x v="4"/>
    <x v="4"/>
    <x v="262"/>
    <x v="1"/>
    <s v="Instalado"/>
    <s v="Operativo"/>
    <s v="Generadora"/>
    <x v="0"/>
    <x v="1"/>
    <x v="1"/>
    <x v="0"/>
    <s v="Privado"/>
    <s v="HUANUCO"/>
    <s v="HUANUCO"/>
    <s v="HUAMALIES"/>
    <s v="LLATA"/>
    <n v="0"/>
    <x v="7"/>
    <n v="0"/>
    <x v="0"/>
    <n v="0"/>
    <x v="0"/>
    <x v="0"/>
    <n v="4519.433"/>
    <n v="4.5194330000000003"/>
    <m/>
    <n v="0.54674999999999996"/>
    <n v="0.5389166666666666"/>
    <n v="7.6479999999999997"/>
    <n v="0"/>
    <n v="8"/>
    <s v="BASE DE DATOS"/>
    <m/>
  </r>
  <r>
    <s v="20"/>
    <x v="4"/>
    <s v="HIMARA"/>
    <s v="11116301"/>
    <s v="11116301"/>
    <x v="4"/>
    <s v="Francis 1"/>
    <s v="S"/>
    <n v="6.5609999999999999"/>
    <n v="6.4669999999999996"/>
    <n v="776.78399999999999"/>
    <n v="3821.0479999999998"/>
    <n v="4597.8320000000003"/>
    <n v="11.62"/>
    <n v="702.84"/>
    <n v="5.54"/>
    <m/>
    <m/>
    <x v="0"/>
    <s v="HIMARA11116301Francis 1HI"/>
    <n v="0"/>
    <x v="57"/>
    <x v="57"/>
    <s v="C. H. Hidromarañón"/>
    <x v="232"/>
    <x v="4"/>
    <x v="4"/>
    <x v="314"/>
    <x v="1"/>
    <s v="Instalado"/>
    <s v="Operativo"/>
    <s v="Generadora"/>
    <x v="0"/>
    <x v="1"/>
    <x v="1"/>
    <x v="0"/>
    <s v="Privado"/>
    <s v="HUANUCO"/>
    <s v="HUANUCO"/>
    <s v="HUAMALIES"/>
    <s v="LLATA"/>
    <n v="0"/>
    <x v="7"/>
    <n v="0"/>
    <x v="0"/>
    <n v="0"/>
    <x v="0"/>
    <x v="0"/>
    <n v="4597.8320000000003"/>
    <n v="4.5978320000000004"/>
    <m/>
    <n v="0.54674999999999996"/>
    <n v="0.5389166666666666"/>
    <n v="7.6479999999999997"/>
    <n v="-9.0949470177292824E-13"/>
    <n v="8"/>
    <s v="BASE DE DATOS"/>
    <m/>
  </r>
  <r>
    <s v="20"/>
    <x v="4"/>
    <s v="HIMARA"/>
    <s v="11116301"/>
    <s v="11116301"/>
    <x v="4"/>
    <s v="Francis 2"/>
    <s v="S"/>
    <n v="6.5609999999999999"/>
    <n v="6.4669999999999996"/>
    <n v="760.24"/>
    <n v="3795.652"/>
    <n v="4555.8919999999998"/>
    <n v="11.9"/>
    <n v="700.49"/>
    <n v="7.61"/>
    <m/>
    <m/>
    <x v="0"/>
    <s v="HIMARA11116301Francis 2HI"/>
    <n v="0"/>
    <x v="57"/>
    <x v="57"/>
    <s v="C. H. Hidromarañón"/>
    <x v="232"/>
    <x v="4"/>
    <x v="4"/>
    <x v="315"/>
    <x v="1"/>
    <s v="Instalado"/>
    <s v="Operativo"/>
    <s v="Generadora"/>
    <x v="0"/>
    <x v="1"/>
    <x v="1"/>
    <x v="0"/>
    <s v="Privado"/>
    <s v="HUANUCO"/>
    <s v="HUANUCO"/>
    <s v="HUAMALIES"/>
    <s v="LLATA"/>
    <n v="0"/>
    <x v="7"/>
    <n v="0"/>
    <x v="0"/>
    <n v="0"/>
    <x v="0"/>
    <x v="0"/>
    <n v="4555.8919999999998"/>
    <n v="4.5558920000000001"/>
    <m/>
    <n v="0.54674999999999996"/>
    <n v="0.5389166666666666"/>
    <n v="7.6479999999999997"/>
    <n v="0"/>
    <n v="8"/>
    <s v="BASE DE DATOS"/>
    <m/>
  </r>
  <r>
    <s v="20"/>
    <x v="4"/>
    <s v="HIMARA"/>
    <s v="11116301"/>
    <s v="11116301"/>
    <x v="4"/>
    <s v="Francis 3"/>
    <s v="S"/>
    <n v="6.5609999999999999"/>
    <n v="6.4669999999999996"/>
    <n v="766.32899999999995"/>
    <n v="3828.2190000000001"/>
    <n v="4594.5479999999998"/>
    <n v="11.4"/>
    <n v="700.58"/>
    <n v="8.02"/>
    <m/>
    <m/>
    <x v="0"/>
    <s v="HIMARA11116301Francis 3HI"/>
    <n v="0"/>
    <x v="57"/>
    <x v="57"/>
    <s v="C. H. Hidromarañón"/>
    <x v="232"/>
    <x v="4"/>
    <x v="4"/>
    <x v="262"/>
    <x v="1"/>
    <s v="Instalado"/>
    <s v="Operativo"/>
    <s v="Generadora"/>
    <x v="0"/>
    <x v="1"/>
    <x v="1"/>
    <x v="0"/>
    <s v="Privado"/>
    <s v="HUANUCO"/>
    <s v="HUANUCO"/>
    <s v="HUAMALIES"/>
    <s v="LLATA"/>
    <n v="0"/>
    <x v="7"/>
    <n v="0"/>
    <x v="0"/>
    <n v="0"/>
    <x v="0"/>
    <x v="0"/>
    <n v="4594.5479999999998"/>
    <n v="4.5945479999999996"/>
    <m/>
    <n v="0.54674999999999996"/>
    <n v="0.5389166666666666"/>
    <n v="7.6479999999999997"/>
    <n v="0"/>
    <n v="8"/>
    <s v="BASE DE DATOS"/>
    <m/>
  </r>
  <r>
    <s v="20"/>
    <x v="5"/>
    <s v="HIMARA"/>
    <s v="11116301"/>
    <s v="11116301"/>
    <x v="4"/>
    <s v="Francis 1"/>
    <s v="S"/>
    <n v="6.5609999999999999"/>
    <n v="6.4669999999999996"/>
    <n v="759.19899999999996"/>
    <n v="3445.7420000000002"/>
    <n v="4204.9409999999998"/>
    <n v="17.32"/>
    <n v="702.68"/>
    <n v="0"/>
    <m/>
    <m/>
    <x v="0"/>
    <s v="HIMARA11116301Francis 1HI"/>
    <n v="0"/>
    <x v="57"/>
    <x v="57"/>
    <s v="C. H. Hidromarañón"/>
    <x v="232"/>
    <x v="4"/>
    <x v="4"/>
    <x v="314"/>
    <x v="1"/>
    <s v="Instalado"/>
    <s v="Operativo"/>
    <s v="Generadora"/>
    <x v="0"/>
    <x v="1"/>
    <x v="1"/>
    <x v="0"/>
    <s v="Privado"/>
    <s v="HUANUCO"/>
    <s v="HUANUCO"/>
    <s v="HUAMALIES"/>
    <s v="LLATA"/>
    <n v="0"/>
    <x v="7"/>
    <n v="0"/>
    <x v="0"/>
    <n v="0"/>
    <x v="0"/>
    <x v="0"/>
    <n v="4204.9409999999998"/>
    <n v="4.2049409999999998"/>
    <m/>
    <n v="0.54674999999999996"/>
    <n v="0.5389166666666666"/>
    <n v="7.6479999999999997"/>
    <n v="0"/>
    <n v="8"/>
    <s v="BASE DE DATOS"/>
    <m/>
  </r>
  <r>
    <s v="20"/>
    <x v="5"/>
    <s v="HIMARA"/>
    <s v="11116301"/>
    <s v="11116301"/>
    <x v="4"/>
    <s v="Francis 2"/>
    <s v="S"/>
    <n v="6.5609999999999999"/>
    <n v="6.4669999999999996"/>
    <n v="754.67499999999995"/>
    <n v="3428.6849999999999"/>
    <n v="4183.3599999999997"/>
    <n v="16.37"/>
    <n v="703.31"/>
    <n v="0.32"/>
    <m/>
    <m/>
    <x v="0"/>
    <s v="HIMARA11116301Francis 2HI"/>
    <n v="0"/>
    <x v="57"/>
    <x v="57"/>
    <s v="C. H. Hidromarañón"/>
    <x v="232"/>
    <x v="4"/>
    <x v="4"/>
    <x v="315"/>
    <x v="1"/>
    <s v="Instalado"/>
    <s v="Operativo"/>
    <s v="Generadora"/>
    <x v="0"/>
    <x v="1"/>
    <x v="1"/>
    <x v="0"/>
    <s v="Privado"/>
    <s v="HUANUCO"/>
    <s v="HUANUCO"/>
    <s v="HUAMALIES"/>
    <s v="LLATA"/>
    <n v="0"/>
    <x v="7"/>
    <n v="0"/>
    <x v="0"/>
    <n v="0"/>
    <x v="0"/>
    <x v="0"/>
    <n v="4183.3599999999997"/>
    <n v="4.1833599999999995"/>
    <m/>
    <n v="0.54674999999999996"/>
    <n v="0.5389166666666666"/>
    <n v="7.6479999999999997"/>
    <n v="0"/>
    <n v="8"/>
    <s v="BASE DE DATOS"/>
    <m/>
  </r>
  <r>
    <s v="20"/>
    <x v="5"/>
    <s v="HIMARA"/>
    <s v="11116301"/>
    <s v="11116301"/>
    <x v="4"/>
    <s v="Francis 3"/>
    <s v="S"/>
    <n v="6.5609999999999999"/>
    <n v="6.4669999999999996"/>
    <n v="761.31100000000004"/>
    <n v="3458.3449999999998"/>
    <n v="4219.6559999999999"/>
    <n v="16.829999999999998"/>
    <n v="703.17"/>
    <n v="0"/>
    <m/>
    <m/>
    <x v="0"/>
    <s v="HIMARA11116301Francis 3HI"/>
    <n v="0"/>
    <x v="57"/>
    <x v="57"/>
    <s v="C. H. Hidromarañón"/>
    <x v="232"/>
    <x v="4"/>
    <x v="4"/>
    <x v="262"/>
    <x v="1"/>
    <s v="Instalado"/>
    <s v="Operativo"/>
    <s v="Generadora"/>
    <x v="0"/>
    <x v="1"/>
    <x v="1"/>
    <x v="0"/>
    <s v="Privado"/>
    <s v="HUANUCO"/>
    <s v="HUANUCO"/>
    <s v="HUAMALIES"/>
    <s v="LLATA"/>
    <n v="0"/>
    <x v="7"/>
    <n v="0"/>
    <x v="0"/>
    <n v="0"/>
    <x v="0"/>
    <x v="0"/>
    <n v="4219.6559999999999"/>
    <n v="4.2196559999999996"/>
    <m/>
    <n v="0.54674999999999996"/>
    <n v="0.5389166666666666"/>
    <n v="7.6479999999999997"/>
    <n v="0"/>
    <n v="8"/>
    <s v="BASE DE DATOS"/>
    <m/>
  </r>
  <r>
    <s v="20"/>
    <x v="6"/>
    <s v="HIMARA"/>
    <s v="11116301"/>
    <s v="11116301"/>
    <x v="4"/>
    <s v="Francis 1"/>
    <s v="S"/>
    <n v="6.5609999999999999"/>
    <n v="6.4669999999999996"/>
    <n v="683.68200000000002"/>
    <n v="3391.6869999999999"/>
    <n v="4075.3690000000001"/>
    <n v="0.87"/>
    <n v="719.13"/>
    <n v="0"/>
    <m/>
    <m/>
    <x v="0"/>
    <s v="HIMARA11116301Francis 1HI"/>
    <n v="0"/>
    <x v="57"/>
    <x v="57"/>
    <s v="C. H. Hidromarañón"/>
    <x v="232"/>
    <x v="4"/>
    <x v="4"/>
    <x v="314"/>
    <x v="1"/>
    <s v="Instalado"/>
    <s v="Operativo"/>
    <s v="Generadora"/>
    <x v="0"/>
    <x v="1"/>
    <x v="1"/>
    <x v="0"/>
    <s v="Privado"/>
    <s v="HUANUCO"/>
    <s v="HUANUCO"/>
    <s v="HUAMALIES"/>
    <s v="LLATA"/>
    <n v="0"/>
    <x v="7"/>
    <n v="0"/>
    <x v="0"/>
    <n v="0"/>
    <x v="0"/>
    <x v="0"/>
    <n v="4075.3690000000001"/>
    <n v="4.0753690000000002"/>
    <m/>
    <n v="0.54674999999999996"/>
    <n v="0.5389166666666666"/>
    <n v="7.6479999999999997"/>
    <n v="-4.5474735088646412E-13"/>
    <n v="8"/>
    <s v="BASE DE DATOS"/>
    <m/>
  </r>
  <r>
    <s v="20"/>
    <x v="6"/>
    <s v="HIMARA"/>
    <s v="11116301"/>
    <s v="11116301"/>
    <x v="4"/>
    <s v="Francis 2"/>
    <s v="S"/>
    <n v="6.5609999999999999"/>
    <n v="6.4669999999999996"/>
    <n v="678.98699999999997"/>
    <n v="3371.74"/>
    <n v="4050.7269999999999"/>
    <n v="1.03"/>
    <n v="718.97"/>
    <n v="0"/>
    <m/>
    <m/>
    <x v="0"/>
    <s v="HIMARA11116301Francis 2HI"/>
    <n v="0"/>
    <x v="57"/>
    <x v="57"/>
    <s v="C. H. Hidromarañón"/>
    <x v="232"/>
    <x v="4"/>
    <x v="4"/>
    <x v="315"/>
    <x v="1"/>
    <s v="Instalado"/>
    <s v="Operativo"/>
    <s v="Generadora"/>
    <x v="0"/>
    <x v="1"/>
    <x v="1"/>
    <x v="0"/>
    <s v="Privado"/>
    <s v="HUANUCO"/>
    <s v="HUANUCO"/>
    <s v="HUAMALIES"/>
    <s v="LLATA"/>
    <n v="0"/>
    <x v="7"/>
    <n v="0"/>
    <x v="0"/>
    <n v="0"/>
    <x v="0"/>
    <x v="0"/>
    <n v="4050.7269999999999"/>
    <n v="4.0507270000000002"/>
    <m/>
    <n v="0.54674999999999996"/>
    <n v="0.5389166666666666"/>
    <n v="7.6479999999999997"/>
    <n v="0"/>
    <n v="8"/>
    <s v="BASE DE DATOS"/>
    <m/>
  </r>
  <r>
    <s v="20"/>
    <x v="6"/>
    <s v="HIMARA"/>
    <s v="11116301"/>
    <s v="11116301"/>
    <x v="4"/>
    <s v="Francis 3"/>
    <s v="S"/>
    <n v="6.5609999999999999"/>
    <n v="6.4669999999999996"/>
    <n v="380.53800000000001"/>
    <n v="1735.3520000000001"/>
    <n v="2115.89"/>
    <n v="1.1000000000000001"/>
    <n v="718.9"/>
    <n v="0"/>
    <m/>
    <m/>
    <x v="0"/>
    <s v="HIMARA11116301Francis 3HI"/>
    <n v="0"/>
    <x v="57"/>
    <x v="57"/>
    <s v="C. H. Hidromarañón"/>
    <x v="232"/>
    <x v="4"/>
    <x v="4"/>
    <x v="262"/>
    <x v="1"/>
    <s v="Instalado"/>
    <s v="Operativo"/>
    <s v="Generadora"/>
    <x v="0"/>
    <x v="1"/>
    <x v="1"/>
    <x v="0"/>
    <s v="Privado"/>
    <s v="HUANUCO"/>
    <s v="HUANUCO"/>
    <s v="HUAMALIES"/>
    <s v="LLATA"/>
    <n v="0"/>
    <x v="7"/>
    <n v="0"/>
    <x v="0"/>
    <n v="0"/>
    <x v="0"/>
    <x v="0"/>
    <n v="2115.89"/>
    <n v="2.1158899999999998"/>
    <m/>
    <n v="0.54674999999999996"/>
    <n v="0.5389166666666666"/>
    <n v="7.6479999999999997"/>
    <n v="4.5474735088646412E-13"/>
    <n v="8"/>
    <s v="BASE DE DATOS"/>
    <m/>
  </r>
  <r>
    <s v="20"/>
    <x v="7"/>
    <s v="HIMARA"/>
    <s v="11116301"/>
    <s v="11116301"/>
    <x v="4"/>
    <s v="Francis 1"/>
    <s v="S"/>
    <n v="6.5609999999999999"/>
    <n v="6.4669999999999996"/>
    <n v="616.173"/>
    <n v="2819.904"/>
    <n v="3436.0770000000002"/>
    <n v="11.92"/>
    <n v="708.08"/>
    <n v="0"/>
    <m/>
    <m/>
    <x v="0"/>
    <s v="HIMARA11116301Francis 1HI"/>
    <n v="0"/>
    <x v="57"/>
    <x v="57"/>
    <s v="C. H. Hidromarañón"/>
    <x v="232"/>
    <x v="4"/>
    <x v="4"/>
    <x v="314"/>
    <x v="1"/>
    <s v="Instalado"/>
    <s v="Operativo"/>
    <s v="Generadora"/>
    <x v="0"/>
    <x v="1"/>
    <x v="1"/>
    <x v="0"/>
    <s v="Privado"/>
    <s v="HUANUCO"/>
    <s v="HUANUCO"/>
    <s v="HUAMALIES"/>
    <s v="LLATA"/>
    <n v="0"/>
    <x v="7"/>
    <n v="0"/>
    <x v="0"/>
    <n v="0"/>
    <x v="0"/>
    <x v="0"/>
    <n v="3436.0770000000002"/>
    <n v="3.436077"/>
    <m/>
    <n v="0.54674999999999996"/>
    <n v="0.5389166666666666"/>
    <n v="7.6479999999999997"/>
    <n v="0"/>
    <n v="8"/>
    <s v="BASE DE DATOS"/>
    <m/>
  </r>
  <r>
    <s v="20"/>
    <x v="7"/>
    <s v="HIMARA"/>
    <s v="11116301"/>
    <s v="11116301"/>
    <x v="4"/>
    <s v="Francis 2"/>
    <s v="S"/>
    <n v="6.5609999999999999"/>
    <n v="6.4669999999999996"/>
    <n v="482.73399999999998"/>
    <n v="2338.5940000000001"/>
    <n v="2821.328"/>
    <n v="0"/>
    <n v="720"/>
    <n v="0"/>
    <m/>
    <m/>
    <x v="0"/>
    <s v="HIMARA11116301Francis 2HI"/>
    <n v="0"/>
    <x v="57"/>
    <x v="57"/>
    <s v="C. H. Hidromarañón"/>
    <x v="232"/>
    <x v="4"/>
    <x v="4"/>
    <x v="315"/>
    <x v="1"/>
    <s v="Instalado"/>
    <s v="Operativo"/>
    <s v="Generadora"/>
    <x v="0"/>
    <x v="1"/>
    <x v="1"/>
    <x v="0"/>
    <s v="Privado"/>
    <s v="HUANUCO"/>
    <s v="HUANUCO"/>
    <s v="HUAMALIES"/>
    <s v="LLATA"/>
    <n v="0"/>
    <x v="7"/>
    <n v="0"/>
    <x v="0"/>
    <n v="0"/>
    <x v="0"/>
    <x v="0"/>
    <n v="2821.328"/>
    <n v="2.8213279999999998"/>
    <m/>
    <n v="0.54674999999999996"/>
    <n v="0.5389166666666666"/>
    <n v="7.6479999999999997"/>
    <n v="0"/>
    <n v="8"/>
    <s v="BASE DE DATOS"/>
    <m/>
  </r>
  <r>
    <s v="20"/>
    <x v="7"/>
    <s v="HIMARA"/>
    <s v="11116301"/>
    <s v="11116301"/>
    <x v="4"/>
    <s v="Francis 3"/>
    <s v="S"/>
    <n v="6.5609999999999999"/>
    <n v="6.4669999999999996"/>
    <n v="273.96800000000002"/>
    <n v="1305.739"/>
    <n v="1579.7070000000001"/>
    <n v="11.95"/>
    <n v="708.05"/>
    <n v="0"/>
    <m/>
    <m/>
    <x v="0"/>
    <s v="HIMARA11116301Francis 3HI"/>
    <n v="0"/>
    <x v="57"/>
    <x v="57"/>
    <s v="C. H. Hidromarañón"/>
    <x v="232"/>
    <x v="4"/>
    <x v="4"/>
    <x v="262"/>
    <x v="1"/>
    <s v="Instalado"/>
    <s v="Operativo"/>
    <s v="Generadora"/>
    <x v="0"/>
    <x v="1"/>
    <x v="1"/>
    <x v="0"/>
    <s v="Privado"/>
    <s v="HUANUCO"/>
    <s v="HUANUCO"/>
    <s v="HUAMALIES"/>
    <s v="LLATA"/>
    <n v="0"/>
    <x v="7"/>
    <n v="0"/>
    <x v="0"/>
    <n v="0"/>
    <x v="0"/>
    <x v="0"/>
    <n v="1579.7070000000001"/>
    <n v="1.5797070000000002"/>
    <m/>
    <n v="0.54674999999999996"/>
    <n v="0.5389166666666666"/>
    <n v="7.6479999999999997"/>
    <n v="0"/>
    <n v="8"/>
    <s v="BASE DE DATOS"/>
    <m/>
  </r>
  <r>
    <s v="20"/>
    <x v="3"/>
    <s v="CHINAN"/>
    <s v="11068096"/>
    <s v="11068096"/>
    <x v="4"/>
    <s v="GR-1"/>
    <s v="S"/>
    <n v="42.3"/>
    <n v="43.113999999999997"/>
    <n v="6106.3789999999999"/>
    <n v="21355"/>
    <n v="27461.379000000001"/>
    <n v="0"/>
    <n v="658.8"/>
    <n v="0"/>
    <m/>
    <m/>
    <x v="0"/>
    <s v="CHINAN11068096GR-1HI"/>
    <s v="Chinango S.A.C"/>
    <x v="50"/>
    <x v="50"/>
    <s v="C. H. Yanango"/>
    <x v="214"/>
    <x v="4"/>
    <x v="4"/>
    <x v="292"/>
    <x v="1"/>
    <s v="Instalado"/>
    <s v="Operativo"/>
    <s v="Generadora"/>
    <x v="0"/>
    <x v="1"/>
    <x v="1"/>
    <x v="0"/>
    <s v="Privado"/>
    <s v="JUNIN"/>
    <s v="JUNIN"/>
    <s v="CHANCHAMAYO"/>
    <s v="SAN RAMÓN"/>
    <n v="0"/>
    <x v="7"/>
    <n v="0"/>
    <x v="0"/>
    <n v="0"/>
    <x v="0"/>
    <x v="0"/>
    <n v="27461.379000000001"/>
    <n v="27.461379000000001"/>
    <m/>
    <n v="3.5249999999999999"/>
    <n v="3.5928333333333331"/>
    <n v="7.6479999999999997"/>
    <n v="0"/>
    <n v="11"/>
    <s v="BASE DE DATOS"/>
    <m/>
  </r>
  <r>
    <s v="20"/>
    <x v="3"/>
    <s v="CHINAN"/>
    <s v="11082197"/>
    <s v="11082197"/>
    <x v="4"/>
    <s v="GR-1"/>
    <s v="S"/>
    <n v="71.400000000000006"/>
    <n v="78.192999999999998"/>
    <n v="10904.192999999999"/>
    <n v="32741.951000000001"/>
    <n v="43646.144"/>
    <n v="0"/>
    <n v="624"/>
    <n v="0"/>
    <m/>
    <m/>
    <x v="0"/>
    <s v="CHINAN11082197GR-1HI"/>
    <s v="Chinango S.A.C"/>
    <x v="50"/>
    <x v="50"/>
    <s v="C. H. Chimay"/>
    <x v="215"/>
    <x v="4"/>
    <x v="4"/>
    <x v="292"/>
    <x v="1"/>
    <s v="Instalado"/>
    <s v="Operativo"/>
    <s v="Generadora"/>
    <x v="0"/>
    <x v="1"/>
    <x v="1"/>
    <x v="0"/>
    <s v="Privado"/>
    <s v="JUNIN"/>
    <s v="JUNIN"/>
    <s v="JAUJA"/>
    <s v="MONOBAMBA"/>
    <n v="0"/>
    <x v="7"/>
    <n v="0"/>
    <x v="0"/>
    <n v="0"/>
    <x v="0"/>
    <x v="0"/>
    <n v="43646.144"/>
    <n v="43.646144"/>
    <m/>
    <n v="5.95"/>
    <n v="6.4702500000000001"/>
    <n v="7.6479999999999997"/>
    <n v="0"/>
    <n v="11"/>
    <s v="BASE DE DATOS"/>
    <m/>
  </r>
  <r>
    <s v="20"/>
    <x v="3"/>
    <s v="CHINAN"/>
    <s v="11082197"/>
    <s v="11082197"/>
    <x v="4"/>
    <s v="GR-2"/>
    <s v="S"/>
    <n v="71.400000000000006"/>
    <n v="76.578000000000003"/>
    <n v="8728.357"/>
    <n v="30691.233"/>
    <n v="39419.589999999997"/>
    <n v="0"/>
    <n v="650.03"/>
    <n v="0"/>
    <m/>
    <m/>
    <x v="0"/>
    <s v="CHINAN11082197GR-2HI"/>
    <s v="Chinango S.A.C"/>
    <x v="50"/>
    <x v="50"/>
    <s v="C. H. Chimay"/>
    <x v="215"/>
    <x v="4"/>
    <x v="4"/>
    <x v="293"/>
    <x v="1"/>
    <s v="Instalado"/>
    <s v="Operativo"/>
    <s v="Generadora"/>
    <x v="0"/>
    <x v="1"/>
    <x v="1"/>
    <x v="0"/>
    <s v="Privado"/>
    <s v="JUNIN"/>
    <s v="JUNIN"/>
    <s v="JAUJA"/>
    <s v="MONOBAMBA"/>
    <n v="0"/>
    <x v="7"/>
    <n v="0"/>
    <x v="0"/>
    <n v="0"/>
    <x v="0"/>
    <x v="0"/>
    <n v="39419.589999999997"/>
    <n v="39.419589999999999"/>
    <m/>
    <n v="5.95"/>
    <n v="6.2249166666666662"/>
    <n v="7.6479999999999997"/>
    <n v="0"/>
    <n v="11"/>
    <s v="BASE DE DATOS"/>
    <m/>
  </r>
  <r>
    <s v="20"/>
    <x v="4"/>
    <s v="CHINAN"/>
    <s v="11068096"/>
    <s v="11068096"/>
    <x v="4"/>
    <s v="GR-1"/>
    <s v="S"/>
    <n v="42.3"/>
    <n v="43.113999999999997"/>
    <n v="5583.54"/>
    <n v="22046.743999999999"/>
    <n v="27630.285"/>
    <n v="0"/>
    <n v="744"/>
    <n v="0"/>
    <m/>
    <m/>
    <x v="0"/>
    <s v="CHINAN11068096GR-1HI"/>
    <s v="Chinango S.A.C"/>
    <x v="50"/>
    <x v="50"/>
    <s v="C. H. Yanango"/>
    <x v="214"/>
    <x v="4"/>
    <x v="4"/>
    <x v="292"/>
    <x v="1"/>
    <s v="Instalado"/>
    <s v="Operativo"/>
    <s v="Generadora"/>
    <x v="0"/>
    <x v="1"/>
    <x v="1"/>
    <x v="0"/>
    <s v="Privado"/>
    <s v="JUNIN"/>
    <s v="JUNIN"/>
    <s v="CHANCHAMAYO"/>
    <s v="SAN RAMÓN"/>
    <n v="0"/>
    <x v="7"/>
    <n v="0"/>
    <x v="0"/>
    <n v="0"/>
    <x v="0"/>
    <x v="0"/>
    <n v="27630.285"/>
    <n v="27.630285000000001"/>
    <m/>
    <n v="3.5249999999999999"/>
    <n v="3.5928333333333331"/>
    <n v="7.6479999999999997"/>
    <n v="-1.0000000002037268E-3"/>
    <n v="11"/>
    <s v="BASE DE DATOS"/>
    <m/>
  </r>
  <r>
    <s v="20"/>
    <x v="4"/>
    <s v="CHINAN"/>
    <s v="11082197"/>
    <s v="11082197"/>
    <x v="4"/>
    <s v="GR-1"/>
    <s v="S"/>
    <n v="71.400000000000006"/>
    <n v="77.643000000000001"/>
    <n v="11765.157999999999"/>
    <n v="34705.65"/>
    <n v="46470.807999999997"/>
    <n v="0"/>
    <n v="635.4"/>
    <n v="0"/>
    <m/>
    <m/>
    <x v="0"/>
    <s v="CHINAN11082197GR-1HI"/>
    <s v="Chinango S.A.C"/>
    <x v="50"/>
    <x v="50"/>
    <s v="C. H. Chimay"/>
    <x v="215"/>
    <x v="4"/>
    <x v="4"/>
    <x v="292"/>
    <x v="1"/>
    <s v="Instalado"/>
    <s v="Operativo"/>
    <s v="Generadora"/>
    <x v="0"/>
    <x v="1"/>
    <x v="1"/>
    <x v="0"/>
    <s v="Privado"/>
    <s v="JUNIN"/>
    <s v="JUNIN"/>
    <s v="JAUJA"/>
    <s v="MONOBAMBA"/>
    <n v="0"/>
    <x v="7"/>
    <n v="0"/>
    <x v="0"/>
    <n v="0"/>
    <x v="0"/>
    <x v="0"/>
    <n v="46470.807999999997"/>
    <n v="46.470807999999998"/>
    <m/>
    <n v="5.95"/>
    <n v="6.4702500000000001"/>
    <n v="7.6479999999999997"/>
    <n v="7.2759576141834259E-12"/>
    <n v="11"/>
    <s v="BASE DE DATOS"/>
    <m/>
  </r>
  <r>
    <s v="20"/>
    <x v="4"/>
    <s v="CHINAN"/>
    <s v="11082197"/>
    <s v="11082197"/>
    <x v="4"/>
    <s v="GR-2"/>
    <s v="S"/>
    <n v="71.400000000000006"/>
    <n v="74.698999999999998"/>
    <n v="6246.6040000000003"/>
    <n v="23209.383999999998"/>
    <n v="29455.988000000001"/>
    <n v="0"/>
    <n v="481.13"/>
    <n v="262.87"/>
    <m/>
    <m/>
    <x v="0"/>
    <s v="CHINAN11082197GR-2HI"/>
    <s v="Chinango S.A.C"/>
    <x v="50"/>
    <x v="50"/>
    <s v="C. H. Chimay"/>
    <x v="215"/>
    <x v="4"/>
    <x v="4"/>
    <x v="293"/>
    <x v="1"/>
    <s v="Instalado"/>
    <s v="Operativo"/>
    <s v="Generadora"/>
    <x v="0"/>
    <x v="1"/>
    <x v="1"/>
    <x v="0"/>
    <s v="Privado"/>
    <s v="JUNIN"/>
    <s v="JUNIN"/>
    <s v="JAUJA"/>
    <s v="MONOBAMBA"/>
    <n v="0"/>
    <x v="7"/>
    <n v="0"/>
    <x v="0"/>
    <n v="0"/>
    <x v="0"/>
    <x v="0"/>
    <n v="29455.988000000001"/>
    <n v="29.455988000000001"/>
    <m/>
    <n v="5.95"/>
    <n v="6.2249166666666662"/>
    <n v="7.6479999999999997"/>
    <n v="-3.637978807091713E-12"/>
    <n v="11"/>
    <s v="BASE DE DATOS"/>
    <m/>
  </r>
  <r>
    <s v="20"/>
    <x v="5"/>
    <s v="CHINAN"/>
    <s v="11068096"/>
    <s v="11068096"/>
    <x v="4"/>
    <s v="GR-1"/>
    <s v="S"/>
    <n v="42.3"/>
    <n v="43.113999999999997"/>
    <n v="3282.4630000000002"/>
    <n v="14138.155000000001"/>
    <n v="17420.618999999999"/>
    <n v="0"/>
    <n v="720"/>
    <n v="0"/>
    <m/>
    <m/>
    <x v="0"/>
    <s v="CHINAN11068096GR-1HI"/>
    <s v="Chinango S.A.C"/>
    <x v="50"/>
    <x v="50"/>
    <s v="C. H. Yanango"/>
    <x v="214"/>
    <x v="4"/>
    <x v="4"/>
    <x v="292"/>
    <x v="1"/>
    <s v="Instalado"/>
    <s v="Operativo"/>
    <s v="Generadora"/>
    <x v="0"/>
    <x v="1"/>
    <x v="1"/>
    <x v="0"/>
    <s v="Privado"/>
    <s v="JUNIN"/>
    <s v="JUNIN"/>
    <s v="CHANCHAMAYO"/>
    <s v="SAN RAMÓN"/>
    <n v="0"/>
    <x v="7"/>
    <n v="0"/>
    <x v="0"/>
    <n v="0"/>
    <x v="0"/>
    <x v="0"/>
    <n v="17420.618999999999"/>
    <n v="17.420618999999999"/>
    <m/>
    <n v="3.5249999999999999"/>
    <n v="3.5928333333333331"/>
    <n v="7.6479999999999997"/>
    <n v="-9.9999999656574801E-4"/>
    <n v="11"/>
    <s v="BASE DE DATOS"/>
    <m/>
  </r>
  <r>
    <s v="20"/>
    <x v="5"/>
    <s v="CHINAN"/>
    <s v="11082197"/>
    <s v="11082197"/>
    <x v="4"/>
    <s v="GR-1"/>
    <s v="S"/>
    <n v="71.400000000000006"/>
    <n v="77.643000000000001"/>
    <n v="7597.6180000000004"/>
    <n v="7158.7340000000004"/>
    <n v="14756.352000000001"/>
    <n v="0"/>
    <n v="237.33"/>
    <n v="0"/>
    <m/>
    <m/>
    <x v="0"/>
    <s v="CHINAN11082197GR-1HI"/>
    <s v="Chinango S.A.C"/>
    <x v="50"/>
    <x v="50"/>
    <s v="C. H. Chimay"/>
    <x v="215"/>
    <x v="4"/>
    <x v="4"/>
    <x v="292"/>
    <x v="1"/>
    <s v="Instalado"/>
    <s v="Operativo"/>
    <s v="Generadora"/>
    <x v="0"/>
    <x v="1"/>
    <x v="1"/>
    <x v="0"/>
    <s v="Privado"/>
    <s v="JUNIN"/>
    <s v="JUNIN"/>
    <s v="JAUJA"/>
    <s v="MONOBAMBA"/>
    <n v="0"/>
    <x v="7"/>
    <n v="0"/>
    <x v="0"/>
    <n v="0"/>
    <x v="0"/>
    <x v="0"/>
    <n v="14756.352000000001"/>
    <n v="14.756352000000001"/>
    <m/>
    <n v="5.95"/>
    <n v="6.4702500000000001"/>
    <n v="7.6479999999999997"/>
    <n v="0"/>
    <n v="11"/>
    <s v="BASE DE DATOS"/>
    <m/>
  </r>
  <r>
    <s v="20"/>
    <x v="5"/>
    <s v="CHINAN"/>
    <s v="11082197"/>
    <s v="11082197"/>
    <x v="4"/>
    <s v="GR-2"/>
    <s v="S"/>
    <n v="71.400000000000006"/>
    <n v="74.698999999999998"/>
    <n v="8697.6669999999995"/>
    <n v="26123.185000000001"/>
    <n v="34820.851999999999"/>
    <n v="0"/>
    <n v="582.62"/>
    <n v="30.65"/>
    <m/>
    <m/>
    <x v="0"/>
    <s v="CHINAN11082197GR-2HI"/>
    <s v="Chinango S.A.C"/>
    <x v="50"/>
    <x v="50"/>
    <s v="C. H. Chimay"/>
    <x v="215"/>
    <x v="4"/>
    <x v="4"/>
    <x v="293"/>
    <x v="1"/>
    <s v="Instalado"/>
    <s v="Operativo"/>
    <s v="Generadora"/>
    <x v="0"/>
    <x v="1"/>
    <x v="1"/>
    <x v="0"/>
    <s v="Privado"/>
    <s v="JUNIN"/>
    <s v="JUNIN"/>
    <s v="JAUJA"/>
    <s v="MONOBAMBA"/>
    <n v="0"/>
    <x v="7"/>
    <n v="0"/>
    <x v="0"/>
    <n v="0"/>
    <x v="0"/>
    <x v="0"/>
    <n v="34820.851999999999"/>
    <n v="34.820852000000002"/>
    <m/>
    <n v="5.95"/>
    <n v="6.2249166666666662"/>
    <n v="7.6479999999999997"/>
    <n v="0"/>
    <n v="11"/>
    <s v="BASE DE DATOS"/>
    <m/>
  </r>
  <r>
    <s v="20"/>
    <x v="6"/>
    <s v="CHINAN"/>
    <s v="11068096"/>
    <s v="11068096"/>
    <x v="4"/>
    <s v="GR-1"/>
    <s v="S"/>
    <n v="42.3"/>
    <n v="43.113999999999997"/>
    <n v="2283.7310000000002"/>
    <n v="10355.700000000001"/>
    <n v="12639.431"/>
    <n v="0"/>
    <n v="742.5"/>
    <n v="0"/>
    <m/>
    <m/>
    <x v="0"/>
    <s v="CHINAN11068096GR-1HI"/>
    <s v="Chinango S.A.C"/>
    <x v="50"/>
    <x v="50"/>
    <s v="C. H. Yanango"/>
    <x v="214"/>
    <x v="4"/>
    <x v="4"/>
    <x v="292"/>
    <x v="1"/>
    <s v="Instalado"/>
    <s v="Operativo"/>
    <s v="Generadora"/>
    <x v="0"/>
    <x v="1"/>
    <x v="1"/>
    <x v="0"/>
    <s v="Privado"/>
    <s v="JUNIN"/>
    <s v="JUNIN"/>
    <s v="CHANCHAMAYO"/>
    <s v="SAN RAMÓN"/>
    <n v="0"/>
    <x v="7"/>
    <n v="0"/>
    <x v="0"/>
    <n v="0"/>
    <x v="0"/>
    <x v="0"/>
    <n v="12639.431"/>
    <n v="12.639431"/>
    <m/>
    <n v="3.5249999999999999"/>
    <n v="3.5928333333333331"/>
    <n v="7.6479999999999997"/>
    <n v="0"/>
    <n v="11"/>
    <s v="BASE DE DATOS"/>
    <m/>
  </r>
  <r>
    <s v="20"/>
    <x v="6"/>
    <s v="CHINAN"/>
    <s v="11082197"/>
    <s v="11082197"/>
    <x v="4"/>
    <s v="GR-1"/>
    <s v="S"/>
    <n v="71.400000000000006"/>
    <n v="77.643000000000001"/>
    <n v="3124.5030000000002"/>
    <n v="617.55700000000002"/>
    <n v="3742.06"/>
    <n v="0"/>
    <n v="65.97"/>
    <n v="0"/>
    <m/>
    <m/>
    <x v="0"/>
    <s v="CHINAN11082197GR-1HI"/>
    <s v="Chinango S.A.C"/>
    <x v="50"/>
    <x v="50"/>
    <s v="C. H. Chimay"/>
    <x v="215"/>
    <x v="4"/>
    <x v="4"/>
    <x v="292"/>
    <x v="1"/>
    <s v="Instalado"/>
    <s v="Operativo"/>
    <s v="Generadora"/>
    <x v="0"/>
    <x v="1"/>
    <x v="1"/>
    <x v="0"/>
    <s v="Privado"/>
    <s v="JUNIN"/>
    <s v="JUNIN"/>
    <s v="JAUJA"/>
    <s v="MONOBAMBA"/>
    <n v="0"/>
    <x v="7"/>
    <n v="0"/>
    <x v="0"/>
    <n v="0"/>
    <x v="0"/>
    <x v="0"/>
    <n v="3742.06"/>
    <n v="3.7420599999999999"/>
    <m/>
    <n v="5.95"/>
    <n v="6.4702500000000001"/>
    <n v="7.6479999999999997"/>
    <n v="4.5474735088646412E-13"/>
    <n v="11"/>
    <s v="BASE DE DATOS"/>
    <m/>
  </r>
  <r>
    <s v="20"/>
    <x v="6"/>
    <s v="CHINAN"/>
    <s v="11082197"/>
    <s v="11082197"/>
    <x v="4"/>
    <s v="GR-2"/>
    <s v="S"/>
    <n v="71.400000000000006"/>
    <n v="74.698999999999998"/>
    <n v="8654.8670000000002"/>
    <n v="21361.957999999999"/>
    <n v="30016.826000000001"/>
    <n v="3.25"/>
    <n v="542.77"/>
    <n v="0"/>
    <m/>
    <m/>
    <x v="0"/>
    <s v="CHINAN11082197GR-2HI"/>
    <s v="Chinango S.A.C"/>
    <x v="50"/>
    <x v="50"/>
    <s v="C. H. Chimay"/>
    <x v="215"/>
    <x v="4"/>
    <x v="4"/>
    <x v="293"/>
    <x v="1"/>
    <s v="Instalado"/>
    <s v="Operativo"/>
    <s v="Generadora"/>
    <x v="0"/>
    <x v="1"/>
    <x v="1"/>
    <x v="0"/>
    <s v="Privado"/>
    <s v="JUNIN"/>
    <s v="JUNIN"/>
    <s v="JAUJA"/>
    <s v="MONOBAMBA"/>
    <n v="0"/>
    <x v="7"/>
    <n v="0"/>
    <x v="0"/>
    <n v="0"/>
    <x v="0"/>
    <x v="0"/>
    <n v="30016.826000000001"/>
    <n v="30.016826000000002"/>
    <m/>
    <n v="5.95"/>
    <n v="6.2249166666666662"/>
    <n v="7.6479999999999997"/>
    <n v="-1.0000000038417056E-3"/>
    <n v="11"/>
    <s v="BASE DE DATOS"/>
    <m/>
  </r>
  <r>
    <s v="20"/>
    <x v="7"/>
    <s v="CHINAN"/>
    <s v="11068096"/>
    <s v="11068096"/>
    <x v="4"/>
    <s v="GR-1"/>
    <s v="S"/>
    <n v="42.3"/>
    <n v="43.113999999999997"/>
    <n v="1713.97"/>
    <n v="7796.6719999999996"/>
    <n v="9510.6409999999996"/>
    <n v="10.17"/>
    <n v="730.6"/>
    <n v="1.27"/>
    <m/>
    <m/>
    <x v="0"/>
    <s v="CHINAN11068096GR-1HI"/>
    <s v="Chinango S.A.C"/>
    <x v="50"/>
    <x v="50"/>
    <s v="C. H. Yanango"/>
    <x v="214"/>
    <x v="4"/>
    <x v="4"/>
    <x v="292"/>
    <x v="1"/>
    <s v="Instalado"/>
    <s v="Operativo"/>
    <s v="Generadora"/>
    <x v="0"/>
    <x v="1"/>
    <x v="1"/>
    <x v="0"/>
    <s v="Privado"/>
    <s v="JUNIN"/>
    <s v="JUNIN"/>
    <s v="CHANCHAMAYO"/>
    <s v="SAN RAMÓN"/>
    <n v="0"/>
    <x v="7"/>
    <n v="0"/>
    <x v="0"/>
    <n v="0"/>
    <x v="0"/>
    <x v="0"/>
    <n v="9510.6409999999996"/>
    <n v="9.5106409999999997"/>
    <m/>
    <n v="3.5249999999999999"/>
    <n v="3.5928333333333331"/>
    <n v="7.6479999999999997"/>
    <n v="1.0000000002037268E-3"/>
    <n v="11"/>
    <s v="BASE DE DATOS"/>
    <m/>
  </r>
  <r>
    <s v="20"/>
    <x v="7"/>
    <s v="CHINAN"/>
    <s v="11082197"/>
    <s v="11082197"/>
    <x v="4"/>
    <s v="GR-1"/>
    <s v="S"/>
    <n v="71.400000000000006"/>
    <n v="77.643000000000001"/>
    <n v="2156.56"/>
    <n v="1831.3030000000001"/>
    <n v="3987.864"/>
    <n v="0"/>
    <n v="67.37"/>
    <n v="0"/>
    <m/>
    <m/>
    <x v="0"/>
    <s v="CHINAN11082197GR-1HI"/>
    <s v="Chinango S.A.C"/>
    <x v="50"/>
    <x v="50"/>
    <s v="C. H. Chimay"/>
    <x v="215"/>
    <x v="4"/>
    <x v="4"/>
    <x v="292"/>
    <x v="1"/>
    <s v="Instalado"/>
    <s v="Operativo"/>
    <s v="Generadora"/>
    <x v="0"/>
    <x v="1"/>
    <x v="1"/>
    <x v="0"/>
    <s v="Privado"/>
    <s v="JUNIN"/>
    <s v="JUNIN"/>
    <s v="JAUJA"/>
    <s v="MONOBAMBA"/>
    <n v="0"/>
    <x v="7"/>
    <n v="0"/>
    <x v="0"/>
    <n v="0"/>
    <x v="0"/>
    <x v="0"/>
    <n v="3987.864"/>
    <n v="3.9878640000000001"/>
    <m/>
    <n v="5.95"/>
    <n v="6.4702500000000001"/>
    <n v="7.6479999999999997"/>
    <n v="-9.9999999974897946E-4"/>
    <n v="11"/>
    <s v="BASE DE DATOS"/>
    <m/>
  </r>
  <r>
    <s v="20"/>
    <x v="7"/>
    <s v="CHINAN"/>
    <s v="11082197"/>
    <s v="11082197"/>
    <x v="4"/>
    <s v="GR-2"/>
    <s v="S"/>
    <n v="71.400000000000006"/>
    <n v="74.698999999999998"/>
    <n v="8153.692"/>
    <n v="14918.745000000001"/>
    <n v="23072.436000000002"/>
    <n v="0"/>
    <n v="414.72"/>
    <n v="34.799999999999997"/>
    <m/>
    <m/>
    <x v="0"/>
    <s v="CHINAN11082197GR-2HI"/>
    <s v="Chinango S.A.C"/>
    <x v="50"/>
    <x v="50"/>
    <s v="C. H. Chimay"/>
    <x v="215"/>
    <x v="4"/>
    <x v="4"/>
    <x v="293"/>
    <x v="1"/>
    <s v="Instalado"/>
    <s v="Operativo"/>
    <s v="Generadora"/>
    <x v="0"/>
    <x v="1"/>
    <x v="1"/>
    <x v="0"/>
    <s v="Privado"/>
    <s v="JUNIN"/>
    <s v="JUNIN"/>
    <s v="JAUJA"/>
    <s v="MONOBAMBA"/>
    <n v="0"/>
    <x v="7"/>
    <n v="0"/>
    <x v="0"/>
    <n v="0"/>
    <x v="0"/>
    <x v="0"/>
    <n v="23072.436000000002"/>
    <n v="23.072436000000003"/>
    <m/>
    <n v="5.95"/>
    <n v="6.2249166666666662"/>
    <n v="7.6479999999999997"/>
    <n v="1.0000000002037268E-3"/>
    <n v="11"/>
    <s v="BASE DE DATOS"/>
    <m/>
  </r>
  <r>
    <s v="20"/>
    <x v="8"/>
    <s v="CHINAN"/>
    <s v="11068096"/>
    <s v="11068096"/>
    <x v="4"/>
    <s v="GR-1"/>
    <s v="S"/>
    <n v="42.3"/>
    <n v="43.113999999999997"/>
    <n v="1663.3230000000001"/>
    <n v="7222.84"/>
    <n v="8886.1630000000005"/>
    <n v="0"/>
    <n v="682.32"/>
    <n v="0"/>
    <m/>
    <m/>
    <x v="0"/>
    <s v="CHINAN11068096GR-1HI"/>
    <s v="Chinango S.A.C"/>
    <x v="50"/>
    <x v="50"/>
    <s v="C. H. Yanango"/>
    <x v="214"/>
    <x v="4"/>
    <x v="4"/>
    <x v="292"/>
    <x v="1"/>
    <s v="Instalado"/>
    <s v="Operativo"/>
    <s v="Generadora"/>
    <x v="0"/>
    <x v="1"/>
    <x v="1"/>
    <x v="0"/>
    <s v="Privado"/>
    <s v="JUNIN"/>
    <s v="JUNIN"/>
    <s v="CHANCHAMAYO"/>
    <s v="SAN RAMÓN"/>
    <n v="0"/>
    <x v="7"/>
    <n v="0"/>
    <x v="0"/>
    <n v="0"/>
    <x v="0"/>
    <x v="0"/>
    <n v="8886.1630000000005"/>
    <n v="8.8861629999999998"/>
    <m/>
    <n v="3.5249999999999999"/>
    <n v="3.5928333333333331"/>
    <n v="7.6479999999999997"/>
    <n v="0"/>
    <n v="11"/>
    <s v="BASE DE DATOS"/>
    <m/>
  </r>
  <r>
    <s v="20"/>
    <x v="8"/>
    <s v="CHINAN"/>
    <s v="11082197"/>
    <s v="11082197"/>
    <x v="4"/>
    <s v="GR-1"/>
    <s v="S"/>
    <n v="71.400000000000006"/>
    <n v="77.643000000000001"/>
    <n v="3693.0920000000001"/>
    <n v="7289.8990000000003"/>
    <n v="10982.991"/>
    <n v="12.15"/>
    <n v="172.88"/>
    <n v="12.15"/>
    <m/>
    <m/>
    <x v="0"/>
    <s v="CHINAN11082197GR-1HI"/>
    <s v="Chinango S.A.C"/>
    <x v="50"/>
    <x v="50"/>
    <s v="C. H. Chimay"/>
    <x v="215"/>
    <x v="4"/>
    <x v="4"/>
    <x v="292"/>
    <x v="1"/>
    <s v="Instalado"/>
    <s v="Operativo"/>
    <s v="Generadora"/>
    <x v="0"/>
    <x v="1"/>
    <x v="1"/>
    <x v="0"/>
    <s v="Privado"/>
    <s v="JUNIN"/>
    <s v="JUNIN"/>
    <s v="JAUJA"/>
    <s v="MONOBAMBA"/>
    <n v="0"/>
    <x v="7"/>
    <n v="0"/>
    <x v="0"/>
    <n v="0"/>
    <x v="0"/>
    <x v="0"/>
    <n v="10982.991"/>
    <n v="10.982991"/>
    <m/>
    <n v="5.95"/>
    <n v="6.4702500000000001"/>
    <n v="7.6479999999999997"/>
    <n v="0"/>
    <n v="11"/>
    <s v="BASE DE DATOS"/>
    <m/>
  </r>
  <r>
    <s v="20"/>
    <x v="8"/>
    <s v="CHINAN"/>
    <s v="11082197"/>
    <s v="11082197"/>
    <x v="4"/>
    <s v="GR-2"/>
    <s v="S"/>
    <n v="71.400000000000006"/>
    <n v="74.698999999999998"/>
    <n v="7645.7659999999996"/>
    <n v="15901.177"/>
    <n v="23546.941999999999"/>
    <n v="130.72"/>
    <n v="417.08"/>
    <n v="2.25"/>
    <m/>
    <m/>
    <x v="0"/>
    <s v="CHINAN11082197GR-2HI"/>
    <s v="Chinango S.A.C"/>
    <x v="50"/>
    <x v="50"/>
    <s v="C. H. Chimay"/>
    <x v="215"/>
    <x v="4"/>
    <x v="4"/>
    <x v="293"/>
    <x v="1"/>
    <s v="Instalado"/>
    <s v="Operativo"/>
    <s v="Generadora"/>
    <x v="0"/>
    <x v="1"/>
    <x v="1"/>
    <x v="0"/>
    <s v="Privado"/>
    <s v="JUNIN"/>
    <s v="JUNIN"/>
    <s v="JAUJA"/>
    <s v="MONOBAMBA"/>
    <n v="0"/>
    <x v="7"/>
    <n v="0"/>
    <x v="0"/>
    <n v="0"/>
    <x v="0"/>
    <x v="0"/>
    <n v="23546.941999999999"/>
    <n v="23.546941999999998"/>
    <m/>
    <n v="5.95"/>
    <n v="6.2249166666666662"/>
    <n v="7.6479999999999997"/>
    <n v="1.0000000002037268E-3"/>
    <n v="11"/>
    <s v="BASE DE DATOS"/>
    <m/>
  </r>
  <r>
    <s v="20"/>
    <x v="4"/>
    <s v="ENEGEN"/>
    <s v="11002793"/>
    <s v="11002793"/>
    <x v="4"/>
    <s v="GR-1"/>
    <s v="S"/>
    <n v="64.599999999999994"/>
    <n v="69.53"/>
    <n v="7205.5540000000001"/>
    <n v="11149.849"/>
    <n v="18355.401999999998"/>
    <n v="5.5"/>
    <n v="390.22"/>
    <n v="24.1"/>
    <m/>
    <m/>
    <x v="0"/>
    <s v="ENEGEN11002793GR-1HI"/>
    <s v="ENEL Generación Perú S.A.A."/>
    <x v="11"/>
    <x v="11"/>
    <s v="C. H. Huinco"/>
    <x v="208"/>
    <x v="4"/>
    <x v="4"/>
    <x v="292"/>
    <x v="1"/>
    <s v="Instalado"/>
    <s v="Operativo"/>
    <s v="Generadora"/>
    <x v="0"/>
    <x v="1"/>
    <x v="1"/>
    <x v="0"/>
    <s v="Privado"/>
    <s v="LIMA"/>
    <s v="LIMA"/>
    <s v="HUAROCHIRI"/>
    <s v="SAN PEDRO DE CASTA"/>
    <n v="0"/>
    <x v="7"/>
    <n v="0"/>
    <x v="0"/>
    <n v="0"/>
    <x v="0"/>
    <x v="0"/>
    <n v="18355.401999999998"/>
    <n v="18.355401999999998"/>
    <m/>
    <n v="5.3833333333333329"/>
    <n v="5.4472500000000004"/>
    <n v="7.6479999999999997"/>
    <n v="1.0000000002037268E-3"/>
    <n v="44"/>
    <s v="BASE DE DATOS"/>
    <m/>
  </r>
  <r>
    <s v="20"/>
    <x v="4"/>
    <s v="ENEGEN"/>
    <s v="11002793"/>
    <s v="11002793"/>
    <x v="4"/>
    <s v="GR-2"/>
    <s v="S"/>
    <n v="64.599999999999994"/>
    <n v="69.11"/>
    <n v="6873.1790000000001"/>
    <n v="16301.36"/>
    <n v="23174.539000000001"/>
    <n v="0"/>
    <n v="526.03"/>
    <n v="0"/>
    <m/>
    <m/>
    <x v="0"/>
    <s v="ENEGEN11002793GR-2HI"/>
    <s v="ENEL Generación Perú S.A.A."/>
    <x v="11"/>
    <x v="11"/>
    <s v="C. H. Huinco"/>
    <x v="208"/>
    <x v="4"/>
    <x v="4"/>
    <x v="293"/>
    <x v="1"/>
    <s v="Instalado"/>
    <s v="Operativo"/>
    <s v="Generadora"/>
    <x v="0"/>
    <x v="1"/>
    <x v="1"/>
    <x v="0"/>
    <s v="Privado"/>
    <s v="LIMA"/>
    <s v="LIMA"/>
    <s v="HUAROCHIRI"/>
    <s v="SAN PEDRO DE CASTA"/>
    <n v="0"/>
    <x v="7"/>
    <n v="0"/>
    <x v="0"/>
    <n v="0"/>
    <x v="0"/>
    <x v="0"/>
    <n v="23174.539000000001"/>
    <n v="23.174538999999999"/>
    <m/>
    <n v="5.3833333333333329"/>
    <n v="5.4409166666666664"/>
    <n v="7.6479999999999997"/>
    <n v="0"/>
    <n v="44"/>
    <s v="BASE DE DATOS"/>
    <m/>
  </r>
  <r>
    <s v="20"/>
    <x v="4"/>
    <s v="ENEGEN"/>
    <s v="11002793"/>
    <s v="11002793"/>
    <x v="4"/>
    <s v="GR-3"/>
    <s v="S"/>
    <n v="64.599999999999994"/>
    <n v="69.914000000000001"/>
    <n v="7094.692"/>
    <n v="21773.413"/>
    <n v="28868.103999999999"/>
    <n v="0"/>
    <n v="654.63"/>
    <n v="0"/>
    <m/>
    <m/>
    <x v="0"/>
    <s v="ENEGEN11002793GR-3HI"/>
    <s v="ENEL Generación Perú S.A.A."/>
    <x v="11"/>
    <x v="11"/>
    <s v="C. H. Huinco"/>
    <x v="208"/>
    <x v="4"/>
    <x v="4"/>
    <x v="294"/>
    <x v="1"/>
    <s v="Instalado"/>
    <s v="Operativo"/>
    <s v="Generadora"/>
    <x v="0"/>
    <x v="1"/>
    <x v="1"/>
    <x v="0"/>
    <s v="Privado"/>
    <s v="LIMA"/>
    <s v="LIMA"/>
    <s v="HUAROCHIRI"/>
    <s v="SAN PEDRO DE CASTA"/>
    <n v="0"/>
    <x v="7"/>
    <n v="0"/>
    <x v="0"/>
    <n v="0"/>
    <x v="0"/>
    <x v="0"/>
    <n v="28868.103999999999"/>
    <n v="28.868103999999999"/>
    <m/>
    <n v="5.3833333333333329"/>
    <n v="5.7024166666666671"/>
    <n v="7.6479999999999997"/>
    <n v="1.0000000002037268E-3"/>
    <n v="44"/>
    <s v="BASE DE DATOS"/>
    <m/>
  </r>
  <r>
    <s v="20"/>
    <x v="4"/>
    <s v="ENEGEN"/>
    <s v="11002793"/>
    <s v="11002793"/>
    <x v="4"/>
    <s v="GR-4"/>
    <s v="S"/>
    <n v="64.599999999999994"/>
    <n v="69.346000000000004"/>
    <n v="7123.3370000000004"/>
    <n v="20779.357"/>
    <n v="27902.694"/>
    <n v="8.1300000000000008"/>
    <n v="620.85"/>
    <n v="0"/>
    <m/>
    <m/>
    <x v="0"/>
    <s v="ENEGEN11002793GR-4HI"/>
    <s v="ENEL Generación Perú S.A.A."/>
    <x v="11"/>
    <x v="11"/>
    <s v="C. H. Huinco"/>
    <x v="208"/>
    <x v="4"/>
    <x v="4"/>
    <x v="295"/>
    <x v="1"/>
    <s v="Instalado"/>
    <s v="Operativo"/>
    <s v="Generadora"/>
    <x v="0"/>
    <x v="1"/>
    <x v="1"/>
    <x v="0"/>
    <s v="Privado"/>
    <s v="LIMA"/>
    <s v="LIMA"/>
    <s v="HUAROCHIRI"/>
    <s v="SAN PEDRO DE CASTA"/>
    <n v="0"/>
    <x v="7"/>
    <n v="0"/>
    <x v="0"/>
    <n v="0"/>
    <x v="0"/>
    <x v="0"/>
    <n v="27902.694"/>
    <n v="27.902694"/>
    <m/>
    <n v="5.3833333333333329"/>
    <n v="5.7284166666666669"/>
    <n v="7.6479999999999997"/>
    <n v="0"/>
    <n v="44"/>
    <s v="BASE DE DATOS"/>
    <m/>
  </r>
  <r>
    <s v="20"/>
    <x v="4"/>
    <s v="ENEGEN"/>
    <s v="11002393"/>
    <s v="11002393"/>
    <x v="4"/>
    <s v="GR-1"/>
    <s v="S"/>
    <n v="60"/>
    <n v="68.555999999999997"/>
    <n v="8297.5249999999996"/>
    <n v="30379.710999999999"/>
    <n v="38677.235999999997"/>
    <n v="8.2799999999999994"/>
    <n v="730.35"/>
    <n v="5.37"/>
    <m/>
    <m/>
    <x v="0"/>
    <s v="ENEGEN11002393GR-1HI"/>
    <s v="ENEL Generación Perú S.A.A."/>
    <x v="11"/>
    <x v="11"/>
    <s v="C. H. Matucana"/>
    <x v="209"/>
    <x v="4"/>
    <x v="4"/>
    <x v="292"/>
    <x v="1"/>
    <s v="Instalado"/>
    <s v="Operativo"/>
    <s v="Generadora"/>
    <x v="0"/>
    <x v="1"/>
    <x v="1"/>
    <x v="0"/>
    <s v="Privado"/>
    <s v="LIMA"/>
    <s v="LIMA"/>
    <s v="HUAROCHIRI"/>
    <s v="SURCO"/>
    <n v="0"/>
    <x v="7"/>
    <n v="0"/>
    <x v="0"/>
    <n v="0"/>
    <x v="0"/>
    <x v="0"/>
    <n v="38677.235999999997"/>
    <n v="38.677236000000001"/>
    <m/>
    <n v="5"/>
    <n v="5.7130000000000001"/>
    <n v="7.6479999999999997"/>
    <n v="0"/>
    <n v="44"/>
    <s v="BASE DE DATOS"/>
    <m/>
  </r>
  <r>
    <s v="20"/>
    <x v="4"/>
    <s v="ENEGEN"/>
    <s v="11002393"/>
    <s v="11002393"/>
    <x v="4"/>
    <s v="GR-2"/>
    <s v="S"/>
    <n v="60"/>
    <n v="68.465999999999994"/>
    <n v="8363.7070000000003"/>
    <n v="36446.843999999997"/>
    <n v="44810.55"/>
    <n v="0"/>
    <n v="744"/>
    <n v="0"/>
    <m/>
    <m/>
    <x v="0"/>
    <s v="ENEGEN11002393GR-2HI"/>
    <s v="ENEL Generación Perú S.A.A."/>
    <x v="11"/>
    <x v="11"/>
    <s v="C. H. Matucana"/>
    <x v="209"/>
    <x v="4"/>
    <x v="4"/>
    <x v="293"/>
    <x v="1"/>
    <s v="Instalado"/>
    <s v="Operativo"/>
    <s v="Generadora"/>
    <x v="0"/>
    <x v="1"/>
    <x v="1"/>
    <x v="0"/>
    <s v="Privado"/>
    <s v="LIMA"/>
    <s v="LIMA"/>
    <s v="HUAROCHIRI"/>
    <s v="SURCO"/>
    <n v="0"/>
    <x v="7"/>
    <n v="0"/>
    <x v="0"/>
    <n v="0"/>
    <x v="0"/>
    <x v="0"/>
    <n v="44810.55"/>
    <n v="44.810550000000006"/>
    <m/>
    <n v="5"/>
    <n v="5.7054999999999998"/>
    <n v="7.6479999999999997"/>
    <n v="9.9999999656574801E-4"/>
    <n v="44"/>
    <s v="BASE DE DATOS"/>
    <m/>
  </r>
  <r>
    <s v="20"/>
    <x v="4"/>
    <s v="ENEGEN"/>
    <s v="11002693"/>
    <s v="11002693"/>
    <x v="4"/>
    <s v="GR-1"/>
    <s v="S"/>
    <n v="15.888999999999999"/>
    <n v="16.760000000000002"/>
    <n v="2143.5830000000001"/>
    <n v="8019.2039999999997"/>
    <n v="10162.787"/>
    <n v="0"/>
    <n v="743.15"/>
    <n v="0.85"/>
    <m/>
    <m/>
    <x v="0"/>
    <s v="ENEGEN11002693GR-1HI"/>
    <s v="ENEL Generación Perú S.A.A."/>
    <x v="11"/>
    <x v="11"/>
    <s v="C. H. Callahuanca"/>
    <x v="210"/>
    <x v="4"/>
    <x v="4"/>
    <x v="292"/>
    <x v="1"/>
    <s v="Instalado"/>
    <s v="Operativo"/>
    <s v="Generadora"/>
    <x v="0"/>
    <x v="1"/>
    <x v="1"/>
    <x v="0"/>
    <s v="Privado"/>
    <s v="LIMA"/>
    <s v="LIMA"/>
    <s v="HUAROCHIRI"/>
    <s v="CALLAHUANCA"/>
    <n v="0"/>
    <x v="7"/>
    <n v="0"/>
    <x v="0"/>
    <n v="0"/>
    <x v="0"/>
    <x v="0"/>
    <n v="10162.787"/>
    <n v="10.162787"/>
    <m/>
    <n v="1.3240833333333333"/>
    <n v="1.377"/>
    <n v="7.6479999999999997"/>
    <n v="0"/>
    <n v="44"/>
    <s v="BASE DE DATOS"/>
    <m/>
  </r>
  <r>
    <s v="20"/>
    <x v="4"/>
    <s v="ENEGEN"/>
    <s v="11002693"/>
    <s v="11002693"/>
    <x v="4"/>
    <s v="GR-2"/>
    <s v="S"/>
    <n v="15.888999999999999"/>
    <n v="16.545000000000002"/>
    <n v="2211.0590000000002"/>
    <n v="8224.5220000000008"/>
    <n v="10435.581"/>
    <n v="0"/>
    <n v="744"/>
    <n v="0"/>
    <m/>
    <m/>
    <x v="0"/>
    <s v="ENEGEN11002693GR-2HI"/>
    <s v="ENEL Generación Perú S.A.A."/>
    <x v="11"/>
    <x v="11"/>
    <s v="C. H. Callahuanca"/>
    <x v="210"/>
    <x v="4"/>
    <x v="4"/>
    <x v="293"/>
    <x v="1"/>
    <s v="Instalado"/>
    <s v="Operativo"/>
    <s v="Generadora"/>
    <x v="0"/>
    <x v="1"/>
    <x v="1"/>
    <x v="0"/>
    <s v="Privado"/>
    <s v="LIMA"/>
    <s v="LIMA"/>
    <s v="HUAROCHIRI"/>
    <s v="CALLAHUANCA"/>
    <n v="0"/>
    <x v="7"/>
    <n v="0"/>
    <x v="0"/>
    <n v="0"/>
    <x v="0"/>
    <x v="0"/>
    <n v="10435.581"/>
    <n v="10.435581000000001"/>
    <m/>
    <n v="1.3240833333333333"/>
    <n v="1.3671666666666666"/>
    <n v="7.6479999999999997"/>
    <n v="1.8189894035458565E-12"/>
    <n v="44"/>
    <s v="BASE DE DATOS"/>
    <m/>
  </r>
  <r>
    <s v="20"/>
    <x v="4"/>
    <s v="ENEGEN"/>
    <s v="11002693"/>
    <s v="11002693"/>
    <x v="4"/>
    <s v="GR-3"/>
    <s v="S"/>
    <n v="15.888999999999999"/>
    <n v="16.587"/>
    <n v="2219.8409999999999"/>
    <n v="8245.0949999999993"/>
    <n v="10464.936"/>
    <n v="0"/>
    <n v="744"/>
    <n v="0"/>
    <m/>
    <m/>
    <x v="0"/>
    <s v="ENEGEN11002693GR-3HI"/>
    <s v="ENEL Generación Perú S.A.A."/>
    <x v="11"/>
    <x v="11"/>
    <s v="C. H. Callahuanca"/>
    <x v="210"/>
    <x v="4"/>
    <x v="4"/>
    <x v="294"/>
    <x v="1"/>
    <s v="Instalado"/>
    <s v="Operativo"/>
    <s v="Generadora"/>
    <x v="0"/>
    <x v="1"/>
    <x v="1"/>
    <x v="0"/>
    <s v="Privado"/>
    <s v="LIMA"/>
    <s v="LIMA"/>
    <s v="HUAROCHIRI"/>
    <s v="CALLAHUANCA"/>
    <n v="0"/>
    <x v="7"/>
    <n v="0"/>
    <x v="0"/>
    <n v="0"/>
    <x v="0"/>
    <x v="0"/>
    <n v="10464.936"/>
    <n v="10.464936"/>
    <m/>
    <n v="1.3240833333333333"/>
    <n v="1.3672500000000001"/>
    <n v="7.6479999999999997"/>
    <n v="0"/>
    <n v="44"/>
    <s v="BASE DE DATOS"/>
    <m/>
  </r>
  <r>
    <s v="20"/>
    <x v="4"/>
    <s v="ENEGEN"/>
    <s v="11002693"/>
    <s v="11002693"/>
    <x v="4"/>
    <s v="GR-4"/>
    <s v="S"/>
    <n v="34.97"/>
    <n v="34.482999999999997"/>
    <n v="5250.42"/>
    <n v="19758.794000000002"/>
    <n v="25009.214"/>
    <n v="0"/>
    <n v="744"/>
    <n v="0"/>
    <m/>
    <m/>
    <x v="0"/>
    <s v="ENEGEN11002693GR-4HI"/>
    <s v="ENEL Generación Perú S.A.A."/>
    <x v="11"/>
    <x v="11"/>
    <s v="C. H. Callahuanca"/>
    <x v="210"/>
    <x v="4"/>
    <x v="4"/>
    <x v="295"/>
    <x v="1"/>
    <s v="Instalado"/>
    <s v="Operativo"/>
    <s v="Generadora"/>
    <x v="0"/>
    <x v="1"/>
    <x v="1"/>
    <x v="0"/>
    <s v="Privado"/>
    <s v="LIMA"/>
    <s v="LIMA"/>
    <s v="HUAROCHIRI"/>
    <s v="CALLAHUANCA"/>
    <n v="0"/>
    <x v="7"/>
    <n v="0"/>
    <x v="0"/>
    <n v="0"/>
    <x v="0"/>
    <x v="0"/>
    <n v="25009.214"/>
    <n v="25.009214"/>
    <m/>
    <n v="2.9141666666666666"/>
    <n v="2.9023333333333334"/>
    <n v="7.6479999999999997"/>
    <n v="0"/>
    <n v="44"/>
    <s v="BASE DE DATOS"/>
    <m/>
  </r>
  <r>
    <s v="20"/>
    <x v="4"/>
    <s v="ENEGEN"/>
    <s v="11002593"/>
    <s v="11002593"/>
    <x v="4"/>
    <s v="GR-1"/>
    <s v="S"/>
    <n v="25.417000000000002"/>
    <n v="23.824000000000002"/>
    <n v="3590.2559999999999"/>
    <n v="13499.361000000001"/>
    <n v="17089.616999999998"/>
    <n v="8.5500000000000007"/>
    <n v="735.45"/>
    <n v="0"/>
    <m/>
    <m/>
    <x v="0"/>
    <s v="ENEGEN11002593GR-1HI"/>
    <s v="ENEL Generación Perú S.A.A."/>
    <x v="11"/>
    <x v="11"/>
    <s v="C. H. Moyopampa"/>
    <x v="211"/>
    <x v="4"/>
    <x v="4"/>
    <x v="292"/>
    <x v="1"/>
    <s v="Instalado"/>
    <s v="Operativo"/>
    <s v="Generadora"/>
    <x v="0"/>
    <x v="1"/>
    <x v="1"/>
    <x v="0"/>
    <s v="Privado"/>
    <s v="LIMA"/>
    <s v="LIMA"/>
    <s v="LIMA "/>
    <s v="LURIGANCHO"/>
    <n v="0"/>
    <x v="7"/>
    <n v="0"/>
    <x v="0"/>
    <n v="0"/>
    <x v="0"/>
    <x v="0"/>
    <n v="17089.616999999998"/>
    <n v="17.089616999999997"/>
    <m/>
    <n v="2.1180833333333333"/>
    <n v="1.9853333333333334"/>
    <n v="7.6479999999999997"/>
    <n v="3.637978807091713E-12"/>
    <n v="44"/>
    <s v="BASE DE DATOS"/>
    <m/>
  </r>
  <r>
    <s v="20"/>
    <x v="4"/>
    <s v="ENEGEN"/>
    <s v="11002593"/>
    <s v="11002593"/>
    <x v="4"/>
    <s v="GR-2"/>
    <s v="S"/>
    <n v="25.417000000000002"/>
    <n v="22.574999999999999"/>
    <n v="1556.597"/>
    <n v="5862.3760000000002"/>
    <n v="7418.973"/>
    <n v="0"/>
    <n v="739.98"/>
    <n v="4.0199999999999996"/>
    <m/>
    <m/>
    <x v="0"/>
    <s v="ENEGEN11002593GR-2HI"/>
    <s v="ENEL Generación Perú S.A.A."/>
    <x v="11"/>
    <x v="11"/>
    <s v="C. H. Moyopampa"/>
    <x v="211"/>
    <x v="4"/>
    <x v="4"/>
    <x v="293"/>
    <x v="1"/>
    <s v="Instalado"/>
    <s v="Operativo"/>
    <s v="Generadora"/>
    <x v="0"/>
    <x v="1"/>
    <x v="1"/>
    <x v="0"/>
    <s v="Privado"/>
    <s v="LIMA"/>
    <s v="LIMA"/>
    <s v="LIMA "/>
    <s v="LURIGANCHO"/>
    <n v="0"/>
    <x v="7"/>
    <n v="0"/>
    <x v="0"/>
    <n v="0"/>
    <x v="0"/>
    <x v="0"/>
    <n v="7418.973"/>
    <n v="7.4189730000000003"/>
    <m/>
    <n v="2.1180833333333333"/>
    <n v="1.8812499999999999"/>
    <n v="7.6479999999999997"/>
    <n v="0"/>
    <n v="44"/>
    <s v="BASE DE DATOS"/>
    <m/>
  </r>
  <r>
    <s v="20"/>
    <x v="4"/>
    <s v="ENEGEN"/>
    <s v="11002593"/>
    <s v="11002593"/>
    <x v="4"/>
    <s v="GR-3"/>
    <s v="S"/>
    <n v="24.58"/>
    <n v="22.748999999999999"/>
    <n v="3385.86"/>
    <n v="12862.018"/>
    <n v="16247.879000000001"/>
    <n v="0"/>
    <n v="744"/>
    <n v="0"/>
    <m/>
    <m/>
    <x v="0"/>
    <s v="ENEGEN11002593GR-3HI"/>
    <s v="ENEL Generación Perú S.A.A."/>
    <x v="11"/>
    <x v="11"/>
    <s v="C. H. Moyopampa"/>
    <x v="211"/>
    <x v="4"/>
    <x v="4"/>
    <x v="294"/>
    <x v="1"/>
    <s v="Instalado"/>
    <s v="Operativo"/>
    <s v="Generadora"/>
    <x v="0"/>
    <x v="1"/>
    <x v="1"/>
    <x v="0"/>
    <s v="Privado"/>
    <s v="LIMA"/>
    <s v="LIMA"/>
    <s v="LIMA "/>
    <s v="LURIGANCHO"/>
    <n v="0"/>
    <x v="7"/>
    <n v="0"/>
    <x v="0"/>
    <n v="0"/>
    <x v="0"/>
    <x v="0"/>
    <n v="16247.879000000001"/>
    <n v="16.247879000000001"/>
    <m/>
    <n v="2.0483333333333333"/>
    <n v="1.8957499999999998"/>
    <n v="7.6479999999999997"/>
    <n v="-1.0000000002037268E-3"/>
    <n v="44"/>
    <s v="BASE DE DATOS"/>
    <m/>
  </r>
  <r>
    <s v="20"/>
    <x v="4"/>
    <s v="ENEGEN"/>
    <s v="11002493"/>
    <s v="11002493"/>
    <x v="4"/>
    <s v="GR-1"/>
    <s v="S"/>
    <n v="15.7"/>
    <n v="15.615"/>
    <n v="2198.7919999999999"/>
    <n v="8333.8240000000005"/>
    <n v="10532.616"/>
    <n v="0"/>
    <n v="744"/>
    <n v="0"/>
    <m/>
    <m/>
    <x v="0"/>
    <s v="ENEGEN11002493GR-1HI"/>
    <s v="ENEL Generación Perú S.A.A."/>
    <x v="11"/>
    <x v="11"/>
    <s v="C. H. Huampaní"/>
    <x v="212"/>
    <x v="4"/>
    <x v="4"/>
    <x v="292"/>
    <x v="1"/>
    <s v="Instalado"/>
    <s v="Operativo"/>
    <s v="Generadora"/>
    <x v="0"/>
    <x v="1"/>
    <x v="1"/>
    <x v="0"/>
    <s v="Privado"/>
    <s v="LIMA"/>
    <s v="LIMA"/>
    <s v="LIMA"/>
    <s v="LURIGANCHO"/>
    <n v="0"/>
    <x v="7"/>
    <n v="0"/>
    <x v="0"/>
    <n v="0"/>
    <x v="0"/>
    <x v="0"/>
    <n v="10532.616"/>
    <n v="10.532616000000001"/>
    <m/>
    <n v="1.3083333333333333"/>
    <n v="1.30125"/>
    <n v="7.6479999999999997"/>
    <n v="0"/>
    <n v="44"/>
    <s v="BASE DE DATOS"/>
    <m/>
  </r>
  <r>
    <s v="20"/>
    <x v="4"/>
    <s v="ENEGEN"/>
    <s v="11002493"/>
    <s v="11002493"/>
    <x v="4"/>
    <s v="GR-2"/>
    <s v="S"/>
    <n v="15.7"/>
    <n v="15.234999999999999"/>
    <n v="2156.152"/>
    <n v="8173.3549999999996"/>
    <n v="10329.507"/>
    <n v="0"/>
    <n v="744"/>
    <n v="0"/>
    <m/>
    <m/>
    <x v="0"/>
    <s v="ENEGEN11002493GR-2HI"/>
    <s v="ENEL Generación Perú S.A.A."/>
    <x v="11"/>
    <x v="11"/>
    <s v="C. H. Huampaní"/>
    <x v="212"/>
    <x v="4"/>
    <x v="4"/>
    <x v="293"/>
    <x v="1"/>
    <s v="Instalado"/>
    <s v="Operativo"/>
    <s v="Generadora"/>
    <x v="0"/>
    <x v="1"/>
    <x v="1"/>
    <x v="0"/>
    <s v="Privado"/>
    <s v="LIMA"/>
    <s v="LIMA"/>
    <s v="LIMA"/>
    <s v="LURIGANCHO"/>
    <n v="0"/>
    <x v="7"/>
    <n v="0"/>
    <x v="0"/>
    <n v="0"/>
    <x v="0"/>
    <x v="0"/>
    <n v="10329.507"/>
    <n v="10.329507"/>
    <m/>
    <n v="1.3083333333333333"/>
    <n v="1.2695833333333333"/>
    <n v="7.6479999999999997"/>
    <n v="0"/>
    <n v="44"/>
    <s v="BASE DE DATOS"/>
    <m/>
  </r>
  <r>
    <s v="20"/>
    <x v="4"/>
    <s v="ENEGEN"/>
    <s v="11375016"/>
    <s v="11375016"/>
    <x v="4"/>
    <s v="GR-1"/>
    <s v="S"/>
    <n v="0.35"/>
    <n v="0.34100000000000003"/>
    <n v="49.688000000000002"/>
    <n v="188.88"/>
    <n v="238.56800000000001"/>
    <n v="0"/>
    <n v="744"/>
    <n v="0"/>
    <m/>
    <m/>
    <x v="0"/>
    <s v="ENEGEN11375016GR-1HI"/>
    <s v="ENEL Generación Perú S.A.A."/>
    <x v="11"/>
    <x v="11"/>
    <s v="C.H. HER1"/>
    <x v="213"/>
    <x v="4"/>
    <x v="4"/>
    <x v="292"/>
    <x v="1"/>
    <s v="Instalado"/>
    <s v="Operativo"/>
    <s v="Generadora"/>
    <x v="0"/>
    <x v="1"/>
    <x v="1"/>
    <x v="0"/>
    <s v="Privado"/>
    <s v="LIMA"/>
    <s v="LIMA"/>
    <s v="LIMA"/>
    <s v="SAN JUAN DE LURIGANCHO"/>
    <n v="0"/>
    <x v="7"/>
    <n v="0"/>
    <x v="1"/>
    <s v="CUARTA"/>
    <x v="0"/>
    <x v="0"/>
    <n v="238.56800000000001"/>
    <n v="0.238568"/>
    <m/>
    <n v="2.9166666666666664E-2"/>
    <n v="2.9166666666666664E-2"/>
    <n v="7.6479999999999997"/>
    <n v="-2.8421709430404007E-14"/>
    <n v="44"/>
    <s v="BASE DE DATOS"/>
    <m/>
  </r>
  <r>
    <s v="20"/>
    <x v="4"/>
    <s v="ENEGEN"/>
    <s v="11375016"/>
    <s v="11375016"/>
    <x v="4"/>
    <s v="GR-2"/>
    <s v="S"/>
    <n v="0.35"/>
    <n v="0.33700000000000002"/>
    <n v="49.688000000000002"/>
    <n v="188.88"/>
    <n v="238.56800000000001"/>
    <n v="0"/>
    <n v="744"/>
    <n v="0"/>
    <m/>
    <m/>
    <x v="0"/>
    <s v="ENEGEN11375016GR-2HI"/>
    <s v="ENEL Generación Perú S.A.A."/>
    <x v="11"/>
    <x v="11"/>
    <s v="C.H. HER1"/>
    <x v="213"/>
    <x v="4"/>
    <x v="4"/>
    <x v="293"/>
    <x v="1"/>
    <s v="Instalado"/>
    <s v="Operativo"/>
    <s v="Generadora"/>
    <x v="0"/>
    <x v="1"/>
    <x v="1"/>
    <x v="0"/>
    <s v="Privado"/>
    <s v="LIMA"/>
    <s v="LIMA"/>
    <s v="LIMA"/>
    <s v="SAN JUAN DE LURIGANCHO"/>
    <n v="0"/>
    <x v="7"/>
    <n v="0"/>
    <x v="1"/>
    <s v="CUARTA"/>
    <x v="0"/>
    <x v="0"/>
    <n v="238.56800000000001"/>
    <n v="0.238568"/>
    <m/>
    <n v="2.9166666666666664E-2"/>
    <n v="2.9166666666666664E-2"/>
    <n v="7.6479999999999997"/>
    <n v="-2.8421709430404007E-14"/>
    <n v="44"/>
    <s v="BASE DE DATOS"/>
    <m/>
  </r>
  <r>
    <s v="20"/>
    <x v="5"/>
    <s v="ENEGEN"/>
    <s v="11002793"/>
    <s v="11002793"/>
    <x v="4"/>
    <s v="GR-1"/>
    <s v="S"/>
    <n v="64.599999999999994"/>
    <n v="69.53"/>
    <n v="5209.3630000000003"/>
    <n v="4031.7440000000001"/>
    <n v="9241.107"/>
    <n v="9.93"/>
    <n v="227.15"/>
    <n v="39.65"/>
    <m/>
    <m/>
    <x v="0"/>
    <s v="ENEGEN11002793GR-1HI"/>
    <s v="ENEL Generación Perú S.A.A."/>
    <x v="11"/>
    <x v="11"/>
    <s v="C. H. Huinco"/>
    <x v="208"/>
    <x v="4"/>
    <x v="4"/>
    <x v="292"/>
    <x v="1"/>
    <s v="Instalado"/>
    <s v="Operativo"/>
    <s v="Generadora"/>
    <x v="0"/>
    <x v="1"/>
    <x v="1"/>
    <x v="0"/>
    <s v="Privado"/>
    <s v="LIMA"/>
    <s v="LIMA"/>
    <s v="HUAROCHIRI"/>
    <s v="SAN PEDRO DE CASTA"/>
    <n v="0"/>
    <x v="7"/>
    <n v="0"/>
    <x v="0"/>
    <n v="0"/>
    <x v="0"/>
    <x v="0"/>
    <n v="9241.107"/>
    <n v="9.2411069999999995"/>
    <m/>
    <n v="5.3833333333333329"/>
    <n v="5.4472500000000004"/>
    <n v="7.6479999999999997"/>
    <n v="0"/>
    <n v="44"/>
    <s v="BASE DE DATOS"/>
    <m/>
  </r>
  <r>
    <s v="20"/>
    <x v="5"/>
    <s v="ENEGEN"/>
    <s v="11002793"/>
    <s v="11002793"/>
    <x v="4"/>
    <s v="GR-2"/>
    <s v="S"/>
    <n v="64.599999999999994"/>
    <n v="69.11"/>
    <n v="6883.9470000000001"/>
    <n v="9578.8109999999997"/>
    <n v="16462.758000000002"/>
    <n v="13.52"/>
    <n v="377.97"/>
    <n v="0"/>
    <m/>
    <m/>
    <x v="0"/>
    <s v="ENEGEN11002793GR-2HI"/>
    <s v="ENEL Generación Perú S.A.A."/>
    <x v="11"/>
    <x v="11"/>
    <s v="C. H. Huinco"/>
    <x v="208"/>
    <x v="4"/>
    <x v="4"/>
    <x v="293"/>
    <x v="1"/>
    <s v="Instalado"/>
    <s v="Operativo"/>
    <s v="Generadora"/>
    <x v="0"/>
    <x v="1"/>
    <x v="1"/>
    <x v="0"/>
    <s v="Privado"/>
    <s v="LIMA"/>
    <s v="LIMA"/>
    <s v="HUAROCHIRI"/>
    <s v="SAN PEDRO DE CASTA"/>
    <n v="0"/>
    <x v="7"/>
    <n v="0"/>
    <x v="0"/>
    <n v="0"/>
    <x v="0"/>
    <x v="0"/>
    <n v="16462.758000000002"/>
    <n v="16.462758000000001"/>
    <m/>
    <n v="5.3833333333333329"/>
    <n v="5.4409166666666664"/>
    <n v="7.6479999999999997"/>
    <n v="0"/>
    <n v="44"/>
    <s v="BASE DE DATOS"/>
    <m/>
  </r>
  <r>
    <s v="20"/>
    <x v="5"/>
    <s v="ENEGEN"/>
    <s v="11002793"/>
    <s v="11002793"/>
    <x v="4"/>
    <s v="GR-3"/>
    <s v="S"/>
    <n v="64.599999999999994"/>
    <n v="69.914000000000001"/>
    <n v="6853.5169999999998"/>
    <n v="19286.579000000002"/>
    <n v="26140.096000000001"/>
    <n v="18.350000000000001"/>
    <n v="602.95000000000005"/>
    <n v="6.88"/>
    <m/>
    <m/>
    <x v="0"/>
    <s v="ENEGEN11002793GR-3HI"/>
    <s v="ENEL Generación Perú S.A.A."/>
    <x v="11"/>
    <x v="11"/>
    <s v="C. H. Huinco"/>
    <x v="208"/>
    <x v="4"/>
    <x v="4"/>
    <x v="294"/>
    <x v="1"/>
    <s v="Instalado"/>
    <s v="Operativo"/>
    <s v="Generadora"/>
    <x v="0"/>
    <x v="1"/>
    <x v="1"/>
    <x v="0"/>
    <s v="Privado"/>
    <s v="LIMA"/>
    <s v="LIMA"/>
    <s v="HUAROCHIRI"/>
    <s v="SAN PEDRO DE CASTA"/>
    <n v="0"/>
    <x v="7"/>
    <n v="0"/>
    <x v="0"/>
    <n v="0"/>
    <x v="0"/>
    <x v="0"/>
    <n v="26140.096000000001"/>
    <n v="26.140096"/>
    <m/>
    <n v="5.3833333333333329"/>
    <n v="5.7024166666666671"/>
    <n v="7.6479999999999997"/>
    <n v="0"/>
    <n v="44"/>
    <s v="BASE DE DATOS"/>
    <m/>
  </r>
  <r>
    <s v="20"/>
    <x v="5"/>
    <s v="ENEGEN"/>
    <s v="11002793"/>
    <s v="11002793"/>
    <x v="4"/>
    <s v="GR-4"/>
    <s v="S"/>
    <n v="64.599999999999994"/>
    <n v="69.346000000000004"/>
    <n v="7090.4219999999996"/>
    <n v="22596.580999999998"/>
    <n v="29687.003000000001"/>
    <n v="0"/>
    <n v="677.93"/>
    <n v="0"/>
    <m/>
    <m/>
    <x v="0"/>
    <s v="ENEGEN11002793GR-4HI"/>
    <s v="ENEL Generación Perú S.A.A."/>
    <x v="11"/>
    <x v="11"/>
    <s v="C. H. Huinco"/>
    <x v="208"/>
    <x v="4"/>
    <x v="4"/>
    <x v="295"/>
    <x v="1"/>
    <s v="Instalado"/>
    <s v="Operativo"/>
    <s v="Generadora"/>
    <x v="0"/>
    <x v="1"/>
    <x v="1"/>
    <x v="0"/>
    <s v="Privado"/>
    <s v="LIMA"/>
    <s v="LIMA"/>
    <s v="HUAROCHIRI"/>
    <s v="SAN PEDRO DE CASTA"/>
    <n v="0"/>
    <x v="7"/>
    <n v="0"/>
    <x v="0"/>
    <n v="0"/>
    <x v="0"/>
    <x v="0"/>
    <n v="29687.003000000001"/>
    <n v="29.687003000000001"/>
    <m/>
    <n v="5.3833333333333329"/>
    <n v="5.7284166666666669"/>
    <n v="7.6479999999999997"/>
    <n v="-3.637978807091713E-12"/>
    <n v="44"/>
    <s v="BASE DE DATOS"/>
    <m/>
  </r>
  <r>
    <s v="20"/>
    <x v="5"/>
    <s v="ENEGEN"/>
    <s v="11002393"/>
    <s v="11002393"/>
    <x v="4"/>
    <s v="GR-1"/>
    <s v="S"/>
    <n v="60"/>
    <n v="68.555999999999997"/>
    <n v="6505.2579999999998"/>
    <n v="23533.558000000001"/>
    <n v="30038.815999999999"/>
    <n v="8.8800000000000008"/>
    <n v="711.12"/>
    <n v="0"/>
    <m/>
    <m/>
    <x v="0"/>
    <s v="ENEGEN11002393GR-1HI"/>
    <s v="ENEL Generación Perú S.A.A."/>
    <x v="11"/>
    <x v="11"/>
    <s v="C. H. Matucana"/>
    <x v="209"/>
    <x v="4"/>
    <x v="4"/>
    <x v="292"/>
    <x v="1"/>
    <s v="Instalado"/>
    <s v="Operativo"/>
    <s v="Generadora"/>
    <x v="0"/>
    <x v="1"/>
    <x v="1"/>
    <x v="0"/>
    <s v="Privado"/>
    <s v="LIMA"/>
    <s v="LIMA"/>
    <s v="HUAROCHIRI"/>
    <s v="SURCO"/>
    <n v="0"/>
    <x v="7"/>
    <n v="0"/>
    <x v="0"/>
    <n v="0"/>
    <x v="0"/>
    <x v="0"/>
    <n v="30038.815999999999"/>
    <n v="30.038816000000001"/>
    <m/>
    <n v="5"/>
    <n v="5.7130000000000001"/>
    <n v="7.6479999999999997"/>
    <n v="0"/>
    <n v="44"/>
    <s v="BASE DE DATOS"/>
    <m/>
  </r>
  <r>
    <s v="20"/>
    <x v="5"/>
    <s v="ENEGEN"/>
    <s v="11002393"/>
    <s v="11002393"/>
    <x v="4"/>
    <s v="GR-2"/>
    <s v="S"/>
    <n v="60"/>
    <n v="68.465999999999994"/>
    <n v="6755.8180000000002"/>
    <n v="25977.008000000002"/>
    <n v="32732.826000000001"/>
    <n v="18.350000000000001"/>
    <n v="701.65"/>
    <n v="0"/>
    <m/>
    <m/>
    <x v="0"/>
    <s v="ENEGEN11002393GR-2HI"/>
    <s v="ENEL Generación Perú S.A.A."/>
    <x v="11"/>
    <x v="11"/>
    <s v="C. H. Matucana"/>
    <x v="209"/>
    <x v="4"/>
    <x v="4"/>
    <x v="293"/>
    <x v="1"/>
    <s v="Instalado"/>
    <s v="Operativo"/>
    <s v="Generadora"/>
    <x v="0"/>
    <x v="1"/>
    <x v="1"/>
    <x v="0"/>
    <s v="Privado"/>
    <s v="LIMA"/>
    <s v="LIMA"/>
    <s v="HUAROCHIRI"/>
    <s v="SURCO"/>
    <n v="0"/>
    <x v="7"/>
    <n v="0"/>
    <x v="0"/>
    <n v="0"/>
    <x v="0"/>
    <x v="0"/>
    <n v="32732.826000000001"/>
    <n v="32.732826000000003"/>
    <m/>
    <n v="5"/>
    <n v="5.7054999999999998"/>
    <n v="7.6479999999999997"/>
    <n v="0"/>
    <n v="44"/>
    <s v="BASE DE DATOS"/>
    <m/>
  </r>
  <r>
    <s v="20"/>
    <x v="5"/>
    <s v="ENEGEN"/>
    <s v="11002693"/>
    <s v="11002693"/>
    <x v="4"/>
    <s v="GR-1"/>
    <s v="S"/>
    <n v="15.888999999999999"/>
    <n v="16.760000000000002"/>
    <n v="1843.855"/>
    <n v="6884.1710000000003"/>
    <n v="8728.0259999999998"/>
    <n v="8.1300000000000008"/>
    <n v="690.42"/>
    <n v="21.45"/>
    <m/>
    <m/>
    <x v="0"/>
    <s v="ENEGEN11002693GR-1HI"/>
    <s v="ENEL Generación Perú S.A.A."/>
    <x v="11"/>
    <x v="11"/>
    <s v="C. H. Callahuanca"/>
    <x v="210"/>
    <x v="4"/>
    <x v="4"/>
    <x v="292"/>
    <x v="1"/>
    <s v="Instalado"/>
    <s v="Operativo"/>
    <s v="Generadora"/>
    <x v="0"/>
    <x v="1"/>
    <x v="1"/>
    <x v="0"/>
    <s v="Privado"/>
    <s v="LIMA"/>
    <s v="LIMA"/>
    <s v="HUAROCHIRI"/>
    <s v="CALLAHUANCA"/>
    <n v="0"/>
    <x v="7"/>
    <n v="0"/>
    <x v="0"/>
    <n v="0"/>
    <x v="0"/>
    <x v="0"/>
    <n v="8728.0259999999998"/>
    <n v="8.7280259999999998"/>
    <m/>
    <n v="1.3240833333333333"/>
    <n v="1.377"/>
    <n v="7.6479999999999997"/>
    <n v="0"/>
    <n v="44"/>
    <s v="BASE DE DATOS"/>
    <m/>
  </r>
  <r>
    <s v="20"/>
    <x v="5"/>
    <s v="ENEGEN"/>
    <s v="11002693"/>
    <s v="11002693"/>
    <x v="4"/>
    <s v="GR-2"/>
    <s v="S"/>
    <n v="15.888999999999999"/>
    <n v="16.545000000000002"/>
    <n v="1898.0830000000001"/>
    <n v="7070.8620000000001"/>
    <n v="8968.9449999999997"/>
    <n v="5.48"/>
    <n v="714.52"/>
    <n v="0"/>
    <m/>
    <m/>
    <x v="0"/>
    <s v="ENEGEN11002693GR-2HI"/>
    <s v="ENEL Generación Perú S.A.A."/>
    <x v="11"/>
    <x v="11"/>
    <s v="C. H. Callahuanca"/>
    <x v="210"/>
    <x v="4"/>
    <x v="4"/>
    <x v="293"/>
    <x v="1"/>
    <s v="Instalado"/>
    <s v="Operativo"/>
    <s v="Generadora"/>
    <x v="0"/>
    <x v="1"/>
    <x v="1"/>
    <x v="0"/>
    <s v="Privado"/>
    <s v="LIMA"/>
    <s v="LIMA"/>
    <s v="HUAROCHIRI"/>
    <s v="CALLAHUANCA"/>
    <n v="0"/>
    <x v="7"/>
    <n v="0"/>
    <x v="0"/>
    <n v="0"/>
    <x v="0"/>
    <x v="0"/>
    <n v="8968.9449999999997"/>
    <n v="8.9689449999999997"/>
    <m/>
    <n v="1.3240833333333333"/>
    <n v="1.3671666666666666"/>
    <n v="7.6479999999999997"/>
    <n v="0"/>
    <n v="44"/>
    <s v="BASE DE DATOS"/>
    <m/>
  </r>
  <r>
    <s v="20"/>
    <x v="5"/>
    <s v="ENEGEN"/>
    <s v="11002693"/>
    <s v="11002693"/>
    <x v="4"/>
    <s v="GR-3"/>
    <s v="S"/>
    <n v="15.888999999999999"/>
    <n v="16.587"/>
    <n v="1863.82"/>
    <n v="6856.0829999999996"/>
    <n v="8719.9030000000002"/>
    <n v="15.12"/>
    <n v="703.53"/>
    <n v="1.35"/>
    <m/>
    <m/>
    <x v="0"/>
    <s v="ENEGEN11002693GR-3HI"/>
    <s v="ENEL Generación Perú S.A.A."/>
    <x v="11"/>
    <x v="11"/>
    <s v="C. H. Callahuanca"/>
    <x v="210"/>
    <x v="4"/>
    <x v="4"/>
    <x v="294"/>
    <x v="1"/>
    <s v="Instalado"/>
    <s v="Operativo"/>
    <s v="Generadora"/>
    <x v="0"/>
    <x v="1"/>
    <x v="1"/>
    <x v="0"/>
    <s v="Privado"/>
    <s v="LIMA"/>
    <s v="LIMA"/>
    <s v="HUAROCHIRI"/>
    <s v="CALLAHUANCA"/>
    <n v="0"/>
    <x v="7"/>
    <n v="0"/>
    <x v="0"/>
    <n v="0"/>
    <x v="0"/>
    <x v="0"/>
    <n v="8719.9030000000002"/>
    <n v="8.7199030000000004"/>
    <m/>
    <n v="1.3240833333333333"/>
    <n v="1.3672500000000001"/>
    <n v="7.6479999999999997"/>
    <n v="0"/>
    <n v="44"/>
    <s v="BASE DE DATOS"/>
    <m/>
  </r>
  <r>
    <s v="20"/>
    <x v="5"/>
    <s v="ENEGEN"/>
    <s v="11002693"/>
    <s v="11002693"/>
    <x v="4"/>
    <s v="GR-4"/>
    <s v="S"/>
    <n v="34.97"/>
    <n v="34.482999999999997"/>
    <n v="4870.54"/>
    <n v="18080.145"/>
    <n v="22950.685000000001"/>
    <n v="8.0500000000000007"/>
    <n v="710.12"/>
    <n v="1.83"/>
    <m/>
    <m/>
    <x v="0"/>
    <s v="ENEGEN11002693GR-4HI"/>
    <s v="ENEL Generación Perú S.A.A."/>
    <x v="11"/>
    <x v="11"/>
    <s v="C. H. Callahuanca"/>
    <x v="210"/>
    <x v="4"/>
    <x v="4"/>
    <x v="295"/>
    <x v="1"/>
    <s v="Instalado"/>
    <s v="Operativo"/>
    <s v="Generadora"/>
    <x v="0"/>
    <x v="1"/>
    <x v="1"/>
    <x v="0"/>
    <s v="Privado"/>
    <s v="LIMA"/>
    <s v="LIMA"/>
    <s v="HUAROCHIRI"/>
    <s v="CALLAHUANCA"/>
    <n v="0"/>
    <x v="7"/>
    <n v="0"/>
    <x v="0"/>
    <n v="0"/>
    <x v="0"/>
    <x v="0"/>
    <n v="22950.685000000001"/>
    <n v="22.950685"/>
    <m/>
    <n v="2.9141666666666666"/>
    <n v="2.9023333333333334"/>
    <n v="7.6479999999999997"/>
    <n v="0"/>
    <n v="44"/>
    <s v="BASE DE DATOS"/>
    <m/>
  </r>
  <r>
    <s v="20"/>
    <x v="5"/>
    <s v="ENEGEN"/>
    <s v="11002593"/>
    <s v="11002593"/>
    <x v="4"/>
    <s v="GR-1"/>
    <s v="S"/>
    <n v="25.417000000000002"/>
    <n v="23.824000000000002"/>
    <n v="3300.61"/>
    <n v="12407.16"/>
    <n v="15707.77"/>
    <n v="0"/>
    <n v="720"/>
    <n v="0"/>
    <m/>
    <m/>
    <x v="0"/>
    <s v="ENEGEN11002593GR-1HI"/>
    <s v="ENEL Generación Perú S.A.A."/>
    <x v="11"/>
    <x v="11"/>
    <s v="C. H. Moyopampa"/>
    <x v="211"/>
    <x v="4"/>
    <x v="4"/>
    <x v="292"/>
    <x v="1"/>
    <s v="Instalado"/>
    <s v="Operativo"/>
    <s v="Generadora"/>
    <x v="0"/>
    <x v="1"/>
    <x v="1"/>
    <x v="0"/>
    <s v="Privado"/>
    <s v="LIMA"/>
    <s v="LIMA"/>
    <s v="LIMA "/>
    <s v="LURIGANCHO"/>
    <n v="0"/>
    <x v="7"/>
    <n v="0"/>
    <x v="0"/>
    <n v="0"/>
    <x v="0"/>
    <x v="0"/>
    <n v="15707.77"/>
    <n v="15.70777"/>
    <m/>
    <n v="2.1180833333333333"/>
    <n v="1.9853333333333334"/>
    <n v="7.6479999999999997"/>
    <n v="0"/>
    <n v="44"/>
    <s v="BASE DE DATOS"/>
    <m/>
  </r>
  <r>
    <s v="20"/>
    <x v="5"/>
    <s v="ENEGEN"/>
    <s v="11002593"/>
    <s v="11002593"/>
    <x v="4"/>
    <s v="GR-2"/>
    <s v="S"/>
    <n v="25.417000000000002"/>
    <n v="22.574999999999999"/>
    <n v="2563.393"/>
    <n v="9495.8909999999996"/>
    <n v="12059.284"/>
    <n v="0"/>
    <n v="715.07"/>
    <n v="4.67"/>
    <m/>
    <m/>
    <x v="0"/>
    <s v="ENEGEN11002593GR-2HI"/>
    <s v="ENEL Generación Perú S.A.A."/>
    <x v="11"/>
    <x v="11"/>
    <s v="C. H. Moyopampa"/>
    <x v="211"/>
    <x v="4"/>
    <x v="4"/>
    <x v="293"/>
    <x v="1"/>
    <s v="Instalado"/>
    <s v="Operativo"/>
    <s v="Generadora"/>
    <x v="0"/>
    <x v="1"/>
    <x v="1"/>
    <x v="0"/>
    <s v="Privado"/>
    <s v="LIMA"/>
    <s v="LIMA"/>
    <s v="LIMA "/>
    <s v="LURIGANCHO"/>
    <n v="0"/>
    <x v="7"/>
    <n v="0"/>
    <x v="0"/>
    <n v="0"/>
    <x v="0"/>
    <x v="0"/>
    <n v="12059.284"/>
    <n v="12.059284"/>
    <m/>
    <n v="2.1180833333333333"/>
    <n v="1.8812499999999999"/>
    <n v="7.6479999999999997"/>
    <n v="0"/>
    <n v="44"/>
    <s v="BASE DE DATOS"/>
    <m/>
  </r>
  <r>
    <s v="20"/>
    <x v="5"/>
    <s v="ENEGEN"/>
    <s v="11002593"/>
    <s v="11002593"/>
    <x v="4"/>
    <s v="GR-3"/>
    <s v="S"/>
    <n v="24.58"/>
    <n v="22.748999999999999"/>
    <n v="3207.1280000000002"/>
    <n v="12049.831"/>
    <n v="15256.958000000001"/>
    <n v="0"/>
    <n v="720"/>
    <n v="0"/>
    <m/>
    <m/>
    <x v="0"/>
    <s v="ENEGEN11002593GR-3HI"/>
    <s v="ENEL Generación Perú S.A.A."/>
    <x v="11"/>
    <x v="11"/>
    <s v="C. H. Moyopampa"/>
    <x v="211"/>
    <x v="4"/>
    <x v="4"/>
    <x v="294"/>
    <x v="1"/>
    <s v="Instalado"/>
    <s v="Operativo"/>
    <s v="Generadora"/>
    <x v="0"/>
    <x v="1"/>
    <x v="1"/>
    <x v="0"/>
    <s v="Privado"/>
    <s v="LIMA"/>
    <s v="LIMA"/>
    <s v="LIMA "/>
    <s v="LURIGANCHO"/>
    <n v="0"/>
    <x v="7"/>
    <n v="0"/>
    <x v="0"/>
    <n v="0"/>
    <x v="0"/>
    <x v="0"/>
    <n v="15256.958000000001"/>
    <n v="15.256958000000001"/>
    <m/>
    <n v="2.0483333333333333"/>
    <n v="1.8957499999999998"/>
    <n v="7.6479999999999997"/>
    <n v="1.0000000002037268E-3"/>
    <n v="44"/>
    <s v="BASE DE DATOS"/>
    <m/>
  </r>
  <r>
    <s v="20"/>
    <x v="5"/>
    <s v="ENEGEN"/>
    <s v="11002493"/>
    <s v="11002493"/>
    <x v="4"/>
    <s v="GR-1"/>
    <s v="S"/>
    <n v="15.7"/>
    <n v="15.615"/>
    <n v="1993.0360000000001"/>
    <n v="7659.8109999999997"/>
    <n v="9652.8469999999998"/>
    <n v="0"/>
    <n v="720"/>
    <n v="0"/>
    <m/>
    <m/>
    <x v="0"/>
    <s v="ENEGEN11002493GR-1HI"/>
    <s v="ENEL Generación Perú S.A.A."/>
    <x v="11"/>
    <x v="11"/>
    <s v="C. H. Huampaní"/>
    <x v="212"/>
    <x v="4"/>
    <x v="4"/>
    <x v="292"/>
    <x v="1"/>
    <s v="Instalado"/>
    <s v="Operativo"/>
    <s v="Generadora"/>
    <x v="0"/>
    <x v="1"/>
    <x v="1"/>
    <x v="0"/>
    <s v="Privado"/>
    <s v="LIMA"/>
    <s v="LIMA"/>
    <s v="LIMA"/>
    <s v="LURIGANCHO"/>
    <n v="0"/>
    <x v="7"/>
    <n v="0"/>
    <x v="0"/>
    <n v="0"/>
    <x v="0"/>
    <x v="0"/>
    <n v="9652.8469999999998"/>
    <n v="9.6528469999999995"/>
    <m/>
    <n v="1.3083333333333333"/>
    <n v="1.30125"/>
    <n v="7.6479999999999997"/>
    <n v="0"/>
    <n v="44"/>
    <s v="BASE DE DATOS"/>
    <m/>
  </r>
  <r>
    <s v="20"/>
    <x v="5"/>
    <s v="ENEGEN"/>
    <s v="11002493"/>
    <s v="11002493"/>
    <x v="4"/>
    <s v="GR-2"/>
    <s v="S"/>
    <n v="15.7"/>
    <n v="15.234999999999999"/>
    <n v="1935.489"/>
    <n v="7437.1210000000001"/>
    <n v="9372.61"/>
    <n v="0"/>
    <n v="720"/>
    <n v="0"/>
    <m/>
    <m/>
    <x v="0"/>
    <s v="ENEGEN11002493GR-2HI"/>
    <s v="ENEL Generación Perú S.A.A."/>
    <x v="11"/>
    <x v="11"/>
    <s v="C. H. Huampaní"/>
    <x v="212"/>
    <x v="4"/>
    <x v="4"/>
    <x v="293"/>
    <x v="1"/>
    <s v="Instalado"/>
    <s v="Operativo"/>
    <s v="Generadora"/>
    <x v="0"/>
    <x v="1"/>
    <x v="1"/>
    <x v="0"/>
    <s v="Privado"/>
    <s v="LIMA"/>
    <s v="LIMA"/>
    <s v="LIMA"/>
    <s v="LURIGANCHO"/>
    <n v="0"/>
    <x v="7"/>
    <n v="0"/>
    <x v="0"/>
    <n v="0"/>
    <x v="0"/>
    <x v="0"/>
    <n v="9372.61"/>
    <n v="9.3726099999999999"/>
    <m/>
    <n v="1.3083333333333333"/>
    <n v="1.2695833333333333"/>
    <n v="7.6479999999999997"/>
    <n v="0"/>
    <n v="44"/>
    <s v="BASE DE DATOS"/>
    <m/>
  </r>
  <r>
    <s v="20"/>
    <x v="5"/>
    <s v="ENEGEN"/>
    <s v="11375016"/>
    <s v="11375016"/>
    <x v="4"/>
    <s v="GR-1"/>
    <s v="S"/>
    <n v="0.35"/>
    <n v="0.34100000000000003"/>
    <n v="42.338999999999999"/>
    <n v="164.911"/>
    <n v="207.25"/>
    <n v="7"/>
    <n v="652.67999999999995"/>
    <n v="24.3"/>
    <m/>
    <m/>
    <x v="0"/>
    <s v="ENEGEN11375016GR-1HI"/>
    <s v="ENEL Generación Perú S.A.A."/>
    <x v="11"/>
    <x v="11"/>
    <s v="C.H. HER1"/>
    <x v="213"/>
    <x v="4"/>
    <x v="4"/>
    <x v="292"/>
    <x v="1"/>
    <s v="Instalado"/>
    <s v="Operativo"/>
    <s v="Generadora"/>
    <x v="0"/>
    <x v="1"/>
    <x v="1"/>
    <x v="0"/>
    <s v="Privado"/>
    <s v="LIMA"/>
    <s v="LIMA"/>
    <s v="LIMA"/>
    <s v="SAN JUAN DE LURIGANCHO"/>
    <n v="0"/>
    <x v="7"/>
    <n v="0"/>
    <x v="1"/>
    <s v="CUARTA"/>
    <x v="0"/>
    <x v="0"/>
    <n v="207.25"/>
    <n v="0.20724999999999999"/>
    <m/>
    <n v="2.9166666666666664E-2"/>
    <n v="2.9166666666666664E-2"/>
    <n v="7.6479999999999997"/>
    <n v="0"/>
    <n v="44"/>
    <s v="BASE DE DATOS"/>
    <m/>
  </r>
  <r>
    <s v="20"/>
    <x v="5"/>
    <s v="ENEGEN"/>
    <s v="11375016"/>
    <s v="11375016"/>
    <x v="4"/>
    <s v="GR-2"/>
    <s v="S"/>
    <n v="0.35"/>
    <n v="0.33700000000000002"/>
    <n v="42.338999999999999"/>
    <n v="164.911"/>
    <n v="207.25"/>
    <n v="7"/>
    <n v="707.65"/>
    <n v="5.0199999999999996"/>
    <m/>
    <m/>
    <x v="0"/>
    <s v="ENEGEN11375016GR-2HI"/>
    <s v="ENEL Generación Perú S.A.A."/>
    <x v="11"/>
    <x v="11"/>
    <s v="C.H. HER1"/>
    <x v="213"/>
    <x v="4"/>
    <x v="4"/>
    <x v="293"/>
    <x v="1"/>
    <s v="Instalado"/>
    <s v="Operativo"/>
    <s v="Generadora"/>
    <x v="0"/>
    <x v="1"/>
    <x v="1"/>
    <x v="0"/>
    <s v="Privado"/>
    <s v="LIMA"/>
    <s v="LIMA"/>
    <s v="LIMA"/>
    <s v="SAN JUAN DE LURIGANCHO"/>
    <n v="0"/>
    <x v="7"/>
    <n v="0"/>
    <x v="1"/>
    <s v="CUARTA"/>
    <x v="0"/>
    <x v="0"/>
    <n v="207.25"/>
    <n v="0.20724999999999999"/>
    <m/>
    <n v="2.9166666666666664E-2"/>
    <n v="2.9166666666666664E-2"/>
    <n v="7.6479999999999997"/>
    <n v="0"/>
    <n v="44"/>
    <s v="BASE DE DATOS"/>
    <m/>
  </r>
  <r>
    <s v="20"/>
    <x v="6"/>
    <s v="ENEGEN"/>
    <s v="11002793"/>
    <s v="11002793"/>
    <x v="4"/>
    <s v="GR-1"/>
    <s v="S"/>
    <n v="64.599999999999994"/>
    <n v="69.53"/>
    <n v="6433.3059999999996"/>
    <n v="4250.4120000000003"/>
    <n v="10683.718000000001"/>
    <n v="0"/>
    <n v="241.32"/>
    <n v="38.92"/>
    <m/>
    <m/>
    <x v="0"/>
    <s v="ENEGEN11002793GR-1HI"/>
    <s v="ENEL Generación Perú S.A.A."/>
    <x v="11"/>
    <x v="11"/>
    <s v="C. H. Huinco"/>
    <x v="208"/>
    <x v="4"/>
    <x v="4"/>
    <x v="292"/>
    <x v="1"/>
    <s v="Instalado"/>
    <s v="Operativo"/>
    <s v="Generadora"/>
    <x v="0"/>
    <x v="1"/>
    <x v="1"/>
    <x v="0"/>
    <s v="Privado"/>
    <s v="LIMA"/>
    <s v="LIMA"/>
    <s v="HUAROCHIRI"/>
    <s v="SAN PEDRO DE CASTA"/>
    <n v="0"/>
    <x v="7"/>
    <n v="0"/>
    <x v="0"/>
    <n v="0"/>
    <x v="0"/>
    <x v="0"/>
    <n v="10683.718000000001"/>
    <n v="10.683718000000001"/>
    <m/>
    <n v="5.3833333333333329"/>
    <n v="5.4472500000000004"/>
    <n v="7.6479999999999997"/>
    <n v="0"/>
    <n v="44"/>
    <s v="BASE DE DATOS"/>
    <m/>
  </r>
  <r>
    <s v="20"/>
    <x v="6"/>
    <s v="ENEGEN"/>
    <s v="11002793"/>
    <s v="11002793"/>
    <x v="4"/>
    <s v="GR-2"/>
    <s v="S"/>
    <n v="64.599999999999994"/>
    <n v="69.11"/>
    <n v="7290.241"/>
    <n v="13869.894"/>
    <n v="21160.134999999998"/>
    <n v="1.9"/>
    <n v="463.92"/>
    <n v="1.22"/>
    <m/>
    <m/>
    <x v="0"/>
    <s v="ENEGEN11002793GR-2HI"/>
    <s v="ENEL Generación Perú S.A.A."/>
    <x v="11"/>
    <x v="11"/>
    <s v="C. H. Huinco"/>
    <x v="208"/>
    <x v="4"/>
    <x v="4"/>
    <x v="293"/>
    <x v="1"/>
    <s v="Instalado"/>
    <s v="Operativo"/>
    <s v="Generadora"/>
    <x v="0"/>
    <x v="1"/>
    <x v="1"/>
    <x v="0"/>
    <s v="Privado"/>
    <s v="LIMA"/>
    <s v="LIMA"/>
    <s v="HUAROCHIRI"/>
    <s v="SAN PEDRO DE CASTA"/>
    <n v="0"/>
    <x v="7"/>
    <n v="0"/>
    <x v="0"/>
    <n v="0"/>
    <x v="0"/>
    <x v="0"/>
    <n v="21160.134999999998"/>
    <n v="21.160134999999997"/>
    <m/>
    <n v="5.3833333333333329"/>
    <n v="5.4409166666666664"/>
    <n v="7.6479999999999997"/>
    <n v="3.637978807091713E-12"/>
    <n v="44"/>
    <s v="BASE DE DATOS"/>
    <m/>
  </r>
  <r>
    <s v="20"/>
    <x v="6"/>
    <s v="ENEGEN"/>
    <s v="11002793"/>
    <s v="11002793"/>
    <x v="4"/>
    <s v="GR-3"/>
    <s v="S"/>
    <n v="64.599999999999994"/>
    <n v="69.914000000000001"/>
    <n v="7486.8519999999999"/>
    <n v="19648.983"/>
    <n v="27135.834999999999"/>
    <n v="6.02"/>
    <n v="592.57000000000005"/>
    <n v="0"/>
    <m/>
    <m/>
    <x v="0"/>
    <s v="ENEGEN11002793GR-3HI"/>
    <s v="ENEL Generación Perú S.A.A."/>
    <x v="11"/>
    <x v="11"/>
    <s v="C. H. Huinco"/>
    <x v="208"/>
    <x v="4"/>
    <x v="4"/>
    <x v="294"/>
    <x v="1"/>
    <s v="Instalado"/>
    <s v="Operativo"/>
    <s v="Generadora"/>
    <x v="0"/>
    <x v="1"/>
    <x v="1"/>
    <x v="0"/>
    <s v="Privado"/>
    <s v="LIMA"/>
    <s v="LIMA"/>
    <s v="HUAROCHIRI"/>
    <s v="SAN PEDRO DE CASTA"/>
    <n v="0"/>
    <x v="7"/>
    <n v="0"/>
    <x v="0"/>
    <n v="0"/>
    <x v="0"/>
    <x v="0"/>
    <n v="27135.834999999999"/>
    <n v="27.135835"/>
    <m/>
    <n v="5.3833333333333329"/>
    <n v="5.7024166666666671"/>
    <n v="7.6479999999999997"/>
    <n v="0"/>
    <n v="44"/>
    <s v="BASE DE DATOS"/>
    <m/>
  </r>
  <r>
    <s v="20"/>
    <x v="6"/>
    <s v="ENEGEN"/>
    <s v="11002793"/>
    <s v="11002793"/>
    <x v="4"/>
    <s v="GR-4"/>
    <s v="S"/>
    <n v="64.599999999999994"/>
    <n v="69.346000000000004"/>
    <n v="7515.2510000000002"/>
    <n v="23502.735000000001"/>
    <n v="31017.986000000001"/>
    <n v="0"/>
    <n v="674.78"/>
    <n v="0"/>
    <m/>
    <m/>
    <x v="0"/>
    <s v="ENEGEN11002793GR-4HI"/>
    <s v="ENEL Generación Perú S.A.A."/>
    <x v="11"/>
    <x v="11"/>
    <s v="C. H. Huinco"/>
    <x v="208"/>
    <x v="4"/>
    <x v="4"/>
    <x v="295"/>
    <x v="1"/>
    <s v="Instalado"/>
    <s v="Operativo"/>
    <s v="Generadora"/>
    <x v="0"/>
    <x v="1"/>
    <x v="1"/>
    <x v="0"/>
    <s v="Privado"/>
    <s v="LIMA"/>
    <s v="LIMA"/>
    <s v="HUAROCHIRI"/>
    <s v="SAN PEDRO DE CASTA"/>
    <n v="0"/>
    <x v="7"/>
    <n v="0"/>
    <x v="0"/>
    <n v="0"/>
    <x v="0"/>
    <x v="0"/>
    <n v="31017.986000000001"/>
    <n v="31.017986000000001"/>
    <m/>
    <n v="5.3833333333333329"/>
    <n v="5.7284166666666669"/>
    <n v="7.6479999999999997"/>
    <n v="0"/>
    <n v="44"/>
    <s v="BASE DE DATOS"/>
    <m/>
  </r>
  <r>
    <s v="20"/>
    <x v="6"/>
    <s v="ENEGEN"/>
    <s v="11002393"/>
    <s v="11002393"/>
    <x v="4"/>
    <s v="GR-1"/>
    <s v="S"/>
    <n v="60"/>
    <n v="68.555999999999997"/>
    <n v="6474.8770000000004"/>
    <n v="23379.824000000001"/>
    <n v="29854.702000000001"/>
    <n v="19.45"/>
    <n v="724.55"/>
    <n v="0"/>
    <m/>
    <m/>
    <x v="0"/>
    <s v="ENEGEN11002393GR-1HI"/>
    <s v="ENEL Generación Perú S.A.A."/>
    <x v="11"/>
    <x v="11"/>
    <s v="C. H. Matucana"/>
    <x v="209"/>
    <x v="4"/>
    <x v="4"/>
    <x v="292"/>
    <x v="1"/>
    <s v="Instalado"/>
    <s v="Operativo"/>
    <s v="Generadora"/>
    <x v="0"/>
    <x v="1"/>
    <x v="1"/>
    <x v="0"/>
    <s v="Privado"/>
    <s v="LIMA"/>
    <s v="LIMA"/>
    <s v="HUAROCHIRI"/>
    <s v="SURCO"/>
    <n v="0"/>
    <x v="7"/>
    <n v="0"/>
    <x v="0"/>
    <n v="0"/>
    <x v="0"/>
    <x v="0"/>
    <n v="29854.702000000001"/>
    <n v="29.854702"/>
    <m/>
    <n v="5"/>
    <n v="5.7130000000000001"/>
    <n v="7.6479999999999997"/>
    <n v="-1.0000000002037268E-3"/>
    <n v="44"/>
    <s v="BASE DE DATOS"/>
    <m/>
  </r>
  <r>
    <s v="20"/>
    <x v="6"/>
    <s v="ENEGEN"/>
    <s v="11002393"/>
    <s v="11002393"/>
    <x v="4"/>
    <s v="GR-2"/>
    <s v="S"/>
    <n v="60"/>
    <n v="68.465999999999994"/>
    <n v="6593.9430000000002"/>
    <n v="25421.762999999999"/>
    <n v="32015.705999999998"/>
    <n v="0"/>
    <n v="744"/>
    <n v="0"/>
    <m/>
    <m/>
    <x v="0"/>
    <s v="ENEGEN11002393GR-2HI"/>
    <s v="ENEL Generación Perú S.A.A."/>
    <x v="11"/>
    <x v="11"/>
    <s v="C. H. Matucana"/>
    <x v="209"/>
    <x v="4"/>
    <x v="4"/>
    <x v="293"/>
    <x v="1"/>
    <s v="Instalado"/>
    <s v="Operativo"/>
    <s v="Generadora"/>
    <x v="0"/>
    <x v="1"/>
    <x v="1"/>
    <x v="0"/>
    <s v="Privado"/>
    <s v="LIMA"/>
    <s v="LIMA"/>
    <s v="HUAROCHIRI"/>
    <s v="SURCO"/>
    <n v="0"/>
    <x v="7"/>
    <n v="0"/>
    <x v="0"/>
    <n v="0"/>
    <x v="0"/>
    <x v="0"/>
    <n v="32015.705999999998"/>
    <n v="32.015706000000002"/>
    <m/>
    <n v="5"/>
    <n v="5.7054999999999998"/>
    <n v="7.6479999999999997"/>
    <n v="0"/>
    <n v="44"/>
    <s v="BASE DE DATOS"/>
    <m/>
  </r>
  <r>
    <s v="20"/>
    <x v="6"/>
    <s v="ENEGEN"/>
    <s v="11002693"/>
    <s v="11002693"/>
    <x v="4"/>
    <s v="GR-1"/>
    <s v="S"/>
    <n v="15.888999999999999"/>
    <n v="16.760000000000002"/>
    <n v="2084.3029999999999"/>
    <n v="7386.9290000000001"/>
    <n v="9471.2330000000002"/>
    <n v="5.6"/>
    <n v="703.67"/>
    <n v="28.45"/>
    <m/>
    <m/>
    <x v="0"/>
    <s v="ENEGEN11002693GR-1HI"/>
    <s v="ENEL Generación Perú S.A.A."/>
    <x v="11"/>
    <x v="11"/>
    <s v="C. H. Callahuanca"/>
    <x v="210"/>
    <x v="4"/>
    <x v="4"/>
    <x v="292"/>
    <x v="1"/>
    <s v="Instalado"/>
    <s v="Operativo"/>
    <s v="Generadora"/>
    <x v="0"/>
    <x v="1"/>
    <x v="1"/>
    <x v="0"/>
    <s v="Privado"/>
    <s v="LIMA"/>
    <s v="LIMA"/>
    <s v="HUAROCHIRI"/>
    <s v="CALLAHUANCA"/>
    <n v="0"/>
    <x v="7"/>
    <n v="0"/>
    <x v="0"/>
    <n v="0"/>
    <x v="0"/>
    <x v="0"/>
    <n v="9471.2330000000002"/>
    <n v="9.4712329999999998"/>
    <m/>
    <n v="1.3240833333333333"/>
    <n v="1.377"/>
    <n v="7.6479999999999997"/>
    <n v="-1.0000000002037268E-3"/>
    <n v="44"/>
    <s v="BASE DE DATOS"/>
    <m/>
  </r>
  <r>
    <s v="20"/>
    <x v="6"/>
    <s v="ENEGEN"/>
    <s v="11002693"/>
    <s v="11002693"/>
    <x v="4"/>
    <s v="GR-2"/>
    <s v="S"/>
    <n v="15.888999999999999"/>
    <n v="16.545000000000002"/>
    <n v="2104.3470000000002"/>
    <n v="7780.6329999999998"/>
    <n v="9884.98"/>
    <n v="0"/>
    <n v="736.95"/>
    <n v="0.73"/>
    <m/>
    <m/>
    <x v="0"/>
    <s v="ENEGEN11002693GR-2HI"/>
    <s v="ENEL Generación Perú S.A.A."/>
    <x v="11"/>
    <x v="11"/>
    <s v="C. H. Callahuanca"/>
    <x v="210"/>
    <x v="4"/>
    <x v="4"/>
    <x v="293"/>
    <x v="1"/>
    <s v="Instalado"/>
    <s v="Operativo"/>
    <s v="Generadora"/>
    <x v="0"/>
    <x v="1"/>
    <x v="1"/>
    <x v="0"/>
    <s v="Privado"/>
    <s v="LIMA"/>
    <s v="LIMA"/>
    <s v="HUAROCHIRI"/>
    <s v="CALLAHUANCA"/>
    <n v="0"/>
    <x v="7"/>
    <n v="0"/>
    <x v="0"/>
    <n v="0"/>
    <x v="0"/>
    <x v="0"/>
    <n v="9884.98"/>
    <n v="9.8849799999999988"/>
    <m/>
    <n v="1.3240833333333333"/>
    <n v="1.3671666666666666"/>
    <n v="7.6479999999999997"/>
    <n v="0"/>
    <n v="44"/>
    <s v="BASE DE DATOS"/>
    <m/>
  </r>
  <r>
    <s v="20"/>
    <x v="6"/>
    <s v="ENEGEN"/>
    <s v="11002693"/>
    <s v="11002693"/>
    <x v="4"/>
    <s v="GR-3"/>
    <s v="S"/>
    <n v="15.888999999999999"/>
    <n v="16.587"/>
    <n v="2104.5740000000001"/>
    <n v="7794.4790000000003"/>
    <n v="9899.0529999999999"/>
    <n v="0"/>
    <n v="737.65"/>
    <n v="0"/>
    <m/>
    <m/>
    <x v="0"/>
    <s v="ENEGEN11002693GR-3HI"/>
    <s v="ENEL Generación Perú S.A.A."/>
    <x v="11"/>
    <x v="11"/>
    <s v="C. H. Callahuanca"/>
    <x v="210"/>
    <x v="4"/>
    <x v="4"/>
    <x v="294"/>
    <x v="1"/>
    <s v="Instalado"/>
    <s v="Operativo"/>
    <s v="Generadora"/>
    <x v="0"/>
    <x v="1"/>
    <x v="1"/>
    <x v="0"/>
    <s v="Privado"/>
    <s v="LIMA"/>
    <s v="LIMA"/>
    <s v="HUAROCHIRI"/>
    <s v="CALLAHUANCA"/>
    <n v="0"/>
    <x v="7"/>
    <n v="0"/>
    <x v="0"/>
    <n v="0"/>
    <x v="0"/>
    <x v="0"/>
    <n v="9899.0529999999999"/>
    <n v="9.8990530000000003"/>
    <m/>
    <n v="1.3240833333333333"/>
    <n v="1.3672500000000001"/>
    <n v="7.6479999999999997"/>
    <n v="0"/>
    <n v="44"/>
    <s v="BASE DE DATOS"/>
    <m/>
  </r>
  <r>
    <s v="20"/>
    <x v="6"/>
    <s v="ENEGEN"/>
    <s v="11002693"/>
    <s v="11002693"/>
    <x v="4"/>
    <s v="GR-4"/>
    <s v="S"/>
    <n v="34.97"/>
    <n v="34.482999999999997"/>
    <n v="4406.5860000000002"/>
    <n v="16660.223999999998"/>
    <n v="21066.81"/>
    <n v="9.07"/>
    <n v="721.03"/>
    <n v="0"/>
    <m/>
    <m/>
    <x v="0"/>
    <s v="ENEGEN11002693GR-4HI"/>
    <s v="ENEL Generación Perú S.A.A."/>
    <x v="11"/>
    <x v="11"/>
    <s v="C. H. Callahuanca"/>
    <x v="210"/>
    <x v="4"/>
    <x v="4"/>
    <x v="295"/>
    <x v="1"/>
    <s v="Instalado"/>
    <s v="Operativo"/>
    <s v="Generadora"/>
    <x v="0"/>
    <x v="1"/>
    <x v="1"/>
    <x v="0"/>
    <s v="Privado"/>
    <s v="LIMA"/>
    <s v="LIMA"/>
    <s v="HUAROCHIRI"/>
    <s v="CALLAHUANCA"/>
    <n v="0"/>
    <x v="7"/>
    <n v="0"/>
    <x v="0"/>
    <n v="0"/>
    <x v="0"/>
    <x v="0"/>
    <n v="21066.81"/>
    <n v="21.06681"/>
    <m/>
    <n v="2.9141666666666666"/>
    <n v="2.9023333333333334"/>
    <n v="7.6479999999999997"/>
    <n v="-3.637978807091713E-12"/>
    <n v="44"/>
    <s v="BASE DE DATOS"/>
    <m/>
  </r>
  <r>
    <s v="20"/>
    <x v="6"/>
    <s v="ENEGEN"/>
    <s v="11002593"/>
    <s v="11002593"/>
    <x v="4"/>
    <s v="GR-1"/>
    <s v="S"/>
    <n v="25.417000000000002"/>
    <n v="23.824000000000002"/>
    <n v="3371.5479999999998"/>
    <n v="12461.686"/>
    <n v="15833.233"/>
    <n v="9.9499999999999993"/>
    <n v="721.37"/>
    <n v="12.68"/>
    <m/>
    <m/>
    <x v="0"/>
    <s v="ENEGEN11002593GR-1HI"/>
    <s v="ENEL Generación Perú S.A.A."/>
    <x v="11"/>
    <x v="11"/>
    <s v="C. H. Moyopampa"/>
    <x v="211"/>
    <x v="4"/>
    <x v="4"/>
    <x v="292"/>
    <x v="1"/>
    <s v="Instalado"/>
    <s v="Operativo"/>
    <s v="Generadora"/>
    <x v="0"/>
    <x v="1"/>
    <x v="1"/>
    <x v="0"/>
    <s v="Privado"/>
    <s v="LIMA"/>
    <s v="LIMA"/>
    <s v="LIMA "/>
    <s v="LURIGANCHO"/>
    <n v="0"/>
    <x v="7"/>
    <n v="0"/>
    <x v="0"/>
    <n v="0"/>
    <x v="0"/>
    <x v="0"/>
    <n v="15833.233"/>
    <n v="15.833233"/>
    <m/>
    <n v="2.1180833333333333"/>
    <n v="1.9853333333333334"/>
    <n v="7.6479999999999997"/>
    <n v="1.0000000002037268E-3"/>
    <n v="44"/>
    <s v="BASE DE DATOS"/>
    <m/>
  </r>
  <r>
    <s v="20"/>
    <x v="6"/>
    <s v="ENEGEN"/>
    <s v="11002593"/>
    <s v="11002593"/>
    <x v="4"/>
    <s v="GR-2"/>
    <s v="S"/>
    <n v="25.417000000000002"/>
    <n v="22.574999999999999"/>
    <n v="1847.346"/>
    <n v="7208.9709999999995"/>
    <n v="9056.3169999999991"/>
    <n v="0"/>
    <n v="417.13"/>
    <n v="326.87"/>
    <m/>
    <m/>
    <x v="0"/>
    <s v="ENEGEN11002593GR-2HI"/>
    <s v="ENEL Generación Perú S.A.A."/>
    <x v="11"/>
    <x v="11"/>
    <s v="C. H. Moyopampa"/>
    <x v="211"/>
    <x v="4"/>
    <x v="4"/>
    <x v="293"/>
    <x v="1"/>
    <s v="Instalado"/>
    <s v="Operativo"/>
    <s v="Generadora"/>
    <x v="0"/>
    <x v="1"/>
    <x v="1"/>
    <x v="0"/>
    <s v="Privado"/>
    <s v="LIMA"/>
    <s v="LIMA"/>
    <s v="LIMA "/>
    <s v="LURIGANCHO"/>
    <n v="0"/>
    <x v="7"/>
    <n v="0"/>
    <x v="0"/>
    <n v="0"/>
    <x v="0"/>
    <x v="0"/>
    <n v="9056.3169999999991"/>
    <n v="9.056317"/>
    <m/>
    <n v="2.1180833333333333"/>
    <n v="1.8812499999999999"/>
    <n v="7.6479999999999997"/>
    <n v="0"/>
    <n v="44"/>
    <s v="BASE DE DATOS"/>
    <m/>
  </r>
  <r>
    <s v="20"/>
    <x v="6"/>
    <s v="ENEGEN"/>
    <s v="11002593"/>
    <s v="11002593"/>
    <x v="4"/>
    <s v="GR-3"/>
    <s v="S"/>
    <n v="24.58"/>
    <n v="22.748999999999999"/>
    <n v="3326.1819999999998"/>
    <n v="12283.19"/>
    <n v="15609.371999999999"/>
    <n v="9.4"/>
    <n v="734.6"/>
    <n v="0"/>
    <m/>
    <m/>
    <x v="0"/>
    <s v="ENEGEN11002593GR-3HI"/>
    <s v="ENEL Generación Perú S.A.A."/>
    <x v="11"/>
    <x v="11"/>
    <s v="C. H. Moyopampa"/>
    <x v="211"/>
    <x v="4"/>
    <x v="4"/>
    <x v="294"/>
    <x v="1"/>
    <s v="Instalado"/>
    <s v="Operativo"/>
    <s v="Generadora"/>
    <x v="0"/>
    <x v="1"/>
    <x v="1"/>
    <x v="0"/>
    <s v="Privado"/>
    <s v="LIMA"/>
    <s v="LIMA"/>
    <s v="LIMA "/>
    <s v="LURIGANCHO"/>
    <n v="0"/>
    <x v="7"/>
    <n v="0"/>
    <x v="0"/>
    <n v="0"/>
    <x v="0"/>
    <x v="0"/>
    <n v="15609.371999999999"/>
    <n v="15.609371999999999"/>
    <m/>
    <n v="2.0483333333333333"/>
    <n v="1.8957499999999998"/>
    <n v="7.6479999999999997"/>
    <n v="0"/>
    <n v="44"/>
    <s v="BASE DE DATOS"/>
    <m/>
  </r>
  <r>
    <s v="20"/>
    <x v="6"/>
    <s v="ENEGEN"/>
    <s v="11002493"/>
    <s v="11002493"/>
    <x v="4"/>
    <s v="GR-1"/>
    <s v="S"/>
    <n v="15.7"/>
    <n v="15.615"/>
    <n v="2042.2660000000001"/>
    <n v="7888.5"/>
    <n v="9930.7659999999996"/>
    <n v="9.83"/>
    <n v="730.07"/>
    <n v="3.03"/>
    <m/>
    <m/>
    <x v="0"/>
    <s v="ENEGEN11002493GR-1HI"/>
    <s v="ENEL Generación Perú S.A.A."/>
    <x v="11"/>
    <x v="11"/>
    <s v="C. H. Huampaní"/>
    <x v="212"/>
    <x v="4"/>
    <x v="4"/>
    <x v="292"/>
    <x v="1"/>
    <s v="Instalado"/>
    <s v="Operativo"/>
    <s v="Generadora"/>
    <x v="0"/>
    <x v="1"/>
    <x v="1"/>
    <x v="0"/>
    <s v="Privado"/>
    <s v="LIMA"/>
    <s v="LIMA"/>
    <s v="LIMA"/>
    <s v="LURIGANCHO"/>
    <n v="0"/>
    <x v="7"/>
    <n v="0"/>
    <x v="0"/>
    <n v="0"/>
    <x v="0"/>
    <x v="0"/>
    <n v="9930.7659999999996"/>
    <n v="9.9307660000000002"/>
    <m/>
    <n v="1.3083333333333333"/>
    <n v="1.30125"/>
    <n v="7.6479999999999997"/>
    <n v="0"/>
    <n v="44"/>
    <s v="BASE DE DATOS"/>
    <m/>
  </r>
  <r>
    <s v="20"/>
    <x v="6"/>
    <s v="ENEGEN"/>
    <s v="11002493"/>
    <s v="11002493"/>
    <x v="4"/>
    <s v="GR-2"/>
    <s v="S"/>
    <n v="15.7"/>
    <n v="15.234999999999999"/>
    <n v="1988.7360000000001"/>
    <n v="7672.9870000000001"/>
    <n v="9661.723"/>
    <n v="9.83"/>
    <n v="730.38"/>
    <n v="2.68"/>
    <m/>
    <m/>
    <x v="0"/>
    <s v="ENEGEN11002493GR-2HI"/>
    <s v="ENEL Generación Perú S.A.A."/>
    <x v="11"/>
    <x v="11"/>
    <s v="C. H. Huampaní"/>
    <x v="212"/>
    <x v="4"/>
    <x v="4"/>
    <x v="293"/>
    <x v="1"/>
    <s v="Instalado"/>
    <s v="Operativo"/>
    <s v="Generadora"/>
    <x v="0"/>
    <x v="1"/>
    <x v="1"/>
    <x v="0"/>
    <s v="Privado"/>
    <s v="LIMA"/>
    <s v="LIMA"/>
    <s v="LIMA"/>
    <s v="LURIGANCHO"/>
    <n v="0"/>
    <x v="7"/>
    <n v="0"/>
    <x v="0"/>
    <n v="0"/>
    <x v="0"/>
    <x v="0"/>
    <n v="9661.723"/>
    <n v="9.6617230000000003"/>
    <m/>
    <n v="1.3083333333333333"/>
    <n v="1.2695833333333333"/>
    <n v="7.6479999999999997"/>
    <n v="0"/>
    <n v="44"/>
    <s v="BASE DE DATOS"/>
    <m/>
  </r>
  <r>
    <s v="20"/>
    <x v="6"/>
    <s v="ENEGEN"/>
    <s v="11375016"/>
    <s v="11375016"/>
    <x v="4"/>
    <s v="GR-1"/>
    <s v="S"/>
    <n v="0.35"/>
    <n v="0.34100000000000003"/>
    <n v="42.225000000000001"/>
    <n v="166.155"/>
    <n v="208.381"/>
    <n v="0"/>
    <n v="690.8"/>
    <n v="0"/>
    <m/>
    <m/>
    <x v="0"/>
    <s v="ENEGEN11375016GR-1HI"/>
    <s v="ENEL Generación Perú S.A.A."/>
    <x v="11"/>
    <x v="11"/>
    <s v="C.H. HER1"/>
    <x v="213"/>
    <x v="4"/>
    <x v="4"/>
    <x v="292"/>
    <x v="1"/>
    <s v="Instalado"/>
    <s v="Operativo"/>
    <s v="Generadora"/>
    <x v="0"/>
    <x v="1"/>
    <x v="1"/>
    <x v="0"/>
    <s v="Privado"/>
    <s v="LIMA"/>
    <s v="LIMA"/>
    <s v="LIMA"/>
    <s v="SAN JUAN DE LURIGANCHO"/>
    <n v="0"/>
    <x v="7"/>
    <n v="0"/>
    <x v="1"/>
    <s v="CUARTA"/>
    <x v="0"/>
    <x v="0"/>
    <n v="208.381"/>
    <n v="0.20838100000000001"/>
    <m/>
    <n v="2.9166666666666664E-2"/>
    <n v="2.9166666666666664E-2"/>
    <n v="7.6479999999999997"/>
    <n v="-1.0000000000047748E-3"/>
    <n v="44"/>
    <s v="BASE DE DATOS"/>
    <m/>
  </r>
  <r>
    <s v="20"/>
    <x v="6"/>
    <s v="ENEGEN"/>
    <s v="11375016"/>
    <s v="11375016"/>
    <x v="4"/>
    <s v="GR-2"/>
    <s v="S"/>
    <n v="0.35"/>
    <n v="0.33700000000000002"/>
    <n v="44.314"/>
    <n v="174.85900000000001"/>
    <n v="219.173"/>
    <n v="0"/>
    <n v="728.23"/>
    <n v="0"/>
    <m/>
    <m/>
    <x v="0"/>
    <s v="ENEGEN11375016GR-2HI"/>
    <s v="ENEL Generación Perú S.A.A."/>
    <x v="11"/>
    <x v="11"/>
    <s v="C.H. HER1"/>
    <x v="213"/>
    <x v="4"/>
    <x v="4"/>
    <x v="293"/>
    <x v="1"/>
    <s v="Instalado"/>
    <s v="Operativo"/>
    <s v="Generadora"/>
    <x v="0"/>
    <x v="1"/>
    <x v="1"/>
    <x v="0"/>
    <s v="Privado"/>
    <s v="LIMA"/>
    <s v="LIMA"/>
    <s v="LIMA"/>
    <s v="SAN JUAN DE LURIGANCHO"/>
    <n v="0"/>
    <x v="7"/>
    <n v="0"/>
    <x v="1"/>
    <s v="CUARTA"/>
    <x v="0"/>
    <x v="0"/>
    <n v="219.173"/>
    <n v="0.21917300000000001"/>
    <m/>
    <n v="2.9166666666666664E-2"/>
    <n v="2.9166666666666664E-2"/>
    <n v="7.6479999999999997"/>
    <n v="0"/>
    <n v="44"/>
    <s v="BASE DE DATOS"/>
    <m/>
  </r>
  <r>
    <s v="20"/>
    <x v="7"/>
    <s v="ENEGEN"/>
    <s v="11002793"/>
    <s v="11002793"/>
    <x v="4"/>
    <s v="GR-1"/>
    <s v="S"/>
    <n v="64.599999999999994"/>
    <n v="69.53"/>
    <n v="5780.7690000000002"/>
    <n v="3038.895"/>
    <n v="8819.6640000000007"/>
    <n v="0"/>
    <n v="188.33"/>
    <n v="15.68"/>
    <m/>
    <m/>
    <x v="0"/>
    <s v="ENEGEN11002793GR-1HI"/>
    <s v="ENEL Generación Perú S.A.A."/>
    <x v="11"/>
    <x v="11"/>
    <s v="C. H. Huinco"/>
    <x v="208"/>
    <x v="4"/>
    <x v="4"/>
    <x v="292"/>
    <x v="1"/>
    <s v="Instalado"/>
    <s v="Operativo"/>
    <s v="Generadora"/>
    <x v="0"/>
    <x v="1"/>
    <x v="1"/>
    <x v="0"/>
    <s v="Privado"/>
    <s v="LIMA"/>
    <s v="LIMA"/>
    <s v="HUAROCHIRI"/>
    <s v="SAN PEDRO DE CASTA"/>
    <n v="0"/>
    <x v="7"/>
    <n v="0"/>
    <x v="0"/>
    <n v="0"/>
    <x v="0"/>
    <x v="0"/>
    <n v="8819.6640000000007"/>
    <n v="8.8196640000000013"/>
    <m/>
    <n v="5.3833333333333329"/>
    <n v="5.4472500000000004"/>
    <n v="7.6479999999999997"/>
    <n v="0"/>
    <n v="44"/>
    <s v="BASE DE DATOS"/>
    <m/>
  </r>
  <r>
    <s v="20"/>
    <x v="7"/>
    <s v="ENEGEN"/>
    <s v="11002793"/>
    <s v="11002793"/>
    <x v="4"/>
    <s v="GR-2"/>
    <s v="S"/>
    <n v="64.599999999999994"/>
    <n v="69.11"/>
    <n v="7791.22"/>
    <n v="14973.57"/>
    <n v="22764.79"/>
    <n v="0"/>
    <n v="480.53"/>
    <n v="0"/>
    <m/>
    <m/>
    <x v="0"/>
    <s v="ENEGEN11002793GR-2HI"/>
    <s v="ENEL Generación Perú S.A.A."/>
    <x v="11"/>
    <x v="11"/>
    <s v="C. H. Huinco"/>
    <x v="208"/>
    <x v="4"/>
    <x v="4"/>
    <x v="293"/>
    <x v="1"/>
    <s v="Instalado"/>
    <s v="Operativo"/>
    <s v="Generadora"/>
    <x v="0"/>
    <x v="1"/>
    <x v="1"/>
    <x v="0"/>
    <s v="Privado"/>
    <s v="LIMA"/>
    <s v="LIMA"/>
    <s v="HUAROCHIRI"/>
    <s v="SAN PEDRO DE CASTA"/>
    <n v="0"/>
    <x v="7"/>
    <n v="0"/>
    <x v="0"/>
    <n v="0"/>
    <x v="0"/>
    <x v="0"/>
    <n v="22764.79"/>
    <n v="22.764790000000001"/>
    <m/>
    <n v="5.3833333333333329"/>
    <n v="5.4409166666666664"/>
    <n v="7.6479999999999997"/>
    <n v="0"/>
    <n v="44"/>
    <s v="BASE DE DATOS"/>
    <m/>
  </r>
  <r>
    <s v="20"/>
    <x v="7"/>
    <s v="ENEGEN"/>
    <s v="11002793"/>
    <s v="11002793"/>
    <x v="4"/>
    <s v="GR-3"/>
    <s v="S"/>
    <n v="64.599999999999994"/>
    <n v="69.914000000000001"/>
    <n v="7835.9359999999997"/>
    <n v="19233.189999999999"/>
    <n v="27069.126"/>
    <n v="9.3000000000000007"/>
    <n v="560.75"/>
    <n v="10.27"/>
    <m/>
    <m/>
    <x v="0"/>
    <s v="ENEGEN11002793GR-3HI"/>
    <s v="ENEL Generación Perú S.A.A."/>
    <x v="11"/>
    <x v="11"/>
    <s v="C. H. Huinco"/>
    <x v="208"/>
    <x v="4"/>
    <x v="4"/>
    <x v="294"/>
    <x v="1"/>
    <s v="Instalado"/>
    <s v="Operativo"/>
    <s v="Generadora"/>
    <x v="0"/>
    <x v="1"/>
    <x v="1"/>
    <x v="0"/>
    <s v="Privado"/>
    <s v="LIMA"/>
    <s v="LIMA"/>
    <s v="HUAROCHIRI"/>
    <s v="SAN PEDRO DE CASTA"/>
    <n v="0"/>
    <x v="7"/>
    <n v="0"/>
    <x v="0"/>
    <n v="0"/>
    <x v="0"/>
    <x v="0"/>
    <n v="27069.126"/>
    <n v="27.069126000000001"/>
    <m/>
    <n v="5.3833333333333329"/>
    <n v="5.7024166666666671"/>
    <n v="7.6479999999999997"/>
    <n v="-3.637978807091713E-12"/>
    <n v="44"/>
    <s v="BASE DE DATOS"/>
    <m/>
  </r>
  <r>
    <s v="20"/>
    <x v="7"/>
    <s v="ENEGEN"/>
    <s v="11002793"/>
    <s v="11002793"/>
    <x v="4"/>
    <s v="GR-4"/>
    <s v="S"/>
    <n v="64.599999999999994"/>
    <n v="69.346000000000004"/>
    <n v="7915.7179999999998"/>
    <n v="20916.929"/>
    <n v="28832.647000000001"/>
    <n v="18.93"/>
    <n v="599.52"/>
    <n v="10.58"/>
    <m/>
    <m/>
    <x v="0"/>
    <s v="ENEGEN11002793GR-4HI"/>
    <s v="ENEL Generación Perú S.A.A."/>
    <x v="11"/>
    <x v="11"/>
    <s v="C. H. Huinco"/>
    <x v="208"/>
    <x v="4"/>
    <x v="4"/>
    <x v="295"/>
    <x v="1"/>
    <s v="Instalado"/>
    <s v="Operativo"/>
    <s v="Generadora"/>
    <x v="0"/>
    <x v="1"/>
    <x v="1"/>
    <x v="0"/>
    <s v="Privado"/>
    <s v="LIMA"/>
    <s v="LIMA"/>
    <s v="HUAROCHIRI"/>
    <s v="SAN PEDRO DE CASTA"/>
    <n v="0"/>
    <x v="7"/>
    <n v="0"/>
    <x v="0"/>
    <n v="0"/>
    <x v="0"/>
    <x v="0"/>
    <n v="28832.647000000001"/>
    <n v="28.832647000000001"/>
    <m/>
    <n v="5.3833333333333329"/>
    <n v="5.7284166666666669"/>
    <n v="7.6479999999999997"/>
    <n v="0"/>
    <n v="44"/>
    <s v="BASE DE DATOS"/>
    <m/>
  </r>
  <r>
    <s v="20"/>
    <x v="7"/>
    <s v="ENEGEN"/>
    <s v="11002393"/>
    <s v="11002393"/>
    <x v="4"/>
    <s v="GR-1"/>
    <s v="S"/>
    <n v="60"/>
    <n v="68.555999999999997"/>
    <n v="6678.8310000000001"/>
    <n v="24615.159"/>
    <n v="31293.99"/>
    <n v="17.350000000000001"/>
    <n v="726.65"/>
    <n v="0"/>
    <m/>
    <m/>
    <x v="0"/>
    <s v="ENEGEN11002393GR-1HI"/>
    <s v="ENEL Generación Perú S.A.A."/>
    <x v="11"/>
    <x v="11"/>
    <s v="C. H. Matucana"/>
    <x v="209"/>
    <x v="4"/>
    <x v="4"/>
    <x v="292"/>
    <x v="1"/>
    <s v="Instalado"/>
    <s v="Operativo"/>
    <s v="Generadora"/>
    <x v="0"/>
    <x v="1"/>
    <x v="1"/>
    <x v="0"/>
    <s v="Privado"/>
    <s v="LIMA"/>
    <s v="LIMA"/>
    <s v="HUAROCHIRI"/>
    <s v="SURCO"/>
    <n v="0"/>
    <x v="7"/>
    <n v="0"/>
    <x v="0"/>
    <n v="0"/>
    <x v="0"/>
    <x v="0"/>
    <n v="31293.99"/>
    <n v="31.293990000000001"/>
    <m/>
    <n v="5"/>
    <n v="5.7130000000000001"/>
    <n v="7.6479999999999997"/>
    <n v="-3.637978807091713E-12"/>
    <n v="44"/>
    <s v="BASE DE DATOS"/>
    <m/>
  </r>
  <r>
    <s v="20"/>
    <x v="7"/>
    <s v="ENEGEN"/>
    <s v="11002393"/>
    <s v="11002393"/>
    <x v="4"/>
    <s v="GR-2"/>
    <s v="S"/>
    <n v="60"/>
    <n v="68.465999999999994"/>
    <n v="6746.6809999999996"/>
    <n v="25353.704000000002"/>
    <n v="32100.385999999999"/>
    <n v="9.4"/>
    <n v="734.6"/>
    <n v="0"/>
    <m/>
    <m/>
    <x v="0"/>
    <s v="ENEGEN11002393GR-2HI"/>
    <s v="ENEL Generación Perú S.A.A."/>
    <x v="11"/>
    <x v="11"/>
    <s v="C. H. Matucana"/>
    <x v="209"/>
    <x v="4"/>
    <x v="4"/>
    <x v="293"/>
    <x v="1"/>
    <s v="Instalado"/>
    <s v="Operativo"/>
    <s v="Generadora"/>
    <x v="0"/>
    <x v="1"/>
    <x v="1"/>
    <x v="0"/>
    <s v="Privado"/>
    <s v="LIMA"/>
    <s v="LIMA"/>
    <s v="HUAROCHIRI"/>
    <s v="SURCO"/>
    <n v="0"/>
    <x v="7"/>
    <n v="0"/>
    <x v="0"/>
    <n v="0"/>
    <x v="0"/>
    <x v="0"/>
    <n v="32100.385999999999"/>
    <n v="32.100386"/>
    <m/>
    <n v="5"/>
    <n v="5.7054999999999998"/>
    <n v="7.6479999999999997"/>
    <n v="-9.9999999656574801E-4"/>
    <n v="44"/>
    <s v="BASE DE DATOS"/>
    <m/>
  </r>
  <r>
    <s v="20"/>
    <x v="7"/>
    <s v="ENEGEN"/>
    <s v="11002693"/>
    <s v="11002693"/>
    <x v="4"/>
    <s v="GR-1"/>
    <s v="S"/>
    <n v="15.888999999999999"/>
    <n v="16.760000000000002"/>
    <n v="2005.8510000000001"/>
    <n v="7361.6689999999999"/>
    <n v="9367.5190000000002"/>
    <n v="16.37"/>
    <n v="673.37"/>
    <n v="49.95"/>
    <m/>
    <m/>
    <x v="0"/>
    <s v="ENEGEN11002693GR-1HI"/>
    <s v="ENEL Generación Perú S.A.A."/>
    <x v="11"/>
    <x v="11"/>
    <s v="C. H. Callahuanca"/>
    <x v="210"/>
    <x v="4"/>
    <x v="4"/>
    <x v="292"/>
    <x v="1"/>
    <s v="Instalado"/>
    <s v="Operativo"/>
    <s v="Generadora"/>
    <x v="0"/>
    <x v="1"/>
    <x v="1"/>
    <x v="0"/>
    <s v="Privado"/>
    <s v="LIMA"/>
    <s v="LIMA"/>
    <s v="HUAROCHIRI"/>
    <s v="CALLAHUANCA"/>
    <n v="0"/>
    <x v="7"/>
    <n v="0"/>
    <x v="0"/>
    <n v="0"/>
    <x v="0"/>
    <x v="0"/>
    <n v="9367.5190000000002"/>
    <n v="9.3675189999999997"/>
    <m/>
    <n v="1.3240833333333333"/>
    <n v="1.377"/>
    <n v="7.6479999999999997"/>
    <n v="1.0000000002037268E-3"/>
    <n v="44"/>
    <s v="BASE DE DATOS"/>
    <m/>
  </r>
  <r>
    <s v="20"/>
    <x v="7"/>
    <s v="ENEGEN"/>
    <s v="11002693"/>
    <s v="11002693"/>
    <x v="4"/>
    <s v="GR-2"/>
    <s v="S"/>
    <n v="15.888999999999999"/>
    <n v="16.545000000000002"/>
    <n v="2084.1390000000001"/>
    <n v="7738.6940000000004"/>
    <n v="9822.8330000000005"/>
    <n v="17.95"/>
    <n v="711.22"/>
    <n v="4"/>
    <m/>
    <m/>
    <x v="0"/>
    <s v="ENEGEN11002693GR-2HI"/>
    <s v="ENEL Generación Perú S.A.A."/>
    <x v="11"/>
    <x v="11"/>
    <s v="C. H. Callahuanca"/>
    <x v="210"/>
    <x v="4"/>
    <x v="4"/>
    <x v="293"/>
    <x v="1"/>
    <s v="Instalado"/>
    <s v="Operativo"/>
    <s v="Generadora"/>
    <x v="0"/>
    <x v="1"/>
    <x v="1"/>
    <x v="0"/>
    <s v="Privado"/>
    <s v="LIMA"/>
    <s v="LIMA"/>
    <s v="HUAROCHIRI"/>
    <s v="CALLAHUANCA"/>
    <n v="0"/>
    <x v="7"/>
    <n v="0"/>
    <x v="0"/>
    <n v="0"/>
    <x v="0"/>
    <x v="0"/>
    <n v="9822.8330000000005"/>
    <n v="9.822833000000001"/>
    <m/>
    <n v="1.3240833333333333"/>
    <n v="1.3671666666666666"/>
    <n v="7.6479999999999997"/>
    <n v="0"/>
    <n v="44"/>
    <s v="BASE DE DATOS"/>
    <m/>
  </r>
  <r>
    <s v="20"/>
    <x v="7"/>
    <s v="ENEGEN"/>
    <s v="11002693"/>
    <s v="11002693"/>
    <x v="4"/>
    <s v="GR-3"/>
    <s v="S"/>
    <n v="15.888999999999999"/>
    <n v="16.587"/>
    <n v="2126.875"/>
    <n v="8180.9369999999999"/>
    <n v="10307.813"/>
    <n v="0"/>
    <n v="744"/>
    <n v="0"/>
    <m/>
    <m/>
    <x v="0"/>
    <s v="ENEGEN11002693GR-3HI"/>
    <s v="ENEL Generación Perú S.A.A."/>
    <x v="11"/>
    <x v="11"/>
    <s v="C. H. Callahuanca"/>
    <x v="210"/>
    <x v="4"/>
    <x v="4"/>
    <x v="294"/>
    <x v="1"/>
    <s v="Instalado"/>
    <s v="Operativo"/>
    <s v="Generadora"/>
    <x v="0"/>
    <x v="1"/>
    <x v="1"/>
    <x v="0"/>
    <s v="Privado"/>
    <s v="LIMA"/>
    <s v="LIMA"/>
    <s v="HUAROCHIRI"/>
    <s v="CALLAHUANCA"/>
    <n v="0"/>
    <x v="7"/>
    <n v="0"/>
    <x v="0"/>
    <n v="0"/>
    <x v="0"/>
    <x v="0"/>
    <n v="10307.813"/>
    <n v="10.307812999999999"/>
    <m/>
    <n v="1.3240833333333333"/>
    <n v="1.3672500000000001"/>
    <n v="7.6479999999999997"/>
    <n v="-1.0000000002037268E-3"/>
    <n v="44"/>
    <s v="BASE DE DATOS"/>
    <m/>
  </r>
  <r>
    <s v="20"/>
    <x v="7"/>
    <s v="ENEGEN"/>
    <s v="11002693"/>
    <s v="11002693"/>
    <x v="4"/>
    <s v="GR-4"/>
    <s v="S"/>
    <n v="34.97"/>
    <n v="34.482999999999997"/>
    <n v="4449.8209999999999"/>
    <n v="17189.706999999999"/>
    <n v="21639.527999999998"/>
    <n v="0"/>
    <n v="744"/>
    <n v="0"/>
    <m/>
    <m/>
    <x v="0"/>
    <s v="ENEGEN11002693GR-4HI"/>
    <s v="ENEL Generación Perú S.A.A."/>
    <x v="11"/>
    <x v="11"/>
    <s v="C. H. Callahuanca"/>
    <x v="210"/>
    <x v="4"/>
    <x v="4"/>
    <x v="295"/>
    <x v="1"/>
    <s v="Instalado"/>
    <s v="Operativo"/>
    <s v="Generadora"/>
    <x v="0"/>
    <x v="1"/>
    <x v="1"/>
    <x v="0"/>
    <s v="Privado"/>
    <s v="LIMA"/>
    <s v="LIMA"/>
    <s v="HUAROCHIRI"/>
    <s v="CALLAHUANCA"/>
    <n v="0"/>
    <x v="7"/>
    <n v="0"/>
    <x v="0"/>
    <n v="0"/>
    <x v="0"/>
    <x v="0"/>
    <n v="21639.527999999998"/>
    <n v="21.639527999999999"/>
    <m/>
    <n v="2.9141666666666666"/>
    <n v="2.9023333333333334"/>
    <n v="7.6479999999999997"/>
    <n v="0"/>
    <n v="44"/>
    <s v="BASE DE DATOS"/>
    <m/>
  </r>
  <r>
    <s v="20"/>
    <x v="7"/>
    <s v="ENEGEN"/>
    <s v="11002593"/>
    <s v="11002593"/>
    <x v="4"/>
    <s v="GR-1"/>
    <s v="S"/>
    <n v="25.417000000000002"/>
    <n v="23.824000000000002"/>
    <n v="3120.3429999999998"/>
    <n v="11573.514999999999"/>
    <n v="14693.858"/>
    <n v="9.6"/>
    <n v="720.22"/>
    <n v="14.18"/>
    <m/>
    <m/>
    <x v="0"/>
    <s v="ENEGEN11002593GR-1HI"/>
    <s v="ENEL Generación Perú S.A.A."/>
    <x v="11"/>
    <x v="11"/>
    <s v="C. H. Moyopampa"/>
    <x v="211"/>
    <x v="4"/>
    <x v="4"/>
    <x v="292"/>
    <x v="1"/>
    <s v="Instalado"/>
    <s v="Operativo"/>
    <s v="Generadora"/>
    <x v="0"/>
    <x v="1"/>
    <x v="1"/>
    <x v="0"/>
    <s v="Privado"/>
    <s v="LIMA"/>
    <s v="LIMA"/>
    <s v="LIMA "/>
    <s v="LURIGANCHO"/>
    <n v="0"/>
    <x v="7"/>
    <n v="0"/>
    <x v="0"/>
    <n v="0"/>
    <x v="0"/>
    <x v="0"/>
    <n v="14693.858"/>
    <n v="14.693858000000001"/>
    <m/>
    <n v="2.1180833333333333"/>
    <n v="1.9853333333333334"/>
    <n v="7.6479999999999997"/>
    <n v="0"/>
    <n v="44"/>
    <s v="BASE DE DATOS"/>
    <m/>
  </r>
  <r>
    <s v="20"/>
    <x v="7"/>
    <s v="ENEGEN"/>
    <s v="11002593"/>
    <s v="11002593"/>
    <x v="4"/>
    <s v="GR-2"/>
    <s v="S"/>
    <n v="25.417000000000002"/>
    <n v="22.574999999999999"/>
    <n v="2919.585"/>
    <n v="10936.411"/>
    <n v="13855.995000000001"/>
    <n v="12"/>
    <n v="730.27"/>
    <n v="1.73"/>
    <m/>
    <m/>
    <x v="0"/>
    <s v="ENEGEN11002593GR-2HI"/>
    <s v="ENEL Generación Perú S.A.A."/>
    <x v="11"/>
    <x v="11"/>
    <s v="C. H. Moyopampa"/>
    <x v="211"/>
    <x v="4"/>
    <x v="4"/>
    <x v="293"/>
    <x v="1"/>
    <s v="Instalado"/>
    <s v="Operativo"/>
    <s v="Generadora"/>
    <x v="0"/>
    <x v="1"/>
    <x v="1"/>
    <x v="0"/>
    <s v="Privado"/>
    <s v="LIMA"/>
    <s v="LIMA"/>
    <s v="LIMA "/>
    <s v="LURIGANCHO"/>
    <n v="0"/>
    <x v="7"/>
    <n v="0"/>
    <x v="0"/>
    <n v="0"/>
    <x v="0"/>
    <x v="0"/>
    <n v="13855.995000000001"/>
    <n v="13.855995"/>
    <m/>
    <n v="2.1180833333333333"/>
    <n v="1.8812499999999999"/>
    <n v="7.6479999999999997"/>
    <n v="9.9999999838473741E-4"/>
    <n v="44"/>
    <s v="BASE DE DATOS"/>
    <m/>
  </r>
  <r>
    <s v="20"/>
    <x v="7"/>
    <s v="ENEGEN"/>
    <s v="11002593"/>
    <s v="11002593"/>
    <x v="4"/>
    <s v="GR-3"/>
    <s v="S"/>
    <n v="24.58"/>
    <n v="22.748999999999999"/>
    <n v="3342.16"/>
    <n v="12373.995000000001"/>
    <n v="15716.154"/>
    <n v="9.98"/>
    <n v="732.98"/>
    <n v="1.03"/>
    <m/>
    <m/>
    <x v="0"/>
    <s v="ENEGEN11002593GR-3HI"/>
    <s v="ENEL Generación Perú S.A.A."/>
    <x v="11"/>
    <x v="11"/>
    <s v="C. H. Moyopampa"/>
    <x v="211"/>
    <x v="4"/>
    <x v="4"/>
    <x v="294"/>
    <x v="1"/>
    <s v="Instalado"/>
    <s v="Operativo"/>
    <s v="Generadora"/>
    <x v="0"/>
    <x v="1"/>
    <x v="1"/>
    <x v="0"/>
    <s v="Privado"/>
    <s v="LIMA"/>
    <s v="LIMA"/>
    <s v="LIMA "/>
    <s v="LURIGANCHO"/>
    <n v="0"/>
    <x v="7"/>
    <n v="0"/>
    <x v="0"/>
    <n v="0"/>
    <x v="0"/>
    <x v="0"/>
    <n v="15716.154"/>
    <n v="15.716154000000001"/>
    <m/>
    <n v="2.0483333333333333"/>
    <n v="1.8957499999999998"/>
    <n v="7.6479999999999997"/>
    <n v="1.0000000002037268E-3"/>
    <n v="44"/>
    <s v="BASE DE DATOS"/>
    <m/>
  </r>
  <r>
    <s v="20"/>
    <x v="7"/>
    <s v="ENEGEN"/>
    <s v="11002493"/>
    <s v="11002493"/>
    <x v="4"/>
    <s v="GR-1"/>
    <s v="S"/>
    <n v="15.7"/>
    <n v="15.615"/>
    <n v="2044.2850000000001"/>
    <n v="7832.4350000000004"/>
    <n v="9876.7189999999991"/>
    <n v="8.0500000000000007"/>
    <n v="735.95"/>
    <n v="0"/>
    <m/>
    <m/>
    <x v="0"/>
    <s v="ENEGEN11002493GR-1HI"/>
    <s v="ENEL Generación Perú S.A.A."/>
    <x v="11"/>
    <x v="11"/>
    <s v="C. H. Huampaní"/>
    <x v="212"/>
    <x v="4"/>
    <x v="4"/>
    <x v="292"/>
    <x v="1"/>
    <s v="Instalado"/>
    <s v="Operativo"/>
    <s v="Generadora"/>
    <x v="0"/>
    <x v="1"/>
    <x v="1"/>
    <x v="0"/>
    <s v="Privado"/>
    <s v="LIMA"/>
    <s v="LIMA"/>
    <s v="LIMA"/>
    <s v="LURIGANCHO"/>
    <n v="0"/>
    <x v="7"/>
    <n v="0"/>
    <x v="0"/>
    <n v="0"/>
    <x v="0"/>
    <x v="0"/>
    <n v="9876.7189999999991"/>
    <n v="9.8767189999999996"/>
    <m/>
    <n v="1.3083333333333333"/>
    <n v="1.30125"/>
    <n v="7.6479999999999997"/>
    <n v="1.0000000020227162E-3"/>
    <n v="44"/>
    <s v="BASE DE DATOS"/>
    <m/>
  </r>
  <r>
    <s v="20"/>
    <x v="7"/>
    <s v="ENEGEN"/>
    <s v="11002493"/>
    <s v="11002493"/>
    <x v="4"/>
    <s v="GR-2"/>
    <s v="S"/>
    <n v="15.7"/>
    <n v="15.234999999999999"/>
    <n v="1976.3050000000001"/>
    <n v="7717.2550000000001"/>
    <n v="9693.5589999999993"/>
    <n v="0"/>
    <n v="744"/>
    <n v="0"/>
    <m/>
    <m/>
    <x v="0"/>
    <s v="ENEGEN11002493GR-2HI"/>
    <s v="ENEL Generación Perú S.A.A."/>
    <x v="11"/>
    <x v="11"/>
    <s v="C. H. Huampaní"/>
    <x v="212"/>
    <x v="4"/>
    <x v="4"/>
    <x v="293"/>
    <x v="1"/>
    <s v="Instalado"/>
    <s v="Operativo"/>
    <s v="Generadora"/>
    <x v="0"/>
    <x v="1"/>
    <x v="1"/>
    <x v="0"/>
    <s v="Privado"/>
    <s v="LIMA"/>
    <s v="LIMA"/>
    <s v="LIMA"/>
    <s v="LURIGANCHO"/>
    <n v="0"/>
    <x v="7"/>
    <n v="0"/>
    <x v="0"/>
    <n v="0"/>
    <x v="0"/>
    <x v="0"/>
    <n v="9693.5589999999993"/>
    <n v="9.6935589999999987"/>
    <m/>
    <n v="1.3083333333333333"/>
    <n v="1.2695833333333333"/>
    <n v="7.6479999999999997"/>
    <n v="1.0000000002037268E-3"/>
    <n v="44"/>
    <s v="BASE DE DATOS"/>
    <m/>
  </r>
  <r>
    <s v="20"/>
    <x v="7"/>
    <s v="ENEGEN"/>
    <s v="11375016"/>
    <s v="11375016"/>
    <x v="4"/>
    <s v="GR-1"/>
    <s v="S"/>
    <n v="0.35"/>
    <n v="0.34100000000000003"/>
    <n v="43.569000000000003"/>
    <n v="174.72800000000001"/>
    <n v="218.297"/>
    <n v="10.18"/>
    <n v="715.15"/>
    <n v="0"/>
    <m/>
    <m/>
    <x v="0"/>
    <s v="ENEGEN11375016GR-1HI"/>
    <s v="ENEL Generación Perú S.A.A."/>
    <x v="11"/>
    <x v="11"/>
    <s v="C.H. HER1"/>
    <x v="213"/>
    <x v="4"/>
    <x v="4"/>
    <x v="292"/>
    <x v="1"/>
    <s v="Instalado"/>
    <s v="Operativo"/>
    <s v="Generadora"/>
    <x v="0"/>
    <x v="1"/>
    <x v="1"/>
    <x v="0"/>
    <s v="Privado"/>
    <s v="LIMA"/>
    <s v="LIMA"/>
    <s v="LIMA"/>
    <s v="SAN JUAN DE LURIGANCHO"/>
    <n v="0"/>
    <x v="7"/>
    <n v="0"/>
    <x v="1"/>
    <s v="CUARTA"/>
    <x v="0"/>
    <x v="0"/>
    <n v="218.297"/>
    <n v="0.21829699999999999"/>
    <m/>
    <n v="2.9166666666666664E-2"/>
    <n v="2.9166666666666664E-2"/>
    <n v="7.6479999999999997"/>
    <n v="2.8421709430404007E-14"/>
    <n v="44"/>
    <s v="BASE DE DATOS"/>
    <m/>
  </r>
  <r>
    <s v="20"/>
    <x v="7"/>
    <s v="ENEGEN"/>
    <s v="11375016"/>
    <s v="11375016"/>
    <x v="4"/>
    <s v="GR-2"/>
    <s v="S"/>
    <n v="0.35"/>
    <n v="0.33700000000000002"/>
    <n v="45.954000000000001"/>
    <n v="173.357"/>
    <n v="219.31100000000001"/>
    <n v="9.52"/>
    <n v="733.88"/>
    <n v="0"/>
    <m/>
    <m/>
    <x v="0"/>
    <s v="ENEGEN11375016GR-2HI"/>
    <s v="ENEL Generación Perú S.A.A."/>
    <x v="11"/>
    <x v="11"/>
    <s v="C.H. HER1"/>
    <x v="213"/>
    <x v="4"/>
    <x v="4"/>
    <x v="293"/>
    <x v="1"/>
    <s v="Instalado"/>
    <s v="Operativo"/>
    <s v="Generadora"/>
    <x v="0"/>
    <x v="1"/>
    <x v="1"/>
    <x v="0"/>
    <s v="Privado"/>
    <s v="LIMA"/>
    <s v="LIMA"/>
    <s v="LIMA"/>
    <s v="SAN JUAN DE LURIGANCHO"/>
    <n v="0"/>
    <x v="7"/>
    <n v="0"/>
    <x v="1"/>
    <s v="CUARTA"/>
    <x v="0"/>
    <x v="0"/>
    <n v="219.31100000000001"/>
    <n v="0.21931100000000001"/>
    <m/>
    <n v="2.9166666666666664E-2"/>
    <n v="2.9166666666666664E-2"/>
    <n v="7.6479999999999997"/>
    <n v="0"/>
    <n v="44"/>
    <s v="BASE DE DATOS"/>
    <m/>
  </r>
  <r>
    <s v="20"/>
    <x v="8"/>
    <s v="ENEGEN"/>
    <s v="11002793"/>
    <s v="11002793"/>
    <x v="4"/>
    <s v="GR-1"/>
    <s v="S"/>
    <n v="64.599999999999994"/>
    <n v="69.53"/>
    <n v="6257.0730000000003"/>
    <n v="7633.4880000000003"/>
    <n v="13890.562"/>
    <n v="8.57"/>
    <n v="296.37"/>
    <n v="0"/>
    <m/>
    <m/>
    <x v="0"/>
    <s v="ENEGEN11002793GR-1HI"/>
    <s v="ENEL Generación Perú S.A.A."/>
    <x v="11"/>
    <x v="11"/>
    <s v="C. H. Huinco"/>
    <x v="208"/>
    <x v="4"/>
    <x v="4"/>
    <x v="292"/>
    <x v="1"/>
    <s v="Instalado"/>
    <s v="Operativo"/>
    <s v="Generadora"/>
    <x v="0"/>
    <x v="1"/>
    <x v="1"/>
    <x v="0"/>
    <s v="Privado"/>
    <s v="LIMA"/>
    <s v="LIMA"/>
    <s v="HUAROCHIRI"/>
    <s v="SAN PEDRO DE CASTA"/>
    <n v="0"/>
    <x v="7"/>
    <n v="0"/>
    <x v="0"/>
    <n v="0"/>
    <x v="0"/>
    <x v="0"/>
    <n v="13890.562"/>
    <n v="13.890561999999999"/>
    <m/>
    <n v="5.3833333333333329"/>
    <n v="5.4472500000000004"/>
    <n v="7.6479999999999997"/>
    <n v="-9.9999999838473741E-4"/>
    <n v="44"/>
    <s v="BASE DE DATOS"/>
    <m/>
  </r>
  <r>
    <s v="20"/>
    <x v="8"/>
    <s v="ENEGEN"/>
    <s v="11002793"/>
    <s v="11002793"/>
    <x v="4"/>
    <s v="GR-2"/>
    <s v="S"/>
    <n v="64.599999999999994"/>
    <n v="69.11"/>
    <n v="6660.3019999999997"/>
    <n v="9673.7870000000003"/>
    <n v="16334.089"/>
    <n v="24.43"/>
    <n v="355.07"/>
    <n v="30.77"/>
    <m/>
    <m/>
    <x v="0"/>
    <s v="ENEGEN11002793GR-2HI"/>
    <s v="ENEL Generación Perú S.A.A."/>
    <x v="11"/>
    <x v="11"/>
    <s v="C. H. Huinco"/>
    <x v="208"/>
    <x v="4"/>
    <x v="4"/>
    <x v="293"/>
    <x v="1"/>
    <s v="Instalado"/>
    <s v="Operativo"/>
    <s v="Generadora"/>
    <x v="0"/>
    <x v="1"/>
    <x v="1"/>
    <x v="0"/>
    <s v="Privado"/>
    <s v="LIMA"/>
    <s v="LIMA"/>
    <s v="HUAROCHIRI"/>
    <s v="SAN PEDRO DE CASTA"/>
    <n v="0"/>
    <x v="7"/>
    <n v="0"/>
    <x v="0"/>
    <n v="0"/>
    <x v="0"/>
    <x v="0"/>
    <n v="16334.089"/>
    <n v="16.334088999999999"/>
    <m/>
    <n v="5.3833333333333329"/>
    <n v="5.4409166666666664"/>
    <n v="7.6479999999999997"/>
    <n v="0"/>
    <n v="44"/>
    <s v="BASE DE DATOS"/>
    <m/>
  </r>
  <r>
    <s v="20"/>
    <x v="8"/>
    <s v="ENEGEN"/>
    <s v="11002793"/>
    <s v="11002793"/>
    <x v="4"/>
    <s v="GR-3"/>
    <s v="S"/>
    <n v="64.599999999999994"/>
    <n v="69.914000000000001"/>
    <n v="7317.6869999999999"/>
    <n v="18663.535"/>
    <n v="25981.223000000002"/>
    <n v="18.55"/>
    <n v="557.57000000000005"/>
    <n v="0.75"/>
    <m/>
    <m/>
    <x v="0"/>
    <s v="ENEGEN11002793GR-3HI"/>
    <s v="ENEL Generación Perú S.A.A."/>
    <x v="11"/>
    <x v="11"/>
    <s v="C. H. Huinco"/>
    <x v="208"/>
    <x v="4"/>
    <x v="4"/>
    <x v="294"/>
    <x v="1"/>
    <s v="Instalado"/>
    <s v="Operativo"/>
    <s v="Generadora"/>
    <x v="0"/>
    <x v="1"/>
    <x v="1"/>
    <x v="0"/>
    <s v="Privado"/>
    <s v="LIMA"/>
    <s v="LIMA"/>
    <s v="HUAROCHIRI"/>
    <s v="SAN PEDRO DE CASTA"/>
    <n v="0"/>
    <x v="7"/>
    <n v="0"/>
    <x v="0"/>
    <n v="0"/>
    <x v="0"/>
    <x v="0"/>
    <n v="25981.223000000002"/>
    <n v="25.981223000000004"/>
    <m/>
    <n v="5.3833333333333329"/>
    <n v="5.7024166666666671"/>
    <n v="7.6479999999999997"/>
    <n v="-1.0000000002037268E-3"/>
    <n v="44"/>
    <s v="BASE DE DATOS"/>
    <m/>
  </r>
  <r>
    <s v="20"/>
    <x v="8"/>
    <s v="ENEGEN"/>
    <s v="11002793"/>
    <s v="11002793"/>
    <x v="4"/>
    <s v="GR-4"/>
    <s v="S"/>
    <n v="64.599999999999994"/>
    <n v="69.346000000000004"/>
    <n v="7178.6009999999997"/>
    <n v="20941.673999999999"/>
    <n v="28120.276000000002"/>
    <n v="9.82"/>
    <n v="618.22"/>
    <n v="4"/>
    <m/>
    <m/>
    <x v="0"/>
    <s v="ENEGEN11002793GR-4HI"/>
    <s v="ENEL Generación Perú S.A.A."/>
    <x v="11"/>
    <x v="11"/>
    <s v="C. H. Huinco"/>
    <x v="208"/>
    <x v="4"/>
    <x v="4"/>
    <x v="295"/>
    <x v="1"/>
    <s v="Instalado"/>
    <s v="Operativo"/>
    <s v="Generadora"/>
    <x v="0"/>
    <x v="1"/>
    <x v="1"/>
    <x v="0"/>
    <s v="Privado"/>
    <s v="LIMA"/>
    <s v="LIMA"/>
    <s v="HUAROCHIRI"/>
    <s v="SAN PEDRO DE CASTA"/>
    <n v="0"/>
    <x v="7"/>
    <n v="0"/>
    <x v="0"/>
    <n v="0"/>
    <x v="0"/>
    <x v="0"/>
    <n v="28120.276000000002"/>
    <n v="28.120276"/>
    <m/>
    <n v="5.3833333333333329"/>
    <n v="5.7284166666666669"/>
    <n v="7.6479999999999997"/>
    <n v="-1.0000000038417056E-3"/>
    <n v="44"/>
    <s v="BASE DE DATOS"/>
    <m/>
  </r>
  <r>
    <s v="20"/>
    <x v="8"/>
    <s v="ENEGEN"/>
    <s v="11002393"/>
    <s v="11002393"/>
    <x v="4"/>
    <s v="GR-1"/>
    <s v="S"/>
    <n v="60"/>
    <n v="68.555999999999997"/>
    <n v="6301.0630000000001"/>
    <n v="23383.050999999999"/>
    <n v="29684.114000000001"/>
    <n v="24.88"/>
    <n v="694.1"/>
    <n v="1.02"/>
    <m/>
    <m/>
    <x v="0"/>
    <s v="ENEGEN11002393GR-1HI"/>
    <s v="ENEL Generación Perú S.A.A."/>
    <x v="11"/>
    <x v="11"/>
    <s v="C. H. Matucana"/>
    <x v="209"/>
    <x v="4"/>
    <x v="4"/>
    <x v="292"/>
    <x v="1"/>
    <s v="Instalado"/>
    <s v="Operativo"/>
    <s v="Generadora"/>
    <x v="0"/>
    <x v="1"/>
    <x v="1"/>
    <x v="0"/>
    <s v="Privado"/>
    <s v="LIMA"/>
    <s v="LIMA"/>
    <s v="HUAROCHIRI"/>
    <s v="SURCO"/>
    <n v="0"/>
    <x v="7"/>
    <n v="0"/>
    <x v="0"/>
    <n v="0"/>
    <x v="0"/>
    <x v="0"/>
    <n v="29684.114000000001"/>
    <n v="29.684114000000001"/>
    <m/>
    <n v="5"/>
    <n v="5.7130000000000001"/>
    <n v="7.6479999999999997"/>
    <n v="0"/>
    <n v="44"/>
    <s v="BASE DE DATOS"/>
    <m/>
  </r>
  <r>
    <s v="20"/>
    <x v="8"/>
    <s v="ENEGEN"/>
    <s v="11002393"/>
    <s v="11002393"/>
    <x v="4"/>
    <s v="GR-2"/>
    <s v="S"/>
    <n v="60"/>
    <n v="68.465999999999994"/>
    <n v="6441.4690000000001"/>
    <n v="25475.994999999999"/>
    <n v="31917.463"/>
    <n v="0"/>
    <n v="720"/>
    <n v="0"/>
    <m/>
    <m/>
    <x v="0"/>
    <s v="ENEGEN11002393GR-2HI"/>
    <s v="ENEL Generación Perú S.A.A."/>
    <x v="11"/>
    <x v="11"/>
    <s v="C. H. Matucana"/>
    <x v="209"/>
    <x v="4"/>
    <x v="4"/>
    <x v="293"/>
    <x v="1"/>
    <s v="Instalado"/>
    <s v="Operativo"/>
    <s v="Generadora"/>
    <x v="0"/>
    <x v="1"/>
    <x v="1"/>
    <x v="0"/>
    <s v="Privado"/>
    <s v="LIMA"/>
    <s v="LIMA"/>
    <s v="HUAROCHIRI"/>
    <s v="SURCO"/>
    <n v="0"/>
    <x v="7"/>
    <n v="0"/>
    <x v="0"/>
    <n v="0"/>
    <x v="0"/>
    <x v="0"/>
    <n v="31917.463"/>
    <n v="31.917463000000001"/>
    <m/>
    <n v="5"/>
    <n v="5.7054999999999998"/>
    <n v="7.6479999999999997"/>
    <n v="1.0000000002037268E-3"/>
    <n v="44"/>
    <s v="BASE DE DATOS"/>
    <m/>
  </r>
  <r>
    <s v="20"/>
    <x v="8"/>
    <s v="ENEGEN"/>
    <s v="11002693"/>
    <s v="11002693"/>
    <x v="4"/>
    <s v="GR-1"/>
    <s v="S"/>
    <n v="15.888999999999999"/>
    <n v="16.760000000000002"/>
    <n v="2085.0079999999998"/>
    <n v="7559.643"/>
    <n v="9644.6509999999998"/>
    <n v="10.119999999999999"/>
    <n v="709.88"/>
    <n v="0"/>
    <m/>
    <m/>
    <x v="0"/>
    <s v="ENEGEN11002693GR-1HI"/>
    <s v="ENEL Generación Perú S.A.A."/>
    <x v="11"/>
    <x v="11"/>
    <s v="C. H. Callahuanca"/>
    <x v="210"/>
    <x v="4"/>
    <x v="4"/>
    <x v="292"/>
    <x v="1"/>
    <s v="Instalado"/>
    <s v="Operativo"/>
    <s v="Generadora"/>
    <x v="0"/>
    <x v="1"/>
    <x v="1"/>
    <x v="0"/>
    <s v="Privado"/>
    <s v="LIMA"/>
    <s v="LIMA"/>
    <s v="HUAROCHIRI"/>
    <s v="CALLAHUANCA"/>
    <n v="0"/>
    <x v="7"/>
    <n v="0"/>
    <x v="0"/>
    <n v="0"/>
    <x v="0"/>
    <x v="0"/>
    <n v="9644.6509999999998"/>
    <n v="9.6446509999999996"/>
    <m/>
    <n v="1.3240833333333333"/>
    <n v="1.377"/>
    <n v="7.6479999999999997"/>
    <n v="0"/>
    <n v="44"/>
    <s v="BASE DE DATOS"/>
    <m/>
  </r>
  <r>
    <s v="20"/>
    <x v="8"/>
    <s v="ENEGEN"/>
    <s v="11002693"/>
    <s v="11002693"/>
    <x v="4"/>
    <s v="GR-2"/>
    <s v="S"/>
    <n v="15.888999999999999"/>
    <n v="16.545000000000002"/>
    <n v="2048.933"/>
    <n v="7435.116"/>
    <n v="9484.0490000000009"/>
    <n v="9.73"/>
    <n v="710.27"/>
    <n v="0"/>
    <m/>
    <m/>
    <x v="0"/>
    <s v="ENEGEN11002693GR-2HI"/>
    <s v="ENEL Generación Perú S.A.A."/>
    <x v="11"/>
    <x v="11"/>
    <s v="C. H. Callahuanca"/>
    <x v="210"/>
    <x v="4"/>
    <x v="4"/>
    <x v="293"/>
    <x v="1"/>
    <s v="Instalado"/>
    <s v="Operativo"/>
    <s v="Generadora"/>
    <x v="0"/>
    <x v="1"/>
    <x v="1"/>
    <x v="0"/>
    <s v="Privado"/>
    <s v="LIMA"/>
    <s v="LIMA"/>
    <s v="HUAROCHIRI"/>
    <s v="CALLAHUANCA"/>
    <n v="0"/>
    <x v="7"/>
    <n v="0"/>
    <x v="0"/>
    <n v="0"/>
    <x v="0"/>
    <x v="0"/>
    <n v="9484.0490000000009"/>
    <n v="9.4840490000000006"/>
    <m/>
    <n v="1.3240833333333333"/>
    <n v="1.3671666666666666"/>
    <n v="7.6479999999999997"/>
    <n v="-1.8189894035458565E-12"/>
    <n v="44"/>
    <s v="BASE DE DATOS"/>
    <m/>
  </r>
  <r>
    <s v="20"/>
    <x v="8"/>
    <s v="ENEGEN"/>
    <s v="11002693"/>
    <s v="11002693"/>
    <x v="4"/>
    <s v="GR-3"/>
    <s v="S"/>
    <n v="15.888999999999999"/>
    <n v="16.587"/>
    <n v="2062.8539999999998"/>
    <n v="7310.0810000000001"/>
    <n v="9372.9339999999993"/>
    <n v="18.73"/>
    <n v="701.27"/>
    <n v="0"/>
    <m/>
    <m/>
    <x v="0"/>
    <s v="ENEGEN11002693GR-3HI"/>
    <s v="ENEL Generación Perú S.A.A."/>
    <x v="11"/>
    <x v="11"/>
    <s v="C. H. Callahuanca"/>
    <x v="210"/>
    <x v="4"/>
    <x v="4"/>
    <x v="294"/>
    <x v="1"/>
    <s v="Instalado"/>
    <s v="Operativo"/>
    <s v="Generadora"/>
    <x v="0"/>
    <x v="1"/>
    <x v="1"/>
    <x v="0"/>
    <s v="Privado"/>
    <s v="LIMA"/>
    <s v="LIMA"/>
    <s v="HUAROCHIRI"/>
    <s v="CALLAHUANCA"/>
    <n v="0"/>
    <x v="7"/>
    <n v="0"/>
    <x v="0"/>
    <n v="0"/>
    <x v="0"/>
    <x v="0"/>
    <n v="9372.9339999999993"/>
    <n v="9.372933999999999"/>
    <m/>
    <n v="1.3240833333333333"/>
    <n v="1.3672500000000001"/>
    <n v="7.6479999999999997"/>
    <n v="1.0000000002037268E-3"/>
    <n v="44"/>
    <s v="BASE DE DATOS"/>
    <m/>
  </r>
  <r>
    <s v="20"/>
    <x v="8"/>
    <s v="ENEGEN"/>
    <s v="11002693"/>
    <s v="11002693"/>
    <x v="4"/>
    <s v="GR-4"/>
    <s v="S"/>
    <n v="34.97"/>
    <n v="34.482999999999997"/>
    <n v="4405.49"/>
    <n v="16115.454"/>
    <n v="20520.944"/>
    <n v="13.38"/>
    <n v="703.17"/>
    <n v="3.45"/>
    <m/>
    <m/>
    <x v="0"/>
    <s v="ENEGEN11002693GR-4HI"/>
    <s v="ENEL Generación Perú S.A.A."/>
    <x v="11"/>
    <x v="11"/>
    <s v="C. H. Callahuanca"/>
    <x v="210"/>
    <x v="4"/>
    <x v="4"/>
    <x v="295"/>
    <x v="1"/>
    <s v="Instalado"/>
    <s v="Operativo"/>
    <s v="Generadora"/>
    <x v="0"/>
    <x v="1"/>
    <x v="1"/>
    <x v="0"/>
    <s v="Privado"/>
    <s v="LIMA"/>
    <s v="LIMA"/>
    <s v="HUAROCHIRI"/>
    <s v="CALLAHUANCA"/>
    <n v="0"/>
    <x v="7"/>
    <n v="0"/>
    <x v="0"/>
    <n v="0"/>
    <x v="0"/>
    <x v="0"/>
    <n v="20520.944"/>
    <n v="20.520944"/>
    <m/>
    <n v="2.9141666666666666"/>
    <n v="2.9023333333333334"/>
    <n v="7.6479999999999997"/>
    <n v="0"/>
    <n v="44"/>
    <s v="BASE DE DATOS"/>
    <m/>
  </r>
  <r>
    <s v="20"/>
    <x v="8"/>
    <s v="ENEGEN"/>
    <s v="11002593"/>
    <s v="11002593"/>
    <x v="4"/>
    <s v="GR-1"/>
    <s v="S"/>
    <n v="25.417000000000002"/>
    <n v="23.824000000000002"/>
    <n v="3325.3890000000001"/>
    <n v="12289.892"/>
    <n v="15615.281999999999"/>
    <n v="0"/>
    <n v="718"/>
    <n v="2"/>
    <m/>
    <m/>
    <x v="0"/>
    <s v="ENEGEN11002593GR-1HI"/>
    <s v="ENEL Generación Perú S.A.A."/>
    <x v="11"/>
    <x v="11"/>
    <s v="C. H. Moyopampa"/>
    <x v="211"/>
    <x v="4"/>
    <x v="4"/>
    <x v="292"/>
    <x v="1"/>
    <s v="Instalado"/>
    <s v="Operativo"/>
    <s v="Generadora"/>
    <x v="0"/>
    <x v="1"/>
    <x v="1"/>
    <x v="0"/>
    <s v="Privado"/>
    <s v="LIMA"/>
    <s v="LIMA"/>
    <s v="LIMA "/>
    <s v="LURIGANCHO"/>
    <n v="0"/>
    <x v="7"/>
    <n v="0"/>
    <x v="0"/>
    <n v="0"/>
    <x v="0"/>
    <x v="0"/>
    <n v="15615.281999999999"/>
    <n v="15.615281999999999"/>
    <m/>
    <n v="2.1180833333333333"/>
    <n v="1.9853333333333334"/>
    <n v="7.6479999999999997"/>
    <n v="-1.0000000002037268E-3"/>
    <n v="44"/>
    <s v="BASE DE DATOS"/>
    <m/>
  </r>
  <r>
    <s v="20"/>
    <x v="8"/>
    <s v="ENEGEN"/>
    <s v="11002593"/>
    <s v="11002593"/>
    <x v="4"/>
    <s v="GR-2"/>
    <s v="S"/>
    <n v="25.417000000000002"/>
    <n v="22.574999999999999"/>
    <n v="2729.9940000000001"/>
    <n v="10030.178"/>
    <n v="12760.172"/>
    <n v="10.98"/>
    <n v="670.13"/>
    <n v="29.5"/>
    <m/>
    <m/>
    <x v="0"/>
    <s v="ENEGEN11002593GR-2HI"/>
    <s v="ENEL Generación Perú S.A.A."/>
    <x v="11"/>
    <x v="11"/>
    <s v="C. H. Moyopampa"/>
    <x v="211"/>
    <x v="4"/>
    <x v="4"/>
    <x v="293"/>
    <x v="1"/>
    <s v="Instalado"/>
    <s v="Operativo"/>
    <s v="Generadora"/>
    <x v="0"/>
    <x v="1"/>
    <x v="1"/>
    <x v="0"/>
    <s v="Privado"/>
    <s v="LIMA"/>
    <s v="LIMA"/>
    <s v="LIMA "/>
    <s v="LURIGANCHO"/>
    <n v="0"/>
    <x v="7"/>
    <n v="0"/>
    <x v="0"/>
    <n v="0"/>
    <x v="0"/>
    <x v="0"/>
    <n v="12760.172"/>
    <n v="12.760172000000001"/>
    <m/>
    <n v="2.1180833333333333"/>
    <n v="1.8812499999999999"/>
    <n v="7.6479999999999997"/>
    <n v="0"/>
    <n v="44"/>
    <s v="BASE DE DATOS"/>
    <m/>
  </r>
  <r>
    <s v="20"/>
    <x v="8"/>
    <s v="ENEGEN"/>
    <s v="11002593"/>
    <s v="11002593"/>
    <x v="4"/>
    <s v="GR-3"/>
    <s v="S"/>
    <n v="24.58"/>
    <n v="22.748999999999999"/>
    <n v="3268.5740000000001"/>
    <n v="12200.069"/>
    <n v="15468.643"/>
    <n v="0"/>
    <n v="720"/>
    <n v="0"/>
    <m/>
    <m/>
    <x v="0"/>
    <s v="ENEGEN11002593GR-3HI"/>
    <s v="ENEL Generación Perú S.A.A."/>
    <x v="11"/>
    <x v="11"/>
    <s v="C. H. Moyopampa"/>
    <x v="211"/>
    <x v="4"/>
    <x v="4"/>
    <x v="294"/>
    <x v="1"/>
    <s v="Instalado"/>
    <s v="Operativo"/>
    <s v="Generadora"/>
    <x v="0"/>
    <x v="1"/>
    <x v="1"/>
    <x v="0"/>
    <s v="Privado"/>
    <s v="LIMA"/>
    <s v="LIMA"/>
    <s v="LIMA "/>
    <s v="LURIGANCHO"/>
    <n v="0"/>
    <x v="7"/>
    <n v="0"/>
    <x v="0"/>
    <n v="0"/>
    <x v="0"/>
    <x v="0"/>
    <n v="15468.643"/>
    <n v="15.468643"/>
    <m/>
    <n v="2.0483333333333333"/>
    <n v="1.8957499999999998"/>
    <n v="7.6479999999999997"/>
    <n v="0"/>
    <n v="44"/>
    <s v="BASE DE DATOS"/>
    <m/>
  </r>
  <r>
    <s v="20"/>
    <x v="8"/>
    <s v="ENEGEN"/>
    <s v="11002493"/>
    <s v="11002493"/>
    <x v="4"/>
    <s v="GR-1"/>
    <s v="S"/>
    <n v="15.7"/>
    <n v="15.615"/>
    <n v="1967.106"/>
    <n v="7475.2439999999997"/>
    <n v="9442.35"/>
    <n v="6.13"/>
    <n v="713.87"/>
    <n v="0"/>
    <m/>
    <m/>
    <x v="0"/>
    <s v="ENEGEN11002493GR-1HI"/>
    <s v="ENEL Generación Perú S.A.A."/>
    <x v="11"/>
    <x v="11"/>
    <s v="C. H. Huampaní"/>
    <x v="212"/>
    <x v="4"/>
    <x v="4"/>
    <x v="292"/>
    <x v="1"/>
    <s v="Instalado"/>
    <s v="Operativo"/>
    <s v="Generadora"/>
    <x v="0"/>
    <x v="1"/>
    <x v="1"/>
    <x v="0"/>
    <s v="Privado"/>
    <s v="LIMA"/>
    <s v="LIMA"/>
    <s v="LIMA"/>
    <s v="LURIGANCHO"/>
    <n v="0"/>
    <x v="7"/>
    <n v="0"/>
    <x v="0"/>
    <n v="0"/>
    <x v="0"/>
    <x v="0"/>
    <n v="9442.35"/>
    <n v="9.4423500000000011"/>
    <m/>
    <n v="1.3083333333333333"/>
    <n v="1.30125"/>
    <n v="7.6479999999999997"/>
    <n v="0"/>
    <n v="44"/>
    <s v="BASE DE DATOS"/>
    <m/>
  </r>
  <r>
    <s v="20"/>
    <x v="8"/>
    <s v="ENEGEN"/>
    <s v="11002493"/>
    <s v="11002493"/>
    <x v="4"/>
    <s v="GR-2"/>
    <s v="S"/>
    <n v="15.7"/>
    <n v="15.234999999999999"/>
    <n v="1921.3910000000001"/>
    <n v="7332.2219999999998"/>
    <n v="9253.6129999999994"/>
    <n v="3.58"/>
    <n v="716.42"/>
    <n v="0"/>
    <m/>
    <m/>
    <x v="0"/>
    <s v="ENEGEN11002493GR-2HI"/>
    <s v="ENEL Generación Perú S.A.A."/>
    <x v="11"/>
    <x v="11"/>
    <s v="C. H. Huampaní"/>
    <x v="212"/>
    <x v="4"/>
    <x v="4"/>
    <x v="293"/>
    <x v="1"/>
    <s v="Instalado"/>
    <s v="Operativo"/>
    <s v="Generadora"/>
    <x v="0"/>
    <x v="1"/>
    <x v="1"/>
    <x v="0"/>
    <s v="Privado"/>
    <s v="LIMA"/>
    <s v="LIMA"/>
    <s v="LIMA"/>
    <s v="LURIGANCHO"/>
    <n v="0"/>
    <x v="7"/>
    <n v="0"/>
    <x v="0"/>
    <n v="0"/>
    <x v="0"/>
    <x v="0"/>
    <n v="9253.6129999999994"/>
    <n v="9.2536129999999996"/>
    <m/>
    <n v="1.3083333333333333"/>
    <n v="1.2695833333333333"/>
    <n v="7.6479999999999997"/>
    <n v="0"/>
    <n v="44"/>
    <s v="BASE DE DATOS"/>
    <m/>
  </r>
  <r>
    <s v="20"/>
    <x v="8"/>
    <s v="ENEGEN"/>
    <s v="11375016"/>
    <s v="11375016"/>
    <x v="4"/>
    <s v="GR-1"/>
    <s v="S"/>
    <n v="0.35"/>
    <n v="0.34100000000000003"/>
    <n v="44.378999999999998"/>
    <n v="164.01499999999999"/>
    <n v="208.393"/>
    <n v="0"/>
    <n v="680.48"/>
    <n v="0"/>
    <m/>
    <m/>
    <x v="0"/>
    <s v="ENEGEN11375016GR-1HI"/>
    <s v="ENEL Generación Perú S.A.A."/>
    <x v="11"/>
    <x v="11"/>
    <s v="C.H. HER1"/>
    <x v="213"/>
    <x v="4"/>
    <x v="4"/>
    <x v="292"/>
    <x v="1"/>
    <s v="Instalado"/>
    <s v="Operativo"/>
    <s v="Generadora"/>
    <x v="0"/>
    <x v="1"/>
    <x v="1"/>
    <x v="0"/>
    <s v="Privado"/>
    <s v="LIMA"/>
    <s v="LIMA"/>
    <s v="LIMA"/>
    <s v="SAN JUAN DE LURIGANCHO"/>
    <n v="0"/>
    <x v="7"/>
    <n v="0"/>
    <x v="1"/>
    <s v="CUARTA"/>
    <x v="0"/>
    <x v="0"/>
    <n v="208.393"/>
    <n v="0.20839299999999999"/>
    <m/>
    <n v="2.9166666666666664E-2"/>
    <n v="2.9166666666666664E-2"/>
    <n v="7.6479999999999997"/>
    <n v="9.9999999997635314E-4"/>
    <n v="44"/>
    <s v="BASE DE DATOS"/>
    <m/>
  </r>
  <r>
    <s v="20"/>
    <x v="8"/>
    <s v="ENEGEN"/>
    <s v="11375016"/>
    <s v="11375016"/>
    <x v="4"/>
    <s v="GR-2"/>
    <s v="S"/>
    <n v="0.35"/>
    <n v="0.33700000000000002"/>
    <n v="46.570999999999998"/>
    <n v="171.25"/>
    <n v="217.821"/>
    <n v="0"/>
    <n v="709.77"/>
    <n v="0"/>
    <m/>
    <m/>
    <x v="0"/>
    <s v="ENEGEN11375016GR-2HI"/>
    <s v="ENEL Generación Perú S.A.A."/>
    <x v="11"/>
    <x v="11"/>
    <s v="C.H. HER1"/>
    <x v="213"/>
    <x v="4"/>
    <x v="4"/>
    <x v="293"/>
    <x v="1"/>
    <s v="Instalado"/>
    <s v="Operativo"/>
    <s v="Generadora"/>
    <x v="0"/>
    <x v="1"/>
    <x v="1"/>
    <x v="0"/>
    <s v="Privado"/>
    <s v="LIMA"/>
    <s v="LIMA"/>
    <s v="LIMA"/>
    <s v="SAN JUAN DE LURIGANCHO"/>
    <n v="0"/>
    <x v="7"/>
    <n v="0"/>
    <x v="1"/>
    <s v="CUARTA"/>
    <x v="0"/>
    <x v="0"/>
    <n v="217.821"/>
    <n v="0.21782099999999999"/>
    <m/>
    <n v="2.9166666666666664E-2"/>
    <n v="2.9166666666666664E-2"/>
    <n v="7.6479999999999997"/>
    <n v="0"/>
    <n v="44"/>
    <s v="BASE DE DATOS"/>
    <m/>
  </r>
  <r>
    <s v="20"/>
    <x v="4"/>
    <s v="ENEGPP"/>
    <s v="16379117"/>
    <s v="16379117"/>
    <x v="4"/>
    <s v="Circuito 1"/>
    <s v="S"/>
    <n v="14.096"/>
    <n v="14.096"/>
    <n v="0"/>
    <n v="3181.0079999999998"/>
    <n v="3181.0079999999998"/>
    <n v="0"/>
    <n v="0"/>
    <n v="0"/>
    <m/>
    <m/>
    <x v="0"/>
    <s v="ENEGPP16379117Circuito 1HI"/>
    <s v="ENEL Green Power Per£ S.A."/>
    <x v="51"/>
    <x v="51"/>
    <s v="C.S. Rubi"/>
    <x v="216"/>
    <x v="6"/>
    <x v="6"/>
    <x v="296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3181.0079999999998"/>
    <n v="3.1810079999999998"/>
    <m/>
    <n v="1.1746666666666667"/>
    <n v="1.1746666666666667"/>
    <n v="7.6479999999999997"/>
    <n v="0"/>
    <n v="46"/>
    <s v="BASE DE DATOS"/>
    <m/>
  </r>
  <r>
    <s v="20"/>
    <x v="4"/>
    <s v="ENEGPP"/>
    <s v="16379117"/>
    <s v="16379117"/>
    <x v="4"/>
    <s v="Circuito 2"/>
    <s v="S"/>
    <n v="14.096"/>
    <n v="14.096"/>
    <n v="0"/>
    <n v="3181.0079999999998"/>
    <n v="3181.0079999999998"/>
    <n v="0"/>
    <n v="0"/>
    <n v="0"/>
    <m/>
    <m/>
    <x v="0"/>
    <s v="ENEGPP16379117Circuito 2HI"/>
    <s v="ENEL Green Power Per£ S.A."/>
    <x v="51"/>
    <x v="51"/>
    <s v="C.S. Rubi"/>
    <x v="216"/>
    <x v="6"/>
    <x v="6"/>
    <x v="297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3181.0079999999998"/>
    <n v="3.1810079999999998"/>
    <m/>
    <n v="1.1746666666666667"/>
    <n v="1.1746666666666667"/>
    <n v="7.6479999999999997"/>
    <n v="0"/>
    <n v="46"/>
    <s v="BASE DE DATOS"/>
    <m/>
  </r>
  <r>
    <s v="20"/>
    <x v="4"/>
    <s v="ENEGPP"/>
    <s v="16379117"/>
    <s v="16379117"/>
    <x v="4"/>
    <s v="Circuito 3"/>
    <s v="S"/>
    <n v="14.096"/>
    <n v="14.096"/>
    <n v="0"/>
    <n v="3181.0079999999998"/>
    <n v="3181.0079999999998"/>
    <n v="0"/>
    <n v="0"/>
    <n v="0"/>
    <m/>
    <m/>
    <x v="0"/>
    <s v="ENEGPP16379117Circuito 3HI"/>
    <s v="ENEL Green Power Per£ S.A."/>
    <x v="51"/>
    <x v="51"/>
    <s v="C.S. Rubi"/>
    <x v="216"/>
    <x v="6"/>
    <x v="6"/>
    <x v="298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3181.0079999999998"/>
    <n v="3.1810079999999998"/>
    <m/>
    <n v="1.1746666666666667"/>
    <n v="1.1746666666666667"/>
    <n v="7.6479999999999997"/>
    <n v="0"/>
    <n v="46"/>
    <s v="BASE DE DATOS"/>
    <m/>
  </r>
  <r>
    <s v="20"/>
    <x v="4"/>
    <s v="ENEGPP"/>
    <s v="16379117"/>
    <s v="16379117"/>
    <x v="4"/>
    <s v="Circuito 4"/>
    <s v="S"/>
    <n v="14.096"/>
    <n v="14.096"/>
    <n v="0"/>
    <n v="3181.0079999999998"/>
    <n v="3181.0079999999998"/>
    <n v="0"/>
    <n v="0"/>
    <n v="0"/>
    <m/>
    <m/>
    <x v="0"/>
    <s v="ENEGPP16379117Circuito 4HI"/>
    <s v="ENEL Green Power Per£ S.A."/>
    <x v="51"/>
    <x v="51"/>
    <s v="C.S. Rubi"/>
    <x v="216"/>
    <x v="6"/>
    <x v="6"/>
    <x v="299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3181.0079999999998"/>
    <n v="3.1810079999999998"/>
    <m/>
    <n v="1.1746666666666667"/>
    <n v="1.1746666666666667"/>
    <n v="7.6479999999999997"/>
    <n v="0"/>
    <n v="46"/>
    <s v="BASE DE DATOS"/>
    <m/>
  </r>
  <r>
    <s v="20"/>
    <x v="4"/>
    <s v="ENEGPP"/>
    <s v="16379117"/>
    <s v="16379117"/>
    <x v="4"/>
    <s v="Circuito 5"/>
    <s v="S"/>
    <n v="14.096"/>
    <n v="14.096"/>
    <n v="0"/>
    <n v="3181.0079999999998"/>
    <n v="3181.0079999999998"/>
    <n v="0"/>
    <n v="0"/>
    <n v="0"/>
    <m/>
    <m/>
    <x v="0"/>
    <s v="ENEGPP16379117Circuito 5HI"/>
    <s v="ENEL Green Power Per£ S.A."/>
    <x v="51"/>
    <x v="51"/>
    <s v="C.S. Rubi"/>
    <x v="216"/>
    <x v="6"/>
    <x v="6"/>
    <x v="300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3181.0079999999998"/>
    <n v="3.1810079999999998"/>
    <m/>
    <n v="1.1746666666666667"/>
    <n v="1.1746666666666667"/>
    <n v="7.6479999999999997"/>
    <n v="0"/>
    <n v="46"/>
    <s v="BASE DE DATOS"/>
    <m/>
  </r>
  <r>
    <s v="20"/>
    <x v="4"/>
    <s v="ENEGPP"/>
    <s v="16379117"/>
    <s v="16379117"/>
    <x v="4"/>
    <s v="Circuito 6"/>
    <s v="S"/>
    <n v="14.096"/>
    <n v="14.096"/>
    <n v="0"/>
    <n v="3157.3589999999999"/>
    <n v="3157.3589999999999"/>
    <n v="0"/>
    <n v="0"/>
    <n v="0"/>
    <m/>
    <m/>
    <x v="0"/>
    <s v="ENEGPP16379117Circuito 6HI"/>
    <s v="ENEL Green Power Per£ S.A."/>
    <x v="51"/>
    <x v="51"/>
    <s v="C.S. Rubi"/>
    <x v="216"/>
    <x v="6"/>
    <x v="6"/>
    <x v="301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3157.3589999999999"/>
    <n v="3.157359"/>
    <m/>
    <n v="1.1746666666666667"/>
    <n v="1.1746666666666667"/>
    <n v="7.6479999999999997"/>
    <n v="0"/>
    <n v="46"/>
    <s v="BASE DE DATOS"/>
    <m/>
  </r>
  <r>
    <s v="20"/>
    <x v="4"/>
    <s v="ENEGPP"/>
    <s v="16379117"/>
    <s v="16379117"/>
    <x v="4"/>
    <s v="Circuito 7"/>
    <s v="S"/>
    <n v="14.096"/>
    <n v="14.096"/>
    <n v="0"/>
    <n v="3157.3589999999999"/>
    <n v="3157.3589999999999"/>
    <n v="0"/>
    <n v="0"/>
    <n v="0"/>
    <m/>
    <m/>
    <x v="0"/>
    <s v="ENEGPP16379117Circuito 7HI"/>
    <s v="ENEL Green Power Per£ S.A."/>
    <x v="51"/>
    <x v="51"/>
    <s v="C.S. Rubi"/>
    <x v="216"/>
    <x v="6"/>
    <x v="6"/>
    <x v="302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3157.3589999999999"/>
    <n v="3.157359"/>
    <m/>
    <n v="1.1746666666666667"/>
    <n v="1.1746666666666667"/>
    <n v="7.6479999999999997"/>
    <n v="0"/>
    <n v="46"/>
    <s v="BASE DE DATOS"/>
    <m/>
  </r>
  <r>
    <s v="20"/>
    <x v="4"/>
    <s v="ENEGPP"/>
    <s v="16379117"/>
    <s v="16379117"/>
    <x v="4"/>
    <s v="Circuito 8"/>
    <s v="S"/>
    <n v="14.096"/>
    <n v="14.096"/>
    <n v="0"/>
    <n v="3157.3589999999999"/>
    <n v="3157.3589999999999"/>
    <n v="0"/>
    <n v="0"/>
    <n v="0"/>
    <m/>
    <m/>
    <x v="0"/>
    <s v="ENEGPP16379117Circuito 8HI"/>
    <s v="ENEL Green Power Per£ S.A."/>
    <x v="51"/>
    <x v="51"/>
    <s v="C.S. Rubi"/>
    <x v="216"/>
    <x v="6"/>
    <x v="6"/>
    <x v="303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3157.3589999999999"/>
    <n v="3.157359"/>
    <m/>
    <n v="1.1746666666666667"/>
    <n v="1.1746666666666667"/>
    <n v="7.6479999999999997"/>
    <n v="0"/>
    <n v="46"/>
    <s v="BASE DE DATOS"/>
    <m/>
  </r>
  <r>
    <s v="20"/>
    <x v="4"/>
    <s v="ENEGPP"/>
    <s v="16379117"/>
    <s v="16379117"/>
    <x v="4"/>
    <s v="Circuito 9"/>
    <s v="S"/>
    <n v="17.62"/>
    <n v="17.62"/>
    <n v="0"/>
    <n v="3946.6990000000001"/>
    <n v="3946.6990000000001"/>
    <n v="0"/>
    <n v="0"/>
    <n v="0"/>
    <m/>
    <m/>
    <x v="0"/>
    <s v="ENEGPP16379117Circuito 9HI"/>
    <s v="ENEL Green Power Per£ S.A."/>
    <x v="51"/>
    <x v="51"/>
    <s v="C.S. Rubi"/>
    <x v="216"/>
    <x v="6"/>
    <x v="6"/>
    <x v="304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3946.6990000000001"/>
    <n v="3.9466990000000002"/>
    <m/>
    <n v="1.4683333333333335"/>
    <n v="1.4683333333333335"/>
    <n v="7.6479999999999997"/>
    <n v="0"/>
    <n v="46"/>
    <s v="BASE DE DATOS"/>
    <m/>
  </r>
  <r>
    <s v="20"/>
    <x v="4"/>
    <s v="ENEGPP"/>
    <s v="16379117"/>
    <s v="16379117"/>
    <x v="4"/>
    <s v="Circuito 10"/>
    <s v="S"/>
    <n v="14.096"/>
    <n v="14.096"/>
    <n v="0"/>
    <n v="3157.3589999999999"/>
    <n v="3157.3589999999999"/>
    <n v="0"/>
    <n v="0"/>
    <n v="0"/>
    <m/>
    <m/>
    <x v="0"/>
    <s v="ENEGPP16379117Circuito 10HI"/>
    <s v="ENEL Green Power Per£ S.A."/>
    <x v="51"/>
    <x v="51"/>
    <s v="C.S. Rubi"/>
    <x v="216"/>
    <x v="6"/>
    <x v="6"/>
    <x v="305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3157.3589999999999"/>
    <n v="3.157359"/>
    <m/>
    <n v="1.1746666666666667"/>
    <n v="1.1746666666666667"/>
    <n v="7.6479999999999997"/>
    <n v="0"/>
    <n v="46"/>
    <s v="BASE DE DATOS"/>
    <m/>
  </r>
  <r>
    <s v="20"/>
    <x v="4"/>
    <s v="ENEGPP"/>
    <s v="17360815"/>
    <s v="17360815"/>
    <x v="4"/>
    <s v="Circuito 1"/>
    <s v="S"/>
    <n v="15.75"/>
    <n v="15.75"/>
    <n v="1309.3019999999999"/>
    <n v="3580.846"/>
    <n v="4890.1469999999999"/>
    <n v="0"/>
    <n v="0"/>
    <n v="0"/>
    <m/>
    <m/>
    <x v="0"/>
    <s v="ENEGPP17360815Circuito 1HI"/>
    <s v="ENEL Green Power Per£ S.A."/>
    <x v="51"/>
    <x v="51"/>
    <s v="C.E. Wayra"/>
    <x v="217"/>
    <x v="7"/>
    <x v="7"/>
    <x v="296"/>
    <x v="4"/>
    <s v="Instalado"/>
    <s v="Operativo"/>
    <s v="Generadora"/>
    <x v="0"/>
    <x v="1"/>
    <x v="1"/>
    <x v="0"/>
    <s v="Privado"/>
    <s v="ICA"/>
    <s v="ICA"/>
    <s v="NAZCA"/>
    <s v="MARCONA"/>
    <n v="0"/>
    <x v="10"/>
    <n v="0"/>
    <x v="1"/>
    <s v="CUARTA"/>
    <x v="0"/>
    <x v="0"/>
    <n v="4890.1469999999999"/>
    <n v="4.8901469999999998"/>
    <m/>
    <n v="1.3125"/>
    <n v="1.3125"/>
    <n v="7.6479999999999997"/>
    <n v="1.0000000002037268E-3"/>
    <n v="46"/>
    <s v="BASE DE DATOS"/>
    <m/>
  </r>
  <r>
    <s v="20"/>
    <x v="4"/>
    <s v="ENEGPP"/>
    <s v="17360815"/>
    <s v="17360815"/>
    <x v="4"/>
    <s v="Circuito 2"/>
    <s v="S"/>
    <n v="18.899999999999999"/>
    <n v="18.899999999999999"/>
    <n v="1571.162"/>
    <n v="4297.0150000000003"/>
    <n v="5868.1769999999997"/>
    <n v="0"/>
    <n v="0"/>
    <n v="0"/>
    <m/>
    <m/>
    <x v="0"/>
    <s v="ENEGPP17360815Circuito 2HI"/>
    <s v="ENEL Green Power Per£ S.A."/>
    <x v="51"/>
    <x v="51"/>
    <s v="C.E. Wayra"/>
    <x v="217"/>
    <x v="7"/>
    <x v="7"/>
    <x v="297"/>
    <x v="4"/>
    <s v="Instalado"/>
    <s v="Operativo"/>
    <s v="Generadora"/>
    <x v="0"/>
    <x v="1"/>
    <x v="1"/>
    <x v="0"/>
    <s v="Privado"/>
    <s v="ICA"/>
    <s v="ICA"/>
    <s v="NAZCA"/>
    <s v="MARCONA"/>
    <n v="0"/>
    <x v="10"/>
    <n v="0"/>
    <x v="1"/>
    <s v="CUARTA"/>
    <x v="0"/>
    <x v="0"/>
    <n v="5868.1769999999997"/>
    <n v="5.8681769999999993"/>
    <m/>
    <n v="1.575"/>
    <n v="1.575"/>
    <n v="7.6479999999999997"/>
    <n v="9.0949470177292824E-13"/>
    <n v="46"/>
    <s v="BASE DE DATOS"/>
    <m/>
  </r>
  <r>
    <s v="20"/>
    <x v="4"/>
    <s v="ENEGPP"/>
    <s v="17360815"/>
    <s v="17360815"/>
    <x v="4"/>
    <s v="Circuito 3"/>
    <s v="S"/>
    <n v="18.899999999999999"/>
    <n v="18.899999999999999"/>
    <n v="1571.162"/>
    <n v="4297.0150000000003"/>
    <n v="5868.1769999999997"/>
    <n v="0"/>
    <n v="0"/>
    <n v="0"/>
    <m/>
    <m/>
    <x v="0"/>
    <s v="ENEGPP17360815Circuito 3HI"/>
    <s v="ENEL Green Power Per£ S.A."/>
    <x v="51"/>
    <x v="51"/>
    <s v="C.E. Wayra"/>
    <x v="217"/>
    <x v="7"/>
    <x v="7"/>
    <x v="298"/>
    <x v="4"/>
    <s v="Instalado"/>
    <s v="Operativo"/>
    <s v="Generadora"/>
    <x v="0"/>
    <x v="1"/>
    <x v="1"/>
    <x v="0"/>
    <s v="Privado"/>
    <s v="ICA"/>
    <s v="ICA"/>
    <s v="NAZCA"/>
    <s v="MARCONA"/>
    <n v="0"/>
    <x v="10"/>
    <n v="0"/>
    <x v="1"/>
    <s v="CUARTA"/>
    <x v="0"/>
    <x v="0"/>
    <n v="5868.1769999999997"/>
    <n v="5.8681769999999993"/>
    <m/>
    <n v="1.575"/>
    <n v="1.575"/>
    <n v="7.6479999999999997"/>
    <n v="9.0949470177292824E-13"/>
    <n v="46"/>
    <s v="BASE DE DATOS"/>
    <m/>
  </r>
  <r>
    <s v="20"/>
    <x v="4"/>
    <s v="ENEGPP"/>
    <s v="17360815"/>
    <s v="17360815"/>
    <x v="4"/>
    <s v="Circuito 4"/>
    <s v="S"/>
    <n v="18.899999999999999"/>
    <n v="18.899999999999999"/>
    <n v="1571.162"/>
    <n v="4297.0150000000003"/>
    <n v="5868.1769999999997"/>
    <n v="0"/>
    <n v="0"/>
    <n v="0"/>
    <m/>
    <m/>
    <x v="0"/>
    <s v="ENEGPP17360815Circuito 4HI"/>
    <s v="ENEL Green Power Per£ S.A."/>
    <x v="51"/>
    <x v="51"/>
    <s v="C.E. Wayra"/>
    <x v="217"/>
    <x v="7"/>
    <x v="7"/>
    <x v="299"/>
    <x v="4"/>
    <s v="Instalado"/>
    <s v="Operativo"/>
    <s v="Generadora"/>
    <x v="0"/>
    <x v="1"/>
    <x v="1"/>
    <x v="0"/>
    <s v="Privado"/>
    <s v="ICA"/>
    <s v="ICA"/>
    <s v="NAZCA"/>
    <s v="MARCONA"/>
    <n v="0"/>
    <x v="10"/>
    <n v="0"/>
    <x v="1"/>
    <s v="CUARTA"/>
    <x v="0"/>
    <x v="0"/>
    <n v="5868.1769999999997"/>
    <n v="5.8681769999999993"/>
    <m/>
    <n v="1.575"/>
    <n v="1.575"/>
    <n v="7.6479999999999997"/>
    <n v="9.0949470177292824E-13"/>
    <n v="46"/>
    <s v="BASE DE DATOS"/>
    <m/>
  </r>
  <r>
    <s v="20"/>
    <x v="4"/>
    <s v="ENEGPP"/>
    <s v="17360815"/>
    <s v="17360815"/>
    <x v="4"/>
    <s v="Circuito 5"/>
    <s v="S"/>
    <n v="22.05"/>
    <n v="22.05"/>
    <n v="1833.0219999999999"/>
    <n v="5013.1840000000002"/>
    <n v="6846.2060000000001"/>
    <n v="0"/>
    <n v="0"/>
    <n v="0"/>
    <m/>
    <m/>
    <x v="0"/>
    <s v="ENEGPP17360815Circuito 5HI"/>
    <s v="ENEL Green Power Per£ S.A."/>
    <x v="51"/>
    <x v="51"/>
    <s v="C.E. Wayra"/>
    <x v="217"/>
    <x v="7"/>
    <x v="7"/>
    <x v="300"/>
    <x v="4"/>
    <s v="Instalado"/>
    <s v="Operativo"/>
    <s v="Generadora"/>
    <x v="0"/>
    <x v="1"/>
    <x v="1"/>
    <x v="0"/>
    <s v="Privado"/>
    <s v="ICA"/>
    <s v="ICA"/>
    <s v="NAZCA"/>
    <s v="MARCONA"/>
    <n v="0"/>
    <x v="10"/>
    <n v="0"/>
    <x v="1"/>
    <s v="CUARTA"/>
    <x v="0"/>
    <x v="0"/>
    <n v="6846.2060000000001"/>
    <n v="6.8462060000000005"/>
    <m/>
    <n v="1.8375000000000001"/>
    <n v="1.8375000000000001"/>
    <n v="7.6479999999999997"/>
    <n v="0"/>
    <n v="46"/>
    <s v="BASE DE DATOS"/>
    <m/>
  </r>
  <r>
    <s v="20"/>
    <x v="4"/>
    <s v="ENEGPP"/>
    <s v="17360815"/>
    <s v="17360815"/>
    <x v="4"/>
    <s v="Circuito 6"/>
    <s v="S"/>
    <n v="15.75"/>
    <n v="15.75"/>
    <n v="1309.3019999999999"/>
    <n v="3580.846"/>
    <n v="4890.1469999999999"/>
    <n v="0"/>
    <n v="0"/>
    <n v="0"/>
    <m/>
    <m/>
    <x v="0"/>
    <s v="ENEGPP17360815Circuito 6HI"/>
    <s v="ENEL Green Power Per£ S.A."/>
    <x v="51"/>
    <x v="51"/>
    <s v="C.E. Wayra"/>
    <x v="217"/>
    <x v="7"/>
    <x v="7"/>
    <x v="301"/>
    <x v="4"/>
    <s v="Instalado"/>
    <s v="Operativo"/>
    <s v="Generadora"/>
    <x v="0"/>
    <x v="1"/>
    <x v="1"/>
    <x v="0"/>
    <s v="Privado"/>
    <s v="ICA"/>
    <s v="ICA"/>
    <s v="NAZCA"/>
    <s v="MARCONA"/>
    <n v="0"/>
    <x v="10"/>
    <n v="0"/>
    <x v="1"/>
    <s v="CUARTA"/>
    <x v="0"/>
    <x v="0"/>
    <n v="4890.1469999999999"/>
    <n v="4.8901469999999998"/>
    <m/>
    <n v="1.3125"/>
    <n v="1.3125"/>
    <n v="7.6479999999999997"/>
    <n v="1.0000000002037268E-3"/>
    <n v="46"/>
    <s v="BASE DE DATOS"/>
    <m/>
  </r>
  <r>
    <s v="20"/>
    <x v="4"/>
    <s v="ENEGPP"/>
    <s v="17360815"/>
    <s v="17360815"/>
    <x v="4"/>
    <s v="Circuito 7"/>
    <s v="S"/>
    <n v="22.05"/>
    <n v="22.05"/>
    <n v="1833.0219999999999"/>
    <n v="5013.1840000000002"/>
    <n v="6846.2060000000001"/>
    <n v="0"/>
    <n v="0"/>
    <n v="0"/>
    <m/>
    <m/>
    <x v="0"/>
    <s v="ENEGPP17360815Circuito 7HI"/>
    <s v="ENEL Green Power Per£ S.A."/>
    <x v="51"/>
    <x v="51"/>
    <s v="C.E. Wayra"/>
    <x v="217"/>
    <x v="7"/>
    <x v="7"/>
    <x v="302"/>
    <x v="4"/>
    <s v="Instalado"/>
    <s v="Operativo"/>
    <s v="Generadora"/>
    <x v="0"/>
    <x v="1"/>
    <x v="1"/>
    <x v="0"/>
    <s v="Privado"/>
    <s v="ICA"/>
    <s v="ICA"/>
    <s v="NAZCA"/>
    <s v="MARCONA"/>
    <n v="0"/>
    <x v="10"/>
    <n v="0"/>
    <x v="1"/>
    <s v="CUARTA"/>
    <x v="0"/>
    <x v="0"/>
    <n v="6846.2060000000001"/>
    <n v="6.8462060000000005"/>
    <m/>
    <n v="1.8375000000000001"/>
    <n v="1.8375000000000001"/>
    <n v="7.6479999999999997"/>
    <n v="0"/>
    <n v="46"/>
    <s v="BASE DE DATOS"/>
    <m/>
  </r>
  <r>
    <s v="20"/>
    <x v="5"/>
    <s v="ENEGPP"/>
    <s v="16379117"/>
    <s v="16379117"/>
    <x v="4"/>
    <s v="Circuito 1"/>
    <s v="S"/>
    <n v="14.096"/>
    <n v="14.096"/>
    <n v="0"/>
    <n v="3031.95"/>
    <n v="3031.95"/>
    <n v="0"/>
    <n v="0"/>
    <n v="0"/>
    <m/>
    <m/>
    <x v="0"/>
    <s v="ENEGPP16379117Circuito 1HI"/>
    <s v="ENEL Green Power Per£ S.A."/>
    <x v="51"/>
    <x v="51"/>
    <s v="C.S. Rubi"/>
    <x v="216"/>
    <x v="6"/>
    <x v="6"/>
    <x v="296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3031.95"/>
    <n v="3.0319499999999997"/>
    <m/>
    <n v="1.1746666666666667"/>
    <n v="1.1746666666666667"/>
    <n v="7.6479999999999997"/>
    <n v="0"/>
    <n v="46"/>
    <s v="BASE DE DATOS"/>
    <m/>
  </r>
  <r>
    <s v="20"/>
    <x v="5"/>
    <s v="ENEGPP"/>
    <s v="16379117"/>
    <s v="16379117"/>
    <x v="4"/>
    <s v="Circuito 2"/>
    <s v="S"/>
    <n v="14.096"/>
    <n v="14.096"/>
    <n v="0"/>
    <n v="3031.95"/>
    <n v="3031.95"/>
    <n v="0"/>
    <n v="0"/>
    <n v="0"/>
    <m/>
    <m/>
    <x v="0"/>
    <s v="ENEGPP16379117Circuito 2HI"/>
    <s v="ENEL Green Power Per£ S.A."/>
    <x v="51"/>
    <x v="51"/>
    <s v="C.S. Rubi"/>
    <x v="216"/>
    <x v="6"/>
    <x v="6"/>
    <x v="297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3031.95"/>
    <n v="3.0319499999999997"/>
    <m/>
    <n v="1.1746666666666667"/>
    <n v="1.1746666666666667"/>
    <n v="7.6479999999999997"/>
    <n v="0"/>
    <n v="46"/>
    <s v="BASE DE DATOS"/>
    <m/>
  </r>
  <r>
    <s v="20"/>
    <x v="5"/>
    <s v="ENEGPP"/>
    <s v="16379117"/>
    <s v="16379117"/>
    <x v="4"/>
    <s v="Circuito 3"/>
    <s v="S"/>
    <n v="14.096"/>
    <n v="14.096"/>
    <n v="0"/>
    <n v="3031.95"/>
    <n v="3031.95"/>
    <n v="0"/>
    <n v="0"/>
    <n v="0"/>
    <m/>
    <m/>
    <x v="0"/>
    <s v="ENEGPP16379117Circuito 3HI"/>
    <s v="ENEL Green Power Per£ S.A."/>
    <x v="51"/>
    <x v="51"/>
    <s v="C.S. Rubi"/>
    <x v="216"/>
    <x v="6"/>
    <x v="6"/>
    <x v="298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3031.95"/>
    <n v="3.0319499999999997"/>
    <m/>
    <n v="1.1746666666666667"/>
    <n v="1.1746666666666667"/>
    <n v="7.6479999999999997"/>
    <n v="0"/>
    <n v="46"/>
    <s v="BASE DE DATOS"/>
    <m/>
  </r>
  <r>
    <s v="20"/>
    <x v="5"/>
    <s v="ENEGPP"/>
    <s v="16379117"/>
    <s v="16379117"/>
    <x v="4"/>
    <s v="Circuito 4"/>
    <s v="S"/>
    <n v="14.096"/>
    <n v="14.096"/>
    <n v="0"/>
    <n v="3031.95"/>
    <n v="3031.95"/>
    <n v="0"/>
    <n v="0"/>
    <n v="0"/>
    <m/>
    <m/>
    <x v="0"/>
    <s v="ENEGPP16379117Circuito 4HI"/>
    <s v="ENEL Green Power Per£ S.A."/>
    <x v="51"/>
    <x v="51"/>
    <s v="C.S. Rubi"/>
    <x v="216"/>
    <x v="6"/>
    <x v="6"/>
    <x v="299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3031.95"/>
    <n v="3.0319499999999997"/>
    <m/>
    <n v="1.1746666666666667"/>
    <n v="1.1746666666666667"/>
    <n v="7.6479999999999997"/>
    <n v="0"/>
    <n v="46"/>
    <s v="BASE DE DATOS"/>
    <m/>
  </r>
  <r>
    <s v="20"/>
    <x v="5"/>
    <s v="ENEGPP"/>
    <s v="16379117"/>
    <s v="16379117"/>
    <x v="4"/>
    <s v="Circuito 5"/>
    <s v="S"/>
    <n v="14.096"/>
    <n v="14.096"/>
    <n v="0"/>
    <n v="3031.95"/>
    <n v="3031.95"/>
    <n v="0"/>
    <n v="0"/>
    <n v="0"/>
    <m/>
    <m/>
    <x v="0"/>
    <s v="ENEGPP16379117Circuito 5HI"/>
    <s v="ENEL Green Power Per£ S.A."/>
    <x v="51"/>
    <x v="51"/>
    <s v="C.S. Rubi"/>
    <x v="216"/>
    <x v="6"/>
    <x v="6"/>
    <x v="300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3031.95"/>
    <n v="3.0319499999999997"/>
    <m/>
    <n v="1.1746666666666667"/>
    <n v="1.1746666666666667"/>
    <n v="7.6479999999999997"/>
    <n v="0"/>
    <n v="46"/>
    <s v="BASE DE DATOS"/>
    <m/>
  </r>
  <r>
    <s v="20"/>
    <x v="5"/>
    <s v="ENEGPP"/>
    <s v="16379117"/>
    <s v="16379117"/>
    <x v="4"/>
    <s v="Circuito 6"/>
    <s v="S"/>
    <n v="14.096"/>
    <n v="14.096"/>
    <n v="0"/>
    <n v="3015.6579999999999"/>
    <n v="3015.6579999999999"/>
    <n v="0"/>
    <n v="0"/>
    <n v="0"/>
    <m/>
    <m/>
    <x v="0"/>
    <s v="ENEGPP16379117Circuito 6HI"/>
    <s v="ENEL Green Power Per£ S.A."/>
    <x v="51"/>
    <x v="51"/>
    <s v="C.S. Rubi"/>
    <x v="216"/>
    <x v="6"/>
    <x v="6"/>
    <x v="301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3015.6579999999999"/>
    <n v="3.0156579999999997"/>
    <m/>
    <n v="1.1746666666666667"/>
    <n v="1.1746666666666667"/>
    <n v="7.6479999999999997"/>
    <n v="0"/>
    <n v="46"/>
    <s v="BASE DE DATOS"/>
    <m/>
  </r>
  <r>
    <s v="20"/>
    <x v="5"/>
    <s v="ENEGPP"/>
    <s v="16379117"/>
    <s v="16379117"/>
    <x v="4"/>
    <s v="Circuito 7"/>
    <s v="S"/>
    <n v="14.096"/>
    <n v="14.096"/>
    <n v="0"/>
    <n v="3015.6579999999999"/>
    <n v="3015.6579999999999"/>
    <n v="0"/>
    <n v="0"/>
    <n v="0"/>
    <m/>
    <m/>
    <x v="0"/>
    <s v="ENEGPP16379117Circuito 7HI"/>
    <s v="ENEL Green Power Per£ S.A."/>
    <x v="51"/>
    <x v="51"/>
    <s v="C.S. Rubi"/>
    <x v="216"/>
    <x v="6"/>
    <x v="6"/>
    <x v="302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3015.6579999999999"/>
    <n v="3.0156579999999997"/>
    <m/>
    <n v="1.1746666666666667"/>
    <n v="1.1746666666666667"/>
    <n v="7.6479999999999997"/>
    <n v="0"/>
    <n v="46"/>
    <s v="BASE DE DATOS"/>
    <m/>
  </r>
  <r>
    <s v="20"/>
    <x v="5"/>
    <s v="ENEGPP"/>
    <s v="16379117"/>
    <s v="16379117"/>
    <x v="4"/>
    <s v="Circuito 8"/>
    <s v="S"/>
    <n v="14.096"/>
    <n v="14.096"/>
    <n v="0"/>
    <n v="3015.6579999999999"/>
    <n v="3015.6579999999999"/>
    <n v="0"/>
    <n v="0"/>
    <n v="0"/>
    <m/>
    <m/>
    <x v="0"/>
    <s v="ENEGPP16379117Circuito 8HI"/>
    <s v="ENEL Green Power Per£ S.A."/>
    <x v="51"/>
    <x v="51"/>
    <s v="C.S. Rubi"/>
    <x v="216"/>
    <x v="6"/>
    <x v="6"/>
    <x v="303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3015.6579999999999"/>
    <n v="3.0156579999999997"/>
    <m/>
    <n v="1.1746666666666667"/>
    <n v="1.1746666666666667"/>
    <n v="7.6479999999999997"/>
    <n v="0"/>
    <n v="46"/>
    <s v="BASE DE DATOS"/>
    <m/>
  </r>
  <r>
    <s v="20"/>
    <x v="5"/>
    <s v="ENEGPP"/>
    <s v="16379117"/>
    <s v="16379117"/>
    <x v="4"/>
    <s v="Circuito 9"/>
    <s v="S"/>
    <n v="17.62"/>
    <n v="17.62"/>
    <n v="0"/>
    <n v="3769.5720000000001"/>
    <n v="3769.5720000000001"/>
    <n v="0"/>
    <n v="0"/>
    <n v="0"/>
    <m/>
    <m/>
    <x v="0"/>
    <s v="ENEGPP16379117Circuito 9HI"/>
    <s v="ENEL Green Power Per£ S.A."/>
    <x v="51"/>
    <x v="51"/>
    <s v="C.S. Rubi"/>
    <x v="216"/>
    <x v="6"/>
    <x v="6"/>
    <x v="304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3769.5720000000001"/>
    <n v="3.7695720000000001"/>
    <m/>
    <n v="1.4683333333333335"/>
    <n v="1.4683333333333335"/>
    <n v="7.6479999999999997"/>
    <n v="0"/>
    <n v="46"/>
    <s v="BASE DE DATOS"/>
    <m/>
  </r>
  <r>
    <s v="20"/>
    <x v="5"/>
    <s v="ENEGPP"/>
    <s v="16379117"/>
    <s v="16379117"/>
    <x v="4"/>
    <s v="Circuito 10"/>
    <s v="S"/>
    <n v="14.096"/>
    <n v="14.096"/>
    <n v="0"/>
    <n v="3015.6579999999999"/>
    <n v="3015.6579999999999"/>
    <n v="0"/>
    <n v="0"/>
    <n v="0"/>
    <m/>
    <m/>
    <x v="0"/>
    <s v="ENEGPP16379117Circuito 10HI"/>
    <s v="ENEL Green Power Per£ S.A."/>
    <x v="51"/>
    <x v="51"/>
    <s v="C.S. Rubi"/>
    <x v="216"/>
    <x v="6"/>
    <x v="6"/>
    <x v="305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3015.6579999999999"/>
    <n v="3.0156579999999997"/>
    <m/>
    <n v="1.1746666666666667"/>
    <n v="1.1746666666666667"/>
    <n v="7.6479999999999997"/>
    <n v="0"/>
    <n v="46"/>
    <s v="BASE DE DATOS"/>
    <m/>
  </r>
  <r>
    <s v="20"/>
    <x v="5"/>
    <s v="ENEGPP"/>
    <s v="17360815"/>
    <s v="17360815"/>
    <x v="4"/>
    <s v="Circuito 1"/>
    <s v="S"/>
    <n v="15.75"/>
    <n v="15.75"/>
    <n v="1792.739"/>
    <n v="5066.9110000000001"/>
    <n v="6859.6509999999998"/>
    <n v="0"/>
    <n v="0"/>
    <n v="0"/>
    <m/>
    <m/>
    <x v="0"/>
    <s v="ENEGPP17360815Circuito 1HI"/>
    <s v="ENEL Green Power Per£ S.A."/>
    <x v="51"/>
    <x v="51"/>
    <s v="C.E. Wayra"/>
    <x v="217"/>
    <x v="7"/>
    <x v="7"/>
    <x v="296"/>
    <x v="4"/>
    <s v="Instalado"/>
    <s v="Operativo"/>
    <s v="Generadora"/>
    <x v="0"/>
    <x v="1"/>
    <x v="1"/>
    <x v="0"/>
    <s v="Privado"/>
    <s v="ICA"/>
    <s v="ICA"/>
    <s v="NAZCA"/>
    <s v="MARCONA"/>
    <n v="0"/>
    <x v="10"/>
    <n v="0"/>
    <x v="1"/>
    <s v="CUARTA"/>
    <x v="0"/>
    <x v="0"/>
    <n v="6859.6509999999998"/>
    <n v="6.8596509999999995"/>
    <m/>
    <n v="1.3125"/>
    <n v="1.3125"/>
    <n v="7.6479999999999997"/>
    <n v="-1.0000000002037268E-3"/>
    <n v="46"/>
    <s v="BASE DE DATOS"/>
    <m/>
  </r>
  <r>
    <s v="20"/>
    <x v="5"/>
    <s v="ENEGPP"/>
    <s v="17360815"/>
    <s v="17360815"/>
    <x v="4"/>
    <s v="Circuito 2"/>
    <s v="S"/>
    <n v="18.899999999999999"/>
    <n v="18.899999999999999"/>
    <n v="2151.2869999999998"/>
    <n v="6080.2939999999999"/>
    <n v="8231.5810000000001"/>
    <n v="0"/>
    <n v="0"/>
    <n v="0"/>
    <m/>
    <m/>
    <x v="0"/>
    <s v="ENEGPP17360815Circuito 2HI"/>
    <s v="ENEL Green Power Per£ S.A."/>
    <x v="51"/>
    <x v="51"/>
    <s v="C.E. Wayra"/>
    <x v="217"/>
    <x v="7"/>
    <x v="7"/>
    <x v="297"/>
    <x v="4"/>
    <s v="Instalado"/>
    <s v="Operativo"/>
    <s v="Generadora"/>
    <x v="0"/>
    <x v="1"/>
    <x v="1"/>
    <x v="0"/>
    <s v="Privado"/>
    <s v="ICA"/>
    <s v="ICA"/>
    <s v="NAZCA"/>
    <s v="MARCONA"/>
    <n v="0"/>
    <x v="10"/>
    <n v="0"/>
    <x v="1"/>
    <s v="CUARTA"/>
    <x v="0"/>
    <x v="0"/>
    <n v="8231.5810000000001"/>
    <n v="8.2315810000000003"/>
    <m/>
    <n v="1.575"/>
    <n v="1.575"/>
    <n v="7.6479999999999997"/>
    <n v="0"/>
    <n v="46"/>
    <s v="BASE DE DATOS"/>
    <m/>
  </r>
  <r>
    <s v="20"/>
    <x v="5"/>
    <s v="ENEGPP"/>
    <s v="17360815"/>
    <s v="17360815"/>
    <x v="4"/>
    <s v="Circuito 3"/>
    <s v="S"/>
    <n v="18.899999999999999"/>
    <n v="18.899999999999999"/>
    <n v="2151.2869999999998"/>
    <n v="6080.2939999999999"/>
    <n v="8231.5810000000001"/>
    <n v="0"/>
    <n v="0"/>
    <n v="0"/>
    <m/>
    <m/>
    <x v="0"/>
    <s v="ENEGPP17360815Circuito 3HI"/>
    <s v="ENEL Green Power Per£ S.A."/>
    <x v="51"/>
    <x v="51"/>
    <s v="C.E. Wayra"/>
    <x v="217"/>
    <x v="7"/>
    <x v="7"/>
    <x v="298"/>
    <x v="4"/>
    <s v="Instalado"/>
    <s v="Operativo"/>
    <s v="Generadora"/>
    <x v="0"/>
    <x v="1"/>
    <x v="1"/>
    <x v="0"/>
    <s v="Privado"/>
    <s v="ICA"/>
    <s v="ICA"/>
    <s v="NAZCA"/>
    <s v="MARCONA"/>
    <n v="0"/>
    <x v="10"/>
    <n v="0"/>
    <x v="1"/>
    <s v="CUARTA"/>
    <x v="0"/>
    <x v="0"/>
    <n v="8231.5810000000001"/>
    <n v="8.2315810000000003"/>
    <m/>
    <n v="1.575"/>
    <n v="1.575"/>
    <n v="7.6479999999999997"/>
    <n v="0"/>
    <n v="46"/>
    <s v="BASE DE DATOS"/>
    <m/>
  </r>
  <r>
    <s v="20"/>
    <x v="5"/>
    <s v="ENEGPP"/>
    <s v="17360815"/>
    <s v="17360815"/>
    <x v="4"/>
    <s v="Circuito 4"/>
    <s v="S"/>
    <n v="18.899999999999999"/>
    <n v="18.899999999999999"/>
    <n v="2151.2869999999998"/>
    <n v="6080.2939999999999"/>
    <n v="8231.5810000000001"/>
    <n v="0"/>
    <n v="0"/>
    <n v="0"/>
    <m/>
    <m/>
    <x v="0"/>
    <s v="ENEGPP17360815Circuito 4HI"/>
    <s v="ENEL Green Power Per£ S.A."/>
    <x v="51"/>
    <x v="51"/>
    <s v="C.E. Wayra"/>
    <x v="217"/>
    <x v="7"/>
    <x v="7"/>
    <x v="299"/>
    <x v="4"/>
    <s v="Instalado"/>
    <s v="Operativo"/>
    <s v="Generadora"/>
    <x v="0"/>
    <x v="1"/>
    <x v="1"/>
    <x v="0"/>
    <s v="Privado"/>
    <s v="ICA"/>
    <s v="ICA"/>
    <s v="NAZCA"/>
    <s v="MARCONA"/>
    <n v="0"/>
    <x v="10"/>
    <n v="0"/>
    <x v="1"/>
    <s v="CUARTA"/>
    <x v="0"/>
    <x v="0"/>
    <n v="8231.5810000000001"/>
    <n v="8.2315810000000003"/>
    <m/>
    <n v="1.575"/>
    <n v="1.575"/>
    <n v="7.6479999999999997"/>
    <n v="0"/>
    <n v="46"/>
    <s v="BASE DE DATOS"/>
    <m/>
  </r>
  <r>
    <s v="20"/>
    <x v="5"/>
    <s v="ENEGPP"/>
    <s v="17360815"/>
    <s v="17360815"/>
    <x v="4"/>
    <s v="Circuito 5"/>
    <s v="S"/>
    <n v="22.05"/>
    <n v="22.05"/>
    <n v="2509.835"/>
    <n v="7093.6760000000004"/>
    <n v="9603.5110000000004"/>
    <n v="0"/>
    <n v="0"/>
    <n v="0"/>
    <m/>
    <m/>
    <x v="0"/>
    <s v="ENEGPP17360815Circuito 5HI"/>
    <s v="ENEL Green Power Per£ S.A."/>
    <x v="51"/>
    <x v="51"/>
    <s v="C.E. Wayra"/>
    <x v="217"/>
    <x v="7"/>
    <x v="7"/>
    <x v="300"/>
    <x v="4"/>
    <s v="Instalado"/>
    <s v="Operativo"/>
    <s v="Generadora"/>
    <x v="0"/>
    <x v="1"/>
    <x v="1"/>
    <x v="0"/>
    <s v="Privado"/>
    <s v="ICA"/>
    <s v="ICA"/>
    <s v="NAZCA"/>
    <s v="MARCONA"/>
    <n v="0"/>
    <x v="10"/>
    <n v="0"/>
    <x v="1"/>
    <s v="CUARTA"/>
    <x v="0"/>
    <x v="0"/>
    <n v="9603.5110000000004"/>
    <n v="9.603511000000001"/>
    <m/>
    <n v="1.8375000000000001"/>
    <n v="1.8375000000000001"/>
    <n v="7.6479999999999997"/>
    <n v="0"/>
    <n v="46"/>
    <s v="BASE DE DATOS"/>
    <m/>
  </r>
  <r>
    <s v="20"/>
    <x v="5"/>
    <s v="ENEGPP"/>
    <s v="17360815"/>
    <s v="17360815"/>
    <x v="4"/>
    <s v="Circuito 6"/>
    <s v="S"/>
    <n v="15.75"/>
    <n v="15.75"/>
    <n v="1792.739"/>
    <n v="5066.9110000000001"/>
    <n v="6859.6509999999998"/>
    <n v="0"/>
    <n v="0"/>
    <n v="0"/>
    <m/>
    <m/>
    <x v="0"/>
    <s v="ENEGPP17360815Circuito 6HI"/>
    <s v="ENEL Green Power Per£ S.A."/>
    <x v="51"/>
    <x v="51"/>
    <s v="C.E. Wayra"/>
    <x v="217"/>
    <x v="7"/>
    <x v="7"/>
    <x v="301"/>
    <x v="4"/>
    <s v="Instalado"/>
    <s v="Operativo"/>
    <s v="Generadora"/>
    <x v="0"/>
    <x v="1"/>
    <x v="1"/>
    <x v="0"/>
    <s v="Privado"/>
    <s v="ICA"/>
    <s v="ICA"/>
    <s v="NAZCA"/>
    <s v="MARCONA"/>
    <n v="0"/>
    <x v="10"/>
    <n v="0"/>
    <x v="1"/>
    <s v="CUARTA"/>
    <x v="0"/>
    <x v="0"/>
    <n v="6859.6509999999998"/>
    <n v="6.8596509999999995"/>
    <m/>
    <n v="1.3125"/>
    <n v="1.3125"/>
    <n v="7.6479999999999997"/>
    <n v="-1.0000000002037268E-3"/>
    <n v="46"/>
    <s v="BASE DE DATOS"/>
    <m/>
  </r>
  <r>
    <s v="20"/>
    <x v="5"/>
    <s v="ENEGPP"/>
    <s v="17360815"/>
    <s v="17360815"/>
    <x v="4"/>
    <s v="Circuito 7"/>
    <s v="S"/>
    <n v="22.05"/>
    <n v="22.05"/>
    <n v="2509.835"/>
    <n v="7093.6760000000004"/>
    <n v="9603.5110000000004"/>
    <n v="0"/>
    <n v="0"/>
    <n v="0"/>
    <m/>
    <m/>
    <x v="0"/>
    <s v="ENEGPP17360815Circuito 7HI"/>
    <s v="ENEL Green Power Per£ S.A."/>
    <x v="51"/>
    <x v="51"/>
    <s v="C.E. Wayra"/>
    <x v="217"/>
    <x v="7"/>
    <x v="7"/>
    <x v="302"/>
    <x v="4"/>
    <s v="Instalado"/>
    <s v="Operativo"/>
    <s v="Generadora"/>
    <x v="0"/>
    <x v="1"/>
    <x v="1"/>
    <x v="0"/>
    <s v="Privado"/>
    <s v="ICA"/>
    <s v="ICA"/>
    <s v="NAZCA"/>
    <s v="MARCONA"/>
    <n v="0"/>
    <x v="10"/>
    <n v="0"/>
    <x v="1"/>
    <s v="CUARTA"/>
    <x v="0"/>
    <x v="0"/>
    <n v="9603.5110000000004"/>
    <n v="9.603511000000001"/>
    <m/>
    <n v="1.8375000000000001"/>
    <n v="1.8375000000000001"/>
    <n v="7.6479999999999997"/>
    <n v="0"/>
    <n v="46"/>
    <s v="BASE DE DATOS"/>
    <m/>
  </r>
  <r>
    <s v="20"/>
    <x v="6"/>
    <s v="ENEGPP"/>
    <s v="16379117"/>
    <s v="16379117"/>
    <x v="4"/>
    <s v="Circuito 1"/>
    <s v="S"/>
    <n v="14.096"/>
    <n v="14.096"/>
    <n v="0"/>
    <n v="3260.471"/>
    <n v="3260.471"/>
    <n v="0"/>
    <n v="0"/>
    <n v="0"/>
    <m/>
    <m/>
    <x v="0"/>
    <s v="ENEGPP16379117Circuito 1HI"/>
    <s v="ENEL Green Power Per£ S.A."/>
    <x v="51"/>
    <x v="51"/>
    <s v="C.S. Rubi"/>
    <x v="216"/>
    <x v="6"/>
    <x v="6"/>
    <x v="296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3260.471"/>
    <n v="3.2604709999999999"/>
    <m/>
    <n v="1.1746666666666667"/>
    <n v="1.1746666666666667"/>
    <n v="7.6479999999999997"/>
    <n v="0"/>
    <n v="46"/>
    <s v="BASE DE DATOS"/>
    <m/>
  </r>
  <r>
    <s v="20"/>
    <x v="6"/>
    <s v="ENEGPP"/>
    <s v="16379117"/>
    <s v="16379117"/>
    <x v="4"/>
    <s v="Circuito 2"/>
    <s v="S"/>
    <n v="14.096"/>
    <n v="14.096"/>
    <n v="0"/>
    <n v="3270.7139999999999"/>
    <n v="3270.7139999999999"/>
    <n v="0"/>
    <n v="0"/>
    <n v="0"/>
    <m/>
    <m/>
    <x v="0"/>
    <s v="ENEGPP16379117Circuito 2HI"/>
    <s v="ENEL Green Power Per£ S.A."/>
    <x v="51"/>
    <x v="51"/>
    <s v="C.S. Rubi"/>
    <x v="216"/>
    <x v="6"/>
    <x v="6"/>
    <x v="297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3270.7139999999999"/>
    <n v="3.2707139999999999"/>
    <m/>
    <n v="1.1746666666666667"/>
    <n v="1.1746666666666667"/>
    <n v="7.6479999999999997"/>
    <n v="0"/>
    <n v="46"/>
    <s v="BASE DE DATOS"/>
    <m/>
  </r>
  <r>
    <s v="20"/>
    <x v="6"/>
    <s v="ENEGPP"/>
    <s v="16379117"/>
    <s v="16379117"/>
    <x v="4"/>
    <s v="Circuito 3"/>
    <s v="S"/>
    <n v="14.096"/>
    <n v="14.096"/>
    <n v="0"/>
    <n v="3253.9009999999998"/>
    <n v="3253.9009999999998"/>
    <n v="0"/>
    <n v="0"/>
    <n v="0"/>
    <m/>
    <m/>
    <x v="0"/>
    <s v="ENEGPP16379117Circuito 3HI"/>
    <s v="ENEL Green Power Per£ S.A."/>
    <x v="51"/>
    <x v="51"/>
    <s v="C.S. Rubi"/>
    <x v="216"/>
    <x v="6"/>
    <x v="6"/>
    <x v="298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3253.9009999999998"/>
    <n v="3.2539009999999999"/>
    <m/>
    <n v="1.1746666666666667"/>
    <n v="1.1746666666666667"/>
    <n v="7.6479999999999997"/>
    <n v="0"/>
    <n v="46"/>
    <s v="BASE DE DATOS"/>
    <m/>
  </r>
  <r>
    <s v="20"/>
    <x v="6"/>
    <s v="ENEGPP"/>
    <s v="16379117"/>
    <s v="16379117"/>
    <x v="4"/>
    <s v="Circuito 4"/>
    <s v="S"/>
    <n v="14.096"/>
    <n v="14.096"/>
    <n v="0"/>
    <n v="3300.9009999999998"/>
    <n v="3300.9009999999998"/>
    <n v="0"/>
    <n v="0"/>
    <n v="0"/>
    <m/>
    <m/>
    <x v="0"/>
    <s v="ENEGPP16379117Circuito 4HI"/>
    <s v="ENEL Green Power Per£ S.A."/>
    <x v="51"/>
    <x v="51"/>
    <s v="C.S. Rubi"/>
    <x v="216"/>
    <x v="6"/>
    <x v="6"/>
    <x v="299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3300.9009999999998"/>
    <n v="3.3009009999999996"/>
    <m/>
    <n v="1.1746666666666667"/>
    <n v="1.1746666666666667"/>
    <n v="7.6479999999999997"/>
    <n v="0"/>
    <n v="46"/>
    <s v="BASE DE DATOS"/>
    <m/>
  </r>
  <r>
    <s v="20"/>
    <x v="6"/>
    <s v="ENEGPP"/>
    <s v="16379117"/>
    <s v="16379117"/>
    <x v="4"/>
    <s v="Circuito 5"/>
    <s v="S"/>
    <n v="14.096"/>
    <n v="14.096"/>
    <n v="0"/>
    <n v="3248.3870000000002"/>
    <n v="3248.3870000000002"/>
    <n v="0"/>
    <n v="0"/>
    <n v="0"/>
    <m/>
    <m/>
    <x v="0"/>
    <s v="ENEGPP16379117Circuito 5HI"/>
    <s v="ENEL Green Power Per£ S.A."/>
    <x v="51"/>
    <x v="51"/>
    <s v="C.S. Rubi"/>
    <x v="216"/>
    <x v="6"/>
    <x v="6"/>
    <x v="300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3248.3870000000002"/>
    <n v="3.2483870000000001"/>
    <m/>
    <n v="1.1746666666666667"/>
    <n v="1.1746666666666667"/>
    <n v="7.6479999999999997"/>
    <n v="0"/>
    <n v="46"/>
    <s v="BASE DE DATOS"/>
    <m/>
  </r>
  <r>
    <s v="20"/>
    <x v="6"/>
    <s v="ENEGPP"/>
    <s v="16379117"/>
    <s v="16379117"/>
    <x v="4"/>
    <s v="Circuito 6"/>
    <s v="S"/>
    <n v="14.096"/>
    <n v="14.096"/>
    <n v="0"/>
    <n v="3395.2510000000002"/>
    <n v="3395.2510000000002"/>
    <n v="0"/>
    <n v="0"/>
    <n v="0"/>
    <m/>
    <m/>
    <x v="0"/>
    <s v="ENEGPP16379117Circuito 6HI"/>
    <s v="ENEL Green Power Per£ S.A."/>
    <x v="51"/>
    <x v="51"/>
    <s v="C.S. Rubi"/>
    <x v="216"/>
    <x v="6"/>
    <x v="6"/>
    <x v="301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3395.2510000000002"/>
    <n v="3.395251"/>
    <m/>
    <n v="1.1746666666666667"/>
    <n v="1.1746666666666667"/>
    <n v="7.6479999999999997"/>
    <n v="0"/>
    <n v="46"/>
    <s v="BASE DE DATOS"/>
    <m/>
  </r>
  <r>
    <s v="20"/>
    <x v="6"/>
    <s v="ENEGPP"/>
    <s v="16379117"/>
    <s v="16379117"/>
    <x v="4"/>
    <s v="Circuito 7"/>
    <s v="S"/>
    <n v="14.096"/>
    <n v="14.096"/>
    <n v="0"/>
    <n v="3332.777"/>
    <n v="3332.777"/>
    <n v="0"/>
    <n v="0"/>
    <n v="0"/>
    <m/>
    <m/>
    <x v="0"/>
    <s v="ENEGPP16379117Circuito 7HI"/>
    <s v="ENEL Green Power Per£ S.A."/>
    <x v="51"/>
    <x v="51"/>
    <s v="C.S. Rubi"/>
    <x v="216"/>
    <x v="6"/>
    <x v="6"/>
    <x v="302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3332.777"/>
    <n v="3.3327770000000001"/>
    <m/>
    <n v="1.1746666666666667"/>
    <n v="1.1746666666666667"/>
    <n v="7.6479999999999997"/>
    <n v="0"/>
    <n v="46"/>
    <s v="BASE DE DATOS"/>
    <m/>
  </r>
  <r>
    <s v="20"/>
    <x v="6"/>
    <s v="ENEGPP"/>
    <s v="16379117"/>
    <s v="16379117"/>
    <x v="4"/>
    <s v="Circuito 8"/>
    <s v="S"/>
    <n v="14.096"/>
    <n v="14.096"/>
    <n v="0"/>
    <n v="3364.48"/>
    <n v="3364.48"/>
    <n v="0"/>
    <n v="0"/>
    <n v="0"/>
    <m/>
    <m/>
    <x v="0"/>
    <s v="ENEGPP16379117Circuito 8HI"/>
    <s v="ENEL Green Power Per£ S.A."/>
    <x v="51"/>
    <x v="51"/>
    <s v="C.S. Rubi"/>
    <x v="216"/>
    <x v="6"/>
    <x v="6"/>
    <x v="303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3364.48"/>
    <n v="3.3644799999999999"/>
    <m/>
    <n v="1.1746666666666667"/>
    <n v="1.1746666666666667"/>
    <n v="7.6479999999999997"/>
    <n v="0"/>
    <n v="46"/>
    <s v="BASE DE DATOS"/>
    <m/>
  </r>
  <r>
    <s v="20"/>
    <x v="6"/>
    <s v="ENEGPP"/>
    <s v="16379117"/>
    <s v="16379117"/>
    <x v="4"/>
    <s v="Circuito 9"/>
    <s v="S"/>
    <n v="17.62"/>
    <n v="17.62"/>
    <n v="0"/>
    <n v="4143.67"/>
    <n v="4143.67"/>
    <n v="0"/>
    <n v="0"/>
    <n v="0"/>
    <m/>
    <m/>
    <x v="0"/>
    <s v="ENEGPP16379117Circuito 9HI"/>
    <s v="ENEL Green Power Per£ S.A."/>
    <x v="51"/>
    <x v="51"/>
    <s v="C.S. Rubi"/>
    <x v="216"/>
    <x v="6"/>
    <x v="6"/>
    <x v="304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4143.67"/>
    <n v="4.1436700000000002"/>
    <m/>
    <n v="1.4683333333333335"/>
    <n v="1.4683333333333335"/>
    <n v="7.6479999999999997"/>
    <n v="0"/>
    <n v="46"/>
    <s v="BASE DE DATOS"/>
    <m/>
  </r>
  <r>
    <s v="20"/>
    <x v="6"/>
    <s v="ENEGPP"/>
    <s v="16379117"/>
    <s v="16379117"/>
    <x v="4"/>
    <s v="Circuito 10"/>
    <s v="S"/>
    <n v="14.096"/>
    <n v="14.096"/>
    <n v="0"/>
    <n v="3432.163"/>
    <n v="3432.163"/>
    <n v="0"/>
    <n v="0"/>
    <n v="0"/>
    <m/>
    <m/>
    <x v="0"/>
    <s v="ENEGPP16379117Circuito 10HI"/>
    <s v="ENEL Green Power Per£ S.A."/>
    <x v="51"/>
    <x v="51"/>
    <s v="C.S. Rubi"/>
    <x v="216"/>
    <x v="6"/>
    <x v="6"/>
    <x v="305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3432.163"/>
    <n v="3.4321630000000001"/>
    <m/>
    <n v="1.1746666666666667"/>
    <n v="1.1746666666666667"/>
    <n v="7.6479999999999997"/>
    <n v="0"/>
    <n v="46"/>
    <s v="BASE DE DATOS"/>
    <m/>
  </r>
  <r>
    <s v="20"/>
    <x v="6"/>
    <s v="ENEGPP"/>
    <s v="17360815"/>
    <s v="17360815"/>
    <x v="4"/>
    <s v="Circuito 1"/>
    <s v="S"/>
    <n v="15.75"/>
    <n v="15.75"/>
    <n v="1910.8579999999999"/>
    <n v="5313.3130000000001"/>
    <n v="7224.1710000000003"/>
    <n v="0"/>
    <n v="0"/>
    <n v="0"/>
    <m/>
    <m/>
    <x v="0"/>
    <s v="ENEGPP17360815Circuito 1HI"/>
    <s v="ENEL Green Power Per£ S.A."/>
    <x v="51"/>
    <x v="51"/>
    <s v="C.E. Wayra"/>
    <x v="217"/>
    <x v="7"/>
    <x v="7"/>
    <x v="296"/>
    <x v="4"/>
    <s v="Instalado"/>
    <s v="Operativo"/>
    <s v="Generadora"/>
    <x v="0"/>
    <x v="1"/>
    <x v="1"/>
    <x v="0"/>
    <s v="Privado"/>
    <s v="ICA"/>
    <s v="ICA"/>
    <s v="NAZCA"/>
    <s v="MARCONA"/>
    <n v="0"/>
    <x v="10"/>
    <n v="0"/>
    <x v="1"/>
    <s v="CUARTA"/>
    <x v="0"/>
    <x v="0"/>
    <n v="7224.1710000000003"/>
    <n v="7.2241710000000001"/>
    <m/>
    <n v="1.3125"/>
    <n v="1.3125"/>
    <n v="7.6479999999999997"/>
    <n v="0"/>
    <n v="46"/>
    <s v="BASE DE DATOS"/>
    <m/>
  </r>
  <r>
    <s v="20"/>
    <x v="6"/>
    <s v="ENEGPP"/>
    <s v="17360815"/>
    <s v="17360815"/>
    <x v="4"/>
    <s v="Circuito 2"/>
    <s v="S"/>
    <n v="18.899999999999999"/>
    <n v="18.899999999999999"/>
    <n v="2190.6889999999999"/>
    <n v="6008.2950000000001"/>
    <n v="8198.9840000000004"/>
    <n v="0"/>
    <n v="0"/>
    <n v="0"/>
    <m/>
    <m/>
    <x v="0"/>
    <s v="ENEGPP17360815Circuito 2HI"/>
    <s v="ENEL Green Power Per£ S.A."/>
    <x v="51"/>
    <x v="51"/>
    <s v="C.E. Wayra"/>
    <x v="217"/>
    <x v="7"/>
    <x v="7"/>
    <x v="297"/>
    <x v="4"/>
    <s v="Instalado"/>
    <s v="Operativo"/>
    <s v="Generadora"/>
    <x v="0"/>
    <x v="1"/>
    <x v="1"/>
    <x v="0"/>
    <s v="Privado"/>
    <s v="ICA"/>
    <s v="ICA"/>
    <s v="NAZCA"/>
    <s v="MARCONA"/>
    <n v="0"/>
    <x v="10"/>
    <n v="0"/>
    <x v="1"/>
    <s v="CUARTA"/>
    <x v="0"/>
    <x v="0"/>
    <n v="8198.9840000000004"/>
    <n v="8.1989840000000012"/>
    <m/>
    <n v="1.575"/>
    <n v="1.575"/>
    <n v="7.6479999999999997"/>
    <n v="0"/>
    <n v="46"/>
    <s v="BASE DE DATOS"/>
    <m/>
  </r>
  <r>
    <s v="20"/>
    <x v="6"/>
    <s v="ENEGPP"/>
    <s v="17360815"/>
    <s v="17360815"/>
    <x v="4"/>
    <s v="Circuito 3"/>
    <s v="S"/>
    <n v="18.899999999999999"/>
    <n v="18.899999999999999"/>
    <n v="2099.8519999999999"/>
    <n v="6393.2089999999998"/>
    <n v="8493.0609999999997"/>
    <n v="0"/>
    <n v="0"/>
    <n v="0"/>
    <m/>
    <m/>
    <x v="0"/>
    <s v="ENEGPP17360815Circuito 3HI"/>
    <s v="ENEL Green Power Per£ S.A."/>
    <x v="51"/>
    <x v="51"/>
    <s v="C.E. Wayra"/>
    <x v="217"/>
    <x v="7"/>
    <x v="7"/>
    <x v="298"/>
    <x v="4"/>
    <s v="Instalado"/>
    <s v="Operativo"/>
    <s v="Generadora"/>
    <x v="0"/>
    <x v="1"/>
    <x v="1"/>
    <x v="0"/>
    <s v="Privado"/>
    <s v="ICA"/>
    <s v="ICA"/>
    <s v="NAZCA"/>
    <s v="MARCONA"/>
    <n v="0"/>
    <x v="10"/>
    <n v="0"/>
    <x v="1"/>
    <s v="CUARTA"/>
    <x v="0"/>
    <x v="0"/>
    <n v="8493.0609999999997"/>
    <n v="8.4930609999999991"/>
    <m/>
    <n v="1.575"/>
    <n v="1.575"/>
    <n v="7.6479999999999997"/>
    <n v="0"/>
    <n v="46"/>
    <s v="BASE DE DATOS"/>
    <m/>
  </r>
  <r>
    <s v="20"/>
    <x v="6"/>
    <s v="ENEGPP"/>
    <s v="17360815"/>
    <s v="17360815"/>
    <x v="4"/>
    <s v="Circuito 4"/>
    <s v="S"/>
    <n v="18.899999999999999"/>
    <n v="18.899999999999999"/>
    <n v="2281.9490000000001"/>
    <n v="6397.6959999999999"/>
    <n v="8679.6450000000004"/>
    <n v="0"/>
    <n v="0"/>
    <n v="0"/>
    <m/>
    <m/>
    <x v="0"/>
    <s v="ENEGPP17360815Circuito 4HI"/>
    <s v="ENEL Green Power Per£ S.A."/>
    <x v="51"/>
    <x v="51"/>
    <s v="C.E. Wayra"/>
    <x v="217"/>
    <x v="7"/>
    <x v="7"/>
    <x v="299"/>
    <x v="4"/>
    <s v="Instalado"/>
    <s v="Operativo"/>
    <s v="Generadora"/>
    <x v="0"/>
    <x v="1"/>
    <x v="1"/>
    <x v="0"/>
    <s v="Privado"/>
    <s v="ICA"/>
    <s v="ICA"/>
    <s v="NAZCA"/>
    <s v="MARCONA"/>
    <n v="0"/>
    <x v="10"/>
    <n v="0"/>
    <x v="1"/>
    <s v="CUARTA"/>
    <x v="0"/>
    <x v="0"/>
    <n v="8679.6450000000004"/>
    <n v="8.6796450000000007"/>
    <m/>
    <n v="1.575"/>
    <n v="1.575"/>
    <n v="7.6479999999999997"/>
    <n v="0"/>
    <n v="46"/>
    <s v="BASE DE DATOS"/>
    <m/>
  </r>
  <r>
    <s v="20"/>
    <x v="6"/>
    <s v="ENEGPP"/>
    <s v="17360815"/>
    <s v="17360815"/>
    <x v="4"/>
    <s v="Circuito 5"/>
    <s v="S"/>
    <n v="22.05"/>
    <n v="22.05"/>
    <n v="2719.2130000000002"/>
    <n v="7820.6229999999996"/>
    <n v="10539.835999999999"/>
    <n v="0"/>
    <n v="0"/>
    <n v="0"/>
    <m/>
    <m/>
    <x v="0"/>
    <s v="ENEGPP17360815Circuito 5HI"/>
    <s v="ENEL Green Power Per£ S.A."/>
    <x v="51"/>
    <x v="51"/>
    <s v="C.E. Wayra"/>
    <x v="217"/>
    <x v="7"/>
    <x v="7"/>
    <x v="300"/>
    <x v="4"/>
    <s v="Instalado"/>
    <s v="Operativo"/>
    <s v="Generadora"/>
    <x v="0"/>
    <x v="1"/>
    <x v="1"/>
    <x v="0"/>
    <s v="Privado"/>
    <s v="ICA"/>
    <s v="ICA"/>
    <s v="NAZCA"/>
    <s v="MARCONA"/>
    <n v="0"/>
    <x v="10"/>
    <n v="0"/>
    <x v="1"/>
    <s v="CUARTA"/>
    <x v="0"/>
    <x v="0"/>
    <n v="10539.835999999999"/>
    <n v="10.539835999999999"/>
    <m/>
    <n v="1.8375000000000001"/>
    <n v="1.8375000000000001"/>
    <n v="7.6479999999999997"/>
    <n v="0"/>
    <n v="46"/>
    <s v="BASE DE DATOS"/>
    <m/>
  </r>
  <r>
    <s v="20"/>
    <x v="6"/>
    <s v="ENEGPP"/>
    <s v="17360815"/>
    <s v="17360815"/>
    <x v="4"/>
    <s v="Circuito 6"/>
    <s v="S"/>
    <n v="15.75"/>
    <n v="15.75"/>
    <n v="1818.422"/>
    <n v="5463.625"/>
    <n v="7282.0469999999996"/>
    <n v="0"/>
    <n v="0"/>
    <n v="0"/>
    <m/>
    <m/>
    <x v="0"/>
    <s v="ENEGPP17360815Circuito 6HI"/>
    <s v="ENEL Green Power Per£ S.A."/>
    <x v="51"/>
    <x v="51"/>
    <s v="C.E. Wayra"/>
    <x v="217"/>
    <x v="7"/>
    <x v="7"/>
    <x v="301"/>
    <x v="4"/>
    <s v="Instalado"/>
    <s v="Operativo"/>
    <s v="Generadora"/>
    <x v="0"/>
    <x v="1"/>
    <x v="1"/>
    <x v="0"/>
    <s v="Privado"/>
    <s v="ICA"/>
    <s v="ICA"/>
    <s v="NAZCA"/>
    <s v="MARCONA"/>
    <n v="0"/>
    <x v="10"/>
    <n v="0"/>
    <x v="1"/>
    <s v="CUARTA"/>
    <x v="0"/>
    <x v="0"/>
    <n v="7282.0469999999996"/>
    <n v="7.2820469999999995"/>
    <m/>
    <n v="1.3125"/>
    <n v="1.3125"/>
    <n v="7.6479999999999997"/>
    <n v="9.0949470177292824E-13"/>
    <n v="46"/>
    <s v="BASE DE DATOS"/>
    <m/>
  </r>
  <r>
    <s v="20"/>
    <x v="6"/>
    <s v="ENEGPP"/>
    <s v="17360815"/>
    <s v="17360815"/>
    <x v="4"/>
    <s v="Circuito 7"/>
    <s v="S"/>
    <n v="22.05"/>
    <n v="22.05"/>
    <n v="2781.4070000000002"/>
    <n v="8111.634"/>
    <n v="10893.040999999999"/>
    <n v="0"/>
    <n v="0"/>
    <n v="0"/>
    <m/>
    <m/>
    <x v="0"/>
    <s v="ENEGPP17360815Circuito 7HI"/>
    <s v="ENEL Green Power Per£ S.A."/>
    <x v="51"/>
    <x v="51"/>
    <s v="C.E. Wayra"/>
    <x v="217"/>
    <x v="7"/>
    <x v="7"/>
    <x v="302"/>
    <x v="4"/>
    <s v="Instalado"/>
    <s v="Operativo"/>
    <s v="Generadora"/>
    <x v="0"/>
    <x v="1"/>
    <x v="1"/>
    <x v="0"/>
    <s v="Privado"/>
    <s v="ICA"/>
    <s v="ICA"/>
    <s v="NAZCA"/>
    <s v="MARCONA"/>
    <n v="0"/>
    <x v="10"/>
    <n v="0"/>
    <x v="1"/>
    <s v="CUARTA"/>
    <x v="0"/>
    <x v="0"/>
    <n v="10893.040999999999"/>
    <n v="10.893040999999998"/>
    <m/>
    <n v="1.8375000000000001"/>
    <n v="1.8375000000000001"/>
    <n v="7.6479999999999997"/>
    <n v="1.8189894035458565E-12"/>
    <n v="46"/>
    <s v="BASE DE DATOS"/>
    <m/>
  </r>
  <r>
    <s v="20"/>
    <x v="7"/>
    <s v="ENEGPP"/>
    <s v="16379117"/>
    <s v="16379117"/>
    <x v="4"/>
    <s v="Circuito 1"/>
    <s v="S"/>
    <n v="14.096"/>
    <n v="14.096"/>
    <n v="5.0000000000000001E-3"/>
    <n v="3506.2640000000001"/>
    <n v="3506.2689999999998"/>
    <n v="0"/>
    <n v="0"/>
    <n v="0"/>
    <m/>
    <m/>
    <x v="0"/>
    <s v="ENEGPP16379117Circuito 1HI"/>
    <s v="ENEL Green Power Per£ S.A."/>
    <x v="51"/>
    <x v="51"/>
    <s v="C.S. Rubi"/>
    <x v="216"/>
    <x v="6"/>
    <x v="6"/>
    <x v="296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3506.2689999999998"/>
    <n v="3.5062689999999996"/>
    <m/>
    <n v="1.1746666666666667"/>
    <n v="1.1746666666666667"/>
    <n v="7.6479999999999997"/>
    <n v="4.5474735088646412E-13"/>
    <n v="46"/>
    <s v="BASE DE DATOS"/>
    <m/>
  </r>
  <r>
    <s v="20"/>
    <x v="7"/>
    <s v="ENEGPP"/>
    <s v="16379117"/>
    <s v="16379117"/>
    <x v="4"/>
    <s v="Circuito 2"/>
    <s v="S"/>
    <n v="14.096"/>
    <n v="14.096"/>
    <n v="4.0000000000000001E-3"/>
    <n v="3472.1260000000002"/>
    <n v="3472.13"/>
    <n v="0"/>
    <n v="0"/>
    <n v="0"/>
    <m/>
    <m/>
    <x v="0"/>
    <s v="ENEGPP16379117Circuito 2HI"/>
    <s v="ENEL Green Power Per£ S.A."/>
    <x v="51"/>
    <x v="51"/>
    <s v="C.S. Rubi"/>
    <x v="216"/>
    <x v="6"/>
    <x v="6"/>
    <x v="297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3472.13"/>
    <n v="3.4721299999999999"/>
    <m/>
    <n v="1.1746666666666667"/>
    <n v="1.1746666666666667"/>
    <n v="7.6479999999999997"/>
    <n v="0"/>
    <n v="46"/>
    <s v="BASE DE DATOS"/>
    <m/>
  </r>
  <r>
    <s v="20"/>
    <x v="7"/>
    <s v="ENEGPP"/>
    <s v="16379117"/>
    <s v="16379117"/>
    <x v="4"/>
    <s v="Circuito 3"/>
    <s v="S"/>
    <n v="14.096"/>
    <n v="14.096"/>
    <n v="4.0000000000000001E-3"/>
    <n v="3467.8850000000002"/>
    <n v="3467.89"/>
    <n v="0"/>
    <n v="0"/>
    <n v="0"/>
    <m/>
    <m/>
    <x v="0"/>
    <s v="ENEGPP16379117Circuito 3HI"/>
    <s v="ENEL Green Power Per£ S.A."/>
    <x v="51"/>
    <x v="51"/>
    <s v="C.S. Rubi"/>
    <x v="216"/>
    <x v="6"/>
    <x v="6"/>
    <x v="298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3467.89"/>
    <n v="3.4678899999999997"/>
    <m/>
    <n v="1.1746666666666667"/>
    <n v="1.1746666666666667"/>
    <n v="7.6479999999999997"/>
    <n v="-9.9999999974897946E-4"/>
    <n v="46"/>
    <s v="BASE DE DATOS"/>
    <m/>
  </r>
  <r>
    <s v="20"/>
    <x v="7"/>
    <s v="ENEGPP"/>
    <s v="16379117"/>
    <s v="16379117"/>
    <x v="4"/>
    <s v="Circuito 4"/>
    <s v="S"/>
    <n v="14.096"/>
    <n v="14.096"/>
    <n v="0.24"/>
    <n v="3455.6889999999999"/>
    <n v="3455.9290000000001"/>
    <n v="0"/>
    <n v="0"/>
    <n v="0"/>
    <m/>
    <m/>
    <x v="0"/>
    <s v="ENEGPP16379117Circuito 4HI"/>
    <s v="ENEL Green Power Per£ S.A."/>
    <x v="51"/>
    <x v="51"/>
    <s v="C.S. Rubi"/>
    <x v="216"/>
    <x v="6"/>
    <x v="6"/>
    <x v="299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3455.9290000000001"/>
    <n v="3.4559290000000003"/>
    <m/>
    <n v="1.1746666666666667"/>
    <n v="1.1746666666666667"/>
    <n v="7.6479999999999997"/>
    <n v="-4.5474735088646412E-13"/>
    <n v="46"/>
    <s v="BASE DE DATOS"/>
    <m/>
  </r>
  <r>
    <s v="20"/>
    <x v="7"/>
    <s v="ENEGPP"/>
    <s v="16379117"/>
    <s v="16379117"/>
    <x v="4"/>
    <s v="Circuito 5"/>
    <s v="S"/>
    <n v="14.096"/>
    <n v="14.096"/>
    <n v="3.0000000000000001E-3"/>
    <n v="3486.7809999999999"/>
    <n v="3486.7849999999999"/>
    <n v="0"/>
    <n v="0"/>
    <n v="0"/>
    <m/>
    <m/>
    <x v="0"/>
    <s v="ENEGPP16379117Circuito 5HI"/>
    <s v="ENEL Green Power Per£ S.A."/>
    <x v="51"/>
    <x v="51"/>
    <s v="C.S. Rubi"/>
    <x v="216"/>
    <x v="6"/>
    <x v="6"/>
    <x v="300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3486.7849999999999"/>
    <n v="3.4867849999999998"/>
    <m/>
    <n v="1.1746666666666667"/>
    <n v="1.1746666666666667"/>
    <n v="7.6479999999999997"/>
    <n v="-9.9999999974897946E-4"/>
    <n v="46"/>
    <s v="BASE DE DATOS"/>
    <m/>
  </r>
  <r>
    <s v="20"/>
    <x v="7"/>
    <s v="ENEGPP"/>
    <s v="16379117"/>
    <s v="16379117"/>
    <x v="4"/>
    <s v="Circuito 6"/>
    <s v="S"/>
    <n v="14.096"/>
    <n v="14.096"/>
    <n v="0"/>
    <n v="3517.6149999999998"/>
    <n v="3517.6149999999998"/>
    <n v="0"/>
    <n v="0"/>
    <n v="0"/>
    <m/>
    <m/>
    <x v="0"/>
    <s v="ENEGPP16379117Circuito 6HI"/>
    <s v="ENEL Green Power Per£ S.A."/>
    <x v="51"/>
    <x v="51"/>
    <s v="C.S. Rubi"/>
    <x v="216"/>
    <x v="6"/>
    <x v="6"/>
    <x v="301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3517.6149999999998"/>
    <n v="3.5176149999999997"/>
    <m/>
    <n v="1.1746666666666667"/>
    <n v="1.1746666666666667"/>
    <n v="7.6479999999999997"/>
    <n v="0"/>
    <n v="46"/>
    <s v="BASE DE DATOS"/>
    <m/>
  </r>
  <r>
    <s v="20"/>
    <x v="7"/>
    <s v="ENEGPP"/>
    <s v="16379117"/>
    <s v="16379117"/>
    <x v="4"/>
    <s v="Circuito 7"/>
    <s v="S"/>
    <n v="14.096"/>
    <n v="14.096"/>
    <n v="0"/>
    <n v="3493.1979999999999"/>
    <n v="3493.1979999999999"/>
    <n v="0"/>
    <n v="0"/>
    <n v="0"/>
    <m/>
    <m/>
    <x v="0"/>
    <s v="ENEGPP16379117Circuito 7HI"/>
    <s v="ENEL Green Power Per£ S.A."/>
    <x v="51"/>
    <x v="51"/>
    <s v="C.S. Rubi"/>
    <x v="216"/>
    <x v="6"/>
    <x v="6"/>
    <x v="302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3493.1979999999999"/>
    <n v="3.493198"/>
    <m/>
    <n v="1.1746666666666667"/>
    <n v="1.1746666666666667"/>
    <n v="7.6479999999999997"/>
    <n v="0"/>
    <n v="46"/>
    <s v="BASE DE DATOS"/>
    <m/>
  </r>
  <r>
    <s v="20"/>
    <x v="7"/>
    <s v="ENEGPP"/>
    <s v="16379117"/>
    <s v="16379117"/>
    <x v="4"/>
    <s v="Circuito 8"/>
    <s v="S"/>
    <n v="14.096"/>
    <n v="14.096"/>
    <n v="0"/>
    <n v="3462.8069999999998"/>
    <n v="3462.8069999999998"/>
    <n v="0"/>
    <n v="0"/>
    <n v="0"/>
    <m/>
    <m/>
    <x v="0"/>
    <s v="ENEGPP16379117Circuito 8HI"/>
    <s v="ENEL Green Power Per£ S.A."/>
    <x v="51"/>
    <x v="51"/>
    <s v="C.S. Rubi"/>
    <x v="216"/>
    <x v="6"/>
    <x v="6"/>
    <x v="303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3462.8069999999998"/>
    <n v="3.4628069999999997"/>
    <m/>
    <n v="1.1746666666666667"/>
    <n v="1.1746666666666667"/>
    <n v="7.6479999999999997"/>
    <n v="0"/>
    <n v="46"/>
    <s v="BASE DE DATOS"/>
    <m/>
  </r>
  <r>
    <s v="20"/>
    <x v="7"/>
    <s v="ENEGPP"/>
    <s v="16379117"/>
    <s v="16379117"/>
    <x v="4"/>
    <s v="Circuito 9"/>
    <s v="S"/>
    <n v="17.62"/>
    <n v="17.62"/>
    <n v="0"/>
    <n v="4326.4430000000002"/>
    <n v="4326.4430000000002"/>
    <n v="0"/>
    <n v="0"/>
    <n v="0"/>
    <m/>
    <m/>
    <x v="0"/>
    <s v="ENEGPP16379117Circuito 9HI"/>
    <s v="ENEL Green Power Per£ S.A."/>
    <x v="51"/>
    <x v="51"/>
    <s v="C.S. Rubi"/>
    <x v="216"/>
    <x v="6"/>
    <x v="6"/>
    <x v="304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4326.4430000000002"/>
    <n v="4.3264430000000003"/>
    <m/>
    <n v="1.4683333333333335"/>
    <n v="1.4683333333333335"/>
    <n v="7.6479999999999997"/>
    <n v="0"/>
    <n v="46"/>
    <s v="BASE DE DATOS"/>
    <m/>
  </r>
  <r>
    <s v="20"/>
    <x v="7"/>
    <s v="ENEGPP"/>
    <s v="16379117"/>
    <s v="16379117"/>
    <x v="4"/>
    <s v="Circuito 10"/>
    <s v="S"/>
    <n v="14.096"/>
    <n v="14.096"/>
    <n v="0"/>
    <n v="3535.2069999999999"/>
    <n v="3535.2069999999999"/>
    <n v="0"/>
    <n v="0"/>
    <n v="0"/>
    <m/>
    <m/>
    <x v="0"/>
    <s v="ENEGPP16379117Circuito 10HI"/>
    <s v="ENEL Green Power Per£ S.A."/>
    <x v="51"/>
    <x v="51"/>
    <s v="C.S. Rubi"/>
    <x v="216"/>
    <x v="6"/>
    <x v="6"/>
    <x v="305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3535.2069999999999"/>
    <n v="3.5352069999999998"/>
    <m/>
    <n v="1.1746666666666667"/>
    <n v="1.1746666666666667"/>
    <n v="7.6479999999999997"/>
    <n v="0"/>
    <n v="46"/>
    <s v="BASE DE DATOS"/>
    <m/>
  </r>
  <r>
    <s v="20"/>
    <x v="7"/>
    <s v="ENEGPP"/>
    <s v="17360815"/>
    <s v="17360815"/>
    <x v="4"/>
    <s v="Circuito 1"/>
    <s v="S"/>
    <n v="15.75"/>
    <n v="15.75"/>
    <n v="2002.989"/>
    <n v="6031.93"/>
    <n v="8034.9189999999999"/>
    <n v="0"/>
    <n v="0"/>
    <n v="0"/>
    <m/>
    <m/>
    <x v="0"/>
    <s v="ENEGPP17360815Circuito 1HI"/>
    <s v="ENEL Green Power Per£ S.A."/>
    <x v="51"/>
    <x v="51"/>
    <s v="C.E. Wayra"/>
    <x v="217"/>
    <x v="7"/>
    <x v="7"/>
    <x v="296"/>
    <x v="4"/>
    <s v="Instalado"/>
    <s v="Operativo"/>
    <s v="Generadora"/>
    <x v="0"/>
    <x v="1"/>
    <x v="1"/>
    <x v="0"/>
    <s v="Privado"/>
    <s v="ICA"/>
    <s v="ICA"/>
    <s v="NAZCA"/>
    <s v="MARCONA"/>
    <n v="0"/>
    <x v="10"/>
    <n v="0"/>
    <x v="1"/>
    <s v="CUARTA"/>
    <x v="0"/>
    <x v="0"/>
    <n v="8034.9189999999999"/>
    <n v="8.0349190000000004"/>
    <m/>
    <n v="1.3125"/>
    <n v="1.3125"/>
    <n v="7.6479999999999997"/>
    <n v="0"/>
    <n v="46"/>
    <s v="BASE DE DATOS"/>
    <m/>
  </r>
  <r>
    <s v="20"/>
    <x v="7"/>
    <s v="ENEGPP"/>
    <s v="17360815"/>
    <s v="17360815"/>
    <x v="4"/>
    <s v="Circuito 2"/>
    <s v="S"/>
    <n v="18.899999999999999"/>
    <n v="18.899999999999999"/>
    <n v="2332.7570000000001"/>
    <n v="6840.7120000000004"/>
    <n v="9173.4689999999991"/>
    <n v="0"/>
    <n v="0"/>
    <n v="0"/>
    <m/>
    <m/>
    <x v="0"/>
    <s v="ENEGPP17360815Circuito 2HI"/>
    <s v="ENEL Green Power Per£ S.A."/>
    <x v="51"/>
    <x v="51"/>
    <s v="C.E. Wayra"/>
    <x v="217"/>
    <x v="7"/>
    <x v="7"/>
    <x v="297"/>
    <x v="4"/>
    <s v="Instalado"/>
    <s v="Operativo"/>
    <s v="Generadora"/>
    <x v="0"/>
    <x v="1"/>
    <x v="1"/>
    <x v="0"/>
    <s v="Privado"/>
    <s v="ICA"/>
    <s v="ICA"/>
    <s v="NAZCA"/>
    <s v="MARCONA"/>
    <n v="0"/>
    <x v="10"/>
    <n v="0"/>
    <x v="1"/>
    <s v="CUARTA"/>
    <x v="0"/>
    <x v="0"/>
    <n v="9173.4689999999991"/>
    <n v="9.173468999999999"/>
    <m/>
    <n v="1.575"/>
    <n v="1.575"/>
    <n v="7.6479999999999997"/>
    <n v="1.8189894035458565E-12"/>
    <n v="46"/>
    <s v="BASE DE DATOS"/>
    <m/>
  </r>
  <r>
    <s v="20"/>
    <x v="7"/>
    <s v="ENEGPP"/>
    <s v="17360815"/>
    <s v="17360815"/>
    <x v="4"/>
    <s v="Circuito 3"/>
    <s v="S"/>
    <n v="18.899999999999999"/>
    <n v="18.899999999999999"/>
    <n v="2289.9110000000001"/>
    <n v="7336.7719999999999"/>
    <n v="9626.6820000000007"/>
    <n v="0"/>
    <n v="0"/>
    <n v="0"/>
    <m/>
    <m/>
    <x v="0"/>
    <s v="ENEGPP17360815Circuito 3HI"/>
    <s v="ENEL Green Power Per£ S.A."/>
    <x v="51"/>
    <x v="51"/>
    <s v="C.E. Wayra"/>
    <x v="217"/>
    <x v="7"/>
    <x v="7"/>
    <x v="298"/>
    <x v="4"/>
    <s v="Instalado"/>
    <s v="Operativo"/>
    <s v="Generadora"/>
    <x v="0"/>
    <x v="1"/>
    <x v="1"/>
    <x v="0"/>
    <s v="Privado"/>
    <s v="ICA"/>
    <s v="ICA"/>
    <s v="NAZCA"/>
    <s v="MARCONA"/>
    <n v="0"/>
    <x v="10"/>
    <n v="0"/>
    <x v="1"/>
    <s v="CUARTA"/>
    <x v="0"/>
    <x v="0"/>
    <n v="9626.6820000000007"/>
    <n v="9.6266820000000006"/>
    <m/>
    <n v="1.575"/>
    <n v="1.575"/>
    <n v="7.6479999999999997"/>
    <n v="1.0000000002037268E-3"/>
    <n v="46"/>
    <s v="BASE DE DATOS"/>
    <m/>
  </r>
  <r>
    <s v="20"/>
    <x v="7"/>
    <s v="ENEGPP"/>
    <s v="17360815"/>
    <s v="17360815"/>
    <x v="4"/>
    <s v="Circuito 4"/>
    <s v="S"/>
    <n v="18.899999999999999"/>
    <n v="18.899999999999999"/>
    <n v="2423.4090000000001"/>
    <n v="7315.0479999999998"/>
    <n v="9738.4570000000003"/>
    <n v="0"/>
    <n v="0"/>
    <n v="0"/>
    <m/>
    <m/>
    <x v="0"/>
    <s v="ENEGPP17360815Circuito 4HI"/>
    <s v="ENEL Green Power Per£ S.A."/>
    <x v="51"/>
    <x v="51"/>
    <s v="C.E. Wayra"/>
    <x v="217"/>
    <x v="7"/>
    <x v="7"/>
    <x v="299"/>
    <x v="4"/>
    <s v="Instalado"/>
    <s v="Operativo"/>
    <s v="Generadora"/>
    <x v="0"/>
    <x v="1"/>
    <x v="1"/>
    <x v="0"/>
    <s v="Privado"/>
    <s v="ICA"/>
    <s v="ICA"/>
    <s v="NAZCA"/>
    <s v="MARCONA"/>
    <n v="0"/>
    <x v="10"/>
    <n v="0"/>
    <x v="1"/>
    <s v="CUARTA"/>
    <x v="0"/>
    <x v="0"/>
    <n v="9738.4570000000003"/>
    <n v="9.7384570000000004"/>
    <m/>
    <n v="1.575"/>
    <n v="1.575"/>
    <n v="7.6479999999999997"/>
    <n v="0"/>
    <n v="46"/>
    <s v="BASE DE DATOS"/>
    <m/>
  </r>
  <r>
    <s v="20"/>
    <x v="7"/>
    <s v="ENEGPP"/>
    <s v="17360815"/>
    <s v="17360815"/>
    <x v="4"/>
    <s v="Circuito 5"/>
    <s v="S"/>
    <n v="22.05"/>
    <n v="22.05"/>
    <n v="2872.2930000000001"/>
    <n v="8780.3459999999995"/>
    <n v="11652.638999999999"/>
    <n v="0"/>
    <n v="0"/>
    <n v="0"/>
    <m/>
    <m/>
    <x v="0"/>
    <s v="ENEGPP17360815Circuito 5HI"/>
    <s v="ENEL Green Power Per£ S.A."/>
    <x v="51"/>
    <x v="51"/>
    <s v="C.E. Wayra"/>
    <x v="217"/>
    <x v="7"/>
    <x v="7"/>
    <x v="300"/>
    <x v="4"/>
    <s v="Instalado"/>
    <s v="Operativo"/>
    <s v="Generadora"/>
    <x v="0"/>
    <x v="1"/>
    <x v="1"/>
    <x v="0"/>
    <s v="Privado"/>
    <s v="ICA"/>
    <s v="ICA"/>
    <s v="NAZCA"/>
    <s v="MARCONA"/>
    <n v="0"/>
    <x v="10"/>
    <n v="0"/>
    <x v="1"/>
    <s v="CUARTA"/>
    <x v="0"/>
    <x v="0"/>
    <n v="11652.638999999999"/>
    <n v="11.652638999999999"/>
    <m/>
    <n v="1.8375000000000001"/>
    <n v="1.8375000000000001"/>
    <n v="7.6479999999999997"/>
    <n v="0"/>
    <n v="46"/>
    <s v="BASE DE DATOS"/>
    <m/>
  </r>
  <r>
    <s v="20"/>
    <x v="7"/>
    <s v="ENEGPP"/>
    <s v="17360815"/>
    <s v="17360815"/>
    <x v="4"/>
    <s v="Circuito 6"/>
    <s v="S"/>
    <n v="15.75"/>
    <n v="15.75"/>
    <n v="1939.1579999999999"/>
    <n v="6250.6059999999998"/>
    <n v="8189.7640000000001"/>
    <n v="0"/>
    <n v="0"/>
    <n v="0"/>
    <m/>
    <m/>
    <x v="0"/>
    <s v="ENEGPP17360815Circuito 6HI"/>
    <s v="ENEL Green Power Per£ S.A."/>
    <x v="51"/>
    <x v="51"/>
    <s v="C.E. Wayra"/>
    <x v="217"/>
    <x v="7"/>
    <x v="7"/>
    <x v="301"/>
    <x v="4"/>
    <s v="Instalado"/>
    <s v="Operativo"/>
    <s v="Generadora"/>
    <x v="0"/>
    <x v="1"/>
    <x v="1"/>
    <x v="0"/>
    <s v="Privado"/>
    <s v="ICA"/>
    <s v="ICA"/>
    <s v="NAZCA"/>
    <s v="MARCONA"/>
    <n v="0"/>
    <x v="10"/>
    <n v="0"/>
    <x v="1"/>
    <s v="CUARTA"/>
    <x v="0"/>
    <x v="0"/>
    <n v="8189.7640000000001"/>
    <n v="8.1897640000000003"/>
    <m/>
    <n v="1.3125"/>
    <n v="1.3125"/>
    <n v="7.6479999999999997"/>
    <n v="-9.0949470177292824E-13"/>
    <n v="46"/>
    <s v="BASE DE DATOS"/>
    <m/>
  </r>
  <r>
    <s v="20"/>
    <x v="7"/>
    <s v="ENEGPP"/>
    <s v="17360815"/>
    <s v="17360815"/>
    <x v="4"/>
    <s v="Circuito 7"/>
    <s v="S"/>
    <n v="22.05"/>
    <n v="22.05"/>
    <n v="2938.2339999999999"/>
    <n v="9130.5509999999995"/>
    <n v="12068.785"/>
    <n v="0"/>
    <n v="0"/>
    <n v="0"/>
    <m/>
    <m/>
    <x v="0"/>
    <s v="ENEGPP17360815Circuito 7HI"/>
    <s v="ENEL Green Power Per£ S.A."/>
    <x v="51"/>
    <x v="51"/>
    <s v="C.E. Wayra"/>
    <x v="217"/>
    <x v="7"/>
    <x v="7"/>
    <x v="302"/>
    <x v="4"/>
    <s v="Instalado"/>
    <s v="Operativo"/>
    <s v="Generadora"/>
    <x v="0"/>
    <x v="1"/>
    <x v="1"/>
    <x v="0"/>
    <s v="Privado"/>
    <s v="ICA"/>
    <s v="ICA"/>
    <s v="NAZCA"/>
    <s v="MARCONA"/>
    <n v="0"/>
    <x v="10"/>
    <n v="0"/>
    <x v="1"/>
    <s v="CUARTA"/>
    <x v="0"/>
    <x v="0"/>
    <n v="12068.785"/>
    <n v="12.068785"/>
    <m/>
    <n v="1.8375000000000001"/>
    <n v="1.8375000000000001"/>
    <n v="7.6479999999999997"/>
    <n v="0"/>
    <n v="46"/>
    <s v="BASE DE DATOS"/>
    <m/>
  </r>
  <r>
    <s v="20"/>
    <x v="8"/>
    <s v="ENEGPP"/>
    <s v="16379117"/>
    <s v="16379117"/>
    <x v="4"/>
    <s v="Circuito 1"/>
    <s v="S"/>
    <n v="14.096"/>
    <n v="14.096"/>
    <n v="5.0000000000000001E-3"/>
    <n v="3878.5279999999998"/>
    <n v="3878.5329999999999"/>
    <n v="0"/>
    <n v="0"/>
    <n v="0"/>
    <m/>
    <m/>
    <x v="0"/>
    <s v="ENEGPP16379117Circuito 1HI"/>
    <s v="ENEL Green Power Per£ S.A."/>
    <x v="51"/>
    <x v="51"/>
    <s v="C.S. Rubi"/>
    <x v="216"/>
    <x v="6"/>
    <x v="6"/>
    <x v="296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3878.5329999999999"/>
    <n v="3.878533"/>
    <m/>
    <n v="1.1746666666666667"/>
    <n v="1.1746666666666667"/>
    <n v="7.6479999999999997"/>
    <n v="0"/>
    <n v="46"/>
    <s v="BASE DE DATOS"/>
    <m/>
  </r>
  <r>
    <s v="20"/>
    <x v="8"/>
    <s v="ENEGPP"/>
    <s v="16379117"/>
    <s v="16379117"/>
    <x v="4"/>
    <s v="Circuito 2"/>
    <s v="S"/>
    <n v="14.096"/>
    <n v="14.096"/>
    <n v="4.0000000000000001E-3"/>
    <n v="3850.8710000000001"/>
    <n v="3850.8760000000002"/>
    <n v="0"/>
    <n v="0"/>
    <n v="0"/>
    <m/>
    <m/>
    <x v="0"/>
    <s v="ENEGPP16379117Circuito 2HI"/>
    <s v="ENEL Green Power Per£ S.A."/>
    <x v="51"/>
    <x v="51"/>
    <s v="C.S. Rubi"/>
    <x v="216"/>
    <x v="6"/>
    <x v="6"/>
    <x v="297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3850.8760000000002"/>
    <n v="3.8508760000000004"/>
    <m/>
    <n v="1.1746666666666667"/>
    <n v="1.1746666666666667"/>
    <n v="7.6479999999999997"/>
    <n v="-1.0000000002037268E-3"/>
    <n v="46"/>
    <s v="BASE DE DATOS"/>
    <m/>
  </r>
  <r>
    <s v="20"/>
    <x v="8"/>
    <s v="ENEGPP"/>
    <s v="16379117"/>
    <s v="16379117"/>
    <x v="4"/>
    <s v="Circuito 3"/>
    <s v="S"/>
    <n v="14.096"/>
    <n v="14.096"/>
    <n v="4.0000000000000001E-3"/>
    <n v="3859.5320000000002"/>
    <n v="3859.5360000000001"/>
    <n v="0"/>
    <n v="0"/>
    <n v="0"/>
    <m/>
    <m/>
    <x v="0"/>
    <s v="ENEGPP16379117Circuito 3HI"/>
    <s v="ENEL Green Power Per£ S.A."/>
    <x v="51"/>
    <x v="51"/>
    <s v="C.S. Rubi"/>
    <x v="216"/>
    <x v="6"/>
    <x v="6"/>
    <x v="298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3859.5360000000001"/>
    <n v="3.8595359999999999"/>
    <m/>
    <n v="1.1746666666666667"/>
    <n v="1.1746666666666667"/>
    <n v="7.6479999999999997"/>
    <n v="0"/>
    <n v="46"/>
    <s v="BASE DE DATOS"/>
    <m/>
  </r>
  <r>
    <s v="20"/>
    <x v="8"/>
    <s v="ENEGPP"/>
    <s v="16379117"/>
    <s v="16379117"/>
    <x v="4"/>
    <s v="Circuito 4"/>
    <s v="S"/>
    <n v="14.096"/>
    <n v="14.096"/>
    <n v="0.24"/>
    <n v="3868.5880000000002"/>
    <n v="3868.8290000000002"/>
    <n v="0"/>
    <n v="0"/>
    <n v="0"/>
    <m/>
    <m/>
    <x v="0"/>
    <s v="ENEGPP16379117Circuito 4HI"/>
    <s v="ENEL Green Power Per£ S.A."/>
    <x v="51"/>
    <x v="51"/>
    <s v="C.S. Rubi"/>
    <x v="216"/>
    <x v="6"/>
    <x v="6"/>
    <x v="299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3868.8290000000002"/>
    <n v="3.8688290000000003"/>
    <m/>
    <n v="1.1746666666666667"/>
    <n v="1.1746666666666667"/>
    <n v="7.6479999999999997"/>
    <n v="-1.0000000002037268E-3"/>
    <n v="46"/>
    <s v="BASE DE DATOS"/>
    <m/>
  </r>
  <r>
    <s v="20"/>
    <x v="8"/>
    <s v="ENEGPP"/>
    <s v="16379117"/>
    <s v="16379117"/>
    <x v="4"/>
    <s v="Circuito 5"/>
    <s v="S"/>
    <n v="14.096"/>
    <n v="14.096"/>
    <n v="3.0000000000000001E-3"/>
    <n v="3880.9639999999999"/>
    <n v="3880.9670000000001"/>
    <n v="0"/>
    <n v="0"/>
    <n v="0"/>
    <m/>
    <m/>
    <x v="0"/>
    <s v="ENEGPP16379117Circuito 5HI"/>
    <s v="ENEL Green Power Per£ S.A."/>
    <x v="51"/>
    <x v="51"/>
    <s v="C.S. Rubi"/>
    <x v="216"/>
    <x v="6"/>
    <x v="6"/>
    <x v="300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3880.9670000000001"/>
    <n v="3.8809670000000001"/>
    <m/>
    <n v="1.1746666666666667"/>
    <n v="1.1746666666666667"/>
    <n v="7.6479999999999997"/>
    <n v="0"/>
    <n v="46"/>
    <s v="BASE DE DATOS"/>
    <m/>
  </r>
  <r>
    <s v="20"/>
    <x v="8"/>
    <s v="ENEGPP"/>
    <s v="16379117"/>
    <s v="16379117"/>
    <x v="4"/>
    <s v="Circuito 6"/>
    <s v="S"/>
    <n v="14.096"/>
    <n v="14.096"/>
    <n v="0"/>
    <n v="3906.55"/>
    <n v="3906.55"/>
    <n v="0"/>
    <n v="0"/>
    <n v="0"/>
    <m/>
    <m/>
    <x v="0"/>
    <s v="ENEGPP16379117Circuito 6HI"/>
    <s v="ENEL Green Power Per£ S.A."/>
    <x v="51"/>
    <x v="51"/>
    <s v="C.S. Rubi"/>
    <x v="216"/>
    <x v="6"/>
    <x v="6"/>
    <x v="301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3906.55"/>
    <n v="3.9065500000000002"/>
    <m/>
    <n v="1.1746666666666667"/>
    <n v="1.1746666666666667"/>
    <n v="7.6479999999999997"/>
    <n v="0"/>
    <n v="46"/>
    <s v="BASE DE DATOS"/>
    <m/>
  </r>
  <r>
    <s v="20"/>
    <x v="8"/>
    <s v="ENEGPP"/>
    <s v="16379117"/>
    <s v="16379117"/>
    <x v="4"/>
    <s v="Circuito 7"/>
    <s v="S"/>
    <n v="14.096"/>
    <n v="14.096"/>
    <n v="0"/>
    <n v="3849.2249999999999"/>
    <n v="3849.2249999999999"/>
    <n v="0"/>
    <n v="0"/>
    <n v="0"/>
    <m/>
    <m/>
    <x v="0"/>
    <s v="ENEGPP16379117Circuito 7HI"/>
    <s v="ENEL Green Power Per£ S.A."/>
    <x v="51"/>
    <x v="51"/>
    <s v="C.S. Rubi"/>
    <x v="216"/>
    <x v="6"/>
    <x v="6"/>
    <x v="302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3849.2249999999999"/>
    <n v="3.8492250000000001"/>
    <m/>
    <n v="1.1746666666666667"/>
    <n v="1.1746666666666667"/>
    <n v="7.6479999999999997"/>
    <n v="0"/>
    <n v="46"/>
    <s v="BASE DE DATOS"/>
    <m/>
  </r>
  <r>
    <s v="20"/>
    <x v="8"/>
    <s v="ENEGPP"/>
    <s v="16379117"/>
    <s v="16379117"/>
    <x v="4"/>
    <s v="Circuito 8"/>
    <s v="S"/>
    <n v="14.096"/>
    <n v="14.096"/>
    <n v="0"/>
    <n v="3863.7719999999999"/>
    <n v="3863.7719999999999"/>
    <n v="0"/>
    <n v="0"/>
    <n v="0"/>
    <m/>
    <m/>
    <x v="0"/>
    <s v="ENEGPP16379117Circuito 8HI"/>
    <s v="ENEL Green Power Per£ S.A."/>
    <x v="51"/>
    <x v="51"/>
    <s v="C.S. Rubi"/>
    <x v="216"/>
    <x v="6"/>
    <x v="6"/>
    <x v="303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3863.7719999999999"/>
    <n v="3.863772"/>
    <m/>
    <n v="1.1746666666666667"/>
    <n v="1.1746666666666667"/>
    <n v="7.6479999999999997"/>
    <n v="0"/>
    <n v="46"/>
    <s v="BASE DE DATOS"/>
    <m/>
  </r>
  <r>
    <s v="20"/>
    <x v="8"/>
    <s v="ENEGPP"/>
    <s v="16379117"/>
    <s v="16379117"/>
    <x v="4"/>
    <s v="Circuito 9"/>
    <s v="S"/>
    <n v="17.62"/>
    <n v="17.62"/>
    <n v="0"/>
    <n v="4833.6750000000002"/>
    <n v="4833.6750000000002"/>
    <n v="0"/>
    <n v="0"/>
    <n v="0"/>
    <m/>
    <m/>
    <x v="0"/>
    <s v="ENEGPP16379117Circuito 9HI"/>
    <s v="ENEL Green Power Per£ S.A."/>
    <x v="51"/>
    <x v="51"/>
    <s v="C.S. Rubi"/>
    <x v="216"/>
    <x v="6"/>
    <x v="6"/>
    <x v="304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4833.6750000000002"/>
    <n v="4.8336750000000004"/>
    <m/>
    <n v="1.4683333333333335"/>
    <n v="1.4683333333333335"/>
    <n v="7.6479999999999997"/>
    <n v="0"/>
    <n v="46"/>
    <s v="BASE DE DATOS"/>
    <m/>
  </r>
  <r>
    <s v="20"/>
    <x v="8"/>
    <s v="ENEGPP"/>
    <s v="16379117"/>
    <s v="16379117"/>
    <x v="4"/>
    <s v="Circuito 10"/>
    <s v="S"/>
    <n v="14.096"/>
    <n v="14.096"/>
    <n v="0"/>
    <n v="3897.8939999999998"/>
    <n v="3897.8939999999998"/>
    <n v="0"/>
    <n v="0"/>
    <n v="0"/>
    <m/>
    <m/>
    <x v="0"/>
    <s v="ENEGPP16379117Circuito 10HI"/>
    <s v="ENEL Green Power Per£ S.A."/>
    <x v="51"/>
    <x v="51"/>
    <s v="C.S. Rubi"/>
    <x v="216"/>
    <x v="6"/>
    <x v="6"/>
    <x v="305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3897.8939999999998"/>
    <n v="3.897894"/>
    <m/>
    <n v="1.1746666666666667"/>
    <n v="1.1746666666666667"/>
    <n v="7.6479999999999997"/>
    <n v="0"/>
    <n v="46"/>
    <s v="BASE DE DATOS"/>
    <m/>
  </r>
  <r>
    <s v="20"/>
    <x v="8"/>
    <s v="ENEGPP"/>
    <s v="17360815"/>
    <s v="17360815"/>
    <x v="4"/>
    <s v="Circuito 1"/>
    <s v="S"/>
    <n v="15.75"/>
    <n v="15.75"/>
    <n v="1808.3530000000001"/>
    <n v="5477.8509999999997"/>
    <n v="7286.2039999999997"/>
    <n v="0"/>
    <n v="0"/>
    <n v="0"/>
    <m/>
    <m/>
    <x v="0"/>
    <s v="ENEGPP17360815Circuito 1HI"/>
    <s v="ENEL Green Power Per£ S.A."/>
    <x v="51"/>
    <x v="51"/>
    <s v="C.E. Wayra"/>
    <x v="217"/>
    <x v="7"/>
    <x v="7"/>
    <x v="296"/>
    <x v="4"/>
    <s v="Instalado"/>
    <s v="Operativo"/>
    <s v="Generadora"/>
    <x v="0"/>
    <x v="1"/>
    <x v="1"/>
    <x v="0"/>
    <s v="Privado"/>
    <s v="ICA"/>
    <s v="ICA"/>
    <s v="NAZCA"/>
    <s v="MARCONA"/>
    <n v="0"/>
    <x v="10"/>
    <n v="0"/>
    <x v="1"/>
    <s v="CUARTA"/>
    <x v="0"/>
    <x v="0"/>
    <n v="7286.2039999999997"/>
    <n v="7.2862039999999997"/>
    <m/>
    <n v="1.3125"/>
    <n v="1.3125"/>
    <n v="7.6479999999999997"/>
    <n v="0"/>
    <n v="46"/>
    <s v="BASE DE DATOS"/>
    <m/>
  </r>
  <r>
    <s v="20"/>
    <x v="8"/>
    <s v="ENEGPP"/>
    <s v="17360815"/>
    <s v="17360815"/>
    <x v="4"/>
    <s v="Circuito 2"/>
    <s v="S"/>
    <n v="18.899999999999999"/>
    <n v="18.899999999999999"/>
    <n v="2091.8209999999999"/>
    <n v="6221.0550000000003"/>
    <n v="8312.8760000000002"/>
    <n v="0"/>
    <n v="0"/>
    <n v="0"/>
    <m/>
    <m/>
    <x v="0"/>
    <s v="ENEGPP17360815Circuito 2HI"/>
    <s v="ENEL Green Power Per£ S.A."/>
    <x v="51"/>
    <x v="51"/>
    <s v="C.E. Wayra"/>
    <x v="217"/>
    <x v="7"/>
    <x v="7"/>
    <x v="297"/>
    <x v="4"/>
    <s v="Instalado"/>
    <s v="Operativo"/>
    <s v="Generadora"/>
    <x v="0"/>
    <x v="1"/>
    <x v="1"/>
    <x v="0"/>
    <s v="Privado"/>
    <s v="ICA"/>
    <s v="ICA"/>
    <s v="NAZCA"/>
    <s v="MARCONA"/>
    <n v="0"/>
    <x v="10"/>
    <n v="0"/>
    <x v="1"/>
    <s v="CUARTA"/>
    <x v="0"/>
    <x v="0"/>
    <n v="8312.8760000000002"/>
    <n v="8.312876000000001"/>
    <m/>
    <n v="1.575"/>
    <n v="1.575"/>
    <n v="7.6479999999999997"/>
    <n v="0"/>
    <n v="46"/>
    <s v="BASE DE DATOS"/>
    <m/>
  </r>
  <r>
    <s v="20"/>
    <x v="8"/>
    <s v="ENEGPP"/>
    <s v="17360815"/>
    <s v="17360815"/>
    <x v="4"/>
    <s v="Circuito 3"/>
    <s v="S"/>
    <n v="18.899999999999999"/>
    <n v="18.899999999999999"/>
    <n v="2007.6559999999999"/>
    <n v="6570.9219999999996"/>
    <n v="8578.5779999999995"/>
    <n v="0"/>
    <n v="0"/>
    <n v="0"/>
    <m/>
    <m/>
    <x v="0"/>
    <s v="ENEGPP17360815Circuito 3HI"/>
    <s v="ENEL Green Power Per£ S.A."/>
    <x v="51"/>
    <x v="51"/>
    <s v="C.E. Wayra"/>
    <x v="217"/>
    <x v="7"/>
    <x v="7"/>
    <x v="298"/>
    <x v="4"/>
    <s v="Instalado"/>
    <s v="Operativo"/>
    <s v="Generadora"/>
    <x v="0"/>
    <x v="1"/>
    <x v="1"/>
    <x v="0"/>
    <s v="Privado"/>
    <s v="ICA"/>
    <s v="ICA"/>
    <s v="NAZCA"/>
    <s v="MARCONA"/>
    <n v="0"/>
    <x v="10"/>
    <n v="0"/>
    <x v="1"/>
    <s v="CUARTA"/>
    <x v="0"/>
    <x v="0"/>
    <n v="8578.5779999999995"/>
    <n v="8.5785780000000003"/>
    <m/>
    <n v="1.575"/>
    <n v="1.575"/>
    <n v="7.6479999999999997"/>
    <n v="0"/>
    <n v="46"/>
    <s v="BASE DE DATOS"/>
    <m/>
  </r>
  <r>
    <s v="20"/>
    <x v="8"/>
    <s v="ENEGPP"/>
    <s v="17360815"/>
    <s v="17360815"/>
    <x v="4"/>
    <s v="Circuito 4"/>
    <s v="S"/>
    <n v="18.899999999999999"/>
    <n v="18.899999999999999"/>
    <n v="2180.9270000000001"/>
    <n v="6587.55"/>
    <n v="8768.4779999999992"/>
    <n v="0"/>
    <n v="0"/>
    <n v="0"/>
    <m/>
    <m/>
    <x v="0"/>
    <s v="ENEGPP17360815Circuito 4HI"/>
    <s v="ENEL Green Power Per£ S.A."/>
    <x v="51"/>
    <x v="51"/>
    <s v="C.E. Wayra"/>
    <x v="217"/>
    <x v="7"/>
    <x v="7"/>
    <x v="299"/>
    <x v="4"/>
    <s v="Instalado"/>
    <s v="Operativo"/>
    <s v="Generadora"/>
    <x v="0"/>
    <x v="1"/>
    <x v="1"/>
    <x v="0"/>
    <s v="Privado"/>
    <s v="ICA"/>
    <s v="ICA"/>
    <s v="NAZCA"/>
    <s v="MARCONA"/>
    <n v="0"/>
    <x v="10"/>
    <n v="0"/>
    <x v="1"/>
    <s v="CUARTA"/>
    <x v="0"/>
    <x v="0"/>
    <n v="8768.4779999999992"/>
    <n v="8.768478"/>
    <m/>
    <n v="1.575"/>
    <n v="1.575"/>
    <n v="7.6479999999999997"/>
    <n v="-9.9999999838473741E-4"/>
    <n v="46"/>
    <s v="BASE DE DATOS"/>
    <m/>
  </r>
  <r>
    <s v="20"/>
    <x v="8"/>
    <s v="ENEGPP"/>
    <s v="17360815"/>
    <s v="17360815"/>
    <x v="4"/>
    <s v="Circuito 5"/>
    <s v="S"/>
    <n v="22.05"/>
    <n v="22.05"/>
    <n v="2609.335"/>
    <n v="8050.8339999999998"/>
    <n v="10660.169"/>
    <n v="0"/>
    <n v="0"/>
    <n v="0"/>
    <m/>
    <m/>
    <x v="0"/>
    <s v="ENEGPP17360815Circuito 5HI"/>
    <s v="ENEL Green Power Per£ S.A."/>
    <x v="51"/>
    <x v="51"/>
    <s v="C.E. Wayra"/>
    <x v="217"/>
    <x v="7"/>
    <x v="7"/>
    <x v="300"/>
    <x v="4"/>
    <s v="Instalado"/>
    <s v="Operativo"/>
    <s v="Generadora"/>
    <x v="0"/>
    <x v="1"/>
    <x v="1"/>
    <x v="0"/>
    <s v="Privado"/>
    <s v="ICA"/>
    <s v="ICA"/>
    <s v="NAZCA"/>
    <s v="MARCONA"/>
    <n v="0"/>
    <x v="10"/>
    <n v="0"/>
    <x v="1"/>
    <s v="CUARTA"/>
    <x v="0"/>
    <x v="0"/>
    <n v="10660.169"/>
    <n v="10.660169"/>
    <m/>
    <n v="1.8375000000000001"/>
    <n v="1.8375000000000001"/>
    <n v="7.6479999999999997"/>
    <n v="0"/>
    <n v="46"/>
    <s v="BASE DE DATOS"/>
    <m/>
  </r>
  <r>
    <s v="20"/>
    <x v="8"/>
    <s v="ENEGPP"/>
    <s v="17360815"/>
    <s v="17360815"/>
    <x v="4"/>
    <s v="Circuito 6"/>
    <s v="S"/>
    <n v="15.75"/>
    <n v="15.75"/>
    <n v="1743.894"/>
    <n v="5703.8140000000003"/>
    <n v="7447.7079999999996"/>
    <n v="0"/>
    <n v="0"/>
    <n v="0"/>
    <m/>
    <m/>
    <x v="0"/>
    <s v="ENEGPP17360815Circuito 6HI"/>
    <s v="ENEL Green Power Per£ S.A."/>
    <x v="51"/>
    <x v="51"/>
    <s v="C.E. Wayra"/>
    <x v="217"/>
    <x v="7"/>
    <x v="7"/>
    <x v="301"/>
    <x v="4"/>
    <s v="Instalado"/>
    <s v="Operativo"/>
    <s v="Generadora"/>
    <x v="0"/>
    <x v="1"/>
    <x v="1"/>
    <x v="0"/>
    <s v="Privado"/>
    <s v="ICA"/>
    <s v="ICA"/>
    <s v="NAZCA"/>
    <s v="MARCONA"/>
    <n v="0"/>
    <x v="10"/>
    <n v="0"/>
    <x v="1"/>
    <s v="CUARTA"/>
    <x v="0"/>
    <x v="0"/>
    <n v="7447.7079999999996"/>
    <n v="7.4477079999999996"/>
    <m/>
    <n v="1.3125"/>
    <n v="1.3125"/>
    <n v="7.6479999999999997"/>
    <n v="9.0949470177292824E-13"/>
    <n v="46"/>
    <s v="BASE DE DATOS"/>
    <m/>
  </r>
  <r>
    <s v="20"/>
    <x v="8"/>
    <s v="ENEGPP"/>
    <s v="17360815"/>
    <s v="17360815"/>
    <x v="4"/>
    <s v="Circuito 7"/>
    <s v="S"/>
    <n v="22.05"/>
    <n v="22.05"/>
    <n v="2717.998"/>
    <n v="8382.6859999999997"/>
    <n v="11100.683000000001"/>
    <n v="0"/>
    <n v="0"/>
    <n v="0"/>
    <m/>
    <m/>
    <x v="0"/>
    <s v="ENEGPP17360815Circuito 7HI"/>
    <s v="ENEL Green Power Per£ S.A."/>
    <x v="51"/>
    <x v="51"/>
    <s v="C.E. Wayra"/>
    <x v="217"/>
    <x v="7"/>
    <x v="7"/>
    <x v="302"/>
    <x v="4"/>
    <s v="Instalado"/>
    <s v="Operativo"/>
    <s v="Generadora"/>
    <x v="0"/>
    <x v="1"/>
    <x v="1"/>
    <x v="0"/>
    <s v="Privado"/>
    <s v="ICA"/>
    <s v="ICA"/>
    <s v="NAZCA"/>
    <s v="MARCONA"/>
    <n v="0"/>
    <x v="10"/>
    <n v="0"/>
    <x v="1"/>
    <s v="CUARTA"/>
    <x v="0"/>
    <x v="0"/>
    <n v="11100.683000000001"/>
    <n v="11.100683"/>
    <m/>
    <n v="1.8375000000000001"/>
    <n v="1.8375000000000001"/>
    <n v="7.6479999999999997"/>
    <n v="9.9999999838473741E-4"/>
    <n v="46"/>
    <s v="BASE DE DATOS"/>
    <m/>
  </r>
  <r>
    <s v="20"/>
    <x v="0"/>
    <s v="CELEPS"/>
    <s v="11091298"/>
    <s v="11091298"/>
    <x v="4"/>
    <s v="PELTON 1"/>
    <s v="S"/>
    <n v="110"/>
    <n v="110"/>
    <n v="12969.169"/>
    <n v="59047.326000000001"/>
    <n v="72016.494999999995"/>
    <n v="0"/>
    <n v="719.52"/>
    <n v="0.48"/>
    <m/>
    <m/>
    <x v="0"/>
    <s v="CELEPS11091298PELTON 1HI"/>
    <s v="Compa¤ia El‚ctrica El Platanal S.A."/>
    <x v="59"/>
    <x v="59"/>
    <s v="C.H. El Platanal"/>
    <x v="234"/>
    <x v="4"/>
    <x v="4"/>
    <x v="316"/>
    <x v="1"/>
    <s v="Instalado"/>
    <s v="Operativo"/>
    <s v="Generadora"/>
    <x v="0"/>
    <x v="1"/>
    <x v="1"/>
    <x v="0"/>
    <s v="Privado"/>
    <s v="LIMA"/>
    <s v="LIMA"/>
    <s v="YAUYOS Y CAÑETE"/>
    <s v="AYAUCA, CATAHUASI, CHOCOS, TANTA, CARANIA y LARAOS"/>
    <n v="0"/>
    <x v="7"/>
    <n v="0"/>
    <x v="0"/>
    <n v="0"/>
    <x v="0"/>
    <x v="0"/>
    <n v="72016.494999999995"/>
    <n v="72.016494999999992"/>
    <m/>
    <n v="9.1666666666666661"/>
    <n v="9.1666666666666661"/>
    <n v="7.6479999999999997"/>
    <n v="0"/>
    <n v="13"/>
    <s v="BASE DE DATOS"/>
    <m/>
  </r>
  <r>
    <s v="20"/>
    <x v="0"/>
    <s v="CELEPS"/>
    <s v="11091298"/>
    <s v="11091298"/>
    <x v="4"/>
    <s v="PELTON 2"/>
    <s v="S"/>
    <n v="110"/>
    <n v="110"/>
    <n v="13110.699000000001"/>
    <n v="57288.436999999998"/>
    <n v="70399.135999999999"/>
    <n v="0"/>
    <n v="719.45"/>
    <n v="0.55000000000000004"/>
    <m/>
    <m/>
    <x v="0"/>
    <s v="CELEPS11091298PELTON 2HI"/>
    <s v="Compa¤ia El‚ctrica El Platanal S.A."/>
    <x v="59"/>
    <x v="59"/>
    <s v="C.H. El Platanal"/>
    <x v="234"/>
    <x v="4"/>
    <x v="4"/>
    <x v="287"/>
    <x v="1"/>
    <s v="Instalado"/>
    <s v="Operativo"/>
    <s v="Generadora"/>
    <x v="0"/>
    <x v="1"/>
    <x v="1"/>
    <x v="0"/>
    <s v="Privado"/>
    <s v="LIMA"/>
    <s v="LIMA"/>
    <s v="YAUYOS Y CAÑETE"/>
    <s v="AYAUCA, CATAHUASI, CHOCOS, TANTA, CARANIA y LARAOS"/>
    <n v="0"/>
    <x v="7"/>
    <n v="0"/>
    <x v="0"/>
    <n v="0"/>
    <x v="0"/>
    <x v="0"/>
    <n v="70399.135999999999"/>
    <n v="70.399135999999999"/>
    <m/>
    <n v="9.1666666666666661"/>
    <n v="9.1666666666666661"/>
    <n v="7.6479999999999997"/>
    <n v="0"/>
    <n v="13"/>
    <s v="BASE DE DATOS"/>
    <m/>
  </r>
  <r>
    <s v="20"/>
    <x v="1"/>
    <s v="CELEPS"/>
    <s v="11091298"/>
    <s v="11091298"/>
    <x v="4"/>
    <s v="PELTON 1"/>
    <s v="S"/>
    <n v="110"/>
    <n v="110"/>
    <n v="12850.903"/>
    <n v="58462.529000000002"/>
    <n v="71313.432000000001"/>
    <n v="0"/>
    <n v="720"/>
    <n v="0"/>
    <m/>
    <m/>
    <x v="0"/>
    <s v="CELEPS11091298PELTON 1HI"/>
    <s v="Compa¤ia El‚ctrica El Platanal S.A."/>
    <x v="59"/>
    <x v="59"/>
    <s v="C.H. El Platanal"/>
    <x v="234"/>
    <x v="4"/>
    <x v="4"/>
    <x v="316"/>
    <x v="1"/>
    <s v="Instalado"/>
    <s v="Operativo"/>
    <s v="Generadora"/>
    <x v="0"/>
    <x v="1"/>
    <x v="1"/>
    <x v="0"/>
    <s v="Privado"/>
    <s v="LIMA"/>
    <s v="LIMA"/>
    <s v="YAUYOS Y CAÑETE"/>
    <s v="AYAUCA, CATAHUASI, CHOCOS, TANTA, CARANIA y LARAOS"/>
    <n v="0"/>
    <x v="7"/>
    <n v="0"/>
    <x v="0"/>
    <n v="0"/>
    <x v="0"/>
    <x v="0"/>
    <n v="71313.432000000001"/>
    <n v="71.313432000000006"/>
    <m/>
    <n v="9.1666666666666661"/>
    <n v="9.1666666666666661"/>
    <n v="7.6479999999999997"/>
    <n v="0"/>
    <n v="13"/>
    <s v="BASE DE DATOS"/>
    <m/>
  </r>
  <r>
    <s v="20"/>
    <x v="1"/>
    <s v="CELEPS"/>
    <s v="11091298"/>
    <s v="11091298"/>
    <x v="4"/>
    <s v="PELTON 2"/>
    <s v="S"/>
    <n v="110"/>
    <n v="110"/>
    <n v="12703.857"/>
    <n v="57483.981"/>
    <n v="70187.838000000003"/>
    <n v="0"/>
    <n v="720"/>
    <n v="0"/>
    <m/>
    <m/>
    <x v="0"/>
    <s v="CELEPS11091298PELTON 2HI"/>
    <s v="Compa¤ia El‚ctrica El Platanal S.A."/>
    <x v="59"/>
    <x v="59"/>
    <s v="C.H. El Platanal"/>
    <x v="234"/>
    <x v="4"/>
    <x v="4"/>
    <x v="287"/>
    <x v="1"/>
    <s v="Instalado"/>
    <s v="Operativo"/>
    <s v="Generadora"/>
    <x v="0"/>
    <x v="1"/>
    <x v="1"/>
    <x v="0"/>
    <s v="Privado"/>
    <s v="LIMA"/>
    <s v="LIMA"/>
    <s v="YAUYOS Y CAÑETE"/>
    <s v="AYAUCA, CATAHUASI, CHOCOS, TANTA, CARANIA y LARAOS"/>
    <n v="0"/>
    <x v="7"/>
    <n v="0"/>
    <x v="0"/>
    <n v="0"/>
    <x v="0"/>
    <x v="0"/>
    <n v="70187.838000000003"/>
    <n v="70.187837999999999"/>
    <m/>
    <n v="9.1666666666666661"/>
    <n v="9.1666666666666661"/>
    <n v="7.6479999999999997"/>
    <n v="0"/>
    <n v="13"/>
    <s v="BASE DE DATOS"/>
    <m/>
  </r>
  <r>
    <s v="20"/>
    <x v="2"/>
    <s v="CELEPS"/>
    <s v="11091298"/>
    <s v="11091298"/>
    <x v="4"/>
    <s v="PELTON 1"/>
    <s v="S"/>
    <n v="110"/>
    <n v="110"/>
    <n v="13183.082"/>
    <n v="62156.963000000003"/>
    <n v="75340.044999999998"/>
    <n v="2.62"/>
    <n v="720"/>
    <n v="0"/>
    <m/>
    <m/>
    <x v="0"/>
    <s v="CELEPS11091298PELTON 1HI"/>
    <s v="Compa¤ia El‚ctrica El Platanal S.A."/>
    <x v="59"/>
    <x v="59"/>
    <s v="C.H. El Platanal"/>
    <x v="234"/>
    <x v="4"/>
    <x v="4"/>
    <x v="316"/>
    <x v="1"/>
    <s v="Instalado"/>
    <s v="Operativo"/>
    <s v="Generadora"/>
    <x v="0"/>
    <x v="1"/>
    <x v="1"/>
    <x v="0"/>
    <s v="Privado"/>
    <s v="LIMA"/>
    <s v="LIMA"/>
    <s v="YAUYOS Y CAÑETE"/>
    <s v="AYAUCA, CATAHUASI, CHOCOS, TANTA, CARANIA y LARAOS"/>
    <n v="0"/>
    <x v="7"/>
    <n v="0"/>
    <x v="0"/>
    <n v="0"/>
    <x v="0"/>
    <x v="0"/>
    <n v="75340.044999999998"/>
    <n v="75.340045000000003"/>
    <m/>
    <n v="9.1666666666666661"/>
    <n v="9.1666666666666661"/>
    <n v="7.6479999999999997"/>
    <n v="0"/>
    <n v="13"/>
    <s v="BASE DE DATOS"/>
    <m/>
  </r>
  <r>
    <s v="20"/>
    <x v="2"/>
    <s v="CELEPS"/>
    <s v="11091298"/>
    <s v="11091298"/>
    <x v="4"/>
    <s v="PELTON 2"/>
    <s v="S"/>
    <n v="110"/>
    <n v="110"/>
    <n v="12628.654"/>
    <n v="60949.845999999998"/>
    <n v="73578.5"/>
    <n v="3.17"/>
    <n v="720"/>
    <n v="0"/>
    <m/>
    <m/>
    <x v="0"/>
    <s v="CELEPS11091298PELTON 2HI"/>
    <s v="Compa¤ia El‚ctrica El Platanal S.A."/>
    <x v="59"/>
    <x v="59"/>
    <s v="C.H. El Platanal"/>
    <x v="234"/>
    <x v="4"/>
    <x v="4"/>
    <x v="287"/>
    <x v="1"/>
    <s v="Instalado"/>
    <s v="Operativo"/>
    <s v="Generadora"/>
    <x v="0"/>
    <x v="1"/>
    <x v="1"/>
    <x v="0"/>
    <s v="Privado"/>
    <s v="LIMA"/>
    <s v="LIMA"/>
    <s v="YAUYOS Y CAÑETE"/>
    <s v="AYAUCA, CATAHUASI, CHOCOS, TANTA, CARANIA y LARAOS"/>
    <n v="0"/>
    <x v="7"/>
    <n v="0"/>
    <x v="0"/>
    <n v="0"/>
    <x v="0"/>
    <x v="0"/>
    <n v="73578.5"/>
    <n v="73.578500000000005"/>
    <m/>
    <n v="9.1666666666666661"/>
    <n v="9.1666666666666661"/>
    <n v="7.6479999999999997"/>
    <n v="0"/>
    <n v="13"/>
    <s v="BASE DE DATOS"/>
    <m/>
  </r>
  <r>
    <s v="20"/>
    <x v="4"/>
    <s v="CELEPS"/>
    <s v="11091298"/>
    <s v="11091298"/>
    <x v="4"/>
    <s v="PELTON 1"/>
    <s v="S"/>
    <n v="110"/>
    <n v="110"/>
    <n v="10828.557000000001"/>
    <n v="33112.489000000001"/>
    <n v="43941.046000000002"/>
    <n v="32.97"/>
    <n v="687.03"/>
    <n v="0"/>
    <m/>
    <m/>
    <x v="0"/>
    <s v="CELEPS11091298PELTON 1HI"/>
    <s v="Compa¤ia El‚ctrica El Platanal S.A."/>
    <x v="59"/>
    <x v="59"/>
    <s v="C.H. El Platanal"/>
    <x v="234"/>
    <x v="4"/>
    <x v="4"/>
    <x v="316"/>
    <x v="1"/>
    <s v="Instalado"/>
    <s v="Operativo"/>
    <s v="Generadora"/>
    <x v="0"/>
    <x v="1"/>
    <x v="1"/>
    <x v="0"/>
    <s v="Privado"/>
    <s v="LIMA"/>
    <s v="LIMA"/>
    <s v="YAUYOS Y CAÑETE"/>
    <s v="AYAUCA, CATAHUASI, CHOCOS, TANTA, CARANIA y LARAOS"/>
    <n v="0"/>
    <x v="7"/>
    <n v="0"/>
    <x v="0"/>
    <n v="0"/>
    <x v="0"/>
    <x v="0"/>
    <n v="43941.046000000002"/>
    <n v="43.941046"/>
    <m/>
    <n v="9.1666666666666661"/>
    <n v="9.1666666666666661"/>
    <n v="7.6479999999999997"/>
    <n v="0"/>
    <n v="13"/>
    <s v="BASE DE DATOS"/>
    <m/>
  </r>
  <r>
    <s v="20"/>
    <x v="4"/>
    <s v="CELEPS"/>
    <s v="11091298"/>
    <s v="11091298"/>
    <x v="4"/>
    <s v="PELTON 2"/>
    <s v="S"/>
    <n v="110"/>
    <n v="110"/>
    <n v="10957.687"/>
    <n v="33092.254000000001"/>
    <n v="44049.940999999999"/>
    <n v="2"/>
    <n v="718"/>
    <n v="0"/>
    <m/>
    <m/>
    <x v="0"/>
    <s v="CELEPS11091298PELTON 2HI"/>
    <s v="Compa¤ia El‚ctrica El Platanal S.A."/>
    <x v="59"/>
    <x v="59"/>
    <s v="C.H. El Platanal"/>
    <x v="234"/>
    <x v="4"/>
    <x v="4"/>
    <x v="287"/>
    <x v="1"/>
    <s v="Instalado"/>
    <s v="Operativo"/>
    <s v="Generadora"/>
    <x v="0"/>
    <x v="1"/>
    <x v="1"/>
    <x v="0"/>
    <s v="Privado"/>
    <s v="LIMA"/>
    <s v="LIMA"/>
    <s v="YAUYOS Y CAÑETE"/>
    <s v="AYAUCA, CATAHUASI, CHOCOS, TANTA, CARANIA y LARAOS"/>
    <n v="0"/>
    <x v="7"/>
    <n v="0"/>
    <x v="0"/>
    <n v="0"/>
    <x v="0"/>
    <x v="0"/>
    <n v="44049.940999999999"/>
    <n v="44.049940999999997"/>
    <m/>
    <n v="9.1666666666666661"/>
    <n v="9.1666666666666661"/>
    <n v="7.6479999999999997"/>
    <n v="0"/>
    <n v="13"/>
    <s v="BASE DE DATOS"/>
    <m/>
  </r>
  <r>
    <s v="20"/>
    <x v="5"/>
    <s v="CELEPS"/>
    <s v="11091298"/>
    <s v="11091298"/>
    <x v="4"/>
    <s v="PELTON 1"/>
    <s v="S"/>
    <n v="110"/>
    <n v="110"/>
    <n v="9741.2659999999996"/>
    <n v="21833.331999999999"/>
    <n v="31574.598000000002"/>
    <n v="0"/>
    <n v="720"/>
    <n v="0"/>
    <m/>
    <m/>
    <x v="0"/>
    <s v="CELEPS11091298PELTON 1HI"/>
    <s v="Compa¤ia El‚ctrica El Platanal S.A."/>
    <x v="59"/>
    <x v="59"/>
    <s v="C.H. El Platanal"/>
    <x v="234"/>
    <x v="4"/>
    <x v="4"/>
    <x v="316"/>
    <x v="1"/>
    <s v="Instalado"/>
    <s v="Operativo"/>
    <s v="Generadora"/>
    <x v="0"/>
    <x v="1"/>
    <x v="1"/>
    <x v="0"/>
    <s v="Privado"/>
    <s v="LIMA"/>
    <s v="LIMA"/>
    <s v="YAUYOS Y CAÑETE"/>
    <s v="AYAUCA, CATAHUASI, CHOCOS, TANTA, CARANIA y LARAOS"/>
    <n v="0"/>
    <x v="7"/>
    <n v="0"/>
    <x v="0"/>
    <n v="0"/>
    <x v="0"/>
    <x v="0"/>
    <n v="31574.598000000002"/>
    <n v="31.574598000000002"/>
    <m/>
    <n v="9.1666666666666661"/>
    <n v="9.1666666666666661"/>
    <n v="7.6479999999999997"/>
    <n v="-3.637978807091713E-12"/>
    <n v="13"/>
    <s v="BASE DE DATOS"/>
    <m/>
  </r>
  <r>
    <s v="20"/>
    <x v="5"/>
    <s v="CELEPS"/>
    <s v="11091298"/>
    <s v="11091298"/>
    <x v="4"/>
    <s v="PELTON 2"/>
    <s v="S"/>
    <n v="110"/>
    <n v="110"/>
    <n v="9952.66"/>
    <n v="22234.043000000001"/>
    <n v="32186.703000000001"/>
    <n v="0"/>
    <n v="720"/>
    <n v="0"/>
    <m/>
    <m/>
    <x v="0"/>
    <s v="CELEPS11091298PELTON 2HI"/>
    <s v="Compa¤ia El‚ctrica El Platanal S.A."/>
    <x v="59"/>
    <x v="59"/>
    <s v="C.H. El Platanal"/>
    <x v="234"/>
    <x v="4"/>
    <x v="4"/>
    <x v="287"/>
    <x v="1"/>
    <s v="Instalado"/>
    <s v="Operativo"/>
    <s v="Generadora"/>
    <x v="0"/>
    <x v="1"/>
    <x v="1"/>
    <x v="0"/>
    <s v="Privado"/>
    <s v="LIMA"/>
    <s v="LIMA"/>
    <s v="YAUYOS Y CAÑETE"/>
    <s v="AYAUCA, CATAHUASI, CHOCOS, TANTA, CARANIA y LARAOS"/>
    <n v="0"/>
    <x v="7"/>
    <n v="0"/>
    <x v="0"/>
    <n v="0"/>
    <x v="0"/>
    <x v="0"/>
    <n v="32186.703000000001"/>
    <n v="32.186703000000001"/>
    <m/>
    <n v="9.1666666666666661"/>
    <n v="9.1666666666666661"/>
    <n v="7.6479999999999997"/>
    <n v="0"/>
    <n v="13"/>
    <s v="BASE DE DATOS"/>
    <m/>
  </r>
  <r>
    <s v="20"/>
    <x v="6"/>
    <s v="CELEPS"/>
    <s v="11091298"/>
    <s v="11091298"/>
    <x v="4"/>
    <s v="PELTON 1"/>
    <s v="S"/>
    <n v="110"/>
    <n v="110"/>
    <n v="8179.1750000000002"/>
    <n v="19100.251"/>
    <n v="27279.425999999999"/>
    <n v="0"/>
    <n v="720"/>
    <n v="0"/>
    <m/>
    <m/>
    <x v="0"/>
    <s v="CELEPS11091298PELTON 1HI"/>
    <s v="Compa¤ia El‚ctrica El Platanal S.A."/>
    <x v="59"/>
    <x v="59"/>
    <s v="C.H. El Platanal"/>
    <x v="234"/>
    <x v="4"/>
    <x v="4"/>
    <x v="316"/>
    <x v="1"/>
    <s v="Instalado"/>
    <s v="Operativo"/>
    <s v="Generadora"/>
    <x v="0"/>
    <x v="1"/>
    <x v="1"/>
    <x v="0"/>
    <s v="Privado"/>
    <s v="LIMA"/>
    <s v="LIMA"/>
    <s v="YAUYOS Y CAÑETE"/>
    <s v="AYAUCA, CATAHUASI, CHOCOS, TANTA, CARANIA y LARAOS"/>
    <n v="0"/>
    <x v="7"/>
    <n v="0"/>
    <x v="0"/>
    <n v="0"/>
    <x v="0"/>
    <x v="0"/>
    <n v="27279.425999999999"/>
    <n v="27.279426000000001"/>
    <m/>
    <n v="9.1666666666666661"/>
    <n v="9.1666666666666661"/>
    <n v="7.6479999999999997"/>
    <n v="0"/>
    <n v="13"/>
    <s v="BASE DE DATOS"/>
    <m/>
  </r>
  <r>
    <s v="20"/>
    <x v="6"/>
    <s v="CELEPS"/>
    <s v="11091298"/>
    <s v="11091298"/>
    <x v="4"/>
    <s v="PELTON 2"/>
    <s v="S"/>
    <n v="110"/>
    <n v="110"/>
    <n v="8791.5259999999998"/>
    <n v="16376.209000000001"/>
    <n v="25167.735000000001"/>
    <n v="0"/>
    <n v="720"/>
    <n v="0"/>
    <m/>
    <m/>
    <x v="0"/>
    <s v="CELEPS11091298PELTON 2HI"/>
    <s v="Compa¤ia El‚ctrica El Platanal S.A."/>
    <x v="59"/>
    <x v="59"/>
    <s v="C.H. El Platanal"/>
    <x v="234"/>
    <x v="4"/>
    <x v="4"/>
    <x v="287"/>
    <x v="1"/>
    <s v="Instalado"/>
    <s v="Operativo"/>
    <s v="Generadora"/>
    <x v="0"/>
    <x v="1"/>
    <x v="1"/>
    <x v="0"/>
    <s v="Privado"/>
    <s v="LIMA"/>
    <s v="LIMA"/>
    <s v="YAUYOS Y CAÑETE"/>
    <s v="AYAUCA, CATAHUASI, CHOCOS, TANTA, CARANIA y LARAOS"/>
    <n v="0"/>
    <x v="7"/>
    <n v="0"/>
    <x v="0"/>
    <n v="0"/>
    <x v="0"/>
    <x v="0"/>
    <n v="25167.735000000001"/>
    <n v="25.167735"/>
    <m/>
    <n v="9.1666666666666661"/>
    <n v="9.1666666666666661"/>
    <n v="7.6479999999999997"/>
    <n v="0"/>
    <n v="13"/>
    <s v="BASE DE DATOS"/>
    <m/>
  </r>
  <r>
    <s v="20"/>
    <x v="7"/>
    <s v="CELEPS"/>
    <s v="11091298"/>
    <s v="11091298"/>
    <x v="4"/>
    <s v="PELTON 1"/>
    <s v="S"/>
    <n v="110"/>
    <n v="110"/>
    <n v="7359.7250000000004"/>
    <n v="15387.013999999999"/>
    <n v="22746.739000000001"/>
    <n v="114.1"/>
    <n v="605.9"/>
    <n v="0"/>
    <m/>
    <m/>
    <x v="0"/>
    <s v="CELEPS11091298PELTON 1HI"/>
    <s v="Compa¤ia El‚ctrica El Platanal S.A."/>
    <x v="59"/>
    <x v="59"/>
    <s v="C.H. El Platanal"/>
    <x v="234"/>
    <x v="4"/>
    <x v="4"/>
    <x v="316"/>
    <x v="1"/>
    <s v="Instalado"/>
    <s v="Operativo"/>
    <s v="Generadora"/>
    <x v="0"/>
    <x v="1"/>
    <x v="1"/>
    <x v="0"/>
    <s v="Privado"/>
    <s v="LIMA"/>
    <s v="LIMA"/>
    <s v="YAUYOS Y CAÑETE"/>
    <s v="AYAUCA, CATAHUASI, CHOCOS, TANTA, CARANIA y LARAOS"/>
    <n v="0"/>
    <x v="7"/>
    <n v="0"/>
    <x v="0"/>
    <n v="0"/>
    <x v="0"/>
    <x v="0"/>
    <n v="22746.739000000001"/>
    <n v="22.746739000000002"/>
    <m/>
    <n v="9.1666666666666661"/>
    <n v="9.1666666666666661"/>
    <n v="7.6479999999999997"/>
    <n v="0"/>
    <n v="13"/>
    <s v="BASE DE DATOS"/>
    <m/>
  </r>
  <r>
    <s v="20"/>
    <x v="7"/>
    <s v="CELEPS"/>
    <s v="11091298"/>
    <s v="11091298"/>
    <x v="4"/>
    <s v="PELTON 2"/>
    <s v="S"/>
    <n v="110"/>
    <n v="110"/>
    <n v="9038.2739999999994"/>
    <n v="21529.411"/>
    <n v="30567.685000000001"/>
    <n v="0"/>
    <n v="717.77"/>
    <n v="2.23"/>
    <m/>
    <m/>
    <x v="0"/>
    <s v="CELEPS11091298PELTON 2HI"/>
    <s v="Compa¤ia El‚ctrica El Platanal S.A."/>
    <x v="59"/>
    <x v="59"/>
    <s v="C.H. El Platanal"/>
    <x v="234"/>
    <x v="4"/>
    <x v="4"/>
    <x v="287"/>
    <x v="1"/>
    <s v="Instalado"/>
    <s v="Operativo"/>
    <s v="Generadora"/>
    <x v="0"/>
    <x v="1"/>
    <x v="1"/>
    <x v="0"/>
    <s v="Privado"/>
    <s v="LIMA"/>
    <s v="LIMA"/>
    <s v="YAUYOS Y CAÑETE"/>
    <s v="AYAUCA, CATAHUASI, CHOCOS, TANTA, CARANIA y LARAOS"/>
    <n v="0"/>
    <x v="7"/>
    <n v="0"/>
    <x v="0"/>
    <n v="0"/>
    <x v="0"/>
    <x v="0"/>
    <n v="30567.685000000001"/>
    <n v="30.567685000000001"/>
    <m/>
    <n v="9.1666666666666661"/>
    <n v="9.1666666666666661"/>
    <n v="7.6479999999999997"/>
    <n v="-3.637978807091713E-12"/>
    <n v="13"/>
    <s v="BASE DE DATOS"/>
    <m/>
  </r>
  <r>
    <s v="20"/>
    <x v="8"/>
    <s v="CELEPS"/>
    <s v="11091298"/>
    <s v="11091298"/>
    <x v="4"/>
    <s v="PELTON 1"/>
    <s v="S"/>
    <n v="110"/>
    <n v="110"/>
    <n v="7568.7629999999999"/>
    <n v="15291.652"/>
    <n v="22860.415000000001"/>
    <n v="27.67"/>
    <n v="688"/>
    <n v="4.33"/>
    <m/>
    <m/>
    <x v="0"/>
    <s v="CELEPS11091298PELTON 1HI"/>
    <s v="Compa¤ia El‚ctrica El Platanal S.A."/>
    <x v="59"/>
    <x v="59"/>
    <s v="C.H. El Platanal"/>
    <x v="234"/>
    <x v="4"/>
    <x v="4"/>
    <x v="316"/>
    <x v="1"/>
    <s v="Instalado"/>
    <s v="Operativo"/>
    <s v="Generadora"/>
    <x v="0"/>
    <x v="1"/>
    <x v="1"/>
    <x v="0"/>
    <s v="Privado"/>
    <s v="LIMA"/>
    <s v="LIMA"/>
    <s v="YAUYOS Y CAÑETE"/>
    <s v="AYAUCA, CATAHUASI, CHOCOS, TANTA, CARANIA y LARAOS"/>
    <n v="0"/>
    <x v="7"/>
    <n v="0"/>
    <x v="0"/>
    <n v="0"/>
    <x v="0"/>
    <x v="0"/>
    <n v="22860.415000000001"/>
    <n v="22.860415"/>
    <m/>
    <n v="9.1666666666666661"/>
    <n v="9.1666666666666661"/>
    <n v="7.6479999999999997"/>
    <n v="0"/>
    <n v="13"/>
    <s v="BASE DE DATOS"/>
    <m/>
  </r>
  <r>
    <s v="20"/>
    <x v="8"/>
    <s v="CELEPS"/>
    <s v="11091298"/>
    <s v="11091298"/>
    <x v="4"/>
    <s v="PELTON 2"/>
    <s v="S"/>
    <n v="110"/>
    <n v="110"/>
    <n v="7872.7969999999996"/>
    <n v="17071.005000000001"/>
    <n v="24943.802"/>
    <n v="60.78"/>
    <n v="657.6"/>
    <n v="1.62"/>
    <m/>
    <m/>
    <x v="0"/>
    <s v="CELEPS11091298PELTON 2HI"/>
    <s v="Compa¤ia El‚ctrica El Platanal S.A."/>
    <x v="59"/>
    <x v="59"/>
    <s v="C.H. El Platanal"/>
    <x v="234"/>
    <x v="4"/>
    <x v="4"/>
    <x v="287"/>
    <x v="1"/>
    <s v="Instalado"/>
    <s v="Operativo"/>
    <s v="Generadora"/>
    <x v="0"/>
    <x v="1"/>
    <x v="1"/>
    <x v="0"/>
    <s v="Privado"/>
    <s v="LIMA"/>
    <s v="LIMA"/>
    <s v="YAUYOS Y CAÑETE"/>
    <s v="AYAUCA, CATAHUASI, CHOCOS, TANTA, CARANIA y LARAOS"/>
    <n v="0"/>
    <x v="7"/>
    <n v="0"/>
    <x v="0"/>
    <n v="0"/>
    <x v="0"/>
    <x v="0"/>
    <n v="24943.802"/>
    <n v="24.943801999999998"/>
    <m/>
    <n v="9.1666666666666661"/>
    <n v="9.1666666666666661"/>
    <n v="7.6479999999999997"/>
    <n v="0"/>
    <n v="13"/>
    <s v="BASE DE DATOS"/>
    <m/>
  </r>
  <r>
    <s v="20"/>
    <x v="0"/>
    <s v="ELYANA"/>
    <s v="18166808"/>
    <s v="18166808"/>
    <x v="4"/>
    <s v="Grupo 1"/>
    <s v="S"/>
    <n v="1.385"/>
    <n v="1.31"/>
    <n v="174.636"/>
    <n v="637.03800000000001"/>
    <n v="811.67399999999998"/>
    <n v="0"/>
    <n v="706.25"/>
    <n v="13.75"/>
    <m/>
    <m/>
    <x v="0"/>
    <s v="ELYANA18166808Grupo 1HI"/>
    <s v="El‚ctrica Yanapampa S.A.C."/>
    <x v="60"/>
    <x v="60"/>
    <s v="C. H. Yanapampa"/>
    <x v="235"/>
    <x v="4"/>
    <x v="4"/>
    <x v="44"/>
    <x v="1"/>
    <s v="Instalado"/>
    <s v="Operativo"/>
    <s v="Generadora"/>
    <x v="0"/>
    <x v="1"/>
    <x v="1"/>
    <x v="0"/>
    <s v="Privado"/>
    <s v="ANCASH"/>
    <s v="ANCASH"/>
    <s v="OCROS"/>
    <s v="COCHAS"/>
    <n v="0"/>
    <x v="7"/>
    <n v="0"/>
    <x v="1"/>
    <s v="PRIMERA"/>
    <x v="0"/>
    <x v="0"/>
    <n v="811.67399999999998"/>
    <n v="0.81167400000000001"/>
    <m/>
    <n v="0.11541666666666667"/>
    <n v="0.10916666666666668"/>
    <n v="7.6479999999999997"/>
    <n v="0"/>
    <n v="18"/>
    <s v="BASE DE DATOS"/>
    <m/>
  </r>
  <r>
    <s v="20"/>
    <x v="0"/>
    <s v="ELYANA"/>
    <s v="18166808"/>
    <s v="18166808"/>
    <x v="4"/>
    <s v="Grupo 2"/>
    <s v="S"/>
    <n v="1.385"/>
    <n v="1.3"/>
    <n v="183.18299999999999"/>
    <n v="669.60500000000002"/>
    <n v="852.78800000000001"/>
    <n v="0"/>
    <n v="706"/>
    <n v="14"/>
    <m/>
    <m/>
    <x v="0"/>
    <s v="ELYANA18166808Grupo 2HI"/>
    <s v="El‚ctrica Yanapampa S.A.C."/>
    <x v="60"/>
    <x v="60"/>
    <s v="C. H. Yanapampa"/>
    <x v="235"/>
    <x v="4"/>
    <x v="4"/>
    <x v="171"/>
    <x v="1"/>
    <s v="Instalado"/>
    <s v="Operativo"/>
    <s v="Generadora"/>
    <x v="0"/>
    <x v="1"/>
    <x v="1"/>
    <x v="0"/>
    <s v="Privado"/>
    <s v="ANCASH"/>
    <s v="ANCASH"/>
    <s v="OCROS"/>
    <s v="COCHAS"/>
    <n v="0"/>
    <x v="7"/>
    <n v="0"/>
    <x v="1"/>
    <s v="PRIMERA"/>
    <x v="0"/>
    <x v="0"/>
    <n v="852.78800000000001"/>
    <n v="0.85278799999999999"/>
    <m/>
    <n v="0.11541666666666667"/>
    <n v="0.10833333333333334"/>
    <n v="7.6479999999999997"/>
    <n v="0"/>
    <n v="18"/>
    <s v="BASE DE DATOS"/>
    <m/>
  </r>
  <r>
    <s v="20"/>
    <x v="0"/>
    <s v="ELYANA"/>
    <s v="18166808"/>
    <s v="18166808"/>
    <x v="4"/>
    <s v="Grupo 3"/>
    <s v="S"/>
    <n v="1.385"/>
    <n v="1.3"/>
    <n v="184.07900000000001"/>
    <n v="673.32500000000005"/>
    <n v="857.404"/>
    <n v="0"/>
    <n v="709.5"/>
    <n v="10.5"/>
    <m/>
    <m/>
    <x v="0"/>
    <s v="ELYANA18166808Grupo 3HI"/>
    <s v="El‚ctrica Yanapampa S.A.C."/>
    <x v="60"/>
    <x v="60"/>
    <s v="C. H. Yanapampa"/>
    <x v="235"/>
    <x v="4"/>
    <x v="4"/>
    <x v="172"/>
    <x v="1"/>
    <s v="Instalado"/>
    <s v="Operativo"/>
    <s v="Generadora"/>
    <x v="0"/>
    <x v="1"/>
    <x v="1"/>
    <x v="0"/>
    <s v="Privado"/>
    <s v="ANCASH"/>
    <s v="ANCASH"/>
    <s v="OCROS"/>
    <s v="COCHAS"/>
    <n v="0"/>
    <x v="7"/>
    <n v="0"/>
    <x v="1"/>
    <s v="PRIMERA"/>
    <x v="0"/>
    <x v="0"/>
    <n v="857.404"/>
    <n v="0.85740399999999994"/>
    <m/>
    <n v="0.11541666666666667"/>
    <n v="0.10833333333333334"/>
    <n v="7.6479999999999997"/>
    <n v="0"/>
    <n v="18"/>
    <s v="BASE DE DATOS"/>
    <m/>
  </r>
  <r>
    <s v="20"/>
    <x v="1"/>
    <s v="ELYANA"/>
    <s v="18166808"/>
    <s v="18166808"/>
    <x v="4"/>
    <s v="Grupo 1"/>
    <s v="S"/>
    <n v="1.385"/>
    <n v="1.31"/>
    <n v="169.71799999999999"/>
    <n v="626.49400000000003"/>
    <n v="796.21199999999999"/>
    <n v="0"/>
    <n v="699"/>
    <n v="21"/>
    <m/>
    <m/>
    <x v="0"/>
    <s v="ELYANA18166808Grupo 1HI"/>
    <s v="El‚ctrica Yanapampa S.A.C."/>
    <x v="60"/>
    <x v="60"/>
    <s v="C. H. Yanapampa"/>
    <x v="235"/>
    <x v="4"/>
    <x v="4"/>
    <x v="44"/>
    <x v="1"/>
    <s v="Instalado"/>
    <s v="Operativo"/>
    <s v="Generadora"/>
    <x v="0"/>
    <x v="1"/>
    <x v="1"/>
    <x v="0"/>
    <s v="Privado"/>
    <s v="ANCASH"/>
    <s v="ANCASH"/>
    <s v="OCROS"/>
    <s v="COCHAS"/>
    <n v="0"/>
    <x v="7"/>
    <n v="0"/>
    <x v="1"/>
    <s v="PRIMERA"/>
    <x v="0"/>
    <x v="0"/>
    <n v="796.21199999999999"/>
    <n v="0.79621200000000003"/>
    <m/>
    <n v="0.11541666666666667"/>
    <n v="0.10916666666666668"/>
    <n v="7.6479999999999997"/>
    <n v="0"/>
    <n v="18"/>
    <s v="BASE DE DATOS"/>
    <m/>
  </r>
  <r>
    <s v="20"/>
    <x v="1"/>
    <s v="ELYANA"/>
    <s v="18166808"/>
    <s v="18166808"/>
    <x v="4"/>
    <s v="Grupo 2"/>
    <s v="S"/>
    <n v="1.385"/>
    <n v="1.3"/>
    <n v="170.40899999999999"/>
    <n v="640.91499999999996"/>
    <n v="811.32399999999996"/>
    <n v="0"/>
    <n v="710.75"/>
    <n v="9.25"/>
    <m/>
    <m/>
    <x v="0"/>
    <s v="ELYANA18166808Grupo 2HI"/>
    <s v="El‚ctrica Yanapampa S.A.C."/>
    <x v="60"/>
    <x v="60"/>
    <s v="C. H. Yanapampa"/>
    <x v="235"/>
    <x v="4"/>
    <x v="4"/>
    <x v="171"/>
    <x v="1"/>
    <s v="Instalado"/>
    <s v="Operativo"/>
    <s v="Generadora"/>
    <x v="0"/>
    <x v="1"/>
    <x v="1"/>
    <x v="0"/>
    <s v="Privado"/>
    <s v="ANCASH"/>
    <s v="ANCASH"/>
    <s v="OCROS"/>
    <s v="COCHAS"/>
    <n v="0"/>
    <x v="7"/>
    <n v="0"/>
    <x v="1"/>
    <s v="PRIMERA"/>
    <x v="0"/>
    <x v="0"/>
    <n v="811.32399999999996"/>
    <n v="0.81132399999999993"/>
    <m/>
    <n v="0.11541666666666667"/>
    <n v="0.10833333333333334"/>
    <n v="7.6479999999999997"/>
    <n v="0"/>
    <n v="18"/>
    <s v="BASE DE DATOS"/>
    <m/>
  </r>
  <r>
    <s v="20"/>
    <x v="1"/>
    <s v="ELYANA"/>
    <s v="18166808"/>
    <s v="18166808"/>
    <x v="4"/>
    <s v="Grupo 3"/>
    <s v="S"/>
    <n v="1.385"/>
    <n v="1.3"/>
    <n v="174.82900000000001"/>
    <n v="653.654"/>
    <n v="828.48299999999995"/>
    <n v="0"/>
    <n v="714.25"/>
    <n v="5.75"/>
    <m/>
    <m/>
    <x v="0"/>
    <s v="ELYANA18166808Grupo 3HI"/>
    <s v="El‚ctrica Yanapampa S.A.C."/>
    <x v="60"/>
    <x v="60"/>
    <s v="C. H. Yanapampa"/>
    <x v="235"/>
    <x v="4"/>
    <x v="4"/>
    <x v="172"/>
    <x v="1"/>
    <s v="Instalado"/>
    <s v="Operativo"/>
    <s v="Generadora"/>
    <x v="0"/>
    <x v="1"/>
    <x v="1"/>
    <x v="0"/>
    <s v="Privado"/>
    <s v="ANCASH"/>
    <s v="ANCASH"/>
    <s v="OCROS"/>
    <s v="COCHAS"/>
    <n v="0"/>
    <x v="7"/>
    <n v="0"/>
    <x v="1"/>
    <s v="PRIMERA"/>
    <x v="0"/>
    <x v="0"/>
    <n v="828.48299999999995"/>
    <n v="0.82848299999999997"/>
    <m/>
    <n v="0.11541666666666667"/>
    <n v="0.10833333333333334"/>
    <n v="7.6479999999999997"/>
    <n v="0"/>
    <n v="18"/>
    <s v="BASE DE DATOS"/>
    <m/>
  </r>
  <r>
    <s v="20"/>
    <x v="2"/>
    <s v="ELYANA"/>
    <s v="18166808"/>
    <s v="18166808"/>
    <x v="4"/>
    <s v="Grupo 1"/>
    <s v="S"/>
    <n v="1.385"/>
    <n v="1.31"/>
    <n v="192.04499999999999"/>
    <n v="693.74699999999996"/>
    <n v="885.79200000000003"/>
    <n v="0"/>
    <n v="695"/>
    <n v="25"/>
    <m/>
    <m/>
    <x v="0"/>
    <s v="ELYANA18166808Grupo 1HI"/>
    <s v="El‚ctrica Yanapampa S.A.C."/>
    <x v="60"/>
    <x v="60"/>
    <s v="C. H. Yanapampa"/>
    <x v="235"/>
    <x v="4"/>
    <x v="4"/>
    <x v="44"/>
    <x v="1"/>
    <s v="Instalado"/>
    <s v="Operativo"/>
    <s v="Generadora"/>
    <x v="0"/>
    <x v="1"/>
    <x v="1"/>
    <x v="0"/>
    <s v="Privado"/>
    <s v="ANCASH"/>
    <s v="ANCASH"/>
    <s v="OCROS"/>
    <s v="COCHAS"/>
    <n v="0"/>
    <x v="7"/>
    <n v="0"/>
    <x v="1"/>
    <s v="PRIMERA"/>
    <x v="0"/>
    <x v="0"/>
    <n v="885.79200000000003"/>
    <n v="0.88579200000000002"/>
    <m/>
    <n v="0.11541666666666667"/>
    <n v="0.10916666666666668"/>
    <n v="7.6479999999999997"/>
    <n v="-1.1368683772161603E-13"/>
    <n v="18"/>
    <s v="BASE DE DATOS"/>
    <m/>
  </r>
  <r>
    <s v="20"/>
    <x v="2"/>
    <s v="ELYANA"/>
    <s v="18166808"/>
    <s v="18166808"/>
    <x v="4"/>
    <s v="Grupo 2"/>
    <s v="S"/>
    <n v="1.385"/>
    <n v="1.3"/>
    <n v="176"/>
    <n v="665.62"/>
    <n v="841.62"/>
    <n v="0"/>
    <n v="696.5"/>
    <n v="23.5"/>
    <m/>
    <m/>
    <x v="0"/>
    <s v="ELYANA18166808Grupo 2HI"/>
    <s v="El‚ctrica Yanapampa S.A.C."/>
    <x v="60"/>
    <x v="60"/>
    <s v="C. H. Yanapampa"/>
    <x v="235"/>
    <x v="4"/>
    <x v="4"/>
    <x v="171"/>
    <x v="1"/>
    <s v="Instalado"/>
    <s v="Operativo"/>
    <s v="Generadora"/>
    <x v="0"/>
    <x v="1"/>
    <x v="1"/>
    <x v="0"/>
    <s v="Privado"/>
    <s v="ANCASH"/>
    <s v="ANCASH"/>
    <s v="OCROS"/>
    <s v="COCHAS"/>
    <n v="0"/>
    <x v="7"/>
    <n v="0"/>
    <x v="1"/>
    <s v="PRIMERA"/>
    <x v="0"/>
    <x v="0"/>
    <n v="841.62"/>
    <n v="0.84162000000000003"/>
    <m/>
    <n v="0.11541666666666667"/>
    <n v="0.10833333333333334"/>
    <n v="7.6479999999999997"/>
    <n v="0"/>
    <n v="18"/>
    <s v="BASE DE DATOS"/>
    <m/>
  </r>
  <r>
    <s v="20"/>
    <x v="2"/>
    <s v="ELYANA"/>
    <s v="18166808"/>
    <s v="18166808"/>
    <x v="4"/>
    <s v="Grupo 3"/>
    <s v="S"/>
    <n v="1.385"/>
    <n v="1.3"/>
    <n v="190.298"/>
    <n v="722.61900000000003"/>
    <n v="912.91700000000003"/>
    <n v="0"/>
    <n v="718"/>
    <n v="2"/>
    <m/>
    <m/>
    <x v="0"/>
    <s v="ELYANA18166808Grupo 3HI"/>
    <s v="El‚ctrica Yanapampa S.A.C."/>
    <x v="60"/>
    <x v="60"/>
    <s v="C. H. Yanapampa"/>
    <x v="235"/>
    <x v="4"/>
    <x v="4"/>
    <x v="172"/>
    <x v="1"/>
    <s v="Instalado"/>
    <s v="Operativo"/>
    <s v="Generadora"/>
    <x v="0"/>
    <x v="1"/>
    <x v="1"/>
    <x v="0"/>
    <s v="Privado"/>
    <s v="ANCASH"/>
    <s v="ANCASH"/>
    <s v="OCROS"/>
    <s v="COCHAS"/>
    <n v="0"/>
    <x v="7"/>
    <n v="0"/>
    <x v="1"/>
    <s v="PRIMERA"/>
    <x v="0"/>
    <x v="0"/>
    <n v="912.91700000000003"/>
    <n v="0.91291699999999998"/>
    <m/>
    <n v="0.11541666666666667"/>
    <n v="0.10833333333333334"/>
    <n v="7.6479999999999997"/>
    <n v="0"/>
    <n v="18"/>
    <s v="BASE DE DATOS"/>
    <m/>
  </r>
  <r>
    <s v="20"/>
    <x v="3"/>
    <s v="ELYANA"/>
    <s v="18166808"/>
    <s v="18166808"/>
    <x v="4"/>
    <s v="Grupo 1"/>
    <s v="S"/>
    <n v="1.385"/>
    <n v="1.31"/>
    <n v="192.26"/>
    <n v="723.15700000000004"/>
    <n v="915.41700000000003"/>
    <n v="0"/>
    <n v="716.75"/>
    <n v="3.25"/>
    <m/>
    <m/>
    <x v="0"/>
    <s v="ELYANA18166808Grupo 1HI"/>
    <s v="El‚ctrica Yanapampa S.A.C."/>
    <x v="60"/>
    <x v="60"/>
    <s v="C. H. Yanapampa"/>
    <x v="235"/>
    <x v="4"/>
    <x v="4"/>
    <x v="44"/>
    <x v="1"/>
    <s v="Instalado"/>
    <s v="Operativo"/>
    <s v="Generadora"/>
    <x v="0"/>
    <x v="1"/>
    <x v="1"/>
    <x v="0"/>
    <s v="Privado"/>
    <s v="ANCASH"/>
    <s v="ANCASH"/>
    <s v="OCROS"/>
    <s v="COCHAS"/>
    <n v="0"/>
    <x v="7"/>
    <n v="0"/>
    <x v="1"/>
    <s v="PRIMERA"/>
    <x v="0"/>
    <x v="0"/>
    <n v="915.41700000000003"/>
    <n v="0.91541700000000004"/>
    <m/>
    <n v="0.11541666666666667"/>
    <n v="0.10916666666666668"/>
    <n v="7.6479999999999997"/>
    <n v="0"/>
    <n v="18"/>
    <s v="BASE DE DATOS"/>
    <m/>
  </r>
  <r>
    <s v="20"/>
    <x v="3"/>
    <s v="ELYANA"/>
    <s v="18166808"/>
    <s v="18166808"/>
    <x v="4"/>
    <s v="Grupo 2"/>
    <s v="S"/>
    <n v="1.385"/>
    <n v="1.3"/>
    <n v="179.304"/>
    <n v="672.44500000000005"/>
    <n v="851.74900000000002"/>
    <n v="0"/>
    <n v="715"/>
    <n v="5"/>
    <m/>
    <m/>
    <x v="0"/>
    <s v="ELYANA18166808Grupo 2HI"/>
    <s v="El‚ctrica Yanapampa S.A.C."/>
    <x v="60"/>
    <x v="60"/>
    <s v="C. H. Yanapampa"/>
    <x v="235"/>
    <x v="4"/>
    <x v="4"/>
    <x v="171"/>
    <x v="1"/>
    <s v="Instalado"/>
    <s v="Operativo"/>
    <s v="Generadora"/>
    <x v="0"/>
    <x v="1"/>
    <x v="1"/>
    <x v="0"/>
    <s v="Privado"/>
    <s v="ANCASH"/>
    <s v="ANCASH"/>
    <s v="OCROS"/>
    <s v="COCHAS"/>
    <n v="0"/>
    <x v="7"/>
    <n v="0"/>
    <x v="1"/>
    <s v="PRIMERA"/>
    <x v="0"/>
    <x v="0"/>
    <n v="851.74900000000002"/>
    <n v="0.85174899999999998"/>
    <m/>
    <n v="0.11541666666666667"/>
    <n v="0.10833333333333334"/>
    <n v="7.6479999999999997"/>
    <n v="0"/>
    <n v="18"/>
    <s v="BASE DE DATOS"/>
    <m/>
  </r>
  <r>
    <s v="20"/>
    <x v="3"/>
    <s v="ELYANA"/>
    <s v="18166808"/>
    <s v="18166808"/>
    <x v="4"/>
    <s v="Grupo 3"/>
    <s v="S"/>
    <n v="1.385"/>
    <n v="1.3"/>
    <n v="186.58799999999999"/>
    <n v="704.02599999999995"/>
    <n v="890.61400000000003"/>
    <n v="0"/>
    <n v="715.5"/>
    <n v="4.5"/>
    <m/>
    <m/>
    <x v="0"/>
    <s v="ELYANA18166808Grupo 3HI"/>
    <s v="El‚ctrica Yanapampa S.A.C."/>
    <x v="60"/>
    <x v="60"/>
    <s v="C. H. Yanapampa"/>
    <x v="235"/>
    <x v="4"/>
    <x v="4"/>
    <x v="172"/>
    <x v="1"/>
    <s v="Instalado"/>
    <s v="Operativo"/>
    <s v="Generadora"/>
    <x v="0"/>
    <x v="1"/>
    <x v="1"/>
    <x v="0"/>
    <s v="Privado"/>
    <s v="ANCASH"/>
    <s v="ANCASH"/>
    <s v="OCROS"/>
    <s v="COCHAS"/>
    <n v="0"/>
    <x v="7"/>
    <n v="0"/>
    <x v="1"/>
    <s v="PRIMERA"/>
    <x v="0"/>
    <x v="0"/>
    <n v="890.61400000000003"/>
    <n v="0.89061400000000002"/>
    <m/>
    <n v="0.11541666666666667"/>
    <n v="0.10833333333333334"/>
    <n v="7.6479999999999997"/>
    <n v="-1.1368683772161603E-13"/>
    <n v="18"/>
    <s v="BASE DE DATOS"/>
    <m/>
  </r>
  <r>
    <s v="20"/>
    <x v="4"/>
    <s v="ELYANA"/>
    <s v="18166808"/>
    <s v="18166808"/>
    <x v="4"/>
    <s v="Grupo 1"/>
    <s v="S"/>
    <n v="1.385"/>
    <n v="1.31"/>
    <n v="200"/>
    <n v="755.59900000000005"/>
    <n v="955.59900000000005"/>
    <n v="0"/>
    <n v="712.75"/>
    <n v="7.25"/>
    <m/>
    <m/>
    <x v="0"/>
    <s v="ELYANA18166808Grupo 1HI"/>
    <s v="El‚ctrica Yanapampa S.A.C."/>
    <x v="60"/>
    <x v="60"/>
    <s v="C. H. Yanapampa"/>
    <x v="235"/>
    <x v="4"/>
    <x v="4"/>
    <x v="44"/>
    <x v="1"/>
    <s v="Instalado"/>
    <s v="Operativo"/>
    <s v="Generadora"/>
    <x v="0"/>
    <x v="1"/>
    <x v="1"/>
    <x v="0"/>
    <s v="Privado"/>
    <s v="ANCASH"/>
    <s v="ANCASH"/>
    <s v="OCROS"/>
    <s v="COCHAS"/>
    <n v="0"/>
    <x v="7"/>
    <n v="0"/>
    <x v="1"/>
    <s v="PRIMERA"/>
    <x v="0"/>
    <x v="0"/>
    <n v="955.59900000000005"/>
    <n v="0.95559900000000009"/>
    <m/>
    <n v="0.11541666666666667"/>
    <n v="0.10916666666666668"/>
    <n v="7.6479999999999997"/>
    <n v="0"/>
    <n v="18"/>
    <s v="BASE DE DATOS"/>
    <m/>
  </r>
  <r>
    <s v="20"/>
    <x v="4"/>
    <s v="ELYANA"/>
    <s v="18166808"/>
    <s v="18166808"/>
    <x v="4"/>
    <s v="Grupo 2"/>
    <s v="S"/>
    <n v="1.385"/>
    <n v="1.3"/>
    <n v="165.78299999999999"/>
    <n v="641.85"/>
    <n v="807.63300000000004"/>
    <n v="0"/>
    <n v="666.75"/>
    <n v="53.25"/>
    <m/>
    <m/>
    <x v="0"/>
    <s v="ELYANA18166808Grupo 2HI"/>
    <s v="El‚ctrica Yanapampa S.A.C."/>
    <x v="60"/>
    <x v="60"/>
    <s v="C. H. Yanapampa"/>
    <x v="235"/>
    <x v="4"/>
    <x v="4"/>
    <x v="171"/>
    <x v="1"/>
    <s v="Instalado"/>
    <s v="Operativo"/>
    <s v="Generadora"/>
    <x v="0"/>
    <x v="1"/>
    <x v="1"/>
    <x v="0"/>
    <s v="Privado"/>
    <s v="ANCASH"/>
    <s v="ANCASH"/>
    <s v="OCROS"/>
    <s v="COCHAS"/>
    <n v="0"/>
    <x v="7"/>
    <n v="0"/>
    <x v="1"/>
    <s v="PRIMERA"/>
    <x v="0"/>
    <x v="0"/>
    <n v="807.63300000000004"/>
    <n v="0.80763300000000005"/>
    <m/>
    <n v="0.11541666666666667"/>
    <n v="0.10833333333333334"/>
    <n v="7.6479999999999997"/>
    <n v="0"/>
    <n v="18"/>
    <s v="BASE DE DATOS"/>
    <m/>
  </r>
  <r>
    <s v="20"/>
    <x v="4"/>
    <s v="ELYANA"/>
    <s v="18166808"/>
    <s v="18166808"/>
    <x v="4"/>
    <s v="Grupo 3"/>
    <s v="S"/>
    <n v="1.385"/>
    <n v="1.3"/>
    <n v="190.86500000000001"/>
    <n v="722.70699999999999"/>
    <n v="913.572"/>
    <n v="0"/>
    <n v="712.5"/>
    <n v="7.5"/>
    <m/>
    <m/>
    <x v="0"/>
    <s v="ELYANA18166808Grupo 3HI"/>
    <s v="El‚ctrica Yanapampa S.A.C."/>
    <x v="60"/>
    <x v="60"/>
    <s v="C. H. Yanapampa"/>
    <x v="235"/>
    <x v="4"/>
    <x v="4"/>
    <x v="172"/>
    <x v="1"/>
    <s v="Instalado"/>
    <s v="Operativo"/>
    <s v="Generadora"/>
    <x v="0"/>
    <x v="1"/>
    <x v="1"/>
    <x v="0"/>
    <s v="Privado"/>
    <s v="ANCASH"/>
    <s v="ANCASH"/>
    <s v="OCROS"/>
    <s v="COCHAS"/>
    <n v="0"/>
    <x v="7"/>
    <n v="0"/>
    <x v="1"/>
    <s v="PRIMERA"/>
    <x v="0"/>
    <x v="0"/>
    <n v="913.572"/>
    <n v="0.91357200000000005"/>
    <m/>
    <n v="0.11541666666666667"/>
    <n v="0.10833333333333334"/>
    <n v="7.6479999999999997"/>
    <n v="0"/>
    <n v="18"/>
    <s v="BASE DE DATOS"/>
    <m/>
  </r>
  <r>
    <s v="20"/>
    <x v="5"/>
    <s v="ELYANA"/>
    <s v="18166808"/>
    <s v="18166808"/>
    <x v="4"/>
    <s v="Grupo 1"/>
    <s v="S"/>
    <n v="1.385"/>
    <n v="1.31"/>
    <n v="41.107999999999997"/>
    <n v="159.65100000000001"/>
    <n v="200.75899999999999"/>
    <n v="0"/>
    <n v="197.5"/>
    <n v="522.5"/>
    <m/>
    <m/>
    <x v="0"/>
    <s v="ELYANA18166808Grupo 1HI"/>
    <s v="El‚ctrica Yanapampa S.A.C."/>
    <x v="60"/>
    <x v="60"/>
    <s v="C. H. Yanapampa"/>
    <x v="235"/>
    <x v="4"/>
    <x v="4"/>
    <x v="44"/>
    <x v="1"/>
    <s v="Instalado"/>
    <s v="Operativo"/>
    <s v="Generadora"/>
    <x v="0"/>
    <x v="1"/>
    <x v="1"/>
    <x v="0"/>
    <s v="Privado"/>
    <s v="ANCASH"/>
    <s v="ANCASH"/>
    <s v="OCROS"/>
    <s v="COCHAS"/>
    <n v="0"/>
    <x v="7"/>
    <n v="0"/>
    <x v="1"/>
    <s v="PRIMERA"/>
    <x v="0"/>
    <x v="0"/>
    <n v="200.75899999999999"/>
    <n v="0.20075899999999999"/>
    <m/>
    <n v="0.11541666666666667"/>
    <n v="0.10916666666666668"/>
    <n v="7.6479999999999997"/>
    <n v="2.8421709430404007E-14"/>
    <n v="18"/>
    <s v="BASE DE DATOS"/>
    <m/>
  </r>
  <r>
    <s v="20"/>
    <x v="5"/>
    <s v="ELYANA"/>
    <s v="18166808"/>
    <s v="18166808"/>
    <x v="4"/>
    <s v="Grupo 2"/>
    <s v="S"/>
    <n v="1.385"/>
    <n v="1.3"/>
    <n v="156.88300000000001"/>
    <n v="601.87400000000002"/>
    <n v="758.75699999999995"/>
    <n v="0"/>
    <n v="717.75"/>
    <n v="2.25"/>
    <m/>
    <m/>
    <x v="0"/>
    <s v="ELYANA18166808Grupo 2HI"/>
    <s v="El‚ctrica Yanapampa S.A.C."/>
    <x v="60"/>
    <x v="60"/>
    <s v="C. H. Yanapampa"/>
    <x v="235"/>
    <x v="4"/>
    <x v="4"/>
    <x v="171"/>
    <x v="1"/>
    <s v="Instalado"/>
    <s v="Operativo"/>
    <s v="Generadora"/>
    <x v="0"/>
    <x v="1"/>
    <x v="1"/>
    <x v="0"/>
    <s v="Privado"/>
    <s v="ANCASH"/>
    <s v="ANCASH"/>
    <s v="OCROS"/>
    <s v="COCHAS"/>
    <n v="0"/>
    <x v="7"/>
    <n v="0"/>
    <x v="1"/>
    <s v="PRIMERA"/>
    <x v="0"/>
    <x v="0"/>
    <n v="758.75699999999995"/>
    <n v="0.7587569999999999"/>
    <m/>
    <n v="0.11541666666666667"/>
    <n v="0.10833333333333334"/>
    <n v="7.6479999999999997"/>
    <n v="1.1368683772161603E-13"/>
    <n v="18"/>
    <s v="BASE DE DATOS"/>
    <m/>
  </r>
  <r>
    <s v="20"/>
    <x v="5"/>
    <s v="ELYANA"/>
    <s v="18166808"/>
    <s v="18166808"/>
    <x v="4"/>
    <s v="Grupo 3"/>
    <s v="S"/>
    <n v="1.385"/>
    <n v="1.3"/>
    <n v="174.50299999999999"/>
    <n v="662.87699999999995"/>
    <n v="837.38"/>
    <n v="0"/>
    <n v="720"/>
    <n v="0"/>
    <m/>
    <m/>
    <x v="0"/>
    <s v="ELYANA18166808Grupo 3HI"/>
    <s v="El‚ctrica Yanapampa S.A.C."/>
    <x v="60"/>
    <x v="60"/>
    <s v="C. H. Yanapampa"/>
    <x v="235"/>
    <x v="4"/>
    <x v="4"/>
    <x v="172"/>
    <x v="1"/>
    <s v="Instalado"/>
    <s v="Operativo"/>
    <s v="Generadora"/>
    <x v="0"/>
    <x v="1"/>
    <x v="1"/>
    <x v="0"/>
    <s v="Privado"/>
    <s v="ANCASH"/>
    <s v="ANCASH"/>
    <s v="OCROS"/>
    <s v="COCHAS"/>
    <n v="0"/>
    <x v="7"/>
    <n v="0"/>
    <x v="1"/>
    <s v="PRIMERA"/>
    <x v="0"/>
    <x v="0"/>
    <n v="837.38"/>
    <n v="0.83738000000000001"/>
    <m/>
    <n v="0.11541666666666667"/>
    <n v="0.10833333333333334"/>
    <n v="7.6479999999999997"/>
    <n v="-1.1368683772161603E-13"/>
    <n v="18"/>
    <s v="BASE DE DATOS"/>
    <m/>
  </r>
  <r>
    <s v="20"/>
    <x v="6"/>
    <s v="ELYANA"/>
    <s v="18166808"/>
    <s v="18166808"/>
    <x v="4"/>
    <s v="Grupo 1"/>
    <s v="S"/>
    <n v="1.385"/>
    <n v="1.31"/>
    <n v="145.32300000000001"/>
    <n v="523.80999999999995"/>
    <n v="669.13300000000004"/>
    <n v="0"/>
    <n v="651.25"/>
    <n v="68.75"/>
    <m/>
    <m/>
    <x v="0"/>
    <s v="ELYANA18166808Grupo 1HI"/>
    <s v="El‚ctrica Yanapampa S.A.C."/>
    <x v="60"/>
    <x v="60"/>
    <s v="C. H. Yanapampa"/>
    <x v="235"/>
    <x v="4"/>
    <x v="4"/>
    <x v="44"/>
    <x v="1"/>
    <s v="Instalado"/>
    <s v="Operativo"/>
    <s v="Generadora"/>
    <x v="0"/>
    <x v="1"/>
    <x v="1"/>
    <x v="0"/>
    <s v="Privado"/>
    <s v="ANCASH"/>
    <s v="ANCASH"/>
    <s v="OCROS"/>
    <s v="COCHAS"/>
    <n v="0"/>
    <x v="7"/>
    <n v="0"/>
    <x v="1"/>
    <s v="PRIMERA"/>
    <x v="0"/>
    <x v="0"/>
    <n v="669.13300000000004"/>
    <n v="0.66913300000000009"/>
    <m/>
    <n v="0.11541666666666667"/>
    <n v="0.10916666666666668"/>
    <n v="7.6479999999999997"/>
    <n v="-1.1368683772161603E-13"/>
    <n v="18"/>
    <s v="BASE DE DATOS"/>
    <m/>
  </r>
  <r>
    <s v="20"/>
    <x v="6"/>
    <s v="ELYANA"/>
    <s v="18166808"/>
    <s v="18166808"/>
    <x v="4"/>
    <s v="Grupo 2"/>
    <s v="S"/>
    <n v="1.385"/>
    <n v="1.3"/>
    <n v="11.595000000000001"/>
    <n v="52.655999999999999"/>
    <n v="64.251000000000005"/>
    <n v="0"/>
    <n v="34.75"/>
    <n v="685.25"/>
    <m/>
    <m/>
    <x v="0"/>
    <s v="ELYANA18166808Grupo 2HI"/>
    <s v="El‚ctrica Yanapampa S.A.C."/>
    <x v="60"/>
    <x v="60"/>
    <s v="C. H. Yanapampa"/>
    <x v="235"/>
    <x v="4"/>
    <x v="4"/>
    <x v="171"/>
    <x v="1"/>
    <s v="Instalado"/>
    <s v="Operativo"/>
    <s v="Generadora"/>
    <x v="0"/>
    <x v="1"/>
    <x v="1"/>
    <x v="0"/>
    <s v="Privado"/>
    <s v="ANCASH"/>
    <s v="ANCASH"/>
    <s v="OCROS"/>
    <s v="COCHAS"/>
    <n v="0"/>
    <x v="7"/>
    <n v="0"/>
    <x v="1"/>
    <s v="PRIMERA"/>
    <x v="0"/>
    <x v="0"/>
    <n v="64.251000000000005"/>
    <n v="6.4251000000000003E-2"/>
    <m/>
    <n v="0.11541666666666667"/>
    <n v="0.10833333333333334"/>
    <n v="7.6479999999999997"/>
    <n v="0"/>
    <n v="18"/>
    <s v="BASE DE DATOS"/>
    <m/>
  </r>
  <r>
    <s v="20"/>
    <x v="6"/>
    <s v="ELYANA"/>
    <s v="18166808"/>
    <s v="18166808"/>
    <x v="4"/>
    <s v="Grupo 3"/>
    <s v="S"/>
    <n v="1.385"/>
    <n v="1.3"/>
    <n v="161.185"/>
    <n v="598.05700000000002"/>
    <n v="759.24199999999996"/>
    <n v="0"/>
    <n v="710"/>
    <n v="10"/>
    <m/>
    <m/>
    <x v="0"/>
    <s v="ELYANA18166808Grupo 3HI"/>
    <s v="El‚ctrica Yanapampa S.A.C."/>
    <x v="60"/>
    <x v="60"/>
    <s v="C. H. Yanapampa"/>
    <x v="235"/>
    <x v="4"/>
    <x v="4"/>
    <x v="172"/>
    <x v="1"/>
    <s v="Instalado"/>
    <s v="Operativo"/>
    <s v="Generadora"/>
    <x v="0"/>
    <x v="1"/>
    <x v="1"/>
    <x v="0"/>
    <s v="Privado"/>
    <s v="ANCASH"/>
    <s v="ANCASH"/>
    <s v="OCROS"/>
    <s v="COCHAS"/>
    <n v="0"/>
    <x v="7"/>
    <n v="0"/>
    <x v="1"/>
    <s v="PRIMERA"/>
    <x v="0"/>
    <x v="0"/>
    <n v="759.24199999999996"/>
    <n v="0.75924199999999997"/>
    <m/>
    <n v="0.11541666666666667"/>
    <n v="0.10833333333333334"/>
    <n v="7.6479999999999997"/>
    <n v="0"/>
    <n v="18"/>
    <s v="BASE DE DATOS"/>
    <m/>
  </r>
  <r>
    <s v="20"/>
    <x v="7"/>
    <s v="ELYANA"/>
    <s v="18166808"/>
    <s v="18166808"/>
    <x v="4"/>
    <s v="Grupo 1"/>
    <s v="S"/>
    <n v="1.385"/>
    <n v="1.31"/>
    <n v="148.21199999999999"/>
    <n v="554.15200000000004"/>
    <n v="702.36400000000003"/>
    <n v="0"/>
    <n v="570.25"/>
    <n v="149.75"/>
    <m/>
    <m/>
    <x v="0"/>
    <s v="ELYANA18166808Grupo 1HI"/>
    <s v="El‚ctrica Yanapampa S.A.C."/>
    <x v="60"/>
    <x v="60"/>
    <s v="C. H. Yanapampa"/>
    <x v="235"/>
    <x v="4"/>
    <x v="4"/>
    <x v="44"/>
    <x v="1"/>
    <s v="Instalado"/>
    <s v="Operativo"/>
    <s v="Generadora"/>
    <x v="0"/>
    <x v="1"/>
    <x v="1"/>
    <x v="0"/>
    <s v="Privado"/>
    <s v="ANCASH"/>
    <s v="ANCASH"/>
    <s v="OCROS"/>
    <s v="COCHAS"/>
    <n v="0"/>
    <x v="7"/>
    <n v="0"/>
    <x v="1"/>
    <s v="PRIMERA"/>
    <x v="0"/>
    <x v="0"/>
    <n v="702.36400000000003"/>
    <n v="0.70236399999999999"/>
    <m/>
    <n v="0.11541666666666667"/>
    <n v="0.10916666666666668"/>
    <n v="7.6479999999999997"/>
    <n v="0"/>
    <n v="18"/>
    <s v="BASE DE DATOS"/>
    <m/>
  </r>
  <r>
    <s v="20"/>
    <x v="7"/>
    <s v="ELYANA"/>
    <s v="18166808"/>
    <s v="18166808"/>
    <x v="4"/>
    <s v="Grupo 2"/>
    <s v="S"/>
    <n v="1.385"/>
    <n v="1.3"/>
    <n v="0"/>
    <n v="0"/>
    <n v="0"/>
    <n v="0"/>
    <n v="0"/>
    <n v="720"/>
    <m/>
    <m/>
    <x v="0"/>
    <s v="ELYANA18166808Grupo 2HI"/>
    <s v="El‚ctrica Yanapampa S.A.C."/>
    <x v="60"/>
    <x v="60"/>
    <s v="C. H. Yanapampa"/>
    <x v="235"/>
    <x v="4"/>
    <x v="4"/>
    <x v="171"/>
    <x v="1"/>
    <s v="Instalado"/>
    <s v="Operativo"/>
    <s v="Generadora"/>
    <x v="0"/>
    <x v="1"/>
    <x v="1"/>
    <x v="0"/>
    <s v="Privado"/>
    <s v="ANCASH"/>
    <s v="ANCASH"/>
    <s v="OCROS"/>
    <s v="COCHAS"/>
    <n v="0"/>
    <x v="7"/>
    <n v="0"/>
    <x v="1"/>
    <s v="PRIMERA"/>
    <x v="0"/>
    <x v="0"/>
    <n v="0"/>
    <n v="0"/>
    <m/>
    <n v="0.11541666666666667"/>
    <n v="0.10833333333333334"/>
    <n v="7.6479999999999997"/>
    <n v="0"/>
    <n v="18"/>
    <s v="BASE DE DATOS"/>
    <m/>
  </r>
  <r>
    <s v="20"/>
    <x v="7"/>
    <s v="ELYANA"/>
    <s v="18166808"/>
    <s v="18166808"/>
    <x v="4"/>
    <s v="Grupo 3"/>
    <s v="S"/>
    <n v="1.385"/>
    <n v="1.3"/>
    <n v="76.209999999999994"/>
    <n v="291.13400000000001"/>
    <n v="367.34399999999999"/>
    <n v="0"/>
    <n v="570"/>
    <n v="150"/>
    <m/>
    <m/>
    <x v="0"/>
    <s v="ELYANA18166808Grupo 3HI"/>
    <s v="El‚ctrica Yanapampa S.A.C."/>
    <x v="60"/>
    <x v="60"/>
    <s v="C. H. Yanapampa"/>
    <x v="235"/>
    <x v="4"/>
    <x v="4"/>
    <x v="172"/>
    <x v="1"/>
    <s v="Instalado"/>
    <s v="Operativo"/>
    <s v="Generadora"/>
    <x v="0"/>
    <x v="1"/>
    <x v="1"/>
    <x v="0"/>
    <s v="Privado"/>
    <s v="ANCASH"/>
    <s v="ANCASH"/>
    <s v="OCROS"/>
    <s v="COCHAS"/>
    <n v="0"/>
    <x v="7"/>
    <n v="0"/>
    <x v="1"/>
    <s v="PRIMERA"/>
    <x v="0"/>
    <x v="0"/>
    <n v="367.34399999999999"/>
    <n v="0.367344"/>
    <m/>
    <n v="0.11541666666666667"/>
    <n v="0.10833333333333334"/>
    <n v="7.6479999999999997"/>
    <n v="0"/>
    <n v="18"/>
    <s v="BASE DE DATOS"/>
    <m/>
  </r>
  <r>
    <s v="20"/>
    <x v="8"/>
    <s v="ELYANA"/>
    <s v="18166808"/>
    <s v="18166808"/>
    <x v="4"/>
    <s v="Grupo 1"/>
    <s v="S"/>
    <n v="1.385"/>
    <n v="1.31"/>
    <n v="196.684"/>
    <n v="748.18700000000001"/>
    <n v="944.87099999999998"/>
    <n v="0"/>
    <n v="720"/>
    <n v="0"/>
    <m/>
    <m/>
    <x v="0"/>
    <s v="ELYANA18166808Grupo 1HI"/>
    <s v="El‚ctrica Yanapampa S.A.C."/>
    <x v="60"/>
    <x v="60"/>
    <s v="C. H. Yanapampa"/>
    <x v="235"/>
    <x v="4"/>
    <x v="4"/>
    <x v="44"/>
    <x v="1"/>
    <s v="Instalado"/>
    <s v="Operativo"/>
    <s v="Generadora"/>
    <x v="0"/>
    <x v="1"/>
    <x v="1"/>
    <x v="0"/>
    <s v="Privado"/>
    <s v="ANCASH"/>
    <s v="ANCASH"/>
    <s v="OCROS"/>
    <s v="COCHAS"/>
    <n v="0"/>
    <x v="7"/>
    <n v="0"/>
    <x v="1"/>
    <s v="PRIMERA"/>
    <x v="0"/>
    <x v="0"/>
    <n v="944.87099999999998"/>
    <n v="0.94487100000000002"/>
    <m/>
    <n v="0.11541666666666667"/>
    <n v="0.10916666666666668"/>
    <n v="7.6479999999999997"/>
    <n v="0"/>
    <n v="18"/>
    <s v="BASE DE DATOS"/>
    <m/>
  </r>
  <r>
    <s v="20"/>
    <x v="8"/>
    <s v="ELYANA"/>
    <s v="18166808"/>
    <s v="18166808"/>
    <x v="4"/>
    <s v="Grupo 2"/>
    <s v="S"/>
    <n v="1.385"/>
    <n v="1.3"/>
    <n v="2.5030000000000001"/>
    <n v="8.4120000000000008"/>
    <n v="10.914999999999999"/>
    <n v="0"/>
    <n v="23"/>
    <n v="697"/>
    <m/>
    <m/>
    <x v="0"/>
    <s v="ELYANA18166808Grupo 2HI"/>
    <s v="El‚ctrica Yanapampa S.A.C."/>
    <x v="60"/>
    <x v="60"/>
    <s v="C. H. Yanapampa"/>
    <x v="235"/>
    <x v="4"/>
    <x v="4"/>
    <x v="171"/>
    <x v="1"/>
    <s v="Instalado"/>
    <s v="Operativo"/>
    <s v="Generadora"/>
    <x v="0"/>
    <x v="1"/>
    <x v="1"/>
    <x v="0"/>
    <s v="Privado"/>
    <s v="ANCASH"/>
    <s v="ANCASH"/>
    <s v="OCROS"/>
    <s v="COCHAS"/>
    <n v="0"/>
    <x v="7"/>
    <n v="0"/>
    <x v="1"/>
    <s v="PRIMERA"/>
    <x v="0"/>
    <x v="0"/>
    <n v="10.914999999999999"/>
    <n v="1.0914999999999999E-2"/>
    <m/>
    <n v="0.11541666666666667"/>
    <n v="0.10833333333333334"/>
    <n v="7.6479999999999997"/>
    <n v="1.7763568394002505E-15"/>
    <n v="18"/>
    <s v="BASE DE DATOS"/>
    <m/>
  </r>
  <r>
    <s v="20"/>
    <x v="8"/>
    <s v="ELYANA"/>
    <s v="18166808"/>
    <s v="18166808"/>
    <x v="4"/>
    <s v="Grupo 3"/>
    <s v="S"/>
    <n v="1.385"/>
    <n v="1.3"/>
    <n v="164.994"/>
    <n v="631.05799999999999"/>
    <n v="796.05200000000002"/>
    <n v="0"/>
    <n v="720"/>
    <n v="0"/>
    <m/>
    <m/>
    <x v="0"/>
    <s v="ELYANA18166808Grupo 3HI"/>
    <s v="El‚ctrica Yanapampa S.A.C."/>
    <x v="60"/>
    <x v="60"/>
    <s v="C. H. Yanapampa"/>
    <x v="235"/>
    <x v="4"/>
    <x v="4"/>
    <x v="172"/>
    <x v="1"/>
    <s v="Instalado"/>
    <s v="Operativo"/>
    <s v="Generadora"/>
    <x v="0"/>
    <x v="1"/>
    <x v="1"/>
    <x v="0"/>
    <s v="Privado"/>
    <s v="ANCASH"/>
    <s v="ANCASH"/>
    <s v="OCROS"/>
    <s v="COCHAS"/>
    <n v="0"/>
    <x v="7"/>
    <n v="0"/>
    <x v="1"/>
    <s v="PRIMERA"/>
    <x v="0"/>
    <x v="0"/>
    <n v="796.05200000000002"/>
    <n v="0.79605199999999998"/>
    <m/>
    <n v="0.11541666666666667"/>
    <n v="0.10833333333333334"/>
    <n v="7.6479999999999997"/>
    <n v="0"/>
    <n v="18"/>
    <s v="BASE DE DATOS"/>
    <m/>
  </r>
  <r>
    <s v="20"/>
    <x v="7"/>
    <s v="ELCZAN"/>
    <s v="18302211"/>
    <s v="18302211"/>
    <x v="4"/>
    <s v="G1"/>
    <s v="S"/>
    <n v="6.6"/>
    <n v="6.5880000000000001"/>
    <n v="332.39100000000002"/>
    <n v="1548.933"/>
    <n v="1881.3240000000001"/>
    <n v="0"/>
    <n v="389.25"/>
    <n v="334.75"/>
    <m/>
    <m/>
    <x v="0"/>
    <s v="ELCZAN18302211G1HI"/>
    <s v="Electro Zaña S.A.C."/>
    <x v="55"/>
    <x v="55"/>
    <s v="C.H. Zaña"/>
    <x v="221"/>
    <x v="4"/>
    <x v="4"/>
    <x v="13"/>
    <x v="1"/>
    <s v="Instalado"/>
    <s v="Operativo"/>
    <s v="Generadora"/>
    <x v="0"/>
    <x v="1"/>
    <x v="1"/>
    <x v="0"/>
    <s v="Privado"/>
    <s v="CAJAMARCA"/>
    <s v="CAJAMARCA"/>
    <s v="SAN MIGUEL"/>
    <s v="LA FLORIDA"/>
    <n v="0"/>
    <x v="7"/>
    <n v="0"/>
    <x v="1"/>
    <s v="TERCERA"/>
    <x v="0"/>
    <x v="0"/>
    <n v="1881.3240000000001"/>
    <n v="1.881324"/>
    <m/>
    <n v="0.54999999999999993"/>
    <n v="0.54900000000000004"/>
    <n v="7.6479999999999997"/>
    <n v="0"/>
    <n v="24"/>
    <s v="BASE DE DATOS"/>
    <m/>
  </r>
  <r>
    <s v="20"/>
    <x v="7"/>
    <s v="ELCZAN"/>
    <s v="18302211"/>
    <s v="18302211"/>
    <x v="4"/>
    <s v="G2"/>
    <s v="S"/>
    <n v="6.6"/>
    <n v="6.5880000000000001"/>
    <n v="277.38499999999999"/>
    <n v="1278.028"/>
    <n v="1555.413"/>
    <n v="0"/>
    <n v="335.75"/>
    <n v="388.25"/>
    <m/>
    <m/>
    <x v="0"/>
    <s v="ELCZAN18302211G2HI"/>
    <s v="Electro Zaña S.A.C."/>
    <x v="55"/>
    <x v="55"/>
    <s v="C.H. Zaña"/>
    <x v="221"/>
    <x v="4"/>
    <x v="4"/>
    <x v="14"/>
    <x v="1"/>
    <s v="Instalado"/>
    <s v="Operativo"/>
    <s v="Generadora"/>
    <x v="0"/>
    <x v="1"/>
    <x v="1"/>
    <x v="0"/>
    <s v="Privado"/>
    <s v="CAJAMARCA"/>
    <s v="CAJAMARCA"/>
    <s v="SAN MIGUEL"/>
    <s v="LA FLORIDA"/>
    <n v="0"/>
    <x v="7"/>
    <n v="0"/>
    <x v="1"/>
    <s v="TERCERA"/>
    <x v="0"/>
    <x v="0"/>
    <n v="1555.413"/>
    <n v="1.5554129999999999"/>
    <m/>
    <n v="0.54999999999999993"/>
    <n v="0.54900000000000004"/>
    <n v="7.6479999999999997"/>
    <n v="0"/>
    <n v="24"/>
    <s v="BASE DE DATOS"/>
    <m/>
  </r>
  <r>
    <s v="20"/>
    <x v="8"/>
    <s v="ELCZAN"/>
    <s v="18302211"/>
    <s v="18302211"/>
    <x v="4"/>
    <s v="G1"/>
    <s v="S"/>
    <n v="6.6"/>
    <n v="6.5880000000000001"/>
    <n v="260.82900000000001"/>
    <n v="1196.4860000000001"/>
    <n v="1457.3150000000001"/>
    <n v="0"/>
    <n v="344.25"/>
    <n v="375.75"/>
    <m/>
    <m/>
    <x v="0"/>
    <s v="ELCZAN18302211G1HI"/>
    <s v="Electro Zaña S.A.C."/>
    <x v="55"/>
    <x v="55"/>
    <s v="C.H. Zaña"/>
    <x v="221"/>
    <x v="4"/>
    <x v="4"/>
    <x v="13"/>
    <x v="1"/>
    <s v="Instalado"/>
    <s v="Operativo"/>
    <s v="Generadora"/>
    <x v="0"/>
    <x v="1"/>
    <x v="1"/>
    <x v="0"/>
    <s v="Privado"/>
    <s v="CAJAMARCA"/>
    <s v="CAJAMARCA"/>
    <s v="SAN MIGUEL"/>
    <s v="LA FLORIDA"/>
    <n v="0"/>
    <x v="7"/>
    <n v="0"/>
    <x v="1"/>
    <s v="TERCERA"/>
    <x v="0"/>
    <x v="0"/>
    <n v="1457.3150000000001"/>
    <n v="1.4573150000000001"/>
    <m/>
    <n v="0.54999999999999993"/>
    <n v="0.54900000000000004"/>
    <n v="7.6479999999999997"/>
    <n v="0"/>
    <n v="24"/>
    <s v="BASE DE DATOS"/>
    <m/>
  </r>
  <r>
    <s v="20"/>
    <x v="8"/>
    <s v="ELCZAN"/>
    <s v="18302211"/>
    <s v="18302211"/>
    <x v="4"/>
    <s v="G2"/>
    <s v="S"/>
    <n v="6.6"/>
    <n v="6.5880000000000001"/>
    <n v="322.5"/>
    <n v="1239.5519999999999"/>
    <n v="1562.0519999999999"/>
    <n v="0"/>
    <n v="375"/>
    <n v="345"/>
    <m/>
    <m/>
    <x v="0"/>
    <s v="ELCZAN18302211G2HI"/>
    <s v="Electro Zaña S.A.C."/>
    <x v="55"/>
    <x v="55"/>
    <s v="C.H. Zaña"/>
    <x v="221"/>
    <x v="4"/>
    <x v="4"/>
    <x v="14"/>
    <x v="1"/>
    <s v="Instalado"/>
    <s v="Operativo"/>
    <s v="Generadora"/>
    <x v="0"/>
    <x v="1"/>
    <x v="1"/>
    <x v="0"/>
    <s v="Privado"/>
    <s v="CAJAMARCA"/>
    <s v="CAJAMARCA"/>
    <s v="SAN MIGUEL"/>
    <s v="LA FLORIDA"/>
    <n v="0"/>
    <x v="7"/>
    <n v="0"/>
    <x v="1"/>
    <s v="TERCERA"/>
    <x v="0"/>
    <x v="0"/>
    <n v="1562.0519999999999"/>
    <n v="1.562052"/>
    <m/>
    <n v="0.54999999999999993"/>
    <n v="0.54900000000000004"/>
    <n v="7.6479999999999997"/>
    <n v="0"/>
    <n v="24"/>
    <s v="BASE DE DATOS"/>
    <m/>
  </r>
  <r>
    <s v="20"/>
    <x v="0"/>
    <s v="ELP"/>
    <s v="11014093"/>
    <s v="11014093"/>
    <x v="4"/>
    <s v="1"/>
    <s v="S"/>
    <n v="70.12"/>
    <n v="73.144999999999996"/>
    <n v="9634.3209999999999"/>
    <n v="44313.786999999997"/>
    <n v="53948.108"/>
    <n v="9.02"/>
    <n v="733.28"/>
    <n v="1.48"/>
    <m/>
    <m/>
    <x v="0"/>
    <s v="ELP110140931HI"/>
    <s v="Electroper£ S. A."/>
    <x v="20"/>
    <x v="20"/>
    <s v="C. H. Restitución"/>
    <x v="236"/>
    <x v="4"/>
    <x v="4"/>
    <x v="44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53948.108"/>
    <n v="53.948107999999998"/>
    <m/>
    <n v="5.8433333333333337"/>
    <n v="6.095416666666666"/>
    <n v="7.6479999999999997"/>
    <n v="-7.2759576141834259E-12"/>
    <n v="28"/>
    <s v="BASE DE DATOS"/>
    <m/>
  </r>
  <r>
    <s v="20"/>
    <x v="0"/>
    <s v="ELP"/>
    <s v="11014093"/>
    <s v="11014093"/>
    <x v="4"/>
    <s v="2"/>
    <s v="S"/>
    <n v="70.12"/>
    <n v="73.144999999999996"/>
    <n v="8841.8040000000001"/>
    <n v="41140.063000000002"/>
    <n v="49981.866999999998"/>
    <n v="9.58"/>
    <n v="734.38"/>
    <n v="0"/>
    <m/>
    <m/>
    <x v="0"/>
    <s v="ELP110140932HI"/>
    <s v="Electroper£ S. A."/>
    <x v="20"/>
    <x v="20"/>
    <s v="C. H. Restitución"/>
    <x v="236"/>
    <x v="4"/>
    <x v="4"/>
    <x v="171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49981.866999999998"/>
    <n v="49.981867000000001"/>
    <m/>
    <n v="5.8433333333333337"/>
    <n v="6.095416666666666"/>
    <n v="7.6479999999999997"/>
    <n v="0"/>
    <n v="28"/>
    <s v="BASE DE DATOS"/>
    <m/>
  </r>
  <r>
    <s v="20"/>
    <x v="0"/>
    <s v="ELP"/>
    <s v="11014093"/>
    <s v="11014093"/>
    <x v="4"/>
    <s v="3"/>
    <s v="S"/>
    <n v="70.12"/>
    <n v="73.146000000000001"/>
    <n v="8830.223"/>
    <n v="41800.707000000002"/>
    <n v="50630.93"/>
    <n v="0"/>
    <n v="744"/>
    <n v="0"/>
    <m/>
    <m/>
    <x v="0"/>
    <s v="ELP110140933HI"/>
    <s v="Electroper£ S. A."/>
    <x v="20"/>
    <x v="20"/>
    <s v="C. H. Restitución"/>
    <x v="236"/>
    <x v="4"/>
    <x v="4"/>
    <x v="172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50630.93"/>
    <n v="50.630929999999999"/>
    <m/>
    <n v="5.8433333333333337"/>
    <n v="6.0955000000000004"/>
    <n v="7.6479999999999997"/>
    <n v="0"/>
    <n v="28"/>
    <s v="BASE DE DATOS"/>
    <m/>
  </r>
  <r>
    <s v="20"/>
    <x v="0"/>
    <s v="ELP"/>
    <s v="11014293"/>
    <s v="11014293"/>
    <x v="4"/>
    <s v="1"/>
    <s v="S"/>
    <n v="114"/>
    <n v="96.959000000000003"/>
    <n v="13037.633"/>
    <n v="61530.474000000002"/>
    <n v="74568.107000000004"/>
    <n v="0"/>
    <n v="744"/>
    <n v="0"/>
    <m/>
    <m/>
    <x v="0"/>
    <s v="ELP110142931HI"/>
    <s v="Electroper£ S. A."/>
    <x v="20"/>
    <x v="20"/>
    <s v="C.H.Antúnez de Mayolo(Mantaro)"/>
    <x v="237"/>
    <x v="4"/>
    <x v="4"/>
    <x v="44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74568.107000000004"/>
    <n v="74.568106999999998"/>
    <m/>
    <n v="9.5"/>
    <n v="8.0799166666666675"/>
    <n v="7.6479999999999997"/>
    <n v="0"/>
    <n v="28"/>
    <s v="BASE DE DATOS"/>
    <m/>
  </r>
  <r>
    <s v="20"/>
    <x v="0"/>
    <s v="ELP"/>
    <s v="11014293"/>
    <s v="11014293"/>
    <x v="4"/>
    <s v="2"/>
    <s v="S"/>
    <n v="114"/>
    <n v="96.959000000000003"/>
    <n v="10505.153"/>
    <n v="52637.036999999997"/>
    <n v="63142.19"/>
    <n v="112.8"/>
    <n v="631.20000000000005"/>
    <n v="0"/>
    <m/>
    <m/>
    <x v="0"/>
    <s v="ELP110142932HI"/>
    <s v="Electroper£ S. A."/>
    <x v="20"/>
    <x v="20"/>
    <s v="C.H.Antúnez de Mayolo(Mantaro)"/>
    <x v="237"/>
    <x v="4"/>
    <x v="4"/>
    <x v="171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63142.19"/>
    <n v="63.142189999999999"/>
    <m/>
    <n v="9.5"/>
    <n v="8.0799166666666675"/>
    <n v="7.6479999999999997"/>
    <n v="-7.2759576141834259E-12"/>
    <n v="28"/>
    <s v="BASE DE DATOS"/>
    <m/>
  </r>
  <r>
    <s v="20"/>
    <x v="0"/>
    <s v="ELP"/>
    <s v="11014293"/>
    <s v="11014293"/>
    <x v="4"/>
    <s v="3"/>
    <s v="S"/>
    <n v="114"/>
    <n v="96.959000000000003"/>
    <n v="12522.299000000001"/>
    <n v="59596.472999999998"/>
    <n v="72118.771999999997"/>
    <n v="21.8"/>
    <n v="720.55"/>
    <n v="1.5"/>
    <m/>
    <m/>
    <x v="0"/>
    <s v="ELP110142933HI"/>
    <s v="Electroper£ S. A."/>
    <x v="20"/>
    <x v="20"/>
    <s v="C.H.Antúnez de Mayolo(Mantaro)"/>
    <x v="237"/>
    <x v="4"/>
    <x v="4"/>
    <x v="172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72118.771999999997"/>
    <n v="72.118771999999993"/>
    <m/>
    <n v="9.5"/>
    <n v="8.0799166666666675"/>
    <n v="7.6479999999999997"/>
    <n v="0"/>
    <n v="28"/>
    <s v="BASE DE DATOS"/>
    <m/>
  </r>
  <r>
    <s v="20"/>
    <x v="0"/>
    <s v="ELP"/>
    <s v="11014293"/>
    <s v="11014293"/>
    <x v="4"/>
    <s v="4"/>
    <s v="S"/>
    <n v="114"/>
    <n v="96.959000000000003"/>
    <n v="13176.254000000001"/>
    <n v="61467.504999999997"/>
    <n v="74643.759000000005"/>
    <n v="5.83"/>
    <n v="737.23"/>
    <n v="0.8"/>
    <m/>
    <m/>
    <x v="0"/>
    <s v="ELP110142934HI"/>
    <s v="Electroper£ S. A."/>
    <x v="20"/>
    <x v="20"/>
    <s v="C.H.Antúnez de Mayolo(Mantaro)"/>
    <x v="237"/>
    <x v="4"/>
    <x v="4"/>
    <x v="190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74643.759000000005"/>
    <n v="74.643759000000003"/>
    <m/>
    <n v="9.5"/>
    <n v="8.0799166666666675"/>
    <n v="7.6479999999999997"/>
    <n v="-1.4551915228366852E-11"/>
    <n v="28"/>
    <s v="BASE DE DATOS"/>
    <m/>
  </r>
  <r>
    <s v="20"/>
    <x v="0"/>
    <s v="ELP"/>
    <s v="11014293"/>
    <s v="11014293"/>
    <x v="4"/>
    <s v="5"/>
    <s v="S"/>
    <n v="114"/>
    <n v="96.959000000000003"/>
    <n v="10815.86"/>
    <n v="50841.767"/>
    <n v="61657.627"/>
    <n v="45.9"/>
    <n v="693.77"/>
    <n v="4.05"/>
    <m/>
    <m/>
    <x v="0"/>
    <s v="ELP110142935HI"/>
    <s v="Electroper£ S. A."/>
    <x v="20"/>
    <x v="20"/>
    <s v="C.H.Antúnez de Mayolo(Mantaro)"/>
    <x v="237"/>
    <x v="4"/>
    <x v="4"/>
    <x v="210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61657.627"/>
    <n v="61.657626999999998"/>
    <m/>
    <n v="9.5"/>
    <n v="8.0799166666666675"/>
    <n v="7.6479999999999997"/>
    <n v="0"/>
    <n v="28"/>
    <s v="BASE DE DATOS"/>
    <m/>
  </r>
  <r>
    <s v="20"/>
    <x v="0"/>
    <s v="ELP"/>
    <s v="11014293"/>
    <s v="11014293"/>
    <x v="4"/>
    <s v="6"/>
    <s v="S"/>
    <n v="114"/>
    <n v="96.959000000000003"/>
    <n v="11697.97"/>
    <n v="54150.082000000002"/>
    <n v="65848.051999999996"/>
    <n v="10"/>
    <n v="733.9"/>
    <n v="0"/>
    <m/>
    <m/>
    <x v="0"/>
    <s v="ELP110142936HI"/>
    <s v="Electroper£ S. A."/>
    <x v="20"/>
    <x v="20"/>
    <s v="C.H.Antúnez de Mayolo(Mantaro)"/>
    <x v="237"/>
    <x v="4"/>
    <x v="4"/>
    <x v="317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65848.051999999996"/>
    <n v="65.848051999999996"/>
    <m/>
    <n v="9.5"/>
    <n v="8.0799166666666675"/>
    <n v="7.6479999999999997"/>
    <n v="0"/>
    <n v="28"/>
    <s v="BASE DE DATOS"/>
    <m/>
  </r>
  <r>
    <s v="20"/>
    <x v="0"/>
    <s v="ELP"/>
    <s v="11014293"/>
    <s v="11014293"/>
    <x v="4"/>
    <s v="7"/>
    <s v="S"/>
    <n v="114"/>
    <n v="96.96"/>
    <n v="11785.628000000001"/>
    <n v="53633.286"/>
    <n v="65418.913999999997"/>
    <n v="18.420000000000002"/>
    <n v="725.5"/>
    <n v="0"/>
    <m/>
    <m/>
    <x v="0"/>
    <s v="ELP110142937HI"/>
    <s v="Electroper£ S. A."/>
    <x v="20"/>
    <x v="20"/>
    <s v="C.H.Antúnez de Mayolo(Mantaro)"/>
    <x v="237"/>
    <x v="4"/>
    <x v="4"/>
    <x v="318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65418.913999999997"/>
    <n v="65.418914000000001"/>
    <m/>
    <n v="9.5"/>
    <n v="8.08"/>
    <n v="7.6479999999999997"/>
    <n v="7.2759576141834259E-12"/>
    <n v="28"/>
    <s v="BASE DE DATOS"/>
    <m/>
  </r>
  <r>
    <s v="20"/>
    <x v="1"/>
    <s v="ELP"/>
    <s v="11014293"/>
    <s v="11014293"/>
    <x v="4"/>
    <s v="1"/>
    <s v="S"/>
    <n v="114"/>
    <n v="96.959000000000003"/>
    <n v="11403.92"/>
    <n v="49599.463000000003"/>
    <n v="61003.383000000002"/>
    <n v="10.9"/>
    <n v="614.57000000000005"/>
    <n v="70.38"/>
    <m/>
    <m/>
    <x v="0"/>
    <s v="ELP110142931HI"/>
    <s v="Electroper£ S. A."/>
    <x v="20"/>
    <x v="20"/>
    <s v="C.H.Antúnez de Mayolo(Mantaro)"/>
    <x v="237"/>
    <x v="4"/>
    <x v="4"/>
    <x v="44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61003.383000000002"/>
    <n v="61.003382999999999"/>
    <m/>
    <n v="9.5"/>
    <n v="8.0799166666666675"/>
    <n v="7.6479999999999997"/>
    <n v="0"/>
    <n v="28"/>
    <s v="BASE DE DATOS"/>
    <m/>
  </r>
  <r>
    <s v="20"/>
    <x v="1"/>
    <s v="ELP"/>
    <s v="11014293"/>
    <s v="11014293"/>
    <x v="4"/>
    <s v="2"/>
    <s v="S"/>
    <n v="114"/>
    <n v="96.959000000000003"/>
    <n v="0"/>
    <n v="0"/>
    <n v="0"/>
    <n v="696"/>
    <n v="0"/>
    <n v="0"/>
    <m/>
    <m/>
    <x v="0"/>
    <s v="ELP110142932HI"/>
    <s v="Electroper£ S. A."/>
    <x v="20"/>
    <x v="20"/>
    <s v="C.H.Antúnez de Mayolo(Mantaro)"/>
    <x v="237"/>
    <x v="4"/>
    <x v="4"/>
    <x v="171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0"/>
    <n v="0"/>
    <m/>
    <n v="9.5"/>
    <n v="8.0799166666666675"/>
    <n v="7.6479999999999997"/>
    <n v="0"/>
    <n v="28"/>
    <s v="BASE DE DATOS"/>
    <m/>
  </r>
  <r>
    <s v="20"/>
    <x v="1"/>
    <s v="ELP"/>
    <s v="11014293"/>
    <s v="11014293"/>
    <x v="4"/>
    <s v="3"/>
    <s v="S"/>
    <n v="114"/>
    <n v="96.959000000000003"/>
    <n v="12835.38"/>
    <n v="58605.328999999998"/>
    <n v="71440.709000000003"/>
    <n v="0"/>
    <n v="696"/>
    <n v="0"/>
    <m/>
    <m/>
    <x v="0"/>
    <s v="ELP110142933HI"/>
    <s v="Electroper£ S. A."/>
    <x v="20"/>
    <x v="20"/>
    <s v="C.H.Antúnez de Mayolo(Mantaro)"/>
    <x v="237"/>
    <x v="4"/>
    <x v="4"/>
    <x v="172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71440.709000000003"/>
    <n v="71.440708999999998"/>
    <m/>
    <n v="9.5"/>
    <n v="8.0799166666666675"/>
    <n v="7.6479999999999997"/>
    <n v="0"/>
    <n v="28"/>
    <s v="BASE DE DATOS"/>
    <m/>
  </r>
  <r>
    <s v="20"/>
    <x v="1"/>
    <s v="ELP"/>
    <s v="11014293"/>
    <s v="11014293"/>
    <x v="4"/>
    <s v="4"/>
    <s v="S"/>
    <n v="114"/>
    <n v="96.959000000000003"/>
    <n v="12835.96"/>
    <n v="56875.264999999999"/>
    <n v="69711.225000000006"/>
    <n v="16.53"/>
    <n v="679.35"/>
    <n v="0"/>
    <m/>
    <m/>
    <x v="0"/>
    <s v="ELP110142934HI"/>
    <s v="Electroper£ S. A."/>
    <x v="20"/>
    <x v="20"/>
    <s v="C.H.Antúnez de Mayolo(Mantaro)"/>
    <x v="237"/>
    <x v="4"/>
    <x v="4"/>
    <x v="190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69711.225000000006"/>
    <n v="69.711224999999999"/>
    <m/>
    <n v="9.5"/>
    <n v="8.0799166666666675"/>
    <n v="7.6479999999999997"/>
    <n v="0"/>
    <n v="28"/>
    <s v="BASE DE DATOS"/>
    <m/>
  </r>
  <r>
    <s v="20"/>
    <x v="1"/>
    <s v="ELP"/>
    <s v="11014293"/>
    <s v="11014293"/>
    <x v="4"/>
    <s v="5"/>
    <s v="S"/>
    <n v="114"/>
    <n v="96.959000000000003"/>
    <n v="12470.591"/>
    <n v="57129.447"/>
    <n v="69600.038"/>
    <n v="0"/>
    <n v="696"/>
    <n v="0"/>
    <m/>
    <m/>
    <x v="0"/>
    <s v="ELP110142935HI"/>
    <s v="Electroper£ S. A."/>
    <x v="20"/>
    <x v="20"/>
    <s v="C.H.Antúnez de Mayolo(Mantaro)"/>
    <x v="237"/>
    <x v="4"/>
    <x v="4"/>
    <x v="210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69600.038"/>
    <n v="69.600037999999998"/>
    <m/>
    <n v="9.5"/>
    <n v="8.0799166666666675"/>
    <n v="7.6479999999999997"/>
    <n v="0"/>
    <n v="28"/>
    <s v="BASE DE DATOS"/>
    <m/>
  </r>
  <r>
    <s v="20"/>
    <x v="1"/>
    <s v="ELP"/>
    <s v="11014293"/>
    <s v="11014293"/>
    <x v="4"/>
    <s v="6"/>
    <s v="S"/>
    <n v="114"/>
    <n v="96.959000000000003"/>
    <n v="12305.942999999999"/>
    <n v="55318.472999999998"/>
    <n v="67624.415999999997"/>
    <n v="19.3"/>
    <n v="676.58"/>
    <n v="0"/>
    <m/>
    <m/>
    <x v="0"/>
    <s v="ELP110142936HI"/>
    <s v="Electroper£ S. A."/>
    <x v="20"/>
    <x v="20"/>
    <s v="C.H.Antúnez de Mayolo(Mantaro)"/>
    <x v="237"/>
    <x v="4"/>
    <x v="4"/>
    <x v="317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67624.415999999997"/>
    <n v="67.624415999999997"/>
    <m/>
    <n v="9.5"/>
    <n v="8.0799166666666675"/>
    <n v="7.6479999999999997"/>
    <n v="0"/>
    <n v="28"/>
    <s v="BASE DE DATOS"/>
    <m/>
  </r>
  <r>
    <s v="20"/>
    <x v="1"/>
    <s v="ELP"/>
    <s v="11014293"/>
    <s v="11014293"/>
    <x v="4"/>
    <s v="7"/>
    <s v="S"/>
    <n v="114"/>
    <n v="96.96"/>
    <n v="12564.692999999999"/>
    <n v="54928.595000000001"/>
    <n v="67493.288"/>
    <n v="11.65"/>
    <n v="671.18"/>
    <n v="12.42"/>
    <m/>
    <m/>
    <x v="0"/>
    <s v="ELP110142937HI"/>
    <s v="Electroper£ S. A."/>
    <x v="20"/>
    <x v="20"/>
    <s v="C.H.Antúnez de Mayolo(Mantaro)"/>
    <x v="237"/>
    <x v="4"/>
    <x v="4"/>
    <x v="318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67493.288"/>
    <n v="67.493288000000007"/>
    <m/>
    <n v="9.5"/>
    <n v="8.08"/>
    <n v="7.6479999999999997"/>
    <n v="0"/>
    <n v="28"/>
    <s v="BASE DE DATOS"/>
    <m/>
  </r>
  <r>
    <s v="20"/>
    <x v="1"/>
    <s v="ELP"/>
    <s v="11014093"/>
    <s v="11014093"/>
    <x v="4"/>
    <s v="1"/>
    <s v="S"/>
    <n v="70.12"/>
    <n v="73.144999999999996"/>
    <n v="8872.76"/>
    <n v="38623.627"/>
    <n v="47496.387000000002"/>
    <n v="18.2"/>
    <n v="677.3"/>
    <n v="0"/>
    <m/>
    <m/>
    <x v="0"/>
    <s v="ELP110140931HI"/>
    <s v="Electroper£ S. A."/>
    <x v="20"/>
    <x v="20"/>
    <s v="C. H. Restitución"/>
    <x v="236"/>
    <x v="4"/>
    <x v="4"/>
    <x v="44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47496.387000000002"/>
    <n v="47.496387000000006"/>
    <m/>
    <n v="5.8433333333333337"/>
    <n v="6.095416666666666"/>
    <n v="7.6479999999999997"/>
    <n v="0"/>
    <n v="28"/>
    <s v="BASE DE DATOS"/>
    <m/>
  </r>
  <r>
    <s v="20"/>
    <x v="1"/>
    <s v="ELP"/>
    <s v="11014093"/>
    <s v="11014093"/>
    <x v="4"/>
    <s v="2"/>
    <s v="S"/>
    <n v="70.12"/>
    <n v="73.144999999999996"/>
    <n v="7654.4179999999997"/>
    <n v="34171.703999999998"/>
    <n v="41826.122000000003"/>
    <n v="0"/>
    <n v="696"/>
    <n v="0"/>
    <m/>
    <m/>
    <x v="0"/>
    <s v="ELP110140932HI"/>
    <s v="Electroper£ S. A."/>
    <x v="20"/>
    <x v="20"/>
    <s v="C. H. Restitución"/>
    <x v="236"/>
    <x v="4"/>
    <x v="4"/>
    <x v="171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41826.122000000003"/>
    <n v="41.826122000000005"/>
    <m/>
    <n v="5.8433333333333337"/>
    <n v="6.095416666666666"/>
    <n v="7.6479999999999997"/>
    <n v="-7.2759576141834259E-12"/>
    <n v="28"/>
    <s v="BASE DE DATOS"/>
    <m/>
  </r>
  <r>
    <s v="20"/>
    <x v="1"/>
    <s v="ELP"/>
    <s v="11014093"/>
    <s v="11014093"/>
    <x v="4"/>
    <s v="3"/>
    <s v="S"/>
    <n v="70.12"/>
    <n v="73.146000000000001"/>
    <n v="7715.4030000000002"/>
    <n v="33620.277999999998"/>
    <n v="41335.680999999997"/>
    <n v="11.23"/>
    <n v="684.57"/>
    <n v="0"/>
    <m/>
    <m/>
    <x v="0"/>
    <s v="ELP110140933HI"/>
    <s v="Electroper£ S. A."/>
    <x v="20"/>
    <x v="20"/>
    <s v="C. H. Restitución"/>
    <x v="236"/>
    <x v="4"/>
    <x v="4"/>
    <x v="172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41335.680999999997"/>
    <n v="41.335680999999994"/>
    <m/>
    <n v="5.8433333333333337"/>
    <n v="6.0955000000000004"/>
    <n v="7.6479999999999997"/>
    <n v="0"/>
    <n v="28"/>
    <s v="BASE DE DATOS"/>
    <m/>
  </r>
  <r>
    <s v="20"/>
    <x v="2"/>
    <s v="ELP"/>
    <s v="11014093"/>
    <s v="11014093"/>
    <x v="4"/>
    <s v="1"/>
    <s v="S"/>
    <n v="70.12"/>
    <n v="73.144999999999996"/>
    <n v="9306.5319999999992"/>
    <n v="41515.290999999997"/>
    <n v="50821.822999999997"/>
    <n v="1.08"/>
    <n v="740.87"/>
    <n v="1.92"/>
    <m/>
    <m/>
    <x v="0"/>
    <s v="ELP110140931HI"/>
    <s v="Electroper£ S. A."/>
    <x v="20"/>
    <x v="20"/>
    <s v="C. H. Restitución"/>
    <x v="236"/>
    <x v="4"/>
    <x v="4"/>
    <x v="44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50821.822999999997"/>
    <n v="50.821822999999995"/>
    <m/>
    <n v="5.8433333333333337"/>
    <n v="6.095416666666666"/>
    <n v="7.6479999999999997"/>
    <n v="0"/>
    <n v="28"/>
    <s v="BASE DE DATOS"/>
    <m/>
  </r>
  <r>
    <s v="20"/>
    <x v="2"/>
    <s v="ELP"/>
    <s v="11014093"/>
    <s v="11014093"/>
    <x v="4"/>
    <s v="2"/>
    <s v="S"/>
    <n v="70.12"/>
    <n v="73.144999999999996"/>
    <n v="8385.5640000000003"/>
    <n v="37124.97"/>
    <n v="45510.534"/>
    <n v="9.18"/>
    <n v="734.72"/>
    <n v="0"/>
    <m/>
    <m/>
    <x v="0"/>
    <s v="ELP110140932HI"/>
    <s v="Electroper£ S. A."/>
    <x v="20"/>
    <x v="20"/>
    <s v="C. H. Restitución"/>
    <x v="236"/>
    <x v="4"/>
    <x v="4"/>
    <x v="171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45510.534"/>
    <n v="45.510534"/>
    <m/>
    <n v="5.8433333333333337"/>
    <n v="6.095416666666666"/>
    <n v="7.6479999999999997"/>
    <n v="0"/>
    <n v="28"/>
    <s v="BASE DE DATOS"/>
    <m/>
  </r>
  <r>
    <s v="20"/>
    <x v="2"/>
    <s v="ELP"/>
    <s v="11014093"/>
    <s v="11014093"/>
    <x v="4"/>
    <s v="3"/>
    <s v="S"/>
    <n v="70.12"/>
    <n v="73.146000000000001"/>
    <n v="8394.6509999999998"/>
    <n v="37111.302000000003"/>
    <n v="45505.953000000001"/>
    <n v="9.73"/>
    <n v="734.13"/>
    <n v="0"/>
    <m/>
    <m/>
    <x v="0"/>
    <s v="ELP110140933HI"/>
    <s v="Electroper£ S. A."/>
    <x v="20"/>
    <x v="20"/>
    <s v="C. H. Restitución"/>
    <x v="236"/>
    <x v="4"/>
    <x v="4"/>
    <x v="172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45505.953000000001"/>
    <n v="45.505952999999998"/>
    <m/>
    <n v="5.8433333333333337"/>
    <n v="6.0955000000000004"/>
    <n v="7.6479999999999997"/>
    <n v="0"/>
    <n v="28"/>
    <s v="BASE DE DATOS"/>
    <m/>
  </r>
  <r>
    <s v="20"/>
    <x v="2"/>
    <s v="ELP"/>
    <s v="11014293"/>
    <s v="11014293"/>
    <x v="4"/>
    <s v="1"/>
    <s v="S"/>
    <n v="114"/>
    <n v="96.959000000000003"/>
    <n v="13174.17"/>
    <n v="59336.701999999997"/>
    <n v="72510.872000000003"/>
    <n v="0"/>
    <n v="743.87"/>
    <n v="0.13"/>
    <m/>
    <m/>
    <x v="0"/>
    <s v="ELP110142931HI"/>
    <s v="Electroper£ S. A."/>
    <x v="20"/>
    <x v="20"/>
    <s v="C.H.Antúnez de Mayolo(Mantaro)"/>
    <x v="237"/>
    <x v="4"/>
    <x v="4"/>
    <x v="44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72510.872000000003"/>
    <n v="72.510872000000006"/>
    <m/>
    <n v="9.5"/>
    <n v="8.0799166666666675"/>
    <n v="7.6479999999999997"/>
    <n v="0"/>
    <n v="28"/>
    <s v="BASE DE DATOS"/>
    <m/>
  </r>
  <r>
    <s v="20"/>
    <x v="2"/>
    <s v="ELP"/>
    <s v="11014293"/>
    <s v="11014293"/>
    <x v="4"/>
    <s v="2"/>
    <s v="S"/>
    <n v="114"/>
    <n v="96.959000000000003"/>
    <n v="2295.4229999999998"/>
    <n v="9013.7049999999999"/>
    <n v="11309.128000000001"/>
    <n v="619.25"/>
    <n v="124.63"/>
    <n v="0"/>
    <m/>
    <m/>
    <x v="0"/>
    <s v="ELP110142932HI"/>
    <s v="Electroper£ S. A."/>
    <x v="20"/>
    <x v="20"/>
    <s v="C.H.Antúnez de Mayolo(Mantaro)"/>
    <x v="237"/>
    <x v="4"/>
    <x v="4"/>
    <x v="171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11309.128000000001"/>
    <n v="11.309128000000001"/>
    <m/>
    <n v="9.5"/>
    <n v="8.0799166666666675"/>
    <n v="7.6479999999999997"/>
    <n v="0"/>
    <n v="28"/>
    <s v="BASE DE DATOS"/>
    <m/>
  </r>
  <r>
    <s v="20"/>
    <x v="2"/>
    <s v="ELP"/>
    <s v="11014293"/>
    <s v="11014293"/>
    <x v="4"/>
    <s v="3"/>
    <s v="S"/>
    <n v="114"/>
    <n v="96.959000000000003"/>
    <n v="13143.12"/>
    <n v="58306.504000000001"/>
    <n v="71449.623999999996"/>
    <n v="9.73"/>
    <n v="734.17"/>
    <n v="0"/>
    <m/>
    <m/>
    <x v="0"/>
    <s v="ELP110142933HI"/>
    <s v="Electroper£ S. A."/>
    <x v="20"/>
    <x v="20"/>
    <s v="C.H.Antúnez de Mayolo(Mantaro)"/>
    <x v="237"/>
    <x v="4"/>
    <x v="4"/>
    <x v="172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71449.623999999996"/>
    <n v="71.449624"/>
    <m/>
    <n v="9.5"/>
    <n v="8.0799166666666675"/>
    <n v="7.6479999999999997"/>
    <n v="0"/>
    <n v="28"/>
    <s v="BASE DE DATOS"/>
    <m/>
  </r>
  <r>
    <s v="20"/>
    <x v="2"/>
    <s v="ELP"/>
    <s v="11014293"/>
    <s v="11014293"/>
    <x v="4"/>
    <s v="4"/>
    <s v="S"/>
    <n v="114"/>
    <n v="96.959000000000003"/>
    <n v="13181.691000000001"/>
    <n v="58552.750999999997"/>
    <n v="71734.441999999995"/>
    <n v="9.1300000000000008"/>
    <n v="734.75"/>
    <n v="0"/>
    <m/>
    <m/>
    <x v="0"/>
    <s v="ELP110142934HI"/>
    <s v="Electroper£ S. A."/>
    <x v="20"/>
    <x v="20"/>
    <s v="C.H.Antúnez de Mayolo(Mantaro)"/>
    <x v="237"/>
    <x v="4"/>
    <x v="4"/>
    <x v="190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71734.441999999995"/>
    <n v="71.734442000000001"/>
    <m/>
    <n v="9.5"/>
    <n v="8.0799166666666675"/>
    <n v="7.6479999999999997"/>
    <n v="0"/>
    <n v="28"/>
    <s v="BASE DE DATOS"/>
    <m/>
  </r>
  <r>
    <s v="20"/>
    <x v="2"/>
    <s v="ELP"/>
    <s v="11014293"/>
    <s v="11014293"/>
    <x v="4"/>
    <s v="5"/>
    <s v="S"/>
    <n v="114"/>
    <n v="96.959000000000003"/>
    <n v="12588.718000000001"/>
    <n v="56522.62"/>
    <n v="69111.338000000003"/>
    <n v="12.33"/>
    <n v="731.55"/>
    <n v="0"/>
    <m/>
    <m/>
    <x v="0"/>
    <s v="ELP110142935HI"/>
    <s v="Electroper£ S. A."/>
    <x v="20"/>
    <x v="20"/>
    <s v="C.H.Antúnez de Mayolo(Mantaro)"/>
    <x v="237"/>
    <x v="4"/>
    <x v="4"/>
    <x v="210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69111.338000000003"/>
    <n v="69.111338000000003"/>
    <m/>
    <n v="9.5"/>
    <n v="8.0799166666666675"/>
    <n v="7.6479999999999997"/>
    <n v="0"/>
    <n v="28"/>
    <s v="BASE DE DATOS"/>
    <m/>
  </r>
  <r>
    <s v="20"/>
    <x v="2"/>
    <s v="ELP"/>
    <s v="11014293"/>
    <s v="11014293"/>
    <x v="4"/>
    <s v="6"/>
    <s v="S"/>
    <n v="114"/>
    <n v="96.959000000000003"/>
    <n v="12603.14"/>
    <n v="56622.214"/>
    <n v="69225.354000000007"/>
    <n v="11.47"/>
    <n v="729.77"/>
    <n v="2.5"/>
    <m/>
    <m/>
    <x v="0"/>
    <s v="ELP110142936HI"/>
    <s v="Electroper£ S. A."/>
    <x v="20"/>
    <x v="20"/>
    <s v="C.H.Antúnez de Mayolo(Mantaro)"/>
    <x v="237"/>
    <x v="4"/>
    <x v="4"/>
    <x v="317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69225.354000000007"/>
    <n v="69.22535400000001"/>
    <m/>
    <n v="9.5"/>
    <n v="8.0799166666666675"/>
    <n v="7.6479999999999997"/>
    <n v="-1.4551915228366852E-11"/>
    <n v="28"/>
    <s v="BASE DE DATOS"/>
    <m/>
  </r>
  <r>
    <s v="20"/>
    <x v="2"/>
    <s v="ELP"/>
    <s v="11014293"/>
    <s v="11014293"/>
    <x v="4"/>
    <s v="7"/>
    <s v="S"/>
    <n v="114"/>
    <n v="96.96"/>
    <n v="12696.055"/>
    <n v="58410.777000000002"/>
    <n v="71106.831999999995"/>
    <n v="0"/>
    <n v="744"/>
    <n v="0"/>
    <m/>
    <m/>
    <x v="0"/>
    <s v="ELP110142937HI"/>
    <s v="Electroper£ S. A."/>
    <x v="20"/>
    <x v="20"/>
    <s v="C.H.Antúnez de Mayolo(Mantaro)"/>
    <x v="237"/>
    <x v="4"/>
    <x v="4"/>
    <x v="318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71106.831999999995"/>
    <n v="71.106831999999997"/>
    <m/>
    <n v="9.5"/>
    <n v="8.08"/>
    <n v="7.6479999999999997"/>
    <n v="0"/>
    <n v="28"/>
    <s v="BASE DE DATOS"/>
    <m/>
  </r>
  <r>
    <s v="20"/>
    <x v="3"/>
    <s v="ELP"/>
    <s v="11014093"/>
    <s v="11014093"/>
    <x v="4"/>
    <s v="1"/>
    <s v="S"/>
    <n v="70.12"/>
    <n v="73.144999999999996"/>
    <n v="8957.5910000000003"/>
    <n v="39468.928"/>
    <n v="48426.519"/>
    <n v="9.83"/>
    <n v="709.93"/>
    <n v="0"/>
    <m/>
    <m/>
    <x v="0"/>
    <s v="ELP110140931HI"/>
    <s v="Electroper£ S. A."/>
    <x v="20"/>
    <x v="20"/>
    <s v="C. H. Restitución"/>
    <x v="236"/>
    <x v="4"/>
    <x v="4"/>
    <x v="44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48426.519"/>
    <n v="48.426518999999999"/>
    <m/>
    <n v="5.8433333333333337"/>
    <n v="6.095416666666666"/>
    <n v="7.6479999999999997"/>
    <n v="0"/>
    <n v="28"/>
    <s v="BASE DE DATOS"/>
    <m/>
  </r>
  <r>
    <s v="20"/>
    <x v="3"/>
    <s v="ELP"/>
    <s v="11014093"/>
    <s v="11014093"/>
    <x v="4"/>
    <s v="2"/>
    <s v="S"/>
    <n v="70.12"/>
    <n v="73.144999999999996"/>
    <n v="7964.1790000000001"/>
    <n v="36405.879000000001"/>
    <n v="44370.057999999997"/>
    <n v="0"/>
    <n v="720"/>
    <n v="0"/>
    <m/>
    <m/>
    <x v="0"/>
    <s v="ELP110140932HI"/>
    <s v="Electroper£ S. A."/>
    <x v="20"/>
    <x v="20"/>
    <s v="C. H. Restitución"/>
    <x v="236"/>
    <x v="4"/>
    <x v="4"/>
    <x v="171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44370.057999999997"/>
    <n v="44.370058"/>
    <m/>
    <n v="5.8433333333333337"/>
    <n v="6.095416666666666"/>
    <n v="7.6479999999999997"/>
    <n v="7.2759576141834259E-12"/>
    <n v="28"/>
    <s v="BASE DE DATOS"/>
    <m/>
  </r>
  <r>
    <s v="20"/>
    <x v="3"/>
    <s v="ELP"/>
    <s v="11014093"/>
    <s v="11014093"/>
    <x v="4"/>
    <s v="3"/>
    <s v="S"/>
    <n v="70.12"/>
    <n v="73.146000000000001"/>
    <n v="8041.8339999999998"/>
    <n v="36443.669000000002"/>
    <n v="44485.502999999997"/>
    <n v="0"/>
    <n v="720"/>
    <n v="0"/>
    <m/>
    <m/>
    <x v="0"/>
    <s v="ELP110140933HI"/>
    <s v="Electroper£ S. A."/>
    <x v="20"/>
    <x v="20"/>
    <s v="C. H. Restitución"/>
    <x v="236"/>
    <x v="4"/>
    <x v="4"/>
    <x v="172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44485.502999999997"/>
    <n v="44.485502999999994"/>
    <m/>
    <n v="5.8433333333333337"/>
    <n v="6.0955000000000004"/>
    <n v="7.6479999999999997"/>
    <n v="7.2759576141834259E-12"/>
    <n v="28"/>
    <s v="BASE DE DATOS"/>
    <m/>
  </r>
  <r>
    <s v="20"/>
    <x v="3"/>
    <s v="ELP"/>
    <s v="11014293"/>
    <s v="11014293"/>
    <x v="4"/>
    <s v="1"/>
    <s v="S"/>
    <n v="114"/>
    <n v="96.959000000000003"/>
    <n v="11827.456"/>
    <n v="51536.873"/>
    <n v="63364.328999999998"/>
    <n v="10.3"/>
    <n v="708.22"/>
    <n v="1.38"/>
    <m/>
    <m/>
    <x v="0"/>
    <s v="ELP110142931HI"/>
    <s v="Electroper£ S. A."/>
    <x v="20"/>
    <x v="20"/>
    <s v="C.H.Antúnez de Mayolo(Mantaro)"/>
    <x v="237"/>
    <x v="4"/>
    <x v="4"/>
    <x v="44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63364.328999999998"/>
    <n v="63.364328999999998"/>
    <m/>
    <n v="9.5"/>
    <n v="8.0799166666666675"/>
    <n v="7.6479999999999997"/>
    <n v="0"/>
    <n v="28"/>
    <s v="BASE DE DATOS"/>
    <m/>
  </r>
  <r>
    <s v="20"/>
    <x v="3"/>
    <s v="ELP"/>
    <s v="11014293"/>
    <s v="11014293"/>
    <x v="4"/>
    <s v="2"/>
    <s v="S"/>
    <n v="114"/>
    <n v="96.959000000000003"/>
    <n v="11803.567999999999"/>
    <n v="52397.178"/>
    <n v="64200.745999999999"/>
    <n v="0.83"/>
    <n v="716.07"/>
    <n v="2.97"/>
    <m/>
    <m/>
    <x v="0"/>
    <s v="ELP110142932HI"/>
    <s v="Electroper£ S. A."/>
    <x v="20"/>
    <x v="20"/>
    <s v="C.H.Antúnez de Mayolo(Mantaro)"/>
    <x v="237"/>
    <x v="4"/>
    <x v="4"/>
    <x v="171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64200.745999999999"/>
    <n v="64.200745999999995"/>
    <m/>
    <n v="9.5"/>
    <n v="8.0799166666666675"/>
    <n v="7.6479999999999997"/>
    <n v="0"/>
    <n v="28"/>
    <s v="BASE DE DATOS"/>
    <m/>
  </r>
  <r>
    <s v="20"/>
    <x v="3"/>
    <s v="ELP"/>
    <s v="11014293"/>
    <s v="11014293"/>
    <x v="4"/>
    <s v="3"/>
    <s v="S"/>
    <n v="114"/>
    <n v="96.959000000000003"/>
    <n v="11786.069"/>
    <n v="51533.353999999999"/>
    <n v="63319.423000000003"/>
    <n v="10.32"/>
    <n v="709.43"/>
    <n v="0.17"/>
    <m/>
    <m/>
    <x v="0"/>
    <s v="ELP110142933HI"/>
    <s v="Electroper£ S. A."/>
    <x v="20"/>
    <x v="20"/>
    <s v="C.H.Antúnez de Mayolo(Mantaro)"/>
    <x v="237"/>
    <x v="4"/>
    <x v="4"/>
    <x v="172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63319.423000000003"/>
    <n v="63.319423"/>
    <m/>
    <n v="9.5"/>
    <n v="8.0799166666666675"/>
    <n v="7.6479999999999997"/>
    <n v="-7.2759576141834259E-12"/>
    <n v="28"/>
    <s v="BASE DE DATOS"/>
    <m/>
  </r>
  <r>
    <s v="20"/>
    <x v="3"/>
    <s v="ELP"/>
    <s v="11014293"/>
    <s v="11014293"/>
    <x v="4"/>
    <s v="4"/>
    <s v="S"/>
    <n v="114"/>
    <n v="96.959000000000003"/>
    <n v="11894.896000000001"/>
    <n v="52930.3"/>
    <n v="64825.196000000004"/>
    <n v="0"/>
    <n v="720"/>
    <n v="0"/>
    <m/>
    <m/>
    <x v="0"/>
    <s v="ELP110142934HI"/>
    <s v="Electroper£ S. A."/>
    <x v="20"/>
    <x v="20"/>
    <s v="C.H.Antúnez de Mayolo(Mantaro)"/>
    <x v="237"/>
    <x v="4"/>
    <x v="4"/>
    <x v="190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64825.196000000004"/>
    <n v="64.825196000000005"/>
    <m/>
    <n v="9.5"/>
    <n v="8.0799166666666675"/>
    <n v="7.6479999999999997"/>
    <n v="0"/>
    <n v="28"/>
    <s v="BASE DE DATOS"/>
    <m/>
  </r>
  <r>
    <s v="20"/>
    <x v="3"/>
    <s v="ELP"/>
    <s v="11014293"/>
    <s v="11014293"/>
    <x v="4"/>
    <s v="5"/>
    <s v="S"/>
    <n v="114"/>
    <n v="96.959000000000003"/>
    <n v="10263.35"/>
    <n v="46993.125999999997"/>
    <n v="57256.476000000002"/>
    <n v="10"/>
    <n v="709.67"/>
    <n v="0"/>
    <m/>
    <m/>
    <x v="0"/>
    <s v="ELP110142935HI"/>
    <s v="Electroper£ S. A."/>
    <x v="20"/>
    <x v="20"/>
    <s v="C.H.Antúnez de Mayolo(Mantaro)"/>
    <x v="237"/>
    <x v="4"/>
    <x v="4"/>
    <x v="210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57256.476000000002"/>
    <n v="57.256475999999999"/>
    <m/>
    <n v="9.5"/>
    <n v="8.0799166666666675"/>
    <n v="7.6479999999999997"/>
    <n v="-7.2759576141834259E-12"/>
    <n v="28"/>
    <s v="BASE DE DATOS"/>
    <m/>
  </r>
  <r>
    <s v="20"/>
    <x v="3"/>
    <s v="ELP"/>
    <s v="11014293"/>
    <s v="11014293"/>
    <x v="4"/>
    <s v="6"/>
    <s v="S"/>
    <n v="114"/>
    <n v="96.959000000000003"/>
    <n v="10281.165999999999"/>
    <n v="48055.822"/>
    <n v="58336.987999999998"/>
    <n v="0"/>
    <n v="720"/>
    <n v="0"/>
    <m/>
    <m/>
    <x v="0"/>
    <s v="ELP110142936HI"/>
    <s v="Electroper£ S. A."/>
    <x v="20"/>
    <x v="20"/>
    <s v="C.H.Antúnez de Mayolo(Mantaro)"/>
    <x v="237"/>
    <x v="4"/>
    <x v="4"/>
    <x v="317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58336.987999999998"/>
    <n v="58.336987999999998"/>
    <m/>
    <n v="9.5"/>
    <n v="8.0799166666666675"/>
    <n v="7.6479999999999997"/>
    <n v="0"/>
    <n v="28"/>
    <s v="BASE DE DATOS"/>
    <m/>
  </r>
  <r>
    <s v="20"/>
    <x v="3"/>
    <s v="ELP"/>
    <s v="11014293"/>
    <s v="11014293"/>
    <x v="4"/>
    <s v="7"/>
    <s v="S"/>
    <n v="114"/>
    <n v="96.96"/>
    <n v="10325.753000000001"/>
    <n v="47359.379000000001"/>
    <n v="57685.131999999998"/>
    <n v="9.9700000000000006"/>
    <n v="708.98"/>
    <n v="0.92"/>
    <m/>
    <m/>
    <x v="0"/>
    <s v="ELP110142937HI"/>
    <s v="Electroper£ S. A."/>
    <x v="20"/>
    <x v="20"/>
    <s v="C.H.Antúnez de Mayolo(Mantaro)"/>
    <x v="237"/>
    <x v="4"/>
    <x v="4"/>
    <x v="318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57685.131999999998"/>
    <n v="57.685131999999996"/>
    <m/>
    <n v="9.5"/>
    <n v="8.08"/>
    <n v="7.6479999999999997"/>
    <n v="0"/>
    <n v="28"/>
    <s v="BASE DE DATOS"/>
    <m/>
  </r>
  <r>
    <s v="20"/>
    <x v="4"/>
    <s v="ELP"/>
    <s v="11014093"/>
    <s v="11014093"/>
    <x v="4"/>
    <s v="1"/>
    <s v="S"/>
    <n v="70.12"/>
    <n v="73.144999999999996"/>
    <n v="9308.4310000000005"/>
    <n v="43280.332999999999"/>
    <n v="52588.764000000003"/>
    <n v="9.43"/>
    <n v="731.48"/>
    <n v="2.02"/>
    <m/>
    <m/>
    <x v="0"/>
    <s v="ELP110140931HI"/>
    <s v="Electroper£ S. A."/>
    <x v="20"/>
    <x v="20"/>
    <s v="C. H. Restitución"/>
    <x v="236"/>
    <x v="4"/>
    <x v="4"/>
    <x v="44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52588.764000000003"/>
    <n v="52.588764000000005"/>
    <m/>
    <n v="5.8433333333333337"/>
    <n v="6.095416666666666"/>
    <n v="7.6479999999999997"/>
    <n v="-7.2759576141834259E-12"/>
    <n v="28"/>
    <s v="BASE DE DATOS"/>
    <m/>
  </r>
  <r>
    <s v="20"/>
    <x v="4"/>
    <s v="ELP"/>
    <s v="11014093"/>
    <s v="11014093"/>
    <x v="4"/>
    <s v="2"/>
    <s v="S"/>
    <n v="70.12"/>
    <n v="73.144999999999996"/>
    <n v="8347.5759999999991"/>
    <n v="38562.963000000003"/>
    <n v="46910.538999999997"/>
    <n v="9.42"/>
    <n v="733.67"/>
    <n v="0"/>
    <m/>
    <m/>
    <x v="0"/>
    <s v="ELP110140932HI"/>
    <s v="Electroper£ S. A."/>
    <x v="20"/>
    <x v="20"/>
    <s v="C. H. Restitución"/>
    <x v="236"/>
    <x v="4"/>
    <x v="4"/>
    <x v="171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46910.538999999997"/>
    <n v="46.910539"/>
    <m/>
    <n v="5.8433333333333337"/>
    <n v="6.095416666666666"/>
    <n v="7.6479999999999997"/>
    <n v="7.2759576141834259E-12"/>
    <n v="28"/>
    <s v="BASE DE DATOS"/>
    <m/>
  </r>
  <r>
    <s v="20"/>
    <x v="4"/>
    <s v="ELP"/>
    <s v="11014093"/>
    <s v="11014093"/>
    <x v="4"/>
    <s v="3"/>
    <s v="S"/>
    <n v="70.12"/>
    <n v="73.146000000000001"/>
    <n v="8342.0120000000006"/>
    <n v="38730.913999999997"/>
    <n v="47072.925999999999"/>
    <n v="9.48"/>
    <n v="731.35"/>
    <n v="2.1"/>
    <m/>
    <m/>
    <x v="0"/>
    <s v="ELP110140933HI"/>
    <s v="Electroper£ S. A."/>
    <x v="20"/>
    <x v="20"/>
    <s v="C. H. Restitución"/>
    <x v="236"/>
    <x v="4"/>
    <x v="4"/>
    <x v="172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47072.925999999999"/>
    <n v="47.072926000000002"/>
    <m/>
    <n v="5.8433333333333337"/>
    <n v="6.0955000000000004"/>
    <n v="7.6479999999999997"/>
    <n v="0"/>
    <n v="28"/>
    <s v="BASE DE DATOS"/>
    <m/>
  </r>
  <r>
    <s v="20"/>
    <x v="4"/>
    <s v="ELP"/>
    <s v="11014293"/>
    <s v="11014293"/>
    <x v="4"/>
    <s v="1"/>
    <s v="S"/>
    <n v="114"/>
    <n v="96.959000000000003"/>
    <n v="12341.312"/>
    <n v="57024.692000000003"/>
    <n v="69366.004000000001"/>
    <n v="8.0299999999999994"/>
    <n v="735.28"/>
    <n v="0"/>
    <m/>
    <m/>
    <x v="0"/>
    <s v="ELP110142931HI"/>
    <s v="Electroper£ S. A."/>
    <x v="20"/>
    <x v="20"/>
    <s v="C.H.Antúnez de Mayolo(Mantaro)"/>
    <x v="237"/>
    <x v="4"/>
    <x v="4"/>
    <x v="44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69366.004000000001"/>
    <n v="69.366004000000004"/>
    <m/>
    <n v="9.5"/>
    <n v="8.0799166666666675"/>
    <n v="7.6479999999999997"/>
    <n v="0"/>
    <n v="28"/>
    <s v="BASE DE DATOS"/>
    <m/>
  </r>
  <r>
    <s v="20"/>
    <x v="4"/>
    <s v="ELP"/>
    <s v="11014293"/>
    <s v="11014293"/>
    <x v="4"/>
    <s v="2"/>
    <s v="S"/>
    <n v="114"/>
    <n v="96.959000000000003"/>
    <n v="12319.936"/>
    <n v="57083.438000000002"/>
    <n v="69403.373999999996"/>
    <n v="9.33"/>
    <n v="733.62"/>
    <n v="0"/>
    <m/>
    <m/>
    <x v="0"/>
    <s v="ELP110142932HI"/>
    <s v="Electroper£ S. A."/>
    <x v="20"/>
    <x v="20"/>
    <s v="C.H.Antúnez de Mayolo(Mantaro)"/>
    <x v="237"/>
    <x v="4"/>
    <x v="4"/>
    <x v="171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69403.373999999996"/>
    <n v="69.403373999999999"/>
    <m/>
    <n v="9.5"/>
    <n v="8.0799166666666675"/>
    <n v="7.6479999999999997"/>
    <n v="0"/>
    <n v="28"/>
    <s v="BASE DE DATOS"/>
    <m/>
  </r>
  <r>
    <s v="20"/>
    <x v="4"/>
    <s v="ELP"/>
    <s v="11014293"/>
    <s v="11014293"/>
    <x v="4"/>
    <s v="3"/>
    <s v="S"/>
    <n v="114"/>
    <n v="96.959000000000003"/>
    <n v="12305.846"/>
    <n v="57820.91"/>
    <n v="70126.755999999994"/>
    <n v="0"/>
    <n v="744"/>
    <n v="0"/>
    <m/>
    <m/>
    <x v="0"/>
    <s v="ELP110142933HI"/>
    <s v="Electroper£ S. A."/>
    <x v="20"/>
    <x v="20"/>
    <s v="C.H.Antúnez de Mayolo(Mantaro)"/>
    <x v="237"/>
    <x v="4"/>
    <x v="4"/>
    <x v="172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70126.755999999994"/>
    <n v="70.126756"/>
    <m/>
    <n v="9.5"/>
    <n v="8.0799166666666675"/>
    <n v="7.6479999999999997"/>
    <n v="1.4551915228366852E-11"/>
    <n v="28"/>
    <s v="BASE DE DATOS"/>
    <m/>
  </r>
  <r>
    <s v="20"/>
    <x v="4"/>
    <s v="ELP"/>
    <s v="11014293"/>
    <s v="11014293"/>
    <x v="4"/>
    <s v="4"/>
    <s v="S"/>
    <n v="114"/>
    <n v="96.959000000000003"/>
    <n v="12410.505999999999"/>
    <n v="57576.732000000004"/>
    <n v="69987.237999999998"/>
    <n v="8.6"/>
    <n v="734.38"/>
    <n v="0"/>
    <m/>
    <m/>
    <x v="0"/>
    <s v="ELP110142934HI"/>
    <s v="Electroper£ S. A."/>
    <x v="20"/>
    <x v="20"/>
    <s v="C.H.Antúnez de Mayolo(Mantaro)"/>
    <x v="237"/>
    <x v="4"/>
    <x v="4"/>
    <x v="190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69987.237999999998"/>
    <n v="69.987237999999991"/>
    <m/>
    <n v="9.5"/>
    <n v="8.0799166666666675"/>
    <n v="7.6479999999999997"/>
    <n v="0"/>
    <n v="28"/>
    <s v="BASE DE DATOS"/>
    <m/>
  </r>
  <r>
    <s v="20"/>
    <x v="4"/>
    <s v="ELP"/>
    <s v="11014293"/>
    <s v="11014293"/>
    <x v="4"/>
    <s v="5"/>
    <s v="S"/>
    <n v="114"/>
    <n v="96.959000000000003"/>
    <n v="10760.771000000001"/>
    <n v="51664.315999999999"/>
    <n v="62425.087"/>
    <n v="0"/>
    <n v="744"/>
    <n v="0"/>
    <m/>
    <m/>
    <x v="0"/>
    <s v="ELP110142935HI"/>
    <s v="Electroper£ S. A."/>
    <x v="20"/>
    <x v="20"/>
    <s v="C.H.Antúnez de Mayolo(Mantaro)"/>
    <x v="237"/>
    <x v="4"/>
    <x v="4"/>
    <x v="210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62425.087"/>
    <n v="62.425086999999998"/>
    <m/>
    <n v="9.5"/>
    <n v="8.0799166666666675"/>
    <n v="7.6479999999999997"/>
    <n v="0"/>
    <n v="28"/>
    <s v="BASE DE DATOS"/>
    <m/>
  </r>
  <r>
    <s v="20"/>
    <x v="4"/>
    <s v="ELP"/>
    <s v="11014293"/>
    <s v="11014293"/>
    <x v="4"/>
    <s v="6"/>
    <s v="S"/>
    <n v="114"/>
    <n v="96.959000000000003"/>
    <n v="10323.834999999999"/>
    <n v="49985.932000000001"/>
    <n v="60309.767"/>
    <n v="19.600000000000001"/>
    <n v="722.23"/>
    <n v="0"/>
    <m/>
    <m/>
    <x v="0"/>
    <s v="ELP110142936HI"/>
    <s v="Electroper£ S. A."/>
    <x v="20"/>
    <x v="20"/>
    <s v="C.H.Antúnez de Mayolo(Mantaro)"/>
    <x v="237"/>
    <x v="4"/>
    <x v="4"/>
    <x v="317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60309.767"/>
    <n v="60.309767000000001"/>
    <m/>
    <n v="9.5"/>
    <n v="8.0799166666666675"/>
    <n v="7.6479999999999997"/>
    <n v="0"/>
    <n v="28"/>
    <s v="BASE DE DATOS"/>
    <m/>
  </r>
  <r>
    <s v="20"/>
    <x v="4"/>
    <s v="ELP"/>
    <s v="11014293"/>
    <s v="11014293"/>
    <x v="4"/>
    <s v="7"/>
    <s v="S"/>
    <n v="114"/>
    <n v="96.96"/>
    <n v="10862.118"/>
    <n v="51102.463000000003"/>
    <n v="61964.580999999998"/>
    <n v="8.15"/>
    <n v="733.77"/>
    <n v="0.1"/>
    <m/>
    <m/>
    <x v="0"/>
    <s v="ELP110142937HI"/>
    <s v="Electroper£ S. A."/>
    <x v="20"/>
    <x v="20"/>
    <s v="C.H.Antúnez de Mayolo(Mantaro)"/>
    <x v="237"/>
    <x v="4"/>
    <x v="4"/>
    <x v="318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61964.580999999998"/>
    <n v="61.964580999999995"/>
    <m/>
    <n v="9.5"/>
    <n v="8.08"/>
    <n v="7.6479999999999997"/>
    <n v="7.2759576141834259E-12"/>
    <n v="28"/>
    <s v="BASE DE DATOS"/>
    <m/>
  </r>
  <r>
    <s v="20"/>
    <x v="5"/>
    <s v="ELP"/>
    <s v="11014093"/>
    <s v="11014093"/>
    <x v="4"/>
    <s v="1"/>
    <s v="S"/>
    <n v="70.12"/>
    <n v="73.144999999999996"/>
    <n v="9243.1190000000006"/>
    <n v="43251.771999999997"/>
    <n v="52494.891000000003"/>
    <n v="0"/>
    <n v="720"/>
    <n v="0"/>
    <m/>
    <m/>
    <x v="0"/>
    <s v="ELP110140931HI"/>
    <s v="Electroper£ S. A."/>
    <x v="20"/>
    <x v="20"/>
    <s v="C. H. Restitución"/>
    <x v="236"/>
    <x v="4"/>
    <x v="4"/>
    <x v="44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52494.891000000003"/>
    <n v="52.494891000000003"/>
    <m/>
    <n v="5.8433333333333337"/>
    <n v="6.095416666666666"/>
    <n v="7.6479999999999997"/>
    <n v="-7.2759576141834259E-12"/>
    <n v="28"/>
    <s v="BASE DE DATOS"/>
    <m/>
  </r>
  <r>
    <s v="20"/>
    <x v="5"/>
    <s v="ELP"/>
    <s v="11014093"/>
    <s v="11014093"/>
    <x v="4"/>
    <s v="2"/>
    <s v="S"/>
    <n v="70.12"/>
    <n v="73.144999999999996"/>
    <n v="8431.634"/>
    <n v="40164.978000000003"/>
    <n v="48596.612000000001"/>
    <n v="0"/>
    <n v="720"/>
    <n v="0"/>
    <m/>
    <m/>
    <x v="0"/>
    <s v="ELP110140932HI"/>
    <s v="Electroper£ S. A."/>
    <x v="20"/>
    <x v="20"/>
    <s v="C. H. Restitución"/>
    <x v="236"/>
    <x v="4"/>
    <x v="4"/>
    <x v="171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48596.612000000001"/>
    <n v="48.596612"/>
    <m/>
    <n v="5.8433333333333337"/>
    <n v="6.095416666666666"/>
    <n v="7.6479999999999997"/>
    <n v="0"/>
    <n v="28"/>
    <s v="BASE DE DATOS"/>
    <m/>
  </r>
  <r>
    <s v="20"/>
    <x v="5"/>
    <s v="ELP"/>
    <s v="11014093"/>
    <s v="11014093"/>
    <x v="4"/>
    <s v="3"/>
    <s v="S"/>
    <n v="70.12"/>
    <n v="73.146000000000001"/>
    <n v="8546.8040000000001"/>
    <n v="40547.612000000001"/>
    <n v="49094.415999999997"/>
    <n v="0"/>
    <n v="720"/>
    <n v="0"/>
    <m/>
    <m/>
    <x v="0"/>
    <s v="ELP110140933HI"/>
    <s v="Electroper£ S. A."/>
    <x v="20"/>
    <x v="20"/>
    <s v="C. H. Restitución"/>
    <x v="236"/>
    <x v="4"/>
    <x v="4"/>
    <x v="172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49094.415999999997"/>
    <n v="49.094415999999995"/>
    <m/>
    <n v="5.8433333333333337"/>
    <n v="6.0955000000000004"/>
    <n v="7.6479999999999997"/>
    <n v="0"/>
    <n v="28"/>
    <s v="BASE DE DATOS"/>
    <m/>
  </r>
  <r>
    <s v="20"/>
    <x v="5"/>
    <s v="ELP"/>
    <s v="11014293"/>
    <s v="11014293"/>
    <x v="4"/>
    <s v="1"/>
    <s v="S"/>
    <n v="114"/>
    <n v="96.959000000000003"/>
    <n v="12254.620999999999"/>
    <n v="58340.963000000003"/>
    <n v="70595.584000000003"/>
    <n v="0"/>
    <n v="720"/>
    <n v="0"/>
    <m/>
    <m/>
    <x v="0"/>
    <s v="ELP110142931HI"/>
    <s v="Electroper£ S. A."/>
    <x v="20"/>
    <x v="20"/>
    <s v="C.H.Antúnez de Mayolo(Mantaro)"/>
    <x v="237"/>
    <x v="4"/>
    <x v="4"/>
    <x v="44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70595.584000000003"/>
    <n v="70.595584000000002"/>
    <m/>
    <n v="9.5"/>
    <n v="8.0799166666666675"/>
    <n v="7.6479999999999997"/>
    <n v="0"/>
    <n v="28"/>
    <s v="BASE DE DATOS"/>
    <m/>
  </r>
  <r>
    <s v="20"/>
    <x v="5"/>
    <s v="ELP"/>
    <s v="11014293"/>
    <s v="11014293"/>
    <x v="4"/>
    <s v="2"/>
    <s v="S"/>
    <n v="114"/>
    <n v="96.959000000000003"/>
    <n v="12320.335999999999"/>
    <n v="57642.737999999998"/>
    <n v="69963.073999999993"/>
    <n v="9.6"/>
    <n v="710.25"/>
    <n v="0"/>
    <m/>
    <m/>
    <x v="0"/>
    <s v="ELP110142932HI"/>
    <s v="Electroper£ S. A."/>
    <x v="20"/>
    <x v="20"/>
    <s v="C.H.Antúnez de Mayolo(Mantaro)"/>
    <x v="237"/>
    <x v="4"/>
    <x v="4"/>
    <x v="171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69963.073999999993"/>
    <n v="69.963073999999992"/>
    <m/>
    <n v="9.5"/>
    <n v="8.0799166666666675"/>
    <n v="7.6479999999999997"/>
    <n v="0"/>
    <n v="28"/>
    <s v="BASE DE DATOS"/>
    <m/>
  </r>
  <r>
    <s v="20"/>
    <x v="5"/>
    <s v="ELP"/>
    <s v="11014293"/>
    <s v="11014293"/>
    <x v="4"/>
    <s v="3"/>
    <s v="S"/>
    <n v="114"/>
    <n v="96.959000000000003"/>
    <n v="12286.306"/>
    <n v="57313.98"/>
    <n v="69600.285999999993"/>
    <n v="11.43"/>
    <n v="708.45"/>
    <n v="0"/>
    <m/>
    <m/>
    <x v="0"/>
    <s v="ELP110142933HI"/>
    <s v="Electroper£ S. A."/>
    <x v="20"/>
    <x v="20"/>
    <s v="C.H.Antúnez de Mayolo(Mantaro)"/>
    <x v="237"/>
    <x v="4"/>
    <x v="4"/>
    <x v="172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69600.285999999993"/>
    <n v="69.600285999999997"/>
    <m/>
    <n v="9.5"/>
    <n v="8.0799166666666675"/>
    <n v="7.6479999999999997"/>
    <n v="1.4551915228366852E-11"/>
    <n v="28"/>
    <s v="BASE DE DATOS"/>
    <m/>
  </r>
  <r>
    <s v="20"/>
    <x v="5"/>
    <s v="ELP"/>
    <s v="11014293"/>
    <s v="11014293"/>
    <x v="4"/>
    <s v="4"/>
    <s v="S"/>
    <n v="114"/>
    <n v="96.959000000000003"/>
    <n v="12308.123"/>
    <n v="57722.254000000001"/>
    <n v="70030.376999999993"/>
    <n v="9.0500000000000007"/>
    <n v="710.87"/>
    <n v="0"/>
    <m/>
    <m/>
    <x v="0"/>
    <s v="ELP110142934HI"/>
    <s v="Electroper£ S. A."/>
    <x v="20"/>
    <x v="20"/>
    <s v="C.H.Antúnez de Mayolo(Mantaro)"/>
    <x v="237"/>
    <x v="4"/>
    <x v="4"/>
    <x v="190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70030.376999999993"/>
    <n v="70.030376999999987"/>
    <m/>
    <n v="9.5"/>
    <n v="8.0799166666666675"/>
    <n v="7.6479999999999997"/>
    <n v="1.4551915228366852E-11"/>
    <n v="28"/>
    <s v="BASE DE DATOS"/>
    <m/>
  </r>
  <r>
    <s v="20"/>
    <x v="5"/>
    <s v="ELP"/>
    <s v="11014293"/>
    <s v="11014293"/>
    <x v="4"/>
    <s v="5"/>
    <s v="S"/>
    <n v="114"/>
    <n v="96.959000000000003"/>
    <n v="9836.5300000000007"/>
    <n v="46819.866999999998"/>
    <n v="56656.396999999997"/>
    <n v="35.200000000000003"/>
    <n v="681.65"/>
    <n v="2.92"/>
    <m/>
    <m/>
    <x v="0"/>
    <s v="ELP110142935HI"/>
    <s v="Electroper£ S. A."/>
    <x v="20"/>
    <x v="20"/>
    <s v="C.H.Antúnez de Mayolo(Mantaro)"/>
    <x v="237"/>
    <x v="4"/>
    <x v="4"/>
    <x v="210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56656.396999999997"/>
    <n v="56.656396999999998"/>
    <m/>
    <n v="9.5"/>
    <n v="8.0799166666666675"/>
    <n v="7.6479999999999997"/>
    <n v="0"/>
    <n v="28"/>
    <s v="BASE DE DATOS"/>
    <m/>
  </r>
  <r>
    <s v="20"/>
    <x v="5"/>
    <s v="ELP"/>
    <s v="11014293"/>
    <s v="11014293"/>
    <x v="4"/>
    <s v="6"/>
    <s v="S"/>
    <n v="114"/>
    <n v="96.959000000000003"/>
    <n v="10063.594999999999"/>
    <n v="46721.237999999998"/>
    <n v="56784.832999999999"/>
    <n v="37.33"/>
    <n v="682.55"/>
    <n v="0"/>
    <m/>
    <m/>
    <x v="0"/>
    <s v="ELP110142936HI"/>
    <s v="Electroper£ S. A."/>
    <x v="20"/>
    <x v="20"/>
    <s v="C.H.Antúnez de Mayolo(Mantaro)"/>
    <x v="237"/>
    <x v="4"/>
    <x v="4"/>
    <x v="317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56784.832999999999"/>
    <n v="56.784832999999999"/>
    <m/>
    <n v="9.5"/>
    <n v="8.0799166666666675"/>
    <n v="7.6479999999999997"/>
    <n v="0"/>
    <n v="28"/>
    <s v="BASE DE DATOS"/>
    <m/>
  </r>
  <r>
    <s v="20"/>
    <x v="5"/>
    <s v="ELP"/>
    <s v="11014293"/>
    <s v="11014293"/>
    <x v="4"/>
    <s v="7"/>
    <s v="S"/>
    <n v="114"/>
    <n v="96.96"/>
    <n v="10427.252"/>
    <n v="50612.286999999997"/>
    <n v="61039.538999999997"/>
    <n v="0"/>
    <n v="720"/>
    <n v="0"/>
    <m/>
    <m/>
    <x v="0"/>
    <s v="ELP110142937HI"/>
    <s v="Electroper£ S. A."/>
    <x v="20"/>
    <x v="20"/>
    <s v="C.H.Antúnez de Mayolo(Mantaro)"/>
    <x v="237"/>
    <x v="4"/>
    <x v="4"/>
    <x v="318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61039.538999999997"/>
    <n v="61.039538999999998"/>
    <m/>
    <n v="9.5"/>
    <n v="8.08"/>
    <n v="7.6479999999999997"/>
    <n v="0"/>
    <n v="28"/>
    <s v="BASE DE DATOS"/>
    <m/>
  </r>
  <r>
    <s v="20"/>
    <x v="6"/>
    <s v="ELP"/>
    <s v="11014293"/>
    <s v="11014293"/>
    <x v="4"/>
    <s v="1"/>
    <s v="S"/>
    <n v="114"/>
    <n v="96.959000000000003"/>
    <n v="10921.361000000001"/>
    <n v="52891.73"/>
    <n v="63813.091"/>
    <n v="64.819999999999993"/>
    <n v="644.79999999999995"/>
    <n v="34.28"/>
    <m/>
    <m/>
    <x v="0"/>
    <s v="ELP110142931HI"/>
    <s v="Electroper£ S. A."/>
    <x v="20"/>
    <x v="20"/>
    <s v="C.H.Antúnez de Mayolo(Mantaro)"/>
    <x v="237"/>
    <x v="4"/>
    <x v="4"/>
    <x v="44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63813.091"/>
    <n v="63.813091"/>
    <m/>
    <n v="9.5"/>
    <n v="8.0799166666666675"/>
    <n v="7.6479999999999997"/>
    <n v="0"/>
    <n v="28"/>
    <s v="BASE DE DATOS"/>
    <m/>
  </r>
  <r>
    <s v="20"/>
    <x v="6"/>
    <s v="ELP"/>
    <s v="11014293"/>
    <s v="11014293"/>
    <x v="4"/>
    <s v="2"/>
    <s v="S"/>
    <n v="114"/>
    <n v="96.959000000000003"/>
    <n v="12984.696"/>
    <n v="61283.868000000002"/>
    <n v="74268.563999999998"/>
    <n v="0"/>
    <n v="744"/>
    <n v="0"/>
    <m/>
    <m/>
    <x v="0"/>
    <s v="ELP110142932HI"/>
    <s v="Electroper£ S. A."/>
    <x v="20"/>
    <x v="20"/>
    <s v="C.H.Antúnez de Mayolo(Mantaro)"/>
    <x v="237"/>
    <x v="4"/>
    <x v="4"/>
    <x v="171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74268.563999999998"/>
    <n v="74.268563999999998"/>
    <m/>
    <n v="9.5"/>
    <n v="8.0799166666666675"/>
    <n v="7.6479999999999997"/>
    <n v="0"/>
    <n v="28"/>
    <s v="BASE DE DATOS"/>
    <m/>
  </r>
  <r>
    <s v="20"/>
    <x v="6"/>
    <s v="ELP"/>
    <s v="11014293"/>
    <s v="11014293"/>
    <x v="4"/>
    <s v="3"/>
    <s v="S"/>
    <n v="114"/>
    <n v="96.959000000000003"/>
    <n v="13015.539000000001"/>
    <n v="61453.442999999999"/>
    <n v="74468.982000000004"/>
    <n v="0"/>
    <n v="744"/>
    <n v="0"/>
    <m/>
    <m/>
    <x v="0"/>
    <s v="ELP110142933HI"/>
    <s v="Electroper£ S. A."/>
    <x v="20"/>
    <x v="20"/>
    <s v="C.H.Antúnez de Mayolo(Mantaro)"/>
    <x v="237"/>
    <x v="4"/>
    <x v="4"/>
    <x v="172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74468.982000000004"/>
    <n v="74.468981999999997"/>
    <m/>
    <n v="9.5"/>
    <n v="8.0799166666666675"/>
    <n v="7.6479999999999997"/>
    <n v="0"/>
    <n v="28"/>
    <s v="BASE DE DATOS"/>
    <m/>
  </r>
  <r>
    <s v="20"/>
    <x v="6"/>
    <s v="ELP"/>
    <s v="11014293"/>
    <s v="11014293"/>
    <x v="4"/>
    <s v="4"/>
    <s v="S"/>
    <n v="114"/>
    <n v="96.959000000000003"/>
    <n v="13067.413"/>
    <n v="61670.337"/>
    <n v="74737.75"/>
    <n v="0"/>
    <n v="744"/>
    <n v="0"/>
    <m/>
    <m/>
    <x v="0"/>
    <s v="ELP110142934HI"/>
    <s v="Electroper£ S. A."/>
    <x v="20"/>
    <x v="20"/>
    <s v="C.H.Antúnez de Mayolo(Mantaro)"/>
    <x v="237"/>
    <x v="4"/>
    <x v="4"/>
    <x v="190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74737.75"/>
    <n v="74.737750000000005"/>
    <m/>
    <n v="9.5"/>
    <n v="8.0799166666666675"/>
    <n v="7.6479999999999997"/>
    <n v="0"/>
    <n v="28"/>
    <s v="BASE DE DATOS"/>
    <m/>
  </r>
  <r>
    <s v="20"/>
    <x v="6"/>
    <s v="ELP"/>
    <s v="11014293"/>
    <s v="11014293"/>
    <x v="4"/>
    <s v="5"/>
    <s v="S"/>
    <n v="114"/>
    <n v="96.959000000000003"/>
    <n v="11611.858"/>
    <n v="54990.875"/>
    <n v="66602.732999999993"/>
    <n v="0"/>
    <n v="744"/>
    <n v="0"/>
    <m/>
    <m/>
    <x v="0"/>
    <s v="ELP110142935HI"/>
    <s v="Electroper£ S. A."/>
    <x v="20"/>
    <x v="20"/>
    <s v="C.H.Antúnez de Mayolo(Mantaro)"/>
    <x v="237"/>
    <x v="4"/>
    <x v="4"/>
    <x v="210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66602.732999999993"/>
    <n v="66.602732999999986"/>
    <m/>
    <n v="9.5"/>
    <n v="8.0799166666666675"/>
    <n v="7.6479999999999997"/>
    <n v="1.4551915228366852E-11"/>
    <n v="28"/>
    <s v="BASE DE DATOS"/>
    <m/>
  </r>
  <r>
    <s v="20"/>
    <x v="6"/>
    <s v="ELP"/>
    <s v="11014293"/>
    <s v="11014293"/>
    <x v="4"/>
    <s v="6"/>
    <s v="S"/>
    <n v="114"/>
    <n v="96.959000000000003"/>
    <n v="11634.227999999999"/>
    <n v="55066.112000000001"/>
    <n v="66700.34"/>
    <n v="0"/>
    <n v="744"/>
    <n v="0"/>
    <m/>
    <m/>
    <x v="0"/>
    <s v="ELP110142936HI"/>
    <s v="Electroper£ S. A."/>
    <x v="20"/>
    <x v="20"/>
    <s v="C.H.Antúnez de Mayolo(Mantaro)"/>
    <x v="237"/>
    <x v="4"/>
    <x v="4"/>
    <x v="317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66700.34"/>
    <n v="66.700339999999997"/>
    <m/>
    <n v="9.5"/>
    <n v="8.0799166666666675"/>
    <n v="7.6479999999999997"/>
    <n v="0"/>
    <n v="28"/>
    <s v="BASE DE DATOS"/>
    <m/>
  </r>
  <r>
    <s v="20"/>
    <x v="6"/>
    <s v="ELP"/>
    <s v="11014293"/>
    <s v="11014293"/>
    <x v="4"/>
    <s v="7"/>
    <s v="S"/>
    <n v="114"/>
    <n v="96.96"/>
    <n v="8261.2180000000008"/>
    <n v="37584.906999999999"/>
    <n v="45846.125"/>
    <n v="33.880000000000003"/>
    <n v="528.62"/>
    <n v="181.42"/>
    <m/>
    <m/>
    <x v="0"/>
    <s v="ELP110142937HI"/>
    <s v="Electroper£ S. A."/>
    <x v="20"/>
    <x v="20"/>
    <s v="C.H.Antúnez de Mayolo(Mantaro)"/>
    <x v="237"/>
    <x v="4"/>
    <x v="4"/>
    <x v="318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45846.125"/>
    <n v="45.846125000000001"/>
    <m/>
    <n v="9.5"/>
    <n v="8.08"/>
    <n v="7.6479999999999997"/>
    <n v="0"/>
    <n v="28"/>
    <s v="BASE DE DATOS"/>
    <m/>
  </r>
  <r>
    <s v="20"/>
    <x v="6"/>
    <s v="ELP"/>
    <s v="11014093"/>
    <s v="11014093"/>
    <x v="4"/>
    <s v="1"/>
    <s v="S"/>
    <n v="70.12"/>
    <n v="73.144999999999996"/>
    <n v="9397.2479999999996"/>
    <n v="44347.934000000001"/>
    <n v="53745.182000000001"/>
    <n v="0"/>
    <n v="744"/>
    <n v="0"/>
    <m/>
    <m/>
    <x v="0"/>
    <s v="ELP110140931HI"/>
    <s v="Electroper£ S. A."/>
    <x v="20"/>
    <x v="20"/>
    <s v="C. H. Restitución"/>
    <x v="236"/>
    <x v="4"/>
    <x v="4"/>
    <x v="44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53745.182000000001"/>
    <n v="53.745182"/>
    <m/>
    <n v="5.8433333333333337"/>
    <n v="6.095416666666666"/>
    <n v="7.6479999999999997"/>
    <n v="0"/>
    <n v="28"/>
    <s v="BASE DE DATOS"/>
    <m/>
  </r>
  <r>
    <s v="20"/>
    <x v="6"/>
    <s v="ELP"/>
    <s v="11014093"/>
    <s v="11014093"/>
    <x v="4"/>
    <s v="2"/>
    <s v="S"/>
    <n v="70.12"/>
    <n v="73.144999999999996"/>
    <n v="8508.3070000000007"/>
    <n v="39788.436000000002"/>
    <n v="48296.743000000002"/>
    <n v="33.72"/>
    <n v="710.17"/>
    <n v="0"/>
    <m/>
    <m/>
    <x v="0"/>
    <s v="ELP110140932HI"/>
    <s v="Electroper£ S. A."/>
    <x v="20"/>
    <x v="20"/>
    <s v="C. H. Restitución"/>
    <x v="236"/>
    <x v="4"/>
    <x v="4"/>
    <x v="171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48296.743000000002"/>
    <n v="48.296742999999999"/>
    <m/>
    <n v="5.8433333333333337"/>
    <n v="6.095416666666666"/>
    <n v="7.6479999999999997"/>
    <n v="0"/>
    <n v="28"/>
    <s v="BASE DE DATOS"/>
    <m/>
  </r>
  <r>
    <s v="20"/>
    <x v="6"/>
    <s v="ELP"/>
    <s v="11014093"/>
    <s v="11014093"/>
    <x v="4"/>
    <s v="3"/>
    <s v="S"/>
    <n v="70.12"/>
    <n v="73.146000000000001"/>
    <n v="8984.2860000000001"/>
    <n v="42435.695"/>
    <n v="51419.981"/>
    <n v="0"/>
    <n v="744"/>
    <n v="0"/>
    <m/>
    <m/>
    <x v="0"/>
    <s v="ELP110140933HI"/>
    <s v="Electroper£ S. A."/>
    <x v="20"/>
    <x v="20"/>
    <s v="C. H. Restitución"/>
    <x v="236"/>
    <x v="4"/>
    <x v="4"/>
    <x v="172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51419.981"/>
    <n v="51.419981"/>
    <m/>
    <n v="5.8433333333333337"/>
    <n v="6.0955000000000004"/>
    <n v="7.6479999999999997"/>
    <n v="0"/>
    <n v="28"/>
    <s v="BASE DE DATOS"/>
    <m/>
  </r>
  <r>
    <s v="20"/>
    <x v="7"/>
    <s v="ELP"/>
    <s v="11014093"/>
    <s v="11014093"/>
    <x v="4"/>
    <s v="1"/>
    <s v="S"/>
    <n v="70.12"/>
    <n v="73.144999999999996"/>
    <n v="9402.3709999999992"/>
    <n v="42963.561999999998"/>
    <n v="52365.932999999997"/>
    <n v="0"/>
    <n v="744"/>
    <n v="0"/>
    <m/>
    <m/>
    <x v="0"/>
    <s v="ELP110140931HI"/>
    <s v="Electroper£ S. A."/>
    <x v="20"/>
    <x v="20"/>
    <s v="C. H. Restitución"/>
    <x v="236"/>
    <x v="4"/>
    <x v="4"/>
    <x v="44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52365.932999999997"/>
    <n v="52.365932999999998"/>
    <m/>
    <n v="5.8433333333333337"/>
    <n v="6.095416666666666"/>
    <n v="7.6479999999999997"/>
    <n v="0"/>
    <n v="28"/>
    <s v="BASE DE DATOS"/>
    <m/>
  </r>
  <r>
    <s v="20"/>
    <x v="7"/>
    <s v="ELP"/>
    <s v="11014093"/>
    <s v="11014093"/>
    <x v="4"/>
    <s v="2"/>
    <s v="S"/>
    <n v="70.12"/>
    <n v="73.144999999999996"/>
    <n v="8493.7900000000009"/>
    <n v="38629.201999999997"/>
    <n v="47122.991999999998"/>
    <n v="0"/>
    <n v="742.85"/>
    <n v="1.1499999999999999"/>
    <m/>
    <m/>
    <x v="0"/>
    <s v="ELP110140932HI"/>
    <s v="Electroper£ S. A."/>
    <x v="20"/>
    <x v="20"/>
    <s v="C. H. Restitución"/>
    <x v="236"/>
    <x v="4"/>
    <x v="4"/>
    <x v="171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47122.991999999998"/>
    <n v="47.122991999999996"/>
    <m/>
    <n v="5.8433333333333337"/>
    <n v="6.095416666666666"/>
    <n v="7.6479999999999997"/>
    <n v="0"/>
    <n v="28"/>
    <s v="BASE DE DATOS"/>
    <m/>
  </r>
  <r>
    <s v="20"/>
    <x v="7"/>
    <s v="ELP"/>
    <s v="11014093"/>
    <s v="11014093"/>
    <x v="4"/>
    <s v="3"/>
    <s v="S"/>
    <n v="70.12"/>
    <n v="73.146000000000001"/>
    <n v="8788.2929999999997"/>
    <n v="38269.089"/>
    <n v="47057.381999999998"/>
    <n v="11.22"/>
    <n v="728.13"/>
    <n v="4.25"/>
    <m/>
    <m/>
    <x v="0"/>
    <s v="ELP110140933HI"/>
    <s v="Electroper£ S. A."/>
    <x v="20"/>
    <x v="20"/>
    <s v="C. H. Restitución"/>
    <x v="236"/>
    <x v="4"/>
    <x v="4"/>
    <x v="172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47057.381999999998"/>
    <n v="47.057381999999997"/>
    <m/>
    <n v="5.8433333333333337"/>
    <n v="6.0955000000000004"/>
    <n v="7.6479999999999997"/>
    <n v="0"/>
    <n v="28"/>
    <s v="BASE DE DATOS"/>
    <m/>
  </r>
  <r>
    <s v="20"/>
    <x v="7"/>
    <s v="ELP"/>
    <s v="11014293"/>
    <s v="11014293"/>
    <x v="4"/>
    <s v="1"/>
    <s v="S"/>
    <n v="114"/>
    <n v="96.959000000000003"/>
    <n v="12960.518"/>
    <n v="58205.006000000001"/>
    <n v="71165.524000000005"/>
    <n v="0"/>
    <n v="744"/>
    <n v="0"/>
    <m/>
    <m/>
    <x v="0"/>
    <s v="ELP110142931HI"/>
    <s v="Electroper£ S. A."/>
    <x v="20"/>
    <x v="20"/>
    <s v="C.H.Antúnez de Mayolo(Mantaro)"/>
    <x v="237"/>
    <x v="4"/>
    <x v="4"/>
    <x v="44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71165.524000000005"/>
    <n v="71.165524000000005"/>
    <m/>
    <n v="9.5"/>
    <n v="8.0799166666666675"/>
    <n v="7.6479999999999997"/>
    <n v="0"/>
    <n v="28"/>
    <s v="BASE DE DATOS"/>
    <m/>
  </r>
  <r>
    <s v="20"/>
    <x v="7"/>
    <s v="ELP"/>
    <s v="11014293"/>
    <s v="11014293"/>
    <x v="4"/>
    <s v="2"/>
    <s v="S"/>
    <n v="114"/>
    <n v="96.959000000000003"/>
    <n v="12995.833000000001"/>
    <n v="58384.542999999998"/>
    <n v="71380.376000000004"/>
    <n v="0"/>
    <n v="744"/>
    <n v="0"/>
    <m/>
    <m/>
    <x v="0"/>
    <s v="ELP110142932HI"/>
    <s v="Electroper£ S. A."/>
    <x v="20"/>
    <x v="20"/>
    <s v="C.H.Antúnez de Mayolo(Mantaro)"/>
    <x v="237"/>
    <x v="4"/>
    <x v="4"/>
    <x v="171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71380.376000000004"/>
    <n v="71.380375999999998"/>
    <m/>
    <n v="9.5"/>
    <n v="8.0799166666666675"/>
    <n v="7.6479999999999997"/>
    <n v="0"/>
    <n v="28"/>
    <s v="BASE DE DATOS"/>
    <m/>
  </r>
  <r>
    <s v="20"/>
    <x v="7"/>
    <s v="ELP"/>
    <s v="11014293"/>
    <s v="11014293"/>
    <x v="4"/>
    <s v="3"/>
    <s v="S"/>
    <n v="114"/>
    <n v="96.959000000000003"/>
    <n v="12954.019"/>
    <n v="57060.764000000003"/>
    <n v="70014.782999999996"/>
    <n v="11.87"/>
    <n v="732.05"/>
    <n v="0"/>
    <m/>
    <m/>
    <x v="0"/>
    <s v="ELP110142933HI"/>
    <s v="Electroper£ S. A."/>
    <x v="20"/>
    <x v="20"/>
    <s v="C.H.Antúnez de Mayolo(Mantaro)"/>
    <x v="237"/>
    <x v="4"/>
    <x v="4"/>
    <x v="172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70014.782999999996"/>
    <n v="70.014782999999994"/>
    <m/>
    <n v="9.5"/>
    <n v="8.0799166666666675"/>
    <n v="7.6479999999999997"/>
    <n v="0"/>
    <n v="28"/>
    <s v="BASE DE DATOS"/>
    <m/>
  </r>
  <r>
    <s v="20"/>
    <x v="7"/>
    <s v="ELP"/>
    <s v="11014293"/>
    <s v="11014293"/>
    <x v="4"/>
    <s v="4"/>
    <s v="S"/>
    <n v="114"/>
    <n v="96.959000000000003"/>
    <n v="13009.315000000001"/>
    <n v="58478.603999999999"/>
    <n v="71487.918999999994"/>
    <n v="0"/>
    <n v="744"/>
    <n v="0"/>
    <m/>
    <m/>
    <x v="0"/>
    <s v="ELP110142934HI"/>
    <s v="Electroper£ S. A."/>
    <x v="20"/>
    <x v="20"/>
    <s v="C.H.Antúnez de Mayolo(Mantaro)"/>
    <x v="237"/>
    <x v="4"/>
    <x v="4"/>
    <x v="190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71487.918999999994"/>
    <n v="71.487918999999991"/>
    <m/>
    <n v="9.5"/>
    <n v="8.0799166666666675"/>
    <n v="7.6479999999999997"/>
    <n v="0"/>
    <n v="28"/>
    <s v="BASE DE DATOS"/>
    <m/>
  </r>
  <r>
    <s v="20"/>
    <x v="7"/>
    <s v="ELP"/>
    <s v="11014293"/>
    <s v="11014293"/>
    <x v="4"/>
    <s v="5"/>
    <s v="S"/>
    <n v="114"/>
    <n v="96.959000000000003"/>
    <n v="11952.125"/>
    <n v="53284.311000000002"/>
    <n v="65236.436000000002"/>
    <n v="11.02"/>
    <n v="722.6"/>
    <n v="10"/>
    <m/>
    <m/>
    <x v="0"/>
    <s v="ELP110142935HI"/>
    <s v="Electroper£ S. A."/>
    <x v="20"/>
    <x v="20"/>
    <s v="C.H.Antúnez de Mayolo(Mantaro)"/>
    <x v="237"/>
    <x v="4"/>
    <x v="4"/>
    <x v="210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65236.436000000002"/>
    <n v="65.236435999999998"/>
    <m/>
    <n v="9.5"/>
    <n v="8.0799166666666675"/>
    <n v="7.6479999999999997"/>
    <n v="0"/>
    <n v="28"/>
    <s v="BASE DE DATOS"/>
    <m/>
  </r>
  <r>
    <s v="20"/>
    <x v="7"/>
    <s v="ELP"/>
    <s v="11014293"/>
    <s v="11014293"/>
    <x v="4"/>
    <s v="6"/>
    <s v="S"/>
    <n v="114"/>
    <n v="96.959000000000003"/>
    <n v="12118.317999999999"/>
    <n v="55425.534"/>
    <n v="67543.851999999999"/>
    <n v="0"/>
    <n v="744"/>
    <n v="0"/>
    <m/>
    <m/>
    <x v="0"/>
    <s v="ELP110142936HI"/>
    <s v="Electroper£ S. A."/>
    <x v="20"/>
    <x v="20"/>
    <s v="C.H.Antúnez de Mayolo(Mantaro)"/>
    <x v="237"/>
    <x v="4"/>
    <x v="4"/>
    <x v="317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67543.851999999999"/>
    <n v="67.543852000000001"/>
    <m/>
    <n v="9.5"/>
    <n v="8.0799166666666675"/>
    <n v="7.6479999999999997"/>
    <n v="0"/>
    <n v="28"/>
    <s v="BASE DE DATOS"/>
    <m/>
  </r>
  <r>
    <s v="20"/>
    <x v="7"/>
    <s v="ELP"/>
    <s v="11014293"/>
    <s v="11014293"/>
    <x v="4"/>
    <s v="7"/>
    <s v="S"/>
    <n v="114"/>
    <n v="96.96"/>
    <n v="4230.1689999999999"/>
    <n v="21160.422999999999"/>
    <n v="25390.592000000001"/>
    <n v="118.52"/>
    <n v="427.63"/>
    <n v="192.83"/>
    <m/>
    <m/>
    <x v="0"/>
    <s v="ELP110142937HI"/>
    <s v="Electroper£ S. A."/>
    <x v="20"/>
    <x v="20"/>
    <s v="C.H.Antúnez de Mayolo(Mantaro)"/>
    <x v="237"/>
    <x v="4"/>
    <x v="4"/>
    <x v="318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25390.592000000001"/>
    <n v="25.390592000000002"/>
    <m/>
    <n v="9.5"/>
    <n v="8.08"/>
    <n v="7.6479999999999997"/>
    <n v="-3.637978807091713E-12"/>
    <n v="28"/>
    <s v="BASE DE DATOS"/>
    <m/>
  </r>
  <r>
    <s v="20"/>
    <x v="8"/>
    <s v="ELP"/>
    <s v="11014093"/>
    <s v="11014093"/>
    <x v="4"/>
    <s v="1"/>
    <s v="S"/>
    <n v="70.12"/>
    <n v="73.144999999999996"/>
    <n v="9420.0460000000003"/>
    <n v="40390.701000000001"/>
    <n v="49810.747000000003"/>
    <n v="11.12"/>
    <n v="704.45"/>
    <n v="4.17"/>
    <m/>
    <m/>
    <x v="0"/>
    <s v="ELP110140931HI"/>
    <s v="Electroper£ S. A."/>
    <x v="20"/>
    <x v="20"/>
    <s v="C. H. Restitución"/>
    <x v="236"/>
    <x v="4"/>
    <x v="4"/>
    <x v="44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49810.747000000003"/>
    <n v="49.810747000000006"/>
    <m/>
    <n v="5.8433333333333337"/>
    <n v="6.095416666666666"/>
    <n v="7.6479999999999997"/>
    <n v="0"/>
    <n v="28"/>
    <s v="BASE DE DATOS"/>
    <m/>
  </r>
  <r>
    <s v="20"/>
    <x v="8"/>
    <s v="ELP"/>
    <s v="11014093"/>
    <s v="11014093"/>
    <x v="4"/>
    <s v="2"/>
    <s v="S"/>
    <n v="70.12"/>
    <n v="73.144999999999996"/>
    <n v="8735.6869999999999"/>
    <n v="36754.512000000002"/>
    <n v="45490.199000000001"/>
    <n v="10.27"/>
    <n v="709.48"/>
    <n v="0.08"/>
    <m/>
    <m/>
    <x v="0"/>
    <s v="ELP110140932HI"/>
    <s v="Electroper£ S. A."/>
    <x v="20"/>
    <x v="20"/>
    <s v="C. H. Restitución"/>
    <x v="236"/>
    <x v="4"/>
    <x v="4"/>
    <x v="171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45490.199000000001"/>
    <n v="45.490199000000004"/>
    <m/>
    <n v="5.8433333333333337"/>
    <n v="6.095416666666666"/>
    <n v="7.6479999999999997"/>
    <n v="0"/>
    <n v="28"/>
    <s v="BASE DE DATOS"/>
    <m/>
  </r>
  <r>
    <s v="20"/>
    <x v="8"/>
    <s v="ELP"/>
    <s v="11014093"/>
    <s v="11014093"/>
    <x v="4"/>
    <s v="3"/>
    <s v="S"/>
    <n v="70.12"/>
    <n v="73.146000000000001"/>
    <n v="8773.5759999999991"/>
    <n v="37414.747000000003"/>
    <n v="46188.322999999997"/>
    <n v="0"/>
    <n v="720"/>
    <n v="0"/>
    <m/>
    <m/>
    <x v="0"/>
    <s v="ELP110140933HI"/>
    <s v="Electroper£ S. A."/>
    <x v="20"/>
    <x v="20"/>
    <s v="C. H. Restitución"/>
    <x v="236"/>
    <x v="4"/>
    <x v="4"/>
    <x v="172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46188.322999999997"/>
    <n v="46.188322999999997"/>
    <m/>
    <n v="5.8433333333333337"/>
    <n v="6.0955000000000004"/>
    <n v="7.6479999999999997"/>
    <n v="7.2759576141834259E-12"/>
    <n v="28"/>
    <s v="BASE DE DATOS"/>
    <m/>
  </r>
  <r>
    <s v="20"/>
    <x v="8"/>
    <s v="ELP"/>
    <s v="11014293"/>
    <s v="11014293"/>
    <x v="4"/>
    <s v="1"/>
    <s v="S"/>
    <n v="114"/>
    <n v="96.959000000000003"/>
    <n v="12544.241"/>
    <n v="53402.233"/>
    <n v="65946.474000000002"/>
    <n v="9.9700000000000006"/>
    <n v="709.85"/>
    <n v="0"/>
    <m/>
    <m/>
    <x v="0"/>
    <s v="ELP110142931HI"/>
    <s v="Electroper£ S. A."/>
    <x v="20"/>
    <x v="20"/>
    <s v="C.H.Antúnez de Mayolo(Mantaro)"/>
    <x v="237"/>
    <x v="4"/>
    <x v="4"/>
    <x v="44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65946.474000000002"/>
    <n v="65.946473999999995"/>
    <m/>
    <n v="9.5"/>
    <n v="8.0799166666666675"/>
    <n v="7.6479999999999997"/>
    <n v="0"/>
    <n v="28"/>
    <s v="BASE DE DATOS"/>
    <m/>
  </r>
  <r>
    <s v="20"/>
    <x v="8"/>
    <s v="ELP"/>
    <s v="11014293"/>
    <s v="11014293"/>
    <x v="4"/>
    <s v="2"/>
    <s v="S"/>
    <n v="114"/>
    <n v="96.959000000000003"/>
    <n v="12524.175999999999"/>
    <n v="53442.845999999998"/>
    <n v="65967.021999999997"/>
    <n v="9.1199999999999992"/>
    <n v="710.75"/>
    <n v="0"/>
    <m/>
    <m/>
    <x v="0"/>
    <s v="ELP110142932HI"/>
    <s v="Electroper£ S. A."/>
    <x v="20"/>
    <x v="20"/>
    <s v="C.H.Antúnez de Mayolo(Mantaro)"/>
    <x v="237"/>
    <x v="4"/>
    <x v="4"/>
    <x v="171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65967.021999999997"/>
    <n v="65.967022"/>
    <m/>
    <n v="9.5"/>
    <n v="8.0799166666666675"/>
    <n v="7.6479999999999997"/>
    <n v="0"/>
    <n v="28"/>
    <s v="BASE DE DATOS"/>
    <m/>
  </r>
  <r>
    <s v="20"/>
    <x v="8"/>
    <s v="ELP"/>
    <s v="11014293"/>
    <s v="11014293"/>
    <x v="4"/>
    <s v="3"/>
    <s v="S"/>
    <n v="114"/>
    <n v="96.959000000000003"/>
    <n v="12521.306"/>
    <n v="54392.231"/>
    <n v="66913.536999999997"/>
    <n v="0"/>
    <n v="720"/>
    <n v="0"/>
    <m/>
    <m/>
    <x v="0"/>
    <s v="ELP110142933HI"/>
    <s v="Electroper£ S. A."/>
    <x v="20"/>
    <x v="20"/>
    <s v="C.H.Antúnez de Mayolo(Mantaro)"/>
    <x v="237"/>
    <x v="4"/>
    <x v="4"/>
    <x v="172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66913.536999999997"/>
    <n v="66.913536999999991"/>
    <m/>
    <n v="9.5"/>
    <n v="8.0799166666666675"/>
    <n v="7.6479999999999997"/>
    <n v="0"/>
    <n v="28"/>
    <s v="BASE DE DATOS"/>
    <m/>
  </r>
  <r>
    <s v="20"/>
    <x v="8"/>
    <s v="ELP"/>
    <s v="11014293"/>
    <s v="11014293"/>
    <x v="4"/>
    <s v="4"/>
    <s v="S"/>
    <n v="114"/>
    <n v="96.959000000000003"/>
    <n v="12456.638999999999"/>
    <n v="53076.165999999997"/>
    <n v="65532.805"/>
    <n v="9.85"/>
    <n v="709.9"/>
    <n v="0.1"/>
    <m/>
    <m/>
    <x v="0"/>
    <s v="ELP110142934HI"/>
    <s v="Electroper£ S. A."/>
    <x v="20"/>
    <x v="20"/>
    <s v="C.H.Antúnez de Mayolo(Mantaro)"/>
    <x v="237"/>
    <x v="4"/>
    <x v="4"/>
    <x v="190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65532.805"/>
    <n v="65.532804999999996"/>
    <m/>
    <n v="9.5"/>
    <n v="8.0799166666666675"/>
    <n v="7.6479999999999997"/>
    <n v="-7.2759576141834259E-12"/>
    <n v="28"/>
    <s v="BASE DE DATOS"/>
    <m/>
  </r>
  <r>
    <s v="20"/>
    <x v="8"/>
    <s v="ELP"/>
    <s v="11014293"/>
    <s v="11014293"/>
    <x v="4"/>
    <s v="5"/>
    <s v="S"/>
    <n v="114"/>
    <n v="96.959000000000003"/>
    <n v="11030.74"/>
    <n v="49288.714999999997"/>
    <n v="60319.455000000002"/>
    <n v="0.78"/>
    <n v="718.67"/>
    <n v="0.43"/>
    <m/>
    <m/>
    <x v="0"/>
    <s v="ELP110142935HI"/>
    <s v="Electroper£ S. A."/>
    <x v="20"/>
    <x v="20"/>
    <s v="C.H.Antúnez de Mayolo(Mantaro)"/>
    <x v="237"/>
    <x v="4"/>
    <x v="4"/>
    <x v="210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60319.455000000002"/>
    <n v="60.319455000000005"/>
    <m/>
    <n v="9.5"/>
    <n v="8.0799166666666675"/>
    <n v="7.6479999999999997"/>
    <n v="-7.2759576141834259E-12"/>
    <n v="28"/>
    <s v="BASE DE DATOS"/>
    <m/>
  </r>
  <r>
    <s v="20"/>
    <x v="8"/>
    <s v="ELP"/>
    <s v="11014293"/>
    <s v="11014293"/>
    <x v="4"/>
    <s v="6"/>
    <s v="S"/>
    <n v="114"/>
    <n v="96.959000000000003"/>
    <n v="11027.884"/>
    <n v="48146.033000000003"/>
    <n v="59173.917000000001"/>
    <n v="10.15"/>
    <n v="707.67"/>
    <n v="2"/>
    <m/>
    <m/>
    <x v="0"/>
    <s v="ELP110142936HI"/>
    <s v="Electroper£ S. A."/>
    <x v="20"/>
    <x v="20"/>
    <s v="C.H.Antúnez de Mayolo(Mantaro)"/>
    <x v="237"/>
    <x v="4"/>
    <x v="4"/>
    <x v="317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59173.917000000001"/>
    <n v="59.173917000000003"/>
    <m/>
    <n v="9.5"/>
    <n v="8.0799166666666675"/>
    <n v="7.6479999999999997"/>
    <n v="0"/>
    <n v="28"/>
    <s v="BASE DE DATOS"/>
    <m/>
  </r>
  <r>
    <s v="20"/>
    <x v="8"/>
    <s v="ELP"/>
    <s v="11014293"/>
    <s v="11014293"/>
    <x v="4"/>
    <s v="7"/>
    <s v="S"/>
    <n v="114"/>
    <n v="96.96"/>
    <n v="8633.2800000000007"/>
    <n v="37584.934999999998"/>
    <n v="46218.214999999997"/>
    <n v="141.83000000000001"/>
    <n v="575.47"/>
    <n v="1.43"/>
    <m/>
    <m/>
    <x v="0"/>
    <s v="ELP110142937HI"/>
    <s v="Electroper£ S. A."/>
    <x v="20"/>
    <x v="20"/>
    <s v="C.H.Antúnez de Mayolo(Mantaro)"/>
    <x v="237"/>
    <x v="4"/>
    <x v="4"/>
    <x v="318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46218.214999999997"/>
    <n v="46.218214999999994"/>
    <m/>
    <n v="9.5"/>
    <n v="8.08"/>
    <n v="7.6479999999999997"/>
    <n v="0"/>
    <n v="28"/>
    <s v="BASE DE DATOS"/>
    <m/>
  </r>
  <r>
    <s v="20"/>
    <x v="0"/>
    <s v="EGECHA"/>
    <s v="0000000P"/>
    <s v="0000000P"/>
    <x v="4"/>
    <s v="G1"/>
    <s v="S"/>
    <n v="5"/>
    <n v="5"/>
    <n v="501.58699999999999"/>
    <n v="1907.646"/>
    <n v="2409.2330000000002"/>
    <n v="0"/>
    <n v="651.63"/>
    <n v="72.37"/>
    <m/>
    <m/>
    <x v="0"/>
    <s v="EGECHA0000000PG1HI"/>
    <s v="Empresa de Generación Eléctrica Canchayllo S.A.C."/>
    <x v="61"/>
    <x v="61"/>
    <s v="C. H. Canchayllo"/>
    <x v="238"/>
    <x v="4"/>
    <x v="4"/>
    <x v="13"/>
    <x v="1"/>
    <s v="Instalado"/>
    <s v="Operativo"/>
    <s v="Generadora"/>
    <x v="0"/>
    <x v="1"/>
    <x v="1"/>
    <x v="0"/>
    <s v="Privado"/>
    <s v="JUNIN"/>
    <s v="JUNIN"/>
    <s v="JAUJA"/>
    <s v="CANCHAYLLO"/>
    <n v="0"/>
    <x v="7"/>
    <n v="0"/>
    <x v="1"/>
    <s v="SEGUNDA"/>
    <x v="0"/>
    <x v="0"/>
    <n v="2409.2330000000002"/>
    <n v="2.409233"/>
    <m/>
    <n v="0.41666666666666669"/>
    <n v="0.41666666666666669"/>
    <n v="7.6479999999999997"/>
    <n v="0"/>
    <n v="32"/>
    <s v="BASE DE DATOS"/>
    <m/>
  </r>
  <r>
    <s v="20"/>
    <x v="1"/>
    <s v="EGECHA"/>
    <s v="0000000P"/>
    <s v="0000000P"/>
    <x v="4"/>
    <s v="G1"/>
    <s v="S"/>
    <n v="5"/>
    <n v="5"/>
    <n v="720.50199999999995"/>
    <n v="2738.973"/>
    <n v="3459.4749999999999"/>
    <n v="0"/>
    <n v="0"/>
    <n v="696"/>
    <m/>
    <m/>
    <x v="0"/>
    <s v="EGECHA0000000PG1HI"/>
    <s v="Empresa de Generación Eléctrica Canchayllo S.A.C."/>
    <x v="61"/>
    <x v="61"/>
    <s v="C. H. Canchayllo"/>
    <x v="238"/>
    <x v="4"/>
    <x v="4"/>
    <x v="13"/>
    <x v="1"/>
    <s v="Instalado"/>
    <s v="Operativo"/>
    <s v="Generadora"/>
    <x v="0"/>
    <x v="1"/>
    <x v="1"/>
    <x v="0"/>
    <s v="Privado"/>
    <s v="JUNIN"/>
    <s v="JUNIN"/>
    <s v="JAUJA"/>
    <s v="CANCHAYLLO"/>
    <n v="0"/>
    <x v="7"/>
    <n v="0"/>
    <x v="1"/>
    <s v="SEGUNDA"/>
    <x v="0"/>
    <x v="0"/>
    <n v="3459.4749999999999"/>
    <n v="3.4594749999999999"/>
    <m/>
    <n v="0.41666666666666669"/>
    <n v="0.41666666666666669"/>
    <n v="7.6479999999999997"/>
    <n v="0"/>
    <n v="32"/>
    <s v="BASE DE DATOS"/>
    <m/>
  </r>
  <r>
    <s v="20"/>
    <x v="2"/>
    <s v="EGECHA"/>
    <s v="0000000P"/>
    <s v="0000000P"/>
    <x v="4"/>
    <s v="G1"/>
    <s v="S"/>
    <n v="5"/>
    <n v="5"/>
    <n v="754.76400000000001"/>
    <n v="2838.3449999999998"/>
    <n v="3593.1089999999999"/>
    <n v="0"/>
    <n v="683.62"/>
    <n v="12.38"/>
    <m/>
    <m/>
    <x v="0"/>
    <s v="EGECHA0000000PG1HI"/>
    <s v="Empresa de Generación Eléctrica Canchayllo S.A.C."/>
    <x v="61"/>
    <x v="61"/>
    <s v="C. H. Canchayllo"/>
    <x v="238"/>
    <x v="4"/>
    <x v="4"/>
    <x v="13"/>
    <x v="1"/>
    <s v="Instalado"/>
    <s v="Operativo"/>
    <s v="Generadora"/>
    <x v="0"/>
    <x v="1"/>
    <x v="1"/>
    <x v="0"/>
    <s v="Privado"/>
    <s v="JUNIN"/>
    <s v="JUNIN"/>
    <s v="JAUJA"/>
    <s v="CANCHAYLLO"/>
    <n v="0"/>
    <x v="7"/>
    <n v="0"/>
    <x v="1"/>
    <s v="SEGUNDA"/>
    <x v="0"/>
    <x v="0"/>
    <n v="3593.1089999999999"/>
    <n v="3.5931090000000001"/>
    <m/>
    <n v="0.41666666666666669"/>
    <n v="0.41666666666666669"/>
    <n v="7.6479999999999997"/>
    <n v="0"/>
    <n v="32"/>
    <s v="BASE DE DATOS"/>
    <m/>
  </r>
  <r>
    <s v="20"/>
    <x v="3"/>
    <s v="EGECHA"/>
    <s v="0000000P"/>
    <s v="0000000P"/>
    <x v="4"/>
    <s v="G1"/>
    <s v="S"/>
    <n v="5"/>
    <n v="5"/>
    <n v="621.32799999999997"/>
    <n v="2378.3890000000001"/>
    <n v="2999.7170000000001"/>
    <n v="0"/>
    <n v="711.5"/>
    <n v="8.5"/>
    <m/>
    <m/>
    <x v="0"/>
    <s v="EGECHA0000000PG1HI"/>
    <s v="Empresa de Generación Eléctrica Canchayllo S.A.C."/>
    <x v="61"/>
    <x v="61"/>
    <s v="C. H. Canchayllo"/>
    <x v="238"/>
    <x v="4"/>
    <x v="4"/>
    <x v="13"/>
    <x v="1"/>
    <s v="Instalado"/>
    <s v="Operativo"/>
    <s v="Generadora"/>
    <x v="0"/>
    <x v="1"/>
    <x v="1"/>
    <x v="0"/>
    <s v="Privado"/>
    <s v="JUNIN"/>
    <s v="JUNIN"/>
    <s v="JAUJA"/>
    <s v="CANCHAYLLO"/>
    <n v="0"/>
    <x v="7"/>
    <n v="0"/>
    <x v="1"/>
    <s v="SEGUNDA"/>
    <x v="0"/>
    <x v="0"/>
    <n v="2999.7170000000001"/>
    <n v="2.999717"/>
    <m/>
    <n v="0.41666666666666669"/>
    <n v="0.41666666666666669"/>
    <n v="7.6479999999999997"/>
    <n v="0"/>
    <n v="32"/>
    <s v="BASE DE DATOS"/>
    <m/>
  </r>
  <r>
    <s v="20"/>
    <x v="4"/>
    <s v="EGECHA"/>
    <s v="0000000P"/>
    <s v="0000000P"/>
    <x v="4"/>
    <s v="G1"/>
    <s v="S"/>
    <n v="5"/>
    <n v="5"/>
    <n v="694.85299999999995"/>
    <n v="2641.3009999999999"/>
    <n v="3336.154"/>
    <n v="0"/>
    <n v="720"/>
    <n v="0"/>
    <m/>
    <m/>
    <x v="0"/>
    <s v="EGECHA0000000PG1HI"/>
    <s v="Empresa de Generación Eléctrica Canchayllo S.A.C."/>
    <x v="61"/>
    <x v="61"/>
    <s v="C. H. Canchayllo"/>
    <x v="238"/>
    <x v="4"/>
    <x v="4"/>
    <x v="13"/>
    <x v="1"/>
    <s v="Instalado"/>
    <s v="Operativo"/>
    <s v="Generadora"/>
    <x v="0"/>
    <x v="1"/>
    <x v="1"/>
    <x v="0"/>
    <s v="Privado"/>
    <s v="JUNIN"/>
    <s v="JUNIN"/>
    <s v="JAUJA"/>
    <s v="CANCHAYLLO"/>
    <n v="0"/>
    <x v="7"/>
    <n v="0"/>
    <x v="1"/>
    <s v="SEGUNDA"/>
    <x v="0"/>
    <x v="0"/>
    <n v="3336.154"/>
    <n v="3.3361540000000001"/>
    <m/>
    <n v="0.41666666666666669"/>
    <n v="0.41666666666666669"/>
    <n v="7.6479999999999997"/>
    <n v="0"/>
    <n v="32"/>
    <s v="BASE DE DATOS"/>
    <m/>
  </r>
  <r>
    <s v="20"/>
    <x v="5"/>
    <s v="EGECHA"/>
    <s v="0000000P"/>
    <s v="0000000P"/>
    <x v="4"/>
    <s v="G1"/>
    <s v="S"/>
    <n v="5"/>
    <n v="5"/>
    <n v="437.60500000000002"/>
    <n v="1688.799"/>
    <n v="2126.404"/>
    <n v="0"/>
    <n v="639"/>
    <n v="81"/>
    <m/>
    <m/>
    <x v="0"/>
    <s v="EGECHA0000000PG1HI"/>
    <s v="Empresa de Generación Eléctrica Canchayllo S.A.C."/>
    <x v="61"/>
    <x v="61"/>
    <s v="C. H. Canchayllo"/>
    <x v="238"/>
    <x v="4"/>
    <x v="4"/>
    <x v="13"/>
    <x v="1"/>
    <s v="Instalado"/>
    <s v="Operativo"/>
    <s v="Generadora"/>
    <x v="0"/>
    <x v="1"/>
    <x v="1"/>
    <x v="0"/>
    <s v="Privado"/>
    <s v="JUNIN"/>
    <s v="JUNIN"/>
    <s v="JAUJA"/>
    <s v="CANCHAYLLO"/>
    <n v="0"/>
    <x v="7"/>
    <n v="0"/>
    <x v="1"/>
    <s v="SEGUNDA"/>
    <x v="0"/>
    <x v="0"/>
    <n v="2126.404"/>
    <n v="2.126404"/>
    <m/>
    <n v="0.41666666666666669"/>
    <n v="0.41666666666666669"/>
    <n v="7.6479999999999997"/>
    <n v="0"/>
    <n v="32"/>
    <s v="BASE DE DATOS"/>
    <m/>
  </r>
  <r>
    <s v="20"/>
    <x v="6"/>
    <s v="EGECHA"/>
    <s v="0000000P"/>
    <s v="0000000P"/>
    <x v="4"/>
    <s v="G1"/>
    <s v="S"/>
    <n v="5"/>
    <n v="5"/>
    <n v="287.05900000000003"/>
    <n v="1129.569"/>
    <n v="1416.6279999999999"/>
    <n v="0"/>
    <n v="348"/>
    <n v="372"/>
    <m/>
    <m/>
    <x v="0"/>
    <s v="EGECHA0000000PG1HI"/>
    <s v="Empresa de Generación Eléctrica Canchayllo S.A.C."/>
    <x v="61"/>
    <x v="61"/>
    <s v="C. H. Canchayllo"/>
    <x v="238"/>
    <x v="4"/>
    <x v="4"/>
    <x v="13"/>
    <x v="1"/>
    <s v="Instalado"/>
    <s v="Operativo"/>
    <s v="Generadora"/>
    <x v="0"/>
    <x v="1"/>
    <x v="1"/>
    <x v="0"/>
    <s v="Privado"/>
    <s v="JUNIN"/>
    <s v="JUNIN"/>
    <s v="JAUJA"/>
    <s v="CANCHAYLLO"/>
    <n v="0"/>
    <x v="7"/>
    <n v="0"/>
    <x v="1"/>
    <s v="SEGUNDA"/>
    <x v="0"/>
    <x v="0"/>
    <n v="1416.6279999999999"/>
    <n v="1.416628"/>
    <m/>
    <n v="0.41666666666666669"/>
    <n v="0.41666666666666669"/>
    <n v="7.6479999999999997"/>
    <n v="0"/>
    <n v="32"/>
    <s v="BASE DE DATOS"/>
    <m/>
  </r>
  <r>
    <s v="20"/>
    <x v="7"/>
    <s v="EGECHA"/>
    <s v="0000000P"/>
    <s v="0000000P"/>
    <x v="4"/>
    <s v="G1"/>
    <s v="S"/>
    <n v="5"/>
    <n v="5"/>
    <n v="753.86199999999997"/>
    <n v="2824.806"/>
    <n v="3578.6680000000001"/>
    <n v="0"/>
    <n v="703.25"/>
    <n v="16.75"/>
    <m/>
    <m/>
    <x v="0"/>
    <s v="EGECHA0000000PG1HI"/>
    <s v="Empresa de Generación Eléctrica Canchayllo S.A.C."/>
    <x v="61"/>
    <x v="61"/>
    <s v="C. H. Canchayllo"/>
    <x v="238"/>
    <x v="4"/>
    <x v="4"/>
    <x v="13"/>
    <x v="1"/>
    <s v="Instalado"/>
    <s v="Operativo"/>
    <s v="Generadora"/>
    <x v="0"/>
    <x v="1"/>
    <x v="1"/>
    <x v="0"/>
    <s v="Privado"/>
    <s v="JUNIN"/>
    <s v="JUNIN"/>
    <s v="JAUJA"/>
    <s v="CANCHAYLLO"/>
    <n v="0"/>
    <x v="7"/>
    <n v="0"/>
    <x v="1"/>
    <s v="SEGUNDA"/>
    <x v="0"/>
    <x v="0"/>
    <n v="3578.6680000000001"/>
    <n v="3.578668"/>
    <m/>
    <n v="0.41666666666666669"/>
    <n v="0.41666666666666669"/>
    <n v="7.6479999999999997"/>
    <n v="0"/>
    <n v="32"/>
    <s v="BASE DE DATOS"/>
    <m/>
  </r>
  <r>
    <s v="20"/>
    <x v="0"/>
    <s v="EGEJUN"/>
    <s v="18162108"/>
    <s v="18162108"/>
    <x v="4"/>
    <s v="Grupo 1"/>
    <s v="S"/>
    <n v="3.3180000000000001"/>
    <n v="3.3180000000000001"/>
    <n v="334.56700000000001"/>
    <n v="1633.8309999999999"/>
    <n v="1968.3979999999999"/>
    <n v="0"/>
    <n v="720"/>
    <n v="0"/>
    <m/>
    <m/>
    <x v="0"/>
    <s v="EGEJUN18162108Grupo 1HI"/>
    <s v="Empresa de Generaci¢n El‚ctrica Jun¡n S.A.C."/>
    <x v="62"/>
    <x v="62"/>
    <s v="C.H. Santa Cruz I"/>
    <x v="239"/>
    <x v="4"/>
    <x v="4"/>
    <x v="44"/>
    <x v="1"/>
    <s v="Instalado"/>
    <s v="Operativo"/>
    <s v="Generadora"/>
    <x v="0"/>
    <x v="1"/>
    <x v="1"/>
    <x v="0"/>
    <s v="Privado"/>
    <s v="ANCASH"/>
    <s v="ANCASH"/>
    <s v="HUAYLAS"/>
    <s v="SANTA CRUZ"/>
    <n v="0"/>
    <x v="7"/>
    <n v="0"/>
    <x v="1"/>
    <s v="PRIMERA"/>
    <x v="0"/>
    <x v="0"/>
    <n v="1968.3979999999999"/>
    <n v="1.9683979999999999"/>
    <m/>
    <n v="0.27650000000000002"/>
    <n v="0.27650000000000002"/>
    <n v="7.6479999999999997"/>
    <n v="0"/>
    <n v="33"/>
    <s v="BASE DE DATOS"/>
    <m/>
  </r>
  <r>
    <s v="20"/>
    <x v="0"/>
    <s v="EGEJUN"/>
    <s v="18162108"/>
    <s v="18162108"/>
    <x v="4"/>
    <s v="Grupo 2"/>
    <s v="S"/>
    <n v="3.3180000000000001"/>
    <n v="3.3180000000000001"/>
    <n v="334.56700000000001"/>
    <n v="1633.8309999999999"/>
    <n v="1968.3979999999999"/>
    <n v="0"/>
    <n v="720"/>
    <n v="0"/>
    <m/>
    <m/>
    <x v="0"/>
    <s v="EGEJUN18162108Grupo 2HI"/>
    <s v="Empresa de Generaci¢n El‚ctrica Jun¡n S.A.C."/>
    <x v="62"/>
    <x v="62"/>
    <s v="C.H. Santa Cruz I"/>
    <x v="239"/>
    <x v="4"/>
    <x v="4"/>
    <x v="171"/>
    <x v="1"/>
    <s v="Instalado"/>
    <s v="Operativo"/>
    <s v="Generadora"/>
    <x v="0"/>
    <x v="1"/>
    <x v="1"/>
    <x v="0"/>
    <s v="Privado"/>
    <s v="ANCASH"/>
    <s v="ANCASH"/>
    <s v="HUAYLAS"/>
    <s v="SANTA CRUZ"/>
    <n v="0"/>
    <x v="7"/>
    <n v="0"/>
    <x v="1"/>
    <s v="PRIMERA"/>
    <x v="0"/>
    <x v="0"/>
    <n v="1968.3979999999999"/>
    <n v="1.9683979999999999"/>
    <m/>
    <n v="0.27650000000000002"/>
    <n v="0.27650000000000002"/>
    <n v="7.6479999999999997"/>
    <n v="0"/>
    <n v="33"/>
    <s v="BASE DE DATOS"/>
    <m/>
  </r>
  <r>
    <s v="20"/>
    <x v="0"/>
    <s v="EGEJUN"/>
    <s v="18167608"/>
    <s v="18167608"/>
    <x v="4"/>
    <s v="Grupo 1"/>
    <s v="S"/>
    <n v="3.2509999999999999"/>
    <n v="3.2509999999999999"/>
    <n v="377.57499999999999"/>
    <n v="1818.9639999999999"/>
    <n v="2196.5390000000002"/>
    <n v="0"/>
    <n v="720"/>
    <n v="0"/>
    <m/>
    <m/>
    <x v="0"/>
    <s v="EGEJUN18167608Grupo 1HI"/>
    <s v="Empresa de Generaci¢n El‚ctrica Jun¡n S.A.C."/>
    <x v="62"/>
    <x v="62"/>
    <s v="C.H. Santa Cruz II"/>
    <x v="240"/>
    <x v="4"/>
    <x v="4"/>
    <x v="44"/>
    <x v="1"/>
    <s v="Instalado"/>
    <s v="Operativo"/>
    <s v="Generadora"/>
    <x v="0"/>
    <x v="1"/>
    <x v="1"/>
    <x v="0"/>
    <s v="Privado"/>
    <s v="ANCASH"/>
    <s v="ANCASH"/>
    <s v="HUAYLAS"/>
    <s v="SANTA CRUZ"/>
    <n v="0"/>
    <x v="7"/>
    <n v="0"/>
    <x v="1"/>
    <s v="PRIMERA"/>
    <x v="0"/>
    <x v="0"/>
    <n v="2196.5390000000002"/>
    <n v="2.196539"/>
    <m/>
    <n v="0.27091666666666664"/>
    <n v="0.27091666666666664"/>
    <n v="7.6479999999999997"/>
    <n v="-4.5474735088646412E-13"/>
    <n v="33"/>
    <s v="BASE DE DATOS"/>
    <m/>
  </r>
  <r>
    <s v="20"/>
    <x v="0"/>
    <s v="EGEJUN"/>
    <s v="18167608"/>
    <s v="18167608"/>
    <x v="4"/>
    <s v="Grupo 2"/>
    <s v="S"/>
    <n v="3.2509999999999999"/>
    <n v="3.2509999999999999"/>
    <n v="377.57499999999999"/>
    <n v="1818.9639999999999"/>
    <n v="2196.5390000000002"/>
    <n v="0"/>
    <n v="720"/>
    <n v="0"/>
    <m/>
    <m/>
    <x v="0"/>
    <s v="EGEJUN18167608Grupo 2HI"/>
    <s v="Empresa de Generaci¢n El‚ctrica Jun¡n S.A.C."/>
    <x v="62"/>
    <x v="62"/>
    <s v="C.H. Santa Cruz II"/>
    <x v="240"/>
    <x v="4"/>
    <x v="4"/>
    <x v="171"/>
    <x v="1"/>
    <s v="Instalado"/>
    <s v="Operativo"/>
    <s v="Generadora"/>
    <x v="0"/>
    <x v="1"/>
    <x v="1"/>
    <x v="0"/>
    <s v="Privado"/>
    <s v="ANCASH"/>
    <s v="ANCASH"/>
    <s v="HUAYLAS"/>
    <s v="SANTA CRUZ"/>
    <n v="0"/>
    <x v="7"/>
    <n v="0"/>
    <x v="1"/>
    <s v="PRIMERA"/>
    <x v="0"/>
    <x v="0"/>
    <n v="2196.5390000000002"/>
    <n v="2.196539"/>
    <m/>
    <n v="0.27091666666666664"/>
    <n v="0.27091666666666664"/>
    <n v="7.6479999999999997"/>
    <n v="-4.5474735088646412E-13"/>
    <n v="33"/>
    <s v="BASE DE DATOS"/>
    <m/>
  </r>
  <r>
    <s v="20"/>
    <x v="0"/>
    <s v="EGEJUN"/>
    <s v="28072011"/>
    <s v="28072011"/>
    <x v="4"/>
    <s v="Grupo 1"/>
    <s v="S"/>
    <n v="4.9249999999999998"/>
    <n v="4.9249999999999998"/>
    <n v="600.96100000000001"/>
    <n v="2832.386"/>
    <n v="3433.3470000000002"/>
    <n v="0"/>
    <n v="720"/>
    <n v="0"/>
    <m/>
    <m/>
    <x v="0"/>
    <s v="EGEJUN28072011Grupo 1HI"/>
    <s v="Empresa de Generaci¢n El‚ctrica Jun¡n S.A.C."/>
    <x v="62"/>
    <x v="62"/>
    <s v="C.H. Huasahuasi I"/>
    <x v="241"/>
    <x v="4"/>
    <x v="4"/>
    <x v="44"/>
    <x v="1"/>
    <s v="Instalado"/>
    <s v="Operativo"/>
    <s v="Generadora"/>
    <x v="0"/>
    <x v="1"/>
    <x v="1"/>
    <x v="0"/>
    <s v="Privado"/>
    <s v="JUNIN"/>
    <s v="JUNIN"/>
    <s v="TARMA"/>
    <s v="HUASAHUASI"/>
    <n v="0"/>
    <x v="7"/>
    <n v="0"/>
    <x v="1"/>
    <s v="PRIMERA"/>
    <x v="0"/>
    <x v="0"/>
    <n v="3433.3470000000002"/>
    <n v="3.4333470000000004"/>
    <m/>
    <n v="0.41041666666666665"/>
    <n v="0.41041666666666665"/>
    <n v="7.6479999999999997"/>
    <n v="-4.5474735088646412E-13"/>
    <n v="33"/>
    <s v="BASE DE DATOS"/>
    <m/>
  </r>
  <r>
    <s v="20"/>
    <x v="0"/>
    <s v="EGEJUN"/>
    <s v="28072011"/>
    <s v="28072011"/>
    <x v="4"/>
    <s v="Grupo 2"/>
    <s v="S"/>
    <n v="4.9249999999999998"/>
    <n v="4.9249999999999998"/>
    <n v="600.96100000000001"/>
    <n v="2832.386"/>
    <n v="3433.3470000000002"/>
    <n v="0"/>
    <n v="720"/>
    <n v="0"/>
    <m/>
    <m/>
    <x v="0"/>
    <s v="EGEJUN28072011Grupo 2HI"/>
    <s v="Empresa de Generaci¢n El‚ctrica Jun¡n S.A.C."/>
    <x v="62"/>
    <x v="62"/>
    <s v="C.H. Huasahuasi I"/>
    <x v="241"/>
    <x v="4"/>
    <x v="4"/>
    <x v="171"/>
    <x v="1"/>
    <s v="Instalado"/>
    <s v="Operativo"/>
    <s v="Generadora"/>
    <x v="0"/>
    <x v="1"/>
    <x v="1"/>
    <x v="0"/>
    <s v="Privado"/>
    <s v="JUNIN"/>
    <s v="JUNIN"/>
    <s v="TARMA"/>
    <s v="HUASAHUASI"/>
    <n v="0"/>
    <x v="7"/>
    <n v="0"/>
    <x v="1"/>
    <s v="PRIMERA"/>
    <x v="0"/>
    <x v="0"/>
    <n v="3433.3470000000002"/>
    <n v="3.4333470000000004"/>
    <m/>
    <n v="0.41041666666666665"/>
    <n v="0.41041666666666665"/>
    <n v="7.6479999999999997"/>
    <n v="-4.5474735088646412E-13"/>
    <n v="33"/>
    <s v="BASE DE DATOS"/>
    <m/>
  </r>
  <r>
    <s v="20"/>
    <x v="0"/>
    <s v="EGEJUN"/>
    <s v="00862010"/>
    <s v="00862010"/>
    <x v="4"/>
    <s v="Grupo 1"/>
    <s v="S"/>
    <n v="5.1109999999999998"/>
    <n v="5.1109999999999998"/>
    <n v="615.23199999999997"/>
    <n v="2910.59"/>
    <n v="3525.8220000000001"/>
    <n v="0"/>
    <n v="720"/>
    <n v="0"/>
    <m/>
    <m/>
    <x v="0"/>
    <s v="EGEJUN00862010Grupo 1HI"/>
    <s v="Empresa de Generaci¢n El‚ctrica Jun¡n S.A.C."/>
    <x v="62"/>
    <x v="62"/>
    <s v="C.H. Huasahuasi II"/>
    <x v="242"/>
    <x v="4"/>
    <x v="4"/>
    <x v="44"/>
    <x v="1"/>
    <s v="Instalado"/>
    <s v="Operativo"/>
    <s v="Generadora"/>
    <x v="0"/>
    <x v="1"/>
    <x v="1"/>
    <x v="0"/>
    <s v="Privado"/>
    <s v="JUNIN"/>
    <s v="JUNIN"/>
    <s v="TARMA"/>
    <s v="HUASAHUASI"/>
    <n v="0"/>
    <x v="7"/>
    <n v="0"/>
    <x v="1"/>
    <s v="PRIMERA"/>
    <x v="0"/>
    <x v="0"/>
    <n v="3525.8220000000001"/>
    <n v="3.5258220000000002"/>
    <m/>
    <n v="0.42591666666666667"/>
    <n v="0.42591666666666667"/>
    <n v="7.6479999999999997"/>
    <n v="0"/>
    <n v="33"/>
    <s v="BASE DE DATOS"/>
    <m/>
  </r>
  <r>
    <s v="20"/>
    <x v="0"/>
    <s v="EGEJUN"/>
    <s v="00862010"/>
    <s v="00862010"/>
    <x v="4"/>
    <s v="Grupo 2"/>
    <s v="S"/>
    <n v="5.1109999999999998"/>
    <n v="5.1109999999999998"/>
    <n v="615.23199999999997"/>
    <n v="2910.59"/>
    <n v="3525.8220000000001"/>
    <n v="0"/>
    <n v="720"/>
    <n v="0"/>
    <m/>
    <m/>
    <x v="0"/>
    <s v="EGEJUN00862010Grupo 2HI"/>
    <s v="Empresa de Generaci¢n El‚ctrica Jun¡n S.A.C."/>
    <x v="62"/>
    <x v="62"/>
    <s v="C.H. Huasahuasi II"/>
    <x v="242"/>
    <x v="4"/>
    <x v="4"/>
    <x v="171"/>
    <x v="1"/>
    <s v="Instalado"/>
    <s v="Operativo"/>
    <s v="Generadora"/>
    <x v="0"/>
    <x v="1"/>
    <x v="1"/>
    <x v="0"/>
    <s v="Privado"/>
    <s v="JUNIN"/>
    <s v="JUNIN"/>
    <s v="TARMA"/>
    <s v="HUASAHUASI"/>
    <n v="0"/>
    <x v="7"/>
    <n v="0"/>
    <x v="1"/>
    <s v="PRIMERA"/>
    <x v="0"/>
    <x v="0"/>
    <n v="3525.8220000000001"/>
    <n v="3.5258220000000002"/>
    <m/>
    <n v="0.42591666666666667"/>
    <n v="0.42591666666666667"/>
    <n v="7.6479999999999997"/>
    <n v="0"/>
    <n v="33"/>
    <s v="BASE DE DATOS"/>
    <m/>
  </r>
  <r>
    <s v="20"/>
    <x v="0"/>
    <s v="EGEJUN"/>
    <s v="18282011"/>
    <s v="18282011"/>
    <x v="4"/>
    <s v="Grupo 1"/>
    <s v="S"/>
    <n v="9.984"/>
    <n v="9.984"/>
    <n v="1125.5940000000001"/>
    <n v="5267.6509999999998"/>
    <n v="6393.2449999999999"/>
    <n v="0"/>
    <n v="720"/>
    <n v="0"/>
    <m/>
    <m/>
    <x v="0"/>
    <s v="EGEJUN18282011Grupo 1HI"/>
    <s v="Empresa de Generaci¢n El‚ctrica Jun¡n S.A.C."/>
    <x v="62"/>
    <x v="62"/>
    <s v="C.H. Runatullo II"/>
    <x v="243"/>
    <x v="4"/>
    <x v="4"/>
    <x v="44"/>
    <x v="1"/>
    <s v="Instalado"/>
    <s v="Operativo"/>
    <s v="Generadora"/>
    <x v="0"/>
    <x v="1"/>
    <x v="1"/>
    <x v="0"/>
    <s v="Privado"/>
    <s v="JUNIN"/>
    <s v="JUNIN"/>
    <s v="CONCEPCION"/>
    <s v="MARISCAL CASTILLA"/>
    <n v="0"/>
    <x v="7"/>
    <n v="0"/>
    <x v="1"/>
    <s v="TERCERA"/>
    <x v="0"/>
    <x v="0"/>
    <n v="6393.2449999999999"/>
    <n v="6.3932450000000003"/>
    <m/>
    <n v="0.83199999999999996"/>
    <n v="0.83199999999999996"/>
    <n v="7.6479999999999997"/>
    <n v="0"/>
    <n v="33"/>
    <s v="BASE DE DATOS"/>
    <m/>
  </r>
  <r>
    <s v="20"/>
    <x v="0"/>
    <s v="EGEJUN"/>
    <s v="18282011"/>
    <s v="18282011"/>
    <x v="4"/>
    <s v="Grupo 2"/>
    <s v="S"/>
    <n v="9.984"/>
    <n v="9.984"/>
    <n v="1125.5940000000001"/>
    <n v="5267.6509999999998"/>
    <n v="6393.2449999999999"/>
    <n v="0"/>
    <n v="720"/>
    <n v="0"/>
    <m/>
    <m/>
    <x v="0"/>
    <s v="EGEJUN18282011Grupo 2HI"/>
    <s v="Empresa de Generaci¢n El‚ctrica Jun¡n S.A.C."/>
    <x v="62"/>
    <x v="62"/>
    <s v="C.H. Runatullo II"/>
    <x v="243"/>
    <x v="4"/>
    <x v="4"/>
    <x v="171"/>
    <x v="1"/>
    <s v="Instalado"/>
    <s v="Operativo"/>
    <s v="Generadora"/>
    <x v="0"/>
    <x v="1"/>
    <x v="1"/>
    <x v="0"/>
    <s v="Privado"/>
    <s v="JUNIN"/>
    <s v="JUNIN"/>
    <s v="CONCEPCION"/>
    <s v="MARISCAL CASTILLA"/>
    <n v="0"/>
    <x v="7"/>
    <n v="0"/>
    <x v="1"/>
    <s v="TERCERA"/>
    <x v="0"/>
    <x v="0"/>
    <n v="6393.2449999999999"/>
    <n v="6.3932450000000003"/>
    <m/>
    <n v="0.83199999999999996"/>
    <n v="0.83199999999999996"/>
    <n v="7.6479999999999997"/>
    <n v="0"/>
    <n v="33"/>
    <s v="BASE DE DATOS"/>
    <m/>
  </r>
  <r>
    <s v="20"/>
    <x v="0"/>
    <s v="EGEJUN"/>
    <s v="18281911"/>
    <s v="18281911"/>
    <x v="4"/>
    <s v="Grupo 1"/>
    <s v="S"/>
    <n v="9.9830000000000005"/>
    <n v="9.9830000000000005"/>
    <n v="1284.7670000000001"/>
    <n v="6118.3549999999996"/>
    <n v="7403.1220000000003"/>
    <n v="0"/>
    <n v="720"/>
    <n v="0"/>
    <m/>
    <m/>
    <x v="0"/>
    <s v="EGEJUN18281911Grupo 1HI"/>
    <s v="Empresa de Generaci¢n El‚ctrica Jun¡n S.A.C."/>
    <x v="62"/>
    <x v="62"/>
    <s v="C.H. Runatullo III"/>
    <x v="244"/>
    <x v="4"/>
    <x v="4"/>
    <x v="44"/>
    <x v="1"/>
    <s v="Instalado"/>
    <s v="Operativo"/>
    <s v="Generadora"/>
    <x v="0"/>
    <x v="1"/>
    <x v="1"/>
    <x v="0"/>
    <s v="Privado"/>
    <s v="JUNIN"/>
    <s v="JUNIN"/>
    <s v="CONCEPCION"/>
    <s v="MARISCAL CASTILLA"/>
    <n v="0"/>
    <x v="7"/>
    <n v="0"/>
    <x v="1"/>
    <s v="SEGUNDA"/>
    <x v="0"/>
    <x v="0"/>
    <n v="7403.1220000000003"/>
    <n v="7.4031220000000006"/>
    <m/>
    <n v="0.83191666666666675"/>
    <n v="0.83191666666666675"/>
    <n v="7.6479999999999997"/>
    <n v="-9.0949470177292824E-13"/>
    <n v="33"/>
    <s v="BASE DE DATOS"/>
    <m/>
  </r>
  <r>
    <s v="20"/>
    <x v="0"/>
    <s v="EGEJUN"/>
    <s v="18281911"/>
    <s v="18281911"/>
    <x v="4"/>
    <s v="Grupo 2"/>
    <s v="S"/>
    <n v="9.9830000000000005"/>
    <n v="9.9830000000000005"/>
    <n v="1284.7670000000001"/>
    <n v="6118.3549999999996"/>
    <n v="7403.1220000000003"/>
    <n v="0"/>
    <n v="720"/>
    <n v="0"/>
    <m/>
    <m/>
    <x v="0"/>
    <s v="EGEJUN18281911Grupo 2HI"/>
    <s v="Empresa de Generaci¢n El‚ctrica Jun¡n S.A.C."/>
    <x v="62"/>
    <x v="62"/>
    <s v="C.H. Runatullo III"/>
    <x v="244"/>
    <x v="4"/>
    <x v="4"/>
    <x v="171"/>
    <x v="1"/>
    <s v="Instalado"/>
    <s v="Operativo"/>
    <s v="Generadora"/>
    <x v="0"/>
    <x v="1"/>
    <x v="1"/>
    <x v="0"/>
    <s v="Privado"/>
    <s v="JUNIN"/>
    <s v="JUNIN"/>
    <s v="CONCEPCION"/>
    <s v="MARISCAL CASTILLA"/>
    <n v="0"/>
    <x v="7"/>
    <n v="0"/>
    <x v="1"/>
    <s v="SEGUNDA"/>
    <x v="0"/>
    <x v="0"/>
    <n v="7403.1220000000003"/>
    <n v="7.4031220000000006"/>
    <m/>
    <n v="0.83191666666666675"/>
    <n v="0.83191666666666675"/>
    <n v="7.6479999999999997"/>
    <n v="-9.0949470177292824E-13"/>
    <n v="33"/>
    <s v="BASE DE DATOS"/>
    <m/>
  </r>
  <r>
    <s v="20"/>
    <x v="1"/>
    <s v="EGEJUN"/>
    <s v="18162108"/>
    <s v="18162108"/>
    <x v="4"/>
    <s v="Grupo 1"/>
    <s v="S"/>
    <n v="3.3180000000000001"/>
    <n v="3.3180000000000001"/>
    <n v="361.70800000000003"/>
    <n v="1660.19"/>
    <n v="2021.8979999999999"/>
    <n v="0"/>
    <n v="720"/>
    <n v="0"/>
    <m/>
    <m/>
    <x v="0"/>
    <s v="EGEJUN18162108Grupo 1HI"/>
    <s v="Empresa de Generaci¢n El‚ctrica Jun¡n S.A.C."/>
    <x v="62"/>
    <x v="62"/>
    <s v="C.H. Santa Cruz I"/>
    <x v="239"/>
    <x v="4"/>
    <x v="4"/>
    <x v="44"/>
    <x v="1"/>
    <s v="Instalado"/>
    <s v="Operativo"/>
    <s v="Generadora"/>
    <x v="0"/>
    <x v="1"/>
    <x v="1"/>
    <x v="0"/>
    <s v="Privado"/>
    <s v="ANCASH"/>
    <s v="ANCASH"/>
    <s v="HUAYLAS"/>
    <s v="SANTA CRUZ"/>
    <n v="0"/>
    <x v="7"/>
    <n v="0"/>
    <x v="1"/>
    <s v="PRIMERA"/>
    <x v="0"/>
    <x v="0"/>
    <n v="2021.8979999999999"/>
    <n v="2.0218979999999998"/>
    <m/>
    <n v="0.27650000000000002"/>
    <n v="0.27650000000000002"/>
    <n v="7.6479999999999997"/>
    <n v="2.2737367544323206E-13"/>
    <n v="33"/>
    <s v="BASE DE DATOS"/>
    <m/>
  </r>
  <r>
    <s v="20"/>
    <x v="1"/>
    <s v="EGEJUN"/>
    <s v="18162108"/>
    <s v="18162108"/>
    <x v="4"/>
    <s v="Grupo 2"/>
    <s v="S"/>
    <n v="3.3180000000000001"/>
    <n v="3.3180000000000001"/>
    <n v="361.70800000000003"/>
    <n v="1660.19"/>
    <n v="2021.8979999999999"/>
    <n v="0"/>
    <n v="720"/>
    <n v="0"/>
    <m/>
    <m/>
    <x v="0"/>
    <s v="EGEJUN18162108Grupo 2HI"/>
    <s v="Empresa de Generaci¢n El‚ctrica Jun¡n S.A.C."/>
    <x v="62"/>
    <x v="62"/>
    <s v="C.H. Santa Cruz I"/>
    <x v="239"/>
    <x v="4"/>
    <x v="4"/>
    <x v="171"/>
    <x v="1"/>
    <s v="Instalado"/>
    <s v="Operativo"/>
    <s v="Generadora"/>
    <x v="0"/>
    <x v="1"/>
    <x v="1"/>
    <x v="0"/>
    <s v="Privado"/>
    <s v="ANCASH"/>
    <s v="ANCASH"/>
    <s v="HUAYLAS"/>
    <s v="SANTA CRUZ"/>
    <n v="0"/>
    <x v="7"/>
    <n v="0"/>
    <x v="1"/>
    <s v="PRIMERA"/>
    <x v="0"/>
    <x v="0"/>
    <n v="2021.8979999999999"/>
    <n v="2.0218979999999998"/>
    <m/>
    <n v="0.27650000000000002"/>
    <n v="0.27650000000000002"/>
    <n v="7.6479999999999997"/>
    <n v="2.2737367544323206E-13"/>
    <n v="33"/>
    <s v="BASE DE DATOS"/>
    <m/>
  </r>
  <r>
    <s v="20"/>
    <x v="1"/>
    <s v="EGEJUN"/>
    <s v="18167608"/>
    <s v="18167608"/>
    <x v="4"/>
    <s v="Grupo 1"/>
    <s v="S"/>
    <n v="3.2509999999999999"/>
    <n v="3.2509999999999999"/>
    <n v="396.79399999999998"/>
    <n v="1816.2950000000001"/>
    <n v="2213.0889999999999"/>
    <n v="0"/>
    <n v="720"/>
    <n v="0"/>
    <m/>
    <m/>
    <x v="0"/>
    <s v="EGEJUN18167608Grupo 1HI"/>
    <s v="Empresa de Generaci¢n El‚ctrica Jun¡n S.A.C."/>
    <x v="62"/>
    <x v="62"/>
    <s v="C.H. Santa Cruz II"/>
    <x v="240"/>
    <x v="4"/>
    <x v="4"/>
    <x v="44"/>
    <x v="1"/>
    <s v="Instalado"/>
    <s v="Operativo"/>
    <s v="Generadora"/>
    <x v="0"/>
    <x v="1"/>
    <x v="1"/>
    <x v="0"/>
    <s v="Privado"/>
    <s v="ANCASH"/>
    <s v="ANCASH"/>
    <s v="HUAYLAS"/>
    <s v="SANTA CRUZ"/>
    <n v="0"/>
    <x v="7"/>
    <n v="0"/>
    <x v="1"/>
    <s v="PRIMERA"/>
    <x v="0"/>
    <x v="0"/>
    <n v="2213.0889999999999"/>
    <n v="2.2130890000000001"/>
    <m/>
    <n v="0.27091666666666664"/>
    <n v="0.27091666666666664"/>
    <n v="7.6479999999999997"/>
    <n v="0"/>
    <n v="33"/>
    <s v="BASE DE DATOS"/>
    <m/>
  </r>
  <r>
    <s v="20"/>
    <x v="1"/>
    <s v="EGEJUN"/>
    <s v="18167608"/>
    <s v="18167608"/>
    <x v="4"/>
    <s v="Grupo 2"/>
    <s v="S"/>
    <n v="3.2509999999999999"/>
    <n v="3.2509999999999999"/>
    <n v="396.79399999999998"/>
    <n v="1816.2950000000001"/>
    <n v="2213.0889999999999"/>
    <n v="0"/>
    <n v="720"/>
    <n v="0"/>
    <m/>
    <m/>
    <x v="0"/>
    <s v="EGEJUN18167608Grupo 2HI"/>
    <s v="Empresa de Generaci¢n El‚ctrica Jun¡n S.A.C."/>
    <x v="62"/>
    <x v="62"/>
    <s v="C.H. Santa Cruz II"/>
    <x v="240"/>
    <x v="4"/>
    <x v="4"/>
    <x v="171"/>
    <x v="1"/>
    <s v="Instalado"/>
    <s v="Operativo"/>
    <s v="Generadora"/>
    <x v="0"/>
    <x v="1"/>
    <x v="1"/>
    <x v="0"/>
    <s v="Privado"/>
    <s v="ANCASH"/>
    <s v="ANCASH"/>
    <s v="HUAYLAS"/>
    <s v="SANTA CRUZ"/>
    <n v="0"/>
    <x v="7"/>
    <n v="0"/>
    <x v="1"/>
    <s v="PRIMERA"/>
    <x v="0"/>
    <x v="0"/>
    <n v="2213.0889999999999"/>
    <n v="2.2130890000000001"/>
    <m/>
    <n v="0.27091666666666664"/>
    <n v="0.27091666666666664"/>
    <n v="7.6479999999999997"/>
    <n v="0"/>
    <n v="33"/>
    <s v="BASE DE DATOS"/>
    <m/>
  </r>
  <r>
    <s v="20"/>
    <x v="1"/>
    <s v="EGEJUN"/>
    <s v="28072011"/>
    <s v="28072011"/>
    <x v="4"/>
    <s v="Grupo 1"/>
    <s v="S"/>
    <n v="4.9249999999999998"/>
    <n v="4.9249999999999998"/>
    <n v="598.327"/>
    <n v="2714.3989999999999"/>
    <n v="3312.7260000000001"/>
    <n v="0"/>
    <n v="720"/>
    <n v="0"/>
    <m/>
    <m/>
    <x v="0"/>
    <s v="EGEJUN28072011Grupo 1HI"/>
    <s v="Empresa de Generaci¢n El‚ctrica Jun¡n S.A.C."/>
    <x v="62"/>
    <x v="62"/>
    <s v="C.H. Huasahuasi I"/>
    <x v="241"/>
    <x v="4"/>
    <x v="4"/>
    <x v="44"/>
    <x v="1"/>
    <s v="Instalado"/>
    <s v="Operativo"/>
    <s v="Generadora"/>
    <x v="0"/>
    <x v="1"/>
    <x v="1"/>
    <x v="0"/>
    <s v="Privado"/>
    <s v="JUNIN"/>
    <s v="JUNIN"/>
    <s v="TARMA"/>
    <s v="HUASAHUASI"/>
    <n v="0"/>
    <x v="7"/>
    <n v="0"/>
    <x v="1"/>
    <s v="PRIMERA"/>
    <x v="0"/>
    <x v="0"/>
    <n v="3312.7260000000001"/>
    <n v="3.3127260000000001"/>
    <m/>
    <n v="0.41041666666666665"/>
    <n v="0.41041666666666665"/>
    <n v="7.6479999999999997"/>
    <n v="-4.5474735088646412E-13"/>
    <n v="33"/>
    <s v="BASE DE DATOS"/>
    <m/>
  </r>
  <r>
    <s v="20"/>
    <x v="1"/>
    <s v="EGEJUN"/>
    <s v="28072011"/>
    <s v="28072011"/>
    <x v="4"/>
    <s v="Grupo 2"/>
    <s v="S"/>
    <n v="4.9249999999999998"/>
    <n v="4.9249999999999998"/>
    <n v="598.327"/>
    <n v="2714.3989999999999"/>
    <n v="3312.7260000000001"/>
    <n v="0"/>
    <n v="720"/>
    <n v="0"/>
    <m/>
    <m/>
    <x v="0"/>
    <s v="EGEJUN28072011Grupo 2HI"/>
    <s v="Empresa de Generaci¢n El‚ctrica Jun¡n S.A.C."/>
    <x v="62"/>
    <x v="62"/>
    <s v="C.H. Huasahuasi I"/>
    <x v="241"/>
    <x v="4"/>
    <x v="4"/>
    <x v="171"/>
    <x v="1"/>
    <s v="Instalado"/>
    <s v="Operativo"/>
    <s v="Generadora"/>
    <x v="0"/>
    <x v="1"/>
    <x v="1"/>
    <x v="0"/>
    <s v="Privado"/>
    <s v="JUNIN"/>
    <s v="JUNIN"/>
    <s v="TARMA"/>
    <s v="HUASAHUASI"/>
    <n v="0"/>
    <x v="7"/>
    <n v="0"/>
    <x v="1"/>
    <s v="PRIMERA"/>
    <x v="0"/>
    <x v="0"/>
    <n v="3312.7260000000001"/>
    <n v="3.3127260000000001"/>
    <m/>
    <n v="0.41041666666666665"/>
    <n v="0.41041666666666665"/>
    <n v="7.6479999999999997"/>
    <n v="-4.5474735088646412E-13"/>
    <n v="33"/>
    <s v="BASE DE DATOS"/>
    <m/>
  </r>
  <r>
    <s v="20"/>
    <x v="1"/>
    <s v="EGEJUN"/>
    <s v="00862010"/>
    <s v="00862010"/>
    <x v="4"/>
    <s v="Grupo 1"/>
    <s v="S"/>
    <n v="5.1109999999999998"/>
    <n v="5.1109999999999998"/>
    <n v="618.52800000000002"/>
    <n v="2800.866"/>
    <n v="3419.3939999999998"/>
    <n v="0"/>
    <n v="720"/>
    <n v="0"/>
    <m/>
    <m/>
    <x v="0"/>
    <s v="EGEJUN00862010Grupo 1HI"/>
    <s v="Empresa de Generaci¢n El‚ctrica Jun¡n S.A.C."/>
    <x v="62"/>
    <x v="62"/>
    <s v="C.H. Huasahuasi II"/>
    <x v="242"/>
    <x v="4"/>
    <x v="4"/>
    <x v="44"/>
    <x v="1"/>
    <s v="Instalado"/>
    <s v="Operativo"/>
    <s v="Generadora"/>
    <x v="0"/>
    <x v="1"/>
    <x v="1"/>
    <x v="0"/>
    <s v="Privado"/>
    <s v="JUNIN"/>
    <s v="JUNIN"/>
    <s v="TARMA"/>
    <s v="HUASAHUASI"/>
    <n v="0"/>
    <x v="7"/>
    <n v="0"/>
    <x v="1"/>
    <s v="PRIMERA"/>
    <x v="0"/>
    <x v="0"/>
    <n v="3419.3939999999998"/>
    <n v="3.4193939999999996"/>
    <m/>
    <n v="0.42591666666666667"/>
    <n v="0.42591666666666667"/>
    <n v="7.6479999999999997"/>
    <n v="4.5474735088646412E-13"/>
    <n v="33"/>
    <s v="BASE DE DATOS"/>
    <m/>
  </r>
  <r>
    <s v="20"/>
    <x v="1"/>
    <s v="EGEJUN"/>
    <s v="00862010"/>
    <s v="00862010"/>
    <x v="4"/>
    <s v="Grupo 2"/>
    <s v="S"/>
    <n v="5.1109999999999998"/>
    <n v="5.1109999999999998"/>
    <n v="618.52800000000002"/>
    <n v="2800.866"/>
    <n v="3419.3939999999998"/>
    <n v="0"/>
    <n v="720"/>
    <n v="0"/>
    <m/>
    <m/>
    <x v="0"/>
    <s v="EGEJUN00862010Grupo 2HI"/>
    <s v="Empresa de Generaci¢n El‚ctrica Jun¡n S.A.C."/>
    <x v="62"/>
    <x v="62"/>
    <s v="C.H. Huasahuasi II"/>
    <x v="242"/>
    <x v="4"/>
    <x v="4"/>
    <x v="171"/>
    <x v="1"/>
    <s v="Instalado"/>
    <s v="Operativo"/>
    <s v="Generadora"/>
    <x v="0"/>
    <x v="1"/>
    <x v="1"/>
    <x v="0"/>
    <s v="Privado"/>
    <s v="JUNIN"/>
    <s v="JUNIN"/>
    <s v="TARMA"/>
    <s v="HUASAHUASI"/>
    <n v="0"/>
    <x v="7"/>
    <n v="0"/>
    <x v="1"/>
    <s v="PRIMERA"/>
    <x v="0"/>
    <x v="0"/>
    <n v="3419.3939999999998"/>
    <n v="3.4193939999999996"/>
    <m/>
    <n v="0.42591666666666667"/>
    <n v="0.42591666666666667"/>
    <n v="7.6479999999999997"/>
    <n v="4.5474735088646412E-13"/>
    <n v="33"/>
    <s v="BASE DE DATOS"/>
    <m/>
  </r>
  <r>
    <s v="20"/>
    <x v="1"/>
    <s v="EGEJUN"/>
    <s v="18282011"/>
    <s v="18282011"/>
    <x v="4"/>
    <s v="Grupo 1"/>
    <s v="S"/>
    <n v="9.984"/>
    <n v="9.984"/>
    <n v="1105.1569999999999"/>
    <n v="5039.6220000000003"/>
    <n v="6144.7790000000005"/>
    <n v="0"/>
    <n v="720"/>
    <n v="0"/>
    <m/>
    <m/>
    <x v="0"/>
    <s v="EGEJUN18282011Grupo 1HI"/>
    <s v="Empresa de Generaci¢n El‚ctrica Jun¡n S.A.C."/>
    <x v="62"/>
    <x v="62"/>
    <s v="C.H. Runatullo II"/>
    <x v="243"/>
    <x v="4"/>
    <x v="4"/>
    <x v="44"/>
    <x v="1"/>
    <s v="Instalado"/>
    <s v="Operativo"/>
    <s v="Generadora"/>
    <x v="0"/>
    <x v="1"/>
    <x v="1"/>
    <x v="0"/>
    <s v="Privado"/>
    <s v="JUNIN"/>
    <s v="JUNIN"/>
    <s v="CONCEPCION"/>
    <s v="MARISCAL CASTILLA"/>
    <n v="0"/>
    <x v="7"/>
    <n v="0"/>
    <x v="1"/>
    <s v="TERCERA"/>
    <x v="0"/>
    <x v="0"/>
    <n v="6144.7790000000005"/>
    <n v="6.1447790000000007"/>
    <m/>
    <n v="0.83199999999999996"/>
    <n v="0.83199999999999996"/>
    <n v="7.6479999999999997"/>
    <n v="0"/>
    <n v="33"/>
    <s v="BASE DE DATOS"/>
    <m/>
  </r>
  <r>
    <s v="20"/>
    <x v="1"/>
    <s v="EGEJUN"/>
    <s v="18282011"/>
    <s v="18282011"/>
    <x v="4"/>
    <s v="Grupo 2"/>
    <s v="S"/>
    <n v="9.984"/>
    <n v="9.984"/>
    <n v="1105.1569999999999"/>
    <n v="5039.6220000000003"/>
    <n v="6144.7790000000005"/>
    <n v="0"/>
    <n v="720"/>
    <n v="0"/>
    <m/>
    <m/>
    <x v="0"/>
    <s v="EGEJUN18282011Grupo 2HI"/>
    <s v="Empresa de Generaci¢n El‚ctrica Jun¡n S.A.C."/>
    <x v="62"/>
    <x v="62"/>
    <s v="C.H. Runatullo II"/>
    <x v="243"/>
    <x v="4"/>
    <x v="4"/>
    <x v="171"/>
    <x v="1"/>
    <s v="Instalado"/>
    <s v="Operativo"/>
    <s v="Generadora"/>
    <x v="0"/>
    <x v="1"/>
    <x v="1"/>
    <x v="0"/>
    <s v="Privado"/>
    <s v="JUNIN"/>
    <s v="JUNIN"/>
    <s v="CONCEPCION"/>
    <s v="MARISCAL CASTILLA"/>
    <n v="0"/>
    <x v="7"/>
    <n v="0"/>
    <x v="1"/>
    <s v="TERCERA"/>
    <x v="0"/>
    <x v="0"/>
    <n v="6144.7790000000005"/>
    <n v="6.1447790000000007"/>
    <m/>
    <n v="0.83199999999999996"/>
    <n v="0.83199999999999996"/>
    <n v="7.6479999999999997"/>
    <n v="0"/>
    <n v="33"/>
    <s v="BASE DE DATOS"/>
    <m/>
  </r>
  <r>
    <s v="20"/>
    <x v="1"/>
    <s v="EGEJUN"/>
    <s v="18281911"/>
    <s v="18281911"/>
    <x v="4"/>
    <s v="Grupo 1"/>
    <s v="S"/>
    <n v="9.9830000000000005"/>
    <n v="9.9830000000000005"/>
    <n v="1247.011"/>
    <n v="5696.3860000000004"/>
    <n v="6943.3969999999999"/>
    <n v="0"/>
    <n v="720"/>
    <n v="0"/>
    <m/>
    <m/>
    <x v="0"/>
    <s v="EGEJUN18281911Grupo 1HI"/>
    <s v="Empresa de Generaci¢n El‚ctrica Jun¡n S.A.C."/>
    <x v="62"/>
    <x v="62"/>
    <s v="C.H. Runatullo III"/>
    <x v="244"/>
    <x v="4"/>
    <x v="4"/>
    <x v="44"/>
    <x v="1"/>
    <s v="Instalado"/>
    <s v="Operativo"/>
    <s v="Generadora"/>
    <x v="0"/>
    <x v="1"/>
    <x v="1"/>
    <x v="0"/>
    <s v="Privado"/>
    <s v="JUNIN"/>
    <s v="JUNIN"/>
    <s v="CONCEPCION"/>
    <s v="MARISCAL CASTILLA"/>
    <n v="0"/>
    <x v="7"/>
    <n v="0"/>
    <x v="1"/>
    <s v="SEGUNDA"/>
    <x v="0"/>
    <x v="0"/>
    <n v="6943.3969999999999"/>
    <n v="6.943397"/>
    <m/>
    <n v="0.83191666666666675"/>
    <n v="0.83191666666666675"/>
    <n v="7.6479999999999997"/>
    <n v="9.0949470177292824E-13"/>
    <n v="33"/>
    <s v="BASE DE DATOS"/>
    <m/>
  </r>
  <r>
    <s v="20"/>
    <x v="1"/>
    <s v="EGEJUN"/>
    <s v="18281911"/>
    <s v="18281911"/>
    <x v="4"/>
    <s v="Grupo 2"/>
    <s v="S"/>
    <n v="9.9830000000000005"/>
    <n v="9.9830000000000005"/>
    <n v="1247.011"/>
    <n v="5696.3860000000004"/>
    <n v="6943.3969999999999"/>
    <n v="0"/>
    <n v="720"/>
    <n v="0"/>
    <m/>
    <m/>
    <x v="0"/>
    <s v="EGEJUN18281911Grupo 2HI"/>
    <s v="Empresa de Generaci¢n El‚ctrica Jun¡n S.A.C."/>
    <x v="62"/>
    <x v="62"/>
    <s v="C.H. Runatullo III"/>
    <x v="244"/>
    <x v="4"/>
    <x v="4"/>
    <x v="171"/>
    <x v="1"/>
    <s v="Instalado"/>
    <s v="Operativo"/>
    <s v="Generadora"/>
    <x v="0"/>
    <x v="1"/>
    <x v="1"/>
    <x v="0"/>
    <s v="Privado"/>
    <s v="JUNIN"/>
    <s v="JUNIN"/>
    <s v="CONCEPCION"/>
    <s v="MARISCAL CASTILLA"/>
    <n v="0"/>
    <x v="7"/>
    <n v="0"/>
    <x v="1"/>
    <s v="SEGUNDA"/>
    <x v="0"/>
    <x v="0"/>
    <n v="6943.3969999999999"/>
    <n v="6.943397"/>
    <m/>
    <n v="0.83191666666666675"/>
    <n v="0.83191666666666675"/>
    <n v="7.6479999999999997"/>
    <n v="9.0949470177292824E-13"/>
    <n v="33"/>
    <s v="BASE DE DATOS"/>
    <m/>
  </r>
  <r>
    <s v="20"/>
    <x v="2"/>
    <s v="EGEJUN"/>
    <s v="18162108"/>
    <s v="18162108"/>
    <x v="4"/>
    <s v="Grupo 1"/>
    <s v="S"/>
    <n v="3.3180000000000001"/>
    <n v="3.3180000000000001"/>
    <n v="337.83699999999999"/>
    <n v="1579.614"/>
    <n v="1917.451"/>
    <n v="0"/>
    <n v="744"/>
    <n v="0"/>
    <m/>
    <m/>
    <x v="0"/>
    <s v="EGEJUN18162108Grupo 1HI"/>
    <s v="Empresa de Generaci¢n El‚ctrica Jun¡n S.A.C."/>
    <x v="62"/>
    <x v="62"/>
    <s v="C.H. Santa Cruz I"/>
    <x v="239"/>
    <x v="4"/>
    <x v="4"/>
    <x v="44"/>
    <x v="1"/>
    <s v="Instalado"/>
    <s v="Operativo"/>
    <s v="Generadora"/>
    <x v="0"/>
    <x v="1"/>
    <x v="1"/>
    <x v="0"/>
    <s v="Privado"/>
    <s v="ANCASH"/>
    <s v="ANCASH"/>
    <s v="HUAYLAS"/>
    <s v="SANTA CRUZ"/>
    <n v="0"/>
    <x v="7"/>
    <n v="0"/>
    <x v="1"/>
    <s v="PRIMERA"/>
    <x v="0"/>
    <x v="0"/>
    <n v="1917.451"/>
    <n v="1.917451"/>
    <m/>
    <n v="0.27650000000000002"/>
    <n v="0.27650000000000002"/>
    <n v="7.6479999999999997"/>
    <n v="0"/>
    <n v="33"/>
    <s v="BASE DE DATOS"/>
    <m/>
  </r>
  <r>
    <s v="20"/>
    <x v="2"/>
    <s v="EGEJUN"/>
    <s v="18162108"/>
    <s v="18162108"/>
    <x v="4"/>
    <s v="Grupo 2"/>
    <s v="S"/>
    <n v="3.3180000000000001"/>
    <n v="3.3180000000000001"/>
    <n v="337.83699999999999"/>
    <n v="1579.614"/>
    <n v="1917.451"/>
    <n v="0"/>
    <n v="744"/>
    <n v="0"/>
    <m/>
    <m/>
    <x v="0"/>
    <s v="EGEJUN18162108Grupo 2HI"/>
    <s v="Empresa de Generaci¢n El‚ctrica Jun¡n S.A.C."/>
    <x v="62"/>
    <x v="62"/>
    <s v="C.H. Santa Cruz I"/>
    <x v="239"/>
    <x v="4"/>
    <x v="4"/>
    <x v="171"/>
    <x v="1"/>
    <s v="Instalado"/>
    <s v="Operativo"/>
    <s v="Generadora"/>
    <x v="0"/>
    <x v="1"/>
    <x v="1"/>
    <x v="0"/>
    <s v="Privado"/>
    <s v="ANCASH"/>
    <s v="ANCASH"/>
    <s v="HUAYLAS"/>
    <s v="SANTA CRUZ"/>
    <n v="0"/>
    <x v="7"/>
    <n v="0"/>
    <x v="1"/>
    <s v="PRIMERA"/>
    <x v="0"/>
    <x v="0"/>
    <n v="1917.451"/>
    <n v="1.917451"/>
    <m/>
    <n v="0.27650000000000002"/>
    <n v="0.27650000000000002"/>
    <n v="7.6479999999999997"/>
    <n v="0"/>
    <n v="33"/>
    <s v="BASE DE DATOS"/>
    <m/>
  </r>
  <r>
    <s v="20"/>
    <x v="2"/>
    <s v="EGEJUN"/>
    <s v="18167608"/>
    <s v="18167608"/>
    <x v="4"/>
    <s v="Grupo 1"/>
    <s v="S"/>
    <n v="3.2509999999999999"/>
    <n v="3.2509999999999999"/>
    <n v="369.98099999999999"/>
    <n v="1707.296"/>
    <n v="2077.277"/>
    <n v="0"/>
    <n v="744"/>
    <n v="0"/>
    <m/>
    <m/>
    <x v="0"/>
    <s v="EGEJUN18167608Grupo 1HI"/>
    <s v="Empresa de Generaci¢n El‚ctrica Jun¡n S.A.C."/>
    <x v="62"/>
    <x v="62"/>
    <s v="C.H. Santa Cruz II"/>
    <x v="240"/>
    <x v="4"/>
    <x v="4"/>
    <x v="44"/>
    <x v="1"/>
    <s v="Instalado"/>
    <s v="Operativo"/>
    <s v="Generadora"/>
    <x v="0"/>
    <x v="1"/>
    <x v="1"/>
    <x v="0"/>
    <s v="Privado"/>
    <s v="ANCASH"/>
    <s v="ANCASH"/>
    <s v="HUAYLAS"/>
    <s v="SANTA CRUZ"/>
    <n v="0"/>
    <x v="7"/>
    <n v="0"/>
    <x v="1"/>
    <s v="PRIMERA"/>
    <x v="0"/>
    <x v="0"/>
    <n v="2077.277"/>
    <n v="2.077277"/>
    <m/>
    <n v="0.27091666666666664"/>
    <n v="0.27091666666666664"/>
    <n v="7.6479999999999997"/>
    <n v="0"/>
    <n v="33"/>
    <s v="BASE DE DATOS"/>
    <m/>
  </r>
  <r>
    <s v="20"/>
    <x v="2"/>
    <s v="EGEJUN"/>
    <s v="18167608"/>
    <s v="18167608"/>
    <x v="4"/>
    <s v="Grupo 2"/>
    <s v="S"/>
    <n v="3.2509999999999999"/>
    <n v="3.2509999999999999"/>
    <n v="369.98099999999999"/>
    <n v="1707.296"/>
    <n v="2077.277"/>
    <n v="0"/>
    <n v="744"/>
    <n v="0"/>
    <m/>
    <m/>
    <x v="0"/>
    <s v="EGEJUN18167608Grupo 2HI"/>
    <s v="Empresa de Generaci¢n El‚ctrica Jun¡n S.A.C."/>
    <x v="62"/>
    <x v="62"/>
    <s v="C.H. Santa Cruz II"/>
    <x v="240"/>
    <x v="4"/>
    <x v="4"/>
    <x v="171"/>
    <x v="1"/>
    <s v="Instalado"/>
    <s v="Operativo"/>
    <s v="Generadora"/>
    <x v="0"/>
    <x v="1"/>
    <x v="1"/>
    <x v="0"/>
    <s v="Privado"/>
    <s v="ANCASH"/>
    <s v="ANCASH"/>
    <s v="HUAYLAS"/>
    <s v="SANTA CRUZ"/>
    <n v="0"/>
    <x v="7"/>
    <n v="0"/>
    <x v="1"/>
    <s v="PRIMERA"/>
    <x v="0"/>
    <x v="0"/>
    <n v="2077.277"/>
    <n v="2.077277"/>
    <m/>
    <n v="0.27091666666666664"/>
    <n v="0.27091666666666664"/>
    <n v="7.6479999999999997"/>
    <n v="0"/>
    <n v="33"/>
    <s v="BASE DE DATOS"/>
    <m/>
  </r>
  <r>
    <s v="20"/>
    <x v="2"/>
    <s v="EGEJUN"/>
    <s v="28072011"/>
    <s v="28072011"/>
    <x v="4"/>
    <s v="Grupo 1"/>
    <s v="S"/>
    <n v="4.9249999999999998"/>
    <n v="4.9249999999999998"/>
    <n v="615.94799999999998"/>
    <n v="2864.0790000000002"/>
    <n v="3480.027"/>
    <n v="0"/>
    <n v="744"/>
    <n v="0"/>
    <m/>
    <m/>
    <x v="0"/>
    <s v="EGEJUN28072011Grupo 1HI"/>
    <s v="Empresa de Generaci¢n El‚ctrica Jun¡n S.A.C."/>
    <x v="62"/>
    <x v="62"/>
    <s v="C.H. Huasahuasi I"/>
    <x v="241"/>
    <x v="4"/>
    <x v="4"/>
    <x v="44"/>
    <x v="1"/>
    <s v="Instalado"/>
    <s v="Operativo"/>
    <s v="Generadora"/>
    <x v="0"/>
    <x v="1"/>
    <x v="1"/>
    <x v="0"/>
    <s v="Privado"/>
    <s v="JUNIN"/>
    <s v="JUNIN"/>
    <s v="TARMA"/>
    <s v="HUASAHUASI"/>
    <n v="0"/>
    <x v="7"/>
    <n v="0"/>
    <x v="1"/>
    <s v="PRIMERA"/>
    <x v="0"/>
    <x v="0"/>
    <n v="3480.027"/>
    <n v="3.4800270000000002"/>
    <m/>
    <n v="0.41041666666666665"/>
    <n v="0.41041666666666665"/>
    <n v="7.6479999999999997"/>
    <n v="0"/>
    <n v="33"/>
    <s v="BASE DE DATOS"/>
    <m/>
  </r>
  <r>
    <s v="20"/>
    <x v="2"/>
    <s v="EGEJUN"/>
    <s v="28072011"/>
    <s v="28072011"/>
    <x v="4"/>
    <s v="Grupo 2"/>
    <s v="S"/>
    <n v="4.9249999999999998"/>
    <n v="4.9249999999999998"/>
    <n v="615.94799999999998"/>
    <n v="2864.0790000000002"/>
    <n v="3480.027"/>
    <n v="0"/>
    <n v="744"/>
    <n v="0"/>
    <m/>
    <m/>
    <x v="0"/>
    <s v="EGEJUN28072011Grupo 2HI"/>
    <s v="Empresa de Generaci¢n El‚ctrica Jun¡n S.A.C."/>
    <x v="62"/>
    <x v="62"/>
    <s v="C.H. Huasahuasi I"/>
    <x v="241"/>
    <x v="4"/>
    <x v="4"/>
    <x v="171"/>
    <x v="1"/>
    <s v="Instalado"/>
    <s v="Operativo"/>
    <s v="Generadora"/>
    <x v="0"/>
    <x v="1"/>
    <x v="1"/>
    <x v="0"/>
    <s v="Privado"/>
    <s v="JUNIN"/>
    <s v="JUNIN"/>
    <s v="TARMA"/>
    <s v="HUASAHUASI"/>
    <n v="0"/>
    <x v="7"/>
    <n v="0"/>
    <x v="1"/>
    <s v="PRIMERA"/>
    <x v="0"/>
    <x v="0"/>
    <n v="3480.027"/>
    <n v="3.4800270000000002"/>
    <m/>
    <n v="0.41041666666666665"/>
    <n v="0.41041666666666665"/>
    <n v="7.6479999999999997"/>
    <n v="0"/>
    <n v="33"/>
    <s v="BASE DE DATOS"/>
    <m/>
  </r>
  <r>
    <s v="20"/>
    <x v="2"/>
    <s v="EGEJUN"/>
    <s v="00862010"/>
    <s v="00862010"/>
    <x v="4"/>
    <s v="Grupo 1"/>
    <s v="S"/>
    <n v="5.1109999999999998"/>
    <n v="5.1109999999999998"/>
    <n v="635.01400000000001"/>
    <n v="2944.7869999999998"/>
    <n v="3579.8009999999999"/>
    <n v="0"/>
    <n v="744"/>
    <n v="0"/>
    <m/>
    <m/>
    <x v="0"/>
    <s v="EGEJUN00862010Grupo 1HI"/>
    <s v="Empresa de Generaci¢n El‚ctrica Jun¡n S.A.C."/>
    <x v="62"/>
    <x v="62"/>
    <s v="C.H. Huasahuasi II"/>
    <x v="242"/>
    <x v="4"/>
    <x v="4"/>
    <x v="44"/>
    <x v="1"/>
    <s v="Instalado"/>
    <s v="Operativo"/>
    <s v="Generadora"/>
    <x v="0"/>
    <x v="1"/>
    <x v="1"/>
    <x v="0"/>
    <s v="Privado"/>
    <s v="JUNIN"/>
    <s v="JUNIN"/>
    <s v="TARMA"/>
    <s v="HUASAHUASI"/>
    <n v="0"/>
    <x v="7"/>
    <n v="0"/>
    <x v="1"/>
    <s v="PRIMERA"/>
    <x v="0"/>
    <x v="0"/>
    <n v="3579.8009999999999"/>
    <n v="3.5798009999999998"/>
    <m/>
    <n v="0.42591666666666667"/>
    <n v="0.42591666666666667"/>
    <n v="7.6479999999999997"/>
    <n v="0"/>
    <n v="33"/>
    <s v="BASE DE DATOS"/>
    <m/>
  </r>
  <r>
    <s v="20"/>
    <x v="2"/>
    <s v="EGEJUN"/>
    <s v="00862010"/>
    <s v="00862010"/>
    <x v="4"/>
    <s v="Grupo 2"/>
    <s v="S"/>
    <n v="5.1109999999999998"/>
    <n v="5.1109999999999998"/>
    <n v="635.01400000000001"/>
    <n v="2944.7869999999998"/>
    <n v="3579.8009999999999"/>
    <n v="0"/>
    <n v="744"/>
    <n v="0"/>
    <m/>
    <m/>
    <x v="0"/>
    <s v="EGEJUN00862010Grupo 2HI"/>
    <s v="Empresa de Generaci¢n El‚ctrica Jun¡n S.A.C."/>
    <x v="62"/>
    <x v="62"/>
    <s v="C.H. Huasahuasi II"/>
    <x v="242"/>
    <x v="4"/>
    <x v="4"/>
    <x v="171"/>
    <x v="1"/>
    <s v="Instalado"/>
    <s v="Operativo"/>
    <s v="Generadora"/>
    <x v="0"/>
    <x v="1"/>
    <x v="1"/>
    <x v="0"/>
    <s v="Privado"/>
    <s v="JUNIN"/>
    <s v="JUNIN"/>
    <s v="TARMA"/>
    <s v="HUASAHUASI"/>
    <n v="0"/>
    <x v="7"/>
    <n v="0"/>
    <x v="1"/>
    <s v="PRIMERA"/>
    <x v="0"/>
    <x v="0"/>
    <n v="3579.8009999999999"/>
    <n v="3.5798009999999998"/>
    <m/>
    <n v="0.42591666666666667"/>
    <n v="0.42591666666666667"/>
    <n v="7.6479999999999997"/>
    <n v="0"/>
    <n v="33"/>
    <s v="BASE DE DATOS"/>
    <m/>
  </r>
  <r>
    <s v="20"/>
    <x v="2"/>
    <s v="EGEJUN"/>
    <s v="18282011"/>
    <s v="18282011"/>
    <x v="4"/>
    <s v="Grupo 1"/>
    <s v="S"/>
    <n v="9.984"/>
    <n v="9.984"/>
    <n v="1156.585"/>
    <n v="5454.5839999999998"/>
    <n v="6611.1689999999999"/>
    <n v="0"/>
    <n v="744"/>
    <n v="0"/>
    <m/>
    <m/>
    <x v="0"/>
    <s v="EGEJUN18282011Grupo 1HI"/>
    <s v="Empresa de Generaci¢n El‚ctrica Jun¡n S.A.C."/>
    <x v="62"/>
    <x v="62"/>
    <s v="C.H. Runatullo II"/>
    <x v="243"/>
    <x v="4"/>
    <x v="4"/>
    <x v="44"/>
    <x v="1"/>
    <s v="Instalado"/>
    <s v="Operativo"/>
    <s v="Generadora"/>
    <x v="0"/>
    <x v="1"/>
    <x v="1"/>
    <x v="0"/>
    <s v="Privado"/>
    <s v="JUNIN"/>
    <s v="JUNIN"/>
    <s v="CONCEPCION"/>
    <s v="MARISCAL CASTILLA"/>
    <n v="0"/>
    <x v="7"/>
    <n v="0"/>
    <x v="1"/>
    <s v="TERCERA"/>
    <x v="0"/>
    <x v="0"/>
    <n v="6611.1689999999999"/>
    <n v="6.6111690000000003"/>
    <m/>
    <n v="0.83199999999999996"/>
    <n v="0.83199999999999996"/>
    <n v="7.6479999999999997"/>
    <n v="0"/>
    <n v="33"/>
    <s v="BASE DE DATOS"/>
    <m/>
  </r>
  <r>
    <s v="20"/>
    <x v="2"/>
    <s v="EGEJUN"/>
    <s v="18282011"/>
    <s v="18282011"/>
    <x v="4"/>
    <s v="Grupo 2"/>
    <s v="S"/>
    <n v="9.984"/>
    <n v="9.984"/>
    <n v="1156.585"/>
    <n v="5454.5839999999998"/>
    <n v="6611.1689999999999"/>
    <n v="0"/>
    <n v="744"/>
    <n v="0"/>
    <m/>
    <m/>
    <x v="0"/>
    <s v="EGEJUN18282011Grupo 2HI"/>
    <s v="Empresa de Generaci¢n El‚ctrica Jun¡n S.A.C."/>
    <x v="62"/>
    <x v="62"/>
    <s v="C.H. Runatullo II"/>
    <x v="243"/>
    <x v="4"/>
    <x v="4"/>
    <x v="171"/>
    <x v="1"/>
    <s v="Instalado"/>
    <s v="Operativo"/>
    <s v="Generadora"/>
    <x v="0"/>
    <x v="1"/>
    <x v="1"/>
    <x v="0"/>
    <s v="Privado"/>
    <s v="JUNIN"/>
    <s v="JUNIN"/>
    <s v="CONCEPCION"/>
    <s v="MARISCAL CASTILLA"/>
    <n v="0"/>
    <x v="7"/>
    <n v="0"/>
    <x v="1"/>
    <s v="TERCERA"/>
    <x v="0"/>
    <x v="0"/>
    <n v="6611.1689999999999"/>
    <n v="6.6111690000000003"/>
    <m/>
    <n v="0.83199999999999996"/>
    <n v="0.83199999999999996"/>
    <n v="7.6479999999999997"/>
    <n v="0"/>
    <n v="33"/>
    <s v="BASE DE DATOS"/>
    <m/>
  </r>
  <r>
    <s v="20"/>
    <x v="2"/>
    <s v="EGEJUN"/>
    <s v="18281911"/>
    <s v="18281911"/>
    <x v="4"/>
    <s v="Grupo 1"/>
    <s v="S"/>
    <n v="9.9830000000000005"/>
    <n v="9.9830000000000005"/>
    <n v="1297.491"/>
    <n v="6130.7510000000002"/>
    <n v="7428.2420000000002"/>
    <n v="0"/>
    <n v="744"/>
    <n v="0"/>
    <m/>
    <m/>
    <x v="0"/>
    <s v="EGEJUN18281911Grupo 1HI"/>
    <s v="Empresa de Generaci¢n El‚ctrica Jun¡n S.A.C."/>
    <x v="62"/>
    <x v="62"/>
    <s v="C.H. Runatullo III"/>
    <x v="244"/>
    <x v="4"/>
    <x v="4"/>
    <x v="44"/>
    <x v="1"/>
    <s v="Instalado"/>
    <s v="Operativo"/>
    <s v="Generadora"/>
    <x v="0"/>
    <x v="1"/>
    <x v="1"/>
    <x v="0"/>
    <s v="Privado"/>
    <s v="JUNIN"/>
    <s v="JUNIN"/>
    <s v="CONCEPCION"/>
    <s v="MARISCAL CASTILLA"/>
    <n v="0"/>
    <x v="7"/>
    <n v="0"/>
    <x v="1"/>
    <s v="SEGUNDA"/>
    <x v="0"/>
    <x v="0"/>
    <n v="7428.2420000000002"/>
    <n v="7.428242"/>
    <m/>
    <n v="0.83191666666666675"/>
    <n v="0.83191666666666675"/>
    <n v="7.6479999999999997"/>
    <n v="0"/>
    <n v="33"/>
    <s v="BASE DE DATOS"/>
    <m/>
  </r>
  <r>
    <s v="20"/>
    <x v="2"/>
    <s v="EGEJUN"/>
    <s v="18281911"/>
    <s v="18281911"/>
    <x v="4"/>
    <s v="Grupo 2"/>
    <s v="S"/>
    <n v="9.9830000000000005"/>
    <n v="9.9830000000000005"/>
    <n v="1297.491"/>
    <n v="6130.7510000000002"/>
    <n v="7428.2420000000002"/>
    <n v="0"/>
    <n v="744"/>
    <n v="0"/>
    <m/>
    <m/>
    <x v="0"/>
    <s v="EGEJUN18281911Grupo 2HI"/>
    <s v="Empresa de Generaci¢n El‚ctrica Jun¡n S.A.C."/>
    <x v="62"/>
    <x v="62"/>
    <s v="C.H. Runatullo III"/>
    <x v="244"/>
    <x v="4"/>
    <x v="4"/>
    <x v="171"/>
    <x v="1"/>
    <s v="Instalado"/>
    <s v="Operativo"/>
    <s v="Generadora"/>
    <x v="0"/>
    <x v="1"/>
    <x v="1"/>
    <x v="0"/>
    <s v="Privado"/>
    <s v="JUNIN"/>
    <s v="JUNIN"/>
    <s v="CONCEPCION"/>
    <s v="MARISCAL CASTILLA"/>
    <n v="0"/>
    <x v="7"/>
    <n v="0"/>
    <x v="1"/>
    <s v="SEGUNDA"/>
    <x v="0"/>
    <x v="0"/>
    <n v="7428.2420000000002"/>
    <n v="7.428242"/>
    <m/>
    <n v="0.83191666666666675"/>
    <n v="0.83191666666666675"/>
    <n v="7.6479999999999997"/>
    <n v="0"/>
    <n v="33"/>
    <s v="BASE DE DATOS"/>
    <m/>
  </r>
  <r>
    <s v="20"/>
    <x v="3"/>
    <s v="EGEJUN"/>
    <s v="18162108"/>
    <s v="18162108"/>
    <x v="4"/>
    <s v="Grupo 1"/>
    <s v="S"/>
    <n v="3.3180000000000001"/>
    <n v="3.3180000000000001"/>
    <n v="244.036"/>
    <n v="1276.925"/>
    <n v="1520.961"/>
    <n v="0"/>
    <n v="720"/>
    <n v="0"/>
    <m/>
    <m/>
    <x v="0"/>
    <s v="EGEJUN18162108Grupo 1HI"/>
    <s v="Empresa de Generaci¢n El‚ctrica Jun¡n S.A.C."/>
    <x v="62"/>
    <x v="62"/>
    <s v="C.H. Santa Cruz I"/>
    <x v="239"/>
    <x v="4"/>
    <x v="4"/>
    <x v="44"/>
    <x v="1"/>
    <s v="Instalado"/>
    <s v="Operativo"/>
    <s v="Generadora"/>
    <x v="0"/>
    <x v="1"/>
    <x v="1"/>
    <x v="0"/>
    <s v="Privado"/>
    <s v="ANCASH"/>
    <s v="ANCASH"/>
    <s v="HUAYLAS"/>
    <s v="SANTA CRUZ"/>
    <n v="0"/>
    <x v="7"/>
    <n v="0"/>
    <x v="1"/>
    <s v="PRIMERA"/>
    <x v="0"/>
    <x v="0"/>
    <n v="1520.961"/>
    <n v="1.520961"/>
    <m/>
    <n v="0.27650000000000002"/>
    <n v="0.27650000000000002"/>
    <n v="7.6479999999999997"/>
    <n v="0"/>
    <n v="33"/>
    <s v="BASE DE DATOS"/>
    <m/>
  </r>
  <r>
    <s v="20"/>
    <x v="3"/>
    <s v="EGEJUN"/>
    <s v="18162108"/>
    <s v="18162108"/>
    <x v="4"/>
    <s v="Grupo 2"/>
    <s v="S"/>
    <n v="3.3180000000000001"/>
    <n v="3.3180000000000001"/>
    <n v="244.036"/>
    <n v="1276.925"/>
    <n v="1520.961"/>
    <n v="0"/>
    <n v="720"/>
    <n v="0"/>
    <m/>
    <m/>
    <x v="0"/>
    <s v="EGEJUN18162108Grupo 2HI"/>
    <s v="Empresa de Generaci¢n El‚ctrica Jun¡n S.A.C."/>
    <x v="62"/>
    <x v="62"/>
    <s v="C.H. Santa Cruz I"/>
    <x v="239"/>
    <x v="4"/>
    <x v="4"/>
    <x v="171"/>
    <x v="1"/>
    <s v="Instalado"/>
    <s v="Operativo"/>
    <s v="Generadora"/>
    <x v="0"/>
    <x v="1"/>
    <x v="1"/>
    <x v="0"/>
    <s v="Privado"/>
    <s v="ANCASH"/>
    <s v="ANCASH"/>
    <s v="HUAYLAS"/>
    <s v="SANTA CRUZ"/>
    <n v="0"/>
    <x v="7"/>
    <n v="0"/>
    <x v="1"/>
    <s v="PRIMERA"/>
    <x v="0"/>
    <x v="0"/>
    <n v="1520.961"/>
    <n v="1.520961"/>
    <m/>
    <n v="0.27650000000000002"/>
    <n v="0.27650000000000002"/>
    <n v="7.6479999999999997"/>
    <n v="0"/>
    <n v="33"/>
    <s v="BASE DE DATOS"/>
    <m/>
  </r>
  <r>
    <s v="20"/>
    <x v="3"/>
    <s v="EGEJUN"/>
    <s v="18167608"/>
    <s v="18167608"/>
    <x v="4"/>
    <s v="Grupo 1"/>
    <s v="S"/>
    <n v="3.2509999999999999"/>
    <n v="3.2509999999999999"/>
    <n v="274.40499999999997"/>
    <n v="1436.7360000000001"/>
    <n v="1711.1410000000001"/>
    <n v="0"/>
    <n v="720"/>
    <n v="0"/>
    <m/>
    <m/>
    <x v="0"/>
    <s v="EGEJUN18167608Grupo 1HI"/>
    <s v="Empresa de Generaci¢n El‚ctrica Jun¡n S.A.C."/>
    <x v="62"/>
    <x v="62"/>
    <s v="C.H. Santa Cruz II"/>
    <x v="240"/>
    <x v="4"/>
    <x v="4"/>
    <x v="44"/>
    <x v="1"/>
    <s v="Instalado"/>
    <s v="Operativo"/>
    <s v="Generadora"/>
    <x v="0"/>
    <x v="1"/>
    <x v="1"/>
    <x v="0"/>
    <s v="Privado"/>
    <s v="ANCASH"/>
    <s v="ANCASH"/>
    <s v="HUAYLAS"/>
    <s v="SANTA CRUZ"/>
    <n v="0"/>
    <x v="7"/>
    <n v="0"/>
    <x v="1"/>
    <s v="PRIMERA"/>
    <x v="0"/>
    <x v="0"/>
    <n v="1711.1410000000001"/>
    <n v="1.711141"/>
    <m/>
    <n v="0.27091666666666664"/>
    <n v="0.27091666666666664"/>
    <n v="7.6479999999999997"/>
    <n v="0"/>
    <n v="33"/>
    <s v="BASE DE DATOS"/>
    <m/>
  </r>
  <r>
    <s v="20"/>
    <x v="3"/>
    <s v="EGEJUN"/>
    <s v="18167608"/>
    <s v="18167608"/>
    <x v="4"/>
    <s v="Grupo 2"/>
    <s v="S"/>
    <n v="3.2509999999999999"/>
    <n v="3.2509999999999999"/>
    <n v="274.40499999999997"/>
    <n v="1436.7360000000001"/>
    <n v="1711.1410000000001"/>
    <n v="0"/>
    <n v="720"/>
    <n v="0"/>
    <m/>
    <m/>
    <x v="0"/>
    <s v="EGEJUN18167608Grupo 2HI"/>
    <s v="Empresa de Generaci¢n El‚ctrica Jun¡n S.A.C."/>
    <x v="62"/>
    <x v="62"/>
    <s v="C.H. Santa Cruz II"/>
    <x v="240"/>
    <x v="4"/>
    <x v="4"/>
    <x v="171"/>
    <x v="1"/>
    <s v="Instalado"/>
    <s v="Operativo"/>
    <s v="Generadora"/>
    <x v="0"/>
    <x v="1"/>
    <x v="1"/>
    <x v="0"/>
    <s v="Privado"/>
    <s v="ANCASH"/>
    <s v="ANCASH"/>
    <s v="HUAYLAS"/>
    <s v="SANTA CRUZ"/>
    <n v="0"/>
    <x v="7"/>
    <n v="0"/>
    <x v="1"/>
    <s v="PRIMERA"/>
    <x v="0"/>
    <x v="0"/>
    <n v="1711.1410000000001"/>
    <n v="1.711141"/>
    <m/>
    <n v="0.27091666666666664"/>
    <n v="0.27091666666666664"/>
    <n v="7.6479999999999997"/>
    <n v="0"/>
    <n v="33"/>
    <s v="BASE DE DATOS"/>
    <m/>
  </r>
  <r>
    <s v="20"/>
    <x v="3"/>
    <s v="EGEJUN"/>
    <s v="28072011"/>
    <s v="28072011"/>
    <x v="4"/>
    <s v="Grupo 1"/>
    <s v="S"/>
    <n v="4.9249999999999998"/>
    <n v="4.9249999999999998"/>
    <n v="525.84"/>
    <n v="2751.299"/>
    <n v="3277.1390000000001"/>
    <n v="0"/>
    <n v="720"/>
    <n v="0"/>
    <m/>
    <m/>
    <x v="0"/>
    <s v="EGEJUN28072011Grupo 1HI"/>
    <s v="Empresa de Generaci¢n El‚ctrica Jun¡n S.A.C."/>
    <x v="62"/>
    <x v="62"/>
    <s v="C.H. Huasahuasi I"/>
    <x v="241"/>
    <x v="4"/>
    <x v="4"/>
    <x v="44"/>
    <x v="1"/>
    <s v="Instalado"/>
    <s v="Operativo"/>
    <s v="Generadora"/>
    <x v="0"/>
    <x v="1"/>
    <x v="1"/>
    <x v="0"/>
    <s v="Privado"/>
    <s v="JUNIN"/>
    <s v="JUNIN"/>
    <s v="TARMA"/>
    <s v="HUASAHUASI"/>
    <n v="0"/>
    <x v="7"/>
    <n v="0"/>
    <x v="1"/>
    <s v="PRIMERA"/>
    <x v="0"/>
    <x v="0"/>
    <n v="3277.1390000000001"/>
    <n v="3.277139"/>
    <m/>
    <n v="0.41041666666666665"/>
    <n v="0.41041666666666665"/>
    <n v="7.6479999999999997"/>
    <n v="0"/>
    <n v="33"/>
    <s v="BASE DE DATOS"/>
    <m/>
  </r>
  <r>
    <s v="20"/>
    <x v="3"/>
    <s v="EGEJUN"/>
    <s v="28072011"/>
    <s v="28072011"/>
    <x v="4"/>
    <s v="Grupo 2"/>
    <s v="S"/>
    <n v="4.9249999999999998"/>
    <n v="4.9249999999999998"/>
    <n v="525.84"/>
    <n v="2751.299"/>
    <n v="3277.1390000000001"/>
    <n v="0"/>
    <n v="720"/>
    <n v="0"/>
    <m/>
    <m/>
    <x v="0"/>
    <s v="EGEJUN28072011Grupo 2HI"/>
    <s v="Empresa de Generaci¢n El‚ctrica Jun¡n S.A.C."/>
    <x v="62"/>
    <x v="62"/>
    <s v="C.H. Huasahuasi I"/>
    <x v="241"/>
    <x v="4"/>
    <x v="4"/>
    <x v="171"/>
    <x v="1"/>
    <s v="Instalado"/>
    <s v="Operativo"/>
    <s v="Generadora"/>
    <x v="0"/>
    <x v="1"/>
    <x v="1"/>
    <x v="0"/>
    <s v="Privado"/>
    <s v="JUNIN"/>
    <s v="JUNIN"/>
    <s v="TARMA"/>
    <s v="HUASAHUASI"/>
    <n v="0"/>
    <x v="7"/>
    <n v="0"/>
    <x v="1"/>
    <s v="PRIMERA"/>
    <x v="0"/>
    <x v="0"/>
    <n v="3277.1390000000001"/>
    <n v="3.277139"/>
    <m/>
    <n v="0.41041666666666665"/>
    <n v="0.41041666666666665"/>
    <n v="7.6479999999999997"/>
    <n v="0"/>
    <n v="33"/>
    <s v="BASE DE DATOS"/>
    <m/>
  </r>
  <r>
    <s v="20"/>
    <x v="3"/>
    <s v="EGEJUN"/>
    <s v="00862010"/>
    <s v="00862010"/>
    <x v="4"/>
    <s v="Grupo 1"/>
    <s v="S"/>
    <n v="5.1109999999999998"/>
    <n v="5.1109999999999998"/>
    <n v="521.52800000000002"/>
    <n v="2700.1379999999999"/>
    <n v="3221.6660000000002"/>
    <n v="0"/>
    <n v="720"/>
    <n v="0"/>
    <m/>
    <m/>
    <x v="0"/>
    <s v="EGEJUN00862010Grupo 1HI"/>
    <s v="Empresa de Generaci¢n El‚ctrica Jun¡n S.A.C."/>
    <x v="62"/>
    <x v="62"/>
    <s v="C.H. Huasahuasi II"/>
    <x v="242"/>
    <x v="4"/>
    <x v="4"/>
    <x v="44"/>
    <x v="1"/>
    <s v="Instalado"/>
    <s v="Operativo"/>
    <s v="Generadora"/>
    <x v="0"/>
    <x v="1"/>
    <x v="1"/>
    <x v="0"/>
    <s v="Privado"/>
    <s v="JUNIN"/>
    <s v="JUNIN"/>
    <s v="TARMA"/>
    <s v="HUASAHUASI"/>
    <n v="0"/>
    <x v="7"/>
    <n v="0"/>
    <x v="1"/>
    <s v="PRIMERA"/>
    <x v="0"/>
    <x v="0"/>
    <n v="3221.6660000000002"/>
    <n v="3.2216660000000004"/>
    <m/>
    <n v="0.42591666666666667"/>
    <n v="0.42591666666666667"/>
    <n v="7.6479999999999997"/>
    <n v="0"/>
    <n v="33"/>
    <s v="BASE DE DATOS"/>
    <m/>
  </r>
  <r>
    <s v="20"/>
    <x v="3"/>
    <s v="EGEJUN"/>
    <s v="00862010"/>
    <s v="00862010"/>
    <x v="4"/>
    <s v="Grupo 2"/>
    <s v="S"/>
    <n v="5.1109999999999998"/>
    <n v="5.1109999999999998"/>
    <n v="521.52800000000002"/>
    <n v="2700.1379999999999"/>
    <n v="3221.6660000000002"/>
    <n v="0"/>
    <n v="720"/>
    <n v="0"/>
    <m/>
    <m/>
    <x v="0"/>
    <s v="EGEJUN00862010Grupo 2HI"/>
    <s v="Empresa de Generaci¢n El‚ctrica Jun¡n S.A.C."/>
    <x v="62"/>
    <x v="62"/>
    <s v="C.H. Huasahuasi II"/>
    <x v="242"/>
    <x v="4"/>
    <x v="4"/>
    <x v="171"/>
    <x v="1"/>
    <s v="Instalado"/>
    <s v="Operativo"/>
    <s v="Generadora"/>
    <x v="0"/>
    <x v="1"/>
    <x v="1"/>
    <x v="0"/>
    <s v="Privado"/>
    <s v="JUNIN"/>
    <s v="JUNIN"/>
    <s v="TARMA"/>
    <s v="HUASAHUASI"/>
    <n v="0"/>
    <x v="7"/>
    <n v="0"/>
    <x v="1"/>
    <s v="PRIMERA"/>
    <x v="0"/>
    <x v="0"/>
    <n v="3221.6660000000002"/>
    <n v="3.2216660000000004"/>
    <m/>
    <n v="0.42591666666666667"/>
    <n v="0.42591666666666667"/>
    <n v="7.6479999999999997"/>
    <n v="0"/>
    <n v="33"/>
    <s v="BASE DE DATOS"/>
    <m/>
  </r>
  <r>
    <s v="20"/>
    <x v="3"/>
    <s v="EGEJUN"/>
    <s v="18282011"/>
    <s v="18282011"/>
    <x v="4"/>
    <s v="Grupo 1"/>
    <s v="S"/>
    <n v="9.984"/>
    <n v="9.984"/>
    <n v="951.803"/>
    <n v="4862.1220000000003"/>
    <n v="5813.9250000000002"/>
    <n v="0"/>
    <n v="720"/>
    <n v="0"/>
    <m/>
    <m/>
    <x v="0"/>
    <s v="EGEJUN18282011Grupo 1HI"/>
    <s v="Empresa de Generaci¢n El‚ctrica Jun¡n S.A.C."/>
    <x v="62"/>
    <x v="62"/>
    <s v="C.H. Runatullo II"/>
    <x v="243"/>
    <x v="4"/>
    <x v="4"/>
    <x v="44"/>
    <x v="1"/>
    <s v="Instalado"/>
    <s v="Operativo"/>
    <s v="Generadora"/>
    <x v="0"/>
    <x v="1"/>
    <x v="1"/>
    <x v="0"/>
    <s v="Privado"/>
    <s v="JUNIN"/>
    <s v="JUNIN"/>
    <s v="CONCEPCION"/>
    <s v="MARISCAL CASTILLA"/>
    <n v="0"/>
    <x v="7"/>
    <n v="0"/>
    <x v="1"/>
    <s v="TERCERA"/>
    <x v="0"/>
    <x v="0"/>
    <n v="5813.9250000000002"/>
    <n v="5.8139250000000002"/>
    <m/>
    <n v="0.83199999999999996"/>
    <n v="0.83199999999999996"/>
    <n v="7.6479999999999997"/>
    <n v="0"/>
    <n v="33"/>
    <s v="BASE DE DATOS"/>
    <m/>
  </r>
  <r>
    <s v="20"/>
    <x v="3"/>
    <s v="EGEJUN"/>
    <s v="18282011"/>
    <s v="18282011"/>
    <x v="4"/>
    <s v="Grupo 2"/>
    <s v="S"/>
    <n v="9.984"/>
    <n v="9.984"/>
    <n v="951.803"/>
    <n v="4862.1220000000003"/>
    <n v="5813.9250000000002"/>
    <n v="0"/>
    <n v="720"/>
    <n v="0"/>
    <m/>
    <m/>
    <x v="0"/>
    <s v="EGEJUN18282011Grupo 2HI"/>
    <s v="Empresa de Generaci¢n El‚ctrica Jun¡n S.A.C."/>
    <x v="62"/>
    <x v="62"/>
    <s v="C.H. Runatullo II"/>
    <x v="243"/>
    <x v="4"/>
    <x v="4"/>
    <x v="171"/>
    <x v="1"/>
    <s v="Instalado"/>
    <s v="Operativo"/>
    <s v="Generadora"/>
    <x v="0"/>
    <x v="1"/>
    <x v="1"/>
    <x v="0"/>
    <s v="Privado"/>
    <s v="JUNIN"/>
    <s v="JUNIN"/>
    <s v="CONCEPCION"/>
    <s v="MARISCAL CASTILLA"/>
    <n v="0"/>
    <x v="7"/>
    <n v="0"/>
    <x v="1"/>
    <s v="TERCERA"/>
    <x v="0"/>
    <x v="0"/>
    <n v="5813.9250000000002"/>
    <n v="5.8139250000000002"/>
    <m/>
    <n v="0.83199999999999996"/>
    <n v="0.83199999999999996"/>
    <n v="7.6479999999999997"/>
    <n v="0"/>
    <n v="33"/>
    <s v="BASE DE DATOS"/>
    <m/>
  </r>
  <r>
    <s v="20"/>
    <x v="3"/>
    <s v="EGEJUN"/>
    <s v="18281911"/>
    <s v="18281911"/>
    <x v="4"/>
    <s v="Grupo 1"/>
    <s v="S"/>
    <n v="9.9830000000000005"/>
    <n v="9.9830000000000005"/>
    <n v="1171.7139999999999"/>
    <n v="5874.4319999999998"/>
    <n v="7046.1459999999997"/>
    <n v="0"/>
    <n v="720"/>
    <n v="0"/>
    <m/>
    <m/>
    <x v="0"/>
    <s v="EGEJUN18281911Grupo 1HI"/>
    <s v="Empresa de Generaci¢n El‚ctrica Jun¡n S.A.C."/>
    <x v="62"/>
    <x v="62"/>
    <s v="C.H. Runatullo III"/>
    <x v="244"/>
    <x v="4"/>
    <x v="4"/>
    <x v="44"/>
    <x v="1"/>
    <s v="Instalado"/>
    <s v="Operativo"/>
    <s v="Generadora"/>
    <x v="0"/>
    <x v="1"/>
    <x v="1"/>
    <x v="0"/>
    <s v="Privado"/>
    <s v="JUNIN"/>
    <s v="JUNIN"/>
    <s v="CONCEPCION"/>
    <s v="MARISCAL CASTILLA"/>
    <n v="0"/>
    <x v="7"/>
    <n v="0"/>
    <x v="1"/>
    <s v="SEGUNDA"/>
    <x v="0"/>
    <x v="0"/>
    <n v="7046.1459999999997"/>
    <n v="7.0461459999999994"/>
    <m/>
    <n v="0.83191666666666675"/>
    <n v="0.83191666666666675"/>
    <n v="7.6479999999999997"/>
    <n v="0"/>
    <n v="33"/>
    <s v="BASE DE DATOS"/>
    <m/>
  </r>
  <r>
    <s v="20"/>
    <x v="3"/>
    <s v="EGEJUN"/>
    <s v="18281911"/>
    <s v="18281911"/>
    <x v="4"/>
    <s v="Grupo 2"/>
    <s v="S"/>
    <n v="9.9830000000000005"/>
    <n v="9.9830000000000005"/>
    <n v="1171.7139999999999"/>
    <n v="5874.4319999999998"/>
    <n v="7046.1459999999997"/>
    <n v="0"/>
    <n v="720"/>
    <n v="0"/>
    <m/>
    <m/>
    <x v="0"/>
    <s v="EGEJUN18281911Grupo 2HI"/>
    <s v="Empresa de Generaci¢n El‚ctrica Jun¡n S.A.C."/>
    <x v="62"/>
    <x v="62"/>
    <s v="C.H. Runatullo III"/>
    <x v="244"/>
    <x v="4"/>
    <x v="4"/>
    <x v="171"/>
    <x v="1"/>
    <s v="Instalado"/>
    <s v="Operativo"/>
    <s v="Generadora"/>
    <x v="0"/>
    <x v="1"/>
    <x v="1"/>
    <x v="0"/>
    <s v="Privado"/>
    <s v="JUNIN"/>
    <s v="JUNIN"/>
    <s v="CONCEPCION"/>
    <s v="MARISCAL CASTILLA"/>
    <n v="0"/>
    <x v="7"/>
    <n v="0"/>
    <x v="1"/>
    <s v="SEGUNDA"/>
    <x v="0"/>
    <x v="0"/>
    <n v="7046.1459999999997"/>
    <n v="7.0461459999999994"/>
    <m/>
    <n v="0.83191666666666675"/>
    <n v="0.83191666666666675"/>
    <n v="7.6479999999999997"/>
    <n v="0"/>
    <n v="33"/>
    <s v="BASE DE DATOS"/>
    <m/>
  </r>
  <r>
    <s v="20"/>
    <x v="4"/>
    <s v="EGEJUN"/>
    <s v="18162108"/>
    <s v="18162108"/>
    <x v="4"/>
    <s v="Grupo 1"/>
    <s v="S"/>
    <n v="3.3180000000000001"/>
    <n v="3.3180000000000001"/>
    <n v="182.70400000000001"/>
    <n v="914.38900000000001"/>
    <n v="1097.0930000000001"/>
    <n v="0"/>
    <n v="744"/>
    <n v="0"/>
    <m/>
    <m/>
    <x v="0"/>
    <s v="EGEJUN18162108Grupo 1HI"/>
    <s v="Empresa de Generaci¢n El‚ctrica Jun¡n S.A.C."/>
    <x v="62"/>
    <x v="62"/>
    <s v="C.H. Santa Cruz I"/>
    <x v="239"/>
    <x v="4"/>
    <x v="4"/>
    <x v="44"/>
    <x v="1"/>
    <s v="Instalado"/>
    <s v="Operativo"/>
    <s v="Generadora"/>
    <x v="0"/>
    <x v="1"/>
    <x v="1"/>
    <x v="0"/>
    <s v="Privado"/>
    <s v="ANCASH"/>
    <s v="ANCASH"/>
    <s v="HUAYLAS"/>
    <s v="SANTA CRUZ"/>
    <n v="0"/>
    <x v="7"/>
    <n v="0"/>
    <x v="1"/>
    <s v="PRIMERA"/>
    <x v="0"/>
    <x v="0"/>
    <n v="1097.0930000000001"/>
    <n v="1.0970930000000001"/>
    <m/>
    <n v="0.27650000000000002"/>
    <n v="0.27650000000000002"/>
    <n v="7.6479999999999997"/>
    <n v="0"/>
    <n v="33"/>
    <s v="BASE DE DATOS"/>
    <m/>
  </r>
  <r>
    <s v="20"/>
    <x v="4"/>
    <s v="EGEJUN"/>
    <s v="18162108"/>
    <s v="18162108"/>
    <x v="4"/>
    <s v="Grupo 2"/>
    <s v="S"/>
    <n v="3.3180000000000001"/>
    <n v="3.3180000000000001"/>
    <n v="182.70400000000001"/>
    <n v="914.38900000000001"/>
    <n v="1097.0930000000001"/>
    <n v="0"/>
    <n v="744"/>
    <n v="0"/>
    <m/>
    <m/>
    <x v="0"/>
    <s v="EGEJUN18162108Grupo 2HI"/>
    <s v="Empresa de Generaci¢n El‚ctrica Jun¡n S.A.C."/>
    <x v="62"/>
    <x v="62"/>
    <s v="C.H. Santa Cruz I"/>
    <x v="239"/>
    <x v="4"/>
    <x v="4"/>
    <x v="171"/>
    <x v="1"/>
    <s v="Instalado"/>
    <s v="Operativo"/>
    <s v="Generadora"/>
    <x v="0"/>
    <x v="1"/>
    <x v="1"/>
    <x v="0"/>
    <s v="Privado"/>
    <s v="ANCASH"/>
    <s v="ANCASH"/>
    <s v="HUAYLAS"/>
    <s v="SANTA CRUZ"/>
    <n v="0"/>
    <x v="7"/>
    <n v="0"/>
    <x v="1"/>
    <s v="PRIMERA"/>
    <x v="0"/>
    <x v="0"/>
    <n v="1097.0930000000001"/>
    <n v="1.0970930000000001"/>
    <m/>
    <n v="0.27650000000000002"/>
    <n v="0.27650000000000002"/>
    <n v="7.6479999999999997"/>
    <n v="0"/>
    <n v="33"/>
    <s v="BASE DE DATOS"/>
    <m/>
  </r>
  <r>
    <s v="20"/>
    <x v="4"/>
    <s v="EGEJUN"/>
    <s v="18167608"/>
    <s v="18167608"/>
    <x v="4"/>
    <s v="Grupo 1"/>
    <s v="S"/>
    <n v="3.2509999999999999"/>
    <n v="3.2509999999999999"/>
    <n v="210.66"/>
    <n v="1047.011"/>
    <n v="1257.671"/>
    <n v="0"/>
    <n v="744"/>
    <n v="0"/>
    <m/>
    <m/>
    <x v="0"/>
    <s v="EGEJUN18167608Grupo 1HI"/>
    <s v="Empresa de Generaci¢n El‚ctrica Jun¡n S.A.C."/>
    <x v="62"/>
    <x v="62"/>
    <s v="C.H. Santa Cruz II"/>
    <x v="240"/>
    <x v="4"/>
    <x v="4"/>
    <x v="44"/>
    <x v="1"/>
    <s v="Instalado"/>
    <s v="Operativo"/>
    <s v="Generadora"/>
    <x v="0"/>
    <x v="1"/>
    <x v="1"/>
    <x v="0"/>
    <s v="Privado"/>
    <s v="ANCASH"/>
    <s v="ANCASH"/>
    <s v="HUAYLAS"/>
    <s v="SANTA CRUZ"/>
    <n v="0"/>
    <x v="7"/>
    <n v="0"/>
    <x v="1"/>
    <s v="PRIMERA"/>
    <x v="0"/>
    <x v="0"/>
    <n v="1257.671"/>
    <n v="1.257671"/>
    <m/>
    <n v="0.27091666666666664"/>
    <n v="0.27091666666666664"/>
    <n v="7.6479999999999997"/>
    <n v="0"/>
    <n v="33"/>
    <s v="BASE DE DATOS"/>
    <m/>
  </r>
  <r>
    <s v="20"/>
    <x v="4"/>
    <s v="EGEJUN"/>
    <s v="18167608"/>
    <s v="18167608"/>
    <x v="4"/>
    <s v="Grupo 2"/>
    <s v="S"/>
    <n v="3.2509999999999999"/>
    <n v="3.2509999999999999"/>
    <n v="210.66"/>
    <n v="1047.011"/>
    <n v="1257.671"/>
    <n v="0"/>
    <n v="744"/>
    <n v="0"/>
    <m/>
    <m/>
    <x v="0"/>
    <s v="EGEJUN18167608Grupo 2HI"/>
    <s v="Empresa de Generaci¢n El‚ctrica Jun¡n S.A.C."/>
    <x v="62"/>
    <x v="62"/>
    <s v="C.H. Santa Cruz II"/>
    <x v="240"/>
    <x v="4"/>
    <x v="4"/>
    <x v="171"/>
    <x v="1"/>
    <s v="Instalado"/>
    <s v="Operativo"/>
    <s v="Generadora"/>
    <x v="0"/>
    <x v="1"/>
    <x v="1"/>
    <x v="0"/>
    <s v="Privado"/>
    <s v="ANCASH"/>
    <s v="ANCASH"/>
    <s v="HUAYLAS"/>
    <s v="SANTA CRUZ"/>
    <n v="0"/>
    <x v="7"/>
    <n v="0"/>
    <x v="1"/>
    <s v="PRIMERA"/>
    <x v="0"/>
    <x v="0"/>
    <n v="1257.671"/>
    <n v="1.257671"/>
    <m/>
    <n v="0.27091666666666664"/>
    <n v="0.27091666666666664"/>
    <n v="7.6479999999999997"/>
    <n v="0"/>
    <n v="33"/>
    <s v="BASE DE DATOS"/>
    <m/>
  </r>
  <r>
    <s v="20"/>
    <x v="4"/>
    <s v="EGEJUN"/>
    <s v="28072011"/>
    <s v="28072011"/>
    <x v="4"/>
    <s v="Grupo 1"/>
    <s v="S"/>
    <n v="4.9249999999999998"/>
    <n v="4.9249999999999998"/>
    <n v="438.959"/>
    <n v="2199.44"/>
    <n v="2638.3989999999999"/>
    <n v="0"/>
    <n v="744"/>
    <n v="0"/>
    <m/>
    <m/>
    <x v="0"/>
    <s v="EGEJUN28072011Grupo 1HI"/>
    <s v="Empresa de Generaci¢n El‚ctrica Jun¡n S.A.C."/>
    <x v="62"/>
    <x v="62"/>
    <s v="C.H. Huasahuasi I"/>
    <x v="241"/>
    <x v="4"/>
    <x v="4"/>
    <x v="44"/>
    <x v="1"/>
    <s v="Instalado"/>
    <s v="Operativo"/>
    <s v="Generadora"/>
    <x v="0"/>
    <x v="1"/>
    <x v="1"/>
    <x v="0"/>
    <s v="Privado"/>
    <s v="JUNIN"/>
    <s v="JUNIN"/>
    <s v="TARMA"/>
    <s v="HUASAHUASI"/>
    <n v="0"/>
    <x v="7"/>
    <n v="0"/>
    <x v="1"/>
    <s v="PRIMERA"/>
    <x v="0"/>
    <x v="0"/>
    <n v="2638.3989999999999"/>
    <n v="2.6383989999999997"/>
    <m/>
    <n v="0.41041666666666665"/>
    <n v="0.41041666666666665"/>
    <n v="7.6479999999999997"/>
    <n v="0"/>
    <n v="33"/>
    <s v="BASE DE DATOS"/>
    <m/>
  </r>
  <r>
    <s v="20"/>
    <x v="4"/>
    <s v="EGEJUN"/>
    <s v="28072011"/>
    <s v="28072011"/>
    <x v="4"/>
    <s v="Grupo 2"/>
    <s v="S"/>
    <n v="4.9249999999999998"/>
    <n v="4.9249999999999998"/>
    <n v="438.959"/>
    <n v="2199.44"/>
    <n v="2638.3989999999999"/>
    <n v="0"/>
    <n v="744"/>
    <n v="0"/>
    <m/>
    <m/>
    <x v="0"/>
    <s v="EGEJUN28072011Grupo 2HI"/>
    <s v="Empresa de Generaci¢n El‚ctrica Jun¡n S.A.C."/>
    <x v="62"/>
    <x v="62"/>
    <s v="C.H. Huasahuasi I"/>
    <x v="241"/>
    <x v="4"/>
    <x v="4"/>
    <x v="171"/>
    <x v="1"/>
    <s v="Instalado"/>
    <s v="Operativo"/>
    <s v="Generadora"/>
    <x v="0"/>
    <x v="1"/>
    <x v="1"/>
    <x v="0"/>
    <s v="Privado"/>
    <s v="JUNIN"/>
    <s v="JUNIN"/>
    <s v="TARMA"/>
    <s v="HUASAHUASI"/>
    <n v="0"/>
    <x v="7"/>
    <n v="0"/>
    <x v="1"/>
    <s v="PRIMERA"/>
    <x v="0"/>
    <x v="0"/>
    <n v="2638.3989999999999"/>
    <n v="2.6383989999999997"/>
    <m/>
    <n v="0.41041666666666665"/>
    <n v="0.41041666666666665"/>
    <n v="7.6479999999999997"/>
    <n v="0"/>
    <n v="33"/>
    <s v="BASE DE DATOS"/>
    <m/>
  </r>
  <r>
    <s v="20"/>
    <x v="4"/>
    <s v="EGEJUN"/>
    <s v="00862010"/>
    <s v="00862010"/>
    <x v="4"/>
    <s v="Grupo 1"/>
    <s v="S"/>
    <n v="5.1109999999999998"/>
    <n v="5.1109999999999998"/>
    <n v="452.70400000000001"/>
    <n v="2267.3319999999999"/>
    <n v="2720.0360000000001"/>
    <n v="0"/>
    <n v="744"/>
    <n v="0"/>
    <m/>
    <m/>
    <x v="0"/>
    <s v="EGEJUN00862010Grupo 1HI"/>
    <s v="Empresa de Generaci¢n El‚ctrica Jun¡n S.A.C."/>
    <x v="62"/>
    <x v="62"/>
    <s v="C.H. Huasahuasi II"/>
    <x v="242"/>
    <x v="4"/>
    <x v="4"/>
    <x v="44"/>
    <x v="1"/>
    <s v="Instalado"/>
    <s v="Operativo"/>
    <s v="Generadora"/>
    <x v="0"/>
    <x v="1"/>
    <x v="1"/>
    <x v="0"/>
    <s v="Privado"/>
    <s v="JUNIN"/>
    <s v="JUNIN"/>
    <s v="TARMA"/>
    <s v="HUASAHUASI"/>
    <n v="0"/>
    <x v="7"/>
    <n v="0"/>
    <x v="1"/>
    <s v="PRIMERA"/>
    <x v="0"/>
    <x v="0"/>
    <n v="2720.0360000000001"/>
    <n v="2.7200359999999999"/>
    <m/>
    <n v="0.42591666666666667"/>
    <n v="0.42591666666666667"/>
    <n v="7.6479999999999997"/>
    <n v="0"/>
    <n v="33"/>
    <s v="BASE DE DATOS"/>
    <m/>
  </r>
  <r>
    <s v="20"/>
    <x v="4"/>
    <s v="EGEJUN"/>
    <s v="00862010"/>
    <s v="00862010"/>
    <x v="4"/>
    <s v="Grupo 2"/>
    <s v="S"/>
    <n v="5.1109999999999998"/>
    <n v="5.1109999999999998"/>
    <n v="452.70400000000001"/>
    <n v="2267.3319999999999"/>
    <n v="2720.0360000000001"/>
    <n v="0"/>
    <n v="744"/>
    <n v="0"/>
    <m/>
    <m/>
    <x v="0"/>
    <s v="EGEJUN00862010Grupo 2HI"/>
    <s v="Empresa de Generaci¢n El‚ctrica Jun¡n S.A.C."/>
    <x v="62"/>
    <x v="62"/>
    <s v="C.H. Huasahuasi II"/>
    <x v="242"/>
    <x v="4"/>
    <x v="4"/>
    <x v="171"/>
    <x v="1"/>
    <s v="Instalado"/>
    <s v="Operativo"/>
    <s v="Generadora"/>
    <x v="0"/>
    <x v="1"/>
    <x v="1"/>
    <x v="0"/>
    <s v="Privado"/>
    <s v="JUNIN"/>
    <s v="JUNIN"/>
    <s v="TARMA"/>
    <s v="HUASAHUASI"/>
    <n v="0"/>
    <x v="7"/>
    <n v="0"/>
    <x v="1"/>
    <s v="PRIMERA"/>
    <x v="0"/>
    <x v="0"/>
    <n v="2720.0360000000001"/>
    <n v="2.7200359999999999"/>
    <m/>
    <n v="0.42591666666666667"/>
    <n v="0.42591666666666667"/>
    <n v="7.6479999999999997"/>
    <n v="0"/>
    <n v="33"/>
    <s v="BASE DE DATOS"/>
    <m/>
  </r>
  <r>
    <s v="20"/>
    <x v="4"/>
    <s v="EGEJUN"/>
    <s v="18282011"/>
    <s v="18282011"/>
    <x v="4"/>
    <s v="Grupo 1"/>
    <s v="S"/>
    <n v="9.984"/>
    <n v="9.984"/>
    <n v="593.95399999999995"/>
    <n v="3039.6819999999998"/>
    <n v="3633.636"/>
    <n v="0"/>
    <n v="744"/>
    <n v="0"/>
    <m/>
    <m/>
    <x v="0"/>
    <s v="EGEJUN18282011Grupo 1HI"/>
    <s v="Empresa de Generaci¢n El‚ctrica Jun¡n S.A.C."/>
    <x v="62"/>
    <x v="62"/>
    <s v="C.H. Runatullo II"/>
    <x v="243"/>
    <x v="4"/>
    <x v="4"/>
    <x v="44"/>
    <x v="1"/>
    <s v="Instalado"/>
    <s v="Operativo"/>
    <s v="Generadora"/>
    <x v="0"/>
    <x v="1"/>
    <x v="1"/>
    <x v="0"/>
    <s v="Privado"/>
    <s v="JUNIN"/>
    <s v="JUNIN"/>
    <s v="CONCEPCION"/>
    <s v="MARISCAL CASTILLA"/>
    <n v="0"/>
    <x v="7"/>
    <n v="0"/>
    <x v="1"/>
    <s v="TERCERA"/>
    <x v="0"/>
    <x v="0"/>
    <n v="3633.636"/>
    <n v="3.6336360000000001"/>
    <m/>
    <n v="0.83199999999999996"/>
    <n v="0.83199999999999996"/>
    <n v="7.6479999999999997"/>
    <n v="-4.5474735088646412E-13"/>
    <n v="33"/>
    <s v="BASE DE DATOS"/>
    <m/>
  </r>
  <r>
    <s v="20"/>
    <x v="4"/>
    <s v="EGEJUN"/>
    <s v="18282011"/>
    <s v="18282011"/>
    <x v="4"/>
    <s v="Grupo 2"/>
    <s v="S"/>
    <n v="9.984"/>
    <n v="9.984"/>
    <n v="593.95399999999995"/>
    <n v="3039.6819999999998"/>
    <n v="3633.636"/>
    <n v="0"/>
    <n v="744"/>
    <n v="0"/>
    <m/>
    <m/>
    <x v="0"/>
    <s v="EGEJUN18282011Grupo 2HI"/>
    <s v="Empresa de Generaci¢n El‚ctrica Jun¡n S.A.C."/>
    <x v="62"/>
    <x v="62"/>
    <s v="C.H. Runatullo II"/>
    <x v="243"/>
    <x v="4"/>
    <x v="4"/>
    <x v="171"/>
    <x v="1"/>
    <s v="Instalado"/>
    <s v="Operativo"/>
    <s v="Generadora"/>
    <x v="0"/>
    <x v="1"/>
    <x v="1"/>
    <x v="0"/>
    <s v="Privado"/>
    <s v="JUNIN"/>
    <s v="JUNIN"/>
    <s v="CONCEPCION"/>
    <s v="MARISCAL CASTILLA"/>
    <n v="0"/>
    <x v="7"/>
    <n v="0"/>
    <x v="1"/>
    <s v="TERCERA"/>
    <x v="0"/>
    <x v="0"/>
    <n v="3633.636"/>
    <n v="3.6336360000000001"/>
    <m/>
    <n v="0.83199999999999996"/>
    <n v="0.83199999999999996"/>
    <n v="7.6479999999999997"/>
    <n v="-4.5474735088646412E-13"/>
    <n v="33"/>
    <s v="BASE DE DATOS"/>
    <m/>
  </r>
  <r>
    <s v="20"/>
    <x v="4"/>
    <s v="EGEJUN"/>
    <s v="18281911"/>
    <s v="18281911"/>
    <x v="4"/>
    <s v="Grupo 1"/>
    <s v="S"/>
    <n v="9.9830000000000005"/>
    <n v="9.9830000000000005"/>
    <n v="889.54"/>
    <n v="4326.3209999999999"/>
    <n v="5215.8609999999999"/>
    <n v="0"/>
    <n v="744"/>
    <n v="0"/>
    <m/>
    <m/>
    <x v="0"/>
    <s v="EGEJUN18281911Grupo 1HI"/>
    <s v="Empresa de Generaci¢n El‚ctrica Jun¡n S.A.C."/>
    <x v="62"/>
    <x v="62"/>
    <s v="C.H. Runatullo III"/>
    <x v="244"/>
    <x v="4"/>
    <x v="4"/>
    <x v="44"/>
    <x v="1"/>
    <s v="Instalado"/>
    <s v="Operativo"/>
    <s v="Generadora"/>
    <x v="0"/>
    <x v="1"/>
    <x v="1"/>
    <x v="0"/>
    <s v="Privado"/>
    <s v="JUNIN"/>
    <s v="JUNIN"/>
    <s v="CONCEPCION"/>
    <s v="MARISCAL CASTILLA"/>
    <n v="0"/>
    <x v="7"/>
    <n v="0"/>
    <x v="1"/>
    <s v="SEGUNDA"/>
    <x v="0"/>
    <x v="0"/>
    <n v="5215.8609999999999"/>
    <n v="5.2158610000000003"/>
    <m/>
    <n v="0.83191666666666675"/>
    <n v="0.83191666666666675"/>
    <n v="7.6479999999999997"/>
    <n v="0"/>
    <n v="33"/>
    <s v="BASE DE DATOS"/>
    <m/>
  </r>
  <r>
    <s v="20"/>
    <x v="4"/>
    <s v="EGEJUN"/>
    <s v="18281911"/>
    <s v="18281911"/>
    <x v="4"/>
    <s v="Grupo 2"/>
    <s v="S"/>
    <n v="9.9830000000000005"/>
    <n v="9.9830000000000005"/>
    <n v="889.54"/>
    <n v="4326.3209999999999"/>
    <n v="5215.8609999999999"/>
    <n v="0"/>
    <n v="744"/>
    <n v="0"/>
    <m/>
    <m/>
    <x v="0"/>
    <s v="EGEJUN18281911Grupo 2HI"/>
    <s v="Empresa de Generaci¢n El‚ctrica Jun¡n S.A.C."/>
    <x v="62"/>
    <x v="62"/>
    <s v="C.H. Runatullo III"/>
    <x v="244"/>
    <x v="4"/>
    <x v="4"/>
    <x v="171"/>
    <x v="1"/>
    <s v="Instalado"/>
    <s v="Operativo"/>
    <s v="Generadora"/>
    <x v="0"/>
    <x v="1"/>
    <x v="1"/>
    <x v="0"/>
    <s v="Privado"/>
    <s v="JUNIN"/>
    <s v="JUNIN"/>
    <s v="CONCEPCION"/>
    <s v="MARISCAL CASTILLA"/>
    <n v="0"/>
    <x v="7"/>
    <n v="0"/>
    <x v="1"/>
    <s v="SEGUNDA"/>
    <x v="0"/>
    <x v="0"/>
    <n v="5215.8609999999999"/>
    <n v="5.2158610000000003"/>
    <m/>
    <n v="0.83191666666666675"/>
    <n v="0.83191666666666675"/>
    <n v="7.6479999999999997"/>
    <n v="0"/>
    <n v="33"/>
    <s v="BASE DE DATOS"/>
    <m/>
  </r>
  <r>
    <s v="20"/>
    <x v="5"/>
    <s v="EGEJUN"/>
    <s v="18162108"/>
    <s v="18162108"/>
    <x v="4"/>
    <s v="Grupo 1"/>
    <s v="S"/>
    <n v="3.3180000000000001"/>
    <n v="3.3180000000000001"/>
    <n v="139.328"/>
    <n v="669.971"/>
    <n v="809.29899999999998"/>
    <n v="0"/>
    <n v="720"/>
    <n v="0"/>
    <m/>
    <m/>
    <x v="0"/>
    <s v="EGEJUN18162108Grupo 1HI"/>
    <s v="Empresa de Generaci¢n El‚ctrica Jun¡n S.A.C."/>
    <x v="62"/>
    <x v="62"/>
    <s v="C.H. Santa Cruz I"/>
    <x v="239"/>
    <x v="4"/>
    <x v="4"/>
    <x v="44"/>
    <x v="1"/>
    <s v="Instalado"/>
    <s v="Operativo"/>
    <s v="Generadora"/>
    <x v="0"/>
    <x v="1"/>
    <x v="1"/>
    <x v="0"/>
    <s v="Privado"/>
    <s v="ANCASH"/>
    <s v="ANCASH"/>
    <s v="HUAYLAS"/>
    <s v="SANTA CRUZ"/>
    <n v="0"/>
    <x v="7"/>
    <n v="0"/>
    <x v="1"/>
    <s v="PRIMERA"/>
    <x v="0"/>
    <x v="0"/>
    <n v="809.29899999999998"/>
    <n v="0.80929899999999999"/>
    <m/>
    <n v="0.27650000000000002"/>
    <n v="0.27650000000000002"/>
    <n v="7.6479999999999997"/>
    <n v="0"/>
    <n v="33"/>
    <s v="BASE DE DATOS"/>
    <m/>
  </r>
  <r>
    <s v="20"/>
    <x v="5"/>
    <s v="EGEJUN"/>
    <s v="18162108"/>
    <s v="18162108"/>
    <x v="4"/>
    <s v="Grupo 2"/>
    <s v="S"/>
    <n v="3.3180000000000001"/>
    <n v="3.3180000000000001"/>
    <n v="139.328"/>
    <n v="669.971"/>
    <n v="809.29899999999998"/>
    <n v="0"/>
    <n v="720"/>
    <n v="0"/>
    <m/>
    <m/>
    <x v="0"/>
    <s v="EGEJUN18162108Grupo 2HI"/>
    <s v="Empresa de Generaci¢n El‚ctrica Jun¡n S.A.C."/>
    <x v="62"/>
    <x v="62"/>
    <s v="C.H. Santa Cruz I"/>
    <x v="239"/>
    <x v="4"/>
    <x v="4"/>
    <x v="171"/>
    <x v="1"/>
    <s v="Instalado"/>
    <s v="Operativo"/>
    <s v="Generadora"/>
    <x v="0"/>
    <x v="1"/>
    <x v="1"/>
    <x v="0"/>
    <s v="Privado"/>
    <s v="ANCASH"/>
    <s v="ANCASH"/>
    <s v="HUAYLAS"/>
    <s v="SANTA CRUZ"/>
    <n v="0"/>
    <x v="7"/>
    <n v="0"/>
    <x v="1"/>
    <s v="PRIMERA"/>
    <x v="0"/>
    <x v="0"/>
    <n v="809.29899999999998"/>
    <n v="0.80929899999999999"/>
    <m/>
    <n v="0.27650000000000002"/>
    <n v="0.27650000000000002"/>
    <n v="7.6479999999999997"/>
    <n v="0"/>
    <n v="33"/>
    <s v="BASE DE DATOS"/>
    <m/>
  </r>
  <r>
    <s v="20"/>
    <x v="5"/>
    <s v="EGEJUN"/>
    <s v="18167608"/>
    <s v="18167608"/>
    <x v="4"/>
    <s v="Grupo 1"/>
    <s v="S"/>
    <n v="3.2509999999999999"/>
    <n v="3.2509999999999999"/>
    <n v="167.38399999999999"/>
    <n v="793.33100000000002"/>
    <n v="960.71500000000003"/>
    <n v="0"/>
    <n v="720"/>
    <n v="0"/>
    <m/>
    <m/>
    <x v="0"/>
    <s v="EGEJUN18167608Grupo 1HI"/>
    <s v="Empresa de Generaci¢n El‚ctrica Jun¡n S.A.C."/>
    <x v="62"/>
    <x v="62"/>
    <s v="C.H. Santa Cruz II"/>
    <x v="240"/>
    <x v="4"/>
    <x v="4"/>
    <x v="44"/>
    <x v="1"/>
    <s v="Instalado"/>
    <s v="Operativo"/>
    <s v="Generadora"/>
    <x v="0"/>
    <x v="1"/>
    <x v="1"/>
    <x v="0"/>
    <s v="Privado"/>
    <s v="ANCASH"/>
    <s v="ANCASH"/>
    <s v="HUAYLAS"/>
    <s v="SANTA CRUZ"/>
    <n v="0"/>
    <x v="7"/>
    <n v="0"/>
    <x v="1"/>
    <s v="PRIMERA"/>
    <x v="0"/>
    <x v="0"/>
    <n v="960.71500000000003"/>
    <n v="0.96071499999999999"/>
    <m/>
    <n v="0.27091666666666664"/>
    <n v="0.27091666666666664"/>
    <n v="7.6479999999999997"/>
    <n v="0"/>
    <n v="33"/>
    <s v="BASE DE DATOS"/>
    <m/>
  </r>
  <r>
    <s v="20"/>
    <x v="5"/>
    <s v="EGEJUN"/>
    <s v="18167608"/>
    <s v="18167608"/>
    <x v="4"/>
    <s v="Grupo 2"/>
    <s v="S"/>
    <n v="3.2509999999999999"/>
    <n v="3.2509999999999999"/>
    <n v="167.38399999999999"/>
    <n v="793.33100000000002"/>
    <n v="960.71500000000003"/>
    <n v="0"/>
    <n v="720"/>
    <n v="0"/>
    <m/>
    <m/>
    <x v="0"/>
    <s v="EGEJUN18167608Grupo 2HI"/>
    <s v="Empresa de Generaci¢n El‚ctrica Jun¡n S.A.C."/>
    <x v="62"/>
    <x v="62"/>
    <s v="C.H. Santa Cruz II"/>
    <x v="240"/>
    <x v="4"/>
    <x v="4"/>
    <x v="171"/>
    <x v="1"/>
    <s v="Instalado"/>
    <s v="Operativo"/>
    <s v="Generadora"/>
    <x v="0"/>
    <x v="1"/>
    <x v="1"/>
    <x v="0"/>
    <s v="Privado"/>
    <s v="ANCASH"/>
    <s v="ANCASH"/>
    <s v="HUAYLAS"/>
    <s v="SANTA CRUZ"/>
    <n v="0"/>
    <x v="7"/>
    <n v="0"/>
    <x v="1"/>
    <s v="PRIMERA"/>
    <x v="0"/>
    <x v="0"/>
    <n v="960.71500000000003"/>
    <n v="0.96071499999999999"/>
    <m/>
    <n v="0.27091666666666664"/>
    <n v="0.27091666666666664"/>
    <n v="7.6479999999999997"/>
    <n v="0"/>
    <n v="33"/>
    <s v="BASE DE DATOS"/>
    <m/>
  </r>
  <r>
    <s v="20"/>
    <x v="5"/>
    <s v="EGEJUN"/>
    <s v="28072011"/>
    <s v="28072011"/>
    <x v="4"/>
    <s v="Grupo 1"/>
    <s v="S"/>
    <n v="4.9249999999999998"/>
    <n v="4.9249999999999998"/>
    <n v="221.149"/>
    <n v="1068.546"/>
    <n v="1289.6949999999999"/>
    <n v="0"/>
    <n v="720"/>
    <n v="0"/>
    <m/>
    <m/>
    <x v="0"/>
    <s v="EGEJUN28072011Grupo 1HI"/>
    <s v="Empresa de Generaci¢n El‚ctrica Jun¡n S.A.C."/>
    <x v="62"/>
    <x v="62"/>
    <s v="C.H. Huasahuasi I"/>
    <x v="241"/>
    <x v="4"/>
    <x v="4"/>
    <x v="44"/>
    <x v="1"/>
    <s v="Instalado"/>
    <s v="Operativo"/>
    <s v="Generadora"/>
    <x v="0"/>
    <x v="1"/>
    <x v="1"/>
    <x v="0"/>
    <s v="Privado"/>
    <s v="JUNIN"/>
    <s v="JUNIN"/>
    <s v="TARMA"/>
    <s v="HUASAHUASI"/>
    <n v="0"/>
    <x v="7"/>
    <n v="0"/>
    <x v="1"/>
    <s v="PRIMERA"/>
    <x v="0"/>
    <x v="0"/>
    <n v="1289.6949999999999"/>
    <n v="1.289695"/>
    <m/>
    <n v="0.41041666666666665"/>
    <n v="0.41041666666666665"/>
    <n v="7.6479999999999997"/>
    <n v="2.2737367544323206E-13"/>
    <n v="33"/>
    <s v="BASE DE DATOS"/>
    <m/>
  </r>
  <r>
    <s v="20"/>
    <x v="5"/>
    <s v="EGEJUN"/>
    <s v="28072011"/>
    <s v="28072011"/>
    <x v="4"/>
    <s v="Grupo 2"/>
    <s v="S"/>
    <n v="4.9249999999999998"/>
    <n v="4.9249999999999998"/>
    <n v="221.149"/>
    <n v="1068.546"/>
    <n v="1289.6949999999999"/>
    <n v="0"/>
    <n v="720"/>
    <n v="0"/>
    <m/>
    <m/>
    <x v="0"/>
    <s v="EGEJUN28072011Grupo 2HI"/>
    <s v="Empresa de Generaci¢n El‚ctrica Jun¡n S.A.C."/>
    <x v="62"/>
    <x v="62"/>
    <s v="C.H. Huasahuasi I"/>
    <x v="241"/>
    <x v="4"/>
    <x v="4"/>
    <x v="171"/>
    <x v="1"/>
    <s v="Instalado"/>
    <s v="Operativo"/>
    <s v="Generadora"/>
    <x v="0"/>
    <x v="1"/>
    <x v="1"/>
    <x v="0"/>
    <s v="Privado"/>
    <s v="JUNIN"/>
    <s v="JUNIN"/>
    <s v="TARMA"/>
    <s v="HUASAHUASI"/>
    <n v="0"/>
    <x v="7"/>
    <n v="0"/>
    <x v="1"/>
    <s v="PRIMERA"/>
    <x v="0"/>
    <x v="0"/>
    <n v="1289.6949999999999"/>
    <n v="1.289695"/>
    <m/>
    <n v="0.41041666666666665"/>
    <n v="0.41041666666666665"/>
    <n v="7.6479999999999997"/>
    <n v="2.2737367544323206E-13"/>
    <n v="33"/>
    <s v="BASE DE DATOS"/>
    <m/>
  </r>
  <r>
    <s v="20"/>
    <x v="5"/>
    <s v="EGEJUN"/>
    <s v="00862010"/>
    <s v="00862010"/>
    <x v="4"/>
    <s v="Grupo 1"/>
    <s v="S"/>
    <n v="5.1109999999999998"/>
    <n v="5.1109999999999998"/>
    <n v="227.92"/>
    <n v="1107.0150000000001"/>
    <n v="1334.9349999999999"/>
    <n v="0"/>
    <n v="720"/>
    <n v="0"/>
    <m/>
    <m/>
    <x v="0"/>
    <s v="EGEJUN00862010Grupo 1HI"/>
    <s v="Empresa de Generaci¢n El‚ctrica Jun¡n S.A.C."/>
    <x v="62"/>
    <x v="62"/>
    <s v="C.H. Huasahuasi II"/>
    <x v="242"/>
    <x v="4"/>
    <x v="4"/>
    <x v="44"/>
    <x v="1"/>
    <s v="Instalado"/>
    <s v="Operativo"/>
    <s v="Generadora"/>
    <x v="0"/>
    <x v="1"/>
    <x v="1"/>
    <x v="0"/>
    <s v="Privado"/>
    <s v="JUNIN"/>
    <s v="JUNIN"/>
    <s v="TARMA"/>
    <s v="HUASAHUASI"/>
    <n v="0"/>
    <x v="7"/>
    <n v="0"/>
    <x v="1"/>
    <s v="PRIMERA"/>
    <x v="0"/>
    <x v="0"/>
    <n v="1334.9349999999999"/>
    <n v="1.334935"/>
    <m/>
    <n v="0.42591666666666667"/>
    <n v="0.42591666666666667"/>
    <n v="7.6479999999999997"/>
    <n v="2.2737367544323206E-13"/>
    <n v="33"/>
    <s v="BASE DE DATOS"/>
    <m/>
  </r>
  <r>
    <s v="20"/>
    <x v="5"/>
    <s v="EGEJUN"/>
    <s v="00862010"/>
    <s v="00862010"/>
    <x v="4"/>
    <s v="Grupo 2"/>
    <s v="S"/>
    <n v="5.1109999999999998"/>
    <n v="5.1109999999999998"/>
    <n v="227.92"/>
    <n v="1107.0150000000001"/>
    <n v="1334.9349999999999"/>
    <n v="0"/>
    <n v="720"/>
    <n v="0"/>
    <m/>
    <m/>
    <x v="0"/>
    <s v="EGEJUN00862010Grupo 2HI"/>
    <s v="Empresa de Generaci¢n El‚ctrica Jun¡n S.A.C."/>
    <x v="62"/>
    <x v="62"/>
    <s v="C.H. Huasahuasi II"/>
    <x v="242"/>
    <x v="4"/>
    <x v="4"/>
    <x v="171"/>
    <x v="1"/>
    <s v="Instalado"/>
    <s v="Operativo"/>
    <s v="Generadora"/>
    <x v="0"/>
    <x v="1"/>
    <x v="1"/>
    <x v="0"/>
    <s v="Privado"/>
    <s v="JUNIN"/>
    <s v="JUNIN"/>
    <s v="TARMA"/>
    <s v="HUASAHUASI"/>
    <n v="0"/>
    <x v="7"/>
    <n v="0"/>
    <x v="1"/>
    <s v="PRIMERA"/>
    <x v="0"/>
    <x v="0"/>
    <n v="1334.9349999999999"/>
    <n v="1.334935"/>
    <m/>
    <n v="0.42591666666666667"/>
    <n v="0.42591666666666667"/>
    <n v="7.6479999999999997"/>
    <n v="2.2737367544323206E-13"/>
    <n v="33"/>
    <s v="BASE DE DATOS"/>
    <m/>
  </r>
  <r>
    <s v="20"/>
    <x v="5"/>
    <s v="EGEJUN"/>
    <s v="18282011"/>
    <s v="18282011"/>
    <x v="4"/>
    <s v="Grupo 1"/>
    <s v="S"/>
    <n v="9.984"/>
    <n v="9.984"/>
    <n v="338.4"/>
    <n v="1638.3979999999999"/>
    <n v="1976.798"/>
    <n v="0"/>
    <n v="720"/>
    <n v="0"/>
    <m/>
    <m/>
    <x v="0"/>
    <s v="EGEJUN18282011Grupo 1HI"/>
    <s v="Empresa de Generaci¢n El‚ctrica Jun¡n S.A.C."/>
    <x v="62"/>
    <x v="62"/>
    <s v="C.H. Runatullo II"/>
    <x v="243"/>
    <x v="4"/>
    <x v="4"/>
    <x v="44"/>
    <x v="1"/>
    <s v="Instalado"/>
    <s v="Operativo"/>
    <s v="Generadora"/>
    <x v="0"/>
    <x v="1"/>
    <x v="1"/>
    <x v="0"/>
    <s v="Privado"/>
    <s v="JUNIN"/>
    <s v="JUNIN"/>
    <s v="CONCEPCION"/>
    <s v="MARISCAL CASTILLA"/>
    <n v="0"/>
    <x v="7"/>
    <n v="0"/>
    <x v="1"/>
    <s v="TERCERA"/>
    <x v="0"/>
    <x v="0"/>
    <n v="1976.798"/>
    <n v="1.9767980000000001"/>
    <m/>
    <n v="0.83199999999999996"/>
    <n v="0.83199999999999996"/>
    <n v="7.6479999999999997"/>
    <n v="-2.2737367544323206E-13"/>
    <n v="33"/>
    <s v="BASE DE DATOS"/>
    <m/>
  </r>
  <r>
    <s v="20"/>
    <x v="5"/>
    <s v="EGEJUN"/>
    <s v="18282011"/>
    <s v="18282011"/>
    <x v="4"/>
    <s v="Grupo 2"/>
    <s v="S"/>
    <n v="9.984"/>
    <n v="9.984"/>
    <n v="338.4"/>
    <n v="1638.3979999999999"/>
    <n v="1976.798"/>
    <n v="0"/>
    <n v="720"/>
    <n v="0"/>
    <m/>
    <m/>
    <x v="0"/>
    <s v="EGEJUN18282011Grupo 2HI"/>
    <s v="Empresa de Generaci¢n El‚ctrica Jun¡n S.A.C."/>
    <x v="62"/>
    <x v="62"/>
    <s v="C.H. Runatullo II"/>
    <x v="243"/>
    <x v="4"/>
    <x v="4"/>
    <x v="171"/>
    <x v="1"/>
    <s v="Instalado"/>
    <s v="Operativo"/>
    <s v="Generadora"/>
    <x v="0"/>
    <x v="1"/>
    <x v="1"/>
    <x v="0"/>
    <s v="Privado"/>
    <s v="JUNIN"/>
    <s v="JUNIN"/>
    <s v="CONCEPCION"/>
    <s v="MARISCAL CASTILLA"/>
    <n v="0"/>
    <x v="7"/>
    <n v="0"/>
    <x v="1"/>
    <s v="TERCERA"/>
    <x v="0"/>
    <x v="0"/>
    <n v="1976.798"/>
    <n v="1.9767980000000001"/>
    <m/>
    <n v="0.83199999999999996"/>
    <n v="0.83199999999999996"/>
    <n v="7.6479999999999997"/>
    <n v="-2.2737367544323206E-13"/>
    <n v="33"/>
    <s v="BASE DE DATOS"/>
    <m/>
  </r>
  <r>
    <s v="20"/>
    <x v="5"/>
    <s v="EGEJUN"/>
    <s v="18281911"/>
    <s v="18281911"/>
    <x v="4"/>
    <s v="Grupo 1"/>
    <s v="S"/>
    <n v="9.9830000000000005"/>
    <n v="9.9830000000000005"/>
    <n v="481.99700000000001"/>
    <n v="2215.152"/>
    <n v="2697.1489999999999"/>
    <n v="0"/>
    <n v="720"/>
    <n v="0"/>
    <m/>
    <m/>
    <x v="0"/>
    <s v="EGEJUN18281911Grupo 1HI"/>
    <s v="Empresa de Generaci¢n El‚ctrica Jun¡n S.A.C."/>
    <x v="62"/>
    <x v="62"/>
    <s v="C.H. Runatullo III"/>
    <x v="244"/>
    <x v="4"/>
    <x v="4"/>
    <x v="44"/>
    <x v="1"/>
    <s v="Instalado"/>
    <s v="Operativo"/>
    <s v="Generadora"/>
    <x v="0"/>
    <x v="1"/>
    <x v="1"/>
    <x v="0"/>
    <s v="Privado"/>
    <s v="JUNIN"/>
    <s v="JUNIN"/>
    <s v="CONCEPCION"/>
    <s v="MARISCAL CASTILLA"/>
    <n v="0"/>
    <x v="7"/>
    <n v="0"/>
    <x v="1"/>
    <s v="SEGUNDA"/>
    <x v="0"/>
    <x v="0"/>
    <n v="2697.1489999999999"/>
    <n v="2.697149"/>
    <m/>
    <n v="0.83191666666666675"/>
    <n v="0.83191666666666675"/>
    <n v="7.6479999999999997"/>
    <n v="0"/>
    <n v="33"/>
    <s v="BASE DE DATOS"/>
    <m/>
  </r>
  <r>
    <s v="20"/>
    <x v="5"/>
    <s v="EGEJUN"/>
    <s v="18281911"/>
    <s v="18281911"/>
    <x v="4"/>
    <s v="Grupo 2"/>
    <s v="S"/>
    <n v="9.9830000000000005"/>
    <n v="9.9830000000000005"/>
    <n v="481.99700000000001"/>
    <n v="2215.152"/>
    <n v="2697.1489999999999"/>
    <n v="0"/>
    <n v="720"/>
    <n v="0"/>
    <m/>
    <m/>
    <x v="0"/>
    <s v="EGEJUN18281911Grupo 2HI"/>
    <s v="Empresa de Generaci¢n El‚ctrica Jun¡n S.A.C."/>
    <x v="62"/>
    <x v="62"/>
    <s v="C.H. Runatullo III"/>
    <x v="244"/>
    <x v="4"/>
    <x v="4"/>
    <x v="171"/>
    <x v="1"/>
    <s v="Instalado"/>
    <s v="Operativo"/>
    <s v="Generadora"/>
    <x v="0"/>
    <x v="1"/>
    <x v="1"/>
    <x v="0"/>
    <s v="Privado"/>
    <s v="JUNIN"/>
    <s v="JUNIN"/>
    <s v="CONCEPCION"/>
    <s v="MARISCAL CASTILLA"/>
    <n v="0"/>
    <x v="7"/>
    <n v="0"/>
    <x v="1"/>
    <s v="SEGUNDA"/>
    <x v="0"/>
    <x v="0"/>
    <n v="2697.1489999999999"/>
    <n v="2.697149"/>
    <m/>
    <n v="0.83191666666666675"/>
    <n v="0.83191666666666675"/>
    <n v="7.6479999999999997"/>
    <n v="0"/>
    <n v="33"/>
    <s v="BASE DE DATOS"/>
    <m/>
  </r>
  <r>
    <s v="20"/>
    <x v="6"/>
    <s v="EGEJUN"/>
    <s v="18162108"/>
    <s v="18162108"/>
    <x v="4"/>
    <s v="Grupo 1"/>
    <s v="S"/>
    <n v="3.3180000000000001"/>
    <n v="3.3180000000000001"/>
    <n v="97.745000000000005"/>
    <n v="501.42500000000001"/>
    <n v="599.16999999999996"/>
    <n v="0"/>
    <n v="744"/>
    <n v="0"/>
    <m/>
    <m/>
    <x v="0"/>
    <s v="EGEJUN18162108Grupo 1HI"/>
    <s v="Empresa de Generaci¢n El‚ctrica Jun¡n S.A.C."/>
    <x v="62"/>
    <x v="62"/>
    <s v="C.H. Santa Cruz I"/>
    <x v="239"/>
    <x v="4"/>
    <x v="4"/>
    <x v="44"/>
    <x v="1"/>
    <s v="Instalado"/>
    <s v="Operativo"/>
    <s v="Generadora"/>
    <x v="0"/>
    <x v="1"/>
    <x v="1"/>
    <x v="0"/>
    <s v="Privado"/>
    <s v="ANCASH"/>
    <s v="ANCASH"/>
    <s v="HUAYLAS"/>
    <s v="SANTA CRUZ"/>
    <n v="0"/>
    <x v="7"/>
    <n v="0"/>
    <x v="1"/>
    <s v="PRIMERA"/>
    <x v="0"/>
    <x v="0"/>
    <n v="599.16999999999996"/>
    <n v="0.59916999999999998"/>
    <m/>
    <n v="0.27650000000000002"/>
    <n v="0.27650000000000002"/>
    <n v="7.6479999999999997"/>
    <n v="1.1368683772161603E-13"/>
    <n v="33"/>
    <s v="BASE DE DATOS"/>
    <m/>
  </r>
  <r>
    <s v="20"/>
    <x v="6"/>
    <s v="EGEJUN"/>
    <s v="18162108"/>
    <s v="18162108"/>
    <x v="4"/>
    <s v="Grupo 2"/>
    <s v="S"/>
    <n v="3.3180000000000001"/>
    <n v="3.3180000000000001"/>
    <n v="97.745000000000005"/>
    <n v="501.42500000000001"/>
    <n v="599.16999999999996"/>
    <n v="0"/>
    <n v="744"/>
    <n v="0"/>
    <m/>
    <m/>
    <x v="0"/>
    <s v="EGEJUN18162108Grupo 2HI"/>
    <s v="Empresa de Generaci¢n El‚ctrica Jun¡n S.A.C."/>
    <x v="62"/>
    <x v="62"/>
    <s v="C.H. Santa Cruz I"/>
    <x v="239"/>
    <x v="4"/>
    <x v="4"/>
    <x v="171"/>
    <x v="1"/>
    <s v="Instalado"/>
    <s v="Operativo"/>
    <s v="Generadora"/>
    <x v="0"/>
    <x v="1"/>
    <x v="1"/>
    <x v="0"/>
    <s v="Privado"/>
    <s v="ANCASH"/>
    <s v="ANCASH"/>
    <s v="HUAYLAS"/>
    <s v="SANTA CRUZ"/>
    <n v="0"/>
    <x v="7"/>
    <n v="0"/>
    <x v="1"/>
    <s v="PRIMERA"/>
    <x v="0"/>
    <x v="0"/>
    <n v="599.16999999999996"/>
    <n v="0.59916999999999998"/>
    <m/>
    <n v="0.27650000000000002"/>
    <n v="0.27650000000000002"/>
    <n v="7.6479999999999997"/>
    <n v="1.1368683772161603E-13"/>
    <n v="33"/>
    <s v="BASE DE DATOS"/>
    <m/>
  </r>
  <r>
    <s v="20"/>
    <x v="6"/>
    <s v="EGEJUN"/>
    <s v="18167608"/>
    <s v="18167608"/>
    <x v="4"/>
    <s v="Grupo 1"/>
    <s v="S"/>
    <n v="3.2509999999999999"/>
    <n v="3.2509999999999999"/>
    <n v="117.34699999999999"/>
    <n v="593.29200000000003"/>
    <n v="710.63900000000001"/>
    <n v="0"/>
    <n v="744"/>
    <n v="0"/>
    <m/>
    <m/>
    <x v="0"/>
    <s v="EGEJUN18167608Grupo 1HI"/>
    <s v="Empresa de Generaci¢n El‚ctrica Jun¡n S.A.C."/>
    <x v="62"/>
    <x v="62"/>
    <s v="C.H. Santa Cruz II"/>
    <x v="240"/>
    <x v="4"/>
    <x v="4"/>
    <x v="44"/>
    <x v="1"/>
    <s v="Instalado"/>
    <s v="Operativo"/>
    <s v="Generadora"/>
    <x v="0"/>
    <x v="1"/>
    <x v="1"/>
    <x v="0"/>
    <s v="Privado"/>
    <s v="ANCASH"/>
    <s v="ANCASH"/>
    <s v="HUAYLAS"/>
    <s v="SANTA CRUZ"/>
    <n v="0"/>
    <x v="7"/>
    <n v="0"/>
    <x v="1"/>
    <s v="PRIMERA"/>
    <x v="0"/>
    <x v="0"/>
    <n v="710.63900000000001"/>
    <n v="0.71063900000000002"/>
    <m/>
    <n v="0.27091666666666664"/>
    <n v="0.27091666666666664"/>
    <n v="7.6479999999999997"/>
    <n v="0"/>
    <n v="33"/>
    <s v="BASE DE DATOS"/>
    <m/>
  </r>
  <r>
    <s v="20"/>
    <x v="6"/>
    <s v="EGEJUN"/>
    <s v="18167608"/>
    <s v="18167608"/>
    <x v="4"/>
    <s v="Grupo 2"/>
    <s v="S"/>
    <n v="3.2509999999999999"/>
    <n v="3.2509999999999999"/>
    <n v="117.34699999999999"/>
    <n v="593.29200000000003"/>
    <n v="710.63900000000001"/>
    <n v="0"/>
    <n v="744"/>
    <n v="0"/>
    <m/>
    <m/>
    <x v="0"/>
    <s v="EGEJUN18167608Grupo 2HI"/>
    <s v="Empresa de Generaci¢n El‚ctrica Jun¡n S.A.C."/>
    <x v="62"/>
    <x v="62"/>
    <s v="C.H. Santa Cruz II"/>
    <x v="240"/>
    <x v="4"/>
    <x v="4"/>
    <x v="171"/>
    <x v="1"/>
    <s v="Instalado"/>
    <s v="Operativo"/>
    <s v="Generadora"/>
    <x v="0"/>
    <x v="1"/>
    <x v="1"/>
    <x v="0"/>
    <s v="Privado"/>
    <s v="ANCASH"/>
    <s v="ANCASH"/>
    <s v="HUAYLAS"/>
    <s v="SANTA CRUZ"/>
    <n v="0"/>
    <x v="7"/>
    <n v="0"/>
    <x v="1"/>
    <s v="PRIMERA"/>
    <x v="0"/>
    <x v="0"/>
    <n v="710.63900000000001"/>
    <n v="0.71063900000000002"/>
    <m/>
    <n v="0.27091666666666664"/>
    <n v="0.27091666666666664"/>
    <n v="7.6479999999999997"/>
    <n v="0"/>
    <n v="33"/>
    <s v="BASE DE DATOS"/>
    <m/>
  </r>
  <r>
    <s v="20"/>
    <x v="6"/>
    <s v="EGEJUN"/>
    <s v="28072011"/>
    <s v="28072011"/>
    <x v="4"/>
    <s v="Grupo 1"/>
    <s v="S"/>
    <n v="4.9249999999999998"/>
    <n v="4.9249999999999998"/>
    <n v="131.19200000000001"/>
    <n v="657.24800000000005"/>
    <n v="788.44"/>
    <n v="0"/>
    <n v="744"/>
    <n v="0"/>
    <m/>
    <m/>
    <x v="0"/>
    <s v="EGEJUN28072011Grupo 1HI"/>
    <s v="Empresa de Generaci¢n El‚ctrica Jun¡n S.A.C."/>
    <x v="62"/>
    <x v="62"/>
    <s v="C.H. Huasahuasi I"/>
    <x v="241"/>
    <x v="4"/>
    <x v="4"/>
    <x v="44"/>
    <x v="1"/>
    <s v="Instalado"/>
    <s v="Operativo"/>
    <s v="Generadora"/>
    <x v="0"/>
    <x v="1"/>
    <x v="1"/>
    <x v="0"/>
    <s v="Privado"/>
    <s v="JUNIN"/>
    <s v="JUNIN"/>
    <s v="TARMA"/>
    <s v="HUASAHUASI"/>
    <n v="0"/>
    <x v="7"/>
    <n v="0"/>
    <x v="1"/>
    <s v="PRIMERA"/>
    <x v="0"/>
    <x v="0"/>
    <n v="788.44"/>
    <n v="0.78844000000000003"/>
    <m/>
    <n v="0.41041666666666665"/>
    <n v="0.41041666666666665"/>
    <n v="7.6479999999999997"/>
    <n v="0"/>
    <n v="33"/>
    <s v="BASE DE DATOS"/>
    <m/>
  </r>
  <r>
    <s v="20"/>
    <x v="6"/>
    <s v="EGEJUN"/>
    <s v="28072011"/>
    <s v="28072011"/>
    <x v="4"/>
    <s v="Grupo 2"/>
    <s v="S"/>
    <n v="4.9249999999999998"/>
    <n v="4.9249999999999998"/>
    <n v="131.19200000000001"/>
    <n v="657.24800000000005"/>
    <n v="788.44"/>
    <n v="0"/>
    <n v="744"/>
    <n v="0"/>
    <m/>
    <m/>
    <x v="0"/>
    <s v="EGEJUN28072011Grupo 2HI"/>
    <s v="Empresa de Generaci¢n El‚ctrica Jun¡n S.A.C."/>
    <x v="62"/>
    <x v="62"/>
    <s v="C.H. Huasahuasi I"/>
    <x v="241"/>
    <x v="4"/>
    <x v="4"/>
    <x v="171"/>
    <x v="1"/>
    <s v="Instalado"/>
    <s v="Operativo"/>
    <s v="Generadora"/>
    <x v="0"/>
    <x v="1"/>
    <x v="1"/>
    <x v="0"/>
    <s v="Privado"/>
    <s v="JUNIN"/>
    <s v="JUNIN"/>
    <s v="TARMA"/>
    <s v="HUASAHUASI"/>
    <n v="0"/>
    <x v="7"/>
    <n v="0"/>
    <x v="1"/>
    <s v="PRIMERA"/>
    <x v="0"/>
    <x v="0"/>
    <n v="788.44"/>
    <n v="0.78844000000000003"/>
    <m/>
    <n v="0.41041666666666665"/>
    <n v="0.41041666666666665"/>
    <n v="7.6479999999999997"/>
    <n v="0"/>
    <n v="33"/>
    <s v="BASE DE DATOS"/>
    <m/>
  </r>
  <r>
    <s v="20"/>
    <x v="6"/>
    <s v="EGEJUN"/>
    <s v="00862010"/>
    <s v="00862010"/>
    <x v="4"/>
    <s v="Grupo 1"/>
    <s v="S"/>
    <n v="5.1109999999999998"/>
    <n v="5.1109999999999998"/>
    <n v="139.92099999999999"/>
    <n v="695.06500000000005"/>
    <n v="834.98599999999999"/>
    <n v="0"/>
    <n v="744"/>
    <n v="0"/>
    <m/>
    <m/>
    <x v="0"/>
    <s v="EGEJUN00862010Grupo 1HI"/>
    <s v="Empresa de Generaci¢n El‚ctrica Jun¡n S.A.C."/>
    <x v="62"/>
    <x v="62"/>
    <s v="C.H. Huasahuasi II"/>
    <x v="242"/>
    <x v="4"/>
    <x v="4"/>
    <x v="44"/>
    <x v="1"/>
    <s v="Instalado"/>
    <s v="Operativo"/>
    <s v="Generadora"/>
    <x v="0"/>
    <x v="1"/>
    <x v="1"/>
    <x v="0"/>
    <s v="Privado"/>
    <s v="JUNIN"/>
    <s v="JUNIN"/>
    <s v="TARMA"/>
    <s v="HUASAHUASI"/>
    <n v="0"/>
    <x v="7"/>
    <n v="0"/>
    <x v="1"/>
    <s v="PRIMERA"/>
    <x v="0"/>
    <x v="0"/>
    <n v="834.98599999999999"/>
    <n v="0.83498600000000001"/>
    <m/>
    <n v="0.42591666666666667"/>
    <n v="0.42591666666666667"/>
    <n v="7.6479999999999997"/>
    <n v="1.1368683772161603E-13"/>
    <n v="33"/>
    <s v="BASE DE DATOS"/>
    <m/>
  </r>
  <r>
    <s v="20"/>
    <x v="6"/>
    <s v="EGEJUN"/>
    <s v="00862010"/>
    <s v="00862010"/>
    <x v="4"/>
    <s v="Grupo 2"/>
    <s v="S"/>
    <n v="5.1109999999999998"/>
    <n v="5.1109999999999998"/>
    <n v="139.92099999999999"/>
    <n v="695.06500000000005"/>
    <n v="834.98599999999999"/>
    <n v="0"/>
    <n v="744"/>
    <n v="0"/>
    <m/>
    <m/>
    <x v="0"/>
    <s v="EGEJUN00862010Grupo 2HI"/>
    <s v="Empresa de Generaci¢n El‚ctrica Jun¡n S.A.C."/>
    <x v="62"/>
    <x v="62"/>
    <s v="C.H. Huasahuasi II"/>
    <x v="242"/>
    <x v="4"/>
    <x v="4"/>
    <x v="171"/>
    <x v="1"/>
    <s v="Instalado"/>
    <s v="Operativo"/>
    <s v="Generadora"/>
    <x v="0"/>
    <x v="1"/>
    <x v="1"/>
    <x v="0"/>
    <s v="Privado"/>
    <s v="JUNIN"/>
    <s v="JUNIN"/>
    <s v="TARMA"/>
    <s v="HUASAHUASI"/>
    <n v="0"/>
    <x v="7"/>
    <n v="0"/>
    <x v="1"/>
    <s v="PRIMERA"/>
    <x v="0"/>
    <x v="0"/>
    <n v="834.98599999999999"/>
    <n v="0.83498600000000001"/>
    <m/>
    <n v="0.42591666666666667"/>
    <n v="0.42591666666666667"/>
    <n v="7.6479999999999997"/>
    <n v="1.1368683772161603E-13"/>
    <n v="33"/>
    <s v="BASE DE DATOS"/>
    <m/>
  </r>
  <r>
    <s v="20"/>
    <x v="6"/>
    <s v="EGEJUN"/>
    <s v="18282011"/>
    <s v="18282011"/>
    <x v="4"/>
    <s v="Grupo 1"/>
    <s v="S"/>
    <n v="9.984"/>
    <n v="9.984"/>
    <n v="211.9"/>
    <n v="1019.398"/>
    <n v="1231.298"/>
    <n v="0"/>
    <n v="744"/>
    <n v="0"/>
    <m/>
    <m/>
    <x v="0"/>
    <s v="EGEJUN18282011Grupo 1HI"/>
    <s v="Empresa de Generaci¢n El‚ctrica Jun¡n S.A.C."/>
    <x v="62"/>
    <x v="62"/>
    <s v="C.H. Runatullo II"/>
    <x v="243"/>
    <x v="4"/>
    <x v="4"/>
    <x v="44"/>
    <x v="1"/>
    <s v="Instalado"/>
    <s v="Operativo"/>
    <s v="Generadora"/>
    <x v="0"/>
    <x v="1"/>
    <x v="1"/>
    <x v="0"/>
    <s v="Privado"/>
    <s v="JUNIN"/>
    <s v="JUNIN"/>
    <s v="CONCEPCION"/>
    <s v="MARISCAL CASTILLA"/>
    <n v="0"/>
    <x v="7"/>
    <n v="0"/>
    <x v="1"/>
    <s v="TERCERA"/>
    <x v="0"/>
    <x v="0"/>
    <n v="1231.298"/>
    <n v="1.231298"/>
    <m/>
    <n v="0.83199999999999996"/>
    <n v="0.83199999999999996"/>
    <n v="7.6479999999999997"/>
    <n v="0"/>
    <n v="33"/>
    <s v="BASE DE DATOS"/>
    <m/>
  </r>
  <r>
    <s v="20"/>
    <x v="6"/>
    <s v="EGEJUN"/>
    <s v="18282011"/>
    <s v="18282011"/>
    <x v="4"/>
    <s v="Grupo 2"/>
    <s v="S"/>
    <n v="9.984"/>
    <n v="9.984"/>
    <n v="211.9"/>
    <n v="1019.398"/>
    <n v="1231.298"/>
    <n v="0"/>
    <n v="744"/>
    <n v="0"/>
    <m/>
    <m/>
    <x v="0"/>
    <s v="EGEJUN18282011Grupo 2HI"/>
    <s v="Empresa de Generaci¢n El‚ctrica Jun¡n S.A.C."/>
    <x v="62"/>
    <x v="62"/>
    <s v="C.H. Runatullo II"/>
    <x v="243"/>
    <x v="4"/>
    <x v="4"/>
    <x v="171"/>
    <x v="1"/>
    <s v="Instalado"/>
    <s v="Operativo"/>
    <s v="Generadora"/>
    <x v="0"/>
    <x v="1"/>
    <x v="1"/>
    <x v="0"/>
    <s v="Privado"/>
    <s v="JUNIN"/>
    <s v="JUNIN"/>
    <s v="CONCEPCION"/>
    <s v="MARISCAL CASTILLA"/>
    <n v="0"/>
    <x v="7"/>
    <n v="0"/>
    <x v="1"/>
    <s v="TERCERA"/>
    <x v="0"/>
    <x v="0"/>
    <n v="1231.298"/>
    <n v="1.231298"/>
    <m/>
    <n v="0.83199999999999996"/>
    <n v="0.83199999999999996"/>
    <n v="7.6479999999999997"/>
    <n v="0"/>
    <n v="33"/>
    <s v="BASE DE DATOS"/>
    <m/>
  </r>
  <r>
    <s v="20"/>
    <x v="6"/>
    <s v="EGEJUN"/>
    <s v="18281911"/>
    <s v="18281911"/>
    <x v="4"/>
    <s v="Grupo 1"/>
    <s v="S"/>
    <n v="9.9830000000000005"/>
    <n v="9.9830000000000005"/>
    <n v="291.62299999999999"/>
    <n v="1332.616"/>
    <n v="1624.239"/>
    <n v="0"/>
    <n v="744"/>
    <n v="0"/>
    <m/>
    <m/>
    <x v="0"/>
    <s v="EGEJUN18281911Grupo 1HI"/>
    <s v="Empresa de Generaci¢n El‚ctrica Jun¡n S.A.C."/>
    <x v="62"/>
    <x v="62"/>
    <s v="C.H. Runatullo III"/>
    <x v="244"/>
    <x v="4"/>
    <x v="4"/>
    <x v="44"/>
    <x v="1"/>
    <s v="Instalado"/>
    <s v="Operativo"/>
    <s v="Generadora"/>
    <x v="0"/>
    <x v="1"/>
    <x v="1"/>
    <x v="0"/>
    <s v="Privado"/>
    <s v="JUNIN"/>
    <s v="JUNIN"/>
    <s v="CONCEPCION"/>
    <s v="MARISCAL CASTILLA"/>
    <n v="0"/>
    <x v="7"/>
    <n v="0"/>
    <x v="1"/>
    <s v="SEGUNDA"/>
    <x v="0"/>
    <x v="0"/>
    <n v="1624.239"/>
    <n v="1.624239"/>
    <m/>
    <n v="0.83191666666666675"/>
    <n v="0.83191666666666675"/>
    <n v="7.6479999999999997"/>
    <n v="0"/>
    <n v="33"/>
    <s v="BASE DE DATOS"/>
    <m/>
  </r>
  <r>
    <s v="20"/>
    <x v="6"/>
    <s v="EGEJUN"/>
    <s v="18281911"/>
    <s v="18281911"/>
    <x v="4"/>
    <s v="Grupo 2"/>
    <s v="S"/>
    <n v="9.9830000000000005"/>
    <n v="9.9830000000000005"/>
    <n v="291.62299999999999"/>
    <n v="1332.616"/>
    <n v="1624.239"/>
    <n v="0"/>
    <n v="744"/>
    <n v="0"/>
    <m/>
    <m/>
    <x v="0"/>
    <s v="EGEJUN18281911Grupo 2HI"/>
    <s v="Empresa de Generaci¢n El‚ctrica Jun¡n S.A.C."/>
    <x v="62"/>
    <x v="62"/>
    <s v="C.H. Runatullo III"/>
    <x v="244"/>
    <x v="4"/>
    <x v="4"/>
    <x v="171"/>
    <x v="1"/>
    <s v="Instalado"/>
    <s v="Operativo"/>
    <s v="Generadora"/>
    <x v="0"/>
    <x v="1"/>
    <x v="1"/>
    <x v="0"/>
    <s v="Privado"/>
    <s v="JUNIN"/>
    <s v="JUNIN"/>
    <s v="CONCEPCION"/>
    <s v="MARISCAL CASTILLA"/>
    <n v="0"/>
    <x v="7"/>
    <n v="0"/>
    <x v="1"/>
    <s v="SEGUNDA"/>
    <x v="0"/>
    <x v="0"/>
    <n v="1624.239"/>
    <n v="1.624239"/>
    <m/>
    <n v="0.83191666666666675"/>
    <n v="0.83191666666666675"/>
    <n v="7.6479999999999997"/>
    <n v="0"/>
    <n v="33"/>
    <s v="BASE DE DATOS"/>
    <m/>
  </r>
  <r>
    <s v="20"/>
    <x v="7"/>
    <s v="EGEJUN"/>
    <s v="28072011"/>
    <s v="28072011"/>
    <x v="4"/>
    <s v="Grupo 1"/>
    <s v="S"/>
    <n v="4.9249999999999998"/>
    <n v="4.9249999999999998"/>
    <n v="73.525999999999996"/>
    <n v="376.37799999999999"/>
    <n v="449.904"/>
    <n v="0"/>
    <n v="744"/>
    <n v="0"/>
    <m/>
    <m/>
    <x v="0"/>
    <s v="EGEJUN28072011Grupo 1HI"/>
    <s v="Empresa de Generaci¢n El‚ctrica Jun¡n S.A.C."/>
    <x v="62"/>
    <x v="62"/>
    <s v="C.H. Huasahuasi I"/>
    <x v="241"/>
    <x v="4"/>
    <x v="4"/>
    <x v="44"/>
    <x v="1"/>
    <s v="Instalado"/>
    <s v="Operativo"/>
    <s v="Generadora"/>
    <x v="0"/>
    <x v="1"/>
    <x v="1"/>
    <x v="0"/>
    <s v="Privado"/>
    <s v="JUNIN"/>
    <s v="JUNIN"/>
    <s v="TARMA"/>
    <s v="HUASAHUASI"/>
    <n v="0"/>
    <x v="7"/>
    <n v="0"/>
    <x v="1"/>
    <s v="PRIMERA"/>
    <x v="0"/>
    <x v="0"/>
    <n v="449.904"/>
    <n v="0.44990399999999997"/>
    <m/>
    <n v="0.41041666666666665"/>
    <n v="0.41041666666666665"/>
    <n v="7.6479999999999997"/>
    <n v="0"/>
    <n v="33"/>
    <s v="BASE DE DATOS"/>
    <m/>
  </r>
  <r>
    <s v="20"/>
    <x v="7"/>
    <s v="EGEJUN"/>
    <s v="28072011"/>
    <s v="28072011"/>
    <x v="4"/>
    <s v="Grupo 2"/>
    <s v="S"/>
    <n v="4.9249999999999998"/>
    <n v="4.9249999999999998"/>
    <n v="73.525999999999996"/>
    <n v="376.37799999999999"/>
    <n v="449.904"/>
    <n v="0"/>
    <n v="744"/>
    <n v="0"/>
    <m/>
    <m/>
    <x v="0"/>
    <s v="EGEJUN28072011Grupo 2HI"/>
    <s v="Empresa de Generaci¢n El‚ctrica Jun¡n S.A.C."/>
    <x v="62"/>
    <x v="62"/>
    <s v="C.H. Huasahuasi I"/>
    <x v="241"/>
    <x v="4"/>
    <x v="4"/>
    <x v="171"/>
    <x v="1"/>
    <s v="Instalado"/>
    <s v="Operativo"/>
    <s v="Generadora"/>
    <x v="0"/>
    <x v="1"/>
    <x v="1"/>
    <x v="0"/>
    <s v="Privado"/>
    <s v="JUNIN"/>
    <s v="JUNIN"/>
    <s v="TARMA"/>
    <s v="HUASAHUASI"/>
    <n v="0"/>
    <x v="7"/>
    <n v="0"/>
    <x v="1"/>
    <s v="PRIMERA"/>
    <x v="0"/>
    <x v="0"/>
    <n v="449.904"/>
    <n v="0.44990399999999997"/>
    <m/>
    <n v="0.41041666666666665"/>
    <n v="0.41041666666666665"/>
    <n v="7.6479999999999997"/>
    <n v="0"/>
    <n v="33"/>
    <s v="BASE DE DATOS"/>
    <m/>
  </r>
  <r>
    <s v="20"/>
    <x v="7"/>
    <s v="EGEJUN"/>
    <s v="00862010"/>
    <s v="00862010"/>
    <x v="4"/>
    <s v="Grupo 1"/>
    <s v="S"/>
    <n v="5.1109999999999998"/>
    <n v="5.1109999999999998"/>
    <n v="88.292000000000002"/>
    <n v="446.471"/>
    <n v="534.76300000000003"/>
    <n v="0"/>
    <n v="744"/>
    <n v="0"/>
    <m/>
    <m/>
    <x v="0"/>
    <s v="EGEJUN00862010Grupo 1HI"/>
    <s v="Empresa de Generaci¢n El‚ctrica Jun¡n S.A.C."/>
    <x v="62"/>
    <x v="62"/>
    <s v="C.H. Huasahuasi II"/>
    <x v="242"/>
    <x v="4"/>
    <x v="4"/>
    <x v="44"/>
    <x v="1"/>
    <s v="Instalado"/>
    <s v="Operativo"/>
    <s v="Generadora"/>
    <x v="0"/>
    <x v="1"/>
    <x v="1"/>
    <x v="0"/>
    <s v="Privado"/>
    <s v="JUNIN"/>
    <s v="JUNIN"/>
    <s v="TARMA"/>
    <s v="HUASAHUASI"/>
    <n v="0"/>
    <x v="7"/>
    <n v="0"/>
    <x v="1"/>
    <s v="PRIMERA"/>
    <x v="0"/>
    <x v="0"/>
    <n v="534.76300000000003"/>
    <n v="0.53476299999999999"/>
    <m/>
    <n v="0.42591666666666667"/>
    <n v="0.42591666666666667"/>
    <n v="7.6479999999999997"/>
    <n v="0"/>
    <n v="33"/>
    <s v="BASE DE DATOS"/>
    <m/>
  </r>
  <r>
    <s v="20"/>
    <x v="7"/>
    <s v="EGEJUN"/>
    <s v="00862010"/>
    <s v="00862010"/>
    <x v="4"/>
    <s v="Grupo 2"/>
    <s v="S"/>
    <n v="5.1109999999999998"/>
    <n v="5.1109999999999998"/>
    <n v="88.292000000000002"/>
    <n v="446.471"/>
    <n v="534.76300000000003"/>
    <n v="0"/>
    <n v="744"/>
    <n v="0"/>
    <m/>
    <m/>
    <x v="0"/>
    <s v="EGEJUN00862010Grupo 2HI"/>
    <s v="Empresa de Generaci¢n El‚ctrica Jun¡n S.A.C."/>
    <x v="62"/>
    <x v="62"/>
    <s v="C.H. Huasahuasi II"/>
    <x v="242"/>
    <x v="4"/>
    <x v="4"/>
    <x v="171"/>
    <x v="1"/>
    <s v="Instalado"/>
    <s v="Operativo"/>
    <s v="Generadora"/>
    <x v="0"/>
    <x v="1"/>
    <x v="1"/>
    <x v="0"/>
    <s v="Privado"/>
    <s v="JUNIN"/>
    <s v="JUNIN"/>
    <s v="TARMA"/>
    <s v="HUASAHUASI"/>
    <n v="0"/>
    <x v="7"/>
    <n v="0"/>
    <x v="1"/>
    <s v="PRIMERA"/>
    <x v="0"/>
    <x v="0"/>
    <n v="534.76300000000003"/>
    <n v="0.53476299999999999"/>
    <m/>
    <n v="0.42591666666666667"/>
    <n v="0.42591666666666667"/>
    <n v="7.6479999999999997"/>
    <n v="0"/>
    <n v="33"/>
    <s v="BASE DE DATOS"/>
    <m/>
  </r>
  <r>
    <s v="20"/>
    <x v="7"/>
    <s v="EGEJUN"/>
    <s v="18282011"/>
    <s v="18282011"/>
    <x v="4"/>
    <s v="Grupo 1"/>
    <s v="S"/>
    <n v="9.984"/>
    <n v="9.984"/>
    <n v="162.76900000000001"/>
    <n v="773.82299999999998"/>
    <n v="936.59199999999998"/>
    <n v="0"/>
    <n v="744"/>
    <n v="0"/>
    <m/>
    <m/>
    <x v="0"/>
    <s v="EGEJUN18282011Grupo 1HI"/>
    <s v="Empresa de Generaci¢n El‚ctrica Jun¡n S.A.C."/>
    <x v="62"/>
    <x v="62"/>
    <s v="C.H. Runatullo II"/>
    <x v="243"/>
    <x v="4"/>
    <x v="4"/>
    <x v="44"/>
    <x v="1"/>
    <s v="Instalado"/>
    <s v="Operativo"/>
    <s v="Generadora"/>
    <x v="0"/>
    <x v="1"/>
    <x v="1"/>
    <x v="0"/>
    <s v="Privado"/>
    <s v="JUNIN"/>
    <s v="JUNIN"/>
    <s v="CONCEPCION"/>
    <s v="MARISCAL CASTILLA"/>
    <n v="0"/>
    <x v="7"/>
    <n v="0"/>
    <x v="1"/>
    <s v="TERCERA"/>
    <x v="0"/>
    <x v="0"/>
    <n v="936.59199999999998"/>
    <n v="0.93659199999999998"/>
    <m/>
    <n v="0.83199999999999996"/>
    <n v="0.83199999999999996"/>
    <n v="7.6479999999999997"/>
    <n v="0"/>
    <n v="33"/>
    <s v="BASE DE DATOS"/>
    <m/>
  </r>
  <r>
    <s v="20"/>
    <x v="7"/>
    <s v="EGEJUN"/>
    <s v="18282011"/>
    <s v="18282011"/>
    <x v="4"/>
    <s v="Grupo 2"/>
    <s v="S"/>
    <n v="9.984"/>
    <n v="9.984"/>
    <n v="162.76900000000001"/>
    <n v="773.82299999999998"/>
    <n v="936.59199999999998"/>
    <n v="0"/>
    <n v="744"/>
    <n v="0"/>
    <m/>
    <m/>
    <x v="0"/>
    <s v="EGEJUN18282011Grupo 2HI"/>
    <s v="Empresa de Generaci¢n El‚ctrica Jun¡n S.A.C."/>
    <x v="62"/>
    <x v="62"/>
    <s v="C.H. Runatullo II"/>
    <x v="243"/>
    <x v="4"/>
    <x v="4"/>
    <x v="171"/>
    <x v="1"/>
    <s v="Instalado"/>
    <s v="Operativo"/>
    <s v="Generadora"/>
    <x v="0"/>
    <x v="1"/>
    <x v="1"/>
    <x v="0"/>
    <s v="Privado"/>
    <s v="JUNIN"/>
    <s v="JUNIN"/>
    <s v="CONCEPCION"/>
    <s v="MARISCAL CASTILLA"/>
    <n v="0"/>
    <x v="7"/>
    <n v="0"/>
    <x v="1"/>
    <s v="TERCERA"/>
    <x v="0"/>
    <x v="0"/>
    <n v="936.59199999999998"/>
    <n v="0.93659199999999998"/>
    <m/>
    <n v="0.83199999999999996"/>
    <n v="0.83199999999999996"/>
    <n v="7.6479999999999997"/>
    <n v="0"/>
    <n v="33"/>
    <s v="BASE DE DATOS"/>
    <m/>
  </r>
  <r>
    <s v="20"/>
    <x v="7"/>
    <s v="EGEJUN"/>
    <s v="18281911"/>
    <s v="18281911"/>
    <x v="4"/>
    <s v="Grupo 1"/>
    <s v="S"/>
    <n v="9.9830000000000005"/>
    <n v="9.9830000000000005"/>
    <n v="227.40700000000001"/>
    <n v="1041.2929999999999"/>
    <n v="1268.7"/>
    <n v="0"/>
    <n v="744"/>
    <n v="0"/>
    <m/>
    <m/>
    <x v="0"/>
    <s v="EGEJUN18281911Grupo 1HI"/>
    <s v="Empresa de Generaci¢n El‚ctrica Jun¡n S.A.C."/>
    <x v="62"/>
    <x v="62"/>
    <s v="C.H. Runatullo III"/>
    <x v="244"/>
    <x v="4"/>
    <x v="4"/>
    <x v="44"/>
    <x v="1"/>
    <s v="Instalado"/>
    <s v="Operativo"/>
    <s v="Generadora"/>
    <x v="0"/>
    <x v="1"/>
    <x v="1"/>
    <x v="0"/>
    <s v="Privado"/>
    <s v="JUNIN"/>
    <s v="JUNIN"/>
    <s v="CONCEPCION"/>
    <s v="MARISCAL CASTILLA"/>
    <n v="0"/>
    <x v="7"/>
    <n v="0"/>
    <x v="1"/>
    <s v="SEGUNDA"/>
    <x v="0"/>
    <x v="0"/>
    <n v="1268.7"/>
    <n v="1.2686999999999999"/>
    <m/>
    <n v="0.83191666666666675"/>
    <n v="0.83191666666666675"/>
    <n v="7.6479999999999997"/>
    <n v="-2.2737367544323206E-13"/>
    <n v="33"/>
    <s v="BASE DE DATOS"/>
    <m/>
  </r>
  <r>
    <s v="20"/>
    <x v="7"/>
    <s v="EGEJUN"/>
    <s v="18281911"/>
    <s v="18281911"/>
    <x v="4"/>
    <s v="Grupo 2"/>
    <s v="S"/>
    <n v="9.9830000000000005"/>
    <n v="9.9830000000000005"/>
    <n v="227.40700000000001"/>
    <n v="1041.2929999999999"/>
    <n v="1268.7"/>
    <n v="0"/>
    <n v="744"/>
    <n v="0"/>
    <m/>
    <m/>
    <x v="0"/>
    <s v="EGEJUN18281911Grupo 2HI"/>
    <s v="Empresa de Generaci¢n El‚ctrica Jun¡n S.A.C."/>
    <x v="62"/>
    <x v="62"/>
    <s v="C.H. Runatullo III"/>
    <x v="244"/>
    <x v="4"/>
    <x v="4"/>
    <x v="171"/>
    <x v="1"/>
    <s v="Instalado"/>
    <s v="Operativo"/>
    <s v="Generadora"/>
    <x v="0"/>
    <x v="1"/>
    <x v="1"/>
    <x v="0"/>
    <s v="Privado"/>
    <s v="JUNIN"/>
    <s v="JUNIN"/>
    <s v="CONCEPCION"/>
    <s v="MARISCAL CASTILLA"/>
    <n v="0"/>
    <x v="7"/>
    <n v="0"/>
    <x v="1"/>
    <s v="SEGUNDA"/>
    <x v="0"/>
    <x v="0"/>
    <n v="1268.7"/>
    <n v="1.2686999999999999"/>
    <m/>
    <n v="0.83191666666666675"/>
    <n v="0.83191666666666675"/>
    <n v="7.6479999999999997"/>
    <n v="-2.2737367544323206E-13"/>
    <n v="33"/>
    <s v="BASE DE DATOS"/>
    <m/>
  </r>
  <r>
    <s v="20"/>
    <x v="7"/>
    <s v="EGEJUN"/>
    <s v="18162108"/>
    <s v="18162108"/>
    <x v="4"/>
    <s v="Grupo 1"/>
    <s v="S"/>
    <n v="3.3180000000000001"/>
    <n v="3.3180000000000001"/>
    <n v="104.89100000000001"/>
    <n v="537.15099999999995"/>
    <n v="642.04200000000003"/>
    <n v="0"/>
    <n v="744"/>
    <n v="0"/>
    <m/>
    <m/>
    <x v="0"/>
    <s v="EGEJUN18162108Grupo 1HI"/>
    <s v="Empresa de Generaci¢n El‚ctrica Jun¡n S.A.C."/>
    <x v="62"/>
    <x v="62"/>
    <s v="C.H. Santa Cruz I"/>
    <x v="239"/>
    <x v="4"/>
    <x v="4"/>
    <x v="44"/>
    <x v="1"/>
    <s v="Instalado"/>
    <s v="Operativo"/>
    <s v="Generadora"/>
    <x v="0"/>
    <x v="1"/>
    <x v="1"/>
    <x v="0"/>
    <s v="Privado"/>
    <s v="ANCASH"/>
    <s v="ANCASH"/>
    <s v="HUAYLAS"/>
    <s v="SANTA CRUZ"/>
    <n v="0"/>
    <x v="7"/>
    <n v="0"/>
    <x v="1"/>
    <s v="PRIMERA"/>
    <x v="0"/>
    <x v="0"/>
    <n v="642.04200000000003"/>
    <n v="0.642042"/>
    <m/>
    <n v="0.27650000000000002"/>
    <n v="0.27650000000000002"/>
    <n v="7.6479999999999997"/>
    <n v="-1.1368683772161603E-13"/>
    <n v="33"/>
    <s v="BASE DE DATOS"/>
    <m/>
  </r>
  <r>
    <s v="20"/>
    <x v="7"/>
    <s v="EGEJUN"/>
    <s v="18162108"/>
    <s v="18162108"/>
    <x v="4"/>
    <s v="Grupo 2"/>
    <s v="S"/>
    <n v="3.3180000000000001"/>
    <n v="3.3180000000000001"/>
    <n v="104.89100000000001"/>
    <n v="537.15099999999995"/>
    <n v="642.04200000000003"/>
    <n v="0"/>
    <n v="744"/>
    <n v="0"/>
    <m/>
    <m/>
    <x v="0"/>
    <s v="EGEJUN18162108Grupo 2HI"/>
    <s v="Empresa de Generaci¢n El‚ctrica Jun¡n S.A.C."/>
    <x v="62"/>
    <x v="62"/>
    <s v="C.H. Santa Cruz I"/>
    <x v="239"/>
    <x v="4"/>
    <x v="4"/>
    <x v="171"/>
    <x v="1"/>
    <s v="Instalado"/>
    <s v="Operativo"/>
    <s v="Generadora"/>
    <x v="0"/>
    <x v="1"/>
    <x v="1"/>
    <x v="0"/>
    <s v="Privado"/>
    <s v="ANCASH"/>
    <s v="ANCASH"/>
    <s v="HUAYLAS"/>
    <s v="SANTA CRUZ"/>
    <n v="0"/>
    <x v="7"/>
    <n v="0"/>
    <x v="1"/>
    <s v="PRIMERA"/>
    <x v="0"/>
    <x v="0"/>
    <n v="642.04200000000003"/>
    <n v="0.642042"/>
    <m/>
    <n v="0.27650000000000002"/>
    <n v="0.27650000000000002"/>
    <n v="7.6479999999999997"/>
    <n v="-1.1368683772161603E-13"/>
    <n v="33"/>
    <s v="BASE DE DATOS"/>
    <m/>
  </r>
  <r>
    <s v="20"/>
    <x v="7"/>
    <s v="EGEJUN"/>
    <s v="18167608"/>
    <s v="18167608"/>
    <x v="4"/>
    <s v="Grupo 1"/>
    <s v="S"/>
    <n v="3.2509999999999999"/>
    <n v="3.2509999999999999"/>
    <n v="125.58499999999999"/>
    <n v="632.02099999999996"/>
    <n v="757.60599999999999"/>
    <n v="0"/>
    <n v="744"/>
    <n v="0"/>
    <m/>
    <m/>
    <x v="0"/>
    <s v="EGEJUN18167608Grupo 1HI"/>
    <s v="Empresa de Generaci¢n El‚ctrica Jun¡n S.A.C."/>
    <x v="62"/>
    <x v="62"/>
    <s v="C.H. Santa Cruz II"/>
    <x v="240"/>
    <x v="4"/>
    <x v="4"/>
    <x v="44"/>
    <x v="1"/>
    <s v="Instalado"/>
    <s v="Operativo"/>
    <s v="Generadora"/>
    <x v="0"/>
    <x v="1"/>
    <x v="1"/>
    <x v="0"/>
    <s v="Privado"/>
    <s v="ANCASH"/>
    <s v="ANCASH"/>
    <s v="HUAYLAS"/>
    <s v="SANTA CRUZ"/>
    <n v="0"/>
    <x v="7"/>
    <n v="0"/>
    <x v="1"/>
    <s v="PRIMERA"/>
    <x v="0"/>
    <x v="0"/>
    <n v="757.60599999999999"/>
    <n v="0.757606"/>
    <m/>
    <n v="0.27091666666666664"/>
    <n v="0.27091666666666664"/>
    <n v="7.6479999999999997"/>
    <n v="0"/>
    <n v="33"/>
    <s v="BASE DE DATOS"/>
    <m/>
  </r>
  <r>
    <s v="20"/>
    <x v="7"/>
    <s v="EGEJUN"/>
    <s v="18167608"/>
    <s v="18167608"/>
    <x v="4"/>
    <s v="Grupo 2"/>
    <s v="S"/>
    <n v="3.2509999999999999"/>
    <n v="3.2509999999999999"/>
    <n v="125.58499999999999"/>
    <n v="632.02099999999996"/>
    <n v="757.60599999999999"/>
    <n v="0"/>
    <n v="744"/>
    <n v="0"/>
    <m/>
    <m/>
    <x v="0"/>
    <s v="EGEJUN18167608Grupo 2HI"/>
    <s v="Empresa de Generaci¢n El‚ctrica Jun¡n S.A.C."/>
    <x v="62"/>
    <x v="62"/>
    <s v="C.H. Santa Cruz II"/>
    <x v="240"/>
    <x v="4"/>
    <x v="4"/>
    <x v="171"/>
    <x v="1"/>
    <s v="Instalado"/>
    <s v="Operativo"/>
    <s v="Generadora"/>
    <x v="0"/>
    <x v="1"/>
    <x v="1"/>
    <x v="0"/>
    <s v="Privado"/>
    <s v="ANCASH"/>
    <s v="ANCASH"/>
    <s v="HUAYLAS"/>
    <s v="SANTA CRUZ"/>
    <n v="0"/>
    <x v="7"/>
    <n v="0"/>
    <x v="1"/>
    <s v="PRIMERA"/>
    <x v="0"/>
    <x v="0"/>
    <n v="757.60599999999999"/>
    <n v="0.757606"/>
    <m/>
    <n v="0.27091666666666664"/>
    <n v="0.27091666666666664"/>
    <n v="7.6479999999999997"/>
    <n v="0"/>
    <n v="33"/>
    <s v="BASE DE DATOS"/>
    <m/>
  </r>
  <r>
    <s v="20"/>
    <x v="8"/>
    <s v="EGEJUN"/>
    <s v="18162108"/>
    <s v="18162108"/>
    <x v="4"/>
    <s v="Grupo 1"/>
    <s v="S"/>
    <n v="3.3180000000000001"/>
    <n v="3.3180000000000001"/>
    <n v="78.465000000000003"/>
    <n v="389.26799999999997"/>
    <n v="467.733"/>
    <n v="0"/>
    <n v="720"/>
    <n v="0"/>
    <m/>
    <m/>
    <x v="0"/>
    <s v="EGEJUN18162108Grupo 1HI"/>
    <s v="Empresa de Generaci¢n El‚ctrica Jun¡n S.A.C."/>
    <x v="62"/>
    <x v="62"/>
    <s v="C.H. Santa Cruz I"/>
    <x v="239"/>
    <x v="4"/>
    <x v="4"/>
    <x v="44"/>
    <x v="1"/>
    <s v="Instalado"/>
    <s v="Operativo"/>
    <s v="Generadora"/>
    <x v="0"/>
    <x v="1"/>
    <x v="1"/>
    <x v="0"/>
    <s v="Privado"/>
    <s v="ANCASH"/>
    <s v="ANCASH"/>
    <s v="HUAYLAS"/>
    <s v="SANTA CRUZ"/>
    <n v="0"/>
    <x v="7"/>
    <n v="0"/>
    <x v="1"/>
    <s v="PRIMERA"/>
    <x v="0"/>
    <x v="0"/>
    <n v="467.733"/>
    <n v="0.46773300000000001"/>
    <m/>
    <n v="0.27650000000000002"/>
    <n v="0.27650000000000002"/>
    <n v="7.6479999999999997"/>
    <n v="-5.6843418860808015E-14"/>
    <n v="33"/>
    <s v="BASE DE DATOS"/>
    <m/>
  </r>
  <r>
    <s v="20"/>
    <x v="8"/>
    <s v="EGEJUN"/>
    <s v="18162108"/>
    <s v="18162108"/>
    <x v="4"/>
    <s v="Grupo 2"/>
    <s v="S"/>
    <n v="3.3180000000000001"/>
    <n v="3.3180000000000001"/>
    <n v="78.465000000000003"/>
    <n v="389.26799999999997"/>
    <n v="467.733"/>
    <n v="0"/>
    <n v="720"/>
    <n v="0"/>
    <m/>
    <m/>
    <x v="0"/>
    <s v="EGEJUN18162108Grupo 2HI"/>
    <s v="Empresa de Generaci¢n El‚ctrica Jun¡n S.A.C."/>
    <x v="62"/>
    <x v="62"/>
    <s v="C.H. Santa Cruz I"/>
    <x v="239"/>
    <x v="4"/>
    <x v="4"/>
    <x v="171"/>
    <x v="1"/>
    <s v="Instalado"/>
    <s v="Operativo"/>
    <s v="Generadora"/>
    <x v="0"/>
    <x v="1"/>
    <x v="1"/>
    <x v="0"/>
    <s v="Privado"/>
    <s v="ANCASH"/>
    <s v="ANCASH"/>
    <s v="HUAYLAS"/>
    <s v="SANTA CRUZ"/>
    <n v="0"/>
    <x v="7"/>
    <n v="0"/>
    <x v="1"/>
    <s v="PRIMERA"/>
    <x v="0"/>
    <x v="0"/>
    <n v="467.733"/>
    <n v="0.46773300000000001"/>
    <m/>
    <n v="0.27650000000000002"/>
    <n v="0.27650000000000002"/>
    <n v="7.6479999999999997"/>
    <n v="-5.6843418860808015E-14"/>
    <n v="33"/>
    <s v="BASE DE DATOS"/>
    <m/>
  </r>
  <r>
    <s v="20"/>
    <x v="8"/>
    <s v="EGEJUN"/>
    <s v="18167608"/>
    <s v="18167608"/>
    <x v="4"/>
    <s v="Grupo 1"/>
    <s v="S"/>
    <n v="3.2509999999999999"/>
    <n v="3.2509999999999999"/>
    <n v="96.706000000000003"/>
    <n v="471.483"/>
    <n v="568.18899999999996"/>
    <n v="0"/>
    <n v="720"/>
    <n v="0"/>
    <m/>
    <m/>
    <x v="0"/>
    <s v="EGEJUN18167608Grupo 1HI"/>
    <s v="Empresa de Generaci¢n El‚ctrica Jun¡n S.A.C."/>
    <x v="62"/>
    <x v="62"/>
    <s v="C.H. Santa Cruz II"/>
    <x v="240"/>
    <x v="4"/>
    <x v="4"/>
    <x v="44"/>
    <x v="1"/>
    <s v="Instalado"/>
    <s v="Operativo"/>
    <s v="Generadora"/>
    <x v="0"/>
    <x v="1"/>
    <x v="1"/>
    <x v="0"/>
    <s v="Privado"/>
    <s v="ANCASH"/>
    <s v="ANCASH"/>
    <s v="HUAYLAS"/>
    <s v="SANTA CRUZ"/>
    <n v="0"/>
    <x v="7"/>
    <n v="0"/>
    <x v="1"/>
    <s v="PRIMERA"/>
    <x v="0"/>
    <x v="0"/>
    <n v="568.18899999999996"/>
    <n v="0.56818899999999994"/>
    <m/>
    <n v="0.27091666666666664"/>
    <n v="0.27091666666666664"/>
    <n v="7.6479999999999997"/>
    <n v="0"/>
    <n v="33"/>
    <s v="BASE DE DATOS"/>
    <m/>
  </r>
  <r>
    <s v="20"/>
    <x v="8"/>
    <s v="EGEJUN"/>
    <s v="18167608"/>
    <s v="18167608"/>
    <x v="4"/>
    <s v="Grupo 2"/>
    <s v="S"/>
    <n v="3.2509999999999999"/>
    <n v="3.2509999999999999"/>
    <n v="96.706000000000003"/>
    <n v="471.483"/>
    <n v="568.18899999999996"/>
    <n v="0"/>
    <n v="720"/>
    <n v="0"/>
    <m/>
    <m/>
    <x v="0"/>
    <s v="EGEJUN18167608Grupo 2HI"/>
    <s v="Empresa de Generaci¢n El‚ctrica Jun¡n S.A.C."/>
    <x v="62"/>
    <x v="62"/>
    <s v="C.H. Santa Cruz II"/>
    <x v="240"/>
    <x v="4"/>
    <x v="4"/>
    <x v="171"/>
    <x v="1"/>
    <s v="Instalado"/>
    <s v="Operativo"/>
    <s v="Generadora"/>
    <x v="0"/>
    <x v="1"/>
    <x v="1"/>
    <x v="0"/>
    <s v="Privado"/>
    <s v="ANCASH"/>
    <s v="ANCASH"/>
    <s v="HUAYLAS"/>
    <s v="SANTA CRUZ"/>
    <n v="0"/>
    <x v="7"/>
    <n v="0"/>
    <x v="1"/>
    <s v="PRIMERA"/>
    <x v="0"/>
    <x v="0"/>
    <n v="568.18899999999996"/>
    <n v="0.56818899999999994"/>
    <m/>
    <n v="0.27091666666666664"/>
    <n v="0.27091666666666664"/>
    <n v="7.6479999999999997"/>
    <n v="0"/>
    <n v="33"/>
    <s v="BASE DE DATOS"/>
    <m/>
  </r>
  <r>
    <s v="20"/>
    <x v="8"/>
    <s v="EGEJUN"/>
    <s v="28072011"/>
    <s v="28072011"/>
    <x v="4"/>
    <s v="Grupo 1"/>
    <s v="S"/>
    <n v="4.9249999999999998"/>
    <n v="4.9249999999999998"/>
    <n v="110.45399999999999"/>
    <n v="476.50299999999999"/>
    <n v="586.95699999999999"/>
    <n v="0"/>
    <n v="720"/>
    <n v="0"/>
    <m/>
    <m/>
    <x v="0"/>
    <s v="EGEJUN28072011Grupo 1HI"/>
    <s v="Empresa de Generaci¢n El‚ctrica Jun¡n S.A.C."/>
    <x v="62"/>
    <x v="62"/>
    <s v="C.H. Huasahuasi I"/>
    <x v="241"/>
    <x v="4"/>
    <x v="4"/>
    <x v="44"/>
    <x v="1"/>
    <s v="Instalado"/>
    <s v="Operativo"/>
    <s v="Generadora"/>
    <x v="0"/>
    <x v="1"/>
    <x v="1"/>
    <x v="0"/>
    <s v="Privado"/>
    <s v="JUNIN"/>
    <s v="JUNIN"/>
    <s v="TARMA"/>
    <s v="HUASAHUASI"/>
    <n v="0"/>
    <x v="7"/>
    <n v="0"/>
    <x v="1"/>
    <s v="PRIMERA"/>
    <x v="0"/>
    <x v="0"/>
    <n v="586.95699999999999"/>
    <n v="0.58695699999999995"/>
    <m/>
    <n v="0.41041666666666665"/>
    <n v="0.41041666666666665"/>
    <n v="7.6479999999999997"/>
    <n v="0"/>
    <n v="33"/>
    <s v="BASE DE DATOS"/>
    <m/>
  </r>
  <r>
    <s v="20"/>
    <x v="8"/>
    <s v="EGEJUN"/>
    <s v="28072011"/>
    <s v="28072011"/>
    <x v="4"/>
    <s v="Grupo 2"/>
    <s v="S"/>
    <n v="4.9249999999999998"/>
    <n v="4.9249999999999998"/>
    <n v="110.45399999999999"/>
    <n v="476.50299999999999"/>
    <n v="586.95699999999999"/>
    <n v="0"/>
    <n v="720"/>
    <n v="0"/>
    <m/>
    <m/>
    <x v="0"/>
    <s v="EGEJUN28072011Grupo 2HI"/>
    <s v="Empresa de Generaci¢n El‚ctrica Jun¡n S.A.C."/>
    <x v="62"/>
    <x v="62"/>
    <s v="C.H. Huasahuasi I"/>
    <x v="241"/>
    <x v="4"/>
    <x v="4"/>
    <x v="171"/>
    <x v="1"/>
    <s v="Instalado"/>
    <s v="Operativo"/>
    <s v="Generadora"/>
    <x v="0"/>
    <x v="1"/>
    <x v="1"/>
    <x v="0"/>
    <s v="Privado"/>
    <s v="JUNIN"/>
    <s v="JUNIN"/>
    <s v="TARMA"/>
    <s v="HUASAHUASI"/>
    <n v="0"/>
    <x v="7"/>
    <n v="0"/>
    <x v="1"/>
    <s v="PRIMERA"/>
    <x v="0"/>
    <x v="0"/>
    <n v="586.95699999999999"/>
    <n v="0.58695699999999995"/>
    <m/>
    <n v="0.41041666666666665"/>
    <n v="0.41041666666666665"/>
    <n v="7.6479999999999997"/>
    <n v="0"/>
    <n v="33"/>
    <s v="BASE DE DATOS"/>
    <m/>
  </r>
  <r>
    <s v="20"/>
    <x v="8"/>
    <s v="EGEJUN"/>
    <s v="00862010"/>
    <s v="00862010"/>
    <x v="4"/>
    <s v="Grupo 1"/>
    <s v="S"/>
    <n v="5.1109999999999998"/>
    <n v="5.1109999999999998"/>
    <n v="111.756"/>
    <n v="486.45499999999998"/>
    <n v="598.21100000000001"/>
    <n v="0"/>
    <n v="720"/>
    <n v="0"/>
    <m/>
    <m/>
    <x v="0"/>
    <s v="EGEJUN00862010Grupo 1HI"/>
    <s v="Empresa de Generaci¢n El‚ctrica Jun¡n S.A.C."/>
    <x v="62"/>
    <x v="62"/>
    <s v="C.H. Huasahuasi II"/>
    <x v="242"/>
    <x v="4"/>
    <x v="4"/>
    <x v="44"/>
    <x v="1"/>
    <s v="Instalado"/>
    <s v="Operativo"/>
    <s v="Generadora"/>
    <x v="0"/>
    <x v="1"/>
    <x v="1"/>
    <x v="0"/>
    <s v="Privado"/>
    <s v="JUNIN"/>
    <s v="JUNIN"/>
    <s v="TARMA"/>
    <s v="HUASAHUASI"/>
    <n v="0"/>
    <x v="7"/>
    <n v="0"/>
    <x v="1"/>
    <s v="PRIMERA"/>
    <x v="0"/>
    <x v="0"/>
    <n v="598.21100000000001"/>
    <n v="0.59821100000000005"/>
    <m/>
    <n v="0.42591666666666667"/>
    <n v="0.42591666666666667"/>
    <n v="7.6479999999999997"/>
    <n v="0"/>
    <n v="33"/>
    <s v="BASE DE DATOS"/>
    <m/>
  </r>
  <r>
    <s v="20"/>
    <x v="8"/>
    <s v="EGEJUN"/>
    <s v="00862010"/>
    <s v="00862010"/>
    <x v="4"/>
    <s v="Grupo 2"/>
    <s v="S"/>
    <n v="5.1109999999999998"/>
    <n v="5.1109999999999998"/>
    <n v="111.756"/>
    <n v="486.45499999999998"/>
    <n v="598.21100000000001"/>
    <n v="0"/>
    <n v="720"/>
    <n v="0"/>
    <m/>
    <m/>
    <x v="0"/>
    <s v="EGEJUN00862010Grupo 2HI"/>
    <s v="Empresa de Generaci¢n El‚ctrica Jun¡n S.A.C."/>
    <x v="62"/>
    <x v="62"/>
    <s v="C.H. Huasahuasi II"/>
    <x v="242"/>
    <x v="4"/>
    <x v="4"/>
    <x v="171"/>
    <x v="1"/>
    <s v="Instalado"/>
    <s v="Operativo"/>
    <s v="Generadora"/>
    <x v="0"/>
    <x v="1"/>
    <x v="1"/>
    <x v="0"/>
    <s v="Privado"/>
    <s v="JUNIN"/>
    <s v="JUNIN"/>
    <s v="TARMA"/>
    <s v="HUASAHUASI"/>
    <n v="0"/>
    <x v="7"/>
    <n v="0"/>
    <x v="1"/>
    <s v="PRIMERA"/>
    <x v="0"/>
    <x v="0"/>
    <n v="598.21100000000001"/>
    <n v="0.59821100000000005"/>
    <m/>
    <n v="0.42591666666666667"/>
    <n v="0.42591666666666667"/>
    <n v="7.6479999999999997"/>
    <n v="0"/>
    <n v="33"/>
    <s v="BASE DE DATOS"/>
    <m/>
  </r>
  <r>
    <s v="20"/>
    <x v="8"/>
    <s v="EGEJUN"/>
    <s v="18282011"/>
    <s v="18282011"/>
    <x v="4"/>
    <s v="Grupo 1"/>
    <s v="S"/>
    <n v="9.984"/>
    <n v="9.984"/>
    <n v="175.65600000000001"/>
    <n v="747.08900000000006"/>
    <n v="922.745"/>
    <n v="0"/>
    <n v="720"/>
    <n v="0"/>
    <m/>
    <m/>
    <x v="0"/>
    <s v="EGEJUN18282011Grupo 1HI"/>
    <s v="Empresa de Generaci¢n El‚ctrica Jun¡n S.A.C."/>
    <x v="62"/>
    <x v="62"/>
    <s v="C.H. Runatullo II"/>
    <x v="243"/>
    <x v="4"/>
    <x v="4"/>
    <x v="44"/>
    <x v="1"/>
    <s v="Instalado"/>
    <s v="Operativo"/>
    <s v="Generadora"/>
    <x v="0"/>
    <x v="1"/>
    <x v="1"/>
    <x v="0"/>
    <s v="Privado"/>
    <s v="JUNIN"/>
    <s v="JUNIN"/>
    <s v="CONCEPCION"/>
    <s v="MARISCAL CASTILLA"/>
    <n v="0"/>
    <x v="7"/>
    <n v="0"/>
    <x v="1"/>
    <s v="TERCERA"/>
    <x v="0"/>
    <x v="0"/>
    <n v="922.745"/>
    <n v="0.92274500000000004"/>
    <m/>
    <n v="0.83199999999999996"/>
    <n v="0.83199999999999996"/>
    <n v="7.6479999999999997"/>
    <n v="1.1368683772161603E-13"/>
    <n v="33"/>
    <s v="BASE DE DATOS"/>
    <m/>
  </r>
  <r>
    <s v="20"/>
    <x v="8"/>
    <s v="EGEJUN"/>
    <s v="18282011"/>
    <s v="18282011"/>
    <x v="4"/>
    <s v="Grupo 2"/>
    <s v="S"/>
    <n v="9.984"/>
    <n v="9.984"/>
    <n v="175.65600000000001"/>
    <n v="747.08900000000006"/>
    <n v="922.745"/>
    <n v="0"/>
    <n v="720"/>
    <n v="0"/>
    <m/>
    <m/>
    <x v="0"/>
    <s v="EGEJUN18282011Grupo 2HI"/>
    <s v="Empresa de Generaci¢n El‚ctrica Jun¡n S.A.C."/>
    <x v="62"/>
    <x v="62"/>
    <s v="C.H. Runatullo II"/>
    <x v="243"/>
    <x v="4"/>
    <x v="4"/>
    <x v="171"/>
    <x v="1"/>
    <s v="Instalado"/>
    <s v="Operativo"/>
    <s v="Generadora"/>
    <x v="0"/>
    <x v="1"/>
    <x v="1"/>
    <x v="0"/>
    <s v="Privado"/>
    <s v="JUNIN"/>
    <s v="JUNIN"/>
    <s v="CONCEPCION"/>
    <s v="MARISCAL CASTILLA"/>
    <n v="0"/>
    <x v="7"/>
    <n v="0"/>
    <x v="1"/>
    <s v="TERCERA"/>
    <x v="0"/>
    <x v="0"/>
    <n v="922.745"/>
    <n v="0.92274500000000004"/>
    <m/>
    <n v="0.83199999999999996"/>
    <n v="0.83199999999999996"/>
    <n v="7.6479999999999997"/>
    <n v="1.1368683772161603E-13"/>
    <n v="33"/>
    <s v="BASE DE DATOS"/>
    <m/>
  </r>
  <r>
    <s v="20"/>
    <x v="8"/>
    <s v="EGEJUN"/>
    <s v="18281911"/>
    <s v="18281911"/>
    <x v="4"/>
    <s v="Grupo 1"/>
    <s v="S"/>
    <n v="9.9830000000000005"/>
    <n v="9.9830000000000005"/>
    <n v="273.02199999999999"/>
    <n v="1168.626"/>
    <n v="1441.6479999999999"/>
    <n v="0"/>
    <n v="720"/>
    <n v="0"/>
    <m/>
    <m/>
    <x v="0"/>
    <s v="EGEJUN18281911Grupo 1HI"/>
    <s v="Empresa de Generaci¢n El‚ctrica Jun¡n S.A.C."/>
    <x v="62"/>
    <x v="62"/>
    <s v="C.H. Runatullo III"/>
    <x v="244"/>
    <x v="4"/>
    <x v="4"/>
    <x v="44"/>
    <x v="1"/>
    <s v="Instalado"/>
    <s v="Operativo"/>
    <s v="Generadora"/>
    <x v="0"/>
    <x v="1"/>
    <x v="1"/>
    <x v="0"/>
    <s v="Privado"/>
    <s v="JUNIN"/>
    <s v="JUNIN"/>
    <s v="CONCEPCION"/>
    <s v="MARISCAL CASTILLA"/>
    <n v="0"/>
    <x v="7"/>
    <n v="0"/>
    <x v="1"/>
    <s v="SEGUNDA"/>
    <x v="0"/>
    <x v="0"/>
    <n v="1441.6479999999999"/>
    <n v="1.4416479999999998"/>
    <m/>
    <n v="0.83191666666666675"/>
    <n v="0.83191666666666675"/>
    <n v="7.6479999999999997"/>
    <n v="0"/>
    <n v="33"/>
    <s v="BASE DE DATOS"/>
    <m/>
  </r>
  <r>
    <s v="20"/>
    <x v="8"/>
    <s v="EGEJUN"/>
    <s v="18281911"/>
    <s v="18281911"/>
    <x v="4"/>
    <s v="Grupo 2"/>
    <s v="S"/>
    <n v="9.9830000000000005"/>
    <n v="9.9830000000000005"/>
    <n v="273.02199999999999"/>
    <n v="1168.626"/>
    <n v="1441.6479999999999"/>
    <n v="0"/>
    <n v="720"/>
    <n v="0"/>
    <m/>
    <m/>
    <x v="0"/>
    <s v="EGEJUN18281911Grupo 2HI"/>
    <s v="Empresa de Generaci¢n El‚ctrica Jun¡n S.A.C."/>
    <x v="62"/>
    <x v="62"/>
    <s v="C.H. Runatullo III"/>
    <x v="244"/>
    <x v="4"/>
    <x v="4"/>
    <x v="171"/>
    <x v="1"/>
    <s v="Instalado"/>
    <s v="Operativo"/>
    <s v="Generadora"/>
    <x v="0"/>
    <x v="1"/>
    <x v="1"/>
    <x v="0"/>
    <s v="Privado"/>
    <s v="JUNIN"/>
    <s v="JUNIN"/>
    <s v="CONCEPCION"/>
    <s v="MARISCAL CASTILLA"/>
    <n v="0"/>
    <x v="7"/>
    <n v="0"/>
    <x v="1"/>
    <s v="SEGUNDA"/>
    <x v="0"/>
    <x v="0"/>
    <n v="1441.6479999999999"/>
    <n v="1.4416479999999998"/>
    <m/>
    <n v="0.83191666666666675"/>
    <n v="0.83191666666666675"/>
    <n v="7.6479999999999997"/>
    <n v="0"/>
    <n v="33"/>
    <s v="BASE DE DATOS"/>
    <m/>
  </r>
  <r>
    <s v="20"/>
    <x v="7"/>
    <s v="EGASA"/>
    <s v="31012893"/>
    <s v="31012893"/>
    <x v="4"/>
    <s v="G-1"/>
    <s v="S"/>
    <n v="0.88"/>
    <n v="0.86"/>
    <n v="150.239"/>
    <n v="450.99"/>
    <n v="601.22900000000004"/>
    <n v="0"/>
    <n v="722.58"/>
    <n v="1.42"/>
    <m/>
    <m/>
    <x v="0"/>
    <s v="EGASA31012893G-1HI"/>
    <s v="Emp. de Generaci¢n El‚ctrica de Arequipa S. A."/>
    <x v="15"/>
    <x v="15"/>
    <s v="C. H. Charcani I"/>
    <x v="223"/>
    <x v="4"/>
    <x v="4"/>
    <x v="37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601.22900000000004"/>
    <n v="0.60122900000000001"/>
    <m/>
    <n v="7.3333333333333334E-2"/>
    <n v="7.2333333333333333E-2"/>
    <n v="7.6479999999999997"/>
    <n v="0"/>
    <n v="29"/>
    <s v="BASE DE DATOS"/>
    <m/>
  </r>
  <r>
    <s v="20"/>
    <x v="7"/>
    <s v="EGASA"/>
    <s v="31012893"/>
    <s v="31012893"/>
    <x v="4"/>
    <s v="G-2"/>
    <s v="S"/>
    <n v="0.88"/>
    <n v="0.86"/>
    <n v="151.68799999999999"/>
    <n v="453.97699999999998"/>
    <n v="605.66499999999996"/>
    <n v="0"/>
    <n v="720.88"/>
    <n v="3.12"/>
    <m/>
    <m/>
    <x v="0"/>
    <s v="EGASA31012893G-2HI"/>
    <s v="Emp. de Generaci¢n El‚ctrica de Arequipa S. A."/>
    <x v="15"/>
    <x v="15"/>
    <s v="C. H. Charcani I"/>
    <x v="223"/>
    <x v="4"/>
    <x v="4"/>
    <x v="38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605.66499999999996"/>
    <n v="0.60566500000000001"/>
    <m/>
    <n v="7.3333333333333334E-2"/>
    <n v="7.166666666666667E-2"/>
    <n v="7.6479999999999997"/>
    <n v="0"/>
    <n v="29"/>
    <s v="BASE DE DATOS"/>
    <m/>
  </r>
  <r>
    <s v="20"/>
    <x v="7"/>
    <s v="EGASA"/>
    <s v="31012993"/>
    <s v="31012993"/>
    <x v="4"/>
    <s v="G-1"/>
    <s v="S"/>
    <n v="0.26"/>
    <n v="0.19"/>
    <n v="35.036000000000001"/>
    <n v="105.40900000000001"/>
    <n v="140.44499999999999"/>
    <n v="0"/>
    <n v="720.8"/>
    <n v="3.2"/>
    <m/>
    <m/>
    <x v="0"/>
    <s v="EGASA31012993G-1HI"/>
    <s v="Emp. de Generaci¢n El‚ctrica de Arequipa S. A."/>
    <x v="15"/>
    <x v="15"/>
    <s v="C. H. Charcani II"/>
    <x v="224"/>
    <x v="4"/>
    <x v="4"/>
    <x v="37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140.44499999999999"/>
    <n v="0.14044499999999999"/>
    <m/>
    <n v="2.1666666666666667E-2"/>
    <n v="1.5833333333333335E-2"/>
    <n v="7.6479999999999997"/>
    <n v="0"/>
    <n v="29"/>
    <s v="BASE DE DATOS"/>
    <m/>
  </r>
  <r>
    <s v="20"/>
    <x v="7"/>
    <s v="EGASA"/>
    <s v="31012993"/>
    <s v="31012993"/>
    <x v="4"/>
    <s v="G-2"/>
    <s v="S"/>
    <n v="0.26"/>
    <n v="0.19"/>
    <n v="31.38"/>
    <n v="94.537999999999997"/>
    <n v="125.91800000000001"/>
    <n v="0"/>
    <n v="721.92"/>
    <n v="2.08"/>
    <m/>
    <m/>
    <x v="0"/>
    <s v="EGASA31012993G-2HI"/>
    <s v="Emp. de Generaci¢n El‚ctrica de Arequipa S. A."/>
    <x v="15"/>
    <x v="15"/>
    <s v="C. H. Charcani II"/>
    <x v="224"/>
    <x v="4"/>
    <x v="4"/>
    <x v="38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125.91800000000001"/>
    <n v="0.125918"/>
    <m/>
    <n v="2.1666666666666667E-2"/>
    <n v="1.5833333333333335E-2"/>
    <n v="7.6479999999999997"/>
    <n v="-1.4210854715202004E-14"/>
    <n v="29"/>
    <s v="BASE DE DATOS"/>
    <m/>
  </r>
  <r>
    <s v="20"/>
    <x v="7"/>
    <s v="EGASA"/>
    <s v="31012993"/>
    <s v="31012993"/>
    <x v="4"/>
    <s v="G-3"/>
    <s v="S"/>
    <n v="0.26"/>
    <n v="0.22"/>
    <n v="38.268000000000001"/>
    <n v="115.489"/>
    <n v="153.75700000000001"/>
    <n v="0"/>
    <n v="722.27"/>
    <n v="1.73"/>
    <m/>
    <m/>
    <x v="0"/>
    <s v="EGASA31012993G-3HI"/>
    <s v="Emp. de Generaci¢n El‚ctrica de Arequipa S. A."/>
    <x v="15"/>
    <x v="15"/>
    <s v="C. H. Charcani II"/>
    <x v="224"/>
    <x v="4"/>
    <x v="4"/>
    <x v="39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153.75700000000001"/>
    <n v="0.153757"/>
    <m/>
    <n v="2.1666666666666667E-2"/>
    <n v="1.8333333333333333E-2"/>
    <n v="7.6479999999999997"/>
    <n v="0"/>
    <n v="29"/>
    <s v="BASE DE DATOS"/>
    <m/>
  </r>
  <r>
    <s v="20"/>
    <x v="7"/>
    <s v="EGASA"/>
    <s v="31013093"/>
    <s v="31013093"/>
    <x v="4"/>
    <s v="G-1"/>
    <s v="S"/>
    <n v="2.3199999999999998"/>
    <n v="2.2450000000000001"/>
    <n v="429.56599999999997"/>
    <n v="1256.587"/>
    <n v="1686.153"/>
    <n v="7.15"/>
    <n v="707.4"/>
    <n v="9.4499999999999993"/>
    <m/>
    <m/>
    <x v="0"/>
    <s v="EGASA31013093G-1HI"/>
    <s v="Emp. de Generaci¢n El‚ctrica de Arequipa S. A."/>
    <x v="15"/>
    <x v="15"/>
    <s v="C. H. Charcani III"/>
    <x v="225"/>
    <x v="4"/>
    <x v="4"/>
    <x v="37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1686.153"/>
    <n v="1.686153"/>
    <m/>
    <n v="0.19333333333333333"/>
    <n v="0.18708333333333335"/>
    <n v="7.6479999999999997"/>
    <n v="0"/>
    <n v="29"/>
    <s v="BASE DE DATOS"/>
    <m/>
  </r>
  <r>
    <s v="20"/>
    <x v="7"/>
    <s v="EGASA"/>
    <s v="31013093"/>
    <s v="31013093"/>
    <x v="4"/>
    <s v="G-2"/>
    <s v="S"/>
    <n v="2.3199999999999998"/>
    <n v="2.3199999999999998"/>
    <n v="433.55"/>
    <n v="1274.6020000000001"/>
    <n v="1708.152"/>
    <n v="11.78"/>
    <n v="710.45"/>
    <n v="1.77"/>
    <m/>
    <m/>
    <x v="0"/>
    <s v="EGASA31013093G-2HI"/>
    <s v="Emp. de Generaci¢n El‚ctrica de Arequipa S. A."/>
    <x v="15"/>
    <x v="15"/>
    <s v="C. H. Charcani III"/>
    <x v="225"/>
    <x v="4"/>
    <x v="4"/>
    <x v="38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1708.152"/>
    <n v="1.7081520000000001"/>
    <m/>
    <n v="0.19333333333333333"/>
    <n v="0.19333333333333333"/>
    <n v="7.6479999999999997"/>
    <n v="0"/>
    <n v="29"/>
    <s v="BASE DE DATOS"/>
    <m/>
  </r>
  <r>
    <s v="20"/>
    <x v="7"/>
    <s v="EGASA"/>
    <s v="11013293"/>
    <s v="11013293"/>
    <x v="4"/>
    <s v="G-1"/>
    <s v="S"/>
    <n v="5.2"/>
    <n v="5.0410000000000004"/>
    <n v="737.03599999999994"/>
    <n v="2122.0990000000002"/>
    <n v="2859.1350000000002"/>
    <n v="12.38"/>
    <n v="709.87"/>
    <n v="1.75"/>
    <m/>
    <m/>
    <x v="0"/>
    <s v="EGASA11013293G-1HI"/>
    <s v="Emp. de Generaci¢n El‚ctrica de Arequipa S. A."/>
    <x v="15"/>
    <x v="15"/>
    <s v="C. H. Charcani IV"/>
    <x v="226"/>
    <x v="4"/>
    <x v="4"/>
    <x v="37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2859.1350000000002"/>
    <n v="2.8591350000000002"/>
    <m/>
    <n v="0.43333333333333335"/>
    <n v="0.42008333333333336"/>
    <n v="7.6479999999999997"/>
    <n v="0"/>
    <n v="29"/>
    <s v="BASE DE DATOS"/>
    <m/>
  </r>
  <r>
    <s v="20"/>
    <x v="7"/>
    <s v="EGASA"/>
    <s v="11013293"/>
    <s v="11013293"/>
    <x v="4"/>
    <s v="G-2"/>
    <s v="S"/>
    <n v="5.2"/>
    <n v="5.0410000000000004"/>
    <n v="731.71199999999999"/>
    <n v="2169.6010000000001"/>
    <n v="2901.3130000000001"/>
    <n v="12.4"/>
    <n v="710.08"/>
    <n v="1.52"/>
    <m/>
    <m/>
    <x v="0"/>
    <s v="EGASA11013293G-2HI"/>
    <s v="Emp. de Generaci¢n El‚ctrica de Arequipa S. A."/>
    <x v="15"/>
    <x v="15"/>
    <s v="C. H. Charcani IV"/>
    <x v="226"/>
    <x v="4"/>
    <x v="4"/>
    <x v="38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2901.3130000000001"/>
    <n v="2.901313"/>
    <m/>
    <n v="0.43333333333333335"/>
    <n v="0.42133333333333334"/>
    <n v="7.6479999999999997"/>
    <n v="0"/>
    <n v="29"/>
    <s v="BASE DE DATOS"/>
    <m/>
  </r>
  <r>
    <s v="20"/>
    <x v="7"/>
    <s v="EGASA"/>
    <s v="11013293"/>
    <s v="11013293"/>
    <x v="4"/>
    <s v="G-3"/>
    <s v="S"/>
    <n v="5.2"/>
    <n v="5.2"/>
    <n v="745.38900000000001"/>
    <n v="2242.6759999999999"/>
    <n v="2988.0650000000001"/>
    <n v="6.3"/>
    <n v="716.07"/>
    <n v="1.52"/>
    <m/>
    <m/>
    <x v="0"/>
    <s v="EGASA11013293G-3HI"/>
    <s v="Emp. de Generaci¢n El‚ctrica de Arequipa S. A."/>
    <x v="15"/>
    <x v="15"/>
    <s v="C. H. Charcani IV"/>
    <x v="226"/>
    <x v="4"/>
    <x v="4"/>
    <x v="39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2988.0650000000001"/>
    <n v="2.9880650000000002"/>
    <m/>
    <n v="0.43333333333333335"/>
    <n v="0.43333333333333335"/>
    <n v="7.6479999999999997"/>
    <n v="0"/>
    <n v="29"/>
    <s v="BASE DE DATOS"/>
    <m/>
  </r>
  <r>
    <s v="20"/>
    <x v="7"/>
    <s v="EGASA"/>
    <s v="11014193"/>
    <s v="11014193"/>
    <x v="4"/>
    <s v="G-1"/>
    <s v="S"/>
    <n v="48.45"/>
    <n v="48.119"/>
    <n v="6895.174"/>
    <n v="16646.259999999998"/>
    <n v="23541.434000000001"/>
    <n v="6.12"/>
    <n v="717.88"/>
    <n v="0"/>
    <m/>
    <m/>
    <x v="0"/>
    <s v="EGASA11014193G-1HI"/>
    <s v="Emp. de Generaci¢n El‚ctrica de Arequipa S. A."/>
    <x v="15"/>
    <x v="15"/>
    <s v="C. H. Charcani V"/>
    <x v="227"/>
    <x v="4"/>
    <x v="4"/>
    <x v="37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23541.434000000001"/>
    <n v="23.541434000000002"/>
    <m/>
    <n v="4.0375000000000005"/>
    <n v="4.0099166666666664"/>
    <n v="7.6479999999999997"/>
    <n v="-3.637978807091713E-12"/>
    <n v="29"/>
    <s v="BASE DE DATOS"/>
    <m/>
  </r>
  <r>
    <s v="20"/>
    <x v="7"/>
    <s v="EGASA"/>
    <s v="11014193"/>
    <s v="11014193"/>
    <x v="4"/>
    <s v="G-2"/>
    <s v="S"/>
    <n v="48.45"/>
    <n v="48.161999999999999"/>
    <n v="5066.0169999999998"/>
    <n v="1777.5509999999999"/>
    <n v="6843.5680000000002"/>
    <n v="9.33"/>
    <n v="192.17"/>
    <n v="0"/>
    <m/>
    <m/>
    <x v="0"/>
    <s v="EGASA11014193G-2HI"/>
    <s v="Emp. de Generaci¢n El‚ctrica de Arequipa S. A."/>
    <x v="15"/>
    <x v="15"/>
    <s v="C. H. Charcani V"/>
    <x v="227"/>
    <x v="4"/>
    <x v="4"/>
    <x v="38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6843.5680000000002"/>
    <n v="6.8435680000000003"/>
    <m/>
    <n v="4.0375000000000005"/>
    <n v="4.0134999999999996"/>
    <n v="7.6479999999999997"/>
    <n v="-9.0949470177292824E-13"/>
    <n v="29"/>
    <s v="BASE DE DATOS"/>
    <m/>
  </r>
  <r>
    <s v="20"/>
    <x v="7"/>
    <s v="EGASA"/>
    <s v="11014193"/>
    <s v="11014193"/>
    <x v="4"/>
    <s v="G-3"/>
    <s v="S"/>
    <n v="48.45"/>
    <n v="48.24"/>
    <n v="6886.0749999999998"/>
    <n v="16147.174000000001"/>
    <n v="23033.249"/>
    <n v="15.22"/>
    <n v="708.78"/>
    <n v="0"/>
    <m/>
    <m/>
    <x v="0"/>
    <s v="EGASA11014193G-3HI"/>
    <s v="Emp. de Generaci¢n El‚ctrica de Arequipa S. A."/>
    <x v="15"/>
    <x v="15"/>
    <s v="C. H. Charcani V"/>
    <x v="227"/>
    <x v="4"/>
    <x v="4"/>
    <x v="39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23033.249"/>
    <n v="23.033249000000001"/>
    <m/>
    <n v="4.0375000000000005"/>
    <n v="4.0284166666666668"/>
    <n v="7.6479999999999997"/>
    <n v="0"/>
    <n v="29"/>
    <s v="BASE DE DATOS"/>
    <m/>
  </r>
  <r>
    <s v="20"/>
    <x v="7"/>
    <s v="EGASA"/>
    <s v="31013393"/>
    <s v="31013393"/>
    <x v="4"/>
    <s v="G-1"/>
    <s v="S"/>
    <n v="8.9600000000000009"/>
    <n v="8.9469999999999992"/>
    <n v="1272.289"/>
    <n v="3635.355"/>
    <n v="4907.6440000000002"/>
    <n v="6.63"/>
    <n v="699.3"/>
    <n v="18.07"/>
    <m/>
    <m/>
    <x v="0"/>
    <s v="EGASA31013393G-1HI"/>
    <s v="Emp. de Generaci¢n El‚ctrica de Arequipa S. A."/>
    <x v="15"/>
    <x v="15"/>
    <s v="C. H. Charcani VI"/>
    <x v="228"/>
    <x v="4"/>
    <x v="4"/>
    <x v="37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4907.6440000000002"/>
    <n v="4.9076440000000003"/>
    <m/>
    <n v="0.7466666666666667"/>
    <n v="0.74558333333333326"/>
    <n v="7.6479999999999997"/>
    <n v="0"/>
    <n v="29"/>
    <s v="BASE DE DATOS"/>
    <m/>
  </r>
  <r>
    <s v="20"/>
    <x v="8"/>
    <s v="EGASA"/>
    <s v="31012893"/>
    <s v="31012893"/>
    <x v="4"/>
    <s v="G-1"/>
    <s v="S"/>
    <n v="0.88"/>
    <n v="0.86"/>
    <n v="142.30799999999999"/>
    <n v="412.95299999999997"/>
    <n v="555.26099999999997"/>
    <n v="16.420000000000002"/>
    <n v="702.33"/>
    <n v="1.25"/>
    <m/>
    <m/>
    <x v="0"/>
    <s v="EGASA31012893G-1HI"/>
    <s v="Emp. de Generaci¢n El‚ctrica de Arequipa S. A."/>
    <x v="15"/>
    <x v="15"/>
    <s v="C. H. Charcani I"/>
    <x v="223"/>
    <x v="4"/>
    <x v="4"/>
    <x v="37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555.26099999999997"/>
    <n v="0.555261"/>
    <m/>
    <n v="7.3333333333333334E-2"/>
    <n v="7.2333333333333333E-2"/>
    <n v="7.6479999999999997"/>
    <n v="0"/>
    <n v="29"/>
    <s v="BASE DE DATOS"/>
    <m/>
  </r>
  <r>
    <s v="20"/>
    <x v="8"/>
    <s v="EGASA"/>
    <s v="31012893"/>
    <s v="31012893"/>
    <x v="4"/>
    <s v="G-2"/>
    <s v="S"/>
    <n v="0.88"/>
    <n v="0.86"/>
    <n v="142.09100000000001"/>
    <n v="414.13099999999997"/>
    <n v="556.22199999999998"/>
    <n v="14.2"/>
    <n v="704.72"/>
    <n v="1"/>
    <m/>
    <m/>
    <x v="0"/>
    <s v="EGASA31012893G-2HI"/>
    <s v="Emp. de Generaci¢n El‚ctrica de Arequipa S. A."/>
    <x v="15"/>
    <x v="15"/>
    <s v="C. H. Charcani I"/>
    <x v="223"/>
    <x v="4"/>
    <x v="4"/>
    <x v="38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556.22199999999998"/>
    <n v="0.55622199999999999"/>
    <m/>
    <n v="7.3333333333333334E-2"/>
    <n v="7.166666666666667E-2"/>
    <n v="7.6479999999999997"/>
    <n v="0"/>
    <n v="29"/>
    <s v="BASE DE DATOS"/>
    <m/>
  </r>
  <r>
    <s v="20"/>
    <x v="8"/>
    <s v="EGASA"/>
    <s v="31012993"/>
    <s v="31012993"/>
    <x v="4"/>
    <s v="G-1"/>
    <s v="S"/>
    <n v="0.26"/>
    <n v="0.19"/>
    <n v="34.183999999999997"/>
    <n v="98.664000000000001"/>
    <n v="132.84800000000001"/>
    <n v="16.23"/>
    <n v="701.3"/>
    <n v="2.4700000000000002"/>
    <m/>
    <m/>
    <x v="0"/>
    <s v="EGASA31012993G-1HI"/>
    <s v="Emp. de Generaci¢n El‚ctrica de Arequipa S. A."/>
    <x v="15"/>
    <x v="15"/>
    <s v="C. H. Charcani II"/>
    <x v="224"/>
    <x v="4"/>
    <x v="4"/>
    <x v="37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132.84800000000001"/>
    <n v="0.13284800000000002"/>
    <m/>
    <n v="2.1666666666666667E-2"/>
    <n v="1.5833333333333335E-2"/>
    <n v="7.6479999999999997"/>
    <n v="0"/>
    <n v="29"/>
    <s v="BASE DE DATOS"/>
    <m/>
  </r>
  <r>
    <s v="20"/>
    <x v="8"/>
    <s v="EGASA"/>
    <s v="31012993"/>
    <s v="31012993"/>
    <x v="4"/>
    <s v="G-2"/>
    <s v="S"/>
    <n v="0.26"/>
    <n v="0.19"/>
    <n v="30.818999999999999"/>
    <n v="89.298000000000002"/>
    <n v="120.117"/>
    <n v="14.82"/>
    <n v="702.65"/>
    <n v="2.5299999999999998"/>
    <m/>
    <m/>
    <x v="0"/>
    <s v="EGASA31012993G-2HI"/>
    <s v="Emp. de Generaci¢n El‚ctrica de Arequipa S. A."/>
    <x v="15"/>
    <x v="15"/>
    <s v="C. H. Charcani II"/>
    <x v="224"/>
    <x v="4"/>
    <x v="4"/>
    <x v="38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120.117"/>
    <n v="0.120117"/>
    <m/>
    <n v="2.1666666666666667E-2"/>
    <n v="1.5833333333333335E-2"/>
    <n v="7.6479999999999997"/>
    <n v="0"/>
    <n v="29"/>
    <s v="BASE DE DATOS"/>
    <m/>
  </r>
  <r>
    <s v="20"/>
    <x v="8"/>
    <s v="EGASA"/>
    <s v="31012993"/>
    <s v="31012993"/>
    <x v="4"/>
    <s v="G-3"/>
    <s v="S"/>
    <n v="0.26"/>
    <n v="0.22"/>
    <n v="36.951000000000001"/>
    <n v="106.077"/>
    <n v="143.02799999999999"/>
    <n v="19.5"/>
    <n v="697.77"/>
    <n v="2.73"/>
    <m/>
    <m/>
    <x v="0"/>
    <s v="EGASA31012993G-3HI"/>
    <s v="Emp. de Generaci¢n El‚ctrica de Arequipa S. A."/>
    <x v="15"/>
    <x v="15"/>
    <s v="C. H. Charcani II"/>
    <x v="224"/>
    <x v="4"/>
    <x v="4"/>
    <x v="39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143.02799999999999"/>
    <n v="0.14302799999999999"/>
    <m/>
    <n v="2.1666666666666667E-2"/>
    <n v="1.8333333333333333E-2"/>
    <n v="7.6479999999999997"/>
    <n v="0"/>
    <n v="29"/>
    <s v="BASE DE DATOS"/>
    <m/>
  </r>
  <r>
    <s v="20"/>
    <x v="8"/>
    <s v="EGASA"/>
    <s v="31013093"/>
    <s v="31013093"/>
    <x v="4"/>
    <s v="G-1"/>
    <s v="S"/>
    <n v="2.3199999999999998"/>
    <n v="2.2450000000000001"/>
    <n v="418.13299999999998"/>
    <n v="1223.104"/>
    <n v="1641.2370000000001"/>
    <n v="11.63"/>
    <n v="707.8"/>
    <n v="0.56999999999999995"/>
    <m/>
    <m/>
    <x v="0"/>
    <s v="EGASA31013093G-1HI"/>
    <s v="Emp. de Generaci¢n El‚ctrica de Arequipa S. A."/>
    <x v="15"/>
    <x v="15"/>
    <s v="C. H. Charcani III"/>
    <x v="225"/>
    <x v="4"/>
    <x v="4"/>
    <x v="37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1641.2370000000001"/>
    <n v="1.6412370000000001"/>
    <m/>
    <n v="0.19333333333333333"/>
    <n v="0.18708333333333335"/>
    <n v="7.6479999999999997"/>
    <n v="0"/>
    <n v="29"/>
    <s v="BASE DE DATOS"/>
    <m/>
  </r>
  <r>
    <s v="20"/>
    <x v="8"/>
    <s v="EGASA"/>
    <s v="31013093"/>
    <s v="31013093"/>
    <x v="4"/>
    <s v="G-2"/>
    <s v="S"/>
    <n v="2.3199999999999998"/>
    <n v="2.3199999999999998"/>
    <n v="421.73599999999999"/>
    <n v="1233.33"/>
    <n v="1655.066"/>
    <n v="11.48"/>
    <n v="707.85"/>
    <n v="0.67"/>
    <m/>
    <m/>
    <x v="0"/>
    <s v="EGASA31013093G-2HI"/>
    <s v="Emp. de Generaci¢n El‚ctrica de Arequipa S. A."/>
    <x v="15"/>
    <x v="15"/>
    <s v="C. H. Charcani III"/>
    <x v="225"/>
    <x v="4"/>
    <x v="4"/>
    <x v="38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1655.066"/>
    <n v="1.6550659999999999"/>
    <m/>
    <n v="0.19333333333333333"/>
    <n v="0.19333333333333333"/>
    <n v="7.6479999999999997"/>
    <n v="-2.2737367544323206E-13"/>
    <n v="29"/>
    <s v="BASE DE DATOS"/>
    <m/>
  </r>
  <r>
    <s v="20"/>
    <x v="8"/>
    <s v="EGASA"/>
    <s v="11013293"/>
    <s v="11013293"/>
    <x v="4"/>
    <s v="G-1"/>
    <s v="S"/>
    <n v="5.2"/>
    <n v="5.0410000000000004"/>
    <n v="763.20299999999997"/>
    <n v="2199.0369999999998"/>
    <n v="2962.24"/>
    <n v="7.72"/>
    <n v="712.28"/>
    <n v="0"/>
    <m/>
    <m/>
    <x v="0"/>
    <s v="EGASA11013293G-1HI"/>
    <s v="Emp. de Generaci¢n El‚ctrica de Arequipa S. A."/>
    <x v="15"/>
    <x v="15"/>
    <s v="C. H. Charcani IV"/>
    <x v="226"/>
    <x v="4"/>
    <x v="4"/>
    <x v="37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2962.24"/>
    <n v="2.96224"/>
    <m/>
    <n v="0.43333333333333335"/>
    <n v="0.42008333333333336"/>
    <n v="7.6479999999999997"/>
    <n v="0"/>
    <n v="29"/>
    <s v="BASE DE DATOS"/>
    <m/>
  </r>
  <r>
    <s v="20"/>
    <x v="8"/>
    <s v="EGASA"/>
    <s v="11013293"/>
    <s v="11013293"/>
    <x v="4"/>
    <s v="G-2"/>
    <s v="S"/>
    <n v="5.2"/>
    <n v="5.0410000000000004"/>
    <n v="746.67200000000003"/>
    <n v="2182.6019999999999"/>
    <n v="2929.2739999999999"/>
    <n v="8.3699999999999992"/>
    <n v="711.63"/>
    <n v="0"/>
    <m/>
    <m/>
    <x v="0"/>
    <s v="EGASA11013293G-2HI"/>
    <s v="Emp. de Generaci¢n El‚ctrica de Arequipa S. A."/>
    <x v="15"/>
    <x v="15"/>
    <s v="C. H. Charcani IV"/>
    <x v="226"/>
    <x v="4"/>
    <x v="4"/>
    <x v="38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2929.2739999999999"/>
    <n v="2.9292739999999999"/>
    <m/>
    <n v="0.43333333333333335"/>
    <n v="0.42133333333333334"/>
    <n v="7.6479999999999997"/>
    <n v="0"/>
    <n v="29"/>
    <s v="BASE DE DATOS"/>
    <m/>
  </r>
  <r>
    <s v="20"/>
    <x v="8"/>
    <s v="EGASA"/>
    <s v="11013293"/>
    <s v="11013293"/>
    <x v="4"/>
    <s v="G-3"/>
    <s v="S"/>
    <n v="5.2"/>
    <n v="5.2"/>
    <n v="756.83399999999995"/>
    <n v="2192.5839999999998"/>
    <n v="2949.4180000000001"/>
    <n v="8.33"/>
    <n v="711.67"/>
    <n v="0"/>
    <m/>
    <m/>
    <x v="0"/>
    <s v="EGASA11013293G-3HI"/>
    <s v="Emp. de Generaci¢n El‚ctrica de Arequipa S. A."/>
    <x v="15"/>
    <x v="15"/>
    <s v="C. H. Charcani IV"/>
    <x v="226"/>
    <x v="4"/>
    <x v="4"/>
    <x v="39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2949.4180000000001"/>
    <n v="2.9494180000000001"/>
    <m/>
    <n v="0.43333333333333335"/>
    <n v="0.43333333333333335"/>
    <n v="7.6479999999999997"/>
    <n v="-4.5474735088646412E-13"/>
    <n v="29"/>
    <s v="BASE DE DATOS"/>
    <m/>
  </r>
  <r>
    <s v="20"/>
    <x v="8"/>
    <s v="EGASA"/>
    <s v="11014193"/>
    <s v="11014193"/>
    <x v="4"/>
    <s v="G-1"/>
    <s v="S"/>
    <n v="48.45"/>
    <n v="48.119"/>
    <n v="6942.04"/>
    <n v="15403.858"/>
    <n v="22345.898000000001"/>
    <n v="10.18"/>
    <n v="676.95"/>
    <n v="0.47"/>
    <m/>
    <m/>
    <x v="0"/>
    <s v="EGASA11014193G-1HI"/>
    <s v="Emp. de Generaci¢n El‚ctrica de Arequipa S. A."/>
    <x v="15"/>
    <x v="15"/>
    <s v="C. H. Charcani V"/>
    <x v="227"/>
    <x v="4"/>
    <x v="4"/>
    <x v="37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22345.898000000001"/>
    <n v="22.345898000000002"/>
    <m/>
    <n v="4.0375000000000005"/>
    <n v="4.0099166666666664"/>
    <n v="7.6479999999999997"/>
    <n v="0"/>
    <n v="29"/>
    <s v="BASE DE DATOS"/>
    <m/>
  </r>
  <r>
    <s v="20"/>
    <x v="8"/>
    <s v="EGASA"/>
    <s v="11014193"/>
    <s v="11014193"/>
    <x v="4"/>
    <s v="G-2"/>
    <s v="S"/>
    <n v="48.45"/>
    <n v="48.161999999999999"/>
    <n v="6110.6930000000002"/>
    <n v="3059.4830000000002"/>
    <n v="9170.1759999999995"/>
    <n v="2.78"/>
    <n v="262.02999999999997"/>
    <n v="0"/>
    <m/>
    <m/>
    <x v="0"/>
    <s v="EGASA11014193G-2HI"/>
    <s v="Emp. de Generaci¢n El‚ctrica de Arequipa S. A."/>
    <x v="15"/>
    <x v="15"/>
    <s v="C. H. Charcani V"/>
    <x v="227"/>
    <x v="4"/>
    <x v="4"/>
    <x v="38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9170.1759999999995"/>
    <n v="9.1701759999999997"/>
    <m/>
    <n v="4.0375000000000005"/>
    <n v="4.0134999999999996"/>
    <n v="7.6479999999999997"/>
    <n v="0"/>
    <n v="29"/>
    <s v="BASE DE DATOS"/>
    <m/>
  </r>
  <r>
    <s v="20"/>
    <x v="8"/>
    <s v="EGASA"/>
    <s v="11014193"/>
    <s v="11014193"/>
    <x v="4"/>
    <s v="G-3"/>
    <s v="S"/>
    <n v="48.45"/>
    <n v="48.24"/>
    <n v="7027.0860000000002"/>
    <n v="16169.311"/>
    <n v="23196.397000000001"/>
    <n v="8.6999999999999993"/>
    <n v="702.83"/>
    <n v="0"/>
    <m/>
    <m/>
    <x v="0"/>
    <s v="EGASA11014193G-3HI"/>
    <s v="Emp. de Generaci¢n El‚ctrica de Arequipa S. A."/>
    <x v="15"/>
    <x v="15"/>
    <s v="C. H. Charcani V"/>
    <x v="227"/>
    <x v="4"/>
    <x v="4"/>
    <x v="39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23196.397000000001"/>
    <n v="23.196397000000001"/>
    <m/>
    <n v="4.0375000000000005"/>
    <n v="4.0284166666666668"/>
    <n v="7.6479999999999997"/>
    <n v="0"/>
    <n v="29"/>
    <s v="BASE DE DATOS"/>
    <m/>
  </r>
  <r>
    <s v="20"/>
    <x v="8"/>
    <s v="EGASA"/>
    <s v="31013393"/>
    <s v="31013393"/>
    <x v="4"/>
    <s v="G-1"/>
    <s v="S"/>
    <n v="8.9600000000000009"/>
    <n v="8.9469999999999992"/>
    <n v="1339.4639999999999"/>
    <n v="3853.6680000000001"/>
    <n v="5193.1319999999996"/>
    <n v="13.63"/>
    <n v="706.18"/>
    <n v="0"/>
    <m/>
    <m/>
    <x v="0"/>
    <s v="EGASA31013393G-1HI"/>
    <s v="Emp. de Generaci¢n El‚ctrica de Arequipa S. A."/>
    <x v="15"/>
    <x v="15"/>
    <s v="C. H. Charcani VI"/>
    <x v="228"/>
    <x v="4"/>
    <x v="4"/>
    <x v="37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5193.1319999999996"/>
    <n v="5.1931319999999994"/>
    <m/>
    <n v="0.7466666666666667"/>
    <n v="0.74558333333333326"/>
    <n v="7.6479999999999997"/>
    <n v="0"/>
    <n v="29"/>
    <s v="BASE DE DATOS"/>
    <m/>
  </r>
  <r>
    <s v="20"/>
    <x v="0"/>
    <s v="SUR"/>
    <s v="11019593"/>
    <s v="11019593"/>
    <x v="4"/>
    <s v="Grupo 1"/>
    <s v="S"/>
    <n v="11.9"/>
    <n v="11.090999999999999"/>
    <n v="938.93"/>
    <n v="1694.8520000000001"/>
    <n v="2633.7820000000002"/>
    <n v="0"/>
    <n v="744"/>
    <n v="0"/>
    <m/>
    <m/>
    <x v="0"/>
    <s v="SUR11019593Grupo 1HI"/>
    <s v="Emp. de Generaci¢n El‚ctrica del Sur S. A."/>
    <x v="21"/>
    <x v="21"/>
    <s v="C.H. Aricota 1"/>
    <x v="245"/>
    <x v="4"/>
    <x v="4"/>
    <x v="44"/>
    <x v="1"/>
    <s v="Instalado"/>
    <s v="Operativo"/>
    <s v="Generadora"/>
    <x v="0"/>
    <x v="1"/>
    <x v="1"/>
    <x v="0"/>
    <s v="Estatal"/>
    <s v="TACNA"/>
    <s v="TACNA"/>
    <s v="CANDARAVE"/>
    <s v="CURIBAYA"/>
    <n v="0"/>
    <x v="7"/>
    <n v="0"/>
    <x v="0"/>
    <n v="0"/>
    <x v="0"/>
    <x v="0"/>
    <n v="2633.7820000000002"/>
    <n v="2.6337820000000001"/>
    <m/>
    <n v="0.9916666666666667"/>
    <n v="0.92441666666666666"/>
    <n v="7.6479999999999997"/>
    <n v="0"/>
    <n v="30"/>
    <s v="BASE DE DATOS"/>
    <m/>
  </r>
  <r>
    <s v="20"/>
    <x v="0"/>
    <s v="SUR"/>
    <s v="11019593"/>
    <s v="11019593"/>
    <x v="4"/>
    <s v="Grupo 2"/>
    <s v="S"/>
    <n v="11.9"/>
    <n v="11.002000000000001"/>
    <n v="946.827"/>
    <n v="1762.721"/>
    <n v="2709.5479999999998"/>
    <n v="6.77"/>
    <n v="737.23"/>
    <n v="0"/>
    <m/>
    <m/>
    <x v="0"/>
    <s v="SUR11019593Grupo 2HI"/>
    <s v="Emp. de Generaci¢n El‚ctrica del Sur S. A."/>
    <x v="21"/>
    <x v="21"/>
    <s v="C.H. Aricota 1"/>
    <x v="245"/>
    <x v="4"/>
    <x v="4"/>
    <x v="171"/>
    <x v="1"/>
    <s v="Instalado"/>
    <s v="Operativo"/>
    <s v="Generadora"/>
    <x v="0"/>
    <x v="1"/>
    <x v="1"/>
    <x v="0"/>
    <s v="Estatal"/>
    <s v="TACNA"/>
    <s v="TACNA"/>
    <s v="CANDARAVE"/>
    <s v="CURIBAYA"/>
    <n v="0"/>
    <x v="7"/>
    <n v="0"/>
    <x v="0"/>
    <n v="0"/>
    <x v="0"/>
    <x v="0"/>
    <n v="2709.5479999999998"/>
    <n v="2.7095479999999998"/>
    <m/>
    <n v="0.9916666666666667"/>
    <n v="0.91666666666666663"/>
    <n v="7.6479999999999997"/>
    <n v="0"/>
    <n v="30"/>
    <s v="BASE DE DATOS"/>
    <m/>
  </r>
  <r>
    <s v="20"/>
    <x v="0"/>
    <s v="SUR"/>
    <s v="11015393"/>
    <s v="11015393"/>
    <x v="4"/>
    <s v="Grupo 3"/>
    <s v="S"/>
    <n v="11.9"/>
    <n v="11.9"/>
    <n v="1340.576"/>
    <n v="2199.174"/>
    <n v="3539.75"/>
    <n v="0"/>
    <n v="744"/>
    <n v="0"/>
    <m/>
    <m/>
    <x v="0"/>
    <s v="SUR11015393Grupo 3HI"/>
    <s v="Emp. de Generaci¢n El‚ctrica del Sur S. A."/>
    <x v="21"/>
    <x v="21"/>
    <s v="C.H. Aricota 2"/>
    <x v="246"/>
    <x v="4"/>
    <x v="4"/>
    <x v="172"/>
    <x v="1"/>
    <s v="Instalado"/>
    <s v="Operativo"/>
    <s v="Generadora"/>
    <x v="0"/>
    <x v="1"/>
    <x v="1"/>
    <x v="0"/>
    <s v="Estatal"/>
    <s v="TACNA"/>
    <s v="TACNA"/>
    <s v="CANDARAVE"/>
    <s v="CURIBAYA"/>
    <n v="0"/>
    <x v="7"/>
    <n v="0"/>
    <x v="0"/>
    <n v="0"/>
    <x v="0"/>
    <x v="0"/>
    <n v="3539.75"/>
    <n v="3.5397500000000002"/>
    <m/>
    <n v="0.9916666666666667"/>
    <n v="0.9916666666666667"/>
    <n v="7.6479999999999997"/>
    <n v="0"/>
    <n v="30"/>
    <s v="BASE DE DATOS"/>
    <m/>
  </r>
  <r>
    <s v="20"/>
    <x v="1"/>
    <s v="SUR"/>
    <s v="11019593"/>
    <s v="11019593"/>
    <x v="4"/>
    <s v="Grupo 1"/>
    <s v="S"/>
    <n v="11.9"/>
    <n v="11.090999999999999"/>
    <n v="702.24599999999998"/>
    <n v="1840.9159999999999"/>
    <n v="2543.1619999999998"/>
    <n v="0"/>
    <n v="696"/>
    <n v="0"/>
    <m/>
    <m/>
    <x v="0"/>
    <s v="SUR11019593Grupo 1HI"/>
    <s v="Emp. de Generaci¢n El‚ctrica del Sur S. A."/>
    <x v="21"/>
    <x v="21"/>
    <s v="C.H. Aricota 1"/>
    <x v="245"/>
    <x v="4"/>
    <x v="4"/>
    <x v="44"/>
    <x v="1"/>
    <s v="Instalado"/>
    <s v="Operativo"/>
    <s v="Generadora"/>
    <x v="0"/>
    <x v="1"/>
    <x v="1"/>
    <x v="0"/>
    <s v="Estatal"/>
    <s v="TACNA"/>
    <s v="TACNA"/>
    <s v="CANDARAVE"/>
    <s v="CURIBAYA"/>
    <n v="0"/>
    <x v="7"/>
    <n v="0"/>
    <x v="0"/>
    <n v="0"/>
    <x v="0"/>
    <x v="0"/>
    <n v="2543.1619999999998"/>
    <n v="2.5431619999999997"/>
    <m/>
    <n v="0.9916666666666667"/>
    <n v="0.92441666666666666"/>
    <n v="7.6479999999999997"/>
    <n v="0"/>
    <n v="30"/>
    <s v="BASE DE DATOS"/>
    <m/>
  </r>
  <r>
    <s v="20"/>
    <x v="1"/>
    <s v="SUR"/>
    <s v="11019593"/>
    <s v="11019593"/>
    <x v="4"/>
    <s v="Grupo 2"/>
    <s v="S"/>
    <n v="11.9"/>
    <n v="11.002000000000001"/>
    <n v="711.21299999999997"/>
    <n v="1875.615"/>
    <n v="2586.828"/>
    <n v="0"/>
    <n v="696"/>
    <n v="0"/>
    <m/>
    <m/>
    <x v="0"/>
    <s v="SUR11019593Grupo 2HI"/>
    <s v="Emp. de Generaci¢n El‚ctrica del Sur S. A."/>
    <x v="21"/>
    <x v="21"/>
    <s v="C.H. Aricota 1"/>
    <x v="245"/>
    <x v="4"/>
    <x v="4"/>
    <x v="171"/>
    <x v="1"/>
    <s v="Instalado"/>
    <s v="Operativo"/>
    <s v="Generadora"/>
    <x v="0"/>
    <x v="1"/>
    <x v="1"/>
    <x v="0"/>
    <s v="Estatal"/>
    <s v="TACNA"/>
    <s v="TACNA"/>
    <s v="CANDARAVE"/>
    <s v="CURIBAYA"/>
    <n v="0"/>
    <x v="7"/>
    <n v="0"/>
    <x v="0"/>
    <n v="0"/>
    <x v="0"/>
    <x v="0"/>
    <n v="2586.828"/>
    <n v="2.5868280000000001"/>
    <m/>
    <n v="0.9916666666666667"/>
    <n v="0.91666666666666663"/>
    <n v="7.6479999999999997"/>
    <n v="0"/>
    <n v="30"/>
    <s v="BASE DE DATOS"/>
    <m/>
  </r>
  <r>
    <s v="20"/>
    <x v="1"/>
    <s v="SUR"/>
    <s v="11015393"/>
    <s v="11015393"/>
    <x v="4"/>
    <s v="Grupo 3"/>
    <s v="S"/>
    <n v="11.9"/>
    <n v="11.9"/>
    <n v="942.09799999999996"/>
    <n v="2282.4319999999998"/>
    <n v="3224.53"/>
    <n v="0"/>
    <n v="696"/>
    <n v="0"/>
    <m/>
    <m/>
    <x v="0"/>
    <s v="SUR11015393Grupo 3HI"/>
    <s v="Emp. de Generaci¢n El‚ctrica del Sur S. A."/>
    <x v="21"/>
    <x v="21"/>
    <s v="C.H. Aricota 2"/>
    <x v="246"/>
    <x v="4"/>
    <x v="4"/>
    <x v="172"/>
    <x v="1"/>
    <s v="Instalado"/>
    <s v="Operativo"/>
    <s v="Generadora"/>
    <x v="0"/>
    <x v="1"/>
    <x v="1"/>
    <x v="0"/>
    <s v="Estatal"/>
    <s v="TACNA"/>
    <s v="TACNA"/>
    <s v="CANDARAVE"/>
    <s v="CURIBAYA"/>
    <n v="0"/>
    <x v="7"/>
    <n v="0"/>
    <x v="0"/>
    <n v="0"/>
    <x v="0"/>
    <x v="0"/>
    <n v="3224.53"/>
    <n v="3.2245300000000001"/>
    <m/>
    <n v="0.9916666666666667"/>
    <n v="0.9916666666666667"/>
    <n v="7.6479999999999997"/>
    <n v="-4.5474735088646412E-13"/>
    <n v="30"/>
    <s v="BASE DE DATOS"/>
    <m/>
  </r>
  <r>
    <s v="20"/>
    <x v="2"/>
    <s v="SUR"/>
    <s v="11019593"/>
    <s v="11019593"/>
    <x v="4"/>
    <s v="Grupo 1"/>
    <s v="S"/>
    <n v="11.9"/>
    <n v="11.090999999999999"/>
    <n v="575.92700000000002"/>
    <n v="2171.19"/>
    <n v="2747.1170000000002"/>
    <n v="0"/>
    <n v="744"/>
    <n v="0"/>
    <m/>
    <m/>
    <x v="0"/>
    <s v="SUR11019593Grupo 1HI"/>
    <s v="Emp. de Generaci¢n El‚ctrica del Sur S. A."/>
    <x v="21"/>
    <x v="21"/>
    <s v="C.H. Aricota 1"/>
    <x v="245"/>
    <x v="4"/>
    <x v="4"/>
    <x v="44"/>
    <x v="1"/>
    <s v="Instalado"/>
    <s v="Operativo"/>
    <s v="Generadora"/>
    <x v="0"/>
    <x v="1"/>
    <x v="1"/>
    <x v="0"/>
    <s v="Estatal"/>
    <s v="TACNA"/>
    <s v="TACNA"/>
    <s v="CANDARAVE"/>
    <s v="CURIBAYA"/>
    <n v="0"/>
    <x v="7"/>
    <n v="0"/>
    <x v="0"/>
    <n v="0"/>
    <x v="0"/>
    <x v="0"/>
    <n v="2747.1170000000002"/>
    <n v="2.7471170000000003"/>
    <m/>
    <n v="0.9916666666666667"/>
    <n v="0.92441666666666666"/>
    <n v="7.6479999999999997"/>
    <n v="0"/>
    <n v="30"/>
    <s v="BASE DE DATOS"/>
    <m/>
  </r>
  <r>
    <s v="20"/>
    <x v="2"/>
    <s v="SUR"/>
    <s v="11019593"/>
    <s v="11019593"/>
    <x v="4"/>
    <s v="Grupo 2"/>
    <s v="S"/>
    <n v="11.9"/>
    <n v="11.002000000000001"/>
    <n v="585.08100000000002"/>
    <n v="2209.7979999999998"/>
    <n v="2794.8789999999999"/>
    <n v="0"/>
    <n v="744"/>
    <n v="0"/>
    <m/>
    <m/>
    <x v="0"/>
    <s v="SUR11019593Grupo 2HI"/>
    <s v="Emp. de Generaci¢n El‚ctrica del Sur S. A."/>
    <x v="21"/>
    <x v="21"/>
    <s v="C.H. Aricota 1"/>
    <x v="245"/>
    <x v="4"/>
    <x v="4"/>
    <x v="171"/>
    <x v="1"/>
    <s v="Instalado"/>
    <s v="Operativo"/>
    <s v="Generadora"/>
    <x v="0"/>
    <x v="1"/>
    <x v="1"/>
    <x v="0"/>
    <s v="Estatal"/>
    <s v="TACNA"/>
    <s v="TACNA"/>
    <s v="CANDARAVE"/>
    <s v="CURIBAYA"/>
    <n v="0"/>
    <x v="7"/>
    <n v="0"/>
    <x v="0"/>
    <n v="0"/>
    <x v="0"/>
    <x v="0"/>
    <n v="2794.8789999999999"/>
    <n v="2.7948789999999999"/>
    <m/>
    <n v="0.9916666666666667"/>
    <n v="0.91666666666666663"/>
    <n v="7.6479999999999997"/>
    <n v="0"/>
    <n v="30"/>
    <s v="BASE DE DATOS"/>
    <m/>
  </r>
  <r>
    <s v="20"/>
    <x v="2"/>
    <s v="SUR"/>
    <s v="11015393"/>
    <s v="11015393"/>
    <x v="4"/>
    <s v="Grupo 3"/>
    <s v="S"/>
    <n v="11.9"/>
    <n v="11.9"/>
    <n v="722.83399999999995"/>
    <n v="2699.8890000000001"/>
    <n v="3422.723"/>
    <n v="0"/>
    <n v="720.82"/>
    <n v="23.18"/>
    <m/>
    <m/>
    <x v="0"/>
    <s v="SUR11015393Grupo 3HI"/>
    <s v="Emp. de Generaci¢n El‚ctrica del Sur S. A."/>
    <x v="21"/>
    <x v="21"/>
    <s v="C.H. Aricota 2"/>
    <x v="246"/>
    <x v="4"/>
    <x v="4"/>
    <x v="172"/>
    <x v="1"/>
    <s v="Instalado"/>
    <s v="Operativo"/>
    <s v="Generadora"/>
    <x v="0"/>
    <x v="1"/>
    <x v="1"/>
    <x v="0"/>
    <s v="Estatal"/>
    <s v="TACNA"/>
    <s v="TACNA"/>
    <s v="CANDARAVE"/>
    <s v="CURIBAYA"/>
    <n v="0"/>
    <x v="7"/>
    <n v="0"/>
    <x v="0"/>
    <n v="0"/>
    <x v="0"/>
    <x v="0"/>
    <n v="3422.723"/>
    <n v="3.422723"/>
    <m/>
    <n v="0.9916666666666667"/>
    <n v="0.9916666666666667"/>
    <n v="7.6479999999999997"/>
    <n v="0"/>
    <n v="30"/>
    <s v="BASE DE DATOS"/>
    <m/>
  </r>
  <r>
    <s v="20"/>
    <x v="3"/>
    <s v="SUR"/>
    <s v="11019593"/>
    <s v="11019593"/>
    <x v="4"/>
    <s v="Grupo 1"/>
    <s v="S"/>
    <n v="11.9"/>
    <n v="11.090999999999999"/>
    <n v="531.78499999999997"/>
    <n v="1993.394"/>
    <n v="2525.1790000000001"/>
    <n v="8.9499999999999993"/>
    <n v="711.05"/>
    <n v="0"/>
    <m/>
    <m/>
    <x v="0"/>
    <s v="SUR11019593Grupo 1HI"/>
    <s v="Emp. de Generaci¢n El‚ctrica del Sur S. A."/>
    <x v="21"/>
    <x v="21"/>
    <s v="C.H. Aricota 1"/>
    <x v="245"/>
    <x v="4"/>
    <x v="4"/>
    <x v="44"/>
    <x v="1"/>
    <s v="Instalado"/>
    <s v="Operativo"/>
    <s v="Generadora"/>
    <x v="0"/>
    <x v="1"/>
    <x v="1"/>
    <x v="0"/>
    <s v="Estatal"/>
    <s v="TACNA"/>
    <s v="TACNA"/>
    <s v="CANDARAVE"/>
    <s v="CURIBAYA"/>
    <n v="0"/>
    <x v="7"/>
    <n v="0"/>
    <x v="0"/>
    <n v="0"/>
    <x v="0"/>
    <x v="0"/>
    <n v="2525.1790000000001"/>
    <n v="2.5251790000000001"/>
    <m/>
    <n v="0.9916666666666667"/>
    <n v="0.92441666666666666"/>
    <n v="7.6479999999999997"/>
    <n v="0"/>
    <n v="30"/>
    <s v="BASE DE DATOS"/>
    <m/>
  </r>
  <r>
    <s v="20"/>
    <x v="3"/>
    <s v="SUR"/>
    <s v="11019593"/>
    <s v="11019593"/>
    <x v="4"/>
    <s v="Grupo 2"/>
    <s v="S"/>
    <n v="11.9"/>
    <n v="11.002000000000001"/>
    <n v="541.58900000000006"/>
    <n v="2095.8989999999999"/>
    <n v="2637.4879999999998"/>
    <n v="0"/>
    <n v="720"/>
    <n v="0"/>
    <m/>
    <m/>
    <x v="0"/>
    <s v="SUR11019593Grupo 2HI"/>
    <s v="Emp. de Generaci¢n El‚ctrica del Sur S. A."/>
    <x v="21"/>
    <x v="21"/>
    <s v="C.H. Aricota 1"/>
    <x v="245"/>
    <x v="4"/>
    <x v="4"/>
    <x v="171"/>
    <x v="1"/>
    <s v="Instalado"/>
    <s v="Operativo"/>
    <s v="Generadora"/>
    <x v="0"/>
    <x v="1"/>
    <x v="1"/>
    <x v="0"/>
    <s v="Estatal"/>
    <s v="TACNA"/>
    <s v="TACNA"/>
    <s v="CANDARAVE"/>
    <s v="CURIBAYA"/>
    <n v="0"/>
    <x v="7"/>
    <n v="0"/>
    <x v="0"/>
    <n v="0"/>
    <x v="0"/>
    <x v="0"/>
    <n v="2637.4879999999998"/>
    <n v="2.6374879999999998"/>
    <m/>
    <n v="0.9916666666666667"/>
    <n v="0.91666666666666663"/>
    <n v="7.6479999999999997"/>
    <n v="0"/>
    <n v="30"/>
    <s v="BASE DE DATOS"/>
    <m/>
  </r>
  <r>
    <s v="20"/>
    <x v="3"/>
    <s v="SUR"/>
    <s v="11015393"/>
    <s v="11015393"/>
    <x v="4"/>
    <s v="Grupo 3"/>
    <s v="S"/>
    <n v="11.9"/>
    <n v="11.9"/>
    <n v="786.81500000000005"/>
    <n v="2943.9569999999999"/>
    <n v="3730.7719999999999"/>
    <n v="0"/>
    <n v="720"/>
    <n v="0"/>
    <m/>
    <m/>
    <x v="0"/>
    <s v="SUR11015393Grupo 3HI"/>
    <s v="Emp. de Generaci¢n El‚ctrica del Sur S. A."/>
    <x v="21"/>
    <x v="21"/>
    <s v="C.H. Aricota 2"/>
    <x v="246"/>
    <x v="4"/>
    <x v="4"/>
    <x v="172"/>
    <x v="1"/>
    <s v="Instalado"/>
    <s v="Operativo"/>
    <s v="Generadora"/>
    <x v="0"/>
    <x v="1"/>
    <x v="1"/>
    <x v="0"/>
    <s v="Estatal"/>
    <s v="TACNA"/>
    <s v="TACNA"/>
    <s v="CANDARAVE"/>
    <s v="CURIBAYA"/>
    <n v="0"/>
    <x v="7"/>
    <n v="0"/>
    <x v="0"/>
    <n v="0"/>
    <x v="0"/>
    <x v="0"/>
    <n v="3730.7719999999999"/>
    <n v="3.730772"/>
    <m/>
    <n v="0.9916666666666667"/>
    <n v="0.9916666666666667"/>
    <n v="7.6479999999999997"/>
    <n v="0"/>
    <n v="30"/>
    <s v="BASE DE DATOS"/>
    <m/>
  </r>
  <r>
    <s v="20"/>
    <x v="4"/>
    <s v="SUR"/>
    <s v="11019593"/>
    <s v="11019593"/>
    <x v="4"/>
    <s v="Grupo 1"/>
    <s v="S"/>
    <n v="11.9"/>
    <n v="11.090999999999999"/>
    <n v="719.73"/>
    <n v="1967.124"/>
    <n v="2686.8539999999998"/>
    <n v="0"/>
    <n v="743.18"/>
    <n v="0.82"/>
    <m/>
    <m/>
    <x v="0"/>
    <s v="SUR11019593Grupo 1HI"/>
    <s v="Emp. de Generaci¢n El‚ctrica del Sur S. A."/>
    <x v="21"/>
    <x v="21"/>
    <s v="C.H. Aricota 1"/>
    <x v="245"/>
    <x v="4"/>
    <x v="4"/>
    <x v="44"/>
    <x v="1"/>
    <s v="Instalado"/>
    <s v="Operativo"/>
    <s v="Generadora"/>
    <x v="0"/>
    <x v="1"/>
    <x v="1"/>
    <x v="0"/>
    <s v="Estatal"/>
    <s v="TACNA"/>
    <s v="TACNA"/>
    <s v="CANDARAVE"/>
    <s v="CURIBAYA"/>
    <n v="0"/>
    <x v="7"/>
    <n v="0"/>
    <x v="0"/>
    <n v="0"/>
    <x v="0"/>
    <x v="0"/>
    <n v="2686.8539999999998"/>
    <n v="2.6868539999999999"/>
    <m/>
    <n v="0.9916666666666667"/>
    <n v="0.92441666666666666"/>
    <n v="7.6479999999999997"/>
    <n v="4.5474735088646412E-13"/>
    <n v="30"/>
    <s v="BASE DE DATOS"/>
    <m/>
  </r>
  <r>
    <s v="20"/>
    <x v="4"/>
    <s v="SUR"/>
    <s v="11015393"/>
    <s v="11015393"/>
    <x v="4"/>
    <s v="Grupo 3"/>
    <s v="S"/>
    <n v="11.9"/>
    <n v="11.9"/>
    <n v="1148.433"/>
    <n v="3115.1480000000001"/>
    <n v="4263.5810000000001"/>
    <n v="0"/>
    <n v="744"/>
    <n v="0"/>
    <m/>
    <m/>
    <x v="0"/>
    <s v="SUR11015393Grupo 3HI"/>
    <s v="Emp. de Generaci¢n El‚ctrica del Sur S. A."/>
    <x v="21"/>
    <x v="21"/>
    <s v="C.H. Aricota 2"/>
    <x v="246"/>
    <x v="4"/>
    <x v="4"/>
    <x v="172"/>
    <x v="1"/>
    <s v="Instalado"/>
    <s v="Operativo"/>
    <s v="Generadora"/>
    <x v="0"/>
    <x v="1"/>
    <x v="1"/>
    <x v="0"/>
    <s v="Estatal"/>
    <s v="TACNA"/>
    <s v="TACNA"/>
    <s v="CANDARAVE"/>
    <s v="CURIBAYA"/>
    <n v="0"/>
    <x v="7"/>
    <n v="0"/>
    <x v="0"/>
    <n v="0"/>
    <x v="0"/>
    <x v="0"/>
    <n v="4263.5810000000001"/>
    <n v="4.2635810000000003"/>
    <m/>
    <n v="0.9916666666666667"/>
    <n v="0.9916666666666667"/>
    <n v="7.6479999999999997"/>
    <n v="0"/>
    <n v="30"/>
    <s v="BASE DE DATOS"/>
    <m/>
  </r>
  <r>
    <s v="20"/>
    <x v="4"/>
    <s v="SUR"/>
    <s v="11019593"/>
    <s v="11019593"/>
    <x v="4"/>
    <s v="Grupo 2"/>
    <s v="S"/>
    <n v="11.9"/>
    <n v="11.002000000000001"/>
    <n v="729.18200000000002"/>
    <n v="1943.742"/>
    <n v="2672.924"/>
    <n v="0"/>
    <n v="736.53"/>
    <n v="7.47"/>
    <m/>
    <m/>
    <x v="0"/>
    <s v="SUR11019593Grupo 2HI"/>
    <s v="Emp. de Generaci¢n El‚ctrica del Sur S. A."/>
    <x v="21"/>
    <x v="21"/>
    <s v="C.H. Aricota 1"/>
    <x v="245"/>
    <x v="4"/>
    <x v="4"/>
    <x v="171"/>
    <x v="1"/>
    <s v="Instalado"/>
    <s v="Operativo"/>
    <s v="Generadora"/>
    <x v="0"/>
    <x v="1"/>
    <x v="1"/>
    <x v="0"/>
    <s v="Estatal"/>
    <s v="TACNA"/>
    <s v="TACNA"/>
    <s v="CANDARAVE"/>
    <s v="CURIBAYA"/>
    <n v="0"/>
    <x v="7"/>
    <n v="0"/>
    <x v="0"/>
    <n v="0"/>
    <x v="0"/>
    <x v="0"/>
    <n v="2672.924"/>
    <n v="2.6729240000000001"/>
    <m/>
    <n v="0.9916666666666667"/>
    <n v="0.91666666666666663"/>
    <n v="7.6479999999999997"/>
    <n v="0"/>
    <n v="30"/>
    <s v="BASE DE DATOS"/>
    <m/>
  </r>
  <r>
    <s v="20"/>
    <x v="5"/>
    <s v="SUR"/>
    <s v="11019593"/>
    <s v="11019593"/>
    <x v="4"/>
    <s v="Grupo 1"/>
    <s v="S"/>
    <n v="11.9"/>
    <n v="11.090999999999999"/>
    <n v="921.51499999999999"/>
    <n v="1653.336"/>
    <n v="2574.8510000000001"/>
    <n v="0"/>
    <n v="720"/>
    <n v="0"/>
    <m/>
    <m/>
    <x v="0"/>
    <s v="SUR11019593Grupo 1HI"/>
    <s v="Emp. de Generaci¢n El‚ctrica del Sur S. A."/>
    <x v="21"/>
    <x v="21"/>
    <s v="C.H. Aricota 1"/>
    <x v="245"/>
    <x v="4"/>
    <x v="4"/>
    <x v="44"/>
    <x v="1"/>
    <s v="Instalado"/>
    <s v="Operativo"/>
    <s v="Generadora"/>
    <x v="0"/>
    <x v="1"/>
    <x v="1"/>
    <x v="0"/>
    <s v="Estatal"/>
    <s v="TACNA"/>
    <s v="TACNA"/>
    <s v="CANDARAVE"/>
    <s v="CURIBAYA"/>
    <n v="0"/>
    <x v="7"/>
    <n v="0"/>
    <x v="0"/>
    <n v="0"/>
    <x v="0"/>
    <x v="0"/>
    <n v="2574.8510000000001"/>
    <n v="2.5748510000000002"/>
    <m/>
    <n v="0.9916666666666667"/>
    <n v="0.92441666666666666"/>
    <n v="7.6479999999999997"/>
    <n v="0"/>
    <n v="30"/>
    <s v="BASE DE DATOS"/>
    <m/>
  </r>
  <r>
    <s v="20"/>
    <x v="5"/>
    <s v="SUR"/>
    <s v="11019593"/>
    <s v="11019593"/>
    <x v="4"/>
    <s v="Grupo 2"/>
    <s v="S"/>
    <n v="11.9"/>
    <n v="11.002000000000001"/>
    <n v="932.01"/>
    <n v="1690.0129999999999"/>
    <n v="2622.0230000000001"/>
    <n v="0"/>
    <n v="720"/>
    <n v="0"/>
    <m/>
    <m/>
    <x v="0"/>
    <s v="SUR11019593Grupo 2HI"/>
    <s v="Emp. de Generaci¢n El‚ctrica del Sur S. A."/>
    <x v="21"/>
    <x v="21"/>
    <s v="C.H. Aricota 1"/>
    <x v="245"/>
    <x v="4"/>
    <x v="4"/>
    <x v="171"/>
    <x v="1"/>
    <s v="Instalado"/>
    <s v="Operativo"/>
    <s v="Generadora"/>
    <x v="0"/>
    <x v="1"/>
    <x v="1"/>
    <x v="0"/>
    <s v="Estatal"/>
    <s v="TACNA"/>
    <s v="TACNA"/>
    <s v="CANDARAVE"/>
    <s v="CURIBAYA"/>
    <n v="0"/>
    <x v="7"/>
    <n v="0"/>
    <x v="0"/>
    <n v="0"/>
    <x v="0"/>
    <x v="0"/>
    <n v="2622.0230000000001"/>
    <n v="2.622023"/>
    <m/>
    <n v="0.9916666666666667"/>
    <n v="0.91666666666666663"/>
    <n v="7.6479999999999997"/>
    <n v="0"/>
    <n v="30"/>
    <s v="BASE DE DATOS"/>
    <m/>
  </r>
  <r>
    <s v="20"/>
    <x v="5"/>
    <s v="SUR"/>
    <s v="11015393"/>
    <s v="11015393"/>
    <x v="4"/>
    <s v="Grupo 3"/>
    <s v="S"/>
    <n v="11.9"/>
    <n v="11.9"/>
    <n v="1498.14"/>
    <n v="2876.2109999999998"/>
    <n v="4374.3509999999997"/>
    <n v="0"/>
    <n v="720"/>
    <n v="0"/>
    <m/>
    <m/>
    <x v="0"/>
    <s v="SUR11015393Grupo 3HI"/>
    <s v="Emp. de Generaci¢n El‚ctrica del Sur S. A."/>
    <x v="21"/>
    <x v="21"/>
    <s v="C.H. Aricota 2"/>
    <x v="246"/>
    <x v="4"/>
    <x v="4"/>
    <x v="172"/>
    <x v="1"/>
    <s v="Instalado"/>
    <s v="Operativo"/>
    <s v="Generadora"/>
    <x v="0"/>
    <x v="1"/>
    <x v="1"/>
    <x v="0"/>
    <s v="Estatal"/>
    <s v="TACNA"/>
    <s v="TACNA"/>
    <s v="CANDARAVE"/>
    <s v="CURIBAYA"/>
    <n v="0"/>
    <x v="7"/>
    <n v="0"/>
    <x v="0"/>
    <n v="0"/>
    <x v="0"/>
    <x v="0"/>
    <n v="4374.3509999999997"/>
    <n v="4.3743509999999999"/>
    <m/>
    <n v="0.9916666666666667"/>
    <n v="0.9916666666666667"/>
    <n v="7.6479999999999997"/>
    <n v="0"/>
    <n v="30"/>
    <s v="BASE DE DATOS"/>
    <m/>
  </r>
  <r>
    <s v="20"/>
    <x v="6"/>
    <s v="SUR"/>
    <s v="11019593"/>
    <s v="11019593"/>
    <x v="4"/>
    <s v="Grupo 1"/>
    <s v="S"/>
    <n v="11.9"/>
    <n v="11.090999999999999"/>
    <n v="813.28200000000004"/>
    <n v="1882.3219999999999"/>
    <n v="2695.6039999999998"/>
    <n v="102.52"/>
    <n v="628.65"/>
    <n v="12.83"/>
    <m/>
    <m/>
    <x v="0"/>
    <s v="SUR11019593Grupo 1HI"/>
    <s v="Emp. de Generaci¢n El‚ctrica del Sur S. A."/>
    <x v="21"/>
    <x v="21"/>
    <s v="C.H. Aricota 1"/>
    <x v="245"/>
    <x v="4"/>
    <x v="4"/>
    <x v="44"/>
    <x v="1"/>
    <s v="Instalado"/>
    <s v="Operativo"/>
    <s v="Generadora"/>
    <x v="0"/>
    <x v="1"/>
    <x v="1"/>
    <x v="0"/>
    <s v="Estatal"/>
    <s v="TACNA"/>
    <s v="TACNA"/>
    <s v="CANDARAVE"/>
    <s v="CURIBAYA"/>
    <n v="0"/>
    <x v="7"/>
    <n v="0"/>
    <x v="0"/>
    <n v="0"/>
    <x v="0"/>
    <x v="0"/>
    <n v="2695.6039999999998"/>
    <n v="2.6956039999999999"/>
    <m/>
    <n v="0.9916666666666667"/>
    <n v="0.92441666666666666"/>
    <n v="7.6479999999999997"/>
    <n v="0"/>
    <n v="30"/>
    <s v="BASE DE DATOS"/>
    <m/>
  </r>
  <r>
    <s v="20"/>
    <x v="6"/>
    <s v="SUR"/>
    <s v="11019593"/>
    <s v="11019593"/>
    <x v="4"/>
    <s v="Grupo 2"/>
    <s v="S"/>
    <n v="11.9"/>
    <n v="11.002000000000001"/>
    <n v="827.76599999999996"/>
    <n v="1811.453"/>
    <n v="2639.2190000000001"/>
    <n v="126.52"/>
    <n v="617.48"/>
    <n v="0"/>
    <m/>
    <m/>
    <x v="0"/>
    <s v="SUR11019593Grupo 2HI"/>
    <s v="Emp. de Generaci¢n El‚ctrica del Sur S. A."/>
    <x v="21"/>
    <x v="21"/>
    <s v="C.H. Aricota 1"/>
    <x v="245"/>
    <x v="4"/>
    <x v="4"/>
    <x v="171"/>
    <x v="1"/>
    <s v="Instalado"/>
    <s v="Operativo"/>
    <s v="Generadora"/>
    <x v="0"/>
    <x v="1"/>
    <x v="1"/>
    <x v="0"/>
    <s v="Estatal"/>
    <s v="TACNA"/>
    <s v="TACNA"/>
    <s v="CANDARAVE"/>
    <s v="CURIBAYA"/>
    <n v="0"/>
    <x v="7"/>
    <n v="0"/>
    <x v="0"/>
    <n v="0"/>
    <x v="0"/>
    <x v="0"/>
    <n v="2639.2190000000001"/>
    <n v="2.6392190000000002"/>
    <m/>
    <n v="0.9916666666666667"/>
    <n v="0.91666666666666663"/>
    <n v="7.6479999999999997"/>
    <n v="0"/>
    <n v="30"/>
    <s v="BASE DE DATOS"/>
    <m/>
  </r>
  <r>
    <s v="20"/>
    <x v="6"/>
    <s v="SUR"/>
    <s v="11015393"/>
    <s v="11015393"/>
    <x v="4"/>
    <s v="Grupo 3"/>
    <s v="S"/>
    <n v="11.9"/>
    <n v="11.9"/>
    <n v="1332.623"/>
    <n v="3109.712"/>
    <n v="4442.335"/>
    <n v="0"/>
    <n v="744"/>
    <n v="0"/>
    <m/>
    <m/>
    <x v="0"/>
    <s v="SUR11015393Grupo 3HI"/>
    <s v="Emp. de Generaci¢n El‚ctrica del Sur S. A."/>
    <x v="21"/>
    <x v="21"/>
    <s v="C.H. Aricota 2"/>
    <x v="246"/>
    <x v="4"/>
    <x v="4"/>
    <x v="172"/>
    <x v="1"/>
    <s v="Instalado"/>
    <s v="Operativo"/>
    <s v="Generadora"/>
    <x v="0"/>
    <x v="1"/>
    <x v="1"/>
    <x v="0"/>
    <s v="Estatal"/>
    <s v="TACNA"/>
    <s v="TACNA"/>
    <s v="CANDARAVE"/>
    <s v="CURIBAYA"/>
    <n v="0"/>
    <x v="7"/>
    <n v="0"/>
    <x v="0"/>
    <n v="0"/>
    <x v="0"/>
    <x v="0"/>
    <n v="4442.335"/>
    <n v="4.4423349999999999"/>
    <m/>
    <n v="0.9916666666666667"/>
    <n v="0.9916666666666667"/>
    <n v="7.6479999999999997"/>
    <n v="0"/>
    <n v="30"/>
    <s v="BASE DE DATOS"/>
    <m/>
  </r>
  <r>
    <s v="20"/>
    <x v="7"/>
    <s v="SUR"/>
    <s v="11019593"/>
    <s v="11019593"/>
    <x v="4"/>
    <s v="Grupo 1"/>
    <s v="S"/>
    <n v="11.9"/>
    <n v="11.090999999999999"/>
    <n v="939.87900000000002"/>
    <n v="1679.0630000000001"/>
    <n v="2618.942"/>
    <n v="0"/>
    <n v="744"/>
    <n v="0"/>
    <m/>
    <m/>
    <x v="0"/>
    <s v="SUR11019593Grupo 1HI"/>
    <s v="Emp. de Generaci¢n El‚ctrica del Sur S. A."/>
    <x v="21"/>
    <x v="21"/>
    <s v="C.H. Aricota 1"/>
    <x v="245"/>
    <x v="4"/>
    <x v="4"/>
    <x v="44"/>
    <x v="1"/>
    <s v="Instalado"/>
    <s v="Operativo"/>
    <s v="Generadora"/>
    <x v="0"/>
    <x v="1"/>
    <x v="1"/>
    <x v="0"/>
    <s v="Estatal"/>
    <s v="TACNA"/>
    <s v="TACNA"/>
    <s v="CANDARAVE"/>
    <s v="CURIBAYA"/>
    <n v="0"/>
    <x v="7"/>
    <n v="0"/>
    <x v="0"/>
    <n v="0"/>
    <x v="0"/>
    <x v="0"/>
    <n v="2618.942"/>
    <n v="2.6189420000000001"/>
    <m/>
    <n v="0.9916666666666667"/>
    <n v="0.92441666666666666"/>
    <n v="7.6479999999999997"/>
    <n v="0"/>
    <n v="30"/>
    <s v="BASE DE DATOS"/>
    <m/>
  </r>
  <r>
    <s v="20"/>
    <x v="7"/>
    <s v="SUR"/>
    <s v="11019593"/>
    <s v="11019593"/>
    <x v="4"/>
    <s v="Grupo 2"/>
    <s v="S"/>
    <n v="11.9"/>
    <n v="11.002000000000001"/>
    <n v="940.98599999999999"/>
    <n v="1711.298"/>
    <n v="2652.2840000000001"/>
    <n v="0"/>
    <n v="744"/>
    <n v="0"/>
    <m/>
    <m/>
    <x v="0"/>
    <s v="SUR11019593Grupo 2HI"/>
    <s v="Emp. de Generaci¢n El‚ctrica del Sur S. A."/>
    <x v="21"/>
    <x v="21"/>
    <s v="C.H. Aricota 1"/>
    <x v="245"/>
    <x v="4"/>
    <x v="4"/>
    <x v="171"/>
    <x v="1"/>
    <s v="Instalado"/>
    <s v="Operativo"/>
    <s v="Generadora"/>
    <x v="0"/>
    <x v="1"/>
    <x v="1"/>
    <x v="0"/>
    <s v="Estatal"/>
    <s v="TACNA"/>
    <s v="TACNA"/>
    <s v="CANDARAVE"/>
    <s v="CURIBAYA"/>
    <n v="0"/>
    <x v="7"/>
    <n v="0"/>
    <x v="0"/>
    <n v="0"/>
    <x v="0"/>
    <x v="0"/>
    <n v="2652.2840000000001"/>
    <n v="2.6522840000000003"/>
    <m/>
    <n v="0.9916666666666667"/>
    <n v="0.91666666666666663"/>
    <n v="7.6479999999999997"/>
    <n v="0"/>
    <n v="30"/>
    <s v="BASE DE DATOS"/>
    <m/>
  </r>
  <r>
    <s v="20"/>
    <x v="7"/>
    <s v="SUR"/>
    <s v="11015393"/>
    <s v="11015393"/>
    <x v="4"/>
    <s v="Grupo 3"/>
    <s v="S"/>
    <n v="11.9"/>
    <n v="11.9"/>
    <n v="1486.557"/>
    <n v="2782.77"/>
    <n v="4269.3270000000002"/>
    <n v="0"/>
    <n v="744"/>
    <n v="0"/>
    <m/>
    <m/>
    <x v="0"/>
    <s v="SUR11015393Grupo 3HI"/>
    <s v="Emp. de Generaci¢n El‚ctrica del Sur S. A."/>
    <x v="21"/>
    <x v="21"/>
    <s v="C.H. Aricota 2"/>
    <x v="246"/>
    <x v="4"/>
    <x v="4"/>
    <x v="172"/>
    <x v="1"/>
    <s v="Instalado"/>
    <s v="Operativo"/>
    <s v="Generadora"/>
    <x v="0"/>
    <x v="1"/>
    <x v="1"/>
    <x v="0"/>
    <s v="Estatal"/>
    <s v="TACNA"/>
    <s v="TACNA"/>
    <s v="CANDARAVE"/>
    <s v="CURIBAYA"/>
    <n v="0"/>
    <x v="7"/>
    <n v="0"/>
    <x v="0"/>
    <n v="0"/>
    <x v="0"/>
    <x v="0"/>
    <n v="4269.3270000000002"/>
    <n v="4.2693270000000005"/>
    <m/>
    <n v="0.9916666666666667"/>
    <n v="0.9916666666666667"/>
    <n v="7.6479999999999997"/>
    <n v="0"/>
    <n v="30"/>
    <s v="BASE DE DATOS"/>
    <m/>
  </r>
  <r>
    <s v="20"/>
    <x v="1"/>
    <s v="EGEMSA"/>
    <s v="11005993"/>
    <s v="11005993"/>
    <x v="4"/>
    <s v="GRUPO Nº1"/>
    <s v="S"/>
    <n v="30.15"/>
    <n v="29.295999999999999"/>
    <n v="3348.9180000000001"/>
    <n v="12323.796"/>
    <n v="15672.714"/>
    <n v="5.46"/>
    <n v="655.49"/>
    <n v="35.049999999999997"/>
    <m/>
    <m/>
    <x v="0"/>
    <s v="EGEMSA11005993GRUPO Nº1HI"/>
    <s v="Emp. de Generaci¢n El‚ctrica Machu Picchu S. A."/>
    <x v="22"/>
    <x v="22"/>
    <s v="C. H. Machupicchu"/>
    <x v="247"/>
    <x v="4"/>
    <x v="4"/>
    <x v="319"/>
    <x v="1"/>
    <s v="Instalado"/>
    <s v="Operativo"/>
    <s v="Generadora"/>
    <x v="0"/>
    <x v="1"/>
    <x v="1"/>
    <x v="0"/>
    <s v="Estatal"/>
    <s v="CUSCO"/>
    <s v="CUSCO"/>
    <s v="URUBAMBA"/>
    <s v="MACHUPICCHU"/>
    <n v="0"/>
    <x v="7"/>
    <n v="0"/>
    <x v="0"/>
    <n v="0"/>
    <x v="0"/>
    <x v="0"/>
    <n v="15672.714"/>
    <n v="15.672713999999999"/>
    <m/>
    <n v="2.5124999999999997"/>
    <n v="2.4413333333333331"/>
    <n v="7.6479999999999997"/>
    <n v="0"/>
    <n v="34"/>
    <s v="BASE DE DATOS"/>
    <m/>
  </r>
  <r>
    <s v="20"/>
    <x v="1"/>
    <s v="EGEMSA"/>
    <s v="11005993"/>
    <s v="11005993"/>
    <x v="4"/>
    <s v="GRUPO Nº2"/>
    <s v="S"/>
    <n v="30.15"/>
    <n v="29.95"/>
    <n v="3232.9540000000002"/>
    <n v="12286.228999999999"/>
    <n v="15519.183000000001"/>
    <n v="3.68"/>
    <n v="689.36"/>
    <n v="2.96"/>
    <m/>
    <m/>
    <x v="0"/>
    <s v="EGEMSA11005993GRUPO Nº2HI"/>
    <s v="Emp. de Generaci¢n El‚ctrica Machu Picchu S. A."/>
    <x v="22"/>
    <x v="22"/>
    <s v="C. H. Machupicchu"/>
    <x v="247"/>
    <x v="4"/>
    <x v="4"/>
    <x v="320"/>
    <x v="1"/>
    <s v="Instalado"/>
    <s v="Operativo"/>
    <s v="Generadora"/>
    <x v="0"/>
    <x v="1"/>
    <x v="1"/>
    <x v="0"/>
    <s v="Estatal"/>
    <s v="CUSCO"/>
    <s v="CUSCO"/>
    <s v="URUBAMBA"/>
    <s v="MACHUPICCHU"/>
    <n v="0"/>
    <x v="7"/>
    <n v="0"/>
    <x v="0"/>
    <n v="0"/>
    <x v="0"/>
    <x v="0"/>
    <n v="15519.183000000001"/>
    <n v="15.519183000000002"/>
    <m/>
    <n v="2.5124999999999997"/>
    <n v="2.4958333333333331"/>
    <n v="7.6479999999999997"/>
    <n v="-1.8189894035458565E-12"/>
    <n v="34"/>
    <s v="BASE DE DATOS"/>
    <m/>
  </r>
  <r>
    <s v="20"/>
    <x v="1"/>
    <s v="EGEMSA"/>
    <s v="11005993"/>
    <s v="11005993"/>
    <x v="4"/>
    <s v="GRUPO Nº3"/>
    <s v="S"/>
    <n v="30.15"/>
    <n v="29.553999999999998"/>
    <n v="3374.5740000000001"/>
    <n v="12628.736000000001"/>
    <n v="16003.31"/>
    <n v="6.13"/>
    <n v="675.19"/>
    <n v="14.67"/>
    <m/>
    <m/>
    <x v="0"/>
    <s v="EGEMSA11005993GRUPO Nº3HI"/>
    <s v="Emp. de Generaci¢n El‚ctrica Machu Picchu S. A."/>
    <x v="22"/>
    <x v="22"/>
    <s v="C. H. Machupicchu"/>
    <x v="247"/>
    <x v="4"/>
    <x v="4"/>
    <x v="321"/>
    <x v="1"/>
    <s v="Instalado"/>
    <s v="Operativo"/>
    <s v="Generadora"/>
    <x v="0"/>
    <x v="1"/>
    <x v="1"/>
    <x v="0"/>
    <s v="Estatal"/>
    <s v="CUSCO"/>
    <s v="CUSCO"/>
    <s v="URUBAMBA"/>
    <s v="MACHUPICCHU"/>
    <n v="0"/>
    <x v="7"/>
    <n v="0"/>
    <x v="0"/>
    <n v="0"/>
    <x v="0"/>
    <x v="0"/>
    <n v="16003.31"/>
    <n v="16.003309999999999"/>
    <m/>
    <n v="2.5124999999999997"/>
    <n v="2.4628333333333332"/>
    <n v="7.6479999999999997"/>
    <n v="1.8189894035458565E-12"/>
    <n v="34"/>
    <s v="BASE DE DATOS"/>
    <m/>
  </r>
  <r>
    <s v="20"/>
    <x v="1"/>
    <s v="EGEMSA"/>
    <s v="11005993"/>
    <s v="11005993"/>
    <x v="4"/>
    <s v="GRUPO N°4"/>
    <s v="S"/>
    <n v="102"/>
    <n v="99.86"/>
    <n v="13015.587"/>
    <n v="48498.432000000001"/>
    <n v="61514.019"/>
    <n v="28.33"/>
    <n v="660.8"/>
    <n v="6.87"/>
    <m/>
    <m/>
    <x v="0"/>
    <s v="EGEMSA11005993GRUPO N°4HI"/>
    <s v="Emp. de Generaci¢n El‚ctrica Machu Picchu S. A."/>
    <x v="22"/>
    <x v="22"/>
    <s v="C. H. Machupicchu"/>
    <x v="247"/>
    <x v="4"/>
    <x v="4"/>
    <x v="322"/>
    <x v="1"/>
    <s v="Instalado"/>
    <s v="Operativo"/>
    <s v="Generadora"/>
    <x v="0"/>
    <x v="1"/>
    <x v="1"/>
    <x v="0"/>
    <s v="Estatal"/>
    <s v="CUSCO"/>
    <s v="CUSCO"/>
    <s v="URUBAMBA"/>
    <s v="MACHUPICCHU"/>
    <n v="0"/>
    <x v="7"/>
    <n v="0"/>
    <x v="0"/>
    <n v="0"/>
    <x v="0"/>
    <x v="0"/>
    <n v="61514.019"/>
    <n v="61.514018999999998"/>
    <m/>
    <n v="8.5"/>
    <n v="8.3216666666666672"/>
    <n v="7.6479999999999997"/>
    <n v="0"/>
    <n v="34"/>
    <s v="BASE DE DATOS"/>
    <m/>
  </r>
  <r>
    <s v="20"/>
    <x v="2"/>
    <s v="EGEMSA"/>
    <s v="11005993"/>
    <s v="11005993"/>
    <x v="4"/>
    <s v="GRUPO Nº1"/>
    <s v="S"/>
    <n v="30.15"/>
    <n v="29.295999999999999"/>
    <n v="4047.2730000000001"/>
    <n v="15128.183000000001"/>
    <n v="19175.455999999998"/>
    <n v="1.81"/>
    <n v="718.19"/>
    <n v="0"/>
    <m/>
    <m/>
    <x v="0"/>
    <s v="EGEMSA11005993GRUPO Nº1HI"/>
    <s v="Emp. de Generaci¢n El‚ctrica Machu Picchu S. A."/>
    <x v="22"/>
    <x v="22"/>
    <s v="C. H. Machupicchu"/>
    <x v="247"/>
    <x v="4"/>
    <x v="4"/>
    <x v="319"/>
    <x v="1"/>
    <s v="Instalado"/>
    <s v="Operativo"/>
    <s v="Generadora"/>
    <x v="0"/>
    <x v="1"/>
    <x v="1"/>
    <x v="0"/>
    <s v="Estatal"/>
    <s v="CUSCO"/>
    <s v="CUSCO"/>
    <s v="URUBAMBA"/>
    <s v="MACHUPICCHU"/>
    <n v="0"/>
    <x v="7"/>
    <n v="0"/>
    <x v="0"/>
    <n v="0"/>
    <x v="0"/>
    <x v="0"/>
    <n v="19175.455999999998"/>
    <n v="19.175455999999997"/>
    <m/>
    <n v="2.5124999999999997"/>
    <n v="2.4413333333333331"/>
    <n v="7.6479999999999997"/>
    <n v="3.637978807091713E-12"/>
    <n v="34"/>
    <s v="BASE DE DATOS"/>
    <m/>
  </r>
  <r>
    <s v="20"/>
    <x v="2"/>
    <s v="EGEMSA"/>
    <s v="11005993"/>
    <s v="11005993"/>
    <x v="4"/>
    <s v="GRUPO Nº2"/>
    <s v="S"/>
    <n v="30.15"/>
    <n v="29.95"/>
    <n v="3656.8119999999999"/>
    <n v="13831.98"/>
    <n v="17488.792000000001"/>
    <n v="1.59"/>
    <n v="718.41"/>
    <n v="0"/>
    <m/>
    <m/>
    <x v="0"/>
    <s v="EGEMSA11005993GRUPO Nº2HI"/>
    <s v="Emp. de Generaci¢n El‚ctrica Machu Picchu S. A."/>
    <x v="22"/>
    <x v="22"/>
    <s v="C. H. Machupicchu"/>
    <x v="247"/>
    <x v="4"/>
    <x v="4"/>
    <x v="320"/>
    <x v="1"/>
    <s v="Instalado"/>
    <s v="Operativo"/>
    <s v="Generadora"/>
    <x v="0"/>
    <x v="1"/>
    <x v="1"/>
    <x v="0"/>
    <s v="Estatal"/>
    <s v="CUSCO"/>
    <s v="CUSCO"/>
    <s v="URUBAMBA"/>
    <s v="MACHUPICCHU"/>
    <n v="0"/>
    <x v="7"/>
    <n v="0"/>
    <x v="0"/>
    <n v="0"/>
    <x v="0"/>
    <x v="0"/>
    <n v="17488.792000000001"/>
    <n v="17.488792"/>
    <m/>
    <n v="2.5124999999999997"/>
    <n v="2.4958333333333331"/>
    <n v="7.6479999999999997"/>
    <n v="0"/>
    <n v="34"/>
    <s v="BASE DE DATOS"/>
    <m/>
  </r>
  <r>
    <s v="20"/>
    <x v="2"/>
    <s v="EGEMSA"/>
    <s v="11005993"/>
    <s v="11005993"/>
    <x v="4"/>
    <s v="GRUPO Nº3"/>
    <s v="S"/>
    <n v="30.15"/>
    <n v="29.553999999999998"/>
    <n v="3867.9549999999999"/>
    <n v="14481.819"/>
    <n v="18349.774000000001"/>
    <n v="1.94"/>
    <n v="718.06"/>
    <n v="0"/>
    <m/>
    <m/>
    <x v="0"/>
    <s v="EGEMSA11005993GRUPO Nº3HI"/>
    <s v="Emp. de Generaci¢n El‚ctrica Machu Picchu S. A."/>
    <x v="22"/>
    <x v="22"/>
    <s v="C. H. Machupicchu"/>
    <x v="247"/>
    <x v="4"/>
    <x v="4"/>
    <x v="321"/>
    <x v="1"/>
    <s v="Instalado"/>
    <s v="Operativo"/>
    <s v="Generadora"/>
    <x v="0"/>
    <x v="1"/>
    <x v="1"/>
    <x v="0"/>
    <s v="Estatal"/>
    <s v="CUSCO"/>
    <s v="CUSCO"/>
    <s v="URUBAMBA"/>
    <s v="MACHUPICCHU"/>
    <n v="0"/>
    <x v="7"/>
    <n v="0"/>
    <x v="0"/>
    <n v="0"/>
    <x v="0"/>
    <x v="0"/>
    <n v="18349.774000000001"/>
    <n v="18.349774"/>
    <m/>
    <n v="2.5124999999999997"/>
    <n v="2.4628333333333332"/>
    <n v="7.6479999999999997"/>
    <n v="-3.637978807091713E-12"/>
    <n v="34"/>
    <s v="BASE DE DATOS"/>
    <m/>
  </r>
  <r>
    <s v="20"/>
    <x v="2"/>
    <s v="EGEMSA"/>
    <s v="11005993"/>
    <s v="11005993"/>
    <x v="4"/>
    <s v="GRUPO N°4"/>
    <s v="S"/>
    <n v="102"/>
    <n v="99.86"/>
    <n v="7710.643"/>
    <n v="29344.003000000001"/>
    <n v="37054.646000000001"/>
    <n v="350.58"/>
    <n v="367.08"/>
    <n v="2.33"/>
    <m/>
    <m/>
    <x v="0"/>
    <s v="EGEMSA11005993GRUPO N°4HI"/>
    <s v="Emp. de Generaci¢n El‚ctrica Machu Picchu S. A."/>
    <x v="22"/>
    <x v="22"/>
    <s v="C. H. Machupicchu"/>
    <x v="247"/>
    <x v="4"/>
    <x v="4"/>
    <x v="322"/>
    <x v="1"/>
    <s v="Instalado"/>
    <s v="Operativo"/>
    <s v="Generadora"/>
    <x v="0"/>
    <x v="1"/>
    <x v="1"/>
    <x v="0"/>
    <s v="Estatal"/>
    <s v="CUSCO"/>
    <s v="CUSCO"/>
    <s v="URUBAMBA"/>
    <s v="MACHUPICCHU"/>
    <n v="0"/>
    <x v="7"/>
    <n v="0"/>
    <x v="0"/>
    <n v="0"/>
    <x v="0"/>
    <x v="0"/>
    <n v="37054.646000000001"/>
    <n v="37.054645999999998"/>
    <m/>
    <n v="8.5"/>
    <n v="8.3216666666666672"/>
    <n v="7.6479999999999997"/>
    <n v="0"/>
    <n v="34"/>
    <s v="BASE DE DATOS"/>
    <m/>
  </r>
  <r>
    <s v="20"/>
    <x v="3"/>
    <s v="EGEMSA"/>
    <s v="11005993"/>
    <s v="11005993"/>
    <x v="4"/>
    <s v="GRUPO Nº1"/>
    <s v="S"/>
    <n v="30.15"/>
    <n v="29.295999999999999"/>
    <n v="4121.4979999999996"/>
    <n v="15634.651"/>
    <n v="19756.149000000001"/>
    <n v="0"/>
    <n v="720"/>
    <n v="0"/>
    <m/>
    <m/>
    <x v="0"/>
    <s v="EGEMSA11005993GRUPO Nº1HI"/>
    <s v="Emp. de Generaci¢n El‚ctrica Machu Picchu S. A."/>
    <x v="22"/>
    <x v="22"/>
    <s v="C. H. Machupicchu"/>
    <x v="247"/>
    <x v="4"/>
    <x v="4"/>
    <x v="319"/>
    <x v="1"/>
    <s v="Instalado"/>
    <s v="Operativo"/>
    <s v="Generadora"/>
    <x v="0"/>
    <x v="1"/>
    <x v="1"/>
    <x v="0"/>
    <s v="Estatal"/>
    <s v="CUSCO"/>
    <s v="CUSCO"/>
    <s v="URUBAMBA"/>
    <s v="MACHUPICCHU"/>
    <n v="0"/>
    <x v="7"/>
    <n v="0"/>
    <x v="0"/>
    <n v="0"/>
    <x v="0"/>
    <x v="0"/>
    <n v="19756.149000000001"/>
    <n v="19.756149000000001"/>
    <m/>
    <n v="2.5124999999999997"/>
    <n v="2.4413333333333331"/>
    <n v="7.6479999999999997"/>
    <n v="-3.637978807091713E-12"/>
    <n v="34"/>
    <s v="BASE DE DATOS"/>
    <m/>
  </r>
  <r>
    <s v="20"/>
    <x v="3"/>
    <s v="EGEMSA"/>
    <s v="11005993"/>
    <s v="11005993"/>
    <x v="4"/>
    <s v="GRUPO Nº2"/>
    <s v="S"/>
    <n v="30.15"/>
    <n v="29.95"/>
    <n v="4040.1509999999998"/>
    <n v="15323.85"/>
    <n v="19364.001"/>
    <n v="0"/>
    <n v="720"/>
    <n v="0"/>
    <m/>
    <m/>
    <x v="0"/>
    <s v="EGEMSA11005993GRUPO Nº2HI"/>
    <s v="Emp. de Generaci¢n El‚ctrica Machu Picchu S. A."/>
    <x v="22"/>
    <x v="22"/>
    <s v="C. H. Machupicchu"/>
    <x v="247"/>
    <x v="4"/>
    <x v="4"/>
    <x v="320"/>
    <x v="1"/>
    <s v="Instalado"/>
    <s v="Operativo"/>
    <s v="Generadora"/>
    <x v="0"/>
    <x v="1"/>
    <x v="1"/>
    <x v="0"/>
    <s v="Estatal"/>
    <s v="CUSCO"/>
    <s v="CUSCO"/>
    <s v="URUBAMBA"/>
    <s v="MACHUPICCHU"/>
    <n v="0"/>
    <x v="7"/>
    <n v="0"/>
    <x v="0"/>
    <n v="0"/>
    <x v="0"/>
    <x v="0"/>
    <n v="19364.001"/>
    <n v="19.364001000000002"/>
    <m/>
    <n v="2.5124999999999997"/>
    <n v="2.4958333333333331"/>
    <n v="7.6479999999999997"/>
    <n v="0"/>
    <n v="34"/>
    <s v="BASE DE DATOS"/>
    <m/>
  </r>
  <r>
    <s v="20"/>
    <x v="3"/>
    <s v="EGEMSA"/>
    <s v="11005993"/>
    <s v="11005993"/>
    <x v="4"/>
    <s v="GRUPO Nº3"/>
    <s v="S"/>
    <n v="30.15"/>
    <n v="29.553999999999998"/>
    <n v="3980.067"/>
    <n v="14883.349"/>
    <n v="18863.416000000001"/>
    <n v="8.07"/>
    <n v="711.93"/>
    <n v="0"/>
    <m/>
    <m/>
    <x v="0"/>
    <s v="EGEMSA11005993GRUPO Nº3HI"/>
    <s v="Emp. de Generaci¢n El‚ctrica Machu Picchu S. A."/>
    <x v="22"/>
    <x v="22"/>
    <s v="C. H. Machupicchu"/>
    <x v="247"/>
    <x v="4"/>
    <x v="4"/>
    <x v="321"/>
    <x v="1"/>
    <s v="Instalado"/>
    <s v="Operativo"/>
    <s v="Generadora"/>
    <x v="0"/>
    <x v="1"/>
    <x v="1"/>
    <x v="0"/>
    <s v="Estatal"/>
    <s v="CUSCO"/>
    <s v="CUSCO"/>
    <s v="URUBAMBA"/>
    <s v="MACHUPICCHU"/>
    <n v="0"/>
    <x v="7"/>
    <n v="0"/>
    <x v="0"/>
    <n v="0"/>
    <x v="0"/>
    <x v="0"/>
    <n v="18863.416000000001"/>
    <n v="18.863416000000001"/>
    <m/>
    <n v="2.5124999999999997"/>
    <n v="2.4628333333333332"/>
    <n v="7.6479999999999997"/>
    <n v="0"/>
    <n v="34"/>
    <s v="BASE DE DATOS"/>
    <m/>
  </r>
  <r>
    <s v="20"/>
    <x v="3"/>
    <s v="EGEMSA"/>
    <s v="11005993"/>
    <s v="11005993"/>
    <x v="4"/>
    <s v="GRUPO N°4"/>
    <s v="S"/>
    <n v="102"/>
    <n v="99.86"/>
    <n v="0"/>
    <n v="0"/>
    <n v="0"/>
    <n v="720"/>
    <n v="0"/>
    <n v="0"/>
    <m/>
    <m/>
    <x v="0"/>
    <s v="EGEMSA11005993GRUPO N°4HI"/>
    <s v="Emp. de Generaci¢n El‚ctrica Machu Picchu S. A."/>
    <x v="22"/>
    <x v="22"/>
    <s v="C. H. Machupicchu"/>
    <x v="247"/>
    <x v="4"/>
    <x v="4"/>
    <x v="322"/>
    <x v="1"/>
    <s v="Instalado"/>
    <s v="Operativo"/>
    <s v="Generadora"/>
    <x v="0"/>
    <x v="1"/>
    <x v="1"/>
    <x v="0"/>
    <s v="Estatal"/>
    <s v="CUSCO"/>
    <s v="CUSCO"/>
    <s v="URUBAMBA"/>
    <s v="MACHUPICCHU"/>
    <n v="0"/>
    <x v="7"/>
    <n v="0"/>
    <x v="0"/>
    <n v="0"/>
    <x v="0"/>
    <x v="0"/>
    <n v="0"/>
    <n v="0"/>
    <m/>
    <n v="8.5"/>
    <n v="8.3216666666666672"/>
    <n v="7.6479999999999997"/>
    <n v="0"/>
    <n v="34"/>
    <s v="BASE DE DATOS"/>
    <m/>
  </r>
  <r>
    <s v="20"/>
    <x v="4"/>
    <s v="EGEMSA"/>
    <s v="11005993"/>
    <s v="11005993"/>
    <x v="4"/>
    <s v="GRUPO Nº1"/>
    <s v="S"/>
    <n v="30.15"/>
    <n v="29.295999999999999"/>
    <n v="3558.3440000000001"/>
    <n v="13037.364"/>
    <n v="16595.707999999999"/>
    <n v="4.03"/>
    <n v="715.97"/>
    <n v="0"/>
    <m/>
    <m/>
    <x v="0"/>
    <s v="EGEMSA11005993GRUPO Nº1HI"/>
    <s v="Emp. de Generaci¢n El‚ctrica Machu Picchu S. A."/>
    <x v="22"/>
    <x v="22"/>
    <s v="C. H. Machupicchu"/>
    <x v="247"/>
    <x v="4"/>
    <x v="4"/>
    <x v="319"/>
    <x v="1"/>
    <s v="Instalado"/>
    <s v="Operativo"/>
    <s v="Generadora"/>
    <x v="0"/>
    <x v="1"/>
    <x v="1"/>
    <x v="0"/>
    <s v="Estatal"/>
    <s v="CUSCO"/>
    <s v="CUSCO"/>
    <s v="URUBAMBA"/>
    <s v="MACHUPICCHU"/>
    <n v="0"/>
    <x v="7"/>
    <n v="0"/>
    <x v="0"/>
    <n v="0"/>
    <x v="0"/>
    <x v="0"/>
    <n v="16595.707999999999"/>
    <n v="16.595707999999998"/>
    <m/>
    <n v="2.5124999999999997"/>
    <n v="2.4413333333333331"/>
    <n v="7.6479999999999997"/>
    <n v="0"/>
    <n v="34"/>
    <s v="BASE DE DATOS"/>
    <m/>
  </r>
  <r>
    <s v="20"/>
    <x v="4"/>
    <s v="EGEMSA"/>
    <s v="11005993"/>
    <s v="11005993"/>
    <x v="4"/>
    <s v="GRUPO Nº2"/>
    <s v="S"/>
    <n v="30.15"/>
    <n v="29.95"/>
    <n v="3890.41"/>
    <n v="14323.585999999999"/>
    <n v="18213.995999999999"/>
    <n v="2.17"/>
    <n v="717.83"/>
    <n v="0"/>
    <m/>
    <m/>
    <x v="0"/>
    <s v="EGEMSA11005993GRUPO Nº2HI"/>
    <s v="Emp. de Generaci¢n El‚ctrica Machu Picchu S. A."/>
    <x v="22"/>
    <x v="22"/>
    <s v="C. H. Machupicchu"/>
    <x v="247"/>
    <x v="4"/>
    <x v="4"/>
    <x v="320"/>
    <x v="1"/>
    <s v="Instalado"/>
    <s v="Operativo"/>
    <s v="Generadora"/>
    <x v="0"/>
    <x v="1"/>
    <x v="1"/>
    <x v="0"/>
    <s v="Estatal"/>
    <s v="CUSCO"/>
    <s v="CUSCO"/>
    <s v="URUBAMBA"/>
    <s v="MACHUPICCHU"/>
    <n v="0"/>
    <x v="7"/>
    <n v="0"/>
    <x v="0"/>
    <n v="0"/>
    <x v="0"/>
    <x v="0"/>
    <n v="18213.995999999999"/>
    <n v="18.213995999999998"/>
    <m/>
    <n v="2.5124999999999997"/>
    <n v="2.4958333333333331"/>
    <n v="7.6479999999999997"/>
    <n v="0"/>
    <n v="34"/>
    <s v="BASE DE DATOS"/>
    <m/>
  </r>
  <r>
    <s v="20"/>
    <x v="4"/>
    <s v="EGEMSA"/>
    <s v="11005993"/>
    <s v="11005993"/>
    <x v="4"/>
    <s v="GRUPO Nº3"/>
    <s v="S"/>
    <n v="30.15"/>
    <n v="29.553999999999998"/>
    <n v="3827.8159999999998"/>
    <n v="14161.575000000001"/>
    <n v="17989.391"/>
    <n v="2.44"/>
    <n v="717.56"/>
    <n v="0"/>
    <m/>
    <m/>
    <x v="0"/>
    <s v="EGEMSA11005993GRUPO Nº3HI"/>
    <s v="Emp. de Generaci¢n El‚ctrica Machu Picchu S. A."/>
    <x v="22"/>
    <x v="22"/>
    <s v="C. H. Machupicchu"/>
    <x v="247"/>
    <x v="4"/>
    <x v="4"/>
    <x v="321"/>
    <x v="1"/>
    <s v="Instalado"/>
    <s v="Operativo"/>
    <s v="Generadora"/>
    <x v="0"/>
    <x v="1"/>
    <x v="1"/>
    <x v="0"/>
    <s v="Estatal"/>
    <s v="CUSCO"/>
    <s v="CUSCO"/>
    <s v="URUBAMBA"/>
    <s v="MACHUPICCHU"/>
    <n v="0"/>
    <x v="7"/>
    <n v="0"/>
    <x v="0"/>
    <n v="0"/>
    <x v="0"/>
    <x v="0"/>
    <n v="17989.391"/>
    <n v="17.989391000000001"/>
    <m/>
    <n v="2.5124999999999997"/>
    <n v="2.4628333333333332"/>
    <n v="7.6479999999999997"/>
    <n v="0"/>
    <n v="34"/>
    <s v="BASE DE DATOS"/>
    <m/>
  </r>
  <r>
    <s v="20"/>
    <x v="4"/>
    <s v="EGEMSA"/>
    <s v="11005993"/>
    <s v="11005993"/>
    <x v="4"/>
    <s v="GRUPO N°4"/>
    <s v="S"/>
    <n v="102"/>
    <n v="99.86"/>
    <n v="11775.724"/>
    <n v="41966.98"/>
    <n v="53742.703999999998"/>
    <n v="169.77"/>
    <n v="550.23"/>
    <n v="0"/>
    <m/>
    <m/>
    <x v="0"/>
    <s v="EGEMSA11005993GRUPO N°4HI"/>
    <s v="Emp. de Generaci¢n El‚ctrica Machu Picchu S. A."/>
    <x v="22"/>
    <x v="22"/>
    <s v="C. H. Machupicchu"/>
    <x v="247"/>
    <x v="4"/>
    <x v="4"/>
    <x v="322"/>
    <x v="1"/>
    <s v="Instalado"/>
    <s v="Operativo"/>
    <s v="Generadora"/>
    <x v="0"/>
    <x v="1"/>
    <x v="1"/>
    <x v="0"/>
    <s v="Estatal"/>
    <s v="CUSCO"/>
    <s v="CUSCO"/>
    <s v="URUBAMBA"/>
    <s v="MACHUPICCHU"/>
    <n v="0"/>
    <x v="7"/>
    <n v="0"/>
    <x v="0"/>
    <n v="0"/>
    <x v="0"/>
    <x v="0"/>
    <n v="53742.703999999998"/>
    <n v="53.742703999999996"/>
    <m/>
    <n v="8.5"/>
    <n v="8.3216666666666672"/>
    <n v="7.6479999999999997"/>
    <n v="7.2759576141834259E-12"/>
    <n v="34"/>
    <s v="BASE DE DATOS"/>
    <m/>
  </r>
  <r>
    <s v="20"/>
    <x v="5"/>
    <s v="EGEMSA"/>
    <s v="11005993"/>
    <s v="11005993"/>
    <x v="4"/>
    <s v="GRUPO Nº1"/>
    <s v="S"/>
    <n v="30.15"/>
    <n v="29.295999999999999"/>
    <n v="2899.8159999999998"/>
    <n v="11204.655000000001"/>
    <n v="14104.471"/>
    <n v="0"/>
    <n v="717.81"/>
    <n v="2.19"/>
    <m/>
    <m/>
    <x v="0"/>
    <s v="EGEMSA11005993GRUPO Nº1HI"/>
    <s v="Emp. de Generaci¢n El‚ctrica Machu Picchu S. A."/>
    <x v="22"/>
    <x v="22"/>
    <s v="C. H. Machupicchu"/>
    <x v="247"/>
    <x v="4"/>
    <x v="4"/>
    <x v="319"/>
    <x v="1"/>
    <s v="Instalado"/>
    <s v="Operativo"/>
    <s v="Generadora"/>
    <x v="0"/>
    <x v="1"/>
    <x v="1"/>
    <x v="0"/>
    <s v="Estatal"/>
    <s v="CUSCO"/>
    <s v="CUSCO"/>
    <s v="URUBAMBA"/>
    <s v="MACHUPICCHU"/>
    <n v="0"/>
    <x v="7"/>
    <n v="0"/>
    <x v="0"/>
    <n v="0"/>
    <x v="0"/>
    <x v="0"/>
    <n v="14104.471"/>
    <n v="14.104471"/>
    <m/>
    <n v="2.5124999999999997"/>
    <n v="2.4413333333333331"/>
    <n v="7.6479999999999997"/>
    <n v="1.8189894035458565E-12"/>
    <n v="34"/>
    <s v="BASE DE DATOS"/>
    <m/>
  </r>
  <r>
    <s v="20"/>
    <x v="5"/>
    <s v="EGEMSA"/>
    <s v="11005993"/>
    <s v="11005993"/>
    <x v="4"/>
    <s v="GRUPO Nº2"/>
    <s v="S"/>
    <n v="30.15"/>
    <n v="29.95"/>
    <n v="3279.4760000000001"/>
    <n v="12526.225"/>
    <n v="15805.700999999999"/>
    <n v="0"/>
    <n v="720"/>
    <n v="0"/>
    <m/>
    <m/>
    <x v="0"/>
    <s v="EGEMSA11005993GRUPO Nº2HI"/>
    <s v="Emp. de Generaci¢n El‚ctrica Machu Picchu S. A."/>
    <x v="22"/>
    <x v="22"/>
    <s v="C. H. Machupicchu"/>
    <x v="247"/>
    <x v="4"/>
    <x v="4"/>
    <x v="320"/>
    <x v="1"/>
    <s v="Instalado"/>
    <s v="Operativo"/>
    <s v="Generadora"/>
    <x v="0"/>
    <x v="1"/>
    <x v="1"/>
    <x v="0"/>
    <s v="Estatal"/>
    <s v="CUSCO"/>
    <s v="CUSCO"/>
    <s v="URUBAMBA"/>
    <s v="MACHUPICCHU"/>
    <n v="0"/>
    <x v="7"/>
    <n v="0"/>
    <x v="0"/>
    <n v="0"/>
    <x v="0"/>
    <x v="0"/>
    <n v="15805.700999999999"/>
    <n v="15.805700999999999"/>
    <m/>
    <n v="2.5124999999999997"/>
    <n v="2.4958333333333331"/>
    <n v="7.6479999999999997"/>
    <n v="1.8189894035458565E-12"/>
    <n v="34"/>
    <s v="BASE DE DATOS"/>
    <m/>
  </r>
  <r>
    <s v="20"/>
    <x v="5"/>
    <s v="EGEMSA"/>
    <s v="11005993"/>
    <s v="11005993"/>
    <x v="4"/>
    <s v="GRUPO Nº3"/>
    <s v="S"/>
    <n v="30.15"/>
    <n v="29.553999999999998"/>
    <n v="3187.3789999999999"/>
    <n v="12522.278"/>
    <n v="15709.656999999999"/>
    <n v="0"/>
    <n v="720"/>
    <n v="0"/>
    <m/>
    <m/>
    <x v="0"/>
    <s v="EGEMSA11005993GRUPO Nº3HI"/>
    <s v="Emp. de Generaci¢n El‚ctrica Machu Picchu S. A."/>
    <x v="22"/>
    <x v="22"/>
    <s v="C. H. Machupicchu"/>
    <x v="247"/>
    <x v="4"/>
    <x v="4"/>
    <x v="321"/>
    <x v="1"/>
    <s v="Instalado"/>
    <s v="Operativo"/>
    <s v="Generadora"/>
    <x v="0"/>
    <x v="1"/>
    <x v="1"/>
    <x v="0"/>
    <s v="Estatal"/>
    <s v="CUSCO"/>
    <s v="CUSCO"/>
    <s v="URUBAMBA"/>
    <s v="MACHUPICCHU"/>
    <n v="0"/>
    <x v="7"/>
    <n v="0"/>
    <x v="0"/>
    <n v="0"/>
    <x v="0"/>
    <x v="0"/>
    <n v="15709.656999999999"/>
    <n v="15.709657"/>
    <m/>
    <n v="2.5124999999999997"/>
    <n v="2.4628333333333332"/>
    <n v="7.6479999999999997"/>
    <n v="0"/>
    <n v="34"/>
    <s v="BASE DE DATOS"/>
    <m/>
  </r>
  <r>
    <s v="20"/>
    <x v="5"/>
    <s v="EGEMSA"/>
    <s v="11005993"/>
    <s v="11005993"/>
    <x v="4"/>
    <s v="GRUPO N°4"/>
    <s v="S"/>
    <n v="102"/>
    <n v="99.86"/>
    <n v="14100.804"/>
    <n v="52992.767"/>
    <n v="67093.570999999996"/>
    <n v="7.48"/>
    <n v="711.28"/>
    <n v="1.24"/>
    <m/>
    <m/>
    <x v="0"/>
    <s v="EGEMSA11005993GRUPO N°4HI"/>
    <s v="Emp. de Generaci¢n El‚ctrica Machu Picchu S. A."/>
    <x v="22"/>
    <x v="22"/>
    <s v="C. H. Machupicchu"/>
    <x v="247"/>
    <x v="4"/>
    <x v="4"/>
    <x v="322"/>
    <x v="1"/>
    <s v="Instalado"/>
    <s v="Operativo"/>
    <s v="Generadora"/>
    <x v="0"/>
    <x v="1"/>
    <x v="1"/>
    <x v="0"/>
    <s v="Estatal"/>
    <s v="CUSCO"/>
    <s v="CUSCO"/>
    <s v="URUBAMBA"/>
    <s v="MACHUPICCHU"/>
    <n v="0"/>
    <x v="7"/>
    <n v="0"/>
    <x v="0"/>
    <n v="0"/>
    <x v="0"/>
    <x v="0"/>
    <n v="67093.570999999996"/>
    <n v="67.093570999999997"/>
    <m/>
    <n v="8.5"/>
    <n v="8.3216666666666672"/>
    <n v="7.6479999999999997"/>
    <n v="0"/>
    <n v="34"/>
    <s v="BASE DE DATOS"/>
    <m/>
  </r>
  <r>
    <s v="20"/>
    <x v="6"/>
    <s v="EGEMSA"/>
    <s v="11005993"/>
    <s v="11005993"/>
    <x v="4"/>
    <s v="GRUPO Nº1"/>
    <s v="S"/>
    <n v="30.15"/>
    <n v="29.295999999999999"/>
    <n v="795.21199999999999"/>
    <n v="3401.3530000000001"/>
    <n v="4196.5649999999996"/>
    <n v="141.15"/>
    <n v="551.92999999999995"/>
    <n v="26.92"/>
    <m/>
    <m/>
    <x v="0"/>
    <s v="EGEMSA11005993GRUPO Nº1HI"/>
    <s v="Emp. de Generaci¢n El‚ctrica Machu Picchu S. A."/>
    <x v="22"/>
    <x v="22"/>
    <s v="C. H. Machupicchu"/>
    <x v="247"/>
    <x v="4"/>
    <x v="4"/>
    <x v="319"/>
    <x v="1"/>
    <s v="Instalado"/>
    <s v="Operativo"/>
    <s v="Generadora"/>
    <x v="0"/>
    <x v="1"/>
    <x v="1"/>
    <x v="0"/>
    <s v="Estatal"/>
    <s v="CUSCO"/>
    <s v="CUSCO"/>
    <s v="URUBAMBA"/>
    <s v="MACHUPICCHU"/>
    <n v="0"/>
    <x v="7"/>
    <n v="0"/>
    <x v="0"/>
    <n v="0"/>
    <x v="0"/>
    <x v="0"/>
    <n v="4196.5649999999996"/>
    <n v="4.1965649999999997"/>
    <m/>
    <n v="2.5124999999999997"/>
    <n v="2.4413333333333331"/>
    <n v="7.6479999999999997"/>
    <n v="9.0949470177292824E-13"/>
    <n v="34"/>
    <s v="BASE DE DATOS"/>
    <m/>
  </r>
  <r>
    <s v="20"/>
    <x v="6"/>
    <s v="EGEMSA"/>
    <s v="11005993"/>
    <s v="11005993"/>
    <x v="4"/>
    <s v="GRUPO Nº2"/>
    <s v="S"/>
    <n v="30.15"/>
    <n v="29.95"/>
    <n v="1818.2449999999999"/>
    <n v="6903.183"/>
    <n v="8721.4279999999999"/>
    <n v="0"/>
    <n v="720"/>
    <n v="0"/>
    <m/>
    <m/>
    <x v="0"/>
    <s v="EGEMSA11005993GRUPO Nº2HI"/>
    <s v="Emp. de Generaci¢n El‚ctrica Machu Picchu S. A."/>
    <x v="22"/>
    <x v="22"/>
    <s v="C. H. Machupicchu"/>
    <x v="247"/>
    <x v="4"/>
    <x v="4"/>
    <x v="320"/>
    <x v="1"/>
    <s v="Instalado"/>
    <s v="Operativo"/>
    <s v="Generadora"/>
    <x v="0"/>
    <x v="1"/>
    <x v="1"/>
    <x v="0"/>
    <s v="Estatal"/>
    <s v="CUSCO"/>
    <s v="CUSCO"/>
    <s v="URUBAMBA"/>
    <s v="MACHUPICCHU"/>
    <n v="0"/>
    <x v="7"/>
    <n v="0"/>
    <x v="0"/>
    <n v="0"/>
    <x v="0"/>
    <x v="0"/>
    <n v="8721.4279999999999"/>
    <n v="8.7214279999999995"/>
    <m/>
    <n v="2.5124999999999997"/>
    <n v="2.4958333333333331"/>
    <n v="7.6479999999999997"/>
    <n v="0"/>
    <n v="34"/>
    <s v="BASE DE DATOS"/>
    <m/>
  </r>
  <r>
    <s v="20"/>
    <x v="6"/>
    <s v="EGEMSA"/>
    <s v="11005993"/>
    <s v="11005993"/>
    <x v="4"/>
    <s v="GRUPO Nº3"/>
    <s v="S"/>
    <n v="30.15"/>
    <n v="29.553999999999998"/>
    <n v="1843.546"/>
    <n v="6986.0420000000004"/>
    <n v="8829.5879999999997"/>
    <n v="58.81"/>
    <n v="661.19"/>
    <n v="0"/>
    <m/>
    <m/>
    <x v="0"/>
    <s v="EGEMSA11005993GRUPO Nº3HI"/>
    <s v="Emp. de Generaci¢n El‚ctrica Machu Picchu S. A."/>
    <x v="22"/>
    <x v="22"/>
    <s v="C. H. Machupicchu"/>
    <x v="247"/>
    <x v="4"/>
    <x v="4"/>
    <x v="321"/>
    <x v="1"/>
    <s v="Instalado"/>
    <s v="Operativo"/>
    <s v="Generadora"/>
    <x v="0"/>
    <x v="1"/>
    <x v="1"/>
    <x v="0"/>
    <s v="Estatal"/>
    <s v="CUSCO"/>
    <s v="CUSCO"/>
    <s v="URUBAMBA"/>
    <s v="MACHUPICCHU"/>
    <n v="0"/>
    <x v="7"/>
    <n v="0"/>
    <x v="0"/>
    <n v="0"/>
    <x v="0"/>
    <x v="0"/>
    <n v="8829.5879999999997"/>
    <n v="8.8295879999999993"/>
    <m/>
    <n v="2.5124999999999997"/>
    <n v="2.4628333333333332"/>
    <n v="7.6479999999999997"/>
    <n v="0"/>
    <n v="34"/>
    <s v="BASE DE DATOS"/>
    <m/>
  </r>
  <r>
    <s v="20"/>
    <x v="6"/>
    <s v="EGEMSA"/>
    <s v="11005993"/>
    <s v="11005993"/>
    <x v="4"/>
    <s v="GRUPO N°4"/>
    <s v="S"/>
    <n v="102"/>
    <n v="99.86"/>
    <n v="14683.813"/>
    <n v="55788.529000000002"/>
    <n v="70472.342000000004"/>
    <n v="0"/>
    <n v="720"/>
    <n v="0"/>
    <m/>
    <m/>
    <x v="0"/>
    <s v="EGEMSA11005993GRUPO N°4HI"/>
    <s v="Emp. de Generaci¢n El‚ctrica Machu Picchu S. A."/>
    <x v="22"/>
    <x v="22"/>
    <s v="C. H. Machupicchu"/>
    <x v="247"/>
    <x v="4"/>
    <x v="4"/>
    <x v="322"/>
    <x v="1"/>
    <s v="Instalado"/>
    <s v="Operativo"/>
    <s v="Generadora"/>
    <x v="0"/>
    <x v="1"/>
    <x v="1"/>
    <x v="0"/>
    <s v="Estatal"/>
    <s v="CUSCO"/>
    <s v="CUSCO"/>
    <s v="URUBAMBA"/>
    <s v="MACHUPICCHU"/>
    <n v="0"/>
    <x v="7"/>
    <n v="0"/>
    <x v="0"/>
    <n v="0"/>
    <x v="0"/>
    <x v="0"/>
    <n v="70472.342000000004"/>
    <n v="70.472341999999998"/>
    <m/>
    <n v="8.5"/>
    <n v="8.3216666666666672"/>
    <n v="7.6479999999999997"/>
    <n v="0"/>
    <n v="34"/>
    <s v="BASE DE DATOS"/>
    <m/>
  </r>
  <r>
    <s v="20"/>
    <x v="7"/>
    <s v="EGEMSA"/>
    <s v="11005993"/>
    <s v="11005993"/>
    <x v="4"/>
    <s v="GRUPO Nº1"/>
    <s v="S"/>
    <n v="30.15"/>
    <n v="29.295999999999999"/>
    <n v="513.923"/>
    <n v="1986.1479999999999"/>
    <n v="2500.0709999999999"/>
    <n v="0"/>
    <n v="720"/>
    <n v="0"/>
    <m/>
    <m/>
    <x v="0"/>
    <s v="EGEMSA11005993GRUPO Nº1HI"/>
    <s v="Emp. de Generaci¢n El‚ctrica Machu Picchu S. A."/>
    <x v="22"/>
    <x v="22"/>
    <s v="C. H. Machupicchu"/>
    <x v="247"/>
    <x v="4"/>
    <x v="4"/>
    <x v="319"/>
    <x v="1"/>
    <s v="Instalado"/>
    <s v="Operativo"/>
    <s v="Generadora"/>
    <x v="0"/>
    <x v="1"/>
    <x v="1"/>
    <x v="0"/>
    <s v="Estatal"/>
    <s v="CUSCO"/>
    <s v="CUSCO"/>
    <s v="URUBAMBA"/>
    <s v="MACHUPICCHU"/>
    <n v="0"/>
    <x v="7"/>
    <n v="0"/>
    <x v="0"/>
    <n v="0"/>
    <x v="0"/>
    <x v="0"/>
    <n v="2500.0709999999999"/>
    <n v="2.5000709999999997"/>
    <m/>
    <n v="2.5124999999999997"/>
    <n v="2.4413333333333331"/>
    <n v="7.6479999999999997"/>
    <n v="0"/>
    <n v="34"/>
    <s v="BASE DE DATOS"/>
    <m/>
  </r>
  <r>
    <s v="20"/>
    <x v="7"/>
    <s v="EGEMSA"/>
    <s v="11005993"/>
    <s v="11005993"/>
    <x v="4"/>
    <s v="GRUPO Nº2"/>
    <s v="S"/>
    <n v="30.15"/>
    <n v="29.95"/>
    <n v="873.34299999999996"/>
    <n v="3581.3150000000001"/>
    <n v="4454.6580000000004"/>
    <n v="0"/>
    <n v="720"/>
    <n v="0"/>
    <m/>
    <m/>
    <x v="0"/>
    <s v="EGEMSA11005993GRUPO Nº2HI"/>
    <s v="Emp. de Generaci¢n El‚ctrica Machu Picchu S. A."/>
    <x v="22"/>
    <x v="22"/>
    <s v="C. H. Machupicchu"/>
    <x v="247"/>
    <x v="4"/>
    <x v="4"/>
    <x v="320"/>
    <x v="1"/>
    <s v="Instalado"/>
    <s v="Operativo"/>
    <s v="Generadora"/>
    <x v="0"/>
    <x v="1"/>
    <x v="1"/>
    <x v="0"/>
    <s v="Estatal"/>
    <s v="CUSCO"/>
    <s v="CUSCO"/>
    <s v="URUBAMBA"/>
    <s v="MACHUPICCHU"/>
    <n v="0"/>
    <x v="7"/>
    <n v="0"/>
    <x v="0"/>
    <n v="0"/>
    <x v="0"/>
    <x v="0"/>
    <n v="4454.6580000000004"/>
    <n v="4.4546580000000002"/>
    <m/>
    <n v="2.5124999999999997"/>
    <n v="2.4958333333333331"/>
    <n v="7.6479999999999997"/>
    <n v="0"/>
    <n v="34"/>
    <s v="BASE DE DATOS"/>
    <m/>
  </r>
  <r>
    <s v="20"/>
    <x v="7"/>
    <s v="EGEMSA"/>
    <s v="11005993"/>
    <s v="11005993"/>
    <x v="4"/>
    <s v="GRUPO Nº3"/>
    <s v="S"/>
    <n v="30.15"/>
    <n v="29.553999999999998"/>
    <n v="1147.383"/>
    <n v="4938.5159999999996"/>
    <n v="6085.8990000000003"/>
    <n v="0"/>
    <n v="720"/>
    <n v="0"/>
    <m/>
    <m/>
    <x v="0"/>
    <s v="EGEMSA11005993GRUPO Nº3HI"/>
    <s v="Emp. de Generaci¢n El‚ctrica Machu Picchu S. A."/>
    <x v="22"/>
    <x v="22"/>
    <s v="C. H. Machupicchu"/>
    <x v="247"/>
    <x v="4"/>
    <x v="4"/>
    <x v="321"/>
    <x v="1"/>
    <s v="Instalado"/>
    <s v="Operativo"/>
    <s v="Generadora"/>
    <x v="0"/>
    <x v="1"/>
    <x v="1"/>
    <x v="0"/>
    <s v="Estatal"/>
    <s v="CUSCO"/>
    <s v="CUSCO"/>
    <s v="URUBAMBA"/>
    <s v="MACHUPICCHU"/>
    <n v="0"/>
    <x v="7"/>
    <n v="0"/>
    <x v="0"/>
    <n v="0"/>
    <x v="0"/>
    <x v="0"/>
    <n v="6085.8990000000003"/>
    <n v="6.0858990000000004"/>
    <m/>
    <n v="2.5124999999999997"/>
    <n v="2.4628333333333332"/>
    <n v="7.6479999999999997"/>
    <n v="-9.0949470177292824E-13"/>
    <n v="34"/>
    <s v="BASE DE DATOS"/>
    <m/>
  </r>
  <r>
    <s v="20"/>
    <x v="7"/>
    <s v="EGEMSA"/>
    <s v="11005993"/>
    <s v="11005993"/>
    <x v="4"/>
    <s v="GRUPO N°4"/>
    <s v="S"/>
    <n v="102"/>
    <n v="99.86"/>
    <n v="14546.808000000001"/>
    <n v="54332.536999999997"/>
    <n v="68879.345000000001"/>
    <n v="9.1300000000000008"/>
    <n v="710.87"/>
    <n v="0"/>
    <m/>
    <m/>
    <x v="0"/>
    <s v="EGEMSA11005993GRUPO N°4HI"/>
    <s v="Emp. de Generaci¢n El‚ctrica Machu Picchu S. A."/>
    <x v="22"/>
    <x v="22"/>
    <s v="C. H. Machupicchu"/>
    <x v="247"/>
    <x v="4"/>
    <x v="4"/>
    <x v="322"/>
    <x v="1"/>
    <s v="Instalado"/>
    <s v="Operativo"/>
    <s v="Generadora"/>
    <x v="0"/>
    <x v="1"/>
    <x v="1"/>
    <x v="0"/>
    <s v="Estatal"/>
    <s v="CUSCO"/>
    <s v="CUSCO"/>
    <s v="URUBAMBA"/>
    <s v="MACHUPICCHU"/>
    <n v="0"/>
    <x v="7"/>
    <n v="0"/>
    <x v="0"/>
    <n v="0"/>
    <x v="0"/>
    <x v="0"/>
    <n v="68879.345000000001"/>
    <n v="68.879345000000001"/>
    <m/>
    <n v="8.5"/>
    <n v="8.3216666666666672"/>
    <n v="7.6479999999999997"/>
    <n v="0"/>
    <n v="34"/>
    <s v="BASE DE DATOS"/>
    <m/>
  </r>
  <r>
    <s v="20"/>
    <x v="8"/>
    <s v="EGEMSA"/>
    <s v="11005993"/>
    <s v="11005993"/>
    <x v="4"/>
    <s v="GRUPO Nº1"/>
    <s v="S"/>
    <n v="30.15"/>
    <n v="29.295999999999999"/>
    <n v="2011.075"/>
    <n v="7946.9579999999996"/>
    <n v="9958.0329999999994"/>
    <n v="12.27"/>
    <n v="707.73"/>
    <n v="0"/>
    <m/>
    <m/>
    <x v="0"/>
    <s v="EGEMSA11005993GRUPO Nº1HI"/>
    <s v="Emp. de Generaci¢n El‚ctrica Machu Picchu S. A."/>
    <x v="22"/>
    <x v="22"/>
    <s v="C. H. Machupicchu"/>
    <x v="247"/>
    <x v="4"/>
    <x v="4"/>
    <x v="319"/>
    <x v="1"/>
    <s v="Instalado"/>
    <s v="Operativo"/>
    <s v="Generadora"/>
    <x v="0"/>
    <x v="1"/>
    <x v="1"/>
    <x v="0"/>
    <s v="Estatal"/>
    <s v="CUSCO"/>
    <s v="CUSCO"/>
    <s v="URUBAMBA"/>
    <s v="MACHUPICCHU"/>
    <n v="0"/>
    <x v="7"/>
    <n v="0"/>
    <x v="0"/>
    <n v="0"/>
    <x v="0"/>
    <x v="0"/>
    <n v="9958.0329999999994"/>
    <n v="9.9580329999999986"/>
    <m/>
    <n v="2.5124999999999997"/>
    <n v="2.4413333333333331"/>
    <n v="7.6479999999999997"/>
    <n v="0"/>
    <n v="34"/>
    <s v="BASE DE DATOS"/>
    <m/>
  </r>
  <r>
    <s v="20"/>
    <x v="8"/>
    <s v="EGEMSA"/>
    <s v="11005993"/>
    <s v="11005993"/>
    <x v="4"/>
    <s v="GRUPO Nº2"/>
    <s v="S"/>
    <n v="30.15"/>
    <n v="29.95"/>
    <n v="1336.6859999999999"/>
    <n v="4721.0389999999998"/>
    <n v="6057.7250000000004"/>
    <n v="11.31"/>
    <n v="708.69"/>
    <n v="0"/>
    <m/>
    <m/>
    <x v="0"/>
    <s v="EGEMSA11005993GRUPO Nº2HI"/>
    <s v="Emp. de Generaci¢n El‚ctrica Machu Picchu S. A."/>
    <x v="22"/>
    <x v="22"/>
    <s v="C. H. Machupicchu"/>
    <x v="247"/>
    <x v="4"/>
    <x v="4"/>
    <x v="320"/>
    <x v="1"/>
    <s v="Instalado"/>
    <s v="Operativo"/>
    <s v="Generadora"/>
    <x v="0"/>
    <x v="1"/>
    <x v="1"/>
    <x v="0"/>
    <s v="Estatal"/>
    <s v="CUSCO"/>
    <s v="CUSCO"/>
    <s v="URUBAMBA"/>
    <s v="MACHUPICCHU"/>
    <n v="0"/>
    <x v="7"/>
    <n v="0"/>
    <x v="0"/>
    <n v="0"/>
    <x v="0"/>
    <x v="0"/>
    <n v="6057.7250000000004"/>
    <n v="6.0577250000000005"/>
    <m/>
    <n v="2.5124999999999997"/>
    <n v="2.4958333333333331"/>
    <n v="7.6479999999999997"/>
    <n v="-9.0949470177292824E-13"/>
    <n v="34"/>
    <s v="BASE DE DATOS"/>
    <m/>
  </r>
  <r>
    <s v="20"/>
    <x v="8"/>
    <s v="EGEMSA"/>
    <s v="11005993"/>
    <s v="11005993"/>
    <x v="4"/>
    <s v="GRUPO Nº3"/>
    <s v="S"/>
    <n v="30.15"/>
    <n v="29.553999999999998"/>
    <n v="38.106000000000002"/>
    <n v="1.9570000000000001"/>
    <n v="40.063000000000002"/>
    <n v="12"/>
    <n v="708"/>
    <n v="0"/>
    <m/>
    <m/>
    <x v="0"/>
    <s v="EGEMSA11005993GRUPO Nº3HI"/>
    <s v="Emp. de Generaci¢n El‚ctrica Machu Picchu S. A."/>
    <x v="22"/>
    <x v="22"/>
    <s v="C. H. Machupicchu"/>
    <x v="247"/>
    <x v="4"/>
    <x v="4"/>
    <x v="321"/>
    <x v="1"/>
    <s v="Instalado"/>
    <s v="Operativo"/>
    <s v="Generadora"/>
    <x v="0"/>
    <x v="1"/>
    <x v="1"/>
    <x v="0"/>
    <s v="Estatal"/>
    <s v="CUSCO"/>
    <s v="CUSCO"/>
    <s v="URUBAMBA"/>
    <s v="MACHUPICCHU"/>
    <n v="0"/>
    <x v="7"/>
    <n v="0"/>
    <x v="0"/>
    <n v="0"/>
    <x v="0"/>
    <x v="0"/>
    <n v="40.063000000000002"/>
    <n v="4.0063000000000001E-2"/>
    <m/>
    <n v="2.5124999999999997"/>
    <n v="2.4628333333333332"/>
    <n v="7.6479999999999997"/>
    <n v="0"/>
    <n v="34"/>
    <s v="BASE DE DATOS"/>
    <m/>
  </r>
  <r>
    <s v="20"/>
    <x v="8"/>
    <s v="EGEMSA"/>
    <s v="11005993"/>
    <s v="11005993"/>
    <x v="4"/>
    <s v="GRUPO N°4"/>
    <s v="S"/>
    <n v="102"/>
    <n v="99.86"/>
    <n v="14030.295"/>
    <n v="52890.455000000002"/>
    <n v="66920.75"/>
    <n v="13.09"/>
    <n v="705.87"/>
    <n v="1.04"/>
    <m/>
    <m/>
    <x v="0"/>
    <s v="EGEMSA11005993GRUPO N°4HI"/>
    <s v="Emp. de Generaci¢n El‚ctrica Machu Picchu S. A."/>
    <x v="22"/>
    <x v="22"/>
    <s v="C. H. Machupicchu"/>
    <x v="247"/>
    <x v="4"/>
    <x v="4"/>
    <x v="322"/>
    <x v="1"/>
    <s v="Instalado"/>
    <s v="Operativo"/>
    <s v="Generadora"/>
    <x v="0"/>
    <x v="1"/>
    <x v="1"/>
    <x v="0"/>
    <s v="Estatal"/>
    <s v="CUSCO"/>
    <s v="CUSCO"/>
    <s v="URUBAMBA"/>
    <s v="MACHUPICCHU"/>
    <n v="0"/>
    <x v="7"/>
    <n v="0"/>
    <x v="0"/>
    <n v="0"/>
    <x v="0"/>
    <x v="0"/>
    <n v="66920.75"/>
    <n v="66.920749999999998"/>
    <m/>
    <n v="8.5"/>
    <n v="8.3216666666666672"/>
    <n v="7.6479999999999997"/>
    <n v="0"/>
    <n v="34"/>
    <s v="BASE DE DATOS"/>
    <m/>
  </r>
  <r>
    <s v="20"/>
    <x v="7"/>
    <s v="EGERBA"/>
    <s v="18325912"/>
    <s v="18325912"/>
    <x v="4"/>
    <s v="Grupo 1"/>
    <s v="S"/>
    <n v="10"/>
    <n v="10"/>
    <n v="581.41700000000003"/>
    <n v="2790.4180000000001"/>
    <n v="3371.835"/>
    <n v="19.3"/>
    <n v="704.7"/>
    <n v="0"/>
    <m/>
    <m/>
    <x v="0"/>
    <s v="EGERBA18325912Grupo 1HI"/>
    <s v="Empresa de Generación Eléctrica Rio Baños S.A.C."/>
    <x v="63"/>
    <x v="63"/>
    <s v="C. H. Rucuy"/>
    <x v="248"/>
    <x v="4"/>
    <x v="4"/>
    <x v="44"/>
    <x v="1"/>
    <s v="Instalado"/>
    <s v="Operativo"/>
    <s v="Generadora"/>
    <x v="0"/>
    <x v="1"/>
    <x v="1"/>
    <x v="0"/>
    <s v="Privado"/>
    <s v="LIMA"/>
    <s v="LIMA"/>
    <s v="HUARAL"/>
    <s v="PACARAOS"/>
    <n v="0"/>
    <x v="7"/>
    <n v="0"/>
    <x v="1"/>
    <s v="CUARTA"/>
    <x v="0"/>
    <x v="0"/>
    <n v="3371.835"/>
    <n v="3.3718349999999999"/>
    <m/>
    <n v="0.83333333333333337"/>
    <n v="0.83333333333333337"/>
    <n v="7.6479999999999997"/>
    <n v="0"/>
    <n v="35"/>
    <s v="BASE DE DATOS"/>
    <m/>
  </r>
  <r>
    <s v="20"/>
    <x v="7"/>
    <s v="EGERBA"/>
    <s v="18325912"/>
    <s v="18325912"/>
    <x v="4"/>
    <s v="Grupo 2"/>
    <s v="S"/>
    <n v="10"/>
    <n v="10"/>
    <n v="731.93799999999999"/>
    <n v="3396.4969999999998"/>
    <n v="4128.4350000000004"/>
    <n v="0"/>
    <n v="619.82000000000005"/>
    <n v="0"/>
    <m/>
    <m/>
    <x v="0"/>
    <s v="EGERBA18325912Grupo 2HI"/>
    <s v="Empresa de Generación Eléctrica Rio Baños S.A.C."/>
    <x v="63"/>
    <x v="63"/>
    <s v="C. H. Rucuy"/>
    <x v="248"/>
    <x v="4"/>
    <x v="4"/>
    <x v="171"/>
    <x v="1"/>
    <s v="Instalado"/>
    <s v="Operativo"/>
    <s v="Generadora"/>
    <x v="0"/>
    <x v="1"/>
    <x v="1"/>
    <x v="0"/>
    <s v="Privado"/>
    <s v="LIMA"/>
    <s v="LIMA"/>
    <s v="HUARAL"/>
    <s v="PACARAOS"/>
    <n v="0"/>
    <x v="7"/>
    <n v="0"/>
    <x v="1"/>
    <s v="CUARTA"/>
    <x v="0"/>
    <x v="0"/>
    <n v="4128.4350000000004"/>
    <n v="4.1284350000000005"/>
    <m/>
    <n v="0.83333333333333337"/>
    <n v="0.83333333333333337"/>
    <n v="7.6479999999999997"/>
    <n v="-9.0949470177292824E-13"/>
    <n v="35"/>
    <s v="BASE DE DATOS"/>
    <m/>
  </r>
  <r>
    <s v="20"/>
    <x v="8"/>
    <s v="EGERBA"/>
    <s v="18325912"/>
    <s v="18325912"/>
    <x v="4"/>
    <s v="Grupo 1"/>
    <s v="S"/>
    <n v="10"/>
    <n v="10"/>
    <n v="653.86500000000001"/>
    <n v="3033.1329999999998"/>
    <n v="3686.998"/>
    <n v="60.6"/>
    <n v="659.4"/>
    <n v="0"/>
    <m/>
    <m/>
    <x v="0"/>
    <s v="EGERBA18325912Grupo 1HI"/>
    <s v="Empresa de Generación Eléctrica Rio Baños S.A.C."/>
    <x v="63"/>
    <x v="63"/>
    <s v="C. H. Rucuy"/>
    <x v="248"/>
    <x v="4"/>
    <x v="4"/>
    <x v="44"/>
    <x v="1"/>
    <s v="Instalado"/>
    <s v="Operativo"/>
    <s v="Generadora"/>
    <x v="0"/>
    <x v="1"/>
    <x v="1"/>
    <x v="0"/>
    <s v="Privado"/>
    <s v="LIMA"/>
    <s v="LIMA"/>
    <s v="HUARAL"/>
    <s v="PACARAOS"/>
    <n v="0"/>
    <x v="7"/>
    <n v="0"/>
    <x v="1"/>
    <s v="CUARTA"/>
    <x v="0"/>
    <x v="0"/>
    <n v="3686.998"/>
    <n v="3.686998"/>
    <m/>
    <n v="0.83333333333333337"/>
    <n v="0.83333333333333337"/>
    <n v="7.6479999999999997"/>
    <n v="-4.5474735088646412E-13"/>
    <n v="35"/>
    <s v="BASE DE DATOS"/>
    <m/>
  </r>
  <r>
    <s v="20"/>
    <x v="8"/>
    <s v="EGERBA"/>
    <s v="18325912"/>
    <s v="18325912"/>
    <x v="4"/>
    <s v="Grupo 2"/>
    <s v="S"/>
    <n v="10"/>
    <n v="10"/>
    <n v="740.51700000000005"/>
    <n v="3315.7420000000002"/>
    <n v="4056.259"/>
    <n v="61.23"/>
    <n v="658.77"/>
    <n v="0"/>
    <m/>
    <m/>
    <x v="0"/>
    <s v="EGERBA18325912Grupo 2HI"/>
    <s v="Empresa de Generación Eléctrica Rio Baños S.A.C."/>
    <x v="63"/>
    <x v="63"/>
    <s v="C. H. Rucuy"/>
    <x v="248"/>
    <x v="4"/>
    <x v="4"/>
    <x v="171"/>
    <x v="1"/>
    <s v="Instalado"/>
    <s v="Operativo"/>
    <s v="Generadora"/>
    <x v="0"/>
    <x v="1"/>
    <x v="1"/>
    <x v="0"/>
    <s v="Privado"/>
    <s v="LIMA"/>
    <s v="LIMA"/>
    <s v="HUARAL"/>
    <s v="PACARAOS"/>
    <n v="0"/>
    <x v="7"/>
    <n v="0"/>
    <x v="1"/>
    <s v="CUARTA"/>
    <x v="0"/>
    <x v="0"/>
    <n v="4056.259"/>
    <n v="4.0562589999999998"/>
    <m/>
    <n v="0.83333333333333337"/>
    <n v="0.83333333333333337"/>
    <n v="7.6479999999999997"/>
    <n v="0"/>
    <n v="35"/>
    <s v="BASE DE DATOS"/>
    <m/>
  </r>
  <r>
    <s v="20"/>
    <x v="5"/>
    <s v="EGERBA"/>
    <s v="18325912"/>
    <s v="18325912"/>
    <x v="4"/>
    <s v="Grupo 1"/>
    <s v="S"/>
    <n v="10"/>
    <n v="10"/>
    <n v="786.57100000000003"/>
    <n v="3772.73"/>
    <n v="4559.3010000000004"/>
    <n v="0"/>
    <n v="720"/>
    <n v="0"/>
    <m/>
    <m/>
    <x v="0"/>
    <s v="EGERBA18325912Grupo 1HI"/>
    <s v="Empresa de Generación Eléctrica Rio Baños S.A.C."/>
    <x v="63"/>
    <x v="63"/>
    <s v="C. H. Rucuy"/>
    <x v="248"/>
    <x v="4"/>
    <x v="4"/>
    <x v="44"/>
    <x v="1"/>
    <s v="Instalado"/>
    <s v="Operativo"/>
    <s v="Generadora"/>
    <x v="0"/>
    <x v="1"/>
    <x v="1"/>
    <x v="0"/>
    <s v="Privado"/>
    <s v="LIMA"/>
    <s v="LIMA"/>
    <s v="HUARAL"/>
    <s v="PACARAOS"/>
    <n v="0"/>
    <x v="7"/>
    <n v="0"/>
    <x v="1"/>
    <s v="CUARTA"/>
    <x v="0"/>
    <x v="0"/>
    <n v="4559.3010000000004"/>
    <n v="4.5593010000000005"/>
    <m/>
    <n v="0.83333333333333337"/>
    <n v="0.83333333333333337"/>
    <n v="7.6479999999999997"/>
    <n v="0"/>
    <n v="35"/>
    <s v="BASE DE DATOS"/>
    <m/>
  </r>
  <r>
    <s v="20"/>
    <x v="5"/>
    <s v="EGERBA"/>
    <s v="18325912"/>
    <s v="18325912"/>
    <x v="4"/>
    <s v="Grupo 2"/>
    <s v="S"/>
    <n v="10"/>
    <n v="10"/>
    <n v="860.54399999999998"/>
    <n v="4141.4229999999998"/>
    <n v="5001.9669999999996"/>
    <n v="0"/>
    <n v="720"/>
    <n v="0"/>
    <m/>
    <m/>
    <x v="0"/>
    <s v="EGERBA18325912Grupo 2HI"/>
    <s v="Empresa de Generación Eléctrica Rio Baños S.A.C."/>
    <x v="63"/>
    <x v="63"/>
    <s v="C. H. Rucuy"/>
    <x v="248"/>
    <x v="4"/>
    <x v="4"/>
    <x v="171"/>
    <x v="1"/>
    <s v="Instalado"/>
    <s v="Operativo"/>
    <s v="Generadora"/>
    <x v="0"/>
    <x v="1"/>
    <x v="1"/>
    <x v="0"/>
    <s v="Privado"/>
    <s v="LIMA"/>
    <s v="LIMA"/>
    <s v="HUARAL"/>
    <s v="PACARAOS"/>
    <n v="0"/>
    <x v="7"/>
    <n v="0"/>
    <x v="1"/>
    <s v="CUARTA"/>
    <x v="0"/>
    <x v="0"/>
    <n v="5001.9669999999996"/>
    <n v="5.0019669999999996"/>
    <m/>
    <n v="0.83333333333333337"/>
    <n v="0.83333333333333337"/>
    <n v="7.6479999999999997"/>
    <n v="0"/>
    <n v="35"/>
    <s v="BASE DE DATOS"/>
    <m/>
  </r>
  <r>
    <s v="20"/>
    <x v="6"/>
    <s v="EGERBA"/>
    <s v="18325912"/>
    <s v="18325912"/>
    <x v="4"/>
    <s v="Grupo 1"/>
    <s v="S"/>
    <n v="10"/>
    <n v="10"/>
    <n v="400.77800000000002"/>
    <n v="2012.5709999999999"/>
    <n v="2413.3490000000002"/>
    <n v="0.17"/>
    <n v="723.83"/>
    <n v="0"/>
    <m/>
    <m/>
    <x v="0"/>
    <s v="EGERBA18325912Grupo 1HI"/>
    <s v="Empresa de Generación Eléctrica Rio Baños S.A.C."/>
    <x v="63"/>
    <x v="63"/>
    <s v="C. H. Rucuy"/>
    <x v="248"/>
    <x v="4"/>
    <x v="4"/>
    <x v="44"/>
    <x v="1"/>
    <s v="Instalado"/>
    <s v="Operativo"/>
    <s v="Generadora"/>
    <x v="0"/>
    <x v="1"/>
    <x v="1"/>
    <x v="0"/>
    <s v="Privado"/>
    <s v="LIMA"/>
    <s v="LIMA"/>
    <s v="HUARAL"/>
    <s v="PACARAOS"/>
    <n v="0"/>
    <x v="7"/>
    <n v="0"/>
    <x v="1"/>
    <s v="CUARTA"/>
    <x v="0"/>
    <x v="0"/>
    <n v="2413.3490000000002"/>
    <n v="2.4133490000000002"/>
    <m/>
    <n v="0.83333333333333337"/>
    <n v="0.83333333333333337"/>
    <n v="7.6479999999999997"/>
    <n v="0"/>
    <n v="35"/>
    <s v="BASE DE DATOS"/>
    <m/>
  </r>
  <r>
    <s v="20"/>
    <x v="6"/>
    <s v="EGERBA"/>
    <s v="18325912"/>
    <s v="18325912"/>
    <x v="4"/>
    <s v="Grupo 2"/>
    <s v="S"/>
    <n v="10"/>
    <n v="10"/>
    <n v="931.47299999999996"/>
    <n v="4344"/>
    <n v="5275.473"/>
    <n v="1.44"/>
    <n v="722.56"/>
    <n v="0"/>
    <m/>
    <m/>
    <x v="0"/>
    <s v="EGERBA18325912Grupo 2HI"/>
    <s v="Empresa de Generación Eléctrica Rio Baños S.A.C."/>
    <x v="63"/>
    <x v="63"/>
    <s v="C. H. Rucuy"/>
    <x v="248"/>
    <x v="4"/>
    <x v="4"/>
    <x v="171"/>
    <x v="1"/>
    <s v="Instalado"/>
    <s v="Operativo"/>
    <s v="Generadora"/>
    <x v="0"/>
    <x v="1"/>
    <x v="1"/>
    <x v="0"/>
    <s v="Privado"/>
    <s v="LIMA"/>
    <s v="LIMA"/>
    <s v="HUARAL"/>
    <s v="PACARAOS"/>
    <n v="0"/>
    <x v="7"/>
    <n v="0"/>
    <x v="1"/>
    <s v="CUARTA"/>
    <x v="0"/>
    <x v="0"/>
    <n v="5275.473"/>
    <n v="5.2754729999999999"/>
    <m/>
    <n v="0.83333333333333337"/>
    <n v="0.83333333333333337"/>
    <n v="7.6479999999999997"/>
    <n v="0"/>
    <n v="35"/>
    <s v="BASE DE DATOS"/>
    <m/>
  </r>
  <r>
    <s v="20"/>
    <x v="0"/>
    <s v="EGERBA"/>
    <s v="18325912"/>
    <s v="18325912"/>
    <x v="4"/>
    <s v="Grupo 1"/>
    <s v="S"/>
    <n v="10"/>
    <n v="10"/>
    <n v="1085.0719999999999"/>
    <n v="5114.4750000000004"/>
    <n v="6199.5469999999996"/>
    <n v="2.8"/>
    <n v="720.8"/>
    <n v="0"/>
    <m/>
    <m/>
    <x v="0"/>
    <s v="EGERBA18325912Grupo 1HI"/>
    <s v="Empresa de Generación Eléctrica Rio Baños S.A.C."/>
    <x v="63"/>
    <x v="63"/>
    <s v="C. H. Rucuy"/>
    <x v="248"/>
    <x v="4"/>
    <x v="4"/>
    <x v="44"/>
    <x v="1"/>
    <s v="Instalado"/>
    <s v="Operativo"/>
    <s v="Generadora"/>
    <x v="0"/>
    <x v="1"/>
    <x v="1"/>
    <x v="0"/>
    <s v="Privado"/>
    <s v="LIMA"/>
    <s v="LIMA"/>
    <s v="HUARAL"/>
    <s v="PACARAOS"/>
    <n v="0"/>
    <x v="7"/>
    <n v="0"/>
    <x v="1"/>
    <s v="CUARTA"/>
    <x v="0"/>
    <x v="0"/>
    <n v="6199.5469999999996"/>
    <n v="6.1995469999999999"/>
    <m/>
    <n v="0.83333333333333337"/>
    <n v="0.83333333333333337"/>
    <n v="7.6479999999999997"/>
    <n v="9.0949470177292824E-13"/>
    <n v="35"/>
    <s v="BASE DE DATOS"/>
    <m/>
  </r>
  <r>
    <s v="20"/>
    <x v="0"/>
    <s v="EGERBA"/>
    <s v="18325912"/>
    <s v="18325912"/>
    <x v="4"/>
    <s v="Grupo 2"/>
    <s v="S"/>
    <n v="10"/>
    <n v="10"/>
    <n v="1111.625"/>
    <n v="5188.5510000000004"/>
    <n v="6300.1760000000004"/>
    <n v="2.1"/>
    <n v="721.1"/>
    <n v="0"/>
    <m/>
    <m/>
    <x v="0"/>
    <s v="EGERBA18325912Grupo 2HI"/>
    <s v="Empresa de Generación Eléctrica Rio Baños S.A.C."/>
    <x v="63"/>
    <x v="63"/>
    <s v="C. H. Rucuy"/>
    <x v="248"/>
    <x v="4"/>
    <x v="4"/>
    <x v="171"/>
    <x v="1"/>
    <s v="Instalado"/>
    <s v="Operativo"/>
    <s v="Generadora"/>
    <x v="0"/>
    <x v="1"/>
    <x v="1"/>
    <x v="0"/>
    <s v="Privado"/>
    <s v="LIMA"/>
    <s v="LIMA"/>
    <s v="HUARAL"/>
    <s v="PACARAOS"/>
    <n v="0"/>
    <x v="7"/>
    <n v="0"/>
    <x v="1"/>
    <s v="CUARTA"/>
    <x v="0"/>
    <x v="0"/>
    <n v="6300.1760000000004"/>
    <n v="6.3001760000000004"/>
    <m/>
    <n v="0.83333333333333337"/>
    <n v="0.83333333333333337"/>
    <n v="7.6479999999999997"/>
    <n v="0"/>
    <n v="35"/>
    <s v="BASE DE DATOS"/>
    <m/>
  </r>
  <r>
    <s v="20"/>
    <x v="1"/>
    <s v="EGERBA"/>
    <s v="18325912"/>
    <s v="18325912"/>
    <x v="4"/>
    <s v="Grupo 1"/>
    <s v="S"/>
    <n v="10"/>
    <n v="10"/>
    <n v="1232.7950000000001"/>
    <n v="5452.1760000000004"/>
    <n v="6684.9709999999995"/>
    <n v="4.57"/>
    <n v="685.2"/>
    <n v="0"/>
    <m/>
    <m/>
    <x v="0"/>
    <s v="EGERBA18325912Grupo 1HI"/>
    <s v="Empresa de Generación Eléctrica Rio Baños S.A.C."/>
    <x v="63"/>
    <x v="63"/>
    <s v="C. H. Rucuy"/>
    <x v="248"/>
    <x v="4"/>
    <x v="4"/>
    <x v="44"/>
    <x v="1"/>
    <s v="Instalado"/>
    <s v="Operativo"/>
    <s v="Generadora"/>
    <x v="0"/>
    <x v="1"/>
    <x v="1"/>
    <x v="0"/>
    <s v="Privado"/>
    <s v="LIMA"/>
    <s v="LIMA"/>
    <s v="HUARAL"/>
    <s v="PACARAOS"/>
    <n v="0"/>
    <x v="7"/>
    <n v="0"/>
    <x v="1"/>
    <s v="CUARTA"/>
    <x v="0"/>
    <x v="0"/>
    <n v="6684.9709999999995"/>
    <n v="6.6849709999999991"/>
    <m/>
    <n v="0.83333333333333337"/>
    <n v="0.83333333333333337"/>
    <n v="7.6479999999999997"/>
    <n v="9.0949470177292824E-13"/>
    <n v="35"/>
    <s v="BASE DE DATOS"/>
    <m/>
  </r>
  <r>
    <s v="20"/>
    <x v="1"/>
    <s v="EGERBA"/>
    <s v="18325912"/>
    <s v="18325912"/>
    <x v="4"/>
    <s v="Grupo 2"/>
    <s v="S"/>
    <n v="10"/>
    <n v="10"/>
    <n v="1233.338"/>
    <n v="5461.47"/>
    <n v="6694.808"/>
    <n v="4.3499999999999996"/>
    <n v="684.42"/>
    <n v="0"/>
    <m/>
    <m/>
    <x v="0"/>
    <s v="EGERBA18325912Grupo 2HI"/>
    <s v="Empresa de Generación Eléctrica Rio Baños S.A.C."/>
    <x v="63"/>
    <x v="63"/>
    <s v="C. H. Rucuy"/>
    <x v="248"/>
    <x v="4"/>
    <x v="4"/>
    <x v="171"/>
    <x v="1"/>
    <s v="Instalado"/>
    <s v="Operativo"/>
    <s v="Generadora"/>
    <x v="0"/>
    <x v="1"/>
    <x v="1"/>
    <x v="0"/>
    <s v="Privado"/>
    <s v="LIMA"/>
    <s v="LIMA"/>
    <s v="HUARAL"/>
    <s v="PACARAOS"/>
    <n v="0"/>
    <x v="7"/>
    <n v="0"/>
    <x v="1"/>
    <s v="CUARTA"/>
    <x v="0"/>
    <x v="0"/>
    <n v="6694.808"/>
    <n v="6.6948080000000001"/>
    <m/>
    <n v="0.83333333333333337"/>
    <n v="0.83333333333333337"/>
    <n v="7.6479999999999997"/>
    <n v="0"/>
    <n v="35"/>
    <s v="BASE DE DATOS"/>
    <m/>
  </r>
  <r>
    <s v="20"/>
    <x v="2"/>
    <s v="EGERBA"/>
    <s v="18325912"/>
    <s v="18325912"/>
    <x v="4"/>
    <s v="Grupo 1"/>
    <s v="S"/>
    <n v="10"/>
    <n v="10"/>
    <n v="1294.3800000000001"/>
    <n v="6092.7560000000003"/>
    <n v="7387.1360000000004"/>
    <n v="1.77"/>
    <n v="722.23"/>
    <n v="0"/>
    <m/>
    <m/>
    <x v="0"/>
    <s v="EGERBA18325912Grupo 1HI"/>
    <s v="Empresa de Generación Eléctrica Rio Baños S.A.C."/>
    <x v="63"/>
    <x v="63"/>
    <s v="C. H. Rucuy"/>
    <x v="248"/>
    <x v="4"/>
    <x v="4"/>
    <x v="44"/>
    <x v="1"/>
    <s v="Instalado"/>
    <s v="Operativo"/>
    <s v="Generadora"/>
    <x v="0"/>
    <x v="1"/>
    <x v="1"/>
    <x v="0"/>
    <s v="Privado"/>
    <s v="LIMA"/>
    <s v="LIMA"/>
    <s v="HUARAL"/>
    <s v="PACARAOS"/>
    <n v="0"/>
    <x v="7"/>
    <n v="0"/>
    <x v="1"/>
    <s v="CUARTA"/>
    <x v="0"/>
    <x v="0"/>
    <n v="7387.1360000000004"/>
    <n v="7.3871360000000008"/>
    <m/>
    <n v="0.83333333333333337"/>
    <n v="0.83333333333333337"/>
    <n v="7.6479999999999997"/>
    <n v="0"/>
    <n v="35"/>
    <s v="BASE DE DATOS"/>
    <m/>
  </r>
  <r>
    <s v="20"/>
    <x v="2"/>
    <s v="EGERBA"/>
    <s v="18325912"/>
    <s v="18325912"/>
    <x v="4"/>
    <s v="Grupo 2"/>
    <s v="S"/>
    <n v="10"/>
    <n v="10"/>
    <n v="1295.6980000000001"/>
    <n v="6099.33"/>
    <n v="7395.0280000000002"/>
    <n v="1.52"/>
    <n v="722.48"/>
    <n v="0"/>
    <m/>
    <m/>
    <x v="0"/>
    <s v="EGERBA18325912Grupo 2HI"/>
    <s v="Empresa de Generación Eléctrica Rio Baños S.A.C."/>
    <x v="63"/>
    <x v="63"/>
    <s v="C. H. Rucuy"/>
    <x v="248"/>
    <x v="4"/>
    <x v="4"/>
    <x v="171"/>
    <x v="1"/>
    <s v="Instalado"/>
    <s v="Operativo"/>
    <s v="Generadora"/>
    <x v="0"/>
    <x v="1"/>
    <x v="1"/>
    <x v="0"/>
    <s v="Privado"/>
    <s v="LIMA"/>
    <s v="LIMA"/>
    <s v="HUARAL"/>
    <s v="PACARAOS"/>
    <n v="0"/>
    <x v="7"/>
    <n v="0"/>
    <x v="1"/>
    <s v="CUARTA"/>
    <x v="0"/>
    <x v="0"/>
    <n v="7395.0280000000002"/>
    <n v="7.3950279999999999"/>
    <m/>
    <n v="0.83333333333333337"/>
    <n v="0.83333333333333337"/>
    <n v="7.6479999999999997"/>
    <n v="0"/>
    <n v="35"/>
    <s v="BASE DE DATOS"/>
    <m/>
  </r>
  <r>
    <s v="20"/>
    <x v="3"/>
    <s v="EGERBA"/>
    <s v="18325912"/>
    <s v="18325912"/>
    <x v="4"/>
    <s v="Grupo 1"/>
    <s v="S"/>
    <n v="10"/>
    <n v="10"/>
    <n v="1188.5619999999999"/>
    <n v="5955.8519999999999"/>
    <n v="7144.4139999999998"/>
    <n v="0"/>
    <n v="720"/>
    <n v="0"/>
    <m/>
    <m/>
    <x v="0"/>
    <s v="EGERBA18325912Grupo 1HI"/>
    <s v="Empresa de Generación Eléctrica Rio Baños S.A.C."/>
    <x v="63"/>
    <x v="63"/>
    <s v="C. H. Rucuy"/>
    <x v="248"/>
    <x v="4"/>
    <x v="4"/>
    <x v="44"/>
    <x v="1"/>
    <s v="Instalado"/>
    <s v="Operativo"/>
    <s v="Generadora"/>
    <x v="0"/>
    <x v="1"/>
    <x v="1"/>
    <x v="0"/>
    <s v="Privado"/>
    <s v="LIMA"/>
    <s v="LIMA"/>
    <s v="HUARAL"/>
    <s v="PACARAOS"/>
    <n v="0"/>
    <x v="7"/>
    <n v="0"/>
    <x v="1"/>
    <s v="CUARTA"/>
    <x v="0"/>
    <x v="0"/>
    <n v="7144.4139999999998"/>
    <n v="7.1444139999999994"/>
    <m/>
    <n v="0.83333333333333337"/>
    <n v="0.83333333333333337"/>
    <n v="7.6479999999999997"/>
    <n v="0"/>
    <n v="35"/>
    <s v="BASE DE DATOS"/>
    <m/>
  </r>
  <r>
    <s v="20"/>
    <x v="3"/>
    <s v="EGERBA"/>
    <s v="18325912"/>
    <s v="18325912"/>
    <x v="4"/>
    <s v="Grupo 2"/>
    <s v="S"/>
    <n v="10"/>
    <n v="10"/>
    <n v="1189.56"/>
    <n v="5960.509"/>
    <n v="7150.0690000000004"/>
    <n v="0"/>
    <n v="720"/>
    <n v="0"/>
    <m/>
    <m/>
    <x v="0"/>
    <s v="EGERBA18325912Grupo 2HI"/>
    <s v="Empresa de Generación Eléctrica Rio Baños S.A.C."/>
    <x v="63"/>
    <x v="63"/>
    <s v="C. H. Rucuy"/>
    <x v="248"/>
    <x v="4"/>
    <x v="4"/>
    <x v="171"/>
    <x v="1"/>
    <s v="Instalado"/>
    <s v="Operativo"/>
    <s v="Generadora"/>
    <x v="0"/>
    <x v="1"/>
    <x v="1"/>
    <x v="0"/>
    <s v="Privado"/>
    <s v="LIMA"/>
    <s v="LIMA"/>
    <s v="HUARAL"/>
    <s v="PACARAOS"/>
    <n v="0"/>
    <x v="7"/>
    <n v="0"/>
    <x v="1"/>
    <s v="CUARTA"/>
    <x v="0"/>
    <x v="0"/>
    <n v="7150.0690000000004"/>
    <n v="7.1500690000000002"/>
    <m/>
    <n v="0.83333333333333337"/>
    <n v="0.83333333333333337"/>
    <n v="7.6479999999999997"/>
    <n v="-9.0949470177292824E-13"/>
    <n v="35"/>
    <s v="BASE DE DATOS"/>
    <m/>
  </r>
  <r>
    <s v="20"/>
    <x v="4"/>
    <s v="EGERBA"/>
    <s v="18325912"/>
    <s v="18325912"/>
    <x v="4"/>
    <s v="Grupo 1"/>
    <s v="S"/>
    <n v="10"/>
    <n v="10"/>
    <n v="1231.704"/>
    <n v="6097.3490000000002"/>
    <n v="7329.0529999999999"/>
    <n v="0"/>
    <n v="724"/>
    <n v="0"/>
    <m/>
    <m/>
    <x v="0"/>
    <s v="EGERBA18325912Grupo 1HI"/>
    <s v="Empresa de Generación Eléctrica Rio Baños S.A.C."/>
    <x v="63"/>
    <x v="63"/>
    <s v="C. H. Rucuy"/>
    <x v="248"/>
    <x v="4"/>
    <x v="4"/>
    <x v="44"/>
    <x v="1"/>
    <s v="Instalado"/>
    <s v="Operativo"/>
    <s v="Generadora"/>
    <x v="0"/>
    <x v="1"/>
    <x v="1"/>
    <x v="0"/>
    <s v="Privado"/>
    <s v="LIMA"/>
    <s v="LIMA"/>
    <s v="HUARAL"/>
    <s v="PACARAOS"/>
    <n v="0"/>
    <x v="7"/>
    <n v="0"/>
    <x v="1"/>
    <s v="CUARTA"/>
    <x v="0"/>
    <x v="0"/>
    <n v="7329.0529999999999"/>
    <n v="7.329053"/>
    <m/>
    <n v="0.83333333333333337"/>
    <n v="0.83333333333333337"/>
    <n v="7.6479999999999997"/>
    <n v="0"/>
    <n v="35"/>
    <s v="BASE DE DATOS"/>
    <m/>
  </r>
  <r>
    <s v="20"/>
    <x v="4"/>
    <s v="EGERBA"/>
    <s v="18325912"/>
    <s v="18325912"/>
    <x v="4"/>
    <s v="Grupo 2"/>
    <s v="S"/>
    <n v="10"/>
    <n v="10"/>
    <n v="1232.4169999999999"/>
    <n v="6103.6850000000004"/>
    <n v="7336.1019999999999"/>
    <n v="0"/>
    <n v="724"/>
    <n v="0"/>
    <m/>
    <m/>
    <x v="0"/>
    <s v="EGERBA18325912Grupo 2HI"/>
    <s v="Empresa de Generación Eléctrica Rio Baños S.A.C."/>
    <x v="63"/>
    <x v="63"/>
    <s v="C. H. Rucuy"/>
    <x v="248"/>
    <x v="4"/>
    <x v="4"/>
    <x v="171"/>
    <x v="1"/>
    <s v="Instalado"/>
    <s v="Operativo"/>
    <s v="Generadora"/>
    <x v="0"/>
    <x v="1"/>
    <x v="1"/>
    <x v="0"/>
    <s v="Privado"/>
    <s v="LIMA"/>
    <s v="LIMA"/>
    <s v="HUARAL"/>
    <s v="PACARAOS"/>
    <n v="0"/>
    <x v="7"/>
    <n v="0"/>
    <x v="1"/>
    <s v="CUARTA"/>
    <x v="0"/>
    <x v="0"/>
    <n v="7336.1019999999999"/>
    <n v="7.3361019999999995"/>
    <m/>
    <n v="0.83333333333333337"/>
    <n v="0.83333333333333337"/>
    <n v="7.6479999999999997"/>
    <n v="9.0949470177292824E-13"/>
    <n v="35"/>
    <s v="BASE DE DATOS"/>
    <m/>
  </r>
  <r>
    <s v="20"/>
    <x v="0"/>
    <s v="EGESGB"/>
    <s v="11072396"/>
    <s v="11072396"/>
    <x v="4"/>
    <s v="1"/>
    <s v="S"/>
    <n v="57"/>
    <n v="58.176000000000002"/>
    <n v="8506.5480000000007"/>
    <n v="31623.425999999999"/>
    <n v="40129.974000000002"/>
    <n v="6.98"/>
    <n v="737.02"/>
    <n v="0"/>
    <m/>
    <m/>
    <x v="0"/>
    <s v="EGESGB110723961HI"/>
    <s v="Empresa de Generaci¢n El‚ctrica San Gaban S. A."/>
    <x v="23"/>
    <x v="23"/>
    <s v="C.H. SAN GABAN II"/>
    <x v="249"/>
    <x v="4"/>
    <x v="4"/>
    <x v="44"/>
    <x v="1"/>
    <s v="Instalado"/>
    <s v="Operativo"/>
    <s v="Generadora"/>
    <x v="0"/>
    <x v="1"/>
    <x v="1"/>
    <x v="0"/>
    <s v="Estatal"/>
    <s v="PUNO"/>
    <s v="PUNO"/>
    <s v="CARABAYA"/>
    <s v="SAN GABÁN"/>
    <n v="0"/>
    <x v="7"/>
    <n v="0"/>
    <x v="0"/>
    <n v="0"/>
    <x v="0"/>
    <x v="0"/>
    <n v="40129.974000000002"/>
    <n v="40.129974000000004"/>
    <m/>
    <n v="4.75"/>
    <n v="4.8479999999999999"/>
    <n v="7.6479999999999997"/>
    <n v="0"/>
    <n v="36"/>
    <s v="BASE DE DATOS"/>
    <m/>
  </r>
  <r>
    <s v="20"/>
    <x v="0"/>
    <s v="EGESGB"/>
    <s v="11072396"/>
    <s v="11072396"/>
    <x v="4"/>
    <s v="2"/>
    <s v="S"/>
    <n v="57"/>
    <n v="57.540999999999997"/>
    <n v="8462.3130000000001"/>
    <n v="31446.657999999999"/>
    <n v="39908.970999999998"/>
    <n v="7.45"/>
    <n v="736.55"/>
    <n v="0"/>
    <m/>
    <m/>
    <x v="0"/>
    <s v="EGESGB110723962HI"/>
    <s v="Empresa de Generaci¢n El‚ctrica San Gaban S. A."/>
    <x v="23"/>
    <x v="23"/>
    <s v="C.H. SAN GABAN II"/>
    <x v="249"/>
    <x v="4"/>
    <x v="4"/>
    <x v="171"/>
    <x v="1"/>
    <s v="Instalado"/>
    <s v="Operativo"/>
    <s v="Generadora"/>
    <x v="0"/>
    <x v="1"/>
    <x v="1"/>
    <x v="0"/>
    <s v="Estatal"/>
    <s v="PUNO"/>
    <s v="PUNO"/>
    <s v="CARABAYA"/>
    <s v="SAN GABÁN"/>
    <n v="0"/>
    <x v="7"/>
    <n v="0"/>
    <x v="0"/>
    <n v="0"/>
    <x v="0"/>
    <x v="0"/>
    <n v="39908.970999999998"/>
    <n v="39.908971000000001"/>
    <m/>
    <n v="4.75"/>
    <n v="4.7950833333333334"/>
    <n v="7.6479999999999997"/>
    <n v="0"/>
    <n v="36"/>
    <s v="BASE DE DATOS"/>
    <m/>
  </r>
  <r>
    <s v="20"/>
    <x v="1"/>
    <s v="EGESGB"/>
    <s v="11072396"/>
    <s v="11072396"/>
    <x v="4"/>
    <s v="1"/>
    <s v="S"/>
    <n v="57"/>
    <n v="58.176000000000002"/>
    <n v="7998.1679999999997"/>
    <n v="29745.498"/>
    <n v="37743.665999999997"/>
    <n v="7.68"/>
    <n v="688.32"/>
    <n v="0"/>
    <m/>
    <m/>
    <x v="0"/>
    <s v="EGESGB110723961HI"/>
    <s v="Empresa de Generaci¢n El‚ctrica San Gaban S. A."/>
    <x v="23"/>
    <x v="23"/>
    <s v="C.H. SAN GABAN II"/>
    <x v="249"/>
    <x v="4"/>
    <x v="4"/>
    <x v="44"/>
    <x v="1"/>
    <s v="Instalado"/>
    <s v="Operativo"/>
    <s v="Generadora"/>
    <x v="0"/>
    <x v="1"/>
    <x v="1"/>
    <x v="0"/>
    <s v="Estatal"/>
    <s v="PUNO"/>
    <s v="PUNO"/>
    <s v="CARABAYA"/>
    <s v="SAN GABÁN"/>
    <n v="0"/>
    <x v="7"/>
    <n v="0"/>
    <x v="0"/>
    <n v="0"/>
    <x v="0"/>
    <x v="0"/>
    <n v="37743.665999999997"/>
    <n v="37.743665999999997"/>
    <m/>
    <n v="4.75"/>
    <n v="4.8479999999999999"/>
    <n v="7.6479999999999997"/>
    <n v="0"/>
    <n v="36"/>
    <s v="BASE DE DATOS"/>
    <m/>
  </r>
  <r>
    <s v="20"/>
    <x v="1"/>
    <s v="EGESGB"/>
    <s v="11072396"/>
    <s v="11072396"/>
    <x v="4"/>
    <s v="2"/>
    <s v="S"/>
    <n v="57"/>
    <n v="57.540999999999997"/>
    <n v="7953.46"/>
    <n v="29597.508999999998"/>
    <n v="37550.97"/>
    <n v="7.38"/>
    <n v="688.62"/>
    <n v="0"/>
    <m/>
    <m/>
    <x v="0"/>
    <s v="EGESGB110723962HI"/>
    <s v="Empresa de Generaci¢n El‚ctrica San Gaban S. A."/>
    <x v="23"/>
    <x v="23"/>
    <s v="C.H. SAN GABAN II"/>
    <x v="249"/>
    <x v="4"/>
    <x v="4"/>
    <x v="171"/>
    <x v="1"/>
    <s v="Instalado"/>
    <s v="Operativo"/>
    <s v="Generadora"/>
    <x v="0"/>
    <x v="1"/>
    <x v="1"/>
    <x v="0"/>
    <s v="Estatal"/>
    <s v="PUNO"/>
    <s v="PUNO"/>
    <s v="CARABAYA"/>
    <s v="SAN GABÁN"/>
    <n v="0"/>
    <x v="7"/>
    <n v="0"/>
    <x v="0"/>
    <n v="0"/>
    <x v="0"/>
    <x v="0"/>
    <n v="37550.97"/>
    <n v="37.55097"/>
    <m/>
    <n v="4.75"/>
    <n v="4.7950833333333334"/>
    <n v="7.6479999999999997"/>
    <n v="-1.0000000038417056E-3"/>
    <n v="36"/>
    <s v="BASE DE DATOS"/>
    <m/>
  </r>
  <r>
    <s v="20"/>
    <x v="2"/>
    <s v="EGESGB"/>
    <s v="11072396"/>
    <s v="11072396"/>
    <x v="4"/>
    <s v="1"/>
    <s v="S"/>
    <n v="57"/>
    <n v="58.176000000000002"/>
    <n v="8132.2449999999999"/>
    <n v="25082.57"/>
    <n v="33214.815000000002"/>
    <n v="0"/>
    <n v="719.08"/>
    <n v="24.92"/>
    <m/>
    <m/>
    <x v="0"/>
    <s v="EGESGB110723961HI"/>
    <s v="Empresa de Generaci¢n El‚ctrica San Gaban S. A."/>
    <x v="23"/>
    <x v="23"/>
    <s v="C.H. SAN GABAN II"/>
    <x v="249"/>
    <x v="4"/>
    <x v="4"/>
    <x v="44"/>
    <x v="1"/>
    <s v="Instalado"/>
    <s v="Operativo"/>
    <s v="Generadora"/>
    <x v="0"/>
    <x v="1"/>
    <x v="1"/>
    <x v="0"/>
    <s v="Estatal"/>
    <s v="PUNO"/>
    <s v="PUNO"/>
    <s v="CARABAYA"/>
    <s v="SAN GABÁN"/>
    <n v="0"/>
    <x v="7"/>
    <n v="0"/>
    <x v="0"/>
    <n v="0"/>
    <x v="0"/>
    <x v="0"/>
    <n v="33214.815000000002"/>
    <n v="33.214815000000002"/>
    <m/>
    <n v="4.75"/>
    <n v="4.8479999999999999"/>
    <n v="7.6479999999999997"/>
    <n v="0"/>
    <n v="36"/>
    <s v="BASE DE DATOS"/>
    <m/>
  </r>
  <r>
    <s v="20"/>
    <x v="2"/>
    <s v="EGESGB"/>
    <s v="11072396"/>
    <s v="11072396"/>
    <x v="4"/>
    <s v="2"/>
    <s v="S"/>
    <n v="57"/>
    <n v="57.540999999999997"/>
    <n v="8089.8190000000004"/>
    <n v="24928.285"/>
    <n v="33018.103999999999"/>
    <n v="0"/>
    <n v="716.3"/>
    <n v="27.7"/>
    <m/>
    <m/>
    <x v="0"/>
    <s v="EGESGB110723962HI"/>
    <s v="Empresa de Generaci¢n El‚ctrica San Gaban S. A."/>
    <x v="23"/>
    <x v="23"/>
    <s v="C.H. SAN GABAN II"/>
    <x v="249"/>
    <x v="4"/>
    <x v="4"/>
    <x v="171"/>
    <x v="1"/>
    <s v="Instalado"/>
    <s v="Operativo"/>
    <s v="Generadora"/>
    <x v="0"/>
    <x v="1"/>
    <x v="1"/>
    <x v="0"/>
    <s v="Estatal"/>
    <s v="PUNO"/>
    <s v="PUNO"/>
    <s v="CARABAYA"/>
    <s v="SAN GABÁN"/>
    <n v="0"/>
    <x v="7"/>
    <n v="0"/>
    <x v="0"/>
    <n v="0"/>
    <x v="0"/>
    <x v="0"/>
    <n v="33018.103999999999"/>
    <n v="33.018104000000001"/>
    <m/>
    <n v="4.75"/>
    <n v="4.7950833333333334"/>
    <n v="7.6479999999999997"/>
    <n v="0"/>
    <n v="36"/>
    <s v="BASE DE DATOS"/>
    <m/>
  </r>
  <r>
    <s v="20"/>
    <x v="3"/>
    <s v="EGESGB"/>
    <s v="11072396"/>
    <s v="11072396"/>
    <x v="4"/>
    <s v="1"/>
    <s v="S"/>
    <n v="57"/>
    <n v="58.176000000000002"/>
    <n v="7969.3450000000003"/>
    <n v="18728.466"/>
    <n v="26697.811000000002"/>
    <n v="9.8000000000000007"/>
    <n v="706.18"/>
    <n v="4.0199999999999996"/>
    <m/>
    <m/>
    <x v="0"/>
    <s v="EGESGB110723961HI"/>
    <s v="Empresa de Generaci¢n El‚ctrica San Gaban S. A."/>
    <x v="23"/>
    <x v="23"/>
    <s v="C.H. SAN GABAN II"/>
    <x v="249"/>
    <x v="4"/>
    <x v="4"/>
    <x v="44"/>
    <x v="1"/>
    <s v="Instalado"/>
    <s v="Operativo"/>
    <s v="Generadora"/>
    <x v="0"/>
    <x v="1"/>
    <x v="1"/>
    <x v="0"/>
    <s v="Estatal"/>
    <s v="PUNO"/>
    <s v="PUNO"/>
    <s v="CARABAYA"/>
    <s v="SAN GABÁN"/>
    <n v="0"/>
    <x v="7"/>
    <n v="0"/>
    <x v="0"/>
    <n v="0"/>
    <x v="0"/>
    <x v="0"/>
    <n v="26697.811000000002"/>
    <n v="26.697811000000002"/>
    <m/>
    <n v="4.75"/>
    <n v="4.8479999999999999"/>
    <n v="7.6479999999999997"/>
    <n v="0"/>
    <n v="36"/>
    <s v="BASE DE DATOS"/>
    <m/>
  </r>
  <r>
    <s v="20"/>
    <x v="3"/>
    <s v="EGESGB"/>
    <s v="11072396"/>
    <s v="11072396"/>
    <x v="4"/>
    <s v="2"/>
    <s v="S"/>
    <n v="57"/>
    <n v="57.540999999999997"/>
    <n v="7929.4690000000001"/>
    <n v="18753.810000000001"/>
    <n v="26683.278999999999"/>
    <n v="7.8"/>
    <n v="708.48"/>
    <n v="3.72"/>
    <m/>
    <m/>
    <x v="0"/>
    <s v="EGESGB110723962HI"/>
    <s v="Empresa de Generaci¢n El‚ctrica San Gaban S. A."/>
    <x v="23"/>
    <x v="23"/>
    <s v="C.H. SAN GABAN II"/>
    <x v="249"/>
    <x v="4"/>
    <x v="4"/>
    <x v="171"/>
    <x v="1"/>
    <s v="Instalado"/>
    <s v="Operativo"/>
    <s v="Generadora"/>
    <x v="0"/>
    <x v="1"/>
    <x v="1"/>
    <x v="0"/>
    <s v="Estatal"/>
    <s v="PUNO"/>
    <s v="PUNO"/>
    <s v="CARABAYA"/>
    <s v="SAN GABÁN"/>
    <n v="0"/>
    <x v="7"/>
    <n v="0"/>
    <x v="0"/>
    <n v="0"/>
    <x v="0"/>
    <x v="0"/>
    <n v="26683.278999999999"/>
    <n v="26.683278999999999"/>
    <m/>
    <n v="4.75"/>
    <n v="4.7950833333333334"/>
    <n v="7.6479999999999997"/>
    <n v="3.637978807091713E-12"/>
    <n v="36"/>
    <s v="BASE DE DATOS"/>
    <m/>
  </r>
  <r>
    <s v="20"/>
    <x v="4"/>
    <s v="EGESGB"/>
    <s v="11072396"/>
    <s v="11072396"/>
    <x v="4"/>
    <s v="1"/>
    <s v="S"/>
    <n v="57"/>
    <n v="58.176000000000002"/>
    <n v="8315.3790000000008"/>
    <n v="26073.025000000001"/>
    <n v="34388.404000000002"/>
    <n v="7.55"/>
    <n v="736.45"/>
    <n v="0"/>
    <m/>
    <m/>
    <x v="0"/>
    <s v="EGESGB110723961HI"/>
    <s v="Empresa de Generaci¢n El‚ctrica San Gaban S. A."/>
    <x v="23"/>
    <x v="23"/>
    <s v="C.H. SAN GABAN II"/>
    <x v="249"/>
    <x v="4"/>
    <x v="4"/>
    <x v="44"/>
    <x v="1"/>
    <s v="Instalado"/>
    <s v="Operativo"/>
    <s v="Generadora"/>
    <x v="0"/>
    <x v="1"/>
    <x v="1"/>
    <x v="0"/>
    <s v="Estatal"/>
    <s v="PUNO"/>
    <s v="PUNO"/>
    <s v="CARABAYA"/>
    <s v="SAN GABÁN"/>
    <n v="0"/>
    <x v="7"/>
    <n v="0"/>
    <x v="0"/>
    <n v="0"/>
    <x v="0"/>
    <x v="0"/>
    <n v="34388.404000000002"/>
    <n v="34.388404000000001"/>
    <m/>
    <n v="4.75"/>
    <n v="4.8479999999999999"/>
    <n v="7.6479999999999997"/>
    <n v="0"/>
    <n v="36"/>
    <s v="BASE DE DATOS"/>
    <m/>
  </r>
  <r>
    <s v="20"/>
    <x v="4"/>
    <s v="EGESGB"/>
    <s v="11072396"/>
    <s v="11072396"/>
    <x v="4"/>
    <s v="2"/>
    <s v="S"/>
    <n v="57"/>
    <n v="57.540999999999997"/>
    <n v="8268.6319999999996"/>
    <n v="25980.532999999999"/>
    <n v="34249.165000000001"/>
    <n v="7.87"/>
    <n v="736.13"/>
    <n v="0"/>
    <m/>
    <m/>
    <x v="0"/>
    <s v="EGESGB110723962HI"/>
    <s v="Empresa de Generaci¢n El‚ctrica San Gaban S. A."/>
    <x v="23"/>
    <x v="23"/>
    <s v="C.H. SAN GABAN II"/>
    <x v="249"/>
    <x v="4"/>
    <x v="4"/>
    <x v="171"/>
    <x v="1"/>
    <s v="Instalado"/>
    <s v="Operativo"/>
    <s v="Generadora"/>
    <x v="0"/>
    <x v="1"/>
    <x v="1"/>
    <x v="0"/>
    <s v="Estatal"/>
    <s v="PUNO"/>
    <s v="PUNO"/>
    <s v="CARABAYA"/>
    <s v="SAN GABÁN"/>
    <n v="0"/>
    <x v="7"/>
    <n v="0"/>
    <x v="0"/>
    <n v="0"/>
    <x v="0"/>
    <x v="0"/>
    <n v="34249.165000000001"/>
    <n v="34.249164999999998"/>
    <m/>
    <n v="4.75"/>
    <n v="4.7950833333333334"/>
    <n v="7.6479999999999997"/>
    <n v="0"/>
    <n v="36"/>
    <s v="BASE DE DATOS"/>
    <m/>
  </r>
  <r>
    <s v="20"/>
    <x v="5"/>
    <s v="EGESGB"/>
    <s v="11072396"/>
    <s v="11072396"/>
    <x v="4"/>
    <s v="1"/>
    <s v="S"/>
    <n v="57"/>
    <n v="58.176000000000002"/>
    <n v="7052.5720000000001"/>
    <n v="18416.972000000002"/>
    <n v="25469.544000000002"/>
    <n v="0"/>
    <n v="744"/>
    <n v="0"/>
    <m/>
    <m/>
    <x v="0"/>
    <s v="EGESGB110723961HI"/>
    <s v="Empresa de Generaci¢n El‚ctrica San Gaban S. A."/>
    <x v="23"/>
    <x v="23"/>
    <s v="C.H. SAN GABAN II"/>
    <x v="249"/>
    <x v="4"/>
    <x v="4"/>
    <x v="44"/>
    <x v="1"/>
    <s v="Instalado"/>
    <s v="Operativo"/>
    <s v="Generadora"/>
    <x v="0"/>
    <x v="1"/>
    <x v="1"/>
    <x v="0"/>
    <s v="Estatal"/>
    <s v="PUNO"/>
    <s v="PUNO"/>
    <s v="CARABAYA"/>
    <s v="SAN GABÁN"/>
    <n v="0"/>
    <x v="7"/>
    <n v="0"/>
    <x v="0"/>
    <n v="0"/>
    <x v="0"/>
    <x v="0"/>
    <n v="25469.544000000002"/>
    <n v="25.469544000000003"/>
    <m/>
    <n v="4.75"/>
    <n v="4.8479999999999999"/>
    <n v="7.6479999999999997"/>
    <n v="0"/>
    <n v="36"/>
    <s v="BASE DE DATOS"/>
    <m/>
  </r>
  <r>
    <s v="20"/>
    <x v="5"/>
    <s v="EGESGB"/>
    <s v="11072396"/>
    <s v="11072396"/>
    <x v="4"/>
    <s v="2"/>
    <s v="S"/>
    <n v="57"/>
    <n v="57.540999999999997"/>
    <n v="7058.7740000000003"/>
    <n v="18113.181"/>
    <n v="25171.955000000002"/>
    <n v="6.15"/>
    <n v="737.85"/>
    <n v="0"/>
    <m/>
    <m/>
    <x v="0"/>
    <s v="EGESGB110723962HI"/>
    <s v="Empresa de Generaci¢n El‚ctrica San Gaban S. A."/>
    <x v="23"/>
    <x v="23"/>
    <s v="C.H. SAN GABAN II"/>
    <x v="249"/>
    <x v="4"/>
    <x v="4"/>
    <x v="171"/>
    <x v="1"/>
    <s v="Instalado"/>
    <s v="Operativo"/>
    <s v="Generadora"/>
    <x v="0"/>
    <x v="1"/>
    <x v="1"/>
    <x v="0"/>
    <s v="Estatal"/>
    <s v="PUNO"/>
    <s v="PUNO"/>
    <s v="CARABAYA"/>
    <s v="SAN GABÁN"/>
    <n v="0"/>
    <x v="7"/>
    <n v="0"/>
    <x v="0"/>
    <n v="0"/>
    <x v="0"/>
    <x v="0"/>
    <n v="25171.955000000002"/>
    <n v="25.171955000000001"/>
    <m/>
    <n v="4.75"/>
    <n v="4.7950833333333334"/>
    <n v="7.6479999999999997"/>
    <n v="0"/>
    <n v="36"/>
    <s v="BASE DE DATOS"/>
    <m/>
  </r>
  <r>
    <s v="20"/>
    <x v="6"/>
    <s v="EGESGB"/>
    <s v="11072396"/>
    <s v="11072396"/>
    <x v="4"/>
    <s v="1"/>
    <s v="S"/>
    <n v="57"/>
    <n v="58.176000000000002"/>
    <n v="6661.7569999999996"/>
    <n v="13862.605"/>
    <n v="20524.362000000001"/>
    <n v="8.33"/>
    <n v="735.67"/>
    <n v="0"/>
    <m/>
    <m/>
    <x v="0"/>
    <s v="EGESGB110723961HI"/>
    <s v="Empresa de Generaci¢n El‚ctrica San Gaban S. A."/>
    <x v="23"/>
    <x v="23"/>
    <s v="C.H. SAN GABAN II"/>
    <x v="249"/>
    <x v="4"/>
    <x v="4"/>
    <x v="44"/>
    <x v="1"/>
    <s v="Instalado"/>
    <s v="Operativo"/>
    <s v="Generadora"/>
    <x v="0"/>
    <x v="1"/>
    <x v="1"/>
    <x v="0"/>
    <s v="Estatal"/>
    <s v="PUNO"/>
    <s v="PUNO"/>
    <s v="CARABAYA"/>
    <s v="SAN GABÁN"/>
    <n v="0"/>
    <x v="7"/>
    <n v="0"/>
    <x v="0"/>
    <n v="0"/>
    <x v="0"/>
    <x v="0"/>
    <n v="20524.362000000001"/>
    <n v="20.524362"/>
    <m/>
    <n v="4.75"/>
    <n v="4.8479999999999999"/>
    <n v="7.6479999999999997"/>
    <n v="0"/>
    <n v="36"/>
    <s v="BASE DE DATOS"/>
    <m/>
  </r>
  <r>
    <s v="20"/>
    <x v="6"/>
    <s v="EGESGB"/>
    <s v="11072396"/>
    <s v="11072396"/>
    <x v="4"/>
    <s v="2"/>
    <s v="S"/>
    <n v="57"/>
    <n v="57.540999999999997"/>
    <n v="6674.9380000000001"/>
    <n v="13922.045"/>
    <n v="20596.983"/>
    <n v="7.53"/>
    <n v="736.47"/>
    <n v="0"/>
    <m/>
    <m/>
    <x v="0"/>
    <s v="EGESGB110723962HI"/>
    <s v="Empresa de Generaci¢n El‚ctrica San Gaban S. A."/>
    <x v="23"/>
    <x v="23"/>
    <s v="C.H. SAN GABAN II"/>
    <x v="249"/>
    <x v="4"/>
    <x v="4"/>
    <x v="171"/>
    <x v="1"/>
    <s v="Instalado"/>
    <s v="Operativo"/>
    <s v="Generadora"/>
    <x v="0"/>
    <x v="1"/>
    <x v="1"/>
    <x v="0"/>
    <s v="Estatal"/>
    <s v="PUNO"/>
    <s v="PUNO"/>
    <s v="CARABAYA"/>
    <s v="SAN GABÁN"/>
    <n v="0"/>
    <x v="7"/>
    <n v="0"/>
    <x v="0"/>
    <n v="0"/>
    <x v="0"/>
    <x v="0"/>
    <n v="20596.983"/>
    <n v="20.596983000000002"/>
    <m/>
    <n v="4.75"/>
    <n v="4.7950833333333334"/>
    <n v="7.6479999999999997"/>
    <n v="0"/>
    <n v="36"/>
    <s v="BASE DE DATOS"/>
    <m/>
  </r>
  <r>
    <s v="20"/>
    <x v="7"/>
    <s v="EGESGB"/>
    <s v="11072396"/>
    <s v="11072396"/>
    <x v="4"/>
    <s v="1"/>
    <s v="S"/>
    <n v="57"/>
    <n v="58.176000000000002"/>
    <n v="8161.7790000000005"/>
    <n v="24092.67"/>
    <n v="32254.449000000001"/>
    <n v="6.95"/>
    <n v="737.05"/>
    <n v="0"/>
    <m/>
    <m/>
    <x v="0"/>
    <s v="EGESGB110723961HI"/>
    <s v="Empresa de Generaci¢n El‚ctrica San Gaban S. A."/>
    <x v="23"/>
    <x v="23"/>
    <s v="C.H. SAN GABAN II"/>
    <x v="249"/>
    <x v="4"/>
    <x v="4"/>
    <x v="44"/>
    <x v="1"/>
    <s v="Instalado"/>
    <s v="Operativo"/>
    <s v="Generadora"/>
    <x v="0"/>
    <x v="1"/>
    <x v="1"/>
    <x v="0"/>
    <s v="Estatal"/>
    <s v="PUNO"/>
    <s v="PUNO"/>
    <s v="CARABAYA"/>
    <s v="SAN GABÁN"/>
    <n v="0"/>
    <x v="7"/>
    <n v="0"/>
    <x v="0"/>
    <n v="0"/>
    <x v="0"/>
    <x v="0"/>
    <n v="32254.449000000001"/>
    <n v="32.254449000000001"/>
    <m/>
    <n v="4.75"/>
    <n v="4.8479999999999999"/>
    <n v="7.6479999999999997"/>
    <n v="0"/>
    <n v="36"/>
    <s v="BASE DE DATOS"/>
    <m/>
  </r>
  <r>
    <s v="20"/>
    <x v="7"/>
    <s v="EGESGB"/>
    <s v="11072396"/>
    <s v="11072396"/>
    <x v="4"/>
    <s v="2"/>
    <s v="S"/>
    <n v="57"/>
    <n v="57.540999999999997"/>
    <n v="8170.1679999999997"/>
    <n v="24404.756000000001"/>
    <n v="32574.923999999999"/>
    <n v="0"/>
    <n v="742.02"/>
    <n v="1.98"/>
    <m/>
    <m/>
    <x v="0"/>
    <s v="EGESGB110723962HI"/>
    <s v="Empresa de Generaci¢n El‚ctrica San Gaban S. A."/>
    <x v="23"/>
    <x v="23"/>
    <s v="C.H. SAN GABAN II"/>
    <x v="249"/>
    <x v="4"/>
    <x v="4"/>
    <x v="171"/>
    <x v="1"/>
    <s v="Instalado"/>
    <s v="Operativo"/>
    <s v="Generadora"/>
    <x v="0"/>
    <x v="1"/>
    <x v="1"/>
    <x v="0"/>
    <s v="Estatal"/>
    <s v="PUNO"/>
    <s v="PUNO"/>
    <s v="CARABAYA"/>
    <s v="SAN GABÁN"/>
    <n v="0"/>
    <x v="7"/>
    <n v="0"/>
    <x v="0"/>
    <n v="0"/>
    <x v="0"/>
    <x v="0"/>
    <n v="32574.923999999999"/>
    <n v="32.574923999999996"/>
    <m/>
    <n v="4.75"/>
    <n v="4.7950833333333334"/>
    <n v="7.6479999999999997"/>
    <n v="0"/>
    <n v="36"/>
    <s v="BASE DE DATOS"/>
    <m/>
  </r>
  <r>
    <s v="20"/>
    <x v="8"/>
    <s v="EGESGB"/>
    <s v="11072396"/>
    <s v="11072396"/>
    <x v="4"/>
    <s v="1"/>
    <s v="S"/>
    <n v="57"/>
    <n v="58.176000000000002"/>
    <n v="7759.2330000000002"/>
    <n v="21807.555"/>
    <n v="29566.788"/>
    <n v="0"/>
    <n v="720"/>
    <n v="0"/>
    <m/>
    <m/>
    <x v="0"/>
    <s v="EGESGB110723961HI"/>
    <s v="Empresa de Generaci¢n El‚ctrica San Gaban S. A."/>
    <x v="23"/>
    <x v="23"/>
    <s v="C.H. SAN GABAN II"/>
    <x v="249"/>
    <x v="4"/>
    <x v="4"/>
    <x v="44"/>
    <x v="1"/>
    <s v="Instalado"/>
    <s v="Operativo"/>
    <s v="Generadora"/>
    <x v="0"/>
    <x v="1"/>
    <x v="1"/>
    <x v="0"/>
    <s v="Estatal"/>
    <s v="PUNO"/>
    <s v="PUNO"/>
    <s v="CARABAYA"/>
    <s v="SAN GABÁN"/>
    <n v="0"/>
    <x v="7"/>
    <n v="0"/>
    <x v="0"/>
    <n v="0"/>
    <x v="0"/>
    <x v="0"/>
    <n v="29566.788"/>
    <n v="29.566787999999999"/>
    <m/>
    <n v="4.75"/>
    <n v="4.8479999999999999"/>
    <n v="7.6479999999999997"/>
    <n v="0"/>
    <n v="36"/>
    <s v="BASE DE DATOS"/>
    <m/>
  </r>
  <r>
    <s v="20"/>
    <x v="8"/>
    <s v="EGESGB"/>
    <s v="11072396"/>
    <s v="11072396"/>
    <x v="4"/>
    <s v="2"/>
    <s v="S"/>
    <n v="57"/>
    <n v="57.540999999999997"/>
    <n v="7756.2439999999997"/>
    <n v="21479.994999999999"/>
    <n v="29236.239000000001"/>
    <n v="6.52"/>
    <n v="713.48"/>
    <n v="0"/>
    <m/>
    <m/>
    <x v="0"/>
    <s v="EGESGB110723962HI"/>
    <s v="Empresa de Generaci¢n El‚ctrica San Gaban S. A."/>
    <x v="23"/>
    <x v="23"/>
    <s v="C.H. SAN GABAN II"/>
    <x v="249"/>
    <x v="4"/>
    <x v="4"/>
    <x v="171"/>
    <x v="1"/>
    <s v="Instalado"/>
    <s v="Operativo"/>
    <s v="Generadora"/>
    <x v="0"/>
    <x v="1"/>
    <x v="1"/>
    <x v="0"/>
    <s v="Estatal"/>
    <s v="PUNO"/>
    <s v="PUNO"/>
    <s v="CARABAYA"/>
    <s v="SAN GABÁN"/>
    <n v="0"/>
    <x v="7"/>
    <n v="0"/>
    <x v="0"/>
    <n v="0"/>
    <x v="0"/>
    <x v="0"/>
    <n v="29236.239000000001"/>
    <n v="29.236239000000001"/>
    <m/>
    <n v="4.75"/>
    <n v="4.7950833333333334"/>
    <n v="7.6479999999999997"/>
    <n v="-3.637978807091713E-12"/>
    <n v="36"/>
    <s v="BASE DE DATOS"/>
    <m/>
  </r>
  <r>
    <s v="20"/>
    <x v="7"/>
    <s v="MAJAEN"/>
    <s v="31135604"/>
    <s v="31135604"/>
    <x v="4"/>
    <s v="Grupo 1"/>
    <s v="S"/>
    <n v="1.9"/>
    <n v="1.89"/>
    <n v="0"/>
    <n v="0"/>
    <n v="0"/>
    <n v="0"/>
    <n v="0"/>
    <n v="724"/>
    <m/>
    <m/>
    <x v="0"/>
    <s v="MAJAEN31135604Grupo 1HI"/>
    <s v="Maja Energ¡a S.A.C."/>
    <x v="56"/>
    <x v="56"/>
    <s v="C.H. Roncador"/>
    <x v="222"/>
    <x v="4"/>
    <x v="4"/>
    <x v="44"/>
    <x v="1"/>
    <s v="Instalado"/>
    <s v="Operativo"/>
    <s v="Generadora"/>
    <x v="0"/>
    <x v="1"/>
    <x v="1"/>
    <x v="0"/>
    <s v="Privado"/>
    <s v="LIMA"/>
    <s v="LIMA"/>
    <s v="BARRANCA"/>
    <s v="BARRANCA"/>
    <n v="0"/>
    <x v="7"/>
    <n v="0"/>
    <x v="1"/>
    <s v="PRIMERA"/>
    <x v="0"/>
    <x v="0"/>
    <n v="0"/>
    <n v="0"/>
    <m/>
    <n v="0.15833333333333333"/>
    <n v="0.1575"/>
    <n v="7.6479999999999997"/>
    <n v="0"/>
    <n v="64"/>
    <s v="BASE DE DATOS"/>
    <m/>
  </r>
  <r>
    <s v="20"/>
    <x v="7"/>
    <s v="MAJAEN"/>
    <s v="31135604"/>
    <s v="31135604"/>
    <x v="4"/>
    <s v="Grupo 2"/>
    <s v="S"/>
    <n v="1.9"/>
    <n v="1.89"/>
    <n v="81.888999999999996"/>
    <n v="376.98899999999998"/>
    <n v="458.87799999999999"/>
    <n v="0"/>
    <n v="719.75"/>
    <n v="4.25"/>
    <m/>
    <m/>
    <x v="0"/>
    <s v="MAJAEN31135604Grupo 2HI"/>
    <s v="Maja Energ¡a S.A.C."/>
    <x v="56"/>
    <x v="56"/>
    <s v="C.H. Roncador"/>
    <x v="222"/>
    <x v="4"/>
    <x v="4"/>
    <x v="171"/>
    <x v="1"/>
    <s v="Instalado"/>
    <s v="Operativo"/>
    <s v="Generadora"/>
    <x v="0"/>
    <x v="1"/>
    <x v="1"/>
    <x v="0"/>
    <s v="Privado"/>
    <s v="LIMA"/>
    <s v="LIMA"/>
    <s v="BARRANCA"/>
    <s v="BARRANCA"/>
    <n v="0"/>
    <x v="7"/>
    <n v="0"/>
    <x v="1"/>
    <s v="PRIMERA"/>
    <x v="0"/>
    <x v="0"/>
    <n v="458.87799999999999"/>
    <n v="0.45887800000000001"/>
    <m/>
    <n v="0.15833333333333333"/>
    <n v="0.1575"/>
    <n v="7.6479999999999997"/>
    <n v="0"/>
    <n v="64"/>
    <s v="BASE DE DATOS"/>
    <m/>
  </r>
  <r>
    <s v="20"/>
    <x v="8"/>
    <s v="MAJAEN"/>
    <s v="31135604"/>
    <s v="31135604"/>
    <x v="4"/>
    <s v="Grupo 2"/>
    <s v="S"/>
    <n v="1.9"/>
    <n v="1.89"/>
    <n v="83.123999999999995"/>
    <n v="323.62700000000001"/>
    <n v="406.75099999999998"/>
    <n v="0"/>
    <n v="431.5"/>
    <n v="288.5"/>
    <m/>
    <m/>
    <x v="0"/>
    <s v="MAJAEN31135604Grupo 2HI"/>
    <s v="Maja Energ¡a S.A.C."/>
    <x v="56"/>
    <x v="56"/>
    <s v="C.H. Roncador"/>
    <x v="222"/>
    <x v="4"/>
    <x v="4"/>
    <x v="171"/>
    <x v="1"/>
    <s v="Instalado"/>
    <s v="Operativo"/>
    <s v="Generadora"/>
    <x v="0"/>
    <x v="1"/>
    <x v="1"/>
    <x v="0"/>
    <s v="Privado"/>
    <s v="LIMA"/>
    <s v="LIMA"/>
    <s v="BARRANCA"/>
    <s v="BARRANCA"/>
    <n v="0"/>
    <x v="7"/>
    <n v="0"/>
    <x v="1"/>
    <s v="PRIMERA"/>
    <x v="0"/>
    <x v="0"/>
    <n v="406.75099999999998"/>
    <n v="0.40675099999999997"/>
    <m/>
    <n v="0.15833333333333333"/>
    <n v="0.1575"/>
    <n v="7.6479999999999997"/>
    <n v="0"/>
    <n v="64"/>
    <s v="BASE DE DATOS"/>
    <m/>
  </r>
  <r>
    <s v="20"/>
    <x v="8"/>
    <s v="MAJAEN"/>
    <s v="31135604"/>
    <s v="31135604"/>
    <x v="4"/>
    <s v="Grupo 1"/>
    <s v="S"/>
    <n v="1.9"/>
    <n v="1.89"/>
    <n v="40.518999999999998"/>
    <n v="202.27799999999999"/>
    <n v="242.797"/>
    <n v="0"/>
    <n v="261"/>
    <n v="459"/>
    <m/>
    <m/>
    <x v="0"/>
    <s v="MAJAEN31135604Grupo 1HI"/>
    <s v="Maja Energ¡a S.A.C."/>
    <x v="56"/>
    <x v="56"/>
    <s v="C.H. Roncador"/>
    <x v="222"/>
    <x v="4"/>
    <x v="4"/>
    <x v="44"/>
    <x v="1"/>
    <s v="Instalado"/>
    <s v="Operativo"/>
    <s v="Generadora"/>
    <x v="0"/>
    <x v="1"/>
    <x v="1"/>
    <x v="0"/>
    <s v="Privado"/>
    <s v="LIMA"/>
    <s v="LIMA"/>
    <s v="BARRANCA"/>
    <s v="BARRANCA"/>
    <n v="0"/>
    <x v="7"/>
    <n v="0"/>
    <x v="1"/>
    <s v="PRIMERA"/>
    <x v="0"/>
    <x v="0"/>
    <n v="242.797"/>
    <n v="0.24279699999999999"/>
    <m/>
    <n v="0.15833333333333333"/>
    <n v="0.1575"/>
    <n v="7.6479999999999997"/>
    <n v="0"/>
    <n v="64"/>
    <s v="BASE DE DATOS"/>
    <m/>
  </r>
  <r>
    <s v="20"/>
    <x v="0"/>
    <s v="EGHUAL"/>
    <s v="11177909"/>
    <s v="11177909"/>
    <x v="4"/>
    <s v="G1"/>
    <s v="S"/>
    <n v="235.31"/>
    <n v="235.31"/>
    <n v="29574.807000000001"/>
    <n v="134475.64499999999"/>
    <n v="164050.45199999999"/>
    <n v="4.25"/>
    <n v="703.37"/>
    <n v="0"/>
    <m/>
    <m/>
    <x v="0"/>
    <s v="EGHUAL11177909G1HI"/>
    <s v="Empresa de Generación Huallaga S.A."/>
    <x v="64"/>
    <x v="64"/>
    <s v="C. H. Chaglla"/>
    <x v="250"/>
    <x v="4"/>
    <x v="4"/>
    <x v="13"/>
    <x v="1"/>
    <s v="Instalado"/>
    <s v="Operativo"/>
    <s v="Generadora"/>
    <x v="0"/>
    <x v="1"/>
    <x v="1"/>
    <x v="0"/>
    <s v="Privado"/>
    <s v="HUANUCO"/>
    <s v="HUANUCO"/>
    <s v="HUANUCO - PACHITEA"/>
    <s v="CHINCHAO - CHAGLLA"/>
    <n v="0"/>
    <x v="7"/>
    <n v="0"/>
    <x v="0"/>
    <n v="0"/>
    <x v="0"/>
    <x v="0"/>
    <n v="164050.45199999999"/>
    <n v="164.05045199999998"/>
    <m/>
    <n v="18.75"/>
    <n v="19.609166666666667"/>
    <n v="7.6479999999999997"/>
    <n v="0"/>
    <n v="38"/>
    <s v="BASE DE DATOS"/>
    <m/>
  </r>
  <r>
    <s v="20"/>
    <x v="0"/>
    <s v="EGHUAL"/>
    <s v="11177909"/>
    <s v="11177909"/>
    <x v="4"/>
    <s v="G2"/>
    <s v="S"/>
    <n v="235.04"/>
    <n v="235.04"/>
    <n v="29631.044999999998"/>
    <n v="138370.26500000001"/>
    <n v="168001.31"/>
    <n v="0"/>
    <n v="720"/>
    <n v="0"/>
    <m/>
    <m/>
    <x v="0"/>
    <s v="EGHUAL11177909G2HI"/>
    <s v="Empresa de Generación Huallaga S.A."/>
    <x v="64"/>
    <x v="64"/>
    <s v="C. H. Chaglla"/>
    <x v="250"/>
    <x v="4"/>
    <x v="4"/>
    <x v="14"/>
    <x v="1"/>
    <s v="Instalado"/>
    <s v="Operativo"/>
    <s v="Generadora"/>
    <x v="0"/>
    <x v="1"/>
    <x v="1"/>
    <x v="0"/>
    <s v="Privado"/>
    <s v="HUANUCO"/>
    <s v="HUANUCO"/>
    <s v="HUANUCO - PACHITEA"/>
    <s v="CHINCHAO - CHAGLLA"/>
    <n v="0"/>
    <x v="7"/>
    <n v="0"/>
    <x v="0"/>
    <n v="0"/>
    <x v="0"/>
    <x v="0"/>
    <n v="168001.31"/>
    <n v="168.00130999999999"/>
    <m/>
    <n v="18.75"/>
    <n v="19.586666666666666"/>
    <n v="7.6479999999999997"/>
    <n v="0"/>
    <n v="38"/>
    <s v="BASE DE DATOS"/>
    <m/>
  </r>
  <r>
    <s v="20"/>
    <x v="0"/>
    <s v="EGHUAL"/>
    <s v="11177909"/>
    <s v="11177909"/>
    <x v="4"/>
    <s v="G3"/>
    <s v="S"/>
    <n v="6.39"/>
    <n v="6.39"/>
    <n v="831.67899999999997"/>
    <n v="3906.6"/>
    <n v="4738.2790000000005"/>
    <n v="0"/>
    <n v="715.25"/>
    <n v="0"/>
    <m/>
    <m/>
    <x v="0"/>
    <s v="EGHUAL11177909G3HI"/>
    <s v="Empresa de Generación Huallaga S.A."/>
    <x v="64"/>
    <x v="64"/>
    <s v="C. H. Chaglla"/>
    <x v="250"/>
    <x v="4"/>
    <x v="4"/>
    <x v="310"/>
    <x v="1"/>
    <s v="Instalado"/>
    <s v="Operativo"/>
    <s v="Generadora"/>
    <x v="0"/>
    <x v="1"/>
    <x v="1"/>
    <x v="0"/>
    <s v="Privado"/>
    <s v="HUANUCO"/>
    <s v="HUANUCO"/>
    <s v="HUANUCO - PACHITEA"/>
    <s v="CHINCHAO - CHAGLLA"/>
    <n v="0"/>
    <x v="7"/>
    <n v="0"/>
    <x v="0"/>
    <n v="0"/>
    <x v="0"/>
    <x v="0"/>
    <n v="4738.2790000000005"/>
    <n v="4.7382790000000004"/>
    <m/>
    <n v="0.5"/>
    <n v="0.53249999999999997"/>
    <n v="7.6479999999999997"/>
    <n v="-9.0949470177292824E-13"/>
    <n v="38"/>
    <s v="BASE DE DATOS"/>
    <m/>
  </r>
  <r>
    <s v="20"/>
    <x v="1"/>
    <s v="EGHUAL"/>
    <s v="11177909"/>
    <s v="11177909"/>
    <x v="4"/>
    <s v="G1"/>
    <s v="S"/>
    <n v="235.31"/>
    <n v="235.31"/>
    <n v="28581.471000000001"/>
    <n v="124566.173"/>
    <n v="153147.644"/>
    <n v="0"/>
    <n v="675.07"/>
    <n v="0"/>
    <m/>
    <m/>
    <x v="0"/>
    <s v="EGHUAL11177909G1HI"/>
    <s v="Empresa de Generación Huallaga S.A."/>
    <x v="64"/>
    <x v="64"/>
    <s v="C. H. Chaglla"/>
    <x v="250"/>
    <x v="4"/>
    <x v="4"/>
    <x v="13"/>
    <x v="1"/>
    <s v="Instalado"/>
    <s v="Operativo"/>
    <s v="Generadora"/>
    <x v="0"/>
    <x v="1"/>
    <x v="1"/>
    <x v="0"/>
    <s v="Privado"/>
    <s v="HUANUCO"/>
    <s v="HUANUCO"/>
    <s v="HUANUCO - PACHITEA"/>
    <s v="CHINCHAO - CHAGLLA"/>
    <n v="0"/>
    <x v="7"/>
    <n v="0"/>
    <x v="0"/>
    <n v="0"/>
    <x v="0"/>
    <x v="0"/>
    <n v="153147.644"/>
    <n v="153.14764400000001"/>
    <m/>
    <n v="18.75"/>
    <n v="19.609166666666667"/>
    <n v="7.6479999999999997"/>
    <n v="0"/>
    <n v="38"/>
    <s v="BASE DE DATOS"/>
    <m/>
  </r>
  <r>
    <s v="20"/>
    <x v="1"/>
    <s v="EGHUAL"/>
    <s v="11177909"/>
    <s v="11177909"/>
    <x v="4"/>
    <s v="G2"/>
    <s v="S"/>
    <n v="235.04"/>
    <n v="235.04"/>
    <n v="28542.935000000001"/>
    <n v="128159.482"/>
    <n v="156702.41699999999"/>
    <n v="0"/>
    <n v="693.68"/>
    <n v="0"/>
    <m/>
    <m/>
    <x v="0"/>
    <s v="EGHUAL11177909G2HI"/>
    <s v="Empresa de Generación Huallaga S.A."/>
    <x v="64"/>
    <x v="64"/>
    <s v="C. H. Chaglla"/>
    <x v="250"/>
    <x v="4"/>
    <x v="4"/>
    <x v="14"/>
    <x v="1"/>
    <s v="Instalado"/>
    <s v="Operativo"/>
    <s v="Generadora"/>
    <x v="0"/>
    <x v="1"/>
    <x v="1"/>
    <x v="0"/>
    <s v="Privado"/>
    <s v="HUANUCO"/>
    <s v="HUANUCO"/>
    <s v="HUANUCO - PACHITEA"/>
    <s v="CHINCHAO - CHAGLLA"/>
    <n v="0"/>
    <x v="7"/>
    <n v="0"/>
    <x v="0"/>
    <n v="0"/>
    <x v="0"/>
    <x v="0"/>
    <n v="156702.41699999999"/>
    <n v="156.702417"/>
    <m/>
    <n v="18.75"/>
    <n v="19.586666666666666"/>
    <n v="7.6479999999999997"/>
    <n v="2.9103830456733704E-11"/>
    <n v="38"/>
    <s v="BASE DE DATOS"/>
    <m/>
  </r>
  <r>
    <s v="20"/>
    <x v="1"/>
    <s v="EGHUAL"/>
    <s v="11177909"/>
    <s v="11177909"/>
    <x v="4"/>
    <s v="G3"/>
    <s v="S"/>
    <n v="6.39"/>
    <n v="6.39"/>
    <n v="804.88300000000004"/>
    <n v="3674.0790000000002"/>
    <n v="4478.9620000000004"/>
    <n v="0"/>
    <n v="695.75"/>
    <n v="0"/>
    <m/>
    <m/>
    <x v="0"/>
    <s v="EGHUAL11177909G3HI"/>
    <s v="Empresa de Generación Huallaga S.A."/>
    <x v="64"/>
    <x v="64"/>
    <s v="C. H. Chaglla"/>
    <x v="250"/>
    <x v="4"/>
    <x v="4"/>
    <x v="310"/>
    <x v="1"/>
    <s v="Instalado"/>
    <s v="Operativo"/>
    <s v="Generadora"/>
    <x v="0"/>
    <x v="1"/>
    <x v="1"/>
    <x v="0"/>
    <s v="Privado"/>
    <s v="HUANUCO"/>
    <s v="HUANUCO"/>
    <s v="HUANUCO - PACHITEA"/>
    <s v="CHINCHAO - CHAGLLA"/>
    <n v="0"/>
    <x v="7"/>
    <n v="0"/>
    <x v="0"/>
    <n v="0"/>
    <x v="0"/>
    <x v="0"/>
    <n v="4478.9620000000004"/>
    <n v="4.4789620000000001"/>
    <m/>
    <n v="0.5"/>
    <n v="0.53249999999999997"/>
    <n v="7.6479999999999997"/>
    <n v="0"/>
    <n v="38"/>
    <s v="BASE DE DATOS"/>
    <m/>
  </r>
  <r>
    <s v="20"/>
    <x v="2"/>
    <s v="EGHUAL"/>
    <s v="11177909"/>
    <s v="11177909"/>
    <x v="4"/>
    <s v="G1"/>
    <s v="S"/>
    <n v="235.31"/>
    <n v="235.31"/>
    <n v="26856.436000000002"/>
    <n v="99890.611999999994"/>
    <n v="126747.048"/>
    <n v="0"/>
    <n v="631.13"/>
    <n v="0"/>
    <m/>
    <m/>
    <x v="0"/>
    <s v="EGHUAL11177909G1HI"/>
    <s v="Empresa de Generación Huallaga S.A."/>
    <x v="64"/>
    <x v="64"/>
    <s v="C. H. Chaglla"/>
    <x v="250"/>
    <x v="4"/>
    <x v="4"/>
    <x v="13"/>
    <x v="1"/>
    <s v="Instalado"/>
    <s v="Operativo"/>
    <s v="Generadora"/>
    <x v="0"/>
    <x v="1"/>
    <x v="1"/>
    <x v="0"/>
    <s v="Privado"/>
    <s v="HUANUCO"/>
    <s v="HUANUCO"/>
    <s v="HUANUCO - PACHITEA"/>
    <s v="CHINCHAO - CHAGLLA"/>
    <n v="0"/>
    <x v="7"/>
    <n v="0"/>
    <x v="0"/>
    <n v="0"/>
    <x v="0"/>
    <x v="0"/>
    <n v="126747.048"/>
    <n v="126.74704799999999"/>
    <m/>
    <n v="18.75"/>
    <n v="19.609166666666667"/>
    <n v="7.6479999999999997"/>
    <n v="0"/>
    <n v="38"/>
    <s v="BASE DE DATOS"/>
    <m/>
  </r>
  <r>
    <s v="20"/>
    <x v="2"/>
    <s v="EGHUAL"/>
    <s v="11177909"/>
    <s v="11177909"/>
    <x v="4"/>
    <s v="G2"/>
    <s v="S"/>
    <n v="235.04"/>
    <n v="235.04"/>
    <n v="26614.608"/>
    <n v="100180.079"/>
    <n v="126794.68700000001"/>
    <n v="0"/>
    <n v="0"/>
    <n v="0"/>
    <m/>
    <m/>
    <x v="0"/>
    <s v="EGHUAL11177909G2HI"/>
    <s v="Empresa de Generación Huallaga S.A."/>
    <x v="64"/>
    <x v="64"/>
    <s v="C. H. Chaglla"/>
    <x v="250"/>
    <x v="4"/>
    <x v="4"/>
    <x v="14"/>
    <x v="1"/>
    <s v="Instalado"/>
    <s v="Operativo"/>
    <s v="Generadora"/>
    <x v="0"/>
    <x v="1"/>
    <x v="1"/>
    <x v="0"/>
    <s v="Privado"/>
    <s v="HUANUCO"/>
    <s v="HUANUCO"/>
    <s v="HUANUCO - PACHITEA"/>
    <s v="CHINCHAO - CHAGLLA"/>
    <n v="0"/>
    <x v="7"/>
    <n v="0"/>
    <x v="0"/>
    <n v="0"/>
    <x v="0"/>
    <x v="0"/>
    <n v="126794.68700000001"/>
    <n v="126.79468700000001"/>
    <m/>
    <n v="18.75"/>
    <n v="19.586666666666666"/>
    <n v="7.6479999999999997"/>
    <n v="0"/>
    <n v="38"/>
    <s v="BASE DE DATOS"/>
    <m/>
  </r>
  <r>
    <s v="20"/>
    <x v="2"/>
    <s v="EGHUAL"/>
    <s v="11177909"/>
    <s v="11177909"/>
    <x v="4"/>
    <s v="G3"/>
    <s v="S"/>
    <n v="6.39"/>
    <n v="6.39"/>
    <n v="802.7"/>
    <n v="3709.04"/>
    <n v="4511.74"/>
    <n v="40.25"/>
    <n v="677.62"/>
    <n v="0"/>
    <m/>
    <m/>
    <x v="0"/>
    <s v="EGHUAL11177909G3HI"/>
    <s v="Empresa de Generación Huallaga S.A."/>
    <x v="64"/>
    <x v="64"/>
    <s v="C. H. Chaglla"/>
    <x v="250"/>
    <x v="4"/>
    <x v="4"/>
    <x v="310"/>
    <x v="1"/>
    <s v="Instalado"/>
    <s v="Operativo"/>
    <s v="Generadora"/>
    <x v="0"/>
    <x v="1"/>
    <x v="1"/>
    <x v="0"/>
    <s v="Privado"/>
    <s v="HUANUCO"/>
    <s v="HUANUCO"/>
    <s v="HUANUCO - PACHITEA"/>
    <s v="CHINCHAO - CHAGLLA"/>
    <n v="0"/>
    <x v="7"/>
    <n v="0"/>
    <x v="0"/>
    <n v="0"/>
    <x v="0"/>
    <x v="0"/>
    <n v="4511.74"/>
    <n v="4.5117399999999996"/>
    <m/>
    <n v="0.5"/>
    <n v="0.53249999999999997"/>
    <n v="7.6479999999999997"/>
    <n v="0"/>
    <n v="38"/>
    <s v="BASE DE DATOS"/>
    <m/>
  </r>
  <r>
    <s v="20"/>
    <x v="3"/>
    <s v="EGHUAL"/>
    <s v="11177909"/>
    <s v="11177909"/>
    <x v="4"/>
    <s v="G1"/>
    <s v="S"/>
    <n v="235.31"/>
    <n v="235.31"/>
    <n v="21391.641"/>
    <n v="53108.468999999997"/>
    <n v="74500.11"/>
    <n v="0"/>
    <n v="418.37"/>
    <n v="0"/>
    <m/>
    <m/>
    <x v="0"/>
    <s v="EGHUAL11177909G1HI"/>
    <s v="Empresa de Generación Huallaga S.A."/>
    <x v="64"/>
    <x v="64"/>
    <s v="C. H. Chaglla"/>
    <x v="250"/>
    <x v="4"/>
    <x v="4"/>
    <x v="13"/>
    <x v="1"/>
    <s v="Instalado"/>
    <s v="Operativo"/>
    <s v="Generadora"/>
    <x v="0"/>
    <x v="1"/>
    <x v="1"/>
    <x v="0"/>
    <s v="Privado"/>
    <s v="HUANUCO"/>
    <s v="HUANUCO"/>
    <s v="HUANUCO - PACHITEA"/>
    <s v="CHINCHAO - CHAGLLA"/>
    <n v="0"/>
    <x v="7"/>
    <n v="0"/>
    <x v="0"/>
    <n v="0"/>
    <x v="0"/>
    <x v="0"/>
    <n v="74500.11"/>
    <n v="74.500110000000006"/>
    <m/>
    <n v="18.75"/>
    <n v="19.609166666666667"/>
    <n v="7.6479999999999997"/>
    <n v="0"/>
    <n v="38"/>
    <s v="BASE DE DATOS"/>
    <m/>
  </r>
  <r>
    <s v="20"/>
    <x v="3"/>
    <s v="EGHUAL"/>
    <s v="11177909"/>
    <s v="11177909"/>
    <x v="4"/>
    <s v="G2"/>
    <s v="S"/>
    <n v="235.04"/>
    <n v="235.04"/>
    <n v="22280.708999999999"/>
    <n v="88513.331999999995"/>
    <n v="110794.041"/>
    <n v="0"/>
    <n v="618.70000000000005"/>
    <n v="0"/>
    <m/>
    <m/>
    <x v="0"/>
    <s v="EGHUAL11177909G2HI"/>
    <s v="Empresa de Generación Huallaga S.A."/>
    <x v="64"/>
    <x v="64"/>
    <s v="C. H. Chaglla"/>
    <x v="250"/>
    <x v="4"/>
    <x v="4"/>
    <x v="14"/>
    <x v="1"/>
    <s v="Instalado"/>
    <s v="Operativo"/>
    <s v="Generadora"/>
    <x v="0"/>
    <x v="1"/>
    <x v="1"/>
    <x v="0"/>
    <s v="Privado"/>
    <s v="HUANUCO"/>
    <s v="HUANUCO"/>
    <s v="HUANUCO - PACHITEA"/>
    <s v="CHINCHAO - CHAGLLA"/>
    <n v="0"/>
    <x v="7"/>
    <n v="0"/>
    <x v="0"/>
    <n v="0"/>
    <x v="0"/>
    <x v="0"/>
    <n v="110794.041"/>
    <n v="110.79404099999999"/>
    <m/>
    <n v="18.75"/>
    <n v="19.586666666666666"/>
    <n v="7.6479999999999997"/>
    <n v="0"/>
    <n v="38"/>
    <s v="BASE DE DATOS"/>
    <m/>
  </r>
  <r>
    <s v="20"/>
    <x v="3"/>
    <s v="EGHUAL"/>
    <s v="11177909"/>
    <s v="11177909"/>
    <x v="4"/>
    <s v="G3"/>
    <s v="S"/>
    <n v="6.39"/>
    <n v="6.39"/>
    <n v="757.39599999999996"/>
    <n v="3732.9940000000001"/>
    <n v="4490.3900000000003"/>
    <n v="0"/>
    <n v="705.22"/>
    <n v="0"/>
    <m/>
    <m/>
    <x v="0"/>
    <s v="EGHUAL11177909G3HI"/>
    <s v="Empresa de Generación Huallaga S.A."/>
    <x v="64"/>
    <x v="64"/>
    <s v="C. H. Chaglla"/>
    <x v="250"/>
    <x v="4"/>
    <x v="4"/>
    <x v="310"/>
    <x v="1"/>
    <s v="Instalado"/>
    <s v="Operativo"/>
    <s v="Generadora"/>
    <x v="0"/>
    <x v="1"/>
    <x v="1"/>
    <x v="0"/>
    <s v="Privado"/>
    <s v="HUANUCO"/>
    <s v="HUANUCO"/>
    <s v="HUANUCO - PACHITEA"/>
    <s v="CHINCHAO - CHAGLLA"/>
    <n v="0"/>
    <x v="7"/>
    <n v="0"/>
    <x v="0"/>
    <n v="0"/>
    <x v="0"/>
    <x v="0"/>
    <n v="4490.3900000000003"/>
    <n v="4.4903900000000005"/>
    <m/>
    <n v="0.5"/>
    <n v="0.53249999999999997"/>
    <n v="7.6479999999999997"/>
    <n v="0"/>
    <n v="38"/>
    <s v="BASE DE DATOS"/>
    <m/>
  </r>
  <r>
    <s v="20"/>
    <x v="5"/>
    <s v="EGHUAL"/>
    <s v="11177909"/>
    <s v="11177909"/>
    <x v="4"/>
    <s v="G1"/>
    <s v="S"/>
    <n v="235.31"/>
    <n v="235.31"/>
    <n v="8092.5039999999999"/>
    <n v="18567.477999999999"/>
    <n v="26659.982"/>
    <n v="0"/>
    <n v="158.75"/>
    <n v="0"/>
    <m/>
    <m/>
    <x v="0"/>
    <s v="EGHUAL11177909G1HI"/>
    <s v="Empresa de Generación Huallaga S.A."/>
    <x v="64"/>
    <x v="64"/>
    <s v="C. H. Chaglla"/>
    <x v="250"/>
    <x v="4"/>
    <x v="4"/>
    <x v="13"/>
    <x v="1"/>
    <s v="Instalado"/>
    <s v="Operativo"/>
    <s v="Generadora"/>
    <x v="0"/>
    <x v="1"/>
    <x v="1"/>
    <x v="0"/>
    <s v="Privado"/>
    <s v="HUANUCO"/>
    <s v="HUANUCO"/>
    <s v="HUANUCO - PACHITEA"/>
    <s v="CHINCHAO - CHAGLLA"/>
    <n v="0"/>
    <x v="7"/>
    <n v="0"/>
    <x v="0"/>
    <n v="0"/>
    <x v="0"/>
    <x v="0"/>
    <n v="26659.982"/>
    <n v="26.659981999999999"/>
    <m/>
    <n v="18.75"/>
    <n v="19.609166666666667"/>
    <n v="7.6479999999999997"/>
    <n v="0"/>
    <n v="38"/>
    <s v="BASE DE DATOS"/>
    <m/>
  </r>
  <r>
    <s v="20"/>
    <x v="5"/>
    <s v="EGHUAL"/>
    <s v="11177909"/>
    <s v="11177909"/>
    <x v="4"/>
    <s v="G2"/>
    <s v="S"/>
    <n v="235.04"/>
    <n v="235.04"/>
    <n v="13313.34"/>
    <n v="55204.724999999999"/>
    <n v="68518.065000000002"/>
    <n v="0"/>
    <n v="395.6"/>
    <n v="0"/>
    <m/>
    <m/>
    <x v="0"/>
    <s v="EGHUAL11177909G2HI"/>
    <s v="Empresa de Generación Huallaga S.A."/>
    <x v="64"/>
    <x v="64"/>
    <s v="C. H. Chaglla"/>
    <x v="250"/>
    <x v="4"/>
    <x v="4"/>
    <x v="14"/>
    <x v="1"/>
    <s v="Instalado"/>
    <s v="Operativo"/>
    <s v="Generadora"/>
    <x v="0"/>
    <x v="1"/>
    <x v="1"/>
    <x v="0"/>
    <s v="Privado"/>
    <s v="HUANUCO"/>
    <s v="HUANUCO"/>
    <s v="HUANUCO - PACHITEA"/>
    <s v="CHINCHAO - CHAGLLA"/>
    <n v="0"/>
    <x v="7"/>
    <n v="0"/>
    <x v="0"/>
    <n v="0"/>
    <x v="0"/>
    <x v="0"/>
    <n v="68518.065000000002"/>
    <n v="68.518065000000007"/>
    <m/>
    <n v="18.75"/>
    <n v="19.586666666666666"/>
    <n v="7.6479999999999997"/>
    <n v="0"/>
    <n v="38"/>
    <s v="BASE DE DATOS"/>
    <m/>
  </r>
  <r>
    <s v="20"/>
    <x v="5"/>
    <s v="EGHUAL"/>
    <s v="11177909"/>
    <s v="11177909"/>
    <x v="4"/>
    <s v="G3"/>
    <s v="S"/>
    <n v="6.39"/>
    <n v="6.39"/>
    <n v="804.48900000000003"/>
    <n v="3679.848"/>
    <n v="4484.3370000000004"/>
    <n v="1.58"/>
    <n v="697.1"/>
    <n v="0"/>
    <m/>
    <m/>
    <x v="0"/>
    <s v="EGHUAL11177909G3HI"/>
    <s v="Empresa de Generación Huallaga S.A."/>
    <x v="64"/>
    <x v="64"/>
    <s v="C. H. Chaglla"/>
    <x v="250"/>
    <x v="4"/>
    <x v="4"/>
    <x v="310"/>
    <x v="1"/>
    <s v="Instalado"/>
    <s v="Operativo"/>
    <s v="Generadora"/>
    <x v="0"/>
    <x v="1"/>
    <x v="1"/>
    <x v="0"/>
    <s v="Privado"/>
    <s v="HUANUCO"/>
    <s v="HUANUCO"/>
    <s v="HUANUCO - PACHITEA"/>
    <s v="CHINCHAO - CHAGLLA"/>
    <n v="0"/>
    <x v="7"/>
    <n v="0"/>
    <x v="0"/>
    <n v="0"/>
    <x v="0"/>
    <x v="0"/>
    <n v="4484.3370000000004"/>
    <n v="4.484337"/>
    <m/>
    <n v="0.5"/>
    <n v="0.53249999999999997"/>
    <n v="7.6479999999999997"/>
    <n v="-9.0949470177292824E-13"/>
    <n v="38"/>
    <s v="BASE DE DATOS"/>
    <m/>
  </r>
  <r>
    <s v="20"/>
    <x v="6"/>
    <s v="EGHUAL"/>
    <s v="11177909"/>
    <s v="11177909"/>
    <x v="4"/>
    <s v="G1"/>
    <s v="S"/>
    <n v="235.31"/>
    <n v="235.31"/>
    <n v="5303.3639999999996"/>
    <n v="14252.962"/>
    <n v="19556.326000000001"/>
    <n v="502.87"/>
    <n v="116.95"/>
    <n v="0"/>
    <m/>
    <m/>
    <x v="0"/>
    <s v="EGHUAL11177909G1HI"/>
    <s v="Empresa de Generación Huallaga S.A."/>
    <x v="64"/>
    <x v="64"/>
    <s v="C. H. Chaglla"/>
    <x v="250"/>
    <x v="4"/>
    <x v="4"/>
    <x v="13"/>
    <x v="1"/>
    <s v="Instalado"/>
    <s v="Operativo"/>
    <s v="Generadora"/>
    <x v="0"/>
    <x v="1"/>
    <x v="1"/>
    <x v="0"/>
    <s v="Privado"/>
    <s v="HUANUCO"/>
    <s v="HUANUCO"/>
    <s v="HUANUCO - PACHITEA"/>
    <s v="CHINCHAO - CHAGLLA"/>
    <n v="0"/>
    <x v="7"/>
    <n v="0"/>
    <x v="0"/>
    <n v="0"/>
    <x v="0"/>
    <x v="0"/>
    <n v="19556.326000000001"/>
    <n v="19.556326000000002"/>
    <m/>
    <n v="18.75"/>
    <n v="19.609166666666667"/>
    <n v="7.6479999999999997"/>
    <n v="0"/>
    <n v="38"/>
    <s v="BASE DE DATOS"/>
    <m/>
  </r>
  <r>
    <s v="20"/>
    <x v="6"/>
    <s v="EGHUAL"/>
    <s v="11177909"/>
    <s v="11177909"/>
    <x v="4"/>
    <s v="G2"/>
    <s v="S"/>
    <n v="235.04"/>
    <n v="235.04"/>
    <n v="14108.544"/>
    <n v="32979.175999999999"/>
    <n v="47087.72"/>
    <n v="112"/>
    <n v="280.92"/>
    <n v="0"/>
    <m/>
    <m/>
    <x v="0"/>
    <s v="EGHUAL11177909G2HI"/>
    <s v="Empresa de Generación Huallaga S.A."/>
    <x v="64"/>
    <x v="64"/>
    <s v="C. H. Chaglla"/>
    <x v="250"/>
    <x v="4"/>
    <x v="4"/>
    <x v="14"/>
    <x v="1"/>
    <s v="Instalado"/>
    <s v="Operativo"/>
    <s v="Generadora"/>
    <x v="0"/>
    <x v="1"/>
    <x v="1"/>
    <x v="0"/>
    <s v="Privado"/>
    <s v="HUANUCO"/>
    <s v="HUANUCO"/>
    <s v="HUANUCO - PACHITEA"/>
    <s v="CHINCHAO - CHAGLLA"/>
    <n v="0"/>
    <x v="7"/>
    <n v="0"/>
    <x v="0"/>
    <n v="0"/>
    <x v="0"/>
    <x v="0"/>
    <n v="47087.72"/>
    <n v="47.087720000000004"/>
    <m/>
    <n v="18.75"/>
    <n v="19.586666666666666"/>
    <n v="7.6479999999999997"/>
    <n v="0"/>
    <n v="38"/>
    <s v="BASE DE DATOS"/>
    <m/>
  </r>
  <r>
    <s v="20"/>
    <x v="6"/>
    <s v="EGHUAL"/>
    <s v="11177909"/>
    <s v="11177909"/>
    <x v="4"/>
    <s v="G3"/>
    <s v="S"/>
    <n v="6.39"/>
    <n v="6.39"/>
    <n v="837.18399999999997"/>
    <n v="3881.9870000000001"/>
    <n v="4719.1710000000003"/>
    <n v="0"/>
    <n v="709.18"/>
    <n v="0"/>
    <m/>
    <m/>
    <x v="0"/>
    <s v="EGHUAL11177909G3HI"/>
    <s v="Empresa de Generación Huallaga S.A."/>
    <x v="64"/>
    <x v="64"/>
    <s v="C. H. Chaglla"/>
    <x v="250"/>
    <x v="4"/>
    <x v="4"/>
    <x v="310"/>
    <x v="1"/>
    <s v="Instalado"/>
    <s v="Operativo"/>
    <s v="Generadora"/>
    <x v="0"/>
    <x v="1"/>
    <x v="1"/>
    <x v="0"/>
    <s v="Privado"/>
    <s v="HUANUCO"/>
    <s v="HUANUCO"/>
    <s v="HUANUCO - PACHITEA"/>
    <s v="CHINCHAO - CHAGLLA"/>
    <n v="0"/>
    <x v="7"/>
    <n v="0"/>
    <x v="0"/>
    <n v="0"/>
    <x v="0"/>
    <x v="0"/>
    <n v="4719.1710000000003"/>
    <n v="4.7191710000000002"/>
    <m/>
    <n v="0.5"/>
    <n v="0.53249999999999997"/>
    <n v="7.6479999999999997"/>
    <n v="0"/>
    <n v="38"/>
    <s v="BASE DE DATOS"/>
    <m/>
  </r>
  <r>
    <s v="20"/>
    <x v="7"/>
    <s v="EGHUAL"/>
    <s v="11177909"/>
    <s v="11177909"/>
    <x v="4"/>
    <s v="G1"/>
    <s v="S"/>
    <n v="235.31"/>
    <n v="235.31"/>
    <n v="9332.0460000000003"/>
    <n v="23639.901000000002"/>
    <n v="32971.947"/>
    <n v="132.97"/>
    <n v="190.67"/>
    <n v="0.62"/>
    <m/>
    <m/>
    <x v="0"/>
    <s v="EGHUAL11177909G1HI"/>
    <s v="Empresa de Generación Huallaga S.A."/>
    <x v="64"/>
    <x v="64"/>
    <s v="C. H. Chaglla"/>
    <x v="250"/>
    <x v="4"/>
    <x v="4"/>
    <x v="13"/>
    <x v="1"/>
    <s v="Instalado"/>
    <s v="Operativo"/>
    <s v="Generadora"/>
    <x v="0"/>
    <x v="1"/>
    <x v="1"/>
    <x v="0"/>
    <s v="Privado"/>
    <s v="HUANUCO"/>
    <s v="HUANUCO"/>
    <s v="HUANUCO - PACHITEA"/>
    <s v="CHINCHAO - CHAGLLA"/>
    <n v="0"/>
    <x v="7"/>
    <n v="0"/>
    <x v="0"/>
    <n v="0"/>
    <x v="0"/>
    <x v="0"/>
    <n v="32971.947"/>
    <n v="32.971947"/>
    <m/>
    <n v="18.75"/>
    <n v="19.609166666666667"/>
    <n v="7.6479999999999997"/>
    <n v="0"/>
    <n v="38"/>
    <s v="BASE DE DATOS"/>
    <m/>
  </r>
  <r>
    <s v="20"/>
    <x v="7"/>
    <s v="EGHUAL"/>
    <s v="11177909"/>
    <s v="11177909"/>
    <x v="4"/>
    <s v="G2"/>
    <s v="S"/>
    <n v="235.04"/>
    <n v="235.04"/>
    <n v="4253.7709999999997"/>
    <n v="7591.982"/>
    <n v="11845.753000000001"/>
    <n v="443.48"/>
    <n v="70.87"/>
    <n v="0.5"/>
    <m/>
    <m/>
    <x v="0"/>
    <s v="EGHUAL11177909G2HI"/>
    <s v="Empresa de Generación Huallaga S.A."/>
    <x v="64"/>
    <x v="64"/>
    <s v="C. H. Chaglla"/>
    <x v="250"/>
    <x v="4"/>
    <x v="4"/>
    <x v="14"/>
    <x v="1"/>
    <s v="Instalado"/>
    <s v="Operativo"/>
    <s v="Generadora"/>
    <x v="0"/>
    <x v="1"/>
    <x v="1"/>
    <x v="0"/>
    <s v="Privado"/>
    <s v="HUANUCO"/>
    <s v="HUANUCO"/>
    <s v="HUANUCO - PACHITEA"/>
    <s v="CHINCHAO - CHAGLLA"/>
    <n v="0"/>
    <x v="7"/>
    <n v="0"/>
    <x v="0"/>
    <n v="0"/>
    <x v="0"/>
    <x v="0"/>
    <n v="11845.753000000001"/>
    <n v="11.845753"/>
    <m/>
    <n v="18.75"/>
    <n v="19.586666666666666"/>
    <n v="7.6479999999999997"/>
    <n v="0"/>
    <n v="38"/>
    <s v="BASE DE DATOS"/>
    <m/>
  </r>
  <r>
    <s v="20"/>
    <x v="7"/>
    <s v="EGHUAL"/>
    <s v="11177909"/>
    <s v="11177909"/>
    <x v="4"/>
    <s v="G3"/>
    <s v="S"/>
    <n v="6.39"/>
    <n v="6.39"/>
    <n v="476.18400000000003"/>
    <n v="2376.84"/>
    <n v="2853.0239999999999"/>
    <n v="298.83"/>
    <n v="419.38"/>
    <n v="0"/>
    <m/>
    <m/>
    <x v="0"/>
    <s v="EGHUAL11177909G3HI"/>
    <s v="Empresa de Generación Huallaga S.A."/>
    <x v="64"/>
    <x v="64"/>
    <s v="C. H. Chaglla"/>
    <x v="250"/>
    <x v="4"/>
    <x v="4"/>
    <x v="310"/>
    <x v="1"/>
    <s v="Instalado"/>
    <s v="Operativo"/>
    <s v="Generadora"/>
    <x v="0"/>
    <x v="1"/>
    <x v="1"/>
    <x v="0"/>
    <s v="Privado"/>
    <s v="HUANUCO"/>
    <s v="HUANUCO"/>
    <s v="HUANUCO - PACHITEA"/>
    <s v="CHINCHAO - CHAGLLA"/>
    <n v="0"/>
    <x v="7"/>
    <n v="0"/>
    <x v="0"/>
    <n v="0"/>
    <x v="0"/>
    <x v="0"/>
    <n v="2853.0239999999999"/>
    <n v="2.853024"/>
    <m/>
    <n v="0.5"/>
    <n v="0.53249999999999997"/>
    <n v="7.6479999999999997"/>
    <n v="4.5474735088646412E-13"/>
    <n v="38"/>
    <s v="BASE DE DATOS"/>
    <m/>
  </r>
  <r>
    <s v="20"/>
    <x v="8"/>
    <s v="EGHUAL"/>
    <s v="11177909"/>
    <s v="11177909"/>
    <x v="4"/>
    <s v="G1"/>
    <s v="S"/>
    <n v="235.31"/>
    <n v="235.31"/>
    <n v="11302.834000000001"/>
    <n v="24386.384999999998"/>
    <n v="35689.218999999997"/>
    <n v="0"/>
    <n v="209.17"/>
    <n v="0"/>
    <m/>
    <m/>
    <x v="0"/>
    <s v="EGHUAL11177909G1HI"/>
    <s v="Empresa de Generación Huallaga S.A."/>
    <x v="64"/>
    <x v="64"/>
    <s v="C. H. Chaglla"/>
    <x v="250"/>
    <x v="4"/>
    <x v="4"/>
    <x v="13"/>
    <x v="1"/>
    <s v="Instalado"/>
    <s v="Operativo"/>
    <s v="Generadora"/>
    <x v="0"/>
    <x v="1"/>
    <x v="1"/>
    <x v="0"/>
    <s v="Privado"/>
    <s v="HUANUCO"/>
    <s v="HUANUCO"/>
    <s v="HUANUCO - PACHITEA"/>
    <s v="CHINCHAO - CHAGLLA"/>
    <n v="0"/>
    <x v="7"/>
    <n v="0"/>
    <x v="0"/>
    <n v="0"/>
    <x v="0"/>
    <x v="0"/>
    <n v="35689.218999999997"/>
    <n v="35.689218999999994"/>
    <m/>
    <n v="18.75"/>
    <n v="19.609166666666667"/>
    <n v="7.6479999999999997"/>
    <n v="0"/>
    <n v="38"/>
    <s v="BASE DE DATOS"/>
    <m/>
  </r>
  <r>
    <s v="20"/>
    <x v="8"/>
    <s v="EGHUAL"/>
    <s v="11177909"/>
    <s v="11177909"/>
    <x v="4"/>
    <s v="G2"/>
    <s v="S"/>
    <n v="235.04"/>
    <n v="235.04"/>
    <n v="1986.7159999999999"/>
    <n v="1493.922"/>
    <n v="3480.6379999999999"/>
    <n v="0"/>
    <n v="18.8"/>
    <n v="0"/>
    <m/>
    <m/>
    <x v="0"/>
    <s v="EGHUAL11177909G2HI"/>
    <s v="Empresa de Generación Huallaga S.A."/>
    <x v="64"/>
    <x v="64"/>
    <s v="C. H. Chaglla"/>
    <x v="250"/>
    <x v="4"/>
    <x v="4"/>
    <x v="14"/>
    <x v="1"/>
    <s v="Instalado"/>
    <s v="Operativo"/>
    <s v="Generadora"/>
    <x v="0"/>
    <x v="1"/>
    <x v="1"/>
    <x v="0"/>
    <s v="Privado"/>
    <s v="HUANUCO"/>
    <s v="HUANUCO"/>
    <s v="HUANUCO - PACHITEA"/>
    <s v="CHINCHAO - CHAGLLA"/>
    <n v="0"/>
    <x v="7"/>
    <n v="0"/>
    <x v="0"/>
    <n v="0"/>
    <x v="0"/>
    <x v="0"/>
    <n v="3480.6379999999999"/>
    <n v="3.4806379999999999"/>
    <m/>
    <n v="18.75"/>
    <n v="19.586666666666666"/>
    <n v="7.6479999999999997"/>
    <n v="0"/>
    <n v="38"/>
    <s v="BASE DE DATOS"/>
    <m/>
  </r>
  <r>
    <s v="20"/>
    <x v="8"/>
    <s v="EGHUAL"/>
    <s v="11177909"/>
    <s v="11177909"/>
    <x v="4"/>
    <s v="G3"/>
    <s v="S"/>
    <n v="6.39"/>
    <n v="6.39"/>
    <n v="821.31399999999996"/>
    <n v="3778.4279999999999"/>
    <n v="4599.7420000000002"/>
    <n v="0"/>
    <n v="714.88"/>
    <n v="0"/>
    <m/>
    <m/>
    <x v="0"/>
    <s v="EGHUAL11177909G3HI"/>
    <s v="Empresa de Generación Huallaga S.A."/>
    <x v="64"/>
    <x v="64"/>
    <s v="C. H. Chaglla"/>
    <x v="250"/>
    <x v="4"/>
    <x v="4"/>
    <x v="310"/>
    <x v="1"/>
    <s v="Instalado"/>
    <s v="Operativo"/>
    <s v="Generadora"/>
    <x v="0"/>
    <x v="1"/>
    <x v="1"/>
    <x v="0"/>
    <s v="Privado"/>
    <s v="HUANUCO"/>
    <s v="HUANUCO"/>
    <s v="HUANUCO - PACHITEA"/>
    <s v="CHINCHAO - CHAGLLA"/>
    <n v="0"/>
    <x v="7"/>
    <n v="0"/>
    <x v="0"/>
    <n v="0"/>
    <x v="0"/>
    <x v="0"/>
    <n v="4599.7420000000002"/>
    <n v="4.599742"/>
    <m/>
    <n v="0.5"/>
    <n v="0.53249999999999997"/>
    <n v="7.6479999999999997"/>
    <n v="0"/>
    <n v="38"/>
    <s v="BASE DE DATOS"/>
    <m/>
  </r>
  <r>
    <s v="20"/>
    <x v="0"/>
    <s v="EGEHUA"/>
    <s v="11077497"/>
    <s v="11077497"/>
    <x v="4"/>
    <s v="Grupo N° 1"/>
    <s v="S"/>
    <n v="49.18"/>
    <n v="49.18"/>
    <n v="4253.8739999999998"/>
    <n v="10292.272000000001"/>
    <n v="14546.146000000001"/>
    <n v="0"/>
    <n v="489.75"/>
    <n v="0"/>
    <m/>
    <m/>
    <x v="0"/>
    <s v="EGEHUA11077497Grupo N° 1HI"/>
    <s v="Empresa de Generaci¢n Huanza S.A."/>
    <x v="65"/>
    <x v="65"/>
    <s v="C.H. Huanza"/>
    <x v="251"/>
    <x v="4"/>
    <x v="4"/>
    <x v="323"/>
    <x v="1"/>
    <s v="Instalado"/>
    <s v="Operativo"/>
    <s v="Generadora"/>
    <x v="0"/>
    <x v="1"/>
    <x v="1"/>
    <x v="0"/>
    <s v="Privado"/>
    <s v="LIMA"/>
    <s v="LIMA"/>
    <s v="HUAROCHIRI"/>
    <s v="HUANZA"/>
    <n v="0"/>
    <x v="7"/>
    <n v="0"/>
    <x v="0"/>
    <n v="0"/>
    <x v="0"/>
    <x v="0"/>
    <n v="14546.146000000001"/>
    <n v="14.546146"/>
    <m/>
    <n v="4.0983333333333336"/>
    <n v="4.0983333333333336"/>
    <n v="7.6479999999999997"/>
    <n v="0"/>
    <n v="39"/>
    <s v="BASE DE DATOS"/>
    <m/>
  </r>
  <r>
    <s v="20"/>
    <x v="0"/>
    <s v="EGEHUA"/>
    <s v="11077497"/>
    <s v="11077497"/>
    <x v="4"/>
    <s v="Grupo N° 2"/>
    <s v="S"/>
    <n v="47.58"/>
    <n v="47.58"/>
    <n v="3969.1"/>
    <n v="10008.395"/>
    <n v="13977.495000000001"/>
    <n v="0"/>
    <n v="488.5"/>
    <n v="0"/>
    <m/>
    <m/>
    <x v="0"/>
    <s v="EGEHUA11077497Grupo N° 2HI"/>
    <s v="Empresa de Generaci¢n Huanza S.A."/>
    <x v="65"/>
    <x v="65"/>
    <s v="C.H. Huanza"/>
    <x v="251"/>
    <x v="4"/>
    <x v="4"/>
    <x v="324"/>
    <x v="1"/>
    <s v="Instalado"/>
    <s v="Operativo"/>
    <s v="Generadora"/>
    <x v="0"/>
    <x v="1"/>
    <x v="1"/>
    <x v="0"/>
    <s v="Privado"/>
    <s v="LIMA"/>
    <s v="LIMA"/>
    <s v="HUAROCHIRI"/>
    <s v="HUANZA"/>
    <n v="0"/>
    <x v="7"/>
    <n v="0"/>
    <x v="0"/>
    <n v="0"/>
    <x v="0"/>
    <x v="0"/>
    <n v="13977.495000000001"/>
    <n v="13.977495000000001"/>
    <m/>
    <n v="3.9649999999999999"/>
    <n v="3.9649999999999999"/>
    <n v="7.6479999999999997"/>
    <n v="0"/>
    <n v="39"/>
    <s v="BASE DE DATOS"/>
    <m/>
  </r>
  <r>
    <s v="20"/>
    <x v="1"/>
    <s v="EGEHUA"/>
    <s v="11077497"/>
    <s v="11077497"/>
    <x v="4"/>
    <s v="Grupo N° 1"/>
    <s v="S"/>
    <n v="49.18"/>
    <n v="49.18"/>
    <n v="4442.616"/>
    <n v="11212.847"/>
    <n v="15655.463"/>
    <n v="0"/>
    <n v="482.75"/>
    <n v="0"/>
    <m/>
    <m/>
    <x v="0"/>
    <s v="EGEHUA11077497Grupo N° 1HI"/>
    <s v="Empresa de Generaci¢n Huanza S.A."/>
    <x v="65"/>
    <x v="65"/>
    <s v="C.H. Huanza"/>
    <x v="251"/>
    <x v="4"/>
    <x v="4"/>
    <x v="323"/>
    <x v="1"/>
    <s v="Instalado"/>
    <s v="Operativo"/>
    <s v="Generadora"/>
    <x v="0"/>
    <x v="1"/>
    <x v="1"/>
    <x v="0"/>
    <s v="Privado"/>
    <s v="LIMA"/>
    <s v="LIMA"/>
    <s v="HUAROCHIRI"/>
    <s v="HUANZA"/>
    <n v="0"/>
    <x v="7"/>
    <n v="0"/>
    <x v="0"/>
    <n v="0"/>
    <x v="0"/>
    <x v="0"/>
    <n v="15655.463"/>
    <n v="15.655462999999999"/>
    <m/>
    <n v="4.0983333333333336"/>
    <n v="4.0983333333333336"/>
    <n v="7.6479999999999997"/>
    <n v="0"/>
    <n v="39"/>
    <s v="BASE DE DATOS"/>
    <m/>
  </r>
  <r>
    <s v="20"/>
    <x v="1"/>
    <s v="EGEHUA"/>
    <s v="11077497"/>
    <s v="11077497"/>
    <x v="4"/>
    <s v="Grupo N° 2"/>
    <s v="S"/>
    <n v="47.58"/>
    <n v="47.58"/>
    <n v="4249.6009999999997"/>
    <n v="9676.4869999999992"/>
    <n v="13926.088"/>
    <n v="0"/>
    <n v="476"/>
    <n v="0"/>
    <m/>
    <m/>
    <x v="0"/>
    <s v="EGEHUA11077497Grupo N° 2HI"/>
    <s v="Empresa de Generaci¢n Huanza S.A."/>
    <x v="65"/>
    <x v="65"/>
    <s v="C.H. Huanza"/>
    <x v="251"/>
    <x v="4"/>
    <x v="4"/>
    <x v="324"/>
    <x v="1"/>
    <s v="Instalado"/>
    <s v="Operativo"/>
    <s v="Generadora"/>
    <x v="0"/>
    <x v="1"/>
    <x v="1"/>
    <x v="0"/>
    <s v="Privado"/>
    <s v="LIMA"/>
    <s v="LIMA"/>
    <s v="HUAROCHIRI"/>
    <s v="HUANZA"/>
    <n v="0"/>
    <x v="7"/>
    <n v="0"/>
    <x v="0"/>
    <n v="0"/>
    <x v="0"/>
    <x v="0"/>
    <n v="13926.088"/>
    <n v="13.926088"/>
    <m/>
    <n v="3.9649999999999999"/>
    <n v="3.9649999999999999"/>
    <n v="7.6479999999999997"/>
    <n v="0"/>
    <n v="39"/>
    <s v="BASE DE DATOS"/>
    <m/>
  </r>
  <r>
    <s v="20"/>
    <x v="2"/>
    <s v="EGEHUA"/>
    <s v="11077497"/>
    <s v="11077497"/>
    <x v="4"/>
    <s v="Grupo N° 1"/>
    <s v="S"/>
    <n v="49.18"/>
    <n v="49.18"/>
    <n v="5321.6450000000004"/>
    <n v="12672.111000000001"/>
    <n v="17993.756000000001"/>
    <n v="0"/>
    <n v="528.5"/>
    <n v="0"/>
    <m/>
    <m/>
    <x v="0"/>
    <s v="EGEHUA11077497Grupo N° 1HI"/>
    <s v="Empresa de Generaci¢n Huanza S.A."/>
    <x v="65"/>
    <x v="65"/>
    <s v="C.H. Huanza"/>
    <x v="251"/>
    <x v="4"/>
    <x v="4"/>
    <x v="323"/>
    <x v="1"/>
    <s v="Instalado"/>
    <s v="Operativo"/>
    <s v="Generadora"/>
    <x v="0"/>
    <x v="1"/>
    <x v="1"/>
    <x v="0"/>
    <s v="Privado"/>
    <s v="LIMA"/>
    <s v="LIMA"/>
    <s v="HUAROCHIRI"/>
    <s v="HUANZA"/>
    <n v="0"/>
    <x v="7"/>
    <n v="0"/>
    <x v="0"/>
    <n v="0"/>
    <x v="0"/>
    <x v="0"/>
    <n v="17993.756000000001"/>
    <n v="17.993756000000001"/>
    <m/>
    <n v="4.0983333333333336"/>
    <n v="4.0983333333333336"/>
    <n v="7.6479999999999997"/>
    <n v="0"/>
    <n v="39"/>
    <s v="BASE DE DATOS"/>
    <m/>
  </r>
  <r>
    <s v="20"/>
    <x v="2"/>
    <s v="EGEHUA"/>
    <s v="11077497"/>
    <s v="11077497"/>
    <x v="4"/>
    <s v="Grupo N° 2"/>
    <s v="S"/>
    <n v="47.58"/>
    <n v="47.58"/>
    <n v="4760.8069999999998"/>
    <n v="10872.212"/>
    <n v="15633.019"/>
    <n v="0"/>
    <n v="488"/>
    <n v="0"/>
    <m/>
    <m/>
    <x v="0"/>
    <s v="EGEHUA11077497Grupo N° 2HI"/>
    <s v="Empresa de Generaci¢n Huanza S.A."/>
    <x v="65"/>
    <x v="65"/>
    <s v="C.H. Huanza"/>
    <x v="251"/>
    <x v="4"/>
    <x v="4"/>
    <x v="324"/>
    <x v="1"/>
    <s v="Instalado"/>
    <s v="Operativo"/>
    <s v="Generadora"/>
    <x v="0"/>
    <x v="1"/>
    <x v="1"/>
    <x v="0"/>
    <s v="Privado"/>
    <s v="LIMA"/>
    <s v="LIMA"/>
    <s v="HUAROCHIRI"/>
    <s v="HUANZA"/>
    <n v="0"/>
    <x v="7"/>
    <n v="0"/>
    <x v="0"/>
    <n v="0"/>
    <x v="0"/>
    <x v="0"/>
    <n v="15633.019"/>
    <n v="15.633019000000001"/>
    <m/>
    <n v="3.9649999999999999"/>
    <n v="3.9649999999999999"/>
    <n v="7.6479999999999997"/>
    <n v="0"/>
    <n v="39"/>
    <s v="BASE DE DATOS"/>
    <m/>
  </r>
  <r>
    <s v="20"/>
    <x v="3"/>
    <s v="EGEHUA"/>
    <s v="11077497"/>
    <s v="11077497"/>
    <x v="4"/>
    <s v="Grupo N° 1"/>
    <s v="S"/>
    <n v="49.18"/>
    <n v="49.18"/>
    <n v="3765.326"/>
    <n v="14151.896000000001"/>
    <n v="17917.222000000002"/>
    <n v="0"/>
    <n v="588.5"/>
    <n v="0"/>
    <m/>
    <m/>
    <x v="0"/>
    <s v="EGEHUA11077497Grupo N° 1HI"/>
    <s v="Empresa de Generaci¢n Huanza S.A."/>
    <x v="65"/>
    <x v="65"/>
    <s v="C.H. Huanza"/>
    <x v="251"/>
    <x v="4"/>
    <x v="4"/>
    <x v="323"/>
    <x v="1"/>
    <s v="Instalado"/>
    <s v="Operativo"/>
    <s v="Generadora"/>
    <x v="0"/>
    <x v="1"/>
    <x v="1"/>
    <x v="0"/>
    <s v="Privado"/>
    <s v="LIMA"/>
    <s v="LIMA"/>
    <s v="HUAROCHIRI"/>
    <s v="HUANZA"/>
    <n v="0"/>
    <x v="7"/>
    <n v="0"/>
    <x v="0"/>
    <n v="0"/>
    <x v="0"/>
    <x v="0"/>
    <n v="17917.222000000002"/>
    <n v="17.917222000000002"/>
    <m/>
    <n v="4.0983333333333336"/>
    <n v="4.0983333333333336"/>
    <n v="7.6479999999999997"/>
    <n v="0"/>
    <n v="39"/>
    <s v="BASE DE DATOS"/>
    <m/>
  </r>
  <r>
    <s v="20"/>
    <x v="3"/>
    <s v="EGEHUA"/>
    <s v="11077497"/>
    <s v="11077497"/>
    <x v="4"/>
    <s v="Grupo N° 2"/>
    <s v="S"/>
    <n v="47.58"/>
    <n v="47.58"/>
    <n v="4507.8419999999996"/>
    <n v="14200.244000000001"/>
    <n v="18708.085999999999"/>
    <n v="0"/>
    <n v="580.75"/>
    <n v="0"/>
    <m/>
    <m/>
    <x v="0"/>
    <s v="EGEHUA11077497Grupo N° 2HI"/>
    <s v="Empresa de Generaci¢n Huanza S.A."/>
    <x v="65"/>
    <x v="65"/>
    <s v="C.H. Huanza"/>
    <x v="251"/>
    <x v="4"/>
    <x v="4"/>
    <x v="324"/>
    <x v="1"/>
    <s v="Instalado"/>
    <s v="Operativo"/>
    <s v="Generadora"/>
    <x v="0"/>
    <x v="1"/>
    <x v="1"/>
    <x v="0"/>
    <s v="Privado"/>
    <s v="LIMA"/>
    <s v="LIMA"/>
    <s v="HUAROCHIRI"/>
    <s v="HUANZA"/>
    <n v="0"/>
    <x v="7"/>
    <n v="0"/>
    <x v="0"/>
    <n v="0"/>
    <x v="0"/>
    <x v="0"/>
    <n v="18708.085999999999"/>
    <n v="18.708085999999998"/>
    <m/>
    <n v="3.9649999999999999"/>
    <n v="3.9649999999999999"/>
    <n v="7.6479999999999997"/>
    <n v="0"/>
    <n v="39"/>
    <s v="BASE DE DATOS"/>
    <m/>
  </r>
  <r>
    <s v="20"/>
    <x v="4"/>
    <s v="EGEHUA"/>
    <s v="11077497"/>
    <s v="11077497"/>
    <x v="4"/>
    <s v="Grupo N° 1"/>
    <s v="S"/>
    <n v="49.18"/>
    <n v="49.18"/>
    <n v="4795.8360000000002"/>
    <n v="13151.728999999999"/>
    <n v="17947.564999999999"/>
    <n v="0"/>
    <n v="541.25"/>
    <n v="0"/>
    <m/>
    <m/>
    <x v="0"/>
    <s v="EGEHUA11077497Grupo N° 1HI"/>
    <s v="Empresa de Generaci¢n Huanza S.A."/>
    <x v="65"/>
    <x v="65"/>
    <s v="C.H. Huanza"/>
    <x v="251"/>
    <x v="4"/>
    <x v="4"/>
    <x v="323"/>
    <x v="1"/>
    <s v="Instalado"/>
    <s v="Operativo"/>
    <s v="Generadora"/>
    <x v="0"/>
    <x v="1"/>
    <x v="1"/>
    <x v="0"/>
    <s v="Privado"/>
    <s v="LIMA"/>
    <s v="LIMA"/>
    <s v="HUAROCHIRI"/>
    <s v="HUANZA"/>
    <n v="0"/>
    <x v="7"/>
    <n v="0"/>
    <x v="0"/>
    <n v="0"/>
    <x v="0"/>
    <x v="0"/>
    <n v="17947.564999999999"/>
    <n v="17.947564999999997"/>
    <m/>
    <n v="4.0983333333333336"/>
    <n v="4.0983333333333336"/>
    <n v="7.6479999999999997"/>
    <n v="0"/>
    <n v="39"/>
    <s v="BASE DE DATOS"/>
    <m/>
  </r>
  <r>
    <s v="20"/>
    <x v="4"/>
    <s v="EGEHUA"/>
    <s v="11077497"/>
    <s v="11077497"/>
    <x v="4"/>
    <s v="Grupo N° 2"/>
    <s v="S"/>
    <n v="47.58"/>
    <n v="47.58"/>
    <n v="4854.6319999999996"/>
    <n v="13588.703"/>
    <n v="18443.334999999999"/>
    <n v="0"/>
    <n v="561.5"/>
    <n v="0"/>
    <m/>
    <m/>
    <x v="0"/>
    <s v="EGEHUA11077497Grupo N° 2HI"/>
    <s v="Empresa de Generaci¢n Huanza S.A."/>
    <x v="65"/>
    <x v="65"/>
    <s v="C.H. Huanza"/>
    <x v="251"/>
    <x v="4"/>
    <x v="4"/>
    <x v="324"/>
    <x v="1"/>
    <s v="Instalado"/>
    <s v="Operativo"/>
    <s v="Generadora"/>
    <x v="0"/>
    <x v="1"/>
    <x v="1"/>
    <x v="0"/>
    <s v="Privado"/>
    <s v="LIMA"/>
    <s v="LIMA"/>
    <s v="HUAROCHIRI"/>
    <s v="HUANZA"/>
    <n v="0"/>
    <x v="7"/>
    <n v="0"/>
    <x v="0"/>
    <n v="0"/>
    <x v="0"/>
    <x v="0"/>
    <n v="18443.334999999999"/>
    <n v="18.443334999999998"/>
    <m/>
    <n v="3.9649999999999999"/>
    <n v="3.9649999999999999"/>
    <n v="7.6479999999999997"/>
    <n v="0"/>
    <n v="39"/>
    <s v="BASE DE DATOS"/>
    <m/>
  </r>
  <r>
    <s v="20"/>
    <x v="5"/>
    <s v="EGEHUA"/>
    <s v="11077497"/>
    <s v="11077497"/>
    <x v="4"/>
    <s v="Grupo N° 1"/>
    <s v="S"/>
    <n v="49.18"/>
    <n v="49.18"/>
    <n v="4635.4380000000001"/>
    <n v="15452.75"/>
    <n v="20088.187000000002"/>
    <n v="0"/>
    <n v="592"/>
    <n v="0"/>
    <m/>
    <m/>
    <x v="0"/>
    <s v="EGEHUA11077497Grupo N° 1HI"/>
    <s v="Empresa de Generaci¢n Huanza S.A."/>
    <x v="65"/>
    <x v="65"/>
    <s v="C.H. Huanza"/>
    <x v="251"/>
    <x v="4"/>
    <x v="4"/>
    <x v="323"/>
    <x v="1"/>
    <s v="Instalado"/>
    <s v="Operativo"/>
    <s v="Generadora"/>
    <x v="0"/>
    <x v="1"/>
    <x v="1"/>
    <x v="0"/>
    <s v="Privado"/>
    <s v="LIMA"/>
    <s v="LIMA"/>
    <s v="HUAROCHIRI"/>
    <s v="HUANZA"/>
    <n v="0"/>
    <x v="7"/>
    <n v="0"/>
    <x v="0"/>
    <n v="0"/>
    <x v="0"/>
    <x v="0"/>
    <n v="20088.187000000002"/>
    <n v="20.088187000000001"/>
    <m/>
    <n v="4.0983333333333336"/>
    <n v="4.0983333333333336"/>
    <n v="7.6479999999999997"/>
    <n v="1.0000000002037268E-3"/>
    <n v="39"/>
    <s v="BASE DE DATOS"/>
    <m/>
  </r>
  <r>
    <s v="20"/>
    <x v="5"/>
    <s v="EGEHUA"/>
    <s v="11077497"/>
    <s v="11077497"/>
    <x v="4"/>
    <s v="Grupo N° 2"/>
    <s v="S"/>
    <n v="47.58"/>
    <n v="47.58"/>
    <n v="4444.5990000000002"/>
    <n v="12918.891"/>
    <n v="17363.489000000001"/>
    <n v="0"/>
    <n v="524"/>
    <n v="0"/>
    <m/>
    <m/>
    <x v="0"/>
    <s v="EGEHUA11077497Grupo N° 2HI"/>
    <s v="Empresa de Generaci¢n Huanza S.A."/>
    <x v="65"/>
    <x v="65"/>
    <s v="C.H. Huanza"/>
    <x v="251"/>
    <x v="4"/>
    <x v="4"/>
    <x v="324"/>
    <x v="1"/>
    <s v="Instalado"/>
    <s v="Operativo"/>
    <s v="Generadora"/>
    <x v="0"/>
    <x v="1"/>
    <x v="1"/>
    <x v="0"/>
    <s v="Privado"/>
    <s v="LIMA"/>
    <s v="LIMA"/>
    <s v="HUAROCHIRI"/>
    <s v="HUANZA"/>
    <n v="0"/>
    <x v="7"/>
    <n v="0"/>
    <x v="0"/>
    <n v="0"/>
    <x v="0"/>
    <x v="0"/>
    <n v="17363.489000000001"/>
    <n v="17.363489000000001"/>
    <m/>
    <n v="3.9649999999999999"/>
    <n v="3.9649999999999999"/>
    <n v="7.6479999999999997"/>
    <n v="9.9999999656574801E-4"/>
    <n v="39"/>
    <s v="BASE DE DATOS"/>
    <m/>
  </r>
  <r>
    <s v="20"/>
    <x v="6"/>
    <s v="EGEHUA"/>
    <s v="11077497"/>
    <s v="11077497"/>
    <x v="4"/>
    <s v="Grupo N° 1"/>
    <s v="S"/>
    <n v="49.18"/>
    <n v="49.18"/>
    <n v="4833.8"/>
    <n v="13750.415999999999"/>
    <n v="18584.216"/>
    <n v="11.92"/>
    <n v="559"/>
    <n v="0"/>
    <m/>
    <m/>
    <x v="0"/>
    <s v="EGEHUA11077497Grupo N° 1HI"/>
    <s v="Empresa de Generaci¢n Huanza S.A."/>
    <x v="65"/>
    <x v="65"/>
    <s v="C.H. Huanza"/>
    <x v="251"/>
    <x v="4"/>
    <x v="4"/>
    <x v="323"/>
    <x v="1"/>
    <s v="Instalado"/>
    <s v="Operativo"/>
    <s v="Generadora"/>
    <x v="0"/>
    <x v="1"/>
    <x v="1"/>
    <x v="0"/>
    <s v="Privado"/>
    <s v="LIMA"/>
    <s v="LIMA"/>
    <s v="HUAROCHIRI"/>
    <s v="HUANZA"/>
    <n v="0"/>
    <x v="7"/>
    <n v="0"/>
    <x v="0"/>
    <n v="0"/>
    <x v="0"/>
    <x v="0"/>
    <n v="18584.216"/>
    <n v="18.584216000000001"/>
    <m/>
    <n v="4.0983333333333336"/>
    <n v="4.0983333333333336"/>
    <n v="7.6479999999999997"/>
    <n v="0"/>
    <n v="39"/>
    <s v="BASE DE DATOS"/>
    <m/>
  </r>
  <r>
    <s v="20"/>
    <x v="6"/>
    <s v="EGEHUA"/>
    <s v="11077497"/>
    <s v="11077497"/>
    <x v="4"/>
    <s v="Grupo N° 2"/>
    <s v="S"/>
    <n v="47.58"/>
    <n v="47.58"/>
    <n v="4715.5659999999998"/>
    <n v="13581.549000000001"/>
    <n v="18297.115000000002"/>
    <n v="11.73"/>
    <n v="530.75"/>
    <n v="0"/>
    <m/>
    <m/>
    <x v="0"/>
    <s v="EGEHUA11077497Grupo N° 2HI"/>
    <s v="Empresa de Generaci¢n Huanza S.A."/>
    <x v="65"/>
    <x v="65"/>
    <s v="C.H. Huanza"/>
    <x v="251"/>
    <x v="4"/>
    <x v="4"/>
    <x v="324"/>
    <x v="1"/>
    <s v="Instalado"/>
    <s v="Operativo"/>
    <s v="Generadora"/>
    <x v="0"/>
    <x v="1"/>
    <x v="1"/>
    <x v="0"/>
    <s v="Privado"/>
    <s v="LIMA"/>
    <s v="LIMA"/>
    <s v="HUAROCHIRI"/>
    <s v="HUANZA"/>
    <n v="0"/>
    <x v="7"/>
    <n v="0"/>
    <x v="0"/>
    <n v="0"/>
    <x v="0"/>
    <x v="0"/>
    <n v="18297.115000000002"/>
    <n v="18.297115000000002"/>
    <m/>
    <n v="3.9649999999999999"/>
    <n v="3.9649999999999999"/>
    <n v="7.6479999999999997"/>
    <n v="0"/>
    <n v="39"/>
    <s v="BASE DE DATOS"/>
    <m/>
  </r>
  <r>
    <s v="20"/>
    <x v="7"/>
    <s v="EGEHUA"/>
    <s v="11077497"/>
    <s v="11077497"/>
    <x v="4"/>
    <s v="Grupo N° 1"/>
    <s v="S"/>
    <n v="49.18"/>
    <n v="49.18"/>
    <n v="4184.6779999999999"/>
    <n v="12494.794"/>
    <n v="16679.472000000002"/>
    <n v="0"/>
    <n v="505.25"/>
    <n v="0"/>
    <m/>
    <m/>
    <x v="0"/>
    <s v="EGEHUA11077497Grupo N° 1HI"/>
    <s v="Empresa de Generaci¢n Huanza S.A."/>
    <x v="65"/>
    <x v="65"/>
    <s v="C.H. Huanza"/>
    <x v="251"/>
    <x v="4"/>
    <x v="4"/>
    <x v="323"/>
    <x v="1"/>
    <s v="Instalado"/>
    <s v="Operativo"/>
    <s v="Generadora"/>
    <x v="0"/>
    <x v="1"/>
    <x v="1"/>
    <x v="0"/>
    <s v="Privado"/>
    <s v="LIMA"/>
    <s v="LIMA"/>
    <s v="HUAROCHIRI"/>
    <s v="HUANZA"/>
    <n v="0"/>
    <x v="7"/>
    <n v="0"/>
    <x v="0"/>
    <n v="0"/>
    <x v="0"/>
    <x v="0"/>
    <n v="16679.472000000002"/>
    <n v="16.679472000000001"/>
    <m/>
    <n v="4.0983333333333336"/>
    <n v="4.0983333333333336"/>
    <n v="7.6479999999999997"/>
    <n v="0"/>
    <n v="39"/>
    <s v="BASE DE DATOS"/>
    <m/>
  </r>
  <r>
    <s v="20"/>
    <x v="7"/>
    <s v="EGEHUA"/>
    <s v="11077497"/>
    <s v="11077497"/>
    <x v="4"/>
    <s v="Grupo N° 2"/>
    <s v="S"/>
    <n v="47.58"/>
    <n v="47.58"/>
    <n v="4830.558"/>
    <n v="12497.748"/>
    <n v="17328.306"/>
    <n v="0"/>
    <n v="497.5"/>
    <n v="0"/>
    <m/>
    <m/>
    <x v="0"/>
    <s v="EGEHUA11077497Grupo N° 2HI"/>
    <s v="Empresa de Generaci¢n Huanza S.A."/>
    <x v="65"/>
    <x v="65"/>
    <s v="C.H. Huanza"/>
    <x v="251"/>
    <x v="4"/>
    <x v="4"/>
    <x v="324"/>
    <x v="1"/>
    <s v="Instalado"/>
    <s v="Operativo"/>
    <s v="Generadora"/>
    <x v="0"/>
    <x v="1"/>
    <x v="1"/>
    <x v="0"/>
    <s v="Privado"/>
    <s v="LIMA"/>
    <s v="LIMA"/>
    <s v="HUAROCHIRI"/>
    <s v="HUANZA"/>
    <n v="0"/>
    <x v="7"/>
    <n v="0"/>
    <x v="0"/>
    <n v="0"/>
    <x v="0"/>
    <x v="0"/>
    <n v="17328.306"/>
    <n v="17.328306000000001"/>
    <m/>
    <n v="3.9649999999999999"/>
    <n v="3.9649999999999999"/>
    <n v="7.6479999999999997"/>
    <n v="0"/>
    <n v="39"/>
    <s v="BASE DE DATOS"/>
    <m/>
  </r>
  <r>
    <s v="20"/>
    <x v="8"/>
    <s v="EGEHUA"/>
    <s v="11077497"/>
    <s v="11077497"/>
    <x v="4"/>
    <s v="Grupo N° 1"/>
    <s v="S"/>
    <n v="49.18"/>
    <n v="49.18"/>
    <n v="4916.5749999999998"/>
    <n v="12067.944"/>
    <n v="16984.518"/>
    <n v="0"/>
    <n v="485.25"/>
    <n v="0"/>
    <m/>
    <m/>
    <x v="0"/>
    <s v="EGEHUA11077497Grupo N° 1HI"/>
    <s v="Empresa de Generaci¢n Huanza S.A."/>
    <x v="65"/>
    <x v="65"/>
    <s v="C.H. Huanza"/>
    <x v="251"/>
    <x v="4"/>
    <x v="4"/>
    <x v="323"/>
    <x v="1"/>
    <s v="Instalado"/>
    <s v="Operativo"/>
    <s v="Generadora"/>
    <x v="0"/>
    <x v="1"/>
    <x v="1"/>
    <x v="0"/>
    <s v="Privado"/>
    <s v="LIMA"/>
    <s v="LIMA"/>
    <s v="HUAROCHIRI"/>
    <s v="HUANZA"/>
    <n v="0"/>
    <x v="7"/>
    <n v="0"/>
    <x v="0"/>
    <n v="0"/>
    <x v="0"/>
    <x v="0"/>
    <n v="16984.518"/>
    <n v="16.984518000000001"/>
    <m/>
    <n v="4.0983333333333336"/>
    <n v="4.0983333333333336"/>
    <n v="7.6479999999999997"/>
    <n v="1.0000000002037268E-3"/>
    <n v="39"/>
    <s v="BASE DE DATOS"/>
    <m/>
  </r>
  <r>
    <s v="20"/>
    <x v="8"/>
    <s v="EGEHUA"/>
    <s v="11077497"/>
    <s v="11077497"/>
    <x v="4"/>
    <s v="Grupo N° 2"/>
    <s v="S"/>
    <n v="47.58"/>
    <n v="47.58"/>
    <n v="5042.7740000000003"/>
    <n v="13132.132"/>
    <n v="18174.905999999999"/>
    <n v="0"/>
    <n v="512.75"/>
    <n v="0"/>
    <m/>
    <m/>
    <x v="0"/>
    <s v="EGEHUA11077497Grupo N° 2HI"/>
    <s v="Empresa de Generaci¢n Huanza S.A."/>
    <x v="65"/>
    <x v="65"/>
    <s v="C.H. Huanza"/>
    <x v="251"/>
    <x v="4"/>
    <x v="4"/>
    <x v="324"/>
    <x v="1"/>
    <s v="Instalado"/>
    <s v="Operativo"/>
    <s v="Generadora"/>
    <x v="0"/>
    <x v="1"/>
    <x v="1"/>
    <x v="0"/>
    <s v="Privado"/>
    <s v="LIMA"/>
    <s v="LIMA"/>
    <s v="HUAROCHIRI"/>
    <s v="HUANZA"/>
    <n v="0"/>
    <x v="7"/>
    <n v="0"/>
    <x v="0"/>
    <n v="0"/>
    <x v="0"/>
    <x v="0"/>
    <n v="18174.905999999999"/>
    <n v="18.174906"/>
    <m/>
    <n v="3.9649999999999999"/>
    <n v="3.9649999999999999"/>
    <n v="7.6479999999999997"/>
    <n v="0"/>
    <n v="39"/>
    <s v="BASE DE DATOS"/>
    <m/>
  </r>
  <r>
    <s v="20"/>
    <x v="9"/>
    <s v="EGEHUA"/>
    <s v="11077497"/>
    <s v="11077497"/>
    <x v="4"/>
    <s v="Grupo N° 1"/>
    <s v="S"/>
    <n v="49.18"/>
    <n v="49.18"/>
    <n v="5602.192"/>
    <n v="17268.945"/>
    <n v="22871.137999999999"/>
    <n v="0"/>
    <n v="595.75"/>
    <n v="0"/>
    <m/>
    <m/>
    <x v="0"/>
    <s v="EGEHUA11077497Grupo N° 1HI"/>
    <s v="Empresa de Generaci¢n Huanza S.A."/>
    <x v="65"/>
    <x v="65"/>
    <s v="C.H. Huanza"/>
    <x v="251"/>
    <x v="4"/>
    <x v="4"/>
    <x v="323"/>
    <x v="1"/>
    <s v="Instalado"/>
    <s v="Operativo"/>
    <s v="Generadora"/>
    <x v="0"/>
    <x v="1"/>
    <x v="1"/>
    <x v="0"/>
    <s v="Privado"/>
    <s v="LIMA"/>
    <s v="LIMA"/>
    <s v="HUAROCHIRI"/>
    <s v="HUANZA"/>
    <n v="0"/>
    <x v="7"/>
    <n v="0"/>
    <x v="0"/>
    <n v="0"/>
    <x v="0"/>
    <x v="0"/>
    <n v="22871.137999999999"/>
    <n v="22.871137999999998"/>
    <m/>
    <n v="4.0983333333333336"/>
    <n v="4.0983333333333336"/>
    <n v="7.6479999999999997"/>
    <n v="-1.0000000002037268E-3"/>
    <n v="39"/>
    <s v="BASE DE DATOS"/>
    <m/>
  </r>
  <r>
    <s v="20"/>
    <x v="9"/>
    <s v="EGEHUA"/>
    <s v="11077497"/>
    <s v="11077497"/>
    <x v="4"/>
    <s v="Grupo N° 2"/>
    <s v="S"/>
    <n v="47.58"/>
    <n v="47.58"/>
    <n v="5185.2820000000002"/>
    <n v="14693.428"/>
    <n v="19878.71"/>
    <n v="0"/>
    <n v="523.5"/>
    <n v="0"/>
    <m/>
    <m/>
    <x v="0"/>
    <s v="EGEHUA11077497Grupo N° 2HI"/>
    <s v="Empresa de Generaci¢n Huanza S.A."/>
    <x v="65"/>
    <x v="65"/>
    <s v="C.H. Huanza"/>
    <x v="251"/>
    <x v="4"/>
    <x v="4"/>
    <x v="324"/>
    <x v="1"/>
    <s v="Instalado"/>
    <s v="Operativo"/>
    <s v="Generadora"/>
    <x v="0"/>
    <x v="1"/>
    <x v="1"/>
    <x v="0"/>
    <s v="Privado"/>
    <s v="LIMA"/>
    <s v="LIMA"/>
    <s v="HUAROCHIRI"/>
    <s v="HUANZA"/>
    <n v="0"/>
    <x v="7"/>
    <n v="0"/>
    <x v="0"/>
    <n v="0"/>
    <x v="0"/>
    <x v="0"/>
    <n v="19878.71"/>
    <n v="19.878709999999998"/>
    <m/>
    <n v="3.9649999999999999"/>
    <n v="3.9649999999999999"/>
    <n v="7.6479999999999997"/>
    <n v="0"/>
    <n v="39"/>
    <s v="BASE DE DATOS"/>
    <m/>
  </r>
  <r>
    <s v="20"/>
    <x v="10"/>
    <s v="EGEHUA"/>
    <s v="11077497"/>
    <s v="11077497"/>
    <x v="4"/>
    <s v="Grupo N° 1"/>
    <s v="S"/>
    <n v="49.18"/>
    <n v="49.18"/>
    <n v="5509.0079999999998"/>
    <n v="19952.393"/>
    <n v="25461.4"/>
    <n v="0"/>
    <n v="643.25"/>
    <n v="0"/>
    <m/>
    <m/>
    <x v="0"/>
    <s v="EGEHUA11077497Grupo N° 1HI"/>
    <s v="Empresa de Generaci¢n Huanza S.A."/>
    <x v="65"/>
    <x v="65"/>
    <s v="C.H. Huanza"/>
    <x v="251"/>
    <x v="4"/>
    <x v="4"/>
    <x v="323"/>
    <x v="1"/>
    <s v="Instalado"/>
    <s v="Operativo"/>
    <s v="Generadora"/>
    <x v="0"/>
    <x v="1"/>
    <x v="1"/>
    <x v="0"/>
    <s v="Privado"/>
    <s v="LIMA"/>
    <s v="LIMA"/>
    <s v="HUAROCHIRI"/>
    <s v="HUANZA"/>
    <n v="0"/>
    <x v="7"/>
    <n v="0"/>
    <x v="0"/>
    <n v="0"/>
    <x v="0"/>
    <x v="0"/>
    <n v="25461.4"/>
    <n v="25.461400000000001"/>
    <m/>
    <n v="4.0983333333333336"/>
    <n v="4.0983333333333336"/>
    <n v="7.6479999999999997"/>
    <n v="9.9999999656574801E-4"/>
    <n v="39"/>
    <s v="BASE DE DATOS"/>
    <m/>
  </r>
  <r>
    <s v="20"/>
    <x v="10"/>
    <s v="EGEHUA"/>
    <s v="11077497"/>
    <s v="11077497"/>
    <x v="4"/>
    <s v="Grupo N° 2"/>
    <s v="S"/>
    <n v="47.58"/>
    <n v="47.58"/>
    <n v="5310.0950000000003"/>
    <n v="16890.044999999998"/>
    <n v="22200.14"/>
    <n v="0"/>
    <n v="585.75"/>
    <n v="0"/>
    <m/>
    <m/>
    <x v="0"/>
    <s v="EGEHUA11077497Grupo N° 2HI"/>
    <s v="Empresa de Generaci¢n Huanza S.A."/>
    <x v="65"/>
    <x v="65"/>
    <s v="C.H. Huanza"/>
    <x v="251"/>
    <x v="4"/>
    <x v="4"/>
    <x v="324"/>
    <x v="1"/>
    <s v="Instalado"/>
    <s v="Operativo"/>
    <s v="Generadora"/>
    <x v="0"/>
    <x v="1"/>
    <x v="1"/>
    <x v="0"/>
    <s v="Privado"/>
    <s v="LIMA"/>
    <s v="LIMA"/>
    <s v="HUAROCHIRI"/>
    <s v="HUANZA"/>
    <n v="0"/>
    <x v="7"/>
    <n v="0"/>
    <x v="0"/>
    <n v="0"/>
    <x v="0"/>
    <x v="0"/>
    <n v="22200.14"/>
    <n v="22.200140000000001"/>
    <m/>
    <n v="3.9649999999999999"/>
    <n v="3.9649999999999999"/>
    <n v="7.6479999999999997"/>
    <n v="0"/>
    <n v="39"/>
    <s v="BASE DE DATOS"/>
    <m/>
  </r>
  <r>
    <s v="20"/>
    <x v="11"/>
    <s v="EGEHUA"/>
    <s v="11077497"/>
    <s v="11077497"/>
    <x v="4"/>
    <s v="Grupo N° 1"/>
    <s v="S"/>
    <n v="49.18"/>
    <n v="49.18"/>
    <n v="4081.5540000000001"/>
    <n v="9386.01"/>
    <n v="13467.564"/>
    <n v="0"/>
    <n v="397.25"/>
    <n v="0"/>
    <m/>
    <m/>
    <x v="0"/>
    <s v="EGEHUA11077497Grupo N° 1HI"/>
    <s v="Empresa de Generaci¢n Huanza S.A."/>
    <x v="65"/>
    <x v="65"/>
    <s v="C.H. Huanza"/>
    <x v="251"/>
    <x v="4"/>
    <x v="4"/>
    <x v="323"/>
    <x v="1"/>
    <s v="Instalado"/>
    <s v="Operativo"/>
    <s v="Generadora"/>
    <x v="0"/>
    <x v="1"/>
    <x v="1"/>
    <x v="0"/>
    <s v="Privado"/>
    <s v="LIMA"/>
    <s v="LIMA"/>
    <s v="HUAROCHIRI"/>
    <s v="HUANZA"/>
    <n v="0"/>
    <x v="7"/>
    <n v="0"/>
    <x v="0"/>
    <n v="0"/>
    <x v="0"/>
    <x v="0"/>
    <n v="13467.564"/>
    <n v="13.467563999999999"/>
    <m/>
    <n v="4.0983333333333336"/>
    <n v="4.0983333333333336"/>
    <n v="7.6479999999999997"/>
    <n v="0"/>
    <n v="39"/>
    <s v="BASE DE DATOS"/>
    <m/>
  </r>
  <r>
    <s v="20"/>
    <x v="11"/>
    <s v="EGEHUA"/>
    <s v="11077497"/>
    <s v="11077497"/>
    <x v="4"/>
    <s v="Grupo N° 2"/>
    <s v="S"/>
    <n v="47.58"/>
    <n v="47.58"/>
    <n v="4259.2049999999999"/>
    <n v="9311.0560000000005"/>
    <n v="13570.261"/>
    <n v="0"/>
    <n v="421.25"/>
    <n v="0"/>
    <m/>
    <m/>
    <x v="0"/>
    <s v="EGEHUA11077497Grupo N° 2HI"/>
    <s v="Empresa de Generaci¢n Huanza S.A."/>
    <x v="65"/>
    <x v="65"/>
    <s v="C.H. Huanza"/>
    <x v="251"/>
    <x v="4"/>
    <x v="4"/>
    <x v="324"/>
    <x v="1"/>
    <s v="Instalado"/>
    <s v="Operativo"/>
    <s v="Generadora"/>
    <x v="0"/>
    <x v="1"/>
    <x v="1"/>
    <x v="0"/>
    <s v="Privado"/>
    <s v="LIMA"/>
    <s v="LIMA"/>
    <s v="HUAROCHIRI"/>
    <s v="HUANZA"/>
    <n v="0"/>
    <x v="7"/>
    <n v="0"/>
    <x v="0"/>
    <n v="0"/>
    <x v="0"/>
    <x v="0"/>
    <n v="13570.261"/>
    <n v="13.570261"/>
    <m/>
    <n v="3.9649999999999999"/>
    <n v="3.9649999999999999"/>
    <n v="7.6479999999999997"/>
    <n v="0"/>
    <n v="39"/>
    <s v="BASE DE DATOS"/>
    <m/>
  </r>
  <r>
    <s v="20"/>
    <x v="0"/>
    <s v="EEAGUA"/>
    <s v="18319612"/>
    <s v="18319612"/>
    <x v="4"/>
    <s v="G1"/>
    <s v="S"/>
    <n v="9.9499999999999993"/>
    <n v="9.9499999999999993"/>
    <n v="1301.723"/>
    <n v="4986.0240000000003"/>
    <n v="6287.7470000000003"/>
    <n v="17.18"/>
    <n v="725.1"/>
    <n v="0"/>
    <m/>
    <m/>
    <x v="0"/>
    <s v="EEAGUA18319612G1HI"/>
    <s v="Empresa El‚ctrica Agua Azul S.A."/>
    <x v="66"/>
    <x v="66"/>
    <s v="C.H. Potrero"/>
    <x v="252"/>
    <x v="4"/>
    <x v="4"/>
    <x v="13"/>
    <x v="1"/>
    <s v="Instalado"/>
    <s v="Operativo"/>
    <s v="Generadora"/>
    <x v="0"/>
    <x v="1"/>
    <x v="1"/>
    <x v="0"/>
    <s v="Privado"/>
    <s v="CAJAMARCA"/>
    <s v="CAJAMARCA"/>
    <s v="SAN MARCOS"/>
    <s v="EDUARDO VILLANUEVA"/>
    <n v="0"/>
    <x v="7"/>
    <n v="0"/>
    <x v="1"/>
    <s v="TERCERA"/>
    <x v="0"/>
    <x v="0"/>
    <n v="6287.7470000000003"/>
    <n v="6.2877470000000004"/>
    <m/>
    <n v="0.82916666666666661"/>
    <n v="0.82916666666666661"/>
    <n v="7.6479999999999997"/>
    <n v="0"/>
    <n v="41"/>
    <s v="BASE DE DATOS"/>
    <m/>
  </r>
  <r>
    <s v="20"/>
    <x v="0"/>
    <s v="EEAGUA"/>
    <s v="18319612"/>
    <s v="18319612"/>
    <x v="4"/>
    <s v="G2"/>
    <s v="S"/>
    <n v="9.9499999999999993"/>
    <n v="9.9499999999999993"/>
    <n v="1560.0650000000001"/>
    <n v="5550.7160000000003"/>
    <n v="7110.7809999999999"/>
    <n v="10.89"/>
    <n v="733.11"/>
    <n v="0"/>
    <m/>
    <m/>
    <x v="0"/>
    <s v="EEAGUA18319612G2HI"/>
    <s v="Empresa El‚ctrica Agua Azul S.A."/>
    <x v="66"/>
    <x v="66"/>
    <s v="C.H. Potrero"/>
    <x v="252"/>
    <x v="4"/>
    <x v="4"/>
    <x v="14"/>
    <x v="1"/>
    <s v="Instalado"/>
    <s v="Operativo"/>
    <s v="Generadora"/>
    <x v="0"/>
    <x v="1"/>
    <x v="1"/>
    <x v="0"/>
    <s v="Privado"/>
    <s v="CAJAMARCA"/>
    <s v="CAJAMARCA"/>
    <s v="SAN MARCOS"/>
    <s v="EDUARDO VILLANUEVA"/>
    <n v="0"/>
    <x v="7"/>
    <n v="0"/>
    <x v="1"/>
    <s v="TERCERA"/>
    <x v="0"/>
    <x v="0"/>
    <n v="7110.7809999999999"/>
    <n v="7.1107810000000002"/>
    <m/>
    <n v="0.82916666666666661"/>
    <n v="0.82916666666666661"/>
    <n v="7.6479999999999997"/>
    <n v="9.0949470177292824E-13"/>
    <n v="41"/>
    <s v="BASE DE DATOS"/>
    <m/>
  </r>
  <r>
    <s v="20"/>
    <x v="1"/>
    <s v="EEAGUA"/>
    <s v="18319612"/>
    <s v="18319612"/>
    <x v="4"/>
    <s v="G1"/>
    <s v="S"/>
    <n v="9.9499999999999993"/>
    <n v="9.9499999999999993"/>
    <n v="1286.3130000000001"/>
    <n v="4886.9399999999996"/>
    <n v="6173.2529999999997"/>
    <n v="0"/>
    <n v="696"/>
    <n v="0"/>
    <m/>
    <m/>
    <x v="0"/>
    <s v="EEAGUA18319612G1HI"/>
    <s v="Empresa El‚ctrica Agua Azul S.A."/>
    <x v="66"/>
    <x v="66"/>
    <s v="C.H. Potrero"/>
    <x v="252"/>
    <x v="4"/>
    <x v="4"/>
    <x v="13"/>
    <x v="1"/>
    <s v="Instalado"/>
    <s v="Operativo"/>
    <s v="Generadora"/>
    <x v="0"/>
    <x v="1"/>
    <x v="1"/>
    <x v="0"/>
    <s v="Privado"/>
    <s v="CAJAMARCA"/>
    <s v="CAJAMARCA"/>
    <s v="SAN MARCOS"/>
    <s v="EDUARDO VILLANUEVA"/>
    <n v="0"/>
    <x v="7"/>
    <n v="0"/>
    <x v="1"/>
    <s v="TERCERA"/>
    <x v="0"/>
    <x v="0"/>
    <n v="6173.2529999999997"/>
    <n v="6.1732529999999999"/>
    <m/>
    <n v="0.82916666666666661"/>
    <n v="0.82916666666666661"/>
    <n v="7.6479999999999997"/>
    <n v="0"/>
    <n v="41"/>
    <s v="BASE DE DATOS"/>
    <m/>
  </r>
  <r>
    <s v="20"/>
    <x v="1"/>
    <s v="EEAGUA"/>
    <s v="18319612"/>
    <s v="18319612"/>
    <x v="4"/>
    <s v="G2"/>
    <s v="S"/>
    <n v="9.9499999999999993"/>
    <n v="9.9499999999999993"/>
    <n v="1413.61"/>
    <n v="5166.5060000000003"/>
    <n v="6580.116"/>
    <n v="0"/>
    <n v="696"/>
    <n v="0"/>
    <m/>
    <m/>
    <x v="0"/>
    <s v="EEAGUA18319612G2HI"/>
    <s v="Empresa El‚ctrica Agua Azul S.A."/>
    <x v="66"/>
    <x v="66"/>
    <s v="C.H. Potrero"/>
    <x v="252"/>
    <x v="4"/>
    <x v="4"/>
    <x v="14"/>
    <x v="1"/>
    <s v="Instalado"/>
    <s v="Operativo"/>
    <s v="Generadora"/>
    <x v="0"/>
    <x v="1"/>
    <x v="1"/>
    <x v="0"/>
    <s v="Privado"/>
    <s v="CAJAMARCA"/>
    <s v="CAJAMARCA"/>
    <s v="SAN MARCOS"/>
    <s v="EDUARDO VILLANUEVA"/>
    <n v="0"/>
    <x v="7"/>
    <n v="0"/>
    <x v="1"/>
    <s v="TERCERA"/>
    <x v="0"/>
    <x v="0"/>
    <n v="6580.116"/>
    <n v="6.5801160000000003"/>
    <m/>
    <n v="0.82916666666666661"/>
    <n v="0.82916666666666661"/>
    <n v="7.6479999999999997"/>
    <n v="0"/>
    <n v="41"/>
    <s v="BASE DE DATOS"/>
    <m/>
  </r>
  <r>
    <s v="20"/>
    <x v="2"/>
    <s v="EEAGUA"/>
    <s v="18319612"/>
    <s v="18319612"/>
    <x v="4"/>
    <s v="G1"/>
    <s v="S"/>
    <n v="9.9499999999999993"/>
    <n v="9.9499999999999993"/>
    <n v="1460.7170000000001"/>
    <n v="5488.0079999999998"/>
    <n v="6948.7250000000004"/>
    <n v="0"/>
    <n v="742.09"/>
    <n v="0"/>
    <m/>
    <m/>
    <x v="0"/>
    <s v="EEAGUA18319612G1HI"/>
    <s v="Empresa El‚ctrica Agua Azul S.A."/>
    <x v="66"/>
    <x v="66"/>
    <s v="C.H. Potrero"/>
    <x v="252"/>
    <x v="4"/>
    <x v="4"/>
    <x v="13"/>
    <x v="1"/>
    <s v="Instalado"/>
    <s v="Operativo"/>
    <s v="Generadora"/>
    <x v="0"/>
    <x v="1"/>
    <x v="1"/>
    <x v="0"/>
    <s v="Privado"/>
    <s v="CAJAMARCA"/>
    <s v="CAJAMARCA"/>
    <s v="SAN MARCOS"/>
    <s v="EDUARDO VILLANUEVA"/>
    <n v="0"/>
    <x v="7"/>
    <n v="0"/>
    <x v="1"/>
    <s v="TERCERA"/>
    <x v="0"/>
    <x v="0"/>
    <n v="6948.7250000000004"/>
    <n v="6.9487250000000005"/>
    <m/>
    <n v="0.82916666666666661"/>
    <n v="0.82916666666666661"/>
    <n v="7.6479999999999997"/>
    <n v="0"/>
    <n v="41"/>
    <s v="BASE DE DATOS"/>
    <m/>
  </r>
  <r>
    <s v="20"/>
    <x v="2"/>
    <s v="EEAGUA"/>
    <s v="18319612"/>
    <s v="18319612"/>
    <x v="4"/>
    <s v="G2"/>
    <s v="S"/>
    <n v="9.9499999999999993"/>
    <n v="9.9499999999999993"/>
    <n v="1578.3019999999999"/>
    <n v="5677.9759999999997"/>
    <n v="7256.2780000000002"/>
    <n v="0"/>
    <n v="743.21"/>
    <n v="0"/>
    <m/>
    <m/>
    <x v="0"/>
    <s v="EEAGUA18319612G2HI"/>
    <s v="Empresa El‚ctrica Agua Azul S.A."/>
    <x v="66"/>
    <x v="66"/>
    <s v="C.H. Potrero"/>
    <x v="252"/>
    <x v="4"/>
    <x v="4"/>
    <x v="14"/>
    <x v="1"/>
    <s v="Instalado"/>
    <s v="Operativo"/>
    <s v="Generadora"/>
    <x v="0"/>
    <x v="1"/>
    <x v="1"/>
    <x v="0"/>
    <s v="Privado"/>
    <s v="CAJAMARCA"/>
    <s v="CAJAMARCA"/>
    <s v="SAN MARCOS"/>
    <s v="EDUARDO VILLANUEVA"/>
    <n v="0"/>
    <x v="7"/>
    <n v="0"/>
    <x v="1"/>
    <s v="TERCERA"/>
    <x v="0"/>
    <x v="0"/>
    <n v="7256.2780000000002"/>
    <n v="7.256278"/>
    <m/>
    <n v="0.82916666666666661"/>
    <n v="0.82916666666666661"/>
    <n v="7.6479999999999997"/>
    <n v="-9.0949470177292824E-13"/>
    <n v="41"/>
    <s v="BASE DE DATOS"/>
    <m/>
  </r>
  <r>
    <s v="20"/>
    <x v="5"/>
    <s v="EEAGUA"/>
    <s v="18319612"/>
    <s v="18319612"/>
    <x v="4"/>
    <s v="G1"/>
    <s v="S"/>
    <n v="9.9499999999999993"/>
    <n v="9.9499999999999993"/>
    <n v="0"/>
    <n v="0"/>
    <n v="0"/>
    <n v="0"/>
    <n v="0"/>
    <n v="720"/>
    <m/>
    <m/>
    <x v="0"/>
    <s v="EEAGUA18319612G1HI"/>
    <s v="Empresa El‚ctrica Agua Azul S.A."/>
    <x v="66"/>
    <x v="66"/>
    <s v="C.H. Potrero"/>
    <x v="252"/>
    <x v="4"/>
    <x v="4"/>
    <x v="13"/>
    <x v="1"/>
    <s v="Instalado"/>
    <s v="Operativo"/>
    <s v="Generadora"/>
    <x v="0"/>
    <x v="1"/>
    <x v="1"/>
    <x v="0"/>
    <s v="Privado"/>
    <s v="CAJAMARCA"/>
    <s v="CAJAMARCA"/>
    <s v="SAN MARCOS"/>
    <s v="EDUARDO VILLANUEVA"/>
    <n v="0"/>
    <x v="7"/>
    <n v="0"/>
    <x v="1"/>
    <s v="TERCERA"/>
    <x v="0"/>
    <x v="0"/>
    <n v="0"/>
    <n v="0"/>
    <m/>
    <n v="0.82916666666666661"/>
    <n v="0.82916666666666661"/>
    <n v="7.6479999999999997"/>
    <n v="0"/>
    <n v="41"/>
    <s v="BASE DE DATOS"/>
    <m/>
  </r>
  <r>
    <s v="20"/>
    <x v="5"/>
    <s v="EEAGUA"/>
    <s v="18319612"/>
    <s v="18319612"/>
    <x v="4"/>
    <s v="G2"/>
    <s v="S"/>
    <n v="9.9499999999999993"/>
    <n v="9.9499999999999993"/>
    <n v="511.14"/>
    <n v="2036.722"/>
    <n v="2547.8620000000001"/>
    <n v="0"/>
    <n v="625.20000000000005"/>
    <n v="94.8"/>
    <m/>
    <m/>
    <x v="0"/>
    <s v="EEAGUA18319612G2HI"/>
    <s v="Empresa El‚ctrica Agua Azul S.A."/>
    <x v="66"/>
    <x v="66"/>
    <s v="C.H. Potrero"/>
    <x v="252"/>
    <x v="4"/>
    <x v="4"/>
    <x v="14"/>
    <x v="1"/>
    <s v="Instalado"/>
    <s v="Operativo"/>
    <s v="Generadora"/>
    <x v="0"/>
    <x v="1"/>
    <x v="1"/>
    <x v="0"/>
    <s v="Privado"/>
    <s v="CAJAMARCA"/>
    <s v="CAJAMARCA"/>
    <s v="SAN MARCOS"/>
    <s v="EDUARDO VILLANUEVA"/>
    <n v="0"/>
    <x v="7"/>
    <n v="0"/>
    <x v="1"/>
    <s v="TERCERA"/>
    <x v="0"/>
    <x v="0"/>
    <n v="2547.8620000000001"/>
    <n v="2.5478620000000003"/>
    <m/>
    <n v="0.82916666666666661"/>
    <n v="0.82916666666666661"/>
    <n v="7.6479999999999997"/>
    <n v="0"/>
    <n v="41"/>
    <s v="BASE DE DATOS"/>
    <m/>
  </r>
  <r>
    <s v="20"/>
    <x v="6"/>
    <s v="EEAGUA"/>
    <s v="18319612"/>
    <s v="18319612"/>
    <x v="4"/>
    <s v="G1"/>
    <s v="S"/>
    <n v="9.9499999999999993"/>
    <n v="9.9499999999999993"/>
    <n v="49.456000000000003"/>
    <n v="76.174000000000007"/>
    <n v="125.63"/>
    <n v="0"/>
    <n v="35.299999999999997"/>
    <n v="708.7"/>
    <m/>
    <m/>
    <x v="0"/>
    <s v="EEAGUA18319612G1HI"/>
    <s v="Empresa El‚ctrica Agua Azul S.A."/>
    <x v="66"/>
    <x v="66"/>
    <s v="C.H. Potrero"/>
    <x v="252"/>
    <x v="4"/>
    <x v="4"/>
    <x v="13"/>
    <x v="1"/>
    <s v="Instalado"/>
    <s v="Operativo"/>
    <s v="Generadora"/>
    <x v="0"/>
    <x v="1"/>
    <x v="1"/>
    <x v="0"/>
    <s v="Privado"/>
    <s v="CAJAMARCA"/>
    <s v="CAJAMARCA"/>
    <s v="SAN MARCOS"/>
    <s v="EDUARDO VILLANUEVA"/>
    <n v="0"/>
    <x v="7"/>
    <n v="0"/>
    <x v="1"/>
    <s v="TERCERA"/>
    <x v="0"/>
    <x v="0"/>
    <n v="125.63"/>
    <n v="0.12562999999999999"/>
    <m/>
    <n v="0.82916666666666661"/>
    <n v="0.82916666666666661"/>
    <n v="7.6479999999999997"/>
    <n v="1.4210854715202004E-14"/>
    <n v="41"/>
    <s v="BASE DE DATOS"/>
    <m/>
  </r>
  <r>
    <s v="20"/>
    <x v="6"/>
    <s v="EEAGUA"/>
    <s v="18319612"/>
    <s v="18319612"/>
    <x v="4"/>
    <s v="G2"/>
    <s v="S"/>
    <n v="9.9499999999999993"/>
    <n v="9.9499999999999993"/>
    <n v="603.07600000000002"/>
    <n v="2281.578"/>
    <n v="2884.654"/>
    <n v="0"/>
    <n v="531.79999999999995"/>
    <n v="212.2"/>
    <m/>
    <m/>
    <x v="0"/>
    <s v="EEAGUA18319612G2HI"/>
    <s v="Empresa El‚ctrica Agua Azul S.A."/>
    <x v="66"/>
    <x v="66"/>
    <s v="C.H. Potrero"/>
    <x v="252"/>
    <x v="4"/>
    <x v="4"/>
    <x v="14"/>
    <x v="1"/>
    <s v="Instalado"/>
    <s v="Operativo"/>
    <s v="Generadora"/>
    <x v="0"/>
    <x v="1"/>
    <x v="1"/>
    <x v="0"/>
    <s v="Privado"/>
    <s v="CAJAMARCA"/>
    <s v="CAJAMARCA"/>
    <s v="SAN MARCOS"/>
    <s v="EDUARDO VILLANUEVA"/>
    <n v="0"/>
    <x v="7"/>
    <n v="0"/>
    <x v="1"/>
    <s v="TERCERA"/>
    <x v="0"/>
    <x v="0"/>
    <n v="2884.654"/>
    <n v="2.8846539999999998"/>
    <m/>
    <n v="0.82916666666666661"/>
    <n v="0.82916666666666661"/>
    <n v="7.6479999999999997"/>
    <n v="0"/>
    <n v="41"/>
    <s v="BASE DE DATOS"/>
    <m/>
  </r>
  <r>
    <s v="20"/>
    <x v="7"/>
    <s v="EEAGUA"/>
    <s v="18319612"/>
    <s v="18319612"/>
    <x v="4"/>
    <s v="G1"/>
    <s v="S"/>
    <n v="9.9499999999999993"/>
    <n v="9.9499999999999993"/>
    <n v="335.06400000000002"/>
    <n v="486.291"/>
    <n v="821.35500000000002"/>
    <n v="64.150000000000006"/>
    <n v="259.99"/>
    <n v="419.86"/>
    <m/>
    <m/>
    <x v="0"/>
    <s v="EEAGUA18319612G1HI"/>
    <s v="Empresa El‚ctrica Agua Azul S.A."/>
    <x v="66"/>
    <x v="66"/>
    <s v="C.H. Potrero"/>
    <x v="252"/>
    <x v="4"/>
    <x v="4"/>
    <x v="13"/>
    <x v="1"/>
    <s v="Instalado"/>
    <s v="Operativo"/>
    <s v="Generadora"/>
    <x v="0"/>
    <x v="1"/>
    <x v="1"/>
    <x v="0"/>
    <s v="Privado"/>
    <s v="CAJAMARCA"/>
    <s v="CAJAMARCA"/>
    <s v="SAN MARCOS"/>
    <s v="EDUARDO VILLANUEVA"/>
    <n v="0"/>
    <x v="7"/>
    <n v="0"/>
    <x v="1"/>
    <s v="TERCERA"/>
    <x v="0"/>
    <x v="0"/>
    <n v="821.35500000000002"/>
    <n v="0.82135500000000006"/>
    <m/>
    <n v="0.82916666666666661"/>
    <n v="0.82916666666666661"/>
    <n v="7.6479999999999997"/>
    <n v="0"/>
    <n v="41"/>
    <s v="BASE DE DATOS"/>
    <m/>
  </r>
  <r>
    <s v="20"/>
    <x v="7"/>
    <s v="EEAGUA"/>
    <s v="18319612"/>
    <s v="18319612"/>
    <x v="4"/>
    <s v="G2"/>
    <s v="S"/>
    <n v="9.9499999999999993"/>
    <n v="9.9499999999999993"/>
    <n v="22.93"/>
    <n v="48.392000000000003"/>
    <n v="71.322000000000003"/>
    <n v="0"/>
    <n v="23.14"/>
    <n v="720.86"/>
    <m/>
    <m/>
    <x v="0"/>
    <s v="EEAGUA18319612G2HI"/>
    <s v="Empresa El‚ctrica Agua Azul S.A."/>
    <x v="66"/>
    <x v="66"/>
    <s v="C.H. Potrero"/>
    <x v="252"/>
    <x v="4"/>
    <x v="4"/>
    <x v="14"/>
    <x v="1"/>
    <s v="Instalado"/>
    <s v="Operativo"/>
    <s v="Generadora"/>
    <x v="0"/>
    <x v="1"/>
    <x v="1"/>
    <x v="0"/>
    <s v="Privado"/>
    <s v="CAJAMARCA"/>
    <s v="CAJAMARCA"/>
    <s v="SAN MARCOS"/>
    <s v="EDUARDO VILLANUEVA"/>
    <n v="0"/>
    <x v="7"/>
    <n v="0"/>
    <x v="1"/>
    <s v="TERCERA"/>
    <x v="0"/>
    <x v="0"/>
    <n v="71.322000000000003"/>
    <n v="7.1321999999999997E-2"/>
    <m/>
    <n v="0.82916666666666661"/>
    <n v="0.82916666666666661"/>
    <n v="7.6479999999999997"/>
    <n v="0"/>
    <n v="41"/>
    <s v="BASE DE DATOS"/>
    <m/>
  </r>
  <r>
    <s v="20"/>
    <x v="8"/>
    <s v="EEAGUA"/>
    <s v="18319612"/>
    <s v="18319612"/>
    <x v="4"/>
    <s v="G1"/>
    <s v="S"/>
    <n v="9.9499999999999993"/>
    <n v="9.9499999999999993"/>
    <n v="424.827"/>
    <n v="464.27499999999998"/>
    <n v="889.10199999999998"/>
    <n v="0"/>
    <n v="271.22000000000003"/>
    <n v="448.78"/>
    <m/>
    <m/>
    <x v="0"/>
    <s v="EEAGUA18319612G1HI"/>
    <s v="Empresa El‚ctrica Agua Azul S.A."/>
    <x v="66"/>
    <x v="66"/>
    <s v="C.H. Potrero"/>
    <x v="252"/>
    <x v="4"/>
    <x v="4"/>
    <x v="13"/>
    <x v="1"/>
    <s v="Instalado"/>
    <s v="Operativo"/>
    <s v="Generadora"/>
    <x v="0"/>
    <x v="1"/>
    <x v="1"/>
    <x v="0"/>
    <s v="Privado"/>
    <s v="CAJAMARCA"/>
    <s v="CAJAMARCA"/>
    <s v="SAN MARCOS"/>
    <s v="EDUARDO VILLANUEVA"/>
    <n v="0"/>
    <x v="7"/>
    <n v="0"/>
    <x v="1"/>
    <s v="TERCERA"/>
    <x v="0"/>
    <x v="0"/>
    <n v="889.10199999999998"/>
    <n v="0.88910199999999995"/>
    <m/>
    <n v="0.82916666666666661"/>
    <n v="0.82916666666666661"/>
    <n v="7.6479999999999997"/>
    <n v="0"/>
    <n v="41"/>
    <s v="BASE DE DATOS"/>
    <m/>
  </r>
  <r>
    <s v="20"/>
    <x v="8"/>
    <s v="EEAGUA"/>
    <s v="18319612"/>
    <s v="18319612"/>
    <x v="4"/>
    <s v="G2"/>
    <s v="S"/>
    <n v="9.9499999999999993"/>
    <n v="9.9499999999999993"/>
    <n v="0"/>
    <n v="0"/>
    <n v="0"/>
    <n v="114"/>
    <n v="0"/>
    <n v="606"/>
    <m/>
    <m/>
    <x v="0"/>
    <s v="EEAGUA18319612G2HI"/>
    <s v="Empresa El‚ctrica Agua Azul S.A."/>
    <x v="66"/>
    <x v="66"/>
    <s v="C.H. Potrero"/>
    <x v="252"/>
    <x v="4"/>
    <x v="4"/>
    <x v="14"/>
    <x v="1"/>
    <s v="Instalado"/>
    <s v="Operativo"/>
    <s v="Generadora"/>
    <x v="0"/>
    <x v="1"/>
    <x v="1"/>
    <x v="0"/>
    <s v="Privado"/>
    <s v="CAJAMARCA"/>
    <s v="CAJAMARCA"/>
    <s v="SAN MARCOS"/>
    <s v="EDUARDO VILLANUEVA"/>
    <n v="0"/>
    <x v="7"/>
    <n v="0"/>
    <x v="1"/>
    <s v="TERCERA"/>
    <x v="0"/>
    <x v="0"/>
    <n v="0"/>
    <n v="0"/>
    <m/>
    <n v="0.82916666666666661"/>
    <n v="0.82916666666666661"/>
    <n v="7.6479999999999997"/>
    <n v="0"/>
    <n v="41"/>
    <s v="BASE DE DATOS"/>
    <m/>
  </r>
  <r>
    <s v="20"/>
    <x v="0"/>
    <s v="RIODOB"/>
    <s v="18157208"/>
    <s v="18157208"/>
    <x v="4"/>
    <s v="G1"/>
    <s v="S"/>
    <n v="10"/>
    <n v="9.5299999999999994"/>
    <n v="1191.79"/>
    <n v="3268.817"/>
    <n v="4460.607"/>
    <n v="14.76"/>
    <n v="551.79"/>
    <n v="157.44999999999999"/>
    <m/>
    <m/>
    <x v="0"/>
    <s v="RIODOB18157208G1HI"/>
    <s v="Empresa El‚ctrica Rio Doble S.A."/>
    <x v="24"/>
    <x v="24"/>
    <s v="CH LAS PIZARRAS"/>
    <x v="253"/>
    <x v="4"/>
    <x v="4"/>
    <x v="13"/>
    <x v="1"/>
    <s v="Instalado"/>
    <s v="Operativo"/>
    <s v="Generadora"/>
    <x v="0"/>
    <x v="1"/>
    <x v="1"/>
    <x v="0"/>
    <s v="Privado"/>
    <s v="CAJAMARCA"/>
    <s v="CAJAMARCA"/>
    <s v="SANTA CRUZ"/>
    <s v="SEXI"/>
    <n v="0"/>
    <x v="7"/>
    <n v="0"/>
    <x v="1"/>
    <s v="PRIMERA"/>
    <x v="0"/>
    <x v="0"/>
    <n v="4460.607"/>
    <n v="4.4606069999999995"/>
    <m/>
    <n v="0.83333333333333337"/>
    <n v="0.79416666666666658"/>
    <n v="7.6479999999999997"/>
    <n v="0"/>
    <n v="42"/>
    <s v="BASE DE DATOS"/>
    <m/>
  </r>
  <r>
    <s v="20"/>
    <x v="0"/>
    <s v="RIODOB"/>
    <s v="18157208"/>
    <s v="18157208"/>
    <x v="4"/>
    <s v="G2"/>
    <s v="S"/>
    <n v="10"/>
    <n v="9.66"/>
    <n v="1347.202"/>
    <n v="3829.509"/>
    <n v="5176.7110000000002"/>
    <n v="14.76"/>
    <n v="631.1"/>
    <n v="78.14"/>
    <m/>
    <m/>
    <x v="0"/>
    <s v="RIODOB18157208G2HI"/>
    <s v="Empresa El‚ctrica Rio Doble S.A."/>
    <x v="24"/>
    <x v="24"/>
    <s v="CH LAS PIZARRAS"/>
    <x v="253"/>
    <x v="4"/>
    <x v="4"/>
    <x v="14"/>
    <x v="1"/>
    <s v="Instalado"/>
    <s v="Operativo"/>
    <s v="Generadora"/>
    <x v="0"/>
    <x v="1"/>
    <x v="1"/>
    <x v="0"/>
    <s v="Privado"/>
    <s v="CAJAMARCA"/>
    <s v="CAJAMARCA"/>
    <s v="SANTA CRUZ"/>
    <s v="SEXI"/>
    <n v="0"/>
    <x v="7"/>
    <n v="0"/>
    <x v="1"/>
    <s v="PRIMERA"/>
    <x v="0"/>
    <x v="0"/>
    <n v="5176.7110000000002"/>
    <n v="5.1767110000000001"/>
    <m/>
    <n v="0.83333333333333337"/>
    <n v="0.80500000000000005"/>
    <n v="7.6479999999999997"/>
    <n v="0"/>
    <n v="42"/>
    <s v="BASE DE DATOS"/>
    <m/>
  </r>
  <r>
    <s v="20"/>
    <x v="1"/>
    <s v="RIODOB"/>
    <s v="18157208"/>
    <s v="18157208"/>
    <x v="4"/>
    <s v="G1"/>
    <s v="S"/>
    <n v="10"/>
    <n v="9.5299999999999994"/>
    <n v="735.81700000000001"/>
    <n v="2208.8780000000002"/>
    <n v="2944.6950000000002"/>
    <n v="0"/>
    <n v="387.46"/>
    <n v="308.54000000000002"/>
    <m/>
    <m/>
    <x v="0"/>
    <s v="RIODOB18157208G1HI"/>
    <s v="Empresa El‚ctrica Rio Doble S.A."/>
    <x v="24"/>
    <x v="24"/>
    <s v="CH LAS PIZARRAS"/>
    <x v="253"/>
    <x v="4"/>
    <x v="4"/>
    <x v="13"/>
    <x v="1"/>
    <s v="Instalado"/>
    <s v="Operativo"/>
    <s v="Generadora"/>
    <x v="0"/>
    <x v="1"/>
    <x v="1"/>
    <x v="0"/>
    <s v="Privado"/>
    <s v="CAJAMARCA"/>
    <s v="CAJAMARCA"/>
    <s v="SANTA CRUZ"/>
    <s v="SEXI"/>
    <n v="0"/>
    <x v="7"/>
    <n v="0"/>
    <x v="1"/>
    <s v="PRIMERA"/>
    <x v="0"/>
    <x v="0"/>
    <n v="2944.6950000000002"/>
    <n v="2.9446950000000003"/>
    <m/>
    <n v="0.83333333333333337"/>
    <n v="0.79416666666666658"/>
    <n v="7.6479999999999997"/>
    <n v="0"/>
    <n v="42"/>
    <s v="BASE DE DATOS"/>
    <m/>
  </r>
  <r>
    <s v="20"/>
    <x v="1"/>
    <s v="RIODOB"/>
    <s v="18157208"/>
    <s v="18157208"/>
    <x v="4"/>
    <s v="G2"/>
    <s v="S"/>
    <n v="10"/>
    <n v="9.66"/>
    <n v="1101.0989999999999"/>
    <n v="3244.4229999999998"/>
    <n v="4345.5219999999999"/>
    <n v="0"/>
    <n v="537.70000000000005"/>
    <n v="158.30000000000001"/>
    <m/>
    <m/>
    <x v="0"/>
    <s v="RIODOB18157208G2HI"/>
    <s v="Empresa El‚ctrica Rio Doble S.A."/>
    <x v="24"/>
    <x v="24"/>
    <s v="CH LAS PIZARRAS"/>
    <x v="253"/>
    <x v="4"/>
    <x v="4"/>
    <x v="14"/>
    <x v="1"/>
    <s v="Instalado"/>
    <s v="Operativo"/>
    <s v="Generadora"/>
    <x v="0"/>
    <x v="1"/>
    <x v="1"/>
    <x v="0"/>
    <s v="Privado"/>
    <s v="CAJAMARCA"/>
    <s v="CAJAMARCA"/>
    <s v="SANTA CRUZ"/>
    <s v="SEXI"/>
    <n v="0"/>
    <x v="7"/>
    <n v="0"/>
    <x v="1"/>
    <s v="PRIMERA"/>
    <x v="0"/>
    <x v="0"/>
    <n v="4345.5219999999999"/>
    <n v="4.3455219999999999"/>
    <m/>
    <n v="0.83333333333333337"/>
    <n v="0.80500000000000005"/>
    <n v="7.6479999999999997"/>
    <n v="0"/>
    <n v="42"/>
    <s v="BASE DE DATOS"/>
    <m/>
  </r>
  <r>
    <s v="20"/>
    <x v="2"/>
    <s v="RIODOB"/>
    <s v="18157208"/>
    <s v="18157208"/>
    <x v="4"/>
    <s v="G1"/>
    <s v="S"/>
    <n v="10"/>
    <n v="9.5299999999999994"/>
    <n v="1594.885"/>
    <n v="4608.58"/>
    <n v="6203.4650000000001"/>
    <n v="0"/>
    <n v="722.41"/>
    <n v="1.59"/>
    <m/>
    <m/>
    <x v="0"/>
    <s v="RIODOB18157208G1HI"/>
    <s v="Empresa El‚ctrica Rio Doble S.A."/>
    <x v="24"/>
    <x v="24"/>
    <s v="CH LAS PIZARRAS"/>
    <x v="253"/>
    <x v="4"/>
    <x v="4"/>
    <x v="13"/>
    <x v="1"/>
    <s v="Instalado"/>
    <s v="Operativo"/>
    <s v="Generadora"/>
    <x v="0"/>
    <x v="1"/>
    <x v="1"/>
    <x v="0"/>
    <s v="Privado"/>
    <s v="CAJAMARCA"/>
    <s v="CAJAMARCA"/>
    <s v="SANTA CRUZ"/>
    <s v="SEXI"/>
    <n v="0"/>
    <x v="7"/>
    <n v="0"/>
    <x v="1"/>
    <s v="PRIMERA"/>
    <x v="0"/>
    <x v="0"/>
    <n v="6203.4650000000001"/>
    <n v="6.2034650000000005"/>
    <m/>
    <n v="0.83333333333333337"/>
    <n v="0.79416666666666658"/>
    <n v="7.6479999999999997"/>
    <n v="0"/>
    <n v="42"/>
    <s v="BASE DE DATOS"/>
    <m/>
  </r>
  <r>
    <s v="20"/>
    <x v="2"/>
    <s v="RIODOB"/>
    <s v="18157208"/>
    <s v="18157208"/>
    <x v="4"/>
    <s v="G2"/>
    <s v="S"/>
    <n v="10"/>
    <n v="9.66"/>
    <n v="1584.098"/>
    <n v="4546.442"/>
    <n v="6130.54"/>
    <n v="0"/>
    <n v="722.42"/>
    <n v="1.58"/>
    <m/>
    <m/>
    <x v="0"/>
    <s v="RIODOB18157208G2HI"/>
    <s v="Empresa El‚ctrica Rio Doble S.A."/>
    <x v="24"/>
    <x v="24"/>
    <s v="CH LAS PIZARRAS"/>
    <x v="253"/>
    <x v="4"/>
    <x v="4"/>
    <x v="14"/>
    <x v="1"/>
    <s v="Instalado"/>
    <s v="Operativo"/>
    <s v="Generadora"/>
    <x v="0"/>
    <x v="1"/>
    <x v="1"/>
    <x v="0"/>
    <s v="Privado"/>
    <s v="CAJAMARCA"/>
    <s v="CAJAMARCA"/>
    <s v="SANTA CRUZ"/>
    <s v="SEXI"/>
    <n v="0"/>
    <x v="7"/>
    <n v="0"/>
    <x v="1"/>
    <s v="PRIMERA"/>
    <x v="0"/>
    <x v="0"/>
    <n v="6130.54"/>
    <n v="6.1305399999999999"/>
    <m/>
    <n v="0.83333333333333337"/>
    <n v="0.80500000000000005"/>
    <n v="7.6479999999999997"/>
    <n v="0"/>
    <n v="42"/>
    <s v="BASE DE DATOS"/>
    <m/>
  </r>
  <r>
    <s v="20"/>
    <x v="3"/>
    <s v="RIODOB"/>
    <s v="18157208"/>
    <s v="18157208"/>
    <x v="4"/>
    <s v="G1"/>
    <s v="S"/>
    <n v="10"/>
    <n v="9.5299999999999994"/>
    <n v="1749.095"/>
    <n v="4931.5649999999996"/>
    <n v="6680.66"/>
    <n v="0"/>
    <n v="710.02"/>
    <n v="9.98"/>
    <m/>
    <m/>
    <x v="0"/>
    <s v="RIODOB18157208G1HI"/>
    <s v="Empresa El‚ctrica Rio Doble S.A."/>
    <x v="24"/>
    <x v="24"/>
    <s v="CH LAS PIZARRAS"/>
    <x v="253"/>
    <x v="4"/>
    <x v="4"/>
    <x v="13"/>
    <x v="1"/>
    <s v="Instalado"/>
    <s v="Operativo"/>
    <s v="Generadora"/>
    <x v="0"/>
    <x v="1"/>
    <x v="1"/>
    <x v="0"/>
    <s v="Privado"/>
    <s v="CAJAMARCA"/>
    <s v="CAJAMARCA"/>
    <s v="SANTA CRUZ"/>
    <s v="SEXI"/>
    <n v="0"/>
    <x v="7"/>
    <n v="0"/>
    <x v="1"/>
    <s v="PRIMERA"/>
    <x v="0"/>
    <x v="0"/>
    <n v="6680.66"/>
    <n v="6.6806599999999996"/>
    <m/>
    <n v="0.83333333333333337"/>
    <n v="0.79416666666666658"/>
    <n v="7.6479999999999997"/>
    <n v="0"/>
    <n v="42"/>
    <s v="BASE DE DATOS"/>
    <m/>
  </r>
  <r>
    <s v="20"/>
    <x v="3"/>
    <s v="RIODOB"/>
    <s v="18157208"/>
    <s v="18157208"/>
    <x v="4"/>
    <s v="G2"/>
    <s v="S"/>
    <n v="10"/>
    <n v="9.66"/>
    <n v="1684.318"/>
    <n v="4746.9740000000002"/>
    <n v="6431.2920000000004"/>
    <n v="0"/>
    <n v="711.92"/>
    <n v="8.08"/>
    <m/>
    <m/>
    <x v="0"/>
    <s v="RIODOB18157208G2HI"/>
    <s v="Empresa El‚ctrica Rio Doble S.A."/>
    <x v="24"/>
    <x v="24"/>
    <s v="CH LAS PIZARRAS"/>
    <x v="253"/>
    <x v="4"/>
    <x v="4"/>
    <x v="14"/>
    <x v="1"/>
    <s v="Instalado"/>
    <s v="Operativo"/>
    <s v="Generadora"/>
    <x v="0"/>
    <x v="1"/>
    <x v="1"/>
    <x v="0"/>
    <s v="Privado"/>
    <s v="CAJAMARCA"/>
    <s v="CAJAMARCA"/>
    <s v="SANTA CRUZ"/>
    <s v="SEXI"/>
    <n v="0"/>
    <x v="7"/>
    <n v="0"/>
    <x v="1"/>
    <s v="PRIMERA"/>
    <x v="0"/>
    <x v="0"/>
    <n v="6431.2920000000004"/>
    <n v="6.431292"/>
    <m/>
    <n v="0.83333333333333337"/>
    <n v="0.80500000000000005"/>
    <n v="7.6479999999999997"/>
    <n v="0"/>
    <n v="42"/>
    <s v="BASE DE DATOS"/>
    <m/>
  </r>
  <r>
    <s v="20"/>
    <x v="4"/>
    <s v="RIODOB"/>
    <s v="18157208"/>
    <s v="18157208"/>
    <x v="4"/>
    <s v="G1"/>
    <s v="S"/>
    <n v="10"/>
    <n v="9.5299999999999994"/>
    <n v="1634.06"/>
    <n v="4663.4189999999999"/>
    <n v="6297.4790000000003"/>
    <n v="0"/>
    <n v="721.51"/>
    <n v="2.4900000000000002"/>
    <m/>
    <m/>
    <x v="0"/>
    <s v="RIODOB18157208G1HI"/>
    <s v="Empresa El‚ctrica Rio Doble S.A."/>
    <x v="24"/>
    <x v="24"/>
    <s v="CH LAS PIZARRAS"/>
    <x v="253"/>
    <x v="4"/>
    <x v="4"/>
    <x v="13"/>
    <x v="1"/>
    <s v="Instalado"/>
    <s v="Operativo"/>
    <s v="Generadora"/>
    <x v="0"/>
    <x v="1"/>
    <x v="1"/>
    <x v="0"/>
    <s v="Privado"/>
    <s v="CAJAMARCA"/>
    <s v="CAJAMARCA"/>
    <s v="SANTA CRUZ"/>
    <s v="SEXI"/>
    <n v="0"/>
    <x v="7"/>
    <n v="0"/>
    <x v="1"/>
    <s v="PRIMERA"/>
    <x v="0"/>
    <x v="0"/>
    <n v="6297.4790000000003"/>
    <n v="6.297479"/>
    <m/>
    <n v="0.83333333333333337"/>
    <n v="0.79416666666666658"/>
    <n v="7.6479999999999997"/>
    <n v="-9.0949470177292824E-13"/>
    <n v="42"/>
    <s v="BASE DE DATOS"/>
    <m/>
  </r>
  <r>
    <s v="20"/>
    <x v="4"/>
    <s v="RIODOB"/>
    <s v="18157208"/>
    <s v="18157208"/>
    <x v="4"/>
    <s v="G2"/>
    <s v="S"/>
    <n v="10"/>
    <n v="9.66"/>
    <n v="1410.8230000000001"/>
    <n v="4059.5250000000001"/>
    <n v="5470.348"/>
    <n v="0"/>
    <n v="653.09"/>
    <n v="70.91"/>
    <m/>
    <m/>
    <x v="0"/>
    <s v="RIODOB18157208G2HI"/>
    <s v="Empresa El‚ctrica Rio Doble S.A."/>
    <x v="24"/>
    <x v="24"/>
    <s v="CH LAS PIZARRAS"/>
    <x v="253"/>
    <x v="4"/>
    <x v="4"/>
    <x v="14"/>
    <x v="1"/>
    <s v="Instalado"/>
    <s v="Operativo"/>
    <s v="Generadora"/>
    <x v="0"/>
    <x v="1"/>
    <x v="1"/>
    <x v="0"/>
    <s v="Privado"/>
    <s v="CAJAMARCA"/>
    <s v="CAJAMARCA"/>
    <s v="SANTA CRUZ"/>
    <s v="SEXI"/>
    <n v="0"/>
    <x v="7"/>
    <n v="0"/>
    <x v="1"/>
    <s v="PRIMERA"/>
    <x v="0"/>
    <x v="0"/>
    <n v="5470.348"/>
    <n v="5.4703479999999995"/>
    <m/>
    <n v="0.83333333333333337"/>
    <n v="0.80500000000000005"/>
    <n v="7.6479999999999997"/>
    <n v="0"/>
    <n v="42"/>
    <s v="BASE DE DATOS"/>
    <m/>
  </r>
  <r>
    <s v="20"/>
    <x v="5"/>
    <s v="RIODOB"/>
    <s v="18157208"/>
    <s v="18157208"/>
    <x v="4"/>
    <s v="G1"/>
    <s v="S"/>
    <n v="10"/>
    <n v="9.5299999999999994"/>
    <n v="1012.223"/>
    <n v="2890.547"/>
    <n v="3902.77"/>
    <n v="0"/>
    <n v="508.08"/>
    <n v="211.92"/>
    <m/>
    <m/>
    <x v="0"/>
    <s v="RIODOB18157208G1HI"/>
    <s v="Empresa El‚ctrica Rio Doble S.A."/>
    <x v="24"/>
    <x v="24"/>
    <s v="CH LAS PIZARRAS"/>
    <x v="253"/>
    <x v="4"/>
    <x v="4"/>
    <x v="13"/>
    <x v="1"/>
    <s v="Instalado"/>
    <s v="Operativo"/>
    <s v="Generadora"/>
    <x v="0"/>
    <x v="1"/>
    <x v="1"/>
    <x v="0"/>
    <s v="Privado"/>
    <s v="CAJAMARCA"/>
    <s v="CAJAMARCA"/>
    <s v="SANTA CRUZ"/>
    <s v="SEXI"/>
    <n v="0"/>
    <x v="7"/>
    <n v="0"/>
    <x v="1"/>
    <s v="PRIMERA"/>
    <x v="0"/>
    <x v="0"/>
    <n v="3902.77"/>
    <n v="3.9027699999999999"/>
    <m/>
    <n v="0.83333333333333337"/>
    <n v="0.79416666666666658"/>
    <n v="7.6479999999999997"/>
    <n v="0"/>
    <n v="42"/>
    <s v="BASE DE DATOS"/>
    <m/>
  </r>
  <r>
    <s v="20"/>
    <x v="5"/>
    <s v="RIODOB"/>
    <s v="18157208"/>
    <s v="18157208"/>
    <x v="4"/>
    <s v="G2"/>
    <s v="S"/>
    <n v="10"/>
    <n v="9.66"/>
    <n v="773.71299999999997"/>
    <n v="2254.424"/>
    <n v="3028.1370000000002"/>
    <n v="0"/>
    <n v="428.4"/>
    <n v="291.60000000000002"/>
    <m/>
    <m/>
    <x v="0"/>
    <s v="RIODOB18157208G2HI"/>
    <s v="Empresa El‚ctrica Rio Doble S.A."/>
    <x v="24"/>
    <x v="24"/>
    <s v="CH LAS PIZARRAS"/>
    <x v="253"/>
    <x v="4"/>
    <x v="4"/>
    <x v="14"/>
    <x v="1"/>
    <s v="Instalado"/>
    <s v="Operativo"/>
    <s v="Generadora"/>
    <x v="0"/>
    <x v="1"/>
    <x v="1"/>
    <x v="0"/>
    <s v="Privado"/>
    <s v="CAJAMARCA"/>
    <s v="CAJAMARCA"/>
    <s v="SANTA CRUZ"/>
    <s v="SEXI"/>
    <n v="0"/>
    <x v="7"/>
    <n v="0"/>
    <x v="1"/>
    <s v="PRIMERA"/>
    <x v="0"/>
    <x v="0"/>
    <n v="3028.1370000000002"/>
    <n v="3.0281370000000001"/>
    <m/>
    <n v="0.83333333333333337"/>
    <n v="0.80500000000000005"/>
    <n v="7.6479999999999997"/>
    <n v="-4.5474735088646412E-13"/>
    <n v="42"/>
    <s v="BASE DE DATOS"/>
    <m/>
  </r>
  <r>
    <s v="20"/>
    <x v="6"/>
    <s v="RIODOB"/>
    <s v="18157208"/>
    <s v="18157208"/>
    <x v="4"/>
    <s v="G1"/>
    <s v="S"/>
    <n v="10"/>
    <n v="9.5299999999999994"/>
    <n v="520.38800000000003"/>
    <n v="1553.385"/>
    <n v="2073.7730000000001"/>
    <n v="0"/>
    <n v="280.49"/>
    <n v="443.51"/>
    <m/>
    <m/>
    <x v="0"/>
    <s v="RIODOB18157208G1HI"/>
    <s v="Empresa El‚ctrica Rio Doble S.A."/>
    <x v="24"/>
    <x v="24"/>
    <s v="CH LAS PIZARRAS"/>
    <x v="253"/>
    <x v="4"/>
    <x v="4"/>
    <x v="13"/>
    <x v="1"/>
    <s v="Instalado"/>
    <s v="Operativo"/>
    <s v="Generadora"/>
    <x v="0"/>
    <x v="1"/>
    <x v="1"/>
    <x v="0"/>
    <s v="Privado"/>
    <s v="CAJAMARCA"/>
    <s v="CAJAMARCA"/>
    <s v="SANTA CRUZ"/>
    <s v="SEXI"/>
    <n v="0"/>
    <x v="7"/>
    <n v="0"/>
    <x v="1"/>
    <s v="PRIMERA"/>
    <x v="0"/>
    <x v="0"/>
    <n v="2073.7730000000001"/>
    <n v="2.0737730000000001"/>
    <m/>
    <n v="0.83333333333333337"/>
    <n v="0.79416666666666658"/>
    <n v="7.6479999999999997"/>
    <n v="0"/>
    <n v="42"/>
    <s v="BASE DE DATOS"/>
    <m/>
  </r>
  <r>
    <s v="20"/>
    <x v="6"/>
    <s v="RIODOB"/>
    <s v="18157208"/>
    <s v="18157208"/>
    <x v="4"/>
    <s v="G2"/>
    <s v="S"/>
    <n v="10"/>
    <n v="9.66"/>
    <n v="1508.3989999999999"/>
    <n v="4357.5709999999999"/>
    <n v="5865.97"/>
    <n v="0"/>
    <n v="720.68"/>
    <n v="3.32"/>
    <m/>
    <m/>
    <x v="0"/>
    <s v="RIODOB18157208G2HI"/>
    <s v="Empresa El‚ctrica Rio Doble S.A."/>
    <x v="24"/>
    <x v="24"/>
    <s v="CH LAS PIZARRAS"/>
    <x v="253"/>
    <x v="4"/>
    <x v="4"/>
    <x v="14"/>
    <x v="1"/>
    <s v="Instalado"/>
    <s v="Operativo"/>
    <s v="Generadora"/>
    <x v="0"/>
    <x v="1"/>
    <x v="1"/>
    <x v="0"/>
    <s v="Privado"/>
    <s v="CAJAMARCA"/>
    <s v="CAJAMARCA"/>
    <s v="SANTA CRUZ"/>
    <s v="SEXI"/>
    <n v="0"/>
    <x v="7"/>
    <n v="0"/>
    <x v="1"/>
    <s v="PRIMERA"/>
    <x v="0"/>
    <x v="0"/>
    <n v="5865.97"/>
    <n v="5.8659699999999999"/>
    <m/>
    <n v="0.83333333333333337"/>
    <n v="0.80500000000000005"/>
    <n v="7.6479999999999997"/>
    <n v="-9.0949470177292824E-13"/>
    <n v="42"/>
    <s v="BASE DE DATOS"/>
    <m/>
  </r>
  <r>
    <s v="20"/>
    <x v="8"/>
    <s v="RIODOB"/>
    <s v="18157208"/>
    <s v="18157208"/>
    <x v="4"/>
    <s v="G1"/>
    <s v="S"/>
    <n v="10"/>
    <n v="9.5299999999999994"/>
    <n v="165.70699999999999"/>
    <n v="485.25900000000001"/>
    <n v="650.96600000000001"/>
    <n v="587.41999999999996"/>
    <n v="130.55000000000001"/>
    <n v="0"/>
    <m/>
    <m/>
    <x v="0"/>
    <s v="RIODOB18157208G1HI"/>
    <s v="Empresa El‚ctrica Rio Doble S.A."/>
    <x v="24"/>
    <x v="24"/>
    <s v="CH LAS PIZARRAS"/>
    <x v="253"/>
    <x v="4"/>
    <x v="4"/>
    <x v="13"/>
    <x v="1"/>
    <s v="Instalado"/>
    <s v="Operativo"/>
    <s v="Generadora"/>
    <x v="0"/>
    <x v="1"/>
    <x v="1"/>
    <x v="0"/>
    <s v="Privado"/>
    <s v="CAJAMARCA"/>
    <s v="CAJAMARCA"/>
    <s v="SANTA CRUZ"/>
    <s v="SEXI"/>
    <n v="0"/>
    <x v="7"/>
    <n v="0"/>
    <x v="1"/>
    <s v="PRIMERA"/>
    <x v="0"/>
    <x v="0"/>
    <n v="650.96600000000001"/>
    <n v="0.65096600000000004"/>
    <m/>
    <n v="0.83333333333333337"/>
    <n v="0.79416666666666658"/>
    <n v="7.6479999999999997"/>
    <n v="0"/>
    <n v="42"/>
    <s v="BASE DE DATOS"/>
    <m/>
  </r>
  <r>
    <s v="20"/>
    <x v="8"/>
    <s v="RIODOB"/>
    <s v="18157208"/>
    <s v="18157208"/>
    <x v="4"/>
    <s v="G2"/>
    <s v="S"/>
    <n v="10"/>
    <n v="9.66"/>
    <n v="454.95100000000002"/>
    <n v="1369.453"/>
    <n v="1824.404"/>
    <n v="30.64"/>
    <n v="554.35"/>
    <n v="0"/>
    <m/>
    <m/>
    <x v="0"/>
    <s v="RIODOB18157208G2HI"/>
    <s v="Empresa El‚ctrica Rio Doble S.A."/>
    <x v="24"/>
    <x v="24"/>
    <s v="CH LAS PIZARRAS"/>
    <x v="253"/>
    <x v="4"/>
    <x v="4"/>
    <x v="14"/>
    <x v="1"/>
    <s v="Instalado"/>
    <s v="Operativo"/>
    <s v="Generadora"/>
    <x v="0"/>
    <x v="1"/>
    <x v="1"/>
    <x v="0"/>
    <s v="Privado"/>
    <s v="CAJAMARCA"/>
    <s v="CAJAMARCA"/>
    <s v="SANTA CRUZ"/>
    <s v="SEXI"/>
    <n v="0"/>
    <x v="7"/>
    <n v="0"/>
    <x v="1"/>
    <s v="PRIMERA"/>
    <x v="0"/>
    <x v="0"/>
    <n v="1824.404"/>
    <n v="1.8244039999999999"/>
    <m/>
    <n v="0.83333333333333337"/>
    <n v="0.80500000000000005"/>
    <n v="7.6479999999999997"/>
    <n v="0"/>
    <n v="42"/>
    <s v="BASE DE DATOS"/>
    <m/>
  </r>
  <r>
    <s v="20"/>
    <x v="0"/>
    <s v="GENAND"/>
    <s v="18303112"/>
    <s v="18303112"/>
    <x v="4"/>
    <s v="G-1"/>
    <s v="S"/>
    <n v="9.5"/>
    <n v="9.5"/>
    <n v="546.73599999999999"/>
    <n v="2377.462"/>
    <n v="2924.1979999999999"/>
    <n v="142"/>
    <n v="555.04999999999995"/>
    <n v="7"/>
    <m/>
    <m/>
    <x v="0"/>
    <s v="GENAND18303112G-1HI"/>
    <s v="Generación Andina S.A.C."/>
    <x v="67"/>
    <x v="67"/>
    <s v="C.H. 8 DE AGOSTO"/>
    <x v="254"/>
    <x v="4"/>
    <x v="4"/>
    <x v="37"/>
    <x v="1"/>
    <s v="Instalado"/>
    <s v="Operativo"/>
    <s v="Generadora"/>
    <x v="0"/>
    <x v="1"/>
    <x v="1"/>
    <x v="0"/>
    <s v="Privado"/>
    <s v="HUANUCO"/>
    <s v="HUANUCO"/>
    <s v="HUAMALIES"/>
    <s v="MONZON"/>
    <n v="0"/>
    <x v="7"/>
    <n v="0"/>
    <x v="1"/>
    <s v="SEGUNDA"/>
    <x v="0"/>
    <x v="0"/>
    <n v="2924.1979999999999"/>
    <n v="2.9241980000000001"/>
    <m/>
    <n v="0.79166666666666663"/>
    <n v="0.79166666666666663"/>
    <n v="7.6479999999999997"/>
    <n v="0"/>
    <n v="50"/>
    <s v="BASE DE DATOS"/>
    <m/>
  </r>
  <r>
    <s v="20"/>
    <x v="0"/>
    <s v="GENAND"/>
    <s v="18303112"/>
    <s v="18303112"/>
    <x v="4"/>
    <s v="G-2"/>
    <s v="S"/>
    <n v="9.5"/>
    <n v="9.5"/>
    <n v="965.05499999999995"/>
    <n v="4496.0550000000003"/>
    <n v="5461.11"/>
    <n v="140"/>
    <n v="555.05999999999995"/>
    <n v="7"/>
    <m/>
    <m/>
    <x v="0"/>
    <s v="GENAND18303112G-2HI"/>
    <s v="Generación Andina S.A.C."/>
    <x v="67"/>
    <x v="67"/>
    <s v="C.H. 8 DE AGOSTO"/>
    <x v="254"/>
    <x v="4"/>
    <x v="4"/>
    <x v="38"/>
    <x v="1"/>
    <s v="Instalado"/>
    <s v="Operativo"/>
    <s v="Generadora"/>
    <x v="0"/>
    <x v="1"/>
    <x v="1"/>
    <x v="0"/>
    <s v="Privado"/>
    <s v="HUANUCO"/>
    <s v="HUANUCO"/>
    <s v="HUAMALIES"/>
    <s v="MONZON"/>
    <n v="0"/>
    <x v="7"/>
    <n v="0"/>
    <x v="1"/>
    <s v="SEGUNDA"/>
    <x v="0"/>
    <x v="0"/>
    <n v="5461.11"/>
    <n v="5.4611099999999997"/>
    <m/>
    <n v="0.79166666666666663"/>
    <n v="0.79166666666666663"/>
    <n v="7.6479999999999997"/>
    <n v="9.0949470177292824E-13"/>
    <n v="50"/>
    <s v="BASE DE DATOS"/>
    <m/>
  </r>
  <r>
    <s v="20"/>
    <x v="0"/>
    <s v="GENAND"/>
    <s v="0362012"/>
    <s v="0362012"/>
    <x v="4"/>
    <s v="G-1"/>
    <s v="S"/>
    <n v="4.2"/>
    <n v="4.2"/>
    <n v="503.38200000000001"/>
    <n v="2247.2109999999998"/>
    <n v="2750.5929999999998"/>
    <n v="3.5"/>
    <n v="720"/>
    <n v="0"/>
    <m/>
    <m/>
    <x v="0"/>
    <s v="GENAND0362012G-1HI"/>
    <s v="Generación Andina S.A.C."/>
    <x v="67"/>
    <x v="67"/>
    <s v="C.H. EL CARMEN"/>
    <x v="255"/>
    <x v="4"/>
    <x v="4"/>
    <x v="37"/>
    <x v="1"/>
    <s v="Instalado"/>
    <s v="Operativo"/>
    <s v="Generadora"/>
    <x v="0"/>
    <x v="1"/>
    <x v="1"/>
    <x v="0"/>
    <s v="Privado"/>
    <s v="HUANUCO"/>
    <s v="HUANUCO"/>
    <s v="HUAMALIES"/>
    <s v="MONZON"/>
    <n v="0"/>
    <x v="7"/>
    <n v="0"/>
    <x v="1"/>
    <s v="SEGUNDA"/>
    <x v="0"/>
    <x v="0"/>
    <n v="2750.5929999999998"/>
    <n v="2.7505929999999998"/>
    <m/>
    <n v="0.35000000000000003"/>
    <n v="0.35000000000000003"/>
    <n v="7.6479999999999997"/>
    <n v="0"/>
    <n v="50"/>
    <s v="BASE DE DATOS"/>
    <m/>
  </r>
  <r>
    <s v="20"/>
    <x v="0"/>
    <s v="GENAND"/>
    <s v="0362012"/>
    <s v="0362012"/>
    <x v="4"/>
    <s v="G-2"/>
    <s v="S"/>
    <n v="4.2"/>
    <n v="4.2"/>
    <n v="496.85599999999999"/>
    <n v="2235.5189999999998"/>
    <n v="2732.375"/>
    <n v="4"/>
    <n v="720"/>
    <n v="0"/>
    <m/>
    <m/>
    <x v="0"/>
    <s v="GENAND0362012G-2HI"/>
    <s v="Generación Andina S.A.C."/>
    <x v="67"/>
    <x v="67"/>
    <s v="C.H. EL CARMEN"/>
    <x v="255"/>
    <x v="4"/>
    <x v="4"/>
    <x v="38"/>
    <x v="1"/>
    <s v="Instalado"/>
    <s v="Operativo"/>
    <s v="Generadora"/>
    <x v="0"/>
    <x v="1"/>
    <x v="1"/>
    <x v="0"/>
    <s v="Privado"/>
    <s v="HUANUCO"/>
    <s v="HUANUCO"/>
    <s v="HUAMALIES"/>
    <s v="MONZON"/>
    <n v="0"/>
    <x v="7"/>
    <n v="0"/>
    <x v="1"/>
    <s v="SEGUNDA"/>
    <x v="0"/>
    <x v="0"/>
    <n v="2732.375"/>
    <n v="2.7323750000000002"/>
    <m/>
    <n v="0.35000000000000003"/>
    <n v="0.35000000000000003"/>
    <n v="7.6479999999999997"/>
    <n v="0"/>
    <n v="50"/>
    <s v="BASE DE DATOS"/>
    <m/>
  </r>
  <r>
    <s v="20"/>
    <x v="1"/>
    <s v="GENAND"/>
    <s v="18303112"/>
    <s v="18303112"/>
    <x v="4"/>
    <s v="G-1"/>
    <s v="S"/>
    <n v="9.5"/>
    <n v="9.5"/>
    <n v="795.50199999999995"/>
    <n v="3587.6260000000002"/>
    <n v="4383.1279999999997"/>
    <n v="13.7"/>
    <n v="604.08000000000004"/>
    <n v="2"/>
    <m/>
    <m/>
    <x v="0"/>
    <s v="GENAND18303112G-1HI"/>
    <s v="Generación Andina S.A.C."/>
    <x v="67"/>
    <x v="67"/>
    <s v="C.H. 8 DE AGOSTO"/>
    <x v="254"/>
    <x v="4"/>
    <x v="4"/>
    <x v="37"/>
    <x v="1"/>
    <s v="Instalado"/>
    <s v="Operativo"/>
    <s v="Generadora"/>
    <x v="0"/>
    <x v="1"/>
    <x v="1"/>
    <x v="0"/>
    <s v="Privado"/>
    <s v="HUANUCO"/>
    <s v="HUANUCO"/>
    <s v="HUAMALIES"/>
    <s v="MONZON"/>
    <n v="0"/>
    <x v="7"/>
    <n v="0"/>
    <x v="1"/>
    <s v="SEGUNDA"/>
    <x v="0"/>
    <x v="0"/>
    <n v="4383.1279999999997"/>
    <n v="4.3831280000000001"/>
    <m/>
    <n v="0.79166666666666663"/>
    <n v="0.79166666666666663"/>
    <n v="7.6479999999999997"/>
    <n v="9.0949470177292824E-13"/>
    <n v="50"/>
    <s v="BASE DE DATOS"/>
    <m/>
  </r>
  <r>
    <s v="20"/>
    <x v="1"/>
    <s v="GENAND"/>
    <s v="18303112"/>
    <s v="18303112"/>
    <x v="4"/>
    <s v="G-2"/>
    <s v="S"/>
    <n v="9.5"/>
    <n v="9.5"/>
    <n v="738.74099999999999"/>
    <n v="3633.3679999999999"/>
    <n v="4372.1090000000004"/>
    <n v="13"/>
    <n v="604.08000000000004"/>
    <n v="2"/>
    <m/>
    <m/>
    <x v="0"/>
    <s v="GENAND18303112G-2HI"/>
    <s v="Generación Andina S.A.C."/>
    <x v="67"/>
    <x v="67"/>
    <s v="C.H. 8 DE AGOSTO"/>
    <x v="254"/>
    <x v="4"/>
    <x v="4"/>
    <x v="38"/>
    <x v="1"/>
    <s v="Instalado"/>
    <s v="Operativo"/>
    <s v="Generadora"/>
    <x v="0"/>
    <x v="1"/>
    <x v="1"/>
    <x v="0"/>
    <s v="Privado"/>
    <s v="HUANUCO"/>
    <s v="HUANUCO"/>
    <s v="HUAMALIES"/>
    <s v="MONZON"/>
    <n v="0"/>
    <x v="7"/>
    <n v="0"/>
    <x v="1"/>
    <s v="SEGUNDA"/>
    <x v="0"/>
    <x v="0"/>
    <n v="4372.1090000000004"/>
    <n v="4.372109"/>
    <m/>
    <n v="0.79166666666666663"/>
    <n v="0.79166666666666663"/>
    <n v="7.6479999999999997"/>
    <n v="0"/>
    <n v="50"/>
    <s v="BASE DE DATOS"/>
    <m/>
  </r>
  <r>
    <s v="20"/>
    <x v="1"/>
    <s v="GENAND"/>
    <s v="0362012"/>
    <s v="0362012"/>
    <x v="4"/>
    <s v="G-1"/>
    <s v="S"/>
    <n v="4.2"/>
    <n v="4.2"/>
    <n v="277.55799999999999"/>
    <n v="1335.7650000000001"/>
    <n v="1613.3230000000001"/>
    <n v="116.7"/>
    <n v="545.07000000000005"/>
    <n v="21"/>
    <m/>
    <m/>
    <x v="0"/>
    <s v="GENAND0362012G-1HI"/>
    <s v="Generación Andina S.A.C."/>
    <x v="67"/>
    <x v="67"/>
    <s v="C.H. EL CARMEN"/>
    <x v="255"/>
    <x v="4"/>
    <x v="4"/>
    <x v="37"/>
    <x v="1"/>
    <s v="Instalado"/>
    <s v="Operativo"/>
    <s v="Generadora"/>
    <x v="0"/>
    <x v="1"/>
    <x v="1"/>
    <x v="0"/>
    <s v="Privado"/>
    <s v="HUANUCO"/>
    <s v="HUANUCO"/>
    <s v="HUAMALIES"/>
    <s v="MONZON"/>
    <n v="0"/>
    <x v="7"/>
    <n v="0"/>
    <x v="1"/>
    <s v="SEGUNDA"/>
    <x v="0"/>
    <x v="0"/>
    <n v="1613.3230000000001"/>
    <n v="1.6133230000000001"/>
    <m/>
    <n v="0.35000000000000003"/>
    <n v="0.35000000000000003"/>
    <n v="7.6479999999999997"/>
    <n v="0"/>
    <n v="50"/>
    <s v="BASE DE DATOS"/>
    <m/>
  </r>
  <r>
    <s v="20"/>
    <x v="1"/>
    <s v="GENAND"/>
    <s v="0362012"/>
    <s v="0362012"/>
    <x v="4"/>
    <s v="G-2"/>
    <s v="S"/>
    <n v="4.2"/>
    <n v="4.2"/>
    <n v="373.59800000000001"/>
    <n v="1854.1859999999999"/>
    <n v="2227.7840000000001"/>
    <n v="116"/>
    <n v="545.07000000000005"/>
    <n v="21.07"/>
    <m/>
    <m/>
    <x v="0"/>
    <s v="GENAND0362012G-2HI"/>
    <s v="Generación Andina S.A.C."/>
    <x v="67"/>
    <x v="67"/>
    <s v="C.H. EL CARMEN"/>
    <x v="255"/>
    <x v="4"/>
    <x v="4"/>
    <x v="38"/>
    <x v="1"/>
    <s v="Instalado"/>
    <s v="Operativo"/>
    <s v="Generadora"/>
    <x v="0"/>
    <x v="1"/>
    <x v="1"/>
    <x v="0"/>
    <s v="Privado"/>
    <s v="HUANUCO"/>
    <s v="HUANUCO"/>
    <s v="HUAMALIES"/>
    <s v="MONZON"/>
    <n v="0"/>
    <x v="7"/>
    <n v="0"/>
    <x v="1"/>
    <s v="SEGUNDA"/>
    <x v="0"/>
    <x v="0"/>
    <n v="2227.7840000000001"/>
    <n v="2.2277840000000002"/>
    <m/>
    <n v="0.35000000000000003"/>
    <n v="0.35000000000000003"/>
    <n v="7.6479999999999997"/>
    <n v="0"/>
    <n v="50"/>
    <s v="BASE DE DATOS"/>
    <m/>
  </r>
  <r>
    <s v="20"/>
    <x v="2"/>
    <s v="GENAND"/>
    <s v="18303112"/>
    <s v="18303112"/>
    <x v="4"/>
    <s v="G-1"/>
    <s v="S"/>
    <n v="9.5"/>
    <n v="9.5"/>
    <n v="1041.9110000000001"/>
    <n v="4646.3469999999998"/>
    <n v="5688.2579999999998"/>
    <n v="49.9"/>
    <n v="609.4"/>
    <n v="10"/>
    <m/>
    <m/>
    <x v="0"/>
    <s v="GENAND18303112G-1HI"/>
    <s v="Generación Andina S.A.C."/>
    <x v="67"/>
    <x v="67"/>
    <s v="C.H. 8 DE AGOSTO"/>
    <x v="254"/>
    <x v="4"/>
    <x v="4"/>
    <x v="37"/>
    <x v="1"/>
    <s v="Instalado"/>
    <s v="Operativo"/>
    <s v="Generadora"/>
    <x v="0"/>
    <x v="1"/>
    <x v="1"/>
    <x v="0"/>
    <s v="Privado"/>
    <s v="HUANUCO"/>
    <s v="HUANUCO"/>
    <s v="HUAMALIES"/>
    <s v="MONZON"/>
    <n v="0"/>
    <x v="7"/>
    <n v="0"/>
    <x v="1"/>
    <s v="SEGUNDA"/>
    <x v="0"/>
    <x v="0"/>
    <n v="5688.2579999999998"/>
    <n v="5.6882579999999994"/>
    <m/>
    <n v="0.79166666666666663"/>
    <n v="0.79166666666666663"/>
    <n v="7.6479999999999997"/>
    <n v="0"/>
    <n v="50"/>
    <s v="BASE DE DATOS"/>
    <m/>
  </r>
  <r>
    <s v="20"/>
    <x v="2"/>
    <s v="GENAND"/>
    <s v="18303112"/>
    <s v="18303112"/>
    <x v="4"/>
    <s v="G-2"/>
    <s v="S"/>
    <n v="9.5"/>
    <n v="9.5"/>
    <n v="1041.9110000000001"/>
    <n v="4646.3469999999998"/>
    <n v="5688.2579999999998"/>
    <n v="49"/>
    <n v="609.44000000000005"/>
    <n v="10"/>
    <m/>
    <m/>
    <x v="0"/>
    <s v="GENAND18303112G-2HI"/>
    <s v="Generación Andina S.A.C."/>
    <x v="67"/>
    <x v="67"/>
    <s v="C.H. 8 DE AGOSTO"/>
    <x v="254"/>
    <x v="4"/>
    <x v="4"/>
    <x v="38"/>
    <x v="1"/>
    <s v="Instalado"/>
    <s v="Operativo"/>
    <s v="Generadora"/>
    <x v="0"/>
    <x v="1"/>
    <x v="1"/>
    <x v="0"/>
    <s v="Privado"/>
    <s v="HUANUCO"/>
    <s v="HUANUCO"/>
    <s v="HUAMALIES"/>
    <s v="MONZON"/>
    <n v="0"/>
    <x v="7"/>
    <n v="0"/>
    <x v="1"/>
    <s v="SEGUNDA"/>
    <x v="0"/>
    <x v="0"/>
    <n v="5688.2579999999998"/>
    <n v="5.6882579999999994"/>
    <m/>
    <n v="0.79166666666666663"/>
    <n v="0.79166666666666663"/>
    <n v="7.6479999999999997"/>
    <n v="0"/>
    <n v="50"/>
    <s v="BASE DE DATOS"/>
    <m/>
  </r>
  <r>
    <s v="20"/>
    <x v="2"/>
    <s v="GENAND"/>
    <s v="0362012"/>
    <s v="0362012"/>
    <x v="4"/>
    <s v="G-1"/>
    <s v="N"/>
    <n v="4.2"/>
    <n v="0"/>
    <n v="0"/>
    <n v="0"/>
    <n v="0"/>
    <n v="0"/>
    <n v="0"/>
    <n v="0"/>
    <m/>
    <m/>
    <x v="0"/>
    <s v="GENAND0362012G-1HI"/>
    <s v="Generación Andina S.A.C."/>
    <x v="67"/>
    <x v="67"/>
    <s v="C.H. EL CARMEN"/>
    <x v="255"/>
    <x v="4"/>
    <x v="4"/>
    <x v="37"/>
    <x v="1"/>
    <s v="Instalado"/>
    <s v="Operativo"/>
    <s v="Generadora"/>
    <x v="0"/>
    <x v="1"/>
    <x v="1"/>
    <x v="0"/>
    <s v="Privado"/>
    <s v="HUANUCO"/>
    <s v="HUANUCO"/>
    <s v="HUAMALIES"/>
    <s v="MONZON"/>
    <n v="0"/>
    <x v="7"/>
    <n v="0"/>
    <x v="1"/>
    <s v="SEGUNDA"/>
    <x v="0"/>
    <x v="0"/>
    <n v="0"/>
    <n v="0"/>
    <m/>
    <n v="0.35000000000000003"/>
    <n v="0.35000000000000003"/>
    <n v="7.6479999999999997"/>
    <n v="0"/>
    <n v="50"/>
    <s v="BASE DE DATOS"/>
    <m/>
  </r>
  <r>
    <s v="20"/>
    <x v="2"/>
    <s v="GENAND"/>
    <s v="0362012"/>
    <s v="0362012"/>
    <x v="4"/>
    <s v="G-2"/>
    <s v="N"/>
    <n v="4.2"/>
    <n v="0"/>
    <n v="0"/>
    <n v="0"/>
    <n v="0"/>
    <n v="0"/>
    <n v="0"/>
    <n v="0"/>
    <m/>
    <m/>
    <x v="0"/>
    <s v="GENAND0362012G-2HI"/>
    <s v="Generación Andina S.A.C."/>
    <x v="67"/>
    <x v="67"/>
    <s v="C.H. EL CARMEN"/>
    <x v="255"/>
    <x v="4"/>
    <x v="4"/>
    <x v="38"/>
    <x v="1"/>
    <s v="Instalado"/>
    <s v="Operativo"/>
    <s v="Generadora"/>
    <x v="0"/>
    <x v="1"/>
    <x v="1"/>
    <x v="0"/>
    <s v="Privado"/>
    <s v="HUANUCO"/>
    <s v="HUANUCO"/>
    <s v="HUAMALIES"/>
    <s v="MONZON"/>
    <n v="0"/>
    <x v="7"/>
    <n v="0"/>
    <x v="1"/>
    <s v="SEGUNDA"/>
    <x v="0"/>
    <x v="0"/>
    <n v="0"/>
    <n v="0"/>
    <m/>
    <n v="0.35000000000000003"/>
    <n v="0.35000000000000003"/>
    <n v="7.6479999999999997"/>
    <n v="0"/>
    <n v="50"/>
    <s v="BASE DE DATOS"/>
    <m/>
  </r>
  <r>
    <s v="20"/>
    <x v="3"/>
    <s v="GENAND"/>
    <s v="18303112"/>
    <s v="18303112"/>
    <x v="4"/>
    <s v="G-1"/>
    <s v="S"/>
    <n v="9.5"/>
    <n v="9.5"/>
    <n v="974.01"/>
    <n v="4729.3869999999997"/>
    <n v="5703.3969999999999"/>
    <n v="0"/>
    <n v="695.36"/>
    <n v="0.5"/>
    <m/>
    <m/>
    <x v="0"/>
    <s v="GENAND18303112G-1HI"/>
    <s v="Generación Andina S.A.C."/>
    <x v="67"/>
    <x v="67"/>
    <s v="C.H. 8 DE AGOSTO"/>
    <x v="254"/>
    <x v="4"/>
    <x v="4"/>
    <x v="37"/>
    <x v="1"/>
    <s v="Instalado"/>
    <s v="Operativo"/>
    <s v="Generadora"/>
    <x v="0"/>
    <x v="1"/>
    <x v="1"/>
    <x v="0"/>
    <s v="Privado"/>
    <s v="HUANUCO"/>
    <s v="HUANUCO"/>
    <s v="HUAMALIES"/>
    <s v="MONZON"/>
    <n v="0"/>
    <x v="7"/>
    <n v="0"/>
    <x v="1"/>
    <s v="SEGUNDA"/>
    <x v="0"/>
    <x v="0"/>
    <n v="5703.3969999999999"/>
    <n v="5.7033969999999998"/>
    <m/>
    <n v="0.79166666666666663"/>
    <n v="0.79166666666666663"/>
    <n v="7.6479999999999997"/>
    <n v="0"/>
    <n v="50"/>
    <s v="BASE DE DATOS"/>
    <m/>
  </r>
  <r>
    <s v="20"/>
    <x v="3"/>
    <s v="GENAND"/>
    <s v="18303112"/>
    <s v="18303112"/>
    <x v="4"/>
    <s v="G-2"/>
    <s v="S"/>
    <n v="9.5"/>
    <n v="9.5"/>
    <n v="976.42200000000003"/>
    <n v="4712.01"/>
    <n v="5688.4319999999998"/>
    <n v="0"/>
    <n v="695.36"/>
    <n v="0"/>
    <m/>
    <m/>
    <x v="0"/>
    <s v="GENAND18303112G-2HI"/>
    <s v="Generación Andina S.A.C."/>
    <x v="67"/>
    <x v="67"/>
    <s v="C.H. 8 DE AGOSTO"/>
    <x v="254"/>
    <x v="4"/>
    <x v="4"/>
    <x v="38"/>
    <x v="1"/>
    <s v="Instalado"/>
    <s v="Operativo"/>
    <s v="Generadora"/>
    <x v="0"/>
    <x v="1"/>
    <x v="1"/>
    <x v="0"/>
    <s v="Privado"/>
    <s v="HUANUCO"/>
    <s v="HUANUCO"/>
    <s v="HUAMALIES"/>
    <s v="MONZON"/>
    <n v="0"/>
    <x v="7"/>
    <n v="0"/>
    <x v="1"/>
    <s v="SEGUNDA"/>
    <x v="0"/>
    <x v="0"/>
    <n v="5688.4319999999998"/>
    <n v="5.6884319999999997"/>
    <m/>
    <n v="0.79166666666666663"/>
    <n v="0.79166666666666663"/>
    <n v="7.6479999999999997"/>
    <n v="9.0949470177292824E-13"/>
    <n v="50"/>
    <s v="BASE DE DATOS"/>
    <m/>
  </r>
  <r>
    <s v="20"/>
    <x v="3"/>
    <s v="GENAND"/>
    <s v="0362012"/>
    <s v="0362012"/>
    <x v="4"/>
    <s v="G-1"/>
    <s v="N"/>
    <n v="4.2"/>
    <n v="0"/>
    <n v="0"/>
    <n v="0"/>
    <n v="0"/>
    <n v="0"/>
    <n v="0"/>
    <n v="0"/>
    <m/>
    <m/>
    <x v="0"/>
    <s v="GENAND0362012G-1HI"/>
    <s v="Generación Andina S.A.C."/>
    <x v="67"/>
    <x v="67"/>
    <s v="C.H. EL CARMEN"/>
    <x v="255"/>
    <x v="4"/>
    <x v="4"/>
    <x v="37"/>
    <x v="1"/>
    <s v="Instalado"/>
    <s v="Operativo"/>
    <s v="Generadora"/>
    <x v="0"/>
    <x v="1"/>
    <x v="1"/>
    <x v="0"/>
    <s v="Privado"/>
    <s v="HUANUCO"/>
    <s v="HUANUCO"/>
    <s v="HUAMALIES"/>
    <s v="MONZON"/>
    <n v="0"/>
    <x v="7"/>
    <n v="0"/>
    <x v="1"/>
    <s v="SEGUNDA"/>
    <x v="0"/>
    <x v="0"/>
    <n v="0"/>
    <n v="0"/>
    <m/>
    <n v="0.35000000000000003"/>
    <n v="0.35000000000000003"/>
    <n v="7.6479999999999997"/>
    <n v="0"/>
    <n v="50"/>
    <s v="BASE DE DATOS"/>
    <m/>
  </r>
  <r>
    <s v="20"/>
    <x v="3"/>
    <s v="GENAND"/>
    <s v="0362012"/>
    <s v="0362012"/>
    <x v="4"/>
    <s v="G-2"/>
    <s v="N"/>
    <n v="4.2"/>
    <n v="0"/>
    <n v="0"/>
    <n v="0"/>
    <n v="0"/>
    <n v="0"/>
    <n v="0"/>
    <n v="0"/>
    <m/>
    <m/>
    <x v="0"/>
    <s v="GENAND0362012G-2HI"/>
    <s v="Generación Andina S.A.C."/>
    <x v="67"/>
    <x v="67"/>
    <s v="C.H. EL CARMEN"/>
    <x v="255"/>
    <x v="4"/>
    <x v="4"/>
    <x v="38"/>
    <x v="1"/>
    <s v="Instalado"/>
    <s v="Operativo"/>
    <s v="Generadora"/>
    <x v="0"/>
    <x v="1"/>
    <x v="1"/>
    <x v="0"/>
    <s v="Privado"/>
    <s v="HUANUCO"/>
    <s v="HUANUCO"/>
    <s v="HUAMALIES"/>
    <s v="MONZON"/>
    <n v="0"/>
    <x v="7"/>
    <n v="0"/>
    <x v="1"/>
    <s v="SEGUNDA"/>
    <x v="0"/>
    <x v="0"/>
    <n v="0"/>
    <n v="0"/>
    <m/>
    <n v="0.35000000000000003"/>
    <n v="0.35000000000000003"/>
    <n v="7.6479999999999997"/>
    <n v="0"/>
    <n v="50"/>
    <s v="BASE DE DATOS"/>
    <m/>
  </r>
  <r>
    <s v="20"/>
    <x v="4"/>
    <s v="GENAND"/>
    <s v="18303112"/>
    <s v="18303112"/>
    <x v="4"/>
    <s v="G-1"/>
    <s v="S"/>
    <n v="9.5"/>
    <n v="9.5"/>
    <n v="970.47500000000002"/>
    <n v="4679.1279999999997"/>
    <n v="5649.6030000000001"/>
    <n v="0"/>
    <n v="690.3"/>
    <n v="0"/>
    <m/>
    <m/>
    <x v="0"/>
    <s v="GENAND18303112G-1HI"/>
    <s v="Generación Andina S.A.C."/>
    <x v="67"/>
    <x v="67"/>
    <s v="C.H. 8 DE AGOSTO"/>
    <x v="254"/>
    <x v="4"/>
    <x v="4"/>
    <x v="37"/>
    <x v="1"/>
    <s v="Instalado"/>
    <s v="Operativo"/>
    <s v="Generadora"/>
    <x v="0"/>
    <x v="1"/>
    <x v="1"/>
    <x v="0"/>
    <s v="Privado"/>
    <s v="HUANUCO"/>
    <s v="HUANUCO"/>
    <s v="HUAMALIES"/>
    <s v="MONZON"/>
    <n v="0"/>
    <x v="7"/>
    <n v="0"/>
    <x v="1"/>
    <s v="SEGUNDA"/>
    <x v="0"/>
    <x v="0"/>
    <n v="5649.6030000000001"/>
    <n v="5.6496029999999999"/>
    <m/>
    <n v="0.79166666666666663"/>
    <n v="0.79166666666666663"/>
    <n v="7.6479999999999997"/>
    <n v="0"/>
    <n v="50"/>
    <s v="BASE DE DATOS"/>
    <m/>
  </r>
  <r>
    <s v="20"/>
    <x v="4"/>
    <s v="GENAND"/>
    <s v="18303112"/>
    <s v="18303112"/>
    <x v="4"/>
    <s v="G-2"/>
    <s v="S"/>
    <n v="9.5"/>
    <n v="9.5"/>
    <n v="798.02700000000004"/>
    <n v="3964.0680000000002"/>
    <n v="4762.0950000000003"/>
    <n v="0"/>
    <n v="690"/>
    <n v="2.6"/>
    <m/>
    <m/>
    <x v="0"/>
    <s v="GENAND18303112G-2HI"/>
    <s v="Generación Andina S.A.C."/>
    <x v="67"/>
    <x v="67"/>
    <s v="C.H. 8 DE AGOSTO"/>
    <x v="254"/>
    <x v="4"/>
    <x v="4"/>
    <x v="38"/>
    <x v="1"/>
    <s v="Instalado"/>
    <s v="Operativo"/>
    <s v="Generadora"/>
    <x v="0"/>
    <x v="1"/>
    <x v="1"/>
    <x v="0"/>
    <s v="Privado"/>
    <s v="HUANUCO"/>
    <s v="HUANUCO"/>
    <s v="HUAMALIES"/>
    <s v="MONZON"/>
    <n v="0"/>
    <x v="7"/>
    <n v="0"/>
    <x v="1"/>
    <s v="SEGUNDA"/>
    <x v="0"/>
    <x v="0"/>
    <n v="4762.0950000000003"/>
    <n v="4.7620950000000004"/>
    <m/>
    <n v="0.79166666666666663"/>
    <n v="0.79166666666666663"/>
    <n v="7.6479999999999997"/>
    <n v="0"/>
    <n v="50"/>
    <s v="BASE DE DATOS"/>
    <m/>
  </r>
  <r>
    <s v="20"/>
    <x v="4"/>
    <s v="GENAND"/>
    <s v="0362012"/>
    <s v="0362012"/>
    <x v="4"/>
    <s v="G-1"/>
    <s v="N"/>
    <n v="4.2"/>
    <n v="0"/>
    <n v="0"/>
    <n v="0"/>
    <n v="0"/>
    <n v="0"/>
    <n v="0"/>
    <n v="0"/>
    <m/>
    <m/>
    <x v="0"/>
    <s v="GENAND0362012G-1HI"/>
    <s v="Generación Andina S.A.C."/>
    <x v="67"/>
    <x v="67"/>
    <s v="C.H. EL CARMEN"/>
    <x v="255"/>
    <x v="4"/>
    <x v="4"/>
    <x v="37"/>
    <x v="1"/>
    <s v="Instalado"/>
    <s v="Operativo"/>
    <s v="Generadora"/>
    <x v="0"/>
    <x v="1"/>
    <x v="1"/>
    <x v="0"/>
    <s v="Privado"/>
    <s v="HUANUCO"/>
    <s v="HUANUCO"/>
    <s v="HUAMALIES"/>
    <s v="MONZON"/>
    <n v="0"/>
    <x v="7"/>
    <n v="0"/>
    <x v="1"/>
    <s v="SEGUNDA"/>
    <x v="0"/>
    <x v="0"/>
    <n v="0"/>
    <n v="0"/>
    <m/>
    <n v="0.35000000000000003"/>
    <n v="0.35000000000000003"/>
    <n v="7.6479999999999997"/>
    <n v="0"/>
    <n v="50"/>
    <s v="BASE DE DATOS"/>
    <m/>
  </r>
  <r>
    <s v="20"/>
    <x v="4"/>
    <s v="GENAND"/>
    <s v="0362012"/>
    <s v="0362012"/>
    <x v="4"/>
    <s v="G-2"/>
    <s v="N"/>
    <n v="4.2"/>
    <n v="0"/>
    <n v="0"/>
    <n v="0"/>
    <n v="0"/>
    <n v="0"/>
    <n v="0"/>
    <n v="0"/>
    <m/>
    <m/>
    <x v="0"/>
    <s v="GENAND0362012G-2HI"/>
    <s v="Generación Andina S.A.C."/>
    <x v="67"/>
    <x v="67"/>
    <s v="C.H. EL CARMEN"/>
    <x v="255"/>
    <x v="4"/>
    <x v="4"/>
    <x v="38"/>
    <x v="1"/>
    <s v="Instalado"/>
    <s v="Operativo"/>
    <s v="Generadora"/>
    <x v="0"/>
    <x v="1"/>
    <x v="1"/>
    <x v="0"/>
    <s v="Privado"/>
    <s v="HUANUCO"/>
    <s v="HUANUCO"/>
    <s v="HUAMALIES"/>
    <s v="MONZON"/>
    <n v="0"/>
    <x v="7"/>
    <n v="0"/>
    <x v="1"/>
    <s v="SEGUNDA"/>
    <x v="0"/>
    <x v="0"/>
    <n v="0"/>
    <n v="0"/>
    <m/>
    <n v="0.35000000000000003"/>
    <n v="0.35000000000000003"/>
    <n v="7.6479999999999997"/>
    <n v="0"/>
    <n v="50"/>
    <s v="BASE DE DATOS"/>
    <m/>
  </r>
  <r>
    <s v="20"/>
    <x v="5"/>
    <s v="GENAND"/>
    <s v="18303112"/>
    <s v="18303112"/>
    <x v="4"/>
    <s v="G-1"/>
    <s v="S"/>
    <n v="9.5"/>
    <n v="9.5"/>
    <n v="469.83"/>
    <n v="2324.9059999999999"/>
    <n v="2794.7359999999999"/>
    <n v="9"/>
    <n v="445.1"/>
    <n v="0"/>
    <m/>
    <m/>
    <x v="0"/>
    <s v="GENAND18303112G-1HI"/>
    <s v="Generación Andina S.A.C."/>
    <x v="67"/>
    <x v="67"/>
    <s v="C.H. 8 DE AGOSTO"/>
    <x v="254"/>
    <x v="4"/>
    <x v="4"/>
    <x v="37"/>
    <x v="1"/>
    <s v="Instalado"/>
    <s v="Operativo"/>
    <s v="Generadora"/>
    <x v="0"/>
    <x v="1"/>
    <x v="1"/>
    <x v="0"/>
    <s v="Privado"/>
    <s v="HUANUCO"/>
    <s v="HUANUCO"/>
    <s v="HUAMALIES"/>
    <s v="MONZON"/>
    <n v="0"/>
    <x v="7"/>
    <n v="0"/>
    <x v="1"/>
    <s v="SEGUNDA"/>
    <x v="0"/>
    <x v="0"/>
    <n v="2794.7359999999999"/>
    <n v="2.7947359999999999"/>
    <m/>
    <n v="0.79166666666666663"/>
    <n v="0.79166666666666663"/>
    <n v="7.6479999999999997"/>
    <n v="0"/>
    <n v="50"/>
    <s v="BASE DE DATOS"/>
    <m/>
  </r>
  <r>
    <s v="20"/>
    <x v="5"/>
    <s v="GENAND"/>
    <s v="18303112"/>
    <s v="18303112"/>
    <x v="4"/>
    <s v="G-2"/>
    <s v="S"/>
    <n v="9.5"/>
    <n v="9.5"/>
    <n v="610.58199999999999"/>
    <n v="2635.7089999999998"/>
    <n v="3246.2910000000002"/>
    <n v="9"/>
    <n v="446"/>
    <n v="0"/>
    <m/>
    <m/>
    <x v="0"/>
    <s v="GENAND18303112G-2HI"/>
    <s v="Generación Andina S.A.C."/>
    <x v="67"/>
    <x v="67"/>
    <s v="C.H. 8 DE AGOSTO"/>
    <x v="254"/>
    <x v="4"/>
    <x v="4"/>
    <x v="38"/>
    <x v="1"/>
    <s v="Instalado"/>
    <s v="Operativo"/>
    <s v="Generadora"/>
    <x v="0"/>
    <x v="1"/>
    <x v="1"/>
    <x v="0"/>
    <s v="Privado"/>
    <s v="HUANUCO"/>
    <s v="HUANUCO"/>
    <s v="HUAMALIES"/>
    <s v="MONZON"/>
    <n v="0"/>
    <x v="7"/>
    <n v="0"/>
    <x v="1"/>
    <s v="SEGUNDA"/>
    <x v="0"/>
    <x v="0"/>
    <n v="3246.2910000000002"/>
    <n v="3.2462910000000003"/>
    <m/>
    <n v="0.79166666666666663"/>
    <n v="0.79166666666666663"/>
    <n v="7.6479999999999997"/>
    <n v="-4.5474735088646412E-13"/>
    <n v="50"/>
    <s v="BASE DE DATOS"/>
    <m/>
  </r>
  <r>
    <s v="20"/>
    <x v="5"/>
    <s v="GENAND"/>
    <s v="0362012"/>
    <s v="0362012"/>
    <x v="4"/>
    <s v="G-1"/>
    <s v="N"/>
    <n v="4.2"/>
    <n v="0"/>
    <n v="0"/>
    <n v="0"/>
    <n v="0"/>
    <n v="0"/>
    <n v="0"/>
    <n v="0"/>
    <m/>
    <m/>
    <x v="0"/>
    <s v="GENAND0362012G-1HI"/>
    <s v="Generación Andina S.A.C."/>
    <x v="67"/>
    <x v="67"/>
    <s v="C.H. EL CARMEN"/>
    <x v="255"/>
    <x v="4"/>
    <x v="4"/>
    <x v="37"/>
    <x v="1"/>
    <s v="Instalado"/>
    <s v="Operativo"/>
    <s v="Generadora"/>
    <x v="0"/>
    <x v="1"/>
    <x v="1"/>
    <x v="0"/>
    <s v="Privado"/>
    <s v="HUANUCO"/>
    <s v="HUANUCO"/>
    <s v="HUAMALIES"/>
    <s v="MONZON"/>
    <n v="0"/>
    <x v="7"/>
    <n v="0"/>
    <x v="1"/>
    <s v="SEGUNDA"/>
    <x v="0"/>
    <x v="0"/>
    <n v="0"/>
    <n v="0"/>
    <m/>
    <n v="0.35000000000000003"/>
    <n v="0.35000000000000003"/>
    <n v="7.6479999999999997"/>
    <n v="0"/>
    <n v="50"/>
    <s v="BASE DE DATOS"/>
    <m/>
  </r>
  <r>
    <s v="20"/>
    <x v="5"/>
    <s v="GENAND"/>
    <s v="0362012"/>
    <s v="0362012"/>
    <x v="4"/>
    <s v="G-2"/>
    <s v="N"/>
    <n v="4.2"/>
    <n v="0"/>
    <n v="0"/>
    <n v="0"/>
    <n v="0"/>
    <n v="0"/>
    <n v="0"/>
    <n v="0"/>
    <m/>
    <m/>
    <x v="0"/>
    <s v="GENAND0362012G-2HI"/>
    <s v="Generación Andina S.A.C."/>
    <x v="67"/>
    <x v="67"/>
    <s v="C.H. EL CARMEN"/>
    <x v="255"/>
    <x v="4"/>
    <x v="4"/>
    <x v="38"/>
    <x v="1"/>
    <s v="Instalado"/>
    <s v="Operativo"/>
    <s v="Generadora"/>
    <x v="0"/>
    <x v="1"/>
    <x v="1"/>
    <x v="0"/>
    <s v="Privado"/>
    <s v="HUANUCO"/>
    <s v="HUANUCO"/>
    <s v="HUAMALIES"/>
    <s v="MONZON"/>
    <n v="0"/>
    <x v="7"/>
    <n v="0"/>
    <x v="1"/>
    <s v="SEGUNDA"/>
    <x v="0"/>
    <x v="0"/>
    <n v="0"/>
    <n v="0"/>
    <m/>
    <n v="0.35000000000000003"/>
    <n v="0.35000000000000003"/>
    <n v="7.6479999999999997"/>
    <n v="0"/>
    <n v="50"/>
    <s v="BASE DE DATOS"/>
    <m/>
  </r>
  <r>
    <s v="20"/>
    <x v="6"/>
    <s v="GENAND"/>
    <s v="18303112"/>
    <s v="18303112"/>
    <x v="4"/>
    <s v="G-1"/>
    <s v="S"/>
    <n v="9.5"/>
    <n v="9.5"/>
    <n v="270.36"/>
    <n v="1243.933"/>
    <n v="1514.2929999999999"/>
    <n v="0"/>
    <n v="374"/>
    <n v="0"/>
    <m/>
    <m/>
    <x v="0"/>
    <s v="GENAND18303112G-1HI"/>
    <s v="Generación Andina S.A.C."/>
    <x v="67"/>
    <x v="67"/>
    <s v="C.H. 8 DE AGOSTO"/>
    <x v="254"/>
    <x v="4"/>
    <x v="4"/>
    <x v="37"/>
    <x v="1"/>
    <s v="Instalado"/>
    <s v="Operativo"/>
    <s v="Generadora"/>
    <x v="0"/>
    <x v="1"/>
    <x v="1"/>
    <x v="0"/>
    <s v="Privado"/>
    <s v="HUANUCO"/>
    <s v="HUANUCO"/>
    <s v="HUAMALIES"/>
    <s v="MONZON"/>
    <n v="0"/>
    <x v="7"/>
    <n v="0"/>
    <x v="1"/>
    <s v="SEGUNDA"/>
    <x v="0"/>
    <x v="0"/>
    <n v="1514.2929999999999"/>
    <n v="1.5142929999999999"/>
    <m/>
    <n v="0.79166666666666663"/>
    <n v="0.79166666666666663"/>
    <n v="7.6479999999999997"/>
    <n v="2.2737367544323206E-13"/>
    <n v="50"/>
    <s v="BASE DE DATOS"/>
    <m/>
  </r>
  <r>
    <s v="20"/>
    <x v="6"/>
    <s v="GENAND"/>
    <s v="18303112"/>
    <s v="18303112"/>
    <x v="4"/>
    <s v="G-2"/>
    <s v="S"/>
    <n v="9.5"/>
    <n v="9.5"/>
    <n v="491.83199999999999"/>
    <n v="2446.7660000000001"/>
    <n v="2938.598"/>
    <n v="0"/>
    <n v="374"/>
    <n v="0"/>
    <m/>
    <m/>
    <x v="0"/>
    <s v="GENAND18303112G-2HI"/>
    <s v="Generación Andina S.A.C."/>
    <x v="67"/>
    <x v="67"/>
    <s v="C.H. 8 DE AGOSTO"/>
    <x v="254"/>
    <x v="4"/>
    <x v="4"/>
    <x v="38"/>
    <x v="1"/>
    <s v="Instalado"/>
    <s v="Operativo"/>
    <s v="Generadora"/>
    <x v="0"/>
    <x v="1"/>
    <x v="1"/>
    <x v="0"/>
    <s v="Privado"/>
    <s v="HUANUCO"/>
    <s v="HUANUCO"/>
    <s v="HUAMALIES"/>
    <s v="MONZON"/>
    <n v="0"/>
    <x v="7"/>
    <n v="0"/>
    <x v="1"/>
    <s v="SEGUNDA"/>
    <x v="0"/>
    <x v="0"/>
    <n v="2938.598"/>
    <n v="2.9385979999999998"/>
    <m/>
    <n v="0.79166666666666663"/>
    <n v="0.79166666666666663"/>
    <n v="7.6479999999999997"/>
    <n v="0"/>
    <n v="50"/>
    <s v="BASE DE DATOS"/>
    <m/>
  </r>
  <r>
    <s v="20"/>
    <x v="6"/>
    <s v="GENAND"/>
    <s v="0362012"/>
    <s v="0362012"/>
    <x v="4"/>
    <s v="G-1"/>
    <s v="N"/>
    <n v="4.2"/>
    <n v="0"/>
    <n v="0"/>
    <n v="0"/>
    <n v="0"/>
    <n v="0"/>
    <n v="0"/>
    <n v="0"/>
    <m/>
    <m/>
    <x v="0"/>
    <s v="GENAND0362012G-1HI"/>
    <s v="Generación Andina S.A.C."/>
    <x v="67"/>
    <x v="67"/>
    <s v="C.H. EL CARMEN"/>
    <x v="255"/>
    <x v="4"/>
    <x v="4"/>
    <x v="37"/>
    <x v="1"/>
    <s v="Instalado"/>
    <s v="Operativo"/>
    <s v="Generadora"/>
    <x v="0"/>
    <x v="1"/>
    <x v="1"/>
    <x v="0"/>
    <s v="Privado"/>
    <s v="HUANUCO"/>
    <s v="HUANUCO"/>
    <s v="HUAMALIES"/>
    <s v="MONZON"/>
    <n v="0"/>
    <x v="7"/>
    <n v="0"/>
    <x v="1"/>
    <s v="SEGUNDA"/>
    <x v="0"/>
    <x v="0"/>
    <n v="0"/>
    <n v="0"/>
    <m/>
    <n v="0.35000000000000003"/>
    <n v="0.35000000000000003"/>
    <n v="7.6479999999999997"/>
    <n v="0"/>
    <n v="50"/>
    <s v="BASE DE DATOS"/>
    <m/>
  </r>
  <r>
    <s v="20"/>
    <x v="6"/>
    <s v="GENAND"/>
    <s v="0362012"/>
    <s v="0362012"/>
    <x v="4"/>
    <s v="G-2"/>
    <s v="S"/>
    <n v="4.2"/>
    <n v="4.2"/>
    <n v="15.282"/>
    <n v="24.698"/>
    <n v="39.979999999999997"/>
    <n v="700"/>
    <n v="12.88"/>
    <n v="0"/>
    <m/>
    <m/>
    <x v="0"/>
    <s v="GENAND0362012G-2HI"/>
    <s v="Generación Andina S.A.C."/>
    <x v="67"/>
    <x v="67"/>
    <s v="C.H. EL CARMEN"/>
    <x v="255"/>
    <x v="4"/>
    <x v="4"/>
    <x v="38"/>
    <x v="1"/>
    <s v="Instalado"/>
    <s v="Operativo"/>
    <s v="Generadora"/>
    <x v="0"/>
    <x v="1"/>
    <x v="1"/>
    <x v="0"/>
    <s v="Privado"/>
    <s v="HUANUCO"/>
    <s v="HUANUCO"/>
    <s v="HUAMALIES"/>
    <s v="MONZON"/>
    <n v="0"/>
    <x v="7"/>
    <n v="0"/>
    <x v="1"/>
    <s v="SEGUNDA"/>
    <x v="0"/>
    <x v="0"/>
    <n v="39.979999999999997"/>
    <n v="3.9979999999999995E-2"/>
    <m/>
    <n v="0.35000000000000003"/>
    <n v="0.35000000000000003"/>
    <n v="7.6479999999999997"/>
    <n v="7.1054273576010019E-15"/>
    <n v="50"/>
    <s v="BASE DE DATOS"/>
    <m/>
  </r>
  <r>
    <s v="20"/>
    <x v="7"/>
    <s v="GENAND"/>
    <s v="18303112"/>
    <s v="18303112"/>
    <x v="4"/>
    <s v="G-1"/>
    <s v="S"/>
    <n v="9.5"/>
    <n v="9.5"/>
    <n v="201.30199999999999"/>
    <n v="1044.904"/>
    <n v="1246.2059999999999"/>
    <n v="12.5"/>
    <n v="241"/>
    <n v="0"/>
    <m/>
    <m/>
    <x v="0"/>
    <s v="GENAND18303112G-1HI"/>
    <s v="Generación Andina S.A.C."/>
    <x v="67"/>
    <x v="67"/>
    <s v="C.H. 8 DE AGOSTO"/>
    <x v="254"/>
    <x v="4"/>
    <x v="4"/>
    <x v="37"/>
    <x v="1"/>
    <s v="Instalado"/>
    <s v="Operativo"/>
    <s v="Generadora"/>
    <x v="0"/>
    <x v="1"/>
    <x v="1"/>
    <x v="0"/>
    <s v="Privado"/>
    <s v="HUANUCO"/>
    <s v="HUANUCO"/>
    <s v="HUAMALIES"/>
    <s v="MONZON"/>
    <n v="0"/>
    <x v="7"/>
    <n v="0"/>
    <x v="1"/>
    <s v="SEGUNDA"/>
    <x v="0"/>
    <x v="0"/>
    <n v="1246.2059999999999"/>
    <n v="1.2462059999999999"/>
    <m/>
    <n v="0.79166666666666663"/>
    <n v="0.79166666666666663"/>
    <n v="7.6479999999999997"/>
    <n v="0"/>
    <n v="50"/>
    <s v="BASE DE DATOS"/>
    <m/>
  </r>
  <r>
    <s v="20"/>
    <x v="7"/>
    <s v="GENAND"/>
    <s v="18303112"/>
    <s v="18303112"/>
    <x v="4"/>
    <s v="G-2"/>
    <s v="S"/>
    <n v="9.5"/>
    <n v="9.5"/>
    <n v="231.196"/>
    <n v="941.03200000000004"/>
    <n v="1172.2280000000001"/>
    <n v="12"/>
    <n v="239"/>
    <n v="0"/>
    <m/>
    <m/>
    <x v="0"/>
    <s v="GENAND18303112G-2HI"/>
    <s v="Generación Andina S.A.C."/>
    <x v="67"/>
    <x v="67"/>
    <s v="C.H. 8 DE AGOSTO"/>
    <x v="254"/>
    <x v="4"/>
    <x v="4"/>
    <x v="38"/>
    <x v="1"/>
    <s v="Instalado"/>
    <s v="Operativo"/>
    <s v="Generadora"/>
    <x v="0"/>
    <x v="1"/>
    <x v="1"/>
    <x v="0"/>
    <s v="Privado"/>
    <s v="HUANUCO"/>
    <s v="HUANUCO"/>
    <s v="HUAMALIES"/>
    <s v="MONZON"/>
    <n v="0"/>
    <x v="7"/>
    <n v="0"/>
    <x v="1"/>
    <s v="SEGUNDA"/>
    <x v="0"/>
    <x v="0"/>
    <n v="1172.2280000000001"/>
    <n v="1.172228"/>
    <m/>
    <n v="0.79166666666666663"/>
    <n v="0.79166666666666663"/>
    <n v="7.6479999999999997"/>
    <n v="0"/>
    <n v="50"/>
    <s v="BASE DE DATOS"/>
    <m/>
  </r>
  <r>
    <s v="20"/>
    <x v="7"/>
    <s v="GENAND"/>
    <s v="0362012"/>
    <s v="0362012"/>
    <x v="4"/>
    <s v="G-1"/>
    <s v="S"/>
    <n v="4.2"/>
    <n v="4.2"/>
    <n v="126.749"/>
    <n v="616.822"/>
    <n v="743.57100000000003"/>
    <n v="0"/>
    <n v="369"/>
    <n v="0"/>
    <m/>
    <m/>
    <x v="0"/>
    <s v="GENAND0362012G-1HI"/>
    <s v="Generación Andina S.A.C."/>
    <x v="67"/>
    <x v="67"/>
    <s v="C.H. EL CARMEN"/>
    <x v="255"/>
    <x v="4"/>
    <x v="4"/>
    <x v="37"/>
    <x v="1"/>
    <s v="Instalado"/>
    <s v="Operativo"/>
    <s v="Generadora"/>
    <x v="0"/>
    <x v="1"/>
    <x v="1"/>
    <x v="0"/>
    <s v="Privado"/>
    <s v="HUANUCO"/>
    <s v="HUANUCO"/>
    <s v="HUAMALIES"/>
    <s v="MONZON"/>
    <n v="0"/>
    <x v="7"/>
    <n v="0"/>
    <x v="1"/>
    <s v="SEGUNDA"/>
    <x v="0"/>
    <x v="0"/>
    <n v="743.57100000000003"/>
    <n v="0.74357099999999998"/>
    <m/>
    <n v="0.35000000000000003"/>
    <n v="0.35000000000000003"/>
    <n v="7.6479999999999997"/>
    <n v="0"/>
    <n v="50"/>
    <s v="BASE DE DATOS"/>
    <m/>
  </r>
  <r>
    <s v="20"/>
    <x v="7"/>
    <s v="GENAND"/>
    <s v="0362012"/>
    <s v="0362012"/>
    <x v="4"/>
    <s v="G-2"/>
    <s v="S"/>
    <n v="4.2"/>
    <n v="4.2"/>
    <n v="99.412999999999997"/>
    <n v="458.77"/>
    <n v="558.18299999999999"/>
    <n v="0"/>
    <n v="367"/>
    <n v="0"/>
    <m/>
    <m/>
    <x v="0"/>
    <s v="GENAND0362012G-2HI"/>
    <s v="Generación Andina S.A.C."/>
    <x v="67"/>
    <x v="67"/>
    <s v="C.H. EL CARMEN"/>
    <x v="255"/>
    <x v="4"/>
    <x v="4"/>
    <x v="38"/>
    <x v="1"/>
    <s v="Instalado"/>
    <s v="Operativo"/>
    <s v="Generadora"/>
    <x v="0"/>
    <x v="1"/>
    <x v="1"/>
    <x v="0"/>
    <s v="Privado"/>
    <s v="HUANUCO"/>
    <s v="HUANUCO"/>
    <s v="HUAMALIES"/>
    <s v="MONZON"/>
    <n v="0"/>
    <x v="7"/>
    <n v="0"/>
    <x v="1"/>
    <s v="SEGUNDA"/>
    <x v="0"/>
    <x v="0"/>
    <n v="558.18299999999999"/>
    <n v="0.55818299999999998"/>
    <m/>
    <n v="0.35000000000000003"/>
    <n v="0.35000000000000003"/>
    <n v="7.6479999999999997"/>
    <n v="0"/>
    <n v="50"/>
    <s v="BASE DE DATOS"/>
    <m/>
  </r>
  <r>
    <s v="20"/>
    <x v="8"/>
    <s v="GENAND"/>
    <s v="18303112"/>
    <s v="18303112"/>
    <x v="4"/>
    <s v="G-1"/>
    <s v="S"/>
    <n v="9.5"/>
    <n v="9.5"/>
    <n v="667.72500000000002"/>
    <n v="3085.067"/>
    <n v="3752.7919999999999"/>
    <n v="0"/>
    <n v="644.13"/>
    <n v="0"/>
    <m/>
    <m/>
    <x v="0"/>
    <s v="GENAND18303112G-1HI"/>
    <s v="Generación Andina S.A.C."/>
    <x v="67"/>
    <x v="67"/>
    <s v="C.H. 8 DE AGOSTO"/>
    <x v="254"/>
    <x v="4"/>
    <x v="4"/>
    <x v="37"/>
    <x v="1"/>
    <s v="Instalado"/>
    <s v="Operativo"/>
    <s v="Generadora"/>
    <x v="0"/>
    <x v="1"/>
    <x v="1"/>
    <x v="0"/>
    <s v="Privado"/>
    <s v="HUANUCO"/>
    <s v="HUANUCO"/>
    <s v="HUAMALIES"/>
    <s v="MONZON"/>
    <n v="0"/>
    <x v="7"/>
    <n v="0"/>
    <x v="1"/>
    <s v="SEGUNDA"/>
    <x v="0"/>
    <x v="0"/>
    <n v="3752.7919999999999"/>
    <n v="3.7527919999999999"/>
    <m/>
    <n v="0.79166666666666663"/>
    <n v="0.79166666666666663"/>
    <n v="7.6479999999999997"/>
    <n v="0"/>
    <n v="50"/>
    <s v="BASE DE DATOS"/>
    <m/>
  </r>
  <r>
    <s v="20"/>
    <x v="8"/>
    <s v="GENAND"/>
    <s v="18303112"/>
    <s v="18303112"/>
    <x v="4"/>
    <s v="G-2"/>
    <s v="S"/>
    <n v="9.5"/>
    <n v="9.5"/>
    <n v="219.63800000000001"/>
    <n v="810.05100000000004"/>
    <n v="1029.6890000000001"/>
    <n v="0"/>
    <n v="644.13"/>
    <n v="0"/>
    <m/>
    <m/>
    <x v="0"/>
    <s v="GENAND18303112G-2HI"/>
    <s v="Generación Andina S.A.C."/>
    <x v="67"/>
    <x v="67"/>
    <s v="C.H. 8 DE AGOSTO"/>
    <x v="254"/>
    <x v="4"/>
    <x v="4"/>
    <x v="38"/>
    <x v="1"/>
    <s v="Instalado"/>
    <s v="Operativo"/>
    <s v="Generadora"/>
    <x v="0"/>
    <x v="1"/>
    <x v="1"/>
    <x v="0"/>
    <s v="Privado"/>
    <s v="HUANUCO"/>
    <s v="HUANUCO"/>
    <s v="HUAMALIES"/>
    <s v="MONZON"/>
    <n v="0"/>
    <x v="7"/>
    <n v="0"/>
    <x v="1"/>
    <s v="SEGUNDA"/>
    <x v="0"/>
    <x v="0"/>
    <n v="1029.6890000000001"/>
    <n v="1.0296890000000001"/>
    <m/>
    <n v="0.79166666666666663"/>
    <n v="0.79166666666666663"/>
    <n v="7.6479999999999997"/>
    <n v="0"/>
    <n v="50"/>
    <s v="BASE DE DATOS"/>
    <m/>
  </r>
  <r>
    <s v="20"/>
    <x v="8"/>
    <s v="GENAND"/>
    <s v="0362012"/>
    <s v="0362012"/>
    <x v="4"/>
    <s v="G-1"/>
    <s v="S"/>
    <n v="4.2"/>
    <n v="4.2"/>
    <n v="235.44"/>
    <n v="1018.479"/>
    <n v="1253.9190000000001"/>
    <n v="7.6"/>
    <n v="412.22"/>
    <n v="0.8"/>
    <m/>
    <m/>
    <x v="0"/>
    <s v="GENAND0362012G-1HI"/>
    <s v="Generación Andina S.A.C."/>
    <x v="67"/>
    <x v="67"/>
    <s v="C.H. EL CARMEN"/>
    <x v="255"/>
    <x v="4"/>
    <x v="4"/>
    <x v="37"/>
    <x v="1"/>
    <s v="Instalado"/>
    <s v="Operativo"/>
    <s v="Generadora"/>
    <x v="0"/>
    <x v="1"/>
    <x v="1"/>
    <x v="0"/>
    <s v="Privado"/>
    <s v="HUANUCO"/>
    <s v="HUANUCO"/>
    <s v="HUAMALIES"/>
    <s v="MONZON"/>
    <n v="0"/>
    <x v="7"/>
    <n v="0"/>
    <x v="1"/>
    <s v="SEGUNDA"/>
    <x v="0"/>
    <x v="0"/>
    <n v="1253.9190000000001"/>
    <n v="1.253919"/>
    <m/>
    <n v="0.35000000000000003"/>
    <n v="0.35000000000000003"/>
    <n v="7.6479999999999997"/>
    <n v="0"/>
    <n v="50"/>
    <s v="BASE DE DATOS"/>
    <m/>
  </r>
  <r>
    <s v="20"/>
    <x v="8"/>
    <s v="GENAND"/>
    <s v="0362012"/>
    <s v="0362012"/>
    <x v="4"/>
    <s v="G-2"/>
    <s v="S"/>
    <n v="4.2"/>
    <n v="4.2"/>
    <n v="215.26900000000001"/>
    <n v="804.46199999999999"/>
    <n v="1019.731"/>
    <n v="7.6"/>
    <n v="412.22"/>
    <n v="0.85"/>
    <m/>
    <m/>
    <x v="0"/>
    <s v="GENAND0362012G-2HI"/>
    <s v="Generación Andina S.A.C."/>
    <x v="67"/>
    <x v="67"/>
    <s v="C.H. EL CARMEN"/>
    <x v="255"/>
    <x v="4"/>
    <x v="4"/>
    <x v="38"/>
    <x v="1"/>
    <s v="Instalado"/>
    <s v="Operativo"/>
    <s v="Generadora"/>
    <x v="0"/>
    <x v="1"/>
    <x v="1"/>
    <x v="0"/>
    <s v="Privado"/>
    <s v="HUANUCO"/>
    <s v="HUANUCO"/>
    <s v="HUAMALIES"/>
    <s v="MONZON"/>
    <n v="0"/>
    <x v="7"/>
    <n v="0"/>
    <x v="1"/>
    <s v="SEGUNDA"/>
    <x v="0"/>
    <x v="0"/>
    <n v="1019.731"/>
    <n v="1.0197309999999999"/>
    <m/>
    <n v="0.35000000000000003"/>
    <n v="0.35000000000000003"/>
    <n v="7.6479999999999997"/>
    <n v="0"/>
    <n v="50"/>
    <s v="BASE DE DATOS"/>
    <m/>
  </r>
  <r>
    <s v="20"/>
    <x v="0"/>
    <s v="KALLPA"/>
    <s v="14331913"/>
    <s v="14331913"/>
    <x v="4"/>
    <s v="G-1"/>
    <s v="S"/>
    <n v="181.82900000000001"/>
    <n v="181.82900000000001"/>
    <n v="22113.333999999999"/>
    <n v="107883.727"/>
    <n v="129997.061"/>
    <n v="0"/>
    <n v="741.03"/>
    <n v="0"/>
    <m/>
    <m/>
    <x v="0"/>
    <s v="KALLPA14331913G-1HI"/>
    <s v="Kallpa Generaci¢n S.A."/>
    <x v="26"/>
    <x v="26"/>
    <s v="C.H. Cerro del Aguila"/>
    <x v="256"/>
    <x v="4"/>
    <x v="4"/>
    <x v="37"/>
    <x v="1"/>
    <s v="Instalado"/>
    <s v="Operativo"/>
    <s v="Generadora"/>
    <x v="0"/>
    <x v="1"/>
    <x v="1"/>
    <x v="0"/>
    <s v="Privado"/>
    <s v="HUANCAVELICA"/>
    <s v="HUANCAVELICA"/>
    <s v="TAYACAYA"/>
    <s v="COLCABAMBA - SURUBAMBA"/>
    <n v="0"/>
    <x v="7"/>
    <n v="0"/>
    <x v="0"/>
    <n v="0"/>
    <x v="0"/>
    <x v="0"/>
    <n v="129997.061"/>
    <n v="129.997061"/>
    <m/>
    <n v="14.273333333333333"/>
    <n v="15.152416666666667"/>
    <n v="7.6479999999999997"/>
    <n v="0"/>
    <n v="63"/>
    <s v="BASE DE DATOS"/>
    <m/>
  </r>
  <r>
    <s v="20"/>
    <x v="0"/>
    <s v="KALLPA"/>
    <s v="14331913"/>
    <s v="14331913"/>
    <x v="4"/>
    <s v="G-2"/>
    <s v="S"/>
    <n v="181.70500000000001"/>
    <n v="181.70500000000001"/>
    <n v="22021.109"/>
    <n v="104366.069"/>
    <n v="126387.178"/>
    <n v="0"/>
    <n v="740.87"/>
    <n v="0"/>
    <m/>
    <m/>
    <x v="0"/>
    <s v="KALLPA14331913G-2HI"/>
    <s v="Kallpa Generaci¢n S.A."/>
    <x v="26"/>
    <x v="26"/>
    <s v="C.H. Cerro del Aguila"/>
    <x v="256"/>
    <x v="4"/>
    <x v="4"/>
    <x v="38"/>
    <x v="1"/>
    <s v="Instalado"/>
    <s v="Operativo"/>
    <s v="Generadora"/>
    <x v="0"/>
    <x v="1"/>
    <x v="1"/>
    <x v="0"/>
    <s v="Privado"/>
    <s v="HUANCAVELICA"/>
    <s v="HUANCAVELICA"/>
    <s v="TAYACAYA"/>
    <s v="COLCABAMBA - SURUBAMBA"/>
    <n v="0"/>
    <x v="7"/>
    <n v="0"/>
    <x v="0"/>
    <n v="0"/>
    <x v="0"/>
    <x v="0"/>
    <n v="126387.178"/>
    <n v="126.38717800000001"/>
    <m/>
    <n v="14.273333333333333"/>
    <n v="15.142083333333334"/>
    <n v="7.6479999999999997"/>
    <n v="0"/>
    <n v="63"/>
    <s v="BASE DE DATOS"/>
    <m/>
  </r>
  <r>
    <s v="20"/>
    <x v="0"/>
    <s v="KALLPA"/>
    <s v="14331913"/>
    <s v="14331913"/>
    <x v="4"/>
    <s v="G-3"/>
    <s v="S"/>
    <n v="181.55600000000001"/>
    <n v="181.55600000000001"/>
    <n v="22119.436000000002"/>
    <n v="105066.317"/>
    <n v="127185.753"/>
    <n v="0"/>
    <n v="742.13"/>
    <n v="0"/>
    <m/>
    <m/>
    <x v="0"/>
    <s v="KALLPA14331913G-3HI"/>
    <s v="Kallpa Generaci¢n S.A."/>
    <x v="26"/>
    <x v="26"/>
    <s v="C.H. Cerro del Aguila"/>
    <x v="256"/>
    <x v="4"/>
    <x v="4"/>
    <x v="39"/>
    <x v="1"/>
    <s v="Instalado"/>
    <s v="Operativo"/>
    <s v="Generadora"/>
    <x v="0"/>
    <x v="1"/>
    <x v="1"/>
    <x v="0"/>
    <s v="Privado"/>
    <s v="HUANCAVELICA"/>
    <s v="HUANCAVELICA"/>
    <s v="TAYACAYA"/>
    <s v="COLCABAMBA - SURUBAMBA"/>
    <n v="0"/>
    <x v="7"/>
    <n v="0"/>
    <x v="0"/>
    <n v="0"/>
    <x v="0"/>
    <x v="0"/>
    <n v="127185.753"/>
    <n v="127.18575299999999"/>
    <m/>
    <n v="14.273333333333333"/>
    <n v="15.129666666666667"/>
    <n v="7.6479999999999997"/>
    <n v="0"/>
    <n v="63"/>
    <s v="BASE DE DATOS"/>
    <m/>
  </r>
  <r>
    <s v="20"/>
    <x v="0"/>
    <s v="KALLPA"/>
    <s v="14331913"/>
    <s v="14331913"/>
    <x v="4"/>
    <s v="G-4"/>
    <s v="S"/>
    <n v="10.427"/>
    <n v="10.427"/>
    <n v="1175.5519999999999"/>
    <n v="5660.5630000000001"/>
    <n v="6836.1149999999998"/>
    <n v="0"/>
    <n v="724.45"/>
    <n v="0"/>
    <m/>
    <m/>
    <x v="0"/>
    <s v="KALLPA14331913G-4HI"/>
    <s v="Kallpa Generaci¢n S.A."/>
    <x v="26"/>
    <x v="26"/>
    <s v="C.H. Cerro del Aguila"/>
    <x v="256"/>
    <x v="4"/>
    <x v="4"/>
    <x v="40"/>
    <x v="1"/>
    <s v="Instalado"/>
    <s v="Operativo"/>
    <s v="Generadora"/>
    <x v="0"/>
    <x v="1"/>
    <x v="1"/>
    <x v="0"/>
    <s v="Privado"/>
    <s v="HUANCAVELICA"/>
    <s v="HUANCAVELICA"/>
    <s v="TAYACAYA"/>
    <s v="COLCABAMBA - SURUBAMBA"/>
    <n v="0"/>
    <x v="7"/>
    <n v="0"/>
    <x v="0"/>
    <n v="0"/>
    <x v="0"/>
    <x v="0"/>
    <n v="6836.1149999999998"/>
    <n v="6.8361149999999995"/>
    <m/>
    <n v="0.89666666666666661"/>
    <n v="0.86891666666666667"/>
    <n v="7.6479999999999997"/>
    <n v="0"/>
    <n v="63"/>
    <s v="BASE DE DATOS"/>
    <m/>
  </r>
  <r>
    <s v="20"/>
    <x v="1"/>
    <s v="KALLPA"/>
    <s v="14331913"/>
    <s v="14331913"/>
    <x v="4"/>
    <s v="G-1"/>
    <s v="S"/>
    <n v="181.82900000000001"/>
    <n v="181.82900000000001"/>
    <n v="20567.014999999999"/>
    <n v="100997.595"/>
    <n v="121564.61"/>
    <n v="0"/>
    <n v="691.23"/>
    <n v="0"/>
    <m/>
    <m/>
    <x v="0"/>
    <s v="KALLPA14331913G-1HI"/>
    <s v="Kallpa Generaci¢n S.A."/>
    <x v="26"/>
    <x v="26"/>
    <s v="C.H. Cerro del Aguila"/>
    <x v="256"/>
    <x v="4"/>
    <x v="4"/>
    <x v="37"/>
    <x v="1"/>
    <s v="Instalado"/>
    <s v="Operativo"/>
    <s v="Generadora"/>
    <x v="0"/>
    <x v="1"/>
    <x v="1"/>
    <x v="0"/>
    <s v="Privado"/>
    <s v="HUANCAVELICA"/>
    <s v="HUANCAVELICA"/>
    <s v="TAYACAYA"/>
    <s v="COLCABAMBA - SURUBAMBA"/>
    <n v="0"/>
    <x v="7"/>
    <n v="0"/>
    <x v="0"/>
    <n v="0"/>
    <x v="0"/>
    <x v="0"/>
    <n v="121564.61"/>
    <n v="121.56461"/>
    <m/>
    <n v="14.273333333333333"/>
    <n v="15.152416666666667"/>
    <n v="7.6479999999999997"/>
    <n v="0"/>
    <n v="63"/>
    <s v="BASE DE DATOS"/>
    <m/>
  </r>
  <r>
    <s v="20"/>
    <x v="1"/>
    <s v="KALLPA"/>
    <s v="14331913"/>
    <s v="14331913"/>
    <x v="4"/>
    <s v="G-2"/>
    <s v="S"/>
    <n v="181.70500000000001"/>
    <n v="181.70500000000001"/>
    <n v="20508.776999999998"/>
    <n v="100981.855"/>
    <n v="121490.632"/>
    <n v="0"/>
    <n v="695.15"/>
    <n v="0"/>
    <m/>
    <m/>
    <x v="0"/>
    <s v="KALLPA14331913G-2HI"/>
    <s v="Kallpa Generaci¢n S.A."/>
    <x v="26"/>
    <x v="26"/>
    <s v="C.H. Cerro del Aguila"/>
    <x v="256"/>
    <x v="4"/>
    <x v="4"/>
    <x v="38"/>
    <x v="1"/>
    <s v="Instalado"/>
    <s v="Operativo"/>
    <s v="Generadora"/>
    <x v="0"/>
    <x v="1"/>
    <x v="1"/>
    <x v="0"/>
    <s v="Privado"/>
    <s v="HUANCAVELICA"/>
    <s v="HUANCAVELICA"/>
    <s v="TAYACAYA"/>
    <s v="COLCABAMBA - SURUBAMBA"/>
    <n v="0"/>
    <x v="7"/>
    <n v="0"/>
    <x v="0"/>
    <n v="0"/>
    <x v="0"/>
    <x v="0"/>
    <n v="121490.632"/>
    <n v="121.49063199999999"/>
    <m/>
    <n v="14.273333333333333"/>
    <n v="15.142083333333334"/>
    <n v="7.6479999999999997"/>
    <n v="0"/>
    <n v="63"/>
    <s v="BASE DE DATOS"/>
    <m/>
  </r>
  <r>
    <s v="20"/>
    <x v="1"/>
    <s v="KALLPA"/>
    <s v="14331913"/>
    <s v="14331913"/>
    <x v="4"/>
    <s v="G-3"/>
    <s v="S"/>
    <n v="181.55600000000001"/>
    <n v="181.55600000000001"/>
    <n v="20477.575000000001"/>
    <n v="101504.258"/>
    <n v="121981.833"/>
    <n v="0"/>
    <n v="695.28"/>
    <n v="0"/>
    <m/>
    <m/>
    <x v="0"/>
    <s v="KALLPA14331913G-3HI"/>
    <s v="Kallpa Generaci¢n S.A."/>
    <x v="26"/>
    <x v="26"/>
    <s v="C.H. Cerro del Aguila"/>
    <x v="256"/>
    <x v="4"/>
    <x v="4"/>
    <x v="39"/>
    <x v="1"/>
    <s v="Instalado"/>
    <s v="Operativo"/>
    <s v="Generadora"/>
    <x v="0"/>
    <x v="1"/>
    <x v="1"/>
    <x v="0"/>
    <s v="Privado"/>
    <s v="HUANCAVELICA"/>
    <s v="HUANCAVELICA"/>
    <s v="TAYACAYA"/>
    <s v="COLCABAMBA - SURUBAMBA"/>
    <n v="0"/>
    <x v="7"/>
    <n v="0"/>
    <x v="0"/>
    <n v="0"/>
    <x v="0"/>
    <x v="0"/>
    <n v="121981.833"/>
    <n v="121.98183299999999"/>
    <m/>
    <n v="14.273333333333333"/>
    <n v="15.129666666666667"/>
    <n v="7.6479999999999997"/>
    <n v="0"/>
    <n v="63"/>
    <s v="BASE DE DATOS"/>
    <m/>
  </r>
  <r>
    <s v="20"/>
    <x v="1"/>
    <s v="KALLPA"/>
    <s v="14331913"/>
    <s v="14331913"/>
    <x v="4"/>
    <s v="G-4"/>
    <s v="S"/>
    <n v="10.427"/>
    <n v="10.427"/>
    <n v="1156.6120000000001"/>
    <n v="5777.5069999999996"/>
    <n v="6934.1189999999997"/>
    <n v="0"/>
    <n v="686.18"/>
    <n v="0"/>
    <m/>
    <m/>
    <x v="0"/>
    <s v="KALLPA14331913G-4HI"/>
    <s v="Kallpa Generaci¢n S.A."/>
    <x v="26"/>
    <x v="26"/>
    <s v="C.H. Cerro del Aguila"/>
    <x v="256"/>
    <x v="4"/>
    <x v="4"/>
    <x v="40"/>
    <x v="1"/>
    <s v="Instalado"/>
    <s v="Operativo"/>
    <s v="Generadora"/>
    <x v="0"/>
    <x v="1"/>
    <x v="1"/>
    <x v="0"/>
    <s v="Privado"/>
    <s v="HUANCAVELICA"/>
    <s v="HUANCAVELICA"/>
    <s v="TAYACAYA"/>
    <s v="COLCABAMBA - SURUBAMBA"/>
    <n v="0"/>
    <x v="7"/>
    <n v="0"/>
    <x v="0"/>
    <n v="0"/>
    <x v="0"/>
    <x v="0"/>
    <n v="6934.1189999999997"/>
    <n v="6.9341189999999999"/>
    <m/>
    <n v="0.89666666666666661"/>
    <n v="0.86891666666666667"/>
    <n v="7.6479999999999997"/>
    <n v="0"/>
    <n v="63"/>
    <s v="BASE DE DATOS"/>
    <m/>
  </r>
  <r>
    <s v="20"/>
    <x v="2"/>
    <s v="KALLPA"/>
    <s v="14331913"/>
    <s v="14331913"/>
    <x v="4"/>
    <s v="G-1"/>
    <s v="S"/>
    <n v="181.82900000000001"/>
    <n v="181.82900000000001"/>
    <n v="19265.204000000002"/>
    <n v="94525.269"/>
    <n v="113790.473"/>
    <n v="0"/>
    <n v="743.33"/>
    <n v="0"/>
    <m/>
    <m/>
    <x v="0"/>
    <s v="KALLPA14331913G-1HI"/>
    <s v="Kallpa Generaci¢n S.A."/>
    <x v="26"/>
    <x v="26"/>
    <s v="C.H. Cerro del Aguila"/>
    <x v="256"/>
    <x v="4"/>
    <x v="4"/>
    <x v="37"/>
    <x v="1"/>
    <s v="Instalado"/>
    <s v="Operativo"/>
    <s v="Generadora"/>
    <x v="0"/>
    <x v="1"/>
    <x v="1"/>
    <x v="0"/>
    <s v="Privado"/>
    <s v="HUANCAVELICA"/>
    <s v="HUANCAVELICA"/>
    <s v="TAYACAYA"/>
    <s v="COLCABAMBA - SURUBAMBA"/>
    <n v="0"/>
    <x v="7"/>
    <n v="0"/>
    <x v="0"/>
    <n v="0"/>
    <x v="0"/>
    <x v="0"/>
    <n v="113790.473"/>
    <n v="113.79047299999999"/>
    <m/>
    <n v="14.273333333333333"/>
    <n v="15.152416666666667"/>
    <n v="7.6479999999999997"/>
    <n v="0"/>
    <n v="63"/>
    <s v="BASE DE DATOS"/>
    <m/>
  </r>
  <r>
    <s v="20"/>
    <x v="2"/>
    <s v="KALLPA"/>
    <s v="14331913"/>
    <s v="14331913"/>
    <x v="4"/>
    <s v="G-2"/>
    <s v="S"/>
    <n v="181.70500000000001"/>
    <n v="181.70500000000001"/>
    <n v="19109.668000000001"/>
    <n v="94120.373000000007"/>
    <n v="113230.041"/>
    <n v="0"/>
    <n v="740.18"/>
    <n v="0"/>
    <m/>
    <m/>
    <x v="0"/>
    <s v="KALLPA14331913G-2HI"/>
    <s v="Kallpa Generaci¢n S.A."/>
    <x v="26"/>
    <x v="26"/>
    <s v="C.H. Cerro del Aguila"/>
    <x v="256"/>
    <x v="4"/>
    <x v="4"/>
    <x v="38"/>
    <x v="1"/>
    <s v="Instalado"/>
    <s v="Operativo"/>
    <s v="Generadora"/>
    <x v="0"/>
    <x v="1"/>
    <x v="1"/>
    <x v="0"/>
    <s v="Privado"/>
    <s v="HUANCAVELICA"/>
    <s v="HUANCAVELICA"/>
    <s v="TAYACAYA"/>
    <s v="COLCABAMBA - SURUBAMBA"/>
    <n v="0"/>
    <x v="7"/>
    <n v="0"/>
    <x v="0"/>
    <n v="0"/>
    <x v="0"/>
    <x v="0"/>
    <n v="113230.041"/>
    <n v="113.230041"/>
    <m/>
    <n v="14.273333333333333"/>
    <n v="15.142083333333334"/>
    <n v="7.6479999999999997"/>
    <n v="1.4551915228366852E-11"/>
    <n v="63"/>
    <s v="BASE DE DATOS"/>
    <m/>
  </r>
  <r>
    <s v="20"/>
    <x v="2"/>
    <s v="KALLPA"/>
    <s v="14331913"/>
    <s v="14331913"/>
    <x v="4"/>
    <s v="G-3"/>
    <s v="S"/>
    <n v="181.55600000000001"/>
    <n v="181.55600000000001"/>
    <n v="19232.041000000001"/>
    <n v="93906.134000000005"/>
    <n v="113138.175"/>
    <n v="0"/>
    <n v="743.1"/>
    <n v="0"/>
    <m/>
    <m/>
    <x v="0"/>
    <s v="KALLPA14331913G-3HI"/>
    <s v="Kallpa Generaci¢n S.A."/>
    <x v="26"/>
    <x v="26"/>
    <s v="C.H. Cerro del Aguila"/>
    <x v="256"/>
    <x v="4"/>
    <x v="4"/>
    <x v="39"/>
    <x v="1"/>
    <s v="Instalado"/>
    <s v="Operativo"/>
    <s v="Generadora"/>
    <x v="0"/>
    <x v="1"/>
    <x v="1"/>
    <x v="0"/>
    <s v="Privado"/>
    <s v="HUANCAVELICA"/>
    <s v="HUANCAVELICA"/>
    <s v="TAYACAYA"/>
    <s v="COLCABAMBA - SURUBAMBA"/>
    <n v="0"/>
    <x v="7"/>
    <n v="0"/>
    <x v="0"/>
    <n v="0"/>
    <x v="0"/>
    <x v="0"/>
    <n v="113138.175"/>
    <n v="113.138175"/>
    <m/>
    <n v="14.273333333333333"/>
    <n v="15.129666666666667"/>
    <n v="7.6479999999999997"/>
    <n v="0"/>
    <n v="63"/>
    <s v="BASE DE DATOS"/>
    <m/>
  </r>
  <r>
    <s v="20"/>
    <x v="2"/>
    <s v="KALLPA"/>
    <s v="14331913"/>
    <s v="14331913"/>
    <x v="4"/>
    <s v="G-4"/>
    <s v="S"/>
    <n v="10.427"/>
    <n v="10.427"/>
    <n v="1252.4570000000001"/>
    <n v="6207.8469999999998"/>
    <n v="7460.3040000000001"/>
    <n v="0"/>
    <n v="738.13"/>
    <n v="0"/>
    <m/>
    <m/>
    <x v="0"/>
    <s v="KALLPA14331913G-4HI"/>
    <s v="Kallpa Generaci¢n S.A."/>
    <x v="26"/>
    <x v="26"/>
    <s v="C.H. Cerro del Aguila"/>
    <x v="256"/>
    <x v="4"/>
    <x v="4"/>
    <x v="40"/>
    <x v="1"/>
    <s v="Instalado"/>
    <s v="Operativo"/>
    <s v="Generadora"/>
    <x v="0"/>
    <x v="1"/>
    <x v="1"/>
    <x v="0"/>
    <s v="Privado"/>
    <s v="HUANCAVELICA"/>
    <s v="HUANCAVELICA"/>
    <s v="TAYACAYA"/>
    <s v="COLCABAMBA - SURUBAMBA"/>
    <n v="0"/>
    <x v="7"/>
    <n v="0"/>
    <x v="0"/>
    <n v="0"/>
    <x v="0"/>
    <x v="0"/>
    <n v="7460.3040000000001"/>
    <n v="7.4603039999999998"/>
    <m/>
    <n v="0.89666666666666661"/>
    <n v="0.86891666666666667"/>
    <n v="7.6479999999999997"/>
    <n v="0"/>
    <n v="63"/>
    <s v="BASE DE DATOS"/>
    <m/>
  </r>
  <r>
    <s v="20"/>
    <x v="3"/>
    <s v="KALLPA"/>
    <s v="14331913"/>
    <s v="14331913"/>
    <x v="4"/>
    <s v="G-1"/>
    <s v="S"/>
    <n v="181.82900000000001"/>
    <n v="181.82900000000001"/>
    <n v="14846.565000000001"/>
    <n v="85881.572"/>
    <n v="100728.137"/>
    <n v="0"/>
    <n v="720"/>
    <n v="0"/>
    <m/>
    <m/>
    <x v="0"/>
    <s v="KALLPA14331913G-1HI"/>
    <s v="Kallpa Generaci¢n S.A."/>
    <x v="26"/>
    <x v="26"/>
    <s v="C.H. Cerro del Aguila"/>
    <x v="256"/>
    <x v="4"/>
    <x v="4"/>
    <x v="37"/>
    <x v="1"/>
    <s v="Instalado"/>
    <s v="Operativo"/>
    <s v="Generadora"/>
    <x v="0"/>
    <x v="1"/>
    <x v="1"/>
    <x v="0"/>
    <s v="Privado"/>
    <s v="HUANCAVELICA"/>
    <s v="HUANCAVELICA"/>
    <s v="TAYACAYA"/>
    <s v="COLCABAMBA - SURUBAMBA"/>
    <n v="0"/>
    <x v="7"/>
    <n v="0"/>
    <x v="0"/>
    <n v="0"/>
    <x v="0"/>
    <x v="0"/>
    <n v="100728.137"/>
    <n v="100.728137"/>
    <m/>
    <n v="14.273333333333333"/>
    <n v="15.152416666666667"/>
    <n v="7.6479999999999997"/>
    <n v="0"/>
    <n v="63"/>
    <s v="BASE DE DATOS"/>
    <m/>
  </r>
  <r>
    <s v="20"/>
    <x v="3"/>
    <s v="KALLPA"/>
    <s v="14331913"/>
    <s v="14331913"/>
    <x v="4"/>
    <s v="G-2"/>
    <s v="S"/>
    <n v="181.70500000000001"/>
    <n v="181.70500000000001"/>
    <n v="14773.084000000001"/>
    <n v="85639.97"/>
    <n v="100413.054"/>
    <n v="0"/>
    <n v="720"/>
    <n v="0"/>
    <m/>
    <m/>
    <x v="0"/>
    <s v="KALLPA14331913G-2HI"/>
    <s v="Kallpa Generaci¢n S.A."/>
    <x v="26"/>
    <x v="26"/>
    <s v="C.H. Cerro del Aguila"/>
    <x v="256"/>
    <x v="4"/>
    <x v="4"/>
    <x v="38"/>
    <x v="1"/>
    <s v="Instalado"/>
    <s v="Operativo"/>
    <s v="Generadora"/>
    <x v="0"/>
    <x v="1"/>
    <x v="1"/>
    <x v="0"/>
    <s v="Privado"/>
    <s v="HUANCAVELICA"/>
    <s v="HUANCAVELICA"/>
    <s v="TAYACAYA"/>
    <s v="COLCABAMBA - SURUBAMBA"/>
    <n v="0"/>
    <x v="7"/>
    <n v="0"/>
    <x v="0"/>
    <n v="0"/>
    <x v="0"/>
    <x v="0"/>
    <n v="100413.054"/>
    <n v="100.413054"/>
    <m/>
    <n v="14.273333333333333"/>
    <n v="15.142083333333334"/>
    <n v="7.6479999999999997"/>
    <n v="0"/>
    <n v="63"/>
    <s v="BASE DE DATOS"/>
    <m/>
  </r>
  <r>
    <s v="20"/>
    <x v="3"/>
    <s v="KALLPA"/>
    <s v="14331913"/>
    <s v="14331913"/>
    <x v="4"/>
    <s v="G-3"/>
    <s v="S"/>
    <n v="181.55600000000001"/>
    <n v="181.55600000000001"/>
    <n v="14087.341"/>
    <n v="78806.080000000002"/>
    <n v="92893.421000000002"/>
    <n v="0"/>
    <n v="672"/>
    <n v="0"/>
    <m/>
    <m/>
    <x v="0"/>
    <s v="KALLPA14331913G-3HI"/>
    <s v="Kallpa Generaci¢n S.A."/>
    <x v="26"/>
    <x v="26"/>
    <s v="C.H. Cerro del Aguila"/>
    <x v="256"/>
    <x v="4"/>
    <x v="4"/>
    <x v="39"/>
    <x v="1"/>
    <s v="Instalado"/>
    <s v="Operativo"/>
    <s v="Generadora"/>
    <x v="0"/>
    <x v="1"/>
    <x v="1"/>
    <x v="0"/>
    <s v="Privado"/>
    <s v="HUANCAVELICA"/>
    <s v="HUANCAVELICA"/>
    <s v="TAYACAYA"/>
    <s v="COLCABAMBA - SURUBAMBA"/>
    <n v="0"/>
    <x v="7"/>
    <n v="0"/>
    <x v="0"/>
    <n v="0"/>
    <x v="0"/>
    <x v="0"/>
    <n v="92893.421000000002"/>
    <n v="92.893421000000004"/>
    <m/>
    <n v="14.273333333333333"/>
    <n v="15.129666666666667"/>
    <n v="7.6479999999999997"/>
    <n v="0"/>
    <n v="63"/>
    <s v="BASE DE DATOS"/>
    <m/>
  </r>
  <r>
    <s v="20"/>
    <x v="3"/>
    <s v="KALLPA"/>
    <s v="14331913"/>
    <s v="14331913"/>
    <x v="4"/>
    <s v="G-4"/>
    <s v="S"/>
    <n v="10.427"/>
    <n v="10.427"/>
    <n v="1211.29"/>
    <n v="5920.7839999999997"/>
    <n v="7132.0739999999996"/>
    <n v="0"/>
    <n v="710.8"/>
    <n v="0"/>
    <m/>
    <m/>
    <x v="0"/>
    <s v="KALLPA14331913G-4HI"/>
    <s v="Kallpa Generaci¢n S.A."/>
    <x v="26"/>
    <x v="26"/>
    <s v="C.H. Cerro del Aguila"/>
    <x v="256"/>
    <x v="4"/>
    <x v="4"/>
    <x v="40"/>
    <x v="1"/>
    <s v="Instalado"/>
    <s v="Operativo"/>
    <s v="Generadora"/>
    <x v="0"/>
    <x v="1"/>
    <x v="1"/>
    <x v="0"/>
    <s v="Privado"/>
    <s v="HUANCAVELICA"/>
    <s v="HUANCAVELICA"/>
    <s v="TAYACAYA"/>
    <s v="COLCABAMBA - SURUBAMBA"/>
    <n v="0"/>
    <x v="7"/>
    <n v="0"/>
    <x v="0"/>
    <n v="0"/>
    <x v="0"/>
    <x v="0"/>
    <n v="7132.0739999999996"/>
    <n v="7.1320739999999994"/>
    <m/>
    <n v="0.89666666666666661"/>
    <n v="0.86891666666666667"/>
    <n v="7.6479999999999997"/>
    <n v="0"/>
    <n v="63"/>
    <s v="BASE DE DATOS"/>
    <m/>
  </r>
  <r>
    <s v="20"/>
    <x v="0"/>
    <s v="ORAENP"/>
    <s v="11014393"/>
    <s v="11014393"/>
    <x v="4"/>
    <s v="1"/>
    <s v="S"/>
    <n v="44.219000000000001"/>
    <n v="44.219000000000001"/>
    <n v="4621.8789999999999"/>
    <n v="24331.739000000001"/>
    <n v="28953.617999999999"/>
    <n v="51.8"/>
    <n v="692.2"/>
    <n v="0"/>
    <m/>
    <m/>
    <x v="0"/>
    <s v="ORAENP110143931HI"/>
    <s v="Orazul Energy Per£ S.A."/>
    <x v="68"/>
    <x v="68"/>
    <s v="C.H.Cañón del Pato"/>
    <x v="257"/>
    <x v="4"/>
    <x v="4"/>
    <x v="44"/>
    <x v="1"/>
    <s v="Instalado"/>
    <s v="Operativo"/>
    <s v="Generadora"/>
    <x v="0"/>
    <x v="1"/>
    <x v="1"/>
    <x v="0"/>
    <s v="Privado"/>
    <s v="ANCASH"/>
    <s v="ANCASH"/>
    <s v="HUAYLAS"/>
    <s v="HUALLANCA"/>
    <n v="0"/>
    <x v="7"/>
    <n v="0"/>
    <x v="0"/>
    <n v="0"/>
    <x v="0"/>
    <x v="0"/>
    <n v="28953.617999999999"/>
    <n v="28.953617999999999"/>
    <m/>
    <n v="3.42475"/>
    <n v="3.6849166666666666"/>
    <n v="7.6479999999999997"/>
    <n v="3.637978807091713E-12"/>
    <n v="66"/>
    <s v="BASE DE DATOS"/>
    <m/>
  </r>
  <r>
    <s v="20"/>
    <x v="0"/>
    <s v="ORAENP"/>
    <s v="11014393"/>
    <s v="11014393"/>
    <x v="4"/>
    <s v="2"/>
    <s v="S"/>
    <n v="44.552999999999997"/>
    <n v="44.552999999999997"/>
    <n v="4309.6930000000002"/>
    <n v="22047.646000000001"/>
    <n v="26357.339"/>
    <n v="77.849999999999994"/>
    <n v="666.15"/>
    <n v="0"/>
    <m/>
    <m/>
    <x v="0"/>
    <s v="ORAENP110143932HI"/>
    <s v="Orazul Energy Per£ S.A."/>
    <x v="68"/>
    <x v="68"/>
    <s v="C.H.Cañón del Pato"/>
    <x v="257"/>
    <x v="4"/>
    <x v="4"/>
    <x v="171"/>
    <x v="1"/>
    <s v="Instalado"/>
    <s v="Operativo"/>
    <s v="Generadora"/>
    <x v="0"/>
    <x v="1"/>
    <x v="1"/>
    <x v="0"/>
    <s v="Privado"/>
    <s v="ANCASH"/>
    <s v="ANCASH"/>
    <s v="HUAYLAS"/>
    <s v="HUALLANCA"/>
    <n v="0"/>
    <x v="7"/>
    <n v="0"/>
    <x v="0"/>
    <n v="0"/>
    <x v="0"/>
    <x v="0"/>
    <n v="26357.339"/>
    <n v="26.357339"/>
    <m/>
    <n v="3.42475"/>
    <n v="3.7127499999999998"/>
    <n v="7.6479999999999997"/>
    <n v="0"/>
    <n v="66"/>
    <s v="BASE DE DATOS"/>
    <m/>
  </r>
  <r>
    <s v="20"/>
    <x v="0"/>
    <s v="ORAENP"/>
    <s v="11014393"/>
    <s v="11014393"/>
    <x v="4"/>
    <s v="3"/>
    <s v="S"/>
    <n v="43.765000000000001"/>
    <n v="43.765000000000001"/>
    <n v="5076.9279999999999"/>
    <n v="25622.347000000002"/>
    <n v="30699.275000000001"/>
    <n v="0"/>
    <n v="744"/>
    <n v="17.48"/>
    <m/>
    <m/>
    <x v="0"/>
    <s v="ORAENP110143933HI"/>
    <s v="Orazul Energy Per£ S.A."/>
    <x v="68"/>
    <x v="68"/>
    <s v="C.H.Cañón del Pato"/>
    <x v="257"/>
    <x v="4"/>
    <x v="4"/>
    <x v="172"/>
    <x v="1"/>
    <s v="Instalado"/>
    <s v="Operativo"/>
    <s v="Generadora"/>
    <x v="0"/>
    <x v="1"/>
    <x v="1"/>
    <x v="0"/>
    <s v="Privado"/>
    <s v="ANCASH"/>
    <s v="ANCASH"/>
    <s v="HUAYLAS"/>
    <s v="HUALLANCA"/>
    <n v="0"/>
    <x v="7"/>
    <n v="0"/>
    <x v="0"/>
    <n v="0"/>
    <x v="0"/>
    <x v="0"/>
    <n v="30699.275000000001"/>
    <n v="30.699275"/>
    <m/>
    <n v="3.42475"/>
    <n v="3.6470833333333332"/>
    <n v="7.6479999999999997"/>
    <n v="0"/>
    <n v="66"/>
    <s v="BASE DE DATOS"/>
    <m/>
  </r>
  <r>
    <s v="20"/>
    <x v="0"/>
    <s v="ORAENP"/>
    <s v="11014393"/>
    <s v="11014393"/>
    <x v="4"/>
    <s v="4"/>
    <s v="S"/>
    <n v="44.12"/>
    <n v="44.12"/>
    <n v="5104.9960000000001"/>
    <n v="25755.774000000001"/>
    <n v="30860.77"/>
    <n v="0"/>
    <n v="744"/>
    <n v="2.85"/>
    <m/>
    <m/>
    <x v="0"/>
    <s v="ORAENP110143934HI"/>
    <s v="Orazul Energy Per£ S.A."/>
    <x v="68"/>
    <x v="68"/>
    <s v="C.H.Cañón del Pato"/>
    <x v="257"/>
    <x v="4"/>
    <x v="4"/>
    <x v="190"/>
    <x v="1"/>
    <s v="Instalado"/>
    <s v="Operativo"/>
    <s v="Generadora"/>
    <x v="0"/>
    <x v="1"/>
    <x v="1"/>
    <x v="0"/>
    <s v="Privado"/>
    <s v="ANCASH"/>
    <s v="ANCASH"/>
    <s v="HUAYLAS"/>
    <s v="HUALLANCA"/>
    <n v="0"/>
    <x v="7"/>
    <n v="0"/>
    <x v="0"/>
    <n v="0"/>
    <x v="0"/>
    <x v="0"/>
    <n v="30860.77"/>
    <n v="30.860769999999999"/>
    <m/>
    <n v="3.42475"/>
    <n v="3.6766666666666663"/>
    <n v="7.6479999999999997"/>
    <n v="0"/>
    <n v="66"/>
    <s v="BASE DE DATOS"/>
    <m/>
  </r>
  <r>
    <s v="20"/>
    <x v="0"/>
    <s v="ORAENP"/>
    <s v="11014393"/>
    <s v="11014393"/>
    <x v="4"/>
    <s v="5"/>
    <s v="S"/>
    <n v="44.686999999999998"/>
    <n v="44.686999999999998"/>
    <n v="4783.8149999999996"/>
    <n v="23694.007000000001"/>
    <n v="28477.822"/>
    <n v="56.6"/>
    <n v="687.4"/>
    <n v="0.75"/>
    <m/>
    <m/>
    <x v="0"/>
    <s v="ORAENP110143935HI"/>
    <s v="Orazul Energy Per£ S.A."/>
    <x v="68"/>
    <x v="68"/>
    <s v="C.H.Cañón del Pato"/>
    <x v="257"/>
    <x v="4"/>
    <x v="4"/>
    <x v="210"/>
    <x v="1"/>
    <s v="Instalado"/>
    <s v="Operativo"/>
    <s v="Generadora"/>
    <x v="0"/>
    <x v="1"/>
    <x v="1"/>
    <x v="0"/>
    <s v="Privado"/>
    <s v="ANCASH"/>
    <s v="ANCASH"/>
    <s v="HUAYLAS"/>
    <s v="HUALLANCA"/>
    <n v="0"/>
    <x v="7"/>
    <n v="0"/>
    <x v="0"/>
    <n v="0"/>
    <x v="0"/>
    <x v="0"/>
    <n v="28477.822"/>
    <n v="28.477822"/>
    <m/>
    <n v="3.42475"/>
    <n v="3.7239166666666663"/>
    <n v="7.6479999999999997"/>
    <n v="0"/>
    <n v="66"/>
    <s v="BASE DE DATOS"/>
    <m/>
  </r>
  <r>
    <s v="20"/>
    <x v="0"/>
    <s v="ORAENP"/>
    <s v="11014393"/>
    <s v="11014393"/>
    <x v="4"/>
    <s v="6"/>
    <s v="S"/>
    <n v="44.220999999999997"/>
    <n v="44.220999999999997"/>
    <n v="4731.6949999999997"/>
    <n v="23182.387999999999"/>
    <n v="27914.082999999999"/>
    <n v="72.47"/>
    <n v="671.53"/>
    <n v="8.52"/>
    <m/>
    <m/>
    <x v="0"/>
    <s v="ORAENP110143936HI"/>
    <s v="Orazul Energy Per£ S.A."/>
    <x v="68"/>
    <x v="68"/>
    <s v="C.H.Cañón del Pato"/>
    <x v="257"/>
    <x v="4"/>
    <x v="4"/>
    <x v="317"/>
    <x v="1"/>
    <s v="Instalado"/>
    <s v="Operativo"/>
    <s v="Generadora"/>
    <x v="0"/>
    <x v="1"/>
    <x v="1"/>
    <x v="0"/>
    <s v="Privado"/>
    <s v="ANCASH"/>
    <s v="ANCASH"/>
    <s v="HUAYLAS"/>
    <s v="HUALLANCA"/>
    <n v="0"/>
    <x v="7"/>
    <n v="0"/>
    <x v="0"/>
    <n v="0"/>
    <x v="0"/>
    <x v="0"/>
    <n v="27914.082999999999"/>
    <n v="27.914082999999998"/>
    <m/>
    <n v="3.42475"/>
    <n v="3.685083333333333"/>
    <n v="7.6479999999999997"/>
    <n v="0"/>
    <n v="66"/>
    <s v="BASE DE DATOS"/>
    <m/>
  </r>
  <r>
    <s v="20"/>
    <x v="0"/>
    <s v="ORAENP"/>
    <s v="11014593"/>
    <s v="11014593"/>
    <x v="4"/>
    <s v="1"/>
    <s v="S"/>
    <n v="31.593"/>
    <n v="31.593"/>
    <n v="3316.136"/>
    <n v="15155.941000000001"/>
    <n v="18472.077000000001"/>
    <n v="0"/>
    <n v="710.02"/>
    <n v="8.8699999999999992"/>
    <m/>
    <m/>
    <x v="0"/>
    <s v="ORAENP110145931HI"/>
    <s v="Orazul Energy Per£ S.A."/>
    <x v="68"/>
    <x v="68"/>
    <s v="C.H.Carhuaquero"/>
    <x v="258"/>
    <x v="4"/>
    <x v="4"/>
    <x v="44"/>
    <x v="1"/>
    <s v="Instalado"/>
    <s v="Operativo"/>
    <s v="Generadora"/>
    <x v="0"/>
    <x v="1"/>
    <x v="1"/>
    <x v="0"/>
    <s v="Privado"/>
    <s v="CAJAMARCA"/>
    <s v="CAJAMARCA"/>
    <s v="CHOTA"/>
    <s v="LLAMA"/>
    <n v="0"/>
    <x v="7"/>
    <n v="0"/>
    <x v="0"/>
    <n v="0"/>
    <x v="0"/>
    <x v="0"/>
    <n v="18472.077000000001"/>
    <n v="18.472077000000002"/>
    <m/>
    <n v="2.5009166666666665"/>
    <n v="2.6327500000000001"/>
    <n v="7.6479999999999997"/>
    <n v="0"/>
    <n v="66"/>
    <s v="BASE DE DATOS"/>
    <m/>
  </r>
  <r>
    <s v="20"/>
    <x v="0"/>
    <s v="ORAENP"/>
    <s v="11014593"/>
    <s v="11014593"/>
    <x v="4"/>
    <s v="2"/>
    <s v="S"/>
    <n v="31.472000000000001"/>
    <n v="31.472000000000001"/>
    <n v="3278.8139999999999"/>
    <n v="15122.59"/>
    <n v="18401.403999999999"/>
    <n v="0"/>
    <n v="712.17"/>
    <n v="8.6"/>
    <m/>
    <m/>
    <x v="0"/>
    <s v="ORAENP110145932HI"/>
    <s v="Orazul Energy Per£ S.A."/>
    <x v="68"/>
    <x v="68"/>
    <s v="C.H.Carhuaquero"/>
    <x v="258"/>
    <x v="4"/>
    <x v="4"/>
    <x v="171"/>
    <x v="1"/>
    <s v="Instalado"/>
    <s v="Operativo"/>
    <s v="Generadora"/>
    <x v="0"/>
    <x v="1"/>
    <x v="1"/>
    <x v="0"/>
    <s v="Privado"/>
    <s v="CAJAMARCA"/>
    <s v="CAJAMARCA"/>
    <s v="CHOTA"/>
    <s v="LLAMA"/>
    <n v="0"/>
    <x v="7"/>
    <n v="0"/>
    <x v="0"/>
    <n v="0"/>
    <x v="0"/>
    <x v="0"/>
    <n v="18401.403999999999"/>
    <n v="18.401403999999999"/>
    <m/>
    <n v="2.5009166666666665"/>
    <n v="2.6226666666666669"/>
    <n v="7.6479999999999997"/>
    <n v="0"/>
    <n v="66"/>
    <s v="BASE DE DATOS"/>
    <m/>
  </r>
  <r>
    <s v="20"/>
    <x v="0"/>
    <s v="ORAENP"/>
    <s v="11014593"/>
    <s v="11014593"/>
    <x v="4"/>
    <s v="3"/>
    <s v="S"/>
    <n v="31.466999999999999"/>
    <n v="31.466999999999999"/>
    <n v="3297.317"/>
    <n v="14836.914000000001"/>
    <n v="18134.231"/>
    <n v="0"/>
    <n v="700.85"/>
    <n v="9.6300000000000008"/>
    <m/>
    <m/>
    <x v="0"/>
    <s v="ORAENP110145933HI"/>
    <s v="Orazul Energy Per£ S.A."/>
    <x v="68"/>
    <x v="68"/>
    <s v="C.H.Carhuaquero"/>
    <x v="258"/>
    <x v="4"/>
    <x v="4"/>
    <x v="172"/>
    <x v="1"/>
    <s v="Instalado"/>
    <s v="Operativo"/>
    <s v="Generadora"/>
    <x v="0"/>
    <x v="1"/>
    <x v="1"/>
    <x v="0"/>
    <s v="Privado"/>
    <s v="CAJAMARCA"/>
    <s v="CAJAMARCA"/>
    <s v="CHOTA"/>
    <s v="LLAMA"/>
    <n v="0"/>
    <x v="7"/>
    <n v="0"/>
    <x v="0"/>
    <n v="0"/>
    <x v="0"/>
    <x v="0"/>
    <n v="18134.231"/>
    <n v="18.134231"/>
    <m/>
    <n v="2.5009166666666665"/>
    <n v="2.6222499999999997"/>
    <n v="7.6479999999999997"/>
    <n v="0"/>
    <n v="66"/>
    <s v="BASE DE DATOS"/>
    <m/>
  </r>
  <r>
    <s v="20"/>
    <x v="0"/>
    <s v="ORAENP"/>
    <s v="11014593"/>
    <s v="11014593"/>
    <x v="4"/>
    <s v="4"/>
    <s v="S"/>
    <n v="9.9830000000000005"/>
    <n v="9.9830000000000005"/>
    <n v="1239.9190000000001"/>
    <n v="6142.43"/>
    <n v="7382.3490000000002"/>
    <n v="0"/>
    <n v="744"/>
    <n v="10.33"/>
    <m/>
    <m/>
    <x v="0"/>
    <s v="ORAENP110145934HI"/>
    <s v="Orazul Energy Per£ S.A."/>
    <x v="68"/>
    <x v="68"/>
    <s v="C.H.Carhuaquero"/>
    <x v="259"/>
    <x v="4"/>
    <x v="4"/>
    <x v="190"/>
    <x v="1"/>
    <s v="Instalado"/>
    <s v="Operativo"/>
    <s v="Generadora"/>
    <x v="0"/>
    <x v="1"/>
    <x v="1"/>
    <x v="0"/>
    <s v="Privado"/>
    <s v="CAJAMARCA"/>
    <s v="CAJAMARCA"/>
    <s v="CHOTA"/>
    <s v="LLAMA"/>
    <n v="0"/>
    <x v="7"/>
    <n v="0"/>
    <x v="1"/>
    <s v="PRIMERA"/>
    <x v="0"/>
    <x v="0"/>
    <n v="7382.3490000000002"/>
    <n v="7.3823490000000005"/>
    <m/>
    <n v="0.80799999999999994"/>
    <n v="0.83191666666666675"/>
    <n v="7.6479999999999997"/>
    <n v="0"/>
    <n v="66"/>
    <s v="BASE DE DATOS"/>
    <m/>
  </r>
  <r>
    <s v="20"/>
    <x v="0"/>
    <s v="ORAENP"/>
    <s v="18166008"/>
    <s v="18166008"/>
    <x v="4"/>
    <s v="1"/>
    <s v="S"/>
    <n v="5.7110000000000003"/>
    <n v="5.7110000000000003"/>
    <n v="641.88300000000004"/>
    <n v="2979.2"/>
    <n v="3621.0830000000001"/>
    <n v="0"/>
    <n v="744"/>
    <n v="8.7799999999999994"/>
    <m/>
    <m/>
    <x v="0"/>
    <s v="ORAENP181660081HI"/>
    <s v="Orazul Energy Per£ S.A."/>
    <x v="68"/>
    <x v="68"/>
    <s v="C.H.Caña Brava"/>
    <x v="260"/>
    <x v="4"/>
    <x v="4"/>
    <x v="44"/>
    <x v="1"/>
    <s v="Instalado"/>
    <s v="Operativo"/>
    <s v="Generadora"/>
    <x v="0"/>
    <x v="1"/>
    <x v="1"/>
    <x v="0"/>
    <s v="Privado"/>
    <s v="CAJAMARCA"/>
    <s v="CAJAMARCA"/>
    <s v="CHOTA"/>
    <s v="LLAMA"/>
    <n v="0"/>
    <x v="7"/>
    <n v="0"/>
    <x v="1"/>
    <s v="PRIMERA"/>
    <x v="0"/>
    <x v="0"/>
    <n v="3621.0830000000001"/>
    <n v="3.6210830000000001"/>
    <m/>
    <n v="0.4291666666666667"/>
    <n v="0.47591666666666671"/>
    <n v="7.6479999999999997"/>
    <n v="-4.5474735088646412E-13"/>
    <n v="66"/>
    <s v="BASE DE DATOS"/>
    <m/>
  </r>
  <r>
    <s v="20"/>
    <x v="1"/>
    <s v="ORAENP"/>
    <s v="11014393"/>
    <s v="11014393"/>
    <x v="4"/>
    <s v="1"/>
    <s v="S"/>
    <n v="44.219000000000001"/>
    <n v="44.219000000000001"/>
    <n v="4972.8090000000002"/>
    <n v="23491.409"/>
    <n v="28464.218000000001"/>
    <n v="11.65"/>
    <n v="684.35"/>
    <n v="0"/>
    <m/>
    <m/>
    <x v="0"/>
    <s v="ORAENP110143931HI"/>
    <s v="Orazul Energy Per£ S.A."/>
    <x v="68"/>
    <x v="68"/>
    <s v="C.H.Cañón del Pato"/>
    <x v="257"/>
    <x v="4"/>
    <x v="4"/>
    <x v="44"/>
    <x v="1"/>
    <s v="Instalado"/>
    <s v="Operativo"/>
    <s v="Generadora"/>
    <x v="0"/>
    <x v="1"/>
    <x v="1"/>
    <x v="0"/>
    <s v="Privado"/>
    <s v="ANCASH"/>
    <s v="ANCASH"/>
    <s v="HUAYLAS"/>
    <s v="HUALLANCA"/>
    <n v="0"/>
    <x v="7"/>
    <n v="0"/>
    <x v="0"/>
    <n v="0"/>
    <x v="0"/>
    <x v="0"/>
    <n v="28464.218000000001"/>
    <n v="28.464218000000002"/>
    <m/>
    <n v="3.42475"/>
    <n v="3.6849166666666666"/>
    <n v="7.6479999999999997"/>
    <n v="0"/>
    <n v="66"/>
    <s v="BASE DE DATOS"/>
    <m/>
  </r>
  <r>
    <s v="20"/>
    <x v="1"/>
    <s v="ORAENP"/>
    <s v="11014393"/>
    <s v="11014393"/>
    <x v="4"/>
    <s v="2"/>
    <s v="S"/>
    <n v="44.552999999999997"/>
    <n v="44.552999999999997"/>
    <n v="4915.2550000000001"/>
    <n v="23179.102999999999"/>
    <n v="28094.358"/>
    <n v="12.58"/>
    <n v="683.42"/>
    <n v="0"/>
    <m/>
    <m/>
    <x v="0"/>
    <s v="ORAENP110143932HI"/>
    <s v="Orazul Energy Per£ S.A."/>
    <x v="68"/>
    <x v="68"/>
    <s v="C.H.Cañón del Pato"/>
    <x v="257"/>
    <x v="4"/>
    <x v="4"/>
    <x v="171"/>
    <x v="1"/>
    <s v="Instalado"/>
    <s v="Operativo"/>
    <s v="Generadora"/>
    <x v="0"/>
    <x v="1"/>
    <x v="1"/>
    <x v="0"/>
    <s v="Privado"/>
    <s v="ANCASH"/>
    <s v="ANCASH"/>
    <s v="HUAYLAS"/>
    <s v="HUALLANCA"/>
    <n v="0"/>
    <x v="7"/>
    <n v="0"/>
    <x v="0"/>
    <n v="0"/>
    <x v="0"/>
    <x v="0"/>
    <n v="28094.358"/>
    <n v="28.094358"/>
    <m/>
    <n v="3.42475"/>
    <n v="3.7127499999999998"/>
    <n v="7.6479999999999997"/>
    <n v="0"/>
    <n v="66"/>
    <s v="BASE DE DATOS"/>
    <m/>
  </r>
  <r>
    <s v="20"/>
    <x v="1"/>
    <s v="ORAENP"/>
    <s v="11014393"/>
    <s v="11014393"/>
    <x v="4"/>
    <s v="3"/>
    <s v="S"/>
    <n v="43.765000000000001"/>
    <n v="43.765000000000001"/>
    <n v="4913.4489999999996"/>
    <n v="23199.011999999999"/>
    <n v="28112.460999999999"/>
    <n v="12.38"/>
    <n v="683.62"/>
    <n v="17.48"/>
    <m/>
    <m/>
    <x v="0"/>
    <s v="ORAENP110143933HI"/>
    <s v="Orazul Energy Per£ S.A."/>
    <x v="68"/>
    <x v="68"/>
    <s v="C.H.Cañón del Pato"/>
    <x v="257"/>
    <x v="4"/>
    <x v="4"/>
    <x v="172"/>
    <x v="1"/>
    <s v="Instalado"/>
    <s v="Operativo"/>
    <s v="Generadora"/>
    <x v="0"/>
    <x v="1"/>
    <x v="1"/>
    <x v="0"/>
    <s v="Privado"/>
    <s v="ANCASH"/>
    <s v="ANCASH"/>
    <s v="HUAYLAS"/>
    <s v="HUALLANCA"/>
    <n v="0"/>
    <x v="7"/>
    <n v="0"/>
    <x v="0"/>
    <n v="0"/>
    <x v="0"/>
    <x v="0"/>
    <n v="28112.460999999999"/>
    <n v="28.112461"/>
    <m/>
    <n v="3.42475"/>
    <n v="3.6470833333333332"/>
    <n v="7.6479999999999997"/>
    <n v="0"/>
    <n v="66"/>
    <s v="BASE DE DATOS"/>
    <m/>
  </r>
  <r>
    <s v="20"/>
    <x v="1"/>
    <s v="ORAENP"/>
    <s v="11014393"/>
    <s v="11014393"/>
    <x v="4"/>
    <s v="4"/>
    <s v="S"/>
    <n v="44.12"/>
    <n v="44.12"/>
    <n v="4945.3360000000002"/>
    <n v="23377.753000000001"/>
    <n v="28323.089"/>
    <n v="11.93"/>
    <n v="684.07"/>
    <n v="2.85"/>
    <m/>
    <m/>
    <x v="0"/>
    <s v="ORAENP110143934HI"/>
    <s v="Orazul Energy Per£ S.A."/>
    <x v="68"/>
    <x v="68"/>
    <s v="C.H.Cañón del Pato"/>
    <x v="257"/>
    <x v="4"/>
    <x v="4"/>
    <x v="190"/>
    <x v="1"/>
    <s v="Instalado"/>
    <s v="Operativo"/>
    <s v="Generadora"/>
    <x v="0"/>
    <x v="1"/>
    <x v="1"/>
    <x v="0"/>
    <s v="Privado"/>
    <s v="ANCASH"/>
    <s v="ANCASH"/>
    <s v="HUAYLAS"/>
    <s v="HUALLANCA"/>
    <n v="0"/>
    <x v="7"/>
    <n v="0"/>
    <x v="0"/>
    <n v="0"/>
    <x v="0"/>
    <x v="0"/>
    <n v="28323.089"/>
    <n v="28.323089"/>
    <m/>
    <n v="3.42475"/>
    <n v="3.6766666666666663"/>
    <n v="7.6479999999999997"/>
    <n v="0"/>
    <n v="66"/>
    <s v="BASE DE DATOS"/>
    <m/>
  </r>
  <r>
    <s v="20"/>
    <x v="1"/>
    <s v="ORAENP"/>
    <s v="11014393"/>
    <s v="11014393"/>
    <x v="4"/>
    <s v="5"/>
    <s v="S"/>
    <n v="44.686999999999998"/>
    <n v="44.686999999999998"/>
    <n v="4893.2209999999995"/>
    <n v="22952.751"/>
    <n v="27845.972000000002"/>
    <n v="17.37"/>
    <n v="678.63"/>
    <n v="0.75"/>
    <m/>
    <m/>
    <x v="0"/>
    <s v="ORAENP110143935HI"/>
    <s v="Orazul Energy Per£ S.A."/>
    <x v="68"/>
    <x v="68"/>
    <s v="C.H.Cañón del Pato"/>
    <x v="257"/>
    <x v="4"/>
    <x v="4"/>
    <x v="210"/>
    <x v="1"/>
    <s v="Instalado"/>
    <s v="Operativo"/>
    <s v="Generadora"/>
    <x v="0"/>
    <x v="1"/>
    <x v="1"/>
    <x v="0"/>
    <s v="Privado"/>
    <s v="ANCASH"/>
    <s v="ANCASH"/>
    <s v="HUAYLAS"/>
    <s v="HUALLANCA"/>
    <n v="0"/>
    <x v="7"/>
    <n v="0"/>
    <x v="0"/>
    <n v="0"/>
    <x v="0"/>
    <x v="0"/>
    <n v="27845.972000000002"/>
    <n v="27.845972000000003"/>
    <m/>
    <n v="3.42475"/>
    <n v="3.7239166666666663"/>
    <n v="7.6479999999999997"/>
    <n v="0"/>
    <n v="66"/>
    <s v="BASE DE DATOS"/>
    <m/>
  </r>
  <r>
    <s v="20"/>
    <x v="1"/>
    <s v="ORAENP"/>
    <s v="11014393"/>
    <s v="11014393"/>
    <x v="4"/>
    <s v="6"/>
    <s v="S"/>
    <n v="44.220999999999997"/>
    <n v="44.220999999999997"/>
    <n v="4981.3190000000004"/>
    <n v="23621.762999999999"/>
    <n v="28603.081999999999"/>
    <n v="13.67"/>
    <n v="682.33"/>
    <n v="8.52"/>
    <m/>
    <m/>
    <x v="0"/>
    <s v="ORAENP110143936HI"/>
    <s v="Orazul Energy Per£ S.A."/>
    <x v="68"/>
    <x v="68"/>
    <s v="C.H.Cañón del Pato"/>
    <x v="257"/>
    <x v="4"/>
    <x v="4"/>
    <x v="317"/>
    <x v="1"/>
    <s v="Instalado"/>
    <s v="Operativo"/>
    <s v="Generadora"/>
    <x v="0"/>
    <x v="1"/>
    <x v="1"/>
    <x v="0"/>
    <s v="Privado"/>
    <s v="ANCASH"/>
    <s v="ANCASH"/>
    <s v="HUAYLAS"/>
    <s v="HUALLANCA"/>
    <n v="0"/>
    <x v="7"/>
    <n v="0"/>
    <x v="0"/>
    <n v="0"/>
    <x v="0"/>
    <x v="0"/>
    <n v="28603.081999999999"/>
    <n v="28.603081999999997"/>
    <m/>
    <n v="3.42475"/>
    <n v="3.685083333333333"/>
    <n v="7.6479999999999997"/>
    <n v="0"/>
    <n v="66"/>
    <s v="BASE DE DATOS"/>
    <m/>
  </r>
  <r>
    <s v="20"/>
    <x v="1"/>
    <s v="ORAENP"/>
    <s v="11014593"/>
    <s v="11014593"/>
    <x v="4"/>
    <s v="1"/>
    <s v="S"/>
    <n v="31.593"/>
    <n v="31.593"/>
    <n v="3268.366"/>
    <n v="10878.227000000001"/>
    <n v="14146.593000000001"/>
    <n v="4.12"/>
    <n v="551.13"/>
    <n v="8.8699999999999992"/>
    <m/>
    <m/>
    <x v="0"/>
    <s v="ORAENP110145931HI"/>
    <s v="Orazul Energy Per£ S.A."/>
    <x v="68"/>
    <x v="68"/>
    <s v="C.H.Carhuaquero"/>
    <x v="258"/>
    <x v="4"/>
    <x v="4"/>
    <x v="44"/>
    <x v="1"/>
    <s v="Instalado"/>
    <s v="Operativo"/>
    <s v="Generadora"/>
    <x v="0"/>
    <x v="1"/>
    <x v="1"/>
    <x v="0"/>
    <s v="Privado"/>
    <s v="CAJAMARCA"/>
    <s v="CAJAMARCA"/>
    <s v="CHOTA"/>
    <s v="LLAMA"/>
    <n v="0"/>
    <x v="7"/>
    <n v="0"/>
    <x v="0"/>
    <n v="0"/>
    <x v="0"/>
    <x v="0"/>
    <n v="14146.593000000001"/>
    <n v="14.146593000000001"/>
    <m/>
    <n v="2.5009166666666665"/>
    <n v="2.6327500000000001"/>
    <n v="7.6479999999999997"/>
    <n v="0"/>
    <n v="66"/>
    <s v="BASE DE DATOS"/>
    <m/>
  </r>
  <r>
    <s v="20"/>
    <x v="1"/>
    <s v="ORAENP"/>
    <s v="11014593"/>
    <s v="11014593"/>
    <x v="4"/>
    <s v="2"/>
    <s v="S"/>
    <n v="31.472000000000001"/>
    <n v="31.472000000000001"/>
    <n v="3371.3420000000001"/>
    <n v="12601.125"/>
    <n v="15972.467000000001"/>
    <n v="4.67"/>
    <n v="659.67"/>
    <n v="8.6"/>
    <m/>
    <m/>
    <x v="0"/>
    <s v="ORAENP110145932HI"/>
    <s v="Orazul Energy Per£ S.A."/>
    <x v="68"/>
    <x v="68"/>
    <s v="C.H.Carhuaquero"/>
    <x v="258"/>
    <x v="4"/>
    <x v="4"/>
    <x v="171"/>
    <x v="1"/>
    <s v="Instalado"/>
    <s v="Operativo"/>
    <s v="Generadora"/>
    <x v="0"/>
    <x v="1"/>
    <x v="1"/>
    <x v="0"/>
    <s v="Privado"/>
    <s v="CAJAMARCA"/>
    <s v="CAJAMARCA"/>
    <s v="CHOTA"/>
    <s v="LLAMA"/>
    <n v="0"/>
    <x v="7"/>
    <n v="0"/>
    <x v="0"/>
    <n v="0"/>
    <x v="0"/>
    <x v="0"/>
    <n v="15972.467000000001"/>
    <n v="15.972467"/>
    <m/>
    <n v="2.5009166666666665"/>
    <n v="2.6226666666666669"/>
    <n v="7.6479999999999997"/>
    <n v="0"/>
    <n v="66"/>
    <s v="BASE DE DATOS"/>
    <m/>
  </r>
  <r>
    <s v="20"/>
    <x v="1"/>
    <s v="ORAENP"/>
    <s v="11014593"/>
    <s v="11014593"/>
    <x v="4"/>
    <s v="3"/>
    <s v="S"/>
    <n v="31.466999999999999"/>
    <n v="31.466999999999999"/>
    <n v="3088.346"/>
    <n v="11117.002"/>
    <n v="14205.348"/>
    <n v="7.02"/>
    <n v="593.57000000000005"/>
    <n v="9.6300000000000008"/>
    <m/>
    <m/>
    <x v="0"/>
    <s v="ORAENP110145933HI"/>
    <s v="Orazul Energy Per£ S.A."/>
    <x v="68"/>
    <x v="68"/>
    <s v="C.H.Carhuaquero"/>
    <x v="258"/>
    <x v="4"/>
    <x v="4"/>
    <x v="172"/>
    <x v="1"/>
    <s v="Instalado"/>
    <s v="Operativo"/>
    <s v="Generadora"/>
    <x v="0"/>
    <x v="1"/>
    <x v="1"/>
    <x v="0"/>
    <s v="Privado"/>
    <s v="CAJAMARCA"/>
    <s v="CAJAMARCA"/>
    <s v="CHOTA"/>
    <s v="LLAMA"/>
    <n v="0"/>
    <x v="7"/>
    <n v="0"/>
    <x v="0"/>
    <n v="0"/>
    <x v="0"/>
    <x v="0"/>
    <n v="14205.348"/>
    <n v="14.205348000000001"/>
    <m/>
    <n v="2.5009166666666665"/>
    <n v="2.6222499999999997"/>
    <n v="7.6479999999999997"/>
    <n v="0"/>
    <n v="66"/>
    <s v="BASE DE DATOS"/>
    <m/>
  </r>
  <r>
    <s v="20"/>
    <x v="1"/>
    <s v="ORAENP"/>
    <s v="11014593"/>
    <s v="11014593"/>
    <x v="4"/>
    <s v="4"/>
    <s v="S"/>
    <n v="9.9830000000000005"/>
    <n v="9.9830000000000005"/>
    <n v="1191.479"/>
    <n v="5720.1629999999996"/>
    <n v="6911.6419999999998"/>
    <n v="0"/>
    <n v="696"/>
    <n v="10.33"/>
    <m/>
    <m/>
    <x v="0"/>
    <s v="ORAENP110145934HI"/>
    <s v="Orazul Energy Per£ S.A."/>
    <x v="68"/>
    <x v="68"/>
    <s v="C.H.Carhuaquero"/>
    <x v="259"/>
    <x v="4"/>
    <x v="4"/>
    <x v="190"/>
    <x v="1"/>
    <s v="Instalado"/>
    <s v="Operativo"/>
    <s v="Generadora"/>
    <x v="0"/>
    <x v="1"/>
    <x v="1"/>
    <x v="0"/>
    <s v="Privado"/>
    <s v="CAJAMARCA"/>
    <s v="CAJAMARCA"/>
    <s v="CHOTA"/>
    <s v="LLAMA"/>
    <n v="0"/>
    <x v="7"/>
    <n v="0"/>
    <x v="1"/>
    <s v="PRIMERA"/>
    <x v="0"/>
    <x v="0"/>
    <n v="6911.6419999999998"/>
    <n v="6.9116419999999996"/>
    <m/>
    <n v="0.80799999999999994"/>
    <n v="0.83191666666666675"/>
    <n v="7.6479999999999997"/>
    <n v="0"/>
    <n v="66"/>
    <s v="BASE DE DATOS"/>
    <m/>
  </r>
  <r>
    <s v="20"/>
    <x v="1"/>
    <s v="ORAENP"/>
    <s v="18166008"/>
    <s v="18166008"/>
    <x v="4"/>
    <s v="1"/>
    <s v="S"/>
    <n v="5.7110000000000003"/>
    <n v="5.7110000000000003"/>
    <n v="621.49800000000005"/>
    <n v="2430.6460000000002"/>
    <n v="3052.1439999999998"/>
    <n v="0"/>
    <n v="680.38"/>
    <n v="8.7799999999999994"/>
    <m/>
    <m/>
    <x v="0"/>
    <s v="ORAENP181660081HI"/>
    <s v="Orazul Energy Per£ S.A."/>
    <x v="68"/>
    <x v="68"/>
    <s v="C.H.Caña Brava"/>
    <x v="260"/>
    <x v="4"/>
    <x v="4"/>
    <x v="44"/>
    <x v="1"/>
    <s v="Instalado"/>
    <s v="Operativo"/>
    <s v="Generadora"/>
    <x v="0"/>
    <x v="1"/>
    <x v="1"/>
    <x v="0"/>
    <s v="Privado"/>
    <s v="CAJAMARCA"/>
    <s v="CAJAMARCA"/>
    <s v="CHOTA"/>
    <s v="LLAMA"/>
    <n v="0"/>
    <x v="7"/>
    <n v="0"/>
    <x v="1"/>
    <s v="PRIMERA"/>
    <x v="0"/>
    <x v="0"/>
    <n v="3052.1439999999998"/>
    <n v="3.0521439999999997"/>
    <m/>
    <n v="0.4291666666666667"/>
    <n v="0.47591666666666671"/>
    <n v="7.6479999999999997"/>
    <n v="4.5474735088646412E-13"/>
    <n v="66"/>
    <s v="BASE DE DATOS"/>
    <m/>
  </r>
  <r>
    <s v="20"/>
    <x v="2"/>
    <s v="ORAENP"/>
    <s v="11014393"/>
    <s v="11014393"/>
    <x v="4"/>
    <s v="1"/>
    <s v="S"/>
    <n v="44.219000000000001"/>
    <n v="44.219000000000001"/>
    <n v="5059.7269999999999"/>
    <n v="26268.413"/>
    <n v="31328.14"/>
    <n v="0"/>
    <n v="744"/>
    <n v="0"/>
    <m/>
    <m/>
    <x v="0"/>
    <s v="ORAENP110143931HI"/>
    <s v="Orazul Energy Per£ S.A."/>
    <x v="68"/>
    <x v="68"/>
    <s v="C.H.Cañón del Pato"/>
    <x v="257"/>
    <x v="4"/>
    <x v="4"/>
    <x v="44"/>
    <x v="1"/>
    <s v="Instalado"/>
    <s v="Operativo"/>
    <s v="Generadora"/>
    <x v="0"/>
    <x v="1"/>
    <x v="1"/>
    <x v="0"/>
    <s v="Privado"/>
    <s v="ANCASH"/>
    <s v="ANCASH"/>
    <s v="HUAYLAS"/>
    <s v="HUALLANCA"/>
    <n v="0"/>
    <x v="7"/>
    <n v="0"/>
    <x v="0"/>
    <n v="0"/>
    <x v="0"/>
    <x v="0"/>
    <n v="31328.14"/>
    <n v="31.328139999999998"/>
    <m/>
    <n v="3.42475"/>
    <n v="3.6849166666666666"/>
    <n v="7.6479999999999997"/>
    <n v="0"/>
    <n v="66"/>
    <s v="BASE DE DATOS"/>
    <m/>
  </r>
  <r>
    <s v="20"/>
    <x v="2"/>
    <s v="ORAENP"/>
    <s v="11014393"/>
    <s v="11014393"/>
    <x v="4"/>
    <s v="2"/>
    <s v="S"/>
    <n v="44.552999999999997"/>
    <n v="44.552999999999997"/>
    <n v="5085.7910000000002"/>
    <n v="25729.657999999999"/>
    <n v="30815.449000000001"/>
    <n v="0"/>
    <n v="744"/>
    <n v="0"/>
    <m/>
    <m/>
    <x v="0"/>
    <s v="ORAENP110143932HI"/>
    <s v="Orazul Energy Per£ S.A."/>
    <x v="68"/>
    <x v="68"/>
    <s v="C.H.Cañón del Pato"/>
    <x v="257"/>
    <x v="4"/>
    <x v="4"/>
    <x v="171"/>
    <x v="1"/>
    <s v="Instalado"/>
    <s v="Operativo"/>
    <s v="Generadora"/>
    <x v="0"/>
    <x v="1"/>
    <x v="1"/>
    <x v="0"/>
    <s v="Privado"/>
    <s v="ANCASH"/>
    <s v="ANCASH"/>
    <s v="HUAYLAS"/>
    <s v="HUALLANCA"/>
    <n v="0"/>
    <x v="7"/>
    <n v="0"/>
    <x v="0"/>
    <n v="0"/>
    <x v="0"/>
    <x v="0"/>
    <n v="30815.449000000001"/>
    <n v="30.815449000000001"/>
    <m/>
    <n v="3.42475"/>
    <n v="3.7127499999999998"/>
    <n v="7.6479999999999997"/>
    <n v="0"/>
    <n v="66"/>
    <s v="BASE DE DATOS"/>
    <m/>
  </r>
  <r>
    <s v="20"/>
    <x v="2"/>
    <s v="ORAENP"/>
    <s v="11014393"/>
    <s v="11014393"/>
    <x v="4"/>
    <s v="3"/>
    <s v="S"/>
    <n v="43.765000000000001"/>
    <n v="43.765000000000001"/>
    <n v="5098.8100000000004"/>
    <n v="25881.99"/>
    <n v="30980.799999999999"/>
    <n v="0"/>
    <n v="744"/>
    <n v="17.48"/>
    <m/>
    <m/>
    <x v="0"/>
    <s v="ORAENP110143933HI"/>
    <s v="Orazul Energy Per£ S.A."/>
    <x v="68"/>
    <x v="68"/>
    <s v="C.H.Cañón del Pato"/>
    <x v="257"/>
    <x v="4"/>
    <x v="4"/>
    <x v="172"/>
    <x v="1"/>
    <s v="Instalado"/>
    <s v="Operativo"/>
    <s v="Generadora"/>
    <x v="0"/>
    <x v="1"/>
    <x v="1"/>
    <x v="0"/>
    <s v="Privado"/>
    <s v="ANCASH"/>
    <s v="ANCASH"/>
    <s v="HUAYLAS"/>
    <s v="HUALLANCA"/>
    <n v="0"/>
    <x v="7"/>
    <n v="0"/>
    <x v="0"/>
    <n v="0"/>
    <x v="0"/>
    <x v="0"/>
    <n v="30980.799999999999"/>
    <n v="30.980799999999999"/>
    <m/>
    <n v="3.42475"/>
    <n v="3.6470833333333332"/>
    <n v="7.6479999999999997"/>
    <n v="3.637978807091713E-12"/>
    <n v="66"/>
    <s v="BASE DE DATOS"/>
    <m/>
  </r>
  <r>
    <s v="20"/>
    <x v="2"/>
    <s v="ORAENP"/>
    <s v="11014393"/>
    <s v="11014393"/>
    <x v="4"/>
    <s v="4"/>
    <s v="S"/>
    <n v="44.12"/>
    <n v="44.12"/>
    <n v="5155.4290000000001"/>
    <n v="26106.742999999999"/>
    <n v="31262.171999999999"/>
    <n v="0"/>
    <n v="744"/>
    <n v="2.85"/>
    <m/>
    <m/>
    <x v="0"/>
    <s v="ORAENP110143934HI"/>
    <s v="Orazul Energy Per£ S.A."/>
    <x v="68"/>
    <x v="68"/>
    <s v="C.H.Cañón del Pato"/>
    <x v="257"/>
    <x v="4"/>
    <x v="4"/>
    <x v="190"/>
    <x v="1"/>
    <s v="Instalado"/>
    <s v="Operativo"/>
    <s v="Generadora"/>
    <x v="0"/>
    <x v="1"/>
    <x v="1"/>
    <x v="0"/>
    <s v="Privado"/>
    <s v="ANCASH"/>
    <s v="ANCASH"/>
    <s v="HUAYLAS"/>
    <s v="HUALLANCA"/>
    <n v="0"/>
    <x v="7"/>
    <n v="0"/>
    <x v="0"/>
    <n v="0"/>
    <x v="0"/>
    <x v="0"/>
    <n v="31262.171999999999"/>
    <n v="31.262172"/>
    <m/>
    <n v="3.42475"/>
    <n v="3.6766666666666663"/>
    <n v="7.6479999999999997"/>
    <n v="0"/>
    <n v="66"/>
    <s v="BASE DE DATOS"/>
    <m/>
  </r>
  <r>
    <s v="20"/>
    <x v="2"/>
    <s v="ORAENP"/>
    <s v="11014393"/>
    <s v="11014393"/>
    <x v="4"/>
    <s v="5"/>
    <s v="S"/>
    <n v="44.686999999999998"/>
    <n v="44.686999999999998"/>
    <n v="4919.4189999999999"/>
    <n v="24287.527999999998"/>
    <n v="29206.947"/>
    <n v="18.88"/>
    <n v="725.12"/>
    <n v="0.75"/>
    <m/>
    <m/>
    <x v="0"/>
    <s v="ORAENP110143935HI"/>
    <s v="Orazul Energy Per£ S.A."/>
    <x v="68"/>
    <x v="68"/>
    <s v="C.H.Cañón del Pato"/>
    <x v="257"/>
    <x v="4"/>
    <x v="4"/>
    <x v="210"/>
    <x v="1"/>
    <s v="Instalado"/>
    <s v="Operativo"/>
    <s v="Generadora"/>
    <x v="0"/>
    <x v="1"/>
    <x v="1"/>
    <x v="0"/>
    <s v="Privado"/>
    <s v="ANCASH"/>
    <s v="ANCASH"/>
    <s v="HUAYLAS"/>
    <s v="HUALLANCA"/>
    <n v="0"/>
    <x v="7"/>
    <n v="0"/>
    <x v="0"/>
    <n v="0"/>
    <x v="0"/>
    <x v="0"/>
    <n v="29206.947"/>
    <n v="29.206947"/>
    <m/>
    <n v="3.42475"/>
    <n v="3.7239166666666663"/>
    <n v="7.6479999999999997"/>
    <n v="0"/>
    <n v="66"/>
    <s v="BASE DE DATOS"/>
    <m/>
  </r>
  <r>
    <s v="20"/>
    <x v="2"/>
    <s v="ORAENP"/>
    <s v="11014393"/>
    <s v="11014393"/>
    <x v="4"/>
    <s v="6"/>
    <s v="S"/>
    <n v="44.220999999999997"/>
    <n v="44.220999999999997"/>
    <n v="5156.0749999999998"/>
    <n v="25314.866000000002"/>
    <n v="30470.940999999999"/>
    <n v="19.079999999999998"/>
    <n v="724.92"/>
    <n v="8.52"/>
    <m/>
    <m/>
    <x v="0"/>
    <s v="ORAENP110143936HI"/>
    <s v="Orazul Energy Per£ S.A."/>
    <x v="68"/>
    <x v="68"/>
    <s v="C.H.Cañón del Pato"/>
    <x v="257"/>
    <x v="4"/>
    <x v="4"/>
    <x v="317"/>
    <x v="1"/>
    <s v="Instalado"/>
    <s v="Operativo"/>
    <s v="Generadora"/>
    <x v="0"/>
    <x v="1"/>
    <x v="1"/>
    <x v="0"/>
    <s v="Privado"/>
    <s v="ANCASH"/>
    <s v="ANCASH"/>
    <s v="HUAYLAS"/>
    <s v="HUALLANCA"/>
    <n v="0"/>
    <x v="7"/>
    <n v="0"/>
    <x v="0"/>
    <n v="0"/>
    <x v="0"/>
    <x v="0"/>
    <n v="30470.940999999999"/>
    <n v="30.470941"/>
    <m/>
    <n v="3.42475"/>
    <n v="3.685083333333333"/>
    <n v="7.6479999999999997"/>
    <n v="3.637978807091713E-12"/>
    <n v="66"/>
    <s v="BASE DE DATOS"/>
    <m/>
  </r>
  <r>
    <s v="20"/>
    <x v="2"/>
    <s v="ORAENP"/>
    <s v="11014593"/>
    <s v="11014593"/>
    <x v="4"/>
    <s v="1"/>
    <s v="S"/>
    <n v="31.593"/>
    <n v="31.593"/>
    <n v="3436.7260000000001"/>
    <n v="17622.690999999999"/>
    <n v="21059.417000000001"/>
    <n v="0"/>
    <n v="722.68"/>
    <n v="8.8699999999999992"/>
    <m/>
    <m/>
    <x v="0"/>
    <s v="ORAENP110145931HI"/>
    <s v="Orazul Energy Per£ S.A."/>
    <x v="68"/>
    <x v="68"/>
    <s v="C.H.Carhuaquero"/>
    <x v="258"/>
    <x v="4"/>
    <x v="4"/>
    <x v="44"/>
    <x v="1"/>
    <s v="Instalado"/>
    <s v="Operativo"/>
    <s v="Generadora"/>
    <x v="0"/>
    <x v="1"/>
    <x v="1"/>
    <x v="0"/>
    <s v="Privado"/>
    <s v="CAJAMARCA"/>
    <s v="CAJAMARCA"/>
    <s v="CHOTA"/>
    <s v="LLAMA"/>
    <n v="0"/>
    <x v="7"/>
    <n v="0"/>
    <x v="0"/>
    <n v="0"/>
    <x v="0"/>
    <x v="0"/>
    <n v="21059.417000000001"/>
    <n v="21.059417"/>
    <m/>
    <n v="2.5009166666666665"/>
    <n v="2.6327500000000001"/>
    <n v="7.6479999999999997"/>
    <n v="-3.637978807091713E-12"/>
    <n v="66"/>
    <s v="BASE DE DATOS"/>
    <m/>
  </r>
  <r>
    <s v="20"/>
    <x v="2"/>
    <s v="ORAENP"/>
    <s v="11014593"/>
    <s v="11014593"/>
    <x v="4"/>
    <s v="2"/>
    <s v="S"/>
    <n v="31.472000000000001"/>
    <n v="31.472000000000001"/>
    <n v="3440.6480000000001"/>
    <n v="17723.674999999999"/>
    <n v="21164.323"/>
    <n v="0"/>
    <n v="723.23"/>
    <n v="8.6"/>
    <m/>
    <m/>
    <x v="0"/>
    <s v="ORAENP110145932HI"/>
    <s v="Orazul Energy Per£ S.A."/>
    <x v="68"/>
    <x v="68"/>
    <s v="C.H.Carhuaquero"/>
    <x v="258"/>
    <x v="4"/>
    <x v="4"/>
    <x v="171"/>
    <x v="1"/>
    <s v="Instalado"/>
    <s v="Operativo"/>
    <s v="Generadora"/>
    <x v="0"/>
    <x v="1"/>
    <x v="1"/>
    <x v="0"/>
    <s v="Privado"/>
    <s v="CAJAMARCA"/>
    <s v="CAJAMARCA"/>
    <s v="CHOTA"/>
    <s v="LLAMA"/>
    <n v="0"/>
    <x v="7"/>
    <n v="0"/>
    <x v="0"/>
    <n v="0"/>
    <x v="0"/>
    <x v="0"/>
    <n v="21164.323"/>
    <n v="21.164323"/>
    <m/>
    <n v="2.5009166666666665"/>
    <n v="2.6226666666666669"/>
    <n v="7.6479999999999997"/>
    <n v="0"/>
    <n v="66"/>
    <s v="BASE DE DATOS"/>
    <m/>
  </r>
  <r>
    <s v="20"/>
    <x v="2"/>
    <s v="ORAENP"/>
    <s v="11014593"/>
    <s v="11014593"/>
    <x v="4"/>
    <s v="3"/>
    <s v="S"/>
    <n v="31.466999999999999"/>
    <n v="31.466999999999999"/>
    <n v="3313.2840000000001"/>
    <n v="17037.05"/>
    <n v="20350.333999999999"/>
    <n v="0"/>
    <n v="723.02"/>
    <n v="9.6300000000000008"/>
    <m/>
    <m/>
    <x v="0"/>
    <s v="ORAENP110145933HI"/>
    <s v="Orazul Energy Per£ S.A."/>
    <x v="68"/>
    <x v="68"/>
    <s v="C.H.Carhuaquero"/>
    <x v="258"/>
    <x v="4"/>
    <x v="4"/>
    <x v="172"/>
    <x v="1"/>
    <s v="Instalado"/>
    <s v="Operativo"/>
    <s v="Generadora"/>
    <x v="0"/>
    <x v="1"/>
    <x v="1"/>
    <x v="0"/>
    <s v="Privado"/>
    <s v="CAJAMARCA"/>
    <s v="CAJAMARCA"/>
    <s v="CHOTA"/>
    <s v="LLAMA"/>
    <n v="0"/>
    <x v="7"/>
    <n v="0"/>
    <x v="0"/>
    <n v="0"/>
    <x v="0"/>
    <x v="0"/>
    <n v="20350.333999999999"/>
    <n v="20.350334"/>
    <m/>
    <n v="2.5009166666666665"/>
    <n v="2.6222499999999997"/>
    <n v="7.6479999999999997"/>
    <n v="0"/>
    <n v="66"/>
    <s v="BASE DE DATOS"/>
    <m/>
  </r>
  <r>
    <s v="20"/>
    <x v="2"/>
    <s v="ORAENP"/>
    <s v="11014593"/>
    <s v="11014593"/>
    <x v="4"/>
    <s v="4"/>
    <s v="S"/>
    <n v="9.9830000000000005"/>
    <n v="9.9830000000000005"/>
    <n v="1233.8630000000001"/>
    <n v="6068.8919999999998"/>
    <n v="7302.7550000000001"/>
    <n v="0.68"/>
    <n v="735.57"/>
    <n v="10.33"/>
    <m/>
    <m/>
    <x v="0"/>
    <s v="ORAENP110145934HI"/>
    <s v="Orazul Energy Per£ S.A."/>
    <x v="68"/>
    <x v="68"/>
    <s v="C.H.Carhuaquero"/>
    <x v="259"/>
    <x v="4"/>
    <x v="4"/>
    <x v="190"/>
    <x v="1"/>
    <s v="Instalado"/>
    <s v="Operativo"/>
    <s v="Generadora"/>
    <x v="0"/>
    <x v="1"/>
    <x v="1"/>
    <x v="0"/>
    <s v="Privado"/>
    <s v="CAJAMARCA"/>
    <s v="CAJAMARCA"/>
    <s v="CHOTA"/>
    <s v="LLAMA"/>
    <n v="0"/>
    <x v="7"/>
    <n v="0"/>
    <x v="1"/>
    <s v="PRIMERA"/>
    <x v="0"/>
    <x v="0"/>
    <n v="7302.7550000000001"/>
    <n v="7.3027550000000003"/>
    <m/>
    <n v="0.80799999999999994"/>
    <n v="0.83191666666666675"/>
    <n v="7.6479999999999997"/>
    <n v="0"/>
    <n v="66"/>
    <s v="BASE DE DATOS"/>
    <m/>
  </r>
  <r>
    <s v="20"/>
    <x v="2"/>
    <s v="ORAENP"/>
    <s v="18166008"/>
    <s v="18166008"/>
    <x v="4"/>
    <s v="1"/>
    <s v="S"/>
    <n v="5.7110000000000003"/>
    <n v="5.7110000000000003"/>
    <n v="651.61900000000003"/>
    <n v="3219.636"/>
    <n v="3871.2550000000001"/>
    <n v="0"/>
    <n v="736.47"/>
    <n v="8.7799999999999994"/>
    <m/>
    <m/>
    <x v="0"/>
    <s v="ORAENP181660081HI"/>
    <s v="Orazul Energy Per£ S.A."/>
    <x v="68"/>
    <x v="68"/>
    <s v="C.H.Caña Brava"/>
    <x v="260"/>
    <x v="4"/>
    <x v="4"/>
    <x v="44"/>
    <x v="1"/>
    <s v="Instalado"/>
    <s v="Operativo"/>
    <s v="Generadora"/>
    <x v="0"/>
    <x v="1"/>
    <x v="1"/>
    <x v="0"/>
    <s v="Privado"/>
    <s v="CAJAMARCA"/>
    <s v="CAJAMARCA"/>
    <s v="CHOTA"/>
    <s v="LLAMA"/>
    <n v="0"/>
    <x v="7"/>
    <n v="0"/>
    <x v="1"/>
    <s v="PRIMERA"/>
    <x v="0"/>
    <x v="0"/>
    <n v="3871.2550000000001"/>
    <n v="3.8712550000000001"/>
    <m/>
    <n v="0.4291666666666667"/>
    <n v="0.47591666666666671"/>
    <n v="7.6479999999999997"/>
    <n v="0"/>
    <n v="66"/>
    <s v="BASE DE DATOS"/>
    <m/>
  </r>
  <r>
    <s v="20"/>
    <x v="3"/>
    <s v="ORAENP"/>
    <s v="11014393"/>
    <s v="11014393"/>
    <x v="4"/>
    <s v="1"/>
    <s v="S"/>
    <n v="44.219000000000001"/>
    <n v="44.219000000000001"/>
    <n v="3894.605"/>
    <n v="21490.807000000001"/>
    <n v="25385.412"/>
    <n v="33.57"/>
    <n v="686.43"/>
    <n v="0"/>
    <m/>
    <m/>
    <x v="0"/>
    <s v="ORAENP110143931HI"/>
    <s v="Orazul Energy Per£ S.A."/>
    <x v="68"/>
    <x v="68"/>
    <s v="C.H.Cañón del Pato"/>
    <x v="257"/>
    <x v="4"/>
    <x v="4"/>
    <x v="44"/>
    <x v="1"/>
    <s v="Instalado"/>
    <s v="Operativo"/>
    <s v="Generadora"/>
    <x v="0"/>
    <x v="1"/>
    <x v="1"/>
    <x v="0"/>
    <s v="Privado"/>
    <s v="ANCASH"/>
    <s v="ANCASH"/>
    <s v="HUAYLAS"/>
    <s v="HUALLANCA"/>
    <n v="0"/>
    <x v="7"/>
    <n v="0"/>
    <x v="0"/>
    <n v="0"/>
    <x v="0"/>
    <x v="0"/>
    <n v="25385.412"/>
    <n v="25.385411999999999"/>
    <m/>
    <n v="3.42475"/>
    <n v="3.6849166666666666"/>
    <n v="7.6479999999999997"/>
    <n v="0"/>
    <n v="66"/>
    <s v="BASE DE DATOS"/>
    <m/>
  </r>
  <r>
    <s v="20"/>
    <x v="3"/>
    <s v="ORAENP"/>
    <s v="11014393"/>
    <s v="11014393"/>
    <x v="4"/>
    <s v="2"/>
    <s v="S"/>
    <n v="44.552999999999997"/>
    <n v="44.552999999999997"/>
    <n v="3894.098"/>
    <n v="19250.074000000001"/>
    <n v="23144.171999999999"/>
    <n v="82.22"/>
    <n v="637.78"/>
    <n v="0"/>
    <m/>
    <m/>
    <x v="0"/>
    <s v="ORAENP110143932HI"/>
    <s v="Orazul Energy Per£ S.A."/>
    <x v="68"/>
    <x v="68"/>
    <s v="C.H.Cañón del Pato"/>
    <x v="257"/>
    <x v="4"/>
    <x v="4"/>
    <x v="171"/>
    <x v="1"/>
    <s v="Instalado"/>
    <s v="Operativo"/>
    <s v="Generadora"/>
    <x v="0"/>
    <x v="1"/>
    <x v="1"/>
    <x v="0"/>
    <s v="Privado"/>
    <s v="ANCASH"/>
    <s v="ANCASH"/>
    <s v="HUAYLAS"/>
    <s v="HUALLANCA"/>
    <n v="0"/>
    <x v="7"/>
    <n v="0"/>
    <x v="0"/>
    <n v="0"/>
    <x v="0"/>
    <x v="0"/>
    <n v="23144.171999999999"/>
    <n v="23.144171999999998"/>
    <m/>
    <n v="3.42475"/>
    <n v="3.7127499999999998"/>
    <n v="7.6479999999999997"/>
    <n v="0"/>
    <n v="66"/>
    <s v="BASE DE DATOS"/>
    <m/>
  </r>
  <r>
    <s v="20"/>
    <x v="3"/>
    <s v="ORAENP"/>
    <s v="11014393"/>
    <s v="11014393"/>
    <x v="4"/>
    <s v="3"/>
    <s v="S"/>
    <n v="43.765000000000001"/>
    <n v="43.765000000000001"/>
    <n v="4348.5609999999997"/>
    <n v="21711.300999999999"/>
    <n v="26059.862000000001"/>
    <n v="18.82"/>
    <n v="701.18"/>
    <n v="17.48"/>
    <m/>
    <m/>
    <x v="0"/>
    <s v="ORAENP110143933HI"/>
    <s v="Orazul Energy Per£ S.A."/>
    <x v="68"/>
    <x v="68"/>
    <s v="C.H.Cañón del Pato"/>
    <x v="257"/>
    <x v="4"/>
    <x v="4"/>
    <x v="172"/>
    <x v="1"/>
    <s v="Instalado"/>
    <s v="Operativo"/>
    <s v="Generadora"/>
    <x v="0"/>
    <x v="1"/>
    <x v="1"/>
    <x v="0"/>
    <s v="Privado"/>
    <s v="ANCASH"/>
    <s v="ANCASH"/>
    <s v="HUAYLAS"/>
    <s v="HUALLANCA"/>
    <n v="0"/>
    <x v="7"/>
    <n v="0"/>
    <x v="0"/>
    <n v="0"/>
    <x v="0"/>
    <x v="0"/>
    <n v="26059.862000000001"/>
    <n v="26.059862000000003"/>
    <m/>
    <n v="3.42475"/>
    <n v="3.6470833333333332"/>
    <n v="7.6479999999999997"/>
    <n v="0"/>
    <n v="66"/>
    <s v="BASE DE DATOS"/>
    <m/>
  </r>
  <r>
    <s v="20"/>
    <x v="3"/>
    <s v="ORAENP"/>
    <s v="11014393"/>
    <s v="11014393"/>
    <x v="4"/>
    <s v="4"/>
    <s v="S"/>
    <n v="44.12"/>
    <n v="44.12"/>
    <n v="4177.2380000000003"/>
    <n v="20910.485000000001"/>
    <n v="25087.723000000002"/>
    <n v="48.8"/>
    <n v="671.2"/>
    <n v="2.85"/>
    <m/>
    <m/>
    <x v="0"/>
    <s v="ORAENP110143934HI"/>
    <s v="Orazul Energy Per£ S.A."/>
    <x v="68"/>
    <x v="68"/>
    <s v="C.H.Cañón del Pato"/>
    <x v="257"/>
    <x v="4"/>
    <x v="4"/>
    <x v="190"/>
    <x v="1"/>
    <s v="Instalado"/>
    <s v="Operativo"/>
    <s v="Generadora"/>
    <x v="0"/>
    <x v="1"/>
    <x v="1"/>
    <x v="0"/>
    <s v="Privado"/>
    <s v="ANCASH"/>
    <s v="ANCASH"/>
    <s v="HUAYLAS"/>
    <s v="HUALLANCA"/>
    <n v="0"/>
    <x v="7"/>
    <n v="0"/>
    <x v="0"/>
    <n v="0"/>
    <x v="0"/>
    <x v="0"/>
    <n v="25087.723000000002"/>
    <n v="25.087723"/>
    <m/>
    <n v="3.42475"/>
    <n v="3.6766666666666663"/>
    <n v="7.6479999999999997"/>
    <n v="0"/>
    <n v="66"/>
    <s v="BASE DE DATOS"/>
    <m/>
  </r>
  <r>
    <s v="20"/>
    <x v="3"/>
    <s v="ORAENP"/>
    <s v="11014393"/>
    <s v="11014393"/>
    <x v="4"/>
    <s v="5"/>
    <s v="S"/>
    <n v="44.686999999999998"/>
    <n v="44.686999999999998"/>
    <n v="4192.9359999999997"/>
    <n v="20041.955000000002"/>
    <n v="24234.891"/>
    <n v="55.37"/>
    <n v="664.63"/>
    <n v="0.75"/>
    <m/>
    <m/>
    <x v="0"/>
    <s v="ORAENP110143935HI"/>
    <s v="Orazul Energy Per£ S.A."/>
    <x v="68"/>
    <x v="68"/>
    <s v="C.H.Cañón del Pato"/>
    <x v="257"/>
    <x v="4"/>
    <x v="4"/>
    <x v="210"/>
    <x v="1"/>
    <s v="Instalado"/>
    <s v="Operativo"/>
    <s v="Generadora"/>
    <x v="0"/>
    <x v="1"/>
    <x v="1"/>
    <x v="0"/>
    <s v="Privado"/>
    <s v="ANCASH"/>
    <s v="ANCASH"/>
    <s v="HUAYLAS"/>
    <s v="HUALLANCA"/>
    <n v="0"/>
    <x v="7"/>
    <n v="0"/>
    <x v="0"/>
    <n v="0"/>
    <x v="0"/>
    <x v="0"/>
    <n v="24234.891"/>
    <n v="24.234891000000001"/>
    <m/>
    <n v="3.42475"/>
    <n v="3.7239166666666663"/>
    <n v="7.6479999999999997"/>
    <n v="3.637978807091713E-12"/>
    <n v="66"/>
    <s v="BASE DE DATOS"/>
    <m/>
  </r>
  <r>
    <s v="20"/>
    <x v="3"/>
    <s v="ORAENP"/>
    <s v="11014393"/>
    <s v="11014393"/>
    <x v="4"/>
    <s v="6"/>
    <s v="S"/>
    <n v="44.220999999999997"/>
    <n v="44.220999999999997"/>
    <n v="4299.7939999999999"/>
    <n v="20042.810000000001"/>
    <n v="24342.603999999999"/>
    <n v="82.32"/>
    <n v="637.67999999999995"/>
    <n v="8.52"/>
    <m/>
    <m/>
    <x v="0"/>
    <s v="ORAENP110143936HI"/>
    <s v="Orazul Energy Per£ S.A."/>
    <x v="68"/>
    <x v="68"/>
    <s v="C.H.Cañón del Pato"/>
    <x v="257"/>
    <x v="4"/>
    <x v="4"/>
    <x v="317"/>
    <x v="1"/>
    <s v="Instalado"/>
    <s v="Operativo"/>
    <s v="Generadora"/>
    <x v="0"/>
    <x v="1"/>
    <x v="1"/>
    <x v="0"/>
    <s v="Privado"/>
    <s v="ANCASH"/>
    <s v="ANCASH"/>
    <s v="HUAYLAS"/>
    <s v="HUALLANCA"/>
    <n v="0"/>
    <x v="7"/>
    <n v="0"/>
    <x v="0"/>
    <n v="0"/>
    <x v="0"/>
    <x v="0"/>
    <n v="24342.603999999999"/>
    <n v="24.342603999999998"/>
    <m/>
    <n v="3.42475"/>
    <n v="3.685083333333333"/>
    <n v="7.6479999999999997"/>
    <n v="0"/>
    <n v="66"/>
    <s v="BASE DE DATOS"/>
    <m/>
  </r>
  <r>
    <s v="20"/>
    <x v="3"/>
    <s v="ORAENP"/>
    <s v="11014593"/>
    <s v="11014593"/>
    <x v="4"/>
    <s v="1"/>
    <s v="S"/>
    <n v="31.593"/>
    <n v="31.593"/>
    <n v="3363.26"/>
    <n v="16873.793000000001"/>
    <n v="20237.053"/>
    <n v="10.93"/>
    <n v="687.82"/>
    <n v="8.8699999999999992"/>
    <m/>
    <m/>
    <x v="0"/>
    <s v="ORAENP110145931HI"/>
    <s v="Orazul Energy Per£ S.A."/>
    <x v="68"/>
    <x v="68"/>
    <s v="C.H.Carhuaquero"/>
    <x v="258"/>
    <x v="4"/>
    <x v="4"/>
    <x v="44"/>
    <x v="1"/>
    <s v="Instalado"/>
    <s v="Operativo"/>
    <s v="Generadora"/>
    <x v="0"/>
    <x v="1"/>
    <x v="1"/>
    <x v="0"/>
    <s v="Privado"/>
    <s v="CAJAMARCA"/>
    <s v="CAJAMARCA"/>
    <s v="CHOTA"/>
    <s v="LLAMA"/>
    <n v="0"/>
    <x v="7"/>
    <n v="0"/>
    <x v="0"/>
    <n v="0"/>
    <x v="0"/>
    <x v="0"/>
    <n v="20237.053"/>
    <n v="20.237053"/>
    <m/>
    <n v="2.5009166666666665"/>
    <n v="2.6327500000000001"/>
    <n v="7.6479999999999997"/>
    <n v="0"/>
    <n v="66"/>
    <s v="BASE DE DATOS"/>
    <m/>
  </r>
  <r>
    <s v="20"/>
    <x v="3"/>
    <s v="ORAENP"/>
    <s v="11014593"/>
    <s v="11014593"/>
    <x v="4"/>
    <s v="2"/>
    <s v="S"/>
    <n v="31.472000000000001"/>
    <n v="31.472000000000001"/>
    <n v="3373.663"/>
    <n v="17007.038"/>
    <n v="20380.701000000001"/>
    <n v="8.15"/>
    <n v="690.48"/>
    <n v="8.6"/>
    <m/>
    <m/>
    <x v="0"/>
    <s v="ORAENP110145932HI"/>
    <s v="Orazul Energy Per£ S.A."/>
    <x v="68"/>
    <x v="68"/>
    <s v="C.H.Carhuaquero"/>
    <x v="258"/>
    <x v="4"/>
    <x v="4"/>
    <x v="171"/>
    <x v="1"/>
    <s v="Instalado"/>
    <s v="Operativo"/>
    <s v="Generadora"/>
    <x v="0"/>
    <x v="1"/>
    <x v="1"/>
    <x v="0"/>
    <s v="Privado"/>
    <s v="CAJAMARCA"/>
    <s v="CAJAMARCA"/>
    <s v="CHOTA"/>
    <s v="LLAMA"/>
    <n v="0"/>
    <x v="7"/>
    <n v="0"/>
    <x v="0"/>
    <n v="0"/>
    <x v="0"/>
    <x v="0"/>
    <n v="20380.701000000001"/>
    <n v="20.380701000000002"/>
    <m/>
    <n v="2.5009166666666665"/>
    <n v="2.6226666666666669"/>
    <n v="7.6479999999999997"/>
    <n v="0"/>
    <n v="66"/>
    <s v="BASE DE DATOS"/>
    <m/>
  </r>
  <r>
    <s v="20"/>
    <x v="3"/>
    <s v="ORAENP"/>
    <s v="11014593"/>
    <s v="11014593"/>
    <x v="4"/>
    <s v="3"/>
    <s v="S"/>
    <n v="31.466999999999999"/>
    <n v="31.466999999999999"/>
    <n v="3329.672"/>
    <n v="16580.924999999999"/>
    <n v="19910.597000000002"/>
    <n v="0"/>
    <n v="698.35"/>
    <n v="9.6300000000000008"/>
    <m/>
    <m/>
    <x v="0"/>
    <s v="ORAENP110145933HI"/>
    <s v="Orazul Energy Per£ S.A."/>
    <x v="68"/>
    <x v="68"/>
    <s v="C.H.Carhuaquero"/>
    <x v="258"/>
    <x v="4"/>
    <x v="4"/>
    <x v="172"/>
    <x v="1"/>
    <s v="Instalado"/>
    <s v="Operativo"/>
    <s v="Generadora"/>
    <x v="0"/>
    <x v="1"/>
    <x v="1"/>
    <x v="0"/>
    <s v="Privado"/>
    <s v="CAJAMARCA"/>
    <s v="CAJAMARCA"/>
    <s v="CHOTA"/>
    <s v="LLAMA"/>
    <n v="0"/>
    <x v="7"/>
    <n v="0"/>
    <x v="0"/>
    <n v="0"/>
    <x v="0"/>
    <x v="0"/>
    <n v="19910.597000000002"/>
    <n v="19.910597000000003"/>
    <m/>
    <n v="2.5009166666666665"/>
    <n v="2.6222499999999997"/>
    <n v="7.6479999999999997"/>
    <n v="-3.637978807091713E-12"/>
    <n v="66"/>
    <s v="BASE DE DATOS"/>
    <m/>
  </r>
  <r>
    <s v="20"/>
    <x v="3"/>
    <s v="ORAENP"/>
    <s v="11014593"/>
    <s v="11014593"/>
    <x v="4"/>
    <s v="4"/>
    <s v="S"/>
    <n v="9.9830000000000005"/>
    <n v="9.9830000000000005"/>
    <n v="1241.2429999999999"/>
    <n v="5682.8029999999999"/>
    <n v="6924.0460000000003"/>
    <n v="0"/>
    <n v="697.55"/>
    <n v="10.33"/>
    <m/>
    <m/>
    <x v="0"/>
    <s v="ORAENP110145934HI"/>
    <s v="Orazul Energy Per£ S.A."/>
    <x v="68"/>
    <x v="68"/>
    <s v="C.H.Carhuaquero"/>
    <x v="259"/>
    <x v="4"/>
    <x v="4"/>
    <x v="190"/>
    <x v="1"/>
    <s v="Instalado"/>
    <s v="Operativo"/>
    <s v="Generadora"/>
    <x v="0"/>
    <x v="1"/>
    <x v="1"/>
    <x v="0"/>
    <s v="Privado"/>
    <s v="CAJAMARCA"/>
    <s v="CAJAMARCA"/>
    <s v="CHOTA"/>
    <s v="LLAMA"/>
    <n v="0"/>
    <x v="7"/>
    <n v="0"/>
    <x v="1"/>
    <s v="PRIMERA"/>
    <x v="0"/>
    <x v="0"/>
    <n v="6924.0460000000003"/>
    <n v="6.9240460000000006"/>
    <m/>
    <n v="0.80799999999999994"/>
    <n v="0.83191666666666675"/>
    <n v="7.6479999999999997"/>
    <n v="0"/>
    <n v="66"/>
    <s v="BASE DE DATOS"/>
    <m/>
  </r>
  <r>
    <s v="20"/>
    <x v="3"/>
    <s v="ORAENP"/>
    <s v="18166008"/>
    <s v="18166008"/>
    <x v="4"/>
    <s v="1"/>
    <s v="S"/>
    <n v="5.7110000000000003"/>
    <n v="5.7110000000000003"/>
    <n v="652.58100000000002"/>
    <n v="3057.2669999999998"/>
    <n v="3709.848"/>
    <n v="0"/>
    <n v="690.87"/>
    <n v="8.7799999999999994"/>
    <m/>
    <m/>
    <x v="0"/>
    <s v="ORAENP181660081HI"/>
    <s v="Orazul Energy Per£ S.A."/>
    <x v="68"/>
    <x v="68"/>
    <s v="C.H.Caña Brava"/>
    <x v="260"/>
    <x v="4"/>
    <x v="4"/>
    <x v="44"/>
    <x v="1"/>
    <s v="Instalado"/>
    <s v="Operativo"/>
    <s v="Generadora"/>
    <x v="0"/>
    <x v="1"/>
    <x v="1"/>
    <x v="0"/>
    <s v="Privado"/>
    <s v="CAJAMARCA"/>
    <s v="CAJAMARCA"/>
    <s v="CHOTA"/>
    <s v="LLAMA"/>
    <n v="0"/>
    <x v="7"/>
    <n v="0"/>
    <x v="1"/>
    <s v="PRIMERA"/>
    <x v="0"/>
    <x v="0"/>
    <n v="3709.848"/>
    <n v="3.709848"/>
    <m/>
    <n v="0.4291666666666667"/>
    <n v="0.47591666666666671"/>
    <n v="7.6479999999999997"/>
    <n v="0"/>
    <n v="66"/>
    <s v="BASE DE DATOS"/>
    <m/>
  </r>
  <r>
    <s v="20"/>
    <x v="4"/>
    <s v="ORAENP"/>
    <s v="11014393"/>
    <s v="11014393"/>
    <x v="4"/>
    <s v="1"/>
    <s v="S"/>
    <n v="44.219000000000001"/>
    <n v="44.219000000000001"/>
    <n v="4694.598"/>
    <n v="20984.231"/>
    <n v="25678.829000000002"/>
    <n v="8.8699999999999992"/>
    <n v="735.13"/>
    <n v="0"/>
    <m/>
    <m/>
    <x v="0"/>
    <s v="ORAENP110143931HI"/>
    <s v="Orazul Energy Per£ S.A."/>
    <x v="68"/>
    <x v="68"/>
    <s v="C.H.Cañón del Pato"/>
    <x v="257"/>
    <x v="4"/>
    <x v="4"/>
    <x v="44"/>
    <x v="1"/>
    <s v="Instalado"/>
    <s v="Operativo"/>
    <s v="Generadora"/>
    <x v="0"/>
    <x v="1"/>
    <x v="1"/>
    <x v="0"/>
    <s v="Privado"/>
    <s v="ANCASH"/>
    <s v="ANCASH"/>
    <s v="HUAYLAS"/>
    <s v="HUALLANCA"/>
    <n v="0"/>
    <x v="7"/>
    <n v="0"/>
    <x v="0"/>
    <n v="0"/>
    <x v="0"/>
    <x v="0"/>
    <n v="25678.829000000002"/>
    <n v="25.678829"/>
    <m/>
    <n v="3.42475"/>
    <n v="3.6849166666666666"/>
    <n v="7.6479999999999997"/>
    <n v="-3.637978807091713E-12"/>
    <n v="66"/>
    <s v="BASE DE DATOS"/>
    <m/>
  </r>
  <r>
    <s v="20"/>
    <x v="4"/>
    <s v="ORAENP"/>
    <s v="11014393"/>
    <s v="11014393"/>
    <x v="4"/>
    <s v="2"/>
    <s v="S"/>
    <n v="44.552999999999997"/>
    <n v="44.552999999999997"/>
    <n v="4533.2479999999996"/>
    <n v="18392.187000000002"/>
    <n v="22925.435000000001"/>
    <n v="109.37"/>
    <n v="634.63"/>
    <n v="0"/>
    <m/>
    <m/>
    <x v="0"/>
    <s v="ORAENP110143932HI"/>
    <s v="Orazul Energy Per£ S.A."/>
    <x v="68"/>
    <x v="68"/>
    <s v="C.H.Cañón del Pato"/>
    <x v="257"/>
    <x v="4"/>
    <x v="4"/>
    <x v="171"/>
    <x v="1"/>
    <s v="Instalado"/>
    <s v="Operativo"/>
    <s v="Generadora"/>
    <x v="0"/>
    <x v="1"/>
    <x v="1"/>
    <x v="0"/>
    <s v="Privado"/>
    <s v="ANCASH"/>
    <s v="ANCASH"/>
    <s v="HUAYLAS"/>
    <s v="HUALLANCA"/>
    <n v="0"/>
    <x v="7"/>
    <n v="0"/>
    <x v="0"/>
    <n v="0"/>
    <x v="0"/>
    <x v="0"/>
    <n v="22925.435000000001"/>
    <n v="22.925435"/>
    <m/>
    <n v="3.42475"/>
    <n v="3.7127499999999998"/>
    <n v="7.6479999999999997"/>
    <n v="0"/>
    <n v="66"/>
    <s v="BASE DE DATOS"/>
    <m/>
  </r>
  <r>
    <s v="20"/>
    <x v="4"/>
    <s v="ORAENP"/>
    <s v="11014393"/>
    <s v="11014393"/>
    <x v="4"/>
    <s v="3"/>
    <s v="S"/>
    <n v="43.765000000000001"/>
    <n v="43.765000000000001"/>
    <n v="4681.9639999999999"/>
    <n v="19994.207999999999"/>
    <n v="24676.171999999999"/>
    <n v="23.35"/>
    <n v="720.65"/>
    <n v="17.48"/>
    <m/>
    <m/>
    <x v="0"/>
    <s v="ORAENP110143933HI"/>
    <s v="Orazul Energy Per£ S.A."/>
    <x v="68"/>
    <x v="68"/>
    <s v="C.H.Cañón del Pato"/>
    <x v="257"/>
    <x v="4"/>
    <x v="4"/>
    <x v="172"/>
    <x v="1"/>
    <s v="Instalado"/>
    <s v="Operativo"/>
    <s v="Generadora"/>
    <x v="0"/>
    <x v="1"/>
    <x v="1"/>
    <x v="0"/>
    <s v="Privado"/>
    <s v="ANCASH"/>
    <s v="ANCASH"/>
    <s v="HUAYLAS"/>
    <s v="HUALLANCA"/>
    <n v="0"/>
    <x v="7"/>
    <n v="0"/>
    <x v="0"/>
    <n v="0"/>
    <x v="0"/>
    <x v="0"/>
    <n v="24676.171999999999"/>
    <n v="24.676171999999998"/>
    <m/>
    <n v="3.42475"/>
    <n v="3.6470833333333332"/>
    <n v="7.6479999999999997"/>
    <n v="0"/>
    <n v="66"/>
    <s v="BASE DE DATOS"/>
    <m/>
  </r>
  <r>
    <s v="20"/>
    <x v="4"/>
    <s v="ORAENP"/>
    <s v="11014393"/>
    <s v="11014393"/>
    <x v="4"/>
    <s v="4"/>
    <s v="S"/>
    <n v="44.12"/>
    <n v="44.12"/>
    <n v="4694.326"/>
    <n v="20504.121999999999"/>
    <n v="25198.448"/>
    <n v="19.649999999999999"/>
    <n v="724.35"/>
    <n v="2.85"/>
    <m/>
    <m/>
    <x v="0"/>
    <s v="ORAENP110143934HI"/>
    <s v="Orazul Energy Per£ S.A."/>
    <x v="68"/>
    <x v="68"/>
    <s v="C.H.Cañón del Pato"/>
    <x v="257"/>
    <x v="4"/>
    <x v="4"/>
    <x v="190"/>
    <x v="1"/>
    <s v="Instalado"/>
    <s v="Operativo"/>
    <s v="Generadora"/>
    <x v="0"/>
    <x v="1"/>
    <x v="1"/>
    <x v="0"/>
    <s v="Privado"/>
    <s v="ANCASH"/>
    <s v="ANCASH"/>
    <s v="HUAYLAS"/>
    <s v="HUALLANCA"/>
    <n v="0"/>
    <x v="7"/>
    <n v="0"/>
    <x v="0"/>
    <n v="0"/>
    <x v="0"/>
    <x v="0"/>
    <n v="25198.448"/>
    <n v="25.198447999999999"/>
    <m/>
    <n v="3.42475"/>
    <n v="3.6766666666666663"/>
    <n v="7.6479999999999997"/>
    <n v="0"/>
    <n v="66"/>
    <s v="BASE DE DATOS"/>
    <m/>
  </r>
  <r>
    <s v="20"/>
    <x v="4"/>
    <s v="ORAENP"/>
    <s v="11014393"/>
    <s v="11014393"/>
    <x v="4"/>
    <s v="5"/>
    <s v="S"/>
    <n v="44.686999999999998"/>
    <n v="44.686999999999998"/>
    <n v="4605.3789999999999"/>
    <n v="20112.566999999999"/>
    <n v="24717.946"/>
    <n v="43.93"/>
    <n v="700.07"/>
    <n v="0.75"/>
    <m/>
    <m/>
    <x v="0"/>
    <s v="ORAENP110143935HI"/>
    <s v="Orazul Energy Per£ S.A."/>
    <x v="68"/>
    <x v="68"/>
    <s v="C.H.Cañón del Pato"/>
    <x v="257"/>
    <x v="4"/>
    <x v="4"/>
    <x v="210"/>
    <x v="1"/>
    <s v="Instalado"/>
    <s v="Operativo"/>
    <s v="Generadora"/>
    <x v="0"/>
    <x v="1"/>
    <x v="1"/>
    <x v="0"/>
    <s v="Privado"/>
    <s v="ANCASH"/>
    <s v="ANCASH"/>
    <s v="HUAYLAS"/>
    <s v="HUALLANCA"/>
    <n v="0"/>
    <x v="7"/>
    <n v="0"/>
    <x v="0"/>
    <n v="0"/>
    <x v="0"/>
    <x v="0"/>
    <n v="24717.946"/>
    <n v="24.717946000000001"/>
    <m/>
    <n v="3.42475"/>
    <n v="3.7239166666666663"/>
    <n v="7.6479999999999997"/>
    <n v="0"/>
    <n v="66"/>
    <s v="BASE DE DATOS"/>
    <m/>
  </r>
  <r>
    <s v="20"/>
    <x v="4"/>
    <s v="ORAENP"/>
    <s v="11014393"/>
    <s v="11014393"/>
    <x v="4"/>
    <s v="6"/>
    <s v="S"/>
    <n v="44.220999999999997"/>
    <n v="44.220999999999997"/>
    <n v="4188.723"/>
    <n v="16443.151000000002"/>
    <n v="20631.874"/>
    <n v="178.92"/>
    <n v="565.08000000000004"/>
    <n v="8.52"/>
    <m/>
    <m/>
    <x v="0"/>
    <s v="ORAENP110143936HI"/>
    <s v="Orazul Energy Per£ S.A."/>
    <x v="68"/>
    <x v="68"/>
    <s v="C.H.Cañón del Pato"/>
    <x v="257"/>
    <x v="4"/>
    <x v="4"/>
    <x v="317"/>
    <x v="1"/>
    <s v="Instalado"/>
    <s v="Operativo"/>
    <s v="Generadora"/>
    <x v="0"/>
    <x v="1"/>
    <x v="1"/>
    <x v="0"/>
    <s v="Privado"/>
    <s v="ANCASH"/>
    <s v="ANCASH"/>
    <s v="HUAYLAS"/>
    <s v="HUALLANCA"/>
    <n v="0"/>
    <x v="7"/>
    <n v="0"/>
    <x v="0"/>
    <n v="0"/>
    <x v="0"/>
    <x v="0"/>
    <n v="20631.874"/>
    <n v="20.631874"/>
    <m/>
    <n v="3.42475"/>
    <n v="3.685083333333333"/>
    <n v="7.6479999999999997"/>
    <n v="3.637978807091713E-12"/>
    <n v="66"/>
    <s v="BASE DE DATOS"/>
    <m/>
  </r>
  <r>
    <s v="20"/>
    <x v="4"/>
    <s v="ORAENP"/>
    <s v="11014593"/>
    <s v="11014593"/>
    <x v="4"/>
    <s v="1"/>
    <s v="S"/>
    <n v="31.593"/>
    <n v="31.593"/>
    <n v="2893.1289999999999"/>
    <n v="14427.474"/>
    <n v="17320.602999999999"/>
    <n v="110.65"/>
    <n v="608.73"/>
    <n v="8.8699999999999992"/>
    <m/>
    <m/>
    <x v="0"/>
    <s v="ORAENP110145931HI"/>
    <s v="Orazul Energy Per£ S.A."/>
    <x v="68"/>
    <x v="68"/>
    <s v="C.H.Carhuaquero"/>
    <x v="258"/>
    <x v="4"/>
    <x v="4"/>
    <x v="44"/>
    <x v="1"/>
    <s v="Instalado"/>
    <s v="Operativo"/>
    <s v="Generadora"/>
    <x v="0"/>
    <x v="1"/>
    <x v="1"/>
    <x v="0"/>
    <s v="Privado"/>
    <s v="CAJAMARCA"/>
    <s v="CAJAMARCA"/>
    <s v="CHOTA"/>
    <s v="LLAMA"/>
    <n v="0"/>
    <x v="7"/>
    <n v="0"/>
    <x v="0"/>
    <n v="0"/>
    <x v="0"/>
    <x v="0"/>
    <n v="17320.602999999999"/>
    <n v="17.320602999999998"/>
    <m/>
    <n v="2.5009166666666665"/>
    <n v="2.6327500000000001"/>
    <n v="7.6479999999999997"/>
    <n v="0"/>
    <n v="66"/>
    <s v="BASE DE DATOS"/>
    <m/>
  </r>
  <r>
    <s v="20"/>
    <x v="4"/>
    <s v="ORAENP"/>
    <s v="11014593"/>
    <s v="11014593"/>
    <x v="4"/>
    <s v="2"/>
    <s v="S"/>
    <n v="31.472000000000001"/>
    <n v="31.472000000000001"/>
    <n v="3402.1759999999999"/>
    <n v="16979.897000000001"/>
    <n v="20382.073"/>
    <n v="7.43"/>
    <n v="719.87"/>
    <n v="8.6"/>
    <m/>
    <m/>
    <x v="0"/>
    <s v="ORAENP110145932HI"/>
    <s v="Orazul Energy Per£ S.A."/>
    <x v="68"/>
    <x v="68"/>
    <s v="C.H.Carhuaquero"/>
    <x v="258"/>
    <x v="4"/>
    <x v="4"/>
    <x v="171"/>
    <x v="1"/>
    <s v="Instalado"/>
    <s v="Operativo"/>
    <s v="Generadora"/>
    <x v="0"/>
    <x v="1"/>
    <x v="1"/>
    <x v="0"/>
    <s v="Privado"/>
    <s v="CAJAMARCA"/>
    <s v="CAJAMARCA"/>
    <s v="CHOTA"/>
    <s v="LLAMA"/>
    <n v="0"/>
    <x v="7"/>
    <n v="0"/>
    <x v="0"/>
    <n v="0"/>
    <x v="0"/>
    <x v="0"/>
    <n v="20382.073"/>
    <n v="20.382073000000002"/>
    <m/>
    <n v="2.5009166666666665"/>
    <n v="2.6226666666666669"/>
    <n v="7.6479999999999997"/>
    <n v="0"/>
    <n v="66"/>
    <s v="BASE DE DATOS"/>
    <m/>
  </r>
  <r>
    <s v="20"/>
    <x v="4"/>
    <s v="ORAENP"/>
    <s v="11014593"/>
    <s v="11014593"/>
    <x v="4"/>
    <s v="3"/>
    <s v="S"/>
    <n v="31.466999999999999"/>
    <n v="31.466999999999999"/>
    <n v="3279.3719999999998"/>
    <n v="16740.705999999998"/>
    <n v="20020.078000000001"/>
    <n v="5.92"/>
    <n v="728.03"/>
    <n v="9.6300000000000008"/>
    <m/>
    <m/>
    <x v="0"/>
    <s v="ORAENP110145933HI"/>
    <s v="Orazul Energy Per£ S.A."/>
    <x v="68"/>
    <x v="68"/>
    <s v="C.H.Carhuaquero"/>
    <x v="258"/>
    <x v="4"/>
    <x v="4"/>
    <x v="172"/>
    <x v="1"/>
    <s v="Instalado"/>
    <s v="Operativo"/>
    <s v="Generadora"/>
    <x v="0"/>
    <x v="1"/>
    <x v="1"/>
    <x v="0"/>
    <s v="Privado"/>
    <s v="CAJAMARCA"/>
    <s v="CAJAMARCA"/>
    <s v="CHOTA"/>
    <s v="LLAMA"/>
    <n v="0"/>
    <x v="7"/>
    <n v="0"/>
    <x v="0"/>
    <n v="0"/>
    <x v="0"/>
    <x v="0"/>
    <n v="20020.078000000001"/>
    <n v="20.020078000000002"/>
    <m/>
    <n v="2.5009166666666665"/>
    <n v="2.6222499999999997"/>
    <n v="7.6479999999999997"/>
    <n v="-3.637978807091713E-12"/>
    <n v="66"/>
    <s v="BASE DE DATOS"/>
    <m/>
  </r>
  <r>
    <s v="20"/>
    <x v="4"/>
    <s v="ORAENP"/>
    <s v="11014593"/>
    <s v="11014593"/>
    <x v="4"/>
    <s v="4"/>
    <s v="S"/>
    <n v="9.9830000000000005"/>
    <n v="9.9830000000000005"/>
    <n v="1240.963"/>
    <n v="6048.3890000000001"/>
    <n v="7289.3519999999999"/>
    <n v="0"/>
    <n v="734.27"/>
    <n v="10.33"/>
    <m/>
    <m/>
    <x v="0"/>
    <s v="ORAENP110145934HI"/>
    <s v="Orazul Energy Per£ S.A."/>
    <x v="68"/>
    <x v="68"/>
    <s v="C.H.Carhuaquero"/>
    <x v="259"/>
    <x v="4"/>
    <x v="4"/>
    <x v="190"/>
    <x v="1"/>
    <s v="Instalado"/>
    <s v="Operativo"/>
    <s v="Generadora"/>
    <x v="0"/>
    <x v="1"/>
    <x v="1"/>
    <x v="0"/>
    <s v="Privado"/>
    <s v="CAJAMARCA"/>
    <s v="CAJAMARCA"/>
    <s v="CHOTA"/>
    <s v="LLAMA"/>
    <n v="0"/>
    <x v="7"/>
    <n v="0"/>
    <x v="1"/>
    <s v="PRIMERA"/>
    <x v="0"/>
    <x v="0"/>
    <n v="7289.3519999999999"/>
    <n v="7.2893520000000001"/>
    <m/>
    <n v="0.80799999999999994"/>
    <n v="0.83191666666666675"/>
    <n v="7.6479999999999997"/>
    <n v="0"/>
    <n v="66"/>
    <s v="BASE DE DATOS"/>
    <m/>
  </r>
  <r>
    <s v="20"/>
    <x v="4"/>
    <s v="ORAENP"/>
    <s v="18166008"/>
    <s v="18166008"/>
    <x v="4"/>
    <s v="1"/>
    <s v="S"/>
    <n v="5.7110000000000003"/>
    <n v="5.7110000000000003"/>
    <n v="640.09699999999998"/>
    <n v="3179.585"/>
    <n v="3819.6819999999998"/>
    <n v="0"/>
    <n v="733.93"/>
    <n v="8.7799999999999994"/>
    <m/>
    <m/>
    <x v="0"/>
    <s v="ORAENP181660081HI"/>
    <s v="Orazul Energy Per£ S.A."/>
    <x v="68"/>
    <x v="68"/>
    <s v="C.H.Caña Brava"/>
    <x v="260"/>
    <x v="4"/>
    <x v="4"/>
    <x v="44"/>
    <x v="1"/>
    <s v="Instalado"/>
    <s v="Operativo"/>
    <s v="Generadora"/>
    <x v="0"/>
    <x v="1"/>
    <x v="1"/>
    <x v="0"/>
    <s v="Privado"/>
    <s v="CAJAMARCA"/>
    <s v="CAJAMARCA"/>
    <s v="CHOTA"/>
    <s v="LLAMA"/>
    <n v="0"/>
    <x v="7"/>
    <n v="0"/>
    <x v="1"/>
    <s v="PRIMERA"/>
    <x v="0"/>
    <x v="0"/>
    <n v="3819.6819999999998"/>
    <n v="3.8196819999999998"/>
    <m/>
    <n v="0.4291666666666667"/>
    <n v="0.47591666666666671"/>
    <n v="7.6479999999999997"/>
    <n v="0"/>
    <n v="66"/>
    <s v="BASE DE DATOS"/>
    <m/>
  </r>
  <r>
    <s v="20"/>
    <x v="5"/>
    <s v="ORAENP"/>
    <s v="11014393"/>
    <s v="11014393"/>
    <x v="4"/>
    <s v="1"/>
    <s v="S"/>
    <n v="44.219000000000001"/>
    <n v="44.219000000000001"/>
    <n v="4188.482"/>
    <n v="18283.752"/>
    <n v="22472.234"/>
    <n v="0"/>
    <n v="720"/>
    <n v="0"/>
    <m/>
    <m/>
    <x v="0"/>
    <s v="ORAENP110143931HI"/>
    <s v="Orazul Energy Per£ S.A."/>
    <x v="68"/>
    <x v="68"/>
    <s v="C.H.Cañón del Pato"/>
    <x v="257"/>
    <x v="4"/>
    <x v="4"/>
    <x v="44"/>
    <x v="1"/>
    <s v="Instalado"/>
    <s v="Operativo"/>
    <s v="Generadora"/>
    <x v="0"/>
    <x v="1"/>
    <x v="1"/>
    <x v="0"/>
    <s v="Privado"/>
    <s v="ANCASH"/>
    <s v="ANCASH"/>
    <s v="HUAYLAS"/>
    <s v="HUALLANCA"/>
    <n v="0"/>
    <x v="7"/>
    <n v="0"/>
    <x v="0"/>
    <n v="0"/>
    <x v="0"/>
    <x v="0"/>
    <n v="22472.234"/>
    <n v="22.472234"/>
    <m/>
    <n v="3.42475"/>
    <n v="3.6849166666666666"/>
    <n v="7.6479999999999997"/>
    <n v="0"/>
    <n v="66"/>
    <s v="BASE DE DATOS"/>
    <m/>
  </r>
  <r>
    <s v="20"/>
    <x v="5"/>
    <s v="ORAENP"/>
    <s v="11014393"/>
    <s v="11014393"/>
    <x v="4"/>
    <s v="2"/>
    <s v="S"/>
    <n v="44.552999999999997"/>
    <n v="44.552999999999997"/>
    <n v="1294.1469999999999"/>
    <n v="1120.2619999999999"/>
    <n v="2414.4090000000001"/>
    <n v="646.85"/>
    <n v="73.150000000000006"/>
    <n v="0"/>
    <m/>
    <m/>
    <x v="0"/>
    <s v="ORAENP110143932HI"/>
    <s v="Orazul Energy Per£ S.A."/>
    <x v="68"/>
    <x v="68"/>
    <s v="C.H.Cañón del Pato"/>
    <x v="257"/>
    <x v="4"/>
    <x v="4"/>
    <x v="171"/>
    <x v="1"/>
    <s v="Instalado"/>
    <s v="Operativo"/>
    <s v="Generadora"/>
    <x v="0"/>
    <x v="1"/>
    <x v="1"/>
    <x v="0"/>
    <s v="Privado"/>
    <s v="ANCASH"/>
    <s v="ANCASH"/>
    <s v="HUAYLAS"/>
    <s v="HUALLANCA"/>
    <n v="0"/>
    <x v="7"/>
    <n v="0"/>
    <x v="0"/>
    <n v="0"/>
    <x v="0"/>
    <x v="0"/>
    <n v="2414.4090000000001"/>
    <n v="2.414409"/>
    <m/>
    <n v="3.42475"/>
    <n v="3.7127499999999998"/>
    <n v="7.6479999999999997"/>
    <n v="-4.5474735088646412E-13"/>
    <n v="66"/>
    <s v="BASE DE DATOS"/>
    <m/>
  </r>
  <r>
    <s v="20"/>
    <x v="5"/>
    <s v="ORAENP"/>
    <s v="11014393"/>
    <s v="11014393"/>
    <x v="4"/>
    <s v="3"/>
    <s v="S"/>
    <n v="43.765000000000001"/>
    <n v="43.765000000000001"/>
    <n v="3963.1309999999999"/>
    <n v="16446.805"/>
    <n v="20409.936000000002"/>
    <n v="59.48"/>
    <n v="660.52"/>
    <n v="17.48"/>
    <m/>
    <m/>
    <x v="0"/>
    <s v="ORAENP110143933HI"/>
    <s v="Orazul Energy Per£ S.A."/>
    <x v="68"/>
    <x v="68"/>
    <s v="C.H.Cañón del Pato"/>
    <x v="257"/>
    <x v="4"/>
    <x v="4"/>
    <x v="172"/>
    <x v="1"/>
    <s v="Instalado"/>
    <s v="Operativo"/>
    <s v="Generadora"/>
    <x v="0"/>
    <x v="1"/>
    <x v="1"/>
    <x v="0"/>
    <s v="Privado"/>
    <s v="ANCASH"/>
    <s v="ANCASH"/>
    <s v="HUAYLAS"/>
    <s v="HUALLANCA"/>
    <n v="0"/>
    <x v="7"/>
    <n v="0"/>
    <x v="0"/>
    <n v="0"/>
    <x v="0"/>
    <x v="0"/>
    <n v="20409.936000000002"/>
    <n v="20.409936000000002"/>
    <m/>
    <n v="3.42475"/>
    <n v="3.6470833333333332"/>
    <n v="7.6479999999999997"/>
    <n v="0"/>
    <n v="66"/>
    <s v="BASE DE DATOS"/>
    <m/>
  </r>
  <r>
    <s v="20"/>
    <x v="5"/>
    <s v="ORAENP"/>
    <s v="11014393"/>
    <s v="11014393"/>
    <x v="4"/>
    <s v="4"/>
    <s v="S"/>
    <n v="44.12"/>
    <n v="44.12"/>
    <n v="2524.989"/>
    <n v="10413.418"/>
    <n v="12938.406999999999"/>
    <n v="302.72000000000003"/>
    <n v="417.28"/>
    <n v="2.85"/>
    <m/>
    <m/>
    <x v="0"/>
    <s v="ORAENP110143934HI"/>
    <s v="Orazul Energy Per£ S.A."/>
    <x v="68"/>
    <x v="68"/>
    <s v="C.H.Cañón del Pato"/>
    <x v="257"/>
    <x v="4"/>
    <x v="4"/>
    <x v="190"/>
    <x v="1"/>
    <s v="Instalado"/>
    <s v="Operativo"/>
    <s v="Generadora"/>
    <x v="0"/>
    <x v="1"/>
    <x v="1"/>
    <x v="0"/>
    <s v="Privado"/>
    <s v="ANCASH"/>
    <s v="ANCASH"/>
    <s v="HUAYLAS"/>
    <s v="HUALLANCA"/>
    <n v="0"/>
    <x v="7"/>
    <n v="0"/>
    <x v="0"/>
    <n v="0"/>
    <x v="0"/>
    <x v="0"/>
    <n v="12938.406999999999"/>
    <n v="12.938407"/>
    <m/>
    <n v="3.42475"/>
    <n v="3.6766666666666663"/>
    <n v="7.6479999999999997"/>
    <n v="0"/>
    <n v="66"/>
    <s v="BASE DE DATOS"/>
    <m/>
  </r>
  <r>
    <s v="20"/>
    <x v="5"/>
    <s v="ORAENP"/>
    <s v="11014393"/>
    <s v="11014393"/>
    <x v="4"/>
    <s v="5"/>
    <s v="S"/>
    <n v="44.686999999999998"/>
    <n v="44.686999999999998"/>
    <n v="1813.7650000000001"/>
    <n v="7905.7380000000003"/>
    <n v="9719.5030000000006"/>
    <n v="407.75"/>
    <n v="312.25"/>
    <n v="0.75"/>
    <m/>
    <m/>
    <x v="0"/>
    <s v="ORAENP110143935HI"/>
    <s v="Orazul Energy Per£ S.A."/>
    <x v="68"/>
    <x v="68"/>
    <s v="C.H.Cañón del Pato"/>
    <x v="257"/>
    <x v="4"/>
    <x v="4"/>
    <x v="210"/>
    <x v="1"/>
    <s v="Instalado"/>
    <s v="Operativo"/>
    <s v="Generadora"/>
    <x v="0"/>
    <x v="1"/>
    <x v="1"/>
    <x v="0"/>
    <s v="Privado"/>
    <s v="ANCASH"/>
    <s v="ANCASH"/>
    <s v="HUAYLAS"/>
    <s v="HUALLANCA"/>
    <n v="0"/>
    <x v="7"/>
    <n v="0"/>
    <x v="0"/>
    <n v="0"/>
    <x v="0"/>
    <x v="0"/>
    <n v="9719.5030000000006"/>
    <n v="9.7195030000000013"/>
    <m/>
    <n v="3.42475"/>
    <n v="3.7239166666666663"/>
    <n v="7.6479999999999997"/>
    <n v="0"/>
    <n v="66"/>
    <s v="BASE DE DATOS"/>
    <m/>
  </r>
  <r>
    <s v="20"/>
    <x v="5"/>
    <s v="ORAENP"/>
    <s v="11014393"/>
    <s v="11014393"/>
    <x v="4"/>
    <s v="6"/>
    <s v="S"/>
    <n v="44.220999999999997"/>
    <n v="44.220999999999997"/>
    <n v="2433.768"/>
    <n v="6086.1629999999996"/>
    <n v="8519.9310000000005"/>
    <n v="446.7"/>
    <n v="273.3"/>
    <n v="8.52"/>
    <m/>
    <m/>
    <x v="0"/>
    <s v="ORAENP110143936HI"/>
    <s v="Orazul Energy Per£ S.A."/>
    <x v="68"/>
    <x v="68"/>
    <s v="C.H.Cañón del Pato"/>
    <x v="257"/>
    <x v="4"/>
    <x v="4"/>
    <x v="317"/>
    <x v="1"/>
    <s v="Instalado"/>
    <s v="Operativo"/>
    <s v="Generadora"/>
    <x v="0"/>
    <x v="1"/>
    <x v="1"/>
    <x v="0"/>
    <s v="Privado"/>
    <s v="ANCASH"/>
    <s v="ANCASH"/>
    <s v="HUAYLAS"/>
    <s v="HUALLANCA"/>
    <n v="0"/>
    <x v="7"/>
    <n v="0"/>
    <x v="0"/>
    <n v="0"/>
    <x v="0"/>
    <x v="0"/>
    <n v="8519.9310000000005"/>
    <n v="8.5199309999999997"/>
    <m/>
    <n v="3.42475"/>
    <n v="3.685083333333333"/>
    <n v="7.6479999999999997"/>
    <n v="0"/>
    <n v="66"/>
    <s v="BASE DE DATOS"/>
    <m/>
  </r>
  <r>
    <s v="20"/>
    <x v="5"/>
    <s v="ORAENP"/>
    <s v="11014593"/>
    <s v="11014593"/>
    <x v="4"/>
    <s v="1"/>
    <s v="S"/>
    <n v="31.593"/>
    <n v="31.593"/>
    <n v="2879.4989999999998"/>
    <n v="8826.8510000000006"/>
    <n v="11706.35"/>
    <n v="10.17"/>
    <n v="203.18"/>
    <n v="8.8699999999999992"/>
    <m/>
    <m/>
    <x v="0"/>
    <s v="ORAENP110145931HI"/>
    <s v="Orazul Energy Per£ S.A."/>
    <x v="68"/>
    <x v="68"/>
    <s v="C.H.Carhuaquero"/>
    <x v="258"/>
    <x v="4"/>
    <x v="4"/>
    <x v="44"/>
    <x v="1"/>
    <s v="Instalado"/>
    <s v="Operativo"/>
    <s v="Generadora"/>
    <x v="0"/>
    <x v="1"/>
    <x v="1"/>
    <x v="0"/>
    <s v="Privado"/>
    <s v="CAJAMARCA"/>
    <s v="CAJAMARCA"/>
    <s v="CHOTA"/>
    <s v="LLAMA"/>
    <n v="0"/>
    <x v="7"/>
    <n v="0"/>
    <x v="0"/>
    <n v="0"/>
    <x v="0"/>
    <x v="0"/>
    <n v="11706.35"/>
    <n v="11.70635"/>
    <m/>
    <n v="2.5009166666666665"/>
    <n v="2.6327500000000001"/>
    <n v="7.6479999999999997"/>
    <n v="0"/>
    <n v="66"/>
    <s v="BASE DE DATOS"/>
    <m/>
  </r>
  <r>
    <s v="20"/>
    <x v="5"/>
    <s v="ORAENP"/>
    <s v="11014593"/>
    <s v="11014593"/>
    <x v="4"/>
    <s v="2"/>
    <s v="S"/>
    <n v="31.472000000000001"/>
    <n v="31.472000000000001"/>
    <n v="2972.9360000000001"/>
    <n v="12105.025"/>
    <n v="15077.960999999999"/>
    <n v="0"/>
    <n v="32.28"/>
    <n v="8.6"/>
    <m/>
    <m/>
    <x v="0"/>
    <s v="ORAENP110145932HI"/>
    <s v="Orazul Energy Per£ S.A."/>
    <x v="68"/>
    <x v="68"/>
    <s v="C.H.Carhuaquero"/>
    <x v="258"/>
    <x v="4"/>
    <x v="4"/>
    <x v="171"/>
    <x v="1"/>
    <s v="Instalado"/>
    <s v="Operativo"/>
    <s v="Generadora"/>
    <x v="0"/>
    <x v="1"/>
    <x v="1"/>
    <x v="0"/>
    <s v="Privado"/>
    <s v="CAJAMARCA"/>
    <s v="CAJAMARCA"/>
    <s v="CHOTA"/>
    <s v="LLAMA"/>
    <n v="0"/>
    <x v="7"/>
    <n v="0"/>
    <x v="0"/>
    <n v="0"/>
    <x v="0"/>
    <x v="0"/>
    <n v="15077.960999999999"/>
    <n v="15.077961"/>
    <m/>
    <n v="2.5009166666666665"/>
    <n v="2.6226666666666669"/>
    <n v="7.6479999999999997"/>
    <n v="0"/>
    <n v="66"/>
    <s v="BASE DE DATOS"/>
    <m/>
  </r>
  <r>
    <s v="20"/>
    <x v="5"/>
    <s v="ORAENP"/>
    <s v="11014593"/>
    <s v="11014593"/>
    <x v="4"/>
    <s v="3"/>
    <s v="S"/>
    <n v="31.466999999999999"/>
    <n v="31.466999999999999"/>
    <n v="2866.5169999999998"/>
    <n v="10870.380999999999"/>
    <n v="13736.897999999999"/>
    <n v="0"/>
    <n v="89.8"/>
    <n v="9.6300000000000008"/>
    <m/>
    <m/>
    <x v="0"/>
    <s v="ORAENP110145933HI"/>
    <s v="Orazul Energy Per£ S.A."/>
    <x v="68"/>
    <x v="68"/>
    <s v="C.H.Carhuaquero"/>
    <x v="258"/>
    <x v="4"/>
    <x v="4"/>
    <x v="172"/>
    <x v="1"/>
    <s v="Instalado"/>
    <s v="Operativo"/>
    <s v="Generadora"/>
    <x v="0"/>
    <x v="1"/>
    <x v="1"/>
    <x v="0"/>
    <s v="Privado"/>
    <s v="CAJAMARCA"/>
    <s v="CAJAMARCA"/>
    <s v="CHOTA"/>
    <s v="LLAMA"/>
    <n v="0"/>
    <x v="7"/>
    <n v="0"/>
    <x v="0"/>
    <n v="0"/>
    <x v="0"/>
    <x v="0"/>
    <n v="13736.897999999999"/>
    <n v="13.736898"/>
    <m/>
    <n v="2.5009166666666665"/>
    <n v="2.6222499999999997"/>
    <n v="7.6479999999999997"/>
    <n v="0"/>
    <n v="66"/>
    <s v="BASE DE DATOS"/>
    <m/>
  </r>
  <r>
    <s v="20"/>
    <x v="5"/>
    <s v="ORAENP"/>
    <s v="11014593"/>
    <s v="11014593"/>
    <x v="4"/>
    <s v="4"/>
    <s v="S"/>
    <n v="9.9830000000000005"/>
    <n v="9.9830000000000005"/>
    <n v="1240.864"/>
    <n v="5902.78"/>
    <n v="7143.6440000000002"/>
    <n v="0"/>
    <n v="0"/>
    <n v="10.33"/>
    <m/>
    <m/>
    <x v="0"/>
    <s v="ORAENP110145934HI"/>
    <s v="Orazul Energy Per£ S.A."/>
    <x v="68"/>
    <x v="68"/>
    <s v="C.H.Carhuaquero"/>
    <x v="259"/>
    <x v="4"/>
    <x v="4"/>
    <x v="190"/>
    <x v="1"/>
    <s v="Instalado"/>
    <s v="Operativo"/>
    <s v="Generadora"/>
    <x v="0"/>
    <x v="1"/>
    <x v="1"/>
    <x v="0"/>
    <s v="Privado"/>
    <s v="CAJAMARCA"/>
    <s v="CAJAMARCA"/>
    <s v="CHOTA"/>
    <s v="LLAMA"/>
    <n v="0"/>
    <x v="7"/>
    <n v="0"/>
    <x v="1"/>
    <s v="PRIMERA"/>
    <x v="0"/>
    <x v="0"/>
    <n v="7143.6440000000002"/>
    <n v="7.1436440000000001"/>
    <m/>
    <n v="0.80799999999999994"/>
    <n v="0.83191666666666675"/>
    <n v="7.6479999999999997"/>
    <n v="0"/>
    <n v="66"/>
    <s v="BASE DE DATOS"/>
    <m/>
  </r>
  <r>
    <s v="20"/>
    <x v="5"/>
    <s v="ORAENP"/>
    <s v="18166008"/>
    <s v="18166008"/>
    <x v="4"/>
    <s v="1"/>
    <s v="S"/>
    <n v="5.7110000000000003"/>
    <n v="5.7110000000000003"/>
    <n v="615.72400000000005"/>
    <n v="2338.0839999999998"/>
    <n v="2953.808"/>
    <n v="0"/>
    <n v="0"/>
    <n v="8.7799999999999994"/>
    <m/>
    <m/>
    <x v="0"/>
    <s v="ORAENP181660081HI"/>
    <s v="Orazul Energy Per£ S.A."/>
    <x v="68"/>
    <x v="68"/>
    <s v="C.H.Caña Brava"/>
    <x v="260"/>
    <x v="4"/>
    <x v="4"/>
    <x v="44"/>
    <x v="1"/>
    <s v="Instalado"/>
    <s v="Operativo"/>
    <s v="Generadora"/>
    <x v="0"/>
    <x v="1"/>
    <x v="1"/>
    <x v="0"/>
    <s v="Privado"/>
    <s v="CAJAMARCA"/>
    <s v="CAJAMARCA"/>
    <s v="CHOTA"/>
    <s v="LLAMA"/>
    <n v="0"/>
    <x v="7"/>
    <n v="0"/>
    <x v="1"/>
    <s v="PRIMERA"/>
    <x v="0"/>
    <x v="0"/>
    <n v="2953.808"/>
    <n v="2.953808"/>
    <m/>
    <n v="0.4291666666666667"/>
    <n v="0.47591666666666671"/>
    <n v="7.6479999999999997"/>
    <n v="0"/>
    <n v="66"/>
    <s v="BASE DE DATOS"/>
    <m/>
  </r>
  <r>
    <s v="20"/>
    <x v="6"/>
    <s v="ORAENP"/>
    <s v="11014393"/>
    <s v="11014393"/>
    <x v="4"/>
    <s v="1"/>
    <s v="S"/>
    <n v="44.219000000000001"/>
    <n v="44.219000000000001"/>
    <n v="753.42899999999997"/>
    <n v="3929"/>
    <n v="4682.4290000000001"/>
    <n v="0"/>
    <n v="154.08000000000001"/>
    <n v="0"/>
    <m/>
    <m/>
    <x v="0"/>
    <s v="ORAENP110143931HI"/>
    <s v="Orazul Energy Per£ S.A."/>
    <x v="68"/>
    <x v="68"/>
    <s v="C.H.Cañón del Pato"/>
    <x v="257"/>
    <x v="4"/>
    <x v="4"/>
    <x v="44"/>
    <x v="1"/>
    <s v="Instalado"/>
    <s v="Operativo"/>
    <s v="Generadora"/>
    <x v="0"/>
    <x v="1"/>
    <x v="1"/>
    <x v="0"/>
    <s v="Privado"/>
    <s v="ANCASH"/>
    <s v="ANCASH"/>
    <s v="HUAYLAS"/>
    <s v="HUALLANCA"/>
    <n v="0"/>
    <x v="7"/>
    <n v="0"/>
    <x v="0"/>
    <n v="0"/>
    <x v="0"/>
    <x v="0"/>
    <n v="4682.4290000000001"/>
    <n v="4.682429"/>
    <m/>
    <n v="3.42475"/>
    <n v="3.6849166666666666"/>
    <n v="7.6479999999999997"/>
    <n v="0"/>
    <n v="66"/>
    <s v="BASE DE DATOS"/>
    <m/>
  </r>
  <r>
    <s v="20"/>
    <x v="6"/>
    <s v="ORAENP"/>
    <s v="11014393"/>
    <s v="11014393"/>
    <x v="4"/>
    <s v="2"/>
    <s v="S"/>
    <n v="44.552999999999997"/>
    <n v="44.552999999999997"/>
    <n v="0"/>
    <n v="0"/>
    <n v="0"/>
    <n v="0"/>
    <n v="0"/>
    <n v="0"/>
    <m/>
    <m/>
    <x v="0"/>
    <s v="ORAENP110143932HI"/>
    <s v="Orazul Energy Per£ S.A."/>
    <x v="68"/>
    <x v="68"/>
    <s v="C.H.Cañón del Pato"/>
    <x v="257"/>
    <x v="4"/>
    <x v="4"/>
    <x v="171"/>
    <x v="1"/>
    <s v="Instalado"/>
    <s v="Operativo"/>
    <s v="Generadora"/>
    <x v="0"/>
    <x v="1"/>
    <x v="1"/>
    <x v="0"/>
    <s v="Privado"/>
    <s v="ANCASH"/>
    <s v="ANCASH"/>
    <s v="HUAYLAS"/>
    <s v="HUALLANCA"/>
    <n v="0"/>
    <x v="7"/>
    <n v="0"/>
    <x v="0"/>
    <n v="0"/>
    <x v="0"/>
    <x v="0"/>
    <n v="0"/>
    <n v="0"/>
    <m/>
    <n v="3.42475"/>
    <n v="3.7127499999999998"/>
    <n v="7.6479999999999997"/>
    <n v="0"/>
    <n v="66"/>
    <s v="BASE DE DATOS"/>
    <m/>
  </r>
  <r>
    <s v="20"/>
    <x v="6"/>
    <s v="ORAENP"/>
    <s v="11014393"/>
    <s v="11014393"/>
    <x v="4"/>
    <s v="3"/>
    <s v="S"/>
    <n v="43.765000000000001"/>
    <n v="43.765000000000001"/>
    <n v="3996.6860000000001"/>
    <n v="18818.934000000001"/>
    <n v="22815.62"/>
    <n v="0"/>
    <n v="744"/>
    <n v="17.48"/>
    <m/>
    <m/>
    <x v="0"/>
    <s v="ORAENP110143933HI"/>
    <s v="Orazul Energy Per£ S.A."/>
    <x v="68"/>
    <x v="68"/>
    <s v="C.H.Cañón del Pato"/>
    <x v="257"/>
    <x v="4"/>
    <x v="4"/>
    <x v="172"/>
    <x v="1"/>
    <s v="Instalado"/>
    <s v="Operativo"/>
    <s v="Generadora"/>
    <x v="0"/>
    <x v="1"/>
    <x v="1"/>
    <x v="0"/>
    <s v="Privado"/>
    <s v="ANCASH"/>
    <s v="ANCASH"/>
    <s v="HUAYLAS"/>
    <s v="HUALLANCA"/>
    <n v="0"/>
    <x v="7"/>
    <n v="0"/>
    <x v="0"/>
    <n v="0"/>
    <x v="0"/>
    <x v="0"/>
    <n v="22815.62"/>
    <n v="22.815619999999999"/>
    <m/>
    <n v="3.42475"/>
    <n v="3.6470833333333332"/>
    <n v="7.6479999999999997"/>
    <n v="3.637978807091713E-12"/>
    <n v="66"/>
    <s v="BASE DE DATOS"/>
    <m/>
  </r>
  <r>
    <s v="20"/>
    <x v="6"/>
    <s v="ORAENP"/>
    <s v="11014393"/>
    <s v="11014393"/>
    <x v="4"/>
    <s v="4"/>
    <s v="S"/>
    <n v="44.12"/>
    <n v="44.12"/>
    <n v="2654.53"/>
    <n v="12988.562"/>
    <n v="15643.092000000001"/>
    <n v="33.42"/>
    <n v="515.57000000000005"/>
    <n v="2.85"/>
    <m/>
    <m/>
    <x v="0"/>
    <s v="ORAENP110143934HI"/>
    <s v="Orazul Energy Per£ S.A."/>
    <x v="68"/>
    <x v="68"/>
    <s v="C.H.Cañón del Pato"/>
    <x v="257"/>
    <x v="4"/>
    <x v="4"/>
    <x v="190"/>
    <x v="1"/>
    <s v="Instalado"/>
    <s v="Operativo"/>
    <s v="Generadora"/>
    <x v="0"/>
    <x v="1"/>
    <x v="1"/>
    <x v="0"/>
    <s v="Privado"/>
    <s v="ANCASH"/>
    <s v="ANCASH"/>
    <s v="HUAYLAS"/>
    <s v="HUALLANCA"/>
    <n v="0"/>
    <x v="7"/>
    <n v="0"/>
    <x v="0"/>
    <n v="0"/>
    <x v="0"/>
    <x v="0"/>
    <n v="15643.092000000001"/>
    <n v="15.643092000000001"/>
    <m/>
    <n v="3.42475"/>
    <n v="3.6766666666666663"/>
    <n v="7.6479999999999997"/>
    <n v="0"/>
    <n v="66"/>
    <s v="BASE DE DATOS"/>
    <m/>
  </r>
  <r>
    <s v="20"/>
    <x v="6"/>
    <s v="ORAENP"/>
    <s v="11014393"/>
    <s v="11014393"/>
    <x v="4"/>
    <s v="5"/>
    <s v="S"/>
    <n v="44.686999999999998"/>
    <n v="44.686999999999998"/>
    <n v="1212.79"/>
    <n v="5391.9279999999999"/>
    <n v="6604.7179999999998"/>
    <n v="0"/>
    <n v="260.83"/>
    <n v="0.75"/>
    <m/>
    <m/>
    <x v="0"/>
    <s v="ORAENP110143935HI"/>
    <s v="Orazul Energy Per£ S.A."/>
    <x v="68"/>
    <x v="68"/>
    <s v="C.H.Cañón del Pato"/>
    <x v="257"/>
    <x v="4"/>
    <x v="4"/>
    <x v="210"/>
    <x v="1"/>
    <s v="Instalado"/>
    <s v="Operativo"/>
    <s v="Generadora"/>
    <x v="0"/>
    <x v="1"/>
    <x v="1"/>
    <x v="0"/>
    <s v="Privado"/>
    <s v="ANCASH"/>
    <s v="ANCASH"/>
    <s v="HUAYLAS"/>
    <s v="HUALLANCA"/>
    <n v="0"/>
    <x v="7"/>
    <n v="0"/>
    <x v="0"/>
    <n v="0"/>
    <x v="0"/>
    <x v="0"/>
    <n v="6604.7179999999998"/>
    <n v="6.6047180000000001"/>
    <m/>
    <n v="3.42475"/>
    <n v="3.7239166666666663"/>
    <n v="7.6479999999999997"/>
    <n v="0"/>
    <n v="66"/>
    <s v="BASE DE DATOS"/>
    <m/>
  </r>
  <r>
    <s v="20"/>
    <x v="6"/>
    <s v="ORAENP"/>
    <s v="11014393"/>
    <s v="11014393"/>
    <x v="4"/>
    <s v="6"/>
    <s v="S"/>
    <n v="44.220999999999997"/>
    <n v="44.220999999999997"/>
    <n v="1627.57"/>
    <n v="6986.4189999999999"/>
    <n v="8613.9889999999996"/>
    <n v="0"/>
    <n v="285.89999999999998"/>
    <n v="8.52"/>
    <m/>
    <m/>
    <x v="0"/>
    <s v="ORAENP110143936HI"/>
    <s v="Orazul Energy Per£ S.A."/>
    <x v="68"/>
    <x v="68"/>
    <s v="C.H.Cañón del Pato"/>
    <x v="257"/>
    <x v="4"/>
    <x v="4"/>
    <x v="317"/>
    <x v="1"/>
    <s v="Instalado"/>
    <s v="Operativo"/>
    <s v="Generadora"/>
    <x v="0"/>
    <x v="1"/>
    <x v="1"/>
    <x v="0"/>
    <s v="Privado"/>
    <s v="ANCASH"/>
    <s v="ANCASH"/>
    <s v="HUAYLAS"/>
    <s v="HUALLANCA"/>
    <n v="0"/>
    <x v="7"/>
    <n v="0"/>
    <x v="0"/>
    <n v="0"/>
    <x v="0"/>
    <x v="0"/>
    <n v="8613.9889999999996"/>
    <n v="8.6139890000000001"/>
    <m/>
    <n v="3.42475"/>
    <n v="3.685083333333333"/>
    <n v="7.6479999999999997"/>
    <n v="0"/>
    <n v="66"/>
    <s v="BASE DE DATOS"/>
    <m/>
  </r>
  <r>
    <s v="20"/>
    <x v="6"/>
    <s v="ORAENP"/>
    <s v="11014593"/>
    <s v="11014593"/>
    <x v="4"/>
    <s v="1"/>
    <s v="S"/>
    <n v="31.593"/>
    <n v="31.593"/>
    <n v="3100.33"/>
    <n v="11442.062"/>
    <n v="14542.392"/>
    <n v="0"/>
    <n v="547.22"/>
    <n v="8.8699999999999992"/>
    <m/>
    <m/>
    <x v="0"/>
    <s v="ORAENP110145931HI"/>
    <s v="Orazul Energy Per£ S.A."/>
    <x v="68"/>
    <x v="68"/>
    <s v="C.H.Carhuaquero"/>
    <x v="258"/>
    <x v="4"/>
    <x v="4"/>
    <x v="44"/>
    <x v="1"/>
    <s v="Instalado"/>
    <s v="Operativo"/>
    <s v="Generadora"/>
    <x v="0"/>
    <x v="1"/>
    <x v="1"/>
    <x v="0"/>
    <s v="Privado"/>
    <s v="CAJAMARCA"/>
    <s v="CAJAMARCA"/>
    <s v="CHOTA"/>
    <s v="LLAMA"/>
    <n v="0"/>
    <x v="7"/>
    <n v="0"/>
    <x v="0"/>
    <n v="0"/>
    <x v="0"/>
    <x v="0"/>
    <n v="14542.392"/>
    <n v="14.542392"/>
    <m/>
    <n v="2.5009166666666665"/>
    <n v="2.6327500000000001"/>
    <n v="7.6479999999999997"/>
    <n v="0"/>
    <n v="66"/>
    <s v="BASE DE DATOS"/>
    <m/>
  </r>
  <r>
    <s v="20"/>
    <x v="6"/>
    <s v="ORAENP"/>
    <s v="11014593"/>
    <s v="11014593"/>
    <x v="4"/>
    <s v="2"/>
    <s v="S"/>
    <n v="31.472000000000001"/>
    <n v="31.472000000000001"/>
    <n v="3397.45"/>
    <n v="13523.835999999999"/>
    <n v="16921.286"/>
    <n v="0"/>
    <n v="688.92"/>
    <n v="8.6"/>
    <m/>
    <m/>
    <x v="0"/>
    <s v="ORAENP110145932HI"/>
    <s v="Orazul Energy Per£ S.A."/>
    <x v="68"/>
    <x v="68"/>
    <s v="C.H.Carhuaquero"/>
    <x v="258"/>
    <x v="4"/>
    <x v="4"/>
    <x v="171"/>
    <x v="1"/>
    <s v="Instalado"/>
    <s v="Operativo"/>
    <s v="Generadora"/>
    <x v="0"/>
    <x v="1"/>
    <x v="1"/>
    <x v="0"/>
    <s v="Privado"/>
    <s v="CAJAMARCA"/>
    <s v="CAJAMARCA"/>
    <s v="CHOTA"/>
    <s v="LLAMA"/>
    <n v="0"/>
    <x v="7"/>
    <n v="0"/>
    <x v="0"/>
    <n v="0"/>
    <x v="0"/>
    <x v="0"/>
    <n v="16921.286"/>
    <n v="16.921285999999998"/>
    <m/>
    <n v="2.5009166666666665"/>
    <n v="2.6226666666666669"/>
    <n v="7.6479999999999997"/>
    <n v="0"/>
    <n v="66"/>
    <s v="BASE DE DATOS"/>
    <m/>
  </r>
  <r>
    <s v="20"/>
    <x v="6"/>
    <s v="ORAENP"/>
    <s v="11014593"/>
    <s v="11014593"/>
    <x v="4"/>
    <s v="3"/>
    <s v="S"/>
    <n v="31.466999999999999"/>
    <n v="31.466999999999999"/>
    <n v="3009.96"/>
    <n v="12346.638000000001"/>
    <n v="15356.598"/>
    <n v="0"/>
    <n v="638.73"/>
    <n v="9.6300000000000008"/>
    <m/>
    <m/>
    <x v="0"/>
    <s v="ORAENP110145933HI"/>
    <s v="Orazul Energy Per£ S.A."/>
    <x v="68"/>
    <x v="68"/>
    <s v="C.H.Carhuaquero"/>
    <x v="258"/>
    <x v="4"/>
    <x v="4"/>
    <x v="172"/>
    <x v="1"/>
    <s v="Instalado"/>
    <s v="Operativo"/>
    <s v="Generadora"/>
    <x v="0"/>
    <x v="1"/>
    <x v="1"/>
    <x v="0"/>
    <s v="Privado"/>
    <s v="CAJAMARCA"/>
    <s v="CAJAMARCA"/>
    <s v="CHOTA"/>
    <s v="LLAMA"/>
    <n v="0"/>
    <x v="7"/>
    <n v="0"/>
    <x v="0"/>
    <n v="0"/>
    <x v="0"/>
    <x v="0"/>
    <n v="15356.598"/>
    <n v="15.356598"/>
    <m/>
    <n v="2.5009166666666665"/>
    <n v="2.6222499999999997"/>
    <n v="7.6479999999999997"/>
    <n v="1.8189894035458565E-12"/>
    <n v="66"/>
    <s v="BASE DE DATOS"/>
    <m/>
  </r>
  <r>
    <s v="20"/>
    <x v="6"/>
    <s v="ORAENP"/>
    <s v="11014593"/>
    <s v="11014593"/>
    <x v="4"/>
    <s v="4"/>
    <s v="S"/>
    <n v="9.9830000000000005"/>
    <n v="9.9830000000000005"/>
    <n v="1191.31"/>
    <n v="5550.9769999999999"/>
    <n v="6742.2870000000003"/>
    <n v="64.98"/>
    <n v="679.02"/>
    <n v="10.33"/>
    <m/>
    <m/>
    <x v="0"/>
    <s v="ORAENP110145934HI"/>
    <s v="Orazul Energy Per£ S.A."/>
    <x v="68"/>
    <x v="68"/>
    <s v="C.H.Carhuaquero"/>
    <x v="259"/>
    <x v="4"/>
    <x v="4"/>
    <x v="190"/>
    <x v="1"/>
    <s v="Instalado"/>
    <s v="Operativo"/>
    <s v="Generadora"/>
    <x v="0"/>
    <x v="1"/>
    <x v="1"/>
    <x v="0"/>
    <s v="Privado"/>
    <s v="CAJAMARCA"/>
    <s v="CAJAMARCA"/>
    <s v="CHOTA"/>
    <s v="LLAMA"/>
    <n v="0"/>
    <x v="7"/>
    <n v="0"/>
    <x v="1"/>
    <s v="PRIMERA"/>
    <x v="0"/>
    <x v="0"/>
    <n v="6742.2870000000003"/>
    <n v="6.7422870000000001"/>
    <m/>
    <n v="0.80799999999999994"/>
    <n v="0.83191666666666675"/>
    <n v="7.6479999999999997"/>
    <n v="0"/>
    <n v="66"/>
    <s v="BASE DE DATOS"/>
    <m/>
  </r>
  <r>
    <s v="20"/>
    <x v="6"/>
    <s v="ORAENP"/>
    <s v="18166008"/>
    <s v="18166008"/>
    <x v="4"/>
    <s v="1"/>
    <s v="S"/>
    <n v="5.7110000000000003"/>
    <n v="5.7110000000000003"/>
    <n v="522.41999999999996"/>
    <n v="2034.8440000000001"/>
    <n v="2557.2640000000001"/>
    <n v="179.28"/>
    <n v="564.72"/>
    <n v="8.7799999999999994"/>
    <m/>
    <m/>
    <x v="0"/>
    <s v="ORAENP181660081HI"/>
    <s v="Orazul Energy Per£ S.A."/>
    <x v="68"/>
    <x v="68"/>
    <s v="C.H.Caña Brava"/>
    <x v="260"/>
    <x v="4"/>
    <x v="4"/>
    <x v="44"/>
    <x v="1"/>
    <s v="Instalado"/>
    <s v="Operativo"/>
    <s v="Generadora"/>
    <x v="0"/>
    <x v="1"/>
    <x v="1"/>
    <x v="0"/>
    <s v="Privado"/>
    <s v="CAJAMARCA"/>
    <s v="CAJAMARCA"/>
    <s v="CHOTA"/>
    <s v="LLAMA"/>
    <n v="0"/>
    <x v="7"/>
    <n v="0"/>
    <x v="1"/>
    <s v="PRIMERA"/>
    <x v="0"/>
    <x v="0"/>
    <n v="2557.2640000000001"/>
    <n v="2.557264"/>
    <m/>
    <n v="0.4291666666666667"/>
    <n v="0.47591666666666671"/>
    <n v="7.6479999999999997"/>
    <n v="0"/>
    <n v="66"/>
    <s v="BASE DE DATOS"/>
    <m/>
  </r>
  <r>
    <s v="20"/>
    <x v="7"/>
    <s v="ORAENP"/>
    <s v="11014393"/>
    <s v="11014393"/>
    <x v="4"/>
    <s v="1"/>
    <s v="S"/>
    <n v="44.219000000000001"/>
    <n v="44.219000000000001"/>
    <n v="1114.713"/>
    <n v="4752"/>
    <n v="5866.7129999999997"/>
    <n v="0"/>
    <n v="195.03"/>
    <n v="0"/>
    <m/>
    <m/>
    <x v="0"/>
    <s v="ORAENP110143931HI"/>
    <s v="Orazul Energy Per£ S.A."/>
    <x v="68"/>
    <x v="68"/>
    <s v="C.H.Cañón del Pato"/>
    <x v="257"/>
    <x v="4"/>
    <x v="4"/>
    <x v="44"/>
    <x v="1"/>
    <s v="Instalado"/>
    <s v="Operativo"/>
    <s v="Generadora"/>
    <x v="0"/>
    <x v="1"/>
    <x v="1"/>
    <x v="0"/>
    <s v="Privado"/>
    <s v="ANCASH"/>
    <s v="ANCASH"/>
    <s v="HUAYLAS"/>
    <s v="HUALLANCA"/>
    <n v="0"/>
    <x v="7"/>
    <n v="0"/>
    <x v="0"/>
    <n v="0"/>
    <x v="0"/>
    <x v="0"/>
    <n v="5866.7129999999997"/>
    <n v="5.8667129999999998"/>
    <m/>
    <n v="3.42475"/>
    <n v="3.6849166666666666"/>
    <n v="7.6479999999999997"/>
    <n v="0"/>
    <n v="66"/>
    <s v="BASE DE DATOS"/>
    <m/>
  </r>
  <r>
    <s v="20"/>
    <x v="7"/>
    <s v="ORAENP"/>
    <s v="11014393"/>
    <s v="11014393"/>
    <x v="4"/>
    <s v="2"/>
    <s v="S"/>
    <n v="44.552999999999997"/>
    <n v="44.552999999999997"/>
    <n v="0"/>
    <n v="0"/>
    <n v="0"/>
    <n v="0"/>
    <n v="744"/>
    <n v="0"/>
    <m/>
    <m/>
    <x v="0"/>
    <s v="ORAENP110143932HI"/>
    <s v="Orazul Energy Per£ S.A."/>
    <x v="68"/>
    <x v="68"/>
    <s v="C.H.Cañón del Pato"/>
    <x v="257"/>
    <x v="4"/>
    <x v="4"/>
    <x v="171"/>
    <x v="1"/>
    <s v="Instalado"/>
    <s v="Operativo"/>
    <s v="Generadora"/>
    <x v="0"/>
    <x v="1"/>
    <x v="1"/>
    <x v="0"/>
    <s v="Privado"/>
    <s v="ANCASH"/>
    <s v="ANCASH"/>
    <s v="HUAYLAS"/>
    <s v="HUALLANCA"/>
    <n v="0"/>
    <x v="7"/>
    <n v="0"/>
    <x v="0"/>
    <n v="0"/>
    <x v="0"/>
    <x v="0"/>
    <n v="0"/>
    <n v="0"/>
    <m/>
    <n v="3.42475"/>
    <n v="3.7127499999999998"/>
    <n v="7.6479999999999997"/>
    <n v="0"/>
    <n v="66"/>
    <s v="BASE DE DATOS"/>
    <m/>
  </r>
  <r>
    <s v="20"/>
    <x v="7"/>
    <s v="ORAENP"/>
    <s v="11014393"/>
    <s v="11014393"/>
    <x v="4"/>
    <s v="3"/>
    <s v="S"/>
    <n v="43.765000000000001"/>
    <n v="43.765000000000001"/>
    <n v="1602.5830000000001"/>
    <n v="7521.4660000000003"/>
    <n v="9124.0490000000009"/>
    <n v="27.75"/>
    <n v="341.75"/>
    <n v="7.23"/>
    <m/>
    <m/>
    <x v="0"/>
    <s v="ORAENP110143933HI"/>
    <s v="Orazul Energy Per£ S.A."/>
    <x v="68"/>
    <x v="68"/>
    <s v="C.H.Cañón del Pato"/>
    <x v="257"/>
    <x v="4"/>
    <x v="4"/>
    <x v="172"/>
    <x v="1"/>
    <s v="Instalado"/>
    <s v="Operativo"/>
    <s v="Generadora"/>
    <x v="0"/>
    <x v="1"/>
    <x v="1"/>
    <x v="0"/>
    <s v="Privado"/>
    <s v="ANCASH"/>
    <s v="ANCASH"/>
    <s v="HUAYLAS"/>
    <s v="HUALLANCA"/>
    <n v="0"/>
    <x v="7"/>
    <n v="0"/>
    <x v="0"/>
    <n v="0"/>
    <x v="0"/>
    <x v="0"/>
    <n v="9124.0490000000009"/>
    <n v="9.1240490000000012"/>
    <m/>
    <n v="3.42475"/>
    <n v="3.6470833333333332"/>
    <n v="7.6479999999999997"/>
    <n v="0"/>
    <n v="66"/>
    <s v="BASE DE DATOS"/>
    <m/>
  </r>
  <r>
    <s v="20"/>
    <x v="7"/>
    <s v="ORAENP"/>
    <s v="11014393"/>
    <s v="11014393"/>
    <x v="4"/>
    <s v="4"/>
    <s v="S"/>
    <n v="44.12"/>
    <n v="44.12"/>
    <n v="2928.39"/>
    <n v="15077.197"/>
    <n v="18005.587"/>
    <n v="0"/>
    <n v="589.91999999999996"/>
    <n v="0"/>
    <m/>
    <m/>
    <x v="0"/>
    <s v="ORAENP110143934HI"/>
    <s v="Orazul Energy Per£ S.A."/>
    <x v="68"/>
    <x v="68"/>
    <s v="C.H.Cañón del Pato"/>
    <x v="257"/>
    <x v="4"/>
    <x v="4"/>
    <x v="190"/>
    <x v="1"/>
    <s v="Instalado"/>
    <s v="Operativo"/>
    <s v="Generadora"/>
    <x v="0"/>
    <x v="1"/>
    <x v="1"/>
    <x v="0"/>
    <s v="Privado"/>
    <s v="ANCASH"/>
    <s v="ANCASH"/>
    <s v="HUAYLAS"/>
    <s v="HUALLANCA"/>
    <n v="0"/>
    <x v="7"/>
    <n v="0"/>
    <x v="0"/>
    <n v="0"/>
    <x v="0"/>
    <x v="0"/>
    <n v="18005.587"/>
    <n v="18.005586999999998"/>
    <m/>
    <n v="3.42475"/>
    <n v="3.6766666666666663"/>
    <n v="7.6479999999999997"/>
    <n v="0"/>
    <n v="66"/>
    <s v="BASE DE DATOS"/>
    <m/>
  </r>
  <r>
    <s v="20"/>
    <x v="7"/>
    <s v="ORAENP"/>
    <s v="11014393"/>
    <s v="11014393"/>
    <x v="4"/>
    <s v="5"/>
    <s v="S"/>
    <n v="44.686999999999998"/>
    <n v="44.686999999999998"/>
    <n v="3176.97"/>
    <n v="15012.581"/>
    <n v="18189.550999999999"/>
    <n v="11"/>
    <n v="584.22"/>
    <n v="0"/>
    <m/>
    <m/>
    <x v="0"/>
    <s v="ORAENP110143935HI"/>
    <s v="Orazul Energy Per£ S.A."/>
    <x v="68"/>
    <x v="68"/>
    <s v="C.H.Cañón del Pato"/>
    <x v="257"/>
    <x v="4"/>
    <x v="4"/>
    <x v="210"/>
    <x v="1"/>
    <s v="Instalado"/>
    <s v="Operativo"/>
    <s v="Generadora"/>
    <x v="0"/>
    <x v="1"/>
    <x v="1"/>
    <x v="0"/>
    <s v="Privado"/>
    <s v="ANCASH"/>
    <s v="ANCASH"/>
    <s v="HUAYLAS"/>
    <s v="HUALLANCA"/>
    <n v="0"/>
    <x v="7"/>
    <n v="0"/>
    <x v="0"/>
    <n v="0"/>
    <x v="0"/>
    <x v="0"/>
    <n v="18189.550999999999"/>
    <n v="18.189550999999998"/>
    <m/>
    <n v="3.42475"/>
    <n v="3.7239166666666663"/>
    <n v="7.6479999999999997"/>
    <n v="0"/>
    <n v="66"/>
    <s v="BASE DE DATOS"/>
    <m/>
  </r>
  <r>
    <s v="20"/>
    <x v="7"/>
    <s v="ORAENP"/>
    <s v="11014393"/>
    <s v="11014393"/>
    <x v="4"/>
    <s v="6"/>
    <s v="S"/>
    <n v="44.220999999999997"/>
    <n v="44.220999999999997"/>
    <n v="2477.0100000000002"/>
    <n v="13573.206"/>
    <n v="16050.216"/>
    <n v="9.83"/>
    <n v="501.95"/>
    <n v="0"/>
    <m/>
    <m/>
    <x v="0"/>
    <s v="ORAENP110143936HI"/>
    <s v="Orazul Energy Per£ S.A."/>
    <x v="68"/>
    <x v="68"/>
    <s v="C.H.Cañón del Pato"/>
    <x v="257"/>
    <x v="4"/>
    <x v="4"/>
    <x v="317"/>
    <x v="1"/>
    <s v="Instalado"/>
    <s v="Operativo"/>
    <s v="Generadora"/>
    <x v="0"/>
    <x v="1"/>
    <x v="1"/>
    <x v="0"/>
    <s v="Privado"/>
    <s v="ANCASH"/>
    <s v="ANCASH"/>
    <s v="HUAYLAS"/>
    <s v="HUALLANCA"/>
    <n v="0"/>
    <x v="7"/>
    <n v="0"/>
    <x v="0"/>
    <n v="0"/>
    <x v="0"/>
    <x v="0"/>
    <n v="16050.216"/>
    <n v="16.050215999999999"/>
    <m/>
    <n v="3.42475"/>
    <n v="3.685083333333333"/>
    <n v="7.6479999999999997"/>
    <n v="0"/>
    <n v="66"/>
    <s v="BASE DE DATOS"/>
    <m/>
  </r>
  <r>
    <s v="20"/>
    <x v="7"/>
    <s v="ORAENP"/>
    <s v="11014593"/>
    <s v="11014593"/>
    <x v="4"/>
    <s v="1"/>
    <s v="S"/>
    <n v="31.593"/>
    <n v="31.593"/>
    <n v="1217.6300000000001"/>
    <n v="3368.52"/>
    <n v="4586.1499999999996"/>
    <n v="0"/>
    <n v="244.1"/>
    <n v="0"/>
    <m/>
    <m/>
    <x v="0"/>
    <s v="ORAENP110145931HI"/>
    <s v="Orazul Energy Per£ S.A."/>
    <x v="68"/>
    <x v="68"/>
    <s v="C.H.Carhuaquero"/>
    <x v="258"/>
    <x v="4"/>
    <x v="4"/>
    <x v="44"/>
    <x v="1"/>
    <s v="Instalado"/>
    <s v="Operativo"/>
    <s v="Generadora"/>
    <x v="0"/>
    <x v="1"/>
    <x v="1"/>
    <x v="0"/>
    <s v="Privado"/>
    <s v="CAJAMARCA"/>
    <s v="CAJAMARCA"/>
    <s v="CHOTA"/>
    <s v="LLAMA"/>
    <n v="0"/>
    <x v="7"/>
    <n v="0"/>
    <x v="0"/>
    <n v="0"/>
    <x v="0"/>
    <x v="0"/>
    <n v="4586.1499999999996"/>
    <n v="4.5861499999999999"/>
    <m/>
    <n v="2.5009166666666665"/>
    <n v="2.6327500000000001"/>
    <n v="7.6479999999999997"/>
    <n v="0"/>
    <n v="66"/>
    <s v="BASE DE DATOS"/>
    <m/>
  </r>
  <r>
    <s v="20"/>
    <x v="7"/>
    <s v="ORAENP"/>
    <s v="11014593"/>
    <s v="11014593"/>
    <x v="4"/>
    <s v="2"/>
    <s v="S"/>
    <n v="31.472000000000001"/>
    <n v="31.472000000000001"/>
    <n v="2215.15"/>
    <n v="7198.5219999999999"/>
    <n v="9413.6720000000005"/>
    <n v="0"/>
    <n v="522.92999999999995"/>
    <n v="0"/>
    <m/>
    <m/>
    <x v="0"/>
    <s v="ORAENP110145932HI"/>
    <s v="Orazul Energy Per£ S.A."/>
    <x v="68"/>
    <x v="68"/>
    <s v="C.H.Carhuaquero"/>
    <x v="258"/>
    <x v="4"/>
    <x v="4"/>
    <x v="171"/>
    <x v="1"/>
    <s v="Instalado"/>
    <s v="Operativo"/>
    <s v="Generadora"/>
    <x v="0"/>
    <x v="1"/>
    <x v="1"/>
    <x v="0"/>
    <s v="Privado"/>
    <s v="CAJAMARCA"/>
    <s v="CAJAMARCA"/>
    <s v="CHOTA"/>
    <s v="LLAMA"/>
    <n v="0"/>
    <x v="7"/>
    <n v="0"/>
    <x v="0"/>
    <n v="0"/>
    <x v="0"/>
    <x v="0"/>
    <n v="9413.6720000000005"/>
    <n v="9.413672"/>
    <m/>
    <n v="2.5009166666666665"/>
    <n v="2.6226666666666669"/>
    <n v="7.6479999999999997"/>
    <n v="0"/>
    <n v="66"/>
    <s v="BASE DE DATOS"/>
    <m/>
  </r>
  <r>
    <s v="20"/>
    <x v="7"/>
    <s v="ORAENP"/>
    <s v="11014593"/>
    <s v="11014593"/>
    <x v="4"/>
    <s v="3"/>
    <s v="S"/>
    <n v="31.466999999999999"/>
    <n v="31.466999999999999"/>
    <n v="1350.7"/>
    <n v="3603.1080000000002"/>
    <n v="4953.808"/>
    <n v="0"/>
    <n v="258.75"/>
    <n v="0"/>
    <m/>
    <m/>
    <x v="0"/>
    <s v="ORAENP110145933HI"/>
    <s v="Orazul Energy Per£ S.A."/>
    <x v="68"/>
    <x v="68"/>
    <s v="C.H.Carhuaquero"/>
    <x v="258"/>
    <x v="4"/>
    <x v="4"/>
    <x v="172"/>
    <x v="1"/>
    <s v="Instalado"/>
    <s v="Operativo"/>
    <s v="Generadora"/>
    <x v="0"/>
    <x v="1"/>
    <x v="1"/>
    <x v="0"/>
    <s v="Privado"/>
    <s v="CAJAMARCA"/>
    <s v="CAJAMARCA"/>
    <s v="CHOTA"/>
    <s v="LLAMA"/>
    <n v="0"/>
    <x v="7"/>
    <n v="0"/>
    <x v="0"/>
    <n v="0"/>
    <x v="0"/>
    <x v="0"/>
    <n v="4953.808"/>
    <n v="4.9538080000000004"/>
    <m/>
    <n v="2.5009166666666665"/>
    <n v="2.6222499999999997"/>
    <n v="7.6479999999999997"/>
    <n v="0"/>
    <n v="66"/>
    <s v="BASE DE DATOS"/>
    <m/>
  </r>
  <r>
    <s v="20"/>
    <x v="7"/>
    <s v="ORAENP"/>
    <s v="11014593"/>
    <s v="11014593"/>
    <x v="4"/>
    <s v="4"/>
    <s v="S"/>
    <n v="9.9830000000000005"/>
    <n v="9.9830000000000005"/>
    <n v="1127.8"/>
    <n v="4532.38"/>
    <n v="5660.18"/>
    <n v="115.35"/>
    <n v="571.1"/>
    <n v="0"/>
    <m/>
    <m/>
    <x v="0"/>
    <s v="ORAENP110145934HI"/>
    <s v="Orazul Energy Per£ S.A."/>
    <x v="68"/>
    <x v="68"/>
    <s v="C.H.Carhuaquero"/>
    <x v="259"/>
    <x v="4"/>
    <x v="4"/>
    <x v="190"/>
    <x v="1"/>
    <s v="Instalado"/>
    <s v="Operativo"/>
    <s v="Generadora"/>
    <x v="0"/>
    <x v="1"/>
    <x v="1"/>
    <x v="0"/>
    <s v="Privado"/>
    <s v="CAJAMARCA"/>
    <s v="CAJAMARCA"/>
    <s v="CHOTA"/>
    <s v="LLAMA"/>
    <n v="0"/>
    <x v="7"/>
    <n v="0"/>
    <x v="1"/>
    <s v="PRIMERA"/>
    <x v="0"/>
    <x v="0"/>
    <n v="5660.18"/>
    <n v="5.6601800000000004"/>
    <m/>
    <n v="0.80799999999999994"/>
    <n v="0.83191666666666675"/>
    <n v="7.6479999999999997"/>
    <n v="0"/>
    <n v="66"/>
    <s v="BASE DE DATOS"/>
    <m/>
  </r>
  <r>
    <s v="20"/>
    <x v="7"/>
    <s v="ORAENP"/>
    <s v="18166008"/>
    <s v="18166008"/>
    <x v="4"/>
    <s v="1"/>
    <s v="S"/>
    <n v="5.7110000000000003"/>
    <n v="5.7110000000000003"/>
    <n v="367.28"/>
    <n v="1084.8810000000001"/>
    <n v="1452.1610000000001"/>
    <n v="0"/>
    <n v="669.88"/>
    <n v="0.9"/>
    <m/>
    <m/>
    <x v="0"/>
    <s v="ORAENP181660081HI"/>
    <s v="Orazul Energy Per£ S.A."/>
    <x v="68"/>
    <x v="68"/>
    <s v="C.H.Caña Brava"/>
    <x v="260"/>
    <x v="4"/>
    <x v="4"/>
    <x v="44"/>
    <x v="1"/>
    <s v="Instalado"/>
    <s v="Operativo"/>
    <s v="Generadora"/>
    <x v="0"/>
    <x v="1"/>
    <x v="1"/>
    <x v="0"/>
    <s v="Privado"/>
    <s v="CAJAMARCA"/>
    <s v="CAJAMARCA"/>
    <s v="CHOTA"/>
    <s v="LLAMA"/>
    <n v="0"/>
    <x v="7"/>
    <n v="0"/>
    <x v="1"/>
    <s v="PRIMERA"/>
    <x v="0"/>
    <x v="0"/>
    <n v="1452.1610000000001"/>
    <n v="1.452161"/>
    <m/>
    <n v="0.4291666666666667"/>
    <n v="0.47591666666666671"/>
    <n v="7.6479999999999997"/>
    <n v="0"/>
    <n v="66"/>
    <s v="BASE DE DATOS"/>
    <m/>
  </r>
  <r>
    <s v="20"/>
    <x v="8"/>
    <s v="ORAENP"/>
    <s v="11014393"/>
    <s v="11014393"/>
    <x v="4"/>
    <s v="1"/>
    <s v="S"/>
    <n v="44.219000000000001"/>
    <n v="44.219000000000001"/>
    <n v="3433.2689999999998"/>
    <n v="17374"/>
    <n v="20807.269"/>
    <n v="0"/>
    <n v="195.03"/>
    <n v="0"/>
    <m/>
    <m/>
    <x v="0"/>
    <s v="ORAENP110143931HI"/>
    <s v="Orazul Energy Per£ S.A."/>
    <x v="68"/>
    <x v="68"/>
    <s v="C.H.Cañón del Pato"/>
    <x v="257"/>
    <x v="4"/>
    <x v="4"/>
    <x v="44"/>
    <x v="1"/>
    <s v="Instalado"/>
    <s v="Operativo"/>
    <s v="Generadora"/>
    <x v="0"/>
    <x v="1"/>
    <x v="1"/>
    <x v="0"/>
    <s v="Privado"/>
    <s v="ANCASH"/>
    <s v="ANCASH"/>
    <s v="HUAYLAS"/>
    <s v="HUALLANCA"/>
    <n v="0"/>
    <x v="7"/>
    <n v="0"/>
    <x v="0"/>
    <n v="0"/>
    <x v="0"/>
    <x v="0"/>
    <n v="20807.269"/>
    <n v="20.807269000000002"/>
    <m/>
    <n v="3.42475"/>
    <n v="3.6849166666666666"/>
    <n v="7.6479999999999997"/>
    <n v="0"/>
    <n v="66"/>
    <s v="BASE DE DATOS"/>
    <m/>
  </r>
  <r>
    <s v="20"/>
    <x v="8"/>
    <s v="ORAENP"/>
    <s v="11014393"/>
    <s v="11014393"/>
    <x v="4"/>
    <s v="2"/>
    <s v="S"/>
    <n v="44.552999999999997"/>
    <n v="44.552999999999997"/>
    <n v="2523.21"/>
    <n v="12633.013999999999"/>
    <n v="15156.224"/>
    <n v="0"/>
    <n v="744"/>
    <n v="0"/>
    <m/>
    <m/>
    <x v="0"/>
    <s v="ORAENP110143932HI"/>
    <s v="Orazul Energy Per£ S.A."/>
    <x v="68"/>
    <x v="68"/>
    <s v="C.H.Cañón del Pato"/>
    <x v="257"/>
    <x v="4"/>
    <x v="4"/>
    <x v="171"/>
    <x v="1"/>
    <s v="Instalado"/>
    <s v="Operativo"/>
    <s v="Generadora"/>
    <x v="0"/>
    <x v="1"/>
    <x v="1"/>
    <x v="0"/>
    <s v="Privado"/>
    <s v="ANCASH"/>
    <s v="ANCASH"/>
    <s v="HUAYLAS"/>
    <s v="HUALLANCA"/>
    <n v="0"/>
    <x v="7"/>
    <n v="0"/>
    <x v="0"/>
    <n v="0"/>
    <x v="0"/>
    <x v="0"/>
    <n v="15156.224"/>
    <n v="15.156224"/>
    <m/>
    <n v="3.42475"/>
    <n v="3.7127499999999998"/>
    <n v="7.6479999999999997"/>
    <n v="-1.8189894035458565E-12"/>
    <n v="66"/>
    <s v="BASE DE DATOS"/>
    <m/>
  </r>
  <r>
    <s v="20"/>
    <x v="8"/>
    <s v="ORAENP"/>
    <s v="11014393"/>
    <s v="11014393"/>
    <x v="4"/>
    <s v="3"/>
    <s v="S"/>
    <n v="43.765000000000001"/>
    <n v="43.765000000000001"/>
    <n v="1609.9269999999999"/>
    <n v="7460"/>
    <n v="9069.9269999999997"/>
    <n v="27.75"/>
    <n v="341.75"/>
    <n v="7.23"/>
    <m/>
    <m/>
    <x v="0"/>
    <s v="ORAENP110143933HI"/>
    <s v="Orazul Energy Per£ S.A."/>
    <x v="68"/>
    <x v="68"/>
    <s v="C.H.Cañón del Pato"/>
    <x v="257"/>
    <x v="4"/>
    <x v="4"/>
    <x v="172"/>
    <x v="1"/>
    <s v="Instalado"/>
    <s v="Operativo"/>
    <s v="Generadora"/>
    <x v="0"/>
    <x v="1"/>
    <x v="1"/>
    <x v="0"/>
    <s v="Privado"/>
    <s v="ANCASH"/>
    <s v="ANCASH"/>
    <s v="HUAYLAS"/>
    <s v="HUALLANCA"/>
    <n v="0"/>
    <x v="7"/>
    <n v="0"/>
    <x v="0"/>
    <n v="0"/>
    <x v="0"/>
    <x v="0"/>
    <n v="9069.9269999999997"/>
    <n v="9.0699269999999999"/>
    <m/>
    <n v="3.42475"/>
    <n v="3.6470833333333332"/>
    <n v="7.6479999999999997"/>
    <n v="0"/>
    <n v="66"/>
    <s v="BASE DE DATOS"/>
    <m/>
  </r>
  <r>
    <s v="20"/>
    <x v="8"/>
    <s v="ORAENP"/>
    <s v="11014393"/>
    <s v="11014393"/>
    <x v="4"/>
    <s v="4"/>
    <s v="S"/>
    <n v="44.12"/>
    <n v="44.12"/>
    <n v="264.93"/>
    <n v="2096.0880000000002"/>
    <n v="2361.018"/>
    <n v="0"/>
    <n v="589.91999999999996"/>
    <n v="0"/>
    <m/>
    <m/>
    <x v="0"/>
    <s v="ORAENP110143934HI"/>
    <s v="Orazul Energy Per£ S.A."/>
    <x v="68"/>
    <x v="68"/>
    <s v="C.H.Cañón del Pato"/>
    <x v="257"/>
    <x v="4"/>
    <x v="4"/>
    <x v="190"/>
    <x v="1"/>
    <s v="Instalado"/>
    <s v="Operativo"/>
    <s v="Generadora"/>
    <x v="0"/>
    <x v="1"/>
    <x v="1"/>
    <x v="0"/>
    <s v="Privado"/>
    <s v="ANCASH"/>
    <s v="ANCASH"/>
    <s v="HUAYLAS"/>
    <s v="HUALLANCA"/>
    <n v="0"/>
    <x v="7"/>
    <n v="0"/>
    <x v="0"/>
    <n v="0"/>
    <x v="0"/>
    <x v="0"/>
    <n v="2361.018"/>
    <n v="2.3610180000000001"/>
    <m/>
    <n v="3.42475"/>
    <n v="3.6766666666666663"/>
    <n v="7.6479999999999997"/>
    <n v="0"/>
    <n v="66"/>
    <s v="BASE DE DATOS"/>
    <m/>
  </r>
  <r>
    <s v="20"/>
    <x v="8"/>
    <s v="ORAENP"/>
    <s v="11014393"/>
    <s v="11014393"/>
    <x v="4"/>
    <s v="5"/>
    <s v="S"/>
    <n v="44.686999999999998"/>
    <n v="44.686999999999998"/>
    <n v="122.31"/>
    <n v="899.20100000000002"/>
    <n v="1021.511"/>
    <n v="11"/>
    <n v="584.22"/>
    <n v="0"/>
    <m/>
    <m/>
    <x v="0"/>
    <s v="ORAENP110143935HI"/>
    <s v="Orazul Energy Per£ S.A."/>
    <x v="68"/>
    <x v="68"/>
    <s v="C.H.Cañón del Pato"/>
    <x v="257"/>
    <x v="4"/>
    <x v="4"/>
    <x v="210"/>
    <x v="1"/>
    <s v="Instalado"/>
    <s v="Operativo"/>
    <s v="Generadora"/>
    <x v="0"/>
    <x v="1"/>
    <x v="1"/>
    <x v="0"/>
    <s v="Privado"/>
    <s v="ANCASH"/>
    <s v="ANCASH"/>
    <s v="HUAYLAS"/>
    <s v="HUALLANCA"/>
    <n v="0"/>
    <x v="7"/>
    <n v="0"/>
    <x v="0"/>
    <n v="0"/>
    <x v="0"/>
    <x v="0"/>
    <n v="1021.511"/>
    <n v="1.0215110000000001"/>
    <m/>
    <n v="3.42475"/>
    <n v="3.7239166666666663"/>
    <n v="7.6479999999999997"/>
    <n v="0"/>
    <n v="66"/>
    <s v="BASE DE DATOS"/>
    <m/>
  </r>
  <r>
    <s v="20"/>
    <x v="8"/>
    <s v="ORAENP"/>
    <s v="11014393"/>
    <s v="11014393"/>
    <x v="4"/>
    <s v="6"/>
    <s v="S"/>
    <n v="44.220999999999997"/>
    <n v="44.220999999999997"/>
    <n v="1522.78"/>
    <n v="7892.0879999999997"/>
    <n v="9414.8680000000004"/>
    <n v="9.83"/>
    <n v="501.95"/>
    <n v="0"/>
    <m/>
    <m/>
    <x v="0"/>
    <s v="ORAENP110143936HI"/>
    <s v="Orazul Energy Per£ S.A."/>
    <x v="68"/>
    <x v="68"/>
    <s v="C.H.Cañón del Pato"/>
    <x v="257"/>
    <x v="4"/>
    <x v="4"/>
    <x v="317"/>
    <x v="1"/>
    <s v="Instalado"/>
    <s v="Operativo"/>
    <s v="Generadora"/>
    <x v="0"/>
    <x v="1"/>
    <x v="1"/>
    <x v="0"/>
    <s v="Privado"/>
    <s v="ANCASH"/>
    <s v="ANCASH"/>
    <s v="HUAYLAS"/>
    <s v="HUALLANCA"/>
    <n v="0"/>
    <x v="7"/>
    <n v="0"/>
    <x v="0"/>
    <n v="0"/>
    <x v="0"/>
    <x v="0"/>
    <n v="9414.8680000000004"/>
    <n v="9.4148680000000002"/>
    <m/>
    <n v="3.42475"/>
    <n v="3.685083333333333"/>
    <n v="7.6479999999999997"/>
    <n v="0"/>
    <n v="66"/>
    <s v="BASE DE DATOS"/>
    <m/>
  </r>
  <r>
    <s v="20"/>
    <x v="8"/>
    <s v="ORAENP"/>
    <s v="11014593"/>
    <s v="11014593"/>
    <x v="4"/>
    <s v="1"/>
    <s v="S"/>
    <n v="31.593"/>
    <n v="31.593"/>
    <n v="535.01"/>
    <n v="1252.521"/>
    <n v="1787.5309999999999"/>
    <n v="0"/>
    <n v="244.1"/>
    <n v="0"/>
    <m/>
    <m/>
    <x v="0"/>
    <s v="ORAENP110145931HI"/>
    <s v="Orazul Energy Per£ S.A."/>
    <x v="68"/>
    <x v="68"/>
    <s v="C.H.Carhuaquero"/>
    <x v="258"/>
    <x v="4"/>
    <x v="4"/>
    <x v="44"/>
    <x v="1"/>
    <s v="Instalado"/>
    <s v="Operativo"/>
    <s v="Generadora"/>
    <x v="0"/>
    <x v="1"/>
    <x v="1"/>
    <x v="0"/>
    <s v="Privado"/>
    <s v="CAJAMARCA"/>
    <s v="CAJAMARCA"/>
    <s v="CHOTA"/>
    <s v="LLAMA"/>
    <n v="0"/>
    <x v="7"/>
    <n v="0"/>
    <x v="0"/>
    <n v="0"/>
    <x v="0"/>
    <x v="0"/>
    <n v="1787.5309999999999"/>
    <n v="1.787531"/>
    <m/>
    <n v="2.5009166666666665"/>
    <n v="2.6327500000000001"/>
    <n v="7.6479999999999997"/>
    <n v="0"/>
    <n v="66"/>
    <s v="BASE DE DATOS"/>
    <m/>
  </r>
  <r>
    <s v="20"/>
    <x v="8"/>
    <s v="ORAENP"/>
    <s v="11014593"/>
    <s v="11014593"/>
    <x v="4"/>
    <s v="2"/>
    <s v="S"/>
    <n v="31.472000000000001"/>
    <n v="31.472000000000001"/>
    <n v="1810.02"/>
    <n v="4116.5510000000004"/>
    <n v="5926.5709999999999"/>
    <n v="0"/>
    <n v="522.92999999999995"/>
    <n v="0"/>
    <m/>
    <m/>
    <x v="0"/>
    <s v="ORAENP110145932HI"/>
    <s v="Orazul Energy Per£ S.A."/>
    <x v="68"/>
    <x v="68"/>
    <s v="C.H.Carhuaquero"/>
    <x v="258"/>
    <x v="4"/>
    <x v="4"/>
    <x v="171"/>
    <x v="1"/>
    <s v="Instalado"/>
    <s v="Operativo"/>
    <s v="Generadora"/>
    <x v="0"/>
    <x v="1"/>
    <x v="1"/>
    <x v="0"/>
    <s v="Privado"/>
    <s v="CAJAMARCA"/>
    <s v="CAJAMARCA"/>
    <s v="CHOTA"/>
    <s v="LLAMA"/>
    <n v="0"/>
    <x v="7"/>
    <n v="0"/>
    <x v="0"/>
    <n v="0"/>
    <x v="0"/>
    <x v="0"/>
    <n v="5926.5709999999999"/>
    <n v="5.926571"/>
    <m/>
    <n v="2.5009166666666665"/>
    <n v="2.6226666666666669"/>
    <n v="7.6479999999999997"/>
    <n v="0"/>
    <n v="66"/>
    <s v="BASE DE DATOS"/>
    <m/>
  </r>
  <r>
    <s v="20"/>
    <x v="8"/>
    <s v="ORAENP"/>
    <s v="11014593"/>
    <s v="11014593"/>
    <x v="4"/>
    <s v="3"/>
    <s v="S"/>
    <n v="31.466999999999999"/>
    <n v="31.466999999999999"/>
    <n v="1898.52"/>
    <n v="3821.3629999999998"/>
    <n v="5719.8829999999998"/>
    <n v="0"/>
    <n v="258.75"/>
    <n v="0"/>
    <m/>
    <m/>
    <x v="0"/>
    <s v="ORAENP110145933HI"/>
    <s v="Orazul Energy Per£ S.A."/>
    <x v="68"/>
    <x v="68"/>
    <s v="C.H.Carhuaquero"/>
    <x v="258"/>
    <x v="4"/>
    <x v="4"/>
    <x v="172"/>
    <x v="1"/>
    <s v="Instalado"/>
    <s v="Operativo"/>
    <s v="Generadora"/>
    <x v="0"/>
    <x v="1"/>
    <x v="1"/>
    <x v="0"/>
    <s v="Privado"/>
    <s v="CAJAMARCA"/>
    <s v="CAJAMARCA"/>
    <s v="CHOTA"/>
    <s v="LLAMA"/>
    <n v="0"/>
    <x v="7"/>
    <n v="0"/>
    <x v="0"/>
    <n v="0"/>
    <x v="0"/>
    <x v="0"/>
    <n v="5719.8829999999998"/>
    <n v="5.7198829999999994"/>
    <m/>
    <n v="2.5009166666666665"/>
    <n v="2.6222499999999997"/>
    <n v="7.6479999999999997"/>
    <n v="0"/>
    <n v="66"/>
    <s v="BASE DE DATOS"/>
    <m/>
  </r>
  <r>
    <s v="20"/>
    <x v="8"/>
    <s v="ORAENP"/>
    <s v="11014593"/>
    <s v="11014593"/>
    <x v="4"/>
    <s v="4"/>
    <s v="S"/>
    <n v="9.9830000000000005"/>
    <n v="9.9830000000000005"/>
    <n v="1239.01"/>
    <n v="4534.915"/>
    <n v="5773.9250000000002"/>
    <n v="115.35"/>
    <n v="571.1"/>
    <n v="0"/>
    <m/>
    <m/>
    <x v="0"/>
    <s v="ORAENP110145934HI"/>
    <s v="Orazul Energy Per£ S.A."/>
    <x v="68"/>
    <x v="68"/>
    <s v="C.H.Carhuaquero"/>
    <x v="259"/>
    <x v="4"/>
    <x v="4"/>
    <x v="190"/>
    <x v="1"/>
    <s v="Instalado"/>
    <s v="Operativo"/>
    <s v="Generadora"/>
    <x v="0"/>
    <x v="1"/>
    <x v="1"/>
    <x v="0"/>
    <s v="Privado"/>
    <s v="CAJAMARCA"/>
    <s v="CAJAMARCA"/>
    <s v="CHOTA"/>
    <s v="LLAMA"/>
    <n v="0"/>
    <x v="7"/>
    <n v="0"/>
    <x v="1"/>
    <s v="PRIMERA"/>
    <x v="0"/>
    <x v="0"/>
    <n v="5773.9250000000002"/>
    <n v="5.7739250000000002"/>
    <m/>
    <n v="0.80799999999999994"/>
    <n v="0.83191666666666675"/>
    <n v="7.6479999999999997"/>
    <n v="0"/>
    <n v="66"/>
    <s v="BASE DE DATOS"/>
    <m/>
  </r>
  <r>
    <s v="20"/>
    <x v="8"/>
    <s v="ORAENP"/>
    <s v="18166008"/>
    <s v="18166008"/>
    <x v="4"/>
    <s v="1"/>
    <s v="S"/>
    <n v="5.7110000000000003"/>
    <n v="5.7110000000000003"/>
    <n v="342.15"/>
    <n v="766.21400000000006"/>
    <n v="1108.364"/>
    <n v="0"/>
    <n v="669.88"/>
    <n v="0.9"/>
    <m/>
    <m/>
    <x v="0"/>
    <s v="ORAENP181660081HI"/>
    <s v="Orazul Energy Per£ S.A."/>
    <x v="68"/>
    <x v="68"/>
    <s v="C.H.Caña Brava"/>
    <x v="260"/>
    <x v="4"/>
    <x v="4"/>
    <x v="44"/>
    <x v="1"/>
    <s v="Instalado"/>
    <s v="Operativo"/>
    <s v="Generadora"/>
    <x v="0"/>
    <x v="1"/>
    <x v="1"/>
    <x v="0"/>
    <s v="Privado"/>
    <s v="CAJAMARCA"/>
    <s v="CAJAMARCA"/>
    <s v="CHOTA"/>
    <s v="LLAMA"/>
    <n v="0"/>
    <x v="7"/>
    <n v="0"/>
    <x v="1"/>
    <s v="PRIMERA"/>
    <x v="0"/>
    <x v="0"/>
    <n v="1108.364"/>
    <n v="1.1083640000000001"/>
    <m/>
    <n v="0.4291666666666667"/>
    <n v="0.47591666666666671"/>
    <n v="7.6479999999999997"/>
    <n v="0"/>
    <n v="66"/>
    <s v="BASE DE DATOS"/>
    <m/>
  </r>
  <r>
    <s v="20"/>
    <x v="0"/>
    <s v="HIDROC"/>
    <s v="18166908"/>
    <s v="18166908"/>
    <x v="4"/>
    <s v="G-1"/>
    <s v="S"/>
    <n v="3.97"/>
    <n v="3.97"/>
    <n v="0"/>
    <n v="2449.1999999999998"/>
    <n v="2449.1999999999998"/>
    <n v="23.87"/>
    <n v="720.13"/>
    <n v="0"/>
    <m/>
    <m/>
    <x v="0"/>
    <s v="HIDROC18166908G-1HI"/>
    <s v="Hidrocañete S.A."/>
    <x v="69"/>
    <x v="69"/>
    <s v="C. H. Nuevo Imperial"/>
    <x v="261"/>
    <x v="4"/>
    <x v="4"/>
    <x v="37"/>
    <x v="1"/>
    <s v="Instalado"/>
    <s v="Operativo"/>
    <s v="Generadora"/>
    <x v="0"/>
    <x v="1"/>
    <x v="1"/>
    <x v="0"/>
    <s v="Privado"/>
    <s v="LIMA"/>
    <s v="LIMA"/>
    <s v="CAÑETE"/>
    <s v="NVO. IMPERIAL"/>
    <n v="0"/>
    <x v="7"/>
    <n v="0"/>
    <x v="1"/>
    <s v="PRIMERA"/>
    <x v="0"/>
    <x v="0"/>
    <n v="2449.1999999999998"/>
    <n v="2.4491999999999998"/>
    <m/>
    <n v="0.33083333333333337"/>
    <n v="0.33083333333333337"/>
    <n v="7.6479999999999997"/>
    <n v="0"/>
    <n v="57"/>
    <s v="BASE DE DATOS"/>
    <m/>
  </r>
  <r>
    <s v="20"/>
    <x v="1"/>
    <s v="HIDROC"/>
    <s v="18166908"/>
    <s v="18166908"/>
    <x v="4"/>
    <s v="G-1"/>
    <s v="S"/>
    <n v="3.97"/>
    <n v="3.97"/>
    <n v="0"/>
    <n v="2356.4"/>
    <n v="2356.4"/>
    <n v="0"/>
    <n v="696"/>
    <n v="0"/>
    <m/>
    <m/>
    <x v="0"/>
    <s v="HIDROC18166908G-1HI"/>
    <s v="Hidrocañete S.A."/>
    <x v="69"/>
    <x v="69"/>
    <s v="C. H. Nuevo Imperial"/>
    <x v="261"/>
    <x v="4"/>
    <x v="4"/>
    <x v="37"/>
    <x v="1"/>
    <s v="Instalado"/>
    <s v="Operativo"/>
    <s v="Generadora"/>
    <x v="0"/>
    <x v="1"/>
    <x v="1"/>
    <x v="0"/>
    <s v="Privado"/>
    <s v="LIMA"/>
    <s v="LIMA"/>
    <s v="CAÑETE"/>
    <s v="NVO. IMPERIAL"/>
    <n v="0"/>
    <x v="7"/>
    <n v="0"/>
    <x v="1"/>
    <s v="PRIMERA"/>
    <x v="0"/>
    <x v="0"/>
    <n v="2356.4"/>
    <n v="2.3564000000000003"/>
    <m/>
    <n v="0.33083333333333337"/>
    <n v="0.33083333333333337"/>
    <n v="7.6479999999999997"/>
    <n v="0"/>
    <n v="57"/>
    <s v="BASE DE DATOS"/>
    <m/>
  </r>
  <r>
    <s v="20"/>
    <x v="2"/>
    <s v="HIDROC"/>
    <s v="18166908"/>
    <s v="18166908"/>
    <x v="4"/>
    <s v="G-1"/>
    <s v="S"/>
    <n v="3.97"/>
    <n v="3.97"/>
    <n v="0"/>
    <n v="2582.1"/>
    <n v="2582.1"/>
    <n v="3.39"/>
    <n v="739.51"/>
    <n v="1.1000000000000001"/>
    <m/>
    <m/>
    <x v="0"/>
    <s v="HIDROC18166908G-1HI"/>
    <s v="Hidrocañete S.A."/>
    <x v="69"/>
    <x v="69"/>
    <s v="C. H. Nuevo Imperial"/>
    <x v="261"/>
    <x v="4"/>
    <x v="4"/>
    <x v="37"/>
    <x v="1"/>
    <s v="Instalado"/>
    <s v="Operativo"/>
    <s v="Generadora"/>
    <x v="0"/>
    <x v="1"/>
    <x v="1"/>
    <x v="0"/>
    <s v="Privado"/>
    <s v="LIMA"/>
    <s v="LIMA"/>
    <s v="CAÑETE"/>
    <s v="NVO. IMPERIAL"/>
    <n v="0"/>
    <x v="7"/>
    <n v="0"/>
    <x v="1"/>
    <s v="PRIMERA"/>
    <x v="0"/>
    <x v="0"/>
    <n v="2582.1"/>
    <n v="2.5821000000000001"/>
    <m/>
    <n v="0.33083333333333337"/>
    <n v="0.33083333333333337"/>
    <n v="7.6479999999999997"/>
    <n v="0"/>
    <n v="57"/>
    <s v="BASE DE DATOS"/>
    <m/>
  </r>
  <r>
    <s v="20"/>
    <x v="3"/>
    <s v="HIDROC"/>
    <s v="18166908"/>
    <s v="18166908"/>
    <x v="4"/>
    <s v="G-1"/>
    <s v="S"/>
    <n v="3.97"/>
    <n v="3.97"/>
    <n v="0"/>
    <n v="2322.4"/>
    <n v="2322.4"/>
    <n v="0"/>
    <n v="718.13"/>
    <n v="1.87"/>
    <m/>
    <m/>
    <x v="0"/>
    <s v="HIDROC18166908G-1HI"/>
    <s v="Hidrocañete S.A."/>
    <x v="69"/>
    <x v="69"/>
    <s v="C. H. Nuevo Imperial"/>
    <x v="261"/>
    <x v="4"/>
    <x v="4"/>
    <x v="37"/>
    <x v="1"/>
    <s v="Instalado"/>
    <s v="Operativo"/>
    <s v="Generadora"/>
    <x v="0"/>
    <x v="1"/>
    <x v="1"/>
    <x v="0"/>
    <s v="Privado"/>
    <s v="LIMA"/>
    <s v="LIMA"/>
    <s v="CAÑETE"/>
    <s v="NVO. IMPERIAL"/>
    <n v="0"/>
    <x v="7"/>
    <n v="0"/>
    <x v="1"/>
    <s v="PRIMERA"/>
    <x v="0"/>
    <x v="0"/>
    <n v="2322.4"/>
    <n v="2.3224"/>
    <m/>
    <n v="0.33083333333333337"/>
    <n v="0.33083333333333337"/>
    <n v="7.6479999999999997"/>
    <n v="0"/>
    <n v="57"/>
    <s v="BASE DE DATOS"/>
    <m/>
  </r>
  <r>
    <s v="20"/>
    <x v="4"/>
    <s v="HIDROC"/>
    <s v="18166908"/>
    <s v="18166908"/>
    <x v="4"/>
    <s v="G-1"/>
    <s v="S"/>
    <n v="3.97"/>
    <n v="3.97"/>
    <n v="0"/>
    <n v="2092.1"/>
    <n v="2092.1"/>
    <n v="91.54"/>
    <n v="652.46"/>
    <n v="0"/>
    <m/>
    <m/>
    <x v="0"/>
    <s v="HIDROC18166908G-1HI"/>
    <s v="Hidrocañete S.A."/>
    <x v="69"/>
    <x v="69"/>
    <s v="C. H. Nuevo Imperial"/>
    <x v="261"/>
    <x v="4"/>
    <x v="4"/>
    <x v="37"/>
    <x v="1"/>
    <s v="Instalado"/>
    <s v="Operativo"/>
    <s v="Generadora"/>
    <x v="0"/>
    <x v="1"/>
    <x v="1"/>
    <x v="0"/>
    <s v="Privado"/>
    <s v="LIMA"/>
    <s v="LIMA"/>
    <s v="CAÑETE"/>
    <s v="NVO. IMPERIAL"/>
    <n v="0"/>
    <x v="7"/>
    <n v="0"/>
    <x v="1"/>
    <s v="PRIMERA"/>
    <x v="0"/>
    <x v="0"/>
    <n v="2092.1"/>
    <n v="2.0920999999999998"/>
    <m/>
    <n v="0.33083333333333337"/>
    <n v="0.33083333333333337"/>
    <n v="7.6479999999999997"/>
    <n v="0"/>
    <n v="57"/>
    <s v="BASE DE DATOS"/>
    <m/>
  </r>
  <r>
    <s v="20"/>
    <x v="5"/>
    <s v="HIDROC"/>
    <s v="18166908"/>
    <s v="18166908"/>
    <x v="4"/>
    <s v="G-1"/>
    <s v="S"/>
    <n v="3.97"/>
    <n v="3.97"/>
    <n v="0"/>
    <n v="2217.6"/>
    <n v="2217.6"/>
    <n v="0"/>
    <n v="718.36"/>
    <n v="1.64"/>
    <m/>
    <m/>
    <x v="0"/>
    <s v="HIDROC18166908G-1HI"/>
    <s v="Hidrocañete S.A."/>
    <x v="69"/>
    <x v="69"/>
    <s v="C. H. Nuevo Imperial"/>
    <x v="261"/>
    <x v="4"/>
    <x v="4"/>
    <x v="37"/>
    <x v="1"/>
    <s v="Instalado"/>
    <s v="Operativo"/>
    <s v="Generadora"/>
    <x v="0"/>
    <x v="1"/>
    <x v="1"/>
    <x v="0"/>
    <s v="Privado"/>
    <s v="LIMA"/>
    <s v="LIMA"/>
    <s v="CAÑETE"/>
    <s v="NVO. IMPERIAL"/>
    <n v="0"/>
    <x v="7"/>
    <n v="0"/>
    <x v="1"/>
    <s v="PRIMERA"/>
    <x v="0"/>
    <x v="0"/>
    <n v="2217.6"/>
    <n v="2.2176"/>
    <m/>
    <n v="0.33083333333333337"/>
    <n v="0.33083333333333337"/>
    <n v="7.6479999999999997"/>
    <n v="0"/>
    <n v="57"/>
    <s v="BASE DE DATOS"/>
    <m/>
  </r>
  <r>
    <s v="20"/>
    <x v="6"/>
    <s v="HIDROC"/>
    <s v="18166908"/>
    <s v="18166908"/>
    <x v="4"/>
    <s v="G-1"/>
    <s v="S"/>
    <n v="3.97"/>
    <n v="3.97"/>
    <n v="0"/>
    <n v="2385.8000000000002"/>
    <n v="2385.8000000000002"/>
    <n v="0"/>
    <n v="744"/>
    <n v="0"/>
    <m/>
    <m/>
    <x v="0"/>
    <s v="HIDROC18166908G-1HI"/>
    <s v="Hidrocañete S.A."/>
    <x v="69"/>
    <x v="69"/>
    <s v="C. H. Nuevo Imperial"/>
    <x v="261"/>
    <x v="4"/>
    <x v="4"/>
    <x v="37"/>
    <x v="1"/>
    <s v="Instalado"/>
    <s v="Operativo"/>
    <s v="Generadora"/>
    <x v="0"/>
    <x v="1"/>
    <x v="1"/>
    <x v="0"/>
    <s v="Privado"/>
    <s v="LIMA"/>
    <s v="LIMA"/>
    <s v="CAÑETE"/>
    <s v="NVO. IMPERIAL"/>
    <n v="0"/>
    <x v="7"/>
    <n v="0"/>
    <x v="1"/>
    <s v="PRIMERA"/>
    <x v="0"/>
    <x v="0"/>
    <n v="2385.8000000000002"/>
    <n v="2.3858000000000001"/>
    <m/>
    <n v="0.33083333333333337"/>
    <n v="0.33083333333333337"/>
    <n v="7.6479999999999997"/>
    <n v="0"/>
    <n v="57"/>
    <s v="BASE DE DATOS"/>
    <m/>
  </r>
  <r>
    <s v="20"/>
    <x v="7"/>
    <s v="HIDROC"/>
    <s v="18166908"/>
    <s v="18166908"/>
    <x v="4"/>
    <s v="G-1"/>
    <s v="S"/>
    <n v="3.97"/>
    <n v="3.97"/>
    <n v="0"/>
    <n v="2203.8000000000002"/>
    <n v="2203.8000000000002"/>
    <n v="8.4"/>
    <n v="735.6"/>
    <n v="0"/>
    <m/>
    <m/>
    <x v="0"/>
    <s v="HIDROC18166908G-1HI"/>
    <s v="Hidrocañete S.A."/>
    <x v="69"/>
    <x v="69"/>
    <s v="C. H. Nuevo Imperial"/>
    <x v="261"/>
    <x v="4"/>
    <x v="4"/>
    <x v="37"/>
    <x v="1"/>
    <s v="Instalado"/>
    <s v="Operativo"/>
    <s v="Generadora"/>
    <x v="0"/>
    <x v="1"/>
    <x v="1"/>
    <x v="0"/>
    <s v="Privado"/>
    <s v="LIMA"/>
    <s v="LIMA"/>
    <s v="CAÑETE"/>
    <s v="NVO. IMPERIAL"/>
    <n v="0"/>
    <x v="7"/>
    <n v="0"/>
    <x v="1"/>
    <s v="PRIMERA"/>
    <x v="0"/>
    <x v="0"/>
    <n v="2203.8000000000002"/>
    <n v="2.2038000000000002"/>
    <m/>
    <n v="0.33083333333333337"/>
    <n v="0.33083333333333337"/>
    <n v="7.6479999999999997"/>
    <n v="0"/>
    <n v="57"/>
    <s v="BASE DE DATOS"/>
    <m/>
  </r>
  <r>
    <s v="20"/>
    <x v="8"/>
    <s v="HIDROC"/>
    <s v="18166908"/>
    <s v="18166908"/>
    <x v="4"/>
    <s v="G-1"/>
    <s v="S"/>
    <n v="3.97"/>
    <n v="3.97"/>
    <n v="0"/>
    <n v="1869.9"/>
    <n v="1869.9"/>
    <n v="53.7"/>
    <n v="666.3"/>
    <n v="0"/>
    <m/>
    <m/>
    <x v="0"/>
    <s v="HIDROC18166908G-1HI"/>
    <s v="Hidrocañete S.A."/>
    <x v="69"/>
    <x v="69"/>
    <s v="C. H. Nuevo Imperial"/>
    <x v="261"/>
    <x v="4"/>
    <x v="4"/>
    <x v="37"/>
    <x v="1"/>
    <s v="Instalado"/>
    <s v="Operativo"/>
    <s v="Generadora"/>
    <x v="0"/>
    <x v="1"/>
    <x v="1"/>
    <x v="0"/>
    <s v="Privado"/>
    <s v="LIMA"/>
    <s v="LIMA"/>
    <s v="CAÑETE"/>
    <s v="NVO. IMPERIAL"/>
    <n v="0"/>
    <x v="7"/>
    <n v="0"/>
    <x v="1"/>
    <s v="PRIMERA"/>
    <x v="0"/>
    <x v="0"/>
    <n v="1869.9"/>
    <n v="1.8699000000000001"/>
    <m/>
    <n v="0.33083333333333337"/>
    <n v="0.33083333333333337"/>
    <n v="7.6479999999999997"/>
    <n v="0"/>
    <n v="57"/>
    <s v="BASE DE DATOS"/>
    <m/>
  </r>
  <r>
    <s v="20"/>
    <x v="0"/>
    <s v="EANDES"/>
    <s v="G1230715"/>
    <s v="G1230715"/>
    <x v="4"/>
    <s v="G1"/>
    <s v="S"/>
    <n v="86.24"/>
    <n v="86.24"/>
    <n v="8007.9539999999997"/>
    <n v="33155.154000000002"/>
    <n v="41163.108"/>
    <n v="0"/>
    <n v="668.9"/>
    <n v="75.099999999999994"/>
    <m/>
    <m/>
    <x v="0"/>
    <s v="EANDESG1230715G1HI"/>
    <s v="ELECTROANDES-Empresa de Electricidad de los Andes S.A."/>
    <x v="70"/>
    <x v="70"/>
    <s v="CH Cheves"/>
    <x v="262"/>
    <x v="4"/>
    <x v="4"/>
    <x v="13"/>
    <x v="1"/>
    <s v="Instalado"/>
    <s v="Operativo"/>
    <s v="Generadora"/>
    <x v="0"/>
    <x v="1"/>
    <x v="1"/>
    <x v="0"/>
    <s v="Privado"/>
    <s v="LIMA"/>
    <s v="LIMA"/>
    <s v="HUAURA"/>
    <s v="SAYAN"/>
    <s v="CHURIN"/>
    <x v="7"/>
    <n v="0"/>
    <x v="0"/>
    <n v="0"/>
    <x v="0"/>
    <x v="0"/>
    <n v="41163.108"/>
    <n v="41.163108000000001"/>
    <m/>
    <n v="7.1866666666666665"/>
    <n v="7.1866666666666665"/>
    <n v="7.6479999999999997"/>
    <n v="0"/>
    <n v="79"/>
    <s v="BASE DE DATOS"/>
    <m/>
  </r>
  <r>
    <s v="20"/>
    <x v="0"/>
    <s v="EANDES"/>
    <s v="G1230715"/>
    <s v="G1230715"/>
    <x v="4"/>
    <s v="G2"/>
    <s v="S"/>
    <n v="85.44"/>
    <n v="85.44"/>
    <n v="8363.5580000000009"/>
    <n v="34583.436000000002"/>
    <n v="42946.993999999999"/>
    <n v="0"/>
    <n v="710.95"/>
    <n v="33.049999999999997"/>
    <m/>
    <m/>
    <x v="0"/>
    <s v="EANDESG1230715G2HI"/>
    <s v="ELECTROANDES-Empresa de Electricidad de los Andes S.A."/>
    <x v="70"/>
    <x v="70"/>
    <s v="CH Cheves"/>
    <x v="262"/>
    <x v="4"/>
    <x v="4"/>
    <x v="14"/>
    <x v="1"/>
    <s v="Instalado"/>
    <s v="Operativo"/>
    <s v="Generadora"/>
    <x v="0"/>
    <x v="1"/>
    <x v="1"/>
    <x v="0"/>
    <s v="Privado"/>
    <s v="LIMA"/>
    <s v="LIMA"/>
    <s v="HUAURA"/>
    <s v="SAYAN"/>
    <s v="CHURIN"/>
    <x v="7"/>
    <n v="0"/>
    <x v="0"/>
    <n v="0"/>
    <x v="0"/>
    <x v="0"/>
    <n v="42946.993999999999"/>
    <n v="42.946993999999997"/>
    <m/>
    <n v="7.12"/>
    <n v="7.12"/>
    <n v="7.6479999999999997"/>
    <n v="7.2759576141834259E-12"/>
    <n v="79"/>
    <s v="BASE DE DATOS"/>
    <m/>
  </r>
  <r>
    <s v="20"/>
    <x v="0"/>
    <s v="EANDES"/>
    <s v="PP104093"/>
    <s v="PP104093"/>
    <x v="4"/>
    <s v="G1"/>
    <s v="S"/>
    <n v="22.065000000000001"/>
    <n v="22.065000000000001"/>
    <n v="2707.5250000000001"/>
    <n v="12687.491"/>
    <n v="15395.016"/>
    <n v="0"/>
    <n v="744"/>
    <n v="0"/>
    <m/>
    <m/>
    <x v="0"/>
    <s v="EANDESPP104093G1HI"/>
    <s v="ELECTROANDES-Empresa de Electricidad de los Andes S.A."/>
    <x v="70"/>
    <x v="70"/>
    <s v="CH Yaupi"/>
    <x v="263"/>
    <x v="4"/>
    <x v="4"/>
    <x v="13"/>
    <x v="1"/>
    <s v="Cambió Razón social"/>
    <s v="Operativo"/>
    <s v="Generadora"/>
    <x v="0"/>
    <x v="1"/>
    <x v="1"/>
    <x v="0"/>
    <s v="Privado"/>
    <s v="JUNIN"/>
    <s v="JUNIN"/>
    <s v="JUNIN"/>
    <s v="ULCUMAYO"/>
    <n v="0"/>
    <x v="7"/>
    <n v="0"/>
    <x v="0"/>
    <n v="0"/>
    <x v="0"/>
    <x v="0"/>
    <n v="15395.016"/>
    <n v="15.395016"/>
    <m/>
    <n v="1.8387500000000001"/>
    <n v="1.8387500000000001"/>
    <n v="7.6479999999999997"/>
    <n v="0"/>
    <n v="79"/>
    <s v="BASE DE DATOS"/>
    <m/>
  </r>
  <r>
    <s v="20"/>
    <x v="0"/>
    <s v="EANDES"/>
    <s v="PP104093"/>
    <s v="PP104093"/>
    <x v="4"/>
    <s v="G2"/>
    <s v="S"/>
    <n v="23.23"/>
    <n v="23.23"/>
    <n v="2812.2370000000001"/>
    <n v="13230.617"/>
    <n v="16042.853999999999"/>
    <n v="0"/>
    <n v="744"/>
    <n v="0"/>
    <m/>
    <m/>
    <x v="0"/>
    <s v="EANDESPP104093G2HI"/>
    <s v="ELECTROANDES-Empresa de Electricidad de los Andes S.A."/>
    <x v="70"/>
    <x v="70"/>
    <s v="CH Yaupi"/>
    <x v="263"/>
    <x v="4"/>
    <x v="4"/>
    <x v="14"/>
    <x v="1"/>
    <s v="Cambió Razón social"/>
    <s v="Operativo"/>
    <s v="Generadora"/>
    <x v="0"/>
    <x v="1"/>
    <x v="1"/>
    <x v="0"/>
    <s v="Privado"/>
    <s v="JUNIN"/>
    <s v="JUNIN"/>
    <s v="JUNIN"/>
    <s v="ULCUMAYO"/>
    <n v="0"/>
    <x v="7"/>
    <n v="0"/>
    <x v="0"/>
    <n v="0"/>
    <x v="0"/>
    <x v="0"/>
    <n v="16042.853999999999"/>
    <n v="16.042853999999998"/>
    <m/>
    <n v="1.9358333333333333"/>
    <n v="1.9358333333333333"/>
    <n v="7.6479999999999997"/>
    <n v="0"/>
    <n v="79"/>
    <s v="BASE DE DATOS"/>
    <m/>
  </r>
  <r>
    <s v="20"/>
    <x v="0"/>
    <s v="EANDES"/>
    <s v="PP104093"/>
    <s v="PP104093"/>
    <x v="4"/>
    <s v="G3"/>
    <s v="S"/>
    <n v="23.155000000000001"/>
    <n v="23.155000000000001"/>
    <n v="2862.5079999999998"/>
    <n v="13466.661"/>
    <n v="16329.169"/>
    <n v="0"/>
    <n v="744"/>
    <n v="0"/>
    <m/>
    <m/>
    <x v="0"/>
    <s v="EANDESPP104093G3HI"/>
    <s v="ELECTROANDES-Empresa de Electricidad de los Andes S.A."/>
    <x v="70"/>
    <x v="70"/>
    <s v="CH Yaupi"/>
    <x v="263"/>
    <x v="4"/>
    <x v="4"/>
    <x v="310"/>
    <x v="1"/>
    <s v="Cambió Razón social"/>
    <s v="Operativo"/>
    <s v="Generadora"/>
    <x v="0"/>
    <x v="1"/>
    <x v="1"/>
    <x v="0"/>
    <s v="Privado"/>
    <s v="JUNIN"/>
    <s v="JUNIN"/>
    <s v="JUNIN"/>
    <s v="ULCUMAYO"/>
    <n v="0"/>
    <x v="7"/>
    <n v="0"/>
    <x v="0"/>
    <n v="0"/>
    <x v="0"/>
    <x v="0"/>
    <n v="16329.169"/>
    <n v="16.329169"/>
    <m/>
    <n v="1.9295833333333334"/>
    <n v="1.9295833333333334"/>
    <n v="7.6479999999999997"/>
    <n v="0"/>
    <n v="79"/>
    <s v="BASE DE DATOS"/>
    <m/>
  </r>
  <r>
    <s v="20"/>
    <x v="0"/>
    <s v="EANDES"/>
    <s v="PP104093"/>
    <s v="PP104093"/>
    <x v="4"/>
    <s v="G4"/>
    <s v="S"/>
    <n v="22.66"/>
    <n v="22.66"/>
    <n v="2658.5169999999998"/>
    <n v="12759.288"/>
    <n v="15417.805"/>
    <n v="0"/>
    <n v="727.47"/>
    <n v="16.53"/>
    <m/>
    <m/>
    <x v="0"/>
    <s v="EANDESPP104093G4HI"/>
    <s v="ELECTROANDES-Empresa de Electricidad de los Andes S.A."/>
    <x v="70"/>
    <x v="70"/>
    <s v="CH Yaupi"/>
    <x v="263"/>
    <x v="4"/>
    <x v="4"/>
    <x v="325"/>
    <x v="1"/>
    <s v="Cambió Razón social"/>
    <s v="Operativo"/>
    <s v="Generadora"/>
    <x v="0"/>
    <x v="1"/>
    <x v="1"/>
    <x v="0"/>
    <s v="Privado"/>
    <s v="JUNIN"/>
    <s v="JUNIN"/>
    <s v="JUNIN"/>
    <s v="ULCUMAYO"/>
    <n v="0"/>
    <x v="7"/>
    <n v="0"/>
    <x v="0"/>
    <n v="0"/>
    <x v="0"/>
    <x v="0"/>
    <n v="15417.805"/>
    <n v="15.417805"/>
    <m/>
    <n v="1.8883333333333334"/>
    <n v="1.8883333333333334"/>
    <n v="7.6479999999999997"/>
    <n v="0"/>
    <n v="79"/>
    <s v="BASE DE DATOS"/>
    <m/>
  </r>
  <r>
    <s v="20"/>
    <x v="0"/>
    <s v="EANDES"/>
    <s v="PP104093"/>
    <s v="PP104093"/>
    <x v="4"/>
    <s v="G5"/>
    <s v="S"/>
    <n v="22.576000000000001"/>
    <n v="22.576000000000001"/>
    <n v="2757.4349999999999"/>
    <n v="12977.252"/>
    <n v="15734.687"/>
    <n v="0"/>
    <n v="744"/>
    <n v="0"/>
    <m/>
    <m/>
    <x v="0"/>
    <s v="EANDESPP104093G5HI"/>
    <s v="ELECTROANDES-Empresa de Electricidad de los Andes S.A."/>
    <x v="70"/>
    <x v="70"/>
    <s v="CH Yaupi"/>
    <x v="263"/>
    <x v="4"/>
    <x v="4"/>
    <x v="326"/>
    <x v="1"/>
    <s v="Cambió Razón social"/>
    <s v="Operativo"/>
    <s v="Generadora"/>
    <x v="0"/>
    <x v="1"/>
    <x v="1"/>
    <x v="0"/>
    <s v="Privado"/>
    <s v="JUNIN"/>
    <s v="JUNIN"/>
    <s v="JUNIN"/>
    <s v="ULCUMAYO"/>
    <n v="0"/>
    <x v="7"/>
    <n v="0"/>
    <x v="0"/>
    <n v="0"/>
    <x v="0"/>
    <x v="0"/>
    <n v="15734.687"/>
    <n v="15.734686999999999"/>
    <m/>
    <n v="1.8813333333333333"/>
    <n v="1.8813333333333333"/>
    <n v="7.6479999999999997"/>
    <n v="0"/>
    <n v="79"/>
    <s v="BASE DE DATOS"/>
    <m/>
  </r>
  <r>
    <s v="20"/>
    <x v="0"/>
    <s v="EANDES"/>
    <s v="PP101093"/>
    <s v="PP101093"/>
    <x v="4"/>
    <s v="G1"/>
    <s v="S"/>
    <n v="13.6"/>
    <n v="12.082000000000001"/>
    <n v="1176.9949999999999"/>
    <n v="5466.8320000000003"/>
    <n v="6643.8270000000002"/>
    <n v="0"/>
    <n v="738.23"/>
    <n v="5.77"/>
    <m/>
    <m/>
    <x v="0"/>
    <s v="EANDESPP101093G1HI"/>
    <s v="ELECTROANDES-Empresa de Electricidad de los Andes S.A."/>
    <x v="70"/>
    <x v="70"/>
    <s v="CH Malpaso"/>
    <x v="264"/>
    <x v="4"/>
    <x v="4"/>
    <x v="13"/>
    <x v="1"/>
    <s v="Cambió Razón social"/>
    <s v="Operativo"/>
    <s v="Generadora"/>
    <x v="0"/>
    <x v="1"/>
    <x v="1"/>
    <x v="0"/>
    <s v="Privado"/>
    <s v="JUNIN"/>
    <s v="JUNIN"/>
    <s v="YAULI"/>
    <s v="PACCHAS"/>
    <n v="0"/>
    <x v="7"/>
    <n v="0"/>
    <x v="0"/>
    <n v="0"/>
    <x v="0"/>
    <x v="0"/>
    <n v="6643.8270000000002"/>
    <n v="6.6438269999999999"/>
    <m/>
    <n v="1.1333333333333333"/>
    <n v="1.0068333333333335"/>
    <n v="7.6479999999999997"/>
    <n v="0"/>
    <n v="79"/>
    <s v="BASE DE DATOS"/>
    <m/>
  </r>
  <r>
    <s v="20"/>
    <x v="0"/>
    <s v="EANDES"/>
    <s v="PP101093"/>
    <s v="PP101093"/>
    <x v="4"/>
    <s v="G2"/>
    <s v="S"/>
    <n v="13.6"/>
    <n v="12.779"/>
    <n v="1163.7639999999999"/>
    <n v="5547.2030000000004"/>
    <n v="6710.9669999999996"/>
    <n v="0"/>
    <n v="737.33"/>
    <n v="6.67"/>
    <m/>
    <m/>
    <x v="0"/>
    <s v="EANDESPP101093G2HI"/>
    <s v="ELECTROANDES-Empresa de Electricidad de los Andes S.A."/>
    <x v="70"/>
    <x v="70"/>
    <s v="CH Malpaso"/>
    <x v="264"/>
    <x v="4"/>
    <x v="4"/>
    <x v="14"/>
    <x v="1"/>
    <s v="Cambió Razón social"/>
    <s v="Operativo"/>
    <s v="Generadora"/>
    <x v="0"/>
    <x v="1"/>
    <x v="1"/>
    <x v="0"/>
    <s v="Privado"/>
    <s v="JUNIN"/>
    <s v="JUNIN"/>
    <s v="YAULI"/>
    <s v="PACCHAS"/>
    <n v="0"/>
    <x v="7"/>
    <n v="0"/>
    <x v="0"/>
    <n v="0"/>
    <x v="0"/>
    <x v="0"/>
    <n v="6710.9669999999996"/>
    <n v="6.7109669999999992"/>
    <m/>
    <n v="1.1333333333333333"/>
    <n v="1.0649166666666667"/>
    <n v="7.6479999999999997"/>
    <n v="9.0949470177292824E-13"/>
    <n v="79"/>
    <s v="BASE DE DATOS"/>
    <m/>
  </r>
  <r>
    <s v="20"/>
    <x v="0"/>
    <s v="EANDES"/>
    <s v="PP101093"/>
    <s v="PP101093"/>
    <x v="4"/>
    <s v="G3"/>
    <s v="S"/>
    <n v="13.6"/>
    <n v="11.234"/>
    <n v="918.69899999999996"/>
    <n v="4213.8059999999996"/>
    <n v="5132.5050000000001"/>
    <n v="0"/>
    <n v="613.4"/>
    <n v="130.6"/>
    <m/>
    <m/>
    <x v="0"/>
    <s v="EANDESPP101093G3HI"/>
    <s v="ELECTROANDES-Empresa de Electricidad de los Andes S.A."/>
    <x v="70"/>
    <x v="70"/>
    <s v="CH Malpaso"/>
    <x v="264"/>
    <x v="4"/>
    <x v="4"/>
    <x v="310"/>
    <x v="1"/>
    <s v="Cambió Razón social"/>
    <s v="Operativo"/>
    <s v="Generadora"/>
    <x v="0"/>
    <x v="1"/>
    <x v="1"/>
    <x v="0"/>
    <s v="Privado"/>
    <s v="JUNIN"/>
    <s v="JUNIN"/>
    <s v="YAULI"/>
    <s v="PACCHAS"/>
    <n v="0"/>
    <x v="7"/>
    <n v="0"/>
    <x v="0"/>
    <n v="0"/>
    <x v="0"/>
    <x v="0"/>
    <n v="5132.5050000000001"/>
    <n v="5.1325050000000001"/>
    <m/>
    <n v="1.1333333333333333"/>
    <n v="0.9361666666666667"/>
    <n v="7.6479999999999997"/>
    <n v="-9.0949470177292824E-13"/>
    <n v="79"/>
    <s v="BASE DE DATOS"/>
    <m/>
  </r>
  <r>
    <s v="20"/>
    <x v="0"/>
    <s v="EANDES"/>
    <s v="PP101093"/>
    <s v="PP101093"/>
    <x v="4"/>
    <s v="G4"/>
    <s v="S"/>
    <n v="13.6"/>
    <n v="11.926"/>
    <n v="876.48299999999995"/>
    <n v="4423.1940000000004"/>
    <n v="5299.6769999999997"/>
    <n v="0"/>
    <n v="607.72"/>
    <n v="136.28"/>
    <m/>
    <m/>
    <x v="0"/>
    <s v="EANDESPP101093G4HI"/>
    <s v="ELECTROANDES-Empresa de Electricidad de los Andes S.A."/>
    <x v="70"/>
    <x v="70"/>
    <s v="CH Malpaso"/>
    <x v="264"/>
    <x v="4"/>
    <x v="4"/>
    <x v="325"/>
    <x v="1"/>
    <s v="Cambió Razón social"/>
    <s v="Operativo"/>
    <s v="Generadora"/>
    <x v="0"/>
    <x v="1"/>
    <x v="1"/>
    <x v="0"/>
    <s v="Privado"/>
    <s v="JUNIN"/>
    <s v="JUNIN"/>
    <s v="YAULI"/>
    <s v="PACCHAS"/>
    <n v="0"/>
    <x v="7"/>
    <n v="0"/>
    <x v="0"/>
    <n v="0"/>
    <x v="0"/>
    <x v="0"/>
    <n v="5299.6769999999997"/>
    <n v="5.299677"/>
    <m/>
    <n v="1.1333333333333333"/>
    <n v="0.99383333333333335"/>
    <n v="7.6479999999999997"/>
    <n v="9.0949470177292824E-13"/>
    <n v="79"/>
    <s v="BASE DE DATOS"/>
    <m/>
  </r>
  <r>
    <s v="20"/>
    <x v="0"/>
    <s v="EANDES"/>
    <s v="PP102093"/>
    <s v="PP102093"/>
    <x v="4"/>
    <s v="G1"/>
    <s v="S"/>
    <n v="3"/>
    <n v="3.1429999999999998"/>
    <n v="361.09399999999999"/>
    <n v="1700.9760000000001"/>
    <n v="2062.0700000000002"/>
    <n v="0"/>
    <n v="744"/>
    <n v="0"/>
    <m/>
    <m/>
    <x v="0"/>
    <s v="EANDESPP102093G1HI"/>
    <s v="ELECTROANDES-Empresa de Electricidad de los Andes S.A."/>
    <x v="70"/>
    <x v="70"/>
    <s v="CH Oroya"/>
    <x v="265"/>
    <x v="4"/>
    <x v="4"/>
    <x v="13"/>
    <x v="1"/>
    <s v="Cambió Razón social"/>
    <s v="Operativo"/>
    <s v="Generadora"/>
    <x v="0"/>
    <x v="1"/>
    <x v="1"/>
    <x v="0"/>
    <s v="Privado"/>
    <s v="JUNIN"/>
    <s v="JUNIN"/>
    <s v="YAULI"/>
    <s v="LA OROYA"/>
    <n v="0"/>
    <x v="7"/>
    <n v="0"/>
    <x v="0"/>
    <n v="0"/>
    <x v="0"/>
    <x v="0"/>
    <n v="2062.0700000000002"/>
    <n v="2.0620700000000003"/>
    <m/>
    <n v="0.25"/>
    <n v="0.26191666666666663"/>
    <n v="7.6479999999999997"/>
    <n v="0"/>
    <n v="79"/>
    <s v="BASE DE DATOS"/>
    <m/>
  </r>
  <r>
    <s v="20"/>
    <x v="0"/>
    <s v="EANDES"/>
    <s v="PP102093"/>
    <s v="PP102093"/>
    <x v="4"/>
    <s v="G2"/>
    <s v="S"/>
    <n v="3"/>
    <n v="3.165"/>
    <n v="341.69200000000001"/>
    <n v="1617.2090000000001"/>
    <n v="1958.9010000000001"/>
    <n v="0"/>
    <n v="744"/>
    <n v="0"/>
    <m/>
    <m/>
    <x v="0"/>
    <s v="EANDESPP102093G2HI"/>
    <s v="ELECTROANDES-Empresa de Electricidad de los Andes S.A."/>
    <x v="70"/>
    <x v="70"/>
    <s v="CH Oroya"/>
    <x v="265"/>
    <x v="4"/>
    <x v="4"/>
    <x v="14"/>
    <x v="1"/>
    <s v="Cambió Razón social"/>
    <s v="Operativo"/>
    <s v="Generadora"/>
    <x v="0"/>
    <x v="1"/>
    <x v="1"/>
    <x v="0"/>
    <s v="Privado"/>
    <s v="JUNIN"/>
    <s v="JUNIN"/>
    <s v="YAULI"/>
    <s v="LA OROYA"/>
    <n v="0"/>
    <x v="7"/>
    <n v="0"/>
    <x v="0"/>
    <n v="0"/>
    <x v="0"/>
    <x v="0"/>
    <n v="1958.9010000000001"/>
    <n v="1.958901"/>
    <m/>
    <n v="0.25"/>
    <n v="0.26374999999999998"/>
    <n v="7.6479999999999997"/>
    <n v="0"/>
    <n v="79"/>
    <s v="BASE DE DATOS"/>
    <m/>
  </r>
  <r>
    <s v="20"/>
    <x v="0"/>
    <s v="EANDES"/>
    <s v="PP102093"/>
    <s v="PP102093"/>
    <x v="4"/>
    <s v="G3"/>
    <s v="S"/>
    <n v="3"/>
    <n v="3.1720000000000002"/>
    <n v="365.28899999999999"/>
    <n v="1724.2560000000001"/>
    <n v="2089.5450000000001"/>
    <n v="0"/>
    <n v="744"/>
    <n v="0"/>
    <m/>
    <m/>
    <x v="0"/>
    <s v="EANDESPP102093G3HI"/>
    <s v="ELECTROANDES-Empresa de Electricidad de los Andes S.A."/>
    <x v="70"/>
    <x v="70"/>
    <s v="CH Oroya"/>
    <x v="265"/>
    <x v="4"/>
    <x v="4"/>
    <x v="310"/>
    <x v="1"/>
    <s v="Cambió Razón social"/>
    <s v="Operativo"/>
    <s v="Generadora"/>
    <x v="0"/>
    <x v="1"/>
    <x v="1"/>
    <x v="0"/>
    <s v="Privado"/>
    <s v="JUNIN"/>
    <s v="JUNIN"/>
    <s v="YAULI"/>
    <s v="LA OROYA"/>
    <n v="0"/>
    <x v="7"/>
    <n v="0"/>
    <x v="0"/>
    <n v="0"/>
    <x v="0"/>
    <x v="0"/>
    <n v="2089.5450000000001"/>
    <n v="2.0895450000000002"/>
    <m/>
    <n v="0.25"/>
    <n v="0.26433333333333336"/>
    <n v="7.6479999999999997"/>
    <n v="0"/>
    <n v="79"/>
    <s v="BASE DE DATOS"/>
    <m/>
  </r>
  <r>
    <s v="20"/>
    <x v="0"/>
    <s v="EANDES"/>
    <s v="PP103093"/>
    <s v="PP103093"/>
    <x v="4"/>
    <s v="G1"/>
    <s v="S"/>
    <n v="3"/>
    <n v="3.1859999999999999"/>
    <n v="242.35300000000001"/>
    <n v="1187.4829999999999"/>
    <n v="1429.836"/>
    <n v="0"/>
    <n v="683.78"/>
    <n v="60.22"/>
    <m/>
    <m/>
    <x v="0"/>
    <s v="EANDESPP103093G1HI"/>
    <s v="ELECTROANDES-Empresa de Electricidad de los Andes S.A."/>
    <x v="70"/>
    <x v="70"/>
    <s v="CH Pachachaca"/>
    <x v="266"/>
    <x v="4"/>
    <x v="4"/>
    <x v="13"/>
    <x v="1"/>
    <s v="Cambió Razón social"/>
    <s v="Operativo"/>
    <s v="Generadora"/>
    <x v="0"/>
    <x v="1"/>
    <x v="1"/>
    <x v="0"/>
    <s v="Privado"/>
    <s v="JUNIN"/>
    <s v="JUNIN"/>
    <s v="YAULI"/>
    <s v="YAULI"/>
    <n v="0"/>
    <x v="7"/>
    <n v="0"/>
    <x v="0"/>
    <n v="0"/>
    <x v="0"/>
    <x v="0"/>
    <n v="1429.836"/>
    <n v="1.4298360000000001"/>
    <m/>
    <n v="0.25"/>
    <n v="0.26550000000000001"/>
    <n v="7.6479999999999997"/>
    <n v="0"/>
    <n v="79"/>
    <s v="BASE DE DATOS"/>
    <m/>
  </r>
  <r>
    <s v="20"/>
    <x v="0"/>
    <s v="EANDES"/>
    <s v="PP103093"/>
    <s v="PP103093"/>
    <x v="4"/>
    <s v="G2"/>
    <s v="S"/>
    <n v="3"/>
    <n v="3.31"/>
    <n v="0"/>
    <n v="0"/>
    <n v="0"/>
    <n v="0"/>
    <n v="0"/>
    <n v="744"/>
    <m/>
    <m/>
    <x v="0"/>
    <s v="EANDESPP103093G2HI"/>
    <s v="ELECTROANDES-Empresa de Electricidad de los Andes S.A."/>
    <x v="70"/>
    <x v="70"/>
    <s v="CH Pachachaca"/>
    <x v="266"/>
    <x v="4"/>
    <x v="4"/>
    <x v="14"/>
    <x v="1"/>
    <s v="Cambió Razón social"/>
    <s v="Operativo"/>
    <s v="Generadora"/>
    <x v="0"/>
    <x v="1"/>
    <x v="1"/>
    <x v="0"/>
    <s v="Privado"/>
    <s v="JUNIN"/>
    <s v="JUNIN"/>
    <s v="YAULI"/>
    <s v="YAULI"/>
    <n v="0"/>
    <x v="7"/>
    <n v="0"/>
    <x v="0"/>
    <n v="0"/>
    <x v="0"/>
    <x v="0"/>
    <n v="0"/>
    <n v="0"/>
    <m/>
    <n v="0.25"/>
    <n v="0.27583333333333332"/>
    <n v="7.6479999999999997"/>
    <n v="0"/>
    <n v="79"/>
    <s v="BASE DE DATOS"/>
    <m/>
  </r>
  <r>
    <s v="20"/>
    <x v="0"/>
    <s v="EANDES"/>
    <s v="PP103093"/>
    <s v="PP103093"/>
    <x v="4"/>
    <s v="G3"/>
    <s v="S"/>
    <n v="3"/>
    <n v="3.1539999999999999"/>
    <n v="32.049999999999997"/>
    <n v="253.947"/>
    <n v="285.99700000000001"/>
    <n v="0"/>
    <n v="135.94999999999999"/>
    <n v="608.04999999999995"/>
    <m/>
    <m/>
    <x v="0"/>
    <s v="EANDESPP103093G3HI"/>
    <s v="ELECTROANDES-Empresa de Electricidad de los Andes S.A."/>
    <x v="70"/>
    <x v="70"/>
    <s v="CH Pachachaca"/>
    <x v="266"/>
    <x v="4"/>
    <x v="4"/>
    <x v="310"/>
    <x v="1"/>
    <s v="Cambió Razón social"/>
    <s v="Operativo"/>
    <s v="Generadora"/>
    <x v="0"/>
    <x v="1"/>
    <x v="1"/>
    <x v="0"/>
    <s v="Privado"/>
    <s v="JUNIN"/>
    <s v="JUNIN"/>
    <s v="YAULI"/>
    <s v="YAULI"/>
    <n v="0"/>
    <x v="7"/>
    <n v="0"/>
    <x v="0"/>
    <n v="0"/>
    <x v="0"/>
    <x v="0"/>
    <n v="285.99700000000001"/>
    <n v="0.285997"/>
    <m/>
    <n v="0.25"/>
    <n v="0.26283333333333331"/>
    <n v="7.6479999999999997"/>
    <n v="0"/>
    <n v="79"/>
    <s v="BASE DE DATOS"/>
    <m/>
  </r>
  <r>
    <s v="20"/>
    <x v="0"/>
    <s v="EANDES"/>
    <s v="11014493"/>
    <s v="11014493"/>
    <x v="4"/>
    <s v="1"/>
    <s v="S"/>
    <n v="19.8"/>
    <n v="21.434999999999999"/>
    <n v="2911.3719999999998"/>
    <n v="13507.564"/>
    <n v="16418.936000000002"/>
    <n v="0"/>
    <n v="727.57"/>
    <n v="16.43"/>
    <m/>
    <m/>
    <x v="0"/>
    <s v="EANDES110144931HI"/>
    <s v="ELECTROANDES-Empresa de Electricidad de los Andes S.A."/>
    <x v="70"/>
    <x v="70"/>
    <s v="CH Cahua"/>
    <x v="267"/>
    <x v="4"/>
    <x v="4"/>
    <x v="44"/>
    <x v="1"/>
    <s v="Cambió Razón social"/>
    <s v="Operativo"/>
    <s v="Generadora"/>
    <x v="0"/>
    <x v="1"/>
    <x v="1"/>
    <x v="0"/>
    <s v="Privado"/>
    <s v="LIMA"/>
    <s v="LIMA"/>
    <s v="CAJATAMBO"/>
    <s v="CAJATAMBO"/>
    <n v="0"/>
    <x v="7"/>
    <n v="0"/>
    <x v="0"/>
    <n v="0"/>
    <x v="0"/>
    <x v="0"/>
    <n v="16418.936000000002"/>
    <n v="16.418936000000002"/>
    <m/>
    <n v="1.6500000000000001"/>
    <n v="1.7862499999999999"/>
    <n v="7.6479999999999997"/>
    <n v="0"/>
    <n v="79"/>
    <s v="BASE DE DATOS"/>
    <m/>
  </r>
  <r>
    <s v="20"/>
    <x v="0"/>
    <s v="EANDES"/>
    <s v="11014493"/>
    <s v="11014493"/>
    <x v="4"/>
    <s v="2"/>
    <s v="S"/>
    <n v="19.8"/>
    <n v="21.678999999999998"/>
    <n v="2765.6529999999998"/>
    <n v="13104.365"/>
    <n v="15870.018"/>
    <n v="16.3"/>
    <n v="711.33"/>
    <n v="16.37"/>
    <m/>
    <m/>
    <x v="0"/>
    <s v="EANDES110144932HI"/>
    <s v="ELECTROANDES-Empresa de Electricidad de los Andes S.A."/>
    <x v="70"/>
    <x v="70"/>
    <s v="CH Cahua"/>
    <x v="267"/>
    <x v="4"/>
    <x v="4"/>
    <x v="171"/>
    <x v="1"/>
    <s v="Cambió Razón social"/>
    <s v="Operativo"/>
    <s v="Generadora"/>
    <x v="0"/>
    <x v="1"/>
    <x v="1"/>
    <x v="0"/>
    <s v="Privado"/>
    <s v="LIMA"/>
    <s v="LIMA"/>
    <s v="CAJATAMBO"/>
    <s v="CAJATAMBO"/>
    <n v="0"/>
    <x v="7"/>
    <n v="0"/>
    <x v="0"/>
    <n v="0"/>
    <x v="0"/>
    <x v="0"/>
    <n v="15870.018"/>
    <n v="15.870018"/>
    <m/>
    <n v="1.6500000000000001"/>
    <n v="1.8065833333333332"/>
    <n v="7.6479999999999997"/>
    <n v="0"/>
    <n v="79"/>
    <s v="BASE DE DATOS"/>
    <m/>
  </r>
  <r>
    <s v="20"/>
    <x v="0"/>
    <s v="EANDES"/>
    <s v="11051295"/>
    <s v="11051295"/>
    <x v="4"/>
    <s v="1"/>
    <s v="S"/>
    <n v="17"/>
    <n v="19.074000000000002"/>
    <n v="1953.0640000000001"/>
    <n v="9120.4539999999997"/>
    <n v="11073.518"/>
    <n v="0"/>
    <n v="738.8"/>
    <n v="5.2"/>
    <m/>
    <m/>
    <x v="0"/>
    <s v="EANDES110512951HI"/>
    <s v="ELECTROANDES-Empresa de Electricidad de los Andes S.A."/>
    <x v="70"/>
    <x v="70"/>
    <s v="CH Gallito Ciego"/>
    <x v="268"/>
    <x v="4"/>
    <x v="4"/>
    <x v="44"/>
    <x v="1"/>
    <s v="Cambió Razón social"/>
    <s v="Operativo"/>
    <s v="Generadora"/>
    <x v="0"/>
    <x v="1"/>
    <x v="1"/>
    <x v="0"/>
    <s v="Privado"/>
    <s v="CAJAMARCA"/>
    <s v="CAJAMARCA"/>
    <s v="CONTUMAZA"/>
    <s v="YANAN (Tembladera)"/>
    <n v="0"/>
    <x v="7"/>
    <n v="0"/>
    <x v="0"/>
    <n v="0"/>
    <x v="0"/>
    <x v="0"/>
    <n v="11073.518"/>
    <n v="11.073518"/>
    <m/>
    <n v="1.4166666666666667"/>
    <n v="1.5895000000000001"/>
    <n v="7.6479999999999997"/>
    <n v="0"/>
    <n v="79"/>
    <s v="BASE DE DATOS"/>
    <m/>
  </r>
  <r>
    <s v="20"/>
    <x v="0"/>
    <s v="EANDES"/>
    <s v="11051295"/>
    <s v="11051295"/>
    <x v="4"/>
    <s v="2"/>
    <s v="S"/>
    <n v="17"/>
    <n v="19.074000000000002"/>
    <n v="1829.126"/>
    <n v="8488.4320000000007"/>
    <n v="10317.558000000001"/>
    <n v="0"/>
    <n v="689.97"/>
    <n v="54.03"/>
    <m/>
    <m/>
    <x v="0"/>
    <s v="EANDES110512952HI"/>
    <s v="ELECTROANDES-Empresa de Electricidad de los Andes S.A."/>
    <x v="70"/>
    <x v="70"/>
    <s v="CH Gallito Ciego"/>
    <x v="268"/>
    <x v="4"/>
    <x v="4"/>
    <x v="171"/>
    <x v="1"/>
    <s v="Cambió Razón social"/>
    <s v="Operativo"/>
    <s v="Generadora"/>
    <x v="0"/>
    <x v="1"/>
    <x v="1"/>
    <x v="0"/>
    <s v="Privado"/>
    <s v="CAJAMARCA"/>
    <s v="CAJAMARCA"/>
    <s v="CONTUMAZA"/>
    <s v="YANAN (Tembladera)"/>
    <n v="0"/>
    <x v="7"/>
    <n v="0"/>
    <x v="0"/>
    <n v="0"/>
    <x v="0"/>
    <x v="0"/>
    <n v="10317.558000000001"/>
    <n v="10.317558000000002"/>
    <m/>
    <n v="1.4166666666666667"/>
    <n v="1.5895000000000001"/>
    <n v="7.6479999999999997"/>
    <n v="0"/>
    <n v="79"/>
    <s v="BASE DE DATOS"/>
    <m/>
  </r>
  <r>
    <s v="20"/>
    <x v="0"/>
    <s v="EANDES"/>
    <s v="41097499"/>
    <s v="41097499"/>
    <x v="4"/>
    <s v="Pelton"/>
    <s v="S"/>
    <n v="0.28799999999999998"/>
    <n v="0.186"/>
    <n v="8.407"/>
    <n v="48.325000000000003"/>
    <n v="56.731999999999999"/>
    <n v="0"/>
    <n v="259.5"/>
    <n v="484.5"/>
    <m/>
    <m/>
    <x v="0"/>
    <s v="EANDES41097499PeltonHI"/>
    <s v="ELECTROANDES-Empresa de Electricidad de los Andes S.A."/>
    <x v="70"/>
    <x v="70"/>
    <s v="CH Huayllacho"/>
    <x v="269"/>
    <x v="4"/>
    <x v="4"/>
    <x v="286"/>
    <x v="1"/>
    <s v="Cambió Razón social"/>
    <s v="Operativo"/>
    <s v="Generadora"/>
    <x v="0"/>
    <x v="1"/>
    <x v="1"/>
    <x v="0"/>
    <s v="Privado"/>
    <s v="AREQUIPA"/>
    <s v="AREQUIPA"/>
    <s v="CAYLLOMA"/>
    <s v="CAYLLOMA"/>
    <n v="0"/>
    <x v="7"/>
    <n v="0"/>
    <x v="0"/>
    <n v="0"/>
    <x v="0"/>
    <x v="0"/>
    <n v="56.731999999999999"/>
    <n v="5.6731999999999998E-2"/>
    <m/>
    <n v="2.3999999999999997E-2"/>
    <n v="1.55E-2"/>
    <n v="7.6479999999999997"/>
    <n v="0"/>
    <n v="79"/>
    <s v="BASE DE DATOS"/>
    <m/>
  </r>
  <r>
    <s v="20"/>
    <x v="0"/>
    <s v="EANDES"/>
    <s v="31020193"/>
    <s v="31020193"/>
    <x v="4"/>
    <s v="Pelton"/>
    <s v="S"/>
    <n v="3.68"/>
    <n v="1.9330000000000001"/>
    <n v="449.13"/>
    <n v="2025.386"/>
    <n v="2474.5160000000001"/>
    <n v="0"/>
    <n v="670.42"/>
    <n v="73.58"/>
    <m/>
    <m/>
    <x v="0"/>
    <s v="EANDES31020193PeltonHI"/>
    <s v="ELECTROANDES-Empresa de Electricidad de los Andes S.A."/>
    <x v="70"/>
    <x v="70"/>
    <s v="CH Misapuquio"/>
    <x v="270"/>
    <x v="4"/>
    <x v="4"/>
    <x v="286"/>
    <x v="1"/>
    <s v="Cambió Razón social"/>
    <s v="Operativo"/>
    <s v="Generadora"/>
    <x v="0"/>
    <x v="1"/>
    <x v="1"/>
    <x v="0"/>
    <s v="Privado"/>
    <s v="AREQUIPA"/>
    <s v="AREQUIPA"/>
    <s v="CONDESUYOS"/>
    <s v="CAYARANI"/>
    <n v="0"/>
    <x v="7"/>
    <n v="0"/>
    <x v="0"/>
    <n v="0"/>
    <x v="0"/>
    <x v="0"/>
    <n v="2474.5160000000001"/>
    <n v="2.4745159999999999"/>
    <m/>
    <n v="0.3066666666666667"/>
    <n v="0.16108333333333333"/>
    <n v="7.6479999999999997"/>
    <n v="0"/>
    <n v="79"/>
    <s v="BASE DE DATOS"/>
    <m/>
  </r>
  <r>
    <s v="20"/>
    <x v="0"/>
    <s v="EANDES"/>
    <s v="33016493"/>
    <s v="33016493"/>
    <x v="4"/>
    <s v="Francis"/>
    <s v="S"/>
    <n v="0.624"/>
    <n v="0.57999999999999996"/>
    <n v="31.009"/>
    <n v="155.726"/>
    <n v="186.73500000000001"/>
    <n v="0"/>
    <n v="488.68"/>
    <n v="255.32"/>
    <m/>
    <m/>
    <x v="0"/>
    <s v="EANDES33016493FrancisHI"/>
    <s v="ELECTROANDES-Empresa de Electricidad de los Andes S.A."/>
    <x v="70"/>
    <x v="70"/>
    <s v="CH San Antonio"/>
    <x v="271"/>
    <x v="4"/>
    <x v="4"/>
    <x v="276"/>
    <x v="1"/>
    <s v="Cambió Razón social"/>
    <s v="Operativo"/>
    <s v="Generadora"/>
    <x v="0"/>
    <x v="1"/>
    <x v="1"/>
    <x v="0"/>
    <s v="Privado"/>
    <s v="AREQUIPA"/>
    <s v="AREQUIPA"/>
    <s v="CAYLLOMA"/>
    <s v="CAYLLOMA"/>
    <n v="0"/>
    <x v="7"/>
    <n v="0"/>
    <x v="0"/>
    <n v="0"/>
    <x v="0"/>
    <x v="0"/>
    <n v="186.73500000000001"/>
    <n v="0.18673500000000001"/>
    <m/>
    <n v="5.1999999999999998E-2"/>
    <n v="4.8333333333333332E-2"/>
    <n v="7.6479999999999997"/>
    <n v="0"/>
    <n v="79"/>
    <s v="BASE DE DATOS"/>
    <m/>
  </r>
  <r>
    <s v="20"/>
    <x v="0"/>
    <s v="EANDES"/>
    <s v="41097599"/>
    <s v="41097599"/>
    <x v="4"/>
    <s v="Francis"/>
    <s v="S"/>
    <n v="0.52400000000000002"/>
    <n v="0.42199999999999999"/>
    <n v="23.792000000000002"/>
    <n v="123.613"/>
    <n v="147.405"/>
    <n v="0"/>
    <n v="446.35"/>
    <n v="297.64999999999998"/>
    <m/>
    <m/>
    <x v="0"/>
    <s v="EANDES41097599FrancisHI"/>
    <s v="ELECTROANDES-Empresa de Electricidad de los Andes S.A."/>
    <x v="70"/>
    <x v="70"/>
    <s v="CH San Ignacio"/>
    <x v="272"/>
    <x v="4"/>
    <x v="4"/>
    <x v="276"/>
    <x v="1"/>
    <s v="Cambió Razón social"/>
    <s v="Operativo"/>
    <s v="Generadora"/>
    <x v="0"/>
    <x v="1"/>
    <x v="1"/>
    <x v="0"/>
    <s v="Privado"/>
    <s v="AREQUIPA"/>
    <s v="AREQUIPA"/>
    <s v="CAYLLOMA"/>
    <s v="CAYLLOMA"/>
    <n v="0"/>
    <x v="7"/>
    <n v="0"/>
    <x v="0"/>
    <n v="0"/>
    <x v="0"/>
    <x v="0"/>
    <n v="147.405"/>
    <n v="0.14740500000000001"/>
    <m/>
    <n v="4.3666666666666666E-2"/>
    <n v="3.5166666666666666E-2"/>
    <n v="7.6479999999999997"/>
    <n v="0"/>
    <n v="79"/>
    <s v="BASE DE DATOS"/>
    <m/>
  </r>
  <r>
    <s v="20"/>
    <x v="0"/>
    <s v="EANDES"/>
    <s v="1139028"/>
    <s v="1139028"/>
    <x v="4"/>
    <s v="CH2"/>
    <s v="S"/>
    <n v="0.44"/>
    <n v="0.45200000000000001"/>
    <n v="21.236000000000001"/>
    <n v="112.372"/>
    <n v="133.608"/>
    <n v="0"/>
    <n v="587.98"/>
    <n v="156.02000000000001"/>
    <m/>
    <m/>
    <x v="0"/>
    <s v="EANDES1139028CH2HI"/>
    <s v="ELECTROANDES-Empresa de Electricidad de los Andes S.A."/>
    <x v="70"/>
    <x v="70"/>
    <s v="CH Pariac"/>
    <x v="273"/>
    <x v="4"/>
    <x v="4"/>
    <x v="327"/>
    <x v="1"/>
    <s v="Cambió Razón social"/>
    <s v="Operativo"/>
    <s v="Generadora"/>
    <x v="0"/>
    <x v="1"/>
    <x v="1"/>
    <x v="0"/>
    <s v="Privado"/>
    <s v="ANCASH"/>
    <s v="ANCASH"/>
    <s v="HUARAZ "/>
    <s v="HUARAZ"/>
    <n v="0"/>
    <x v="7"/>
    <n v="0"/>
    <x v="0"/>
    <n v="0"/>
    <x v="0"/>
    <x v="0"/>
    <n v="133.608"/>
    <n v="0.133608"/>
    <m/>
    <n v="3.6666666666666667E-2"/>
    <n v="3.7666666666666668E-2"/>
    <n v="7.6479999999999997"/>
    <n v="0"/>
    <n v="79"/>
    <s v="BASE DE DATOS"/>
    <m/>
  </r>
  <r>
    <s v="20"/>
    <x v="0"/>
    <s v="EANDES"/>
    <s v="1139028"/>
    <s v="1139028"/>
    <x v="4"/>
    <s v="CH2 G2"/>
    <s v="S"/>
    <n v="0.35499999999999998"/>
    <n v="0.34599999999999997"/>
    <n v="20.277999999999999"/>
    <n v="96.932000000000002"/>
    <n v="117.21"/>
    <n v="0"/>
    <n v="553.78"/>
    <n v="190.22"/>
    <m/>
    <m/>
    <x v="0"/>
    <s v="EANDES1139028CH2 G2HI"/>
    <s v="ELECTROANDES-Empresa de Electricidad de los Andes S.A."/>
    <x v="70"/>
    <x v="70"/>
    <s v="CH Pariac"/>
    <x v="273"/>
    <x v="4"/>
    <x v="4"/>
    <x v="328"/>
    <x v="1"/>
    <s v="Cambió Razón social"/>
    <s v="Operativo"/>
    <s v="Generadora"/>
    <x v="0"/>
    <x v="1"/>
    <x v="1"/>
    <x v="0"/>
    <s v="Privado"/>
    <s v="ANCASH"/>
    <s v="ANCASH"/>
    <s v="HUARAZ "/>
    <s v="HUARAZ"/>
    <n v="0"/>
    <x v="7"/>
    <n v="0"/>
    <x v="0"/>
    <n v="0"/>
    <x v="0"/>
    <x v="0"/>
    <n v="117.21"/>
    <n v="0.11720999999999999"/>
    <m/>
    <n v="2.9583333333333333E-2"/>
    <n v="2.8833333333333332E-2"/>
    <n v="7.6479999999999997"/>
    <n v="1.4210854715202004E-14"/>
    <n v="79"/>
    <s v="BASE DE DATOS"/>
    <m/>
  </r>
  <r>
    <s v="20"/>
    <x v="0"/>
    <s v="EANDES"/>
    <s v="1139028"/>
    <s v="1139028"/>
    <x v="4"/>
    <s v="CH3 N"/>
    <s v="S"/>
    <n v="0.872"/>
    <n v="0.79600000000000004"/>
    <n v="41.933"/>
    <n v="214.21700000000001"/>
    <n v="256.14999999999998"/>
    <n v="0"/>
    <n v="590"/>
    <n v="154"/>
    <m/>
    <m/>
    <x v="0"/>
    <s v="EANDES1139028CH3 NHI"/>
    <s v="ELECTROANDES-Empresa de Electricidad de los Andes S.A."/>
    <x v="70"/>
    <x v="70"/>
    <s v="CH Pariac"/>
    <x v="273"/>
    <x v="4"/>
    <x v="4"/>
    <x v="329"/>
    <x v="1"/>
    <s v="Cambió Razón social"/>
    <s v="Operativo"/>
    <s v="Generadora"/>
    <x v="0"/>
    <x v="1"/>
    <x v="1"/>
    <x v="0"/>
    <s v="Privado"/>
    <s v="ANCASH"/>
    <s v="ANCASH"/>
    <s v="HUARAZ "/>
    <s v="HUARAZ"/>
    <n v="0"/>
    <x v="7"/>
    <n v="0"/>
    <x v="0"/>
    <n v="0"/>
    <x v="0"/>
    <x v="0"/>
    <n v="256.14999999999998"/>
    <n v="0.25614999999999999"/>
    <m/>
    <n v="7.2666666666666671E-2"/>
    <n v="6.6333333333333341E-2"/>
    <n v="7.6479999999999997"/>
    <n v="5.6843418860808015E-14"/>
    <n v="79"/>
    <s v="BASE DE DATOS"/>
    <m/>
  </r>
  <r>
    <s v="20"/>
    <x v="0"/>
    <s v="EANDES"/>
    <s v="1139028"/>
    <s v="1139028"/>
    <x v="4"/>
    <s v="CH3 N G2"/>
    <s v="S"/>
    <n v="0.4"/>
    <n v="0.4"/>
    <n v="36.28"/>
    <n v="180.334"/>
    <n v="216.614"/>
    <n v="0"/>
    <n v="592.27"/>
    <n v="151.72999999999999"/>
    <m/>
    <m/>
    <x v="0"/>
    <s v="EANDES1139028CH3 N G2HI"/>
    <s v="ELECTROANDES-Empresa de Electricidad de los Andes S.A."/>
    <x v="70"/>
    <x v="70"/>
    <s v="CH Pariac"/>
    <x v="273"/>
    <x v="4"/>
    <x v="4"/>
    <x v="330"/>
    <x v="1"/>
    <s v="Cambió Razón social"/>
    <s v="Operativo"/>
    <s v="Generadora"/>
    <x v="0"/>
    <x v="1"/>
    <x v="1"/>
    <x v="0"/>
    <s v="Privado"/>
    <s v="ANCASH"/>
    <s v="ANCASH"/>
    <s v="HUARAZ "/>
    <s v="HUARAZ"/>
    <n v="0"/>
    <x v="7"/>
    <n v="0"/>
    <x v="0"/>
    <n v="0"/>
    <x v="0"/>
    <x v="0"/>
    <n v="216.614"/>
    <n v="0.216614"/>
    <m/>
    <n v="3.3333333333333333E-2"/>
    <n v="3.3333333333333333E-2"/>
    <n v="7.6479999999999997"/>
    <n v="0"/>
    <n v="79"/>
    <s v="BASE DE DATOS"/>
    <m/>
  </r>
  <r>
    <s v="20"/>
    <x v="0"/>
    <s v="EANDES"/>
    <s v="1139028"/>
    <s v="1139028"/>
    <x v="4"/>
    <s v="CH4 G-1"/>
    <s v="S"/>
    <n v="1.5"/>
    <n v="1.464"/>
    <n v="137.62100000000001"/>
    <n v="710.71299999999997"/>
    <n v="848.33399999999995"/>
    <n v="0"/>
    <n v="600.92999999999995"/>
    <n v="143.07"/>
    <m/>
    <m/>
    <x v="0"/>
    <s v="EANDES1139028CH4 G-1HI"/>
    <s v="ELECTROANDES-Empresa de Electricidad de los Andes S.A."/>
    <x v="70"/>
    <x v="70"/>
    <s v="CH Pariac"/>
    <x v="273"/>
    <x v="4"/>
    <x v="4"/>
    <x v="331"/>
    <x v="1"/>
    <s v="Cambió Razón social"/>
    <s v="Operativo"/>
    <s v="Generadora"/>
    <x v="0"/>
    <x v="1"/>
    <x v="1"/>
    <x v="0"/>
    <s v="Privado"/>
    <s v="ANCASH"/>
    <s v="ANCASH"/>
    <s v="HUARAZ "/>
    <s v="HUARAZ"/>
    <n v="0"/>
    <x v="7"/>
    <n v="0"/>
    <x v="0"/>
    <n v="0"/>
    <x v="0"/>
    <x v="0"/>
    <n v="848.33399999999995"/>
    <n v="0.84833399999999992"/>
    <m/>
    <n v="0.125"/>
    <n v="0.122"/>
    <n v="7.6479999999999997"/>
    <n v="0"/>
    <n v="79"/>
    <s v="BASE DE DATOS"/>
    <m/>
  </r>
  <r>
    <s v="20"/>
    <x v="0"/>
    <s v="EANDES"/>
    <s v="1139028"/>
    <s v="1139028"/>
    <x v="4"/>
    <s v="CH4 G-2"/>
    <s v="S"/>
    <n v="1.5"/>
    <n v="1.492"/>
    <n v="122.947"/>
    <n v="605.12400000000002"/>
    <n v="728.07100000000003"/>
    <n v="0"/>
    <n v="569.98"/>
    <n v="174.02"/>
    <m/>
    <m/>
    <x v="0"/>
    <s v="EANDES1139028CH4 G-2HI"/>
    <s v="ELECTROANDES-Empresa de Electricidad de los Andes S.A."/>
    <x v="70"/>
    <x v="70"/>
    <s v="CH Pariac"/>
    <x v="273"/>
    <x v="4"/>
    <x v="4"/>
    <x v="332"/>
    <x v="1"/>
    <s v="Cambió Razón social"/>
    <s v="Operativo"/>
    <s v="Generadora"/>
    <x v="0"/>
    <x v="1"/>
    <x v="1"/>
    <x v="0"/>
    <s v="Privado"/>
    <s v="ANCASH"/>
    <s v="ANCASH"/>
    <s v="HUARAZ "/>
    <s v="HUARAZ"/>
    <n v="0"/>
    <x v="7"/>
    <n v="0"/>
    <x v="0"/>
    <n v="0"/>
    <x v="0"/>
    <x v="0"/>
    <n v="728.07100000000003"/>
    <n v="0.72807100000000002"/>
    <m/>
    <n v="0.125"/>
    <n v="0.12433333333333334"/>
    <n v="7.6479999999999997"/>
    <n v="0"/>
    <n v="79"/>
    <s v="BASE DE DATOS"/>
    <m/>
  </r>
  <r>
    <s v="20"/>
    <x v="1"/>
    <s v="EANDES"/>
    <s v="G1230715"/>
    <s v="G1230715"/>
    <x v="4"/>
    <s v="G1"/>
    <s v="S"/>
    <n v="86.24"/>
    <n v="86.24"/>
    <n v="8708.2070000000003"/>
    <n v="33777.453999999998"/>
    <n v="42485.661"/>
    <n v="39.700000000000003"/>
    <n v="560.08000000000004"/>
    <n v="96.22"/>
    <m/>
    <m/>
    <x v="0"/>
    <s v="EANDESG1230715G1HI"/>
    <s v="ELECTROANDES-Empresa de Electricidad de los Andes S.A."/>
    <x v="70"/>
    <x v="70"/>
    <s v="CH Cheves"/>
    <x v="262"/>
    <x v="4"/>
    <x v="4"/>
    <x v="13"/>
    <x v="1"/>
    <s v="Instalado"/>
    <s v="Operativo"/>
    <s v="Generadora"/>
    <x v="0"/>
    <x v="1"/>
    <x v="1"/>
    <x v="0"/>
    <s v="Privado"/>
    <s v="LIMA"/>
    <s v="LIMA"/>
    <s v="HUAURA"/>
    <s v="SAYAN"/>
    <s v="CHURIN"/>
    <x v="7"/>
    <n v="0"/>
    <x v="0"/>
    <n v="0"/>
    <x v="0"/>
    <x v="0"/>
    <n v="42485.661"/>
    <n v="42.485661"/>
    <m/>
    <n v="7.1866666666666665"/>
    <n v="7.1866666666666665"/>
    <n v="7.6479999999999997"/>
    <n v="0"/>
    <n v="79"/>
    <s v="BASE DE DATOS"/>
    <m/>
  </r>
  <r>
    <s v="20"/>
    <x v="1"/>
    <s v="EANDES"/>
    <s v="G1230715"/>
    <s v="G1230715"/>
    <x v="4"/>
    <s v="G2"/>
    <s v="S"/>
    <n v="85.44"/>
    <n v="85.44"/>
    <n v="9404.4410000000007"/>
    <n v="39380.398999999998"/>
    <n v="48784.84"/>
    <n v="38.049999999999997"/>
    <n v="635.79999999999995"/>
    <n v="22.15"/>
    <m/>
    <m/>
    <x v="0"/>
    <s v="EANDESG1230715G2HI"/>
    <s v="ELECTROANDES-Empresa de Electricidad de los Andes S.A."/>
    <x v="70"/>
    <x v="70"/>
    <s v="CH Cheves"/>
    <x v="262"/>
    <x v="4"/>
    <x v="4"/>
    <x v="14"/>
    <x v="1"/>
    <s v="Instalado"/>
    <s v="Operativo"/>
    <s v="Generadora"/>
    <x v="0"/>
    <x v="1"/>
    <x v="1"/>
    <x v="0"/>
    <s v="Privado"/>
    <s v="LIMA"/>
    <s v="LIMA"/>
    <s v="HUAURA"/>
    <s v="SAYAN"/>
    <s v="CHURIN"/>
    <x v="7"/>
    <n v="0"/>
    <x v="0"/>
    <n v="0"/>
    <x v="0"/>
    <x v="0"/>
    <n v="48784.84"/>
    <n v="48.784839999999996"/>
    <m/>
    <n v="7.12"/>
    <n v="7.12"/>
    <n v="7.6479999999999997"/>
    <n v="0"/>
    <n v="79"/>
    <s v="BASE DE DATOS"/>
    <m/>
  </r>
  <r>
    <s v="20"/>
    <x v="1"/>
    <s v="EANDES"/>
    <s v="PP104093"/>
    <s v="PP104093"/>
    <x v="4"/>
    <s v="G1"/>
    <s v="S"/>
    <n v="22.065000000000001"/>
    <n v="22.065000000000001"/>
    <n v="2606.6799999999998"/>
    <n v="11564.151"/>
    <n v="14170.831"/>
    <n v="0"/>
    <n v="696"/>
    <n v="0"/>
    <m/>
    <m/>
    <x v="0"/>
    <s v="EANDESPP104093G1HI"/>
    <s v="ELECTROANDES-Empresa de Electricidad de los Andes S.A."/>
    <x v="70"/>
    <x v="70"/>
    <s v="CH Yaupi"/>
    <x v="263"/>
    <x v="4"/>
    <x v="4"/>
    <x v="13"/>
    <x v="1"/>
    <s v="Cambió Razón social"/>
    <s v="Operativo"/>
    <s v="Generadora"/>
    <x v="0"/>
    <x v="1"/>
    <x v="1"/>
    <x v="0"/>
    <s v="Privado"/>
    <s v="JUNIN"/>
    <s v="JUNIN"/>
    <s v="JUNIN"/>
    <s v="ULCUMAYO"/>
    <n v="0"/>
    <x v="7"/>
    <n v="0"/>
    <x v="0"/>
    <n v="0"/>
    <x v="0"/>
    <x v="0"/>
    <n v="14170.831"/>
    <n v="14.170831"/>
    <m/>
    <n v="1.8387500000000001"/>
    <n v="1.8387500000000001"/>
    <n v="7.6479999999999997"/>
    <n v="0"/>
    <n v="79"/>
    <s v="BASE DE DATOS"/>
    <m/>
  </r>
  <r>
    <s v="20"/>
    <x v="1"/>
    <s v="EANDES"/>
    <s v="PP104093"/>
    <s v="PP104093"/>
    <x v="4"/>
    <s v="G2"/>
    <s v="S"/>
    <n v="23.23"/>
    <n v="23.23"/>
    <n v="2669.277"/>
    <n v="11739.695"/>
    <n v="14408.972"/>
    <n v="0"/>
    <n v="692"/>
    <n v="4"/>
    <m/>
    <m/>
    <x v="0"/>
    <s v="EANDESPP104093G2HI"/>
    <s v="ELECTROANDES-Empresa de Electricidad de los Andes S.A."/>
    <x v="70"/>
    <x v="70"/>
    <s v="CH Yaupi"/>
    <x v="263"/>
    <x v="4"/>
    <x v="4"/>
    <x v="14"/>
    <x v="1"/>
    <s v="Cambió Razón social"/>
    <s v="Operativo"/>
    <s v="Generadora"/>
    <x v="0"/>
    <x v="1"/>
    <x v="1"/>
    <x v="0"/>
    <s v="Privado"/>
    <s v="JUNIN"/>
    <s v="JUNIN"/>
    <s v="JUNIN"/>
    <s v="ULCUMAYO"/>
    <n v="0"/>
    <x v="7"/>
    <n v="0"/>
    <x v="0"/>
    <n v="0"/>
    <x v="0"/>
    <x v="0"/>
    <n v="14408.972"/>
    <n v="14.408972"/>
    <m/>
    <n v="1.9358333333333333"/>
    <n v="1.9358333333333333"/>
    <n v="7.6479999999999997"/>
    <n v="0"/>
    <n v="79"/>
    <s v="BASE DE DATOS"/>
    <m/>
  </r>
  <r>
    <s v="20"/>
    <x v="1"/>
    <s v="EANDES"/>
    <s v="PP104093"/>
    <s v="PP104093"/>
    <x v="4"/>
    <s v="G3"/>
    <s v="S"/>
    <n v="23.155000000000001"/>
    <n v="23.155000000000001"/>
    <n v="2693.08"/>
    <n v="11935.962"/>
    <n v="14629.041999999999"/>
    <n v="0"/>
    <n v="696"/>
    <n v="0"/>
    <m/>
    <m/>
    <x v="0"/>
    <s v="EANDESPP104093G3HI"/>
    <s v="ELECTROANDES-Empresa de Electricidad de los Andes S.A."/>
    <x v="70"/>
    <x v="70"/>
    <s v="CH Yaupi"/>
    <x v="263"/>
    <x v="4"/>
    <x v="4"/>
    <x v="310"/>
    <x v="1"/>
    <s v="Cambió Razón social"/>
    <s v="Operativo"/>
    <s v="Generadora"/>
    <x v="0"/>
    <x v="1"/>
    <x v="1"/>
    <x v="0"/>
    <s v="Privado"/>
    <s v="JUNIN"/>
    <s v="JUNIN"/>
    <s v="JUNIN"/>
    <s v="ULCUMAYO"/>
    <n v="0"/>
    <x v="7"/>
    <n v="0"/>
    <x v="0"/>
    <n v="0"/>
    <x v="0"/>
    <x v="0"/>
    <n v="14629.041999999999"/>
    <n v="14.629042"/>
    <m/>
    <n v="1.9295833333333334"/>
    <n v="1.9295833333333334"/>
    <n v="7.6479999999999997"/>
    <n v="0"/>
    <n v="79"/>
    <s v="BASE DE DATOS"/>
    <m/>
  </r>
  <r>
    <s v="20"/>
    <x v="1"/>
    <s v="EANDES"/>
    <s v="PP104093"/>
    <s v="PP104093"/>
    <x v="4"/>
    <s v="G4"/>
    <s v="S"/>
    <n v="22.66"/>
    <n v="22.66"/>
    <n v="2648.9879999999998"/>
    <n v="11770.522999999999"/>
    <n v="14419.511"/>
    <n v="0"/>
    <n v="696"/>
    <n v="0"/>
    <m/>
    <m/>
    <x v="0"/>
    <s v="EANDESPP104093G4HI"/>
    <s v="ELECTROANDES-Empresa de Electricidad de los Andes S.A."/>
    <x v="70"/>
    <x v="70"/>
    <s v="CH Yaupi"/>
    <x v="263"/>
    <x v="4"/>
    <x v="4"/>
    <x v="325"/>
    <x v="1"/>
    <s v="Cambió Razón social"/>
    <s v="Operativo"/>
    <s v="Generadora"/>
    <x v="0"/>
    <x v="1"/>
    <x v="1"/>
    <x v="0"/>
    <s v="Privado"/>
    <s v="JUNIN"/>
    <s v="JUNIN"/>
    <s v="JUNIN"/>
    <s v="ULCUMAYO"/>
    <n v="0"/>
    <x v="7"/>
    <n v="0"/>
    <x v="0"/>
    <n v="0"/>
    <x v="0"/>
    <x v="0"/>
    <n v="14419.511"/>
    <n v="14.419511"/>
    <m/>
    <n v="1.8883333333333334"/>
    <n v="1.8883333333333334"/>
    <n v="7.6479999999999997"/>
    <n v="-1.8189894035458565E-12"/>
    <n v="79"/>
    <s v="BASE DE DATOS"/>
    <m/>
  </r>
  <r>
    <s v="20"/>
    <x v="1"/>
    <s v="EANDES"/>
    <s v="PP104093"/>
    <s v="PP104093"/>
    <x v="4"/>
    <s v="G5"/>
    <s v="S"/>
    <n v="22.576000000000001"/>
    <n v="22.576000000000001"/>
    <n v="2655.5079999999998"/>
    <n v="11606.269"/>
    <n v="14261.777"/>
    <n v="0"/>
    <n v="686.42"/>
    <n v="9.58"/>
    <m/>
    <m/>
    <x v="0"/>
    <s v="EANDESPP104093G5HI"/>
    <s v="ELECTROANDES-Empresa de Electricidad de los Andes S.A."/>
    <x v="70"/>
    <x v="70"/>
    <s v="CH Yaupi"/>
    <x v="263"/>
    <x v="4"/>
    <x v="4"/>
    <x v="326"/>
    <x v="1"/>
    <s v="Cambió Razón social"/>
    <s v="Operativo"/>
    <s v="Generadora"/>
    <x v="0"/>
    <x v="1"/>
    <x v="1"/>
    <x v="0"/>
    <s v="Privado"/>
    <s v="JUNIN"/>
    <s v="JUNIN"/>
    <s v="JUNIN"/>
    <s v="ULCUMAYO"/>
    <n v="0"/>
    <x v="7"/>
    <n v="0"/>
    <x v="0"/>
    <n v="0"/>
    <x v="0"/>
    <x v="0"/>
    <n v="14261.777"/>
    <n v="14.261777"/>
    <m/>
    <n v="1.8813333333333333"/>
    <n v="1.8813333333333333"/>
    <n v="7.6479999999999997"/>
    <n v="0"/>
    <n v="79"/>
    <s v="BASE DE DATOS"/>
    <m/>
  </r>
  <r>
    <s v="20"/>
    <x v="1"/>
    <s v="EANDES"/>
    <s v="PP101093"/>
    <s v="PP101093"/>
    <x v="4"/>
    <s v="G1"/>
    <s v="S"/>
    <n v="13.6"/>
    <n v="12.082000000000001"/>
    <n v="1385.644"/>
    <n v="6207.1580000000004"/>
    <n v="7592.8019999999997"/>
    <n v="0"/>
    <n v="696"/>
    <n v="0"/>
    <m/>
    <m/>
    <x v="0"/>
    <s v="EANDESPP101093G1HI"/>
    <s v="ELECTROANDES-Empresa de Electricidad de los Andes S.A."/>
    <x v="70"/>
    <x v="70"/>
    <s v="CH Malpaso"/>
    <x v="264"/>
    <x v="4"/>
    <x v="4"/>
    <x v="13"/>
    <x v="1"/>
    <s v="Cambió Razón social"/>
    <s v="Operativo"/>
    <s v="Generadora"/>
    <x v="0"/>
    <x v="1"/>
    <x v="1"/>
    <x v="0"/>
    <s v="Privado"/>
    <s v="JUNIN"/>
    <s v="JUNIN"/>
    <s v="YAULI"/>
    <s v="PACCHAS"/>
    <n v="0"/>
    <x v="7"/>
    <n v="0"/>
    <x v="0"/>
    <n v="0"/>
    <x v="0"/>
    <x v="0"/>
    <n v="7592.8019999999997"/>
    <n v="7.5928019999999998"/>
    <m/>
    <n v="1.1333333333333333"/>
    <n v="1.0068333333333335"/>
    <n v="7.6479999999999997"/>
    <n v="9.0949470177292824E-13"/>
    <n v="79"/>
    <s v="BASE DE DATOS"/>
    <m/>
  </r>
  <r>
    <s v="20"/>
    <x v="1"/>
    <s v="EANDES"/>
    <s v="PP101093"/>
    <s v="PP101093"/>
    <x v="4"/>
    <s v="G2"/>
    <s v="S"/>
    <n v="13.6"/>
    <n v="12.779"/>
    <n v="1421.433"/>
    <n v="6398.0730000000003"/>
    <n v="7819.5060000000003"/>
    <n v="0"/>
    <n v="695.55"/>
    <n v="0.45"/>
    <m/>
    <m/>
    <x v="0"/>
    <s v="EANDESPP101093G2HI"/>
    <s v="ELECTROANDES-Empresa de Electricidad de los Andes S.A."/>
    <x v="70"/>
    <x v="70"/>
    <s v="CH Malpaso"/>
    <x v="264"/>
    <x v="4"/>
    <x v="4"/>
    <x v="14"/>
    <x v="1"/>
    <s v="Cambió Razón social"/>
    <s v="Operativo"/>
    <s v="Generadora"/>
    <x v="0"/>
    <x v="1"/>
    <x v="1"/>
    <x v="0"/>
    <s v="Privado"/>
    <s v="JUNIN"/>
    <s v="JUNIN"/>
    <s v="YAULI"/>
    <s v="PACCHAS"/>
    <n v="0"/>
    <x v="7"/>
    <n v="0"/>
    <x v="0"/>
    <n v="0"/>
    <x v="0"/>
    <x v="0"/>
    <n v="7819.5060000000003"/>
    <n v="7.8195060000000005"/>
    <m/>
    <n v="1.1333333333333333"/>
    <n v="1.0649166666666667"/>
    <n v="7.6479999999999997"/>
    <n v="0"/>
    <n v="79"/>
    <s v="BASE DE DATOS"/>
    <m/>
  </r>
  <r>
    <s v="20"/>
    <x v="1"/>
    <s v="EANDES"/>
    <s v="PP101093"/>
    <s v="PP101093"/>
    <x v="4"/>
    <s v="G3"/>
    <s v="S"/>
    <n v="13.6"/>
    <n v="11.234"/>
    <n v="1283.5909999999999"/>
    <n v="5594.7709999999997"/>
    <n v="6878.3620000000001"/>
    <n v="0"/>
    <n v="676.33"/>
    <n v="19.670000000000002"/>
    <m/>
    <m/>
    <x v="0"/>
    <s v="EANDESPP101093G3HI"/>
    <s v="ELECTROANDES-Empresa de Electricidad de los Andes S.A."/>
    <x v="70"/>
    <x v="70"/>
    <s v="CH Malpaso"/>
    <x v="264"/>
    <x v="4"/>
    <x v="4"/>
    <x v="310"/>
    <x v="1"/>
    <s v="Cambió Razón social"/>
    <s v="Operativo"/>
    <s v="Generadora"/>
    <x v="0"/>
    <x v="1"/>
    <x v="1"/>
    <x v="0"/>
    <s v="Privado"/>
    <s v="JUNIN"/>
    <s v="JUNIN"/>
    <s v="YAULI"/>
    <s v="PACCHAS"/>
    <n v="0"/>
    <x v="7"/>
    <n v="0"/>
    <x v="0"/>
    <n v="0"/>
    <x v="0"/>
    <x v="0"/>
    <n v="6878.3620000000001"/>
    <n v="6.8783620000000001"/>
    <m/>
    <n v="1.1333333333333333"/>
    <n v="0.9361666666666667"/>
    <n v="7.6479999999999997"/>
    <n v="-9.0949470177292824E-13"/>
    <n v="79"/>
    <s v="BASE DE DATOS"/>
    <m/>
  </r>
  <r>
    <s v="20"/>
    <x v="1"/>
    <s v="EANDES"/>
    <s v="PP101093"/>
    <s v="PP101093"/>
    <x v="4"/>
    <s v="G4"/>
    <s v="S"/>
    <n v="13.6"/>
    <n v="11.926"/>
    <n v="1407.1189999999999"/>
    <n v="6177.759"/>
    <n v="7584.8779999999997"/>
    <n v="0"/>
    <n v="684.03"/>
    <n v="11.97"/>
    <m/>
    <m/>
    <x v="0"/>
    <s v="EANDESPP101093G4HI"/>
    <s v="ELECTROANDES-Empresa de Electricidad de los Andes S.A."/>
    <x v="70"/>
    <x v="70"/>
    <s v="CH Malpaso"/>
    <x v="264"/>
    <x v="4"/>
    <x v="4"/>
    <x v="325"/>
    <x v="1"/>
    <s v="Cambió Razón social"/>
    <s v="Operativo"/>
    <s v="Generadora"/>
    <x v="0"/>
    <x v="1"/>
    <x v="1"/>
    <x v="0"/>
    <s v="Privado"/>
    <s v="JUNIN"/>
    <s v="JUNIN"/>
    <s v="YAULI"/>
    <s v="PACCHAS"/>
    <n v="0"/>
    <x v="7"/>
    <n v="0"/>
    <x v="0"/>
    <n v="0"/>
    <x v="0"/>
    <x v="0"/>
    <n v="7584.8779999999997"/>
    <n v="7.5848779999999998"/>
    <m/>
    <n v="1.1333333333333333"/>
    <n v="0.99383333333333335"/>
    <n v="7.6479999999999997"/>
    <n v="0"/>
    <n v="79"/>
    <s v="BASE DE DATOS"/>
    <m/>
  </r>
  <r>
    <s v="20"/>
    <x v="1"/>
    <s v="EANDES"/>
    <s v="PP102093"/>
    <s v="PP102093"/>
    <x v="4"/>
    <s v="G1"/>
    <s v="S"/>
    <n v="3"/>
    <n v="3.1429999999999998"/>
    <n v="211.41300000000001"/>
    <n v="920.56799999999998"/>
    <n v="1131.981"/>
    <n v="0"/>
    <n v="400.27"/>
    <n v="295.73"/>
    <m/>
    <m/>
    <x v="0"/>
    <s v="EANDESPP102093G1HI"/>
    <s v="ELECTROANDES-Empresa de Electricidad de los Andes S.A."/>
    <x v="70"/>
    <x v="70"/>
    <s v="CH Oroya"/>
    <x v="265"/>
    <x v="4"/>
    <x v="4"/>
    <x v="13"/>
    <x v="1"/>
    <s v="Cambió Razón social"/>
    <s v="Operativo"/>
    <s v="Generadora"/>
    <x v="0"/>
    <x v="1"/>
    <x v="1"/>
    <x v="0"/>
    <s v="Privado"/>
    <s v="JUNIN"/>
    <s v="JUNIN"/>
    <s v="YAULI"/>
    <s v="LA OROYA"/>
    <n v="0"/>
    <x v="7"/>
    <n v="0"/>
    <x v="0"/>
    <n v="0"/>
    <x v="0"/>
    <x v="0"/>
    <n v="1131.981"/>
    <n v="1.1319809999999999"/>
    <m/>
    <n v="0.25"/>
    <n v="0.26191666666666663"/>
    <n v="7.6479999999999997"/>
    <n v="0"/>
    <n v="79"/>
    <s v="BASE DE DATOS"/>
    <m/>
  </r>
  <r>
    <s v="20"/>
    <x v="1"/>
    <s v="EANDES"/>
    <s v="PP102093"/>
    <s v="PP102093"/>
    <x v="4"/>
    <s v="G2"/>
    <s v="S"/>
    <n v="3"/>
    <n v="3.165"/>
    <n v="331.03100000000001"/>
    <n v="1485.163"/>
    <n v="1816.194"/>
    <n v="0"/>
    <n v="687.52"/>
    <n v="8.48"/>
    <m/>
    <m/>
    <x v="0"/>
    <s v="EANDESPP102093G2HI"/>
    <s v="ELECTROANDES-Empresa de Electricidad de los Andes S.A."/>
    <x v="70"/>
    <x v="70"/>
    <s v="CH Oroya"/>
    <x v="265"/>
    <x v="4"/>
    <x v="4"/>
    <x v="14"/>
    <x v="1"/>
    <s v="Cambió Razón social"/>
    <s v="Operativo"/>
    <s v="Generadora"/>
    <x v="0"/>
    <x v="1"/>
    <x v="1"/>
    <x v="0"/>
    <s v="Privado"/>
    <s v="JUNIN"/>
    <s v="JUNIN"/>
    <s v="YAULI"/>
    <s v="LA OROYA"/>
    <n v="0"/>
    <x v="7"/>
    <n v="0"/>
    <x v="0"/>
    <n v="0"/>
    <x v="0"/>
    <x v="0"/>
    <n v="1816.194"/>
    <n v="1.8161939999999999"/>
    <m/>
    <n v="0.25"/>
    <n v="0.26374999999999998"/>
    <n v="7.6479999999999997"/>
    <n v="0"/>
    <n v="79"/>
    <s v="BASE DE DATOS"/>
    <m/>
  </r>
  <r>
    <s v="20"/>
    <x v="1"/>
    <s v="EANDES"/>
    <s v="PP102093"/>
    <s v="PP102093"/>
    <x v="4"/>
    <s v="G3"/>
    <s v="S"/>
    <n v="3"/>
    <n v="3.1720000000000002"/>
    <n v="364.56"/>
    <n v="1631.6579999999999"/>
    <n v="1996.2180000000001"/>
    <n v="0"/>
    <n v="687.65"/>
    <n v="8.35"/>
    <m/>
    <m/>
    <x v="0"/>
    <s v="EANDESPP102093G3HI"/>
    <s v="ELECTROANDES-Empresa de Electricidad de los Andes S.A."/>
    <x v="70"/>
    <x v="70"/>
    <s v="CH Oroya"/>
    <x v="265"/>
    <x v="4"/>
    <x v="4"/>
    <x v="310"/>
    <x v="1"/>
    <s v="Cambió Razón social"/>
    <s v="Operativo"/>
    <s v="Generadora"/>
    <x v="0"/>
    <x v="1"/>
    <x v="1"/>
    <x v="0"/>
    <s v="Privado"/>
    <s v="JUNIN"/>
    <s v="JUNIN"/>
    <s v="YAULI"/>
    <s v="LA OROYA"/>
    <n v="0"/>
    <x v="7"/>
    <n v="0"/>
    <x v="0"/>
    <n v="0"/>
    <x v="0"/>
    <x v="0"/>
    <n v="1996.2180000000001"/>
    <n v="1.996218"/>
    <m/>
    <n v="0.25"/>
    <n v="0.26433333333333336"/>
    <n v="7.6479999999999997"/>
    <n v="-2.2737367544323206E-13"/>
    <n v="79"/>
    <s v="BASE DE DATOS"/>
    <m/>
  </r>
  <r>
    <s v="20"/>
    <x v="1"/>
    <s v="EANDES"/>
    <s v="PP103093"/>
    <s v="PP103093"/>
    <x v="4"/>
    <s v="G1"/>
    <s v="S"/>
    <n v="3"/>
    <n v="3.1859999999999999"/>
    <n v="26.404"/>
    <n v="136.59"/>
    <n v="162.994"/>
    <n v="0"/>
    <n v="94.18"/>
    <n v="601.82000000000005"/>
    <m/>
    <m/>
    <x v="0"/>
    <s v="EANDESPP103093G1HI"/>
    <s v="ELECTROANDES-Empresa de Electricidad de los Andes S.A."/>
    <x v="70"/>
    <x v="70"/>
    <s v="CH Pachachaca"/>
    <x v="266"/>
    <x v="4"/>
    <x v="4"/>
    <x v="13"/>
    <x v="1"/>
    <s v="Cambió Razón social"/>
    <s v="Operativo"/>
    <s v="Generadora"/>
    <x v="0"/>
    <x v="1"/>
    <x v="1"/>
    <x v="0"/>
    <s v="Privado"/>
    <s v="JUNIN"/>
    <s v="JUNIN"/>
    <s v="YAULI"/>
    <s v="YAULI"/>
    <n v="0"/>
    <x v="7"/>
    <n v="0"/>
    <x v="0"/>
    <n v="0"/>
    <x v="0"/>
    <x v="0"/>
    <n v="162.994"/>
    <n v="0.162994"/>
    <m/>
    <n v="0.25"/>
    <n v="0.26550000000000001"/>
    <n v="7.6479999999999997"/>
    <n v="0"/>
    <n v="79"/>
    <s v="BASE DE DATOS"/>
    <m/>
  </r>
  <r>
    <s v="20"/>
    <x v="1"/>
    <s v="EANDES"/>
    <s v="PP103093"/>
    <s v="PP103093"/>
    <x v="4"/>
    <s v="G2"/>
    <s v="S"/>
    <n v="3"/>
    <n v="3.31"/>
    <n v="25.943000000000001"/>
    <n v="135.67400000000001"/>
    <n v="161.61699999999999"/>
    <n v="0"/>
    <n v="94.27"/>
    <n v="601.73"/>
    <m/>
    <m/>
    <x v="0"/>
    <s v="EANDESPP103093G2HI"/>
    <s v="ELECTROANDES-Empresa de Electricidad de los Andes S.A."/>
    <x v="70"/>
    <x v="70"/>
    <s v="CH Pachachaca"/>
    <x v="266"/>
    <x v="4"/>
    <x v="4"/>
    <x v="14"/>
    <x v="1"/>
    <s v="Cambió Razón social"/>
    <s v="Operativo"/>
    <s v="Generadora"/>
    <x v="0"/>
    <x v="1"/>
    <x v="1"/>
    <x v="0"/>
    <s v="Privado"/>
    <s v="JUNIN"/>
    <s v="JUNIN"/>
    <s v="YAULI"/>
    <s v="YAULI"/>
    <n v="0"/>
    <x v="7"/>
    <n v="0"/>
    <x v="0"/>
    <n v="0"/>
    <x v="0"/>
    <x v="0"/>
    <n v="161.61699999999999"/>
    <n v="0.16161699999999998"/>
    <m/>
    <n v="0.25"/>
    <n v="0.27583333333333332"/>
    <n v="7.6479999999999997"/>
    <n v="2.8421709430404007E-14"/>
    <n v="79"/>
    <s v="BASE DE DATOS"/>
    <m/>
  </r>
  <r>
    <s v="20"/>
    <x v="1"/>
    <s v="EANDES"/>
    <s v="PP103093"/>
    <s v="PP103093"/>
    <x v="4"/>
    <s v="G3"/>
    <s v="S"/>
    <n v="3"/>
    <n v="3.1539999999999999"/>
    <n v="0"/>
    <n v="0"/>
    <n v="0"/>
    <n v="0"/>
    <n v="0"/>
    <n v="696"/>
    <m/>
    <m/>
    <x v="0"/>
    <s v="EANDESPP103093G3HI"/>
    <s v="ELECTROANDES-Empresa de Electricidad de los Andes S.A."/>
    <x v="70"/>
    <x v="70"/>
    <s v="CH Pachachaca"/>
    <x v="266"/>
    <x v="4"/>
    <x v="4"/>
    <x v="310"/>
    <x v="1"/>
    <s v="Cambió Razón social"/>
    <s v="Operativo"/>
    <s v="Generadora"/>
    <x v="0"/>
    <x v="1"/>
    <x v="1"/>
    <x v="0"/>
    <s v="Privado"/>
    <s v="JUNIN"/>
    <s v="JUNIN"/>
    <s v="YAULI"/>
    <s v="YAULI"/>
    <n v="0"/>
    <x v="7"/>
    <n v="0"/>
    <x v="0"/>
    <n v="0"/>
    <x v="0"/>
    <x v="0"/>
    <n v="0"/>
    <n v="0"/>
    <m/>
    <n v="0.25"/>
    <n v="0.26283333333333331"/>
    <n v="7.6479999999999997"/>
    <n v="0"/>
    <n v="79"/>
    <s v="BASE DE DATOS"/>
    <m/>
  </r>
  <r>
    <s v="20"/>
    <x v="1"/>
    <s v="EANDES"/>
    <s v="11014493"/>
    <s v="11014493"/>
    <x v="4"/>
    <s v="1"/>
    <s v="S"/>
    <n v="19.8"/>
    <n v="21.434999999999999"/>
    <n v="2470.2779999999998"/>
    <n v="11341.370999999999"/>
    <n v="13811.648999999999"/>
    <n v="16.93"/>
    <n v="616.5"/>
    <n v="62.57"/>
    <m/>
    <m/>
    <x v="0"/>
    <s v="EANDES110144931HI"/>
    <s v="ELECTROANDES-Empresa de Electricidad de los Andes S.A."/>
    <x v="70"/>
    <x v="70"/>
    <s v="CH Cahua"/>
    <x v="267"/>
    <x v="4"/>
    <x v="4"/>
    <x v="44"/>
    <x v="1"/>
    <s v="Cambió Razón social"/>
    <s v="Operativo"/>
    <s v="Generadora"/>
    <x v="0"/>
    <x v="1"/>
    <x v="1"/>
    <x v="0"/>
    <s v="Privado"/>
    <s v="LIMA"/>
    <s v="LIMA"/>
    <s v="CAJATAMBO"/>
    <s v="CAJATAMBO"/>
    <n v="0"/>
    <x v="7"/>
    <n v="0"/>
    <x v="0"/>
    <n v="0"/>
    <x v="0"/>
    <x v="0"/>
    <n v="13811.648999999999"/>
    <n v="13.811648999999999"/>
    <m/>
    <n v="1.6500000000000001"/>
    <n v="1.7862499999999999"/>
    <n v="7.6479999999999997"/>
    <n v="0"/>
    <n v="79"/>
    <s v="BASE DE DATOS"/>
    <m/>
  </r>
  <r>
    <s v="20"/>
    <x v="1"/>
    <s v="EANDES"/>
    <s v="11014493"/>
    <s v="11014493"/>
    <x v="4"/>
    <s v="2"/>
    <s v="S"/>
    <n v="19.8"/>
    <n v="21.678999999999998"/>
    <n v="2540.0569999999998"/>
    <n v="11492.438"/>
    <n v="14032.495000000001"/>
    <n v="0"/>
    <n v="634.58000000000004"/>
    <n v="61.42"/>
    <m/>
    <m/>
    <x v="0"/>
    <s v="EANDES110144932HI"/>
    <s v="ELECTROANDES-Empresa de Electricidad de los Andes S.A."/>
    <x v="70"/>
    <x v="70"/>
    <s v="CH Cahua"/>
    <x v="267"/>
    <x v="4"/>
    <x v="4"/>
    <x v="171"/>
    <x v="1"/>
    <s v="Cambió Razón social"/>
    <s v="Operativo"/>
    <s v="Generadora"/>
    <x v="0"/>
    <x v="1"/>
    <x v="1"/>
    <x v="0"/>
    <s v="Privado"/>
    <s v="LIMA"/>
    <s v="LIMA"/>
    <s v="CAJATAMBO"/>
    <s v="CAJATAMBO"/>
    <n v="0"/>
    <x v="7"/>
    <n v="0"/>
    <x v="0"/>
    <n v="0"/>
    <x v="0"/>
    <x v="0"/>
    <n v="14032.495000000001"/>
    <n v="14.032495000000001"/>
    <m/>
    <n v="1.6500000000000001"/>
    <n v="1.8065833333333332"/>
    <n v="7.6479999999999997"/>
    <n v="-1.8189894035458565E-12"/>
    <n v="79"/>
    <s v="BASE DE DATOS"/>
    <m/>
  </r>
  <r>
    <s v="20"/>
    <x v="1"/>
    <s v="EANDES"/>
    <s v="11051295"/>
    <s v="11051295"/>
    <x v="4"/>
    <s v="1"/>
    <s v="S"/>
    <n v="17"/>
    <n v="19.074000000000002"/>
    <n v="1607.7149999999999"/>
    <n v="7362.4"/>
    <n v="8970.1149999999998"/>
    <n v="0"/>
    <n v="695.62"/>
    <n v="0.38"/>
    <m/>
    <m/>
    <x v="0"/>
    <s v="EANDES110512951HI"/>
    <s v="ELECTROANDES-Empresa de Electricidad de los Andes S.A."/>
    <x v="70"/>
    <x v="70"/>
    <s v="CH Gallito Ciego"/>
    <x v="268"/>
    <x v="4"/>
    <x v="4"/>
    <x v="44"/>
    <x v="1"/>
    <s v="Cambió Razón social"/>
    <s v="Operativo"/>
    <s v="Generadora"/>
    <x v="0"/>
    <x v="1"/>
    <x v="1"/>
    <x v="0"/>
    <s v="Privado"/>
    <s v="CAJAMARCA"/>
    <s v="CAJAMARCA"/>
    <s v="CONTUMAZA"/>
    <s v="YANAN (Tembladera)"/>
    <n v="0"/>
    <x v="7"/>
    <n v="0"/>
    <x v="0"/>
    <n v="0"/>
    <x v="0"/>
    <x v="0"/>
    <n v="8970.1149999999998"/>
    <n v="8.9701149999999998"/>
    <m/>
    <n v="1.4166666666666667"/>
    <n v="1.5895000000000001"/>
    <n v="7.6479999999999997"/>
    <n v="0"/>
    <n v="79"/>
    <s v="BASE DE DATOS"/>
    <m/>
  </r>
  <r>
    <s v="20"/>
    <x v="1"/>
    <s v="EANDES"/>
    <s v="11051295"/>
    <s v="11051295"/>
    <x v="4"/>
    <s v="2"/>
    <s v="S"/>
    <n v="17"/>
    <n v="19.074000000000002"/>
    <n v="1598.77"/>
    <n v="7337.9920000000002"/>
    <n v="8936.7620000000006"/>
    <n v="0"/>
    <n v="696"/>
    <n v="0"/>
    <m/>
    <m/>
    <x v="0"/>
    <s v="EANDES110512952HI"/>
    <s v="ELECTROANDES-Empresa de Electricidad de los Andes S.A."/>
    <x v="70"/>
    <x v="70"/>
    <s v="CH Gallito Ciego"/>
    <x v="268"/>
    <x v="4"/>
    <x v="4"/>
    <x v="171"/>
    <x v="1"/>
    <s v="Cambió Razón social"/>
    <s v="Operativo"/>
    <s v="Generadora"/>
    <x v="0"/>
    <x v="1"/>
    <x v="1"/>
    <x v="0"/>
    <s v="Privado"/>
    <s v="CAJAMARCA"/>
    <s v="CAJAMARCA"/>
    <s v="CONTUMAZA"/>
    <s v="YANAN (Tembladera)"/>
    <n v="0"/>
    <x v="7"/>
    <n v="0"/>
    <x v="0"/>
    <n v="0"/>
    <x v="0"/>
    <x v="0"/>
    <n v="8936.7620000000006"/>
    <n v="8.9367619999999999"/>
    <m/>
    <n v="1.4166666666666667"/>
    <n v="1.5895000000000001"/>
    <n v="7.6479999999999997"/>
    <n v="0"/>
    <n v="79"/>
    <s v="BASE DE DATOS"/>
    <m/>
  </r>
  <r>
    <s v="20"/>
    <x v="1"/>
    <s v="EANDES"/>
    <s v="41097499"/>
    <s v="41097499"/>
    <x v="4"/>
    <s v="Pelton"/>
    <s v="S"/>
    <n v="0.28799999999999998"/>
    <n v="0.186"/>
    <n v="13.266"/>
    <n v="53.689"/>
    <n v="66.954999999999998"/>
    <n v="0"/>
    <n v="302.82"/>
    <n v="393.18"/>
    <m/>
    <m/>
    <x v="0"/>
    <s v="EANDES41097499PeltonHI"/>
    <s v="ELECTROANDES-Empresa de Electricidad de los Andes S.A."/>
    <x v="70"/>
    <x v="70"/>
    <s v="CH Huayllacho"/>
    <x v="269"/>
    <x v="4"/>
    <x v="4"/>
    <x v="286"/>
    <x v="1"/>
    <s v="Cambió Razón social"/>
    <s v="Operativo"/>
    <s v="Generadora"/>
    <x v="0"/>
    <x v="1"/>
    <x v="1"/>
    <x v="0"/>
    <s v="Privado"/>
    <s v="AREQUIPA"/>
    <s v="AREQUIPA"/>
    <s v="CAYLLOMA"/>
    <s v="CAYLLOMA"/>
    <n v="0"/>
    <x v="7"/>
    <n v="0"/>
    <x v="0"/>
    <n v="0"/>
    <x v="0"/>
    <x v="0"/>
    <n v="66.954999999999998"/>
    <n v="6.6955000000000001E-2"/>
    <m/>
    <n v="2.3999999999999997E-2"/>
    <n v="1.55E-2"/>
    <n v="7.6479999999999997"/>
    <n v="0"/>
    <n v="79"/>
    <s v="BASE DE DATOS"/>
    <m/>
  </r>
  <r>
    <s v="20"/>
    <x v="1"/>
    <s v="EANDES"/>
    <s v="31020193"/>
    <s v="31020193"/>
    <x v="4"/>
    <s v="Pelton"/>
    <s v="S"/>
    <n v="3.68"/>
    <n v="1.9330000000000001"/>
    <n v="437.20699999999999"/>
    <n v="1869.931"/>
    <n v="2307.1379999999999"/>
    <n v="0"/>
    <n v="607.61"/>
    <n v="88.39"/>
    <m/>
    <m/>
    <x v="0"/>
    <s v="EANDES31020193PeltonHI"/>
    <s v="ELECTROANDES-Empresa de Electricidad de los Andes S.A."/>
    <x v="70"/>
    <x v="70"/>
    <s v="CH Misapuquio"/>
    <x v="270"/>
    <x v="4"/>
    <x v="4"/>
    <x v="286"/>
    <x v="1"/>
    <s v="Cambió Razón social"/>
    <s v="Operativo"/>
    <s v="Generadora"/>
    <x v="0"/>
    <x v="1"/>
    <x v="1"/>
    <x v="0"/>
    <s v="Privado"/>
    <s v="AREQUIPA"/>
    <s v="AREQUIPA"/>
    <s v="CONDESUYOS"/>
    <s v="CAYARANI"/>
    <n v="0"/>
    <x v="7"/>
    <n v="0"/>
    <x v="0"/>
    <n v="0"/>
    <x v="0"/>
    <x v="0"/>
    <n v="2307.1379999999999"/>
    <n v="2.3071380000000001"/>
    <m/>
    <n v="0.3066666666666667"/>
    <n v="0.16108333333333333"/>
    <n v="7.6479999999999997"/>
    <n v="0"/>
    <n v="79"/>
    <s v="BASE DE DATOS"/>
    <m/>
  </r>
  <r>
    <s v="20"/>
    <x v="1"/>
    <s v="EANDES"/>
    <s v="33016493"/>
    <s v="33016493"/>
    <x v="4"/>
    <s v="Francis"/>
    <s v="S"/>
    <n v="0.624"/>
    <n v="0.57999999999999996"/>
    <n v="46.866999999999997"/>
    <n v="212.79300000000001"/>
    <n v="259.66000000000003"/>
    <n v="0"/>
    <n v="614.17999999999995"/>
    <n v="81.819999999999993"/>
    <m/>
    <m/>
    <x v="0"/>
    <s v="EANDES33016493FrancisHI"/>
    <s v="ELECTROANDES-Empresa de Electricidad de los Andes S.A."/>
    <x v="70"/>
    <x v="70"/>
    <s v="CH San Antonio"/>
    <x v="271"/>
    <x v="4"/>
    <x v="4"/>
    <x v="276"/>
    <x v="1"/>
    <s v="Cambió Razón social"/>
    <s v="Operativo"/>
    <s v="Generadora"/>
    <x v="0"/>
    <x v="1"/>
    <x v="1"/>
    <x v="0"/>
    <s v="Privado"/>
    <s v="AREQUIPA"/>
    <s v="AREQUIPA"/>
    <s v="CAYLLOMA"/>
    <s v="CAYLLOMA"/>
    <n v="0"/>
    <x v="7"/>
    <n v="0"/>
    <x v="0"/>
    <n v="0"/>
    <x v="0"/>
    <x v="0"/>
    <n v="259.66000000000003"/>
    <n v="0.25966"/>
    <m/>
    <n v="5.1999999999999998E-2"/>
    <n v="4.8333333333333332E-2"/>
    <n v="7.6479999999999997"/>
    <n v="0"/>
    <n v="79"/>
    <s v="BASE DE DATOS"/>
    <m/>
  </r>
  <r>
    <s v="20"/>
    <x v="1"/>
    <s v="EANDES"/>
    <s v="41097599"/>
    <s v="41097599"/>
    <x v="4"/>
    <s v="Francis"/>
    <s v="S"/>
    <n v="0.52400000000000002"/>
    <n v="0.42199999999999999"/>
    <n v="31.199000000000002"/>
    <n v="125.13200000000001"/>
    <n v="156.33099999999999"/>
    <n v="0"/>
    <n v="471.75"/>
    <n v="224.25"/>
    <m/>
    <m/>
    <x v="0"/>
    <s v="EANDES41097599FrancisHI"/>
    <s v="ELECTROANDES-Empresa de Electricidad de los Andes S.A."/>
    <x v="70"/>
    <x v="70"/>
    <s v="CH San Ignacio"/>
    <x v="272"/>
    <x v="4"/>
    <x v="4"/>
    <x v="276"/>
    <x v="1"/>
    <s v="Cambió Razón social"/>
    <s v="Operativo"/>
    <s v="Generadora"/>
    <x v="0"/>
    <x v="1"/>
    <x v="1"/>
    <x v="0"/>
    <s v="Privado"/>
    <s v="AREQUIPA"/>
    <s v="AREQUIPA"/>
    <s v="CAYLLOMA"/>
    <s v="CAYLLOMA"/>
    <n v="0"/>
    <x v="7"/>
    <n v="0"/>
    <x v="0"/>
    <n v="0"/>
    <x v="0"/>
    <x v="0"/>
    <n v="156.33099999999999"/>
    <n v="0.156331"/>
    <m/>
    <n v="4.3666666666666666E-2"/>
    <n v="3.5166666666666666E-2"/>
    <n v="7.6479999999999997"/>
    <n v="2.8421709430404007E-14"/>
    <n v="79"/>
    <s v="BASE DE DATOS"/>
    <m/>
  </r>
  <r>
    <s v="20"/>
    <x v="1"/>
    <s v="EANDES"/>
    <s v="1139028"/>
    <s v="1139028"/>
    <x v="4"/>
    <s v="CH2"/>
    <s v="S"/>
    <n v="0.44"/>
    <n v="0.45200000000000001"/>
    <n v="14.898"/>
    <n v="88.244"/>
    <n v="103.142"/>
    <n v="0"/>
    <n v="351.28"/>
    <n v="344.72"/>
    <m/>
    <m/>
    <x v="0"/>
    <s v="EANDES1139028CH2HI"/>
    <s v="ELECTROANDES-Empresa de Electricidad de los Andes S.A."/>
    <x v="70"/>
    <x v="70"/>
    <s v="CH Pariac"/>
    <x v="273"/>
    <x v="4"/>
    <x v="4"/>
    <x v="327"/>
    <x v="1"/>
    <s v="Cambió Razón social"/>
    <s v="Operativo"/>
    <s v="Generadora"/>
    <x v="0"/>
    <x v="1"/>
    <x v="1"/>
    <x v="0"/>
    <s v="Privado"/>
    <s v="ANCASH"/>
    <s v="ANCASH"/>
    <s v="HUARAZ "/>
    <s v="HUARAZ"/>
    <n v="0"/>
    <x v="7"/>
    <n v="0"/>
    <x v="0"/>
    <n v="0"/>
    <x v="0"/>
    <x v="0"/>
    <n v="103.142"/>
    <n v="0.103142"/>
    <m/>
    <n v="3.6666666666666667E-2"/>
    <n v="3.7666666666666668E-2"/>
    <n v="7.6479999999999997"/>
    <n v="0"/>
    <n v="79"/>
    <s v="BASE DE DATOS"/>
    <m/>
  </r>
  <r>
    <s v="20"/>
    <x v="1"/>
    <s v="EANDES"/>
    <s v="1139028"/>
    <s v="1139028"/>
    <x v="4"/>
    <s v="CH2 G2"/>
    <s v="S"/>
    <n v="0.35499999999999998"/>
    <n v="0.34599999999999997"/>
    <n v="0"/>
    <n v="0"/>
    <n v="0"/>
    <n v="0"/>
    <n v="624"/>
    <n v="72"/>
    <m/>
    <m/>
    <x v="0"/>
    <s v="EANDES1139028CH2 G2HI"/>
    <s v="ELECTROANDES-Empresa de Electricidad de los Andes S.A."/>
    <x v="70"/>
    <x v="70"/>
    <s v="CH Pariac"/>
    <x v="273"/>
    <x v="4"/>
    <x v="4"/>
    <x v="328"/>
    <x v="1"/>
    <s v="Cambió Razón social"/>
    <s v="Operativo"/>
    <s v="Generadora"/>
    <x v="0"/>
    <x v="1"/>
    <x v="1"/>
    <x v="0"/>
    <s v="Privado"/>
    <s v="ANCASH"/>
    <s v="ANCASH"/>
    <s v="HUARAZ "/>
    <s v="HUARAZ"/>
    <n v="0"/>
    <x v="7"/>
    <n v="0"/>
    <x v="0"/>
    <n v="0"/>
    <x v="0"/>
    <x v="0"/>
    <n v="0"/>
    <n v="0"/>
    <m/>
    <n v="2.9583333333333333E-2"/>
    <n v="2.8833333333333332E-2"/>
    <n v="7.6479999999999997"/>
    <n v="0"/>
    <n v="79"/>
    <s v="BASE DE DATOS"/>
    <m/>
  </r>
  <r>
    <s v="20"/>
    <x v="1"/>
    <s v="EANDES"/>
    <s v="1139028"/>
    <s v="1139028"/>
    <x v="4"/>
    <s v="CH3 N"/>
    <s v="S"/>
    <n v="0.872"/>
    <n v="0.79600000000000004"/>
    <n v="13.2"/>
    <n v="91.415999999999997"/>
    <n v="104.616"/>
    <n v="0"/>
    <n v="318.5"/>
    <n v="377.5"/>
    <m/>
    <m/>
    <x v="0"/>
    <s v="EANDES1139028CH3 NHI"/>
    <s v="ELECTROANDES-Empresa de Electricidad de los Andes S.A."/>
    <x v="70"/>
    <x v="70"/>
    <s v="CH Pariac"/>
    <x v="273"/>
    <x v="4"/>
    <x v="4"/>
    <x v="329"/>
    <x v="1"/>
    <s v="Cambió Razón social"/>
    <s v="Operativo"/>
    <s v="Generadora"/>
    <x v="0"/>
    <x v="1"/>
    <x v="1"/>
    <x v="0"/>
    <s v="Privado"/>
    <s v="ANCASH"/>
    <s v="ANCASH"/>
    <s v="HUARAZ "/>
    <s v="HUARAZ"/>
    <n v="0"/>
    <x v="7"/>
    <n v="0"/>
    <x v="0"/>
    <n v="0"/>
    <x v="0"/>
    <x v="0"/>
    <n v="104.616"/>
    <n v="0.104616"/>
    <m/>
    <n v="7.2666666666666671E-2"/>
    <n v="6.6333333333333341E-2"/>
    <n v="7.6479999999999997"/>
    <n v="0"/>
    <n v="79"/>
    <s v="BASE DE DATOS"/>
    <m/>
  </r>
  <r>
    <s v="20"/>
    <x v="1"/>
    <s v="EANDES"/>
    <s v="1139028"/>
    <s v="1139028"/>
    <x v="4"/>
    <s v="CH3 N G2"/>
    <s v="S"/>
    <n v="0.4"/>
    <n v="0.4"/>
    <n v="12.343"/>
    <n v="64.317999999999998"/>
    <n v="76.661000000000001"/>
    <n v="0"/>
    <n v="320.5"/>
    <n v="375.5"/>
    <m/>
    <m/>
    <x v="0"/>
    <s v="EANDES1139028CH3 N G2HI"/>
    <s v="ELECTROANDES-Empresa de Electricidad de los Andes S.A."/>
    <x v="70"/>
    <x v="70"/>
    <s v="CH Pariac"/>
    <x v="273"/>
    <x v="4"/>
    <x v="4"/>
    <x v="330"/>
    <x v="1"/>
    <s v="Cambió Razón social"/>
    <s v="Operativo"/>
    <s v="Generadora"/>
    <x v="0"/>
    <x v="1"/>
    <x v="1"/>
    <x v="0"/>
    <s v="Privado"/>
    <s v="ANCASH"/>
    <s v="ANCASH"/>
    <s v="HUARAZ "/>
    <s v="HUARAZ"/>
    <n v="0"/>
    <x v="7"/>
    <n v="0"/>
    <x v="0"/>
    <n v="0"/>
    <x v="0"/>
    <x v="0"/>
    <n v="76.661000000000001"/>
    <n v="7.6661000000000007E-2"/>
    <m/>
    <n v="3.3333333333333333E-2"/>
    <n v="3.3333333333333333E-2"/>
    <n v="7.6479999999999997"/>
    <n v="0"/>
    <n v="79"/>
    <s v="BASE DE DATOS"/>
    <m/>
  </r>
  <r>
    <s v="20"/>
    <x v="1"/>
    <s v="EANDES"/>
    <s v="1139028"/>
    <s v="1139028"/>
    <x v="4"/>
    <s v="CH4 G-1"/>
    <s v="S"/>
    <n v="1.5"/>
    <n v="1.464"/>
    <n v="0"/>
    <n v="1.454"/>
    <n v="1.454"/>
    <n v="0"/>
    <n v="0"/>
    <n v="696"/>
    <m/>
    <m/>
    <x v="0"/>
    <s v="EANDES1139028CH4 G-1HI"/>
    <s v="ELECTROANDES-Empresa de Electricidad de los Andes S.A."/>
    <x v="70"/>
    <x v="70"/>
    <s v="CH Pariac"/>
    <x v="273"/>
    <x v="4"/>
    <x v="4"/>
    <x v="331"/>
    <x v="1"/>
    <s v="Cambió Razón social"/>
    <s v="Operativo"/>
    <s v="Generadora"/>
    <x v="0"/>
    <x v="1"/>
    <x v="1"/>
    <x v="0"/>
    <s v="Privado"/>
    <s v="ANCASH"/>
    <s v="ANCASH"/>
    <s v="HUARAZ "/>
    <s v="HUARAZ"/>
    <n v="0"/>
    <x v="7"/>
    <n v="0"/>
    <x v="0"/>
    <n v="0"/>
    <x v="0"/>
    <x v="0"/>
    <n v="1.454"/>
    <n v="1.454E-3"/>
    <m/>
    <n v="0.125"/>
    <n v="0.122"/>
    <n v="7.6479999999999997"/>
    <n v="0"/>
    <n v="79"/>
    <s v="BASE DE DATOS"/>
    <m/>
  </r>
  <r>
    <s v="20"/>
    <x v="1"/>
    <s v="EANDES"/>
    <s v="1139028"/>
    <s v="1139028"/>
    <x v="4"/>
    <s v="CH4 G-2"/>
    <s v="S"/>
    <n v="1.5"/>
    <n v="1.492"/>
    <n v="104.14100000000001"/>
    <n v="595.90499999999997"/>
    <n v="700.04600000000005"/>
    <n v="0"/>
    <n v="583.1"/>
    <n v="112.9"/>
    <m/>
    <m/>
    <x v="0"/>
    <s v="EANDES1139028CH4 G-2HI"/>
    <s v="ELECTROANDES-Empresa de Electricidad de los Andes S.A."/>
    <x v="70"/>
    <x v="70"/>
    <s v="CH Pariac"/>
    <x v="273"/>
    <x v="4"/>
    <x v="4"/>
    <x v="332"/>
    <x v="1"/>
    <s v="Cambió Razón social"/>
    <s v="Operativo"/>
    <s v="Generadora"/>
    <x v="0"/>
    <x v="1"/>
    <x v="1"/>
    <x v="0"/>
    <s v="Privado"/>
    <s v="ANCASH"/>
    <s v="ANCASH"/>
    <s v="HUARAZ "/>
    <s v="HUARAZ"/>
    <n v="0"/>
    <x v="7"/>
    <n v="0"/>
    <x v="0"/>
    <n v="0"/>
    <x v="0"/>
    <x v="0"/>
    <n v="700.04600000000005"/>
    <n v="0.70004600000000006"/>
    <m/>
    <n v="0.125"/>
    <n v="0.12433333333333334"/>
    <n v="7.6479999999999997"/>
    <n v="-1.1368683772161603E-13"/>
    <n v="79"/>
    <s v="BASE DE DATOS"/>
    <m/>
  </r>
  <r>
    <s v="20"/>
    <x v="2"/>
    <s v="EANDES"/>
    <s v="G1230715"/>
    <s v="G1230715"/>
    <x v="4"/>
    <s v="G1"/>
    <s v="S"/>
    <n v="86.24"/>
    <n v="86.24"/>
    <n v="9700.94"/>
    <n v="42041.394999999997"/>
    <n v="51742.334999999999"/>
    <n v="0"/>
    <n v="731.97"/>
    <n v="12.03"/>
    <m/>
    <m/>
    <x v="0"/>
    <s v="EANDESG1230715G1HI"/>
    <s v="ELECTROANDES-Empresa de Electricidad de los Andes S.A."/>
    <x v="70"/>
    <x v="70"/>
    <s v="CH Cheves"/>
    <x v="262"/>
    <x v="4"/>
    <x v="4"/>
    <x v="13"/>
    <x v="1"/>
    <s v="Instalado"/>
    <s v="Operativo"/>
    <s v="Generadora"/>
    <x v="0"/>
    <x v="1"/>
    <x v="1"/>
    <x v="0"/>
    <s v="Privado"/>
    <s v="LIMA"/>
    <s v="LIMA"/>
    <s v="HUAURA"/>
    <s v="SAYAN"/>
    <s v="CHURIN"/>
    <x v="7"/>
    <n v="0"/>
    <x v="0"/>
    <n v="0"/>
    <x v="0"/>
    <x v="0"/>
    <n v="51742.334999999999"/>
    <n v="51.742334999999997"/>
    <m/>
    <n v="7.1866666666666665"/>
    <n v="7.1866666666666665"/>
    <n v="7.6479999999999997"/>
    <n v="0"/>
    <n v="79"/>
    <s v="BASE DE DATOS"/>
    <m/>
  </r>
  <r>
    <s v="20"/>
    <x v="2"/>
    <s v="EANDES"/>
    <s v="G1230715"/>
    <s v="G1230715"/>
    <x v="4"/>
    <s v="G2"/>
    <s v="S"/>
    <n v="85.44"/>
    <n v="85.44"/>
    <n v="8778.4290000000001"/>
    <n v="41241.052000000003"/>
    <n v="50019.481"/>
    <n v="0"/>
    <n v="740.72"/>
    <n v="3.28"/>
    <m/>
    <m/>
    <x v="0"/>
    <s v="EANDESG1230715G2HI"/>
    <s v="ELECTROANDES-Empresa de Electricidad de los Andes S.A."/>
    <x v="70"/>
    <x v="70"/>
    <s v="CH Cheves"/>
    <x v="262"/>
    <x v="4"/>
    <x v="4"/>
    <x v="14"/>
    <x v="1"/>
    <s v="Instalado"/>
    <s v="Operativo"/>
    <s v="Generadora"/>
    <x v="0"/>
    <x v="1"/>
    <x v="1"/>
    <x v="0"/>
    <s v="Privado"/>
    <s v="LIMA"/>
    <s v="LIMA"/>
    <s v="HUAURA"/>
    <s v="SAYAN"/>
    <s v="CHURIN"/>
    <x v="7"/>
    <n v="0"/>
    <x v="0"/>
    <n v="0"/>
    <x v="0"/>
    <x v="0"/>
    <n v="50019.481"/>
    <n v="50.019480999999999"/>
    <m/>
    <n v="7.12"/>
    <n v="7.12"/>
    <n v="7.6479999999999997"/>
    <n v="0"/>
    <n v="79"/>
    <s v="BASE DE DATOS"/>
    <m/>
  </r>
  <r>
    <s v="20"/>
    <x v="2"/>
    <s v="EANDES"/>
    <s v="PP104093"/>
    <s v="PP104093"/>
    <x v="4"/>
    <s v="G1"/>
    <s v="S"/>
    <n v="22.065000000000001"/>
    <n v="22.065000000000001"/>
    <n v="2581.3389999999999"/>
    <n v="11346.782999999999"/>
    <n v="13928.121999999999"/>
    <n v="0"/>
    <n v="744"/>
    <n v="0"/>
    <m/>
    <m/>
    <x v="0"/>
    <s v="EANDESPP104093G1HI"/>
    <s v="ELECTROANDES-Empresa de Electricidad de los Andes S.A."/>
    <x v="70"/>
    <x v="70"/>
    <s v="CH Yaupi"/>
    <x v="263"/>
    <x v="4"/>
    <x v="4"/>
    <x v="13"/>
    <x v="1"/>
    <s v="Cambió Razón social"/>
    <s v="Operativo"/>
    <s v="Generadora"/>
    <x v="0"/>
    <x v="1"/>
    <x v="1"/>
    <x v="0"/>
    <s v="Privado"/>
    <s v="JUNIN"/>
    <s v="JUNIN"/>
    <s v="JUNIN"/>
    <s v="ULCUMAYO"/>
    <n v="0"/>
    <x v="7"/>
    <n v="0"/>
    <x v="0"/>
    <n v="0"/>
    <x v="0"/>
    <x v="0"/>
    <n v="13928.121999999999"/>
    <n v="13.928122"/>
    <m/>
    <n v="1.8387500000000001"/>
    <n v="1.8387500000000001"/>
    <n v="7.6479999999999997"/>
    <n v="0"/>
    <n v="79"/>
    <s v="BASE DE DATOS"/>
    <m/>
  </r>
  <r>
    <s v="20"/>
    <x v="2"/>
    <s v="EANDES"/>
    <s v="PP104093"/>
    <s v="PP104093"/>
    <x v="4"/>
    <s v="G2"/>
    <s v="S"/>
    <n v="23.23"/>
    <n v="23.23"/>
    <n v="2620.7289999999998"/>
    <n v="11466.791999999999"/>
    <n v="14087.521000000001"/>
    <n v="0"/>
    <n v="744"/>
    <n v="0"/>
    <m/>
    <m/>
    <x v="0"/>
    <s v="EANDESPP104093G2HI"/>
    <s v="ELECTROANDES-Empresa de Electricidad de los Andes S.A."/>
    <x v="70"/>
    <x v="70"/>
    <s v="CH Yaupi"/>
    <x v="263"/>
    <x v="4"/>
    <x v="4"/>
    <x v="14"/>
    <x v="1"/>
    <s v="Cambió Razón social"/>
    <s v="Operativo"/>
    <s v="Generadora"/>
    <x v="0"/>
    <x v="1"/>
    <x v="1"/>
    <x v="0"/>
    <s v="Privado"/>
    <s v="JUNIN"/>
    <s v="JUNIN"/>
    <s v="JUNIN"/>
    <s v="ULCUMAYO"/>
    <n v="0"/>
    <x v="7"/>
    <n v="0"/>
    <x v="0"/>
    <n v="0"/>
    <x v="0"/>
    <x v="0"/>
    <n v="14087.521000000001"/>
    <n v="14.087521000000001"/>
    <m/>
    <n v="1.9358333333333333"/>
    <n v="1.9358333333333333"/>
    <n v="7.6479999999999997"/>
    <n v="-1.8189894035458565E-12"/>
    <n v="79"/>
    <s v="BASE DE DATOS"/>
    <m/>
  </r>
  <r>
    <s v="20"/>
    <x v="2"/>
    <s v="EANDES"/>
    <s v="PP104093"/>
    <s v="PP104093"/>
    <x v="4"/>
    <s v="G3"/>
    <s v="S"/>
    <n v="23.155000000000001"/>
    <n v="23.155000000000001"/>
    <n v="2647.752"/>
    <n v="11633.522000000001"/>
    <n v="14281.273999999999"/>
    <n v="0"/>
    <n v="744"/>
    <n v="0"/>
    <m/>
    <m/>
    <x v="0"/>
    <s v="EANDESPP104093G3HI"/>
    <s v="ELECTROANDES-Empresa de Electricidad de los Andes S.A."/>
    <x v="70"/>
    <x v="70"/>
    <s v="CH Yaupi"/>
    <x v="263"/>
    <x v="4"/>
    <x v="4"/>
    <x v="310"/>
    <x v="1"/>
    <s v="Cambió Razón social"/>
    <s v="Operativo"/>
    <s v="Generadora"/>
    <x v="0"/>
    <x v="1"/>
    <x v="1"/>
    <x v="0"/>
    <s v="Privado"/>
    <s v="JUNIN"/>
    <s v="JUNIN"/>
    <s v="JUNIN"/>
    <s v="ULCUMAYO"/>
    <n v="0"/>
    <x v="7"/>
    <n v="0"/>
    <x v="0"/>
    <n v="0"/>
    <x v="0"/>
    <x v="0"/>
    <n v="14281.273999999999"/>
    <n v="14.281274"/>
    <m/>
    <n v="1.9295833333333334"/>
    <n v="1.9295833333333334"/>
    <n v="7.6479999999999997"/>
    <n v="1.8189894035458565E-12"/>
    <n v="79"/>
    <s v="BASE DE DATOS"/>
    <m/>
  </r>
  <r>
    <s v="20"/>
    <x v="2"/>
    <s v="EANDES"/>
    <s v="PP104093"/>
    <s v="PP104093"/>
    <x v="4"/>
    <s v="G4"/>
    <s v="S"/>
    <n v="22.66"/>
    <n v="22.66"/>
    <n v="2607.2249999999999"/>
    <n v="11443.218000000001"/>
    <n v="14050.442999999999"/>
    <n v="0"/>
    <n v="744"/>
    <n v="0"/>
    <m/>
    <m/>
    <x v="0"/>
    <s v="EANDESPP104093G4HI"/>
    <s v="ELECTROANDES-Empresa de Electricidad de los Andes S.A."/>
    <x v="70"/>
    <x v="70"/>
    <s v="CH Yaupi"/>
    <x v="263"/>
    <x v="4"/>
    <x v="4"/>
    <x v="325"/>
    <x v="1"/>
    <s v="Cambió Razón social"/>
    <s v="Operativo"/>
    <s v="Generadora"/>
    <x v="0"/>
    <x v="1"/>
    <x v="1"/>
    <x v="0"/>
    <s v="Privado"/>
    <s v="JUNIN"/>
    <s v="JUNIN"/>
    <s v="JUNIN"/>
    <s v="ULCUMAYO"/>
    <n v="0"/>
    <x v="7"/>
    <n v="0"/>
    <x v="0"/>
    <n v="0"/>
    <x v="0"/>
    <x v="0"/>
    <n v="14050.442999999999"/>
    <n v="14.050443"/>
    <m/>
    <n v="1.8883333333333334"/>
    <n v="1.8883333333333334"/>
    <n v="7.6479999999999997"/>
    <n v="1.8189894035458565E-12"/>
    <n v="79"/>
    <s v="BASE DE DATOS"/>
    <m/>
  </r>
  <r>
    <s v="20"/>
    <x v="2"/>
    <s v="EANDES"/>
    <s v="PP104093"/>
    <s v="PP104093"/>
    <x v="4"/>
    <s v="G5"/>
    <s v="S"/>
    <n v="22.576000000000001"/>
    <n v="22.576000000000001"/>
    <n v="2620.17"/>
    <n v="11509.777"/>
    <n v="14129.947"/>
    <n v="0"/>
    <n v="744"/>
    <n v="0"/>
    <m/>
    <m/>
    <x v="0"/>
    <s v="EANDESPP104093G5HI"/>
    <s v="ELECTROANDES-Empresa de Electricidad de los Andes S.A."/>
    <x v="70"/>
    <x v="70"/>
    <s v="CH Yaupi"/>
    <x v="263"/>
    <x v="4"/>
    <x v="4"/>
    <x v="326"/>
    <x v="1"/>
    <s v="Cambió Razón social"/>
    <s v="Operativo"/>
    <s v="Generadora"/>
    <x v="0"/>
    <x v="1"/>
    <x v="1"/>
    <x v="0"/>
    <s v="Privado"/>
    <s v="JUNIN"/>
    <s v="JUNIN"/>
    <s v="JUNIN"/>
    <s v="ULCUMAYO"/>
    <n v="0"/>
    <x v="7"/>
    <n v="0"/>
    <x v="0"/>
    <n v="0"/>
    <x v="0"/>
    <x v="0"/>
    <n v="14129.947"/>
    <n v="14.129947"/>
    <m/>
    <n v="1.8813333333333333"/>
    <n v="1.8813333333333333"/>
    <n v="7.6479999999999997"/>
    <n v="0"/>
    <n v="79"/>
    <s v="BASE DE DATOS"/>
    <m/>
  </r>
  <r>
    <s v="20"/>
    <x v="2"/>
    <s v="EANDES"/>
    <s v="PP101093"/>
    <s v="PP101093"/>
    <x v="4"/>
    <s v="G1"/>
    <s v="S"/>
    <n v="13.6"/>
    <n v="12.082000000000001"/>
    <n v="1393.769"/>
    <n v="6820.924"/>
    <n v="8214.6929999999993"/>
    <n v="0"/>
    <n v="740.45"/>
    <n v="3.55"/>
    <m/>
    <m/>
    <x v="0"/>
    <s v="EANDESPP101093G1HI"/>
    <s v="ELECTROANDES-Empresa de Electricidad de los Andes S.A."/>
    <x v="70"/>
    <x v="70"/>
    <s v="CH Malpaso"/>
    <x v="264"/>
    <x v="4"/>
    <x v="4"/>
    <x v="13"/>
    <x v="1"/>
    <s v="Cambió Razón social"/>
    <s v="Operativo"/>
    <s v="Generadora"/>
    <x v="0"/>
    <x v="1"/>
    <x v="1"/>
    <x v="0"/>
    <s v="Privado"/>
    <s v="JUNIN"/>
    <s v="JUNIN"/>
    <s v="YAULI"/>
    <s v="PACCHAS"/>
    <n v="0"/>
    <x v="7"/>
    <n v="0"/>
    <x v="0"/>
    <n v="0"/>
    <x v="0"/>
    <x v="0"/>
    <n v="8214.6929999999993"/>
    <n v="8.2146929999999987"/>
    <m/>
    <n v="1.1333333333333333"/>
    <n v="1.0068333333333335"/>
    <n v="7.6479999999999997"/>
    <n v="0"/>
    <n v="79"/>
    <s v="BASE DE DATOS"/>
    <m/>
  </r>
  <r>
    <s v="20"/>
    <x v="2"/>
    <s v="EANDES"/>
    <s v="PP101093"/>
    <s v="PP101093"/>
    <x v="4"/>
    <s v="G2"/>
    <s v="S"/>
    <n v="13.6"/>
    <n v="12.779"/>
    <n v="1463.2829999999999"/>
    <n v="7118.3490000000002"/>
    <n v="8581.6319999999996"/>
    <n v="0"/>
    <n v="737.12"/>
    <n v="6.88"/>
    <m/>
    <m/>
    <x v="0"/>
    <s v="EANDESPP101093G2HI"/>
    <s v="ELECTROANDES-Empresa de Electricidad de los Andes S.A."/>
    <x v="70"/>
    <x v="70"/>
    <s v="CH Malpaso"/>
    <x v="264"/>
    <x v="4"/>
    <x v="4"/>
    <x v="14"/>
    <x v="1"/>
    <s v="Cambió Razón social"/>
    <s v="Operativo"/>
    <s v="Generadora"/>
    <x v="0"/>
    <x v="1"/>
    <x v="1"/>
    <x v="0"/>
    <s v="Privado"/>
    <s v="JUNIN"/>
    <s v="JUNIN"/>
    <s v="YAULI"/>
    <s v="PACCHAS"/>
    <n v="0"/>
    <x v="7"/>
    <n v="0"/>
    <x v="0"/>
    <n v="0"/>
    <x v="0"/>
    <x v="0"/>
    <n v="8581.6319999999996"/>
    <n v="8.581631999999999"/>
    <m/>
    <n v="1.1333333333333333"/>
    <n v="1.0649166666666667"/>
    <n v="7.6479999999999997"/>
    <n v="0"/>
    <n v="79"/>
    <s v="BASE DE DATOS"/>
    <m/>
  </r>
  <r>
    <s v="20"/>
    <x v="2"/>
    <s v="EANDES"/>
    <s v="PP101093"/>
    <s v="PP101093"/>
    <x v="4"/>
    <s v="G3"/>
    <s v="S"/>
    <n v="13.6"/>
    <n v="11.234"/>
    <n v="1316.7170000000001"/>
    <n v="6455.8109999999997"/>
    <n v="7772.5280000000002"/>
    <n v="0"/>
    <n v="740.8"/>
    <n v="3.2"/>
    <m/>
    <m/>
    <x v="0"/>
    <s v="EANDESPP101093G3HI"/>
    <s v="ELECTROANDES-Empresa de Electricidad de los Andes S.A."/>
    <x v="70"/>
    <x v="70"/>
    <s v="CH Malpaso"/>
    <x v="264"/>
    <x v="4"/>
    <x v="4"/>
    <x v="310"/>
    <x v="1"/>
    <s v="Cambió Razón social"/>
    <s v="Operativo"/>
    <s v="Generadora"/>
    <x v="0"/>
    <x v="1"/>
    <x v="1"/>
    <x v="0"/>
    <s v="Privado"/>
    <s v="JUNIN"/>
    <s v="JUNIN"/>
    <s v="YAULI"/>
    <s v="PACCHAS"/>
    <n v="0"/>
    <x v="7"/>
    <n v="0"/>
    <x v="0"/>
    <n v="0"/>
    <x v="0"/>
    <x v="0"/>
    <n v="7772.5280000000002"/>
    <n v="7.7725280000000003"/>
    <m/>
    <n v="1.1333333333333333"/>
    <n v="0.9361666666666667"/>
    <n v="7.6479999999999997"/>
    <n v="0"/>
    <n v="79"/>
    <s v="BASE DE DATOS"/>
    <m/>
  </r>
  <r>
    <s v="20"/>
    <x v="2"/>
    <s v="EANDES"/>
    <s v="PP101093"/>
    <s v="PP101093"/>
    <x v="4"/>
    <s v="G4"/>
    <s v="S"/>
    <n v="13.6"/>
    <n v="11.926"/>
    <n v="1407.28"/>
    <n v="6889.2650000000003"/>
    <n v="8296.5450000000001"/>
    <n v="0"/>
    <n v="740.9"/>
    <n v="3.1"/>
    <m/>
    <m/>
    <x v="0"/>
    <s v="EANDESPP101093G4HI"/>
    <s v="ELECTROANDES-Empresa de Electricidad de los Andes S.A."/>
    <x v="70"/>
    <x v="70"/>
    <s v="CH Malpaso"/>
    <x v="264"/>
    <x v="4"/>
    <x v="4"/>
    <x v="325"/>
    <x v="1"/>
    <s v="Cambió Razón social"/>
    <s v="Operativo"/>
    <s v="Generadora"/>
    <x v="0"/>
    <x v="1"/>
    <x v="1"/>
    <x v="0"/>
    <s v="Privado"/>
    <s v="JUNIN"/>
    <s v="JUNIN"/>
    <s v="YAULI"/>
    <s v="PACCHAS"/>
    <n v="0"/>
    <x v="7"/>
    <n v="0"/>
    <x v="0"/>
    <n v="0"/>
    <x v="0"/>
    <x v="0"/>
    <n v="8296.5450000000001"/>
    <n v="8.2965450000000001"/>
    <m/>
    <n v="1.1333333333333333"/>
    <n v="0.99383333333333335"/>
    <n v="7.6479999999999997"/>
    <n v="0"/>
    <n v="79"/>
    <s v="BASE DE DATOS"/>
    <m/>
  </r>
  <r>
    <s v="20"/>
    <x v="2"/>
    <s v="EANDES"/>
    <s v="PP102093"/>
    <s v="PP102093"/>
    <x v="4"/>
    <s v="G1"/>
    <s v="S"/>
    <n v="3"/>
    <n v="3.1429999999999998"/>
    <n v="258.16800000000001"/>
    <n v="1246.654"/>
    <n v="1504.8219999999999"/>
    <n v="0"/>
    <n v="625.53"/>
    <n v="118.47"/>
    <m/>
    <m/>
    <x v="0"/>
    <s v="EANDESPP102093G1HI"/>
    <s v="ELECTROANDES-Empresa de Electricidad de los Andes S.A."/>
    <x v="70"/>
    <x v="70"/>
    <s v="CH Oroya"/>
    <x v="265"/>
    <x v="4"/>
    <x v="4"/>
    <x v="13"/>
    <x v="1"/>
    <s v="Cambió Razón social"/>
    <s v="Operativo"/>
    <s v="Generadora"/>
    <x v="0"/>
    <x v="1"/>
    <x v="1"/>
    <x v="0"/>
    <s v="Privado"/>
    <s v="JUNIN"/>
    <s v="JUNIN"/>
    <s v="YAULI"/>
    <s v="LA OROYA"/>
    <n v="0"/>
    <x v="7"/>
    <n v="0"/>
    <x v="0"/>
    <n v="0"/>
    <x v="0"/>
    <x v="0"/>
    <n v="1504.8219999999999"/>
    <n v="1.5048219999999999"/>
    <m/>
    <n v="0.25"/>
    <n v="0.26191666666666663"/>
    <n v="7.6479999999999997"/>
    <n v="2.2737367544323206E-13"/>
    <n v="79"/>
    <s v="BASE DE DATOS"/>
    <m/>
  </r>
  <r>
    <s v="20"/>
    <x v="2"/>
    <s v="EANDES"/>
    <s v="PP102093"/>
    <s v="PP102093"/>
    <x v="4"/>
    <s v="G2"/>
    <s v="S"/>
    <n v="3"/>
    <n v="3.165"/>
    <n v="250.005"/>
    <n v="1210.9960000000001"/>
    <n v="1461.001"/>
    <n v="0"/>
    <n v="625.87"/>
    <n v="118.13"/>
    <m/>
    <m/>
    <x v="0"/>
    <s v="EANDESPP102093G2HI"/>
    <s v="ELECTROANDES-Empresa de Electricidad de los Andes S.A."/>
    <x v="70"/>
    <x v="70"/>
    <s v="CH Oroya"/>
    <x v="265"/>
    <x v="4"/>
    <x v="4"/>
    <x v="14"/>
    <x v="1"/>
    <s v="Cambió Razón social"/>
    <s v="Operativo"/>
    <s v="Generadora"/>
    <x v="0"/>
    <x v="1"/>
    <x v="1"/>
    <x v="0"/>
    <s v="Privado"/>
    <s v="JUNIN"/>
    <s v="JUNIN"/>
    <s v="YAULI"/>
    <s v="LA OROYA"/>
    <n v="0"/>
    <x v="7"/>
    <n v="0"/>
    <x v="0"/>
    <n v="0"/>
    <x v="0"/>
    <x v="0"/>
    <n v="1461.001"/>
    <n v="1.461001"/>
    <m/>
    <n v="0.25"/>
    <n v="0.26374999999999998"/>
    <n v="7.6479999999999997"/>
    <n v="2.2737367544323206E-13"/>
    <n v="79"/>
    <s v="BASE DE DATOS"/>
    <m/>
  </r>
  <r>
    <s v="20"/>
    <x v="2"/>
    <s v="EANDES"/>
    <s v="PP102093"/>
    <s v="PP102093"/>
    <x v="4"/>
    <s v="G3"/>
    <s v="S"/>
    <n v="3"/>
    <n v="3.1720000000000002"/>
    <n v="263.26799999999997"/>
    <n v="1266.8109999999999"/>
    <n v="1530.079"/>
    <n v="0"/>
    <n v="625.88"/>
    <n v="118.12"/>
    <m/>
    <m/>
    <x v="0"/>
    <s v="EANDESPP102093G3HI"/>
    <s v="ELECTROANDES-Empresa de Electricidad de los Andes S.A."/>
    <x v="70"/>
    <x v="70"/>
    <s v="CH Oroya"/>
    <x v="265"/>
    <x v="4"/>
    <x v="4"/>
    <x v="310"/>
    <x v="1"/>
    <s v="Cambió Razón social"/>
    <s v="Operativo"/>
    <s v="Generadora"/>
    <x v="0"/>
    <x v="1"/>
    <x v="1"/>
    <x v="0"/>
    <s v="Privado"/>
    <s v="JUNIN"/>
    <s v="JUNIN"/>
    <s v="YAULI"/>
    <s v="LA OROYA"/>
    <n v="0"/>
    <x v="7"/>
    <n v="0"/>
    <x v="0"/>
    <n v="0"/>
    <x v="0"/>
    <x v="0"/>
    <n v="1530.079"/>
    <n v="1.530079"/>
    <m/>
    <n v="0.25"/>
    <n v="0.26433333333333336"/>
    <n v="7.6479999999999997"/>
    <n v="0"/>
    <n v="79"/>
    <s v="BASE DE DATOS"/>
    <m/>
  </r>
  <r>
    <s v="20"/>
    <x v="2"/>
    <s v="EANDES"/>
    <s v="PP103093"/>
    <s v="PP103093"/>
    <x v="4"/>
    <s v="G1"/>
    <s v="S"/>
    <n v="3"/>
    <n v="3.1859999999999999"/>
    <n v="102.114"/>
    <n v="450.25599999999997"/>
    <n v="552.37"/>
    <n v="0"/>
    <n v="431.13"/>
    <n v="312.87"/>
    <m/>
    <m/>
    <x v="0"/>
    <s v="EANDESPP103093G1HI"/>
    <s v="ELECTROANDES-Empresa de Electricidad de los Andes S.A."/>
    <x v="70"/>
    <x v="70"/>
    <s v="CH Pachachaca"/>
    <x v="266"/>
    <x v="4"/>
    <x v="4"/>
    <x v="13"/>
    <x v="1"/>
    <s v="Cambió Razón social"/>
    <s v="Operativo"/>
    <s v="Generadora"/>
    <x v="0"/>
    <x v="1"/>
    <x v="1"/>
    <x v="0"/>
    <s v="Privado"/>
    <s v="JUNIN"/>
    <s v="JUNIN"/>
    <s v="YAULI"/>
    <s v="YAULI"/>
    <n v="0"/>
    <x v="7"/>
    <n v="0"/>
    <x v="0"/>
    <n v="0"/>
    <x v="0"/>
    <x v="0"/>
    <n v="552.37"/>
    <n v="0.55237000000000003"/>
    <m/>
    <n v="0.25"/>
    <n v="0.26550000000000001"/>
    <n v="7.6479999999999997"/>
    <n v="0"/>
    <n v="79"/>
    <s v="BASE DE DATOS"/>
    <m/>
  </r>
  <r>
    <s v="20"/>
    <x v="2"/>
    <s v="EANDES"/>
    <s v="PP103093"/>
    <s v="PP103093"/>
    <x v="4"/>
    <s v="G2"/>
    <s v="S"/>
    <n v="3"/>
    <n v="3.31"/>
    <n v="101.48399999999999"/>
    <n v="449.79500000000002"/>
    <n v="551.279"/>
    <n v="0"/>
    <n v="430.2"/>
    <n v="313.8"/>
    <m/>
    <m/>
    <x v="0"/>
    <s v="EANDESPP103093G2HI"/>
    <s v="ELECTROANDES-Empresa de Electricidad de los Andes S.A."/>
    <x v="70"/>
    <x v="70"/>
    <s v="CH Pachachaca"/>
    <x v="266"/>
    <x v="4"/>
    <x v="4"/>
    <x v="14"/>
    <x v="1"/>
    <s v="Cambió Razón social"/>
    <s v="Operativo"/>
    <s v="Generadora"/>
    <x v="0"/>
    <x v="1"/>
    <x v="1"/>
    <x v="0"/>
    <s v="Privado"/>
    <s v="JUNIN"/>
    <s v="JUNIN"/>
    <s v="YAULI"/>
    <s v="YAULI"/>
    <n v="0"/>
    <x v="7"/>
    <n v="0"/>
    <x v="0"/>
    <n v="0"/>
    <x v="0"/>
    <x v="0"/>
    <n v="551.279"/>
    <n v="0.55127899999999996"/>
    <m/>
    <n v="0.25"/>
    <n v="0.27583333333333332"/>
    <n v="7.6479999999999997"/>
    <n v="0"/>
    <n v="79"/>
    <s v="BASE DE DATOS"/>
    <m/>
  </r>
  <r>
    <s v="20"/>
    <x v="2"/>
    <s v="EANDES"/>
    <s v="PP103093"/>
    <s v="PP103093"/>
    <x v="4"/>
    <s v="G3"/>
    <s v="S"/>
    <n v="3"/>
    <n v="3.1539999999999999"/>
    <n v="0"/>
    <n v="0"/>
    <n v="0"/>
    <n v="0"/>
    <n v="600"/>
    <n v="144"/>
    <m/>
    <m/>
    <x v="0"/>
    <s v="EANDESPP103093G3HI"/>
    <s v="ELECTROANDES-Empresa de Electricidad de los Andes S.A."/>
    <x v="70"/>
    <x v="70"/>
    <s v="CH Pachachaca"/>
    <x v="266"/>
    <x v="4"/>
    <x v="4"/>
    <x v="310"/>
    <x v="1"/>
    <s v="Cambió Razón social"/>
    <s v="Operativo"/>
    <s v="Generadora"/>
    <x v="0"/>
    <x v="1"/>
    <x v="1"/>
    <x v="0"/>
    <s v="Privado"/>
    <s v="JUNIN"/>
    <s v="JUNIN"/>
    <s v="YAULI"/>
    <s v="YAULI"/>
    <n v="0"/>
    <x v="7"/>
    <n v="0"/>
    <x v="0"/>
    <n v="0"/>
    <x v="0"/>
    <x v="0"/>
    <n v="0"/>
    <n v="0"/>
    <m/>
    <n v="0.25"/>
    <n v="0.26283333333333331"/>
    <n v="7.6479999999999997"/>
    <n v="0"/>
    <n v="79"/>
    <s v="BASE DE DATOS"/>
    <m/>
  </r>
  <r>
    <s v="20"/>
    <x v="2"/>
    <s v="EANDES"/>
    <s v="11014493"/>
    <s v="11014493"/>
    <x v="4"/>
    <s v="1"/>
    <s v="S"/>
    <n v="19.8"/>
    <n v="21.434999999999999"/>
    <n v="2834.3440000000001"/>
    <n v="13557.652"/>
    <n v="16391.995999999999"/>
    <n v="2.6"/>
    <n v="721.93"/>
    <n v="19.47"/>
    <m/>
    <m/>
    <x v="0"/>
    <s v="EANDES110144931HI"/>
    <s v="ELECTROANDES-Empresa de Electricidad de los Andes S.A."/>
    <x v="70"/>
    <x v="70"/>
    <s v="CH Cahua"/>
    <x v="267"/>
    <x v="4"/>
    <x v="4"/>
    <x v="44"/>
    <x v="1"/>
    <s v="Cambió Razón social"/>
    <s v="Operativo"/>
    <s v="Generadora"/>
    <x v="0"/>
    <x v="1"/>
    <x v="1"/>
    <x v="0"/>
    <s v="Privado"/>
    <s v="LIMA"/>
    <s v="LIMA"/>
    <s v="CAJATAMBO"/>
    <s v="CAJATAMBO"/>
    <n v="0"/>
    <x v="7"/>
    <n v="0"/>
    <x v="0"/>
    <n v="0"/>
    <x v="0"/>
    <x v="0"/>
    <n v="16391.995999999999"/>
    <n v="16.391995999999999"/>
    <m/>
    <n v="1.6500000000000001"/>
    <n v="1.7862499999999999"/>
    <n v="7.6479999999999997"/>
    <n v="0"/>
    <n v="79"/>
    <s v="BASE DE DATOS"/>
    <m/>
  </r>
  <r>
    <s v="20"/>
    <x v="2"/>
    <s v="EANDES"/>
    <s v="11014493"/>
    <s v="11014493"/>
    <x v="4"/>
    <s v="2"/>
    <s v="S"/>
    <n v="19.8"/>
    <n v="21.678999999999998"/>
    <n v="2777.71"/>
    <n v="13510.634"/>
    <n v="16288.343999999999"/>
    <n v="0"/>
    <n v="731.78"/>
    <n v="12.22"/>
    <m/>
    <m/>
    <x v="0"/>
    <s v="EANDES110144932HI"/>
    <s v="ELECTROANDES-Empresa de Electricidad de los Andes S.A."/>
    <x v="70"/>
    <x v="70"/>
    <s v="CH Cahua"/>
    <x v="267"/>
    <x v="4"/>
    <x v="4"/>
    <x v="171"/>
    <x v="1"/>
    <s v="Cambió Razón social"/>
    <s v="Operativo"/>
    <s v="Generadora"/>
    <x v="0"/>
    <x v="1"/>
    <x v="1"/>
    <x v="0"/>
    <s v="Privado"/>
    <s v="LIMA"/>
    <s v="LIMA"/>
    <s v="CAJATAMBO"/>
    <s v="CAJATAMBO"/>
    <n v="0"/>
    <x v="7"/>
    <n v="0"/>
    <x v="0"/>
    <n v="0"/>
    <x v="0"/>
    <x v="0"/>
    <n v="16288.343999999999"/>
    <n v="16.288343999999999"/>
    <m/>
    <n v="1.6500000000000001"/>
    <n v="1.8065833333333332"/>
    <n v="7.6479999999999997"/>
    <n v="1.8189894035458565E-12"/>
    <n v="79"/>
    <s v="BASE DE DATOS"/>
    <m/>
  </r>
  <r>
    <s v="20"/>
    <x v="2"/>
    <s v="EANDES"/>
    <s v="11051295"/>
    <s v="11051295"/>
    <x v="4"/>
    <s v="1"/>
    <s v="S"/>
    <n v="17"/>
    <n v="19.074000000000002"/>
    <n v="1300.5039999999999"/>
    <n v="5440.5690000000004"/>
    <n v="6741.0730000000003"/>
    <n v="0"/>
    <n v="583.37"/>
    <n v="160.63"/>
    <m/>
    <m/>
    <x v="0"/>
    <s v="EANDES110512951HI"/>
    <s v="ELECTROANDES-Empresa de Electricidad de los Andes S.A."/>
    <x v="70"/>
    <x v="70"/>
    <s v="CH Gallito Ciego"/>
    <x v="268"/>
    <x v="4"/>
    <x v="4"/>
    <x v="44"/>
    <x v="1"/>
    <s v="Cambió Razón social"/>
    <s v="Operativo"/>
    <s v="Generadora"/>
    <x v="0"/>
    <x v="1"/>
    <x v="1"/>
    <x v="0"/>
    <s v="Privado"/>
    <s v="CAJAMARCA"/>
    <s v="CAJAMARCA"/>
    <s v="CONTUMAZA"/>
    <s v="YANAN (Tembladera)"/>
    <n v="0"/>
    <x v="7"/>
    <n v="0"/>
    <x v="0"/>
    <n v="0"/>
    <x v="0"/>
    <x v="0"/>
    <n v="6741.0730000000003"/>
    <n v="6.7410730000000001"/>
    <m/>
    <n v="1.4166666666666667"/>
    <n v="1.5895000000000001"/>
    <n v="7.6479999999999997"/>
    <n v="0"/>
    <n v="79"/>
    <s v="BASE DE DATOS"/>
    <m/>
  </r>
  <r>
    <s v="20"/>
    <x v="2"/>
    <s v="EANDES"/>
    <s v="11051295"/>
    <s v="11051295"/>
    <x v="4"/>
    <s v="2"/>
    <s v="S"/>
    <n v="17"/>
    <n v="19.074000000000002"/>
    <n v="1295.3230000000001"/>
    <n v="6005.1620000000003"/>
    <n v="7300.4849999999997"/>
    <n v="0"/>
    <n v="632.70000000000005"/>
    <n v="111.3"/>
    <m/>
    <m/>
    <x v="0"/>
    <s v="EANDES110512952HI"/>
    <s v="ELECTROANDES-Empresa de Electricidad de los Andes S.A."/>
    <x v="70"/>
    <x v="70"/>
    <s v="CH Gallito Ciego"/>
    <x v="268"/>
    <x v="4"/>
    <x v="4"/>
    <x v="171"/>
    <x v="1"/>
    <s v="Cambió Razón social"/>
    <s v="Operativo"/>
    <s v="Generadora"/>
    <x v="0"/>
    <x v="1"/>
    <x v="1"/>
    <x v="0"/>
    <s v="Privado"/>
    <s v="CAJAMARCA"/>
    <s v="CAJAMARCA"/>
    <s v="CONTUMAZA"/>
    <s v="YANAN (Tembladera)"/>
    <n v="0"/>
    <x v="7"/>
    <n v="0"/>
    <x v="0"/>
    <n v="0"/>
    <x v="0"/>
    <x v="0"/>
    <n v="7300.4849999999997"/>
    <n v="7.3004850000000001"/>
    <m/>
    <n v="1.4166666666666667"/>
    <n v="1.5895000000000001"/>
    <n v="7.6479999999999997"/>
    <n v="9.0949470177292824E-13"/>
    <n v="79"/>
    <s v="BASE DE DATOS"/>
    <m/>
  </r>
  <r>
    <s v="20"/>
    <x v="2"/>
    <s v="EANDES"/>
    <s v="41097499"/>
    <s v="41097499"/>
    <x v="4"/>
    <s v="Pelton"/>
    <s v="S"/>
    <n v="0.28799999999999998"/>
    <n v="0.186"/>
    <n v="16.655000000000001"/>
    <n v="83.212999999999994"/>
    <n v="99.867999999999995"/>
    <n v="0"/>
    <n v="449.55"/>
    <n v="294.45"/>
    <m/>
    <m/>
    <x v="0"/>
    <s v="EANDES41097499PeltonHI"/>
    <s v="ELECTROANDES-Empresa de Electricidad de los Andes S.A."/>
    <x v="70"/>
    <x v="70"/>
    <s v="CH Huayllacho"/>
    <x v="269"/>
    <x v="4"/>
    <x v="4"/>
    <x v="286"/>
    <x v="1"/>
    <s v="Cambió Razón social"/>
    <s v="Operativo"/>
    <s v="Generadora"/>
    <x v="0"/>
    <x v="1"/>
    <x v="1"/>
    <x v="0"/>
    <s v="Privado"/>
    <s v="AREQUIPA"/>
    <s v="AREQUIPA"/>
    <s v="CAYLLOMA"/>
    <s v="CAYLLOMA"/>
    <n v="0"/>
    <x v="7"/>
    <n v="0"/>
    <x v="0"/>
    <n v="0"/>
    <x v="0"/>
    <x v="0"/>
    <n v="99.867999999999995"/>
    <n v="9.9867999999999998E-2"/>
    <m/>
    <n v="2.3999999999999997E-2"/>
    <n v="1.55E-2"/>
    <n v="7.6479999999999997"/>
    <n v="0"/>
    <n v="79"/>
    <s v="BASE DE DATOS"/>
    <m/>
  </r>
  <r>
    <s v="20"/>
    <x v="2"/>
    <s v="EANDES"/>
    <s v="31020193"/>
    <s v="31020193"/>
    <x v="4"/>
    <s v="Pelton"/>
    <s v="S"/>
    <n v="3.68"/>
    <n v="1.9330000000000001"/>
    <n v="391.81400000000002"/>
    <n v="2012.624"/>
    <n v="2404.4380000000001"/>
    <n v="0"/>
    <n v="701.52"/>
    <n v="42.48"/>
    <m/>
    <m/>
    <x v="0"/>
    <s v="EANDES31020193PeltonHI"/>
    <s v="ELECTROANDES-Empresa de Electricidad de los Andes S.A."/>
    <x v="70"/>
    <x v="70"/>
    <s v="CH Misapuquio"/>
    <x v="270"/>
    <x v="4"/>
    <x v="4"/>
    <x v="286"/>
    <x v="1"/>
    <s v="Cambió Razón social"/>
    <s v="Operativo"/>
    <s v="Generadora"/>
    <x v="0"/>
    <x v="1"/>
    <x v="1"/>
    <x v="0"/>
    <s v="Privado"/>
    <s v="AREQUIPA"/>
    <s v="AREQUIPA"/>
    <s v="CONDESUYOS"/>
    <s v="CAYARANI"/>
    <n v="0"/>
    <x v="7"/>
    <n v="0"/>
    <x v="0"/>
    <n v="0"/>
    <x v="0"/>
    <x v="0"/>
    <n v="2404.4380000000001"/>
    <n v="2.4044380000000003"/>
    <m/>
    <n v="0.3066666666666667"/>
    <n v="0.16108333333333333"/>
    <n v="7.6479999999999997"/>
    <n v="0"/>
    <n v="79"/>
    <s v="BASE DE DATOS"/>
    <m/>
  </r>
  <r>
    <s v="20"/>
    <x v="2"/>
    <s v="EANDES"/>
    <s v="33016493"/>
    <s v="33016493"/>
    <x v="4"/>
    <s v="Francis"/>
    <s v="S"/>
    <n v="0.624"/>
    <n v="0.57999999999999996"/>
    <n v="35.036999999999999"/>
    <n v="178.529"/>
    <n v="213.566"/>
    <n v="0"/>
    <n v="442.6"/>
    <n v="301.39999999999998"/>
    <m/>
    <m/>
    <x v="0"/>
    <s v="EANDES33016493FrancisHI"/>
    <s v="ELECTROANDES-Empresa de Electricidad de los Andes S.A."/>
    <x v="70"/>
    <x v="70"/>
    <s v="CH San Antonio"/>
    <x v="271"/>
    <x v="4"/>
    <x v="4"/>
    <x v="276"/>
    <x v="1"/>
    <s v="Cambió Razón social"/>
    <s v="Operativo"/>
    <s v="Generadora"/>
    <x v="0"/>
    <x v="1"/>
    <x v="1"/>
    <x v="0"/>
    <s v="Privado"/>
    <s v="AREQUIPA"/>
    <s v="AREQUIPA"/>
    <s v="CAYLLOMA"/>
    <s v="CAYLLOMA"/>
    <n v="0"/>
    <x v="7"/>
    <n v="0"/>
    <x v="0"/>
    <n v="0"/>
    <x v="0"/>
    <x v="0"/>
    <n v="213.566"/>
    <n v="0.21356600000000001"/>
    <m/>
    <n v="5.1999999999999998E-2"/>
    <n v="4.8333333333333332E-2"/>
    <n v="7.6479999999999997"/>
    <n v="0"/>
    <n v="79"/>
    <s v="BASE DE DATOS"/>
    <m/>
  </r>
  <r>
    <s v="20"/>
    <x v="2"/>
    <s v="EANDES"/>
    <s v="41097599"/>
    <s v="41097599"/>
    <x v="4"/>
    <s v="Francis"/>
    <s v="S"/>
    <n v="0.52400000000000002"/>
    <n v="0.42199999999999999"/>
    <n v="42.347999999999999"/>
    <n v="214.65600000000001"/>
    <n v="257.00400000000002"/>
    <n v="0"/>
    <n v="731.92"/>
    <n v="12.08"/>
    <m/>
    <m/>
    <x v="0"/>
    <s v="EANDES41097599FrancisHI"/>
    <s v="ELECTROANDES-Empresa de Electricidad de los Andes S.A."/>
    <x v="70"/>
    <x v="70"/>
    <s v="CH San Ignacio"/>
    <x v="272"/>
    <x v="4"/>
    <x v="4"/>
    <x v="276"/>
    <x v="1"/>
    <s v="Cambió Razón social"/>
    <s v="Operativo"/>
    <s v="Generadora"/>
    <x v="0"/>
    <x v="1"/>
    <x v="1"/>
    <x v="0"/>
    <s v="Privado"/>
    <s v="AREQUIPA"/>
    <s v="AREQUIPA"/>
    <s v="CAYLLOMA"/>
    <s v="CAYLLOMA"/>
    <n v="0"/>
    <x v="7"/>
    <n v="0"/>
    <x v="0"/>
    <n v="0"/>
    <x v="0"/>
    <x v="0"/>
    <n v="257.00400000000002"/>
    <n v="0.25700400000000001"/>
    <m/>
    <n v="4.3666666666666666E-2"/>
    <n v="3.5166666666666666E-2"/>
    <n v="7.6479999999999997"/>
    <n v="0"/>
    <n v="79"/>
    <s v="BASE DE DATOS"/>
    <m/>
  </r>
  <r>
    <s v="20"/>
    <x v="2"/>
    <s v="EANDES"/>
    <s v="1139028"/>
    <s v="1139028"/>
    <x v="4"/>
    <s v="CH2"/>
    <s v="S"/>
    <n v="0.44"/>
    <n v="0.45200000000000001"/>
    <n v="35.250999999999998"/>
    <n v="162.48599999999999"/>
    <n v="197.73599999999999"/>
    <n v="8.67"/>
    <n v="584.62"/>
    <n v="150.72"/>
    <m/>
    <m/>
    <x v="0"/>
    <s v="EANDES1139028CH2HI"/>
    <s v="ELECTROANDES-Empresa de Electricidad de los Andes S.A."/>
    <x v="70"/>
    <x v="70"/>
    <s v="CH Pariac"/>
    <x v="273"/>
    <x v="4"/>
    <x v="4"/>
    <x v="327"/>
    <x v="1"/>
    <s v="Cambió Razón social"/>
    <s v="Operativo"/>
    <s v="Generadora"/>
    <x v="0"/>
    <x v="1"/>
    <x v="1"/>
    <x v="0"/>
    <s v="Privado"/>
    <s v="ANCASH"/>
    <s v="ANCASH"/>
    <s v="HUARAZ "/>
    <s v="HUARAZ"/>
    <n v="0"/>
    <x v="7"/>
    <n v="0"/>
    <x v="0"/>
    <n v="0"/>
    <x v="0"/>
    <x v="0"/>
    <n v="197.73599999999999"/>
    <n v="0.197736"/>
    <m/>
    <n v="3.6666666666666667E-2"/>
    <n v="3.7666666666666668E-2"/>
    <n v="7.6479999999999997"/>
    <n v="1.0000000000047748E-3"/>
    <n v="79"/>
    <s v="BASE DE DATOS"/>
    <m/>
  </r>
  <r>
    <s v="20"/>
    <x v="2"/>
    <s v="EANDES"/>
    <s v="1139028"/>
    <s v="1139028"/>
    <x v="4"/>
    <s v="CH2 G2"/>
    <s v="S"/>
    <n v="0.35499999999999998"/>
    <n v="0.34599999999999997"/>
    <n v="0"/>
    <n v="2.7810000000000001"/>
    <n v="2.7810000000000001"/>
    <n v="0"/>
    <n v="281.57"/>
    <n v="462.43"/>
    <m/>
    <m/>
    <x v="0"/>
    <s v="EANDES1139028CH2 G2HI"/>
    <s v="ELECTROANDES-Empresa de Electricidad de los Andes S.A."/>
    <x v="70"/>
    <x v="70"/>
    <s v="CH Pariac"/>
    <x v="273"/>
    <x v="4"/>
    <x v="4"/>
    <x v="328"/>
    <x v="1"/>
    <s v="Cambió Razón social"/>
    <s v="Operativo"/>
    <s v="Generadora"/>
    <x v="0"/>
    <x v="1"/>
    <x v="1"/>
    <x v="0"/>
    <s v="Privado"/>
    <s v="ANCASH"/>
    <s v="ANCASH"/>
    <s v="HUARAZ "/>
    <s v="HUARAZ"/>
    <n v="0"/>
    <x v="7"/>
    <n v="0"/>
    <x v="0"/>
    <n v="0"/>
    <x v="0"/>
    <x v="0"/>
    <n v="2.7810000000000001"/>
    <n v="2.7810000000000001E-3"/>
    <m/>
    <n v="2.9583333333333333E-2"/>
    <n v="2.8833333333333332E-2"/>
    <n v="7.6479999999999997"/>
    <n v="0"/>
    <n v="79"/>
    <s v="BASE DE DATOS"/>
    <m/>
  </r>
  <r>
    <s v="20"/>
    <x v="2"/>
    <s v="EANDES"/>
    <s v="1139028"/>
    <s v="1139028"/>
    <x v="4"/>
    <s v="CH3 N"/>
    <s v="S"/>
    <n v="0.872"/>
    <n v="0.79600000000000004"/>
    <n v="38.871000000000002"/>
    <n v="193.215"/>
    <n v="232.08600000000001"/>
    <n v="14.38"/>
    <n v="590.33000000000004"/>
    <n v="139.28"/>
    <m/>
    <m/>
    <x v="0"/>
    <s v="EANDES1139028CH3 NHI"/>
    <s v="ELECTROANDES-Empresa de Electricidad de los Andes S.A."/>
    <x v="70"/>
    <x v="70"/>
    <s v="CH Pariac"/>
    <x v="273"/>
    <x v="4"/>
    <x v="4"/>
    <x v="329"/>
    <x v="1"/>
    <s v="Cambió Razón social"/>
    <s v="Operativo"/>
    <s v="Generadora"/>
    <x v="0"/>
    <x v="1"/>
    <x v="1"/>
    <x v="0"/>
    <s v="Privado"/>
    <s v="ANCASH"/>
    <s v="ANCASH"/>
    <s v="HUARAZ "/>
    <s v="HUARAZ"/>
    <n v="0"/>
    <x v="7"/>
    <n v="0"/>
    <x v="0"/>
    <n v="0"/>
    <x v="0"/>
    <x v="0"/>
    <n v="232.08600000000001"/>
    <n v="0.23208600000000001"/>
    <m/>
    <n v="7.2666666666666671E-2"/>
    <n v="6.6333333333333341E-2"/>
    <n v="7.6479999999999997"/>
    <n v="0"/>
    <n v="79"/>
    <s v="BASE DE DATOS"/>
    <m/>
  </r>
  <r>
    <s v="20"/>
    <x v="2"/>
    <s v="EANDES"/>
    <s v="1139028"/>
    <s v="1139028"/>
    <x v="4"/>
    <s v="CH3 N G2"/>
    <s v="S"/>
    <n v="0.4"/>
    <n v="0.4"/>
    <n v="0"/>
    <n v="0.439"/>
    <n v="0.439"/>
    <n v="0"/>
    <n v="600"/>
    <n v="144"/>
    <m/>
    <m/>
    <x v="0"/>
    <s v="EANDES1139028CH3 N G2HI"/>
    <s v="ELECTROANDES-Empresa de Electricidad de los Andes S.A."/>
    <x v="70"/>
    <x v="70"/>
    <s v="CH Pariac"/>
    <x v="273"/>
    <x v="4"/>
    <x v="4"/>
    <x v="330"/>
    <x v="1"/>
    <s v="Cambió Razón social"/>
    <s v="Operativo"/>
    <s v="Generadora"/>
    <x v="0"/>
    <x v="1"/>
    <x v="1"/>
    <x v="0"/>
    <s v="Privado"/>
    <s v="ANCASH"/>
    <s v="ANCASH"/>
    <s v="HUARAZ "/>
    <s v="HUARAZ"/>
    <n v="0"/>
    <x v="7"/>
    <n v="0"/>
    <x v="0"/>
    <n v="0"/>
    <x v="0"/>
    <x v="0"/>
    <n v="0.439"/>
    <n v="4.3899999999999999E-4"/>
    <m/>
    <n v="3.3333333333333333E-2"/>
    <n v="3.3333333333333333E-2"/>
    <n v="7.6479999999999997"/>
    <n v="0"/>
    <n v="79"/>
    <s v="BASE DE DATOS"/>
    <m/>
  </r>
  <r>
    <s v="20"/>
    <x v="2"/>
    <s v="EANDES"/>
    <s v="1139028"/>
    <s v="1139028"/>
    <x v="4"/>
    <s v="CH4 G-1"/>
    <s v="S"/>
    <n v="1.5"/>
    <n v="1.464"/>
    <n v="56.643000000000001"/>
    <n v="356.84699999999998"/>
    <n v="413.49"/>
    <n v="0"/>
    <n v="488.87"/>
    <n v="255.13"/>
    <m/>
    <m/>
    <x v="0"/>
    <s v="EANDES1139028CH4 G-1HI"/>
    <s v="ELECTROANDES-Empresa de Electricidad de los Andes S.A."/>
    <x v="70"/>
    <x v="70"/>
    <s v="CH Pariac"/>
    <x v="273"/>
    <x v="4"/>
    <x v="4"/>
    <x v="331"/>
    <x v="1"/>
    <s v="Cambió Razón social"/>
    <s v="Operativo"/>
    <s v="Generadora"/>
    <x v="0"/>
    <x v="1"/>
    <x v="1"/>
    <x v="0"/>
    <s v="Privado"/>
    <s v="ANCASH"/>
    <s v="ANCASH"/>
    <s v="HUARAZ "/>
    <s v="HUARAZ"/>
    <n v="0"/>
    <x v="7"/>
    <n v="0"/>
    <x v="0"/>
    <n v="0"/>
    <x v="0"/>
    <x v="0"/>
    <n v="413.49"/>
    <n v="0.41349000000000002"/>
    <m/>
    <n v="0.125"/>
    <n v="0.122"/>
    <n v="7.6479999999999997"/>
    <n v="0"/>
    <n v="79"/>
    <s v="BASE DE DATOS"/>
    <m/>
  </r>
  <r>
    <s v="20"/>
    <x v="2"/>
    <s v="EANDES"/>
    <s v="1139028"/>
    <s v="1139028"/>
    <x v="4"/>
    <s v="CH4 G-2"/>
    <s v="S"/>
    <n v="1.5"/>
    <n v="1.492"/>
    <n v="56.975999999999999"/>
    <n v="377.37200000000001"/>
    <n v="434.34800000000001"/>
    <n v="0"/>
    <n v="372.43"/>
    <n v="371.57"/>
    <m/>
    <m/>
    <x v="0"/>
    <s v="EANDES1139028CH4 G-2HI"/>
    <s v="ELECTROANDES-Empresa de Electricidad de los Andes S.A."/>
    <x v="70"/>
    <x v="70"/>
    <s v="CH Pariac"/>
    <x v="273"/>
    <x v="4"/>
    <x v="4"/>
    <x v="332"/>
    <x v="1"/>
    <s v="Cambió Razón social"/>
    <s v="Operativo"/>
    <s v="Generadora"/>
    <x v="0"/>
    <x v="1"/>
    <x v="1"/>
    <x v="0"/>
    <s v="Privado"/>
    <s v="ANCASH"/>
    <s v="ANCASH"/>
    <s v="HUARAZ "/>
    <s v="HUARAZ"/>
    <n v="0"/>
    <x v="7"/>
    <n v="0"/>
    <x v="0"/>
    <n v="0"/>
    <x v="0"/>
    <x v="0"/>
    <n v="434.34800000000001"/>
    <n v="0.43434800000000001"/>
    <m/>
    <n v="0.125"/>
    <n v="0.12433333333333334"/>
    <n v="7.6479999999999997"/>
    <n v="0"/>
    <n v="79"/>
    <s v="BASE DE DATOS"/>
    <m/>
  </r>
  <r>
    <s v="20"/>
    <x v="3"/>
    <s v="EANDES"/>
    <s v="G1230715"/>
    <s v="G1230715"/>
    <x v="4"/>
    <s v="G1"/>
    <s v="S"/>
    <n v="86.24"/>
    <n v="86.24"/>
    <n v="9050.2800000000007"/>
    <n v="34819.478000000003"/>
    <n v="43869.758000000002"/>
    <n v="0"/>
    <n v="702.83"/>
    <n v="17.170000000000002"/>
    <m/>
    <m/>
    <x v="0"/>
    <s v="EANDESG1230715G1HI"/>
    <s v="ELECTROANDES-Empresa de Electricidad de los Andes S.A."/>
    <x v="70"/>
    <x v="70"/>
    <s v="CH Cheves"/>
    <x v="262"/>
    <x v="4"/>
    <x v="4"/>
    <x v="13"/>
    <x v="1"/>
    <s v="Instalado"/>
    <s v="Operativo"/>
    <s v="Generadora"/>
    <x v="0"/>
    <x v="1"/>
    <x v="1"/>
    <x v="0"/>
    <s v="Privado"/>
    <s v="LIMA"/>
    <s v="LIMA"/>
    <s v="HUAURA"/>
    <s v="SAYAN"/>
    <s v="CHURIN"/>
    <x v="7"/>
    <n v="0"/>
    <x v="0"/>
    <n v="0"/>
    <x v="0"/>
    <x v="0"/>
    <n v="43869.758000000002"/>
    <n v="43.869758000000004"/>
    <m/>
    <n v="7.1866666666666665"/>
    <n v="7.1866666666666665"/>
    <n v="7.6479999999999997"/>
    <n v="0"/>
    <n v="79"/>
    <s v="BASE DE DATOS"/>
    <m/>
  </r>
  <r>
    <s v="20"/>
    <x v="3"/>
    <s v="EANDES"/>
    <s v="G1230715"/>
    <s v="G1230715"/>
    <x v="4"/>
    <s v="G2"/>
    <s v="S"/>
    <n v="85.44"/>
    <n v="85.44"/>
    <n v="8417.7060000000001"/>
    <n v="35439.957999999999"/>
    <n v="43857.663999999997"/>
    <n v="0"/>
    <n v="719.18"/>
    <n v="0.81"/>
    <m/>
    <m/>
    <x v="0"/>
    <s v="EANDESG1230715G2HI"/>
    <s v="ELECTROANDES-Empresa de Electricidad de los Andes S.A."/>
    <x v="70"/>
    <x v="70"/>
    <s v="CH Cheves"/>
    <x v="262"/>
    <x v="4"/>
    <x v="4"/>
    <x v="14"/>
    <x v="1"/>
    <s v="Instalado"/>
    <s v="Operativo"/>
    <s v="Generadora"/>
    <x v="0"/>
    <x v="1"/>
    <x v="1"/>
    <x v="0"/>
    <s v="Privado"/>
    <s v="LIMA"/>
    <s v="LIMA"/>
    <s v="HUAURA"/>
    <s v="SAYAN"/>
    <s v="CHURIN"/>
    <x v="7"/>
    <n v="0"/>
    <x v="0"/>
    <n v="0"/>
    <x v="0"/>
    <x v="0"/>
    <n v="43857.663999999997"/>
    <n v="43.857664"/>
    <m/>
    <n v="7.12"/>
    <n v="7.12"/>
    <n v="7.6479999999999997"/>
    <n v="0"/>
    <n v="79"/>
    <s v="BASE DE DATOS"/>
    <m/>
  </r>
  <r>
    <s v="20"/>
    <x v="3"/>
    <s v="EANDES"/>
    <s v="PP104093"/>
    <s v="PP104093"/>
    <x v="4"/>
    <s v="G1"/>
    <s v="S"/>
    <n v="22.065000000000001"/>
    <n v="22.065000000000001"/>
    <n v="2246.893"/>
    <n v="9333.9719999999998"/>
    <n v="11580.865"/>
    <n v="9.2200000000000006"/>
    <n v="710.78"/>
    <n v="0"/>
    <m/>
    <m/>
    <x v="0"/>
    <s v="EANDESPP104093G1HI"/>
    <s v="ELECTROANDES-Empresa de Electricidad de los Andes S.A."/>
    <x v="70"/>
    <x v="70"/>
    <s v="CH Yaupi"/>
    <x v="263"/>
    <x v="4"/>
    <x v="4"/>
    <x v="13"/>
    <x v="1"/>
    <s v="Cambió Razón social"/>
    <s v="Operativo"/>
    <s v="Generadora"/>
    <x v="0"/>
    <x v="1"/>
    <x v="1"/>
    <x v="0"/>
    <s v="Privado"/>
    <s v="JUNIN"/>
    <s v="JUNIN"/>
    <s v="JUNIN"/>
    <s v="ULCUMAYO"/>
    <n v="0"/>
    <x v="7"/>
    <n v="0"/>
    <x v="0"/>
    <n v="0"/>
    <x v="0"/>
    <x v="0"/>
    <n v="11580.865"/>
    <n v="11.580864999999999"/>
    <m/>
    <n v="1.8387500000000001"/>
    <n v="1.8387500000000001"/>
    <n v="7.6479999999999997"/>
    <n v="0"/>
    <n v="79"/>
    <s v="BASE DE DATOS"/>
    <m/>
  </r>
  <r>
    <s v="20"/>
    <x v="3"/>
    <s v="EANDES"/>
    <s v="PP104093"/>
    <s v="PP104093"/>
    <x v="4"/>
    <s v="G2"/>
    <s v="S"/>
    <n v="23.23"/>
    <n v="23.23"/>
    <n v="2222.498"/>
    <n v="9259.3420000000006"/>
    <n v="11481.84"/>
    <n v="8.0500000000000007"/>
    <n v="711.95"/>
    <n v="0"/>
    <m/>
    <m/>
    <x v="0"/>
    <s v="EANDESPP104093G2HI"/>
    <s v="ELECTROANDES-Empresa de Electricidad de los Andes S.A."/>
    <x v="70"/>
    <x v="70"/>
    <s v="CH Yaupi"/>
    <x v="263"/>
    <x v="4"/>
    <x v="4"/>
    <x v="14"/>
    <x v="1"/>
    <s v="Cambió Razón social"/>
    <s v="Operativo"/>
    <s v="Generadora"/>
    <x v="0"/>
    <x v="1"/>
    <x v="1"/>
    <x v="0"/>
    <s v="Privado"/>
    <s v="JUNIN"/>
    <s v="JUNIN"/>
    <s v="JUNIN"/>
    <s v="ULCUMAYO"/>
    <n v="0"/>
    <x v="7"/>
    <n v="0"/>
    <x v="0"/>
    <n v="0"/>
    <x v="0"/>
    <x v="0"/>
    <n v="11481.84"/>
    <n v="11.48184"/>
    <m/>
    <n v="1.9358333333333333"/>
    <n v="1.9358333333333333"/>
    <n v="7.6479999999999997"/>
    <n v="0"/>
    <n v="79"/>
    <s v="BASE DE DATOS"/>
    <m/>
  </r>
  <r>
    <s v="20"/>
    <x v="3"/>
    <s v="EANDES"/>
    <s v="PP104093"/>
    <s v="PP104093"/>
    <x v="4"/>
    <s v="G3"/>
    <s v="S"/>
    <n v="23.155000000000001"/>
    <n v="23.155000000000001"/>
    <n v="2197.165"/>
    <n v="9203.4480000000003"/>
    <n v="11400.612999999999"/>
    <n v="10.25"/>
    <n v="709.75"/>
    <n v="0"/>
    <m/>
    <m/>
    <x v="0"/>
    <s v="EANDESPP104093G3HI"/>
    <s v="ELECTROANDES-Empresa de Electricidad de los Andes S.A."/>
    <x v="70"/>
    <x v="70"/>
    <s v="CH Yaupi"/>
    <x v="263"/>
    <x v="4"/>
    <x v="4"/>
    <x v="310"/>
    <x v="1"/>
    <s v="Cambió Razón social"/>
    <s v="Operativo"/>
    <s v="Generadora"/>
    <x v="0"/>
    <x v="1"/>
    <x v="1"/>
    <x v="0"/>
    <s v="Privado"/>
    <s v="JUNIN"/>
    <s v="JUNIN"/>
    <s v="JUNIN"/>
    <s v="ULCUMAYO"/>
    <n v="0"/>
    <x v="7"/>
    <n v="0"/>
    <x v="0"/>
    <n v="0"/>
    <x v="0"/>
    <x v="0"/>
    <n v="11400.612999999999"/>
    <n v="11.400613"/>
    <m/>
    <n v="1.9295833333333334"/>
    <n v="1.9295833333333334"/>
    <n v="7.6479999999999997"/>
    <n v="1.8189894035458565E-12"/>
    <n v="79"/>
    <s v="BASE DE DATOS"/>
    <m/>
  </r>
  <r>
    <s v="20"/>
    <x v="3"/>
    <s v="EANDES"/>
    <s v="PP104093"/>
    <s v="PP104093"/>
    <x v="4"/>
    <s v="G4"/>
    <s v="S"/>
    <n v="22.66"/>
    <n v="22.66"/>
    <n v="2625.02"/>
    <n v="10591.625"/>
    <n v="13216.645"/>
    <n v="0"/>
    <n v="720"/>
    <n v="0"/>
    <m/>
    <m/>
    <x v="0"/>
    <s v="EANDESPP104093G4HI"/>
    <s v="ELECTROANDES-Empresa de Electricidad de los Andes S.A."/>
    <x v="70"/>
    <x v="70"/>
    <s v="CH Yaupi"/>
    <x v="263"/>
    <x v="4"/>
    <x v="4"/>
    <x v="325"/>
    <x v="1"/>
    <s v="Cambió Razón social"/>
    <s v="Operativo"/>
    <s v="Generadora"/>
    <x v="0"/>
    <x v="1"/>
    <x v="1"/>
    <x v="0"/>
    <s v="Privado"/>
    <s v="JUNIN"/>
    <s v="JUNIN"/>
    <s v="JUNIN"/>
    <s v="ULCUMAYO"/>
    <n v="0"/>
    <x v="7"/>
    <n v="0"/>
    <x v="0"/>
    <n v="0"/>
    <x v="0"/>
    <x v="0"/>
    <n v="13216.645"/>
    <n v="13.216645"/>
    <m/>
    <n v="1.8883333333333334"/>
    <n v="1.8883333333333334"/>
    <n v="7.6479999999999997"/>
    <n v="0"/>
    <n v="79"/>
    <s v="BASE DE DATOS"/>
    <m/>
  </r>
  <r>
    <s v="20"/>
    <x v="3"/>
    <s v="EANDES"/>
    <s v="PP104093"/>
    <s v="PP104093"/>
    <x v="4"/>
    <s v="G5"/>
    <s v="S"/>
    <n v="22.576000000000001"/>
    <n v="22.576000000000001"/>
    <n v="2638.951"/>
    <n v="10659.165999999999"/>
    <n v="13298.117"/>
    <n v="0"/>
    <n v="720"/>
    <n v="0"/>
    <m/>
    <m/>
    <x v="0"/>
    <s v="EANDESPP104093G5HI"/>
    <s v="ELECTROANDES-Empresa de Electricidad de los Andes S.A."/>
    <x v="70"/>
    <x v="70"/>
    <s v="CH Yaupi"/>
    <x v="263"/>
    <x v="4"/>
    <x v="4"/>
    <x v="326"/>
    <x v="1"/>
    <s v="Cambió Razón social"/>
    <s v="Operativo"/>
    <s v="Generadora"/>
    <x v="0"/>
    <x v="1"/>
    <x v="1"/>
    <x v="0"/>
    <s v="Privado"/>
    <s v="JUNIN"/>
    <s v="JUNIN"/>
    <s v="JUNIN"/>
    <s v="ULCUMAYO"/>
    <n v="0"/>
    <x v="7"/>
    <n v="0"/>
    <x v="0"/>
    <n v="0"/>
    <x v="0"/>
    <x v="0"/>
    <n v="13298.117"/>
    <n v="13.298117"/>
    <m/>
    <n v="1.8813333333333333"/>
    <n v="1.8813333333333333"/>
    <n v="7.6479999999999997"/>
    <n v="-1.8189894035458565E-12"/>
    <n v="79"/>
    <s v="BASE DE DATOS"/>
    <m/>
  </r>
  <r>
    <s v="20"/>
    <x v="3"/>
    <s v="EANDES"/>
    <s v="PP101093"/>
    <s v="PP101093"/>
    <x v="4"/>
    <s v="G1"/>
    <s v="S"/>
    <n v="13.6"/>
    <n v="12.082000000000001"/>
    <n v="965.86400000000003"/>
    <n v="4855.4679999999998"/>
    <n v="5821.3320000000003"/>
    <n v="0"/>
    <n v="568.82000000000005"/>
    <n v="151.18"/>
    <m/>
    <m/>
    <x v="0"/>
    <s v="EANDESPP101093G1HI"/>
    <s v="ELECTROANDES-Empresa de Electricidad de los Andes S.A."/>
    <x v="70"/>
    <x v="70"/>
    <s v="CH Malpaso"/>
    <x v="264"/>
    <x v="4"/>
    <x v="4"/>
    <x v="13"/>
    <x v="1"/>
    <s v="Cambió Razón social"/>
    <s v="Operativo"/>
    <s v="Generadora"/>
    <x v="0"/>
    <x v="1"/>
    <x v="1"/>
    <x v="0"/>
    <s v="Privado"/>
    <s v="JUNIN"/>
    <s v="JUNIN"/>
    <s v="YAULI"/>
    <s v="PACCHAS"/>
    <n v="0"/>
    <x v="7"/>
    <n v="0"/>
    <x v="0"/>
    <n v="0"/>
    <x v="0"/>
    <x v="0"/>
    <n v="5821.3320000000003"/>
    <n v="5.821332"/>
    <m/>
    <n v="1.1333333333333333"/>
    <n v="1.0068333333333335"/>
    <n v="7.6479999999999997"/>
    <n v="0"/>
    <n v="79"/>
    <s v="BASE DE DATOS"/>
    <m/>
  </r>
  <r>
    <s v="20"/>
    <x v="3"/>
    <s v="EANDES"/>
    <s v="PP101093"/>
    <s v="PP101093"/>
    <x v="4"/>
    <s v="G2"/>
    <s v="S"/>
    <n v="13.6"/>
    <n v="12.779"/>
    <n v="1263.549"/>
    <n v="6149.6660000000002"/>
    <n v="7413.2150000000001"/>
    <n v="0"/>
    <n v="720"/>
    <n v="0"/>
    <m/>
    <m/>
    <x v="0"/>
    <s v="EANDESPP101093G2HI"/>
    <s v="ELECTROANDES-Empresa de Electricidad de los Andes S.A."/>
    <x v="70"/>
    <x v="70"/>
    <s v="CH Malpaso"/>
    <x v="264"/>
    <x v="4"/>
    <x v="4"/>
    <x v="14"/>
    <x v="1"/>
    <s v="Cambió Razón social"/>
    <s v="Operativo"/>
    <s v="Generadora"/>
    <x v="0"/>
    <x v="1"/>
    <x v="1"/>
    <x v="0"/>
    <s v="Privado"/>
    <s v="JUNIN"/>
    <s v="JUNIN"/>
    <s v="YAULI"/>
    <s v="PACCHAS"/>
    <n v="0"/>
    <x v="7"/>
    <n v="0"/>
    <x v="0"/>
    <n v="0"/>
    <x v="0"/>
    <x v="0"/>
    <n v="7413.2150000000001"/>
    <n v="7.4132150000000001"/>
    <m/>
    <n v="1.1333333333333333"/>
    <n v="1.0649166666666667"/>
    <n v="7.6479999999999997"/>
    <n v="0"/>
    <n v="79"/>
    <s v="BASE DE DATOS"/>
    <m/>
  </r>
  <r>
    <s v="20"/>
    <x v="3"/>
    <s v="EANDES"/>
    <s v="PP101093"/>
    <s v="PP101093"/>
    <x v="4"/>
    <s v="G3"/>
    <s v="S"/>
    <n v="13.6"/>
    <n v="11.234"/>
    <n v="790.81500000000005"/>
    <n v="4061.91"/>
    <n v="4852.7250000000004"/>
    <n v="0"/>
    <n v="490.4"/>
    <n v="229.6"/>
    <m/>
    <m/>
    <x v="0"/>
    <s v="EANDESPP101093G3HI"/>
    <s v="ELECTROANDES-Empresa de Electricidad de los Andes S.A."/>
    <x v="70"/>
    <x v="70"/>
    <s v="CH Malpaso"/>
    <x v="264"/>
    <x v="4"/>
    <x v="4"/>
    <x v="310"/>
    <x v="1"/>
    <s v="Cambió Razón social"/>
    <s v="Operativo"/>
    <s v="Generadora"/>
    <x v="0"/>
    <x v="1"/>
    <x v="1"/>
    <x v="0"/>
    <s v="Privado"/>
    <s v="JUNIN"/>
    <s v="JUNIN"/>
    <s v="YAULI"/>
    <s v="PACCHAS"/>
    <n v="0"/>
    <x v="7"/>
    <n v="0"/>
    <x v="0"/>
    <n v="0"/>
    <x v="0"/>
    <x v="0"/>
    <n v="4852.7250000000004"/>
    <n v="4.8527250000000004"/>
    <m/>
    <n v="1.1333333333333333"/>
    <n v="0.9361666666666667"/>
    <n v="7.6479999999999997"/>
    <n v="0"/>
    <n v="79"/>
    <s v="BASE DE DATOS"/>
    <m/>
  </r>
  <r>
    <s v="20"/>
    <x v="3"/>
    <s v="EANDES"/>
    <s v="PP101093"/>
    <s v="PP101093"/>
    <x v="4"/>
    <s v="G4"/>
    <s v="S"/>
    <n v="13.6"/>
    <n v="11.926"/>
    <n v="1211.6980000000001"/>
    <n v="5869.32"/>
    <n v="7081.018"/>
    <n v="0"/>
    <n v="720"/>
    <n v="0"/>
    <m/>
    <m/>
    <x v="0"/>
    <s v="EANDESPP101093G4HI"/>
    <s v="ELECTROANDES-Empresa de Electricidad de los Andes S.A."/>
    <x v="70"/>
    <x v="70"/>
    <s v="CH Malpaso"/>
    <x v="264"/>
    <x v="4"/>
    <x v="4"/>
    <x v="325"/>
    <x v="1"/>
    <s v="Cambió Razón social"/>
    <s v="Operativo"/>
    <s v="Generadora"/>
    <x v="0"/>
    <x v="1"/>
    <x v="1"/>
    <x v="0"/>
    <s v="Privado"/>
    <s v="JUNIN"/>
    <s v="JUNIN"/>
    <s v="YAULI"/>
    <s v="PACCHAS"/>
    <n v="0"/>
    <x v="7"/>
    <n v="0"/>
    <x v="0"/>
    <n v="0"/>
    <x v="0"/>
    <x v="0"/>
    <n v="7081.018"/>
    <n v="7.0810180000000003"/>
    <m/>
    <n v="1.1333333333333333"/>
    <n v="0.99383333333333335"/>
    <n v="7.6479999999999997"/>
    <n v="0"/>
    <n v="79"/>
    <s v="BASE DE DATOS"/>
    <m/>
  </r>
  <r>
    <s v="20"/>
    <x v="3"/>
    <s v="EANDES"/>
    <s v="PP102093"/>
    <s v="PP102093"/>
    <x v="4"/>
    <s v="G1"/>
    <s v="S"/>
    <n v="3"/>
    <n v="3.1429999999999998"/>
    <n v="267.21199999999999"/>
    <n v="1310.5219999999999"/>
    <n v="1577.7339999999999"/>
    <n v="0"/>
    <n v="621.9"/>
    <n v="98.1"/>
    <m/>
    <m/>
    <x v="0"/>
    <s v="EANDESPP102093G1HI"/>
    <s v="ELECTROANDES-Empresa de Electricidad de los Andes S.A."/>
    <x v="70"/>
    <x v="70"/>
    <s v="CH Oroya"/>
    <x v="265"/>
    <x v="4"/>
    <x v="4"/>
    <x v="13"/>
    <x v="1"/>
    <s v="Cambió Razón social"/>
    <s v="Operativo"/>
    <s v="Generadora"/>
    <x v="0"/>
    <x v="1"/>
    <x v="1"/>
    <x v="0"/>
    <s v="Privado"/>
    <s v="JUNIN"/>
    <s v="JUNIN"/>
    <s v="YAULI"/>
    <s v="LA OROYA"/>
    <n v="0"/>
    <x v="7"/>
    <n v="0"/>
    <x v="0"/>
    <n v="0"/>
    <x v="0"/>
    <x v="0"/>
    <n v="1577.7339999999999"/>
    <n v="1.577734"/>
    <m/>
    <n v="0.25"/>
    <n v="0.26191666666666663"/>
    <n v="7.6479999999999997"/>
    <n v="0"/>
    <n v="79"/>
    <s v="BASE DE DATOS"/>
    <m/>
  </r>
  <r>
    <s v="20"/>
    <x v="3"/>
    <s v="EANDES"/>
    <s v="PP102093"/>
    <s v="PP102093"/>
    <x v="4"/>
    <s v="G2"/>
    <s v="S"/>
    <n v="3"/>
    <n v="3.165"/>
    <n v="241.10499999999999"/>
    <n v="1185.4760000000001"/>
    <n v="1426.5809999999999"/>
    <n v="0"/>
    <n v="621.78"/>
    <n v="98.22"/>
    <m/>
    <m/>
    <x v="0"/>
    <s v="EANDESPP102093G2HI"/>
    <s v="ELECTROANDES-Empresa de Electricidad de los Andes S.A."/>
    <x v="70"/>
    <x v="70"/>
    <s v="CH Oroya"/>
    <x v="265"/>
    <x v="4"/>
    <x v="4"/>
    <x v="14"/>
    <x v="1"/>
    <s v="Cambió Razón social"/>
    <s v="Operativo"/>
    <s v="Generadora"/>
    <x v="0"/>
    <x v="1"/>
    <x v="1"/>
    <x v="0"/>
    <s v="Privado"/>
    <s v="JUNIN"/>
    <s v="JUNIN"/>
    <s v="YAULI"/>
    <s v="LA OROYA"/>
    <n v="0"/>
    <x v="7"/>
    <n v="0"/>
    <x v="0"/>
    <n v="0"/>
    <x v="0"/>
    <x v="0"/>
    <n v="1426.5809999999999"/>
    <n v="1.4265809999999999"/>
    <m/>
    <n v="0.25"/>
    <n v="0.26374999999999998"/>
    <n v="7.6479999999999997"/>
    <n v="2.2737367544323206E-13"/>
    <n v="79"/>
    <s v="BASE DE DATOS"/>
    <m/>
  </r>
  <r>
    <s v="20"/>
    <x v="3"/>
    <s v="EANDES"/>
    <s v="PP102093"/>
    <s v="PP102093"/>
    <x v="4"/>
    <s v="G3"/>
    <s v="S"/>
    <n v="3"/>
    <n v="3.1720000000000002"/>
    <n v="270.322"/>
    <n v="1330.828"/>
    <n v="1601.15"/>
    <n v="0"/>
    <n v="621.70000000000005"/>
    <n v="98.3"/>
    <m/>
    <m/>
    <x v="0"/>
    <s v="EANDESPP102093G3HI"/>
    <s v="ELECTROANDES-Empresa de Electricidad de los Andes S.A."/>
    <x v="70"/>
    <x v="70"/>
    <s v="CH Oroya"/>
    <x v="265"/>
    <x v="4"/>
    <x v="4"/>
    <x v="310"/>
    <x v="1"/>
    <s v="Cambió Razón social"/>
    <s v="Operativo"/>
    <s v="Generadora"/>
    <x v="0"/>
    <x v="1"/>
    <x v="1"/>
    <x v="0"/>
    <s v="Privado"/>
    <s v="JUNIN"/>
    <s v="JUNIN"/>
    <s v="YAULI"/>
    <s v="LA OROYA"/>
    <n v="0"/>
    <x v="7"/>
    <n v="0"/>
    <x v="0"/>
    <n v="0"/>
    <x v="0"/>
    <x v="0"/>
    <n v="1601.15"/>
    <n v="1.6011500000000001"/>
    <m/>
    <n v="0.25"/>
    <n v="0.26433333333333336"/>
    <n v="7.6479999999999997"/>
    <n v="0"/>
    <n v="79"/>
    <s v="BASE DE DATOS"/>
    <m/>
  </r>
  <r>
    <s v="20"/>
    <x v="3"/>
    <s v="EANDES"/>
    <s v="PP103093"/>
    <s v="PP103093"/>
    <x v="4"/>
    <s v="G1"/>
    <s v="S"/>
    <n v="3"/>
    <n v="3.1859999999999999"/>
    <n v="288.89499999999998"/>
    <n v="1382.35"/>
    <n v="1671.2449999999999"/>
    <n v="0"/>
    <n v="720"/>
    <n v="0"/>
    <m/>
    <m/>
    <x v="0"/>
    <s v="EANDESPP103093G1HI"/>
    <s v="ELECTROANDES-Empresa de Electricidad de los Andes S.A."/>
    <x v="70"/>
    <x v="70"/>
    <s v="CH Pachachaca"/>
    <x v="266"/>
    <x v="4"/>
    <x v="4"/>
    <x v="13"/>
    <x v="1"/>
    <s v="Cambió Razón social"/>
    <s v="Operativo"/>
    <s v="Generadora"/>
    <x v="0"/>
    <x v="1"/>
    <x v="1"/>
    <x v="0"/>
    <s v="Privado"/>
    <s v="JUNIN"/>
    <s v="JUNIN"/>
    <s v="YAULI"/>
    <s v="YAULI"/>
    <n v="0"/>
    <x v="7"/>
    <n v="0"/>
    <x v="0"/>
    <n v="0"/>
    <x v="0"/>
    <x v="0"/>
    <n v="1671.2449999999999"/>
    <n v="1.6712449999999999"/>
    <m/>
    <n v="0.25"/>
    <n v="0.26550000000000001"/>
    <n v="7.6479999999999997"/>
    <n v="0"/>
    <n v="79"/>
    <s v="BASE DE DATOS"/>
    <m/>
  </r>
  <r>
    <s v="20"/>
    <x v="3"/>
    <s v="EANDES"/>
    <s v="PP103093"/>
    <s v="PP103093"/>
    <x v="4"/>
    <s v="G2"/>
    <s v="S"/>
    <n v="3"/>
    <n v="3.31"/>
    <n v="291.69400000000002"/>
    <n v="1394.88"/>
    <n v="1686.5740000000001"/>
    <n v="0"/>
    <n v="720"/>
    <n v="0"/>
    <m/>
    <m/>
    <x v="0"/>
    <s v="EANDESPP103093G2HI"/>
    <s v="ELECTROANDES-Empresa de Electricidad de los Andes S.A."/>
    <x v="70"/>
    <x v="70"/>
    <s v="CH Pachachaca"/>
    <x v="266"/>
    <x v="4"/>
    <x v="4"/>
    <x v="14"/>
    <x v="1"/>
    <s v="Cambió Razón social"/>
    <s v="Operativo"/>
    <s v="Generadora"/>
    <x v="0"/>
    <x v="1"/>
    <x v="1"/>
    <x v="0"/>
    <s v="Privado"/>
    <s v="JUNIN"/>
    <s v="JUNIN"/>
    <s v="YAULI"/>
    <s v="YAULI"/>
    <n v="0"/>
    <x v="7"/>
    <n v="0"/>
    <x v="0"/>
    <n v="0"/>
    <x v="0"/>
    <x v="0"/>
    <n v="1686.5740000000001"/>
    <n v="1.686574"/>
    <m/>
    <n v="0.25"/>
    <n v="0.27583333333333332"/>
    <n v="7.6479999999999997"/>
    <n v="0"/>
    <n v="79"/>
    <s v="BASE DE DATOS"/>
    <m/>
  </r>
  <r>
    <s v="20"/>
    <x v="3"/>
    <s v="EANDES"/>
    <s v="PP103093"/>
    <s v="PP103093"/>
    <x v="4"/>
    <s v="G3"/>
    <s v="S"/>
    <n v="3"/>
    <n v="3.1539999999999999"/>
    <n v="182.19399999999999"/>
    <n v="942.06399999999996"/>
    <n v="1124.258"/>
    <n v="0"/>
    <n v="452.38"/>
    <n v="267.62"/>
    <m/>
    <m/>
    <x v="0"/>
    <s v="EANDESPP103093G3HI"/>
    <s v="ELECTROANDES-Empresa de Electricidad de los Andes S.A."/>
    <x v="70"/>
    <x v="70"/>
    <s v="CH Pachachaca"/>
    <x v="266"/>
    <x v="4"/>
    <x v="4"/>
    <x v="310"/>
    <x v="1"/>
    <s v="Cambió Razón social"/>
    <s v="Operativo"/>
    <s v="Generadora"/>
    <x v="0"/>
    <x v="1"/>
    <x v="1"/>
    <x v="0"/>
    <s v="Privado"/>
    <s v="JUNIN"/>
    <s v="JUNIN"/>
    <s v="YAULI"/>
    <s v="YAULI"/>
    <n v="0"/>
    <x v="7"/>
    <n v="0"/>
    <x v="0"/>
    <n v="0"/>
    <x v="0"/>
    <x v="0"/>
    <n v="1124.258"/>
    <n v="1.124258"/>
    <m/>
    <n v="0.25"/>
    <n v="0.26283333333333331"/>
    <n v="7.6479999999999997"/>
    <n v="0"/>
    <n v="79"/>
    <s v="BASE DE DATOS"/>
    <m/>
  </r>
  <r>
    <s v="20"/>
    <x v="3"/>
    <s v="EANDES"/>
    <s v="11014493"/>
    <s v="11014493"/>
    <x v="4"/>
    <s v="1"/>
    <s v="S"/>
    <n v="19.8"/>
    <n v="21.434999999999999"/>
    <n v="2788.6869999999999"/>
    <n v="13342.919"/>
    <n v="16131.606"/>
    <n v="0"/>
    <n v="720"/>
    <n v="0"/>
    <m/>
    <m/>
    <x v="0"/>
    <s v="EANDES110144931HI"/>
    <s v="ELECTROANDES-Empresa de Electricidad de los Andes S.A."/>
    <x v="70"/>
    <x v="70"/>
    <s v="CH Cahua"/>
    <x v="267"/>
    <x v="4"/>
    <x v="4"/>
    <x v="44"/>
    <x v="1"/>
    <s v="Cambió Razón social"/>
    <s v="Operativo"/>
    <s v="Generadora"/>
    <x v="0"/>
    <x v="1"/>
    <x v="1"/>
    <x v="0"/>
    <s v="Privado"/>
    <s v="LIMA"/>
    <s v="LIMA"/>
    <s v="CAJATAMBO"/>
    <s v="CAJATAMBO"/>
    <n v="0"/>
    <x v="7"/>
    <n v="0"/>
    <x v="0"/>
    <n v="0"/>
    <x v="0"/>
    <x v="0"/>
    <n v="16131.606"/>
    <n v="16.131606000000001"/>
    <m/>
    <n v="1.6500000000000001"/>
    <n v="1.7862499999999999"/>
    <n v="7.6479999999999997"/>
    <n v="0"/>
    <n v="79"/>
    <s v="BASE DE DATOS"/>
    <m/>
  </r>
  <r>
    <s v="20"/>
    <x v="3"/>
    <s v="EANDES"/>
    <s v="11014493"/>
    <s v="11014493"/>
    <x v="4"/>
    <s v="2"/>
    <s v="S"/>
    <n v="19.8"/>
    <n v="21.678999999999998"/>
    <n v="2738.973"/>
    <n v="13018.877"/>
    <n v="15757.85"/>
    <n v="0"/>
    <n v="718.13"/>
    <n v="1.87"/>
    <m/>
    <m/>
    <x v="0"/>
    <s v="EANDES110144932HI"/>
    <s v="ELECTROANDES-Empresa de Electricidad de los Andes S.A."/>
    <x v="70"/>
    <x v="70"/>
    <s v="CH Cahua"/>
    <x v="267"/>
    <x v="4"/>
    <x v="4"/>
    <x v="171"/>
    <x v="1"/>
    <s v="Cambió Razón social"/>
    <s v="Operativo"/>
    <s v="Generadora"/>
    <x v="0"/>
    <x v="1"/>
    <x v="1"/>
    <x v="0"/>
    <s v="Privado"/>
    <s v="LIMA"/>
    <s v="LIMA"/>
    <s v="CAJATAMBO"/>
    <s v="CAJATAMBO"/>
    <n v="0"/>
    <x v="7"/>
    <n v="0"/>
    <x v="0"/>
    <n v="0"/>
    <x v="0"/>
    <x v="0"/>
    <n v="15757.85"/>
    <n v="15.757850000000001"/>
    <m/>
    <n v="1.6500000000000001"/>
    <n v="1.8065833333333332"/>
    <n v="7.6479999999999997"/>
    <n v="0"/>
    <n v="79"/>
    <s v="BASE DE DATOS"/>
    <m/>
  </r>
  <r>
    <s v="20"/>
    <x v="3"/>
    <s v="EANDES"/>
    <s v="11051295"/>
    <s v="11051295"/>
    <x v="4"/>
    <s v="1"/>
    <s v="S"/>
    <n v="17"/>
    <n v="19.074000000000002"/>
    <n v="774.66300000000001"/>
    <n v="3244.31"/>
    <n v="4018.973"/>
    <n v="0"/>
    <n v="323.25"/>
    <n v="396.75"/>
    <m/>
    <m/>
    <x v="0"/>
    <s v="EANDES110512951HI"/>
    <s v="ELECTROANDES-Empresa de Electricidad de los Andes S.A."/>
    <x v="70"/>
    <x v="70"/>
    <s v="CH Gallito Ciego"/>
    <x v="268"/>
    <x v="4"/>
    <x v="4"/>
    <x v="44"/>
    <x v="1"/>
    <s v="Cambió Razón social"/>
    <s v="Operativo"/>
    <s v="Generadora"/>
    <x v="0"/>
    <x v="1"/>
    <x v="1"/>
    <x v="0"/>
    <s v="Privado"/>
    <s v="CAJAMARCA"/>
    <s v="CAJAMARCA"/>
    <s v="CONTUMAZA"/>
    <s v="YANAN (Tembladera)"/>
    <n v="0"/>
    <x v="7"/>
    <n v="0"/>
    <x v="0"/>
    <n v="0"/>
    <x v="0"/>
    <x v="0"/>
    <n v="4018.973"/>
    <n v="4.0189729999999999"/>
    <m/>
    <n v="1.4166666666666667"/>
    <n v="1.5895000000000001"/>
    <n v="7.6479999999999997"/>
    <n v="0"/>
    <n v="79"/>
    <s v="BASE DE DATOS"/>
    <m/>
  </r>
  <r>
    <s v="20"/>
    <x v="3"/>
    <s v="EANDES"/>
    <s v="11051295"/>
    <s v="11051295"/>
    <x v="4"/>
    <s v="2"/>
    <s v="S"/>
    <n v="17"/>
    <n v="19.074000000000002"/>
    <n v="856.11699999999996"/>
    <n v="2177.6869999999999"/>
    <n v="3033.8040000000001"/>
    <n v="0"/>
    <n v="248.55"/>
    <n v="471.45"/>
    <m/>
    <m/>
    <x v="0"/>
    <s v="EANDES110512952HI"/>
    <s v="ELECTROANDES-Empresa de Electricidad de los Andes S.A."/>
    <x v="70"/>
    <x v="70"/>
    <s v="CH Gallito Ciego"/>
    <x v="268"/>
    <x v="4"/>
    <x v="4"/>
    <x v="171"/>
    <x v="1"/>
    <s v="Cambió Razón social"/>
    <s v="Operativo"/>
    <s v="Generadora"/>
    <x v="0"/>
    <x v="1"/>
    <x v="1"/>
    <x v="0"/>
    <s v="Privado"/>
    <s v="CAJAMARCA"/>
    <s v="CAJAMARCA"/>
    <s v="CONTUMAZA"/>
    <s v="YANAN (Tembladera)"/>
    <n v="0"/>
    <x v="7"/>
    <n v="0"/>
    <x v="0"/>
    <n v="0"/>
    <x v="0"/>
    <x v="0"/>
    <n v="3033.8040000000001"/>
    <n v="3.0338039999999999"/>
    <m/>
    <n v="1.4166666666666667"/>
    <n v="1.5895000000000001"/>
    <n v="7.6479999999999997"/>
    <n v="0"/>
    <n v="79"/>
    <s v="BASE DE DATOS"/>
    <m/>
  </r>
  <r>
    <s v="20"/>
    <x v="3"/>
    <s v="EANDES"/>
    <s v="41097499"/>
    <s v="41097499"/>
    <x v="4"/>
    <s v="Pelton"/>
    <s v="S"/>
    <n v="0.28799999999999998"/>
    <n v="0.186"/>
    <n v="6.3"/>
    <n v="20.684999999999999"/>
    <n v="26.984999999999999"/>
    <n v="0"/>
    <n v="115.2"/>
    <n v="604.79999999999995"/>
    <m/>
    <m/>
    <x v="0"/>
    <s v="EANDES41097499PeltonHI"/>
    <s v="ELECTROANDES-Empresa de Electricidad de los Andes S.A."/>
    <x v="70"/>
    <x v="70"/>
    <s v="CH Huayllacho"/>
    <x v="269"/>
    <x v="4"/>
    <x v="4"/>
    <x v="286"/>
    <x v="1"/>
    <s v="Cambió Razón social"/>
    <s v="Operativo"/>
    <s v="Generadora"/>
    <x v="0"/>
    <x v="1"/>
    <x v="1"/>
    <x v="0"/>
    <s v="Privado"/>
    <s v="AREQUIPA"/>
    <s v="AREQUIPA"/>
    <s v="CAYLLOMA"/>
    <s v="CAYLLOMA"/>
    <n v="0"/>
    <x v="7"/>
    <n v="0"/>
    <x v="0"/>
    <n v="0"/>
    <x v="0"/>
    <x v="0"/>
    <n v="26.984999999999999"/>
    <n v="2.6984999999999999E-2"/>
    <m/>
    <n v="2.3999999999999997E-2"/>
    <n v="1.55E-2"/>
    <n v="7.6479999999999997"/>
    <n v="0"/>
    <n v="79"/>
    <s v="BASE DE DATOS"/>
    <m/>
  </r>
  <r>
    <s v="20"/>
    <x v="3"/>
    <s v="EANDES"/>
    <s v="31020193"/>
    <s v="31020193"/>
    <x v="4"/>
    <s v="Pelton"/>
    <s v="S"/>
    <n v="3.68"/>
    <n v="1.9330000000000001"/>
    <n v="32.909999999999997"/>
    <n v="117.121"/>
    <n v="150.03100000000001"/>
    <n v="0"/>
    <n v="47.61"/>
    <n v="672.39"/>
    <m/>
    <m/>
    <x v="0"/>
    <s v="EANDES31020193PeltonHI"/>
    <s v="ELECTROANDES-Empresa de Electricidad de los Andes S.A."/>
    <x v="70"/>
    <x v="70"/>
    <s v="CH Misapuquio"/>
    <x v="270"/>
    <x v="4"/>
    <x v="4"/>
    <x v="286"/>
    <x v="1"/>
    <s v="Cambió Razón social"/>
    <s v="Operativo"/>
    <s v="Generadora"/>
    <x v="0"/>
    <x v="1"/>
    <x v="1"/>
    <x v="0"/>
    <s v="Privado"/>
    <s v="AREQUIPA"/>
    <s v="AREQUIPA"/>
    <s v="CONDESUYOS"/>
    <s v="CAYARANI"/>
    <n v="0"/>
    <x v="7"/>
    <n v="0"/>
    <x v="0"/>
    <n v="0"/>
    <x v="0"/>
    <x v="0"/>
    <n v="150.03100000000001"/>
    <n v="0.150031"/>
    <m/>
    <n v="0.3066666666666667"/>
    <n v="0.16108333333333333"/>
    <n v="7.6479999999999997"/>
    <n v="0"/>
    <n v="79"/>
    <s v="BASE DE DATOS"/>
    <m/>
  </r>
  <r>
    <s v="20"/>
    <x v="3"/>
    <s v="EANDES"/>
    <s v="33016493"/>
    <s v="33016493"/>
    <x v="4"/>
    <s v="Francis"/>
    <s v="S"/>
    <n v="0.624"/>
    <n v="0.57999999999999996"/>
    <n v="0"/>
    <n v="0"/>
    <n v="0"/>
    <n v="0"/>
    <n v="120"/>
    <n v="600"/>
    <m/>
    <m/>
    <x v="0"/>
    <s v="EANDES33016493FrancisHI"/>
    <s v="ELECTROANDES-Empresa de Electricidad de los Andes S.A."/>
    <x v="70"/>
    <x v="70"/>
    <s v="CH San Antonio"/>
    <x v="271"/>
    <x v="4"/>
    <x v="4"/>
    <x v="276"/>
    <x v="1"/>
    <s v="Cambió Razón social"/>
    <s v="Operativo"/>
    <s v="Generadora"/>
    <x v="0"/>
    <x v="1"/>
    <x v="1"/>
    <x v="0"/>
    <s v="Privado"/>
    <s v="AREQUIPA"/>
    <s v="AREQUIPA"/>
    <s v="CAYLLOMA"/>
    <s v="CAYLLOMA"/>
    <n v="0"/>
    <x v="7"/>
    <n v="0"/>
    <x v="0"/>
    <n v="0"/>
    <x v="0"/>
    <x v="0"/>
    <n v="0"/>
    <n v="0"/>
    <m/>
    <n v="5.1999999999999998E-2"/>
    <n v="4.8333333333333332E-2"/>
    <n v="7.6479999999999997"/>
    <n v="0"/>
    <n v="79"/>
    <s v="BASE DE DATOS"/>
    <m/>
  </r>
  <r>
    <s v="20"/>
    <x v="3"/>
    <s v="EANDES"/>
    <s v="41097599"/>
    <s v="41097599"/>
    <x v="4"/>
    <s v="Francis"/>
    <s v="S"/>
    <n v="0.52400000000000002"/>
    <n v="0.42199999999999999"/>
    <n v="8.5809999999999995"/>
    <n v="33.962000000000003"/>
    <n v="42.542999999999999"/>
    <n v="0"/>
    <n v="126.48"/>
    <n v="593.52"/>
    <m/>
    <m/>
    <x v="0"/>
    <s v="EANDES41097599FrancisHI"/>
    <s v="ELECTROANDES-Empresa de Electricidad de los Andes S.A."/>
    <x v="70"/>
    <x v="70"/>
    <s v="CH San Ignacio"/>
    <x v="272"/>
    <x v="4"/>
    <x v="4"/>
    <x v="276"/>
    <x v="1"/>
    <s v="Cambió Razón social"/>
    <s v="Operativo"/>
    <s v="Generadora"/>
    <x v="0"/>
    <x v="1"/>
    <x v="1"/>
    <x v="0"/>
    <s v="Privado"/>
    <s v="AREQUIPA"/>
    <s v="AREQUIPA"/>
    <s v="CAYLLOMA"/>
    <s v="CAYLLOMA"/>
    <n v="0"/>
    <x v="7"/>
    <n v="0"/>
    <x v="0"/>
    <n v="0"/>
    <x v="0"/>
    <x v="0"/>
    <n v="42.542999999999999"/>
    <n v="4.2542999999999997E-2"/>
    <m/>
    <n v="4.3666666666666666E-2"/>
    <n v="3.5166666666666666E-2"/>
    <n v="7.6479999999999997"/>
    <n v="7.1054273576010019E-15"/>
    <n v="79"/>
    <s v="BASE DE DATOS"/>
    <m/>
  </r>
  <r>
    <s v="20"/>
    <x v="3"/>
    <s v="EANDES"/>
    <s v="1139028"/>
    <s v="1139028"/>
    <x v="4"/>
    <s v="CH2"/>
    <s v="S"/>
    <n v="0.44"/>
    <n v="0.45200000000000001"/>
    <n v="7.05"/>
    <n v="23.937000000000001"/>
    <n v="30.986999999999998"/>
    <n v="0"/>
    <n v="104.3"/>
    <n v="615.70000000000005"/>
    <m/>
    <m/>
    <x v="0"/>
    <s v="EANDES1139028CH2HI"/>
    <s v="ELECTROANDES-Empresa de Electricidad de los Andes S.A."/>
    <x v="70"/>
    <x v="70"/>
    <s v="CH Pariac"/>
    <x v="273"/>
    <x v="4"/>
    <x v="4"/>
    <x v="327"/>
    <x v="1"/>
    <s v="Cambió Razón social"/>
    <s v="Operativo"/>
    <s v="Generadora"/>
    <x v="0"/>
    <x v="1"/>
    <x v="1"/>
    <x v="0"/>
    <s v="Privado"/>
    <s v="ANCASH"/>
    <s v="ANCASH"/>
    <s v="HUARAZ "/>
    <s v="HUARAZ"/>
    <n v="0"/>
    <x v="7"/>
    <n v="0"/>
    <x v="0"/>
    <n v="0"/>
    <x v="0"/>
    <x v="0"/>
    <n v="30.986999999999998"/>
    <n v="3.0986999999999997E-2"/>
    <m/>
    <n v="3.6666666666666667E-2"/>
    <n v="3.7666666666666668E-2"/>
    <n v="7.6479999999999997"/>
    <n v="3.5527136788005009E-15"/>
    <n v="79"/>
    <s v="BASE DE DATOS"/>
    <m/>
  </r>
  <r>
    <s v="20"/>
    <x v="3"/>
    <s v="EANDES"/>
    <s v="1139028"/>
    <s v="1139028"/>
    <x v="4"/>
    <s v="CH2 G2"/>
    <s v="S"/>
    <n v="0.35499999999999998"/>
    <n v="0.34599999999999997"/>
    <n v="0"/>
    <n v="0"/>
    <n v="0"/>
    <n v="0"/>
    <n v="120"/>
    <n v="600"/>
    <m/>
    <m/>
    <x v="0"/>
    <s v="EANDES1139028CH2 G2HI"/>
    <s v="ELECTROANDES-Empresa de Electricidad de los Andes S.A."/>
    <x v="70"/>
    <x v="70"/>
    <s v="CH Pariac"/>
    <x v="273"/>
    <x v="4"/>
    <x v="4"/>
    <x v="328"/>
    <x v="1"/>
    <s v="Cambió Razón social"/>
    <s v="Operativo"/>
    <s v="Generadora"/>
    <x v="0"/>
    <x v="1"/>
    <x v="1"/>
    <x v="0"/>
    <s v="Privado"/>
    <s v="ANCASH"/>
    <s v="ANCASH"/>
    <s v="HUARAZ "/>
    <s v="HUARAZ"/>
    <n v="0"/>
    <x v="7"/>
    <n v="0"/>
    <x v="0"/>
    <n v="0"/>
    <x v="0"/>
    <x v="0"/>
    <n v="0"/>
    <n v="0"/>
    <m/>
    <n v="2.9583333333333333E-2"/>
    <n v="2.8833333333333332E-2"/>
    <n v="7.6479999999999997"/>
    <n v="0"/>
    <n v="79"/>
    <s v="BASE DE DATOS"/>
    <m/>
  </r>
  <r>
    <s v="20"/>
    <x v="3"/>
    <s v="EANDES"/>
    <s v="1139028"/>
    <s v="1139028"/>
    <x v="4"/>
    <s v="CH3 N"/>
    <s v="S"/>
    <n v="0.872"/>
    <n v="0.79600000000000004"/>
    <n v="8.0429999999999993"/>
    <n v="30.298999999999999"/>
    <n v="38.341999999999999"/>
    <n v="0"/>
    <n v="106.15"/>
    <n v="613.85"/>
    <m/>
    <m/>
    <x v="0"/>
    <s v="EANDES1139028CH3 NHI"/>
    <s v="ELECTROANDES-Empresa de Electricidad de los Andes S.A."/>
    <x v="70"/>
    <x v="70"/>
    <s v="CH Pariac"/>
    <x v="273"/>
    <x v="4"/>
    <x v="4"/>
    <x v="329"/>
    <x v="1"/>
    <s v="Cambió Razón social"/>
    <s v="Operativo"/>
    <s v="Generadora"/>
    <x v="0"/>
    <x v="1"/>
    <x v="1"/>
    <x v="0"/>
    <s v="Privado"/>
    <s v="ANCASH"/>
    <s v="ANCASH"/>
    <s v="HUARAZ "/>
    <s v="HUARAZ"/>
    <n v="0"/>
    <x v="7"/>
    <n v="0"/>
    <x v="0"/>
    <n v="0"/>
    <x v="0"/>
    <x v="0"/>
    <n v="38.341999999999999"/>
    <n v="3.8342000000000001E-2"/>
    <m/>
    <n v="7.2666666666666671E-2"/>
    <n v="6.6333333333333341E-2"/>
    <n v="7.6479999999999997"/>
    <n v="0"/>
    <n v="79"/>
    <s v="BASE DE DATOS"/>
    <m/>
  </r>
  <r>
    <s v="20"/>
    <x v="3"/>
    <s v="EANDES"/>
    <s v="1139028"/>
    <s v="1139028"/>
    <x v="4"/>
    <s v="CH3 N G2"/>
    <s v="S"/>
    <n v="0.4"/>
    <n v="0.4"/>
    <n v="0"/>
    <n v="0"/>
    <n v="0"/>
    <n v="0"/>
    <n v="120"/>
    <n v="600"/>
    <m/>
    <m/>
    <x v="0"/>
    <s v="EANDES1139028CH3 N G2HI"/>
    <s v="ELECTROANDES-Empresa de Electricidad de los Andes S.A."/>
    <x v="70"/>
    <x v="70"/>
    <s v="CH Pariac"/>
    <x v="273"/>
    <x v="4"/>
    <x v="4"/>
    <x v="330"/>
    <x v="1"/>
    <s v="Cambió Razón social"/>
    <s v="Operativo"/>
    <s v="Generadora"/>
    <x v="0"/>
    <x v="1"/>
    <x v="1"/>
    <x v="0"/>
    <s v="Privado"/>
    <s v="ANCASH"/>
    <s v="ANCASH"/>
    <s v="HUARAZ "/>
    <s v="HUARAZ"/>
    <n v="0"/>
    <x v="7"/>
    <n v="0"/>
    <x v="0"/>
    <n v="0"/>
    <x v="0"/>
    <x v="0"/>
    <n v="0"/>
    <n v="0"/>
    <m/>
    <n v="3.3333333333333333E-2"/>
    <n v="3.3333333333333333E-2"/>
    <n v="7.6479999999999997"/>
    <n v="0"/>
    <n v="79"/>
    <s v="BASE DE DATOS"/>
    <m/>
  </r>
  <r>
    <s v="20"/>
    <x v="3"/>
    <s v="EANDES"/>
    <s v="1139028"/>
    <s v="1139028"/>
    <x v="4"/>
    <s v="CH4 G-1"/>
    <s v="S"/>
    <n v="1.5"/>
    <n v="1.464"/>
    <n v="21.722000000000001"/>
    <n v="98.375"/>
    <n v="120.09699999999999"/>
    <n v="0"/>
    <n v="108.62"/>
    <n v="611.38"/>
    <m/>
    <m/>
    <x v="0"/>
    <s v="EANDES1139028CH4 G-1HI"/>
    <s v="ELECTROANDES-Empresa de Electricidad de los Andes S.A."/>
    <x v="70"/>
    <x v="70"/>
    <s v="CH Pariac"/>
    <x v="273"/>
    <x v="4"/>
    <x v="4"/>
    <x v="331"/>
    <x v="1"/>
    <s v="Cambió Razón social"/>
    <s v="Operativo"/>
    <s v="Generadora"/>
    <x v="0"/>
    <x v="1"/>
    <x v="1"/>
    <x v="0"/>
    <s v="Privado"/>
    <s v="ANCASH"/>
    <s v="ANCASH"/>
    <s v="HUARAZ "/>
    <s v="HUARAZ"/>
    <n v="0"/>
    <x v="7"/>
    <n v="0"/>
    <x v="0"/>
    <n v="0"/>
    <x v="0"/>
    <x v="0"/>
    <n v="120.09699999999999"/>
    <n v="0.120097"/>
    <m/>
    <n v="0.125"/>
    <n v="0.122"/>
    <n v="7.6479999999999997"/>
    <n v="1.4210854715202004E-14"/>
    <n v="79"/>
    <s v="BASE DE DATOS"/>
    <m/>
  </r>
  <r>
    <s v="20"/>
    <x v="3"/>
    <s v="EANDES"/>
    <s v="1139028"/>
    <s v="1139028"/>
    <x v="4"/>
    <s v="CH4 G-2"/>
    <s v="S"/>
    <n v="1.5"/>
    <n v="1.492"/>
    <n v="0"/>
    <n v="0"/>
    <n v="0"/>
    <n v="0"/>
    <n v="120"/>
    <n v="600"/>
    <m/>
    <m/>
    <x v="0"/>
    <s v="EANDES1139028CH4 G-2HI"/>
    <s v="ELECTROANDES-Empresa de Electricidad de los Andes S.A."/>
    <x v="70"/>
    <x v="70"/>
    <s v="CH Pariac"/>
    <x v="273"/>
    <x v="4"/>
    <x v="4"/>
    <x v="332"/>
    <x v="1"/>
    <s v="Cambió Razón social"/>
    <s v="Operativo"/>
    <s v="Generadora"/>
    <x v="0"/>
    <x v="1"/>
    <x v="1"/>
    <x v="0"/>
    <s v="Privado"/>
    <s v="ANCASH"/>
    <s v="ANCASH"/>
    <s v="HUARAZ "/>
    <s v="HUARAZ"/>
    <n v="0"/>
    <x v="7"/>
    <n v="0"/>
    <x v="0"/>
    <n v="0"/>
    <x v="0"/>
    <x v="0"/>
    <n v="0"/>
    <n v="0"/>
    <m/>
    <n v="0.125"/>
    <n v="0.12433333333333334"/>
    <n v="7.6479999999999997"/>
    <n v="0"/>
    <n v="79"/>
    <s v="BASE DE DATOS"/>
    <m/>
  </r>
  <r>
    <s v="20"/>
    <x v="4"/>
    <s v="EANDES"/>
    <s v="G1230715"/>
    <s v="G1230715"/>
    <x v="4"/>
    <s v="G1"/>
    <s v="S"/>
    <n v="86.24"/>
    <n v="86.24"/>
    <n v="9403.2870000000003"/>
    <n v="32743.916000000001"/>
    <n v="42147.203000000001"/>
    <n v="0"/>
    <n v="736.75"/>
    <n v="7.25"/>
    <m/>
    <m/>
    <x v="0"/>
    <s v="EANDESG1230715G1HI"/>
    <s v="ELECTROANDES-Empresa de Electricidad de los Andes S.A."/>
    <x v="70"/>
    <x v="70"/>
    <s v="CH Cheves"/>
    <x v="262"/>
    <x v="4"/>
    <x v="4"/>
    <x v="13"/>
    <x v="1"/>
    <s v="Instalado"/>
    <s v="Operativo"/>
    <s v="Generadora"/>
    <x v="0"/>
    <x v="1"/>
    <x v="1"/>
    <x v="0"/>
    <s v="Privado"/>
    <s v="LIMA"/>
    <s v="LIMA"/>
    <s v="HUAURA"/>
    <s v="SAYAN"/>
    <s v="CHURIN"/>
    <x v="7"/>
    <n v="0"/>
    <x v="0"/>
    <n v="0"/>
    <x v="0"/>
    <x v="0"/>
    <n v="42147.203000000001"/>
    <n v="42.147203000000005"/>
    <m/>
    <n v="7.1866666666666665"/>
    <n v="7.1866666666666665"/>
    <n v="7.6479999999999997"/>
    <n v="0"/>
    <n v="79"/>
    <s v="BASE DE DATOS"/>
    <m/>
  </r>
  <r>
    <s v="20"/>
    <x v="4"/>
    <s v="EANDES"/>
    <s v="G1230715"/>
    <s v="G1230715"/>
    <x v="4"/>
    <s v="G2"/>
    <s v="S"/>
    <n v="85.44"/>
    <n v="85.44"/>
    <n v="8447.768"/>
    <n v="34263.230000000003"/>
    <n v="42710.998"/>
    <n v="0"/>
    <n v="744"/>
    <n v="0"/>
    <m/>
    <m/>
    <x v="0"/>
    <s v="EANDESG1230715G2HI"/>
    <s v="ELECTROANDES-Empresa de Electricidad de los Andes S.A."/>
    <x v="70"/>
    <x v="70"/>
    <s v="CH Cheves"/>
    <x v="262"/>
    <x v="4"/>
    <x v="4"/>
    <x v="14"/>
    <x v="1"/>
    <s v="Instalado"/>
    <s v="Operativo"/>
    <s v="Generadora"/>
    <x v="0"/>
    <x v="1"/>
    <x v="1"/>
    <x v="0"/>
    <s v="Privado"/>
    <s v="LIMA"/>
    <s v="LIMA"/>
    <s v="HUAURA"/>
    <s v="SAYAN"/>
    <s v="CHURIN"/>
    <x v="7"/>
    <n v="0"/>
    <x v="0"/>
    <n v="0"/>
    <x v="0"/>
    <x v="0"/>
    <n v="42710.998"/>
    <n v="42.710997999999996"/>
    <m/>
    <n v="7.12"/>
    <n v="7.12"/>
    <n v="7.6479999999999997"/>
    <n v="7.2759576141834259E-12"/>
    <n v="79"/>
    <s v="BASE DE DATOS"/>
    <m/>
  </r>
  <r>
    <s v="20"/>
    <x v="4"/>
    <s v="EANDES"/>
    <s v="PP104093"/>
    <s v="PP104093"/>
    <x v="4"/>
    <s v="G1"/>
    <s v="S"/>
    <n v="22.065000000000001"/>
    <n v="22.065000000000001"/>
    <n v="2274.174"/>
    <n v="9863.3909999999996"/>
    <n v="12137.565000000001"/>
    <n v="0"/>
    <n v="744"/>
    <n v="0"/>
    <m/>
    <m/>
    <x v="0"/>
    <s v="EANDESPP104093G1HI"/>
    <s v="ELECTROANDES-Empresa de Electricidad de los Andes S.A."/>
    <x v="70"/>
    <x v="70"/>
    <s v="CH Yaupi"/>
    <x v="263"/>
    <x v="4"/>
    <x v="4"/>
    <x v="13"/>
    <x v="1"/>
    <s v="Cambió Razón social"/>
    <s v="Operativo"/>
    <s v="Generadora"/>
    <x v="0"/>
    <x v="1"/>
    <x v="1"/>
    <x v="0"/>
    <s v="Privado"/>
    <s v="JUNIN"/>
    <s v="JUNIN"/>
    <s v="JUNIN"/>
    <s v="ULCUMAYO"/>
    <n v="0"/>
    <x v="7"/>
    <n v="0"/>
    <x v="0"/>
    <n v="0"/>
    <x v="0"/>
    <x v="0"/>
    <n v="12137.565000000001"/>
    <n v="12.137565"/>
    <m/>
    <n v="1.8387500000000001"/>
    <n v="1.8387500000000001"/>
    <n v="7.6479999999999997"/>
    <n v="-1.8189894035458565E-12"/>
    <n v="79"/>
    <s v="BASE DE DATOS"/>
    <m/>
  </r>
  <r>
    <s v="20"/>
    <x v="4"/>
    <s v="EANDES"/>
    <s v="PP104093"/>
    <s v="PP104093"/>
    <x v="4"/>
    <s v="G2"/>
    <s v="S"/>
    <n v="23.23"/>
    <n v="23.23"/>
    <n v="2157.8330000000001"/>
    <n v="9462.24"/>
    <n v="11620.073"/>
    <n v="0"/>
    <n v="744"/>
    <n v="0"/>
    <m/>
    <m/>
    <x v="0"/>
    <s v="EANDESPP104093G2HI"/>
    <s v="ELECTROANDES-Empresa de Electricidad de los Andes S.A."/>
    <x v="70"/>
    <x v="70"/>
    <s v="CH Yaupi"/>
    <x v="263"/>
    <x v="4"/>
    <x v="4"/>
    <x v="14"/>
    <x v="1"/>
    <s v="Cambió Razón social"/>
    <s v="Operativo"/>
    <s v="Generadora"/>
    <x v="0"/>
    <x v="1"/>
    <x v="1"/>
    <x v="0"/>
    <s v="Privado"/>
    <s v="JUNIN"/>
    <s v="JUNIN"/>
    <s v="JUNIN"/>
    <s v="ULCUMAYO"/>
    <n v="0"/>
    <x v="7"/>
    <n v="0"/>
    <x v="0"/>
    <n v="0"/>
    <x v="0"/>
    <x v="0"/>
    <n v="11620.073"/>
    <n v="11.620073"/>
    <m/>
    <n v="1.9358333333333333"/>
    <n v="1.9358333333333333"/>
    <n v="7.6479999999999997"/>
    <n v="0"/>
    <n v="79"/>
    <s v="BASE DE DATOS"/>
    <m/>
  </r>
  <r>
    <s v="20"/>
    <x v="4"/>
    <s v="EANDES"/>
    <s v="PP104093"/>
    <s v="PP104093"/>
    <x v="4"/>
    <s v="G3"/>
    <s v="S"/>
    <n v="23.155000000000001"/>
    <n v="23.155000000000001"/>
    <n v="2159.672"/>
    <n v="9422.6880000000001"/>
    <n v="11582.36"/>
    <n v="0"/>
    <n v="744"/>
    <n v="0"/>
    <m/>
    <m/>
    <x v="0"/>
    <s v="EANDESPP104093G3HI"/>
    <s v="ELECTROANDES-Empresa de Electricidad de los Andes S.A."/>
    <x v="70"/>
    <x v="70"/>
    <s v="CH Yaupi"/>
    <x v="263"/>
    <x v="4"/>
    <x v="4"/>
    <x v="310"/>
    <x v="1"/>
    <s v="Cambió Razón social"/>
    <s v="Operativo"/>
    <s v="Generadora"/>
    <x v="0"/>
    <x v="1"/>
    <x v="1"/>
    <x v="0"/>
    <s v="Privado"/>
    <s v="JUNIN"/>
    <s v="JUNIN"/>
    <s v="JUNIN"/>
    <s v="ULCUMAYO"/>
    <n v="0"/>
    <x v="7"/>
    <n v="0"/>
    <x v="0"/>
    <n v="0"/>
    <x v="0"/>
    <x v="0"/>
    <n v="11582.36"/>
    <n v="11.582360000000001"/>
    <m/>
    <n v="1.9295833333333334"/>
    <n v="1.9295833333333334"/>
    <n v="7.6479999999999997"/>
    <n v="0"/>
    <n v="79"/>
    <s v="BASE DE DATOS"/>
    <m/>
  </r>
  <r>
    <s v="20"/>
    <x v="4"/>
    <s v="EANDES"/>
    <s v="PP104093"/>
    <s v="PP104093"/>
    <x v="4"/>
    <s v="G4"/>
    <s v="S"/>
    <n v="22.66"/>
    <n v="22.66"/>
    <n v="2654.6439999999998"/>
    <n v="11101.494000000001"/>
    <n v="13756.138000000001"/>
    <n v="0"/>
    <n v="738.3"/>
    <n v="5.7"/>
    <m/>
    <m/>
    <x v="0"/>
    <s v="EANDESPP104093G4HI"/>
    <s v="ELECTROANDES-Empresa de Electricidad de los Andes S.A."/>
    <x v="70"/>
    <x v="70"/>
    <s v="CH Yaupi"/>
    <x v="263"/>
    <x v="4"/>
    <x v="4"/>
    <x v="325"/>
    <x v="1"/>
    <s v="Cambió Razón social"/>
    <s v="Operativo"/>
    <s v="Generadora"/>
    <x v="0"/>
    <x v="1"/>
    <x v="1"/>
    <x v="0"/>
    <s v="Privado"/>
    <s v="JUNIN"/>
    <s v="JUNIN"/>
    <s v="JUNIN"/>
    <s v="ULCUMAYO"/>
    <n v="0"/>
    <x v="7"/>
    <n v="0"/>
    <x v="0"/>
    <n v="0"/>
    <x v="0"/>
    <x v="0"/>
    <n v="13756.138000000001"/>
    <n v="13.756138"/>
    <m/>
    <n v="1.8883333333333334"/>
    <n v="1.8883333333333334"/>
    <n v="7.6479999999999997"/>
    <n v="0"/>
    <n v="79"/>
    <s v="BASE DE DATOS"/>
    <m/>
  </r>
  <r>
    <s v="20"/>
    <x v="4"/>
    <s v="EANDES"/>
    <s v="PP104093"/>
    <s v="PP104093"/>
    <x v="4"/>
    <s v="G5"/>
    <s v="S"/>
    <n v="22.576000000000001"/>
    <n v="22.576000000000001"/>
    <n v="2669.5749999999998"/>
    <n v="11287.205"/>
    <n v="13956.78"/>
    <n v="0"/>
    <n v="744"/>
    <n v="0"/>
    <m/>
    <m/>
    <x v="0"/>
    <s v="EANDESPP104093G5HI"/>
    <s v="ELECTROANDES-Empresa de Electricidad de los Andes S.A."/>
    <x v="70"/>
    <x v="70"/>
    <s v="CH Yaupi"/>
    <x v="263"/>
    <x v="4"/>
    <x v="4"/>
    <x v="326"/>
    <x v="1"/>
    <s v="Cambió Razón social"/>
    <s v="Operativo"/>
    <s v="Generadora"/>
    <x v="0"/>
    <x v="1"/>
    <x v="1"/>
    <x v="0"/>
    <s v="Privado"/>
    <s v="JUNIN"/>
    <s v="JUNIN"/>
    <s v="JUNIN"/>
    <s v="ULCUMAYO"/>
    <n v="0"/>
    <x v="7"/>
    <n v="0"/>
    <x v="0"/>
    <n v="0"/>
    <x v="0"/>
    <x v="0"/>
    <n v="13956.78"/>
    <n v="13.95678"/>
    <m/>
    <n v="1.8813333333333333"/>
    <n v="1.8813333333333333"/>
    <n v="7.6479999999999997"/>
    <n v="-1.8189894035458565E-12"/>
    <n v="79"/>
    <s v="BASE DE DATOS"/>
    <m/>
  </r>
  <r>
    <s v="20"/>
    <x v="4"/>
    <s v="EANDES"/>
    <s v="PP101093"/>
    <s v="PP101093"/>
    <x v="4"/>
    <s v="G1"/>
    <s v="S"/>
    <n v="13.6"/>
    <n v="12.082000000000001"/>
    <n v="887.34699999999998"/>
    <n v="3283.4639999999999"/>
    <n v="4170.8109999999997"/>
    <n v="0"/>
    <n v="555.07000000000005"/>
    <n v="188.93"/>
    <m/>
    <m/>
    <x v="0"/>
    <s v="EANDESPP101093G1HI"/>
    <s v="ELECTROANDES-Empresa de Electricidad de los Andes S.A."/>
    <x v="70"/>
    <x v="70"/>
    <s v="CH Malpaso"/>
    <x v="264"/>
    <x v="4"/>
    <x v="4"/>
    <x v="13"/>
    <x v="1"/>
    <s v="Cambió Razón social"/>
    <s v="Operativo"/>
    <s v="Generadora"/>
    <x v="0"/>
    <x v="1"/>
    <x v="1"/>
    <x v="0"/>
    <s v="Privado"/>
    <s v="JUNIN"/>
    <s v="JUNIN"/>
    <s v="YAULI"/>
    <s v="PACCHAS"/>
    <n v="0"/>
    <x v="7"/>
    <n v="0"/>
    <x v="0"/>
    <n v="0"/>
    <x v="0"/>
    <x v="0"/>
    <n v="4170.8109999999997"/>
    <n v="4.1708109999999996"/>
    <m/>
    <n v="1.1333333333333333"/>
    <n v="1.0068333333333335"/>
    <n v="7.6479999999999997"/>
    <n v="0"/>
    <n v="79"/>
    <s v="BASE DE DATOS"/>
    <m/>
  </r>
  <r>
    <s v="20"/>
    <x v="4"/>
    <s v="EANDES"/>
    <s v="PP101093"/>
    <s v="PP101093"/>
    <x v="4"/>
    <s v="G2"/>
    <s v="S"/>
    <n v="13.6"/>
    <n v="12.779"/>
    <n v="1105.4880000000001"/>
    <n v="4367.9160000000002"/>
    <n v="5473.4040000000005"/>
    <n v="0"/>
    <n v="704.32"/>
    <n v="39.68"/>
    <m/>
    <m/>
    <x v="0"/>
    <s v="EANDESPP101093G2HI"/>
    <s v="ELECTROANDES-Empresa de Electricidad de los Andes S.A."/>
    <x v="70"/>
    <x v="70"/>
    <s v="CH Malpaso"/>
    <x v="264"/>
    <x v="4"/>
    <x v="4"/>
    <x v="14"/>
    <x v="1"/>
    <s v="Cambió Razón social"/>
    <s v="Operativo"/>
    <s v="Generadora"/>
    <x v="0"/>
    <x v="1"/>
    <x v="1"/>
    <x v="0"/>
    <s v="Privado"/>
    <s v="JUNIN"/>
    <s v="JUNIN"/>
    <s v="YAULI"/>
    <s v="PACCHAS"/>
    <n v="0"/>
    <x v="7"/>
    <n v="0"/>
    <x v="0"/>
    <n v="0"/>
    <x v="0"/>
    <x v="0"/>
    <n v="5473.4040000000005"/>
    <n v="5.4734040000000004"/>
    <m/>
    <n v="1.1333333333333333"/>
    <n v="1.0649166666666667"/>
    <n v="7.6479999999999997"/>
    <n v="0"/>
    <n v="79"/>
    <s v="BASE DE DATOS"/>
    <m/>
  </r>
  <r>
    <s v="20"/>
    <x v="4"/>
    <s v="EANDES"/>
    <s v="PP101093"/>
    <s v="PP101093"/>
    <x v="4"/>
    <s v="G3"/>
    <s v="S"/>
    <n v="13.6"/>
    <n v="11.234"/>
    <n v="815.47699999999998"/>
    <n v="2837.136"/>
    <n v="3652.6129999999998"/>
    <n v="0"/>
    <n v="495.32"/>
    <n v="248.68"/>
    <m/>
    <m/>
    <x v="0"/>
    <s v="EANDESPP101093G3HI"/>
    <s v="ELECTROANDES-Empresa de Electricidad de los Andes S.A."/>
    <x v="70"/>
    <x v="70"/>
    <s v="CH Malpaso"/>
    <x v="264"/>
    <x v="4"/>
    <x v="4"/>
    <x v="310"/>
    <x v="1"/>
    <s v="Cambió Razón social"/>
    <s v="Operativo"/>
    <s v="Generadora"/>
    <x v="0"/>
    <x v="1"/>
    <x v="1"/>
    <x v="0"/>
    <s v="Privado"/>
    <s v="JUNIN"/>
    <s v="JUNIN"/>
    <s v="YAULI"/>
    <s v="PACCHAS"/>
    <n v="0"/>
    <x v="7"/>
    <n v="0"/>
    <x v="0"/>
    <n v="0"/>
    <x v="0"/>
    <x v="0"/>
    <n v="3652.6129999999998"/>
    <n v="3.6526129999999997"/>
    <m/>
    <n v="1.1333333333333333"/>
    <n v="0.9361666666666667"/>
    <n v="7.6479999999999997"/>
    <n v="0"/>
    <n v="79"/>
    <s v="BASE DE DATOS"/>
    <m/>
  </r>
  <r>
    <s v="20"/>
    <x v="4"/>
    <s v="EANDES"/>
    <s v="PP101093"/>
    <s v="PP101093"/>
    <x v="4"/>
    <s v="G4"/>
    <s v="S"/>
    <n v="13.6"/>
    <n v="11.926"/>
    <n v="1135.702"/>
    <n v="4504.9399999999996"/>
    <n v="5640.6419999999998"/>
    <n v="0"/>
    <n v="693.87"/>
    <n v="50.13"/>
    <m/>
    <m/>
    <x v="0"/>
    <s v="EANDESPP101093G4HI"/>
    <s v="ELECTROANDES-Empresa de Electricidad de los Andes S.A."/>
    <x v="70"/>
    <x v="70"/>
    <s v="CH Malpaso"/>
    <x v="264"/>
    <x v="4"/>
    <x v="4"/>
    <x v="325"/>
    <x v="1"/>
    <s v="Cambió Razón social"/>
    <s v="Operativo"/>
    <s v="Generadora"/>
    <x v="0"/>
    <x v="1"/>
    <x v="1"/>
    <x v="0"/>
    <s v="Privado"/>
    <s v="JUNIN"/>
    <s v="JUNIN"/>
    <s v="YAULI"/>
    <s v="PACCHAS"/>
    <n v="0"/>
    <x v="7"/>
    <n v="0"/>
    <x v="0"/>
    <n v="0"/>
    <x v="0"/>
    <x v="0"/>
    <n v="5640.6419999999998"/>
    <n v="5.6406419999999997"/>
    <m/>
    <n v="1.1333333333333333"/>
    <n v="0.99383333333333335"/>
    <n v="7.6479999999999997"/>
    <n v="0"/>
    <n v="79"/>
    <s v="BASE DE DATOS"/>
    <m/>
  </r>
  <r>
    <s v="20"/>
    <x v="4"/>
    <s v="EANDES"/>
    <s v="PP102093"/>
    <s v="PP102093"/>
    <x v="4"/>
    <s v="G1"/>
    <s v="S"/>
    <n v="3"/>
    <n v="3.1429999999999998"/>
    <n v="324.71899999999999"/>
    <n v="1520.173"/>
    <n v="1844.8920000000001"/>
    <n v="0"/>
    <n v="734.95"/>
    <n v="9.0500000000000007"/>
    <m/>
    <m/>
    <x v="0"/>
    <s v="EANDESPP102093G1HI"/>
    <s v="ELECTROANDES-Empresa de Electricidad de los Andes S.A."/>
    <x v="70"/>
    <x v="70"/>
    <s v="CH Oroya"/>
    <x v="265"/>
    <x v="4"/>
    <x v="4"/>
    <x v="13"/>
    <x v="1"/>
    <s v="Cambió Razón social"/>
    <s v="Operativo"/>
    <s v="Generadora"/>
    <x v="0"/>
    <x v="1"/>
    <x v="1"/>
    <x v="0"/>
    <s v="Privado"/>
    <s v="JUNIN"/>
    <s v="JUNIN"/>
    <s v="YAULI"/>
    <s v="LA OROYA"/>
    <n v="0"/>
    <x v="7"/>
    <n v="0"/>
    <x v="0"/>
    <n v="0"/>
    <x v="0"/>
    <x v="0"/>
    <n v="1844.8920000000001"/>
    <n v="1.844892"/>
    <m/>
    <n v="0.25"/>
    <n v="0.26191666666666663"/>
    <n v="7.6479999999999997"/>
    <n v="0"/>
    <n v="79"/>
    <s v="BASE DE DATOS"/>
    <m/>
  </r>
  <r>
    <s v="20"/>
    <x v="4"/>
    <s v="EANDES"/>
    <s v="PP102093"/>
    <s v="PP102093"/>
    <x v="4"/>
    <s v="G2"/>
    <s v="S"/>
    <n v="3"/>
    <n v="3.165"/>
    <n v="299.27600000000001"/>
    <n v="1390.6110000000001"/>
    <n v="1689.8869999999999"/>
    <n v="0"/>
    <n v="735.27"/>
    <n v="8.73"/>
    <m/>
    <m/>
    <x v="0"/>
    <s v="EANDESPP102093G2HI"/>
    <s v="ELECTROANDES-Empresa de Electricidad de los Andes S.A."/>
    <x v="70"/>
    <x v="70"/>
    <s v="CH Oroya"/>
    <x v="265"/>
    <x v="4"/>
    <x v="4"/>
    <x v="14"/>
    <x v="1"/>
    <s v="Cambió Razón social"/>
    <s v="Operativo"/>
    <s v="Generadora"/>
    <x v="0"/>
    <x v="1"/>
    <x v="1"/>
    <x v="0"/>
    <s v="Privado"/>
    <s v="JUNIN"/>
    <s v="JUNIN"/>
    <s v="YAULI"/>
    <s v="LA OROYA"/>
    <n v="0"/>
    <x v="7"/>
    <n v="0"/>
    <x v="0"/>
    <n v="0"/>
    <x v="0"/>
    <x v="0"/>
    <n v="1689.8869999999999"/>
    <n v="1.6898869999999999"/>
    <m/>
    <n v="0.25"/>
    <n v="0.26374999999999998"/>
    <n v="7.6479999999999997"/>
    <n v="2.2737367544323206E-13"/>
    <n v="79"/>
    <s v="BASE DE DATOS"/>
    <m/>
  </r>
  <r>
    <s v="20"/>
    <x v="4"/>
    <s v="EANDES"/>
    <s v="PP102093"/>
    <s v="PP102093"/>
    <x v="4"/>
    <s v="G3"/>
    <s v="S"/>
    <n v="3"/>
    <n v="3.1720000000000002"/>
    <n v="335.01499999999999"/>
    <n v="1556.7349999999999"/>
    <n v="1891.75"/>
    <n v="0"/>
    <n v="735.32"/>
    <n v="8.68"/>
    <m/>
    <m/>
    <x v="0"/>
    <s v="EANDESPP102093G3HI"/>
    <s v="ELECTROANDES-Empresa de Electricidad de los Andes S.A."/>
    <x v="70"/>
    <x v="70"/>
    <s v="CH Oroya"/>
    <x v="265"/>
    <x v="4"/>
    <x v="4"/>
    <x v="310"/>
    <x v="1"/>
    <s v="Cambió Razón social"/>
    <s v="Operativo"/>
    <s v="Generadora"/>
    <x v="0"/>
    <x v="1"/>
    <x v="1"/>
    <x v="0"/>
    <s v="Privado"/>
    <s v="JUNIN"/>
    <s v="JUNIN"/>
    <s v="YAULI"/>
    <s v="LA OROYA"/>
    <n v="0"/>
    <x v="7"/>
    <n v="0"/>
    <x v="0"/>
    <n v="0"/>
    <x v="0"/>
    <x v="0"/>
    <n v="1891.75"/>
    <n v="1.89175"/>
    <m/>
    <n v="0.25"/>
    <n v="0.26433333333333336"/>
    <n v="7.6479999999999997"/>
    <n v="0"/>
    <n v="79"/>
    <s v="BASE DE DATOS"/>
    <m/>
  </r>
  <r>
    <s v="20"/>
    <x v="4"/>
    <s v="EANDES"/>
    <s v="PP103093"/>
    <s v="PP103093"/>
    <x v="4"/>
    <s v="G1"/>
    <s v="S"/>
    <n v="3"/>
    <n v="3.1859999999999999"/>
    <n v="131.85"/>
    <n v="630.72199999999998"/>
    <n v="762.572"/>
    <n v="0"/>
    <n v="349.82"/>
    <n v="394.18"/>
    <m/>
    <m/>
    <x v="0"/>
    <s v="EANDESPP103093G1HI"/>
    <s v="ELECTROANDES-Empresa de Electricidad de los Andes S.A."/>
    <x v="70"/>
    <x v="70"/>
    <s v="CH Pachachaca"/>
    <x v="266"/>
    <x v="4"/>
    <x v="4"/>
    <x v="13"/>
    <x v="1"/>
    <s v="Cambió Razón social"/>
    <s v="Operativo"/>
    <s v="Generadora"/>
    <x v="0"/>
    <x v="1"/>
    <x v="1"/>
    <x v="0"/>
    <s v="Privado"/>
    <s v="JUNIN"/>
    <s v="JUNIN"/>
    <s v="YAULI"/>
    <s v="YAULI"/>
    <n v="0"/>
    <x v="7"/>
    <n v="0"/>
    <x v="0"/>
    <n v="0"/>
    <x v="0"/>
    <x v="0"/>
    <n v="762.572"/>
    <n v="0.76257200000000003"/>
    <m/>
    <n v="0.25"/>
    <n v="0.26550000000000001"/>
    <n v="7.6479999999999997"/>
    <n v="0"/>
    <n v="79"/>
    <s v="BASE DE DATOS"/>
    <m/>
  </r>
  <r>
    <s v="20"/>
    <x v="4"/>
    <s v="EANDES"/>
    <s v="PP103093"/>
    <s v="PP103093"/>
    <x v="4"/>
    <s v="G2"/>
    <s v="S"/>
    <n v="3"/>
    <n v="3.31"/>
    <n v="289.05900000000003"/>
    <n v="1365.7049999999999"/>
    <n v="1654.7639999999999"/>
    <n v="0"/>
    <n v="744"/>
    <n v="0"/>
    <m/>
    <m/>
    <x v="0"/>
    <s v="EANDESPP103093G2HI"/>
    <s v="ELECTROANDES-Empresa de Electricidad de los Andes S.A."/>
    <x v="70"/>
    <x v="70"/>
    <s v="CH Pachachaca"/>
    <x v="266"/>
    <x v="4"/>
    <x v="4"/>
    <x v="14"/>
    <x v="1"/>
    <s v="Cambió Razón social"/>
    <s v="Operativo"/>
    <s v="Generadora"/>
    <x v="0"/>
    <x v="1"/>
    <x v="1"/>
    <x v="0"/>
    <s v="Privado"/>
    <s v="JUNIN"/>
    <s v="JUNIN"/>
    <s v="YAULI"/>
    <s v="YAULI"/>
    <n v="0"/>
    <x v="7"/>
    <n v="0"/>
    <x v="0"/>
    <n v="0"/>
    <x v="0"/>
    <x v="0"/>
    <n v="1654.7639999999999"/>
    <n v="1.6547639999999999"/>
    <m/>
    <n v="0.25"/>
    <n v="0.27583333333333332"/>
    <n v="7.6479999999999997"/>
    <n v="0"/>
    <n v="79"/>
    <s v="BASE DE DATOS"/>
    <m/>
  </r>
  <r>
    <s v="20"/>
    <x v="4"/>
    <s v="EANDES"/>
    <s v="PP103093"/>
    <s v="PP103093"/>
    <x v="4"/>
    <s v="G3"/>
    <s v="S"/>
    <n v="3"/>
    <n v="3.1539999999999999"/>
    <n v="147.578"/>
    <n v="683.67899999999997"/>
    <n v="831.25699999999995"/>
    <n v="0"/>
    <n v="394.6"/>
    <n v="349.4"/>
    <m/>
    <m/>
    <x v="0"/>
    <s v="EANDESPP103093G3HI"/>
    <s v="ELECTROANDES-Empresa de Electricidad de los Andes S.A."/>
    <x v="70"/>
    <x v="70"/>
    <s v="CH Pachachaca"/>
    <x v="266"/>
    <x v="4"/>
    <x v="4"/>
    <x v="310"/>
    <x v="1"/>
    <s v="Cambió Razón social"/>
    <s v="Operativo"/>
    <s v="Generadora"/>
    <x v="0"/>
    <x v="1"/>
    <x v="1"/>
    <x v="0"/>
    <s v="Privado"/>
    <s v="JUNIN"/>
    <s v="JUNIN"/>
    <s v="YAULI"/>
    <s v="YAULI"/>
    <n v="0"/>
    <x v="7"/>
    <n v="0"/>
    <x v="0"/>
    <n v="0"/>
    <x v="0"/>
    <x v="0"/>
    <n v="831.25699999999995"/>
    <n v="0.83125699999999991"/>
    <m/>
    <n v="0.25"/>
    <n v="0.26283333333333331"/>
    <n v="7.6479999999999997"/>
    <n v="0"/>
    <n v="79"/>
    <s v="BASE DE DATOS"/>
    <m/>
  </r>
  <r>
    <s v="20"/>
    <x v="4"/>
    <s v="EANDES"/>
    <s v="11014493"/>
    <s v="11014493"/>
    <x v="4"/>
    <s v="1"/>
    <s v="S"/>
    <n v="19.8"/>
    <n v="21.434999999999999"/>
    <n v="2837.7179999999998"/>
    <n v="13393.714"/>
    <n v="16231.432000000001"/>
    <n v="0"/>
    <n v="744"/>
    <n v="0"/>
    <m/>
    <m/>
    <x v="0"/>
    <s v="EANDES110144931HI"/>
    <s v="ELECTROANDES-Empresa de Electricidad de los Andes S.A."/>
    <x v="70"/>
    <x v="70"/>
    <s v="CH Cahua"/>
    <x v="267"/>
    <x v="4"/>
    <x v="4"/>
    <x v="44"/>
    <x v="1"/>
    <s v="Cambió Razón social"/>
    <s v="Operativo"/>
    <s v="Generadora"/>
    <x v="0"/>
    <x v="1"/>
    <x v="1"/>
    <x v="0"/>
    <s v="Privado"/>
    <s v="LIMA"/>
    <s v="LIMA"/>
    <s v="CAJATAMBO"/>
    <s v="CAJATAMBO"/>
    <n v="0"/>
    <x v="7"/>
    <n v="0"/>
    <x v="0"/>
    <n v="0"/>
    <x v="0"/>
    <x v="0"/>
    <n v="16231.432000000001"/>
    <n v="16.231432000000002"/>
    <m/>
    <n v="1.6500000000000001"/>
    <n v="1.7862499999999999"/>
    <n v="7.6479999999999997"/>
    <n v="0"/>
    <n v="79"/>
    <s v="BASE DE DATOS"/>
    <m/>
  </r>
  <r>
    <s v="20"/>
    <x v="4"/>
    <s v="EANDES"/>
    <s v="11014493"/>
    <s v="11014493"/>
    <x v="4"/>
    <s v="2"/>
    <s v="S"/>
    <n v="19.8"/>
    <n v="21.678999999999998"/>
    <n v="2769.0410000000002"/>
    <n v="13073.963"/>
    <n v="15843.004000000001"/>
    <n v="0"/>
    <n v="744"/>
    <n v="0"/>
    <m/>
    <m/>
    <x v="0"/>
    <s v="EANDES110144932HI"/>
    <s v="ELECTROANDES-Empresa de Electricidad de los Andes S.A."/>
    <x v="70"/>
    <x v="70"/>
    <s v="CH Cahua"/>
    <x v="267"/>
    <x v="4"/>
    <x v="4"/>
    <x v="171"/>
    <x v="1"/>
    <s v="Cambió Razón social"/>
    <s v="Operativo"/>
    <s v="Generadora"/>
    <x v="0"/>
    <x v="1"/>
    <x v="1"/>
    <x v="0"/>
    <s v="Privado"/>
    <s v="LIMA"/>
    <s v="LIMA"/>
    <s v="CAJATAMBO"/>
    <s v="CAJATAMBO"/>
    <n v="0"/>
    <x v="7"/>
    <n v="0"/>
    <x v="0"/>
    <n v="0"/>
    <x v="0"/>
    <x v="0"/>
    <n v="15843.004000000001"/>
    <n v="15.843004000000001"/>
    <m/>
    <n v="1.6500000000000001"/>
    <n v="1.8065833333333332"/>
    <n v="7.6479999999999997"/>
    <n v="0"/>
    <n v="79"/>
    <s v="BASE DE DATOS"/>
    <m/>
  </r>
  <r>
    <s v="20"/>
    <x v="4"/>
    <s v="EANDES"/>
    <s v="11051295"/>
    <s v="11051295"/>
    <x v="4"/>
    <s v="1"/>
    <s v="S"/>
    <n v="17"/>
    <n v="19.074000000000002"/>
    <n v="720.33399999999995"/>
    <n v="1129.3689999999999"/>
    <n v="1849.703"/>
    <n v="0"/>
    <n v="156.02000000000001"/>
    <n v="587.98"/>
    <m/>
    <m/>
    <x v="0"/>
    <s v="EANDES110512951HI"/>
    <s v="ELECTROANDES-Empresa de Electricidad de los Andes S.A."/>
    <x v="70"/>
    <x v="70"/>
    <s v="CH Gallito Ciego"/>
    <x v="268"/>
    <x v="4"/>
    <x v="4"/>
    <x v="44"/>
    <x v="1"/>
    <s v="Cambió Razón social"/>
    <s v="Operativo"/>
    <s v="Generadora"/>
    <x v="0"/>
    <x v="1"/>
    <x v="1"/>
    <x v="0"/>
    <s v="Privado"/>
    <s v="CAJAMARCA"/>
    <s v="CAJAMARCA"/>
    <s v="CONTUMAZA"/>
    <s v="YANAN (Tembladera)"/>
    <n v="0"/>
    <x v="7"/>
    <n v="0"/>
    <x v="0"/>
    <n v="0"/>
    <x v="0"/>
    <x v="0"/>
    <n v="1849.703"/>
    <n v="1.8497029999999999"/>
    <m/>
    <n v="1.4166666666666667"/>
    <n v="1.5895000000000001"/>
    <n v="7.6479999999999997"/>
    <n v="0"/>
    <n v="79"/>
    <s v="BASE DE DATOS"/>
    <m/>
  </r>
  <r>
    <s v="20"/>
    <x v="4"/>
    <s v="EANDES"/>
    <s v="11051295"/>
    <s v="11051295"/>
    <x v="4"/>
    <s v="2"/>
    <s v="S"/>
    <n v="17"/>
    <n v="19.074000000000002"/>
    <n v="925.976"/>
    <n v="1181.144"/>
    <n v="2107.12"/>
    <n v="0"/>
    <n v="147.91999999999999"/>
    <n v="596.08000000000004"/>
    <m/>
    <m/>
    <x v="0"/>
    <s v="EANDES110512952HI"/>
    <s v="ELECTROANDES-Empresa de Electricidad de los Andes S.A."/>
    <x v="70"/>
    <x v="70"/>
    <s v="CH Gallito Ciego"/>
    <x v="268"/>
    <x v="4"/>
    <x v="4"/>
    <x v="171"/>
    <x v="1"/>
    <s v="Cambió Razón social"/>
    <s v="Operativo"/>
    <s v="Generadora"/>
    <x v="0"/>
    <x v="1"/>
    <x v="1"/>
    <x v="0"/>
    <s v="Privado"/>
    <s v="CAJAMARCA"/>
    <s v="CAJAMARCA"/>
    <s v="CONTUMAZA"/>
    <s v="YANAN (Tembladera)"/>
    <n v="0"/>
    <x v="7"/>
    <n v="0"/>
    <x v="0"/>
    <n v="0"/>
    <x v="0"/>
    <x v="0"/>
    <n v="2107.12"/>
    <n v="2.1071200000000001"/>
    <m/>
    <n v="1.4166666666666667"/>
    <n v="1.5895000000000001"/>
    <n v="7.6479999999999997"/>
    <n v="0"/>
    <n v="79"/>
    <s v="BASE DE DATOS"/>
    <m/>
  </r>
  <r>
    <s v="20"/>
    <x v="4"/>
    <s v="EANDES"/>
    <s v="41097499"/>
    <s v="41097499"/>
    <x v="4"/>
    <s v="Pelton"/>
    <s v="S"/>
    <n v="0.28799999999999998"/>
    <n v="0.186"/>
    <n v="6.3"/>
    <n v="30.03"/>
    <n v="36.33"/>
    <n v="0"/>
    <n v="172.95"/>
    <n v="571.04999999999995"/>
    <m/>
    <m/>
    <x v="0"/>
    <s v="EANDES41097499PeltonHI"/>
    <s v="ELECTROANDES-Empresa de Electricidad de los Andes S.A."/>
    <x v="70"/>
    <x v="70"/>
    <s v="CH Huayllacho"/>
    <x v="269"/>
    <x v="4"/>
    <x v="4"/>
    <x v="286"/>
    <x v="1"/>
    <s v="Cambió Razón social"/>
    <s v="Operativo"/>
    <s v="Generadora"/>
    <x v="0"/>
    <x v="1"/>
    <x v="1"/>
    <x v="0"/>
    <s v="Privado"/>
    <s v="AREQUIPA"/>
    <s v="AREQUIPA"/>
    <s v="CAYLLOMA"/>
    <s v="CAYLLOMA"/>
    <n v="0"/>
    <x v="7"/>
    <n v="0"/>
    <x v="0"/>
    <n v="0"/>
    <x v="0"/>
    <x v="0"/>
    <n v="36.33"/>
    <n v="3.6330000000000001E-2"/>
    <m/>
    <n v="2.3999999999999997E-2"/>
    <n v="1.55E-2"/>
    <n v="7.6479999999999997"/>
    <n v="0"/>
    <n v="79"/>
    <s v="BASE DE DATOS"/>
    <m/>
  </r>
  <r>
    <s v="20"/>
    <x v="4"/>
    <s v="EANDES"/>
    <s v="31020193"/>
    <s v="31020193"/>
    <x v="4"/>
    <s v="Pelton"/>
    <s v="S"/>
    <n v="3.68"/>
    <n v="1.9330000000000001"/>
    <n v="330.31299999999999"/>
    <n v="1456.2819999999999"/>
    <n v="1786.595"/>
    <n v="0"/>
    <n v="513.87"/>
    <n v="230.13"/>
    <m/>
    <m/>
    <x v="0"/>
    <s v="EANDES31020193PeltonHI"/>
    <s v="ELECTROANDES-Empresa de Electricidad de los Andes S.A."/>
    <x v="70"/>
    <x v="70"/>
    <s v="CH Misapuquio"/>
    <x v="270"/>
    <x v="4"/>
    <x v="4"/>
    <x v="286"/>
    <x v="1"/>
    <s v="Cambió Razón social"/>
    <s v="Operativo"/>
    <s v="Generadora"/>
    <x v="0"/>
    <x v="1"/>
    <x v="1"/>
    <x v="0"/>
    <s v="Privado"/>
    <s v="AREQUIPA"/>
    <s v="AREQUIPA"/>
    <s v="CONDESUYOS"/>
    <s v="CAYARANI"/>
    <n v="0"/>
    <x v="7"/>
    <n v="0"/>
    <x v="0"/>
    <n v="0"/>
    <x v="0"/>
    <x v="0"/>
    <n v="1786.595"/>
    <n v="1.7865949999999999"/>
    <m/>
    <n v="0.3066666666666667"/>
    <n v="0.16108333333333333"/>
    <n v="7.6479999999999997"/>
    <n v="-2.2737367544323206E-13"/>
    <n v="79"/>
    <s v="BASE DE DATOS"/>
    <m/>
  </r>
  <r>
    <s v="20"/>
    <x v="4"/>
    <s v="EANDES"/>
    <s v="33016493"/>
    <s v="33016493"/>
    <x v="4"/>
    <s v="Francis"/>
    <s v="S"/>
    <n v="0.624"/>
    <n v="0.57999999999999996"/>
    <n v="0"/>
    <n v="0"/>
    <n v="0"/>
    <n v="0"/>
    <n v="0.01"/>
    <n v="743.98"/>
    <m/>
    <m/>
    <x v="0"/>
    <s v="EANDES33016493FrancisHI"/>
    <s v="ELECTROANDES-Empresa de Electricidad de los Andes S.A."/>
    <x v="70"/>
    <x v="70"/>
    <s v="CH San Antonio"/>
    <x v="271"/>
    <x v="4"/>
    <x v="4"/>
    <x v="276"/>
    <x v="1"/>
    <s v="Cambió Razón social"/>
    <s v="Operativo"/>
    <s v="Generadora"/>
    <x v="0"/>
    <x v="1"/>
    <x v="1"/>
    <x v="0"/>
    <s v="Privado"/>
    <s v="AREQUIPA"/>
    <s v="AREQUIPA"/>
    <s v="CAYLLOMA"/>
    <s v="CAYLLOMA"/>
    <n v="0"/>
    <x v="7"/>
    <n v="0"/>
    <x v="0"/>
    <n v="0"/>
    <x v="0"/>
    <x v="0"/>
    <n v="0"/>
    <n v="0"/>
    <m/>
    <n v="5.1999999999999998E-2"/>
    <n v="4.8333333333333332E-2"/>
    <n v="7.6479999999999997"/>
    <n v="0"/>
    <n v="79"/>
    <s v="BASE DE DATOS"/>
    <m/>
  </r>
  <r>
    <s v="20"/>
    <x v="4"/>
    <s v="EANDES"/>
    <s v="41097599"/>
    <s v="41097599"/>
    <x v="4"/>
    <s v="Francis"/>
    <s v="S"/>
    <n v="0.52400000000000002"/>
    <n v="0.42199999999999999"/>
    <n v="21.202999999999999"/>
    <n v="96.748000000000005"/>
    <n v="117.95099999999999"/>
    <n v="0"/>
    <n v="467.88"/>
    <n v="276.12"/>
    <m/>
    <m/>
    <x v="0"/>
    <s v="EANDES41097599FrancisHI"/>
    <s v="ELECTROANDES-Empresa de Electricidad de los Andes S.A."/>
    <x v="70"/>
    <x v="70"/>
    <s v="CH San Ignacio"/>
    <x v="272"/>
    <x v="4"/>
    <x v="4"/>
    <x v="276"/>
    <x v="1"/>
    <s v="Cambió Razón social"/>
    <s v="Operativo"/>
    <s v="Generadora"/>
    <x v="0"/>
    <x v="1"/>
    <x v="1"/>
    <x v="0"/>
    <s v="Privado"/>
    <s v="AREQUIPA"/>
    <s v="AREQUIPA"/>
    <s v="CAYLLOMA"/>
    <s v="CAYLLOMA"/>
    <n v="0"/>
    <x v="7"/>
    <n v="0"/>
    <x v="0"/>
    <n v="0"/>
    <x v="0"/>
    <x v="0"/>
    <n v="117.95099999999999"/>
    <n v="0.117951"/>
    <m/>
    <n v="4.3666666666666666E-2"/>
    <n v="3.5166666666666666E-2"/>
    <n v="7.6479999999999997"/>
    <n v="1.4210854715202004E-14"/>
    <n v="79"/>
    <s v="BASE DE DATOS"/>
    <m/>
  </r>
  <r>
    <s v="20"/>
    <x v="4"/>
    <s v="EANDES"/>
    <s v="1139028"/>
    <s v="1139028"/>
    <x v="4"/>
    <s v="CH2"/>
    <s v="S"/>
    <n v="0.44"/>
    <n v="0.45200000000000001"/>
    <n v="26.306000000000001"/>
    <n v="123.06399999999999"/>
    <n v="149.37"/>
    <n v="0"/>
    <n v="738.92"/>
    <n v="5.08"/>
    <m/>
    <m/>
    <x v="0"/>
    <s v="EANDES1139028CH2HI"/>
    <s v="ELECTROANDES-Empresa de Electricidad de los Andes S.A."/>
    <x v="70"/>
    <x v="70"/>
    <s v="CH Pariac"/>
    <x v="273"/>
    <x v="4"/>
    <x v="4"/>
    <x v="327"/>
    <x v="1"/>
    <s v="Cambió Razón social"/>
    <s v="Operativo"/>
    <s v="Generadora"/>
    <x v="0"/>
    <x v="1"/>
    <x v="1"/>
    <x v="0"/>
    <s v="Privado"/>
    <s v="ANCASH"/>
    <s v="ANCASH"/>
    <s v="HUARAZ "/>
    <s v="HUARAZ"/>
    <n v="0"/>
    <x v="7"/>
    <n v="0"/>
    <x v="0"/>
    <n v="0"/>
    <x v="0"/>
    <x v="0"/>
    <n v="149.37"/>
    <n v="0.14937"/>
    <m/>
    <n v="3.6666666666666667E-2"/>
    <n v="3.7666666666666668E-2"/>
    <n v="7.6479999999999997"/>
    <n v="0"/>
    <n v="79"/>
    <s v="BASE DE DATOS"/>
    <m/>
  </r>
  <r>
    <s v="20"/>
    <x v="4"/>
    <s v="EANDES"/>
    <s v="1139028"/>
    <s v="1139028"/>
    <x v="4"/>
    <s v="CH2 G2"/>
    <s v="S"/>
    <n v="0.35499999999999998"/>
    <n v="0.34599999999999997"/>
    <n v="0"/>
    <n v="0"/>
    <n v="0"/>
    <n v="0"/>
    <n v="0.01"/>
    <n v="743.98"/>
    <m/>
    <m/>
    <x v="0"/>
    <s v="EANDES1139028CH2 G2HI"/>
    <s v="ELECTROANDES-Empresa de Electricidad de los Andes S.A."/>
    <x v="70"/>
    <x v="70"/>
    <s v="CH Pariac"/>
    <x v="273"/>
    <x v="4"/>
    <x v="4"/>
    <x v="328"/>
    <x v="1"/>
    <s v="Cambió Razón social"/>
    <s v="Operativo"/>
    <s v="Generadora"/>
    <x v="0"/>
    <x v="1"/>
    <x v="1"/>
    <x v="0"/>
    <s v="Privado"/>
    <s v="ANCASH"/>
    <s v="ANCASH"/>
    <s v="HUARAZ "/>
    <s v="HUARAZ"/>
    <n v="0"/>
    <x v="7"/>
    <n v="0"/>
    <x v="0"/>
    <n v="0"/>
    <x v="0"/>
    <x v="0"/>
    <n v="0"/>
    <n v="0"/>
    <m/>
    <n v="2.9583333333333333E-2"/>
    <n v="2.8833333333333332E-2"/>
    <n v="7.6479999999999997"/>
    <n v="0"/>
    <n v="79"/>
    <s v="BASE DE DATOS"/>
    <m/>
  </r>
  <r>
    <s v="20"/>
    <x v="4"/>
    <s v="EANDES"/>
    <s v="1139028"/>
    <s v="1139028"/>
    <x v="4"/>
    <s v="CH3 N"/>
    <s v="S"/>
    <n v="0.872"/>
    <n v="0.79600000000000004"/>
    <n v="42.828000000000003"/>
    <n v="225.93100000000001"/>
    <n v="268.75900000000001"/>
    <n v="0"/>
    <n v="739.75"/>
    <n v="4.25"/>
    <m/>
    <m/>
    <x v="0"/>
    <s v="EANDES1139028CH3 NHI"/>
    <s v="ELECTROANDES-Empresa de Electricidad de los Andes S.A."/>
    <x v="70"/>
    <x v="70"/>
    <s v="CH Pariac"/>
    <x v="273"/>
    <x v="4"/>
    <x v="4"/>
    <x v="329"/>
    <x v="1"/>
    <s v="Cambió Razón social"/>
    <s v="Operativo"/>
    <s v="Generadora"/>
    <x v="0"/>
    <x v="1"/>
    <x v="1"/>
    <x v="0"/>
    <s v="Privado"/>
    <s v="ANCASH"/>
    <s v="ANCASH"/>
    <s v="HUARAZ "/>
    <s v="HUARAZ"/>
    <n v="0"/>
    <x v="7"/>
    <n v="0"/>
    <x v="0"/>
    <n v="0"/>
    <x v="0"/>
    <x v="0"/>
    <n v="268.75900000000001"/>
    <n v="0.26875900000000003"/>
    <m/>
    <n v="7.2666666666666671E-2"/>
    <n v="6.6333333333333341E-2"/>
    <n v="7.6479999999999997"/>
    <n v="0"/>
    <n v="79"/>
    <s v="BASE DE DATOS"/>
    <m/>
  </r>
  <r>
    <s v="20"/>
    <x v="4"/>
    <s v="EANDES"/>
    <s v="1139028"/>
    <s v="1139028"/>
    <x v="4"/>
    <s v="CH3 N G2"/>
    <s v="S"/>
    <n v="0.4"/>
    <n v="0.4"/>
    <n v="0"/>
    <n v="0"/>
    <n v="0"/>
    <n v="0"/>
    <n v="0.01"/>
    <n v="743.98"/>
    <m/>
    <m/>
    <x v="0"/>
    <s v="EANDES1139028CH3 N G2HI"/>
    <s v="ELECTROANDES-Empresa de Electricidad de los Andes S.A."/>
    <x v="70"/>
    <x v="70"/>
    <s v="CH Pariac"/>
    <x v="273"/>
    <x v="4"/>
    <x v="4"/>
    <x v="330"/>
    <x v="1"/>
    <s v="Cambió Razón social"/>
    <s v="Operativo"/>
    <s v="Generadora"/>
    <x v="0"/>
    <x v="1"/>
    <x v="1"/>
    <x v="0"/>
    <s v="Privado"/>
    <s v="ANCASH"/>
    <s v="ANCASH"/>
    <s v="HUARAZ "/>
    <s v="HUARAZ"/>
    <n v="0"/>
    <x v="7"/>
    <n v="0"/>
    <x v="0"/>
    <n v="0"/>
    <x v="0"/>
    <x v="0"/>
    <n v="0"/>
    <n v="0"/>
    <m/>
    <n v="3.3333333333333333E-2"/>
    <n v="3.3333333333333333E-2"/>
    <n v="7.6479999999999997"/>
    <n v="0"/>
    <n v="79"/>
    <s v="BASE DE DATOS"/>
    <m/>
  </r>
  <r>
    <s v="20"/>
    <x v="4"/>
    <s v="EANDES"/>
    <s v="1139028"/>
    <s v="1139028"/>
    <x v="4"/>
    <s v="CH4 G-1"/>
    <s v="S"/>
    <n v="1.5"/>
    <n v="1.464"/>
    <n v="117.277"/>
    <n v="707.66200000000003"/>
    <n v="824.93899999999996"/>
    <n v="0"/>
    <n v="742.68"/>
    <n v="1.32"/>
    <m/>
    <m/>
    <x v="0"/>
    <s v="EANDES1139028CH4 G-1HI"/>
    <s v="ELECTROANDES-Empresa de Electricidad de los Andes S.A."/>
    <x v="70"/>
    <x v="70"/>
    <s v="CH Pariac"/>
    <x v="273"/>
    <x v="4"/>
    <x v="4"/>
    <x v="331"/>
    <x v="1"/>
    <s v="Cambió Razón social"/>
    <s v="Operativo"/>
    <s v="Generadora"/>
    <x v="0"/>
    <x v="1"/>
    <x v="1"/>
    <x v="0"/>
    <s v="Privado"/>
    <s v="ANCASH"/>
    <s v="ANCASH"/>
    <s v="HUARAZ "/>
    <s v="HUARAZ"/>
    <n v="0"/>
    <x v="7"/>
    <n v="0"/>
    <x v="0"/>
    <n v="0"/>
    <x v="0"/>
    <x v="0"/>
    <n v="824.93899999999996"/>
    <n v="0.82493899999999998"/>
    <m/>
    <n v="0.125"/>
    <n v="0.122"/>
    <n v="7.6479999999999997"/>
    <n v="1.1368683772161603E-13"/>
    <n v="79"/>
    <s v="BASE DE DATOS"/>
    <m/>
  </r>
  <r>
    <s v="20"/>
    <x v="4"/>
    <s v="EANDES"/>
    <s v="1139028"/>
    <s v="1139028"/>
    <x v="4"/>
    <s v="CH4 G-2"/>
    <s v="S"/>
    <n v="1.5"/>
    <n v="1.492"/>
    <n v="0"/>
    <n v="0"/>
    <n v="0"/>
    <n v="0"/>
    <n v="0.01"/>
    <n v="743.98"/>
    <m/>
    <m/>
    <x v="0"/>
    <s v="EANDES1139028CH4 G-2HI"/>
    <s v="ELECTROANDES-Empresa de Electricidad de los Andes S.A."/>
    <x v="70"/>
    <x v="70"/>
    <s v="CH Pariac"/>
    <x v="273"/>
    <x v="4"/>
    <x v="4"/>
    <x v="332"/>
    <x v="1"/>
    <s v="Cambió Razón social"/>
    <s v="Operativo"/>
    <s v="Generadora"/>
    <x v="0"/>
    <x v="1"/>
    <x v="1"/>
    <x v="0"/>
    <s v="Privado"/>
    <s v="ANCASH"/>
    <s v="ANCASH"/>
    <s v="HUARAZ "/>
    <s v="HUARAZ"/>
    <n v="0"/>
    <x v="7"/>
    <n v="0"/>
    <x v="0"/>
    <n v="0"/>
    <x v="0"/>
    <x v="0"/>
    <n v="0"/>
    <n v="0"/>
    <m/>
    <n v="0.125"/>
    <n v="0.12433333333333334"/>
    <n v="7.6479999999999997"/>
    <n v="0"/>
    <n v="79"/>
    <s v="BASE DE DATOS"/>
    <m/>
  </r>
  <r>
    <s v="20"/>
    <x v="5"/>
    <s v="EANDES"/>
    <s v="G1230715"/>
    <s v="G1230715"/>
    <x v="4"/>
    <s v="G1"/>
    <s v="S"/>
    <n v="86.24"/>
    <n v="86.24"/>
    <n v="4355.4269999999997"/>
    <n v="9641.6820000000007"/>
    <n v="13997.109"/>
    <n v="0"/>
    <n v="473.95"/>
    <n v="246.05"/>
    <m/>
    <m/>
    <x v="0"/>
    <s v="EANDESG1230715G1HI"/>
    <s v="ELECTROANDES-Empresa de Electricidad de los Andes S.A."/>
    <x v="70"/>
    <x v="70"/>
    <s v="CH Cheves"/>
    <x v="262"/>
    <x v="4"/>
    <x v="4"/>
    <x v="13"/>
    <x v="1"/>
    <s v="Instalado"/>
    <s v="Operativo"/>
    <s v="Generadora"/>
    <x v="0"/>
    <x v="1"/>
    <x v="1"/>
    <x v="0"/>
    <s v="Privado"/>
    <s v="LIMA"/>
    <s v="LIMA"/>
    <s v="HUAURA"/>
    <s v="SAYAN"/>
    <s v="CHURIN"/>
    <x v="7"/>
    <n v="0"/>
    <x v="0"/>
    <n v="0"/>
    <x v="0"/>
    <x v="0"/>
    <n v="13997.109"/>
    <n v="13.997109"/>
    <m/>
    <n v="7.1866666666666665"/>
    <n v="7.1866666666666665"/>
    <n v="7.6479999999999997"/>
    <n v="0"/>
    <n v="79"/>
    <s v="BASE DE DATOS"/>
    <m/>
  </r>
  <r>
    <s v="20"/>
    <x v="5"/>
    <s v="EANDES"/>
    <s v="G1230715"/>
    <s v="G1230715"/>
    <x v="4"/>
    <s v="G2"/>
    <s v="S"/>
    <n v="85.44"/>
    <n v="85.44"/>
    <n v="5965.808"/>
    <n v="25111.062000000002"/>
    <n v="31076.87"/>
    <n v="0"/>
    <n v="720"/>
    <n v="0"/>
    <m/>
    <m/>
    <x v="0"/>
    <s v="EANDESG1230715G2HI"/>
    <s v="ELECTROANDES-Empresa de Electricidad de los Andes S.A."/>
    <x v="70"/>
    <x v="70"/>
    <s v="CH Cheves"/>
    <x v="262"/>
    <x v="4"/>
    <x v="4"/>
    <x v="14"/>
    <x v="1"/>
    <s v="Instalado"/>
    <s v="Operativo"/>
    <s v="Generadora"/>
    <x v="0"/>
    <x v="1"/>
    <x v="1"/>
    <x v="0"/>
    <s v="Privado"/>
    <s v="LIMA"/>
    <s v="LIMA"/>
    <s v="HUAURA"/>
    <s v="SAYAN"/>
    <s v="CHURIN"/>
    <x v="7"/>
    <n v="0"/>
    <x v="0"/>
    <n v="0"/>
    <x v="0"/>
    <x v="0"/>
    <n v="31076.87"/>
    <n v="31.07687"/>
    <m/>
    <n v="7.12"/>
    <n v="7.12"/>
    <n v="7.6479999999999997"/>
    <n v="3.637978807091713E-12"/>
    <n v="79"/>
    <s v="BASE DE DATOS"/>
    <m/>
  </r>
  <r>
    <s v="20"/>
    <x v="5"/>
    <s v="EANDES"/>
    <s v="PP104093"/>
    <s v="PP104093"/>
    <x v="4"/>
    <s v="G1"/>
    <s v="S"/>
    <n v="22.065000000000001"/>
    <n v="22.065000000000001"/>
    <n v="2154.8180000000002"/>
    <n v="9159.3580000000002"/>
    <n v="11314.175999999999"/>
    <n v="0"/>
    <n v="709.5"/>
    <n v="10.5"/>
    <m/>
    <m/>
    <x v="0"/>
    <s v="EANDESPP104093G1HI"/>
    <s v="ELECTROANDES-Empresa de Electricidad de los Andes S.A."/>
    <x v="70"/>
    <x v="70"/>
    <s v="CH Yaupi"/>
    <x v="263"/>
    <x v="4"/>
    <x v="4"/>
    <x v="13"/>
    <x v="1"/>
    <s v="Cambió Razón social"/>
    <s v="Operativo"/>
    <s v="Generadora"/>
    <x v="0"/>
    <x v="1"/>
    <x v="1"/>
    <x v="0"/>
    <s v="Privado"/>
    <s v="JUNIN"/>
    <s v="JUNIN"/>
    <s v="JUNIN"/>
    <s v="ULCUMAYO"/>
    <n v="0"/>
    <x v="7"/>
    <n v="0"/>
    <x v="0"/>
    <n v="0"/>
    <x v="0"/>
    <x v="0"/>
    <n v="11314.175999999999"/>
    <n v="11.314176"/>
    <m/>
    <n v="1.8387500000000001"/>
    <n v="1.8387500000000001"/>
    <n v="7.6479999999999997"/>
    <n v="0"/>
    <n v="79"/>
    <s v="BASE DE DATOS"/>
    <m/>
  </r>
  <r>
    <s v="20"/>
    <x v="5"/>
    <s v="EANDES"/>
    <s v="PP104093"/>
    <s v="PP104093"/>
    <x v="4"/>
    <s v="G2"/>
    <s v="S"/>
    <n v="23.23"/>
    <n v="23.23"/>
    <n v="2200.0189999999998"/>
    <n v="9486.1880000000001"/>
    <n v="11686.207"/>
    <n v="0"/>
    <n v="715.23"/>
    <n v="4.7699999999999996"/>
    <m/>
    <m/>
    <x v="0"/>
    <s v="EANDESPP104093G2HI"/>
    <s v="ELECTROANDES-Empresa de Electricidad de los Andes S.A."/>
    <x v="70"/>
    <x v="70"/>
    <s v="CH Yaupi"/>
    <x v="263"/>
    <x v="4"/>
    <x v="4"/>
    <x v="14"/>
    <x v="1"/>
    <s v="Cambió Razón social"/>
    <s v="Operativo"/>
    <s v="Generadora"/>
    <x v="0"/>
    <x v="1"/>
    <x v="1"/>
    <x v="0"/>
    <s v="Privado"/>
    <s v="JUNIN"/>
    <s v="JUNIN"/>
    <s v="JUNIN"/>
    <s v="ULCUMAYO"/>
    <n v="0"/>
    <x v="7"/>
    <n v="0"/>
    <x v="0"/>
    <n v="0"/>
    <x v="0"/>
    <x v="0"/>
    <n v="11686.207"/>
    <n v="11.686207"/>
    <m/>
    <n v="1.9358333333333333"/>
    <n v="1.9358333333333333"/>
    <n v="7.6479999999999997"/>
    <n v="0"/>
    <n v="79"/>
    <s v="BASE DE DATOS"/>
    <m/>
  </r>
  <r>
    <s v="20"/>
    <x v="5"/>
    <s v="EANDES"/>
    <s v="PP104093"/>
    <s v="PP104093"/>
    <x v="4"/>
    <s v="G3"/>
    <s v="S"/>
    <n v="23.155000000000001"/>
    <n v="23.155000000000001"/>
    <n v="1923.8009999999999"/>
    <n v="8797.6530000000002"/>
    <n v="10721.454"/>
    <n v="0"/>
    <n v="689.43"/>
    <n v="30.57"/>
    <m/>
    <m/>
    <x v="0"/>
    <s v="EANDESPP104093G3HI"/>
    <s v="ELECTROANDES-Empresa de Electricidad de los Andes S.A."/>
    <x v="70"/>
    <x v="70"/>
    <s v="CH Yaupi"/>
    <x v="263"/>
    <x v="4"/>
    <x v="4"/>
    <x v="310"/>
    <x v="1"/>
    <s v="Cambió Razón social"/>
    <s v="Operativo"/>
    <s v="Generadora"/>
    <x v="0"/>
    <x v="1"/>
    <x v="1"/>
    <x v="0"/>
    <s v="Privado"/>
    <s v="JUNIN"/>
    <s v="JUNIN"/>
    <s v="JUNIN"/>
    <s v="ULCUMAYO"/>
    <n v="0"/>
    <x v="7"/>
    <n v="0"/>
    <x v="0"/>
    <n v="0"/>
    <x v="0"/>
    <x v="0"/>
    <n v="10721.454"/>
    <n v="10.721454"/>
    <m/>
    <n v="1.9295833333333334"/>
    <n v="1.9295833333333334"/>
    <n v="7.6479999999999997"/>
    <n v="0"/>
    <n v="79"/>
    <s v="BASE DE DATOS"/>
    <m/>
  </r>
  <r>
    <s v="20"/>
    <x v="5"/>
    <s v="EANDES"/>
    <s v="PP104093"/>
    <s v="PP104093"/>
    <x v="4"/>
    <s v="G4"/>
    <s v="S"/>
    <n v="22.66"/>
    <n v="22.66"/>
    <n v="2326.52"/>
    <n v="10119.61"/>
    <n v="12446.13"/>
    <n v="0"/>
    <n v="684.57"/>
    <n v="35.43"/>
    <m/>
    <m/>
    <x v="0"/>
    <s v="EANDESPP104093G4HI"/>
    <s v="ELECTROANDES-Empresa de Electricidad de los Andes S.A."/>
    <x v="70"/>
    <x v="70"/>
    <s v="CH Yaupi"/>
    <x v="263"/>
    <x v="4"/>
    <x v="4"/>
    <x v="325"/>
    <x v="1"/>
    <s v="Cambió Razón social"/>
    <s v="Operativo"/>
    <s v="Generadora"/>
    <x v="0"/>
    <x v="1"/>
    <x v="1"/>
    <x v="0"/>
    <s v="Privado"/>
    <s v="JUNIN"/>
    <s v="JUNIN"/>
    <s v="JUNIN"/>
    <s v="ULCUMAYO"/>
    <n v="0"/>
    <x v="7"/>
    <n v="0"/>
    <x v="0"/>
    <n v="0"/>
    <x v="0"/>
    <x v="0"/>
    <n v="12446.13"/>
    <n v="12.446129999999998"/>
    <m/>
    <n v="1.8883333333333334"/>
    <n v="1.8883333333333334"/>
    <n v="7.6479999999999997"/>
    <n v="1.8189894035458565E-12"/>
    <n v="79"/>
    <s v="BASE DE DATOS"/>
    <m/>
  </r>
  <r>
    <s v="20"/>
    <x v="5"/>
    <s v="EANDES"/>
    <s v="PP104093"/>
    <s v="PP104093"/>
    <x v="4"/>
    <s v="G5"/>
    <s v="S"/>
    <n v="22.576000000000001"/>
    <n v="22.576000000000001"/>
    <n v="2473.2190000000001"/>
    <n v="10790.782999999999"/>
    <n v="13264.002"/>
    <n v="0"/>
    <n v="720"/>
    <n v="0"/>
    <m/>
    <m/>
    <x v="0"/>
    <s v="EANDESPP104093G5HI"/>
    <s v="ELECTROANDES-Empresa de Electricidad de los Andes S.A."/>
    <x v="70"/>
    <x v="70"/>
    <s v="CH Yaupi"/>
    <x v="263"/>
    <x v="4"/>
    <x v="4"/>
    <x v="326"/>
    <x v="1"/>
    <s v="Cambió Razón social"/>
    <s v="Operativo"/>
    <s v="Generadora"/>
    <x v="0"/>
    <x v="1"/>
    <x v="1"/>
    <x v="0"/>
    <s v="Privado"/>
    <s v="JUNIN"/>
    <s v="JUNIN"/>
    <s v="JUNIN"/>
    <s v="ULCUMAYO"/>
    <n v="0"/>
    <x v="7"/>
    <n v="0"/>
    <x v="0"/>
    <n v="0"/>
    <x v="0"/>
    <x v="0"/>
    <n v="13264.002"/>
    <n v="13.264002"/>
    <m/>
    <n v="1.8813333333333333"/>
    <n v="1.8813333333333333"/>
    <n v="7.6479999999999997"/>
    <n v="0"/>
    <n v="79"/>
    <s v="BASE DE DATOS"/>
    <m/>
  </r>
  <r>
    <s v="20"/>
    <x v="5"/>
    <s v="EANDES"/>
    <s v="PP101093"/>
    <s v="PP101093"/>
    <x v="4"/>
    <s v="G1"/>
    <s v="S"/>
    <n v="13.6"/>
    <n v="12.082000000000001"/>
    <n v="1041.7439999999999"/>
    <n v="4067.1950000000002"/>
    <n v="5108.9390000000003"/>
    <n v="0"/>
    <n v="639.88"/>
    <n v="80.12"/>
    <m/>
    <m/>
    <x v="0"/>
    <s v="EANDESPP101093G1HI"/>
    <s v="ELECTROANDES-Empresa de Electricidad de los Andes S.A."/>
    <x v="70"/>
    <x v="70"/>
    <s v="CH Malpaso"/>
    <x v="264"/>
    <x v="4"/>
    <x v="4"/>
    <x v="13"/>
    <x v="1"/>
    <s v="Cambió Razón social"/>
    <s v="Operativo"/>
    <s v="Generadora"/>
    <x v="0"/>
    <x v="1"/>
    <x v="1"/>
    <x v="0"/>
    <s v="Privado"/>
    <s v="JUNIN"/>
    <s v="JUNIN"/>
    <s v="YAULI"/>
    <s v="PACCHAS"/>
    <n v="0"/>
    <x v="7"/>
    <n v="0"/>
    <x v="0"/>
    <n v="0"/>
    <x v="0"/>
    <x v="0"/>
    <n v="5108.9390000000003"/>
    <n v="5.1089390000000003"/>
    <m/>
    <n v="1.1333333333333333"/>
    <n v="1.0068333333333335"/>
    <n v="7.6479999999999997"/>
    <n v="0"/>
    <n v="79"/>
    <s v="BASE DE DATOS"/>
    <m/>
  </r>
  <r>
    <s v="20"/>
    <x v="5"/>
    <s v="EANDES"/>
    <s v="PP101093"/>
    <s v="PP101093"/>
    <x v="4"/>
    <s v="G2"/>
    <s v="S"/>
    <n v="13.6"/>
    <n v="12.779"/>
    <n v="972.84"/>
    <n v="3226.4160000000002"/>
    <n v="4199.2560000000003"/>
    <n v="0"/>
    <n v="481.22"/>
    <n v="238.78"/>
    <m/>
    <m/>
    <x v="0"/>
    <s v="EANDESPP101093G2HI"/>
    <s v="ELECTROANDES-Empresa de Electricidad de los Andes S.A."/>
    <x v="70"/>
    <x v="70"/>
    <s v="CH Malpaso"/>
    <x v="264"/>
    <x v="4"/>
    <x v="4"/>
    <x v="14"/>
    <x v="1"/>
    <s v="Cambió Razón social"/>
    <s v="Operativo"/>
    <s v="Generadora"/>
    <x v="0"/>
    <x v="1"/>
    <x v="1"/>
    <x v="0"/>
    <s v="Privado"/>
    <s v="JUNIN"/>
    <s v="JUNIN"/>
    <s v="YAULI"/>
    <s v="PACCHAS"/>
    <n v="0"/>
    <x v="7"/>
    <n v="0"/>
    <x v="0"/>
    <n v="0"/>
    <x v="0"/>
    <x v="0"/>
    <n v="4199.2560000000003"/>
    <n v="4.1992560000000001"/>
    <m/>
    <n v="1.1333333333333333"/>
    <n v="1.0649166666666667"/>
    <n v="7.6479999999999997"/>
    <n v="0"/>
    <n v="79"/>
    <s v="BASE DE DATOS"/>
    <m/>
  </r>
  <r>
    <s v="20"/>
    <x v="5"/>
    <s v="EANDES"/>
    <s v="PP101093"/>
    <s v="PP101093"/>
    <x v="4"/>
    <s v="G3"/>
    <s v="S"/>
    <n v="13.6"/>
    <n v="11.234"/>
    <n v="883.125"/>
    <n v="2506.0720000000001"/>
    <n v="3389.1970000000001"/>
    <n v="0"/>
    <n v="403.75"/>
    <n v="316.25"/>
    <m/>
    <m/>
    <x v="0"/>
    <s v="EANDESPP101093G3HI"/>
    <s v="ELECTROANDES-Empresa de Electricidad de los Andes S.A."/>
    <x v="70"/>
    <x v="70"/>
    <s v="CH Malpaso"/>
    <x v="264"/>
    <x v="4"/>
    <x v="4"/>
    <x v="310"/>
    <x v="1"/>
    <s v="Cambió Razón social"/>
    <s v="Operativo"/>
    <s v="Generadora"/>
    <x v="0"/>
    <x v="1"/>
    <x v="1"/>
    <x v="0"/>
    <s v="Privado"/>
    <s v="JUNIN"/>
    <s v="JUNIN"/>
    <s v="YAULI"/>
    <s v="PACCHAS"/>
    <n v="0"/>
    <x v="7"/>
    <n v="0"/>
    <x v="0"/>
    <n v="0"/>
    <x v="0"/>
    <x v="0"/>
    <n v="3389.1970000000001"/>
    <n v="3.3891970000000002"/>
    <m/>
    <n v="1.1333333333333333"/>
    <n v="0.9361666666666667"/>
    <n v="7.6479999999999997"/>
    <n v="0"/>
    <n v="79"/>
    <s v="BASE DE DATOS"/>
    <m/>
  </r>
  <r>
    <s v="20"/>
    <x v="5"/>
    <s v="EANDES"/>
    <s v="PP101093"/>
    <s v="PP101093"/>
    <x v="4"/>
    <s v="G4"/>
    <s v="S"/>
    <n v="13.6"/>
    <n v="11.926"/>
    <n v="837.69600000000003"/>
    <n v="2463.509"/>
    <n v="3301.2049999999999"/>
    <n v="0"/>
    <n v="329.67"/>
    <n v="390.33"/>
    <m/>
    <m/>
    <x v="0"/>
    <s v="EANDESPP101093G4HI"/>
    <s v="ELECTROANDES-Empresa de Electricidad de los Andes S.A."/>
    <x v="70"/>
    <x v="70"/>
    <s v="CH Malpaso"/>
    <x v="264"/>
    <x v="4"/>
    <x v="4"/>
    <x v="325"/>
    <x v="1"/>
    <s v="Cambió Razón social"/>
    <s v="Operativo"/>
    <s v="Generadora"/>
    <x v="0"/>
    <x v="1"/>
    <x v="1"/>
    <x v="0"/>
    <s v="Privado"/>
    <s v="JUNIN"/>
    <s v="JUNIN"/>
    <s v="YAULI"/>
    <s v="PACCHAS"/>
    <n v="0"/>
    <x v="7"/>
    <n v="0"/>
    <x v="0"/>
    <n v="0"/>
    <x v="0"/>
    <x v="0"/>
    <n v="3301.2049999999999"/>
    <n v="3.3012049999999999"/>
    <m/>
    <n v="1.1333333333333333"/>
    <n v="0.99383333333333335"/>
    <n v="7.6479999999999997"/>
    <n v="0"/>
    <n v="79"/>
    <s v="BASE DE DATOS"/>
    <m/>
  </r>
  <r>
    <s v="20"/>
    <x v="5"/>
    <s v="EANDES"/>
    <s v="PP102093"/>
    <s v="PP102093"/>
    <x v="4"/>
    <s v="G1"/>
    <s v="S"/>
    <n v="3"/>
    <n v="3.1429999999999998"/>
    <n v="343.25799999999998"/>
    <n v="1623.029"/>
    <n v="1966.287"/>
    <n v="0"/>
    <n v="711.65"/>
    <n v="8.35"/>
    <m/>
    <m/>
    <x v="0"/>
    <s v="EANDESPP102093G1HI"/>
    <s v="ELECTROANDES-Empresa de Electricidad de los Andes S.A."/>
    <x v="70"/>
    <x v="70"/>
    <s v="CH Oroya"/>
    <x v="265"/>
    <x v="4"/>
    <x v="4"/>
    <x v="13"/>
    <x v="1"/>
    <s v="Cambió Razón social"/>
    <s v="Operativo"/>
    <s v="Generadora"/>
    <x v="0"/>
    <x v="1"/>
    <x v="1"/>
    <x v="0"/>
    <s v="Privado"/>
    <s v="JUNIN"/>
    <s v="JUNIN"/>
    <s v="YAULI"/>
    <s v="LA OROYA"/>
    <n v="0"/>
    <x v="7"/>
    <n v="0"/>
    <x v="0"/>
    <n v="0"/>
    <x v="0"/>
    <x v="0"/>
    <n v="1966.287"/>
    <n v="1.9662870000000001"/>
    <m/>
    <n v="0.25"/>
    <n v="0.26191666666666663"/>
    <n v="7.6479999999999997"/>
    <n v="0"/>
    <n v="79"/>
    <s v="BASE DE DATOS"/>
    <m/>
  </r>
  <r>
    <s v="20"/>
    <x v="5"/>
    <s v="EANDES"/>
    <s v="PP102093"/>
    <s v="PP102093"/>
    <x v="4"/>
    <s v="G2"/>
    <s v="S"/>
    <n v="3"/>
    <n v="3.165"/>
    <n v="46.353000000000002"/>
    <n v="204.59299999999999"/>
    <n v="250.946"/>
    <n v="0"/>
    <n v="108.2"/>
    <n v="611.79999999999995"/>
    <m/>
    <m/>
    <x v="0"/>
    <s v="EANDESPP102093G2HI"/>
    <s v="ELECTROANDES-Empresa de Electricidad de los Andes S.A."/>
    <x v="70"/>
    <x v="70"/>
    <s v="CH Oroya"/>
    <x v="265"/>
    <x v="4"/>
    <x v="4"/>
    <x v="14"/>
    <x v="1"/>
    <s v="Cambió Razón social"/>
    <s v="Operativo"/>
    <s v="Generadora"/>
    <x v="0"/>
    <x v="1"/>
    <x v="1"/>
    <x v="0"/>
    <s v="Privado"/>
    <s v="JUNIN"/>
    <s v="JUNIN"/>
    <s v="YAULI"/>
    <s v="LA OROYA"/>
    <n v="0"/>
    <x v="7"/>
    <n v="0"/>
    <x v="0"/>
    <n v="0"/>
    <x v="0"/>
    <x v="0"/>
    <n v="250.946"/>
    <n v="0.250946"/>
    <m/>
    <n v="0.25"/>
    <n v="0.26374999999999998"/>
    <n v="7.6479999999999997"/>
    <n v="0"/>
    <n v="79"/>
    <s v="BASE DE DATOS"/>
    <m/>
  </r>
  <r>
    <s v="20"/>
    <x v="5"/>
    <s v="EANDES"/>
    <s v="PP102093"/>
    <s v="PP102093"/>
    <x v="4"/>
    <s v="G3"/>
    <s v="S"/>
    <n v="3"/>
    <n v="3.1720000000000002"/>
    <n v="344.63299999999998"/>
    <n v="1618.5830000000001"/>
    <n v="1963.2159999999999"/>
    <n v="0"/>
    <n v="711.58"/>
    <n v="8.42"/>
    <m/>
    <m/>
    <x v="0"/>
    <s v="EANDESPP102093G3HI"/>
    <s v="ELECTROANDES-Empresa de Electricidad de los Andes S.A."/>
    <x v="70"/>
    <x v="70"/>
    <s v="CH Oroya"/>
    <x v="265"/>
    <x v="4"/>
    <x v="4"/>
    <x v="310"/>
    <x v="1"/>
    <s v="Cambió Razón social"/>
    <s v="Operativo"/>
    <s v="Generadora"/>
    <x v="0"/>
    <x v="1"/>
    <x v="1"/>
    <x v="0"/>
    <s v="Privado"/>
    <s v="JUNIN"/>
    <s v="JUNIN"/>
    <s v="YAULI"/>
    <s v="LA OROYA"/>
    <n v="0"/>
    <x v="7"/>
    <n v="0"/>
    <x v="0"/>
    <n v="0"/>
    <x v="0"/>
    <x v="0"/>
    <n v="1963.2159999999999"/>
    <n v="1.9632159999999999"/>
    <m/>
    <n v="0.25"/>
    <n v="0.26433333333333336"/>
    <n v="7.6479999999999997"/>
    <n v="2.2737367544323206E-13"/>
    <n v="79"/>
    <s v="BASE DE DATOS"/>
    <m/>
  </r>
  <r>
    <s v="20"/>
    <x v="5"/>
    <s v="EANDES"/>
    <s v="PP103093"/>
    <s v="PP103093"/>
    <x v="4"/>
    <s v="G1"/>
    <s v="S"/>
    <n v="3"/>
    <n v="3.1859999999999999"/>
    <n v="0"/>
    <n v="0"/>
    <n v="0"/>
    <n v="0"/>
    <n v="0"/>
    <n v="720"/>
    <m/>
    <m/>
    <x v="0"/>
    <s v="EANDESPP103093G1HI"/>
    <s v="ELECTROANDES-Empresa de Electricidad de los Andes S.A."/>
    <x v="70"/>
    <x v="70"/>
    <s v="CH Pachachaca"/>
    <x v="266"/>
    <x v="4"/>
    <x v="4"/>
    <x v="13"/>
    <x v="1"/>
    <s v="Cambió Razón social"/>
    <s v="Operativo"/>
    <s v="Generadora"/>
    <x v="0"/>
    <x v="1"/>
    <x v="1"/>
    <x v="0"/>
    <s v="Privado"/>
    <s v="JUNIN"/>
    <s v="JUNIN"/>
    <s v="YAULI"/>
    <s v="YAULI"/>
    <n v="0"/>
    <x v="7"/>
    <n v="0"/>
    <x v="0"/>
    <n v="0"/>
    <x v="0"/>
    <x v="0"/>
    <n v="0"/>
    <n v="0"/>
    <m/>
    <n v="0.25"/>
    <n v="0.26550000000000001"/>
    <n v="7.6479999999999997"/>
    <n v="0"/>
    <n v="79"/>
    <s v="BASE DE DATOS"/>
    <m/>
  </r>
  <r>
    <s v="20"/>
    <x v="5"/>
    <s v="EANDES"/>
    <s v="PP103093"/>
    <s v="PP103093"/>
    <x v="4"/>
    <s v="G2"/>
    <s v="S"/>
    <n v="3"/>
    <n v="3.31"/>
    <n v="234.17400000000001"/>
    <n v="1110.248"/>
    <n v="1344.422"/>
    <n v="0"/>
    <n v="720"/>
    <n v="0"/>
    <m/>
    <m/>
    <x v="0"/>
    <s v="EANDESPP103093G2HI"/>
    <s v="ELECTROANDES-Empresa de Electricidad de los Andes S.A."/>
    <x v="70"/>
    <x v="70"/>
    <s v="CH Pachachaca"/>
    <x v="266"/>
    <x v="4"/>
    <x v="4"/>
    <x v="14"/>
    <x v="1"/>
    <s v="Cambió Razón social"/>
    <s v="Operativo"/>
    <s v="Generadora"/>
    <x v="0"/>
    <x v="1"/>
    <x v="1"/>
    <x v="0"/>
    <s v="Privado"/>
    <s v="JUNIN"/>
    <s v="JUNIN"/>
    <s v="YAULI"/>
    <s v="YAULI"/>
    <n v="0"/>
    <x v="7"/>
    <n v="0"/>
    <x v="0"/>
    <n v="0"/>
    <x v="0"/>
    <x v="0"/>
    <n v="1344.422"/>
    <n v="1.344422"/>
    <m/>
    <n v="0.25"/>
    <n v="0.27583333333333332"/>
    <n v="7.6479999999999997"/>
    <n v="0"/>
    <n v="79"/>
    <s v="BASE DE DATOS"/>
    <m/>
  </r>
  <r>
    <s v="20"/>
    <x v="5"/>
    <s v="EANDES"/>
    <s v="PP103093"/>
    <s v="PP103093"/>
    <x v="4"/>
    <s v="G3"/>
    <s v="S"/>
    <n v="3"/>
    <n v="3.1539999999999999"/>
    <n v="235.142"/>
    <n v="1118.1369999999999"/>
    <n v="1353.279"/>
    <n v="0"/>
    <n v="720"/>
    <n v="0"/>
    <m/>
    <m/>
    <x v="0"/>
    <s v="EANDESPP103093G3HI"/>
    <s v="ELECTROANDES-Empresa de Electricidad de los Andes S.A."/>
    <x v="70"/>
    <x v="70"/>
    <s v="CH Pachachaca"/>
    <x v="266"/>
    <x v="4"/>
    <x v="4"/>
    <x v="310"/>
    <x v="1"/>
    <s v="Cambió Razón social"/>
    <s v="Operativo"/>
    <s v="Generadora"/>
    <x v="0"/>
    <x v="1"/>
    <x v="1"/>
    <x v="0"/>
    <s v="Privado"/>
    <s v="JUNIN"/>
    <s v="JUNIN"/>
    <s v="YAULI"/>
    <s v="YAULI"/>
    <n v="0"/>
    <x v="7"/>
    <n v="0"/>
    <x v="0"/>
    <n v="0"/>
    <x v="0"/>
    <x v="0"/>
    <n v="1353.279"/>
    <n v="1.3532789999999999"/>
    <m/>
    <n v="0.25"/>
    <n v="0.26283333333333331"/>
    <n v="7.6479999999999997"/>
    <n v="0"/>
    <n v="79"/>
    <s v="BASE DE DATOS"/>
    <m/>
  </r>
  <r>
    <s v="20"/>
    <x v="5"/>
    <s v="EANDES"/>
    <s v="11014493"/>
    <s v="11014493"/>
    <x v="4"/>
    <s v="1"/>
    <s v="S"/>
    <n v="19.8"/>
    <n v="21.434999999999999"/>
    <n v="1785.232"/>
    <n v="8452.6910000000007"/>
    <n v="10237.923000000001"/>
    <n v="5.68"/>
    <n v="714.32"/>
    <n v="0"/>
    <m/>
    <m/>
    <x v="0"/>
    <s v="EANDES110144931HI"/>
    <s v="ELECTROANDES-Empresa de Electricidad de los Andes S.A."/>
    <x v="70"/>
    <x v="70"/>
    <s v="CH Cahua"/>
    <x v="267"/>
    <x v="4"/>
    <x v="4"/>
    <x v="44"/>
    <x v="1"/>
    <s v="Cambió Razón social"/>
    <s v="Operativo"/>
    <s v="Generadora"/>
    <x v="0"/>
    <x v="1"/>
    <x v="1"/>
    <x v="0"/>
    <s v="Privado"/>
    <s v="LIMA"/>
    <s v="LIMA"/>
    <s v="CAJATAMBO"/>
    <s v="CAJATAMBO"/>
    <n v="0"/>
    <x v="7"/>
    <n v="0"/>
    <x v="0"/>
    <n v="0"/>
    <x v="0"/>
    <x v="0"/>
    <n v="10237.923000000001"/>
    <n v="10.237923"/>
    <m/>
    <n v="1.6500000000000001"/>
    <n v="1.7862499999999999"/>
    <n v="7.6479999999999997"/>
    <n v="0"/>
    <n v="79"/>
    <s v="BASE DE DATOS"/>
    <m/>
  </r>
  <r>
    <s v="20"/>
    <x v="5"/>
    <s v="EANDES"/>
    <s v="11014493"/>
    <s v="11014493"/>
    <x v="4"/>
    <s v="2"/>
    <s v="S"/>
    <n v="19.8"/>
    <n v="21.678999999999998"/>
    <n v="1568.133"/>
    <n v="7749.7929999999997"/>
    <n v="9317.9259999999995"/>
    <n v="5.08"/>
    <n v="714.92"/>
    <n v="0"/>
    <m/>
    <m/>
    <x v="0"/>
    <s v="EANDES110144932HI"/>
    <s v="ELECTROANDES-Empresa de Electricidad de los Andes S.A."/>
    <x v="70"/>
    <x v="70"/>
    <s v="CH Cahua"/>
    <x v="267"/>
    <x v="4"/>
    <x v="4"/>
    <x v="171"/>
    <x v="1"/>
    <s v="Cambió Razón social"/>
    <s v="Operativo"/>
    <s v="Generadora"/>
    <x v="0"/>
    <x v="1"/>
    <x v="1"/>
    <x v="0"/>
    <s v="Privado"/>
    <s v="LIMA"/>
    <s v="LIMA"/>
    <s v="CAJATAMBO"/>
    <s v="CAJATAMBO"/>
    <n v="0"/>
    <x v="7"/>
    <n v="0"/>
    <x v="0"/>
    <n v="0"/>
    <x v="0"/>
    <x v="0"/>
    <n v="9317.9259999999995"/>
    <n v="9.3179259999999999"/>
    <m/>
    <n v="1.6500000000000001"/>
    <n v="1.8065833333333332"/>
    <n v="7.6479999999999997"/>
    <n v="0"/>
    <n v="79"/>
    <s v="BASE DE DATOS"/>
    <m/>
  </r>
  <r>
    <s v="20"/>
    <x v="5"/>
    <s v="EANDES"/>
    <s v="11051295"/>
    <s v="11051295"/>
    <x v="4"/>
    <s v="1"/>
    <s v="S"/>
    <n v="17"/>
    <n v="19.074000000000002"/>
    <n v="984.86400000000003"/>
    <n v="1074.104"/>
    <n v="2058.9679999999998"/>
    <n v="0"/>
    <n v="169.27"/>
    <n v="550.73"/>
    <m/>
    <m/>
    <x v="0"/>
    <s v="EANDES110512951HI"/>
    <s v="ELECTROANDES-Empresa de Electricidad de los Andes S.A."/>
    <x v="70"/>
    <x v="70"/>
    <s v="CH Gallito Ciego"/>
    <x v="268"/>
    <x v="4"/>
    <x v="4"/>
    <x v="44"/>
    <x v="1"/>
    <s v="Cambió Razón social"/>
    <s v="Operativo"/>
    <s v="Generadora"/>
    <x v="0"/>
    <x v="1"/>
    <x v="1"/>
    <x v="0"/>
    <s v="Privado"/>
    <s v="CAJAMARCA"/>
    <s v="CAJAMARCA"/>
    <s v="CONTUMAZA"/>
    <s v="YANAN (Tembladera)"/>
    <n v="0"/>
    <x v="7"/>
    <n v="0"/>
    <x v="0"/>
    <n v="0"/>
    <x v="0"/>
    <x v="0"/>
    <n v="2058.9679999999998"/>
    <n v="2.0589679999999997"/>
    <m/>
    <n v="1.4166666666666667"/>
    <n v="1.5895000000000001"/>
    <n v="7.6479999999999997"/>
    <n v="0"/>
    <n v="79"/>
    <s v="BASE DE DATOS"/>
    <m/>
  </r>
  <r>
    <s v="20"/>
    <x v="5"/>
    <s v="EANDES"/>
    <s v="11051295"/>
    <s v="11051295"/>
    <x v="4"/>
    <s v="2"/>
    <s v="S"/>
    <n v="17"/>
    <n v="19.074000000000002"/>
    <n v="625.21100000000001"/>
    <n v="827.82899999999995"/>
    <n v="1453.04"/>
    <n v="0"/>
    <n v="72.92"/>
    <n v="647.08000000000004"/>
    <m/>
    <m/>
    <x v="0"/>
    <s v="EANDES110512952HI"/>
    <s v="ELECTROANDES-Empresa de Electricidad de los Andes S.A."/>
    <x v="70"/>
    <x v="70"/>
    <s v="CH Gallito Ciego"/>
    <x v="268"/>
    <x v="4"/>
    <x v="4"/>
    <x v="171"/>
    <x v="1"/>
    <s v="Cambió Razón social"/>
    <s v="Operativo"/>
    <s v="Generadora"/>
    <x v="0"/>
    <x v="1"/>
    <x v="1"/>
    <x v="0"/>
    <s v="Privado"/>
    <s v="CAJAMARCA"/>
    <s v="CAJAMARCA"/>
    <s v="CONTUMAZA"/>
    <s v="YANAN (Tembladera)"/>
    <n v="0"/>
    <x v="7"/>
    <n v="0"/>
    <x v="0"/>
    <n v="0"/>
    <x v="0"/>
    <x v="0"/>
    <n v="1453.04"/>
    <n v="1.4530399999999999"/>
    <m/>
    <n v="1.4166666666666667"/>
    <n v="1.5895000000000001"/>
    <n v="7.6479999999999997"/>
    <n v="0"/>
    <n v="79"/>
    <s v="BASE DE DATOS"/>
    <m/>
  </r>
  <r>
    <s v="20"/>
    <x v="5"/>
    <s v="EANDES"/>
    <s v="41097499"/>
    <s v="41097499"/>
    <x v="4"/>
    <s v="Pelton"/>
    <s v="S"/>
    <n v="0.28799999999999998"/>
    <n v="0.186"/>
    <n v="0"/>
    <n v="0"/>
    <n v="0"/>
    <n v="0"/>
    <n v="0"/>
    <n v="720"/>
    <m/>
    <m/>
    <x v="0"/>
    <s v="EANDES41097499PeltonHI"/>
    <s v="ELECTROANDES-Empresa de Electricidad de los Andes S.A."/>
    <x v="70"/>
    <x v="70"/>
    <s v="CH Huayllacho"/>
    <x v="269"/>
    <x v="4"/>
    <x v="4"/>
    <x v="286"/>
    <x v="1"/>
    <s v="Cambió Razón social"/>
    <s v="Operativo"/>
    <s v="Generadora"/>
    <x v="0"/>
    <x v="1"/>
    <x v="1"/>
    <x v="0"/>
    <s v="Privado"/>
    <s v="AREQUIPA"/>
    <s v="AREQUIPA"/>
    <s v="CAYLLOMA"/>
    <s v="CAYLLOMA"/>
    <n v="0"/>
    <x v="7"/>
    <n v="0"/>
    <x v="0"/>
    <n v="0"/>
    <x v="0"/>
    <x v="0"/>
    <n v="0"/>
    <n v="0"/>
    <m/>
    <n v="2.3999999999999997E-2"/>
    <n v="1.55E-2"/>
    <n v="7.6479999999999997"/>
    <n v="0"/>
    <n v="79"/>
    <s v="BASE DE DATOS"/>
    <m/>
  </r>
  <r>
    <s v="20"/>
    <x v="5"/>
    <s v="EANDES"/>
    <s v="31020193"/>
    <s v="31020193"/>
    <x v="4"/>
    <s v="Pelton"/>
    <s v="S"/>
    <n v="3.68"/>
    <n v="1.9330000000000001"/>
    <n v="435.96300000000002"/>
    <n v="2070.2339999999999"/>
    <n v="2506.1970000000001"/>
    <n v="0"/>
    <n v="718.38"/>
    <n v="1.62"/>
    <m/>
    <m/>
    <x v="0"/>
    <s v="EANDES31020193PeltonHI"/>
    <s v="ELECTROANDES-Empresa de Electricidad de los Andes S.A."/>
    <x v="70"/>
    <x v="70"/>
    <s v="CH Misapuquio"/>
    <x v="270"/>
    <x v="4"/>
    <x v="4"/>
    <x v="286"/>
    <x v="1"/>
    <s v="Cambió Razón social"/>
    <s v="Operativo"/>
    <s v="Generadora"/>
    <x v="0"/>
    <x v="1"/>
    <x v="1"/>
    <x v="0"/>
    <s v="Privado"/>
    <s v="AREQUIPA"/>
    <s v="AREQUIPA"/>
    <s v="CONDESUYOS"/>
    <s v="CAYARANI"/>
    <n v="0"/>
    <x v="7"/>
    <n v="0"/>
    <x v="0"/>
    <n v="0"/>
    <x v="0"/>
    <x v="0"/>
    <n v="2506.1970000000001"/>
    <n v="2.5061970000000002"/>
    <m/>
    <n v="0.3066666666666667"/>
    <n v="0.16108333333333333"/>
    <n v="7.6479999999999997"/>
    <n v="0"/>
    <n v="79"/>
    <s v="BASE DE DATOS"/>
    <m/>
  </r>
  <r>
    <s v="20"/>
    <x v="5"/>
    <s v="EANDES"/>
    <s v="33016493"/>
    <s v="33016493"/>
    <x v="4"/>
    <s v="Francis"/>
    <s v="S"/>
    <n v="0.624"/>
    <n v="0.57999999999999996"/>
    <n v="9.3930000000000007"/>
    <n v="44.51"/>
    <n v="53.902999999999999"/>
    <n v="0"/>
    <n v="144.91999999999999"/>
    <n v="575.08000000000004"/>
    <m/>
    <m/>
    <x v="0"/>
    <s v="EANDES33016493FrancisHI"/>
    <s v="ELECTROANDES-Empresa de Electricidad de los Andes S.A."/>
    <x v="70"/>
    <x v="70"/>
    <s v="CH San Antonio"/>
    <x v="271"/>
    <x v="4"/>
    <x v="4"/>
    <x v="276"/>
    <x v="1"/>
    <s v="Cambió Razón social"/>
    <s v="Operativo"/>
    <s v="Generadora"/>
    <x v="0"/>
    <x v="1"/>
    <x v="1"/>
    <x v="0"/>
    <s v="Privado"/>
    <s v="AREQUIPA"/>
    <s v="AREQUIPA"/>
    <s v="CAYLLOMA"/>
    <s v="CAYLLOMA"/>
    <n v="0"/>
    <x v="7"/>
    <n v="0"/>
    <x v="0"/>
    <n v="0"/>
    <x v="0"/>
    <x v="0"/>
    <n v="53.902999999999999"/>
    <n v="5.3903E-2"/>
    <m/>
    <n v="5.1999999999999998E-2"/>
    <n v="4.8333333333333332E-2"/>
    <n v="7.6479999999999997"/>
    <n v="0"/>
    <n v="79"/>
    <s v="BASE DE DATOS"/>
    <m/>
  </r>
  <r>
    <s v="20"/>
    <x v="5"/>
    <s v="EANDES"/>
    <s v="41097599"/>
    <s v="41097599"/>
    <x v="4"/>
    <s v="Francis"/>
    <s v="S"/>
    <n v="0.52400000000000002"/>
    <n v="0.42199999999999999"/>
    <n v="28.83"/>
    <n v="132.81899999999999"/>
    <n v="161.649"/>
    <n v="0"/>
    <n v="612.45000000000005"/>
    <n v="107.55"/>
    <m/>
    <m/>
    <x v="0"/>
    <s v="EANDES41097599FrancisHI"/>
    <s v="ELECTROANDES-Empresa de Electricidad de los Andes S.A."/>
    <x v="70"/>
    <x v="70"/>
    <s v="CH San Ignacio"/>
    <x v="272"/>
    <x v="4"/>
    <x v="4"/>
    <x v="276"/>
    <x v="1"/>
    <s v="Cambió Razón social"/>
    <s v="Operativo"/>
    <s v="Generadora"/>
    <x v="0"/>
    <x v="1"/>
    <x v="1"/>
    <x v="0"/>
    <s v="Privado"/>
    <s v="AREQUIPA"/>
    <s v="AREQUIPA"/>
    <s v="CAYLLOMA"/>
    <s v="CAYLLOMA"/>
    <n v="0"/>
    <x v="7"/>
    <n v="0"/>
    <x v="0"/>
    <n v="0"/>
    <x v="0"/>
    <x v="0"/>
    <n v="161.649"/>
    <n v="0.16164899999999999"/>
    <m/>
    <n v="4.3666666666666666E-2"/>
    <n v="3.5166666666666666E-2"/>
    <n v="7.6479999999999997"/>
    <n v="0"/>
    <n v="79"/>
    <s v="BASE DE DATOS"/>
    <m/>
  </r>
  <r>
    <s v="20"/>
    <x v="5"/>
    <s v="EANDES"/>
    <s v="1139028"/>
    <s v="1139028"/>
    <x v="4"/>
    <s v="CH2"/>
    <s v="S"/>
    <n v="0.44"/>
    <n v="0.45200000000000001"/>
    <n v="26.093"/>
    <n v="123.414"/>
    <n v="149.50700000000001"/>
    <n v="0"/>
    <n v="719.08"/>
    <n v="0.91"/>
    <m/>
    <m/>
    <x v="0"/>
    <s v="EANDES1139028CH2HI"/>
    <s v="ELECTROANDES-Empresa de Electricidad de los Andes S.A."/>
    <x v="70"/>
    <x v="70"/>
    <s v="CH Pariac"/>
    <x v="273"/>
    <x v="4"/>
    <x v="4"/>
    <x v="327"/>
    <x v="1"/>
    <s v="Cambió Razón social"/>
    <s v="Operativo"/>
    <s v="Generadora"/>
    <x v="0"/>
    <x v="1"/>
    <x v="1"/>
    <x v="0"/>
    <s v="Privado"/>
    <s v="ANCASH"/>
    <s v="ANCASH"/>
    <s v="HUARAZ "/>
    <s v="HUARAZ"/>
    <n v="0"/>
    <x v="7"/>
    <n v="0"/>
    <x v="0"/>
    <n v="0"/>
    <x v="0"/>
    <x v="0"/>
    <n v="149.50700000000001"/>
    <n v="0.149507"/>
    <m/>
    <n v="3.6666666666666667E-2"/>
    <n v="3.7666666666666668E-2"/>
    <n v="7.6479999999999997"/>
    <n v="0"/>
    <n v="79"/>
    <s v="BASE DE DATOS"/>
    <m/>
  </r>
  <r>
    <s v="20"/>
    <x v="5"/>
    <s v="EANDES"/>
    <s v="1139028"/>
    <s v="1139028"/>
    <x v="4"/>
    <s v="CH2 G2"/>
    <s v="S"/>
    <n v="0.35499999999999998"/>
    <n v="0.34599999999999997"/>
    <n v="0"/>
    <n v="0"/>
    <n v="0"/>
    <n v="0"/>
    <n v="0"/>
    <n v="720"/>
    <m/>
    <m/>
    <x v="0"/>
    <s v="EANDES1139028CH2 G2HI"/>
    <s v="ELECTROANDES-Empresa de Electricidad de los Andes S.A."/>
    <x v="70"/>
    <x v="70"/>
    <s v="CH Pariac"/>
    <x v="273"/>
    <x v="4"/>
    <x v="4"/>
    <x v="328"/>
    <x v="1"/>
    <s v="Cambió Razón social"/>
    <s v="Operativo"/>
    <s v="Generadora"/>
    <x v="0"/>
    <x v="1"/>
    <x v="1"/>
    <x v="0"/>
    <s v="Privado"/>
    <s v="ANCASH"/>
    <s v="ANCASH"/>
    <s v="HUARAZ "/>
    <s v="HUARAZ"/>
    <n v="0"/>
    <x v="7"/>
    <n v="0"/>
    <x v="0"/>
    <n v="0"/>
    <x v="0"/>
    <x v="0"/>
    <n v="0"/>
    <n v="0"/>
    <m/>
    <n v="2.9583333333333333E-2"/>
    <n v="2.8833333333333332E-2"/>
    <n v="7.6479999999999997"/>
    <n v="0"/>
    <n v="79"/>
    <s v="BASE DE DATOS"/>
    <m/>
  </r>
  <r>
    <s v="20"/>
    <x v="5"/>
    <s v="EANDES"/>
    <s v="1139028"/>
    <s v="1139028"/>
    <x v="4"/>
    <s v="CH3 N"/>
    <s v="S"/>
    <n v="0.872"/>
    <n v="0.79600000000000004"/>
    <n v="38.795999999999999"/>
    <n v="194.08699999999999"/>
    <n v="232.88300000000001"/>
    <n v="0"/>
    <n v="719.5"/>
    <n v="0.5"/>
    <m/>
    <m/>
    <x v="0"/>
    <s v="EANDES1139028CH3 NHI"/>
    <s v="ELECTROANDES-Empresa de Electricidad de los Andes S.A."/>
    <x v="70"/>
    <x v="70"/>
    <s v="CH Pariac"/>
    <x v="273"/>
    <x v="4"/>
    <x v="4"/>
    <x v="329"/>
    <x v="1"/>
    <s v="Cambió Razón social"/>
    <s v="Operativo"/>
    <s v="Generadora"/>
    <x v="0"/>
    <x v="1"/>
    <x v="1"/>
    <x v="0"/>
    <s v="Privado"/>
    <s v="ANCASH"/>
    <s v="ANCASH"/>
    <s v="HUARAZ "/>
    <s v="HUARAZ"/>
    <n v="0"/>
    <x v="7"/>
    <n v="0"/>
    <x v="0"/>
    <n v="0"/>
    <x v="0"/>
    <x v="0"/>
    <n v="232.88300000000001"/>
    <n v="0.23288300000000001"/>
    <m/>
    <n v="7.2666666666666671E-2"/>
    <n v="6.6333333333333341E-2"/>
    <n v="7.6479999999999997"/>
    <n v="-2.8421709430404007E-14"/>
    <n v="79"/>
    <s v="BASE DE DATOS"/>
    <m/>
  </r>
  <r>
    <s v="20"/>
    <x v="5"/>
    <s v="EANDES"/>
    <s v="1139028"/>
    <s v="1139028"/>
    <x v="4"/>
    <s v="CH3 N G2"/>
    <s v="S"/>
    <n v="0.4"/>
    <n v="0.4"/>
    <n v="0"/>
    <n v="0"/>
    <n v="0"/>
    <n v="0"/>
    <n v="0"/>
    <n v="720"/>
    <m/>
    <m/>
    <x v="0"/>
    <s v="EANDES1139028CH3 N G2HI"/>
    <s v="ELECTROANDES-Empresa de Electricidad de los Andes S.A."/>
    <x v="70"/>
    <x v="70"/>
    <s v="CH Pariac"/>
    <x v="273"/>
    <x v="4"/>
    <x v="4"/>
    <x v="330"/>
    <x v="1"/>
    <s v="Cambió Razón social"/>
    <s v="Operativo"/>
    <s v="Generadora"/>
    <x v="0"/>
    <x v="1"/>
    <x v="1"/>
    <x v="0"/>
    <s v="Privado"/>
    <s v="ANCASH"/>
    <s v="ANCASH"/>
    <s v="HUARAZ "/>
    <s v="HUARAZ"/>
    <n v="0"/>
    <x v="7"/>
    <n v="0"/>
    <x v="0"/>
    <n v="0"/>
    <x v="0"/>
    <x v="0"/>
    <n v="0"/>
    <n v="0"/>
    <m/>
    <n v="3.3333333333333333E-2"/>
    <n v="3.3333333333333333E-2"/>
    <n v="7.6479999999999997"/>
    <n v="0"/>
    <n v="79"/>
    <s v="BASE DE DATOS"/>
    <m/>
  </r>
  <r>
    <s v="20"/>
    <x v="5"/>
    <s v="EANDES"/>
    <s v="1139028"/>
    <s v="1139028"/>
    <x v="4"/>
    <s v="CH4 G-1"/>
    <s v="S"/>
    <n v="1.5"/>
    <n v="1.464"/>
    <n v="109.562"/>
    <n v="550.88199999999995"/>
    <n v="660.44399999999996"/>
    <n v="0"/>
    <n v="720"/>
    <n v="0"/>
    <m/>
    <m/>
    <x v="0"/>
    <s v="EANDES1139028CH4 G-1HI"/>
    <s v="ELECTROANDES-Empresa de Electricidad de los Andes S.A."/>
    <x v="70"/>
    <x v="70"/>
    <s v="CH Pariac"/>
    <x v="273"/>
    <x v="4"/>
    <x v="4"/>
    <x v="331"/>
    <x v="1"/>
    <s v="Cambió Razón social"/>
    <s v="Operativo"/>
    <s v="Generadora"/>
    <x v="0"/>
    <x v="1"/>
    <x v="1"/>
    <x v="0"/>
    <s v="Privado"/>
    <s v="ANCASH"/>
    <s v="ANCASH"/>
    <s v="HUARAZ "/>
    <s v="HUARAZ"/>
    <n v="0"/>
    <x v="7"/>
    <n v="0"/>
    <x v="0"/>
    <n v="0"/>
    <x v="0"/>
    <x v="0"/>
    <n v="660.44399999999996"/>
    <n v="0.66044399999999992"/>
    <m/>
    <n v="0.125"/>
    <n v="0.122"/>
    <n v="7.6479999999999997"/>
    <n v="0"/>
    <n v="79"/>
    <s v="BASE DE DATOS"/>
    <m/>
  </r>
  <r>
    <s v="20"/>
    <x v="5"/>
    <s v="EANDES"/>
    <s v="1139028"/>
    <s v="1139028"/>
    <x v="4"/>
    <s v="CH4 G-2"/>
    <s v="S"/>
    <n v="1.5"/>
    <n v="1.492"/>
    <n v="0"/>
    <n v="0"/>
    <n v="0"/>
    <n v="0"/>
    <n v="0"/>
    <n v="720"/>
    <m/>
    <m/>
    <x v="0"/>
    <s v="EANDES1139028CH4 G-2HI"/>
    <s v="ELECTROANDES-Empresa de Electricidad de los Andes S.A."/>
    <x v="70"/>
    <x v="70"/>
    <s v="CH Pariac"/>
    <x v="273"/>
    <x v="4"/>
    <x v="4"/>
    <x v="332"/>
    <x v="1"/>
    <s v="Cambió Razón social"/>
    <s v="Operativo"/>
    <s v="Generadora"/>
    <x v="0"/>
    <x v="1"/>
    <x v="1"/>
    <x v="0"/>
    <s v="Privado"/>
    <s v="ANCASH"/>
    <s v="ANCASH"/>
    <s v="HUARAZ "/>
    <s v="HUARAZ"/>
    <n v="0"/>
    <x v="7"/>
    <n v="0"/>
    <x v="0"/>
    <n v="0"/>
    <x v="0"/>
    <x v="0"/>
    <n v="0"/>
    <n v="0"/>
    <m/>
    <n v="0.125"/>
    <n v="0.12433333333333334"/>
    <n v="7.6479999999999997"/>
    <n v="0"/>
    <n v="79"/>
    <s v="BASE DE DATOS"/>
    <m/>
  </r>
  <r>
    <s v="20"/>
    <x v="6"/>
    <s v="EANDES"/>
    <s v="G1230715"/>
    <s v="G1230715"/>
    <x v="4"/>
    <s v="G1"/>
    <s v="S"/>
    <n v="86.24"/>
    <n v="86.24"/>
    <n v="2623.2150000000001"/>
    <n v="3216.7930000000001"/>
    <n v="5840.0079999999998"/>
    <n v="0"/>
    <n v="166.05"/>
    <n v="577.95000000000005"/>
    <m/>
    <m/>
    <x v="0"/>
    <s v="EANDESG1230715G1HI"/>
    <s v="ELECTROANDES-Empresa de Electricidad de los Andes S.A."/>
    <x v="70"/>
    <x v="70"/>
    <s v="CH Cheves"/>
    <x v="262"/>
    <x v="4"/>
    <x v="4"/>
    <x v="13"/>
    <x v="1"/>
    <s v="Instalado"/>
    <s v="Operativo"/>
    <s v="Generadora"/>
    <x v="0"/>
    <x v="1"/>
    <x v="1"/>
    <x v="0"/>
    <s v="Privado"/>
    <s v="LIMA"/>
    <s v="LIMA"/>
    <s v="HUAURA"/>
    <s v="SAYAN"/>
    <s v="CHURIN"/>
    <x v="7"/>
    <n v="0"/>
    <x v="0"/>
    <n v="0"/>
    <x v="0"/>
    <x v="0"/>
    <n v="5840.0079999999998"/>
    <n v="5.8400080000000001"/>
    <m/>
    <n v="7.1866666666666665"/>
    <n v="7.1866666666666665"/>
    <n v="7.6479999999999997"/>
    <n v="0"/>
    <n v="79"/>
    <s v="BASE DE DATOS"/>
    <m/>
  </r>
  <r>
    <s v="20"/>
    <x v="6"/>
    <s v="EANDES"/>
    <s v="G1230715"/>
    <s v="G1230715"/>
    <x v="4"/>
    <s v="G2"/>
    <s v="S"/>
    <n v="85.44"/>
    <n v="85.44"/>
    <n v="6451.79"/>
    <n v="25575.531999999999"/>
    <n v="32027.322"/>
    <n v="0"/>
    <n v="721.15"/>
    <n v="22.85"/>
    <m/>
    <m/>
    <x v="0"/>
    <s v="EANDESG1230715G2HI"/>
    <s v="ELECTROANDES-Empresa de Electricidad de los Andes S.A."/>
    <x v="70"/>
    <x v="70"/>
    <s v="CH Cheves"/>
    <x v="262"/>
    <x v="4"/>
    <x v="4"/>
    <x v="14"/>
    <x v="1"/>
    <s v="Instalado"/>
    <s v="Operativo"/>
    <s v="Generadora"/>
    <x v="0"/>
    <x v="1"/>
    <x v="1"/>
    <x v="0"/>
    <s v="Privado"/>
    <s v="LIMA"/>
    <s v="LIMA"/>
    <s v="HUAURA"/>
    <s v="SAYAN"/>
    <s v="CHURIN"/>
    <x v="7"/>
    <n v="0"/>
    <x v="0"/>
    <n v="0"/>
    <x v="0"/>
    <x v="0"/>
    <n v="32027.322"/>
    <n v="32.027321999999998"/>
    <m/>
    <n v="7.12"/>
    <n v="7.12"/>
    <n v="7.6479999999999997"/>
    <n v="0"/>
    <n v="79"/>
    <s v="BASE DE DATOS"/>
    <m/>
  </r>
  <r>
    <s v="20"/>
    <x v="6"/>
    <s v="EANDES"/>
    <s v="PP104093"/>
    <s v="PP104093"/>
    <x v="4"/>
    <s v="G1"/>
    <s v="S"/>
    <n v="22.065000000000001"/>
    <n v="22.065000000000001"/>
    <n v="2281.194"/>
    <n v="9997.4290000000001"/>
    <n v="12278.623"/>
    <n v="0"/>
    <n v="744"/>
    <n v="0"/>
    <m/>
    <m/>
    <x v="0"/>
    <s v="EANDESPP104093G1HI"/>
    <s v="ELECTROANDES-Empresa de Electricidad de los Andes S.A."/>
    <x v="70"/>
    <x v="70"/>
    <s v="CH Yaupi"/>
    <x v="263"/>
    <x v="4"/>
    <x v="4"/>
    <x v="13"/>
    <x v="1"/>
    <s v="Cambió Razón social"/>
    <s v="Operativo"/>
    <s v="Generadora"/>
    <x v="0"/>
    <x v="1"/>
    <x v="1"/>
    <x v="0"/>
    <s v="Privado"/>
    <s v="JUNIN"/>
    <s v="JUNIN"/>
    <s v="JUNIN"/>
    <s v="ULCUMAYO"/>
    <n v="0"/>
    <x v="7"/>
    <n v="0"/>
    <x v="0"/>
    <n v="0"/>
    <x v="0"/>
    <x v="0"/>
    <n v="12278.623"/>
    <n v="12.278623"/>
    <m/>
    <n v="1.8387500000000001"/>
    <n v="1.8387500000000001"/>
    <n v="7.6479999999999997"/>
    <n v="0"/>
    <n v="79"/>
    <s v="BASE DE DATOS"/>
    <m/>
  </r>
  <r>
    <s v="20"/>
    <x v="6"/>
    <s v="EANDES"/>
    <s v="PP104093"/>
    <s v="PP104093"/>
    <x v="4"/>
    <s v="G2"/>
    <s v="S"/>
    <n v="23.23"/>
    <n v="23.23"/>
    <n v="2269.136"/>
    <n v="10098.602000000001"/>
    <n v="12367.737999999999"/>
    <n v="0"/>
    <n v="744"/>
    <n v="0"/>
    <m/>
    <m/>
    <x v="0"/>
    <s v="EANDESPP104093G2HI"/>
    <s v="ELECTROANDES-Empresa de Electricidad de los Andes S.A."/>
    <x v="70"/>
    <x v="70"/>
    <s v="CH Yaupi"/>
    <x v="263"/>
    <x v="4"/>
    <x v="4"/>
    <x v="14"/>
    <x v="1"/>
    <s v="Cambió Razón social"/>
    <s v="Operativo"/>
    <s v="Generadora"/>
    <x v="0"/>
    <x v="1"/>
    <x v="1"/>
    <x v="0"/>
    <s v="Privado"/>
    <s v="JUNIN"/>
    <s v="JUNIN"/>
    <s v="JUNIN"/>
    <s v="ULCUMAYO"/>
    <n v="0"/>
    <x v="7"/>
    <n v="0"/>
    <x v="0"/>
    <n v="0"/>
    <x v="0"/>
    <x v="0"/>
    <n v="12367.737999999999"/>
    <n v="12.367737999999999"/>
    <m/>
    <n v="1.9358333333333333"/>
    <n v="1.9358333333333333"/>
    <n v="7.6479999999999997"/>
    <n v="1.8189894035458565E-12"/>
    <n v="79"/>
    <s v="BASE DE DATOS"/>
    <m/>
  </r>
  <r>
    <s v="20"/>
    <x v="6"/>
    <s v="EANDES"/>
    <s v="PP104093"/>
    <s v="PP104093"/>
    <x v="4"/>
    <s v="G3"/>
    <s v="S"/>
    <n v="23.155000000000001"/>
    <n v="23.155000000000001"/>
    <n v="2340.819"/>
    <n v="10163.653"/>
    <n v="12504.472"/>
    <n v="0"/>
    <n v="734.55"/>
    <n v="9.4499999999999993"/>
    <m/>
    <m/>
    <x v="0"/>
    <s v="EANDESPP104093G3HI"/>
    <s v="ELECTROANDES-Empresa de Electricidad de los Andes S.A."/>
    <x v="70"/>
    <x v="70"/>
    <s v="CH Yaupi"/>
    <x v="263"/>
    <x v="4"/>
    <x v="4"/>
    <x v="310"/>
    <x v="1"/>
    <s v="Cambió Razón social"/>
    <s v="Operativo"/>
    <s v="Generadora"/>
    <x v="0"/>
    <x v="1"/>
    <x v="1"/>
    <x v="0"/>
    <s v="Privado"/>
    <s v="JUNIN"/>
    <s v="JUNIN"/>
    <s v="JUNIN"/>
    <s v="ULCUMAYO"/>
    <n v="0"/>
    <x v="7"/>
    <n v="0"/>
    <x v="0"/>
    <n v="0"/>
    <x v="0"/>
    <x v="0"/>
    <n v="12504.472"/>
    <n v="12.504472"/>
    <m/>
    <n v="1.9295833333333334"/>
    <n v="1.9295833333333334"/>
    <n v="7.6479999999999997"/>
    <n v="0"/>
    <n v="79"/>
    <s v="BASE DE DATOS"/>
    <m/>
  </r>
  <r>
    <s v="20"/>
    <x v="6"/>
    <s v="EANDES"/>
    <s v="PP104093"/>
    <s v="PP104093"/>
    <x v="4"/>
    <s v="G4"/>
    <s v="S"/>
    <n v="22.66"/>
    <n v="22.66"/>
    <n v="2537.569"/>
    <n v="11281.111999999999"/>
    <n v="13818.681"/>
    <n v="0"/>
    <n v="744"/>
    <n v="0"/>
    <m/>
    <m/>
    <x v="0"/>
    <s v="EANDESPP104093G4HI"/>
    <s v="ELECTROANDES-Empresa de Electricidad de los Andes S.A."/>
    <x v="70"/>
    <x v="70"/>
    <s v="CH Yaupi"/>
    <x v="263"/>
    <x v="4"/>
    <x v="4"/>
    <x v="325"/>
    <x v="1"/>
    <s v="Cambió Razón social"/>
    <s v="Operativo"/>
    <s v="Generadora"/>
    <x v="0"/>
    <x v="1"/>
    <x v="1"/>
    <x v="0"/>
    <s v="Privado"/>
    <s v="JUNIN"/>
    <s v="JUNIN"/>
    <s v="JUNIN"/>
    <s v="ULCUMAYO"/>
    <n v="0"/>
    <x v="7"/>
    <n v="0"/>
    <x v="0"/>
    <n v="0"/>
    <x v="0"/>
    <x v="0"/>
    <n v="13818.681"/>
    <n v="13.818681"/>
    <m/>
    <n v="1.8883333333333334"/>
    <n v="1.8883333333333334"/>
    <n v="7.6479999999999997"/>
    <n v="-1.8189894035458565E-12"/>
    <n v="79"/>
    <s v="BASE DE DATOS"/>
    <m/>
  </r>
  <r>
    <s v="20"/>
    <x v="6"/>
    <s v="EANDES"/>
    <s v="PP104093"/>
    <s v="PP104093"/>
    <x v="4"/>
    <s v="G5"/>
    <s v="S"/>
    <n v="22.576000000000001"/>
    <n v="22.576000000000001"/>
    <n v="2556.4119999999998"/>
    <n v="11397.313"/>
    <n v="13953.725"/>
    <n v="0"/>
    <n v="744"/>
    <n v="0"/>
    <m/>
    <m/>
    <x v="0"/>
    <s v="EANDESPP104093G5HI"/>
    <s v="ELECTROANDES-Empresa de Electricidad de los Andes S.A."/>
    <x v="70"/>
    <x v="70"/>
    <s v="CH Yaupi"/>
    <x v="263"/>
    <x v="4"/>
    <x v="4"/>
    <x v="326"/>
    <x v="1"/>
    <s v="Cambió Razón social"/>
    <s v="Operativo"/>
    <s v="Generadora"/>
    <x v="0"/>
    <x v="1"/>
    <x v="1"/>
    <x v="0"/>
    <s v="Privado"/>
    <s v="JUNIN"/>
    <s v="JUNIN"/>
    <s v="JUNIN"/>
    <s v="ULCUMAYO"/>
    <n v="0"/>
    <x v="7"/>
    <n v="0"/>
    <x v="0"/>
    <n v="0"/>
    <x v="0"/>
    <x v="0"/>
    <n v="13953.725"/>
    <n v="13.953725"/>
    <m/>
    <n v="1.8813333333333333"/>
    <n v="1.8813333333333333"/>
    <n v="7.6479999999999997"/>
    <n v="0"/>
    <n v="79"/>
    <s v="BASE DE DATOS"/>
    <m/>
  </r>
  <r>
    <s v="20"/>
    <x v="6"/>
    <s v="EANDES"/>
    <s v="PP101093"/>
    <s v="PP101093"/>
    <x v="4"/>
    <s v="G1"/>
    <s v="S"/>
    <n v="13.6"/>
    <n v="12.082000000000001"/>
    <n v="1046.905"/>
    <n v="4437.3670000000002"/>
    <n v="5484.2719999999999"/>
    <n v="4.17"/>
    <n v="717.85"/>
    <n v="21.98"/>
    <m/>
    <m/>
    <x v="0"/>
    <s v="EANDESPP101093G1HI"/>
    <s v="ELECTROANDES-Empresa de Electricidad de los Andes S.A."/>
    <x v="70"/>
    <x v="70"/>
    <s v="CH Malpaso"/>
    <x v="264"/>
    <x v="4"/>
    <x v="4"/>
    <x v="13"/>
    <x v="1"/>
    <s v="Cambió Razón social"/>
    <s v="Operativo"/>
    <s v="Generadora"/>
    <x v="0"/>
    <x v="1"/>
    <x v="1"/>
    <x v="0"/>
    <s v="Privado"/>
    <s v="JUNIN"/>
    <s v="JUNIN"/>
    <s v="YAULI"/>
    <s v="PACCHAS"/>
    <n v="0"/>
    <x v="7"/>
    <n v="0"/>
    <x v="0"/>
    <n v="0"/>
    <x v="0"/>
    <x v="0"/>
    <n v="5484.2719999999999"/>
    <n v="5.4842719999999998"/>
    <m/>
    <n v="1.1333333333333333"/>
    <n v="1.0068333333333335"/>
    <n v="7.6479999999999997"/>
    <n v="0"/>
    <n v="79"/>
    <s v="BASE DE DATOS"/>
    <m/>
  </r>
  <r>
    <s v="20"/>
    <x v="6"/>
    <s v="EANDES"/>
    <s v="PP101093"/>
    <s v="PP101093"/>
    <x v="4"/>
    <s v="G2"/>
    <s v="S"/>
    <n v="13.6"/>
    <n v="12.779"/>
    <n v="980.11699999999996"/>
    <n v="3992.797"/>
    <n v="4972.9139999999998"/>
    <n v="3.6"/>
    <n v="586.13"/>
    <n v="154.27000000000001"/>
    <m/>
    <m/>
    <x v="0"/>
    <s v="EANDESPP101093G2HI"/>
    <s v="ELECTROANDES-Empresa de Electricidad de los Andes S.A."/>
    <x v="70"/>
    <x v="70"/>
    <s v="CH Malpaso"/>
    <x v="264"/>
    <x v="4"/>
    <x v="4"/>
    <x v="14"/>
    <x v="1"/>
    <s v="Cambió Razón social"/>
    <s v="Operativo"/>
    <s v="Generadora"/>
    <x v="0"/>
    <x v="1"/>
    <x v="1"/>
    <x v="0"/>
    <s v="Privado"/>
    <s v="JUNIN"/>
    <s v="JUNIN"/>
    <s v="YAULI"/>
    <s v="PACCHAS"/>
    <n v="0"/>
    <x v="7"/>
    <n v="0"/>
    <x v="0"/>
    <n v="0"/>
    <x v="0"/>
    <x v="0"/>
    <n v="4972.9139999999998"/>
    <n v="4.9729139999999994"/>
    <m/>
    <n v="1.1333333333333333"/>
    <n v="1.0649166666666667"/>
    <n v="7.6479999999999997"/>
    <n v="0"/>
    <n v="79"/>
    <s v="BASE DE DATOS"/>
    <m/>
  </r>
  <r>
    <s v="20"/>
    <x v="6"/>
    <s v="EANDES"/>
    <s v="PP101093"/>
    <s v="PP101093"/>
    <x v="4"/>
    <s v="G3"/>
    <s v="S"/>
    <n v="13.6"/>
    <n v="11.234"/>
    <n v="896.83699999999999"/>
    <n v="2278.8229999999999"/>
    <n v="3175.66"/>
    <n v="5.22"/>
    <n v="412.95"/>
    <n v="325.83"/>
    <m/>
    <m/>
    <x v="0"/>
    <s v="EANDESPP101093G3HI"/>
    <s v="ELECTROANDES-Empresa de Electricidad de los Andes S.A."/>
    <x v="70"/>
    <x v="70"/>
    <s v="CH Malpaso"/>
    <x v="264"/>
    <x v="4"/>
    <x v="4"/>
    <x v="310"/>
    <x v="1"/>
    <s v="Cambió Razón social"/>
    <s v="Operativo"/>
    <s v="Generadora"/>
    <x v="0"/>
    <x v="1"/>
    <x v="1"/>
    <x v="0"/>
    <s v="Privado"/>
    <s v="JUNIN"/>
    <s v="JUNIN"/>
    <s v="YAULI"/>
    <s v="PACCHAS"/>
    <n v="0"/>
    <x v="7"/>
    <n v="0"/>
    <x v="0"/>
    <n v="0"/>
    <x v="0"/>
    <x v="0"/>
    <n v="3175.66"/>
    <n v="3.1756599999999997"/>
    <m/>
    <n v="1.1333333333333333"/>
    <n v="0.9361666666666667"/>
    <n v="7.6479999999999997"/>
    <n v="0"/>
    <n v="79"/>
    <s v="BASE DE DATOS"/>
    <m/>
  </r>
  <r>
    <s v="20"/>
    <x v="6"/>
    <s v="EANDES"/>
    <s v="PP101093"/>
    <s v="PP101093"/>
    <x v="4"/>
    <s v="G4"/>
    <s v="S"/>
    <n v="13.6"/>
    <n v="11.926"/>
    <n v="987.81299999999999"/>
    <n v="3125.6669999999999"/>
    <n v="4113.4799999999996"/>
    <n v="3.95"/>
    <n v="499.03"/>
    <n v="241.02"/>
    <m/>
    <m/>
    <x v="0"/>
    <s v="EANDESPP101093G4HI"/>
    <s v="ELECTROANDES-Empresa de Electricidad de los Andes S.A."/>
    <x v="70"/>
    <x v="70"/>
    <s v="CH Malpaso"/>
    <x v="264"/>
    <x v="4"/>
    <x v="4"/>
    <x v="325"/>
    <x v="1"/>
    <s v="Cambió Razón social"/>
    <s v="Operativo"/>
    <s v="Generadora"/>
    <x v="0"/>
    <x v="1"/>
    <x v="1"/>
    <x v="0"/>
    <s v="Privado"/>
    <s v="JUNIN"/>
    <s v="JUNIN"/>
    <s v="YAULI"/>
    <s v="PACCHAS"/>
    <n v="0"/>
    <x v="7"/>
    <n v="0"/>
    <x v="0"/>
    <n v="0"/>
    <x v="0"/>
    <x v="0"/>
    <n v="4113.4799999999996"/>
    <n v="4.1134799999999991"/>
    <m/>
    <n v="1.1333333333333333"/>
    <n v="0.99383333333333335"/>
    <n v="7.6479999999999997"/>
    <n v="0"/>
    <n v="79"/>
    <s v="BASE DE DATOS"/>
    <m/>
  </r>
  <r>
    <s v="20"/>
    <x v="6"/>
    <s v="EANDES"/>
    <s v="PP102093"/>
    <s v="PP102093"/>
    <x v="4"/>
    <s v="G1"/>
    <s v="S"/>
    <n v="3"/>
    <n v="3.1429999999999998"/>
    <n v="343.87900000000002"/>
    <n v="1599.6890000000001"/>
    <n v="1943.568"/>
    <n v="0"/>
    <n v="734.25"/>
    <n v="9.75"/>
    <m/>
    <m/>
    <x v="0"/>
    <s v="EANDESPP102093G1HI"/>
    <s v="ELECTROANDES-Empresa de Electricidad de los Andes S.A."/>
    <x v="70"/>
    <x v="70"/>
    <s v="CH Oroya"/>
    <x v="265"/>
    <x v="4"/>
    <x v="4"/>
    <x v="13"/>
    <x v="1"/>
    <s v="Cambió Razón social"/>
    <s v="Operativo"/>
    <s v="Generadora"/>
    <x v="0"/>
    <x v="1"/>
    <x v="1"/>
    <x v="0"/>
    <s v="Privado"/>
    <s v="JUNIN"/>
    <s v="JUNIN"/>
    <s v="YAULI"/>
    <s v="LA OROYA"/>
    <n v="0"/>
    <x v="7"/>
    <n v="0"/>
    <x v="0"/>
    <n v="0"/>
    <x v="0"/>
    <x v="0"/>
    <n v="1943.568"/>
    <n v="1.943568"/>
    <m/>
    <n v="0.25"/>
    <n v="0.26191666666666663"/>
    <n v="7.6479999999999997"/>
    <n v="2.2737367544323206E-13"/>
    <n v="79"/>
    <s v="BASE DE DATOS"/>
    <m/>
  </r>
  <r>
    <s v="20"/>
    <x v="6"/>
    <s v="EANDES"/>
    <s v="PP102093"/>
    <s v="PP102093"/>
    <x v="4"/>
    <s v="G2"/>
    <s v="S"/>
    <n v="3"/>
    <n v="3.165"/>
    <n v="83.441999999999993"/>
    <n v="389.67399999999998"/>
    <n v="473.11599999999999"/>
    <n v="0"/>
    <n v="200.85"/>
    <n v="543.15"/>
    <m/>
    <m/>
    <x v="0"/>
    <s v="EANDESPP102093G2HI"/>
    <s v="ELECTROANDES-Empresa de Electricidad de los Andes S.A."/>
    <x v="70"/>
    <x v="70"/>
    <s v="CH Oroya"/>
    <x v="265"/>
    <x v="4"/>
    <x v="4"/>
    <x v="14"/>
    <x v="1"/>
    <s v="Cambió Razón social"/>
    <s v="Operativo"/>
    <s v="Generadora"/>
    <x v="0"/>
    <x v="1"/>
    <x v="1"/>
    <x v="0"/>
    <s v="Privado"/>
    <s v="JUNIN"/>
    <s v="JUNIN"/>
    <s v="YAULI"/>
    <s v="LA OROYA"/>
    <n v="0"/>
    <x v="7"/>
    <n v="0"/>
    <x v="0"/>
    <n v="0"/>
    <x v="0"/>
    <x v="0"/>
    <n v="473.11599999999999"/>
    <n v="0.47311599999999998"/>
    <m/>
    <n v="0.25"/>
    <n v="0.26374999999999998"/>
    <n v="7.6479999999999997"/>
    <n v="0"/>
    <n v="79"/>
    <s v="BASE DE DATOS"/>
    <m/>
  </r>
  <r>
    <s v="20"/>
    <x v="6"/>
    <s v="EANDES"/>
    <s v="PP102093"/>
    <s v="PP102093"/>
    <x v="4"/>
    <s v="G3"/>
    <s v="S"/>
    <n v="3"/>
    <n v="3.1720000000000002"/>
    <n v="344.62200000000001"/>
    <n v="1590.9849999999999"/>
    <n v="1935.607"/>
    <n v="0"/>
    <n v="732"/>
    <n v="12"/>
    <m/>
    <m/>
    <x v="0"/>
    <s v="EANDESPP102093G3HI"/>
    <s v="ELECTROANDES-Empresa de Electricidad de los Andes S.A."/>
    <x v="70"/>
    <x v="70"/>
    <s v="CH Oroya"/>
    <x v="265"/>
    <x v="4"/>
    <x v="4"/>
    <x v="310"/>
    <x v="1"/>
    <s v="Cambió Razón social"/>
    <s v="Operativo"/>
    <s v="Generadora"/>
    <x v="0"/>
    <x v="1"/>
    <x v="1"/>
    <x v="0"/>
    <s v="Privado"/>
    <s v="JUNIN"/>
    <s v="JUNIN"/>
    <s v="YAULI"/>
    <s v="LA OROYA"/>
    <n v="0"/>
    <x v="7"/>
    <n v="0"/>
    <x v="0"/>
    <n v="0"/>
    <x v="0"/>
    <x v="0"/>
    <n v="1935.607"/>
    <n v="1.9356070000000001"/>
    <m/>
    <n v="0.25"/>
    <n v="0.26433333333333336"/>
    <n v="7.6479999999999997"/>
    <n v="0"/>
    <n v="79"/>
    <s v="BASE DE DATOS"/>
    <m/>
  </r>
  <r>
    <s v="20"/>
    <x v="6"/>
    <s v="EANDES"/>
    <s v="PP103093"/>
    <s v="PP103093"/>
    <x v="4"/>
    <s v="G1"/>
    <s v="S"/>
    <n v="3"/>
    <n v="3.1859999999999999"/>
    <n v="245.70099999999999"/>
    <n v="1129.922"/>
    <n v="1375.623"/>
    <n v="0"/>
    <n v="707.72"/>
    <n v="36.28"/>
    <m/>
    <m/>
    <x v="0"/>
    <s v="EANDESPP103093G1HI"/>
    <s v="ELECTROANDES-Empresa de Electricidad de los Andes S.A."/>
    <x v="70"/>
    <x v="70"/>
    <s v="CH Pachachaca"/>
    <x v="266"/>
    <x v="4"/>
    <x v="4"/>
    <x v="13"/>
    <x v="1"/>
    <s v="Cambió Razón social"/>
    <s v="Operativo"/>
    <s v="Generadora"/>
    <x v="0"/>
    <x v="1"/>
    <x v="1"/>
    <x v="0"/>
    <s v="Privado"/>
    <s v="JUNIN"/>
    <s v="JUNIN"/>
    <s v="YAULI"/>
    <s v="YAULI"/>
    <n v="0"/>
    <x v="7"/>
    <n v="0"/>
    <x v="0"/>
    <n v="0"/>
    <x v="0"/>
    <x v="0"/>
    <n v="1375.623"/>
    <n v="1.375623"/>
    <m/>
    <n v="0.25"/>
    <n v="0.26550000000000001"/>
    <n v="7.6479999999999997"/>
    <n v="0"/>
    <n v="79"/>
    <s v="BASE DE DATOS"/>
    <m/>
  </r>
  <r>
    <s v="20"/>
    <x v="6"/>
    <s v="EANDES"/>
    <s v="PP103093"/>
    <s v="PP103093"/>
    <x v="4"/>
    <s v="G2"/>
    <s v="S"/>
    <n v="3"/>
    <n v="3.31"/>
    <n v="249.416"/>
    <n v="1163.0039999999999"/>
    <n v="1412.42"/>
    <n v="0"/>
    <n v="744"/>
    <n v="0"/>
    <m/>
    <m/>
    <x v="0"/>
    <s v="EANDESPP103093G2HI"/>
    <s v="ELECTROANDES-Empresa de Electricidad de los Andes S.A."/>
    <x v="70"/>
    <x v="70"/>
    <s v="CH Pachachaca"/>
    <x v="266"/>
    <x v="4"/>
    <x v="4"/>
    <x v="14"/>
    <x v="1"/>
    <s v="Cambió Razón social"/>
    <s v="Operativo"/>
    <s v="Generadora"/>
    <x v="0"/>
    <x v="1"/>
    <x v="1"/>
    <x v="0"/>
    <s v="Privado"/>
    <s v="JUNIN"/>
    <s v="JUNIN"/>
    <s v="YAULI"/>
    <s v="YAULI"/>
    <n v="0"/>
    <x v="7"/>
    <n v="0"/>
    <x v="0"/>
    <n v="0"/>
    <x v="0"/>
    <x v="0"/>
    <n v="1412.42"/>
    <n v="1.41242"/>
    <m/>
    <n v="0.25"/>
    <n v="0.27583333333333332"/>
    <n v="7.6479999999999997"/>
    <n v="-2.2737367544323206E-13"/>
    <n v="79"/>
    <s v="BASE DE DATOS"/>
    <m/>
  </r>
  <r>
    <s v="20"/>
    <x v="6"/>
    <s v="EANDES"/>
    <s v="PP103093"/>
    <s v="PP103093"/>
    <x v="4"/>
    <s v="G3"/>
    <s v="S"/>
    <n v="3"/>
    <n v="3.1539999999999999"/>
    <n v="9.1289999999999996"/>
    <n v="54.701999999999998"/>
    <n v="63.831000000000003"/>
    <n v="0"/>
    <n v="36.5"/>
    <n v="707.5"/>
    <m/>
    <m/>
    <x v="0"/>
    <s v="EANDESPP103093G3HI"/>
    <s v="ELECTROANDES-Empresa de Electricidad de los Andes S.A."/>
    <x v="70"/>
    <x v="70"/>
    <s v="CH Pachachaca"/>
    <x v="266"/>
    <x v="4"/>
    <x v="4"/>
    <x v="310"/>
    <x v="1"/>
    <s v="Cambió Razón social"/>
    <s v="Operativo"/>
    <s v="Generadora"/>
    <x v="0"/>
    <x v="1"/>
    <x v="1"/>
    <x v="0"/>
    <s v="Privado"/>
    <s v="JUNIN"/>
    <s v="JUNIN"/>
    <s v="YAULI"/>
    <s v="YAULI"/>
    <n v="0"/>
    <x v="7"/>
    <n v="0"/>
    <x v="0"/>
    <n v="0"/>
    <x v="0"/>
    <x v="0"/>
    <n v="63.831000000000003"/>
    <n v="6.3830999999999999E-2"/>
    <m/>
    <n v="0.25"/>
    <n v="0.26283333333333331"/>
    <n v="7.6479999999999997"/>
    <n v="-7.1054273576010019E-15"/>
    <n v="79"/>
    <s v="BASE DE DATOS"/>
    <m/>
  </r>
  <r>
    <s v="20"/>
    <x v="6"/>
    <s v="EANDES"/>
    <s v="11014493"/>
    <s v="11014493"/>
    <x v="4"/>
    <s v="1"/>
    <s v="S"/>
    <n v="19.8"/>
    <n v="21.434999999999999"/>
    <n v="2686.0169999999998"/>
    <n v="12496.601000000001"/>
    <n v="15182.618"/>
    <n v="0"/>
    <n v="744"/>
    <n v="0"/>
    <m/>
    <m/>
    <x v="0"/>
    <s v="EANDES110144931HI"/>
    <s v="ELECTROANDES-Empresa de Electricidad de los Andes S.A."/>
    <x v="70"/>
    <x v="70"/>
    <s v="CH Cahua"/>
    <x v="267"/>
    <x v="4"/>
    <x v="4"/>
    <x v="44"/>
    <x v="1"/>
    <s v="Cambió Razón social"/>
    <s v="Operativo"/>
    <s v="Generadora"/>
    <x v="0"/>
    <x v="1"/>
    <x v="1"/>
    <x v="0"/>
    <s v="Privado"/>
    <s v="LIMA"/>
    <s v="LIMA"/>
    <s v="CAJATAMBO"/>
    <s v="CAJATAMBO"/>
    <n v="0"/>
    <x v="7"/>
    <n v="0"/>
    <x v="0"/>
    <n v="0"/>
    <x v="0"/>
    <x v="0"/>
    <n v="15182.618"/>
    <n v="15.182618"/>
    <m/>
    <n v="1.6500000000000001"/>
    <n v="1.7862499999999999"/>
    <n v="7.6479999999999997"/>
    <n v="0"/>
    <n v="79"/>
    <s v="BASE DE DATOS"/>
    <m/>
  </r>
  <r>
    <s v="20"/>
    <x v="6"/>
    <s v="EANDES"/>
    <s v="11014493"/>
    <s v="11014493"/>
    <x v="4"/>
    <s v="2"/>
    <s v="S"/>
    <n v="19.8"/>
    <n v="21.678999999999998"/>
    <n v="238.90299999999999"/>
    <n v="1267.568"/>
    <n v="1506.471"/>
    <n v="0"/>
    <n v="737.63"/>
    <n v="6.37"/>
    <m/>
    <m/>
    <x v="0"/>
    <s v="EANDES110144932HI"/>
    <s v="ELECTROANDES-Empresa de Electricidad de los Andes S.A."/>
    <x v="70"/>
    <x v="70"/>
    <s v="CH Cahua"/>
    <x v="267"/>
    <x v="4"/>
    <x v="4"/>
    <x v="171"/>
    <x v="1"/>
    <s v="Cambió Razón social"/>
    <s v="Operativo"/>
    <s v="Generadora"/>
    <x v="0"/>
    <x v="1"/>
    <x v="1"/>
    <x v="0"/>
    <s v="Privado"/>
    <s v="LIMA"/>
    <s v="LIMA"/>
    <s v="CAJATAMBO"/>
    <s v="CAJATAMBO"/>
    <n v="0"/>
    <x v="7"/>
    <n v="0"/>
    <x v="0"/>
    <n v="0"/>
    <x v="0"/>
    <x v="0"/>
    <n v="1506.471"/>
    <n v="1.5064709999999999"/>
    <m/>
    <n v="1.6500000000000001"/>
    <n v="1.8065833333333332"/>
    <n v="7.6479999999999997"/>
    <n v="0"/>
    <n v="79"/>
    <s v="BASE DE DATOS"/>
    <m/>
  </r>
  <r>
    <s v="20"/>
    <x v="6"/>
    <s v="EANDES"/>
    <s v="11051295"/>
    <s v="11051295"/>
    <x v="4"/>
    <s v="1"/>
    <s v="S"/>
    <n v="17"/>
    <n v="19.074000000000002"/>
    <n v="1084.722"/>
    <n v="1233.6130000000001"/>
    <n v="2318.335"/>
    <n v="0"/>
    <n v="170.87"/>
    <n v="573.13"/>
    <m/>
    <m/>
    <x v="0"/>
    <s v="EANDES110512951HI"/>
    <s v="ELECTROANDES-Empresa de Electricidad de los Andes S.A."/>
    <x v="70"/>
    <x v="70"/>
    <s v="CH Gallito Ciego"/>
    <x v="268"/>
    <x v="4"/>
    <x v="4"/>
    <x v="44"/>
    <x v="1"/>
    <s v="Cambió Razón social"/>
    <s v="Operativo"/>
    <s v="Generadora"/>
    <x v="0"/>
    <x v="1"/>
    <x v="1"/>
    <x v="0"/>
    <s v="Privado"/>
    <s v="CAJAMARCA"/>
    <s v="CAJAMARCA"/>
    <s v="CONTUMAZA"/>
    <s v="YANAN (Tembladera)"/>
    <n v="0"/>
    <x v="7"/>
    <n v="0"/>
    <x v="0"/>
    <n v="0"/>
    <x v="0"/>
    <x v="0"/>
    <n v="2318.335"/>
    <n v="2.3183350000000003"/>
    <m/>
    <n v="1.4166666666666667"/>
    <n v="1.5895000000000001"/>
    <n v="7.6479999999999997"/>
    <n v="0"/>
    <n v="79"/>
    <s v="BASE DE DATOS"/>
    <m/>
  </r>
  <r>
    <s v="20"/>
    <x v="6"/>
    <s v="EANDES"/>
    <s v="11051295"/>
    <s v="11051295"/>
    <x v="4"/>
    <s v="2"/>
    <s v="S"/>
    <n v="17"/>
    <n v="19.074000000000002"/>
    <n v="701.18700000000001"/>
    <n v="736.78700000000003"/>
    <n v="1437.9739999999999"/>
    <n v="0"/>
    <n v="103.02"/>
    <n v="640.98"/>
    <m/>
    <m/>
    <x v="0"/>
    <s v="EANDES110512952HI"/>
    <s v="ELECTROANDES-Empresa de Electricidad de los Andes S.A."/>
    <x v="70"/>
    <x v="70"/>
    <s v="CH Gallito Ciego"/>
    <x v="268"/>
    <x v="4"/>
    <x v="4"/>
    <x v="171"/>
    <x v="1"/>
    <s v="Cambió Razón social"/>
    <s v="Operativo"/>
    <s v="Generadora"/>
    <x v="0"/>
    <x v="1"/>
    <x v="1"/>
    <x v="0"/>
    <s v="Privado"/>
    <s v="CAJAMARCA"/>
    <s v="CAJAMARCA"/>
    <s v="CONTUMAZA"/>
    <s v="YANAN (Tembladera)"/>
    <n v="0"/>
    <x v="7"/>
    <n v="0"/>
    <x v="0"/>
    <n v="0"/>
    <x v="0"/>
    <x v="0"/>
    <n v="1437.9739999999999"/>
    <n v="1.4379739999999999"/>
    <m/>
    <n v="1.4166666666666667"/>
    <n v="1.5895000000000001"/>
    <n v="7.6479999999999997"/>
    <n v="2.2737367544323206E-13"/>
    <n v="79"/>
    <s v="BASE DE DATOS"/>
    <m/>
  </r>
  <r>
    <s v="20"/>
    <x v="6"/>
    <s v="EANDES"/>
    <s v="41097499"/>
    <s v="41097499"/>
    <x v="4"/>
    <s v="Pelton"/>
    <s v="S"/>
    <n v="0.28799999999999998"/>
    <n v="0.186"/>
    <n v="0"/>
    <n v="0"/>
    <n v="0"/>
    <n v="0"/>
    <n v="0"/>
    <n v="744"/>
    <m/>
    <m/>
    <x v="0"/>
    <s v="EANDES41097499PeltonHI"/>
    <s v="ELECTROANDES-Empresa de Electricidad de los Andes S.A."/>
    <x v="70"/>
    <x v="70"/>
    <s v="CH Huayllacho"/>
    <x v="269"/>
    <x v="4"/>
    <x v="4"/>
    <x v="286"/>
    <x v="1"/>
    <s v="Cambió Razón social"/>
    <s v="Operativo"/>
    <s v="Generadora"/>
    <x v="0"/>
    <x v="1"/>
    <x v="1"/>
    <x v="0"/>
    <s v="Privado"/>
    <s v="AREQUIPA"/>
    <s v="AREQUIPA"/>
    <s v="CAYLLOMA"/>
    <s v="CAYLLOMA"/>
    <n v="0"/>
    <x v="7"/>
    <n v="0"/>
    <x v="0"/>
    <n v="0"/>
    <x v="0"/>
    <x v="0"/>
    <n v="0"/>
    <n v="0"/>
    <m/>
    <n v="2.3999999999999997E-2"/>
    <n v="1.55E-2"/>
    <n v="7.6479999999999997"/>
    <n v="0"/>
    <n v="79"/>
    <s v="BASE DE DATOS"/>
    <m/>
  </r>
  <r>
    <s v="20"/>
    <x v="6"/>
    <s v="EANDES"/>
    <s v="31020193"/>
    <s v="31020193"/>
    <x v="4"/>
    <s v="Pelton"/>
    <s v="S"/>
    <n v="3.68"/>
    <n v="1.9330000000000001"/>
    <n v="440.19"/>
    <n v="2070.11"/>
    <n v="2510.3000000000002"/>
    <n v="0"/>
    <n v="744"/>
    <n v="0"/>
    <m/>
    <m/>
    <x v="0"/>
    <s v="EANDES31020193PeltonHI"/>
    <s v="ELECTROANDES-Empresa de Electricidad de los Andes S.A."/>
    <x v="70"/>
    <x v="70"/>
    <s v="CH Misapuquio"/>
    <x v="270"/>
    <x v="4"/>
    <x v="4"/>
    <x v="286"/>
    <x v="1"/>
    <s v="Cambió Razón social"/>
    <s v="Operativo"/>
    <s v="Generadora"/>
    <x v="0"/>
    <x v="1"/>
    <x v="1"/>
    <x v="0"/>
    <s v="Privado"/>
    <s v="AREQUIPA"/>
    <s v="AREQUIPA"/>
    <s v="CONDESUYOS"/>
    <s v="CAYARANI"/>
    <n v="0"/>
    <x v="7"/>
    <n v="0"/>
    <x v="0"/>
    <n v="0"/>
    <x v="0"/>
    <x v="0"/>
    <n v="2510.3000000000002"/>
    <n v="2.5103"/>
    <m/>
    <n v="0.3066666666666667"/>
    <n v="0.16108333333333333"/>
    <n v="7.6479999999999997"/>
    <n v="0"/>
    <n v="79"/>
    <s v="BASE DE DATOS"/>
    <m/>
  </r>
  <r>
    <s v="20"/>
    <x v="6"/>
    <s v="EANDES"/>
    <s v="33016493"/>
    <s v="33016493"/>
    <x v="4"/>
    <s v="Francis"/>
    <s v="S"/>
    <n v="0.624"/>
    <n v="0.57999999999999996"/>
    <n v="4.0999999999999996"/>
    <n v="15.49"/>
    <n v="19.59"/>
    <n v="0"/>
    <n v="62.4"/>
    <n v="681.6"/>
    <m/>
    <m/>
    <x v="0"/>
    <s v="EANDES33016493FrancisHI"/>
    <s v="ELECTROANDES-Empresa de Electricidad de los Andes S.A."/>
    <x v="70"/>
    <x v="70"/>
    <s v="CH San Antonio"/>
    <x v="271"/>
    <x v="4"/>
    <x v="4"/>
    <x v="276"/>
    <x v="1"/>
    <s v="Cambió Razón social"/>
    <s v="Operativo"/>
    <s v="Generadora"/>
    <x v="0"/>
    <x v="1"/>
    <x v="1"/>
    <x v="0"/>
    <s v="Privado"/>
    <s v="AREQUIPA"/>
    <s v="AREQUIPA"/>
    <s v="CAYLLOMA"/>
    <s v="CAYLLOMA"/>
    <n v="0"/>
    <x v="7"/>
    <n v="0"/>
    <x v="0"/>
    <n v="0"/>
    <x v="0"/>
    <x v="0"/>
    <n v="19.59"/>
    <n v="1.959E-2"/>
    <m/>
    <n v="5.1999999999999998E-2"/>
    <n v="4.8333333333333332E-2"/>
    <n v="7.6479999999999997"/>
    <n v="0"/>
    <n v="79"/>
    <s v="BASE DE DATOS"/>
    <m/>
  </r>
  <r>
    <s v="20"/>
    <x v="6"/>
    <s v="EANDES"/>
    <s v="41097599"/>
    <s v="41097599"/>
    <x v="4"/>
    <s v="Francis"/>
    <s v="S"/>
    <n v="0.52400000000000002"/>
    <n v="0.42199999999999999"/>
    <n v="3.4"/>
    <n v="12.92"/>
    <n v="16.32"/>
    <n v="0"/>
    <n v="61.75"/>
    <n v="682.25"/>
    <m/>
    <m/>
    <x v="0"/>
    <s v="EANDES41097599FrancisHI"/>
    <s v="ELECTROANDES-Empresa de Electricidad de los Andes S.A."/>
    <x v="70"/>
    <x v="70"/>
    <s v="CH San Ignacio"/>
    <x v="272"/>
    <x v="4"/>
    <x v="4"/>
    <x v="276"/>
    <x v="1"/>
    <s v="Cambió Razón social"/>
    <s v="Operativo"/>
    <s v="Generadora"/>
    <x v="0"/>
    <x v="1"/>
    <x v="1"/>
    <x v="0"/>
    <s v="Privado"/>
    <s v="AREQUIPA"/>
    <s v="AREQUIPA"/>
    <s v="CAYLLOMA"/>
    <s v="CAYLLOMA"/>
    <n v="0"/>
    <x v="7"/>
    <n v="0"/>
    <x v="0"/>
    <n v="0"/>
    <x v="0"/>
    <x v="0"/>
    <n v="16.32"/>
    <n v="1.6320000000000001E-2"/>
    <m/>
    <n v="4.3666666666666666E-2"/>
    <n v="3.5166666666666666E-2"/>
    <n v="7.6479999999999997"/>
    <n v="0"/>
    <n v="79"/>
    <s v="BASE DE DATOS"/>
    <m/>
  </r>
  <r>
    <s v="20"/>
    <x v="6"/>
    <s v="EANDES"/>
    <s v="1139028"/>
    <s v="1139028"/>
    <x v="4"/>
    <s v="CH2"/>
    <s v="S"/>
    <n v="0.44"/>
    <n v="0.45200000000000001"/>
    <n v="25.774999999999999"/>
    <n v="120.27800000000001"/>
    <n v="146.053"/>
    <n v="0"/>
    <n v="739.3"/>
    <n v="4.7"/>
    <m/>
    <m/>
    <x v="0"/>
    <s v="EANDES1139028CH2HI"/>
    <s v="ELECTROANDES-Empresa de Electricidad de los Andes S.A."/>
    <x v="70"/>
    <x v="70"/>
    <s v="CH Pariac"/>
    <x v="273"/>
    <x v="4"/>
    <x v="4"/>
    <x v="327"/>
    <x v="1"/>
    <s v="Cambió Razón social"/>
    <s v="Operativo"/>
    <s v="Generadora"/>
    <x v="0"/>
    <x v="1"/>
    <x v="1"/>
    <x v="0"/>
    <s v="Privado"/>
    <s v="ANCASH"/>
    <s v="ANCASH"/>
    <s v="HUARAZ "/>
    <s v="HUARAZ"/>
    <n v="0"/>
    <x v="7"/>
    <n v="0"/>
    <x v="0"/>
    <n v="0"/>
    <x v="0"/>
    <x v="0"/>
    <n v="146.053"/>
    <n v="0.14605299999999999"/>
    <m/>
    <n v="3.6666666666666667E-2"/>
    <n v="3.7666666666666668E-2"/>
    <n v="7.6479999999999997"/>
    <n v="0"/>
    <n v="79"/>
    <s v="BASE DE DATOS"/>
    <m/>
  </r>
  <r>
    <s v="20"/>
    <x v="6"/>
    <s v="EANDES"/>
    <s v="1139028"/>
    <s v="1139028"/>
    <x v="4"/>
    <s v="CH2 G2"/>
    <s v="S"/>
    <n v="0.35499999999999998"/>
    <n v="0.34599999999999997"/>
    <n v="0"/>
    <n v="0"/>
    <n v="0"/>
    <n v="0"/>
    <n v="0"/>
    <n v="744"/>
    <m/>
    <m/>
    <x v="0"/>
    <s v="EANDES1139028CH2 G2HI"/>
    <s v="ELECTROANDES-Empresa de Electricidad de los Andes S.A."/>
    <x v="70"/>
    <x v="70"/>
    <s v="CH Pariac"/>
    <x v="273"/>
    <x v="4"/>
    <x v="4"/>
    <x v="328"/>
    <x v="1"/>
    <s v="Cambió Razón social"/>
    <s v="Operativo"/>
    <s v="Generadora"/>
    <x v="0"/>
    <x v="1"/>
    <x v="1"/>
    <x v="0"/>
    <s v="Privado"/>
    <s v="ANCASH"/>
    <s v="ANCASH"/>
    <s v="HUARAZ "/>
    <s v="HUARAZ"/>
    <n v="0"/>
    <x v="7"/>
    <n v="0"/>
    <x v="0"/>
    <n v="0"/>
    <x v="0"/>
    <x v="0"/>
    <n v="0"/>
    <n v="0"/>
    <m/>
    <n v="2.9583333333333333E-2"/>
    <n v="2.8833333333333332E-2"/>
    <n v="7.6479999999999997"/>
    <n v="0"/>
    <n v="79"/>
    <s v="BASE DE DATOS"/>
    <m/>
  </r>
  <r>
    <s v="20"/>
    <x v="6"/>
    <s v="EANDES"/>
    <s v="1139028"/>
    <s v="1139028"/>
    <x v="4"/>
    <s v="CH3 N"/>
    <s v="S"/>
    <n v="0.872"/>
    <n v="0.79600000000000004"/>
    <n v="39.546999999999997"/>
    <n v="198.91300000000001"/>
    <n v="238.46"/>
    <n v="0"/>
    <n v="737.1"/>
    <n v="6.9"/>
    <m/>
    <m/>
    <x v="0"/>
    <s v="EANDES1139028CH3 NHI"/>
    <s v="ELECTROANDES-Empresa de Electricidad de los Andes S.A."/>
    <x v="70"/>
    <x v="70"/>
    <s v="CH Pariac"/>
    <x v="273"/>
    <x v="4"/>
    <x v="4"/>
    <x v="329"/>
    <x v="1"/>
    <s v="Cambió Razón social"/>
    <s v="Operativo"/>
    <s v="Generadora"/>
    <x v="0"/>
    <x v="1"/>
    <x v="1"/>
    <x v="0"/>
    <s v="Privado"/>
    <s v="ANCASH"/>
    <s v="ANCASH"/>
    <s v="HUARAZ "/>
    <s v="HUARAZ"/>
    <n v="0"/>
    <x v="7"/>
    <n v="0"/>
    <x v="0"/>
    <n v="0"/>
    <x v="0"/>
    <x v="0"/>
    <n v="238.46"/>
    <n v="0.23846000000000001"/>
    <m/>
    <n v="7.2666666666666671E-2"/>
    <n v="6.6333333333333341E-2"/>
    <n v="7.6479999999999997"/>
    <n v="0"/>
    <n v="79"/>
    <s v="BASE DE DATOS"/>
    <m/>
  </r>
  <r>
    <s v="20"/>
    <x v="6"/>
    <s v="EANDES"/>
    <s v="1139028"/>
    <s v="1139028"/>
    <x v="4"/>
    <s v="CH3 N G2"/>
    <s v="S"/>
    <n v="0.4"/>
    <n v="0.4"/>
    <n v="0"/>
    <n v="0"/>
    <n v="0"/>
    <n v="0"/>
    <n v="0"/>
    <n v="744"/>
    <m/>
    <m/>
    <x v="0"/>
    <s v="EANDES1139028CH3 N G2HI"/>
    <s v="ELECTROANDES-Empresa de Electricidad de los Andes S.A."/>
    <x v="70"/>
    <x v="70"/>
    <s v="CH Pariac"/>
    <x v="273"/>
    <x v="4"/>
    <x v="4"/>
    <x v="330"/>
    <x v="1"/>
    <s v="Cambió Razón social"/>
    <s v="Operativo"/>
    <s v="Generadora"/>
    <x v="0"/>
    <x v="1"/>
    <x v="1"/>
    <x v="0"/>
    <s v="Privado"/>
    <s v="ANCASH"/>
    <s v="ANCASH"/>
    <s v="HUARAZ "/>
    <s v="HUARAZ"/>
    <n v="0"/>
    <x v="7"/>
    <n v="0"/>
    <x v="0"/>
    <n v="0"/>
    <x v="0"/>
    <x v="0"/>
    <n v="0"/>
    <n v="0"/>
    <m/>
    <n v="3.3333333333333333E-2"/>
    <n v="3.3333333333333333E-2"/>
    <n v="7.6479999999999997"/>
    <n v="0"/>
    <n v="79"/>
    <s v="BASE DE DATOS"/>
    <m/>
  </r>
  <r>
    <s v="20"/>
    <x v="6"/>
    <s v="EANDES"/>
    <s v="1139028"/>
    <s v="1139028"/>
    <x v="4"/>
    <s v="CH4 G-1"/>
    <s v="S"/>
    <n v="1.5"/>
    <n v="1.464"/>
    <n v="119.97499999999999"/>
    <n v="655.40099999999995"/>
    <n v="775.37599999999998"/>
    <n v="0"/>
    <n v="744"/>
    <n v="0"/>
    <m/>
    <m/>
    <x v="0"/>
    <s v="EANDES1139028CH4 G-1HI"/>
    <s v="ELECTROANDES-Empresa de Electricidad de los Andes S.A."/>
    <x v="70"/>
    <x v="70"/>
    <s v="CH Pariac"/>
    <x v="273"/>
    <x v="4"/>
    <x v="4"/>
    <x v="331"/>
    <x v="1"/>
    <s v="Cambió Razón social"/>
    <s v="Operativo"/>
    <s v="Generadora"/>
    <x v="0"/>
    <x v="1"/>
    <x v="1"/>
    <x v="0"/>
    <s v="Privado"/>
    <s v="ANCASH"/>
    <s v="ANCASH"/>
    <s v="HUARAZ "/>
    <s v="HUARAZ"/>
    <n v="0"/>
    <x v="7"/>
    <n v="0"/>
    <x v="0"/>
    <n v="0"/>
    <x v="0"/>
    <x v="0"/>
    <n v="775.37599999999998"/>
    <n v="0.77537599999999995"/>
    <m/>
    <n v="0.125"/>
    <n v="0.122"/>
    <n v="7.6479999999999997"/>
    <n v="0"/>
    <n v="79"/>
    <s v="BASE DE DATOS"/>
    <m/>
  </r>
  <r>
    <s v="20"/>
    <x v="6"/>
    <s v="EANDES"/>
    <s v="1139028"/>
    <s v="1139028"/>
    <x v="4"/>
    <s v="CH4 G-2"/>
    <s v="S"/>
    <n v="1.5"/>
    <n v="1.492"/>
    <n v="0"/>
    <n v="0"/>
    <n v="0"/>
    <n v="0"/>
    <n v="0"/>
    <n v="744"/>
    <m/>
    <m/>
    <x v="0"/>
    <s v="EANDES1139028CH4 G-2HI"/>
    <s v="ELECTROANDES-Empresa de Electricidad de los Andes S.A."/>
    <x v="70"/>
    <x v="70"/>
    <s v="CH Pariac"/>
    <x v="273"/>
    <x v="4"/>
    <x v="4"/>
    <x v="332"/>
    <x v="1"/>
    <s v="Cambió Razón social"/>
    <s v="Operativo"/>
    <s v="Generadora"/>
    <x v="0"/>
    <x v="1"/>
    <x v="1"/>
    <x v="0"/>
    <s v="Privado"/>
    <s v="ANCASH"/>
    <s v="ANCASH"/>
    <s v="HUARAZ "/>
    <s v="HUARAZ"/>
    <n v="0"/>
    <x v="7"/>
    <n v="0"/>
    <x v="0"/>
    <n v="0"/>
    <x v="0"/>
    <x v="0"/>
    <n v="0"/>
    <n v="0"/>
    <m/>
    <n v="0.125"/>
    <n v="0.12433333333333334"/>
    <n v="7.6479999999999997"/>
    <n v="0"/>
    <n v="79"/>
    <s v="BASE DE DATOS"/>
    <m/>
  </r>
  <r>
    <s v="20"/>
    <x v="7"/>
    <s v="EANDES"/>
    <s v="G1230715"/>
    <s v="G1230715"/>
    <x v="4"/>
    <s v="G1"/>
    <s v="S"/>
    <n v="86.24"/>
    <n v="86.24"/>
    <n v="509.471"/>
    <n v="1175.7760000000001"/>
    <n v="1685.2470000000001"/>
    <n v="0"/>
    <n v="38.57"/>
    <n v="705.43"/>
    <m/>
    <m/>
    <x v="0"/>
    <s v="EANDESG1230715G1HI"/>
    <s v="ELECTROANDES-Empresa de Electricidad de los Andes S.A."/>
    <x v="70"/>
    <x v="70"/>
    <s v="CH Cheves"/>
    <x v="262"/>
    <x v="4"/>
    <x v="4"/>
    <x v="13"/>
    <x v="1"/>
    <s v="Instalado"/>
    <s v="Operativo"/>
    <s v="Generadora"/>
    <x v="0"/>
    <x v="1"/>
    <x v="1"/>
    <x v="0"/>
    <s v="Privado"/>
    <s v="LIMA"/>
    <s v="LIMA"/>
    <s v="HUAURA"/>
    <s v="SAYAN"/>
    <s v="CHURIN"/>
    <x v="7"/>
    <n v="0"/>
    <x v="0"/>
    <n v="0"/>
    <x v="0"/>
    <x v="0"/>
    <n v="1685.2470000000001"/>
    <n v="1.6852470000000002"/>
    <m/>
    <n v="7.1866666666666665"/>
    <n v="7.1866666666666665"/>
    <n v="7.6479999999999997"/>
    <n v="0"/>
    <n v="79"/>
    <s v="BASE DE DATOS"/>
    <m/>
  </r>
  <r>
    <s v="20"/>
    <x v="7"/>
    <s v="EANDES"/>
    <s v="G1230715"/>
    <s v="G1230715"/>
    <x v="4"/>
    <s v="G2"/>
    <s v="S"/>
    <n v="85.44"/>
    <n v="85.44"/>
    <n v="8112.4290000000001"/>
    <n v="23171.971000000001"/>
    <n v="31284.400000000001"/>
    <n v="0"/>
    <n v="664.18"/>
    <n v="79.819999999999993"/>
    <m/>
    <m/>
    <x v="0"/>
    <s v="EANDESG1230715G2HI"/>
    <s v="ELECTROANDES-Empresa de Electricidad de los Andes S.A."/>
    <x v="70"/>
    <x v="70"/>
    <s v="CH Cheves"/>
    <x v="262"/>
    <x v="4"/>
    <x v="4"/>
    <x v="14"/>
    <x v="1"/>
    <s v="Instalado"/>
    <s v="Operativo"/>
    <s v="Generadora"/>
    <x v="0"/>
    <x v="1"/>
    <x v="1"/>
    <x v="0"/>
    <s v="Privado"/>
    <s v="LIMA"/>
    <s v="LIMA"/>
    <s v="HUAURA"/>
    <s v="SAYAN"/>
    <s v="CHURIN"/>
    <x v="7"/>
    <n v="0"/>
    <x v="0"/>
    <n v="0"/>
    <x v="0"/>
    <x v="0"/>
    <n v="31284.400000000001"/>
    <n v="31.284400000000002"/>
    <m/>
    <n v="7.12"/>
    <n v="7.12"/>
    <n v="7.6479999999999997"/>
    <n v="0"/>
    <n v="79"/>
    <s v="BASE DE DATOS"/>
    <m/>
  </r>
  <r>
    <s v="20"/>
    <x v="7"/>
    <s v="EANDES"/>
    <s v="PP104093"/>
    <s v="PP104093"/>
    <x v="4"/>
    <s v="G1"/>
    <s v="S"/>
    <n v="22.065000000000001"/>
    <n v="22.065000000000001"/>
    <n v="2183.846"/>
    <n v="9120.6679999999997"/>
    <n v="11304.513999999999"/>
    <n v="0"/>
    <n v="744"/>
    <n v="0"/>
    <m/>
    <m/>
    <x v="0"/>
    <s v="EANDESPP104093G1HI"/>
    <s v="ELECTROANDES-Empresa de Electricidad de los Andes S.A."/>
    <x v="70"/>
    <x v="70"/>
    <s v="CH Yaupi"/>
    <x v="263"/>
    <x v="4"/>
    <x v="4"/>
    <x v="13"/>
    <x v="1"/>
    <s v="Cambió Razón social"/>
    <s v="Operativo"/>
    <s v="Generadora"/>
    <x v="0"/>
    <x v="1"/>
    <x v="1"/>
    <x v="0"/>
    <s v="Privado"/>
    <s v="JUNIN"/>
    <s v="JUNIN"/>
    <s v="JUNIN"/>
    <s v="ULCUMAYO"/>
    <n v="0"/>
    <x v="7"/>
    <n v="0"/>
    <x v="0"/>
    <n v="0"/>
    <x v="0"/>
    <x v="0"/>
    <n v="11304.513999999999"/>
    <n v="11.304513999999999"/>
    <m/>
    <n v="1.8387500000000001"/>
    <n v="1.8387500000000001"/>
    <n v="7.6479999999999997"/>
    <n v="0"/>
    <n v="79"/>
    <s v="BASE DE DATOS"/>
    <m/>
  </r>
  <r>
    <s v="20"/>
    <x v="7"/>
    <s v="EANDES"/>
    <s v="PP104093"/>
    <s v="PP104093"/>
    <x v="4"/>
    <s v="G2"/>
    <s v="S"/>
    <n v="23.23"/>
    <n v="23.23"/>
    <n v="2173.2730000000001"/>
    <n v="9015.9249999999993"/>
    <n v="11189.198"/>
    <n v="0"/>
    <n v="744"/>
    <n v="0"/>
    <m/>
    <m/>
    <x v="0"/>
    <s v="EANDESPP104093G2HI"/>
    <s v="ELECTROANDES-Empresa de Electricidad de los Andes S.A."/>
    <x v="70"/>
    <x v="70"/>
    <s v="CH Yaupi"/>
    <x v="263"/>
    <x v="4"/>
    <x v="4"/>
    <x v="14"/>
    <x v="1"/>
    <s v="Cambió Razón social"/>
    <s v="Operativo"/>
    <s v="Generadora"/>
    <x v="0"/>
    <x v="1"/>
    <x v="1"/>
    <x v="0"/>
    <s v="Privado"/>
    <s v="JUNIN"/>
    <s v="JUNIN"/>
    <s v="JUNIN"/>
    <s v="ULCUMAYO"/>
    <n v="0"/>
    <x v="7"/>
    <n v="0"/>
    <x v="0"/>
    <n v="0"/>
    <x v="0"/>
    <x v="0"/>
    <n v="11189.198"/>
    <n v="11.189198000000001"/>
    <m/>
    <n v="1.9358333333333333"/>
    <n v="1.9358333333333333"/>
    <n v="7.6479999999999997"/>
    <n v="0"/>
    <n v="79"/>
    <s v="BASE DE DATOS"/>
    <m/>
  </r>
  <r>
    <s v="20"/>
    <x v="7"/>
    <s v="EANDES"/>
    <s v="PP104093"/>
    <s v="PP104093"/>
    <x v="4"/>
    <s v="G3"/>
    <s v="S"/>
    <n v="23.155000000000001"/>
    <n v="23.155000000000001"/>
    <n v="2166.3809999999999"/>
    <n v="9036.2639999999992"/>
    <n v="11202.645"/>
    <n v="0"/>
    <n v="744"/>
    <n v="0"/>
    <m/>
    <m/>
    <x v="0"/>
    <s v="EANDESPP104093G3HI"/>
    <s v="ELECTROANDES-Empresa de Electricidad de los Andes S.A."/>
    <x v="70"/>
    <x v="70"/>
    <s v="CH Yaupi"/>
    <x v="263"/>
    <x v="4"/>
    <x v="4"/>
    <x v="310"/>
    <x v="1"/>
    <s v="Cambió Razón social"/>
    <s v="Operativo"/>
    <s v="Generadora"/>
    <x v="0"/>
    <x v="1"/>
    <x v="1"/>
    <x v="0"/>
    <s v="Privado"/>
    <s v="JUNIN"/>
    <s v="JUNIN"/>
    <s v="JUNIN"/>
    <s v="ULCUMAYO"/>
    <n v="0"/>
    <x v="7"/>
    <n v="0"/>
    <x v="0"/>
    <n v="0"/>
    <x v="0"/>
    <x v="0"/>
    <n v="11202.645"/>
    <n v="11.202645"/>
    <m/>
    <n v="1.9295833333333334"/>
    <n v="1.9295833333333334"/>
    <n v="7.6479999999999997"/>
    <n v="-1.8189894035458565E-12"/>
    <n v="79"/>
    <s v="BASE DE DATOS"/>
    <m/>
  </r>
  <r>
    <s v="20"/>
    <x v="7"/>
    <s v="EANDES"/>
    <s v="PP104093"/>
    <s v="PP104093"/>
    <x v="4"/>
    <s v="G4"/>
    <s v="S"/>
    <n v="22.66"/>
    <n v="22.66"/>
    <n v="2423.8960000000002"/>
    <n v="9846.0280000000002"/>
    <n v="12269.924000000001"/>
    <n v="0"/>
    <n v="744"/>
    <n v="0"/>
    <m/>
    <m/>
    <x v="0"/>
    <s v="EANDESPP104093G4HI"/>
    <s v="ELECTROANDES-Empresa de Electricidad de los Andes S.A."/>
    <x v="70"/>
    <x v="70"/>
    <s v="CH Yaupi"/>
    <x v="263"/>
    <x v="4"/>
    <x v="4"/>
    <x v="325"/>
    <x v="1"/>
    <s v="Cambió Razón social"/>
    <s v="Operativo"/>
    <s v="Generadora"/>
    <x v="0"/>
    <x v="1"/>
    <x v="1"/>
    <x v="0"/>
    <s v="Privado"/>
    <s v="JUNIN"/>
    <s v="JUNIN"/>
    <s v="JUNIN"/>
    <s v="ULCUMAYO"/>
    <n v="0"/>
    <x v="7"/>
    <n v="0"/>
    <x v="0"/>
    <n v="0"/>
    <x v="0"/>
    <x v="0"/>
    <n v="12269.924000000001"/>
    <n v="12.269924000000001"/>
    <m/>
    <n v="1.8883333333333334"/>
    <n v="1.8883333333333334"/>
    <n v="7.6479999999999997"/>
    <n v="0"/>
    <n v="79"/>
    <s v="BASE DE DATOS"/>
    <m/>
  </r>
  <r>
    <s v="20"/>
    <x v="7"/>
    <s v="EANDES"/>
    <s v="PP104093"/>
    <s v="PP104093"/>
    <x v="4"/>
    <s v="G5"/>
    <s v="S"/>
    <n v="22.576000000000001"/>
    <n v="22.576000000000001"/>
    <n v="2452.9209999999998"/>
    <n v="9893.5779999999995"/>
    <n v="12346.499"/>
    <n v="0"/>
    <n v="744"/>
    <n v="0"/>
    <m/>
    <m/>
    <x v="0"/>
    <s v="EANDESPP104093G5HI"/>
    <s v="ELECTROANDES-Empresa de Electricidad de los Andes S.A."/>
    <x v="70"/>
    <x v="70"/>
    <s v="CH Yaupi"/>
    <x v="263"/>
    <x v="4"/>
    <x v="4"/>
    <x v="326"/>
    <x v="1"/>
    <s v="Cambió Razón social"/>
    <s v="Operativo"/>
    <s v="Generadora"/>
    <x v="0"/>
    <x v="1"/>
    <x v="1"/>
    <x v="0"/>
    <s v="Privado"/>
    <s v="JUNIN"/>
    <s v="JUNIN"/>
    <s v="JUNIN"/>
    <s v="ULCUMAYO"/>
    <n v="0"/>
    <x v="7"/>
    <n v="0"/>
    <x v="0"/>
    <n v="0"/>
    <x v="0"/>
    <x v="0"/>
    <n v="12346.499"/>
    <n v="12.346499"/>
    <m/>
    <n v="1.8813333333333333"/>
    <n v="1.8813333333333333"/>
    <n v="7.6479999999999997"/>
    <n v="0"/>
    <n v="79"/>
    <s v="BASE DE DATOS"/>
    <m/>
  </r>
  <r>
    <s v="20"/>
    <x v="7"/>
    <s v="EANDES"/>
    <s v="PP101093"/>
    <s v="PP101093"/>
    <x v="4"/>
    <s v="G1"/>
    <s v="S"/>
    <n v="13.6"/>
    <n v="12.082000000000001"/>
    <n v="970.88699999999994"/>
    <n v="4192.7299999999996"/>
    <n v="5163.6170000000002"/>
    <n v="0"/>
    <n v="702.7"/>
    <n v="41.3"/>
    <m/>
    <m/>
    <x v="0"/>
    <s v="EANDESPP101093G1HI"/>
    <s v="ELECTROANDES-Empresa de Electricidad de los Andes S.A."/>
    <x v="70"/>
    <x v="70"/>
    <s v="CH Malpaso"/>
    <x v="264"/>
    <x v="4"/>
    <x v="4"/>
    <x v="13"/>
    <x v="1"/>
    <s v="Cambió Razón social"/>
    <s v="Operativo"/>
    <s v="Generadora"/>
    <x v="0"/>
    <x v="1"/>
    <x v="1"/>
    <x v="0"/>
    <s v="Privado"/>
    <s v="JUNIN"/>
    <s v="JUNIN"/>
    <s v="YAULI"/>
    <s v="PACCHAS"/>
    <n v="0"/>
    <x v="7"/>
    <n v="0"/>
    <x v="0"/>
    <n v="0"/>
    <x v="0"/>
    <x v="0"/>
    <n v="5163.6170000000002"/>
    <n v="5.1636170000000003"/>
    <m/>
    <n v="1.1333333333333333"/>
    <n v="1.0068333333333335"/>
    <n v="7.6479999999999997"/>
    <n v="-9.0949470177292824E-13"/>
    <n v="79"/>
    <s v="BASE DE DATOS"/>
    <m/>
  </r>
  <r>
    <s v="20"/>
    <x v="7"/>
    <s v="EANDES"/>
    <s v="PP101093"/>
    <s v="PP101093"/>
    <x v="4"/>
    <s v="G2"/>
    <s v="S"/>
    <n v="13.6"/>
    <n v="12.779"/>
    <n v="962.41600000000005"/>
    <n v="3458.9290000000001"/>
    <n v="4421.3450000000003"/>
    <n v="0"/>
    <n v="536.79999999999995"/>
    <n v="207.2"/>
    <m/>
    <m/>
    <x v="0"/>
    <s v="EANDESPP101093G2HI"/>
    <s v="ELECTROANDES-Empresa de Electricidad de los Andes S.A."/>
    <x v="70"/>
    <x v="70"/>
    <s v="CH Malpaso"/>
    <x v="264"/>
    <x v="4"/>
    <x v="4"/>
    <x v="14"/>
    <x v="1"/>
    <s v="Cambió Razón social"/>
    <s v="Operativo"/>
    <s v="Generadora"/>
    <x v="0"/>
    <x v="1"/>
    <x v="1"/>
    <x v="0"/>
    <s v="Privado"/>
    <s v="JUNIN"/>
    <s v="JUNIN"/>
    <s v="YAULI"/>
    <s v="PACCHAS"/>
    <n v="0"/>
    <x v="7"/>
    <n v="0"/>
    <x v="0"/>
    <n v="0"/>
    <x v="0"/>
    <x v="0"/>
    <n v="4421.3450000000003"/>
    <n v="4.4213450000000005"/>
    <m/>
    <n v="1.1333333333333333"/>
    <n v="1.0649166666666667"/>
    <n v="7.6479999999999997"/>
    <n v="0"/>
    <n v="79"/>
    <s v="BASE DE DATOS"/>
    <m/>
  </r>
  <r>
    <s v="20"/>
    <x v="7"/>
    <s v="EANDES"/>
    <s v="PP101093"/>
    <s v="PP101093"/>
    <x v="4"/>
    <s v="G3"/>
    <s v="S"/>
    <n v="13.6"/>
    <n v="11.234"/>
    <n v="559.62099999999998"/>
    <n v="1705.6030000000001"/>
    <n v="2265.2240000000002"/>
    <n v="0"/>
    <n v="294.17"/>
    <n v="449.83"/>
    <m/>
    <m/>
    <x v="0"/>
    <s v="EANDESPP101093G3HI"/>
    <s v="ELECTROANDES-Empresa de Electricidad de los Andes S.A."/>
    <x v="70"/>
    <x v="70"/>
    <s v="CH Malpaso"/>
    <x v="264"/>
    <x v="4"/>
    <x v="4"/>
    <x v="310"/>
    <x v="1"/>
    <s v="Cambió Razón social"/>
    <s v="Operativo"/>
    <s v="Generadora"/>
    <x v="0"/>
    <x v="1"/>
    <x v="1"/>
    <x v="0"/>
    <s v="Privado"/>
    <s v="JUNIN"/>
    <s v="JUNIN"/>
    <s v="YAULI"/>
    <s v="PACCHAS"/>
    <n v="0"/>
    <x v="7"/>
    <n v="0"/>
    <x v="0"/>
    <n v="0"/>
    <x v="0"/>
    <x v="0"/>
    <n v="2265.2240000000002"/>
    <n v="2.2652240000000003"/>
    <m/>
    <n v="1.1333333333333333"/>
    <n v="0.9361666666666667"/>
    <n v="7.6479999999999997"/>
    <n v="0"/>
    <n v="79"/>
    <s v="BASE DE DATOS"/>
    <m/>
  </r>
  <r>
    <s v="20"/>
    <x v="7"/>
    <s v="EANDES"/>
    <s v="PP101093"/>
    <s v="PP101093"/>
    <x v="4"/>
    <s v="G4"/>
    <s v="S"/>
    <n v="13.6"/>
    <n v="11.926"/>
    <n v="504.916"/>
    <n v="1316.5050000000001"/>
    <n v="1821.421"/>
    <n v="0"/>
    <n v="129.1"/>
    <n v="614.9"/>
    <m/>
    <m/>
    <x v="0"/>
    <s v="EANDESPP101093G4HI"/>
    <s v="ELECTROANDES-Empresa de Electricidad de los Andes S.A."/>
    <x v="70"/>
    <x v="70"/>
    <s v="CH Malpaso"/>
    <x v="264"/>
    <x v="4"/>
    <x v="4"/>
    <x v="325"/>
    <x v="1"/>
    <s v="Cambió Razón social"/>
    <s v="Operativo"/>
    <s v="Generadora"/>
    <x v="0"/>
    <x v="1"/>
    <x v="1"/>
    <x v="0"/>
    <s v="Privado"/>
    <s v="JUNIN"/>
    <s v="JUNIN"/>
    <s v="YAULI"/>
    <s v="PACCHAS"/>
    <n v="0"/>
    <x v="7"/>
    <n v="0"/>
    <x v="0"/>
    <n v="0"/>
    <x v="0"/>
    <x v="0"/>
    <n v="1821.421"/>
    <n v="1.821421"/>
    <m/>
    <n v="1.1333333333333333"/>
    <n v="0.99383333333333335"/>
    <n v="7.6479999999999997"/>
    <n v="0"/>
    <n v="79"/>
    <s v="BASE DE DATOS"/>
    <m/>
  </r>
  <r>
    <s v="20"/>
    <x v="7"/>
    <s v="EANDES"/>
    <s v="PP102093"/>
    <s v="PP102093"/>
    <x v="4"/>
    <s v="G1"/>
    <s v="S"/>
    <n v="3"/>
    <n v="3.1429999999999998"/>
    <n v="335.43900000000002"/>
    <n v="1552.538"/>
    <n v="1887.9770000000001"/>
    <n v="0"/>
    <n v="744"/>
    <n v="0"/>
    <m/>
    <m/>
    <x v="0"/>
    <s v="EANDESPP102093G1HI"/>
    <s v="ELECTROANDES-Empresa de Electricidad de los Andes S.A."/>
    <x v="70"/>
    <x v="70"/>
    <s v="CH Oroya"/>
    <x v="265"/>
    <x v="4"/>
    <x v="4"/>
    <x v="13"/>
    <x v="1"/>
    <s v="Cambió Razón social"/>
    <s v="Operativo"/>
    <s v="Generadora"/>
    <x v="0"/>
    <x v="1"/>
    <x v="1"/>
    <x v="0"/>
    <s v="Privado"/>
    <s v="JUNIN"/>
    <s v="JUNIN"/>
    <s v="YAULI"/>
    <s v="LA OROYA"/>
    <n v="0"/>
    <x v="7"/>
    <n v="0"/>
    <x v="0"/>
    <n v="0"/>
    <x v="0"/>
    <x v="0"/>
    <n v="1887.9770000000001"/>
    <n v="1.887977"/>
    <m/>
    <n v="0.25"/>
    <n v="0.26191666666666663"/>
    <n v="7.6479999999999997"/>
    <n v="0"/>
    <n v="79"/>
    <s v="BASE DE DATOS"/>
    <m/>
  </r>
  <r>
    <s v="20"/>
    <x v="7"/>
    <s v="EANDES"/>
    <s v="PP102093"/>
    <s v="PP102093"/>
    <x v="4"/>
    <s v="G2"/>
    <s v="S"/>
    <n v="3"/>
    <n v="3.165"/>
    <n v="336.05900000000003"/>
    <n v="1557.4169999999999"/>
    <n v="1893.4760000000001"/>
    <n v="0"/>
    <n v="744"/>
    <n v="0"/>
    <m/>
    <m/>
    <x v="0"/>
    <s v="EANDESPP102093G2HI"/>
    <s v="ELECTROANDES-Empresa de Electricidad de los Andes S.A."/>
    <x v="70"/>
    <x v="70"/>
    <s v="CH Oroya"/>
    <x v="265"/>
    <x v="4"/>
    <x v="4"/>
    <x v="14"/>
    <x v="1"/>
    <s v="Cambió Razón social"/>
    <s v="Operativo"/>
    <s v="Generadora"/>
    <x v="0"/>
    <x v="1"/>
    <x v="1"/>
    <x v="0"/>
    <s v="Privado"/>
    <s v="JUNIN"/>
    <s v="JUNIN"/>
    <s v="YAULI"/>
    <s v="LA OROYA"/>
    <n v="0"/>
    <x v="7"/>
    <n v="0"/>
    <x v="0"/>
    <n v="0"/>
    <x v="0"/>
    <x v="0"/>
    <n v="1893.4760000000001"/>
    <n v="1.8934760000000002"/>
    <m/>
    <n v="0.25"/>
    <n v="0.26374999999999998"/>
    <n v="7.6479999999999997"/>
    <n v="-2.2737367544323206E-13"/>
    <n v="79"/>
    <s v="BASE DE DATOS"/>
    <m/>
  </r>
  <r>
    <s v="20"/>
    <x v="7"/>
    <s v="EANDES"/>
    <s v="PP102093"/>
    <s v="PP102093"/>
    <x v="4"/>
    <s v="G3"/>
    <s v="S"/>
    <n v="3"/>
    <n v="3.1720000000000002"/>
    <n v="324.20100000000002"/>
    <n v="1506.85"/>
    <n v="1831.0509999999999"/>
    <n v="0"/>
    <n v="744"/>
    <n v="0"/>
    <m/>
    <m/>
    <x v="0"/>
    <s v="EANDESPP102093G3HI"/>
    <s v="ELECTROANDES-Empresa de Electricidad de los Andes S.A."/>
    <x v="70"/>
    <x v="70"/>
    <s v="CH Oroya"/>
    <x v="265"/>
    <x v="4"/>
    <x v="4"/>
    <x v="310"/>
    <x v="1"/>
    <s v="Cambió Razón social"/>
    <s v="Operativo"/>
    <s v="Generadora"/>
    <x v="0"/>
    <x v="1"/>
    <x v="1"/>
    <x v="0"/>
    <s v="Privado"/>
    <s v="JUNIN"/>
    <s v="JUNIN"/>
    <s v="YAULI"/>
    <s v="LA OROYA"/>
    <n v="0"/>
    <x v="7"/>
    <n v="0"/>
    <x v="0"/>
    <n v="0"/>
    <x v="0"/>
    <x v="0"/>
    <n v="1831.0509999999999"/>
    <n v="1.831051"/>
    <m/>
    <n v="0.25"/>
    <n v="0.26433333333333336"/>
    <n v="7.6479999999999997"/>
    <n v="0"/>
    <n v="79"/>
    <s v="BASE DE DATOS"/>
    <m/>
  </r>
  <r>
    <s v="20"/>
    <x v="7"/>
    <s v="EANDES"/>
    <s v="PP103093"/>
    <s v="PP103093"/>
    <x v="4"/>
    <s v="G1"/>
    <s v="S"/>
    <n v="3"/>
    <n v="3.1859999999999999"/>
    <n v="321.56"/>
    <n v="1510.8130000000001"/>
    <n v="1832.373"/>
    <n v="0"/>
    <n v="744"/>
    <n v="0"/>
    <m/>
    <m/>
    <x v="0"/>
    <s v="EANDESPP103093G1HI"/>
    <s v="ELECTROANDES-Empresa de Electricidad de los Andes S.A."/>
    <x v="70"/>
    <x v="70"/>
    <s v="CH Pachachaca"/>
    <x v="266"/>
    <x v="4"/>
    <x v="4"/>
    <x v="13"/>
    <x v="1"/>
    <s v="Cambió Razón social"/>
    <s v="Operativo"/>
    <s v="Generadora"/>
    <x v="0"/>
    <x v="1"/>
    <x v="1"/>
    <x v="0"/>
    <s v="Privado"/>
    <s v="JUNIN"/>
    <s v="JUNIN"/>
    <s v="YAULI"/>
    <s v="YAULI"/>
    <n v="0"/>
    <x v="7"/>
    <n v="0"/>
    <x v="0"/>
    <n v="0"/>
    <x v="0"/>
    <x v="0"/>
    <n v="1832.373"/>
    <n v="1.832373"/>
    <m/>
    <n v="0.25"/>
    <n v="0.26550000000000001"/>
    <n v="7.6479999999999997"/>
    <n v="0"/>
    <n v="79"/>
    <s v="BASE DE DATOS"/>
    <m/>
  </r>
  <r>
    <s v="20"/>
    <x v="7"/>
    <s v="EANDES"/>
    <s v="PP103093"/>
    <s v="PP103093"/>
    <x v="4"/>
    <s v="G2"/>
    <s v="S"/>
    <n v="3"/>
    <n v="3.31"/>
    <n v="306.48200000000003"/>
    <n v="1455.2429999999999"/>
    <n v="1761.7249999999999"/>
    <n v="0"/>
    <n v="744"/>
    <n v="0"/>
    <m/>
    <m/>
    <x v="0"/>
    <s v="EANDESPP103093G2HI"/>
    <s v="ELECTROANDES-Empresa de Electricidad de los Andes S.A."/>
    <x v="70"/>
    <x v="70"/>
    <s v="CH Pachachaca"/>
    <x v="266"/>
    <x v="4"/>
    <x v="4"/>
    <x v="14"/>
    <x v="1"/>
    <s v="Cambió Razón social"/>
    <s v="Operativo"/>
    <s v="Generadora"/>
    <x v="0"/>
    <x v="1"/>
    <x v="1"/>
    <x v="0"/>
    <s v="Privado"/>
    <s v="JUNIN"/>
    <s v="JUNIN"/>
    <s v="YAULI"/>
    <s v="YAULI"/>
    <n v="0"/>
    <x v="7"/>
    <n v="0"/>
    <x v="0"/>
    <n v="0"/>
    <x v="0"/>
    <x v="0"/>
    <n v="1761.7249999999999"/>
    <n v="1.761725"/>
    <m/>
    <n v="0.25"/>
    <n v="0.27583333333333332"/>
    <n v="7.6479999999999997"/>
    <n v="0"/>
    <n v="79"/>
    <s v="BASE DE DATOS"/>
    <m/>
  </r>
  <r>
    <s v="20"/>
    <x v="7"/>
    <s v="EANDES"/>
    <s v="PP103093"/>
    <s v="PP103093"/>
    <x v="4"/>
    <s v="G3"/>
    <s v="S"/>
    <n v="3"/>
    <n v="3.1539999999999999"/>
    <n v="241.88499999999999"/>
    <n v="1109.3219999999999"/>
    <n v="1351.2070000000001"/>
    <n v="0"/>
    <n v="583.79999999999995"/>
    <n v="160.19999999999999"/>
    <m/>
    <m/>
    <x v="0"/>
    <s v="EANDESPP103093G3HI"/>
    <s v="ELECTROANDES-Empresa de Electricidad de los Andes S.A."/>
    <x v="70"/>
    <x v="70"/>
    <s v="CH Pachachaca"/>
    <x v="266"/>
    <x v="4"/>
    <x v="4"/>
    <x v="310"/>
    <x v="1"/>
    <s v="Cambió Razón social"/>
    <s v="Operativo"/>
    <s v="Generadora"/>
    <x v="0"/>
    <x v="1"/>
    <x v="1"/>
    <x v="0"/>
    <s v="Privado"/>
    <s v="JUNIN"/>
    <s v="JUNIN"/>
    <s v="YAULI"/>
    <s v="YAULI"/>
    <n v="0"/>
    <x v="7"/>
    <n v="0"/>
    <x v="0"/>
    <n v="0"/>
    <x v="0"/>
    <x v="0"/>
    <n v="1351.2070000000001"/>
    <n v="1.351207"/>
    <m/>
    <n v="0.25"/>
    <n v="0.26283333333333331"/>
    <n v="7.6479999999999997"/>
    <n v="-2.2737367544323206E-13"/>
    <n v="79"/>
    <s v="BASE DE DATOS"/>
    <m/>
  </r>
  <r>
    <s v="20"/>
    <x v="7"/>
    <s v="EANDES"/>
    <s v="11014493"/>
    <s v="11014493"/>
    <x v="4"/>
    <s v="1"/>
    <s v="S"/>
    <n v="19.8"/>
    <n v="21.434999999999999"/>
    <n v="2671.6390000000001"/>
    <n v="12733.092000000001"/>
    <n v="15404.731"/>
    <n v="0"/>
    <n v="744"/>
    <n v="0"/>
    <m/>
    <m/>
    <x v="0"/>
    <s v="EANDES110144931HI"/>
    <s v="ELECTROANDES-Empresa de Electricidad de los Andes S.A."/>
    <x v="70"/>
    <x v="70"/>
    <s v="CH Cahua"/>
    <x v="267"/>
    <x v="4"/>
    <x v="4"/>
    <x v="44"/>
    <x v="1"/>
    <s v="Cambió Razón social"/>
    <s v="Operativo"/>
    <s v="Generadora"/>
    <x v="0"/>
    <x v="1"/>
    <x v="1"/>
    <x v="0"/>
    <s v="Privado"/>
    <s v="LIMA"/>
    <s v="LIMA"/>
    <s v="CAJATAMBO"/>
    <s v="CAJATAMBO"/>
    <n v="0"/>
    <x v="7"/>
    <n v="0"/>
    <x v="0"/>
    <n v="0"/>
    <x v="0"/>
    <x v="0"/>
    <n v="15404.731"/>
    <n v="15.404731"/>
    <m/>
    <n v="1.6500000000000001"/>
    <n v="1.7862499999999999"/>
    <n v="7.6479999999999997"/>
    <n v="0"/>
    <n v="79"/>
    <s v="BASE DE DATOS"/>
    <m/>
  </r>
  <r>
    <s v="20"/>
    <x v="7"/>
    <s v="EANDES"/>
    <s v="11014493"/>
    <s v="11014493"/>
    <x v="4"/>
    <s v="2"/>
    <s v="S"/>
    <n v="19.8"/>
    <n v="21.678999999999998"/>
    <n v="0"/>
    <n v="0"/>
    <n v="0"/>
    <n v="0"/>
    <n v="744"/>
    <n v="0"/>
    <m/>
    <m/>
    <x v="0"/>
    <s v="EANDES110144932HI"/>
    <s v="ELECTROANDES-Empresa de Electricidad de los Andes S.A."/>
    <x v="70"/>
    <x v="70"/>
    <s v="CH Cahua"/>
    <x v="267"/>
    <x v="4"/>
    <x v="4"/>
    <x v="171"/>
    <x v="1"/>
    <s v="Cambió Razón social"/>
    <s v="Operativo"/>
    <s v="Generadora"/>
    <x v="0"/>
    <x v="1"/>
    <x v="1"/>
    <x v="0"/>
    <s v="Privado"/>
    <s v="LIMA"/>
    <s v="LIMA"/>
    <s v="CAJATAMBO"/>
    <s v="CAJATAMBO"/>
    <n v="0"/>
    <x v="7"/>
    <n v="0"/>
    <x v="0"/>
    <n v="0"/>
    <x v="0"/>
    <x v="0"/>
    <n v="0"/>
    <n v="0"/>
    <m/>
    <n v="1.6500000000000001"/>
    <n v="1.8065833333333332"/>
    <n v="7.6479999999999997"/>
    <n v="0"/>
    <n v="79"/>
    <s v="BASE DE DATOS"/>
    <m/>
  </r>
  <r>
    <s v="20"/>
    <x v="7"/>
    <s v="EANDES"/>
    <s v="11051295"/>
    <s v="11051295"/>
    <x v="4"/>
    <s v="1"/>
    <s v="S"/>
    <n v="17"/>
    <n v="19.074000000000002"/>
    <n v="814.48800000000006"/>
    <n v="1198.4690000000001"/>
    <n v="2012.9570000000001"/>
    <n v="0"/>
    <n v="148.83000000000001"/>
    <n v="595.16999999999996"/>
    <m/>
    <m/>
    <x v="0"/>
    <s v="EANDES110512951HI"/>
    <s v="ELECTROANDES-Empresa de Electricidad de los Andes S.A."/>
    <x v="70"/>
    <x v="70"/>
    <s v="CH Gallito Ciego"/>
    <x v="268"/>
    <x v="4"/>
    <x v="4"/>
    <x v="44"/>
    <x v="1"/>
    <s v="Cambió Razón social"/>
    <s v="Operativo"/>
    <s v="Generadora"/>
    <x v="0"/>
    <x v="1"/>
    <x v="1"/>
    <x v="0"/>
    <s v="Privado"/>
    <s v="CAJAMARCA"/>
    <s v="CAJAMARCA"/>
    <s v="CONTUMAZA"/>
    <s v="YANAN (Tembladera)"/>
    <n v="0"/>
    <x v="7"/>
    <n v="0"/>
    <x v="0"/>
    <n v="0"/>
    <x v="0"/>
    <x v="0"/>
    <n v="2012.9570000000001"/>
    <n v="2.0129570000000001"/>
    <m/>
    <n v="1.4166666666666667"/>
    <n v="1.5895000000000001"/>
    <n v="7.6479999999999997"/>
    <n v="0"/>
    <n v="79"/>
    <s v="BASE DE DATOS"/>
    <m/>
  </r>
  <r>
    <s v="20"/>
    <x v="7"/>
    <s v="EANDES"/>
    <s v="11051295"/>
    <s v="11051295"/>
    <x v="4"/>
    <s v="2"/>
    <s v="S"/>
    <n v="17"/>
    <n v="19.074000000000002"/>
    <n v="883.82100000000003"/>
    <n v="999.34799999999996"/>
    <n v="1883.1690000000001"/>
    <n v="0"/>
    <n v="139.69999999999999"/>
    <n v="604.29999999999995"/>
    <m/>
    <m/>
    <x v="0"/>
    <s v="EANDES110512952HI"/>
    <s v="ELECTROANDES-Empresa de Electricidad de los Andes S.A."/>
    <x v="70"/>
    <x v="70"/>
    <s v="CH Gallito Ciego"/>
    <x v="268"/>
    <x v="4"/>
    <x v="4"/>
    <x v="171"/>
    <x v="1"/>
    <s v="Cambió Razón social"/>
    <s v="Operativo"/>
    <s v="Generadora"/>
    <x v="0"/>
    <x v="1"/>
    <x v="1"/>
    <x v="0"/>
    <s v="Privado"/>
    <s v="CAJAMARCA"/>
    <s v="CAJAMARCA"/>
    <s v="CONTUMAZA"/>
    <s v="YANAN (Tembladera)"/>
    <n v="0"/>
    <x v="7"/>
    <n v="0"/>
    <x v="0"/>
    <n v="0"/>
    <x v="0"/>
    <x v="0"/>
    <n v="1883.1690000000001"/>
    <n v="1.8831690000000001"/>
    <m/>
    <n v="1.4166666666666667"/>
    <n v="1.5895000000000001"/>
    <n v="7.6479999999999997"/>
    <n v="-2.2737367544323206E-13"/>
    <n v="79"/>
    <s v="BASE DE DATOS"/>
    <m/>
  </r>
  <r>
    <s v="20"/>
    <x v="7"/>
    <s v="EANDES"/>
    <s v="41097499"/>
    <s v="41097499"/>
    <x v="4"/>
    <s v="Pelton"/>
    <s v="S"/>
    <n v="0.28799999999999998"/>
    <n v="0.186"/>
    <n v="0"/>
    <n v="0"/>
    <n v="0"/>
    <n v="0"/>
    <n v="0"/>
    <n v="744"/>
    <m/>
    <m/>
    <x v="0"/>
    <s v="EANDES41097499PeltonHI"/>
    <s v="ELECTROANDES-Empresa de Electricidad de los Andes S.A."/>
    <x v="70"/>
    <x v="70"/>
    <s v="CH Huayllacho"/>
    <x v="269"/>
    <x v="4"/>
    <x v="4"/>
    <x v="286"/>
    <x v="1"/>
    <s v="Cambió Razón social"/>
    <s v="Operativo"/>
    <s v="Generadora"/>
    <x v="0"/>
    <x v="1"/>
    <x v="1"/>
    <x v="0"/>
    <s v="Privado"/>
    <s v="AREQUIPA"/>
    <s v="AREQUIPA"/>
    <s v="CAYLLOMA"/>
    <s v="CAYLLOMA"/>
    <n v="0"/>
    <x v="7"/>
    <n v="0"/>
    <x v="0"/>
    <n v="0"/>
    <x v="0"/>
    <x v="0"/>
    <n v="0"/>
    <n v="0"/>
    <m/>
    <n v="2.3999999999999997E-2"/>
    <n v="1.55E-2"/>
    <n v="7.6479999999999997"/>
    <n v="0"/>
    <n v="79"/>
    <s v="BASE DE DATOS"/>
    <m/>
  </r>
  <r>
    <s v="20"/>
    <x v="7"/>
    <s v="EANDES"/>
    <s v="31020193"/>
    <s v="31020193"/>
    <x v="4"/>
    <s v="Pelton"/>
    <s v="S"/>
    <n v="3.68"/>
    <n v="1.9330000000000001"/>
    <n v="406.80799999999999"/>
    <n v="1913.32"/>
    <n v="2320.1280000000002"/>
    <n v="0"/>
    <n v="744"/>
    <n v="0"/>
    <m/>
    <m/>
    <x v="0"/>
    <s v="EANDES31020193PeltonHI"/>
    <s v="ELECTROANDES-Empresa de Electricidad de los Andes S.A."/>
    <x v="70"/>
    <x v="70"/>
    <s v="CH Misapuquio"/>
    <x v="270"/>
    <x v="4"/>
    <x v="4"/>
    <x v="286"/>
    <x v="1"/>
    <s v="Cambió Razón social"/>
    <s v="Operativo"/>
    <s v="Generadora"/>
    <x v="0"/>
    <x v="1"/>
    <x v="1"/>
    <x v="0"/>
    <s v="Privado"/>
    <s v="AREQUIPA"/>
    <s v="AREQUIPA"/>
    <s v="CONDESUYOS"/>
    <s v="CAYARANI"/>
    <n v="0"/>
    <x v="7"/>
    <n v="0"/>
    <x v="0"/>
    <n v="0"/>
    <x v="0"/>
    <x v="0"/>
    <n v="2320.1280000000002"/>
    <n v="2.320128"/>
    <m/>
    <n v="0.3066666666666667"/>
    <n v="0.16108333333333333"/>
    <n v="7.6479999999999997"/>
    <n v="-4.5474735088646412E-13"/>
    <n v="79"/>
    <s v="BASE DE DATOS"/>
    <m/>
  </r>
  <r>
    <s v="20"/>
    <x v="7"/>
    <s v="EANDES"/>
    <s v="33016493"/>
    <s v="33016493"/>
    <x v="4"/>
    <s v="Francis"/>
    <s v="S"/>
    <n v="0.624"/>
    <n v="0.57999999999999996"/>
    <n v="54.145000000000003"/>
    <n v="255.90199999999999"/>
    <n v="310.04700000000003"/>
    <n v="0"/>
    <n v="744"/>
    <n v="0"/>
    <m/>
    <m/>
    <x v="0"/>
    <s v="EANDES33016493FrancisHI"/>
    <s v="ELECTROANDES-Empresa de Electricidad de los Andes S.A."/>
    <x v="70"/>
    <x v="70"/>
    <s v="CH San Antonio"/>
    <x v="271"/>
    <x v="4"/>
    <x v="4"/>
    <x v="276"/>
    <x v="1"/>
    <s v="Cambió Razón social"/>
    <s v="Operativo"/>
    <s v="Generadora"/>
    <x v="0"/>
    <x v="1"/>
    <x v="1"/>
    <x v="0"/>
    <s v="Privado"/>
    <s v="AREQUIPA"/>
    <s v="AREQUIPA"/>
    <s v="CAYLLOMA"/>
    <s v="CAYLLOMA"/>
    <n v="0"/>
    <x v="7"/>
    <n v="0"/>
    <x v="0"/>
    <n v="0"/>
    <x v="0"/>
    <x v="0"/>
    <n v="310.04700000000003"/>
    <n v="0.31004700000000002"/>
    <m/>
    <n v="5.1999999999999998E-2"/>
    <n v="4.8333333333333332E-2"/>
    <n v="7.6479999999999997"/>
    <n v="-5.6843418860808015E-14"/>
    <n v="79"/>
    <s v="BASE DE DATOS"/>
    <m/>
  </r>
  <r>
    <s v="20"/>
    <x v="7"/>
    <s v="EANDES"/>
    <s v="41097599"/>
    <s v="41097599"/>
    <x v="4"/>
    <s v="Francis"/>
    <s v="S"/>
    <n v="0.52400000000000002"/>
    <n v="0.42199999999999999"/>
    <n v="40.828000000000003"/>
    <n v="194.21799999999999"/>
    <n v="235.04599999999999"/>
    <n v="0"/>
    <n v="744"/>
    <n v="0"/>
    <m/>
    <m/>
    <x v="0"/>
    <s v="EANDES41097599FrancisHI"/>
    <s v="ELECTROANDES-Empresa de Electricidad de los Andes S.A."/>
    <x v="70"/>
    <x v="70"/>
    <s v="CH San Ignacio"/>
    <x v="272"/>
    <x v="4"/>
    <x v="4"/>
    <x v="276"/>
    <x v="1"/>
    <s v="Cambió Razón social"/>
    <s v="Operativo"/>
    <s v="Generadora"/>
    <x v="0"/>
    <x v="1"/>
    <x v="1"/>
    <x v="0"/>
    <s v="Privado"/>
    <s v="AREQUIPA"/>
    <s v="AREQUIPA"/>
    <s v="CAYLLOMA"/>
    <s v="CAYLLOMA"/>
    <n v="0"/>
    <x v="7"/>
    <n v="0"/>
    <x v="0"/>
    <n v="0"/>
    <x v="0"/>
    <x v="0"/>
    <n v="235.04599999999999"/>
    <n v="0.235046"/>
    <m/>
    <n v="4.3666666666666666E-2"/>
    <n v="3.5166666666666666E-2"/>
    <n v="7.6479999999999997"/>
    <n v="0"/>
    <n v="79"/>
    <s v="BASE DE DATOS"/>
    <m/>
  </r>
  <r>
    <s v="20"/>
    <x v="7"/>
    <s v="EANDES"/>
    <s v="1139028"/>
    <s v="1139028"/>
    <x v="4"/>
    <s v="CH2"/>
    <s v="S"/>
    <n v="0.44"/>
    <n v="0.45200000000000001"/>
    <n v="20.582000000000001"/>
    <n v="94.156000000000006"/>
    <n v="114.73699999999999"/>
    <n v="0"/>
    <n v="613.72"/>
    <n v="130.28"/>
    <m/>
    <m/>
    <x v="0"/>
    <s v="EANDES1139028CH2HI"/>
    <s v="ELECTROANDES-Empresa de Electricidad de los Andes S.A."/>
    <x v="70"/>
    <x v="70"/>
    <s v="CH Pariac"/>
    <x v="273"/>
    <x v="4"/>
    <x v="4"/>
    <x v="327"/>
    <x v="1"/>
    <s v="Cambió Razón social"/>
    <s v="Operativo"/>
    <s v="Generadora"/>
    <x v="0"/>
    <x v="1"/>
    <x v="1"/>
    <x v="0"/>
    <s v="Privado"/>
    <s v="ANCASH"/>
    <s v="ANCASH"/>
    <s v="HUARAZ "/>
    <s v="HUARAZ"/>
    <n v="0"/>
    <x v="7"/>
    <n v="0"/>
    <x v="0"/>
    <n v="0"/>
    <x v="0"/>
    <x v="0"/>
    <n v="114.73699999999999"/>
    <n v="0.11473699999999999"/>
    <m/>
    <n v="3.6666666666666667E-2"/>
    <n v="3.7666666666666668E-2"/>
    <n v="7.6479999999999997"/>
    <n v="1.0000000000047748E-3"/>
    <n v="79"/>
    <s v="BASE DE DATOS"/>
    <m/>
  </r>
  <r>
    <s v="20"/>
    <x v="7"/>
    <s v="EANDES"/>
    <s v="1139028"/>
    <s v="1139028"/>
    <x v="4"/>
    <s v="CH2 G2"/>
    <s v="S"/>
    <n v="0.35499999999999998"/>
    <n v="0.34599999999999997"/>
    <n v="0"/>
    <n v="2.1999999999999999E-2"/>
    <n v="2.1999999999999999E-2"/>
    <n v="0"/>
    <n v="0"/>
    <n v="744"/>
    <m/>
    <m/>
    <x v="0"/>
    <s v="EANDES1139028CH2 G2HI"/>
    <s v="ELECTROANDES-Empresa de Electricidad de los Andes S.A."/>
    <x v="70"/>
    <x v="70"/>
    <s v="CH Pariac"/>
    <x v="273"/>
    <x v="4"/>
    <x v="4"/>
    <x v="328"/>
    <x v="1"/>
    <s v="Cambió Razón social"/>
    <s v="Operativo"/>
    <s v="Generadora"/>
    <x v="0"/>
    <x v="1"/>
    <x v="1"/>
    <x v="0"/>
    <s v="Privado"/>
    <s v="ANCASH"/>
    <s v="ANCASH"/>
    <s v="HUARAZ "/>
    <s v="HUARAZ"/>
    <n v="0"/>
    <x v="7"/>
    <n v="0"/>
    <x v="0"/>
    <n v="0"/>
    <x v="0"/>
    <x v="0"/>
    <n v="2.1999999999999999E-2"/>
    <n v="2.1999999999999999E-5"/>
    <m/>
    <n v="2.9583333333333333E-2"/>
    <n v="2.8833333333333332E-2"/>
    <n v="7.6479999999999997"/>
    <n v="0"/>
    <n v="79"/>
    <s v="BASE DE DATOS"/>
    <m/>
  </r>
  <r>
    <s v="20"/>
    <x v="7"/>
    <s v="EANDES"/>
    <s v="1139028"/>
    <s v="1139028"/>
    <x v="4"/>
    <s v="CH3 N"/>
    <s v="S"/>
    <n v="0.872"/>
    <n v="0.79600000000000004"/>
    <n v="28.076000000000001"/>
    <n v="138.76599999999999"/>
    <n v="166.84200000000001"/>
    <n v="0"/>
    <n v="616.52"/>
    <n v="127.48"/>
    <m/>
    <m/>
    <x v="0"/>
    <s v="EANDES1139028CH3 NHI"/>
    <s v="ELECTROANDES-Empresa de Electricidad de los Andes S.A."/>
    <x v="70"/>
    <x v="70"/>
    <s v="CH Pariac"/>
    <x v="273"/>
    <x v="4"/>
    <x v="4"/>
    <x v="329"/>
    <x v="1"/>
    <s v="Cambió Razón social"/>
    <s v="Operativo"/>
    <s v="Generadora"/>
    <x v="0"/>
    <x v="1"/>
    <x v="1"/>
    <x v="0"/>
    <s v="Privado"/>
    <s v="ANCASH"/>
    <s v="ANCASH"/>
    <s v="HUARAZ "/>
    <s v="HUARAZ"/>
    <n v="0"/>
    <x v="7"/>
    <n v="0"/>
    <x v="0"/>
    <n v="0"/>
    <x v="0"/>
    <x v="0"/>
    <n v="166.84200000000001"/>
    <n v="0.16684200000000002"/>
    <m/>
    <n v="7.2666666666666671E-2"/>
    <n v="6.6333333333333341E-2"/>
    <n v="7.6479999999999997"/>
    <n v="-2.8421709430404007E-14"/>
    <n v="79"/>
    <s v="BASE DE DATOS"/>
    <m/>
  </r>
  <r>
    <s v="20"/>
    <x v="7"/>
    <s v="EANDES"/>
    <s v="1139028"/>
    <s v="1139028"/>
    <x v="4"/>
    <s v="CH3 N G2"/>
    <s v="S"/>
    <n v="0.4"/>
    <n v="0.4"/>
    <n v="0"/>
    <n v="0"/>
    <n v="0"/>
    <n v="0"/>
    <n v="0"/>
    <n v="744"/>
    <m/>
    <m/>
    <x v="0"/>
    <s v="EANDES1139028CH3 N G2HI"/>
    <s v="ELECTROANDES-Empresa de Electricidad de los Andes S.A."/>
    <x v="70"/>
    <x v="70"/>
    <s v="CH Pariac"/>
    <x v="273"/>
    <x v="4"/>
    <x v="4"/>
    <x v="330"/>
    <x v="1"/>
    <s v="Cambió Razón social"/>
    <s v="Operativo"/>
    <s v="Generadora"/>
    <x v="0"/>
    <x v="1"/>
    <x v="1"/>
    <x v="0"/>
    <s v="Privado"/>
    <s v="ANCASH"/>
    <s v="ANCASH"/>
    <s v="HUARAZ "/>
    <s v="HUARAZ"/>
    <n v="0"/>
    <x v="7"/>
    <n v="0"/>
    <x v="0"/>
    <n v="0"/>
    <x v="0"/>
    <x v="0"/>
    <n v="0"/>
    <n v="0"/>
    <m/>
    <n v="3.3333333333333333E-2"/>
    <n v="3.3333333333333333E-2"/>
    <n v="7.6479999999999997"/>
    <n v="0"/>
    <n v="79"/>
    <s v="BASE DE DATOS"/>
    <m/>
  </r>
  <r>
    <s v="20"/>
    <x v="7"/>
    <s v="EANDES"/>
    <s v="1139028"/>
    <s v="1139028"/>
    <x v="4"/>
    <s v="CH4 G-1"/>
    <s v="S"/>
    <n v="1.5"/>
    <n v="1.464"/>
    <n v="26.946999999999999"/>
    <n v="152.745"/>
    <n v="179.69200000000001"/>
    <n v="0"/>
    <n v="151.93"/>
    <n v="592.07000000000005"/>
    <m/>
    <m/>
    <x v="0"/>
    <s v="EANDES1139028CH4 G-1HI"/>
    <s v="ELECTROANDES-Empresa de Electricidad de los Andes S.A."/>
    <x v="70"/>
    <x v="70"/>
    <s v="CH Pariac"/>
    <x v="273"/>
    <x v="4"/>
    <x v="4"/>
    <x v="331"/>
    <x v="1"/>
    <s v="Cambió Razón social"/>
    <s v="Operativo"/>
    <s v="Generadora"/>
    <x v="0"/>
    <x v="1"/>
    <x v="1"/>
    <x v="0"/>
    <s v="Privado"/>
    <s v="ANCASH"/>
    <s v="ANCASH"/>
    <s v="HUARAZ "/>
    <s v="HUARAZ"/>
    <n v="0"/>
    <x v="7"/>
    <n v="0"/>
    <x v="0"/>
    <n v="0"/>
    <x v="0"/>
    <x v="0"/>
    <n v="179.69200000000001"/>
    <n v="0.17969200000000002"/>
    <m/>
    <n v="0.125"/>
    <n v="0.122"/>
    <n v="7.6479999999999997"/>
    <n v="0"/>
    <n v="79"/>
    <s v="BASE DE DATOS"/>
    <m/>
  </r>
  <r>
    <s v="20"/>
    <x v="7"/>
    <s v="EANDES"/>
    <s v="1139028"/>
    <s v="1139028"/>
    <x v="4"/>
    <s v="CH4 G-2"/>
    <s v="S"/>
    <n v="1.5"/>
    <n v="1.492"/>
    <n v="65.462999999999994"/>
    <n v="357.25099999999998"/>
    <n v="422.714"/>
    <n v="0"/>
    <n v="493.03"/>
    <n v="250.97"/>
    <m/>
    <m/>
    <x v="0"/>
    <s v="EANDES1139028CH4 G-2HI"/>
    <s v="ELECTROANDES-Empresa de Electricidad de los Andes S.A."/>
    <x v="70"/>
    <x v="70"/>
    <s v="CH Pariac"/>
    <x v="273"/>
    <x v="4"/>
    <x v="4"/>
    <x v="332"/>
    <x v="1"/>
    <s v="Cambió Razón social"/>
    <s v="Operativo"/>
    <s v="Generadora"/>
    <x v="0"/>
    <x v="1"/>
    <x v="1"/>
    <x v="0"/>
    <s v="Privado"/>
    <s v="ANCASH"/>
    <s v="ANCASH"/>
    <s v="HUARAZ "/>
    <s v="HUARAZ"/>
    <n v="0"/>
    <x v="7"/>
    <n v="0"/>
    <x v="0"/>
    <n v="0"/>
    <x v="0"/>
    <x v="0"/>
    <n v="422.714"/>
    <n v="0.42271399999999998"/>
    <m/>
    <n v="0.125"/>
    <n v="0.12433333333333334"/>
    <n v="7.6479999999999997"/>
    <n v="-5.6843418860808015E-14"/>
    <n v="79"/>
    <s v="BASE DE DATOS"/>
    <m/>
  </r>
  <r>
    <s v="20"/>
    <x v="8"/>
    <s v="EANDES"/>
    <s v="G1230715"/>
    <s v="G1230715"/>
    <x v="4"/>
    <s v="G1"/>
    <s v="S"/>
    <n v="86.24"/>
    <n v="86.24"/>
    <n v="6031.4840000000004"/>
    <n v="18318.428"/>
    <n v="24349.912"/>
    <n v="5"/>
    <n v="536.17999999999995"/>
    <n v="178.82"/>
    <m/>
    <m/>
    <x v="0"/>
    <s v="EANDESG1230715G1HI"/>
    <s v="ELECTROANDES-Empresa de Electricidad de los Andes S.A."/>
    <x v="70"/>
    <x v="70"/>
    <s v="CH Cheves"/>
    <x v="262"/>
    <x v="4"/>
    <x v="4"/>
    <x v="13"/>
    <x v="1"/>
    <s v="Instalado"/>
    <s v="Operativo"/>
    <s v="Generadora"/>
    <x v="0"/>
    <x v="1"/>
    <x v="1"/>
    <x v="0"/>
    <s v="Privado"/>
    <s v="LIMA"/>
    <s v="LIMA"/>
    <s v="HUAURA"/>
    <s v="SAYAN"/>
    <s v="CHURIN"/>
    <x v="7"/>
    <n v="0"/>
    <x v="0"/>
    <n v="0"/>
    <x v="0"/>
    <x v="0"/>
    <n v="24349.912"/>
    <n v="24.349912"/>
    <m/>
    <n v="7.1866666666666665"/>
    <n v="7.1866666666666665"/>
    <n v="7.6479999999999997"/>
    <n v="0"/>
    <n v="79"/>
    <s v="BASE DE DATOS"/>
    <m/>
  </r>
  <r>
    <s v="20"/>
    <x v="8"/>
    <s v="EANDES"/>
    <s v="G1230715"/>
    <s v="G1230715"/>
    <x v="4"/>
    <s v="G2"/>
    <s v="S"/>
    <n v="85.44"/>
    <n v="85.44"/>
    <n v="3232.11"/>
    <n v="9303.9120000000003"/>
    <n v="12536.022000000001"/>
    <n v="5"/>
    <n v="297.82"/>
    <n v="417.18"/>
    <m/>
    <m/>
    <x v="0"/>
    <s v="EANDESG1230715G2HI"/>
    <s v="ELECTROANDES-Empresa de Electricidad de los Andes S.A."/>
    <x v="70"/>
    <x v="70"/>
    <s v="CH Cheves"/>
    <x v="262"/>
    <x v="4"/>
    <x v="4"/>
    <x v="14"/>
    <x v="1"/>
    <s v="Instalado"/>
    <s v="Operativo"/>
    <s v="Generadora"/>
    <x v="0"/>
    <x v="1"/>
    <x v="1"/>
    <x v="0"/>
    <s v="Privado"/>
    <s v="LIMA"/>
    <s v="LIMA"/>
    <s v="HUAURA"/>
    <s v="SAYAN"/>
    <s v="CHURIN"/>
    <x v="7"/>
    <n v="0"/>
    <x v="0"/>
    <n v="0"/>
    <x v="0"/>
    <x v="0"/>
    <n v="12536.022000000001"/>
    <n v="12.536022000000001"/>
    <m/>
    <n v="7.12"/>
    <n v="7.12"/>
    <n v="7.6479999999999997"/>
    <n v="0"/>
    <n v="79"/>
    <s v="BASE DE DATOS"/>
    <m/>
  </r>
  <r>
    <s v="20"/>
    <x v="8"/>
    <s v="EANDES"/>
    <s v="PP104093"/>
    <s v="PP104093"/>
    <x v="4"/>
    <s v="G1"/>
    <s v="S"/>
    <n v="22.065000000000001"/>
    <n v="22.065000000000001"/>
    <n v="1978.472"/>
    <n v="7170.0150000000003"/>
    <n v="9148.4869999999992"/>
    <n v="0"/>
    <n v="705.72"/>
    <n v="14.28"/>
    <m/>
    <m/>
    <x v="0"/>
    <s v="EANDESPP104093G1HI"/>
    <s v="ELECTROANDES-Empresa de Electricidad de los Andes S.A."/>
    <x v="70"/>
    <x v="70"/>
    <s v="CH Yaupi"/>
    <x v="263"/>
    <x v="4"/>
    <x v="4"/>
    <x v="13"/>
    <x v="1"/>
    <s v="Cambió Razón social"/>
    <s v="Operativo"/>
    <s v="Generadora"/>
    <x v="0"/>
    <x v="1"/>
    <x v="1"/>
    <x v="0"/>
    <s v="Privado"/>
    <s v="JUNIN"/>
    <s v="JUNIN"/>
    <s v="JUNIN"/>
    <s v="ULCUMAYO"/>
    <n v="0"/>
    <x v="7"/>
    <n v="0"/>
    <x v="0"/>
    <n v="0"/>
    <x v="0"/>
    <x v="0"/>
    <n v="9148.4869999999992"/>
    <n v="9.1484869999999994"/>
    <m/>
    <n v="1.8387500000000001"/>
    <n v="1.8387500000000001"/>
    <n v="7.6479999999999997"/>
    <n v="1.8189894035458565E-12"/>
    <n v="79"/>
    <s v="BASE DE DATOS"/>
    <m/>
  </r>
  <r>
    <s v="20"/>
    <x v="8"/>
    <s v="EANDES"/>
    <s v="PP104093"/>
    <s v="PP104093"/>
    <x v="4"/>
    <s v="G2"/>
    <s v="S"/>
    <n v="23.23"/>
    <n v="23.23"/>
    <n v="2006.2629999999999"/>
    <n v="7309.348"/>
    <n v="9315.6110000000008"/>
    <n v="0"/>
    <n v="707.28"/>
    <n v="12.72"/>
    <m/>
    <m/>
    <x v="0"/>
    <s v="EANDESPP104093G2HI"/>
    <s v="ELECTROANDES-Empresa de Electricidad de los Andes S.A."/>
    <x v="70"/>
    <x v="70"/>
    <s v="CH Yaupi"/>
    <x v="263"/>
    <x v="4"/>
    <x v="4"/>
    <x v="14"/>
    <x v="1"/>
    <s v="Cambió Razón social"/>
    <s v="Operativo"/>
    <s v="Generadora"/>
    <x v="0"/>
    <x v="1"/>
    <x v="1"/>
    <x v="0"/>
    <s v="Privado"/>
    <s v="JUNIN"/>
    <s v="JUNIN"/>
    <s v="JUNIN"/>
    <s v="ULCUMAYO"/>
    <n v="0"/>
    <x v="7"/>
    <n v="0"/>
    <x v="0"/>
    <n v="0"/>
    <x v="0"/>
    <x v="0"/>
    <n v="9315.6110000000008"/>
    <n v="9.3156110000000005"/>
    <m/>
    <n v="1.9358333333333333"/>
    <n v="1.9358333333333333"/>
    <n v="7.6479999999999997"/>
    <n v="0"/>
    <n v="79"/>
    <s v="BASE DE DATOS"/>
    <m/>
  </r>
  <r>
    <s v="20"/>
    <x v="8"/>
    <s v="EANDES"/>
    <s v="PP104093"/>
    <s v="PP104093"/>
    <x v="4"/>
    <s v="G3"/>
    <s v="S"/>
    <n v="23.155000000000001"/>
    <n v="23.155000000000001"/>
    <n v="2004.0809999999999"/>
    <n v="7311.9579999999996"/>
    <n v="9316.0390000000007"/>
    <n v="0"/>
    <n v="707.62"/>
    <n v="12.38"/>
    <m/>
    <m/>
    <x v="0"/>
    <s v="EANDESPP104093G3HI"/>
    <s v="ELECTROANDES-Empresa de Electricidad de los Andes S.A."/>
    <x v="70"/>
    <x v="70"/>
    <s v="CH Yaupi"/>
    <x v="263"/>
    <x v="4"/>
    <x v="4"/>
    <x v="310"/>
    <x v="1"/>
    <s v="Cambió Razón social"/>
    <s v="Operativo"/>
    <s v="Generadora"/>
    <x v="0"/>
    <x v="1"/>
    <x v="1"/>
    <x v="0"/>
    <s v="Privado"/>
    <s v="JUNIN"/>
    <s v="JUNIN"/>
    <s v="JUNIN"/>
    <s v="ULCUMAYO"/>
    <n v="0"/>
    <x v="7"/>
    <n v="0"/>
    <x v="0"/>
    <n v="0"/>
    <x v="0"/>
    <x v="0"/>
    <n v="9316.0390000000007"/>
    <n v="9.316039"/>
    <m/>
    <n v="1.9295833333333334"/>
    <n v="1.9295833333333334"/>
    <n v="7.6479999999999997"/>
    <n v="-1.8189894035458565E-12"/>
    <n v="79"/>
    <s v="BASE DE DATOS"/>
    <m/>
  </r>
  <r>
    <s v="20"/>
    <x v="8"/>
    <s v="EANDES"/>
    <s v="PP104093"/>
    <s v="PP104093"/>
    <x v="4"/>
    <s v="G4"/>
    <s v="S"/>
    <n v="22.66"/>
    <n v="22.66"/>
    <n v="2161.0970000000002"/>
    <n v="7687.759"/>
    <n v="9848.8559999999998"/>
    <n v="0"/>
    <n v="704.8"/>
    <n v="15.2"/>
    <m/>
    <m/>
    <x v="0"/>
    <s v="EANDESPP104093G4HI"/>
    <s v="ELECTROANDES-Empresa de Electricidad de los Andes S.A."/>
    <x v="70"/>
    <x v="70"/>
    <s v="CH Yaupi"/>
    <x v="263"/>
    <x v="4"/>
    <x v="4"/>
    <x v="325"/>
    <x v="1"/>
    <s v="Cambió Razón social"/>
    <s v="Operativo"/>
    <s v="Generadora"/>
    <x v="0"/>
    <x v="1"/>
    <x v="1"/>
    <x v="0"/>
    <s v="Privado"/>
    <s v="JUNIN"/>
    <s v="JUNIN"/>
    <s v="JUNIN"/>
    <s v="ULCUMAYO"/>
    <n v="0"/>
    <x v="7"/>
    <n v="0"/>
    <x v="0"/>
    <n v="0"/>
    <x v="0"/>
    <x v="0"/>
    <n v="9848.8559999999998"/>
    <n v="9.8488559999999996"/>
    <m/>
    <n v="1.8883333333333334"/>
    <n v="1.8883333333333334"/>
    <n v="7.6479999999999997"/>
    <n v="0"/>
    <n v="79"/>
    <s v="BASE DE DATOS"/>
    <m/>
  </r>
  <r>
    <s v="20"/>
    <x v="8"/>
    <s v="EANDES"/>
    <s v="PP104093"/>
    <s v="PP104093"/>
    <x v="4"/>
    <s v="G5"/>
    <s v="S"/>
    <n v="22.576000000000001"/>
    <n v="22.576000000000001"/>
    <n v="2187.7159999999999"/>
    <n v="7857.2560000000003"/>
    <n v="10044.972"/>
    <n v="0"/>
    <n v="707.85"/>
    <n v="12.15"/>
    <m/>
    <m/>
    <x v="0"/>
    <s v="EANDESPP104093G5HI"/>
    <s v="ELECTROANDES-Empresa de Electricidad de los Andes S.A."/>
    <x v="70"/>
    <x v="70"/>
    <s v="CH Yaupi"/>
    <x v="263"/>
    <x v="4"/>
    <x v="4"/>
    <x v="326"/>
    <x v="1"/>
    <s v="Cambió Razón social"/>
    <s v="Operativo"/>
    <s v="Generadora"/>
    <x v="0"/>
    <x v="1"/>
    <x v="1"/>
    <x v="0"/>
    <s v="Privado"/>
    <s v="JUNIN"/>
    <s v="JUNIN"/>
    <s v="JUNIN"/>
    <s v="ULCUMAYO"/>
    <n v="0"/>
    <x v="7"/>
    <n v="0"/>
    <x v="0"/>
    <n v="0"/>
    <x v="0"/>
    <x v="0"/>
    <n v="10044.972"/>
    <n v="10.044972"/>
    <m/>
    <n v="1.8813333333333333"/>
    <n v="1.8813333333333333"/>
    <n v="7.6479999999999997"/>
    <n v="0"/>
    <n v="79"/>
    <s v="BASE DE DATOS"/>
    <m/>
  </r>
  <r>
    <s v="20"/>
    <x v="8"/>
    <s v="EANDES"/>
    <s v="PP101093"/>
    <s v="PP101093"/>
    <x v="4"/>
    <s v="G1"/>
    <s v="S"/>
    <n v="13.6"/>
    <n v="12.082000000000001"/>
    <n v="1178.8699999999999"/>
    <n v="4754.6360000000004"/>
    <n v="5933.5060000000003"/>
    <n v="7.68"/>
    <n v="712.32"/>
    <n v="0"/>
    <m/>
    <m/>
    <x v="0"/>
    <s v="EANDESPP101093G1HI"/>
    <s v="ELECTROANDES-Empresa de Electricidad de los Andes S.A."/>
    <x v="70"/>
    <x v="70"/>
    <s v="CH Malpaso"/>
    <x v="264"/>
    <x v="4"/>
    <x v="4"/>
    <x v="13"/>
    <x v="1"/>
    <s v="Cambió Razón social"/>
    <s v="Operativo"/>
    <s v="Generadora"/>
    <x v="0"/>
    <x v="1"/>
    <x v="1"/>
    <x v="0"/>
    <s v="Privado"/>
    <s v="JUNIN"/>
    <s v="JUNIN"/>
    <s v="YAULI"/>
    <s v="PACCHAS"/>
    <n v="0"/>
    <x v="7"/>
    <n v="0"/>
    <x v="0"/>
    <n v="0"/>
    <x v="0"/>
    <x v="0"/>
    <n v="5933.5060000000003"/>
    <n v="5.9335060000000004"/>
    <m/>
    <n v="1.1333333333333333"/>
    <n v="1.0068333333333335"/>
    <n v="7.6479999999999997"/>
    <n v="0"/>
    <n v="79"/>
    <s v="BASE DE DATOS"/>
    <m/>
  </r>
  <r>
    <s v="20"/>
    <x v="8"/>
    <s v="EANDES"/>
    <s v="PP101093"/>
    <s v="PP101093"/>
    <x v="4"/>
    <s v="G2"/>
    <s v="S"/>
    <n v="13.6"/>
    <n v="12.779"/>
    <n v="1053.598"/>
    <n v="3551.89"/>
    <n v="4605.4880000000003"/>
    <n v="0"/>
    <n v="498.27"/>
    <n v="221.73"/>
    <m/>
    <m/>
    <x v="0"/>
    <s v="EANDESPP101093G2HI"/>
    <s v="ELECTROANDES-Empresa de Electricidad de los Andes S.A."/>
    <x v="70"/>
    <x v="70"/>
    <s v="CH Malpaso"/>
    <x v="264"/>
    <x v="4"/>
    <x v="4"/>
    <x v="14"/>
    <x v="1"/>
    <s v="Cambió Razón social"/>
    <s v="Operativo"/>
    <s v="Generadora"/>
    <x v="0"/>
    <x v="1"/>
    <x v="1"/>
    <x v="0"/>
    <s v="Privado"/>
    <s v="JUNIN"/>
    <s v="JUNIN"/>
    <s v="YAULI"/>
    <s v="PACCHAS"/>
    <n v="0"/>
    <x v="7"/>
    <n v="0"/>
    <x v="0"/>
    <n v="0"/>
    <x v="0"/>
    <x v="0"/>
    <n v="4605.4880000000003"/>
    <n v="4.6054880000000002"/>
    <m/>
    <n v="1.1333333333333333"/>
    <n v="1.0649166666666667"/>
    <n v="7.6479999999999997"/>
    <n v="-9.0949470177292824E-13"/>
    <n v="79"/>
    <s v="BASE DE DATOS"/>
    <m/>
  </r>
  <r>
    <s v="20"/>
    <x v="8"/>
    <s v="EANDES"/>
    <s v="PP101093"/>
    <s v="PP101093"/>
    <x v="4"/>
    <s v="G3"/>
    <s v="S"/>
    <n v="13.6"/>
    <n v="11.234"/>
    <n v="896.39200000000005"/>
    <n v="2817.835"/>
    <n v="3714.2269999999999"/>
    <n v="3.62"/>
    <n v="450.57"/>
    <n v="265.82"/>
    <m/>
    <m/>
    <x v="0"/>
    <s v="EANDESPP101093G3HI"/>
    <s v="ELECTROANDES-Empresa de Electricidad de los Andes S.A."/>
    <x v="70"/>
    <x v="70"/>
    <s v="CH Malpaso"/>
    <x v="264"/>
    <x v="4"/>
    <x v="4"/>
    <x v="310"/>
    <x v="1"/>
    <s v="Cambió Razón social"/>
    <s v="Operativo"/>
    <s v="Generadora"/>
    <x v="0"/>
    <x v="1"/>
    <x v="1"/>
    <x v="0"/>
    <s v="Privado"/>
    <s v="JUNIN"/>
    <s v="JUNIN"/>
    <s v="YAULI"/>
    <s v="PACCHAS"/>
    <n v="0"/>
    <x v="7"/>
    <n v="0"/>
    <x v="0"/>
    <n v="0"/>
    <x v="0"/>
    <x v="0"/>
    <n v="3714.2269999999999"/>
    <n v="3.7142269999999997"/>
    <m/>
    <n v="1.1333333333333333"/>
    <n v="0.9361666666666667"/>
    <n v="7.6479999999999997"/>
    <n v="0"/>
    <n v="79"/>
    <s v="BASE DE DATOS"/>
    <m/>
  </r>
  <r>
    <s v="20"/>
    <x v="8"/>
    <s v="EANDES"/>
    <s v="PP101093"/>
    <s v="PP101093"/>
    <x v="4"/>
    <s v="G4"/>
    <s v="S"/>
    <n v="13.6"/>
    <n v="11.926"/>
    <n v="3.7999999999999999E-2"/>
    <n v="7.8E-2"/>
    <n v="0.11600000000000001"/>
    <n v="0"/>
    <n v="0"/>
    <n v="720"/>
    <m/>
    <m/>
    <x v="0"/>
    <s v="EANDESPP101093G4HI"/>
    <s v="ELECTROANDES-Empresa de Electricidad de los Andes S.A."/>
    <x v="70"/>
    <x v="70"/>
    <s v="CH Malpaso"/>
    <x v="264"/>
    <x v="4"/>
    <x v="4"/>
    <x v="325"/>
    <x v="1"/>
    <s v="Cambió Razón social"/>
    <s v="Operativo"/>
    <s v="Generadora"/>
    <x v="0"/>
    <x v="1"/>
    <x v="1"/>
    <x v="0"/>
    <s v="Privado"/>
    <s v="JUNIN"/>
    <s v="JUNIN"/>
    <s v="YAULI"/>
    <s v="PACCHAS"/>
    <n v="0"/>
    <x v="7"/>
    <n v="0"/>
    <x v="0"/>
    <n v="0"/>
    <x v="0"/>
    <x v="0"/>
    <n v="0.11600000000000001"/>
    <n v="1.16E-4"/>
    <m/>
    <n v="1.1333333333333333"/>
    <n v="0.99383333333333335"/>
    <n v="7.6479999999999997"/>
    <n v="-1.3877787807814457E-17"/>
    <n v="79"/>
    <s v="BASE DE DATOS"/>
    <m/>
  </r>
  <r>
    <s v="20"/>
    <x v="8"/>
    <s v="EANDES"/>
    <s v="PP102093"/>
    <s v="PP102093"/>
    <x v="4"/>
    <s v="G1"/>
    <s v="S"/>
    <n v="3"/>
    <n v="3.1429999999999998"/>
    <n v="336.68599999999998"/>
    <n v="1521.5129999999999"/>
    <n v="1858.1990000000001"/>
    <n v="0"/>
    <n v="711.37"/>
    <n v="8.6300000000000008"/>
    <m/>
    <m/>
    <x v="0"/>
    <s v="EANDESPP102093G1HI"/>
    <s v="ELECTROANDES-Empresa de Electricidad de los Andes S.A."/>
    <x v="70"/>
    <x v="70"/>
    <s v="CH Oroya"/>
    <x v="265"/>
    <x v="4"/>
    <x v="4"/>
    <x v="13"/>
    <x v="1"/>
    <s v="Cambió Razón social"/>
    <s v="Operativo"/>
    <s v="Generadora"/>
    <x v="0"/>
    <x v="1"/>
    <x v="1"/>
    <x v="0"/>
    <s v="Privado"/>
    <s v="JUNIN"/>
    <s v="JUNIN"/>
    <s v="YAULI"/>
    <s v="LA OROYA"/>
    <n v="0"/>
    <x v="7"/>
    <n v="0"/>
    <x v="0"/>
    <n v="0"/>
    <x v="0"/>
    <x v="0"/>
    <n v="1858.1990000000001"/>
    <n v="1.8581990000000002"/>
    <m/>
    <n v="0.25"/>
    <n v="0.26191666666666663"/>
    <n v="7.6479999999999997"/>
    <n v="-2.2737367544323206E-13"/>
    <n v="79"/>
    <s v="BASE DE DATOS"/>
    <m/>
  </r>
  <r>
    <s v="20"/>
    <x v="8"/>
    <s v="EANDES"/>
    <s v="PP102093"/>
    <s v="PP102093"/>
    <x v="4"/>
    <s v="G2"/>
    <s v="S"/>
    <n v="3"/>
    <n v="3.165"/>
    <n v="324.238"/>
    <n v="1507.306"/>
    <n v="1831.5440000000001"/>
    <n v="0"/>
    <n v="679.38"/>
    <n v="40.619999999999997"/>
    <m/>
    <m/>
    <x v="0"/>
    <s v="EANDESPP102093G2HI"/>
    <s v="ELECTROANDES-Empresa de Electricidad de los Andes S.A."/>
    <x v="70"/>
    <x v="70"/>
    <s v="CH Oroya"/>
    <x v="265"/>
    <x v="4"/>
    <x v="4"/>
    <x v="14"/>
    <x v="1"/>
    <s v="Cambió Razón social"/>
    <s v="Operativo"/>
    <s v="Generadora"/>
    <x v="0"/>
    <x v="1"/>
    <x v="1"/>
    <x v="0"/>
    <s v="Privado"/>
    <s v="JUNIN"/>
    <s v="JUNIN"/>
    <s v="YAULI"/>
    <s v="LA OROYA"/>
    <n v="0"/>
    <x v="7"/>
    <n v="0"/>
    <x v="0"/>
    <n v="0"/>
    <x v="0"/>
    <x v="0"/>
    <n v="1831.5440000000001"/>
    <n v="1.8315440000000001"/>
    <m/>
    <n v="0.25"/>
    <n v="0.26374999999999998"/>
    <n v="7.6479999999999997"/>
    <n v="0"/>
    <n v="79"/>
    <s v="BASE DE DATOS"/>
    <m/>
  </r>
  <r>
    <s v="20"/>
    <x v="8"/>
    <s v="EANDES"/>
    <s v="PP102093"/>
    <s v="PP102093"/>
    <x v="4"/>
    <s v="G3"/>
    <s v="S"/>
    <n v="3"/>
    <n v="3.1720000000000002"/>
    <n v="346.79"/>
    <n v="1559.135"/>
    <n v="1905.925"/>
    <n v="0"/>
    <n v="711.23"/>
    <n v="8.77"/>
    <m/>
    <m/>
    <x v="0"/>
    <s v="EANDESPP102093G3HI"/>
    <s v="ELECTROANDES-Empresa de Electricidad de los Andes S.A."/>
    <x v="70"/>
    <x v="70"/>
    <s v="CH Oroya"/>
    <x v="265"/>
    <x v="4"/>
    <x v="4"/>
    <x v="310"/>
    <x v="1"/>
    <s v="Cambió Razón social"/>
    <s v="Operativo"/>
    <s v="Generadora"/>
    <x v="0"/>
    <x v="1"/>
    <x v="1"/>
    <x v="0"/>
    <s v="Privado"/>
    <s v="JUNIN"/>
    <s v="JUNIN"/>
    <s v="YAULI"/>
    <s v="LA OROYA"/>
    <n v="0"/>
    <x v="7"/>
    <n v="0"/>
    <x v="0"/>
    <n v="0"/>
    <x v="0"/>
    <x v="0"/>
    <n v="1905.925"/>
    <n v="1.9059249999999999"/>
    <m/>
    <n v="0.25"/>
    <n v="0.26433333333333336"/>
    <n v="7.6479999999999997"/>
    <n v="0"/>
    <n v="79"/>
    <s v="BASE DE DATOS"/>
    <m/>
  </r>
  <r>
    <s v="20"/>
    <x v="8"/>
    <s v="EANDES"/>
    <s v="PP103093"/>
    <s v="PP103093"/>
    <x v="4"/>
    <s v="G1"/>
    <s v="S"/>
    <n v="3"/>
    <n v="3.1859999999999999"/>
    <n v="269.94900000000001"/>
    <n v="1269.355"/>
    <n v="1539.3040000000001"/>
    <n v="0"/>
    <n v="681.45"/>
    <n v="38.549999999999997"/>
    <m/>
    <m/>
    <x v="0"/>
    <s v="EANDESPP103093G1HI"/>
    <s v="ELECTROANDES-Empresa de Electricidad de los Andes S.A."/>
    <x v="70"/>
    <x v="70"/>
    <s v="CH Pachachaca"/>
    <x v="266"/>
    <x v="4"/>
    <x v="4"/>
    <x v="13"/>
    <x v="1"/>
    <s v="Cambió Razón social"/>
    <s v="Operativo"/>
    <s v="Generadora"/>
    <x v="0"/>
    <x v="1"/>
    <x v="1"/>
    <x v="0"/>
    <s v="Privado"/>
    <s v="JUNIN"/>
    <s v="JUNIN"/>
    <s v="YAULI"/>
    <s v="YAULI"/>
    <n v="0"/>
    <x v="7"/>
    <n v="0"/>
    <x v="0"/>
    <n v="0"/>
    <x v="0"/>
    <x v="0"/>
    <n v="1539.3040000000001"/>
    <n v="1.539304"/>
    <m/>
    <n v="0.25"/>
    <n v="0.26550000000000001"/>
    <n v="7.6479999999999997"/>
    <n v="0"/>
    <n v="79"/>
    <s v="BASE DE DATOS"/>
    <m/>
  </r>
  <r>
    <s v="20"/>
    <x v="8"/>
    <s v="EANDES"/>
    <s v="PP103093"/>
    <s v="PP103093"/>
    <x v="4"/>
    <s v="G2"/>
    <s v="S"/>
    <n v="3"/>
    <n v="3.31"/>
    <n v="277.73099999999999"/>
    <n v="1267.42"/>
    <n v="1545.1510000000001"/>
    <n v="0"/>
    <n v="720"/>
    <n v="0"/>
    <m/>
    <m/>
    <x v="0"/>
    <s v="EANDESPP103093G2HI"/>
    <s v="ELECTROANDES-Empresa de Electricidad de los Andes S.A."/>
    <x v="70"/>
    <x v="70"/>
    <s v="CH Pachachaca"/>
    <x v="266"/>
    <x v="4"/>
    <x v="4"/>
    <x v="14"/>
    <x v="1"/>
    <s v="Cambió Razón social"/>
    <s v="Operativo"/>
    <s v="Generadora"/>
    <x v="0"/>
    <x v="1"/>
    <x v="1"/>
    <x v="0"/>
    <s v="Privado"/>
    <s v="JUNIN"/>
    <s v="JUNIN"/>
    <s v="YAULI"/>
    <s v="YAULI"/>
    <n v="0"/>
    <x v="7"/>
    <n v="0"/>
    <x v="0"/>
    <n v="0"/>
    <x v="0"/>
    <x v="0"/>
    <n v="1545.1510000000001"/>
    <n v="1.5451510000000002"/>
    <m/>
    <n v="0.25"/>
    <n v="0.27583333333333332"/>
    <n v="7.6479999999999997"/>
    <n v="0"/>
    <n v="79"/>
    <s v="BASE DE DATOS"/>
    <m/>
  </r>
  <r>
    <s v="20"/>
    <x v="8"/>
    <s v="EANDES"/>
    <s v="PP103093"/>
    <s v="PP103093"/>
    <x v="4"/>
    <s v="G3"/>
    <s v="S"/>
    <n v="3"/>
    <n v="3.1539999999999999"/>
    <n v="271.959"/>
    <n v="1267.6610000000001"/>
    <n v="1539.62"/>
    <n v="0"/>
    <n v="681.42"/>
    <n v="38.58"/>
    <m/>
    <m/>
    <x v="0"/>
    <s v="EANDESPP103093G3HI"/>
    <s v="ELECTROANDES-Empresa de Electricidad de los Andes S.A."/>
    <x v="70"/>
    <x v="70"/>
    <s v="CH Pachachaca"/>
    <x v="266"/>
    <x v="4"/>
    <x v="4"/>
    <x v="310"/>
    <x v="1"/>
    <s v="Cambió Razón social"/>
    <s v="Operativo"/>
    <s v="Generadora"/>
    <x v="0"/>
    <x v="1"/>
    <x v="1"/>
    <x v="0"/>
    <s v="Privado"/>
    <s v="JUNIN"/>
    <s v="JUNIN"/>
    <s v="YAULI"/>
    <s v="YAULI"/>
    <n v="0"/>
    <x v="7"/>
    <n v="0"/>
    <x v="0"/>
    <n v="0"/>
    <x v="0"/>
    <x v="0"/>
    <n v="1539.62"/>
    <n v="1.53962"/>
    <m/>
    <n v="0.25"/>
    <n v="0.26283333333333331"/>
    <n v="7.6479999999999997"/>
    <n v="2.2737367544323206E-13"/>
    <n v="79"/>
    <s v="BASE DE DATOS"/>
    <m/>
  </r>
  <r>
    <s v="20"/>
    <x v="8"/>
    <s v="EANDES"/>
    <s v="11014493"/>
    <s v="11014493"/>
    <x v="4"/>
    <s v="1"/>
    <s v="S"/>
    <n v="19.8"/>
    <n v="21.434999999999999"/>
    <n v="1985.5609999999999"/>
    <n v="9089.8259999999991"/>
    <n v="11075.387000000001"/>
    <n v="0"/>
    <n v="706.88"/>
    <n v="13.12"/>
    <m/>
    <m/>
    <x v="0"/>
    <s v="EANDES110144931HI"/>
    <s v="ELECTROANDES-Empresa de Electricidad de los Andes S.A."/>
    <x v="70"/>
    <x v="70"/>
    <s v="CH Cahua"/>
    <x v="267"/>
    <x v="4"/>
    <x v="4"/>
    <x v="44"/>
    <x v="1"/>
    <s v="Cambió Razón social"/>
    <s v="Operativo"/>
    <s v="Generadora"/>
    <x v="0"/>
    <x v="1"/>
    <x v="1"/>
    <x v="0"/>
    <s v="Privado"/>
    <s v="LIMA"/>
    <s v="LIMA"/>
    <s v="CAJATAMBO"/>
    <s v="CAJATAMBO"/>
    <n v="0"/>
    <x v="7"/>
    <n v="0"/>
    <x v="0"/>
    <n v="0"/>
    <x v="0"/>
    <x v="0"/>
    <n v="11075.387000000001"/>
    <n v="11.075387000000001"/>
    <m/>
    <n v="1.6500000000000001"/>
    <n v="1.7862499999999999"/>
    <n v="7.6479999999999997"/>
    <n v="-1.8189894035458565E-12"/>
    <n v="79"/>
    <s v="BASE DE DATOS"/>
    <m/>
  </r>
  <r>
    <s v="20"/>
    <x v="8"/>
    <s v="EANDES"/>
    <s v="11014493"/>
    <s v="11014493"/>
    <x v="4"/>
    <s v="2"/>
    <s v="S"/>
    <n v="19.8"/>
    <n v="21.678999999999998"/>
    <n v="1230.2909999999999"/>
    <n v="5635.1949999999997"/>
    <n v="6865.4859999999999"/>
    <n v="0"/>
    <n v="518.67999999999995"/>
    <n v="201.32"/>
    <m/>
    <m/>
    <x v="0"/>
    <s v="EANDES110144932HI"/>
    <s v="ELECTROANDES-Empresa de Electricidad de los Andes S.A."/>
    <x v="70"/>
    <x v="70"/>
    <s v="CH Cahua"/>
    <x v="267"/>
    <x v="4"/>
    <x v="4"/>
    <x v="171"/>
    <x v="1"/>
    <s v="Cambió Razón social"/>
    <s v="Operativo"/>
    <s v="Generadora"/>
    <x v="0"/>
    <x v="1"/>
    <x v="1"/>
    <x v="0"/>
    <s v="Privado"/>
    <s v="LIMA"/>
    <s v="LIMA"/>
    <s v="CAJATAMBO"/>
    <s v="CAJATAMBO"/>
    <n v="0"/>
    <x v="7"/>
    <n v="0"/>
    <x v="0"/>
    <n v="0"/>
    <x v="0"/>
    <x v="0"/>
    <n v="6865.4859999999999"/>
    <n v="6.8654859999999998"/>
    <m/>
    <n v="1.6500000000000001"/>
    <n v="1.8065833333333332"/>
    <n v="7.6479999999999997"/>
    <n v="0"/>
    <n v="79"/>
    <s v="BASE DE DATOS"/>
    <m/>
  </r>
  <r>
    <s v="20"/>
    <x v="8"/>
    <s v="EANDES"/>
    <s v="11051295"/>
    <s v="11051295"/>
    <x v="4"/>
    <s v="1"/>
    <s v="S"/>
    <n v="17"/>
    <n v="19.074000000000002"/>
    <n v="571.67700000000002"/>
    <n v="788.75800000000004"/>
    <n v="1360.4349999999999"/>
    <n v="0"/>
    <m/>
    <m/>
    <m/>
    <m/>
    <x v="0"/>
    <s v="EANDES110512951HI"/>
    <s v="ELECTROANDES-Empresa de Electricidad de los Andes S.A."/>
    <x v="70"/>
    <x v="70"/>
    <s v="CH Gallito Ciego"/>
    <x v="268"/>
    <x v="4"/>
    <x v="4"/>
    <x v="44"/>
    <x v="1"/>
    <s v="Cambió Razón social"/>
    <s v="Operativo"/>
    <s v="Generadora"/>
    <x v="0"/>
    <x v="1"/>
    <x v="1"/>
    <x v="0"/>
    <s v="Privado"/>
    <s v="CAJAMARCA"/>
    <s v="CAJAMARCA"/>
    <s v="CONTUMAZA"/>
    <s v="YANAN (Tembladera)"/>
    <n v="0"/>
    <x v="7"/>
    <n v="0"/>
    <x v="0"/>
    <n v="0"/>
    <x v="0"/>
    <x v="0"/>
    <n v="1360.4349999999999"/>
    <n v="1.3604349999999998"/>
    <m/>
    <n v="1.4166666666666667"/>
    <n v="1.5895000000000001"/>
    <n v="7.6479999999999997"/>
    <n v="0"/>
    <n v="79"/>
    <s v="BASE DE DATOS"/>
    <m/>
  </r>
  <r>
    <s v="20"/>
    <x v="8"/>
    <s v="EANDES"/>
    <s v="11051295"/>
    <s v="11051295"/>
    <x v="4"/>
    <s v="2"/>
    <s v="S"/>
    <n v="17"/>
    <n v="19.074000000000002"/>
    <n v="1171.335"/>
    <n v="1334.307"/>
    <n v="2505.6419999999998"/>
    <n v="0"/>
    <n v="182.78"/>
    <n v="537.22"/>
    <m/>
    <m/>
    <x v="0"/>
    <s v="EANDES110512952HI"/>
    <s v="ELECTROANDES-Empresa de Electricidad de los Andes S.A."/>
    <x v="70"/>
    <x v="70"/>
    <s v="CH Gallito Ciego"/>
    <x v="268"/>
    <x v="4"/>
    <x v="4"/>
    <x v="171"/>
    <x v="1"/>
    <s v="Cambió Razón social"/>
    <s v="Operativo"/>
    <s v="Generadora"/>
    <x v="0"/>
    <x v="1"/>
    <x v="1"/>
    <x v="0"/>
    <s v="Privado"/>
    <s v="CAJAMARCA"/>
    <s v="CAJAMARCA"/>
    <s v="CONTUMAZA"/>
    <s v="YANAN (Tembladera)"/>
    <n v="0"/>
    <x v="7"/>
    <n v="0"/>
    <x v="0"/>
    <n v="0"/>
    <x v="0"/>
    <x v="0"/>
    <n v="2505.6419999999998"/>
    <n v="2.5056419999999999"/>
    <m/>
    <n v="1.4166666666666667"/>
    <n v="1.5895000000000001"/>
    <n v="7.6479999999999997"/>
    <n v="0"/>
    <n v="79"/>
    <s v="BASE DE DATOS"/>
    <m/>
  </r>
  <r>
    <s v="20"/>
    <x v="8"/>
    <s v="EANDES"/>
    <s v="41097499"/>
    <s v="41097499"/>
    <x v="4"/>
    <s v="Pelton"/>
    <s v="S"/>
    <n v="0.28799999999999998"/>
    <n v="0.186"/>
    <n v="4.4000000000000004"/>
    <n v="22"/>
    <n v="26.4"/>
    <n v="0"/>
    <n v="158.77000000000001"/>
    <n v="561.23"/>
    <m/>
    <m/>
    <x v="0"/>
    <s v="EANDES41097499PeltonHI"/>
    <s v="ELECTROANDES-Empresa de Electricidad de los Andes S.A."/>
    <x v="70"/>
    <x v="70"/>
    <s v="CH Huayllacho"/>
    <x v="269"/>
    <x v="4"/>
    <x v="4"/>
    <x v="286"/>
    <x v="1"/>
    <s v="Cambió Razón social"/>
    <s v="Operativo"/>
    <s v="Generadora"/>
    <x v="0"/>
    <x v="1"/>
    <x v="1"/>
    <x v="0"/>
    <s v="Privado"/>
    <s v="AREQUIPA"/>
    <s v="AREQUIPA"/>
    <s v="CAYLLOMA"/>
    <s v="CAYLLOMA"/>
    <n v="0"/>
    <x v="7"/>
    <n v="0"/>
    <x v="0"/>
    <n v="0"/>
    <x v="0"/>
    <x v="0"/>
    <n v="26.4"/>
    <n v="2.64E-2"/>
    <m/>
    <n v="2.3999999999999997E-2"/>
    <n v="1.55E-2"/>
    <n v="7.6479999999999997"/>
    <n v="0"/>
    <n v="79"/>
    <s v="BASE DE DATOS"/>
    <m/>
  </r>
  <r>
    <s v="20"/>
    <x v="8"/>
    <s v="EANDES"/>
    <s v="31020193"/>
    <s v="31020193"/>
    <x v="4"/>
    <s v="Pelton"/>
    <s v="S"/>
    <n v="3.68"/>
    <n v="1.9330000000000001"/>
    <n v="357.41899999999998"/>
    <n v="1623.7850000000001"/>
    <n v="1981.204"/>
    <n v="0"/>
    <n v="720"/>
    <n v="0"/>
    <m/>
    <m/>
    <x v="0"/>
    <s v="EANDES31020193PeltonHI"/>
    <s v="ELECTROANDES-Empresa de Electricidad de los Andes S.A."/>
    <x v="70"/>
    <x v="70"/>
    <s v="CH Misapuquio"/>
    <x v="270"/>
    <x v="4"/>
    <x v="4"/>
    <x v="286"/>
    <x v="1"/>
    <s v="Cambió Razón social"/>
    <s v="Operativo"/>
    <s v="Generadora"/>
    <x v="0"/>
    <x v="1"/>
    <x v="1"/>
    <x v="0"/>
    <s v="Privado"/>
    <s v="AREQUIPA"/>
    <s v="AREQUIPA"/>
    <s v="CONDESUYOS"/>
    <s v="CAYARANI"/>
    <n v="0"/>
    <x v="7"/>
    <n v="0"/>
    <x v="0"/>
    <n v="0"/>
    <x v="0"/>
    <x v="0"/>
    <n v="1981.204"/>
    <n v="1.981204"/>
    <m/>
    <n v="0.3066666666666667"/>
    <n v="0.16108333333333333"/>
    <n v="7.6479999999999997"/>
    <n v="2.2737367544323206E-13"/>
    <n v="79"/>
    <s v="BASE DE DATOS"/>
    <m/>
  </r>
  <r>
    <s v="20"/>
    <x v="8"/>
    <s v="EANDES"/>
    <s v="33016493"/>
    <s v="33016493"/>
    <x v="4"/>
    <s v="Francis"/>
    <s v="S"/>
    <n v="0.624"/>
    <n v="0.57999999999999996"/>
    <n v="52.773000000000003"/>
    <n v="239.852"/>
    <n v="292.625"/>
    <n v="0"/>
    <n v="720"/>
    <n v="0"/>
    <m/>
    <m/>
    <x v="0"/>
    <s v="EANDES33016493FrancisHI"/>
    <s v="ELECTROANDES-Empresa de Electricidad de los Andes S.A."/>
    <x v="70"/>
    <x v="70"/>
    <s v="CH San Antonio"/>
    <x v="271"/>
    <x v="4"/>
    <x v="4"/>
    <x v="276"/>
    <x v="1"/>
    <s v="Cambió Razón social"/>
    <s v="Operativo"/>
    <s v="Generadora"/>
    <x v="0"/>
    <x v="1"/>
    <x v="1"/>
    <x v="0"/>
    <s v="Privado"/>
    <s v="AREQUIPA"/>
    <s v="AREQUIPA"/>
    <s v="CAYLLOMA"/>
    <s v="CAYLLOMA"/>
    <n v="0"/>
    <x v="7"/>
    <n v="0"/>
    <x v="0"/>
    <n v="0"/>
    <x v="0"/>
    <x v="0"/>
    <n v="292.625"/>
    <n v="0.29262500000000002"/>
    <m/>
    <n v="5.1999999999999998E-2"/>
    <n v="4.8333333333333332E-2"/>
    <n v="7.6479999999999997"/>
    <n v="0"/>
    <n v="79"/>
    <s v="BASE DE DATOS"/>
    <m/>
  </r>
  <r>
    <s v="20"/>
    <x v="8"/>
    <s v="EANDES"/>
    <s v="41097599"/>
    <s v="41097599"/>
    <x v="4"/>
    <s v="Francis"/>
    <s v="S"/>
    <n v="0.52400000000000002"/>
    <n v="0.42199999999999999"/>
    <n v="40.764000000000003"/>
    <n v="185.56800000000001"/>
    <n v="226.33199999999999"/>
    <n v="0"/>
    <n v="716.53"/>
    <n v="3.47"/>
    <m/>
    <m/>
    <x v="0"/>
    <s v="EANDES41097599FrancisHI"/>
    <s v="ELECTROANDES-Empresa de Electricidad de los Andes S.A."/>
    <x v="70"/>
    <x v="70"/>
    <s v="CH San Ignacio"/>
    <x v="272"/>
    <x v="4"/>
    <x v="4"/>
    <x v="276"/>
    <x v="1"/>
    <s v="Cambió Razón social"/>
    <s v="Operativo"/>
    <s v="Generadora"/>
    <x v="0"/>
    <x v="1"/>
    <x v="1"/>
    <x v="0"/>
    <s v="Privado"/>
    <s v="AREQUIPA"/>
    <s v="AREQUIPA"/>
    <s v="CAYLLOMA"/>
    <s v="CAYLLOMA"/>
    <n v="0"/>
    <x v="7"/>
    <n v="0"/>
    <x v="0"/>
    <n v="0"/>
    <x v="0"/>
    <x v="0"/>
    <n v="226.33199999999999"/>
    <n v="0.22633200000000001"/>
    <m/>
    <n v="4.3666666666666666E-2"/>
    <n v="3.5166666666666666E-2"/>
    <n v="7.6479999999999997"/>
    <n v="2.8421709430404007E-14"/>
    <n v="79"/>
    <s v="BASE DE DATOS"/>
    <m/>
  </r>
  <r>
    <s v="20"/>
    <x v="8"/>
    <s v="EANDES"/>
    <s v="1139028"/>
    <s v="1139028"/>
    <x v="4"/>
    <s v="CH2"/>
    <s v="S"/>
    <n v="0.44"/>
    <n v="0.45200000000000001"/>
    <n v="4.1779999999999999"/>
    <n v="14.504"/>
    <n v="18.683"/>
    <n v="0"/>
    <n v="185.03"/>
    <n v="534.97"/>
    <m/>
    <m/>
    <x v="0"/>
    <s v="EANDES1139028CH2HI"/>
    <s v="ELECTROANDES-Empresa de Electricidad de los Andes S.A."/>
    <x v="70"/>
    <x v="70"/>
    <s v="CH Pariac"/>
    <x v="273"/>
    <x v="4"/>
    <x v="4"/>
    <x v="327"/>
    <x v="1"/>
    <s v="Cambió Razón social"/>
    <s v="Operativo"/>
    <s v="Generadora"/>
    <x v="0"/>
    <x v="1"/>
    <x v="1"/>
    <x v="0"/>
    <s v="Privado"/>
    <s v="ANCASH"/>
    <s v="ANCASH"/>
    <s v="HUARAZ "/>
    <s v="HUARAZ"/>
    <n v="0"/>
    <x v="7"/>
    <n v="0"/>
    <x v="0"/>
    <n v="0"/>
    <x v="0"/>
    <x v="0"/>
    <n v="18.683"/>
    <n v="1.8682999999999998E-2"/>
    <m/>
    <n v="3.6666666666666667E-2"/>
    <n v="3.7666666666666668E-2"/>
    <n v="7.6479999999999997"/>
    <n v="-1.0000000000012221E-3"/>
    <n v="79"/>
    <s v="BASE DE DATOS"/>
    <m/>
  </r>
  <r>
    <s v="20"/>
    <x v="8"/>
    <s v="EANDES"/>
    <s v="1139028"/>
    <s v="1139028"/>
    <x v="4"/>
    <s v="CH2 G2"/>
    <s v="S"/>
    <n v="0.35499999999999998"/>
    <n v="0.34599999999999997"/>
    <n v="0"/>
    <n v="0"/>
    <n v="0"/>
    <n v="0"/>
    <n v="0"/>
    <n v="720"/>
    <m/>
    <m/>
    <x v="0"/>
    <s v="EANDES1139028CH2 G2HI"/>
    <s v="ELECTROANDES-Empresa de Electricidad de los Andes S.A."/>
    <x v="70"/>
    <x v="70"/>
    <s v="CH Pariac"/>
    <x v="273"/>
    <x v="4"/>
    <x v="4"/>
    <x v="328"/>
    <x v="1"/>
    <s v="Cambió Razón social"/>
    <s v="Operativo"/>
    <s v="Generadora"/>
    <x v="0"/>
    <x v="1"/>
    <x v="1"/>
    <x v="0"/>
    <s v="Privado"/>
    <s v="ANCASH"/>
    <s v="ANCASH"/>
    <s v="HUARAZ "/>
    <s v="HUARAZ"/>
    <n v="0"/>
    <x v="7"/>
    <n v="0"/>
    <x v="0"/>
    <n v="0"/>
    <x v="0"/>
    <x v="0"/>
    <n v="0"/>
    <n v="0"/>
    <m/>
    <n v="2.9583333333333333E-2"/>
    <n v="2.8833333333333332E-2"/>
    <n v="7.6479999999999997"/>
    <n v="0"/>
    <n v="79"/>
    <s v="BASE DE DATOS"/>
    <m/>
  </r>
  <r>
    <s v="20"/>
    <x v="8"/>
    <s v="EANDES"/>
    <s v="1139028"/>
    <s v="1139028"/>
    <x v="4"/>
    <s v="CH3 N"/>
    <s v="S"/>
    <n v="0.872"/>
    <n v="0.79600000000000004"/>
    <n v="4.93"/>
    <n v="17.187999999999999"/>
    <n v="22.117999999999999"/>
    <n v="0"/>
    <n v="185.18"/>
    <n v="534.82000000000005"/>
    <m/>
    <m/>
    <x v="0"/>
    <s v="EANDES1139028CH3 NHI"/>
    <s v="ELECTROANDES-Empresa de Electricidad de los Andes S.A."/>
    <x v="70"/>
    <x v="70"/>
    <s v="CH Pariac"/>
    <x v="273"/>
    <x v="4"/>
    <x v="4"/>
    <x v="329"/>
    <x v="1"/>
    <s v="Cambió Razón social"/>
    <s v="Operativo"/>
    <s v="Generadora"/>
    <x v="0"/>
    <x v="1"/>
    <x v="1"/>
    <x v="0"/>
    <s v="Privado"/>
    <s v="ANCASH"/>
    <s v="ANCASH"/>
    <s v="HUARAZ "/>
    <s v="HUARAZ"/>
    <n v="0"/>
    <x v="7"/>
    <n v="0"/>
    <x v="0"/>
    <n v="0"/>
    <x v="0"/>
    <x v="0"/>
    <n v="22.117999999999999"/>
    <n v="2.2117999999999999E-2"/>
    <m/>
    <n v="7.2666666666666671E-2"/>
    <n v="6.6333333333333341E-2"/>
    <n v="7.6479999999999997"/>
    <n v="0"/>
    <n v="79"/>
    <s v="BASE DE DATOS"/>
    <m/>
  </r>
  <r>
    <s v="20"/>
    <x v="8"/>
    <s v="EANDES"/>
    <s v="1139028"/>
    <s v="1139028"/>
    <x v="4"/>
    <s v="CH3 N G2"/>
    <s v="S"/>
    <n v="0.4"/>
    <n v="0.4"/>
    <n v="0"/>
    <n v="0"/>
    <n v="0"/>
    <n v="0"/>
    <n v="0"/>
    <n v="720"/>
    <m/>
    <m/>
    <x v="0"/>
    <s v="EANDES1139028CH3 N G2HI"/>
    <s v="ELECTROANDES-Empresa de Electricidad de los Andes S.A."/>
    <x v="70"/>
    <x v="70"/>
    <s v="CH Pariac"/>
    <x v="273"/>
    <x v="4"/>
    <x v="4"/>
    <x v="330"/>
    <x v="1"/>
    <s v="Cambió Razón social"/>
    <s v="Operativo"/>
    <s v="Generadora"/>
    <x v="0"/>
    <x v="1"/>
    <x v="1"/>
    <x v="0"/>
    <s v="Privado"/>
    <s v="ANCASH"/>
    <s v="ANCASH"/>
    <s v="HUARAZ "/>
    <s v="HUARAZ"/>
    <n v="0"/>
    <x v="7"/>
    <n v="0"/>
    <x v="0"/>
    <n v="0"/>
    <x v="0"/>
    <x v="0"/>
    <n v="0"/>
    <n v="0"/>
    <m/>
    <n v="3.3333333333333333E-2"/>
    <n v="3.3333333333333333E-2"/>
    <n v="7.6479999999999997"/>
    <n v="0"/>
    <n v="79"/>
    <s v="BASE DE DATOS"/>
    <m/>
  </r>
  <r>
    <s v="20"/>
    <x v="8"/>
    <s v="EANDES"/>
    <s v="1139028"/>
    <s v="1139028"/>
    <x v="4"/>
    <s v="CH4 G-1"/>
    <s v="S"/>
    <n v="1.5"/>
    <n v="1.464"/>
    <n v="54.421999999999997"/>
    <n v="234.011"/>
    <n v="288.43299999999999"/>
    <n v="0"/>
    <n v="571.08000000000004"/>
    <n v="148.91999999999999"/>
    <m/>
    <m/>
    <x v="0"/>
    <s v="EANDES1139028CH4 G-1HI"/>
    <s v="ELECTROANDES-Empresa de Electricidad de los Andes S.A."/>
    <x v="70"/>
    <x v="70"/>
    <s v="CH Pariac"/>
    <x v="273"/>
    <x v="4"/>
    <x v="4"/>
    <x v="331"/>
    <x v="1"/>
    <s v="Cambió Razón social"/>
    <s v="Operativo"/>
    <s v="Generadora"/>
    <x v="0"/>
    <x v="1"/>
    <x v="1"/>
    <x v="0"/>
    <s v="Privado"/>
    <s v="ANCASH"/>
    <s v="ANCASH"/>
    <s v="HUARAZ "/>
    <s v="HUARAZ"/>
    <n v="0"/>
    <x v="7"/>
    <n v="0"/>
    <x v="0"/>
    <n v="0"/>
    <x v="0"/>
    <x v="0"/>
    <n v="288.43299999999999"/>
    <n v="0.28843299999999999"/>
    <m/>
    <n v="0.125"/>
    <n v="0.122"/>
    <n v="7.6479999999999997"/>
    <n v="0"/>
    <n v="79"/>
    <s v="BASE DE DATOS"/>
    <m/>
  </r>
  <r>
    <s v="20"/>
    <x v="8"/>
    <s v="EANDES"/>
    <s v="1139028"/>
    <s v="1139028"/>
    <x v="4"/>
    <s v="CH4 G-2"/>
    <s v="S"/>
    <n v="1.5"/>
    <n v="1.492"/>
    <n v="0"/>
    <n v="0"/>
    <n v="0"/>
    <n v="0"/>
    <n v="0"/>
    <n v="720"/>
    <m/>
    <m/>
    <x v="0"/>
    <s v="EANDES1139028CH4 G-2HI"/>
    <s v="ELECTROANDES-Empresa de Electricidad de los Andes S.A."/>
    <x v="70"/>
    <x v="70"/>
    <s v="CH Pariac"/>
    <x v="273"/>
    <x v="4"/>
    <x v="4"/>
    <x v="332"/>
    <x v="1"/>
    <s v="Cambió Razón social"/>
    <s v="Operativo"/>
    <s v="Generadora"/>
    <x v="0"/>
    <x v="1"/>
    <x v="1"/>
    <x v="0"/>
    <s v="Privado"/>
    <s v="ANCASH"/>
    <s v="ANCASH"/>
    <s v="HUARAZ "/>
    <s v="HUARAZ"/>
    <n v="0"/>
    <x v="7"/>
    <n v="0"/>
    <x v="0"/>
    <n v="0"/>
    <x v="0"/>
    <x v="0"/>
    <n v="0"/>
    <n v="0"/>
    <m/>
    <n v="0.125"/>
    <n v="0.12433333333333334"/>
    <n v="7.6479999999999997"/>
    <n v="0"/>
    <n v="79"/>
    <s v="BASE DE DATOS"/>
    <m/>
  </r>
  <r>
    <s v="20"/>
    <x v="0"/>
    <s v="MOQUFV"/>
    <s v="16313712"/>
    <s v="16313712"/>
    <x v="4"/>
    <s v="1"/>
    <s v="S"/>
    <n v="16"/>
    <n v="16"/>
    <n v="0"/>
    <n v="3709.8220000000001"/>
    <n v="3709.8220000000001"/>
    <n v="0"/>
    <n v="382"/>
    <n v="0"/>
    <m/>
    <m/>
    <x v="0"/>
    <s v="MOQUFV163137121HI"/>
    <s v="Moquegua FV S.A.C."/>
    <x v="71"/>
    <x v="71"/>
    <s v="CS MOQUEGUA FV"/>
    <x v="274"/>
    <x v="6"/>
    <x v="6"/>
    <x v="13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SEGUNDA"/>
    <x v="0"/>
    <x v="0"/>
    <n v="3709.8220000000001"/>
    <n v="3.709822"/>
    <m/>
    <n v="1.3333333333333333"/>
    <n v="1.3333333333333333"/>
    <n v="7.6479999999999997"/>
    <n v="0"/>
    <n v="65"/>
    <s v="BASE DE DATOS"/>
    <m/>
  </r>
  <r>
    <s v="20"/>
    <x v="1"/>
    <s v="MOQUFV"/>
    <s v="16313712"/>
    <s v="16313712"/>
    <x v="4"/>
    <s v="1"/>
    <s v="S"/>
    <n v="16"/>
    <n v="16"/>
    <n v="0"/>
    <n v="3496.9409999999998"/>
    <n v="3496.9409999999998"/>
    <n v="0"/>
    <n v="355.25"/>
    <n v="0"/>
    <m/>
    <m/>
    <x v="0"/>
    <s v="MOQUFV163137121HI"/>
    <s v="Moquegua FV S.A.C."/>
    <x v="71"/>
    <x v="71"/>
    <s v="CS MOQUEGUA FV"/>
    <x v="274"/>
    <x v="6"/>
    <x v="6"/>
    <x v="13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SEGUNDA"/>
    <x v="0"/>
    <x v="0"/>
    <n v="3496.9409999999998"/>
    <n v="3.4969409999999996"/>
    <m/>
    <n v="1.3333333333333333"/>
    <n v="1.3333333333333333"/>
    <n v="7.6479999999999997"/>
    <n v="0"/>
    <n v="65"/>
    <s v="BASE DE DATOS"/>
    <m/>
  </r>
  <r>
    <s v="20"/>
    <x v="2"/>
    <s v="MOQUFV"/>
    <s v="16313712"/>
    <s v="16313712"/>
    <x v="4"/>
    <s v="1"/>
    <s v="S"/>
    <n v="16"/>
    <n v="16"/>
    <n v="0"/>
    <n v="3611.4229999999998"/>
    <n v="3611.4229999999998"/>
    <n v="0"/>
    <n v="365.75"/>
    <n v="0"/>
    <m/>
    <m/>
    <x v="0"/>
    <s v="MOQUFV163137121HI"/>
    <s v="Moquegua FV S.A.C."/>
    <x v="71"/>
    <x v="71"/>
    <s v="CS MOQUEGUA FV"/>
    <x v="274"/>
    <x v="6"/>
    <x v="6"/>
    <x v="13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SEGUNDA"/>
    <x v="0"/>
    <x v="0"/>
    <n v="3611.4229999999998"/>
    <n v="3.6114229999999998"/>
    <m/>
    <n v="1.3333333333333333"/>
    <n v="1.3333333333333333"/>
    <n v="7.6479999999999997"/>
    <n v="0"/>
    <n v="65"/>
    <s v="BASE DE DATOS"/>
    <m/>
  </r>
  <r>
    <s v="20"/>
    <x v="3"/>
    <s v="MOQUFV"/>
    <s v="16313712"/>
    <s v="16313712"/>
    <x v="4"/>
    <s v="1"/>
    <s v="S"/>
    <n v="16"/>
    <n v="16"/>
    <n v="0"/>
    <n v="3766.91"/>
    <n v="3766.91"/>
    <n v="0"/>
    <n v="343.5"/>
    <n v="0"/>
    <m/>
    <m/>
    <x v="0"/>
    <s v="MOQUFV163137121HI"/>
    <s v="Moquegua FV S.A.C."/>
    <x v="71"/>
    <x v="71"/>
    <s v="CS MOQUEGUA FV"/>
    <x v="274"/>
    <x v="6"/>
    <x v="6"/>
    <x v="13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SEGUNDA"/>
    <x v="0"/>
    <x v="0"/>
    <n v="3766.91"/>
    <n v="3.7669099999999998"/>
    <m/>
    <n v="1.3333333333333333"/>
    <n v="1.3333333333333333"/>
    <n v="7.6479999999999997"/>
    <n v="0"/>
    <n v="65"/>
    <s v="BASE DE DATOS"/>
    <m/>
  </r>
  <r>
    <s v="20"/>
    <x v="4"/>
    <s v="MOQUFV"/>
    <s v="16313712"/>
    <s v="16313712"/>
    <x v="4"/>
    <s v="1"/>
    <s v="S"/>
    <n v="16"/>
    <n v="16"/>
    <n v="0"/>
    <n v="3631.6840000000002"/>
    <n v="3631.6840000000002"/>
    <n v="0"/>
    <n v="341.25"/>
    <n v="0"/>
    <m/>
    <m/>
    <x v="0"/>
    <s v="MOQUFV163137121HI"/>
    <s v="Moquegua FV S.A.C."/>
    <x v="71"/>
    <x v="71"/>
    <s v="CS MOQUEGUA FV"/>
    <x v="274"/>
    <x v="6"/>
    <x v="6"/>
    <x v="13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SEGUNDA"/>
    <x v="0"/>
    <x v="0"/>
    <n v="3631.6840000000002"/>
    <n v="3.6316840000000004"/>
    <m/>
    <n v="1.3333333333333333"/>
    <n v="1.3333333333333333"/>
    <n v="7.6479999999999997"/>
    <n v="0"/>
    <n v="65"/>
    <s v="BASE DE DATOS"/>
    <m/>
  </r>
  <r>
    <s v="20"/>
    <x v="5"/>
    <s v="MOQUFV"/>
    <s v="16313712"/>
    <s v="16313712"/>
    <x v="4"/>
    <s v="1"/>
    <s v="S"/>
    <n v="16"/>
    <n v="16"/>
    <n v="0"/>
    <n v="3198.4059999999999"/>
    <n v="3198.4059999999999"/>
    <n v="0"/>
    <n v="311.5"/>
    <n v="14.25"/>
    <m/>
    <m/>
    <x v="0"/>
    <s v="MOQUFV163137121HI"/>
    <s v="Moquegua FV S.A.C."/>
    <x v="71"/>
    <x v="71"/>
    <s v="CS MOQUEGUA FV"/>
    <x v="274"/>
    <x v="6"/>
    <x v="6"/>
    <x v="13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SEGUNDA"/>
    <x v="0"/>
    <x v="0"/>
    <n v="3198.4059999999999"/>
    <n v="3.1984059999999999"/>
    <m/>
    <n v="1.3333333333333333"/>
    <n v="1.3333333333333333"/>
    <n v="7.6479999999999997"/>
    <n v="0"/>
    <n v="65"/>
    <s v="BASE DE DATOS"/>
    <m/>
  </r>
  <r>
    <s v="20"/>
    <x v="6"/>
    <s v="MOQUFV"/>
    <s v="16313712"/>
    <s v="16313712"/>
    <x v="4"/>
    <s v="1"/>
    <s v="S"/>
    <n v="16"/>
    <n v="16"/>
    <n v="0"/>
    <n v="3736.2640000000001"/>
    <n v="3736.2640000000001"/>
    <n v="0"/>
    <n v="336.25"/>
    <n v="0"/>
    <m/>
    <m/>
    <x v="0"/>
    <s v="MOQUFV163137121HI"/>
    <s v="Moquegua FV S.A.C."/>
    <x v="71"/>
    <x v="71"/>
    <s v="CS MOQUEGUA FV"/>
    <x v="274"/>
    <x v="6"/>
    <x v="6"/>
    <x v="13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SEGUNDA"/>
    <x v="0"/>
    <x v="0"/>
    <n v="3736.2640000000001"/>
    <n v="3.7362640000000003"/>
    <m/>
    <n v="1.3333333333333333"/>
    <n v="1.3333333333333333"/>
    <n v="7.6479999999999997"/>
    <n v="0"/>
    <n v="65"/>
    <s v="BASE DE DATOS"/>
    <m/>
  </r>
  <r>
    <s v="20"/>
    <x v="7"/>
    <s v="MOQUFV"/>
    <s v="16313712"/>
    <s v="16313712"/>
    <x v="4"/>
    <s v="1"/>
    <s v="S"/>
    <n v="16"/>
    <n v="16"/>
    <n v="0"/>
    <n v="4006.8960000000002"/>
    <n v="4006.8960000000002"/>
    <n v="0"/>
    <n v="346.75"/>
    <n v="0"/>
    <m/>
    <m/>
    <x v="0"/>
    <s v="MOQUFV163137121HI"/>
    <s v="Moquegua FV S.A.C."/>
    <x v="71"/>
    <x v="71"/>
    <s v="CS MOQUEGUA FV"/>
    <x v="274"/>
    <x v="6"/>
    <x v="6"/>
    <x v="13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SEGUNDA"/>
    <x v="0"/>
    <x v="0"/>
    <n v="4006.8960000000002"/>
    <n v="4.0068960000000002"/>
    <m/>
    <n v="1.3333333333333333"/>
    <n v="1.3333333333333333"/>
    <n v="7.6479999999999997"/>
    <n v="0"/>
    <n v="65"/>
    <s v="BASE DE DATOS"/>
    <m/>
  </r>
  <r>
    <s v="20"/>
    <x v="8"/>
    <s v="MOQUFV"/>
    <s v="16313712"/>
    <s v="16313712"/>
    <x v="4"/>
    <s v="1"/>
    <s v="S"/>
    <n v="16"/>
    <n v="16"/>
    <n v="0"/>
    <n v="4286.03"/>
    <n v="4286.03"/>
    <n v="0"/>
    <n v="347.5"/>
    <n v="0"/>
    <m/>
    <m/>
    <x v="0"/>
    <s v="MOQUFV163137121HI"/>
    <s v="Moquegua FV S.A.C."/>
    <x v="71"/>
    <x v="71"/>
    <s v="CS MOQUEGUA FV"/>
    <x v="274"/>
    <x v="6"/>
    <x v="6"/>
    <x v="13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SEGUNDA"/>
    <x v="0"/>
    <x v="0"/>
    <n v="4286.03"/>
    <n v="4.2860299999999993"/>
    <m/>
    <n v="1.3333333333333333"/>
    <n v="1.3333333333333333"/>
    <n v="7.6479999999999997"/>
    <n v="0"/>
    <n v="65"/>
    <s v="BASE DE DATOS"/>
    <m/>
  </r>
  <r>
    <s v="20"/>
    <x v="0"/>
    <s v="PANSOL"/>
    <s v="16266710"/>
    <s v="16266710"/>
    <x v="4"/>
    <s v="1"/>
    <s v="S"/>
    <n v="20"/>
    <n v="20"/>
    <n v="0"/>
    <n v="4008.5050000000001"/>
    <n v="4008.5050000000001"/>
    <n v="0"/>
    <n v="382.25"/>
    <n v="0"/>
    <m/>
    <m/>
    <x v="0"/>
    <s v="PANSOL162667101HI"/>
    <s v="Panamericana Solar S.A.C."/>
    <x v="72"/>
    <x v="72"/>
    <s v="C.S. PANAMERICANA SOLAR"/>
    <x v="275"/>
    <x v="6"/>
    <x v="6"/>
    <x v="13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PRIMERA"/>
    <x v="0"/>
    <x v="0"/>
    <n v="4008.5050000000001"/>
    <n v="4.0085050000000004"/>
    <m/>
    <n v="1.6666666666666667"/>
    <n v="1.6666666666666667"/>
    <n v="7.6479999999999997"/>
    <n v="0"/>
    <n v="67"/>
    <s v="BASE DE DATOS"/>
    <m/>
  </r>
  <r>
    <s v="20"/>
    <x v="1"/>
    <s v="PANSOL"/>
    <s v="16266710"/>
    <s v="16266710"/>
    <x v="4"/>
    <s v="1"/>
    <s v="S"/>
    <n v="20"/>
    <n v="20"/>
    <n v="0"/>
    <n v="3730.1419999999998"/>
    <n v="3730.1419999999998"/>
    <n v="0"/>
    <n v="340.5"/>
    <n v="0"/>
    <m/>
    <m/>
    <x v="0"/>
    <s v="PANSOL162667101HI"/>
    <s v="Panamericana Solar S.A.C."/>
    <x v="72"/>
    <x v="72"/>
    <s v="C.S. PANAMERICANA SOLAR"/>
    <x v="275"/>
    <x v="6"/>
    <x v="6"/>
    <x v="13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PRIMERA"/>
    <x v="0"/>
    <x v="0"/>
    <n v="3730.1419999999998"/>
    <n v="3.7301419999999998"/>
    <m/>
    <n v="1.6666666666666667"/>
    <n v="1.6666666666666667"/>
    <n v="7.6479999999999997"/>
    <n v="0"/>
    <n v="67"/>
    <s v="BASE DE DATOS"/>
    <m/>
  </r>
  <r>
    <s v="20"/>
    <x v="2"/>
    <s v="PANSOL"/>
    <s v="16266710"/>
    <s v="16266710"/>
    <x v="4"/>
    <s v="1"/>
    <s v="S"/>
    <n v="20"/>
    <n v="20"/>
    <n v="0"/>
    <n v="4017.1660000000002"/>
    <n v="4017.1660000000002"/>
    <n v="0"/>
    <n v="365.75"/>
    <n v="0"/>
    <m/>
    <m/>
    <x v="0"/>
    <s v="PANSOL162667101HI"/>
    <s v="Panamericana Solar S.A.C."/>
    <x v="72"/>
    <x v="72"/>
    <s v="C.S. PANAMERICANA SOLAR"/>
    <x v="275"/>
    <x v="6"/>
    <x v="6"/>
    <x v="13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PRIMERA"/>
    <x v="0"/>
    <x v="0"/>
    <n v="4017.1660000000002"/>
    <n v="4.0171660000000005"/>
    <m/>
    <n v="1.6666666666666667"/>
    <n v="1.6666666666666667"/>
    <n v="7.6479999999999997"/>
    <n v="0"/>
    <n v="67"/>
    <s v="BASE DE DATOS"/>
    <m/>
  </r>
  <r>
    <s v="20"/>
    <x v="3"/>
    <s v="PANSOL"/>
    <s v="16266710"/>
    <s v="16266710"/>
    <x v="4"/>
    <s v="1"/>
    <s v="S"/>
    <n v="20"/>
    <n v="20"/>
    <n v="0"/>
    <n v="4444.09"/>
    <n v="4444.09"/>
    <n v="0"/>
    <n v="342.25"/>
    <n v="0"/>
    <m/>
    <m/>
    <x v="0"/>
    <s v="PANSOL162667101HI"/>
    <s v="Panamericana Solar S.A.C."/>
    <x v="72"/>
    <x v="72"/>
    <s v="C.S. PANAMERICANA SOLAR"/>
    <x v="275"/>
    <x v="6"/>
    <x v="6"/>
    <x v="13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PRIMERA"/>
    <x v="0"/>
    <x v="0"/>
    <n v="4444.09"/>
    <n v="4.4440900000000001"/>
    <m/>
    <n v="1.6666666666666667"/>
    <n v="1.6666666666666667"/>
    <n v="7.6479999999999997"/>
    <n v="0"/>
    <n v="67"/>
    <s v="BASE DE DATOS"/>
    <m/>
  </r>
  <r>
    <s v="20"/>
    <x v="4"/>
    <s v="PANSOL"/>
    <s v="16266710"/>
    <s v="16266710"/>
    <x v="4"/>
    <s v="1"/>
    <s v="S"/>
    <n v="20"/>
    <n v="20"/>
    <n v="0"/>
    <n v="4319.2430000000004"/>
    <n v="4319.2430000000004"/>
    <n v="0"/>
    <n v="341.25"/>
    <n v="0"/>
    <m/>
    <m/>
    <x v="0"/>
    <s v="PANSOL162667101HI"/>
    <s v="Panamericana Solar S.A.C."/>
    <x v="72"/>
    <x v="72"/>
    <s v="C.S. PANAMERICANA SOLAR"/>
    <x v="275"/>
    <x v="6"/>
    <x v="6"/>
    <x v="13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PRIMERA"/>
    <x v="0"/>
    <x v="0"/>
    <n v="4319.2430000000004"/>
    <n v="4.3192430000000002"/>
    <m/>
    <n v="1.6666666666666667"/>
    <n v="1.6666666666666667"/>
    <n v="7.6479999999999997"/>
    <n v="0"/>
    <n v="67"/>
    <s v="BASE DE DATOS"/>
    <m/>
  </r>
  <r>
    <s v="20"/>
    <x v="5"/>
    <s v="PANSOL"/>
    <s v="16266710"/>
    <s v="16266710"/>
    <x v="4"/>
    <s v="1"/>
    <s v="S"/>
    <n v="20"/>
    <n v="20"/>
    <n v="0"/>
    <n v="3802.6529999999998"/>
    <n v="3802.6529999999998"/>
    <n v="0"/>
    <n v="313.25"/>
    <n v="14.25"/>
    <m/>
    <m/>
    <x v="0"/>
    <s v="PANSOL162667101HI"/>
    <s v="Panamericana Solar S.A.C."/>
    <x v="72"/>
    <x v="72"/>
    <s v="C.S. PANAMERICANA SOLAR"/>
    <x v="275"/>
    <x v="6"/>
    <x v="6"/>
    <x v="13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PRIMERA"/>
    <x v="0"/>
    <x v="0"/>
    <n v="3802.6529999999998"/>
    <n v="3.8026529999999998"/>
    <m/>
    <n v="1.6666666666666667"/>
    <n v="1.6666666666666667"/>
    <n v="7.6479999999999997"/>
    <n v="0"/>
    <n v="67"/>
    <s v="BASE DE DATOS"/>
    <m/>
  </r>
  <r>
    <s v="20"/>
    <x v="6"/>
    <s v="PANSOL"/>
    <s v="16266710"/>
    <s v="16266710"/>
    <x v="4"/>
    <s v="1"/>
    <s v="S"/>
    <n v="20"/>
    <n v="20"/>
    <n v="0"/>
    <n v="4450.5159999999996"/>
    <n v="4450.5159999999996"/>
    <n v="0"/>
    <n v="340.75"/>
    <n v="0"/>
    <m/>
    <m/>
    <x v="0"/>
    <s v="PANSOL162667101HI"/>
    <s v="Panamericana Solar S.A.C."/>
    <x v="72"/>
    <x v="72"/>
    <s v="C.S. PANAMERICANA SOLAR"/>
    <x v="275"/>
    <x v="6"/>
    <x v="6"/>
    <x v="13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PRIMERA"/>
    <x v="0"/>
    <x v="0"/>
    <n v="4450.5159999999996"/>
    <n v="4.4505159999999995"/>
    <m/>
    <n v="1.6666666666666667"/>
    <n v="1.6666666666666667"/>
    <n v="7.6479999999999997"/>
    <n v="0"/>
    <n v="67"/>
    <s v="BASE DE DATOS"/>
    <m/>
  </r>
  <r>
    <s v="20"/>
    <x v="7"/>
    <s v="PANSOL"/>
    <s v="16266710"/>
    <s v="16266710"/>
    <x v="4"/>
    <s v="1"/>
    <s v="S"/>
    <n v="20"/>
    <n v="20"/>
    <n v="0"/>
    <n v="4803.8760000000002"/>
    <n v="4803.8760000000002"/>
    <n v="0"/>
    <n v="347.75"/>
    <n v="0"/>
    <m/>
    <m/>
    <x v="0"/>
    <s v="PANSOL162667101HI"/>
    <s v="Panamericana Solar S.A.C."/>
    <x v="72"/>
    <x v="72"/>
    <s v="C.S. PANAMERICANA SOLAR"/>
    <x v="275"/>
    <x v="6"/>
    <x v="6"/>
    <x v="13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PRIMERA"/>
    <x v="0"/>
    <x v="0"/>
    <n v="4803.8760000000002"/>
    <n v="4.8038759999999998"/>
    <m/>
    <n v="1.6666666666666667"/>
    <n v="1.6666666666666667"/>
    <n v="7.6479999999999997"/>
    <n v="0"/>
    <n v="67"/>
    <s v="BASE DE DATOS"/>
    <m/>
  </r>
  <r>
    <s v="20"/>
    <x v="8"/>
    <s v="PANSOL"/>
    <s v="16266710"/>
    <s v="16266710"/>
    <x v="4"/>
    <s v="1"/>
    <s v="S"/>
    <n v="20"/>
    <n v="20"/>
    <n v="0"/>
    <n v="5097.21"/>
    <n v="5097.21"/>
    <n v="0"/>
    <n v="348.5"/>
    <n v="0"/>
    <m/>
    <m/>
    <x v="0"/>
    <s v="PANSOL162667101HI"/>
    <s v="Panamericana Solar S.A.C."/>
    <x v="72"/>
    <x v="72"/>
    <s v="C.S. PANAMERICANA SOLAR"/>
    <x v="275"/>
    <x v="6"/>
    <x v="6"/>
    <x v="13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PRIMERA"/>
    <x v="0"/>
    <x v="0"/>
    <n v="5097.21"/>
    <n v="5.0972100000000005"/>
    <m/>
    <n v="1.6666666666666667"/>
    <n v="1.6666666666666667"/>
    <n v="7.6479999999999997"/>
    <n v="0"/>
    <n v="67"/>
    <s v="BASE DE DATOS"/>
    <m/>
  </r>
  <r>
    <s v="20"/>
    <x v="1"/>
    <s v="TACSOL"/>
    <s v="16267810"/>
    <s v="16267810"/>
    <x v="4"/>
    <s v="1"/>
    <s v="S"/>
    <n v="20"/>
    <n v="20"/>
    <n v="0"/>
    <n v="3636.0340000000001"/>
    <n v="3636.0340000000001"/>
    <n v="0"/>
    <n v="367.5"/>
    <n v="0"/>
    <m/>
    <m/>
    <x v="0"/>
    <s v="TACSOL162678101HI"/>
    <s v="Tacna Solar S.A.C."/>
    <x v="73"/>
    <x v="73"/>
    <s v="C.S. TACNA SOLAR"/>
    <x v="276"/>
    <x v="6"/>
    <x v="6"/>
    <x v="13"/>
    <x v="3"/>
    <s v="Instalado"/>
    <s v="Operativo"/>
    <s v="Generadora"/>
    <x v="0"/>
    <x v="1"/>
    <x v="1"/>
    <x v="0"/>
    <s v="Privado"/>
    <s v="TACNA"/>
    <s v="TACNA"/>
    <s v="TACNA"/>
    <s v="TACNA"/>
    <n v="0"/>
    <x v="9"/>
    <n v="0"/>
    <x v="1"/>
    <s v="PRIMERA"/>
    <x v="0"/>
    <x v="0"/>
    <n v="3636.0340000000001"/>
    <n v="3.636034"/>
    <m/>
    <n v="1.6666666666666667"/>
    <n v="1.6666666666666667"/>
    <n v="7.6479999999999997"/>
    <n v="0"/>
    <n v="80"/>
    <s v="BASE DE DATOS"/>
    <m/>
  </r>
  <r>
    <s v="20"/>
    <x v="2"/>
    <s v="TACSOL"/>
    <s v="16267810"/>
    <s v="16267810"/>
    <x v="4"/>
    <s v="1"/>
    <s v="S"/>
    <n v="20"/>
    <n v="20"/>
    <n v="0"/>
    <n v="3918.6869999999999"/>
    <n v="3918.6869999999999"/>
    <n v="0"/>
    <n v="363.5"/>
    <n v="0"/>
    <m/>
    <m/>
    <x v="0"/>
    <s v="TACSOL162678101HI"/>
    <s v="Tacna Solar S.A.C."/>
    <x v="73"/>
    <x v="73"/>
    <s v="C.S. TACNA SOLAR"/>
    <x v="276"/>
    <x v="6"/>
    <x v="6"/>
    <x v="13"/>
    <x v="3"/>
    <s v="Instalado"/>
    <s v="Operativo"/>
    <s v="Generadora"/>
    <x v="0"/>
    <x v="1"/>
    <x v="1"/>
    <x v="0"/>
    <s v="Privado"/>
    <s v="TACNA"/>
    <s v="TACNA"/>
    <s v="TACNA"/>
    <s v="TACNA"/>
    <n v="0"/>
    <x v="9"/>
    <n v="0"/>
    <x v="1"/>
    <s v="PRIMERA"/>
    <x v="0"/>
    <x v="0"/>
    <n v="3918.6869999999999"/>
    <n v="3.9186869999999998"/>
    <m/>
    <n v="1.6666666666666667"/>
    <n v="1.6666666666666667"/>
    <n v="7.6479999999999997"/>
    <n v="0"/>
    <n v="80"/>
    <s v="BASE DE DATOS"/>
    <m/>
  </r>
  <r>
    <s v="20"/>
    <x v="3"/>
    <s v="TACSOL"/>
    <s v="16267810"/>
    <s v="16267810"/>
    <x v="4"/>
    <s v="1"/>
    <s v="S"/>
    <n v="20"/>
    <n v="20"/>
    <n v="0"/>
    <n v="4131.24"/>
    <n v="4131.24"/>
    <n v="0"/>
    <n v="338.5"/>
    <n v="0"/>
    <m/>
    <m/>
    <x v="0"/>
    <s v="TACSOL162678101HI"/>
    <s v="Tacna Solar S.A.C."/>
    <x v="73"/>
    <x v="73"/>
    <s v="C.S. TACNA SOLAR"/>
    <x v="276"/>
    <x v="6"/>
    <x v="6"/>
    <x v="13"/>
    <x v="3"/>
    <s v="Instalado"/>
    <s v="Operativo"/>
    <s v="Generadora"/>
    <x v="0"/>
    <x v="1"/>
    <x v="1"/>
    <x v="0"/>
    <s v="Privado"/>
    <s v="TACNA"/>
    <s v="TACNA"/>
    <s v="TACNA"/>
    <s v="TACNA"/>
    <n v="0"/>
    <x v="9"/>
    <n v="0"/>
    <x v="1"/>
    <s v="PRIMERA"/>
    <x v="0"/>
    <x v="0"/>
    <n v="4131.24"/>
    <n v="4.13124"/>
    <m/>
    <n v="1.6666666666666667"/>
    <n v="1.6666666666666667"/>
    <n v="7.6479999999999997"/>
    <n v="0"/>
    <n v="80"/>
    <s v="BASE DE DATOS"/>
    <m/>
  </r>
  <r>
    <s v="20"/>
    <x v="4"/>
    <s v="TACSOL"/>
    <s v="16267810"/>
    <s v="16267810"/>
    <x v="4"/>
    <s v="1"/>
    <s v="S"/>
    <n v="20"/>
    <n v="20"/>
    <n v="0"/>
    <n v="3850.6509999999998"/>
    <n v="3850.6509999999998"/>
    <n v="0"/>
    <n v="330"/>
    <n v="0"/>
    <m/>
    <m/>
    <x v="0"/>
    <s v="TACSOL162678101HI"/>
    <s v="Tacna Solar S.A.C."/>
    <x v="73"/>
    <x v="73"/>
    <s v="C.S. TACNA SOLAR"/>
    <x v="276"/>
    <x v="6"/>
    <x v="6"/>
    <x v="13"/>
    <x v="3"/>
    <s v="Instalado"/>
    <s v="Operativo"/>
    <s v="Generadora"/>
    <x v="0"/>
    <x v="1"/>
    <x v="1"/>
    <x v="0"/>
    <s v="Privado"/>
    <s v="TACNA"/>
    <s v="TACNA"/>
    <s v="TACNA"/>
    <s v="TACNA"/>
    <n v="0"/>
    <x v="9"/>
    <n v="0"/>
    <x v="1"/>
    <s v="PRIMERA"/>
    <x v="0"/>
    <x v="0"/>
    <n v="3850.6509999999998"/>
    <n v="3.850651"/>
    <m/>
    <n v="1.6666666666666667"/>
    <n v="1.6666666666666667"/>
    <n v="7.6479999999999997"/>
    <n v="0"/>
    <n v="80"/>
    <s v="BASE DE DATOS"/>
    <m/>
  </r>
  <r>
    <s v="20"/>
    <x v="5"/>
    <s v="TACSOL"/>
    <s v="16267810"/>
    <s v="16267810"/>
    <x v="4"/>
    <s v="1"/>
    <s v="S"/>
    <n v="20"/>
    <n v="20"/>
    <n v="0"/>
    <n v="2927.9090000000001"/>
    <n v="2927.9090000000001"/>
    <n v="0"/>
    <n v="305"/>
    <n v="0"/>
    <m/>
    <m/>
    <x v="0"/>
    <s v="TACSOL162678101HI"/>
    <s v="Tacna Solar S.A.C."/>
    <x v="73"/>
    <x v="73"/>
    <s v="C.S. TACNA SOLAR"/>
    <x v="276"/>
    <x v="6"/>
    <x v="6"/>
    <x v="13"/>
    <x v="3"/>
    <s v="Instalado"/>
    <s v="Operativo"/>
    <s v="Generadora"/>
    <x v="0"/>
    <x v="1"/>
    <x v="1"/>
    <x v="0"/>
    <s v="Privado"/>
    <s v="TACNA"/>
    <s v="TACNA"/>
    <s v="TACNA"/>
    <s v="TACNA"/>
    <n v="0"/>
    <x v="9"/>
    <n v="0"/>
    <x v="1"/>
    <s v="PRIMERA"/>
    <x v="0"/>
    <x v="0"/>
    <n v="2927.9090000000001"/>
    <n v="2.9279090000000001"/>
    <m/>
    <n v="1.6666666666666667"/>
    <n v="1.6666666666666667"/>
    <n v="7.6479999999999997"/>
    <n v="0"/>
    <n v="80"/>
    <s v="BASE DE DATOS"/>
    <m/>
  </r>
  <r>
    <s v="20"/>
    <x v="6"/>
    <s v="TACSOL"/>
    <s v="16267810"/>
    <s v="16267810"/>
    <x v="4"/>
    <s v="1"/>
    <s v="S"/>
    <n v="20"/>
    <n v="20"/>
    <n v="0"/>
    <n v="3727.49"/>
    <n v="3727.49"/>
    <n v="0"/>
    <n v="331.5"/>
    <n v="0"/>
    <m/>
    <m/>
    <x v="0"/>
    <s v="TACSOL162678101HI"/>
    <s v="Tacna Solar S.A.C."/>
    <x v="73"/>
    <x v="73"/>
    <s v="C.S. TACNA SOLAR"/>
    <x v="276"/>
    <x v="6"/>
    <x v="6"/>
    <x v="13"/>
    <x v="3"/>
    <s v="Instalado"/>
    <s v="Operativo"/>
    <s v="Generadora"/>
    <x v="0"/>
    <x v="1"/>
    <x v="1"/>
    <x v="0"/>
    <s v="Privado"/>
    <s v="TACNA"/>
    <s v="TACNA"/>
    <s v="TACNA"/>
    <s v="TACNA"/>
    <n v="0"/>
    <x v="9"/>
    <n v="0"/>
    <x v="1"/>
    <s v="PRIMERA"/>
    <x v="0"/>
    <x v="0"/>
    <n v="3727.49"/>
    <n v="3.72749"/>
    <m/>
    <n v="1.6666666666666667"/>
    <n v="1.6666666666666667"/>
    <n v="7.6479999999999997"/>
    <n v="0"/>
    <n v="80"/>
    <s v="BASE DE DATOS"/>
    <m/>
  </r>
  <r>
    <s v="20"/>
    <x v="7"/>
    <s v="TACSOL"/>
    <s v="16267810"/>
    <s v="16267810"/>
    <x v="4"/>
    <s v="1"/>
    <s v="S"/>
    <n v="20"/>
    <n v="20"/>
    <n v="0"/>
    <n v="3591.0169999999998"/>
    <n v="3591.0169999999998"/>
    <n v="0"/>
    <n v="329.75"/>
    <n v="0"/>
    <m/>
    <m/>
    <x v="0"/>
    <s v="TACSOL162678101HI"/>
    <s v="Tacna Solar S.A.C."/>
    <x v="73"/>
    <x v="73"/>
    <s v="C.S. TACNA SOLAR"/>
    <x v="276"/>
    <x v="6"/>
    <x v="6"/>
    <x v="13"/>
    <x v="3"/>
    <s v="Instalado"/>
    <s v="Operativo"/>
    <s v="Generadora"/>
    <x v="0"/>
    <x v="1"/>
    <x v="1"/>
    <x v="0"/>
    <s v="Privado"/>
    <s v="TACNA"/>
    <s v="TACNA"/>
    <s v="TACNA"/>
    <s v="TACNA"/>
    <n v="0"/>
    <x v="9"/>
    <n v="0"/>
    <x v="1"/>
    <s v="PRIMERA"/>
    <x v="0"/>
    <x v="0"/>
    <n v="3591.0169999999998"/>
    <n v="3.5910169999999999"/>
    <m/>
    <n v="1.6666666666666667"/>
    <n v="1.6666666666666667"/>
    <n v="7.6479999999999997"/>
    <n v="0"/>
    <n v="80"/>
    <s v="BASE DE DATOS"/>
    <m/>
  </r>
  <r>
    <s v="20"/>
    <x v="8"/>
    <s v="TACSOL"/>
    <s v="16267810"/>
    <s v="16267810"/>
    <x v="4"/>
    <s v="1"/>
    <s v="S"/>
    <n v="20"/>
    <n v="20"/>
    <n v="0"/>
    <n v="4151.43"/>
    <n v="4151.43"/>
    <n v="0"/>
    <n v="339.75"/>
    <n v="0"/>
    <m/>
    <m/>
    <x v="0"/>
    <s v="TACSOL162678101HI"/>
    <s v="Tacna Solar S.A.C."/>
    <x v="73"/>
    <x v="73"/>
    <s v="C.S. TACNA SOLAR"/>
    <x v="276"/>
    <x v="6"/>
    <x v="6"/>
    <x v="13"/>
    <x v="3"/>
    <s v="Instalado"/>
    <s v="Operativo"/>
    <s v="Generadora"/>
    <x v="0"/>
    <x v="1"/>
    <x v="1"/>
    <x v="0"/>
    <s v="Privado"/>
    <s v="TACNA"/>
    <s v="TACNA"/>
    <s v="TACNA"/>
    <s v="TACNA"/>
    <n v="0"/>
    <x v="9"/>
    <n v="0"/>
    <x v="1"/>
    <s v="PRIMERA"/>
    <x v="0"/>
    <x v="0"/>
    <n v="4151.43"/>
    <n v="4.1514300000000004"/>
    <m/>
    <n v="1.6666666666666667"/>
    <n v="1.6666666666666667"/>
    <n v="7.6479999999999997"/>
    <n v="0"/>
    <n v="80"/>
    <s v="BASE DE DATOS"/>
    <m/>
  </r>
  <r>
    <s v="20"/>
    <x v="0"/>
    <s v="TACSOL"/>
    <s v="16267810"/>
    <s v="16267810"/>
    <x v="4"/>
    <s v="1"/>
    <s v="S"/>
    <n v="20"/>
    <n v="20"/>
    <n v="0"/>
    <n v="4182.7849999999999"/>
    <n v="4182.7849999999999"/>
    <n v="0"/>
    <n v="391.25"/>
    <n v="0"/>
    <m/>
    <m/>
    <x v="0"/>
    <s v="TACSOL162678101HI"/>
    <s v="Tacna Solar S.A.C."/>
    <x v="73"/>
    <x v="73"/>
    <s v="C.S. TACNA SOLAR"/>
    <x v="276"/>
    <x v="6"/>
    <x v="6"/>
    <x v="13"/>
    <x v="3"/>
    <s v="Instalado"/>
    <s v="Operativo"/>
    <s v="Generadora"/>
    <x v="0"/>
    <x v="1"/>
    <x v="1"/>
    <x v="0"/>
    <s v="Privado"/>
    <s v="TACNA"/>
    <s v="TACNA"/>
    <s v="TACNA"/>
    <s v="TACNA"/>
    <n v="0"/>
    <x v="9"/>
    <n v="0"/>
    <x v="1"/>
    <s v="PRIMERA"/>
    <x v="0"/>
    <x v="0"/>
    <n v="4182.7849999999999"/>
    <n v="4.182785"/>
    <m/>
    <n v="1.6666666666666667"/>
    <n v="1.6666666666666667"/>
    <n v="7.6479999999999997"/>
    <n v="0"/>
    <n v="80"/>
    <s v="BASE DE DATOS"/>
    <m/>
  </r>
  <r>
    <s v="20"/>
    <x v="0"/>
    <s v="GTSMAJ"/>
    <s v="16267410"/>
    <s v="16267410"/>
    <x v="4"/>
    <s v="CS MAJES20T"/>
    <s v="S"/>
    <n v="22"/>
    <n v="20"/>
    <n v="0"/>
    <n v="3339.8879999999999"/>
    <n v="3339.8879999999999"/>
    <n v="0"/>
    <n v="403"/>
    <n v="0"/>
    <m/>
    <m/>
    <x v="0"/>
    <s v="GTSMAJ16267410CS MAJES20THI"/>
    <s v="GTS Majes S.A.C."/>
    <x v="74"/>
    <x v="74"/>
    <s v="C.S Majes"/>
    <x v="277"/>
    <x v="6"/>
    <x v="6"/>
    <x v="13"/>
    <x v="3"/>
    <s v="Instalado"/>
    <s v="Operativo"/>
    <s v="Generadora"/>
    <x v="0"/>
    <x v="1"/>
    <x v="1"/>
    <x v="0"/>
    <s v="Privado"/>
    <s v="AREQUIPA"/>
    <s v="AREQUIPA"/>
    <s v="CAYLLOMA"/>
    <s v="MAJES"/>
    <n v="0"/>
    <x v="9"/>
    <n v="0"/>
    <x v="1"/>
    <s v="PRIMERA"/>
    <x v="0"/>
    <x v="0"/>
    <n v="3339.8879999999999"/>
    <n v="3.3398879999999997"/>
    <m/>
    <n v="1.8333333333333333"/>
    <n v="1.6666666666666667"/>
    <n v="7.6479999999999997"/>
    <n v="0"/>
    <n v="53"/>
    <s v="BASE DE DATOS"/>
    <m/>
  </r>
  <r>
    <s v="20"/>
    <x v="1"/>
    <s v="GTSMAJ"/>
    <s v="16267410"/>
    <s v="16267410"/>
    <x v="4"/>
    <s v="CS MAJES20T"/>
    <s v="S"/>
    <n v="22"/>
    <n v="20"/>
    <n v="0"/>
    <n v="3152.002"/>
    <n v="3152.002"/>
    <n v="0"/>
    <n v="364"/>
    <n v="0"/>
    <m/>
    <m/>
    <x v="0"/>
    <s v="GTSMAJ16267410CS MAJES20THI"/>
    <s v="GTS Majes S.A.C."/>
    <x v="74"/>
    <x v="74"/>
    <s v="C.S Majes"/>
    <x v="277"/>
    <x v="6"/>
    <x v="6"/>
    <x v="13"/>
    <x v="3"/>
    <s v="Instalado"/>
    <s v="Operativo"/>
    <s v="Generadora"/>
    <x v="0"/>
    <x v="1"/>
    <x v="1"/>
    <x v="0"/>
    <s v="Privado"/>
    <s v="AREQUIPA"/>
    <s v="AREQUIPA"/>
    <s v="CAYLLOMA"/>
    <s v="MAJES"/>
    <n v="0"/>
    <x v="9"/>
    <n v="0"/>
    <x v="1"/>
    <s v="PRIMERA"/>
    <x v="0"/>
    <x v="0"/>
    <n v="3152.002"/>
    <n v="3.152002"/>
    <m/>
    <n v="1.8333333333333333"/>
    <n v="1.6666666666666667"/>
    <n v="7.6479999999999997"/>
    <n v="0"/>
    <n v="53"/>
    <s v="BASE DE DATOS"/>
    <m/>
  </r>
  <r>
    <s v="20"/>
    <x v="2"/>
    <s v="GTSMAJ"/>
    <s v="16267410"/>
    <s v="16267410"/>
    <x v="4"/>
    <s v="CS MAJES20T"/>
    <s v="S"/>
    <n v="22"/>
    <n v="20"/>
    <n v="0"/>
    <n v="3742.16"/>
    <n v="3742.16"/>
    <n v="0"/>
    <n v="387.5"/>
    <n v="0"/>
    <m/>
    <m/>
    <x v="0"/>
    <s v="GTSMAJ16267410CS MAJES20THI"/>
    <s v="GTS Majes S.A.C."/>
    <x v="74"/>
    <x v="74"/>
    <s v="C.S Majes"/>
    <x v="277"/>
    <x v="6"/>
    <x v="6"/>
    <x v="13"/>
    <x v="3"/>
    <s v="Instalado"/>
    <s v="Operativo"/>
    <s v="Generadora"/>
    <x v="0"/>
    <x v="1"/>
    <x v="1"/>
    <x v="0"/>
    <s v="Privado"/>
    <s v="AREQUIPA"/>
    <s v="AREQUIPA"/>
    <s v="CAYLLOMA"/>
    <s v="MAJES"/>
    <n v="0"/>
    <x v="9"/>
    <n v="0"/>
    <x v="1"/>
    <s v="PRIMERA"/>
    <x v="0"/>
    <x v="0"/>
    <n v="3742.16"/>
    <n v="3.7421599999999997"/>
    <m/>
    <n v="1.8333333333333333"/>
    <n v="1.6666666666666667"/>
    <n v="7.6479999999999997"/>
    <n v="0"/>
    <n v="53"/>
    <s v="BASE DE DATOS"/>
    <m/>
  </r>
  <r>
    <s v="20"/>
    <x v="3"/>
    <s v="GTSMAJ"/>
    <s v="16267410"/>
    <s v="16267410"/>
    <x v="4"/>
    <s v="CS MAJES20T"/>
    <s v="S"/>
    <n v="22"/>
    <n v="20"/>
    <n v="0"/>
    <n v="3731.904"/>
    <n v="3731.904"/>
    <n v="0"/>
    <n v="360"/>
    <n v="0"/>
    <m/>
    <m/>
    <x v="0"/>
    <s v="GTSMAJ16267410CS MAJES20THI"/>
    <s v="GTS Majes S.A.C."/>
    <x v="74"/>
    <x v="74"/>
    <s v="C.S Majes"/>
    <x v="277"/>
    <x v="6"/>
    <x v="6"/>
    <x v="13"/>
    <x v="3"/>
    <s v="Instalado"/>
    <s v="Operativo"/>
    <s v="Generadora"/>
    <x v="0"/>
    <x v="1"/>
    <x v="1"/>
    <x v="0"/>
    <s v="Privado"/>
    <s v="AREQUIPA"/>
    <s v="AREQUIPA"/>
    <s v="CAYLLOMA"/>
    <s v="MAJES"/>
    <n v="0"/>
    <x v="9"/>
    <n v="0"/>
    <x v="1"/>
    <s v="PRIMERA"/>
    <x v="0"/>
    <x v="0"/>
    <n v="3731.904"/>
    <n v="3.7319040000000001"/>
    <m/>
    <n v="1.8333333333333333"/>
    <n v="1.6666666666666667"/>
    <n v="7.6479999999999997"/>
    <n v="0"/>
    <n v="53"/>
    <s v="BASE DE DATOS"/>
    <m/>
  </r>
  <r>
    <s v="20"/>
    <x v="4"/>
    <s v="GTSMAJ"/>
    <s v="16267410"/>
    <s v="16267410"/>
    <x v="4"/>
    <s v="CS MAJES20T"/>
    <s v="S"/>
    <n v="22"/>
    <n v="20"/>
    <n v="0"/>
    <n v="3386.7020000000002"/>
    <n v="3386.7020000000002"/>
    <n v="0"/>
    <n v="356.5"/>
    <n v="0"/>
    <m/>
    <m/>
    <x v="0"/>
    <s v="GTSMAJ16267410CS MAJES20THI"/>
    <s v="GTS Majes S.A.C."/>
    <x v="74"/>
    <x v="74"/>
    <s v="C.S Majes"/>
    <x v="277"/>
    <x v="6"/>
    <x v="6"/>
    <x v="13"/>
    <x v="3"/>
    <s v="Instalado"/>
    <s v="Operativo"/>
    <s v="Generadora"/>
    <x v="0"/>
    <x v="1"/>
    <x v="1"/>
    <x v="0"/>
    <s v="Privado"/>
    <s v="AREQUIPA"/>
    <s v="AREQUIPA"/>
    <s v="CAYLLOMA"/>
    <s v="MAJES"/>
    <n v="0"/>
    <x v="9"/>
    <n v="0"/>
    <x v="1"/>
    <s v="PRIMERA"/>
    <x v="0"/>
    <x v="0"/>
    <n v="3386.7020000000002"/>
    <n v="3.3867020000000001"/>
    <m/>
    <n v="1.8333333333333333"/>
    <n v="1.6666666666666667"/>
    <n v="7.6479999999999997"/>
    <n v="0"/>
    <n v="53"/>
    <s v="BASE DE DATOS"/>
    <m/>
  </r>
  <r>
    <s v="20"/>
    <x v="5"/>
    <s v="GTSMAJ"/>
    <s v="16267410"/>
    <s v="16267410"/>
    <x v="4"/>
    <s v="CS MAJES20T"/>
    <s v="S"/>
    <n v="22"/>
    <n v="20"/>
    <n v="0"/>
    <n v="3309.299"/>
    <n v="3309.299"/>
    <n v="0"/>
    <n v="330"/>
    <n v="0"/>
    <m/>
    <m/>
    <x v="0"/>
    <s v="GTSMAJ16267410CS MAJES20THI"/>
    <s v="GTS Majes S.A.C."/>
    <x v="74"/>
    <x v="74"/>
    <s v="C.S Majes"/>
    <x v="277"/>
    <x v="6"/>
    <x v="6"/>
    <x v="13"/>
    <x v="3"/>
    <s v="Instalado"/>
    <s v="Operativo"/>
    <s v="Generadora"/>
    <x v="0"/>
    <x v="1"/>
    <x v="1"/>
    <x v="0"/>
    <s v="Privado"/>
    <s v="AREQUIPA"/>
    <s v="AREQUIPA"/>
    <s v="CAYLLOMA"/>
    <s v="MAJES"/>
    <n v="0"/>
    <x v="9"/>
    <n v="0"/>
    <x v="1"/>
    <s v="PRIMERA"/>
    <x v="0"/>
    <x v="0"/>
    <n v="3309.299"/>
    <n v="3.3092989999999998"/>
    <m/>
    <n v="1.8333333333333333"/>
    <n v="1.6666666666666667"/>
    <n v="7.6479999999999997"/>
    <n v="0"/>
    <n v="53"/>
    <s v="BASE DE DATOS"/>
    <m/>
  </r>
  <r>
    <s v="20"/>
    <x v="6"/>
    <s v="GTSMAJ"/>
    <s v="16267410"/>
    <s v="16267410"/>
    <x v="4"/>
    <s v="CS MAJES20T"/>
    <s v="S"/>
    <n v="22"/>
    <n v="20"/>
    <n v="0"/>
    <n v="3483.5819999999999"/>
    <n v="3483.5819999999999"/>
    <n v="0"/>
    <n v="356.5"/>
    <n v="0"/>
    <m/>
    <m/>
    <x v="0"/>
    <s v="GTSMAJ16267410CS MAJES20THI"/>
    <s v="GTS Majes S.A.C."/>
    <x v="74"/>
    <x v="74"/>
    <s v="C.S Majes"/>
    <x v="277"/>
    <x v="6"/>
    <x v="6"/>
    <x v="13"/>
    <x v="3"/>
    <s v="Instalado"/>
    <s v="Operativo"/>
    <s v="Generadora"/>
    <x v="0"/>
    <x v="1"/>
    <x v="1"/>
    <x v="0"/>
    <s v="Privado"/>
    <s v="AREQUIPA"/>
    <s v="AREQUIPA"/>
    <s v="CAYLLOMA"/>
    <s v="MAJES"/>
    <n v="0"/>
    <x v="9"/>
    <n v="0"/>
    <x v="1"/>
    <s v="PRIMERA"/>
    <x v="0"/>
    <x v="0"/>
    <n v="3483.5819999999999"/>
    <n v="3.4835819999999997"/>
    <m/>
    <n v="1.8333333333333333"/>
    <n v="1.6666666666666667"/>
    <n v="7.6479999999999997"/>
    <n v="0"/>
    <n v="53"/>
    <s v="BASE DE DATOS"/>
    <m/>
  </r>
  <r>
    <s v="20"/>
    <x v="7"/>
    <s v="GTSMAJ"/>
    <s v="16267410"/>
    <s v="16267410"/>
    <x v="4"/>
    <s v="CS MAJES20T"/>
    <s v="S"/>
    <n v="22"/>
    <n v="20"/>
    <n v="0"/>
    <n v="3628.7669999999998"/>
    <n v="3628.7669999999998"/>
    <n v="0"/>
    <n v="358"/>
    <n v="0"/>
    <m/>
    <m/>
    <x v="0"/>
    <s v="GTSMAJ16267410CS MAJES20THI"/>
    <s v="GTS Majes S.A.C."/>
    <x v="74"/>
    <x v="74"/>
    <s v="C.S Majes"/>
    <x v="277"/>
    <x v="6"/>
    <x v="6"/>
    <x v="13"/>
    <x v="3"/>
    <s v="Instalado"/>
    <s v="Operativo"/>
    <s v="Generadora"/>
    <x v="0"/>
    <x v="1"/>
    <x v="1"/>
    <x v="0"/>
    <s v="Privado"/>
    <s v="AREQUIPA"/>
    <s v="AREQUIPA"/>
    <s v="CAYLLOMA"/>
    <s v="MAJES"/>
    <n v="0"/>
    <x v="9"/>
    <n v="0"/>
    <x v="1"/>
    <s v="PRIMERA"/>
    <x v="0"/>
    <x v="0"/>
    <n v="3628.7669999999998"/>
    <n v="3.6287669999999999"/>
    <m/>
    <n v="1.8333333333333333"/>
    <n v="1.6666666666666667"/>
    <n v="7.6479999999999997"/>
    <n v="0"/>
    <n v="53"/>
    <s v="BASE DE DATOS"/>
    <m/>
  </r>
  <r>
    <s v="20"/>
    <x v="8"/>
    <s v="GTSMAJ"/>
    <s v="16267410"/>
    <s v="16267410"/>
    <x v="4"/>
    <s v="CS MAJES20T"/>
    <s v="S"/>
    <n v="22"/>
    <n v="20"/>
    <n v="0"/>
    <n v="3796.6860000000001"/>
    <n v="3796.6860000000001"/>
    <n v="0"/>
    <n v="360"/>
    <n v="0"/>
    <m/>
    <m/>
    <x v="0"/>
    <s v="GTSMAJ16267410CS MAJES20THI"/>
    <s v="GTS Majes S.A.C."/>
    <x v="74"/>
    <x v="74"/>
    <s v="C.S Majes"/>
    <x v="277"/>
    <x v="6"/>
    <x v="6"/>
    <x v="13"/>
    <x v="3"/>
    <s v="Instalado"/>
    <s v="Operativo"/>
    <s v="Generadora"/>
    <x v="0"/>
    <x v="1"/>
    <x v="1"/>
    <x v="0"/>
    <s v="Privado"/>
    <s v="AREQUIPA"/>
    <s v="AREQUIPA"/>
    <s v="CAYLLOMA"/>
    <s v="MAJES"/>
    <n v="0"/>
    <x v="9"/>
    <n v="0"/>
    <x v="1"/>
    <s v="PRIMERA"/>
    <x v="0"/>
    <x v="0"/>
    <n v="3796.6860000000001"/>
    <n v="3.7966860000000002"/>
    <m/>
    <n v="1.8333333333333333"/>
    <n v="1.6666666666666667"/>
    <n v="7.6479999999999997"/>
    <n v="0"/>
    <n v="53"/>
    <s v="BASE DE DATOS"/>
    <m/>
  </r>
  <r>
    <s v="20"/>
    <x v="0"/>
    <s v="GTSREP"/>
    <s v="16267510"/>
    <s v="16267510"/>
    <x v="4"/>
    <s v="CS REPARTICION20T"/>
    <s v="S"/>
    <n v="22"/>
    <n v="20"/>
    <n v="0"/>
    <n v="3123.3739999999998"/>
    <n v="3123.3739999999998"/>
    <n v="0"/>
    <n v="403"/>
    <n v="0"/>
    <m/>
    <m/>
    <x v="0"/>
    <s v="GTSREP16267510CS REPARTICION20THI"/>
    <s v="GTS Repartición S.A.C."/>
    <x v="75"/>
    <x v="75"/>
    <s v="GTS REPARTICION"/>
    <x v="278"/>
    <x v="6"/>
    <x v="6"/>
    <x v="333"/>
    <x v="3"/>
    <s v="Instalado"/>
    <s v="Operativo"/>
    <s v="Generadora"/>
    <x v="0"/>
    <x v="1"/>
    <x v="1"/>
    <x v="0"/>
    <s v="Privado"/>
    <s v="AREQUIPA"/>
    <s v="AREQUIPA"/>
    <s v="CAYLLOMA"/>
    <s v="LA JOYA"/>
    <n v="0"/>
    <x v="9"/>
    <n v="0"/>
    <x v="1"/>
    <s v="PRIMERA"/>
    <x v="0"/>
    <x v="0"/>
    <n v="3123.3739999999998"/>
    <n v="3.1233739999999997"/>
    <m/>
    <n v="1.8333333333333333"/>
    <n v="1.6666666666666667"/>
    <n v="7.6479999999999997"/>
    <n v="0"/>
    <n v="54"/>
    <s v="BASE DE DATOS"/>
    <m/>
  </r>
  <r>
    <s v="20"/>
    <x v="1"/>
    <s v="GTSREP"/>
    <s v="16267510"/>
    <s v="16267510"/>
    <x v="4"/>
    <s v="CS REPARTICION20T"/>
    <s v="S"/>
    <n v="22"/>
    <n v="20"/>
    <n v="0"/>
    <n v="3016.8409999999999"/>
    <n v="3016.8409999999999"/>
    <n v="0"/>
    <n v="364"/>
    <n v="0"/>
    <m/>
    <m/>
    <x v="0"/>
    <s v="GTSREP16267510CS REPARTICION20THI"/>
    <s v="GTS Repartición S.A.C."/>
    <x v="75"/>
    <x v="75"/>
    <s v="GTS REPARTICION"/>
    <x v="278"/>
    <x v="6"/>
    <x v="6"/>
    <x v="333"/>
    <x v="3"/>
    <s v="Instalado"/>
    <s v="Operativo"/>
    <s v="Generadora"/>
    <x v="0"/>
    <x v="1"/>
    <x v="1"/>
    <x v="0"/>
    <s v="Privado"/>
    <s v="AREQUIPA"/>
    <s v="AREQUIPA"/>
    <s v="CAYLLOMA"/>
    <s v="LA JOYA"/>
    <n v="0"/>
    <x v="9"/>
    <n v="0"/>
    <x v="1"/>
    <s v="PRIMERA"/>
    <x v="0"/>
    <x v="0"/>
    <n v="3016.8409999999999"/>
    <n v="3.0168409999999999"/>
    <m/>
    <n v="1.8333333333333333"/>
    <n v="1.6666666666666667"/>
    <n v="7.6479999999999997"/>
    <n v="0"/>
    <n v="54"/>
    <s v="BASE DE DATOS"/>
    <m/>
  </r>
  <r>
    <s v="20"/>
    <x v="2"/>
    <s v="GTSREP"/>
    <s v="16267510"/>
    <s v="16267510"/>
    <x v="4"/>
    <s v="CS REPARTICION20T"/>
    <s v="S"/>
    <n v="22"/>
    <n v="20"/>
    <n v="0"/>
    <n v="3460.6210000000001"/>
    <n v="3460.6210000000001"/>
    <n v="0"/>
    <n v="387.5"/>
    <n v="0"/>
    <m/>
    <m/>
    <x v="0"/>
    <s v="GTSREP16267510CS REPARTICION20THI"/>
    <s v="GTS Repartición S.A.C."/>
    <x v="75"/>
    <x v="75"/>
    <s v="GTS REPARTICION"/>
    <x v="278"/>
    <x v="6"/>
    <x v="6"/>
    <x v="333"/>
    <x v="3"/>
    <s v="Instalado"/>
    <s v="Operativo"/>
    <s v="Generadora"/>
    <x v="0"/>
    <x v="1"/>
    <x v="1"/>
    <x v="0"/>
    <s v="Privado"/>
    <s v="AREQUIPA"/>
    <s v="AREQUIPA"/>
    <s v="CAYLLOMA"/>
    <s v="LA JOYA"/>
    <n v="0"/>
    <x v="9"/>
    <n v="0"/>
    <x v="1"/>
    <s v="PRIMERA"/>
    <x v="0"/>
    <x v="0"/>
    <n v="3460.6210000000001"/>
    <n v="3.4606210000000002"/>
    <m/>
    <n v="1.8333333333333333"/>
    <n v="1.6666666666666667"/>
    <n v="7.6479999999999997"/>
    <n v="0"/>
    <n v="54"/>
    <s v="BASE DE DATOS"/>
    <m/>
  </r>
  <r>
    <s v="20"/>
    <x v="3"/>
    <s v="GTSREP"/>
    <s v="16267510"/>
    <s v="16267510"/>
    <x v="4"/>
    <s v="CS REPARTICION20T"/>
    <s v="S"/>
    <n v="22"/>
    <n v="20"/>
    <n v="0"/>
    <n v="3697.471"/>
    <n v="3697.471"/>
    <n v="0"/>
    <n v="360"/>
    <n v="0"/>
    <m/>
    <m/>
    <x v="0"/>
    <s v="GTSREP16267510CS REPARTICION20THI"/>
    <s v="GTS Repartición S.A.C."/>
    <x v="75"/>
    <x v="75"/>
    <s v="GTS REPARTICION"/>
    <x v="278"/>
    <x v="6"/>
    <x v="6"/>
    <x v="333"/>
    <x v="3"/>
    <s v="Instalado"/>
    <s v="Operativo"/>
    <s v="Generadora"/>
    <x v="0"/>
    <x v="1"/>
    <x v="1"/>
    <x v="0"/>
    <s v="Privado"/>
    <s v="AREQUIPA"/>
    <s v="AREQUIPA"/>
    <s v="CAYLLOMA"/>
    <s v="LA JOYA"/>
    <n v="0"/>
    <x v="9"/>
    <n v="0"/>
    <x v="1"/>
    <s v="PRIMERA"/>
    <x v="0"/>
    <x v="0"/>
    <n v="3697.471"/>
    <n v="3.6974710000000002"/>
    <m/>
    <n v="1.8333333333333333"/>
    <n v="1.6666666666666667"/>
    <n v="7.6479999999999997"/>
    <n v="0"/>
    <n v="54"/>
    <s v="BASE DE DATOS"/>
    <m/>
  </r>
  <r>
    <s v="20"/>
    <x v="4"/>
    <s v="GTSREP"/>
    <s v="16267510"/>
    <s v="16267510"/>
    <x v="4"/>
    <s v="CS REPARTICION20T"/>
    <s v="S"/>
    <n v="22"/>
    <n v="20"/>
    <n v="0"/>
    <n v="3393.7689999999998"/>
    <n v="3393.7689999999998"/>
    <n v="0"/>
    <n v="356.5"/>
    <n v="0"/>
    <m/>
    <m/>
    <x v="0"/>
    <s v="GTSREP16267510CS REPARTICION20THI"/>
    <s v="GTS Repartición S.A.C."/>
    <x v="75"/>
    <x v="75"/>
    <s v="GTS REPARTICION"/>
    <x v="278"/>
    <x v="6"/>
    <x v="6"/>
    <x v="333"/>
    <x v="3"/>
    <s v="Instalado"/>
    <s v="Operativo"/>
    <s v="Generadora"/>
    <x v="0"/>
    <x v="1"/>
    <x v="1"/>
    <x v="0"/>
    <s v="Privado"/>
    <s v="AREQUIPA"/>
    <s v="AREQUIPA"/>
    <s v="CAYLLOMA"/>
    <s v="LA JOYA"/>
    <n v="0"/>
    <x v="9"/>
    <n v="0"/>
    <x v="1"/>
    <s v="PRIMERA"/>
    <x v="0"/>
    <x v="0"/>
    <n v="3393.7689999999998"/>
    <n v="3.3937689999999998"/>
    <m/>
    <n v="1.8333333333333333"/>
    <n v="1.6666666666666667"/>
    <n v="7.6479999999999997"/>
    <n v="0"/>
    <n v="54"/>
    <s v="BASE DE DATOS"/>
    <m/>
  </r>
  <r>
    <s v="20"/>
    <x v="5"/>
    <s v="GTSREP"/>
    <s v="16267510"/>
    <s v="16267510"/>
    <x v="4"/>
    <s v="CS REPARTICION20T"/>
    <s v="S"/>
    <n v="22"/>
    <n v="20"/>
    <n v="0"/>
    <n v="3339.4409999999998"/>
    <n v="3339.4409999999998"/>
    <n v="0"/>
    <n v="330"/>
    <n v="0"/>
    <m/>
    <m/>
    <x v="0"/>
    <s v="GTSREP16267510CS REPARTICION20THI"/>
    <s v="GTS Repartición S.A.C."/>
    <x v="75"/>
    <x v="75"/>
    <s v="GTS REPARTICION"/>
    <x v="278"/>
    <x v="6"/>
    <x v="6"/>
    <x v="333"/>
    <x v="3"/>
    <s v="Instalado"/>
    <s v="Operativo"/>
    <s v="Generadora"/>
    <x v="0"/>
    <x v="1"/>
    <x v="1"/>
    <x v="0"/>
    <s v="Privado"/>
    <s v="AREQUIPA"/>
    <s v="AREQUIPA"/>
    <s v="CAYLLOMA"/>
    <s v="LA JOYA"/>
    <n v="0"/>
    <x v="9"/>
    <n v="0"/>
    <x v="1"/>
    <s v="PRIMERA"/>
    <x v="0"/>
    <x v="0"/>
    <n v="3339.4409999999998"/>
    <n v="3.3394409999999999"/>
    <m/>
    <n v="1.8333333333333333"/>
    <n v="1.6666666666666667"/>
    <n v="7.6479999999999997"/>
    <n v="0"/>
    <n v="54"/>
    <s v="BASE DE DATOS"/>
    <m/>
  </r>
  <r>
    <s v="20"/>
    <x v="6"/>
    <s v="GTSREP"/>
    <s v="16267510"/>
    <s v="16267510"/>
    <x v="4"/>
    <s v="CS REPARTICION20T"/>
    <s v="S"/>
    <n v="22"/>
    <n v="20"/>
    <n v="0"/>
    <n v="3483.5819999999999"/>
    <n v="3483.5819999999999"/>
    <n v="0"/>
    <n v="356.5"/>
    <n v="0"/>
    <m/>
    <m/>
    <x v="0"/>
    <s v="GTSREP16267510CS REPARTICION20THI"/>
    <s v="GTS Repartición S.A.C."/>
    <x v="75"/>
    <x v="75"/>
    <s v="GTS REPARTICION"/>
    <x v="278"/>
    <x v="6"/>
    <x v="6"/>
    <x v="333"/>
    <x v="3"/>
    <s v="Instalado"/>
    <s v="Operativo"/>
    <s v="Generadora"/>
    <x v="0"/>
    <x v="1"/>
    <x v="1"/>
    <x v="0"/>
    <s v="Privado"/>
    <s v="AREQUIPA"/>
    <s v="AREQUIPA"/>
    <s v="CAYLLOMA"/>
    <s v="LA JOYA"/>
    <n v="0"/>
    <x v="9"/>
    <n v="0"/>
    <x v="1"/>
    <s v="PRIMERA"/>
    <x v="0"/>
    <x v="0"/>
    <n v="3483.5819999999999"/>
    <n v="3.4835819999999997"/>
    <m/>
    <n v="1.8333333333333333"/>
    <n v="1.6666666666666667"/>
    <n v="7.6479999999999997"/>
    <n v="0"/>
    <n v="54"/>
    <s v="BASE DE DATOS"/>
    <m/>
  </r>
  <r>
    <s v="20"/>
    <x v="7"/>
    <s v="GTSREP"/>
    <s v="16267510"/>
    <s v="16267510"/>
    <x v="4"/>
    <s v="CS REPARTICION20T"/>
    <s v="S"/>
    <n v="22"/>
    <n v="20"/>
    <n v="0"/>
    <n v="3591.5540000000001"/>
    <n v="3591.5540000000001"/>
    <n v="0"/>
    <n v="358"/>
    <n v="0"/>
    <m/>
    <m/>
    <x v="0"/>
    <s v="GTSREP16267510CS REPARTICION20THI"/>
    <s v="GTS Repartición S.A.C."/>
    <x v="75"/>
    <x v="75"/>
    <s v="GTS REPARTICION"/>
    <x v="278"/>
    <x v="6"/>
    <x v="6"/>
    <x v="333"/>
    <x v="3"/>
    <s v="Instalado"/>
    <s v="Operativo"/>
    <s v="Generadora"/>
    <x v="0"/>
    <x v="1"/>
    <x v="1"/>
    <x v="0"/>
    <s v="Privado"/>
    <s v="AREQUIPA"/>
    <s v="AREQUIPA"/>
    <s v="CAYLLOMA"/>
    <s v="LA JOYA"/>
    <n v="0"/>
    <x v="9"/>
    <n v="0"/>
    <x v="1"/>
    <s v="PRIMERA"/>
    <x v="0"/>
    <x v="0"/>
    <n v="3591.5540000000001"/>
    <n v="3.5915539999999999"/>
    <m/>
    <n v="1.8333333333333333"/>
    <n v="1.6666666666666667"/>
    <n v="7.6479999999999997"/>
    <n v="0"/>
    <n v="54"/>
    <s v="BASE DE DATOS"/>
    <m/>
  </r>
  <r>
    <s v="20"/>
    <x v="8"/>
    <s v="GTSREP"/>
    <s v="16267510"/>
    <s v="16267510"/>
    <x v="4"/>
    <s v="CS REPARTICION20T"/>
    <s v="S"/>
    <n v="22"/>
    <n v="20"/>
    <n v="0"/>
    <n v="3670.05"/>
    <n v="3670.05"/>
    <n v="0"/>
    <n v="360"/>
    <n v="0"/>
    <m/>
    <m/>
    <x v="0"/>
    <s v="GTSREP16267510CS REPARTICION20THI"/>
    <s v="GTS Repartición S.A.C."/>
    <x v="75"/>
    <x v="75"/>
    <s v="GTS REPARTICION"/>
    <x v="278"/>
    <x v="6"/>
    <x v="6"/>
    <x v="333"/>
    <x v="3"/>
    <s v="Instalado"/>
    <s v="Operativo"/>
    <s v="Generadora"/>
    <x v="0"/>
    <x v="1"/>
    <x v="1"/>
    <x v="0"/>
    <s v="Privado"/>
    <s v="AREQUIPA"/>
    <s v="AREQUIPA"/>
    <s v="CAYLLOMA"/>
    <s v="LA JOYA"/>
    <n v="0"/>
    <x v="9"/>
    <n v="0"/>
    <x v="1"/>
    <s v="PRIMERA"/>
    <x v="0"/>
    <x v="0"/>
    <n v="3670.05"/>
    <n v="3.6700500000000003"/>
    <m/>
    <n v="1.8333333333333333"/>
    <n v="1.6666666666666667"/>
    <n v="7.6479999999999997"/>
    <n v="0"/>
    <n v="54"/>
    <s v="BASE DE DATOS"/>
    <m/>
  </r>
  <r>
    <s v="20"/>
    <x v="7"/>
    <s v="ATRIAE"/>
    <s v="00012009"/>
    <s v="00012009"/>
    <x v="4"/>
    <s v="G1"/>
    <s v="S"/>
    <n v="1.8"/>
    <n v="1.79"/>
    <n v="51.86"/>
    <n v="166.22900000000001"/>
    <n v="218.089"/>
    <n v="0"/>
    <n v="353.25"/>
    <n v="0"/>
    <m/>
    <m/>
    <x v="0"/>
    <s v="ATRIAE00012009G1HI"/>
    <s v="Atria Energía S.A.C."/>
    <x v="53"/>
    <x v="53"/>
    <s v="C.H. Purmacana"/>
    <x v="219"/>
    <x v="4"/>
    <x v="4"/>
    <x v="13"/>
    <x v="1"/>
    <s v="Instalado"/>
    <s v="Operativo"/>
    <s v="Generadora"/>
    <x v="0"/>
    <x v="1"/>
    <x v="1"/>
    <x v="0"/>
    <s v="Privado"/>
    <s v="LIMA"/>
    <s v="LIMA"/>
    <s v="HUAURA"/>
    <s v="SAYAN"/>
    <n v="0"/>
    <x v="7"/>
    <n v="0"/>
    <x v="1"/>
    <s v="PRIMERA"/>
    <x v="0"/>
    <x v="0"/>
    <n v="218.089"/>
    <n v="0.21808900000000001"/>
    <m/>
    <n v="0.15"/>
    <n v="0.14916666666666667"/>
    <n v="7.6479999999999997"/>
    <n v="0"/>
    <n v="6"/>
    <s v="BASE DE DATOS"/>
    <m/>
  </r>
  <r>
    <s v="20"/>
    <x v="8"/>
    <s v="ATRIAE"/>
    <s v="00012009"/>
    <s v="00012009"/>
    <x v="4"/>
    <s v="G1"/>
    <s v="S"/>
    <n v="1.8"/>
    <n v="1.79"/>
    <n v="80.25"/>
    <n v="268.798"/>
    <n v="349.048"/>
    <n v="0"/>
    <n v="400.25"/>
    <n v="0"/>
    <m/>
    <m/>
    <x v="0"/>
    <s v="ATRIAE00012009G1HI"/>
    <s v="Atria Energía S.A.C."/>
    <x v="53"/>
    <x v="53"/>
    <s v="C.H. Purmacana"/>
    <x v="219"/>
    <x v="4"/>
    <x v="4"/>
    <x v="13"/>
    <x v="1"/>
    <s v="Instalado"/>
    <s v="Operativo"/>
    <s v="Generadora"/>
    <x v="0"/>
    <x v="1"/>
    <x v="1"/>
    <x v="0"/>
    <s v="Privado"/>
    <s v="LIMA"/>
    <s v="LIMA"/>
    <s v="HUAURA"/>
    <s v="SAYAN"/>
    <n v="0"/>
    <x v="7"/>
    <n v="0"/>
    <x v="1"/>
    <s v="PRIMERA"/>
    <x v="0"/>
    <x v="0"/>
    <n v="349.048"/>
    <n v="0.34904800000000002"/>
    <m/>
    <n v="0.15"/>
    <n v="0.14916666666666667"/>
    <n v="7.6479999999999997"/>
    <n v="0"/>
    <n v="6"/>
    <s v="BASE DE DATOS"/>
    <m/>
  </r>
  <r>
    <s v="20"/>
    <x v="0"/>
    <s v="ATRIAE"/>
    <s v="00012009"/>
    <s v="00012009"/>
    <x v="4"/>
    <s v="G1"/>
    <s v="S"/>
    <n v="1.8"/>
    <n v="1.79"/>
    <n v="87.49"/>
    <n v="377.83199999999999"/>
    <n v="465.322"/>
    <n v="0"/>
    <n v="570.25"/>
    <n v="0"/>
    <m/>
    <m/>
    <x v="0"/>
    <s v="ATRIAE00012009G1HI"/>
    <s v="Atria Energía S.A.C."/>
    <x v="53"/>
    <x v="53"/>
    <s v="C.H. Purmacana"/>
    <x v="219"/>
    <x v="4"/>
    <x v="4"/>
    <x v="13"/>
    <x v="1"/>
    <s v="Instalado"/>
    <s v="Operativo"/>
    <s v="Generadora"/>
    <x v="0"/>
    <x v="1"/>
    <x v="1"/>
    <x v="0"/>
    <s v="Privado"/>
    <s v="LIMA"/>
    <s v="LIMA"/>
    <s v="HUAURA"/>
    <s v="SAYAN"/>
    <n v="0"/>
    <x v="7"/>
    <n v="0"/>
    <x v="1"/>
    <s v="PRIMERA"/>
    <x v="0"/>
    <x v="0"/>
    <n v="465.322"/>
    <n v="0.46532200000000001"/>
    <m/>
    <n v="0.15"/>
    <n v="0.14916666666666667"/>
    <n v="7.6479999999999997"/>
    <n v="0"/>
    <n v="6"/>
    <s v="BASE DE DATOS"/>
    <m/>
  </r>
  <r>
    <s v="20"/>
    <x v="9"/>
    <s v="ASLCHA"/>
    <s v="0001021"/>
    <s v="0001021"/>
    <x v="4"/>
    <s v="G1"/>
    <s v="S"/>
    <n v="3"/>
    <n v="1.1499999999999999"/>
    <n v="118.745"/>
    <n v="559.61599999999999"/>
    <n v="678.36099999999999"/>
    <n v="0"/>
    <n v="675.25"/>
    <n v="44.75"/>
    <m/>
    <m/>
    <x v="0"/>
    <s v="ASLCHA0001021G1HI"/>
    <s v="Asociaci¢n Santa Lucia de Chacas"/>
    <x v="44"/>
    <x v="44"/>
    <s v="C.H. Huallin I"/>
    <x v="145"/>
    <x v="4"/>
    <x v="4"/>
    <x v="13"/>
    <x v="1"/>
    <s v="Instalado"/>
    <s v="Operativo"/>
    <s v="Generadora"/>
    <x v="0"/>
    <x v="1"/>
    <x v="0"/>
    <x v="0"/>
    <s v="Privado"/>
    <s v="ANCASH"/>
    <s v="ANCASH"/>
    <s v="ASUNCIÓN"/>
    <s v="CHACAS"/>
    <s v="HUALLÍN"/>
    <x v="7"/>
    <n v="0"/>
    <x v="0"/>
    <n v="0"/>
    <x v="0"/>
    <x v="0"/>
    <n v="678.36099999999999"/>
    <n v="0.67836099999999999"/>
    <m/>
    <n v="0.25"/>
    <n v="9.5833333333333326E-2"/>
    <n v="7.6479999999999997"/>
    <n v="0"/>
    <n v="5"/>
    <s v="BASE DE DATOS"/>
    <m/>
  </r>
  <r>
    <s v="20"/>
    <x v="7"/>
    <s v="MULLER"/>
    <s v="31001593"/>
    <s v="31001593"/>
    <x v="4"/>
    <s v="Planta 1"/>
    <s v="S"/>
    <n v="0.16"/>
    <n v="0.16"/>
    <n v="13.496"/>
    <n v="65.891000000000005"/>
    <n v="79.387"/>
    <n v="0"/>
    <n v="724"/>
    <n v="0"/>
    <m/>
    <m/>
    <x v="0"/>
    <s v="MULLER31001593Planta 1HI"/>
    <s v="E.A.W. MULLER S.A."/>
    <x v="43"/>
    <x v="43"/>
    <s v="C.H. La Esperanza"/>
    <x v="144"/>
    <x v="4"/>
    <x v="4"/>
    <x v="247"/>
    <x v="1"/>
    <s v="Instalado"/>
    <s v="Operativo"/>
    <s v="Generadora"/>
    <x v="0"/>
    <x v="1"/>
    <x v="0"/>
    <x v="0"/>
    <s v="Privado"/>
    <s v="PASCO"/>
    <s v="PASCO"/>
    <s v="OXAPAMPA"/>
    <s v="OXAPAMPA"/>
    <n v="0"/>
    <x v="7"/>
    <n v="0"/>
    <x v="0"/>
    <n v="0"/>
    <x v="0"/>
    <x v="0"/>
    <n v="79.387"/>
    <n v="7.9386999999999999E-2"/>
    <m/>
    <n v="1.3333333333333334E-2"/>
    <n v="1.3333333333333334E-2"/>
    <n v="7.6479999999999997"/>
    <n v="0"/>
    <n v="16"/>
    <s v="BASE DE DATOS"/>
    <m/>
  </r>
  <r>
    <s v="20"/>
    <x v="7"/>
    <s v="MULLER"/>
    <s v="31001593"/>
    <s v="31001593"/>
    <x v="4"/>
    <s v="Planta 2"/>
    <s v="S"/>
    <n v="0.27200000000000002"/>
    <n v="0.27200000000000002"/>
    <n v="21.448"/>
    <n v="102.71599999999999"/>
    <n v="124.164"/>
    <n v="0"/>
    <n v="724"/>
    <n v="0"/>
    <m/>
    <m/>
    <x v="0"/>
    <s v="MULLER31001593Planta 2HI"/>
    <s v="E.A.W. MULLER S.A."/>
    <x v="43"/>
    <x v="43"/>
    <s v="C.H. La Esperanza"/>
    <x v="144"/>
    <x v="4"/>
    <x v="4"/>
    <x v="248"/>
    <x v="1"/>
    <s v="Instalado"/>
    <s v="Operativo"/>
    <s v="Generadora"/>
    <x v="0"/>
    <x v="1"/>
    <x v="0"/>
    <x v="0"/>
    <s v="Privado"/>
    <s v="PASCO"/>
    <s v="PASCO"/>
    <s v="OXAPAMPA"/>
    <s v="OXAPAMPA"/>
    <n v="0"/>
    <x v="7"/>
    <n v="0"/>
    <x v="0"/>
    <n v="0"/>
    <x v="0"/>
    <x v="0"/>
    <n v="124.164"/>
    <n v="0.124164"/>
    <m/>
    <n v="2.2666666666666668E-2"/>
    <n v="2.2666666666666668E-2"/>
    <n v="7.6479999999999997"/>
    <n v="-1.4210854715202004E-14"/>
    <n v="16"/>
    <s v="BASE DE DATOS"/>
    <m/>
  </r>
  <r>
    <s v="20"/>
    <x v="7"/>
    <s v="MULLER"/>
    <s v="31001593"/>
    <s v="31001593"/>
    <x v="4"/>
    <s v="Planta 3"/>
    <s v="S"/>
    <n v="0.16"/>
    <n v="0.16"/>
    <n v="17.893999999999998"/>
    <n v="85.695999999999998"/>
    <n v="103.59"/>
    <n v="0"/>
    <n v="724"/>
    <n v="0"/>
    <m/>
    <m/>
    <x v="0"/>
    <s v="MULLER31001593Planta 3HI"/>
    <s v="E.A.W. MULLER S.A."/>
    <x v="43"/>
    <x v="43"/>
    <s v="C.H. La Esperanza"/>
    <x v="144"/>
    <x v="4"/>
    <x v="4"/>
    <x v="249"/>
    <x v="1"/>
    <s v="Instalado"/>
    <s v="Operativo"/>
    <s v="Generadora"/>
    <x v="0"/>
    <x v="1"/>
    <x v="0"/>
    <x v="0"/>
    <s v="Privado"/>
    <s v="PASCO"/>
    <s v="PASCO"/>
    <s v="OXAPAMPA"/>
    <s v="OXAPAMPA"/>
    <n v="0"/>
    <x v="7"/>
    <n v="0"/>
    <x v="0"/>
    <n v="0"/>
    <x v="0"/>
    <x v="0"/>
    <n v="103.59"/>
    <n v="0.10359"/>
    <m/>
    <n v="1.3333333333333334E-2"/>
    <n v="1.3333333333333334E-2"/>
    <n v="7.6479999999999997"/>
    <n v="0"/>
    <n v="16"/>
    <s v="BASE DE DATOS"/>
    <m/>
  </r>
  <r>
    <s v="20"/>
    <x v="8"/>
    <s v="MULLER"/>
    <s v="31001593"/>
    <s v="31001593"/>
    <x v="4"/>
    <s v="Planta 1"/>
    <s v="S"/>
    <n v="0.16"/>
    <n v="0.16"/>
    <n v="13.496"/>
    <n v="65.891000000000005"/>
    <n v="79.387"/>
    <n v="0"/>
    <n v="724"/>
    <n v="0"/>
    <m/>
    <m/>
    <x v="0"/>
    <s v="MULLER31001593Planta 1HI"/>
    <s v="E.A.W. MULLER S.A."/>
    <x v="43"/>
    <x v="43"/>
    <s v="C.H. La Esperanza"/>
    <x v="144"/>
    <x v="4"/>
    <x v="4"/>
    <x v="247"/>
    <x v="1"/>
    <s v="Instalado"/>
    <s v="Operativo"/>
    <s v="Generadora"/>
    <x v="0"/>
    <x v="1"/>
    <x v="0"/>
    <x v="0"/>
    <s v="Privado"/>
    <s v="PASCO"/>
    <s v="PASCO"/>
    <s v="OXAPAMPA"/>
    <s v="OXAPAMPA"/>
    <n v="0"/>
    <x v="7"/>
    <n v="0"/>
    <x v="0"/>
    <n v="0"/>
    <x v="0"/>
    <x v="0"/>
    <n v="79.387"/>
    <n v="7.9386999999999999E-2"/>
    <m/>
    <n v="1.3333333333333334E-2"/>
    <n v="1.3333333333333334E-2"/>
    <n v="7.6479999999999997"/>
    <n v="0"/>
    <n v="16"/>
    <s v="BASE DE DATOS"/>
    <m/>
  </r>
  <r>
    <s v="20"/>
    <x v="8"/>
    <s v="MULLER"/>
    <s v="31001593"/>
    <s v="31001593"/>
    <x v="4"/>
    <s v="Planta 2"/>
    <s v="S"/>
    <n v="0.27200000000000002"/>
    <n v="0.27200000000000002"/>
    <n v="18.837"/>
    <n v="89.424000000000007"/>
    <n v="108.261"/>
    <n v="0"/>
    <n v="724"/>
    <n v="0"/>
    <m/>
    <m/>
    <x v="0"/>
    <s v="MULLER31001593Planta 2HI"/>
    <s v="E.A.W. MULLER S.A."/>
    <x v="43"/>
    <x v="43"/>
    <s v="C.H. La Esperanza"/>
    <x v="144"/>
    <x v="4"/>
    <x v="4"/>
    <x v="248"/>
    <x v="1"/>
    <s v="Instalado"/>
    <s v="Operativo"/>
    <s v="Generadora"/>
    <x v="0"/>
    <x v="1"/>
    <x v="0"/>
    <x v="0"/>
    <s v="Privado"/>
    <s v="PASCO"/>
    <s v="PASCO"/>
    <s v="OXAPAMPA"/>
    <s v="OXAPAMPA"/>
    <n v="0"/>
    <x v="7"/>
    <n v="0"/>
    <x v="0"/>
    <n v="0"/>
    <x v="0"/>
    <x v="0"/>
    <n v="108.261"/>
    <n v="0.108261"/>
    <m/>
    <n v="2.2666666666666668E-2"/>
    <n v="2.2666666666666668E-2"/>
    <n v="7.6479999999999997"/>
    <n v="1.4210854715202004E-14"/>
    <n v="16"/>
    <s v="BASE DE DATOS"/>
    <m/>
  </r>
  <r>
    <s v="20"/>
    <x v="8"/>
    <s v="MULLER"/>
    <s v="31001593"/>
    <s v="31001593"/>
    <x v="4"/>
    <s v="Planta 3"/>
    <s v="S"/>
    <n v="0.16"/>
    <n v="0.16"/>
    <n v="17.242999999999999"/>
    <n v="81.856999999999999"/>
    <n v="99.1"/>
    <n v="0"/>
    <n v="724"/>
    <n v="0"/>
    <m/>
    <m/>
    <x v="0"/>
    <s v="MULLER31001593Planta 3HI"/>
    <s v="E.A.W. MULLER S.A."/>
    <x v="43"/>
    <x v="43"/>
    <s v="C.H. La Esperanza"/>
    <x v="144"/>
    <x v="4"/>
    <x v="4"/>
    <x v="249"/>
    <x v="1"/>
    <s v="Instalado"/>
    <s v="Operativo"/>
    <s v="Generadora"/>
    <x v="0"/>
    <x v="1"/>
    <x v="0"/>
    <x v="0"/>
    <s v="Privado"/>
    <s v="PASCO"/>
    <s v="PASCO"/>
    <s v="OXAPAMPA"/>
    <s v="OXAPAMPA"/>
    <n v="0"/>
    <x v="7"/>
    <n v="0"/>
    <x v="0"/>
    <n v="0"/>
    <x v="0"/>
    <x v="0"/>
    <n v="99.1"/>
    <n v="9.9099999999999994E-2"/>
    <m/>
    <n v="1.3333333333333334E-2"/>
    <n v="1.3333333333333334E-2"/>
    <n v="7.6479999999999997"/>
    <n v="0"/>
    <n v="16"/>
    <s v="BASE DE DATOS"/>
    <m/>
  </r>
  <r>
    <s v="20"/>
    <x v="9"/>
    <s v="ELSM"/>
    <s v="41030894"/>
    <s v="41030894"/>
    <x v="4"/>
    <s v="DRESS 1"/>
    <s v="N"/>
    <n v="0.11"/>
    <n v="0"/>
    <n v="0"/>
    <n v="0"/>
    <n v="0"/>
    <n v="0"/>
    <n v="0"/>
    <n v="0"/>
    <m/>
    <m/>
    <x v="0"/>
    <s v="ELSM41030894DRESS 1HI"/>
    <s v="Electro Sur Medio S. A."/>
    <x v="1"/>
    <x v="1"/>
    <s v="C. H. Laramate"/>
    <x v="137"/>
    <x v="4"/>
    <x v="4"/>
    <x v="239"/>
    <x v="1"/>
    <s v="Instalado"/>
    <s v="Operativo"/>
    <s v="Distribuidora"/>
    <x v="0"/>
    <x v="1"/>
    <x v="0"/>
    <x v="0"/>
    <s v="Privado"/>
    <s v="AYACUCHO"/>
    <s v="AYACUCHO"/>
    <s v="LUCANAS"/>
    <s v="LARAMATE"/>
    <n v="0"/>
    <x v="7"/>
    <n v="0"/>
    <x v="0"/>
    <n v="0"/>
    <x v="0"/>
    <x v="0"/>
    <n v="0"/>
    <n v="0"/>
    <m/>
    <n v="9.1666666666666667E-3"/>
    <n v="7.7499999999999999E-3"/>
    <n v="7.6479999999999997"/>
    <n v="0"/>
    <n v="19"/>
    <s v="BASE DE DATOS"/>
    <m/>
  </r>
  <r>
    <s v="20"/>
    <x v="9"/>
    <s v="ELSM"/>
    <s v="41030894"/>
    <s v="41030894"/>
    <x v="4"/>
    <s v="DRESS 2"/>
    <s v="S"/>
    <n v="0.11"/>
    <n v="9.1999999999999998E-2"/>
    <n v="9.3859999999999992"/>
    <n v="35.668999999999997"/>
    <n v="45.055"/>
    <n v="4"/>
    <n v="513"/>
    <n v="231"/>
    <m/>
    <m/>
    <x v="0"/>
    <s v="ELSM41030894DRESS 2HI"/>
    <s v="Electro Sur Medio S. A."/>
    <x v="1"/>
    <x v="1"/>
    <s v="C. H. Laramate"/>
    <x v="137"/>
    <x v="4"/>
    <x v="4"/>
    <x v="240"/>
    <x v="1"/>
    <s v="Instalado"/>
    <s v="Operativo"/>
    <s v="Distribuidora"/>
    <x v="0"/>
    <x v="1"/>
    <x v="0"/>
    <x v="0"/>
    <s v="Privado"/>
    <s v="AYACUCHO"/>
    <s v="AYACUCHO"/>
    <s v="LUCANAS"/>
    <s v="LARAMATE"/>
    <n v="0"/>
    <x v="7"/>
    <n v="0"/>
    <x v="0"/>
    <n v="0"/>
    <x v="0"/>
    <x v="0"/>
    <n v="45.055"/>
    <n v="4.5054999999999998E-2"/>
    <m/>
    <n v="9.1666666666666667E-3"/>
    <n v="7.6666666666666662E-3"/>
    <n v="7.6479999999999997"/>
    <n v="-7.1054273576010019E-15"/>
    <n v="19"/>
    <s v="BASE DE DATOS"/>
    <m/>
  </r>
  <r>
    <s v="20"/>
    <x v="9"/>
    <s v="EGEPSA"/>
    <s v="41071696"/>
    <s v="41071696"/>
    <x v="4"/>
    <s v="Grupo 1"/>
    <s v="S"/>
    <n v="0.3"/>
    <n v="0.24399999999999999"/>
    <n v="24.66"/>
    <n v="124.425"/>
    <n v="149.08500000000001"/>
    <n v="98"/>
    <n v="626"/>
    <n v="0"/>
    <m/>
    <m/>
    <x v="0"/>
    <s v="EGEPSA41071696Grupo 1HI"/>
    <s v="Emp. Gen y Comercializadora de Serv Pub de Elec. Pangoa"/>
    <x v="41"/>
    <x v="41"/>
    <s v="C. H. Pangoa"/>
    <x v="132"/>
    <x v="4"/>
    <x v="4"/>
    <x v="44"/>
    <x v="1"/>
    <s v="Instalado"/>
    <s v="Inoperativo"/>
    <s v="Generadora"/>
    <x v="0"/>
    <x v="1"/>
    <x v="0"/>
    <x v="0"/>
    <s v="Privado"/>
    <s v="JUNIN"/>
    <s v="JUNIN"/>
    <s v="SATIPO"/>
    <s v="PANGOA"/>
    <n v="0"/>
    <x v="7"/>
    <n v="0"/>
    <x v="0"/>
    <n v="0"/>
    <x v="0"/>
    <x v="0"/>
    <n v="149.08500000000001"/>
    <n v="0.149085"/>
    <m/>
    <n v="2.4999999999999998E-2"/>
    <n v="2.1666666666666667E-2"/>
    <n v="7.6479999999999997"/>
    <n v="0"/>
    <n v="31"/>
    <s v="BASE DE DATOS"/>
    <m/>
  </r>
  <r>
    <s v="20"/>
    <x v="9"/>
    <s v="EGEPSA"/>
    <s v="41071696"/>
    <s v="41071696"/>
    <x v="4"/>
    <s v="Grupo 2"/>
    <s v="S"/>
    <n v="0.3"/>
    <n v="0.17199999999999999"/>
    <n v="6.96"/>
    <n v="21.312000000000001"/>
    <n v="28.271999999999998"/>
    <n v="0"/>
    <n v="172"/>
    <n v="0"/>
    <m/>
    <m/>
    <x v="0"/>
    <s v="EGEPSA41071696Grupo 2HI"/>
    <s v="Emp. Gen y Comercializadora de Serv Pub de Elec. Pangoa"/>
    <x v="41"/>
    <x v="41"/>
    <s v="C. H. Pangoa"/>
    <x v="132"/>
    <x v="4"/>
    <x v="4"/>
    <x v="171"/>
    <x v="1"/>
    <s v="Instalado"/>
    <s v="Operativo"/>
    <s v="Generadora"/>
    <x v="0"/>
    <x v="1"/>
    <x v="0"/>
    <x v="0"/>
    <s v="Privado"/>
    <s v="JUNIN"/>
    <s v="JUNIN"/>
    <s v="SATIPO"/>
    <s v="PANGOA"/>
    <n v="0"/>
    <x v="7"/>
    <n v="0"/>
    <x v="0"/>
    <n v="0"/>
    <x v="0"/>
    <x v="0"/>
    <n v="28.271999999999998"/>
    <n v="2.8271999999999999E-2"/>
    <m/>
    <n v="2.4999999999999998E-2"/>
    <n v="2.1000000000000001E-2"/>
    <n v="7.6479999999999997"/>
    <n v="3.5527136788005009E-15"/>
    <n v="31"/>
    <s v="BASE DE DATOS"/>
    <m/>
  </r>
  <r>
    <s v="20"/>
    <x v="9"/>
    <s v="ELC"/>
    <s v="31007793"/>
    <s v="31007793"/>
    <x v="4"/>
    <s v="G-1"/>
    <s v="S"/>
    <n v="0.63"/>
    <n v="0.56100000000000005"/>
    <n v="35.238999999999997"/>
    <n v="124.651"/>
    <n v="159.88999999999999"/>
    <n v="0"/>
    <n v="549.5"/>
    <n v="0"/>
    <m/>
    <m/>
    <x v="0"/>
    <s v="ELC31007793G-1HI"/>
    <s v="Electro Centro S. A."/>
    <x v="10"/>
    <x v="10"/>
    <s v="C. H. Pichanaki"/>
    <x v="187"/>
    <x v="4"/>
    <x v="4"/>
    <x v="37"/>
    <x v="1"/>
    <s v="Instalado"/>
    <s v="Operativo"/>
    <s v="Distribuidora"/>
    <x v="0"/>
    <x v="1"/>
    <x v="0"/>
    <x v="0"/>
    <s v="Estatal"/>
    <s v="JUNIN"/>
    <s v="JUNIN"/>
    <s v="CHANCHAMAYO"/>
    <s v="PICHANAKI"/>
    <n v="0"/>
    <x v="7"/>
    <n v="0"/>
    <x v="0"/>
    <n v="0"/>
    <x v="0"/>
    <x v="0"/>
    <n v="159.88999999999999"/>
    <n v="0.15988999999999998"/>
    <m/>
    <n v="5.2499999999999998E-2"/>
    <n v="4.6750000000000007E-2"/>
    <n v="7.6479999999999997"/>
    <n v="0"/>
    <n v="25"/>
    <s v="BASE DE DATOS"/>
    <m/>
  </r>
  <r>
    <s v="20"/>
    <x v="9"/>
    <s v="ELC"/>
    <s v="31007793"/>
    <s v="31007793"/>
    <x v="4"/>
    <s v="G-2"/>
    <s v="S"/>
    <n v="0.63"/>
    <n v="0.56100000000000005"/>
    <n v="52.442999999999998"/>
    <n v="201.565"/>
    <n v="254.00800000000001"/>
    <n v="0"/>
    <n v="638.70000000000005"/>
    <n v="0"/>
    <m/>
    <m/>
    <x v="0"/>
    <s v="ELC31007793G-2HI"/>
    <s v="Electro Centro S. A."/>
    <x v="10"/>
    <x v="10"/>
    <s v="C. H. Pichanaki"/>
    <x v="187"/>
    <x v="4"/>
    <x v="4"/>
    <x v="38"/>
    <x v="1"/>
    <s v="Instalado"/>
    <s v="Operativo"/>
    <s v="Distribuidora"/>
    <x v="0"/>
    <x v="1"/>
    <x v="0"/>
    <x v="0"/>
    <s v="Estatal"/>
    <s v="JUNIN"/>
    <s v="JUNIN"/>
    <s v="CHANCHAMAYO"/>
    <s v="PICHANAKI"/>
    <n v="0"/>
    <x v="7"/>
    <n v="0"/>
    <x v="0"/>
    <n v="0"/>
    <x v="0"/>
    <x v="0"/>
    <n v="254.00800000000001"/>
    <n v="0.25400800000000001"/>
    <m/>
    <n v="5.2499999999999998E-2"/>
    <n v="4.6750000000000007E-2"/>
    <n v="7.6479999999999997"/>
    <n v="-2.8421709430404007E-14"/>
    <n v="25"/>
    <s v="BASE DE DATOS"/>
    <m/>
  </r>
  <r>
    <s v="20"/>
    <x v="9"/>
    <s v="ELC"/>
    <s v="31007893"/>
    <s v="31007893"/>
    <x v="4"/>
    <s v="G-1"/>
    <s v="S"/>
    <n v="0.52"/>
    <n v="0.46"/>
    <n v="60.765999999999998"/>
    <n v="213.196"/>
    <n v="273.96199999999999"/>
    <n v="0"/>
    <n v="689.2"/>
    <n v="0"/>
    <m/>
    <m/>
    <x v="0"/>
    <s v="ELC31007893G-1HI"/>
    <s v="Electro Centro S. A."/>
    <x v="10"/>
    <x v="10"/>
    <s v="C. H. Quicapata"/>
    <x v="188"/>
    <x v="4"/>
    <x v="4"/>
    <x v="37"/>
    <x v="1"/>
    <s v="Instalado"/>
    <s v="Operativo"/>
    <s v="Distribuidora"/>
    <x v="0"/>
    <x v="1"/>
    <x v="0"/>
    <x v="0"/>
    <s v="Estatal"/>
    <s v="AYACUCHO"/>
    <s v="AYACUCHO"/>
    <s v="HUAMANGA"/>
    <s v="CARMEN ALTO"/>
    <n v="0"/>
    <x v="7"/>
    <n v="0"/>
    <x v="0"/>
    <n v="0"/>
    <x v="0"/>
    <x v="0"/>
    <n v="273.96199999999999"/>
    <n v="0.27396199999999998"/>
    <m/>
    <n v="4.3333333333333335E-2"/>
    <n v="3.8333333333333337E-2"/>
    <n v="7.6479999999999997"/>
    <n v="0"/>
    <n v="25"/>
    <s v="BASE DE DATOS"/>
    <m/>
  </r>
  <r>
    <s v="20"/>
    <x v="9"/>
    <s v="ELC"/>
    <s v="31007893"/>
    <s v="31007893"/>
    <x v="4"/>
    <s v="G-2"/>
    <s v="S"/>
    <n v="0.52"/>
    <n v="0.46"/>
    <n v="28.355"/>
    <n v="97.858000000000004"/>
    <n v="126.21299999999999"/>
    <n v="0"/>
    <n v="478.12"/>
    <n v="0"/>
    <m/>
    <m/>
    <x v="0"/>
    <s v="ELC31007893G-2HI"/>
    <s v="Electro Centro S. A."/>
    <x v="10"/>
    <x v="10"/>
    <s v="C. H. Quicapata"/>
    <x v="188"/>
    <x v="4"/>
    <x v="4"/>
    <x v="38"/>
    <x v="1"/>
    <s v="Instalado"/>
    <s v="Operativo"/>
    <s v="Distribuidora"/>
    <x v="0"/>
    <x v="1"/>
    <x v="0"/>
    <x v="0"/>
    <s v="Estatal"/>
    <s v="AYACUCHO"/>
    <s v="AYACUCHO"/>
    <s v="HUAMANGA"/>
    <s v="CARMEN ALTO"/>
    <n v="0"/>
    <x v="7"/>
    <n v="0"/>
    <x v="0"/>
    <n v="0"/>
    <x v="0"/>
    <x v="0"/>
    <n v="126.21299999999999"/>
    <n v="0.12621299999999999"/>
    <m/>
    <n v="4.3333333333333335E-2"/>
    <n v="3.8333333333333337E-2"/>
    <n v="7.6479999999999997"/>
    <n v="1.4210854715202004E-14"/>
    <n v="25"/>
    <s v="BASE DE DATOS"/>
    <m/>
  </r>
  <r>
    <s v="20"/>
    <x v="9"/>
    <s v="ELC"/>
    <s v="31007993"/>
    <s v="31007993"/>
    <x v="4"/>
    <s v="G-1"/>
    <s v="S"/>
    <n v="0.25"/>
    <n v="0.25"/>
    <n v="12.561999999999999"/>
    <n v="46.795999999999999"/>
    <n v="59.357999999999997"/>
    <n v="0"/>
    <n v="717.6"/>
    <n v="0"/>
    <m/>
    <m/>
    <x v="0"/>
    <s v="ELC31007993G-1HI"/>
    <s v="Electro Centro S. A."/>
    <x v="10"/>
    <x v="10"/>
    <s v="C. H. Chamisería"/>
    <x v="189"/>
    <x v="4"/>
    <x v="4"/>
    <x v="37"/>
    <x v="1"/>
    <s v="Instalado"/>
    <s v="Operativo"/>
    <s v="Distribuidora"/>
    <x v="0"/>
    <x v="1"/>
    <x v="0"/>
    <x v="0"/>
    <s v="Estatal"/>
    <s v="JUNIN"/>
    <s v="JUNIN"/>
    <s v="HUANCAYO "/>
    <s v="EL TAMBO"/>
    <n v="0"/>
    <x v="7"/>
    <n v="0"/>
    <x v="0"/>
    <n v="0"/>
    <x v="0"/>
    <x v="0"/>
    <n v="59.357999999999997"/>
    <n v="5.9357999999999994E-2"/>
    <m/>
    <n v="2.0833333333333332E-2"/>
    <n v="2.0833333333333332E-2"/>
    <n v="7.6479999999999997"/>
    <n v="0"/>
    <n v="25"/>
    <s v="BASE DE DATOS"/>
    <m/>
  </r>
  <r>
    <s v="20"/>
    <x v="9"/>
    <s v="ELC"/>
    <s v="31008493"/>
    <s v="31008493"/>
    <x v="4"/>
    <s v="G-1"/>
    <s v="S"/>
    <n v="1.92"/>
    <n v="1.675"/>
    <n v="156.17599999999999"/>
    <n v="591.50800000000004"/>
    <n v="747.68399999999997"/>
    <n v="0"/>
    <n v="664.88"/>
    <n v="0"/>
    <m/>
    <m/>
    <x v="0"/>
    <s v="ELC31008493G-1HI"/>
    <s v="Electro Centro S. A."/>
    <x v="10"/>
    <x v="10"/>
    <s v="C. H. Sicaya Huarisca"/>
    <x v="190"/>
    <x v="4"/>
    <x v="4"/>
    <x v="37"/>
    <x v="1"/>
    <s v="Instalado"/>
    <s v="Operativo"/>
    <s v="Distribuidora"/>
    <x v="0"/>
    <x v="1"/>
    <x v="0"/>
    <x v="0"/>
    <s v="Estatal"/>
    <s v="JUNIN"/>
    <s v="JUNIN"/>
    <s v="HUANCAYO"/>
    <s v="SICAYA"/>
    <n v="0"/>
    <x v="7"/>
    <n v="0"/>
    <x v="0"/>
    <n v="0"/>
    <x v="0"/>
    <x v="0"/>
    <n v="747.68399999999997"/>
    <n v="0.74768400000000002"/>
    <m/>
    <n v="0.16"/>
    <n v="0.13958333333333334"/>
    <n v="7.6479999999999997"/>
    <n v="0"/>
    <n v="25"/>
    <s v="BASE DE DATOS"/>
    <m/>
  </r>
  <r>
    <s v="20"/>
    <x v="9"/>
    <s v="ELC"/>
    <s v="31008493"/>
    <s v="31008493"/>
    <x v="4"/>
    <s v="G-2"/>
    <s v="S"/>
    <n v="1.92"/>
    <n v="1.675"/>
    <n v="0"/>
    <n v="0"/>
    <n v="0"/>
    <n v="0"/>
    <n v="0"/>
    <n v="0"/>
    <m/>
    <m/>
    <x v="0"/>
    <s v="ELC31008493G-2HI"/>
    <s v="Electro Centro S. A."/>
    <x v="10"/>
    <x v="10"/>
    <s v="C. H. Sicaya Huarisca"/>
    <x v="190"/>
    <x v="4"/>
    <x v="4"/>
    <x v="38"/>
    <x v="1"/>
    <s v="Instalado"/>
    <s v="Operativo"/>
    <s v="Distribuidora"/>
    <x v="0"/>
    <x v="1"/>
    <x v="0"/>
    <x v="0"/>
    <s v="Estatal"/>
    <s v="JUNIN"/>
    <s v="JUNIN"/>
    <s v="HUANCAYO"/>
    <s v="SICAYA"/>
    <n v="0"/>
    <x v="7"/>
    <n v="0"/>
    <x v="0"/>
    <n v="0"/>
    <x v="0"/>
    <x v="0"/>
    <n v="0"/>
    <n v="0"/>
    <m/>
    <n v="0.16"/>
    <n v="0.13958333333333334"/>
    <n v="7.6479999999999997"/>
    <n v="0"/>
    <n v="25"/>
    <s v="BASE DE DATOS"/>
    <m/>
  </r>
  <r>
    <s v="20"/>
    <x v="9"/>
    <s v="ELC"/>
    <s v="31008893"/>
    <s v="31008893"/>
    <x v="4"/>
    <s v="G-1"/>
    <s v="S"/>
    <n v="1.46"/>
    <n v="1.34"/>
    <n v="96.643000000000001"/>
    <n v="366.55700000000002"/>
    <n v="463.2"/>
    <n v="0"/>
    <n v="741.1"/>
    <n v="0"/>
    <m/>
    <m/>
    <x v="0"/>
    <s v="ELC31008893G-1HI"/>
    <s v="Electro Centro S. A."/>
    <x v="10"/>
    <x v="10"/>
    <s v="C. H. Ingenio"/>
    <x v="191"/>
    <x v="4"/>
    <x v="4"/>
    <x v="37"/>
    <x v="1"/>
    <s v="Instalado"/>
    <s v="Operativo"/>
    <s v="Distribuidora"/>
    <x v="0"/>
    <x v="1"/>
    <x v="0"/>
    <x v="0"/>
    <s v="Estatal"/>
    <s v="JUNIN"/>
    <s v="JUNIN"/>
    <s v="HUANCAYO"/>
    <s v="INGENIO"/>
    <n v="0"/>
    <x v="7"/>
    <n v="0"/>
    <x v="0"/>
    <n v="0"/>
    <x v="0"/>
    <x v="0"/>
    <n v="463.2"/>
    <n v="0.4632"/>
    <m/>
    <n v="0.12166666666666666"/>
    <n v="0.11166666666666668"/>
    <n v="7.6479999999999997"/>
    <n v="5.6843418860808015E-14"/>
    <n v="25"/>
    <s v="BASE DE DATOS"/>
    <m/>
  </r>
  <r>
    <s v="20"/>
    <x v="9"/>
    <s v="ELC"/>
    <s v="31009293"/>
    <s v="31009293"/>
    <x v="4"/>
    <s v="G-1"/>
    <s v="N"/>
    <n v="0.28000000000000003"/>
    <n v="0"/>
    <n v="0"/>
    <n v="0"/>
    <n v="0"/>
    <n v="0"/>
    <n v="0"/>
    <n v="0"/>
    <m/>
    <m/>
    <x v="0"/>
    <s v="ELC31009293G-1HI"/>
    <s v="Electro Centro S. A."/>
    <x v="10"/>
    <x v="10"/>
    <s v="C. H. Chanchamayo"/>
    <x v="192"/>
    <x v="4"/>
    <x v="4"/>
    <x v="37"/>
    <x v="1"/>
    <s v="Instalado"/>
    <s v="Operativo"/>
    <s v="Distribuidora"/>
    <x v="0"/>
    <x v="1"/>
    <x v="0"/>
    <x v="0"/>
    <s v="Estatal"/>
    <s v="JUNIN"/>
    <s v="JUNIN"/>
    <s v="CHANCHAMAYO"/>
    <s v="SAN RAMON"/>
    <n v="0"/>
    <x v="7"/>
    <n v="0"/>
    <x v="0"/>
    <n v="0"/>
    <x v="0"/>
    <x v="0"/>
    <n v="0"/>
    <n v="0"/>
    <m/>
    <n v="2.3333333333333334E-2"/>
    <n v="0"/>
    <n v="7.6479999999999997"/>
    <n v="0"/>
    <n v="25"/>
    <s v="BASE DE DATOS"/>
    <m/>
  </r>
  <r>
    <s v="20"/>
    <x v="9"/>
    <s v="ELC"/>
    <s v="31009293"/>
    <s v="31009293"/>
    <x v="4"/>
    <s v="G-2"/>
    <s v="S"/>
    <n v="0.28000000000000003"/>
    <n v="0.28000000000000003"/>
    <n v="31.981999999999999"/>
    <n v="118.4"/>
    <n v="150.38200000000001"/>
    <n v="0"/>
    <n v="709.13"/>
    <n v="0"/>
    <m/>
    <m/>
    <x v="0"/>
    <s v="ELC31009293G-2HI"/>
    <s v="Electro Centro S. A."/>
    <x v="10"/>
    <x v="10"/>
    <s v="C. H. Chanchamayo"/>
    <x v="192"/>
    <x v="4"/>
    <x v="4"/>
    <x v="38"/>
    <x v="1"/>
    <s v="Instalado"/>
    <s v="Operativo"/>
    <s v="Distribuidora"/>
    <x v="0"/>
    <x v="1"/>
    <x v="0"/>
    <x v="0"/>
    <s v="Estatal"/>
    <s v="JUNIN"/>
    <s v="JUNIN"/>
    <s v="CHANCHAMAYO"/>
    <s v="SAN RAMON"/>
    <n v="0"/>
    <x v="7"/>
    <n v="0"/>
    <x v="0"/>
    <n v="0"/>
    <x v="0"/>
    <x v="0"/>
    <n v="150.38200000000001"/>
    <n v="0.15038200000000002"/>
    <m/>
    <n v="2.3333333333333334E-2"/>
    <n v="2.3333333333333334E-2"/>
    <n v="7.6479999999999997"/>
    <n v="0"/>
    <n v="25"/>
    <s v="BASE DE DATOS"/>
    <m/>
  </r>
  <r>
    <s v="20"/>
    <x v="9"/>
    <s v="ELC"/>
    <s v="31009693"/>
    <s v="31009693"/>
    <x v="4"/>
    <s v="G-1"/>
    <s v="S"/>
    <n v="0.35"/>
    <n v="0.27500000000000002"/>
    <n v="9.4339999999999993"/>
    <n v="36.01"/>
    <n v="45.444000000000003"/>
    <n v="0"/>
    <n v="220.33"/>
    <n v="0"/>
    <m/>
    <m/>
    <x v="0"/>
    <s v="ELC31009693G-1HI"/>
    <s v="Electro Centro S. A."/>
    <x v="10"/>
    <x v="10"/>
    <s v="C. H. Concepcion"/>
    <x v="193"/>
    <x v="4"/>
    <x v="4"/>
    <x v="37"/>
    <x v="1"/>
    <s v="Instalado"/>
    <s v="Operativo"/>
    <s v="Distribuidora"/>
    <x v="0"/>
    <x v="1"/>
    <x v="0"/>
    <x v="0"/>
    <s v="Estatal"/>
    <s v="JUNIN"/>
    <s v="JUNIN"/>
    <s v="CONCEPCION"/>
    <s v="CONCEPCION"/>
    <n v="0"/>
    <x v="7"/>
    <n v="0"/>
    <x v="0"/>
    <n v="0"/>
    <x v="0"/>
    <x v="0"/>
    <n v="45.444000000000003"/>
    <n v="4.5444000000000005E-2"/>
    <m/>
    <n v="2.9166666666666664E-2"/>
    <n v="2.2916666666666669E-2"/>
    <n v="7.6479999999999997"/>
    <n v="-7.1054273576010019E-15"/>
    <n v="25"/>
    <s v="BASE DE DATOS"/>
    <m/>
  </r>
  <r>
    <s v="20"/>
    <x v="9"/>
    <s v="ELC"/>
    <s v="31009693"/>
    <s v="31009693"/>
    <x v="4"/>
    <s v="G-2"/>
    <s v="S"/>
    <n v="0.35"/>
    <n v="0.27500000000000002"/>
    <n v="9.0269999999999992"/>
    <n v="37.570999999999998"/>
    <n v="46.597999999999999"/>
    <n v="0"/>
    <n v="204.33"/>
    <n v="0"/>
    <m/>
    <m/>
    <x v="0"/>
    <s v="ELC31009693G-2HI"/>
    <s v="Electro Centro S. A."/>
    <x v="10"/>
    <x v="10"/>
    <s v="C. H. Concepcion"/>
    <x v="193"/>
    <x v="4"/>
    <x v="4"/>
    <x v="38"/>
    <x v="1"/>
    <s v="Instalado"/>
    <s v="Operativo"/>
    <s v="Distribuidora"/>
    <x v="0"/>
    <x v="1"/>
    <x v="0"/>
    <x v="0"/>
    <s v="Estatal"/>
    <s v="JUNIN"/>
    <s v="JUNIN"/>
    <s v="CONCEPCION"/>
    <s v="CONCEPCION"/>
    <n v="0"/>
    <x v="7"/>
    <n v="0"/>
    <x v="0"/>
    <n v="0"/>
    <x v="0"/>
    <x v="0"/>
    <n v="46.597999999999999"/>
    <n v="4.6598000000000001E-2"/>
    <m/>
    <n v="2.9166666666666664E-2"/>
    <n v="2.2916666666666669E-2"/>
    <n v="7.6479999999999997"/>
    <n v="0"/>
    <n v="25"/>
    <s v="BASE DE DATOS"/>
    <m/>
  </r>
  <r>
    <s v="20"/>
    <x v="9"/>
    <s v="ELC"/>
    <s v="31036294"/>
    <s v="31036294"/>
    <x v="4"/>
    <s v="G-1"/>
    <s v="S"/>
    <n v="0.45"/>
    <n v="0.45"/>
    <n v="58.665999999999997"/>
    <n v="218.036"/>
    <n v="276.702"/>
    <n v="0"/>
    <n v="726.45"/>
    <n v="0"/>
    <m/>
    <m/>
    <x v="0"/>
    <s v="ELC31036294G-1HI"/>
    <s v="Electro Centro S. A."/>
    <x v="10"/>
    <x v="10"/>
    <s v="C. H. Machu"/>
    <x v="194"/>
    <x v="4"/>
    <x v="4"/>
    <x v="37"/>
    <x v="1"/>
    <s v="Instalado"/>
    <s v="Operativo"/>
    <s v="Distribuidora"/>
    <x v="0"/>
    <x v="1"/>
    <x v="0"/>
    <x v="0"/>
    <s v="Estatal"/>
    <s v="JUNIN"/>
    <s v="JUNIN"/>
    <s v="HUANCAYO"/>
    <s v="HUASICANCHA"/>
    <n v="0"/>
    <x v="7"/>
    <n v="0"/>
    <x v="0"/>
    <n v="0"/>
    <x v="0"/>
    <x v="0"/>
    <n v="276.702"/>
    <n v="0.276702"/>
    <m/>
    <n v="3.7499999999999999E-2"/>
    <n v="3.7499999999999999E-2"/>
    <n v="7.6479999999999997"/>
    <n v="0"/>
    <n v="25"/>
    <s v="BASE DE DATOS"/>
    <m/>
  </r>
  <r>
    <s v="20"/>
    <x v="9"/>
    <s v="ELC"/>
    <s v="31036294"/>
    <s v="31036294"/>
    <x v="4"/>
    <s v="G-2"/>
    <s v="S"/>
    <n v="0.45"/>
    <n v="0.45"/>
    <n v="11.058999999999999"/>
    <n v="43.118000000000002"/>
    <n v="54.177"/>
    <n v="0"/>
    <n v="192.27"/>
    <n v="0"/>
    <m/>
    <m/>
    <x v="0"/>
    <s v="ELC31036294G-2HI"/>
    <s v="Electro Centro S. A."/>
    <x v="10"/>
    <x v="10"/>
    <s v="C. H. Machu"/>
    <x v="194"/>
    <x v="4"/>
    <x v="4"/>
    <x v="38"/>
    <x v="1"/>
    <s v="Instalado"/>
    <s v="Operativo"/>
    <s v="Distribuidora"/>
    <x v="0"/>
    <x v="1"/>
    <x v="0"/>
    <x v="0"/>
    <s v="Estatal"/>
    <s v="JUNIN"/>
    <s v="JUNIN"/>
    <s v="HUANCAYO"/>
    <s v="HUASICANCHA"/>
    <n v="0"/>
    <x v="7"/>
    <n v="0"/>
    <x v="0"/>
    <n v="0"/>
    <x v="0"/>
    <x v="0"/>
    <n v="54.177"/>
    <n v="5.4177000000000003E-2"/>
    <m/>
    <n v="3.7499999999999999E-2"/>
    <n v="3.7499999999999999E-2"/>
    <n v="7.6479999999999997"/>
    <n v="0"/>
    <n v="25"/>
    <s v="BASE DE DATOS"/>
    <m/>
  </r>
  <r>
    <s v="20"/>
    <x v="9"/>
    <s v="ELC"/>
    <s v="31036394"/>
    <s v="31036394"/>
    <x v="4"/>
    <s v="G-1"/>
    <s v="N"/>
    <n v="0.43"/>
    <n v="0"/>
    <n v="0"/>
    <n v="0"/>
    <n v="0"/>
    <n v="0"/>
    <n v="0"/>
    <n v="0"/>
    <m/>
    <m/>
    <x v="1"/>
    <s v="ELC31036394G-1HI"/>
    <s v="Electro Centro S. A."/>
    <x v="10"/>
    <x v="10"/>
    <s v="C. H. Pozuzo"/>
    <x v="195"/>
    <x v="4"/>
    <x v="4"/>
    <x v="37"/>
    <x v="1"/>
    <s v="Instalado"/>
    <s v="Inoperativo"/>
    <s v="Distribuidora"/>
    <x v="0"/>
    <x v="1"/>
    <x v="0"/>
    <x v="0"/>
    <s v="Estatal"/>
    <s v="PASCO"/>
    <s v="PASCO"/>
    <s v="OXAPAMPA"/>
    <s v="POZUZO"/>
    <n v="0"/>
    <x v="7"/>
    <n v="0"/>
    <x v="0"/>
    <n v="0"/>
    <x v="0"/>
    <x v="0"/>
    <n v="0"/>
    <n v="0"/>
    <m/>
    <s v="-"/>
    <s v="-"/>
    <s v="-"/>
    <n v="0"/>
    <n v="25"/>
    <s v="BASE DE DATOS"/>
    <m/>
  </r>
  <r>
    <s v="20"/>
    <x v="9"/>
    <s v="ELC"/>
    <s v="31036394"/>
    <s v="31036394"/>
    <x v="4"/>
    <s v="G-2"/>
    <s v="N"/>
    <n v="0.43"/>
    <n v="0"/>
    <n v="0"/>
    <n v="0"/>
    <n v="0"/>
    <n v="0"/>
    <n v="0"/>
    <n v="0"/>
    <m/>
    <m/>
    <x v="1"/>
    <s v="ELC31036394G-2HI"/>
    <s v="Electro Centro S. A."/>
    <x v="10"/>
    <x v="10"/>
    <s v="C. H. Pozuzo"/>
    <x v="195"/>
    <x v="4"/>
    <x v="4"/>
    <x v="38"/>
    <x v="1"/>
    <s v="Instalado"/>
    <s v="Inoperativo"/>
    <s v="Distribuidora"/>
    <x v="0"/>
    <x v="1"/>
    <x v="0"/>
    <x v="0"/>
    <s v="Estatal"/>
    <s v="PASCO"/>
    <s v="PASCO"/>
    <s v="OXAPAMPA"/>
    <s v="POZUZO"/>
    <n v="0"/>
    <x v="7"/>
    <n v="0"/>
    <x v="0"/>
    <n v="0"/>
    <x v="0"/>
    <x v="0"/>
    <n v="0"/>
    <n v="0"/>
    <m/>
    <s v="-"/>
    <s v="-"/>
    <s v="-"/>
    <n v="0"/>
    <n v="25"/>
    <s v="BASE DE DATOS"/>
    <m/>
  </r>
  <r>
    <s v="20"/>
    <x v="9"/>
    <s v="ELC"/>
    <s v="41109600"/>
    <s v="41109600"/>
    <x v="4"/>
    <s v="G-1"/>
    <s v="S"/>
    <n v="0.06"/>
    <n v="3.5000000000000003E-2"/>
    <n v="0"/>
    <n v="0"/>
    <n v="0"/>
    <n v="0"/>
    <n v="0"/>
    <n v="0"/>
    <m/>
    <m/>
    <x v="1"/>
    <s v="ELC41109600G-1HI"/>
    <s v="Electro Centro S. A."/>
    <x v="10"/>
    <x v="10"/>
    <s v="C. H. Acombabilla"/>
    <x v="196"/>
    <x v="4"/>
    <x v="4"/>
    <x v="37"/>
    <x v="1"/>
    <s v="Instalado"/>
    <s v="Operativo"/>
    <s v="Distribuidora"/>
    <x v="0"/>
    <x v="0"/>
    <x v="0"/>
    <x v="0"/>
    <s v="Estatal"/>
    <s v="HUANCAVELICA"/>
    <s v="HUANCAVELICA"/>
    <s v="TAYACAJA"/>
    <s v="ACOBAMBILLA"/>
    <n v="0"/>
    <x v="7"/>
    <n v="0"/>
    <x v="0"/>
    <n v="0"/>
    <x v="0"/>
    <x v="0"/>
    <n v="0"/>
    <n v="0"/>
    <m/>
    <s v="-"/>
    <s v="-"/>
    <s v="-"/>
    <n v="0"/>
    <n v="25"/>
    <s v="BASE DE DATOS"/>
    <m/>
  </r>
  <r>
    <s v="20"/>
    <x v="9"/>
    <s v="ELC"/>
    <s v="41114801"/>
    <s v="41114801"/>
    <x v="4"/>
    <s v="G-1"/>
    <s v="S"/>
    <n v="0.09"/>
    <n v="5.7000000000000002E-2"/>
    <n v="0"/>
    <n v="0"/>
    <n v="0"/>
    <n v="0"/>
    <n v="0"/>
    <n v="0"/>
    <m/>
    <m/>
    <x v="0"/>
    <s v="ELC41114801G-1HI"/>
    <s v="Electro Centro S. A."/>
    <x v="10"/>
    <x v="10"/>
    <s v="C. H. San Balvín"/>
    <x v="197"/>
    <x v="4"/>
    <x v="4"/>
    <x v="37"/>
    <x v="1"/>
    <s v="Instalado"/>
    <s v="Operativo"/>
    <s v="Distribuidora"/>
    <x v="0"/>
    <x v="1"/>
    <x v="0"/>
    <x v="0"/>
    <s v="Estatal"/>
    <s v="JUNIN"/>
    <s v="JUNIN"/>
    <s v="HUANCAYO"/>
    <s v="PARIHUANCA"/>
    <n v="0"/>
    <x v="7"/>
    <n v="0"/>
    <x v="0"/>
    <n v="0"/>
    <x v="0"/>
    <x v="0"/>
    <n v="0"/>
    <n v="0"/>
    <m/>
    <n v="7.4999999999999997E-3"/>
    <n v="4.7499999999999999E-3"/>
    <n v="7.6479999999999997"/>
    <n v="0"/>
    <n v="25"/>
    <s v="BASE DE DATOS"/>
    <m/>
  </r>
  <r>
    <s v="20"/>
    <x v="9"/>
    <s v="ELC"/>
    <s v="41114801"/>
    <s v="41114801"/>
    <x v="4"/>
    <s v="G-2"/>
    <s v="S"/>
    <n v="0.09"/>
    <n v="5.7000000000000002E-2"/>
    <n v="12.145"/>
    <n v="44.954999999999998"/>
    <n v="57.1"/>
    <n v="0"/>
    <n v="710.12"/>
    <n v="0"/>
    <m/>
    <m/>
    <x v="0"/>
    <s v="ELC41114801G-2HI"/>
    <s v="Electro Centro S. A."/>
    <x v="10"/>
    <x v="10"/>
    <s v="C. H. San Balvín"/>
    <x v="197"/>
    <x v="4"/>
    <x v="4"/>
    <x v="38"/>
    <x v="1"/>
    <s v="Instalado"/>
    <s v="Operativo"/>
    <s v="Distribuidora"/>
    <x v="0"/>
    <x v="1"/>
    <x v="0"/>
    <x v="0"/>
    <s v="Estatal"/>
    <s v="JUNIN"/>
    <s v="JUNIN"/>
    <s v="HUANCAYO"/>
    <s v="PARIHUANCA"/>
    <n v="0"/>
    <x v="7"/>
    <n v="0"/>
    <x v="0"/>
    <n v="0"/>
    <x v="0"/>
    <x v="0"/>
    <n v="57.1"/>
    <n v="5.7099999999999998E-2"/>
    <m/>
    <n v="7.4999999999999997E-3"/>
    <n v="4.7499999999999999E-3"/>
    <n v="7.6479999999999997"/>
    <n v="-7.1054273576010019E-15"/>
    <n v="25"/>
    <s v="BASE DE DATOS"/>
    <m/>
  </r>
  <r>
    <s v="20"/>
    <x v="9"/>
    <s v="ELC"/>
    <s v="41114801"/>
    <s v="41114801"/>
    <x v="4"/>
    <s v="G-3"/>
    <s v="S"/>
    <n v="0.1"/>
    <n v="9.8000000000000004E-2"/>
    <n v="13.608000000000001"/>
    <n v="50.932000000000002"/>
    <n v="64.540000000000006"/>
    <n v="0"/>
    <n v="731.87"/>
    <n v="0"/>
    <m/>
    <m/>
    <x v="0"/>
    <s v="ELC41114801G-3HI"/>
    <s v="Electro Centro S. A."/>
    <x v="10"/>
    <x v="10"/>
    <s v="C. H. San Balvín"/>
    <x v="197"/>
    <x v="4"/>
    <x v="4"/>
    <x v="39"/>
    <x v="1"/>
    <s v="Instalado"/>
    <s v="Operativo"/>
    <s v="Distribuidora"/>
    <x v="0"/>
    <x v="1"/>
    <x v="0"/>
    <x v="0"/>
    <s v="Estatal"/>
    <s v="JUNIN"/>
    <s v="JUNIN"/>
    <s v="HUANCAYO"/>
    <s v="PARIHUANCA"/>
    <n v="0"/>
    <x v="7"/>
    <n v="0"/>
    <x v="0"/>
    <n v="0"/>
    <x v="0"/>
    <x v="0"/>
    <n v="64.540000000000006"/>
    <n v="6.454E-2"/>
    <m/>
    <n v="8.3333333333333332E-3"/>
    <n v="8.1666666666666676E-3"/>
    <n v="7.6479999999999997"/>
    <n v="0"/>
    <n v="25"/>
    <s v="BASE DE DATOS"/>
    <m/>
  </r>
  <r>
    <s v="20"/>
    <x v="9"/>
    <s v="ELC"/>
    <s v="51000996"/>
    <s v="51000996"/>
    <x v="4"/>
    <s v="G-1"/>
    <s v="S"/>
    <n v="0.91200000000000003"/>
    <n v="0.79"/>
    <n v="0"/>
    <n v="0"/>
    <n v="0"/>
    <n v="0"/>
    <n v="0"/>
    <n v="0"/>
    <m/>
    <m/>
    <x v="0"/>
    <s v="ELC51000996G-1HI"/>
    <s v="Electro Centro S. A."/>
    <x v="10"/>
    <x v="10"/>
    <s v="C. H. Llusita"/>
    <x v="198"/>
    <x v="4"/>
    <x v="4"/>
    <x v="37"/>
    <x v="1"/>
    <s v="Instalado"/>
    <s v="Operativo"/>
    <s v="Distribuidora"/>
    <x v="0"/>
    <x v="1"/>
    <x v="0"/>
    <x v="0"/>
    <s v="Estatal"/>
    <s v="AYACUCHO"/>
    <s v="AYACUCHO"/>
    <s v="VICTOR FAJARDO"/>
    <s v="HUANCARAYLLA"/>
    <n v="0"/>
    <x v="7"/>
    <n v="0"/>
    <x v="0"/>
    <n v="0"/>
    <x v="0"/>
    <x v="0"/>
    <n v="0"/>
    <n v="0"/>
    <m/>
    <n v="7.5999999999999998E-2"/>
    <n v="6.5833333333333341E-2"/>
    <n v="7.6479999999999997"/>
    <n v="0"/>
    <n v="25"/>
    <s v="BASE DE DATOS"/>
    <m/>
  </r>
  <r>
    <s v="20"/>
    <x v="9"/>
    <s v="ELC"/>
    <s v="51000996"/>
    <s v="51000996"/>
    <x v="4"/>
    <s v="G-2"/>
    <s v="S"/>
    <n v="0.91200000000000003"/>
    <n v="0.79"/>
    <n v="80.054000000000002"/>
    <n v="306.197"/>
    <n v="386.25099999999998"/>
    <n v="0"/>
    <n v="732.98"/>
    <n v="0"/>
    <m/>
    <m/>
    <x v="0"/>
    <s v="ELC51000996G-2HI"/>
    <s v="Electro Centro S. A."/>
    <x v="10"/>
    <x v="10"/>
    <s v="C. H. Llusita"/>
    <x v="198"/>
    <x v="4"/>
    <x v="4"/>
    <x v="38"/>
    <x v="1"/>
    <s v="Instalado"/>
    <s v="Operativo"/>
    <s v="Distribuidora"/>
    <x v="0"/>
    <x v="1"/>
    <x v="0"/>
    <x v="0"/>
    <s v="Estatal"/>
    <s v="AYACUCHO"/>
    <s v="AYACUCHO"/>
    <s v="VICTOR FAJARDO"/>
    <s v="HUANCARAYLLA"/>
    <n v="0"/>
    <x v="7"/>
    <n v="0"/>
    <x v="0"/>
    <n v="0"/>
    <x v="0"/>
    <x v="0"/>
    <n v="386.25099999999998"/>
    <n v="0.38625099999999996"/>
    <m/>
    <n v="7.5999999999999998E-2"/>
    <n v="6.5833333333333341E-2"/>
    <n v="7.6479999999999997"/>
    <n v="0"/>
    <n v="25"/>
    <s v="BASE DE DATOS"/>
    <m/>
  </r>
  <r>
    <s v="20"/>
    <x v="9"/>
    <s v="ELC"/>
    <s v="51010097"/>
    <s v="51010097"/>
    <x v="4"/>
    <s v="G-1"/>
    <s v="S"/>
    <n v="1.6"/>
    <n v="1.6"/>
    <n v="140.988"/>
    <n v="545.56899999999996"/>
    <n v="686.55700000000002"/>
    <n v="0"/>
    <n v="717.88"/>
    <n v="0"/>
    <m/>
    <m/>
    <x v="0"/>
    <s v="ELC51010097G-1HI"/>
    <s v="Electro Centro S. A."/>
    <x v="10"/>
    <x v="10"/>
    <s v="C. H. Chalhuamayo"/>
    <x v="199"/>
    <x v="4"/>
    <x v="4"/>
    <x v="37"/>
    <x v="1"/>
    <s v="Instalado"/>
    <s v="Operativo"/>
    <s v="Distribuidora"/>
    <x v="0"/>
    <x v="1"/>
    <x v="0"/>
    <x v="0"/>
    <s v="Estatal"/>
    <s v="JUNIN"/>
    <s v="JUNIN"/>
    <s v="SATIPO"/>
    <s v="SATIPO"/>
    <n v="0"/>
    <x v="7"/>
    <n v="0"/>
    <x v="0"/>
    <n v="0"/>
    <x v="0"/>
    <x v="0"/>
    <n v="686.55700000000002"/>
    <n v="0.68655699999999997"/>
    <m/>
    <n v="0.13333333333333333"/>
    <n v="0.13333333333333333"/>
    <n v="7.6479999999999997"/>
    <n v="0"/>
    <n v="25"/>
    <s v="BASE DE DATOS"/>
    <m/>
  </r>
  <r>
    <s v="20"/>
    <x v="9"/>
    <s v="ELC"/>
    <s v="51010097"/>
    <s v="51010097"/>
    <x v="4"/>
    <s v="G-2"/>
    <s v="S"/>
    <n v="1.6"/>
    <n v="1.6"/>
    <n v="139.21799999999999"/>
    <n v="537.48400000000004"/>
    <n v="676.702"/>
    <n v="0"/>
    <n v="718.37"/>
    <n v="0"/>
    <m/>
    <m/>
    <x v="0"/>
    <s v="ELC51010097G-2HI"/>
    <s v="Electro Centro S. A."/>
    <x v="10"/>
    <x v="10"/>
    <s v="C. H. Chalhuamayo"/>
    <x v="199"/>
    <x v="4"/>
    <x v="4"/>
    <x v="38"/>
    <x v="1"/>
    <s v="Instalado"/>
    <s v="Operativo"/>
    <s v="Distribuidora"/>
    <x v="0"/>
    <x v="1"/>
    <x v="0"/>
    <x v="0"/>
    <s v="Estatal"/>
    <s v="JUNIN"/>
    <s v="JUNIN"/>
    <s v="SATIPO"/>
    <s v="SATIPO"/>
    <n v="0"/>
    <x v="7"/>
    <n v="0"/>
    <x v="0"/>
    <n v="0"/>
    <x v="0"/>
    <x v="0"/>
    <n v="676.702"/>
    <n v="0.67670200000000003"/>
    <m/>
    <n v="0.13333333333333333"/>
    <n v="0.13333333333333333"/>
    <n v="7.6479999999999997"/>
    <n v="0"/>
    <n v="25"/>
    <s v="BASE DE DATOS"/>
    <m/>
  </r>
  <r>
    <s v="20"/>
    <x v="9"/>
    <s v="ELC"/>
    <s v="51010097"/>
    <s v="51010097"/>
    <x v="4"/>
    <s v="G-3"/>
    <s v="S"/>
    <n v="2"/>
    <n v="2"/>
    <n v="0"/>
    <n v="0"/>
    <n v="0"/>
    <n v="0"/>
    <n v="0"/>
    <n v="0"/>
    <m/>
    <m/>
    <x v="0"/>
    <s v="ELC51010097G-3HI"/>
    <s v="Electro Centro S. A."/>
    <x v="10"/>
    <x v="10"/>
    <s v="C. H. Chalhuamayo"/>
    <x v="199"/>
    <x v="4"/>
    <x v="4"/>
    <x v="39"/>
    <x v="1"/>
    <s v="Instalado"/>
    <s v="Operativo"/>
    <s v="Distribuidora"/>
    <x v="0"/>
    <x v="1"/>
    <x v="0"/>
    <x v="0"/>
    <s v="Estatal"/>
    <s v="JUNIN"/>
    <s v="JUNIN"/>
    <s v="SATIPO"/>
    <s v="SATIPO"/>
    <n v="0"/>
    <x v="7"/>
    <n v="0"/>
    <x v="0"/>
    <n v="0"/>
    <x v="0"/>
    <x v="0"/>
    <n v="0"/>
    <n v="0"/>
    <m/>
    <n v="0.16666666666666666"/>
    <n v="0.16666666666666666"/>
    <n v="7.6479999999999997"/>
    <n v="0"/>
    <n v="25"/>
    <s v="BASE DE DATOS"/>
    <m/>
  </r>
  <r>
    <s v="20"/>
    <x v="9"/>
    <s v="ELC"/>
    <s v="51010097"/>
    <s v="51010097"/>
    <x v="4"/>
    <s v="G-4"/>
    <s v="S"/>
    <n v="2"/>
    <n v="2"/>
    <n v="239.833"/>
    <n v="908.84"/>
    <n v="1148.673"/>
    <n v="0"/>
    <n v="734.8"/>
    <n v="0"/>
    <m/>
    <m/>
    <x v="0"/>
    <s v="ELC51010097G-4HI"/>
    <s v="Electro Centro S. A."/>
    <x v="10"/>
    <x v="10"/>
    <s v="C. H. Chalhuamayo"/>
    <x v="199"/>
    <x v="4"/>
    <x v="4"/>
    <x v="40"/>
    <x v="1"/>
    <s v="Instalado"/>
    <s v="Operativo"/>
    <s v="Distribuidora"/>
    <x v="0"/>
    <x v="1"/>
    <x v="0"/>
    <x v="0"/>
    <s v="Estatal"/>
    <s v="JUNIN"/>
    <s v="JUNIN"/>
    <s v="SATIPO"/>
    <s v="SATIPO"/>
    <n v="0"/>
    <x v="7"/>
    <n v="0"/>
    <x v="0"/>
    <n v="0"/>
    <x v="0"/>
    <x v="0"/>
    <n v="1148.673"/>
    <n v="1.1486730000000001"/>
    <m/>
    <n v="0.16666666666666666"/>
    <n v="0.16666666666666666"/>
    <n v="7.6479999999999997"/>
    <n v="0"/>
    <n v="25"/>
    <s v="BASE DE DATOS"/>
    <m/>
  </r>
  <r>
    <s v="20"/>
    <x v="9"/>
    <s v="ELC"/>
    <s v="51010797"/>
    <s v="51010797"/>
    <x v="4"/>
    <s v="G-1"/>
    <s v="S"/>
    <n v="0.76800000000000002"/>
    <n v="0.59499999999999997"/>
    <n v="95.751000000000005"/>
    <n v="365.96600000000001"/>
    <n v="461.71699999999998"/>
    <n v="0"/>
    <n v="732.02"/>
    <n v="0"/>
    <m/>
    <m/>
    <x v="0"/>
    <s v="ELC51010797G-1HI"/>
    <s v="Electro Centro S. A."/>
    <x v="10"/>
    <x v="10"/>
    <s v="C. H. San Francisco"/>
    <x v="200"/>
    <x v="4"/>
    <x v="4"/>
    <x v="37"/>
    <x v="1"/>
    <s v="Instalado"/>
    <s v="Operativo"/>
    <s v="Distribuidora"/>
    <x v="0"/>
    <x v="1"/>
    <x v="0"/>
    <x v="0"/>
    <s v="Estatal"/>
    <s v="CUSCO"/>
    <s v="CUSCO"/>
    <s v="LA CONVENCIÓN"/>
    <s v="ECHARATE"/>
    <n v="0"/>
    <x v="7"/>
    <n v="0"/>
    <x v="0"/>
    <n v="0"/>
    <x v="0"/>
    <x v="0"/>
    <n v="461.71699999999998"/>
    <n v="0.46171699999999999"/>
    <m/>
    <n v="6.4000000000000001E-2"/>
    <n v="4.9583333333333333E-2"/>
    <n v="7.6479999999999997"/>
    <n v="0"/>
    <n v="25"/>
    <s v="BASE DE DATOS"/>
    <m/>
  </r>
  <r>
    <s v="20"/>
    <x v="9"/>
    <s v="ELC"/>
    <s v="51010797"/>
    <s v="51010797"/>
    <x v="4"/>
    <s v="G-2"/>
    <s v="S"/>
    <n v="0.76800000000000002"/>
    <n v="0.59499999999999997"/>
    <n v="55.481000000000002"/>
    <n v="195.65199999999999"/>
    <n v="251.13300000000001"/>
    <n v="0"/>
    <n v="473"/>
    <n v="0"/>
    <m/>
    <m/>
    <x v="0"/>
    <s v="ELC51010797G-2HI"/>
    <s v="Electro Centro S. A."/>
    <x v="10"/>
    <x v="10"/>
    <s v="C. H. San Francisco"/>
    <x v="200"/>
    <x v="4"/>
    <x v="4"/>
    <x v="38"/>
    <x v="1"/>
    <s v="Instalado"/>
    <s v="Operativo"/>
    <s v="Distribuidora"/>
    <x v="0"/>
    <x v="1"/>
    <x v="0"/>
    <x v="0"/>
    <s v="Estatal"/>
    <s v="CUSCO"/>
    <s v="CUSCO"/>
    <s v="LA CONVENCIÓN"/>
    <s v="ECHARATE"/>
    <n v="0"/>
    <x v="7"/>
    <n v="0"/>
    <x v="0"/>
    <n v="0"/>
    <x v="0"/>
    <x v="0"/>
    <n v="251.13300000000001"/>
    <n v="0.251133"/>
    <m/>
    <n v="6.4000000000000001E-2"/>
    <n v="4.9583333333333333E-2"/>
    <n v="7.6479999999999997"/>
    <n v="-2.8421709430404007E-14"/>
    <n v="25"/>
    <s v="BASE DE DATOS"/>
    <m/>
  </r>
  <r>
    <s v="20"/>
    <x v="9"/>
    <s v="ELC"/>
    <s v="PP000194"/>
    <s v="PP000194"/>
    <x v="4"/>
    <s v="G-1"/>
    <s v="S"/>
    <n v="0.22"/>
    <n v="0.22"/>
    <n v="19.981000000000002"/>
    <n v="44.529000000000003"/>
    <n v="64.510000000000005"/>
    <n v="0"/>
    <n v="431.13"/>
    <n v="0"/>
    <m/>
    <m/>
    <x v="0"/>
    <s v="ELCPP000194G-1HI"/>
    <s v="Electro Centro S. A."/>
    <x v="10"/>
    <x v="10"/>
    <s v="C. H. Acobamba"/>
    <x v="201"/>
    <x v="4"/>
    <x v="4"/>
    <x v="37"/>
    <x v="1"/>
    <s v="Instalado"/>
    <s v="Operativo"/>
    <s v="Distribuidora"/>
    <x v="0"/>
    <x v="1"/>
    <x v="0"/>
    <x v="0"/>
    <s v="Estatal"/>
    <s v="HUANCAVELICA"/>
    <s v="HUANCAVELICA"/>
    <s v="ACOBAMBA"/>
    <s v="ACOBAMBA"/>
    <n v="0"/>
    <x v="7"/>
    <n v="0"/>
    <x v="0"/>
    <n v="0"/>
    <x v="0"/>
    <x v="0"/>
    <n v="64.510000000000005"/>
    <n v="6.4510000000000012E-2"/>
    <m/>
    <n v="1.8333333333333333E-2"/>
    <n v="1.8333333333333333E-2"/>
    <n v="7.6479999999999997"/>
    <n v="0"/>
    <n v="25"/>
    <s v="BASE DE DATOS"/>
    <m/>
  </r>
  <r>
    <s v="20"/>
    <x v="9"/>
    <s v="ELC"/>
    <s v="PP000694"/>
    <s v="PP000694"/>
    <x v="4"/>
    <s v="G-1"/>
    <s v="S"/>
    <n v="0.11"/>
    <n v="0.11"/>
    <n v="13.305999999999999"/>
    <n v="22.803999999999998"/>
    <n v="36.11"/>
    <n v="0"/>
    <n v="407.22"/>
    <n v="0"/>
    <m/>
    <m/>
    <x v="0"/>
    <s v="ELCPP000694G-1HI"/>
    <s v="Electro Centro S. A."/>
    <x v="10"/>
    <x v="10"/>
    <s v="C. H. Paccha"/>
    <x v="202"/>
    <x v="4"/>
    <x v="4"/>
    <x v="37"/>
    <x v="1"/>
    <s v="Instalado"/>
    <s v="Operativo"/>
    <s v="Distribuidora"/>
    <x v="0"/>
    <x v="1"/>
    <x v="0"/>
    <x v="0"/>
    <s v="Estatal"/>
    <s v="JUNIN"/>
    <s v="JUNIN"/>
    <s v="TARMA"/>
    <s v="TARMA"/>
    <n v="0"/>
    <x v="7"/>
    <n v="0"/>
    <x v="0"/>
    <n v="0"/>
    <x v="0"/>
    <x v="0"/>
    <n v="36.11"/>
    <n v="3.6109999999999996E-2"/>
    <m/>
    <n v="9.1666666666666667E-3"/>
    <n v="9.1666666666666667E-3"/>
    <n v="7.6479999999999997"/>
    <n v="0"/>
    <n v="25"/>
    <s v="BASE DE DATOS"/>
    <m/>
  </r>
  <r>
    <s v="20"/>
    <x v="9"/>
    <s v="ELC"/>
    <s v="PP000694"/>
    <s v="PP000694"/>
    <x v="4"/>
    <s v="G-2"/>
    <s v="S"/>
    <n v="0.11"/>
    <n v="0.11"/>
    <n v="15.086"/>
    <n v="26.367000000000001"/>
    <n v="41.453000000000003"/>
    <n v="0"/>
    <n v="409.58"/>
    <n v="0"/>
    <m/>
    <m/>
    <x v="0"/>
    <s v="ELCPP000694G-2HI"/>
    <s v="Electro Centro S. A."/>
    <x v="10"/>
    <x v="10"/>
    <s v="C. H. Paccha"/>
    <x v="202"/>
    <x v="4"/>
    <x v="4"/>
    <x v="38"/>
    <x v="1"/>
    <s v="Instalado"/>
    <s v="Operativo"/>
    <s v="Distribuidora"/>
    <x v="0"/>
    <x v="1"/>
    <x v="0"/>
    <x v="0"/>
    <s v="Estatal"/>
    <s v="JUNIN"/>
    <s v="JUNIN"/>
    <s v="TARMA"/>
    <s v="TARMA"/>
    <n v="0"/>
    <x v="7"/>
    <n v="0"/>
    <x v="0"/>
    <n v="0"/>
    <x v="0"/>
    <x v="0"/>
    <n v="41.453000000000003"/>
    <n v="4.1453000000000004E-2"/>
    <m/>
    <n v="9.1666666666666667E-3"/>
    <n v="9.1666666666666667E-3"/>
    <n v="7.6479999999999997"/>
    <n v="0"/>
    <n v="25"/>
    <s v="BASE DE DATOS"/>
    <m/>
  </r>
  <r>
    <s v="20"/>
    <x v="9"/>
    <s v="ELPU"/>
    <s v="51015199"/>
    <s v="51015199"/>
    <x v="4"/>
    <s v="BOVING 1"/>
    <s v="S"/>
    <n v="1.5"/>
    <n v="1.2"/>
    <n v="0"/>
    <n v="0"/>
    <n v="0"/>
    <n v="0"/>
    <n v="0"/>
    <n v="744"/>
    <m/>
    <m/>
    <x v="0"/>
    <s v="ELPU51015199BOVING 1HI"/>
    <s v="Electro Puno S.A.A."/>
    <x v="45"/>
    <x v="45"/>
    <s v="C. H. Sandia"/>
    <x v="168"/>
    <x v="4"/>
    <x v="4"/>
    <x v="270"/>
    <x v="1"/>
    <s v="Instalado"/>
    <s v="Operativo"/>
    <s v="Distribuidora"/>
    <x v="0"/>
    <x v="1"/>
    <x v="0"/>
    <x v="0"/>
    <s v="Estatal"/>
    <s v="PUNO"/>
    <s v="PUNO"/>
    <s v="SANDIA"/>
    <s v="SANDIA"/>
    <n v="0"/>
    <x v="7"/>
    <n v="0"/>
    <x v="0"/>
    <n v="0"/>
    <x v="0"/>
    <x v="0"/>
    <n v="0"/>
    <n v="0"/>
    <m/>
    <n v="0.125"/>
    <n v="9.9999999999999992E-2"/>
    <n v="7.6479999999999997"/>
    <n v="0"/>
    <n v="21"/>
    <s v="BASE DE DATOS"/>
    <m/>
  </r>
  <r>
    <s v="20"/>
    <x v="9"/>
    <s v="ELPU"/>
    <s v="51015199"/>
    <s v="51015199"/>
    <x v="4"/>
    <s v="BOVING 2"/>
    <s v="S"/>
    <n v="1.5"/>
    <n v="1.2"/>
    <n v="78.709999999999994"/>
    <n v="369.57"/>
    <n v="448.28"/>
    <n v="0"/>
    <n v="735.32"/>
    <n v="8.68"/>
    <m/>
    <m/>
    <x v="0"/>
    <s v="ELPU51015199BOVING 2HI"/>
    <s v="Electro Puno S.A.A."/>
    <x v="45"/>
    <x v="45"/>
    <s v="C. H. Sandia"/>
    <x v="168"/>
    <x v="4"/>
    <x v="4"/>
    <x v="271"/>
    <x v="1"/>
    <s v="Instalado"/>
    <s v="Operativo"/>
    <s v="Distribuidora"/>
    <x v="0"/>
    <x v="1"/>
    <x v="0"/>
    <x v="0"/>
    <s v="Estatal"/>
    <s v="PUNO"/>
    <s v="PUNO"/>
    <s v="SANDIA"/>
    <s v="SANDIA"/>
    <n v="0"/>
    <x v="7"/>
    <n v="0"/>
    <x v="0"/>
    <n v="0"/>
    <x v="0"/>
    <x v="0"/>
    <n v="448.28"/>
    <n v="0.44827999999999996"/>
    <m/>
    <n v="0.125"/>
    <n v="9.9999999999999992E-2"/>
    <n v="7.6479999999999997"/>
    <n v="0"/>
    <n v="21"/>
    <s v="BASE DE DATOS"/>
    <m/>
  </r>
  <r>
    <s v="20"/>
    <x v="9"/>
    <s v="ELPU"/>
    <s v="51015199"/>
    <s v="51015199"/>
    <x v="4"/>
    <s v="HYHC"/>
    <s v="S"/>
    <n v="1.5"/>
    <n v="1.29"/>
    <n v="0"/>
    <n v="0"/>
    <n v="0"/>
    <n v="0"/>
    <n v="0"/>
    <n v="744"/>
    <m/>
    <m/>
    <x v="0"/>
    <s v="ELPU51015199HYHCHI"/>
    <s v="Electro Puno S.A.A."/>
    <x v="45"/>
    <x v="45"/>
    <s v="C. H. Sandia"/>
    <x v="168"/>
    <x v="4"/>
    <x v="4"/>
    <x v="272"/>
    <x v="1"/>
    <s v="Instalado"/>
    <s v="Operativo"/>
    <s v="Distribuidora"/>
    <x v="0"/>
    <x v="1"/>
    <x v="0"/>
    <x v="0"/>
    <s v="Estatal"/>
    <s v="PUNO"/>
    <s v="PUNO"/>
    <s v="SANDIA"/>
    <s v="SANDIA"/>
    <n v="0"/>
    <x v="7"/>
    <n v="0"/>
    <x v="0"/>
    <n v="0"/>
    <x v="0"/>
    <x v="0"/>
    <n v="0"/>
    <n v="0"/>
    <m/>
    <n v="0.125"/>
    <n v="0.1075"/>
    <n v="7.6479999999999997"/>
    <n v="0"/>
    <n v="21"/>
    <s v="BASE DE DATOS"/>
    <m/>
  </r>
  <r>
    <s v="20"/>
    <x v="9"/>
    <s v="ELSE"/>
    <s v="33006600"/>
    <s v="33006600"/>
    <x v="4"/>
    <s v="Grupo 1"/>
    <s v="S"/>
    <n v="0.16"/>
    <n v="0.14000000000000001"/>
    <n v="0"/>
    <n v="0"/>
    <n v="0"/>
    <n v="0"/>
    <n v="0"/>
    <n v="744"/>
    <m/>
    <m/>
    <x v="0"/>
    <s v="ELSE33006600Grupo 1HI"/>
    <s v="Electro Sur Este S. A."/>
    <x v="8"/>
    <x v="8"/>
    <s v="C. H. Huancaray"/>
    <x v="180"/>
    <x v="4"/>
    <x v="4"/>
    <x v="44"/>
    <x v="1"/>
    <s v="Instalado"/>
    <s v="Operativo"/>
    <s v="Distribuidora"/>
    <x v="0"/>
    <x v="1"/>
    <x v="0"/>
    <x v="0"/>
    <s v="Estatal"/>
    <s v="APURIMAC"/>
    <s v="APURIMAC"/>
    <s v="ANDAHUAYLAS"/>
    <s v="HUANCARAY"/>
    <n v="0"/>
    <x v="7"/>
    <n v="0"/>
    <x v="0"/>
    <n v="0"/>
    <x v="0"/>
    <x v="0"/>
    <n v="0"/>
    <n v="0"/>
    <m/>
    <n v="1.3333333333333334E-2"/>
    <n v="1.1666666666666667E-2"/>
    <n v="7.6479999999999997"/>
    <n v="0"/>
    <n v="22"/>
    <s v="BASE DE DATOS"/>
    <m/>
  </r>
  <r>
    <s v="20"/>
    <x v="9"/>
    <s v="ELSE"/>
    <s v="33006600"/>
    <s v="33006600"/>
    <x v="4"/>
    <s v="Grupo 2"/>
    <s v="S"/>
    <n v="0.42"/>
    <n v="0.41"/>
    <n v="48.314999999999998"/>
    <n v="183.596"/>
    <n v="231.911"/>
    <n v="0"/>
    <n v="737.75"/>
    <n v="6.25"/>
    <m/>
    <m/>
    <x v="0"/>
    <s v="ELSE33006600Grupo 2HI"/>
    <s v="Electro Sur Este S. A."/>
    <x v="8"/>
    <x v="8"/>
    <s v="C. H. Huancaray"/>
    <x v="180"/>
    <x v="4"/>
    <x v="4"/>
    <x v="171"/>
    <x v="1"/>
    <s v="Instalado"/>
    <s v="Operativo"/>
    <s v="Distribuidora"/>
    <x v="0"/>
    <x v="1"/>
    <x v="0"/>
    <x v="0"/>
    <s v="Estatal"/>
    <s v="APURIMAC"/>
    <s v="APURIMAC"/>
    <s v="ANDAHUAYLAS"/>
    <s v="HUANCARAY"/>
    <n v="0"/>
    <x v="7"/>
    <n v="0"/>
    <x v="0"/>
    <n v="0"/>
    <x v="0"/>
    <x v="0"/>
    <n v="231.911"/>
    <n v="0.23191100000000001"/>
    <m/>
    <n v="3.4999999999999996E-2"/>
    <n v="3.4166666666666665E-2"/>
    <n v="7.6479999999999997"/>
    <n v="0"/>
    <n v="22"/>
    <s v="BASE DE DATOS"/>
    <m/>
  </r>
  <r>
    <s v="20"/>
    <x v="9"/>
    <s v="ELSE"/>
    <s v="33007600"/>
    <s v="33007600"/>
    <x v="4"/>
    <s v="Grupo 1"/>
    <s v="S"/>
    <n v="0.96599999999999997"/>
    <n v="0.95"/>
    <n v="86.516000000000005"/>
    <n v="328.762"/>
    <n v="415.279"/>
    <n v="0"/>
    <n v="720.25"/>
    <n v="23.75"/>
    <m/>
    <m/>
    <x v="0"/>
    <s v="ELSE33007600Grupo 1HI"/>
    <s v="Electro Sur Este S. A."/>
    <x v="8"/>
    <x v="8"/>
    <s v="C. H. Chumbao"/>
    <x v="181"/>
    <x v="4"/>
    <x v="4"/>
    <x v="44"/>
    <x v="1"/>
    <s v="Instalado"/>
    <s v="Operativo"/>
    <s v="Distribuidora"/>
    <x v="0"/>
    <x v="1"/>
    <x v="0"/>
    <x v="0"/>
    <s v="Estatal"/>
    <s v="APURIMAC"/>
    <s v="APURIMAC"/>
    <s v="ANDAHUAYLAS"/>
    <s v="SAN JERONIMO"/>
    <n v="0"/>
    <x v="7"/>
    <n v="0"/>
    <x v="0"/>
    <n v="0"/>
    <x v="0"/>
    <x v="0"/>
    <n v="415.279"/>
    <n v="0.41527900000000001"/>
    <m/>
    <n v="8.0500000000000002E-2"/>
    <n v="7.9166666666666663E-2"/>
    <n v="7.6479999999999997"/>
    <n v="-9.9999999997635314E-4"/>
    <n v="22"/>
    <s v="BASE DE DATOS"/>
    <m/>
  </r>
  <r>
    <s v="20"/>
    <x v="9"/>
    <s v="ELSE"/>
    <s v="33007600"/>
    <s v="33007600"/>
    <x v="4"/>
    <s v="Grupo 2"/>
    <s v="S"/>
    <n v="0.96599999999999997"/>
    <n v="0.95"/>
    <n v="61.052999999999997"/>
    <n v="232"/>
    <n v="293.053"/>
    <n v="0"/>
    <n v="477.25"/>
    <n v="266.75"/>
    <m/>
    <m/>
    <x v="0"/>
    <s v="ELSE33007600Grupo 2HI"/>
    <s v="Electro Sur Este S. A."/>
    <x v="8"/>
    <x v="8"/>
    <s v="C. H. Chumbao"/>
    <x v="181"/>
    <x v="4"/>
    <x v="4"/>
    <x v="171"/>
    <x v="1"/>
    <s v="Instalado"/>
    <s v="Operativo"/>
    <s v="Distribuidora"/>
    <x v="0"/>
    <x v="1"/>
    <x v="0"/>
    <x v="0"/>
    <s v="Estatal"/>
    <s v="APURIMAC"/>
    <s v="APURIMAC"/>
    <s v="ANDAHUAYLAS"/>
    <s v="SAN JERONIMO"/>
    <n v="0"/>
    <x v="7"/>
    <n v="0"/>
    <x v="0"/>
    <n v="0"/>
    <x v="0"/>
    <x v="0"/>
    <n v="293.053"/>
    <n v="0.29305300000000001"/>
    <m/>
    <n v="8.0500000000000002E-2"/>
    <n v="7.9166666666666663E-2"/>
    <n v="7.6479999999999997"/>
    <n v="0"/>
    <n v="22"/>
    <s v="BASE DE DATOS"/>
    <m/>
  </r>
  <r>
    <s v="20"/>
    <x v="9"/>
    <s v="ELSE"/>
    <s v="33008600"/>
    <s v="33008600"/>
    <x v="4"/>
    <s v="Grupo 1"/>
    <s v="S"/>
    <n v="0.59199999999999997"/>
    <n v="0.55000000000000004"/>
    <n v="52.534999999999997"/>
    <n v="199.63300000000001"/>
    <n v="252.16800000000001"/>
    <n v="250.75"/>
    <n v="486.5"/>
    <n v="6.75"/>
    <m/>
    <m/>
    <x v="0"/>
    <s v="ELSE33008600Grupo 1HI"/>
    <s v="Electro Sur Este S. A."/>
    <x v="8"/>
    <x v="8"/>
    <s v="C. H. Matará"/>
    <x v="182"/>
    <x v="4"/>
    <x v="4"/>
    <x v="44"/>
    <x v="1"/>
    <s v="Instalado"/>
    <s v="Operativo"/>
    <s v="Distribuidora"/>
    <x v="0"/>
    <x v="1"/>
    <x v="0"/>
    <x v="0"/>
    <s v="Estatal"/>
    <s v="APURIMAC"/>
    <s v="APURIMAC"/>
    <s v="ABANCAY"/>
    <s v="ANDAHUAYLAS"/>
    <n v="0"/>
    <x v="7"/>
    <n v="0"/>
    <x v="0"/>
    <n v="0"/>
    <x v="0"/>
    <x v="0"/>
    <n v="252.16800000000001"/>
    <n v="0.252168"/>
    <m/>
    <n v="4.9333333333333333E-2"/>
    <n v="4.5833333333333337E-2"/>
    <n v="7.6479999999999997"/>
    <n v="0"/>
    <n v="22"/>
    <s v="BASE DE DATOS"/>
    <m/>
  </r>
  <r>
    <s v="20"/>
    <x v="9"/>
    <s v="ELSE"/>
    <s v="33008600"/>
    <s v="33008600"/>
    <x v="4"/>
    <s v="Grupo 2"/>
    <s v="S"/>
    <n v="0.59199999999999997"/>
    <n v="0.55000000000000004"/>
    <n v="56.012"/>
    <n v="212.845"/>
    <n v="268.85599999999999"/>
    <n v="226.25"/>
    <n v="516.25"/>
    <n v="1.5"/>
    <m/>
    <m/>
    <x v="0"/>
    <s v="ELSE33008600Grupo 2HI"/>
    <s v="Electro Sur Este S. A."/>
    <x v="8"/>
    <x v="8"/>
    <s v="C. H. Matará"/>
    <x v="182"/>
    <x v="4"/>
    <x v="4"/>
    <x v="171"/>
    <x v="1"/>
    <s v="Instalado"/>
    <s v="Operativo"/>
    <s v="Distribuidora"/>
    <x v="0"/>
    <x v="1"/>
    <x v="0"/>
    <x v="0"/>
    <s v="Estatal"/>
    <s v="APURIMAC"/>
    <s v="APURIMAC"/>
    <s v="ABANCAY"/>
    <s v="ANDAHUAYLAS"/>
    <n v="0"/>
    <x v="7"/>
    <n v="0"/>
    <x v="0"/>
    <n v="0"/>
    <x v="0"/>
    <x v="0"/>
    <n v="268.85599999999999"/>
    <n v="0.26885599999999998"/>
    <m/>
    <n v="4.9333333333333333E-2"/>
    <n v="4.3333333333333335E-2"/>
    <n v="7.6479999999999997"/>
    <n v="9.9999999997635314E-4"/>
    <n v="22"/>
    <s v="BASE DE DATOS"/>
    <m/>
  </r>
  <r>
    <s v="20"/>
    <x v="9"/>
    <s v="ELSE"/>
    <s v="33008600"/>
    <s v="33008600"/>
    <x v="4"/>
    <s v="Grupo 3"/>
    <s v="S"/>
    <n v="0.42"/>
    <n v="0.4"/>
    <n v="18.670999999999999"/>
    <n v="70.95"/>
    <n v="89.622"/>
    <n v="422.25"/>
    <n v="283"/>
    <n v="38.75"/>
    <m/>
    <m/>
    <x v="0"/>
    <s v="ELSE33008600Grupo 3HI"/>
    <s v="Electro Sur Este S. A."/>
    <x v="8"/>
    <x v="8"/>
    <s v="C. H. Matará"/>
    <x v="182"/>
    <x v="4"/>
    <x v="4"/>
    <x v="172"/>
    <x v="1"/>
    <s v="Instalado"/>
    <s v="Operativo"/>
    <s v="Distribuidora"/>
    <x v="0"/>
    <x v="1"/>
    <x v="0"/>
    <x v="0"/>
    <s v="Estatal"/>
    <s v="APURIMAC"/>
    <s v="APURIMAC"/>
    <s v="ABANCAY"/>
    <s v="ANDAHUAYLAS"/>
    <n v="0"/>
    <x v="7"/>
    <n v="0"/>
    <x v="0"/>
    <n v="0"/>
    <x v="0"/>
    <x v="0"/>
    <n v="89.622"/>
    <n v="8.9621999999999993E-2"/>
    <m/>
    <n v="3.4999999999999996E-2"/>
    <n v="3.3333333333333333E-2"/>
    <n v="7.6479999999999997"/>
    <n v="-9.9999999999056399E-4"/>
    <n v="22"/>
    <s v="BASE DE DATOS"/>
    <m/>
  </r>
  <r>
    <s v="20"/>
    <x v="9"/>
    <s v="ELSE"/>
    <s v="33009600"/>
    <s v="33009600"/>
    <x v="4"/>
    <s v="Francis I"/>
    <s v="S"/>
    <n v="0.2"/>
    <n v="0.2"/>
    <n v="27.547999999999998"/>
    <n v="104.681"/>
    <n v="132.22900000000001"/>
    <n v="0"/>
    <n v="734.5"/>
    <n v="9.5"/>
    <m/>
    <m/>
    <x v="0"/>
    <s v="ELSE33009600Francis IHI"/>
    <s v="Electro Sur Este S. A."/>
    <x v="8"/>
    <x v="8"/>
    <s v="C. H. Vilcabamba"/>
    <x v="183"/>
    <x v="4"/>
    <x v="4"/>
    <x v="284"/>
    <x v="1"/>
    <s v="Instalado"/>
    <s v="Operativo"/>
    <s v="Distribuidora"/>
    <x v="0"/>
    <x v="1"/>
    <x v="0"/>
    <x v="0"/>
    <s v="Estatal"/>
    <s v="APURIMAC"/>
    <s v="APURIMAC"/>
    <s v="GRAU"/>
    <s v="VILCABAMBA"/>
    <n v="0"/>
    <x v="7"/>
    <n v="0"/>
    <x v="0"/>
    <n v="0"/>
    <x v="0"/>
    <x v="0"/>
    <n v="132.22900000000001"/>
    <n v="0.13222900000000001"/>
    <m/>
    <n v="1.6666666666666666E-2"/>
    <n v="1.6666666666666666E-2"/>
    <n v="7.6479999999999997"/>
    <n v="-2.8421709430404007E-14"/>
    <n v="22"/>
    <s v="BASE DE DATOS"/>
    <m/>
  </r>
  <r>
    <s v="20"/>
    <x v="9"/>
    <s v="ELSE"/>
    <s v="33009600"/>
    <s v="33009600"/>
    <x v="4"/>
    <s v="Francis II"/>
    <s v="S"/>
    <n v="0.2"/>
    <n v="0.2"/>
    <n v="24.478000000000002"/>
    <n v="93.016999999999996"/>
    <n v="117.495"/>
    <n v="0"/>
    <n v="715.5"/>
    <n v="28.5"/>
    <m/>
    <m/>
    <x v="0"/>
    <s v="ELSE33009600Francis IIHI"/>
    <s v="Electro Sur Este S. A."/>
    <x v="8"/>
    <x v="8"/>
    <s v="C. H. Vilcabamba"/>
    <x v="183"/>
    <x v="4"/>
    <x v="4"/>
    <x v="285"/>
    <x v="1"/>
    <s v="Instalado"/>
    <s v="Operativo"/>
    <s v="Distribuidora"/>
    <x v="0"/>
    <x v="1"/>
    <x v="0"/>
    <x v="0"/>
    <s v="Estatal"/>
    <s v="APURIMAC"/>
    <s v="APURIMAC"/>
    <s v="GRAU"/>
    <s v="VILCABAMBA"/>
    <n v="0"/>
    <x v="7"/>
    <n v="0"/>
    <x v="0"/>
    <n v="0"/>
    <x v="0"/>
    <x v="0"/>
    <n v="117.495"/>
    <n v="0.117495"/>
    <m/>
    <n v="1.6666666666666666E-2"/>
    <n v="1.6666666666666666E-2"/>
    <n v="7.6479999999999997"/>
    <n v="0"/>
    <n v="22"/>
    <s v="BASE DE DATOS"/>
    <m/>
  </r>
  <r>
    <s v="20"/>
    <x v="9"/>
    <s v="ELSE"/>
    <s v="33010600"/>
    <s v="33010600"/>
    <x v="4"/>
    <s v="Pelton"/>
    <s v="S"/>
    <n v="1.6"/>
    <n v="1.5"/>
    <n v="0"/>
    <n v="0"/>
    <n v="0"/>
    <n v="0"/>
    <n v="0"/>
    <n v="744"/>
    <m/>
    <m/>
    <x v="0"/>
    <s v="ELSE33010600PeltonHI"/>
    <s v="Electro Sur Este S. A."/>
    <x v="8"/>
    <x v="8"/>
    <s v="C. H. Mancahuara"/>
    <x v="184"/>
    <x v="4"/>
    <x v="4"/>
    <x v="286"/>
    <x v="1"/>
    <s v="Instalado"/>
    <s v="Operativo"/>
    <s v="Distribuidora"/>
    <x v="0"/>
    <x v="1"/>
    <x v="0"/>
    <x v="0"/>
    <s v="Estatal"/>
    <s v="APURIMAC"/>
    <s v="APURIMAC"/>
    <s v="GRAU"/>
    <s v="CURASCO"/>
    <n v="0"/>
    <x v="7"/>
    <n v="0"/>
    <x v="0"/>
    <n v="0"/>
    <x v="0"/>
    <x v="0"/>
    <n v="0"/>
    <n v="0"/>
    <m/>
    <n v="0.13333333333333333"/>
    <n v="0.125"/>
    <n v="7.6479999999999997"/>
    <n v="0"/>
    <n v="22"/>
    <s v="BASE DE DATOS"/>
    <m/>
  </r>
  <r>
    <s v="20"/>
    <x v="9"/>
    <s v="ELSE"/>
    <s v="33010600"/>
    <s v="33010600"/>
    <x v="4"/>
    <s v="Pelton 2"/>
    <s v="S"/>
    <n v="1.6"/>
    <n v="1.5"/>
    <n v="148.851"/>
    <n v="565.63499999999999"/>
    <n v="714.48599999999999"/>
    <n v="0"/>
    <n v="740"/>
    <n v="4"/>
    <m/>
    <m/>
    <x v="0"/>
    <s v="ELSE33010600Pelton 2HI"/>
    <s v="Electro Sur Este S. A."/>
    <x v="8"/>
    <x v="8"/>
    <s v="C. H. Mancahuara"/>
    <x v="184"/>
    <x v="4"/>
    <x v="4"/>
    <x v="287"/>
    <x v="1"/>
    <s v="Instalado"/>
    <s v="Operativo"/>
    <s v="Distribuidora"/>
    <x v="0"/>
    <x v="1"/>
    <x v="0"/>
    <x v="0"/>
    <s v="Estatal"/>
    <s v="APURIMAC"/>
    <s v="APURIMAC"/>
    <s v="GRAU"/>
    <s v="CURASCO"/>
    <n v="0"/>
    <x v="7"/>
    <n v="0"/>
    <x v="0"/>
    <n v="0"/>
    <x v="0"/>
    <x v="0"/>
    <n v="714.48599999999999"/>
    <n v="0.71448599999999995"/>
    <m/>
    <n v="0.13333333333333333"/>
    <n v="0.125"/>
    <n v="7.6479999999999997"/>
    <n v="0"/>
    <n v="22"/>
    <s v="BASE DE DATOS"/>
    <m/>
  </r>
  <r>
    <s v="20"/>
    <x v="9"/>
    <s v="ELSE"/>
    <s v="00400000"/>
    <s v="00400000"/>
    <x v="4"/>
    <s v="Grupo 1"/>
    <s v="S"/>
    <n v="0.312"/>
    <n v="0.28999999999999998"/>
    <n v="35.502000000000002"/>
    <n v="134.90700000000001"/>
    <n v="170.40899999999999"/>
    <n v="0"/>
    <n v="711"/>
    <n v="33"/>
    <m/>
    <m/>
    <x v="0"/>
    <s v="ELSE00400000Grupo 1HI"/>
    <s v="Electro Sur Este S. A."/>
    <x v="8"/>
    <x v="8"/>
    <s v="C. H. Hercca"/>
    <x v="185"/>
    <x v="4"/>
    <x v="4"/>
    <x v="44"/>
    <x v="1"/>
    <s v="Instalado"/>
    <s v="Operativo"/>
    <s v="Distribuidora"/>
    <x v="0"/>
    <x v="1"/>
    <x v="0"/>
    <x v="0"/>
    <s v="Estatal"/>
    <s v="CUSCO"/>
    <s v="CUSCO"/>
    <s v="CANCHIS"/>
    <s v="SICUANI"/>
    <n v="0"/>
    <x v="7"/>
    <n v="0"/>
    <x v="0"/>
    <n v="0"/>
    <x v="0"/>
    <x v="0"/>
    <n v="170.40899999999999"/>
    <n v="0.170409"/>
    <m/>
    <n v="2.5999999999999999E-2"/>
    <n v="2.2500000000000003E-2"/>
    <n v="7.6479999999999997"/>
    <n v="2.8421709430404007E-14"/>
    <n v="22"/>
    <s v="BASE DE DATOS"/>
    <m/>
  </r>
  <r>
    <s v="20"/>
    <x v="9"/>
    <s v="ELSE"/>
    <s v="00400000"/>
    <s v="00400000"/>
    <x v="4"/>
    <s v="Grupo 2"/>
    <s v="S"/>
    <n v="0.312"/>
    <n v="0.27"/>
    <n v="35.457999999999998"/>
    <n v="134.74100000000001"/>
    <n v="170.19900000000001"/>
    <n v="0"/>
    <n v="703.75"/>
    <n v="40.25"/>
    <m/>
    <m/>
    <x v="0"/>
    <s v="ELSE00400000Grupo 2HI"/>
    <s v="Electro Sur Este S. A."/>
    <x v="8"/>
    <x v="8"/>
    <s v="C. H. Hercca"/>
    <x v="185"/>
    <x v="4"/>
    <x v="4"/>
    <x v="171"/>
    <x v="1"/>
    <s v="Instalado"/>
    <s v="Operativo"/>
    <s v="Distribuidora"/>
    <x v="0"/>
    <x v="1"/>
    <x v="0"/>
    <x v="0"/>
    <s v="Estatal"/>
    <s v="CUSCO"/>
    <s v="CUSCO"/>
    <s v="CANCHIS"/>
    <s v="SICUANI"/>
    <n v="0"/>
    <x v="7"/>
    <n v="0"/>
    <x v="0"/>
    <n v="0"/>
    <x v="0"/>
    <x v="0"/>
    <n v="170.19900000000001"/>
    <n v="0.17019900000000002"/>
    <m/>
    <n v="2.5999999999999999E-2"/>
    <n v="2.4166666666666666E-2"/>
    <n v="7.6479999999999997"/>
    <n v="0"/>
    <n v="22"/>
    <s v="BASE DE DATOS"/>
    <m/>
  </r>
  <r>
    <s v="20"/>
    <x v="9"/>
    <s v="ELSE"/>
    <s v="00400000"/>
    <s v="00400000"/>
    <x v="4"/>
    <s v="Grupo 3"/>
    <s v="S"/>
    <n v="0.41599999999999998"/>
    <n v="0.41"/>
    <n v="49.64"/>
    <n v="188.631"/>
    <n v="238.27099999999999"/>
    <n v="0"/>
    <n v="694"/>
    <n v="50"/>
    <m/>
    <m/>
    <x v="0"/>
    <s v="ELSE00400000Grupo 3HI"/>
    <s v="Electro Sur Este S. A."/>
    <x v="8"/>
    <x v="8"/>
    <s v="C. H. Hercca"/>
    <x v="185"/>
    <x v="4"/>
    <x v="4"/>
    <x v="172"/>
    <x v="1"/>
    <s v="Instalado"/>
    <s v="Operativo"/>
    <s v="Distribuidora"/>
    <x v="0"/>
    <x v="1"/>
    <x v="0"/>
    <x v="0"/>
    <s v="Estatal"/>
    <s v="CUSCO"/>
    <s v="CUSCO"/>
    <s v="CANCHIS"/>
    <s v="SICUANI"/>
    <n v="0"/>
    <x v="7"/>
    <n v="0"/>
    <x v="0"/>
    <n v="0"/>
    <x v="0"/>
    <x v="0"/>
    <n v="238.27099999999999"/>
    <n v="0.23827099999999998"/>
    <m/>
    <n v="3.4666666666666665E-2"/>
    <n v="3.4166666666666665E-2"/>
    <n v="7.6479999999999997"/>
    <n v="2.8421709430404007E-14"/>
    <n v="22"/>
    <s v="BASE DE DATOS"/>
    <m/>
  </r>
  <r>
    <s v="20"/>
    <x v="9"/>
    <s v="ELSE"/>
    <s v="51013098"/>
    <s v="51013098"/>
    <x v="4"/>
    <s v="Grupo 1"/>
    <s v="S"/>
    <n v="0.5"/>
    <n v="0.5"/>
    <n v="64.135000000000005"/>
    <n v="243.71100000000001"/>
    <n v="307.846"/>
    <n v="0"/>
    <n v="718"/>
    <n v="26"/>
    <m/>
    <m/>
    <x v="0"/>
    <s v="ELSE51013098Grupo 1HI"/>
    <s v="Electro Sur Este S. A."/>
    <x v="8"/>
    <x v="8"/>
    <s v="C. H. Chuyapi"/>
    <x v="186"/>
    <x v="4"/>
    <x v="4"/>
    <x v="44"/>
    <x v="1"/>
    <s v="Instalado"/>
    <s v="Operativo"/>
    <s v="Distribuidora"/>
    <x v="0"/>
    <x v="1"/>
    <x v="0"/>
    <x v="0"/>
    <s v="Estatal"/>
    <s v="CUSCO"/>
    <s v="CUSCO"/>
    <s v="LA CONVENCION"/>
    <s v="QUILLABAMBA"/>
    <n v="0"/>
    <x v="7"/>
    <n v="0"/>
    <x v="0"/>
    <n v="0"/>
    <x v="0"/>
    <x v="0"/>
    <n v="307.846"/>
    <n v="0.30784600000000001"/>
    <m/>
    <n v="4.1666666666666664E-2"/>
    <n v="4.1666666666666664E-2"/>
    <n v="7.6479999999999997"/>
    <n v="0"/>
    <n v="22"/>
    <s v="BASE DE DATOS"/>
    <m/>
  </r>
  <r>
    <s v="20"/>
    <x v="9"/>
    <s v="ELSE"/>
    <s v="51013098"/>
    <s v="51013098"/>
    <x v="4"/>
    <s v="Grupo 2"/>
    <s v="S"/>
    <n v="0.5"/>
    <n v="0.5"/>
    <n v="63.283999999999999"/>
    <n v="240.47900000000001"/>
    <n v="303.76400000000001"/>
    <n v="0"/>
    <n v="719.5"/>
    <n v="24.5"/>
    <m/>
    <m/>
    <x v="0"/>
    <s v="ELSE51013098Grupo 2HI"/>
    <s v="Electro Sur Este S. A."/>
    <x v="8"/>
    <x v="8"/>
    <s v="C. H. Chuyapi"/>
    <x v="186"/>
    <x v="4"/>
    <x v="4"/>
    <x v="171"/>
    <x v="1"/>
    <s v="Instalado"/>
    <s v="Operativo"/>
    <s v="Distribuidora"/>
    <x v="0"/>
    <x v="1"/>
    <x v="0"/>
    <x v="0"/>
    <s v="Estatal"/>
    <s v="CUSCO"/>
    <s v="CUSCO"/>
    <s v="LA CONVENCION"/>
    <s v="QUILLABAMBA"/>
    <n v="0"/>
    <x v="7"/>
    <n v="0"/>
    <x v="0"/>
    <n v="0"/>
    <x v="0"/>
    <x v="0"/>
    <n v="303.76400000000001"/>
    <n v="0.30376400000000003"/>
    <m/>
    <n v="4.1666666666666664E-2"/>
    <n v="4.1666666666666664E-2"/>
    <n v="7.6479999999999997"/>
    <n v="-9.9999999997635314E-4"/>
    <n v="22"/>
    <s v="BASE DE DATOS"/>
    <m/>
  </r>
  <r>
    <s v="20"/>
    <x v="9"/>
    <s v="ELSE"/>
    <s v="51013098"/>
    <s v="51013098"/>
    <x v="4"/>
    <s v="Grupo 3"/>
    <s v="S"/>
    <n v="0.5"/>
    <n v="0.4"/>
    <n v="1E-3"/>
    <n v="4.0000000000000001E-3"/>
    <n v="4.0000000000000001E-3"/>
    <n v="0"/>
    <n v="0.25"/>
    <n v="743.75"/>
    <m/>
    <m/>
    <x v="0"/>
    <s v="ELSE51013098Grupo 3HI"/>
    <s v="Electro Sur Este S. A."/>
    <x v="8"/>
    <x v="8"/>
    <s v="C. H. Chuyapi"/>
    <x v="186"/>
    <x v="4"/>
    <x v="4"/>
    <x v="172"/>
    <x v="1"/>
    <s v="Instalado"/>
    <s v="Operativo"/>
    <s v="Distribuidora"/>
    <x v="0"/>
    <x v="1"/>
    <x v="0"/>
    <x v="0"/>
    <s v="Estatal"/>
    <s v="CUSCO"/>
    <s v="CUSCO"/>
    <s v="LA CONVENCION"/>
    <s v="QUILLABAMBA"/>
    <n v="0"/>
    <x v="7"/>
    <n v="0"/>
    <x v="0"/>
    <n v="0"/>
    <x v="0"/>
    <x v="0"/>
    <n v="4.0000000000000001E-3"/>
    <n v="3.9999999999999998E-6"/>
    <m/>
    <n v="4.1666666666666664E-2"/>
    <n v="3.3333333333333333E-2"/>
    <n v="7.6479999999999997"/>
    <n v="1E-3"/>
    <n v="22"/>
    <s v="BASE DE DATOS"/>
    <m/>
  </r>
  <r>
    <s v="20"/>
    <x v="5"/>
    <s v="HILARI"/>
    <s v="51201106"/>
    <s v="51201106"/>
    <x v="4"/>
    <s v="G1"/>
    <s v="S"/>
    <n v="0.6"/>
    <n v="0.192"/>
    <n v="10.43"/>
    <n v="53.643999999999998"/>
    <n v="64.073999999999998"/>
    <n v="31"/>
    <n v="689"/>
    <n v="0"/>
    <m/>
    <m/>
    <x v="0"/>
    <s v="HILARI51201106G1HI"/>
    <s v="C¡a. Hidroel‚ctrica San Hilari¢n S.A."/>
    <x v="48"/>
    <x v="48"/>
    <s v="C.H. San Hilarion N°4"/>
    <x v="205"/>
    <x v="4"/>
    <x v="4"/>
    <x v="13"/>
    <x v="1"/>
    <s v="Instalado"/>
    <s v="Operativo"/>
    <s v="Generadora"/>
    <x v="0"/>
    <x v="0"/>
    <x v="0"/>
    <x v="0"/>
    <s v="Privado"/>
    <s v="LIMA"/>
    <s v="LIMA"/>
    <s v="HUAURA"/>
    <s v="SAYAN"/>
    <n v="0"/>
    <x v="7"/>
    <n v="0"/>
    <x v="0"/>
    <n v="0"/>
    <x v="0"/>
    <x v="0"/>
    <n v="64.073999999999998"/>
    <n v="6.4073999999999992E-2"/>
    <m/>
    <n v="4.9999999999999996E-2"/>
    <n v="1.5333333333333332E-2"/>
    <n v="7.6479999999999997"/>
    <n v="0"/>
    <n v="12"/>
    <s v="BASE DE DATOS"/>
    <m/>
  </r>
  <r>
    <s v="20"/>
    <x v="6"/>
    <s v="HILARI"/>
    <s v="51201106"/>
    <s v="51201106"/>
    <x v="4"/>
    <s v="G1"/>
    <s v="S"/>
    <n v="0.6"/>
    <n v="0.21"/>
    <n v="9.17"/>
    <n v="48.366999999999997"/>
    <n v="57.536999999999999"/>
    <n v="0"/>
    <n v="720"/>
    <n v="0"/>
    <m/>
    <m/>
    <x v="0"/>
    <s v="HILARI51201106G1HI"/>
    <s v="C¡a. Hidroel‚ctrica San Hilari¢n S.A."/>
    <x v="48"/>
    <x v="48"/>
    <s v="C.H. San Hilarion N°4"/>
    <x v="205"/>
    <x v="4"/>
    <x v="4"/>
    <x v="13"/>
    <x v="1"/>
    <s v="Instalado"/>
    <s v="Operativo"/>
    <s v="Generadora"/>
    <x v="0"/>
    <x v="0"/>
    <x v="0"/>
    <x v="0"/>
    <s v="Privado"/>
    <s v="LIMA"/>
    <s v="LIMA"/>
    <s v="HUAURA"/>
    <s v="SAYAN"/>
    <n v="0"/>
    <x v="7"/>
    <n v="0"/>
    <x v="0"/>
    <n v="0"/>
    <x v="0"/>
    <x v="0"/>
    <n v="57.536999999999999"/>
    <n v="5.7536999999999998E-2"/>
    <m/>
    <n v="4.9999999999999996E-2"/>
    <n v="1.5333333333333332E-2"/>
    <n v="7.6479999999999997"/>
    <n v="0"/>
    <n v="12"/>
    <s v="BASE DE DATOS"/>
    <m/>
  </r>
  <r>
    <s v="20"/>
    <x v="7"/>
    <s v="HILARI"/>
    <s v="51201106"/>
    <s v="51201106"/>
    <x v="4"/>
    <s v="G1"/>
    <s v="S"/>
    <n v="0.6"/>
    <n v="0.20300000000000001"/>
    <n v="10.391"/>
    <n v="60.228000000000002"/>
    <n v="70.619"/>
    <n v="23"/>
    <n v="697"/>
    <n v="0"/>
    <m/>
    <m/>
    <x v="0"/>
    <s v="HILARI51201106G1HI"/>
    <s v="C¡a. Hidroel‚ctrica San Hilari¢n S.A."/>
    <x v="48"/>
    <x v="48"/>
    <s v="C.H. San Hilarion N°4"/>
    <x v="205"/>
    <x v="4"/>
    <x v="4"/>
    <x v="13"/>
    <x v="1"/>
    <s v="Instalado"/>
    <s v="Operativo"/>
    <s v="Generadora"/>
    <x v="0"/>
    <x v="0"/>
    <x v="0"/>
    <x v="0"/>
    <s v="Privado"/>
    <s v="LIMA"/>
    <s v="LIMA"/>
    <s v="HUAURA"/>
    <s v="SAYAN"/>
    <n v="0"/>
    <x v="7"/>
    <n v="0"/>
    <x v="0"/>
    <n v="0"/>
    <x v="0"/>
    <x v="0"/>
    <n v="70.619"/>
    <n v="7.0619000000000001E-2"/>
    <m/>
    <n v="4.9999999999999996E-2"/>
    <n v="1.5333333333333332E-2"/>
    <n v="7.6479999999999997"/>
    <n v="0"/>
    <n v="12"/>
    <s v="BASE DE DATOS"/>
    <m/>
  </r>
  <r>
    <s v="20"/>
    <x v="8"/>
    <s v="HILARI"/>
    <s v="51201106"/>
    <s v="51201106"/>
    <x v="4"/>
    <s v="G1"/>
    <s v="S"/>
    <n v="0.6"/>
    <n v="0.19800000000000001"/>
    <n v="11.606999999999999"/>
    <n v="57.655999999999999"/>
    <n v="69.263000000000005"/>
    <n v="48"/>
    <n v="672"/>
    <n v="0"/>
    <m/>
    <m/>
    <x v="0"/>
    <s v="HILARI51201106G1HI"/>
    <s v="C¡a. Hidroel‚ctrica San Hilari¢n S.A."/>
    <x v="48"/>
    <x v="48"/>
    <s v="C.H. San Hilarion N°4"/>
    <x v="205"/>
    <x v="4"/>
    <x v="4"/>
    <x v="13"/>
    <x v="1"/>
    <s v="Instalado"/>
    <s v="Operativo"/>
    <s v="Generadora"/>
    <x v="0"/>
    <x v="0"/>
    <x v="0"/>
    <x v="0"/>
    <s v="Privado"/>
    <s v="LIMA"/>
    <s v="LIMA"/>
    <s v="HUAURA"/>
    <s v="SAYAN"/>
    <n v="0"/>
    <x v="7"/>
    <n v="0"/>
    <x v="0"/>
    <n v="0"/>
    <x v="0"/>
    <x v="0"/>
    <n v="69.263000000000005"/>
    <n v="6.9263000000000005E-2"/>
    <m/>
    <n v="4.9999999999999996E-2"/>
    <n v="1.5333333333333332E-2"/>
    <n v="7.6479999999999997"/>
    <n v="0"/>
    <n v="12"/>
    <s v="BASE DE DATOS"/>
    <m/>
  </r>
  <r>
    <s v="20"/>
    <x v="9"/>
    <s v="ELOR"/>
    <s v="31078697"/>
    <s v="31078697"/>
    <x v="4"/>
    <s v="Turbina 1"/>
    <s v="N"/>
    <n v="2.8370000000000002"/>
    <n v="0"/>
    <n v="0"/>
    <n v="0"/>
    <n v="0"/>
    <n v="0"/>
    <n v="0"/>
    <n v="0"/>
    <m/>
    <m/>
    <x v="0"/>
    <s v="ELOR31078697Turbina 1HI"/>
    <s v="Electro Oriente S. A."/>
    <x v="5"/>
    <x v="5"/>
    <s v="C. H. El Muyo"/>
    <x v="155"/>
    <x v="4"/>
    <x v="4"/>
    <x v="255"/>
    <x v="1"/>
    <s v="Instalado"/>
    <s v="Operativo"/>
    <s v="Distribuidora"/>
    <x v="0"/>
    <x v="1"/>
    <x v="0"/>
    <x v="0"/>
    <s v="Estatal"/>
    <s v="AMAZONAS"/>
    <s v="AMAZONAS"/>
    <s v="BAGUA"/>
    <s v="ARAMANGO"/>
    <n v="0"/>
    <x v="7"/>
    <n v="0"/>
    <x v="0"/>
    <n v="0"/>
    <x v="0"/>
    <x v="0"/>
    <n v="0"/>
    <n v="0"/>
    <m/>
    <n v="0.23641666666666669"/>
    <n v="0.21666666666666667"/>
    <n v="7.6479999999999997"/>
    <n v="0"/>
    <n v="20"/>
    <s v="BASE DE DATOS"/>
    <m/>
  </r>
  <r>
    <s v="20"/>
    <x v="9"/>
    <s v="ELOR"/>
    <s v="31078697"/>
    <s v="31078697"/>
    <x v="4"/>
    <s v="Turbina 2"/>
    <s v="S"/>
    <n v="2.8370000000000002"/>
    <n v="2.6"/>
    <n v="283.28199999999998"/>
    <n v="1339.502"/>
    <n v="1622.7840000000001"/>
    <n v="0"/>
    <n v="743.9"/>
    <n v="0"/>
    <m/>
    <m/>
    <x v="0"/>
    <s v="ELOR31078697Turbina 2HI"/>
    <s v="Electro Oriente S. A."/>
    <x v="5"/>
    <x v="5"/>
    <s v="C. H. El Muyo"/>
    <x v="155"/>
    <x v="4"/>
    <x v="4"/>
    <x v="256"/>
    <x v="1"/>
    <s v="Instalado"/>
    <s v="Operativo"/>
    <s v="Distribuidora"/>
    <x v="0"/>
    <x v="1"/>
    <x v="0"/>
    <x v="0"/>
    <s v="Estatal"/>
    <s v="AMAZONAS"/>
    <s v="AMAZONAS"/>
    <s v="BAGUA"/>
    <s v="ARAMANGO"/>
    <n v="0"/>
    <x v="7"/>
    <n v="0"/>
    <x v="0"/>
    <n v="0"/>
    <x v="0"/>
    <x v="0"/>
    <n v="1622.7840000000001"/>
    <n v="1.622784"/>
    <m/>
    <n v="0.23641666666666669"/>
    <n v="0.21666666666666667"/>
    <n v="7.6479999999999997"/>
    <n v="-2.2737367544323206E-13"/>
    <n v="20"/>
    <s v="BASE DE DATOS"/>
    <m/>
  </r>
  <r>
    <s v="20"/>
    <x v="9"/>
    <s v="ELOR"/>
    <s v="31078897"/>
    <s v="31078897"/>
    <x v="4"/>
    <s v="Turbina 1"/>
    <s v="S"/>
    <n v="1.59"/>
    <n v="1.45"/>
    <n v="126.08199999999999"/>
    <n v="585.61"/>
    <n v="711.69200000000001"/>
    <n v="0"/>
    <n v="732.5"/>
    <n v="0"/>
    <m/>
    <m/>
    <x v="0"/>
    <s v="ELOR31078897Turbina 1HI"/>
    <s v="Electro Oriente S. A."/>
    <x v="5"/>
    <x v="5"/>
    <s v="C. H. La Pelota"/>
    <x v="156"/>
    <x v="4"/>
    <x v="4"/>
    <x v="255"/>
    <x v="1"/>
    <s v="Instalado"/>
    <s v="Operativo"/>
    <s v="Distribuidora"/>
    <x v="0"/>
    <x v="1"/>
    <x v="0"/>
    <x v="0"/>
    <s v="Estatal"/>
    <s v="CAJAMARCA"/>
    <s v="CAJAMARCA"/>
    <s v="JAEN"/>
    <s v="JAEN"/>
    <n v="0"/>
    <x v="7"/>
    <n v="0"/>
    <x v="0"/>
    <n v="0"/>
    <x v="0"/>
    <x v="0"/>
    <n v="711.69200000000001"/>
    <n v="0.71169199999999999"/>
    <m/>
    <n v="0.13250000000000001"/>
    <n v="0.12083333333333333"/>
    <n v="7.6479999999999997"/>
    <n v="0"/>
    <n v="20"/>
    <s v="BASE DE DATOS"/>
    <m/>
  </r>
  <r>
    <s v="20"/>
    <x v="9"/>
    <s v="ELOR"/>
    <s v="31078897"/>
    <s v="31078897"/>
    <x v="4"/>
    <s v="Turbina 2"/>
    <s v="S"/>
    <n v="1.59"/>
    <n v="1.45"/>
    <n v="137.751"/>
    <n v="639.30499999999995"/>
    <n v="777.05600000000004"/>
    <n v="0"/>
    <n v="732.71"/>
    <n v="0"/>
    <m/>
    <m/>
    <x v="0"/>
    <s v="ELOR31078897Turbina 2HI"/>
    <s v="Electro Oriente S. A."/>
    <x v="5"/>
    <x v="5"/>
    <s v="C. H. La Pelota"/>
    <x v="156"/>
    <x v="4"/>
    <x v="4"/>
    <x v="256"/>
    <x v="1"/>
    <s v="Instalado"/>
    <s v="Operativo"/>
    <s v="Distribuidora"/>
    <x v="0"/>
    <x v="1"/>
    <x v="0"/>
    <x v="0"/>
    <s v="Estatal"/>
    <s v="CAJAMARCA"/>
    <s v="CAJAMARCA"/>
    <s v="JAEN"/>
    <s v="JAEN"/>
    <n v="0"/>
    <x v="7"/>
    <n v="0"/>
    <x v="0"/>
    <n v="0"/>
    <x v="0"/>
    <x v="0"/>
    <n v="777.05600000000004"/>
    <n v="0.77705600000000008"/>
    <m/>
    <n v="0.13250000000000001"/>
    <n v="0.12083333333333333"/>
    <n v="7.6479999999999997"/>
    <n v="-1.1368683772161603E-13"/>
    <n v="20"/>
    <s v="BASE DE DATOS"/>
    <m/>
  </r>
  <r>
    <s v="20"/>
    <x v="9"/>
    <s v="ELOR"/>
    <s v="51017302"/>
    <s v="51017302"/>
    <x v="4"/>
    <s v="Turbina 1"/>
    <s v="S"/>
    <n v="1.4379999999999999"/>
    <n v="1.4"/>
    <n v="106.86499999999999"/>
    <n v="489.52699999999999"/>
    <n v="596.39200000000005"/>
    <n v="6.58"/>
    <n v="700.39"/>
    <n v="0"/>
    <m/>
    <m/>
    <x v="0"/>
    <s v="ELOR51017302Turbina 1HI"/>
    <s v="Electro Oriente S. A."/>
    <x v="5"/>
    <x v="5"/>
    <s v="C. H. Quanda"/>
    <x v="157"/>
    <x v="4"/>
    <x v="4"/>
    <x v="255"/>
    <x v="1"/>
    <s v="Instalado"/>
    <s v="Operativo"/>
    <s v="Distribuidora"/>
    <x v="0"/>
    <x v="1"/>
    <x v="0"/>
    <x v="0"/>
    <s v="Estatal"/>
    <s v="CAJAMARCA"/>
    <s v="CAJAMARCA"/>
    <s v="SAN IGNACIO"/>
    <s v="SON JOSÉ DE LOURDES"/>
    <n v="0"/>
    <x v="7"/>
    <n v="0"/>
    <x v="1"/>
    <s v="-"/>
    <x v="0"/>
    <x v="0"/>
    <n v="596.39200000000005"/>
    <n v="0.59639200000000003"/>
    <m/>
    <n v="0.11983333333333333"/>
    <n v="0.11666666666666665"/>
    <n v="7.6479999999999997"/>
    <n v="-1.1368683772161603E-13"/>
    <n v="20"/>
    <s v="BASE DE DATOS"/>
    <m/>
  </r>
  <r>
    <s v="20"/>
    <x v="9"/>
    <s v="ELOR"/>
    <s v="51017302"/>
    <s v="51017302"/>
    <x v="4"/>
    <s v="Turbina 2"/>
    <s v="S"/>
    <n v="1.4379999999999999"/>
    <n v="1.4"/>
    <n v="105.59"/>
    <n v="483.68799999999999"/>
    <n v="589.27800000000002"/>
    <n v="10.5"/>
    <n v="725.5"/>
    <n v="0"/>
    <m/>
    <m/>
    <x v="0"/>
    <s v="ELOR51017302Turbina 2HI"/>
    <s v="Electro Oriente S. A."/>
    <x v="5"/>
    <x v="5"/>
    <s v="C. H. Quanda"/>
    <x v="157"/>
    <x v="4"/>
    <x v="4"/>
    <x v="256"/>
    <x v="1"/>
    <s v="Instalado"/>
    <s v="Operativo"/>
    <s v="Distribuidora"/>
    <x v="0"/>
    <x v="1"/>
    <x v="0"/>
    <x v="0"/>
    <s v="Estatal"/>
    <s v="CAJAMARCA"/>
    <s v="CAJAMARCA"/>
    <s v="SAN IGNACIO"/>
    <s v="SON JOSÉ DE LOURDES"/>
    <n v="0"/>
    <x v="7"/>
    <n v="0"/>
    <x v="1"/>
    <s v="-"/>
    <x v="0"/>
    <x v="0"/>
    <n v="589.27800000000002"/>
    <n v="0.58927799999999997"/>
    <m/>
    <n v="0.11983333333333333"/>
    <n v="0.11666666666666665"/>
    <n v="7.6479999999999997"/>
    <n v="0"/>
    <n v="20"/>
    <s v="BASE DE DATOS"/>
    <m/>
  </r>
  <r>
    <s v="20"/>
    <x v="9"/>
    <s v="ELOR"/>
    <s v="31077997"/>
    <s v="31077997"/>
    <x v="4"/>
    <s v="Turbina 1"/>
    <s v="S"/>
    <n v="1.2529999999999999"/>
    <n v="1.1499999999999999"/>
    <n v="81.661000000000001"/>
    <n v="352.447"/>
    <n v="434.108"/>
    <n v="1"/>
    <n v="743"/>
    <n v="0"/>
    <m/>
    <m/>
    <x v="0"/>
    <s v="ELOR31077997Turbina 1HI"/>
    <s v="Electro Oriente S. A."/>
    <x v="5"/>
    <x v="5"/>
    <s v="C. H. Caclic"/>
    <x v="158"/>
    <x v="4"/>
    <x v="4"/>
    <x v="255"/>
    <x v="1"/>
    <s v="Instalado"/>
    <s v="Operativo"/>
    <s v="Distribuidora"/>
    <x v="0"/>
    <x v="0"/>
    <x v="0"/>
    <x v="0"/>
    <s v="Estatal"/>
    <s v="AMAZONAS"/>
    <s v="AMAZONAS"/>
    <s v="LUYA"/>
    <s v="LUYA"/>
    <n v="0"/>
    <x v="7"/>
    <n v="0"/>
    <x v="0"/>
    <n v="0"/>
    <x v="0"/>
    <x v="0"/>
    <n v="434.108"/>
    <n v="0.43410799999999999"/>
    <m/>
    <n v="0.10441666666666666"/>
    <n v="9.5833333333333326E-2"/>
    <n v="7.6479999999999997"/>
    <n v="0"/>
    <n v="20"/>
    <s v="BASE DE DATOS"/>
    <m/>
  </r>
  <r>
    <s v="20"/>
    <x v="9"/>
    <s v="ELOR"/>
    <s v="31077997"/>
    <s v="31077997"/>
    <x v="4"/>
    <s v="Turbina 2"/>
    <s v="N"/>
    <n v="1.2529999999999999"/>
    <n v="0"/>
    <n v="0"/>
    <n v="0"/>
    <n v="0"/>
    <n v="0"/>
    <n v="0"/>
    <n v="0"/>
    <m/>
    <m/>
    <x v="0"/>
    <s v="ELOR31077997Turbina 2HI"/>
    <s v="Electro Oriente S. A."/>
    <x v="5"/>
    <x v="5"/>
    <s v="C. H. Caclic"/>
    <x v="158"/>
    <x v="4"/>
    <x v="4"/>
    <x v="256"/>
    <x v="1"/>
    <s v="Instalado"/>
    <s v="Operativo"/>
    <s v="Distribuidora"/>
    <x v="0"/>
    <x v="0"/>
    <x v="0"/>
    <x v="0"/>
    <s v="Estatal"/>
    <s v="AMAZONAS"/>
    <s v="AMAZONAS"/>
    <s v="LUYA"/>
    <s v="LUYA"/>
    <n v="0"/>
    <x v="7"/>
    <n v="0"/>
    <x v="0"/>
    <n v="0"/>
    <x v="0"/>
    <x v="0"/>
    <n v="0"/>
    <n v="0"/>
    <m/>
    <n v="0.10441666666666666"/>
    <n v="0"/>
    <n v="7.6479999999999997"/>
    <n v="0"/>
    <n v="20"/>
    <s v="BASE DE DATOS"/>
    <m/>
  </r>
  <r>
    <s v="20"/>
    <x v="9"/>
    <s v="ELOR"/>
    <s v="31077997"/>
    <s v="31077997"/>
    <x v="4"/>
    <s v="Turbina 3"/>
    <s v="S"/>
    <n v="1.2529999999999999"/>
    <n v="1.1499999999999999"/>
    <n v="37.046999999999997"/>
    <n v="143.07599999999999"/>
    <n v="180.12299999999999"/>
    <n v="44"/>
    <n v="290.70999999999998"/>
    <n v="0"/>
    <m/>
    <m/>
    <x v="0"/>
    <s v="ELOR31077997Turbina 3HI"/>
    <s v="Electro Oriente S. A."/>
    <x v="5"/>
    <x v="5"/>
    <s v="C. H. Caclic"/>
    <x v="158"/>
    <x v="4"/>
    <x v="4"/>
    <x v="258"/>
    <x v="1"/>
    <s v="Instalado"/>
    <s v="Operativo"/>
    <s v="Distribuidora"/>
    <x v="0"/>
    <x v="0"/>
    <x v="0"/>
    <x v="0"/>
    <s v="Estatal"/>
    <s v="AMAZONAS"/>
    <s v="AMAZONAS"/>
    <s v="LUYA"/>
    <s v="LUYA"/>
    <n v="0"/>
    <x v="7"/>
    <n v="0"/>
    <x v="0"/>
    <n v="0"/>
    <x v="0"/>
    <x v="0"/>
    <n v="180.12299999999999"/>
    <n v="0.18012299999999998"/>
    <m/>
    <n v="0.10441666666666666"/>
    <n v="9.5833333333333326E-2"/>
    <n v="7.6479999999999997"/>
    <n v="0"/>
    <n v="20"/>
    <s v="BASE DE DATOS"/>
    <m/>
  </r>
  <r>
    <s v="20"/>
    <x v="9"/>
    <s v="ELOR"/>
    <s v="31077997"/>
    <s v="31077997"/>
    <x v="4"/>
    <s v="Turbina 4"/>
    <s v="S"/>
    <n v="1.2529999999999999"/>
    <n v="1.1499999999999999"/>
    <n v="77.021000000000001"/>
    <n v="337.18299999999999"/>
    <n v="414.20400000000001"/>
    <n v="0"/>
    <n v="743.95"/>
    <n v="0"/>
    <m/>
    <m/>
    <x v="0"/>
    <s v="ELOR31077997Turbina 4HI"/>
    <s v="Electro Oriente S. A."/>
    <x v="5"/>
    <x v="5"/>
    <s v="C. H. Caclic"/>
    <x v="158"/>
    <x v="4"/>
    <x v="4"/>
    <x v="257"/>
    <x v="1"/>
    <s v="Instalado"/>
    <s v="Operativo"/>
    <s v="Distribuidora"/>
    <x v="0"/>
    <x v="0"/>
    <x v="0"/>
    <x v="0"/>
    <s v="Estatal"/>
    <s v="AMAZONAS"/>
    <s v="AMAZONAS"/>
    <s v="LUYA"/>
    <s v="LUYA"/>
    <n v="0"/>
    <x v="7"/>
    <n v="0"/>
    <x v="0"/>
    <n v="0"/>
    <x v="0"/>
    <x v="0"/>
    <n v="414.20400000000001"/>
    <n v="0.41420400000000002"/>
    <m/>
    <n v="0.10441666666666666"/>
    <n v="9.5833333333333326E-2"/>
    <n v="7.6479999999999997"/>
    <n v="0"/>
    <n v="20"/>
    <s v="BASE DE DATOS"/>
    <m/>
  </r>
  <r>
    <s v="20"/>
    <x v="9"/>
    <s v="ELOR"/>
    <s v="41027393"/>
    <s v="41027393"/>
    <x v="4"/>
    <s v="T-1"/>
    <s v="S"/>
    <n v="0.2"/>
    <n v="0"/>
    <n v="0"/>
    <n v="0"/>
    <n v="0"/>
    <n v="0"/>
    <n v="0"/>
    <n v="0"/>
    <m/>
    <m/>
    <x v="0"/>
    <s v="ELOR41027393T-1HI"/>
    <s v="Electro Oriente S. A."/>
    <x v="5"/>
    <x v="5"/>
    <s v="C. H. Pucara"/>
    <x v="159"/>
    <x v="4"/>
    <x v="4"/>
    <x v="229"/>
    <x v="1"/>
    <s v="Instalado"/>
    <s v="Operativo"/>
    <s v="Distribuidora"/>
    <x v="0"/>
    <x v="1"/>
    <x v="0"/>
    <x v="0"/>
    <s v="Estatal"/>
    <s v="CAJAMARCA"/>
    <s v="CAJAMARCA"/>
    <s v="JAEN"/>
    <s v="JAEN"/>
    <n v="0"/>
    <x v="7"/>
    <n v="0"/>
    <x v="0"/>
    <n v="0"/>
    <x v="0"/>
    <x v="0"/>
    <n v="0"/>
    <n v="0"/>
    <m/>
    <n v="1.6666666666666666E-2"/>
    <n v="1.4999999999999999E-2"/>
    <n v="7.6479999999999997"/>
    <n v="0"/>
    <n v="20"/>
    <s v="BASE DE DATOS"/>
    <m/>
  </r>
  <r>
    <s v="20"/>
    <x v="9"/>
    <s v="ELOR"/>
    <s v="41027393"/>
    <s v="41027393"/>
    <x v="4"/>
    <s v="T-2"/>
    <s v="S"/>
    <n v="0.2"/>
    <n v="0.18"/>
    <n v="6.6580000000000004"/>
    <n v="23.207999999999998"/>
    <n v="29.866"/>
    <n v="0"/>
    <n v="156.30000000000001"/>
    <n v="0"/>
    <m/>
    <m/>
    <x v="0"/>
    <s v="ELOR41027393T-2HI"/>
    <s v="Electro Oriente S. A."/>
    <x v="5"/>
    <x v="5"/>
    <s v="C. H. Pucara"/>
    <x v="159"/>
    <x v="4"/>
    <x v="4"/>
    <x v="259"/>
    <x v="1"/>
    <s v="Instalado"/>
    <s v="Operativo"/>
    <s v="Distribuidora"/>
    <x v="0"/>
    <x v="1"/>
    <x v="0"/>
    <x v="0"/>
    <s v="Estatal"/>
    <s v="CAJAMARCA"/>
    <s v="CAJAMARCA"/>
    <s v="JAEN"/>
    <s v="JAEN"/>
    <n v="0"/>
    <x v="7"/>
    <n v="0"/>
    <x v="0"/>
    <n v="0"/>
    <x v="0"/>
    <x v="0"/>
    <n v="29.866"/>
    <n v="2.9866E-2"/>
    <m/>
    <n v="1.6666666666666666E-2"/>
    <n v="1.4999999999999999E-2"/>
    <n v="7.6479999999999997"/>
    <n v="0"/>
    <n v="20"/>
    <s v="BASE DE DATOS"/>
    <m/>
  </r>
  <r>
    <s v="20"/>
    <x v="9"/>
    <s v="ELOR"/>
    <s v="31024193"/>
    <s v="31024193"/>
    <x v="4"/>
    <s v="1"/>
    <s v="S"/>
    <n v="3.3"/>
    <n v="3.3"/>
    <n v="373.16699999999997"/>
    <n v="848.72299999999996"/>
    <n v="1221.8900000000001"/>
    <n v="3.33"/>
    <n v="439.49"/>
    <n v="3"/>
    <m/>
    <m/>
    <x v="0"/>
    <s v="ELOR310241931HI"/>
    <s v="Electro Oriente S. A."/>
    <x v="5"/>
    <x v="5"/>
    <s v="C. H. El Gera"/>
    <x v="160"/>
    <x v="4"/>
    <x v="4"/>
    <x v="44"/>
    <x v="1"/>
    <s v="Instalado"/>
    <s v="Operativo"/>
    <s v="Distribuidora"/>
    <x v="0"/>
    <x v="1"/>
    <x v="0"/>
    <x v="0"/>
    <s v="Estatal"/>
    <s v="SAN MARTÍN"/>
    <s v="SAN MARTÍN"/>
    <s v="MOYOBAMBA"/>
    <s v="JEPELACIO"/>
    <n v="0"/>
    <x v="7"/>
    <n v="0"/>
    <x v="0"/>
    <n v="0"/>
    <x v="0"/>
    <x v="0"/>
    <n v="1221.8900000000001"/>
    <n v="1.2218900000000001"/>
    <m/>
    <n v="0.27499999999999997"/>
    <n v="0.27499999999999997"/>
    <n v="7.6479999999999997"/>
    <n v="-2.2737367544323206E-13"/>
    <n v="20"/>
    <s v="BASE DE DATOS"/>
    <m/>
  </r>
  <r>
    <s v="20"/>
    <x v="9"/>
    <s v="ELOR"/>
    <s v="31024193"/>
    <s v="31024193"/>
    <x v="4"/>
    <s v="2"/>
    <s v="S"/>
    <n v="3.3"/>
    <n v="3.3"/>
    <n v="377.60500000000002"/>
    <n v="886.51199999999994"/>
    <n v="1264.117"/>
    <n v="3.25"/>
    <n v="444.93"/>
    <n v="3"/>
    <m/>
    <m/>
    <x v="0"/>
    <s v="ELOR310241932HI"/>
    <s v="Electro Oriente S. A."/>
    <x v="5"/>
    <x v="5"/>
    <s v="C. H. El Gera"/>
    <x v="160"/>
    <x v="4"/>
    <x v="4"/>
    <x v="171"/>
    <x v="1"/>
    <s v="Instalado"/>
    <s v="Operativo"/>
    <s v="Distribuidora"/>
    <x v="0"/>
    <x v="1"/>
    <x v="0"/>
    <x v="0"/>
    <s v="Estatal"/>
    <s v="SAN MARTÍN"/>
    <s v="SAN MARTÍN"/>
    <s v="MOYOBAMBA"/>
    <s v="JEPELACIO"/>
    <n v="0"/>
    <x v="7"/>
    <n v="0"/>
    <x v="0"/>
    <n v="0"/>
    <x v="0"/>
    <x v="0"/>
    <n v="1264.117"/>
    <n v="1.2641169999999999"/>
    <m/>
    <n v="0.27499999999999997"/>
    <n v="0.27499999999999997"/>
    <n v="7.6479999999999997"/>
    <n v="0"/>
    <n v="20"/>
    <s v="BASE DE DATOS"/>
    <m/>
  </r>
  <r>
    <s v="20"/>
    <x v="9"/>
    <s v="ELOR"/>
    <s v="31024193"/>
    <s v="31024193"/>
    <x v="4"/>
    <s v="3"/>
    <s v="S"/>
    <n v="2.5"/>
    <n v="2"/>
    <n v="197.11699999999999"/>
    <n v="401.22300000000001"/>
    <n v="598.34"/>
    <n v="2"/>
    <n v="508.49"/>
    <n v="2"/>
    <m/>
    <m/>
    <x v="0"/>
    <s v="ELOR310241933HI"/>
    <s v="Electro Oriente S. A."/>
    <x v="5"/>
    <x v="5"/>
    <s v="C. H. El Gera"/>
    <x v="160"/>
    <x v="4"/>
    <x v="4"/>
    <x v="172"/>
    <x v="1"/>
    <s v="Instalado"/>
    <s v="Operativo"/>
    <s v="Distribuidora"/>
    <x v="0"/>
    <x v="1"/>
    <x v="0"/>
    <x v="0"/>
    <s v="Estatal"/>
    <s v="SAN MARTÍN"/>
    <s v="SAN MARTÍN"/>
    <s v="MOYOBAMBA"/>
    <s v="JEPELACIO"/>
    <n v="0"/>
    <x v="7"/>
    <n v="0"/>
    <x v="0"/>
    <n v="0"/>
    <x v="0"/>
    <x v="0"/>
    <n v="598.34"/>
    <n v="0.59833999999999998"/>
    <m/>
    <n v="0.20833333333333334"/>
    <n v="0.16666666666666666"/>
    <n v="7.6479999999999997"/>
    <n v="0"/>
    <n v="20"/>
    <s v="BASE DE DATOS"/>
    <m/>
  </r>
  <r>
    <s v="20"/>
    <x v="9"/>
    <s v="ELOR"/>
    <s v="31024293"/>
    <s v="31024293"/>
    <x v="4"/>
    <s v="G1"/>
    <s v="N"/>
    <n v="0.4"/>
    <n v="0"/>
    <n v="0"/>
    <n v="0"/>
    <n v="0"/>
    <n v="0"/>
    <n v="0"/>
    <n v="0"/>
    <m/>
    <m/>
    <x v="0"/>
    <s v="ELOR31024293G1HI"/>
    <s v="Electro Oriente S. A."/>
    <x v="5"/>
    <x v="5"/>
    <s v="C.H. Shitarayacu"/>
    <x v="161"/>
    <x v="4"/>
    <x v="4"/>
    <x v="13"/>
    <x v="1"/>
    <s v="Instalado"/>
    <s v="Inoperativo"/>
    <s v="Distribuidora"/>
    <x v="0"/>
    <x v="1"/>
    <x v="0"/>
    <x v="0"/>
    <s v="Estatal"/>
    <s v="SAN MARTÍN"/>
    <s v="SAN MARTÍN"/>
    <s v="MARISCAL CACERES"/>
    <s v="PACHIZA"/>
    <n v="0"/>
    <x v="7"/>
    <n v="0"/>
    <x v="0"/>
    <n v="0"/>
    <x v="0"/>
    <x v="0"/>
    <n v="0"/>
    <n v="0"/>
    <m/>
    <n v="3.3333333333333333E-2"/>
    <n v="2.0833333333333332E-2"/>
    <n v="7.6479999999999997"/>
    <n v="0"/>
    <n v="20"/>
    <s v="BASE DE DATOS"/>
    <m/>
  </r>
  <r>
    <s v="20"/>
    <x v="9"/>
    <s v="ELOR"/>
    <s v="31024293"/>
    <s v="31024293"/>
    <x v="4"/>
    <s v="G2"/>
    <s v="S"/>
    <n v="0.4"/>
    <n v="0.25"/>
    <n v="0"/>
    <n v="0"/>
    <n v="0"/>
    <n v="0"/>
    <n v="0"/>
    <n v="0"/>
    <m/>
    <m/>
    <x v="0"/>
    <s v="ELOR31024293G2HI"/>
    <s v="Electro Oriente S. A."/>
    <x v="5"/>
    <x v="5"/>
    <s v="C.H. Shitarayacu"/>
    <x v="161"/>
    <x v="4"/>
    <x v="4"/>
    <x v="14"/>
    <x v="1"/>
    <s v="Instalado"/>
    <s v="Operativo"/>
    <s v="Distribuidora"/>
    <x v="0"/>
    <x v="1"/>
    <x v="0"/>
    <x v="0"/>
    <s v="Estatal"/>
    <s v="SAN MARTÍN"/>
    <s v="SAN MARTÍN"/>
    <s v="MARISCAL CACERES"/>
    <s v="PACHIZA"/>
    <n v="0"/>
    <x v="7"/>
    <n v="0"/>
    <x v="0"/>
    <n v="0"/>
    <x v="0"/>
    <x v="0"/>
    <n v="0"/>
    <n v="0"/>
    <m/>
    <n v="3.3333333333333333E-2"/>
    <n v="2.0833333333333332E-2"/>
    <n v="7.6479999999999997"/>
    <n v="0"/>
    <n v="20"/>
    <s v="BASE DE DATOS"/>
    <m/>
  </r>
  <r>
    <s v="20"/>
    <x v="9"/>
    <s v="ELOR"/>
    <s v="41113900"/>
    <s v="41113900"/>
    <x v="4"/>
    <s v="Grupo 1"/>
    <s v="S"/>
    <n v="0.06"/>
    <n v="0"/>
    <n v="0"/>
    <n v="0"/>
    <n v="0"/>
    <n v="0"/>
    <n v="0"/>
    <n v="0"/>
    <m/>
    <m/>
    <x v="0"/>
    <s v="ELOR41113900Grupo 1HI"/>
    <s v="Electro Oriente S. A."/>
    <x v="5"/>
    <x v="5"/>
    <s v="C. H. Tabaconas"/>
    <x v="162"/>
    <x v="4"/>
    <x v="4"/>
    <x v="44"/>
    <x v="1"/>
    <s v="Instalado"/>
    <s v="Operativo"/>
    <s v="Distribuidora"/>
    <x v="0"/>
    <x v="0"/>
    <x v="0"/>
    <x v="0"/>
    <s v="Estatal"/>
    <s v="CAJAMARCA"/>
    <s v="CAJAMARCA"/>
    <s v="SAN IGNACIO"/>
    <s v="TABACONAS"/>
    <n v="0"/>
    <x v="7"/>
    <n v="0"/>
    <x v="0"/>
    <n v="0"/>
    <x v="0"/>
    <x v="0"/>
    <n v="0"/>
    <n v="0"/>
    <m/>
    <n v="5.0000000000000001E-3"/>
    <n v="0"/>
    <n v="7.6479999999999997"/>
    <n v="0"/>
    <n v="20"/>
    <s v="BASE DE DATOS"/>
    <m/>
  </r>
  <r>
    <s v="20"/>
    <x v="9"/>
    <s v="ELOR"/>
    <s v="41113900"/>
    <s v="41113900"/>
    <x v="4"/>
    <s v="Grupo 2"/>
    <s v="S"/>
    <n v="0.06"/>
    <n v="0"/>
    <n v="0"/>
    <n v="0"/>
    <n v="0"/>
    <n v="0"/>
    <n v="0"/>
    <n v="0"/>
    <m/>
    <m/>
    <x v="0"/>
    <s v="ELOR41113900Grupo 2HI"/>
    <s v="Electro Oriente S. A."/>
    <x v="5"/>
    <x v="5"/>
    <s v="C. H. Tabaconas"/>
    <x v="162"/>
    <x v="4"/>
    <x v="4"/>
    <x v="171"/>
    <x v="1"/>
    <s v="Instalado"/>
    <s v="Operativo"/>
    <s v="Distribuidora"/>
    <x v="0"/>
    <x v="0"/>
    <x v="0"/>
    <x v="0"/>
    <s v="Estatal"/>
    <s v="CAJAMARCA"/>
    <s v="CAJAMARCA"/>
    <s v="SAN IGNACIO"/>
    <s v="TABACONAS"/>
    <n v="0"/>
    <x v="7"/>
    <n v="0"/>
    <x v="0"/>
    <n v="0"/>
    <x v="0"/>
    <x v="0"/>
    <n v="0"/>
    <n v="0"/>
    <m/>
    <n v="5.0000000000000001E-3"/>
    <n v="0"/>
    <n v="7.6479999999999997"/>
    <n v="0"/>
    <n v="20"/>
    <s v="BASE DE DATOS"/>
    <m/>
  </r>
  <r>
    <s v="20"/>
    <x v="9"/>
    <s v="UCAYAL"/>
    <s v="33031200"/>
    <s v="33031200"/>
    <x v="4"/>
    <s v="Grupo 1"/>
    <s v="S"/>
    <n v="0.24"/>
    <n v="0.23"/>
    <n v="1.87"/>
    <n v="5.03"/>
    <n v="6.9"/>
    <n v="0"/>
    <n v="31"/>
    <n v="0"/>
    <m/>
    <m/>
    <x v="0"/>
    <s v="UCAYAL33031200Grupo 1HI"/>
    <s v="Electro Ucayali S.A."/>
    <x v="0"/>
    <x v="0"/>
    <s v="C.H. CANUJA"/>
    <x v="135"/>
    <x v="4"/>
    <x v="4"/>
    <x v="44"/>
    <x v="1"/>
    <s v="Instalado"/>
    <s v="Operativo"/>
    <s v="Distribuidora"/>
    <x v="0"/>
    <x v="0"/>
    <x v="0"/>
    <x v="0"/>
    <s v="Estatal"/>
    <s v="UCAYALI"/>
    <s v="UCAYALI"/>
    <s v="ATALAYA"/>
    <s v="ATALAYA"/>
    <n v="0"/>
    <x v="7"/>
    <n v="0"/>
    <x v="0"/>
    <n v="0"/>
    <x v="0"/>
    <x v="0"/>
    <n v="6.9"/>
    <n v="6.9000000000000008E-3"/>
    <m/>
    <n v="2.1818181818181816E-2"/>
    <n v="2.0909090909090908E-2"/>
    <n v="7.6479999999999997"/>
    <n v="0"/>
    <n v="23"/>
    <s v="BASE DE DATOS"/>
    <m/>
  </r>
  <r>
    <s v="20"/>
    <x v="9"/>
    <s v="UCAYAL"/>
    <s v="33031200"/>
    <s v="33031200"/>
    <x v="4"/>
    <s v="Grupo 2"/>
    <s v="S"/>
    <n v="0.13"/>
    <n v="0"/>
    <n v="0"/>
    <n v="0"/>
    <n v="0"/>
    <n v="0"/>
    <n v="0"/>
    <n v="0"/>
    <m/>
    <m/>
    <x v="0"/>
    <s v="UCAYAL33031200Grupo 2HI"/>
    <s v="Electro Ucayali S.A."/>
    <x v="0"/>
    <x v="0"/>
    <s v="C.H. CANUJA"/>
    <x v="135"/>
    <x v="4"/>
    <x v="4"/>
    <x v="171"/>
    <x v="1"/>
    <s v="Instalado"/>
    <s v="Operativo"/>
    <s v="Distribuidora"/>
    <x v="0"/>
    <x v="0"/>
    <x v="0"/>
    <x v="0"/>
    <s v="Estatal"/>
    <s v="UCAYALI"/>
    <s v="UCAYALI"/>
    <s v="ATALAYA"/>
    <s v="ATALAYA"/>
    <n v="0"/>
    <x v="7"/>
    <n v="0"/>
    <x v="0"/>
    <n v="0"/>
    <x v="0"/>
    <x v="0"/>
    <n v="0"/>
    <n v="0"/>
    <m/>
    <n v="1.0833333333333334E-2"/>
    <n v="0.01"/>
    <n v="7.6479999999999997"/>
    <n v="0"/>
    <n v="23"/>
    <s v="BASE DE DATOS"/>
    <m/>
  </r>
  <r>
    <s v="20"/>
    <x v="9"/>
    <s v="UCAYAL"/>
    <s v="33031200"/>
    <s v="33031200"/>
    <x v="4"/>
    <s v="Grupo 3"/>
    <s v="S"/>
    <n v="0.5"/>
    <n v="0.48"/>
    <n v="69.046000000000006"/>
    <n v="196.184"/>
    <n v="265.23"/>
    <n v="0"/>
    <n v="720"/>
    <n v="0"/>
    <m/>
    <m/>
    <x v="0"/>
    <s v="UCAYAL33031200Grupo 3HI"/>
    <s v="Electro Ucayali S.A."/>
    <x v="0"/>
    <x v="0"/>
    <s v="C.H. CANUJA"/>
    <x v="135"/>
    <x v="4"/>
    <x v="4"/>
    <x v="172"/>
    <x v="1"/>
    <s v="Instalado"/>
    <s v="Operativo"/>
    <s v="Distribuidora"/>
    <x v="0"/>
    <x v="0"/>
    <x v="0"/>
    <x v="0"/>
    <s v="Estatal"/>
    <s v="UCAYALI"/>
    <s v="UCAYALI"/>
    <s v="ATALAYA"/>
    <s v="ATALAYA"/>
    <n v="0"/>
    <x v="7"/>
    <n v="0"/>
    <x v="0"/>
    <n v="0"/>
    <x v="0"/>
    <x v="0"/>
    <n v="265.23"/>
    <n v="0.26523000000000002"/>
    <m/>
    <n v="4.1666666666666664E-2"/>
    <n v="0.04"/>
    <n v="7.6479999999999997"/>
    <n v="0"/>
    <n v="23"/>
    <s v="BASE DE DATOS"/>
    <m/>
  </r>
  <r>
    <s v="20"/>
    <x v="9"/>
    <s v="UCAYAL"/>
    <s v="33031200"/>
    <s v="33031200"/>
    <x v="4"/>
    <s v="Grupo Unico"/>
    <s v="N"/>
    <n v="0.24"/>
    <n v="0"/>
    <n v="0"/>
    <n v="0"/>
    <n v="0"/>
    <n v="0"/>
    <n v="0"/>
    <n v="0"/>
    <m/>
    <m/>
    <x v="1"/>
    <s v="UCAYAL33031200Grupo UnicoHI"/>
    <s v="Electro Ucayali S.A."/>
    <x v="0"/>
    <x v="0"/>
    <s v="C.H. CANUJA"/>
    <x v="135"/>
    <x v="4"/>
    <x v="4"/>
    <x v="290"/>
    <x v="1"/>
    <s v="Instalado"/>
    <n v="0"/>
    <s v="Distribuidora"/>
    <x v="0"/>
    <x v="0"/>
    <x v="0"/>
    <x v="0"/>
    <s v="Estatal"/>
    <s v="UCAYALI"/>
    <s v="UCAYALI"/>
    <s v="ATALAYA"/>
    <s v="ATALAYA"/>
    <n v="0"/>
    <x v="7"/>
    <n v="0"/>
    <x v="0"/>
    <n v="0"/>
    <x v="0"/>
    <x v="0"/>
    <n v="0"/>
    <n v="0"/>
    <m/>
    <s v="-"/>
    <s v="-"/>
    <e v="#N/A"/>
    <n v="0"/>
    <n v="23"/>
    <s v="BASE DE DATOS"/>
    <m/>
  </r>
  <r>
    <s v="20"/>
    <x v="9"/>
    <s v="UCAYAL"/>
    <s v="51027119"/>
    <s v="51027119"/>
    <x v="4"/>
    <s v="690 PANELES FOTOVOL"/>
    <s v="S"/>
    <n v="0.01"/>
    <n v="0.01"/>
    <n v="2.1579999999999999"/>
    <n v="4.3040000000000003"/>
    <n v="6.4619999999999997"/>
    <n v="0"/>
    <n v="720"/>
    <n v="0"/>
    <m/>
    <m/>
    <x v="0"/>
    <s v="UCAYAL51027119690 PANELES FOTOVOLHI"/>
    <s v="Electro Ucayali S.A."/>
    <x v="0"/>
    <x v="0"/>
    <s v="C. S. PURUS"/>
    <x v="136"/>
    <x v="6"/>
    <x v="6"/>
    <x v="238"/>
    <x v="3"/>
    <s v="Instalado"/>
    <s v="Operativo"/>
    <s v="Distribuidora"/>
    <x v="0"/>
    <x v="0"/>
    <x v="0"/>
    <x v="0"/>
    <s v="Estatal"/>
    <s v="UCAYALI"/>
    <s v="UCAYALI"/>
    <s v="PURUS"/>
    <s v="PURUS"/>
    <n v="0"/>
    <x v="9"/>
    <n v="0"/>
    <x v="0"/>
    <n v="0"/>
    <x v="0"/>
    <x v="0"/>
    <n v="6.4619999999999997"/>
    <n v="6.4619999999999999E-3"/>
    <m/>
    <n v="7.4999999999999991E-4"/>
    <n v="7.4999999999999991E-4"/>
    <n v="7.6479999999999997"/>
    <n v="0"/>
    <n v="23"/>
    <s v="BASE DE DATOS"/>
    <m/>
  </r>
  <r>
    <s v="20"/>
    <x v="10"/>
    <s v="ELSM"/>
    <s v="41030894"/>
    <s v="41030894"/>
    <x v="4"/>
    <s v="DRESS 1"/>
    <s v="N"/>
    <n v="0.11"/>
    <n v="0"/>
    <n v="0"/>
    <n v="0"/>
    <n v="0"/>
    <n v="0"/>
    <n v="0"/>
    <n v="0"/>
    <m/>
    <m/>
    <x v="0"/>
    <s v="ELSM41030894DRESS 1HI"/>
    <s v="Electro Sur Medio S. A."/>
    <x v="1"/>
    <x v="1"/>
    <s v="C. H. Laramate"/>
    <x v="137"/>
    <x v="4"/>
    <x v="4"/>
    <x v="239"/>
    <x v="1"/>
    <s v="Instalado"/>
    <s v="Operativo"/>
    <s v="Distribuidora"/>
    <x v="0"/>
    <x v="1"/>
    <x v="0"/>
    <x v="0"/>
    <s v="Privado"/>
    <s v="AYACUCHO"/>
    <s v="AYACUCHO"/>
    <s v="LUCANAS"/>
    <s v="LARAMATE"/>
    <n v="0"/>
    <x v="7"/>
    <n v="0"/>
    <x v="0"/>
    <n v="0"/>
    <x v="0"/>
    <x v="0"/>
    <n v="0"/>
    <n v="0"/>
    <m/>
    <n v="9.1666666666666667E-3"/>
    <n v="7.7499999999999999E-3"/>
    <n v="7.6479999999999997"/>
    <n v="0"/>
    <n v="19"/>
    <s v="BASE DE DATOS"/>
    <m/>
  </r>
  <r>
    <s v="20"/>
    <x v="10"/>
    <s v="ELSM"/>
    <s v="41030894"/>
    <s v="41030894"/>
    <x v="4"/>
    <s v="DRESS 2"/>
    <s v="S"/>
    <n v="0.11"/>
    <n v="9.1999999999999998E-2"/>
    <n v="13.542999999999999"/>
    <n v="51.465000000000003"/>
    <n v="65.007999999999996"/>
    <n v="4"/>
    <n v="709"/>
    <n v="11"/>
    <m/>
    <m/>
    <x v="0"/>
    <s v="ELSM41030894DRESS 2HI"/>
    <s v="Electro Sur Medio S. A."/>
    <x v="1"/>
    <x v="1"/>
    <s v="C. H. Laramate"/>
    <x v="137"/>
    <x v="4"/>
    <x v="4"/>
    <x v="240"/>
    <x v="1"/>
    <s v="Instalado"/>
    <s v="Operativo"/>
    <s v="Distribuidora"/>
    <x v="0"/>
    <x v="1"/>
    <x v="0"/>
    <x v="0"/>
    <s v="Privado"/>
    <s v="AYACUCHO"/>
    <s v="AYACUCHO"/>
    <s v="LUCANAS"/>
    <s v="LARAMATE"/>
    <n v="0"/>
    <x v="7"/>
    <n v="0"/>
    <x v="0"/>
    <n v="0"/>
    <x v="0"/>
    <x v="0"/>
    <n v="65.007999999999996"/>
    <n v="6.5007999999999996E-2"/>
    <m/>
    <n v="9.1666666666666667E-3"/>
    <n v="7.6666666666666662E-3"/>
    <n v="7.6479999999999997"/>
    <n v="1.4210854715202004E-14"/>
    <n v="19"/>
    <s v="BASE DE DATOS"/>
    <m/>
  </r>
  <r>
    <s v="20"/>
    <x v="10"/>
    <s v="ENEDIS"/>
    <s v="15004693"/>
    <s v="15004693"/>
    <x v="4"/>
    <s v="FRANCIS N║ 1"/>
    <s v="S"/>
    <n v="0.14000000000000001"/>
    <n v="0.14000000000000001"/>
    <n v="12.173"/>
    <n v="19.058"/>
    <n v="31.231000000000002"/>
    <n v="0"/>
    <n v="381.15"/>
    <n v="0"/>
    <m/>
    <m/>
    <x v="0"/>
    <s v="ENEDIS15004693FRANCIS N║ 1HI"/>
    <s v="ENEL Distribución Perú S.A.A."/>
    <x v="6"/>
    <x v="6"/>
    <s v="C.H. Acos"/>
    <x v="163"/>
    <x v="4"/>
    <x v="4"/>
    <x v="260"/>
    <x v="1"/>
    <s v="Instalado"/>
    <n v="0"/>
    <s v="Distribuidora"/>
    <x v="0"/>
    <x v="0"/>
    <x v="0"/>
    <x v="0"/>
    <s v="Privado"/>
    <s v="LIMA"/>
    <s v="LIMA"/>
    <s v="HUARAL"/>
    <s v="SAN MIGUEL DE ACOS"/>
    <n v="0"/>
    <x v="7"/>
    <n v="0"/>
    <x v="0"/>
    <n v="0"/>
    <x v="0"/>
    <x v="0"/>
    <n v="31.231000000000002"/>
    <n v="3.1231000000000002E-2"/>
    <m/>
    <n v="1.1666666666666667E-2"/>
    <n v="1.1666666666666667E-2"/>
    <n v="7.6479999999999997"/>
    <n v="0"/>
    <n v="43"/>
    <s v="BASE DE DATOS"/>
    <m/>
  </r>
  <r>
    <s v="20"/>
    <x v="10"/>
    <s v="ENEDIS"/>
    <s v="15004693"/>
    <s v="15004693"/>
    <x v="4"/>
    <s v="FRANCIS N║ 2"/>
    <s v="S"/>
    <n v="0.14000000000000001"/>
    <n v="0.14000000000000001"/>
    <n v="16.298999999999999"/>
    <n v="50.402000000000001"/>
    <n v="66.7"/>
    <n v="0"/>
    <n v="703"/>
    <n v="0"/>
    <m/>
    <m/>
    <x v="0"/>
    <s v="ENEDIS15004693FRANCIS N║ 2HI"/>
    <s v="ENEL Distribución Perú S.A.A."/>
    <x v="6"/>
    <x v="6"/>
    <s v="C.H. Acos"/>
    <x v="163"/>
    <x v="4"/>
    <x v="4"/>
    <x v="261"/>
    <x v="1"/>
    <s v="Instalado"/>
    <n v="0"/>
    <s v="Distribuidora"/>
    <x v="0"/>
    <x v="0"/>
    <x v="0"/>
    <x v="0"/>
    <s v="Privado"/>
    <s v="LIMA"/>
    <s v="LIMA"/>
    <s v="HUARAL"/>
    <s v="SAN MIGUEL DE ACOS"/>
    <n v="0"/>
    <x v="7"/>
    <n v="0"/>
    <x v="0"/>
    <n v="0"/>
    <x v="0"/>
    <x v="0"/>
    <n v="66.7"/>
    <n v="6.6700000000000009E-2"/>
    <m/>
    <n v="1.1666666666666667E-2"/>
    <n v="1.1666666666666667E-2"/>
    <n v="7.6479999999999997"/>
    <n v="9.9999999999056399E-4"/>
    <n v="43"/>
    <s v="BASE DE DATOS"/>
    <m/>
  </r>
  <r>
    <s v="20"/>
    <x v="10"/>
    <s v="ENEDIS"/>
    <s v="15004893"/>
    <s v="15004893"/>
    <x v="4"/>
    <s v="FRANCIS 3"/>
    <s v="S"/>
    <n v="7.4999999999999997E-2"/>
    <n v="7.4999999999999997E-2"/>
    <n v="2.5609999999999999"/>
    <n v="5.548"/>
    <n v="8.1080000000000005"/>
    <n v="0"/>
    <n v="696.45"/>
    <n v="0"/>
    <m/>
    <m/>
    <x v="0"/>
    <s v="ENEDIS15004893FRANCIS 3HI"/>
    <s v="ENEL Distribución Perú S.A.A."/>
    <x v="6"/>
    <x v="6"/>
    <s v="C.H. Ravira-Pacaraos"/>
    <x v="164"/>
    <x v="4"/>
    <x v="4"/>
    <x v="262"/>
    <x v="1"/>
    <s v="Instalado"/>
    <n v="0"/>
    <s v="Distribuidora"/>
    <x v="0"/>
    <x v="0"/>
    <x v="0"/>
    <x v="0"/>
    <s v="Privado"/>
    <s v="LIMA"/>
    <s v="LIMA"/>
    <s v="HUARAL"/>
    <s v="PACARAOS"/>
    <n v="0"/>
    <x v="7"/>
    <n v="0"/>
    <x v="0"/>
    <n v="0"/>
    <x v="0"/>
    <x v="0"/>
    <n v="8.1080000000000005"/>
    <n v="8.1080000000000006E-3"/>
    <m/>
    <n v="6.2499999999999995E-3"/>
    <n v="6.2499999999999995E-3"/>
    <n v="7.6479999999999997"/>
    <n v="9.9999999999944578E-4"/>
    <n v="43"/>
    <s v="BASE DE DATOS"/>
    <m/>
  </r>
  <r>
    <s v="20"/>
    <x v="10"/>
    <s v="ENEDIS"/>
    <s v="15004893"/>
    <s v="15004893"/>
    <x v="4"/>
    <s v="FRANCIS 4"/>
    <s v="S"/>
    <n v="7.4999999999999997E-2"/>
    <n v="7.4999999999999997E-2"/>
    <n v="2.88"/>
    <n v="6.03"/>
    <n v="8.91"/>
    <n v="0"/>
    <n v="697.3"/>
    <n v="0"/>
    <m/>
    <m/>
    <x v="0"/>
    <s v="ENEDIS15004893FRANCIS 4HI"/>
    <s v="ENEL Distribución Perú S.A.A."/>
    <x v="6"/>
    <x v="6"/>
    <s v="C.H. Ravira-Pacaraos"/>
    <x v="164"/>
    <x v="4"/>
    <x v="4"/>
    <x v="263"/>
    <x v="1"/>
    <s v="Instalado"/>
    <n v="0"/>
    <s v="Distribuidora"/>
    <x v="0"/>
    <x v="0"/>
    <x v="0"/>
    <x v="0"/>
    <s v="Privado"/>
    <s v="LIMA"/>
    <s v="LIMA"/>
    <s v="HUARAL"/>
    <s v="PACARAOS"/>
    <n v="0"/>
    <x v="7"/>
    <n v="0"/>
    <x v="0"/>
    <n v="0"/>
    <x v="0"/>
    <x v="0"/>
    <n v="8.91"/>
    <n v="8.9099999999999995E-3"/>
    <m/>
    <n v="6.2499999999999995E-3"/>
    <n v="6.2499999999999995E-3"/>
    <n v="7.6479999999999997"/>
    <n v="0"/>
    <n v="43"/>
    <s v="BASE DE DATOS"/>
    <m/>
  </r>
  <r>
    <s v="20"/>
    <x v="10"/>
    <s v="ENEDIS"/>
    <s v="51000495"/>
    <s v="51000495"/>
    <x v="4"/>
    <s v="Turgo N║ 1"/>
    <s v="S"/>
    <n v="0.25"/>
    <n v="0.25"/>
    <n v="15.867000000000001"/>
    <n v="35.567"/>
    <n v="51.433"/>
    <n v="0"/>
    <n v="714.45"/>
    <n v="0"/>
    <m/>
    <m/>
    <x v="0"/>
    <s v="ENEDIS51000495Turgo N║ 1HI"/>
    <s v="ENEL Distribución Perú S.A.A."/>
    <x v="6"/>
    <x v="6"/>
    <s v="C. H. NAVA"/>
    <x v="165"/>
    <x v="4"/>
    <x v="4"/>
    <x v="264"/>
    <x v="1"/>
    <s v="Instalado"/>
    <n v="0"/>
    <s v="Distribuidora"/>
    <x v="0"/>
    <x v="0"/>
    <x v="0"/>
    <x v="0"/>
    <s v="Privado"/>
    <s v="LIMA"/>
    <s v="LIMA"/>
    <s v="OYON"/>
    <s v="PACHANGARA"/>
    <n v="0"/>
    <x v="7"/>
    <n v="0"/>
    <x v="0"/>
    <n v="0"/>
    <x v="0"/>
    <x v="0"/>
    <n v="51.433"/>
    <n v="5.1433E-2"/>
    <m/>
    <n v="2.0833333333333332E-2"/>
    <n v="2.0833333333333332E-2"/>
    <n v="7.6479999999999997"/>
    <n v="9.9999999999766942E-4"/>
    <n v="43"/>
    <s v="BASE DE DATOS"/>
    <m/>
  </r>
  <r>
    <s v="20"/>
    <x v="10"/>
    <s v="ENEDIS"/>
    <s v="51000495"/>
    <s v="51000495"/>
    <x v="4"/>
    <s v="Turgo N║ 2"/>
    <s v="S"/>
    <n v="0.27700000000000002"/>
    <n v="0.25"/>
    <n v="3.0110000000000001"/>
    <n v="7.2510000000000003"/>
    <n v="10.262"/>
    <n v="0"/>
    <n v="713"/>
    <n v="0"/>
    <m/>
    <m/>
    <x v="0"/>
    <s v="ENEDIS51000495Turgo N║ 2HI"/>
    <s v="ENEL Distribución Perú S.A.A."/>
    <x v="6"/>
    <x v="6"/>
    <s v="C. H. NAVA"/>
    <x v="165"/>
    <x v="4"/>
    <x v="4"/>
    <x v="265"/>
    <x v="1"/>
    <s v="Instalado"/>
    <n v="0"/>
    <s v="Distribuidora"/>
    <x v="0"/>
    <x v="0"/>
    <x v="0"/>
    <x v="0"/>
    <s v="Privado"/>
    <s v="LIMA"/>
    <s v="LIMA"/>
    <s v="OYON"/>
    <s v="PACHANGARA"/>
    <n v="0"/>
    <x v="7"/>
    <n v="0"/>
    <x v="0"/>
    <n v="0"/>
    <x v="0"/>
    <x v="0"/>
    <n v="10.262"/>
    <n v="1.0262E-2"/>
    <m/>
    <n v="2.3083333333333334E-2"/>
    <n v="2.0833333333333332E-2"/>
    <n v="7.6479999999999997"/>
    <n v="0"/>
    <n v="43"/>
    <s v="BASE DE DATOS"/>
    <m/>
  </r>
  <r>
    <s v="20"/>
    <x v="10"/>
    <s v="ENEDIS"/>
    <s v="15004393"/>
    <s v="15004393"/>
    <x v="4"/>
    <s v="PELTON N║ 1"/>
    <s v="S"/>
    <n v="0.5"/>
    <n v="0.45"/>
    <n v="20.86"/>
    <n v="76.700999999999993"/>
    <n v="97.561000000000007"/>
    <n v="0"/>
    <n v="708"/>
    <n v="0"/>
    <m/>
    <m/>
    <x v="0"/>
    <s v="ENEDIS15004393PELTON N║ 1HI"/>
    <s v="ENEL Distribución Perú S.A.A."/>
    <x v="6"/>
    <x v="6"/>
    <s v="C.H. Canta"/>
    <x v="166"/>
    <x v="4"/>
    <x v="4"/>
    <x v="266"/>
    <x v="1"/>
    <s v="Instalado"/>
    <n v="0"/>
    <s v="Distribuidora"/>
    <x v="0"/>
    <x v="0"/>
    <x v="0"/>
    <x v="0"/>
    <s v="Privado"/>
    <s v="LIMA"/>
    <s v="LIMA"/>
    <s v="CANTA"/>
    <s v="CANTA"/>
    <n v="0"/>
    <x v="7"/>
    <n v="0"/>
    <x v="0"/>
    <n v="0"/>
    <x v="0"/>
    <x v="0"/>
    <n v="97.561000000000007"/>
    <n v="9.7561000000000009E-2"/>
    <m/>
    <n v="4.1666666666666664E-2"/>
    <n v="3.7499999999999999E-2"/>
    <n v="7.6479999999999997"/>
    <n v="-1.4210854715202004E-14"/>
    <n v="43"/>
    <s v="BASE DE DATOS"/>
    <m/>
  </r>
  <r>
    <s v="20"/>
    <x v="10"/>
    <s v="ENEDIS"/>
    <s v="15004393"/>
    <s v="15004393"/>
    <x v="4"/>
    <s v="PELTON N║ 2"/>
    <s v="S"/>
    <n v="0.5"/>
    <n v="0.45"/>
    <n v="18.477"/>
    <n v="7.351"/>
    <n v="25.827000000000002"/>
    <n v="0"/>
    <n v="233.45"/>
    <n v="0"/>
    <m/>
    <m/>
    <x v="0"/>
    <s v="ENEDIS15004393PELTON N║ 2HI"/>
    <s v="ENEL Distribución Perú S.A.A."/>
    <x v="6"/>
    <x v="6"/>
    <s v="C.H. Canta"/>
    <x v="166"/>
    <x v="4"/>
    <x v="4"/>
    <x v="267"/>
    <x v="1"/>
    <s v="Instalado"/>
    <n v="0"/>
    <s v="Distribuidora"/>
    <x v="0"/>
    <x v="0"/>
    <x v="0"/>
    <x v="0"/>
    <s v="Privado"/>
    <s v="LIMA"/>
    <s v="LIMA"/>
    <s v="CANTA"/>
    <s v="CANTA"/>
    <n v="0"/>
    <x v="7"/>
    <n v="0"/>
    <x v="0"/>
    <n v="0"/>
    <x v="0"/>
    <x v="0"/>
    <n v="25.827000000000002"/>
    <n v="2.5827000000000003E-2"/>
    <m/>
    <n v="4.1666666666666664E-2"/>
    <n v="3.7499999999999999E-2"/>
    <n v="7.6479999999999997"/>
    <n v="9.9999999999766942E-4"/>
    <n v="43"/>
    <s v="BASE DE DATOS"/>
    <m/>
  </r>
  <r>
    <s v="20"/>
    <x v="10"/>
    <s v="ENEDIS"/>
    <s v="15004593"/>
    <s v="15004593"/>
    <x v="4"/>
    <s v="FRANCIS N ║ 6"/>
    <s v="S"/>
    <n v="0.11"/>
    <n v="9.9000000000000005E-2"/>
    <n v="6.0999999999999999E-2"/>
    <n v="1E-3"/>
    <n v="6.2E-2"/>
    <n v="0"/>
    <n v="10.15"/>
    <n v="0"/>
    <m/>
    <m/>
    <x v="0"/>
    <s v="ENEDIS15004593FRANCIS N ║ 6HI"/>
    <s v="ENEL Distribución Perú S.A.A."/>
    <x v="6"/>
    <x v="6"/>
    <s v="C.H. Yaso"/>
    <x v="167"/>
    <x v="4"/>
    <x v="4"/>
    <x v="268"/>
    <x v="1"/>
    <s v="Instalado"/>
    <n v="0"/>
    <s v="Distribuidora"/>
    <x v="0"/>
    <x v="0"/>
    <x v="0"/>
    <x v="0"/>
    <s v="Privado"/>
    <s v="LIMA"/>
    <s v="LIMA"/>
    <s v="CANTA"/>
    <s v="SANTA ROSA DE QUIVES"/>
    <n v="0"/>
    <x v="7"/>
    <n v="0"/>
    <x v="0"/>
    <n v="0"/>
    <x v="0"/>
    <x v="0"/>
    <n v="6.2E-2"/>
    <n v="6.2000000000000003E-5"/>
    <m/>
    <n v="9.1666666666666667E-3"/>
    <n v="8.2500000000000004E-3"/>
    <n v="7.6479999999999997"/>
    <n v="0"/>
    <n v="43"/>
    <s v="BASE DE DATOS"/>
    <m/>
  </r>
  <r>
    <s v="20"/>
    <x v="10"/>
    <s v="ENEDIS"/>
    <s v="15004593"/>
    <s v="15004593"/>
    <x v="4"/>
    <s v="KUBOTTA N║ 4"/>
    <s v="S"/>
    <n v="0.08"/>
    <n v="7.1999999999999995E-2"/>
    <n v="6.0430000000000001"/>
    <n v="18.45"/>
    <n v="24.492999999999999"/>
    <n v="0"/>
    <n v="720"/>
    <n v="0"/>
    <m/>
    <m/>
    <x v="0"/>
    <s v="ENEDIS15004593KUBOTTA N║ 4HI"/>
    <s v="ENEL Distribución Perú S.A.A."/>
    <x v="6"/>
    <x v="6"/>
    <s v="C.H. Yaso"/>
    <x v="167"/>
    <x v="4"/>
    <x v="4"/>
    <x v="269"/>
    <x v="1"/>
    <s v="Instalado"/>
    <n v="0"/>
    <s v="Distribuidora"/>
    <x v="0"/>
    <x v="0"/>
    <x v="0"/>
    <x v="0"/>
    <s v="Privado"/>
    <s v="LIMA"/>
    <s v="LIMA"/>
    <s v="CANTA"/>
    <s v="SANTA ROSA DE QUIVES"/>
    <n v="0"/>
    <x v="7"/>
    <n v="0"/>
    <x v="0"/>
    <n v="0"/>
    <x v="0"/>
    <x v="0"/>
    <n v="24.492999999999999"/>
    <n v="2.4492999999999997E-2"/>
    <m/>
    <n v="6.6666666666666671E-3"/>
    <n v="5.9999999999999993E-3"/>
    <n v="7.6479999999999997"/>
    <n v="0"/>
    <n v="43"/>
    <s v="BASE DE DATOS"/>
    <m/>
  </r>
  <r>
    <s v="20"/>
    <x v="9"/>
    <s v="ENEDIS"/>
    <s v="15004693"/>
    <s v="15004693"/>
    <x v="4"/>
    <s v="FRANCIS N║ 1"/>
    <s v="S"/>
    <n v="0.14000000000000001"/>
    <n v="0.14000000000000001"/>
    <n v="15.061999999999999"/>
    <n v="19.050999999999998"/>
    <n v="34.113"/>
    <n v="0"/>
    <n v="419.3"/>
    <n v="0"/>
    <m/>
    <m/>
    <x v="0"/>
    <s v="ENEDIS15004693FRANCIS N║ 1HI"/>
    <s v="ENEL Distribución Perú S.A.A."/>
    <x v="6"/>
    <x v="6"/>
    <s v="C.H. Acos"/>
    <x v="163"/>
    <x v="4"/>
    <x v="4"/>
    <x v="260"/>
    <x v="1"/>
    <s v="Instalado"/>
    <n v="0"/>
    <s v="Distribuidora"/>
    <x v="0"/>
    <x v="0"/>
    <x v="0"/>
    <x v="0"/>
    <s v="Privado"/>
    <s v="LIMA"/>
    <s v="LIMA"/>
    <s v="HUARAL"/>
    <s v="SAN MIGUEL DE ACOS"/>
    <n v="0"/>
    <x v="7"/>
    <n v="0"/>
    <x v="0"/>
    <n v="0"/>
    <x v="0"/>
    <x v="0"/>
    <n v="34.113"/>
    <n v="3.4112999999999997E-2"/>
    <m/>
    <n v="1.1666666666666667E-2"/>
    <n v="1.1666666666666667E-2"/>
    <n v="7.6479999999999997"/>
    <n v="0"/>
    <n v="43"/>
    <s v="BASE DE DATOS"/>
    <m/>
  </r>
  <r>
    <s v="20"/>
    <x v="9"/>
    <s v="ENEDIS"/>
    <s v="15004693"/>
    <s v="15004693"/>
    <x v="4"/>
    <s v="FRANCIS N║ 2"/>
    <s v="S"/>
    <n v="0.14000000000000001"/>
    <n v="0.14000000000000001"/>
    <n v="17.081"/>
    <n v="50.695999999999998"/>
    <n v="67.777000000000001"/>
    <n v="0"/>
    <n v="743.45"/>
    <n v="0"/>
    <m/>
    <m/>
    <x v="0"/>
    <s v="ENEDIS15004693FRANCIS N║ 2HI"/>
    <s v="ENEL Distribución Perú S.A.A."/>
    <x v="6"/>
    <x v="6"/>
    <s v="C.H. Acos"/>
    <x v="163"/>
    <x v="4"/>
    <x v="4"/>
    <x v="261"/>
    <x v="1"/>
    <s v="Instalado"/>
    <n v="0"/>
    <s v="Distribuidora"/>
    <x v="0"/>
    <x v="0"/>
    <x v="0"/>
    <x v="0"/>
    <s v="Privado"/>
    <s v="LIMA"/>
    <s v="LIMA"/>
    <s v="HUARAL"/>
    <s v="SAN MIGUEL DE ACOS"/>
    <n v="0"/>
    <x v="7"/>
    <n v="0"/>
    <x v="0"/>
    <n v="0"/>
    <x v="0"/>
    <x v="0"/>
    <n v="67.777000000000001"/>
    <n v="6.7777000000000004E-2"/>
    <m/>
    <n v="1.1666666666666667E-2"/>
    <n v="1.1666666666666667E-2"/>
    <n v="7.6479999999999997"/>
    <n v="0"/>
    <n v="43"/>
    <s v="BASE DE DATOS"/>
    <m/>
  </r>
  <r>
    <s v="20"/>
    <x v="9"/>
    <s v="ENEDIS"/>
    <s v="15004893"/>
    <s v="15004893"/>
    <x v="4"/>
    <s v="FRANCIS 3"/>
    <s v="S"/>
    <n v="7.4999999999999997E-2"/>
    <n v="7.4999999999999997E-2"/>
    <n v="2.742"/>
    <n v="5.8369999999999997"/>
    <n v="8.5790000000000006"/>
    <n v="0"/>
    <n v="742.45"/>
    <n v="0"/>
    <m/>
    <m/>
    <x v="0"/>
    <s v="ENEDIS15004893FRANCIS 3HI"/>
    <s v="ENEL Distribución Perú S.A.A."/>
    <x v="6"/>
    <x v="6"/>
    <s v="C.H. Ravira-Pacaraos"/>
    <x v="164"/>
    <x v="4"/>
    <x v="4"/>
    <x v="262"/>
    <x v="1"/>
    <s v="Instalado"/>
    <n v="0"/>
    <s v="Distribuidora"/>
    <x v="0"/>
    <x v="0"/>
    <x v="0"/>
    <x v="0"/>
    <s v="Privado"/>
    <s v="LIMA"/>
    <s v="LIMA"/>
    <s v="HUARAL"/>
    <s v="PACARAOS"/>
    <n v="0"/>
    <x v="7"/>
    <n v="0"/>
    <x v="0"/>
    <n v="0"/>
    <x v="0"/>
    <x v="0"/>
    <n v="8.5790000000000006"/>
    <n v="8.5789999999999998E-3"/>
    <m/>
    <n v="6.2499999999999995E-3"/>
    <n v="6.2499999999999995E-3"/>
    <n v="7.6479999999999997"/>
    <n v="0"/>
    <n v="43"/>
    <s v="BASE DE DATOS"/>
    <m/>
  </r>
  <r>
    <s v="20"/>
    <x v="9"/>
    <s v="ENEDIS"/>
    <s v="15004893"/>
    <s v="15004893"/>
    <x v="4"/>
    <s v="FRANCIS 4"/>
    <s v="S"/>
    <n v="7.4999999999999997E-2"/>
    <n v="7.4999999999999997E-2"/>
    <n v="2.7930000000000001"/>
    <n v="5.3230000000000004"/>
    <n v="8.1159999999999997"/>
    <n v="0"/>
    <n v="741.3"/>
    <n v="0"/>
    <m/>
    <m/>
    <x v="0"/>
    <s v="ENEDIS15004893FRANCIS 4HI"/>
    <s v="ENEL Distribución Perú S.A.A."/>
    <x v="6"/>
    <x v="6"/>
    <s v="C.H. Ravira-Pacaraos"/>
    <x v="164"/>
    <x v="4"/>
    <x v="4"/>
    <x v="263"/>
    <x v="1"/>
    <s v="Instalado"/>
    <n v="0"/>
    <s v="Distribuidora"/>
    <x v="0"/>
    <x v="0"/>
    <x v="0"/>
    <x v="0"/>
    <s v="Privado"/>
    <s v="LIMA"/>
    <s v="LIMA"/>
    <s v="HUARAL"/>
    <s v="PACARAOS"/>
    <n v="0"/>
    <x v="7"/>
    <n v="0"/>
    <x v="0"/>
    <n v="0"/>
    <x v="0"/>
    <x v="0"/>
    <n v="8.1159999999999997"/>
    <n v="8.116E-3"/>
    <m/>
    <n v="6.2499999999999995E-3"/>
    <n v="6.2499999999999995E-3"/>
    <n v="7.6479999999999997"/>
    <n v="0"/>
    <n v="43"/>
    <s v="BASE DE DATOS"/>
    <m/>
  </r>
  <r>
    <s v="20"/>
    <x v="9"/>
    <s v="ENEDIS"/>
    <s v="51000495"/>
    <s v="51000495"/>
    <x v="4"/>
    <s v="Turgo N║ 1"/>
    <s v="S"/>
    <n v="0.25"/>
    <n v="0.25"/>
    <n v="15.869"/>
    <n v="36.113"/>
    <n v="51.981999999999999"/>
    <n v="0"/>
    <n v="743.45"/>
    <n v="0"/>
    <m/>
    <m/>
    <x v="0"/>
    <s v="ENEDIS51000495Turgo N║ 1HI"/>
    <s v="ENEL Distribución Perú S.A.A."/>
    <x v="6"/>
    <x v="6"/>
    <s v="C. H. NAVA"/>
    <x v="165"/>
    <x v="4"/>
    <x v="4"/>
    <x v="264"/>
    <x v="1"/>
    <s v="Instalado"/>
    <n v="0"/>
    <s v="Distribuidora"/>
    <x v="0"/>
    <x v="0"/>
    <x v="0"/>
    <x v="0"/>
    <s v="Privado"/>
    <s v="LIMA"/>
    <s v="LIMA"/>
    <s v="OYON"/>
    <s v="PACHANGARA"/>
    <n v="0"/>
    <x v="7"/>
    <n v="0"/>
    <x v="0"/>
    <n v="0"/>
    <x v="0"/>
    <x v="0"/>
    <n v="51.981999999999999"/>
    <n v="5.1982E-2"/>
    <m/>
    <n v="2.0833333333333332E-2"/>
    <n v="2.0833333333333332E-2"/>
    <n v="7.6479999999999997"/>
    <n v="0"/>
    <n v="43"/>
    <s v="BASE DE DATOS"/>
    <m/>
  </r>
  <r>
    <s v="20"/>
    <x v="9"/>
    <s v="ENEDIS"/>
    <s v="51000495"/>
    <s v="51000495"/>
    <x v="4"/>
    <s v="Turgo N║ 2"/>
    <s v="S"/>
    <n v="0.27700000000000002"/>
    <n v="0.25"/>
    <n v="3.0830000000000002"/>
    <n v="8.0749999999999993"/>
    <n v="11.157999999999999"/>
    <n v="0"/>
    <n v="744"/>
    <n v="0"/>
    <m/>
    <m/>
    <x v="0"/>
    <s v="ENEDIS51000495Turgo N║ 2HI"/>
    <s v="ENEL Distribución Perú S.A.A."/>
    <x v="6"/>
    <x v="6"/>
    <s v="C. H. NAVA"/>
    <x v="165"/>
    <x v="4"/>
    <x v="4"/>
    <x v="265"/>
    <x v="1"/>
    <s v="Instalado"/>
    <n v="0"/>
    <s v="Distribuidora"/>
    <x v="0"/>
    <x v="0"/>
    <x v="0"/>
    <x v="0"/>
    <s v="Privado"/>
    <s v="LIMA"/>
    <s v="LIMA"/>
    <s v="OYON"/>
    <s v="PACHANGARA"/>
    <n v="0"/>
    <x v="7"/>
    <n v="0"/>
    <x v="0"/>
    <n v="0"/>
    <x v="0"/>
    <x v="0"/>
    <n v="11.157999999999999"/>
    <n v="1.1158E-2"/>
    <m/>
    <n v="2.3083333333333334E-2"/>
    <n v="2.0833333333333332E-2"/>
    <n v="7.6479999999999997"/>
    <n v="0"/>
    <n v="43"/>
    <s v="BASE DE DATOS"/>
    <m/>
  </r>
  <r>
    <s v="20"/>
    <x v="9"/>
    <s v="ENEDIS"/>
    <s v="15004393"/>
    <s v="15004393"/>
    <x v="4"/>
    <s v="PELTON N║ 1"/>
    <s v="S"/>
    <n v="0.5"/>
    <n v="0.45"/>
    <n v="22.294"/>
    <n v="8.0329999999999995"/>
    <n v="30.327000000000002"/>
    <n v="0"/>
    <n v="244"/>
    <n v="0"/>
    <m/>
    <m/>
    <x v="0"/>
    <s v="ENEDIS15004393PELTON N║ 1HI"/>
    <s v="ENEL Distribución Perú S.A.A."/>
    <x v="6"/>
    <x v="6"/>
    <s v="C.H. Canta"/>
    <x v="166"/>
    <x v="4"/>
    <x v="4"/>
    <x v="266"/>
    <x v="1"/>
    <s v="Instalado"/>
    <n v="0"/>
    <s v="Distribuidora"/>
    <x v="0"/>
    <x v="0"/>
    <x v="0"/>
    <x v="0"/>
    <s v="Privado"/>
    <s v="LIMA"/>
    <s v="LIMA"/>
    <s v="CANTA"/>
    <s v="CANTA"/>
    <n v="0"/>
    <x v="7"/>
    <n v="0"/>
    <x v="0"/>
    <n v="0"/>
    <x v="0"/>
    <x v="0"/>
    <n v="30.327000000000002"/>
    <n v="3.0327000000000003E-2"/>
    <m/>
    <n v="4.1666666666666664E-2"/>
    <n v="3.7499999999999999E-2"/>
    <n v="7.6479999999999997"/>
    <n v="-3.5527136788005009E-15"/>
    <n v="43"/>
    <s v="BASE DE DATOS"/>
    <m/>
  </r>
  <r>
    <s v="20"/>
    <x v="9"/>
    <s v="ENEDIS"/>
    <s v="15004393"/>
    <s v="15004393"/>
    <x v="4"/>
    <s v="PELTON N║ 2"/>
    <s v="S"/>
    <n v="0.5"/>
    <n v="0.45"/>
    <n v="18.795999999999999"/>
    <n v="79.569999999999993"/>
    <n v="98.366"/>
    <n v="0"/>
    <n v="727.15"/>
    <n v="0"/>
    <m/>
    <m/>
    <x v="0"/>
    <s v="ENEDIS15004393PELTON N║ 2HI"/>
    <s v="ENEL Distribución Perú S.A.A."/>
    <x v="6"/>
    <x v="6"/>
    <s v="C.H. Canta"/>
    <x v="166"/>
    <x v="4"/>
    <x v="4"/>
    <x v="267"/>
    <x v="1"/>
    <s v="Instalado"/>
    <n v="0"/>
    <s v="Distribuidora"/>
    <x v="0"/>
    <x v="0"/>
    <x v="0"/>
    <x v="0"/>
    <s v="Privado"/>
    <s v="LIMA"/>
    <s v="LIMA"/>
    <s v="CANTA"/>
    <s v="CANTA"/>
    <n v="0"/>
    <x v="7"/>
    <n v="0"/>
    <x v="0"/>
    <n v="0"/>
    <x v="0"/>
    <x v="0"/>
    <n v="98.366"/>
    <n v="9.8365999999999995E-2"/>
    <m/>
    <n v="4.1666666666666664E-2"/>
    <n v="3.7499999999999999E-2"/>
    <n v="7.6479999999999997"/>
    <n v="-1.4210854715202004E-14"/>
    <n v="43"/>
    <s v="BASE DE DATOS"/>
    <m/>
  </r>
  <r>
    <s v="20"/>
    <x v="9"/>
    <s v="ENEDIS"/>
    <s v="15004593"/>
    <s v="15004593"/>
    <x v="4"/>
    <s v="FRANCIS N ║ 6"/>
    <s v="S"/>
    <n v="0.11"/>
    <n v="9.9000000000000005E-2"/>
    <n v="6.0960000000000001"/>
    <n v="19.484999999999999"/>
    <n v="25.581"/>
    <n v="0"/>
    <n v="744"/>
    <n v="0"/>
    <m/>
    <m/>
    <x v="0"/>
    <s v="ENEDIS15004593FRANCIS N ║ 6HI"/>
    <s v="ENEL Distribución Perú S.A.A."/>
    <x v="6"/>
    <x v="6"/>
    <s v="C.H. Yaso"/>
    <x v="167"/>
    <x v="4"/>
    <x v="4"/>
    <x v="268"/>
    <x v="1"/>
    <s v="Instalado"/>
    <n v="0"/>
    <s v="Distribuidora"/>
    <x v="0"/>
    <x v="0"/>
    <x v="0"/>
    <x v="0"/>
    <s v="Privado"/>
    <s v="LIMA"/>
    <s v="LIMA"/>
    <s v="CANTA"/>
    <s v="SANTA ROSA DE QUIVES"/>
    <n v="0"/>
    <x v="7"/>
    <n v="0"/>
    <x v="0"/>
    <n v="0"/>
    <x v="0"/>
    <x v="0"/>
    <n v="25.581"/>
    <n v="2.5581E-2"/>
    <m/>
    <n v="9.1666666666666667E-3"/>
    <n v="8.2500000000000004E-3"/>
    <n v="7.6479999999999997"/>
    <n v="0"/>
    <n v="43"/>
    <s v="BASE DE DATOS"/>
    <m/>
  </r>
  <r>
    <s v="20"/>
    <x v="9"/>
    <s v="ENEDIS"/>
    <s v="15004593"/>
    <s v="15004593"/>
    <x v="4"/>
    <s v="KUBOTTA N║ 4"/>
    <s v="S"/>
    <n v="0.08"/>
    <n v="7.1999999999999995E-2"/>
    <n v="9.1999999999999998E-2"/>
    <n v="2E-3"/>
    <n v="9.4E-2"/>
    <n v="0"/>
    <n v="17"/>
    <n v="0"/>
    <m/>
    <m/>
    <x v="0"/>
    <s v="ENEDIS15004593KUBOTTA N║ 4HI"/>
    <s v="ENEL Distribución Perú S.A.A."/>
    <x v="6"/>
    <x v="6"/>
    <s v="C.H. Yaso"/>
    <x v="167"/>
    <x v="4"/>
    <x v="4"/>
    <x v="269"/>
    <x v="1"/>
    <s v="Instalado"/>
    <n v="0"/>
    <s v="Distribuidora"/>
    <x v="0"/>
    <x v="0"/>
    <x v="0"/>
    <x v="0"/>
    <s v="Privado"/>
    <s v="LIMA"/>
    <s v="LIMA"/>
    <s v="CANTA"/>
    <s v="SANTA ROSA DE QUIVES"/>
    <n v="0"/>
    <x v="7"/>
    <n v="0"/>
    <x v="0"/>
    <n v="0"/>
    <x v="0"/>
    <x v="0"/>
    <n v="9.4E-2"/>
    <n v="9.3999999999999994E-5"/>
    <m/>
    <n v="6.6666666666666671E-3"/>
    <n v="5.9999999999999993E-3"/>
    <n v="7.6479999999999997"/>
    <n v="0"/>
    <n v="43"/>
    <s v="BASE DE DATOS"/>
    <m/>
  </r>
  <r>
    <s v="20"/>
    <x v="10"/>
    <s v="ELPU"/>
    <s v="51015199"/>
    <s v="51015199"/>
    <x v="4"/>
    <s v="BOVING 1"/>
    <s v="S"/>
    <n v="1.5"/>
    <n v="1.2"/>
    <n v="0"/>
    <n v="0"/>
    <n v="0"/>
    <n v="0"/>
    <n v="0"/>
    <n v="720"/>
    <m/>
    <m/>
    <x v="0"/>
    <s v="ELPU51015199BOVING 1HI"/>
    <s v="Electro Puno S.A.A."/>
    <x v="45"/>
    <x v="45"/>
    <s v="C. H. Sandia"/>
    <x v="168"/>
    <x v="4"/>
    <x v="4"/>
    <x v="270"/>
    <x v="1"/>
    <s v="Instalado"/>
    <s v="Operativo"/>
    <s v="Distribuidora"/>
    <x v="0"/>
    <x v="1"/>
    <x v="0"/>
    <x v="0"/>
    <s v="Estatal"/>
    <s v="PUNO"/>
    <s v="PUNO"/>
    <s v="SANDIA"/>
    <s v="SANDIA"/>
    <n v="0"/>
    <x v="7"/>
    <n v="0"/>
    <x v="0"/>
    <n v="0"/>
    <x v="0"/>
    <x v="0"/>
    <n v="0"/>
    <n v="0"/>
    <m/>
    <n v="0.125"/>
    <n v="9.9999999999999992E-2"/>
    <n v="7.6479999999999997"/>
    <n v="0"/>
    <n v="21"/>
    <s v="BASE DE DATOS"/>
    <m/>
  </r>
  <r>
    <s v="20"/>
    <x v="10"/>
    <s v="ELPU"/>
    <s v="51015199"/>
    <s v="51015199"/>
    <x v="4"/>
    <s v="BOVING 2"/>
    <s v="S"/>
    <n v="1.5"/>
    <n v="1.2"/>
    <n v="80.319999999999993"/>
    <n v="376.84"/>
    <n v="457.16"/>
    <n v="0"/>
    <n v="718.12"/>
    <n v="1.88"/>
    <m/>
    <m/>
    <x v="0"/>
    <s v="ELPU51015199BOVING 2HI"/>
    <s v="Electro Puno S.A.A."/>
    <x v="45"/>
    <x v="45"/>
    <s v="C. H. Sandia"/>
    <x v="168"/>
    <x v="4"/>
    <x v="4"/>
    <x v="271"/>
    <x v="1"/>
    <s v="Instalado"/>
    <s v="Operativo"/>
    <s v="Distribuidora"/>
    <x v="0"/>
    <x v="1"/>
    <x v="0"/>
    <x v="0"/>
    <s v="Estatal"/>
    <s v="PUNO"/>
    <s v="PUNO"/>
    <s v="SANDIA"/>
    <s v="SANDIA"/>
    <n v="0"/>
    <x v="7"/>
    <n v="0"/>
    <x v="0"/>
    <n v="0"/>
    <x v="0"/>
    <x v="0"/>
    <n v="457.16"/>
    <n v="0.45716000000000001"/>
    <m/>
    <n v="0.125"/>
    <n v="9.9999999999999992E-2"/>
    <n v="7.6479999999999997"/>
    <n v="-5.6843418860808015E-14"/>
    <n v="21"/>
    <s v="BASE DE DATOS"/>
    <m/>
  </r>
  <r>
    <s v="20"/>
    <x v="10"/>
    <s v="ELPU"/>
    <s v="51015199"/>
    <s v="51015199"/>
    <x v="4"/>
    <s v="HYHC"/>
    <s v="S"/>
    <n v="1.5"/>
    <n v="1.29"/>
    <n v="0"/>
    <n v="0"/>
    <n v="0"/>
    <n v="0"/>
    <n v="0"/>
    <n v="720"/>
    <m/>
    <m/>
    <x v="0"/>
    <s v="ELPU51015199HYHCHI"/>
    <s v="Electro Puno S.A.A."/>
    <x v="45"/>
    <x v="45"/>
    <s v="C. H. Sandia"/>
    <x v="168"/>
    <x v="4"/>
    <x v="4"/>
    <x v="272"/>
    <x v="1"/>
    <s v="Instalado"/>
    <s v="Operativo"/>
    <s v="Distribuidora"/>
    <x v="0"/>
    <x v="1"/>
    <x v="0"/>
    <x v="0"/>
    <s v="Estatal"/>
    <s v="PUNO"/>
    <s v="PUNO"/>
    <s v="SANDIA"/>
    <s v="SANDIA"/>
    <n v="0"/>
    <x v="7"/>
    <n v="0"/>
    <x v="0"/>
    <n v="0"/>
    <x v="0"/>
    <x v="0"/>
    <n v="0"/>
    <n v="0"/>
    <m/>
    <n v="0.125"/>
    <n v="0.1075"/>
    <n v="7.6479999999999997"/>
    <n v="0"/>
    <n v="21"/>
    <s v="BASE DE DATOS"/>
    <m/>
  </r>
  <r>
    <s v="20"/>
    <x v="9"/>
    <s v="EILHIC"/>
    <s v="53200504"/>
    <s v="53200504"/>
    <x v="4"/>
    <s v="G1"/>
    <s v="S"/>
    <n v="0.73399999999999999"/>
    <n v="0.25"/>
    <n v="41.868000000000002"/>
    <n v="144.31700000000001"/>
    <n v="186.185"/>
    <n v="0"/>
    <n v="724"/>
    <n v="0"/>
    <m/>
    <m/>
    <x v="0"/>
    <s v="EILHIC53200504G1HI"/>
    <s v="EILHICHA S.A."/>
    <x v="42"/>
    <x v="42"/>
    <s v="C.H. COLLO"/>
    <x v="133"/>
    <x v="4"/>
    <x v="4"/>
    <x v="13"/>
    <x v="1"/>
    <s v="Instalado"/>
    <s v="Operativo"/>
    <s v="Generadora"/>
    <x v="0"/>
    <x v="0"/>
    <x v="0"/>
    <x v="0"/>
    <s v="Privado"/>
    <s v="ANCASH"/>
    <s v="ANCASH"/>
    <s v="ASUNCION"/>
    <s v="CHACAS"/>
    <n v="0"/>
    <x v="7"/>
    <n v="0"/>
    <x v="0"/>
    <n v="0"/>
    <x v="0"/>
    <x v="0"/>
    <n v="186.185"/>
    <n v="0.18618499999999999"/>
    <m/>
    <n v="6.1166666666666668E-2"/>
    <n v="2.0416666666666666E-2"/>
    <n v="7.6479999999999997"/>
    <n v="0"/>
    <n v="40"/>
    <s v="BASE DE DATOS"/>
    <m/>
  </r>
  <r>
    <s v="20"/>
    <x v="9"/>
    <s v="EILHIC"/>
    <s v="53200604"/>
    <s v="53200604"/>
    <x v="4"/>
    <s v="G1"/>
    <s v="S"/>
    <n v="0.85"/>
    <n v="0.35299999999999998"/>
    <n v="51.067"/>
    <n v="18.745000000000001"/>
    <n v="69.811999999999998"/>
    <n v="0"/>
    <n v="198"/>
    <n v="0"/>
    <m/>
    <m/>
    <x v="0"/>
    <s v="EILHIC53200604G1HI"/>
    <s v="EILHICHA S.A."/>
    <x v="42"/>
    <x v="42"/>
    <s v="C.H. JAMBON"/>
    <x v="134"/>
    <x v="4"/>
    <x v="4"/>
    <x v="13"/>
    <x v="1"/>
    <s v="Instalado"/>
    <s v="Operativo"/>
    <s v="Generadora"/>
    <x v="0"/>
    <x v="0"/>
    <x v="0"/>
    <x v="0"/>
    <s v="Privado"/>
    <s v="ANCASH"/>
    <s v="ANCASH"/>
    <s v="ASUNCION"/>
    <s v="CHACAS"/>
    <n v="0"/>
    <x v="7"/>
    <n v="0"/>
    <x v="0"/>
    <n v="0"/>
    <x v="0"/>
    <x v="0"/>
    <n v="69.811999999999998"/>
    <n v="6.9811999999999999E-2"/>
    <m/>
    <n v="7.0833333333333331E-2"/>
    <n v="2.5916666666666668E-2"/>
    <n v="7.6479999999999997"/>
    <n v="0"/>
    <n v="40"/>
    <s v="BASE DE DATOS"/>
    <m/>
  </r>
  <r>
    <s v="20"/>
    <x v="9"/>
    <s v="EILHIC"/>
    <s v="53200604"/>
    <s v="53200604"/>
    <x v="4"/>
    <s v="G2"/>
    <s v="S"/>
    <n v="0.32"/>
    <n v="0.189"/>
    <n v="0.68300000000000005"/>
    <n v="106.15"/>
    <n v="106.833"/>
    <n v="0"/>
    <n v="564.75"/>
    <n v="0"/>
    <m/>
    <m/>
    <x v="0"/>
    <s v="EILHIC53200604G2HI"/>
    <s v="EILHICHA S.A."/>
    <x v="42"/>
    <x v="42"/>
    <s v="C.H. JAMBON"/>
    <x v="134"/>
    <x v="4"/>
    <x v="4"/>
    <x v="14"/>
    <x v="1"/>
    <s v="Instalado"/>
    <s v="Operativo"/>
    <s v="Generadora"/>
    <x v="0"/>
    <x v="0"/>
    <x v="0"/>
    <x v="0"/>
    <s v="Privado"/>
    <s v="ANCASH"/>
    <s v="ANCASH"/>
    <s v="ASUNCION"/>
    <s v="CHACAS"/>
    <n v="0"/>
    <x v="7"/>
    <n v="0"/>
    <x v="0"/>
    <n v="0"/>
    <x v="0"/>
    <x v="0"/>
    <n v="106.833"/>
    <n v="0.106833"/>
    <m/>
    <n v="2.6666666666666668E-2"/>
    <n v="1.3166666666666667E-2"/>
    <n v="7.6479999999999997"/>
    <n v="1.4210854715202004E-14"/>
    <n v="40"/>
    <s v="BASE DE DATOS"/>
    <m/>
  </r>
  <r>
    <s v="20"/>
    <x v="10"/>
    <s v="EGEPSA"/>
    <s v="41071696"/>
    <s v="41071696"/>
    <x v="4"/>
    <s v="Grupo 1"/>
    <s v="S"/>
    <n v="0.3"/>
    <n v="0.28799999999999998"/>
    <n v="24.66"/>
    <n v="108.9"/>
    <n v="133.56"/>
    <n v="161"/>
    <n v="555"/>
    <n v="0"/>
    <m/>
    <m/>
    <x v="0"/>
    <s v="EGEPSA41071696Grupo 1HI"/>
    <s v="Emp. Gen y Comercializadora de Serv Pub de Elec. Pangoa"/>
    <x v="41"/>
    <x v="41"/>
    <s v="C. H. Pangoa"/>
    <x v="132"/>
    <x v="4"/>
    <x v="4"/>
    <x v="44"/>
    <x v="1"/>
    <s v="Instalado"/>
    <s v="Inoperativo"/>
    <s v="Generadora"/>
    <x v="0"/>
    <x v="1"/>
    <x v="0"/>
    <x v="0"/>
    <s v="Privado"/>
    <s v="JUNIN"/>
    <s v="JUNIN"/>
    <s v="SATIPO"/>
    <s v="PANGOA"/>
    <n v="0"/>
    <x v="7"/>
    <n v="0"/>
    <x v="0"/>
    <n v="0"/>
    <x v="0"/>
    <x v="0"/>
    <n v="133.56"/>
    <n v="0.13356000000000001"/>
    <m/>
    <n v="2.4999999999999998E-2"/>
    <n v="2.1666666666666667E-2"/>
    <n v="7.6479999999999997"/>
    <n v="0"/>
    <n v="31"/>
    <s v="BASE DE DATOS"/>
    <m/>
  </r>
  <r>
    <s v="20"/>
    <x v="10"/>
    <s v="EGEPSA"/>
    <s v="41071696"/>
    <s v="41071696"/>
    <x v="4"/>
    <s v="Grupo 2"/>
    <s v="S"/>
    <n v="0.3"/>
    <n v="0.14399999999999999"/>
    <n v="6.48"/>
    <n v="27.984000000000002"/>
    <n v="34.463999999999999"/>
    <n v="0"/>
    <n v="194"/>
    <n v="0"/>
    <m/>
    <m/>
    <x v="0"/>
    <s v="EGEPSA41071696Grupo 2HI"/>
    <s v="Emp. Gen y Comercializadora de Serv Pub de Elec. Pangoa"/>
    <x v="41"/>
    <x v="41"/>
    <s v="C. H. Pangoa"/>
    <x v="132"/>
    <x v="4"/>
    <x v="4"/>
    <x v="171"/>
    <x v="1"/>
    <s v="Instalado"/>
    <s v="Operativo"/>
    <s v="Generadora"/>
    <x v="0"/>
    <x v="1"/>
    <x v="0"/>
    <x v="0"/>
    <s v="Privado"/>
    <s v="JUNIN"/>
    <s v="JUNIN"/>
    <s v="SATIPO"/>
    <s v="PANGOA"/>
    <n v="0"/>
    <x v="7"/>
    <n v="0"/>
    <x v="0"/>
    <n v="0"/>
    <x v="0"/>
    <x v="0"/>
    <n v="34.463999999999999"/>
    <n v="3.4464000000000002E-2"/>
    <m/>
    <n v="2.4999999999999998E-2"/>
    <n v="2.1000000000000001E-2"/>
    <n v="7.6479999999999997"/>
    <n v="0"/>
    <n v="31"/>
    <s v="BASE DE DATOS"/>
    <m/>
  </r>
  <r>
    <s v="20"/>
    <x v="10"/>
    <s v="ELC"/>
    <s v="31007793"/>
    <s v="31007793"/>
    <x v="4"/>
    <s v="G-1"/>
    <s v="S"/>
    <n v="0.63"/>
    <n v="0.56100000000000005"/>
    <n v="7.4059999999999997"/>
    <n v="30.027000000000001"/>
    <n v="37.433"/>
    <n v="0"/>
    <n v="147.05000000000001"/>
    <n v="0"/>
    <m/>
    <m/>
    <x v="0"/>
    <s v="ELC31007793G-1HI"/>
    <s v="Electro Centro S. A."/>
    <x v="10"/>
    <x v="10"/>
    <s v="C. H. Pichanaki"/>
    <x v="187"/>
    <x v="4"/>
    <x v="4"/>
    <x v="37"/>
    <x v="1"/>
    <s v="Instalado"/>
    <s v="Operativo"/>
    <s v="Distribuidora"/>
    <x v="0"/>
    <x v="1"/>
    <x v="0"/>
    <x v="0"/>
    <s v="Estatal"/>
    <s v="JUNIN"/>
    <s v="JUNIN"/>
    <s v="CHANCHAMAYO"/>
    <s v="PICHANAKI"/>
    <n v="0"/>
    <x v="7"/>
    <n v="0"/>
    <x v="0"/>
    <n v="0"/>
    <x v="0"/>
    <x v="0"/>
    <n v="37.433"/>
    <n v="3.7433000000000001E-2"/>
    <m/>
    <n v="5.2499999999999998E-2"/>
    <n v="4.6750000000000007E-2"/>
    <n v="7.6479999999999997"/>
    <n v="0"/>
    <n v="25"/>
    <s v="BASE DE DATOS"/>
    <m/>
  </r>
  <r>
    <s v="20"/>
    <x v="10"/>
    <s v="ELC"/>
    <s v="31007793"/>
    <s v="31007793"/>
    <x v="4"/>
    <s v="G-2"/>
    <s v="S"/>
    <n v="0.63"/>
    <n v="0.56100000000000005"/>
    <n v="61.591000000000001"/>
    <n v="226.298"/>
    <n v="287.88900000000001"/>
    <n v="0"/>
    <n v="644.73"/>
    <n v="0"/>
    <m/>
    <m/>
    <x v="0"/>
    <s v="ELC31007793G-2HI"/>
    <s v="Electro Centro S. A."/>
    <x v="10"/>
    <x v="10"/>
    <s v="C. H. Pichanaki"/>
    <x v="187"/>
    <x v="4"/>
    <x v="4"/>
    <x v="38"/>
    <x v="1"/>
    <s v="Instalado"/>
    <s v="Operativo"/>
    <s v="Distribuidora"/>
    <x v="0"/>
    <x v="1"/>
    <x v="0"/>
    <x v="0"/>
    <s v="Estatal"/>
    <s v="JUNIN"/>
    <s v="JUNIN"/>
    <s v="CHANCHAMAYO"/>
    <s v="PICHANAKI"/>
    <n v="0"/>
    <x v="7"/>
    <n v="0"/>
    <x v="0"/>
    <n v="0"/>
    <x v="0"/>
    <x v="0"/>
    <n v="287.88900000000001"/>
    <n v="0.28788900000000001"/>
    <m/>
    <n v="5.2499999999999998E-2"/>
    <n v="4.6750000000000007E-2"/>
    <n v="7.6479999999999997"/>
    <n v="0"/>
    <n v="25"/>
    <s v="BASE DE DATOS"/>
    <m/>
  </r>
  <r>
    <s v="20"/>
    <x v="10"/>
    <s v="ELC"/>
    <s v="31007893"/>
    <s v="31007893"/>
    <x v="4"/>
    <s v="G-1"/>
    <s v="S"/>
    <n v="0.52"/>
    <n v="0.46"/>
    <n v="59.002000000000002"/>
    <n v="219.36"/>
    <n v="278.36200000000002"/>
    <n v="0"/>
    <n v="686.5"/>
    <n v="0"/>
    <m/>
    <m/>
    <x v="0"/>
    <s v="ELC31007893G-1HI"/>
    <s v="Electro Centro S. A."/>
    <x v="10"/>
    <x v="10"/>
    <s v="C. H. Quicapata"/>
    <x v="188"/>
    <x v="4"/>
    <x v="4"/>
    <x v="37"/>
    <x v="1"/>
    <s v="Instalado"/>
    <s v="Operativo"/>
    <s v="Distribuidora"/>
    <x v="0"/>
    <x v="1"/>
    <x v="0"/>
    <x v="0"/>
    <s v="Estatal"/>
    <s v="AYACUCHO"/>
    <s v="AYACUCHO"/>
    <s v="HUAMANGA"/>
    <s v="CARMEN ALTO"/>
    <n v="0"/>
    <x v="7"/>
    <n v="0"/>
    <x v="0"/>
    <n v="0"/>
    <x v="0"/>
    <x v="0"/>
    <n v="278.36200000000002"/>
    <n v="0.278362"/>
    <m/>
    <n v="4.3333333333333335E-2"/>
    <n v="3.8333333333333337E-2"/>
    <n v="7.6479999999999997"/>
    <n v="0"/>
    <n v="25"/>
    <s v="BASE DE DATOS"/>
    <m/>
  </r>
  <r>
    <s v="20"/>
    <x v="10"/>
    <s v="ELC"/>
    <s v="31007893"/>
    <s v="31007893"/>
    <x v="4"/>
    <s v="G-2"/>
    <s v="S"/>
    <n v="0.52"/>
    <n v="0.46"/>
    <n v="44.44"/>
    <n v="161.34200000000001"/>
    <n v="205.78200000000001"/>
    <n v="0"/>
    <n v="684.5"/>
    <n v="0"/>
    <m/>
    <m/>
    <x v="0"/>
    <s v="ELC31007893G-2HI"/>
    <s v="Electro Centro S. A."/>
    <x v="10"/>
    <x v="10"/>
    <s v="C. H. Quicapata"/>
    <x v="188"/>
    <x v="4"/>
    <x v="4"/>
    <x v="38"/>
    <x v="1"/>
    <s v="Instalado"/>
    <s v="Operativo"/>
    <s v="Distribuidora"/>
    <x v="0"/>
    <x v="1"/>
    <x v="0"/>
    <x v="0"/>
    <s v="Estatal"/>
    <s v="AYACUCHO"/>
    <s v="AYACUCHO"/>
    <s v="HUAMANGA"/>
    <s v="CARMEN ALTO"/>
    <n v="0"/>
    <x v="7"/>
    <n v="0"/>
    <x v="0"/>
    <n v="0"/>
    <x v="0"/>
    <x v="0"/>
    <n v="205.78200000000001"/>
    <n v="0.20578200000000002"/>
    <m/>
    <n v="4.3333333333333335E-2"/>
    <n v="3.8333333333333337E-2"/>
    <n v="7.6479999999999997"/>
    <n v="0"/>
    <n v="25"/>
    <s v="BASE DE DATOS"/>
    <m/>
  </r>
  <r>
    <s v="20"/>
    <x v="10"/>
    <s v="ELC"/>
    <s v="31007993"/>
    <s v="31007993"/>
    <x v="4"/>
    <s v="G-1"/>
    <s v="S"/>
    <n v="0.25"/>
    <n v="0.25"/>
    <n v="12.227"/>
    <n v="45.436999999999998"/>
    <n v="57.664000000000001"/>
    <n v="0"/>
    <n v="701.42"/>
    <n v="0"/>
    <m/>
    <m/>
    <x v="0"/>
    <s v="ELC31007993G-1HI"/>
    <s v="Electro Centro S. A."/>
    <x v="10"/>
    <x v="10"/>
    <s v="C. H. Chamisería"/>
    <x v="189"/>
    <x v="4"/>
    <x v="4"/>
    <x v="37"/>
    <x v="1"/>
    <s v="Instalado"/>
    <s v="Operativo"/>
    <s v="Distribuidora"/>
    <x v="0"/>
    <x v="1"/>
    <x v="0"/>
    <x v="0"/>
    <s v="Estatal"/>
    <s v="JUNIN"/>
    <s v="JUNIN"/>
    <s v="HUANCAYO "/>
    <s v="EL TAMBO"/>
    <n v="0"/>
    <x v="7"/>
    <n v="0"/>
    <x v="0"/>
    <n v="0"/>
    <x v="0"/>
    <x v="0"/>
    <n v="57.664000000000001"/>
    <n v="5.7664E-2"/>
    <m/>
    <n v="2.0833333333333332E-2"/>
    <n v="2.0833333333333332E-2"/>
    <n v="7.6479999999999997"/>
    <n v="0"/>
    <n v="25"/>
    <s v="BASE DE DATOS"/>
    <m/>
  </r>
  <r>
    <s v="20"/>
    <x v="10"/>
    <s v="ELC"/>
    <s v="31008493"/>
    <s v="31008493"/>
    <x v="4"/>
    <s v="G-1"/>
    <s v="S"/>
    <n v="1.92"/>
    <n v="1.675"/>
    <n v="140.16"/>
    <n v="533.28"/>
    <n v="673.44"/>
    <n v="0"/>
    <n v="720"/>
    <n v="0"/>
    <m/>
    <m/>
    <x v="0"/>
    <s v="ELC31008493G-1HI"/>
    <s v="Electro Centro S. A."/>
    <x v="10"/>
    <x v="10"/>
    <s v="C. H. Sicaya Huarisca"/>
    <x v="190"/>
    <x v="4"/>
    <x v="4"/>
    <x v="37"/>
    <x v="1"/>
    <s v="Instalado"/>
    <s v="Operativo"/>
    <s v="Distribuidora"/>
    <x v="0"/>
    <x v="1"/>
    <x v="0"/>
    <x v="0"/>
    <s v="Estatal"/>
    <s v="JUNIN"/>
    <s v="JUNIN"/>
    <s v="HUANCAYO"/>
    <s v="SICAYA"/>
    <n v="0"/>
    <x v="7"/>
    <n v="0"/>
    <x v="0"/>
    <n v="0"/>
    <x v="0"/>
    <x v="0"/>
    <n v="673.44"/>
    <n v="0.67344000000000004"/>
    <m/>
    <n v="0.16"/>
    <n v="0.13958333333333334"/>
    <n v="7.6479999999999997"/>
    <n v="-1.1368683772161603E-13"/>
    <n v="25"/>
    <s v="BASE DE DATOS"/>
    <m/>
  </r>
  <r>
    <s v="20"/>
    <x v="10"/>
    <s v="ELC"/>
    <s v="31008493"/>
    <s v="31008493"/>
    <x v="4"/>
    <s v="G-2"/>
    <s v="S"/>
    <n v="1.92"/>
    <n v="1.675"/>
    <n v="0"/>
    <n v="0"/>
    <n v="0"/>
    <n v="0"/>
    <n v="0"/>
    <n v="0"/>
    <m/>
    <m/>
    <x v="0"/>
    <s v="ELC31008493G-2HI"/>
    <s v="Electro Centro S. A."/>
    <x v="10"/>
    <x v="10"/>
    <s v="C. H. Sicaya Huarisca"/>
    <x v="190"/>
    <x v="4"/>
    <x v="4"/>
    <x v="38"/>
    <x v="1"/>
    <s v="Instalado"/>
    <s v="Operativo"/>
    <s v="Distribuidora"/>
    <x v="0"/>
    <x v="1"/>
    <x v="0"/>
    <x v="0"/>
    <s v="Estatal"/>
    <s v="JUNIN"/>
    <s v="JUNIN"/>
    <s v="HUANCAYO"/>
    <s v="SICAYA"/>
    <n v="0"/>
    <x v="7"/>
    <n v="0"/>
    <x v="0"/>
    <n v="0"/>
    <x v="0"/>
    <x v="0"/>
    <n v="0"/>
    <n v="0"/>
    <m/>
    <n v="0.16"/>
    <n v="0.13958333333333334"/>
    <n v="7.6479999999999997"/>
    <n v="0"/>
    <n v="25"/>
    <s v="BASE DE DATOS"/>
    <m/>
  </r>
  <r>
    <s v="20"/>
    <x v="10"/>
    <s v="ELC"/>
    <s v="31008893"/>
    <s v="31008893"/>
    <x v="4"/>
    <s v="G-1"/>
    <s v="S"/>
    <n v="1.46"/>
    <n v="1.34"/>
    <n v="78.081999999999994"/>
    <n v="299.12099999999998"/>
    <n v="377.20299999999997"/>
    <n v="0"/>
    <n v="719.21"/>
    <n v="0"/>
    <m/>
    <m/>
    <x v="0"/>
    <s v="ELC31008893G-1HI"/>
    <s v="Electro Centro S. A."/>
    <x v="10"/>
    <x v="10"/>
    <s v="C. H. Ingenio"/>
    <x v="191"/>
    <x v="4"/>
    <x v="4"/>
    <x v="37"/>
    <x v="1"/>
    <s v="Instalado"/>
    <s v="Operativo"/>
    <s v="Distribuidora"/>
    <x v="0"/>
    <x v="1"/>
    <x v="0"/>
    <x v="0"/>
    <s v="Estatal"/>
    <s v="JUNIN"/>
    <s v="JUNIN"/>
    <s v="HUANCAYO"/>
    <s v="INGENIO"/>
    <n v="0"/>
    <x v="7"/>
    <n v="0"/>
    <x v="0"/>
    <n v="0"/>
    <x v="0"/>
    <x v="0"/>
    <n v="377.20299999999997"/>
    <n v="0.37720299999999995"/>
    <m/>
    <n v="0.12166666666666666"/>
    <n v="0.11166666666666668"/>
    <n v="7.6479999999999997"/>
    <n v="0"/>
    <n v="25"/>
    <s v="BASE DE DATOS"/>
    <m/>
  </r>
  <r>
    <s v="20"/>
    <x v="10"/>
    <s v="ELC"/>
    <s v="31009293"/>
    <s v="31009293"/>
    <x v="4"/>
    <s v="G-1"/>
    <s v="N"/>
    <n v="0.28000000000000003"/>
    <n v="0"/>
    <n v="0"/>
    <n v="0"/>
    <n v="0"/>
    <n v="0"/>
    <n v="0"/>
    <n v="0"/>
    <m/>
    <m/>
    <x v="0"/>
    <s v="ELC31009293G-1HI"/>
    <s v="Electro Centro S. A."/>
    <x v="10"/>
    <x v="10"/>
    <s v="C. H. Chanchamayo"/>
    <x v="192"/>
    <x v="4"/>
    <x v="4"/>
    <x v="37"/>
    <x v="1"/>
    <s v="Instalado"/>
    <s v="Operativo"/>
    <s v="Distribuidora"/>
    <x v="0"/>
    <x v="1"/>
    <x v="0"/>
    <x v="0"/>
    <s v="Estatal"/>
    <s v="JUNIN"/>
    <s v="JUNIN"/>
    <s v="CHANCHAMAYO"/>
    <s v="SAN RAMON"/>
    <n v="0"/>
    <x v="7"/>
    <n v="0"/>
    <x v="0"/>
    <n v="0"/>
    <x v="0"/>
    <x v="0"/>
    <n v="0"/>
    <n v="0"/>
    <m/>
    <n v="2.3333333333333334E-2"/>
    <n v="0"/>
    <n v="7.6479999999999997"/>
    <n v="0"/>
    <n v="25"/>
    <s v="BASE DE DATOS"/>
    <m/>
  </r>
  <r>
    <s v="20"/>
    <x v="10"/>
    <s v="ELC"/>
    <s v="31009293"/>
    <s v="31009293"/>
    <x v="4"/>
    <s v="G-2"/>
    <s v="S"/>
    <n v="0.28000000000000003"/>
    <n v="0.28000000000000003"/>
    <n v="34.515999999999998"/>
    <n v="131.071"/>
    <n v="165.58699999999999"/>
    <n v="0"/>
    <n v="718.74"/>
    <n v="0"/>
    <m/>
    <m/>
    <x v="0"/>
    <s v="ELC31009293G-2HI"/>
    <s v="Electro Centro S. A."/>
    <x v="10"/>
    <x v="10"/>
    <s v="C. H. Chanchamayo"/>
    <x v="192"/>
    <x v="4"/>
    <x v="4"/>
    <x v="38"/>
    <x v="1"/>
    <s v="Instalado"/>
    <s v="Operativo"/>
    <s v="Distribuidora"/>
    <x v="0"/>
    <x v="1"/>
    <x v="0"/>
    <x v="0"/>
    <s v="Estatal"/>
    <s v="JUNIN"/>
    <s v="JUNIN"/>
    <s v="CHANCHAMAYO"/>
    <s v="SAN RAMON"/>
    <n v="0"/>
    <x v="7"/>
    <n v="0"/>
    <x v="0"/>
    <n v="0"/>
    <x v="0"/>
    <x v="0"/>
    <n v="165.58699999999999"/>
    <n v="0.16558699999999998"/>
    <m/>
    <n v="2.3333333333333334E-2"/>
    <n v="2.3333333333333334E-2"/>
    <n v="7.6479999999999997"/>
    <n v="0"/>
    <n v="25"/>
    <s v="BASE DE DATOS"/>
    <m/>
  </r>
  <r>
    <s v="20"/>
    <x v="10"/>
    <s v="ELC"/>
    <s v="31009693"/>
    <s v="31009693"/>
    <x v="4"/>
    <s v="G-1"/>
    <s v="S"/>
    <n v="0.35"/>
    <n v="0.27500000000000002"/>
    <n v="0.52800000000000002"/>
    <n v="4.6219999999999999"/>
    <n v="5.15"/>
    <n v="0"/>
    <n v="32.770000000000003"/>
    <n v="0"/>
    <m/>
    <m/>
    <x v="0"/>
    <s v="ELC31009693G-1HI"/>
    <s v="Electro Centro S. A."/>
    <x v="10"/>
    <x v="10"/>
    <s v="C. H. Concepcion"/>
    <x v="193"/>
    <x v="4"/>
    <x v="4"/>
    <x v="37"/>
    <x v="1"/>
    <s v="Instalado"/>
    <s v="Operativo"/>
    <s v="Distribuidora"/>
    <x v="0"/>
    <x v="1"/>
    <x v="0"/>
    <x v="0"/>
    <s v="Estatal"/>
    <s v="JUNIN"/>
    <s v="JUNIN"/>
    <s v="CONCEPCION"/>
    <s v="CONCEPCION"/>
    <n v="0"/>
    <x v="7"/>
    <n v="0"/>
    <x v="0"/>
    <n v="0"/>
    <x v="0"/>
    <x v="0"/>
    <n v="5.15"/>
    <n v="5.1500000000000001E-3"/>
    <m/>
    <n v="2.9166666666666664E-2"/>
    <n v="2.2916666666666669E-2"/>
    <n v="7.6479999999999997"/>
    <n v="0"/>
    <n v="25"/>
    <s v="BASE DE DATOS"/>
    <m/>
  </r>
  <r>
    <s v="20"/>
    <x v="10"/>
    <s v="ELC"/>
    <s v="31009693"/>
    <s v="31009693"/>
    <x v="4"/>
    <s v="G-2"/>
    <s v="S"/>
    <n v="0.35"/>
    <n v="0.27500000000000002"/>
    <n v="0"/>
    <n v="0"/>
    <n v="0"/>
    <n v="0"/>
    <n v="0"/>
    <n v="0"/>
    <m/>
    <m/>
    <x v="0"/>
    <s v="ELC31009693G-2HI"/>
    <s v="Electro Centro S. A."/>
    <x v="10"/>
    <x v="10"/>
    <s v="C. H. Concepcion"/>
    <x v="193"/>
    <x v="4"/>
    <x v="4"/>
    <x v="38"/>
    <x v="1"/>
    <s v="Instalado"/>
    <s v="Operativo"/>
    <s v="Distribuidora"/>
    <x v="0"/>
    <x v="1"/>
    <x v="0"/>
    <x v="0"/>
    <s v="Estatal"/>
    <s v="JUNIN"/>
    <s v="JUNIN"/>
    <s v="CONCEPCION"/>
    <s v="CONCEPCION"/>
    <n v="0"/>
    <x v="7"/>
    <n v="0"/>
    <x v="0"/>
    <n v="0"/>
    <x v="0"/>
    <x v="0"/>
    <n v="0"/>
    <n v="0"/>
    <m/>
    <n v="2.9166666666666664E-2"/>
    <n v="2.2916666666666669E-2"/>
    <n v="7.6479999999999997"/>
    <n v="0"/>
    <n v="25"/>
    <s v="BASE DE DATOS"/>
    <m/>
  </r>
  <r>
    <s v="20"/>
    <x v="10"/>
    <s v="ELC"/>
    <s v="31036294"/>
    <s v="31036294"/>
    <x v="4"/>
    <s v="G-1"/>
    <s v="S"/>
    <n v="0.45"/>
    <n v="0.45"/>
    <n v="35.122999999999998"/>
    <n v="134.32599999999999"/>
    <n v="169.44900000000001"/>
    <n v="0"/>
    <n v="719.97"/>
    <n v="0"/>
    <m/>
    <m/>
    <x v="0"/>
    <s v="ELC31036294G-1HI"/>
    <s v="Electro Centro S. A."/>
    <x v="10"/>
    <x v="10"/>
    <s v="C. H. Machu"/>
    <x v="194"/>
    <x v="4"/>
    <x v="4"/>
    <x v="37"/>
    <x v="1"/>
    <s v="Instalado"/>
    <s v="Operativo"/>
    <s v="Distribuidora"/>
    <x v="0"/>
    <x v="1"/>
    <x v="0"/>
    <x v="0"/>
    <s v="Estatal"/>
    <s v="JUNIN"/>
    <s v="JUNIN"/>
    <s v="HUANCAYO"/>
    <s v="HUASICANCHA"/>
    <n v="0"/>
    <x v="7"/>
    <n v="0"/>
    <x v="0"/>
    <n v="0"/>
    <x v="0"/>
    <x v="0"/>
    <n v="169.44900000000001"/>
    <n v="0.16944900000000002"/>
    <m/>
    <n v="3.7499999999999999E-2"/>
    <n v="3.7499999999999999E-2"/>
    <n v="7.6479999999999997"/>
    <n v="-2.8421709430404007E-14"/>
    <n v="25"/>
    <s v="BASE DE DATOS"/>
    <m/>
  </r>
  <r>
    <s v="20"/>
    <x v="10"/>
    <s v="ELC"/>
    <s v="31036294"/>
    <s v="31036294"/>
    <x v="4"/>
    <s v="G-2"/>
    <s v="S"/>
    <n v="0.45"/>
    <n v="0.45"/>
    <n v="0"/>
    <n v="0"/>
    <n v="0"/>
    <n v="0"/>
    <n v="0"/>
    <n v="0"/>
    <m/>
    <m/>
    <x v="0"/>
    <s v="ELC31036294G-2HI"/>
    <s v="Electro Centro S. A."/>
    <x v="10"/>
    <x v="10"/>
    <s v="C. H. Machu"/>
    <x v="194"/>
    <x v="4"/>
    <x v="4"/>
    <x v="38"/>
    <x v="1"/>
    <s v="Instalado"/>
    <s v="Operativo"/>
    <s v="Distribuidora"/>
    <x v="0"/>
    <x v="1"/>
    <x v="0"/>
    <x v="0"/>
    <s v="Estatal"/>
    <s v="JUNIN"/>
    <s v="JUNIN"/>
    <s v="HUANCAYO"/>
    <s v="HUASICANCHA"/>
    <n v="0"/>
    <x v="7"/>
    <n v="0"/>
    <x v="0"/>
    <n v="0"/>
    <x v="0"/>
    <x v="0"/>
    <n v="0"/>
    <n v="0"/>
    <m/>
    <n v="3.7499999999999999E-2"/>
    <n v="3.7499999999999999E-2"/>
    <n v="7.6479999999999997"/>
    <n v="0"/>
    <n v="25"/>
    <s v="BASE DE DATOS"/>
    <m/>
  </r>
  <r>
    <s v="20"/>
    <x v="10"/>
    <s v="ELC"/>
    <s v="31036394"/>
    <s v="31036394"/>
    <x v="4"/>
    <s v="G-1"/>
    <s v="N"/>
    <n v="0.43"/>
    <n v="0"/>
    <n v="0"/>
    <n v="0"/>
    <n v="0"/>
    <n v="0"/>
    <n v="0"/>
    <n v="0"/>
    <m/>
    <m/>
    <x v="1"/>
    <s v="ELC31036394G-1HI"/>
    <s v="Electro Centro S. A."/>
    <x v="10"/>
    <x v="10"/>
    <s v="C. H. Pozuzo"/>
    <x v="195"/>
    <x v="4"/>
    <x v="4"/>
    <x v="37"/>
    <x v="1"/>
    <s v="Instalado"/>
    <s v="Inoperativo"/>
    <s v="Distribuidora"/>
    <x v="0"/>
    <x v="1"/>
    <x v="0"/>
    <x v="0"/>
    <s v="Estatal"/>
    <s v="PASCO"/>
    <s v="PASCO"/>
    <s v="OXAPAMPA"/>
    <s v="POZUZO"/>
    <n v="0"/>
    <x v="7"/>
    <n v="0"/>
    <x v="0"/>
    <n v="0"/>
    <x v="0"/>
    <x v="0"/>
    <n v="0"/>
    <n v="0"/>
    <m/>
    <s v="-"/>
    <s v="-"/>
    <s v="-"/>
    <n v="0"/>
    <n v="25"/>
    <s v="BASE DE DATOS"/>
    <m/>
  </r>
  <r>
    <s v="20"/>
    <x v="10"/>
    <s v="ELC"/>
    <s v="31036394"/>
    <s v="31036394"/>
    <x v="4"/>
    <s v="G-2"/>
    <s v="N"/>
    <n v="0.43"/>
    <n v="0"/>
    <n v="0"/>
    <n v="0"/>
    <n v="0"/>
    <n v="0"/>
    <n v="0"/>
    <n v="0"/>
    <m/>
    <m/>
    <x v="1"/>
    <s v="ELC31036394G-2HI"/>
    <s v="Electro Centro S. A."/>
    <x v="10"/>
    <x v="10"/>
    <s v="C. H. Pozuzo"/>
    <x v="195"/>
    <x v="4"/>
    <x v="4"/>
    <x v="38"/>
    <x v="1"/>
    <s v="Instalado"/>
    <s v="Inoperativo"/>
    <s v="Distribuidora"/>
    <x v="0"/>
    <x v="1"/>
    <x v="0"/>
    <x v="0"/>
    <s v="Estatal"/>
    <s v="PASCO"/>
    <s v="PASCO"/>
    <s v="OXAPAMPA"/>
    <s v="POZUZO"/>
    <n v="0"/>
    <x v="7"/>
    <n v="0"/>
    <x v="0"/>
    <n v="0"/>
    <x v="0"/>
    <x v="0"/>
    <n v="0"/>
    <n v="0"/>
    <m/>
    <s v="-"/>
    <s v="-"/>
    <s v="-"/>
    <n v="0"/>
    <n v="25"/>
    <s v="BASE DE DATOS"/>
    <m/>
  </r>
  <r>
    <s v="20"/>
    <x v="10"/>
    <s v="ELC"/>
    <s v="41109600"/>
    <s v="41109600"/>
    <x v="4"/>
    <s v="G-1"/>
    <s v="S"/>
    <n v="0.06"/>
    <n v="3.5000000000000003E-2"/>
    <n v="0"/>
    <n v="0"/>
    <n v="0"/>
    <n v="0"/>
    <n v="0"/>
    <n v="0"/>
    <m/>
    <m/>
    <x v="1"/>
    <s v="ELC41109600G-1HI"/>
    <s v="Electro Centro S. A."/>
    <x v="10"/>
    <x v="10"/>
    <s v="C. H. Acombabilla"/>
    <x v="196"/>
    <x v="4"/>
    <x v="4"/>
    <x v="37"/>
    <x v="1"/>
    <s v="Instalado"/>
    <s v="Operativo"/>
    <s v="Distribuidora"/>
    <x v="0"/>
    <x v="0"/>
    <x v="0"/>
    <x v="0"/>
    <s v="Estatal"/>
    <s v="HUANCAVELICA"/>
    <s v="HUANCAVELICA"/>
    <s v="TAYACAJA"/>
    <s v="ACOBAMBILLA"/>
    <n v="0"/>
    <x v="7"/>
    <n v="0"/>
    <x v="0"/>
    <n v="0"/>
    <x v="0"/>
    <x v="0"/>
    <n v="0"/>
    <n v="0"/>
    <m/>
    <s v="-"/>
    <s v="-"/>
    <s v="-"/>
    <n v="0"/>
    <n v="25"/>
    <s v="BASE DE DATOS"/>
    <m/>
  </r>
  <r>
    <s v="20"/>
    <x v="10"/>
    <s v="ELC"/>
    <s v="41114801"/>
    <s v="41114801"/>
    <x v="4"/>
    <s v="G-1"/>
    <s v="S"/>
    <n v="0.09"/>
    <n v="5.7000000000000002E-2"/>
    <n v="0"/>
    <n v="0"/>
    <n v="0"/>
    <n v="0"/>
    <n v="0"/>
    <n v="0"/>
    <m/>
    <m/>
    <x v="0"/>
    <s v="ELC41114801G-1HI"/>
    <s v="Electro Centro S. A."/>
    <x v="10"/>
    <x v="10"/>
    <s v="C. H. San Balvín"/>
    <x v="197"/>
    <x v="4"/>
    <x v="4"/>
    <x v="37"/>
    <x v="1"/>
    <s v="Instalado"/>
    <s v="Operativo"/>
    <s v="Distribuidora"/>
    <x v="0"/>
    <x v="1"/>
    <x v="0"/>
    <x v="0"/>
    <s v="Estatal"/>
    <s v="JUNIN"/>
    <s v="JUNIN"/>
    <s v="HUANCAYO"/>
    <s v="PARIHUANCA"/>
    <n v="0"/>
    <x v="7"/>
    <n v="0"/>
    <x v="0"/>
    <n v="0"/>
    <x v="0"/>
    <x v="0"/>
    <n v="0"/>
    <n v="0"/>
    <m/>
    <n v="7.4999999999999997E-3"/>
    <n v="4.7499999999999999E-3"/>
    <n v="7.6479999999999997"/>
    <n v="0"/>
    <n v="25"/>
    <s v="BASE DE DATOS"/>
    <m/>
  </r>
  <r>
    <s v="20"/>
    <x v="10"/>
    <s v="ELC"/>
    <s v="41114801"/>
    <s v="41114801"/>
    <x v="4"/>
    <s v="G-2"/>
    <s v="S"/>
    <n v="0.09"/>
    <n v="5.7000000000000002E-2"/>
    <n v="11.952"/>
    <n v="45.368000000000002"/>
    <n v="57.32"/>
    <n v="0"/>
    <n v="713.23"/>
    <n v="0"/>
    <m/>
    <m/>
    <x v="0"/>
    <s v="ELC41114801G-2HI"/>
    <s v="Electro Centro S. A."/>
    <x v="10"/>
    <x v="10"/>
    <s v="C. H. San Balvín"/>
    <x v="197"/>
    <x v="4"/>
    <x v="4"/>
    <x v="38"/>
    <x v="1"/>
    <s v="Instalado"/>
    <s v="Operativo"/>
    <s v="Distribuidora"/>
    <x v="0"/>
    <x v="1"/>
    <x v="0"/>
    <x v="0"/>
    <s v="Estatal"/>
    <s v="JUNIN"/>
    <s v="JUNIN"/>
    <s v="HUANCAYO"/>
    <s v="PARIHUANCA"/>
    <n v="0"/>
    <x v="7"/>
    <n v="0"/>
    <x v="0"/>
    <n v="0"/>
    <x v="0"/>
    <x v="0"/>
    <n v="57.32"/>
    <n v="5.7320000000000003E-2"/>
    <m/>
    <n v="7.4999999999999997E-3"/>
    <n v="4.7499999999999999E-3"/>
    <n v="7.6479999999999997"/>
    <n v="0"/>
    <n v="25"/>
    <s v="BASE DE DATOS"/>
    <m/>
  </r>
  <r>
    <s v="20"/>
    <x v="10"/>
    <s v="ELC"/>
    <s v="41114801"/>
    <s v="41114801"/>
    <x v="4"/>
    <s v="G-3"/>
    <s v="S"/>
    <n v="0.1"/>
    <n v="9.8000000000000004E-2"/>
    <n v="13.438000000000001"/>
    <n v="50.942"/>
    <n v="64.38"/>
    <n v="0"/>
    <n v="719.05"/>
    <n v="0"/>
    <m/>
    <m/>
    <x v="0"/>
    <s v="ELC41114801G-3HI"/>
    <s v="Electro Centro S. A."/>
    <x v="10"/>
    <x v="10"/>
    <s v="C. H. San Balvín"/>
    <x v="197"/>
    <x v="4"/>
    <x v="4"/>
    <x v="39"/>
    <x v="1"/>
    <s v="Instalado"/>
    <s v="Operativo"/>
    <s v="Distribuidora"/>
    <x v="0"/>
    <x v="1"/>
    <x v="0"/>
    <x v="0"/>
    <s v="Estatal"/>
    <s v="JUNIN"/>
    <s v="JUNIN"/>
    <s v="HUANCAYO"/>
    <s v="PARIHUANCA"/>
    <n v="0"/>
    <x v="7"/>
    <n v="0"/>
    <x v="0"/>
    <n v="0"/>
    <x v="0"/>
    <x v="0"/>
    <n v="64.38"/>
    <n v="6.4379999999999993E-2"/>
    <m/>
    <n v="8.3333333333333332E-3"/>
    <n v="8.1666666666666676E-3"/>
    <n v="7.6479999999999997"/>
    <n v="0"/>
    <n v="25"/>
    <s v="BASE DE DATOS"/>
    <m/>
  </r>
  <r>
    <s v="20"/>
    <x v="10"/>
    <s v="ELC"/>
    <s v="51000996"/>
    <s v="51000996"/>
    <x v="4"/>
    <s v="G-1"/>
    <s v="S"/>
    <n v="0.91200000000000003"/>
    <n v="0.79"/>
    <n v="0"/>
    <n v="0"/>
    <n v="0"/>
    <n v="0"/>
    <n v="0"/>
    <n v="0"/>
    <m/>
    <m/>
    <x v="0"/>
    <s v="ELC51000996G-1HI"/>
    <s v="Electro Centro S. A."/>
    <x v="10"/>
    <x v="10"/>
    <s v="C. H. Llusita"/>
    <x v="198"/>
    <x v="4"/>
    <x v="4"/>
    <x v="37"/>
    <x v="1"/>
    <s v="Instalado"/>
    <s v="Operativo"/>
    <s v="Distribuidora"/>
    <x v="0"/>
    <x v="1"/>
    <x v="0"/>
    <x v="0"/>
    <s v="Estatal"/>
    <s v="AYACUCHO"/>
    <s v="AYACUCHO"/>
    <s v="VICTOR FAJARDO"/>
    <s v="HUANCARAYLLA"/>
    <n v="0"/>
    <x v="7"/>
    <n v="0"/>
    <x v="0"/>
    <n v="0"/>
    <x v="0"/>
    <x v="0"/>
    <n v="0"/>
    <n v="0"/>
    <m/>
    <n v="7.5999999999999998E-2"/>
    <n v="6.5833333333333341E-2"/>
    <n v="7.6479999999999997"/>
    <n v="0"/>
    <n v="25"/>
    <s v="BASE DE DATOS"/>
    <m/>
  </r>
  <r>
    <s v="20"/>
    <x v="10"/>
    <s v="ELC"/>
    <s v="51000996"/>
    <s v="51000996"/>
    <x v="4"/>
    <s v="G-2"/>
    <s v="S"/>
    <n v="0.91200000000000003"/>
    <n v="0.79"/>
    <n v="69.444000000000003"/>
    <n v="264.85300000000001"/>
    <n v="334.29700000000003"/>
    <n v="0"/>
    <n v="713.67"/>
    <n v="0"/>
    <m/>
    <m/>
    <x v="0"/>
    <s v="ELC51000996G-2HI"/>
    <s v="Electro Centro S. A."/>
    <x v="10"/>
    <x v="10"/>
    <s v="C. H. Llusita"/>
    <x v="198"/>
    <x v="4"/>
    <x v="4"/>
    <x v="38"/>
    <x v="1"/>
    <s v="Instalado"/>
    <s v="Operativo"/>
    <s v="Distribuidora"/>
    <x v="0"/>
    <x v="1"/>
    <x v="0"/>
    <x v="0"/>
    <s v="Estatal"/>
    <s v="AYACUCHO"/>
    <s v="AYACUCHO"/>
    <s v="VICTOR FAJARDO"/>
    <s v="HUANCARAYLLA"/>
    <n v="0"/>
    <x v="7"/>
    <n v="0"/>
    <x v="0"/>
    <n v="0"/>
    <x v="0"/>
    <x v="0"/>
    <n v="334.29700000000003"/>
    <n v="0.33429700000000001"/>
    <m/>
    <n v="7.5999999999999998E-2"/>
    <n v="6.5833333333333341E-2"/>
    <n v="7.6479999999999997"/>
    <n v="0"/>
    <n v="25"/>
    <s v="BASE DE DATOS"/>
    <m/>
  </r>
  <r>
    <s v="20"/>
    <x v="10"/>
    <s v="ELC"/>
    <s v="51010097"/>
    <s v="51010097"/>
    <x v="4"/>
    <s v="G-1"/>
    <s v="S"/>
    <n v="1.6"/>
    <n v="1.6"/>
    <n v="206.47399999999999"/>
    <n v="748.16600000000005"/>
    <n v="954.64"/>
    <n v="0"/>
    <n v="688.9"/>
    <n v="0"/>
    <m/>
    <m/>
    <x v="0"/>
    <s v="ELC51010097G-1HI"/>
    <s v="Electro Centro S. A."/>
    <x v="10"/>
    <x v="10"/>
    <s v="C. H. Chalhuamayo"/>
    <x v="199"/>
    <x v="4"/>
    <x v="4"/>
    <x v="37"/>
    <x v="1"/>
    <s v="Instalado"/>
    <s v="Operativo"/>
    <s v="Distribuidora"/>
    <x v="0"/>
    <x v="1"/>
    <x v="0"/>
    <x v="0"/>
    <s v="Estatal"/>
    <s v="JUNIN"/>
    <s v="JUNIN"/>
    <s v="SATIPO"/>
    <s v="SATIPO"/>
    <n v="0"/>
    <x v="7"/>
    <n v="0"/>
    <x v="0"/>
    <n v="0"/>
    <x v="0"/>
    <x v="0"/>
    <n v="954.64"/>
    <n v="0.95463999999999993"/>
    <m/>
    <n v="0.13333333333333333"/>
    <n v="0.13333333333333333"/>
    <n v="7.6479999999999997"/>
    <n v="1.1368683772161603E-13"/>
    <n v="25"/>
    <s v="BASE DE DATOS"/>
    <m/>
  </r>
  <r>
    <s v="20"/>
    <x v="10"/>
    <s v="ELC"/>
    <s v="51010097"/>
    <s v="51010097"/>
    <x v="4"/>
    <s v="G-2"/>
    <s v="S"/>
    <n v="1.6"/>
    <n v="1.6"/>
    <n v="198.721"/>
    <n v="699.62300000000005"/>
    <n v="898.34400000000005"/>
    <n v="0"/>
    <n v="671.83"/>
    <n v="0"/>
    <m/>
    <m/>
    <x v="0"/>
    <s v="ELC51010097G-2HI"/>
    <s v="Electro Centro S. A."/>
    <x v="10"/>
    <x v="10"/>
    <s v="C. H. Chalhuamayo"/>
    <x v="199"/>
    <x v="4"/>
    <x v="4"/>
    <x v="38"/>
    <x v="1"/>
    <s v="Instalado"/>
    <s v="Operativo"/>
    <s v="Distribuidora"/>
    <x v="0"/>
    <x v="1"/>
    <x v="0"/>
    <x v="0"/>
    <s v="Estatal"/>
    <s v="JUNIN"/>
    <s v="JUNIN"/>
    <s v="SATIPO"/>
    <s v="SATIPO"/>
    <n v="0"/>
    <x v="7"/>
    <n v="0"/>
    <x v="0"/>
    <n v="0"/>
    <x v="0"/>
    <x v="0"/>
    <n v="898.34400000000005"/>
    <n v="0.89834400000000003"/>
    <m/>
    <n v="0.13333333333333333"/>
    <n v="0.13333333333333333"/>
    <n v="7.6479999999999997"/>
    <n v="0"/>
    <n v="25"/>
    <s v="BASE DE DATOS"/>
    <m/>
  </r>
  <r>
    <s v="20"/>
    <x v="10"/>
    <s v="ELC"/>
    <s v="51010097"/>
    <s v="51010097"/>
    <x v="4"/>
    <s v="G-3"/>
    <s v="S"/>
    <n v="2"/>
    <n v="2"/>
    <n v="0"/>
    <n v="0"/>
    <n v="0"/>
    <n v="0"/>
    <n v="0"/>
    <n v="0"/>
    <m/>
    <m/>
    <x v="0"/>
    <s v="ELC51010097G-3HI"/>
    <s v="Electro Centro S. A."/>
    <x v="10"/>
    <x v="10"/>
    <s v="C. H. Chalhuamayo"/>
    <x v="199"/>
    <x v="4"/>
    <x v="4"/>
    <x v="39"/>
    <x v="1"/>
    <s v="Instalado"/>
    <s v="Operativo"/>
    <s v="Distribuidora"/>
    <x v="0"/>
    <x v="1"/>
    <x v="0"/>
    <x v="0"/>
    <s v="Estatal"/>
    <s v="JUNIN"/>
    <s v="JUNIN"/>
    <s v="SATIPO"/>
    <s v="SATIPO"/>
    <n v="0"/>
    <x v="7"/>
    <n v="0"/>
    <x v="0"/>
    <n v="0"/>
    <x v="0"/>
    <x v="0"/>
    <n v="0"/>
    <n v="0"/>
    <m/>
    <n v="0.16666666666666666"/>
    <n v="0.16666666666666666"/>
    <n v="7.6479999999999997"/>
    <n v="0"/>
    <n v="25"/>
    <s v="BASE DE DATOS"/>
    <m/>
  </r>
  <r>
    <s v="20"/>
    <x v="10"/>
    <s v="ELC"/>
    <s v="51010097"/>
    <s v="51010097"/>
    <x v="4"/>
    <s v="G-4"/>
    <s v="S"/>
    <n v="2"/>
    <n v="2"/>
    <n v="98.266999999999996"/>
    <n v="361.077"/>
    <n v="459.34399999999999"/>
    <n v="0"/>
    <n v="367.65"/>
    <n v="0"/>
    <m/>
    <m/>
    <x v="0"/>
    <s v="ELC51010097G-4HI"/>
    <s v="Electro Centro S. A."/>
    <x v="10"/>
    <x v="10"/>
    <s v="C. H. Chalhuamayo"/>
    <x v="199"/>
    <x v="4"/>
    <x v="4"/>
    <x v="40"/>
    <x v="1"/>
    <s v="Instalado"/>
    <s v="Operativo"/>
    <s v="Distribuidora"/>
    <x v="0"/>
    <x v="1"/>
    <x v="0"/>
    <x v="0"/>
    <s v="Estatal"/>
    <s v="JUNIN"/>
    <s v="JUNIN"/>
    <s v="SATIPO"/>
    <s v="SATIPO"/>
    <n v="0"/>
    <x v="7"/>
    <n v="0"/>
    <x v="0"/>
    <n v="0"/>
    <x v="0"/>
    <x v="0"/>
    <n v="459.34399999999999"/>
    <n v="0.45934399999999997"/>
    <m/>
    <n v="0.16666666666666666"/>
    <n v="0.16666666666666666"/>
    <n v="7.6479999999999997"/>
    <n v="0"/>
    <n v="25"/>
    <s v="BASE DE DATOS"/>
    <m/>
  </r>
  <r>
    <s v="20"/>
    <x v="10"/>
    <s v="ELC"/>
    <s v="51010797"/>
    <s v="51010797"/>
    <x v="4"/>
    <s v="G-1"/>
    <s v="S"/>
    <n v="0.76800000000000002"/>
    <n v="0.59499999999999997"/>
    <n v="67.38"/>
    <n v="186.678"/>
    <n v="254.05799999999999"/>
    <n v="0"/>
    <n v="389.08"/>
    <n v="0"/>
    <m/>
    <m/>
    <x v="0"/>
    <s v="ELC51010797G-1HI"/>
    <s v="Electro Centro S. A."/>
    <x v="10"/>
    <x v="10"/>
    <s v="C. H. San Francisco"/>
    <x v="200"/>
    <x v="4"/>
    <x v="4"/>
    <x v="37"/>
    <x v="1"/>
    <s v="Instalado"/>
    <s v="Operativo"/>
    <s v="Distribuidora"/>
    <x v="0"/>
    <x v="1"/>
    <x v="0"/>
    <x v="0"/>
    <s v="Estatal"/>
    <s v="CUSCO"/>
    <s v="CUSCO"/>
    <s v="LA CONVENCIÓN"/>
    <s v="ECHARATE"/>
    <n v="0"/>
    <x v="7"/>
    <n v="0"/>
    <x v="0"/>
    <n v="0"/>
    <x v="0"/>
    <x v="0"/>
    <n v="254.05799999999999"/>
    <n v="0.25405800000000001"/>
    <m/>
    <n v="6.4000000000000001E-2"/>
    <n v="4.9583333333333333E-2"/>
    <n v="7.6479999999999997"/>
    <n v="0"/>
    <n v="25"/>
    <s v="BASE DE DATOS"/>
    <m/>
  </r>
  <r>
    <s v="20"/>
    <x v="10"/>
    <s v="ELC"/>
    <s v="51010797"/>
    <s v="51010797"/>
    <x v="4"/>
    <s v="G-2"/>
    <s v="S"/>
    <n v="0.76800000000000002"/>
    <n v="0.59499999999999997"/>
    <n v="91.81"/>
    <n v="356.36900000000003"/>
    <n v="448.17899999999997"/>
    <n v="0"/>
    <n v="648.97"/>
    <n v="0"/>
    <m/>
    <m/>
    <x v="0"/>
    <s v="ELC51010797G-2HI"/>
    <s v="Electro Centro S. A."/>
    <x v="10"/>
    <x v="10"/>
    <s v="C. H. San Francisco"/>
    <x v="200"/>
    <x v="4"/>
    <x v="4"/>
    <x v="38"/>
    <x v="1"/>
    <s v="Instalado"/>
    <s v="Operativo"/>
    <s v="Distribuidora"/>
    <x v="0"/>
    <x v="1"/>
    <x v="0"/>
    <x v="0"/>
    <s v="Estatal"/>
    <s v="CUSCO"/>
    <s v="CUSCO"/>
    <s v="LA CONVENCIÓN"/>
    <s v="ECHARATE"/>
    <n v="0"/>
    <x v="7"/>
    <n v="0"/>
    <x v="0"/>
    <n v="0"/>
    <x v="0"/>
    <x v="0"/>
    <n v="448.17899999999997"/>
    <n v="0.44817899999999999"/>
    <m/>
    <n v="6.4000000000000001E-2"/>
    <n v="4.9583333333333333E-2"/>
    <n v="7.6479999999999997"/>
    <n v="5.6843418860808015E-14"/>
    <n v="25"/>
    <s v="BASE DE DATOS"/>
    <m/>
  </r>
  <r>
    <s v="20"/>
    <x v="10"/>
    <s v="ELC"/>
    <s v="PP000194"/>
    <s v="PP000194"/>
    <x v="4"/>
    <s v="G-1"/>
    <s v="S"/>
    <n v="0.22"/>
    <n v="0.22"/>
    <n v="16.506"/>
    <n v="39.024999999999999"/>
    <n v="55.530999999999999"/>
    <n v="0"/>
    <n v="401"/>
    <n v="0"/>
    <m/>
    <m/>
    <x v="0"/>
    <s v="ELCPP000194G-1HI"/>
    <s v="Electro Centro S. A."/>
    <x v="10"/>
    <x v="10"/>
    <s v="C. H. Acobamba"/>
    <x v="201"/>
    <x v="4"/>
    <x v="4"/>
    <x v="37"/>
    <x v="1"/>
    <s v="Instalado"/>
    <s v="Operativo"/>
    <s v="Distribuidora"/>
    <x v="0"/>
    <x v="1"/>
    <x v="0"/>
    <x v="0"/>
    <s v="Estatal"/>
    <s v="HUANCAVELICA"/>
    <s v="HUANCAVELICA"/>
    <s v="ACOBAMBA"/>
    <s v="ACOBAMBA"/>
    <n v="0"/>
    <x v="7"/>
    <n v="0"/>
    <x v="0"/>
    <n v="0"/>
    <x v="0"/>
    <x v="0"/>
    <n v="55.530999999999999"/>
    <n v="5.5530999999999997E-2"/>
    <m/>
    <n v="1.8333333333333333E-2"/>
    <n v="1.8333333333333333E-2"/>
    <n v="7.6479999999999997"/>
    <n v="0"/>
    <n v="25"/>
    <s v="BASE DE DATOS"/>
    <m/>
  </r>
  <r>
    <s v="20"/>
    <x v="10"/>
    <s v="ELC"/>
    <s v="PP000694"/>
    <s v="PP000694"/>
    <x v="4"/>
    <s v="G-1"/>
    <s v="S"/>
    <n v="0.11"/>
    <n v="0.11"/>
    <n v="12.67"/>
    <n v="21.145"/>
    <n v="33.814999999999998"/>
    <n v="0"/>
    <n v="379.25"/>
    <n v="0"/>
    <m/>
    <m/>
    <x v="0"/>
    <s v="ELCPP000694G-1HI"/>
    <s v="Electro Centro S. A."/>
    <x v="10"/>
    <x v="10"/>
    <s v="C. H. Paccha"/>
    <x v="202"/>
    <x v="4"/>
    <x v="4"/>
    <x v="37"/>
    <x v="1"/>
    <s v="Instalado"/>
    <s v="Operativo"/>
    <s v="Distribuidora"/>
    <x v="0"/>
    <x v="1"/>
    <x v="0"/>
    <x v="0"/>
    <s v="Estatal"/>
    <s v="JUNIN"/>
    <s v="JUNIN"/>
    <s v="TARMA"/>
    <s v="TARMA"/>
    <n v="0"/>
    <x v="7"/>
    <n v="0"/>
    <x v="0"/>
    <n v="0"/>
    <x v="0"/>
    <x v="0"/>
    <n v="33.814999999999998"/>
    <n v="3.3814999999999998E-2"/>
    <m/>
    <n v="9.1666666666666667E-3"/>
    <n v="9.1666666666666667E-3"/>
    <n v="7.6479999999999997"/>
    <n v="0"/>
    <n v="25"/>
    <s v="BASE DE DATOS"/>
    <m/>
  </r>
  <r>
    <s v="20"/>
    <x v="10"/>
    <s v="ELC"/>
    <s v="PP000694"/>
    <s v="PP000694"/>
    <x v="4"/>
    <s v="G-2"/>
    <s v="S"/>
    <n v="0.11"/>
    <n v="0.11"/>
    <n v="13.185"/>
    <n v="22.533000000000001"/>
    <n v="35.718000000000004"/>
    <n v="0"/>
    <n v="363.5"/>
    <n v="0"/>
    <m/>
    <m/>
    <x v="0"/>
    <s v="ELCPP000694G-2HI"/>
    <s v="Electro Centro S. A."/>
    <x v="10"/>
    <x v="10"/>
    <s v="C. H. Paccha"/>
    <x v="202"/>
    <x v="4"/>
    <x v="4"/>
    <x v="38"/>
    <x v="1"/>
    <s v="Instalado"/>
    <s v="Operativo"/>
    <s v="Distribuidora"/>
    <x v="0"/>
    <x v="1"/>
    <x v="0"/>
    <x v="0"/>
    <s v="Estatal"/>
    <s v="JUNIN"/>
    <s v="JUNIN"/>
    <s v="TARMA"/>
    <s v="TARMA"/>
    <n v="0"/>
    <x v="7"/>
    <n v="0"/>
    <x v="0"/>
    <n v="0"/>
    <x v="0"/>
    <x v="0"/>
    <n v="35.718000000000004"/>
    <n v="3.5718000000000007E-2"/>
    <m/>
    <n v="9.1666666666666667E-3"/>
    <n v="9.1666666666666667E-3"/>
    <n v="7.6479999999999997"/>
    <n v="0"/>
    <n v="25"/>
    <s v="BASE DE DATOS"/>
    <m/>
  </r>
  <r>
    <s v="20"/>
    <x v="10"/>
    <s v="ELSE"/>
    <s v="33006600"/>
    <s v="33006600"/>
    <x v="4"/>
    <s v="Grupo 1"/>
    <s v="S"/>
    <n v="0.16"/>
    <n v="0.14000000000000001"/>
    <n v="0"/>
    <n v="0"/>
    <n v="0"/>
    <n v="0"/>
    <n v="0"/>
    <n v="720"/>
    <m/>
    <m/>
    <x v="0"/>
    <s v="ELSE33006600Grupo 1HI"/>
    <s v="Electro Sur Este S. A."/>
    <x v="8"/>
    <x v="8"/>
    <s v="C. H. Huancaray"/>
    <x v="180"/>
    <x v="4"/>
    <x v="4"/>
    <x v="44"/>
    <x v="1"/>
    <s v="Instalado"/>
    <s v="Operativo"/>
    <s v="Distribuidora"/>
    <x v="0"/>
    <x v="1"/>
    <x v="0"/>
    <x v="0"/>
    <s v="Estatal"/>
    <s v="APURIMAC"/>
    <s v="APURIMAC"/>
    <s v="ANDAHUAYLAS"/>
    <s v="HUANCARAY"/>
    <n v="0"/>
    <x v="7"/>
    <n v="0"/>
    <x v="0"/>
    <n v="0"/>
    <x v="0"/>
    <x v="0"/>
    <n v="0"/>
    <n v="0"/>
    <m/>
    <n v="1.3333333333333334E-2"/>
    <n v="1.1666666666666667E-2"/>
    <n v="7.6479999999999997"/>
    <n v="0"/>
    <n v="22"/>
    <s v="BASE DE DATOS"/>
    <m/>
  </r>
  <r>
    <s v="20"/>
    <x v="10"/>
    <s v="ELSE"/>
    <s v="33006600"/>
    <s v="33006600"/>
    <x v="4"/>
    <s v="Grupo 2"/>
    <s v="S"/>
    <n v="0.42"/>
    <n v="0.41"/>
    <n v="28.884"/>
    <n v="109.76"/>
    <n v="138.64500000000001"/>
    <n v="31.5"/>
    <n v="666"/>
    <n v="22.5"/>
    <m/>
    <m/>
    <x v="0"/>
    <s v="ELSE33006600Grupo 2HI"/>
    <s v="Electro Sur Este S. A."/>
    <x v="8"/>
    <x v="8"/>
    <s v="C. H. Huancaray"/>
    <x v="180"/>
    <x v="4"/>
    <x v="4"/>
    <x v="171"/>
    <x v="1"/>
    <s v="Instalado"/>
    <s v="Operativo"/>
    <s v="Distribuidora"/>
    <x v="0"/>
    <x v="1"/>
    <x v="0"/>
    <x v="0"/>
    <s v="Estatal"/>
    <s v="APURIMAC"/>
    <s v="APURIMAC"/>
    <s v="ANDAHUAYLAS"/>
    <s v="HUANCARAY"/>
    <n v="0"/>
    <x v="7"/>
    <n v="0"/>
    <x v="0"/>
    <n v="0"/>
    <x v="0"/>
    <x v="0"/>
    <n v="138.64500000000001"/>
    <n v="0.13864500000000002"/>
    <m/>
    <n v="3.4999999999999996E-2"/>
    <n v="3.4166666666666665E-2"/>
    <n v="7.6479999999999997"/>
    <n v="-1.0000000000047748E-3"/>
    <n v="22"/>
    <s v="BASE DE DATOS"/>
    <m/>
  </r>
  <r>
    <s v="20"/>
    <x v="10"/>
    <s v="ELSE"/>
    <s v="33007600"/>
    <s v="33007600"/>
    <x v="4"/>
    <s v="Grupo 1"/>
    <s v="S"/>
    <n v="0.96599999999999997"/>
    <n v="0.95"/>
    <n v="89.745999999999995"/>
    <n v="341.03500000000003"/>
    <n v="430.78100000000001"/>
    <n v="32"/>
    <n v="671.25"/>
    <n v="16.75"/>
    <m/>
    <m/>
    <x v="0"/>
    <s v="ELSE33007600Grupo 1HI"/>
    <s v="Electro Sur Este S. A."/>
    <x v="8"/>
    <x v="8"/>
    <s v="C. H. Chumbao"/>
    <x v="181"/>
    <x v="4"/>
    <x v="4"/>
    <x v="44"/>
    <x v="1"/>
    <s v="Instalado"/>
    <s v="Operativo"/>
    <s v="Distribuidora"/>
    <x v="0"/>
    <x v="1"/>
    <x v="0"/>
    <x v="0"/>
    <s v="Estatal"/>
    <s v="APURIMAC"/>
    <s v="APURIMAC"/>
    <s v="ANDAHUAYLAS"/>
    <s v="SAN JERONIMO"/>
    <n v="0"/>
    <x v="7"/>
    <n v="0"/>
    <x v="0"/>
    <n v="0"/>
    <x v="0"/>
    <x v="0"/>
    <n v="430.78100000000001"/>
    <n v="0.43078100000000003"/>
    <m/>
    <n v="8.0500000000000002E-2"/>
    <n v="7.9166666666666663E-2"/>
    <n v="7.6479999999999997"/>
    <n v="0"/>
    <n v="22"/>
    <s v="BASE DE DATOS"/>
    <m/>
  </r>
  <r>
    <s v="20"/>
    <x v="10"/>
    <s v="ELSE"/>
    <s v="33007600"/>
    <s v="33007600"/>
    <x v="4"/>
    <s v="Grupo 2"/>
    <s v="S"/>
    <n v="0.96599999999999997"/>
    <n v="0.95"/>
    <n v="38.531999999999996"/>
    <n v="146.42099999999999"/>
    <n v="184.953"/>
    <n v="32"/>
    <n v="287.75"/>
    <n v="400.25"/>
    <m/>
    <m/>
    <x v="0"/>
    <s v="ELSE33007600Grupo 2HI"/>
    <s v="Electro Sur Este S. A."/>
    <x v="8"/>
    <x v="8"/>
    <s v="C. H. Chumbao"/>
    <x v="181"/>
    <x v="4"/>
    <x v="4"/>
    <x v="171"/>
    <x v="1"/>
    <s v="Instalado"/>
    <s v="Operativo"/>
    <s v="Distribuidora"/>
    <x v="0"/>
    <x v="1"/>
    <x v="0"/>
    <x v="0"/>
    <s v="Estatal"/>
    <s v="APURIMAC"/>
    <s v="APURIMAC"/>
    <s v="ANDAHUAYLAS"/>
    <s v="SAN JERONIMO"/>
    <n v="0"/>
    <x v="7"/>
    <n v="0"/>
    <x v="0"/>
    <n v="0"/>
    <x v="0"/>
    <x v="0"/>
    <n v="184.953"/>
    <n v="0.18495300000000001"/>
    <m/>
    <n v="8.0500000000000002E-2"/>
    <n v="7.9166666666666663E-2"/>
    <n v="7.6479999999999997"/>
    <n v="-2.8421709430404007E-14"/>
    <n v="22"/>
    <s v="BASE DE DATOS"/>
    <m/>
  </r>
  <r>
    <s v="20"/>
    <x v="10"/>
    <s v="ELSE"/>
    <s v="33008600"/>
    <s v="33008600"/>
    <x v="4"/>
    <s v="Grupo 1"/>
    <s v="S"/>
    <n v="0.59199999999999997"/>
    <n v="0.55000000000000004"/>
    <n v="72.099000000000004"/>
    <n v="273.976"/>
    <n v="346.07499999999999"/>
    <n v="40"/>
    <n v="654.25"/>
    <n v="25.75"/>
    <m/>
    <m/>
    <x v="0"/>
    <s v="ELSE33008600Grupo 1HI"/>
    <s v="Electro Sur Este S. A."/>
    <x v="8"/>
    <x v="8"/>
    <s v="C. H. Matará"/>
    <x v="182"/>
    <x v="4"/>
    <x v="4"/>
    <x v="44"/>
    <x v="1"/>
    <s v="Instalado"/>
    <s v="Operativo"/>
    <s v="Distribuidora"/>
    <x v="0"/>
    <x v="1"/>
    <x v="0"/>
    <x v="0"/>
    <s v="Estatal"/>
    <s v="APURIMAC"/>
    <s v="APURIMAC"/>
    <s v="ABANCAY"/>
    <s v="ANDAHUAYLAS"/>
    <n v="0"/>
    <x v="7"/>
    <n v="0"/>
    <x v="0"/>
    <n v="0"/>
    <x v="0"/>
    <x v="0"/>
    <n v="346.07499999999999"/>
    <n v="0.34607499999999997"/>
    <m/>
    <n v="4.9333333333333333E-2"/>
    <n v="4.5833333333333337E-2"/>
    <n v="7.6479999999999997"/>
    <n v="0"/>
    <n v="22"/>
    <s v="BASE DE DATOS"/>
    <m/>
  </r>
  <r>
    <s v="20"/>
    <x v="10"/>
    <s v="ELSE"/>
    <s v="33008600"/>
    <s v="33008600"/>
    <x v="4"/>
    <s v="Grupo 2"/>
    <s v="S"/>
    <n v="0.59199999999999997"/>
    <n v="0.55000000000000004"/>
    <n v="75.418999999999997"/>
    <n v="286.59300000000002"/>
    <n v="362.012"/>
    <n v="30"/>
    <n v="688"/>
    <n v="2"/>
    <m/>
    <m/>
    <x v="0"/>
    <s v="ELSE33008600Grupo 2HI"/>
    <s v="Electro Sur Este S. A."/>
    <x v="8"/>
    <x v="8"/>
    <s v="C. H. Matará"/>
    <x v="182"/>
    <x v="4"/>
    <x v="4"/>
    <x v="171"/>
    <x v="1"/>
    <s v="Instalado"/>
    <s v="Operativo"/>
    <s v="Distribuidora"/>
    <x v="0"/>
    <x v="1"/>
    <x v="0"/>
    <x v="0"/>
    <s v="Estatal"/>
    <s v="APURIMAC"/>
    <s v="APURIMAC"/>
    <s v="ABANCAY"/>
    <s v="ANDAHUAYLAS"/>
    <n v="0"/>
    <x v="7"/>
    <n v="0"/>
    <x v="0"/>
    <n v="0"/>
    <x v="0"/>
    <x v="0"/>
    <n v="362.012"/>
    <n v="0.362012"/>
    <m/>
    <n v="4.9333333333333333E-2"/>
    <n v="4.3333333333333335E-2"/>
    <n v="7.6479999999999997"/>
    <n v="0"/>
    <n v="22"/>
    <s v="BASE DE DATOS"/>
    <m/>
  </r>
  <r>
    <s v="20"/>
    <x v="10"/>
    <s v="ELSE"/>
    <s v="33008600"/>
    <s v="33008600"/>
    <x v="4"/>
    <s v="Grupo 3"/>
    <s v="S"/>
    <n v="0.42"/>
    <n v="0.4"/>
    <n v="2.6960000000000002"/>
    <n v="10.244"/>
    <n v="12.939"/>
    <n v="524.75"/>
    <n v="49.25"/>
    <n v="146"/>
    <m/>
    <m/>
    <x v="0"/>
    <s v="ELSE33008600Grupo 3HI"/>
    <s v="Electro Sur Este S. A."/>
    <x v="8"/>
    <x v="8"/>
    <s v="C. H. Matará"/>
    <x v="182"/>
    <x v="4"/>
    <x v="4"/>
    <x v="172"/>
    <x v="1"/>
    <s v="Instalado"/>
    <s v="Operativo"/>
    <s v="Distribuidora"/>
    <x v="0"/>
    <x v="1"/>
    <x v="0"/>
    <x v="0"/>
    <s v="Estatal"/>
    <s v="APURIMAC"/>
    <s v="APURIMAC"/>
    <s v="ABANCAY"/>
    <s v="ANDAHUAYLAS"/>
    <n v="0"/>
    <x v="7"/>
    <n v="0"/>
    <x v="0"/>
    <n v="0"/>
    <x v="0"/>
    <x v="0"/>
    <n v="12.939"/>
    <n v="1.2939000000000001E-2"/>
    <m/>
    <n v="3.4999999999999996E-2"/>
    <n v="3.3333333333333333E-2"/>
    <n v="7.6479999999999997"/>
    <n v="9.9999999999944578E-4"/>
    <n v="22"/>
    <s v="BASE DE DATOS"/>
    <m/>
  </r>
  <r>
    <s v="20"/>
    <x v="10"/>
    <s v="ELSE"/>
    <s v="33009600"/>
    <s v="33009600"/>
    <x v="4"/>
    <s v="Francis I"/>
    <s v="S"/>
    <n v="0.2"/>
    <n v="0.2"/>
    <n v="22.347000000000001"/>
    <n v="84.918999999999997"/>
    <n v="107.26600000000001"/>
    <n v="0"/>
    <n v="715.5"/>
    <n v="4.5"/>
    <m/>
    <m/>
    <x v="0"/>
    <s v="ELSE33009600Francis IHI"/>
    <s v="Electro Sur Este S. A."/>
    <x v="8"/>
    <x v="8"/>
    <s v="C. H. Vilcabamba"/>
    <x v="183"/>
    <x v="4"/>
    <x v="4"/>
    <x v="284"/>
    <x v="1"/>
    <s v="Instalado"/>
    <s v="Operativo"/>
    <s v="Distribuidora"/>
    <x v="0"/>
    <x v="1"/>
    <x v="0"/>
    <x v="0"/>
    <s v="Estatal"/>
    <s v="APURIMAC"/>
    <s v="APURIMAC"/>
    <s v="GRAU"/>
    <s v="VILCABAMBA"/>
    <n v="0"/>
    <x v="7"/>
    <n v="0"/>
    <x v="0"/>
    <n v="0"/>
    <x v="0"/>
    <x v="0"/>
    <n v="107.26600000000001"/>
    <n v="0.107266"/>
    <m/>
    <n v="1.6666666666666666E-2"/>
    <n v="1.6666666666666666E-2"/>
    <n v="7.6479999999999997"/>
    <n v="-1.4210854715202004E-14"/>
    <n v="22"/>
    <s v="BASE DE DATOS"/>
    <m/>
  </r>
  <r>
    <s v="20"/>
    <x v="10"/>
    <s v="ELSE"/>
    <s v="33009600"/>
    <s v="33009600"/>
    <x v="4"/>
    <s v="Francis II"/>
    <s v="S"/>
    <n v="0.2"/>
    <n v="0.2"/>
    <n v="21.053999999999998"/>
    <n v="80.004000000000005"/>
    <n v="101.057"/>
    <n v="0"/>
    <n v="715.5"/>
    <n v="4.5"/>
    <m/>
    <m/>
    <x v="0"/>
    <s v="ELSE33009600Francis IIHI"/>
    <s v="Electro Sur Este S. A."/>
    <x v="8"/>
    <x v="8"/>
    <s v="C. H. Vilcabamba"/>
    <x v="183"/>
    <x v="4"/>
    <x v="4"/>
    <x v="285"/>
    <x v="1"/>
    <s v="Instalado"/>
    <s v="Operativo"/>
    <s v="Distribuidora"/>
    <x v="0"/>
    <x v="1"/>
    <x v="0"/>
    <x v="0"/>
    <s v="Estatal"/>
    <s v="APURIMAC"/>
    <s v="APURIMAC"/>
    <s v="GRAU"/>
    <s v="VILCABAMBA"/>
    <n v="0"/>
    <x v="7"/>
    <n v="0"/>
    <x v="0"/>
    <n v="0"/>
    <x v="0"/>
    <x v="0"/>
    <n v="101.057"/>
    <n v="0.10105700000000001"/>
    <m/>
    <n v="1.6666666666666666E-2"/>
    <n v="1.6666666666666666E-2"/>
    <n v="7.6479999999999997"/>
    <n v="1.0000000000047748E-3"/>
    <n v="22"/>
    <s v="BASE DE DATOS"/>
    <m/>
  </r>
  <r>
    <s v="20"/>
    <x v="10"/>
    <s v="ELSE"/>
    <s v="33010600"/>
    <s v="33010600"/>
    <x v="4"/>
    <s v="Pelton"/>
    <s v="S"/>
    <n v="1.6"/>
    <n v="1.5"/>
    <n v="0"/>
    <n v="0"/>
    <n v="0"/>
    <n v="0"/>
    <n v="0"/>
    <n v="720"/>
    <m/>
    <m/>
    <x v="0"/>
    <s v="ELSE33010600PeltonHI"/>
    <s v="Electro Sur Este S. A."/>
    <x v="8"/>
    <x v="8"/>
    <s v="C. H. Mancahuara"/>
    <x v="184"/>
    <x v="4"/>
    <x v="4"/>
    <x v="286"/>
    <x v="1"/>
    <s v="Instalado"/>
    <s v="Operativo"/>
    <s v="Distribuidora"/>
    <x v="0"/>
    <x v="1"/>
    <x v="0"/>
    <x v="0"/>
    <s v="Estatal"/>
    <s v="APURIMAC"/>
    <s v="APURIMAC"/>
    <s v="GRAU"/>
    <s v="CURASCO"/>
    <n v="0"/>
    <x v="7"/>
    <n v="0"/>
    <x v="0"/>
    <n v="0"/>
    <x v="0"/>
    <x v="0"/>
    <n v="0"/>
    <n v="0"/>
    <m/>
    <n v="0.13333333333333333"/>
    <n v="0.125"/>
    <n v="7.6479999999999997"/>
    <n v="0"/>
    <n v="22"/>
    <s v="BASE DE DATOS"/>
    <m/>
  </r>
  <r>
    <s v="20"/>
    <x v="10"/>
    <s v="ELSE"/>
    <s v="33010600"/>
    <s v="33010600"/>
    <x v="4"/>
    <s v="Pelton 2"/>
    <s v="S"/>
    <n v="1.6"/>
    <n v="1.5"/>
    <n v="77.594999999999999"/>
    <n v="294.86200000000002"/>
    <n v="372.45699999999999"/>
    <n v="0"/>
    <n v="708.25"/>
    <n v="11.75"/>
    <m/>
    <m/>
    <x v="0"/>
    <s v="ELSE33010600Pelton 2HI"/>
    <s v="Electro Sur Este S. A."/>
    <x v="8"/>
    <x v="8"/>
    <s v="C. H. Mancahuara"/>
    <x v="184"/>
    <x v="4"/>
    <x v="4"/>
    <x v="287"/>
    <x v="1"/>
    <s v="Instalado"/>
    <s v="Operativo"/>
    <s v="Distribuidora"/>
    <x v="0"/>
    <x v="1"/>
    <x v="0"/>
    <x v="0"/>
    <s v="Estatal"/>
    <s v="APURIMAC"/>
    <s v="APURIMAC"/>
    <s v="GRAU"/>
    <s v="CURASCO"/>
    <n v="0"/>
    <x v="7"/>
    <n v="0"/>
    <x v="0"/>
    <n v="0"/>
    <x v="0"/>
    <x v="0"/>
    <n v="372.45699999999999"/>
    <n v="0.37245699999999998"/>
    <m/>
    <n v="0.13333333333333333"/>
    <n v="0.125"/>
    <n v="7.6479999999999997"/>
    <n v="0"/>
    <n v="22"/>
    <s v="BASE DE DATOS"/>
    <m/>
  </r>
  <r>
    <s v="20"/>
    <x v="10"/>
    <s v="ELSE"/>
    <s v="00400000"/>
    <s v="00400000"/>
    <x v="4"/>
    <s v="Grupo 1"/>
    <s v="S"/>
    <n v="0.41599999999999998"/>
    <n v="0.41"/>
    <n v="47.603000000000002"/>
    <n v="180.89"/>
    <n v="228.49299999999999"/>
    <n v="0"/>
    <n v="652"/>
    <n v="68"/>
    <m/>
    <m/>
    <x v="0"/>
    <s v="ELSE00400000Grupo 1HI"/>
    <s v="Electro Sur Este S. A."/>
    <x v="8"/>
    <x v="8"/>
    <s v="C. H. Hercca"/>
    <x v="185"/>
    <x v="4"/>
    <x v="4"/>
    <x v="44"/>
    <x v="1"/>
    <s v="Instalado"/>
    <s v="Operativo"/>
    <s v="Distribuidora"/>
    <x v="0"/>
    <x v="1"/>
    <x v="0"/>
    <x v="0"/>
    <s v="Estatal"/>
    <s v="CUSCO"/>
    <s v="CUSCO"/>
    <s v="CANCHIS"/>
    <s v="SICUANI"/>
    <n v="0"/>
    <x v="7"/>
    <n v="0"/>
    <x v="0"/>
    <n v="0"/>
    <x v="0"/>
    <x v="0"/>
    <n v="228.49299999999999"/>
    <n v="0.228493"/>
    <m/>
    <n v="2.5999999999999999E-2"/>
    <n v="2.2500000000000003E-2"/>
    <n v="7.6479999999999997"/>
    <n v="0"/>
    <n v="22"/>
    <s v="BASE DE DATOS"/>
    <m/>
  </r>
  <r>
    <s v="20"/>
    <x v="10"/>
    <s v="ELSE"/>
    <s v="00400000"/>
    <s v="00400000"/>
    <x v="4"/>
    <s v="Grupo 2"/>
    <s v="S"/>
    <n v="0.312"/>
    <n v="0.27"/>
    <n v="30.765000000000001"/>
    <n v="116.907"/>
    <n v="147.672"/>
    <n v="0"/>
    <n v="712"/>
    <n v="8"/>
    <m/>
    <m/>
    <x v="0"/>
    <s v="ELSE00400000Grupo 2HI"/>
    <s v="Electro Sur Este S. A."/>
    <x v="8"/>
    <x v="8"/>
    <s v="C. H. Hercca"/>
    <x v="185"/>
    <x v="4"/>
    <x v="4"/>
    <x v="171"/>
    <x v="1"/>
    <s v="Instalado"/>
    <s v="Operativo"/>
    <s v="Distribuidora"/>
    <x v="0"/>
    <x v="1"/>
    <x v="0"/>
    <x v="0"/>
    <s v="Estatal"/>
    <s v="CUSCO"/>
    <s v="CUSCO"/>
    <s v="CANCHIS"/>
    <s v="SICUANI"/>
    <n v="0"/>
    <x v="7"/>
    <n v="0"/>
    <x v="0"/>
    <n v="0"/>
    <x v="0"/>
    <x v="0"/>
    <n v="147.672"/>
    <n v="0.147672"/>
    <m/>
    <n v="2.5999999999999999E-2"/>
    <n v="2.4166666666666666E-2"/>
    <n v="7.6479999999999997"/>
    <n v="0"/>
    <n v="22"/>
    <s v="BASE DE DATOS"/>
    <m/>
  </r>
  <r>
    <s v="20"/>
    <x v="10"/>
    <s v="ELSE"/>
    <s v="00400000"/>
    <s v="00400000"/>
    <x v="4"/>
    <s v="Grupo 3"/>
    <s v="S"/>
    <n v="0.312"/>
    <n v="0.28999999999999998"/>
    <n v="33.762999999999998"/>
    <n v="128.298"/>
    <n v="162.06"/>
    <n v="0"/>
    <n v="711"/>
    <n v="9"/>
    <m/>
    <m/>
    <x v="0"/>
    <s v="ELSE00400000Grupo 3HI"/>
    <s v="Electro Sur Este S. A."/>
    <x v="8"/>
    <x v="8"/>
    <s v="C. H. Hercca"/>
    <x v="185"/>
    <x v="4"/>
    <x v="4"/>
    <x v="172"/>
    <x v="1"/>
    <s v="Instalado"/>
    <s v="Operativo"/>
    <s v="Distribuidora"/>
    <x v="0"/>
    <x v="1"/>
    <x v="0"/>
    <x v="0"/>
    <s v="Estatal"/>
    <s v="CUSCO"/>
    <s v="CUSCO"/>
    <s v="CANCHIS"/>
    <s v="SICUANI"/>
    <n v="0"/>
    <x v="7"/>
    <n v="0"/>
    <x v="0"/>
    <n v="0"/>
    <x v="0"/>
    <x v="0"/>
    <n v="162.06"/>
    <n v="0.16206000000000001"/>
    <m/>
    <n v="3.4666666666666665E-2"/>
    <n v="3.4166666666666665E-2"/>
    <n v="7.6479999999999997"/>
    <n v="1.0000000000047748E-3"/>
    <n v="22"/>
    <s v="BASE DE DATOS"/>
    <m/>
  </r>
  <r>
    <s v="20"/>
    <x v="10"/>
    <s v="ELSE"/>
    <s v="51013098"/>
    <s v="51013098"/>
    <x v="4"/>
    <s v="Grupo 1"/>
    <s v="S"/>
    <n v="0.5"/>
    <n v="0.5"/>
    <n v="58.203000000000003"/>
    <n v="221.172"/>
    <n v="279.375"/>
    <n v="58"/>
    <n v="639.5"/>
    <n v="22.5"/>
    <m/>
    <m/>
    <x v="0"/>
    <s v="ELSE51013098Grupo 1HI"/>
    <s v="Electro Sur Este S. A."/>
    <x v="8"/>
    <x v="8"/>
    <s v="C. H. Chuyapi"/>
    <x v="186"/>
    <x v="4"/>
    <x v="4"/>
    <x v="44"/>
    <x v="1"/>
    <s v="Instalado"/>
    <s v="Operativo"/>
    <s v="Distribuidora"/>
    <x v="0"/>
    <x v="1"/>
    <x v="0"/>
    <x v="0"/>
    <s v="Estatal"/>
    <s v="CUSCO"/>
    <s v="CUSCO"/>
    <s v="LA CONVENCION"/>
    <s v="QUILLABAMBA"/>
    <n v="0"/>
    <x v="7"/>
    <n v="0"/>
    <x v="0"/>
    <n v="0"/>
    <x v="0"/>
    <x v="0"/>
    <n v="279.375"/>
    <n v="0.27937499999999998"/>
    <m/>
    <n v="4.1666666666666664E-2"/>
    <n v="4.1666666666666664E-2"/>
    <n v="7.6479999999999997"/>
    <n v="0"/>
    <n v="22"/>
    <s v="BASE DE DATOS"/>
    <m/>
  </r>
  <r>
    <s v="20"/>
    <x v="10"/>
    <s v="ELSE"/>
    <s v="51013098"/>
    <s v="51013098"/>
    <x v="4"/>
    <s v="Grupo 2"/>
    <s v="S"/>
    <n v="0.5"/>
    <n v="0.5"/>
    <n v="55.438000000000002"/>
    <n v="210.66399999999999"/>
    <n v="266.10199999999998"/>
    <n v="58"/>
    <n v="639.75"/>
    <n v="22.25"/>
    <m/>
    <m/>
    <x v="0"/>
    <s v="ELSE51013098Grupo 2HI"/>
    <s v="Electro Sur Este S. A."/>
    <x v="8"/>
    <x v="8"/>
    <s v="C. H. Chuyapi"/>
    <x v="186"/>
    <x v="4"/>
    <x v="4"/>
    <x v="171"/>
    <x v="1"/>
    <s v="Instalado"/>
    <s v="Operativo"/>
    <s v="Distribuidora"/>
    <x v="0"/>
    <x v="1"/>
    <x v="0"/>
    <x v="0"/>
    <s v="Estatal"/>
    <s v="CUSCO"/>
    <s v="CUSCO"/>
    <s v="LA CONVENCION"/>
    <s v="QUILLABAMBA"/>
    <n v="0"/>
    <x v="7"/>
    <n v="0"/>
    <x v="0"/>
    <n v="0"/>
    <x v="0"/>
    <x v="0"/>
    <n v="266.10199999999998"/>
    <n v="0.26610199999999995"/>
    <m/>
    <n v="4.1666666666666664E-2"/>
    <n v="4.1666666666666664E-2"/>
    <n v="7.6479999999999997"/>
    <n v="0"/>
    <n v="22"/>
    <s v="BASE DE DATOS"/>
    <m/>
  </r>
  <r>
    <s v="20"/>
    <x v="10"/>
    <s v="ELSE"/>
    <s v="51013098"/>
    <s v="51013098"/>
    <x v="4"/>
    <s v="Grupo 3"/>
    <s v="S"/>
    <n v="0.5"/>
    <n v="0.4"/>
    <n v="0"/>
    <n v="0"/>
    <n v="0"/>
    <n v="0"/>
    <n v="0"/>
    <n v="720"/>
    <m/>
    <m/>
    <x v="0"/>
    <s v="ELSE51013098Grupo 3HI"/>
    <s v="Electro Sur Este S. A."/>
    <x v="8"/>
    <x v="8"/>
    <s v="C. H. Chuyapi"/>
    <x v="186"/>
    <x v="4"/>
    <x v="4"/>
    <x v="172"/>
    <x v="1"/>
    <s v="Instalado"/>
    <s v="Operativo"/>
    <s v="Distribuidora"/>
    <x v="0"/>
    <x v="1"/>
    <x v="0"/>
    <x v="0"/>
    <s v="Estatal"/>
    <s v="CUSCO"/>
    <s v="CUSCO"/>
    <s v="LA CONVENCION"/>
    <s v="QUILLABAMBA"/>
    <n v="0"/>
    <x v="7"/>
    <n v="0"/>
    <x v="0"/>
    <n v="0"/>
    <x v="0"/>
    <x v="0"/>
    <n v="0"/>
    <n v="0"/>
    <m/>
    <n v="4.1666666666666664E-2"/>
    <n v="3.3333333333333333E-2"/>
    <n v="7.6479999999999997"/>
    <n v="0"/>
    <n v="22"/>
    <s v="BASE DE DATOS"/>
    <m/>
  </r>
  <r>
    <s v="20"/>
    <x v="10"/>
    <s v="ELOR"/>
    <s v="31078697"/>
    <s v="31078697"/>
    <x v="4"/>
    <s v="Turbina 1"/>
    <s v="N"/>
    <n v="2.8370000000000002"/>
    <n v="0"/>
    <n v="0"/>
    <n v="0"/>
    <n v="0"/>
    <n v="0"/>
    <n v="0"/>
    <n v="0"/>
    <m/>
    <m/>
    <x v="0"/>
    <s v="ELOR31078697Turbina 1HI"/>
    <s v="Electro Oriente S. A."/>
    <x v="5"/>
    <x v="5"/>
    <s v="C. H. El Muyo"/>
    <x v="155"/>
    <x v="4"/>
    <x v="4"/>
    <x v="255"/>
    <x v="1"/>
    <s v="Instalado"/>
    <s v="Operativo"/>
    <s v="Distribuidora"/>
    <x v="0"/>
    <x v="1"/>
    <x v="0"/>
    <x v="0"/>
    <s v="Estatal"/>
    <s v="AMAZONAS"/>
    <s v="AMAZONAS"/>
    <s v="BAGUA"/>
    <s v="ARAMANGO"/>
    <n v="0"/>
    <x v="7"/>
    <n v="0"/>
    <x v="0"/>
    <n v="0"/>
    <x v="0"/>
    <x v="0"/>
    <n v="0"/>
    <n v="0"/>
    <m/>
    <n v="0.23641666666666669"/>
    <n v="0.21666666666666667"/>
    <n v="7.6479999999999997"/>
    <n v="0"/>
    <n v="20"/>
    <s v="BASE DE DATOS"/>
    <m/>
  </r>
  <r>
    <s v="20"/>
    <x v="10"/>
    <s v="ELOR"/>
    <s v="31078697"/>
    <s v="31078697"/>
    <x v="4"/>
    <s v="Turbina 2"/>
    <s v="S"/>
    <n v="2.8370000000000002"/>
    <n v="2.6"/>
    <n v="268.8"/>
    <n v="1258.374"/>
    <n v="1527.174"/>
    <n v="0"/>
    <n v="717.08"/>
    <n v="0"/>
    <m/>
    <m/>
    <x v="0"/>
    <s v="ELOR31078697Turbina 2HI"/>
    <s v="Electro Oriente S. A."/>
    <x v="5"/>
    <x v="5"/>
    <s v="C. H. El Muyo"/>
    <x v="155"/>
    <x v="4"/>
    <x v="4"/>
    <x v="256"/>
    <x v="1"/>
    <s v="Instalado"/>
    <s v="Operativo"/>
    <s v="Distribuidora"/>
    <x v="0"/>
    <x v="1"/>
    <x v="0"/>
    <x v="0"/>
    <s v="Estatal"/>
    <s v="AMAZONAS"/>
    <s v="AMAZONAS"/>
    <s v="BAGUA"/>
    <s v="ARAMANGO"/>
    <n v="0"/>
    <x v="7"/>
    <n v="0"/>
    <x v="0"/>
    <n v="0"/>
    <x v="0"/>
    <x v="0"/>
    <n v="1527.174"/>
    <n v="1.527174"/>
    <m/>
    <n v="0.23641666666666669"/>
    <n v="0.21666666666666667"/>
    <n v="7.6479999999999997"/>
    <n v="0"/>
    <n v="20"/>
    <s v="BASE DE DATOS"/>
    <m/>
  </r>
  <r>
    <s v="20"/>
    <x v="10"/>
    <s v="ELOR"/>
    <s v="31078897"/>
    <s v="31078897"/>
    <x v="4"/>
    <s v="Turbina 1"/>
    <s v="S"/>
    <n v="1.59"/>
    <n v="1.45"/>
    <n v="130.745"/>
    <n v="621.24300000000005"/>
    <n v="751.98800000000006"/>
    <n v="0"/>
    <n v="713.23"/>
    <n v="0"/>
    <m/>
    <m/>
    <x v="0"/>
    <s v="ELOR31078897Turbina 1HI"/>
    <s v="Electro Oriente S. A."/>
    <x v="5"/>
    <x v="5"/>
    <s v="C. H. La Pelota"/>
    <x v="156"/>
    <x v="4"/>
    <x v="4"/>
    <x v="255"/>
    <x v="1"/>
    <s v="Instalado"/>
    <s v="Operativo"/>
    <s v="Distribuidora"/>
    <x v="0"/>
    <x v="1"/>
    <x v="0"/>
    <x v="0"/>
    <s v="Estatal"/>
    <s v="CAJAMARCA"/>
    <s v="CAJAMARCA"/>
    <s v="JAEN"/>
    <s v="JAEN"/>
    <n v="0"/>
    <x v="7"/>
    <n v="0"/>
    <x v="0"/>
    <n v="0"/>
    <x v="0"/>
    <x v="0"/>
    <n v="751.98800000000006"/>
    <n v="0.7519880000000001"/>
    <m/>
    <n v="0.13250000000000001"/>
    <n v="0.12083333333333333"/>
    <n v="7.6479999999999997"/>
    <n v="0"/>
    <n v="20"/>
    <s v="BASE DE DATOS"/>
    <m/>
  </r>
  <r>
    <s v="20"/>
    <x v="10"/>
    <s v="ELOR"/>
    <s v="31078897"/>
    <s v="31078897"/>
    <x v="4"/>
    <s v="Turbina 2"/>
    <s v="S"/>
    <n v="1.59"/>
    <n v="1.45"/>
    <n v="139.53100000000001"/>
    <n v="662.86900000000003"/>
    <n v="802.4"/>
    <n v="0"/>
    <n v="711.92"/>
    <n v="0"/>
    <m/>
    <m/>
    <x v="0"/>
    <s v="ELOR31078897Turbina 2HI"/>
    <s v="Electro Oriente S. A."/>
    <x v="5"/>
    <x v="5"/>
    <s v="C. H. La Pelota"/>
    <x v="156"/>
    <x v="4"/>
    <x v="4"/>
    <x v="256"/>
    <x v="1"/>
    <s v="Instalado"/>
    <s v="Operativo"/>
    <s v="Distribuidora"/>
    <x v="0"/>
    <x v="1"/>
    <x v="0"/>
    <x v="0"/>
    <s v="Estatal"/>
    <s v="CAJAMARCA"/>
    <s v="CAJAMARCA"/>
    <s v="JAEN"/>
    <s v="JAEN"/>
    <n v="0"/>
    <x v="7"/>
    <n v="0"/>
    <x v="0"/>
    <n v="0"/>
    <x v="0"/>
    <x v="0"/>
    <n v="802.4"/>
    <n v="0.8024"/>
    <m/>
    <n v="0.13250000000000001"/>
    <n v="0.12083333333333333"/>
    <n v="7.6479999999999997"/>
    <n v="1.1368683772161603E-13"/>
    <n v="20"/>
    <s v="BASE DE DATOS"/>
    <m/>
  </r>
  <r>
    <s v="20"/>
    <x v="10"/>
    <s v="ELOR"/>
    <s v="51017302"/>
    <s v="51017302"/>
    <x v="4"/>
    <s v="Turbina 1"/>
    <s v="S"/>
    <n v="1.4379999999999999"/>
    <n v="1.4"/>
    <n v="80.316999999999993"/>
    <n v="386.61599999999999"/>
    <n v="466.93299999999999"/>
    <n v="0"/>
    <n v="705.38"/>
    <n v="0"/>
    <m/>
    <m/>
    <x v="0"/>
    <s v="ELOR51017302Turbina 1HI"/>
    <s v="Electro Oriente S. A."/>
    <x v="5"/>
    <x v="5"/>
    <s v="C. H. Quanda"/>
    <x v="157"/>
    <x v="4"/>
    <x v="4"/>
    <x v="255"/>
    <x v="1"/>
    <s v="Instalado"/>
    <s v="Operativo"/>
    <s v="Distribuidora"/>
    <x v="0"/>
    <x v="1"/>
    <x v="0"/>
    <x v="0"/>
    <s v="Estatal"/>
    <s v="CAJAMARCA"/>
    <s v="CAJAMARCA"/>
    <s v="SAN IGNACIO"/>
    <s v="SON JOSÉ DE LOURDES"/>
    <n v="0"/>
    <x v="7"/>
    <n v="0"/>
    <x v="1"/>
    <s v="-"/>
    <x v="0"/>
    <x v="0"/>
    <n v="466.93299999999999"/>
    <n v="0.46693299999999999"/>
    <m/>
    <n v="0.11983333333333333"/>
    <n v="0.11666666666666665"/>
    <n v="7.6479999999999997"/>
    <n v="0"/>
    <n v="20"/>
    <s v="BASE DE DATOS"/>
    <m/>
  </r>
  <r>
    <s v="20"/>
    <x v="10"/>
    <s v="ELOR"/>
    <s v="51017302"/>
    <s v="51017302"/>
    <x v="4"/>
    <s v="Turbina 2"/>
    <s v="S"/>
    <n v="1.4379999999999999"/>
    <n v="1.4"/>
    <n v="79.358999999999995"/>
    <n v="382.005"/>
    <n v="461.36399999999998"/>
    <n v="0"/>
    <n v="700.12"/>
    <n v="0"/>
    <m/>
    <m/>
    <x v="0"/>
    <s v="ELOR51017302Turbina 2HI"/>
    <s v="Electro Oriente S. A."/>
    <x v="5"/>
    <x v="5"/>
    <s v="C. H. Quanda"/>
    <x v="157"/>
    <x v="4"/>
    <x v="4"/>
    <x v="256"/>
    <x v="1"/>
    <s v="Instalado"/>
    <s v="Operativo"/>
    <s v="Distribuidora"/>
    <x v="0"/>
    <x v="1"/>
    <x v="0"/>
    <x v="0"/>
    <s v="Estatal"/>
    <s v="CAJAMARCA"/>
    <s v="CAJAMARCA"/>
    <s v="SAN IGNACIO"/>
    <s v="SON JOSÉ DE LOURDES"/>
    <n v="0"/>
    <x v="7"/>
    <n v="0"/>
    <x v="1"/>
    <s v="-"/>
    <x v="0"/>
    <x v="0"/>
    <n v="461.36399999999998"/>
    <n v="0.461364"/>
    <m/>
    <n v="0.11983333333333333"/>
    <n v="0.11666666666666665"/>
    <n v="7.6479999999999997"/>
    <n v="0"/>
    <n v="20"/>
    <s v="BASE DE DATOS"/>
    <m/>
  </r>
  <r>
    <s v="20"/>
    <x v="10"/>
    <s v="ELOR"/>
    <s v="31077997"/>
    <s v="31077997"/>
    <x v="4"/>
    <s v="Turbina 1"/>
    <s v="S"/>
    <n v="1.2529999999999999"/>
    <n v="1.1499999999999999"/>
    <n v="76.847999999999999"/>
    <n v="324.09699999999998"/>
    <n v="400.94499999999999"/>
    <n v="8.5"/>
    <n v="711.4"/>
    <n v="0"/>
    <m/>
    <m/>
    <x v="0"/>
    <s v="ELOR31077997Turbina 1HI"/>
    <s v="Electro Oriente S. A."/>
    <x v="5"/>
    <x v="5"/>
    <s v="C. H. Caclic"/>
    <x v="158"/>
    <x v="4"/>
    <x v="4"/>
    <x v="255"/>
    <x v="1"/>
    <s v="Instalado"/>
    <s v="Operativo"/>
    <s v="Distribuidora"/>
    <x v="0"/>
    <x v="0"/>
    <x v="0"/>
    <x v="0"/>
    <s v="Estatal"/>
    <s v="AMAZONAS"/>
    <s v="AMAZONAS"/>
    <s v="LUYA"/>
    <s v="LUYA"/>
    <n v="0"/>
    <x v="7"/>
    <n v="0"/>
    <x v="0"/>
    <n v="0"/>
    <x v="0"/>
    <x v="0"/>
    <n v="400.94499999999999"/>
    <n v="0.400945"/>
    <m/>
    <n v="0.10441666666666666"/>
    <n v="9.5833333333333326E-2"/>
    <n v="7.6479999999999997"/>
    <n v="0"/>
    <n v="20"/>
    <s v="BASE DE DATOS"/>
    <m/>
  </r>
  <r>
    <s v="20"/>
    <x v="10"/>
    <s v="ELOR"/>
    <s v="31077997"/>
    <s v="31077997"/>
    <x v="4"/>
    <s v="Turbina 2"/>
    <s v="N"/>
    <n v="1.2529999999999999"/>
    <n v="0"/>
    <n v="0"/>
    <n v="0"/>
    <n v="0"/>
    <n v="0"/>
    <n v="0"/>
    <n v="0"/>
    <m/>
    <m/>
    <x v="0"/>
    <s v="ELOR31077997Turbina 2HI"/>
    <s v="Electro Oriente S. A."/>
    <x v="5"/>
    <x v="5"/>
    <s v="C. H. Caclic"/>
    <x v="158"/>
    <x v="4"/>
    <x v="4"/>
    <x v="256"/>
    <x v="1"/>
    <s v="Instalado"/>
    <s v="Operativo"/>
    <s v="Distribuidora"/>
    <x v="0"/>
    <x v="0"/>
    <x v="0"/>
    <x v="0"/>
    <s v="Estatal"/>
    <s v="AMAZONAS"/>
    <s v="AMAZONAS"/>
    <s v="LUYA"/>
    <s v="LUYA"/>
    <n v="0"/>
    <x v="7"/>
    <n v="0"/>
    <x v="0"/>
    <n v="0"/>
    <x v="0"/>
    <x v="0"/>
    <n v="0"/>
    <n v="0"/>
    <m/>
    <n v="0.10441666666666666"/>
    <n v="0"/>
    <n v="7.6479999999999997"/>
    <n v="0"/>
    <n v="20"/>
    <s v="BASE DE DATOS"/>
    <m/>
  </r>
  <r>
    <s v="20"/>
    <x v="10"/>
    <s v="ELOR"/>
    <s v="31077997"/>
    <s v="31077997"/>
    <x v="4"/>
    <s v="Turbina 3"/>
    <s v="S"/>
    <n v="1.2529999999999999"/>
    <n v="1.1499999999999999"/>
    <n v="86.846000000000004"/>
    <n v="380.59100000000001"/>
    <n v="467.43700000000001"/>
    <n v="12.9"/>
    <n v="707.06"/>
    <n v="0"/>
    <m/>
    <m/>
    <x v="0"/>
    <s v="ELOR31077997Turbina 3HI"/>
    <s v="Electro Oriente S. A."/>
    <x v="5"/>
    <x v="5"/>
    <s v="C. H. Caclic"/>
    <x v="158"/>
    <x v="4"/>
    <x v="4"/>
    <x v="258"/>
    <x v="1"/>
    <s v="Instalado"/>
    <s v="Operativo"/>
    <s v="Distribuidora"/>
    <x v="0"/>
    <x v="0"/>
    <x v="0"/>
    <x v="0"/>
    <s v="Estatal"/>
    <s v="AMAZONAS"/>
    <s v="AMAZONAS"/>
    <s v="LUYA"/>
    <s v="LUYA"/>
    <n v="0"/>
    <x v="7"/>
    <n v="0"/>
    <x v="0"/>
    <n v="0"/>
    <x v="0"/>
    <x v="0"/>
    <n v="467.43700000000001"/>
    <n v="0.46743699999999999"/>
    <m/>
    <n v="0.10441666666666666"/>
    <n v="9.5833333333333326E-2"/>
    <n v="7.6479999999999997"/>
    <n v="0"/>
    <n v="20"/>
    <s v="BASE DE DATOS"/>
    <m/>
  </r>
  <r>
    <s v="20"/>
    <x v="10"/>
    <s v="ELOR"/>
    <s v="31077997"/>
    <s v="31077997"/>
    <x v="4"/>
    <s v="Turbina 4"/>
    <s v="S"/>
    <n v="1.2529999999999999"/>
    <n v="1.1499999999999999"/>
    <n v="86.838999999999999"/>
    <n v="352.745"/>
    <n v="439.584"/>
    <n v="0.3"/>
    <n v="719.66"/>
    <n v="0"/>
    <m/>
    <m/>
    <x v="0"/>
    <s v="ELOR31077997Turbina 4HI"/>
    <s v="Electro Oriente S. A."/>
    <x v="5"/>
    <x v="5"/>
    <s v="C. H. Caclic"/>
    <x v="158"/>
    <x v="4"/>
    <x v="4"/>
    <x v="257"/>
    <x v="1"/>
    <s v="Instalado"/>
    <s v="Operativo"/>
    <s v="Distribuidora"/>
    <x v="0"/>
    <x v="0"/>
    <x v="0"/>
    <x v="0"/>
    <s v="Estatal"/>
    <s v="AMAZONAS"/>
    <s v="AMAZONAS"/>
    <s v="LUYA"/>
    <s v="LUYA"/>
    <n v="0"/>
    <x v="7"/>
    <n v="0"/>
    <x v="0"/>
    <n v="0"/>
    <x v="0"/>
    <x v="0"/>
    <n v="439.584"/>
    <n v="0.43958400000000003"/>
    <m/>
    <n v="0.10441666666666666"/>
    <n v="9.5833333333333326E-2"/>
    <n v="7.6479999999999997"/>
    <n v="0"/>
    <n v="20"/>
    <s v="BASE DE DATOS"/>
    <m/>
  </r>
  <r>
    <s v="20"/>
    <x v="10"/>
    <s v="ELOR"/>
    <s v="41027393"/>
    <s v="41027393"/>
    <x v="4"/>
    <s v="T-1"/>
    <s v="N"/>
    <n v="0.2"/>
    <n v="0"/>
    <n v="0"/>
    <n v="0"/>
    <n v="0"/>
    <n v="0"/>
    <n v="0"/>
    <n v="0"/>
    <m/>
    <m/>
    <x v="0"/>
    <s v="ELOR41027393T-1HI"/>
    <s v="Electro Oriente S. A."/>
    <x v="5"/>
    <x v="5"/>
    <s v="C. H. Pucara"/>
    <x v="159"/>
    <x v="4"/>
    <x v="4"/>
    <x v="229"/>
    <x v="1"/>
    <s v="Instalado"/>
    <s v="Operativo"/>
    <s v="Distribuidora"/>
    <x v="0"/>
    <x v="1"/>
    <x v="0"/>
    <x v="0"/>
    <s v="Estatal"/>
    <s v="CAJAMARCA"/>
    <s v="CAJAMARCA"/>
    <s v="JAEN"/>
    <s v="JAEN"/>
    <n v="0"/>
    <x v="7"/>
    <n v="0"/>
    <x v="0"/>
    <n v="0"/>
    <x v="0"/>
    <x v="0"/>
    <n v="0"/>
    <n v="0"/>
    <m/>
    <n v="1.6666666666666666E-2"/>
    <n v="1.4999999999999999E-2"/>
    <n v="7.6479999999999997"/>
    <n v="0"/>
    <n v="20"/>
    <s v="BASE DE DATOS"/>
    <m/>
  </r>
  <r>
    <s v="20"/>
    <x v="10"/>
    <s v="ELOR"/>
    <s v="41027393"/>
    <s v="41027393"/>
    <x v="4"/>
    <s v="T-2"/>
    <s v="S"/>
    <n v="0.2"/>
    <n v="0.18"/>
    <n v="22.338999999999999"/>
    <n v="105.127"/>
    <n v="127.46599999999999"/>
    <n v="0"/>
    <n v="678.03"/>
    <n v="0"/>
    <m/>
    <m/>
    <x v="0"/>
    <s v="ELOR41027393T-2HI"/>
    <s v="Electro Oriente S. A."/>
    <x v="5"/>
    <x v="5"/>
    <s v="C. H. Pucara"/>
    <x v="159"/>
    <x v="4"/>
    <x v="4"/>
    <x v="259"/>
    <x v="1"/>
    <s v="Instalado"/>
    <s v="Operativo"/>
    <s v="Distribuidora"/>
    <x v="0"/>
    <x v="1"/>
    <x v="0"/>
    <x v="0"/>
    <s v="Estatal"/>
    <s v="CAJAMARCA"/>
    <s v="CAJAMARCA"/>
    <s v="JAEN"/>
    <s v="JAEN"/>
    <n v="0"/>
    <x v="7"/>
    <n v="0"/>
    <x v="0"/>
    <n v="0"/>
    <x v="0"/>
    <x v="0"/>
    <n v="127.46599999999999"/>
    <n v="0.127466"/>
    <m/>
    <n v="1.6666666666666666E-2"/>
    <n v="1.4999999999999999E-2"/>
    <n v="7.6479999999999997"/>
    <n v="0"/>
    <n v="20"/>
    <s v="BASE DE DATOS"/>
    <m/>
  </r>
  <r>
    <s v="20"/>
    <x v="10"/>
    <s v="ELOR"/>
    <s v="31024193"/>
    <s v="31024193"/>
    <x v="4"/>
    <s v="1"/>
    <s v="S"/>
    <n v="3.3"/>
    <n v="3.3"/>
    <n v="320.642"/>
    <n v="864.74699999999996"/>
    <n v="1185.3889999999999"/>
    <n v="4"/>
    <n v="439.49"/>
    <n v="3"/>
    <m/>
    <m/>
    <x v="0"/>
    <s v="ELOR310241931HI"/>
    <s v="Electro Oriente S. A."/>
    <x v="5"/>
    <x v="5"/>
    <s v="C. H. El Gera"/>
    <x v="160"/>
    <x v="4"/>
    <x v="4"/>
    <x v="44"/>
    <x v="1"/>
    <s v="Instalado"/>
    <s v="Operativo"/>
    <s v="Distribuidora"/>
    <x v="0"/>
    <x v="1"/>
    <x v="0"/>
    <x v="0"/>
    <s v="Estatal"/>
    <s v="SAN MARTÍN"/>
    <s v="SAN MARTÍN"/>
    <s v="MOYOBAMBA"/>
    <s v="JEPELACIO"/>
    <n v="0"/>
    <x v="7"/>
    <n v="0"/>
    <x v="0"/>
    <n v="0"/>
    <x v="0"/>
    <x v="0"/>
    <n v="1185.3889999999999"/>
    <n v="1.1853889999999998"/>
    <m/>
    <n v="0.27499999999999997"/>
    <n v="0.27499999999999997"/>
    <n v="7.6479999999999997"/>
    <n v="0"/>
    <n v="20"/>
    <s v="BASE DE DATOS"/>
    <m/>
  </r>
  <r>
    <s v="20"/>
    <x v="10"/>
    <s v="ELOR"/>
    <s v="31024193"/>
    <s v="31024193"/>
    <x v="4"/>
    <s v="2"/>
    <s v="S"/>
    <n v="3.3"/>
    <n v="3.3"/>
    <n v="339.51499999999999"/>
    <n v="787.72"/>
    <n v="1127.2349999999999"/>
    <n v="2"/>
    <n v="444.93"/>
    <n v="3"/>
    <m/>
    <m/>
    <x v="0"/>
    <s v="ELOR310241932HI"/>
    <s v="Electro Oriente S. A."/>
    <x v="5"/>
    <x v="5"/>
    <s v="C. H. El Gera"/>
    <x v="160"/>
    <x v="4"/>
    <x v="4"/>
    <x v="171"/>
    <x v="1"/>
    <s v="Instalado"/>
    <s v="Operativo"/>
    <s v="Distribuidora"/>
    <x v="0"/>
    <x v="1"/>
    <x v="0"/>
    <x v="0"/>
    <s v="Estatal"/>
    <s v="SAN MARTÍN"/>
    <s v="SAN MARTÍN"/>
    <s v="MOYOBAMBA"/>
    <s v="JEPELACIO"/>
    <n v="0"/>
    <x v="7"/>
    <n v="0"/>
    <x v="0"/>
    <n v="0"/>
    <x v="0"/>
    <x v="0"/>
    <n v="1127.2349999999999"/>
    <n v="1.127235"/>
    <m/>
    <n v="0.27499999999999997"/>
    <n v="0.27499999999999997"/>
    <n v="7.6479999999999997"/>
    <n v="2.2737367544323206E-13"/>
    <n v="20"/>
    <s v="BASE DE DATOS"/>
    <m/>
  </r>
  <r>
    <s v="20"/>
    <x v="10"/>
    <s v="ELOR"/>
    <s v="31024193"/>
    <s v="31024193"/>
    <x v="4"/>
    <s v="3"/>
    <s v="S"/>
    <n v="2.5"/>
    <n v="2"/>
    <n v="175.078"/>
    <n v="364.93599999999998"/>
    <n v="540.01400000000001"/>
    <n v="2"/>
    <n v="508.49"/>
    <n v="2"/>
    <m/>
    <m/>
    <x v="0"/>
    <s v="ELOR310241933HI"/>
    <s v="Electro Oriente S. A."/>
    <x v="5"/>
    <x v="5"/>
    <s v="C. H. El Gera"/>
    <x v="160"/>
    <x v="4"/>
    <x v="4"/>
    <x v="172"/>
    <x v="1"/>
    <s v="Instalado"/>
    <s v="Operativo"/>
    <s v="Distribuidora"/>
    <x v="0"/>
    <x v="1"/>
    <x v="0"/>
    <x v="0"/>
    <s v="Estatal"/>
    <s v="SAN MARTÍN"/>
    <s v="SAN MARTÍN"/>
    <s v="MOYOBAMBA"/>
    <s v="JEPELACIO"/>
    <n v="0"/>
    <x v="7"/>
    <n v="0"/>
    <x v="0"/>
    <n v="0"/>
    <x v="0"/>
    <x v="0"/>
    <n v="540.01400000000001"/>
    <n v="0.54001399999999999"/>
    <m/>
    <n v="0.20833333333333334"/>
    <n v="0.16666666666666666"/>
    <n v="7.6479999999999997"/>
    <n v="0"/>
    <n v="20"/>
    <s v="BASE DE DATOS"/>
    <m/>
  </r>
  <r>
    <s v="20"/>
    <x v="10"/>
    <s v="ELOR"/>
    <s v="31024293"/>
    <s v="31024293"/>
    <x v="4"/>
    <s v="G1"/>
    <s v="N"/>
    <n v="0.4"/>
    <n v="0"/>
    <n v="0"/>
    <n v="0"/>
    <n v="0"/>
    <n v="0"/>
    <n v="0"/>
    <n v="0"/>
    <m/>
    <m/>
    <x v="0"/>
    <s v="ELOR31024293G1HI"/>
    <s v="Electro Oriente S. A."/>
    <x v="5"/>
    <x v="5"/>
    <s v="C.H. Shitarayacu"/>
    <x v="161"/>
    <x v="4"/>
    <x v="4"/>
    <x v="13"/>
    <x v="1"/>
    <s v="Instalado"/>
    <s v="Inoperativo"/>
    <s v="Distribuidora"/>
    <x v="0"/>
    <x v="1"/>
    <x v="0"/>
    <x v="0"/>
    <s v="Estatal"/>
    <s v="SAN MARTÍN"/>
    <s v="SAN MARTÍN"/>
    <s v="MARISCAL CACERES"/>
    <s v="PACHIZA"/>
    <n v="0"/>
    <x v="7"/>
    <n v="0"/>
    <x v="0"/>
    <n v="0"/>
    <x v="0"/>
    <x v="0"/>
    <n v="0"/>
    <n v="0"/>
    <m/>
    <n v="3.3333333333333333E-2"/>
    <n v="2.0833333333333332E-2"/>
    <n v="7.6479999999999997"/>
    <n v="0"/>
    <n v="20"/>
    <s v="BASE DE DATOS"/>
    <m/>
  </r>
  <r>
    <s v="20"/>
    <x v="10"/>
    <s v="ELOR"/>
    <s v="31024293"/>
    <s v="31024293"/>
    <x v="4"/>
    <s v="G2"/>
    <s v="S"/>
    <n v="0.4"/>
    <n v="0.25"/>
    <n v="0"/>
    <n v="0"/>
    <n v="0"/>
    <n v="0"/>
    <n v="0"/>
    <n v="0"/>
    <m/>
    <m/>
    <x v="0"/>
    <s v="ELOR31024293G2HI"/>
    <s v="Electro Oriente S. A."/>
    <x v="5"/>
    <x v="5"/>
    <s v="C.H. Shitarayacu"/>
    <x v="161"/>
    <x v="4"/>
    <x v="4"/>
    <x v="14"/>
    <x v="1"/>
    <s v="Instalado"/>
    <s v="Operativo"/>
    <s v="Distribuidora"/>
    <x v="0"/>
    <x v="1"/>
    <x v="0"/>
    <x v="0"/>
    <s v="Estatal"/>
    <s v="SAN MARTÍN"/>
    <s v="SAN MARTÍN"/>
    <s v="MARISCAL CACERES"/>
    <s v="PACHIZA"/>
    <n v="0"/>
    <x v="7"/>
    <n v="0"/>
    <x v="0"/>
    <n v="0"/>
    <x v="0"/>
    <x v="0"/>
    <n v="0"/>
    <n v="0"/>
    <m/>
    <n v="3.3333333333333333E-2"/>
    <n v="2.0833333333333332E-2"/>
    <n v="7.6479999999999997"/>
    <n v="0"/>
    <n v="20"/>
    <s v="BASE DE DATOS"/>
    <m/>
  </r>
  <r>
    <s v="20"/>
    <x v="10"/>
    <s v="ELOR"/>
    <s v="41113900"/>
    <s v="41113900"/>
    <x v="4"/>
    <s v="Grupo 1"/>
    <s v="N"/>
    <n v="0.06"/>
    <n v="0"/>
    <n v="0"/>
    <n v="0"/>
    <n v="0"/>
    <n v="0"/>
    <n v="0"/>
    <n v="0"/>
    <m/>
    <m/>
    <x v="0"/>
    <s v="ELOR41113900Grupo 1HI"/>
    <s v="Electro Oriente S. A."/>
    <x v="5"/>
    <x v="5"/>
    <s v="C. H. Tabaconas"/>
    <x v="162"/>
    <x v="4"/>
    <x v="4"/>
    <x v="44"/>
    <x v="1"/>
    <s v="Instalado"/>
    <s v="Operativo"/>
    <s v="Distribuidora"/>
    <x v="0"/>
    <x v="0"/>
    <x v="0"/>
    <x v="0"/>
    <s v="Estatal"/>
    <s v="CAJAMARCA"/>
    <s v="CAJAMARCA"/>
    <s v="SAN IGNACIO"/>
    <s v="TABACONAS"/>
    <n v="0"/>
    <x v="7"/>
    <n v="0"/>
    <x v="0"/>
    <n v="0"/>
    <x v="0"/>
    <x v="0"/>
    <n v="0"/>
    <n v="0"/>
    <m/>
    <n v="5.0000000000000001E-3"/>
    <n v="0"/>
    <n v="7.6479999999999997"/>
    <n v="0"/>
    <n v="20"/>
    <s v="BASE DE DATOS"/>
    <m/>
  </r>
  <r>
    <s v="20"/>
    <x v="10"/>
    <s v="ELOR"/>
    <s v="41113900"/>
    <s v="41113900"/>
    <x v="4"/>
    <s v="Grupo 2"/>
    <s v="N"/>
    <n v="0.06"/>
    <n v="0"/>
    <n v="0"/>
    <n v="0"/>
    <n v="0"/>
    <n v="0"/>
    <n v="0"/>
    <n v="0"/>
    <m/>
    <m/>
    <x v="0"/>
    <s v="ELOR41113900Grupo 2HI"/>
    <s v="Electro Oriente S. A."/>
    <x v="5"/>
    <x v="5"/>
    <s v="C. H. Tabaconas"/>
    <x v="162"/>
    <x v="4"/>
    <x v="4"/>
    <x v="171"/>
    <x v="1"/>
    <s v="Instalado"/>
    <s v="Operativo"/>
    <s v="Distribuidora"/>
    <x v="0"/>
    <x v="0"/>
    <x v="0"/>
    <x v="0"/>
    <s v="Estatal"/>
    <s v="CAJAMARCA"/>
    <s v="CAJAMARCA"/>
    <s v="SAN IGNACIO"/>
    <s v="TABACONAS"/>
    <n v="0"/>
    <x v="7"/>
    <n v="0"/>
    <x v="0"/>
    <n v="0"/>
    <x v="0"/>
    <x v="0"/>
    <n v="0"/>
    <n v="0"/>
    <m/>
    <n v="5.0000000000000001E-3"/>
    <n v="0"/>
    <n v="7.6479999999999997"/>
    <n v="0"/>
    <n v="20"/>
    <s v="BASE DE DATOS"/>
    <m/>
  </r>
  <r>
    <s v="20"/>
    <x v="10"/>
    <s v="ASLCHA"/>
    <s v="0001021"/>
    <s v="0001021"/>
    <x v="4"/>
    <s v="G1"/>
    <s v="S"/>
    <n v="3"/>
    <n v="1.1499999999999999"/>
    <n v="132.708"/>
    <n v="605.63400000000001"/>
    <n v="738.34199999999998"/>
    <n v="0"/>
    <n v="693"/>
    <n v="27"/>
    <m/>
    <m/>
    <x v="0"/>
    <s v="ASLCHA0001021G1HI"/>
    <s v="Asociaci¢n Santa Lucia de Chacas"/>
    <x v="44"/>
    <x v="44"/>
    <s v="C.H. Huallin I"/>
    <x v="145"/>
    <x v="4"/>
    <x v="4"/>
    <x v="13"/>
    <x v="1"/>
    <s v="Instalado"/>
    <s v="Operativo"/>
    <s v="Generadora"/>
    <x v="0"/>
    <x v="1"/>
    <x v="0"/>
    <x v="0"/>
    <s v="Privado"/>
    <s v="ANCASH"/>
    <s v="ANCASH"/>
    <s v="ASUNCIÓN"/>
    <s v="CHACAS"/>
    <s v="HUALLÍN"/>
    <x v="7"/>
    <n v="0"/>
    <x v="0"/>
    <n v="0"/>
    <x v="0"/>
    <x v="0"/>
    <n v="738.34199999999998"/>
    <n v="0.73834199999999994"/>
    <m/>
    <n v="0.25"/>
    <n v="9.5833333333333326E-2"/>
    <n v="7.6479999999999997"/>
    <n v="0"/>
    <n v="5"/>
    <s v="BASE DE DATOS"/>
    <m/>
  </r>
  <r>
    <s v="20"/>
    <x v="10"/>
    <s v="EILHIC"/>
    <s v="53200504"/>
    <s v="53200504"/>
    <x v="4"/>
    <s v="G1"/>
    <s v="S"/>
    <n v="0.73399999999999999"/>
    <n v="0.25"/>
    <n v="40.932000000000002"/>
    <n v="138.85900000000001"/>
    <n v="179.791"/>
    <n v="0"/>
    <n v="719.75"/>
    <n v="0"/>
    <m/>
    <m/>
    <x v="0"/>
    <s v="EILHIC53200504G1HI"/>
    <s v="EILHICHA S.A."/>
    <x v="42"/>
    <x v="42"/>
    <s v="C.H. COLLO"/>
    <x v="133"/>
    <x v="4"/>
    <x v="4"/>
    <x v="13"/>
    <x v="1"/>
    <s v="Instalado"/>
    <s v="Operativo"/>
    <s v="Generadora"/>
    <x v="0"/>
    <x v="0"/>
    <x v="0"/>
    <x v="0"/>
    <s v="Privado"/>
    <s v="ANCASH"/>
    <s v="ANCASH"/>
    <s v="ASUNCION"/>
    <s v="CHACAS"/>
    <n v="0"/>
    <x v="7"/>
    <n v="0"/>
    <x v="0"/>
    <n v="0"/>
    <x v="0"/>
    <x v="0"/>
    <n v="179.791"/>
    <n v="0.17979100000000001"/>
    <m/>
    <n v="6.1166666666666668E-2"/>
    <n v="2.0416666666666666E-2"/>
    <n v="7.6479999999999997"/>
    <n v="0"/>
    <n v="40"/>
    <s v="BASE DE DATOS"/>
    <m/>
  </r>
  <r>
    <s v="20"/>
    <x v="10"/>
    <s v="EILHIC"/>
    <s v="53200604"/>
    <s v="53200604"/>
    <x v="4"/>
    <s v="G1"/>
    <s v="S"/>
    <n v="0.85"/>
    <n v="0.32100000000000001"/>
    <n v="44.889000000000003"/>
    <n v="18.265999999999998"/>
    <n v="63.155000000000001"/>
    <n v="0"/>
    <n v="197"/>
    <n v="0"/>
    <m/>
    <m/>
    <x v="0"/>
    <s v="EILHIC53200604G1HI"/>
    <s v="EILHICHA S.A."/>
    <x v="42"/>
    <x v="42"/>
    <s v="C.H. JAMBON"/>
    <x v="134"/>
    <x v="4"/>
    <x v="4"/>
    <x v="13"/>
    <x v="1"/>
    <s v="Instalado"/>
    <s v="Operativo"/>
    <s v="Generadora"/>
    <x v="0"/>
    <x v="0"/>
    <x v="0"/>
    <x v="0"/>
    <s v="Privado"/>
    <s v="ANCASH"/>
    <s v="ANCASH"/>
    <s v="ASUNCION"/>
    <s v="CHACAS"/>
    <n v="0"/>
    <x v="7"/>
    <n v="0"/>
    <x v="0"/>
    <n v="0"/>
    <x v="0"/>
    <x v="0"/>
    <n v="63.155000000000001"/>
    <n v="6.3155000000000003E-2"/>
    <m/>
    <n v="7.0833333333333331E-2"/>
    <n v="2.5916666666666668E-2"/>
    <n v="7.6479999999999997"/>
    <n v="0"/>
    <n v="40"/>
    <s v="BASE DE DATOS"/>
    <m/>
  </r>
  <r>
    <s v="20"/>
    <x v="10"/>
    <s v="EILHIC"/>
    <s v="53200604"/>
    <s v="53200604"/>
    <x v="4"/>
    <s v="G2"/>
    <s v="S"/>
    <n v="0.32"/>
    <n v="0.16200000000000001"/>
    <n v="0.184"/>
    <n v="86.808999999999997"/>
    <n v="86.992999999999995"/>
    <n v="0"/>
    <n v="534.75"/>
    <n v="0"/>
    <m/>
    <m/>
    <x v="0"/>
    <s v="EILHIC53200604G2HI"/>
    <s v="EILHICHA S.A."/>
    <x v="42"/>
    <x v="42"/>
    <s v="C.H. JAMBON"/>
    <x v="134"/>
    <x v="4"/>
    <x v="4"/>
    <x v="14"/>
    <x v="1"/>
    <s v="Instalado"/>
    <s v="Operativo"/>
    <s v="Generadora"/>
    <x v="0"/>
    <x v="0"/>
    <x v="0"/>
    <x v="0"/>
    <s v="Privado"/>
    <s v="ANCASH"/>
    <s v="ANCASH"/>
    <s v="ASUNCION"/>
    <s v="CHACAS"/>
    <n v="0"/>
    <x v="7"/>
    <n v="0"/>
    <x v="0"/>
    <n v="0"/>
    <x v="0"/>
    <x v="0"/>
    <n v="86.992999999999995"/>
    <n v="8.6993000000000001E-2"/>
    <m/>
    <n v="2.6666666666666668E-2"/>
    <n v="1.3166666666666667E-2"/>
    <n v="7.6479999999999997"/>
    <n v="0"/>
    <n v="40"/>
    <s v="BASE DE DATOS"/>
    <m/>
  </r>
  <r>
    <s v="20"/>
    <x v="10"/>
    <s v="UCAYAL"/>
    <s v="33031200"/>
    <s v="33031200"/>
    <x v="4"/>
    <s v="Grupo 1"/>
    <s v="S"/>
    <n v="0.24"/>
    <n v="0.23"/>
    <n v="13.507999999999999"/>
    <n v="39.975000000000001"/>
    <n v="53.482999999999997"/>
    <n v="0"/>
    <n v="270"/>
    <n v="0"/>
    <m/>
    <m/>
    <x v="0"/>
    <s v="UCAYAL33031200Grupo 1HI"/>
    <s v="Electro Ucayali S.A."/>
    <x v="0"/>
    <x v="0"/>
    <s v="C.H. CANUJA"/>
    <x v="135"/>
    <x v="4"/>
    <x v="4"/>
    <x v="44"/>
    <x v="1"/>
    <s v="Instalado"/>
    <s v="Operativo"/>
    <s v="Distribuidora"/>
    <x v="0"/>
    <x v="0"/>
    <x v="0"/>
    <x v="0"/>
    <s v="Estatal"/>
    <s v="UCAYALI"/>
    <s v="UCAYALI"/>
    <s v="ATALAYA"/>
    <s v="ATALAYA"/>
    <n v="0"/>
    <x v="7"/>
    <n v="0"/>
    <x v="0"/>
    <n v="0"/>
    <x v="0"/>
    <x v="0"/>
    <n v="53.482999999999997"/>
    <n v="5.3482999999999996E-2"/>
    <m/>
    <n v="2.1818181818181816E-2"/>
    <n v="2.0909090909090908E-2"/>
    <n v="7.6479999999999997"/>
    <n v="7.1054273576010019E-15"/>
    <n v="23"/>
    <s v="BASE DE DATOS"/>
    <m/>
  </r>
  <r>
    <s v="20"/>
    <x v="10"/>
    <s v="UCAYAL"/>
    <s v="33031200"/>
    <s v="33031200"/>
    <x v="4"/>
    <s v="Grupo 2"/>
    <s v="S"/>
    <n v="0.13"/>
    <n v="0.12"/>
    <n v="0"/>
    <n v="0"/>
    <n v="0"/>
    <n v="0"/>
    <n v="0"/>
    <n v="0"/>
    <m/>
    <m/>
    <x v="0"/>
    <s v="UCAYAL33031200Grupo 2HI"/>
    <s v="Electro Ucayali S.A."/>
    <x v="0"/>
    <x v="0"/>
    <s v="C.H. CANUJA"/>
    <x v="135"/>
    <x v="4"/>
    <x v="4"/>
    <x v="171"/>
    <x v="1"/>
    <s v="Instalado"/>
    <s v="Operativo"/>
    <s v="Distribuidora"/>
    <x v="0"/>
    <x v="0"/>
    <x v="0"/>
    <x v="0"/>
    <s v="Estatal"/>
    <s v="UCAYALI"/>
    <s v="UCAYALI"/>
    <s v="ATALAYA"/>
    <s v="ATALAYA"/>
    <n v="0"/>
    <x v="7"/>
    <n v="0"/>
    <x v="0"/>
    <n v="0"/>
    <x v="0"/>
    <x v="0"/>
    <n v="0"/>
    <n v="0"/>
    <m/>
    <n v="1.0833333333333334E-2"/>
    <n v="0.01"/>
    <n v="7.6479999999999997"/>
    <n v="0"/>
    <n v="23"/>
    <s v="BASE DE DATOS"/>
    <m/>
  </r>
  <r>
    <s v="20"/>
    <x v="10"/>
    <s v="UCAYAL"/>
    <s v="33031200"/>
    <s v="33031200"/>
    <x v="4"/>
    <s v="Grupo 3"/>
    <s v="S"/>
    <n v="0.5"/>
    <n v="0.48"/>
    <n v="78.489999999999995"/>
    <n v="222.12200000000001"/>
    <n v="300.61200000000002"/>
    <n v="0"/>
    <n v="716"/>
    <n v="0"/>
    <m/>
    <m/>
    <x v="0"/>
    <s v="UCAYAL33031200Grupo 3HI"/>
    <s v="Electro Ucayali S.A."/>
    <x v="0"/>
    <x v="0"/>
    <s v="C.H. CANUJA"/>
    <x v="135"/>
    <x v="4"/>
    <x v="4"/>
    <x v="172"/>
    <x v="1"/>
    <s v="Instalado"/>
    <s v="Operativo"/>
    <s v="Distribuidora"/>
    <x v="0"/>
    <x v="0"/>
    <x v="0"/>
    <x v="0"/>
    <s v="Estatal"/>
    <s v="UCAYALI"/>
    <s v="UCAYALI"/>
    <s v="ATALAYA"/>
    <s v="ATALAYA"/>
    <n v="0"/>
    <x v="7"/>
    <n v="0"/>
    <x v="0"/>
    <n v="0"/>
    <x v="0"/>
    <x v="0"/>
    <n v="300.61200000000002"/>
    <n v="0.30061200000000005"/>
    <m/>
    <n v="4.1666666666666664E-2"/>
    <n v="0.04"/>
    <n v="7.6479999999999997"/>
    <n v="0"/>
    <n v="23"/>
    <s v="BASE DE DATOS"/>
    <m/>
  </r>
  <r>
    <s v="20"/>
    <x v="10"/>
    <s v="UCAYAL"/>
    <s v="51027119"/>
    <s v="51027119"/>
    <x v="4"/>
    <s v="690 PANELES FOTOVOL"/>
    <s v="S"/>
    <n v="0.01"/>
    <n v="0.01"/>
    <n v="2.1579999999999999"/>
    <n v="4.3040000000000003"/>
    <n v="6.4619999999999997"/>
    <n v="0"/>
    <n v="720"/>
    <n v="0"/>
    <m/>
    <m/>
    <x v="0"/>
    <s v="UCAYAL51027119690 PANELES FOTOVOLHI"/>
    <s v="Electro Ucayali S.A."/>
    <x v="0"/>
    <x v="0"/>
    <s v="C. S. PURUS"/>
    <x v="136"/>
    <x v="6"/>
    <x v="6"/>
    <x v="238"/>
    <x v="3"/>
    <s v="Instalado"/>
    <s v="Operativo"/>
    <s v="Distribuidora"/>
    <x v="0"/>
    <x v="0"/>
    <x v="0"/>
    <x v="0"/>
    <s v="Estatal"/>
    <s v="UCAYALI"/>
    <s v="UCAYALI"/>
    <s v="PURUS"/>
    <s v="PURUS"/>
    <n v="0"/>
    <x v="9"/>
    <n v="0"/>
    <x v="0"/>
    <n v="0"/>
    <x v="0"/>
    <x v="0"/>
    <n v="6.4619999999999997"/>
    <n v="6.4619999999999999E-3"/>
    <m/>
    <n v="7.4999999999999991E-4"/>
    <n v="7.4999999999999991E-4"/>
    <n v="7.6479999999999997"/>
    <n v="0"/>
    <n v="23"/>
    <s v="BASE DE DATOS"/>
    <m/>
  </r>
  <r>
    <s v="20"/>
    <x v="9"/>
    <s v="EGEJUN"/>
    <s v="18162108"/>
    <s v="18162108"/>
    <x v="4"/>
    <s v="Grupo 1"/>
    <s v="S"/>
    <n v="3.3180000000000001"/>
    <n v="3.3180000000000001"/>
    <n v="83.411000000000001"/>
    <n v="408.2"/>
    <n v="491.61099999999999"/>
    <n v="0"/>
    <n v="744"/>
    <n v="0"/>
    <m/>
    <m/>
    <x v="0"/>
    <s v="EGEJUN18162108Grupo 1HI"/>
    <s v="Empresa de Generaci¢n El‚ctrica Jun¡n S.A.C."/>
    <x v="62"/>
    <x v="62"/>
    <s v="C.H. Santa Cruz I"/>
    <x v="239"/>
    <x v="4"/>
    <x v="4"/>
    <x v="44"/>
    <x v="1"/>
    <s v="Instalado"/>
    <s v="Operativo"/>
    <s v="Generadora"/>
    <x v="0"/>
    <x v="1"/>
    <x v="1"/>
    <x v="0"/>
    <s v="Privado"/>
    <s v="ANCASH"/>
    <s v="ANCASH"/>
    <s v="HUAYLAS"/>
    <s v="SANTA CRUZ"/>
    <n v="0"/>
    <x v="7"/>
    <n v="0"/>
    <x v="1"/>
    <s v="PRIMERA"/>
    <x v="0"/>
    <x v="0"/>
    <n v="491.61099999999999"/>
    <n v="0.49161099999999996"/>
    <m/>
    <n v="0.27650000000000002"/>
    <n v="0.27650000000000002"/>
    <n v="7.6479999999999997"/>
    <n v="0"/>
    <n v="33"/>
    <s v="BASE DE DATOS"/>
    <m/>
  </r>
  <r>
    <s v="20"/>
    <x v="9"/>
    <s v="EGEJUN"/>
    <s v="18162108"/>
    <s v="18162108"/>
    <x v="4"/>
    <s v="Grupo 2"/>
    <s v="S"/>
    <n v="3.3180000000000001"/>
    <n v="3.3180000000000001"/>
    <n v="83.411000000000001"/>
    <n v="408.2"/>
    <n v="491.61099999999999"/>
    <n v="0"/>
    <n v="744"/>
    <n v="0"/>
    <m/>
    <m/>
    <x v="0"/>
    <s v="EGEJUN18162108Grupo 2HI"/>
    <s v="Empresa de Generaci¢n El‚ctrica Jun¡n S.A.C."/>
    <x v="62"/>
    <x v="62"/>
    <s v="C.H. Santa Cruz I"/>
    <x v="239"/>
    <x v="4"/>
    <x v="4"/>
    <x v="171"/>
    <x v="1"/>
    <s v="Instalado"/>
    <s v="Operativo"/>
    <s v="Generadora"/>
    <x v="0"/>
    <x v="1"/>
    <x v="1"/>
    <x v="0"/>
    <s v="Privado"/>
    <s v="ANCASH"/>
    <s v="ANCASH"/>
    <s v="HUAYLAS"/>
    <s v="SANTA CRUZ"/>
    <n v="0"/>
    <x v="7"/>
    <n v="0"/>
    <x v="1"/>
    <s v="PRIMERA"/>
    <x v="0"/>
    <x v="0"/>
    <n v="491.61099999999999"/>
    <n v="0.49161099999999996"/>
    <m/>
    <n v="0.27650000000000002"/>
    <n v="0.27650000000000002"/>
    <n v="7.6479999999999997"/>
    <n v="0"/>
    <n v="33"/>
    <s v="BASE DE DATOS"/>
    <m/>
  </r>
  <r>
    <s v="20"/>
    <x v="9"/>
    <s v="EGEJUN"/>
    <s v="18167608"/>
    <s v="18167608"/>
    <x v="4"/>
    <s v="Grupo 1"/>
    <s v="S"/>
    <n v="3.2509999999999999"/>
    <n v="3.2509999999999999"/>
    <n v="104.01900000000001"/>
    <n v="500.42500000000001"/>
    <n v="604.44399999999996"/>
    <n v="0"/>
    <n v="744"/>
    <n v="0"/>
    <m/>
    <m/>
    <x v="0"/>
    <s v="EGEJUN18167608Grupo 1HI"/>
    <s v="Empresa de Generaci¢n El‚ctrica Jun¡n S.A.C."/>
    <x v="62"/>
    <x v="62"/>
    <s v="C.H. Santa Cruz II"/>
    <x v="240"/>
    <x v="4"/>
    <x v="4"/>
    <x v="44"/>
    <x v="1"/>
    <s v="Instalado"/>
    <s v="Operativo"/>
    <s v="Generadora"/>
    <x v="0"/>
    <x v="1"/>
    <x v="1"/>
    <x v="0"/>
    <s v="Privado"/>
    <s v="ANCASH"/>
    <s v="ANCASH"/>
    <s v="HUAYLAS"/>
    <s v="SANTA CRUZ"/>
    <n v="0"/>
    <x v="7"/>
    <n v="0"/>
    <x v="1"/>
    <s v="PRIMERA"/>
    <x v="0"/>
    <x v="0"/>
    <n v="604.44399999999996"/>
    <n v="0.60444399999999998"/>
    <m/>
    <n v="0.27091666666666664"/>
    <n v="0.27091666666666664"/>
    <n v="7.6479999999999997"/>
    <n v="0"/>
    <n v="33"/>
    <s v="BASE DE DATOS"/>
    <m/>
  </r>
  <r>
    <s v="20"/>
    <x v="9"/>
    <s v="EGEJUN"/>
    <s v="18167608"/>
    <s v="18167608"/>
    <x v="4"/>
    <s v="Grupo 2"/>
    <s v="S"/>
    <n v="3.2509999999999999"/>
    <n v="3.2509999999999999"/>
    <n v="104.01900000000001"/>
    <n v="500.42500000000001"/>
    <n v="604.44399999999996"/>
    <n v="0"/>
    <n v="744"/>
    <n v="0"/>
    <m/>
    <m/>
    <x v="0"/>
    <s v="EGEJUN18167608Grupo 2HI"/>
    <s v="Empresa de Generaci¢n El‚ctrica Jun¡n S.A.C."/>
    <x v="62"/>
    <x v="62"/>
    <s v="C.H. Santa Cruz II"/>
    <x v="240"/>
    <x v="4"/>
    <x v="4"/>
    <x v="171"/>
    <x v="1"/>
    <s v="Instalado"/>
    <s v="Operativo"/>
    <s v="Generadora"/>
    <x v="0"/>
    <x v="1"/>
    <x v="1"/>
    <x v="0"/>
    <s v="Privado"/>
    <s v="ANCASH"/>
    <s v="ANCASH"/>
    <s v="HUAYLAS"/>
    <s v="SANTA CRUZ"/>
    <n v="0"/>
    <x v="7"/>
    <n v="0"/>
    <x v="1"/>
    <s v="PRIMERA"/>
    <x v="0"/>
    <x v="0"/>
    <n v="604.44399999999996"/>
    <n v="0.60444399999999998"/>
    <m/>
    <n v="0.27091666666666664"/>
    <n v="0.27091666666666664"/>
    <n v="7.6479999999999997"/>
    <n v="0"/>
    <n v="33"/>
    <s v="BASE DE DATOS"/>
    <m/>
  </r>
  <r>
    <s v="20"/>
    <x v="9"/>
    <s v="EGEJUN"/>
    <s v="28072011"/>
    <s v="28072011"/>
    <x v="4"/>
    <s v="Grupo 1"/>
    <s v="S"/>
    <n v="4.9249999999999998"/>
    <n v="4.9249999999999998"/>
    <n v="163.458"/>
    <n v="774.27700000000004"/>
    <n v="937.73500000000001"/>
    <n v="0"/>
    <n v="744"/>
    <n v="0"/>
    <m/>
    <m/>
    <x v="0"/>
    <s v="EGEJUN28072011Grupo 1HI"/>
    <s v="Empresa de Generaci¢n El‚ctrica Jun¡n S.A.C."/>
    <x v="62"/>
    <x v="62"/>
    <s v="C.H. Huasahuasi I"/>
    <x v="241"/>
    <x v="4"/>
    <x v="4"/>
    <x v="44"/>
    <x v="1"/>
    <s v="Instalado"/>
    <s v="Operativo"/>
    <s v="Generadora"/>
    <x v="0"/>
    <x v="1"/>
    <x v="1"/>
    <x v="0"/>
    <s v="Privado"/>
    <s v="JUNIN"/>
    <s v="JUNIN"/>
    <s v="TARMA"/>
    <s v="HUASAHUASI"/>
    <n v="0"/>
    <x v="7"/>
    <n v="0"/>
    <x v="1"/>
    <s v="PRIMERA"/>
    <x v="0"/>
    <x v="0"/>
    <n v="937.73500000000001"/>
    <n v="0.93773499999999999"/>
    <m/>
    <n v="0.41041666666666665"/>
    <n v="0.41041666666666665"/>
    <n v="7.6479999999999997"/>
    <n v="0"/>
    <n v="33"/>
    <s v="BASE DE DATOS"/>
    <m/>
  </r>
  <r>
    <s v="20"/>
    <x v="9"/>
    <s v="EGEJUN"/>
    <s v="28072011"/>
    <s v="28072011"/>
    <x v="4"/>
    <s v="Grupo 2"/>
    <s v="S"/>
    <n v="4.9249999999999998"/>
    <n v="4.9249999999999998"/>
    <n v="163.458"/>
    <n v="774.27700000000004"/>
    <n v="937.73500000000001"/>
    <n v="0"/>
    <n v="744"/>
    <n v="0"/>
    <m/>
    <m/>
    <x v="0"/>
    <s v="EGEJUN28072011Grupo 2HI"/>
    <s v="Empresa de Generaci¢n El‚ctrica Jun¡n S.A.C."/>
    <x v="62"/>
    <x v="62"/>
    <s v="C.H. Huasahuasi I"/>
    <x v="241"/>
    <x v="4"/>
    <x v="4"/>
    <x v="171"/>
    <x v="1"/>
    <s v="Instalado"/>
    <s v="Operativo"/>
    <s v="Generadora"/>
    <x v="0"/>
    <x v="1"/>
    <x v="1"/>
    <x v="0"/>
    <s v="Privado"/>
    <s v="JUNIN"/>
    <s v="JUNIN"/>
    <s v="TARMA"/>
    <s v="HUASAHUASI"/>
    <n v="0"/>
    <x v="7"/>
    <n v="0"/>
    <x v="1"/>
    <s v="PRIMERA"/>
    <x v="0"/>
    <x v="0"/>
    <n v="937.73500000000001"/>
    <n v="0.93773499999999999"/>
    <m/>
    <n v="0.41041666666666665"/>
    <n v="0.41041666666666665"/>
    <n v="7.6479999999999997"/>
    <n v="0"/>
    <n v="33"/>
    <s v="BASE DE DATOS"/>
    <m/>
  </r>
  <r>
    <s v="20"/>
    <x v="9"/>
    <s v="EGEJUN"/>
    <s v="00862010"/>
    <s v="00862010"/>
    <x v="4"/>
    <s v="Grupo 1"/>
    <s v="S"/>
    <n v="5.1109999999999998"/>
    <n v="5.1109999999999998"/>
    <n v="181.744"/>
    <n v="863.19399999999996"/>
    <n v="1044.9380000000001"/>
    <n v="0"/>
    <n v="744"/>
    <n v="0"/>
    <m/>
    <m/>
    <x v="0"/>
    <s v="EGEJUN00862010Grupo 1HI"/>
    <s v="Empresa de Generaci¢n El‚ctrica Jun¡n S.A.C."/>
    <x v="62"/>
    <x v="62"/>
    <s v="C.H. Huasahuasi II"/>
    <x v="242"/>
    <x v="4"/>
    <x v="4"/>
    <x v="44"/>
    <x v="1"/>
    <s v="Instalado"/>
    <s v="Operativo"/>
    <s v="Generadora"/>
    <x v="0"/>
    <x v="1"/>
    <x v="1"/>
    <x v="0"/>
    <s v="Privado"/>
    <s v="JUNIN"/>
    <s v="JUNIN"/>
    <s v="TARMA"/>
    <s v="HUASAHUASI"/>
    <n v="0"/>
    <x v="7"/>
    <n v="0"/>
    <x v="1"/>
    <s v="PRIMERA"/>
    <x v="0"/>
    <x v="0"/>
    <n v="1044.9380000000001"/>
    <n v="1.0449380000000001"/>
    <m/>
    <n v="0.42591666666666667"/>
    <n v="0.42591666666666667"/>
    <n v="7.6479999999999997"/>
    <n v="-2.2737367544323206E-13"/>
    <n v="33"/>
    <s v="BASE DE DATOS"/>
    <m/>
  </r>
  <r>
    <s v="20"/>
    <x v="9"/>
    <s v="EGEJUN"/>
    <s v="00862010"/>
    <s v="00862010"/>
    <x v="4"/>
    <s v="Grupo 2"/>
    <s v="S"/>
    <n v="5.1109999999999998"/>
    <n v="5.1109999999999998"/>
    <n v="181.744"/>
    <n v="863.19399999999996"/>
    <n v="1044.9380000000001"/>
    <n v="0"/>
    <n v="744"/>
    <n v="0"/>
    <m/>
    <m/>
    <x v="0"/>
    <s v="EGEJUN00862010Grupo 2HI"/>
    <s v="Empresa de Generaci¢n El‚ctrica Jun¡n S.A.C."/>
    <x v="62"/>
    <x v="62"/>
    <s v="C.H. Huasahuasi II"/>
    <x v="242"/>
    <x v="4"/>
    <x v="4"/>
    <x v="171"/>
    <x v="1"/>
    <s v="Instalado"/>
    <s v="Operativo"/>
    <s v="Generadora"/>
    <x v="0"/>
    <x v="1"/>
    <x v="1"/>
    <x v="0"/>
    <s v="Privado"/>
    <s v="JUNIN"/>
    <s v="JUNIN"/>
    <s v="TARMA"/>
    <s v="HUASAHUASI"/>
    <n v="0"/>
    <x v="7"/>
    <n v="0"/>
    <x v="1"/>
    <s v="PRIMERA"/>
    <x v="0"/>
    <x v="0"/>
    <n v="1044.9380000000001"/>
    <n v="1.0449380000000001"/>
    <m/>
    <n v="0.42591666666666667"/>
    <n v="0.42591666666666667"/>
    <n v="7.6479999999999997"/>
    <n v="-2.2737367544323206E-13"/>
    <n v="33"/>
    <s v="BASE DE DATOS"/>
    <m/>
  </r>
  <r>
    <s v="20"/>
    <x v="9"/>
    <s v="EGEJUN"/>
    <s v="18282011"/>
    <s v="18282011"/>
    <x v="4"/>
    <s v="Grupo 1"/>
    <s v="S"/>
    <n v="9.984"/>
    <n v="9.984"/>
    <n v="305.267"/>
    <n v="1331.723"/>
    <n v="1636.99"/>
    <n v="0"/>
    <n v="744"/>
    <n v="0"/>
    <m/>
    <m/>
    <x v="0"/>
    <s v="EGEJUN18282011Grupo 1HI"/>
    <s v="Empresa de Generaci¢n El‚ctrica Jun¡n S.A.C."/>
    <x v="62"/>
    <x v="62"/>
    <s v="C.H. Runatullo II"/>
    <x v="243"/>
    <x v="4"/>
    <x v="4"/>
    <x v="44"/>
    <x v="1"/>
    <s v="Instalado"/>
    <s v="Operativo"/>
    <s v="Generadora"/>
    <x v="0"/>
    <x v="1"/>
    <x v="1"/>
    <x v="0"/>
    <s v="Privado"/>
    <s v="JUNIN"/>
    <s v="JUNIN"/>
    <s v="CONCEPCION"/>
    <s v="MARISCAL CASTILLA"/>
    <n v="0"/>
    <x v="7"/>
    <n v="0"/>
    <x v="1"/>
    <s v="TERCERA"/>
    <x v="0"/>
    <x v="0"/>
    <n v="1636.99"/>
    <n v="1.6369899999999999"/>
    <m/>
    <n v="0.83199999999999996"/>
    <n v="0.83199999999999996"/>
    <n v="7.6479999999999997"/>
    <n v="0"/>
    <n v="33"/>
    <s v="BASE DE DATOS"/>
    <m/>
  </r>
  <r>
    <s v="20"/>
    <x v="9"/>
    <s v="EGEJUN"/>
    <s v="18282011"/>
    <s v="18282011"/>
    <x v="4"/>
    <s v="Grupo 2"/>
    <s v="S"/>
    <n v="9.984"/>
    <n v="9.984"/>
    <n v="305.267"/>
    <n v="1331.723"/>
    <n v="1636.99"/>
    <n v="0"/>
    <n v="744"/>
    <n v="0"/>
    <m/>
    <m/>
    <x v="0"/>
    <s v="EGEJUN18282011Grupo 2HI"/>
    <s v="Empresa de Generaci¢n El‚ctrica Jun¡n S.A.C."/>
    <x v="62"/>
    <x v="62"/>
    <s v="C.H. Runatullo II"/>
    <x v="243"/>
    <x v="4"/>
    <x v="4"/>
    <x v="171"/>
    <x v="1"/>
    <s v="Instalado"/>
    <s v="Operativo"/>
    <s v="Generadora"/>
    <x v="0"/>
    <x v="1"/>
    <x v="1"/>
    <x v="0"/>
    <s v="Privado"/>
    <s v="JUNIN"/>
    <s v="JUNIN"/>
    <s v="CONCEPCION"/>
    <s v="MARISCAL CASTILLA"/>
    <n v="0"/>
    <x v="7"/>
    <n v="0"/>
    <x v="1"/>
    <s v="TERCERA"/>
    <x v="0"/>
    <x v="0"/>
    <n v="1636.99"/>
    <n v="1.6369899999999999"/>
    <m/>
    <n v="0.83199999999999996"/>
    <n v="0.83199999999999996"/>
    <n v="7.6479999999999997"/>
    <n v="0"/>
    <n v="33"/>
    <s v="BASE DE DATOS"/>
    <m/>
  </r>
  <r>
    <s v="20"/>
    <x v="9"/>
    <s v="EGEJUN"/>
    <s v="18281911"/>
    <s v="18281911"/>
    <x v="4"/>
    <s v="Grupo 1"/>
    <s v="S"/>
    <n v="9.9830000000000005"/>
    <n v="9.9830000000000005"/>
    <n v="428.17500000000001"/>
    <n v="1920.05"/>
    <n v="2348.2249999999999"/>
    <n v="0"/>
    <n v="744"/>
    <n v="0"/>
    <m/>
    <m/>
    <x v="0"/>
    <s v="EGEJUN18281911Grupo 1HI"/>
    <s v="Empresa de Generaci¢n El‚ctrica Jun¡n S.A.C."/>
    <x v="62"/>
    <x v="62"/>
    <s v="C.H. Runatullo III"/>
    <x v="244"/>
    <x v="4"/>
    <x v="4"/>
    <x v="44"/>
    <x v="1"/>
    <s v="Instalado"/>
    <s v="Operativo"/>
    <s v="Generadora"/>
    <x v="0"/>
    <x v="1"/>
    <x v="1"/>
    <x v="0"/>
    <s v="Privado"/>
    <s v="JUNIN"/>
    <s v="JUNIN"/>
    <s v="CONCEPCION"/>
    <s v="MARISCAL CASTILLA"/>
    <n v="0"/>
    <x v="7"/>
    <n v="0"/>
    <x v="1"/>
    <s v="SEGUNDA"/>
    <x v="0"/>
    <x v="0"/>
    <n v="2348.2249999999999"/>
    <n v="2.3482249999999998"/>
    <m/>
    <n v="0.83191666666666675"/>
    <n v="0.83191666666666675"/>
    <n v="7.6479999999999997"/>
    <n v="0"/>
    <n v="33"/>
    <s v="BASE DE DATOS"/>
    <m/>
  </r>
  <r>
    <s v="20"/>
    <x v="9"/>
    <s v="EGEJUN"/>
    <s v="18281911"/>
    <s v="18281911"/>
    <x v="4"/>
    <s v="Grupo 2"/>
    <s v="S"/>
    <n v="9.9830000000000005"/>
    <n v="9.9830000000000005"/>
    <n v="428.17500000000001"/>
    <n v="1920.05"/>
    <n v="2348.2249999999999"/>
    <n v="0"/>
    <n v="744"/>
    <n v="0"/>
    <m/>
    <m/>
    <x v="0"/>
    <s v="EGEJUN18281911Grupo 2HI"/>
    <s v="Empresa de Generaci¢n El‚ctrica Jun¡n S.A.C."/>
    <x v="62"/>
    <x v="62"/>
    <s v="C.H. Runatullo III"/>
    <x v="244"/>
    <x v="4"/>
    <x v="4"/>
    <x v="171"/>
    <x v="1"/>
    <s v="Instalado"/>
    <s v="Operativo"/>
    <s v="Generadora"/>
    <x v="0"/>
    <x v="1"/>
    <x v="1"/>
    <x v="0"/>
    <s v="Privado"/>
    <s v="JUNIN"/>
    <s v="JUNIN"/>
    <s v="CONCEPCION"/>
    <s v="MARISCAL CASTILLA"/>
    <n v="0"/>
    <x v="7"/>
    <n v="0"/>
    <x v="1"/>
    <s v="SEGUNDA"/>
    <x v="0"/>
    <x v="0"/>
    <n v="2348.2249999999999"/>
    <n v="2.3482249999999998"/>
    <m/>
    <n v="0.83191666666666675"/>
    <n v="0.83191666666666675"/>
    <n v="7.6479999999999997"/>
    <n v="0"/>
    <n v="33"/>
    <s v="BASE DE DATOS"/>
    <m/>
  </r>
  <r>
    <s v="20"/>
    <x v="10"/>
    <s v="EGEJUN"/>
    <s v="18162108"/>
    <s v="18162108"/>
    <x v="4"/>
    <s v="Grupo 1"/>
    <s v="S"/>
    <n v="3.3180000000000001"/>
    <n v="3.3180000000000001"/>
    <n v="135.41900000000001"/>
    <n v="675.07500000000005"/>
    <n v="810.49400000000003"/>
    <n v="0"/>
    <n v="720"/>
    <n v="0"/>
    <m/>
    <m/>
    <x v="0"/>
    <s v="EGEJUN18162108Grupo 1HI"/>
    <s v="Empresa de Generaci¢n El‚ctrica Jun¡n S.A.C."/>
    <x v="62"/>
    <x v="62"/>
    <s v="C.H. Santa Cruz I"/>
    <x v="239"/>
    <x v="4"/>
    <x v="4"/>
    <x v="44"/>
    <x v="1"/>
    <s v="Instalado"/>
    <s v="Operativo"/>
    <s v="Generadora"/>
    <x v="0"/>
    <x v="1"/>
    <x v="1"/>
    <x v="0"/>
    <s v="Privado"/>
    <s v="ANCASH"/>
    <s v="ANCASH"/>
    <s v="HUAYLAS"/>
    <s v="SANTA CRUZ"/>
    <n v="0"/>
    <x v="7"/>
    <n v="0"/>
    <x v="1"/>
    <s v="PRIMERA"/>
    <x v="0"/>
    <x v="0"/>
    <n v="810.49400000000003"/>
    <n v="0.81049400000000005"/>
    <m/>
    <n v="0.27650000000000002"/>
    <n v="0.27650000000000002"/>
    <n v="7.6479999999999997"/>
    <n v="0"/>
    <n v="33"/>
    <s v="BASE DE DATOS"/>
    <m/>
  </r>
  <r>
    <s v="20"/>
    <x v="10"/>
    <s v="EGEJUN"/>
    <s v="18162108"/>
    <s v="18162108"/>
    <x v="4"/>
    <s v="Grupo 2"/>
    <s v="S"/>
    <n v="3.3180000000000001"/>
    <n v="3.3180000000000001"/>
    <n v="135.41900000000001"/>
    <n v="675.07500000000005"/>
    <n v="810.49400000000003"/>
    <n v="0"/>
    <n v="720"/>
    <n v="0"/>
    <m/>
    <m/>
    <x v="0"/>
    <s v="EGEJUN18162108Grupo 2HI"/>
    <s v="Empresa de Generaci¢n El‚ctrica Jun¡n S.A.C."/>
    <x v="62"/>
    <x v="62"/>
    <s v="C.H. Santa Cruz I"/>
    <x v="239"/>
    <x v="4"/>
    <x v="4"/>
    <x v="171"/>
    <x v="1"/>
    <s v="Instalado"/>
    <s v="Operativo"/>
    <s v="Generadora"/>
    <x v="0"/>
    <x v="1"/>
    <x v="1"/>
    <x v="0"/>
    <s v="Privado"/>
    <s v="ANCASH"/>
    <s v="ANCASH"/>
    <s v="HUAYLAS"/>
    <s v="SANTA CRUZ"/>
    <n v="0"/>
    <x v="7"/>
    <n v="0"/>
    <x v="1"/>
    <s v="PRIMERA"/>
    <x v="0"/>
    <x v="0"/>
    <n v="810.49400000000003"/>
    <n v="0.81049400000000005"/>
    <m/>
    <n v="0.27650000000000002"/>
    <n v="0.27650000000000002"/>
    <n v="7.6479999999999997"/>
    <n v="0"/>
    <n v="33"/>
    <s v="BASE DE DATOS"/>
    <m/>
  </r>
  <r>
    <s v="20"/>
    <x v="10"/>
    <s v="EGEJUN"/>
    <s v="18167608"/>
    <s v="18167608"/>
    <x v="4"/>
    <s v="Grupo 1"/>
    <s v="S"/>
    <n v="3.2509999999999999"/>
    <n v="3.2509999999999999"/>
    <n v="163.876"/>
    <n v="804.06200000000001"/>
    <n v="967.93799999999999"/>
    <n v="0"/>
    <n v="720"/>
    <n v="0"/>
    <m/>
    <m/>
    <x v="0"/>
    <s v="EGEJUN18167608Grupo 1HI"/>
    <s v="Empresa de Generaci¢n El‚ctrica Jun¡n S.A.C."/>
    <x v="62"/>
    <x v="62"/>
    <s v="C.H. Santa Cruz II"/>
    <x v="240"/>
    <x v="4"/>
    <x v="4"/>
    <x v="44"/>
    <x v="1"/>
    <s v="Instalado"/>
    <s v="Operativo"/>
    <s v="Generadora"/>
    <x v="0"/>
    <x v="1"/>
    <x v="1"/>
    <x v="0"/>
    <s v="Privado"/>
    <s v="ANCASH"/>
    <s v="ANCASH"/>
    <s v="HUAYLAS"/>
    <s v="SANTA CRUZ"/>
    <n v="0"/>
    <x v="7"/>
    <n v="0"/>
    <x v="1"/>
    <s v="PRIMERA"/>
    <x v="0"/>
    <x v="0"/>
    <n v="967.93799999999999"/>
    <n v="0.96793799999999997"/>
    <m/>
    <n v="0.27091666666666664"/>
    <n v="0.27091666666666664"/>
    <n v="7.6479999999999997"/>
    <n v="0"/>
    <n v="33"/>
    <s v="BASE DE DATOS"/>
    <m/>
  </r>
  <r>
    <s v="20"/>
    <x v="10"/>
    <s v="EGEJUN"/>
    <s v="18167608"/>
    <s v="18167608"/>
    <x v="4"/>
    <s v="Grupo 2"/>
    <s v="S"/>
    <n v="3.2509999999999999"/>
    <n v="3.2509999999999999"/>
    <n v="163.876"/>
    <n v="804.06200000000001"/>
    <n v="967.93799999999999"/>
    <n v="0"/>
    <n v="720"/>
    <n v="0"/>
    <m/>
    <m/>
    <x v="0"/>
    <s v="EGEJUN18167608Grupo 2HI"/>
    <s v="Empresa de Generaci¢n El‚ctrica Jun¡n S.A.C."/>
    <x v="62"/>
    <x v="62"/>
    <s v="C.H. Santa Cruz II"/>
    <x v="240"/>
    <x v="4"/>
    <x v="4"/>
    <x v="171"/>
    <x v="1"/>
    <s v="Instalado"/>
    <s v="Operativo"/>
    <s v="Generadora"/>
    <x v="0"/>
    <x v="1"/>
    <x v="1"/>
    <x v="0"/>
    <s v="Privado"/>
    <s v="ANCASH"/>
    <s v="ANCASH"/>
    <s v="HUAYLAS"/>
    <s v="SANTA CRUZ"/>
    <n v="0"/>
    <x v="7"/>
    <n v="0"/>
    <x v="1"/>
    <s v="PRIMERA"/>
    <x v="0"/>
    <x v="0"/>
    <n v="967.93799999999999"/>
    <n v="0.96793799999999997"/>
    <m/>
    <n v="0.27091666666666664"/>
    <n v="0.27091666666666664"/>
    <n v="7.6479999999999997"/>
    <n v="0"/>
    <n v="33"/>
    <s v="BASE DE DATOS"/>
    <m/>
  </r>
  <r>
    <s v="20"/>
    <x v="10"/>
    <s v="EGEJUN"/>
    <s v="28072011"/>
    <s v="28072011"/>
    <x v="4"/>
    <s v="Grupo 1"/>
    <s v="S"/>
    <n v="4.9249999999999998"/>
    <n v="4.9249999999999998"/>
    <n v="65.795000000000002"/>
    <n v="361.43400000000003"/>
    <n v="427.22899999999998"/>
    <n v="0"/>
    <n v="720"/>
    <n v="0"/>
    <m/>
    <m/>
    <x v="0"/>
    <s v="EGEJUN28072011Grupo 1HI"/>
    <s v="Empresa de Generaci¢n El‚ctrica Jun¡n S.A.C."/>
    <x v="62"/>
    <x v="62"/>
    <s v="C.H. Huasahuasi I"/>
    <x v="241"/>
    <x v="4"/>
    <x v="4"/>
    <x v="44"/>
    <x v="1"/>
    <s v="Instalado"/>
    <s v="Operativo"/>
    <s v="Generadora"/>
    <x v="0"/>
    <x v="1"/>
    <x v="1"/>
    <x v="0"/>
    <s v="Privado"/>
    <s v="JUNIN"/>
    <s v="JUNIN"/>
    <s v="TARMA"/>
    <s v="HUASAHUASI"/>
    <n v="0"/>
    <x v="7"/>
    <n v="0"/>
    <x v="1"/>
    <s v="PRIMERA"/>
    <x v="0"/>
    <x v="0"/>
    <n v="427.22899999999998"/>
    <n v="0.42722899999999997"/>
    <m/>
    <n v="0.41041666666666665"/>
    <n v="0.41041666666666665"/>
    <n v="7.6479999999999997"/>
    <n v="5.6843418860808015E-14"/>
    <n v="33"/>
    <s v="BASE DE DATOS"/>
    <m/>
  </r>
  <r>
    <s v="20"/>
    <x v="10"/>
    <s v="EGEJUN"/>
    <s v="28072011"/>
    <s v="28072011"/>
    <x v="4"/>
    <s v="Grupo 2"/>
    <s v="S"/>
    <n v="4.9249999999999998"/>
    <n v="4.9249999999999998"/>
    <n v="65.795000000000002"/>
    <n v="361.43400000000003"/>
    <n v="427.22899999999998"/>
    <n v="0"/>
    <n v="720"/>
    <n v="0"/>
    <m/>
    <m/>
    <x v="0"/>
    <s v="EGEJUN28072011Grupo 2HI"/>
    <s v="Empresa de Generaci¢n El‚ctrica Jun¡n S.A.C."/>
    <x v="62"/>
    <x v="62"/>
    <s v="C.H. Huasahuasi I"/>
    <x v="241"/>
    <x v="4"/>
    <x v="4"/>
    <x v="171"/>
    <x v="1"/>
    <s v="Instalado"/>
    <s v="Operativo"/>
    <s v="Generadora"/>
    <x v="0"/>
    <x v="1"/>
    <x v="1"/>
    <x v="0"/>
    <s v="Privado"/>
    <s v="JUNIN"/>
    <s v="JUNIN"/>
    <s v="TARMA"/>
    <s v="HUASAHUASI"/>
    <n v="0"/>
    <x v="7"/>
    <n v="0"/>
    <x v="1"/>
    <s v="PRIMERA"/>
    <x v="0"/>
    <x v="0"/>
    <n v="427.22899999999998"/>
    <n v="0.42722899999999997"/>
    <m/>
    <n v="0.41041666666666665"/>
    <n v="0.41041666666666665"/>
    <n v="7.6479999999999997"/>
    <n v="5.6843418860808015E-14"/>
    <n v="33"/>
    <s v="BASE DE DATOS"/>
    <m/>
  </r>
  <r>
    <s v="20"/>
    <x v="10"/>
    <s v="EGEJUN"/>
    <s v="00862010"/>
    <s v="00862010"/>
    <x v="4"/>
    <s v="Grupo 1"/>
    <s v="S"/>
    <n v="5.1109999999999998"/>
    <n v="5.1109999999999998"/>
    <n v="94.325000000000003"/>
    <n v="504.49400000000003"/>
    <n v="598.81899999999996"/>
    <n v="0"/>
    <n v="720"/>
    <n v="0"/>
    <m/>
    <m/>
    <x v="0"/>
    <s v="EGEJUN00862010Grupo 1HI"/>
    <s v="Empresa de Generaci¢n El‚ctrica Jun¡n S.A.C."/>
    <x v="62"/>
    <x v="62"/>
    <s v="C.H. Huasahuasi II"/>
    <x v="242"/>
    <x v="4"/>
    <x v="4"/>
    <x v="44"/>
    <x v="1"/>
    <s v="Instalado"/>
    <s v="Operativo"/>
    <s v="Generadora"/>
    <x v="0"/>
    <x v="1"/>
    <x v="1"/>
    <x v="0"/>
    <s v="Privado"/>
    <s v="JUNIN"/>
    <s v="JUNIN"/>
    <s v="TARMA"/>
    <s v="HUASAHUASI"/>
    <n v="0"/>
    <x v="7"/>
    <n v="0"/>
    <x v="1"/>
    <s v="PRIMERA"/>
    <x v="0"/>
    <x v="0"/>
    <n v="598.81899999999996"/>
    <n v="0.59881899999999999"/>
    <m/>
    <n v="0.42591666666666667"/>
    <n v="0.42591666666666667"/>
    <n v="7.6479999999999997"/>
    <n v="1.1368683772161603E-13"/>
    <n v="33"/>
    <s v="BASE DE DATOS"/>
    <m/>
  </r>
  <r>
    <s v="20"/>
    <x v="10"/>
    <s v="EGEJUN"/>
    <s v="00862010"/>
    <s v="00862010"/>
    <x v="4"/>
    <s v="Grupo 2"/>
    <s v="S"/>
    <n v="5.1109999999999998"/>
    <n v="5.1109999999999998"/>
    <n v="94.325000000000003"/>
    <n v="504.49400000000003"/>
    <n v="598.81899999999996"/>
    <n v="0"/>
    <n v="720"/>
    <n v="0"/>
    <m/>
    <m/>
    <x v="0"/>
    <s v="EGEJUN00862010Grupo 2HI"/>
    <s v="Empresa de Generaci¢n El‚ctrica Jun¡n S.A.C."/>
    <x v="62"/>
    <x v="62"/>
    <s v="C.H. Huasahuasi II"/>
    <x v="242"/>
    <x v="4"/>
    <x v="4"/>
    <x v="171"/>
    <x v="1"/>
    <s v="Instalado"/>
    <s v="Operativo"/>
    <s v="Generadora"/>
    <x v="0"/>
    <x v="1"/>
    <x v="1"/>
    <x v="0"/>
    <s v="Privado"/>
    <s v="JUNIN"/>
    <s v="JUNIN"/>
    <s v="TARMA"/>
    <s v="HUASAHUASI"/>
    <n v="0"/>
    <x v="7"/>
    <n v="0"/>
    <x v="1"/>
    <s v="PRIMERA"/>
    <x v="0"/>
    <x v="0"/>
    <n v="598.81899999999996"/>
    <n v="0.59881899999999999"/>
    <m/>
    <n v="0.42591666666666667"/>
    <n v="0.42591666666666667"/>
    <n v="7.6479999999999997"/>
    <n v="1.1368683772161603E-13"/>
    <n v="33"/>
    <s v="BASE DE DATOS"/>
    <m/>
  </r>
  <r>
    <s v="20"/>
    <x v="10"/>
    <s v="EGEJUN"/>
    <s v="18282011"/>
    <s v="18282011"/>
    <x v="4"/>
    <s v="Grupo 1"/>
    <s v="S"/>
    <n v="9.984"/>
    <n v="9.984"/>
    <n v="199.07300000000001"/>
    <n v="939.65599999999995"/>
    <n v="1138.729"/>
    <n v="0"/>
    <n v="720"/>
    <n v="0"/>
    <m/>
    <m/>
    <x v="0"/>
    <s v="EGEJUN18282011Grupo 1HI"/>
    <s v="Empresa de Generaci¢n El‚ctrica Jun¡n S.A.C."/>
    <x v="62"/>
    <x v="62"/>
    <s v="C.H. Runatullo II"/>
    <x v="243"/>
    <x v="4"/>
    <x v="4"/>
    <x v="44"/>
    <x v="1"/>
    <s v="Instalado"/>
    <s v="Operativo"/>
    <s v="Generadora"/>
    <x v="0"/>
    <x v="1"/>
    <x v="1"/>
    <x v="0"/>
    <s v="Privado"/>
    <s v="JUNIN"/>
    <s v="JUNIN"/>
    <s v="CONCEPCION"/>
    <s v="MARISCAL CASTILLA"/>
    <n v="0"/>
    <x v="7"/>
    <n v="0"/>
    <x v="1"/>
    <s v="TERCERA"/>
    <x v="0"/>
    <x v="0"/>
    <n v="1138.729"/>
    <n v="1.1387290000000001"/>
    <m/>
    <n v="0.83199999999999996"/>
    <n v="0.83199999999999996"/>
    <n v="7.6479999999999997"/>
    <n v="0"/>
    <n v="33"/>
    <s v="BASE DE DATOS"/>
    <m/>
  </r>
  <r>
    <s v="20"/>
    <x v="10"/>
    <s v="EGEJUN"/>
    <s v="18282011"/>
    <s v="18282011"/>
    <x v="4"/>
    <s v="Grupo 2"/>
    <s v="S"/>
    <n v="9.984"/>
    <n v="9.984"/>
    <n v="199.07300000000001"/>
    <n v="939.65599999999995"/>
    <n v="1138.729"/>
    <n v="0"/>
    <n v="720"/>
    <n v="0"/>
    <m/>
    <m/>
    <x v="0"/>
    <s v="EGEJUN18282011Grupo 2HI"/>
    <s v="Empresa de Generaci¢n El‚ctrica Jun¡n S.A.C."/>
    <x v="62"/>
    <x v="62"/>
    <s v="C.H. Runatullo II"/>
    <x v="243"/>
    <x v="4"/>
    <x v="4"/>
    <x v="171"/>
    <x v="1"/>
    <s v="Instalado"/>
    <s v="Operativo"/>
    <s v="Generadora"/>
    <x v="0"/>
    <x v="1"/>
    <x v="1"/>
    <x v="0"/>
    <s v="Privado"/>
    <s v="JUNIN"/>
    <s v="JUNIN"/>
    <s v="CONCEPCION"/>
    <s v="MARISCAL CASTILLA"/>
    <n v="0"/>
    <x v="7"/>
    <n v="0"/>
    <x v="1"/>
    <s v="TERCERA"/>
    <x v="0"/>
    <x v="0"/>
    <n v="1138.729"/>
    <n v="1.1387290000000001"/>
    <m/>
    <n v="0.83199999999999996"/>
    <n v="0.83199999999999996"/>
    <n v="7.6479999999999997"/>
    <n v="0"/>
    <n v="33"/>
    <s v="BASE DE DATOS"/>
    <m/>
  </r>
  <r>
    <s v="20"/>
    <x v="10"/>
    <s v="EGEJUN"/>
    <s v="18281911"/>
    <s v="18281911"/>
    <x v="4"/>
    <s v="Grupo 1"/>
    <s v="S"/>
    <n v="9.9830000000000005"/>
    <n v="9.9830000000000005"/>
    <n v="294.13299999999998"/>
    <n v="1385.7829999999999"/>
    <n v="1679.9159999999999"/>
    <n v="0"/>
    <n v="720"/>
    <n v="0"/>
    <m/>
    <m/>
    <x v="0"/>
    <s v="EGEJUN18281911Grupo 1HI"/>
    <s v="Empresa de Generaci¢n El‚ctrica Jun¡n S.A.C."/>
    <x v="62"/>
    <x v="62"/>
    <s v="C.H. Runatullo III"/>
    <x v="244"/>
    <x v="4"/>
    <x v="4"/>
    <x v="44"/>
    <x v="1"/>
    <s v="Instalado"/>
    <s v="Operativo"/>
    <s v="Generadora"/>
    <x v="0"/>
    <x v="1"/>
    <x v="1"/>
    <x v="0"/>
    <s v="Privado"/>
    <s v="JUNIN"/>
    <s v="JUNIN"/>
    <s v="CONCEPCION"/>
    <s v="MARISCAL CASTILLA"/>
    <n v="0"/>
    <x v="7"/>
    <n v="0"/>
    <x v="1"/>
    <s v="SEGUNDA"/>
    <x v="0"/>
    <x v="0"/>
    <n v="1679.9159999999999"/>
    <n v="1.679916"/>
    <m/>
    <n v="0.83191666666666675"/>
    <n v="0.83191666666666675"/>
    <n v="7.6479999999999997"/>
    <n v="0"/>
    <n v="33"/>
    <s v="BASE DE DATOS"/>
    <m/>
  </r>
  <r>
    <s v="20"/>
    <x v="10"/>
    <s v="EGEJUN"/>
    <s v="18281911"/>
    <s v="18281911"/>
    <x v="4"/>
    <s v="Grupo 2"/>
    <s v="S"/>
    <n v="9.9830000000000005"/>
    <n v="9.9830000000000005"/>
    <n v="294.13299999999998"/>
    <n v="1385.7829999999999"/>
    <n v="1679.9159999999999"/>
    <n v="0"/>
    <n v="720"/>
    <n v="0"/>
    <m/>
    <m/>
    <x v="0"/>
    <s v="EGEJUN18281911Grupo 2HI"/>
    <s v="Empresa de Generaci¢n El‚ctrica Jun¡n S.A.C."/>
    <x v="62"/>
    <x v="62"/>
    <s v="C.H. Runatullo III"/>
    <x v="244"/>
    <x v="4"/>
    <x v="4"/>
    <x v="171"/>
    <x v="1"/>
    <s v="Instalado"/>
    <s v="Operativo"/>
    <s v="Generadora"/>
    <x v="0"/>
    <x v="1"/>
    <x v="1"/>
    <x v="0"/>
    <s v="Privado"/>
    <s v="JUNIN"/>
    <s v="JUNIN"/>
    <s v="CONCEPCION"/>
    <s v="MARISCAL CASTILLA"/>
    <n v="0"/>
    <x v="7"/>
    <n v="0"/>
    <x v="1"/>
    <s v="SEGUNDA"/>
    <x v="0"/>
    <x v="0"/>
    <n v="1679.9159999999999"/>
    <n v="1.679916"/>
    <m/>
    <n v="0.83191666666666675"/>
    <n v="0.83191666666666675"/>
    <n v="7.6479999999999997"/>
    <n v="0"/>
    <n v="33"/>
    <s v="BASE DE DATOS"/>
    <m/>
  </r>
  <r>
    <s v="20"/>
    <x v="11"/>
    <s v="EGEJUN"/>
    <s v="18162108"/>
    <s v="18162108"/>
    <x v="4"/>
    <s v="Grupo 1"/>
    <s v="S"/>
    <n v="3.3180000000000001"/>
    <n v="3.3180000000000001"/>
    <n v="373.62599999999998"/>
    <n v="1859.404"/>
    <n v="2233.0300000000002"/>
    <n v="0"/>
    <n v="744"/>
    <n v="0"/>
    <m/>
    <m/>
    <x v="0"/>
    <s v="EGEJUN18162108Grupo 1HI"/>
    <s v="Empresa de Generaci¢n El‚ctrica Jun¡n S.A.C."/>
    <x v="62"/>
    <x v="62"/>
    <s v="C.H. Santa Cruz I"/>
    <x v="239"/>
    <x v="4"/>
    <x v="4"/>
    <x v="44"/>
    <x v="1"/>
    <s v="Instalado"/>
    <s v="Operativo"/>
    <s v="Generadora"/>
    <x v="0"/>
    <x v="1"/>
    <x v="1"/>
    <x v="0"/>
    <s v="Privado"/>
    <s v="ANCASH"/>
    <s v="ANCASH"/>
    <s v="HUAYLAS"/>
    <s v="SANTA CRUZ"/>
    <n v="0"/>
    <x v="7"/>
    <n v="0"/>
    <x v="1"/>
    <s v="PRIMERA"/>
    <x v="0"/>
    <x v="0"/>
    <n v="2233.0300000000002"/>
    <n v="2.2330300000000003"/>
    <m/>
    <n v="0.27650000000000002"/>
    <n v="0.27650000000000002"/>
    <n v="7.6479999999999997"/>
    <n v="-4.5474735088646412E-13"/>
    <n v="33"/>
    <s v="BASE DE DATOS"/>
    <m/>
  </r>
  <r>
    <s v="20"/>
    <x v="11"/>
    <s v="EGEJUN"/>
    <s v="18162108"/>
    <s v="18162108"/>
    <x v="4"/>
    <s v="Grupo 2"/>
    <s v="S"/>
    <n v="3.3180000000000001"/>
    <n v="3.3180000000000001"/>
    <n v="373.62599999999998"/>
    <n v="1859.404"/>
    <n v="2233.0300000000002"/>
    <n v="0"/>
    <n v="744"/>
    <n v="0"/>
    <m/>
    <m/>
    <x v="0"/>
    <s v="EGEJUN18162108Grupo 2HI"/>
    <s v="Empresa de Generaci¢n El‚ctrica Jun¡n S.A.C."/>
    <x v="62"/>
    <x v="62"/>
    <s v="C.H. Santa Cruz I"/>
    <x v="239"/>
    <x v="4"/>
    <x v="4"/>
    <x v="171"/>
    <x v="1"/>
    <s v="Instalado"/>
    <s v="Operativo"/>
    <s v="Generadora"/>
    <x v="0"/>
    <x v="1"/>
    <x v="1"/>
    <x v="0"/>
    <s v="Privado"/>
    <s v="ANCASH"/>
    <s v="ANCASH"/>
    <s v="HUAYLAS"/>
    <s v="SANTA CRUZ"/>
    <n v="0"/>
    <x v="7"/>
    <n v="0"/>
    <x v="1"/>
    <s v="PRIMERA"/>
    <x v="0"/>
    <x v="0"/>
    <n v="2233.0300000000002"/>
    <n v="2.2330300000000003"/>
    <m/>
    <n v="0.27650000000000002"/>
    <n v="0.27650000000000002"/>
    <n v="7.6479999999999997"/>
    <n v="-4.5474735088646412E-13"/>
    <n v="33"/>
    <s v="BASE DE DATOS"/>
    <m/>
  </r>
  <r>
    <s v="20"/>
    <x v="11"/>
    <s v="EGEJUN"/>
    <s v="18167608"/>
    <s v="18167608"/>
    <x v="4"/>
    <s v="Grupo 1"/>
    <s v="S"/>
    <n v="3.2509999999999999"/>
    <n v="3.2509999999999999"/>
    <n v="398.47899999999998"/>
    <n v="1968.021"/>
    <n v="2366.5"/>
    <n v="0"/>
    <n v="744"/>
    <n v="0"/>
    <m/>
    <m/>
    <x v="0"/>
    <s v="EGEJUN18167608Grupo 1HI"/>
    <s v="Empresa de Generaci¢n El‚ctrica Jun¡n S.A.C."/>
    <x v="62"/>
    <x v="62"/>
    <s v="C.H. Santa Cruz II"/>
    <x v="240"/>
    <x v="4"/>
    <x v="4"/>
    <x v="44"/>
    <x v="1"/>
    <s v="Instalado"/>
    <s v="Operativo"/>
    <s v="Generadora"/>
    <x v="0"/>
    <x v="1"/>
    <x v="1"/>
    <x v="0"/>
    <s v="Privado"/>
    <s v="ANCASH"/>
    <s v="ANCASH"/>
    <s v="HUAYLAS"/>
    <s v="SANTA CRUZ"/>
    <n v="0"/>
    <x v="7"/>
    <n v="0"/>
    <x v="1"/>
    <s v="PRIMERA"/>
    <x v="0"/>
    <x v="0"/>
    <n v="2366.5"/>
    <n v="2.3664999999999998"/>
    <m/>
    <n v="0.27091666666666664"/>
    <n v="0.27091666666666664"/>
    <n v="7.6479999999999997"/>
    <n v="0"/>
    <n v="33"/>
    <s v="BASE DE DATOS"/>
    <m/>
  </r>
  <r>
    <s v="20"/>
    <x v="11"/>
    <s v="EGEJUN"/>
    <s v="18167608"/>
    <s v="18167608"/>
    <x v="4"/>
    <s v="Grupo 2"/>
    <s v="S"/>
    <n v="3.2509999999999999"/>
    <n v="3.2509999999999999"/>
    <n v="398.47899999999998"/>
    <n v="1968.021"/>
    <n v="2366.5"/>
    <n v="0"/>
    <n v="744"/>
    <n v="0"/>
    <m/>
    <m/>
    <x v="0"/>
    <s v="EGEJUN18167608Grupo 2HI"/>
    <s v="Empresa de Generaci¢n El‚ctrica Jun¡n S.A.C."/>
    <x v="62"/>
    <x v="62"/>
    <s v="C.H. Santa Cruz II"/>
    <x v="240"/>
    <x v="4"/>
    <x v="4"/>
    <x v="171"/>
    <x v="1"/>
    <s v="Instalado"/>
    <s v="Operativo"/>
    <s v="Generadora"/>
    <x v="0"/>
    <x v="1"/>
    <x v="1"/>
    <x v="0"/>
    <s v="Privado"/>
    <s v="ANCASH"/>
    <s v="ANCASH"/>
    <s v="HUAYLAS"/>
    <s v="SANTA CRUZ"/>
    <n v="0"/>
    <x v="7"/>
    <n v="0"/>
    <x v="1"/>
    <s v="PRIMERA"/>
    <x v="0"/>
    <x v="0"/>
    <n v="2366.5"/>
    <n v="2.3664999999999998"/>
    <m/>
    <n v="0.27091666666666664"/>
    <n v="0.27091666666666664"/>
    <n v="7.6479999999999997"/>
    <n v="0"/>
    <n v="33"/>
    <s v="BASE DE DATOS"/>
    <m/>
  </r>
  <r>
    <s v="20"/>
    <x v="11"/>
    <s v="EGEJUN"/>
    <s v="28072011"/>
    <s v="28072011"/>
    <x v="4"/>
    <s v="Grupo 1"/>
    <s v="S"/>
    <n v="4.9249999999999998"/>
    <n v="4.9249999999999998"/>
    <n v="324.25799999999998"/>
    <n v="1694.306"/>
    <n v="2018.5640000000001"/>
    <n v="0"/>
    <n v="744"/>
    <n v="0"/>
    <m/>
    <m/>
    <x v="0"/>
    <s v="EGEJUN28072011Grupo 1HI"/>
    <s v="Empresa de Generaci¢n El‚ctrica Jun¡n S.A.C."/>
    <x v="62"/>
    <x v="62"/>
    <s v="C.H. Huasahuasi I"/>
    <x v="241"/>
    <x v="4"/>
    <x v="4"/>
    <x v="44"/>
    <x v="1"/>
    <s v="Instalado"/>
    <s v="Operativo"/>
    <s v="Generadora"/>
    <x v="0"/>
    <x v="1"/>
    <x v="1"/>
    <x v="0"/>
    <s v="Privado"/>
    <s v="JUNIN"/>
    <s v="JUNIN"/>
    <s v="TARMA"/>
    <s v="HUASAHUASI"/>
    <n v="0"/>
    <x v="7"/>
    <n v="0"/>
    <x v="1"/>
    <s v="PRIMERA"/>
    <x v="0"/>
    <x v="0"/>
    <n v="2018.5640000000001"/>
    <n v="2.018564"/>
    <m/>
    <n v="0.41041666666666665"/>
    <n v="0.41041666666666665"/>
    <n v="7.6479999999999997"/>
    <n v="0"/>
    <n v="33"/>
    <s v="BASE DE DATOS"/>
    <m/>
  </r>
  <r>
    <s v="20"/>
    <x v="11"/>
    <s v="EGEJUN"/>
    <s v="28072011"/>
    <s v="28072011"/>
    <x v="4"/>
    <s v="Grupo 2"/>
    <s v="S"/>
    <n v="4.9249999999999998"/>
    <n v="4.9249999999999998"/>
    <n v="324.25799999999998"/>
    <n v="1694.306"/>
    <n v="2018.5640000000001"/>
    <n v="0"/>
    <n v="744"/>
    <n v="0"/>
    <m/>
    <m/>
    <x v="0"/>
    <s v="EGEJUN28072011Grupo 2HI"/>
    <s v="Empresa de Generaci¢n El‚ctrica Jun¡n S.A.C."/>
    <x v="62"/>
    <x v="62"/>
    <s v="C.H. Huasahuasi I"/>
    <x v="241"/>
    <x v="4"/>
    <x v="4"/>
    <x v="171"/>
    <x v="1"/>
    <s v="Instalado"/>
    <s v="Operativo"/>
    <s v="Generadora"/>
    <x v="0"/>
    <x v="1"/>
    <x v="1"/>
    <x v="0"/>
    <s v="Privado"/>
    <s v="JUNIN"/>
    <s v="JUNIN"/>
    <s v="TARMA"/>
    <s v="HUASAHUASI"/>
    <n v="0"/>
    <x v="7"/>
    <n v="0"/>
    <x v="1"/>
    <s v="PRIMERA"/>
    <x v="0"/>
    <x v="0"/>
    <n v="2018.5640000000001"/>
    <n v="2.018564"/>
    <m/>
    <n v="0.41041666666666665"/>
    <n v="0.41041666666666665"/>
    <n v="7.6479999999999997"/>
    <n v="0"/>
    <n v="33"/>
    <s v="BASE DE DATOS"/>
    <m/>
  </r>
  <r>
    <s v="20"/>
    <x v="11"/>
    <s v="EGEJUN"/>
    <s v="00862010"/>
    <s v="00862010"/>
    <x v="4"/>
    <s v="Grupo 1"/>
    <s v="S"/>
    <n v="5.1109999999999998"/>
    <n v="5.1109999999999998"/>
    <n v="348.685"/>
    <n v="1814.164"/>
    <n v="2162.8490000000002"/>
    <n v="0"/>
    <n v="744"/>
    <n v="0"/>
    <m/>
    <m/>
    <x v="0"/>
    <s v="EGEJUN00862010Grupo 1HI"/>
    <s v="Empresa de Generaci¢n El‚ctrica Jun¡n S.A.C."/>
    <x v="62"/>
    <x v="62"/>
    <s v="C.H. Huasahuasi II"/>
    <x v="242"/>
    <x v="4"/>
    <x v="4"/>
    <x v="44"/>
    <x v="1"/>
    <s v="Instalado"/>
    <s v="Operativo"/>
    <s v="Generadora"/>
    <x v="0"/>
    <x v="1"/>
    <x v="1"/>
    <x v="0"/>
    <s v="Privado"/>
    <s v="JUNIN"/>
    <s v="JUNIN"/>
    <s v="TARMA"/>
    <s v="HUASAHUASI"/>
    <n v="0"/>
    <x v="7"/>
    <n v="0"/>
    <x v="1"/>
    <s v="PRIMERA"/>
    <x v="0"/>
    <x v="0"/>
    <n v="2162.8490000000002"/>
    <n v="2.162849"/>
    <m/>
    <n v="0.42591666666666667"/>
    <n v="0.42591666666666667"/>
    <n v="7.6479999999999997"/>
    <n v="0"/>
    <n v="33"/>
    <s v="BASE DE DATOS"/>
    <m/>
  </r>
  <r>
    <s v="20"/>
    <x v="11"/>
    <s v="EGEJUN"/>
    <s v="00862010"/>
    <s v="00862010"/>
    <x v="4"/>
    <s v="Grupo 2"/>
    <s v="S"/>
    <n v="5.1109999999999998"/>
    <n v="5.1109999999999998"/>
    <n v="348.685"/>
    <n v="1814.164"/>
    <n v="2162.8490000000002"/>
    <n v="0"/>
    <n v="744"/>
    <n v="0"/>
    <m/>
    <m/>
    <x v="0"/>
    <s v="EGEJUN00862010Grupo 2HI"/>
    <s v="Empresa de Generaci¢n El‚ctrica Jun¡n S.A.C."/>
    <x v="62"/>
    <x v="62"/>
    <s v="C.H. Huasahuasi II"/>
    <x v="242"/>
    <x v="4"/>
    <x v="4"/>
    <x v="171"/>
    <x v="1"/>
    <s v="Instalado"/>
    <s v="Operativo"/>
    <s v="Generadora"/>
    <x v="0"/>
    <x v="1"/>
    <x v="1"/>
    <x v="0"/>
    <s v="Privado"/>
    <s v="JUNIN"/>
    <s v="JUNIN"/>
    <s v="TARMA"/>
    <s v="HUASAHUASI"/>
    <n v="0"/>
    <x v="7"/>
    <n v="0"/>
    <x v="1"/>
    <s v="PRIMERA"/>
    <x v="0"/>
    <x v="0"/>
    <n v="2162.8490000000002"/>
    <n v="2.162849"/>
    <m/>
    <n v="0.42591666666666667"/>
    <n v="0.42591666666666667"/>
    <n v="7.6479999999999997"/>
    <n v="0"/>
    <n v="33"/>
    <s v="BASE DE DATOS"/>
    <m/>
  </r>
  <r>
    <s v="20"/>
    <x v="11"/>
    <s v="EGEJUN"/>
    <s v="18282011"/>
    <s v="18282011"/>
    <x v="4"/>
    <s v="Grupo 1"/>
    <s v="S"/>
    <n v="9.984"/>
    <n v="9.984"/>
    <n v="614.89"/>
    <n v="3063.0639999999999"/>
    <n v="3677.9540000000002"/>
    <n v="0"/>
    <n v="744"/>
    <n v="0"/>
    <m/>
    <m/>
    <x v="0"/>
    <s v="EGEJUN18282011Grupo 1HI"/>
    <s v="Empresa de Generaci¢n El‚ctrica Jun¡n S.A.C."/>
    <x v="62"/>
    <x v="62"/>
    <s v="C.H. Runatullo II"/>
    <x v="243"/>
    <x v="4"/>
    <x v="4"/>
    <x v="44"/>
    <x v="1"/>
    <s v="Instalado"/>
    <s v="Operativo"/>
    <s v="Generadora"/>
    <x v="0"/>
    <x v="1"/>
    <x v="1"/>
    <x v="0"/>
    <s v="Privado"/>
    <s v="JUNIN"/>
    <s v="JUNIN"/>
    <s v="CONCEPCION"/>
    <s v="MARISCAL CASTILLA"/>
    <n v="0"/>
    <x v="7"/>
    <n v="0"/>
    <x v="1"/>
    <s v="TERCERA"/>
    <x v="0"/>
    <x v="0"/>
    <n v="3677.9540000000002"/>
    <n v="3.6779540000000002"/>
    <m/>
    <n v="0.83199999999999996"/>
    <n v="0.83199999999999996"/>
    <n v="7.6479999999999997"/>
    <n v="-4.5474735088646412E-13"/>
    <n v="33"/>
    <s v="BASE DE DATOS"/>
    <m/>
  </r>
  <r>
    <s v="20"/>
    <x v="11"/>
    <s v="EGEJUN"/>
    <s v="18282011"/>
    <s v="18282011"/>
    <x v="4"/>
    <s v="Grupo 2"/>
    <s v="S"/>
    <n v="9.984"/>
    <n v="9.984"/>
    <n v="614.89"/>
    <n v="3063.0639999999999"/>
    <n v="3677.9540000000002"/>
    <n v="0"/>
    <n v="744"/>
    <n v="0"/>
    <m/>
    <m/>
    <x v="0"/>
    <s v="EGEJUN18282011Grupo 2HI"/>
    <s v="Empresa de Generaci¢n El‚ctrica Jun¡n S.A.C."/>
    <x v="62"/>
    <x v="62"/>
    <s v="C.H. Runatullo II"/>
    <x v="243"/>
    <x v="4"/>
    <x v="4"/>
    <x v="171"/>
    <x v="1"/>
    <s v="Instalado"/>
    <s v="Operativo"/>
    <s v="Generadora"/>
    <x v="0"/>
    <x v="1"/>
    <x v="1"/>
    <x v="0"/>
    <s v="Privado"/>
    <s v="JUNIN"/>
    <s v="JUNIN"/>
    <s v="CONCEPCION"/>
    <s v="MARISCAL CASTILLA"/>
    <n v="0"/>
    <x v="7"/>
    <n v="0"/>
    <x v="1"/>
    <s v="TERCERA"/>
    <x v="0"/>
    <x v="0"/>
    <n v="3677.9540000000002"/>
    <n v="3.6779540000000002"/>
    <m/>
    <n v="0.83199999999999996"/>
    <n v="0.83199999999999996"/>
    <n v="7.6479999999999997"/>
    <n v="-4.5474735088646412E-13"/>
    <n v="33"/>
    <s v="BASE DE DATOS"/>
    <m/>
  </r>
  <r>
    <s v="20"/>
    <x v="11"/>
    <s v="EGEJUN"/>
    <s v="18281911"/>
    <s v="18281911"/>
    <x v="4"/>
    <s v="Grupo 1"/>
    <s v="S"/>
    <n v="9.9830000000000005"/>
    <n v="9.9830000000000005"/>
    <n v="794.86599999999999"/>
    <n v="3942.02"/>
    <n v="4736.8860000000004"/>
    <n v="0"/>
    <n v="744"/>
    <n v="0"/>
    <m/>
    <m/>
    <x v="0"/>
    <s v="EGEJUN18281911Grupo 1HI"/>
    <s v="Empresa de Generaci¢n El‚ctrica Jun¡n S.A.C."/>
    <x v="62"/>
    <x v="62"/>
    <s v="C.H. Runatullo III"/>
    <x v="244"/>
    <x v="4"/>
    <x v="4"/>
    <x v="44"/>
    <x v="1"/>
    <s v="Instalado"/>
    <s v="Operativo"/>
    <s v="Generadora"/>
    <x v="0"/>
    <x v="1"/>
    <x v="1"/>
    <x v="0"/>
    <s v="Privado"/>
    <s v="JUNIN"/>
    <s v="JUNIN"/>
    <s v="CONCEPCION"/>
    <s v="MARISCAL CASTILLA"/>
    <n v="0"/>
    <x v="7"/>
    <n v="0"/>
    <x v="1"/>
    <s v="SEGUNDA"/>
    <x v="0"/>
    <x v="0"/>
    <n v="4736.8860000000004"/>
    <n v="4.7368860000000002"/>
    <m/>
    <n v="0.83191666666666675"/>
    <n v="0.83191666666666675"/>
    <n v="7.6479999999999997"/>
    <n v="0"/>
    <n v="33"/>
    <s v="BASE DE DATOS"/>
    <m/>
  </r>
  <r>
    <s v="20"/>
    <x v="11"/>
    <s v="EGEJUN"/>
    <s v="18281911"/>
    <s v="18281911"/>
    <x v="4"/>
    <s v="Grupo 2"/>
    <s v="S"/>
    <n v="9.9830000000000005"/>
    <n v="9.9830000000000005"/>
    <n v="794.86599999999999"/>
    <n v="3942.02"/>
    <n v="4736.8860000000004"/>
    <n v="0"/>
    <n v="744"/>
    <n v="0"/>
    <m/>
    <m/>
    <x v="0"/>
    <s v="EGEJUN18281911Grupo 2HI"/>
    <s v="Empresa de Generaci¢n El‚ctrica Jun¡n S.A.C."/>
    <x v="62"/>
    <x v="62"/>
    <s v="C.H. Runatullo III"/>
    <x v="244"/>
    <x v="4"/>
    <x v="4"/>
    <x v="171"/>
    <x v="1"/>
    <s v="Instalado"/>
    <s v="Operativo"/>
    <s v="Generadora"/>
    <x v="0"/>
    <x v="1"/>
    <x v="1"/>
    <x v="0"/>
    <s v="Privado"/>
    <s v="JUNIN"/>
    <s v="JUNIN"/>
    <s v="CONCEPCION"/>
    <s v="MARISCAL CASTILLA"/>
    <n v="0"/>
    <x v="7"/>
    <n v="0"/>
    <x v="1"/>
    <s v="SEGUNDA"/>
    <x v="0"/>
    <x v="0"/>
    <n v="4736.8860000000004"/>
    <n v="4.7368860000000002"/>
    <m/>
    <n v="0.83191666666666675"/>
    <n v="0.83191666666666675"/>
    <n v="7.6479999999999997"/>
    <n v="0"/>
    <n v="33"/>
    <s v="BASE DE DATOS"/>
    <m/>
  </r>
  <r>
    <s v="20"/>
    <x v="11"/>
    <s v="EGEPSA"/>
    <s v="41071696"/>
    <s v="41071696"/>
    <x v="4"/>
    <s v="Grupo 1"/>
    <s v="S"/>
    <n v="0.3"/>
    <n v="0.26"/>
    <n v="32.085000000000001"/>
    <n v="151.875"/>
    <n v="183.96"/>
    <n v="0"/>
    <n v="724"/>
    <n v="0"/>
    <m/>
    <m/>
    <x v="0"/>
    <s v="EGEPSA41071696Grupo 1HI"/>
    <s v="Emp. Gen y Comercializadora de Serv Pub de Elec. Pangoa"/>
    <x v="41"/>
    <x v="41"/>
    <s v="C. H. Pangoa"/>
    <x v="132"/>
    <x v="4"/>
    <x v="4"/>
    <x v="44"/>
    <x v="1"/>
    <s v="Instalado"/>
    <s v="Inoperativo"/>
    <s v="Generadora"/>
    <x v="0"/>
    <x v="1"/>
    <x v="0"/>
    <x v="0"/>
    <s v="Privado"/>
    <s v="JUNIN"/>
    <s v="JUNIN"/>
    <s v="SATIPO"/>
    <s v="PANGOA"/>
    <n v="0"/>
    <x v="7"/>
    <n v="0"/>
    <x v="0"/>
    <n v="0"/>
    <x v="0"/>
    <x v="0"/>
    <n v="183.96"/>
    <n v="0.18396000000000001"/>
    <m/>
    <n v="2.4999999999999998E-2"/>
    <n v="2.1666666666666667E-2"/>
    <n v="7.6479999999999997"/>
    <n v="0"/>
    <n v="31"/>
    <s v="BASE DE DATOS"/>
    <m/>
  </r>
  <r>
    <s v="20"/>
    <x v="11"/>
    <s v="EGEPSA"/>
    <s v="41071696"/>
    <s v="41071696"/>
    <x v="4"/>
    <s v="Grupo 2"/>
    <s v="S"/>
    <n v="0.3"/>
    <n v="0.193"/>
    <n v="4.5119999999999996"/>
    <n v="18.72"/>
    <n v="23.231999999999999"/>
    <n v="0"/>
    <n v="182"/>
    <n v="0"/>
    <m/>
    <m/>
    <x v="0"/>
    <s v="EGEPSA41071696Grupo 2HI"/>
    <s v="Emp. Gen y Comercializadora de Serv Pub de Elec. Pangoa"/>
    <x v="41"/>
    <x v="41"/>
    <s v="C. H. Pangoa"/>
    <x v="132"/>
    <x v="4"/>
    <x v="4"/>
    <x v="171"/>
    <x v="1"/>
    <s v="Instalado"/>
    <s v="Operativo"/>
    <s v="Generadora"/>
    <x v="0"/>
    <x v="1"/>
    <x v="0"/>
    <x v="0"/>
    <s v="Privado"/>
    <s v="JUNIN"/>
    <s v="JUNIN"/>
    <s v="SATIPO"/>
    <s v="PANGOA"/>
    <n v="0"/>
    <x v="7"/>
    <n v="0"/>
    <x v="0"/>
    <n v="0"/>
    <x v="0"/>
    <x v="0"/>
    <n v="23.231999999999999"/>
    <n v="2.3231999999999999E-2"/>
    <m/>
    <n v="2.4999999999999998E-2"/>
    <n v="2.1000000000000001E-2"/>
    <n v="7.6479999999999997"/>
    <n v="0"/>
    <n v="31"/>
    <s v="BASE DE DATOS"/>
    <m/>
  </r>
  <r>
    <s v="20"/>
    <x v="9"/>
    <s v="RIODOB"/>
    <s v="18157208"/>
    <s v="18157208"/>
    <x v="4"/>
    <s v="G1"/>
    <s v="S"/>
    <n v="10"/>
    <n v="9.5299999999999994"/>
    <n v="710.86900000000003"/>
    <n v="2143.991"/>
    <n v="2854.86"/>
    <n v="0"/>
    <n v="671.03"/>
    <n v="52.97"/>
    <m/>
    <m/>
    <x v="0"/>
    <s v="RIODOB18157208G1HI"/>
    <s v="Empresa El‚ctrica Rio Doble S.A."/>
    <x v="24"/>
    <x v="24"/>
    <s v="CH LAS PIZARRAS"/>
    <x v="253"/>
    <x v="4"/>
    <x v="4"/>
    <x v="13"/>
    <x v="1"/>
    <s v="Instalado"/>
    <s v="Operativo"/>
    <s v="Generadora"/>
    <x v="0"/>
    <x v="1"/>
    <x v="1"/>
    <x v="0"/>
    <s v="Privado"/>
    <s v="CAJAMARCA"/>
    <s v="CAJAMARCA"/>
    <s v="SANTA CRUZ"/>
    <s v="SEXI"/>
    <n v="0"/>
    <x v="7"/>
    <n v="0"/>
    <x v="1"/>
    <s v="PRIMERA"/>
    <x v="0"/>
    <x v="0"/>
    <n v="2854.86"/>
    <n v="2.85486"/>
    <m/>
    <n v="0.83333333333333337"/>
    <n v="0.79416666666666658"/>
    <n v="7.6479999999999997"/>
    <n v="0"/>
    <n v="42"/>
    <s v="BASE DE DATOS"/>
    <m/>
  </r>
  <r>
    <s v="20"/>
    <x v="9"/>
    <s v="RIODOB"/>
    <s v="18157208"/>
    <s v="18157208"/>
    <x v="4"/>
    <s v="G2"/>
    <s v="S"/>
    <n v="10"/>
    <n v="9.66"/>
    <n v="0"/>
    <n v="51.417999999999999"/>
    <n v="51.417999999999999"/>
    <n v="0"/>
    <n v="9.2100000000000009"/>
    <n v="714.79"/>
    <m/>
    <m/>
    <x v="0"/>
    <s v="RIODOB18157208G2HI"/>
    <s v="Empresa El‚ctrica Rio Doble S.A."/>
    <x v="24"/>
    <x v="24"/>
    <s v="CH LAS PIZARRAS"/>
    <x v="253"/>
    <x v="4"/>
    <x v="4"/>
    <x v="14"/>
    <x v="1"/>
    <s v="Instalado"/>
    <s v="Operativo"/>
    <s v="Generadora"/>
    <x v="0"/>
    <x v="1"/>
    <x v="1"/>
    <x v="0"/>
    <s v="Privado"/>
    <s v="CAJAMARCA"/>
    <s v="CAJAMARCA"/>
    <s v="SANTA CRUZ"/>
    <s v="SEXI"/>
    <n v="0"/>
    <x v="7"/>
    <n v="0"/>
    <x v="1"/>
    <s v="PRIMERA"/>
    <x v="0"/>
    <x v="0"/>
    <n v="51.417999999999999"/>
    <n v="5.1417999999999998E-2"/>
    <m/>
    <n v="0.83333333333333337"/>
    <n v="0.80500000000000005"/>
    <n v="7.6479999999999997"/>
    <n v="0"/>
    <n v="42"/>
    <s v="BASE DE DATOS"/>
    <m/>
  </r>
  <r>
    <s v="20"/>
    <x v="10"/>
    <s v="RIODOB"/>
    <s v="18157208"/>
    <s v="18157208"/>
    <x v="4"/>
    <s v="G1"/>
    <s v="S"/>
    <n v="10"/>
    <n v="9.5299999999999994"/>
    <n v="383.01400000000001"/>
    <n v="1011.436"/>
    <n v="1394.45"/>
    <n v="181.84"/>
    <n v="416.89"/>
    <n v="91.24"/>
    <m/>
    <m/>
    <x v="0"/>
    <s v="RIODOB18157208G1HI"/>
    <s v="Empresa El‚ctrica Rio Doble S.A."/>
    <x v="24"/>
    <x v="24"/>
    <s v="CH LAS PIZARRAS"/>
    <x v="253"/>
    <x v="4"/>
    <x v="4"/>
    <x v="13"/>
    <x v="1"/>
    <s v="Instalado"/>
    <s v="Operativo"/>
    <s v="Generadora"/>
    <x v="0"/>
    <x v="1"/>
    <x v="1"/>
    <x v="0"/>
    <s v="Privado"/>
    <s v="CAJAMARCA"/>
    <s v="CAJAMARCA"/>
    <s v="SANTA CRUZ"/>
    <s v="SEXI"/>
    <n v="0"/>
    <x v="7"/>
    <n v="0"/>
    <x v="1"/>
    <s v="PRIMERA"/>
    <x v="0"/>
    <x v="0"/>
    <n v="1394.45"/>
    <n v="1.39445"/>
    <m/>
    <n v="0.83333333333333337"/>
    <n v="0.79416666666666658"/>
    <n v="7.6479999999999997"/>
    <n v="0"/>
    <n v="42"/>
    <s v="BASE DE DATOS"/>
    <m/>
  </r>
  <r>
    <s v="20"/>
    <x v="10"/>
    <s v="RIODOB"/>
    <s v="18157208"/>
    <s v="18157208"/>
    <x v="4"/>
    <s v="G2"/>
    <s v="S"/>
    <n v="10"/>
    <n v="9.66"/>
    <n v="83.498000000000005"/>
    <n v="173.02099999999999"/>
    <n v="256.51900000000001"/>
    <n v="181.84"/>
    <n v="28.63"/>
    <n v="509.52"/>
    <m/>
    <m/>
    <x v="0"/>
    <s v="RIODOB18157208G2HI"/>
    <s v="Empresa El‚ctrica Rio Doble S.A."/>
    <x v="24"/>
    <x v="24"/>
    <s v="CH LAS PIZARRAS"/>
    <x v="253"/>
    <x v="4"/>
    <x v="4"/>
    <x v="14"/>
    <x v="1"/>
    <s v="Instalado"/>
    <s v="Operativo"/>
    <s v="Generadora"/>
    <x v="0"/>
    <x v="1"/>
    <x v="1"/>
    <x v="0"/>
    <s v="Privado"/>
    <s v="CAJAMARCA"/>
    <s v="CAJAMARCA"/>
    <s v="SANTA CRUZ"/>
    <s v="SEXI"/>
    <n v="0"/>
    <x v="7"/>
    <n v="0"/>
    <x v="1"/>
    <s v="PRIMERA"/>
    <x v="0"/>
    <x v="0"/>
    <n v="256.51900000000001"/>
    <n v="0.256519"/>
    <m/>
    <n v="0.83333333333333337"/>
    <n v="0.80500000000000005"/>
    <n v="7.6479999999999997"/>
    <n v="0"/>
    <n v="42"/>
    <s v="BASE DE DATOS"/>
    <m/>
  </r>
  <r>
    <s v="20"/>
    <x v="11"/>
    <s v="RIODOB"/>
    <s v="18157208"/>
    <s v="18157208"/>
    <x v="4"/>
    <s v="G1"/>
    <s v="S"/>
    <n v="10"/>
    <n v="9.5299999999999994"/>
    <n v="1727.5250000000001"/>
    <n v="4928.2790000000005"/>
    <n v="6655.8040000000001"/>
    <n v="0"/>
    <n v="722.16"/>
    <n v="1.84"/>
    <m/>
    <m/>
    <x v="0"/>
    <s v="RIODOB18157208G1HI"/>
    <s v="Empresa El‚ctrica Rio Doble S.A."/>
    <x v="24"/>
    <x v="24"/>
    <s v="CH LAS PIZARRAS"/>
    <x v="253"/>
    <x v="4"/>
    <x v="4"/>
    <x v="13"/>
    <x v="1"/>
    <s v="Instalado"/>
    <s v="Operativo"/>
    <s v="Generadora"/>
    <x v="0"/>
    <x v="1"/>
    <x v="1"/>
    <x v="0"/>
    <s v="Privado"/>
    <s v="CAJAMARCA"/>
    <s v="CAJAMARCA"/>
    <s v="SANTA CRUZ"/>
    <s v="SEXI"/>
    <n v="0"/>
    <x v="7"/>
    <n v="0"/>
    <x v="1"/>
    <s v="PRIMERA"/>
    <x v="0"/>
    <x v="0"/>
    <n v="6655.8040000000001"/>
    <n v="6.6558039999999998"/>
    <m/>
    <n v="0.83333333333333337"/>
    <n v="0.79416666666666658"/>
    <n v="7.6479999999999997"/>
    <n v="0"/>
    <n v="42"/>
    <s v="BASE DE DATOS"/>
    <m/>
  </r>
  <r>
    <s v="20"/>
    <x v="11"/>
    <s v="RIODOB"/>
    <s v="18157208"/>
    <s v="18157208"/>
    <x v="4"/>
    <s v="G2"/>
    <s v="S"/>
    <n v="10"/>
    <n v="9.66"/>
    <n v="0"/>
    <n v="6552.4750000000004"/>
    <n v="6552.4750000000004"/>
    <n v="0"/>
    <n v="21.89"/>
    <n v="2.11"/>
    <m/>
    <m/>
    <x v="0"/>
    <s v="RIODOB18157208G2HI"/>
    <s v="Empresa El‚ctrica Rio Doble S.A."/>
    <x v="24"/>
    <x v="24"/>
    <s v="CH LAS PIZARRAS"/>
    <x v="253"/>
    <x v="4"/>
    <x v="4"/>
    <x v="14"/>
    <x v="1"/>
    <s v="Instalado"/>
    <s v="Operativo"/>
    <s v="Generadora"/>
    <x v="0"/>
    <x v="1"/>
    <x v="1"/>
    <x v="0"/>
    <s v="Privado"/>
    <s v="CAJAMARCA"/>
    <s v="CAJAMARCA"/>
    <s v="SANTA CRUZ"/>
    <s v="SEXI"/>
    <n v="0"/>
    <x v="7"/>
    <n v="0"/>
    <x v="1"/>
    <s v="PRIMERA"/>
    <x v="0"/>
    <x v="0"/>
    <n v="6552.4750000000004"/>
    <n v="6.5524750000000003"/>
    <m/>
    <n v="0.83333333333333337"/>
    <n v="0.80500000000000005"/>
    <n v="7.6479999999999997"/>
    <n v="0"/>
    <n v="42"/>
    <s v="BASE DE DATOS"/>
    <m/>
  </r>
  <r>
    <s v="20"/>
    <x v="9"/>
    <s v="MOQUFV"/>
    <s v="16313712"/>
    <s v="16313712"/>
    <x v="4"/>
    <s v="1"/>
    <s v="S"/>
    <n v="16"/>
    <n v="16"/>
    <n v="0"/>
    <n v="4787.8519999999999"/>
    <n v="4787.8519999999999"/>
    <n v="0"/>
    <n v="375"/>
    <n v="0"/>
    <m/>
    <m/>
    <x v="0"/>
    <s v="MOQUFV163137121HI"/>
    <s v="Moquegua FV S.A.C."/>
    <x v="71"/>
    <x v="71"/>
    <s v="CS MOQUEGUA FV"/>
    <x v="274"/>
    <x v="6"/>
    <x v="6"/>
    <x v="13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SEGUNDA"/>
    <x v="0"/>
    <x v="0"/>
    <n v="4787.8519999999999"/>
    <n v="4.787852"/>
    <m/>
    <n v="1.3333333333333333"/>
    <n v="1.3333333333333333"/>
    <n v="7.6479999999999997"/>
    <n v="0"/>
    <n v="65"/>
    <s v="BASE DE DATOS"/>
    <m/>
  </r>
  <r>
    <s v="20"/>
    <x v="10"/>
    <s v="MOQUFV"/>
    <s v="16313712"/>
    <s v="16313712"/>
    <x v="4"/>
    <s v="1"/>
    <s v="S"/>
    <n v="16"/>
    <n v="16"/>
    <n v="0"/>
    <n v="4904.4290000000001"/>
    <n v="4904.4290000000001"/>
    <n v="0"/>
    <n v="377.5"/>
    <n v="0"/>
    <m/>
    <m/>
    <x v="0"/>
    <s v="MOQUFV163137121HI"/>
    <s v="Moquegua FV S.A.C."/>
    <x v="71"/>
    <x v="71"/>
    <s v="CS MOQUEGUA FV"/>
    <x v="274"/>
    <x v="6"/>
    <x v="6"/>
    <x v="13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SEGUNDA"/>
    <x v="0"/>
    <x v="0"/>
    <n v="4904.4290000000001"/>
    <n v="4.9044290000000004"/>
    <m/>
    <n v="1.3333333333333333"/>
    <n v="1.3333333333333333"/>
    <n v="7.6479999999999997"/>
    <n v="0"/>
    <n v="65"/>
    <s v="BASE DE DATOS"/>
    <m/>
  </r>
  <r>
    <s v="20"/>
    <x v="11"/>
    <s v="MOQUFV"/>
    <s v="16313712"/>
    <s v="16313712"/>
    <x v="4"/>
    <s v="1"/>
    <s v="S"/>
    <n v="16"/>
    <n v="16"/>
    <n v="0"/>
    <n v="4545.17"/>
    <n v="4545.17"/>
    <n v="0"/>
    <n v="391"/>
    <n v="0"/>
    <m/>
    <m/>
    <x v="0"/>
    <s v="MOQUFV163137121HI"/>
    <s v="Moquegua FV S.A.C."/>
    <x v="71"/>
    <x v="71"/>
    <s v="CS MOQUEGUA FV"/>
    <x v="274"/>
    <x v="6"/>
    <x v="6"/>
    <x v="13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SEGUNDA"/>
    <x v="0"/>
    <x v="0"/>
    <n v="4545.17"/>
    <n v="4.5451699999999997"/>
    <m/>
    <n v="1.3333333333333333"/>
    <n v="1.3333333333333333"/>
    <n v="7.6479999999999997"/>
    <n v="0"/>
    <n v="65"/>
    <s v="BASE DE DATOS"/>
    <m/>
  </r>
  <r>
    <s v="20"/>
    <x v="9"/>
    <s v="PANSOL"/>
    <s v="16266710"/>
    <s v="16266710"/>
    <x v="4"/>
    <s v="1"/>
    <s v="S"/>
    <n v="20"/>
    <n v="20"/>
    <n v="0"/>
    <n v="5669.6989999999996"/>
    <n v="5669.6989999999996"/>
    <n v="0"/>
    <n v="373.5"/>
    <n v="0"/>
    <m/>
    <m/>
    <x v="0"/>
    <s v="PANSOL162667101HI"/>
    <s v="Panamericana Solar S.A.C."/>
    <x v="72"/>
    <x v="72"/>
    <s v="C.S. PANAMERICANA SOLAR"/>
    <x v="275"/>
    <x v="6"/>
    <x v="6"/>
    <x v="13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PRIMERA"/>
    <x v="0"/>
    <x v="0"/>
    <n v="5669.6989999999996"/>
    <n v="5.6696989999999996"/>
    <m/>
    <n v="1.6666666666666667"/>
    <n v="1.6666666666666667"/>
    <n v="7.6479999999999997"/>
    <n v="0"/>
    <n v="67"/>
    <s v="BASE DE DATOS"/>
    <m/>
  </r>
  <r>
    <s v="20"/>
    <x v="10"/>
    <s v="PANSOL"/>
    <s v="16266710"/>
    <s v="16266710"/>
    <x v="4"/>
    <s v="1"/>
    <s v="S"/>
    <n v="20"/>
    <n v="20"/>
    <n v="0"/>
    <n v="5845.8450000000003"/>
    <n v="5845.8450000000003"/>
    <n v="0"/>
    <n v="379.25"/>
    <n v="0"/>
    <m/>
    <m/>
    <x v="0"/>
    <s v="PANSOL162667101HI"/>
    <s v="Panamericana Solar S.A.C."/>
    <x v="72"/>
    <x v="72"/>
    <s v="C.S. PANAMERICANA SOLAR"/>
    <x v="275"/>
    <x v="6"/>
    <x v="6"/>
    <x v="13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PRIMERA"/>
    <x v="0"/>
    <x v="0"/>
    <n v="5845.8450000000003"/>
    <n v="5.8458450000000006"/>
    <m/>
    <n v="1.6666666666666667"/>
    <n v="1.6666666666666667"/>
    <n v="7.6479999999999997"/>
    <n v="0"/>
    <n v="67"/>
    <s v="BASE DE DATOS"/>
    <m/>
  </r>
  <r>
    <s v="20"/>
    <x v="11"/>
    <s v="PANSOL"/>
    <s v="16266710"/>
    <s v="16266710"/>
    <x v="4"/>
    <s v="1"/>
    <s v="S"/>
    <n v="20"/>
    <n v="20"/>
    <n v="0"/>
    <n v="5458.84"/>
    <n v="5458.84"/>
    <n v="0"/>
    <n v="386.75"/>
    <n v="0"/>
    <m/>
    <m/>
    <x v="0"/>
    <s v="PANSOL162667101HI"/>
    <s v="Panamericana Solar S.A.C."/>
    <x v="72"/>
    <x v="72"/>
    <s v="C.S. PANAMERICANA SOLAR"/>
    <x v="275"/>
    <x v="6"/>
    <x v="6"/>
    <x v="13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PRIMERA"/>
    <x v="0"/>
    <x v="0"/>
    <n v="5458.84"/>
    <n v="5.4588400000000004"/>
    <m/>
    <n v="1.6666666666666667"/>
    <n v="1.6666666666666667"/>
    <n v="7.6479999999999997"/>
    <n v="0"/>
    <n v="67"/>
    <s v="BASE DE DATOS"/>
    <m/>
  </r>
  <r>
    <s v="20"/>
    <x v="9"/>
    <s v="TACSOL"/>
    <s v="16267810"/>
    <s v="16267810"/>
    <x v="4"/>
    <s v="1"/>
    <s v="S"/>
    <n v="20"/>
    <n v="20"/>
    <n v="0"/>
    <n v="4569.5280000000002"/>
    <n v="4569.5280000000002"/>
    <n v="0"/>
    <n v="358"/>
    <n v="0"/>
    <m/>
    <m/>
    <x v="0"/>
    <s v="TACSOL162678101HI"/>
    <s v="Tacna Solar S.A.C."/>
    <x v="73"/>
    <x v="73"/>
    <s v="C.S. TACNA SOLAR"/>
    <x v="276"/>
    <x v="6"/>
    <x v="6"/>
    <x v="13"/>
    <x v="3"/>
    <s v="Instalado"/>
    <s v="Operativo"/>
    <s v="Generadora"/>
    <x v="0"/>
    <x v="1"/>
    <x v="1"/>
    <x v="0"/>
    <s v="Privado"/>
    <s v="TACNA"/>
    <s v="TACNA"/>
    <s v="TACNA"/>
    <s v="TACNA"/>
    <n v="0"/>
    <x v="9"/>
    <n v="0"/>
    <x v="1"/>
    <s v="PRIMERA"/>
    <x v="0"/>
    <x v="0"/>
    <n v="4569.5280000000002"/>
    <n v="4.569528"/>
    <m/>
    <n v="1.6666666666666667"/>
    <n v="1.6666666666666667"/>
    <n v="7.6479999999999997"/>
    <n v="0"/>
    <n v="80"/>
    <s v="BASE DE DATOS"/>
    <m/>
  </r>
  <r>
    <s v="20"/>
    <x v="10"/>
    <s v="TACSOL"/>
    <s v="16267810"/>
    <s v="16267810"/>
    <x v="4"/>
    <s v="1"/>
    <s v="S"/>
    <n v="20"/>
    <n v="20"/>
    <n v="0"/>
    <n v="5454.1009999999997"/>
    <n v="5454.1009999999997"/>
    <n v="0"/>
    <n v="371.5"/>
    <n v="0"/>
    <m/>
    <m/>
    <x v="0"/>
    <s v="TACSOL162678101HI"/>
    <s v="Tacna Solar S.A.C."/>
    <x v="73"/>
    <x v="73"/>
    <s v="C.S. TACNA SOLAR"/>
    <x v="276"/>
    <x v="6"/>
    <x v="6"/>
    <x v="13"/>
    <x v="3"/>
    <s v="Instalado"/>
    <s v="Operativo"/>
    <s v="Generadora"/>
    <x v="0"/>
    <x v="1"/>
    <x v="1"/>
    <x v="0"/>
    <s v="Privado"/>
    <s v="TACNA"/>
    <s v="TACNA"/>
    <s v="TACNA"/>
    <s v="TACNA"/>
    <n v="0"/>
    <x v="9"/>
    <n v="0"/>
    <x v="1"/>
    <s v="PRIMERA"/>
    <x v="0"/>
    <x v="0"/>
    <n v="5454.1009999999997"/>
    <n v="5.4541009999999996"/>
    <m/>
    <n v="1.6666666666666667"/>
    <n v="1.6666666666666667"/>
    <n v="7.6479999999999997"/>
    <n v="0"/>
    <n v="80"/>
    <s v="BASE DE DATOS"/>
    <m/>
  </r>
  <r>
    <s v="20"/>
    <x v="11"/>
    <s v="TACSOL"/>
    <s v="16267810"/>
    <s v="16267810"/>
    <x v="4"/>
    <s v="1"/>
    <s v="S"/>
    <n v="20"/>
    <n v="20"/>
    <n v="0"/>
    <n v="5390.11"/>
    <n v="5390.11"/>
    <n v="0"/>
    <n v="382.5"/>
    <n v="0"/>
    <m/>
    <m/>
    <x v="0"/>
    <s v="TACSOL162678101HI"/>
    <s v="Tacna Solar S.A.C."/>
    <x v="73"/>
    <x v="73"/>
    <s v="C.S. TACNA SOLAR"/>
    <x v="276"/>
    <x v="6"/>
    <x v="6"/>
    <x v="13"/>
    <x v="3"/>
    <s v="Instalado"/>
    <s v="Operativo"/>
    <s v="Generadora"/>
    <x v="0"/>
    <x v="1"/>
    <x v="1"/>
    <x v="0"/>
    <s v="Privado"/>
    <s v="TACNA"/>
    <s v="TACNA"/>
    <s v="TACNA"/>
    <s v="TACNA"/>
    <n v="0"/>
    <x v="9"/>
    <n v="0"/>
    <x v="1"/>
    <s v="PRIMERA"/>
    <x v="0"/>
    <x v="0"/>
    <n v="5390.11"/>
    <n v="5.39011"/>
    <m/>
    <n v="1.6666666666666667"/>
    <n v="1.6666666666666667"/>
    <n v="7.6479999999999997"/>
    <n v="0"/>
    <n v="80"/>
    <s v="BASE DE DATOS"/>
    <m/>
  </r>
  <r>
    <s v="20"/>
    <x v="11"/>
    <s v="ELC"/>
    <s v="31007793"/>
    <s v="31007793"/>
    <x v="4"/>
    <s v="G-1"/>
    <s v="S"/>
    <n v="0.63"/>
    <n v="0.56100000000000005"/>
    <n v="0"/>
    <n v="0"/>
    <n v="0"/>
    <n v="0"/>
    <n v="0"/>
    <n v="0"/>
    <m/>
    <m/>
    <x v="0"/>
    <s v="ELC31007793G-1HI"/>
    <s v="Electro Centro S. A."/>
    <x v="10"/>
    <x v="10"/>
    <s v="C. H. Pichanaki"/>
    <x v="187"/>
    <x v="4"/>
    <x v="4"/>
    <x v="37"/>
    <x v="1"/>
    <s v="Instalado"/>
    <s v="Operativo"/>
    <s v="Distribuidora"/>
    <x v="0"/>
    <x v="1"/>
    <x v="0"/>
    <x v="0"/>
    <s v="Estatal"/>
    <s v="JUNIN"/>
    <s v="JUNIN"/>
    <s v="CHANCHAMAYO"/>
    <s v="PICHANAKI"/>
    <n v="0"/>
    <x v="7"/>
    <n v="0"/>
    <x v="0"/>
    <n v="0"/>
    <x v="0"/>
    <x v="0"/>
    <n v="0"/>
    <n v="0"/>
    <m/>
    <n v="5.2499999999999998E-2"/>
    <n v="4.6750000000000007E-2"/>
    <n v="7.6479999999999997"/>
    <n v="0"/>
    <n v="25"/>
    <s v="BASE DE DATOS"/>
    <m/>
  </r>
  <r>
    <s v="20"/>
    <x v="11"/>
    <s v="ELC"/>
    <s v="31007793"/>
    <s v="31007793"/>
    <x v="4"/>
    <s v="G-2"/>
    <s v="S"/>
    <n v="0.63"/>
    <n v="0.56100000000000005"/>
    <n v="69.129000000000005"/>
    <n v="266.68299999999999"/>
    <n v="335.81200000000001"/>
    <n v="0"/>
    <n v="707.35"/>
    <n v="0"/>
    <m/>
    <m/>
    <x v="0"/>
    <s v="ELC31007793G-2HI"/>
    <s v="Electro Centro S. A."/>
    <x v="10"/>
    <x v="10"/>
    <s v="C. H. Pichanaki"/>
    <x v="187"/>
    <x v="4"/>
    <x v="4"/>
    <x v="38"/>
    <x v="1"/>
    <s v="Instalado"/>
    <s v="Operativo"/>
    <s v="Distribuidora"/>
    <x v="0"/>
    <x v="1"/>
    <x v="0"/>
    <x v="0"/>
    <s v="Estatal"/>
    <s v="JUNIN"/>
    <s v="JUNIN"/>
    <s v="CHANCHAMAYO"/>
    <s v="PICHANAKI"/>
    <n v="0"/>
    <x v="7"/>
    <n v="0"/>
    <x v="0"/>
    <n v="0"/>
    <x v="0"/>
    <x v="0"/>
    <n v="335.81200000000001"/>
    <n v="0.335812"/>
    <m/>
    <n v="5.2499999999999998E-2"/>
    <n v="4.6750000000000007E-2"/>
    <n v="7.6479999999999997"/>
    <n v="0"/>
    <n v="25"/>
    <s v="BASE DE DATOS"/>
    <m/>
  </r>
  <r>
    <s v="20"/>
    <x v="11"/>
    <s v="ELC"/>
    <s v="31007893"/>
    <s v="31007893"/>
    <x v="4"/>
    <s v="G-1"/>
    <s v="S"/>
    <n v="0.52"/>
    <n v="0.46"/>
    <n v="62.02"/>
    <n v="237.876"/>
    <n v="299.89600000000002"/>
    <n v="0"/>
    <n v="738.28"/>
    <n v="0"/>
    <m/>
    <m/>
    <x v="0"/>
    <s v="ELC31007893G-1HI"/>
    <s v="Electro Centro S. A."/>
    <x v="10"/>
    <x v="10"/>
    <s v="C. H. Quicapata"/>
    <x v="188"/>
    <x v="4"/>
    <x v="4"/>
    <x v="37"/>
    <x v="1"/>
    <s v="Instalado"/>
    <s v="Operativo"/>
    <s v="Distribuidora"/>
    <x v="0"/>
    <x v="1"/>
    <x v="0"/>
    <x v="0"/>
    <s v="Estatal"/>
    <s v="AYACUCHO"/>
    <s v="AYACUCHO"/>
    <s v="HUAMANGA"/>
    <s v="CARMEN ALTO"/>
    <n v="0"/>
    <x v="7"/>
    <n v="0"/>
    <x v="0"/>
    <n v="0"/>
    <x v="0"/>
    <x v="0"/>
    <n v="299.89600000000002"/>
    <n v="0.299896"/>
    <m/>
    <n v="4.3333333333333335E-2"/>
    <n v="3.8333333333333337E-2"/>
    <n v="7.6479999999999997"/>
    <n v="0"/>
    <n v="25"/>
    <s v="BASE DE DATOS"/>
    <m/>
  </r>
  <r>
    <s v="20"/>
    <x v="11"/>
    <s v="ELC"/>
    <s v="31007893"/>
    <s v="31007893"/>
    <x v="4"/>
    <s v="G-2"/>
    <s v="S"/>
    <n v="0.52"/>
    <n v="0.46"/>
    <n v="33.271000000000001"/>
    <n v="126.827"/>
    <n v="160.09800000000001"/>
    <n v="0"/>
    <n v="736.83"/>
    <n v="0"/>
    <m/>
    <m/>
    <x v="0"/>
    <s v="ELC31007893G-2HI"/>
    <s v="Electro Centro S. A."/>
    <x v="10"/>
    <x v="10"/>
    <s v="C. H. Quicapata"/>
    <x v="188"/>
    <x v="4"/>
    <x v="4"/>
    <x v="38"/>
    <x v="1"/>
    <s v="Instalado"/>
    <s v="Operativo"/>
    <s v="Distribuidora"/>
    <x v="0"/>
    <x v="1"/>
    <x v="0"/>
    <x v="0"/>
    <s v="Estatal"/>
    <s v="AYACUCHO"/>
    <s v="AYACUCHO"/>
    <s v="HUAMANGA"/>
    <s v="CARMEN ALTO"/>
    <n v="0"/>
    <x v="7"/>
    <n v="0"/>
    <x v="0"/>
    <n v="0"/>
    <x v="0"/>
    <x v="0"/>
    <n v="160.09800000000001"/>
    <n v="0.16009800000000002"/>
    <m/>
    <n v="4.3333333333333335E-2"/>
    <n v="3.8333333333333337E-2"/>
    <n v="7.6479999999999997"/>
    <n v="0"/>
    <n v="25"/>
    <s v="BASE DE DATOS"/>
    <m/>
  </r>
  <r>
    <s v="20"/>
    <x v="11"/>
    <s v="ELC"/>
    <s v="31007993"/>
    <s v="31007993"/>
    <x v="4"/>
    <s v="G-1"/>
    <s v="S"/>
    <n v="0.25"/>
    <n v="0.25"/>
    <n v="20.914999999999999"/>
    <n v="76.873999999999995"/>
    <n v="97.789000000000001"/>
    <n v="0"/>
    <n v="744"/>
    <n v="0"/>
    <m/>
    <m/>
    <x v="0"/>
    <s v="ELC31007993G-1HI"/>
    <s v="Electro Centro S. A."/>
    <x v="10"/>
    <x v="10"/>
    <s v="C. H. Chamisería"/>
    <x v="189"/>
    <x v="4"/>
    <x v="4"/>
    <x v="37"/>
    <x v="1"/>
    <s v="Instalado"/>
    <s v="Operativo"/>
    <s v="Distribuidora"/>
    <x v="0"/>
    <x v="1"/>
    <x v="0"/>
    <x v="0"/>
    <s v="Estatal"/>
    <s v="JUNIN"/>
    <s v="JUNIN"/>
    <s v="HUANCAYO "/>
    <s v="EL TAMBO"/>
    <n v="0"/>
    <x v="7"/>
    <n v="0"/>
    <x v="0"/>
    <n v="0"/>
    <x v="0"/>
    <x v="0"/>
    <n v="97.789000000000001"/>
    <n v="9.7789000000000001E-2"/>
    <m/>
    <n v="2.0833333333333332E-2"/>
    <n v="2.0833333333333332E-2"/>
    <n v="7.6479999999999997"/>
    <n v="-1.4210854715202004E-14"/>
    <n v="25"/>
    <s v="BASE DE DATOS"/>
    <m/>
  </r>
  <r>
    <s v="20"/>
    <x v="11"/>
    <s v="ELC"/>
    <s v="31008493"/>
    <s v="31008493"/>
    <x v="4"/>
    <s v="G-1"/>
    <s v="S"/>
    <n v="1.92"/>
    <n v="1.675"/>
    <n v="145.88499999999999"/>
    <n v="557.08699999999999"/>
    <n v="702.97199999999998"/>
    <n v="0"/>
    <n v="607.07000000000005"/>
    <n v="0"/>
    <m/>
    <m/>
    <x v="0"/>
    <s v="ELC31008493G-1HI"/>
    <s v="Electro Centro S. A."/>
    <x v="10"/>
    <x v="10"/>
    <s v="C. H. Sicaya Huarisca"/>
    <x v="190"/>
    <x v="4"/>
    <x v="4"/>
    <x v="37"/>
    <x v="1"/>
    <s v="Instalado"/>
    <s v="Operativo"/>
    <s v="Distribuidora"/>
    <x v="0"/>
    <x v="1"/>
    <x v="0"/>
    <x v="0"/>
    <s v="Estatal"/>
    <s v="JUNIN"/>
    <s v="JUNIN"/>
    <s v="HUANCAYO"/>
    <s v="SICAYA"/>
    <n v="0"/>
    <x v="7"/>
    <n v="0"/>
    <x v="0"/>
    <n v="0"/>
    <x v="0"/>
    <x v="0"/>
    <n v="702.97199999999998"/>
    <n v="0.70297199999999993"/>
    <m/>
    <n v="0.16"/>
    <n v="0.13958333333333334"/>
    <n v="7.6479999999999997"/>
    <n v="0"/>
    <n v="25"/>
    <s v="BASE DE DATOS"/>
    <m/>
  </r>
  <r>
    <s v="20"/>
    <x v="11"/>
    <s v="ELC"/>
    <s v="31008493"/>
    <s v="31008493"/>
    <x v="4"/>
    <s v="G-2"/>
    <s v="S"/>
    <n v="1.92"/>
    <n v="1.675"/>
    <n v="44.944000000000003"/>
    <n v="159.84800000000001"/>
    <n v="204.792"/>
    <n v="0"/>
    <n v="135"/>
    <n v="0"/>
    <m/>
    <m/>
    <x v="0"/>
    <s v="ELC31008493G-2HI"/>
    <s v="Electro Centro S. A."/>
    <x v="10"/>
    <x v="10"/>
    <s v="C. H. Sicaya Huarisca"/>
    <x v="190"/>
    <x v="4"/>
    <x v="4"/>
    <x v="38"/>
    <x v="1"/>
    <s v="Instalado"/>
    <s v="Operativo"/>
    <s v="Distribuidora"/>
    <x v="0"/>
    <x v="1"/>
    <x v="0"/>
    <x v="0"/>
    <s v="Estatal"/>
    <s v="JUNIN"/>
    <s v="JUNIN"/>
    <s v="HUANCAYO"/>
    <s v="SICAYA"/>
    <n v="0"/>
    <x v="7"/>
    <n v="0"/>
    <x v="0"/>
    <n v="0"/>
    <x v="0"/>
    <x v="0"/>
    <n v="204.792"/>
    <n v="0.204792"/>
    <m/>
    <n v="0.16"/>
    <n v="0.13958333333333334"/>
    <n v="7.6479999999999997"/>
    <n v="2.8421709430404007E-14"/>
    <n v="25"/>
    <s v="BASE DE DATOS"/>
    <m/>
  </r>
  <r>
    <s v="20"/>
    <x v="11"/>
    <s v="ELC"/>
    <s v="31008893"/>
    <s v="31008893"/>
    <x v="4"/>
    <s v="G-1"/>
    <s v="S"/>
    <n v="1.46"/>
    <n v="1.34"/>
    <n v="117.86799999999999"/>
    <n v="432.71600000000001"/>
    <n v="550.58399999999995"/>
    <n v="0"/>
    <n v="739.77"/>
    <n v="0"/>
    <m/>
    <m/>
    <x v="0"/>
    <s v="ELC31008893G-1HI"/>
    <s v="Electro Centro S. A."/>
    <x v="10"/>
    <x v="10"/>
    <s v="C. H. Ingenio"/>
    <x v="191"/>
    <x v="4"/>
    <x v="4"/>
    <x v="37"/>
    <x v="1"/>
    <s v="Instalado"/>
    <s v="Operativo"/>
    <s v="Distribuidora"/>
    <x v="0"/>
    <x v="1"/>
    <x v="0"/>
    <x v="0"/>
    <s v="Estatal"/>
    <s v="JUNIN"/>
    <s v="JUNIN"/>
    <s v="HUANCAYO"/>
    <s v="INGENIO"/>
    <n v="0"/>
    <x v="7"/>
    <n v="0"/>
    <x v="0"/>
    <n v="0"/>
    <x v="0"/>
    <x v="0"/>
    <n v="550.58399999999995"/>
    <n v="0.55058399999999996"/>
    <m/>
    <n v="0.12166666666666666"/>
    <n v="0.11166666666666668"/>
    <n v="7.6479999999999997"/>
    <n v="1.1368683772161603E-13"/>
    <n v="25"/>
    <s v="BASE DE DATOS"/>
    <m/>
  </r>
  <r>
    <s v="20"/>
    <x v="11"/>
    <s v="ELC"/>
    <s v="31009293"/>
    <s v="31009293"/>
    <x v="4"/>
    <s v="G-1"/>
    <s v="N"/>
    <n v="0.28000000000000003"/>
    <n v="0"/>
    <n v="0"/>
    <n v="0"/>
    <n v="0"/>
    <n v="0"/>
    <n v="0"/>
    <n v="0"/>
    <m/>
    <m/>
    <x v="0"/>
    <s v="ELC31009293G-1HI"/>
    <s v="Electro Centro S. A."/>
    <x v="10"/>
    <x v="10"/>
    <s v="C. H. Chanchamayo"/>
    <x v="192"/>
    <x v="4"/>
    <x v="4"/>
    <x v="37"/>
    <x v="1"/>
    <s v="Instalado"/>
    <s v="Operativo"/>
    <s v="Distribuidora"/>
    <x v="0"/>
    <x v="1"/>
    <x v="0"/>
    <x v="0"/>
    <s v="Estatal"/>
    <s v="JUNIN"/>
    <s v="JUNIN"/>
    <s v="CHANCHAMAYO"/>
    <s v="SAN RAMON"/>
    <n v="0"/>
    <x v="7"/>
    <n v="0"/>
    <x v="0"/>
    <n v="0"/>
    <x v="0"/>
    <x v="0"/>
    <n v="0"/>
    <n v="0"/>
    <m/>
    <n v="2.3333333333333334E-2"/>
    <n v="0"/>
    <n v="7.6479999999999997"/>
    <n v="0"/>
    <n v="25"/>
    <s v="BASE DE DATOS"/>
    <m/>
  </r>
  <r>
    <s v="20"/>
    <x v="11"/>
    <s v="ELC"/>
    <s v="31009293"/>
    <s v="31009293"/>
    <x v="4"/>
    <s v="G-2"/>
    <s v="S"/>
    <n v="0.28000000000000003"/>
    <n v="0.28000000000000003"/>
    <n v="33.023000000000003"/>
    <n v="122.93600000000001"/>
    <n v="155.959"/>
    <n v="0"/>
    <n v="681.3"/>
    <n v="0"/>
    <m/>
    <m/>
    <x v="0"/>
    <s v="ELC31009293G-2HI"/>
    <s v="Electro Centro S. A."/>
    <x v="10"/>
    <x v="10"/>
    <s v="C. H. Chanchamayo"/>
    <x v="192"/>
    <x v="4"/>
    <x v="4"/>
    <x v="38"/>
    <x v="1"/>
    <s v="Instalado"/>
    <s v="Operativo"/>
    <s v="Distribuidora"/>
    <x v="0"/>
    <x v="1"/>
    <x v="0"/>
    <x v="0"/>
    <s v="Estatal"/>
    <s v="JUNIN"/>
    <s v="JUNIN"/>
    <s v="CHANCHAMAYO"/>
    <s v="SAN RAMON"/>
    <n v="0"/>
    <x v="7"/>
    <n v="0"/>
    <x v="0"/>
    <n v="0"/>
    <x v="0"/>
    <x v="0"/>
    <n v="155.959"/>
    <n v="0.15595900000000001"/>
    <m/>
    <n v="2.3333333333333334E-2"/>
    <n v="2.3333333333333334E-2"/>
    <n v="7.6479999999999997"/>
    <n v="0"/>
    <n v="25"/>
    <s v="BASE DE DATOS"/>
    <m/>
  </r>
  <r>
    <s v="20"/>
    <x v="11"/>
    <s v="ELC"/>
    <s v="31009693"/>
    <s v="31009693"/>
    <x v="4"/>
    <s v="G-1"/>
    <s v="S"/>
    <n v="0.35"/>
    <n v="0.27500000000000002"/>
    <n v="15.535"/>
    <n v="54.603999999999999"/>
    <n v="70.138999999999996"/>
    <n v="0"/>
    <n v="382.18"/>
    <n v="0"/>
    <m/>
    <m/>
    <x v="0"/>
    <s v="ELC31009693G-1HI"/>
    <s v="Electro Centro S. A."/>
    <x v="10"/>
    <x v="10"/>
    <s v="C. H. Concepcion"/>
    <x v="193"/>
    <x v="4"/>
    <x v="4"/>
    <x v="37"/>
    <x v="1"/>
    <s v="Instalado"/>
    <s v="Operativo"/>
    <s v="Distribuidora"/>
    <x v="0"/>
    <x v="1"/>
    <x v="0"/>
    <x v="0"/>
    <s v="Estatal"/>
    <s v="JUNIN"/>
    <s v="JUNIN"/>
    <s v="CONCEPCION"/>
    <s v="CONCEPCION"/>
    <n v="0"/>
    <x v="7"/>
    <n v="0"/>
    <x v="0"/>
    <n v="0"/>
    <x v="0"/>
    <x v="0"/>
    <n v="70.138999999999996"/>
    <n v="7.0138999999999993E-2"/>
    <m/>
    <n v="2.9166666666666664E-2"/>
    <n v="2.2916666666666669E-2"/>
    <n v="7.6479999999999997"/>
    <n v="0"/>
    <n v="25"/>
    <s v="BASE DE DATOS"/>
    <m/>
  </r>
  <r>
    <s v="20"/>
    <x v="11"/>
    <s v="ELC"/>
    <s v="31009693"/>
    <s v="31009693"/>
    <x v="4"/>
    <s v="G-2"/>
    <s v="S"/>
    <n v="0.35"/>
    <n v="0.27500000000000002"/>
    <n v="17.332000000000001"/>
    <n v="66.06"/>
    <n v="83.391999999999996"/>
    <n v="0"/>
    <n v="393.22"/>
    <n v="0"/>
    <m/>
    <m/>
    <x v="0"/>
    <s v="ELC31009693G-2HI"/>
    <s v="Electro Centro S. A."/>
    <x v="10"/>
    <x v="10"/>
    <s v="C. H. Concepcion"/>
    <x v="193"/>
    <x v="4"/>
    <x v="4"/>
    <x v="38"/>
    <x v="1"/>
    <s v="Instalado"/>
    <s v="Operativo"/>
    <s v="Distribuidora"/>
    <x v="0"/>
    <x v="1"/>
    <x v="0"/>
    <x v="0"/>
    <s v="Estatal"/>
    <s v="JUNIN"/>
    <s v="JUNIN"/>
    <s v="CONCEPCION"/>
    <s v="CONCEPCION"/>
    <n v="0"/>
    <x v="7"/>
    <n v="0"/>
    <x v="0"/>
    <n v="0"/>
    <x v="0"/>
    <x v="0"/>
    <n v="83.391999999999996"/>
    <n v="8.3391999999999994E-2"/>
    <m/>
    <n v="2.9166666666666664E-2"/>
    <n v="2.2916666666666669E-2"/>
    <n v="7.6479999999999997"/>
    <n v="0"/>
    <n v="25"/>
    <s v="BASE DE DATOS"/>
    <m/>
  </r>
  <r>
    <s v="20"/>
    <x v="11"/>
    <s v="ELC"/>
    <s v="31036294"/>
    <s v="31036294"/>
    <x v="4"/>
    <s v="G-1"/>
    <s v="S"/>
    <n v="0.45"/>
    <n v="0.45"/>
    <n v="60.197000000000003"/>
    <n v="221.77099999999999"/>
    <n v="281.96800000000002"/>
    <n v="0"/>
    <n v="731.25"/>
    <n v="0"/>
    <m/>
    <m/>
    <x v="0"/>
    <s v="ELC31036294G-1HI"/>
    <s v="Electro Centro S. A."/>
    <x v="10"/>
    <x v="10"/>
    <s v="C. H. Machu"/>
    <x v="194"/>
    <x v="4"/>
    <x v="4"/>
    <x v="37"/>
    <x v="1"/>
    <s v="Instalado"/>
    <s v="Operativo"/>
    <s v="Distribuidora"/>
    <x v="0"/>
    <x v="1"/>
    <x v="0"/>
    <x v="0"/>
    <s v="Estatal"/>
    <s v="JUNIN"/>
    <s v="JUNIN"/>
    <s v="HUANCAYO"/>
    <s v="HUASICANCHA"/>
    <n v="0"/>
    <x v="7"/>
    <n v="0"/>
    <x v="0"/>
    <n v="0"/>
    <x v="0"/>
    <x v="0"/>
    <n v="281.96800000000002"/>
    <n v="0.281968"/>
    <m/>
    <n v="3.7499999999999999E-2"/>
    <n v="3.7499999999999999E-2"/>
    <n v="7.6479999999999997"/>
    <n v="-5.6843418860808015E-14"/>
    <n v="25"/>
    <s v="BASE DE DATOS"/>
    <m/>
  </r>
  <r>
    <s v="20"/>
    <x v="11"/>
    <s v="ELC"/>
    <s v="31036294"/>
    <s v="31036294"/>
    <x v="4"/>
    <s v="G-2"/>
    <s v="S"/>
    <n v="0.45"/>
    <n v="0.45"/>
    <n v="31.251999999999999"/>
    <n v="112.242"/>
    <n v="143.494"/>
    <n v="0"/>
    <n v="373.83"/>
    <n v="0"/>
    <m/>
    <m/>
    <x v="0"/>
    <s v="ELC31036294G-2HI"/>
    <s v="Electro Centro S. A."/>
    <x v="10"/>
    <x v="10"/>
    <s v="C. H. Machu"/>
    <x v="194"/>
    <x v="4"/>
    <x v="4"/>
    <x v="38"/>
    <x v="1"/>
    <s v="Instalado"/>
    <s v="Operativo"/>
    <s v="Distribuidora"/>
    <x v="0"/>
    <x v="1"/>
    <x v="0"/>
    <x v="0"/>
    <s v="Estatal"/>
    <s v="JUNIN"/>
    <s v="JUNIN"/>
    <s v="HUANCAYO"/>
    <s v="HUASICANCHA"/>
    <n v="0"/>
    <x v="7"/>
    <n v="0"/>
    <x v="0"/>
    <n v="0"/>
    <x v="0"/>
    <x v="0"/>
    <n v="143.494"/>
    <n v="0.14349400000000001"/>
    <m/>
    <n v="3.7499999999999999E-2"/>
    <n v="3.7499999999999999E-2"/>
    <n v="7.6479999999999997"/>
    <n v="0"/>
    <n v="25"/>
    <s v="BASE DE DATOS"/>
    <m/>
  </r>
  <r>
    <s v="20"/>
    <x v="11"/>
    <s v="ELC"/>
    <s v="31036394"/>
    <s v="31036394"/>
    <x v="4"/>
    <s v="G-1"/>
    <s v="N"/>
    <n v="0.43"/>
    <n v="0"/>
    <n v="0"/>
    <n v="0"/>
    <n v="0"/>
    <n v="0"/>
    <n v="0"/>
    <n v="0"/>
    <m/>
    <m/>
    <x v="1"/>
    <s v="ELC31036394G-1HI"/>
    <s v="Electro Centro S. A."/>
    <x v="10"/>
    <x v="10"/>
    <s v="C. H. Pozuzo"/>
    <x v="195"/>
    <x v="4"/>
    <x v="4"/>
    <x v="37"/>
    <x v="1"/>
    <s v="Instalado"/>
    <s v="Inoperativo"/>
    <s v="Distribuidora"/>
    <x v="0"/>
    <x v="1"/>
    <x v="0"/>
    <x v="0"/>
    <s v="Estatal"/>
    <s v="PASCO"/>
    <s v="PASCO"/>
    <s v="OXAPAMPA"/>
    <s v="POZUZO"/>
    <n v="0"/>
    <x v="7"/>
    <n v="0"/>
    <x v="0"/>
    <n v="0"/>
    <x v="0"/>
    <x v="0"/>
    <n v="0"/>
    <n v="0"/>
    <m/>
    <s v="-"/>
    <s v="-"/>
    <s v="-"/>
    <n v="0"/>
    <n v="25"/>
    <s v="BASE DE DATOS"/>
    <m/>
  </r>
  <r>
    <s v="20"/>
    <x v="11"/>
    <s v="ELC"/>
    <s v="31036394"/>
    <s v="31036394"/>
    <x v="4"/>
    <s v="G-2"/>
    <s v="N"/>
    <n v="0.43"/>
    <n v="0"/>
    <n v="0"/>
    <n v="0"/>
    <n v="0"/>
    <n v="0"/>
    <n v="0"/>
    <n v="0"/>
    <m/>
    <m/>
    <x v="1"/>
    <s v="ELC31036394G-2HI"/>
    <s v="Electro Centro S. A."/>
    <x v="10"/>
    <x v="10"/>
    <s v="C. H. Pozuzo"/>
    <x v="195"/>
    <x v="4"/>
    <x v="4"/>
    <x v="38"/>
    <x v="1"/>
    <s v="Instalado"/>
    <s v="Inoperativo"/>
    <s v="Distribuidora"/>
    <x v="0"/>
    <x v="1"/>
    <x v="0"/>
    <x v="0"/>
    <s v="Estatal"/>
    <s v="PASCO"/>
    <s v="PASCO"/>
    <s v="OXAPAMPA"/>
    <s v="POZUZO"/>
    <n v="0"/>
    <x v="7"/>
    <n v="0"/>
    <x v="0"/>
    <n v="0"/>
    <x v="0"/>
    <x v="0"/>
    <n v="0"/>
    <n v="0"/>
    <m/>
    <s v="-"/>
    <s v="-"/>
    <s v="-"/>
    <n v="0"/>
    <n v="25"/>
    <s v="BASE DE DATOS"/>
    <m/>
  </r>
  <r>
    <s v="20"/>
    <x v="11"/>
    <s v="ELC"/>
    <s v="41109600"/>
    <s v="41109600"/>
    <x v="4"/>
    <s v="G-1"/>
    <s v="S"/>
    <n v="0.06"/>
    <n v="3.5000000000000003E-2"/>
    <n v="0"/>
    <n v="0"/>
    <n v="0"/>
    <n v="0"/>
    <n v="0"/>
    <n v="0"/>
    <m/>
    <m/>
    <x v="1"/>
    <s v="ELC41109600G-1HI"/>
    <s v="Electro Centro S. A."/>
    <x v="10"/>
    <x v="10"/>
    <s v="C. H. Acombabilla"/>
    <x v="196"/>
    <x v="4"/>
    <x v="4"/>
    <x v="37"/>
    <x v="1"/>
    <s v="Instalado"/>
    <s v="Operativo"/>
    <s v="Distribuidora"/>
    <x v="0"/>
    <x v="0"/>
    <x v="0"/>
    <x v="0"/>
    <s v="Estatal"/>
    <s v="HUANCAVELICA"/>
    <s v="HUANCAVELICA"/>
    <s v="TAYACAJA"/>
    <s v="ACOBAMBILLA"/>
    <n v="0"/>
    <x v="7"/>
    <n v="0"/>
    <x v="0"/>
    <n v="0"/>
    <x v="0"/>
    <x v="0"/>
    <n v="0"/>
    <n v="0"/>
    <m/>
    <s v="-"/>
    <s v="-"/>
    <s v="-"/>
    <n v="0"/>
    <n v="25"/>
    <s v="BASE DE DATOS"/>
    <m/>
  </r>
  <r>
    <s v="20"/>
    <x v="11"/>
    <s v="ELC"/>
    <s v="41114801"/>
    <s v="41114801"/>
    <x v="4"/>
    <s v="G-1"/>
    <s v="S"/>
    <n v="0.09"/>
    <n v="5.7000000000000002E-2"/>
    <n v="2.7429999999999999"/>
    <n v="9.3670000000000009"/>
    <n v="12.11"/>
    <n v="0"/>
    <n v="154.22999999999999"/>
    <n v="0"/>
    <m/>
    <m/>
    <x v="0"/>
    <s v="ELC41114801G-1HI"/>
    <s v="Electro Centro S. A."/>
    <x v="10"/>
    <x v="10"/>
    <s v="C. H. San Balvín"/>
    <x v="197"/>
    <x v="4"/>
    <x v="4"/>
    <x v="37"/>
    <x v="1"/>
    <s v="Instalado"/>
    <s v="Operativo"/>
    <s v="Distribuidora"/>
    <x v="0"/>
    <x v="1"/>
    <x v="0"/>
    <x v="0"/>
    <s v="Estatal"/>
    <s v="JUNIN"/>
    <s v="JUNIN"/>
    <s v="HUANCAYO"/>
    <s v="PARIHUANCA"/>
    <n v="0"/>
    <x v="7"/>
    <n v="0"/>
    <x v="0"/>
    <n v="0"/>
    <x v="0"/>
    <x v="0"/>
    <n v="12.11"/>
    <n v="1.2109999999999999E-2"/>
    <m/>
    <n v="7.4999999999999997E-3"/>
    <n v="4.7499999999999999E-3"/>
    <n v="7.6479999999999997"/>
    <n v="1.7763568394002505E-15"/>
    <n v="25"/>
    <s v="BASE DE DATOS"/>
    <m/>
  </r>
  <r>
    <s v="20"/>
    <x v="11"/>
    <s v="ELC"/>
    <s v="41114801"/>
    <s v="41114801"/>
    <x v="4"/>
    <s v="G-2"/>
    <s v="S"/>
    <n v="0.09"/>
    <n v="5.7000000000000002E-2"/>
    <n v="10.212"/>
    <n v="38.609000000000002"/>
    <n v="48.820999999999998"/>
    <n v="0"/>
    <n v="622.53"/>
    <n v="0"/>
    <m/>
    <m/>
    <x v="0"/>
    <s v="ELC41114801G-2HI"/>
    <s v="Electro Centro S. A."/>
    <x v="10"/>
    <x v="10"/>
    <s v="C. H. San Balvín"/>
    <x v="197"/>
    <x v="4"/>
    <x v="4"/>
    <x v="38"/>
    <x v="1"/>
    <s v="Instalado"/>
    <s v="Operativo"/>
    <s v="Distribuidora"/>
    <x v="0"/>
    <x v="1"/>
    <x v="0"/>
    <x v="0"/>
    <s v="Estatal"/>
    <s v="JUNIN"/>
    <s v="JUNIN"/>
    <s v="HUANCAYO"/>
    <s v="PARIHUANCA"/>
    <n v="0"/>
    <x v="7"/>
    <n v="0"/>
    <x v="0"/>
    <n v="0"/>
    <x v="0"/>
    <x v="0"/>
    <n v="48.820999999999998"/>
    <n v="4.8820999999999996E-2"/>
    <m/>
    <n v="7.4999999999999997E-3"/>
    <n v="4.7499999999999999E-3"/>
    <n v="7.6479999999999997"/>
    <n v="0"/>
    <n v="25"/>
    <s v="BASE DE DATOS"/>
    <m/>
  </r>
  <r>
    <s v="20"/>
    <x v="11"/>
    <s v="ELC"/>
    <s v="41114801"/>
    <s v="41114801"/>
    <x v="4"/>
    <s v="G-3"/>
    <s v="S"/>
    <n v="0.1"/>
    <n v="9.8000000000000004E-2"/>
    <n v="13.397"/>
    <n v="50.523000000000003"/>
    <n v="63.92"/>
    <n v="0"/>
    <n v="715.77"/>
    <n v="0"/>
    <m/>
    <m/>
    <x v="0"/>
    <s v="ELC41114801G-3HI"/>
    <s v="Electro Centro S. A."/>
    <x v="10"/>
    <x v="10"/>
    <s v="C. H. San Balvín"/>
    <x v="197"/>
    <x v="4"/>
    <x v="4"/>
    <x v="39"/>
    <x v="1"/>
    <s v="Instalado"/>
    <s v="Operativo"/>
    <s v="Distribuidora"/>
    <x v="0"/>
    <x v="1"/>
    <x v="0"/>
    <x v="0"/>
    <s v="Estatal"/>
    <s v="JUNIN"/>
    <s v="JUNIN"/>
    <s v="HUANCAYO"/>
    <s v="PARIHUANCA"/>
    <n v="0"/>
    <x v="7"/>
    <n v="0"/>
    <x v="0"/>
    <n v="0"/>
    <x v="0"/>
    <x v="0"/>
    <n v="63.92"/>
    <n v="6.3920000000000005E-2"/>
    <m/>
    <n v="8.3333333333333332E-3"/>
    <n v="8.1666666666666676E-3"/>
    <n v="7.6479999999999997"/>
    <n v="0"/>
    <n v="25"/>
    <s v="BASE DE DATOS"/>
    <m/>
  </r>
  <r>
    <s v="20"/>
    <x v="11"/>
    <s v="ELC"/>
    <s v="51000996"/>
    <s v="51000996"/>
    <x v="4"/>
    <s v="G-1"/>
    <s v="S"/>
    <n v="0.91200000000000003"/>
    <n v="0.79"/>
    <n v="0"/>
    <n v="0"/>
    <n v="0"/>
    <n v="0"/>
    <n v="0"/>
    <n v="0"/>
    <m/>
    <m/>
    <x v="0"/>
    <s v="ELC51000996G-1HI"/>
    <s v="Electro Centro S. A."/>
    <x v="10"/>
    <x v="10"/>
    <s v="C. H. Llusita"/>
    <x v="198"/>
    <x v="4"/>
    <x v="4"/>
    <x v="37"/>
    <x v="1"/>
    <s v="Instalado"/>
    <s v="Operativo"/>
    <s v="Distribuidora"/>
    <x v="0"/>
    <x v="1"/>
    <x v="0"/>
    <x v="0"/>
    <s v="Estatal"/>
    <s v="AYACUCHO"/>
    <s v="AYACUCHO"/>
    <s v="VICTOR FAJARDO"/>
    <s v="HUANCARAYLLA"/>
    <n v="0"/>
    <x v="7"/>
    <n v="0"/>
    <x v="0"/>
    <n v="0"/>
    <x v="0"/>
    <x v="0"/>
    <n v="0"/>
    <n v="0"/>
    <m/>
    <n v="7.5999999999999998E-2"/>
    <n v="6.5833333333333341E-2"/>
    <n v="7.6479999999999997"/>
    <n v="0"/>
    <n v="25"/>
    <s v="BASE DE DATOS"/>
    <m/>
  </r>
  <r>
    <s v="20"/>
    <x v="11"/>
    <s v="ELC"/>
    <s v="51000996"/>
    <s v="51000996"/>
    <x v="4"/>
    <s v="G-2"/>
    <s v="S"/>
    <n v="0.91200000000000003"/>
    <n v="0.79"/>
    <n v="69.772999999999996"/>
    <n v="275.99099999999999"/>
    <n v="345.76400000000001"/>
    <n v="0"/>
    <n v="692.86"/>
    <n v="0"/>
    <m/>
    <m/>
    <x v="0"/>
    <s v="ELC51000996G-2HI"/>
    <s v="Electro Centro S. A."/>
    <x v="10"/>
    <x v="10"/>
    <s v="C. H. Llusita"/>
    <x v="198"/>
    <x v="4"/>
    <x v="4"/>
    <x v="38"/>
    <x v="1"/>
    <s v="Instalado"/>
    <s v="Operativo"/>
    <s v="Distribuidora"/>
    <x v="0"/>
    <x v="1"/>
    <x v="0"/>
    <x v="0"/>
    <s v="Estatal"/>
    <s v="AYACUCHO"/>
    <s v="AYACUCHO"/>
    <s v="VICTOR FAJARDO"/>
    <s v="HUANCARAYLLA"/>
    <n v="0"/>
    <x v="7"/>
    <n v="0"/>
    <x v="0"/>
    <n v="0"/>
    <x v="0"/>
    <x v="0"/>
    <n v="345.76400000000001"/>
    <n v="0.34576400000000002"/>
    <m/>
    <n v="7.5999999999999998E-2"/>
    <n v="6.5833333333333341E-2"/>
    <n v="7.6479999999999997"/>
    <n v="0"/>
    <n v="25"/>
    <s v="BASE DE DATOS"/>
    <m/>
  </r>
  <r>
    <s v="20"/>
    <x v="11"/>
    <s v="ELC"/>
    <s v="51010097"/>
    <s v="51010097"/>
    <x v="4"/>
    <s v="G-1"/>
    <s v="S"/>
    <n v="1.6"/>
    <n v="1.6"/>
    <n v="229.31899999999999"/>
    <n v="866.75900000000001"/>
    <n v="1096.078"/>
    <n v="0"/>
    <n v="731.43"/>
    <n v="0"/>
    <m/>
    <m/>
    <x v="0"/>
    <s v="ELC51010097G-1HI"/>
    <s v="Electro Centro S. A."/>
    <x v="10"/>
    <x v="10"/>
    <s v="C. H. Chalhuamayo"/>
    <x v="199"/>
    <x v="4"/>
    <x v="4"/>
    <x v="37"/>
    <x v="1"/>
    <s v="Instalado"/>
    <s v="Operativo"/>
    <s v="Distribuidora"/>
    <x v="0"/>
    <x v="1"/>
    <x v="0"/>
    <x v="0"/>
    <s v="Estatal"/>
    <s v="JUNIN"/>
    <s v="JUNIN"/>
    <s v="SATIPO"/>
    <s v="SATIPO"/>
    <n v="0"/>
    <x v="7"/>
    <n v="0"/>
    <x v="0"/>
    <n v="0"/>
    <x v="0"/>
    <x v="0"/>
    <n v="1096.078"/>
    <n v="1.0960779999999999"/>
    <m/>
    <n v="0.13333333333333333"/>
    <n v="0.13333333333333333"/>
    <n v="7.6479999999999997"/>
    <n v="0"/>
    <n v="25"/>
    <s v="BASE DE DATOS"/>
    <m/>
  </r>
  <r>
    <s v="20"/>
    <x v="11"/>
    <s v="ELC"/>
    <s v="51010097"/>
    <s v="51010097"/>
    <x v="4"/>
    <s v="G-2"/>
    <s v="S"/>
    <n v="1.6"/>
    <n v="1.6"/>
    <n v="231.624"/>
    <n v="864.23400000000004"/>
    <n v="1095.8579999999999"/>
    <n v="0"/>
    <n v="731.05"/>
    <n v="0"/>
    <m/>
    <m/>
    <x v="0"/>
    <s v="ELC51010097G-2HI"/>
    <s v="Electro Centro S. A."/>
    <x v="10"/>
    <x v="10"/>
    <s v="C. H. Chalhuamayo"/>
    <x v="199"/>
    <x v="4"/>
    <x v="4"/>
    <x v="38"/>
    <x v="1"/>
    <s v="Instalado"/>
    <s v="Operativo"/>
    <s v="Distribuidora"/>
    <x v="0"/>
    <x v="1"/>
    <x v="0"/>
    <x v="0"/>
    <s v="Estatal"/>
    <s v="JUNIN"/>
    <s v="JUNIN"/>
    <s v="SATIPO"/>
    <s v="SATIPO"/>
    <n v="0"/>
    <x v="7"/>
    <n v="0"/>
    <x v="0"/>
    <n v="0"/>
    <x v="0"/>
    <x v="0"/>
    <n v="1095.8579999999999"/>
    <n v="1.095858"/>
    <m/>
    <n v="0.13333333333333333"/>
    <n v="0.13333333333333333"/>
    <n v="7.6479999999999997"/>
    <n v="0"/>
    <n v="25"/>
    <s v="BASE DE DATOS"/>
    <m/>
  </r>
  <r>
    <s v="20"/>
    <x v="11"/>
    <s v="ELC"/>
    <s v="51010097"/>
    <s v="51010097"/>
    <x v="4"/>
    <s v="G-3"/>
    <s v="S"/>
    <n v="2"/>
    <n v="2"/>
    <n v="0"/>
    <n v="0"/>
    <n v="0"/>
    <n v="0"/>
    <n v="0"/>
    <n v="0"/>
    <m/>
    <m/>
    <x v="0"/>
    <s v="ELC51010097G-3HI"/>
    <s v="Electro Centro S. A."/>
    <x v="10"/>
    <x v="10"/>
    <s v="C. H. Chalhuamayo"/>
    <x v="199"/>
    <x v="4"/>
    <x v="4"/>
    <x v="39"/>
    <x v="1"/>
    <s v="Instalado"/>
    <s v="Operativo"/>
    <s v="Distribuidora"/>
    <x v="0"/>
    <x v="1"/>
    <x v="0"/>
    <x v="0"/>
    <s v="Estatal"/>
    <s v="JUNIN"/>
    <s v="JUNIN"/>
    <s v="SATIPO"/>
    <s v="SATIPO"/>
    <n v="0"/>
    <x v="7"/>
    <n v="0"/>
    <x v="0"/>
    <n v="0"/>
    <x v="0"/>
    <x v="0"/>
    <n v="0"/>
    <n v="0"/>
    <m/>
    <n v="0.16666666666666666"/>
    <n v="0.16666666666666666"/>
    <n v="7.6479999999999997"/>
    <n v="0"/>
    <n v="25"/>
    <s v="BASE DE DATOS"/>
    <m/>
  </r>
  <r>
    <s v="20"/>
    <x v="11"/>
    <s v="ELC"/>
    <s v="51010097"/>
    <s v="51010097"/>
    <x v="4"/>
    <s v="G-4"/>
    <s v="S"/>
    <n v="2"/>
    <n v="2"/>
    <n v="125.825"/>
    <n v="421.06"/>
    <n v="546.88499999999999"/>
    <n v="0"/>
    <n v="487.28"/>
    <n v="0"/>
    <m/>
    <m/>
    <x v="0"/>
    <s v="ELC51010097G-4HI"/>
    <s v="Electro Centro S. A."/>
    <x v="10"/>
    <x v="10"/>
    <s v="C. H. Chalhuamayo"/>
    <x v="199"/>
    <x v="4"/>
    <x v="4"/>
    <x v="40"/>
    <x v="1"/>
    <s v="Instalado"/>
    <s v="Operativo"/>
    <s v="Distribuidora"/>
    <x v="0"/>
    <x v="1"/>
    <x v="0"/>
    <x v="0"/>
    <s v="Estatal"/>
    <s v="JUNIN"/>
    <s v="JUNIN"/>
    <s v="SATIPO"/>
    <s v="SATIPO"/>
    <n v="0"/>
    <x v="7"/>
    <n v="0"/>
    <x v="0"/>
    <n v="0"/>
    <x v="0"/>
    <x v="0"/>
    <n v="546.88499999999999"/>
    <n v="0.54688499999999995"/>
    <m/>
    <n v="0.16666666666666666"/>
    <n v="0.16666666666666666"/>
    <n v="7.6479999999999997"/>
    <n v="0"/>
    <n v="25"/>
    <s v="BASE DE DATOS"/>
    <m/>
  </r>
  <r>
    <s v="20"/>
    <x v="11"/>
    <s v="ELC"/>
    <s v="51010797"/>
    <s v="51010797"/>
    <x v="4"/>
    <s v="G-1"/>
    <s v="S"/>
    <n v="0.76800000000000002"/>
    <n v="0.59499999999999997"/>
    <n v="86.325999999999993"/>
    <n v="240.363"/>
    <n v="326.68900000000002"/>
    <n v="0"/>
    <n v="517.33000000000004"/>
    <n v="0"/>
    <m/>
    <m/>
    <x v="0"/>
    <s v="ELC51010797G-1HI"/>
    <s v="Electro Centro S. A."/>
    <x v="10"/>
    <x v="10"/>
    <s v="C. H. San Francisco"/>
    <x v="200"/>
    <x v="4"/>
    <x v="4"/>
    <x v="37"/>
    <x v="1"/>
    <s v="Instalado"/>
    <s v="Operativo"/>
    <s v="Distribuidora"/>
    <x v="0"/>
    <x v="1"/>
    <x v="0"/>
    <x v="0"/>
    <s v="Estatal"/>
    <s v="CUSCO"/>
    <s v="CUSCO"/>
    <s v="LA CONVENCIÓN"/>
    <s v="ECHARATE"/>
    <n v="0"/>
    <x v="7"/>
    <n v="0"/>
    <x v="0"/>
    <n v="0"/>
    <x v="0"/>
    <x v="0"/>
    <n v="326.68900000000002"/>
    <n v="0.32668900000000001"/>
    <m/>
    <n v="6.4000000000000001E-2"/>
    <n v="4.9583333333333333E-2"/>
    <n v="7.6479999999999997"/>
    <n v="-5.6843418860808015E-14"/>
    <n v="25"/>
    <s v="BASE DE DATOS"/>
    <m/>
  </r>
  <r>
    <s v="20"/>
    <x v="11"/>
    <s v="ELC"/>
    <s v="51010797"/>
    <s v="51010797"/>
    <x v="4"/>
    <s v="G-2"/>
    <s v="S"/>
    <n v="0.76800000000000002"/>
    <n v="0.59499999999999997"/>
    <n v="12.941000000000001"/>
    <n v="55.31"/>
    <n v="68.251000000000005"/>
    <n v="0"/>
    <n v="107.28"/>
    <n v="0"/>
    <m/>
    <m/>
    <x v="0"/>
    <s v="ELC51010797G-2HI"/>
    <s v="Electro Centro S. A."/>
    <x v="10"/>
    <x v="10"/>
    <s v="C. H. San Francisco"/>
    <x v="200"/>
    <x v="4"/>
    <x v="4"/>
    <x v="38"/>
    <x v="1"/>
    <s v="Instalado"/>
    <s v="Operativo"/>
    <s v="Distribuidora"/>
    <x v="0"/>
    <x v="1"/>
    <x v="0"/>
    <x v="0"/>
    <s v="Estatal"/>
    <s v="CUSCO"/>
    <s v="CUSCO"/>
    <s v="LA CONVENCIÓN"/>
    <s v="ECHARATE"/>
    <n v="0"/>
    <x v="7"/>
    <n v="0"/>
    <x v="0"/>
    <n v="0"/>
    <x v="0"/>
    <x v="0"/>
    <n v="68.251000000000005"/>
    <n v="6.8251000000000006E-2"/>
    <m/>
    <n v="6.4000000000000001E-2"/>
    <n v="4.9583333333333333E-2"/>
    <n v="7.6479999999999997"/>
    <n v="0"/>
    <n v="25"/>
    <s v="BASE DE DATOS"/>
    <m/>
  </r>
  <r>
    <s v="20"/>
    <x v="11"/>
    <s v="ELC"/>
    <s v="PP000194"/>
    <s v="PP000194"/>
    <x v="4"/>
    <s v="G-1"/>
    <s v="S"/>
    <n v="0.22"/>
    <n v="0.22"/>
    <n v="19.805"/>
    <n v="41.048000000000002"/>
    <n v="60.853000000000002"/>
    <n v="0"/>
    <n v="416.75"/>
    <n v="0"/>
    <m/>
    <m/>
    <x v="0"/>
    <s v="ELCPP000194G-1HI"/>
    <s v="Electro Centro S. A."/>
    <x v="10"/>
    <x v="10"/>
    <s v="C. H. Acobamba"/>
    <x v="201"/>
    <x v="4"/>
    <x v="4"/>
    <x v="37"/>
    <x v="1"/>
    <s v="Instalado"/>
    <s v="Operativo"/>
    <s v="Distribuidora"/>
    <x v="0"/>
    <x v="1"/>
    <x v="0"/>
    <x v="0"/>
    <s v="Estatal"/>
    <s v="HUANCAVELICA"/>
    <s v="HUANCAVELICA"/>
    <s v="ACOBAMBA"/>
    <s v="ACOBAMBA"/>
    <n v="0"/>
    <x v="7"/>
    <n v="0"/>
    <x v="0"/>
    <n v="0"/>
    <x v="0"/>
    <x v="0"/>
    <n v="60.853000000000002"/>
    <n v="6.0853000000000004E-2"/>
    <m/>
    <n v="1.8333333333333333E-2"/>
    <n v="1.8333333333333333E-2"/>
    <n v="7.6479999999999997"/>
    <n v="0"/>
    <n v="25"/>
    <s v="BASE DE DATOS"/>
    <m/>
  </r>
  <r>
    <s v="20"/>
    <x v="11"/>
    <s v="ELC"/>
    <s v="PP000694"/>
    <s v="PP000694"/>
    <x v="4"/>
    <s v="G-1"/>
    <s v="S"/>
    <n v="0.11"/>
    <n v="0.11"/>
    <n v="13.365"/>
    <n v="22.905000000000001"/>
    <n v="36.270000000000003"/>
    <n v="0"/>
    <n v="411.42"/>
    <n v="0"/>
    <m/>
    <m/>
    <x v="0"/>
    <s v="ELCPP000694G-1HI"/>
    <s v="Electro Centro S. A."/>
    <x v="10"/>
    <x v="10"/>
    <s v="C. H. Paccha"/>
    <x v="202"/>
    <x v="4"/>
    <x v="4"/>
    <x v="37"/>
    <x v="1"/>
    <s v="Instalado"/>
    <s v="Operativo"/>
    <s v="Distribuidora"/>
    <x v="0"/>
    <x v="1"/>
    <x v="0"/>
    <x v="0"/>
    <s v="Estatal"/>
    <s v="JUNIN"/>
    <s v="JUNIN"/>
    <s v="TARMA"/>
    <s v="TARMA"/>
    <n v="0"/>
    <x v="7"/>
    <n v="0"/>
    <x v="0"/>
    <n v="0"/>
    <x v="0"/>
    <x v="0"/>
    <n v="36.270000000000003"/>
    <n v="3.6270000000000004E-2"/>
    <m/>
    <n v="9.1666666666666667E-3"/>
    <n v="9.1666666666666667E-3"/>
    <n v="7.6479999999999997"/>
    <n v="0"/>
    <n v="25"/>
    <s v="BASE DE DATOS"/>
    <m/>
  </r>
  <r>
    <s v="20"/>
    <x v="11"/>
    <s v="ELC"/>
    <s v="PP000694"/>
    <s v="PP000694"/>
    <x v="4"/>
    <s v="G-2"/>
    <s v="S"/>
    <n v="0.11"/>
    <n v="0.11"/>
    <n v="15.153"/>
    <n v="26.484000000000002"/>
    <n v="41.637"/>
    <n v="0"/>
    <n v="427"/>
    <n v="0"/>
    <m/>
    <m/>
    <x v="0"/>
    <s v="ELCPP000694G-2HI"/>
    <s v="Electro Centro S. A."/>
    <x v="10"/>
    <x v="10"/>
    <s v="C. H. Paccha"/>
    <x v="202"/>
    <x v="4"/>
    <x v="4"/>
    <x v="38"/>
    <x v="1"/>
    <s v="Instalado"/>
    <s v="Operativo"/>
    <s v="Distribuidora"/>
    <x v="0"/>
    <x v="1"/>
    <x v="0"/>
    <x v="0"/>
    <s v="Estatal"/>
    <s v="JUNIN"/>
    <s v="JUNIN"/>
    <s v="TARMA"/>
    <s v="TARMA"/>
    <n v="0"/>
    <x v="7"/>
    <n v="0"/>
    <x v="0"/>
    <n v="0"/>
    <x v="0"/>
    <x v="0"/>
    <n v="41.637"/>
    <n v="4.1637E-2"/>
    <m/>
    <n v="9.1666666666666667E-3"/>
    <n v="9.1666666666666667E-3"/>
    <n v="7.6479999999999997"/>
    <n v="0"/>
    <n v="25"/>
    <s v="BASE DE DATOS"/>
    <m/>
  </r>
  <r>
    <s v="20"/>
    <x v="11"/>
    <s v="UCAYAL"/>
    <s v="33031200"/>
    <s v="33031200"/>
    <x v="4"/>
    <s v="Grupo 1"/>
    <s v="S"/>
    <n v="0.24"/>
    <n v="0.23"/>
    <n v="28.468"/>
    <n v="81.102999999999994"/>
    <n v="109.571"/>
    <n v="0"/>
    <n v="585"/>
    <n v="0"/>
    <m/>
    <m/>
    <x v="0"/>
    <s v="UCAYAL33031200Grupo 1HI"/>
    <s v="Electro Ucayali S.A."/>
    <x v="0"/>
    <x v="0"/>
    <s v="C.H. CANUJA"/>
    <x v="135"/>
    <x v="4"/>
    <x v="4"/>
    <x v="44"/>
    <x v="1"/>
    <s v="Instalado"/>
    <s v="Operativo"/>
    <s v="Distribuidora"/>
    <x v="0"/>
    <x v="0"/>
    <x v="0"/>
    <x v="0"/>
    <s v="Estatal"/>
    <s v="UCAYALI"/>
    <s v="UCAYALI"/>
    <s v="ATALAYA"/>
    <s v="ATALAYA"/>
    <n v="0"/>
    <x v="7"/>
    <n v="0"/>
    <x v="0"/>
    <n v="0"/>
    <x v="0"/>
    <x v="0"/>
    <n v="109.571"/>
    <n v="0.109571"/>
    <m/>
    <n v="2.1818181818181816E-2"/>
    <n v="2.0909090909090908E-2"/>
    <n v="7.6479999999999997"/>
    <n v="0"/>
    <n v="23"/>
    <s v="BASE DE DATOS"/>
    <m/>
  </r>
  <r>
    <s v="20"/>
    <x v="11"/>
    <s v="UCAYAL"/>
    <s v="33031200"/>
    <s v="33031200"/>
    <x v="4"/>
    <s v="Grupo 2"/>
    <s v="S"/>
    <n v="0.13"/>
    <n v="0.12"/>
    <n v="14.223000000000001"/>
    <n v="29.797999999999998"/>
    <n v="44.021000000000001"/>
    <n v="0"/>
    <n v="452"/>
    <n v="0"/>
    <m/>
    <m/>
    <x v="0"/>
    <s v="UCAYAL33031200Grupo 2HI"/>
    <s v="Electro Ucayali S.A."/>
    <x v="0"/>
    <x v="0"/>
    <s v="C.H. CANUJA"/>
    <x v="135"/>
    <x v="4"/>
    <x v="4"/>
    <x v="171"/>
    <x v="1"/>
    <s v="Instalado"/>
    <s v="Operativo"/>
    <s v="Distribuidora"/>
    <x v="0"/>
    <x v="0"/>
    <x v="0"/>
    <x v="0"/>
    <s v="Estatal"/>
    <s v="UCAYALI"/>
    <s v="UCAYALI"/>
    <s v="ATALAYA"/>
    <s v="ATALAYA"/>
    <n v="0"/>
    <x v="7"/>
    <n v="0"/>
    <x v="0"/>
    <n v="0"/>
    <x v="0"/>
    <x v="0"/>
    <n v="44.021000000000001"/>
    <n v="4.4020999999999998E-2"/>
    <m/>
    <n v="1.0833333333333334E-2"/>
    <n v="0.01"/>
    <n v="7.6479999999999997"/>
    <n v="0"/>
    <n v="23"/>
    <s v="BASE DE DATOS"/>
    <m/>
  </r>
  <r>
    <s v="20"/>
    <x v="11"/>
    <s v="UCAYAL"/>
    <s v="33031200"/>
    <s v="33031200"/>
    <x v="4"/>
    <s v="Grupo 3"/>
    <s v="S"/>
    <n v="0.5"/>
    <n v="0.48"/>
    <n v="86.759"/>
    <n v="238.49100000000001"/>
    <n v="325.25"/>
    <n v="0"/>
    <n v="720"/>
    <n v="0"/>
    <m/>
    <m/>
    <x v="0"/>
    <s v="UCAYAL33031200Grupo 3HI"/>
    <s v="Electro Ucayali S.A."/>
    <x v="0"/>
    <x v="0"/>
    <s v="C.H. CANUJA"/>
    <x v="135"/>
    <x v="4"/>
    <x v="4"/>
    <x v="172"/>
    <x v="1"/>
    <s v="Instalado"/>
    <s v="Operativo"/>
    <s v="Distribuidora"/>
    <x v="0"/>
    <x v="0"/>
    <x v="0"/>
    <x v="0"/>
    <s v="Estatal"/>
    <s v="UCAYALI"/>
    <s v="UCAYALI"/>
    <s v="ATALAYA"/>
    <s v="ATALAYA"/>
    <n v="0"/>
    <x v="7"/>
    <n v="0"/>
    <x v="0"/>
    <n v="0"/>
    <x v="0"/>
    <x v="0"/>
    <n v="325.25"/>
    <n v="0.32524999999999998"/>
    <m/>
    <n v="4.1666666666666664E-2"/>
    <n v="0.04"/>
    <n v="7.6479999999999997"/>
    <n v="0"/>
    <n v="23"/>
    <s v="BASE DE DATOS"/>
    <m/>
  </r>
  <r>
    <s v="20"/>
    <x v="11"/>
    <s v="UCAYAL"/>
    <s v="51027119"/>
    <s v="51027119"/>
    <x v="4"/>
    <s v="690 PANELES FOTOVOL"/>
    <s v="S"/>
    <n v="0.01"/>
    <n v="0.01"/>
    <n v="2.1579999999999999"/>
    <n v="4.3040000000000003"/>
    <n v="6.4619999999999997"/>
    <n v="0"/>
    <n v="720"/>
    <n v="0"/>
    <m/>
    <m/>
    <x v="0"/>
    <s v="UCAYAL51027119690 PANELES FOTOVOLHI"/>
    <s v="Electro Ucayali S.A."/>
    <x v="0"/>
    <x v="0"/>
    <s v="C. S. PURUS"/>
    <x v="136"/>
    <x v="6"/>
    <x v="6"/>
    <x v="238"/>
    <x v="3"/>
    <s v="Instalado"/>
    <s v="Operativo"/>
    <s v="Distribuidora"/>
    <x v="0"/>
    <x v="0"/>
    <x v="0"/>
    <x v="0"/>
    <s v="Estatal"/>
    <s v="UCAYALI"/>
    <s v="UCAYALI"/>
    <s v="PURUS"/>
    <s v="PURUS"/>
    <n v="0"/>
    <x v="9"/>
    <n v="0"/>
    <x v="0"/>
    <n v="0"/>
    <x v="0"/>
    <x v="0"/>
    <n v="6.4619999999999997"/>
    <n v="6.4619999999999999E-3"/>
    <m/>
    <n v="7.4999999999999991E-4"/>
    <n v="7.4999999999999991E-4"/>
    <n v="7.6479999999999997"/>
    <n v="0"/>
    <n v="23"/>
    <s v="BASE DE DATOS"/>
    <m/>
  </r>
  <r>
    <s v="20"/>
    <x v="9"/>
    <s v="HIDROC"/>
    <s v="18166908"/>
    <s v="18166908"/>
    <x v="4"/>
    <s v="G-1"/>
    <s v="S"/>
    <n v="3.97"/>
    <n v="3.97"/>
    <n v="0"/>
    <n v="2434.4"/>
    <n v="2434.4"/>
    <n v="4.42"/>
    <n v="728.08"/>
    <n v="11.5"/>
    <m/>
    <m/>
    <x v="0"/>
    <s v="HIDROC18166908G-1HI"/>
    <s v="Hidrocañete S.A."/>
    <x v="69"/>
    <x v="69"/>
    <s v="C. H. Nuevo Imperial"/>
    <x v="261"/>
    <x v="4"/>
    <x v="4"/>
    <x v="37"/>
    <x v="1"/>
    <s v="Instalado"/>
    <s v="Operativo"/>
    <s v="Generadora"/>
    <x v="0"/>
    <x v="1"/>
    <x v="1"/>
    <x v="0"/>
    <s v="Privado"/>
    <s v="LIMA"/>
    <s v="LIMA"/>
    <s v="CAÑETE"/>
    <s v="NVO. IMPERIAL"/>
    <n v="0"/>
    <x v="7"/>
    <n v="0"/>
    <x v="1"/>
    <s v="PRIMERA"/>
    <x v="0"/>
    <x v="0"/>
    <n v="2434.4"/>
    <n v="2.4344000000000001"/>
    <m/>
    <n v="0.33083333333333337"/>
    <n v="0.33083333333333337"/>
    <n v="7.6479999999999997"/>
    <n v="0"/>
    <n v="57"/>
    <s v="BASE DE DATOS"/>
    <m/>
  </r>
  <r>
    <s v="20"/>
    <x v="10"/>
    <s v="HIDROC"/>
    <s v="18166908"/>
    <s v="18166908"/>
    <x v="4"/>
    <s v="G-1"/>
    <s v="S"/>
    <n v="3.97"/>
    <n v="3.97"/>
    <n v="0"/>
    <n v="1778"/>
    <n v="1778"/>
    <n v="141.24"/>
    <n v="578.76"/>
    <n v="0"/>
    <m/>
    <m/>
    <x v="0"/>
    <s v="HIDROC18166908G-1HI"/>
    <s v="Hidrocañete S.A."/>
    <x v="69"/>
    <x v="69"/>
    <s v="C. H. Nuevo Imperial"/>
    <x v="261"/>
    <x v="4"/>
    <x v="4"/>
    <x v="37"/>
    <x v="1"/>
    <s v="Instalado"/>
    <s v="Operativo"/>
    <s v="Generadora"/>
    <x v="0"/>
    <x v="1"/>
    <x v="1"/>
    <x v="0"/>
    <s v="Privado"/>
    <s v="LIMA"/>
    <s v="LIMA"/>
    <s v="CAÑETE"/>
    <s v="NVO. IMPERIAL"/>
    <n v="0"/>
    <x v="7"/>
    <n v="0"/>
    <x v="1"/>
    <s v="PRIMERA"/>
    <x v="0"/>
    <x v="0"/>
    <n v="1778"/>
    <n v="1.778"/>
    <m/>
    <n v="0.33083333333333337"/>
    <n v="0.33083333333333337"/>
    <n v="7.6479999999999997"/>
    <n v="0"/>
    <n v="57"/>
    <s v="BASE DE DATOS"/>
    <m/>
  </r>
  <r>
    <s v="20"/>
    <x v="11"/>
    <s v="HIDROC"/>
    <s v="18166908"/>
    <s v="18166908"/>
    <x v="4"/>
    <s v="G-1"/>
    <s v="S"/>
    <n v="3.97"/>
    <n v="3.97"/>
    <n v="0"/>
    <n v="2463.1999999999998"/>
    <n v="2463.1999999999998"/>
    <n v="0.59"/>
    <n v="743.41"/>
    <n v="0"/>
    <m/>
    <m/>
    <x v="0"/>
    <s v="HIDROC18166908G-1HI"/>
    <s v="Hidrocañete S.A."/>
    <x v="69"/>
    <x v="69"/>
    <s v="C. H. Nuevo Imperial"/>
    <x v="261"/>
    <x v="4"/>
    <x v="4"/>
    <x v="37"/>
    <x v="1"/>
    <s v="Instalado"/>
    <s v="Operativo"/>
    <s v="Generadora"/>
    <x v="0"/>
    <x v="1"/>
    <x v="1"/>
    <x v="0"/>
    <s v="Privado"/>
    <s v="LIMA"/>
    <s v="LIMA"/>
    <s v="CAÑETE"/>
    <s v="NVO. IMPERIAL"/>
    <n v="0"/>
    <x v="7"/>
    <n v="0"/>
    <x v="1"/>
    <s v="PRIMERA"/>
    <x v="0"/>
    <x v="0"/>
    <n v="2463.1999999999998"/>
    <n v="2.4631999999999996"/>
    <m/>
    <n v="0.33083333333333337"/>
    <n v="0.33083333333333337"/>
    <n v="7.6479999999999997"/>
    <n v="0"/>
    <n v="57"/>
    <s v="BASE DE DATOS"/>
    <m/>
  </r>
  <r>
    <s v="20"/>
    <x v="9"/>
    <s v="HILARI"/>
    <s v="51201106"/>
    <s v="51201106"/>
    <x v="4"/>
    <s v="G1"/>
    <s v="S"/>
    <n v="0.6"/>
    <n v="0.182"/>
    <n v="9.9619999999999997"/>
    <n v="48.783000000000001"/>
    <n v="58.744999999999997"/>
    <n v="203"/>
    <n v="517"/>
    <n v="0"/>
    <m/>
    <m/>
    <x v="0"/>
    <s v="HILARI51201106G1HI"/>
    <s v="C¡a. Hidroel‚ctrica San Hilari¢n S.A."/>
    <x v="48"/>
    <x v="48"/>
    <s v="C.H. San Hilarion N°4"/>
    <x v="205"/>
    <x v="4"/>
    <x v="4"/>
    <x v="13"/>
    <x v="1"/>
    <s v="Instalado"/>
    <s v="Operativo"/>
    <s v="Generadora"/>
    <x v="0"/>
    <x v="0"/>
    <x v="0"/>
    <x v="0"/>
    <s v="Privado"/>
    <s v="LIMA"/>
    <s v="LIMA"/>
    <s v="HUAURA"/>
    <s v="SAYAN"/>
    <n v="0"/>
    <x v="7"/>
    <n v="0"/>
    <x v="0"/>
    <n v="0"/>
    <x v="0"/>
    <x v="0"/>
    <n v="58.744999999999997"/>
    <n v="5.8744999999999999E-2"/>
    <m/>
    <n v="4.9999999999999996E-2"/>
    <n v="1.5333333333333332E-2"/>
    <n v="7.6479999999999997"/>
    <n v="7.1054273576010019E-15"/>
    <n v="12"/>
    <s v="BASE DE DATOS"/>
    <m/>
  </r>
  <r>
    <s v="20"/>
    <x v="9"/>
    <s v="GTSMAJ"/>
    <s v="16267410"/>
    <s v="16267410"/>
    <x v="4"/>
    <s v="CS MAJES20T"/>
    <s v="S"/>
    <n v="22"/>
    <n v="20"/>
    <n v="0"/>
    <n v="3793.0259999999998"/>
    <n v="3793.0259999999998"/>
    <n v="0"/>
    <n v="387.5"/>
    <n v="0"/>
    <m/>
    <m/>
    <x v="0"/>
    <s v="GTSMAJ16267410CS MAJES20THI"/>
    <s v="GTS Majes S.A.C."/>
    <x v="74"/>
    <x v="74"/>
    <s v="C.S Majes"/>
    <x v="277"/>
    <x v="6"/>
    <x v="6"/>
    <x v="13"/>
    <x v="3"/>
    <s v="Instalado"/>
    <s v="Operativo"/>
    <s v="Generadora"/>
    <x v="0"/>
    <x v="1"/>
    <x v="1"/>
    <x v="0"/>
    <s v="Privado"/>
    <s v="AREQUIPA"/>
    <s v="AREQUIPA"/>
    <s v="CAYLLOMA"/>
    <s v="MAJES"/>
    <n v="0"/>
    <x v="9"/>
    <n v="0"/>
    <x v="1"/>
    <s v="PRIMERA"/>
    <x v="0"/>
    <x v="0"/>
    <n v="3793.0259999999998"/>
    <n v="3.7930259999999998"/>
    <m/>
    <n v="1.8333333333333333"/>
    <n v="1.6666666666666667"/>
    <n v="7.6479999999999997"/>
    <n v="0"/>
    <n v="53"/>
    <s v="BASE DE DATOS"/>
    <m/>
  </r>
  <r>
    <s v="20"/>
    <x v="10"/>
    <s v="GTSMAJ"/>
    <s v="16267410"/>
    <s v="16267410"/>
    <x v="4"/>
    <s v="CS MAJES20T"/>
    <s v="S"/>
    <n v="22"/>
    <n v="20"/>
    <n v="0"/>
    <n v="3924.3130000000001"/>
    <n v="3924.3130000000001"/>
    <n v="0"/>
    <n v="385.5"/>
    <n v="0"/>
    <m/>
    <m/>
    <x v="0"/>
    <s v="GTSMAJ16267410CS MAJES20THI"/>
    <s v="GTS Majes S.A.C."/>
    <x v="74"/>
    <x v="74"/>
    <s v="C.S Majes"/>
    <x v="277"/>
    <x v="6"/>
    <x v="6"/>
    <x v="13"/>
    <x v="3"/>
    <s v="Instalado"/>
    <s v="Operativo"/>
    <s v="Generadora"/>
    <x v="0"/>
    <x v="1"/>
    <x v="1"/>
    <x v="0"/>
    <s v="Privado"/>
    <s v="AREQUIPA"/>
    <s v="AREQUIPA"/>
    <s v="CAYLLOMA"/>
    <s v="MAJES"/>
    <n v="0"/>
    <x v="9"/>
    <n v="0"/>
    <x v="1"/>
    <s v="PRIMERA"/>
    <x v="0"/>
    <x v="0"/>
    <n v="3924.3130000000001"/>
    <n v="3.9243130000000002"/>
    <m/>
    <n v="1.8333333333333333"/>
    <n v="1.6666666666666667"/>
    <n v="7.6479999999999997"/>
    <n v="0"/>
    <n v="53"/>
    <s v="BASE DE DATOS"/>
    <m/>
  </r>
  <r>
    <s v="20"/>
    <x v="9"/>
    <s v="GTSREP"/>
    <s v="16267510"/>
    <s v="16267510"/>
    <x v="4"/>
    <s v="CS REPARTICION20T"/>
    <s v="S"/>
    <n v="22"/>
    <n v="20"/>
    <n v="0"/>
    <n v="3598.0079999999998"/>
    <n v="3598.0079999999998"/>
    <n v="0"/>
    <n v="387.5"/>
    <n v="0"/>
    <m/>
    <m/>
    <x v="0"/>
    <s v="GTSREP16267510CS REPARTICION20THI"/>
    <s v="GTS Repartición S.A.C."/>
    <x v="75"/>
    <x v="75"/>
    <s v="GTS REPARTICION"/>
    <x v="278"/>
    <x v="6"/>
    <x v="6"/>
    <x v="333"/>
    <x v="3"/>
    <s v="Instalado"/>
    <s v="Operativo"/>
    <s v="Generadora"/>
    <x v="0"/>
    <x v="1"/>
    <x v="1"/>
    <x v="0"/>
    <s v="Privado"/>
    <s v="AREQUIPA"/>
    <s v="AREQUIPA"/>
    <s v="CAYLLOMA"/>
    <s v="LA JOYA"/>
    <n v="0"/>
    <x v="9"/>
    <n v="0"/>
    <x v="1"/>
    <s v="PRIMERA"/>
    <x v="0"/>
    <x v="0"/>
    <n v="3598.0079999999998"/>
    <n v="3.5980079999999997"/>
    <m/>
    <n v="1.8333333333333333"/>
    <n v="1.6666666666666667"/>
    <n v="7.6479999999999997"/>
    <n v="0"/>
    <n v="54"/>
    <s v="BASE DE DATOS"/>
    <m/>
  </r>
  <r>
    <s v="20"/>
    <x v="10"/>
    <s v="GTSREP"/>
    <s v="16267510"/>
    <s v="16267510"/>
    <x v="4"/>
    <s v="CS REPARTICION20T"/>
    <s v="S"/>
    <n v="22"/>
    <n v="20"/>
    <n v="0"/>
    <n v="3828.3820000000001"/>
    <n v="3828.3820000000001"/>
    <n v="0"/>
    <n v="385.5"/>
    <n v="0"/>
    <m/>
    <m/>
    <x v="0"/>
    <s v="GTSREP16267510CS REPARTICION20THI"/>
    <s v="GTS Repartición S.A.C."/>
    <x v="75"/>
    <x v="75"/>
    <s v="GTS REPARTICION"/>
    <x v="278"/>
    <x v="6"/>
    <x v="6"/>
    <x v="333"/>
    <x v="3"/>
    <s v="Instalado"/>
    <s v="Operativo"/>
    <s v="Generadora"/>
    <x v="0"/>
    <x v="1"/>
    <x v="1"/>
    <x v="0"/>
    <s v="Privado"/>
    <s v="AREQUIPA"/>
    <s v="AREQUIPA"/>
    <s v="CAYLLOMA"/>
    <s v="LA JOYA"/>
    <n v="0"/>
    <x v="9"/>
    <n v="0"/>
    <x v="1"/>
    <s v="PRIMERA"/>
    <x v="0"/>
    <x v="0"/>
    <n v="3828.3820000000001"/>
    <n v="3.828382"/>
    <m/>
    <n v="1.8333333333333333"/>
    <n v="1.6666666666666667"/>
    <n v="7.6479999999999997"/>
    <n v="0"/>
    <n v="54"/>
    <s v="BASE DE DATOS"/>
    <m/>
  </r>
  <r>
    <s v="20"/>
    <x v="11"/>
    <s v="EILHIC"/>
    <s v="53200504"/>
    <s v="53200504"/>
    <x v="4"/>
    <s v="G1"/>
    <s v="S"/>
    <n v="0.73399999999999999"/>
    <n v="0.25700000000000001"/>
    <n v="41.164999999999999"/>
    <n v="150.375"/>
    <n v="191.54"/>
    <n v="0"/>
    <n v="724"/>
    <n v="0"/>
    <m/>
    <m/>
    <x v="0"/>
    <s v="EILHIC53200504G1HI"/>
    <s v="EILHICHA S.A."/>
    <x v="42"/>
    <x v="42"/>
    <s v="C.H. COLLO"/>
    <x v="133"/>
    <x v="4"/>
    <x v="4"/>
    <x v="13"/>
    <x v="1"/>
    <s v="Instalado"/>
    <s v="Operativo"/>
    <s v="Generadora"/>
    <x v="0"/>
    <x v="0"/>
    <x v="0"/>
    <x v="0"/>
    <s v="Privado"/>
    <s v="ANCASH"/>
    <s v="ANCASH"/>
    <s v="ASUNCION"/>
    <s v="CHACAS"/>
    <n v="0"/>
    <x v="7"/>
    <n v="0"/>
    <x v="0"/>
    <n v="0"/>
    <x v="0"/>
    <x v="0"/>
    <n v="191.54"/>
    <n v="0.19153999999999999"/>
    <m/>
    <n v="6.1166666666666668E-2"/>
    <n v="2.0416666666666666E-2"/>
    <n v="7.6479999999999997"/>
    <n v="0"/>
    <n v="40"/>
    <s v="BASE DE DATOS"/>
    <m/>
  </r>
  <r>
    <s v="20"/>
    <x v="11"/>
    <s v="EILHIC"/>
    <s v="53200604"/>
    <s v="53200604"/>
    <x v="4"/>
    <s v="G1"/>
    <s v="S"/>
    <n v="0.85"/>
    <n v="0.311"/>
    <n v="44.091999999999999"/>
    <n v="16.222000000000001"/>
    <n v="60.314"/>
    <n v="0"/>
    <n v="193.75"/>
    <n v="0"/>
    <m/>
    <m/>
    <x v="0"/>
    <s v="EILHIC53200604G1HI"/>
    <s v="EILHICHA S.A."/>
    <x v="42"/>
    <x v="42"/>
    <s v="C.H. JAMBON"/>
    <x v="134"/>
    <x v="4"/>
    <x v="4"/>
    <x v="13"/>
    <x v="1"/>
    <s v="Instalado"/>
    <s v="Operativo"/>
    <s v="Generadora"/>
    <x v="0"/>
    <x v="0"/>
    <x v="0"/>
    <x v="0"/>
    <s v="Privado"/>
    <s v="ANCASH"/>
    <s v="ANCASH"/>
    <s v="ASUNCION"/>
    <s v="CHACAS"/>
    <n v="0"/>
    <x v="7"/>
    <n v="0"/>
    <x v="0"/>
    <n v="0"/>
    <x v="0"/>
    <x v="0"/>
    <n v="60.314"/>
    <n v="6.0314E-2"/>
    <m/>
    <n v="7.0833333333333331E-2"/>
    <n v="2.5916666666666668E-2"/>
    <n v="7.6479999999999997"/>
    <n v="0"/>
    <n v="40"/>
    <s v="BASE DE DATOS"/>
    <m/>
  </r>
  <r>
    <s v="20"/>
    <x v="11"/>
    <s v="EILHIC"/>
    <s v="53200604"/>
    <s v="53200604"/>
    <x v="4"/>
    <s v="G2"/>
    <s v="S"/>
    <n v="0.32"/>
    <n v="0.158"/>
    <n v="0"/>
    <n v="88.36"/>
    <n v="88.36"/>
    <n v="0"/>
    <n v="560.75"/>
    <n v="0"/>
    <m/>
    <m/>
    <x v="0"/>
    <s v="EILHIC53200604G2HI"/>
    <s v="EILHICHA S.A."/>
    <x v="42"/>
    <x v="42"/>
    <s v="C.H. JAMBON"/>
    <x v="134"/>
    <x v="4"/>
    <x v="4"/>
    <x v="14"/>
    <x v="1"/>
    <s v="Instalado"/>
    <s v="Operativo"/>
    <s v="Generadora"/>
    <x v="0"/>
    <x v="0"/>
    <x v="0"/>
    <x v="0"/>
    <s v="Privado"/>
    <s v="ANCASH"/>
    <s v="ANCASH"/>
    <s v="ASUNCION"/>
    <s v="CHACAS"/>
    <n v="0"/>
    <x v="7"/>
    <n v="0"/>
    <x v="0"/>
    <n v="0"/>
    <x v="0"/>
    <x v="0"/>
    <n v="88.36"/>
    <n v="8.8359999999999994E-2"/>
    <m/>
    <n v="2.6666666666666668E-2"/>
    <n v="1.3166666666666667E-2"/>
    <n v="7.6479999999999997"/>
    <n v="0"/>
    <n v="40"/>
    <s v="BASE DE DATOS"/>
    <m/>
  </r>
  <r>
    <s v="20"/>
    <x v="11"/>
    <s v="ELPU"/>
    <s v="51015199"/>
    <s v="51015199"/>
    <x v="4"/>
    <s v="BOVING 1"/>
    <s v="S"/>
    <n v="1.5"/>
    <n v="1.2"/>
    <n v="42.27"/>
    <n v="235"/>
    <n v="277.27"/>
    <n v="0"/>
    <n v="324"/>
    <n v="420"/>
    <m/>
    <m/>
    <x v="0"/>
    <s v="ELPU51015199BOVING 1HI"/>
    <s v="Electro Puno S.A.A."/>
    <x v="45"/>
    <x v="45"/>
    <s v="C. H. Sandia"/>
    <x v="168"/>
    <x v="4"/>
    <x v="4"/>
    <x v="270"/>
    <x v="1"/>
    <s v="Instalado"/>
    <s v="Operativo"/>
    <s v="Distribuidora"/>
    <x v="0"/>
    <x v="1"/>
    <x v="0"/>
    <x v="0"/>
    <s v="Estatal"/>
    <s v="PUNO"/>
    <s v="PUNO"/>
    <s v="SANDIA"/>
    <s v="SANDIA"/>
    <n v="0"/>
    <x v="7"/>
    <n v="0"/>
    <x v="0"/>
    <n v="0"/>
    <x v="0"/>
    <x v="0"/>
    <n v="277.27"/>
    <n v="0.27726999999999996"/>
    <m/>
    <n v="0.125"/>
    <n v="9.9999999999999992E-2"/>
    <n v="7.6479999999999997"/>
    <n v="0"/>
    <n v="21"/>
    <s v="BASE DE DATOS"/>
    <m/>
  </r>
  <r>
    <s v="20"/>
    <x v="11"/>
    <s v="ELPU"/>
    <s v="51015199"/>
    <s v="51015199"/>
    <x v="4"/>
    <s v="BOVING 2"/>
    <s v="S"/>
    <n v="1.5"/>
    <n v="1.2"/>
    <n v="118.29"/>
    <n v="588.05999999999995"/>
    <n v="706.35"/>
    <n v="0"/>
    <n v="710.07"/>
    <n v="33.93"/>
    <m/>
    <m/>
    <x v="0"/>
    <s v="ELPU51015199BOVING 2HI"/>
    <s v="Electro Puno S.A.A."/>
    <x v="45"/>
    <x v="45"/>
    <s v="C. H. Sandia"/>
    <x v="168"/>
    <x v="4"/>
    <x v="4"/>
    <x v="271"/>
    <x v="1"/>
    <s v="Instalado"/>
    <s v="Operativo"/>
    <s v="Distribuidora"/>
    <x v="0"/>
    <x v="1"/>
    <x v="0"/>
    <x v="0"/>
    <s v="Estatal"/>
    <s v="PUNO"/>
    <s v="PUNO"/>
    <s v="SANDIA"/>
    <s v="SANDIA"/>
    <n v="0"/>
    <x v="7"/>
    <n v="0"/>
    <x v="0"/>
    <n v="0"/>
    <x v="0"/>
    <x v="0"/>
    <n v="706.35"/>
    <n v="0.70635000000000003"/>
    <m/>
    <n v="0.125"/>
    <n v="9.9999999999999992E-2"/>
    <n v="7.6479999999999997"/>
    <n v="-1.1368683772161603E-13"/>
    <n v="21"/>
    <s v="BASE DE DATOS"/>
    <m/>
  </r>
  <r>
    <s v="20"/>
    <x v="11"/>
    <s v="ELPU"/>
    <s v="51015199"/>
    <s v="51015199"/>
    <x v="4"/>
    <s v="HYHC"/>
    <s v="S"/>
    <n v="1.5"/>
    <n v="1.29"/>
    <n v="31.69"/>
    <n v="118.01"/>
    <n v="149.69999999999999"/>
    <n v="0"/>
    <n v="159"/>
    <n v="585"/>
    <m/>
    <m/>
    <x v="0"/>
    <s v="ELPU51015199HYHCHI"/>
    <s v="Electro Puno S.A.A."/>
    <x v="45"/>
    <x v="45"/>
    <s v="C. H. Sandia"/>
    <x v="168"/>
    <x v="4"/>
    <x v="4"/>
    <x v="272"/>
    <x v="1"/>
    <s v="Instalado"/>
    <s v="Operativo"/>
    <s v="Distribuidora"/>
    <x v="0"/>
    <x v="1"/>
    <x v="0"/>
    <x v="0"/>
    <s v="Estatal"/>
    <s v="PUNO"/>
    <s v="PUNO"/>
    <s v="SANDIA"/>
    <s v="SANDIA"/>
    <n v="0"/>
    <x v="7"/>
    <n v="0"/>
    <x v="0"/>
    <n v="0"/>
    <x v="0"/>
    <x v="0"/>
    <n v="149.69999999999999"/>
    <n v="0.1497"/>
    <m/>
    <n v="0.125"/>
    <n v="0.1075"/>
    <n v="7.6479999999999997"/>
    <n v="2.8421709430404007E-14"/>
    <n v="21"/>
    <s v="BASE DE DATOS"/>
    <m/>
  </r>
  <r>
    <s v="20"/>
    <x v="11"/>
    <s v="ELSM"/>
    <s v="41030894"/>
    <s v="41030894"/>
    <x v="4"/>
    <s v="DRESS 1"/>
    <s v="S"/>
    <n v="0.11"/>
    <n v="0"/>
    <n v="0"/>
    <n v="0"/>
    <n v="0"/>
    <n v="0"/>
    <n v="0"/>
    <n v="0"/>
    <m/>
    <m/>
    <x v="0"/>
    <s v="ELSM41030894DRESS 1HI"/>
    <s v="Electro Sur Medio S. A."/>
    <x v="1"/>
    <x v="1"/>
    <s v="C. H. Laramate"/>
    <x v="137"/>
    <x v="4"/>
    <x v="4"/>
    <x v="239"/>
    <x v="1"/>
    <s v="Instalado"/>
    <s v="Operativo"/>
    <s v="Distribuidora"/>
    <x v="0"/>
    <x v="1"/>
    <x v="0"/>
    <x v="0"/>
    <s v="Privado"/>
    <s v="AYACUCHO"/>
    <s v="AYACUCHO"/>
    <s v="LUCANAS"/>
    <s v="LARAMATE"/>
    <n v="0"/>
    <x v="7"/>
    <n v="0"/>
    <x v="0"/>
    <n v="0"/>
    <x v="0"/>
    <x v="0"/>
    <n v="0"/>
    <n v="0"/>
    <m/>
    <n v="9.1666666666666667E-3"/>
    <n v="7.7499999999999999E-3"/>
    <n v="7.6479999999999997"/>
    <n v="0"/>
    <n v="19"/>
    <s v="BASE DE DATOS"/>
    <m/>
  </r>
  <r>
    <s v="20"/>
    <x v="11"/>
    <s v="ELSM"/>
    <s v="41030894"/>
    <s v="41030894"/>
    <x v="4"/>
    <s v="DRESS 2"/>
    <s v="S"/>
    <n v="0.11"/>
    <n v="9.1999999999999998E-2"/>
    <n v="14.53"/>
    <n v="55.213999999999999"/>
    <n v="69.744"/>
    <n v="4"/>
    <n v="739"/>
    <n v="5"/>
    <m/>
    <m/>
    <x v="0"/>
    <s v="ELSM41030894DRESS 2HI"/>
    <s v="Electro Sur Medio S. A."/>
    <x v="1"/>
    <x v="1"/>
    <s v="C. H. Laramate"/>
    <x v="137"/>
    <x v="4"/>
    <x v="4"/>
    <x v="240"/>
    <x v="1"/>
    <s v="Instalado"/>
    <s v="Operativo"/>
    <s v="Distribuidora"/>
    <x v="0"/>
    <x v="1"/>
    <x v="0"/>
    <x v="0"/>
    <s v="Privado"/>
    <s v="AYACUCHO"/>
    <s v="AYACUCHO"/>
    <s v="LUCANAS"/>
    <s v="LARAMATE"/>
    <n v="0"/>
    <x v="7"/>
    <n v="0"/>
    <x v="0"/>
    <n v="0"/>
    <x v="0"/>
    <x v="0"/>
    <n v="69.744"/>
    <n v="6.9744E-2"/>
    <m/>
    <n v="9.1666666666666667E-3"/>
    <n v="7.6666666666666662E-3"/>
    <n v="7.6479999999999997"/>
    <n v="0"/>
    <n v="19"/>
    <s v="BASE DE DATOS"/>
    <m/>
  </r>
  <r>
    <s v="20"/>
    <x v="0"/>
    <s v="HUAPOW"/>
    <s v="18340013"/>
    <s v="18340013"/>
    <x v="4"/>
    <s v="UG1"/>
    <s v="S"/>
    <n v="9.6"/>
    <n v="9.23"/>
    <n v="1287.92"/>
    <n v="5798.2259999999997"/>
    <n v="7086.1459999999997"/>
    <n v="0"/>
    <n v="719.5"/>
    <n v="0.5"/>
    <m/>
    <m/>
    <x v="0"/>
    <s v="HUAPOW18340013UG1HI"/>
    <s v="Huaura Power Group S.A."/>
    <x v="76"/>
    <x v="76"/>
    <s v="C.H. Yarucaya"/>
    <x v="279"/>
    <x v="4"/>
    <x v="4"/>
    <x v="334"/>
    <x v="1"/>
    <s v="Instalado"/>
    <s v="Operativo"/>
    <s v="Generadora"/>
    <x v="0"/>
    <x v="1"/>
    <x v="1"/>
    <x v="0"/>
    <s v="Privado"/>
    <s v="LIMA"/>
    <s v="LIMA"/>
    <s v="HUAURA"/>
    <s v="SAYAN"/>
    <n v="0"/>
    <x v="7"/>
    <n v="0"/>
    <x v="1"/>
    <s v="TERCERA"/>
    <x v="0"/>
    <x v="0"/>
    <n v="7086.1459999999997"/>
    <n v="7.0861459999999994"/>
    <m/>
    <n v="0.79999999999999993"/>
    <n v="0.76916666666666667"/>
    <n v="7.6479999999999997"/>
    <n v="0"/>
    <n v="60"/>
    <s v="BASE DE DATOS"/>
    <m/>
  </r>
  <r>
    <s v="20"/>
    <x v="0"/>
    <s v="HUAPOW"/>
    <s v="18340013"/>
    <s v="18340013"/>
    <x v="4"/>
    <s v="UG2"/>
    <s v="S"/>
    <n v="9.6"/>
    <n v="9.1999999999999993"/>
    <n v="1276.1279999999999"/>
    <n v="5752.9759999999997"/>
    <n v="7029.1040000000003"/>
    <n v="0"/>
    <n v="720"/>
    <n v="0"/>
    <m/>
    <m/>
    <x v="0"/>
    <s v="HUAPOW18340013UG2HI"/>
    <s v="Huaura Power Group S.A."/>
    <x v="76"/>
    <x v="76"/>
    <s v="C.H. Yarucaya"/>
    <x v="279"/>
    <x v="4"/>
    <x v="4"/>
    <x v="335"/>
    <x v="1"/>
    <s v="Instalado"/>
    <s v="Operativo"/>
    <s v="Generadora"/>
    <x v="0"/>
    <x v="1"/>
    <x v="1"/>
    <x v="0"/>
    <s v="Privado"/>
    <s v="LIMA"/>
    <s v="LIMA"/>
    <s v="HUAURA"/>
    <s v="SAYAN"/>
    <n v="0"/>
    <x v="7"/>
    <n v="0"/>
    <x v="1"/>
    <s v="TERCERA"/>
    <x v="0"/>
    <x v="0"/>
    <n v="7029.1040000000003"/>
    <n v="7.0291040000000002"/>
    <m/>
    <n v="0.79999999999999993"/>
    <n v="0.76666666666666661"/>
    <n v="7.6479999999999997"/>
    <n v="-9.0949470177292824E-13"/>
    <n v="60"/>
    <s v="BASE DE DATOS"/>
    <m/>
  </r>
  <r>
    <s v="20"/>
    <x v="1"/>
    <s v="HUAPOW"/>
    <s v="18340013"/>
    <s v="18340013"/>
    <x v="4"/>
    <s v="UG1"/>
    <s v="S"/>
    <n v="9.6"/>
    <n v="9.23"/>
    <n v="913.45699999999999"/>
    <n v="3961.3649999999998"/>
    <n v="4874.8220000000001"/>
    <n v="0"/>
    <n v="719.5"/>
    <n v="0.5"/>
    <m/>
    <m/>
    <x v="0"/>
    <s v="HUAPOW18340013UG1HI"/>
    <s v="Huaura Power Group S.A."/>
    <x v="76"/>
    <x v="76"/>
    <s v="C.H. Yarucaya"/>
    <x v="279"/>
    <x v="4"/>
    <x v="4"/>
    <x v="334"/>
    <x v="1"/>
    <s v="Instalado"/>
    <s v="Operativo"/>
    <s v="Generadora"/>
    <x v="0"/>
    <x v="1"/>
    <x v="1"/>
    <x v="0"/>
    <s v="Privado"/>
    <s v="LIMA"/>
    <s v="LIMA"/>
    <s v="HUAURA"/>
    <s v="SAYAN"/>
    <n v="0"/>
    <x v="7"/>
    <n v="0"/>
    <x v="1"/>
    <s v="TERCERA"/>
    <x v="0"/>
    <x v="0"/>
    <n v="4874.8220000000001"/>
    <n v="4.874822"/>
    <m/>
    <n v="0.79999999999999993"/>
    <n v="0.76916666666666667"/>
    <n v="7.6479999999999997"/>
    <n v="0"/>
    <n v="60"/>
    <s v="BASE DE DATOS"/>
    <m/>
  </r>
  <r>
    <s v="20"/>
    <x v="1"/>
    <s v="HUAPOW"/>
    <s v="18340013"/>
    <s v="18340013"/>
    <x v="4"/>
    <s v="UG2"/>
    <s v="S"/>
    <n v="9.6"/>
    <n v="9.1999999999999993"/>
    <n v="905.23800000000006"/>
    <n v="3910.0709999999999"/>
    <n v="4815.3090000000002"/>
    <n v="230"/>
    <n v="464"/>
    <n v="2"/>
    <m/>
    <m/>
    <x v="0"/>
    <s v="HUAPOW18340013UG2HI"/>
    <s v="Huaura Power Group S.A."/>
    <x v="76"/>
    <x v="76"/>
    <s v="C.H. Yarucaya"/>
    <x v="279"/>
    <x v="4"/>
    <x v="4"/>
    <x v="335"/>
    <x v="1"/>
    <s v="Instalado"/>
    <s v="Operativo"/>
    <s v="Generadora"/>
    <x v="0"/>
    <x v="1"/>
    <x v="1"/>
    <x v="0"/>
    <s v="Privado"/>
    <s v="LIMA"/>
    <s v="LIMA"/>
    <s v="HUAURA"/>
    <s v="SAYAN"/>
    <n v="0"/>
    <x v="7"/>
    <n v="0"/>
    <x v="1"/>
    <s v="TERCERA"/>
    <x v="0"/>
    <x v="0"/>
    <n v="4815.3090000000002"/>
    <n v="4.8153090000000001"/>
    <m/>
    <n v="0.79999999999999993"/>
    <n v="0.76666666666666661"/>
    <n v="7.6479999999999997"/>
    <n v="0"/>
    <n v="60"/>
    <s v="BASE DE DATOS"/>
    <m/>
  </r>
  <r>
    <s v="20"/>
    <x v="2"/>
    <s v="HUAPOW"/>
    <s v="18340013"/>
    <s v="18340013"/>
    <x v="4"/>
    <s v="UG1"/>
    <s v="S"/>
    <n v="9.6"/>
    <n v="9.23"/>
    <n v="752.08199999999999"/>
    <n v="3655.672"/>
    <n v="4407.7539999999999"/>
    <n v="270"/>
    <n v="446"/>
    <n v="4"/>
    <m/>
    <m/>
    <x v="0"/>
    <s v="HUAPOW18340013UG1HI"/>
    <s v="Huaura Power Group S.A."/>
    <x v="76"/>
    <x v="76"/>
    <s v="C.H. Yarucaya"/>
    <x v="279"/>
    <x v="4"/>
    <x v="4"/>
    <x v="334"/>
    <x v="1"/>
    <s v="Instalado"/>
    <s v="Operativo"/>
    <s v="Generadora"/>
    <x v="0"/>
    <x v="1"/>
    <x v="1"/>
    <x v="0"/>
    <s v="Privado"/>
    <s v="LIMA"/>
    <s v="LIMA"/>
    <s v="HUAURA"/>
    <s v="SAYAN"/>
    <n v="0"/>
    <x v="7"/>
    <n v="0"/>
    <x v="1"/>
    <s v="TERCERA"/>
    <x v="0"/>
    <x v="0"/>
    <n v="4407.7539999999999"/>
    <n v="4.4077539999999997"/>
    <m/>
    <n v="0.79999999999999993"/>
    <n v="0.76916666666666667"/>
    <n v="7.6479999999999997"/>
    <n v="0"/>
    <n v="60"/>
    <s v="BASE DE DATOS"/>
    <m/>
  </r>
  <r>
    <s v="20"/>
    <x v="2"/>
    <s v="HUAPOW"/>
    <s v="18340013"/>
    <s v="18340013"/>
    <x v="4"/>
    <s v="UG2"/>
    <s v="S"/>
    <n v="9.6"/>
    <n v="9.1999999999999993"/>
    <n v="1239.0820000000001"/>
    <n v="5843.6570000000002"/>
    <n v="7082.7389999999996"/>
    <n v="0"/>
    <n v="695.5"/>
    <n v="0.5"/>
    <m/>
    <m/>
    <x v="0"/>
    <s v="HUAPOW18340013UG2HI"/>
    <s v="Huaura Power Group S.A."/>
    <x v="76"/>
    <x v="76"/>
    <s v="C.H. Yarucaya"/>
    <x v="279"/>
    <x v="4"/>
    <x v="4"/>
    <x v="335"/>
    <x v="1"/>
    <s v="Instalado"/>
    <s v="Operativo"/>
    <s v="Generadora"/>
    <x v="0"/>
    <x v="1"/>
    <x v="1"/>
    <x v="0"/>
    <s v="Privado"/>
    <s v="LIMA"/>
    <s v="LIMA"/>
    <s v="HUAURA"/>
    <s v="SAYAN"/>
    <n v="0"/>
    <x v="7"/>
    <n v="0"/>
    <x v="1"/>
    <s v="TERCERA"/>
    <x v="0"/>
    <x v="0"/>
    <n v="7082.7389999999996"/>
    <n v="7.0827389999999992"/>
    <m/>
    <n v="0.79999999999999993"/>
    <n v="0.76666666666666661"/>
    <n v="7.6479999999999997"/>
    <n v="9.0949470177292824E-13"/>
    <n v="60"/>
    <s v="BASE DE DATOS"/>
    <m/>
  </r>
  <r>
    <s v="20"/>
    <x v="3"/>
    <s v="HUAPOW"/>
    <s v="18340013"/>
    <s v="18340013"/>
    <x v="4"/>
    <s v="UG1"/>
    <s v="S"/>
    <n v="9.6"/>
    <n v="9.23"/>
    <n v="1009.809"/>
    <n v="4609.5709999999999"/>
    <n v="5619.38"/>
    <n v="130"/>
    <n v="588.5"/>
    <n v="1.5"/>
    <m/>
    <m/>
    <x v="0"/>
    <s v="HUAPOW18340013UG1HI"/>
    <s v="Huaura Power Group S.A."/>
    <x v="76"/>
    <x v="76"/>
    <s v="C.H. Yarucaya"/>
    <x v="279"/>
    <x v="4"/>
    <x v="4"/>
    <x v="334"/>
    <x v="1"/>
    <s v="Instalado"/>
    <s v="Operativo"/>
    <s v="Generadora"/>
    <x v="0"/>
    <x v="1"/>
    <x v="1"/>
    <x v="0"/>
    <s v="Privado"/>
    <s v="LIMA"/>
    <s v="LIMA"/>
    <s v="HUAURA"/>
    <s v="SAYAN"/>
    <n v="0"/>
    <x v="7"/>
    <n v="0"/>
    <x v="1"/>
    <s v="TERCERA"/>
    <x v="0"/>
    <x v="0"/>
    <n v="5619.38"/>
    <n v="5.6193800000000005"/>
    <m/>
    <n v="0.79999999999999993"/>
    <n v="0.76916666666666667"/>
    <n v="7.6479999999999997"/>
    <n v="0"/>
    <n v="60"/>
    <s v="BASE DE DATOS"/>
    <m/>
  </r>
  <r>
    <s v="20"/>
    <x v="3"/>
    <s v="HUAPOW"/>
    <s v="18340013"/>
    <s v="18340013"/>
    <x v="4"/>
    <s v="UG2"/>
    <s v="S"/>
    <n v="9.6"/>
    <n v="9.1999999999999993"/>
    <n v="1031.5619999999999"/>
    <n v="4771.8900000000003"/>
    <n v="5803.4520000000002"/>
    <n v="125"/>
    <n v="595"/>
    <n v="0"/>
    <m/>
    <m/>
    <x v="0"/>
    <s v="HUAPOW18340013UG2HI"/>
    <s v="Huaura Power Group S.A."/>
    <x v="76"/>
    <x v="76"/>
    <s v="C.H. Yarucaya"/>
    <x v="279"/>
    <x v="4"/>
    <x v="4"/>
    <x v="335"/>
    <x v="1"/>
    <s v="Instalado"/>
    <s v="Operativo"/>
    <s v="Generadora"/>
    <x v="0"/>
    <x v="1"/>
    <x v="1"/>
    <x v="0"/>
    <s v="Privado"/>
    <s v="LIMA"/>
    <s v="LIMA"/>
    <s v="HUAURA"/>
    <s v="SAYAN"/>
    <n v="0"/>
    <x v="7"/>
    <n v="0"/>
    <x v="1"/>
    <s v="TERCERA"/>
    <x v="0"/>
    <x v="0"/>
    <n v="5803.4520000000002"/>
    <n v="5.8034520000000001"/>
    <m/>
    <n v="0.79999999999999993"/>
    <n v="0.76666666666666661"/>
    <n v="7.6479999999999997"/>
    <n v="0"/>
    <n v="60"/>
    <s v="BASE DE DATOS"/>
    <m/>
  </r>
  <r>
    <s v="20"/>
    <x v="4"/>
    <s v="HUAPOW"/>
    <s v="18340013"/>
    <s v="18340013"/>
    <x v="4"/>
    <s v="UG1"/>
    <s v="S"/>
    <n v="9.6"/>
    <n v="9.23"/>
    <n v="1189.462"/>
    <n v="5591.9610000000002"/>
    <n v="6781.4229999999998"/>
    <n v="0"/>
    <n v="719"/>
    <n v="1"/>
    <m/>
    <m/>
    <x v="0"/>
    <s v="HUAPOW18340013UG1HI"/>
    <s v="Huaura Power Group S.A."/>
    <x v="76"/>
    <x v="76"/>
    <s v="C.H. Yarucaya"/>
    <x v="279"/>
    <x v="4"/>
    <x v="4"/>
    <x v="334"/>
    <x v="1"/>
    <s v="Instalado"/>
    <s v="Operativo"/>
    <s v="Generadora"/>
    <x v="0"/>
    <x v="1"/>
    <x v="1"/>
    <x v="0"/>
    <s v="Privado"/>
    <s v="LIMA"/>
    <s v="LIMA"/>
    <s v="HUAURA"/>
    <s v="SAYAN"/>
    <n v="0"/>
    <x v="7"/>
    <n v="0"/>
    <x v="1"/>
    <s v="TERCERA"/>
    <x v="0"/>
    <x v="0"/>
    <n v="6781.4229999999998"/>
    <n v="6.7814230000000002"/>
    <m/>
    <n v="0.79999999999999993"/>
    <n v="0.76916666666666667"/>
    <n v="7.6479999999999997"/>
    <n v="9.0949470177292824E-13"/>
    <n v="60"/>
    <s v="BASE DE DATOS"/>
    <m/>
  </r>
  <r>
    <s v="20"/>
    <x v="4"/>
    <s v="HUAPOW"/>
    <s v="18340013"/>
    <s v="18340013"/>
    <x v="4"/>
    <s v="UG2"/>
    <s v="S"/>
    <n v="9.6"/>
    <n v="9.1999999999999993"/>
    <n v="1214.126"/>
    <n v="5710.5339999999997"/>
    <n v="6924.66"/>
    <n v="0"/>
    <n v="718"/>
    <n v="2"/>
    <m/>
    <m/>
    <x v="0"/>
    <s v="HUAPOW18340013UG2HI"/>
    <s v="Huaura Power Group S.A."/>
    <x v="76"/>
    <x v="76"/>
    <s v="C.H. Yarucaya"/>
    <x v="279"/>
    <x v="4"/>
    <x v="4"/>
    <x v="335"/>
    <x v="1"/>
    <s v="Instalado"/>
    <s v="Operativo"/>
    <s v="Generadora"/>
    <x v="0"/>
    <x v="1"/>
    <x v="1"/>
    <x v="0"/>
    <s v="Privado"/>
    <s v="LIMA"/>
    <s v="LIMA"/>
    <s v="HUAURA"/>
    <s v="SAYAN"/>
    <n v="0"/>
    <x v="7"/>
    <n v="0"/>
    <x v="1"/>
    <s v="TERCERA"/>
    <x v="0"/>
    <x v="0"/>
    <n v="6924.66"/>
    <n v="6.9246600000000003"/>
    <m/>
    <n v="0.79999999999999993"/>
    <n v="0.76666666666666661"/>
    <n v="7.6479999999999997"/>
    <n v="0"/>
    <n v="60"/>
    <s v="BASE DE DATOS"/>
    <m/>
  </r>
  <r>
    <s v="20"/>
    <x v="5"/>
    <s v="HUAPOW"/>
    <s v="18340013"/>
    <s v="18340013"/>
    <x v="4"/>
    <s v="UG1"/>
    <s v="S"/>
    <n v="9.6"/>
    <n v="9.23"/>
    <n v="1075.8889999999999"/>
    <n v="4815.8779999999997"/>
    <n v="5891.7669999999998"/>
    <n v="40"/>
    <n v="669"/>
    <n v="11"/>
    <m/>
    <m/>
    <x v="0"/>
    <s v="HUAPOW18340013UG1HI"/>
    <s v="Huaura Power Group S.A."/>
    <x v="76"/>
    <x v="76"/>
    <s v="C.H. Yarucaya"/>
    <x v="279"/>
    <x v="4"/>
    <x v="4"/>
    <x v="334"/>
    <x v="1"/>
    <s v="Instalado"/>
    <s v="Operativo"/>
    <s v="Generadora"/>
    <x v="0"/>
    <x v="1"/>
    <x v="1"/>
    <x v="0"/>
    <s v="Privado"/>
    <s v="LIMA"/>
    <s v="LIMA"/>
    <s v="HUAURA"/>
    <s v="SAYAN"/>
    <n v="0"/>
    <x v="7"/>
    <n v="0"/>
    <x v="1"/>
    <s v="TERCERA"/>
    <x v="0"/>
    <x v="0"/>
    <n v="5891.7669999999998"/>
    <n v="5.8917669999999998"/>
    <m/>
    <n v="0.79999999999999993"/>
    <n v="0.76916666666666667"/>
    <n v="7.6479999999999997"/>
    <n v="0"/>
    <n v="60"/>
    <s v="BASE DE DATOS"/>
    <m/>
  </r>
  <r>
    <s v="20"/>
    <x v="5"/>
    <s v="HUAPOW"/>
    <s v="18340013"/>
    <s v="18340013"/>
    <x v="4"/>
    <s v="UG2"/>
    <s v="S"/>
    <n v="9.6"/>
    <n v="9.1999999999999993"/>
    <n v="1017.5650000000001"/>
    <n v="4436.5079999999998"/>
    <n v="5454.0730000000003"/>
    <n v="40"/>
    <n v="679"/>
    <n v="1"/>
    <m/>
    <m/>
    <x v="0"/>
    <s v="HUAPOW18340013UG2HI"/>
    <s v="Huaura Power Group S.A."/>
    <x v="76"/>
    <x v="76"/>
    <s v="C.H. Yarucaya"/>
    <x v="279"/>
    <x v="4"/>
    <x v="4"/>
    <x v="335"/>
    <x v="1"/>
    <s v="Instalado"/>
    <s v="Operativo"/>
    <s v="Generadora"/>
    <x v="0"/>
    <x v="1"/>
    <x v="1"/>
    <x v="0"/>
    <s v="Privado"/>
    <s v="LIMA"/>
    <s v="LIMA"/>
    <s v="HUAURA"/>
    <s v="SAYAN"/>
    <n v="0"/>
    <x v="7"/>
    <n v="0"/>
    <x v="1"/>
    <s v="TERCERA"/>
    <x v="0"/>
    <x v="0"/>
    <n v="5454.0730000000003"/>
    <n v="5.4540730000000002"/>
    <m/>
    <n v="0.79999999999999993"/>
    <n v="0.76666666666666661"/>
    <n v="7.6479999999999997"/>
    <n v="0"/>
    <n v="60"/>
    <s v="BASE DE DATOS"/>
    <m/>
  </r>
  <r>
    <s v="20"/>
    <x v="6"/>
    <s v="HUAPOW"/>
    <s v="18340013"/>
    <s v="18340013"/>
    <x v="4"/>
    <s v="UG1"/>
    <s v="S"/>
    <n v="9.6"/>
    <n v="9.23"/>
    <n v="985.07100000000003"/>
    <n v="4459.3459999999995"/>
    <n v="5444.4170000000004"/>
    <n v="0"/>
    <n v="720"/>
    <n v="0"/>
    <m/>
    <m/>
    <x v="0"/>
    <s v="HUAPOW18340013UG1HI"/>
    <s v="Huaura Power Group S.A."/>
    <x v="76"/>
    <x v="76"/>
    <s v="C.H. Yarucaya"/>
    <x v="279"/>
    <x v="4"/>
    <x v="4"/>
    <x v="334"/>
    <x v="1"/>
    <s v="Instalado"/>
    <s v="Operativo"/>
    <s v="Generadora"/>
    <x v="0"/>
    <x v="1"/>
    <x v="1"/>
    <x v="0"/>
    <s v="Privado"/>
    <s v="LIMA"/>
    <s v="LIMA"/>
    <s v="HUAURA"/>
    <s v="SAYAN"/>
    <n v="0"/>
    <x v="7"/>
    <n v="0"/>
    <x v="1"/>
    <s v="TERCERA"/>
    <x v="0"/>
    <x v="0"/>
    <n v="5444.4170000000004"/>
    <n v="5.4444170000000005"/>
    <m/>
    <n v="0.79999999999999993"/>
    <n v="0.76916666666666667"/>
    <n v="7.6479999999999997"/>
    <n v="-9.0949470177292824E-13"/>
    <n v="60"/>
    <s v="BASE DE DATOS"/>
    <m/>
  </r>
  <r>
    <s v="20"/>
    <x v="6"/>
    <s v="HUAPOW"/>
    <s v="18340013"/>
    <s v="18340013"/>
    <x v="4"/>
    <s v="UG2"/>
    <s v="S"/>
    <n v="9.6"/>
    <n v="9.1999999999999993"/>
    <n v="980.02499999999998"/>
    <n v="4396.9250000000002"/>
    <n v="5376.95"/>
    <n v="0"/>
    <n v="720"/>
    <n v="0"/>
    <m/>
    <m/>
    <x v="0"/>
    <s v="HUAPOW18340013UG2HI"/>
    <s v="Huaura Power Group S.A."/>
    <x v="76"/>
    <x v="76"/>
    <s v="C.H. Yarucaya"/>
    <x v="279"/>
    <x v="4"/>
    <x v="4"/>
    <x v="335"/>
    <x v="1"/>
    <s v="Instalado"/>
    <s v="Operativo"/>
    <s v="Generadora"/>
    <x v="0"/>
    <x v="1"/>
    <x v="1"/>
    <x v="0"/>
    <s v="Privado"/>
    <s v="LIMA"/>
    <s v="LIMA"/>
    <s v="HUAURA"/>
    <s v="SAYAN"/>
    <n v="0"/>
    <x v="7"/>
    <n v="0"/>
    <x v="1"/>
    <s v="TERCERA"/>
    <x v="0"/>
    <x v="0"/>
    <n v="5376.95"/>
    <n v="5.3769499999999999"/>
    <m/>
    <n v="0.79999999999999993"/>
    <n v="0.76666666666666661"/>
    <n v="7.6479999999999997"/>
    <n v="0"/>
    <n v="60"/>
    <s v="BASE DE DATOS"/>
    <m/>
  </r>
  <r>
    <s v="20"/>
    <x v="7"/>
    <s v="HUAPOW"/>
    <s v="18340013"/>
    <s v="18340013"/>
    <x v="4"/>
    <s v="UG1"/>
    <s v="S"/>
    <n v="9.6"/>
    <n v="9.23"/>
    <n v="879.34799999999996"/>
    <n v="4154.5339999999997"/>
    <n v="5033.8819999999996"/>
    <n v="0"/>
    <n v="713.25"/>
    <n v="6.75"/>
    <m/>
    <m/>
    <x v="0"/>
    <s v="HUAPOW18340013UG1HI"/>
    <s v="Huaura Power Group S.A."/>
    <x v="76"/>
    <x v="76"/>
    <s v="C.H. Yarucaya"/>
    <x v="279"/>
    <x v="4"/>
    <x v="4"/>
    <x v="334"/>
    <x v="1"/>
    <s v="Instalado"/>
    <s v="Operativo"/>
    <s v="Generadora"/>
    <x v="0"/>
    <x v="1"/>
    <x v="1"/>
    <x v="0"/>
    <s v="Privado"/>
    <s v="LIMA"/>
    <s v="LIMA"/>
    <s v="HUAURA"/>
    <s v="SAYAN"/>
    <n v="0"/>
    <x v="7"/>
    <n v="0"/>
    <x v="1"/>
    <s v="TERCERA"/>
    <x v="0"/>
    <x v="0"/>
    <n v="5033.8819999999996"/>
    <n v="5.0338819999999993"/>
    <m/>
    <n v="0.79999999999999993"/>
    <n v="0.76916666666666667"/>
    <n v="7.6479999999999997"/>
    <n v="0"/>
    <n v="60"/>
    <s v="BASE DE DATOS"/>
    <m/>
  </r>
  <r>
    <s v="20"/>
    <x v="7"/>
    <s v="HUAPOW"/>
    <s v="18340013"/>
    <s v="18340013"/>
    <x v="4"/>
    <s v="UG2"/>
    <s v="S"/>
    <n v="9.6"/>
    <n v="9.1999999999999993"/>
    <n v="814.67700000000002"/>
    <n v="3812.1750000000002"/>
    <n v="4626.8519999999999"/>
    <n v="0"/>
    <n v="720"/>
    <n v="0"/>
    <m/>
    <m/>
    <x v="0"/>
    <s v="HUAPOW18340013UG2HI"/>
    <s v="Huaura Power Group S.A."/>
    <x v="76"/>
    <x v="76"/>
    <s v="C.H. Yarucaya"/>
    <x v="279"/>
    <x v="4"/>
    <x v="4"/>
    <x v="335"/>
    <x v="1"/>
    <s v="Instalado"/>
    <s v="Operativo"/>
    <s v="Generadora"/>
    <x v="0"/>
    <x v="1"/>
    <x v="1"/>
    <x v="0"/>
    <s v="Privado"/>
    <s v="LIMA"/>
    <s v="LIMA"/>
    <s v="HUAURA"/>
    <s v="SAYAN"/>
    <n v="0"/>
    <x v="7"/>
    <n v="0"/>
    <x v="1"/>
    <s v="TERCERA"/>
    <x v="0"/>
    <x v="0"/>
    <n v="4626.8519999999999"/>
    <n v="4.6268519999999995"/>
    <m/>
    <n v="0.79999999999999993"/>
    <n v="0.76666666666666661"/>
    <n v="7.6479999999999997"/>
    <n v="0"/>
    <n v="60"/>
    <s v="BASE DE DATOS"/>
    <m/>
  </r>
  <r>
    <s v="20"/>
    <x v="8"/>
    <s v="HUAPOW"/>
    <s v="18340013"/>
    <s v="18340013"/>
    <x v="4"/>
    <s v="UG1"/>
    <s v="S"/>
    <n v="9.6"/>
    <n v="9.23"/>
    <n v="981.83500000000004"/>
    <n v="4423.8270000000002"/>
    <n v="5405.6620000000003"/>
    <n v="24"/>
    <n v="696"/>
    <n v="0"/>
    <m/>
    <m/>
    <x v="0"/>
    <s v="HUAPOW18340013UG1HI"/>
    <s v="Huaura Power Group S.A."/>
    <x v="76"/>
    <x v="76"/>
    <s v="C.H. Yarucaya"/>
    <x v="279"/>
    <x v="4"/>
    <x v="4"/>
    <x v="334"/>
    <x v="1"/>
    <s v="Instalado"/>
    <s v="Operativo"/>
    <s v="Generadora"/>
    <x v="0"/>
    <x v="1"/>
    <x v="1"/>
    <x v="0"/>
    <s v="Privado"/>
    <s v="LIMA"/>
    <s v="LIMA"/>
    <s v="HUAURA"/>
    <s v="SAYAN"/>
    <n v="0"/>
    <x v="7"/>
    <n v="0"/>
    <x v="1"/>
    <s v="TERCERA"/>
    <x v="0"/>
    <x v="0"/>
    <n v="5405.6620000000003"/>
    <n v="5.4056620000000004"/>
    <m/>
    <n v="0.79999999999999993"/>
    <n v="0.76916666666666667"/>
    <n v="7.6479999999999997"/>
    <n v="0"/>
    <n v="60"/>
    <s v="BASE DE DATOS"/>
    <m/>
  </r>
  <r>
    <s v="20"/>
    <x v="8"/>
    <s v="HUAPOW"/>
    <s v="18340013"/>
    <s v="18340013"/>
    <x v="4"/>
    <s v="UG2"/>
    <s v="S"/>
    <n v="9.6"/>
    <n v="9.1999999999999993"/>
    <n v="912.08900000000006"/>
    <n v="4058.6840000000002"/>
    <n v="4970.7730000000001"/>
    <n v="24"/>
    <n v="696"/>
    <n v="0"/>
    <m/>
    <m/>
    <x v="0"/>
    <s v="HUAPOW18340013UG2HI"/>
    <s v="Huaura Power Group S.A."/>
    <x v="76"/>
    <x v="76"/>
    <s v="C.H. Yarucaya"/>
    <x v="279"/>
    <x v="4"/>
    <x v="4"/>
    <x v="335"/>
    <x v="1"/>
    <s v="Instalado"/>
    <s v="Operativo"/>
    <s v="Generadora"/>
    <x v="0"/>
    <x v="1"/>
    <x v="1"/>
    <x v="0"/>
    <s v="Privado"/>
    <s v="LIMA"/>
    <s v="LIMA"/>
    <s v="HUAURA"/>
    <s v="SAYAN"/>
    <n v="0"/>
    <x v="7"/>
    <n v="0"/>
    <x v="1"/>
    <s v="TERCERA"/>
    <x v="0"/>
    <x v="0"/>
    <n v="4970.7730000000001"/>
    <n v="4.9707730000000003"/>
    <m/>
    <n v="0.79999999999999993"/>
    <n v="0.76666666666666661"/>
    <n v="7.6479999999999997"/>
    <n v="0"/>
    <n v="60"/>
    <s v="BASE DE DATOS"/>
    <m/>
  </r>
  <r>
    <s v="20"/>
    <x v="9"/>
    <s v="HUAPOW"/>
    <s v="18340013"/>
    <s v="18340013"/>
    <x v="4"/>
    <s v="UG1"/>
    <s v="S"/>
    <n v="9.6"/>
    <n v="9.23"/>
    <n v="1036.989"/>
    <n v="4672.3819999999996"/>
    <n v="5709.3710000000001"/>
    <n v="40"/>
    <n v="680"/>
    <n v="0"/>
    <m/>
    <m/>
    <x v="0"/>
    <s v="HUAPOW18340013UG1HI"/>
    <s v="Huaura Power Group S.A."/>
    <x v="76"/>
    <x v="76"/>
    <s v="C.H. Yarucaya"/>
    <x v="279"/>
    <x v="4"/>
    <x v="4"/>
    <x v="334"/>
    <x v="1"/>
    <s v="Instalado"/>
    <s v="Operativo"/>
    <s v="Generadora"/>
    <x v="0"/>
    <x v="1"/>
    <x v="1"/>
    <x v="0"/>
    <s v="Privado"/>
    <s v="LIMA"/>
    <s v="LIMA"/>
    <s v="HUAURA"/>
    <s v="SAYAN"/>
    <n v="0"/>
    <x v="7"/>
    <n v="0"/>
    <x v="1"/>
    <s v="TERCERA"/>
    <x v="0"/>
    <x v="0"/>
    <n v="5709.3710000000001"/>
    <n v="5.709371"/>
    <m/>
    <n v="0.79999999999999993"/>
    <n v="0.76916666666666667"/>
    <n v="7.6479999999999997"/>
    <n v="-9.0949470177292824E-13"/>
    <n v="60"/>
    <s v="BASE DE DATOS"/>
    <m/>
  </r>
  <r>
    <s v="20"/>
    <x v="9"/>
    <s v="HUAPOW"/>
    <s v="18340013"/>
    <s v="18340013"/>
    <x v="4"/>
    <s v="UG2"/>
    <s v="S"/>
    <n v="9.6"/>
    <n v="9.1999999999999993"/>
    <n v="1045.0519999999999"/>
    <n v="4617.2529999999997"/>
    <n v="5662.3050000000003"/>
    <n v="40"/>
    <n v="680"/>
    <n v="0"/>
    <m/>
    <m/>
    <x v="0"/>
    <s v="HUAPOW18340013UG2HI"/>
    <s v="Huaura Power Group S.A."/>
    <x v="76"/>
    <x v="76"/>
    <s v="C.H. Yarucaya"/>
    <x v="279"/>
    <x v="4"/>
    <x v="4"/>
    <x v="335"/>
    <x v="1"/>
    <s v="Instalado"/>
    <s v="Operativo"/>
    <s v="Generadora"/>
    <x v="0"/>
    <x v="1"/>
    <x v="1"/>
    <x v="0"/>
    <s v="Privado"/>
    <s v="LIMA"/>
    <s v="LIMA"/>
    <s v="HUAURA"/>
    <s v="SAYAN"/>
    <n v="0"/>
    <x v="7"/>
    <n v="0"/>
    <x v="1"/>
    <s v="TERCERA"/>
    <x v="0"/>
    <x v="0"/>
    <n v="5662.3050000000003"/>
    <n v="5.6623049999999999"/>
    <m/>
    <n v="0.79999999999999993"/>
    <n v="0.76666666666666661"/>
    <n v="7.6479999999999997"/>
    <n v="-9.0949470177292824E-13"/>
    <n v="60"/>
    <s v="BASE DE DATOS"/>
    <m/>
  </r>
  <r>
    <s v="20"/>
    <x v="10"/>
    <s v="HUAPOW"/>
    <s v="18340013"/>
    <s v="18340013"/>
    <x v="4"/>
    <s v="UG1"/>
    <s v="S"/>
    <n v="9.6"/>
    <n v="9.23"/>
    <n v="975.60500000000002"/>
    <n v="4631.9719999999998"/>
    <n v="5607.5770000000002"/>
    <n v="24"/>
    <n v="696"/>
    <n v="0"/>
    <m/>
    <m/>
    <x v="0"/>
    <s v="HUAPOW18340013UG1HI"/>
    <s v="Huaura Power Group S.A."/>
    <x v="76"/>
    <x v="76"/>
    <s v="C.H. Yarucaya"/>
    <x v="279"/>
    <x v="4"/>
    <x v="4"/>
    <x v="334"/>
    <x v="1"/>
    <s v="Instalado"/>
    <s v="Operativo"/>
    <s v="Generadora"/>
    <x v="0"/>
    <x v="1"/>
    <x v="1"/>
    <x v="0"/>
    <s v="Privado"/>
    <s v="LIMA"/>
    <s v="LIMA"/>
    <s v="HUAURA"/>
    <s v="SAYAN"/>
    <n v="0"/>
    <x v="7"/>
    <n v="0"/>
    <x v="1"/>
    <s v="TERCERA"/>
    <x v="0"/>
    <x v="0"/>
    <n v="5607.5770000000002"/>
    <n v="5.607577"/>
    <m/>
    <n v="0.79999999999999993"/>
    <n v="0.76916666666666667"/>
    <n v="7.6479999999999997"/>
    <n v="-9.0949470177292824E-13"/>
    <n v="60"/>
    <s v="BASE DE DATOS"/>
    <m/>
  </r>
  <r>
    <s v="20"/>
    <x v="10"/>
    <s v="HUAPOW"/>
    <s v="18340013"/>
    <s v="18340013"/>
    <x v="4"/>
    <s v="UG2"/>
    <s v="S"/>
    <n v="9.6"/>
    <n v="9.1999999999999993"/>
    <n v="958.94100000000003"/>
    <n v="4532.4480000000003"/>
    <n v="5491.3890000000001"/>
    <n v="24"/>
    <n v="696"/>
    <n v="0"/>
    <m/>
    <m/>
    <x v="0"/>
    <s v="HUAPOW18340013UG2HI"/>
    <s v="Huaura Power Group S.A."/>
    <x v="76"/>
    <x v="76"/>
    <s v="C.H. Yarucaya"/>
    <x v="279"/>
    <x v="4"/>
    <x v="4"/>
    <x v="335"/>
    <x v="1"/>
    <s v="Instalado"/>
    <s v="Operativo"/>
    <s v="Generadora"/>
    <x v="0"/>
    <x v="1"/>
    <x v="1"/>
    <x v="0"/>
    <s v="Privado"/>
    <s v="LIMA"/>
    <s v="LIMA"/>
    <s v="HUAURA"/>
    <s v="SAYAN"/>
    <n v="0"/>
    <x v="7"/>
    <n v="0"/>
    <x v="1"/>
    <s v="TERCERA"/>
    <x v="0"/>
    <x v="0"/>
    <n v="5491.3890000000001"/>
    <n v="5.4913889999999999"/>
    <m/>
    <n v="0.79999999999999993"/>
    <n v="0.76666666666666661"/>
    <n v="7.6479999999999997"/>
    <n v="0"/>
    <n v="60"/>
    <s v="BASE DE DATOS"/>
    <m/>
  </r>
  <r>
    <s v="20"/>
    <x v="11"/>
    <s v="HUAPOW"/>
    <s v="18340013"/>
    <s v="18340013"/>
    <x v="4"/>
    <s v="UG1"/>
    <s v="S"/>
    <n v="9.6"/>
    <n v="9.23"/>
    <n v="1167.914"/>
    <n v="5217.2979999999998"/>
    <n v="6385.2120000000004"/>
    <n v="4"/>
    <n v="716"/>
    <n v="0"/>
    <m/>
    <m/>
    <x v="0"/>
    <s v="HUAPOW18340013UG1HI"/>
    <s v="Huaura Power Group S.A."/>
    <x v="76"/>
    <x v="76"/>
    <s v="C.H. Yarucaya"/>
    <x v="279"/>
    <x v="4"/>
    <x v="4"/>
    <x v="334"/>
    <x v="1"/>
    <s v="Instalado"/>
    <s v="Operativo"/>
    <s v="Generadora"/>
    <x v="0"/>
    <x v="1"/>
    <x v="1"/>
    <x v="0"/>
    <s v="Privado"/>
    <s v="LIMA"/>
    <s v="LIMA"/>
    <s v="HUAURA"/>
    <s v="SAYAN"/>
    <n v="0"/>
    <x v="7"/>
    <n v="0"/>
    <x v="1"/>
    <s v="TERCERA"/>
    <x v="0"/>
    <x v="0"/>
    <n v="6385.2120000000004"/>
    <n v="6.3852120000000001"/>
    <m/>
    <n v="0.79999999999999993"/>
    <n v="0.76916666666666667"/>
    <n v="7.6479999999999997"/>
    <n v="-9.0949470177292824E-13"/>
    <n v="60"/>
    <s v="BASE DE DATOS"/>
    <m/>
  </r>
  <r>
    <s v="20"/>
    <x v="11"/>
    <s v="HUAPOW"/>
    <s v="18340013"/>
    <s v="18340013"/>
    <x v="4"/>
    <s v="UG2"/>
    <s v="S"/>
    <n v="9.6"/>
    <n v="9.1999999999999993"/>
    <n v="1242.116"/>
    <n v="5556.7139999999999"/>
    <n v="6798.83"/>
    <n v="4"/>
    <n v="716"/>
    <n v="0"/>
    <m/>
    <m/>
    <x v="0"/>
    <s v="HUAPOW18340013UG2HI"/>
    <s v="Huaura Power Group S.A."/>
    <x v="76"/>
    <x v="76"/>
    <s v="C.H. Yarucaya"/>
    <x v="279"/>
    <x v="4"/>
    <x v="4"/>
    <x v="335"/>
    <x v="1"/>
    <s v="Instalado"/>
    <s v="Operativo"/>
    <s v="Generadora"/>
    <x v="0"/>
    <x v="1"/>
    <x v="1"/>
    <x v="0"/>
    <s v="Privado"/>
    <s v="LIMA"/>
    <s v="LIMA"/>
    <s v="HUAURA"/>
    <s v="SAYAN"/>
    <n v="0"/>
    <x v="7"/>
    <n v="0"/>
    <x v="1"/>
    <s v="TERCERA"/>
    <x v="0"/>
    <x v="0"/>
    <n v="6798.83"/>
    <n v="6.7988299999999997"/>
    <m/>
    <n v="0.79999999999999993"/>
    <n v="0.76666666666666661"/>
    <n v="7.6479999999999997"/>
    <n v="0"/>
    <n v="60"/>
    <s v="BASE DE DATOS"/>
    <m/>
  </r>
  <r>
    <s v="20"/>
    <x v="9"/>
    <s v="EGHUAL"/>
    <s v="11177909"/>
    <s v="11177909"/>
    <x v="4"/>
    <s v="G1"/>
    <s v="S"/>
    <n v="235.31"/>
    <n v="235.31"/>
    <n v="7807.4870000000001"/>
    <n v="33854.870999999999"/>
    <n v="41662.358"/>
    <n v="89.7"/>
    <n v="238.57"/>
    <n v="0"/>
    <m/>
    <m/>
    <x v="0"/>
    <s v="EGHUAL11177909G1HI"/>
    <s v="Empresa de Generación Huallaga S.A."/>
    <x v="64"/>
    <x v="64"/>
    <s v="C. H. Chaglla"/>
    <x v="250"/>
    <x v="4"/>
    <x v="4"/>
    <x v="13"/>
    <x v="1"/>
    <s v="Instalado"/>
    <s v="Operativo"/>
    <s v="Generadora"/>
    <x v="0"/>
    <x v="1"/>
    <x v="1"/>
    <x v="0"/>
    <s v="Privado"/>
    <s v="HUANUCO"/>
    <s v="HUANUCO"/>
    <s v="HUANUCO - PACHITEA"/>
    <s v="CHINCHAO - CHAGLLA"/>
    <n v="0"/>
    <x v="7"/>
    <n v="0"/>
    <x v="0"/>
    <n v="0"/>
    <x v="0"/>
    <x v="0"/>
    <n v="41662.358"/>
    <n v="41.662357999999998"/>
    <m/>
    <n v="18.75"/>
    <n v="19.609166666666667"/>
    <n v="7.6479999999999997"/>
    <n v="0"/>
    <n v="38"/>
    <s v="BASE DE DATOS"/>
    <m/>
  </r>
  <r>
    <s v="20"/>
    <x v="9"/>
    <s v="EGHUAL"/>
    <s v="11177909"/>
    <s v="11177909"/>
    <x v="4"/>
    <s v="G2"/>
    <s v="S"/>
    <n v="235.04"/>
    <n v="235.04"/>
    <n v="7658.5870000000004"/>
    <n v="19955.074000000001"/>
    <n v="27613.661"/>
    <n v="27.93"/>
    <n v="152.30000000000001"/>
    <n v="0"/>
    <m/>
    <m/>
    <x v="0"/>
    <s v="EGHUAL11177909G2HI"/>
    <s v="Empresa de Generación Huallaga S.A."/>
    <x v="64"/>
    <x v="64"/>
    <s v="C. H. Chaglla"/>
    <x v="250"/>
    <x v="4"/>
    <x v="4"/>
    <x v="14"/>
    <x v="1"/>
    <s v="Instalado"/>
    <s v="Operativo"/>
    <s v="Generadora"/>
    <x v="0"/>
    <x v="1"/>
    <x v="1"/>
    <x v="0"/>
    <s v="Privado"/>
    <s v="HUANUCO"/>
    <s v="HUANUCO"/>
    <s v="HUANUCO - PACHITEA"/>
    <s v="CHINCHAO - CHAGLLA"/>
    <n v="0"/>
    <x v="7"/>
    <n v="0"/>
    <x v="0"/>
    <n v="0"/>
    <x v="0"/>
    <x v="0"/>
    <n v="27613.661"/>
    <n v="27.613661"/>
    <m/>
    <n v="18.75"/>
    <n v="19.586666666666666"/>
    <n v="7.6479999999999997"/>
    <n v="0"/>
    <n v="38"/>
    <s v="BASE DE DATOS"/>
    <m/>
  </r>
  <r>
    <s v="20"/>
    <x v="9"/>
    <s v="EGHUAL"/>
    <s v="11177909"/>
    <s v="11177909"/>
    <x v="4"/>
    <s v="G3"/>
    <s v="S"/>
    <n v="6.39"/>
    <n v="6.39"/>
    <n v="868.78300000000002"/>
    <n v="3626.77"/>
    <n v="4495.5529999999999"/>
    <n v="4.08"/>
    <n v="699.05"/>
    <n v="0"/>
    <m/>
    <m/>
    <x v="0"/>
    <s v="EGHUAL11177909G3HI"/>
    <s v="Empresa de Generación Huallaga S.A."/>
    <x v="64"/>
    <x v="64"/>
    <s v="C. H. Chaglla"/>
    <x v="250"/>
    <x v="4"/>
    <x v="4"/>
    <x v="310"/>
    <x v="1"/>
    <s v="Instalado"/>
    <s v="Operativo"/>
    <s v="Generadora"/>
    <x v="0"/>
    <x v="1"/>
    <x v="1"/>
    <x v="0"/>
    <s v="Privado"/>
    <s v="HUANUCO"/>
    <s v="HUANUCO"/>
    <s v="HUANUCO - PACHITEA"/>
    <s v="CHINCHAO - CHAGLLA"/>
    <n v="0"/>
    <x v="7"/>
    <n v="0"/>
    <x v="0"/>
    <n v="0"/>
    <x v="0"/>
    <x v="0"/>
    <n v="4495.5529999999999"/>
    <n v="4.4955530000000001"/>
    <m/>
    <n v="0.5"/>
    <n v="0.53249999999999997"/>
    <n v="7.6479999999999997"/>
    <n v="0"/>
    <n v="38"/>
    <s v="BASE DE DATOS"/>
    <m/>
  </r>
  <r>
    <s v="20"/>
    <x v="10"/>
    <s v="EGHUAL"/>
    <s v="11177909"/>
    <s v="11177909"/>
    <x v="4"/>
    <s v="G1"/>
    <s v="S"/>
    <n v="235.31"/>
    <n v="235.31"/>
    <n v="6958.9849999999997"/>
    <n v="19167.138999999999"/>
    <n v="26126.124"/>
    <n v="1.45"/>
    <n v="154.12"/>
    <n v="20.43"/>
    <m/>
    <m/>
    <x v="0"/>
    <s v="EGHUAL11177909G1HI"/>
    <s v="Empresa de Generación Huallaga S.A."/>
    <x v="64"/>
    <x v="64"/>
    <s v="C. H. Chaglla"/>
    <x v="250"/>
    <x v="4"/>
    <x v="4"/>
    <x v="13"/>
    <x v="1"/>
    <s v="Instalado"/>
    <s v="Operativo"/>
    <s v="Generadora"/>
    <x v="0"/>
    <x v="1"/>
    <x v="1"/>
    <x v="0"/>
    <s v="Privado"/>
    <s v="HUANUCO"/>
    <s v="HUANUCO"/>
    <s v="HUANUCO - PACHITEA"/>
    <s v="CHINCHAO - CHAGLLA"/>
    <n v="0"/>
    <x v="7"/>
    <n v="0"/>
    <x v="0"/>
    <n v="0"/>
    <x v="0"/>
    <x v="0"/>
    <n v="26126.124"/>
    <n v="26.126124000000001"/>
    <m/>
    <n v="18.75"/>
    <n v="19.609166666666667"/>
    <n v="7.6479999999999997"/>
    <n v="0"/>
    <n v="38"/>
    <s v="BASE DE DATOS"/>
    <m/>
  </r>
  <r>
    <s v="20"/>
    <x v="10"/>
    <s v="EGHUAL"/>
    <s v="11177909"/>
    <s v="11177909"/>
    <x v="4"/>
    <s v="G2"/>
    <s v="S"/>
    <n v="235.04"/>
    <n v="235.04"/>
    <n v="6847.6030000000001"/>
    <n v="15220.111999999999"/>
    <n v="22067.715"/>
    <n v="2"/>
    <n v="131.02000000000001"/>
    <n v="20.88"/>
    <m/>
    <m/>
    <x v="0"/>
    <s v="EGHUAL11177909G2HI"/>
    <s v="Empresa de Generación Huallaga S.A."/>
    <x v="64"/>
    <x v="64"/>
    <s v="C. H. Chaglla"/>
    <x v="250"/>
    <x v="4"/>
    <x v="4"/>
    <x v="14"/>
    <x v="1"/>
    <s v="Instalado"/>
    <s v="Operativo"/>
    <s v="Generadora"/>
    <x v="0"/>
    <x v="1"/>
    <x v="1"/>
    <x v="0"/>
    <s v="Privado"/>
    <s v="HUANUCO"/>
    <s v="HUANUCO"/>
    <s v="HUANUCO - PACHITEA"/>
    <s v="CHINCHAO - CHAGLLA"/>
    <n v="0"/>
    <x v="7"/>
    <n v="0"/>
    <x v="0"/>
    <n v="0"/>
    <x v="0"/>
    <x v="0"/>
    <n v="22067.715"/>
    <n v="22.067715"/>
    <m/>
    <n v="18.75"/>
    <n v="19.586666666666666"/>
    <n v="7.6479999999999997"/>
    <n v="0"/>
    <n v="38"/>
    <s v="BASE DE DATOS"/>
    <m/>
  </r>
  <r>
    <s v="20"/>
    <x v="10"/>
    <s v="EGHUAL"/>
    <s v="11177909"/>
    <s v="11177909"/>
    <x v="4"/>
    <s v="G3"/>
    <s v="S"/>
    <n v="6.39"/>
    <n v="6.39"/>
    <n v="774.23400000000004"/>
    <n v="3681.299"/>
    <n v="4455.5330000000004"/>
    <n v="0"/>
    <n v="692.32"/>
    <n v="27.68"/>
    <m/>
    <m/>
    <x v="0"/>
    <s v="EGHUAL11177909G3HI"/>
    <s v="Empresa de Generación Huallaga S.A."/>
    <x v="64"/>
    <x v="64"/>
    <s v="C. H. Chaglla"/>
    <x v="250"/>
    <x v="4"/>
    <x v="4"/>
    <x v="310"/>
    <x v="1"/>
    <s v="Instalado"/>
    <s v="Operativo"/>
    <s v="Generadora"/>
    <x v="0"/>
    <x v="1"/>
    <x v="1"/>
    <x v="0"/>
    <s v="Privado"/>
    <s v="HUANUCO"/>
    <s v="HUANUCO"/>
    <s v="HUANUCO - PACHITEA"/>
    <s v="CHINCHAO - CHAGLLA"/>
    <n v="0"/>
    <x v="7"/>
    <n v="0"/>
    <x v="0"/>
    <n v="0"/>
    <x v="0"/>
    <x v="0"/>
    <n v="4455.5330000000004"/>
    <n v="4.455533"/>
    <m/>
    <n v="0.5"/>
    <n v="0.53249999999999997"/>
    <n v="7.6479999999999997"/>
    <n v="0"/>
    <n v="38"/>
    <s v="BASE DE DATOS"/>
    <m/>
  </r>
  <r>
    <s v="20"/>
    <x v="11"/>
    <s v="EGHUAL"/>
    <s v="11177909"/>
    <s v="11177909"/>
    <x v="4"/>
    <s v="G1"/>
    <s v="S"/>
    <n v="235.31"/>
    <n v="235.31"/>
    <n v="18614.347000000002"/>
    <n v="79535.717000000004"/>
    <n v="98150.063999999998"/>
    <n v="0"/>
    <n v="509.07"/>
    <n v="0"/>
    <m/>
    <m/>
    <x v="0"/>
    <s v="EGHUAL11177909G1HI"/>
    <s v="Empresa de Generación Huallaga S.A."/>
    <x v="64"/>
    <x v="64"/>
    <s v="C. H. Chaglla"/>
    <x v="250"/>
    <x v="4"/>
    <x v="4"/>
    <x v="13"/>
    <x v="1"/>
    <s v="Instalado"/>
    <s v="Operativo"/>
    <s v="Generadora"/>
    <x v="0"/>
    <x v="1"/>
    <x v="1"/>
    <x v="0"/>
    <s v="Privado"/>
    <s v="HUANUCO"/>
    <s v="HUANUCO"/>
    <s v="HUANUCO - PACHITEA"/>
    <s v="CHINCHAO - CHAGLLA"/>
    <n v="0"/>
    <x v="7"/>
    <n v="0"/>
    <x v="0"/>
    <n v="0"/>
    <x v="0"/>
    <x v="0"/>
    <n v="98150.063999999998"/>
    <n v="98.150064"/>
    <m/>
    <n v="18.75"/>
    <n v="19.609166666666667"/>
    <n v="7.6479999999999997"/>
    <n v="1.4551915228366852E-11"/>
    <n v="38"/>
    <s v="BASE DE DATOS"/>
    <m/>
  </r>
  <r>
    <s v="20"/>
    <x v="11"/>
    <s v="EGHUAL"/>
    <s v="11177909"/>
    <s v="11177909"/>
    <x v="4"/>
    <s v="G2"/>
    <s v="S"/>
    <n v="235.04"/>
    <n v="235.04"/>
    <n v="17232.75"/>
    <n v="76892.895000000004"/>
    <n v="94125.645000000004"/>
    <n v="0"/>
    <n v="482.68"/>
    <n v="0"/>
    <m/>
    <m/>
    <x v="0"/>
    <s v="EGHUAL11177909G2HI"/>
    <s v="Empresa de Generación Huallaga S.A."/>
    <x v="64"/>
    <x v="64"/>
    <s v="C. H. Chaglla"/>
    <x v="250"/>
    <x v="4"/>
    <x v="4"/>
    <x v="14"/>
    <x v="1"/>
    <s v="Instalado"/>
    <s v="Operativo"/>
    <s v="Generadora"/>
    <x v="0"/>
    <x v="1"/>
    <x v="1"/>
    <x v="0"/>
    <s v="Privado"/>
    <s v="HUANUCO"/>
    <s v="HUANUCO"/>
    <s v="HUANUCO - PACHITEA"/>
    <s v="CHINCHAO - CHAGLLA"/>
    <n v="0"/>
    <x v="7"/>
    <n v="0"/>
    <x v="0"/>
    <n v="0"/>
    <x v="0"/>
    <x v="0"/>
    <n v="94125.645000000004"/>
    <n v="94.125645000000006"/>
    <m/>
    <n v="18.75"/>
    <n v="19.586666666666666"/>
    <n v="7.6479999999999997"/>
    <n v="0"/>
    <n v="38"/>
    <s v="BASE DE DATOS"/>
    <m/>
  </r>
  <r>
    <s v="20"/>
    <x v="11"/>
    <s v="EGHUAL"/>
    <s v="11177909"/>
    <s v="11177909"/>
    <x v="4"/>
    <s v="G3"/>
    <s v="S"/>
    <n v="6.39"/>
    <n v="6.39"/>
    <n v="804.39300000000003"/>
    <n v="3878.143"/>
    <n v="4682.5360000000001"/>
    <n v="0"/>
    <n v="704.2"/>
    <n v="0"/>
    <m/>
    <m/>
    <x v="0"/>
    <s v="EGHUAL11177909G3HI"/>
    <s v="Empresa de Generación Huallaga S.A."/>
    <x v="64"/>
    <x v="64"/>
    <s v="C. H. Chaglla"/>
    <x v="250"/>
    <x v="4"/>
    <x v="4"/>
    <x v="310"/>
    <x v="1"/>
    <s v="Instalado"/>
    <s v="Operativo"/>
    <s v="Generadora"/>
    <x v="0"/>
    <x v="1"/>
    <x v="1"/>
    <x v="0"/>
    <s v="Privado"/>
    <s v="HUANUCO"/>
    <s v="HUANUCO"/>
    <s v="HUANUCO - PACHITEA"/>
    <s v="CHINCHAO - CHAGLLA"/>
    <n v="0"/>
    <x v="7"/>
    <n v="0"/>
    <x v="0"/>
    <n v="0"/>
    <x v="0"/>
    <x v="0"/>
    <n v="4682.5360000000001"/>
    <n v="4.6825359999999998"/>
    <m/>
    <n v="0.5"/>
    <n v="0.53249999999999997"/>
    <n v="7.6479999999999997"/>
    <n v="0"/>
    <n v="38"/>
    <s v="BASE DE DATOS"/>
    <m/>
  </r>
  <r>
    <s v="20"/>
    <x v="9"/>
    <s v="EGESGB"/>
    <s v="11072396"/>
    <s v="11072396"/>
    <x v="4"/>
    <s v="1"/>
    <s v="S"/>
    <n v="57"/>
    <n v="58.176000000000002"/>
    <n v="7378.0810000000001"/>
    <n v="19377.699000000001"/>
    <n v="26755.78"/>
    <n v="7.92"/>
    <n v="736.08"/>
    <n v="0"/>
    <m/>
    <m/>
    <x v="0"/>
    <s v="EGESGB110723961HI"/>
    <s v="Empresa de Generaci¢n El‚ctrica San Gaban S. A."/>
    <x v="23"/>
    <x v="23"/>
    <s v="C.H. SAN GABAN II"/>
    <x v="249"/>
    <x v="4"/>
    <x v="4"/>
    <x v="44"/>
    <x v="1"/>
    <s v="Instalado"/>
    <s v="Operativo"/>
    <s v="Generadora"/>
    <x v="0"/>
    <x v="1"/>
    <x v="1"/>
    <x v="0"/>
    <s v="Estatal"/>
    <s v="PUNO"/>
    <s v="PUNO"/>
    <s v="CARABAYA"/>
    <s v="SAN GABÁN"/>
    <n v="0"/>
    <x v="7"/>
    <n v="0"/>
    <x v="0"/>
    <n v="0"/>
    <x v="0"/>
    <x v="0"/>
    <n v="26755.78"/>
    <n v="26.755779999999998"/>
    <m/>
    <n v="4.75"/>
    <n v="4.8479999999999999"/>
    <n v="7.6479999999999997"/>
    <n v="0"/>
    <n v="36"/>
    <s v="BASE DE DATOS"/>
    <m/>
  </r>
  <r>
    <s v="20"/>
    <x v="9"/>
    <s v="EGESGB"/>
    <s v="11072396"/>
    <s v="11072396"/>
    <x v="4"/>
    <s v="2"/>
    <s v="S"/>
    <n v="57"/>
    <n v="57.540999999999997"/>
    <n v="7392.8140000000003"/>
    <n v="19416.348999999998"/>
    <n v="26809.163"/>
    <n v="6.68"/>
    <n v="736.52"/>
    <n v="0.8"/>
    <m/>
    <m/>
    <x v="0"/>
    <s v="EGESGB110723962HI"/>
    <s v="Empresa de Generaci¢n El‚ctrica San Gaban S. A."/>
    <x v="23"/>
    <x v="23"/>
    <s v="C.H. SAN GABAN II"/>
    <x v="249"/>
    <x v="4"/>
    <x v="4"/>
    <x v="171"/>
    <x v="1"/>
    <s v="Instalado"/>
    <s v="Operativo"/>
    <s v="Generadora"/>
    <x v="0"/>
    <x v="1"/>
    <x v="1"/>
    <x v="0"/>
    <s v="Estatal"/>
    <s v="PUNO"/>
    <s v="PUNO"/>
    <s v="CARABAYA"/>
    <s v="SAN GABÁN"/>
    <n v="0"/>
    <x v="7"/>
    <n v="0"/>
    <x v="0"/>
    <n v="0"/>
    <x v="0"/>
    <x v="0"/>
    <n v="26809.163"/>
    <n v="26.809163000000002"/>
    <m/>
    <n v="4.75"/>
    <n v="4.7950833333333334"/>
    <n v="7.6479999999999997"/>
    <n v="0"/>
    <n v="36"/>
    <s v="BASE DE DATOS"/>
    <m/>
  </r>
  <r>
    <s v="20"/>
    <x v="10"/>
    <s v="EGESGB"/>
    <s v="11072396"/>
    <s v="11072396"/>
    <x v="4"/>
    <s v="1"/>
    <s v="S"/>
    <n v="57"/>
    <n v="58.176000000000002"/>
    <n v="5526.54"/>
    <n v="16706.335999999999"/>
    <n v="22232.876"/>
    <n v="107.68"/>
    <n v="612.32000000000005"/>
    <n v="0"/>
    <m/>
    <m/>
    <x v="0"/>
    <s v="EGESGB110723961HI"/>
    <s v="Empresa de Generaci¢n El‚ctrica San Gaban S. A."/>
    <x v="23"/>
    <x v="23"/>
    <s v="C.H. SAN GABAN II"/>
    <x v="249"/>
    <x v="4"/>
    <x v="4"/>
    <x v="44"/>
    <x v="1"/>
    <s v="Instalado"/>
    <s v="Operativo"/>
    <s v="Generadora"/>
    <x v="0"/>
    <x v="1"/>
    <x v="1"/>
    <x v="0"/>
    <s v="Estatal"/>
    <s v="PUNO"/>
    <s v="PUNO"/>
    <s v="CARABAYA"/>
    <s v="SAN GABÁN"/>
    <n v="0"/>
    <x v="7"/>
    <n v="0"/>
    <x v="0"/>
    <n v="0"/>
    <x v="0"/>
    <x v="0"/>
    <n v="22232.876"/>
    <n v="22.232876000000001"/>
    <m/>
    <n v="4.75"/>
    <n v="4.8479999999999999"/>
    <n v="7.6479999999999997"/>
    <n v="0"/>
    <n v="36"/>
    <s v="BASE DE DATOS"/>
    <m/>
  </r>
  <r>
    <s v="20"/>
    <x v="10"/>
    <s v="EGESGB"/>
    <s v="11072396"/>
    <s v="11072396"/>
    <x v="4"/>
    <s v="2"/>
    <s v="S"/>
    <n v="57"/>
    <n v="57.540999999999997"/>
    <n v="5556.2849999999999"/>
    <n v="16845.277999999998"/>
    <n v="22401.562999999998"/>
    <n v="104.27"/>
    <n v="611.70000000000005"/>
    <n v="4.03"/>
    <m/>
    <m/>
    <x v="0"/>
    <s v="EGESGB110723962HI"/>
    <s v="Empresa de Generaci¢n El‚ctrica San Gaban S. A."/>
    <x v="23"/>
    <x v="23"/>
    <s v="C.H. SAN GABAN II"/>
    <x v="249"/>
    <x v="4"/>
    <x v="4"/>
    <x v="171"/>
    <x v="1"/>
    <s v="Instalado"/>
    <s v="Operativo"/>
    <s v="Generadora"/>
    <x v="0"/>
    <x v="1"/>
    <x v="1"/>
    <x v="0"/>
    <s v="Estatal"/>
    <s v="PUNO"/>
    <s v="PUNO"/>
    <s v="CARABAYA"/>
    <s v="SAN GABÁN"/>
    <n v="0"/>
    <x v="7"/>
    <n v="0"/>
    <x v="0"/>
    <n v="0"/>
    <x v="0"/>
    <x v="0"/>
    <n v="22401.562999999998"/>
    <n v="22.401562999999999"/>
    <m/>
    <n v="4.75"/>
    <n v="4.7950833333333334"/>
    <n v="7.6479999999999997"/>
    <n v="0"/>
    <n v="36"/>
    <s v="BASE DE DATOS"/>
    <m/>
  </r>
  <r>
    <s v="20"/>
    <x v="0"/>
    <s v="EGEANA"/>
    <s v="11275911"/>
    <s v="11275911"/>
    <x v="4"/>
    <s v="G01"/>
    <s v="S"/>
    <n v="19.989999999999998"/>
    <n v="19.956"/>
    <n v="2701.4050000000002"/>
    <n v="11963.089"/>
    <n v="14664.494000000001"/>
    <n v="0"/>
    <n v="708.1"/>
    <n v="11.9"/>
    <m/>
    <m/>
    <x v="0"/>
    <s v="EGEANA11275911G01HI"/>
    <s v="Empresa de Generación Eléctrica Santa Ana S.R.L."/>
    <x v="77"/>
    <x v="77"/>
    <s v="C. H. Renovandes"/>
    <x v="280"/>
    <x v="4"/>
    <x v="4"/>
    <x v="336"/>
    <x v="1"/>
    <s v="Instalado"/>
    <s v="Operativo"/>
    <s v="Generadora"/>
    <x v="0"/>
    <x v="1"/>
    <x v="1"/>
    <x v="0"/>
    <s v="Privado"/>
    <s v="JUNIN"/>
    <s v="JUNIN"/>
    <s v="CHANCHAMAYO"/>
    <s v="PERENE"/>
    <n v="0"/>
    <x v="7"/>
    <n v="0"/>
    <x v="1"/>
    <s v="SEGUNDA"/>
    <x v="0"/>
    <x v="0"/>
    <n v="14664.494000000001"/>
    <n v="14.664494000000001"/>
    <m/>
    <n v="1.6658333333333333"/>
    <n v="1.663"/>
    <n v="7.6479999999999997"/>
    <n v="0"/>
    <n v="37"/>
    <s v="BASE DE DATOS"/>
    <m/>
  </r>
  <r>
    <s v="20"/>
    <x v="1"/>
    <s v="EGEANA"/>
    <s v="11275911"/>
    <s v="11275911"/>
    <x v="4"/>
    <s v="G01"/>
    <s v="S"/>
    <n v="19.989999999999998"/>
    <n v="19.956"/>
    <n v="2403.1990000000001"/>
    <n v="11217.627"/>
    <n v="13620.825999999999"/>
    <n v="0"/>
    <n v="677.45"/>
    <n v="18.55"/>
    <m/>
    <m/>
    <x v="0"/>
    <s v="EGEANA11275911G01HI"/>
    <s v="Empresa de Generación Eléctrica Santa Ana S.R.L."/>
    <x v="77"/>
    <x v="77"/>
    <s v="C. H. Renovandes"/>
    <x v="280"/>
    <x v="4"/>
    <x v="4"/>
    <x v="336"/>
    <x v="1"/>
    <s v="Instalado"/>
    <s v="Operativo"/>
    <s v="Generadora"/>
    <x v="0"/>
    <x v="1"/>
    <x v="1"/>
    <x v="0"/>
    <s v="Privado"/>
    <s v="JUNIN"/>
    <s v="JUNIN"/>
    <s v="CHANCHAMAYO"/>
    <s v="PERENE"/>
    <n v="0"/>
    <x v="7"/>
    <n v="0"/>
    <x v="1"/>
    <s v="SEGUNDA"/>
    <x v="0"/>
    <x v="0"/>
    <n v="13620.825999999999"/>
    <n v="13.620825999999999"/>
    <m/>
    <n v="1.6658333333333333"/>
    <n v="1.663"/>
    <n v="7.6479999999999997"/>
    <n v="1.8189894035458565E-12"/>
    <n v="37"/>
    <s v="BASE DE DATOS"/>
    <m/>
  </r>
  <r>
    <s v="20"/>
    <x v="2"/>
    <s v="EGEANA"/>
    <s v="11275911"/>
    <s v="11275911"/>
    <x v="4"/>
    <s v="G01"/>
    <s v="S"/>
    <n v="19.989999999999998"/>
    <n v="19.956"/>
    <n v="2636.8380000000002"/>
    <n v="11750"/>
    <n v="14386.838"/>
    <n v="6.5"/>
    <n v="712.28"/>
    <n v="1.22"/>
    <m/>
    <m/>
    <x v="0"/>
    <s v="EGEANA11275911G01HI"/>
    <s v="Empresa de Generación Eléctrica Santa Ana S.R.L."/>
    <x v="77"/>
    <x v="77"/>
    <s v="C. H. Renovandes"/>
    <x v="280"/>
    <x v="4"/>
    <x v="4"/>
    <x v="336"/>
    <x v="1"/>
    <s v="Instalado"/>
    <s v="Operativo"/>
    <s v="Generadora"/>
    <x v="0"/>
    <x v="1"/>
    <x v="1"/>
    <x v="0"/>
    <s v="Privado"/>
    <s v="JUNIN"/>
    <s v="JUNIN"/>
    <s v="CHANCHAMAYO"/>
    <s v="PERENE"/>
    <n v="0"/>
    <x v="7"/>
    <n v="0"/>
    <x v="1"/>
    <s v="SEGUNDA"/>
    <x v="0"/>
    <x v="0"/>
    <n v="14386.838"/>
    <n v="14.386837999999999"/>
    <m/>
    <n v="1.6658333333333333"/>
    <n v="1.663"/>
    <n v="7.6479999999999997"/>
    <n v="0"/>
    <n v="37"/>
    <s v="BASE DE DATOS"/>
    <m/>
  </r>
  <r>
    <s v="20"/>
    <x v="3"/>
    <s v="EGEANA"/>
    <s v="11275911"/>
    <s v="11275911"/>
    <x v="4"/>
    <s v="G01"/>
    <s v="S"/>
    <n v="19.989999999999998"/>
    <n v="19.956"/>
    <n v="2509.8339999999998"/>
    <n v="11562.380999999999"/>
    <n v="14072.215"/>
    <n v="0"/>
    <n v="703.43"/>
    <n v="16.57"/>
    <m/>
    <m/>
    <x v="0"/>
    <s v="EGEANA11275911G01HI"/>
    <s v="Empresa de Generación Eléctrica Santa Ana S.R.L."/>
    <x v="77"/>
    <x v="77"/>
    <s v="C. H. Renovandes"/>
    <x v="280"/>
    <x v="4"/>
    <x v="4"/>
    <x v="336"/>
    <x v="1"/>
    <s v="Instalado"/>
    <s v="Operativo"/>
    <s v="Generadora"/>
    <x v="0"/>
    <x v="1"/>
    <x v="1"/>
    <x v="0"/>
    <s v="Privado"/>
    <s v="JUNIN"/>
    <s v="JUNIN"/>
    <s v="CHANCHAMAYO"/>
    <s v="PERENE"/>
    <n v="0"/>
    <x v="7"/>
    <n v="0"/>
    <x v="1"/>
    <s v="SEGUNDA"/>
    <x v="0"/>
    <x v="0"/>
    <n v="14072.215"/>
    <n v="14.072215"/>
    <m/>
    <n v="1.6658333333333333"/>
    <n v="1.663"/>
    <n v="7.6479999999999997"/>
    <n v="0"/>
    <n v="37"/>
    <s v="BASE DE DATOS"/>
    <m/>
  </r>
  <r>
    <s v="20"/>
    <x v="4"/>
    <s v="EGEANA"/>
    <s v="11275911"/>
    <s v="11275911"/>
    <x v="4"/>
    <s v="G01"/>
    <s v="S"/>
    <n v="19.989999999999998"/>
    <n v="19.956"/>
    <n v="2604.9560000000001"/>
    <n v="12265.928"/>
    <n v="14870.884"/>
    <n v="0"/>
    <n v="720"/>
    <n v="0"/>
    <m/>
    <m/>
    <x v="0"/>
    <s v="EGEANA11275911G01HI"/>
    <s v="Empresa de Generación Eléctrica Santa Ana S.R.L."/>
    <x v="77"/>
    <x v="77"/>
    <s v="C. H. Renovandes"/>
    <x v="280"/>
    <x v="4"/>
    <x v="4"/>
    <x v="336"/>
    <x v="1"/>
    <s v="Instalado"/>
    <s v="Operativo"/>
    <s v="Generadora"/>
    <x v="0"/>
    <x v="1"/>
    <x v="1"/>
    <x v="0"/>
    <s v="Privado"/>
    <s v="JUNIN"/>
    <s v="JUNIN"/>
    <s v="CHANCHAMAYO"/>
    <s v="PERENE"/>
    <n v="0"/>
    <x v="7"/>
    <n v="0"/>
    <x v="1"/>
    <s v="SEGUNDA"/>
    <x v="0"/>
    <x v="0"/>
    <n v="14870.884"/>
    <n v="14.870884"/>
    <m/>
    <n v="1.6658333333333333"/>
    <n v="1.663"/>
    <n v="7.6479999999999997"/>
    <n v="0"/>
    <n v="37"/>
    <s v="BASE DE DATOS"/>
    <m/>
  </r>
  <r>
    <s v="20"/>
    <x v="5"/>
    <s v="EGEANA"/>
    <s v="11275911"/>
    <s v="11275911"/>
    <x v="4"/>
    <s v="G01"/>
    <s v="S"/>
    <n v="19.989999999999998"/>
    <n v="19.956"/>
    <n v="2612.3290000000002"/>
    <n v="11788.532999999999"/>
    <n v="14400.861999999999"/>
    <n v="0"/>
    <n v="716.5"/>
    <n v="3.5"/>
    <m/>
    <m/>
    <x v="0"/>
    <s v="EGEANA11275911G01HI"/>
    <s v="Empresa de Generación Eléctrica Santa Ana S.R.L."/>
    <x v="77"/>
    <x v="77"/>
    <s v="C. H. Renovandes"/>
    <x v="280"/>
    <x v="4"/>
    <x v="4"/>
    <x v="336"/>
    <x v="1"/>
    <s v="Instalado"/>
    <s v="Operativo"/>
    <s v="Generadora"/>
    <x v="0"/>
    <x v="1"/>
    <x v="1"/>
    <x v="0"/>
    <s v="Privado"/>
    <s v="JUNIN"/>
    <s v="JUNIN"/>
    <s v="CHANCHAMAYO"/>
    <s v="PERENE"/>
    <n v="0"/>
    <x v="7"/>
    <n v="0"/>
    <x v="1"/>
    <s v="SEGUNDA"/>
    <x v="0"/>
    <x v="0"/>
    <n v="14400.861999999999"/>
    <n v="14.400862"/>
    <m/>
    <n v="1.6658333333333333"/>
    <n v="1.663"/>
    <n v="7.6479999999999997"/>
    <n v="0"/>
    <n v="37"/>
    <s v="BASE DE DATOS"/>
    <m/>
  </r>
  <r>
    <s v="20"/>
    <x v="6"/>
    <s v="EGEANA"/>
    <s v="11275911"/>
    <s v="11275911"/>
    <x v="4"/>
    <s v="G01"/>
    <s v="S"/>
    <n v="19.989999999999998"/>
    <n v="19.956"/>
    <n v="2715.7150000000001"/>
    <n v="12126.076999999999"/>
    <n v="14841.791999999999"/>
    <n v="0"/>
    <n v="713.72"/>
    <n v="6.28"/>
    <m/>
    <m/>
    <x v="0"/>
    <s v="EGEANA11275911G01HI"/>
    <s v="Empresa de Generación Eléctrica Santa Ana S.R.L."/>
    <x v="77"/>
    <x v="77"/>
    <s v="C. H. Renovandes"/>
    <x v="280"/>
    <x v="4"/>
    <x v="4"/>
    <x v="336"/>
    <x v="1"/>
    <s v="Instalado"/>
    <s v="Operativo"/>
    <s v="Generadora"/>
    <x v="0"/>
    <x v="1"/>
    <x v="1"/>
    <x v="0"/>
    <s v="Privado"/>
    <s v="JUNIN"/>
    <s v="JUNIN"/>
    <s v="CHANCHAMAYO"/>
    <s v="PERENE"/>
    <n v="0"/>
    <x v="7"/>
    <n v="0"/>
    <x v="1"/>
    <s v="SEGUNDA"/>
    <x v="0"/>
    <x v="0"/>
    <n v="14841.791999999999"/>
    <n v="14.841792"/>
    <m/>
    <n v="1.6658333333333333"/>
    <n v="1.663"/>
    <n v="7.6479999999999997"/>
    <n v="0"/>
    <n v="37"/>
    <s v="BASE DE DATOS"/>
    <m/>
  </r>
  <r>
    <s v="20"/>
    <x v="7"/>
    <s v="EGEANA"/>
    <s v="11275911"/>
    <s v="11275911"/>
    <x v="4"/>
    <s v="G01"/>
    <s v="S"/>
    <n v="19.989999999999998"/>
    <n v="19.956"/>
    <n v="2307.3510000000001"/>
    <n v="10266.511"/>
    <n v="12573.861999999999"/>
    <n v="10.8"/>
    <n v="708.3"/>
    <n v="0.9"/>
    <m/>
    <m/>
    <x v="0"/>
    <s v="EGEANA11275911G01HI"/>
    <s v="Empresa de Generación Eléctrica Santa Ana S.R.L."/>
    <x v="77"/>
    <x v="77"/>
    <s v="C. H. Renovandes"/>
    <x v="280"/>
    <x v="4"/>
    <x v="4"/>
    <x v="336"/>
    <x v="1"/>
    <s v="Instalado"/>
    <s v="Operativo"/>
    <s v="Generadora"/>
    <x v="0"/>
    <x v="1"/>
    <x v="1"/>
    <x v="0"/>
    <s v="Privado"/>
    <s v="JUNIN"/>
    <s v="JUNIN"/>
    <s v="CHANCHAMAYO"/>
    <s v="PERENE"/>
    <n v="0"/>
    <x v="7"/>
    <n v="0"/>
    <x v="1"/>
    <s v="SEGUNDA"/>
    <x v="0"/>
    <x v="0"/>
    <n v="12573.861999999999"/>
    <n v="12.573861999999998"/>
    <m/>
    <n v="1.6658333333333333"/>
    <n v="1.663"/>
    <n v="7.6479999999999997"/>
    <n v="1.8189894035458565E-12"/>
    <n v="37"/>
    <s v="BASE DE DATOS"/>
    <m/>
  </r>
  <r>
    <s v="20"/>
    <x v="8"/>
    <s v="EGEANA"/>
    <s v="11275911"/>
    <s v="11275911"/>
    <x v="4"/>
    <s v="G01"/>
    <s v="S"/>
    <n v="19.989999999999998"/>
    <n v="19.956"/>
    <n v="2167.7930000000001"/>
    <n v="9950.6090000000004"/>
    <n v="12118.402"/>
    <n v="16.98"/>
    <n v="698.92"/>
    <n v="4.0999999999999996"/>
    <m/>
    <m/>
    <x v="0"/>
    <s v="EGEANA11275911G01HI"/>
    <s v="Empresa de Generación Eléctrica Santa Ana S.R.L."/>
    <x v="77"/>
    <x v="77"/>
    <s v="C. H. Renovandes"/>
    <x v="280"/>
    <x v="4"/>
    <x v="4"/>
    <x v="336"/>
    <x v="1"/>
    <s v="Instalado"/>
    <s v="Operativo"/>
    <s v="Generadora"/>
    <x v="0"/>
    <x v="1"/>
    <x v="1"/>
    <x v="0"/>
    <s v="Privado"/>
    <s v="JUNIN"/>
    <s v="JUNIN"/>
    <s v="CHANCHAMAYO"/>
    <s v="PERENE"/>
    <n v="0"/>
    <x v="7"/>
    <n v="0"/>
    <x v="1"/>
    <s v="SEGUNDA"/>
    <x v="0"/>
    <x v="0"/>
    <n v="12118.402"/>
    <n v="12.118402"/>
    <m/>
    <n v="1.6658333333333333"/>
    <n v="1.663"/>
    <n v="7.6479999999999997"/>
    <n v="0"/>
    <n v="37"/>
    <s v="BASE DE DATOS"/>
    <m/>
  </r>
  <r>
    <s v="20"/>
    <x v="9"/>
    <s v="EGEANA"/>
    <s v="11275911"/>
    <s v="11275911"/>
    <x v="4"/>
    <s v="G01"/>
    <s v="S"/>
    <n v="19.989999999999998"/>
    <n v="19.956"/>
    <n v="2014.3589999999999"/>
    <n v="9073.8349999999991"/>
    <n v="11088.194"/>
    <n v="139.9"/>
    <n v="570.95000000000005"/>
    <n v="9.15"/>
    <m/>
    <m/>
    <x v="0"/>
    <s v="EGEANA11275911G01HI"/>
    <s v="Empresa de Generación Eléctrica Santa Ana S.R.L."/>
    <x v="77"/>
    <x v="77"/>
    <s v="C. H. Renovandes"/>
    <x v="280"/>
    <x v="4"/>
    <x v="4"/>
    <x v="336"/>
    <x v="1"/>
    <s v="Instalado"/>
    <s v="Operativo"/>
    <s v="Generadora"/>
    <x v="0"/>
    <x v="1"/>
    <x v="1"/>
    <x v="0"/>
    <s v="Privado"/>
    <s v="JUNIN"/>
    <s v="JUNIN"/>
    <s v="CHANCHAMAYO"/>
    <s v="PERENE"/>
    <n v="0"/>
    <x v="7"/>
    <n v="0"/>
    <x v="1"/>
    <s v="SEGUNDA"/>
    <x v="0"/>
    <x v="0"/>
    <n v="11088.194"/>
    <n v="11.088194"/>
    <m/>
    <n v="1.6658333333333333"/>
    <n v="1.663"/>
    <n v="7.6479999999999997"/>
    <n v="0"/>
    <n v="37"/>
    <s v="BASE DE DATOS"/>
    <m/>
  </r>
  <r>
    <s v="20"/>
    <x v="10"/>
    <s v="EGEANA"/>
    <s v="11275911"/>
    <s v="11275911"/>
    <x v="4"/>
    <s v="G01"/>
    <s v="S"/>
    <n v="19.989999999999998"/>
    <n v="19.956"/>
    <n v="2059.6089999999999"/>
    <n v="10130.683999999999"/>
    <n v="12190.293"/>
    <n v="0"/>
    <n v="720"/>
    <n v="0"/>
    <m/>
    <m/>
    <x v="0"/>
    <s v="EGEANA11275911G01HI"/>
    <s v="Empresa de Generación Eléctrica Santa Ana S.R.L."/>
    <x v="77"/>
    <x v="77"/>
    <s v="C. H. Renovandes"/>
    <x v="280"/>
    <x v="4"/>
    <x v="4"/>
    <x v="336"/>
    <x v="1"/>
    <s v="Instalado"/>
    <s v="Operativo"/>
    <s v="Generadora"/>
    <x v="0"/>
    <x v="1"/>
    <x v="1"/>
    <x v="0"/>
    <s v="Privado"/>
    <s v="JUNIN"/>
    <s v="JUNIN"/>
    <s v="CHANCHAMAYO"/>
    <s v="PERENE"/>
    <n v="0"/>
    <x v="7"/>
    <n v="0"/>
    <x v="1"/>
    <s v="SEGUNDA"/>
    <x v="0"/>
    <x v="0"/>
    <n v="12190.293"/>
    <n v="12.190293"/>
    <m/>
    <n v="1.6658333333333333"/>
    <n v="1.663"/>
    <n v="7.6479999999999997"/>
    <n v="0"/>
    <n v="37"/>
    <s v="BASE DE DATOS"/>
    <m/>
  </r>
  <r>
    <s v="20"/>
    <x v="11"/>
    <s v="EGEANA"/>
    <s v="11275911"/>
    <s v="11275911"/>
    <x v="4"/>
    <s v="G01"/>
    <s v="S"/>
    <n v="19.989999999999998"/>
    <n v="19.956"/>
    <n v="2678.8420000000001"/>
    <n v="12174.173000000001"/>
    <n v="14853.014999999999"/>
    <n v="0"/>
    <n v="710.97"/>
    <n v="9.0299999999999994"/>
    <m/>
    <m/>
    <x v="0"/>
    <s v="EGEANA11275911G01HI"/>
    <s v="Empresa de Generación Eléctrica Santa Ana S.R.L."/>
    <x v="77"/>
    <x v="77"/>
    <s v="C. H. Renovandes"/>
    <x v="280"/>
    <x v="4"/>
    <x v="4"/>
    <x v="336"/>
    <x v="1"/>
    <s v="Instalado"/>
    <s v="Operativo"/>
    <s v="Generadora"/>
    <x v="0"/>
    <x v="1"/>
    <x v="1"/>
    <x v="0"/>
    <s v="Privado"/>
    <s v="JUNIN"/>
    <s v="JUNIN"/>
    <s v="CHANCHAMAYO"/>
    <s v="PERENE"/>
    <n v="0"/>
    <x v="7"/>
    <n v="0"/>
    <x v="1"/>
    <s v="SEGUNDA"/>
    <x v="0"/>
    <x v="0"/>
    <n v="14853.014999999999"/>
    <n v="14.853014999999999"/>
    <m/>
    <n v="1.6658333333333333"/>
    <n v="1.663"/>
    <n v="7.6479999999999997"/>
    <n v="1.8189894035458565E-12"/>
    <n v="37"/>
    <s v="BASE DE DATOS"/>
    <m/>
  </r>
  <r>
    <s v="20"/>
    <x v="9"/>
    <s v="ORAENP"/>
    <s v="11014393"/>
    <s v="11014393"/>
    <x v="4"/>
    <s v="1"/>
    <s v="S"/>
    <n v="44.219000000000001"/>
    <n v="44.219000000000001"/>
    <n v="2747.431"/>
    <n v="13193"/>
    <n v="15940.431"/>
    <n v="20.399999999999999"/>
    <n v="572.33000000000004"/>
    <n v="0.92"/>
    <m/>
    <m/>
    <x v="0"/>
    <s v="ORAENP110143931HI"/>
    <s v="Orazul Energy Per£ S.A."/>
    <x v="68"/>
    <x v="68"/>
    <s v="C.H.Cañón del Pato"/>
    <x v="257"/>
    <x v="4"/>
    <x v="4"/>
    <x v="44"/>
    <x v="1"/>
    <s v="Instalado"/>
    <s v="Operativo"/>
    <s v="Generadora"/>
    <x v="0"/>
    <x v="1"/>
    <x v="1"/>
    <x v="0"/>
    <s v="Privado"/>
    <s v="ANCASH"/>
    <s v="ANCASH"/>
    <s v="HUAYLAS"/>
    <s v="HUALLANCA"/>
    <n v="0"/>
    <x v="7"/>
    <n v="0"/>
    <x v="0"/>
    <n v="0"/>
    <x v="0"/>
    <x v="0"/>
    <n v="15940.431"/>
    <n v="15.940431"/>
    <m/>
    <n v="3.42475"/>
    <n v="3.6849166666666666"/>
    <n v="7.6479999999999997"/>
    <n v="0"/>
    <n v="66"/>
    <s v="BASE DE DATOS"/>
    <m/>
  </r>
  <r>
    <s v="20"/>
    <x v="9"/>
    <s v="ORAENP"/>
    <s v="11014393"/>
    <s v="11014393"/>
    <x v="4"/>
    <s v="2"/>
    <s v="S"/>
    <n v="44.552999999999997"/>
    <n v="44.552999999999997"/>
    <n v="2785.2"/>
    <n v="14095.284"/>
    <n v="16880.484"/>
    <n v="59.23"/>
    <n v="616.63"/>
    <n v="0"/>
    <m/>
    <m/>
    <x v="0"/>
    <s v="ORAENP110143932HI"/>
    <s v="Orazul Energy Per£ S.A."/>
    <x v="68"/>
    <x v="68"/>
    <s v="C.H.Cañón del Pato"/>
    <x v="257"/>
    <x v="4"/>
    <x v="4"/>
    <x v="171"/>
    <x v="1"/>
    <s v="Instalado"/>
    <s v="Operativo"/>
    <s v="Generadora"/>
    <x v="0"/>
    <x v="1"/>
    <x v="1"/>
    <x v="0"/>
    <s v="Privado"/>
    <s v="ANCASH"/>
    <s v="ANCASH"/>
    <s v="HUAYLAS"/>
    <s v="HUALLANCA"/>
    <n v="0"/>
    <x v="7"/>
    <n v="0"/>
    <x v="0"/>
    <n v="0"/>
    <x v="0"/>
    <x v="0"/>
    <n v="16880.484"/>
    <n v="16.880483999999999"/>
    <m/>
    <n v="3.42475"/>
    <n v="3.7127499999999998"/>
    <n v="7.6479999999999997"/>
    <n v="0"/>
    <n v="66"/>
    <s v="BASE DE DATOS"/>
    <m/>
  </r>
  <r>
    <s v="20"/>
    <x v="9"/>
    <s v="ORAENP"/>
    <s v="11014393"/>
    <s v="11014393"/>
    <x v="4"/>
    <s v="3"/>
    <s v="S"/>
    <n v="43.765000000000001"/>
    <n v="43.765000000000001"/>
    <n v="571.51099999999997"/>
    <n v="2188.6060000000002"/>
    <n v="2760.1170000000002"/>
    <n v="59.67"/>
    <n v="150.85"/>
    <n v="0"/>
    <m/>
    <m/>
    <x v="0"/>
    <s v="ORAENP110143933HI"/>
    <s v="Orazul Energy Per£ S.A."/>
    <x v="68"/>
    <x v="68"/>
    <s v="C.H.Cañón del Pato"/>
    <x v="257"/>
    <x v="4"/>
    <x v="4"/>
    <x v="172"/>
    <x v="1"/>
    <s v="Instalado"/>
    <s v="Operativo"/>
    <s v="Generadora"/>
    <x v="0"/>
    <x v="1"/>
    <x v="1"/>
    <x v="0"/>
    <s v="Privado"/>
    <s v="ANCASH"/>
    <s v="ANCASH"/>
    <s v="HUAYLAS"/>
    <s v="HUALLANCA"/>
    <n v="0"/>
    <x v="7"/>
    <n v="0"/>
    <x v="0"/>
    <n v="0"/>
    <x v="0"/>
    <x v="0"/>
    <n v="2760.1170000000002"/>
    <n v="2.7601170000000002"/>
    <m/>
    <n v="3.42475"/>
    <n v="3.6470833333333332"/>
    <n v="7.6479999999999997"/>
    <n v="0"/>
    <n v="66"/>
    <s v="BASE DE DATOS"/>
    <m/>
  </r>
  <r>
    <s v="20"/>
    <x v="9"/>
    <s v="ORAENP"/>
    <s v="11014393"/>
    <s v="11014393"/>
    <x v="4"/>
    <s v="4"/>
    <s v="S"/>
    <n v="44.12"/>
    <n v="44.12"/>
    <n v="115.66"/>
    <n v="563.78200000000004"/>
    <n v="679.44200000000001"/>
    <n v="41.92"/>
    <n v="33.700000000000003"/>
    <n v="0"/>
    <m/>
    <m/>
    <x v="0"/>
    <s v="ORAENP110143934HI"/>
    <s v="Orazul Energy Per£ S.A."/>
    <x v="68"/>
    <x v="68"/>
    <s v="C.H.Cañón del Pato"/>
    <x v="257"/>
    <x v="4"/>
    <x v="4"/>
    <x v="190"/>
    <x v="1"/>
    <s v="Instalado"/>
    <s v="Operativo"/>
    <s v="Generadora"/>
    <x v="0"/>
    <x v="1"/>
    <x v="1"/>
    <x v="0"/>
    <s v="Privado"/>
    <s v="ANCASH"/>
    <s v="ANCASH"/>
    <s v="HUAYLAS"/>
    <s v="HUALLANCA"/>
    <n v="0"/>
    <x v="7"/>
    <n v="0"/>
    <x v="0"/>
    <n v="0"/>
    <x v="0"/>
    <x v="0"/>
    <n v="679.44200000000001"/>
    <n v="0.67944199999999999"/>
    <m/>
    <n v="3.42475"/>
    <n v="3.6766666666666663"/>
    <n v="7.6479999999999997"/>
    <n v="0"/>
    <n v="66"/>
    <s v="BASE DE DATOS"/>
    <m/>
  </r>
  <r>
    <s v="20"/>
    <x v="9"/>
    <s v="ORAENP"/>
    <s v="11014393"/>
    <s v="11014393"/>
    <x v="4"/>
    <s v="5"/>
    <s v="S"/>
    <n v="44.686999999999998"/>
    <n v="44.686999999999998"/>
    <n v="3163.19"/>
    <n v="14952.633"/>
    <n v="18115.823"/>
    <n v="0"/>
    <n v="663.28"/>
    <n v="0"/>
    <m/>
    <m/>
    <x v="0"/>
    <s v="ORAENP110143935HI"/>
    <s v="Orazul Energy Per£ S.A."/>
    <x v="68"/>
    <x v="68"/>
    <s v="C.H.Cañón del Pato"/>
    <x v="257"/>
    <x v="4"/>
    <x v="4"/>
    <x v="210"/>
    <x v="1"/>
    <s v="Instalado"/>
    <s v="Operativo"/>
    <s v="Generadora"/>
    <x v="0"/>
    <x v="1"/>
    <x v="1"/>
    <x v="0"/>
    <s v="Privado"/>
    <s v="ANCASH"/>
    <s v="ANCASH"/>
    <s v="HUAYLAS"/>
    <s v="HUALLANCA"/>
    <n v="0"/>
    <x v="7"/>
    <n v="0"/>
    <x v="0"/>
    <n v="0"/>
    <x v="0"/>
    <x v="0"/>
    <n v="18115.823"/>
    <n v="18.115822999999999"/>
    <m/>
    <n v="3.42475"/>
    <n v="3.7239166666666663"/>
    <n v="7.6479999999999997"/>
    <n v="0"/>
    <n v="66"/>
    <s v="BASE DE DATOS"/>
    <m/>
  </r>
  <r>
    <s v="20"/>
    <x v="9"/>
    <s v="ORAENP"/>
    <s v="11014393"/>
    <s v="11014393"/>
    <x v="4"/>
    <s v="6"/>
    <s v="S"/>
    <n v="44.220999999999997"/>
    <n v="44.220999999999997"/>
    <n v="2928.54"/>
    <n v="13698.689"/>
    <n v="16627.228999999999"/>
    <n v="0"/>
    <n v="611.9"/>
    <n v="0.02"/>
    <m/>
    <m/>
    <x v="0"/>
    <s v="ORAENP110143936HI"/>
    <s v="Orazul Energy Per£ S.A."/>
    <x v="68"/>
    <x v="68"/>
    <s v="C.H.Cañón del Pato"/>
    <x v="257"/>
    <x v="4"/>
    <x v="4"/>
    <x v="317"/>
    <x v="1"/>
    <s v="Instalado"/>
    <s v="Operativo"/>
    <s v="Generadora"/>
    <x v="0"/>
    <x v="1"/>
    <x v="1"/>
    <x v="0"/>
    <s v="Privado"/>
    <s v="ANCASH"/>
    <s v="ANCASH"/>
    <s v="HUAYLAS"/>
    <s v="HUALLANCA"/>
    <n v="0"/>
    <x v="7"/>
    <n v="0"/>
    <x v="0"/>
    <n v="0"/>
    <x v="0"/>
    <x v="0"/>
    <n v="16627.228999999999"/>
    <n v="16.627229"/>
    <m/>
    <n v="3.42475"/>
    <n v="3.685083333333333"/>
    <n v="7.6479999999999997"/>
    <n v="0"/>
    <n v="66"/>
    <s v="BASE DE DATOS"/>
    <m/>
  </r>
  <r>
    <s v="20"/>
    <x v="9"/>
    <s v="ORAENP"/>
    <s v="11014593"/>
    <s v="11014593"/>
    <x v="4"/>
    <s v="1"/>
    <s v="S"/>
    <n v="31.593"/>
    <n v="31.593"/>
    <n v="1561.67"/>
    <n v="3846.6239999999998"/>
    <n v="5408.2939999999999"/>
    <n v="0"/>
    <n v="255.73"/>
    <n v="0"/>
    <m/>
    <m/>
    <x v="0"/>
    <s v="ORAENP110145931HI"/>
    <s v="Orazul Energy Per£ S.A."/>
    <x v="68"/>
    <x v="68"/>
    <s v="C.H.Carhuaquero"/>
    <x v="258"/>
    <x v="4"/>
    <x v="4"/>
    <x v="44"/>
    <x v="1"/>
    <s v="Instalado"/>
    <s v="Operativo"/>
    <s v="Generadora"/>
    <x v="0"/>
    <x v="1"/>
    <x v="1"/>
    <x v="0"/>
    <s v="Privado"/>
    <s v="CAJAMARCA"/>
    <s v="CAJAMARCA"/>
    <s v="CHOTA"/>
    <s v="LLAMA"/>
    <n v="0"/>
    <x v="7"/>
    <n v="0"/>
    <x v="0"/>
    <n v="0"/>
    <x v="0"/>
    <x v="0"/>
    <n v="5408.2939999999999"/>
    <n v="5.4082939999999997"/>
    <m/>
    <n v="2.5009166666666665"/>
    <n v="2.6327500000000001"/>
    <n v="7.6479999999999997"/>
    <n v="0"/>
    <n v="66"/>
    <s v="BASE DE DATOS"/>
    <m/>
  </r>
  <r>
    <s v="20"/>
    <x v="9"/>
    <s v="ORAENP"/>
    <s v="11014593"/>
    <s v="11014593"/>
    <x v="4"/>
    <s v="2"/>
    <s v="S"/>
    <n v="31.472000000000001"/>
    <n v="31.472000000000001"/>
    <n v="2062.59"/>
    <n v="5054.6319999999996"/>
    <n v="7117.2219999999998"/>
    <n v="0"/>
    <n v="361.93"/>
    <n v="29.7"/>
    <m/>
    <m/>
    <x v="0"/>
    <s v="ORAENP110145932HI"/>
    <s v="Orazul Energy Per£ S.A."/>
    <x v="68"/>
    <x v="68"/>
    <s v="C.H.Carhuaquero"/>
    <x v="258"/>
    <x v="4"/>
    <x v="4"/>
    <x v="171"/>
    <x v="1"/>
    <s v="Instalado"/>
    <s v="Operativo"/>
    <s v="Generadora"/>
    <x v="0"/>
    <x v="1"/>
    <x v="1"/>
    <x v="0"/>
    <s v="Privado"/>
    <s v="CAJAMARCA"/>
    <s v="CAJAMARCA"/>
    <s v="CHOTA"/>
    <s v="LLAMA"/>
    <n v="0"/>
    <x v="7"/>
    <n v="0"/>
    <x v="0"/>
    <n v="0"/>
    <x v="0"/>
    <x v="0"/>
    <n v="7117.2219999999998"/>
    <n v="7.1172219999999999"/>
    <m/>
    <n v="2.5009166666666665"/>
    <n v="2.6226666666666669"/>
    <n v="7.6479999999999997"/>
    <n v="0"/>
    <n v="66"/>
    <s v="BASE DE DATOS"/>
    <m/>
  </r>
  <r>
    <s v="20"/>
    <x v="9"/>
    <s v="ORAENP"/>
    <s v="11014593"/>
    <s v="11014593"/>
    <x v="4"/>
    <s v="3"/>
    <s v="S"/>
    <n v="31.466999999999999"/>
    <n v="31.466999999999999"/>
    <n v="1247.98"/>
    <n v="3674.2930000000001"/>
    <n v="4922.2730000000001"/>
    <n v="181.15"/>
    <n v="272.22000000000003"/>
    <n v="0.1"/>
    <m/>
    <m/>
    <x v="0"/>
    <s v="ORAENP110145933HI"/>
    <s v="Orazul Energy Per£ S.A."/>
    <x v="68"/>
    <x v="68"/>
    <s v="C.H.Carhuaquero"/>
    <x v="258"/>
    <x v="4"/>
    <x v="4"/>
    <x v="172"/>
    <x v="1"/>
    <s v="Instalado"/>
    <s v="Operativo"/>
    <s v="Generadora"/>
    <x v="0"/>
    <x v="1"/>
    <x v="1"/>
    <x v="0"/>
    <s v="Privado"/>
    <s v="CAJAMARCA"/>
    <s v="CAJAMARCA"/>
    <s v="CHOTA"/>
    <s v="LLAMA"/>
    <n v="0"/>
    <x v="7"/>
    <n v="0"/>
    <x v="0"/>
    <n v="0"/>
    <x v="0"/>
    <x v="0"/>
    <n v="4922.2730000000001"/>
    <n v="4.9222730000000006"/>
    <m/>
    <n v="2.5009166666666665"/>
    <n v="2.6222499999999997"/>
    <n v="7.6479999999999997"/>
    <n v="0"/>
    <n v="66"/>
    <s v="BASE DE DATOS"/>
    <m/>
  </r>
  <r>
    <s v="20"/>
    <x v="9"/>
    <s v="ORAENP"/>
    <s v="11014593"/>
    <s v="11014593"/>
    <x v="4"/>
    <s v="4"/>
    <s v="S"/>
    <n v="9.9830000000000005"/>
    <n v="9.9830000000000005"/>
    <n v="1140.22"/>
    <n v="4245.1930000000002"/>
    <n v="5385.4129999999996"/>
    <n v="0"/>
    <n v="545.23"/>
    <n v="1.52"/>
    <m/>
    <m/>
    <x v="0"/>
    <s v="ORAENP110145934HI"/>
    <s v="Orazul Energy Per£ S.A."/>
    <x v="68"/>
    <x v="68"/>
    <s v="C.H.Carhuaquero"/>
    <x v="259"/>
    <x v="4"/>
    <x v="4"/>
    <x v="190"/>
    <x v="1"/>
    <s v="Instalado"/>
    <s v="Operativo"/>
    <s v="Generadora"/>
    <x v="0"/>
    <x v="1"/>
    <x v="1"/>
    <x v="0"/>
    <s v="Privado"/>
    <s v="CAJAMARCA"/>
    <s v="CAJAMARCA"/>
    <s v="CHOTA"/>
    <s v="LLAMA"/>
    <n v="0"/>
    <x v="7"/>
    <n v="0"/>
    <x v="1"/>
    <s v="PRIMERA"/>
    <x v="0"/>
    <x v="0"/>
    <n v="5385.4129999999996"/>
    <n v="5.3854129999999998"/>
    <m/>
    <n v="0.80799999999999994"/>
    <n v="0.83191666666666675"/>
    <n v="7.6479999999999997"/>
    <n v="9.0949470177292824E-13"/>
    <n v="66"/>
    <s v="BASE DE DATOS"/>
    <m/>
  </r>
  <r>
    <s v="20"/>
    <x v="9"/>
    <s v="ORAENP"/>
    <s v="18166008"/>
    <s v="18166008"/>
    <x v="4"/>
    <s v="1"/>
    <s v="S"/>
    <n v="5.7110000000000003"/>
    <n v="5.7110000000000003"/>
    <n v="378.42"/>
    <n v="998.98299999999995"/>
    <n v="1377.403"/>
    <n v="0"/>
    <n v="602.53"/>
    <n v="0.87"/>
    <m/>
    <m/>
    <x v="0"/>
    <s v="ORAENP181660081HI"/>
    <s v="Orazul Energy Per£ S.A."/>
    <x v="68"/>
    <x v="68"/>
    <s v="C.H.Caña Brava"/>
    <x v="260"/>
    <x v="4"/>
    <x v="4"/>
    <x v="44"/>
    <x v="1"/>
    <s v="Instalado"/>
    <s v="Operativo"/>
    <s v="Generadora"/>
    <x v="0"/>
    <x v="1"/>
    <x v="1"/>
    <x v="0"/>
    <s v="Privado"/>
    <s v="CAJAMARCA"/>
    <s v="CAJAMARCA"/>
    <s v="CHOTA"/>
    <s v="LLAMA"/>
    <n v="0"/>
    <x v="7"/>
    <n v="0"/>
    <x v="1"/>
    <s v="PRIMERA"/>
    <x v="0"/>
    <x v="0"/>
    <n v="1377.403"/>
    <n v="1.3774029999999999"/>
    <m/>
    <n v="0.4291666666666667"/>
    <n v="0.47591666666666671"/>
    <n v="7.6479999999999997"/>
    <n v="0"/>
    <n v="66"/>
    <s v="BASE DE DATOS"/>
    <m/>
  </r>
  <r>
    <s v="20"/>
    <x v="10"/>
    <s v="ORAENP"/>
    <s v="11014393"/>
    <s v="11014393"/>
    <x v="4"/>
    <s v="1"/>
    <s v="S"/>
    <n v="44.219000000000001"/>
    <n v="44.219000000000001"/>
    <n v="2304.3670000000002"/>
    <n v="11207"/>
    <n v="13511.367"/>
    <n v="21.47"/>
    <n v="472.58"/>
    <n v="0"/>
    <m/>
    <m/>
    <x v="0"/>
    <s v="ORAENP110143931HI"/>
    <s v="Orazul Energy Per£ S.A."/>
    <x v="68"/>
    <x v="68"/>
    <s v="C.H.Cañón del Pato"/>
    <x v="257"/>
    <x v="4"/>
    <x v="4"/>
    <x v="44"/>
    <x v="1"/>
    <s v="Instalado"/>
    <s v="Operativo"/>
    <s v="Generadora"/>
    <x v="0"/>
    <x v="1"/>
    <x v="1"/>
    <x v="0"/>
    <s v="Privado"/>
    <s v="ANCASH"/>
    <s v="ANCASH"/>
    <s v="HUAYLAS"/>
    <s v="HUALLANCA"/>
    <n v="0"/>
    <x v="7"/>
    <n v="0"/>
    <x v="0"/>
    <n v="0"/>
    <x v="0"/>
    <x v="0"/>
    <n v="13511.367"/>
    <n v="13.511367"/>
    <m/>
    <n v="3.42475"/>
    <n v="3.6849166666666666"/>
    <n v="7.6479999999999997"/>
    <n v="0"/>
    <n v="66"/>
    <s v="BASE DE DATOS"/>
    <m/>
  </r>
  <r>
    <s v="20"/>
    <x v="10"/>
    <s v="ORAENP"/>
    <s v="11014393"/>
    <s v="11014393"/>
    <x v="4"/>
    <s v="2"/>
    <s v="S"/>
    <n v="44.552999999999997"/>
    <n v="44.552999999999997"/>
    <n v="2657.16"/>
    <n v="11167.224"/>
    <n v="13824.384"/>
    <n v="21.75"/>
    <n v="450.92"/>
    <n v="0"/>
    <m/>
    <m/>
    <x v="0"/>
    <s v="ORAENP110143932HI"/>
    <s v="Orazul Energy Per£ S.A."/>
    <x v="68"/>
    <x v="68"/>
    <s v="C.H.Cañón del Pato"/>
    <x v="257"/>
    <x v="4"/>
    <x v="4"/>
    <x v="171"/>
    <x v="1"/>
    <s v="Instalado"/>
    <s v="Operativo"/>
    <s v="Generadora"/>
    <x v="0"/>
    <x v="1"/>
    <x v="1"/>
    <x v="0"/>
    <s v="Privado"/>
    <s v="ANCASH"/>
    <s v="ANCASH"/>
    <s v="HUAYLAS"/>
    <s v="HUALLANCA"/>
    <n v="0"/>
    <x v="7"/>
    <n v="0"/>
    <x v="0"/>
    <n v="0"/>
    <x v="0"/>
    <x v="0"/>
    <n v="13824.384"/>
    <n v="13.824384"/>
    <m/>
    <n v="3.42475"/>
    <n v="3.7127499999999998"/>
    <n v="7.6479999999999997"/>
    <n v="0"/>
    <n v="66"/>
    <s v="BASE DE DATOS"/>
    <m/>
  </r>
  <r>
    <s v="20"/>
    <x v="10"/>
    <s v="ORAENP"/>
    <s v="11014393"/>
    <s v="11014393"/>
    <x v="4"/>
    <s v="3"/>
    <s v="S"/>
    <n v="43.765000000000001"/>
    <n v="43.765000000000001"/>
    <n v="1851.0029999999999"/>
    <n v="8289.2469999999994"/>
    <n v="10140.25"/>
    <n v="21.08"/>
    <n v="339.3"/>
    <n v="0"/>
    <m/>
    <m/>
    <x v="0"/>
    <s v="ORAENP110143933HI"/>
    <s v="Orazul Energy Per£ S.A."/>
    <x v="68"/>
    <x v="68"/>
    <s v="C.H.Cañón del Pato"/>
    <x v="257"/>
    <x v="4"/>
    <x v="4"/>
    <x v="172"/>
    <x v="1"/>
    <s v="Instalado"/>
    <s v="Operativo"/>
    <s v="Generadora"/>
    <x v="0"/>
    <x v="1"/>
    <x v="1"/>
    <x v="0"/>
    <s v="Privado"/>
    <s v="ANCASH"/>
    <s v="ANCASH"/>
    <s v="HUAYLAS"/>
    <s v="HUALLANCA"/>
    <n v="0"/>
    <x v="7"/>
    <n v="0"/>
    <x v="0"/>
    <n v="0"/>
    <x v="0"/>
    <x v="0"/>
    <n v="10140.25"/>
    <n v="10.14025"/>
    <m/>
    <n v="3.42475"/>
    <n v="3.6470833333333332"/>
    <n v="7.6479999999999997"/>
    <n v="0"/>
    <n v="66"/>
    <s v="BASE DE DATOS"/>
    <m/>
  </r>
  <r>
    <s v="20"/>
    <x v="10"/>
    <s v="ORAENP"/>
    <s v="11014393"/>
    <s v="11014393"/>
    <x v="4"/>
    <s v="4"/>
    <s v="S"/>
    <n v="44.12"/>
    <n v="44.12"/>
    <n v="2731.55"/>
    <n v="12411.266"/>
    <n v="15142.816000000001"/>
    <n v="25.45"/>
    <n v="476.23"/>
    <n v="0"/>
    <m/>
    <m/>
    <x v="0"/>
    <s v="ORAENP110143934HI"/>
    <s v="Orazul Energy Per£ S.A."/>
    <x v="68"/>
    <x v="68"/>
    <s v="C.H.Cañón del Pato"/>
    <x v="257"/>
    <x v="4"/>
    <x v="4"/>
    <x v="190"/>
    <x v="1"/>
    <s v="Instalado"/>
    <s v="Operativo"/>
    <s v="Generadora"/>
    <x v="0"/>
    <x v="1"/>
    <x v="1"/>
    <x v="0"/>
    <s v="Privado"/>
    <s v="ANCASH"/>
    <s v="ANCASH"/>
    <s v="HUAYLAS"/>
    <s v="HUALLANCA"/>
    <n v="0"/>
    <x v="7"/>
    <n v="0"/>
    <x v="0"/>
    <n v="0"/>
    <x v="0"/>
    <x v="0"/>
    <n v="15142.816000000001"/>
    <n v="15.142816"/>
    <m/>
    <n v="3.42475"/>
    <n v="3.6766666666666663"/>
    <n v="7.6479999999999997"/>
    <n v="-1.8189894035458565E-12"/>
    <n v="66"/>
    <s v="BASE DE DATOS"/>
    <m/>
  </r>
  <r>
    <s v="20"/>
    <x v="10"/>
    <s v="ORAENP"/>
    <s v="11014393"/>
    <s v="11014393"/>
    <x v="4"/>
    <s v="5"/>
    <s v="S"/>
    <n v="44.686999999999998"/>
    <n v="44.686999999999998"/>
    <n v="3351.8"/>
    <n v="16283.552"/>
    <n v="19635.351999999999"/>
    <n v="9.7200000000000006"/>
    <n v="597.67999999999995"/>
    <n v="0"/>
    <m/>
    <m/>
    <x v="0"/>
    <s v="ORAENP110143935HI"/>
    <s v="Orazul Energy Per£ S.A."/>
    <x v="68"/>
    <x v="68"/>
    <s v="C.H.Cañón del Pato"/>
    <x v="257"/>
    <x v="4"/>
    <x v="4"/>
    <x v="210"/>
    <x v="1"/>
    <s v="Instalado"/>
    <s v="Operativo"/>
    <s v="Generadora"/>
    <x v="0"/>
    <x v="1"/>
    <x v="1"/>
    <x v="0"/>
    <s v="Privado"/>
    <s v="ANCASH"/>
    <s v="ANCASH"/>
    <s v="HUAYLAS"/>
    <s v="HUALLANCA"/>
    <n v="0"/>
    <x v="7"/>
    <n v="0"/>
    <x v="0"/>
    <n v="0"/>
    <x v="0"/>
    <x v="0"/>
    <n v="19635.351999999999"/>
    <n v="19.635351999999997"/>
    <m/>
    <n v="3.42475"/>
    <n v="3.7239166666666663"/>
    <n v="7.6479999999999997"/>
    <n v="0"/>
    <n v="66"/>
    <s v="BASE DE DATOS"/>
    <m/>
  </r>
  <r>
    <s v="20"/>
    <x v="10"/>
    <s v="ORAENP"/>
    <s v="11014393"/>
    <s v="11014393"/>
    <x v="4"/>
    <s v="6"/>
    <s v="S"/>
    <n v="44.220999999999997"/>
    <n v="44.220999999999997"/>
    <n v="3906.74"/>
    <n v="18507.334999999999"/>
    <n v="22414.075000000001"/>
    <n v="9.4700000000000006"/>
    <n v="707.17"/>
    <n v="0"/>
    <m/>
    <m/>
    <x v="0"/>
    <s v="ORAENP110143936HI"/>
    <s v="Orazul Energy Per£ S.A."/>
    <x v="68"/>
    <x v="68"/>
    <s v="C.H.Cañón del Pato"/>
    <x v="257"/>
    <x v="4"/>
    <x v="4"/>
    <x v="317"/>
    <x v="1"/>
    <s v="Instalado"/>
    <s v="Operativo"/>
    <s v="Generadora"/>
    <x v="0"/>
    <x v="1"/>
    <x v="1"/>
    <x v="0"/>
    <s v="Privado"/>
    <s v="ANCASH"/>
    <s v="ANCASH"/>
    <s v="HUAYLAS"/>
    <s v="HUALLANCA"/>
    <n v="0"/>
    <x v="7"/>
    <n v="0"/>
    <x v="0"/>
    <n v="0"/>
    <x v="0"/>
    <x v="0"/>
    <n v="22414.075000000001"/>
    <n v="22.414075"/>
    <m/>
    <n v="3.42475"/>
    <n v="3.685083333333333"/>
    <n v="7.6479999999999997"/>
    <n v="-3.637978807091713E-12"/>
    <n v="66"/>
    <s v="BASE DE DATOS"/>
    <m/>
  </r>
  <r>
    <s v="20"/>
    <x v="10"/>
    <s v="ORAENP"/>
    <s v="11014593"/>
    <s v="11014593"/>
    <x v="4"/>
    <s v="1"/>
    <s v="S"/>
    <n v="31.593"/>
    <n v="31.593"/>
    <n v="172.12"/>
    <n v="706.154"/>
    <n v="878.274"/>
    <n v="0"/>
    <n v="34.700000000000003"/>
    <n v="1.17"/>
    <m/>
    <m/>
    <x v="0"/>
    <s v="ORAENP110145931HI"/>
    <s v="Orazul Energy Per£ S.A."/>
    <x v="68"/>
    <x v="68"/>
    <s v="C.H.Carhuaquero"/>
    <x v="258"/>
    <x v="4"/>
    <x v="4"/>
    <x v="44"/>
    <x v="1"/>
    <s v="Instalado"/>
    <s v="Operativo"/>
    <s v="Generadora"/>
    <x v="0"/>
    <x v="1"/>
    <x v="1"/>
    <x v="0"/>
    <s v="Privado"/>
    <s v="CAJAMARCA"/>
    <s v="CAJAMARCA"/>
    <s v="CHOTA"/>
    <s v="LLAMA"/>
    <n v="0"/>
    <x v="7"/>
    <n v="0"/>
    <x v="0"/>
    <n v="0"/>
    <x v="0"/>
    <x v="0"/>
    <n v="878.274"/>
    <n v="0.878274"/>
    <m/>
    <n v="2.5009166666666665"/>
    <n v="2.6327500000000001"/>
    <n v="7.6479999999999997"/>
    <n v="0"/>
    <n v="66"/>
    <s v="BASE DE DATOS"/>
    <m/>
  </r>
  <r>
    <s v="20"/>
    <x v="10"/>
    <s v="ORAENP"/>
    <s v="11014593"/>
    <s v="11014593"/>
    <x v="4"/>
    <s v="2"/>
    <s v="S"/>
    <n v="31.472000000000001"/>
    <n v="31.472000000000001"/>
    <n v="2162.3000000000002"/>
    <n v="5769.6379999999999"/>
    <n v="7931.9380000000001"/>
    <n v="0"/>
    <n v="507.6"/>
    <n v="0"/>
    <m/>
    <m/>
    <x v="0"/>
    <s v="ORAENP110145932HI"/>
    <s v="Orazul Energy Per£ S.A."/>
    <x v="68"/>
    <x v="68"/>
    <s v="C.H.Carhuaquero"/>
    <x v="258"/>
    <x v="4"/>
    <x v="4"/>
    <x v="171"/>
    <x v="1"/>
    <s v="Instalado"/>
    <s v="Operativo"/>
    <s v="Generadora"/>
    <x v="0"/>
    <x v="1"/>
    <x v="1"/>
    <x v="0"/>
    <s v="Privado"/>
    <s v="CAJAMARCA"/>
    <s v="CAJAMARCA"/>
    <s v="CHOTA"/>
    <s v="LLAMA"/>
    <n v="0"/>
    <x v="7"/>
    <n v="0"/>
    <x v="0"/>
    <n v="0"/>
    <x v="0"/>
    <x v="0"/>
    <n v="7931.9380000000001"/>
    <n v="7.9319379999999997"/>
    <m/>
    <n v="2.5009166666666665"/>
    <n v="2.6226666666666669"/>
    <n v="7.6479999999999997"/>
    <n v="0"/>
    <n v="66"/>
    <s v="BASE DE DATOS"/>
    <m/>
  </r>
  <r>
    <s v="20"/>
    <x v="10"/>
    <s v="ORAENP"/>
    <s v="11014593"/>
    <s v="11014593"/>
    <x v="4"/>
    <s v="3"/>
    <s v="S"/>
    <n v="31.466999999999999"/>
    <n v="31.466999999999999"/>
    <n v="1232.06"/>
    <n v="2147.9059999999999"/>
    <n v="3379.9659999999999"/>
    <n v="0"/>
    <n v="174.7"/>
    <n v="0"/>
    <m/>
    <m/>
    <x v="0"/>
    <s v="ORAENP110145933HI"/>
    <s v="Orazul Energy Per£ S.A."/>
    <x v="68"/>
    <x v="68"/>
    <s v="C.H.Carhuaquero"/>
    <x v="258"/>
    <x v="4"/>
    <x v="4"/>
    <x v="172"/>
    <x v="1"/>
    <s v="Instalado"/>
    <s v="Operativo"/>
    <s v="Generadora"/>
    <x v="0"/>
    <x v="1"/>
    <x v="1"/>
    <x v="0"/>
    <s v="Privado"/>
    <s v="CAJAMARCA"/>
    <s v="CAJAMARCA"/>
    <s v="CHOTA"/>
    <s v="LLAMA"/>
    <n v="0"/>
    <x v="7"/>
    <n v="0"/>
    <x v="0"/>
    <n v="0"/>
    <x v="0"/>
    <x v="0"/>
    <n v="3379.9659999999999"/>
    <n v="3.379966"/>
    <m/>
    <n v="2.5009166666666665"/>
    <n v="2.6222499999999997"/>
    <n v="7.6479999999999997"/>
    <n v="0"/>
    <n v="66"/>
    <s v="BASE DE DATOS"/>
    <m/>
  </r>
  <r>
    <s v="20"/>
    <x v="10"/>
    <s v="ORAENP"/>
    <s v="11014593"/>
    <s v="11014593"/>
    <x v="4"/>
    <s v="4"/>
    <s v="S"/>
    <n v="9.9830000000000005"/>
    <n v="9.9830000000000005"/>
    <n v="1125.43"/>
    <n v="3961.3110000000001"/>
    <n v="5086.741"/>
    <n v="0"/>
    <n v="514.65"/>
    <n v="0"/>
    <m/>
    <m/>
    <x v="0"/>
    <s v="ORAENP110145934HI"/>
    <s v="Orazul Energy Per£ S.A."/>
    <x v="68"/>
    <x v="68"/>
    <s v="C.H.Carhuaquero"/>
    <x v="259"/>
    <x v="4"/>
    <x v="4"/>
    <x v="190"/>
    <x v="1"/>
    <s v="Instalado"/>
    <s v="Operativo"/>
    <s v="Generadora"/>
    <x v="0"/>
    <x v="1"/>
    <x v="1"/>
    <x v="0"/>
    <s v="Privado"/>
    <s v="CAJAMARCA"/>
    <s v="CAJAMARCA"/>
    <s v="CHOTA"/>
    <s v="LLAMA"/>
    <n v="0"/>
    <x v="7"/>
    <n v="0"/>
    <x v="1"/>
    <s v="PRIMERA"/>
    <x v="0"/>
    <x v="0"/>
    <n v="5086.741"/>
    <n v="5.086741"/>
    <m/>
    <n v="0.80799999999999994"/>
    <n v="0.83191666666666675"/>
    <n v="7.6479999999999997"/>
    <n v="0"/>
    <n v="66"/>
    <s v="BASE DE DATOS"/>
    <m/>
  </r>
  <r>
    <s v="20"/>
    <x v="10"/>
    <s v="ORAENP"/>
    <s v="18166008"/>
    <s v="18166008"/>
    <x v="4"/>
    <s v="1"/>
    <s v="S"/>
    <n v="5.7110000000000003"/>
    <n v="5.7110000000000003"/>
    <n v="263.39"/>
    <n v="614.33500000000004"/>
    <n v="877.72500000000002"/>
    <n v="51.58"/>
    <n v="497.7"/>
    <n v="0"/>
    <m/>
    <m/>
    <x v="0"/>
    <s v="ORAENP181660081HI"/>
    <s v="Orazul Energy Per£ S.A."/>
    <x v="68"/>
    <x v="68"/>
    <s v="C.H.Caña Brava"/>
    <x v="260"/>
    <x v="4"/>
    <x v="4"/>
    <x v="44"/>
    <x v="1"/>
    <s v="Instalado"/>
    <s v="Operativo"/>
    <s v="Generadora"/>
    <x v="0"/>
    <x v="1"/>
    <x v="1"/>
    <x v="0"/>
    <s v="Privado"/>
    <s v="CAJAMARCA"/>
    <s v="CAJAMARCA"/>
    <s v="CHOTA"/>
    <s v="LLAMA"/>
    <n v="0"/>
    <x v="7"/>
    <n v="0"/>
    <x v="1"/>
    <s v="PRIMERA"/>
    <x v="0"/>
    <x v="0"/>
    <n v="877.72500000000002"/>
    <n v="0.87772499999999998"/>
    <m/>
    <n v="0.4291666666666667"/>
    <n v="0.47591666666666671"/>
    <n v="7.6479999999999997"/>
    <n v="0"/>
    <n v="66"/>
    <s v="BASE DE DATOS"/>
    <m/>
  </r>
  <r>
    <s v="20"/>
    <x v="9"/>
    <s v="CELEPS"/>
    <s v="11091298"/>
    <s v="11091298"/>
    <x v="4"/>
    <s v="PELTON 1"/>
    <s v="S"/>
    <n v="110"/>
    <n v="110"/>
    <n v="10378.871999999999"/>
    <n v="21278.386999999999"/>
    <n v="31657.258999999998"/>
    <n v="5.85"/>
    <n v="714.15"/>
    <n v="0"/>
    <m/>
    <m/>
    <x v="0"/>
    <s v="CELEPS11091298PELTON 1HI"/>
    <s v="Compa¤ia El‚ctrica El Platanal S.A."/>
    <x v="59"/>
    <x v="59"/>
    <s v="C.H. El Platanal"/>
    <x v="234"/>
    <x v="4"/>
    <x v="4"/>
    <x v="316"/>
    <x v="1"/>
    <s v="Instalado"/>
    <s v="Operativo"/>
    <s v="Generadora"/>
    <x v="0"/>
    <x v="1"/>
    <x v="1"/>
    <x v="0"/>
    <s v="Privado"/>
    <s v="LIMA"/>
    <s v="LIMA"/>
    <s v="YAUYOS Y CAÑETE"/>
    <s v="AYAUCA, CATAHUASI, CHOCOS, TANTA, CARANIA y LARAOS"/>
    <n v="0"/>
    <x v="7"/>
    <n v="0"/>
    <x v="0"/>
    <n v="0"/>
    <x v="0"/>
    <x v="0"/>
    <n v="31657.258999999998"/>
    <n v="31.657259"/>
    <m/>
    <n v="9.1666666666666661"/>
    <n v="9.1666666666666661"/>
    <n v="7.6479999999999997"/>
    <n v="0"/>
    <n v="13"/>
    <s v="BASE DE DATOS"/>
    <m/>
  </r>
  <r>
    <s v="20"/>
    <x v="9"/>
    <s v="CELEPS"/>
    <s v="11091298"/>
    <s v="11091298"/>
    <x v="4"/>
    <s v="PELTON 2"/>
    <s v="S"/>
    <n v="110"/>
    <n v="110"/>
    <n v="9253.3179999999993"/>
    <n v="21327.578000000001"/>
    <n v="30580.896000000001"/>
    <n v="5.85"/>
    <n v="714.15"/>
    <n v="0"/>
    <m/>
    <m/>
    <x v="0"/>
    <s v="CELEPS11091298PELTON 2HI"/>
    <s v="Compa¤ia El‚ctrica El Platanal S.A."/>
    <x v="59"/>
    <x v="59"/>
    <s v="C.H. El Platanal"/>
    <x v="234"/>
    <x v="4"/>
    <x v="4"/>
    <x v="287"/>
    <x v="1"/>
    <s v="Instalado"/>
    <s v="Operativo"/>
    <s v="Generadora"/>
    <x v="0"/>
    <x v="1"/>
    <x v="1"/>
    <x v="0"/>
    <s v="Privado"/>
    <s v="LIMA"/>
    <s v="LIMA"/>
    <s v="YAUYOS Y CAÑETE"/>
    <s v="AYAUCA, CATAHUASI, CHOCOS, TANTA, CARANIA y LARAOS"/>
    <n v="0"/>
    <x v="7"/>
    <n v="0"/>
    <x v="0"/>
    <n v="0"/>
    <x v="0"/>
    <x v="0"/>
    <n v="30580.896000000001"/>
    <n v="30.580895999999999"/>
    <m/>
    <n v="9.1666666666666661"/>
    <n v="9.1666666666666661"/>
    <n v="7.6479999999999997"/>
    <n v="0"/>
    <n v="13"/>
    <s v="BASE DE DATOS"/>
    <m/>
  </r>
  <r>
    <s v="20"/>
    <x v="10"/>
    <s v="CELEPS"/>
    <s v="11091298"/>
    <s v="11091298"/>
    <x v="4"/>
    <s v="PELTON 1"/>
    <s v="S"/>
    <n v="110"/>
    <n v="110"/>
    <n v="8514.6370000000006"/>
    <n v="15477.861000000001"/>
    <n v="23992.498"/>
    <n v="0"/>
    <n v="720"/>
    <n v="0"/>
    <m/>
    <m/>
    <x v="0"/>
    <s v="CELEPS11091298PELTON 1HI"/>
    <s v="Compa¤ia El‚ctrica El Platanal S.A."/>
    <x v="59"/>
    <x v="59"/>
    <s v="C.H. El Platanal"/>
    <x v="234"/>
    <x v="4"/>
    <x v="4"/>
    <x v="316"/>
    <x v="1"/>
    <s v="Instalado"/>
    <s v="Operativo"/>
    <s v="Generadora"/>
    <x v="0"/>
    <x v="1"/>
    <x v="1"/>
    <x v="0"/>
    <s v="Privado"/>
    <s v="LIMA"/>
    <s v="LIMA"/>
    <s v="YAUYOS Y CAÑETE"/>
    <s v="AYAUCA, CATAHUASI, CHOCOS, TANTA, CARANIA y LARAOS"/>
    <n v="0"/>
    <x v="7"/>
    <n v="0"/>
    <x v="0"/>
    <n v="0"/>
    <x v="0"/>
    <x v="0"/>
    <n v="23992.498"/>
    <n v="23.992498000000001"/>
    <m/>
    <n v="9.1666666666666661"/>
    <n v="9.1666666666666661"/>
    <n v="7.6479999999999997"/>
    <n v="0"/>
    <n v="13"/>
    <s v="BASE DE DATOS"/>
    <m/>
  </r>
  <r>
    <s v="20"/>
    <x v="10"/>
    <s v="CELEPS"/>
    <s v="11091298"/>
    <s v="11091298"/>
    <x v="4"/>
    <s v="PELTON 2"/>
    <s v="S"/>
    <n v="110"/>
    <n v="110"/>
    <n v="9260.5920000000006"/>
    <n v="15436.396000000001"/>
    <n v="24696.988000000001"/>
    <n v="0"/>
    <n v="720"/>
    <n v="0"/>
    <m/>
    <m/>
    <x v="0"/>
    <s v="CELEPS11091298PELTON 2HI"/>
    <s v="Compa¤ia El‚ctrica El Platanal S.A."/>
    <x v="59"/>
    <x v="59"/>
    <s v="C.H. El Platanal"/>
    <x v="234"/>
    <x v="4"/>
    <x v="4"/>
    <x v="287"/>
    <x v="1"/>
    <s v="Instalado"/>
    <s v="Operativo"/>
    <s v="Generadora"/>
    <x v="0"/>
    <x v="1"/>
    <x v="1"/>
    <x v="0"/>
    <s v="Privado"/>
    <s v="LIMA"/>
    <s v="LIMA"/>
    <s v="YAUYOS Y CAÑETE"/>
    <s v="AYAUCA, CATAHUASI, CHOCOS, TANTA, CARANIA y LARAOS"/>
    <n v="0"/>
    <x v="7"/>
    <n v="0"/>
    <x v="0"/>
    <n v="0"/>
    <x v="0"/>
    <x v="0"/>
    <n v="24696.988000000001"/>
    <n v="24.696988000000001"/>
    <m/>
    <n v="9.1666666666666661"/>
    <n v="9.1666666666666661"/>
    <n v="7.6479999999999997"/>
    <n v="0"/>
    <n v="13"/>
    <s v="BASE DE DATOS"/>
    <m/>
  </r>
  <r>
    <s v="20"/>
    <x v="11"/>
    <s v="CELEPS"/>
    <s v="11091298"/>
    <s v="11091298"/>
    <x v="4"/>
    <s v="PELTON 1"/>
    <s v="S"/>
    <n v="110"/>
    <n v="110"/>
    <n v="11943.83"/>
    <n v="51799.574000000001"/>
    <n v="63743.404000000002"/>
    <n v="11.5"/>
    <n v="705.5"/>
    <n v="0"/>
    <m/>
    <m/>
    <x v="0"/>
    <s v="CELEPS11091298PELTON 1HI"/>
    <s v="Compa¤ia El‚ctrica El Platanal S.A."/>
    <x v="59"/>
    <x v="59"/>
    <s v="C.H. El Platanal"/>
    <x v="234"/>
    <x v="4"/>
    <x v="4"/>
    <x v="316"/>
    <x v="1"/>
    <s v="Instalado"/>
    <s v="Operativo"/>
    <s v="Generadora"/>
    <x v="0"/>
    <x v="1"/>
    <x v="1"/>
    <x v="0"/>
    <s v="Privado"/>
    <s v="LIMA"/>
    <s v="LIMA"/>
    <s v="YAUYOS Y CAÑETE"/>
    <s v="AYAUCA, CATAHUASI, CHOCOS, TANTA, CARANIA y LARAOS"/>
    <n v="0"/>
    <x v="7"/>
    <n v="0"/>
    <x v="0"/>
    <n v="0"/>
    <x v="0"/>
    <x v="0"/>
    <n v="63743.404000000002"/>
    <n v="63.743404000000005"/>
    <m/>
    <n v="9.1666666666666661"/>
    <n v="9.1666666666666661"/>
    <n v="7.6479999999999997"/>
    <n v="0"/>
    <n v="13"/>
    <s v="BASE DE DATOS"/>
    <m/>
  </r>
  <r>
    <s v="20"/>
    <x v="11"/>
    <s v="CELEPS"/>
    <s v="11091298"/>
    <s v="11091298"/>
    <x v="4"/>
    <s v="PELTON 2"/>
    <s v="S"/>
    <n v="110"/>
    <n v="110"/>
    <n v="11938.273999999999"/>
    <n v="51551.981"/>
    <n v="63490.254999999997"/>
    <n v="11.5"/>
    <n v="707.5"/>
    <n v="0"/>
    <m/>
    <m/>
    <x v="0"/>
    <s v="CELEPS11091298PELTON 2HI"/>
    <s v="Compa¤ia El‚ctrica El Platanal S.A."/>
    <x v="59"/>
    <x v="59"/>
    <s v="C.H. El Platanal"/>
    <x v="234"/>
    <x v="4"/>
    <x v="4"/>
    <x v="287"/>
    <x v="1"/>
    <s v="Instalado"/>
    <s v="Operativo"/>
    <s v="Generadora"/>
    <x v="0"/>
    <x v="1"/>
    <x v="1"/>
    <x v="0"/>
    <s v="Privado"/>
    <s v="LIMA"/>
    <s v="LIMA"/>
    <s v="YAUYOS Y CAÑETE"/>
    <s v="AYAUCA, CATAHUASI, CHOCOS, TANTA, CARANIA y LARAOS"/>
    <n v="0"/>
    <x v="7"/>
    <n v="0"/>
    <x v="0"/>
    <n v="0"/>
    <x v="0"/>
    <x v="0"/>
    <n v="63490.254999999997"/>
    <n v="63.490254999999998"/>
    <m/>
    <n v="9.1666666666666661"/>
    <n v="9.1666666666666661"/>
    <n v="7.6479999999999997"/>
    <n v="0"/>
    <n v="13"/>
    <s v="BASE DE DATOS"/>
    <m/>
  </r>
  <r>
    <s v="20"/>
    <x v="9"/>
    <s v="HIMARA"/>
    <s v="11116301"/>
    <s v="11116301"/>
    <x v="4"/>
    <s v="Francis 1"/>
    <s v="S"/>
    <n v="6.5609999999999999"/>
    <n v="6.4669999999999996"/>
    <n v="727.72400000000005"/>
    <n v="3233.5160000000001"/>
    <n v="3961.24"/>
    <n v="0"/>
    <n v="717.22"/>
    <n v="2.78"/>
    <m/>
    <m/>
    <x v="0"/>
    <s v="HIMARA11116301Francis 1HI"/>
    <n v="0"/>
    <x v="57"/>
    <x v="57"/>
    <s v="C. H. Hidromarañón"/>
    <x v="232"/>
    <x v="4"/>
    <x v="4"/>
    <x v="314"/>
    <x v="1"/>
    <s v="Instalado"/>
    <s v="Operativo"/>
    <s v="Generadora"/>
    <x v="0"/>
    <x v="1"/>
    <x v="1"/>
    <x v="0"/>
    <s v="Privado"/>
    <s v="HUANUCO"/>
    <s v="HUANUCO"/>
    <s v="HUAMALIES"/>
    <s v="LLATA"/>
    <n v="0"/>
    <x v="7"/>
    <n v="0"/>
    <x v="0"/>
    <n v="0"/>
    <x v="0"/>
    <x v="0"/>
    <n v="3961.24"/>
    <n v="3.9612399999999997"/>
    <m/>
    <n v="0.54674999999999996"/>
    <n v="0.5389166666666666"/>
    <n v="7.6479999999999997"/>
    <n v="4.5474735088646412E-13"/>
    <n v="8"/>
    <s v="BASE DE DATOS"/>
    <m/>
  </r>
  <r>
    <s v="20"/>
    <x v="9"/>
    <s v="HIMARA"/>
    <s v="11116301"/>
    <s v="11116301"/>
    <x v="4"/>
    <s v="Francis 2"/>
    <s v="S"/>
    <n v="6.5609999999999999"/>
    <n v="6.4669999999999996"/>
    <n v="421.44200000000001"/>
    <n v="1817.665"/>
    <n v="2239.107"/>
    <n v="0"/>
    <n v="714.57"/>
    <n v="5.43"/>
    <m/>
    <m/>
    <x v="0"/>
    <s v="HIMARA11116301Francis 2HI"/>
    <n v="0"/>
    <x v="57"/>
    <x v="57"/>
    <s v="C. H. Hidromarañón"/>
    <x v="232"/>
    <x v="4"/>
    <x v="4"/>
    <x v="315"/>
    <x v="1"/>
    <s v="Instalado"/>
    <s v="Operativo"/>
    <s v="Generadora"/>
    <x v="0"/>
    <x v="1"/>
    <x v="1"/>
    <x v="0"/>
    <s v="Privado"/>
    <s v="HUANUCO"/>
    <s v="HUANUCO"/>
    <s v="HUAMALIES"/>
    <s v="LLATA"/>
    <n v="0"/>
    <x v="7"/>
    <n v="0"/>
    <x v="0"/>
    <n v="0"/>
    <x v="0"/>
    <x v="0"/>
    <n v="2239.107"/>
    <n v="2.2391070000000002"/>
    <m/>
    <n v="0.54674999999999996"/>
    <n v="0.5389166666666666"/>
    <n v="7.6479999999999997"/>
    <n v="0"/>
    <n v="8"/>
    <s v="BASE DE DATOS"/>
    <m/>
  </r>
  <r>
    <s v="20"/>
    <x v="9"/>
    <s v="HIMARA"/>
    <s v="11116301"/>
    <s v="11116301"/>
    <x v="4"/>
    <s v="Francis 3"/>
    <s v="S"/>
    <n v="6.5609999999999999"/>
    <n v="6.4669999999999996"/>
    <n v="704.76400000000001"/>
    <n v="3099.2080000000001"/>
    <n v="3803.9720000000002"/>
    <n v="0"/>
    <n v="716.97"/>
    <n v="3.03"/>
    <m/>
    <m/>
    <x v="0"/>
    <s v="HIMARA11116301Francis 3HI"/>
    <n v="0"/>
    <x v="57"/>
    <x v="57"/>
    <s v="C. H. Hidromarañón"/>
    <x v="232"/>
    <x v="4"/>
    <x v="4"/>
    <x v="262"/>
    <x v="1"/>
    <s v="Instalado"/>
    <s v="Operativo"/>
    <s v="Generadora"/>
    <x v="0"/>
    <x v="1"/>
    <x v="1"/>
    <x v="0"/>
    <s v="Privado"/>
    <s v="HUANUCO"/>
    <s v="HUANUCO"/>
    <s v="HUAMALIES"/>
    <s v="LLATA"/>
    <n v="0"/>
    <x v="7"/>
    <n v="0"/>
    <x v="0"/>
    <n v="0"/>
    <x v="0"/>
    <x v="0"/>
    <n v="3803.9720000000002"/>
    <n v="3.8039720000000004"/>
    <m/>
    <n v="0.54674999999999996"/>
    <n v="0.5389166666666666"/>
    <n v="7.6479999999999997"/>
    <n v="0"/>
    <n v="8"/>
    <s v="BASE DE DATOS"/>
    <m/>
  </r>
  <r>
    <s v="20"/>
    <x v="10"/>
    <s v="HIMARA"/>
    <s v="11116301"/>
    <s v="11116301"/>
    <x v="4"/>
    <s v="Francis 1"/>
    <s v="S"/>
    <n v="6.5609999999999999"/>
    <n v="6.4669999999999996"/>
    <n v="694.06500000000005"/>
    <n v="3177.42"/>
    <n v="3871.4850000000001"/>
    <n v="29.27"/>
    <n v="690.18"/>
    <n v="0.55000000000000004"/>
    <m/>
    <m/>
    <x v="0"/>
    <s v="HIMARA11116301Francis 1HI"/>
    <n v="0"/>
    <x v="57"/>
    <x v="57"/>
    <s v="C. H. Hidromarañón"/>
    <x v="232"/>
    <x v="4"/>
    <x v="4"/>
    <x v="314"/>
    <x v="1"/>
    <s v="Instalado"/>
    <s v="Operativo"/>
    <s v="Generadora"/>
    <x v="0"/>
    <x v="1"/>
    <x v="1"/>
    <x v="0"/>
    <s v="Privado"/>
    <s v="HUANUCO"/>
    <s v="HUANUCO"/>
    <s v="HUAMALIES"/>
    <s v="LLATA"/>
    <n v="0"/>
    <x v="7"/>
    <n v="0"/>
    <x v="0"/>
    <n v="0"/>
    <x v="0"/>
    <x v="0"/>
    <n v="3871.4850000000001"/>
    <n v="3.8714850000000003"/>
    <m/>
    <n v="0.54674999999999996"/>
    <n v="0.5389166666666666"/>
    <n v="7.6479999999999997"/>
    <n v="0"/>
    <n v="8"/>
    <s v="BASE DE DATOS"/>
    <m/>
  </r>
  <r>
    <s v="20"/>
    <x v="10"/>
    <s v="HIMARA"/>
    <s v="11116301"/>
    <s v="11116301"/>
    <x v="4"/>
    <s v="Francis 2"/>
    <s v="S"/>
    <n v="6.5609999999999999"/>
    <n v="6.4669999999999996"/>
    <n v="506.11500000000001"/>
    <n v="2526.366"/>
    <n v="3032.4810000000002"/>
    <n v="31.92"/>
    <n v="687.3"/>
    <n v="0.78"/>
    <m/>
    <m/>
    <x v="0"/>
    <s v="HIMARA11116301Francis 2HI"/>
    <n v="0"/>
    <x v="57"/>
    <x v="57"/>
    <s v="C. H. Hidromarañón"/>
    <x v="232"/>
    <x v="4"/>
    <x v="4"/>
    <x v="315"/>
    <x v="1"/>
    <s v="Instalado"/>
    <s v="Operativo"/>
    <s v="Generadora"/>
    <x v="0"/>
    <x v="1"/>
    <x v="1"/>
    <x v="0"/>
    <s v="Privado"/>
    <s v="HUANUCO"/>
    <s v="HUANUCO"/>
    <s v="HUAMALIES"/>
    <s v="LLATA"/>
    <n v="0"/>
    <x v="7"/>
    <n v="0"/>
    <x v="0"/>
    <n v="0"/>
    <x v="0"/>
    <x v="0"/>
    <n v="3032.4810000000002"/>
    <n v="3.0324810000000002"/>
    <m/>
    <n v="0.54674999999999996"/>
    <n v="0.5389166666666666"/>
    <n v="7.6479999999999997"/>
    <n v="-4.5474735088646412E-13"/>
    <n v="8"/>
    <s v="BASE DE DATOS"/>
    <m/>
  </r>
  <r>
    <s v="20"/>
    <x v="10"/>
    <s v="HIMARA"/>
    <s v="11116301"/>
    <s v="11116301"/>
    <x v="4"/>
    <s v="Francis 3"/>
    <s v="S"/>
    <n v="6.5609999999999999"/>
    <n v="6.4669999999999996"/>
    <n v="480.065"/>
    <n v="2282.3870000000002"/>
    <n v="2762.4520000000002"/>
    <n v="31.77"/>
    <n v="687.61"/>
    <n v="0.62"/>
    <m/>
    <m/>
    <x v="0"/>
    <s v="HIMARA11116301Francis 3HI"/>
    <n v="0"/>
    <x v="57"/>
    <x v="57"/>
    <s v="C. H. Hidromarañón"/>
    <x v="232"/>
    <x v="4"/>
    <x v="4"/>
    <x v="262"/>
    <x v="1"/>
    <s v="Instalado"/>
    <s v="Operativo"/>
    <s v="Generadora"/>
    <x v="0"/>
    <x v="1"/>
    <x v="1"/>
    <x v="0"/>
    <s v="Privado"/>
    <s v="HUANUCO"/>
    <s v="HUANUCO"/>
    <s v="HUAMALIES"/>
    <s v="LLATA"/>
    <n v="0"/>
    <x v="7"/>
    <n v="0"/>
    <x v="0"/>
    <n v="0"/>
    <x v="0"/>
    <x v="0"/>
    <n v="2762.4520000000002"/>
    <n v="2.7624520000000001"/>
    <m/>
    <n v="0.54674999999999996"/>
    <n v="0.5389166666666666"/>
    <n v="7.6479999999999997"/>
    <n v="0"/>
    <n v="8"/>
    <s v="BASE DE DATOS"/>
    <m/>
  </r>
  <r>
    <s v="20"/>
    <x v="11"/>
    <s v="HIMARA"/>
    <s v="11116301"/>
    <s v="11116301"/>
    <x v="4"/>
    <s v="Francis 1"/>
    <s v="S"/>
    <n v="6.5609999999999999"/>
    <n v="6.4669999999999996"/>
    <n v="780.97799999999995"/>
    <n v="3726.7449999999999"/>
    <n v="4507.723"/>
    <n v="17.38"/>
    <n v="701.24"/>
    <n v="1.38"/>
    <m/>
    <m/>
    <x v="0"/>
    <s v="HIMARA11116301Francis 1HI"/>
    <n v="0"/>
    <x v="57"/>
    <x v="57"/>
    <s v="C. H. Hidromarañón"/>
    <x v="232"/>
    <x v="4"/>
    <x v="4"/>
    <x v="314"/>
    <x v="1"/>
    <s v="Instalado"/>
    <s v="Operativo"/>
    <s v="Generadora"/>
    <x v="0"/>
    <x v="1"/>
    <x v="1"/>
    <x v="0"/>
    <s v="Privado"/>
    <s v="HUANUCO"/>
    <s v="HUANUCO"/>
    <s v="HUAMALIES"/>
    <s v="LLATA"/>
    <n v="0"/>
    <x v="7"/>
    <n v="0"/>
    <x v="0"/>
    <n v="0"/>
    <x v="0"/>
    <x v="0"/>
    <n v="4507.723"/>
    <n v="4.5077230000000004"/>
    <m/>
    <n v="0.54674999999999996"/>
    <n v="0.5389166666666666"/>
    <n v="7.6479999999999997"/>
    <n v="0"/>
    <n v="8"/>
    <s v="BASE DE DATOS"/>
    <m/>
  </r>
  <r>
    <s v="20"/>
    <x v="11"/>
    <s v="HIMARA"/>
    <s v="11116301"/>
    <s v="11116301"/>
    <x v="4"/>
    <s v="Francis 2"/>
    <s v="S"/>
    <n v="6.5609999999999999"/>
    <n v="6.4669999999999996"/>
    <n v="775.35699999999997"/>
    <n v="3702.6990000000001"/>
    <n v="4478.0559999999996"/>
    <n v="17.3"/>
    <n v="701.1"/>
    <n v="2.4"/>
    <m/>
    <m/>
    <x v="0"/>
    <s v="HIMARA11116301Francis 2HI"/>
    <n v="0"/>
    <x v="57"/>
    <x v="57"/>
    <s v="C. H. Hidromarañón"/>
    <x v="232"/>
    <x v="4"/>
    <x v="4"/>
    <x v="315"/>
    <x v="1"/>
    <s v="Instalado"/>
    <s v="Operativo"/>
    <s v="Generadora"/>
    <x v="0"/>
    <x v="1"/>
    <x v="1"/>
    <x v="0"/>
    <s v="Privado"/>
    <s v="HUANUCO"/>
    <s v="HUANUCO"/>
    <s v="HUAMALIES"/>
    <s v="LLATA"/>
    <n v="0"/>
    <x v="7"/>
    <n v="0"/>
    <x v="0"/>
    <n v="0"/>
    <x v="0"/>
    <x v="0"/>
    <n v="4478.0559999999996"/>
    <n v="4.4780559999999996"/>
    <m/>
    <n v="0.54674999999999996"/>
    <n v="0.5389166666666666"/>
    <n v="7.6479999999999997"/>
    <n v="9.0949470177292824E-13"/>
    <n v="8"/>
    <s v="BASE DE DATOS"/>
    <m/>
  </r>
  <r>
    <s v="20"/>
    <x v="11"/>
    <s v="HIMARA"/>
    <s v="11116301"/>
    <s v="11116301"/>
    <x v="4"/>
    <s v="Francis 3"/>
    <s v="S"/>
    <n v="6.5609999999999999"/>
    <n v="6.4669999999999996"/>
    <n v="782.62599999999998"/>
    <n v="3736.8679999999999"/>
    <n v="4519.4939999999997"/>
    <n v="17.47"/>
    <n v="700.13"/>
    <n v="2.4"/>
    <m/>
    <m/>
    <x v="0"/>
    <s v="HIMARA11116301Francis 3HI"/>
    <n v="0"/>
    <x v="57"/>
    <x v="57"/>
    <s v="C. H. Hidromarañón"/>
    <x v="232"/>
    <x v="4"/>
    <x v="4"/>
    <x v="262"/>
    <x v="1"/>
    <s v="Instalado"/>
    <s v="Operativo"/>
    <s v="Generadora"/>
    <x v="0"/>
    <x v="1"/>
    <x v="1"/>
    <x v="0"/>
    <s v="Privado"/>
    <s v="HUANUCO"/>
    <s v="HUANUCO"/>
    <s v="HUAMALIES"/>
    <s v="LLATA"/>
    <n v="0"/>
    <x v="7"/>
    <n v="0"/>
    <x v="0"/>
    <n v="0"/>
    <x v="0"/>
    <x v="0"/>
    <n v="4519.4939999999997"/>
    <n v="4.5194939999999999"/>
    <m/>
    <n v="0.54674999999999996"/>
    <n v="0.5389166666666666"/>
    <n v="7.6479999999999997"/>
    <n v="0"/>
    <n v="8"/>
    <s v="BASE DE DATOS"/>
    <m/>
  </r>
  <r>
    <s v="20"/>
    <x v="9"/>
    <s v="EGEMSA"/>
    <s v="11005993"/>
    <s v="11005993"/>
    <x v="4"/>
    <s v="GRUPO Nº1"/>
    <s v="S"/>
    <n v="30.15"/>
    <n v="29.295999999999999"/>
    <n v="2930.7220000000002"/>
    <n v="11027.18"/>
    <n v="13957.902"/>
    <n v="3.36"/>
    <n v="716.64"/>
    <n v="0"/>
    <m/>
    <m/>
    <x v="0"/>
    <s v="EGEMSA11005993GRUPO Nº1HI"/>
    <s v="Emp. de Generaci¢n El‚ctrica Machu Picchu S. A."/>
    <x v="22"/>
    <x v="22"/>
    <s v="C. H. Machupicchu"/>
    <x v="247"/>
    <x v="4"/>
    <x v="4"/>
    <x v="319"/>
    <x v="1"/>
    <s v="Instalado"/>
    <s v="Operativo"/>
    <s v="Generadora"/>
    <x v="0"/>
    <x v="1"/>
    <x v="1"/>
    <x v="0"/>
    <s v="Estatal"/>
    <s v="CUSCO"/>
    <s v="CUSCO"/>
    <s v="URUBAMBA"/>
    <s v="MACHUPICCHU"/>
    <n v="0"/>
    <x v="7"/>
    <n v="0"/>
    <x v="0"/>
    <n v="0"/>
    <x v="0"/>
    <x v="0"/>
    <n v="13957.902"/>
    <n v="13.957902000000001"/>
    <m/>
    <n v="2.5124999999999997"/>
    <n v="2.4413333333333331"/>
    <n v="7.6479999999999997"/>
    <n v="0"/>
    <n v="34"/>
    <s v="BASE DE DATOS"/>
    <m/>
  </r>
  <r>
    <s v="20"/>
    <x v="9"/>
    <s v="EGEMSA"/>
    <s v="11005993"/>
    <s v="11005993"/>
    <x v="4"/>
    <s v="GRUPO Nº2"/>
    <s v="S"/>
    <n v="30.15"/>
    <n v="29.95"/>
    <n v="2228.067"/>
    <n v="8675.3979999999992"/>
    <n v="10903.465"/>
    <n v="0"/>
    <n v="720"/>
    <n v="0"/>
    <m/>
    <m/>
    <x v="0"/>
    <s v="EGEMSA11005993GRUPO Nº2HI"/>
    <s v="Emp. de Generaci¢n El‚ctrica Machu Picchu S. A."/>
    <x v="22"/>
    <x v="22"/>
    <s v="C. H. Machupicchu"/>
    <x v="247"/>
    <x v="4"/>
    <x v="4"/>
    <x v="320"/>
    <x v="1"/>
    <s v="Instalado"/>
    <s v="Operativo"/>
    <s v="Generadora"/>
    <x v="0"/>
    <x v="1"/>
    <x v="1"/>
    <x v="0"/>
    <s v="Estatal"/>
    <s v="CUSCO"/>
    <s v="CUSCO"/>
    <s v="URUBAMBA"/>
    <s v="MACHUPICCHU"/>
    <n v="0"/>
    <x v="7"/>
    <n v="0"/>
    <x v="0"/>
    <n v="0"/>
    <x v="0"/>
    <x v="0"/>
    <n v="10903.465"/>
    <n v="10.903465000000001"/>
    <m/>
    <n v="2.5124999999999997"/>
    <n v="2.4958333333333331"/>
    <n v="7.6479999999999997"/>
    <n v="0"/>
    <n v="34"/>
    <s v="BASE DE DATOS"/>
    <m/>
  </r>
  <r>
    <s v="20"/>
    <x v="9"/>
    <s v="EGEMSA"/>
    <s v="11005993"/>
    <s v="11005993"/>
    <x v="4"/>
    <s v="GRUPO Nº3"/>
    <s v="S"/>
    <n v="30.15"/>
    <n v="29.553999999999998"/>
    <n v="1565.7550000000001"/>
    <n v="5777.3609999999999"/>
    <n v="7343.116"/>
    <n v="0"/>
    <n v="720"/>
    <n v="0"/>
    <m/>
    <m/>
    <x v="0"/>
    <s v="EGEMSA11005993GRUPO Nº3HI"/>
    <s v="Emp. de Generaci¢n El‚ctrica Machu Picchu S. A."/>
    <x v="22"/>
    <x v="22"/>
    <s v="C. H. Machupicchu"/>
    <x v="247"/>
    <x v="4"/>
    <x v="4"/>
    <x v="321"/>
    <x v="1"/>
    <s v="Instalado"/>
    <s v="Operativo"/>
    <s v="Generadora"/>
    <x v="0"/>
    <x v="1"/>
    <x v="1"/>
    <x v="0"/>
    <s v="Estatal"/>
    <s v="CUSCO"/>
    <s v="CUSCO"/>
    <s v="URUBAMBA"/>
    <s v="MACHUPICCHU"/>
    <n v="0"/>
    <x v="7"/>
    <n v="0"/>
    <x v="0"/>
    <n v="0"/>
    <x v="0"/>
    <x v="0"/>
    <n v="7343.116"/>
    <n v="7.3431160000000002"/>
    <m/>
    <n v="2.5124999999999997"/>
    <n v="2.4628333333333332"/>
    <n v="7.6479999999999997"/>
    <n v="0"/>
    <n v="34"/>
    <s v="BASE DE DATOS"/>
    <m/>
  </r>
  <r>
    <s v="20"/>
    <x v="9"/>
    <s v="EGEMSA"/>
    <s v="11005993"/>
    <s v="11005993"/>
    <x v="4"/>
    <s v="GRUPO N°4"/>
    <s v="S"/>
    <n v="102"/>
    <n v="99.86"/>
    <n v="14546.72"/>
    <n v="54351.029000000002"/>
    <n v="68897.748999999996"/>
    <n v="8.42"/>
    <n v="711.58"/>
    <n v="0"/>
    <m/>
    <m/>
    <x v="0"/>
    <s v="EGEMSA11005993GRUPO N°4HI"/>
    <s v="Emp. de Generaci¢n El‚ctrica Machu Picchu S. A."/>
    <x v="22"/>
    <x v="22"/>
    <s v="C. H. Machupicchu"/>
    <x v="247"/>
    <x v="4"/>
    <x v="4"/>
    <x v="322"/>
    <x v="1"/>
    <s v="Instalado"/>
    <s v="Operativo"/>
    <s v="Generadora"/>
    <x v="0"/>
    <x v="1"/>
    <x v="1"/>
    <x v="0"/>
    <s v="Estatal"/>
    <s v="CUSCO"/>
    <s v="CUSCO"/>
    <s v="URUBAMBA"/>
    <s v="MACHUPICCHU"/>
    <n v="0"/>
    <x v="7"/>
    <n v="0"/>
    <x v="0"/>
    <n v="0"/>
    <x v="0"/>
    <x v="0"/>
    <n v="68897.748999999996"/>
    <n v="68.89774899999999"/>
    <m/>
    <n v="8.5"/>
    <n v="8.3216666666666672"/>
    <n v="7.6479999999999997"/>
    <n v="0"/>
    <n v="34"/>
    <s v="BASE DE DATOS"/>
    <m/>
  </r>
  <r>
    <s v="20"/>
    <x v="10"/>
    <s v="EGEMSA"/>
    <s v="11005993"/>
    <s v="11005993"/>
    <x v="4"/>
    <s v="GRUPO Nº1"/>
    <s v="S"/>
    <n v="30.15"/>
    <n v="29.295999999999999"/>
    <n v="2262.558"/>
    <n v="9003.1229999999996"/>
    <n v="11265.681"/>
    <n v="0"/>
    <n v="720"/>
    <n v="0"/>
    <m/>
    <m/>
    <x v="0"/>
    <s v="EGEMSA11005993GRUPO Nº1HI"/>
    <s v="Emp. de Generaci¢n El‚ctrica Machu Picchu S. A."/>
    <x v="22"/>
    <x v="22"/>
    <s v="C. H. Machupicchu"/>
    <x v="247"/>
    <x v="4"/>
    <x v="4"/>
    <x v="319"/>
    <x v="1"/>
    <s v="Instalado"/>
    <s v="Operativo"/>
    <s v="Generadora"/>
    <x v="0"/>
    <x v="1"/>
    <x v="1"/>
    <x v="0"/>
    <s v="Estatal"/>
    <s v="CUSCO"/>
    <s v="CUSCO"/>
    <s v="URUBAMBA"/>
    <s v="MACHUPICCHU"/>
    <n v="0"/>
    <x v="7"/>
    <n v="0"/>
    <x v="0"/>
    <n v="0"/>
    <x v="0"/>
    <x v="0"/>
    <n v="11265.681"/>
    <n v="11.265681000000001"/>
    <m/>
    <n v="2.5124999999999997"/>
    <n v="2.4413333333333331"/>
    <n v="7.6479999999999997"/>
    <n v="0"/>
    <n v="34"/>
    <s v="BASE DE DATOS"/>
    <m/>
  </r>
  <r>
    <s v="20"/>
    <x v="10"/>
    <s v="EGEMSA"/>
    <s v="11005993"/>
    <s v="11005993"/>
    <x v="4"/>
    <s v="GRUPO Nº2"/>
    <s v="S"/>
    <n v="30.15"/>
    <n v="29.95"/>
    <n v="2003.6559999999999"/>
    <n v="7313.2979999999998"/>
    <n v="9316.9539999999997"/>
    <n v="3.57"/>
    <n v="716.43"/>
    <n v="0"/>
    <m/>
    <m/>
    <x v="0"/>
    <s v="EGEMSA11005993GRUPO Nº2HI"/>
    <s v="Emp. de Generaci¢n El‚ctrica Machu Picchu S. A."/>
    <x v="22"/>
    <x v="22"/>
    <s v="C. H. Machupicchu"/>
    <x v="247"/>
    <x v="4"/>
    <x v="4"/>
    <x v="320"/>
    <x v="1"/>
    <s v="Instalado"/>
    <s v="Operativo"/>
    <s v="Generadora"/>
    <x v="0"/>
    <x v="1"/>
    <x v="1"/>
    <x v="0"/>
    <s v="Estatal"/>
    <s v="CUSCO"/>
    <s v="CUSCO"/>
    <s v="URUBAMBA"/>
    <s v="MACHUPICCHU"/>
    <n v="0"/>
    <x v="7"/>
    <n v="0"/>
    <x v="0"/>
    <n v="0"/>
    <x v="0"/>
    <x v="0"/>
    <n v="9316.9539999999997"/>
    <n v="9.3169539999999991"/>
    <m/>
    <n v="2.5124999999999997"/>
    <n v="2.4958333333333331"/>
    <n v="7.6479999999999997"/>
    <n v="0"/>
    <n v="34"/>
    <s v="BASE DE DATOS"/>
    <m/>
  </r>
  <r>
    <s v="20"/>
    <x v="10"/>
    <s v="EGEMSA"/>
    <s v="11005993"/>
    <s v="11005993"/>
    <x v="4"/>
    <s v="GRUPO Nº3"/>
    <s v="S"/>
    <n v="30.15"/>
    <n v="29.553999999999998"/>
    <n v="2493.5239999999999"/>
    <n v="9445.6380000000008"/>
    <n v="11939.162"/>
    <n v="22.17"/>
    <n v="697.83"/>
    <n v="0"/>
    <m/>
    <m/>
    <x v="0"/>
    <s v="EGEMSA11005993GRUPO Nº3HI"/>
    <s v="Emp. de Generaci¢n El‚ctrica Machu Picchu S. A."/>
    <x v="22"/>
    <x v="22"/>
    <s v="C. H. Machupicchu"/>
    <x v="247"/>
    <x v="4"/>
    <x v="4"/>
    <x v="321"/>
    <x v="1"/>
    <s v="Instalado"/>
    <s v="Operativo"/>
    <s v="Generadora"/>
    <x v="0"/>
    <x v="1"/>
    <x v="1"/>
    <x v="0"/>
    <s v="Estatal"/>
    <s v="CUSCO"/>
    <s v="CUSCO"/>
    <s v="URUBAMBA"/>
    <s v="MACHUPICCHU"/>
    <n v="0"/>
    <x v="7"/>
    <n v="0"/>
    <x v="0"/>
    <n v="0"/>
    <x v="0"/>
    <x v="0"/>
    <n v="11939.162"/>
    <n v="11.939162"/>
    <m/>
    <n v="2.5124999999999997"/>
    <n v="2.4628333333333332"/>
    <n v="7.6479999999999997"/>
    <n v="0"/>
    <n v="34"/>
    <s v="BASE DE DATOS"/>
    <m/>
  </r>
  <r>
    <s v="20"/>
    <x v="10"/>
    <s v="EGEMSA"/>
    <s v="11005993"/>
    <s v="11005993"/>
    <x v="4"/>
    <s v="GRUPO N°4"/>
    <s v="S"/>
    <n v="102"/>
    <n v="99.86"/>
    <n v="13614.085999999999"/>
    <n v="50785.368000000002"/>
    <n v="64399.453999999998"/>
    <n v="10.63"/>
    <n v="709.37"/>
    <n v="0"/>
    <m/>
    <m/>
    <x v="0"/>
    <s v="EGEMSA11005993GRUPO N°4HI"/>
    <s v="Emp. de Generaci¢n El‚ctrica Machu Picchu S. A."/>
    <x v="22"/>
    <x v="22"/>
    <s v="C. H. Machupicchu"/>
    <x v="247"/>
    <x v="4"/>
    <x v="4"/>
    <x v="322"/>
    <x v="1"/>
    <s v="Instalado"/>
    <s v="Operativo"/>
    <s v="Generadora"/>
    <x v="0"/>
    <x v="1"/>
    <x v="1"/>
    <x v="0"/>
    <s v="Estatal"/>
    <s v="CUSCO"/>
    <s v="CUSCO"/>
    <s v="URUBAMBA"/>
    <s v="MACHUPICCHU"/>
    <n v="0"/>
    <x v="7"/>
    <n v="0"/>
    <x v="0"/>
    <n v="0"/>
    <x v="0"/>
    <x v="0"/>
    <n v="64399.453999999998"/>
    <n v="64.399453999999992"/>
    <m/>
    <n v="8.5"/>
    <n v="8.3216666666666672"/>
    <n v="7.6479999999999997"/>
    <n v="0"/>
    <n v="34"/>
    <s v="BASE DE DATOS"/>
    <m/>
  </r>
  <r>
    <s v="20"/>
    <x v="11"/>
    <s v="EGEMSA"/>
    <s v="11005993"/>
    <s v="11005993"/>
    <x v="4"/>
    <s v="GRUPO Nº1"/>
    <s v="S"/>
    <n v="30.15"/>
    <n v="29.295999999999999"/>
    <n v="3871.6060000000002"/>
    <n v="14655.956"/>
    <n v="18527.562000000002"/>
    <n v="4.08"/>
    <n v="715.92"/>
    <n v="0"/>
    <m/>
    <m/>
    <x v="0"/>
    <s v="EGEMSA11005993GRUPO Nº1HI"/>
    <s v="Emp. de Generaci¢n El‚ctrica Machu Picchu S. A."/>
    <x v="22"/>
    <x v="22"/>
    <s v="C. H. Machupicchu"/>
    <x v="247"/>
    <x v="4"/>
    <x v="4"/>
    <x v="319"/>
    <x v="1"/>
    <s v="Instalado"/>
    <s v="Operativo"/>
    <s v="Generadora"/>
    <x v="0"/>
    <x v="1"/>
    <x v="1"/>
    <x v="0"/>
    <s v="Estatal"/>
    <s v="CUSCO"/>
    <s v="CUSCO"/>
    <s v="URUBAMBA"/>
    <s v="MACHUPICCHU"/>
    <n v="0"/>
    <x v="7"/>
    <n v="0"/>
    <x v="0"/>
    <n v="0"/>
    <x v="0"/>
    <x v="0"/>
    <n v="18527.562000000002"/>
    <n v="18.527562000000003"/>
    <m/>
    <n v="2.5124999999999997"/>
    <n v="2.4413333333333331"/>
    <n v="7.6479999999999997"/>
    <n v="0"/>
    <n v="34"/>
    <s v="BASE DE DATOS"/>
    <m/>
  </r>
  <r>
    <s v="20"/>
    <x v="11"/>
    <s v="EGEMSA"/>
    <s v="11005993"/>
    <s v="11005993"/>
    <x v="4"/>
    <s v="GRUPO Nº2"/>
    <s v="S"/>
    <n v="30.15"/>
    <n v="29.95"/>
    <n v="3869.7159999999999"/>
    <n v="14585.626"/>
    <n v="18455.342000000001"/>
    <n v="3.36"/>
    <n v="716.64"/>
    <n v="0"/>
    <m/>
    <m/>
    <x v="0"/>
    <s v="EGEMSA11005993GRUPO Nº2HI"/>
    <s v="Emp. de Generaci¢n El‚ctrica Machu Picchu S. A."/>
    <x v="22"/>
    <x v="22"/>
    <s v="C. H. Machupicchu"/>
    <x v="247"/>
    <x v="4"/>
    <x v="4"/>
    <x v="320"/>
    <x v="1"/>
    <s v="Instalado"/>
    <s v="Operativo"/>
    <s v="Generadora"/>
    <x v="0"/>
    <x v="1"/>
    <x v="1"/>
    <x v="0"/>
    <s v="Estatal"/>
    <s v="CUSCO"/>
    <s v="CUSCO"/>
    <s v="URUBAMBA"/>
    <s v="MACHUPICCHU"/>
    <n v="0"/>
    <x v="7"/>
    <n v="0"/>
    <x v="0"/>
    <n v="0"/>
    <x v="0"/>
    <x v="0"/>
    <n v="18455.342000000001"/>
    <n v="18.455342000000002"/>
    <m/>
    <n v="2.5124999999999997"/>
    <n v="2.4958333333333331"/>
    <n v="7.6479999999999997"/>
    <n v="0"/>
    <n v="34"/>
    <s v="BASE DE DATOS"/>
    <m/>
  </r>
  <r>
    <s v="20"/>
    <x v="11"/>
    <s v="EGEMSA"/>
    <s v="11005993"/>
    <s v="11005993"/>
    <x v="4"/>
    <s v="GRUPO Nº3"/>
    <s v="S"/>
    <n v="30.15"/>
    <n v="29.553999999999998"/>
    <n v="3530.6320000000001"/>
    <n v="13303.41"/>
    <n v="16834.042000000001"/>
    <n v="6.1"/>
    <n v="713.9"/>
    <n v="0"/>
    <m/>
    <m/>
    <x v="0"/>
    <s v="EGEMSA11005993GRUPO Nº3HI"/>
    <s v="Emp. de Generaci¢n El‚ctrica Machu Picchu S. A."/>
    <x v="22"/>
    <x v="22"/>
    <s v="C. H. Machupicchu"/>
    <x v="247"/>
    <x v="4"/>
    <x v="4"/>
    <x v="321"/>
    <x v="1"/>
    <s v="Instalado"/>
    <s v="Operativo"/>
    <s v="Generadora"/>
    <x v="0"/>
    <x v="1"/>
    <x v="1"/>
    <x v="0"/>
    <s v="Estatal"/>
    <s v="CUSCO"/>
    <s v="CUSCO"/>
    <s v="URUBAMBA"/>
    <s v="MACHUPICCHU"/>
    <n v="0"/>
    <x v="7"/>
    <n v="0"/>
    <x v="0"/>
    <n v="0"/>
    <x v="0"/>
    <x v="0"/>
    <n v="16834.042000000001"/>
    <n v="16.834042"/>
    <m/>
    <n v="2.5124999999999997"/>
    <n v="2.4628333333333332"/>
    <n v="7.6479999999999997"/>
    <n v="0"/>
    <n v="34"/>
    <s v="BASE DE DATOS"/>
    <m/>
  </r>
  <r>
    <s v="20"/>
    <x v="11"/>
    <s v="EGEMSA"/>
    <s v="11005993"/>
    <s v="11005993"/>
    <x v="4"/>
    <s v="GRUPO N°4"/>
    <s v="S"/>
    <n v="102"/>
    <n v="99.86"/>
    <n v="14175.563"/>
    <n v="52744.705999999998"/>
    <n v="66920.269"/>
    <n v="10.29"/>
    <n v="709.71"/>
    <n v="0"/>
    <m/>
    <m/>
    <x v="0"/>
    <s v="EGEMSA11005993GRUPO N°4HI"/>
    <s v="Emp. de Generaci¢n El‚ctrica Machu Picchu S. A."/>
    <x v="22"/>
    <x v="22"/>
    <s v="C. H. Machupicchu"/>
    <x v="247"/>
    <x v="4"/>
    <x v="4"/>
    <x v="322"/>
    <x v="1"/>
    <s v="Instalado"/>
    <s v="Operativo"/>
    <s v="Generadora"/>
    <x v="0"/>
    <x v="1"/>
    <x v="1"/>
    <x v="0"/>
    <s v="Estatal"/>
    <s v="CUSCO"/>
    <s v="CUSCO"/>
    <s v="URUBAMBA"/>
    <s v="MACHUPICCHU"/>
    <n v="0"/>
    <x v="7"/>
    <n v="0"/>
    <x v="0"/>
    <n v="0"/>
    <x v="0"/>
    <x v="0"/>
    <n v="66920.269"/>
    <n v="66.920269000000005"/>
    <m/>
    <n v="8.5"/>
    <n v="8.3216666666666672"/>
    <n v="7.6479999999999997"/>
    <n v="0"/>
    <n v="34"/>
    <s v="BASE DE DATOS"/>
    <m/>
  </r>
  <r>
    <s v="20"/>
    <x v="11"/>
    <s v="MULLER"/>
    <s v="31001593"/>
    <s v="31001593"/>
    <x v="4"/>
    <s v="Planta 1"/>
    <s v="S"/>
    <n v="0.16"/>
    <n v="0.16"/>
    <n v="22.384"/>
    <n v="84.796000000000006"/>
    <n v="107.18"/>
    <n v="0"/>
    <n v="724"/>
    <n v="0"/>
    <m/>
    <m/>
    <x v="0"/>
    <s v="MULLER31001593Planta 1HI"/>
    <s v="E.A.W. MULLER S.A."/>
    <x v="43"/>
    <x v="43"/>
    <s v="C.H. La Esperanza"/>
    <x v="144"/>
    <x v="4"/>
    <x v="4"/>
    <x v="247"/>
    <x v="1"/>
    <s v="Instalado"/>
    <s v="Operativo"/>
    <s v="Generadora"/>
    <x v="0"/>
    <x v="1"/>
    <x v="0"/>
    <x v="0"/>
    <s v="Privado"/>
    <s v="PASCO"/>
    <s v="PASCO"/>
    <s v="OXAPAMPA"/>
    <s v="OXAPAMPA"/>
    <n v="0"/>
    <x v="7"/>
    <n v="0"/>
    <x v="0"/>
    <n v="0"/>
    <x v="0"/>
    <x v="0"/>
    <n v="107.18"/>
    <n v="0.10718000000000001"/>
    <m/>
    <n v="1.3333333333333334E-2"/>
    <n v="1.3333333333333334E-2"/>
    <n v="7.6479999999999997"/>
    <n v="0"/>
    <n v="16"/>
    <s v="BASE DE DATOS"/>
    <m/>
  </r>
  <r>
    <s v="20"/>
    <x v="11"/>
    <s v="MULLER"/>
    <s v="31001593"/>
    <s v="31001593"/>
    <x v="4"/>
    <s v="Planta 2"/>
    <s v="S"/>
    <n v="0.27200000000000002"/>
    <n v="0.27200000000000002"/>
    <n v="45.829000000000001"/>
    <n v="146.876"/>
    <n v="192.70500000000001"/>
    <n v="0"/>
    <n v="724"/>
    <n v="0"/>
    <m/>
    <m/>
    <x v="0"/>
    <s v="MULLER31001593Planta 2HI"/>
    <s v="E.A.W. MULLER S.A."/>
    <x v="43"/>
    <x v="43"/>
    <s v="C.H. La Esperanza"/>
    <x v="144"/>
    <x v="4"/>
    <x v="4"/>
    <x v="248"/>
    <x v="1"/>
    <s v="Instalado"/>
    <s v="Operativo"/>
    <s v="Generadora"/>
    <x v="0"/>
    <x v="1"/>
    <x v="0"/>
    <x v="0"/>
    <s v="Privado"/>
    <s v="PASCO"/>
    <s v="PASCO"/>
    <s v="OXAPAMPA"/>
    <s v="OXAPAMPA"/>
    <n v="0"/>
    <x v="7"/>
    <n v="0"/>
    <x v="0"/>
    <n v="0"/>
    <x v="0"/>
    <x v="0"/>
    <n v="192.70500000000001"/>
    <n v="0.19270500000000002"/>
    <m/>
    <n v="2.2666666666666668E-2"/>
    <n v="2.2666666666666668E-2"/>
    <n v="7.6479999999999997"/>
    <n v="0"/>
    <n v="16"/>
    <s v="BASE DE DATOS"/>
    <m/>
  </r>
  <r>
    <s v="20"/>
    <x v="11"/>
    <s v="MULLER"/>
    <s v="31001593"/>
    <s v="31001593"/>
    <x v="4"/>
    <s v="Planta 3"/>
    <s v="S"/>
    <n v="0.16"/>
    <n v="0.16"/>
    <n v="23.847000000000001"/>
    <n v="88.546000000000006"/>
    <n v="112.393"/>
    <n v="0"/>
    <n v="724"/>
    <n v="0"/>
    <m/>
    <m/>
    <x v="0"/>
    <s v="MULLER31001593Planta 3HI"/>
    <s v="E.A.W. MULLER S.A."/>
    <x v="43"/>
    <x v="43"/>
    <s v="C.H. La Esperanza"/>
    <x v="144"/>
    <x v="4"/>
    <x v="4"/>
    <x v="249"/>
    <x v="1"/>
    <s v="Instalado"/>
    <s v="Operativo"/>
    <s v="Generadora"/>
    <x v="0"/>
    <x v="1"/>
    <x v="0"/>
    <x v="0"/>
    <s v="Privado"/>
    <s v="PASCO"/>
    <s v="PASCO"/>
    <s v="OXAPAMPA"/>
    <s v="OXAPAMPA"/>
    <n v="0"/>
    <x v="7"/>
    <n v="0"/>
    <x v="0"/>
    <n v="0"/>
    <x v="0"/>
    <x v="0"/>
    <n v="112.393"/>
    <n v="0.11239300000000001"/>
    <m/>
    <n v="1.3333333333333334E-2"/>
    <n v="1.3333333333333334E-2"/>
    <n v="7.6479999999999997"/>
    <n v="0"/>
    <n v="16"/>
    <s v="BASE DE DATOS"/>
    <m/>
  </r>
  <r>
    <s v="20"/>
    <x v="11"/>
    <s v="ELOR"/>
    <s v="31078697"/>
    <s v="31078697"/>
    <x v="4"/>
    <s v="Turbina 1"/>
    <s v="N"/>
    <n v="2.8370000000000002"/>
    <n v="0"/>
    <n v="0"/>
    <n v="0"/>
    <n v="0"/>
    <n v="0"/>
    <n v="0"/>
    <n v="0"/>
    <m/>
    <m/>
    <x v="0"/>
    <s v="ELOR31078697Turbina 1HI"/>
    <s v="Electro Oriente S. A."/>
    <x v="5"/>
    <x v="5"/>
    <s v="C. H. El Muyo"/>
    <x v="155"/>
    <x v="4"/>
    <x v="4"/>
    <x v="255"/>
    <x v="1"/>
    <s v="Instalado"/>
    <s v="Operativo"/>
    <s v="Distribuidora"/>
    <x v="0"/>
    <x v="1"/>
    <x v="0"/>
    <x v="0"/>
    <s v="Estatal"/>
    <s v="AMAZONAS"/>
    <s v="AMAZONAS"/>
    <s v="BAGUA"/>
    <s v="ARAMANGO"/>
    <n v="0"/>
    <x v="7"/>
    <n v="0"/>
    <x v="0"/>
    <n v="0"/>
    <x v="0"/>
    <x v="0"/>
    <n v="0"/>
    <n v="0"/>
    <m/>
    <n v="0.23641666666666669"/>
    <n v="0.21666666666666667"/>
    <n v="7.6479999999999997"/>
    <n v="0"/>
    <n v="20"/>
    <s v="BASE DE DATOS"/>
    <m/>
  </r>
  <r>
    <s v="20"/>
    <x v="11"/>
    <s v="ELOR"/>
    <s v="31078697"/>
    <s v="31078697"/>
    <x v="4"/>
    <s v="Turbina 2"/>
    <s v="S"/>
    <n v="2.8370000000000002"/>
    <n v="2.6"/>
    <n v="267.44799999999998"/>
    <n v="1310.452"/>
    <n v="1577.9"/>
    <n v="0"/>
    <n v="743.08"/>
    <n v="0"/>
    <m/>
    <m/>
    <x v="0"/>
    <s v="ELOR31078697Turbina 2HI"/>
    <s v="Electro Oriente S. A."/>
    <x v="5"/>
    <x v="5"/>
    <s v="C. H. El Muyo"/>
    <x v="155"/>
    <x v="4"/>
    <x v="4"/>
    <x v="256"/>
    <x v="1"/>
    <s v="Instalado"/>
    <s v="Operativo"/>
    <s v="Distribuidora"/>
    <x v="0"/>
    <x v="1"/>
    <x v="0"/>
    <x v="0"/>
    <s v="Estatal"/>
    <s v="AMAZONAS"/>
    <s v="AMAZONAS"/>
    <s v="BAGUA"/>
    <s v="ARAMANGO"/>
    <n v="0"/>
    <x v="7"/>
    <n v="0"/>
    <x v="0"/>
    <n v="0"/>
    <x v="0"/>
    <x v="0"/>
    <n v="1577.9"/>
    <n v="1.5779000000000001"/>
    <m/>
    <n v="0.23641666666666669"/>
    <n v="0.21666666666666667"/>
    <n v="7.6479999999999997"/>
    <n v="0"/>
    <n v="20"/>
    <s v="BASE DE DATOS"/>
    <m/>
  </r>
  <r>
    <s v="20"/>
    <x v="11"/>
    <s v="ELOR"/>
    <s v="31078897"/>
    <s v="31078897"/>
    <x v="4"/>
    <s v="Turbina 1"/>
    <s v="S"/>
    <n v="1.59"/>
    <n v="1.45"/>
    <n v="149.84899999999999"/>
    <n v="715.75400000000002"/>
    <n v="865.60299999999995"/>
    <n v="0"/>
    <n v="732.57"/>
    <n v="0"/>
    <m/>
    <m/>
    <x v="0"/>
    <s v="ELOR31078897Turbina 1HI"/>
    <s v="Electro Oriente S. A."/>
    <x v="5"/>
    <x v="5"/>
    <s v="C. H. La Pelota"/>
    <x v="156"/>
    <x v="4"/>
    <x v="4"/>
    <x v="255"/>
    <x v="1"/>
    <s v="Instalado"/>
    <s v="Operativo"/>
    <s v="Distribuidora"/>
    <x v="0"/>
    <x v="1"/>
    <x v="0"/>
    <x v="0"/>
    <s v="Estatal"/>
    <s v="CAJAMARCA"/>
    <s v="CAJAMARCA"/>
    <s v="JAEN"/>
    <s v="JAEN"/>
    <n v="0"/>
    <x v="7"/>
    <n v="0"/>
    <x v="0"/>
    <n v="0"/>
    <x v="0"/>
    <x v="0"/>
    <n v="865.60299999999995"/>
    <n v="0.8656029999999999"/>
    <m/>
    <n v="0.13250000000000001"/>
    <n v="0.12083333333333333"/>
    <n v="7.6479999999999997"/>
    <n v="1.1368683772161603E-13"/>
    <n v="20"/>
    <s v="BASE DE DATOS"/>
    <m/>
  </r>
  <r>
    <s v="20"/>
    <x v="11"/>
    <s v="ELOR"/>
    <s v="31078897"/>
    <s v="31078897"/>
    <x v="4"/>
    <s v="Turbina 2"/>
    <s v="S"/>
    <n v="1.59"/>
    <n v="1.45"/>
    <n v="161.85300000000001"/>
    <n v="770.39800000000002"/>
    <n v="932.25099999999998"/>
    <n v="0"/>
    <n v="732.67"/>
    <n v="0"/>
    <m/>
    <m/>
    <x v="0"/>
    <s v="ELOR31078897Turbina 2HI"/>
    <s v="Electro Oriente S. A."/>
    <x v="5"/>
    <x v="5"/>
    <s v="C. H. La Pelota"/>
    <x v="156"/>
    <x v="4"/>
    <x v="4"/>
    <x v="256"/>
    <x v="1"/>
    <s v="Instalado"/>
    <s v="Operativo"/>
    <s v="Distribuidora"/>
    <x v="0"/>
    <x v="1"/>
    <x v="0"/>
    <x v="0"/>
    <s v="Estatal"/>
    <s v="CAJAMARCA"/>
    <s v="CAJAMARCA"/>
    <s v="JAEN"/>
    <s v="JAEN"/>
    <n v="0"/>
    <x v="7"/>
    <n v="0"/>
    <x v="0"/>
    <n v="0"/>
    <x v="0"/>
    <x v="0"/>
    <n v="932.25099999999998"/>
    <n v="0.93225099999999994"/>
    <m/>
    <n v="0.13250000000000001"/>
    <n v="0.12083333333333333"/>
    <n v="7.6479999999999997"/>
    <n v="0"/>
    <n v="20"/>
    <s v="BASE DE DATOS"/>
    <m/>
  </r>
  <r>
    <s v="20"/>
    <x v="11"/>
    <s v="ELOR"/>
    <s v="51017302"/>
    <s v="51017302"/>
    <x v="4"/>
    <s v="Turbina 1"/>
    <s v="S"/>
    <n v="1.4379999999999999"/>
    <n v="1.4"/>
    <n v="111.578"/>
    <n v="532.56700000000001"/>
    <n v="644.14499999999998"/>
    <n v="0"/>
    <n v="664.48"/>
    <n v="0"/>
    <m/>
    <m/>
    <x v="0"/>
    <s v="ELOR51017302Turbina 1HI"/>
    <s v="Electro Oriente S. A."/>
    <x v="5"/>
    <x v="5"/>
    <s v="C. H. Quanda"/>
    <x v="157"/>
    <x v="4"/>
    <x v="4"/>
    <x v="255"/>
    <x v="1"/>
    <s v="Instalado"/>
    <s v="Operativo"/>
    <s v="Distribuidora"/>
    <x v="0"/>
    <x v="1"/>
    <x v="0"/>
    <x v="0"/>
    <s v="Estatal"/>
    <s v="CAJAMARCA"/>
    <s v="CAJAMARCA"/>
    <s v="SAN IGNACIO"/>
    <s v="SON JOSÉ DE LOURDES"/>
    <n v="0"/>
    <x v="7"/>
    <n v="0"/>
    <x v="1"/>
    <s v="-"/>
    <x v="0"/>
    <x v="0"/>
    <n v="644.14499999999998"/>
    <n v="0.64414499999999997"/>
    <m/>
    <n v="0.11983333333333333"/>
    <n v="0.11666666666666665"/>
    <n v="7.6479999999999997"/>
    <n v="0"/>
    <n v="20"/>
    <s v="BASE DE DATOS"/>
    <m/>
  </r>
  <r>
    <s v="20"/>
    <x v="11"/>
    <s v="ELOR"/>
    <s v="51017302"/>
    <s v="51017302"/>
    <x v="4"/>
    <s v="Turbina 2"/>
    <s v="S"/>
    <n v="1.4379999999999999"/>
    <n v="1.4"/>
    <n v="110.247"/>
    <n v="526.21400000000006"/>
    <n v="636.46100000000001"/>
    <n v="0"/>
    <n v="706.09"/>
    <n v="0"/>
    <m/>
    <m/>
    <x v="0"/>
    <s v="ELOR51017302Turbina 2HI"/>
    <s v="Electro Oriente S. A."/>
    <x v="5"/>
    <x v="5"/>
    <s v="C. H. Quanda"/>
    <x v="157"/>
    <x v="4"/>
    <x v="4"/>
    <x v="256"/>
    <x v="1"/>
    <s v="Instalado"/>
    <s v="Operativo"/>
    <s v="Distribuidora"/>
    <x v="0"/>
    <x v="1"/>
    <x v="0"/>
    <x v="0"/>
    <s v="Estatal"/>
    <s v="CAJAMARCA"/>
    <s v="CAJAMARCA"/>
    <s v="SAN IGNACIO"/>
    <s v="SON JOSÉ DE LOURDES"/>
    <n v="0"/>
    <x v="7"/>
    <n v="0"/>
    <x v="1"/>
    <s v="-"/>
    <x v="0"/>
    <x v="0"/>
    <n v="636.46100000000001"/>
    <n v="0.63646100000000005"/>
    <m/>
    <n v="0.11983333333333333"/>
    <n v="0.11666666666666665"/>
    <n v="7.6479999999999997"/>
    <n v="0"/>
    <n v="20"/>
    <s v="BASE DE DATOS"/>
    <m/>
  </r>
  <r>
    <s v="20"/>
    <x v="11"/>
    <s v="ELOR"/>
    <s v="31077997"/>
    <s v="31077997"/>
    <x v="4"/>
    <s v="Turbina 1"/>
    <s v="S"/>
    <n v="1.2529999999999999"/>
    <n v="1.1499999999999999"/>
    <n v="82.512"/>
    <n v="390.32299999999998"/>
    <n v="472.83499999999998"/>
    <n v="25.1"/>
    <n v="718.86"/>
    <n v="0"/>
    <m/>
    <m/>
    <x v="0"/>
    <s v="ELOR31077997Turbina 1HI"/>
    <s v="Electro Oriente S. A."/>
    <x v="5"/>
    <x v="5"/>
    <s v="C. H. Caclic"/>
    <x v="158"/>
    <x v="4"/>
    <x v="4"/>
    <x v="255"/>
    <x v="1"/>
    <s v="Instalado"/>
    <s v="Operativo"/>
    <s v="Distribuidora"/>
    <x v="0"/>
    <x v="0"/>
    <x v="0"/>
    <x v="0"/>
    <s v="Estatal"/>
    <s v="AMAZONAS"/>
    <s v="AMAZONAS"/>
    <s v="LUYA"/>
    <s v="LUYA"/>
    <n v="0"/>
    <x v="7"/>
    <n v="0"/>
    <x v="0"/>
    <n v="0"/>
    <x v="0"/>
    <x v="0"/>
    <n v="472.83499999999998"/>
    <n v="0.47283500000000001"/>
    <m/>
    <n v="0.10441666666666666"/>
    <n v="9.5833333333333326E-2"/>
    <n v="7.6479999999999997"/>
    <n v="0"/>
    <n v="20"/>
    <s v="BASE DE DATOS"/>
    <m/>
  </r>
  <r>
    <s v="20"/>
    <x v="11"/>
    <s v="ELOR"/>
    <s v="31077997"/>
    <s v="31077997"/>
    <x v="4"/>
    <s v="Turbina 2"/>
    <s v="N"/>
    <n v="1.2529999999999999"/>
    <n v="0"/>
    <n v="0"/>
    <n v="0"/>
    <n v="0"/>
    <n v="0"/>
    <n v="0"/>
    <n v="0"/>
    <m/>
    <m/>
    <x v="0"/>
    <s v="ELOR31077997Turbina 2HI"/>
    <s v="Electro Oriente S. A."/>
    <x v="5"/>
    <x v="5"/>
    <s v="C. H. Caclic"/>
    <x v="158"/>
    <x v="4"/>
    <x v="4"/>
    <x v="256"/>
    <x v="1"/>
    <s v="Instalado"/>
    <s v="Operativo"/>
    <s v="Distribuidora"/>
    <x v="0"/>
    <x v="0"/>
    <x v="0"/>
    <x v="0"/>
    <s v="Estatal"/>
    <s v="AMAZONAS"/>
    <s v="AMAZONAS"/>
    <s v="LUYA"/>
    <s v="LUYA"/>
    <n v="0"/>
    <x v="7"/>
    <n v="0"/>
    <x v="0"/>
    <n v="0"/>
    <x v="0"/>
    <x v="0"/>
    <n v="0"/>
    <n v="0"/>
    <m/>
    <n v="0.10441666666666666"/>
    <n v="0"/>
    <n v="7.6479999999999997"/>
    <n v="0"/>
    <n v="20"/>
    <s v="BASE DE DATOS"/>
    <m/>
  </r>
  <r>
    <s v="20"/>
    <x v="11"/>
    <s v="ELOR"/>
    <s v="31077997"/>
    <s v="31077997"/>
    <x v="4"/>
    <s v="Turbina 3"/>
    <s v="S"/>
    <n v="1.2529999999999999"/>
    <n v="1.1499999999999999"/>
    <n v="81.191999999999993"/>
    <n v="374.39100000000002"/>
    <n v="455.58300000000003"/>
    <n v="7.2"/>
    <n v="736.74"/>
    <n v="0"/>
    <m/>
    <m/>
    <x v="0"/>
    <s v="ELOR31077997Turbina 3HI"/>
    <s v="Electro Oriente S. A."/>
    <x v="5"/>
    <x v="5"/>
    <s v="C. H. Caclic"/>
    <x v="158"/>
    <x v="4"/>
    <x v="4"/>
    <x v="258"/>
    <x v="1"/>
    <s v="Instalado"/>
    <s v="Operativo"/>
    <s v="Distribuidora"/>
    <x v="0"/>
    <x v="0"/>
    <x v="0"/>
    <x v="0"/>
    <s v="Estatal"/>
    <s v="AMAZONAS"/>
    <s v="AMAZONAS"/>
    <s v="LUYA"/>
    <s v="LUYA"/>
    <n v="0"/>
    <x v="7"/>
    <n v="0"/>
    <x v="0"/>
    <n v="0"/>
    <x v="0"/>
    <x v="0"/>
    <n v="455.58300000000003"/>
    <n v="0.45558300000000002"/>
    <m/>
    <n v="0.10441666666666666"/>
    <n v="9.5833333333333326E-2"/>
    <n v="7.6479999999999997"/>
    <n v="0"/>
    <n v="20"/>
    <s v="BASE DE DATOS"/>
    <m/>
  </r>
  <r>
    <s v="20"/>
    <x v="11"/>
    <s v="ELOR"/>
    <s v="31077997"/>
    <s v="31077997"/>
    <x v="4"/>
    <s v="Turbina 4"/>
    <s v="S"/>
    <n v="1.2529999999999999"/>
    <n v="1.1499999999999999"/>
    <n v="84.343999999999994"/>
    <n v="402.13799999999998"/>
    <n v="486.48200000000003"/>
    <n v="7.1"/>
    <n v="736.9"/>
    <n v="0"/>
    <m/>
    <m/>
    <x v="0"/>
    <s v="ELOR31077997Turbina 4HI"/>
    <s v="Electro Oriente S. A."/>
    <x v="5"/>
    <x v="5"/>
    <s v="C. H. Caclic"/>
    <x v="158"/>
    <x v="4"/>
    <x v="4"/>
    <x v="257"/>
    <x v="1"/>
    <s v="Instalado"/>
    <s v="Operativo"/>
    <s v="Distribuidora"/>
    <x v="0"/>
    <x v="0"/>
    <x v="0"/>
    <x v="0"/>
    <s v="Estatal"/>
    <s v="AMAZONAS"/>
    <s v="AMAZONAS"/>
    <s v="LUYA"/>
    <s v="LUYA"/>
    <n v="0"/>
    <x v="7"/>
    <n v="0"/>
    <x v="0"/>
    <n v="0"/>
    <x v="0"/>
    <x v="0"/>
    <n v="486.48200000000003"/>
    <n v="0.48648200000000003"/>
    <m/>
    <n v="0.10441666666666666"/>
    <n v="9.5833333333333326E-2"/>
    <n v="7.6479999999999997"/>
    <n v="-5.6843418860808015E-14"/>
    <n v="20"/>
    <s v="BASE DE DATOS"/>
    <m/>
  </r>
  <r>
    <s v="20"/>
    <x v="11"/>
    <s v="ELOR"/>
    <s v="41027393"/>
    <s v="41027393"/>
    <x v="4"/>
    <s v="T-1"/>
    <s v="N"/>
    <n v="0.2"/>
    <n v="0"/>
    <n v="0"/>
    <n v="0"/>
    <n v="0"/>
    <n v="0"/>
    <n v="0"/>
    <n v="0"/>
    <m/>
    <m/>
    <x v="0"/>
    <s v="ELOR41027393T-1HI"/>
    <s v="Electro Oriente S. A."/>
    <x v="5"/>
    <x v="5"/>
    <s v="C. H. Pucara"/>
    <x v="159"/>
    <x v="4"/>
    <x v="4"/>
    <x v="229"/>
    <x v="1"/>
    <s v="Instalado"/>
    <s v="Operativo"/>
    <s v="Distribuidora"/>
    <x v="0"/>
    <x v="1"/>
    <x v="0"/>
    <x v="0"/>
    <s v="Estatal"/>
    <s v="CAJAMARCA"/>
    <s v="CAJAMARCA"/>
    <s v="JAEN"/>
    <s v="JAEN"/>
    <n v="0"/>
    <x v="7"/>
    <n v="0"/>
    <x v="0"/>
    <n v="0"/>
    <x v="0"/>
    <x v="0"/>
    <n v="0"/>
    <n v="0"/>
    <m/>
    <n v="1.6666666666666666E-2"/>
    <n v="1.4999999999999999E-2"/>
    <n v="7.6479999999999997"/>
    <n v="0"/>
    <n v="20"/>
    <s v="BASE DE DATOS"/>
    <m/>
  </r>
  <r>
    <s v="20"/>
    <x v="11"/>
    <s v="ELOR"/>
    <s v="41027393"/>
    <s v="41027393"/>
    <x v="4"/>
    <s v="T-2"/>
    <s v="S"/>
    <n v="0.2"/>
    <n v="0.18"/>
    <n v="23.016999999999999"/>
    <n v="105.53400000000001"/>
    <n v="128.55099999999999"/>
    <n v="0"/>
    <n v="678.03"/>
    <n v="0"/>
    <m/>
    <m/>
    <x v="0"/>
    <s v="ELOR41027393T-2HI"/>
    <s v="Electro Oriente S. A."/>
    <x v="5"/>
    <x v="5"/>
    <s v="C. H. Pucara"/>
    <x v="159"/>
    <x v="4"/>
    <x v="4"/>
    <x v="259"/>
    <x v="1"/>
    <s v="Instalado"/>
    <s v="Operativo"/>
    <s v="Distribuidora"/>
    <x v="0"/>
    <x v="1"/>
    <x v="0"/>
    <x v="0"/>
    <s v="Estatal"/>
    <s v="CAJAMARCA"/>
    <s v="CAJAMARCA"/>
    <s v="JAEN"/>
    <s v="JAEN"/>
    <n v="0"/>
    <x v="7"/>
    <n v="0"/>
    <x v="0"/>
    <n v="0"/>
    <x v="0"/>
    <x v="0"/>
    <n v="128.55099999999999"/>
    <n v="0.128551"/>
    <m/>
    <n v="1.6666666666666666E-2"/>
    <n v="1.4999999999999999E-2"/>
    <n v="7.6479999999999997"/>
    <n v="2.8421709430404007E-14"/>
    <n v="20"/>
    <s v="BASE DE DATOS"/>
    <m/>
  </r>
  <r>
    <s v="20"/>
    <x v="11"/>
    <s v="ELOR"/>
    <s v="31024193"/>
    <s v="31024193"/>
    <x v="4"/>
    <s v="2"/>
    <s v="S"/>
    <n v="3.3"/>
    <n v="3.3"/>
    <n v="367.61399999999998"/>
    <n v="820.99599999999998"/>
    <n v="1188.6099999999999"/>
    <n v="3.25"/>
    <n v="426.25"/>
    <n v="3"/>
    <m/>
    <m/>
    <x v="0"/>
    <s v="ELOR310241932HI"/>
    <s v="Electro Oriente S. A."/>
    <x v="5"/>
    <x v="5"/>
    <s v="C. H. El Gera"/>
    <x v="160"/>
    <x v="4"/>
    <x v="4"/>
    <x v="171"/>
    <x v="1"/>
    <s v="Instalado"/>
    <s v="Operativo"/>
    <s v="Distribuidora"/>
    <x v="0"/>
    <x v="1"/>
    <x v="0"/>
    <x v="0"/>
    <s v="Estatal"/>
    <s v="SAN MARTÍN"/>
    <s v="SAN MARTÍN"/>
    <s v="MOYOBAMBA"/>
    <s v="JEPELACIO"/>
    <n v="0"/>
    <x v="7"/>
    <n v="0"/>
    <x v="0"/>
    <n v="0"/>
    <x v="0"/>
    <x v="0"/>
    <n v="1188.6099999999999"/>
    <n v="1.1886099999999999"/>
    <m/>
    <n v="0.27499999999999997"/>
    <n v="0.27499999999999997"/>
    <n v="7.6479999999999997"/>
    <n v="0"/>
    <n v="20"/>
    <s v="BASE DE DATOS"/>
    <m/>
  </r>
  <r>
    <s v="20"/>
    <x v="11"/>
    <s v="ELOR"/>
    <s v="31024193"/>
    <s v="31024193"/>
    <x v="4"/>
    <s v="1"/>
    <s v="S"/>
    <n v="3.3"/>
    <n v="3.3"/>
    <n v="363.52"/>
    <n v="814.70299999999997"/>
    <n v="1178.223"/>
    <n v="5"/>
    <n v="450.58"/>
    <n v="3"/>
    <m/>
    <m/>
    <x v="0"/>
    <s v="ELOR310241931HI"/>
    <s v="Electro Oriente S. A."/>
    <x v="5"/>
    <x v="5"/>
    <s v="C. H. El Gera"/>
    <x v="160"/>
    <x v="4"/>
    <x v="4"/>
    <x v="44"/>
    <x v="1"/>
    <s v="Instalado"/>
    <s v="Operativo"/>
    <s v="Distribuidora"/>
    <x v="0"/>
    <x v="1"/>
    <x v="0"/>
    <x v="0"/>
    <s v="Estatal"/>
    <s v="SAN MARTÍN"/>
    <s v="SAN MARTÍN"/>
    <s v="MOYOBAMBA"/>
    <s v="JEPELACIO"/>
    <n v="0"/>
    <x v="7"/>
    <n v="0"/>
    <x v="0"/>
    <n v="0"/>
    <x v="0"/>
    <x v="0"/>
    <n v="1178.223"/>
    <n v="1.178223"/>
    <m/>
    <n v="0.27499999999999997"/>
    <n v="0.27499999999999997"/>
    <n v="7.6479999999999997"/>
    <n v="0"/>
    <n v="20"/>
    <s v="BASE DE DATOS"/>
    <m/>
  </r>
  <r>
    <s v="20"/>
    <x v="11"/>
    <s v="ELOR"/>
    <s v="31024193"/>
    <s v="31024193"/>
    <x v="4"/>
    <s v="3"/>
    <s v="S"/>
    <n v="2.5"/>
    <n v="2"/>
    <n v="193.81399999999999"/>
    <n v="378.096"/>
    <n v="571.91"/>
    <n v="0"/>
    <n v="508.49"/>
    <n v="2"/>
    <m/>
    <m/>
    <x v="0"/>
    <s v="ELOR310241933HI"/>
    <s v="Electro Oriente S. A."/>
    <x v="5"/>
    <x v="5"/>
    <s v="C. H. El Gera"/>
    <x v="160"/>
    <x v="4"/>
    <x v="4"/>
    <x v="172"/>
    <x v="1"/>
    <s v="Instalado"/>
    <s v="Operativo"/>
    <s v="Distribuidora"/>
    <x v="0"/>
    <x v="1"/>
    <x v="0"/>
    <x v="0"/>
    <s v="Estatal"/>
    <s v="SAN MARTÍN"/>
    <s v="SAN MARTÍN"/>
    <s v="MOYOBAMBA"/>
    <s v="JEPELACIO"/>
    <n v="0"/>
    <x v="7"/>
    <n v="0"/>
    <x v="0"/>
    <n v="0"/>
    <x v="0"/>
    <x v="0"/>
    <n v="571.91"/>
    <n v="0.57190999999999992"/>
    <m/>
    <n v="0.20833333333333334"/>
    <n v="0.16666666666666666"/>
    <n v="7.6479999999999997"/>
    <n v="0"/>
    <n v="20"/>
    <s v="BASE DE DATOS"/>
    <m/>
  </r>
  <r>
    <s v="20"/>
    <x v="11"/>
    <s v="ELOR"/>
    <s v="31024293"/>
    <s v="31024293"/>
    <x v="4"/>
    <s v="G1"/>
    <s v="N"/>
    <n v="0.4"/>
    <n v="0"/>
    <n v="0"/>
    <n v="0"/>
    <n v="0"/>
    <n v="0"/>
    <n v="0"/>
    <n v="0"/>
    <m/>
    <m/>
    <x v="0"/>
    <s v="ELOR31024293G1HI"/>
    <s v="Electro Oriente S. A."/>
    <x v="5"/>
    <x v="5"/>
    <s v="C.H. Shitarayacu"/>
    <x v="161"/>
    <x v="4"/>
    <x v="4"/>
    <x v="13"/>
    <x v="1"/>
    <s v="Instalado"/>
    <s v="Inoperativo"/>
    <s v="Distribuidora"/>
    <x v="0"/>
    <x v="1"/>
    <x v="0"/>
    <x v="0"/>
    <s v="Estatal"/>
    <s v="SAN MARTÍN"/>
    <s v="SAN MARTÍN"/>
    <s v="MARISCAL CACERES"/>
    <s v="PACHIZA"/>
    <n v="0"/>
    <x v="7"/>
    <n v="0"/>
    <x v="0"/>
    <n v="0"/>
    <x v="0"/>
    <x v="0"/>
    <n v="0"/>
    <n v="0"/>
    <m/>
    <n v="3.3333333333333333E-2"/>
    <n v="2.0833333333333332E-2"/>
    <n v="7.6479999999999997"/>
    <n v="0"/>
    <n v="20"/>
    <s v="BASE DE DATOS"/>
    <m/>
  </r>
  <r>
    <s v="20"/>
    <x v="11"/>
    <s v="ELOR"/>
    <s v="31024293"/>
    <s v="31024293"/>
    <x v="4"/>
    <s v="G2"/>
    <s v="S"/>
    <n v="0.4"/>
    <n v="0.25"/>
    <n v="0"/>
    <n v="0"/>
    <n v="0"/>
    <n v="0"/>
    <n v="0"/>
    <n v="0"/>
    <m/>
    <m/>
    <x v="0"/>
    <s v="ELOR31024293G2HI"/>
    <s v="Electro Oriente S. A."/>
    <x v="5"/>
    <x v="5"/>
    <s v="C.H. Shitarayacu"/>
    <x v="161"/>
    <x v="4"/>
    <x v="4"/>
    <x v="14"/>
    <x v="1"/>
    <s v="Instalado"/>
    <s v="Operativo"/>
    <s v="Distribuidora"/>
    <x v="0"/>
    <x v="1"/>
    <x v="0"/>
    <x v="0"/>
    <s v="Estatal"/>
    <s v="SAN MARTÍN"/>
    <s v="SAN MARTÍN"/>
    <s v="MARISCAL CACERES"/>
    <s v="PACHIZA"/>
    <n v="0"/>
    <x v="7"/>
    <n v="0"/>
    <x v="0"/>
    <n v="0"/>
    <x v="0"/>
    <x v="0"/>
    <n v="0"/>
    <n v="0"/>
    <m/>
    <n v="3.3333333333333333E-2"/>
    <n v="2.0833333333333332E-2"/>
    <n v="7.6479999999999997"/>
    <n v="0"/>
    <n v="20"/>
    <s v="BASE DE DATOS"/>
    <m/>
  </r>
  <r>
    <s v="20"/>
    <x v="11"/>
    <s v="ELOR"/>
    <s v="41113900"/>
    <s v="41113900"/>
    <x v="4"/>
    <s v="Grupo 1"/>
    <s v="N"/>
    <n v="0.06"/>
    <n v="0"/>
    <n v="0"/>
    <n v="0"/>
    <n v="0"/>
    <n v="0"/>
    <n v="0"/>
    <n v="0"/>
    <m/>
    <m/>
    <x v="0"/>
    <s v="ELOR41113900Grupo 1HI"/>
    <s v="Electro Oriente S. A."/>
    <x v="5"/>
    <x v="5"/>
    <s v="C. H. Tabaconas"/>
    <x v="162"/>
    <x v="4"/>
    <x v="4"/>
    <x v="44"/>
    <x v="1"/>
    <s v="Instalado"/>
    <s v="Operativo"/>
    <s v="Distribuidora"/>
    <x v="0"/>
    <x v="0"/>
    <x v="0"/>
    <x v="0"/>
    <s v="Estatal"/>
    <s v="CAJAMARCA"/>
    <s v="CAJAMARCA"/>
    <s v="SAN IGNACIO"/>
    <s v="TABACONAS"/>
    <n v="0"/>
    <x v="7"/>
    <n v="0"/>
    <x v="0"/>
    <n v="0"/>
    <x v="0"/>
    <x v="0"/>
    <n v="0"/>
    <n v="0"/>
    <m/>
    <n v="5.0000000000000001E-3"/>
    <n v="0"/>
    <n v="7.6479999999999997"/>
    <n v="0"/>
    <n v="20"/>
    <s v="BASE DE DATOS"/>
    <m/>
  </r>
  <r>
    <s v="20"/>
    <x v="11"/>
    <s v="ELOR"/>
    <s v="41113900"/>
    <s v="41113900"/>
    <x v="4"/>
    <s v="Grupo 2"/>
    <s v="N"/>
    <n v="0.06"/>
    <n v="0"/>
    <n v="0"/>
    <n v="0"/>
    <n v="0"/>
    <n v="0"/>
    <n v="0"/>
    <n v="0"/>
    <m/>
    <m/>
    <x v="0"/>
    <s v="ELOR41113900Grupo 2HI"/>
    <s v="Electro Oriente S. A."/>
    <x v="5"/>
    <x v="5"/>
    <s v="C. H. Tabaconas"/>
    <x v="162"/>
    <x v="4"/>
    <x v="4"/>
    <x v="171"/>
    <x v="1"/>
    <s v="Instalado"/>
    <s v="Operativo"/>
    <s v="Distribuidora"/>
    <x v="0"/>
    <x v="0"/>
    <x v="0"/>
    <x v="0"/>
    <s v="Estatal"/>
    <s v="CAJAMARCA"/>
    <s v="CAJAMARCA"/>
    <s v="SAN IGNACIO"/>
    <s v="TABACONAS"/>
    <n v="0"/>
    <x v="7"/>
    <n v="0"/>
    <x v="0"/>
    <n v="0"/>
    <x v="0"/>
    <x v="0"/>
    <n v="0"/>
    <n v="0"/>
    <m/>
    <n v="5.0000000000000001E-3"/>
    <n v="0"/>
    <n v="7.6479999999999997"/>
    <n v="0"/>
    <n v="20"/>
    <s v="BASE DE DATOS"/>
    <m/>
  </r>
  <r>
    <s v="20"/>
    <x v="9"/>
    <s v="EANDES"/>
    <s v="G1230715"/>
    <s v="G1230715"/>
    <x v="4"/>
    <s v="G1"/>
    <s v="S"/>
    <n v="86.24"/>
    <n v="86.24"/>
    <n v="4719.3010000000004"/>
    <n v="12383.28"/>
    <n v="17102.580999999998"/>
    <n v="0"/>
    <n v="368.92"/>
    <n v="375.08"/>
    <m/>
    <m/>
    <x v="0"/>
    <s v="EANDESG1230715G1HI"/>
    <s v="ELECTROANDES-Empresa de Electricidad de los Andes S.A."/>
    <x v="70"/>
    <x v="70"/>
    <s v="CH Cheves"/>
    <x v="262"/>
    <x v="4"/>
    <x v="4"/>
    <x v="13"/>
    <x v="1"/>
    <s v="Instalado"/>
    <s v="Operativo"/>
    <s v="Generadora"/>
    <x v="0"/>
    <x v="1"/>
    <x v="1"/>
    <x v="0"/>
    <s v="Privado"/>
    <s v="LIMA"/>
    <s v="LIMA"/>
    <s v="HUAURA"/>
    <s v="SAYAN"/>
    <s v="CHURIN"/>
    <x v="7"/>
    <n v="0"/>
    <x v="0"/>
    <n v="0"/>
    <x v="0"/>
    <x v="0"/>
    <n v="17102.580999999998"/>
    <n v="17.102580999999997"/>
    <m/>
    <n v="7.1866666666666665"/>
    <n v="7.1866666666666665"/>
    <n v="7.6479999999999997"/>
    <n v="3.637978807091713E-12"/>
    <n v="79"/>
    <s v="BASE DE DATOS"/>
    <m/>
  </r>
  <r>
    <s v="20"/>
    <x v="9"/>
    <s v="EANDES"/>
    <s v="G1230715"/>
    <s v="G1230715"/>
    <x v="4"/>
    <s v="G2"/>
    <s v="S"/>
    <n v="85.44"/>
    <n v="85.44"/>
    <n v="6536.9260000000004"/>
    <n v="20302.88"/>
    <n v="26839.806"/>
    <n v="0"/>
    <n v="602"/>
    <n v="142"/>
    <m/>
    <m/>
    <x v="0"/>
    <s v="EANDESG1230715G2HI"/>
    <s v="ELECTROANDES-Empresa de Electricidad de los Andes S.A."/>
    <x v="70"/>
    <x v="70"/>
    <s v="CH Cheves"/>
    <x v="262"/>
    <x v="4"/>
    <x v="4"/>
    <x v="14"/>
    <x v="1"/>
    <s v="Instalado"/>
    <s v="Operativo"/>
    <s v="Generadora"/>
    <x v="0"/>
    <x v="1"/>
    <x v="1"/>
    <x v="0"/>
    <s v="Privado"/>
    <s v="LIMA"/>
    <s v="LIMA"/>
    <s v="HUAURA"/>
    <s v="SAYAN"/>
    <s v="CHURIN"/>
    <x v="7"/>
    <n v="0"/>
    <x v="0"/>
    <n v="0"/>
    <x v="0"/>
    <x v="0"/>
    <n v="26839.806"/>
    <n v="26.839805999999999"/>
    <m/>
    <n v="7.12"/>
    <n v="7.12"/>
    <n v="7.6479999999999997"/>
    <n v="0"/>
    <n v="79"/>
    <s v="BASE DE DATOS"/>
    <m/>
  </r>
  <r>
    <s v="20"/>
    <x v="9"/>
    <s v="EANDES"/>
    <s v="PP104093"/>
    <s v="PP104093"/>
    <x v="4"/>
    <s v="G1"/>
    <s v="S"/>
    <n v="22.065000000000001"/>
    <n v="22.065000000000001"/>
    <n v="2109.5680000000002"/>
    <n v="8371.4259999999995"/>
    <n v="10480.994000000001"/>
    <n v="0"/>
    <n v="740.07"/>
    <n v="3.93"/>
    <m/>
    <m/>
    <x v="0"/>
    <s v="EANDESPP104093G1HI"/>
    <s v="ELECTROANDES-Empresa de Electricidad de los Andes S.A."/>
    <x v="70"/>
    <x v="70"/>
    <s v="CH Yaupi"/>
    <x v="263"/>
    <x v="4"/>
    <x v="4"/>
    <x v="13"/>
    <x v="1"/>
    <s v="Cambió Razón social"/>
    <s v="Operativo"/>
    <s v="Generadora"/>
    <x v="0"/>
    <x v="1"/>
    <x v="1"/>
    <x v="0"/>
    <s v="Privado"/>
    <s v="JUNIN"/>
    <s v="JUNIN"/>
    <s v="JUNIN"/>
    <s v="ULCUMAYO"/>
    <n v="0"/>
    <x v="7"/>
    <n v="0"/>
    <x v="0"/>
    <n v="0"/>
    <x v="0"/>
    <x v="0"/>
    <n v="10480.994000000001"/>
    <n v="10.480994000000001"/>
    <m/>
    <n v="1.8387500000000001"/>
    <n v="1.8387500000000001"/>
    <n v="7.6479999999999997"/>
    <n v="-1.8189894035458565E-12"/>
    <n v="79"/>
    <s v="BASE DE DATOS"/>
    <m/>
  </r>
  <r>
    <s v="20"/>
    <x v="9"/>
    <s v="EANDES"/>
    <s v="PP104093"/>
    <s v="PP104093"/>
    <x v="4"/>
    <s v="G2"/>
    <s v="S"/>
    <n v="23.23"/>
    <n v="23.23"/>
    <n v="2175.7420000000002"/>
    <n v="8837.4490000000005"/>
    <n v="11013.191000000001"/>
    <n v="0"/>
    <n v="742.3"/>
    <n v="1.7"/>
    <m/>
    <m/>
    <x v="0"/>
    <s v="EANDESPP104093G2HI"/>
    <s v="ELECTROANDES-Empresa de Electricidad de los Andes S.A."/>
    <x v="70"/>
    <x v="70"/>
    <s v="CH Yaupi"/>
    <x v="263"/>
    <x v="4"/>
    <x v="4"/>
    <x v="14"/>
    <x v="1"/>
    <s v="Cambió Razón social"/>
    <s v="Operativo"/>
    <s v="Generadora"/>
    <x v="0"/>
    <x v="1"/>
    <x v="1"/>
    <x v="0"/>
    <s v="Privado"/>
    <s v="JUNIN"/>
    <s v="JUNIN"/>
    <s v="JUNIN"/>
    <s v="ULCUMAYO"/>
    <n v="0"/>
    <x v="7"/>
    <n v="0"/>
    <x v="0"/>
    <n v="0"/>
    <x v="0"/>
    <x v="0"/>
    <n v="11013.191000000001"/>
    <n v="11.013191000000001"/>
    <m/>
    <n v="1.9358333333333333"/>
    <n v="1.9358333333333333"/>
    <n v="7.6479999999999997"/>
    <n v="0"/>
    <n v="79"/>
    <s v="BASE DE DATOS"/>
    <m/>
  </r>
  <r>
    <s v="20"/>
    <x v="9"/>
    <s v="EANDES"/>
    <s v="PP104093"/>
    <s v="PP104093"/>
    <x v="4"/>
    <s v="G3"/>
    <s v="S"/>
    <n v="23.155000000000001"/>
    <n v="23.155000000000001"/>
    <n v="2101.4789999999998"/>
    <n v="8638.0869999999995"/>
    <n v="10739.566000000001"/>
    <n v="0"/>
    <n v="723.65"/>
    <n v="20.350000000000001"/>
    <m/>
    <m/>
    <x v="0"/>
    <s v="EANDESPP104093G3HI"/>
    <s v="ELECTROANDES-Empresa de Electricidad de los Andes S.A."/>
    <x v="70"/>
    <x v="70"/>
    <s v="CH Yaupi"/>
    <x v="263"/>
    <x v="4"/>
    <x v="4"/>
    <x v="310"/>
    <x v="1"/>
    <s v="Cambió Razón social"/>
    <s v="Operativo"/>
    <s v="Generadora"/>
    <x v="0"/>
    <x v="1"/>
    <x v="1"/>
    <x v="0"/>
    <s v="Privado"/>
    <s v="JUNIN"/>
    <s v="JUNIN"/>
    <s v="JUNIN"/>
    <s v="ULCUMAYO"/>
    <n v="0"/>
    <x v="7"/>
    <n v="0"/>
    <x v="0"/>
    <n v="0"/>
    <x v="0"/>
    <x v="0"/>
    <n v="10739.566000000001"/>
    <n v="10.739566"/>
    <m/>
    <n v="1.9295833333333334"/>
    <n v="1.9295833333333334"/>
    <n v="7.6479999999999997"/>
    <n v="-1.8189894035458565E-12"/>
    <n v="79"/>
    <s v="BASE DE DATOS"/>
    <m/>
  </r>
  <r>
    <s v="20"/>
    <x v="9"/>
    <s v="EANDES"/>
    <s v="PP104093"/>
    <s v="PP104093"/>
    <x v="4"/>
    <s v="G4"/>
    <s v="S"/>
    <n v="22.66"/>
    <n v="22.66"/>
    <n v="2321.9180000000001"/>
    <n v="9442.8880000000008"/>
    <n v="11764.806"/>
    <n v="0"/>
    <n v="738.48"/>
    <n v="5.52"/>
    <m/>
    <m/>
    <x v="0"/>
    <s v="EANDESPP104093G4HI"/>
    <s v="ELECTROANDES-Empresa de Electricidad de los Andes S.A."/>
    <x v="70"/>
    <x v="70"/>
    <s v="CH Yaupi"/>
    <x v="263"/>
    <x v="4"/>
    <x v="4"/>
    <x v="325"/>
    <x v="1"/>
    <s v="Cambió Razón social"/>
    <s v="Operativo"/>
    <s v="Generadora"/>
    <x v="0"/>
    <x v="1"/>
    <x v="1"/>
    <x v="0"/>
    <s v="Privado"/>
    <s v="JUNIN"/>
    <s v="JUNIN"/>
    <s v="JUNIN"/>
    <s v="ULCUMAYO"/>
    <n v="0"/>
    <x v="7"/>
    <n v="0"/>
    <x v="0"/>
    <n v="0"/>
    <x v="0"/>
    <x v="0"/>
    <n v="11764.806"/>
    <n v="11.764806"/>
    <m/>
    <n v="1.8883333333333334"/>
    <n v="1.8883333333333334"/>
    <n v="7.6479999999999997"/>
    <n v="0"/>
    <n v="79"/>
    <s v="BASE DE DATOS"/>
    <m/>
  </r>
  <r>
    <s v="20"/>
    <x v="9"/>
    <s v="EANDES"/>
    <s v="PP104093"/>
    <s v="PP104093"/>
    <x v="4"/>
    <s v="G5"/>
    <s v="S"/>
    <n v="22.576000000000001"/>
    <n v="22.576000000000001"/>
    <n v="2320.4389999999999"/>
    <n v="9585.8539999999994"/>
    <n v="11906.293"/>
    <n v="0"/>
    <n v="740.45"/>
    <n v="3.55"/>
    <m/>
    <m/>
    <x v="0"/>
    <s v="EANDESPP104093G5HI"/>
    <s v="ELECTROANDES-Empresa de Electricidad de los Andes S.A."/>
    <x v="70"/>
    <x v="70"/>
    <s v="CH Yaupi"/>
    <x v="263"/>
    <x v="4"/>
    <x v="4"/>
    <x v="326"/>
    <x v="1"/>
    <s v="Cambió Razón social"/>
    <s v="Operativo"/>
    <s v="Generadora"/>
    <x v="0"/>
    <x v="1"/>
    <x v="1"/>
    <x v="0"/>
    <s v="Privado"/>
    <s v="JUNIN"/>
    <s v="JUNIN"/>
    <s v="JUNIN"/>
    <s v="ULCUMAYO"/>
    <n v="0"/>
    <x v="7"/>
    <n v="0"/>
    <x v="0"/>
    <n v="0"/>
    <x v="0"/>
    <x v="0"/>
    <n v="11906.293"/>
    <n v="11.906293"/>
    <m/>
    <n v="1.8813333333333333"/>
    <n v="1.8813333333333333"/>
    <n v="7.6479999999999997"/>
    <n v="0"/>
    <n v="79"/>
    <s v="BASE DE DATOS"/>
    <m/>
  </r>
  <r>
    <s v="20"/>
    <x v="9"/>
    <s v="EANDES"/>
    <s v="PP101093"/>
    <s v="PP101093"/>
    <x v="4"/>
    <s v="G1"/>
    <s v="S"/>
    <n v="13.6"/>
    <n v="12.082000000000001"/>
    <n v="1193"/>
    <n v="4772.1059999999998"/>
    <n v="5965.1059999999998"/>
    <n v="2.5299999999999998"/>
    <n v="739.17"/>
    <n v="2.2999999999999998"/>
    <m/>
    <m/>
    <x v="0"/>
    <s v="EANDESPP101093G1HI"/>
    <s v="ELECTROANDES-Empresa de Electricidad de los Andes S.A."/>
    <x v="70"/>
    <x v="70"/>
    <s v="CH Malpaso"/>
    <x v="264"/>
    <x v="4"/>
    <x v="4"/>
    <x v="13"/>
    <x v="1"/>
    <s v="Cambió Razón social"/>
    <s v="Operativo"/>
    <s v="Generadora"/>
    <x v="0"/>
    <x v="1"/>
    <x v="1"/>
    <x v="0"/>
    <s v="Privado"/>
    <s v="JUNIN"/>
    <s v="JUNIN"/>
    <s v="YAULI"/>
    <s v="PACCHAS"/>
    <n v="0"/>
    <x v="7"/>
    <n v="0"/>
    <x v="0"/>
    <n v="0"/>
    <x v="0"/>
    <x v="0"/>
    <n v="5965.1059999999998"/>
    <n v="5.9651059999999996"/>
    <m/>
    <n v="1.1333333333333333"/>
    <n v="1.0068333333333335"/>
    <n v="7.6479999999999997"/>
    <n v="0"/>
    <n v="79"/>
    <s v="BASE DE DATOS"/>
    <m/>
  </r>
  <r>
    <s v="20"/>
    <x v="9"/>
    <s v="EANDES"/>
    <s v="PP101093"/>
    <s v="PP101093"/>
    <x v="4"/>
    <s v="G2"/>
    <s v="S"/>
    <n v="13.6"/>
    <n v="12.779"/>
    <n v="1028.1959999999999"/>
    <n v="3482.308"/>
    <n v="4510.5039999999999"/>
    <n v="0"/>
    <n v="507.42"/>
    <n v="236.58"/>
    <m/>
    <m/>
    <x v="0"/>
    <s v="EANDESPP101093G2HI"/>
    <s v="ELECTROANDES-Empresa de Electricidad de los Andes S.A."/>
    <x v="70"/>
    <x v="70"/>
    <s v="CH Malpaso"/>
    <x v="264"/>
    <x v="4"/>
    <x v="4"/>
    <x v="14"/>
    <x v="1"/>
    <s v="Cambió Razón social"/>
    <s v="Operativo"/>
    <s v="Generadora"/>
    <x v="0"/>
    <x v="1"/>
    <x v="1"/>
    <x v="0"/>
    <s v="Privado"/>
    <s v="JUNIN"/>
    <s v="JUNIN"/>
    <s v="YAULI"/>
    <s v="PACCHAS"/>
    <n v="0"/>
    <x v="7"/>
    <n v="0"/>
    <x v="0"/>
    <n v="0"/>
    <x v="0"/>
    <x v="0"/>
    <n v="4510.5039999999999"/>
    <n v="4.5105040000000001"/>
    <m/>
    <n v="1.1333333333333333"/>
    <n v="1.0649166666666667"/>
    <n v="7.6479999999999997"/>
    <n v="0"/>
    <n v="79"/>
    <s v="BASE DE DATOS"/>
    <m/>
  </r>
  <r>
    <s v="20"/>
    <x v="9"/>
    <s v="EANDES"/>
    <s v="PP101093"/>
    <s v="PP101093"/>
    <x v="4"/>
    <s v="G3"/>
    <s v="S"/>
    <n v="13.6"/>
    <n v="11.234"/>
    <n v="924.73800000000006"/>
    <n v="3178.5230000000001"/>
    <n v="4103.2610000000004"/>
    <n v="0"/>
    <n v="528.02"/>
    <n v="215.98"/>
    <m/>
    <m/>
    <x v="0"/>
    <s v="EANDESPP101093G3HI"/>
    <s v="ELECTROANDES-Empresa de Electricidad de los Andes S.A."/>
    <x v="70"/>
    <x v="70"/>
    <s v="CH Malpaso"/>
    <x v="264"/>
    <x v="4"/>
    <x v="4"/>
    <x v="310"/>
    <x v="1"/>
    <s v="Cambió Razón social"/>
    <s v="Operativo"/>
    <s v="Generadora"/>
    <x v="0"/>
    <x v="1"/>
    <x v="1"/>
    <x v="0"/>
    <s v="Privado"/>
    <s v="JUNIN"/>
    <s v="JUNIN"/>
    <s v="YAULI"/>
    <s v="PACCHAS"/>
    <n v="0"/>
    <x v="7"/>
    <n v="0"/>
    <x v="0"/>
    <n v="0"/>
    <x v="0"/>
    <x v="0"/>
    <n v="4103.2610000000004"/>
    <n v="4.1032610000000007"/>
    <m/>
    <n v="1.1333333333333333"/>
    <n v="0.9361666666666667"/>
    <n v="7.6479999999999997"/>
    <n v="0"/>
    <n v="79"/>
    <s v="BASE DE DATOS"/>
    <m/>
  </r>
  <r>
    <s v="20"/>
    <x v="9"/>
    <s v="EANDES"/>
    <s v="PP101093"/>
    <s v="PP101093"/>
    <x v="4"/>
    <s v="G4"/>
    <s v="S"/>
    <n v="13.6"/>
    <n v="11.926"/>
    <n v="844.68499999999995"/>
    <n v="2503.864"/>
    <n v="3348.549"/>
    <n v="0"/>
    <n v="388.97"/>
    <n v="355.03"/>
    <m/>
    <m/>
    <x v="0"/>
    <s v="EANDESPP101093G4HI"/>
    <s v="ELECTROANDES-Empresa de Electricidad de los Andes S.A."/>
    <x v="70"/>
    <x v="70"/>
    <s v="CH Malpaso"/>
    <x v="264"/>
    <x v="4"/>
    <x v="4"/>
    <x v="325"/>
    <x v="1"/>
    <s v="Cambió Razón social"/>
    <s v="Operativo"/>
    <s v="Generadora"/>
    <x v="0"/>
    <x v="1"/>
    <x v="1"/>
    <x v="0"/>
    <s v="Privado"/>
    <s v="JUNIN"/>
    <s v="JUNIN"/>
    <s v="YAULI"/>
    <s v="PACCHAS"/>
    <n v="0"/>
    <x v="7"/>
    <n v="0"/>
    <x v="0"/>
    <n v="0"/>
    <x v="0"/>
    <x v="0"/>
    <n v="3348.549"/>
    <n v="3.3485489999999998"/>
    <m/>
    <n v="1.1333333333333333"/>
    <n v="0.99383333333333335"/>
    <n v="7.6479999999999997"/>
    <n v="0"/>
    <n v="79"/>
    <s v="BASE DE DATOS"/>
    <m/>
  </r>
  <r>
    <s v="20"/>
    <x v="9"/>
    <s v="EANDES"/>
    <s v="PP102093"/>
    <s v="PP102093"/>
    <x v="4"/>
    <s v="G1"/>
    <s v="S"/>
    <n v="3"/>
    <n v="3.1429999999999998"/>
    <n v="318.23899999999998"/>
    <n v="1431.079"/>
    <n v="1749.318"/>
    <n v="12.88"/>
    <n v="731.12"/>
    <n v="0"/>
    <m/>
    <m/>
    <x v="0"/>
    <s v="EANDESPP102093G1HI"/>
    <s v="ELECTROANDES-Empresa de Electricidad de los Andes S.A."/>
    <x v="70"/>
    <x v="70"/>
    <s v="CH Oroya"/>
    <x v="265"/>
    <x v="4"/>
    <x v="4"/>
    <x v="13"/>
    <x v="1"/>
    <s v="Cambió Razón social"/>
    <s v="Operativo"/>
    <s v="Generadora"/>
    <x v="0"/>
    <x v="1"/>
    <x v="1"/>
    <x v="0"/>
    <s v="Privado"/>
    <s v="JUNIN"/>
    <s v="JUNIN"/>
    <s v="YAULI"/>
    <s v="LA OROYA"/>
    <n v="0"/>
    <x v="7"/>
    <n v="0"/>
    <x v="0"/>
    <n v="0"/>
    <x v="0"/>
    <x v="0"/>
    <n v="1749.318"/>
    <n v="1.7493179999999999"/>
    <m/>
    <n v="0.25"/>
    <n v="0.26191666666666663"/>
    <n v="7.6479999999999997"/>
    <n v="0"/>
    <n v="79"/>
    <s v="BASE DE DATOS"/>
    <m/>
  </r>
  <r>
    <s v="20"/>
    <x v="9"/>
    <s v="EANDES"/>
    <s v="PP102093"/>
    <s v="PP102093"/>
    <x v="4"/>
    <s v="G2"/>
    <s v="S"/>
    <n v="3"/>
    <n v="3.165"/>
    <n v="233.72300000000001"/>
    <n v="1009.047"/>
    <n v="1242.77"/>
    <n v="10.97"/>
    <n v="568.17999999999995"/>
    <n v="164.85"/>
    <m/>
    <m/>
    <x v="0"/>
    <s v="EANDESPP102093G2HI"/>
    <s v="ELECTROANDES-Empresa de Electricidad de los Andes S.A."/>
    <x v="70"/>
    <x v="70"/>
    <s v="CH Oroya"/>
    <x v="265"/>
    <x v="4"/>
    <x v="4"/>
    <x v="14"/>
    <x v="1"/>
    <s v="Cambió Razón social"/>
    <s v="Operativo"/>
    <s v="Generadora"/>
    <x v="0"/>
    <x v="1"/>
    <x v="1"/>
    <x v="0"/>
    <s v="Privado"/>
    <s v="JUNIN"/>
    <s v="JUNIN"/>
    <s v="YAULI"/>
    <s v="LA OROYA"/>
    <n v="0"/>
    <x v="7"/>
    <n v="0"/>
    <x v="0"/>
    <n v="0"/>
    <x v="0"/>
    <x v="0"/>
    <n v="1242.77"/>
    <n v="1.2427699999999999"/>
    <m/>
    <n v="0.25"/>
    <n v="0.26374999999999998"/>
    <n v="7.6479999999999997"/>
    <n v="0"/>
    <n v="79"/>
    <s v="BASE DE DATOS"/>
    <m/>
  </r>
  <r>
    <s v="20"/>
    <x v="9"/>
    <s v="EANDES"/>
    <s v="PP102093"/>
    <s v="PP102093"/>
    <x v="4"/>
    <s v="G3"/>
    <s v="S"/>
    <n v="3"/>
    <n v="3.1720000000000002"/>
    <n v="325.83199999999999"/>
    <n v="1454.212"/>
    <n v="1780.0440000000001"/>
    <n v="10.57"/>
    <n v="733.43"/>
    <n v="0"/>
    <m/>
    <m/>
    <x v="0"/>
    <s v="EANDESPP102093G3HI"/>
    <s v="ELECTROANDES-Empresa de Electricidad de los Andes S.A."/>
    <x v="70"/>
    <x v="70"/>
    <s v="CH Oroya"/>
    <x v="265"/>
    <x v="4"/>
    <x v="4"/>
    <x v="310"/>
    <x v="1"/>
    <s v="Cambió Razón social"/>
    <s v="Operativo"/>
    <s v="Generadora"/>
    <x v="0"/>
    <x v="1"/>
    <x v="1"/>
    <x v="0"/>
    <s v="Privado"/>
    <s v="JUNIN"/>
    <s v="JUNIN"/>
    <s v="YAULI"/>
    <s v="LA OROYA"/>
    <n v="0"/>
    <x v="7"/>
    <n v="0"/>
    <x v="0"/>
    <n v="0"/>
    <x v="0"/>
    <x v="0"/>
    <n v="1780.0440000000001"/>
    <n v="1.7800440000000002"/>
    <m/>
    <n v="0.25"/>
    <n v="0.26433333333333336"/>
    <n v="7.6479999999999997"/>
    <n v="-2.2737367544323206E-13"/>
    <n v="79"/>
    <s v="BASE DE DATOS"/>
    <m/>
  </r>
  <r>
    <s v="20"/>
    <x v="9"/>
    <s v="EANDES"/>
    <s v="PP103093"/>
    <s v="PP103093"/>
    <x v="4"/>
    <s v="G1"/>
    <s v="S"/>
    <n v="3"/>
    <n v="3.1859999999999999"/>
    <n v="283.50900000000001"/>
    <n v="1224.8689999999999"/>
    <n v="1508.3779999999999"/>
    <n v="0"/>
    <n v="583.91999999999996"/>
    <n v="160.08000000000001"/>
    <m/>
    <m/>
    <x v="0"/>
    <s v="EANDESPP103093G1HI"/>
    <s v="ELECTROANDES-Empresa de Electricidad de los Andes S.A."/>
    <x v="70"/>
    <x v="70"/>
    <s v="CH Pachachaca"/>
    <x v="266"/>
    <x v="4"/>
    <x v="4"/>
    <x v="13"/>
    <x v="1"/>
    <s v="Cambió Razón social"/>
    <s v="Operativo"/>
    <s v="Generadora"/>
    <x v="0"/>
    <x v="1"/>
    <x v="1"/>
    <x v="0"/>
    <s v="Privado"/>
    <s v="JUNIN"/>
    <s v="JUNIN"/>
    <s v="YAULI"/>
    <s v="YAULI"/>
    <n v="0"/>
    <x v="7"/>
    <n v="0"/>
    <x v="0"/>
    <n v="0"/>
    <x v="0"/>
    <x v="0"/>
    <n v="1508.3779999999999"/>
    <n v="1.508378"/>
    <m/>
    <n v="0.25"/>
    <n v="0.26550000000000001"/>
    <n v="7.6479999999999997"/>
    <n v="0"/>
    <n v="79"/>
    <s v="BASE DE DATOS"/>
    <m/>
  </r>
  <r>
    <s v="20"/>
    <x v="9"/>
    <s v="EANDES"/>
    <s v="PP103093"/>
    <s v="PP103093"/>
    <x v="4"/>
    <s v="G2"/>
    <s v="S"/>
    <n v="3"/>
    <n v="3.31"/>
    <n v="292.85899999999998"/>
    <n v="1283.68"/>
    <n v="1576.539"/>
    <n v="0"/>
    <n v="600.16999999999996"/>
    <n v="143.83000000000001"/>
    <m/>
    <m/>
    <x v="0"/>
    <s v="EANDESPP103093G2HI"/>
    <s v="ELECTROANDES-Empresa de Electricidad de los Andes S.A."/>
    <x v="70"/>
    <x v="70"/>
    <s v="CH Pachachaca"/>
    <x v="266"/>
    <x v="4"/>
    <x v="4"/>
    <x v="14"/>
    <x v="1"/>
    <s v="Cambió Razón social"/>
    <s v="Operativo"/>
    <s v="Generadora"/>
    <x v="0"/>
    <x v="1"/>
    <x v="1"/>
    <x v="0"/>
    <s v="Privado"/>
    <s v="JUNIN"/>
    <s v="JUNIN"/>
    <s v="YAULI"/>
    <s v="YAULI"/>
    <n v="0"/>
    <x v="7"/>
    <n v="0"/>
    <x v="0"/>
    <n v="0"/>
    <x v="0"/>
    <x v="0"/>
    <n v="1576.539"/>
    <n v="1.5765389999999999"/>
    <m/>
    <n v="0.25"/>
    <n v="0.27583333333333332"/>
    <n v="7.6479999999999997"/>
    <n v="0"/>
    <n v="79"/>
    <s v="BASE DE DATOS"/>
    <m/>
  </r>
  <r>
    <s v="20"/>
    <x v="9"/>
    <s v="EANDES"/>
    <s v="PP103093"/>
    <s v="PP103093"/>
    <x v="4"/>
    <s v="G3"/>
    <s v="S"/>
    <n v="3"/>
    <n v="3.1539999999999999"/>
    <n v="293.97899999999998"/>
    <n v="1258.9960000000001"/>
    <n v="1552.9749999999999"/>
    <n v="0"/>
    <n v="583.72"/>
    <n v="160.28"/>
    <m/>
    <m/>
    <x v="0"/>
    <s v="EANDESPP103093G3HI"/>
    <s v="ELECTROANDES-Empresa de Electricidad de los Andes S.A."/>
    <x v="70"/>
    <x v="70"/>
    <s v="CH Pachachaca"/>
    <x v="266"/>
    <x v="4"/>
    <x v="4"/>
    <x v="310"/>
    <x v="1"/>
    <s v="Cambió Razón social"/>
    <s v="Operativo"/>
    <s v="Generadora"/>
    <x v="0"/>
    <x v="1"/>
    <x v="1"/>
    <x v="0"/>
    <s v="Privado"/>
    <s v="JUNIN"/>
    <s v="JUNIN"/>
    <s v="YAULI"/>
    <s v="YAULI"/>
    <n v="0"/>
    <x v="7"/>
    <n v="0"/>
    <x v="0"/>
    <n v="0"/>
    <x v="0"/>
    <x v="0"/>
    <n v="1552.9749999999999"/>
    <n v="1.552975"/>
    <m/>
    <n v="0.25"/>
    <n v="0.26283333333333331"/>
    <n v="7.6479999999999997"/>
    <n v="2.2737367544323206E-13"/>
    <n v="79"/>
    <s v="BASE DE DATOS"/>
    <m/>
  </r>
  <r>
    <s v="20"/>
    <x v="9"/>
    <s v="EANDES"/>
    <s v="11014493"/>
    <s v="11014493"/>
    <x v="4"/>
    <s v="1"/>
    <s v="S"/>
    <n v="19.8"/>
    <n v="21.434999999999999"/>
    <n v="1533.317"/>
    <n v="7482.1019999999999"/>
    <n v="9015.4189999999999"/>
    <n v="0"/>
    <n v="507.63"/>
    <n v="236.37"/>
    <m/>
    <m/>
    <x v="0"/>
    <s v="EANDES110144931HI"/>
    <s v="ELECTROANDES-Empresa de Electricidad de los Andes S.A."/>
    <x v="70"/>
    <x v="70"/>
    <s v="CH Cahua"/>
    <x v="267"/>
    <x v="4"/>
    <x v="4"/>
    <x v="44"/>
    <x v="1"/>
    <s v="Cambió Razón social"/>
    <s v="Operativo"/>
    <s v="Generadora"/>
    <x v="0"/>
    <x v="1"/>
    <x v="1"/>
    <x v="0"/>
    <s v="Privado"/>
    <s v="LIMA"/>
    <s v="LIMA"/>
    <s v="CAJATAMBO"/>
    <s v="CAJATAMBO"/>
    <n v="0"/>
    <x v="7"/>
    <n v="0"/>
    <x v="0"/>
    <n v="0"/>
    <x v="0"/>
    <x v="0"/>
    <n v="9015.4189999999999"/>
    <n v="9.0154189999999996"/>
    <m/>
    <n v="1.6500000000000001"/>
    <n v="1.7862499999999999"/>
    <n v="7.6479999999999997"/>
    <n v="0"/>
    <n v="79"/>
    <s v="BASE DE DATOS"/>
    <m/>
  </r>
  <r>
    <s v="20"/>
    <x v="9"/>
    <s v="EANDES"/>
    <s v="11014493"/>
    <s v="11014493"/>
    <x v="4"/>
    <s v="2"/>
    <s v="S"/>
    <n v="19.8"/>
    <n v="21.678999999999998"/>
    <n v="2079.5160000000001"/>
    <n v="9605.0930000000008"/>
    <n v="11684.609"/>
    <n v="0.8"/>
    <n v="707.63"/>
    <n v="35.57"/>
    <m/>
    <m/>
    <x v="0"/>
    <s v="EANDES110144932HI"/>
    <s v="ELECTROANDES-Empresa de Electricidad de los Andes S.A."/>
    <x v="70"/>
    <x v="70"/>
    <s v="CH Cahua"/>
    <x v="267"/>
    <x v="4"/>
    <x v="4"/>
    <x v="171"/>
    <x v="1"/>
    <s v="Cambió Razón social"/>
    <s v="Operativo"/>
    <s v="Generadora"/>
    <x v="0"/>
    <x v="1"/>
    <x v="1"/>
    <x v="0"/>
    <s v="Privado"/>
    <s v="LIMA"/>
    <s v="LIMA"/>
    <s v="CAJATAMBO"/>
    <s v="CAJATAMBO"/>
    <n v="0"/>
    <x v="7"/>
    <n v="0"/>
    <x v="0"/>
    <n v="0"/>
    <x v="0"/>
    <x v="0"/>
    <n v="11684.609"/>
    <n v="11.684609"/>
    <m/>
    <n v="1.6500000000000001"/>
    <n v="1.8065833333333332"/>
    <n v="7.6479999999999997"/>
    <n v="0"/>
    <n v="79"/>
    <s v="BASE DE DATOS"/>
    <m/>
  </r>
  <r>
    <s v="20"/>
    <x v="9"/>
    <s v="EANDES"/>
    <s v="11051295"/>
    <s v="11051295"/>
    <x v="4"/>
    <s v="1"/>
    <s v="S"/>
    <n v="17"/>
    <n v="19.074000000000002"/>
    <n v="1138.652"/>
    <n v="1295.384"/>
    <n v="2434.0360000000001"/>
    <n v="0"/>
    <n v="194.73"/>
    <n v="549.27"/>
    <m/>
    <m/>
    <x v="0"/>
    <s v="EANDES110512951HI"/>
    <s v="ELECTROANDES-Empresa de Electricidad de los Andes S.A."/>
    <x v="70"/>
    <x v="70"/>
    <s v="CH Gallito Ciego"/>
    <x v="268"/>
    <x v="4"/>
    <x v="4"/>
    <x v="44"/>
    <x v="1"/>
    <s v="Cambió Razón social"/>
    <s v="Operativo"/>
    <s v="Generadora"/>
    <x v="0"/>
    <x v="1"/>
    <x v="1"/>
    <x v="0"/>
    <s v="Privado"/>
    <s v="CAJAMARCA"/>
    <s v="CAJAMARCA"/>
    <s v="CONTUMAZA"/>
    <s v="YANAN (Tembladera)"/>
    <n v="0"/>
    <x v="7"/>
    <n v="0"/>
    <x v="0"/>
    <n v="0"/>
    <x v="0"/>
    <x v="0"/>
    <n v="2434.0360000000001"/>
    <n v="2.4340359999999999"/>
    <m/>
    <n v="1.4166666666666667"/>
    <n v="1.5895000000000001"/>
    <n v="7.6479999999999997"/>
    <n v="0"/>
    <n v="79"/>
    <s v="BASE DE DATOS"/>
    <m/>
  </r>
  <r>
    <s v="20"/>
    <x v="9"/>
    <s v="EANDES"/>
    <s v="11051295"/>
    <s v="11051295"/>
    <x v="4"/>
    <s v="2"/>
    <s v="S"/>
    <n v="17"/>
    <n v="19.074000000000002"/>
    <n v="564.03399999999999"/>
    <n v="728.89499999999998"/>
    <n v="1292.9290000000001"/>
    <n v="0"/>
    <n v="97.03"/>
    <n v="646.97"/>
    <m/>
    <m/>
    <x v="0"/>
    <s v="EANDES110512952HI"/>
    <s v="ELECTROANDES-Empresa de Electricidad de los Andes S.A."/>
    <x v="70"/>
    <x v="70"/>
    <s v="CH Gallito Ciego"/>
    <x v="268"/>
    <x v="4"/>
    <x v="4"/>
    <x v="171"/>
    <x v="1"/>
    <s v="Cambió Razón social"/>
    <s v="Operativo"/>
    <s v="Generadora"/>
    <x v="0"/>
    <x v="1"/>
    <x v="1"/>
    <x v="0"/>
    <s v="Privado"/>
    <s v="CAJAMARCA"/>
    <s v="CAJAMARCA"/>
    <s v="CONTUMAZA"/>
    <s v="YANAN (Tembladera)"/>
    <n v="0"/>
    <x v="7"/>
    <n v="0"/>
    <x v="0"/>
    <n v="0"/>
    <x v="0"/>
    <x v="0"/>
    <n v="1292.9290000000001"/>
    <n v="1.292929"/>
    <m/>
    <n v="1.4166666666666667"/>
    <n v="1.5895000000000001"/>
    <n v="7.6479999999999997"/>
    <n v="0"/>
    <n v="79"/>
    <s v="BASE DE DATOS"/>
    <m/>
  </r>
  <r>
    <s v="20"/>
    <x v="9"/>
    <s v="EANDES"/>
    <s v="41097499"/>
    <s v="41097499"/>
    <x v="4"/>
    <s v="Pelton"/>
    <s v="S"/>
    <n v="0.28799999999999998"/>
    <n v="0.186"/>
    <n v="20.501000000000001"/>
    <n v="98.138000000000005"/>
    <n v="118.639"/>
    <n v="0"/>
    <n v="742.98"/>
    <n v="1.02"/>
    <m/>
    <m/>
    <x v="0"/>
    <s v="EANDES41097499PeltonHI"/>
    <s v="ELECTROANDES-Empresa de Electricidad de los Andes S.A."/>
    <x v="70"/>
    <x v="70"/>
    <s v="CH Huayllacho"/>
    <x v="269"/>
    <x v="4"/>
    <x v="4"/>
    <x v="286"/>
    <x v="1"/>
    <s v="Cambió Razón social"/>
    <s v="Operativo"/>
    <s v="Generadora"/>
    <x v="0"/>
    <x v="1"/>
    <x v="1"/>
    <x v="0"/>
    <s v="Privado"/>
    <s v="AREQUIPA"/>
    <s v="AREQUIPA"/>
    <s v="CAYLLOMA"/>
    <s v="CAYLLOMA"/>
    <n v="0"/>
    <x v="7"/>
    <n v="0"/>
    <x v="0"/>
    <n v="0"/>
    <x v="0"/>
    <x v="0"/>
    <n v="118.639"/>
    <n v="0.11863899999999999"/>
    <m/>
    <n v="2.3999999999999997E-2"/>
    <n v="1.55E-2"/>
    <n v="7.6479999999999997"/>
    <n v="1.4210854715202004E-14"/>
    <n v="79"/>
    <s v="BASE DE DATOS"/>
    <m/>
  </r>
  <r>
    <s v="20"/>
    <x v="9"/>
    <s v="EANDES"/>
    <s v="31020193"/>
    <s v="31020193"/>
    <x v="4"/>
    <s v="Pelton"/>
    <s v="S"/>
    <n v="3.68"/>
    <n v="1.9330000000000001"/>
    <n v="356.05099999999999"/>
    <n v="1584.1"/>
    <n v="1940.1510000000001"/>
    <n v="0"/>
    <n v="734.32"/>
    <n v="9.68"/>
    <m/>
    <m/>
    <x v="0"/>
    <s v="EANDES31020193PeltonHI"/>
    <s v="ELECTROANDES-Empresa de Electricidad de los Andes S.A."/>
    <x v="70"/>
    <x v="70"/>
    <s v="CH Misapuquio"/>
    <x v="270"/>
    <x v="4"/>
    <x v="4"/>
    <x v="286"/>
    <x v="1"/>
    <s v="Cambió Razón social"/>
    <s v="Operativo"/>
    <s v="Generadora"/>
    <x v="0"/>
    <x v="1"/>
    <x v="1"/>
    <x v="0"/>
    <s v="Privado"/>
    <s v="AREQUIPA"/>
    <s v="AREQUIPA"/>
    <s v="CONDESUYOS"/>
    <s v="CAYARANI"/>
    <n v="0"/>
    <x v="7"/>
    <n v="0"/>
    <x v="0"/>
    <n v="0"/>
    <x v="0"/>
    <x v="0"/>
    <n v="1940.1510000000001"/>
    <n v="1.940151"/>
    <m/>
    <n v="0.3066666666666667"/>
    <n v="0.16108333333333333"/>
    <n v="7.6479999999999997"/>
    <n v="-2.2737367544323206E-13"/>
    <n v="79"/>
    <s v="BASE DE DATOS"/>
    <m/>
  </r>
  <r>
    <s v="20"/>
    <x v="9"/>
    <s v="EANDES"/>
    <s v="33016493"/>
    <s v="33016493"/>
    <x v="4"/>
    <s v="Francis"/>
    <s v="S"/>
    <n v="0.624"/>
    <n v="0.57999999999999996"/>
    <n v="50.005000000000003"/>
    <n v="233.96799999999999"/>
    <n v="283.97300000000001"/>
    <n v="0"/>
    <n v="744"/>
    <n v="0"/>
    <m/>
    <m/>
    <x v="0"/>
    <s v="EANDES33016493FrancisHI"/>
    <s v="ELECTROANDES-Empresa de Electricidad de los Andes S.A."/>
    <x v="70"/>
    <x v="70"/>
    <s v="CH San Antonio"/>
    <x v="271"/>
    <x v="4"/>
    <x v="4"/>
    <x v="276"/>
    <x v="1"/>
    <s v="Cambió Razón social"/>
    <s v="Operativo"/>
    <s v="Generadora"/>
    <x v="0"/>
    <x v="1"/>
    <x v="1"/>
    <x v="0"/>
    <s v="Privado"/>
    <s v="AREQUIPA"/>
    <s v="AREQUIPA"/>
    <s v="CAYLLOMA"/>
    <s v="CAYLLOMA"/>
    <n v="0"/>
    <x v="7"/>
    <n v="0"/>
    <x v="0"/>
    <n v="0"/>
    <x v="0"/>
    <x v="0"/>
    <n v="283.97300000000001"/>
    <n v="0.28397300000000003"/>
    <m/>
    <n v="5.1999999999999998E-2"/>
    <n v="4.8333333333333332E-2"/>
    <n v="7.6479999999999997"/>
    <n v="0"/>
    <n v="79"/>
    <s v="BASE DE DATOS"/>
    <m/>
  </r>
  <r>
    <s v="20"/>
    <x v="9"/>
    <s v="EANDES"/>
    <s v="41097599"/>
    <s v="41097599"/>
    <x v="4"/>
    <s v="Francis"/>
    <s v="S"/>
    <n v="0.52400000000000002"/>
    <n v="0.42199999999999999"/>
    <n v="37.926000000000002"/>
    <n v="177.48"/>
    <n v="215.40600000000001"/>
    <n v="0"/>
    <n v="742.95"/>
    <n v="1.05"/>
    <m/>
    <m/>
    <x v="0"/>
    <s v="EANDES41097599FrancisHI"/>
    <s v="ELECTROANDES-Empresa de Electricidad de los Andes S.A."/>
    <x v="70"/>
    <x v="70"/>
    <s v="CH San Ignacio"/>
    <x v="272"/>
    <x v="4"/>
    <x v="4"/>
    <x v="276"/>
    <x v="1"/>
    <s v="Cambió Razón social"/>
    <s v="Operativo"/>
    <s v="Generadora"/>
    <x v="0"/>
    <x v="1"/>
    <x v="1"/>
    <x v="0"/>
    <s v="Privado"/>
    <s v="AREQUIPA"/>
    <s v="AREQUIPA"/>
    <s v="CAYLLOMA"/>
    <s v="CAYLLOMA"/>
    <n v="0"/>
    <x v="7"/>
    <n v="0"/>
    <x v="0"/>
    <n v="0"/>
    <x v="0"/>
    <x v="0"/>
    <n v="215.40600000000001"/>
    <n v="0.21540600000000001"/>
    <m/>
    <n v="4.3666666666666666E-2"/>
    <n v="3.5166666666666666E-2"/>
    <n v="7.6479999999999997"/>
    <n v="0"/>
    <n v="79"/>
    <s v="BASE DE DATOS"/>
    <m/>
  </r>
  <r>
    <s v="20"/>
    <x v="9"/>
    <s v="EANDES"/>
    <s v="1139028"/>
    <s v="1139028"/>
    <x v="4"/>
    <s v="CH2"/>
    <s v="S"/>
    <n v="0.44"/>
    <n v="0.45200000000000001"/>
    <n v="1.3580000000000001"/>
    <n v="2.214"/>
    <n v="3.5710000000000002"/>
    <n v="0"/>
    <n v="29.67"/>
    <n v="714.33"/>
    <m/>
    <m/>
    <x v="0"/>
    <s v="EANDES1139028CH2HI"/>
    <s v="ELECTROANDES-Empresa de Electricidad de los Andes S.A."/>
    <x v="70"/>
    <x v="70"/>
    <s v="CH Pariac"/>
    <x v="273"/>
    <x v="4"/>
    <x v="4"/>
    <x v="327"/>
    <x v="1"/>
    <s v="Cambió Razón social"/>
    <s v="Operativo"/>
    <s v="Generadora"/>
    <x v="0"/>
    <x v="1"/>
    <x v="1"/>
    <x v="0"/>
    <s v="Privado"/>
    <s v="ANCASH"/>
    <s v="ANCASH"/>
    <s v="HUARAZ "/>
    <s v="HUARAZ"/>
    <n v="0"/>
    <x v="7"/>
    <n v="0"/>
    <x v="0"/>
    <n v="0"/>
    <x v="0"/>
    <x v="0"/>
    <n v="3.5710000000000002"/>
    <n v="3.5710000000000004E-3"/>
    <m/>
    <n v="3.6666666666666667E-2"/>
    <n v="3.7666666666666668E-2"/>
    <n v="7.6479999999999997"/>
    <n v="9.9999999999988987E-4"/>
    <n v="79"/>
    <s v="BASE DE DATOS"/>
    <m/>
  </r>
  <r>
    <s v="20"/>
    <x v="9"/>
    <s v="EANDES"/>
    <s v="1139028"/>
    <s v="1139028"/>
    <x v="4"/>
    <s v="CH2 G2"/>
    <s v="S"/>
    <n v="0.35499999999999998"/>
    <n v="0.34599999999999997"/>
    <n v="0"/>
    <n v="0"/>
    <n v="0"/>
    <n v="0"/>
    <n v="-96"/>
    <n v="840"/>
    <m/>
    <m/>
    <x v="0"/>
    <s v="EANDES1139028CH2 G2HI"/>
    <s v="ELECTROANDES-Empresa de Electricidad de los Andes S.A."/>
    <x v="70"/>
    <x v="70"/>
    <s v="CH Pariac"/>
    <x v="273"/>
    <x v="4"/>
    <x v="4"/>
    <x v="328"/>
    <x v="1"/>
    <s v="Cambió Razón social"/>
    <s v="Operativo"/>
    <s v="Generadora"/>
    <x v="0"/>
    <x v="1"/>
    <x v="1"/>
    <x v="0"/>
    <s v="Privado"/>
    <s v="ANCASH"/>
    <s v="ANCASH"/>
    <s v="HUARAZ "/>
    <s v="HUARAZ"/>
    <n v="0"/>
    <x v="7"/>
    <n v="0"/>
    <x v="0"/>
    <n v="0"/>
    <x v="0"/>
    <x v="0"/>
    <n v="0"/>
    <n v="0"/>
    <m/>
    <n v="2.9583333333333333E-2"/>
    <n v="2.8833333333333332E-2"/>
    <n v="7.6479999999999997"/>
    <n v="0"/>
    <n v="79"/>
    <s v="BASE DE DATOS"/>
    <m/>
  </r>
  <r>
    <s v="20"/>
    <x v="9"/>
    <s v="EANDES"/>
    <s v="1139028"/>
    <s v="1139028"/>
    <x v="4"/>
    <s v="CH3 N"/>
    <s v="S"/>
    <n v="0.872"/>
    <n v="0.79600000000000004"/>
    <n v="0.28499999999999998"/>
    <n v="0.42299999999999999"/>
    <n v="0.70799999999999996"/>
    <n v="0"/>
    <n v="-77.83"/>
    <n v="821.83"/>
    <m/>
    <m/>
    <x v="0"/>
    <s v="EANDES1139028CH3 NHI"/>
    <s v="ELECTROANDES-Empresa de Electricidad de los Andes S.A."/>
    <x v="70"/>
    <x v="70"/>
    <s v="CH Pariac"/>
    <x v="273"/>
    <x v="4"/>
    <x v="4"/>
    <x v="329"/>
    <x v="1"/>
    <s v="Cambió Razón social"/>
    <s v="Operativo"/>
    <s v="Generadora"/>
    <x v="0"/>
    <x v="1"/>
    <x v="1"/>
    <x v="0"/>
    <s v="Privado"/>
    <s v="ANCASH"/>
    <s v="ANCASH"/>
    <s v="HUARAZ "/>
    <s v="HUARAZ"/>
    <n v="0"/>
    <x v="7"/>
    <n v="0"/>
    <x v="0"/>
    <n v="0"/>
    <x v="0"/>
    <x v="0"/>
    <n v="0.70799999999999996"/>
    <n v="7.0799999999999997E-4"/>
    <m/>
    <n v="7.2666666666666671E-2"/>
    <n v="6.6333333333333341E-2"/>
    <n v="7.6479999999999997"/>
    <n v="0"/>
    <n v="79"/>
    <s v="BASE DE DATOS"/>
    <m/>
  </r>
  <r>
    <s v="20"/>
    <x v="9"/>
    <s v="EANDES"/>
    <s v="1139028"/>
    <s v="1139028"/>
    <x v="4"/>
    <s v="CH3 N G2"/>
    <s v="S"/>
    <n v="0.4"/>
    <n v="0.4"/>
    <n v="2.2069999999999999"/>
    <n v="5.5410000000000004"/>
    <n v="7.7480000000000002"/>
    <n v="0"/>
    <n v="31.37"/>
    <n v="712.63"/>
    <m/>
    <m/>
    <x v="0"/>
    <s v="EANDES1139028CH3 N G2HI"/>
    <s v="ELECTROANDES-Empresa de Electricidad de los Andes S.A."/>
    <x v="70"/>
    <x v="70"/>
    <s v="CH Pariac"/>
    <x v="273"/>
    <x v="4"/>
    <x v="4"/>
    <x v="330"/>
    <x v="1"/>
    <s v="Cambió Razón social"/>
    <s v="Operativo"/>
    <s v="Generadora"/>
    <x v="0"/>
    <x v="1"/>
    <x v="1"/>
    <x v="0"/>
    <s v="Privado"/>
    <s v="ANCASH"/>
    <s v="ANCASH"/>
    <s v="HUARAZ "/>
    <s v="HUARAZ"/>
    <n v="0"/>
    <x v="7"/>
    <n v="0"/>
    <x v="0"/>
    <n v="0"/>
    <x v="0"/>
    <x v="0"/>
    <n v="7.7480000000000002"/>
    <n v="7.7480000000000005E-3"/>
    <m/>
    <n v="3.3333333333333333E-2"/>
    <n v="3.3333333333333333E-2"/>
    <n v="7.6479999999999997"/>
    <n v="0"/>
    <n v="79"/>
    <s v="BASE DE DATOS"/>
    <m/>
  </r>
  <r>
    <s v="20"/>
    <x v="9"/>
    <s v="EANDES"/>
    <s v="1139028"/>
    <s v="1139028"/>
    <x v="4"/>
    <s v="CH4 G-1"/>
    <s v="S"/>
    <n v="1.5"/>
    <n v="1.464"/>
    <n v="144.97800000000001"/>
    <n v="676.85799999999995"/>
    <n v="821.83600000000001"/>
    <n v="0"/>
    <n v="743.47"/>
    <n v="0.53"/>
    <m/>
    <m/>
    <x v="0"/>
    <s v="EANDES1139028CH4 G-1HI"/>
    <s v="ELECTROANDES-Empresa de Electricidad de los Andes S.A."/>
    <x v="70"/>
    <x v="70"/>
    <s v="CH Pariac"/>
    <x v="273"/>
    <x v="4"/>
    <x v="4"/>
    <x v="331"/>
    <x v="1"/>
    <s v="Cambió Razón social"/>
    <s v="Operativo"/>
    <s v="Generadora"/>
    <x v="0"/>
    <x v="1"/>
    <x v="1"/>
    <x v="0"/>
    <s v="Privado"/>
    <s v="ANCASH"/>
    <s v="ANCASH"/>
    <s v="HUARAZ "/>
    <s v="HUARAZ"/>
    <n v="0"/>
    <x v="7"/>
    <n v="0"/>
    <x v="0"/>
    <n v="0"/>
    <x v="0"/>
    <x v="0"/>
    <n v="821.83600000000001"/>
    <n v="0.82183600000000001"/>
    <m/>
    <n v="0.125"/>
    <n v="0.122"/>
    <n v="7.6479999999999997"/>
    <n v="0"/>
    <n v="79"/>
    <s v="BASE DE DATOS"/>
    <m/>
  </r>
  <r>
    <s v="20"/>
    <x v="9"/>
    <s v="EANDES"/>
    <s v="1139028"/>
    <s v="1139028"/>
    <x v="4"/>
    <s v="CH4 G-2"/>
    <s v="S"/>
    <n v="1.5"/>
    <n v="1.492"/>
    <n v="0"/>
    <n v="0"/>
    <n v="0"/>
    <n v="0"/>
    <n v="0"/>
    <n v="744"/>
    <m/>
    <m/>
    <x v="0"/>
    <s v="EANDES1139028CH4 G-2HI"/>
    <s v="ELECTROANDES-Empresa de Electricidad de los Andes S.A."/>
    <x v="70"/>
    <x v="70"/>
    <s v="CH Pariac"/>
    <x v="273"/>
    <x v="4"/>
    <x v="4"/>
    <x v="332"/>
    <x v="1"/>
    <s v="Cambió Razón social"/>
    <s v="Operativo"/>
    <s v="Generadora"/>
    <x v="0"/>
    <x v="1"/>
    <x v="1"/>
    <x v="0"/>
    <s v="Privado"/>
    <s v="ANCASH"/>
    <s v="ANCASH"/>
    <s v="HUARAZ "/>
    <s v="HUARAZ"/>
    <n v="0"/>
    <x v="7"/>
    <n v="0"/>
    <x v="0"/>
    <n v="0"/>
    <x v="0"/>
    <x v="0"/>
    <n v="0"/>
    <n v="0"/>
    <m/>
    <n v="0.125"/>
    <n v="0.12433333333333334"/>
    <n v="7.6479999999999997"/>
    <n v="0"/>
    <n v="79"/>
    <s v="BASE DE DATOS"/>
    <m/>
  </r>
  <r>
    <s v="20"/>
    <x v="10"/>
    <s v="EANDES"/>
    <s v="G1230715"/>
    <s v="G1230715"/>
    <x v="4"/>
    <s v="G1"/>
    <s v="S"/>
    <n v="86.24"/>
    <n v="86.24"/>
    <n v="4046.1320000000001"/>
    <n v="13807.017"/>
    <n v="17853.149000000001"/>
    <n v="0"/>
    <n v="417.12"/>
    <n v="302.88"/>
    <m/>
    <m/>
    <x v="0"/>
    <s v="EANDESG1230715G1HI"/>
    <s v="ELECTROANDES-Empresa de Electricidad de los Andes S.A."/>
    <x v="70"/>
    <x v="70"/>
    <s v="CH Cheves"/>
    <x v="262"/>
    <x v="4"/>
    <x v="4"/>
    <x v="13"/>
    <x v="1"/>
    <s v="Instalado"/>
    <s v="Operativo"/>
    <s v="Generadora"/>
    <x v="0"/>
    <x v="1"/>
    <x v="1"/>
    <x v="0"/>
    <s v="Privado"/>
    <s v="LIMA"/>
    <s v="LIMA"/>
    <s v="HUAURA"/>
    <s v="SAYAN"/>
    <s v="CHURIN"/>
    <x v="7"/>
    <n v="0"/>
    <x v="0"/>
    <n v="0"/>
    <x v="0"/>
    <x v="0"/>
    <n v="17853.149000000001"/>
    <n v="17.853149000000002"/>
    <m/>
    <n v="7.1866666666666665"/>
    <n v="7.1866666666666665"/>
    <n v="7.6479999999999997"/>
    <n v="0"/>
    <n v="79"/>
    <s v="BASE DE DATOS"/>
    <m/>
  </r>
  <r>
    <s v="20"/>
    <x v="10"/>
    <s v="EANDES"/>
    <s v="G1230715"/>
    <s v="G1230715"/>
    <x v="4"/>
    <s v="G2"/>
    <s v="S"/>
    <n v="85.44"/>
    <n v="85.44"/>
    <n v="5202.299"/>
    <n v="16243.564"/>
    <n v="21445.863000000001"/>
    <n v="0"/>
    <n v="501.38"/>
    <n v="218.62"/>
    <m/>
    <m/>
    <x v="0"/>
    <s v="EANDESG1230715G2HI"/>
    <s v="ELECTROANDES-Empresa de Electricidad de los Andes S.A."/>
    <x v="70"/>
    <x v="70"/>
    <s v="CH Cheves"/>
    <x v="262"/>
    <x v="4"/>
    <x v="4"/>
    <x v="14"/>
    <x v="1"/>
    <s v="Instalado"/>
    <s v="Operativo"/>
    <s v="Generadora"/>
    <x v="0"/>
    <x v="1"/>
    <x v="1"/>
    <x v="0"/>
    <s v="Privado"/>
    <s v="LIMA"/>
    <s v="LIMA"/>
    <s v="HUAURA"/>
    <s v="SAYAN"/>
    <s v="CHURIN"/>
    <x v="7"/>
    <n v="0"/>
    <x v="0"/>
    <n v="0"/>
    <x v="0"/>
    <x v="0"/>
    <n v="21445.863000000001"/>
    <n v="21.445863000000003"/>
    <m/>
    <n v="7.12"/>
    <n v="7.12"/>
    <n v="7.6479999999999997"/>
    <n v="0"/>
    <n v="79"/>
    <s v="BASE DE DATOS"/>
    <m/>
  </r>
  <r>
    <s v="20"/>
    <x v="10"/>
    <s v="EANDES"/>
    <s v="PP104093"/>
    <s v="PP104093"/>
    <x v="4"/>
    <s v="G1"/>
    <s v="S"/>
    <n v="22.065000000000001"/>
    <n v="22.065000000000001"/>
    <n v="1413.2629999999999"/>
    <n v="5665.6139999999996"/>
    <n v="7078.8770000000004"/>
    <n v="62.95"/>
    <n v="657.05"/>
    <n v="0"/>
    <m/>
    <m/>
    <x v="0"/>
    <s v="EANDESPP104093G1HI"/>
    <s v="ELECTROANDES-Empresa de Electricidad de los Andes S.A."/>
    <x v="70"/>
    <x v="70"/>
    <s v="CH Yaupi"/>
    <x v="263"/>
    <x v="4"/>
    <x v="4"/>
    <x v="13"/>
    <x v="1"/>
    <s v="Cambió Razón social"/>
    <s v="Operativo"/>
    <s v="Generadora"/>
    <x v="0"/>
    <x v="1"/>
    <x v="1"/>
    <x v="0"/>
    <s v="Privado"/>
    <s v="JUNIN"/>
    <s v="JUNIN"/>
    <s v="JUNIN"/>
    <s v="ULCUMAYO"/>
    <n v="0"/>
    <x v="7"/>
    <n v="0"/>
    <x v="0"/>
    <n v="0"/>
    <x v="0"/>
    <x v="0"/>
    <n v="7078.8770000000004"/>
    <n v="7.0788770000000003"/>
    <m/>
    <n v="1.8387500000000001"/>
    <n v="1.8387500000000001"/>
    <n v="7.6479999999999997"/>
    <n v="-9.0949470177292824E-13"/>
    <n v="79"/>
    <s v="BASE DE DATOS"/>
    <m/>
  </r>
  <r>
    <s v="20"/>
    <x v="10"/>
    <s v="EANDES"/>
    <s v="PP104093"/>
    <s v="PP104093"/>
    <x v="4"/>
    <s v="G2"/>
    <s v="S"/>
    <n v="23.23"/>
    <n v="23.23"/>
    <n v="1451.2760000000001"/>
    <n v="5252.9960000000001"/>
    <n v="6704.2719999999999"/>
    <n v="46.9"/>
    <n v="621.58000000000004"/>
    <n v="51.52"/>
    <m/>
    <m/>
    <x v="0"/>
    <s v="EANDESPP104093G2HI"/>
    <s v="ELECTROANDES-Empresa de Electricidad de los Andes S.A."/>
    <x v="70"/>
    <x v="70"/>
    <s v="CH Yaupi"/>
    <x v="263"/>
    <x v="4"/>
    <x v="4"/>
    <x v="14"/>
    <x v="1"/>
    <s v="Cambió Razón social"/>
    <s v="Operativo"/>
    <s v="Generadora"/>
    <x v="0"/>
    <x v="1"/>
    <x v="1"/>
    <x v="0"/>
    <s v="Privado"/>
    <s v="JUNIN"/>
    <s v="JUNIN"/>
    <s v="JUNIN"/>
    <s v="ULCUMAYO"/>
    <n v="0"/>
    <x v="7"/>
    <n v="0"/>
    <x v="0"/>
    <n v="0"/>
    <x v="0"/>
    <x v="0"/>
    <n v="6704.2719999999999"/>
    <n v="6.7042719999999996"/>
    <m/>
    <n v="1.9358333333333333"/>
    <n v="1.9358333333333333"/>
    <n v="7.6479999999999997"/>
    <n v="0"/>
    <n v="79"/>
    <s v="BASE DE DATOS"/>
    <m/>
  </r>
  <r>
    <s v="20"/>
    <x v="10"/>
    <s v="EANDES"/>
    <s v="PP104093"/>
    <s v="PP104093"/>
    <x v="4"/>
    <s v="G3"/>
    <s v="S"/>
    <n v="23.155000000000001"/>
    <n v="23.155000000000001"/>
    <n v="1270.8920000000001"/>
    <n v="5150.2740000000003"/>
    <n v="6421.1660000000002"/>
    <n v="62.92"/>
    <n v="614.20000000000005"/>
    <n v="42.88"/>
    <m/>
    <m/>
    <x v="0"/>
    <s v="EANDESPP104093G3HI"/>
    <s v="ELECTROANDES-Empresa de Electricidad de los Andes S.A."/>
    <x v="70"/>
    <x v="70"/>
    <s v="CH Yaupi"/>
    <x v="263"/>
    <x v="4"/>
    <x v="4"/>
    <x v="310"/>
    <x v="1"/>
    <s v="Cambió Razón social"/>
    <s v="Operativo"/>
    <s v="Generadora"/>
    <x v="0"/>
    <x v="1"/>
    <x v="1"/>
    <x v="0"/>
    <s v="Privado"/>
    <s v="JUNIN"/>
    <s v="JUNIN"/>
    <s v="JUNIN"/>
    <s v="ULCUMAYO"/>
    <n v="0"/>
    <x v="7"/>
    <n v="0"/>
    <x v="0"/>
    <n v="0"/>
    <x v="0"/>
    <x v="0"/>
    <n v="6421.1660000000002"/>
    <n v="6.4211660000000004"/>
    <m/>
    <n v="1.9295833333333334"/>
    <n v="1.9295833333333334"/>
    <n v="7.6479999999999997"/>
    <n v="0"/>
    <n v="79"/>
    <s v="BASE DE DATOS"/>
    <m/>
  </r>
  <r>
    <s v="20"/>
    <x v="10"/>
    <s v="EANDES"/>
    <s v="PP104093"/>
    <s v="PP104093"/>
    <x v="4"/>
    <s v="G4"/>
    <s v="S"/>
    <n v="22.66"/>
    <n v="22.66"/>
    <n v="1548.13"/>
    <n v="6066.0429999999997"/>
    <n v="7614.1729999999998"/>
    <n v="47.1"/>
    <n v="653.83000000000004"/>
    <n v="19.07"/>
    <m/>
    <m/>
    <x v="0"/>
    <s v="EANDESPP104093G4HI"/>
    <s v="ELECTROANDES-Empresa de Electricidad de los Andes S.A."/>
    <x v="70"/>
    <x v="70"/>
    <s v="CH Yaupi"/>
    <x v="263"/>
    <x v="4"/>
    <x v="4"/>
    <x v="325"/>
    <x v="1"/>
    <s v="Cambió Razón social"/>
    <s v="Operativo"/>
    <s v="Generadora"/>
    <x v="0"/>
    <x v="1"/>
    <x v="1"/>
    <x v="0"/>
    <s v="Privado"/>
    <s v="JUNIN"/>
    <s v="JUNIN"/>
    <s v="JUNIN"/>
    <s v="ULCUMAYO"/>
    <n v="0"/>
    <x v="7"/>
    <n v="0"/>
    <x v="0"/>
    <n v="0"/>
    <x v="0"/>
    <x v="0"/>
    <n v="7614.1729999999998"/>
    <n v="7.6141730000000001"/>
    <m/>
    <n v="1.8883333333333334"/>
    <n v="1.8883333333333334"/>
    <n v="7.6479999999999997"/>
    <n v="0"/>
    <n v="79"/>
    <s v="BASE DE DATOS"/>
    <m/>
  </r>
  <r>
    <s v="20"/>
    <x v="10"/>
    <s v="EANDES"/>
    <s v="PP104093"/>
    <s v="PP104093"/>
    <x v="4"/>
    <s v="G5"/>
    <s v="S"/>
    <n v="22.576000000000001"/>
    <n v="22.576000000000001"/>
    <n v="1592.7429999999999"/>
    <n v="6297.4690000000001"/>
    <n v="7890.2120000000004"/>
    <n v="62.92"/>
    <n v="657.08"/>
    <n v="0"/>
    <m/>
    <m/>
    <x v="0"/>
    <s v="EANDESPP104093G5HI"/>
    <s v="ELECTROANDES-Empresa de Electricidad de los Andes S.A."/>
    <x v="70"/>
    <x v="70"/>
    <s v="CH Yaupi"/>
    <x v="263"/>
    <x v="4"/>
    <x v="4"/>
    <x v="326"/>
    <x v="1"/>
    <s v="Cambió Razón social"/>
    <s v="Operativo"/>
    <s v="Generadora"/>
    <x v="0"/>
    <x v="1"/>
    <x v="1"/>
    <x v="0"/>
    <s v="Privado"/>
    <s v="JUNIN"/>
    <s v="JUNIN"/>
    <s v="JUNIN"/>
    <s v="ULCUMAYO"/>
    <n v="0"/>
    <x v="7"/>
    <n v="0"/>
    <x v="0"/>
    <n v="0"/>
    <x v="0"/>
    <x v="0"/>
    <n v="7890.2120000000004"/>
    <n v="7.890212"/>
    <m/>
    <n v="1.8813333333333333"/>
    <n v="1.8813333333333333"/>
    <n v="7.6479999999999997"/>
    <n v="-9.0949470177292824E-13"/>
    <n v="79"/>
    <s v="BASE DE DATOS"/>
    <m/>
  </r>
  <r>
    <s v="20"/>
    <x v="10"/>
    <s v="EANDES"/>
    <s v="PP101093"/>
    <s v="PP101093"/>
    <x v="4"/>
    <s v="G1"/>
    <s v="S"/>
    <n v="13.6"/>
    <n v="12.082000000000001"/>
    <n v="929.94399999999996"/>
    <n v="4452.777"/>
    <n v="5382.7209999999995"/>
    <n v="0"/>
    <n v="716.25"/>
    <n v="3.75"/>
    <m/>
    <m/>
    <x v="0"/>
    <s v="EANDESPP101093G1HI"/>
    <s v="ELECTROANDES-Empresa de Electricidad de los Andes S.A."/>
    <x v="70"/>
    <x v="70"/>
    <s v="CH Malpaso"/>
    <x v="264"/>
    <x v="4"/>
    <x v="4"/>
    <x v="13"/>
    <x v="1"/>
    <s v="Cambió Razón social"/>
    <s v="Operativo"/>
    <s v="Generadora"/>
    <x v="0"/>
    <x v="1"/>
    <x v="1"/>
    <x v="0"/>
    <s v="Privado"/>
    <s v="JUNIN"/>
    <s v="JUNIN"/>
    <s v="YAULI"/>
    <s v="PACCHAS"/>
    <n v="0"/>
    <x v="7"/>
    <n v="0"/>
    <x v="0"/>
    <n v="0"/>
    <x v="0"/>
    <x v="0"/>
    <n v="5382.7209999999995"/>
    <n v="5.3827209999999992"/>
    <m/>
    <n v="1.1333333333333333"/>
    <n v="1.0068333333333335"/>
    <n v="7.6479999999999997"/>
    <n v="0"/>
    <n v="79"/>
    <s v="BASE DE DATOS"/>
    <m/>
  </r>
  <r>
    <s v="20"/>
    <x v="10"/>
    <s v="EANDES"/>
    <s v="PP101093"/>
    <s v="PP101093"/>
    <x v="4"/>
    <s v="G2"/>
    <s v="S"/>
    <n v="13.6"/>
    <n v="12.779"/>
    <n v="631.38499999999999"/>
    <n v="2712.6779999999999"/>
    <n v="3344.0630000000001"/>
    <n v="0"/>
    <n v="459.28"/>
    <n v="260.72000000000003"/>
    <m/>
    <m/>
    <x v="0"/>
    <s v="EANDESPP101093G2HI"/>
    <s v="ELECTROANDES-Empresa de Electricidad de los Andes S.A."/>
    <x v="70"/>
    <x v="70"/>
    <s v="CH Malpaso"/>
    <x v="264"/>
    <x v="4"/>
    <x v="4"/>
    <x v="14"/>
    <x v="1"/>
    <s v="Cambió Razón social"/>
    <s v="Operativo"/>
    <s v="Generadora"/>
    <x v="0"/>
    <x v="1"/>
    <x v="1"/>
    <x v="0"/>
    <s v="Privado"/>
    <s v="JUNIN"/>
    <s v="JUNIN"/>
    <s v="YAULI"/>
    <s v="PACCHAS"/>
    <n v="0"/>
    <x v="7"/>
    <n v="0"/>
    <x v="0"/>
    <n v="0"/>
    <x v="0"/>
    <x v="0"/>
    <n v="3344.0630000000001"/>
    <n v="3.3440630000000002"/>
    <m/>
    <n v="1.1333333333333333"/>
    <n v="1.0649166666666667"/>
    <n v="7.6479999999999997"/>
    <n v="0"/>
    <n v="79"/>
    <s v="BASE DE DATOS"/>
    <m/>
  </r>
  <r>
    <s v="20"/>
    <x v="10"/>
    <s v="EANDES"/>
    <s v="PP101093"/>
    <s v="PP101093"/>
    <x v="4"/>
    <s v="G3"/>
    <s v="S"/>
    <n v="13.6"/>
    <n v="11.234"/>
    <n v="666.899"/>
    <n v="3351.1669999999999"/>
    <n v="4018.0659999999998"/>
    <n v="0"/>
    <n v="605.82000000000005"/>
    <n v="114.18"/>
    <m/>
    <m/>
    <x v="0"/>
    <s v="EANDESPP101093G3HI"/>
    <s v="ELECTROANDES-Empresa de Electricidad de los Andes S.A."/>
    <x v="70"/>
    <x v="70"/>
    <s v="CH Malpaso"/>
    <x v="264"/>
    <x v="4"/>
    <x v="4"/>
    <x v="310"/>
    <x v="1"/>
    <s v="Cambió Razón social"/>
    <s v="Operativo"/>
    <s v="Generadora"/>
    <x v="0"/>
    <x v="1"/>
    <x v="1"/>
    <x v="0"/>
    <s v="Privado"/>
    <s v="JUNIN"/>
    <s v="JUNIN"/>
    <s v="YAULI"/>
    <s v="PACCHAS"/>
    <n v="0"/>
    <x v="7"/>
    <n v="0"/>
    <x v="0"/>
    <n v="0"/>
    <x v="0"/>
    <x v="0"/>
    <n v="4018.0659999999998"/>
    <n v="4.0180660000000001"/>
    <m/>
    <n v="1.1333333333333333"/>
    <n v="0.9361666666666667"/>
    <n v="7.6479999999999997"/>
    <n v="0"/>
    <n v="79"/>
    <s v="BASE DE DATOS"/>
    <m/>
  </r>
  <r>
    <s v="20"/>
    <x v="10"/>
    <s v="EANDES"/>
    <s v="PP101093"/>
    <s v="PP101093"/>
    <x v="4"/>
    <s v="G4"/>
    <s v="S"/>
    <n v="13.6"/>
    <n v="11.926"/>
    <n v="607.26499999999999"/>
    <n v="3067.2170000000001"/>
    <n v="3674.482"/>
    <n v="0"/>
    <n v="499.67"/>
    <n v="220.33"/>
    <m/>
    <m/>
    <x v="0"/>
    <s v="EANDESPP101093G4HI"/>
    <s v="ELECTROANDES-Empresa de Electricidad de los Andes S.A."/>
    <x v="70"/>
    <x v="70"/>
    <s v="CH Malpaso"/>
    <x v="264"/>
    <x v="4"/>
    <x v="4"/>
    <x v="325"/>
    <x v="1"/>
    <s v="Cambió Razón social"/>
    <s v="Operativo"/>
    <s v="Generadora"/>
    <x v="0"/>
    <x v="1"/>
    <x v="1"/>
    <x v="0"/>
    <s v="Privado"/>
    <s v="JUNIN"/>
    <s v="JUNIN"/>
    <s v="YAULI"/>
    <s v="PACCHAS"/>
    <n v="0"/>
    <x v="7"/>
    <n v="0"/>
    <x v="0"/>
    <n v="0"/>
    <x v="0"/>
    <x v="0"/>
    <n v="3674.482"/>
    <n v="3.6744819999999998"/>
    <m/>
    <n v="1.1333333333333333"/>
    <n v="0.99383333333333335"/>
    <n v="7.6479999999999997"/>
    <n v="0"/>
    <n v="79"/>
    <s v="BASE DE DATOS"/>
    <m/>
  </r>
  <r>
    <s v="20"/>
    <x v="10"/>
    <s v="EANDES"/>
    <s v="PP102093"/>
    <s v="PP102093"/>
    <x v="4"/>
    <s v="G1"/>
    <s v="S"/>
    <n v="3"/>
    <n v="3.1429999999999998"/>
    <n v="179.1"/>
    <n v="904.11699999999996"/>
    <n v="1083.2170000000001"/>
    <n v="0"/>
    <n v="711.93"/>
    <n v="8.07"/>
    <m/>
    <m/>
    <x v="0"/>
    <s v="EANDESPP102093G1HI"/>
    <s v="ELECTROANDES-Empresa de Electricidad de los Andes S.A."/>
    <x v="70"/>
    <x v="70"/>
    <s v="CH Oroya"/>
    <x v="265"/>
    <x v="4"/>
    <x v="4"/>
    <x v="13"/>
    <x v="1"/>
    <s v="Cambió Razón social"/>
    <s v="Operativo"/>
    <s v="Generadora"/>
    <x v="0"/>
    <x v="1"/>
    <x v="1"/>
    <x v="0"/>
    <s v="Privado"/>
    <s v="JUNIN"/>
    <s v="JUNIN"/>
    <s v="YAULI"/>
    <s v="LA OROYA"/>
    <n v="0"/>
    <x v="7"/>
    <n v="0"/>
    <x v="0"/>
    <n v="0"/>
    <x v="0"/>
    <x v="0"/>
    <n v="1083.2170000000001"/>
    <n v="1.0832170000000001"/>
    <m/>
    <n v="0.25"/>
    <n v="0.26191666666666663"/>
    <n v="7.6479999999999997"/>
    <n v="-2.2737367544323206E-13"/>
    <n v="79"/>
    <s v="BASE DE DATOS"/>
    <m/>
  </r>
  <r>
    <s v="20"/>
    <x v="10"/>
    <s v="EANDES"/>
    <s v="PP102093"/>
    <s v="PP102093"/>
    <x v="4"/>
    <s v="G2"/>
    <s v="S"/>
    <n v="3"/>
    <n v="3.165"/>
    <n v="57.914999999999999"/>
    <n v="352.62799999999999"/>
    <n v="410.54300000000001"/>
    <n v="0"/>
    <n v="209.98"/>
    <n v="510.02"/>
    <m/>
    <m/>
    <x v="0"/>
    <s v="EANDESPP102093G2HI"/>
    <s v="ELECTROANDES-Empresa de Electricidad de los Andes S.A."/>
    <x v="70"/>
    <x v="70"/>
    <s v="CH Oroya"/>
    <x v="265"/>
    <x v="4"/>
    <x v="4"/>
    <x v="14"/>
    <x v="1"/>
    <s v="Cambió Razón social"/>
    <s v="Operativo"/>
    <s v="Generadora"/>
    <x v="0"/>
    <x v="1"/>
    <x v="1"/>
    <x v="0"/>
    <s v="Privado"/>
    <s v="JUNIN"/>
    <s v="JUNIN"/>
    <s v="YAULI"/>
    <s v="LA OROYA"/>
    <n v="0"/>
    <x v="7"/>
    <n v="0"/>
    <x v="0"/>
    <n v="0"/>
    <x v="0"/>
    <x v="0"/>
    <n v="410.54300000000001"/>
    <n v="0.41054299999999999"/>
    <m/>
    <n v="0.25"/>
    <n v="0.26374999999999998"/>
    <n v="7.6479999999999997"/>
    <n v="0"/>
    <n v="79"/>
    <s v="BASE DE DATOS"/>
    <m/>
  </r>
  <r>
    <s v="20"/>
    <x v="10"/>
    <s v="EANDES"/>
    <s v="PP102093"/>
    <s v="PP102093"/>
    <x v="4"/>
    <s v="G3"/>
    <s v="S"/>
    <n v="3"/>
    <n v="3.1720000000000002"/>
    <n v="175.41200000000001"/>
    <n v="886.82500000000005"/>
    <n v="1062.2370000000001"/>
    <n v="0"/>
    <n v="693.35"/>
    <n v="26.65"/>
    <m/>
    <m/>
    <x v="0"/>
    <s v="EANDESPP102093G3HI"/>
    <s v="ELECTROANDES-Empresa de Electricidad de los Andes S.A."/>
    <x v="70"/>
    <x v="70"/>
    <s v="CH Oroya"/>
    <x v="265"/>
    <x v="4"/>
    <x v="4"/>
    <x v="310"/>
    <x v="1"/>
    <s v="Cambió Razón social"/>
    <s v="Operativo"/>
    <s v="Generadora"/>
    <x v="0"/>
    <x v="1"/>
    <x v="1"/>
    <x v="0"/>
    <s v="Privado"/>
    <s v="JUNIN"/>
    <s v="JUNIN"/>
    <s v="YAULI"/>
    <s v="LA OROYA"/>
    <n v="0"/>
    <x v="7"/>
    <n v="0"/>
    <x v="0"/>
    <n v="0"/>
    <x v="0"/>
    <x v="0"/>
    <n v="1062.2370000000001"/>
    <n v="1.0622370000000001"/>
    <m/>
    <n v="0.25"/>
    <n v="0.26433333333333336"/>
    <n v="7.6479999999999997"/>
    <n v="0"/>
    <n v="79"/>
    <s v="BASE DE DATOS"/>
    <m/>
  </r>
  <r>
    <s v="20"/>
    <x v="10"/>
    <s v="EANDES"/>
    <s v="PP103093"/>
    <s v="PP103093"/>
    <x v="4"/>
    <s v="G1"/>
    <s v="S"/>
    <n v="3"/>
    <n v="3.1859999999999999"/>
    <n v="67.150999999999996"/>
    <n v="381.41500000000002"/>
    <n v="448.56599999999997"/>
    <n v="0"/>
    <n v="254.92"/>
    <n v="465.08"/>
    <m/>
    <m/>
    <x v="0"/>
    <s v="EANDESPP103093G1HI"/>
    <s v="ELECTROANDES-Empresa de Electricidad de los Andes S.A."/>
    <x v="70"/>
    <x v="70"/>
    <s v="CH Pachachaca"/>
    <x v="266"/>
    <x v="4"/>
    <x v="4"/>
    <x v="13"/>
    <x v="1"/>
    <s v="Cambió Razón social"/>
    <s v="Operativo"/>
    <s v="Generadora"/>
    <x v="0"/>
    <x v="1"/>
    <x v="1"/>
    <x v="0"/>
    <s v="Privado"/>
    <s v="JUNIN"/>
    <s v="JUNIN"/>
    <s v="YAULI"/>
    <s v="YAULI"/>
    <n v="0"/>
    <x v="7"/>
    <n v="0"/>
    <x v="0"/>
    <n v="0"/>
    <x v="0"/>
    <x v="0"/>
    <n v="448.56599999999997"/>
    <n v="0.44856599999999996"/>
    <m/>
    <n v="0.25"/>
    <n v="0.26550000000000001"/>
    <n v="7.6479999999999997"/>
    <n v="5.6843418860808015E-14"/>
    <n v="79"/>
    <s v="BASE DE DATOS"/>
    <m/>
  </r>
  <r>
    <s v="20"/>
    <x v="10"/>
    <s v="EANDES"/>
    <s v="PP103093"/>
    <s v="PP103093"/>
    <x v="4"/>
    <s v="G2"/>
    <s v="S"/>
    <n v="3"/>
    <n v="3.31"/>
    <n v="30.79"/>
    <n v="200.858"/>
    <n v="231.648"/>
    <n v="0"/>
    <n v="107.98"/>
    <n v="612.02"/>
    <m/>
    <m/>
    <x v="0"/>
    <s v="EANDESPP103093G2HI"/>
    <s v="ELECTROANDES-Empresa de Electricidad de los Andes S.A."/>
    <x v="70"/>
    <x v="70"/>
    <s v="CH Pachachaca"/>
    <x v="266"/>
    <x v="4"/>
    <x v="4"/>
    <x v="14"/>
    <x v="1"/>
    <s v="Cambió Razón social"/>
    <s v="Operativo"/>
    <s v="Generadora"/>
    <x v="0"/>
    <x v="1"/>
    <x v="1"/>
    <x v="0"/>
    <s v="Privado"/>
    <s v="JUNIN"/>
    <s v="JUNIN"/>
    <s v="YAULI"/>
    <s v="YAULI"/>
    <n v="0"/>
    <x v="7"/>
    <n v="0"/>
    <x v="0"/>
    <n v="0"/>
    <x v="0"/>
    <x v="0"/>
    <n v="231.648"/>
    <n v="0.23164799999999999"/>
    <m/>
    <n v="0.25"/>
    <n v="0.27583333333333332"/>
    <n v="7.6479999999999997"/>
    <n v="0"/>
    <n v="79"/>
    <s v="BASE DE DATOS"/>
    <m/>
  </r>
  <r>
    <s v="20"/>
    <x v="10"/>
    <s v="EANDES"/>
    <s v="PP103093"/>
    <s v="PP103093"/>
    <x v="4"/>
    <s v="G3"/>
    <s v="S"/>
    <n v="3"/>
    <n v="3.1539999999999999"/>
    <n v="67.361999999999995"/>
    <n v="383.61399999999998"/>
    <n v="450.976"/>
    <n v="0"/>
    <n v="251.23"/>
    <n v="468.77"/>
    <m/>
    <m/>
    <x v="0"/>
    <s v="EANDESPP103093G3HI"/>
    <s v="ELECTROANDES-Empresa de Electricidad de los Andes S.A."/>
    <x v="70"/>
    <x v="70"/>
    <s v="CH Pachachaca"/>
    <x v="266"/>
    <x v="4"/>
    <x v="4"/>
    <x v="310"/>
    <x v="1"/>
    <s v="Cambió Razón social"/>
    <s v="Operativo"/>
    <s v="Generadora"/>
    <x v="0"/>
    <x v="1"/>
    <x v="1"/>
    <x v="0"/>
    <s v="Privado"/>
    <s v="JUNIN"/>
    <s v="JUNIN"/>
    <s v="YAULI"/>
    <s v="YAULI"/>
    <n v="0"/>
    <x v="7"/>
    <n v="0"/>
    <x v="0"/>
    <n v="0"/>
    <x v="0"/>
    <x v="0"/>
    <n v="450.976"/>
    <n v="0.45097599999999999"/>
    <m/>
    <n v="0.25"/>
    <n v="0.26283333333333331"/>
    <n v="7.6479999999999997"/>
    <n v="0"/>
    <n v="79"/>
    <s v="BASE DE DATOS"/>
    <m/>
  </r>
  <r>
    <s v="20"/>
    <x v="10"/>
    <s v="EANDES"/>
    <s v="11014493"/>
    <s v="11014493"/>
    <x v="4"/>
    <s v="1"/>
    <s v="S"/>
    <n v="19.8"/>
    <n v="21.434999999999999"/>
    <n v="310.84500000000003"/>
    <n v="2016.1220000000001"/>
    <n v="2326.9670000000001"/>
    <n v="0"/>
    <n v="168.1"/>
    <n v="551.9"/>
    <m/>
    <m/>
    <x v="0"/>
    <s v="EANDES110144931HI"/>
    <s v="ELECTROANDES-Empresa de Electricidad de los Andes S.A."/>
    <x v="70"/>
    <x v="70"/>
    <s v="CH Cahua"/>
    <x v="267"/>
    <x v="4"/>
    <x v="4"/>
    <x v="44"/>
    <x v="1"/>
    <s v="Cambió Razón social"/>
    <s v="Operativo"/>
    <s v="Generadora"/>
    <x v="0"/>
    <x v="1"/>
    <x v="1"/>
    <x v="0"/>
    <s v="Privado"/>
    <s v="LIMA"/>
    <s v="LIMA"/>
    <s v="CAJATAMBO"/>
    <s v="CAJATAMBO"/>
    <n v="0"/>
    <x v="7"/>
    <n v="0"/>
    <x v="0"/>
    <n v="0"/>
    <x v="0"/>
    <x v="0"/>
    <n v="2326.9670000000001"/>
    <n v="2.3269670000000002"/>
    <m/>
    <n v="1.6500000000000001"/>
    <n v="1.7862499999999999"/>
    <n v="7.6479999999999997"/>
    <n v="0"/>
    <n v="79"/>
    <s v="BASE DE DATOS"/>
    <m/>
  </r>
  <r>
    <s v="20"/>
    <x v="10"/>
    <s v="EANDES"/>
    <s v="11014493"/>
    <s v="11014493"/>
    <x v="4"/>
    <s v="2"/>
    <s v="S"/>
    <n v="19.8"/>
    <n v="21.678999999999998"/>
    <n v="2489.1660000000002"/>
    <n v="12413.566999999999"/>
    <n v="14902.733"/>
    <n v="0"/>
    <n v="712.87"/>
    <n v="7.13"/>
    <m/>
    <m/>
    <x v="0"/>
    <s v="EANDES110144932HI"/>
    <s v="ELECTROANDES-Empresa de Electricidad de los Andes S.A."/>
    <x v="70"/>
    <x v="70"/>
    <s v="CH Cahua"/>
    <x v="267"/>
    <x v="4"/>
    <x v="4"/>
    <x v="171"/>
    <x v="1"/>
    <s v="Cambió Razón social"/>
    <s v="Operativo"/>
    <s v="Generadora"/>
    <x v="0"/>
    <x v="1"/>
    <x v="1"/>
    <x v="0"/>
    <s v="Privado"/>
    <s v="LIMA"/>
    <s v="LIMA"/>
    <s v="CAJATAMBO"/>
    <s v="CAJATAMBO"/>
    <n v="0"/>
    <x v="7"/>
    <n v="0"/>
    <x v="0"/>
    <n v="0"/>
    <x v="0"/>
    <x v="0"/>
    <n v="14902.733"/>
    <n v="14.902733"/>
    <m/>
    <n v="1.6500000000000001"/>
    <n v="1.8065833333333332"/>
    <n v="7.6479999999999997"/>
    <n v="0"/>
    <n v="79"/>
    <s v="BASE DE DATOS"/>
    <m/>
  </r>
  <r>
    <s v="20"/>
    <x v="10"/>
    <s v="EANDES"/>
    <s v="11051295"/>
    <s v="11051295"/>
    <x v="4"/>
    <s v="1"/>
    <s v="S"/>
    <n v="17"/>
    <n v="19.074000000000002"/>
    <n v="703.71299999999997"/>
    <n v="1143.7429999999999"/>
    <n v="1847.4559999999999"/>
    <n v="196.08"/>
    <n v="136.18"/>
    <n v="387.73"/>
    <m/>
    <m/>
    <x v="0"/>
    <s v="EANDES110512951HI"/>
    <s v="ELECTROANDES-Empresa de Electricidad de los Andes S.A."/>
    <x v="70"/>
    <x v="70"/>
    <s v="CH Gallito Ciego"/>
    <x v="268"/>
    <x v="4"/>
    <x v="4"/>
    <x v="44"/>
    <x v="1"/>
    <s v="Cambió Razón social"/>
    <s v="Operativo"/>
    <s v="Generadora"/>
    <x v="0"/>
    <x v="1"/>
    <x v="1"/>
    <x v="0"/>
    <s v="Privado"/>
    <s v="CAJAMARCA"/>
    <s v="CAJAMARCA"/>
    <s v="CONTUMAZA"/>
    <s v="YANAN (Tembladera)"/>
    <n v="0"/>
    <x v="7"/>
    <n v="0"/>
    <x v="0"/>
    <n v="0"/>
    <x v="0"/>
    <x v="0"/>
    <n v="1847.4559999999999"/>
    <n v="1.847456"/>
    <m/>
    <n v="1.4166666666666667"/>
    <n v="1.5895000000000001"/>
    <n v="7.6479999999999997"/>
    <n v="0"/>
    <n v="79"/>
    <s v="BASE DE DATOS"/>
    <m/>
  </r>
  <r>
    <s v="20"/>
    <x v="10"/>
    <s v="EANDES"/>
    <s v="11051295"/>
    <s v="11051295"/>
    <x v="4"/>
    <s v="2"/>
    <s v="S"/>
    <n v="17"/>
    <n v="19.074000000000002"/>
    <n v="362.32900000000001"/>
    <n v="429.30599999999998"/>
    <n v="791.63499999999999"/>
    <n v="181.87"/>
    <n v="53.28"/>
    <n v="484.85"/>
    <m/>
    <m/>
    <x v="0"/>
    <s v="EANDES110512952HI"/>
    <s v="ELECTROANDES-Empresa de Electricidad de los Andes S.A."/>
    <x v="70"/>
    <x v="70"/>
    <s v="CH Gallito Ciego"/>
    <x v="268"/>
    <x v="4"/>
    <x v="4"/>
    <x v="171"/>
    <x v="1"/>
    <s v="Cambió Razón social"/>
    <s v="Operativo"/>
    <s v="Generadora"/>
    <x v="0"/>
    <x v="1"/>
    <x v="1"/>
    <x v="0"/>
    <s v="Privado"/>
    <s v="CAJAMARCA"/>
    <s v="CAJAMARCA"/>
    <s v="CONTUMAZA"/>
    <s v="YANAN (Tembladera)"/>
    <n v="0"/>
    <x v="7"/>
    <n v="0"/>
    <x v="0"/>
    <n v="0"/>
    <x v="0"/>
    <x v="0"/>
    <n v="791.63499999999999"/>
    <n v="0.79163499999999998"/>
    <m/>
    <n v="1.4166666666666667"/>
    <n v="1.5895000000000001"/>
    <n v="7.6479999999999997"/>
    <n v="0"/>
    <n v="79"/>
    <s v="BASE DE DATOS"/>
    <m/>
  </r>
  <r>
    <s v="20"/>
    <x v="10"/>
    <s v="EANDES"/>
    <s v="41097499"/>
    <s v="41097499"/>
    <x v="4"/>
    <s v="Pelton"/>
    <s v="S"/>
    <n v="0.28799999999999998"/>
    <n v="0.186"/>
    <n v="16.006"/>
    <n v="75.774000000000001"/>
    <n v="91.78"/>
    <n v="10.45"/>
    <n v="666.07"/>
    <n v="43.48"/>
    <m/>
    <m/>
    <x v="0"/>
    <s v="EANDES41097499PeltonHI"/>
    <s v="ELECTROANDES-Empresa de Electricidad de los Andes S.A."/>
    <x v="70"/>
    <x v="70"/>
    <s v="CH Huayllacho"/>
    <x v="269"/>
    <x v="4"/>
    <x v="4"/>
    <x v="286"/>
    <x v="1"/>
    <s v="Cambió Razón social"/>
    <s v="Operativo"/>
    <s v="Generadora"/>
    <x v="0"/>
    <x v="1"/>
    <x v="1"/>
    <x v="0"/>
    <s v="Privado"/>
    <s v="AREQUIPA"/>
    <s v="AREQUIPA"/>
    <s v="CAYLLOMA"/>
    <s v="CAYLLOMA"/>
    <n v="0"/>
    <x v="7"/>
    <n v="0"/>
    <x v="0"/>
    <n v="0"/>
    <x v="0"/>
    <x v="0"/>
    <n v="91.78"/>
    <n v="9.178E-2"/>
    <m/>
    <n v="2.3999999999999997E-2"/>
    <n v="1.55E-2"/>
    <n v="7.6479999999999997"/>
    <n v="0"/>
    <n v="79"/>
    <s v="BASE DE DATOS"/>
    <m/>
  </r>
  <r>
    <s v="20"/>
    <x v="10"/>
    <s v="EANDES"/>
    <s v="31020193"/>
    <s v="31020193"/>
    <x v="4"/>
    <s v="Pelton"/>
    <s v="S"/>
    <n v="3.68"/>
    <n v="1.9330000000000001"/>
    <n v="82.093999999999994"/>
    <n v="500.59699999999998"/>
    <n v="582.69100000000003"/>
    <n v="0"/>
    <n v="250.6"/>
    <n v="469.4"/>
    <m/>
    <m/>
    <x v="0"/>
    <s v="EANDES31020193PeltonHI"/>
    <s v="ELECTROANDES-Empresa de Electricidad de los Andes S.A."/>
    <x v="70"/>
    <x v="70"/>
    <s v="CH Misapuquio"/>
    <x v="270"/>
    <x v="4"/>
    <x v="4"/>
    <x v="286"/>
    <x v="1"/>
    <s v="Cambió Razón social"/>
    <s v="Operativo"/>
    <s v="Generadora"/>
    <x v="0"/>
    <x v="1"/>
    <x v="1"/>
    <x v="0"/>
    <s v="Privado"/>
    <s v="AREQUIPA"/>
    <s v="AREQUIPA"/>
    <s v="CONDESUYOS"/>
    <s v="CAYARANI"/>
    <n v="0"/>
    <x v="7"/>
    <n v="0"/>
    <x v="0"/>
    <n v="0"/>
    <x v="0"/>
    <x v="0"/>
    <n v="582.69100000000003"/>
    <n v="0.58269100000000007"/>
    <m/>
    <n v="0.3066666666666667"/>
    <n v="0.16108333333333333"/>
    <n v="7.6479999999999997"/>
    <n v="0"/>
    <n v="79"/>
    <s v="BASE DE DATOS"/>
    <m/>
  </r>
  <r>
    <s v="20"/>
    <x v="10"/>
    <s v="EANDES"/>
    <s v="33016493"/>
    <s v="33016493"/>
    <x v="4"/>
    <s v="Francis"/>
    <s v="S"/>
    <n v="0.624"/>
    <n v="0.57999999999999996"/>
    <n v="4.6779999999999999"/>
    <n v="27.629000000000001"/>
    <n v="32.307000000000002"/>
    <n v="0"/>
    <n v="135.35"/>
    <n v="584.65"/>
    <m/>
    <m/>
    <x v="0"/>
    <s v="EANDES33016493FrancisHI"/>
    <s v="ELECTROANDES-Empresa de Electricidad de los Andes S.A."/>
    <x v="70"/>
    <x v="70"/>
    <s v="CH San Antonio"/>
    <x v="271"/>
    <x v="4"/>
    <x v="4"/>
    <x v="276"/>
    <x v="1"/>
    <s v="Cambió Razón social"/>
    <s v="Operativo"/>
    <s v="Generadora"/>
    <x v="0"/>
    <x v="1"/>
    <x v="1"/>
    <x v="0"/>
    <s v="Privado"/>
    <s v="AREQUIPA"/>
    <s v="AREQUIPA"/>
    <s v="CAYLLOMA"/>
    <s v="CAYLLOMA"/>
    <n v="0"/>
    <x v="7"/>
    <n v="0"/>
    <x v="0"/>
    <n v="0"/>
    <x v="0"/>
    <x v="0"/>
    <n v="32.307000000000002"/>
    <n v="3.2307000000000002E-2"/>
    <m/>
    <n v="5.1999999999999998E-2"/>
    <n v="4.8333333333333332E-2"/>
    <n v="7.6479999999999997"/>
    <n v="0"/>
    <n v="79"/>
    <s v="BASE DE DATOS"/>
    <m/>
  </r>
  <r>
    <s v="20"/>
    <x v="10"/>
    <s v="EANDES"/>
    <s v="41097599"/>
    <s v="41097599"/>
    <x v="4"/>
    <s v="Francis"/>
    <s v="S"/>
    <n v="0.52400000000000002"/>
    <n v="0.42199999999999999"/>
    <n v="3.7069999999999999"/>
    <n v="21.832000000000001"/>
    <n v="25.539000000000001"/>
    <n v="0"/>
    <n v="134.25"/>
    <n v="585.75"/>
    <m/>
    <m/>
    <x v="0"/>
    <s v="EANDES41097599FrancisHI"/>
    <s v="ELECTROANDES-Empresa de Electricidad de los Andes S.A."/>
    <x v="70"/>
    <x v="70"/>
    <s v="CH San Ignacio"/>
    <x v="272"/>
    <x v="4"/>
    <x v="4"/>
    <x v="276"/>
    <x v="1"/>
    <s v="Cambió Razón social"/>
    <s v="Operativo"/>
    <s v="Generadora"/>
    <x v="0"/>
    <x v="1"/>
    <x v="1"/>
    <x v="0"/>
    <s v="Privado"/>
    <s v="AREQUIPA"/>
    <s v="AREQUIPA"/>
    <s v="CAYLLOMA"/>
    <s v="CAYLLOMA"/>
    <n v="0"/>
    <x v="7"/>
    <n v="0"/>
    <x v="0"/>
    <n v="0"/>
    <x v="0"/>
    <x v="0"/>
    <n v="25.539000000000001"/>
    <n v="2.5539000000000003E-2"/>
    <m/>
    <n v="4.3666666666666666E-2"/>
    <n v="3.5166666666666666E-2"/>
    <n v="7.6479999999999997"/>
    <n v="0"/>
    <n v="79"/>
    <s v="BASE DE DATOS"/>
    <m/>
  </r>
  <r>
    <s v="20"/>
    <x v="10"/>
    <s v="EANDES"/>
    <s v="1139028"/>
    <s v="1139028"/>
    <x v="4"/>
    <s v="CH2"/>
    <s v="S"/>
    <n v="0.44"/>
    <n v="0.45200000000000001"/>
    <n v="6.9459999999999997"/>
    <n v="37.203000000000003"/>
    <n v="44.15"/>
    <n v="0"/>
    <n v="419.82"/>
    <n v="300.18"/>
    <m/>
    <m/>
    <x v="0"/>
    <s v="EANDES1139028CH2HI"/>
    <s v="ELECTROANDES-Empresa de Electricidad de los Andes S.A."/>
    <x v="70"/>
    <x v="70"/>
    <s v="CH Pariac"/>
    <x v="273"/>
    <x v="4"/>
    <x v="4"/>
    <x v="327"/>
    <x v="1"/>
    <s v="Cambió Razón social"/>
    <s v="Operativo"/>
    <s v="Generadora"/>
    <x v="0"/>
    <x v="1"/>
    <x v="1"/>
    <x v="0"/>
    <s v="Privado"/>
    <s v="ANCASH"/>
    <s v="ANCASH"/>
    <s v="HUARAZ "/>
    <s v="HUARAZ"/>
    <n v="0"/>
    <x v="7"/>
    <n v="0"/>
    <x v="0"/>
    <n v="0"/>
    <x v="0"/>
    <x v="0"/>
    <n v="44.15"/>
    <n v="4.4150000000000002E-2"/>
    <m/>
    <n v="3.6666666666666667E-2"/>
    <n v="3.7666666666666668E-2"/>
    <n v="7.6479999999999997"/>
    <n v="-9.9999999999766942E-4"/>
    <n v="79"/>
    <s v="BASE DE DATOS"/>
    <m/>
  </r>
  <r>
    <s v="20"/>
    <x v="10"/>
    <s v="EANDES"/>
    <s v="1139028"/>
    <s v="1139028"/>
    <x v="4"/>
    <s v="CH2 G2"/>
    <s v="S"/>
    <n v="0.35499999999999998"/>
    <n v="0.34599999999999997"/>
    <n v="0"/>
    <n v="0"/>
    <n v="0"/>
    <n v="0"/>
    <n v="0"/>
    <n v="720"/>
    <m/>
    <m/>
    <x v="0"/>
    <s v="EANDES1139028CH2 G2HI"/>
    <s v="ELECTROANDES-Empresa de Electricidad de los Andes S.A."/>
    <x v="70"/>
    <x v="70"/>
    <s v="CH Pariac"/>
    <x v="273"/>
    <x v="4"/>
    <x v="4"/>
    <x v="328"/>
    <x v="1"/>
    <s v="Cambió Razón social"/>
    <s v="Operativo"/>
    <s v="Generadora"/>
    <x v="0"/>
    <x v="1"/>
    <x v="1"/>
    <x v="0"/>
    <s v="Privado"/>
    <s v="ANCASH"/>
    <s v="ANCASH"/>
    <s v="HUARAZ "/>
    <s v="HUARAZ"/>
    <n v="0"/>
    <x v="7"/>
    <n v="0"/>
    <x v="0"/>
    <n v="0"/>
    <x v="0"/>
    <x v="0"/>
    <n v="0"/>
    <n v="0"/>
    <m/>
    <n v="2.9583333333333333E-2"/>
    <n v="2.8833333333333332E-2"/>
    <n v="7.6479999999999997"/>
    <n v="0"/>
    <n v="79"/>
    <s v="BASE DE DATOS"/>
    <m/>
  </r>
  <r>
    <s v="20"/>
    <x v="10"/>
    <s v="EANDES"/>
    <s v="1139028"/>
    <s v="1139028"/>
    <x v="4"/>
    <s v="CH3 N"/>
    <s v="S"/>
    <n v="0.872"/>
    <n v="0.79600000000000004"/>
    <n v="0"/>
    <n v="0"/>
    <n v="0"/>
    <n v="0"/>
    <n v="0"/>
    <n v="720"/>
    <m/>
    <m/>
    <x v="0"/>
    <s v="EANDES1139028CH3 NHI"/>
    <s v="ELECTROANDES-Empresa de Electricidad de los Andes S.A."/>
    <x v="70"/>
    <x v="70"/>
    <s v="CH Pariac"/>
    <x v="273"/>
    <x v="4"/>
    <x v="4"/>
    <x v="329"/>
    <x v="1"/>
    <s v="Cambió Razón social"/>
    <s v="Operativo"/>
    <s v="Generadora"/>
    <x v="0"/>
    <x v="1"/>
    <x v="1"/>
    <x v="0"/>
    <s v="Privado"/>
    <s v="ANCASH"/>
    <s v="ANCASH"/>
    <s v="HUARAZ "/>
    <s v="HUARAZ"/>
    <n v="0"/>
    <x v="7"/>
    <n v="0"/>
    <x v="0"/>
    <n v="0"/>
    <x v="0"/>
    <x v="0"/>
    <n v="0"/>
    <n v="0"/>
    <m/>
    <n v="7.2666666666666671E-2"/>
    <n v="6.6333333333333341E-2"/>
    <n v="7.6479999999999997"/>
    <n v="0"/>
    <n v="79"/>
    <s v="BASE DE DATOS"/>
    <m/>
  </r>
  <r>
    <s v="20"/>
    <x v="10"/>
    <s v="EANDES"/>
    <s v="1139028"/>
    <s v="1139028"/>
    <x v="4"/>
    <s v="CH3 N G2"/>
    <s v="S"/>
    <n v="0.4"/>
    <n v="0.4"/>
    <n v="11.706"/>
    <n v="63.368000000000002"/>
    <n v="75.073999999999998"/>
    <n v="0"/>
    <n v="421.05"/>
    <n v="298.95"/>
    <m/>
    <m/>
    <x v="0"/>
    <s v="EANDES1139028CH3 N G2HI"/>
    <s v="ELECTROANDES-Empresa de Electricidad de los Andes S.A."/>
    <x v="70"/>
    <x v="70"/>
    <s v="CH Pariac"/>
    <x v="273"/>
    <x v="4"/>
    <x v="4"/>
    <x v="330"/>
    <x v="1"/>
    <s v="Cambió Razón social"/>
    <s v="Operativo"/>
    <s v="Generadora"/>
    <x v="0"/>
    <x v="1"/>
    <x v="1"/>
    <x v="0"/>
    <s v="Privado"/>
    <s v="ANCASH"/>
    <s v="ANCASH"/>
    <s v="HUARAZ "/>
    <s v="HUARAZ"/>
    <n v="0"/>
    <x v="7"/>
    <n v="0"/>
    <x v="0"/>
    <n v="0"/>
    <x v="0"/>
    <x v="0"/>
    <n v="75.073999999999998"/>
    <n v="7.5074000000000002E-2"/>
    <m/>
    <n v="3.3333333333333333E-2"/>
    <n v="3.3333333333333333E-2"/>
    <n v="7.6479999999999997"/>
    <n v="0"/>
    <n v="79"/>
    <s v="BASE DE DATOS"/>
    <m/>
  </r>
  <r>
    <s v="20"/>
    <x v="10"/>
    <s v="EANDES"/>
    <s v="1139028"/>
    <s v="1139028"/>
    <x v="4"/>
    <s v="CH4 G-1"/>
    <s v="S"/>
    <n v="1.5"/>
    <n v="1.464"/>
    <n v="85.221000000000004"/>
    <n v="405.25599999999997"/>
    <n v="490.47699999999998"/>
    <n v="13.62"/>
    <n v="702.03"/>
    <n v="4.3499999999999996"/>
    <m/>
    <m/>
    <x v="0"/>
    <s v="EANDES1139028CH4 G-1HI"/>
    <s v="ELECTROANDES-Empresa de Electricidad de los Andes S.A."/>
    <x v="70"/>
    <x v="70"/>
    <s v="CH Pariac"/>
    <x v="273"/>
    <x v="4"/>
    <x v="4"/>
    <x v="331"/>
    <x v="1"/>
    <s v="Cambió Razón social"/>
    <s v="Operativo"/>
    <s v="Generadora"/>
    <x v="0"/>
    <x v="1"/>
    <x v="1"/>
    <x v="0"/>
    <s v="Privado"/>
    <s v="ANCASH"/>
    <s v="ANCASH"/>
    <s v="HUARAZ "/>
    <s v="HUARAZ"/>
    <n v="0"/>
    <x v="7"/>
    <n v="0"/>
    <x v="0"/>
    <n v="0"/>
    <x v="0"/>
    <x v="0"/>
    <n v="490.47699999999998"/>
    <n v="0.490477"/>
    <m/>
    <n v="0.125"/>
    <n v="0.122"/>
    <n v="7.6479999999999997"/>
    <n v="0"/>
    <n v="79"/>
    <s v="BASE DE DATOS"/>
    <m/>
  </r>
  <r>
    <s v="20"/>
    <x v="10"/>
    <s v="EANDES"/>
    <s v="1139028"/>
    <s v="1139028"/>
    <x v="4"/>
    <s v="CH4 G-2"/>
    <s v="S"/>
    <n v="1.5"/>
    <n v="1.492"/>
    <n v="0"/>
    <n v="0"/>
    <n v="0"/>
    <n v="0"/>
    <n v="0"/>
    <n v="720"/>
    <m/>
    <m/>
    <x v="0"/>
    <s v="EANDES1139028CH4 G-2HI"/>
    <s v="ELECTROANDES-Empresa de Electricidad de los Andes S.A."/>
    <x v="70"/>
    <x v="70"/>
    <s v="CH Pariac"/>
    <x v="273"/>
    <x v="4"/>
    <x v="4"/>
    <x v="332"/>
    <x v="1"/>
    <s v="Cambió Razón social"/>
    <s v="Operativo"/>
    <s v="Generadora"/>
    <x v="0"/>
    <x v="1"/>
    <x v="1"/>
    <x v="0"/>
    <s v="Privado"/>
    <s v="ANCASH"/>
    <s v="ANCASH"/>
    <s v="HUARAZ "/>
    <s v="HUARAZ"/>
    <n v="0"/>
    <x v="7"/>
    <n v="0"/>
    <x v="0"/>
    <n v="0"/>
    <x v="0"/>
    <x v="0"/>
    <n v="0"/>
    <n v="0"/>
    <m/>
    <n v="0.125"/>
    <n v="0.12433333333333334"/>
    <n v="7.6479999999999997"/>
    <n v="0"/>
    <n v="79"/>
    <s v="BASE DE DATOS"/>
    <m/>
  </r>
  <r>
    <s v="20"/>
    <x v="11"/>
    <s v="EANDES"/>
    <s v="G1230715"/>
    <s v="G1230715"/>
    <x v="4"/>
    <s v="G1"/>
    <s v="S"/>
    <n v="86.24"/>
    <n v="86.24"/>
    <n v="7942.02"/>
    <n v="37869.514000000003"/>
    <n v="45811.534"/>
    <n v="0"/>
    <n v="719.03"/>
    <n v="24.97"/>
    <m/>
    <m/>
    <x v="0"/>
    <s v="EANDESG1230715G1HI"/>
    <s v="ELECTROANDES-Empresa de Electricidad de los Andes S.A."/>
    <x v="70"/>
    <x v="70"/>
    <s v="CH Cheves"/>
    <x v="262"/>
    <x v="4"/>
    <x v="4"/>
    <x v="13"/>
    <x v="1"/>
    <s v="Instalado"/>
    <s v="Operativo"/>
    <s v="Generadora"/>
    <x v="0"/>
    <x v="1"/>
    <x v="1"/>
    <x v="0"/>
    <s v="Privado"/>
    <s v="LIMA"/>
    <s v="LIMA"/>
    <s v="HUAURA"/>
    <s v="SAYAN"/>
    <s v="CHURIN"/>
    <x v="7"/>
    <n v="0"/>
    <x v="0"/>
    <n v="0"/>
    <x v="0"/>
    <x v="0"/>
    <n v="45811.534"/>
    <n v="45.811534000000002"/>
    <m/>
    <n v="7.1866666666666665"/>
    <n v="7.1866666666666665"/>
    <n v="7.6479999999999997"/>
    <n v="0"/>
    <n v="79"/>
    <s v="BASE DE DATOS"/>
    <m/>
  </r>
  <r>
    <s v="20"/>
    <x v="11"/>
    <s v="EANDES"/>
    <s v="G1230715"/>
    <s v="G1230715"/>
    <x v="4"/>
    <s v="G2"/>
    <s v="S"/>
    <n v="85.44"/>
    <n v="85.44"/>
    <n v="7879.1350000000002"/>
    <n v="37164.883000000002"/>
    <n v="45044.017999999996"/>
    <n v="0"/>
    <n v="723.73"/>
    <n v="20.27"/>
    <m/>
    <m/>
    <x v="0"/>
    <s v="EANDESG1230715G2HI"/>
    <s v="ELECTROANDES-Empresa de Electricidad de los Andes S.A."/>
    <x v="70"/>
    <x v="70"/>
    <s v="CH Cheves"/>
    <x v="262"/>
    <x v="4"/>
    <x v="4"/>
    <x v="14"/>
    <x v="1"/>
    <s v="Instalado"/>
    <s v="Operativo"/>
    <s v="Generadora"/>
    <x v="0"/>
    <x v="1"/>
    <x v="1"/>
    <x v="0"/>
    <s v="Privado"/>
    <s v="LIMA"/>
    <s v="LIMA"/>
    <s v="HUAURA"/>
    <s v="SAYAN"/>
    <s v="CHURIN"/>
    <x v="7"/>
    <n v="0"/>
    <x v="0"/>
    <n v="0"/>
    <x v="0"/>
    <x v="0"/>
    <n v="45044.017999999996"/>
    <n v="45.044017999999994"/>
    <m/>
    <n v="7.12"/>
    <n v="7.12"/>
    <n v="7.6479999999999997"/>
    <n v="7.2759576141834259E-12"/>
    <n v="79"/>
    <s v="BASE DE DATOS"/>
    <m/>
  </r>
  <r>
    <s v="20"/>
    <x v="11"/>
    <s v="EANDES"/>
    <s v="PP104093"/>
    <s v="PP104093"/>
    <x v="4"/>
    <s v="G1"/>
    <s v="S"/>
    <n v="22.065000000000001"/>
    <n v="22.065000000000001"/>
    <n v="1634.8869999999999"/>
    <n v="8520.6910000000007"/>
    <n v="10155.578"/>
    <n v="140.35"/>
    <n v="603.65"/>
    <n v="0"/>
    <m/>
    <m/>
    <x v="0"/>
    <s v="EANDESPP104093G1HI"/>
    <s v="ELECTROANDES-Empresa de Electricidad de los Andes S.A."/>
    <x v="70"/>
    <x v="70"/>
    <s v="CH Yaupi"/>
    <x v="263"/>
    <x v="4"/>
    <x v="4"/>
    <x v="13"/>
    <x v="1"/>
    <s v="Cambió Razón social"/>
    <s v="Operativo"/>
    <s v="Generadora"/>
    <x v="0"/>
    <x v="1"/>
    <x v="1"/>
    <x v="0"/>
    <s v="Privado"/>
    <s v="JUNIN"/>
    <s v="JUNIN"/>
    <s v="JUNIN"/>
    <s v="ULCUMAYO"/>
    <n v="0"/>
    <x v="7"/>
    <n v="0"/>
    <x v="0"/>
    <n v="0"/>
    <x v="0"/>
    <x v="0"/>
    <n v="10155.578"/>
    <n v="10.155578"/>
    <m/>
    <n v="1.8387500000000001"/>
    <n v="1.8387500000000001"/>
    <n v="7.6479999999999997"/>
    <n v="1.8189894035458565E-12"/>
    <n v="79"/>
    <s v="BASE DE DATOS"/>
    <m/>
  </r>
  <r>
    <s v="20"/>
    <x v="11"/>
    <s v="EANDES"/>
    <s v="PP104093"/>
    <s v="PP104093"/>
    <x v="4"/>
    <s v="G2"/>
    <s v="S"/>
    <n v="23.23"/>
    <n v="23.23"/>
    <n v="1475.4580000000001"/>
    <n v="7219.0820000000003"/>
    <n v="8694.5400000000009"/>
    <n v="160.05000000000001"/>
    <n v="548.70000000000005"/>
    <n v="35.25"/>
    <m/>
    <m/>
    <x v="0"/>
    <s v="EANDESPP104093G2HI"/>
    <s v="ELECTROANDES-Empresa de Electricidad de los Andes S.A."/>
    <x v="70"/>
    <x v="70"/>
    <s v="CH Yaupi"/>
    <x v="263"/>
    <x v="4"/>
    <x v="4"/>
    <x v="14"/>
    <x v="1"/>
    <s v="Cambió Razón social"/>
    <s v="Operativo"/>
    <s v="Generadora"/>
    <x v="0"/>
    <x v="1"/>
    <x v="1"/>
    <x v="0"/>
    <s v="Privado"/>
    <s v="JUNIN"/>
    <s v="JUNIN"/>
    <s v="JUNIN"/>
    <s v="ULCUMAYO"/>
    <n v="0"/>
    <x v="7"/>
    <n v="0"/>
    <x v="0"/>
    <n v="0"/>
    <x v="0"/>
    <x v="0"/>
    <n v="8694.5400000000009"/>
    <n v="8.6945400000000017"/>
    <m/>
    <n v="1.9358333333333333"/>
    <n v="1.9358333333333333"/>
    <n v="7.6479999999999997"/>
    <n v="0"/>
    <n v="79"/>
    <s v="BASE DE DATOS"/>
    <m/>
  </r>
  <r>
    <s v="20"/>
    <x v="11"/>
    <s v="EANDES"/>
    <s v="PP104093"/>
    <s v="PP104093"/>
    <x v="4"/>
    <s v="G3"/>
    <s v="S"/>
    <n v="23.155000000000001"/>
    <n v="23.155000000000001"/>
    <n v="1721.31"/>
    <n v="8800.5159999999996"/>
    <n v="10521.825999999999"/>
    <n v="140.6"/>
    <n v="603.4"/>
    <n v="0"/>
    <m/>
    <m/>
    <x v="0"/>
    <s v="EANDESPP104093G3HI"/>
    <s v="ELECTROANDES-Empresa de Electricidad de los Andes S.A."/>
    <x v="70"/>
    <x v="70"/>
    <s v="CH Yaupi"/>
    <x v="263"/>
    <x v="4"/>
    <x v="4"/>
    <x v="310"/>
    <x v="1"/>
    <s v="Cambió Razón social"/>
    <s v="Operativo"/>
    <s v="Generadora"/>
    <x v="0"/>
    <x v="1"/>
    <x v="1"/>
    <x v="0"/>
    <s v="Privado"/>
    <s v="JUNIN"/>
    <s v="JUNIN"/>
    <s v="JUNIN"/>
    <s v="ULCUMAYO"/>
    <n v="0"/>
    <x v="7"/>
    <n v="0"/>
    <x v="0"/>
    <n v="0"/>
    <x v="0"/>
    <x v="0"/>
    <n v="10521.825999999999"/>
    <n v="10.521825999999999"/>
    <m/>
    <n v="1.9295833333333334"/>
    <n v="1.9295833333333334"/>
    <n v="7.6479999999999997"/>
    <n v="0"/>
    <n v="79"/>
    <s v="BASE DE DATOS"/>
    <m/>
  </r>
  <r>
    <s v="20"/>
    <x v="11"/>
    <s v="EANDES"/>
    <s v="PP104093"/>
    <s v="PP104093"/>
    <x v="4"/>
    <s v="G4"/>
    <s v="S"/>
    <n v="22.66"/>
    <n v="22.66"/>
    <n v="1909.17"/>
    <n v="10026.9"/>
    <n v="11936.07"/>
    <n v="134.16999999999999"/>
    <n v="608.20000000000005"/>
    <n v="1.63"/>
    <m/>
    <m/>
    <x v="0"/>
    <s v="EANDESPP104093G4HI"/>
    <s v="ELECTROANDES-Empresa de Electricidad de los Andes S.A."/>
    <x v="70"/>
    <x v="70"/>
    <s v="CH Yaupi"/>
    <x v="263"/>
    <x v="4"/>
    <x v="4"/>
    <x v="325"/>
    <x v="1"/>
    <s v="Cambió Razón social"/>
    <s v="Operativo"/>
    <s v="Generadora"/>
    <x v="0"/>
    <x v="1"/>
    <x v="1"/>
    <x v="0"/>
    <s v="Privado"/>
    <s v="JUNIN"/>
    <s v="JUNIN"/>
    <s v="JUNIN"/>
    <s v="ULCUMAYO"/>
    <n v="0"/>
    <x v="7"/>
    <n v="0"/>
    <x v="0"/>
    <n v="0"/>
    <x v="0"/>
    <x v="0"/>
    <n v="11936.07"/>
    <n v="11.936069999999999"/>
    <m/>
    <n v="1.8883333333333334"/>
    <n v="1.8883333333333334"/>
    <n v="7.6479999999999997"/>
    <n v="0"/>
    <n v="79"/>
    <s v="BASE DE DATOS"/>
    <m/>
  </r>
  <r>
    <s v="20"/>
    <x v="11"/>
    <s v="EANDES"/>
    <s v="PP104093"/>
    <s v="PP104093"/>
    <x v="4"/>
    <s v="G5"/>
    <s v="S"/>
    <n v="22.576000000000001"/>
    <n v="22.576000000000001"/>
    <n v="1935.519"/>
    <n v="10191.005999999999"/>
    <n v="12126.525"/>
    <n v="134.16999999999999"/>
    <n v="609.83000000000004"/>
    <n v="0"/>
    <m/>
    <m/>
    <x v="0"/>
    <s v="EANDESPP104093G5HI"/>
    <s v="ELECTROANDES-Empresa de Electricidad de los Andes S.A."/>
    <x v="70"/>
    <x v="70"/>
    <s v="CH Yaupi"/>
    <x v="263"/>
    <x v="4"/>
    <x v="4"/>
    <x v="326"/>
    <x v="1"/>
    <s v="Cambió Razón social"/>
    <s v="Operativo"/>
    <s v="Generadora"/>
    <x v="0"/>
    <x v="1"/>
    <x v="1"/>
    <x v="0"/>
    <s v="Privado"/>
    <s v="JUNIN"/>
    <s v="JUNIN"/>
    <s v="JUNIN"/>
    <s v="ULCUMAYO"/>
    <n v="0"/>
    <x v="7"/>
    <n v="0"/>
    <x v="0"/>
    <n v="0"/>
    <x v="0"/>
    <x v="0"/>
    <n v="12126.525"/>
    <n v="12.126524999999999"/>
    <m/>
    <n v="1.8813333333333333"/>
    <n v="1.8813333333333333"/>
    <n v="7.6479999999999997"/>
    <n v="0"/>
    <n v="79"/>
    <s v="BASE DE DATOS"/>
    <m/>
  </r>
  <r>
    <s v="20"/>
    <x v="11"/>
    <s v="EANDES"/>
    <s v="PP101093"/>
    <s v="PP101093"/>
    <x v="4"/>
    <s v="G1"/>
    <s v="S"/>
    <n v="13.6"/>
    <n v="12.082000000000001"/>
    <n v="618.32100000000003"/>
    <n v="3402.116"/>
    <n v="4020.4369999999999"/>
    <n v="8.6300000000000008"/>
    <n v="475.65"/>
    <n v="259.72000000000003"/>
    <m/>
    <m/>
    <x v="0"/>
    <s v="EANDESPP101093G1HI"/>
    <s v="ELECTROANDES-Empresa de Electricidad de los Andes S.A."/>
    <x v="70"/>
    <x v="70"/>
    <s v="CH Malpaso"/>
    <x v="264"/>
    <x v="4"/>
    <x v="4"/>
    <x v="13"/>
    <x v="1"/>
    <s v="Cambió Razón social"/>
    <s v="Operativo"/>
    <s v="Generadora"/>
    <x v="0"/>
    <x v="1"/>
    <x v="1"/>
    <x v="0"/>
    <s v="Privado"/>
    <s v="JUNIN"/>
    <s v="JUNIN"/>
    <s v="YAULI"/>
    <s v="PACCHAS"/>
    <n v="0"/>
    <x v="7"/>
    <n v="0"/>
    <x v="0"/>
    <n v="0"/>
    <x v="0"/>
    <x v="0"/>
    <n v="4020.4369999999999"/>
    <n v="4.0204370000000003"/>
    <m/>
    <n v="1.1333333333333333"/>
    <n v="1.0068333333333335"/>
    <n v="7.6479999999999997"/>
    <n v="0"/>
    <n v="79"/>
    <s v="BASE DE DATOS"/>
    <m/>
  </r>
  <r>
    <s v="20"/>
    <x v="11"/>
    <s v="EANDES"/>
    <s v="PP101093"/>
    <s v="PP101093"/>
    <x v="4"/>
    <s v="G2"/>
    <s v="S"/>
    <n v="13.6"/>
    <n v="12.779"/>
    <n v="1027.3679999999999"/>
    <n v="4740.9660000000003"/>
    <n v="5768.3339999999998"/>
    <n v="7.2"/>
    <n v="726.68"/>
    <n v="10.119999999999999"/>
    <m/>
    <m/>
    <x v="0"/>
    <s v="EANDESPP101093G2HI"/>
    <s v="ELECTROANDES-Empresa de Electricidad de los Andes S.A."/>
    <x v="70"/>
    <x v="70"/>
    <s v="CH Malpaso"/>
    <x v="264"/>
    <x v="4"/>
    <x v="4"/>
    <x v="14"/>
    <x v="1"/>
    <s v="Cambió Razón social"/>
    <s v="Operativo"/>
    <s v="Generadora"/>
    <x v="0"/>
    <x v="1"/>
    <x v="1"/>
    <x v="0"/>
    <s v="Privado"/>
    <s v="JUNIN"/>
    <s v="JUNIN"/>
    <s v="YAULI"/>
    <s v="PACCHAS"/>
    <n v="0"/>
    <x v="7"/>
    <n v="0"/>
    <x v="0"/>
    <n v="0"/>
    <x v="0"/>
    <x v="0"/>
    <n v="5768.3339999999998"/>
    <n v="5.7683339999999994"/>
    <m/>
    <n v="1.1333333333333333"/>
    <n v="1.0649166666666667"/>
    <n v="7.6479999999999997"/>
    <n v="9.0949470177292824E-13"/>
    <n v="79"/>
    <s v="BASE DE DATOS"/>
    <m/>
  </r>
  <r>
    <s v="20"/>
    <x v="11"/>
    <s v="EANDES"/>
    <s v="PP101093"/>
    <s v="PP101093"/>
    <x v="4"/>
    <s v="G3"/>
    <s v="S"/>
    <n v="13.6"/>
    <n v="11.234"/>
    <n v="543.73599999999999"/>
    <n v="2411.7660000000001"/>
    <n v="2955.502"/>
    <n v="7.88"/>
    <n v="408.8"/>
    <n v="327.32"/>
    <m/>
    <m/>
    <x v="0"/>
    <s v="EANDESPP101093G3HI"/>
    <s v="ELECTROANDES-Empresa de Electricidad de los Andes S.A."/>
    <x v="70"/>
    <x v="70"/>
    <s v="CH Malpaso"/>
    <x v="264"/>
    <x v="4"/>
    <x v="4"/>
    <x v="310"/>
    <x v="1"/>
    <s v="Cambió Razón social"/>
    <s v="Operativo"/>
    <s v="Generadora"/>
    <x v="0"/>
    <x v="1"/>
    <x v="1"/>
    <x v="0"/>
    <s v="Privado"/>
    <s v="JUNIN"/>
    <s v="JUNIN"/>
    <s v="YAULI"/>
    <s v="PACCHAS"/>
    <n v="0"/>
    <x v="7"/>
    <n v="0"/>
    <x v="0"/>
    <n v="0"/>
    <x v="0"/>
    <x v="0"/>
    <n v="2955.502"/>
    <n v="2.9555020000000001"/>
    <m/>
    <n v="1.1333333333333333"/>
    <n v="0.9361666666666667"/>
    <n v="7.6479999999999997"/>
    <n v="0"/>
    <n v="79"/>
    <s v="BASE DE DATOS"/>
    <m/>
  </r>
  <r>
    <s v="20"/>
    <x v="11"/>
    <s v="EANDES"/>
    <s v="PP101093"/>
    <s v="PP101093"/>
    <x v="4"/>
    <s v="G4"/>
    <s v="S"/>
    <n v="13.6"/>
    <n v="11.926"/>
    <n v="525.81100000000004"/>
    <n v="2022.2"/>
    <n v="2548.011"/>
    <n v="7.78"/>
    <n v="305.32"/>
    <n v="430.9"/>
    <m/>
    <m/>
    <x v="0"/>
    <s v="EANDESPP101093G4HI"/>
    <s v="ELECTROANDES-Empresa de Electricidad de los Andes S.A."/>
    <x v="70"/>
    <x v="70"/>
    <s v="CH Malpaso"/>
    <x v="264"/>
    <x v="4"/>
    <x v="4"/>
    <x v="325"/>
    <x v="1"/>
    <s v="Cambió Razón social"/>
    <s v="Operativo"/>
    <s v="Generadora"/>
    <x v="0"/>
    <x v="1"/>
    <x v="1"/>
    <x v="0"/>
    <s v="Privado"/>
    <s v="JUNIN"/>
    <s v="JUNIN"/>
    <s v="YAULI"/>
    <s v="PACCHAS"/>
    <n v="0"/>
    <x v="7"/>
    <n v="0"/>
    <x v="0"/>
    <n v="0"/>
    <x v="0"/>
    <x v="0"/>
    <n v="2548.011"/>
    <n v="2.5480109999999998"/>
    <m/>
    <n v="1.1333333333333333"/>
    <n v="0.99383333333333335"/>
    <n v="7.6479999999999997"/>
    <n v="0"/>
    <n v="79"/>
    <s v="BASE DE DATOS"/>
    <m/>
  </r>
  <r>
    <s v="20"/>
    <x v="11"/>
    <s v="EANDES"/>
    <s v="PP102093"/>
    <s v="PP102093"/>
    <x v="4"/>
    <s v="G1"/>
    <s v="S"/>
    <n v="3"/>
    <n v="3.1429999999999998"/>
    <n v="278.45999999999998"/>
    <n v="1408.413"/>
    <n v="1686.873"/>
    <n v="8.1"/>
    <n v="735.9"/>
    <n v="0"/>
    <m/>
    <m/>
    <x v="0"/>
    <s v="EANDESPP102093G1HI"/>
    <s v="ELECTROANDES-Empresa de Electricidad de los Andes S.A."/>
    <x v="70"/>
    <x v="70"/>
    <s v="CH Oroya"/>
    <x v="265"/>
    <x v="4"/>
    <x v="4"/>
    <x v="13"/>
    <x v="1"/>
    <s v="Cambió Razón social"/>
    <s v="Operativo"/>
    <s v="Generadora"/>
    <x v="0"/>
    <x v="1"/>
    <x v="1"/>
    <x v="0"/>
    <s v="Privado"/>
    <s v="JUNIN"/>
    <s v="JUNIN"/>
    <s v="YAULI"/>
    <s v="LA OROYA"/>
    <n v="0"/>
    <x v="7"/>
    <n v="0"/>
    <x v="0"/>
    <n v="0"/>
    <x v="0"/>
    <x v="0"/>
    <n v="1686.873"/>
    <n v="1.6868730000000001"/>
    <m/>
    <n v="0.25"/>
    <n v="0.26191666666666663"/>
    <n v="7.6479999999999997"/>
    <n v="0"/>
    <n v="79"/>
    <s v="BASE DE DATOS"/>
    <m/>
  </r>
  <r>
    <s v="20"/>
    <x v="11"/>
    <s v="EANDES"/>
    <s v="PP102093"/>
    <s v="PP102093"/>
    <x v="4"/>
    <s v="G2"/>
    <s v="S"/>
    <n v="3"/>
    <n v="3.165"/>
    <n v="26.456"/>
    <n v="75.183999999999997"/>
    <n v="101.64"/>
    <n v="0"/>
    <n v="57.5"/>
    <n v="686.5"/>
    <m/>
    <m/>
    <x v="0"/>
    <s v="EANDESPP102093G2HI"/>
    <s v="ELECTROANDES-Empresa de Electricidad de los Andes S.A."/>
    <x v="70"/>
    <x v="70"/>
    <s v="CH Oroya"/>
    <x v="265"/>
    <x v="4"/>
    <x v="4"/>
    <x v="14"/>
    <x v="1"/>
    <s v="Cambió Razón social"/>
    <s v="Operativo"/>
    <s v="Generadora"/>
    <x v="0"/>
    <x v="1"/>
    <x v="1"/>
    <x v="0"/>
    <s v="Privado"/>
    <s v="JUNIN"/>
    <s v="JUNIN"/>
    <s v="YAULI"/>
    <s v="LA OROYA"/>
    <n v="0"/>
    <x v="7"/>
    <n v="0"/>
    <x v="0"/>
    <n v="0"/>
    <x v="0"/>
    <x v="0"/>
    <n v="101.64"/>
    <n v="0.10163999999999999"/>
    <m/>
    <n v="0.25"/>
    <n v="0.26374999999999998"/>
    <n v="7.6479999999999997"/>
    <n v="0"/>
    <n v="79"/>
    <s v="BASE DE DATOS"/>
    <m/>
  </r>
  <r>
    <s v="20"/>
    <x v="11"/>
    <s v="EANDES"/>
    <s v="PP102093"/>
    <s v="PP102093"/>
    <x v="4"/>
    <s v="G3"/>
    <s v="S"/>
    <n v="3"/>
    <n v="3.1720000000000002"/>
    <n v="279.726"/>
    <n v="1417.5409999999999"/>
    <n v="1697.2670000000001"/>
    <n v="8.1300000000000008"/>
    <n v="735.87"/>
    <n v="0"/>
    <m/>
    <m/>
    <x v="0"/>
    <s v="EANDESPP102093G3HI"/>
    <s v="ELECTROANDES-Empresa de Electricidad de los Andes S.A."/>
    <x v="70"/>
    <x v="70"/>
    <s v="CH Oroya"/>
    <x v="265"/>
    <x v="4"/>
    <x v="4"/>
    <x v="310"/>
    <x v="1"/>
    <s v="Cambió Razón social"/>
    <s v="Operativo"/>
    <s v="Generadora"/>
    <x v="0"/>
    <x v="1"/>
    <x v="1"/>
    <x v="0"/>
    <s v="Privado"/>
    <s v="JUNIN"/>
    <s v="JUNIN"/>
    <s v="YAULI"/>
    <s v="LA OROYA"/>
    <n v="0"/>
    <x v="7"/>
    <n v="0"/>
    <x v="0"/>
    <n v="0"/>
    <x v="0"/>
    <x v="0"/>
    <n v="1697.2670000000001"/>
    <n v="1.6972670000000001"/>
    <m/>
    <n v="0.25"/>
    <n v="0.26433333333333336"/>
    <n v="7.6479999999999997"/>
    <n v="-2.2737367544323206E-13"/>
    <n v="79"/>
    <s v="BASE DE DATOS"/>
    <m/>
  </r>
  <r>
    <s v="20"/>
    <x v="11"/>
    <s v="EANDES"/>
    <s v="PP103093"/>
    <s v="PP103093"/>
    <x v="4"/>
    <s v="G1"/>
    <s v="S"/>
    <n v="3"/>
    <n v="3.1859999999999999"/>
    <n v="42.182000000000002"/>
    <n v="149.55600000000001"/>
    <n v="191.738"/>
    <n v="0"/>
    <n v="134.53"/>
    <n v="609.47"/>
    <m/>
    <m/>
    <x v="0"/>
    <s v="EANDESPP103093G1HI"/>
    <s v="ELECTROANDES-Empresa de Electricidad de los Andes S.A."/>
    <x v="70"/>
    <x v="70"/>
    <s v="CH Pachachaca"/>
    <x v="266"/>
    <x v="4"/>
    <x v="4"/>
    <x v="13"/>
    <x v="1"/>
    <s v="Cambió Razón social"/>
    <s v="Operativo"/>
    <s v="Generadora"/>
    <x v="0"/>
    <x v="1"/>
    <x v="1"/>
    <x v="0"/>
    <s v="Privado"/>
    <s v="JUNIN"/>
    <s v="JUNIN"/>
    <s v="YAULI"/>
    <s v="YAULI"/>
    <n v="0"/>
    <x v="7"/>
    <n v="0"/>
    <x v="0"/>
    <n v="0"/>
    <x v="0"/>
    <x v="0"/>
    <n v="191.738"/>
    <n v="0.19173799999999999"/>
    <m/>
    <n v="0.25"/>
    <n v="0.26550000000000001"/>
    <n v="7.6479999999999997"/>
    <n v="0"/>
    <n v="79"/>
    <s v="BASE DE DATOS"/>
    <m/>
  </r>
  <r>
    <s v="20"/>
    <x v="11"/>
    <s v="EANDES"/>
    <s v="PP103093"/>
    <s v="PP103093"/>
    <x v="4"/>
    <s v="G2"/>
    <s v="S"/>
    <n v="3"/>
    <n v="3.31"/>
    <n v="0"/>
    <n v="0"/>
    <n v="0"/>
    <n v="0"/>
    <n v="0"/>
    <n v="744"/>
    <m/>
    <m/>
    <x v="0"/>
    <s v="EANDESPP103093G2HI"/>
    <s v="ELECTROANDES-Empresa de Electricidad de los Andes S.A."/>
    <x v="70"/>
    <x v="70"/>
    <s v="CH Pachachaca"/>
    <x v="266"/>
    <x v="4"/>
    <x v="4"/>
    <x v="14"/>
    <x v="1"/>
    <s v="Cambió Razón social"/>
    <s v="Operativo"/>
    <s v="Generadora"/>
    <x v="0"/>
    <x v="1"/>
    <x v="1"/>
    <x v="0"/>
    <s v="Privado"/>
    <s v="JUNIN"/>
    <s v="JUNIN"/>
    <s v="YAULI"/>
    <s v="YAULI"/>
    <n v="0"/>
    <x v="7"/>
    <n v="0"/>
    <x v="0"/>
    <n v="0"/>
    <x v="0"/>
    <x v="0"/>
    <n v="0"/>
    <n v="0"/>
    <m/>
    <n v="0.25"/>
    <n v="0.27583333333333332"/>
    <n v="7.6479999999999997"/>
    <n v="0"/>
    <n v="79"/>
    <s v="BASE DE DATOS"/>
    <m/>
  </r>
  <r>
    <s v="20"/>
    <x v="11"/>
    <s v="EANDES"/>
    <s v="PP103093"/>
    <s v="PP103093"/>
    <x v="4"/>
    <s v="G3"/>
    <s v="S"/>
    <n v="3"/>
    <n v="3.1539999999999999"/>
    <n v="42.3"/>
    <n v="149.46100000000001"/>
    <n v="191.761"/>
    <n v="0"/>
    <n v="134.12"/>
    <n v="609.88"/>
    <m/>
    <m/>
    <x v="0"/>
    <s v="EANDESPP103093G3HI"/>
    <s v="ELECTROANDES-Empresa de Electricidad de los Andes S.A."/>
    <x v="70"/>
    <x v="70"/>
    <s v="CH Pachachaca"/>
    <x v="266"/>
    <x v="4"/>
    <x v="4"/>
    <x v="310"/>
    <x v="1"/>
    <s v="Cambió Razón social"/>
    <s v="Operativo"/>
    <s v="Generadora"/>
    <x v="0"/>
    <x v="1"/>
    <x v="1"/>
    <x v="0"/>
    <s v="Privado"/>
    <s v="JUNIN"/>
    <s v="JUNIN"/>
    <s v="YAULI"/>
    <s v="YAULI"/>
    <n v="0"/>
    <x v="7"/>
    <n v="0"/>
    <x v="0"/>
    <n v="0"/>
    <x v="0"/>
    <x v="0"/>
    <n v="191.761"/>
    <n v="0.19176099999999999"/>
    <m/>
    <n v="0.25"/>
    <n v="0.26283333333333331"/>
    <n v="7.6479999999999997"/>
    <n v="2.8421709430404007E-14"/>
    <n v="79"/>
    <s v="BASE DE DATOS"/>
    <m/>
  </r>
  <r>
    <s v="20"/>
    <x v="11"/>
    <s v="EANDES"/>
    <s v="11014493"/>
    <s v="11014493"/>
    <x v="4"/>
    <s v="1"/>
    <s v="S"/>
    <n v="19.8"/>
    <n v="21.434999999999999"/>
    <n v="2525.373"/>
    <n v="12437.645"/>
    <n v="14963.018"/>
    <n v="0"/>
    <n v="654.5"/>
    <n v="89.5"/>
    <m/>
    <m/>
    <x v="0"/>
    <s v="EANDES110144931HI"/>
    <s v="ELECTROANDES-Empresa de Electricidad de los Andes S.A."/>
    <x v="70"/>
    <x v="70"/>
    <s v="CH Cahua"/>
    <x v="267"/>
    <x v="4"/>
    <x v="4"/>
    <x v="44"/>
    <x v="1"/>
    <s v="Cambió Razón social"/>
    <s v="Operativo"/>
    <s v="Generadora"/>
    <x v="0"/>
    <x v="1"/>
    <x v="1"/>
    <x v="0"/>
    <s v="Privado"/>
    <s v="LIMA"/>
    <s v="LIMA"/>
    <s v="CAJATAMBO"/>
    <s v="CAJATAMBO"/>
    <n v="0"/>
    <x v="7"/>
    <n v="0"/>
    <x v="0"/>
    <n v="0"/>
    <x v="0"/>
    <x v="0"/>
    <n v="14963.018"/>
    <n v="14.963018"/>
    <m/>
    <n v="1.6500000000000001"/>
    <n v="1.7862499999999999"/>
    <n v="7.6479999999999997"/>
    <n v="0"/>
    <n v="79"/>
    <s v="BASE DE DATOS"/>
    <m/>
  </r>
  <r>
    <s v="20"/>
    <x v="11"/>
    <s v="EANDES"/>
    <s v="11014493"/>
    <s v="11014493"/>
    <x v="4"/>
    <s v="2"/>
    <s v="S"/>
    <n v="19.8"/>
    <n v="21.678999999999998"/>
    <n v="1710.3230000000001"/>
    <n v="7353.3860000000004"/>
    <n v="9063.7090000000007"/>
    <n v="0"/>
    <n v="397.58"/>
    <n v="346.42"/>
    <m/>
    <m/>
    <x v="0"/>
    <s v="EANDES110144932HI"/>
    <s v="ELECTROANDES-Empresa de Electricidad de los Andes S.A."/>
    <x v="70"/>
    <x v="70"/>
    <s v="CH Cahua"/>
    <x v="267"/>
    <x v="4"/>
    <x v="4"/>
    <x v="171"/>
    <x v="1"/>
    <s v="Cambió Razón social"/>
    <s v="Operativo"/>
    <s v="Generadora"/>
    <x v="0"/>
    <x v="1"/>
    <x v="1"/>
    <x v="0"/>
    <s v="Privado"/>
    <s v="LIMA"/>
    <s v="LIMA"/>
    <s v="CAJATAMBO"/>
    <s v="CAJATAMBO"/>
    <n v="0"/>
    <x v="7"/>
    <n v="0"/>
    <x v="0"/>
    <n v="0"/>
    <x v="0"/>
    <x v="0"/>
    <n v="9063.7090000000007"/>
    <n v="9.0637090000000011"/>
    <m/>
    <n v="1.6500000000000001"/>
    <n v="1.8065833333333332"/>
    <n v="7.6479999999999997"/>
    <n v="0"/>
    <n v="79"/>
    <s v="BASE DE DATOS"/>
    <m/>
  </r>
  <r>
    <s v="20"/>
    <x v="11"/>
    <s v="EANDES"/>
    <s v="11051295"/>
    <s v="11051295"/>
    <x v="4"/>
    <s v="1"/>
    <s v="S"/>
    <n v="17"/>
    <n v="19.074000000000002"/>
    <n v="851.05200000000002"/>
    <n v="1554.662"/>
    <n v="2405.7139999999999"/>
    <n v="0"/>
    <n v="196.82"/>
    <n v="547.17999999999995"/>
    <m/>
    <m/>
    <x v="0"/>
    <s v="EANDES110512951HI"/>
    <s v="ELECTROANDES-Empresa de Electricidad de los Andes S.A."/>
    <x v="70"/>
    <x v="70"/>
    <s v="CH Gallito Ciego"/>
    <x v="268"/>
    <x v="4"/>
    <x v="4"/>
    <x v="44"/>
    <x v="1"/>
    <s v="Cambió Razón social"/>
    <s v="Operativo"/>
    <s v="Generadora"/>
    <x v="0"/>
    <x v="1"/>
    <x v="1"/>
    <x v="0"/>
    <s v="Privado"/>
    <s v="CAJAMARCA"/>
    <s v="CAJAMARCA"/>
    <s v="CONTUMAZA"/>
    <s v="YANAN (Tembladera)"/>
    <n v="0"/>
    <x v="7"/>
    <n v="0"/>
    <x v="0"/>
    <n v="0"/>
    <x v="0"/>
    <x v="0"/>
    <n v="2405.7139999999999"/>
    <n v="2.4057140000000001"/>
    <m/>
    <n v="1.4166666666666667"/>
    <n v="1.5895000000000001"/>
    <n v="7.6479999999999997"/>
    <n v="0"/>
    <n v="79"/>
    <s v="BASE DE DATOS"/>
    <m/>
  </r>
  <r>
    <s v="20"/>
    <x v="11"/>
    <s v="EANDES"/>
    <s v="11051295"/>
    <s v="11051295"/>
    <x v="4"/>
    <s v="2"/>
    <s v="S"/>
    <n v="17"/>
    <n v="19.074000000000002"/>
    <n v="677.04899999999998"/>
    <n v="2719.2179999999998"/>
    <n v="3396.2669999999998"/>
    <n v="0"/>
    <n v="251.92"/>
    <n v="492.08"/>
    <m/>
    <m/>
    <x v="0"/>
    <s v="EANDES110512952HI"/>
    <s v="ELECTROANDES-Empresa de Electricidad de los Andes S.A."/>
    <x v="70"/>
    <x v="70"/>
    <s v="CH Gallito Ciego"/>
    <x v="268"/>
    <x v="4"/>
    <x v="4"/>
    <x v="171"/>
    <x v="1"/>
    <s v="Cambió Razón social"/>
    <s v="Operativo"/>
    <s v="Generadora"/>
    <x v="0"/>
    <x v="1"/>
    <x v="1"/>
    <x v="0"/>
    <s v="Privado"/>
    <s v="CAJAMARCA"/>
    <s v="CAJAMARCA"/>
    <s v="CONTUMAZA"/>
    <s v="YANAN (Tembladera)"/>
    <n v="0"/>
    <x v="7"/>
    <n v="0"/>
    <x v="0"/>
    <n v="0"/>
    <x v="0"/>
    <x v="0"/>
    <n v="3396.2669999999998"/>
    <n v="3.3962669999999999"/>
    <m/>
    <n v="1.4166666666666667"/>
    <n v="1.5895000000000001"/>
    <n v="7.6479999999999997"/>
    <n v="0"/>
    <n v="79"/>
    <s v="BASE DE DATOS"/>
    <m/>
  </r>
  <r>
    <s v="20"/>
    <x v="11"/>
    <s v="EANDES"/>
    <s v="41097499"/>
    <s v="41097499"/>
    <x v="4"/>
    <s v="Pelton"/>
    <s v="S"/>
    <n v="0.28799999999999998"/>
    <n v="0.186"/>
    <n v="23.370999999999999"/>
    <n v="119.785"/>
    <n v="143.15600000000001"/>
    <n v="0"/>
    <n v="674.5"/>
    <n v="69.5"/>
    <m/>
    <m/>
    <x v="0"/>
    <s v="EANDES41097499PeltonHI"/>
    <s v="ELECTROANDES-Empresa de Electricidad de los Andes S.A."/>
    <x v="70"/>
    <x v="70"/>
    <s v="CH Huayllacho"/>
    <x v="269"/>
    <x v="4"/>
    <x v="4"/>
    <x v="286"/>
    <x v="1"/>
    <s v="Cambió Razón social"/>
    <s v="Operativo"/>
    <s v="Generadora"/>
    <x v="0"/>
    <x v="1"/>
    <x v="1"/>
    <x v="0"/>
    <s v="Privado"/>
    <s v="AREQUIPA"/>
    <s v="AREQUIPA"/>
    <s v="CAYLLOMA"/>
    <s v="CAYLLOMA"/>
    <n v="0"/>
    <x v="7"/>
    <n v="0"/>
    <x v="0"/>
    <n v="0"/>
    <x v="0"/>
    <x v="0"/>
    <n v="143.15600000000001"/>
    <n v="0.14315600000000001"/>
    <m/>
    <n v="2.3999999999999997E-2"/>
    <n v="1.55E-2"/>
    <n v="7.6479999999999997"/>
    <n v="0"/>
    <n v="79"/>
    <s v="BASE DE DATOS"/>
    <m/>
  </r>
  <r>
    <s v="20"/>
    <x v="11"/>
    <s v="EANDES"/>
    <s v="31020193"/>
    <s v="31020193"/>
    <x v="4"/>
    <s v="Pelton"/>
    <s v="S"/>
    <n v="3.68"/>
    <n v="1.9330000000000001"/>
    <n v="130.738"/>
    <n v="609.03499999999997"/>
    <n v="739.77300000000002"/>
    <n v="0"/>
    <n v="278.7"/>
    <n v="465.3"/>
    <m/>
    <m/>
    <x v="0"/>
    <s v="EANDES31020193PeltonHI"/>
    <s v="ELECTROANDES-Empresa de Electricidad de los Andes S.A."/>
    <x v="70"/>
    <x v="70"/>
    <s v="CH Misapuquio"/>
    <x v="270"/>
    <x v="4"/>
    <x v="4"/>
    <x v="286"/>
    <x v="1"/>
    <s v="Cambió Razón social"/>
    <s v="Operativo"/>
    <s v="Generadora"/>
    <x v="0"/>
    <x v="1"/>
    <x v="1"/>
    <x v="0"/>
    <s v="Privado"/>
    <s v="AREQUIPA"/>
    <s v="AREQUIPA"/>
    <s v="CONDESUYOS"/>
    <s v="CAYARANI"/>
    <n v="0"/>
    <x v="7"/>
    <n v="0"/>
    <x v="0"/>
    <n v="0"/>
    <x v="0"/>
    <x v="0"/>
    <n v="739.77300000000002"/>
    <n v="0.73977300000000001"/>
    <m/>
    <n v="0.3066666666666667"/>
    <n v="0.16108333333333333"/>
    <n v="7.6479999999999997"/>
    <n v="-1.1368683772161603E-13"/>
    <n v="79"/>
    <s v="BASE DE DATOS"/>
    <m/>
  </r>
  <r>
    <s v="20"/>
    <x v="11"/>
    <s v="EANDES"/>
    <s v="33016493"/>
    <s v="33016493"/>
    <x v="4"/>
    <s v="Francis"/>
    <s v="S"/>
    <n v="0.624"/>
    <n v="0.57999999999999996"/>
    <n v="9.4109999999999996"/>
    <n v="29.805"/>
    <n v="39.216000000000001"/>
    <n v="0"/>
    <n v="81.2"/>
    <n v="662.8"/>
    <m/>
    <m/>
    <x v="0"/>
    <s v="EANDES33016493FrancisHI"/>
    <s v="ELECTROANDES-Empresa de Electricidad de los Andes S.A."/>
    <x v="70"/>
    <x v="70"/>
    <s v="CH San Antonio"/>
    <x v="271"/>
    <x v="4"/>
    <x v="4"/>
    <x v="276"/>
    <x v="1"/>
    <s v="Cambió Razón social"/>
    <s v="Operativo"/>
    <s v="Generadora"/>
    <x v="0"/>
    <x v="1"/>
    <x v="1"/>
    <x v="0"/>
    <s v="Privado"/>
    <s v="AREQUIPA"/>
    <s v="AREQUIPA"/>
    <s v="CAYLLOMA"/>
    <s v="CAYLLOMA"/>
    <n v="0"/>
    <x v="7"/>
    <n v="0"/>
    <x v="0"/>
    <n v="0"/>
    <x v="0"/>
    <x v="0"/>
    <n v="39.216000000000001"/>
    <n v="3.9216000000000001E-2"/>
    <m/>
    <n v="5.1999999999999998E-2"/>
    <n v="4.8333333333333332E-2"/>
    <n v="7.6479999999999997"/>
    <n v="0"/>
    <n v="79"/>
    <s v="BASE DE DATOS"/>
    <m/>
  </r>
  <r>
    <s v="20"/>
    <x v="11"/>
    <s v="EANDES"/>
    <s v="41097599"/>
    <s v="41097599"/>
    <x v="4"/>
    <s v="Francis"/>
    <s v="S"/>
    <n v="0.52400000000000002"/>
    <n v="0.42199999999999999"/>
    <n v="6.81"/>
    <n v="19.856999999999999"/>
    <n v="26.667000000000002"/>
    <n v="0"/>
    <n v="80.42"/>
    <n v="663.58"/>
    <m/>
    <m/>
    <x v="0"/>
    <s v="EANDES41097599FrancisHI"/>
    <s v="ELECTROANDES-Empresa de Electricidad de los Andes S.A."/>
    <x v="70"/>
    <x v="70"/>
    <s v="CH San Ignacio"/>
    <x v="272"/>
    <x v="4"/>
    <x v="4"/>
    <x v="276"/>
    <x v="1"/>
    <s v="Cambió Razón social"/>
    <s v="Operativo"/>
    <s v="Generadora"/>
    <x v="0"/>
    <x v="1"/>
    <x v="1"/>
    <x v="0"/>
    <s v="Privado"/>
    <s v="AREQUIPA"/>
    <s v="AREQUIPA"/>
    <s v="CAYLLOMA"/>
    <s v="CAYLLOMA"/>
    <n v="0"/>
    <x v="7"/>
    <n v="0"/>
    <x v="0"/>
    <n v="0"/>
    <x v="0"/>
    <x v="0"/>
    <n v="26.667000000000002"/>
    <n v="2.6667000000000003E-2"/>
    <m/>
    <n v="4.3666666666666666E-2"/>
    <n v="3.5166666666666666E-2"/>
    <n v="7.6479999999999997"/>
    <n v="-3.5527136788005009E-15"/>
    <n v="79"/>
    <s v="BASE DE DATOS"/>
    <m/>
  </r>
  <r>
    <s v="20"/>
    <x v="11"/>
    <s v="EANDES"/>
    <s v="1139028"/>
    <s v="1139028"/>
    <x v="4"/>
    <s v="CH2"/>
    <s v="S"/>
    <n v="0.44"/>
    <n v="0.45200000000000001"/>
    <n v="24.762"/>
    <n v="122.768"/>
    <n v="147.529"/>
    <n v="22.95"/>
    <n v="485.35"/>
    <n v="235.7"/>
    <m/>
    <m/>
    <x v="0"/>
    <s v="EANDES1139028CH2HI"/>
    <s v="ELECTROANDES-Empresa de Electricidad de los Andes S.A."/>
    <x v="70"/>
    <x v="70"/>
    <s v="CH Pariac"/>
    <x v="273"/>
    <x v="4"/>
    <x v="4"/>
    <x v="327"/>
    <x v="1"/>
    <s v="Cambió Razón social"/>
    <s v="Operativo"/>
    <s v="Generadora"/>
    <x v="0"/>
    <x v="1"/>
    <x v="1"/>
    <x v="0"/>
    <s v="Privado"/>
    <s v="ANCASH"/>
    <s v="ANCASH"/>
    <s v="HUARAZ "/>
    <s v="HUARAZ"/>
    <n v="0"/>
    <x v="7"/>
    <n v="0"/>
    <x v="0"/>
    <n v="0"/>
    <x v="0"/>
    <x v="0"/>
    <n v="147.529"/>
    <n v="0.14752899999999999"/>
    <m/>
    <n v="3.6666666666666667E-2"/>
    <n v="3.7666666666666668E-2"/>
    <n v="7.6479999999999997"/>
    <n v="1.0000000000047748E-3"/>
    <n v="79"/>
    <s v="BASE DE DATOS"/>
    <m/>
  </r>
  <r>
    <s v="20"/>
    <x v="11"/>
    <s v="EANDES"/>
    <s v="1139028"/>
    <s v="1139028"/>
    <x v="4"/>
    <s v="CH2 G2"/>
    <s v="S"/>
    <n v="0.35499999999999998"/>
    <n v="0.34599999999999997"/>
    <n v="7.66"/>
    <n v="40.316000000000003"/>
    <n v="47.975999999999999"/>
    <n v="2.5"/>
    <n v="203.18"/>
    <n v="538.32000000000005"/>
    <m/>
    <m/>
    <x v="0"/>
    <s v="EANDES1139028CH2 G2HI"/>
    <s v="ELECTROANDES-Empresa de Electricidad de los Andes S.A."/>
    <x v="70"/>
    <x v="70"/>
    <s v="CH Pariac"/>
    <x v="273"/>
    <x v="4"/>
    <x v="4"/>
    <x v="328"/>
    <x v="1"/>
    <s v="Cambió Razón social"/>
    <s v="Operativo"/>
    <s v="Generadora"/>
    <x v="0"/>
    <x v="1"/>
    <x v="1"/>
    <x v="0"/>
    <s v="Privado"/>
    <s v="ANCASH"/>
    <s v="ANCASH"/>
    <s v="HUARAZ "/>
    <s v="HUARAZ"/>
    <n v="0"/>
    <x v="7"/>
    <n v="0"/>
    <x v="0"/>
    <n v="0"/>
    <x v="0"/>
    <x v="0"/>
    <n v="47.975999999999999"/>
    <n v="4.7975999999999998E-2"/>
    <m/>
    <n v="2.9583333333333333E-2"/>
    <n v="2.8833333333333332E-2"/>
    <n v="7.6479999999999997"/>
    <n v="0"/>
    <n v="79"/>
    <s v="BASE DE DATOS"/>
    <m/>
  </r>
  <r>
    <s v="20"/>
    <x v="11"/>
    <s v="EANDES"/>
    <s v="1139028"/>
    <s v="1139028"/>
    <x v="4"/>
    <s v="CH3 N"/>
    <s v="S"/>
    <n v="0.872"/>
    <n v="0.79600000000000004"/>
    <n v="49.573"/>
    <n v="235.578"/>
    <n v="285.15100000000001"/>
    <n v="23.5"/>
    <n v="498.78"/>
    <n v="221.72"/>
    <m/>
    <m/>
    <x v="0"/>
    <s v="EANDES1139028CH3 NHI"/>
    <s v="ELECTROANDES-Empresa de Electricidad de los Andes S.A."/>
    <x v="70"/>
    <x v="70"/>
    <s v="CH Pariac"/>
    <x v="273"/>
    <x v="4"/>
    <x v="4"/>
    <x v="329"/>
    <x v="1"/>
    <s v="Cambió Razón social"/>
    <s v="Operativo"/>
    <s v="Generadora"/>
    <x v="0"/>
    <x v="1"/>
    <x v="1"/>
    <x v="0"/>
    <s v="Privado"/>
    <s v="ANCASH"/>
    <s v="ANCASH"/>
    <s v="HUARAZ "/>
    <s v="HUARAZ"/>
    <n v="0"/>
    <x v="7"/>
    <n v="0"/>
    <x v="0"/>
    <n v="0"/>
    <x v="0"/>
    <x v="0"/>
    <n v="285.15100000000001"/>
    <n v="0.28515099999999999"/>
    <m/>
    <n v="7.2666666666666671E-2"/>
    <n v="6.6333333333333341E-2"/>
    <n v="7.6479999999999997"/>
    <n v="0"/>
    <n v="79"/>
    <s v="BASE DE DATOS"/>
    <m/>
  </r>
  <r>
    <s v="20"/>
    <x v="11"/>
    <s v="EANDES"/>
    <s v="1139028"/>
    <s v="1139028"/>
    <x v="4"/>
    <s v="CH3 N G2"/>
    <s v="S"/>
    <n v="0.4"/>
    <n v="0.4"/>
    <n v="17.96"/>
    <n v="78.769000000000005"/>
    <n v="96.728999999999999"/>
    <n v="5.78"/>
    <n v="267.22000000000003"/>
    <n v="471"/>
    <m/>
    <m/>
    <x v="0"/>
    <s v="EANDES1139028CH3 N G2HI"/>
    <s v="ELECTROANDES-Empresa de Electricidad de los Andes S.A."/>
    <x v="70"/>
    <x v="70"/>
    <s v="CH Pariac"/>
    <x v="273"/>
    <x v="4"/>
    <x v="4"/>
    <x v="330"/>
    <x v="1"/>
    <s v="Cambió Razón social"/>
    <s v="Operativo"/>
    <s v="Generadora"/>
    <x v="0"/>
    <x v="1"/>
    <x v="1"/>
    <x v="0"/>
    <s v="Privado"/>
    <s v="ANCASH"/>
    <s v="ANCASH"/>
    <s v="HUARAZ "/>
    <s v="HUARAZ"/>
    <n v="0"/>
    <x v="7"/>
    <n v="0"/>
    <x v="0"/>
    <n v="0"/>
    <x v="0"/>
    <x v="0"/>
    <n v="96.728999999999999"/>
    <n v="9.6728999999999996E-2"/>
    <m/>
    <n v="3.3333333333333333E-2"/>
    <n v="3.3333333333333333E-2"/>
    <n v="7.6479999999999997"/>
    <n v="1.4210854715202004E-14"/>
    <n v="79"/>
    <s v="BASE DE DATOS"/>
    <m/>
  </r>
  <r>
    <s v="20"/>
    <x v="11"/>
    <s v="EANDES"/>
    <s v="1139028"/>
    <s v="1139028"/>
    <x v="4"/>
    <s v="CH4 G-1"/>
    <s v="S"/>
    <n v="1.5"/>
    <n v="1.464"/>
    <n v="171.81700000000001"/>
    <n v="840.94500000000005"/>
    <n v="1012.7619999999999"/>
    <n v="34.880000000000003"/>
    <n v="701.22"/>
    <n v="7.9"/>
    <m/>
    <m/>
    <x v="0"/>
    <s v="EANDES1139028CH4 G-1HI"/>
    <s v="ELECTROANDES-Empresa de Electricidad de los Andes S.A."/>
    <x v="70"/>
    <x v="70"/>
    <s v="CH Pariac"/>
    <x v="273"/>
    <x v="4"/>
    <x v="4"/>
    <x v="331"/>
    <x v="1"/>
    <s v="Cambió Razón social"/>
    <s v="Operativo"/>
    <s v="Generadora"/>
    <x v="0"/>
    <x v="1"/>
    <x v="1"/>
    <x v="0"/>
    <s v="Privado"/>
    <s v="ANCASH"/>
    <s v="ANCASH"/>
    <s v="HUARAZ "/>
    <s v="HUARAZ"/>
    <n v="0"/>
    <x v="7"/>
    <n v="0"/>
    <x v="0"/>
    <n v="0"/>
    <x v="0"/>
    <x v="0"/>
    <n v="1012.7619999999999"/>
    <n v="1.0127619999999999"/>
    <m/>
    <n v="0.125"/>
    <n v="0.122"/>
    <n v="7.6479999999999997"/>
    <n v="1.1368683772161603E-13"/>
    <n v="79"/>
    <s v="BASE DE DATOS"/>
    <m/>
  </r>
  <r>
    <s v="20"/>
    <x v="11"/>
    <s v="EANDES"/>
    <s v="1139028"/>
    <s v="1139028"/>
    <x v="4"/>
    <s v="CH4 G-2"/>
    <s v="S"/>
    <n v="1.5"/>
    <n v="1.492"/>
    <n v="50.765999999999998"/>
    <n v="174.36500000000001"/>
    <n v="225.131"/>
    <n v="3"/>
    <n v="173.5"/>
    <n v="567.5"/>
    <m/>
    <m/>
    <x v="0"/>
    <s v="EANDES1139028CH4 G-2HI"/>
    <s v="ELECTROANDES-Empresa de Electricidad de los Andes S.A."/>
    <x v="70"/>
    <x v="70"/>
    <s v="CH Pariac"/>
    <x v="273"/>
    <x v="4"/>
    <x v="4"/>
    <x v="332"/>
    <x v="1"/>
    <s v="Cambió Razón social"/>
    <s v="Operativo"/>
    <s v="Generadora"/>
    <x v="0"/>
    <x v="1"/>
    <x v="1"/>
    <x v="0"/>
    <s v="Privado"/>
    <s v="ANCASH"/>
    <s v="ANCASH"/>
    <s v="HUARAZ "/>
    <s v="HUARAZ"/>
    <n v="0"/>
    <x v="7"/>
    <n v="0"/>
    <x v="0"/>
    <n v="0"/>
    <x v="0"/>
    <x v="0"/>
    <n v="225.131"/>
    <n v="0.225131"/>
    <m/>
    <n v="0.125"/>
    <n v="0.12433333333333334"/>
    <n v="7.6479999999999997"/>
    <n v="0"/>
    <n v="79"/>
    <s v="BASE DE DATOS"/>
    <m/>
  </r>
  <r>
    <s v="20"/>
    <x v="11"/>
    <s v="ELSE"/>
    <s v="33006600"/>
    <s v="33006600"/>
    <x v="4"/>
    <s v="Grupo 1"/>
    <s v="S"/>
    <n v="0.16"/>
    <n v="0.14000000000000001"/>
    <n v="1.38"/>
    <n v="5.2450000000000001"/>
    <n v="6.625"/>
    <n v="0"/>
    <n v="53"/>
    <n v="691"/>
    <m/>
    <m/>
    <x v="0"/>
    <s v="ELSE33006600Grupo 1HI"/>
    <s v="Electro Sur Este S. A."/>
    <x v="8"/>
    <x v="8"/>
    <s v="C. H. Huancaray"/>
    <x v="180"/>
    <x v="4"/>
    <x v="4"/>
    <x v="44"/>
    <x v="1"/>
    <s v="Instalado"/>
    <s v="Operativo"/>
    <s v="Distribuidora"/>
    <x v="0"/>
    <x v="1"/>
    <x v="0"/>
    <x v="0"/>
    <s v="Estatal"/>
    <s v="APURIMAC"/>
    <s v="APURIMAC"/>
    <s v="ANDAHUAYLAS"/>
    <s v="HUANCARAY"/>
    <n v="0"/>
    <x v="7"/>
    <n v="0"/>
    <x v="0"/>
    <n v="0"/>
    <x v="0"/>
    <x v="0"/>
    <n v="6.625"/>
    <n v="6.6249999999999998E-3"/>
    <m/>
    <n v="1.3333333333333334E-2"/>
    <n v="1.1666666666666667E-2"/>
    <n v="7.6479999999999997"/>
    <n v="0"/>
    <n v="22"/>
    <s v="BASE DE DATOS"/>
    <m/>
  </r>
  <r>
    <s v="20"/>
    <x v="11"/>
    <s v="ELSE"/>
    <s v="33006600"/>
    <s v="33006600"/>
    <x v="4"/>
    <s v="Grupo 2"/>
    <s v="S"/>
    <n v="0.42"/>
    <n v="0.41"/>
    <n v="55.134"/>
    <n v="209.50800000000001"/>
    <n v="264.64100000000002"/>
    <n v="0"/>
    <n v="687.5"/>
    <n v="56.5"/>
    <m/>
    <m/>
    <x v="0"/>
    <s v="ELSE33006600Grupo 2HI"/>
    <s v="Electro Sur Este S. A."/>
    <x v="8"/>
    <x v="8"/>
    <s v="C. H. Huancaray"/>
    <x v="180"/>
    <x v="4"/>
    <x v="4"/>
    <x v="171"/>
    <x v="1"/>
    <s v="Instalado"/>
    <s v="Operativo"/>
    <s v="Distribuidora"/>
    <x v="0"/>
    <x v="1"/>
    <x v="0"/>
    <x v="0"/>
    <s v="Estatal"/>
    <s v="APURIMAC"/>
    <s v="APURIMAC"/>
    <s v="ANDAHUAYLAS"/>
    <s v="HUANCARAY"/>
    <n v="0"/>
    <x v="7"/>
    <n v="0"/>
    <x v="0"/>
    <n v="0"/>
    <x v="0"/>
    <x v="0"/>
    <n v="264.64100000000002"/>
    <n v="0.26464100000000002"/>
    <m/>
    <n v="3.4999999999999996E-2"/>
    <n v="3.4166666666666665E-2"/>
    <n v="7.6479999999999997"/>
    <n v="9.9999999997635314E-4"/>
    <n v="22"/>
    <s v="BASE DE DATOS"/>
    <m/>
  </r>
  <r>
    <s v="20"/>
    <x v="11"/>
    <s v="ELSE"/>
    <s v="33007600"/>
    <s v="33007600"/>
    <x v="4"/>
    <s v="Grupo 1"/>
    <s v="S"/>
    <n v="0.96599999999999997"/>
    <n v="0.95"/>
    <n v="4.8949999999999996"/>
    <n v="18.600999999999999"/>
    <n v="23.495000000000001"/>
    <n v="0"/>
    <n v="34.75"/>
    <n v="709.25"/>
    <m/>
    <m/>
    <x v="0"/>
    <s v="ELSE33007600Grupo 1HI"/>
    <s v="Electro Sur Este S. A."/>
    <x v="8"/>
    <x v="8"/>
    <s v="C. H. Chumbao"/>
    <x v="181"/>
    <x v="4"/>
    <x v="4"/>
    <x v="44"/>
    <x v="1"/>
    <s v="Instalado"/>
    <s v="Operativo"/>
    <s v="Distribuidora"/>
    <x v="0"/>
    <x v="1"/>
    <x v="0"/>
    <x v="0"/>
    <s v="Estatal"/>
    <s v="APURIMAC"/>
    <s v="APURIMAC"/>
    <s v="ANDAHUAYLAS"/>
    <s v="SAN JERONIMO"/>
    <n v="0"/>
    <x v="7"/>
    <n v="0"/>
    <x v="0"/>
    <n v="0"/>
    <x v="0"/>
    <x v="0"/>
    <n v="23.495000000000001"/>
    <n v="2.3495000000000002E-2"/>
    <m/>
    <n v="8.0500000000000002E-2"/>
    <n v="7.9166666666666663E-2"/>
    <n v="7.6479999999999997"/>
    <n v="9.9999999999766942E-4"/>
    <n v="22"/>
    <s v="BASE DE DATOS"/>
    <m/>
  </r>
  <r>
    <s v="20"/>
    <x v="11"/>
    <s v="ELSE"/>
    <s v="33007600"/>
    <s v="33007600"/>
    <x v="4"/>
    <s v="Grupo 2"/>
    <s v="S"/>
    <n v="0.96599999999999997"/>
    <n v="0.95"/>
    <n v="4.8579999999999997"/>
    <n v="18.460999999999999"/>
    <n v="23.318999999999999"/>
    <n v="0"/>
    <n v="34.75"/>
    <n v="709.25"/>
    <m/>
    <m/>
    <x v="0"/>
    <s v="ELSE33007600Grupo 2HI"/>
    <s v="Electro Sur Este S. A."/>
    <x v="8"/>
    <x v="8"/>
    <s v="C. H. Chumbao"/>
    <x v="181"/>
    <x v="4"/>
    <x v="4"/>
    <x v="171"/>
    <x v="1"/>
    <s v="Instalado"/>
    <s v="Operativo"/>
    <s v="Distribuidora"/>
    <x v="0"/>
    <x v="1"/>
    <x v="0"/>
    <x v="0"/>
    <s v="Estatal"/>
    <s v="APURIMAC"/>
    <s v="APURIMAC"/>
    <s v="ANDAHUAYLAS"/>
    <s v="SAN JERONIMO"/>
    <n v="0"/>
    <x v="7"/>
    <n v="0"/>
    <x v="0"/>
    <n v="0"/>
    <x v="0"/>
    <x v="0"/>
    <n v="23.318999999999999"/>
    <n v="2.3318999999999999E-2"/>
    <m/>
    <n v="8.0500000000000002E-2"/>
    <n v="7.9166666666666663E-2"/>
    <n v="7.6479999999999997"/>
    <n v="0"/>
    <n v="22"/>
    <s v="BASE DE DATOS"/>
    <m/>
  </r>
  <r>
    <s v="20"/>
    <x v="11"/>
    <s v="ELSE"/>
    <s v="33008600"/>
    <s v="33008600"/>
    <x v="4"/>
    <s v="Grupo 1"/>
    <s v="S"/>
    <n v="0.59199999999999997"/>
    <n v="0.55000000000000004"/>
    <n v="82.18"/>
    <n v="312.28199999999998"/>
    <n v="394.46199999999999"/>
    <n v="0"/>
    <n v="722.5"/>
    <n v="21.5"/>
    <m/>
    <m/>
    <x v="0"/>
    <s v="ELSE33008600Grupo 1HI"/>
    <s v="Electro Sur Este S. A."/>
    <x v="8"/>
    <x v="8"/>
    <s v="C. H. Matará"/>
    <x v="182"/>
    <x v="4"/>
    <x v="4"/>
    <x v="44"/>
    <x v="1"/>
    <s v="Instalado"/>
    <s v="Operativo"/>
    <s v="Distribuidora"/>
    <x v="0"/>
    <x v="1"/>
    <x v="0"/>
    <x v="0"/>
    <s v="Estatal"/>
    <s v="APURIMAC"/>
    <s v="APURIMAC"/>
    <s v="ABANCAY"/>
    <s v="ANDAHUAYLAS"/>
    <n v="0"/>
    <x v="7"/>
    <n v="0"/>
    <x v="0"/>
    <n v="0"/>
    <x v="0"/>
    <x v="0"/>
    <n v="394.46199999999999"/>
    <n v="0.39446199999999998"/>
    <m/>
    <n v="4.9333333333333333E-2"/>
    <n v="4.5833333333333337E-2"/>
    <n v="7.6479999999999997"/>
    <n v="0"/>
    <n v="22"/>
    <s v="BASE DE DATOS"/>
    <m/>
  </r>
  <r>
    <s v="20"/>
    <x v="11"/>
    <s v="ELSE"/>
    <s v="33008600"/>
    <s v="33008600"/>
    <x v="4"/>
    <s v="Grupo 2"/>
    <s v="S"/>
    <n v="0.59199999999999997"/>
    <n v="0.55000000000000004"/>
    <n v="80.968999999999994"/>
    <n v="307.68099999999998"/>
    <n v="388.65"/>
    <n v="0"/>
    <n v="711"/>
    <n v="33"/>
    <m/>
    <m/>
    <x v="0"/>
    <s v="ELSE33008600Grupo 2HI"/>
    <s v="Electro Sur Este S. A."/>
    <x v="8"/>
    <x v="8"/>
    <s v="C. H. Matará"/>
    <x v="182"/>
    <x v="4"/>
    <x v="4"/>
    <x v="171"/>
    <x v="1"/>
    <s v="Instalado"/>
    <s v="Operativo"/>
    <s v="Distribuidora"/>
    <x v="0"/>
    <x v="1"/>
    <x v="0"/>
    <x v="0"/>
    <s v="Estatal"/>
    <s v="APURIMAC"/>
    <s v="APURIMAC"/>
    <s v="ABANCAY"/>
    <s v="ANDAHUAYLAS"/>
    <n v="0"/>
    <x v="7"/>
    <n v="0"/>
    <x v="0"/>
    <n v="0"/>
    <x v="0"/>
    <x v="0"/>
    <n v="388.65"/>
    <n v="0.38865"/>
    <m/>
    <n v="4.9333333333333333E-2"/>
    <n v="4.3333333333333335E-2"/>
    <n v="7.6479999999999997"/>
    <n v="0"/>
    <n v="22"/>
    <s v="BASE DE DATOS"/>
    <m/>
  </r>
  <r>
    <s v="20"/>
    <x v="11"/>
    <s v="ELSE"/>
    <s v="33008600"/>
    <s v="33008600"/>
    <x v="4"/>
    <s v="Grupo 3"/>
    <s v="S"/>
    <n v="0.42"/>
    <n v="0.4"/>
    <n v="54.347000000000001"/>
    <n v="206.51900000000001"/>
    <n v="260.86599999999999"/>
    <n v="0"/>
    <n v="641.5"/>
    <n v="102.5"/>
    <m/>
    <m/>
    <x v="0"/>
    <s v="ELSE33008600Grupo 3HI"/>
    <s v="Electro Sur Este S. A."/>
    <x v="8"/>
    <x v="8"/>
    <s v="C. H. Matará"/>
    <x v="182"/>
    <x v="4"/>
    <x v="4"/>
    <x v="172"/>
    <x v="1"/>
    <s v="Instalado"/>
    <s v="Operativo"/>
    <s v="Distribuidora"/>
    <x v="0"/>
    <x v="1"/>
    <x v="0"/>
    <x v="0"/>
    <s v="Estatal"/>
    <s v="APURIMAC"/>
    <s v="APURIMAC"/>
    <s v="ABANCAY"/>
    <s v="ANDAHUAYLAS"/>
    <n v="0"/>
    <x v="7"/>
    <n v="0"/>
    <x v="0"/>
    <n v="0"/>
    <x v="0"/>
    <x v="0"/>
    <n v="260.86599999999999"/>
    <n v="0.26086599999999999"/>
    <m/>
    <n v="3.4999999999999996E-2"/>
    <n v="3.3333333333333333E-2"/>
    <n v="7.6479999999999997"/>
    <n v="0"/>
    <n v="22"/>
    <s v="BASE DE DATOS"/>
    <m/>
  </r>
  <r>
    <s v="20"/>
    <x v="11"/>
    <s v="ELSE"/>
    <s v="33009600"/>
    <s v="33009600"/>
    <x v="4"/>
    <s v="Francis I"/>
    <s v="S"/>
    <n v="0.2"/>
    <n v="0.2"/>
    <n v="26.167000000000002"/>
    <n v="99.436000000000007"/>
    <n v="125.60299999999999"/>
    <n v="0"/>
    <n v="707.75"/>
    <n v="36.25"/>
    <m/>
    <m/>
    <x v="0"/>
    <s v="ELSE33009600Francis IHI"/>
    <s v="Electro Sur Este S. A."/>
    <x v="8"/>
    <x v="8"/>
    <s v="C. H. Vilcabamba"/>
    <x v="183"/>
    <x v="4"/>
    <x v="4"/>
    <x v="284"/>
    <x v="1"/>
    <s v="Instalado"/>
    <s v="Operativo"/>
    <s v="Distribuidora"/>
    <x v="0"/>
    <x v="1"/>
    <x v="0"/>
    <x v="0"/>
    <s v="Estatal"/>
    <s v="APURIMAC"/>
    <s v="APURIMAC"/>
    <s v="GRAU"/>
    <s v="VILCABAMBA"/>
    <n v="0"/>
    <x v="7"/>
    <n v="0"/>
    <x v="0"/>
    <n v="0"/>
    <x v="0"/>
    <x v="0"/>
    <n v="125.60299999999999"/>
    <n v="0.12560299999999999"/>
    <m/>
    <n v="1.6666666666666666E-2"/>
    <n v="1.6666666666666666E-2"/>
    <n v="7.6479999999999997"/>
    <n v="1.4210854715202004E-14"/>
    <n v="22"/>
    <s v="BASE DE DATOS"/>
    <m/>
  </r>
  <r>
    <s v="20"/>
    <x v="11"/>
    <s v="ELSE"/>
    <s v="33009600"/>
    <s v="33009600"/>
    <x v="4"/>
    <s v="Francis II"/>
    <s v="S"/>
    <n v="0.2"/>
    <n v="0.2"/>
    <n v="24.056999999999999"/>
    <n v="91.415999999999997"/>
    <n v="115.47199999999999"/>
    <n v="0"/>
    <n v="667.25"/>
    <n v="76.75"/>
    <m/>
    <m/>
    <x v="0"/>
    <s v="ELSE33009600Francis IIHI"/>
    <s v="Electro Sur Este S. A."/>
    <x v="8"/>
    <x v="8"/>
    <s v="C. H. Vilcabamba"/>
    <x v="183"/>
    <x v="4"/>
    <x v="4"/>
    <x v="285"/>
    <x v="1"/>
    <s v="Instalado"/>
    <s v="Operativo"/>
    <s v="Distribuidora"/>
    <x v="0"/>
    <x v="1"/>
    <x v="0"/>
    <x v="0"/>
    <s v="Estatal"/>
    <s v="APURIMAC"/>
    <s v="APURIMAC"/>
    <s v="GRAU"/>
    <s v="VILCABAMBA"/>
    <n v="0"/>
    <x v="7"/>
    <n v="0"/>
    <x v="0"/>
    <n v="0"/>
    <x v="0"/>
    <x v="0"/>
    <n v="115.47199999999999"/>
    <n v="0.11547199999999999"/>
    <m/>
    <n v="1.6666666666666666E-2"/>
    <n v="1.6666666666666666E-2"/>
    <n v="7.6479999999999997"/>
    <n v="1.0000000000047748E-3"/>
    <n v="22"/>
    <s v="BASE DE DATOS"/>
    <m/>
  </r>
  <r>
    <s v="20"/>
    <x v="11"/>
    <s v="ELSE"/>
    <s v="33010600"/>
    <s v="33010600"/>
    <x v="4"/>
    <s v="Pelton"/>
    <s v="S"/>
    <n v="1.6"/>
    <n v="1.5"/>
    <n v="63.942999999999998"/>
    <n v="242.982"/>
    <n v="306.92500000000001"/>
    <n v="0"/>
    <n v="470"/>
    <n v="274"/>
    <m/>
    <m/>
    <x v="0"/>
    <s v="ELSE33010600PeltonHI"/>
    <s v="Electro Sur Este S. A."/>
    <x v="8"/>
    <x v="8"/>
    <s v="C. H. Mancahuara"/>
    <x v="184"/>
    <x v="4"/>
    <x v="4"/>
    <x v="286"/>
    <x v="1"/>
    <s v="Instalado"/>
    <s v="Operativo"/>
    <s v="Distribuidora"/>
    <x v="0"/>
    <x v="1"/>
    <x v="0"/>
    <x v="0"/>
    <s v="Estatal"/>
    <s v="APURIMAC"/>
    <s v="APURIMAC"/>
    <s v="GRAU"/>
    <s v="CURASCO"/>
    <n v="0"/>
    <x v="7"/>
    <n v="0"/>
    <x v="0"/>
    <n v="0"/>
    <x v="0"/>
    <x v="0"/>
    <n v="306.92500000000001"/>
    <n v="0.306925"/>
    <m/>
    <n v="0.13333333333333333"/>
    <n v="0.125"/>
    <n v="7.6479999999999997"/>
    <n v="0"/>
    <n v="22"/>
    <s v="BASE DE DATOS"/>
    <m/>
  </r>
  <r>
    <s v="20"/>
    <x v="11"/>
    <s v="ELSE"/>
    <s v="33010600"/>
    <s v="33010600"/>
    <x v="4"/>
    <s v="Pelton 2"/>
    <s v="S"/>
    <n v="1.6"/>
    <n v="1.5"/>
    <n v="180.929"/>
    <n v="687.53200000000004"/>
    <n v="868.46100000000001"/>
    <n v="0"/>
    <n v="730.25"/>
    <n v="13.75"/>
    <m/>
    <m/>
    <x v="0"/>
    <s v="ELSE33010600Pelton 2HI"/>
    <s v="Electro Sur Este S. A."/>
    <x v="8"/>
    <x v="8"/>
    <s v="C. H. Mancahuara"/>
    <x v="184"/>
    <x v="4"/>
    <x v="4"/>
    <x v="287"/>
    <x v="1"/>
    <s v="Instalado"/>
    <s v="Operativo"/>
    <s v="Distribuidora"/>
    <x v="0"/>
    <x v="1"/>
    <x v="0"/>
    <x v="0"/>
    <s v="Estatal"/>
    <s v="APURIMAC"/>
    <s v="APURIMAC"/>
    <s v="GRAU"/>
    <s v="CURASCO"/>
    <n v="0"/>
    <x v="7"/>
    <n v="0"/>
    <x v="0"/>
    <n v="0"/>
    <x v="0"/>
    <x v="0"/>
    <n v="868.46100000000001"/>
    <n v="0.86846100000000004"/>
    <m/>
    <n v="0.13333333333333333"/>
    <n v="0.125"/>
    <n v="7.6479999999999997"/>
    <n v="0"/>
    <n v="22"/>
    <s v="BASE DE DATOS"/>
    <m/>
  </r>
  <r>
    <s v="20"/>
    <x v="11"/>
    <s v="ELSE"/>
    <s v="00400000"/>
    <s v="00400000"/>
    <x v="4"/>
    <s v="Grupo 1"/>
    <s v="S"/>
    <n v="0.312"/>
    <n v="0.27"/>
    <n v="40.561"/>
    <n v="154.13"/>
    <n v="194.691"/>
    <n v="0"/>
    <n v="735.25"/>
    <n v="8.75"/>
    <m/>
    <m/>
    <x v="0"/>
    <s v="ELSE00400000Grupo 1HI"/>
    <s v="Electro Sur Este S. A."/>
    <x v="8"/>
    <x v="8"/>
    <s v="C. H. Hercca"/>
    <x v="185"/>
    <x v="4"/>
    <x v="4"/>
    <x v="44"/>
    <x v="1"/>
    <s v="Instalado"/>
    <s v="Operativo"/>
    <s v="Distribuidora"/>
    <x v="0"/>
    <x v="1"/>
    <x v="0"/>
    <x v="0"/>
    <s v="Estatal"/>
    <s v="CUSCO"/>
    <s v="CUSCO"/>
    <s v="CANCHIS"/>
    <s v="SICUANI"/>
    <n v="0"/>
    <x v="7"/>
    <n v="0"/>
    <x v="0"/>
    <n v="0"/>
    <x v="0"/>
    <x v="0"/>
    <n v="194.691"/>
    <n v="0.194691"/>
    <m/>
    <n v="2.5999999999999999E-2"/>
    <n v="2.2500000000000003E-2"/>
    <n v="7.6479999999999997"/>
    <n v="0"/>
    <n v="22"/>
    <s v="BASE DE DATOS"/>
    <m/>
  </r>
  <r>
    <s v="20"/>
    <x v="11"/>
    <s v="ELSE"/>
    <s v="00400000"/>
    <s v="00400000"/>
    <x v="4"/>
    <s v="Grupo 2"/>
    <s v="S"/>
    <n v="0.312"/>
    <n v="0.28999999999999998"/>
    <n v="40.228999999999999"/>
    <n v="152.87100000000001"/>
    <n v="193.1"/>
    <n v="0"/>
    <n v="741.5"/>
    <n v="2.5"/>
    <m/>
    <m/>
    <x v="0"/>
    <s v="ELSE00400000Grupo 2HI"/>
    <s v="Electro Sur Este S. A."/>
    <x v="8"/>
    <x v="8"/>
    <s v="C. H. Hercca"/>
    <x v="185"/>
    <x v="4"/>
    <x v="4"/>
    <x v="171"/>
    <x v="1"/>
    <s v="Instalado"/>
    <s v="Operativo"/>
    <s v="Distribuidora"/>
    <x v="0"/>
    <x v="1"/>
    <x v="0"/>
    <x v="0"/>
    <s v="Estatal"/>
    <s v="CUSCO"/>
    <s v="CUSCO"/>
    <s v="CANCHIS"/>
    <s v="SICUANI"/>
    <n v="0"/>
    <x v="7"/>
    <n v="0"/>
    <x v="0"/>
    <n v="0"/>
    <x v="0"/>
    <x v="0"/>
    <n v="193.1"/>
    <n v="0.19309999999999999"/>
    <m/>
    <n v="2.5999999999999999E-2"/>
    <n v="2.4166666666666666E-2"/>
    <n v="7.6479999999999997"/>
    <n v="2.8421709430404007E-14"/>
    <n v="22"/>
    <s v="BASE DE DATOS"/>
    <m/>
  </r>
  <r>
    <s v="20"/>
    <x v="11"/>
    <s v="ELSE"/>
    <s v="00400000"/>
    <s v="00400000"/>
    <x v="4"/>
    <s v="Grupo 3"/>
    <s v="S"/>
    <n v="0.41599999999999998"/>
    <n v="0.41"/>
    <n v="6.7539999999999996"/>
    <n v="25.666"/>
    <n v="32.42"/>
    <n v="0"/>
    <n v="100.25"/>
    <n v="643.75"/>
    <m/>
    <m/>
    <x v="0"/>
    <s v="ELSE00400000Grupo 3HI"/>
    <s v="Electro Sur Este S. A."/>
    <x v="8"/>
    <x v="8"/>
    <s v="C. H. Hercca"/>
    <x v="185"/>
    <x v="4"/>
    <x v="4"/>
    <x v="172"/>
    <x v="1"/>
    <s v="Instalado"/>
    <s v="Operativo"/>
    <s v="Distribuidora"/>
    <x v="0"/>
    <x v="1"/>
    <x v="0"/>
    <x v="0"/>
    <s v="Estatal"/>
    <s v="CUSCO"/>
    <s v="CUSCO"/>
    <s v="CANCHIS"/>
    <s v="SICUANI"/>
    <n v="0"/>
    <x v="7"/>
    <n v="0"/>
    <x v="0"/>
    <n v="0"/>
    <x v="0"/>
    <x v="0"/>
    <n v="32.42"/>
    <n v="3.2420000000000004E-2"/>
    <m/>
    <n v="3.4666666666666665E-2"/>
    <n v="3.4166666666666665E-2"/>
    <n v="7.6479999999999997"/>
    <n v="0"/>
    <n v="22"/>
    <s v="BASE DE DATOS"/>
    <m/>
  </r>
  <r>
    <s v="20"/>
    <x v="11"/>
    <s v="ELSE"/>
    <s v="51013098"/>
    <s v="51013098"/>
    <x v="4"/>
    <s v="Grupo 1"/>
    <s v="S"/>
    <n v="0.5"/>
    <n v="0.5"/>
    <n v="70.275000000000006"/>
    <n v="267.04500000000002"/>
    <n v="337.32"/>
    <n v="0"/>
    <n v="707.25"/>
    <n v="36.75"/>
    <m/>
    <m/>
    <x v="0"/>
    <s v="ELSE51013098Grupo 1HI"/>
    <s v="Electro Sur Este S. A."/>
    <x v="8"/>
    <x v="8"/>
    <s v="C. H. Chuyapi"/>
    <x v="186"/>
    <x v="4"/>
    <x v="4"/>
    <x v="44"/>
    <x v="1"/>
    <s v="Instalado"/>
    <s v="Operativo"/>
    <s v="Distribuidora"/>
    <x v="0"/>
    <x v="1"/>
    <x v="0"/>
    <x v="0"/>
    <s v="Estatal"/>
    <s v="CUSCO"/>
    <s v="CUSCO"/>
    <s v="LA CONVENCION"/>
    <s v="QUILLABAMBA"/>
    <n v="0"/>
    <x v="7"/>
    <n v="0"/>
    <x v="0"/>
    <n v="0"/>
    <x v="0"/>
    <x v="0"/>
    <n v="337.32"/>
    <n v="0.33732000000000001"/>
    <m/>
    <n v="4.1666666666666664E-2"/>
    <n v="4.1666666666666664E-2"/>
    <n v="7.6479999999999997"/>
    <n v="5.6843418860808015E-14"/>
    <n v="22"/>
    <s v="BASE DE DATOS"/>
    <m/>
  </r>
  <r>
    <s v="20"/>
    <x v="11"/>
    <s v="ELSE"/>
    <s v="51013098"/>
    <s v="51013098"/>
    <x v="4"/>
    <s v="Grupo 2"/>
    <s v="S"/>
    <n v="0.5"/>
    <n v="0.5"/>
    <n v="68.915000000000006"/>
    <n v="261.87799999999999"/>
    <n v="330.79300000000001"/>
    <n v="0"/>
    <n v="716.5"/>
    <n v="27.5"/>
    <m/>
    <m/>
    <x v="0"/>
    <s v="ELSE51013098Grupo 2HI"/>
    <s v="Electro Sur Este S. A."/>
    <x v="8"/>
    <x v="8"/>
    <s v="C. H. Chuyapi"/>
    <x v="186"/>
    <x v="4"/>
    <x v="4"/>
    <x v="171"/>
    <x v="1"/>
    <s v="Instalado"/>
    <s v="Operativo"/>
    <s v="Distribuidora"/>
    <x v="0"/>
    <x v="1"/>
    <x v="0"/>
    <x v="0"/>
    <s v="Estatal"/>
    <s v="CUSCO"/>
    <s v="CUSCO"/>
    <s v="LA CONVENCION"/>
    <s v="QUILLABAMBA"/>
    <n v="0"/>
    <x v="7"/>
    <n v="0"/>
    <x v="0"/>
    <n v="0"/>
    <x v="0"/>
    <x v="0"/>
    <n v="330.79300000000001"/>
    <n v="0.330793"/>
    <m/>
    <n v="4.1666666666666664E-2"/>
    <n v="4.1666666666666664E-2"/>
    <n v="7.6479999999999997"/>
    <n v="0"/>
    <n v="22"/>
    <s v="BASE DE DATOS"/>
    <m/>
  </r>
  <r>
    <s v="20"/>
    <x v="11"/>
    <s v="ELSE"/>
    <s v="51013098"/>
    <s v="51013098"/>
    <x v="4"/>
    <s v="Grupo 3"/>
    <s v="S"/>
    <n v="0.5"/>
    <n v="0.4"/>
    <n v="0"/>
    <n v="0"/>
    <n v="0"/>
    <n v="0"/>
    <n v="0"/>
    <n v="744"/>
    <m/>
    <m/>
    <x v="0"/>
    <s v="ELSE51013098Grupo 3HI"/>
    <s v="Electro Sur Este S. A."/>
    <x v="8"/>
    <x v="8"/>
    <s v="C. H. Chuyapi"/>
    <x v="186"/>
    <x v="4"/>
    <x v="4"/>
    <x v="172"/>
    <x v="1"/>
    <s v="Instalado"/>
    <s v="Operativo"/>
    <s v="Distribuidora"/>
    <x v="0"/>
    <x v="1"/>
    <x v="0"/>
    <x v="0"/>
    <s v="Estatal"/>
    <s v="CUSCO"/>
    <s v="CUSCO"/>
    <s v="LA CONVENCION"/>
    <s v="QUILLABAMBA"/>
    <n v="0"/>
    <x v="7"/>
    <n v="0"/>
    <x v="0"/>
    <n v="0"/>
    <x v="0"/>
    <x v="0"/>
    <n v="0"/>
    <n v="0"/>
    <m/>
    <n v="4.1666666666666664E-2"/>
    <n v="3.3333333333333333E-2"/>
    <n v="7.6479999999999997"/>
    <n v="0"/>
    <n v="22"/>
    <s v="BASE DE DATOS"/>
    <m/>
  </r>
  <r>
    <s v="20"/>
    <x v="9"/>
    <s v="EGASA"/>
    <s v="31012893"/>
    <s v="31012893"/>
    <x v="4"/>
    <s v="G-1"/>
    <s v="S"/>
    <n v="0.88"/>
    <n v="0.86"/>
    <n v="147.22499999999999"/>
    <n v="435.97899999999998"/>
    <n v="583.20399999999995"/>
    <n v="0"/>
    <n v="722.8"/>
    <n v="1.2"/>
    <m/>
    <m/>
    <x v="0"/>
    <s v="EGASA31012893G-1HI"/>
    <s v="Emp. de Generaci¢n El‚ctrica de Arequipa S. A."/>
    <x v="15"/>
    <x v="15"/>
    <s v="C. H. Charcani I"/>
    <x v="223"/>
    <x v="4"/>
    <x v="4"/>
    <x v="37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583.20399999999995"/>
    <n v="0.58320399999999994"/>
    <m/>
    <n v="7.3333333333333334E-2"/>
    <n v="7.2333333333333333E-2"/>
    <n v="7.6479999999999997"/>
    <n v="0"/>
    <n v="29"/>
    <s v="BASE DE DATOS"/>
    <m/>
  </r>
  <r>
    <s v="20"/>
    <x v="9"/>
    <s v="EGASA"/>
    <s v="31012893"/>
    <s v="31012893"/>
    <x v="4"/>
    <s v="G-2"/>
    <s v="S"/>
    <n v="0.88"/>
    <n v="0.86"/>
    <n v="147.94499999999999"/>
    <n v="437.93099999999998"/>
    <n v="585.87599999999998"/>
    <n v="0"/>
    <n v="722.93"/>
    <n v="1.07"/>
    <m/>
    <m/>
    <x v="0"/>
    <s v="EGASA31012893G-2HI"/>
    <s v="Emp. de Generaci¢n El‚ctrica de Arequipa S. A."/>
    <x v="15"/>
    <x v="15"/>
    <s v="C. H. Charcani I"/>
    <x v="223"/>
    <x v="4"/>
    <x v="4"/>
    <x v="38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585.87599999999998"/>
    <n v="0.58587599999999995"/>
    <m/>
    <n v="7.3333333333333334E-2"/>
    <n v="7.166666666666667E-2"/>
    <n v="7.6479999999999997"/>
    <n v="0"/>
    <n v="29"/>
    <s v="BASE DE DATOS"/>
    <m/>
  </r>
  <r>
    <s v="20"/>
    <x v="9"/>
    <s v="EGASA"/>
    <s v="31012993"/>
    <s v="31012993"/>
    <x v="4"/>
    <s v="G-1"/>
    <s v="S"/>
    <n v="0.26"/>
    <n v="0.19"/>
    <n v="36.088000000000001"/>
    <n v="107.997"/>
    <n v="144.08500000000001"/>
    <n v="0"/>
    <n v="722.77"/>
    <n v="1.23"/>
    <m/>
    <m/>
    <x v="0"/>
    <s v="EGASA31012993G-1HI"/>
    <s v="Emp. de Generaci¢n El‚ctrica de Arequipa S. A."/>
    <x v="15"/>
    <x v="15"/>
    <s v="C. H. Charcani II"/>
    <x v="224"/>
    <x v="4"/>
    <x v="4"/>
    <x v="37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144.08500000000001"/>
    <n v="0.14408500000000002"/>
    <m/>
    <n v="2.1666666666666667E-2"/>
    <n v="1.5833333333333335E-2"/>
    <n v="7.6479999999999997"/>
    <n v="0"/>
    <n v="29"/>
    <s v="BASE DE DATOS"/>
    <m/>
  </r>
  <r>
    <s v="20"/>
    <x v="9"/>
    <s v="EGASA"/>
    <s v="31012993"/>
    <s v="31012993"/>
    <x v="4"/>
    <s v="G-2"/>
    <s v="S"/>
    <n v="0.26"/>
    <n v="0.19"/>
    <n v="32.792000000000002"/>
    <n v="98.147999999999996"/>
    <n v="130.94"/>
    <n v="0"/>
    <n v="722.95"/>
    <n v="1.05"/>
    <m/>
    <m/>
    <x v="0"/>
    <s v="EGASA31012993G-2HI"/>
    <s v="Emp. de Generaci¢n El‚ctrica de Arequipa S. A."/>
    <x v="15"/>
    <x v="15"/>
    <s v="C. H. Charcani II"/>
    <x v="224"/>
    <x v="4"/>
    <x v="4"/>
    <x v="38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130.94"/>
    <n v="0.13094"/>
    <m/>
    <n v="2.1666666666666667E-2"/>
    <n v="1.5833333333333335E-2"/>
    <n v="7.6479999999999997"/>
    <n v="0"/>
    <n v="29"/>
    <s v="BASE DE DATOS"/>
    <m/>
  </r>
  <r>
    <s v="20"/>
    <x v="9"/>
    <s v="EGASA"/>
    <s v="31012993"/>
    <s v="31012993"/>
    <x v="4"/>
    <s v="G-3"/>
    <s v="S"/>
    <n v="0.26"/>
    <n v="0.22"/>
    <n v="29.704000000000001"/>
    <n v="87.483999999999995"/>
    <n v="117.188"/>
    <n v="158.55000000000001"/>
    <n v="548.75"/>
    <n v="16.48"/>
    <m/>
    <m/>
    <x v="0"/>
    <s v="EGASA31012993G-3HI"/>
    <s v="Emp. de Generaci¢n El‚ctrica de Arequipa S. A."/>
    <x v="15"/>
    <x v="15"/>
    <s v="C. H. Charcani II"/>
    <x v="224"/>
    <x v="4"/>
    <x v="4"/>
    <x v="39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117.188"/>
    <n v="0.117188"/>
    <m/>
    <n v="2.1666666666666667E-2"/>
    <n v="1.8333333333333333E-2"/>
    <n v="7.6479999999999997"/>
    <n v="-1.4210854715202004E-14"/>
    <n v="29"/>
    <s v="BASE DE DATOS"/>
    <m/>
  </r>
  <r>
    <s v="20"/>
    <x v="9"/>
    <s v="EGASA"/>
    <s v="31013093"/>
    <s v="31013093"/>
    <x v="4"/>
    <s v="G-1"/>
    <s v="S"/>
    <n v="2.3199999999999998"/>
    <n v="2.2450000000000001"/>
    <n v="430.57499999999999"/>
    <n v="1272.07"/>
    <n v="1702.645"/>
    <n v="7.2"/>
    <n v="711.82"/>
    <n v="0.92"/>
    <m/>
    <m/>
    <x v="0"/>
    <s v="EGASA31013093G-1HI"/>
    <s v="Emp. de Generaci¢n El‚ctrica de Arequipa S. A."/>
    <x v="15"/>
    <x v="15"/>
    <s v="C. H. Charcani III"/>
    <x v="225"/>
    <x v="4"/>
    <x v="4"/>
    <x v="37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1702.645"/>
    <n v="1.702645"/>
    <m/>
    <n v="0.19333333333333333"/>
    <n v="0.18708333333333335"/>
    <n v="7.6479999999999997"/>
    <n v="0"/>
    <n v="29"/>
    <s v="BASE DE DATOS"/>
    <m/>
  </r>
  <r>
    <s v="20"/>
    <x v="9"/>
    <s v="EGASA"/>
    <s v="31013093"/>
    <s v="31013093"/>
    <x v="4"/>
    <s v="G-2"/>
    <s v="S"/>
    <n v="2.3199999999999998"/>
    <n v="2.3199999999999998"/>
    <n v="435.88499999999999"/>
    <n v="1289.9739999999999"/>
    <n v="1725.8589999999999"/>
    <n v="5.97"/>
    <n v="712.93"/>
    <n v="0.73"/>
    <m/>
    <m/>
    <x v="0"/>
    <s v="EGASA31013093G-2HI"/>
    <s v="Emp. de Generaci¢n El‚ctrica de Arequipa S. A."/>
    <x v="15"/>
    <x v="15"/>
    <s v="C. H. Charcani III"/>
    <x v="225"/>
    <x v="4"/>
    <x v="4"/>
    <x v="38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1725.8589999999999"/>
    <n v="1.725859"/>
    <m/>
    <n v="0.19333333333333333"/>
    <n v="0.19333333333333333"/>
    <n v="7.6479999999999997"/>
    <n v="0"/>
    <n v="29"/>
    <s v="BASE DE DATOS"/>
    <m/>
  </r>
  <r>
    <s v="20"/>
    <x v="9"/>
    <s v="EGASA"/>
    <s v="11013293"/>
    <s v="11013293"/>
    <x v="4"/>
    <s v="G-1"/>
    <s v="S"/>
    <n v="5.2"/>
    <n v="5.0410000000000004"/>
    <n v="801.59699999999998"/>
    <n v="2366.558"/>
    <n v="3168.1550000000002"/>
    <n v="5.88"/>
    <n v="714.05"/>
    <n v="0"/>
    <m/>
    <m/>
    <x v="0"/>
    <s v="EGASA11013293G-1HI"/>
    <s v="Emp. de Generaci¢n El‚ctrica de Arequipa S. A."/>
    <x v="15"/>
    <x v="15"/>
    <s v="C. H. Charcani IV"/>
    <x v="226"/>
    <x v="4"/>
    <x v="4"/>
    <x v="37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3168.1550000000002"/>
    <n v="3.1681550000000001"/>
    <m/>
    <n v="0.43333333333333335"/>
    <n v="0.42008333333333336"/>
    <n v="7.6479999999999997"/>
    <n v="-4.5474735088646412E-13"/>
    <n v="29"/>
    <s v="BASE DE DATOS"/>
    <m/>
  </r>
  <r>
    <s v="20"/>
    <x v="9"/>
    <s v="EGASA"/>
    <s v="11013293"/>
    <s v="11013293"/>
    <x v="4"/>
    <s v="G-2"/>
    <s v="S"/>
    <n v="5.2"/>
    <n v="5.0410000000000004"/>
    <n v="787.30399999999997"/>
    <n v="2343.3119999999999"/>
    <n v="3130.616"/>
    <n v="5.72"/>
    <n v="713.75"/>
    <n v="0.52"/>
    <m/>
    <m/>
    <x v="0"/>
    <s v="EGASA11013293G-2HI"/>
    <s v="Emp. de Generaci¢n El‚ctrica de Arequipa S. A."/>
    <x v="15"/>
    <x v="15"/>
    <s v="C. H. Charcani IV"/>
    <x v="226"/>
    <x v="4"/>
    <x v="4"/>
    <x v="38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3130.616"/>
    <n v="3.1306159999999998"/>
    <m/>
    <n v="0.43333333333333335"/>
    <n v="0.42133333333333334"/>
    <n v="7.6479999999999997"/>
    <n v="0"/>
    <n v="29"/>
    <s v="BASE DE DATOS"/>
    <m/>
  </r>
  <r>
    <s v="20"/>
    <x v="9"/>
    <s v="EGASA"/>
    <s v="11013293"/>
    <s v="11013293"/>
    <x v="4"/>
    <s v="G-3"/>
    <s v="S"/>
    <n v="5.2"/>
    <n v="5.2"/>
    <n v="799.96600000000001"/>
    <n v="2352.5439999999999"/>
    <n v="3152.51"/>
    <n v="6.3"/>
    <n v="713.6"/>
    <n v="0"/>
    <m/>
    <m/>
    <x v="0"/>
    <s v="EGASA11013293G-3HI"/>
    <s v="Emp. de Generaci¢n El‚ctrica de Arequipa S. A."/>
    <x v="15"/>
    <x v="15"/>
    <s v="C. H. Charcani IV"/>
    <x v="226"/>
    <x v="4"/>
    <x v="4"/>
    <x v="39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3152.51"/>
    <n v="3.1525100000000004"/>
    <m/>
    <n v="0.43333333333333335"/>
    <n v="0.43333333333333335"/>
    <n v="7.6479999999999997"/>
    <n v="-4.5474735088646412E-13"/>
    <n v="29"/>
    <s v="BASE DE DATOS"/>
    <m/>
  </r>
  <r>
    <s v="20"/>
    <x v="9"/>
    <s v="EGASA"/>
    <s v="11014193"/>
    <s v="11014193"/>
    <x v="4"/>
    <s v="G-1"/>
    <s v="S"/>
    <n v="48.45"/>
    <n v="48.119"/>
    <n v="7307.5720000000001"/>
    <n v="15376.124"/>
    <n v="22683.696"/>
    <n v="16.2"/>
    <n v="671.42"/>
    <n v="0"/>
    <m/>
    <m/>
    <x v="0"/>
    <s v="EGASA11014193G-1HI"/>
    <s v="Emp. de Generaci¢n El‚ctrica de Arequipa S. A."/>
    <x v="15"/>
    <x v="15"/>
    <s v="C. H. Charcani V"/>
    <x v="227"/>
    <x v="4"/>
    <x v="4"/>
    <x v="37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22683.696"/>
    <n v="22.683696000000001"/>
    <m/>
    <n v="4.0375000000000005"/>
    <n v="4.0099166666666664"/>
    <n v="7.6479999999999997"/>
    <n v="0"/>
    <n v="29"/>
    <s v="BASE DE DATOS"/>
    <m/>
  </r>
  <r>
    <s v="20"/>
    <x v="9"/>
    <s v="EGASA"/>
    <s v="11014193"/>
    <s v="11014193"/>
    <x v="4"/>
    <s v="G-2"/>
    <s v="S"/>
    <n v="48.45"/>
    <n v="48.161999999999999"/>
    <n v="6315.9139999999998"/>
    <n v="4288.92"/>
    <n v="10604.834000000001"/>
    <n v="44.37"/>
    <n v="308.52999999999997"/>
    <n v="0"/>
    <m/>
    <m/>
    <x v="0"/>
    <s v="EGASA11014193G-2HI"/>
    <s v="Emp. de Generaci¢n El‚ctrica de Arequipa S. A."/>
    <x v="15"/>
    <x v="15"/>
    <s v="C. H. Charcani V"/>
    <x v="227"/>
    <x v="4"/>
    <x v="4"/>
    <x v="38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10604.834000000001"/>
    <n v="10.604834"/>
    <m/>
    <n v="4.0375000000000005"/>
    <n v="4.0134999999999996"/>
    <n v="7.6479999999999997"/>
    <n v="-1.8189894035458565E-12"/>
    <n v="29"/>
    <s v="BASE DE DATOS"/>
    <m/>
  </r>
  <r>
    <s v="20"/>
    <x v="9"/>
    <s v="EGASA"/>
    <s v="11014193"/>
    <s v="11014193"/>
    <x v="4"/>
    <s v="G-3"/>
    <s v="S"/>
    <n v="48.45"/>
    <n v="48.24"/>
    <n v="7353.9520000000002"/>
    <n v="17489.120999999999"/>
    <n v="24843.073"/>
    <n v="0"/>
    <n v="724"/>
    <n v="0"/>
    <m/>
    <m/>
    <x v="0"/>
    <s v="EGASA11014193G-3HI"/>
    <s v="Emp. de Generaci¢n El‚ctrica de Arequipa S. A."/>
    <x v="15"/>
    <x v="15"/>
    <s v="C. H. Charcani V"/>
    <x v="227"/>
    <x v="4"/>
    <x v="4"/>
    <x v="39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24843.073"/>
    <n v="24.843073"/>
    <m/>
    <n v="4.0375000000000005"/>
    <n v="4.0284166666666668"/>
    <n v="7.6479999999999997"/>
    <n v="0"/>
    <n v="29"/>
    <s v="BASE DE DATOS"/>
    <m/>
  </r>
  <r>
    <s v="20"/>
    <x v="9"/>
    <s v="EGASA"/>
    <s v="31013393"/>
    <s v="31013393"/>
    <x v="4"/>
    <s v="G-1"/>
    <s v="S"/>
    <n v="8.9600000000000009"/>
    <n v="8.9469999999999992"/>
    <n v="1428.1420000000001"/>
    <n v="4228.5609999999997"/>
    <n v="5656.7030000000004"/>
    <n v="0"/>
    <n v="724"/>
    <n v="0"/>
    <m/>
    <m/>
    <x v="0"/>
    <s v="EGASA31013393G-1HI"/>
    <s v="Emp. de Generaci¢n El‚ctrica de Arequipa S. A."/>
    <x v="15"/>
    <x v="15"/>
    <s v="C. H. Charcani VI"/>
    <x v="228"/>
    <x v="4"/>
    <x v="4"/>
    <x v="37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5656.7030000000004"/>
    <n v="5.6567030000000003"/>
    <m/>
    <n v="0.7466666666666667"/>
    <n v="0.74558333333333326"/>
    <n v="7.6479999999999997"/>
    <n v="-9.0949470177292824E-13"/>
    <n v="29"/>
    <s v="BASE DE DATOS"/>
    <m/>
  </r>
  <r>
    <s v="20"/>
    <x v="10"/>
    <s v="EGASA"/>
    <s v="31012893"/>
    <s v="31012893"/>
    <x v="4"/>
    <s v="G-1"/>
    <s v="S"/>
    <n v="0.88"/>
    <n v="0.86"/>
    <n v="147.87100000000001"/>
    <n v="436.94200000000001"/>
    <n v="584.81299999999999"/>
    <n v="5.3"/>
    <n v="713.98"/>
    <n v="0.56999999999999995"/>
    <m/>
    <m/>
    <x v="0"/>
    <s v="EGASA31012893G-1HI"/>
    <s v="Emp. de Generaci¢n El‚ctrica de Arequipa S. A."/>
    <x v="15"/>
    <x v="15"/>
    <s v="C. H. Charcani I"/>
    <x v="223"/>
    <x v="4"/>
    <x v="4"/>
    <x v="37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584.81299999999999"/>
    <n v="0.58481300000000003"/>
    <m/>
    <n v="7.3333333333333334E-2"/>
    <n v="7.2333333333333333E-2"/>
    <n v="7.6479999999999997"/>
    <n v="0"/>
    <n v="29"/>
    <s v="BASE DE DATOS"/>
    <m/>
  </r>
  <r>
    <s v="20"/>
    <x v="10"/>
    <s v="EGASA"/>
    <s v="31012893"/>
    <s v="31012893"/>
    <x v="4"/>
    <s v="G-2"/>
    <s v="S"/>
    <n v="0.88"/>
    <n v="0.86"/>
    <n v="147.55799999999999"/>
    <n v="440.4"/>
    <n v="587.95799999999997"/>
    <n v="0"/>
    <n v="719.22"/>
    <n v="0.78"/>
    <m/>
    <m/>
    <x v="0"/>
    <s v="EGASA31012893G-2HI"/>
    <s v="Emp. de Generaci¢n El‚ctrica de Arequipa S. A."/>
    <x v="15"/>
    <x v="15"/>
    <s v="C. H. Charcani I"/>
    <x v="223"/>
    <x v="4"/>
    <x v="4"/>
    <x v="38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587.95799999999997"/>
    <n v="0.58795799999999998"/>
    <m/>
    <n v="7.3333333333333334E-2"/>
    <n v="7.166666666666667E-2"/>
    <n v="7.6479999999999997"/>
    <n v="0"/>
    <n v="29"/>
    <s v="BASE DE DATOS"/>
    <m/>
  </r>
  <r>
    <s v="20"/>
    <x v="10"/>
    <s v="EGASA"/>
    <s v="31012993"/>
    <s v="31012993"/>
    <x v="4"/>
    <s v="G-1"/>
    <s v="S"/>
    <n v="0.26"/>
    <n v="0.19"/>
    <n v="34.435000000000002"/>
    <n v="101.785"/>
    <n v="136.22"/>
    <n v="6.05"/>
    <n v="712.27"/>
    <n v="1.48"/>
    <m/>
    <m/>
    <x v="0"/>
    <s v="EGASA31012993G-1HI"/>
    <s v="Emp. de Generaci¢n El‚ctrica de Arequipa S. A."/>
    <x v="15"/>
    <x v="15"/>
    <s v="C. H. Charcani II"/>
    <x v="224"/>
    <x v="4"/>
    <x v="4"/>
    <x v="37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136.22"/>
    <n v="0.13622000000000001"/>
    <m/>
    <n v="2.1666666666666667E-2"/>
    <n v="1.5833333333333335E-2"/>
    <n v="7.6479999999999997"/>
    <n v="0"/>
    <n v="29"/>
    <s v="BASE DE DATOS"/>
    <m/>
  </r>
  <r>
    <s v="20"/>
    <x v="10"/>
    <s v="EGASA"/>
    <s v="31012993"/>
    <s v="31012993"/>
    <x v="4"/>
    <s v="G-2"/>
    <s v="S"/>
    <n v="0.26"/>
    <n v="0.19"/>
    <n v="31.614999999999998"/>
    <n v="93.891999999999996"/>
    <n v="125.50700000000001"/>
    <n v="3.3"/>
    <n v="714.38"/>
    <n v="2.3199999999999998"/>
    <m/>
    <m/>
    <x v="0"/>
    <s v="EGASA31012993G-2HI"/>
    <s v="Emp. de Generaci¢n El‚ctrica de Arequipa S. A."/>
    <x v="15"/>
    <x v="15"/>
    <s v="C. H. Charcani II"/>
    <x v="224"/>
    <x v="4"/>
    <x v="4"/>
    <x v="38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125.50700000000001"/>
    <n v="0.12550700000000001"/>
    <m/>
    <n v="2.1666666666666667E-2"/>
    <n v="1.5833333333333335E-2"/>
    <n v="7.6479999999999997"/>
    <n v="-1.4210854715202004E-14"/>
    <n v="29"/>
    <s v="BASE DE DATOS"/>
    <m/>
  </r>
  <r>
    <s v="20"/>
    <x v="10"/>
    <s v="EGASA"/>
    <s v="31012993"/>
    <s v="31012993"/>
    <x v="4"/>
    <s v="G-3"/>
    <s v="S"/>
    <n v="0.26"/>
    <n v="0.22"/>
    <n v="37.146999999999998"/>
    <n v="110.517"/>
    <n v="147.66399999999999"/>
    <n v="2.0299999999999998"/>
    <n v="715.4"/>
    <n v="2.57"/>
    <m/>
    <m/>
    <x v="0"/>
    <s v="EGASA31012993G-3HI"/>
    <s v="Emp. de Generaci¢n El‚ctrica de Arequipa S. A."/>
    <x v="15"/>
    <x v="15"/>
    <s v="C. H. Charcani II"/>
    <x v="224"/>
    <x v="4"/>
    <x v="4"/>
    <x v="39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147.66399999999999"/>
    <n v="0.14766399999999999"/>
    <m/>
    <n v="2.1666666666666667E-2"/>
    <n v="1.8333333333333333E-2"/>
    <n v="7.6479999999999997"/>
    <n v="0"/>
    <n v="29"/>
    <s v="BASE DE DATOS"/>
    <m/>
  </r>
  <r>
    <s v="20"/>
    <x v="10"/>
    <s v="EGASA"/>
    <s v="31013093"/>
    <s v="31013093"/>
    <x v="4"/>
    <s v="G-1"/>
    <s v="S"/>
    <n v="2.3199999999999998"/>
    <n v="2.2450000000000001"/>
    <n v="417.27"/>
    <n v="1247.6199999999999"/>
    <n v="1664.89"/>
    <n v="0"/>
    <n v="719.55"/>
    <n v="0.45"/>
    <m/>
    <m/>
    <x v="0"/>
    <s v="EGASA31013093G-1HI"/>
    <s v="Emp. de Generaci¢n El‚ctrica de Arequipa S. A."/>
    <x v="15"/>
    <x v="15"/>
    <s v="C. H. Charcani III"/>
    <x v="225"/>
    <x v="4"/>
    <x v="4"/>
    <x v="37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1664.89"/>
    <n v="1.6648900000000002"/>
    <m/>
    <n v="0.19333333333333333"/>
    <n v="0.18708333333333335"/>
    <n v="7.6479999999999997"/>
    <n v="-2.2737367544323206E-13"/>
    <n v="29"/>
    <s v="BASE DE DATOS"/>
    <m/>
  </r>
  <r>
    <s v="20"/>
    <x v="10"/>
    <s v="EGASA"/>
    <s v="31013093"/>
    <s v="31013093"/>
    <x v="4"/>
    <s v="G-2"/>
    <s v="S"/>
    <n v="2.3199999999999998"/>
    <n v="2.3199999999999998"/>
    <n v="421.303"/>
    <n v="1262.011"/>
    <n v="1683.3140000000001"/>
    <n v="0"/>
    <n v="719.53"/>
    <n v="0.47"/>
    <m/>
    <m/>
    <x v="0"/>
    <s v="EGASA31013093G-2HI"/>
    <s v="Emp. de Generaci¢n El‚ctrica de Arequipa S. A."/>
    <x v="15"/>
    <x v="15"/>
    <s v="C. H. Charcani III"/>
    <x v="225"/>
    <x v="4"/>
    <x v="4"/>
    <x v="38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1683.3140000000001"/>
    <n v="1.683314"/>
    <m/>
    <n v="0.19333333333333333"/>
    <n v="0.19333333333333333"/>
    <n v="7.6479999999999997"/>
    <n v="-2.2737367544323206E-13"/>
    <n v="29"/>
    <s v="BASE DE DATOS"/>
    <m/>
  </r>
  <r>
    <s v="20"/>
    <x v="10"/>
    <s v="EGASA"/>
    <s v="11013293"/>
    <s v="11013293"/>
    <x v="4"/>
    <s v="G-1"/>
    <s v="S"/>
    <n v="5.2"/>
    <n v="5.0410000000000004"/>
    <n v="749.54399999999998"/>
    <n v="2188.3319999999999"/>
    <n v="2937.8760000000002"/>
    <n v="11.97"/>
    <n v="707.28"/>
    <n v="0.72"/>
    <m/>
    <m/>
    <x v="0"/>
    <s v="EGASA11013293G-1HI"/>
    <s v="Emp. de Generaci¢n El‚ctrica de Arequipa S. A."/>
    <x v="15"/>
    <x v="15"/>
    <s v="C. H. Charcani IV"/>
    <x v="226"/>
    <x v="4"/>
    <x v="4"/>
    <x v="37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2937.8760000000002"/>
    <n v="2.9378760000000002"/>
    <m/>
    <n v="0.43333333333333335"/>
    <n v="0.42008333333333336"/>
    <n v="7.6479999999999997"/>
    <n v="-4.5474735088646412E-13"/>
    <n v="29"/>
    <s v="BASE DE DATOS"/>
    <m/>
  </r>
  <r>
    <s v="20"/>
    <x v="10"/>
    <s v="EGASA"/>
    <s v="11013293"/>
    <s v="11013293"/>
    <x v="4"/>
    <s v="G-2"/>
    <s v="S"/>
    <n v="5.2"/>
    <n v="5.0410000000000004"/>
    <n v="768.57100000000003"/>
    <n v="2239.5169999999998"/>
    <n v="3008.0880000000002"/>
    <n v="14.63"/>
    <n v="704.5"/>
    <n v="0.83"/>
    <m/>
    <m/>
    <x v="0"/>
    <s v="EGASA11013293G-2HI"/>
    <s v="Emp. de Generaci¢n El‚ctrica de Arequipa S. A."/>
    <x v="15"/>
    <x v="15"/>
    <s v="C. H. Charcani IV"/>
    <x v="226"/>
    <x v="4"/>
    <x v="4"/>
    <x v="38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3008.0880000000002"/>
    <n v="3.0080880000000003"/>
    <m/>
    <n v="0.43333333333333335"/>
    <n v="0.42133333333333334"/>
    <n v="7.6479999999999997"/>
    <n v="-4.5474735088646412E-13"/>
    <n v="29"/>
    <s v="BASE DE DATOS"/>
    <m/>
  </r>
  <r>
    <s v="20"/>
    <x v="10"/>
    <s v="EGASA"/>
    <s v="11013293"/>
    <s v="11013293"/>
    <x v="4"/>
    <s v="G-3"/>
    <s v="S"/>
    <n v="5.2"/>
    <n v="5.2"/>
    <n v="765.654"/>
    <n v="2227.3789999999999"/>
    <n v="2993.0329999999999"/>
    <n v="13.22"/>
    <n v="706.65"/>
    <n v="0"/>
    <m/>
    <m/>
    <x v="0"/>
    <s v="EGASA11013293G-3HI"/>
    <s v="Emp. de Generaci¢n El‚ctrica de Arequipa S. A."/>
    <x v="15"/>
    <x v="15"/>
    <s v="C. H. Charcani IV"/>
    <x v="226"/>
    <x v="4"/>
    <x v="4"/>
    <x v="39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2993.0329999999999"/>
    <n v="2.9930330000000001"/>
    <m/>
    <n v="0.43333333333333335"/>
    <n v="0.43333333333333335"/>
    <n v="7.6479999999999997"/>
    <n v="0"/>
    <n v="29"/>
    <s v="BASE DE DATOS"/>
    <m/>
  </r>
  <r>
    <s v="20"/>
    <x v="10"/>
    <s v="EGASA"/>
    <s v="11014193"/>
    <s v="11014193"/>
    <x v="4"/>
    <s v="G-1"/>
    <s v="S"/>
    <n v="48.45"/>
    <n v="48.119"/>
    <n v="6708.4179999999997"/>
    <n v="15835.324000000001"/>
    <n v="22543.741999999998"/>
    <n v="24.75"/>
    <n v="673.15"/>
    <n v="0"/>
    <m/>
    <m/>
    <x v="0"/>
    <s v="EGASA11014193G-1HI"/>
    <s v="Emp. de Generaci¢n El‚ctrica de Arequipa S. A."/>
    <x v="15"/>
    <x v="15"/>
    <s v="C. H. Charcani V"/>
    <x v="227"/>
    <x v="4"/>
    <x v="4"/>
    <x v="37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22543.741999999998"/>
    <n v="22.543741999999998"/>
    <m/>
    <n v="4.0375000000000005"/>
    <n v="4.0099166666666664"/>
    <n v="7.6479999999999997"/>
    <n v="0"/>
    <n v="29"/>
    <s v="BASE DE DATOS"/>
    <m/>
  </r>
  <r>
    <s v="20"/>
    <x v="10"/>
    <s v="EGASA"/>
    <s v="11014193"/>
    <s v="11014193"/>
    <x v="4"/>
    <s v="G-2"/>
    <s v="S"/>
    <n v="48.45"/>
    <n v="48.161999999999999"/>
    <n v="5583.4979999999996"/>
    <n v="3285.2080000000001"/>
    <n v="8868.7060000000001"/>
    <n v="17.2"/>
    <n v="254.67"/>
    <n v="17.27"/>
    <m/>
    <m/>
    <x v="0"/>
    <s v="EGASA11014193G-2HI"/>
    <s v="Emp. de Generaci¢n El‚ctrica de Arequipa S. A."/>
    <x v="15"/>
    <x v="15"/>
    <s v="C. H. Charcani V"/>
    <x v="227"/>
    <x v="4"/>
    <x v="4"/>
    <x v="38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8868.7060000000001"/>
    <n v="8.8687059999999995"/>
    <m/>
    <n v="4.0375000000000005"/>
    <n v="4.0134999999999996"/>
    <n v="7.6479999999999997"/>
    <n v="0"/>
    <n v="29"/>
    <s v="BASE DE DATOS"/>
    <m/>
  </r>
  <r>
    <s v="20"/>
    <x v="10"/>
    <s v="EGASA"/>
    <s v="11014193"/>
    <s v="11014193"/>
    <x v="4"/>
    <s v="G-3"/>
    <s v="S"/>
    <n v="48.45"/>
    <n v="48.24"/>
    <n v="6981.7269999999999"/>
    <n v="17045.062999999998"/>
    <n v="24026.79"/>
    <n v="6.33"/>
    <n v="712.98"/>
    <n v="0.52"/>
    <m/>
    <m/>
    <x v="0"/>
    <s v="EGASA11014193G-3HI"/>
    <s v="Emp. de Generaci¢n El‚ctrica de Arequipa S. A."/>
    <x v="15"/>
    <x v="15"/>
    <s v="C. H. Charcani V"/>
    <x v="227"/>
    <x v="4"/>
    <x v="4"/>
    <x v="39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24026.79"/>
    <n v="24.026790000000002"/>
    <m/>
    <n v="4.0375000000000005"/>
    <n v="4.0284166666666668"/>
    <n v="7.6479999999999997"/>
    <n v="-3.637978807091713E-12"/>
    <n v="29"/>
    <s v="BASE DE DATOS"/>
    <m/>
  </r>
  <r>
    <s v="20"/>
    <x v="10"/>
    <s v="EGASA"/>
    <s v="31013393"/>
    <s v="31013393"/>
    <x v="4"/>
    <s v="G-1"/>
    <s v="S"/>
    <n v="8.9600000000000009"/>
    <n v="8.9469999999999992"/>
    <n v="1354.47"/>
    <n v="3961.259"/>
    <n v="5315.7290000000003"/>
    <n v="6.3"/>
    <n v="712.32"/>
    <n v="1.25"/>
    <m/>
    <m/>
    <x v="0"/>
    <s v="EGASA31013393G-1HI"/>
    <s v="Emp. de Generaci¢n El‚ctrica de Arequipa S. A."/>
    <x v="15"/>
    <x v="15"/>
    <s v="C. H. Charcani VI"/>
    <x v="228"/>
    <x v="4"/>
    <x v="4"/>
    <x v="37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5315.7290000000003"/>
    <n v="5.3157290000000001"/>
    <m/>
    <n v="0.7466666666666667"/>
    <n v="0.74558333333333326"/>
    <n v="7.6479999999999997"/>
    <n v="0"/>
    <n v="29"/>
    <s v="BASE DE DATOS"/>
    <m/>
  </r>
  <r>
    <s v="20"/>
    <x v="11"/>
    <s v="EGASA"/>
    <s v="31012893"/>
    <s v="31012893"/>
    <x v="4"/>
    <s v="G-1"/>
    <s v="S"/>
    <n v="0.88"/>
    <n v="0.86799999999999999"/>
    <n v="152.739"/>
    <n v="451.41300000000001"/>
    <n v="604.15200000000004"/>
    <n v="7.1"/>
    <n v="716.9"/>
    <n v="0"/>
    <m/>
    <m/>
    <x v="0"/>
    <s v="EGASA31012893G-1HI"/>
    <s v="Emp. de Generaci¢n El‚ctrica de Arequipa S. A."/>
    <x v="15"/>
    <x v="15"/>
    <s v="C. H. Charcani I"/>
    <x v="223"/>
    <x v="4"/>
    <x v="4"/>
    <x v="37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604.15200000000004"/>
    <n v="0.60415200000000002"/>
    <m/>
    <n v="7.3333333333333334E-2"/>
    <n v="7.2333333333333333E-2"/>
    <n v="7.6479999999999997"/>
    <n v="0"/>
    <n v="29"/>
    <s v="BASE DE DATOS"/>
    <m/>
  </r>
  <r>
    <s v="20"/>
    <x v="11"/>
    <s v="EGASA"/>
    <s v="31012893"/>
    <s v="31012893"/>
    <x v="4"/>
    <s v="G-2"/>
    <s v="S"/>
    <n v="0.88"/>
    <n v="0.86"/>
    <n v="152.63300000000001"/>
    <n v="444.85399999999998"/>
    <n v="597.48699999999997"/>
    <n v="13.58"/>
    <n v="710.42"/>
    <n v="0"/>
    <m/>
    <m/>
    <x v="0"/>
    <s v="EGASA31012893G-2HI"/>
    <s v="Emp. de Generaci¢n El‚ctrica de Arequipa S. A."/>
    <x v="15"/>
    <x v="15"/>
    <s v="C. H. Charcani I"/>
    <x v="223"/>
    <x v="4"/>
    <x v="4"/>
    <x v="38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597.48699999999997"/>
    <n v="0.59748699999999999"/>
    <m/>
    <n v="7.3333333333333334E-2"/>
    <n v="7.166666666666667E-2"/>
    <n v="7.6479999999999997"/>
    <n v="0"/>
    <n v="29"/>
    <s v="BASE DE DATOS"/>
    <m/>
  </r>
  <r>
    <s v="20"/>
    <x v="11"/>
    <s v="EGASA"/>
    <s v="31012993"/>
    <s v="31012993"/>
    <x v="4"/>
    <s v="G-1"/>
    <s v="S"/>
    <n v="0.26"/>
    <n v="0.19"/>
    <n v="35.796999999999997"/>
    <n v="106.02200000000001"/>
    <n v="141.81899999999999"/>
    <n v="7.22"/>
    <n v="716.78"/>
    <n v="0"/>
    <m/>
    <m/>
    <x v="0"/>
    <s v="EGASA31012993G-1HI"/>
    <s v="Emp. de Generaci¢n El‚ctrica de Arequipa S. A."/>
    <x v="15"/>
    <x v="15"/>
    <s v="C. H. Charcani II"/>
    <x v="224"/>
    <x v="4"/>
    <x v="4"/>
    <x v="37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141.81899999999999"/>
    <n v="0.141819"/>
    <m/>
    <n v="2.1666666666666667E-2"/>
    <n v="1.5833333333333335E-2"/>
    <n v="7.6479999999999997"/>
    <n v="2.8421709430404007E-14"/>
    <n v="29"/>
    <s v="BASE DE DATOS"/>
    <m/>
  </r>
  <r>
    <s v="20"/>
    <x v="11"/>
    <s v="EGASA"/>
    <s v="31012993"/>
    <s v="31012993"/>
    <x v="4"/>
    <s v="G-2"/>
    <s v="S"/>
    <n v="0.26"/>
    <n v="0.19"/>
    <n v="32.207999999999998"/>
    <n v="95.450999999999993"/>
    <n v="127.65900000000001"/>
    <n v="7.35"/>
    <n v="716.65"/>
    <n v="0"/>
    <m/>
    <m/>
    <x v="0"/>
    <s v="EGASA31012993G-2HI"/>
    <s v="Emp. de Generaci¢n El‚ctrica de Arequipa S. A."/>
    <x v="15"/>
    <x v="15"/>
    <s v="C. H. Charcani II"/>
    <x v="224"/>
    <x v="4"/>
    <x v="4"/>
    <x v="38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127.65900000000001"/>
    <n v="0.12765899999999999"/>
    <m/>
    <n v="2.1666666666666667E-2"/>
    <n v="1.5833333333333335E-2"/>
    <n v="7.6479999999999997"/>
    <n v="-1.4210854715202004E-14"/>
    <n v="29"/>
    <s v="BASE DE DATOS"/>
    <m/>
  </r>
  <r>
    <s v="20"/>
    <x v="11"/>
    <s v="EGASA"/>
    <s v="31012993"/>
    <s v="31012993"/>
    <x v="4"/>
    <s v="G-3"/>
    <s v="S"/>
    <n v="0.26"/>
    <n v="0.22"/>
    <n v="37.743000000000002"/>
    <n v="111.721"/>
    <n v="149.464"/>
    <n v="7.6"/>
    <n v="716.4"/>
    <n v="0"/>
    <m/>
    <m/>
    <x v="0"/>
    <s v="EGASA31012993G-3HI"/>
    <s v="Emp. de Generaci¢n El‚ctrica de Arequipa S. A."/>
    <x v="15"/>
    <x v="15"/>
    <s v="C. H. Charcani II"/>
    <x v="224"/>
    <x v="4"/>
    <x v="4"/>
    <x v="39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149.464"/>
    <n v="0.14946399999999999"/>
    <m/>
    <n v="2.1666666666666667E-2"/>
    <n v="1.8333333333333333E-2"/>
    <n v="7.6479999999999997"/>
    <n v="0"/>
    <n v="29"/>
    <s v="BASE DE DATOS"/>
    <m/>
  </r>
  <r>
    <s v="20"/>
    <x v="11"/>
    <s v="EGASA"/>
    <s v="31013093"/>
    <s v="31013093"/>
    <x v="4"/>
    <s v="G-1"/>
    <s v="S"/>
    <n v="2.3199999999999998"/>
    <n v="2.2450000000000001"/>
    <n v="431.64400000000001"/>
    <n v="1259.922"/>
    <n v="1691.566"/>
    <n v="13.82"/>
    <n v="710.18"/>
    <n v="0"/>
    <m/>
    <m/>
    <x v="0"/>
    <s v="EGASA31013093G-1HI"/>
    <s v="Emp. de Generaci¢n El‚ctrica de Arequipa S. A."/>
    <x v="15"/>
    <x v="15"/>
    <s v="C. H. Charcani III"/>
    <x v="225"/>
    <x v="4"/>
    <x v="4"/>
    <x v="37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1691.566"/>
    <n v="1.6915660000000001"/>
    <m/>
    <n v="0.19333333333333333"/>
    <n v="0.18708333333333335"/>
    <n v="7.6479999999999997"/>
    <n v="0"/>
    <n v="29"/>
    <s v="BASE DE DATOS"/>
    <m/>
  </r>
  <r>
    <s v="20"/>
    <x v="11"/>
    <s v="EGASA"/>
    <s v="31013093"/>
    <s v="31013093"/>
    <x v="4"/>
    <s v="G-2"/>
    <s v="S"/>
    <n v="2.3199999999999998"/>
    <n v="2.3199999999999998"/>
    <n v="434.59800000000001"/>
    <n v="1268.316"/>
    <n v="1702.914"/>
    <n v="13.88"/>
    <n v="710.12"/>
    <n v="0"/>
    <m/>
    <m/>
    <x v="0"/>
    <s v="EGASA31013093G-2HI"/>
    <s v="Emp. de Generaci¢n El‚ctrica de Arequipa S. A."/>
    <x v="15"/>
    <x v="15"/>
    <s v="C. H. Charcani III"/>
    <x v="225"/>
    <x v="4"/>
    <x v="4"/>
    <x v="38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1702.914"/>
    <n v="1.702914"/>
    <m/>
    <n v="0.19333333333333333"/>
    <n v="0.19333333333333333"/>
    <n v="7.6479999999999997"/>
    <n v="0"/>
    <n v="29"/>
    <s v="BASE DE DATOS"/>
    <m/>
  </r>
  <r>
    <s v="20"/>
    <x v="11"/>
    <s v="EGASA"/>
    <s v="11013293"/>
    <s v="11013293"/>
    <x v="4"/>
    <s v="G-1"/>
    <s v="S"/>
    <n v="5.2"/>
    <n v="5.0410000000000004"/>
    <n v="827.62199999999996"/>
    <n v="2281.7919999999999"/>
    <n v="3109.4140000000002"/>
    <n v="21.63"/>
    <n v="700.87"/>
    <n v="1.5"/>
    <m/>
    <m/>
    <x v="0"/>
    <s v="EGASA11013293G-1HI"/>
    <s v="Emp. de Generaci¢n El‚ctrica de Arequipa S. A."/>
    <x v="15"/>
    <x v="15"/>
    <s v="C. H. Charcani IV"/>
    <x v="226"/>
    <x v="4"/>
    <x v="4"/>
    <x v="37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3109.4140000000002"/>
    <n v="3.1094140000000001"/>
    <m/>
    <n v="0.43333333333333335"/>
    <n v="0.42008333333333336"/>
    <n v="7.6479999999999997"/>
    <n v="-4.5474735088646412E-13"/>
    <n v="29"/>
    <s v="BASE DE DATOS"/>
    <m/>
  </r>
  <r>
    <s v="20"/>
    <x v="11"/>
    <s v="EGASA"/>
    <s v="11013293"/>
    <s v="11013293"/>
    <x v="4"/>
    <s v="G-2"/>
    <s v="S"/>
    <n v="5.2"/>
    <n v="5.056"/>
    <n v="831.96400000000006"/>
    <n v="2319.23"/>
    <n v="3151.194"/>
    <n v="21.93"/>
    <n v="700.97"/>
    <n v="1.1000000000000001"/>
    <m/>
    <m/>
    <x v="0"/>
    <s v="EGASA11013293G-2HI"/>
    <s v="Emp. de Generaci¢n El‚ctrica de Arequipa S. A."/>
    <x v="15"/>
    <x v="15"/>
    <s v="C. H. Charcani IV"/>
    <x v="226"/>
    <x v="4"/>
    <x v="4"/>
    <x v="38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3151.194"/>
    <n v="3.1511939999999998"/>
    <m/>
    <n v="0.43333333333333335"/>
    <n v="0.42133333333333334"/>
    <n v="7.6479999999999997"/>
    <n v="0"/>
    <n v="29"/>
    <s v="BASE DE DATOS"/>
    <m/>
  </r>
  <r>
    <s v="20"/>
    <x v="11"/>
    <s v="EGASA"/>
    <s v="11013293"/>
    <s v="11013293"/>
    <x v="4"/>
    <s v="G-3"/>
    <s v="S"/>
    <n v="5.2"/>
    <n v="5.2"/>
    <n v="835.64400000000001"/>
    <n v="2307.7429999999999"/>
    <n v="3143.3870000000002"/>
    <n v="20"/>
    <n v="702.97"/>
    <n v="1.03"/>
    <m/>
    <m/>
    <x v="0"/>
    <s v="EGASA11013293G-3HI"/>
    <s v="Emp. de Generaci¢n El‚ctrica de Arequipa S. A."/>
    <x v="15"/>
    <x v="15"/>
    <s v="C. H. Charcani IV"/>
    <x v="226"/>
    <x v="4"/>
    <x v="4"/>
    <x v="39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3143.3870000000002"/>
    <n v="3.1433870000000002"/>
    <m/>
    <n v="0.43333333333333335"/>
    <n v="0.43333333333333335"/>
    <n v="7.6479999999999997"/>
    <n v="-4.5474735088646412E-13"/>
    <n v="29"/>
    <s v="BASE DE DATOS"/>
    <m/>
  </r>
  <r>
    <s v="20"/>
    <x v="11"/>
    <s v="EGASA"/>
    <s v="11014193"/>
    <s v="11014193"/>
    <x v="4"/>
    <s v="G-1"/>
    <s v="S"/>
    <n v="48.45"/>
    <n v="48.119"/>
    <n v="6907.0280000000002"/>
    <n v="17648.359"/>
    <n v="24555.386999999999"/>
    <n v="17.579999999999998"/>
    <n v="704.65"/>
    <n v="0"/>
    <m/>
    <m/>
    <x v="0"/>
    <s v="EGASA11014193G-1HI"/>
    <s v="Emp. de Generaci¢n El‚ctrica de Arequipa S. A."/>
    <x v="15"/>
    <x v="15"/>
    <s v="C. H. Charcani V"/>
    <x v="227"/>
    <x v="4"/>
    <x v="4"/>
    <x v="37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24555.386999999999"/>
    <n v="24.555387"/>
    <m/>
    <n v="4.0375000000000005"/>
    <n v="4.0099166666666664"/>
    <n v="7.6479999999999997"/>
    <n v="3.637978807091713E-12"/>
    <n v="29"/>
    <s v="BASE DE DATOS"/>
    <m/>
  </r>
  <r>
    <s v="20"/>
    <x v="11"/>
    <s v="EGASA"/>
    <s v="11014193"/>
    <s v="11014193"/>
    <x v="4"/>
    <s v="G-2"/>
    <s v="S"/>
    <n v="48.45"/>
    <n v="48.161999999999999"/>
    <n v="6137.0219999999999"/>
    <n v="6440.4189999999999"/>
    <n v="12577.441000000001"/>
    <n v="6.17"/>
    <n v="352.23"/>
    <n v="0"/>
    <m/>
    <m/>
    <x v="0"/>
    <s v="EGASA11014193G-2HI"/>
    <s v="Emp. de Generaci¢n El‚ctrica de Arequipa S. A."/>
    <x v="15"/>
    <x v="15"/>
    <s v="C. H. Charcani V"/>
    <x v="227"/>
    <x v="4"/>
    <x v="4"/>
    <x v="38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12577.441000000001"/>
    <n v="12.577441"/>
    <m/>
    <n v="4.0375000000000005"/>
    <n v="4.0134999999999996"/>
    <n v="7.6479999999999997"/>
    <n v="-1.8189894035458565E-12"/>
    <n v="29"/>
    <s v="BASE DE DATOS"/>
    <m/>
  </r>
  <r>
    <s v="20"/>
    <x v="11"/>
    <s v="EGASA"/>
    <s v="11014193"/>
    <s v="11014193"/>
    <x v="4"/>
    <s v="G-3"/>
    <s v="S"/>
    <n v="48.45"/>
    <n v="48.241"/>
    <n v="6910.0709999999999"/>
    <n v="18421.5"/>
    <n v="25331.571"/>
    <n v="12.75"/>
    <n v="711.25"/>
    <n v="0"/>
    <m/>
    <m/>
    <x v="0"/>
    <s v="EGASA11014193G-3HI"/>
    <s v="Emp. de Generaci¢n El‚ctrica de Arequipa S. A."/>
    <x v="15"/>
    <x v="15"/>
    <s v="C. H. Charcani V"/>
    <x v="227"/>
    <x v="4"/>
    <x v="4"/>
    <x v="39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25331.571"/>
    <n v="25.331571"/>
    <m/>
    <n v="4.0375000000000005"/>
    <n v="4.0284166666666668"/>
    <n v="7.6479999999999997"/>
    <n v="0"/>
    <n v="29"/>
    <s v="BASE DE DATOS"/>
    <m/>
  </r>
  <r>
    <s v="20"/>
    <x v="11"/>
    <s v="EGASA"/>
    <s v="31013393"/>
    <s v="31013393"/>
    <x v="4"/>
    <s v="G-1"/>
    <s v="S"/>
    <n v="8.9600000000000009"/>
    <n v="8.9469999999999992"/>
    <n v="1504.405"/>
    <n v="4270.9620000000004"/>
    <n v="5775.3670000000002"/>
    <n v="6.33"/>
    <n v="716.47"/>
    <n v="1.1000000000000001"/>
    <m/>
    <m/>
    <x v="0"/>
    <s v="EGASA31013393G-1HI"/>
    <s v="Emp. de Generaci¢n El‚ctrica de Arequipa S. A."/>
    <x v="15"/>
    <x v="15"/>
    <s v="C. H. Charcani VI"/>
    <x v="228"/>
    <x v="4"/>
    <x v="4"/>
    <x v="37"/>
    <x v="1"/>
    <s v="Instalado"/>
    <s v="Operativo"/>
    <s v="Generadora"/>
    <x v="0"/>
    <x v="1"/>
    <x v="1"/>
    <x v="0"/>
    <s v="Estatal"/>
    <s v="AREQUIPA"/>
    <s v="AREQUIPA"/>
    <s v="AREQUIPA "/>
    <s v="CAYMA"/>
    <n v="0"/>
    <x v="7"/>
    <n v="0"/>
    <x v="0"/>
    <n v="0"/>
    <x v="0"/>
    <x v="0"/>
    <n v="5775.3670000000002"/>
    <n v="5.7753670000000001"/>
    <m/>
    <n v="0.7466666666666667"/>
    <n v="0.74558333333333326"/>
    <n v="7.6479999999999997"/>
    <n v="0"/>
    <n v="29"/>
    <s v="BASE DE DATOS"/>
    <m/>
  </r>
  <r>
    <s v="20"/>
    <x v="11"/>
    <s v="ENEDIS"/>
    <s v="15004693"/>
    <s v="15004693"/>
    <x v="4"/>
    <s v="FRANCIS N║ 1"/>
    <s v="S"/>
    <n v="0.14000000000000001"/>
    <n v="0.14000000000000001"/>
    <n v="11.821999999999999"/>
    <n v="17.456"/>
    <n v="29.277999999999999"/>
    <n v="0"/>
    <n v="397.3"/>
    <n v="72"/>
    <m/>
    <m/>
    <x v="0"/>
    <s v="ENEDIS15004693FRANCIS N║ 1HI"/>
    <s v="ENEL Distribución Perú S.A.A."/>
    <x v="6"/>
    <x v="6"/>
    <s v="C.H. Acos"/>
    <x v="163"/>
    <x v="4"/>
    <x v="4"/>
    <x v="260"/>
    <x v="1"/>
    <s v="Instalado"/>
    <n v="0"/>
    <s v="Distribuidora"/>
    <x v="0"/>
    <x v="0"/>
    <x v="0"/>
    <x v="0"/>
    <s v="Privado"/>
    <s v="LIMA"/>
    <s v="LIMA"/>
    <s v="HUARAL"/>
    <s v="SAN MIGUEL DE ACOS"/>
    <n v="0"/>
    <x v="7"/>
    <n v="0"/>
    <x v="0"/>
    <n v="0"/>
    <x v="0"/>
    <x v="0"/>
    <n v="29.277999999999999"/>
    <n v="2.9277999999999998E-2"/>
    <m/>
    <n v="1.1666666666666667E-2"/>
    <n v="1.1666666666666667E-2"/>
    <n v="7.6479999999999997"/>
    <n v="0"/>
    <n v="43"/>
    <s v="BASE DE DATOS"/>
    <m/>
  </r>
  <r>
    <s v="20"/>
    <x v="11"/>
    <s v="ENEDIS"/>
    <s v="15004693"/>
    <s v="15004693"/>
    <x v="4"/>
    <s v="FRANCIS N║ 2"/>
    <s v="S"/>
    <n v="0.14000000000000001"/>
    <n v="0.14000000000000001"/>
    <n v="15.084"/>
    <n v="50.756"/>
    <n v="65.838999999999999"/>
    <n v="0"/>
    <n v="733.45"/>
    <n v="0"/>
    <m/>
    <m/>
    <x v="0"/>
    <s v="ENEDIS15004693FRANCIS N║ 2HI"/>
    <s v="ENEL Distribución Perú S.A.A."/>
    <x v="6"/>
    <x v="6"/>
    <s v="C.H. Acos"/>
    <x v="163"/>
    <x v="4"/>
    <x v="4"/>
    <x v="261"/>
    <x v="1"/>
    <s v="Instalado"/>
    <n v="0"/>
    <s v="Distribuidora"/>
    <x v="0"/>
    <x v="0"/>
    <x v="0"/>
    <x v="0"/>
    <s v="Privado"/>
    <s v="LIMA"/>
    <s v="LIMA"/>
    <s v="HUARAL"/>
    <s v="SAN MIGUEL DE ACOS"/>
    <n v="0"/>
    <x v="7"/>
    <n v="0"/>
    <x v="0"/>
    <n v="0"/>
    <x v="0"/>
    <x v="0"/>
    <n v="65.838999999999999"/>
    <n v="6.5838999999999995E-2"/>
    <m/>
    <n v="1.1666666666666667E-2"/>
    <n v="1.1666666666666667E-2"/>
    <n v="7.6479999999999997"/>
    <n v="1.0000000000047748E-3"/>
    <n v="43"/>
    <s v="BASE DE DATOS"/>
    <m/>
  </r>
  <r>
    <s v="20"/>
    <x v="11"/>
    <s v="ENEDIS"/>
    <s v="15004893"/>
    <s v="15004893"/>
    <x v="4"/>
    <s v="FRANCIS 3"/>
    <s v="S"/>
    <n v="7.4999999999999997E-2"/>
    <n v="7.4999999999999997E-2"/>
    <n v="2.6989999999999998"/>
    <n v="6.4139999999999997"/>
    <n v="9.1129999999999995"/>
    <n v="0"/>
    <n v="743"/>
    <n v="0.05"/>
    <m/>
    <m/>
    <x v="0"/>
    <s v="ENEDIS15004893FRANCIS 3HI"/>
    <s v="ENEL Distribución Perú S.A.A."/>
    <x v="6"/>
    <x v="6"/>
    <s v="C.H. Ravira-Pacaraos"/>
    <x v="164"/>
    <x v="4"/>
    <x v="4"/>
    <x v="262"/>
    <x v="1"/>
    <s v="Instalado"/>
    <n v="0"/>
    <s v="Distribuidora"/>
    <x v="0"/>
    <x v="0"/>
    <x v="0"/>
    <x v="0"/>
    <s v="Privado"/>
    <s v="LIMA"/>
    <s v="LIMA"/>
    <s v="HUARAL"/>
    <s v="PACARAOS"/>
    <n v="0"/>
    <x v="7"/>
    <n v="0"/>
    <x v="0"/>
    <n v="0"/>
    <x v="0"/>
    <x v="0"/>
    <n v="9.1129999999999995"/>
    <n v="9.1129999999999996E-3"/>
    <m/>
    <n v="6.2499999999999995E-3"/>
    <n v="6.2499999999999995E-3"/>
    <n v="7.6479999999999997"/>
    <n v="0"/>
    <n v="43"/>
    <s v="BASE DE DATOS"/>
    <m/>
  </r>
  <r>
    <s v="20"/>
    <x v="11"/>
    <s v="ENEDIS"/>
    <s v="15004893"/>
    <s v="15004893"/>
    <x v="4"/>
    <s v="FRANCIS 4"/>
    <s v="S"/>
    <n v="7.4999999999999997E-2"/>
    <n v="7.4999999999999997E-2"/>
    <n v="3.0750000000000002"/>
    <n v="7.03"/>
    <n v="10.105"/>
    <n v="0"/>
    <n v="743.55"/>
    <n v="0.05"/>
    <m/>
    <m/>
    <x v="0"/>
    <s v="ENEDIS15004893FRANCIS 4HI"/>
    <s v="ENEL Distribución Perú S.A.A."/>
    <x v="6"/>
    <x v="6"/>
    <s v="C.H. Ravira-Pacaraos"/>
    <x v="164"/>
    <x v="4"/>
    <x v="4"/>
    <x v="263"/>
    <x v="1"/>
    <s v="Instalado"/>
    <n v="0"/>
    <s v="Distribuidora"/>
    <x v="0"/>
    <x v="0"/>
    <x v="0"/>
    <x v="0"/>
    <s v="Privado"/>
    <s v="LIMA"/>
    <s v="LIMA"/>
    <s v="HUARAL"/>
    <s v="PACARAOS"/>
    <n v="0"/>
    <x v="7"/>
    <n v="0"/>
    <x v="0"/>
    <n v="0"/>
    <x v="0"/>
    <x v="0"/>
    <n v="10.105"/>
    <n v="1.0105000000000001E-2"/>
    <m/>
    <n v="6.2499999999999995E-3"/>
    <n v="6.2499999999999995E-3"/>
    <n v="7.6479999999999997"/>
    <n v="0"/>
    <n v="43"/>
    <s v="BASE DE DATOS"/>
    <m/>
  </r>
  <r>
    <s v="20"/>
    <x v="11"/>
    <s v="ENEDIS"/>
    <s v="51000495"/>
    <s v="51000495"/>
    <x v="4"/>
    <s v="Turgo N║ 1"/>
    <s v="S"/>
    <n v="0.25"/>
    <n v="0.25"/>
    <n v="16.420000000000002"/>
    <n v="38.868000000000002"/>
    <n v="55.289000000000001"/>
    <n v="0"/>
    <n v="744"/>
    <n v="0"/>
    <m/>
    <m/>
    <x v="0"/>
    <s v="ENEDIS51000495Turgo N║ 1HI"/>
    <s v="ENEL Distribución Perú S.A.A."/>
    <x v="6"/>
    <x v="6"/>
    <s v="C. H. NAVA"/>
    <x v="165"/>
    <x v="4"/>
    <x v="4"/>
    <x v="264"/>
    <x v="1"/>
    <s v="Instalado"/>
    <n v="0"/>
    <s v="Distribuidora"/>
    <x v="0"/>
    <x v="0"/>
    <x v="0"/>
    <x v="0"/>
    <s v="Privado"/>
    <s v="LIMA"/>
    <s v="LIMA"/>
    <s v="OYON"/>
    <s v="PACHANGARA"/>
    <n v="0"/>
    <x v="7"/>
    <n v="0"/>
    <x v="0"/>
    <n v="0"/>
    <x v="0"/>
    <x v="0"/>
    <n v="55.289000000000001"/>
    <n v="5.5289000000000005E-2"/>
    <m/>
    <n v="2.0833333333333332E-2"/>
    <n v="2.0833333333333332E-2"/>
    <n v="7.6479999999999997"/>
    <n v="-9.9999999999766942E-4"/>
    <n v="43"/>
    <s v="BASE DE DATOS"/>
    <m/>
  </r>
  <r>
    <s v="20"/>
    <x v="11"/>
    <s v="ENEDIS"/>
    <s v="51000495"/>
    <s v="51000495"/>
    <x v="4"/>
    <s v="Turgo N║ 2"/>
    <s v="S"/>
    <n v="0.27700000000000002"/>
    <n v="0.25"/>
    <n v="2.2389999999999999"/>
    <n v="5.2430000000000003"/>
    <n v="7.4820000000000002"/>
    <n v="0"/>
    <n v="744"/>
    <n v="0"/>
    <m/>
    <m/>
    <x v="0"/>
    <s v="ENEDIS51000495Turgo N║ 2HI"/>
    <s v="ENEL Distribución Perú S.A.A."/>
    <x v="6"/>
    <x v="6"/>
    <s v="C. H. NAVA"/>
    <x v="165"/>
    <x v="4"/>
    <x v="4"/>
    <x v="265"/>
    <x v="1"/>
    <s v="Instalado"/>
    <n v="0"/>
    <s v="Distribuidora"/>
    <x v="0"/>
    <x v="0"/>
    <x v="0"/>
    <x v="0"/>
    <s v="Privado"/>
    <s v="LIMA"/>
    <s v="LIMA"/>
    <s v="OYON"/>
    <s v="PACHANGARA"/>
    <n v="0"/>
    <x v="7"/>
    <n v="0"/>
    <x v="0"/>
    <n v="0"/>
    <x v="0"/>
    <x v="0"/>
    <n v="7.4820000000000002"/>
    <n v="7.4819999999999999E-3"/>
    <m/>
    <n v="2.3083333333333334E-2"/>
    <n v="2.0833333333333332E-2"/>
    <n v="7.6479999999999997"/>
    <n v="0"/>
    <n v="43"/>
    <s v="BASE DE DATOS"/>
    <m/>
  </r>
  <r>
    <s v="20"/>
    <x v="11"/>
    <s v="ENEDIS"/>
    <s v="15004393"/>
    <s v="15004393"/>
    <x v="4"/>
    <s v="PELTON N║ 1"/>
    <s v="S"/>
    <n v="0.5"/>
    <n v="0.45"/>
    <n v="22.146000000000001"/>
    <n v="80.09"/>
    <n v="102.236"/>
    <n v="0"/>
    <n v="697"/>
    <n v="0.35"/>
    <m/>
    <m/>
    <x v="0"/>
    <s v="ENEDIS15004393PELTON N║ 1HI"/>
    <s v="ENEL Distribución Perú S.A.A."/>
    <x v="6"/>
    <x v="6"/>
    <s v="C.H. Canta"/>
    <x v="166"/>
    <x v="4"/>
    <x v="4"/>
    <x v="266"/>
    <x v="1"/>
    <s v="Instalado"/>
    <n v="0"/>
    <s v="Distribuidora"/>
    <x v="0"/>
    <x v="0"/>
    <x v="0"/>
    <x v="0"/>
    <s v="Privado"/>
    <s v="LIMA"/>
    <s v="LIMA"/>
    <s v="CANTA"/>
    <s v="CANTA"/>
    <n v="0"/>
    <x v="7"/>
    <n v="0"/>
    <x v="0"/>
    <n v="0"/>
    <x v="0"/>
    <x v="0"/>
    <n v="102.236"/>
    <n v="0.10223600000000001"/>
    <m/>
    <n v="4.1666666666666664E-2"/>
    <n v="3.7499999999999999E-2"/>
    <n v="7.6479999999999997"/>
    <n v="0"/>
    <n v="43"/>
    <s v="BASE DE DATOS"/>
    <m/>
  </r>
  <r>
    <s v="20"/>
    <x v="11"/>
    <s v="ENEDIS"/>
    <s v="15004393"/>
    <s v="15004393"/>
    <x v="4"/>
    <s v="PELTON N║ 2"/>
    <s v="S"/>
    <n v="0.5"/>
    <n v="0.45"/>
    <n v="19.658000000000001"/>
    <n v="15.225"/>
    <n v="34.883000000000003"/>
    <n v="0"/>
    <n v="340"/>
    <n v="0.35"/>
    <m/>
    <m/>
    <x v="0"/>
    <s v="ENEDIS15004393PELTON N║ 2HI"/>
    <s v="ENEL Distribución Perú S.A.A."/>
    <x v="6"/>
    <x v="6"/>
    <s v="C.H. Canta"/>
    <x v="166"/>
    <x v="4"/>
    <x v="4"/>
    <x v="267"/>
    <x v="1"/>
    <s v="Instalado"/>
    <n v="0"/>
    <s v="Distribuidora"/>
    <x v="0"/>
    <x v="0"/>
    <x v="0"/>
    <x v="0"/>
    <s v="Privado"/>
    <s v="LIMA"/>
    <s v="LIMA"/>
    <s v="CANTA"/>
    <s v="CANTA"/>
    <n v="0"/>
    <x v="7"/>
    <n v="0"/>
    <x v="0"/>
    <n v="0"/>
    <x v="0"/>
    <x v="0"/>
    <n v="34.883000000000003"/>
    <n v="3.4883000000000004E-2"/>
    <m/>
    <n v="4.1666666666666664E-2"/>
    <n v="3.7499999999999999E-2"/>
    <n v="7.6479999999999997"/>
    <n v="0"/>
    <n v="43"/>
    <s v="BASE DE DATOS"/>
    <m/>
  </r>
  <r>
    <s v="20"/>
    <x v="11"/>
    <s v="ENEDIS"/>
    <s v="15004593"/>
    <s v="15004593"/>
    <x v="4"/>
    <s v="FRANCIS N ║ 6"/>
    <s v="S"/>
    <n v="0.11"/>
    <n v="9.9000000000000005E-2"/>
    <n v="6.7770000000000001"/>
    <n v="20.788"/>
    <n v="27.564"/>
    <n v="0"/>
    <n v="731.15"/>
    <n v="10.19"/>
    <m/>
    <m/>
    <x v="0"/>
    <s v="ENEDIS15004593FRANCIS N ║ 6HI"/>
    <s v="ENEL Distribución Perú S.A.A."/>
    <x v="6"/>
    <x v="6"/>
    <s v="C.H. Yaso"/>
    <x v="167"/>
    <x v="4"/>
    <x v="4"/>
    <x v="268"/>
    <x v="1"/>
    <s v="Instalado"/>
    <n v="0"/>
    <s v="Distribuidora"/>
    <x v="0"/>
    <x v="0"/>
    <x v="0"/>
    <x v="0"/>
    <s v="Privado"/>
    <s v="LIMA"/>
    <s v="LIMA"/>
    <s v="CANTA"/>
    <s v="SANTA ROSA DE QUIVES"/>
    <n v="0"/>
    <x v="7"/>
    <n v="0"/>
    <x v="0"/>
    <n v="0"/>
    <x v="0"/>
    <x v="0"/>
    <n v="27.564"/>
    <n v="2.7564000000000002E-2"/>
    <m/>
    <n v="9.1666666666666667E-3"/>
    <n v="8.2500000000000004E-3"/>
    <n v="7.6479999999999997"/>
    <n v="1.0000000000012221E-3"/>
    <n v="43"/>
    <s v="BASE DE DATOS"/>
    <m/>
  </r>
  <r>
    <s v="20"/>
    <x v="11"/>
    <s v="ENEDIS"/>
    <s v="15004593"/>
    <s v="15004593"/>
    <x v="4"/>
    <s v="KUBOTTA N║ 4"/>
    <s v="S"/>
    <n v="0.08"/>
    <n v="7.1999999999999995E-2"/>
    <n v="0.123"/>
    <n v="6.5000000000000002E-2"/>
    <n v="0.187"/>
    <n v="0"/>
    <n v="28.3"/>
    <n v="0"/>
    <m/>
    <m/>
    <x v="0"/>
    <s v="ENEDIS15004593KUBOTTA N║ 4HI"/>
    <s v="ENEL Distribución Perú S.A.A."/>
    <x v="6"/>
    <x v="6"/>
    <s v="C.H. Yaso"/>
    <x v="167"/>
    <x v="4"/>
    <x v="4"/>
    <x v="269"/>
    <x v="1"/>
    <s v="Instalado"/>
    <n v="0"/>
    <s v="Distribuidora"/>
    <x v="0"/>
    <x v="0"/>
    <x v="0"/>
    <x v="0"/>
    <s v="Privado"/>
    <s v="LIMA"/>
    <s v="LIMA"/>
    <s v="CANTA"/>
    <s v="SANTA ROSA DE QUIVES"/>
    <n v="0"/>
    <x v="7"/>
    <n v="0"/>
    <x v="0"/>
    <n v="0"/>
    <x v="0"/>
    <x v="0"/>
    <n v="0.187"/>
    <n v="1.8699999999999999E-4"/>
    <m/>
    <n v="6.6666666666666671E-3"/>
    <n v="5.9999999999999993E-3"/>
    <n v="7.6479999999999997"/>
    <n v="1.0000000000000009E-3"/>
    <n v="43"/>
    <s v="BASE DE DATOS"/>
    <m/>
  </r>
  <r>
    <s v="20"/>
    <x v="1"/>
    <s v="HUANCH"/>
    <s v="11076797"/>
    <s v="11076797"/>
    <x v="4"/>
    <s v="Grupo 1"/>
    <s v="S"/>
    <n v="10"/>
    <n v="9.7620000000000005"/>
    <n v="1165.547"/>
    <n v="5594.625"/>
    <n v="6760.1710000000003"/>
    <n v="0"/>
    <n v="693.85"/>
    <n v="2.15"/>
    <m/>
    <m/>
    <x v="0"/>
    <s v="HUANCH11076797Grupo 1HI"/>
    <s v="Hidroel‚ctrica Huanchor S.A.C."/>
    <x v="78"/>
    <x v="78"/>
    <s v="C. H. Huanchor"/>
    <x v="281"/>
    <x v="4"/>
    <x v="4"/>
    <x v="44"/>
    <x v="1"/>
    <s v="Instalado"/>
    <s v="Operativo"/>
    <s v="Generadora"/>
    <x v="0"/>
    <x v="1"/>
    <x v="1"/>
    <x v="0"/>
    <s v="Privado"/>
    <s v="LIMA"/>
    <s v="LIMA"/>
    <s v="HUAROCHIRI"/>
    <s v="SAN MATEO"/>
    <n v="0"/>
    <x v="7"/>
    <n v="0"/>
    <x v="1"/>
    <s v="-"/>
    <x v="0"/>
    <x v="0"/>
    <n v="6760.1710000000003"/>
    <n v="6.7601710000000006"/>
    <m/>
    <n v="0.83333333333333337"/>
    <n v="0.8135"/>
    <n v="7.6479999999999997"/>
    <n v="1.0000000002037268E-3"/>
    <n v="58"/>
    <s v="BASE DE DATOS"/>
    <m/>
  </r>
  <r>
    <s v="20"/>
    <x v="1"/>
    <s v="HUANCH"/>
    <s v="11076797"/>
    <s v="11076797"/>
    <x v="4"/>
    <s v="Grupo 2"/>
    <s v="S"/>
    <n v="10"/>
    <n v="9.8689999999999998"/>
    <n v="1160.0229999999999"/>
    <n v="5568.1080000000002"/>
    <n v="6728.1310000000003"/>
    <n v="0"/>
    <n v="693.65"/>
    <n v="2.35"/>
    <m/>
    <m/>
    <x v="0"/>
    <s v="HUANCH11076797Grupo 2HI"/>
    <s v="Hidroel‚ctrica Huanchor S.A.C."/>
    <x v="78"/>
    <x v="78"/>
    <s v="C. H. Huanchor"/>
    <x v="281"/>
    <x v="4"/>
    <x v="4"/>
    <x v="171"/>
    <x v="1"/>
    <s v="Instalado"/>
    <s v="Operativo"/>
    <s v="Generadora"/>
    <x v="0"/>
    <x v="1"/>
    <x v="1"/>
    <x v="0"/>
    <s v="Privado"/>
    <s v="LIMA"/>
    <s v="LIMA"/>
    <s v="HUAROCHIRI"/>
    <s v="SAN MATEO"/>
    <n v="0"/>
    <x v="7"/>
    <n v="0"/>
    <x v="1"/>
    <s v="-"/>
    <x v="0"/>
    <x v="0"/>
    <n v="6728.1310000000003"/>
    <n v="6.7281310000000003"/>
    <m/>
    <n v="0.83333333333333337"/>
    <n v="0.82241666666666668"/>
    <n v="7.6479999999999997"/>
    <n v="0"/>
    <n v="58"/>
    <s v="BASE DE DATOS"/>
    <m/>
  </r>
  <r>
    <s v="20"/>
    <x v="1"/>
    <s v="HUANCH"/>
    <s v="31009893"/>
    <s v="31009893"/>
    <x v="4"/>
    <s v="G-2"/>
    <s v="S"/>
    <n v="0.84"/>
    <n v="0.46"/>
    <n v="0"/>
    <n v="0"/>
    <n v="0"/>
    <n v="0"/>
    <n v="0"/>
    <n v="696"/>
    <m/>
    <m/>
    <x v="0"/>
    <s v="HUANCH31009893G-2HI"/>
    <s v="Hidroel‚ctrica Huanchor S.A.C."/>
    <x v="78"/>
    <x v="78"/>
    <s v="C. H. Tamboraque II"/>
    <x v="282"/>
    <x v="4"/>
    <x v="4"/>
    <x v="38"/>
    <x v="1"/>
    <s v="Instalado"/>
    <s v="Operativo"/>
    <s v="Generadora"/>
    <x v="0"/>
    <x v="1"/>
    <x v="0"/>
    <x v="0"/>
    <s v="Privado"/>
    <s v="LIMA"/>
    <s v="LIMA"/>
    <s v="HUAROCHIRI"/>
    <s v="SAN MATEO"/>
    <n v="0"/>
    <x v="7"/>
    <n v="0"/>
    <x v="0"/>
    <n v="0"/>
    <x v="0"/>
    <x v="0"/>
    <n v="0"/>
    <n v="0"/>
    <m/>
    <n v="6.9999999999999993E-2"/>
    <n v="3.8333333333333337E-2"/>
    <n v="7.6479999999999997"/>
    <n v="0"/>
    <n v="58"/>
    <s v="BASE DE DATOS"/>
    <m/>
  </r>
  <r>
    <s v="20"/>
    <x v="1"/>
    <s v="HUANCH"/>
    <s v="41009793"/>
    <s v="41009793"/>
    <x v="4"/>
    <s v="G-1"/>
    <s v="S"/>
    <n v="0.46"/>
    <n v="0.45"/>
    <n v="0"/>
    <n v="0"/>
    <n v="0"/>
    <n v="0"/>
    <n v="0"/>
    <n v="696"/>
    <m/>
    <m/>
    <x v="0"/>
    <s v="HUANCH41009793G-1HI"/>
    <s v="Hidroel‚ctrica Huanchor S.A.C."/>
    <x v="78"/>
    <x v="78"/>
    <s v="C. H. Tamboraque I"/>
    <x v="283"/>
    <x v="4"/>
    <x v="4"/>
    <x v="37"/>
    <x v="1"/>
    <s v="Instalado"/>
    <s v="Operativo"/>
    <s v="Generadora"/>
    <x v="0"/>
    <x v="1"/>
    <x v="0"/>
    <x v="0"/>
    <s v="Privado"/>
    <s v="LIMA"/>
    <s v="LIMA"/>
    <s v="HUAROCHIRI"/>
    <s v="SAN MATEO"/>
    <n v="0"/>
    <x v="7"/>
    <n v="0"/>
    <x v="0"/>
    <n v="0"/>
    <x v="0"/>
    <x v="0"/>
    <n v="0"/>
    <n v="0"/>
    <m/>
    <n v="3.8333333333333337E-2"/>
    <n v="3.7499999999999999E-2"/>
    <n v="7.6479999999999997"/>
    <n v="0"/>
    <n v="58"/>
    <s v="BASE DE DATOS"/>
    <m/>
  </r>
  <r>
    <s v="20"/>
    <x v="2"/>
    <s v="HUANCH"/>
    <s v="11076797"/>
    <s v="11076797"/>
    <x v="4"/>
    <s v="Grupo 1"/>
    <s v="S"/>
    <n v="10"/>
    <n v="9.7620000000000005"/>
    <n v="1283.873"/>
    <n v="5952.5039999999999"/>
    <n v="7236.3779999999997"/>
    <n v="0"/>
    <n v="720"/>
    <n v="0"/>
    <m/>
    <m/>
    <x v="0"/>
    <s v="HUANCH11076797Grupo 1HI"/>
    <s v="Hidroel‚ctrica Huanchor S.A.C."/>
    <x v="78"/>
    <x v="78"/>
    <s v="C. H. Huanchor"/>
    <x v="281"/>
    <x v="4"/>
    <x v="4"/>
    <x v="44"/>
    <x v="1"/>
    <s v="Instalado"/>
    <s v="Operativo"/>
    <s v="Generadora"/>
    <x v="0"/>
    <x v="1"/>
    <x v="1"/>
    <x v="0"/>
    <s v="Privado"/>
    <s v="LIMA"/>
    <s v="LIMA"/>
    <s v="HUAROCHIRI"/>
    <s v="SAN MATEO"/>
    <n v="0"/>
    <x v="7"/>
    <n v="0"/>
    <x v="1"/>
    <s v="-"/>
    <x v="0"/>
    <x v="0"/>
    <n v="7236.3779999999997"/>
    <n v="7.2363779999999993"/>
    <m/>
    <n v="0.83333333333333337"/>
    <n v="0.8135"/>
    <n v="7.6479999999999997"/>
    <n v="-9.9999999929423211E-4"/>
    <n v="58"/>
    <s v="BASE DE DATOS"/>
    <m/>
  </r>
  <r>
    <s v="20"/>
    <x v="2"/>
    <s v="HUANCH"/>
    <s v="11076797"/>
    <s v="11076797"/>
    <x v="4"/>
    <s v="Grupo 2"/>
    <s v="S"/>
    <n v="10"/>
    <n v="9.8689999999999998"/>
    <n v="1280.125"/>
    <n v="5935.1260000000002"/>
    <n v="7215.2510000000002"/>
    <n v="0"/>
    <n v="720"/>
    <n v="0"/>
    <m/>
    <m/>
    <x v="0"/>
    <s v="HUANCH11076797Grupo 2HI"/>
    <s v="Hidroel‚ctrica Huanchor S.A.C."/>
    <x v="78"/>
    <x v="78"/>
    <s v="C. H. Huanchor"/>
    <x v="281"/>
    <x v="4"/>
    <x v="4"/>
    <x v="171"/>
    <x v="1"/>
    <s v="Instalado"/>
    <s v="Operativo"/>
    <s v="Generadora"/>
    <x v="0"/>
    <x v="1"/>
    <x v="1"/>
    <x v="0"/>
    <s v="Privado"/>
    <s v="LIMA"/>
    <s v="LIMA"/>
    <s v="HUAROCHIRI"/>
    <s v="SAN MATEO"/>
    <n v="0"/>
    <x v="7"/>
    <n v="0"/>
    <x v="1"/>
    <s v="-"/>
    <x v="0"/>
    <x v="0"/>
    <n v="7215.2510000000002"/>
    <n v="7.2152510000000003"/>
    <m/>
    <n v="0.83333333333333337"/>
    <n v="0.82241666666666668"/>
    <n v="7.6479999999999997"/>
    <n v="0"/>
    <n v="58"/>
    <s v="BASE DE DATOS"/>
    <m/>
  </r>
  <r>
    <s v="20"/>
    <x v="2"/>
    <s v="HUANCH"/>
    <s v="31009893"/>
    <s v="31009893"/>
    <x v="4"/>
    <s v="G-2"/>
    <s v="S"/>
    <n v="0.84"/>
    <n v="0.46"/>
    <n v="0"/>
    <n v="0"/>
    <n v="0"/>
    <n v="0"/>
    <n v="0"/>
    <n v="720"/>
    <m/>
    <m/>
    <x v="0"/>
    <s v="HUANCH31009893G-2HI"/>
    <s v="Hidroel‚ctrica Huanchor S.A.C."/>
    <x v="78"/>
    <x v="78"/>
    <s v="C. H. Tamboraque II"/>
    <x v="282"/>
    <x v="4"/>
    <x v="4"/>
    <x v="38"/>
    <x v="1"/>
    <s v="Instalado"/>
    <s v="Operativo"/>
    <s v="Generadora"/>
    <x v="0"/>
    <x v="1"/>
    <x v="0"/>
    <x v="0"/>
    <s v="Privado"/>
    <s v="LIMA"/>
    <s v="LIMA"/>
    <s v="HUAROCHIRI"/>
    <s v="SAN MATEO"/>
    <n v="0"/>
    <x v="7"/>
    <n v="0"/>
    <x v="0"/>
    <n v="0"/>
    <x v="0"/>
    <x v="0"/>
    <n v="0"/>
    <n v="0"/>
    <m/>
    <n v="6.9999999999999993E-2"/>
    <n v="3.8333333333333337E-2"/>
    <n v="7.6479999999999997"/>
    <n v="0"/>
    <n v="58"/>
    <s v="BASE DE DATOS"/>
    <m/>
  </r>
  <r>
    <s v="20"/>
    <x v="2"/>
    <s v="HUANCH"/>
    <s v="41009793"/>
    <s v="41009793"/>
    <x v="4"/>
    <s v="G-1"/>
    <s v="S"/>
    <n v="0.46"/>
    <n v="0.45"/>
    <n v="0"/>
    <n v="0"/>
    <n v="0"/>
    <n v="0"/>
    <n v="0"/>
    <n v="720"/>
    <m/>
    <m/>
    <x v="0"/>
    <s v="HUANCH41009793G-1HI"/>
    <s v="Hidroel‚ctrica Huanchor S.A.C."/>
    <x v="78"/>
    <x v="78"/>
    <s v="C. H. Tamboraque I"/>
    <x v="283"/>
    <x v="4"/>
    <x v="4"/>
    <x v="37"/>
    <x v="1"/>
    <s v="Instalado"/>
    <s v="Operativo"/>
    <s v="Generadora"/>
    <x v="0"/>
    <x v="1"/>
    <x v="0"/>
    <x v="0"/>
    <s v="Privado"/>
    <s v="LIMA"/>
    <s v="LIMA"/>
    <s v="HUAROCHIRI"/>
    <s v="SAN MATEO"/>
    <n v="0"/>
    <x v="7"/>
    <n v="0"/>
    <x v="0"/>
    <n v="0"/>
    <x v="0"/>
    <x v="0"/>
    <n v="0"/>
    <n v="0"/>
    <m/>
    <n v="3.8333333333333337E-2"/>
    <n v="3.7499999999999999E-2"/>
    <n v="7.6479999999999997"/>
    <n v="0"/>
    <n v="58"/>
    <s v="BASE DE DATOS"/>
    <m/>
  </r>
  <r>
    <s v="20"/>
    <x v="3"/>
    <s v="HUANCH"/>
    <s v="11076797"/>
    <s v="11076797"/>
    <x v="4"/>
    <s v="Grupo 1"/>
    <s v="S"/>
    <n v="10"/>
    <n v="9.7620000000000005"/>
    <n v="1166.681"/>
    <n v="5833.4059999999999"/>
    <n v="7000.0870000000004"/>
    <n v="0"/>
    <n v="719.18"/>
    <n v="0.82"/>
    <m/>
    <m/>
    <x v="0"/>
    <s v="HUANCH11076797Grupo 1HI"/>
    <s v="Hidroel‚ctrica Huanchor S.A.C."/>
    <x v="78"/>
    <x v="78"/>
    <s v="C. H. Huanchor"/>
    <x v="281"/>
    <x v="4"/>
    <x v="4"/>
    <x v="44"/>
    <x v="1"/>
    <s v="Instalado"/>
    <s v="Operativo"/>
    <s v="Generadora"/>
    <x v="0"/>
    <x v="1"/>
    <x v="1"/>
    <x v="0"/>
    <s v="Privado"/>
    <s v="LIMA"/>
    <s v="LIMA"/>
    <s v="HUAROCHIRI"/>
    <s v="SAN MATEO"/>
    <n v="0"/>
    <x v="7"/>
    <n v="0"/>
    <x v="1"/>
    <s v="-"/>
    <x v="0"/>
    <x v="0"/>
    <n v="7000.0870000000004"/>
    <n v="7.0000870000000006"/>
    <m/>
    <n v="0.83333333333333337"/>
    <n v="0.8135"/>
    <n v="7.6479999999999997"/>
    <n v="-9.0949470177292824E-13"/>
    <n v="58"/>
    <s v="BASE DE DATOS"/>
    <m/>
  </r>
  <r>
    <s v="20"/>
    <x v="3"/>
    <s v="HUANCH"/>
    <s v="11076797"/>
    <s v="11076797"/>
    <x v="4"/>
    <s v="Grupo 2"/>
    <s v="S"/>
    <n v="10"/>
    <n v="9.8689999999999998"/>
    <n v="1166.7360000000001"/>
    <n v="5833.6779999999999"/>
    <n v="7000.4139999999998"/>
    <n v="0"/>
    <n v="718.89"/>
    <n v="1.1100000000000001"/>
    <m/>
    <m/>
    <x v="0"/>
    <s v="HUANCH11076797Grupo 2HI"/>
    <s v="Hidroel‚ctrica Huanchor S.A.C."/>
    <x v="78"/>
    <x v="78"/>
    <s v="C. H. Huanchor"/>
    <x v="281"/>
    <x v="4"/>
    <x v="4"/>
    <x v="171"/>
    <x v="1"/>
    <s v="Instalado"/>
    <s v="Operativo"/>
    <s v="Generadora"/>
    <x v="0"/>
    <x v="1"/>
    <x v="1"/>
    <x v="0"/>
    <s v="Privado"/>
    <s v="LIMA"/>
    <s v="LIMA"/>
    <s v="HUAROCHIRI"/>
    <s v="SAN MATEO"/>
    <n v="0"/>
    <x v="7"/>
    <n v="0"/>
    <x v="1"/>
    <s v="-"/>
    <x v="0"/>
    <x v="0"/>
    <n v="7000.4139999999998"/>
    <n v="7.0004140000000001"/>
    <m/>
    <n v="0.83333333333333337"/>
    <n v="0.82241666666666668"/>
    <n v="7.6479999999999997"/>
    <n v="0"/>
    <n v="58"/>
    <s v="BASE DE DATOS"/>
    <m/>
  </r>
  <r>
    <s v="20"/>
    <x v="3"/>
    <s v="HUANCH"/>
    <s v="31009893"/>
    <s v="31009893"/>
    <x v="4"/>
    <s v="G-2"/>
    <s v="S"/>
    <n v="0.84"/>
    <n v="0.46"/>
    <n v="0"/>
    <n v="0"/>
    <n v="0"/>
    <n v="0"/>
    <n v="0"/>
    <n v="720"/>
    <m/>
    <m/>
    <x v="0"/>
    <s v="HUANCH31009893G-2HI"/>
    <s v="Hidroel‚ctrica Huanchor S.A.C."/>
    <x v="78"/>
    <x v="78"/>
    <s v="C. H. Tamboraque II"/>
    <x v="282"/>
    <x v="4"/>
    <x v="4"/>
    <x v="38"/>
    <x v="1"/>
    <s v="Instalado"/>
    <s v="Operativo"/>
    <s v="Generadora"/>
    <x v="0"/>
    <x v="1"/>
    <x v="0"/>
    <x v="0"/>
    <s v="Privado"/>
    <s v="LIMA"/>
    <s v="LIMA"/>
    <s v="HUAROCHIRI"/>
    <s v="SAN MATEO"/>
    <n v="0"/>
    <x v="7"/>
    <n v="0"/>
    <x v="0"/>
    <n v="0"/>
    <x v="0"/>
    <x v="0"/>
    <n v="0"/>
    <n v="0"/>
    <m/>
    <n v="6.9999999999999993E-2"/>
    <n v="3.8333333333333337E-2"/>
    <n v="7.6479999999999997"/>
    <n v="0"/>
    <n v="58"/>
    <s v="BASE DE DATOS"/>
    <m/>
  </r>
  <r>
    <s v="20"/>
    <x v="3"/>
    <s v="HUANCH"/>
    <s v="41009793"/>
    <s v="41009793"/>
    <x v="4"/>
    <s v="G-1"/>
    <s v="S"/>
    <n v="0.46"/>
    <n v="0.45"/>
    <n v="0"/>
    <n v="0"/>
    <n v="0"/>
    <n v="0"/>
    <n v="0"/>
    <n v="720"/>
    <m/>
    <m/>
    <x v="0"/>
    <s v="HUANCH41009793G-1HI"/>
    <s v="Hidroel‚ctrica Huanchor S.A.C."/>
    <x v="78"/>
    <x v="78"/>
    <s v="C. H. Tamboraque I"/>
    <x v="283"/>
    <x v="4"/>
    <x v="4"/>
    <x v="37"/>
    <x v="1"/>
    <s v="Instalado"/>
    <s v="Operativo"/>
    <s v="Generadora"/>
    <x v="0"/>
    <x v="1"/>
    <x v="0"/>
    <x v="0"/>
    <s v="Privado"/>
    <s v="LIMA"/>
    <s v="LIMA"/>
    <s v="HUAROCHIRI"/>
    <s v="SAN MATEO"/>
    <n v="0"/>
    <x v="7"/>
    <n v="0"/>
    <x v="0"/>
    <n v="0"/>
    <x v="0"/>
    <x v="0"/>
    <n v="0"/>
    <n v="0"/>
    <m/>
    <n v="3.8333333333333337E-2"/>
    <n v="3.7499999999999999E-2"/>
    <n v="7.6479999999999997"/>
    <n v="0"/>
    <n v="58"/>
    <s v="BASE DE DATOS"/>
    <m/>
  </r>
  <r>
    <s v="20"/>
    <x v="4"/>
    <s v="HUANCH"/>
    <s v="11076797"/>
    <s v="11076797"/>
    <x v="4"/>
    <s v="Grupo 1"/>
    <s v="S"/>
    <n v="10"/>
    <n v="9.7620000000000005"/>
    <n v="1091.8150000000001"/>
    <n v="5677.4390000000003"/>
    <n v="6769.2539999999999"/>
    <n v="7"/>
    <n v="690.7"/>
    <n v="22.3"/>
    <m/>
    <m/>
    <x v="0"/>
    <s v="HUANCH11076797Grupo 1HI"/>
    <s v="Hidroel‚ctrica Huanchor S.A.C."/>
    <x v="78"/>
    <x v="78"/>
    <s v="C. H. Huanchor"/>
    <x v="281"/>
    <x v="4"/>
    <x v="4"/>
    <x v="44"/>
    <x v="1"/>
    <s v="Instalado"/>
    <s v="Operativo"/>
    <s v="Generadora"/>
    <x v="0"/>
    <x v="1"/>
    <x v="1"/>
    <x v="0"/>
    <s v="Privado"/>
    <s v="LIMA"/>
    <s v="LIMA"/>
    <s v="HUAROCHIRI"/>
    <s v="SAN MATEO"/>
    <n v="0"/>
    <x v="7"/>
    <n v="0"/>
    <x v="1"/>
    <s v="-"/>
    <x v="0"/>
    <x v="0"/>
    <n v="6769.2539999999999"/>
    <n v="6.7692540000000001"/>
    <m/>
    <n v="0.83333333333333337"/>
    <n v="0.8135"/>
    <n v="7.6479999999999997"/>
    <n v="9.0949470177292824E-13"/>
    <n v="58"/>
    <s v="BASE DE DATOS"/>
    <m/>
  </r>
  <r>
    <s v="20"/>
    <x v="4"/>
    <s v="HUANCH"/>
    <s v="11076797"/>
    <s v="11076797"/>
    <x v="4"/>
    <s v="Grupo 2"/>
    <s v="S"/>
    <n v="10"/>
    <n v="9.8689999999999998"/>
    <n v="609.29399999999998"/>
    <n v="3168.33"/>
    <n v="3777.6239999999998"/>
    <n v="7.1"/>
    <n v="364.57"/>
    <n v="348.33"/>
    <m/>
    <m/>
    <x v="0"/>
    <s v="HUANCH11076797Grupo 2HI"/>
    <s v="Hidroel‚ctrica Huanchor S.A.C."/>
    <x v="78"/>
    <x v="78"/>
    <s v="C. H. Huanchor"/>
    <x v="281"/>
    <x v="4"/>
    <x v="4"/>
    <x v="171"/>
    <x v="1"/>
    <s v="Instalado"/>
    <s v="Operativo"/>
    <s v="Generadora"/>
    <x v="0"/>
    <x v="1"/>
    <x v="1"/>
    <x v="0"/>
    <s v="Privado"/>
    <s v="LIMA"/>
    <s v="LIMA"/>
    <s v="HUAROCHIRI"/>
    <s v="SAN MATEO"/>
    <n v="0"/>
    <x v="7"/>
    <n v="0"/>
    <x v="1"/>
    <s v="-"/>
    <x v="0"/>
    <x v="0"/>
    <n v="3777.6239999999998"/>
    <n v="3.7776239999999999"/>
    <m/>
    <n v="0.83333333333333337"/>
    <n v="0.82241666666666668"/>
    <n v="7.6479999999999997"/>
    <n v="0"/>
    <n v="58"/>
    <s v="BASE DE DATOS"/>
    <m/>
  </r>
  <r>
    <s v="20"/>
    <x v="4"/>
    <s v="HUANCH"/>
    <s v="31009893"/>
    <s v="31009893"/>
    <x v="4"/>
    <s v="G-2"/>
    <s v="S"/>
    <n v="0.84"/>
    <n v="0.46"/>
    <n v="0"/>
    <n v="0"/>
    <n v="0"/>
    <n v="0"/>
    <n v="0"/>
    <n v="720"/>
    <m/>
    <m/>
    <x v="0"/>
    <s v="HUANCH31009893G-2HI"/>
    <s v="Hidroel‚ctrica Huanchor S.A.C."/>
    <x v="78"/>
    <x v="78"/>
    <s v="C. H. Tamboraque II"/>
    <x v="282"/>
    <x v="4"/>
    <x v="4"/>
    <x v="38"/>
    <x v="1"/>
    <s v="Instalado"/>
    <s v="Operativo"/>
    <s v="Generadora"/>
    <x v="0"/>
    <x v="1"/>
    <x v="0"/>
    <x v="0"/>
    <s v="Privado"/>
    <s v="LIMA"/>
    <s v="LIMA"/>
    <s v="HUAROCHIRI"/>
    <s v="SAN MATEO"/>
    <n v="0"/>
    <x v="7"/>
    <n v="0"/>
    <x v="0"/>
    <n v="0"/>
    <x v="0"/>
    <x v="0"/>
    <n v="0"/>
    <n v="0"/>
    <m/>
    <n v="6.9999999999999993E-2"/>
    <n v="3.8333333333333337E-2"/>
    <n v="7.6479999999999997"/>
    <n v="0"/>
    <n v="58"/>
    <s v="BASE DE DATOS"/>
    <m/>
  </r>
  <r>
    <s v="20"/>
    <x v="4"/>
    <s v="HUANCH"/>
    <s v="41009793"/>
    <s v="41009793"/>
    <x v="4"/>
    <s v="G-1"/>
    <s v="S"/>
    <n v="0.46"/>
    <n v="0.45"/>
    <n v="0"/>
    <n v="0"/>
    <n v="0"/>
    <n v="0"/>
    <n v="0"/>
    <n v="720"/>
    <m/>
    <m/>
    <x v="0"/>
    <s v="HUANCH41009793G-1HI"/>
    <s v="Hidroel‚ctrica Huanchor S.A.C."/>
    <x v="78"/>
    <x v="78"/>
    <s v="C. H. Tamboraque I"/>
    <x v="283"/>
    <x v="4"/>
    <x v="4"/>
    <x v="37"/>
    <x v="1"/>
    <s v="Instalado"/>
    <s v="Operativo"/>
    <s v="Generadora"/>
    <x v="0"/>
    <x v="1"/>
    <x v="0"/>
    <x v="0"/>
    <s v="Privado"/>
    <s v="LIMA"/>
    <s v="LIMA"/>
    <s v="HUAROCHIRI"/>
    <s v="SAN MATEO"/>
    <n v="0"/>
    <x v="7"/>
    <n v="0"/>
    <x v="0"/>
    <n v="0"/>
    <x v="0"/>
    <x v="0"/>
    <n v="0"/>
    <n v="0"/>
    <m/>
    <n v="3.8333333333333337E-2"/>
    <n v="3.7499999999999999E-2"/>
    <n v="7.6479999999999997"/>
    <n v="0"/>
    <n v="58"/>
    <s v="BASE DE DATOS"/>
    <m/>
  </r>
  <r>
    <s v="20"/>
    <x v="5"/>
    <s v="HUANCH"/>
    <s v="11076797"/>
    <s v="11076797"/>
    <x v="4"/>
    <s v="Grupo 1"/>
    <s v="S"/>
    <n v="10"/>
    <n v="9.7620000000000005"/>
    <n v="979.00300000000004"/>
    <n v="4615.299"/>
    <n v="5594.3019999999997"/>
    <n v="0"/>
    <n v="720"/>
    <n v="0"/>
    <m/>
    <m/>
    <x v="0"/>
    <s v="HUANCH11076797Grupo 1HI"/>
    <s v="Hidroel‚ctrica Huanchor S.A.C."/>
    <x v="78"/>
    <x v="78"/>
    <s v="C. H. Huanchor"/>
    <x v="281"/>
    <x v="4"/>
    <x v="4"/>
    <x v="44"/>
    <x v="1"/>
    <s v="Instalado"/>
    <s v="Operativo"/>
    <s v="Generadora"/>
    <x v="0"/>
    <x v="1"/>
    <x v="1"/>
    <x v="0"/>
    <s v="Privado"/>
    <s v="LIMA"/>
    <s v="LIMA"/>
    <s v="HUAROCHIRI"/>
    <s v="SAN MATEO"/>
    <n v="0"/>
    <x v="7"/>
    <n v="0"/>
    <x v="1"/>
    <s v="-"/>
    <x v="0"/>
    <x v="0"/>
    <n v="5594.3019999999997"/>
    <n v="5.5943019999999999"/>
    <m/>
    <n v="0.83333333333333337"/>
    <n v="0.8135"/>
    <n v="7.6479999999999997"/>
    <n v="0"/>
    <n v="58"/>
    <s v="BASE DE DATOS"/>
    <m/>
  </r>
  <r>
    <s v="20"/>
    <x v="5"/>
    <s v="HUANCH"/>
    <s v="11076797"/>
    <s v="11076797"/>
    <x v="4"/>
    <s v="Grupo 2"/>
    <s v="S"/>
    <n v="10"/>
    <n v="9.8689999999999998"/>
    <n v="677.36300000000006"/>
    <n v="3193.2840000000001"/>
    <n v="3870.6480000000001"/>
    <n v="0"/>
    <n v="720"/>
    <n v="0"/>
    <m/>
    <m/>
    <x v="0"/>
    <s v="HUANCH11076797Grupo 2HI"/>
    <s v="Hidroel‚ctrica Huanchor S.A.C."/>
    <x v="78"/>
    <x v="78"/>
    <s v="C. H. Huanchor"/>
    <x v="281"/>
    <x v="4"/>
    <x v="4"/>
    <x v="171"/>
    <x v="1"/>
    <s v="Instalado"/>
    <s v="Operativo"/>
    <s v="Generadora"/>
    <x v="0"/>
    <x v="1"/>
    <x v="1"/>
    <x v="0"/>
    <s v="Privado"/>
    <s v="LIMA"/>
    <s v="LIMA"/>
    <s v="HUAROCHIRI"/>
    <s v="SAN MATEO"/>
    <n v="0"/>
    <x v="7"/>
    <n v="0"/>
    <x v="1"/>
    <s v="-"/>
    <x v="0"/>
    <x v="0"/>
    <n v="3870.6480000000001"/>
    <n v="3.8706480000000001"/>
    <m/>
    <n v="0.83333333333333337"/>
    <n v="0.82241666666666668"/>
    <n v="7.6479999999999997"/>
    <n v="-1.0000000002037268E-3"/>
    <n v="58"/>
    <s v="BASE DE DATOS"/>
    <m/>
  </r>
  <r>
    <s v="20"/>
    <x v="5"/>
    <s v="HUANCH"/>
    <s v="31009893"/>
    <s v="31009893"/>
    <x v="4"/>
    <s v="G-2"/>
    <s v="S"/>
    <n v="0.84"/>
    <n v="0.46"/>
    <n v="0"/>
    <n v="0"/>
    <n v="0"/>
    <n v="0"/>
    <n v="0"/>
    <n v="720"/>
    <m/>
    <m/>
    <x v="0"/>
    <s v="HUANCH31009893G-2HI"/>
    <s v="Hidroel‚ctrica Huanchor S.A.C."/>
    <x v="78"/>
    <x v="78"/>
    <s v="C. H. Tamboraque II"/>
    <x v="282"/>
    <x v="4"/>
    <x v="4"/>
    <x v="38"/>
    <x v="1"/>
    <s v="Instalado"/>
    <s v="Operativo"/>
    <s v="Generadora"/>
    <x v="0"/>
    <x v="1"/>
    <x v="0"/>
    <x v="0"/>
    <s v="Privado"/>
    <s v="LIMA"/>
    <s v="LIMA"/>
    <s v="HUAROCHIRI"/>
    <s v="SAN MATEO"/>
    <n v="0"/>
    <x v="7"/>
    <n v="0"/>
    <x v="0"/>
    <n v="0"/>
    <x v="0"/>
    <x v="0"/>
    <n v="0"/>
    <n v="0"/>
    <m/>
    <n v="6.9999999999999993E-2"/>
    <n v="3.8333333333333337E-2"/>
    <n v="7.6479999999999997"/>
    <n v="0"/>
    <n v="58"/>
    <s v="BASE DE DATOS"/>
    <m/>
  </r>
  <r>
    <s v="20"/>
    <x v="5"/>
    <s v="HUANCH"/>
    <s v="41009793"/>
    <s v="41009793"/>
    <x v="4"/>
    <s v="G-1"/>
    <s v="S"/>
    <n v="0.46"/>
    <n v="0.45"/>
    <n v="0"/>
    <n v="0"/>
    <n v="0"/>
    <n v="0"/>
    <n v="0"/>
    <n v="720"/>
    <m/>
    <m/>
    <x v="0"/>
    <s v="HUANCH41009793G-1HI"/>
    <s v="Hidroel‚ctrica Huanchor S.A.C."/>
    <x v="78"/>
    <x v="78"/>
    <s v="C. H. Tamboraque I"/>
    <x v="283"/>
    <x v="4"/>
    <x v="4"/>
    <x v="37"/>
    <x v="1"/>
    <s v="Instalado"/>
    <s v="Operativo"/>
    <s v="Generadora"/>
    <x v="0"/>
    <x v="1"/>
    <x v="0"/>
    <x v="0"/>
    <s v="Privado"/>
    <s v="LIMA"/>
    <s v="LIMA"/>
    <s v="HUAROCHIRI"/>
    <s v="SAN MATEO"/>
    <n v="0"/>
    <x v="7"/>
    <n v="0"/>
    <x v="0"/>
    <n v="0"/>
    <x v="0"/>
    <x v="0"/>
    <n v="0"/>
    <n v="0"/>
    <m/>
    <n v="3.8333333333333337E-2"/>
    <n v="3.7499999999999999E-2"/>
    <n v="7.6479999999999997"/>
    <n v="0"/>
    <n v="58"/>
    <s v="BASE DE DATOS"/>
    <m/>
  </r>
  <r>
    <s v="20"/>
    <x v="6"/>
    <s v="HUANCH"/>
    <s v="11076797"/>
    <s v="11076797"/>
    <x v="4"/>
    <s v="Grupo 1"/>
    <s v="S"/>
    <n v="10"/>
    <n v="9.7620000000000005"/>
    <n v="988.85500000000002"/>
    <n v="4850.1000000000004"/>
    <n v="5838.9549999999999"/>
    <n v="0"/>
    <n v="720"/>
    <n v="0"/>
    <m/>
    <m/>
    <x v="0"/>
    <s v="HUANCH11076797Grupo 1HI"/>
    <s v="Hidroel‚ctrica Huanchor S.A.C."/>
    <x v="78"/>
    <x v="78"/>
    <s v="C. H. Huanchor"/>
    <x v="281"/>
    <x v="4"/>
    <x v="4"/>
    <x v="44"/>
    <x v="1"/>
    <s v="Instalado"/>
    <s v="Operativo"/>
    <s v="Generadora"/>
    <x v="0"/>
    <x v="1"/>
    <x v="1"/>
    <x v="0"/>
    <s v="Privado"/>
    <s v="LIMA"/>
    <s v="LIMA"/>
    <s v="HUAROCHIRI"/>
    <s v="SAN MATEO"/>
    <n v="0"/>
    <x v="7"/>
    <n v="0"/>
    <x v="1"/>
    <s v="-"/>
    <x v="0"/>
    <x v="0"/>
    <n v="5838.9549999999999"/>
    <n v="5.8389550000000003"/>
    <m/>
    <n v="0.83333333333333337"/>
    <n v="0.8135"/>
    <n v="7.6479999999999997"/>
    <n v="0"/>
    <n v="58"/>
    <s v="BASE DE DATOS"/>
    <m/>
  </r>
  <r>
    <s v="20"/>
    <x v="6"/>
    <s v="HUANCH"/>
    <s v="11076797"/>
    <s v="11076797"/>
    <x v="4"/>
    <s v="Grupo 2"/>
    <s v="S"/>
    <n v="10"/>
    <n v="9.8689999999999998"/>
    <n v="999.27599999999995"/>
    <n v="4901.2120000000004"/>
    <n v="5900.4880000000003"/>
    <n v="0"/>
    <n v="718.28"/>
    <n v="1.72"/>
    <m/>
    <m/>
    <x v="0"/>
    <s v="HUANCH11076797Grupo 2HI"/>
    <s v="Hidroel‚ctrica Huanchor S.A.C."/>
    <x v="78"/>
    <x v="78"/>
    <s v="C. H. Huanchor"/>
    <x v="281"/>
    <x v="4"/>
    <x v="4"/>
    <x v="171"/>
    <x v="1"/>
    <s v="Instalado"/>
    <s v="Operativo"/>
    <s v="Generadora"/>
    <x v="0"/>
    <x v="1"/>
    <x v="1"/>
    <x v="0"/>
    <s v="Privado"/>
    <s v="LIMA"/>
    <s v="LIMA"/>
    <s v="HUAROCHIRI"/>
    <s v="SAN MATEO"/>
    <n v="0"/>
    <x v="7"/>
    <n v="0"/>
    <x v="1"/>
    <s v="-"/>
    <x v="0"/>
    <x v="0"/>
    <n v="5900.4880000000003"/>
    <n v="5.9004880000000002"/>
    <m/>
    <n v="0.83333333333333337"/>
    <n v="0.82241666666666668"/>
    <n v="7.6479999999999997"/>
    <n v="0"/>
    <n v="58"/>
    <s v="BASE DE DATOS"/>
    <m/>
  </r>
  <r>
    <s v="20"/>
    <x v="6"/>
    <s v="HUANCH"/>
    <s v="31009893"/>
    <s v="31009893"/>
    <x v="4"/>
    <s v="G-2"/>
    <s v="S"/>
    <n v="0.84"/>
    <n v="0.46"/>
    <n v="0"/>
    <n v="0"/>
    <n v="0"/>
    <n v="0"/>
    <n v="0"/>
    <n v="720"/>
    <m/>
    <m/>
    <x v="0"/>
    <s v="HUANCH31009893G-2HI"/>
    <s v="Hidroel‚ctrica Huanchor S.A.C."/>
    <x v="78"/>
    <x v="78"/>
    <s v="C. H. Tamboraque II"/>
    <x v="282"/>
    <x v="4"/>
    <x v="4"/>
    <x v="38"/>
    <x v="1"/>
    <s v="Instalado"/>
    <s v="Operativo"/>
    <s v="Generadora"/>
    <x v="0"/>
    <x v="1"/>
    <x v="0"/>
    <x v="0"/>
    <s v="Privado"/>
    <s v="LIMA"/>
    <s v="LIMA"/>
    <s v="HUAROCHIRI"/>
    <s v="SAN MATEO"/>
    <n v="0"/>
    <x v="7"/>
    <n v="0"/>
    <x v="0"/>
    <n v="0"/>
    <x v="0"/>
    <x v="0"/>
    <n v="0"/>
    <n v="0"/>
    <m/>
    <n v="6.9999999999999993E-2"/>
    <n v="3.8333333333333337E-2"/>
    <n v="7.6479999999999997"/>
    <n v="0"/>
    <n v="58"/>
    <s v="BASE DE DATOS"/>
    <m/>
  </r>
  <r>
    <s v="20"/>
    <x v="6"/>
    <s v="HUANCH"/>
    <s v="41009793"/>
    <s v="41009793"/>
    <x v="4"/>
    <s v="G-1"/>
    <s v="S"/>
    <n v="0.46"/>
    <n v="0.45"/>
    <n v="0"/>
    <n v="0"/>
    <n v="0"/>
    <n v="0"/>
    <n v="0"/>
    <n v="720"/>
    <m/>
    <m/>
    <x v="0"/>
    <s v="HUANCH41009793G-1HI"/>
    <s v="Hidroel‚ctrica Huanchor S.A.C."/>
    <x v="78"/>
    <x v="78"/>
    <s v="C. H. Tamboraque I"/>
    <x v="283"/>
    <x v="4"/>
    <x v="4"/>
    <x v="37"/>
    <x v="1"/>
    <s v="Instalado"/>
    <s v="Operativo"/>
    <s v="Generadora"/>
    <x v="0"/>
    <x v="1"/>
    <x v="0"/>
    <x v="0"/>
    <s v="Privado"/>
    <s v="LIMA"/>
    <s v="LIMA"/>
    <s v="HUAROCHIRI"/>
    <s v="SAN MATEO"/>
    <n v="0"/>
    <x v="7"/>
    <n v="0"/>
    <x v="0"/>
    <n v="0"/>
    <x v="0"/>
    <x v="0"/>
    <n v="0"/>
    <n v="0"/>
    <m/>
    <n v="3.8333333333333337E-2"/>
    <n v="3.7499999999999999E-2"/>
    <n v="7.6479999999999997"/>
    <n v="0"/>
    <n v="58"/>
    <s v="BASE DE DATOS"/>
    <m/>
  </r>
  <r>
    <s v="20"/>
    <x v="7"/>
    <s v="HUANCH"/>
    <s v="11076797"/>
    <s v="11076797"/>
    <x v="4"/>
    <s v="Grupo 1"/>
    <s v="S"/>
    <n v="10"/>
    <n v="9.7620000000000005"/>
    <n v="1009.855"/>
    <n v="4953.1009999999997"/>
    <n v="5962.9560000000001"/>
    <n v="720"/>
    <n v="0"/>
    <n v="0"/>
    <m/>
    <m/>
    <x v="0"/>
    <s v="HUANCH11076797Grupo 1HI"/>
    <s v="Hidroel‚ctrica Huanchor S.A.C."/>
    <x v="78"/>
    <x v="78"/>
    <s v="C. H. Huanchor"/>
    <x v="281"/>
    <x v="4"/>
    <x v="4"/>
    <x v="44"/>
    <x v="1"/>
    <s v="Instalado"/>
    <s v="Operativo"/>
    <s v="Generadora"/>
    <x v="0"/>
    <x v="1"/>
    <x v="1"/>
    <x v="0"/>
    <s v="Privado"/>
    <s v="LIMA"/>
    <s v="LIMA"/>
    <s v="HUAROCHIRI"/>
    <s v="SAN MATEO"/>
    <n v="0"/>
    <x v="7"/>
    <n v="0"/>
    <x v="1"/>
    <s v="-"/>
    <x v="0"/>
    <x v="0"/>
    <n v="5962.9560000000001"/>
    <n v="5.9629560000000001"/>
    <m/>
    <n v="0.83333333333333337"/>
    <n v="0.8135"/>
    <n v="7.6479999999999997"/>
    <n v="0"/>
    <n v="58"/>
    <s v="BASE DE DATOS"/>
    <m/>
  </r>
  <r>
    <s v="20"/>
    <x v="7"/>
    <s v="HUANCH"/>
    <s v="11076797"/>
    <s v="11076797"/>
    <x v="4"/>
    <s v="Grupo 2"/>
    <s v="S"/>
    <n v="10"/>
    <n v="9.8689999999999998"/>
    <n v="1015.145"/>
    <n v="4979.0450000000001"/>
    <n v="5994.19"/>
    <n v="720"/>
    <n v="0"/>
    <n v="0"/>
    <m/>
    <m/>
    <x v="0"/>
    <s v="HUANCH11076797Grupo 2HI"/>
    <s v="Hidroel‚ctrica Huanchor S.A.C."/>
    <x v="78"/>
    <x v="78"/>
    <s v="C. H. Huanchor"/>
    <x v="281"/>
    <x v="4"/>
    <x v="4"/>
    <x v="171"/>
    <x v="1"/>
    <s v="Instalado"/>
    <s v="Operativo"/>
    <s v="Generadora"/>
    <x v="0"/>
    <x v="1"/>
    <x v="1"/>
    <x v="0"/>
    <s v="Privado"/>
    <s v="LIMA"/>
    <s v="LIMA"/>
    <s v="HUAROCHIRI"/>
    <s v="SAN MATEO"/>
    <n v="0"/>
    <x v="7"/>
    <n v="0"/>
    <x v="1"/>
    <s v="-"/>
    <x v="0"/>
    <x v="0"/>
    <n v="5994.19"/>
    <n v="5.9941899999999997"/>
    <m/>
    <n v="0.83333333333333337"/>
    <n v="0.82241666666666668"/>
    <n v="7.6479999999999997"/>
    <n v="9.0949470177292824E-13"/>
    <n v="58"/>
    <s v="BASE DE DATOS"/>
    <m/>
  </r>
  <r>
    <s v="20"/>
    <x v="7"/>
    <s v="HUANCH"/>
    <s v="31009893"/>
    <s v="31009893"/>
    <x v="4"/>
    <s v="G-2"/>
    <s v="S"/>
    <n v="0.84"/>
    <n v="0.46"/>
    <n v="0"/>
    <n v="0"/>
    <n v="0"/>
    <n v="0"/>
    <n v="0"/>
    <n v="720"/>
    <m/>
    <m/>
    <x v="0"/>
    <s v="HUANCH31009893G-2HI"/>
    <s v="Hidroel‚ctrica Huanchor S.A.C."/>
    <x v="78"/>
    <x v="78"/>
    <s v="C. H. Tamboraque II"/>
    <x v="282"/>
    <x v="4"/>
    <x v="4"/>
    <x v="38"/>
    <x v="1"/>
    <s v="Instalado"/>
    <s v="Operativo"/>
    <s v="Generadora"/>
    <x v="0"/>
    <x v="1"/>
    <x v="0"/>
    <x v="0"/>
    <s v="Privado"/>
    <s v="LIMA"/>
    <s v="LIMA"/>
    <s v="HUAROCHIRI"/>
    <s v="SAN MATEO"/>
    <n v="0"/>
    <x v="7"/>
    <n v="0"/>
    <x v="0"/>
    <n v="0"/>
    <x v="0"/>
    <x v="0"/>
    <n v="0"/>
    <n v="0"/>
    <m/>
    <n v="6.9999999999999993E-2"/>
    <n v="3.8333333333333337E-2"/>
    <n v="7.6479999999999997"/>
    <n v="0"/>
    <n v="58"/>
    <s v="BASE DE DATOS"/>
    <m/>
  </r>
  <r>
    <s v="20"/>
    <x v="7"/>
    <s v="HUANCH"/>
    <s v="41009793"/>
    <s v="41009793"/>
    <x v="4"/>
    <s v="G-1"/>
    <s v="S"/>
    <n v="0.46"/>
    <n v="0.45"/>
    <n v="0"/>
    <n v="0"/>
    <n v="0"/>
    <n v="0"/>
    <n v="0"/>
    <n v="720"/>
    <m/>
    <m/>
    <x v="0"/>
    <s v="HUANCH41009793G-1HI"/>
    <s v="Hidroel‚ctrica Huanchor S.A.C."/>
    <x v="78"/>
    <x v="78"/>
    <s v="C. H. Tamboraque I"/>
    <x v="283"/>
    <x v="4"/>
    <x v="4"/>
    <x v="37"/>
    <x v="1"/>
    <s v="Instalado"/>
    <s v="Operativo"/>
    <s v="Generadora"/>
    <x v="0"/>
    <x v="1"/>
    <x v="0"/>
    <x v="0"/>
    <s v="Privado"/>
    <s v="LIMA"/>
    <s v="LIMA"/>
    <s v="HUAROCHIRI"/>
    <s v="SAN MATEO"/>
    <n v="0"/>
    <x v="7"/>
    <n v="0"/>
    <x v="0"/>
    <n v="0"/>
    <x v="0"/>
    <x v="0"/>
    <n v="0"/>
    <n v="0"/>
    <m/>
    <n v="3.8333333333333337E-2"/>
    <n v="3.7499999999999999E-2"/>
    <n v="7.6479999999999997"/>
    <n v="0"/>
    <n v="58"/>
    <s v="BASE DE DATOS"/>
    <m/>
  </r>
  <r>
    <s v="20"/>
    <x v="8"/>
    <s v="HUANCH"/>
    <s v="11076797"/>
    <s v="11076797"/>
    <x v="4"/>
    <s v="Grupo 1"/>
    <s v="S"/>
    <n v="10"/>
    <n v="9.7620000000000005"/>
    <n v="1041.2940000000001"/>
    <n v="4638.491"/>
    <n v="5679.7849999999999"/>
    <n v="0"/>
    <n v="709.63"/>
    <n v="10.37"/>
    <m/>
    <m/>
    <x v="0"/>
    <s v="HUANCH11076797Grupo 1HI"/>
    <s v="Hidroel‚ctrica Huanchor S.A.C."/>
    <x v="78"/>
    <x v="78"/>
    <s v="C. H. Huanchor"/>
    <x v="281"/>
    <x v="4"/>
    <x v="4"/>
    <x v="44"/>
    <x v="1"/>
    <s v="Instalado"/>
    <s v="Operativo"/>
    <s v="Generadora"/>
    <x v="0"/>
    <x v="1"/>
    <x v="1"/>
    <x v="0"/>
    <s v="Privado"/>
    <s v="LIMA"/>
    <s v="LIMA"/>
    <s v="HUAROCHIRI"/>
    <s v="SAN MATEO"/>
    <n v="0"/>
    <x v="7"/>
    <n v="0"/>
    <x v="1"/>
    <s v="-"/>
    <x v="0"/>
    <x v="0"/>
    <n v="5679.7849999999999"/>
    <n v="5.6797849999999999"/>
    <m/>
    <n v="0.83333333333333337"/>
    <n v="0.8135"/>
    <n v="7.6479999999999997"/>
    <n v="0"/>
    <n v="58"/>
    <s v="BASE DE DATOS"/>
    <m/>
  </r>
  <r>
    <s v="20"/>
    <x v="8"/>
    <s v="HUANCH"/>
    <s v="11076797"/>
    <s v="11076797"/>
    <x v="4"/>
    <s v="Grupo 2"/>
    <s v="S"/>
    <n v="10"/>
    <n v="9.8689999999999998"/>
    <n v="1056.508"/>
    <n v="4706.2640000000001"/>
    <n v="5762.7719999999999"/>
    <n v="0"/>
    <n v="715.44"/>
    <n v="4.5599999999999996"/>
    <m/>
    <m/>
    <x v="0"/>
    <s v="HUANCH11076797Grupo 2HI"/>
    <s v="Hidroel‚ctrica Huanchor S.A.C."/>
    <x v="78"/>
    <x v="78"/>
    <s v="C. H. Huanchor"/>
    <x v="281"/>
    <x v="4"/>
    <x v="4"/>
    <x v="171"/>
    <x v="1"/>
    <s v="Instalado"/>
    <s v="Operativo"/>
    <s v="Generadora"/>
    <x v="0"/>
    <x v="1"/>
    <x v="1"/>
    <x v="0"/>
    <s v="Privado"/>
    <s v="LIMA"/>
    <s v="LIMA"/>
    <s v="HUAROCHIRI"/>
    <s v="SAN MATEO"/>
    <n v="0"/>
    <x v="7"/>
    <n v="0"/>
    <x v="1"/>
    <s v="-"/>
    <x v="0"/>
    <x v="0"/>
    <n v="5762.7719999999999"/>
    <n v="5.762772"/>
    <m/>
    <n v="0.83333333333333337"/>
    <n v="0.82241666666666668"/>
    <n v="7.6479999999999997"/>
    <n v="0"/>
    <n v="58"/>
    <s v="BASE DE DATOS"/>
    <m/>
  </r>
  <r>
    <s v="20"/>
    <x v="8"/>
    <s v="HUANCH"/>
    <s v="31009893"/>
    <s v="31009893"/>
    <x v="4"/>
    <s v="G-2"/>
    <s v="S"/>
    <n v="0.84"/>
    <n v="0.46"/>
    <n v="0"/>
    <n v="0"/>
    <n v="0"/>
    <n v="0"/>
    <n v="0"/>
    <n v="720"/>
    <m/>
    <m/>
    <x v="0"/>
    <s v="HUANCH31009893G-2HI"/>
    <s v="Hidroel‚ctrica Huanchor S.A.C."/>
    <x v="78"/>
    <x v="78"/>
    <s v="C. H. Tamboraque II"/>
    <x v="282"/>
    <x v="4"/>
    <x v="4"/>
    <x v="38"/>
    <x v="1"/>
    <s v="Instalado"/>
    <s v="Operativo"/>
    <s v="Generadora"/>
    <x v="0"/>
    <x v="1"/>
    <x v="0"/>
    <x v="0"/>
    <s v="Privado"/>
    <s v="LIMA"/>
    <s v="LIMA"/>
    <s v="HUAROCHIRI"/>
    <s v="SAN MATEO"/>
    <n v="0"/>
    <x v="7"/>
    <n v="0"/>
    <x v="0"/>
    <n v="0"/>
    <x v="0"/>
    <x v="0"/>
    <n v="0"/>
    <n v="0"/>
    <m/>
    <n v="6.9999999999999993E-2"/>
    <n v="3.8333333333333337E-2"/>
    <n v="7.6479999999999997"/>
    <n v="0"/>
    <n v="58"/>
    <s v="BASE DE DATOS"/>
    <m/>
  </r>
  <r>
    <s v="20"/>
    <x v="8"/>
    <s v="HUANCH"/>
    <s v="41009793"/>
    <s v="41009793"/>
    <x v="4"/>
    <s v="G-1"/>
    <s v="S"/>
    <n v="0.46"/>
    <n v="0.45"/>
    <n v="0"/>
    <n v="0"/>
    <n v="0"/>
    <n v="0"/>
    <n v="0"/>
    <n v="720"/>
    <m/>
    <m/>
    <x v="0"/>
    <s v="HUANCH41009793G-1HI"/>
    <s v="Hidroel‚ctrica Huanchor S.A.C."/>
    <x v="78"/>
    <x v="78"/>
    <s v="C. H. Tamboraque I"/>
    <x v="283"/>
    <x v="4"/>
    <x v="4"/>
    <x v="37"/>
    <x v="1"/>
    <s v="Instalado"/>
    <s v="Operativo"/>
    <s v="Generadora"/>
    <x v="0"/>
    <x v="1"/>
    <x v="0"/>
    <x v="0"/>
    <s v="Privado"/>
    <s v="LIMA"/>
    <s v="LIMA"/>
    <s v="HUAROCHIRI"/>
    <s v="SAN MATEO"/>
    <n v="0"/>
    <x v="7"/>
    <n v="0"/>
    <x v="0"/>
    <n v="0"/>
    <x v="0"/>
    <x v="0"/>
    <n v="0"/>
    <n v="0"/>
    <m/>
    <n v="3.8333333333333337E-2"/>
    <n v="3.7499999999999999E-2"/>
    <n v="7.6479999999999997"/>
    <n v="0"/>
    <n v="58"/>
    <s v="BASE DE DATOS"/>
    <m/>
  </r>
  <r>
    <s v="20"/>
    <x v="9"/>
    <s v="HUANCH"/>
    <s v="11076797"/>
    <s v="11076797"/>
    <x v="4"/>
    <s v="Grupo 1"/>
    <s v="S"/>
    <n v="10"/>
    <n v="9.7620000000000005"/>
    <n v="887.89"/>
    <n v="4354.8909999999996"/>
    <n v="5242.7809999999999"/>
    <n v="107.08"/>
    <n v="611.47"/>
    <n v="1.45"/>
    <m/>
    <m/>
    <x v="0"/>
    <s v="HUANCH11076797Grupo 1HI"/>
    <s v="Hidroel‚ctrica Huanchor S.A.C."/>
    <x v="78"/>
    <x v="78"/>
    <s v="C. H. Huanchor"/>
    <x v="281"/>
    <x v="4"/>
    <x v="4"/>
    <x v="44"/>
    <x v="1"/>
    <s v="Instalado"/>
    <s v="Operativo"/>
    <s v="Generadora"/>
    <x v="0"/>
    <x v="1"/>
    <x v="1"/>
    <x v="0"/>
    <s v="Privado"/>
    <s v="LIMA"/>
    <s v="LIMA"/>
    <s v="HUAROCHIRI"/>
    <s v="SAN MATEO"/>
    <n v="0"/>
    <x v="7"/>
    <n v="0"/>
    <x v="1"/>
    <s v="-"/>
    <x v="0"/>
    <x v="0"/>
    <n v="5242.7809999999999"/>
    <n v="5.2427809999999999"/>
    <m/>
    <n v="0.83333333333333337"/>
    <n v="0.8135"/>
    <n v="7.6479999999999997"/>
    <n v="0"/>
    <n v="58"/>
    <s v="BASE DE DATOS"/>
    <m/>
  </r>
  <r>
    <s v="20"/>
    <x v="9"/>
    <s v="HUANCH"/>
    <s v="11076797"/>
    <s v="11076797"/>
    <x v="4"/>
    <s v="Grupo 2"/>
    <s v="S"/>
    <n v="10"/>
    <n v="9.8689999999999998"/>
    <n v="754.23099999999999"/>
    <n v="3699.3220000000001"/>
    <n v="4453.5529999999999"/>
    <n v="84.72"/>
    <n v="521.63"/>
    <n v="113.65"/>
    <m/>
    <m/>
    <x v="0"/>
    <s v="HUANCH11076797Grupo 2HI"/>
    <s v="Hidroel‚ctrica Huanchor S.A.C."/>
    <x v="78"/>
    <x v="78"/>
    <s v="C. H. Huanchor"/>
    <x v="281"/>
    <x v="4"/>
    <x v="4"/>
    <x v="171"/>
    <x v="1"/>
    <s v="Instalado"/>
    <s v="Operativo"/>
    <s v="Generadora"/>
    <x v="0"/>
    <x v="1"/>
    <x v="1"/>
    <x v="0"/>
    <s v="Privado"/>
    <s v="LIMA"/>
    <s v="LIMA"/>
    <s v="HUAROCHIRI"/>
    <s v="SAN MATEO"/>
    <n v="0"/>
    <x v="7"/>
    <n v="0"/>
    <x v="1"/>
    <s v="-"/>
    <x v="0"/>
    <x v="0"/>
    <n v="4453.5529999999999"/>
    <n v="4.4535530000000003"/>
    <m/>
    <n v="0.83333333333333337"/>
    <n v="0.82241666666666668"/>
    <n v="7.6479999999999997"/>
    <n v="0"/>
    <n v="58"/>
    <s v="BASE DE DATOS"/>
    <m/>
  </r>
  <r>
    <s v="20"/>
    <x v="9"/>
    <s v="HUANCH"/>
    <s v="31009893"/>
    <s v="31009893"/>
    <x v="4"/>
    <s v="G-2"/>
    <s v="S"/>
    <n v="0.84"/>
    <n v="0.46"/>
    <n v="0"/>
    <n v="0"/>
    <n v="0"/>
    <n v="0"/>
    <n v="0"/>
    <n v="720"/>
    <m/>
    <m/>
    <x v="0"/>
    <s v="HUANCH31009893G-2HI"/>
    <s v="Hidroel‚ctrica Huanchor S.A.C."/>
    <x v="78"/>
    <x v="78"/>
    <s v="C. H. Tamboraque II"/>
    <x v="282"/>
    <x v="4"/>
    <x v="4"/>
    <x v="38"/>
    <x v="1"/>
    <s v="Instalado"/>
    <s v="Operativo"/>
    <s v="Generadora"/>
    <x v="0"/>
    <x v="1"/>
    <x v="0"/>
    <x v="0"/>
    <s v="Privado"/>
    <s v="LIMA"/>
    <s v="LIMA"/>
    <s v="HUAROCHIRI"/>
    <s v="SAN MATEO"/>
    <n v="0"/>
    <x v="7"/>
    <n v="0"/>
    <x v="0"/>
    <n v="0"/>
    <x v="0"/>
    <x v="0"/>
    <n v="0"/>
    <n v="0"/>
    <m/>
    <n v="6.9999999999999993E-2"/>
    <n v="3.8333333333333337E-2"/>
    <n v="7.6479999999999997"/>
    <n v="0"/>
    <n v="58"/>
    <s v="BASE DE DATOS"/>
    <m/>
  </r>
  <r>
    <s v="20"/>
    <x v="9"/>
    <s v="HUANCH"/>
    <s v="41009793"/>
    <s v="41009793"/>
    <x v="4"/>
    <s v="G-1"/>
    <s v="S"/>
    <n v="0.46"/>
    <n v="0.45"/>
    <n v="0"/>
    <n v="0"/>
    <n v="0"/>
    <n v="0"/>
    <n v="0"/>
    <n v="720"/>
    <m/>
    <m/>
    <x v="0"/>
    <s v="HUANCH41009793G-1HI"/>
    <s v="Hidroel‚ctrica Huanchor S.A.C."/>
    <x v="78"/>
    <x v="78"/>
    <s v="C. H. Tamboraque I"/>
    <x v="283"/>
    <x v="4"/>
    <x v="4"/>
    <x v="37"/>
    <x v="1"/>
    <s v="Instalado"/>
    <s v="Operativo"/>
    <s v="Generadora"/>
    <x v="0"/>
    <x v="1"/>
    <x v="0"/>
    <x v="0"/>
    <s v="Privado"/>
    <s v="LIMA"/>
    <s v="LIMA"/>
    <s v="HUAROCHIRI"/>
    <s v="SAN MATEO"/>
    <n v="0"/>
    <x v="7"/>
    <n v="0"/>
    <x v="0"/>
    <n v="0"/>
    <x v="0"/>
    <x v="0"/>
    <n v="0"/>
    <n v="0"/>
    <m/>
    <n v="3.8333333333333337E-2"/>
    <n v="3.7499999999999999E-2"/>
    <n v="7.6479999999999997"/>
    <n v="0"/>
    <n v="58"/>
    <s v="BASE DE DATOS"/>
    <m/>
  </r>
  <r>
    <s v="20"/>
    <x v="10"/>
    <s v="HUANCH"/>
    <s v="11076797"/>
    <s v="11076797"/>
    <x v="4"/>
    <s v="Grupo 1"/>
    <s v="S"/>
    <n v="10"/>
    <n v="9.7620000000000005"/>
    <n v="925.32299999999998"/>
    <n v="4362.2370000000001"/>
    <n v="5287.56"/>
    <n v="9.5500000000000007"/>
    <n v="709.53"/>
    <n v="0.92"/>
    <m/>
    <m/>
    <x v="0"/>
    <s v="HUANCH11076797Grupo 1HI"/>
    <s v="Hidroel‚ctrica Huanchor S.A.C."/>
    <x v="78"/>
    <x v="78"/>
    <s v="C. H. Huanchor"/>
    <x v="281"/>
    <x v="4"/>
    <x v="4"/>
    <x v="44"/>
    <x v="1"/>
    <s v="Instalado"/>
    <s v="Operativo"/>
    <s v="Generadora"/>
    <x v="0"/>
    <x v="1"/>
    <x v="1"/>
    <x v="0"/>
    <s v="Privado"/>
    <s v="LIMA"/>
    <s v="LIMA"/>
    <s v="HUAROCHIRI"/>
    <s v="SAN MATEO"/>
    <n v="0"/>
    <x v="7"/>
    <n v="0"/>
    <x v="1"/>
    <s v="-"/>
    <x v="0"/>
    <x v="0"/>
    <n v="5287.56"/>
    <n v="5.28756"/>
    <m/>
    <n v="0.83333333333333337"/>
    <n v="0.8135"/>
    <n v="7.6479999999999997"/>
    <n v="0"/>
    <n v="58"/>
    <s v="BASE DE DATOS"/>
    <m/>
  </r>
  <r>
    <s v="20"/>
    <x v="10"/>
    <s v="HUANCH"/>
    <s v="11076797"/>
    <s v="11076797"/>
    <x v="4"/>
    <s v="Grupo 2"/>
    <s v="S"/>
    <n v="10"/>
    <n v="9.8689999999999998"/>
    <n v="797.75900000000001"/>
    <n v="4362.2370000000001"/>
    <n v="5159.9960000000001"/>
    <n v="0"/>
    <n v="94.12"/>
    <n v="625.88"/>
    <m/>
    <m/>
    <x v="0"/>
    <s v="HUANCH11076797Grupo 2HI"/>
    <s v="Hidroel‚ctrica Huanchor S.A.C."/>
    <x v="78"/>
    <x v="78"/>
    <s v="C. H. Huanchor"/>
    <x v="281"/>
    <x v="4"/>
    <x v="4"/>
    <x v="171"/>
    <x v="1"/>
    <s v="Instalado"/>
    <s v="Operativo"/>
    <s v="Generadora"/>
    <x v="0"/>
    <x v="1"/>
    <x v="1"/>
    <x v="0"/>
    <s v="Privado"/>
    <s v="LIMA"/>
    <s v="LIMA"/>
    <s v="HUAROCHIRI"/>
    <s v="SAN MATEO"/>
    <n v="0"/>
    <x v="7"/>
    <n v="0"/>
    <x v="1"/>
    <s v="-"/>
    <x v="0"/>
    <x v="0"/>
    <n v="5159.9960000000001"/>
    <n v="5.1599960000000005"/>
    <m/>
    <n v="0.83333333333333337"/>
    <n v="0.82241666666666668"/>
    <n v="7.6479999999999997"/>
    <n v="0"/>
    <n v="58"/>
    <s v="BASE DE DATOS"/>
    <m/>
  </r>
  <r>
    <s v="20"/>
    <x v="10"/>
    <s v="HUANCH"/>
    <s v="31009893"/>
    <s v="31009893"/>
    <x v="4"/>
    <s v="G-2"/>
    <s v="S"/>
    <n v="0.84"/>
    <n v="0.46"/>
    <n v="0"/>
    <n v="0"/>
    <n v="0"/>
    <n v="0"/>
    <n v="0"/>
    <n v="720"/>
    <m/>
    <m/>
    <x v="0"/>
    <s v="HUANCH31009893G-2HI"/>
    <s v="Hidroel‚ctrica Huanchor S.A.C."/>
    <x v="78"/>
    <x v="78"/>
    <s v="C. H. Tamboraque II"/>
    <x v="282"/>
    <x v="4"/>
    <x v="4"/>
    <x v="38"/>
    <x v="1"/>
    <s v="Instalado"/>
    <s v="Operativo"/>
    <s v="Generadora"/>
    <x v="0"/>
    <x v="1"/>
    <x v="0"/>
    <x v="0"/>
    <s v="Privado"/>
    <s v="LIMA"/>
    <s v="LIMA"/>
    <s v="HUAROCHIRI"/>
    <s v="SAN MATEO"/>
    <n v="0"/>
    <x v="7"/>
    <n v="0"/>
    <x v="0"/>
    <n v="0"/>
    <x v="0"/>
    <x v="0"/>
    <n v="0"/>
    <n v="0"/>
    <m/>
    <n v="6.9999999999999993E-2"/>
    <n v="3.8333333333333337E-2"/>
    <n v="7.6479999999999997"/>
    <n v="0"/>
    <n v="58"/>
    <s v="BASE DE DATOS"/>
    <m/>
  </r>
  <r>
    <s v="20"/>
    <x v="10"/>
    <s v="HUANCH"/>
    <s v="41009793"/>
    <s v="41009793"/>
    <x v="4"/>
    <s v="G-1"/>
    <s v="S"/>
    <n v="0.46"/>
    <n v="0.45"/>
    <n v="0"/>
    <n v="0"/>
    <n v="0"/>
    <n v="0"/>
    <n v="0"/>
    <n v="720"/>
    <m/>
    <m/>
    <x v="0"/>
    <s v="HUANCH41009793G-1HI"/>
    <s v="Hidroel‚ctrica Huanchor S.A.C."/>
    <x v="78"/>
    <x v="78"/>
    <s v="C. H. Tamboraque I"/>
    <x v="283"/>
    <x v="4"/>
    <x v="4"/>
    <x v="37"/>
    <x v="1"/>
    <s v="Instalado"/>
    <s v="Operativo"/>
    <s v="Generadora"/>
    <x v="0"/>
    <x v="1"/>
    <x v="0"/>
    <x v="0"/>
    <s v="Privado"/>
    <s v="LIMA"/>
    <s v="LIMA"/>
    <s v="HUAROCHIRI"/>
    <s v="SAN MATEO"/>
    <n v="0"/>
    <x v="7"/>
    <n v="0"/>
    <x v="0"/>
    <n v="0"/>
    <x v="0"/>
    <x v="0"/>
    <n v="0"/>
    <n v="0"/>
    <m/>
    <n v="3.8333333333333337E-2"/>
    <n v="3.7499999999999999E-2"/>
    <n v="7.6479999999999997"/>
    <n v="0"/>
    <n v="58"/>
    <s v="BASE DE DATOS"/>
    <m/>
  </r>
  <r>
    <s v="20"/>
    <x v="11"/>
    <s v="HUANCH"/>
    <s v="11076797"/>
    <s v="11076797"/>
    <x v="4"/>
    <s v="Grupo 1"/>
    <s v="S"/>
    <n v="10"/>
    <n v="9.7620000000000005"/>
    <n v="977.29499999999996"/>
    <n v="4793.3999999999996"/>
    <n v="5770.6949999999997"/>
    <n v="0"/>
    <n v="708.63"/>
    <n v="11.37"/>
    <m/>
    <m/>
    <x v="0"/>
    <s v="HUANCH11076797Grupo 1HI"/>
    <s v="Hidroel‚ctrica Huanchor S.A.C."/>
    <x v="78"/>
    <x v="78"/>
    <s v="C. H. Huanchor"/>
    <x v="281"/>
    <x v="4"/>
    <x v="4"/>
    <x v="44"/>
    <x v="1"/>
    <s v="Instalado"/>
    <s v="Operativo"/>
    <s v="Generadora"/>
    <x v="0"/>
    <x v="1"/>
    <x v="1"/>
    <x v="0"/>
    <s v="Privado"/>
    <s v="LIMA"/>
    <s v="LIMA"/>
    <s v="HUAROCHIRI"/>
    <s v="SAN MATEO"/>
    <n v="0"/>
    <x v="7"/>
    <n v="0"/>
    <x v="1"/>
    <s v="-"/>
    <x v="0"/>
    <x v="0"/>
    <n v="5770.6949999999997"/>
    <n v="5.7706949999999999"/>
    <m/>
    <n v="0.83333333333333337"/>
    <n v="0.8135"/>
    <n v="7.6479999999999997"/>
    <n v="0"/>
    <n v="58"/>
    <s v="BASE DE DATOS"/>
    <m/>
  </r>
  <r>
    <s v="20"/>
    <x v="11"/>
    <s v="HUANCH"/>
    <s v="11076797"/>
    <s v="11076797"/>
    <x v="4"/>
    <s v="Grupo 2"/>
    <s v="S"/>
    <n v="10"/>
    <n v="9.8689999999999998"/>
    <n v="992.22299999999996"/>
    <n v="4866.6170000000002"/>
    <n v="5858.84"/>
    <n v="0"/>
    <n v="718.68"/>
    <n v="1.32"/>
    <m/>
    <m/>
    <x v="0"/>
    <s v="HUANCH11076797Grupo 2HI"/>
    <s v="Hidroel‚ctrica Huanchor S.A.C."/>
    <x v="78"/>
    <x v="78"/>
    <s v="C. H. Huanchor"/>
    <x v="281"/>
    <x v="4"/>
    <x v="4"/>
    <x v="171"/>
    <x v="1"/>
    <s v="Instalado"/>
    <s v="Operativo"/>
    <s v="Generadora"/>
    <x v="0"/>
    <x v="1"/>
    <x v="1"/>
    <x v="0"/>
    <s v="Privado"/>
    <s v="LIMA"/>
    <s v="LIMA"/>
    <s v="HUAROCHIRI"/>
    <s v="SAN MATEO"/>
    <n v="0"/>
    <x v="7"/>
    <n v="0"/>
    <x v="1"/>
    <s v="-"/>
    <x v="0"/>
    <x v="0"/>
    <n v="5858.84"/>
    <n v="5.8588399999999998"/>
    <m/>
    <n v="0.83333333333333337"/>
    <n v="0.82241666666666668"/>
    <n v="7.6479999999999997"/>
    <n v="0"/>
    <n v="58"/>
    <s v="BASE DE DATOS"/>
    <m/>
  </r>
  <r>
    <s v="20"/>
    <x v="11"/>
    <s v="HUANCH"/>
    <s v="31009893"/>
    <s v="31009893"/>
    <x v="4"/>
    <s v="G-2"/>
    <s v="S"/>
    <n v="0.84"/>
    <n v="0.46"/>
    <n v="0"/>
    <n v="0"/>
    <n v="0"/>
    <n v="0"/>
    <n v="0"/>
    <n v="720"/>
    <m/>
    <m/>
    <x v="0"/>
    <s v="HUANCH31009893G-2HI"/>
    <s v="Hidroel‚ctrica Huanchor S.A.C."/>
    <x v="78"/>
    <x v="78"/>
    <s v="C. H. Tamboraque II"/>
    <x v="282"/>
    <x v="4"/>
    <x v="4"/>
    <x v="38"/>
    <x v="1"/>
    <s v="Instalado"/>
    <s v="Operativo"/>
    <s v="Generadora"/>
    <x v="0"/>
    <x v="1"/>
    <x v="0"/>
    <x v="0"/>
    <s v="Privado"/>
    <s v="LIMA"/>
    <s v="LIMA"/>
    <s v="HUAROCHIRI"/>
    <s v="SAN MATEO"/>
    <n v="0"/>
    <x v="7"/>
    <n v="0"/>
    <x v="0"/>
    <n v="0"/>
    <x v="0"/>
    <x v="0"/>
    <n v="0"/>
    <n v="0"/>
    <m/>
    <n v="6.9999999999999993E-2"/>
    <n v="3.8333333333333337E-2"/>
    <n v="7.6479999999999997"/>
    <n v="0"/>
    <n v="58"/>
    <s v="BASE DE DATOS"/>
    <m/>
  </r>
  <r>
    <s v="20"/>
    <x v="11"/>
    <s v="HUANCH"/>
    <s v="41009793"/>
    <s v="41009793"/>
    <x v="4"/>
    <s v="G-1"/>
    <s v="S"/>
    <n v="0.46"/>
    <n v="0.45"/>
    <n v="0"/>
    <n v="0"/>
    <n v="0"/>
    <n v="0"/>
    <n v="0"/>
    <n v="720"/>
    <m/>
    <m/>
    <x v="0"/>
    <s v="HUANCH41009793G-1HI"/>
    <s v="Hidroel‚ctrica Huanchor S.A.C."/>
    <x v="78"/>
    <x v="78"/>
    <s v="C. H. Tamboraque I"/>
    <x v="283"/>
    <x v="4"/>
    <x v="4"/>
    <x v="37"/>
    <x v="1"/>
    <s v="Instalado"/>
    <s v="Operativo"/>
    <s v="Generadora"/>
    <x v="0"/>
    <x v="1"/>
    <x v="0"/>
    <x v="0"/>
    <s v="Privado"/>
    <s v="LIMA"/>
    <s v="LIMA"/>
    <s v="HUAROCHIRI"/>
    <s v="SAN MATEO"/>
    <n v="0"/>
    <x v="7"/>
    <n v="0"/>
    <x v="0"/>
    <n v="0"/>
    <x v="0"/>
    <x v="0"/>
    <n v="0"/>
    <n v="0"/>
    <m/>
    <n v="3.8333333333333337E-2"/>
    <n v="3.7499999999999999E-2"/>
    <n v="7.6479999999999997"/>
    <n v="0"/>
    <n v="58"/>
    <s v="BASE DE DATOS"/>
    <m/>
  </r>
  <r>
    <s v="20"/>
    <x v="9"/>
    <s v="CHTING"/>
    <s v="18169608"/>
    <s v="18169608"/>
    <x v="4"/>
    <s v="Allis Charner 1-4"/>
    <s v="S"/>
    <n v="1.65"/>
    <n v="1.2"/>
    <n v="120.13"/>
    <n v="429.85"/>
    <n v="549.98"/>
    <n v="29.31"/>
    <n v="689.51"/>
    <n v="1.18"/>
    <m/>
    <m/>
    <x v="0"/>
    <s v="CHTING18169608Allis Charner 1-4HI"/>
    <s v="Compa¤ia Hidroel‚ctrica Tingo SA"/>
    <x v="47"/>
    <x v="47"/>
    <s v="C.H. Tingo"/>
    <x v="204"/>
    <x v="4"/>
    <x v="4"/>
    <x v="289"/>
    <x v="1"/>
    <s v="Instalado"/>
    <s v="Operativo"/>
    <s v="Generadora"/>
    <x v="0"/>
    <x v="1"/>
    <x v="0"/>
    <x v="0"/>
    <s v="Privado"/>
    <s v="LIMA"/>
    <s v="LIMA"/>
    <s v="HUARAL"/>
    <s v="SANTA CRUZ DE ANDAMARCA"/>
    <n v="0"/>
    <x v="7"/>
    <n v="0"/>
    <x v="0"/>
    <n v="0"/>
    <x v="0"/>
    <x v="0"/>
    <n v="549.98"/>
    <n v="0.54998000000000002"/>
    <m/>
    <n v="0.13749999999999998"/>
    <n v="9.9999999999999992E-2"/>
    <n v="7.6479999999999997"/>
    <n v="0"/>
    <n v="14"/>
    <s v="BASE DE DATOS"/>
    <m/>
  </r>
  <r>
    <s v="20"/>
    <x v="10"/>
    <s v="CHTING"/>
    <s v="18169608"/>
    <s v="18169608"/>
    <x v="4"/>
    <s v="Allis Charner 1-4"/>
    <s v="S"/>
    <n v="1.65"/>
    <n v="1.2"/>
    <n v="118.09"/>
    <n v="417.62"/>
    <n v="535.71"/>
    <n v="16.23"/>
    <n v="701.3"/>
    <n v="2.4700000000000002"/>
    <m/>
    <m/>
    <x v="0"/>
    <s v="CHTING18169608Allis Charner 1-4HI"/>
    <s v="Compa¤ia Hidroel‚ctrica Tingo SA"/>
    <x v="47"/>
    <x v="47"/>
    <s v="C.H. Tingo"/>
    <x v="204"/>
    <x v="4"/>
    <x v="4"/>
    <x v="289"/>
    <x v="1"/>
    <s v="Instalado"/>
    <s v="Operativo"/>
    <s v="Generadora"/>
    <x v="0"/>
    <x v="1"/>
    <x v="0"/>
    <x v="0"/>
    <s v="Privado"/>
    <s v="LIMA"/>
    <s v="LIMA"/>
    <s v="HUARAL"/>
    <s v="SANTA CRUZ DE ANDAMARCA"/>
    <n v="0"/>
    <x v="7"/>
    <n v="0"/>
    <x v="0"/>
    <n v="0"/>
    <x v="0"/>
    <x v="0"/>
    <n v="535.71"/>
    <n v="0.53571000000000002"/>
    <m/>
    <n v="0.13749999999999998"/>
    <n v="9.9999999999999992E-2"/>
    <n v="7.6479999999999997"/>
    <n v="0"/>
    <n v="14"/>
    <s v="BASE DE DATOS"/>
    <m/>
  </r>
  <r>
    <s v="20"/>
    <x v="11"/>
    <s v="CHTING"/>
    <s v="18169608"/>
    <s v="18169608"/>
    <x v="4"/>
    <s v="Allis Charner 1-4"/>
    <s v="S"/>
    <n v="1.65"/>
    <n v="1.2"/>
    <n v="123.36"/>
    <n v="444.9"/>
    <n v="568.26"/>
    <n v="0"/>
    <n v="703.63"/>
    <n v="16.37"/>
    <m/>
    <m/>
    <x v="0"/>
    <s v="CHTING18169608Allis Charner 1-4HI"/>
    <s v="Compa¤ia Hidroel‚ctrica Tingo SA"/>
    <x v="47"/>
    <x v="47"/>
    <s v="C.H. Tingo"/>
    <x v="204"/>
    <x v="4"/>
    <x v="4"/>
    <x v="289"/>
    <x v="1"/>
    <s v="Instalado"/>
    <s v="Operativo"/>
    <s v="Generadora"/>
    <x v="0"/>
    <x v="1"/>
    <x v="0"/>
    <x v="0"/>
    <s v="Privado"/>
    <s v="LIMA"/>
    <s v="LIMA"/>
    <s v="HUARAL"/>
    <s v="SANTA CRUZ DE ANDAMARCA"/>
    <n v="0"/>
    <x v="7"/>
    <n v="0"/>
    <x v="0"/>
    <n v="0"/>
    <x v="0"/>
    <x v="0"/>
    <n v="568.26"/>
    <n v="0.56825999999999999"/>
    <m/>
    <n v="0.13749999999999998"/>
    <n v="9.9999999999999992E-2"/>
    <n v="7.6479999999999997"/>
    <n v="0"/>
    <n v="14"/>
    <s v="BASE DE DATOS"/>
    <m/>
  </r>
  <r>
    <s v="20"/>
    <x v="0"/>
    <s v="CHTING"/>
    <s v="18169608"/>
    <s v="18169608"/>
    <x v="4"/>
    <s v="Allis Charner 1-4"/>
    <s v="S"/>
    <n v="1.65"/>
    <n v="1.2"/>
    <n v="0"/>
    <n v="0"/>
    <n v="0"/>
    <n v="0"/>
    <n v="0"/>
    <n v="720"/>
    <m/>
    <m/>
    <x v="0"/>
    <s v="CHTING18169608Allis Charner 1-4HI"/>
    <s v="Compa¤ia Hidroel‚ctrica Tingo SA"/>
    <x v="47"/>
    <x v="47"/>
    <s v="C.H. Tingo"/>
    <x v="204"/>
    <x v="4"/>
    <x v="4"/>
    <x v="289"/>
    <x v="1"/>
    <s v="Instalado"/>
    <s v="Operativo"/>
    <s v="Generadora"/>
    <x v="0"/>
    <x v="1"/>
    <x v="0"/>
    <x v="0"/>
    <s v="Privado"/>
    <s v="LIMA"/>
    <s v="LIMA"/>
    <s v="HUARAL"/>
    <s v="SANTA CRUZ DE ANDAMARCA"/>
    <n v="0"/>
    <x v="7"/>
    <n v="0"/>
    <x v="0"/>
    <n v="0"/>
    <x v="0"/>
    <x v="0"/>
    <n v="0"/>
    <n v="0"/>
    <m/>
    <n v="0.13749999999999998"/>
    <n v="9.9999999999999992E-2"/>
    <n v="7.6479999999999997"/>
    <n v="0"/>
    <n v="14"/>
    <s v="BASE DE DATOS"/>
    <m/>
  </r>
  <r>
    <s v="20"/>
    <x v="3"/>
    <s v="CHTING"/>
    <s v="18169608"/>
    <s v="18169608"/>
    <x v="4"/>
    <s v="Allis Charner 1-4"/>
    <s v="S"/>
    <n v="1.65"/>
    <n v="1.2"/>
    <n v="0"/>
    <n v="0"/>
    <n v="0"/>
    <n v="0"/>
    <n v="0"/>
    <n v="720"/>
    <m/>
    <m/>
    <x v="0"/>
    <s v="CHTING18169608Allis Charner 1-4HI"/>
    <s v="Compa¤ia Hidroel‚ctrica Tingo SA"/>
    <x v="47"/>
    <x v="47"/>
    <s v="C.H. Tingo"/>
    <x v="204"/>
    <x v="4"/>
    <x v="4"/>
    <x v="289"/>
    <x v="1"/>
    <s v="Instalado"/>
    <s v="Operativo"/>
    <s v="Generadora"/>
    <x v="0"/>
    <x v="1"/>
    <x v="0"/>
    <x v="0"/>
    <s v="Privado"/>
    <s v="LIMA"/>
    <s v="LIMA"/>
    <s v="HUARAL"/>
    <s v="SANTA CRUZ DE ANDAMARCA"/>
    <n v="0"/>
    <x v="7"/>
    <n v="0"/>
    <x v="0"/>
    <n v="0"/>
    <x v="0"/>
    <x v="0"/>
    <n v="0"/>
    <n v="0"/>
    <m/>
    <n v="0.13749999999999998"/>
    <n v="9.9999999999999992E-2"/>
    <n v="7.6479999999999997"/>
    <n v="0"/>
    <n v="14"/>
    <s v="BASE DE DATOS"/>
    <m/>
  </r>
  <r>
    <s v="20"/>
    <x v="6"/>
    <s v="CHTING"/>
    <s v="18169608"/>
    <s v="18169608"/>
    <x v="4"/>
    <s v="Allis Charner 1-4"/>
    <s v="S"/>
    <n v="1.65"/>
    <n v="1.2"/>
    <n v="0"/>
    <n v="0"/>
    <n v="0"/>
    <n v="0"/>
    <n v="0"/>
    <n v="720"/>
    <m/>
    <m/>
    <x v="0"/>
    <s v="CHTING18169608Allis Charner 1-4HI"/>
    <s v="Compa¤ia Hidroel‚ctrica Tingo SA"/>
    <x v="47"/>
    <x v="47"/>
    <s v="C.H. Tingo"/>
    <x v="204"/>
    <x v="4"/>
    <x v="4"/>
    <x v="289"/>
    <x v="1"/>
    <s v="Instalado"/>
    <s v="Operativo"/>
    <s v="Generadora"/>
    <x v="0"/>
    <x v="1"/>
    <x v="0"/>
    <x v="0"/>
    <s v="Privado"/>
    <s v="LIMA"/>
    <s v="LIMA"/>
    <s v="HUARAL"/>
    <s v="SANTA CRUZ DE ANDAMARCA"/>
    <n v="0"/>
    <x v="7"/>
    <n v="0"/>
    <x v="0"/>
    <n v="0"/>
    <x v="0"/>
    <x v="0"/>
    <n v="0"/>
    <n v="0"/>
    <m/>
    <n v="0.13749999999999998"/>
    <n v="9.9999999999999992E-2"/>
    <n v="7.6479999999999997"/>
    <n v="0"/>
    <n v="14"/>
    <s v="BASE DE DATOS"/>
    <m/>
  </r>
  <r>
    <s v="20"/>
    <x v="11"/>
    <s v="ASLCHA"/>
    <s v="0001021"/>
    <s v="0001021"/>
    <x v="4"/>
    <s v="G1"/>
    <s v="S"/>
    <n v="3"/>
    <n v="1.1499999999999999"/>
    <n v="132.20699999999999"/>
    <n v="669.52700000000004"/>
    <n v="801.73400000000004"/>
    <n v="0"/>
    <n v="718.5"/>
    <n v="1.5"/>
    <m/>
    <m/>
    <x v="0"/>
    <s v="ASLCHA0001021G1HI"/>
    <s v="Asociaci¢n Santa Lucia de Chacas"/>
    <x v="44"/>
    <x v="44"/>
    <s v="C.H. Huallin I"/>
    <x v="145"/>
    <x v="4"/>
    <x v="4"/>
    <x v="13"/>
    <x v="1"/>
    <s v="Instalado"/>
    <s v="Operativo"/>
    <s v="Generadora"/>
    <x v="0"/>
    <x v="1"/>
    <x v="0"/>
    <x v="0"/>
    <s v="Privado"/>
    <s v="ANCASH"/>
    <s v="ANCASH"/>
    <s v="ASUNCIÓN"/>
    <s v="CHACAS"/>
    <s v="HUALLÍN"/>
    <x v="7"/>
    <n v="0"/>
    <x v="0"/>
    <n v="0"/>
    <x v="0"/>
    <x v="0"/>
    <n v="801.73400000000004"/>
    <n v="0.80173400000000006"/>
    <m/>
    <n v="0.25"/>
    <n v="9.5833333333333326E-2"/>
    <n v="7.6479999999999997"/>
    <n v="0"/>
    <n v="5"/>
    <s v="BASE DE DATOS"/>
    <m/>
  </r>
  <r>
    <s v="20"/>
    <x v="9"/>
    <s v="ELP"/>
    <s v="11014093"/>
    <s v="11014093"/>
    <x v="4"/>
    <s v="1"/>
    <s v="S"/>
    <n v="70.12"/>
    <n v="73.144999999999996"/>
    <n v="9812.9369999999999"/>
    <n v="43080.928"/>
    <n v="52893.864999999998"/>
    <n v="0"/>
    <n v="744"/>
    <n v="0"/>
    <m/>
    <m/>
    <x v="0"/>
    <s v="ELP110140931HI"/>
    <s v="Electroper£ S. A."/>
    <x v="20"/>
    <x v="20"/>
    <s v="C. H. Restitución"/>
    <x v="236"/>
    <x v="4"/>
    <x v="4"/>
    <x v="44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52893.864999999998"/>
    <n v="52.893864999999998"/>
    <m/>
    <n v="5.8433333333333337"/>
    <n v="6.095416666666666"/>
    <n v="7.6479999999999997"/>
    <n v="0"/>
    <n v="28"/>
    <s v="BASE DE DATOS"/>
    <m/>
  </r>
  <r>
    <s v="20"/>
    <x v="9"/>
    <s v="ELP"/>
    <s v="11014093"/>
    <s v="11014093"/>
    <x v="4"/>
    <s v="2"/>
    <s v="S"/>
    <n v="70.12"/>
    <n v="73.144999999999996"/>
    <n v="9162.2170000000006"/>
    <n v="39030.241999999998"/>
    <n v="48192.459000000003"/>
    <n v="11.03"/>
    <n v="731.15"/>
    <n v="0"/>
    <m/>
    <m/>
    <x v="0"/>
    <s v="ELP110140932HI"/>
    <s v="Electroper£ S. A."/>
    <x v="20"/>
    <x v="20"/>
    <s v="C. H. Restitución"/>
    <x v="236"/>
    <x v="4"/>
    <x v="4"/>
    <x v="171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48192.459000000003"/>
    <n v="48.192458999999999"/>
    <m/>
    <n v="5.8433333333333337"/>
    <n v="6.095416666666666"/>
    <n v="7.6479999999999997"/>
    <n v="0"/>
    <n v="28"/>
    <s v="BASE DE DATOS"/>
    <m/>
  </r>
  <r>
    <s v="20"/>
    <x v="9"/>
    <s v="ELP"/>
    <s v="11014093"/>
    <s v="11014093"/>
    <x v="4"/>
    <s v="3"/>
    <s v="S"/>
    <n v="70.12"/>
    <n v="73.146000000000001"/>
    <n v="9128.5120000000006"/>
    <n v="39954.940999999999"/>
    <n v="49083.453000000001"/>
    <n v="0"/>
    <n v="744"/>
    <n v="0"/>
    <m/>
    <m/>
    <x v="0"/>
    <s v="ELP110140933HI"/>
    <s v="Electroper£ S. A."/>
    <x v="20"/>
    <x v="20"/>
    <s v="C. H. Restitución"/>
    <x v="236"/>
    <x v="4"/>
    <x v="4"/>
    <x v="172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49083.453000000001"/>
    <n v="49.083452999999999"/>
    <m/>
    <n v="5.8433333333333337"/>
    <n v="6.0955000000000004"/>
    <n v="7.6479999999999997"/>
    <n v="0"/>
    <n v="28"/>
    <s v="BASE DE DATOS"/>
    <m/>
  </r>
  <r>
    <s v="20"/>
    <x v="9"/>
    <s v="ELP"/>
    <s v="11014293"/>
    <s v="11014293"/>
    <x v="4"/>
    <s v="1"/>
    <s v="S"/>
    <n v="114"/>
    <n v="96.959000000000003"/>
    <n v="13070.491"/>
    <n v="57619.898999999998"/>
    <n v="70690.39"/>
    <n v="0"/>
    <n v="744"/>
    <n v="0"/>
    <m/>
    <m/>
    <x v="0"/>
    <s v="ELP110142931HI"/>
    <s v="Electroper£ S. A."/>
    <x v="20"/>
    <x v="20"/>
    <s v="C.H.Antúnez de Mayolo(Mantaro)"/>
    <x v="237"/>
    <x v="4"/>
    <x v="4"/>
    <x v="44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70690.39"/>
    <n v="70.690389999999994"/>
    <m/>
    <n v="9.5"/>
    <n v="8.0799166666666675"/>
    <n v="7.6479999999999997"/>
    <n v="0"/>
    <n v="28"/>
    <s v="BASE DE DATOS"/>
    <m/>
  </r>
  <r>
    <s v="20"/>
    <x v="9"/>
    <s v="ELP"/>
    <s v="11014293"/>
    <s v="11014293"/>
    <x v="4"/>
    <s v="2"/>
    <s v="S"/>
    <n v="114"/>
    <n v="96.959000000000003"/>
    <n v="12437.981"/>
    <n v="54641.307000000001"/>
    <n v="67079.288"/>
    <n v="36.03"/>
    <n v="707.8"/>
    <n v="0"/>
    <m/>
    <m/>
    <x v="0"/>
    <s v="ELP110142932HI"/>
    <s v="Electroper£ S. A."/>
    <x v="20"/>
    <x v="20"/>
    <s v="C.H.Antúnez de Mayolo(Mantaro)"/>
    <x v="237"/>
    <x v="4"/>
    <x v="4"/>
    <x v="171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67079.288"/>
    <n v="67.079288000000005"/>
    <m/>
    <n v="9.5"/>
    <n v="8.0799166666666675"/>
    <n v="7.6479999999999997"/>
    <n v="0"/>
    <n v="28"/>
    <s v="BASE DE DATOS"/>
    <m/>
  </r>
  <r>
    <s v="20"/>
    <x v="9"/>
    <s v="ELP"/>
    <s v="11014293"/>
    <s v="11014293"/>
    <x v="4"/>
    <s v="3"/>
    <s v="S"/>
    <n v="114"/>
    <n v="96.959000000000003"/>
    <n v="13094.447"/>
    <n v="56807.313999999998"/>
    <n v="69901.760999999999"/>
    <n v="9.2200000000000006"/>
    <n v="734.65"/>
    <n v="0"/>
    <m/>
    <m/>
    <x v="0"/>
    <s v="ELP110142933HI"/>
    <s v="Electroper£ S. A."/>
    <x v="20"/>
    <x v="20"/>
    <s v="C.H.Antúnez de Mayolo(Mantaro)"/>
    <x v="237"/>
    <x v="4"/>
    <x v="4"/>
    <x v="172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69901.760999999999"/>
    <n v="69.901760999999993"/>
    <m/>
    <n v="9.5"/>
    <n v="8.0799166666666675"/>
    <n v="7.6479999999999997"/>
    <n v="0"/>
    <n v="28"/>
    <s v="BASE DE DATOS"/>
    <m/>
  </r>
  <r>
    <s v="20"/>
    <x v="9"/>
    <s v="ELP"/>
    <s v="11014293"/>
    <s v="11014293"/>
    <x v="4"/>
    <s v="4"/>
    <s v="S"/>
    <n v="114"/>
    <n v="96.959000000000003"/>
    <n v="13035.508"/>
    <n v="56414.317000000003"/>
    <n v="69449.824999999997"/>
    <n v="9.85"/>
    <n v="734.03"/>
    <n v="0"/>
    <m/>
    <m/>
    <x v="0"/>
    <s v="ELP110142934HI"/>
    <s v="Electroper£ S. A."/>
    <x v="20"/>
    <x v="20"/>
    <s v="C.H.Antúnez de Mayolo(Mantaro)"/>
    <x v="237"/>
    <x v="4"/>
    <x v="4"/>
    <x v="190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69449.824999999997"/>
    <n v="69.449825000000004"/>
    <m/>
    <n v="9.5"/>
    <n v="8.0799166666666675"/>
    <n v="7.6479999999999997"/>
    <n v="0"/>
    <n v="28"/>
    <s v="BASE DE DATOS"/>
    <m/>
  </r>
  <r>
    <s v="20"/>
    <x v="9"/>
    <s v="ELP"/>
    <s v="11014293"/>
    <s v="11014293"/>
    <x v="4"/>
    <s v="5"/>
    <s v="S"/>
    <n v="114"/>
    <n v="96.959000000000003"/>
    <n v="10259.224"/>
    <n v="43938.358"/>
    <n v="54197.582000000002"/>
    <n v="82.93"/>
    <n v="660.88"/>
    <n v="0"/>
    <m/>
    <m/>
    <x v="0"/>
    <s v="ELP110142935HI"/>
    <s v="Electroper£ S. A."/>
    <x v="20"/>
    <x v="20"/>
    <s v="C.H.Antúnez de Mayolo(Mantaro)"/>
    <x v="237"/>
    <x v="4"/>
    <x v="4"/>
    <x v="210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54197.582000000002"/>
    <n v="54.197582000000004"/>
    <m/>
    <n v="9.5"/>
    <n v="8.0799166666666675"/>
    <n v="7.6479999999999997"/>
    <n v="0"/>
    <n v="28"/>
    <s v="BASE DE DATOS"/>
    <m/>
  </r>
  <r>
    <s v="20"/>
    <x v="9"/>
    <s v="ELP"/>
    <s v="11014293"/>
    <s v="11014293"/>
    <x v="4"/>
    <s v="6"/>
    <s v="S"/>
    <n v="114"/>
    <n v="96.959000000000003"/>
    <n v="11291.56"/>
    <n v="50157.508000000002"/>
    <n v="61449.067999999999"/>
    <n v="10.5"/>
    <n v="733.42"/>
    <n v="0"/>
    <m/>
    <m/>
    <x v="0"/>
    <s v="ELP110142936HI"/>
    <s v="Electroper£ S. A."/>
    <x v="20"/>
    <x v="20"/>
    <s v="C.H.Antúnez de Mayolo(Mantaro)"/>
    <x v="237"/>
    <x v="4"/>
    <x v="4"/>
    <x v="317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61449.067999999999"/>
    <n v="61.449067999999997"/>
    <m/>
    <n v="9.5"/>
    <n v="8.0799166666666675"/>
    <n v="7.6479999999999997"/>
    <n v="0"/>
    <n v="28"/>
    <s v="BASE DE DATOS"/>
    <m/>
  </r>
  <r>
    <s v="20"/>
    <x v="9"/>
    <s v="ELP"/>
    <s v="11014293"/>
    <s v="11014293"/>
    <x v="4"/>
    <s v="7"/>
    <s v="S"/>
    <n v="114"/>
    <n v="96.96"/>
    <n v="11388.243"/>
    <n v="51465.292000000001"/>
    <n v="62853.535000000003"/>
    <n v="1.07"/>
    <n v="741.82"/>
    <n v="1.02"/>
    <m/>
    <m/>
    <x v="0"/>
    <s v="ELP110142937HI"/>
    <s v="Electroper£ S. A."/>
    <x v="20"/>
    <x v="20"/>
    <s v="C.H.Antúnez de Mayolo(Mantaro)"/>
    <x v="237"/>
    <x v="4"/>
    <x v="4"/>
    <x v="318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62853.535000000003"/>
    <n v="62.853535000000001"/>
    <m/>
    <n v="9.5"/>
    <n v="8.08"/>
    <n v="7.6479999999999997"/>
    <n v="0"/>
    <n v="28"/>
    <s v="BASE DE DATOS"/>
    <m/>
  </r>
  <r>
    <s v="20"/>
    <x v="10"/>
    <s v="ELP"/>
    <s v="11014093"/>
    <s v="11014093"/>
    <x v="4"/>
    <s v="1"/>
    <s v="S"/>
    <n v="70.12"/>
    <n v="73.144999999999996"/>
    <n v="7971.2110000000002"/>
    <n v="35516.794999999998"/>
    <n v="43488.006000000001"/>
    <n v="50.93"/>
    <n v="668.9"/>
    <n v="0"/>
    <m/>
    <m/>
    <x v="0"/>
    <s v="ELP110140931HI"/>
    <s v="Electroper£ S. A."/>
    <x v="20"/>
    <x v="20"/>
    <s v="C. H. Restitución"/>
    <x v="236"/>
    <x v="4"/>
    <x v="4"/>
    <x v="44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43488.006000000001"/>
    <n v="43.488005999999999"/>
    <m/>
    <n v="5.8433333333333337"/>
    <n v="6.095416666666666"/>
    <n v="7.6479999999999997"/>
    <n v="0"/>
    <n v="28"/>
    <s v="BASE DE DATOS"/>
    <m/>
  </r>
  <r>
    <s v="20"/>
    <x v="10"/>
    <s v="ELP"/>
    <s v="11014093"/>
    <s v="11014093"/>
    <x v="4"/>
    <s v="2"/>
    <s v="S"/>
    <n v="70.12"/>
    <n v="73.144999999999996"/>
    <n v="7425.1180000000004"/>
    <n v="31586.742999999999"/>
    <n v="39011.860999999997"/>
    <n v="0"/>
    <n v="718.53"/>
    <n v="1.47"/>
    <m/>
    <m/>
    <x v="0"/>
    <s v="ELP110140932HI"/>
    <s v="Electroper£ S. A."/>
    <x v="20"/>
    <x v="20"/>
    <s v="C. H. Restitución"/>
    <x v="236"/>
    <x v="4"/>
    <x v="4"/>
    <x v="171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39011.860999999997"/>
    <n v="39.011860999999996"/>
    <m/>
    <n v="5.8433333333333337"/>
    <n v="6.095416666666666"/>
    <n v="7.6479999999999997"/>
    <n v="0"/>
    <n v="28"/>
    <s v="BASE DE DATOS"/>
    <m/>
  </r>
  <r>
    <s v="20"/>
    <x v="10"/>
    <s v="ELP"/>
    <s v="11014093"/>
    <s v="11014093"/>
    <x v="4"/>
    <s v="3"/>
    <s v="S"/>
    <n v="70.12"/>
    <n v="73.146000000000001"/>
    <n v="7419.7740000000003"/>
    <n v="30900.518"/>
    <n v="38320.292000000001"/>
    <n v="9.9700000000000006"/>
    <n v="709.82"/>
    <n v="0"/>
    <m/>
    <m/>
    <x v="0"/>
    <s v="ELP110140933HI"/>
    <s v="Electroper£ S. A."/>
    <x v="20"/>
    <x v="20"/>
    <s v="C. H. Restitución"/>
    <x v="236"/>
    <x v="4"/>
    <x v="4"/>
    <x v="172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38320.292000000001"/>
    <n v="38.320292000000002"/>
    <m/>
    <n v="5.8433333333333337"/>
    <n v="6.0955000000000004"/>
    <n v="7.6479999999999997"/>
    <n v="0"/>
    <n v="28"/>
    <s v="BASE DE DATOS"/>
    <m/>
  </r>
  <r>
    <s v="20"/>
    <x v="10"/>
    <s v="ELP"/>
    <s v="11014293"/>
    <s v="11014293"/>
    <x v="4"/>
    <s v="1"/>
    <s v="S"/>
    <n v="114"/>
    <n v="96.959000000000003"/>
    <n v="10353.491"/>
    <n v="44310.71"/>
    <n v="54664.201000000001"/>
    <n v="10.38"/>
    <n v="709.53"/>
    <n v="0"/>
    <m/>
    <m/>
    <x v="0"/>
    <s v="ELP110142931HI"/>
    <s v="Electroper£ S. A."/>
    <x v="20"/>
    <x v="20"/>
    <s v="C.H.Antúnez de Mayolo(Mantaro)"/>
    <x v="237"/>
    <x v="4"/>
    <x v="4"/>
    <x v="44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54664.201000000001"/>
    <n v="54.664200999999998"/>
    <m/>
    <n v="9.5"/>
    <n v="8.0799166666666675"/>
    <n v="7.6479999999999997"/>
    <n v="0"/>
    <n v="28"/>
    <s v="BASE DE DATOS"/>
    <m/>
  </r>
  <r>
    <s v="20"/>
    <x v="10"/>
    <s v="ELP"/>
    <s v="11014293"/>
    <s v="11014293"/>
    <x v="4"/>
    <s v="2"/>
    <s v="S"/>
    <n v="114"/>
    <n v="96.959000000000003"/>
    <n v="10344.48"/>
    <n v="45279.815000000002"/>
    <n v="55624.294999999998"/>
    <n v="0"/>
    <n v="720"/>
    <n v="0"/>
    <m/>
    <m/>
    <x v="0"/>
    <s v="ELP110142932HI"/>
    <s v="Electroper£ S. A."/>
    <x v="20"/>
    <x v="20"/>
    <s v="C.H.Antúnez de Mayolo(Mantaro)"/>
    <x v="237"/>
    <x v="4"/>
    <x v="4"/>
    <x v="171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55624.294999999998"/>
    <n v="55.624294999999996"/>
    <m/>
    <n v="9.5"/>
    <n v="8.0799166666666675"/>
    <n v="7.6479999999999997"/>
    <n v="0"/>
    <n v="28"/>
    <s v="BASE DE DATOS"/>
    <m/>
  </r>
  <r>
    <s v="20"/>
    <x v="10"/>
    <s v="ELP"/>
    <s v="11014293"/>
    <s v="11014293"/>
    <x v="4"/>
    <s v="3"/>
    <s v="S"/>
    <n v="114"/>
    <n v="96.959000000000003"/>
    <n v="10323.601000000001"/>
    <n v="44377.502"/>
    <n v="54701.103000000003"/>
    <n v="8.6"/>
    <n v="711.13"/>
    <n v="0"/>
    <m/>
    <m/>
    <x v="0"/>
    <s v="ELP110142933HI"/>
    <s v="Electroper£ S. A."/>
    <x v="20"/>
    <x v="20"/>
    <s v="C.H.Antúnez de Mayolo(Mantaro)"/>
    <x v="237"/>
    <x v="4"/>
    <x v="4"/>
    <x v="172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54701.103000000003"/>
    <n v="54.701103000000003"/>
    <m/>
    <n v="9.5"/>
    <n v="8.0799166666666675"/>
    <n v="7.6479999999999997"/>
    <n v="0"/>
    <n v="28"/>
    <s v="BASE DE DATOS"/>
    <m/>
  </r>
  <r>
    <s v="20"/>
    <x v="10"/>
    <s v="ELP"/>
    <s v="11014293"/>
    <s v="11014293"/>
    <x v="4"/>
    <s v="4"/>
    <s v="S"/>
    <n v="114"/>
    <n v="96.959000000000003"/>
    <n v="10293.102999999999"/>
    <n v="44993.023000000001"/>
    <n v="55286.125999999997"/>
    <n v="0"/>
    <n v="720"/>
    <n v="0"/>
    <m/>
    <m/>
    <x v="0"/>
    <s v="ELP110142934HI"/>
    <s v="Electroper£ S. A."/>
    <x v="20"/>
    <x v="20"/>
    <s v="C.H.Antúnez de Mayolo(Mantaro)"/>
    <x v="237"/>
    <x v="4"/>
    <x v="4"/>
    <x v="190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55286.125999999997"/>
    <n v="55.286125999999996"/>
    <m/>
    <n v="9.5"/>
    <n v="8.0799166666666675"/>
    <n v="7.6479999999999997"/>
    <n v="7.2759576141834259E-12"/>
    <n v="28"/>
    <s v="BASE DE DATOS"/>
    <m/>
  </r>
  <r>
    <s v="20"/>
    <x v="10"/>
    <s v="ELP"/>
    <s v="11014293"/>
    <s v="11014293"/>
    <x v="4"/>
    <s v="5"/>
    <s v="S"/>
    <n v="114"/>
    <n v="96.959000000000003"/>
    <n v="9599.3209999999999"/>
    <n v="42472.26"/>
    <n v="52071.580999999998"/>
    <n v="8.98"/>
    <n v="710.9"/>
    <n v="0"/>
    <m/>
    <m/>
    <x v="0"/>
    <s v="ELP110142935HI"/>
    <s v="Electroper£ S. A."/>
    <x v="20"/>
    <x v="20"/>
    <s v="C.H.Antúnez de Mayolo(Mantaro)"/>
    <x v="237"/>
    <x v="4"/>
    <x v="4"/>
    <x v="210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52071.580999999998"/>
    <n v="52.071580999999995"/>
    <m/>
    <n v="9.5"/>
    <n v="8.0799166666666675"/>
    <n v="7.6479999999999997"/>
    <n v="7.2759576141834259E-12"/>
    <n v="28"/>
    <s v="BASE DE DATOS"/>
    <m/>
  </r>
  <r>
    <s v="20"/>
    <x v="10"/>
    <s v="ELP"/>
    <s v="11014293"/>
    <s v="11014293"/>
    <x v="4"/>
    <s v="6"/>
    <s v="S"/>
    <n v="114"/>
    <n v="96.959000000000003"/>
    <n v="9606.58"/>
    <n v="40590.713000000003"/>
    <n v="50197.292999999998"/>
    <n v="34.33"/>
    <n v="685.57"/>
    <n v="0"/>
    <m/>
    <m/>
    <x v="0"/>
    <s v="ELP110142936HI"/>
    <s v="Electroper£ S. A."/>
    <x v="20"/>
    <x v="20"/>
    <s v="C.H.Antúnez de Mayolo(Mantaro)"/>
    <x v="237"/>
    <x v="4"/>
    <x v="4"/>
    <x v="317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50197.292999999998"/>
    <n v="50.197292999999995"/>
    <m/>
    <n v="9.5"/>
    <n v="8.0799166666666675"/>
    <n v="7.6479999999999997"/>
    <n v="7.2759576141834259E-12"/>
    <n v="28"/>
    <s v="BASE DE DATOS"/>
    <m/>
  </r>
  <r>
    <s v="20"/>
    <x v="10"/>
    <s v="ELP"/>
    <s v="11014293"/>
    <s v="11014293"/>
    <x v="4"/>
    <s v="7"/>
    <s v="S"/>
    <n v="114"/>
    <n v="96.96"/>
    <n v="9730.6560000000009"/>
    <n v="42768.035000000003"/>
    <n v="52498.690999999999"/>
    <n v="10.45"/>
    <n v="709.05"/>
    <n v="0.3"/>
    <m/>
    <m/>
    <x v="0"/>
    <s v="ELP110142937HI"/>
    <s v="Electroper£ S. A."/>
    <x v="20"/>
    <x v="20"/>
    <s v="C.H.Antúnez de Mayolo(Mantaro)"/>
    <x v="237"/>
    <x v="4"/>
    <x v="4"/>
    <x v="318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52498.690999999999"/>
    <n v="52.498691000000001"/>
    <m/>
    <n v="9.5"/>
    <n v="8.08"/>
    <n v="7.6479999999999997"/>
    <n v="7.2759576141834259E-12"/>
    <n v="28"/>
    <s v="BASE DE DATOS"/>
    <m/>
  </r>
  <r>
    <s v="20"/>
    <x v="11"/>
    <s v="ELP"/>
    <s v="11014093"/>
    <s v="11014093"/>
    <x v="4"/>
    <s v="1"/>
    <s v="S"/>
    <n v="70.12"/>
    <n v="73.144999999999996"/>
    <n v="8704.3220000000001"/>
    <n v="43318.873"/>
    <n v="52023.195"/>
    <n v="0"/>
    <n v="744"/>
    <n v="0"/>
    <m/>
    <m/>
    <x v="0"/>
    <s v="ELP110140931HI"/>
    <s v="Electroper£ S. A."/>
    <x v="20"/>
    <x v="20"/>
    <s v="C. H. Restitución"/>
    <x v="236"/>
    <x v="4"/>
    <x v="4"/>
    <x v="44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52023.195"/>
    <n v="52.023195000000001"/>
    <m/>
    <n v="5.8433333333333337"/>
    <n v="6.095416666666666"/>
    <n v="7.6479999999999997"/>
    <n v="0"/>
    <n v="28"/>
    <s v="BASE DE DATOS"/>
    <m/>
  </r>
  <r>
    <s v="20"/>
    <x v="11"/>
    <s v="ELP"/>
    <s v="11014093"/>
    <s v="11014093"/>
    <x v="4"/>
    <s v="2"/>
    <s v="S"/>
    <n v="70.12"/>
    <n v="73.144999999999996"/>
    <n v="8040.9949999999999"/>
    <n v="37160.055"/>
    <n v="45201.05"/>
    <n v="10.88"/>
    <n v="732.78"/>
    <n v="0"/>
    <m/>
    <m/>
    <x v="0"/>
    <s v="ELP110140932HI"/>
    <s v="Electroper£ S. A."/>
    <x v="20"/>
    <x v="20"/>
    <s v="C. H. Restitución"/>
    <x v="236"/>
    <x v="4"/>
    <x v="4"/>
    <x v="171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45201.05"/>
    <n v="45.201050000000002"/>
    <m/>
    <n v="5.8433333333333337"/>
    <n v="6.095416666666666"/>
    <n v="7.6479999999999997"/>
    <n v="0"/>
    <n v="28"/>
    <s v="BASE DE DATOS"/>
    <m/>
  </r>
  <r>
    <s v="20"/>
    <x v="11"/>
    <s v="ELP"/>
    <s v="11014093"/>
    <s v="11014093"/>
    <x v="4"/>
    <s v="3"/>
    <s v="S"/>
    <n v="70.12"/>
    <n v="73.146000000000001"/>
    <n v="7683.0230000000001"/>
    <n v="34522.720000000001"/>
    <n v="42205.743000000002"/>
    <n v="54.47"/>
    <n v="689.37"/>
    <n v="0"/>
    <m/>
    <m/>
    <x v="0"/>
    <s v="ELP110140933HI"/>
    <s v="Electroper£ S. A."/>
    <x v="20"/>
    <x v="20"/>
    <s v="C. H. Restitución"/>
    <x v="236"/>
    <x v="4"/>
    <x v="4"/>
    <x v="172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42205.743000000002"/>
    <n v="42.205743000000005"/>
    <m/>
    <n v="5.8433333333333337"/>
    <n v="6.0955000000000004"/>
    <n v="7.6479999999999997"/>
    <n v="0"/>
    <n v="28"/>
    <s v="BASE DE DATOS"/>
    <m/>
  </r>
  <r>
    <s v="20"/>
    <x v="11"/>
    <s v="ELP"/>
    <s v="11014293"/>
    <s v="11014293"/>
    <x v="4"/>
    <s v="1"/>
    <s v="S"/>
    <n v="114"/>
    <n v="96.959000000000003"/>
    <n v="11244.888999999999"/>
    <n v="53449.843000000001"/>
    <n v="64694.732000000004"/>
    <n v="9.5299999999999994"/>
    <n v="734.38"/>
    <n v="0"/>
    <m/>
    <m/>
    <x v="0"/>
    <s v="ELP110142931HI"/>
    <s v="Electroper£ S. A."/>
    <x v="20"/>
    <x v="20"/>
    <s v="C.H.Antúnez de Mayolo(Mantaro)"/>
    <x v="237"/>
    <x v="4"/>
    <x v="4"/>
    <x v="44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64694.732000000004"/>
    <n v="64.694732000000002"/>
    <m/>
    <n v="9.5"/>
    <n v="8.0799166666666675"/>
    <n v="7.6479999999999997"/>
    <n v="0"/>
    <n v="28"/>
    <s v="BASE DE DATOS"/>
    <m/>
  </r>
  <r>
    <s v="20"/>
    <x v="11"/>
    <s v="ELP"/>
    <s v="11014293"/>
    <s v="11014293"/>
    <x v="4"/>
    <s v="2"/>
    <s v="S"/>
    <n v="114"/>
    <n v="96.959000000000003"/>
    <n v="11180.111000000001"/>
    <n v="53248.762999999999"/>
    <n v="64428.874000000003"/>
    <n v="8.82"/>
    <n v="735.05"/>
    <n v="0"/>
    <m/>
    <m/>
    <x v="0"/>
    <s v="ELP110142932HI"/>
    <s v="Electroper£ S. A."/>
    <x v="20"/>
    <x v="20"/>
    <s v="C.H.Antúnez de Mayolo(Mantaro)"/>
    <x v="237"/>
    <x v="4"/>
    <x v="4"/>
    <x v="171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64428.874000000003"/>
    <n v="64.428874000000008"/>
    <m/>
    <n v="9.5"/>
    <n v="8.0799166666666675"/>
    <n v="7.6479999999999997"/>
    <n v="-7.2759576141834259E-12"/>
    <n v="28"/>
    <s v="BASE DE DATOS"/>
    <m/>
  </r>
  <r>
    <s v="20"/>
    <x v="11"/>
    <s v="ELP"/>
    <s v="11014293"/>
    <s v="11014293"/>
    <x v="4"/>
    <s v="3"/>
    <s v="S"/>
    <n v="114"/>
    <n v="96.959000000000003"/>
    <n v="11191.483"/>
    <n v="54113.332999999999"/>
    <n v="65304.815999999999"/>
    <n v="0"/>
    <n v="744"/>
    <n v="0"/>
    <m/>
    <m/>
    <x v="0"/>
    <s v="ELP110142933HI"/>
    <s v="Electroper£ S. A."/>
    <x v="20"/>
    <x v="20"/>
    <s v="C.H.Antúnez de Mayolo(Mantaro)"/>
    <x v="237"/>
    <x v="4"/>
    <x v="4"/>
    <x v="172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65304.815999999999"/>
    <n v="65.304816000000002"/>
    <m/>
    <n v="9.5"/>
    <n v="8.0799166666666675"/>
    <n v="7.6479999999999997"/>
    <n v="0"/>
    <n v="28"/>
    <s v="BASE DE DATOS"/>
    <m/>
  </r>
  <r>
    <s v="20"/>
    <x v="11"/>
    <s v="ELP"/>
    <s v="11014293"/>
    <s v="11014293"/>
    <x v="4"/>
    <s v="4"/>
    <s v="S"/>
    <n v="114"/>
    <n v="96.959000000000003"/>
    <n v="11173.377"/>
    <n v="52981.207999999999"/>
    <n v="64154.584999999999"/>
    <n v="9.43"/>
    <n v="732.33"/>
    <n v="2.02"/>
    <m/>
    <m/>
    <x v="0"/>
    <s v="ELP110142934HI"/>
    <s v="Electroper£ S. A."/>
    <x v="20"/>
    <x v="20"/>
    <s v="C.H.Antúnez de Mayolo(Mantaro)"/>
    <x v="237"/>
    <x v="4"/>
    <x v="4"/>
    <x v="190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64154.584999999999"/>
    <n v="64.154584999999997"/>
    <m/>
    <n v="9.5"/>
    <n v="8.0799166666666675"/>
    <n v="7.6479999999999997"/>
    <n v="0"/>
    <n v="28"/>
    <s v="BASE DE DATOS"/>
    <m/>
  </r>
  <r>
    <s v="20"/>
    <x v="11"/>
    <s v="ELP"/>
    <s v="11014293"/>
    <s v="11014293"/>
    <x v="4"/>
    <s v="5"/>
    <s v="S"/>
    <n v="114"/>
    <n v="96.959000000000003"/>
    <n v="10185.725"/>
    <n v="49181.171000000002"/>
    <n v="59366.896000000001"/>
    <n v="0"/>
    <n v="744"/>
    <n v="0"/>
    <m/>
    <m/>
    <x v="0"/>
    <s v="ELP110142935HI"/>
    <s v="Electroper£ S. A."/>
    <x v="20"/>
    <x v="20"/>
    <s v="C.H.Antúnez de Mayolo(Mantaro)"/>
    <x v="237"/>
    <x v="4"/>
    <x v="4"/>
    <x v="210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59366.896000000001"/>
    <n v="59.366896000000004"/>
    <m/>
    <n v="9.5"/>
    <n v="8.0799166666666675"/>
    <n v="7.6479999999999997"/>
    <n v="0"/>
    <n v="28"/>
    <s v="BASE DE DATOS"/>
    <m/>
  </r>
  <r>
    <s v="20"/>
    <x v="11"/>
    <s v="ELP"/>
    <s v="11014293"/>
    <s v="11014293"/>
    <x v="4"/>
    <s v="6"/>
    <s v="S"/>
    <n v="114"/>
    <n v="96.959000000000003"/>
    <n v="9900.6720000000005"/>
    <n v="48030.527000000002"/>
    <n v="57931.199000000001"/>
    <n v="0"/>
    <n v="744"/>
    <n v="0"/>
    <m/>
    <m/>
    <x v="0"/>
    <s v="ELP110142936HI"/>
    <s v="Electroper£ S. A."/>
    <x v="20"/>
    <x v="20"/>
    <s v="C.H.Antúnez de Mayolo(Mantaro)"/>
    <x v="237"/>
    <x v="4"/>
    <x v="4"/>
    <x v="317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57931.199000000001"/>
    <n v="57.931198999999999"/>
    <m/>
    <n v="9.5"/>
    <n v="8.0799166666666675"/>
    <n v="7.6479999999999997"/>
    <n v="0"/>
    <n v="28"/>
    <s v="BASE DE DATOS"/>
    <m/>
  </r>
  <r>
    <s v="20"/>
    <x v="11"/>
    <s v="ELP"/>
    <s v="11014293"/>
    <s v="11014293"/>
    <x v="4"/>
    <s v="7"/>
    <s v="S"/>
    <n v="114"/>
    <n v="96.96"/>
    <n v="10040.397000000001"/>
    <n v="47993.915999999997"/>
    <n v="58034.313000000002"/>
    <n v="8.3800000000000008"/>
    <n v="735.55"/>
    <n v="0"/>
    <m/>
    <m/>
    <x v="0"/>
    <s v="ELP110142937HI"/>
    <s v="Electroper£ S. A."/>
    <x v="20"/>
    <x v="20"/>
    <s v="C.H.Antúnez de Mayolo(Mantaro)"/>
    <x v="237"/>
    <x v="4"/>
    <x v="4"/>
    <x v="318"/>
    <x v="1"/>
    <s v="Instalado"/>
    <s v="Operativo"/>
    <s v="Generadora"/>
    <x v="0"/>
    <x v="1"/>
    <x v="1"/>
    <x v="0"/>
    <s v="Estatal"/>
    <s v="HUANCAVELICA"/>
    <s v="HUANCAVELICA"/>
    <s v="TAYACAJA"/>
    <s v="COLCABAMBA"/>
    <n v="0"/>
    <x v="7"/>
    <n v="0"/>
    <x v="0"/>
    <n v="0"/>
    <x v="0"/>
    <x v="0"/>
    <n v="58034.313000000002"/>
    <n v="58.034313000000004"/>
    <m/>
    <n v="9.5"/>
    <n v="8.08"/>
    <n v="7.6479999999999997"/>
    <n v="-7.2759576141834259E-12"/>
    <n v="28"/>
    <s v="BASE DE DATOS"/>
    <m/>
  </r>
  <r>
    <s v="20"/>
    <x v="9"/>
    <s v="ELYANA"/>
    <s v="18166808"/>
    <s v="18166808"/>
    <x v="4"/>
    <s v="Grupo 1"/>
    <s v="S"/>
    <n v="1.385"/>
    <n v="1.31"/>
    <n v="197.53"/>
    <n v="754.24"/>
    <n v="951.77"/>
    <n v="0"/>
    <n v="714.5"/>
    <n v="5.5"/>
    <m/>
    <m/>
    <x v="0"/>
    <s v="ELYANA18166808Grupo 1HI"/>
    <s v="El‚ctrica Yanapampa S.A.C."/>
    <x v="60"/>
    <x v="60"/>
    <s v="C. H. Yanapampa"/>
    <x v="235"/>
    <x v="4"/>
    <x v="4"/>
    <x v="44"/>
    <x v="1"/>
    <s v="Instalado"/>
    <s v="Operativo"/>
    <s v="Generadora"/>
    <x v="0"/>
    <x v="1"/>
    <x v="1"/>
    <x v="0"/>
    <s v="Privado"/>
    <s v="ANCASH"/>
    <s v="ANCASH"/>
    <s v="OCROS"/>
    <s v="COCHAS"/>
    <n v="0"/>
    <x v="7"/>
    <n v="0"/>
    <x v="1"/>
    <s v="PRIMERA"/>
    <x v="0"/>
    <x v="0"/>
    <n v="951.77"/>
    <n v="0.95177"/>
    <m/>
    <n v="0.11541666666666667"/>
    <n v="0.10916666666666668"/>
    <n v="7.6479999999999997"/>
    <n v="0"/>
    <n v="18"/>
    <s v="BASE DE DATOS"/>
    <m/>
  </r>
  <r>
    <s v="20"/>
    <x v="9"/>
    <s v="ELYANA"/>
    <s v="18166808"/>
    <s v="18166808"/>
    <x v="4"/>
    <s v="Grupo 2"/>
    <s v="S"/>
    <n v="1.385"/>
    <n v="1.3"/>
    <n v="80.08"/>
    <n v="304.26"/>
    <n v="384.34"/>
    <n v="0"/>
    <n v="360.25"/>
    <n v="359.75"/>
    <m/>
    <m/>
    <x v="0"/>
    <s v="ELYANA18166808Grupo 2HI"/>
    <s v="El‚ctrica Yanapampa S.A.C."/>
    <x v="60"/>
    <x v="60"/>
    <s v="C. H. Yanapampa"/>
    <x v="235"/>
    <x v="4"/>
    <x v="4"/>
    <x v="171"/>
    <x v="1"/>
    <s v="Instalado"/>
    <s v="Operativo"/>
    <s v="Generadora"/>
    <x v="0"/>
    <x v="1"/>
    <x v="1"/>
    <x v="0"/>
    <s v="Privado"/>
    <s v="ANCASH"/>
    <s v="ANCASH"/>
    <s v="OCROS"/>
    <s v="COCHAS"/>
    <n v="0"/>
    <x v="7"/>
    <n v="0"/>
    <x v="1"/>
    <s v="PRIMERA"/>
    <x v="0"/>
    <x v="0"/>
    <n v="384.34"/>
    <n v="0.38433999999999996"/>
    <m/>
    <n v="0.11541666666666667"/>
    <n v="0.10833333333333334"/>
    <n v="7.6479999999999997"/>
    <n v="0"/>
    <n v="18"/>
    <s v="BASE DE DATOS"/>
    <m/>
  </r>
  <r>
    <s v="20"/>
    <x v="9"/>
    <s v="ELYANA"/>
    <s v="18166808"/>
    <s v="18166808"/>
    <x v="4"/>
    <s v="Grupo 3"/>
    <s v="S"/>
    <n v="1.385"/>
    <n v="1.3"/>
    <n v="126.72"/>
    <n v="511.33"/>
    <n v="638.04999999999995"/>
    <n v="0"/>
    <n v="591.75"/>
    <n v="128.25"/>
    <m/>
    <m/>
    <x v="0"/>
    <s v="ELYANA18166808Grupo 3HI"/>
    <s v="El‚ctrica Yanapampa S.A.C."/>
    <x v="60"/>
    <x v="60"/>
    <s v="C. H. Yanapampa"/>
    <x v="235"/>
    <x v="4"/>
    <x v="4"/>
    <x v="172"/>
    <x v="1"/>
    <s v="Instalado"/>
    <s v="Operativo"/>
    <s v="Generadora"/>
    <x v="0"/>
    <x v="1"/>
    <x v="1"/>
    <x v="0"/>
    <s v="Privado"/>
    <s v="ANCASH"/>
    <s v="ANCASH"/>
    <s v="OCROS"/>
    <s v="COCHAS"/>
    <n v="0"/>
    <x v="7"/>
    <n v="0"/>
    <x v="1"/>
    <s v="PRIMERA"/>
    <x v="0"/>
    <x v="0"/>
    <n v="638.04999999999995"/>
    <n v="0.63805000000000001"/>
    <m/>
    <n v="0.11541666666666667"/>
    <n v="0.10833333333333334"/>
    <n v="7.6479999999999997"/>
    <n v="0"/>
    <n v="18"/>
    <s v="BASE DE DATOS"/>
    <m/>
  </r>
  <r>
    <s v="20"/>
    <x v="10"/>
    <s v="ELYANA"/>
    <s v="18166808"/>
    <s v="18166808"/>
    <x v="4"/>
    <s v="Grupo 1"/>
    <s v="S"/>
    <n v="1.385"/>
    <n v="1.31"/>
    <n v="185.35"/>
    <n v="715.21"/>
    <n v="900.56"/>
    <n v="0"/>
    <n v="710.75"/>
    <n v="9.25"/>
    <m/>
    <m/>
    <x v="0"/>
    <s v="ELYANA18166808Grupo 1HI"/>
    <s v="El‚ctrica Yanapampa S.A.C."/>
    <x v="60"/>
    <x v="60"/>
    <s v="C. H. Yanapampa"/>
    <x v="235"/>
    <x v="4"/>
    <x v="4"/>
    <x v="44"/>
    <x v="1"/>
    <s v="Instalado"/>
    <s v="Operativo"/>
    <s v="Generadora"/>
    <x v="0"/>
    <x v="1"/>
    <x v="1"/>
    <x v="0"/>
    <s v="Privado"/>
    <s v="ANCASH"/>
    <s v="ANCASH"/>
    <s v="OCROS"/>
    <s v="COCHAS"/>
    <n v="0"/>
    <x v="7"/>
    <n v="0"/>
    <x v="1"/>
    <s v="PRIMERA"/>
    <x v="0"/>
    <x v="0"/>
    <n v="900.56"/>
    <n v="0.90055999999999992"/>
    <m/>
    <n v="0.11541666666666667"/>
    <n v="0.10916666666666668"/>
    <n v="7.6479999999999997"/>
    <n v="1.1368683772161603E-13"/>
    <n v="18"/>
    <s v="BASE DE DATOS"/>
    <m/>
  </r>
  <r>
    <s v="20"/>
    <x v="10"/>
    <s v="ELYANA"/>
    <s v="18166808"/>
    <s v="18166808"/>
    <x v="4"/>
    <s v="Grupo 2"/>
    <s v="S"/>
    <n v="1.385"/>
    <n v="1.3"/>
    <n v="155.88"/>
    <n v="613.46"/>
    <n v="769.34"/>
    <n v="0"/>
    <n v="718.25"/>
    <n v="1.75"/>
    <m/>
    <m/>
    <x v="0"/>
    <s v="ELYANA18166808Grupo 2HI"/>
    <s v="El‚ctrica Yanapampa S.A.C."/>
    <x v="60"/>
    <x v="60"/>
    <s v="C. H. Yanapampa"/>
    <x v="235"/>
    <x v="4"/>
    <x v="4"/>
    <x v="171"/>
    <x v="1"/>
    <s v="Instalado"/>
    <s v="Operativo"/>
    <s v="Generadora"/>
    <x v="0"/>
    <x v="1"/>
    <x v="1"/>
    <x v="0"/>
    <s v="Privado"/>
    <s v="ANCASH"/>
    <s v="ANCASH"/>
    <s v="OCROS"/>
    <s v="COCHAS"/>
    <n v="0"/>
    <x v="7"/>
    <n v="0"/>
    <x v="1"/>
    <s v="PRIMERA"/>
    <x v="0"/>
    <x v="0"/>
    <n v="769.34"/>
    <n v="0.76934000000000002"/>
    <m/>
    <n v="0.11541666666666667"/>
    <n v="0.10833333333333334"/>
    <n v="7.6479999999999997"/>
    <n v="0"/>
    <n v="18"/>
    <s v="BASE DE DATOS"/>
    <m/>
  </r>
  <r>
    <s v="20"/>
    <x v="10"/>
    <s v="ELYANA"/>
    <s v="18166808"/>
    <s v="18166808"/>
    <x v="4"/>
    <s v="Grupo 3"/>
    <s v="S"/>
    <n v="1.385"/>
    <n v="1.3"/>
    <n v="18.46"/>
    <n v="63.89"/>
    <n v="82.35"/>
    <n v="0"/>
    <n v="115.5"/>
    <n v="604.5"/>
    <m/>
    <m/>
    <x v="0"/>
    <s v="ELYANA18166808Grupo 3HI"/>
    <s v="El‚ctrica Yanapampa S.A.C."/>
    <x v="60"/>
    <x v="60"/>
    <s v="C. H. Yanapampa"/>
    <x v="235"/>
    <x v="4"/>
    <x v="4"/>
    <x v="172"/>
    <x v="1"/>
    <s v="Instalado"/>
    <s v="Operativo"/>
    <s v="Generadora"/>
    <x v="0"/>
    <x v="1"/>
    <x v="1"/>
    <x v="0"/>
    <s v="Privado"/>
    <s v="ANCASH"/>
    <s v="ANCASH"/>
    <s v="OCROS"/>
    <s v="COCHAS"/>
    <n v="0"/>
    <x v="7"/>
    <n v="0"/>
    <x v="1"/>
    <s v="PRIMERA"/>
    <x v="0"/>
    <x v="0"/>
    <n v="82.35"/>
    <n v="8.2349999999999993E-2"/>
    <m/>
    <n v="0.11541666666666667"/>
    <n v="0.10833333333333334"/>
    <n v="7.6479999999999997"/>
    <n v="0"/>
    <n v="18"/>
    <s v="BASE DE DATOS"/>
    <m/>
  </r>
  <r>
    <s v="20"/>
    <x v="11"/>
    <s v="EGERBA"/>
    <s v="18325912"/>
    <s v="18325912"/>
    <x v="4"/>
    <s v="Grupo 1"/>
    <s v="S"/>
    <n v="10"/>
    <n v="10"/>
    <n v="1147.1079999999999"/>
    <n v="5603.9840000000004"/>
    <n v="6751.0919999999996"/>
    <n v="0"/>
    <n v="724"/>
    <n v="0"/>
    <m/>
    <m/>
    <x v="0"/>
    <s v="EGERBA18325912Grupo 1HI"/>
    <s v="Empresa de Generación Eléctrica Rio Baños S.A.C."/>
    <x v="63"/>
    <x v="63"/>
    <s v="C. H. Rucuy"/>
    <x v="248"/>
    <x v="4"/>
    <x v="4"/>
    <x v="44"/>
    <x v="1"/>
    <s v="Instalado"/>
    <s v="Operativo"/>
    <s v="Generadora"/>
    <x v="0"/>
    <x v="1"/>
    <x v="1"/>
    <x v="0"/>
    <s v="Privado"/>
    <s v="LIMA"/>
    <s v="LIMA"/>
    <s v="HUARAL"/>
    <s v="PACARAOS"/>
    <n v="0"/>
    <x v="7"/>
    <n v="0"/>
    <x v="1"/>
    <s v="CUARTA"/>
    <x v="0"/>
    <x v="0"/>
    <n v="6751.0919999999996"/>
    <n v="6.7510919999999999"/>
    <m/>
    <n v="0.83333333333333337"/>
    <n v="0.83333333333333337"/>
    <n v="7.6479999999999997"/>
    <n v="9.0949470177292824E-13"/>
    <n v="35"/>
    <s v="BASE DE DATOS"/>
    <m/>
  </r>
  <r>
    <s v="20"/>
    <x v="11"/>
    <s v="EGERBA"/>
    <s v="18325912"/>
    <s v="18325912"/>
    <x v="4"/>
    <s v="Grupo 2"/>
    <s v="S"/>
    <n v="10"/>
    <n v="10"/>
    <n v="1152.04"/>
    <n v="5639.4880000000003"/>
    <n v="6791.5280000000002"/>
    <n v="0"/>
    <n v="724"/>
    <n v="0"/>
    <m/>
    <m/>
    <x v="0"/>
    <s v="EGERBA18325912Grupo 2HI"/>
    <s v="Empresa de Generación Eléctrica Rio Baños S.A.C."/>
    <x v="63"/>
    <x v="63"/>
    <s v="C. H. Rucuy"/>
    <x v="248"/>
    <x v="4"/>
    <x v="4"/>
    <x v="171"/>
    <x v="1"/>
    <s v="Instalado"/>
    <s v="Operativo"/>
    <s v="Generadora"/>
    <x v="0"/>
    <x v="1"/>
    <x v="1"/>
    <x v="0"/>
    <s v="Privado"/>
    <s v="LIMA"/>
    <s v="LIMA"/>
    <s v="HUARAL"/>
    <s v="PACARAOS"/>
    <n v="0"/>
    <x v="7"/>
    <n v="0"/>
    <x v="1"/>
    <s v="CUARTA"/>
    <x v="0"/>
    <x v="0"/>
    <n v="6791.5280000000002"/>
    <n v="6.7915280000000005"/>
    <m/>
    <n v="0.83333333333333337"/>
    <n v="0.83333333333333337"/>
    <n v="7.6479999999999997"/>
    <n v="0"/>
    <n v="35"/>
    <s v="BASE DE DATOS"/>
    <m/>
  </r>
  <r>
    <s v="20"/>
    <x v="9"/>
    <s v="EGERBA"/>
    <s v="18325912"/>
    <s v="18325912"/>
    <x v="4"/>
    <s v="Grupo 1"/>
    <s v="S"/>
    <n v="10"/>
    <n v="10"/>
    <n v="721.21100000000001"/>
    <n v="3534.3539999999998"/>
    <n v="4255.5649999999996"/>
    <n v="0"/>
    <n v="724"/>
    <n v="0"/>
    <m/>
    <m/>
    <x v="0"/>
    <s v="EGERBA18325912Grupo 1HI"/>
    <s v="Empresa de Generación Eléctrica Rio Baños S.A.C."/>
    <x v="63"/>
    <x v="63"/>
    <s v="C. H. Rucuy"/>
    <x v="248"/>
    <x v="4"/>
    <x v="4"/>
    <x v="44"/>
    <x v="1"/>
    <s v="Instalado"/>
    <s v="Operativo"/>
    <s v="Generadora"/>
    <x v="0"/>
    <x v="1"/>
    <x v="1"/>
    <x v="0"/>
    <s v="Privado"/>
    <s v="LIMA"/>
    <s v="LIMA"/>
    <s v="HUARAL"/>
    <s v="PACARAOS"/>
    <n v="0"/>
    <x v="7"/>
    <n v="0"/>
    <x v="1"/>
    <s v="CUARTA"/>
    <x v="0"/>
    <x v="0"/>
    <n v="4255.5649999999996"/>
    <n v="4.2555649999999998"/>
    <m/>
    <n v="0.83333333333333337"/>
    <n v="0.83333333333333337"/>
    <n v="7.6479999999999997"/>
    <n v="0"/>
    <n v="35"/>
    <s v="BASE DE DATOS"/>
    <m/>
  </r>
  <r>
    <s v="20"/>
    <x v="9"/>
    <s v="EGERBA"/>
    <s v="18325912"/>
    <s v="18325912"/>
    <x v="4"/>
    <s v="Grupo 2"/>
    <s v="S"/>
    <n v="10"/>
    <n v="10"/>
    <n v="719.55100000000004"/>
    <n v="3264.5149999999999"/>
    <n v="3984.0659999999998"/>
    <n v="0"/>
    <n v="614.6"/>
    <n v="0"/>
    <m/>
    <m/>
    <x v="0"/>
    <s v="EGERBA18325912Grupo 2HI"/>
    <s v="Empresa de Generación Eléctrica Rio Baños S.A.C."/>
    <x v="63"/>
    <x v="63"/>
    <s v="C. H. Rucuy"/>
    <x v="248"/>
    <x v="4"/>
    <x v="4"/>
    <x v="171"/>
    <x v="1"/>
    <s v="Instalado"/>
    <s v="Operativo"/>
    <s v="Generadora"/>
    <x v="0"/>
    <x v="1"/>
    <x v="1"/>
    <x v="0"/>
    <s v="Privado"/>
    <s v="LIMA"/>
    <s v="LIMA"/>
    <s v="HUARAL"/>
    <s v="PACARAOS"/>
    <n v="0"/>
    <x v="7"/>
    <n v="0"/>
    <x v="1"/>
    <s v="CUARTA"/>
    <x v="0"/>
    <x v="0"/>
    <n v="3984.0659999999998"/>
    <n v="3.9840659999999999"/>
    <m/>
    <n v="0.83333333333333337"/>
    <n v="0.83333333333333337"/>
    <n v="7.6479999999999997"/>
    <n v="0"/>
    <n v="35"/>
    <s v="BASE DE DATOS"/>
    <m/>
  </r>
  <r>
    <s v="20"/>
    <x v="10"/>
    <s v="EGERBA"/>
    <s v="18325912"/>
    <s v="18325912"/>
    <x v="4"/>
    <s v="Grupo 1"/>
    <s v="S"/>
    <n v="10"/>
    <n v="10"/>
    <n v="435.29300000000001"/>
    <n v="2135.4079999999999"/>
    <n v="2570.701"/>
    <n v="0"/>
    <n v="715.56"/>
    <n v="0"/>
    <m/>
    <m/>
    <x v="0"/>
    <s v="EGERBA18325912Grupo 1HI"/>
    <s v="Empresa de Generación Eléctrica Rio Baños S.A.C."/>
    <x v="63"/>
    <x v="63"/>
    <s v="C. H. Rucuy"/>
    <x v="248"/>
    <x v="4"/>
    <x v="4"/>
    <x v="44"/>
    <x v="1"/>
    <s v="Instalado"/>
    <s v="Operativo"/>
    <s v="Generadora"/>
    <x v="0"/>
    <x v="1"/>
    <x v="1"/>
    <x v="0"/>
    <s v="Privado"/>
    <s v="LIMA"/>
    <s v="LIMA"/>
    <s v="HUARAL"/>
    <s v="PACARAOS"/>
    <n v="0"/>
    <x v="7"/>
    <n v="0"/>
    <x v="1"/>
    <s v="CUARTA"/>
    <x v="0"/>
    <x v="0"/>
    <n v="2570.701"/>
    <n v="2.5707010000000001"/>
    <m/>
    <n v="0.83333333333333337"/>
    <n v="0.83333333333333337"/>
    <n v="7.6479999999999997"/>
    <n v="0"/>
    <n v="35"/>
    <s v="BASE DE DATOS"/>
    <m/>
  </r>
  <r>
    <s v="20"/>
    <x v="10"/>
    <s v="EGERBA"/>
    <s v="18325912"/>
    <s v="18325912"/>
    <x v="4"/>
    <s v="Grupo 2"/>
    <s v="S"/>
    <n v="10"/>
    <n v="10"/>
    <n v="851.36300000000006"/>
    <n v="3973.806"/>
    <n v="4825.1689999999999"/>
    <n v="0"/>
    <n v="718.02"/>
    <n v="0"/>
    <m/>
    <m/>
    <x v="0"/>
    <s v="EGERBA18325912Grupo 2HI"/>
    <s v="Empresa de Generación Eléctrica Rio Baños S.A.C."/>
    <x v="63"/>
    <x v="63"/>
    <s v="C. H. Rucuy"/>
    <x v="248"/>
    <x v="4"/>
    <x v="4"/>
    <x v="171"/>
    <x v="1"/>
    <s v="Instalado"/>
    <s v="Operativo"/>
    <s v="Generadora"/>
    <x v="0"/>
    <x v="1"/>
    <x v="1"/>
    <x v="0"/>
    <s v="Privado"/>
    <s v="LIMA"/>
    <s v="LIMA"/>
    <s v="HUARAL"/>
    <s v="PACARAOS"/>
    <n v="0"/>
    <x v="7"/>
    <n v="0"/>
    <x v="1"/>
    <s v="CUARTA"/>
    <x v="0"/>
    <x v="0"/>
    <n v="4825.1689999999999"/>
    <n v="4.8251689999999998"/>
    <m/>
    <n v="0.83333333333333337"/>
    <n v="0.83333333333333337"/>
    <n v="7.6479999999999997"/>
    <n v="0"/>
    <n v="35"/>
    <s v="BASE DE DATOS"/>
    <m/>
  </r>
  <r>
    <s v="20"/>
    <x v="9"/>
    <s v="ENEGEN"/>
    <s v="11002793"/>
    <s v="11002793"/>
    <x v="4"/>
    <s v="GR-1"/>
    <s v="S"/>
    <n v="64.599999999999994"/>
    <n v="69.53"/>
    <n v="6489.4979999999996"/>
    <n v="11054.683999999999"/>
    <n v="17544.181"/>
    <n v="57"/>
    <n v="384.65"/>
    <n v="17.37"/>
    <m/>
    <m/>
    <x v="0"/>
    <s v="ENEGEN11002793GR-1HI"/>
    <s v="ENEL Generación Perú S.A.A."/>
    <x v="11"/>
    <x v="11"/>
    <s v="C. H. Huinco"/>
    <x v="208"/>
    <x v="4"/>
    <x v="4"/>
    <x v="292"/>
    <x v="1"/>
    <s v="Instalado"/>
    <s v="Operativo"/>
    <s v="Generadora"/>
    <x v="0"/>
    <x v="1"/>
    <x v="1"/>
    <x v="0"/>
    <s v="Privado"/>
    <s v="LIMA"/>
    <s v="LIMA"/>
    <s v="HUAROCHIRI"/>
    <s v="SAN PEDRO DE CASTA"/>
    <n v="0"/>
    <x v="7"/>
    <n v="0"/>
    <x v="0"/>
    <n v="0"/>
    <x v="0"/>
    <x v="0"/>
    <n v="17544.181"/>
    <n v="17.544181000000002"/>
    <m/>
    <n v="5.3833333333333329"/>
    <n v="5.4472500000000004"/>
    <n v="7.6479999999999997"/>
    <n v="1.0000000002037268E-3"/>
    <n v="44"/>
    <s v="BASE DE DATOS"/>
    <m/>
  </r>
  <r>
    <s v="20"/>
    <x v="9"/>
    <s v="ENEGEN"/>
    <s v="11002793"/>
    <s v="11002793"/>
    <x v="4"/>
    <s v="GR-2"/>
    <s v="S"/>
    <n v="64.599999999999994"/>
    <n v="69.11"/>
    <n v="7733.0020000000004"/>
    <n v="16610.165000000001"/>
    <n v="24343.167000000001"/>
    <n v="0"/>
    <n v="537.63"/>
    <n v="0"/>
    <m/>
    <m/>
    <x v="0"/>
    <s v="ENEGEN11002793GR-2HI"/>
    <s v="ENEL Generación Perú S.A.A."/>
    <x v="11"/>
    <x v="11"/>
    <s v="C. H. Huinco"/>
    <x v="208"/>
    <x v="4"/>
    <x v="4"/>
    <x v="293"/>
    <x v="1"/>
    <s v="Instalado"/>
    <s v="Operativo"/>
    <s v="Generadora"/>
    <x v="0"/>
    <x v="1"/>
    <x v="1"/>
    <x v="0"/>
    <s v="Privado"/>
    <s v="LIMA"/>
    <s v="LIMA"/>
    <s v="HUAROCHIRI"/>
    <s v="SAN PEDRO DE CASTA"/>
    <n v="0"/>
    <x v="7"/>
    <n v="0"/>
    <x v="0"/>
    <n v="0"/>
    <x v="0"/>
    <x v="0"/>
    <n v="24343.167000000001"/>
    <n v="24.343167000000001"/>
    <m/>
    <n v="5.3833333333333329"/>
    <n v="5.4409166666666664"/>
    <n v="7.6479999999999997"/>
    <n v="0"/>
    <n v="44"/>
    <s v="BASE DE DATOS"/>
    <m/>
  </r>
  <r>
    <s v="20"/>
    <x v="9"/>
    <s v="ENEGEN"/>
    <s v="11002793"/>
    <s v="11002793"/>
    <x v="4"/>
    <s v="GR-3"/>
    <s v="S"/>
    <n v="64.599999999999994"/>
    <n v="69.914000000000001"/>
    <n v="7711.6149999999998"/>
    <n v="22910.407999999999"/>
    <n v="30622.022000000001"/>
    <n v="0"/>
    <n v="678.35"/>
    <n v="0.13"/>
    <m/>
    <m/>
    <x v="0"/>
    <s v="ENEGEN11002793GR-3HI"/>
    <s v="ENEL Generación Perú S.A.A."/>
    <x v="11"/>
    <x v="11"/>
    <s v="C. H. Huinco"/>
    <x v="208"/>
    <x v="4"/>
    <x v="4"/>
    <x v="294"/>
    <x v="1"/>
    <s v="Instalado"/>
    <s v="Operativo"/>
    <s v="Generadora"/>
    <x v="0"/>
    <x v="1"/>
    <x v="1"/>
    <x v="0"/>
    <s v="Privado"/>
    <s v="LIMA"/>
    <s v="LIMA"/>
    <s v="HUAROCHIRI"/>
    <s v="SAN PEDRO DE CASTA"/>
    <n v="0"/>
    <x v="7"/>
    <n v="0"/>
    <x v="0"/>
    <n v="0"/>
    <x v="0"/>
    <x v="0"/>
    <n v="30622.022000000001"/>
    <n v="30.622022000000001"/>
    <m/>
    <n v="5.3833333333333329"/>
    <n v="5.7024166666666671"/>
    <n v="7.6479999999999997"/>
    <n v="1.0000000002037268E-3"/>
    <n v="44"/>
    <s v="BASE DE DATOS"/>
    <m/>
  </r>
  <r>
    <s v="20"/>
    <x v="9"/>
    <s v="ENEGEN"/>
    <s v="11002793"/>
    <s v="11002793"/>
    <x v="4"/>
    <s v="GR-4"/>
    <s v="S"/>
    <n v="64.599999999999994"/>
    <n v="69.346000000000004"/>
    <n v="7609.2629999999999"/>
    <n v="15858.379000000001"/>
    <n v="23467.642"/>
    <n v="18.95"/>
    <n v="511.7"/>
    <n v="3.53"/>
    <m/>
    <m/>
    <x v="0"/>
    <s v="ENEGEN11002793GR-4HI"/>
    <s v="ENEL Generación Perú S.A.A."/>
    <x v="11"/>
    <x v="11"/>
    <s v="C. H. Huinco"/>
    <x v="208"/>
    <x v="4"/>
    <x v="4"/>
    <x v="295"/>
    <x v="1"/>
    <s v="Instalado"/>
    <s v="Operativo"/>
    <s v="Generadora"/>
    <x v="0"/>
    <x v="1"/>
    <x v="1"/>
    <x v="0"/>
    <s v="Privado"/>
    <s v="LIMA"/>
    <s v="LIMA"/>
    <s v="HUAROCHIRI"/>
    <s v="SAN PEDRO DE CASTA"/>
    <n v="0"/>
    <x v="7"/>
    <n v="0"/>
    <x v="0"/>
    <n v="0"/>
    <x v="0"/>
    <x v="0"/>
    <n v="23467.642"/>
    <n v="23.467642000000001"/>
    <m/>
    <n v="5.3833333333333329"/>
    <n v="5.7284166666666669"/>
    <n v="7.6479999999999997"/>
    <n v="0"/>
    <n v="44"/>
    <s v="BASE DE DATOS"/>
    <m/>
  </r>
  <r>
    <s v="20"/>
    <x v="9"/>
    <s v="ENEGEN"/>
    <s v="11002393"/>
    <s v="11002393"/>
    <x v="4"/>
    <s v="GR-1"/>
    <s v="S"/>
    <n v="60"/>
    <n v="68.555999999999997"/>
    <n v="5917.1109999999999"/>
    <n v="23609.346000000001"/>
    <n v="29526.456999999999"/>
    <n v="0"/>
    <n v="744"/>
    <n v="0"/>
    <m/>
    <m/>
    <x v="0"/>
    <s v="ENEGEN11002393GR-1HI"/>
    <s v="ENEL Generación Perú S.A.A."/>
    <x v="11"/>
    <x v="11"/>
    <s v="C. H. Matucana"/>
    <x v="209"/>
    <x v="4"/>
    <x v="4"/>
    <x v="292"/>
    <x v="1"/>
    <s v="Instalado"/>
    <s v="Operativo"/>
    <s v="Generadora"/>
    <x v="0"/>
    <x v="1"/>
    <x v="1"/>
    <x v="0"/>
    <s v="Privado"/>
    <s v="LIMA"/>
    <s v="LIMA"/>
    <s v="HUAROCHIRI"/>
    <s v="SURCO"/>
    <n v="0"/>
    <x v="7"/>
    <n v="0"/>
    <x v="0"/>
    <n v="0"/>
    <x v="0"/>
    <x v="0"/>
    <n v="29526.456999999999"/>
    <n v="29.526456999999997"/>
    <m/>
    <n v="5"/>
    <n v="5.7130000000000001"/>
    <n v="7.6479999999999997"/>
    <n v="3.637978807091713E-12"/>
    <n v="44"/>
    <s v="BASE DE DATOS"/>
    <m/>
  </r>
  <r>
    <s v="20"/>
    <x v="9"/>
    <s v="ENEGEN"/>
    <s v="11002393"/>
    <s v="11002393"/>
    <x v="4"/>
    <s v="GR-2"/>
    <s v="S"/>
    <n v="60"/>
    <n v="68.465999999999994"/>
    <n v="5834.1040000000003"/>
    <n v="22198.23"/>
    <n v="28032.333999999999"/>
    <n v="19.3"/>
    <n v="719.1"/>
    <n v="5.6"/>
    <m/>
    <m/>
    <x v="0"/>
    <s v="ENEGEN11002393GR-2HI"/>
    <s v="ENEL Generación Perú S.A.A."/>
    <x v="11"/>
    <x v="11"/>
    <s v="C. H. Matucana"/>
    <x v="209"/>
    <x v="4"/>
    <x v="4"/>
    <x v="293"/>
    <x v="1"/>
    <s v="Instalado"/>
    <s v="Operativo"/>
    <s v="Generadora"/>
    <x v="0"/>
    <x v="1"/>
    <x v="1"/>
    <x v="0"/>
    <s v="Privado"/>
    <s v="LIMA"/>
    <s v="LIMA"/>
    <s v="HUAROCHIRI"/>
    <s v="SURCO"/>
    <n v="0"/>
    <x v="7"/>
    <n v="0"/>
    <x v="0"/>
    <n v="0"/>
    <x v="0"/>
    <x v="0"/>
    <n v="28032.333999999999"/>
    <n v="28.032333999999999"/>
    <m/>
    <n v="5"/>
    <n v="5.7054999999999998"/>
    <n v="7.6479999999999997"/>
    <n v="0"/>
    <n v="44"/>
    <s v="BASE DE DATOS"/>
    <m/>
  </r>
  <r>
    <s v="20"/>
    <x v="9"/>
    <s v="ENEGEN"/>
    <s v="11002693"/>
    <s v="11002693"/>
    <x v="4"/>
    <s v="GR-1"/>
    <s v="S"/>
    <n v="15.888999999999999"/>
    <n v="16.760000000000002"/>
    <n v="2039.8910000000001"/>
    <n v="7659.3509999999997"/>
    <n v="9699.2420000000002"/>
    <n v="0"/>
    <n v="732.43"/>
    <n v="0"/>
    <m/>
    <m/>
    <x v="0"/>
    <s v="ENEGEN11002693GR-1HI"/>
    <s v="ENEL Generación Perú S.A.A."/>
    <x v="11"/>
    <x v="11"/>
    <s v="C. H. Callahuanca"/>
    <x v="210"/>
    <x v="4"/>
    <x v="4"/>
    <x v="292"/>
    <x v="1"/>
    <s v="Instalado"/>
    <s v="Operativo"/>
    <s v="Generadora"/>
    <x v="0"/>
    <x v="1"/>
    <x v="1"/>
    <x v="0"/>
    <s v="Privado"/>
    <s v="LIMA"/>
    <s v="LIMA"/>
    <s v="HUAROCHIRI"/>
    <s v="CALLAHUANCA"/>
    <n v="0"/>
    <x v="7"/>
    <n v="0"/>
    <x v="0"/>
    <n v="0"/>
    <x v="0"/>
    <x v="0"/>
    <n v="9699.2420000000002"/>
    <n v="9.6992419999999999"/>
    <m/>
    <n v="1.3240833333333333"/>
    <n v="1.377"/>
    <n v="7.6479999999999997"/>
    <n v="0"/>
    <n v="44"/>
    <s v="BASE DE DATOS"/>
    <m/>
  </r>
  <r>
    <s v="20"/>
    <x v="9"/>
    <s v="ENEGEN"/>
    <s v="11002693"/>
    <s v="11002693"/>
    <x v="4"/>
    <s v="GR-2"/>
    <s v="S"/>
    <n v="15.888999999999999"/>
    <n v="16.545000000000002"/>
    <n v="2037.84"/>
    <n v="7629.5919999999996"/>
    <n v="9667.4320000000007"/>
    <n v="0"/>
    <n v="732.7"/>
    <n v="0"/>
    <m/>
    <m/>
    <x v="0"/>
    <s v="ENEGEN11002693GR-2HI"/>
    <s v="ENEL Generación Perú S.A.A."/>
    <x v="11"/>
    <x v="11"/>
    <s v="C. H. Callahuanca"/>
    <x v="210"/>
    <x v="4"/>
    <x v="4"/>
    <x v="293"/>
    <x v="1"/>
    <s v="Instalado"/>
    <s v="Operativo"/>
    <s v="Generadora"/>
    <x v="0"/>
    <x v="1"/>
    <x v="1"/>
    <x v="0"/>
    <s v="Privado"/>
    <s v="LIMA"/>
    <s v="LIMA"/>
    <s v="HUAROCHIRI"/>
    <s v="CALLAHUANCA"/>
    <n v="0"/>
    <x v="7"/>
    <n v="0"/>
    <x v="0"/>
    <n v="0"/>
    <x v="0"/>
    <x v="0"/>
    <n v="9667.4320000000007"/>
    <n v="9.6674320000000016"/>
    <m/>
    <n v="1.3240833333333333"/>
    <n v="1.3671666666666666"/>
    <n v="7.6479999999999997"/>
    <n v="-1.8189894035458565E-12"/>
    <n v="44"/>
    <s v="BASE DE DATOS"/>
    <m/>
  </r>
  <r>
    <s v="20"/>
    <x v="9"/>
    <s v="ENEGEN"/>
    <s v="11002693"/>
    <s v="11002693"/>
    <x v="4"/>
    <s v="GR-3"/>
    <s v="S"/>
    <n v="15.888999999999999"/>
    <n v="16.587"/>
    <n v="2049.0709999999999"/>
    <n v="7655.6850000000004"/>
    <n v="9704.7559999999994"/>
    <n v="0"/>
    <n v="732.78"/>
    <n v="0"/>
    <m/>
    <m/>
    <x v="0"/>
    <s v="ENEGEN11002693GR-3HI"/>
    <s v="ENEL Generación Perú S.A.A."/>
    <x v="11"/>
    <x v="11"/>
    <s v="C. H. Callahuanca"/>
    <x v="210"/>
    <x v="4"/>
    <x v="4"/>
    <x v="294"/>
    <x v="1"/>
    <s v="Instalado"/>
    <s v="Operativo"/>
    <s v="Generadora"/>
    <x v="0"/>
    <x v="1"/>
    <x v="1"/>
    <x v="0"/>
    <s v="Privado"/>
    <s v="LIMA"/>
    <s v="LIMA"/>
    <s v="HUAROCHIRI"/>
    <s v="CALLAHUANCA"/>
    <n v="0"/>
    <x v="7"/>
    <n v="0"/>
    <x v="0"/>
    <n v="0"/>
    <x v="0"/>
    <x v="0"/>
    <n v="9704.7559999999994"/>
    <n v="9.7047559999999997"/>
    <m/>
    <n v="1.3240833333333333"/>
    <n v="1.3672500000000001"/>
    <n v="7.6479999999999997"/>
    <n v="1.8189894035458565E-12"/>
    <n v="44"/>
    <s v="BASE DE DATOS"/>
    <m/>
  </r>
  <r>
    <s v="20"/>
    <x v="9"/>
    <s v="ENEGEN"/>
    <s v="11002693"/>
    <s v="11002693"/>
    <x v="4"/>
    <s v="GR-4"/>
    <s v="S"/>
    <n v="34.97"/>
    <n v="34.482999999999997"/>
    <n v="4273.3599999999997"/>
    <n v="16381.795"/>
    <n v="20655.154999999999"/>
    <n v="0"/>
    <n v="731.27"/>
    <n v="1.28"/>
    <m/>
    <m/>
    <x v="0"/>
    <s v="ENEGEN11002693GR-4HI"/>
    <s v="ENEL Generación Perú S.A.A."/>
    <x v="11"/>
    <x v="11"/>
    <s v="C. H. Callahuanca"/>
    <x v="210"/>
    <x v="4"/>
    <x v="4"/>
    <x v="295"/>
    <x v="1"/>
    <s v="Instalado"/>
    <s v="Operativo"/>
    <s v="Generadora"/>
    <x v="0"/>
    <x v="1"/>
    <x v="1"/>
    <x v="0"/>
    <s v="Privado"/>
    <s v="LIMA"/>
    <s v="LIMA"/>
    <s v="HUAROCHIRI"/>
    <s v="CALLAHUANCA"/>
    <n v="0"/>
    <x v="7"/>
    <n v="0"/>
    <x v="0"/>
    <n v="0"/>
    <x v="0"/>
    <x v="0"/>
    <n v="20655.154999999999"/>
    <n v="20.655155000000001"/>
    <m/>
    <n v="2.9141666666666666"/>
    <n v="2.9023333333333334"/>
    <n v="7.6479999999999997"/>
    <n v="0"/>
    <n v="44"/>
    <s v="BASE DE DATOS"/>
    <m/>
  </r>
  <r>
    <s v="20"/>
    <x v="9"/>
    <s v="ENEGEN"/>
    <s v="11002593"/>
    <s v="11002593"/>
    <x v="4"/>
    <s v="GR-1"/>
    <s v="S"/>
    <n v="25.417000000000002"/>
    <n v="23.824000000000002"/>
    <n v="3465.4670000000001"/>
    <n v="12565.161"/>
    <n v="16030.629000000001"/>
    <n v="11.72"/>
    <n v="732.28"/>
    <n v="0"/>
    <m/>
    <m/>
    <x v="0"/>
    <s v="ENEGEN11002593GR-1HI"/>
    <s v="ENEL Generación Perú S.A.A."/>
    <x v="11"/>
    <x v="11"/>
    <s v="C. H. Moyopampa"/>
    <x v="211"/>
    <x v="4"/>
    <x v="4"/>
    <x v="292"/>
    <x v="1"/>
    <s v="Instalado"/>
    <s v="Operativo"/>
    <s v="Generadora"/>
    <x v="0"/>
    <x v="1"/>
    <x v="1"/>
    <x v="0"/>
    <s v="Privado"/>
    <s v="LIMA"/>
    <s v="LIMA"/>
    <s v="LIMA "/>
    <s v="LURIGANCHO"/>
    <n v="0"/>
    <x v="7"/>
    <n v="0"/>
    <x v="0"/>
    <n v="0"/>
    <x v="0"/>
    <x v="0"/>
    <n v="16030.629000000001"/>
    <n v="16.030629000000001"/>
    <m/>
    <n v="2.1180833333333333"/>
    <n v="1.9853333333333334"/>
    <n v="7.6479999999999997"/>
    <n v="-1.0000000002037268E-3"/>
    <n v="44"/>
    <s v="BASE DE DATOS"/>
    <m/>
  </r>
  <r>
    <s v="20"/>
    <x v="9"/>
    <s v="ENEGEN"/>
    <s v="11002593"/>
    <s v="11002593"/>
    <x v="4"/>
    <s v="GR-2"/>
    <s v="S"/>
    <n v="25.417000000000002"/>
    <n v="22.574999999999999"/>
    <n v="2953.2530000000002"/>
    <n v="10882.82"/>
    <n v="13836.073"/>
    <n v="11.98"/>
    <n v="731.15"/>
    <n v="0.86"/>
    <m/>
    <m/>
    <x v="0"/>
    <s v="ENEGEN11002593GR-2HI"/>
    <s v="ENEL Generación Perú S.A.A."/>
    <x v="11"/>
    <x v="11"/>
    <s v="C. H. Moyopampa"/>
    <x v="211"/>
    <x v="4"/>
    <x v="4"/>
    <x v="293"/>
    <x v="1"/>
    <s v="Instalado"/>
    <s v="Operativo"/>
    <s v="Generadora"/>
    <x v="0"/>
    <x v="1"/>
    <x v="1"/>
    <x v="0"/>
    <s v="Privado"/>
    <s v="LIMA"/>
    <s v="LIMA"/>
    <s v="LIMA "/>
    <s v="LURIGANCHO"/>
    <n v="0"/>
    <x v="7"/>
    <n v="0"/>
    <x v="0"/>
    <n v="0"/>
    <x v="0"/>
    <x v="0"/>
    <n v="13836.073"/>
    <n v="13.836073000000001"/>
    <m/>
    <n v="2.1180833333333333"/>
    <n v="1.8812499999999999"/>
    <n v="7.6479999999999997"/>
    <n v="0"/>
    <n v="44"/>
    <s v="BASE DE DATOS"/>
    <m/>
  </r>
  <r>
    <s v="20"/>
    <x v="9"/>
    <s v="ENEGEN"/>
    <s v="11002593"/>
    <s v="11002593"/>
    <x v="4"/>
    <s v="GR-3"/>
    <s v="S"/>
    <n v="24.58"/>
    <n v="22.748999999999999"/>
    <n v="3363.1030000000001"/>
    <n v="12081.298000000001"/>
    <n v="15444.4"/>
    <n v="20.12"/>
    <n v="723.88"/>
    <n v="0"/>
    <m/>
    <m/>
    <x v="0"/>
    <s v="ENEGEN11002593GR-3HI"/>
    <s v="ENEL Generación Perú S.A.A."/>
    <x v="11"/>
    <x v="11"/>
    <s v="C. H. Moyopampa"/>
    <x v="211"/>
    <x v="4"/>
    <x v="4"/>
    <x v="294"/>
    <x v="1"/>
    <s v="Instalado"/>
    <s v="Operativo"/>
    <s v="Generadora"/>
    <x v="0"/>
    <x v="1"/>
    <x v="1"/>
    <x v="0"/>
    <s v="Privado"/>
    <s v="LIMA"/>
    <s v="LIMA"/>
    <s v="LIMA "/>
    <s v="LURIGANCHO"/>
    <n v="0"/>
    <x v="7"/>
    <n v="0"/>
    <x v="0"/>
    <n v="0"/>
    <x v="0"/>
    <x v="0"/>
    <n v="15444.4"/>
    <n v="15.4444"/>
    <m/>
    <n v="2.0483333333333333"/>
    <n v="1.8957499999999998"/>
    <n v="7.6479999999999997"/>
    <n v="1.0000000020227162E-3"/>
    <n v="44"/>
    <s v="BASE DE DATOS"/>
    <m/>
  </r>
  <r>
    <s v="20"/>
    <x v="9"/>
    <s v="ENEGEN"/>
    <s v="11002493"/>
    <s v="11002493"/>
    <x v="4"/>
    <s v="GR-1"/>
    <s v="S"/>
    <n v="15.7"/>
    <n v="15.615"/>
    <n v="2068.2179999999998"/>
    <n v="7901.5349999999999"/>
    <n v="9969.7530000000006"/>
    <n v="0"/>
    <n v="744"/>
    <n v="0"/>
    <m/>
    <m/>
    <x v="0"/>
    <s v="ENEGEN11002493GR-1HI"/>
    <s v="ENEL Generación Perú S.A.A."/>
    <x v="11"/>
    <x v="11"/>
    <s v="C. H. Huampaní"/>
    <x v="212"/>
    <x v="4"/>
    <x v="4"/>
    <x v="292"/>
    <x v="1"/>
    <s v="Instalado"/>
    <s v="Operativo"/>
    <s v="Generadora"/>
    <x v="0"/>
    <x v="1"/>
    <x v="1"/>
    <x v="0"/>
    <s v="Privado"/>
    <s v="LIMA"/>
    <s v="LIMA"/>
    <s v="LIMA"/>
    <s v="LURIGANCHO"/>
    <n v="0"/>
    <x v="7"/>
    <n v="0"/>
    <x v="0"/>
    <n v="0"/>
    <x v="0"/>
    <x v="0"/>
    <n v="9969.7530000000006"/>
    <n v="9.9697530000000008"/>
    <m/>
    <n v="1.3083333333333333"/>
    <n v="1.30125"/>
    <n v="7.6479999999999997"/>
    <n v="0"/>
    <n v="44"/>
    <s v="BASE DE DATOS"/>
    <m/>
  </r>
  <r>
    <s v="20"/>
    <x v="9"/>
    <s v="ENEGEN"/>
    <s v="11002493"/>
    <s v="11002493"/>
    <x v="4"/>
    <s v="GR-2"/>
    <s v="S"/>
    <n v="15.7"/>
    <n v="15.234999999999999"/>
    <n v="2019.6489999999999"/>
    <n v="7691.9520000000002"/>
    <n v="9711.6"/>
    <n v="0"/>
    <n v="744"/>
    <n v="0"/>
    <m/>
    <m/>
    <x v="0"/>
    <s v="ENEGEN11002493GR-2HI"/>
    <s v="ENEL Generación Perú S.A.A."/>
    <x v="11"/>
    <x v="11"/>
    <s v="C. H. Huampaní"/>
    <x v="212"/>
    <x v="4"/>
    <x v="4"/>
    <x v="293"/>
    <x v="1"/>
    <s v="Instalado"/>
    <s v="Operativo"/>
    <s v="Generadora"/>
    <x v="0"/>
    <x v="1"/>
    <x v="1"/>
    <x v="0"/>
    <s v="Privado"/>
    <s v="LIMA"/>
    <s v="LIMA"/>
    <s v="LIMA"/>
    <s v="LURIGANCHO"/>
    <n v="0"/>
    <x v="7"/>
    <n v="0"/>
    <x v="0"/>
    <n v="0"/>
    <x v="0"/>
    <x v="0"/>
    <n v="9711.6"/>
    <n v="9.7116000000000007"/>
    <m/>
    <n v="1.3083333333333333"/>
    <n v="1.2695833333333333"/>
    <n v="7.6479999999999997"/>
    <n v="1.0000000002037268E-3"/>
    <n v="44"/>
    <s v="BASE DE DATOS"/>
    <m/>
  </r>
  <r>
    <s v="20"/>
    <x v="9"/>
    <s v="ENEGEN"/>
    <s v="11375016"/>
    <s v="11375016"/>
    <x v="4"/>
    <s v="GR-1"/>
    <s v="S"/>
    <n v="0.35"/>
    <n v="0.34100000000000003"/>
    <n v="46.097000000000001"/>
    <n v="174.292"/>
    <n v="220.38900000000001"/>
    <n v="0"/>
    <n v="730.95"/>
    <n v="0"/>
    <m/>
    <m/>
    <x v="0"/>
    <s v="ENEGEN11375016GR-1HI"/>
    <s v="ENEL Generación Perú S.A.A."/>
    <x v="11"/>
    <x v="11"/>
    <s v="C.H. HER1"/>
    <x v="213"/>
    <x v="4"/>
    <x v="4"/>
    <x v="292"/>
    <x v="1"/>
    <s v="Instalado"/>
    <s v="Operativo"/>
    <s v="Generadora"/>
    <x v="0"/>
    <x v="1"/>
    <x v="1"/>
    <x v="0"/>
    <s v="Privado"/>
    <s v="LIMA"/>
    <s v="LIMA"/>
    <s v="LIMA"/>
    <s v="SAN JUAN DE LURIGANCHO"/>
    <n v="0"/>
    <x v="7"/>
    <n v="0"/>
    <x v="1"/>
    <s v="CUARTA"/>
    <x v="0"/>
    <x v="0"/>
    <n v="220.38900000000001"/>
    <n v="0.220389"/>
    <m/>
    <n v="2.9166666666666664E-2"/>
    <n v="2.9166666666666664E-2"/>
    <n v="7.6479999999999997"/>
    <n v="0"/>
    <n v="44"/>
    <s v="BASE DE DATOS"/>
    <m/>
  </r>
  <r>
    <s v="20"/>
    <x v="9"/>
    <s v="ENEGEN"/>
    <s v="11375016"/>
    <s v="11375016"/>
    <x v="4"/>
    <s v="GR-2"/>
    <s v="S"/>
    <n v="0.35"/>
    <n v="0.33700000000000002"/>
    <n v="43.274000000000001"/>
    <n v="169.67699999999999"/>
    <n v="212.95099999999999"/>
    <n v="0"/>
    <n v="744"/>
    <n v="0"/>
    <m/>
    <m/>
    <x v="0"/>
    <s v="ENEGEN11375016GR-2HI"/>
    <s v="ENEL Generación Perú S.A.A."/>
    <x v="11"/>
    <x v="11"/>
    <s v="C.H. HER1"/>
    <x v="213"/>
    <x v="4"/>
    <x v="4"/>
    <x v="293"/>
    <x v="1"/>
    <s v="Instalado"/>
    <s v="Operativo"/>
    <s v="Generadora"/>
    <x v="0"/>
    <x v="1"/>
    <x v="1"/>
    <x v="0"/>
    <s v="Privado"/>
    <s v="LIMA"/>
    <s v="LIMA"/>
    <s v="LIMA"/>
    <s v="SAN JUAN DE LURIGANCHO"/>
    <n v="0"/>
    <x v="7"/>
    <n v="0"/>
    <x v="1"/>
    <s v="CUARTA"/>
    <x v="0"/>
    <x v="0"/>
    <n v="212.95099999999999"/>
    <n v="0.212951"/>
    <m/>
    <n v="2.9166666666666664E-2"/>
    <n v="2.9166666666666664E-2"/>
    <n v="7.6479999999999997"/>
    <n v="0"/>
    <n v="44"/>
    <s v="BASE DE DATOS"/>
    <m/>
  </r>
  <r>
    <s v="20"/>
    <x v="10"/>
    <s v="ENEGEN"/>
    <s v="11002793"/>
    <s v="11002793"/>
    <x v="4"/>
    <s v="GR-1"/>
    <s v="S"/>
    <n v="64.599999999999994"/>
    <n v="69.53"/>
    <n v="7882.2020000000002"/>
    <n v="12999.540999999999"/>
    <n v="20881.742999999999"/>
    <n v="0"/>
    <n v="412.58"/>
    <n v="9.1"/>
    <m/>
    <m/>
    <x v="0"/>
    <s v="ENEGEN11002793GR-1HI"/>
    <s v="ENEL Generación Perú S.A.A."/>
    <x v="11"/>
    <x v="11"/>
    <s v="C. H. Huinco"/>
    <x v="208"/>
    <x v="4"/>
    <x v="4"/>
    <x v="292"/>
    <x v="1"/>
    <s v="Instalado"/>
    <s v="Operativo"/>
    <s v="Generadora"/>
    <x v="0"/>
    <x v="1"/>
    <x v="1"/>
    <x v="0"/>
    <s v="Privado"/>
    <s v="LIMA"/>
    <s v="LIMA"/>
    <s v="HUAROCHIRI"/>
    <s v="SAN PEDRO DE CASTA"/>
    <n v="0"/>
    <x v="7"/>
    <n v="0"/>
    <x v="0"/>
    <n v="0"/>
    <x v="0"/>
    <x v="0"/>
    <n v="20881.742999999999"/>
    <n v="20.881743"/>
    <m/>
    <n v="5.3833333333333329"/>
    <n v="5.4472500000000004"/>
    <n v="7.6479999999999997"/>
    <n v="0"/>
    <n v="44"/>
    <s v="BASE DE DATOS"/>
    <m/>
  </r>
  <r>
    <s v="20"/>
    <x v="10"/>
    <s v="ENEGEN"/>
    <s v="11002793"/>
    <s v="11002793"/>
    <x v="4"/>
    <s v="GR-2"/>
    <s v="S"/>
    <n v="64.599999999999994"/>
    <n v="69.11"/>
    <n v="7954.8729999999996"/>
    <n v="16782.859"/>
    <n v="24737.733"/>
    <n v="20.13"/>
    <n v="515.97"/>
    <n v="0"/>
    <m/>
    <m/>
    <x v="0"/>
    <s v="ENEGEN11002793GR-2HI"/>
    <s v="ENEL Generación Perú S.A.A."/>
    <x v="11"/>
    <x v="11"/>
    <s v="C. H. Huinco"/>
    <x v="208"/>
    <x v="4"/>
    <x v="4"/>
    <x v="293"/>
    <x v="1"/>
    <s v="Instalado"/>
    <s v="Operativo"/>
    <s v="Generadora"/>
    <x v="0"/>
    <x v="1"/>
    <x v="1"/>
    <x v="0"/>
    <s v="Privado"/>
    <s v="LIMA"/>
    <s v="LIMA"/>
    <s v="HUAROCHIRI"/>
    <s v="SAN PEDRO DE CASTA"/>
    <n v="0"/>
    <x v="7"/>
    <n v="0"/>
    <x v="0"/>
    <n v="0"/>
    <x v="0"/>
    <x v="0"/>
    <n v="24737.733"/>
    <n v="24.737732999999999"/>
    <m/>
    <n v="5.3833333333333329"/>
    <n v="5.4409166666666664"/>
    <n v="7.6479999999999997"/>
    <n v="-1.0000000002037268E-3"/>
    <n v="44"/>
    <s v="BASE DE DATOS"/>
    <m/>
  </r>
  <r>
    <s v="20"/>
    <x v="10"/>
    <s v="ENEGEN"/>
    <s v="11002793"/>
    <s v="11002793"/>
    <x v="4"/>
    <s v="GR-3"/>
    <s v="S"/>
    <n v="64.599999999999994"/>
    <n v="69.914000000000001"/>
    <n v="7331.0529999999999"/>
    <n v="21563.996999999999"/>
    <n v="28895.05"/>
    <n v="54.7"/>
    <n v="612.5"/>
    <n v="0"/>
    <m/>
    <m/>
    <x v="0"/>
    <s v="ENEGEN11002793GR-3HI"/>
    <s v="ENEL Generación Perú S.A.A."/>
    <x v="11"/>
    <x v="11"/>
    <s v="C. H. Huinco"/>
    <x v="208"/>
    <x v="4"/>
    <x v="4"/>
    <x v="294"/>
    <x v="1"/>
    <s v="Instalado"/>
    <s v="Operativo"/>
    <s v="Generadora"/>
    <x v="0"/>
    <x v="1"/>
    <x v="1"/>
    <x v="0"/>
    <s v="Privado"/>
    <s v="LIMA"/>
    <s v="LIMA"/>
    <s v="HUAROCHIRI"/>
    <s v="SAN PEDRO DE CASTA"/>
    <n v="0"/>
    <x v="7"/>
    <n v="0"/>
    <x v="0"/>
    <n v="0"/>
    <x v="0"/>
    <x v="0"/>
    <n v="28895.05"/>
    <n v="28.895049999999998"/>
    <m/>
    <n v="5.3833333333333329"/>
    <n v="5.7024166666666671"/>
    <n v="7.6479999999999997"/>
    <n v="0"/>
    <n v="44"/>
    <s v="BASE DE DATOS"/>
    <m/>
  </r>
  <r>
    <s v="20"/>
    <x v="10"/>
    <s v="ENEGEN"/>
    <s v="11002793"/>
    <s v="11002793"/>
    <x v="4"/>
    <s v="GR-4"/>
    <s v="S"/>
    <n v="64.599999999999994"/>
    <n v="69.346000000000004"/>
    <n v="7343.6239999999998"/>
    <n v="22880.955000000002"/>
    <n v="30224.579000000002"/>
    <n v="56.07"/>
    <n v="642.37"/>
    <n v="0"/>
    <m/>
    <m/>
    <x v="0"/>
    <s v="ENEGEN11002793GR-4HI"/>
    <s v="ENEL Generación Perú S.A.A."/>
    <x v="11"/>
    <x v="11"/>
    <s v="C. H. Huinco"/>
    <x v="208"/>
    <x v="4"/>
    <x v="4"/>
    <x v="295"/>
    <x v="1"/>
    <s v="Instalado"/>
    <s v="Operativo"/>
    <s v="Generadora"/>
    <x v="0"/>
    <x v="1"/>
    <x v="1"/>
    <x v="0"/>
    <s v="Privado"/>
    <s v="LIMA"/>
    <s v="LIMA"/>
    <s v="HUAROCHIRI"/>
    <s v="SAN PEDRO DE CASTA"/>
    <n v="0"/>
    <x v="7"/>
    <n v="0"/>
    <x v="0"/>
    <n v="0"/>
    <x v="0"/>
    <x v="0"/>
    <n v="30224.579000000002"/>
    <n v="30.224579000000002"/>
    <m/>
    <n v="5.3833333333333329"/>
    <n v="5.7284166666666669"/>
    <n v="7.6479999999999997"/>
    <n v="0"/>
    <n v="44"/>
    <s v="BASE DE DATOS"/>
    <m/>
  </r>
  <r>
    <s v="20"/>
    <x v="10"/>
    <s v="ENEGEN"/>
    <s v="11002393"/>
    <s v="11002393"/>
    <x v="4"/>
    <s v="GR-1"/>
    <s v="S"/>
    <n v="60"/>
    <n v="68.555999999999997"/>
    <n v="4470.8440000000001"/>
    <n v="16802.883999999998"/>
    <n v="21273.727999999999"/>
    <n v="116.8"/>
    <n v="603.20000000000005"/>
    <n v="0"/>
    <m/>
    <m/>
    <x v="0"/>
    <s v="ENEGEN11002393GR-1HI"/>
    <s v="ENEL Generación Perú S.A.A."/>
    <x v="11"/>
    <x v="11"/>
    <s v="C. H. Matucana"/>
    <x v="209"/>
    <x v="4"/>
    <x v="4"/>
    <x v="292"/>
    <x v="1"/>
    <s v="Instalado"/>
    <s v="Operativo"/>
    <s v="Generadora"/>
    <x v="0"/>
    <x v="1"/>
    <x v="1"/>
    <x v="0"/>
    <s v="Privado"/>
    <s v="LIMA"/>
    <s v="LIMA"/>
    <s v="HUAROCHIRI"/>
    <s v="SURCO"/>
    <n v="0"/>
    <x v="7"/>
    <n v="0"/>
    <x v="0"/>
    <n v="0"/>
    <x v="0"/>
    <x v="0"/>
    <n v="21273.727999999999"/>
    <n v="21.273727999999998"/>
    <m/>
    <n v="5"/>
    <n v="5.7130000000000001"/>
    <n v="7.6479999999999997"/>
    <n v="0"/>
    <n v="44"/>
    <s v="BASE DE DATOS"/>
    <m/>
  </r>
  <r>
    <s v="20"/>
    <x v="10"/>
    <s v="ENEGEN"/>
    <s v="11002393"/>
    <s v="11002393"/>
    <x v="4"/>
    <s v="GR-2"/>
    <s v="S"/>
    <n v="60"/>
    <n v="68.465999999999994"/>
    <n v="5266.4049999999997"/>
    <n v="20136.080999999998"/>
    <n v="25402.486000000001"/>
    <n v="64"/>
    <n v="655.15"/>
    <n v="0"/>
    <m/>
    <m/>
    <x v="0"/>
    <s v="ENEGEN11002393GR-2HI"/>
    <s v="ENEL Generación Perú S.A.A."/>
    <x v="11"/>
    <x v="11"/>
    <s v="C. H. Matucana"/>
    <x v="209"/>
    <x v="4"/>
    <x v="4"/>
    <x v="293"/>
    <x v="1"/>
    <s v="Instalado"/>
    <s v="Operativo"/>
    <s v="Generadora"/>
    <x v="0"/>
    <x v="1"/>
    <x v="1"/>
    <x v="0"/>
    <s v="Privado"/>
    <s v="LIMA"/>
    <s v="LIMA"/>
    <s v="HUAROCHIRI"/>
    <s v="SURCO"/>
    <n v="0"/>
    <x v="7"/>
    <n v="0"/>
    <x v="0"/>
    <n v="0"/>
    <x v="0"/>
    <x v="0"/>
    <n v="25402.486000000001"/>
    <n v="25.402486"/>
    <m/>
    <n v="5"/>
    <n v="5.7054999999999998"/>
    <n v="7.6479999999999997"/>
    <n v="-3.637978807091713E-12"/>
    <n v="44"/>
    <s v="BASE DE DATOS"/>
    <m/>
  </r>
  <r>
    <s v="20"/>
    <x v="10"/>
    <s v="ENEGEN"/>
    <s v="11002693"/>
    <s v="11002693"/>
    <x v="4"/>
    <s v="GR-1"/>
    <s v="S"/>
    <n v="15.888999999999999"/>
    <n v="16.760000000000002"/>
    <n v="2029.1959999999999"/>
    <n v="7504.4660000000003"/>
    <n v="9533.6620000000003"/>
    <n v="3.8"/>
    <n v="716.2"/>
    <n v="0"/>
    <m/>
    <m/>
    <x v="0"/>
    <s v="ENEGEN11002693GR-1HI"/>
    <s v="ENEL Generación Perú S.A.A."/>
    <x v="11"/>
    <x v="11"/>
    <s v="C. H. Callahuanca"/>
    <x v="210"/>
    <x v="4"/>
    <x v="4"/>
    <x v="292"/>
    <x v="1"/>
    <s v="Instalado"/>
    <s v="Operativo"/>
    <s v="Generadora"/>
    <x v="0"/>
    <x v="1"/>
    <x v="1"/>
    <x v="0"/>
    <s v="Privado"/>
    <s v="LIMA"/>
    <s v="LIMA"/>
    <s v="HUAROCHIRI"/>
    <s v="CALLAHUANCA"/>
    <n v="0"/>
    <x v="7"/>
    <n v="0"/>
    <x v="0"/>
    <n v="0"/>
    <x v="0"/>
    <x v="0"/>
    <n v="9533.6620000000003"/>
    <n v="9.5336619999999996"/>
    <m/>
    <n v="1.3240833333333333"/>
    <n v="1.377"/>
    <n v="7.6479999999999997"/>
    <n v="0"/>
    <n v="44"/>
    <s v="BASE DE DATOS"/>
    <m/>
  </r>
  <r>
    <s v="20"/>
    <x v="10"/>
    <s v="ENEGEN"/>
    <s v="11002693"/>
    <s v="11002693"/>
    <x v="4"/>
    <s v="GR-2"/>
    <s v="S"/>
    <n v="15.888999999999999"/>
    <n v="16.545000000000002"/>
    <n v="1980.2840000000001"/>
    <n v="7281.607"/>
    <n v="9261.8909999999996"/>
    <n v="7.87"/>
    <n v="712.13"/>
    <n v="0"/>
    <m/>
    <m/>
    <x v="0"/>
    <s v="ENEGEN11002693GR-2HI"/>
    <s v="ENEL Generación Perú S.A.A."/>
    <x v="11"/>
    <x v="11"/>
    <s v="C. H. Callahuanca"/>
    <x v="210"/>
    <x v="4"/>
    <x v="4"/>
    <x v="293"/>
    <x v="1"/>
    <s v="Instalado"/>
    <s v="Operativo"/>
    <s v="Generadora"/>
    <x v="0"/>
    <x v="1"/>
    <x v="1"/>
    <x v="0"/>
    <s v="Privado"/>
    <s v="LIMA"/>
    <s v="LIMA"/>
    <s v="HUAROCHIRI"/>
    <s v="CALLAHUANCA"/>
    <n v="0"/>
    <x v="7"/>
    <n v="0"/>
    <x v="0"/>
    <n v="0"/>
    <x v="0"/>
    <x v="0"/>
    <n v="9261.8909999999996"/>
    <n v="9.2618910000000003"/>
    <m/>
    <n v="1.3240833333333333"/>
    <n v="1.3671666666666666"/>
    <n v="7.6479999999999997"/>
    <n v="0"/>
    <n v="44"/>
    <s v="BASE DE DATOS"/>
    <m/>
  </r>
  <r>
    <s v="20"/>
    <x v="10"/>
    <s v="ENEGEN"/>
    <s v="11002693"/>
    <s v="11002693"/>
    <x v="4"/>
    <s v="GR-3"/>
    <s v="S"/>
    <n v="15.888999999999999"/>
    <n v="16.587"/>
    <n v="1991.008"/>
    <n v="7335.3710000000001"/>
    <n v="9326.3790000000008"/>
    <n v="7.83"/>
    <n v="711.5"/>
    <n v="0.66"/>
    <m/>
    <m/>
    <x v="0"/>
    <s v="ENEGEN11002693GR-3HI"/>
    <s v="ENEL Generación Perú S.A.A."/>
    <x v="11"/>
    <x v="11"/>
    <s v="C. H. Callahuanca"/>
    <x v="210"/>
    <x v="4"/>
    <x v="4"/>
    <x v="294"/>
    <x v="1"/>
    <s v="Instalado"/>
    <s v="Operativo"/>
    <s v="Generadora"/>
    <x v="0"/>
    <x v="1"/>
    <x v="1"/>
    <x v="0"/>
    <s v="Privado"/>
    <s v="LIMA"/>
    <s v="LIMA"/>
    <s v="HUAROCHIRI"/>
    <s v="CALLAHUANCA"/>
    <n v="0"/>
    <x v="7"/>
    <n v="0"/>
    <x v="0"/>
    <n v="0"/>
    <x v="0"/>
    <x v="0"/>
    <n v="9326.3790000000008"/>
    <n v="9.3263790000000011"/>
    <m/>
    <n v="1.3240833333333333"/>
    <n v="1.3672500000000001"/>
    <n v="7.6479999999999997"/>
    <n v="0"/>
    <n v="44"/>
    <s v="BASE DE DATOS"/>
    <m/>
  </r>
  <r>
    <s v="20"/>
    <x v="10"/>
    <s v="ENEGEN"/>
    <s v="11002693"/>
    <s v="11002693"/>
    <x v="4"/>
    <s v="GR-4"/>
    <s v="S"/>
    <n v="34.97"/>
    <n v="34.482999999999997"/>
    <n v="3944.482"/>
    <n v="14737.348"/>
    <n v="18681.830000000002"/>
    <n v="4.87"/>
    <n v="697.53"/>
    <n v="17.600000000000001"/>
    <m/>
    <m/>
    <x v="0"/>
    <s v="ENEGEN11002693GR-4HI"/>
    <s v="ENEL Generación Perú S.A.A."/>
    <x v="11"/>
    <x v="11"/>
    <s v="C. H. Callahuanca"/>
    <x v="210"/>
    <x v="4"/>
    <x v="4"/>
    <x v="295"/>
    <x v="1"/>
    <s v="Instalado"/>
    <s v="Operativo"/>
    <s v="Generadora"/>
    <x v="0"/>
    <x v="1"/>
    <x v="1"/>
    <x v="0"/>
    <s v="Privado"/>
    <s v="LIMA"/>
    <s v="LIMA"/>
    <s v="HUAROCHIRI"/>
    <s v="CALLAHUANCA"/>
    <n v="0"/>
    <x v="7"/>
    <n v="0"/>
    <x v="0"/>
    <n v="0"/>
    <x v="0"/>
    <x v="0"/>
    <n v="18681.830000000002"/>
    <n v="18.681830000000001"/>
    <m/>
    <n v="2.9141666666666666"/>
    <n v="2.9023333333333334"/>
    <n v="7.6479999999999997"/>
    <n v="0"/>
    <n v="44"/>
    <s v="BASE DE DATOS"/>
    <m/>
  </r>
  <r>
    <s v="20"/>
    <x v="10"/>
    <s v="ENEGEN"/>
    <s v="11002593"/>
    <s v="11002593"/>
    <x v="4"/>
    <s v="GR-1"/>
    <s v="S"/>
    <n v="25.417000000000002"/>
    <n v="23.824000000000002"/>
    <n v="3155.7190000000001"/>
    <n v="11394.606"/>
    <n v="14550.325999999999"/>
    <n v="57.78"/>
    <n v="659"/>
    <n v="3.22"/>
    <m/>
    <m/>
    <x v="0"/>
    <s v="ENEGEN11002593GR-1HI"/>
    <s v="ENEL Generación Perú S.A.A."/>
    <x v="11"/>
    <x v="11"/>
    <s v="C. H. Moyopampa"/>
    <x v="211"/>
    <x v="4"/>
    <x v="4"/>
    <x v="292"/>
    <x v="1"/>
    <s v="Instalado"/>
    <s v="Operativo"/>
    <s v="Generadora"/>
    <x v="0"/>
    <x v="1"/>
    <x v="1"/>
    <x v="0"/>
    <s v="Privado"/>
    <s v="LIMA"/>
    <s v="LIMA"/>
    <s v="LIMA "/>
    <s v="LURIGANCHO"/>
    <n v="0"/>
    <x v="7"/>
    <n v="0"/>
    <x v="0"/>
    <n v="0"/>
    <x v="0"/>
    <x v="0"/>
    <n v="14550.325999999999"/>
    <n v="14.550325999999998"/>
    <m/>
    <n v="2.1180833333333333"/>
    <n v="1.9853333333333334"/>
    <n v="7.6479999999999997"/>
    <n v="-9.9999999838473741E-4"/>
    <n v="44"/>
    <s v="BASE DE DATOS"/>
    <m/>
  </r>
  <r>
    <s v="20"/>
    <x v="10"/>
    <s v="ENEGEN"/>
    <s v="11002593"/>
    <s v="11002593"/>
    <x v="4"/>
    <s v="GR-2"/>
    <s v="S"/>
    <n v="25.417000000000002"/>
    <n v="22.574999999999999"/>
    <n v="2578.5630000000001"/>
    <n v="9888.6689999999999"/>
    <n v="12467.232"/>
    <n v="64.569999999999993"/>
    <n v="655.43"/>
    <n v="0"/>
    <m/>
    <m/>
    <x v="0"/>
    <s v="ENEGEN11002593GR-2HI"/>
    <s v="ENEL Generación Perú S.A.A."/>
    <x v="11"/>
    <x v="11"/>
    <s v="C. H. Moyopampa"/>
    <x v="211"/>
    <x v="4"/>
    <x v="4"/>
    <x v="293"/>
    <x v="1"/>
    <s v="Instalado"/>
    <s v="Operativo"/>
    <s v="Generadora"/>
    <x v="0"/>
    <x v="1"/>
    <x v="1"/>
    <x v="0"/>
    <s v="Privado"/>
    <s v="LIMA"/>
    <s v="LIMA"/>
    <s v="LIMA "/>
    <s v="LURIGANCHO"/>
    <n v="0"/>
    <x v="7"/>
    <n v="0"/>
    <x v="0"/>
    <n v="0"/>
    <x v="0"/>
    <x v="0"/>
    <n v="12467.232"/>
    <n v="12.467231999999999"/>
    <m/>
    <n v="2.1180833333333333"/>
    <n v="1.8812499999999999"/>
    <n v="7.6479999999999997"/>
    <n v="0"/>
    <n v="44"/>
    <s v="BASE DE DATOS"/>
    <m/>
  </r>
  <r>
    <s v="20"/>
    <x v="10"/>
    <s v="ENEGEN"/>
    <s v="11002593"/>
    <s v="11002593"/>
    <x v="4"/>
    <s v="GR-3"/>
    <s v="S"/>
    <n v="24.58"/>
    <n v="22.748999999999999"/>
    <n v="3270.8130000000001"/>
    <n v="12301.111000000001"/>
    <n v="15571.924000000001"/>
    <n v="0"/>
    <n v="720"/>
    <n v="0"/>
    <m/>
    <m/>
    <x v="0"/>
    <s v="ENEGEN11002593GR-3HI"/>
    <s v="ENEL Generación Perú S.A.A."/>
    <x v="11"/>
    <x v="11"/>
    <s v="C. H. Moyopampa"/>
    <x v="211"/>
    <x v="4"/>
    <x v="4"/>
    <x v="294"/>
    <x v="1"/>
    <s v="Instalado"/>
    <s v="Operativo"/>
    <s v="Generadora"/>
    <x v="0"/>
    <x v="1"/>
    <x v="1"/>
    <x v="0"/>
    <s v="Privado"/>
    <s v="LIMA"/>
    <s v="LIMA"/>
    <s v="LIMA "/>
    <s v="LURIGANCHO"/>
    <n v="0"/>
    <x v="7"/>
    <n v="0"/>
    <x v="0"/>
    <n v="0"/>
    <x v="0"/>
    <x v="0"/>
    <n v="15571.924000000001"/>
    <n v="15.571924000000001"/>
    <m/>
    <n v="2.0483333333333333"/>
    <n v="1.8957499999999998"/>
    <n v="7.6479999999999997"/>
    <n v="0"/>
    <n v="44"/>
    <s v="BASE DE DATOS"/>
    <m/>
  </r>
  <r>
    <s v="20"/>
    <x v="10"/>
    <s v="ENEGEN"/>
    <s v="11002493"/>
    <s v="11002493"/>
    <x v="4"/>
    <s v="GR-1"/>
    <s v="S"/>
    <n v="15.7"/>
    <n v="15.615"/>
    <n v="2041.6579999999999"/>
    <n v="7713.7219999999998"/>
    <n v="9755.3809999999994"/>
    <n v="0"/>
    <n v="720"/>
    <n v="0"/>
    <m/>
    <m/>
    <x v="0"/>
    <s v="ENEGEN11002493GR-1HI"/>
    <s v="ENEL Generación Perú S.A.A."/>
    <x v="11"/>
    <x v="11"/>
    <s v="C. H. Huampaní"/>
    <x v="212"/>
    <x v="4"/>
    <x v="4"/>
    <x v="292"/>
    <x v="1"/>
    <s v="Instalado"/>
    <s v="Operativo"/>
    <s v="Generadora"/>
    <x v="0"/>
    <x v="1"/>
    <x v="1"/>
    <x v="0"/>
    <s v="Privado"/>
    <s v="LIMA"/>
    <s v="LIMA"/>
    <s v="LIMA"/>
    <s v="LURIGANCHO"/>
    <n v="0"/>
    <x v="7"/>
    <n v="0"/>
    <x v="0"/>
    <n v="0"/>
    <x v="0"/>
    <x v="0"/>
    <n v="9755.3809999999994"/>
    <n v="9.7553809999999999"/>
    <m/>
    <n v="1.3083333333333333"/>
    <n v="1.30125"/>
    <n v="7.6479999999999997"/>
    <n v="-1.0000000002037268E-3"/>
    <n v="44"/>
    <s v="BASE DE DATOS"/>
    <m/>
  </r>
  <r>
    <s v="20"/>
    <x v="10"/>
    <s v="ENEGEN"/>
    <s v="11002493"/>
    <s v="11002493"/>
    <x v="4"/>
    <s v="GR-2"/>
    <s v="S"/>
    <n v="15.7"/>
    <n v="15.234999999999999"/>
    <n v="1892.068"/>
    <n v="6908.2579999999998"/>
    <n v="8800.3259999999991"/>
    <n v="0"/>
    <n v="686.57"/>
    <n v="33.43"/>
    <m/>
    <m/>
    <x v="0"/>
    <s v="ENEGEN11002493GR-2HI"/>
    <s v="ENEL Generación Perú S.A.A."/>
    <x v="11"/>
    <x v="11"/>
    <s v="C. H. Huampaní"/>
    <x v="212"/>
    <x v="4"/>
    <x v="4"/>
    <x v="293"/>
    <x v="1"/>
    <s v="Instalado"/>
    <s v="Operativo"/>
    <s v="Generadora"/>
    <x v="0"/>
    <x v="1"/>
    <x v="1"/>
    <x v="0"/>
    <s v="Privado"/>
    <s v="LIMA"/>
    <s v="LIMA"/>
    <s v="LIMA"/>
    <s v="LURIGANCHO"/>
    <n v="0"/>
    <x v="7"/>
    <n v="0"/>
    <x v="0"/>
    <n v="0"/>
    <x v="0"/>
    <x v="0"/>
    <n v="8800.3259999999991"/>
    <n v="8.8003259999999983"/>
    <m/>
    <n v="1.3083333333333333"/>
    <n v="1.2695833333333333"/>
    <n v="7.6479999999999997"/>
    <n v="0"/>
    <n v="44"/>
    <s v="BASE DE DATOS"/>
    <m/>
  </r>
  <r>
    <s v="20"/>
    <x v="10"/>
    <s v="ENEGEN"/>
    <s v="11375016"/>
    <s v="11375016"/>
    <x v="4"/>
    <s v="GR-1"/>
    <s v="S"/>
    <n v="0.35"/>
    <n v="0.34100000000000003"/>
    <n v="43.7"/>
    <n v="165.10400000000001"/>
    <n v="208.804"/>
    <n v="0"/>
    <n v="633"/>
    <n v="22.05"/>
    <m/>
    <m/>
    <x v="0"/>
    <s v="ENEGEN11375016GR-1HI"/>
    <s v="ENEL Generación Perú S.A.A."/>
    <x v="11"/>
    <x v="11"/>
    <s v="C.H. HER1"/>
    <x v="213"/>
    <x v="4"/>
    <x v="4"/>
    <x v="292"/>
    <x v="1"/>
    <s v="Instalado"/>
    <s v="Operativo"/>
    <s v="Generadora"/>
    <x v="0"/>
    <x v="1"/>
    <x v="1"/>
    <x v="0"/>
    <s v="Privado"/>
    <s v="LIMA"/>
    <s v="LIMA"/>
    <s v="LIMA"/>
    <s v="SAN JUAN DE LURIGANCHO"/>
    <n v="0"/>
    <x v="7"/>
    <n v="0"/>
    <x v="1"/>
    <s v="CUARTA"/>
    <x v="0"/>
    <x v="0"/>
    <n v="208.804"/>
    <n v="0.20880399999999999"/>
    <m/>
    <n v="2.9166666666666664E-2"/>
    <n v="2.9166666666666664E-2"/>
    <n v="7.6479999999999997"/>
    <n v="2.8421709430404007E-14"/>
    <n v="44"/>
    <s v="BASE DE DATOS"/>
    <m/>
  </r>
  <r>
    <s v="20"/>
    <x v="10"/>
    <s v="ENEGEN"/>
    <s v="11375016"/>
    <s v="11375016"/>
    <x v="4"/>
    <s v="GR-2"/>
    <s v="S"/>
    <n v="0.35"/>
    <n v="0.33700000000000002"/>
    <n v="43.7"/>
    <n v="165.10400000000001"/>
    <n v="208.804"/>
    <n v="0"/>
    <n v="698.23"/>
    <n v="0"/>
    <m/>
    <m/>
    <x v="0"/>
    <s v="ENEGEN11375016GR-2HI"/>
    <s v="ENEL Generación Perú S.A.A."/>
    <x v="11"/>
    <x v="11"/>
    <s v="C.H. HER1"/>
    <x v="213"/>
    <x v="4"/>
    <x v="4"/>
    <x v="293"/>
    <x v="1"/>
    <s v="Instalado"/>
    <s v="Operativo"/>
    <s v="Generadora"/>
    <x v="0"/>
    <x v="1"/>
    <x v="1"/>
    <x v="0"/>
    <s v="Privado"/>
    <s v="LIMA"/>
    <s v="LIMA"/>
    <s v="LIMA"/>
    <s v="SAN JUAN DE LURIGANCHO"/>
    <n v="0"/>
    <x v="7"/>
    <n v="0"/>
    <x v="1"/>
    <s v="CUARTA"/>
    <x v="0"/>
    <x v="0"/>
    <n v="208.804"/>
    <n v="0.20880399999999999"/>
    <m/>
    <n v="2.9166666666666664E-2"/>
    <n v="2.9166666666666664E-2"/>
    <n v="7.6479999999999997"/>
    <n v="2.8421709430404007E-14"/>
    <n v="44"/>
    <s v="BASE DE DATOS"/>
    <m/>
  </r>
  <r>
    <s v="20"/>
    <x v="9"/>
    <s v="ENEGPP"/>
    <s v="16379117"/>
    <s v="16379117"/>
    <x v="4"/>
    <s v="Circuito 1"/>
    <s v="S"/>
    <n v="14.096"/>
    <n v="14.096"/>
    <n v="0.47199999999999998"/>
    <n v="4192.9989999999998"/>
    <n v="4192.9989999999998"/>
    <n v="0"/>
    <n v="0"/>
    <n v="0"/>
    <m/>
    <m/>
    <x v="0"/>
    <s v="ENEGPP16379117Circuito 1HI"/>
    <s v="ENEL Green Power Per£ S.A."/>
    <x v="51"/>
    <x v="51"/>
    <s v="C.S. Rubi"/>
    <x v="216"/>
    <x v="6"/>
    <x v="6"/>
    <x v="296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4192.9989999999998"/>
    <n v="4.1929989999999995"/>
    <m/>
    <n v="1.1746666666666667"/>
    <n v="1.1746666666666667"/>
    <n v="7.6479999999999997"/>
    <n v="0.47199999999975262"/>
    <n v="46"/>
    <s v="BASE DE DATOS"/>
    <m/>
  </r>
  <r>
    <s v="20"/>
    <x v="9"/>
    <s v="ENEGPP"/>
    <s v="16379117"/>
    <s v="16379117"/>
    <x v="4"/>
    <s v="Circuito 2"/>
    <s v="S"/>
    <n v="14.096"/>
    <n v="14.096"/>
    <n v="0.33500000000000002"/>
    <n v="4190.3069999999998"/>
    <n v="4190.3069999999998"/>
    <n v="0"/>
    <n v="0"/>
    <n v="0"/>
    <m/>
    <m/>
    <x v="0"/>
    <s v="ENEGPP16379117Circuito 2HI"/>
    <s v="ENEL Green Power Per£ S.A."/>
    <x v="51"/>
    <x v="51"/>
    <s v="C.S. Rubi"/>
    <x v="216"/>
    <x v="6"/>
    <x v="6"/>
    <x v="297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4190.3069999999998"/>
    <n v="4.1903069999999998"/>
    <m/>
    <n v="1.1746666666666667"/>
    <n v="1.1746666666666667"/>
    <n v="7.6479999999999997"/>
    <n v="0.33500000000003638"/>
    <n v="46"/>
    <s v="BASE DE DATOS"/>
    <m/>
  </r>
  <r>
    <s v="20"/>
    <x v="9"/>
    <s v="ENEGPP"/>
    <s v="16379117"/>
    <s v="16379117"/>
    <x v="4"/>
    <s v="Circuito 3"/>
    <s v="S"/>
    <n v="14.096"/>
    <n v="14.096"/>
    <n v="0.54900000000000004"/>
    <n v="4209.7960000000003"/>
    <n v="4209.7969999999996"/>
    <n v="0"/>
    <n v="0"/>
    <n v="0"/>
    <m/>
    <m/>
    <x v="0"/>
    <s v="ENEGPP16379117Circuito 3HI"/>
    <s v="ENEL Green Power Per£ S.A."/>
    <x v="51"/>
    <x v="51"/>
    <s v="C.S. Rubi"/>
    <x v="216"/>
    <x v="6"/>
    <x v="6"/>
    <x v="298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4209.7969999999996"/>
    <n v="4.209797"/>
    <m/>
    <n v="1.1746666666666667"/>
    <n v="1.1746666666666667"/>
    <n v="7.6479999999999997"/>
    <n v="0.54800000000068394"/>
    <n v="46"/>
    <s v="BASE DE DATOS"/>
    <m/>
  </r>
  <r>
    <s v="20"/>
    <x v="9"/>
    <s v="ENEGPP"/>
    <s v="16379117"/>
    <s v="16379117"/>
    <x v="4"/>
    <s v="Circuito 4"/>
    <s v="S"/>
    <n v="14.096"/>
    <n v="14.096"/>
    <n v="0.39100000000000001"/>
    <n v="4224.8590000000004"/>
    <n v="4224.8590000000004"/>
    <n v="0"/>
    <n v="0"/>
    <n v="0"/>
    <m/>
    <m/>
    <x v="0"/>
    <s v="ENEGPP16379117Circuito 4HI"/>
    <s v="ENEL Green Power Per£ S.A."/>
    <x v="51"/>
    <x v="51"/>
    <s v="C.S. Rubi"/>
    <x v="216"/>
    <x v="6"/>
    <x v="6"/>
    <x v="299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4224.8590000000004"/>
    <n v="4.2248590000000004"/>
    <m/>
    <n v="1.1746666666666667"/>
    <n v="1.1746666666666667"/>
    <n v="7.6479999999999997"/>
    <n v="0.39099999999962165"/>
    <n v="46"/>
    <s v="BASE DE DATOS"/>
    <m/>
  </r>
  <r>
    <s v="20"/>
    <x v="9"/>
    <s v="ENEGPP"/>
    <s v="16379117"/>
    <s v="16379117"/>
    <x v="4"/>
    <s v="Circuito 5"/>
    <s v="S"/>
    <n v="14.096"/>
    <n v="14.096"/>
    <n v="0.40100000000000002"/>
    <n v="4244.7449999999999"/>
    <n v="4244.7449999999999"/>
    <n v="0"/>
    <n v="0"/>
    <n v="0"/>
    <m/>
    <m/>
    <x v="0"/>
    <s v="ENEGPP16379117Circuito 5HI"/>
    <s v="ENEL Green Power Per£ S.A."/>
    <x v="51"/>
    <x v="51"/>
    <s v="C.S. Rubi"/>
    <x v="216"/>
    <x v="6"/>
    <x v="6"/>
    <x v="300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4244.7449999999999"/>
    <n v="4.244745"/>
    <m/>
    <n v="1.1746666666666667"/>
    <n v="1.1746666666666667"/>
    <n v="7.6479999999999997"/>
    <n v="0.40099999999983993"/>
    <n v="46"/>
    <s v="BASE DE DATOS"/>
    <m/>
  </r>
  <r>
    <s v="20"/>
    <x v="9"/>
    <s v="ENEGPP"/>
    <s v="16379117"/>
    <s v="16379117"/>
    <x v="4"/>
    <s v="Circuito 6"/>
    <s v="S"/>
    <n v="14.096"/>
    <n v="14.096"/>
    <n v="0.373"/>
    <n v="4248.4250000000002"/>
    <n v="4248.4250000000002"/>
    <n v="0"/>
    <n v="0"/>
    <n v="0"/>
    <m/>
    <m/>
    <x v="0"/>
    <s v="ENEGPP16379117Circuito 6HI"/>
    <s v="ENEL Green Power Per£ S.A."/>
    <x v="51"/>
    <x v="51"/>
    <s v="C.S. Rubi"/>
    <x v="216"/>
    <x v="6"/>
    <x v="6"/>
    <x v="301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4248.4250000000002"/>
    <n v="4.2484250000000001"/>
    <m/>
    <n v="1.1746666666666667"/>
    <n v="1.1746666666666667"/>
    <n v="7.6479999999999997"/>
    <n v="0.37299999999959255"/>
    <n v="46"/>
    <s v="BASE DE DATOS"/>
    <m/>
  </r>
  <r>
    <s v="20"/>
    <x v="9"/>
    <s v="ENEGPP"/>
    <s v="16379117"/>
    <s v="16379117"/>
    <x v="4"/>
    <s v="Circuito 7"/>
    <s v="S"/>
    <n v="14.096"/>
    <n v="14.096"/>
    <n v="0.49299999999999999"/>
    <n v="4244.3419999999996"/>
    <n v="4244.3429999999998"/>
    <n v="0"/>
    <n v="0"/>
    <n v="0"/>
    <m/>
    <m/>
    <x v="0"/>
    <s v="ENEGPP16379117Circuito 7HI"/>
    <s v="ENEL Green Power Per£ S.A."/>
    <x v="51"/>
    <x v="51"/>
    <s v="C.S. Rubi"/>
    <x v="216"/>
    <x v="6"/>
    <x v="6"/>
    <x v="302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4244.3429999999998"/>
    <n v="4.2443429999999998"/>
    <m/>
    <n v="1.1746666666666667"/>
    <n v="1.1746666666666667"/>
    <n v="7.6479999999999997"/>
    <n v="0.49200000000018917"/>
    <n v="46"/>
    <s v="BASE DE DATOS"/>
    <m/>
  </r>
  <r>
    <s v="20"/>
    <x v="9"/>
    <s v="ENEGPP"/>
    <s v="16379117"/>
    <s v="16379117"/>
    <x v="4"/>
    <s v="Circuito 8"/>
    <s v="S"/>
    <n v="14.096"/>
    <n v="14.096"/>
    <n v="0.29399999999999998"/>
    <n v="4227.1499999999996"/>
    <n v="4227.1499999999996"/>
    <n v="0"/>
    <n v="0"/>
    <n v="0"/>
    <m/>
    <m/>
    <x v="0"/>
    <s v="ENEGPP16379117Circuito 8HI"/>
    <s v="ENEL Green Power Per£ S.A."/>
    <x v="51"/>
    <x v="51"/>
    <s v="C.S. Rubi"/>
    <x v="216"/>
    <x v="6"/>
    <x v="6"/>
    <x v="303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4227.1499999999996"/>
    <n v="4.22715"/>
    <m/>
    <n v="1.1746666666666667"/>
    <n v="1.1746666666666667"/>
    <n v="7.6479999999999997"/>
    <n v="0.29399999999986903"/>
    <n v="46"/>
    <s v="BASE DE DATOS"/>
    <m/>
  </r>
  <r>
    <s v="20"/>
    <x v="9"/>
    <s v="ENEGPP"/>
    <s v="16379117"/>
    <s v="16379117"/>
    <x v="4"/>
    <s v="Circuito 9"/>
    <s v="S"/>
    <n v="17.62"/>
    <n v="17.62"/>
    <n v="0.65400000000000003"/>
    <n v="5305.77"/>
    <n v="5305.7709999999997"/>
    <n v="0"/>
    <n v="0"/>
    <n v="0"/>
    <m/>
    <m/>
    <x v="0"/>
    <s v="ENEGPP16379117Circuito 9HI"/>
    <s v="ENEL Green Power Per£ S.A."/>
    <x v="51"/>
    <x v="51"/>
    <s v="C.S. Rubi"/>
    <x v="216"/>
    <x v="6"/>
    <x v="6"/>
    <x v="304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5305.7709999999997"/>
    <n v="5.305771"/>
    <m/>
    <n v="1.4683333333333335"/>
    <n v="1.4683333333333335"/>
    <n v="7.6479999999999997"/>
    <n v="0.65300000000115688"/>
    <n v="46"/>
    <s v="BASE DE DATOS"/>
    <m/>
  </r>
  <r>
    <s v="20"/>
    <x v="9"/>
    <s v="ENEGPP"/>
    <s v="16379117"/>
    <s v="16379117"/>
    <x v="4"/>
    <s v="Circuito 10"/>
    <s v="S"/>
    <n v="14.096"/>
    <n v="14.096"/>
    <n v="0.57799999999999996"/>
    <n v="4246.22"/>
    <n v="4246.22"/>
    <n v="0"/>
    <n v="0"/>
    <n v="0"/>
    <m/>
    <m/>
    <x v="0"/>
    <s v="ENEGPP16379117Circuito 10HI"/>
    <s v="ENEL Green Power Per£ S.A."/>
    <x v="51"/>
    <x v="51"/>
    <s v="C.S. Rubi"/>
    <x v="216"/>
    <x v="6"/>
    <x v="6"/>
    <x v="305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4246.22"/>
    <n v="4.2462200000000001"/>
    <m/>
    <n v="1.1746666666666667"/>
    <n v="1.1746666666666667"/>
    <n v="7.6479999999999997"/>
    <n v="0.57800000000042928"/>
    <n v="46"/>
    <s v="BASE DE DATOS"/>
    <m/>
  </r>
  <r>
    <s v="20"/>
    <x v="9"/>
    <s v="ENEGPP"/>
    <s v="17360815"/>
    <s v="17360815"/>
    <x v="4"/>
    <s v="Circuito 1"/>
    <s v="S"/>
    <n v="15.75"/>
    <n v="15.75"/>
    <n v="5406.3559999999998"/>
    <n v="1705.614"/>
    <n v="7111.97"/>
    <n v="0"/>
    <n v="0"/>
    <n v="0"/>
    <m/>
    <m/>
    <x v="0"/>
    <s v="ENEGPP17360815Circuito 1HI"/>
    <s v="ENEL Green Power Per£ S.A."/>
    <x v="51"/>
    <x v="51"/>
    <s v="C.E. Wayra"/>
    <x v="217"/>
    <x v="7"/>
    <x v="7"/>
    <x v="296"/>
    <x v="4"/>
    <s v="Instalado"/>
    <s v="Operativo"/>
    <s v="Generadora"/>
    <x v="0"/>
    <x v="1"/>
    <x v="1"/>
    <x v="0"/>
    <s v="Privado"/>
    <s v="ICA"/>
    <s v="ICA"/>
    <s v="NAZCA"/>
    <s v="MARCONA"/>
    <n v="0"/>
    <x v="10"/>
    <n v="0"/>
    <x v="1"/>
    <s v="CUARTA"/>
    <x v="0"/>
    <x v="0"/>
    <n v="7111.97"/>
    <n v="7.1119700000000003"/>
    <m/>
    <n v="1.3125"/>
    <n v="1.3125"/>
    <n v="7.6479999999999997"/>
    <n v="-9.0949470177292824E-13"/>
    <n v="46"/>
    <s v="BASE DE DATOS"/>
    <m/>
  </r>
  <r>
    <s v="20"/>
    <x v="9"/>
    <s v="ENEGPP"/>
    <s v="17360815"/>
    <s v="17360815"/>
    <x v="4"/>
    <s v="Circuito 2"/>
    <s v="S"/>
    <n v="18.899999999999999"/>
    <n v="18.899999999999999"/>
    <n v="6187.183"/>
    <n v="1996.4269999999999"/>
    <n v="8183.61"/>
    <n v="0"/>
    <n v="0"/>
    <n v="0"/>
    <m/>
    <m/>
    <x v="0"/>
    <s v="ENEGPP17360815Circuito 2HI"/>
    <s v="ENEL Green Power Per£ S.A."/>
    <x v="51"/>
    <x v="51"/>
    <s v="C.E. Wayra"/>
    <x v="217"/>
    <x v="7"/>
    <x v="7"/>
    <x v="297"/>
    <x v="4"/>
    <s v="Instalado"/>
    <s v="Operativo"/>
    <s v="Generadora"/>
    <x v="0"/>
    <x v="1"/>
    <x v="1"/>
    <x v="0"/>
    <s v="Privado"/>
    <s v="ICA"/>
    <s v="ICA"/>
    <s v="NAZCA"/>
    <s v="MARCONA"/>
    <n v="0"/>
    <x v="10"/>
    <n v="0"/>
    <x v="1"/>
    <s v="CUARTA"/>
    <x v="0"/>
    <x v="0"/>
    <n v="8183.61"/>
    <n v="8.1836099999999998"/>
    <m/>
    <n v="1.575"/>
    <n v="1.575"/>
    <n v="7.6479999999999997"/>
    <n v="0"/>
    <n v="46"/>
    <s v="BASE DE DATOS"/>
    <m/>
  </r>
  <r>
    <s v="20"/>
    <x v="9"/>
    <s v="ENEGPP"/>
    <s v="17360815"/>
    <s v="17360815"/>
    <x v="4"/>
    <s v="Circuito 3"/>
    <s v="S"/>
    <n v="18.899999999999999"/>
    <n v="18.899999999999999"/>
    <n v="6419.5330000000004"/>
    <n v="1870.9259999999999"/>
    <n v="8290.4599999999991"/>
    <n v="0"/>
    <n v="0"/>
    <n v="0"/>
    <m/>
    <m/>
    <x v="0"/>
    <s v="ENEGPP17360815Circuito 3HI"/>
    <s v="ENEL Green Power Per£ S.A."/>
    <x v="51"/>
    <x v="51"/>
    <s v="C.E. Wayra"/>
    <x v="217"/>
    <x v="7"/>
    <x v="7"/>
    <x v="298"/>
    <x v="4"/>
    <s v="Instalado"/>
    <s v="Operativo"/>
    <s v="Generadora"/>
    <x v="0"/>
    <x v="1"/>
    <x v="1"/>
    <x v="0"/>
    <s v="Privado"/>
    <s v="ICA"/>
    <s v="ICA"/>
    <s v="NAZCA"/>
    <s v="MARCONA"/>
    <n v="0"/>
    <x v="10"/>
    <n v="0"/>
    <x v="1"/>
    <s v="CUARTA"/>
    <x v="0"/>
    <x v="0"/>
    <n v="8290.4599999999991"/>
    <n v="8.2904599999999995"/>
    <m/>
    <n v="1.575"/>
    <n v="1.575"/>
    <n v="7.6479999999999997"/>
    <n v="-9.9999999838473741E-4"/>
    <n v="46"/>
    <s v="BASE DE DATOS"/>
    <m/>
  </r>
  <r>
    <s v="20"/>
    <x v="9"/>
    <s v="ENEGPP"/>
    <s v="17360815"/>
    <s v="17360815"/>
    <x v="4"/>
    <s v="Circuito 4"/>
    <s v="S"/>
    <n v="18.899999999999999"/>
    <n v="18.899999999999999"/>
    <n v="6548.799"/>
    <n v="2060.7510000000002"/>
    <n v="8609.5499999999993"/>
    <n v="0"/>
    <n v="0"/>
    <n v="0"/>
    <m/>
    <m/>
    <x v="0"/>
    <s v="ENEGPP17360815Circuito 4HI"/>
    <s v="ENEL Green Power Per£ S.A."/>
    <x v="51"/>
    <x v="51"/>
    <s v="C.E. Wayra"/>
    <x v="217"/>
    <x v="7"/>
    <x v="7"/>
    <x v="299"/>
    <x v="4"/>
    <s v="Instalado"/>
    <s v="Operativo"/>
    <s v="Generadora"/>
    <x v="0"/>
    <x v="1"/>
    <x v="1"/>
    <x v="0"/>
    <s v="Privado"/>
    <s v="ICA"/>
    <s v="ICA"/>
    <s v="NAZCA"/>
    <s v="MARCONA"/>
    <n v="0"/>
    <x v="10"/>
    <n v="0"/>
    <x v="1"/>
    <s v="CUARTA"/>
    <x v="0"/>
    <x v="0"/>
    <n v="8609.5499999999993"/>
    <n v="8.6095499999999987"/>
    <m/>
    <n v="1.575"/>
    <n v="1.575"/>
    <n v="7.6479999999999997"/>
    <n v="0"/>
    <n v="46"/>
    <s v="BASE DE DATOS"/>
    <m/>
  </r>
  <r>
    <s v="20"/>
    <x v="9"/>
    <s v="ENEGPP"/>
    <s v="17360815"/>
    <s v="17360815"/>
    <x v="4"/>
    <s v="Circuito 5"/>
    <s v="S"/>
    <n v="22.05"/>
    <n v="22.05"/>
    <n v="8073.7420000000002"/>
    <n v="2528.9949999999999"/>
    <n v="10602.736999999999"/>
    <n v="0"/>
    <n v="0"/>
    <n v="0"/>
    <m/>
    <m/>
    <x v="0"/>
    <s v="ENEGPP17360815Circuito 5HI"/>
    <s v="ENEL Green Power Per£ S.A."/>
    <x v="51"/>
    <x v="51"/>
    <s v="C.E. Wayra"/>
    <x v="217"/>
    <x v="7"/>
    <x v="7"/>
    <x v="300"/>
    <x v="4"/>
    <s v="Instalado"/>
    <s v="Operativo"/>
    <s v="Generadora"/>
    <x v="0"/>
    <x v="1"/>
    <x v="1"/>
    <x v="0"/>
    <s v="Privado"/>
    <s v="ICA"/>
    <s v="ICA"/>
    <s v="NAZCA"/>
    <s v="MARCONA"/>
    <n v="0"/>
    <x v="10"/>
    <n v="0"/>
    <x v="1"/>
    <s v="CUARTA"/>
    <x v="0"/>
    <x v="0"/>
    <n v="10602.736999999999"/>
    <n v="10.602736999999999"/>
    <m/>
    <n v="1.8375000000000001"/>
    <n v="1.8375000000000001"/>
    <n v="7.6479999999999997"/>
    <n v="1.8189894035458565E-12"/>
    <n v="46"/>
    <s v="BASE DE DATOS"/>
    <m/>
  </r>
  <r>
    <s v="20"/>
    <x v="9"/>
    <s v="ENEGPP"/>
    <s v="17360815"/>
    <s v="17360815"/>
    <x v="4"/>
    <s v="Circuito 6"/>
    <s v="S"/>
    <n v="15.75"/>
    <n v="15.75"/>
    <n v="5727.7309999999998"/>
    <n v="1563.421"/>
    <n v="7291.152"/>
    <n v="0"/>
    <n v="0"/>
    <n v="0"/>
    <m/>
    <m/>
    <x v="0"/>
    <s v="ENEGPP17360815Circuito 6HI"/>
    <s v="ENEL Green Power Per£ S.A."/>
    <x v="51"/>
    <x v="51"/>
    <s v="C.E. Wayra"/>
    <x v="217"/>
    <x v="7"/>
    <x v="7"/>
    <x v="301"/>
    <x v="4"/>
    <s v="Instalado"/>
    <s v="Operativo"/>
    <s v="Generadora"/>
    <x v="0"/>
    <x v="1"/>
    <x v="1"/>
    <x v="0"/>
    <s v="Privado"/>
    <s v="ICA"/>
    <s v="ICA"/>
    <s v="NAZCA"/>
    <s v="MARCONA"/>
    <n v="0"/>
    <x v="10"/>
    <n v="0"/>
    <x v="1"/>
    <s v="CUARTA"/>
    <x v="0"/>
    <x v="0"/>
    <n v="7291.152"/>
    <n v="7.2911520000000003"/>
    <m/>
    <n v="1.3125"/>
    <n v="1.3125"/>
    <n v="7.6479999999999997"/>
    <n v="0"/>
    <n v="46"/>
    <s v="BASE DE DATOS"/>
    <m/>
  </r>
  <r>
    <s v="20"/>
    <x v="9"/>
    <s v="ENEGPP"/>
    <s v="17360815"/>
    <s v="17360815"/>
    <x v="4"/>
    <s v="Circuito 7"/>
    <s v="S"/>
    <n v="22.05"/>
    <n v="22.05"/>
    <n v="8396.1119999999992"/>
    <n v="2544.0540000000001"/>
    <n v="10940.166999999999"/>
    <n v="0"/>
    <n v="0"/>
    <n v="0"/>
    <m/>
    <m/>
    <x v="0"/>
    <s v="ENEGPP17360815Circuito 7HI"/>
    <s v="ENEL Green Power Per£ S.A."/>
    <x v="51"/>
    <x v="51"/>
    <s v="C.E. Wayra"/>
    <x v="217"/>
    <x v="7"/>
    <x v="7"/>
    <x v="302"/>
    <x v="4"/>
    <s v="Instalado"/>
    <s v="Operativo"/>
    <s v="Generadora"/>
    <x v="0"/>
    <x v="1"/>
    <x v="1"/>
    <x v="0"/>
    <s v="Privado"/>
    <s v="ICA"/>
    <s v="ICA"/>
    <s v="NAZCA"/>
    <s v="MARCONA"/>
    <n v="0"/>
    <x v="10"/>
    <n v="0"/>
    <x v="1"/>
    <s v="CUARTA"/>
    <x v="0"/>
    <x v="0"/>
    <n v="10940.166999999999"/>
    <n v="10.940166999999999"/>
    <m/>
    <n v="1.8375000000000001"/>
    <n v="1.8375000000000001"/>
    <n v="7.6479999999999997"/>
    <n v="-1.0000000002037268E-3"/>
    <n v="46"/>
    <s v="BASE DE DATOS"/>
    <m/>
  </r>
  <r>
    <s v="20"/>
    <x v="10"/>
    <s v="ENEGPP"/>
    <s v="16379117"/>
    <s v="16379117"/>
    <x v="4"/>
    <s v="Circuito 1"/>
    <s v="S"/>
    <n v="14.096"/>
    <n v="14.096"/>
    <n v="0.14799999999999999"/>
    <n v="4499.6059999999998"/>
    <n v="4499.7539999999999"/>
    <n v="0"/>
    <n v="0"/>
    <n v="0"/>
    <m/>
    <m/>
    <x v="0"/>
    <s v="ENEGPP16379117Circuito 1HI"/>
    <s v="ENEL Green Power Per£ S.A."/>
    <x v="51"/>
    <x v="51"/>
    <s v="C.S. Rubi"/>
    <x v="216"/>
    <x v="6"/>
    <x v="6"/>
    <x v="296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4499.7539999999999"/>
    <n v="4.4997540000000003"/>
    <m/>
    <n v="1.1746666666666667"/>
    <n v="1.1746666666666667"/>
    <n v="7.6479999999999997"/>
    <n v="0"/>
    <n v="46"/>
    <s v="BASE DE DATOS"/>
    <m/>
  </r>
  <r>
    <s v="20"/>
    <x v="10"/>
    <s v="ENEGPP"/>
    <s v="16379117"/>
    <s v="16379117"/>
    <x v="4"/>
    <s v="Circuito 2"/>
    <s v="S"/>
    <n v="14.096"/>
    <n v="14.096"/>
    <n v="0.14799999999999999"/>
    <n v="4499.6059999999998"/>
    <n v="4499.7539999999999"/>
    <n v="0"/>
    <n v="0"/>
    <n v="0"/>
    <m/>
    <m/>
    <x v="0"/>
    <s v="ENEGPP16379117Circuito 2HI"/>
    <s v="ENEL Green Power Per£ S.A."/>
    <x v="51"/>
    <x v="51"/>
    <s v="C.S. Rubi"/>
    <x v="216"/>
    <x v="6"/>
    <x v="6"/>
    <x v="297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4499.7539999999999"/>
    <n v="4.4997540000000003"/>
    <m/>
    <n v="1.1746666666666667"/>
    <n v="1.1746666666666667"/>
    <n v="7.6479999999999997"/>
    <n v="0"/>
    <n v="46"/>
    <s v="BASE DE DATOS"/>
    <m/>
  </r>
  <r>
    <s v="20"/>
    <x v="10"/>
    <s v="ENEGPP"/>
    <s v="16379117"/>
    <s v="16379117"/>
    <x v="4"/>
    <s v="Circuito 3"/>
    <s v="S"/>
    <n v="14.096"/>
    <n v="14.096"/>
    <n v="0.14799999999999999"/>
    <n v="4499.6059999999998"/>
    <n v="4499.7539999999999"/>
    <n v="0"/>
    <n v="0"/>
    <n v="0"/>
    <m/>
    <m/>
    <x v="0"/>
    <s v="ENEGPP16379117Circuito 3HI"/>
    <s v="ENEL Green Power Per£ S.A."/>
    <x v="51"/>
    <x v="51"/>
    <s v="C.S. Rubi"/>
    <x v="216"/>
    <x v="6"/>
    <x v="6"/>
    <x v="298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4499.7539999999999"/>
    <n v="4.4997540000000003"/>
    <m/>
    <n v="1.1746666666666667"/>
    <n v="1.1746666666666667"/>
    <n v="7.6479999999999997"/>
    <n v="0"/>
    <n v="46"/>
    <s v="BASE DE DATOS"/>
    <m/>
  </r>
  <r>
    <s v="20"/>
    <x v="10"/>
    <s v="ENEGPP"/>
    <s v="16379117"/>
    <s v="16379117"/>
    <x v="4"/>
    <s v="Circuito 4"/>
    <s v="S"/>
    <n v="14.096"/>
    <n v="14.096"/>
    <n v="0.14799999999999999"/>
    <n v="4499.6059999999998"/>
    <n v="4499.7539999999999"/>
    <n v="0"/>
    <n v="0"/>
    <n v="0"/>
    <m/>
    <m/>
    <x v="0"/>
    <s v="ENEGPP16379117Circuito 4HI"/>
    <s v="ENEL Green Power Per£ S.A."/>
    <x v="51"/>
    <x v="51"/>
    <s v="C.S. Rubi"/>
    <x v="216"/>
    <x v="6"/>
    <x v="6"/>
    <x v="299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4499.7539999999999"/>
    <n v="4.4997540000000003"/>
    <m/>
    <n v="1.1746666666666667"/>
    <n v="1.1746666666666667"/>
    <n v="7.6479999999999997"/>
    <n v="0"/>
    <n v="46"/>
    <s v="BASE DE DATOS"/>
    <m/>
  </r>
  <r>
    <s v="20"/>
    <x v="10"/>
    <s v="ENEGPP"/>
    <s v="16379117"/>
    <s v="16379117"/>
    <x v="4"/>
    <s v="Circuito 5"/>
    <s v="S"/>
    <n v="14.096"/>
    <n v="14.096"/>
    <n v="0.14799999999999999"/>
    <n v="4499.6059999999998"/>
    <n v="4499.7539999999999"/>
    <n v="0"/>
    <n v="0"/>
    <n v="0"/>
    <m/>
    <m/>
    <x v="0"/>
    <s v="ENEGPP16379117Circuito 5HI"/>
    <s v="ENEL Green Power Per£ S.A."/>
    <x v="51"/>
    <x v="51"/>
    <s v="C.S. Rubi"/>
    <x v="216"/>
    <x v="6"/>
    <x v="6"/>
    <x v="300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4499.7539999999999"/>
    <n v="4.4997540000000003"/>
    <m/>
    <n v="1.1746666666666667"/>
    <n v="1.1746666666666667"/>
    <n v="7.6479999999999997"/>
    <n v="0"/>
    <n v="46"/>
    <s v="BASE DE DATOS"/>
    <m/>
  </r>
  <r>
    <s v="20"/>
    <x v="10"/>
    <s v="ENEGPP"/>
    <s v="16379117"/>
    <s v="16379117"/>
    <x v="4"/>
    <s v="Circuito 6"/>
    <s v="S"/>
    <n v="14.096"/>
    <n v="14.096"/>
    <n v="0.16800000000000001"/>
    <n v="4499.982"/>
    <n v="4500.1499999999996"/>
    <n v="0"/>
    <n v="0"/>
    <n v="0"/>
    <m/>
    <m/>
    <x v="0"/>
    <s v="ENEGPP16379117Circuito 6HI"/>
    <s v="ENEL Green Power Per£ S.A."/>
    <x v="51"/>
    <x v="51"/>
    <s v="C.S. Rubi"/>
    <x v="216"/>
    <x v="6"/>
    <x v="6"/>
    <x v="301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4500.1499999999996"/>
    <n v="4.5001499999999997"/>
    <m/>
    <n v="1.1746666666666667"/>
    <n v="1.1746666666666667"/>
    <n v="7.6479999999999997"/>
    <n v="0"/>
    <n v="46"/>
    <s v="BASE DE DATOS"/>
    <m/>
  </r>
  <r>
    <s v="20"/>
    <x v="10"/>
    <s v="ENEGPP"/>
    <s v="16379117"/>
    <s v="16379117"/>
    <x v="4"/>
    <s v="Circuito 7"/>
    <s v="S"/>
    <n v="14.096"/>
    <n v="14.096"/>
    <n v="0.16800000000000001"/>
    <n v="4499.982"/>
    <n v="4500.1499999999996"/>
    <n v="0"/>
    <n v="0"/>
    <n v="0"/>
    <m/>
    <m/>
    <x v="0"/>
    <s v="ENEGPP16379117Circuito 7HI"/>
    <s v="ENEL Green Power Per£ S.A."/>
    <x v="51"/>
    <x v="51"/>
    <s v="C.S. Rubi"/>
    <x v="216"/>
    <x v="6"/>
    <x v="6"/>
    <x v="302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4500.1499999999996"/>
    <n v="4.5001499999999997"/>
    <m/>
    <n v="1.1746666666666667"/>
    <n v="1.1746666666666667"/>
    <n v="7.6479999999999997"/>
    <n v="0"/>
    <n v="46"/>
    <s v="BASE DE DATOS"/>
    <m/>
  </r>
  <r>
    <s v="20"/>
    <x v="10"/>
    <s v="ENEGPP"/>
    <s v="16379117"/>
    <s v="16379117"/>
    <x v="4"/>
    <s v="Circuito 8"/>
    <s v="S"/>
    <n v="14.096"/>
    <n v="14.096"/>
    <n v="0.16800000000000001"/>
    <n v="4499.982"/>
    <n v="4500.1499999999996"/>
    <n v="0"/>
    <n v="0"/>
    <n v="0"/>
    <m/>
    <m/>
    <x v="0"/>
    <s v="ENEGPP16379117Circuito 8HI"/>
    <s v="ENEL Green Power Per£ S.A."/>
    <x v="51"/>
    <x v="51"/>
    <s v="C.S. Rubi"/>
    <x v="216"/>
    <x v="6"/>
    <x v="6"/>
    <x v="303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4500.1499999999996"/>
    <n v="4.5001499999999997"/>
    <m/>
    <n v="1.1746666666666667"/>
    <n v="1.1746666666666667"/>
    <n v="7.6479999999999997"/>
    <n v="0"/>
    <n v="46"/>
    <s v="BASE DE DATOS"/>
    <m/>
  </r>
  <r>
    <s v="20"/>
    <x v="10"/>
    <s v="ENEGPP"/>
    <s v="16379117"/>
    <s v="16379117"/>
    <x v="4"/>
    <s v="Circuito 9"/>
    <s v="S"/>
    <n v="17.62"/>
    <n v="17.62"/>
    <n v="0.21"/>
    <n v="5624.9769999999999"/>
    <n v="5625.1880000000001"/>
    <n v="0"/>
    <n v="0"/>
    <n v="0"/>
    <m/>
    <m/>
    <x v="0"/>
    <s v="ENEGPP16379117Circuito 9HI"/>
    <s v="ENEL Green Power Per£ S.A."/>
    <x v="51"/>
    <x v="51"/>
    <s v="C.S. Rubi"/>
    <x v="216"/>
    <x v="6"/>
    <x v="6"/>
    <x v="304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5625.1880000000001"/>
    <n v="5.6251880000000005"/>
    <m/>
    <n v="1.4683333333333335"/>
    <n v="1.4683333333333335"/>
    <n v="7.6479999999999997"/>
    <n v="-1.0000000002037268E-3"/>
    <n v="46"/>
    <s v="BASE DE DATOS"/>
    <m/>
  </r>
  <r>
    <s v="20"/>
    <x v="10"/>
    <s v="ENEGPP"/>
    <s v="16379117"/>
    <s v="16379117"/>
    <x v="4"/>
    <s v="Circuito 10"/>
    <s v="S"/>
    <n v="14.096"/>
    <n v="14.096"/>
    <n v="0.16800000000000001"/>
    <n v="4499.982"/>
    <n v="4500.1499999999996"/>
    <n v="0"/>
    <n v="0"/>
    <n v="0"/>
    <m/>
    <m/>
    <x v="0"/>
    <s v="ENEGPP16379117Circuito 10HI"/>
    <s v="ENEL Green Power Per£ S.A."/>
    <x v="51"/>
    <x v="51"/>
    <s v="C.S. Rubi"/>
    <x v="216"/>
    <x v="6"/>
    <x v="6"/>
    <x v="305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4500.1499999999996"/>
    <n v="4.5001499999999997"/>
    <m/>
    <n v="1.1746666666666667"/>
    <n v="1.1746666666666667"/>
    <n v="7.6479999999999997"/>
    <n v="0"/>
    <n v="46"/>
    <s v="BASE DE DATOS"/>
    <m/>
  </r>
  <r>
    <s v="20"/>
    <x v="10"/>
    <s v="ENEGPP"/>
    <s v="17360815"/>
    <s v="17360815"/>
    <x v="4"/>
    <s v="Circuito 1"/>
    <s v="S"/>
    <n v="15.75"/>
    <n v="15.75"/>
    <n v="1579.8030000000001"/>
    <n v="4582.9129999999996"/>
    <n v="6162.7160000000003"/>
    <n v="0"/>
    <n v="0"/>
    <n v="0"/>
    <m/>
    <m/>
    <x v="0"/>
    <s v="ENEGPP17360815Circuito 1HI"/>
    <s v="ENEL Green Power Per£ S.A."/>
    <x v="51"/>
    <x v="51"/>
    <s v="C.E. Wayra"/>
    <x v="217"/>
    <x v="7"/>
    <x v="7"/>
    <x v="296"/>
    <x v="4"/>
    <s v="Instalado"/>
    <s v="Operativo"/>
    <s v="Generadora"/>
    <x v="0"/>
    <x v="1"/>
    <x v="1"/>
    <x v="0"/>
    <s v="Privado"/>
    <s v="ICA"/>
    <s v="ICA"/>
    <s v="NAZCA"/>
    <s v="MARCONA"/>
    <n v="0"/>
    <x v="10"/>
    <n v="0"/>
    <x v="1"/>
    <s v="CUARTA"/>
    <x v="0"/>
    <x v="0"/>
    <n v="6162.7160000000003"/>
    <n v="6.1627160000000005"/>
    <m/>
    <n v="1.3125"/>
    <n v="1.3125"/>
    <n v="7.6479999999999997"/>
    <n v="-9.0949470177292824E-13"/>
    <n v="46"/>
    <s v="BASE DE DATOS"/>
    <m/>
  </r>
  <r>
    <s v="20"/>
    <x v="10"/>
    <s v="ENEGPP"/>
    <s v="17360815"/>
    <s v="17360815"/>
    <x v="4"/>
    <s v="Circuito 2"/>
    <s v="S"/>
    <n v="18.899999999999999"/>
    <n v="18.899999999999999"/>
    <n v="1895.7629999999999"/>
    <n v="5499.4949999999999"/>
    <n v="7395.259"/>
    <n v="0"/>
    <n v="0"/>
    <n v="0"/>
    <m/>
    <m/>
    <x v="0"/>
    <s v="ENEGPP17360815Circuito 2HI"/>
    <s v="ENEL Green Power Per£ S.A."/>
    <x v="51"/>
    <x v="51"/>
    <s v="C.E. Wayra"/>
    <x v="217"/>
    <x v="7"/>
    <x v="7"/>
    <x v="297"/>
    <x v="4"/>
    <s v="Instalado"/>
    <s v="Operativo"/>
    <s v="Generadora"/>
    <x v="0"/>
    <x v="1"/>
    <x v="1"/>
    <x v="0"/>
    <s v="Privado"/>
    <s v="ICA"/>
    <s v="ICA"/>
    <s v="NAZCA"/>
    <s v="MARCONA"/>
    <n v="0"/>
    <x v="10"/>
    <n v="0"/>
    <x v="1"/>
    <s v="CUARTA"/>
    <x v="0"/>
    <x v="0"/>
    <n v="7395.259"/>
    <n v="7.3952590000000002"/>
    <m/>
    <n v="1.575"/>
    <n v="1.575"/>
    <n v="7.6479999999999997"/>
    <n v="-1.0000000002037268E-3"/>
    <n v="46"/>
    <s v="BASE DE DATOS"/>
    <m/>
  </r>
  <r>
    <s v="20"/>
    <x v="10"/>
    <s v="ENEGPP"/>
    <s v="17360815"/>
    <s v="17360815"/>
    <x v="4"/>
    <s v="Circuito 3"/>
    <s v="S"/>
    <n v="18.899999999999999"/>
    <n v="18.899999999999999"/>
    <n v="1895.7629999999999"/>
    <n v="5499.4949999999999"/>
    <n v="7395.259"/>
    <n v="0"/>
    <n v="0"/>
    <n v="0"/>
    <m/>
    <m/>
    <x v="0"/>
    <s v="ENEGPP17360815Circuito 3HI"/>
    <s v="ENEL Green Power Per£ S.A."/>
    <x v="51"/>
    <x v="51"/>
    <s v="C.E. Wayra"/>
    <x v="217"/>
    <x v="7"/>
    <x v="7"/>
    <x v="298"/>
    <x v="4"/>
    <s v="Instalado"/>
    <s v="Operativo"/>
    <s v="Generadora"/>
    <x v="0"/>
    <x v="1"/>
    <x v="1"/>
    <x v="0"/>
    <s v="Privado"/>
    <s v="ICA"/>
    <s v="ICA"/>
    <s v="NAZCA"/>
    <s v="MARCONA"/>
    <n v="0"/>
    <x v="10"/>
    <n v="0"/>
    <x v="1"/>
    <s v="CUARTA"/>
    <x v="0"/>
    <x v="0"/>
    <n v="7395.259"/>
    <n v="7.3952590000000002"/>
    <m/>
    <n v="1.575"/>
    <n v="1.575"/>
    <n v="7.6479999999999997"/>
    <n v="-1.0000000002037268E-3"/>
    <n v="46"/>
    <s v="BASE DE DATOS"/>
    <m/>
  </r>
  <r>
    <s v="20"/>
    <x v="10"/>
    <s v="ENEGPP"/>
    <s v="17360815"/>
    <s v="17360815"/>
    <x v="4"/>
    <s v="Circuito 4"/>
    <s v="S"/>
    <n v="18.899999999999999"/>
    <n v="18.899999999999999"/>
    <n v="1895.7629999999999"/>
    <n v="5499.4949999999999"/>
    <n v="7395.259"/>
    <n v="0"/>
    <n v="0"/>
    <n v="0"/>
    <m/>
    <m/>
    <x v="0"/>
    <s v="ENEGPP17360815Circuito 4HI"/>
    <s v="ENEL Green Power Per£ S.A."/>
    <x v="51"/>
    <x v="51"/>
    <s v="C.E. Wayra"/>
    <x v="217"/>
    <x v="7"/>
    <x v="7"/>
    <x v="299"/>
    <x v="4"/>
    <s v="Instalado"/>
    <s v="Operativo"/>
    <s v="Generadora"/>
    <x v="0"/>
    <x v="1"/>
    <x v="1"/>
    <x v="0"/>
    <s v="Privado"/>
    <s v="ICA"/>
    <s v="ICA"/>
    <s v="NAZCA"/>
    <s v="MARCONA"/>
    <n v="0"/>
    <x v="10"/>
    <n v="0"/>
    <x v="1"/>
    <s v="CUARTA"/>
    <x v="0"/>
    <x v="0"/>
    <n v="7395.259"/>
    <n v="7.3952590000000002"/>
    <m/>
    <n v="1.575"/>
    <n v="1.575"/>
    <n v="7.6479999999999997"/>
    <n v="-1.0000000002037268E-3"/>
    <n v="46"/>
    <s v="BASE DE DATOS"/>
    <m/>
  </r>
  <r>
    <s v="20"/>
    <x v="10"/>
    <s v="ENEGPP"/>
    <s v="17360815"/>
    <s v="17360815"/>
    <x v="4"/>
    <s v="Circuito 5"/>
    <s v="S"/>
    <n v="22.05"/>
    <n v="22.05"/>
    <n v="2211.7240000000002"/>
    <n v="6416.0780000000004"/>
    <n v="8627.8019999999997"/>
    <n v="0"/>
    <n v="0"/>
    <n v="0"/>
    <m/>
    <m/>
    <x v="0"/>
    <s v="ENEGPP17360815Circuito 5HI"/>
    <s v="ENEL Green Power Per£ S.A."/>
    <x v="51"/>
    <x v="51"/>
    <s v="C.E. Wayra"/>
    <x v="217"/>
    <x v="7"/>
    <x v="7"/>
    <x v="300"/>
    <x v="4"/>
    <s v="Instalado"/>
    <s v="Operativo"/>
    <s v="Generadora"/>
    <x v="0"/>
    <x v="1"/>
    <x v="1"/>
    <x v="0"/>
    <s v="Privado"/>
    <s v="ICA"/>
    <s v="ICA"/>
    <s v="NAZCA"/>
    <s v="MARCONA"/>
    <n v="0"/>
    <x v="10"/>
    <n v="0"/>
    <x v="1"/>
    <s v="CUARTA"/>
    <x v="0"/>
    <x v="0"/>
    <n v="8627.8019999999997"/>
    <n v="8.6278019999999991"/>
    <m/>
    <n v="1.8375000000000001"/>
    <n v="1.8375000000000001"/>
    <n v="7.6479999999999997"/>
    <n v="0"/>
    <n v="46"/>
    <s v="BASE DE DATOS"/>
    <m/>
  </r>
  <r>
    <s v="20"/>
    <x v="10"/>
    <s v="ENEGPP"/>
    <s v="17360815"/>
    <s v="17360815"/>
    <x v="4"/>
    <s v="Circuito 6"/>
    <s v="S"/>
    <n v="15.75"/>
    <n v="15.75"/>
    <n v="1579.8030000000001"/>
    <n v="4582.9129999999996"/>
    <n v="6162.7160000000003"/>
    <n v="0"/>
    <n v="0"/>
    <n v="0"/>
    <m/>
    <m/>
    <x v="0"/>
    <s v="ENEGPP17360815Circuito 6HI"/>
    <s v="ENEL Green Power Per£ S.A."/>
    <x v="51"/>
    <x v="51"/>
    <s v="C.E. Wayra"/>
    <x v="217"/>
    <x v="7"/>
    <x v="7"/>
    <x v="301"/>
    <x v="4"/>
    <s v="Instalado"/>
    <s v="Operativo"/>
    <s v="Generadora"/>
    <x v="0"/>
    <x v="1"/>
    <x v="1"/>
    <x v="0"/>
    <s v="Privado"/>
    <s v="ICA"/>
    <s v="ICA"/>
    <s v="NAZCA"/>
    <s v="MARCONA"/>
    <n v="0"/>
    <x v="10"/>
    <n v="0"/>
    <x v="1"/>
    <s v="CUARTA"/>
    <x v="0"/>
    <x v="0"/>
    <n v="6162.7160000000003"/>
    <n v="6.1627160000000005"/>
    <m/>
    <n v="1.3125"/>
    <n v="1.3125"/>
    <n v="7.6479999999999997"/>
    <n v="-9.0949470177292824E-13"/>
    <n v="46"/>
    <s v="BASE DE DATOS"/>
    <m/>
  </r>
  <r>
    <s v="20"/>
    <x v="10"/>
    <s v="ENEGPP"/>
    <s v="17360815"/>
    <s v="17360815"/>
    <x v="4"/>
    <s v="Circuito 7"/>
    <s v="S"/>
    <n v="22.05"/>
    <n v="22.05"/>
    <n v="2211.7240000000002"/>
    <n v="6416.0780000000004"/>
    <n v="8627.8019999999997"/>
    <n v="0"/>
    <n v="0"/>
    <n v="0"/>
    <m/>
    <m/>
    <x v="0"/>
    <s v="ENEGPP17360815Circuito 7HI"/>
    <s v="ENEL Green Power Per£ S.A."/>
    <x v="51"/>
    <x v="51"/>
    <s v="C.E. Wayra"/>
    <x v="217"/>
    <x v="7"/>
    <x v="7"/>
    <x v="302"/>
    <x v="4"/>
    <s v="Instalado"/>
    <s v="Operativo"/>
    <s v="Generadora"/>
    <x v="0"/>
    <x v="1"/>
    <x v="1"/>
    <x v="0"/>
    <s v="Privado"/>
    <s v="ICA"/>
    <s v="ICA"/>
    <s v="NAZCA"/>
    <s v="MARCONA"/>
    <n v="0"/>
    <x v="10"/>
    <n v="0"/>
    <x v="1"/>
    <s v="CUARTA"/>
    <x v="0"/>
    <x v="0"/>
    <n v="8627.8019999999997"/>
    <n v="8.6278019999999991"/>
    <m/>
    <n v="1.8375000000000001"/>
    <n v="1.8375000000000001"/>
    <n v="7.6479999999999997"/>
    <n v="0"/>
    <n v="46"/>
    <s v="BASE DE DATOS"/>
    <m/>
  </r>
  <r>
    <s v="20"/>
    <x v="9"/>
    <s v="CHINAN"/>
    <s v="11068096"/>
    <s v="11068096"/>
    <x v="4"/>
    <s v="GR-1"/>
    <s v="S"/>
    <n v="42.3"/>
    <n v="43.113999999999997"/>
    <n v="1841.2139999999999"/>
    <n v="8304.7009999999991"/>
    <n v="10145.915999999999"/>
    <n v="63.77"/>
    <n v="674.1"/>
    <n v="0.55000000000000004"/>
    <m/>
    <m/>
    <x v="0"/>
    <s v="CHINAN11068096GR-1HI"/>
    <s v="Chinango S.A.C"/>
    <x v="50"/>
    <x v="50"/>
    <s v="C. H. Yanango"/>
    <x v="214"/>
    <x v="4"/>
    <x v="4"/>
    <x v="292"/>
    <x v="1"/>
    <s v="Instalado"/>
    <s v="Operativo"/>
    <s v="Generadora"/>
    <x v="0"/>
    <x v="1"/>
    <x v="1"/>
    <x v="0"/>
    <s v="Privado"/>
    <s v="JUNIN"/>
    <s v="JUNIN"/>
    <s v="CHANCHAMAYO"/>
    <s v="SAN RAMÓN"/>
    <n v="0"/>
    <x v="7"/>
    <n v="0"/>
    <x v="0"/>
    <n v="0"/>
    <x v="0"/>
    <x v="0"/>
    <n v="10145.915999999999"/>
    <n v="10.145916"/>
    <m/>
    <n v="3.5249999999999999"/>
    <n v="3.5928333333333331"/>
    <n v="7.6479999999999997"/>
    <n v="-1.0000000002037268E-3"/>
    <n v="11"/>
    <s v="BASE DE DATOS"/>
    <m/>
  </r>
  <r>
    <s v="20"/>
    <x v="9"/>
    <s v="CHINAN"/>
    <s v="11082197"/>
    <s v="11082197"/>
    <x v="4"/>
    <s v="GR-1"/>
    <s v="S"/>
    <n v="71.400000000000006"/>
    <n v="77.643000000000001"/>
    <n v="3801.7020000000002"/>
    <n v="4749.3789999999999"/>
    <n v="8551.0810000000001"/>
    <n v="0"/>
    <n v="153.05000000000001"/>
    <n v="0"/>
    <m/>
    <m/>
    <x v="0"/>
    <s v="CHINAN11082197GR-1HI"/>
    <s v="Chinango S.A.C"/>
    <x v="50"/>
    <x v="50"/>
    <s v="C. H. Chimay"/>
    <x v="215"/>
    <x v="4"/>
    <x v="4"/>
    <x v="292"/>
    <x v="1"/>
    <s v="Instalado"/>
    <s v="Operativo"/>
    <s v="Generadora"/>
    <x v="0"/>
    <x v="1"/>
    <x v="1"/>
    <x v="0"/>
    <s v="Privado"/>
    <s v="JUNIN"/>
    <s v="JUNIN"/>
    <s v="JAUJA"/>
    <s v="MONOBAMBA"/>
    <n v="0"/>
    <x v="7"/>
    <n v="0"/>
    <x v="0"/>
    <n v="0"/>
    <x v="0"/>
    <x v="0"/>
    <n v="8551.0810000000001"/>
    <n v="8.5510809999999999"/>
    <m/>
    <n v="5.95"/>
    <n v="6.4702500000000001"/>
    <n v="7.6479999999999997"/>
    <n v="0"/>
    <n v="11"/>
    <s v="BASE DE DATOS"/>
    <m/>
  </r>
  <r>
    <s v="20"/>
    <x v="9"/>
    <s v="CHINAN"/>
    <s v="11082197"/>
    <s v="11082197"/>
    <x v="4"/>
    <s v="GR-2"/>
    <s v="S"/>
    <n v="71.400000000000006"/>
    <n v="74.698999999999998"/>
    <n v="9416.4629999999997"/>
    <n v="25468.936000000002"/>
    <n v="34885.398999999998"/>
    <n v="0"/>
    <n v="593.97"/>
    <n v="0"/>
    <m/>
    <m/>
    <x v="0"/>
    <s v="CHINAN11082197GR-2HI"/>
    <s v="Chinango S.A.C"/>
    <x v="50"/>
    <x v="50"/>
    <s v="C. H. Chimay"/>
    <x v="215"/>
    <x v="4"/>
    <x v="4"/>
    <x v="293"/>
    <x v="1"/>
    <s v="Instalado"/>
    <s v="Operativo"/>
    <s v="Generadora"/>
    <x v="0"/>
    <x v="1"/>
    <x v="1"/>
    <x v="0"/>
    <s v="Privado"/>
    <s v="JUNIN"/>
    <s v="JUNIN"/>
    <s v="JAUJA"/>
    <s v="MONOBAMBA"/>
    <n v="0"/>
    <x v="7"/>
    <n v="0"/>
    <x v="0"/>
    <n v="0"/>
    <x v="0"/>
    <x v="0"/>
    <n v="34885.398999999998"/>
    <n v="34.885399"/>
    <m/>
    <n v="5.95"/>
    <n v="6.2249166666666662"/>
    <n v="7.6479999999999997"/>
    <n v="7.2759576141834259E-12"/>
    <n v="11"/>
    <s v="BASE DE DATOS"/>
    <m/>
  </r>
  <r>
    <s v="20"/>
    <x v="10"/>
    <s v="CHINAN"/>
    <s v="11068096"/>
    <s v="11068096"/>
    <x v="4"/>
    <s v="GR-1"/>
    <s v="S"/>
    <n v="42.3"/>
    <n v="43.113999999999997"/>
    <n v="1311.1949999999999"/>
    <n v="6091.7960000000003"/>
    <n v="7402.991"/>
    <n v="0"/>
    <n v="711.55"/>
    <n v="4.13"/>
    <m/>
    <m/>
    <x v="0"/>
    <s v="CHINAN11068096GR-1HI"/>
    <s v="Chinango S.A.C"/>
    <x v="50"/>
    <x v="50"/>
    <s v="C. H. Yanango"/>
    <x v="214"/>
    <x v="4"/>
    <x v="4"/>
    <x v="292"/>
    <x v="1"/>
    <s v="Instalado"/>
    <s v="Operativo"/>
    <s v="Generadora"/>
    <x v="0"/>
    <x v="1"/>
    <x v="1"/>
    <x v="0"/>
    <s v="Privado"/>
    <s v="JUNIN"/>
    <s v="JUNIN"/>
    <s v="CHANCHAMAYO"/>
    <s v="SAN RAMÓN"/>
    <n v="0"/>
    <x v="7"/>
    <n v="0"/>
    <x v="0"/>
    <n v="0"/>
    <x v="0"/>
    <x v="0"/>
    <n v="7402.991"/>
    <n v="7.4029910000000001"/>
    <m/>
    <n v="3.5249999999999999"/>
    <n v="3.5928333333333331"/>
    <n v="7.6479999999999997"/>
    <n v="0"/>
    <n v="11"/>
    <s v="BASE DE DATOS"/>
    <m/>
  </r>
  <r>
    <s v="20"/>
    <x v="10"/>
    <s v="CHINAN"/>
    <s v="11082197"/>
    <s v="11082197"/>
    <x v="4"/>
    <s v="GR-1"/>
    <s v="S"/>
    <n v="71.400000000000006"/>
    <n v="77.643000000000001"/>
    <n v="2868.201"/>
    <n v="2451.607"/>
    <n v="5319.808"/>
    <n v="5.92"/>
    <n v="89.82"/>
    <n v="5.92"/>
    <m/>
    <m/>
    <x v="0"/>
    <s v="CHINAN11082197GR-1HI"/>
    <s v="Chinango S.A.C"/>
    <x v="50"/>
    <x v="50"/>
    <s v="C. H. Chimay"/>
    <x v="215"/>
    <x v="4"/>
    <x v="4"/>
    <x v="292"/>
    <x v="1"/>
    <s v="Instalado"/>
    <s v="Operativo"/>
    <s v="Generadora"/>
    <x v="0"/>
    <x v="1"/>
    <x v="1"/>
    <x v="0"/>
    <s v="Privado"/>
    <s v="JUNIN"/>
    <s v="JUNIN"/>
    <s v="JAUJA"/>
    <s v="MONOBAMBA"/>
    <n v="0"/>
    <x v="7"/>
    <n v="0"/>
    <x v="0"/>
    <n v="0"/>
    <x v="0"/>
    <x v="0"/>
    <n v="5319.808"/>
    <n v="5.3198080000000001"/>
    <m/>
    <n v="5.95"/>
    <n v="6.4702500000000001"/>
    <n v="7.6479999999999997"/>
    <n v="0"/>
    <n v="11"/>
    <s v="BASE DE DATOS"/>
    <m/>
  </r>
  <r>
    <s v="20"/>
    <x v="10"/>
    <s v="CHINAN"/>
    <s v="11082197"/>
    <s v="11082197"/>
    <x v="4"/>
    <s v="GR-2"/>
    <s v="S"/>
    <n v="71.400000000000006"/>
    <n v="74.698999999999998"/>
    <n v="8949.67"/>
    <n v="19471.371999999999"/>
    <n v="28421.041000000001"/>
    <n v="0"/>
    <n v="489.97"/>
    <n v="5.92"/>
    <m/>
    <m/>
    <x v="0"/>
    <s v="CHINAN11082197GR-2HI"/>
    <s v="Chinango S.A.C"/>
    <x v="50"/>
    <x v="50"/>
    <s v="C. H. Chimay"/>
    <x v="215"/>
    <x v="4"/>
    <x v="4"/>
    <x v="293"/>
    <x v="1"/>
    <s v="Instalado"/>
    <s v="Operativo"/>
    <s v="Generadora"/>
    <x v="0"/>
    <x v="1"/>
    <x v="1"/>
    <x v="0"/>
    <s v="Privado"/>
    <s v="JUNIN"/>
    <s v="JUNIN"/>
    <s v="JAUJA"/>
    <s v="MONOBAMBA"/>
    <n v="0"/>
    <x v="7"/>
    <n v="0"/>
    <x v="0"/>
    <n v="0"/>
    <x v="0"/>
    <x v="0"/>
    <n v="28421.041000000001"/>
    <n v="28.421041000000002"/>
    <m/>
    <n v="5.95"/>
    <n v="6.2249166666666662"/>
    <n v="7.6479999999999997"/>
    <n v="1.0000000002037268E-3"/>
    <n v="11"/>
    <s v="BASE DE DATOS"/>
    <m/>
  </r>
  <r>
    <s v="20"/>
    <x v="6"/>
    <s v="ENGIEP"/>
    <s v="11081297"/>
    <s v="11081297"/>
    <x v="4"/>
    <s v="G1"/>
    <s v="S"/>
    <n v="45.503999999999998"/>
    <n v="45.634"/>
    <n v="5048.2420000000002"/>
    <n v="13859.906999999999"/>
    <n v="18908.149000000001"/>
    <n v="53.93"/>
    <n v="540.55999999999995"/>
    <n v="0"/>
    <m/>
    <m/>
    <x v="0"/>
    <s v="ENGIEP11081297G1HI"/>
    <s v="ENGIE Energía Perú S.A."/>
    <x v="16"/>
    <x v="16"/>
    <s v="C. H. YUNCAN"/>
    <x v="229"/>
    <x v="4"/>
    <x v="4"/>
    <x v="13"/>
    <x v="1"/>
    <s v="Instalado"/>
    <s v="Operativo"/>
    <s v="Generadora"/>
    <x v="0"/>
    <x v="1"/>
    <x v="1"/>
    <x v="0"/>
    <s v="Privado"/>
    <s v="PASCO"/>
    <s v="PASCO"/>
    <s v="PASCO"/>
    <s v="PAUCARTAMBO"/>
    <n v="0"/>
    <x v="7"/>
    <n v="0"/>
    <x v="0"/>
    <n v="0"/>
    <x v="0"/>
    <x v="0"/>
    <n v="18908.149000000001"/>
    <n v="18.908149000000002"/>
    <m/>
    <n v="3.6150000000000002"/>
    <n v="3.8028333333333335"/>
    <n v="7.6479999999999997"/>
    <n v="-3.637978807091713E-12"/>
    <n v="48"/>
    <s v="BASE DE DATOS"/>
    <m/>
  </r>
  <r>
    <s v="20"/>
    <x v="6"/>
    <s v="ENGIEP"/>
    <s v="11081297"/>
    <s v="11081297"/>
    <x v="4"/>
    <s v="G2"/>
    <s v="S"/>
    <n v="45.869"/>
    <n v="45.616"/>
    <n v="6751.5309999999999"/>
    <n v="17947.288"/>
    <n v="24698.819"/>
    <n v="51.05"/>
    <n v="690.93"/>
    <n v="0"/>
    <m/>
    <m/>
    <x v="0"/>
    <s v="ENGIEP11081297G2HI"/>
    <s v="ENGIE Energía Perú S.A."/>
    <x v="16"/>
    <x v="16"/>
    <s v="C. H. YUNCAN"/>
    <x v="229"/>
    <x v="4"/>
    <x v="4"/>
    <x v="14"/>
    <x v="1"/>
    <s v="Instalado"/>
    <s v="Operativo"/>
    <s v="Generadora"/>
    <x v="0"/>
    <x v="1"/>
    <x v="1"/>
    <x v="0"/>
    <s v="Privado"/>
    <s v="PASCO"/>
    <s v="PASCO"/>
    <s v="PASCO"/>
    <s v="PAUCARTAMBO"/>
    <n v="0"/>
    <x v="7"/>
    <n v="0"/>
    <x v="0"/>
    <n v="0"/>
    <x v="0"/>
    <x v="0"/>
    <n v="24698.819"/>
    <n v="24.698819"/>
    <m/>
    <n v="3.6150000000000002"/>
    <n v="3.8013333333333335"/>
    <n v="7.6479999999999997"/>
    <n v="0"/>
    <n v="48"/>
    <s v="BASE DE DATOS"/>
    <m/>
  </r>
  <r>
    <s v="20"/>
    <x v="6"/>
    <s v="ENGIEP"/>
    <s v="11081297"/>
    <s v="11081297"/>
    <x v="4"/>
    <s v="G3"/>
    <s v="S"/>
    <n v="45.386000000000003"/>
    <n v="45.442"/>
    <n v="3245.145"/>
    <n v="8968.6710000000003"/>
    <n v="12213.816000000001"/>
    <n v="173.73"/>
    <n v="338.09"/>
    <n v="0"/>
    <m/>
    <m/>
    <x v="0"/>
    <s v="ENGIEP11081297G3HI"/>
    <s v="ENGIE Energía Perú S.A."/>
    <x v="16"/>
    <x v="16"/>
    <s v="C. H. YUNCAN"/>
    <x v="229"/>
    <x v="4"/>
    <x v="4"/>
    <x v="310"/>
    <x v="1"/>
    <s v="Instalado"/>
    <s v="Operativo"/>
    <s v="Generadora"/>
    <x v="0"/>
    <x v="1"/>
    <x v="1"/>
    <x v="0"/>
    <s v="Privado"/>
    <s v="PASCO"/>
    <s v="PASCO"/>
    <s v="PASCO"/>
    <s v="PAUCARTAMBO"/>
    <n v="0"/>
    <x v="7"/>
    <n v="0"/>
    <x v="0"/>
    <n v="0"/>
    <x v="0"/>
    <x v="0"/>
    <n v="12213.816000000001"/>
    <n v="12.213816000000001"/>
    <m/>
    <n v="3.6150000000000002"/>
    <n v="3.7868333333333335"/>
    <n v="7.6479999999999997"/>
    <n v="0"/>
    <n v="48"/>
    <s v="BASE DE DATOS"/>
    <m/>
  </r>
  <r>
    <s v="20"/>
    <x v="6"/>
    <s v="ENGIEP"/>
    <s v="16376016"/>
    <s v="16376016"/>
    <x v="4"/>
    <s v="INV123"/>
    <s v="S"/>
    <n v="14.821999999999999"/>
    <n v="14.821999999999999"/>
    <n v="3.0539999999999998"/>
    <n v="2719.9879999999998"/>
    <n v="2723.0419999999999"/>
    <n v="0"/>
    <n v="375"/>
    <n v="0"/>
    <m/>
    <m/>
    <x v="0"/>
    <s v="ENGIEP16376016INV123HI"/>
    <s v="ENGIE Energía Perú S.A."/>
    <x v="16"/>
    <x v="16"/>
    <s v="C.S. INTIPAMPA"/>
    <x v="230"/>
    <x v="6"/>
    <x v="6"/>
    <x v="311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2723.0419999999999"/>
    <n v="2.723042"/>
    <m/>
    <n v="1.2351666666666665"/>
    <n v="1.2351666666666665"/>
    <n v="7.6479999999999997"/>
    <n v="0"/>
    <n v="48"/>
    <s v="BASE DE DATOS"/>
    <m/>
  </r>
  <r>
    <s v="20"/>
    <x v="6"/>
    <s v="ENGIEP"/>
    <s v="16376016"/>
    <s v="16376016"/>
    <x v="4"/>
    <s v="INV456"/>
    <s v="S"/>
    <n v="14.86"/>
    <n v="14.86"/>
    <n v="3.2669999999999999"/>
    <n v="2732.3409999999999"/>
    <n v="2735.6080000000002"/>
    <n v="0"/>
    <n v="375"/>
    <n v="0"/>
    <m/>
    <m/>
    <x v="0"/>
    <s v="ENGIEP16376016INV456HI"/>
    <s v="ENGIE Energía Perú S.A."/>
    <x v="16"/>
    <x v="16"/>
    <s v="C.S. INTIPAMPA"/>
    <x v="230"/>
    <x v="6"/>
    <x v="6"/>
    <x v="312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2735.6080000000002"/>
    <n v="2.735608"/>
    <m/>
    <n v="1.2383333333333333"/>
    <n v="1.2383333333333333"/>
    <n v="7.6479999999999997"/>
    <n v="-4.5474735088646412E-13"/>
    <n v="48"/>
    <s v="BASE DE DATOS"/>
    <m/>
  </r>
  <r>
    <s v="20"/>
    <x v="6"/>
    <s v="ENGIEP"/>
    <s v="16376016"/>
    <s v="16376016"/>
    <x v="4"/>
    <s v="INV789"/>
    <s v="S"/>
    <n v="14.859"/>
    <n v="14.859"/>
    <n v="3.08"/>
    <n v="2701.491"/>
    <n v="2704.5709999999999"/>
    <n v="0"/>
    <n v="375"/>
    <n v="0"/>
    <m/>
    <m/>
    <x v="0"/>
    <s v="ENGIEP16376016INV789HI"/>
    <s v="ENGIE Energía Perú S.A."/>
    <x v="16"/>
    <x v="16"/>
    <s v="C.S. INTIPAMPA"/>
    <x v="230"/>
    <x v="6"/>
    <x v="6"/>
    <x v="313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2704.5709999999999"/>
    <n v="2.7045710000000001"/>
    <m/>
    <n v="1.2382500000000001"/>
    <n v="1.2382500000000001"/>
    <n v="7.6479999999999997"/>
    <n v="0"/>
    <n v="48"/>
    <s v="BASE DE DATOS"/>
    <m/>
  </r>
  <r>
    <s v="20"/>
    <x v="6"/>
    <s v="ENGIEP"/>
    <s v="11077297"/>
    <s v="11077297"/>
    <x v="4"/>
    <s v="G1"/>
    <s v="S"/>
    <n v="55.5"/>
    <n v="58.948"/>
    <n v="5422.1229999999996"/>
    <n v="9618.4110000000001"/>
    <n v="15040.534"/>
    <n v="0"/>
    <n v="674.28"/>
    <n v="0"/>
    <m/>
    <m/>
    <x v="0"/>
    <s v="ENGIEP11077297G1HI"/>
    <s v="ENGIE Energía Perú S.A."/>
    <x v="16"/>
    <x v="16"/>
    <s v="C. H. QUITARACSA"/>
    <x v="231"/>
    <x v="4"/>
    <x v="4"/>
    <x v="13"/>
    <x v="1"/>
    <s v="Instalado"/>
    <s v="Operativo"/>
    <s v="Generadora"/>
    <x v="0"/>
    <x v="1"/>
    <x v="1"/>
    <x v="0"/>
    <s v="Privado"/>
    <s v="ANCASH"/>
    <s v="ANCASH"/>
    <s v="HUAYLAS"/>
    <s v="HUALLANCA"/>
    <n v="0"/>
    <x v="7"/>
    <n v="0"/>
    <x v="0"/>
    <n v="0"/>
    <x v="0"/>
    <x v="0"/>
    <n v="15040.534"/>
    <n v="15.040533999999999"/>
    <m/>
    <n v="4.791666666666667"/>
    <n v="4.9123333333333337"/>
    <n v="7.6479999999999997"/>
    <n v="0"/>
    <n v="48"/>
    <s v="BASE DE DATOS"/>
    <m/>
  </r>
  <r>
    <s v="20"/>
    <x v="6"/>
    <s v="ENGIEP"/>
    <s v="11077297"/>
    <s v="11077297"/>
    <x v="4"/>
    <s v="G2"/>
    <s v="S"/>
    <n v="55.5"/>
    <n v="58.832000000000001"/>
    <n v="3925.8939999999998"/>
    <n v="1774.07"/>
    <n v="5699.9639999999999"/>
    <n v="0"/>
    <n v="184.55"/>
    <n v="0"/>
    <m/>
    <m/>
    <x v="0"/>
    <s v="ENGIEP11077297G2HI"/>
    <s v="ENGIE Energía Perú S.A."/>
    <x v="16"/>
    <x v="16"/>
    <s v="C. H. QUITARACSA"/>
    <x v="231"/>
    <x v="4"/>
    <x v="4"/>
    <x v="14"/>
    <x v="1"/>
    <s v="Instalado"/>
    <s v="Operativo"/>
    <s v="Generadora"/>
    <x v="0"/>
    <x v="1"/>
    <x v="1"/>
    <x v="0"/>
    <s v="Privado"/>
    <s v="ANCASH"/>
    <s v="ANCASH"/>
    <s v="HUAYLAS"/>
    <s v="HUALLANCA"/>
    <n v="0"/>
    <x v="7"/>
    <n v="0"/>
    <x v="0"/>
    <n v="0"/>
    <x v="0"/>
    <x v="0"/>
    <n v="5699.9639999999999"/>
    <n v="5.6999639999999996"/>
    <m/>
    <n v="4.791666666666667"/>
    <n v="4.9026666666666667"/>
    <n v="7.6479999999999997"/>
    <n v="0"/>
    <n v="48"/>
    <s v="BASE DE DATOS"/>
    <m/>
  </r>
  <r>
    <s v="20"/>
    <x v="7"/>
    <s v="ENGIEP"/>
    <s v="11081297"/>
    <s v="11081297"/>
    <x v="4"/>
    <s v="G1"/>
    <s v="S"/>
    <n v="45.503999999999998"/>
    <n v="45.634"/>
    <n v="4500.5469999999996"/>
    <n v="11298.794"/>
    <n v="15799.341"/>
    <n v="0"/>
    <n v="457.19"/>
    <n v="0"/>
    <m/>
    <m/>
    <x v="0"/>
    <s v="ENGIEP11081297G1HI"/>
    <s v="ENGIE Energía Perú S.A."/>
    <x v="16"/>
    <x v="16"/>
    <s v="C. H. YUNCAN"/>
    <x v="229"/>
    <x v="4"/>
    <x v="4"/>
    <x v="13"/>
    <x v="1"/>
    <s v="Instalado"/>
    <s v="Operativo"/>
    <s v="Generadora"/>
    <x v="0"/>
    <x v="1"/>
    <x v="1"/>
    <x v="0"/>
    <s v="Privado"/>
    <s v="PASCO"/>
    <s v="PASCO"/>
    <s v="PASCO"/>
    <s v="PAUCARTAMBO"/>
    <n v="0"/>
    <x v="7"/>
    <n v="0"/>
    <x v="0"/>
    <n v="0"/>
    <x v="0"/>
    <x v="0"/>
    <n v="15799.341"/>
    <n v="15.799341"/>
    <m/>
    <n v="3.6150000000000002"/>
    <n v="3.8028333333333335"/>
    <n v="7.6479999999999997"/>
    <n v="0"/>
    <n v="48"/>
    <s v="BASE DE DATOS"/>
    <m/>
  </r>
  <r>
    <s v="20"/>
    <x v="7"/>
    <s v="ENGIEP"/>
    <s v="11081297"/>
    <s v="11081297"/>
    <x v="4"/>
    <s v="G2"/>
    <s v="S"/>
    <n v="45.869"/>
    <n v="45.616"/>
    <n v="5421.884"/>
    <n v="13042.823"/>
    <n v="18464.706999999999"/>
    <n v="178.27"/>
    <n v="534.20000000000005"/>
    <n v="0"/>
    <m/>
    <m/>
    <x v="0"/>
    <s v="ENGIEP11081297G2HI"/>
    <s v="ENGIE Energía Perú S.A."/>
    <x v="16"/>
    <x v="16"/>
    <s v="C. H. YUNCAN"/>
    <x v="229"/>
    <x v="4"/>
    <x v="4"/>
    <x v="14"/>
    <x v="1"/>
    <s v="Instalado"/>
    <s v="Operativo"/>
    <s v="Generadora"/>
    <x v="0"/>
    <x v="1"/>
    <x v="1"/>
    <x v="0"/>
    <s v="Privado"/>
    <s v="PASCO"/>
    <s v="PASCO"/>
    <s v="PASCO"/>
    <s v="PAUCARTAMBO"/>
    <n v="0"/>
    <x v="7"/>
    <n v="0"/>
    <x v="0"/>
    <n v="0"/>
    <x v="0"/>
    <x v="0"/>
    <n v="18464.706999999999"/>
    <n v="18.464706999999997"/>
    <m/>
    <n v="3.6150000000000002"/>
    <n v="3.8013333333333335"/>
    <n v="7.6479999999999997"/>
    <n v="3.637978807091713E-12"/>
    <n v="48"/>
    <s v="BASE DE DATOS"/>
    <m/>
  </r>
  <r>
    <s v="20"/>
    <x v="7"/>
    <s v="ENGIEP"/>
    <s v="11081297"/>
    <s v="11081297"/>
    <x v="4"/>
    <s v="G3"/>
    <s v="S"/>
    <n v="45.386000000000003"/>
    <n v="45.442"/>
    <n v="5010.9359999999997"/>
    <n v="12297.806"/>
    <n v="17308.741999999998"/>
    <n v="0"/>
    <n v="477.87"/>
    <n v="0"/>
    <m/>
    <m/>
    <x v="0"/>
    <s v="ENGIEP11081297G3HI"/>
    <s v="ENGIE Energía Perú S.A."/>
    <x v="16"/>
    <x v="16"/>
    <s v="C. H. YUNCAN"/>
    <x v="229"/>
    <x v="4"/>
    <x v="4"/>
    <x v="310"/>
    <x v="1"/>
    <s v="Instalado"/>
    <s v="Operativo"/>
    <s v="Generadora"/>
    <x v="0"/>
    <x v="1"/>
    <x v="1"/>
    <x v="0"/>
    <s v="Privado"/>
    <s v="PASCO"/>
    <s v="PASCO"/>
    <s v="PASCO"/>
    <s v="PAUCARTAMBO"/>
    <n v="0"/>
    <x v="7"/>
    <n v="0"/>
    <x v="0"/>
    <n v="0"/>
    <x v="0"/>
    <x v="0"/>
    <n v="17308.741999999998"/>
    <n v="17.308741999999999"/>
    <m/>
    <n v="3.6150000000000002"/>
    <n v="3.7868333333333335"/>
    <n v="7.6479999999999997"/>
    <n v="0"/>
    <n v="48"/>
    <s v="BASE DE DATOS"/>
    <m/>
  </r>
  <r>
    <s v="20"/>
    <x v="7"/>
    <s v="ENGIEP"/>
    <s v="16376016"/>
    <s v="16376016"/>
    <x v="4"/>
    <s v="INV123"/>
    <s v="S"/>
    <n v="14.821999999999999"/>
    <n v="14.821999999999999"/>
    <n v="6.8140000000000001"/>
    <n v="2978.741"/>
    <n v="2985.5549999999998"/>
    <n v="0"/>
    <n v="375"/>
    <n v="0"/>
    <m/>
    <m/>
    <x v="0"/>
    <s v="ENGIEP16376016INV123HI"/>
    <s v="ENGIE Energía Perú S.A."/>
    <x v="16"/>
    <x v="16"/>
    <s v="C.S. INTIPAMPA"/>
    <x v="230"/>
    <x v="6"/>
    <x v="6"/>
    <x v="311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2985.5549999999998"/>
    <n v="2.9855549999999997"/>
    <m/>
    <n v="1.2351666666666665"/>
    <n v="1.2351666666666665"/>
    <n v="7.6479999999999997"/>
    <n v="0"/>
    <n v="48"/>
    <s v="BASE DE DATOS"/>
    <m/>
  </r>
  <r>
    <s v="20"/>
    <x v="7"/>
    <s v="ENGIEP"/>
    <s v="16376016"/>
    <s v="16376016"/>
    <x v="4"/>
    <s v="INV456"/>
    <s v="S"/>
    <n v="14.86"/>
    <n v="14.86"/>
    <n v="7.0730000000000004"/>
    <n v="2982.9789999999998"/>
    <n v="2990.0520000000001"/>
    <n v="0"/>
    <n v="375"/>
    <n v="0"/>
    <m/>
    <m/>
    <x v="0"/>
    <s v="ENGIEP16376016INV456HI"/>
    <s v="ENGIE Energía Perú S.A."/>
    <x v="16"/>
    <x v="16"/>
    <s v="C.S. INTIPAMPA"/>
    <x v="230"/>
    <x v="6"/>
    <x v="6"/>
    <x v="312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2990.0520000000001"/>
    <n v="2.9900519999999999"/>
    <m/>
    <n v="1.2383333333333333"/>
    <n v="1.2383333333333333"/>
    <n v="7.6479999999999997"/>
    <n v="-4.5474735088646412E-13"/>
    <n v="48"/>
    <s v="BASE DE DATOS"/>
    <m/>
  </r>
  <r>
    <s v="20"/>
    <x v="7"/>
    <s v="ENGIEP"/>
    <s v="16376016"/>
    <s v="16376016"/>
    <x v="4"/>
    <s v="INV789"/>
    <s v="S"/>
    <n v="14.859"/>
    <n v="14.859"/>
    <n v="6.9139999999999997"/>
    <n v="2953.558"/>
    <n v="2960.4720000000002"/>
    <n v="0"/>
    <n v="375"/>
    <n v="0"/>
    <m/>
    <m/>
    <x v="0"/>
    <s v="ENGIEP16376016INV789HI"/>
    <s v="ENGIE Energía Perú S.A."/>
    <x v="16"/>
    <x v="16"/>
    <s v="C.S. INTIPAMPA"/>
    <x v="230"/>
    <x v="6"/>
    <x v="6"/>
    <x v="313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2960.4720000000002"/>
    <n v="2.9604720000000002"/>
    <m/>
    <n v="1.2382500000000001"/>
    <n v="1.2382500000000001"/>
    <n v="7.6479999999999997"/>
    <n v="0"/>
    <n v="48"/>
    <s v="BASE DE DATOS"/>
    <m/>
  </r>
  <r>
    <s v="20"/>
    <x v="7"/>
    <s v="ENGIEP"/>
    <s v="11077297"/>
    <s v="11077297"/>
    <x v="4"/>
    <s v="G1"/>
    <s v="S"/>
    <n v="55.5"/>
    <n v="58.948"/>
    <n v="5679.5349999999999"/>
    <n v="10408.638999999999"/>
    <n v="16088.174000000001"/>
    <n v="72"/>
    <n v="670.98"/>
    <n v="0"/>
    <m/>
    <m/>
    <x v="0"/>
    <s v="ENGIEP11077297G1HI"/>
    <s v="ENGIE Energía Perú S.A."/>
    <x v="16"/>
    <x v="16"/>
    <s v="C. H. QUITARACSA"/>
    <x v="231"/>
    <x v="4"/>
    <x v="4"/>
    <x v="13"/>
    <x v="1"/>
    <s v="Instalado"/>
    <s v="Operativo"/>
    <s v="Generadora"/>
    <x v="0"/>
    <x v="1"/>
    <x v="1"/>
    <x v="0"/>
    <s v="Privado"/>
    <s v="ANCASH"/>
    <s v="ANCASH"/>
    <s v="HUAYLAS"/>
    <s v="HUALLANCA"/>
    <n v="0"/>
    <x v="7"/>
    <n v="0"/>
    <x v="0"/>
    <n v="0"/>
    <x v="0"/>
    <x v="0"/>
    <n v="16088.174000000001"/>
    <n v="16.088174000000002"/>
    <m/>
    <n v="4.791666666666667"/>
    <n v="4.9123333333333337"/>
    <n v="7.6479999999999997"/>
    <n v="-1.8189894035458565E-12"/>
    <n v="48"/>
    <s v="BASE DE DATOS"/>
    <m/>
  </r>
  <r>
    <s v="20"/>
    <x v="7"/>
    <s v="ENGIEP"/>
    <s v="11077297"/>
    <s v="11077297"/>
    <x v="4"/>
    <s v="G2"/>
    <s v="S"/>
    <n v="55.5"/>
    <n v="58.832000000000001"/>
    <n v="2297.4549999999999"/>
    <n v="1343.711"/>
    <n v="3641.1660000000002"/>
    <n v="164.07"/>
    <n v="108.86"/>
    <n v="0"/>
    <m/>
    <m/>
    <x v="0"/>
    <s v="ENGIEP11077297G2HI"/>
    <s v="ENGIE Energía Perú S.A."/>
    <x v="16"/>
    <x v="16"/>
    <s v="C. H. QUITARACSA"/>
    <x v="231"/>
    <x v="4"/>
    <x v="4"/>
    <x v="14"/>
    <x v="1"/>
    <s v="Instalado"/>
    <s v="Operativo"/>
    <s v="Generadora"/>
    <x v="0"/>
    <x v="1"/>
    <x v="1"/>
    <x v="0"/>
    <s v="Privado"/>
    <s v="ANCASH"/>
    <s v="ANCASH"/>
    <s v="HUAYLAS"/>
    <s v="HUALLANCA"/>
    <n v="0"/>
    <x v="7"/>
    <n v="0"/>
    <x v="0"/>
    <n v="0"/>
    <x v="0"/>
    <x v="0"/>
    <n v="3641.1660000000002"/>
    <n v="3.6411660000000001"/>
    <m/>
    <n v="4.791666666666667"/>
    <n v="4.9026666666666667"/>
    <n v="7.6479999999999997"/>
    <n v="0"/>
    <n v="48"/>
    <s v="BASE DE DATOS"/>
    <m/>
  </r>
  <r>
    <s v="20"/>
    <x v="8"/>
    <s v="ENGIEP"/>
    <s v="11081297"/>
    <s v="11081297"/>
    <x v="4"/>
    <s v="G1"/>
    <s v="S"/>
    <n v="45.503999999999998"/>
    <n v="45.634"/>
    <n v="1681.3409999999999"/>
    <n v="4163.3879999999999"/>
    <n v="5844.7290000000003"/>
    <n v="0"/>
    <n v="197.63"/>
    <n v="0"/>
    <m/>
    <m/>
    <x v="0"/>
    <s v="ENGIEP11081297G1HI"/>
    <s v="ENGIE Energía Perú S.A."/>
    <x v="16"/>
    <x v="16"/>
    <s v="C. H. YUNCAN"/>
    <x v="229"/>
    <x v="4"/>
    <x v="4"/>
    <x v="13"/>
    <x v="1"/>
    <s v="Instalado"/>
    <s v="Operativo"/>
    <s v="Generadora"/>
    <x v="0"/>
    <x v="1"/>
    <x v="1"/>
    <x v="0"/>
    <s v="Privado"/>
    <s v="PASCO"/>
    <s v="PASCO"/>
    <s v="PASCO"/>
    <s v="PAUCARTAMBO"/>
    <n v="0"/>
    <x v="7"/>
    <n v="0"/>
    <x v="0"/>
    <n v="0"/>
    <x v="0"/>
    <x v="0"/>
    <n v="5844.7290000000003"/>
    <n v="5.8447290000000001"/>
    <m/>
    <n v="3.6150000000000002"/>
    <n v="3.8028333333333335"/>
    <n v="7.6479999999999997"/>
    <n v="-9.0949470177292824E-13"/>
    <n v="48"/>
    <s v="BASE DE DATOS"/>
    <m/>
  </r>
  <r>
    <s v="20"/>
    <x v="8"/>
    <s v="ENGIEP"/>
    <s v="11081297"/>
    <s v="11081297"/>
    <x v="4"/>
    <s v="G2"/>
    <s v="S"/>
    <n v="45.869"/>
    <n v="45.616"/>
    <n v="5230.3969999999999"/>
    <n v="12292.552"/>
    <n v="17522.949000000001"/>
    <n v="11.77"/>
    <n v="547.29999999999995"/>
    <n v="0"/>
    <m/>
    <m/>
    <x v="0"/>
    <s v="ENGIEP11081297G2HI"/>
    <s v="ENGIE Energía Perú S.A."/>
    <x v="16"/>
    <x v="16"/>
    <s v="C. H. YUNCAN"/>
    <x v="229"/>
    <x v="4"/>
    <x v="4"/>
    <x v="14"/>
    <x v="1"/>
    <s v="Instalado"/>
    <s v="Operativo"/>
    <s v="Generadora"/>
    <x v="0"/>
    <x v="1"/>
    <x v="1"/>
    <x v="0"/>
    <s v="Privado"/>
    <s v="PASCO"/>
    <s v="PASCO"/>
    <s v="PASCO"/>
    <s v="PAUCARTAMBO"/>
    <n v="0"/>
    <x v="7"/>
    <n v="0"/>
    <x v="0"/>
    <n v="0"/>
    <x v="0"/>
    <x v="0"/>
    <n v="17522.949000000001"/>
    <n v="17.522949000000001"/>
    <m/>
    <n v="3.6150000000000002"/>
    <n v="3.8013333333333335"/>
    <n v="7.6479999999999997"/>
    <n v="0"/>
    <n v="48"/>
    <s v="BASE DE DATOS"/>
    <m/>
  </r>
  <r>
    <s v="20"/>
    <x v="8"/>
    <s v="ENGIEP"/>
    <s v="11081297"/>
    <s v="11081297"/>
    <x v="4"/>
    <s v="G3"/>
    <s v="S"/>
    <n v="45.386000000000003"/>
    <n v="45.442"/>
    <n v="5497.9030000000002"/>
    <n v="11215.438"/>
    <n v="16713.341"/>
    <n v="3.98"/>
    <n v="525.54999999999995"/>
    <n v="0"/>
    <m/>
    <m/>
    <x v="0"/>
    <s v="ENGIEP11081297G3HI"/>
    <s v="ENGIE Energía Perú S.A."/>
    <x v="16"/>
    <x v="16"/>
    <s v="C. H. YUNCAN"/>
    <x v="229"/>
    <x v="4"/>
    <x v="4"/>
    <x v="310"/>
    <x v="1"/>
    <s v="Instalado"/>
    <s v="Operativo"/>
    <s v="Generadora"/>
    <x v="0"/>
    <x v="1"/>
    <x v="1"/>
    <x v="0"/>
    <s v="Privado"/>
    <s v="PASCO"/>
    <s v="PASCO"/>
    <s v="PASCO"/>
    <s v="PAUCARTAMBO"/>
    <n v="0"/>
    <x v="7"/>
    <n v="0"/>
    <x v="0"/>
    <n v="0"/>
    <x v="0"/>
    <x v="0"/>
    <n v="16713.341"/>
    <n v="16.713341"/>
    <m/>
    <n v="3.6150000000000002"/>
    <n v="3.7868333333333335"/>
    <n v="7.6479999999999997"/>
    <n v="0"/>
    <n v="48"/>
    <s v="BASE DE DATOS"/>
    <m/>
  </r>
  <r>
    <s v="20"/>
    <x v="8"/>
    <s v="ENGIEP"/>
    <s v="16376016"/>
    <s v="16376016"/>
    <x v="4"/>
    <s v="INV123"/>
    <s v="S"/>
    <n v="14.821999999999999"/>
    <n v="14.821999999999999"/>
    <n v="12.856999999999999"/>
    <n v="3253.36"/>
    <n v="3266.2170000000001"/>
    <n v="0"/>
    <n v="375"/>
    <n v="0"/>
    <m/>
    <m/>
    <x v="0"/>
    <s v="ENGIEP16376016INV123HI"/>
    <s v="ENGIE Energía Perú S.A."/>
    <x v="16"/>
    <x v="16"/>
    <s v="C.S. INTIPAMPA"/>
    <x v="230"/>
    <x v="6"/>
    <x v="6"/>
    <x v="311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3266.2170000000001"/>
    <n v="3.2662170000000001"/>
    <m/>
    <n v="1.2351666666666665"/>
    <n v="1.2351666666666665"/>
    <n v="7.6479999999999997"/>
    <n v="0"/>
    <n v="48"/>
    <s v="BASE DE DATOS"/>
    <m/>
  </r>
  <r>
    <s v="20"/>
    <x v="8"/>
    <s v="ENGIEP"/>
    <s v="16376016"/>
    <s v="16376016"/>
    <x v="4"/>
    <s v="INV456"/>
    <s v="S"/>
    <n v="14.86"/>
    <n v="14.86"/>
    <n v="12.265000000000001"/>
    <n v="3243.3319999999999"/>
    <n v="3255.5970000000002"/>
    <n v="0"/>
    <n v="375"/>
    <n v="0"/>
    <m/>
    <m/>
    <x v="0"/>
    <s v="ENGIEP16376016INV456HI"/>
    <s v="ENGIE Energía Perú S.A."/>
    <x v="16"/>
    <x v="16"/>
    <s v="C.S. INTIPAMPA"/>
    <x v="230"/>
    <x v="6"/>
    <x v="6"/>
    <x v="312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3255.5970000000002"/>
    <n v="3.2555970000000003"/>
    <m/>
    <n v="1.2383333333333333"/>
    <n v="1.2383333333333333"/>
    <n v="7.6479999999999997"/>
    <n v="-4.5474735088646412E-13"/>
    <n v="48"/>
    <s v="BASE DE DATOS"/>
    <m/>
  </r>
  <r>
    <s v="20"/>
    <x v="8"/>
    <s v="ENGIEP"/>
    <s v="16376016"/>
    <s v="16376016"/>
    <x v="4"/>
    <s v="INV789"/>
    <s v="S"/>
    <n v="14.859"/>
    <n v="14.859"/>
    <n v="12.154"/>
    <n v="3222.279"/>
    <n v="3234.433"/>
    <n v="0"/>
    <n v="375"/>
    <n v="0"/>
    <m/>
    <m/>
    <x v="0"/>
    <s v="ENGIEP16376016INV789HI"/>
    <s v="ENGIE Energía Perú S.A."/>
    <x v="16"/>
    <x v="16"/>
    <s v="C.S. INTIPAMPA"/>
    <x v="230"/>
    <x v="6"/>
    <x v="6"/>
    <x v="313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3234.433"/>
    <n v="3.2344330000000001"/>
    <m/>
    <n v="1.2382500000000001"/>
    <n v="1.2382500000000001"/>
    <n v="7.6479999999999997"/>
    <n v="0"/>
    <n v="48"/>
    <s v="BASE DE DATOS"/>
    <m/>
  </r>
  <r>
    <s v="20"/>
    <x v="8"/>
    <s v="ENGIEP"/>
    <s v="11077297"/>
    <s v="11077297"/>
    <x v="4"/>
    <s v="G1"/>
    <s v="S"/>
    <n v="55.5"/>
    <n v="58.948"/>
    <n v="731.83799999999997"/>
    <n v="1312.931"/>
    <n v="2044.769"/>
    <n v="66.72"/>
    <n v="82.25"/>
    <n v="48.48"/>
    <m/>
    <m/>
    <x v="0"/>
    <s v="ENGIEP11077297G1HI"/>
    <s v="ENGIE Energía Perú S.A."/>
    <x v="16"/>
    <x v="16"/>
    <s v="C. H. QUITARACSA"/>
    <x v="231"/>
    <x v="4"/>
    <x v="4"/>
    <x v="13"/>
    <x v="1"/>
    <s v="Instalado"/>
    <s v="Operativo"/>
    <s v="Generadora"/>
    <x v="0"/>
    <x v="1"/>
    <x v="1"/>
    <x v="0"/>
    <s v="Privado"/>
    <s v="ANCASH"/>
    <s v="ANCASH"/>
    <s v="HUAYLAS"/>
    <s v="HUALLANCA"/>
    <n v="0"/>
    <x v="7"/>
    <n v="0"/>
    <x v="0"/>
    <n v="0"/>
    <x v="0"/>
    <x v="0"/>
    <n v="2044.769"/>
    <n v="2.0447690000000001"/>
    <m/>
    <n v="4.791666666666667"/>
    <n v="4.9123333333333337"/>
    <n v="7.6479999999999997"/>
    <n v="0"/>
    <n v="48"/>
    <s v="BASE DE DATOS"/>
    <m/>
  </r>
  <r>
    <s v="20"/>
    <x v="8"/>
    <s v="ENGIEP"/>
    <s v="11077297"/>
    <s v="11077297"/>
    <x v="4"/>
    <s v="G2"/>
    <s v="S"/>
    <n v="55.5"/>
    <n v="58.832000000000001"/>
    <n v="6662.049"/>
    <n v="8971.9120000000003"/>
    <n v="15633.960999999999"/>
    <n v="39.549999999999997"/>
    <n v="614.88"/>
    <n v="0"/>
    <m/>
    <m/>
    <x v="0"/>
    <s v="ENGIEP11077297G2HI"/>
    <s v="ENGIE Energía Perú S.A."/>
    <x v="16"/>
    <x v="16"/>
    <s v="C. H. QUITARACSA"/>
    <x v="231"/>
    <x v="4"/>
    <x v="4"/>
    <x v="14"/>
    <x v="1"/>
    <s v="Instalado"/>
    <s v="Operativo"/>
    <s v="Generadora"/>
    <x v="0"/>
    <x v="1"/>
    <x v="1"/>
    <x v="0"/>
    <s v="Privado"/>
    <s v="ANCASH"/>
    <s v="ANCASH"/>
    <s v="HUAYLAS"/>
    <s v="HUALLANCA"/>
    <n v="0"/>
    <x v="7"/>
    <n v="0"/>
    <x v="0"/>
    <n v="0"/>
    <x v="0"/>
    <x v="0"/>
    <n v="15633.960999999999"/>
    <n v="15.633960999999999"/>
    <m/>
    <n v="4.791666666666667"/>
    <n v="4.9026666666666667"/>
    <n v="7.6479999999999997"/>
    <n v="0"/>
    <n v="48"/>
    <s v="BASE DE DATOS"/>
    <m/>
  </r>
  <r>
    <s v="20"/>
    <x v="9"/>
    <s v="ENGIEP"/>
    <s v="11081297"/>
    <s v="11081297"/>
    <x v="4"/>
    <s v="G1"/>
    <s v="S"/>
    <n v="45.503999999999998"/>
    <n v="45.634"/>
    <n v="3566.5889999999999"/>
    <n v="10369.879999999999"/>
    <n v="13936.468999999999"/>
    <n v="164.05"/>
    <n v="437.67"/>
    <n v="0"/>
    <m/>
    <m/>
    <x v="0"/>
    <s v="ENGIEP11081297G1HI"/>
    <s v="ENGIE Energía Perú S.A."/>
    <x v="16"/>
    <x v="16"/>
    <s v="C. H. YUNCAN"/>
    <x v="229"/>
    <x v="4"/>
    <x v="4"/>
    <x v="13"/>
    <x v="1"/>
    <s v="Instalado"/>
    <s v="Operativo"/>
    <s v="Generadora"/>
    <x v="0"/>
    <x v="1"/>
    <x v="1"/>
    <x v="0"/>
    <s v="Privado"/>
    <s v="PASCO"/>
    <s v="PASCO"/>
    <s v="PASCO"/>
    <s v="PAUCARTAMBO"/>
    <n v="0"/>
    <x v="7"/>
    <n v="0"/>
    <x v="0"/>
    <n v="0"/>
    <x v="0"/>
    <x v="0"/>
    <n v="13936.468999999999"/>
    <n v="13.936468999999999"/>
    <m/>
    <n v="3.6150000000000002"/>
    <n v="3.8028333333333335"/>
    <n v="7.6479999999999997"/>
    <n v="0"/>
    <n v="48"/>
    <s v="BASE DE DATOS"/>
    <m/>
  </r>
  <r>
    <s v="20"/>
    <x v="9"/>
    <s v="ENGIEP"/>
    <s v="11081297"/>
    <s v="11081297"/>
    <x v="4"/>
    <s v="G2"/>
    <s v="S"/>
    <n v="45.869"/>
    <n v="45.616"/>
    <n v="5854.2539999999999"/>
    <n v="15200.929"/>
    <n v="21055.183000000001"/>
    <n v="1.6"/>
    <n v="653.85"/>
    <n v="0"/>
    <m/>
    <m/>
    <x v="0"/>
    <s v="ENGIEP11081297G2HI"/>
    <s v="ENGIE Energía Perú S.A."/>
    <x v="16"/>
    <x v="16"/>
    <s v="C. H. YUNCAN"/>
    <x v="229"/>
    <x v="4"/>
    <x v="4"/>
    <x v="14"/>
    <x v="1"/>
    <s v="Instalado"/>
    <s v="Operativo"/>
    <s v="Generadora"/>
    <x v="0"/>
    <x v="1"/>
    <x v="1"/>
    <x v="0"/>
    <s v="Privado"/>
    <s v="PASCO"/>
    <s v="PASCO"/>
    <s v="PASCO"/>
    <s v="PAUCARTAMBO"/>
    <n v="0"/>
    <x v="7"/>
    <n v="0"/>
    <x v="0"/>
    <n v="0"/>
    <x v="0"/>
    <x v="0"/>
    <n v="21055.183000000001"/>
    <n v="21.055183"/>
    <m/>
    <n v="3.6150000000000002"/>
    <n v="3.8013333333333335"/>
    <n v="7.6479999999999997"/>
    <n v="0"/>
    <n v="48"/>
    <s v="BASE DE DATOS"/>
    <m/>
  </r>
  <r>
    <s v="20"/>
    <x v="9"/>
    <s v="ENGIEP"/>
    <s v="11081297"/>
    <s v="11081297"/>
    <x v="4"/>
    <s v="G3"/>
    <s v="S"/>
    <n v="45.386000000000003"/>
    <n v="45.442"/>
    <n v="4384.8829999999998"/>
    <n v="10749.391"/>
    <n v="15134.273999999999"/>
    <n v="12.42"/>
    <n v="461.22"/>
    <n v="0"/>
    <m/>
    <m/>
    <x v="0"/>
    <s v="ENGIEP11081297G3HI"/>
    <s v="ENGIE Energía Perú S.A."/>
    <x v="16"/>
    <x v="16"/>
    <s v="C. H. YUNCAN"/>
    <x v="229"/>
    <x v="4"/>
    <x v="4"/>
    <x v="310"/>
    <x v="1"/>
    <s v="Instalado"/>
    <s v="Operativo"/>
    <s v="Generadora"/>
    <x v="0"/>
    <x v="1"/>
    <x v="1"/>
    <x v="0"/>
    <s v="Privado"/>
    <s v="PASCO"/>
    <s v="PASCO"/>
    <s v="PASCO"/>
    <s v="PAUCARTAMBO"/>
    <n v="0"/>
    <x v="7"/>
    <n v="0"/>
    <x v="0"/>
    <n v="0"/>
    <x v="0"/>
    <x v="0"/>
    <n v="15134.273999999999"/>
    <n v="15.134274"/>
    <m/>
    <n v="3.6150000000000002"/>
    <n v="3.7868333333333335"/>
    <n v="7.6479999999999997"/>
    <n v="0"/>
    <n v="48"/>
    <s v="BASE DE DATOS"/>
    <m/>
  </r>
  <r>
    <s v="20"/>
    <x v="9"/>
    <s v="ENGIEP"/>
    <s v="16376016"/>
    <s v="16376016"/>
    <x v="4"/>
    <s v="INV123"/>
    <s v="S"/>
    <n v="14.821999999999999"/>
    <n v="14.821999999999999"/>
    <n v="17.984000000000002"/>
    <n v="3542.3530000000001"/>
    <n v="3560.337"/>
    <n v="0"/>
    <n v="375"/>
    <n v="0"/>
    <m/>
    <m/>
    <x v="0"/>
    <s v="ENGIEP16376016INV123HI"/>
    <s v="ENGIE Energía Perú S.A."/>
    <x v="16"/>
    <x v="16"/>
    <s v="C.S. INTIPAMPA"/>
    <x v="230"/>
    <x v="6"/>
    <x v="6"/>
    <x v="311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3560.337"/>
    <n v="3.5603370000000001"/>
    <m/>
    <n v="1.2351666666666665"/>
    <n v="1.2351666666666665"/>
    <n v="7.6479999999999997"/>
    <n v="0"/>
    <n v="48"/>
    <s v="BASE DE DATOS"/>
    <m/>
  </r>
  <r>
    <s v="20"/>
    <x v="9"/>
    <s v="ENGIEP"/>
    <s v="16376016"/>
    <s v="16376016"/>
    <x v="4"/>
    <s v="INV456"/>
    <s v="S"/>
    <n v="14.86"/>
    <n v="14.86"/>
    <n v="16.608000000000001"/>
    <n v="3510.2750000000001"/>
    <n v="3526.8829999999998"/>
    <n v="0"/>
    <n v="375"/>
    <n v="0"/>
    <m/>
    <m/>
    <x v="0"/>
    <s v="ENGIEP16376016INV456HI"/>
    <s v="ENGIE Energía Perú S.A."/>
    <x v="16"/>
    <x v="16"/>
    <s v="C.S. INTIPAMPA"/>
    <x v="230"/>
    <x v="6"/>
    <x v="6"/>
    <x v="312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3526.8829999999998"/>
    <n v="3.5268829999999998"/>
    <m/>
    <n v="1.2383333333333333"/>
    <n v="1.2383333333333333"/>
    <n v="7.6479999999999997"/>
    <n v="4.5474735088646412E-13"/>
    <n v="48"/>
    <s v="BASE DE DATOS"/>
    <m/>
  </r>
  <r>
    <s v="20"/>
    <x v="9"/>
    <s v="ENGIEP"/>
    <s v="16376016"/>
    <s v="16376016"/>
    <x v="4"/>
    <s v="INV789"/>
    <s v="S"/>
    <n v="14.859"/>
    <n v="14.859"/>
    <n v="16.690000000000001"/>
    <n v="3495.596"/>
    <n v="3512.2860000000001"/>
    <n v="0"/>
    <n v="375"/>
    <n v="0"/>
    <m/>
    <m/>
    <x v="0"/>
    <s v="ENGIEP16376016INV789HI"/>
    <s v="ENGIE Energía Perú S.A."/>
    <x v="16"/>
    <x v="16"/>
    <s v="C.S. INTIPAMPA"/>
    <x v="230"/>
    <x v="6"/>
    <x v="6"/>
    <x v="313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3512.2860000000001"/>
    <n v="3.512286"/>
    <m/>
    <n v="1.2382500000000001"/>
    <n v="1.2382500000000001"/>
    <n v="7.6479999999999997"/>
    <n v="0"/>
    <n v="48"/>
    <s v="BASE DE DATOS"/>
    <m/>
  </r>
  <r>
    <s v="20"/>
    <x v="9"/>
    <s v="ENGIEP"/>
    <s v="11077297"/>
    <s v="11077297"/>
    <x v="4"/>
    <s v="G1"/>
    <s v="S"/>
    <n v="55.5"/>
    <n v="58.948"/>
    <n v="1785.7829999999999"/>
    <n v="1411.1769999999999"/>
    <n v="3196.96"/>
    <n v="0"/>
    <n v="79.290000000000006"/>
    <n v="243.88"/>
    <m/>
    <m/>
    <x v="0"/>
    <s v="ENGIEP11077297G1HI"/>
    <s v="ENGIE Energía Perú S.A."/>
    <x v="16"/>
    <x v="16"/>
    <s v="C. H. QUITARACSA"/>
    <x v="231"/>
    <x v="4"/>
    <x v="4"/>
    <x v="13"/>
    <x v="1"/>
    <s v="Instalado"/>
    <s v="Operativo"/>
    <s v="Generadora"/>
    <x v="0"/>
    <x v="1"/>
    <x v="1"/>
    <x v="0"/>
    <s v="Privado"/>
    <s v="ANCASH"/>
    <s v="ANCASH"/>
    <s v="HUAYLAS"/>
    <s v="HUALLANCA"/>
    <n v="0"/>
    <x v="7"/>
    <n v="0"/>
    <x v="0"/>
    <n v="0"/>
    <x v="0"/>
    <x v="0"/>
    <n v="3196.96"/>
    <n v="3.1969600000000002"/>
    <m/>
    <n v="4.791666666666667"/>
    <n v="4.9123333333333337"/>
    <n v="7.6479999999999997"/>
    <n v="0"/>
    <n v="48"/>
    <s v="BASE DE DATOS"/>
    <m/>
  </r>
  <r>
    <s v="20"/>
    <x v="9"/>
    <s v="ENGIEP"/>
    <s v="11077297"/>
    <s v="11077297"/>
    <x v="4"/>
    <s v="G2"/>
    <s v="S"/>
    <n v="55.5"/>
    <n v="58.832000000000001"/>
    <n v="6764.616"/>
    <n v="12229.897000000001"/>
    <n v="18994.512999999999"/>
    <n v="0"/>
    <n v="734.73"/>
    <n v="0"/>
    <m/>
    <m/>
    <x v="0"/>
    <s v="ENGIEP11077297G2HI"/>
    <s v="ENGIE Energía Perú S.A."/>
    <x v="16"/>
    <x v="16"/>
    <s v="C. H. QUITARACSA"/>
    <x v="231"/>
    <x v="4"/>
    <x v="4"/>
    <x v="14"/>
    <x v="1"/>
    <s v="Instalado"/>
    <s v="Operativo"/>
    <s v="Generadora"/>
    <x v="0"/>
    <x v="1"/>
    <x v="1"/>
    <x v="0"/>
    <s v="Privado"/>
    <s v="ANCASH"/>
    <s v="ANCASH"/>
    <s v="HUAYLAS"/>
    <s v="HUALLANCA"/>
    <n v="0"/>
    <x v="7"/>
    <n v="0"/>
    <x v="0"/>
    <n v="0"/>
    <x v="0"/>
    <x v="0"/>
    <n v="18994.512999999999"/>
    <n v="18.994512999999998"/>
    <m/>
    <n v="4.791666666666667"/>
    <n v="4.9026666666666667"/>
    <n v="7.6479999999999997"/>
    <n v="0"/>
    <n v="48"/>
    <s v="BASE DE DATOS"/>
    <m/>
  </r>
  <r>
    <s v="20"/>
    <x v="10"/>
    <s v="ENGIEP"/>
    <s v="11081297"/>
    <s v="11081297"/>
    <x v="4"/>
    <s v="G1"/>
    <s v="S"/>
    <n v="45.503999999999998"/>
    <n v="45.634"/>
    <n v="1221.8779999999999"/>
    <n v="2276.8290000000002"/>
    <n v="3498.7069999999999"/>
    <n v="9.9499999999999993"/>
    <n v="116.15"/>
    <n v="0"/>
    <m/>
    <m/>
    <x v="0"/>
    <s v="ENGIEP11081297G1HI"/>
    <s v="ENGIE Energía Perú S.A."/>
    <x v="16"/>
    <x v="16"/>
    <s v="C. H. YUNCAN"/>
    <x v="229"/>
    <x v="4"/>
    <x v="4"/>
    <x v="13"/>
    <x v="1"/>
    <s v="Instalado"/>
    <s v="Operativo"/>
    <s v="Generadora"/>
    <x v="0"/>
    <x v="1"/>
    <x v="1"/>
    <x v="0"/>
    <s v="Privado"/>
    <s v="PASCO"/>
    <s v="PASCO"/>
    <s v="PASCO"/>
    <s v="PAUCARTAMBO"/>
    <n v="0"/>
    <x v="7"/>
    <n v="0"/>
    <x v="0"/>
    <n v="0"/>
    <x v="0"/>
    <x v="0"/>
    <n v="3498.7069999999999"/>
    <n v="3.498707"/>
    <m/>
    <n v="3.6150000000000002"/>
    <n v="3.8028333333333335"/>
    <n v="7.6479999999999997"/>
    <n v="4.5474735088646412E-13"/>
    <n v="48"/>
    <s v="BASE DE DATOS"/>
    <m/>
  </r>
  <r>
    <s v="20"/>
    <x v="10"/>
    <s v="ENGIEP"/>
    <s v="11081297"/>
    <s v="11081297"/>
    <x v="4"/>
    <s v="G2"/>
    <s v="S"/>
    <n v="45.869"/>
    <n v="45.616"/>
    <n v="4086.6320000000001"/>
    <n v="8935.7139999999999"/>
    <n v="13022.346"/>
    <n v="24.65"/>
    <n v="456.35"/>
    <n v="0"/>
    <m/>
    <m/>
    <x v="0"/>
    <s v="ENGIEP11081297G2HI"/>
    <s v="ENGIE Energía Perú S.A."/>
    <x v="16"/>
    <x v="16"/>
    <s v="C. H. YUNCAN"/>
    <x v="229"/>
    <x v="4"/>
    <x v="4"/>
    <x v="14"/>
    <x v="1"/>
    <s v="Instalado"/>
    <s v="Operativo"/>
    <s v="Generadora"/>
    <x v="0"/>
    <x v="1"/>
    <x v="1"/>
    <x v="0"/>
    <s v="Privado"/>
    <s v="PASCO"/>
    <s v="PASCO"/>
    <s v="PASCO"/>
    <s v="PAUCARTAMBO"/>
    <n v="0"/>
    <x v="7"/>
    <n v="0"/>
    <x v="0"/>
    <n v="0"/>
    <x v="0"/>
    <x v="0"/>
    <n v="13022.346"/>
    <n v="13.022345999999999"/>
    <m/>
    <n v="3.6150000000000002"/>
    <n v="3.8013333333333335"/>
    <n v="7.6479999999999997"/>
    <n v="0"/>
    <n v="48"/>
    <s v="BASE DE DATOS"/>
    <m/>
  </r>
  <r>
    <s v="20"/>
    <x v="10"/>
    <s v="ENGIEP"/>
    <s v="11081297"/>
    <s v="11081297"/>
    <x v="4"/>
    <s v="G3"/>
    <s v="S"/>
    <n v="45.386000000000003"/>
    <n v="45.442"/>
    <n v="4425.6949999999997"/>
    <n v="9050.9860000000008"/>
    <n v="13476.681"/>
    <n v="0"/>
    <n v="448.77"/>
    <n v="0"/>
    <m/>
    <m/>
    <x v="0"/>
    <s v="ENGIEP11081297G3HI"/>
    <s v="ENGIE Energía Perú S.A."/>
    <x v="16"/>
    <x v="16"/>
    <s v="C. H. YUNCAN"/>
    <x v="229"/>
    <x v="4"/>
    <x v="4"/>
    <x v="310"/>
    <x v="1"/>
    <s v="Instalado"/>
    <s v="Operativo"/>
    <s v="Generadora"/>
    <x v="0"/>
    <x v="1"/>
    <x v="1"/>
    <x v="0"/>
    <s v="Privado"/>
    <s v="PASCO"/>
    <s v="PASCO"/>
    <s v="PASCO"/>
    <s v="PAUCARTAMBO"/>
    <n v="0"/>
    <x v="7"/>
    <n v="0"/>
    <x v="0"/>
    <n v="0"/>
    <x v="0"/>
    <x v="0"/>
    <n v="13476.681"/>
    <n v="13.476681000000001"/>
    <m/>
    <n v="3.6150000000000002"/>
    <n v="3.7868333333333335"/>
    <n v="7.6479999999999997"/>
    <n v="0"/>
    <n v="48"/>
    <s v="BASE DE DATOS"/>
    <m/>
  </r>
  <r>
    <s v="20"/>
    <x v="10"/>
    <s v="ENGIEP"/>
    <s v="16376016"/>
    <s v="16376016"/>
    <x v="4"/>
    <s v="INV123"/>
    <s v="S"/>
    <n v="14.821999999999999"/>
    <n v="14.821999999999999"/>
    <n v="38.619"/>
    <n v="3797.82"/>
    <n v="3836.4389999999999"/>
    <n v="0"/>
    <n v="375"/>
    <n v="0"/>
    <m/>
    <m/>
    <x v="0"/>
    <s v="ENGIEP16376016INV123HI"/>
    <s v="ENGIE Energía Perú S.A."/>
    <x v="16"/>
    <x v="16"/>
    <s v="C.S. INTIPAMPA"/>
    <x v="230"/>
    <x v="6"/>
    <x v="6"/>
    <x v="311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3836.4389999999999"/>
    <n v="3.8364389999999999"/>
    <m/>
    <n v="1.2351666666666665"/>
    <n v="1.2351666666666665"/>
    <n v="7.6479999999999997"/>
    <n v="4.5474735088646412E-13"/>
    <n v="48"/>
    <s v="BASE DE DATOS"/>
    <m/>
  </r>
  <r>
    <s v="20"/>
    <x v="10"/>
    <s v="ENGIEP"/>
    <s v="16376016"/>
    <s v="16376016"/>
    <x v="4"/>
    <s v="INV456"/>
    <s v="S"/>
    <n v="14.86"/>
    <n v="14.86"/>
    <n v="35.023000000000003"/>
    <n v="3762.0590000000002"/>
    <n v="3797.0819999999999"/>
    <n v="0"/>
    <n v="375"/>
    <n v="0"/>
    <m/>
    <m/>
    <x v="0"/>
    <s v="ENGIEP16376016INV456HI"/>
    <s v="ENGIE Energía Perú S.A."/>
    <x v="16"/>
    <x v="16"/>
    <s v="C.S. INTIPAMPA"/>
    <x v="230"/>
    <x v="6"/>
    <x v="6"/>
    <x v="312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3797.0819999999999"/>
    <n v="3.7970820000000001"/>
    <m/>
    <n v="1.2383333333333333"/>
    <n v="1.2383333333333333"/>
    <n v="7.6479999999999997"/>
    <n v="4.5474735088646412E-13"/>
    <n v="48"/>
    <s v="BASE DE DATOS"/>
    <m/>
  </r>
  <r>
    <s v="20"/>
    <x v="10"/>
    <s v="ENGIEP"/>
    <s v="16376016"/>
    <s v="16376016"/>
    <x v="4"/>
    <s v="INV789"/>
    <s v="S"/>
    <n v="14.859"/>
    <n v="14.859"/>
    <n v="35.816000000000003"/>
    <n v="3760.9430000000002"/>
    <n v="3796.759"/>
    <n v="0"/>
    <n v="375"/>
    <n v="0"/>
    <m/>
    <m/>
    <x v="0"/>
    <s v="ENGIEP16376016INV789HI"/>
    <s v="ENGIE Energía Perú S.A."/>
    <x v="16"/>
    <x v="16"/>
    <s v="C.S. INTIPAMPA"/>
    <x v="230"/>
    <x v="6"/>
    <x v="6"/>
    <x v="313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3796.759"/>
    <n v="3.7967590000000002"/>
    <m/>
    <n v="1.2382500000000001"/>
    <n v="1.2382500000000001"/>
    <n v="7.6479999999999997"/>
    <n v="0"/>
    <n v="48"/>
    <s v="BASE DE DATOS"/>
    <m/>
  </r>
  <r>
    <s v="20"/>
    <x v="10"/>
    <s v="ENGIEP"/>
    <s v="11077297"/>
    <s v="11077297"/>
    <x v="4"/>
    <s v="G1"/>
    <s v="S"/>
    <n v="55.5"/>
    <n v="58.948"/>
    <n v="3347.2860000000001"/>
    <n v="1698.5450000000001"/>
    <n v="5045.8310000000001"/>
    <n v="0"/>
    <n v="120.22"/>
    <n v="84.67"/>
    <m/>
    <m/>
    <x v="0"/>
    <s v="ENGIEP11077297G1HI"/>
    <s v="ENGIE Energía Perú S.A."/>
    <x v="16"/>
    <x v="16"/>
    <s v="C. H. QUITARACSA"/>
    <x v="231"/>
    <x v="4"/>
    <x v="4"/>
    <x v="13"/>
    <x v="1"/>
    <s v="Instalado"/>
    <s v="Operativo"/>
    <s v="Generadora"/>
    <x v="0"/>
    <x v="1"/>
    <x v="1"/>
    <x v="0"/>
    <s v="Privado"/>
    <s v="ANCASH"/>
    <s v="ANCASH"/>
    <s v="HUAYLAS"/>
    <s v="HUALLANCA"/>
    <n v="0"/>
    <x v="7"/>
    <n v="0"/>
    <x v="0"/>
    <n v="0"/>
    <x v="0"/>
    <x v="0"/>
    <n v="5045.8310000000001"/>
    <n v="5.0458309999999997"/>
    <m/>
    <n v="4.791666666666667"/>
    <n v="4.9123333333333337"/>
    <n v="7.6479999999999997"/>
    <n v="0"/>
    <n v="48"/>
    <s v="BASE DE DATOS"/>
    <m/>
  </r>
  <r>
    <s v="20"/>
    <x v="10"/>
    <s v="ENGIEP"/>
    <s v="11077297"/>
    <s v="11077297"/>
    <x v="4"/>
    <s v="G2"/>
    <s v="S"/>
    <n v="55.5"/>
    <n v="58.832000000000001"/>
    <n v="7149.0079999999998"/>
    <n v="12583.441000000001"/>
    <n v="19732.449000000001"/>
    <n v="0"/>
    <n v="720"/>
    <n v="0"/>
    <m/>
    <m/>
    <x v="0"/>
    <s v="ENGIEP11077297G2HI"/>
    <s v="ENGIE Energía Perú S.A."/>
    <x v="16"/>
    <x v="16"/>
    <s v="C. H. QUITARACSA"/>
    <x v="231"/>
    <x v="4"/>
    <x v="4"/>
    <x v="14"/>
    <x v="1"/>
    <s v="Instalado"/>
    <s v="Operativo"/>
    <s v="Generadora"/>
    <x v="0"/>
    <x v="1"/>
    <x v="1"/>
    <x v="0"/>
    <s v="Privado"/>
    <s v="ANCASH"/>
    <s v="ANCASH"/>
    <s v="HUAYLAS"/>
    <s v="HUALLANCA"/>
    <n v="0"/>
    <x v="7"/>
    <n v="0"/>
    <x v="0"/>
    <n v="0"/>
    <x v="0"/>
    <x v="0"/>
    <n v="19732.449000000001"/>
    <n v="19.732448999999999"/>
    <m/>
    <n v="4.791666666666667"/>
    <n v="4.9026666666666667"/>
    <n v="7.6479999999999997"/>
    <n v="0"/>
    <n v="48"/>
    <s v="BASE DE DATOS"/>
    <m/>
  </r>
  <r>
    <s v="20"/>
    <x v="9"/>
    <s v="GENAND"/>
    <s v="18303112"/>
    <s v="18303112"/>
    <x v="4"/>
    <s v="G-1"/>
    <s v="S"/>
    <n v="9.5"/>
    <n v="9.5"/>
    <n v="1175.857"/>
    <n v="5427.0630000000001"/>
    <n v="6602.92"/>
    <n v="204"/>
    <n v="419"/>
    <n v="0"/>
    <m/>
    <m/>
    <x v="0"/>
    <s v="GENAND18303112G-1HI"/>
    <s v="Generación Andina S.A.C."/>
    <x v="67"/>
    <x v="67"/>
    <s v="C.H. 8 DE AGOSTO"/>
    <x v="254"/>
    <x v="4"/>
    <x v="4"/>
    <x v="37"/>
    <x v="1"/>
    <s v="Instalado"/>
    <s v="Operativo"/>
    <s v="Generadora"/>
    <x v="0"/>
    <x v="1"/>
    <x v="1"/>
    <x v="0"/>
    <s v="Privado"/>
    <s v="HUANUCO"/>
    <s v="HUANUCO"/>
    <s v="HUAMALIES"/>
    <s v="MONZON"/>
    <n v="0"/>
    <x v="7"/>
    <n v="0"/>
    <x v="1"/>
    <s v="SEGUNDA"/>
    <x v="0"/>
    <x v="0"/>
    <n v="6602.92"/>
    <n v="6.6029200000000001"/>
    <m/>
    <n v="0.79166666666666663"/>
    <n v="0.79166666666666663"/>
    <n v="7.6479999999999997"/>
    <n v="0"/>
    <n v="50"/>
    <s v="BASE DE DATOS"/>
    <m/>
  </r>
  <r>
    <s v="20"/>
    <x v="9"/>
    <s v="GENAND"/>
    <s v="18303112"/>
    <s v="18303112"/>
    <x v="4"/>
    <s v="G-2"/>
    <s v="S"/>
    <n v="9.5"/>
    <n v="9.5"/>
    <n v="65.292000000000002"/>
    <n v="639.03800000000001"/>
    <n v="704.33"/>
    <n v="204"/>
    <n v="418"/>
    <n v="0"/>
    <m/>
    <m/>
    <x v="0"/>
    <s v="GENAND18303112G-2HI"/>
    <s v="Generación Andina S.A.C."/>
    <x v="67"/>
    <x v="67"/>
    <s v="C.H. 8 DE AGOSTO"/>
    <x v="254"/>
    <x v="4"/>
    <x v="4"/>
    <x v="38"/>
    <x v="1"/>
    <s v="Instalado"/>
    <s v="Operativo"/>
    <s v="Generadora"/>
    <x v="0"/>
    <x v="1"/>
    <x v="1"/>
    <x v="0"/>
    <s v="Privado"/>
    <s v="HUANUCO"/>
    <s v="HUANUCO"/>
    <s v="HUAMALIES"/>
    <s v="MONZON"/>
    <n v="0"/>
    <x v="7"/>
    <n v="0"/>
    <x v="1"/>
    <s v="SEGUNDA"/>
    <x v="0"/>
    <x v="0"/>
    <n v="704.33"/>
    <n v="0.70433000000000001"/>
    <m/>
    <n v="0.79166666666666663"/>
    <n v="0.79166666666666663"/>
    <n v="7.6479999999999997"/>
    <n v="0"/>
    <n v="50"/>
    <s v="BASE DE DATOS"/>
    <m/>
  </r>
  <r>
    <s v="20"/>
    <x v="9"/>
    <s v="GENAND"/>
    <s v="0362012"/>
    <s v="0362012"/>
    <x v="4"/>
    <s v="G-1"/>
    <s v="S"/>
    <n v="4.2"/>
    <n v="4.2"/>
    <n v="288.26799999999997"/>
    <n v="1442.021"/>
    <n v="1730.289"/>
    <n v="0"/>
    <n v="533"/>
    <n v="1"/>
    <m/>
    <m/>
    <x v="0"/>
    <s v="GENAND0362012G-1HI"/>
    <s v="Generación Andina S.A.C."/>
    <x v="67"/>
    <x v="67"/>
    <s v="C.H. EL CARMEN"/>
    <x v="255"/>
    <x v="4"/>
    <x v="4"/>
    <x v="37"/>
    <x v="1"/>
    <s v="Instalado"/>
    <s v="Operativo"/>
    <s v="Generadora"/>
    <x v="0"/>
    <x v="1"/>
    <x v="1"/>
    <x v="0"/>
    <s v="Privado"/>
    <s v="HUANUCO"/>
    <s v="HUANUCO"/>
    <s v="HUAMALIES"/>
    <s v="MONZON"/>
    <n v="0"/>
    <x v="7"/>
    <n v="0"/>
    <x v="1"/>
    <s v="SEGUNDA"/>
    <x v="0"/>
    <x v="0"/>
    <n v="1730.289"/>
    <n v="1.730289"/>
    <m/>
    <n v="0.35000000000000003"/>
    <n v="0.35000000000000003"/>
    <n v="7.6479999999999997"/>
    <n v="0"/>
    <n v="50"/>
    <s v="BASE DE DATOS"/>
    <m/>
  </r>
  <r>
    <s v="20"/>
    <x v="9"/>
    <s v="GENAND"/>
    <s v="0362012"/>
    <s v="0362012"/>
    <x v="4"/>
    <s v="G-2"/>
    <s v="S"/>
    <n v="4.2"/>
    <n v="4.2"/>
    <n v="289.48899999999998"/>
    <n v="1312.163"/>
    <n v="1601.652"/>
    <n v="0"/>
    <n v="533"/>
    <n v="1"/>
    <m/>
    <m/>
    <x v="0"/>
    <s v="GENAND0362012G-2HI"/>
    <s v="Generación Andina S.A.C."/>
    <x v="67"/>
    <x v="67"/>
    <s v="C.H. EL CARMEN"/>
    <x v="255"/>
    <x v="4"/>
    <x v="4"/>
    <x v="38"/>
    <x v="1"/>
    <s v="Instalado"/>
    <s v="Operativo"/>
    <s v="Generadora"/>
    <x v="0"/>
    <x v="1"/>
    <x v="1"/>
    <x v="0"/>
    <s v="Privado"/>
    <s v="HUANUCO"/>
    <s v="HUANUCO"/>
    <s v="HUAMALIES"/>
    <s v="MONZON"/>
    <n v="0"/>
    <x v="7"/>
    <n v="0"/>
    <x v="1"/>
    <s v="SEGUNDA"/>
    <x v="0"/>
    <x v="0"/>
    <n v="1601.652"/>
    <n v="1.6016520000000001"/>
    <m/>
    <n v="0.35000000000000003"/>
    <n v="0.35000000000000003"/>
    <n v="7.6479999999999997"/>
    <n v="0"/>
    <n v="50"/>
    <s v="BASE DE DATOS"/>
    <m/>
  </r>
  <r>
    <s v="20"/>
    <x v="10"/>
    <s v="GENAND"/>
    <s v="18303112"/>
    <s v="18303112"/>
    <x v="4"/>
    <s v="G-1"/>
    <s v="S"/>
    <n v="9.5"/>
    <n v="9.5"/>
    <n v="718.28599999999994"/>
    <n v="3038.136"/>
    <n v="3756.422"/>
    <n v="190"/>
    <n v="443.8"/>
    <n v="1.9"/>
    <m/>
    <m/>
    <x v="0"/>
    <s v="GENAND18303112G-1HI"/>
    <s v="Generación Andina S.A.C."/>
    <x v="67"/>
    <x v="67"/>
    <s v="C.H. 8 DE AGOSTO"/>
    <x v="254"/>
    <x v="4"/>
    <x v="4"/>
    <x v="37"/>
    <x v="1"/>
    <s v="Instalado"/>
    <s v="Operativo"/>
    <s v="Generadora"/>
    <x v="0"/>
    <x v="1"/>
    <x v="1"/>
    <x v="0"/>
    <s v="Privado"/>
    <s v="HUANUCO"/>
    <s v="HUANUCO"/>
    <s v="HUAMALIES"/>
    <s v="MONZON"/>
    <n v="0"/>
    <x v="7"/>
    <n v="0"/>
    <x v="1"/>
    <s v="SEGUNDA"/>
    <x v="0"/>
    <x v="0"/>
    <n v="3756.422"/>
    <n v="3.7564220000000001"/>
    <m/>
    <n v="0.79166666666666663"/>
    <n v="0.79166666666666663"/>
    <n v="7.6479999999999997"/>
    <n v="0"/>
    <n v="50"/>
    <s v="BASE DE DATOS"/>
    <m/>
  </r>
  <r>
    <s v="20"/>
    <x v="10"/>
    <s v="GENAND"/>
    <s v="18303112"/>
    <s v="18303112"/>
    <x v="4"/>
    <s v="G-2"/>
    <s v="S"/>
    <n v="9.5"/>
    <n v="9.5"/>
    <n v="345.77300000000002"/>
    <n v="1849.788"/>
    <n v="2195.5610000000001"/>
    <n v="286.77"/>
    <n v="295.86"/>
    <n v="2.9"/>
    <m/>
    <m/>
    <x v="0"/>
    <s v="GENAND18303112G-2HI"/>
    <s v="Generación Andina S.A.C."/>
    <x v="67"/>
    <x v="67"/>
    <s v="C.H. 8 DE AGOSTO"/>
    <x v="254"/>
    <x v="4"/>
    <x v="4"/>
    <x v="38"/>
    <x v="1"/>
    <s v="Instalado"/>
    <s v="Operativo"/>
    <s v="Generadora"/>
    <x v="0"/>
    <x v="1"/>
    <x v="1"/>
    <x v="0"/>
    <s v="Privado"/>
    <s v="HUANUCO"/>
    <s v="HUANUCO"/>
    <s v="HUAMALIES"/>
    <s v="MONZON"/>
    <n v="0"/>
    <x v="7"/>
    <n v="0"/>
    <x v="1"/>
    <s v="SEGUNDA"/>
    <x v="0"/>
    <x v="0"/>
    <n v="2195.5610000000001"/>
    <n v="2.1955610000000001"/>
    <m/>
    <n v="0.79166666666666663"/>
    <n v="0.79166666666666663"/>
    <n v="7.6479999999999997"/>
    <n v="0"/>
    <n v="50"/>
    <s v="BASE DE DATOS"/>
    <m/>
  </r>
  <r>
    <s v="20"/>
    <x v="10"/>
    <s v="GENAND"/>
    <s v="0362012"/>
    <s v="0362012"/>
    <x v="4"/>
    <s v="G-1"/>
    <s v="S"/>
    <n v="4.2"/>
    <n v="4.2"/>
    <n v="240.15899999999999"/>
    <n v="1196.049"/>
    <n v="1436.2080000000001"/>
    <n v="13.5"/>
    <n v="359"/>
    <n v="0.5"/>
    <m/>
    <m/>
    <x v="0"/>
    <s v="GENAND0362012G-1HI"/>
    <s v="Generación Andina S.A.C."/>
    <x v="67"/>
    <x v="67"/>
    <s v="C.H. EL CARMEN"/>
    <x v="255"/>
    <x v="4"/>
    <x v="4"/>
    <x v="37"/>
    <x v="1"/>
    <s v="Instalado"/>
    <s v="Operativo"/>
    <s v="Generadora"/>
    <x v="0"/>
    <x v="1"/>
    <x v="1"/>
    <x v="0"/>
    <s v="Privado"/>
    <s v="HUANUCO"/>
    <s v="HUANUCO"/>
    <s v="HUAMALIES"/>
    <s v="MONZON"/>
    <n v="0"/>
    <x v="7"/>
    <n v="0"/>
    <x v="1"/>
    <s v="SEGUNDA"/>
    <x v="0"/>
    <x v="0"/>
    <n v="1436.2080000000001"/>
    <n v="1.4362080000000002"/>
    <m/>
    <n v="0.35000000000000003"/>
    <n v="0.35000000000000003"/>
    <n v="7.6479999999999997"/>
    <n v="0"/>
    <n v="50"/>
    <s v="BASE DE DATOS"/>
    <m/>
  </r>
  <r>
    <s v="20"/>
    <x v="10"/>
    <s v="GENAND"/>
    <s v="0362012"/>
    <s v="0362012"/>
    <x v="4"/>
    <s v="G-2"/>
    <s v="S"/>
    <n v="4.2"/>
    <n v="4.2"/>
    <n v="213.26400000000001"/>
    <n v="1068.7239999999999"/>
    <n v="1281.9880000000001"/>
    <n v="13.5"/>
    <n v="357"/>
    <n v="0.5"/>
    <m/>
    <m/>
    <x v="0"/>
    <s v="GENAND0362012G-2HI"/>
    <s v="Generación Andina S.A.C."/>
    <x v="67"/>
    <x v="67"/>
    <s v="C.H. EL CARMEN"/>
    <x v="255"/>
    <x v="4"/>
    <x v="4"/>
    <x v="38"/>
    <x v="1"/>
    <s v="Instalado"/>
    <s v="Operativo"/>
    <s v="Generadora"/>
    <x v="0"/>
    <x v="1"/>
    <x v="1"/>
    <x v="0"/>
    <s v="Privado"/>
    <s v="HUANUCO"/>
    <s v="HUANUCO"/>
    <s v="HUAMALIES"/>
    <s v="MONZON"/>
    <n v="0"/>
    <x v="7"/>
    <n v="0"/>
    <x v="1"/>
    <s v="SEGUNDA"/>
    <x v="0"/>
    <x v="0"/>
    <n v="1281.9880000000001"/>
    <n v="1.2819880000000001"/>
    <m/>
    <n v="0.35000000000000003"/>
    <n v="0.35000000000000003"/>
    <n v="7.6479999999999997"/>
    <n v="-2.2737367544323206E-13"/>
    <n v="50"/>
    <s v="BASE DE DATOS"/>
    <m/>
  </r>
  <r>
    <s v="20"/>
    <x v="11"/>
    <s v="GENAND"/>
    <s v="18303112"/>
    <s v="18303112"/>
    <x v="4"/>
    <s v="G-1"/>
    <s v="S"/>
    <n v="9.5"/>
    <n v="9.5"/>
    <n v="1112.7059999999999"/>
    <n v="5118.3059999999996"/>
    <n v="6231.0119999999997"/>
    <n v="8.08"/>
    <n v="689.33"/>
    <n v="1.73"/>
    <m/>
    <m/>
    <x v="0"/>
    <s v="GENAND18303112G-1HI"/>
    <s v="Generación Andina S.A.C."/>
    <x v="67"/>
    <x v="67"/>
    <s v="C.H. 8 DE AGOSTO"/>
    <x v="254"/>
    <x v="4"/>
    <x v="4"/>
    <x v="37"/>
    <x v="1"/>
    <s v="Instalado"/>
    <s v="Operativo"/>
    <s v="Generadora"/>
    <x v="0"/>
    <x v="1"/>
    <x v="1"/>
    <x v="0"/>
    <s v="Privado"/>
    <s v="HUANUCO"/>
    <s v="HUANUCO"/>
    <s v="HUAMALIES"/>
    <s v="MONZON"/>
    <n v="0"/>
    <x v="7"/>
    <n v="0"/>
    <x v="1"/>
    <s v="SEGUNDA"/>
    <x v="0"/>
    <x v="0"/>
    <n v="6231.0119999999997"/>
    <n v="6.2310119999999998"/>
    <m/>
    <n v="0.79166666666666663"/>
    <n v="0.79166666666666663"/>
    <n v="7.6479999999999997"/>
    <n v="0"/>
    <n v="50"/>
    <s v="BASE DE DATOS"/>
    <m/>
  </r>
  <r>
    <s v="20"/>
    <x v="11"/>
    <s v="GENAND"/>
    <s v="18303112"/>
    <s v="18303112"/>
    <x v="4"/>
    <s v="G-2"/>
    <s v="S"/>
    <n v="9.5"/>
    <n v="9.5"/>
    <n v="1162.7550000000001"/>
    <n v="5389.9960000000001"/>
    <n v="6552.7510000000002"/>
    <n v="8.08"/>
    <n v="689.33"/>
    <n v="0"/>
    <m/>
    <m/>
    <x v="0"/>
    <s v="GENAND18303112G-2HI"/>
    <s v="Generación Andina S.A.C."/>
    <x v="67"/>
    <x v="67"/>
    <s v="C.H. 8 DE AGOSTO"/>
    <x v="254"/>
    <x v="4"/>
    <x v="4"/>
    <x v="38"/>
    <x v="1"/>
    <s v="Instalado"/>
    <s v="Operativo"/>
    <s v="Generadora"/>
    <x v="0"/>
    <x v="1"/>
    <x v="1"/>
    <x v="0"/>
    <s v="Privado"/>
    <s v="HUANUCO"/>
    <s v="HUANUCO"/>
    <s v="HUAMALIES"/>
    <s v="MONZON"/>
    <n v="0"/>
    <x v="7"/>
    <n v="0"/>
    <x v="1"/>
    <s v="SEGUNDA"/>
    <x v="0"/>
    <x v="0"/>
    <n v="6552.7510000000002"/>
    <n v="6.5527509999999998"/>
    <m/>
    <n v="0.79166666666666663"/>
    <n v="0.79166666666666663"/>
    <n v="7.6479999999999997"/>
    <n v="0"/>
    <n v="50"/>
    <s v="BASE DE DATOS"/>
    <m/>
  </r>
  <r>
    <s v="20"/>
    <x v="11"/>
    <s v="GENAND"/>
    <s v="0362012"/>
    <s v="0362012"/>
    <x v="4"/>
    <s v="G-1"/>
    <s v="S"/>
    <n v="4.2"/>
    <n v="4.2"/>
    <n v="459.56599999999997"/>
    <n v="2149.85"/>
    <n v="2609.4160000000002"/>
    <n v="0"/>
    <n v="723.21"/>
    <n v="0"/>
    <m/>
    <m/>
    <x v="0"/>
    <s v="GENAND0362012G-1HI"/>
    <s v="Generación Andina S.A.C."/>
    <x v="67"/>
    <x v="67"/>
    <s v="C.H. EL CARMEN"/>
    <x v="255"/>
    <x v="4"/>
    <x v="4"/>
    <x v="37"/>
    <x v="1"/>
    <s v="Instalado"/>
    <s v="Operativo"/>
    <s v="Generadora"/>
    <x v="0"/>
    <x v="1"/>
    <x v="1"/>
    <x v="0"/>
    <s v="Privado"/>
    <s v="HUANUCO"/>
    <s v="HUANUCO"/>
    <s v="HUAMALIES"/>
    <s v="MONZON"/>
    <n v="0"/>
    <x v="7"/>
    <n v="0"/>
    <x v="1"/>
    <s v="SEGUNDA"/>
    <x v="0"/>
    <x v="0"/>
    <n v="2609.4160000000002"/>
    <n v="2.609416"/>
    <m/>
    <n v="0.35000000000000003"/>
    <n v="0.35000000000000003"/>
    <n v="7.6479999999999997"/>
    <n v="-4.5474735088646412E-13"/>
    <n v="50"/>
    <s v="BASE DE DATOS"/>
    <m/>
  </r>
  <r>
    <s v="20"/>
    <x v="11"/>
    <s v="GENAND"/>
    <s v="0362012"/>
    <s v="0362012"/>
    <x v="4"/>
    <s v="G-2"/>
    <s v="S"/>
    <n v="4.2"/>
    <n v="4.2"/>
    <n v="463.10899999999998"/>
    <n v="2198.3029999999999"/>
    <n v="2661.4119999999998"/>
    <n v="0"/>
    <n v="723.21"/>
    <n v="0"/>
    <m/>
    <m/>
    <x v="0"/>
    <s v="GENAND0362012G-2HI"/>
    <s v="Generación Andina S.A.C."/>
    <x v="67"/>
    <x v="67"/>
    <s v="C.H. EL CARMEN"/>
    <x v="255"/>
    <x v="4"/>
    <x v="4"/>
    <x v="38"/>
    <x v="1"/>
    <s v="Instalado"/>
    <s v="Operativo"/>
    <s v="Generadora"/>
    <x v="0"/>
    <x v="1"/>
    <x v="1"/>
    <x v="0"/>
    <s v="Privado"/>
    <s v="HUANUCO"/>
    <s v="HUANUCO"/>
    <s v="HUAMALIES"/>
    <s v="MONZON"/>
    <n v="0"/>
    <x v="7"/>
    <n v="0"/>
    <x v="1"/>
    <s v="SEGUNDA"/>
    <x v="0"/>
    <x v="0"/>
    <n v="2661.4119999999998"/>
    <n v="2.6614119999999999"/>
    <m/>
    <n v="0.35000000000000003"/>
    <n v="0.35000000000000003"/>
    <n v="7.6479999999999997"/>
    <n v="0"/>
    <n v="50"/>
    <s v="BASE DE DATOS"/>
    <m/>
  </r>
  <r>
    <s v="20"/>
    <x v="8"/>
    <s v="SUR"/>
    <s v="11019593"/>
    <s v="11019593"/>
    <x v="4"/>
    <s v="Grupo 1"/>
    <s v="S"/>
    <n v="11.9"/>
    <n v="11.090999999999999"/>
    <n v="788.71100000000001"/>
    <n v="1561.1669999999999"/>
    <n v="2349.8780000000002"/>
    <n v="0"/>
    <n v="720"/>
    <n v="0"/>
    <m/>
    <m/>
    <x v="0"/>
    <s v="SUR11019593Grupo 1HI"/>
    <s v="Emp. de Generaci¢n El‚ctrica del Sur S. A."/>
    <x v="21"/>
    <x v="21"/>
    <s v="C.H. Aricota 1"/>
    <x v="245"/>
    <x v="4"/>
    <x v="4"/>
    <x v="44"/>
    <x v="1"/>
    <s v="Instalado"/>
    <s v="Operativo"/>
    <s v="Generadora"/>
    <x v="0"/>
    <x v="1"/>
    <x v="1"/>
    <x v="0"/>
    <s v="Estatal"/>
    <s v="TACNA"/>
    <s v="TACNA"/>
    <s v="CANDARAVE"/>
    <s v="CURIBAYA"/>
    <n v="0"/>
    <x v="7"/>
    <n v="0"/>
    <x v="0"/>
    <n v="0"/>
    <x v="0"/>
    <x v="0"/>
    <n v="2349.8780000000002"/>
    <n v="2.3498780000000004"/>
    <m/>
    <n v="0.9916666666666667"/>
    <n v="0.92441666666666666"/>
    <n v="7.6479999999999997"/>
    <n v="-4.5474735088646412E-13"/>
    <n v="30"/>
    <s v="BASE DE DATOS"/>
    <m/>
  </r>
  <r>
    <s v="20"/>
    <x v="8"/>
    <s v="SUR"/>
    <s v="11019593"/>
    <s v="11019593"/>
    <x v="4"/>
    <s v="Grupo 2"/>
    <s v="S"/>
    <n v="11.9"/>
    <n v="11.02"/>
    <n v="803.45299999999997"/>
    <n v="1624.317"/>
    <n v="2427.77"/>
    <n v="0"/>
    <n v="720"/>
    <n v="0"/>
    <m/>
    <m/>
    <x v="0"/>
    <s v="SUR11019593Grupo 2HI"/>
    <s v="Emp. de Generaci¢n El‚ctrica del Sur S. A."/>
    <x v="21"/>
    <x v="21"/>
    <s v="C.H. Aricota 1"/>
    <x v="245"/>
    <x v="4"/>
    <x v="4"/>
    <x v="171"/>
    <x v="1"/>
    <s v="Instalado"/>
    <s v="Operativo"/>
    <s v="Generadora"/>
    <x v="0"/>
    <x v="1"/>
    <x v="1"/>
    <x v="0"/>
    <s v="Estatal"/>
    <s v="TACNA"/>
    <s v="TACNA"/>
    <s v="CANDARAVE"/>
    <s v="CURIBAYA"/>
    <n v="0"/>
    <x v="7"/>
    <n v="0"/>
    <x v="0"/>
    <n v="0"/>
    <x v="0"/>
    <x v="0"/>
    <n v="2427.77"/>
    <n v="2.4277699999999998"/>
    <m/>
    <n v="0.9916666666666667"/>
    <n v="0.91666666666666663"/>
    <n v="7.6479999999999997"/>
    <n v="0"/>
    <n v="30"/>
    <s v="BASE DE DATOS"/>
    <m/>
  </r>
  <r>
    <s v="20"/>
    <x v="8"/>
    <s v="SUR"/>
    <s v="11015393"/>
    <s v="11015393"/>
    <x v="4"/>
    <s v="Grupo 3"/>
    <s v="S"/>
    <n v="11.9"/>
    <n v="11.9"/>
    <n v="1170.258"/>
    <n v="2195.81"/>
    <n v="3366.0680000000002"/>
    <n v="108.82"/>
    <n v="609.62"/>
    <n v="1.57"/>
    <m/>
    <m/>
    <x v="0"/>
    <s v="SUR11015393Grupo 3HI"/>
    <s v="Emp. de Generaci¢n El‚ctrica del Sur S. A."/>
    <x v="21"/>
    <x v="21"/>
    <s v="C.H. Aricota 2"/>
    <x v="246"/>
    <x v="4"/>
    <x v="4"/>
    <x v="172"/>
    <x v="1"/>
    <s v="Instalado"/>
    <s v="Operativo"/>
    <s v="Generadora"/>
    <x v="0"/>
    <x v="1"/>
    <x v="1"/>
    <x v="0"/>
    <s v="Estatal"/>
    <s v="TACNA"/>
    <s v="TACNA"/>
    <s v="CANDARAVE"/>
    <s v="CURIBAYA"/>
    <n v="0"/>
    <x v="7"/>
    <n v="0"/>
    <x v="0"/>
    <n v="0"/>
    <x v="0"/>
    <x v="0"/>
    <n v="3366.0680000000002"/>
    <n v="3.3660680000000003"/>
    <m/>
    <n v="0.9916666666666667"/>
    <n v="0.9916666666666667"/>
    <n v="7.6479999999999997"/>
    <n v="0"/>
    <n v="30"/>
    <s v="BASE DE DATOS"/>
    <m/>
  </r>
  <r>
    <s v="20"/>
    <x v="9"/>
    <s v="SUR"/>
    <s v="11019593"/>
    <s v="11019593"/>
    <x v="4"/>
    <s v="Grupo 1"/>
    <s v="S"/>
    <n v="11.9"/>
    <n v="11.090999999999999"/>
    <n v="928.72199999999998"/>
    <n v="1720.0039999999999"/>
    <n v="2648.7260000000001"/>
    <n v="0"/>
    <n v="720"/>
    <n v="0"/>
    <m/>
    <m/>
    <x v="0"/>
    <s v="SUR11019593Grupo 1HI"/>
    <s v="Emp. de Generaci¢n El‚ctrica del Sur S. A."/>
    <x v="21"/>
    <x v="21"/>
    <s v="C.H. Aricota 1"/>
    <x v="245"/>
    <x v="4"/>
    <x v="4"/>
    <x v="44"/>
    <x v="1"/>
    <s v="Instalado"/>
    <s v="Operativo"/>
    <s v="Generadora"/>
    <x v="0"/>
    <x v="1"/>
    <x v="1"/>
    <x v="0"/>
    <s v="Estatal"/>
    <s v="TACNA"/>
    <s v="TACNA"/>
    <s v="CANDARAVE"/>
    <s v="CURIBAYA"/>
    <n v="0"/>
    <x v="7"/>
    <n v="0"/>
    <x v="0"/>
    <n v="0"/>
    <x v="0"/>
    <x v="0"/>
    <n v="2648.7260000000001"/>
    <n v="2.6487259999999999"/>
    <m/>
    <n v="0.9916666666666667"/>
    <n v="0.92441666666666666"/>
    <n v="7.6479999999999997"/>
    <n v="-4.5474735088646412E-13"/>
    <n v="30"/>
    <s v="BASE DE DATOS"/>
    <m/>
  </r>
  <r>
    <s v="20"/>
    <x v="9"/>
    <s v="SUR"/>
    <s v="11019593"/>
    <s v="11019593"/>
    <x v="4"/>
    <s v="Grupo 2"/>
    <s v="S"/>
    <n v="11.9"/>
    <n v="11.002000000000001"/>
    <n v="941.04499999999996"/>
    <n v="1761.8389999999999"/>
    <n v="2702.884"/>
    <n v="0"/>
    <n v="720"/>
    <n v="0"/>
    <m/>
    <m/>
    <x v="0"/>
    <s v="SUR11019593Grupo 2HI"/>
    <s v="Emp. de Generaci¢n El‚ctrica del Sur S. A."/>
    <x v="21"/>
    <x v="21"/>
    <s v="C.H. Aricota 1"/>
    <x v="245"/>
    <x v="4"/>
    <x v="4"/>
    <x v="171"/>
    <x v="1"/>
    <s v="Instalado"/>
    <s v="Operativo"/>
    <s v="Generadora"/>
    <x v="0"/>
    <x v="1"/>
    <x v="1"/>
    <x v="0"/>
    <s v="Estatal"/>
    <s v="TACNA"/>
    <s v="TACNA"/>
    <s v="CANDARAVE"/>
    <s v="CURIBAYA"/>
    <n v="0"/>
    <x v="7"/>
    <n v="0"/>
    <x v="0"/>
    <n v="0"/>
    <x v="0"/>
    <x v="0"/>
    <n v="2702.884"/>
    <n v="2.7028840000000001"/>
    <m/>
    <n v="0.9916666666666667"/>
    <n v="0.91666666666666663"/>
    <n v="7.6479999999999997"/>
    <n v="0"/>
    <n v="30"/>
    <s v="BASE DE DATOS"/>
    <m/>
  </r>
  <r>
    <s v="20"/>
    <x v="9"/>
    <s v="SUR"/>
    <s v="11015393"/>
    <s v="11015393"/>
    <x v="4"/>
    <s v="Grupo 3"/>
    <s v="S"/>
    <n v="11.9"/>
    <n v="11.9"/>
    <n v="1430.7929999999999"/>
    <n v="2562.9690000000001"/>
    <n v="3993.7620000000002"/>
    <n v="0"/>
    <n v="609.62"/>
    <n v="6.27"/>
    <m/>
    <m/>
    <x v="0"/>
    <s v="SUR11015393Grupo 3HI"/>
    <s v="Emp. de Generaci¢n El‚ctrica del Sur S. A."/>
    <x v="21"/>
    <x v="21"/>
    <s v="C.H. Aricota 2"/>
    <x v="246"/>
    <x v="4"/>
    <x v="4"/>
    <x v="172"/>
    <x v="1"/>
    <s v="Instalado"/>
    <s v="Operativo"/>
    <s v="Generadora"/>
    <x v="0"/>
    <x v="1"/>
    <x v="1"/>
    <x v="0"/>
    <s v="Estatal"/>
    <s v="TACNA"/>
    <s v="TACNA"/>
    <s v="CANDARAVE"/>
    <s v="CURIBAYA"/>
    <n v="0"/>
    <x v="7"/>
    <n v="0"/>
    <x v="0"/>
    <n v="0"/>
    <x v="0"/>
    <x v="0"/>
    <n v="3993.7620000000002"/>
    <n v="3.9937620000000003"/>
    <m/>
    <n v="0.9916666666666667"/>
    <n v="0.9916666666666667"/>
    <n v="7.6479999999999997"/>
    <n v="-4.5474735088646412E-13"/>
    <n v="30"/>
    <s v="BASE DE DATOS"/>
    <m/>
  </r>
  <r>
    <s v="20"/>
    <x v="10"/>
    <s v="SUR"/>
    <s v="11019593"/>
    <s v="11019593"/>
    <x v="4"/>
    <s v="Grupo 1"/>
    <s v="S"/>
    <n v="11.9"/>
    <n v="11.9"/>
    <n v="917.14800000000002"/>
    <n v="1661.681"/>
    <n v="2578.8290000000002"/>
    <n v="0"/>
    <n v="720"/>
    <n v="0"/>
    <m/>
    <m/>
    <x v="0"/>
    <s v="SUR11019593Grupo 1HI"/>
    <s v="Emp. de Generaci¢n El‚ctrica del Sur S. A."/>
    <x v="21"/>
    <x v="21"/>
    <s v="C.H. Aricota 1"/>
    <x v="245"/>
    <x v="4"/>
    <x v="4"/>
    <x v="44"/>
    <x v="1"/>
    <s v="Instalado"/>
    <s v="Operativo"/>
    <s v="Generadora"/>
    <x v="0"/>
    <x v="1"/>
    <x v="1"/>
    <x v="0"/>
    <s v="Estatal"/>
    <s v="TACNA"/>
    <s v="TACNA"/>
    <s v="CANDARAVE"/>
    <s v="CURIBAYA"/>
    <n v="0"/>
    <x v="7"/>
    <n v="0"/>
    <x v="0"/>
    <n v="0"/>
    <x v="0"/>
    <x v="0"/>
    <n v="2578.8290000000002"/>
    <n v="2.5788290000000003"/>
    <m/>
    <n v="0.9916666666666667"/>
    <n v="0.92441666666666666"/>
    <n v="7.6479999999999997"/>
    <n v="0"/>
    <n v="30"/>
    <s v="BASE DE DATOS"/>
    <m/>
  </r>
  <r>
    <s v="20"/>
    <x v="10"/>
    <s v="SUR"/>
    <s v="11015393"/>
    <s v="11015393"/>
    <x v="4"/>
    <s v="Grupo 3"/>
    <s v="S"/>
    <n v="11.9"/>
    <n v="11.9"/>
    <n v="1369.473"/>
    <n v="2432.7930000000001"/>
    <n v="3802.2660000000001"/>
    <n v="0"/>
    <n v="720"/>
    <n v="0"/>
    <m/>
    <m/>
    <x v="0"/>
    <s v="SUR11015393Grupo 3HI"/>
    <s v="Emp. de Generaci¢n El‚ctrica del Sur S. A."/>
    <x v="21"/>
    <x v="21"/>
    <s v="C.H. Aricota 2"/>
    <x v="246"/>
    <x v="4"/>
    <x v="4"/>
    <x v="172"/>
    <x v="1"/>
    <s v="Instalado"/>
    <s v="Operativo"/>
    <s v="Generadora"/>
    <x v="0"/>
    <x v="1"/>
    <x v="1"/>
    <x v="0"/>
    <s v="Estatal"/>
    <s v="TACNA"/>
    <s v="TACNA"/>
    <s v="CANDARAVE"/>
    <s v="CURIBAYA"/>
    <n v="0"/>
    <x v="7"/>
    <n v="0"/>
    <x v="0"/>
    <n v="0"/>
    <x v="0"/>
    <x v="0"/>
    <n v="3802.2660000000001"/>
    <n v="3.8022659999999999"/>
    <m/>
    <n v="0.9916666666666667"/>
    <n v="0.9916666666666667"/>
    <n v="7.6479999999999997"/>
    <n v="0"/>
    <n v="30"/>
    <s v="BASE DE DATOS"/>
    <m/>
  </r>
  <r>
    <s v="20"/>
    <x v="10"/>
    <s v="SUR"/>
    <s v="11019593"/>
    <s v="11019593"/>
    <x v="4"/>
    <s v="Grupo 2"/>
    <s v="S"/>
    <n v="11.9"/>
    <n v="11.9"/>
    <n v="891.49699999999996"/>
    <n v="1679.1179999999999"/>
    <n v="2570.6149999999998"/>
    <n v="0"/>
    <n v="713.17"/>
    <n v="6.83"/>
    <m/>
    <m/>
    <x v="0"/>
    <s v="SUR11019593Grupo 2HI"/>
    <s v="Emp. de Generaci¢n El‚ctrica del Sur S. A."/>
    <x v="21"/>
    <x v="21"/>
    <s v="C.H. Aricota 1"/>
    <x v="245"/>
    <x v="4"/>
    <x v="4"/>
    <x v="171"/>
    <x v="1"/>
    <s v="Instalado"/>
    <s v="Operativo"/>
    <s v="Generadora"/>
    <x v="0"/>
    <x v="1"/>
    <x v="1"/>
    <x v="0"/>
    <s v="Estatal"/>
    <s v="TACNA"/>
    <s v="TACNA"/>
    <s v="CANDARAVE"/>
    <s v="CURIBAYA"/>
    <n v="0"/>
    <x v="7"/>
    <n v="0"/>
    <x v="0"/>
    <n v="0"/>
    <x v="0"/>
    <x v="0"/>
    <n v="2570.6149999999998"/>
    <n v="2.5706149999999997"/>
    <m/>
    <n v="0.9916666666666667"/>
    <n v="0.91666666666666663"/>
    <n v="7.6479999999999997"/>
    <n v="0"/>
    <n v="30"/>
    <s v="BASE DE DATOS"/>
    <m/>
  </r>
  <r>
    <s v="20"/>
    <x v="11"/>
    <s v="SUR"/>
    <s v="11019593"/>
    <s v="11019593"/>
    <x v="4"/>
    <s v="Grupo 1"/>
    <s v="S"/>
    <n v="11.9"/>
    <n v="11.9"/>
    <n v="781.39200000000005"/>
    <n v="1911.104"/>
    <n v="2692.4960000000001"/>
    <n v="109.45"/>
    <n v="634.54999999999995"/>
    <n v="0"/>
    <m/>
    <m/>
    <x v="0"/>
    <s v="SUR11019593Grupo 1HI"/>
    <s v="Emp. de Generaci¢n El‚ctrica del Sur S. A."/>
    <x v="21"/>
    <x v="21"/>
    <s v="C.H. Aricota 1"/>
    <x v="245"/>
    <x v="4"/>
    <x v="4"/>
    <x v="44"/>
    <x v="1"/>
    <s v="Instalado"/>
    <s v="Operativo"/>
    <s v="Generadora"/>
    <x v="0"/>
    <x v="1"/>
    <x v="1"/>
    <x v="0"/>
    <s v="Estatal"/>
    <s v="TACNA"/>
    <s v="TACNA"/>
    <s v="CANDARAVE"/>
    <s v="CURIBAYA"/>
    <n v="0"/>
    <x v="7"/>
    <n v="0"/>
    <x v="0"/>
    <n v="0"/>
    <x v="0"/>
    <x v="0"/>
    <n v="2692.4960000000001"/>
    <n v="2.6924960000000002"/>
    <m/>
    <n v="0.9916666666666667"/>
    <n v="0.92441666666666666"/>
    <n v="7.6479999999999997"/>
    <n v="0"/>
    <n v="30"/>
    <s v="BASE DE DATOS"/>
    <m/>
  </r>
  <r>
    <s v="20"/>
    <x v="11"/>
    <s v="SUR"/>
    <s v="11019593"/>
    <s v="11019593"/>
    <x v="4"/>
    <s v="Grupo 2"/>
    <s v="S"/>
    <n v="11.9"/>
    <n v="11.9"/>
    <n v="563.03399999999999"/>
    <n v="1061.934"/>
    <n v="1624.9680000000001"/>
    <n v="163.5"/>
    <n v="474.07"/>
    <n v="106.43"/>
    <m/>
    <m/>
    <x v="0"/>
    <s v="SUR11019593Grupo 2HI"/>
    <s v="Emp. de Generaci¢n El‚ctrica del Sur S. A."/>
    <x v="21"/>
    <x v="21"/>
    <s v="C.H. Aricota 1"/>
    <x v="245"/>
    <x v="4"/>
    <x v="4"/>
    <x v="171"/>
    <x v="1"/>
    <s v="Instalado"/>
    <s v="Operativo"/>
    <s v="Generadora"/>
    <x v="0"/>
    <x v="1"/>
    <x v="1"/>
    <x v="0"/>
    <s v="Estatal"/>
    <s v="TACNA"/>
    <s v="TACNA"/>
    <s v="CANDARAVE"/>
    <s v="CURIBAYA"/>
    <n v="0"/>
    <x v="7"/>
    <n v="0"/>
    <x v="0"/>
    <n v="0"/>
    <x v="0"/>
    <x v="0"/>
    <n v="1624.9680000000001"/>
    <n v="1.624968"/>
    <m/>
    <n v="0.9916666666666667"/>
    <n v="0.91666666666666663"/>
    <n v="7.6479999999999997"/>
    <n v="-2.2737367544323206E-13"/>
    <n v="30"/>
    <s v="BASE DE DATOS"/>
    <m/>
  </r>
  <r>
    <s v="20"/>
    <x v="11"/>
    <s v="SUR"/>
    <s v="11015393"/>
    <s v="11015393"/>
    <x v="4"/>
    <s v="Grupo 3"/>
    <s v="S"/>
    <n v="11.9"/>
    <n v="11.9"/>
    <n v="1085.691"/>
    <n v="2483.9189999999999"/>
    <n v="3569.61"/>
    <n v="0"/>
    <n v="744"/>
    <n v="0"/>
    <m/>
    <m/>
    <x v="0"/>
    <s v="SUR11015393Grupo 3HI"/>
    <s v="Emp. de Generaci¢n El‚ctrica del Sur S. A."/>
    <x v="21"/>
    <x v="21"/>
    <s v="C.H. Aricota 2"/>
    <x v="246"/>
    <x v="4"/>
    <x v="4"/>
    <x v="172"/>
    <x v="1"/>
    <s v="Instalado"/>
    <s v="Operativo"/>
    <s v="Generadora"/>
    <x v="0"/>
    <x v="1"/>
    <x v="1"/>
    <x v="0"/>
    <s v="Estatal"/>
    <s v="TACNA"/>
    <s v="TACNA"/>
    <s v="CANDARAVE"/>
    <s v="CURIBAYA"/>
    <n v="0"/>
    <x v="7"/>
    <n v="0"/>
    <x v="0"/>
    <n v="0"/>
    <x v="0"/>
    <x v="0"/>
    <n v="3569.61"/>
    <n v="3.5696099999999999"/>
    <m/>
    <n v="0.9916666666666667"/>
    <n v="0.9916666666666667"/>
    <n v="7.6479999999999997"/>
    <n v="-4.5474735088646412E-13"/>
    <n v="30"/>
    <s v="BASE DE DATOS"/>
    <m/>
  </r>
  <r>
    <s v="20"/>
    <x v="0"/>
    <s v="EOTHER"/>
    <s v="17337013"/>
    <s v="17337013"/>
    <x v="4"/>
    <s v="Circuito 1"/>
    <s v="S"/>
    <n v="14.05"/>
    <n v="14.05"/>
    <n v="1013.8680000000001"/>
    <n v="2744.1509999999998"/>
    <n v="3758.0189999999998"/>
    <n v="0"/>
    <n v="741.25"/>
    <n v="2.75"/>
    <m/>
    <m/>
    <x v="0"/>
    <s v="EOTHER17337013Circuito 1HI"/>
    <s v="Parque E¢lico Tres Hermanas S.A.C."/>
    <x v="79"/>
    <x v="79"/>
    <s v="C.E. Parque Eólico Tres Herman"/>
    <x v="284"/>
    <x v="7"/>
    <x v="7"/>
    <x v="296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SEGUNDA"/>
    <x v="0"/>
    <x v="0"/>
    <n v="3758.0189999999998"/>
    <n v="3.758019"/>
    <m/>
    <n v="1.1708333333333334"/>
    <n v="1.1708333333333334"/>
    <n v="7.6479999999999997"/>
    <n v="0"/>
    <n v="69"/>
    <s v="BASE DE DATOS"/>
    <m/>
  </r>
  <r>
    <s v="20"/>
    <x v="0"/>
    <s v="EOTHER"/>
    <s v="17337013"/>
    <s v="17337013"/>
    <x v="4"/>
    <s v="Circuito 2"/>
    <s v="S"/>
    <n v="15.75"/>
    <n v="15.75"/>
    <n v="1221.002"/>
    <n v="3304.7840000000001"/>
    <n v="4525.7860000000001"/>
    <n v="0"/>
    <n v="741.25"/>
    <n v="2.75"/>
    <m/>
    <m/>
    <x v="0"/>
    <s v="EOTHER17337013Circuito 2HI"/>
    <s v="Parque E¢lico Tres Hermanas S.A.C."/>
    <x v="79"/>
    <x v="79"/>
    <s v="C.E. Parque Eólico Tres Herman"/>
    <x v="284"/>
    <x v="7"/>
    <x v="7"/>
    <x v="297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SEGUNDA"/>
    <x v="0"/>
    <x v="0"/>
    <n v="4525.7860000000001"/>
    <n v="4.5257860000000001"/>
    <m/>
    <n v="1.3125"/>
    <n v="1.3125"/>
    <n v="7.6479999999999997"/>
    <n v="0"/>
    <n v="69"/>
    <s v="BASE DE DATOS"/>
    <m/>
  </r>
  <r>
    <s v="20"/>
    <x v="0"/>
    <s v="EOTHER"/>
    <s v="17337013"/>
    <s v="17337013"/>
    <x v="4"/>
    <s v="Circuito 3"/>
    <s v="S"/>
    <n v="14.05"/>
    <n v="14.05"/>
    <n v="960.59100000000001"/>
    <n v="2599.953"/>
    <n v="3560.5439999999999"/>
    <n v="0"/>
    <n v="741.25"/>
    <n v="2.75"/>
    <m/>
    <m/>
    <x v="0"/>
    <s v="EOTHER17337013Circuito 3HI"/>
    <s v="Parque E¢lico Tres Hermanas S.A.C."/>
    <x v="79"/>
    <x v="79"/>
    <s v="C.E. Parque Eólico Tres Herman"/>
    <x v="284"/>
    <x v="7"/>
    <x v="7"/>
    <x v="298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SEGUNDA"/>
    <x v="0"/>
    <x v="0"/>
    <n v="3560.5439999999999"/>
    <n v="3.5605439999999997"/>
    <m/>
    <n v="1.1708333333333334"/>
    <n v="1.1708333333333334"/>
    <n v="7.6479999999999997"/>
    <n v="0"/>
    <n v="69"/>
    <s v="BASE DE DATOS"/>
    <m/>
  </r>
  <r>
    <s v="20"/>
    <x v="0"/>
    <s v="EOTHER"/>
    <s v="17337013"/>
    <s v="17337013"/>
    <x v="4"/>
    <s v="Circuito 4"/>
    <s v="S"/>
    <n v="12.35"/>
    <n v="12.35"/>
    <n v="894.91499999999996"/>
    <n v="2422.1930000000002"/>
    <n v="3317.1080000000002"/>
    <n v="0"/>
    <n v="741.25"/>
    <n v="2.75"/>
    <m/>
    <m/>
    <x v="0"/>
    <s v="EOTHER17337013Circuito 4HI"/>
    <s v="Parque E¢lico Tres Hermanas S.A.C."/>
    <x v="79"/>
    <x v="79"/>
    <s v="C.E. Parque Eólico Tres Herman"/>
    <x v="284"/>
    <x v="7"/>
    <x v="7"/>
    <x v="299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SEGUNDA"/>
    <x v="0"/>
    <x v="0"/>
    <n v="3317.1080000000002"/>
    <n v="3.3171080000000002"/>
    <m/>
    <n v="1.0291666666666666"/>
    <n v="1.0291666666666666"/>
    <n v="7.6479999999999997"/>
    <n v="0"/>
    <n v="69"/>
    <s v="BASE DE DATOS"/>
    <m/>
  </r>
  <r>
    <s v="20"/>
    <x v="0"/>
    <s v="EOTHER"/>
    <s v="17337013"/>
    <s v="17337013"/>
    <x v="4"/>
    <s v="Circuito 5"/>
    <s v="S"/>
    <n v="15.75"/>
    <n v="15.75"/>
    <n v="1067.7840000000001"/>
    <n v="2890.0810000000001"/>
    <n v="3957.8649999999998"/>
    <n v="0"/>
    <n v="741.25"/>
    <n v="2.75"/>
    <m/>
    <m/>
    <x v="0"/>
    <s v="EOTHER17337013Circuito 5HI"/>
    <s v="Parque E¢lico Tres Hermanas S.A.C."/>
    <x v="79"/>
    <x v="79"/>
    <s v="C.E. Parque Eólico Tres Herman"/>
    <x v="284"/>
    <x v="7"/>
    <x v="7"/>
    <x v="300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SEGUNDA"/>
    <x v="0"/>
    <x v="0"/>
    <n v="3957.8649999999998"/>
    <n v="3.957865"/>
    <m/>
    <n v="1.3125"/>
    <n v="1.3125"/>
    <n v="7.6479999999999997"/>
    <n v="4.5474735088646412E-13"/>
    <n v="69"/>
    <s v="BASE DE DATOS"/>
    <m/>
  </r>
  <r>
    <s v="20"/>
    <x v="0"/>
    <s v="EOTHER"/>
    <s v="17337013"/>
    <s v="17337013"/>
    <x v="4"/>
    <s v="Circuito 6"/>
    <s v="S"/>
    <n v="15.75"/>
    <n v="15.75"/>
    <n v="1195.288"/>
    <n v="3235.1849999999999"/>
    <n v="4430.473"/>
    <n v="0"/>
    <n v="741.25"/>
    <n v="2.75"/>
    <m/>
    <m/>
    <x v="0"/>
    <s v="EOTHER17337013Circuito 6HI"/>
    <s v="Parque E¢lico Tres Hermanas S.A.C."/>
    <x v="79"/>
    <x v="79"/>
    <s v="C.E. Parque Eólico Tres Herman"/>
    <x v="284"/>
    <x v="7"/>
    <x v="7"/>
    <x v="301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SEGUNDA"/>
    <x v="0"/>
    <x v="0"/>
    <n v="4430.473"/>
    <n v="4.4304730000000001"/>
    <m/>
    <n v="1.3125"/>
    <n v="1.3125"/>
    <n v="7.6479999999999997"/>
    <n v="0"/>
    <n v="69"/>
    <s v="BASE DE DATOS"/>
    <m/>
  </r>
  <r>
    <s v="20"/>
    <x v="0"/>
    <s v="EOTHER"/>
    <s v="17337013"/>
    <s v="17337013"/>
    <x v="4"/>
    <s v="Circuito 7"/>
    <s v="S"/>
    <n v="9.4499999999999993"/>
    <n v="9.4499999999999993"/>
    <n v="577.86900000000003"/>
    <n v="1564.07"/>
    <n v="2141.9389999999999"/>
    <n v="0"/>
    <n v="741.25"/>
    <n v="2.75"/>
    <m/>
    <m/>
    <x v="0"/>
    <s v="EOTHER17337013Circuito 7HI"/>
    <s v="Parque E¢lico Tres Hermanas S.A.C."/>
    <x v="79"/>
    <x v="79"/>
    <s v="C.E. Parque Eólico Tres Herman"/>
    <x v="284"/>
    <x v="7"/>
    <x v="7"/>
    <x v="302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SEGUNDA"/>
    <x v="0"/>
    <x v="0"/>
    <n v="2141.9389999999999"/>
    <n v="2.1419389999999998"/>
    <m/>
    <n v="0.78749999999999998"/>
    <n v="0.78749999999999998"/>
    <n v="7.6479999999999997"/>
    <n v="0"/>
    <n v="69"/>
    <s v="BASE DE DATOS"/>
    <m/>
  </r>
  <r>
    <s v="20"/>
    <x v="1"/>
    <s v="EOTHER"/>
    <s v="17337013"/>
    <s v="17337013"/>
    <x v="4"/>
    <s v="Circuito 1"/>
    <s v="S"/>
    <n v="14.05"/>
    <n v="14.05"/>
    <n v="1280.7139999999999"/>
    <n v="3830.0889999999999"/>
    <n v="5110.8029999999999"/>
    <n v="0"/>
    <n v="696"/>
    <n v="0"/>
    <m/>
    <m/>
    <x v="0"/>
    <s v="EOTHER17337013Circuito 1HI"/>
    <s v="Parque E¢lico Tres Hermanas S.A.C."/>
    <x v="79"/>
    <x v="79"/>
    <s v="C.E. Parque Eólico Tres Herman"/>
    <x v="284"/>
    <x v="7"/>
    <x v="7"/>
    <x v="296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SEGUNDA"/>
    <x v="0"/>
    <x v="0"/>
    <n v="5110.8029999999999"/>
    <n v="5.1108029999999998"/>
    <m/>
    <n v="1.1708333333333334"/>
    <n v="1.1708333333333334"/>
    <n v="7.6479999999999997"/>
    <n v="0"/>
    <n v="69"/>
    <s v="BASE DE DATOS"/>
    <m/>
  </r>
  <r>
    <s v="20"/>
    <x v="1"/>
    <s v="EOTHER"/>
    <s v="17337013"/>
    <s v="17337013"/>
    <x v="4"/>
    <s v="Circuito 2"/>
    <s v="S"/>
    <n v="15.75"/>
    <n v="15.75"/>
    <n v="1591.8630000000001"/>
    <n v="4760.607"/>
    <n v="6352.47"/>
    <n v="0"/>
    <n v="696"/>
    <n v="0"/>
    <m/>
    <m/>
    <x v="0"/>
    <s v="EOTHER17337013Circuito 2HI"/>
    <s v="Parque E¢lico Tres Hermanas S.A.C."/>
    <x v="79"/>
    <x v="79"/>
    <s v="C.E. Parque Eólico Tres Herman"/>
    <x v="284"/>
    <x v="7"/>
    <x v="7"/>
    <x v="297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SEGUNDA"/>
    <x v="0"/>
    <x v="0"/>
    <n v="6352.47"/>
    <n v="6.3524700000000003"/>
    <m/>
    <n v="1.3125"/>
    <n v="1.3125"/>
    <n v="7.6479999999999997"/>
    <n v="0"/>
    <n v="69"/>
    <s v="BASE DE DATOS"/>
    <m/>
  </r>
  <r>
    <s v="20"/>
    <x v="1"/>
    <s v="EOTHER"/>
    <s v="17337013"/>
    <s v="17337013"/>
    <x v="4"/>
    <s v="Circuito 3"/>
    <s v="S"/>
    <n v="14.05"/>
    <n v="14.05"/>
    <n v="1266.3610000000001"/>
    <n v="3787.163"/>
    <n v="5053.5240000000003"/>
    <n v="0"/>
    <n v="696"/>
    <n v="0"/>
    <m/>
    <m/>
    <x v="0"/>
    <s v="EOTHER17337013Circuito 3HI"/>
    <s v="Parque E¢lico Tres Hermanas S.A.C."/>
    <x v="79"/>
    <x v="79"/>
    <s v="C.E. Parque Eólico Tres Herman"/>
    <x v="284"/>
    <x v="7"/>
    <x v="7"/>
    <x v="298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SEGUNDA"/>
    <x v="0"/>
    <x v="0"/>
    <n v="5053.5240000000003"/>
    <n v="5.0535240000000003"/>
    <m/>
    <n v="1.1708333333333334"/>
    <n v="1.1708333333333334"/>
    <n v="7.6479999999999997"/>
    <n v="0"/>
    <n v="69"/>
    <s v="BASE DE DATOS"/>
    <m/>
  </r>
  <r>
    <s v="20"/>
    <x v="1"/>
    <s v="EOTHER"/>
    <s v="17337013"/>
    <s v="17337013"/>
    <x v="4"/>
    <s v="Circuito 4"/>
    <s v="S"/>
    <n v="12.35"/>
    <n v="12.35"/>
    <n v="1096.577"/>
    <n v="3279.4090000000001"/>
    <n v="4375.9859999999999"/>
    <n v="0"/>
    <n v="696"/>
    <n v="0"/>
    <m/>
    <m/>
    <x v="0"/>
    <s v="EOTHER17337013Circuito 4HI"/>
    <s v="Parque E¢lico Tres Hermanas S.A.C."/>
    <x v="79"/>
    <x v="79"/>
    <s v="C.E. Parque Eólico Tres Herman"/>
    <x v="284"/>
    <x v="7"/>
    <x v="7"/>
    <x v="299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SEGUNDA"/>
    <x v="0"/>
    <x v="0"/>
    <n v="4375.9859999999999"/>
    <n v="4.3759860000000002"/>
    <m/>
    <n v="1.0291666666666666"/>
    <n v="1.0291666666666666"/>
    <n v="7.6479999999999997"/>
    <n v="0"/>
    <n v="69"/>
    <s v="BASE DE DATOS"/>
    <m/>
  </r>
  <r>
    <s v="20"/>
    <x v="1"/>
    <s v="EOTHER"/>
    <s v="17337013"/>
    <s v="17337013"/>
    <x v="4"/>
    <s v="Circuito 5"/>
    <s v="S"/>
    <n v="15.75"/>
    <n v="15.75"/>
    <n v="1474.7249999999999"/>
    <n v="4410.2939999999999"/>
    <n v="5885.0190000000002"/>
    <n v="0"/>
    <n v="696"/>
    <n v="0"/>
    <m/>
    <m/>
    <x v="0"/>
    <s v="EOTHER17337013Circuito 5HI"/>
    <s v="Parque E¢lico Tres Hermanas S.A.C."/>
    <x v="79"/>
    <x v="79"/>
    <s v="C.E. Parque Eólico Tres Herman"/>
    <x v="284"/>
    <x v="7"/>
    <x v="7"/>
    <x v="300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SEGUNDA"/>
    <x v="0"/>
    <x v="0"/>
    <n v="5885.0190000000002"/>
    <n v="5.8850190000000007"/>
    <m/>
    <n v="1.3125"/>
    <n v="1.3125"/>
    <n v="7.6479999999999997"/>
    <n v="0"/>
    <n v="69"/>
    <s v="BASE DE DATOS"/>
    <m/>
  </r>
  <r>
    <s v="20"/>
    <x v="1"/>
    <s v="EOTHER"/>
    <s v="17337013"/>
    <s v="17337013"/>
    <x v="4"/>
    <s v="Circuito 6"/>
    <s v="S"/>
    <n v="15.75"/>
    <n v="15.75"/>
    <n v="1681.1559999999999"/>
    <n v="5027.6440000000002"/>
    <n v="6708.8"/>
    <n v="0"/>
    <n v="696"/>
    <n v="0"/>
    <m/>
    <m/>
    <x v="0"/>
    <s v="EOTHER17337013Circuito 6HI"/>
    <s v="Parque E¢lico Tres Hermanas S.A.C."/>
    <x v="79"/>
    <x v="79"/>
    <s v="C.E. Parque Eólico Tres Herman"/>
    <x v="284"/>
    <x v="7"/>
    <x v="7"/>
    <x v="301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SEGUNDA"/>
    <x v="0"/>
    <x v="0"/>
    <n v="6708.8"/>
    <n v="6.7088000000000001"/>
    <m/>
    <n v="1.3125"/>
    <n v="1.3125"/>
    <n v="7.6479999999999997"/>
    <n v="0"/>
    <n v="69"/>
    <s v="BASE DE DATOS"/>
    <m/>
  </r>
  <r>
    <s v="20"/>
    <x v="1"/>
    <s v="EOTHER"/>
    <s v="17337013"/>
    <s v="17337013"/>
    <x v="4"/>
    <s v="Circuito 7"/>
    <s v="S"/>
    <n v="9.4499999999999993"/>
    <n v="9.4499999999999993"/>
    <n v="769.19299999999998"/>
    <n v="2300.3409999999999"/>
    <n v="3069.5340000000001"/>
    <n v="0"/>
    <n v="696"/>
    <n v="0"/>
    <m/>
    <m/>
    <x v="0"/>
    <s v="EOTHER17337013Circuito 7HI"/>
    <s v="Parque E¢lico Tres Hermanas S.A.C."/>
    <x v="79"/>
    <x v="79"/>
    <s v="C.E. Parque Eólico Tres Herman"/>
    <x v="284"/>
    <x v="7"/>
    <x v="7"/>
    <x v="302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SEGUNDA"/>
    <x v="0"/>
    <x v="0"/>
    <n v="3069.5340000000001"/>
    <n v="3.069534"/>
    <m/>
    <n v="0.78749999999999998"/>
    <n v="0.78749999999999998"/>
    <n v="7.6479999999999997"/>
    <n v="-4.5474735088646412E-13"/>
    <n v="69"/>
    <s v="BASE DE DATOS"/>
    <m/>
  </r>
  <r>
    <s v="20"/>
    <x v="2"/>
    <s v="EOTHER"/>
    <s v="17337013"/>
    <s v="17337013"/>
    <x v="4"/>
    <s v="Circuito 1"/>
    <s v="S"/>
    <n v="14.05"/>
    <n v="14.05"/>
    <n v="1358.5740000000001"/>
    <n v="4397.1059999999998"/>
    <n v="5755.68"/>
    <n v="0"/>
    <n v="744"/>
    <n v="0"/>
    <m/>
    <m/>
    <x v="0"/>
    <s v="EOTHER17337013Circuito 1HI"/>
    <s v="Parque E¢lico Tres Hermanas S.A.C."/>
    <x v="79"/>
    <x v="79"/>
    <s v="C.E. Parque Eólico Tres Herman"/>
    <x v="284"/>
    <x v="7"/>
    <x v="7"/>
    <x v="296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SEGUNDA"/>
    <x v="0"/>
    <x v="0"/>
    <n v="5755.68"/>
    <n v="5.7556799999999999"/>
    <m/>
    <n v="1.1708333333333334"/>
    <n v="1.1708333333333334"/>
    <n v="7.6479999999999997"/>
    <n v="0"/>
    <n v="69"/>
    <s v="BASE DE DATOS"/>
    <m/>
  </r>
  <r>
    <s v="20"/>
    <x v="2"/>
    <s v="EOTHER"/>
    <s v="17337013"/>
    <s v="17337013"/>
    <x v="4"/>
    <s v="Circuito 2"/>
    <s v="S"/>
    <n v="15.75"/>
    <n v="15.75"/>
    <n v="1656.4349999999999"/>
    <n v="5361.152"/>
    <n v="7017.5870000000004"/>
    <n v="0"/>
    <n v="744"/>
    <n v="0"/>
    <m/>
    <m/>
    <x v="0"/>
    <s v="EOTHER17337013Circuito 2HI"/>
    <s v="Parque E¢lico Tres Hermanas S.A.C."/>
    <x v="79"/>
    <x v="79"/>
    <s v="C.E. Parque Eólico Tres Herman"/>
    <x v="284"/>
    <x v="7"/>
    <x v="7"/>
    <x v="297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SEGUNDA"/>
    <x v="0"/>
    <x v="0"/>
    <n v="7017.5870000000004"/>
    <n v="7.0175870000000007"/>
    <m/>
    <n v="1.3125"/>
    <n v="1.3125"/>
    <n v="7.6479999999999997"/>
    <n v="-9.0949470177292824E-13"/>
    <n v="69"/>
    <s v="BASE DE DATOS"/>
    <m/>
  </r>
  <r>
    <s v="20"/>
    <x v="2"/>
    <s v="EOTHER"/>
    <s v="17337013"/>
    <s v="17337013"/>
    <x v="4"/>
    <s v="Circuito 3"/>
    <s v="S"/>
    <n v="14.05"/>
    <n v="14.05"/>
    <n v="1369.836"/>
    <n v="4433.5550000000003"/>
    <n v="5803.3909999999996"/>
    <n v="0"/>
    <n v="744"/>
    <n v="0"/>
    <m/>
    <m/>
    <x v="0"/>
    <s v="EOTHER17337013Circuito 3HI"/>
    <s v="Parque E¢lico Tres Hermanas S.A.C."/>
    <x v="79"/>
    <x v="79"/>
    <s v="C.E. Parque Eólico Tres Herman"/>
    <x v="284"/>
    <x v="7"/>
    <x v="7"/>
    <x v="298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SEGUNDA"/>
    <x v="0"/>
    <x v="0"/>
    <n v="5803.3909999999996"/>
    <n v="5.8033909999999995"/>
    <m/>
    <n v="1.1708333333333334"/>
    <n v="1.1708333333333334"/>
    <n v="7.6479999999999997"/>
    <n v="9.0949470177292824E-13"/>
    <n v="69"/>
    <s v="BASE DE DATOS"/>
    <m/>
  </r>
  <r>
    <s v="20"/>
    <x v="2"/>
    <s v="EOTHER"/>
    <s v="17337013"/>
    <s v="17337013"/>
    <x v="4"/>
    <s v="Circuito 4"/>
    <s v="S"/>
    <n v="12.35"/>
    <n v="12.35"/>
    <n v="1041.5909999999999"/>
    <n v="3371.1709999999998"/>
    <n v="4412.7619999999997"/>
    <n v="0"/>
    <n v="744"/>
    <n v="0"/>
    <m/>
    <m/>
    <x v="0"/>
    <s v="EOTHER17337013Circuito 4HI"/>
    <s v="Parque E¢lico Tres Hermanas S.A.C."/>
    <x v="79"/>
    <x v="79"/>
    <s v="C.E. Parque Eólico Tres Herman"/>
    <x v="284"/>
    <x v="7"/>
    <x v="7"/>
    <x v="299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SEGUNDA"/>
    <x v="0"/>
    <x v="0"/>
    <n v="4412.7619999999997"/>
    <n v="4.4127619999999999"/>
    <m/>
    <n v="1.0291666666666666"/>
    <n v="1.0291666666666666"/>
    <n v="7.6479999999999997"/>
    <n v="0"/>
    <n v="69"/>
    <s v="BASE DE DATOS"/>
    <m/>
  </r>
  <r>
    <s v="20"/>
    <x v="2"/>
    <s v="EOTHER"/>
    <s v="17337013"/>
    <s v="17337013"/>
    <x v="4"/>
    <s v="Circuito 5"/>
    <s v="S"/>
    <n v="15.75"/>
    <n v="15.75"/>
    <n v="1551.981"/>
    <n v="5023.0770000000002"/>
    <n v="6575.058"/>
    <n v="0"/>
    <n v="744"/>
    <n v="0"/>
    <m/>
    <m/>
    <x v="0"/>
    <s v="EOTHER17337013Circuito 5HI"/>
    <s v="Parque E¢lico Tres Hermanas S.A.C."/>
    <x v="79"/>
    <x v="79"/>
    <s v="C.E. Parque Eólico Tres Herman"/>
    <x v="284"/>
    <x v="7"/>
    <x v="7"/>
    <x v="300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SEGUNDA"/>
    <x v="0"/>
    <x v="0"/>
    <n v="6575.058"/>
    <n v="6.5750580000000003"/>
    <m/>
    <n v="1.3125"/>
    <n v="1.3125"/>
    <n v="7.6479999999999997"/>
    <n v="0"/>
    <n v="69"/>
    <s v="BASE DE DATOS"/>
    <m/>
  </r>
  <r>
    <s v="20"/>
    <x v="2"/>
    <s v="EOTHER"/>
    <s v="17337013"/>
    <s v="17337013"/>
    <x v="4"/>
    <s v="Circuito 6"/>
    <s v="S"/>
    <n v="15.75"/>
    <n v="15.75"/>
    <n v="1660.413"/>
    <n v="5374.0259999999998"/>
    <n v="7034.4390000000003"/>
    <n v="0"/>
    <n v="744"/>
    <n v="0"/>
    <m/>
    <m/>
    <x v="0"/>
    <s v="EOTHER17337013Circuito 6HI"/>
    <s v="Parque E¢lico Tres Hermanas S.A.C."/>
    <x v="79"/>
    <x v="79"/>
    <s v="C.E. Parque Eólico Tres Herman"/>
    <x v="284"/>
    <x v="7"/>
    <x v="7"/>
    <x v="301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SEGUNDA"/>
    <x v="0"/>
    <x v="0"/>
    <n v="7034.4390000000003"/>
    <n v="7.0344389999999999"/>
    <m/>
    <n v="1.3125"/>
    <n v="1.3125"/>
    <n v="7.6479999999999997"/>
    <n v="0"/>
    <n v="69"/>
    <s v="BASE DE DATOS"/>
    <m/>
  </r>
  <r>
    <s v="20"/>
    <x v="2"/>
    <s v="EOTHER"/>
    <s v="17337013"/>
    <s v="17337013"/>
    <x v="4"/>
    <s v="Circuito 7"/>
    <s v="S"/>
    <n v="9.4499999999999993"/>
    <n v="9.4499999999999993"/>
    <n v="824.87800000000004"/>
    <n v="2669.768"/>
    <n v="3494.6460000000002"/>
    <n v="0"/>
    <n v="744"/>
    <n v="0"/>
    <m/>
    <m/>
    <x v="0"/>
    <s v="EOTHER17337013Circuito 7HI"/>
    <s v="Parque E¢lico Tres Hermanas S.A.C."/>
    <x v="79"/>
    <x v="79"/>
    <s v="C.E. Parque Eólico Tres Herman"/>
    <x v="284"/>
    <x v="7"/>
    <x v="7"/>
    <x v="302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SEGUNDA"/>
    <x v="0"/>
    <x v="0"/>
    <n v="3494.6460000000002"/>
    <n v="3.4946460000000004"/>
    <m/>
    <n v="0.78749999999999998"/>
    <n v="0.78749999999999998"/>
    <n v="7.6479999999999997"/>
    <n v="0"/>
    <n v="69"/>
    <s v="BASE DE DATOS"/>
    <m/>
  </r>
  <r>
    <s v="20"/>
    <x v="3"/>
    <s v="EOTHER"/>
    <s v="17337013"/>
    <s v="17337013"/>
    <x v="4"/>
    <s v="Circuito 1"/>
    <s v="S"/>
    <n v="14.05"/>
    <n v="14.05"/>
    <n v="1450.028"/>
    <n v="4159.808"/>
    <n v="5609.8360000000002"/>
    <n v="0"/>
    <n v="743.35"/>
    <n v="0.65"/>
    <m/>
    <m/>
    <x v="0"/>
    <s v="EOTHER17337013Circuito 1HI"/>
    <s v="Parque E¢lico Tres Hermanas S.A.C."/>
    <x v="79"/>
    <x v="79"/>
    <s v="C.E. Parque Eólico Tres Herman"/>
    <x v="284"/>
    <x v="7"/>
    <x v="7"/>
    <x v="296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SEGUNDA"/>
    <x v="0"/>
    <x v="0"/>
    <n v="5609.8360000000002"/>
    <n v="5.6098360000000005"/>
    <m/>
    <n v="1.1708333333333334"/>
    <n v="1.1708333333333334"/>
    <n v="7.6479999999999997"/>
    <n v="0"/>
    <n v="69"/>
    <s v="BASE DE DATOS"/>
    <m/>
  </r>
  <r>
    <s v="20"/>
    <x v="3"/>
    <s v="EOTHER"/>
    <s v="17337013"/>
    <s v="17337013"/>
    <x v="4"/>
    <s v="Circuito 2"/>
    <s v="S"/>
    <n v="15.75"/>
    <n v="15.75"/>
    <n v="1754.492"/>
    <n v="5033.2489999999998"/>
    <n v="6787.741"/>
    <n v="0"/>
    <n v="743.35"/>
    <n v="0.65"/>
    <m/>
    <m/>
    <x v="0"/>
    <s v="EOTHER17337013Circuito 2HI"/>
    <s v="Parque E¢lico Tres Hermanas S.A.C."/>
    <x v="79"/>
    <x v="79"/>
    <s v="C.E. Parque Eólico Tres Herman"/>
    <x v="284"/>
    <x v="7"/>
    <x v="7"/>
    <x v="297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SEGUNDA"/>
    <x v="0"/>
    <x v="0"/>
    <n v="6787.741"/>
    <n v="6.7877409999999996"/>
    <m/>
    <n v="1.3125"/>
    <n v="1.3125"/>
    <n v="7.6479999999999997"/>
    <n v="0"/>
    <n v="69"/>
    <s v="BASE DE DATOS"/>
    <m/>
  </r>
  <r>
    <s v="20"/>
    <x v="3"/>
    <s v="EOTHER"/>
    <s v="17337013"/>
    <s v="17337013"/>
    <x v="4"/>
    <s v="Circuito 3"/>
    <s v="S"/>
    <n v="14.05"/>
    <n v="14.05"/>
    <n v="1450.346"/>
    <n v="4160.7209999999995"/>
    <n v="5611.067"/>
    <n v="0"/>
    <n v="743.35"/>
    <n v="0.65"/>
    <m/>
    <m/>
    <x v="0"/>
    <s v="EOTHER17337013Circuito 3HI"/>
    <s v="Parque E¢lico Tres Hermanas S.A.C."/>
    <x v="79"/>
    <x v="79"/>
    <s v="C.E. Parque Eólico Tres Herman"/>
    <x v="284"/>
    <x v="7"/>
    <x v="7"/>
    <x v="298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SEGUNDA"/>
    <x v="0"/>
    <x v="0"/>
    <n v="5611.067"/>
    <n v="5.6110670000000002"/>
    <m/>
    <n v="1.1708333333333334"/>
    <n v="1.1708333333333334"/>
    <n v="7.6479999999999997"/>
    <n v="-9.0949470177292824E-13"/>
    <n v="69"/>
    <s v="BASE DE DATOS"/>
    <m/>
  </r>
  <r>
    <s v="20"/>
    <x v="3"/>
    <s v="EOTHER"/>
    <s v="17337013"/>
    <s v="17337013"/>
    <x v="4"/>
    <s v="Circuito 4"/>
    <s v="S"/>
    <n v="12.35"/>
    <n v="12.35"/>
    <n v="1085.5"/>
    <n v="3114.06"/>
    <n v="4199.5600000000004"/>
    <n v="0"/>
    <n v="743.35"/>
    <n v="0.65"/>
    <m/>
    <m/>
    <x v="0"/>
    <s v="EOTHER17337013Circuito 4HI"/>
    <s v="Parque E¢lico Tres Hermanas S.A.C."/>
    <x v="79"/>
    <x v="79"/>
    <s v="C.E. Parque Eólico Tres Herman"/>
    <x v="284"/>
    <x v="7"/>
    <x v="7"/>
    <x v="299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SEGUNDA"/>
    <x v="0"/>
    <x v="0"/>
    <n v="4199.5600000000004"/>
    <n v="4.19956"/>
    <m/>
    <n v="1.0291666666666666"/>
    <n v="1.0291666666666666"/>
    <n v="7.6479999999999997"/>
    <n v="-9.0949470177292824E-13"/>
    <n v="69"/>
    <s v="BASE DE DATOS"/>
    <m/>
  </r>
  <r>
    <s v="20"/>
    <x v="3"/>
    <s v="EOTHER"/>
    <s v="17337013"/>
    <s v="17337013"/>
    <x v="4"/>
    <s v="Circuito 5"/>
    <s v="S"/>
    <n v="15.75"/>
    <n v="15.75"/>
    <n v="1643.39"/>
    <n v="4714.5209999999997"/>
    <n v="6357.9110000000001"/>
    <n v="0"/>
    <n v="743.35"/>
    <n v="0.65"/>
    <m/>
    <m/>
    <x v="0"/>
    <s v="EOTHER17337013Circuito 5HI"/>
    <s v="Parque E¢lico Tres Hermanas S.A.C."/>
    <x v="79"/>
    <x v="79"/>
    <s v="C.E. Parque Eólico Tres Herman"/>
    <x v="284"/>
    <x v="7"/>
    <x v="7"/>
    <x v="300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SEGUNDA"/>
    <x v="0"/>
    <x v="0"/>
    <n v="6357.9110000000001"/>
    <n v="6.3579109999999996"/>
    <m/>
    <n v="1.3125"/>
    <n v="1.3125"/>
    <n v="7.6479999999999997"/>
    <n v="0"/>
    <n v="69"/>
    <s v="BASE DE DATOS"/>
    <m/>
  </r>
  <r>
    <s v="20"/>
    <x v="3"/>
    <s v="EOTHER"/>
    <s v="17337013"/>
    <s v="17337013"/>
    <x v="4"/>
    <s v="Circuito 6"/>
    <s v="S"/>
    <n v="15.75"/>
    <n v="15.75"/>
    <n v="1847.2829999999999"/>
    <n v="5299.4430000000002"/>
    <n v="7146.7259999999997"/>
    <n v="0"/>
    <n v="743.35"/>
    <n v="0.65"/>
    <m/>
    <m/>
    <x v="0"/>
    <s v="EOTHER17337013Circuito 6HI"/>
    <s v="Parque E¢lico Tres Hermanas S.A.C."/>
    <x v="79"/>
    <x v="79"/>
    <s v="C.E. Parque Eólico Tres Herman"/>
    <x v="284"/>
    <x v="7"/>
    <x v="7"/>
    <x v="301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SEGUNDA"/>
    <x v="0"/>
    <x v="0"/>
    <n v="7146.7259999999997"/>
    <n v="7.1467259999999992"/>
    <m/>
    <n v="1.3125"/>
    <n v="1.3125"/>
    <n v="7.6479999999999997"/>
    <n v="9.0949470177292824E-13"/>
    <n v="69"/>
    <s v="BASE DE DATOS"/>
    <m/>
  </r>
  <r>
    <s v="20"/>
    <x v="3"/>
    <s v="EOTHER"/>
    <s v="17337013"/>
    <s v="17337013"/>
    <x v="4"/>
    <s v="Circuito 7"/>
    <s v="S"/>
    <n v="9.4499999999999993"/>
    <n v="9.4499999999999993"/>
    <n v="944.72299999999996"/>
    <n v="2710.2020000000002"/>
    <n v="3654.9250000000002"/>
    <n v="0"/>
    <n v="743.35"/>
    <n v="0.65"/>
    <m/>
    <m/>
    <x v="0"/>
    <s v="EOTHER17337013Circuito 7HI"/>
    <s v="Parque E¢lico Tres Hermanas S.A.C."/>
    <x v="79"/>
    <x v="79"/>
    <s v="C.E. Parque Eólico Tres Herman"/>
    <x v="284"/>
    <x v="7"/>
    <x v="7"/>
    <x v="302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SEGUNDA"/>
    <x v="0"/>
    <x v="0"/>
    <n v="3654.9250000000002"/>
    <n v="3.654925"/>
    <m/>
    <n v="0.78749999999999998"/>
    <n v="0.78749999999999998"/>
    <n v="7.6479999999999997"/>
    <n v="0"/>
    <n v="69"/>
    <s v="BASE DE DATOS"/>
    <m/>
  </r>
  <r>
    <s v="20"/>
    <x v="4"/>
    <s v="EOTHER"/>
    <s v="17337013"/>
    <s v="17337013"/>
    <x v="4"/>
    <s v="Circuito 1"/>
    <s v="S"/>
    <n v="14.05"/>
    <n v="14.05"/>
    <n v="1126.1669999999999"/>
    <n v="3425.0610000000001"/>
    <n v="4551.2280000000001"/>
    <n v="48"/>
    <n v="696"/>
    <n v="0"/>
    <m/>
    <m/>
    <x v="0"/>
    <s v="EOTHER17337013Circuito 1HI"/>
    <s v="Parque E¢lico Tres Hermanas S.A.C."/>
    <x v="79"/>
    <x v="79"/>
    <s v="C.E. Parque Eólico Tres Herman"/>
    <x v="284"/>
    <x v="7"/>
    <x v="7"/>
    <x v="296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SEGUNDA"/>
    <x v="0"/>
    <x v="0"/>
    <n v="4551.2280000000001"/>
    <n v="4.5512280000000001"/>
    <m/>
    <n v="1.1708333333333334"/>
    <n v="1.1708333333333334"/>
    <n v="7.6479999999999997"/>
    <n v="0"/>
    <n v="69"/>
    <s v="BASE DE DATOS"/>
    <m/>
  </r>
  <r>
    <s v="20"/>
    <x v="4"/>
    <s v="EOTHER"/>
    <s v="17337013"/>
    <s v="17337013"/>
    <x v="4"/>
    <s v="Circuito 2"/>
    <s v="S"/>
    <n v="15.75"/>
    <n v="15.75"/>
    <n v="1494.5809999999999"/>
    <n v="4545.5360000000001"/>
    <n v="6040.1170000000002"/>
    <n v="48"/>
    <n v="696"/>
    <n v="0"/>
    <m/>
    <m/>
    <x v="0"/>
    <s v="EOTHER17337013Circuito 2HI"/>
    <s v="Parque E¢lico Tres Hermanas S.A.C."/>
    <x v="79"/>
    <x v="79"/>
    <s v="C.E. Parque Eólico Tres Herman"/>
    <x v="284"/>
    <x v="7"/>
    <x v="7"/>
    <x v="297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SEGUNDA"/>
    <x v="0"/>
    <x v="0"/>
    <n v="6040.1170000000002"/>
    <n v="6.0401170000000004"/>
    <m/>
    <n v="1.3125"/>
    <n v="1.3125"/>
    <n v="7.6479999999999997"/>
    <n v="0"/>
    <n v="69"/>
    <s v="BASE DE DATOS"/>
    <m/>
  </r>
  <r>
    <s v="20"/>
    <x v="4"/>
    <s v="EOTHER"/>
    <s v="17337013"/>
    <s v="17337013"/>
    <x v="4"/>
    <s v="Circuito 3"/>
    <s v="S"/>
    <n v="14.05"/>
    <n v="14.05"/>
    <n v="1293.7190000000001"/>
    <n v="3934.6439999999998"/>
    <n v="5228.3630000000003"/>
    <n v="48"/>
    <n v="696"/>
    <n v="0"/>
    <m/>
    <m/>
    <x v="0"/>
    <s v="EOTHER17337013Circuito 3HI"/>
    <s v="Parque E¢lico Tres Hermanas S.A.C."/>
    <x v="79"/>
    <x v="79"/>
    <s v="C.E. Parque Eólico Tres Herman"/>
    <x v="284"/>
    <x v="7"/>
    <x v="7"/>
    <x v="298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SEGUNDA"/>
    <x v="0"/>
    <x v="0"/>
    <n v="5228.3630000000003"/>
    <n v="5.2283629999999999"/>
    <m/>
    <n v="1.1708333333333334"/>
    <n v="1.1708333333333334"/>
    <n v="7.6479999999999997"/>
    <n v="-9.0949470177292824E-13"/>
    <n v="69"/>
    <s v="BASE DE DATOS"/>
    <m/>
  </r>
  <r>
    <s v="20"/>
    <x v="4"/>
    <s v="EOTHER"/>
    <s v="17337013"/>
    <s v="17337013"/>
    <x v="4"/>
    <s v="Circuito 4"/>
    <s v="S"/>
    <n v="12.35"/>
    <n v="12.35"/>
    <n v="940.02800000000002"/>
    <n v="2858.9490000000001"/>
    <n v="3798.9769999999999"/>
    <n v="48"/>
    <n v="696"/>
    <n v="0"/>
    <m/>
    <m/>
    <x v="0"/>
    <s v="EOTHER17337013Circuito 4HI"/>
    <s v="Parque E¢lico Tres Hermanas S.A.C."/>
    <x v="79"/>
    <x v="79"/>
    <s v="C.E. Parque Eólico Tres Herman"/>
    <x v="284"/>
    <x v="7"/>
    <x v="7"/>
    <x v="299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SEGUNDA"/>
    <x v="0"/>
    <x v="0"/>
    <n v="3798.9769999999999"/>
    <n v="3.7989769999999998"/>
    <m/>
    <n v="1.0291666666666666"/>
    <n v="1.0291666666666666"/>
    <n v="7.6479999999999997"/>
    <n v="0"/>
    <n v="69"/>
    <s v="BASE DE DATOS"/>
    <m/>
  </r>
  <r>
    <s v="20"/>
    <x v="4"/>
    <s v="EOTHER"/>
    <s v="17337013"/>
    <s v="17337013"/>
    <x v="4"/>
    <s v="Circuito 5"/>
    <s v="S"/>
    <n v="15.75"/>
    <n v="15.75"/>
    <n v="1532.461"/>
    <n v="4660.741"/>
    <n v="6193.2020000000002"/>
    <n v="48"/>
    <n v="696"/>
    <n v="0"/>
    <m/>
    <m/>
    <x v="0"/>
    <s v="EOTHER17337013Circuito 5HI"/>
    <s v="Parque E¢lico Tres Hermanas S.A.C."/>
    <x v="79"/>
    <x v="79"/>
    <s v="C.E. Parque Eólico Tres Herman"/>
    <x v="284"/>
    <x v="7"/>
    <x v="7"/>
    <x v="300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SEGUNDA"/>
    <x v="0"/>
    <x v="0"/>
    <n v="6193.2020000000002"/>
    <n v="6.1932020000000003"/>
    <m/>
    <n v="1.3125"/>
    <n v="1.3125"/>
    <n v="7.6479999999999997"/>
    <n v="0"/>
    <n v="69"/>
    <s v="BASE DE DATOS"/>
    <m/>
  </r>
  <r>
    <s v="20"/>
    <x v="4"/>
    <s v="EOTHER"/>
    <s v="17337013"/>
    <s v="17337013"/>
    <x v="4"/>
    <s v="Circuito 6"/>
    <s v="S"/>
    <n v="15.75"/>
    <n v="15.75"/>
    <n v="1553.857"/>
    <n v="4725.8149999999996"/>
    <n v="6279.6719999999996"/>
    <n v="48"/>
    <n v="696"/>
    <n v="0"/>
    <m/>
    <m/>
    <x v="0"/>
    <s v="EOTHER17337013Circuito 6HI"/>
    <s v="Parque E¢lico Tres Hermanas S.A.C."/>
    <x v="79"/>
    <x v="79"/>
    <s v="C.E. Parque Eólico Tres Herman"/>
    <x v="284"/>
    <x v="7"/>
    <x v="7"/>
    <x v="301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SEGUNDA"/>
    <x v="0"/>
    <x v="0"/>
    <n v="6279.6719999999996"/>
    <n v="6.2796719999999997"/>
    <m/>
    <n v="1.3125"/>
    <n v="1.3125"/>
    <n v="7.6479999999999997"/>
    <n v="0"/>
    <n v="69"/>
    <s v="BASE DE DATOS"/>
    <m/>
  </r>
  <r>
    <s v="20"/>
    <x v="4"/>
    <s v="EOTHER"/>
    <s v="17337013"/>
    <s v="17337013"/>
    <x v="4"/>
    <s v="Circuito 7"/>
    <s v="S"/>
    <n v="9.4499999999999993"/>
    <n v="9.4499999999999993"/>
    <n v="845.05200000000002"/>
    <n v="2570.0940000000001"/>
    <n v="3415.1460000000002"/>
    <n v="48"/>
    <n v="696"/>
    <n v="0"/>
    <m/>
    <m/>
    <x v="0"/>
    <s v="EOTHER17337013Circuito 7HI"/>
    <s v="Parque E¢lico Tres Hermanas S.A.C."/>
    <x v="79"/>
    <x v="79"/>
    <s v="C.E. Parque Eólico Tres Herman"/>
    <x v="284"/>
    <x v="7"/>
    <x v="7"/>
    <x v="302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SEGUNDA"/>
    <x v="0"/>
    <x v="0"/>
    <n v="3415.1460000000002"/>
    <n v="3.415146"/>
    <m/>
    <n v="0.78749999999999998"/>
    <n v="0.78749999999999998"/>
    <n v="7.6479999999999997"/>
    <n v="0"/>
    <n v="69"/>
    <s v="BASE DE DATOS"/>
    <m/>
  </r>
  <r>
    <s v="20"/>
    <x v="5"/>
    <s v="EOTHER"/>
    <s v="17337013"/>
    <s v="17337013"/>
    <x v="4"/>
    <s v="Circuito 1"/>
    <s v="S"/>
    <n v="14.05"/>
    <n v="14.05"/>
    <n v="1521.4749999999999"/>
    <n v="4739.2749999999996"/>
    <n v="6260.75"/>
    <n v="0"/>
    <n v="720"/>
    <n v="0"/>
    <m/>
    <m/>
    <x v="0"/>
    <s v="EOTHER17337013Circuito 1HI"/>
    <s v="Parque E¢lico Tres Hermanas S.A.C."/>
    <x v="79"/>
    <x v="79"/>
    <s v="C.E. Parque Eólico Tres Herman"/>
    <x v="284"/>
    <x v="7"/>
    <x v="7"/>
    <x v="296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SEGUNDA"/>
    <x v="0"/>
    <x v="0"/>
    <n v="6260.75"/>
    <n v="6.2607499999999998"/>
    <m/>
    <n v="1.1708333333333334"/>
    <n v="1.1708333333333334"/>
    <n v="7.6479999999999997"/>
    <n v="0"/>
    <n v="69"/>
    <s v="BASE DE DATOS"/>
    <m/>
  </r>
  <r>
    <s v="20"/>
    <x v="5"/>
    <s v="EOTHER"/>
    <s v="17337013"/>
    <s v="17337013"/>
    <x v="4"/>
    <s v="Circuito 2"/>
    <s v="S"/>
    <n v="15.75"/>
    <n v="15.75"/>
    <n v="1971.751"/>
    <n v="6141.848"/>
    <n v="8113.5990000000002"/>
    <n v="0"/>
    <n v="720"/>
    <n v="0"/>
    <m/>
    <m/>
    <x v="0"/>
    <s v="EOTHER17337013Circuito 2HI"/>
    <s v="Parque E¢lico Tres Hermanas S.A.C."/>
    <x v="79"/>
    <x v="79"/>
    <s v="C.E. Parque Eólico Tres Herman"/>
    <x v="284"/>
    <x v="7"/>
    <x v="7"/>
    <x v="297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SEGUNDA"/>
    <x v="0"/>
    <x v="0"/>
    <n v="8113.5990000000002"/>
    <n v="8.1135990000000007"/>
    <m/>
    <n v="1.3125"/>
    <n v="1.3125"/>
    <n v="7.6479999999999997"/>
    <n v="0"/>
    <n v="69"/>
    <s v="BASE DE DATOS"/>
    <m/>
  </r>
  <r>
    <s v="20"/>
    <x v="5"/>
    <s v="EOTHER"/>
    <s v="17337013"/>
    <s v="17337013"/>
    <x v="4"/>
    <s v="Circuito 3"/>
    <s v="S"/>
    <n v="14.05"/>
    <n v="14.05"/>
    <n v="1524.4939999999999"/>
    <n v="4748.68"/>
    <n v="6273.174"/>
    <n v="0"/>
    <n v="720"/>
    <n v="0"/>
    <m/>
    <m/>
    <x v="0"/>
    <s v="EOTHER17337013Circuito 3HI"/>
    <s v="Parque E¢lico Tres Hermanas S.A.C."/>
    <x v="79"/>
    <x v="79"/>
    <s v="C.E. Parque Eólico Tres Herman"/>
    <x v="284"/>
    <x v="7"/>
    <x v="7"/>
    <x v="298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SEGUNDA"/>
    <x v="0"/>
    <x v="0"/>
    <n v="6273.174"/>
    <n v="6.273174"/>
    <m/>
    <n v="1.1708333333333334"/>
    <n v="1.1708333333333334"/>
    <n v="7.6479999999999997"/>
    <n v="0"/>
    <n v="69"/>
    <s v="BASE DE DATOS"/>
    <m/>
  </r>
  <r>
    <s v="20"/>
    <x v="5"/>
    <s v="EOTHER"/>
    <s v="17337013"/>
    <s v="17337013"/>
    <x v="4"/>
    <s v="Circuito 4"/>
    <s v="S"/>
    <n v="12.35"/>
    <n v="12.35"/>
    <n v="1498.2619999999999"/>
    <n v="4666.9669999999996"/>
    <n v="6165.2290000000003"/>
    <n v="0"/>
    <n v="720"/>
    <n v="0"/>
    <m/>
    <m/>
    <x v="0"/>
    <s v="EOTHER17337013Circuito 4HI"/>
    <s v="Parque E¢lico Tres Hermanas S.A.C."/>
    <x v="79"/>
    <x v="79"/>
    <s v="C.E. Parque Eólico Tres Herman"/>
    <x v="284"/>
    <x v="7"/>
    <x v="7"/>
    <x v="299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SEGUNDA"/>
    <x v="0"/>
    <x v="0"/>
    <n v="6165.2290000000003"/>
    <n v="6.1652290000000001"/>
    <m/>
    <n v="1.0291666666666666"/>
    <n v="1.0291666666666666"/>
    <n v="7.6479999999999997"/>
    <n v="-9.0949470177292824E-13"/>
    <n v="69"/>
    <s v="BASE DE DATOS"/>
    <m/>
  </r>
  <r>
    <s v="20"/>
    <x v="5"/>
    <s v="EOTHER"/>
    <s v="17337013"/>
    <s v="17337013"/>
    <x v="4"/>
    <s v="Circuito 5"/>
    <s v="S"/>
    <n v="15.75"/>
    <n v="15.75"/>
    <n v="1889.424"/>
    <n v="5885.4080000000004"/>
    <n v="7774.8320000000003"/>
    <n v="0"/>
    <n v="720"/>
    <n v="0"/>
    <m/>
    <m/>
    <x v="0"/>
    <s v="EOTHER17337013Circuito 5HI"/>
    <s v="Parque E¢lico Tres Hermanas S.A.C."/>
    <x v="79"/>
    <x v="79"/>
    <s v="C.E. Parque Eólico Tres Herman"/>
    <x v="284"/>
    <x v="7"/>
    <x v="7"/>
    <x v="300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SEGUNDA"/>
    <x v="0"/>
    <x v="0"/>
    <n v="7774.8320000000003"/>
    <n v="7.774832"/>
    <m/>
    <n v="1.3125"/>
    <n v="1.3125"/>
    <n v="7.6479999999999997"/>
    <n v="0"/>
    <n v="69"/>
    <s v="BASE DE DATOS"/>
    <m/>
  </r>
  <r>
    <s v="20"/>
    <x v="5"/>
    <s v="EOTHER"/>
    <s v="17337013"/>
    <s v="17337013"/>
    <x v="4"/>
    <s v="Circuito 6"/>
    <s v="S"/>
    <n v="15.75"/>
    <n v="15.75"/>
    <n v="1957.0540000000001"/>
    <n v="6096.067"/>
    <n v="8053.1210000000001"/>
    <n v="0"/>
    <n v="720"/>
    <n v="0"/>
    <m/>
    <m/>
    <x v="0"/>
    <s v="EOTHER17337013Circuito 6HI"/>
    <s v="Parque E¢lico Tres Hermanas S.A.C."/>
    <x v="79"/>
    <x v="79"/>
    <s v="C.E. Parque Eólico Tres Herman"/>
    <x v="284"/>
    <x v="7"/>
    <x v="7"/>
    <x v="301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SEGUNDA"/>
    <x v="0"/>
    <x v="0"/>
    <n v="8053.1210000000001"/>
    <n v="8.0531210000000009"/>
    <m/>
    <n v="1.3125"/>
    <n v="1.3125"/>
    <n v="7.6479999999999997"/>
    <n v="0"/>
    <n v="69"/>
    <s v="BASE DE DATOS"/>
    <m/>
  </r>
  <r>
    <s v="20"/>
    <x v="5"/>
    <s v="EOTHER"/>
    <s v="17337013"/>
    <s v="17337013"/>
    <x v="4"/>
    <s v="Circuito 7"/>
    <s v="S"/>
    <n v="9.4499999999999993"/>
    <n v="9.4499999999999993"/>
    <n v="1009.8819999999999"/>
    <n v="3145.703"/>
    <n v="4155.585"/>
    <n v="0"/>
    <n v="720"/>
    <n v="0"/>
    <m/>
    <m/>
    <x v="0"/>
    <s v="EOTHER17337013Circuito 7HI"/>
    <s v="Parque E¢lico Tres Hermanas S.A.C."/>
    <x v="79"/>
    <x v="79"/>
    <s v="C.E. Parque Eólico Tres Herman"/>
    <x v="284"/>
    <x v="7"/>
    <x v="7"/>
    <x v="302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SEGUNDA"/>
    <x v="0"/>
    <x v="0"/>
    <n v="4155.585"/>
    <n v="4.1555850000000003"/>
    <m/>
    <n v="0.78749999999999998"/>
    <n v="0.78749999999999998"/>
    <n v="7.6479999999999997"/>
    <n v="0"/>
    <n v="69"/>
    <s v="BASE DE DATOS"/>
    <m/>
  </r>
  <r>
    <s v="20"/>
    <x v="6"/>
    <s v="EOTHER"/>
    <s v="17337013"/>
    <s v="17337013"/>
    <x v="4"/>
    <s v="Circuito 1"/>
    <s v="S"/>
    <n v="14.05"/>
    <n v="14.05"/>
    <n v="1566.0119999999999"/>
    <n v="5230.8109999999997"/>
    <n v="6796.8230000000003"/>
    <n v="0"/>
    <n v="742"/>
    <n v="2"/>
    <m/>
    <m/>
    <x v="0"/>
    <s v="EOTHER17337013Circuito 1HI"/>
    <s v="Parque E¢lico Tres Hermanas S.A.C."/>
    <x v="79"/>
    <x v="79"/>
    <s v="C.E. Parque Eólico Tres Herman"/>
    <x v="284"/>
    <x v="7"/>
    <x v="7"/>
    <x v="296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SEGUNDA"/>
    <x v="0"/>
    <x v="0"/>
    <n v="6796.8230000000003"/>
    <n v="6.7968230000000007"/>
    <m/>
    <n v="1.1708333333333334"/>
    <n v="1.1708333333333334"/>
    <n v="7.6479999999999997"/>
    <n v="-9.0949470177292824E-13"/>
    <n v="69"/>
    <s v="BASE DE DATOS"/>
    <m/>
  </r>
  <r>
    <s v="20"/>
    <x v="6"/>
    <s v="EOTHER"/>
    <s v="17337013"/>
    <s v="17337013"/>
    <x v="4"/>
    <s v="Circuito 2"/>
    <s v="S"/>
    <n v="15.75"/>
    <n v="15.75"/>
    <n v="1918.1079999999999"/>
    <n v="6406.8860000000004"/>
    <n v="8324.9940000000006"/>
    <n v="0"/>
    <n v="742"/>
    <n v="2"/>
    <m/>
    <m/>
    <x v="0"/>
    <s v="EOTHER17337013Circuito 2HI"/>
    <s v="Parque E¢lico Tres Hermanas S.A.C."/>
    <x v="79"/>
    <x v="79"/>
    <s v="C.E. Parque Eólico Tres Herman"/>
    <x v="284"/>
    <x v="7"/>
    <x v="7"/>
    <x v="297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SEGUNDA"/>
    <x v="0"/>
    <x v="0"/>
    <n v="8324.9940000000006"/>
    <n v="8.3249940000000002"/>
    <m/>
    <n v="1.3125"/>
    <n v="1.3125"/>
    <n v="7.6479999999999997"/>
    <n v="0"/>
    <n v="69"/>
    <s v="BASE DE DATOS"/>
    <m/>
  </r>
  <r>
    <s v="20"/>
    <x v="6"/>
    <s v="EOTHER"/>
    <s v="17337013"/>
    <s v="17337013"/>
    <x v="4"/>
    <s v="Circuito 3"/>
    <s v="S"/>
    <n v="14.05"/>
    <n v="14.05"/>
    <n v="1660.5540000000001"/>
    <n v="5546.598"/>
    <n v="7207.152"/>
    <n v="0"/>
    <n v="742"/>
    <n v="2"/>
    <m/>
    <m/>
    <x v="0"/>
    <s v="EOTHER17337013Circuito 3HI"/>
    <s v="Parque E¢lico Tres Hermanas S.A.C."/>
    <x v="79"/>
    <x v="79"/>
    <s v="C.E. Parque Eólico Tres Herman"/>
    <x v="284"/>
    <x v="7"/>
    <x v="7"/>
    <x v="298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SEGUNDA"/>
    <x v="0"/>
    <x v="0"/>
    <n v="7207.152"/>
    <n v="7.2071519999999998"/>
    <m/>
    <n v="1.1708333333333334"/>
    <n v="1.1708333333333334"/>
    <n v="7.6479999999999997"/>
    <n v="0"/>
    <n v="69"/>
    <s v="BASE DE DATOS"/>
    <m/>
  </r>
  <r>
    <s v="20"/>
    <x v="6"/>
    <s v="EOTHER"/>
    <s v="17337013"/>
    <s v="17337013"/>
    <x v="4"/>
    <s v="Circuito 4"/>
    <s v="S"/>
    <n v="12.35"/>
    <n v="12.35"/>
    <n v="1520.269"/>
    <n v="5078.0209999999997"/>
    <n v="6598.29"/>
    <n v="0"/>
    <n v="742"/>
    <n v="2"/>
    <m/>
    <m/>
    <x v="0"/>
    <s v="EOTHER17337013Circuito 4HI"/>
    <s v="Parque E¢lico Tres Hermanas S.A.C."/>
    <x v="79"/>
    <x v="79"/>
    <s v="C.E. Parque Eólico Tres Herman"/>
    <x v="284"/>
    <x v="7"/>
    <x v="7"/>
    <x v="299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SEGUNDA"/>
    <x v="0"/>
    <x v="0"/>
    <n v="6598.29"/>
    <n v="6.5982899999999995"/>
    <m/>
    <n v="1.0291666666666666"/>
    <n v="1.0291666666666666"/>
    <n v="7.6479999999999997"/>
    <n v="0"/>
    <n v="69"/>
    <s v="BASE DE DATOS"/>
    <m/>
  </r>
  <r>
    <s v="20"/>
    <x v="6"/>
    <s v="EOTHER"/>
    <s v="17337013"/>
    <s v="17337013"/>
    <x v="4"/>
    <s v="Circuito 5"/>
    <s v="S"/>
    <n v="15.75"/>
    <n v="15.75"/>
    <n v="1910.607"/>
    <n v="6381.8310000000001"/>
    <n v="8292.4380000000001"/>
    <n v="0"/>
    <n v="742"/>
    <n v="2"/>
    <m/>
    <m/>
    <x v="0"/>
    <s v="EOTHER17337013Circuito 5HI"/>
    <s v="Parque E¢lico Tres Hermanas S.A.C."/>
    <x v="79"/>
    <x v="79"/>
    <s v="C.E. Parque Eólico Tres Herman"/>
    <x v="284"/>
    <x v="7"/>
    <x v="7"/>
    <x v="300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SEGUNDA"/>
    <x v="0"/>
    <x v="0"/>
    <n v="8292.4380000000001"/>
    <n v="8.2924380000000006"/>
    <m/>
    <n v="1.3125"/>
    <n v="1.3125"/>
    <n v="7.6479999999999997"/>
    <n v="0"/>
    <n v="69"/>
    <s v="BASE DE DATOS"/>
    <m/>
  </r>
  <r>
    <s v="20"/>
    <x v="6"/>
    <s v="EOTHER"/>
    <s v="17337013"/>
    <s v="17337013"/>
    <x v="4"/>
    <s v="Circuito 6"/>
    <s v="S"/>
    <n v="15.75"/>
    <n v="15.75"/>
    <n v="1906.2850000000001"/>
    <n v="6367.393"/>
    <n v="8273.6779999999999"/>
    <n v="0"/>
    <n v="742"/>
    <n v="2"/>
    <m/>
    <m/>
    <x v="0"/>
    <s v="EOTHER17337013Circuito 6HI"/>
    <s v="Parque E¢lico Tres Hermanas S.A.C."/>
    <x v="79"/>
    <x v="79"/>
    <s v="C.E. Parque Eólico Tres Herman"/>
    <x v="284"/>
    <x v="7"/>
    <x v="7"/>
    <x v="301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SEGUNDA"/>
    <x v="0"/>
    <x v="0"/>
    <n v="8273.6779999999999"/>
    <n v="8.2736780000000003"/>
    <m/>
    <n v="1.3125"/>
    <n v="1.3125"/>
    <n v="7.6479999999999997"/>
    <n v="0"/>
    <n v="69"/>
    <s v="BASE DE DATOS"/>
    <m/>
  </r>
  <r>
    <s v="20"/>
    <x v="6"/>
    <s v="EOTHER"/>
    <s v="17337013"/>
    <s v="17337013"/>
    <x v="4"/>
    <s v="Circuito 7"/>
    <s v="S"/>
    <n v="9.4499999999999993"/>
    <n v="9.4499999999999993"/>
    <n v="960.46500000000003"/>
    <n v="3208.1550000000002"/>
    <n v="4168.62"/>
    <n v="0"/>
    <n v="742"/>
    <n v="2"/>
    <m/>
    <m/>
    <x v="0"/>
    <s v="EOTHER17337013Circuito 7HI"/>
    <s v="Parque E¢lico Tres Hermanas S.A.C."/>
    <x v="79"/>
    <x v="79"/>
    <s v="C.E. Parque Eólico Tres Herman"/>
    <x v="284"/>
    <x v="7"/>
    <x v="7"/>
    <x v="302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SEGUNDA"/>
    <x v="0"/>
    <x v="0"/>
    <n v="4168.62"/>
    <n v="4.1686199999999998"/>
    <m/>
    <n v="0.78749999999999998"/>
    <n v="0.78749999999999998"/>
    <n v="7.6479999999999997"/>
    <n v="0"/>
    <n v="69"/>
    <s v="BASE DE DATOS"/>
    <m/>
  </r>
  <r>
    <s v="20"/>
    <x v="8"/>
    <s v="EOTHER"/>
    <s v="17337013"/>
    <s v="17337013"/>
    <x v="4"/>
    <s v="Circuito 1"/>
    <s v="S"/>
    <n v="14.05"/>
    <n v="14.05"/>
    <n v="2732.3449999999998"/>
    <n v="4206.2929999999997"/>
    <n v="6938.6379999999999"/>
    <n v="0"/>
    <n v="720"/>
    <n v="0"/>
    <m/>
    <m/>
    <x v="0"/>
    <s v="EOTHER17337013Circuito 1HI"/>
    <s v="Parque E¢lico Tres Hermanas S.A.C."/>
    <x v="79"/>
    <x v="79"/>
    <s v="C.E. Parque Eólico Tres Herman"/>
    <x v="284"/>
    <x v="7"/>
    <x v="7"/>
    <x v="296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SEGUNDA"/>
    <x v="0"/>
    <x v="0"/>
    <n v="6938.6379999999999"/>
    <n v="6.9386380000000001"/>
    <m/>
    <n v="1.1708333333333334"/>
    <n v="1.1708333333333334"/>
    <n v="7.6479999999999997"/>
    <n v="-9.0949470177292824E-13"/>
    <n v="69"/>
    <s v="BASE DE DATOS"/>
    <m/>
  </r>
  <r>
    <s v="20"/>
    <x v="8"/>
    <s v="EOTHER"/>
    <s v="17337013"/>
    <s v="17337013"/>
    <x v="4"/>
    <s v="Circuito 2"/>
    <s v="S"/>
    <n v="15.75"/>
    <n v="15.75"/>
    <n v="3401.471"/>
    <n v="5236.375"/>
    <n v="8637.8459999999995"/>
    <n v="0"/>
    <n v="720"/>
    <n v="0"/>
    <m/>
    <m/>
    <x v="0"/>
    <s v="EOTHER17337013Circuito 2HI"/>
    <s v="Parque E¢lico Tres Hermanas S.A.C."/>
    <x v="79"/>
    <x v="79"/>
    <s v="C.E. Parque Eólico Tres Herman"/>
    <x v="284"/>
    <x v="7"/>
    <x v="7"/>
    <x v="297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SEGUNDA"/>
    <x v="0"/>
    <x v="0"/>
    <n v="8637.8459999999995"/>
    <n v="8.6378459999999997"/>
    <m/>
    <n v="1.3125"/>
    <n v="1.3125"/>
    <n v="7.6479999999999997"/>
    <n v="0"/>
    <n v="69"/>
    <s v="BASE DE DATOS"/>
    <m/>
  </r>
  <r>
    <s v="20"/>
    <x v="8"/>
    <s v="EOTHER"/>
    <s v="17337013"/>
    <s v="17337013"/>
    <x v="4"/>
    <s v="Circuito 3"/>
    <s v="S"/>
    <n v="14.05"/>
    <n v="14.05"/>
    <n v="2863.7049999999999"/>
    <n v="4408.5150000000003"/>
    <n v="7272.22"/>
    <n v="0"/>
    <n v="720"/>
    <n v="0"/>
    <m/>
    <m/>
    <x v="0"/>
    <s v="EOTHER17337013Circuito 3HI"/>
    <s v="Parque E¢lico Tres Hermanas S.A.C."/>
    <x v="79"/>
    <x v="79"/>
    <s v="C.E. Parque Eólico Tres Herman"/>
    <x v="284"/>
    <x v="7"/>
    <x v="7"/>
    <x v="298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SEGUNDA"/>
    <x v="0"/>
    <x v="0"/>
    <n v="7272.22"/>
    <n v="7.2722199999999999"/>
    <m/>
    <n v="1.1708333333333334"/>
    <n v="1.1708333333333334"/>
    <n v="7.6479999999999997"/>
    <n v="0"/>
    <n v="69"/>
    <s v="BASE DE DATOS"/>
    <m/>
  </r>
  <r>
    <s v="20"/>
    <x v="8"/>
    <s v="EOTHER"/>
    <s v="17337013"/>
    <s v="17337013"/>
    <x v="4"/>
    <s v="Circuito 4"/>
    <s v="S"/>
    <n v="12.35"/>
    <n v="12.35"/>
    <n v="2620.77"/>
    <n v="4034.53"/>
    <n v="6655.3"/>
    <n v="0"/>
    <n v="720"/>
    <n v="0"/>
    <m/>
    <m/>
    <x v="0"/>
    <s v="EOTHER17337013Circuito 4HI"/>
    <s v="Parque E¢lico Tres Hermanas S.A.C."/>
    <x v="79"/>
    <x v="79"/>
    <s v="C.E. Parque Eólico Tres Herman"/>
    <x v="284"/>
    <x v="7"/>
    <x v="7"/>
    <x v="299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SEGUNDA"/>
    <x v="0"/>
    <x v="0"/>
    <n v="6655.3"/>
    <n v="6.6553000000000004"/>
    <m/>
    <n v="1.0291666666666666"/>
    <n v="1.0291666666666666"/>
    <n v="7.6479999999999997"/>
    <n v="0"/>
    <n v="69"/>
    <s v="BASE DE DATOS"/>
    <m/>
  </r>
  <r>
    <s v="20"/>
    <x v="8"/>
    <s v="EOTHER"/>
    <s v="17337013"/>
    <s v="17337013"/>
    <x v="4"/>
    <s v="Circuito 5"/>
    <s v="S"/>
    <n v="15.75"/>
    <n v="15.75"/>
    <n v="3169.759"/>
    <n v="4879.6689999999999"/>
    <n v="8049.4279999999999"/>
    <n v="0"/>
    <n v="720"/>
    <n v="0"/>
    <m/>
    <m/>
    <x v="0"/>
    <s v="EOTHER17337013Circuito 5HI"/>
    <s v="Parque E¢lico Tres Hermanas S.A.C."/>
    <x v="79"/>
    <x v="79"/>
    <s v="C.E. Parque Eólico Tres Herman"/>
    <x v="284"/>
    <x v="7"/>
    <x v="7"/>
    <x v="300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SEGUNDA"/>
    <x v="0"/>
    <x v="0"/>
    <n v="8049.4279999999999"/>
    <n v="8.0494280000000007"/>
    <m/>
    <n v="1.3125"/>
    <n v="1.3125"/>
    <n v="7.6479999999999997"/>
    <n v="0"/>
    <n v="69"/>
    <s v="BASE DE DATOS"/>
    <m/>
  </r>
  <r>
    <s v="20"/>
    <x v="8"/>
    <s v="EOTHER"/>
    <s v="17337013"/>
    <s v="17337013"/>
    <x v="4"/>
    <s v="Circuito 6"/>
    <s v="S"/>
    <n v="15.75"/>
    <n v="15.75"/>
    <n v="3411.93"/>
    <n v="5252.4759999999997"/>
    <n v="8664.4060000000009"/>
    <n v="0"/>
    <n v="720"/>
    <n v="0"/>
    <m/>
    <m/>
    <x v="0"/>
    <s v="EOTHER17337013Circuito 6HI"/>
    <s v="Parque E¢lico Tres Hermanas S.A.C."/>
    <x v="79"/>
    <x v="79"/>
    <s v="C.E. Parque Eólico Tres Herman"/>
    <x v="284"/>
    <x v="7"/>
    <x v="7"/>
    <x v="301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SEGUNDA"/>
    <x v="0"/>
    <x v="0"/>
    <n v="8664.4060000000009"/>
    <n v="8.6644060000000014"/>
    <m/>
    <n v="1.3125"/>
    <n v="1.3125"/>
    <n v="7.6479999999999997"/>
    <n v="-1.8189894035458565E-12"/>
    <n v="69"/>
    <s v="BASE DE DATOS"/>
    <m/>
  </r>
  <r>
    <s v="20"/>
    <x v="8"/>
    <s v="EOTHER"/>
    <s v="17337013"/>
    <s v="17337013"/>
    <x v="4"/>
    <s v="Circuito 7"/>
    <s v="S"/>
    <n v="9.4499999999999993"/>
    <n v="9.4499999999999993"/>
    <n v="1842.8340000000001"/>
    <n v="2836.9409999999998"/>
    <n v="4679.7749999999996"/>
    <n v="0"/>
    <n v="720"/>
    <n v="0"/>
    <m/>
    <m/>
    <x v="0"/>
    <s v="EOTHER17337013Circuito 7HI"/>
    <s v="Parque E¢lico Tres Hermanas S.A.C."/>
    <x v="79"/>
    <x v="79"/>
    <s v="C.E. Parque Eólico Tres Herman"/>
    <x v="284"/>
    <x v="7"/>
    <x v="7"/>
    <x v="302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SEGUNDA"/>
    <x v="0"/>
    <x v="0"/>
    <n v="4679.7749999999996"/>
    <n v="4.6797749999999994"/>
    <m/>
    <n v="0.78749999999999998"/>
    <n v="0.78749999999999998"/>
    <n v="7.6479999999999997"/>
    <n v="0"/>
    <n v="69"/>
    <s v="BASE DE DATOS"/>
    <m/>
  </r>
  <r>
    <s v="20"/>
    <x v="9"/>
    <s v="EOTHER"/>
    <s v="17337013"/>
    <s v="17337013"/>
    <x v="4"/>
    <s v="Circuito 1"/>
    <s v="S"/>
    <n v="14.05"/>
    <n v="14.05"/>
    <n v="1712.1479999999999"/>
    <n v="5065.625"/>
    <n v="6777.7730000000001"/>
    <n v="0"/>
    <n v="744"/>
    <n v="0"/>
    <m/>
    <m/>
    <x v="0"/>
    <s v="EOTHER17337013Circuito 1HI"/>
    <s v="Parque E¢lico Tres Hermanas S.A.C."/>
    <x v="79"/>
    <x v="79"/>
    <s v="C.E. Parque Eólico Tres Herman"/>
    <x v="284"/>
    <x v="7"/>
    <x v="7"/>
    <x v="296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SEGUNDA"/>
    <x v="0"/>
    <x v="0"/>
    <n v="6777.7730000000001"/>
    <n v="6.7777729999999998"/>
    <m/>
    <n v="1.1708333333333334"/>
    <n v="1.1708333333333334"/>
    <n v="7.6479999999999997"/>
    <n v="0"/>
    <n v="69"/>
    <s v="BASE DE DATOS"/>
    <m/>
  </r>
  <r>
    <s v="20"/>
    <x v="9"/>
    <s v="EOTHER"/>
    <s v="17337013"/>
    <s v="17337013"/>
    <x v="4"/>
    <s v="Circuito 2"/>
    <s v="S"/>
    <n v="15.75"/>
    <n v="15.75"/>
    <n v="2211.3389999999999"/>
    <n v="6542.5460000000003"/>
    <n v="8753.8850000000002"/>
    <n v="0"/>
    <n v="744"/>
    <n v="0"/>
    <m/>
    <m/>
    <x v="0"/>
    <s v="EOTHER17337013Circuito 2HI"/>
    <s v="Parque E¢lico Tres Hermanas S.A.C."/>
    <x v="79"/>
    <x v="79"/>
    <s v="C.E. Parque Eólico Tres Herman"/>
    <x v="284"/>
    <x v="7"/>
    <x v="7"/>
    <x v="297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SEGUNDA"/>
    <x v="0"/>
    <x v="0"/>
    <n v="8753.8850000000002"/>
    <n v="8.7538850000000004"/>
    <m/>
    <n v="1.3125"/>
    <n v="1.3125"/>
    <n v="7.6479999999999997"/>
    <n v="0"/>
    <n v="69"/>
    <s v="BASE DE DATOS"/>
    <m/>
  </r>
  <r>
    <s v="20"/>
    <x v="9"/>
    <s v="EOTHER"/>
    <s v="17337013"/>
    <s v="17337013"/>
    <x v="4"/>
    <s v="Circuito 3"/>
    <s v="S"/>
    <n v="14.05"/>
    <n v="14.05"/>
    <n v="1841.202"/>
    <n v="5447.4449999999997"/>
    <n v="7288.6469999999999"/>
    <n v="0"/>
    <n v="744"/>
    <n v="0"/>
    <m/>
    <m/>
    <x v="0"/>
    <s v="EOTHER17337013Circuito 3HI"/>
    <s v="Parque E¢lico Tres Hermanas S.A.C."/>
    <x v="79"/>
    <x v="79"/>
    <s v="C.E. Parque Eólico Tres Herman"/>
    <x v="284"/>
    <x v="7"/>
    <x v="7"/>
    <x v="298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SEGUNDA"/>
    <x v="0"/>
    <x v="0"/>
    <n v="7288.6469999999999"/>
    <n v="7.2886470000000001"/>
    <m/>
    <n v="1.1708333333333334"/>
    <n v="1.1708333333333334"/>
    <n v="7.6479999999999997"/>
    <n v="0"/>
    <n v="69"/>
    <s v="BASE DE DATOS"/>
    <m/>
  </r>
  <r>
    <s v="20"/>
    <x v="9"/>
    <s v="EOTHER"/>
    <s v="17337013"/>
    <s v="17337013"/>
    <x v="4"/>
    <s v="Circuito 4"/>
    <s v="S"/>
    <n v="12.35"/>
    <n v="12.35"/>
    <n v="1703.2750000000001"/>
    <n v="5039.3710000000001"/>
    <n v="6742.6459999999997"/>
    <n v="0"/>
    <n v="744"/>
    <n v="0"/>
    <m/>
    <m/>
    <x v="0"/>
    <s v="EOTHER17337013Circuito 4HI"/>
    <s v="Parque E¢lico Tres Hermanas S.A.C."/>
    <x v="79"/>
    <x v="79"/>
    <s v="C.E. Parque Eólico Tres Herman"/>
    <x v="284"/>
    <x v="7"/>
    <x v="7"/>
    <x v="299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SEGUNDA"/>
    <x v="0"/>
    <x v="0"/>
    <n v="6742.6459999999997"/>
    <n v="6.7426459999999997"/>
    <m/>
    <n v="1.0291666666666666"/>
    <n v="1.0291666666666666"/>
    <n v="7.6479999999999997"/>
    <n v="9.0949470177292824E-13"/>
    <n v="69"/>
    <s v="BASE DE DATOS"/>
    <m/>
  </r>
  <r>
    <s v="20"/>
    <x v="9"/>
    <s v="EOTHER"/>
    <s v="17337013"/>
    <s v="17337013"/>
    <x v="4"/>
    <s v="Circuito 5"/>
    <s v="S"/>
    <n v="15.75"/>
    <n v="15.75"/>
    <n v="2212.5140000000001"/>
    <n v="6546.0230000000001"/>
    <n v="8758.5370000000003"/>
    <n v="0"/>
    <n v="744"/>
    <n v="0"/>
    <m/>
    <m/>
    <x v="0"/>
    <s v="EOTHER17337013Circuito 5HI"/>
    <s v="Parque E¢lico Tres Hermanas S.A.C."/>
    <x v="79"/>
    <x v="79"/>
    <s v="C.E. Parque Eólico Tres Herman"/>
    <x v="284"/>
    <x v="7"/>
    <x v="7"/>
    <x v="300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SEGUNDA"/>
    <x v="0"/>
    <x v="0"/>
    <n v="8758.5370000000003"/>
    <n v="8.7585370000000005"/>
    <m/>
    <n v="1.3125"/>
    <n v="1.3125"/>
    <n v="7.6479999999999997"/>
    <n v="0"/>
    <n v="69"/>
    <s v="BASE DE DATOS"/>
    <m/>
  </r>
  <r>
    <s v="20"/>
    <x v="9"/>
    <s v="EOTHER"/>
    <s v="17337013"/>
    <s v="17337013"/>
    <x v="4"/>
    <s v="Circuito 6"/>
    <s v="S"/>
    <n v="15.75"/>
    <n v="15.75"/>
    <n v="2201.877"/>
    <n v="6514.5519999999997"/>
    <n v="8716.4290000000001"/>
    <n v="0"/>
    <n v="744"/>
    <n v="0"/>
    <m/>
    <m/>
    <x v="0"/>
    <s v="EOTHER17337013Circuito 6HI"/>
    <s v="Parque E¢lico Tres Hermanas S.A.C."/>
    <x v="79"/>
    <x v="79"/>
    <s v="C.E. Parque Eólico Tres Herman"/>
    <x v="284"/>
    <x v="7"/>
    <x v="7"/>
    <x v="301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SEGUNDA"/>
    <x v="0"/>
    <x v="0"/>
    <n v="8716.4290000000001"/>
    <n v="8.7164289999999998"/>
    <m/>
    <n v="1.3125"/>
    <n v="1.3125"/>
    <n v="7.6479999999999997"/>
    <n v="0"/>
    <n v="69"/>
    <s v="BASE DE DATOS"/>
    <m/>
  </r>
  <r>
    <s v="20"/>
    <x v="9"/>
    <s v="EOTHER"/>
    <s v="17337013"/>
    <s v="17337013"/>
    <x v="4"/>
    <s v="Circuito 7"/>
    <s v="S"/>
    <n v="9.4499999999999993"/>
    <n v="9.4499999999999993"/>
    <n v="1152.8309999999999"/>
    <n v="3410.8090000000002"/>
    <n v="4563.6400000000003"/>
    <n v="0"/>
    <n v="744"/>
    <n v="0"/>
    <m/>
    <m/>
    <x v="0"/>
    <s v="EOTHER17337013Circuito 7HI"/>
    <s v="Parque E¢lico Tres Hermanas S.A.C."/>
    <x v="79"/>
    <x v="79"/>
    <s v="C.E. Parque Eólico Tres Herman"/>
    <x v="284"/>
    <x v="7"/>
    <x v="7"/>
    <x v="302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SEGUNDA"/>
    <x v="0"/>
    <x v="0"/>
    <n v="4563.6400000000003"/>
    <n v="4.5636400000000004"/>
    <m/>
    <n v="0.78749999999999998"/>
    <n v="0.78749999999999998"/>
    <n v="7.6479999999999997"/>
    <n v="0"/>
    <n v="69"/>
    <s v="BASE DE DATOS"/>
    <m/>
  </r>
  <r>
    <s v="20"/>
    <x v="10"/>
    <s v="EOTHER"/>
    <s v="17337013"/>
    <s v="17337013"/>
    <x v="4"/>
    <s v="Circuito 1"/>
    <s v="S"/>
    <n v="14.05"/>
    <n v="14.05"/>
    <n v="1357.5989999999999"/>
    <n v="4640.3419999999996"/>
    <n v="5997.9409999999998"/>
    <n v="0"/>
    <n v="720"/>
    <n v="0"/>
    <m/>
    <m/>
    <x v="0"/>
    <s v="EOTHER17337013Circuito 1HI"/>
    <s v="Parque E¢lico Tres Hermanas S.A.C."/>
    <x v="79"/>
    <x v="79"/>
    <s v="C.E. Parque Eólico Tres Herman"/>
    <x v="284"/>
    <x v="7"/>
    <x v="7"/>
    <x v="296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SEGUNDA"/>
    <x v="0"/>
    <x v="0"/>
    <n v="5997.9409999999998"/>
    <n v="5.997941"/>
    <m/>
    <n v="1.1708333333333334"/>
    <n v="1.1708333333333334"/>
    <n v="7.6479999999999997"/>
    <n v="0"/>
    <n v="69"/>
    <s v="BASE DE DATOS"/>
    <m/>
  </r>
  <r>
    <s v="20"/>
    <x v="10"/>
    <s v="EOTHER"/>
    <s v="17337013"/>
    <s v="17337013"/>
    <x v="4"/>
    <s v="Circuito 2"/>
    <s v="S"/>
    <n v="15.75"/>
    <n v="15.75"/>
    <n v="1690.547"/>
    <n v="5778.3760000000002"/>
    <n v="7468.9229999999998"/>
    <n v="0"/>
    <n v="720"/>
    <n v="0"/>
    <m/>
    <m/>
    <x v="0"/>
    <s v="EOTHER17337013Circuito 2HI"/>
    <s v="Parque E¢lico Tres Hermanas S.A.C."/>
    <x v="79"/>
    <x v="79"/>
    <s v="C.E. Parque Eólico Tres Herman"/>
    <x v="284"/>
    <x v="7"/>
    <x v="7"/>
    <x v="297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SEGUNDA"/>
    <x v="0"/>
    <x v="0"/>
    <n v="7468.9229999999998"/>
    <n v="7.4689230000000002"/>
    <m/>
    <n v="1.3125"/>
    <n v="1.3125"/>
    <n v="7.6479999999999997"/>
    <n v="9.0949470177292824E-13"/>
    <n v="69"/>
    <s v="BASE DE DATOS"/>
    <m/>
  </r>
  <r>
    <s v="20"/>
    <x v="10"/>
    <s v="EOTHER"/>
    <s v="17337013"/>
    <s v="17337013"/>
    <x v="4"/>
    <s v="Circuito 3"/>
    <s v="S"/>
    <n v="14.05"/>
    <n v="14.05"/>
    <n v="1383.1279999999999"/>
    <n v="4727.6019999999999"/>
    <n v="6110.73"/>
    <n v="0"/>
    <n v="720"/>
    <n v="0"/>
    <m/>
    <m/>
    <x v="0"/>
    <s v="EOTHER17337013Circuito 3HI"/>
    <s v="Parque E¢lico Tres Hermanas S.A.C."/>
    <x v="79"/>
    <x v="79"/>
    <s v="C.E. Parque Eólico Tres Herman"/>
    <x v="284"/>
    <x v="7"/>
    <x v="7"/>
    <x v="298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SEGUNDA"/>
    <x v="0"/>
    <x v="0"/>
    <n v="6110.73"/>
    <n v="6.1107299999999993"/>
    <m/>
    <n v="1.1708333333333334"/>
    <n v="1.1708333333333334"/>
    <n v="7.6479999999999997"/>
    <n v="0"/>
    <n v="69"/>
    <s v="BASE DE DATOS"/>
    <m/>
  </r>
  <r>
    <s v="20"/>
    <x v="10"/>
    <s v="EOTHER"/>
    <s v="17337013"/>
    <s v="17337013"/>
    <x v="4"/>
    <s v="Circuito 4"/>
    <s v="S"/>
    <n v="12.35"/>
    <n v="12.35"/>
    <n v="1300.4179999999999"/>
    <n v="4444.8940000000002"/>
    <n v="5745.3119999999999"/>
    <n v="0"/>
    <n v="720"/>
    <n v="0"/>
    <m/>
    <m/>
    <x v="0"/>
    <s v="EOTHER17337013Circuito 4HI"/>
    <s v="Parque E¢lico Tres Hermanas S.A.C."/>
    <x v="79"/>
    <x v="79"/>
    <s v="C.E. Parque Eólico Tres Herman"/>
    <x v="284"/>
    <x v="7"/>
    <x v="7"/>
    <x v="299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SEGUNDA"/>
    <x v="0"/>
    <x v="0"/>
    <n v="5745.3119999999999"/>
    <n v="5.7453120000000002"/>
    <m/>
    <n v="1.0291666666666666"/>
    <n v="1.0291666666666666"/>
    <n v="7.6479999999999997"/>
    <n v="0"/>
    <n v="69"/>
    <s v="BASE DE DATOS"/>
    <m/>
  </r>
  <r>
    <s v="20"/>
    <x v="10"/>
    <s v="EOTHER"/>
    <s v="17337013"/>
    <s v="17337013"/>
    <x v="4"/>
    <s v="Circuito 5"/>
    <s v="S"/>
    <n v="15.75"/>
    <n v="15.75"/>
    <n v="1591.4090000000001"/>
    <n v="5439.5169999999998"/>
    <n v="7030.9260000000004"/>
    <n v="0"/>
    <n v="720"/>
    <n v="0"/>
    <m/>
    <m/>
    <x v="0"/>
    <s v="EOTHER17337013Circuito 5HI"/>
    <s v="Parque E¢lico Tres Hermanas S.A.C."/>
    <x v="79"/>
    <x v="79"/>
    <s v="C.E. Parque Eólico Tres Herman"/>
    <x v="284"/>
    <x v="7"/>
    <x v="7"/>
    <x v="300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SEGUNDA"/>
    <x v="0"/>
    <x v="0"/>
    <n v="7030.9260000000004"/>
    <n v="7.030926"/>
    <m/>
    <n v="1.3125"/>
    <n v="1.3125"/>
    <n v="7.6479999999999997"/>
    <n v="-9.0949470177292824E-13"/>
    <n v="69"/>
    <s v="BASE DE DATOS"/>
    <m/>
  </r>
  <r>
    <s v="20"/>
    <x v="10"/>
    <s v="EOTHER"/>
    <s v="17337013"/>
    <s v="17337013"/>
    <x v="4"/>
    <s v="Circuito 6"/>
    <s v="S"/>
    <n v="15.75"/>
    <n v="15.75"/>
    <n v="1634.7080000000001"/>
    <n v="5587.5169999999998"/>
    <n v="7222.2250000000004"/>
    <n v="0"/>
    <n v="720"/>
    <n v="0"/>
    <m/>
    <m/>
    <x v="0"/>
    <s v="EOTHER17337013Circuito 6HI"/>
    <s v="Parque E¢lico Tres Hermanas S.A.C."/>
    <x v="79"/>
    <x v="79"/>
    <s v="C.E. Parque Eólico Tres Herman"/>
    <x v="284"/>
    <x v="7"/>
    <x v="7"/>
    <x v="301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SEGUNDA"/>
    <x v="0"/>
    <x v="0"/>
    <n v="7222.2250000000004"/>
    <n v="7.2222250000000008"/>
    <m/>
    <n v="1.3125"/>
    <n v="1.3125"/>
    <n v="7.6479999999999997"/>
    <n v="0"/>
    <n v="69"/>
    <s v="BASE DE DATOS"/>
    <m/>
  </r>
  <r>
    <s v="20"/>
    <x v="10"/>
    <s v="EOTHER"/>
    <s v="17337013"/>
    <s v="17337013"/>
    <x v="4"/>
    <s v="Circuito 7"/>
    <s v="S"/>
    <n v="9.4499999999999993"/>
    <n v="9.4499999999999993"/>
    <n v="809.49300000000005"/>
    <n v="2766.8870000000002"/>
    <n v="3576.38"/>
    <n v="0"/>
    <n v="720"/>
    <n v="0"/>
    <m/>
    <m/>
    <x v="0"/>
    <s v="EOTHER17337013Circuito 7HI"/>
    <s v="Parque E¢lico Tres Hermanas S.A.C."/>
    <x v="79"/>
    <x v="79"/>
    <s v="C.E. Parque Eólico Tres Herman"/>
    <x v="284"/>
    <x v="7"/>
    <x v="7"/>
    <x v="302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SEGUNDA"/>
    <x v="0"/>
    <x v="0"/>
    <n v="3576.38"/>
    <n v="3.5763799999999999"/>
    <m/>
    <n v="0.78749999999999998"/>
    <n v="0.78749999999999998"/>
    <n v="7.6479999999999997"/>
    <n v="0"/>
    <n v="69"/>
    <s v="BASE DE DATOS"/>
    <m/>
  </r>
  <r>
    <s v="20"/>
    <x v="0"/>
    <s v="EOLMAR"/>
    <s v="19276511"/>
    <s v="19276511"/>
    <x v="4"/>
    <s v="Circuito 1"/>
    <s v="S"/>
    <n v="12.6"/>
    <n v="12.6"/>
    <n v="946.56700000000001"/>
    <n v="2577.1590000000001"/>
    <n v="3523.7260000000001"/>
    <n v="0"/>
    <n v="741.25"/>
    <n v="2.75"/>
    <m/>
    <m/>
    <x v="0"/>
    <s v="EOLMAR19276511Circuito 1HI"/>
    <s v="Parque Eólico Marcona S.R.L."/>
    <x v="80"/>
    <x v="80"/>
    <s v="C.E. Parque Eólico Marcona"/>
    <x v="285"/>
    <x v="7"/>
    <x v="7"/>
    <x v="337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PRIMERA"/>
    <x v="0"/>
    <x v="0"/>
    <n v="3523.7260000000001"/>
    <n v="3.5237259999999999"/>
    <m/>
    <n v="1.05"/>
    <n v="1.05"/>
    <n v="7.6479999999999997"/>
    <n v="0"/>
    <n v="68"/>
    <s v="BASE DE DATOS"/>
    <m/>
  </r>
  <r>
    <s v="20"/>
    <x v="0"/>
    <s v="EOLMAR"/>
    <s v="19276511"/>
    <s v="19276511"/>
    <x v="4"/>
    <s v="Circuito 2"/>
    <s v="S"/>
    <n v="9.4499999999999993"/>
    <n v="9.4499999999999993"/>
    <n v="620.13099999999997"/>
    <n v="1688.393"/>
    <n v="2308.5239999999999"/>
    <n v="0"/>
    <n v="741.25"/>
    <n v="2.75"/>
    <m/>
    <m/>
    <x v="0"/>
    <s v="EOLMAR19276511Circuito 2HI"/>
    <s v="Parque Eólico Marcona S.R.L."/>
    <x v="80"/>
    <x v="80"/>
    <s v="C.E. Parque Eólico Marcona"/>
    <x v="285"/>
    <x v="7"/>
    <x v="7"/>
    <x v="337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PRIMERA"/>
    <x v="0"/>
    <x v="0"/>
    <n v="2308.5239999999999"/>
    <n v="2.3085239999999998"/>
    <m/>
    <n v="0.78749999999999998"/>
    <n v="0.78749999999999998"/>
    <n v="7.6479999999999997"/>
    <n v="0"/>
    <n v="68"/>
    <s v="BASE DE DATOS"/>
    <m/>
  </r>
  <r>
    <s v="20"/>
    <x v="0"/>
    <s v="EOLMAR"/>
    <s v="19276511"/>
    <s v="19276511"/>
    <x v="4"/>
    <s v="Circuito 3"/>
    <s v="S"/>
    <n v="10.050000000000001"/>
    <n v="10.050000000000001"/>
    <n v="790.73199999999997"/>
    <n v="2152.877"/>
    <n v="2943.6089999999999"/>
    <n v="0"/>
    <n v="0"/>
    <n v="2.75"/>
    <m/>
    <m/>
    <x v="0"/>
    <s v="EOLMAR19276511Circuito 3HI"/>
    <s v="Parque Eólico Marcona S.R.L."/>
    <x v="80"/>
    <x v="80"/>
    <s v="C.E. Parque Eólico Marcona"/>
    <x v="285"/>
    <x v="7"/>
    <x v="7"/>
    <x v="337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PRIMERA"/>
    <x v="0"/>
    <x v="0"/>
    <n v="2943.6089999999999"/>
    <n v="2.9436089999999999"/>
    <m/>
    <n v="0.83750000000000002"/>
    <n v="0.83750000000000002"/>
    <n v="7.6479999999999997"/>
    <n v="0"/>
    <n v="68"/>
    <s v="BASE DE DATOS"/>
    <m/>
  </r>
  <r>
    <s v="20"/>
    <x v="1"/>
    <s v="EOLMAR"/>
    <s v="19276511"/>
    <s v="19276511"/>
    <x v="4"/>
    <s v="Circuito 1"/>
    <s v="S"/>
    <n v="12.6"/>
    <n v="12.6"/>
    <n v="1323.46"/>
    <n v="4167.1670000000004"/>
    <n v="5490.6270000000004"/>
    <n v="0"/>
    <n v="696"/>
    <n v="0"/>
    <m/>
    <m/>
    <x v="0"/>
    <s v="EOLMAR19276511Circuito 1HI"/>
    <s v="Parque Eólico Marcona S.R.L."/>
    <x v="80"/>
    <x v="80"/>
    <s v="C.E. Parque Eólico Marcona"/>
    <x v="285"/>
    <x v="7"/>
    <x v="7"/>
    <x v="337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PRIMERA"/>
    <x v="0"/>
    <x v="0"/>
    <n v="5490.6270000000004"/>
    <n v="5.4906270000000008"/>
    <m/>
    <n v="1.05"/>
    <n v="1.05"/>
    <n v="7.6479999999999997"/>
    <n v="0"/>
    <n v="68"/>
    <s v="BASE DE DATOS"/>
    <m/>
  </r>
  <r>
    <s v="20"/>
    <x v="1"/>
    <s v="EOLMAR"/>
    <s v="19276511"/>
    <s v="19276511"/>
    <x v="4"/>
    <s v="Circuito 2"/>
    <s v="S"/>
    <n v="9.4499999999999993"/>
    <n v="9.4499999999999993"/>
    <n v="820.76800000000003"/>
    <n v="2584.3429999999998"/>
    <n v="3405.1109999999999"/>
    <n v="0"/>
    <n v="696"/>
    <n v="0"/>
    <m/>
    <m/>
    <x v="0"/>
    <s v="EOLMAR19276511Circuito 2HI"/>
    <s v="Parque Eólico Marcona S.R.L."/>
    <x v="80"/>
    <x v="80"/>
    <s v="C.E. Parque Eólico Marcona"/>
    <x v="285"/>
    <x v="7"/>
    <x v="7"/>
    <x v="337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PRIMERA"/>
    <x v="0"/>
    <x v="0"/>
    <n v="3405.1109999999999"/>
    <n v="3.4051109999999998"/>
    <m/>
    <n v="0.78749999999999998"/>
    <n v="0.78749999999999998"/>
    <n v="7.6479999999999997"/>
    <n v="0"/>
    <n v="68"/>
    <s v="BASE DE DATOS"/>
    <m/>
  </r>
  <r>
    <s v="20"/>
    <x v="1"/>
    <s v="EOLMAR"/>
    <s v="19276511"/>
    <s v="19276511"/>
    <x v="4"/>
    <s v="Circuito 3"/>
    <s v="S"/>
    <n v="10.050000000000001"/>
    <n v="10.050000000000001"/>
    <n v="1060.027"/>
    <n v="3337.6979999999999"/>
    <n v="4397.7250000000004"/>
    <n v="0"/>
    <n v="696"/>
    <n v="0"/>
    <m/>
    <m/>
    <x v="0"/>
    <s v="EOLMAR19276511Circuito 3HI"/>
    <s v="Parque Eólico Marcona S.R.L."/>
    <x v="80"/>
    <x v="80"/>
    <s v="C.E. Parque Eólico Marcona"/>
    <x v="285"/>
    <x v="7"/>
    <x v="7"/>
    <x v="337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PRIMERA"/>
    <x v="0"/>
    <x v="0"/>
    <n v="4397.7250000000004"/>
    <n v="4.3977250000000003"/>
    <m/>
    <n v="0.83750000000000002"/>
    <n v="0.83750000000000002"/>
    <n v="7.6479999999999997"/>
    <n v="0"/>
    <n v="68"/>
    <s v="BASE DE DATOS"/>
    <m/>
  </r>
  <r>
    <s v="20"/>
    <x v="2"/>
    <s v="EOLMAR"/>
    <s v="19276511"/>
    <s v="19276511"/>
    <x v="4"/>
    <s v="Circuito 1"/>
    <s v="S"/>
    <n v="12.6"/>
    <n v="12.6"/>
    <n v="1351.9929999999999"/>
    <n v="4376.3029999999999"/>
    <n v="5728.2960000000003"/>
    <n v="0"/>
    <n v="744"/>
    <n v="0"/>
    <m/>
    <m/>
    <x v="0"/>
    <s v="EOLMAR19276511Circuito 1HI"/>
    <s v="Parque Eólico Marcona S.R.L."/>
    <x v="80"/>
    <x v="80"/>
    <s v="C.E. Parque Eólico Marcona"/>
    <x v="285"/>
    <x v="7"/>
    <x v="7"/>
    <x v="337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PRIMERA"/>
    <x v="0"/>
    <x v="0"/>
    <n v="5728.2960000000003"/>
    <n v="5.7282960000000003"/>
    <m/>
    <n v="1.05"/>
    <n v="1.05"/>
    <n v="7.6479999999999997"/>
    <n v="0"/>
    <n v="68"/>
    <s v="BASE DE DATOS"/>
    <m/>
  </r>
  <r>
    <s v="20"/>
    <x v="2"/>
    <s v="EOLMAR"/>
    <s v="19276511"/>
    <s v="19276511"/>
    <x v="4"/>
    <s v="Circuito 2"/>
    <s v="S"/>
    <n v="9.4499999999999993"/>
    <n v="9.4499999999999993"/>
    <n v="791.17600000000004"/>
    <n v="2560.9789999999998"/>
    <n v="3352.1550000000002"/>
    <n v="0"/>
    <n v="744"/>
    <n v="0"/>
    <m/>
    <m/>
    <x v="0"/>
    <s v="EOLMAR19276511Circuito 2HI"/>
    <s v="Parque Eólico Marcona S.R.L."/>
    <x v="80"/>
    <x v="80"/>
    <s v="C.E. Parque Eólico Marcona"/>
    <x v="285"/>
    <x v="7"/>
    <x v="7"/>
    <x v="337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PRIMERA"/>
    <x v="0"/>
    <x v="0"/>
    <n v="3352.1550000000002"/>
    <n v="3.3521550000000002"/>
    <m/>
    <n v="0.78749999999999998"/>
    <n v="0.78749999999999998"/>
    <n v="7.6479999999999997"/>
    <n v="-4.5474735088646412E-13"/>
    <n v="68"/>
    <s v="BASE DE DATOS"/>
    <m/>
  </r>
  <r>
    <s v="20"/>
    <x v="2"/>
    <s v="EOLMAR"/>
    <s v="19276511"/>
    <s v="19276511"/>
    <x v="4"/>
    <s v="Circuito 3"/>
    <s v="S"/>
    <n v="10.050000000000001"/>
    <n v="10.050000000000001"/>
    <n v="1118.28"/>
    <n v="3619.7910000000002"/>
    <n v="4738.0709999999999"/>
    <n v="0"/>
    <n v="744"/>
    <n v="0"/>
    <m/>
    <m/>
    <x v="0"/>
    <s v="EOLMAR19276511Circuito 3HI"/>
    <s v="Parque Eólico Marcona S.R.L."/>
    <x v="80"/>
    <x v="80"/>
    <s v="C.E. Parque Eólico Marcona"/>
    <x v="285"/>
    <x v="7"/>
    <x v="7"/>
    <x v="337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PRIMERA"/>
    <x v="0"/>
    <x v="0"/>
    <n v="4738.0709999999999"/>
    <n v="4.7380709999999997"/>
    <m/>
    <n v="0.83750000000000002"/>
    <n v="0.83750000000000002"/>
    <n v="7.6479999999999997"/>
    <n v="0"/>
    <n v="68"/>
    <s v="BASE DE DATOS"/>
    <m/>
  </r>
  <r>
    <s v="20"/>
    <x v="3"/>
    <s v="EOLMAR"/>
    <s v="19276511"/>
    <s v="19276511"/>
    <x v="4"/>
    <s v="Circuito 1"/>
    <s v="S"/>
    <n v="12.6"/>
    <n v="12.6"/>
    <n v="1475.5989999999999"/>
    <n v="4263.6540000000005"/>
    <n v="5739.2529999999997"/>
    <n v="0"/>
    <n v="719.35"/>
    <n v="0.65"/>
    <m/>
    <m/>
    <x v="0"/>
    <s v="EOLMAR19276511Circuito 1HI"/>
    <s v="Parque Eólico Marcona S.R.L."/>
    <x v="80"/>
    <x v="80"/>
    <s v="C.E. Parque Eólico Marcona"/>
    <x v="285"/>
    <x v="7"/>
    <x v="7"/>
    <x v="337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PRIMERA"/>
    <x v="0"/>
    <x v="0"/>
    <n v="5739.2529999999997"/>
    <n v="5.7392529999999997"/>
    <m/>
    <n v="1.05"/>
    <n v="1.05"/>
    <n v="7.6479999999999997"/>
    <n v="9.0949470177292824E-13"/>
    <n v="68"/>
    <s v="BASE DE DATOS"/>
    <m/>
  </r>
  <r>
    <s v="20"/>
    <x v="3"/>
    <s v="EOLMAR"/>
    <s v="19276511"/>
    <s v="19276511"/>
    <x v="4"/>
    <s v="Circuito 2"/>
    <s v="S"/>
    <n v="9.4499999999999993"/>
    <n v="9.4499999999999993"/>
    <n v="949.923"/>
    <n v="2744.7449999999999"/>
    <n v="3694.6680000000001"/>
    <n v="0"/>
    <n v="719.35"/>
    <n v="0.65"/>
    <m/>
    <m/>
    <x v="0"/>
    <s v="EOLMAR19276511Circuito 2HI"/>
    <s v="Parque Eólico Marcona S.R.L."/>
    <x v="80"/>
    <x v="80"/>
    <s v="C.E. Parque Eólico Marcona"/>
    <x v="285"/>
    <x v="7"/>
    <x v="7"/>
    <x v="337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PRIMERA"/>
    <x v="0"/>
    <x v="0"/>
    <n v="3694.6680000000001"/>
    <n v="3.6946680000000001"/>
    <m/>
    <n v="0.78749999999999998"/>
    <n v="0.78749999999999998"/>
    <n v="7.6479999999999997"/>
    <n v="-4.5474735088646412E-13"/>
    <n v="68"/>
    <s v="BASE DE DATOS"/>
    <m/>
  </r>
  <r>
    <s v="20"/>
    <x v="3"/>
    <s v="EOLMAR"/>
    <s v="19276511"/>
    <s v="19276511"/>
    <x v="4"/>
    <s v="Circuito 3"/>
    <s v="S"/>
    <n v="10.050000000000001"/>
    <n v="10.050000000000001"/>
    <n v="1190.4069999999999"/>
    <n v="3439.6109999999999"/>
    <n v="4630.018"/>
    <n v="0"/>
    <n v="719.35"/>
    <n v="0.65"/>
    <m/>
    <m/>
    <x v="0"/>
    <s v="EOLMAR19276511Circuito 3HI"/>
    <s v="Parque Eólico Marcona S.R.L."/>
    <x v="80"/>
    <x v="80"/>
    <s v="C.E. Parque Eólico Marcona"/>
    <x v="285"/>
    <x v="7"/>
    <x v="7"/>
    <x v="337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PRIMERA"/>
    <x v="0"/>
    <x v="0"/>
    <n v="4630.018"/>
    <n v="4.6300179999999997"/>
    <m/>
    <n v="0.83750000000000002"/>
    <n v="0.83750000000000002"/>
    <n v="7.6479999999999997"/>
    <n v="0"/>
    <n v="68"/>
    <s v="BASE DE DATOS"/>
    <m/>
  </r>
  <r>
    <s v="20"/>
    <x v="4"/>
    <s v="EOLMAR"/>
    <s v="19276511"/>
    <s v="19276511"/>
    <x v="4"/>
    <s v="Circuito 1"/>
    <s v="S"/>
    <n v="12.6"/>
    <n v="12.6"/>
    <n v="1249.6659999999999"/>
    <n v="3816.1750000000002"/>
    <n v="5065.8410000000003"/>
    <n v="48"/>
    <n v="696"/>
    <n v="0"/>
    <m/>
    <m/>
    <x v="0"/>
    <s v="EOLMAR19276511Circuito 1HI"/>
    <s v="Parque Eólico Marcona S.R.L."/>
    <x v="80"/>
    <x v="80"/>
    <s v="C.E. Parque Eólico Marcona"/>
    <x v="285"/>
    <x v="7"/>
    <x v="7"/>
    <x v="337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PRIMERA"/>
    <x v="0"/>
    <x v="0"/>
    <n v="5065.8410000000003"/>
    <n v="5.0658410000000007"/>
    <m/>
    <n v="1.05"/>
    <n v="1.05"/>
    <n v="7.6479999999999997"/>
    <n v="0"/>
    <n v="68"/>
    <s v="BASE DE DATOS"/>
    <m/>
  </r>
  <r>
    <s v="20"/>
    <x v="4"/>
    <s v="EOLMAR"/>
    <s v="19276511"/>
    <s v="19276511"/>
    <x v="4"/>
    <s v="Circuito 2"/>
    <s v="S"/>
    <n v="9.4499999999999993"/>
    <n v="9.4499999999999993"/>
    <n v="794.51300000000003"/>
    <n v="2426.2460000000001"/>
    <n v="3220.759"/>
    <n v="48"/>
    <n v="696"/>
    <n v="0"/>
    <m/>
    <m/>
    <x v="0"/>
    <s v="EOLMAR19276511Circuito 2HI"/>
    <s v="Parque Eólico Marcona S.R.L."/>
    <x v="80"/>
    <x v="80"/>
    <s v="C.E. Parque Eólico Marcona"/>
    <x v="285"/>
    <x v="7"/>
    <x v="7"/>
    <x v="337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PRIMERA"/>
    <x v="0"/>
    <x v="0"/>
    <n v="3220.759"/>
    <n v="3.2207590000000001"/>
    <m/>
    <n v="0.78749999999999998"/>
    <n v="0.78749999999999998"/>
    <n v="7.6479999999999997"/>
    <n v="0"/>
    <n v="68"/>
    <s v="BASE DE DATOS"/>
    <m/>
  </r>
  <r>
    <s v="20"/>
    <x v="4"/>
    <s v="EOLMAR"/>
    <s v="19276511"/>
    <s v="19276511"/>
    <x v="4"/>
    <s v="Circuito 3"/>
    <s v="S"/>
    <n v="10.050000000000001"/>
    <n v="10.050000000000001"/>
    <n v="1089.42"/>
    <n v="3326.819"/>
    <n v="4416.2389999999996"/>
    <n v="48"/>
    <n v="696"/>
    <n v="0"/>
    <m/>
    <m/>
    <x v="0"/>
    <s v="EOLMAR19276511Circuito 3HI"/>
    <s v="Parque Eólico Marcona S.R.L."/>
    <x v="80"/>
    <x v="80"/>
    <s v="C.E. Parque Eólico Marcona"/>
    <x v="285"/>
    <x v="7"/>
    <x v="7"/>
    <x v="337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PRIMERA"/>
    <x v="0"/>
    <x v="0"/>
    <n v="4416.2389999999996"/>
    <n v="4.4162389999999991"/>
    <m/>
    <n v="0.83750000000000002"/>
    <n v="0.83750000000000002"/>
    <n v="7.6479999999999997"/>
    <n v="0"/>
    <n v="68"/>
    <s v="BASE DE DATOS"/>
    <m/>
  </r>
  <r>
    <s v="20"/>
    <x v="5"/>
    <s v="EOLMAR"/>
    <s v="19276511"/>
    <s v="19276511"/>
    <x v="4"/>
    <s v="Circuito 1"/>
    <s v="S"/>
    <n v="12.6"/>
    <n v="12.6"/>
    <n v="1067.1479999999999"/>
    <n v="3320.723"/>
    <n v="4387.8710000000001"/>
    <n v="0"/>
    <n v="720"/>
    <n v="0"/>
    <m/>
    <m/>
    <x v="0"/>
    <s v="EOLMAR19276511Circuito 1HI"/>
    <s v="Parque Eólico Marcona S.R.L."/>
    <x v="80"/>
    <x v="80"/>
    <s v="C.E. Parque Eólico Marcona"/>
    <x v="285"/>
    <x v="7"/>
    <x v="7"/>
    <x v="337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PRIMERA"/>
    <x v="0"/>
    <x v="0"/>
    <n v="4387.8710000000001"/>
    <n v="4.3878710000000005"/>
    <m/>
    <n v="1.05"/>
    <n v="1.05"/>
    <n v="7.6479999999999997"/>
    <n v="0"/>
    <n v="68"/>
    <s v="BASE DE DATOS"/>
    <m/>
  </r>
  <r>
    <s v="20"/>
    <x v="5"/>
    <s v="EOLMAR"/>
    <s v="19276511"/>
    <s v="19276511"/>
    <x v="4"/>
    <s v="Circuito 2"/>
    <s v="S"/>
    <n v="9.4499999999999993"/>
    <n v="9.4499999999999993"/>
    <n v="971.59500000000003"/>
    <n v="3023.3879999999999"/>
    <n v="3994.9830000000002"/>
    <n v="0"/>
    <n v="720"/>
    <n v="0"/>
    <m/>
    <m/>
    <x v="0"/>
    <s v="EOLMAR19276511Circuito 2HI"/>
    <s v="Parque Eólico Marcona S.R.L."/>
    <x v="80"/>
    <x v="80"/>
    <s v="C.E. Parque Eólico Marcona"/>
    <x v="285"/>
    <x v="7"/>
    <x v="7"/>
    <x v="337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PRIMERA"/>
    <x v="0"/>
    <x v="0"/>
    <n v="3994.9830000000002"/>
    <n v="3.9949830000000004"/>
    <m/>
    <n v="0.78749999999999998"/>
    <n v="0.78749999999999998"/>
    <n v="7.6479999999999997"/>
    <n v="0"/>
    <n v="68"/>
    <s v="BASE DE DATOS"/>
    <m/>
  </r>
  <r>
    <s v="20"/>
    <x v="5"/>
    <s v="EOLMAR"/>
    <s v="19276511"/>
    <s v="19276511"/>
    <x v="4"/>
    <s v="Circuito 3"/>
    <s v="S"/>
    <n v="10.050000000000001"/>
    <n v="10.050000000000001"/>
    <n v="1232.9580000000001"/>
    <n v="3836.6880000000001"/>
    <n v="5069.6459999999997"/>
    <n v="0"/>
    <n v="720"/>
    <n v="0"/>
    <m/>
    <m/>
    <x v="0"/>
    <s v="EOLMAR19276511Circuito 3HI"/>
    <s v="Parque Eólico Marcona S.R.L."/>
    <x v="80"/>
    <x v="80"/>
    <s v="C.E. Parque Eólico Marcona"/>
    <x v="285"/>
    <x v="7"/>
    <x v="7"/>
    <x v="337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PRIMERA"/>
    <x v="0"/>
    <x v="0"/>
    <n v="5069.6459999999997"/>
    <n v="5.0696459999999997"/>
    <m/>
    <n v="0.83750000000000002"/>
    <n v="0.83750000000000002"/>
    <n v="7.6479999999999997"/>
    <n v="9.0949470177292824E-13"/>
    <n v="68"/>
    <s v="BASE DE DATOS"/>
    <m/>
  </r>
  <r>
    <s v="20"/>
    <x v="6"/>
    <s v="EOLMAR"/>
    <s v="19276511"/>
    <s v="19276511"/>
    <x v="4"/>
    <s v="Circuito 1"/>
    <s v="S"/>
    <n v="12.6"/>
    <n v="12.6"/>
    <n v="1494.598"/>
    <n v="5085.9250000000002"/>
    <n v="6580.5230000000001"/>
    <n v="0"/>
    <n v="742"/>
    <n v="2"/>
    <m/>
    <m/>
    <x v="0"/>
    <s v="EOLMAR19276511Circuito 1HI"/>
    <s v="Parque Eólico Marcona S.R.L."/>
    <x v="80"/>
    <x v="80"/>
    <s v="C.E. Parque Eólico Marcona"/>
    <x v="285"/>
    <x v="7"/>
    <x v="7"/>
    <x v="337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PRIMERA"/>
    <x v="0"/>
    <x v="0"/>
    <n v="6580.5230000000001"/>
    <n v="6.5805230000000003"/>
    <m/>
    <n v="1.05"/>
    <n v="1.05"/>
    <n v="7.6479999999999997"/>
    <n v="0"/>
    <n v="68"/>
    <s v="BASE DE DATOS"/>
    <m/>
  </r>
  <r>
    <s v="20"/>
    <x v="6"/>
    <s v="EOLMAR"/>
    <s v="19276511"/>
    <s v="19276511"/>
    <x v="4"/>
    <s v="Circuito 2"/>
    <s v="S"/>
    <n v="9.4499999999999993"/>
    <n v="9.4499999999999993"/>
    <n v="1057.5909999999999"/>
    <n v="3598.8490000000002"/>
    <n v="4656.4399999999996"/>
    <n v="0"/>
    <n v="742"/>
    <n v="2"/>
    <m/>
    <m/>
    <x v="0"/>
    <s v="EOLMAR19276511Circuito 2HI"/>
    <s v="Parque Eólico Marcona S.R.L."/>
    <x v="80"/>
    <x v="80"/>
    <s v="C.E. Parque Eólico Marcona"/>
    <x v="285"/>
    <x v="7"/>
    <x v="7"/>
    <x v="337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PRIMERA"/>
    <x v="0"/>
    <x v="0"/>
    <n v="4656.4399999999996"/>
    <n v="4.6564399999999999"/>
    <m/>
    <n v="0.78749999999999998"/>
    <n v="0.78749999999999998"/>
    <n v="7.6479999999999997"/>
    <n v="9.0949470177292824E-13"/>
    <n v="68"/>
    <s v="BASE DE DATOS"/>
    <m/>
  </r>
  <r>
    <s v="20"/>
    <x v="6"/>
    <s v="EOLMAR"/>
    <s v="19276511"/>
    <s v="19276511"/>
    <x v="4"/>
    <s v="Circuito 3"/>
    <s v="S"/>
    <n v="10.050000000000001"/>
    <n v="10.050000000000001"/>
    <n v="1313.52"/>
    <n v="4469.7420000000002"/>
    <n v="5783.2619999999997"/>
    <n v="0"/>
    <n v="742"/>
    <n v="2"/>
    <m/>
    <m/>
    <x v="0"/>
    <s v="EOLMAR19276511Circuito 3HI"/>
    <s v="Parque Eólico Marcona S.R.L."/>
    <x v="80"/>
    <x v="80"/>
    <s v="C.E. Parque Eólico Marcona"/>
    <x v="285"/>
    <x v="7"/>
    <x v="7"/>
    <x v="337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PRIMERA"/>
    <x v="0"/>
    <x v="0"/>
    <n v="5783.2619999999997"/>
    <n v="5.7832619999999997"/>
    <m/>
    <n v="0.83750000000000002"/>
    <n v="0.83750000000000002"/>
    <n v="7.6479999999999997"/>
    <n v="9.0949470177292824E-13"/>
    <n v="68"/>
    <s v="BASE DE DATOS"/>
    <m/>
  </r>
  <r>
    <s v="20"/>
    <x v="7"/>
    <s v="EOLMAR"/>
    <s v="19276511"/>
    <s v="19276511"/>
    <x v="4"/>
    <s v="Circuito 1"/>
    <s v="S"/>
    <n v="12.6"/>
    <n v="12.6"/>
    <n v="1408.9839999999999"/>
    <n v="4535.2349999999997"/>
    <n v="5944.2190000000001"/>
    <n v="6.77"/>
    <n v="737.23"/>
    <n v="0"/>
    <m/>
    <m/>
    <x v="0"/>
    <s v="EOLMAR19276511Circuito 1HI"/>
    <s v="Parque Eólico Marcona S.R.L."/>
    <x v="80"/>
    <x v="80"/>
    <s v="C.E. Parque Eólico Marcona"/>
    <x v="285"/>
    <x v="7"/>
    <x v="7"/>
    <x v="337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PRIMERA"/>
    <x v="0"/>
    <x v="0"/>
    <n v="5944.2190000000001"/>
    <n v="5.9442190000000004"/>
    <m/>
    <n v="1.05"/>
    <n v="1.05"/>
    <n v="7.6479999999999997"/>
    <n v="-9.0949470177292824E-13"/>
    <n v="68"/>
    <s v="BASE DE DATOS"/>
    <m/>
  </r>
  <r>
    <s v="20"/>
    <x v="7"/>
    <s v="EOLMAR"/>
    <s v="19276511"/>
    <s v="19276511"/>
    <x v="4"/>
    <s v="Circuito 2"/>
    <s v="S"/>
    <n v="9.4499999999999993"/>
    <n v="9.4499999999999993"/>
    <n v="1036.1120000000001"/>
    <n v="3335.038"/>
    <n v="4371.1499999999996"/>
    <n v="0"/>
    <n v="744"/>
    <n v="0"/>
    <m/>
    <m/>
    <x v="0"/>
    <s v="EOLMAR19276511Circuito 2HI"/>
    <s v="Parque Eólico Marcona S.R.L."/>
    <x v="80"/>
    <x v="80"/>
    <s v="C.E. Parque Eólico Marcona"/>
    <x v="285"/>
    <x v="7"/>
    <x v="7"/>
    <x v="337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PRIMERA"/>
    <x v="0"/>
    <x v="0"/>
    <n v="4371.1499999999996"/>
    <n v="4.3711499999999992"/>
    <m/>
    <n v="0.78749999999999998"/>
    <n v="0.78749999999999998"/>
    <n v="7.6479999999999997"/>
    <n v="0"/>
    <n v="68"/>
    <s v="BASE DE DATOS"/>
    <m/>
  </r>
  <r>
    <s v="20"/>
    <x v="7"/>
    <s v="EOLMAR"/>
    <s v="19276511"/>
    <s v="19276511"/>
    <x v="4"/>
    <s v="Circuito 3"/>
    <s v="S"/>
    <n v="10.050000000000001"/>
    <n v="10.050000000000001"/>
    <n v="1419.96"/>
    <n v="4570.5680000000002"/>
    <n v="5990.5280000000002"/>
    <n v="0"/>
    <n v="744"/>
    <n v="0"/>
    <m/>
    <m/>
    <x v="0"/>
    <s v="EOLMAR19276511Circuito 3HI"/>
    <s v="Parque Eólico Marcona S.R.L."/>
    <x v="80"/>
    <x v="80"/>
    <s v="C.E. Parque Eólico Marcona"/>
    <x v="285"/>
    <x v="7"/>
    <x v="7"/>
    <x v="337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PRIMERA"/>
    <x v="0"/>
    <x v="0"/>
    <n v="5990.5280000000002"/>
    <n v="5.9905280000000003"/>
    <m/>
    <n v="0.83750000000000002"/>
    <n v="0.83750000000000002"/>
    <n v="7.6479999999999997"/>
    <n v="0"/>
    <n v="68"/>
    <s v="BASE DE DATOS"/>
    <m/>
  </r>
  <r>
    <s v="20"/>
    <x v="8"/>
    <s v="EOLMAR"/>
    <s v="19276511"/>
    <s v="19276511"/>
    <x v="4"/>
    <s v="Circuito 1"/>
    <s v="S"/>
    <n v="12.6"/>
    <n v="12.6"/>
    <n v="2069.4360000000001"/>
    <n v="3310.6790000000001"/>
    <n v="5380.1149999999998"/>
    <n v="0"/>
    <n v="720"/>
    <n v="0"/>
    <m/>
    <m/>
    <x v="0"/>
    <s v="EOLMAR19276511Circuito 1HI"/>
    <s v="Parque Eólico Marcona S.R.L."/>
    <x v="80"/>
    <x v="80"/>
    <s v="C.E. Parque Eólico Marcona"/>
    <x v="285"/>
    <x v="7"/>
    <x v="7"/>
    <x v="337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PRIMERA"/>
    <x v="0"/>
    <x v="0"/>
    <n v="5380.1149999999998"/>
    <n v="5.380115"/>
    <m/>
    <n v="1.05"/>
    <n v="1.05"/>
    <n v="7.6479999999999997"/>
    <n v="0"/>
    <n v="68"/>
    <s v="BASE DE DATOS"/>
    <m/>
  </r>
  <r>
    <s v="20"/>
    <x v="8"/>
    <s v="EOLMAR"/>
    <s v="19276511"/>
    <s v="19276511"/>
    <x v="4"/>
    <s v="Circuito 2"/>
    <s v="S"/>
    <n v="9.4499999999999993"/>
    <n v="9.4499999999999993"/>
    <n v="1918.1079999999999"/>
    <n v="3068.5839999999998"/>
    <n v="4986.692"/>
    <n v="0"/>
    <n v="720"/>
    <n v="0"/>
    <m/>
    <m/>
    <x v="0"/>
    <s v="EOLMAR19276511Circuito 2HI"/>
    <s v="Parque Eólico Marcona S.R.L."/>
    <x v="80"/>
    <x v="80"/>
    <s v="C.E. Parque Eólico Marcona"/>
    <x v="285"/>
    <x v="7"/>
    <x v="7"/>
    <x v="337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PRIMERA"/>
    <x v="0"/>
    <x v="0"/>
    <n v="4986.692"/>
    <n v="4.9866919999999997"/>
    <m/>
    <n v="0.78749999999999998"/>
    <n v="0.78749999999999998"/>
    <n v="7.6479999999999997"/>
    <n v="0"/>
    <n v="68"/>
    <s v="BASE DE DATOS"/>
    <m/>
  </r>
  <r>
    <s v="20"/>
    <x v="8"/>
    <s v="EOLMAR"/>
    <s v="19276511"/>
    <s v="19276511"/>
    <x v="4"/>
    <s v="Circuito 3"/>
    <s v="S"/>
    <n v="10.050000000000001"/>
    <n v="10.050000000000001"/>
    <n v="2301.9140000000002"/>
    <n v="3682.5970000000002"/>
    <n v="5984.5110000000004"/>
    <n v="0"/>
    <n v="720"/>
    <n v="0"/>
    <m/>
    <m/>
    <x v="0"/>
    <s v="EOLMAR19276511Circuito 3HI"/>
    <s v="Parque Eólico Marcona S.R.L."/>
    <x v="80"/>
    <x v="80"/>
    <s v="C.E. Parque Eólico Marcona"/>
    <x v="285"/>
    <x v="7"/>
    <x v="7"/>
    <x v="337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PRIMERA"/>
    <x v="0"/>
    <x v="0"/>
    <n v="5984.5110000000004"/>
    <n v="5.9845110000000004"/>
    <m/>
    <n v="0.83750000000000002"/>
    <n v="0.83750000000000002"/>
    <n v="7.6479999999999997"/>
    <n v="0"/>
    <n v="68"/>
    <s v="BASE DE DATOS"/>
    <m/>
  </r>
  <r>
    <s v="20"/>
    <x v="9"/>
    <s v="EOLMAR"/>
    <s v="19276511"/>
    <s v="19276511"/>
    <x v="4"/>
    <s v="Circuito 1"/>
    <s v="S"/>
    <n v="12.6"/>
    <n v="12.6"/>
    <n v="1249.6500000000001"/>
    <n v="3733.1819999999998"/>
    <n v="4982.8320000000003"/>
    <n v="0"/>
    <n v="744"/>
    <n v="0"/>
    <m/>
    <m/>
    <x v="0"/>
    <s v="EOLMAR19276511Circuito 1HI"/>
    <s v="Parque Eólico Marcona S.R.L."/>
    <x v="80"/>
    <x v="80"/>
    <s v="C.E. Parque Eólico Marcona"/>
    <x v="285"/>
    <x v="7"/>
    <x v="7"/>
    <x v="337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PRIMERA"/>
    <x v="0"/>
    <x v="0"/>
    <n v="4982.8320000000003"/>
    <n v="4.9828320000000001"/>
    <m/>
    <n v="1.05"/>
    <n v="1.05"/>
    <n v="7.6479999999999997"/>
    <n v="0"/>
    <n v="68"/>
    <s v="BASE DE DATOS"/>
    <m/>
  </r>
  <r>
    <s v="20"/>
    <x v="9"/>
    <s v="EOLMAR"/>
    <s v="19276511"/>
    <s v="19276511"/>
    <x v="4"/>
    <s v="Circuito 2"/>
    <s v="S"/>
    <n v="9.4499999999999993"/>
    <n v="9.4499999999999993"/>
    <n v="1242.383"/>
    <n v="3711.4740000000002"/>
    <n v="4953.857"/>
    <n v="0"/>
    <n v="744"/>
    <n v="0"/>
    <m/>
    <m/>
    <x v="0"/>
    <s v="EOLMAR19276511Circuito 2HI"/>
    <s v="Parque Eólico Marcona S.R.L."/>
    <x v="80"/>
    <x v="80"/>
    <s v="C.E. Parque Eólico Marcona"/>
    <x v="285"/>
    <x v="7"/>
    <x v="7"/>
    <x v="337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PRIMERA"/>
    <x v="0"/>
    <x v="0"/>
    <n v="4953.857"/>
    <n v="4.9538570000000002"/>
    <m/>
    <n v="0.78749999999999998"/>
    <n v="0.78749999999999998"/>
    <n v="7.6479999999999997"/>
    <n v="0"/>
    <n v="68"/>
    <s v="BASE DE DATOS"/>
    <m/>
  </r>
  <r>
    <s v="20"/>
    <x v="9"/>
    <s v="EOLMAR"/>
    <s v="19276511"/>
    <s v="19276511"/>
    <x v="4"/>
    <s v="Circuito 3"/>
    <s v="S"/>
    <n v="10.050000000000001"/>
    <n v="10.050000000000001"/>
    <n v="1561.67"/>
    <n v="4665.3050000000003"/>
    <n v="6226.9750000000004"/>
    <n v="0"/>
    <n v="744"/>
    <n v="0"/>
    <m/>
    <m/>
    <x v="0"/>
    <s v="EOLMAR19276511Circuito 3HI"/>
    <s v="Parque Eólico Marcona S.R.L."/>
    <x v="80"/>
    <x v="80"/>
    <s v="C.E. Parque Eólico Marcona"/>
    <x v="285"/>
    <x v="7"/>
    <x v="7"/>
    <x v="337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PRIMERA"/>
    <x v="0"/>
    <x v="0"/>
    <n v="6226.9750000000004"/>
    <n v="6.2269750000000004"/>
    <m/>
    <n v="0.83750000000000002"/>
    <n v="0.83750000000000002"/>
    <n v="7.6479999999999997"/>
    <n v="0"/>
    <n v="68"/>
    <s v="BASE DE DATOS"/>
    <m/>
  </r>
  <r>
    <s v="20"/>
    <x v="10"/>
    <s v="EOLMAR"/>
    <s v="19276511"/>
    <s v="19276511"/>
    <x v="4"/>
    <s v="Circuito 1"/>
    <s v="S"/>
    <n v="12.6"/>
    <n v="12.6"/>
    <n v="1132.8869999999999"/>
    <n v="3908.6480000000001"/>
    <n v="5041.5349999999999"/>
    <n v="0"/>
    <n v="720"/>
    <n v="0"/>
    <m/>
    <m/>
    <x v="0"/>
    <s v="EOLMAR19276511Circuito 1HI"/>
    <s v="Parque Eólico Marcona S.R.L."/>
    <x v="80"/>
    <x v="80"/>
    <s v="C.E. Parque Eólico Marcona"/>
    <x v="285"/>
    <x v="7"/>
    <x v="7"/>
    <x v="337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PRIMERA"/>
    <x v="0"/>
    <x v="0"/>
    <n v="5041.5349999999999"/>
    <n v="5.0415349999999997"/>
    <m/>
    <n v="1.05"/>
    <n v="1.05"/>
    <n v="7.6479999999999997"/>
    <n v="0"/>
    <n v="68"/>
    <s v="BASE DE DATOS"/>
    <m/>
  </r>
  <r>
    <s v="20"/>
    <x v="10"/>
    <s v="EOLMAR"/>
    <s v="19276511"/>
    <s v="19276511"/>
    <x v="4"/>
    <s v="Circuito 2"/>
    <s v="S"/>
    <n v="9.4499999999999993"/>
    <n v="9.4499999999999993"/>
    <n v="732.70100000000002"/>
    <n v="2527.94"/>
    <n v="3260.6410000000001"/>
    <n v="0"/>
    <n v="720"/>
    <n v="0"/>
    <m/>
    <m/>
    <x v="0"/>
    <s v="EOLMAR19276511Circuito 2HI"/>
    <s v="Parque Eólico Marcona S.R.L."/>
    <x v="80"/>
    <x v="80"/>
    <s v="C.E. Parque Eólico Marcona"/>
    <x v="285"/>
    <x v="7"/>
    <x v="7"/>
    <x v="337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PRIMERA"/>
    <x v="0"/>
    <x v="0"/>
    <n v="3260.6410000000001"/>
    <n v="3.2606410000000001"/>
    <m/>
    <n v="0.78749999999999998"/>
    <n v="0.78749999999999998"/>
    <n v="7.6479999999999997"/>
    <n v="0"/>
    <n v="68"/>
    <s v="BASE DE DATOS"/>
    <m/>
  </r>
  <r>
    <s v="20"/>
    <x v="10"/>
    <s v="EOLMAR"/>
    <s v="19276511"/>
    <s v="19276511"/>
    <x v="4"/>
    <s v="Circuito 3"/>
    <s v="S"/>
    <n v="10.050000000000001"/>
    <n v="10.050000000000001"/>
    <n v="1133.521"/>
    <n v="3910.8359999999998"/>
    <n v="5044.357"/>
    <n v="0"/>
    <n v="720"/>
    <n v="0"/>
    <m/>
    <m/>
    <x v="0"/>
    <s v="EOLMAR19276511Circuito 3HI"/>
    <s v="Parque Eólico Marcona S.R.L."/>
    <x v="80"/>
    <x v="80"/>
    <s v="C.E. Parque Eólico Marcona"/>
    <x v="285"/>
    <x v="7"/>
    <x v="7"/>
    <x v="337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PRIMERA"/>
    <x v="0"/>
    <x v="0"/>
    <n v="5044.357"/>
    <n v="5.0443569999999998"/>
    <m/>
    <n v="0.83750000000000002"/>
    <n v="0.83750000000000002"/>
    <n v="7.6479999999999997"/>
    <n v="0"/>
    <n v="68"/>
    <s v="BASE DE DATOS"/>
    <m/>
  </r>
  <r>
    <s v="20"/>
    <x v="5"/>
    <s v="INLAND"/>
    <s v="11275711"/>
    <s v="11275711"/>
    <x v="4"/>
    <s v="01"/>
    <s v="S"/>
    <n v="50"/>
    <n v="45.326000000000001"/>
    <n v="5203.16"/>
    <n v="24555.02"/>
    <n v="29758.18"/>
    <n v="9.93"/>
    <n v="710.07"/>
    <n v="0"/>
    <m/>
    <m/>
    <x v="0"/>
    <s v="INLAND1127571101HI"/>
    <s v="Inland Energy S.A.C."/>
    <x v="52"/>
    <x v="52"/>
    <s v="SANTA TERESA"/>
    <x v="218"/>
    <x v="4"/>
    <x v="4"/>
    <x v="306"/>
    <x v="1"/>
    <s v="Instalado"/>
    <s v="Operativo"/>
    <s v="Generadora"/>
    <x v="0"/>
    <x v="1"/>
    <x v="1"/>
    <x v="0"/>
    <s v="Privado"/>
    <s v="CUSCO"/>
    <s v="CUSCO"/>
    <s v="URUBAMBA"/>
    <s v="MACHUPICCHU"/>
    <n v="0"/>
    <x v="7"/>
    <n v="0"/>
    <x v="0"/>
    <n v="0"/>
    <x v="0"/>
    <x v="0"/>
    <n v="29758.18"/>
    <n v="29.758179999999999"/>
    <m/>
    <n v="4.166666666666667"/>
    <n v="3.7771666666666666"/>
    <n v="7.6479999999999997"/>
    <n v="0"/>
    <n v="62"/>
    <s v="BASE DE DATOS"/>
    <m/>
  </r>
  <r>
    <s v="20"/>
    <x v="5"/>
    <s v="INLAND"/>
    <s v="11275711"/>
    <s v="11275711"/>
    <x v="4"/>
    <s v="02"/>
    <s v="S"/>
    <n v="50"/>
    <n v="44.523000000000003"/>
    <n v="5437.13"/>
    <n v="25435.99"/>
    <n v="30873.119999999999"/>
    <n v="7.33"/>
    <n v="710.38"/>
    <n v="0"/>
    <m/>
    <m/>
    <x v="0"/>
    <s v="INLAND1127571102HI"/>
    <s v="Inland Energy S.A.C."/>
    <x v="52"/>
    <x v="52"/>
    <s v="SANTA TERESA"/>
    <x v="218"/>
    <x v="4"/>
    <x v="4"/>
    <x v="307"/>
    <x v="1"/>
    <s v="Instalado"/>
    <s v="Operativo"/>
    <s v="Generadora"/>
    <x v="0"/>
    <x v="1"/>
    <x v="1"/>
    <x v="0"/>
    <s v="Privado"/>
    <s v="CUSCO"/>
    <s v="CUSCO"/>
    <s v="URUBAMBA"/>
    <s v="MACHUPICCHU"/>
    <n v="0"/>
    <x v="7"/>
    <n v="0"/>
    <x v="0"/>
    <n v="0"/>
    <x v="0"/>
    <x v="0"/>
    <n v="30873.119999999999"/>
    <n v="30.87312"/>
    <m/>
    <n v="4.166666666666667"/>
    <n v="3.7102500000000003"/>
    <n v="7.6479999999999997"/>
    <n v="3.637978807091713E-12"/>
    <n v="62"/>
    <s v="BASE DE DATOS"/>
    <m/>
  </r>
  <r>
    <s v="20"/>
    <x v="6"/>
    <s v="INLAND"/>
    <s v="11275711"/>
    <s v="11275711"/>
    <x v="4"/>
    <s v="01"/>
    <s v="S"/>
    <n v="50"/>
    <n v="45.326000000000001"/>
    <n v="2714.91"/>
    <n v="13523.78"/>
    <n v="16238.69"/>
    <n v="3.93"/>
    <n v="711.23"/>
    <n v="0"/>
    <m/>
    <m/>
    <x v="0"/>
    <s v="INLAND1127571101HI"/>
    <s v="Inland Energy S.A.C."/>
    <x v="52"/>
    <x v="52"/>
    <s v="SANTA TERESA"/>
    <x v="218"/>
    <x v="4"/>
    <x v="4"/>
    <x v="306"/>
    <x v="1"/>
    <s v="Instalado"/>
    <s v="Operativo"/>
    <s v="Generadora"/>
    <x v="0"/>
    <x v="1"/>
    <x v="1"/>
    <x v="0"/>
    <s v="Privado"/>
    <s v="CUSCO"/>
    <s v="CUSCO"/>
    <s v="URUBAMBA"/>
    <s v="MACHUPICCHU"/>
    <n v="0"/>
    <x v="7"/>
    <n v="0"/>
    <x v="0"/>
    <n v="0"/>
    <x v="0"/>
    <x v="0"/>
    <n v="16238.69"/>
    <n v="16.238690000000002"/>
    <m/>
    <n v="4.166666666666667"/>
    <n v="3.7771666666666666"/>
    <n v="7.6479999999999997"/>
    <n v="0"/>
    <n v="62"/>
    <s v="BASE DE DATOS"/>
    <m/>
  </r>
  <r>
    <s v="20"/>
    <x v="6"/>
    <s v="INLAND"/>
    <s v="11275711"/>
    <s v="11275711"/>
    <x v="4"/>
    <s v="02"/>
    <s v="S"/>
    <n v="50"/>
    <n v="44.523000000000003"/>
    <n v="5614.89"/>
    <n v="25841.09"/>
    <n v="31455.98"/>
    <n v="6.38"/>
    <n v="737.62"/>
    <n v="0"/>
    <m/>
    <m/>
    <x v="0"/>
    <s v="INLAND1127571102HI"/>
    <s v="Inland Energy S.A.C."/>
    <x v="52"/>
    <x v="52"/>
    <s v="SANTA TERESA"/>
    <x v="218"/>
    <x v="4"/>
    <x v="4"/>
    <x v="307"/>
    <x v="1"/>
    <s v="Instalado"/>
    <s v="Operativo"/>
    <s v="Generadora"/>
    <x v="0"/>
    <x v="1"/>
    <x v="1"/>
    <x v="0"/>
    <s v="Privado"/>
    <s v="CUSCO"/>
    <s v="CUSCO"/>
    <s v="URUBAMBA"/>
    <s v="MACHUPICCHU"/>
    <n v="0"/>
    <x v="7"/>
    <n v="0"/>
    <x v="0"/>
    <n v="0"/>
    <x v="0"/>
    <x v="0"/>
    <n v="31455.98"/>
    <n v="31.45598"/>
    <m/>
    <n v="4.166666666666667"/>
    <n v="3.7102500000000003"/>
    <n v="7.6479999999999997"/>
    <n v="0"/>
    <n v="62"/>
    <s v="BASE DE DATOS"/>
    <m/>
  </r>
  <r>
    <s v="20"/>
    <x v="7"/>
    <s v="INLAND"/>
    <s v="11275711"/>
    <s v="11275711"/>
    <x v="4"/>
    <s v="01"/>
    <s v="S"/>
    <n v="50"/>
    <n v="45.326000000000001"/>
    <n v="1814.27"/>
    <n v="7544.4"/>
    <n v="9358.67"/>
    <n v="9.6300000000000008"/>
    <n v="187.33"/>
    <n v="0"/>
    <m/>
    <m/>
    <x v="0"/>
    <s v="INLAND1127571101HI"/>
    <s v="Inland Energy S.A.C."/>
    <x v="52"/>
    <x v="52"/>
    <s v="SANTA TERESA"/>
    <x v="218"/>
    <x v="4"/>
    <x v="4"/>
    <x v="306"/>
    <x v="1"/>
    <s v="Instalado"/>
    <s v="Operativo"/>
    <s v="Generadora"/>
    <x v="0"/>
    <x v="1"/>
    <x v="1"/>
    <x v="0"/>
    <s v="Privado"/>
    <s v="CUSCO"/>
    <s v="CUSCO"/>
    <s v="URUBAMBA"/>
    <s v="MACHUPICCHU"/>
    <n v="0"/>
    <x v="7"/>
    <n v="0"/>
    <x v="0"/>
    <n v="0"/>
    <x v="0"/>
    <x v="0"/>
    <n v="9358.67"/>
    <n v="9.35867"/>
    <m/>
    <n v="4.166666666666667"/>
    <n v="3.7771666666666666"/>
    <n v="7.6479999999999997"/>
    <n v="0"/>
    <n v="62"/>
    <s v="BASE DE DATOS"/>
    <m/>
  </r>
  <r>
    <s v="20"/>
    <x v="7"/>
    <s v="INLAND"/>
    <s v="11275711"/>
    <s v="11275711"/>
    <x v="4"/>
    <s v="02"/>
    <s v="S"/>
    <n v="50"/>
    <n v="44.523000000000003"/>
    <n v="5617.31"/>
    <n v="27405.55"/>
    <n v="33022.86"/>
    <n v="9.4"/>
    <n v="593.04999999999995"/>
    <n v="0"/>
    <m/>
    <m/>
    <x v="0"/>
    <s v="INLAND1127571102HI"/>
    <s v="Inland Energy S.A.C."/>
    <x v="52"/>
    <x v="52"/>
    <s v="SANTA TERESA"/>
    <x v="218"/>
    <x v="4"/>
    <x v="4"/>
    <x v="307"/>
    <x v="1"/>
    <s v="Instalado"/>
    <s v="Operativo"/>
    <s v="Generadora"/>
    <x v="0"/>
    <x v="1"/>
    <x v="1"/>
    <x v="0"/>
    <s v="Privado"/>
    <s v="CUSCO"/>
    <s v="CUSCO"/>
    <s v="URUBAMBA"/>
    <s v="MACHUPICCHU"/>
    <n v="0"/>
    <x v="7"/>
    <n v="0"/>
    <x v="0"/>
    <n v="0"/>
    <x v="0"/>
    <x v="0"/>
    <n v="33022.86"/>
    <n v="33.022860000000001"/>
    <m/>
    <n v="4.166666666666667"/>
    <n v="3.7102500000000003"/>
    <n v="7.6479999999999997"/>
    <n v="0"/>
    <n v="62"/>
    <s v="BASE DE DATOS"/>
    <m/>
  </r>
  <r>
    <s v="20"/>
    <x v="8"/>
    <s v="INLAND"/>
    <s v="11275711"/>
    <s v="11275711"/>
    <x v="4"/>
    <s v="01"/>
    <s v="S"/>
    <n v="50"/>
    <n v="45.326000000000001"/>
    <n v="6827.9"/>
    <n v="29543.62"/>
    <n v="36371.519999999997"/>
    <n v="11.58"/>
    <n v="707.27"/>
    <n v="0"/>
    <m/>
    <m/>
    <x v="0"/>
    <s v="INLAND1127571101HI"/>
    <s v="Inland Energy S.A.C."/>
    <x v="52"/>
    <x v="52"/>
    <s v="SANTA TERESA"/>
    <x v="218"/>
    <x v="4"/>
    <x v="4"/>
    <x v="306"/>
    <x v="1"/>
    <s v="Instalado"/>
    <s v="Operativo"/>
    <s v="Generadora"/>
    <x v="0"/>
    <x v="1"/>
    <x v="1"/>
    <x v="0"/>
    <s v="Privado"/>
    <s v="CUSCO"/>
    <s v="CUSCO"/>
    <s v="URUBAMBA"/>
    <s v="MACHUPICCHU"/>
    <n v="0"/>
    <x v="7"/>
    <n v="0"/>
    <x v="0"/>
    <n v="0"/>
    <x v="0"/>
    <x v="0"/>
    <n v="36371.519999999997"/>
    <n v="36.371519999999997"/>
    <m/>
    <n v="4.166666666666667"/>
    <n v="3.7771666666666666"/>
    <n v="7.6479999999999997"/>
    <n v="0"/>
    <n v="62"/>
    <s v="BASE DE DATOS"/>
    <m/>
  </r>
  <r>
    <s v="20"/>
    <x v="8"/>
    <s v="INLAND"/>
    <s v="11275711"/>
    <s v="11275711"/>
    <x v="4"/>
    <s v="02"/>
    <s v="S"/>
    <n v="50"/>
    <n v="44.523000000000003"/>
    <n v="824.32"/>
    <n v="4484.78"/>
    <n v="5309.1"/>
    <n v="374.77"/>
    <n v="258.25"/>
    <n v="0"/>
    <m/>
    <m/>
    <x v="0"/>
    <s v="INLAND1127571102HI"/>
    <s v="Inland Energy S.A.C."/>
    <x v="52"/>
    <x v="52"/>
    <s v="SANTA TERESA"/>
    <x v="218"/>
    <x v="4"/>
    <x v="4"/>
    <x v="307"/>
    <x v="1"/>
    <s v="Instalado"/>
    <s v="Operativo"/>
    <s v="Generadora"/>
    <x v="0"/>
    <x v="1"/>
    <x v="1"/>
    <x v="0"/>
    <s v="Privado"/>
    <s v="CUSCO"/>
    <s v="CUSCO"/>
    <s v="URUBAMBA"/>
    <s v="MACHUPICCHU"/>
    <n v="0"/>
    <x v="7"/>
    <n v="0"/>
    <x v="0"/>
    <n v="0"/>
    <x v="0"/>
    <x v="0"/>
    <n v="5309.1"/>
    <n v="5.3090999999999999"/>
    <m/>
    <n v="4.166666666666667"/>
    <n v="3.7102500000000003"/>
    <n v="7.6479999999999997"/>
    <n v="-9.0949470177292824E-13"/>
    <n v="62"/>
    <s v="BASE DE DATOS"/>
    <m/>
  </r>
  <r>
    <s v="20"/>
    <x v="9"/>
    <s v="INLAND"/>
    <s v="11275711"/>
    <s v="11275711"/>
    <x v="4"/>
    <s v="01"/>
    <s v="S"/>
    <n v="50"/>
    <n v="45.326000000000001"/>
    <n v="3249.13"/>
    <n v="15290.54"/>
    <n v="18539.669999999998"/>
    <n v="352.08"/>
    <n v="391.92"/>
    <n v="0"/>
    <m/>
    <m/>
    <x v="0"/>
    <s v="INLAND1127571101HI"/>
    <s v="Inland Energy S.A.C."/>
    <x v="52"/>
    <x v="52"/>
    <s v="SANTA TERESA"/>
    <x v="218"/>
    <x v="4"/>
    <x v="4"/>
    <x v="306"/>
    <x v="1"/>
    <s v="Instalado"/>
    <s v="Operativo"/>
    <s v="Generadora"/>
    <x v="0"/>
    <x v="1"/>
    <x v="1"/>
    <x v="0"/>
    <s v="Privado"/>
    <s v="CUSCO"/>
    <s v="CUSCO"/>
    <s v="URUBAMBA"/>
    <s v="MACHUPICCHU"/>
    <n v="0"/>
    <x v="7"/>
    <n v="0"/>
    <x v="0"/>
    <n v="0"/>
    <x v="0"/>
    <x v="0"/>
    <n v="18539.669999999998"/>
    <n v="18.539669999999997"/>
    <m/>
    <n v="4.166666666666667"/>
    <n v="3.7771666666666666"/>
    <n v="7.6479999999999997"/>
    <n v="3.637978807091713E-12"/>
    <n v="62"/>
    <s v="BASE DE DATOS"/>
    <m/>
  </r>
  <r>
    <s v="20"/>
    <x v="9"/>
    <s v="INLAND"/>
    <s v="11275711"/>
    <s v="11275711"/>
    <x v="4"/>
    <s v="02"/>
    <s v="S"/>
    <n v="50"/>
    <n v="44.523000000000003"/>
    <n v="4931.47"/>
    <n v="23230.52"/>
    <n v="28161.99"/>
    <n v="68.349999999999994"/>
    <n v="674.73"/>
    <n v="0.92"/>
    <m/>
    <m/>
    <x v="0"/>
    <s v="INLAND1127571102HI"/>
    <s v="Inland Energy S.A.C."/>
    <x v="52"/>
    <x v="52"/>
    <s v="SANTA TERESA"/>
    <x v="218"/>
    <x v="4"/>
    <x v="4"/>
    <x v="307"/>
    <x v="1"/>
    <s v="Instalado"/>
    <s v="Operativo"/>
    <s v="Generadora"/>
    <x v="0"/>
    <x v="1"/>
    <x v="1"/>
    <x v="0"/>
    <s v="Privado"/>
    <s v="CUSCO"/>
    <s v="CUSCO"/>
    <s v="URUBAMBA"/>
    <s v="MACHUPICCHU"/>
    <n v="0"/>
    <x v="7"/>
    <n v="0"/>
    <x v="0"/>
    <n v="0"/>
    <x v="0"/>
    <x v="0"/>
    <n v="28161.99"/>
    <n v="28.161990000000003"/>
    <m/>
    <n v="4.166666666666667"/>
    <n v="3.7102500000000003"/>
    <n v="7.6479999999999997"/>
    <n v="0"/>
    <n v="62"/>
    <s v="BASE DE DATOS"/>
    <m/>
  </r>
  <r>
    <s v="20"/>
    <x v="4"/>
    <s v="INLAND"/>
    <s v="11275711"/>
    <s v="11275711"/>
    <x v="4"/>
    <s v="01"/>
    <s v="S"/>
    <n v="50"/>
    <n v="45.326000000000001"/>
    <n v="5673.01"/>
    <n v="27326.97"/>
    <n v="32999.980000000003"/>
    <n v="0"/>
    <n v="717.4"/>
    <n v="0"/>
    <m/>
    <m/>
    <x v="0"/>
    <s v="INLAND1127571101HI"/>
    <s v="Inland Energy S.A.C."/>
    <x v="52"/>
    <x v="52"/>
    <s v="SANTA TERESA"/>
    <x v="218"/>
    <x v="4"/>
    <x v="4"/>
    <x v="306"/>
    <x v="1"/>
    <s v="Instalado"/>
    <s v="Operativo"/>
    <s v="Generadora"/>
    <x v="0"/>
    <x v="1"/>
    <x v="1"/>
    <x v="0"/>
    <s v="Privado"/>
    <s v="CUSCO"/>
    <s v="CUSCO"/>
    <s v="URUBAMBA"/>
    <s v="MACHUPICCHU"/>
    <n v="0"/>
    <x v="7"/>
    <n v="0"/>
    <x v="0"/>
    <n v="0"/>
    <x v="0"/>
    <x v="0"/>
    <n v="32999.980000000003"/>
    <n v="32.999980000000001"/>
    <m/>
    <n v="4.166666666666667"/>
    <n v="3.7771666666666666"/>
    <n v="7.6479999999999997"/>
    <n v="0"/>
    <n v="62"/>
    <s v="BASE DE DATOS"/>
    <m/>
  </r>
  <r>
    <s v="20"/>
    <x v="4"/>
    <s v="INLAND"/>
    <s v="11275711"/>
    <s v="11275711"/>
    <x v="4"/>
    <s v="02"/>
    <s v="S"/>
    <n v="50"/>
    <n v="44.523000000000003"/>
    <n v="4697.97"/>
    <n v="20847.39"/>
    <n v="25545.360000000001"/>
    <n v="0"/>
    <n v="580.23"/>
    <n v="1.28"/>
    <m/>
    <m/>
    <x v="0"/>
    <s v="INLAND1127571102HI"/>
    <s v="Inland Energy S.A.C."/>
    <x v="52"/>
    <x v="52"/>
    <s v="SANTA TERESA"/>
    <x v="218"/>
    <x v="4"/>
    <x v="4"/>
    <x v="307"/>
    <x v="1"/>
    <s v="Instalado"/>
    <s v="Operativo"/>
    <s v="Generadora"/>
    <x v="0"/>
    <x v="1"/>
    <x v="1"/>
    <x v="0"/>
    <s v="Privado"/>
    <s v="CUSCO"/>
    <s v="CUSCO"/>
    <s v="URUBAMBA"/>
    <s v="MACHUPICCHU"/>
    <n v="0"/>
    <x v="7"/>
    <n v="0"/>
    <x v="0"/>
    <n v="0"/>
    <x v="0"/>
    <x v="0"/>
    <n v="25545.360000000001"/>
    <n v="25.545360000000002"/>
    <m/>
    <n v="4.166666666666667"/>
    <n v="3.7102500000000003"/>
    <n v="7.6479999999999997"/>
    <n v="0"/>
    <n v="62"/>
    <s v="BASE DE DATOS"/>
    <m/>
  </r>
  <r>
    <s v="20"/>
    <x v="11"/>
    <s v="HILARI"/>
    <s v="51201106"/>
    <s v="51201106"/>
    <x v="4"/>
    <s v="G1"/>
    <s v="S"/>
    <n v="0.6"/>
    <n v="0.182"/>
    <n v="2.6429999999999998"/>
    <n v="11.260999999999999"/>
    <n v="13.904"/>
    <n v="562"/>
    <n v="158"/>
    <n v="0"/>
    <m/>
    <m/>
    <x v="0"/>
    <s v="HILARI51201106G1HI"/>
    <s v="C¡a. Hidroel‚ctrica San Hilari¢n S.A."/>
    <x v="48"/>
    <x v="48"/>
    <s v="C.H. San Hilarion N°4"/>
    <x v="205"/>
    <x v="4"/>
    <x v="4"/>
    <x v="13"/>
    <x v="1"/>
    <s v="Instalado"/>
    <s v="Operativo"/>
    <s v="Generadora"/>
    <x v="0"/>
    <x v="0"/>
    <x v="0"/>
    <x v="0"/>
    <s v="Privado"/>
    <s v="LIMA"/>
    <s v="LIMA"/>
    <s v="HUAURA"/>
    <s v="SAYAN"/>
    <n v="0"/>
    <x v="7"/>
    <n v="0"/>
    <x v="0"/>
    <n v="0"/>
    <x v="0"/>
    <x v="0"/>
    <n v="13.904"/>
    <n v="1.3904E-2"/>
    <m/>
    <n v="4.9999999999999996E-2"/>
    <n v="1.5333333333333332E-2"/>
    <n v="7.6479999999999997"/>
    <n v="0"/>
    <n v="12"/>
    <s v="BASE DE DATOS"/>
    <m/>
  </r>
  <r>
    <s v="20"/>
    <x v="10"/>
    <s v="HILARI"/>
    <s v="51201106"/>
    <s v="51201106"/>
    <x v="4"/>
    <s v="G1"/>
    <s v="S"/>
    <n v="0.6"/>
    <n v="0"/>
    <n v="0"/>
    <n v="0"/>
    <n v="0"/>
    <n v="720"/>
    <n v="0"/>
    <n v="0"/>
    <m/>
    <m/>
    <x v="0"/>
    <s v="HILARI51201106G1HI"/>
    <s v="C¡a. Hidroel‚ctrica San Hilari¢n S.A."/>
    <x v="48"/>
    <x v="48"/>
    <s v="C.H. San Hilarion N°4"/>
    <x v="205"/>
    <x v="4"/>
    <x v="4"/>
    <x v="13"/>
    <x v="1"/>
    <s v="Instalado"/>
    <s v="Operativo"/>
    <s v="Generadora"/>
    <x v="0"/>
    <x v="0"/>
    <x v="0"/>
    <x v="0"/>
    <s v="Privado"/>
    <s v="LIMA"/>
    <s v="LIMA"/>
    <s v="HUAURA"/>
    <s v="SAYAN"/>
    <n v="0"/>
    <x v="7"/>
    <n v="0"/>
    <x v="0"/>
    <n v="0"/>
    <x v="0"/>
    <x v="0"/>
    <n v="0"/>
    <n v="0"/>
    <m/>
    <n v="4.9999999999999996E-2"/>
    <n v="1.5333333333333332E-2"/>
    <n v="7.6479999999999997"/>
    <n v="0"/>
    <n v="12"/>
    <s v="BASE DE DATOS"/>
    <m/>
  </r>
  <r>
    <s v="20"/>
    <x v="9"/>
    <s v="SEAL"/>
    <s v="31012793"/>
    <s v="31012793"/>
    <x v="4"/>
    <s v="Leffel"/>
    <s v="N"/>
    <n v="0.6"/>
    <n v="0"/>
    <n v="0"/>
    <n v="0"/>
    <n v="0"/>
    <n v="0"/>
    <n v="0"/>
    <n v="0"/>
    <m/>
    <m/>
    <x v="0"/>
    <s v="SEAL31012793LeffelHI"/>
    <s v="SEAL - Sociedad El‚ctrica del Sur Oeste S. A."/>
    <x v="7"/>
    <x v="7"/>
    <s v="C. H. San Gregorio"/>
    <x v="169"/>
    <x v="4"/>
    <x v="4"/>
    <x v="273"/>
    <x v="1"/>
    <s v="Instalado"/>
    <s v="Inoperativo"/>
    <s v="Distribuidora"/>
    <x v="0"/>
    <x v="1"/>
    <x v="0"/>
    <x v="0"/>
    <s v="Estatal"/>
    <s v="AREQUIPA"/>
    <s v="AREQUIPA"/>
    <s v="CAMANA"/>
    <s v="NICOLAS DE PIEROLA"/>
    <n v="0"/>
    <x v="7"/>
    <n v="0"/>
    <x v="0"/>
    <n v="0"/>
    <x v="0"/>
    <x v="0"/>
    <n v="0"/>
    <n v="0"/>
    <m/>
    <n v="4.9999999999999996E-2"/>
    <n v="0"/>
    <n v="7.6479999999999997"/>
    <n v="0"/>
    <n v="77"/>
    <s v="BASE DE DATOS"/>
    <m/>
  </r>
  <r>
    <s v="20"/>
    <x v="9"/>
    <s v="SEAL"/>
    <s v="33013880"/>
    <s v="33013880"/>
    <x v="4"/>
    <s v="JMW-1"/>
    <s v="N"/>
    <n v="9.5000000000000001E-2"/>
    <n v="0"/>
    <n v="0"/>
    <n v="0"/>
    <n v="0"/>
    <n v="0"/>
    <n v="0"/>
    <n v="0"/>
    <m/>
    <m/>
    <x v="0"/>
    <s v="SEAL33013880JMW-1HI"/>
    <s v="SEAL - Sociedad El‚ctrica del Sur Oeste S. A."/>
    <x v="7"/>
    <x v="7"/>
    <s v="C. H. Caravelí"/>
    <x v="170"/>
    <x v="4"/>
    <x v="4"/>
    <x v="274"/>
    <x v="1"/>
    <s v="Instalado"/>
    <s v="Inoperativo"/>
    <s v="Distribuidora"/>
    <x v="0"/>
    <x v="1"/>
    <x v="0"/>
    <x v="0"/>
    <s v="Estatal"/>
    <s v="AREQUIPA"/>
    <s v="AREQUIPA"/>
    <s v="CARAVELI"/>
    <s v="CARAVELI"/>
    <n v="0"/>
    <x v="7"/>
    <n v="0"/>
    <x v="0"/>
    <n v="0"/>
    <x v="0"/>
    <x v="0"/>
    <n v="0"/>
    <n v="0"/>
    <m/>
    <n v="7.9166666666666673E-3"/>
    <n v="0"/>
    <n v="7.6479999999999997"/>
    <n v="0"/>
    <n v="77"/>
    <s v="BASE DE DATOS"/>
    <m/>
  </r>
  <r>
    <s v="20"/>
    <x v="9"/>
    <s v="SEAL"/>
    <s v="33013880"/>
    <s v="33013880"/>
    <x v="4"/>
    <s v="JMW-2"/>
    <s v="N"/>
    <n v="0.09"/>
    <n v="0"/>
    <n v="0"/>
    <n v="0"/>
    <n v="0"/>
    <n v="0"/>
    <n v="0"/>
    <n v="0"/>
    <m/>
    <m/>
    <x v="0"/>
    <s v="SEAL33013880JMW-2HI"/>
    <s v="SEAL - Sociedad El‚ctrica del Sur Oeste S. A."/>
    <x v="7"/>
    <x v="7"/>
    <s v="C. H. Caravelí"/>
    <x v="170"/>
    <x v="4"/>
    <x v="4"/>
    <x v="275"/>
    <x v="1"/>
    <s v="Instalado"/>
    <s v="Inoperativo"/>
    <s v="Distribuidora"/>
    <x v="0"/>
    <x v="1"/>
    <x v="0"/>
    <x v="0"/>
    <s v="Estatal"/>
    <s v="AREQUIPA"/>
    <s v="AREQUIPA"/>
    <s v="CARAVELI"/>
    <s v="CARAVELI"/>
    <n v="0"/>
    <x v="7"/>
    <n v="0"/>
    <x v="0"/>
    <n v="0"/>
    <x v="0"/>
    <x v="0"/>
    <n v="0"/>
    <n v="0"/>
    <m/>
    <n v="7.4999999999999997E-3"/>
    <n v="0"/>
    <n v="7.6479999999999997"/>
    <n v="0"/>
    <n v="77"/>
    <s v="BASE DE DATOS"/>
    <m/>
  </r>
  <r>
    <s v="20"/>
    <x v="9"/>
    <s v="SEAL"/>
    <s v="31013193"/>
    <s v="31013193"/>
    <x v="4"/>
    <s v="FRANCIS"/>
    <s v="N"/>
    <n v="0.5"/>
    <n v="0"/>
    <n v="0"/>
    <n v="0"/>
    <n v="0"/>
    <n v="0"/>
    <n v="0"/>
    <n v="0"/>
    <m/>
    <m/>
    <x v="0"/>
    <s v="SEAL31013193FRANCISHI"/>
    <s v="SEAL - Sociedad El‚ctrica del Sur Oeste S. A."/>
    <x v="7"/>
    <x v="7"/>
    <s v="C. H. Ongoro"/>
    <x v="171"/>
    <x v="4"/>
    <x v="4"/>
    <x v="276"/>
    <x v="1"/>
    <s v="Instalado"/>
    <s v="Inoperativo"/>
    <s v="Distribuidora"/>
    <x v="0"/>
    <x v="1"/>
    <x v="0"/>
    <x v="0"/>
    <s v="Estatal"/>
    <s v="AREQUIPA"/>
    <s v="AREQUIPA"/>
    <s v="CASTILLA"/>
    <s v="CAYLLOMA"/>
    <n v="0"/>
    <x v="7"/>
    <n v="0"/>
    <x v="0"/>
    <n v="0"/>
    <x v="0"/>
    <x v="0"/>
    <n v="0"/>
    <n v="0"/>
    <m/>
    <n v="4.1666666666666664E-2"/>
    <n v="0"/>
    <n v="7.6479999999999997"/>
    <n v="0"/>
    <n v="77"/>
    <s v="BASE DE DATOS"/>
    <m/>
  </r>
  <r>
    <s v="20"/>
    <x v="9"/>
    <s v="SEAL"/>
    <s v="31013193"/>
    <s v="31013193"/>
    <x v="4"/>
    <s v="TURBAL"/>
    <s v="N"/>
    <n v="0.53500000000000003"/>
    <n v="0"/>
    <n v="0"/>
    <n v="0"/>
    <n v="0"/>
    <n v="0"/>
    <n v="0"/>
    <n v="0"/>
    <m/>
    <m/>
    <x v="0"/>
    <s v="SEAL31013193TURBALHI"/>
    <s v="SEAL - Sociedad El‚ctrica del Sur Oeste S. A."/>
    <x v="7"/>
    <x v="7"/>
    <s v="C. H. Ongoro"/>
    <x v="171"/>
    <x v="4"/>
    <x v="4"/>
    <x v="277"/>
    <x v="1"/>
    <s v="Instalado"/>
    <s v="Inoperativo"/>
    <s v="Distribuidora"/>
    <x v="0"/>
    <x v="1"/>
    <x v="0"/>
    <x v="0"/>
    <s v="Estatal"/>
    <s v="AREQUIPA"/>
    <s v="AREQUIPA"/>
    <s v="CASTILLA"/>
    <s v="CAYLLOMA"/>
    <n v="0"/>
    <x v="7"/>
    <n v="0"/>
    <x v="0"/>
    <n v="0"/>
    <x v="0"/>
    <x v="0"/>
    <n v="0"/>
    <n v="0"/>
    <m/>
    <n v="4.4583333333333336E-2"/>
    <n v="0"/>
    <n v="7.6479999999999997"/>
    <n v="0"/>
    <n v="77"/>
    <s v="BASE DE DATOS"/>
    <m/>
  </r>
  <r>
    <s v="20"/>
    <x v="9"/>
    <s v="SEAL"/>
    <s v="51010397"/>
    <s v="51010397"/>
    <x v="4"/>
    <s v="Kubota 1"/>
    <s v="N"/>
    <n v="0.33600000000000002"/>
    <n v="0"/>
    <n v="0"/>
    <n v="0"/>
    <n v="0"/>
    <n v="0"/>
    <n v="0"/>
    <n v="0"/>
    <m/>
    <m/>
    <x v="0"/>
    <s v="SEAL51010397Kubota 1HI"/>
    <s v="SEAL - Sociedad El‚ctrica del Sur Oeste S. A."/>
    <x v="7"/>
    <x v="7"/>
    <s v="C. H. Chococo"/>
    <x v="172"/>
    <x v="4"/>
    <x v="4"/>
    <x v="278"/>
    <x v="1"/>
    <s v="Instalado"/>
    <s v="Inoperativo"/>
    <s v="Distribuidora"/>
    <x v="0"/>
    <x v="1"/>
    <x v="0"/>
    <x v="0"/>
    <s v="Estatal"/>
    <s v="AREQUIPA"/>
    <s v="AREQUIPA"/>
    <s v="LA UNION"/>
    <s v="ALCA"/>
    <n v="0"/>
    <x v="7"/>
    <n v="0"/>
    <x v="0"/>
    <n v="0"/>
    <x v="0"/>
    <x v="0"/>
    <n v="0"/>
    <n v="0"/>
    <m/>
    <n v="2.8000000000000001E-2"/>
    <n v="0"/>
    <n v="7.6479999999999997"/>
    <n v="0"/>
    <n v="77"/>
    <s v="BASE DE DATOS"/>
    <m/>
  </r>
  <r>
    <s v="20"/>
    <x v="9"/>
    <s v="SEAL"/>
    <s v="51010397"/>
    <s v="51010397"/>
    <x v="4"/>
    <s v="Kubota 2"/>
    <s v="N"/>
    <n v="0.33600000000000002"/>
    <n v="0"/>
    <n v="0"/>
    <n v="0"/>
    <n v="0"/>
    <n v="0"/>
    <n v="0"/>
    <n v="0"/>
    <m/>
    <m/>
    <x v="0"/>
    <s v="SEAL51010397Kubota 2HI"/>
    <s v="SEAL - Sociedad El‚ctrica del Sur Oeste S. A."/>
    <x v="7"/>
    <x v="7"/>
    <s v="C. H. Chococo"/>
    <x v="172"/>
    <x v="4"/>
    <x v="4"/>
    <x v="279"/>
    <x v="1"/>
    <s v="Instalado"/>
    <s v="Inoperativo"/>
    <s v="Distribuidora"/>
    <x v="0"/>
    <x v="1"/>
    <x v="0"/>
    <x v="0"/>
    <s v="Estatal"/>
    <s v="AREQUIPA"/>
    <s v="AREQUIPA"/>
    <s v="LA UNION"/>
    <s v="ALCA"/>
    <n v="0"/>
    <x v="7"/>
    <n v="0"/>
    <x v="0"/>
    <n v="0"/>
    <x v="0"/>
    <x v="0"/>
    <n v="0"/>
    <n v="0"/>
    <m/>
    <n v="2.8000000000000001E-2"/>
    <n v="0"/>
    <n v="7.6479999999999997"/>
    <n v="0"/>
    <n v="77"/>
    <s v="BASE DE DATOS"/>
    <m/>
  </r>
  <r>
    <s v="20"/>
    <x v="9"/>
    <s v="SEAL"/>
    <s v="33014030"/>
    <s v="33014030"/>
    <x v="4"/>
    <s v="ESCHER WYSS 1"/>
    <s v="N"/>
    <n v="0.1"/>
    <n v="0"/>
    <n v="0"/>
    <n v="0"/>
    <n v="0"/>
    <n v="0"/>
    <n v="0"/>
    <n v="0"/>
    <m/>
    <m/>
    <x v="0"/>
    <s v="SEAL33014030ESCHER WYSS 1HI"/>
    <s v="SEAL - Sociedad El‚ctrica del Sur Oeste S. A."/>
    <x v="7"/>
    <x v="7"/>
    <s v="C. H. Chuquibamba"/>
    <x v="173"/>
    <x v="4"/>
    <x v="4"/>
    <x v="280"/>
    <x v="1"/>
    <s v="Instalado"/>
    <s v="Inoperativo"/>
    <s v="Distribuidora"/>
    <x v="0"/>
    <x v="1"/>
    <x v="0"/>
    <x v="0"/>
    <s v="Estatal"/>
    <s v="AREQUIPA"/>
    <s v="AREQUIPA"/>
    <s v="CONDESUYOS"/>
    <s v="CHUQUIBAMBA"/>
    <n v="0"/>
    <x v="7"/>
    <n v="0"/>
    <x v="0"/>
    <n v="0"/>
    <x v="0"/>
    <x v="0"/>
    <n v="0"/>
    <n v="0"/>
    <m/>
    <n v="8.3333333333333332E-3"/>
    <n v="0"/>
    <n v="7.6479999999999997"/>
    <n v="0"/>
    <n v="77"/>
    <s v="BASE DE DATOS"/>
    <m/>
  </r>
  <r>
    <s v="20"/>
    <x v="9"/>
    <s v="SEAL"/>
    <s v="33014030"/>
    <s v="33014030"/>
    <x v="4"/>
    <s v="ESCHER WYSS 2"/>
    <s v="N"/>
    <n v="0.1"/>
    <n v="0"/>
    <n v="0"/>
    <n v="0"/>
    <n v="0"/>
    <n v="0"/>
    <n v="0"/>
    <n v="0"/>
    <m/>
    <m/>
    <x v="0"/>
    <s v="SEAL33014030ESCHER WYSS 2HI"/>
    <s v="SEAL - Sociedad El‚ctrica del Sur Oeste S. A."/>
    <x v="7"/>
    <x v="7"/>
    <s v="C. H. Chuquibamba"/>
    <x v="173"/>
    <x v="4"/>
    <x v="4"/>
    <x v="281"/>
    <x v="1"/>
    <s v="Instalado"/>
    <s v="Inoperativo"/>
    <s v="Distribuidora"/>
    <x v="0"/>
    <x v="1"/>
    <x v="0"/>
    <x v="0"/>
    <s v="Estatal"/>
    <s v="AREQUIPA"/>
    <s v="AREQUIPA"/>
    <s v="CONDESUYOS"/>
    <s v="CHUQUIBAMBA"/>
    <n v="0"/>
    <x v="7"/>
    <n v="0"/>
    <x v="0"/>
    <n v="0"/>
    <x v="0"/>
    <x v="0"/>
    <n v="0"/>
    <n v="0"/>
    <m/>
    <n v="8.3333333333333332E-3"/>
    <n v="0"/>
    <n v="7.6479999999999997"/>
    <n v="0"/>
    <n v="77"/>
    <s v="BASE DE DATOS"/>
    <m/>
  </r>
  <r>
    <s v="20"/>
    <x v="9"/>
    <s v="SEAL"/>
    <s v="31013910"/>
    <s v="31013910"/>
    <x v="4"/>
    <s v="WKV"/>
    <s v="N"/>
    <n v="0.25"/>
    <n v="0"/>
    <n v="0"/>
    <n v="0"/>
    <n v="0"/>
    <n v="0"/>
    <n v="0"/>
    <n v="0"/>
    <m/>
    <m/>
    <x v="1"/>
    <s v="SEAL31013910WKVHI"/>
    <s v="SEAL - Sociedad El‚ctrica del Sur Oeste S. A."/>
    <x v="7"/>
    <x v="7"/>
    <s v="C. H. Orcopampa"/>
    <x v="174"/>
    <x v="4"/>
    <x v="4"/>
    <x v="282"/>
    <x v="1"/>
    <s v="Instalado"/>
    <s v="Inoperativo"/>
    <s v="Distribuidora"/>
    <x v="0"/>
    <x v="1"/>
    <x v="0"/>
    <x v="0"/>
    <s v="Estatal"/>
    <s v="AREQUIPA"/>
    <s v="AREQUIPA"/>
    <s v="CASTILLA"/>
    <s v="ORCOPAMPA"/>
    <n v="0"/>
    <x v="7"/>
    <n v="0"/>
    <x v="0"/>
    <n v="0"/>
    <x v="0"/>
    <x v="0"/>
    <n v="0"/>
    <n v="0"/>
    <m/>
    <s v="-"/>
    <s v="-"/>
    <s v="-"/>
    <n v="0"/>
    <n v="77"/>
    <s v="BASE DE DATOS"/>
    <m/>
  </r>
  <r>
    <s v="20"/>
    <x v="9"/>
    <s v="SEAL"/>
    <s v="31013530"/>
    <s v="31013530"/>
    <x v="4"/>
    <s v="Hydraulic"/>
    <s v="N"/>
    <n v="6.4000000000000001E-2"/>
    <n v="0"/>
    <n v="0"/>
    <n v="0"/>
    <n v="0"/>
    <n v="0"/>
    <n v="0"/>
    <n v="0"/>
    <m/>
    <m/>
    <x v="0"/>
    <s v="SEAL31013530HydraulicHI"/>
    <s v="SEAL - Sociedad El‚ctrica del Sur Oeste S. A."/>
    <x v="7"/>
    <x v="7"/>
    <s v="C. H. Huanca"/>
    <x v="175"/>
    <x v="4"/>
    <x v="4"/>
    <x v="283"/>
    <x v="1"/>
    <s v="Instalado"/>
    <s v="Inoperativo"/>
    <s v="Distribuidora"/>
    <x v="0"/>
    <x v="1"/>
    <x v="0"/>
    <x v="0"/>
    <s v="Estatal"/>
    <s v="AREQUIPA"/>
    <s v="AREQUIPA"/>
    <s v="AREQUIPA"/>
    <s v="AREQUIPA"/>
    <n v="0"/>
    <x v="7"/>
    <n v="0"/>
    <x v="0"/>
    <n v="0"/>
    <x v="0"/>
    <x v="0"/>
    <n v="0"/>
    <n v="0"/>
    <m/>
    <n v="5.3333333333333332E-3"/>
    <n v="0"/>
    <n v="7.6479999999999997"/>
    <n v="0"/>
    <n v="77"/>
    <s v="BASE DE DATOS"/>
    <m/>
  </r>
  <r>
    <s v="20"/>
    <x v="9"/>
    <s v="SEAL"/>
    <s v="31013530"/>
    <s v="31013530"/>
    <x v="4"/>
    <s v="Kubota"/>
    <s v="N"/>
    <n v="0.1"/>
    <n v="0"/>
    <n v="0"/>
    <n v="0"/>
    <n v="0"/>
    <n v="0"/>
    <n v="0"/>
    <n v="0"/>
    <m/>
    <m/>
    <x v="0"/>
    <s v="SEAL31013530KubotaHI"/>
    <s v="SEAL - Sociedad El‚ctrica del Sur Oeste S. A."/>
    <x v="7"/>
    <x v="7"/>
    <s v="C. H. Huanca"/>
    <x v="175"/>
    <x v="4"/>
    <x v="4"/>
    <x v="245"/>
    <x v="1"/>
    <s v="Instalado"/>
    <s v="Inoperativo"/>
    <s v="Distribuidora"/>
    <x v="0"/>
    <x v="1"/>
    <x v="0"/>
    <x v="0"/>
    <s v="Estatal"/>
    <s v="AREQUIPA"/>
    <s v="AREQUIPA"/>
    <s v="AREQUIPA"/>
    <s v="AREQUIPA"/>
    <n v="0"/>
    <x v="7"/>
    <n v="0"/>
    <x v="0"/>
    <n v="0"/>
    <x v="0"/>
    <x v="0"/>
    <n v="0"/>
    <n v="0"/>
    <m/>
    <n v="8.3333333333333332E-3"/>
    <n v="0"/>
    <n v="7.6479999999999997"/>
    <n v="0"/>
    <n v="77"/>
    <s v="BASE DE DATOS"/>
    <m/>
  </r>
  <r>
    <s v="20"/>
    <x v="10"/>
    <s v="SEAL"/>
    <s v="31012793"/>
    <s v="31012793"/>
    <x v="4"/>
    <s v="Leffel"/>
    <s v="N"/>
    <n v="0.6"/>
    <n v="0"/>
    <n v="0"/>
    <n v="0"/>
    <n v="0"/>
    <n v="0"/>
    <n v="0"/>
    <n v="0"/>
    <m/>
    <m/>
    <x v="0"/>
    <s v="SEAL31012793LeffelHI"/>
    <s v="SEAL - Sociedad El‚ctrica del Sur Oeste S. A."/>
    <x v="7"/>
    <x v="7"/>
    <s v="C. H. San Gregorio"/>
    <x v="169"/>
    <x v="4"/>
    <x v="4"/>
    <x v="273"/>
    <x v="1"/>
    <s v="Instalado"/>
    <s v="Inoperativo"/>
    <s v="Distribuidora"/>
    <x v="0"/>
    <x v="1"/>
    <x v="0"/>
    <x v="0"/>
    <s v="Estatal"/>
    <s v="AREQUIPA"/>
    <s v="AREQUIPA"/>
    <s v="CAMANA"/>
    <s v="NICOLAS DE PIEROLA"/>
    <n v="0"/>
    <x v="7"/>
    <n v="0"/>
    <x v="0"/>
    <n v="0"/>
    <x v="0"/>
    <x v="0"/>
    <n v="0"/>
    <n v="0"/>
    <m/>
    <n v="4.9999999999999996E-2"/>
    <n v="0"/>
    <n v="7.6479999999999997"/>
    <n v="0"/>
    <n v="77"/>
    <s v="BASE DE DATOS"/>
    <m/>
  </r>
  <r>
    <s v="20"/>
    <x v="10"/>
    <s v="SEAL"/>
    <s v="33013880"/>
    <s v="33013880"/>
    <x v="4"/>
    <s v="JMW-1"/>
    <s v="N"/>
    <n v="9.5000000000000001E-2"/>
    <n v="0"/>
    <n v="0"/>
    <n v="0"/>
    <n v="0"/>
    <n v="0"/>
    <n v="0"/>
    <n v="0"/>
    <m/>
    <m/>
    <x v="0"/>
    <s v="SEAL33013880JMW-1HI"/>
    <s v="SEAL - Sociedad El‚ctrica del Sur Oeste S. A."/>
    <x v="7"/>
    <x v="7"/>
    <s v="C. H. Caravelí"/>
    <x v="170"/>
    <x v="4"/>
    <x v="4"/>
    <x v="274"/>
    <x v="1"/>
    <s v="Instalado"/>
    <s v="Inoperativo"/>
    <s v="Distribuidora"/>
    <x v="0"/>
    <x v="1"/>
    <x v="0"/>
    <x v="0"/>
    <s v="Estatal"/>
    <s v="AREQUIPA"/>
    <s v="AREQUIPA"/>
    <s v="CARAVELI"/>
    <s v="CARAVELI"/>
    <n v="0"/>
    <x v="7"/>
    <n v="0"/>
    <x v="0"/>
    <n v="0"/>
    <x v="0"/>
    <x v="0"/>
    <n v="0"/>
    <n v="0"/>
    <m/>
    <n v="7.9166666666666673E-3"/>
    <n v="0"/>
    <n v="7.6479999999999997"/>
    <n v="0"/>
    <n v="77"/>
    <s v="BASE DE DATOS"/>
    <m/>
  </r>
  <r>
    <s v="20"/>
    <x v="10"/>
    <s v="SEAL"/>
    <s v="33013880"/>
    <s v="33013880"/>
    <x v="4"/>
    <s v="JMW-2"/>
    <s v="N"/>
    <n v="0.09"/>
    <n v="0"/>
    <n v="0"/>
    <n v="0"/>
    <n v="0"/>
    <n v="0"/>
    <n v="0"/>
    <n v="0"/>
    <m/>
    <m/>
    <x v="0"/>
    <s v="SEAL33013880JMW-2HI"/>
    <s v="SEAL - Sociedad El‚ctrica del Sur Oeste S. A."/>
    <x v="7"/>
    <x v="7"/>
    <s v="C. H. Caravelí"/>
    <x v="170"/>
    <x v="4"/>
    <x v="4"/>
    <x v="275"/>
    <x v="1"/>
    <s v="Instalado"/>
    <s v="Inoperativo"/>
    <s v="Distribuidora"/>
    <x v="0"/>
    <x v="1"/>
    <x v="0"/>
    <x v="0"/>
    <s v="Estatal"/>
    <s v="AREQUIPA"/>
    <s v="AREQUIPA"/>
    <s v="CARAVELI"/>
    <s v="CARAVELI"/>
    <n v="0"/>
    <x v="7"/>
    <n v="0"/>
    <x v="0"/>
    <n v="0"/>
    <x v="0"/>
    <x v="0"/>
    <n v="0"/>
    <n v="0"/>
    <m/>
    <n v="7.4999999999999997E-3"/>
    <n v="0"/>
    <n v="7.6479999999999997"/>
    <n v="0"/>
    <n v="77"/>
    <s v="BASE DE DATOS"/>
    <m/>
  </r>
  <r>
    <s v="20"/>
    <x v="10"/>
    <s v="SEAL"/>
    <s v="31013193"/>
    <s v="31013193"/>
    <x v="4"/>
    <s v="FRANCIS"/>
    <s v="N"/>
    <n v="0.5"/>
    <n v="0"/>
    <n v="0"/>
    <n v="0"/>
    <n v="0"/>
    <n v="0"/>
    <n v="0"/>
    <n v="0"/>
    <m/>
    <m/>
    <x v="0"/>
    <s v="SEAL31013193FRANCISHI"/>
    <s v="SEAL - Sociedad El‚ctrica del Sur Oeste S. A."/>
    <x v="7"/>
    <x v="7"/>
    <s v="C. H. Ongoro"/>
    <x v="171"/>
    <x v="4"/>
    <x v="4"/>
    <x v="276"/>
    <x v="1"/>
    <s v="Instalado"/>
    <s v="Inoperativo"/>
    <s v="Distribuidora"/>
    <x v="0"/>
    <x v="1"/>
    <x v="0"/>
    <x v="0"/>
    <s v="Estatal"/>
    <s v="AREQUIPA"/>
    <s v="AREQUIPA"/>
    <s v="CASTILLA"/>
    <s v="CAYLLOMA"/>
    <n v="0"/>
    <x v="7"/>
    <n v="0"/>
    <x v="0"/>
    <n v="0"/>
    <x v="0"/>
    <x v="0"/>
    <n v="0"/>
    <n v="0"/>
    <m/>
    <n v="4.1666666666666664E-2"/>
    <n v="0"/>
    <n v="7.6479999999999997"/>
    <n v="0"/>
    <n v="77"/>
    <s v="BASE DE DATOS"/>
    <m/>
  </r>
  <r>
    <s v="20"/>
    <x v="10"/>
    <s v="SEAL"/>
    <s v="31013193"/>
    <s v="31013193"/>
    <x v="4"/>
    <s v="TURBAL"/>
    <s v="N"/>
    <n v="0.53500000000000003"/>
    <n v="0"/>
    <n v="0"/>
    <n v="0"/>
    <n v="0"/>
    <n v="0"/>
    <n v="0"/>
    <n v="0"/>
    <m/>
    <m/>
    <x v="0"/>
    <s v="SEAL31013193TURBALHI"/>
    <s v="SEAL - Sociedad El‚ctrica del Sur Oeste S. A."/>
    <x v="7"/>
    <x v="7"/>
    <s v="C. H. Ongoro"/>
    <x v="171"/>
    <x v="4"/>
    <x v="4"/>
    <x v="277"/>
    <x v="1"/>
    <s v="Instalado"/>
    <s v="Inoperativo"/>
    <s v="Distribuidora"/>
    <x v="0"/>
    <x v="1"/>
    <x v="0"/>
    <x v="0"/>
    <s v="Estatal"/>
    <s v="AREQUIPA"/>
    <s v="AREQUIPA"/>
    <s v="CASTILLA"/>
    <s v="CAYLLOMA"/>
    <n v="0"/>
    <x v="7"/>
    <n v="0"/>
    <x v="0"/>
    <n v="0"/>
    <x v="0"/>
    <x v="0"/>
    <n v="0"/>
    <n v="0"/>
    <m/>
    <n v="4.4583333333333336E-2"/>
    <n v="0"/>
    <n v="7.6479999999999997"/>
    <n v="0"/>
    <n v="77"/>
    <s v="BASE DE DATOS"/>
    <m/>
  </r>
  <r>
    <s v="20"/>
    <x v="10"/>
    <s v="SEAL"/>
    <s v="51010397"/>
    <s v="51010397"/>
    <x v="4"/>
    <s v="Kubota 1"/>
    <s v="N"/>
    <n v="0.33600000000000002"/>
    <n v="0"/>
    <n v="0"/>
    <n v="0"/>
    <n v="0"/>
    <n v="0"/>
    <n v="0"/>
    <n v="0"/>
    <m/>
    <m/>
    <x v="0"/>
    <s v="SEAL51010397Kubota 1HI"/>
    <s v="SEAL - Sociedad El‚ctrica del Sur Oeste S. A."/>
    <x v="7"/>
    <x v="7"/>
    <s v="C. H. Chococo"/>
    <x v="172"/>
    <x v="4"/>
    <x v="4"/>
    <x v="278"/>
    <x v="1"/>
    <s v="Instalado"/>
    <s v="Inoperativo"/>
    <s v="Distribuidora"/>
    <x v="0"/>
    <x v="1"/>
    <x v="0"/>
    <x v="0"/>
    <s v="Estatal"/>
    <s v="AREQUIPA"/>
    <s v="AREQUIPA"/>
    <s v="LA UNION"/>
    <s v="ALCA"/>
    <n v="0"/>
    <x v="7"/>
    <n v="0"/>
    <x v="0"/>
    <n v="0"/>
    <x v="0"/>
    <x v="0"/>
    <n v="0"/>
    <n v="0"/>
    <m/>
    <n v="2.8000000000000001E-2"/>
    <n v="0"/>
    <n v="7.6479999999999997"/>
    <n v="0"/>
    <n v="77"/>
    <s v="BASE DE DATOS"/>
    <m/>
  </r>
  <r>
    <s v="20"/>
    <x v="10"/>
    <s v="SEAL"/>
    <s v="51010397"/>
    <s v="51010397"/>
    <x v="4"/>
    <s v="Kubota 2"/>
    <s v="N"/>
    <n v="0.33600000000000002"/>
    <n v="0"/>
    <n v="0"/>
    <n v="0"/>
    <n v="0"/>
    <n v="0"/>
    <n v="0"/>
    <n v="0"/>
    <m/>
    <m/>
    <x v="0"/>
    <s v="SEAL51010397Kubota 2HI"/>
    <s v="SEAL - Sociedad El‚ctrica del Sur Oeste S. A."/>
    <x v="7"/>
    <x v="7"/>
    <s v="C. H. Chococo"/>
    <x v="172"/>
    <x v="4"/>
    <x v="4"/>
    <x v="279"/>
    <x v="1"/>
    <s v="Instalado"/>
    <s v="Inoperativo"/>
    <s v="Distribuidora"/>
    <x v="0"/>
    <x v="1"/>
    <x v="0"/>
    <x v="0"/>
    <s v="Estatal"/>
    <s v="AREQUIPA"/>
    <s v="AREQUIPA"/>
    <s v="LA UNION"/>
    <s v="ALCA"/>
    <n v="0"/>
    <x v="7"/>
    <n v="0"/>
    <x v="0"/>
    <n v="0"/>
    <x v="0"/>
    <x v="0"/>
    <n v="0"/>
    <n v="0"/>
    <m/>
    <n v="2.8000000000000001E-2"/>
    <n v="0"/>
    <n v="7.6479999999999997"/>
    <n v="0"/>
    <n v="77"/>
    <s v="BASE DE DATOS"/>
    <m/>
  </r>
  <r>
    <s v="20"/>
    <x v="10"/>
    <s v="SEAL"/>
    <s v="33014030"/>
    <s v="33014030"/>
    <x v="4"/>
    <s v="ESCHER WYSS 1"/>
    <s v="N"/>
    <n v="0.1"/>
    <n v="0"/>
    <n v="0"/>
    <n v="0"/>
    <n v="0"/>
    <n v="0"/>
    <n v="0"/>
    <n v="0"/>
    <m/>
    <m/>
    <x v="0"/>
    <s v="SEAL33014030ESCHER WYSS 1HI"/>
    <s v="SEAL - Sociedad El‚ctrica del Sur Oeste S. A."/>
    <x v="7"/>
    <x v="7"/>
    <s v="C. H. Chuquibamba"/>
    <x v="173"/>
    <x v="4"/>
    <x v="4"/>
    <x v="280"/>
    <x v="1"/>
    <s v="Instalado"/>
    <s v="Inoperativo"/>
    <s v="Distribuidora"/>
    <x v="0"/>
    <x v="1"/>
    <x v="0"/>
    <x v="0"/>
    <s v="Estatal"/>
    <s v="AREQUIPA"/>
    <s v="AREQUIPA"/>
    <s v="CONDESUYOS"/>
    <s v="CHUQUIBAMBA"/>
    <n v="0"/>
    <x v="7"/>
    <n v="0"/>
    <x v="0"/>
    <n v="0"/>
    <x v="0"/>
    <x v="0"/>
    <n v="0"/>
    <n v="0"/>
    <m/>
    <n v="8.3333333333333332E-3"/>
    <n v="0"/>
    <n v="7.6479999999999997"/>
    <n v="0"/>
    <n v="77"/>
    <s v="BASE DE DATOS"/>
    <m/>
  </r>
  <r>
    <s v="20"/>
    <x v="10"/>
    <s v="SEAL"/>
    <s v="33014030"/>
    <s v="33014030"/>
    <x v="4"/>
    <s v="ESCHER WYSS 2"/>
    <s v="N"/>
    <n v="0.1"/>
    <n v="0"/>
    <n v="0"/>
    <n v="0"/>
    <n v="0"/>
    <n v="0"/>
    <n v="0"/>
    <n v="0"/>
    <m/>
    <m/>
    <x v="0"/>
    <s v="SEAL33014030ESCHER WYSS 2HI"/>
    <s v="SEAL - Sociedad El‚ctrica del Sur Oeste S. A."/>
    <x v="7"/>
    <x v="7"/>
    <s v="C. H. Chuquibamba"/>
    <x v="173"/>
    <x v="4"/>
    <x v="4"/>
    <x v="281"/>
    <x v="1"/>
    <s v="Instalado"/>
    <s v="Inoperativo"/>
    <s v="Distribuidora"/>
    <x v="0"/>
    <x v="1"/>
    <x v="0"/>
    <x v="0"/>
    <s v="Estatal"/>
    <s v="AREQUIPA"/>
    <s v="AREQUIPA"/>
    <s v="CONDESUYOS"/>
    <s v="CHUQUIBAMBA"/>
    <n v="0"/>
    <x v="7"/>
    <n v="0"/>
    <x v="0"/>
    <n v="0"/>
    <x v="0"/>
    <x v="0"/>
    <n v="0"/>
    <n v="0"/>
    <m/>
    <n v="8.3333333333333332E-3"/>
    <n v="0"/>
    <n v="7.6479999999999997"/>
    <n v="0"/>
    <n v="77"/>
    <s v="BASE DE DATOS"/>
    <m/>
  </r>
  <r>
    <s v="20"/>
    <x v="10"/>
    <s v="SEAL"/>
    <s v="31013910"/>
    <s v="31013910"/>
    <x v="4"/>
    <s v="WKV"/>
    <s v="N"/>
    <n v="0.25"/>
    <n v="0"/>
    <n v="0"/>
    <n v="0"/>
    <n v="0"/>
    <n v="0"/>
    <n v="0"/>
    <n v="0"/>
    <m/>
    <m/>
    <x v="1"/>
    <s v="SEAL31013910WKVHI"/>
    <s v="SEAL - Sociedad El‚ctrica del Sur Oeste S. A."/>
    <x v="7"/>
    <x v="7"/>
    <s v="C. H. Orcopampa"/>
    <x v="174"/>
    <x v="4"/>
    <x v="4"/>
    <x v="282"/>
    <x v="1"/>
    <s v="Instalado"/>
    <s v="Inoperativo"/>
    <s v="Distribuidora"/>
    <x v="0"/>
    <x v="1"/>
    <x v="0"/>
    <x v="0"/>
    <s v="Estatal"/>
    <s v="AREQUIPA"/>
    <s v="AREQUIPA"/>
    <s v="CASTILLA"/>
    <s v="ORCOPAMPA"/>
    <n v="0"/>
    <x v="7"/>
    <n v="0"/>
    <x v="0"/>
    <n v="0"/>
    <x v="0"/>
    <x v="0"/>
    <n v="0"/>
    <n v="0"/>
    <m/>
    <s v="-"/>
    <s v="-"/>
    <s v="-"/>
    <n v="0"/>
    <n v="77"/>
    <s v="BASE DE DATOS"/>
    <m/>
  </r>
  <r>
    <s v="20"/>
    <x v="10"/>
    <s v="SEAL"/>
    <s v="31013530"/>
    <s v="31013530"/>
    <x v="4"/>
    <s v="Hydraulic"/>
    <s v="N"/>
    <n v="6.4000000000000001E-2"/>
    <n v="0"/>
    <n v="0"/>
    <n v="0"/>
    <n v="0"/>
    <n v="0"/>
    <n v="0"/>
    <n v="0"/>
    <m/>
    <m/>
    <x v="0"/>
    <s v="SEAL31013530HydraulicHI"/>
    <s v="SEAL - Sociedad El‚ctrica del Sur Oeste S. A."/>
    <x v="7"/>
    <x v="7"/>
    <s v="C. H. Huanca"/>
    <x v="175"/>
    <x v="4"/>
    <x v="4"/>
    <x v="283"/>
    <x v="1"/>
    <s v="Instalado"/>
    <s v="Inoperativo"/>
    <s v="Distribuidora"/>
    <x v="0"/>
    <x v="1"/>
    <x v="0"/>
    <x v="0"/>
    <s v="Estatal"/>
    <s v="AREQUIPA"/>
    <s v="AREQUIPA"/>
    <s v="AREQUIPA"/>
    <s v="AREQUIPA"/>
    <n v="0"/>
    <x v="7"/>
    <n v="0"/>
    <x v="0"/>
    <n v="0"/>
    <x v="0"/>
    <x v="0"/>
    <n v="0"/>
    <n v="0"/>
    <m/>
    <n v="5.3333333333333332E-3"/>
    <n v="0"/>
    <n v="7.6479999999999997"/>
    <n v="0"/>
    <n v="77"/>
    <s v="BASE DE DATOS"/>
    <m/>
  </r>
  <r>
    <s v="20"/>
    <x v="10"/>
    <s v="SEAL"/>
    <s v="31013530"/>
    <s v="31013530"/>
    <x v="4"/>
    <s v="Kubota"/>
    <s v="N"/>
    <n v="0.1"/>
    <n v="0"/>
    <n v="0"/>
    <n v="0"/>
    <n v="0"/>
    <n v="0"/>
    <n v="0"/>
    <n v="0"/>
    <m/>
    <m/>
    <x v="0"/>
    <s v="SEAL31013530KubotaHI"/>
    <s v="SEAL - Sociedad El‚ctrica del Sur Oeste S. A."/>
    <x v="7"/>
    <x v="7"/>
    <s v="C. H. Huanca"/>
    <x v="175"/>
    <x v="4"/>
    <x v="4"/>
    <x v="245"/>
    <x v="1"/>
    <s v="Instalado"/>
    <s v="Inoperativo"/>
    <s v="Distribuidora"/>
    <x v="0"/>
    <x v="1"/>
    <x v="0"/>
    <x v="0"/>
    <s v="Estatal"/>
    <s v="AREQUIPA"/>
    <s v="AREQUIPA"/>
    <s v="AREQUIPA"/>
    <s v="AREQUIPA"/>
    <n v="0"/>
    <x v="7"/>
    <n v="0"/>
    <x v="0"/>
    <n v="0"/>
    <x v="0"/>
    <x v="0"/>
    <n v="0"/>
    <n v="0"/>
    <m/>
    <n v="8.3333333333333332E-3"/>
    <n v="0"/>
    <n v="7.6479999999999997"/>
    <n v="0"/>
    <n v="77"/>
    <s v="BASE DE DATOS"/>
    <m/>
  </r>
  <r>
    <s v="20"/>
    <x v="11"/>
    <s v="SEAL"/>
    <s v="31012793"/>
    <s v="31012793"/>
    <x v="4"/>
    <s v="Leffel"/>
    <s v="N"/>
    <n v="0.6"/>
    <n v="0"/>
    <n v="0"/>
    <n v="0"/>
    <n v="0"/>
    <n v="0"/>
    <n v="0"/>
    <n v="0"/>
    <m/>
    <m/>
    <x v="0"/>
    <s v="SEAL31012793LeffelHI"/>
    <s v="SEAL - Sociedad El‚ctrica del Sur Oeste S. A."/>
    <x v="7"/>
    <x v="7"/>
    <s v="C. H. San Gregorio"/>
    <x v="169"/>
    <x v="4"/>
    <x v="4"/>
    <x v="273"/>
    <x v="1"/>
    <s v="Instalado"/>
    <s v="Inoperativo"/>
    <s v="Distribuidora"/>
    <x v="0"/>
    <x v="1"/>
    <x v="0"/>
    <x v="0"/>
    <s v="Estatal"/>
    <s v="AREQUIPA"/>
    <s v="AREQUIPA"/>
    <s v="CAMANA"/>
    <s v="NICOLAS DE PIEROLA"/>
    <n v="0"/>
    <x v="7"/>
    <n v="0"/>
    <x v="0"/>
    <n v="0"/>
    <x v="0"/>
    <x v="0"/>
    <n v="0"/>
    <n v="0"/>
    <m/>
    <n v="4.9999999999999996E-2"/>
    <n v="0"/>
    <n v="7.6479999999999997"/>
    <n v="0"/>
    <n v="77"/>
    <s v="BASE DE DATOS"/>
    <m/>
  </r>
  <r>
    <s v="20"/>
    <x v="11"/>
    <s v="SEAL"/>
    <s v="33013880"/>
    <s v="33013880"/>
    <x v="4"/>
    <s v="JMW-1"/>
    <s v="N"/>
    <n v="9.5000000000000001E-2"/>
    <n v="0"/>
    <n v="0"/>
    <n v="0"/>
    <n v="0"/>
    <n v="0"/>
    <n v="0"/>
    <n v="0"/>
    <m/>
    <m/>
    <x v="0"/>
    <s v="SEAL33013880JMW-1HI"/>
    <s v="SEAL - Sociedad El‚ctrica del Sur Oeste S. A."/>
    <x v="7"/>
    <x v="7"/>
    <s v="C. H. Caravelí"/>
    <x v="170"/>
    <x v="4"/>
    <x v="4"/>
    <x v="274"/>
    <x v="1"/>
    <s v="Instalado"/>
    <s v="Inoperativo"/>
    <s v="Distribuidora"/>
    <x v="0"/>
    <x v="1"/>
    <x v="0"/>
    <x v="0"/>
    <s v="Estatal"/>
    <s v="AREQUIPA"/>
    <s v="AREQUIPA"/>
    <s v="CARAVELI"/>
    <s v="CARAVELI"/>
    <n v="0"/>
    <x v="7"/>
    <n v="0"/>
    <x v="0"/>
    <n v="0"/>
    <x v="0"/>
    <x v="0"/>
    <n v="0"/>
    <n v="0"/>
    <m/>
    <n v="7.9166666666666673E-3"/>
    <n v="0"/>
    <n v="7.6479999999999997"/>
    <n v="0"/>
    <n v="77"/>
    <s v="BASE DE DATOS"/>
    <m/>
  </r>
  <r>
    <s v="20"/>
    <x v="11"/>
    <s v="SEAL"/>
    <s v="33013880"/>
    <s v="33013880"/>
    <x v="4"/>
    <s v="JMW-2"/>
    <s v="N"/>
    <n v="0.09"/>
    <n v="0"/>
    <n v="0"/>
    <n v="0"/>
    <n v="0"/>
    <n v="0"/>
    <n v="0"/>
    <n v="0"/>
    <m/>
    <m/>
    <x v="0"/>
    <s v="SEAL33013880JMW-2HI"/>
    <s v="SEAL - Sociedad El‚ctrica del Sur Oeste S. A."/>
    <x v="7"/>
    <x v="7"/>
    <s v="C. H. Caravelí"/>
    <x v="170"/>
    <x v="4"/>
    <x v="4"/>
    <x v="275"/>
    <x v="1"/>
    <s v="Instalado"/>
    <s v="Inoperativo"/>
    <s v="Distribuidora"/>
    <x v="0"/>
    <x v="1"/>
    <x v="0"/>
    <x v="0"/>
    <s v="Estatal"/>
    <s v="AREQUIPA"/>
    <s v="AREQUIPA"/>
    <s v="CARAVELI"/>
    <s v="CARAVELI"/>
    <n v="0"/>
    <x v="7"/>
    <n v="0"/>
    <x v="0"/>
    <n v="0"/>
    <x v="0"/>
    <x v="0"/>
    <n v="0"/>
    <n v="0"/>
    <m/>
    <n v="7.4999999999999997E-3"/>
    <n v="0"/>
    <n v="7.6479999999999997"/>
    <n v="0"/>
    <n v="77"/>
    <s v="BASE DE DATOS"/>
    <m/>
  </r>
  <r>
    <s v="20"/>
    <x v="11"/>
    <s v="SEAL"/>
    <s v="31013193"/>
    <s v="31013193"/>
    <x v="4"/>
    <s v="FRANCIS"/>
    <s v="N"/>
    <n v="0.5"/>
    <n v="0"/>
    <n v="0"/>
    <n v="0"/>
    <n v="0"/>
    <n v="0"/>
    <n v="0"/>
    <n v="0"/>
    <m/>
    <m/>
    <x v="0"/>
    <s v="SEAL31013193FRANCISHI"/>
    <s v="SEAL - Sociedad El‚ctrica del Sur Oeste S. A."/>
    <x v="7"/>
    <x v="7"/>
    <s v="C. H. Ongoro"/>
    <x v="171"/>
    <x v="4"/>
    <x v="4"/>
    <x v="276"/>
    <x v="1"/>
    <s v="Instalado"/>
    <s v="Inoperativo"/>
    <s v="Distribuidora"/>
    <x v="0"/>
    <x v="1"/>
    <x v="0"/>
    <x v="0"/>
    <s v="Estatal"/>
    <s v="AREQUIPA"/>
    <s v="AREQUIPA"/>
    <s v="CASTILLA"/>
    <s v="CAYLLOMA"/>
    <n v="0"/>
    <x v="7"/>
    <n v="0"/>
    <x v="0"/>
    <n v="0"/>
    <x v="0"/>
    <x v="0"/>
    <n v="0"/>
    <n v="0"/>
    <m/>
    <n v="4.1666666666666664E-2"/>
    <n v="0"/>
    <n v="7.6479999999999997"/>
    <n v="0"/>
    <n v="77"/>
    <s v="BASE DE DATOS"/>
    <m/>
  </r>
  <r>
    <s v="20"/>
    <x v="11"/>
    <s v="SEAL"/>
    <s v="31013193"/>
    <s v="31013193"/>
    <x v="4"/>
    <s v="TURBAL"/>
    <s v="N"/>
    <n v="0.53500000000000003"/>
    <n v="0"/>
    <n v="0"/>
    <n v="0"/>
    <n v="0"/>
    <n v="0"/>
    <n v="0"/>
    <n v="0"/>
    <m/>
    <m/>
    <x v="0"/>
    <s v="SEAL31013193TURBALHI"/>
    <s v="SEAL - Sociedad El‚ctrica del Sur Oeste S. A."/>
    <x v="7"/>
    <x v="7"/>
    <s v="C. H. Ongoro"/>
    <x v="171"/>
    <x v="4"/>
    <x v="4"/>
    <x v="277"/>
    <x v="1"/>
    <s v="Instalado"/>
    <s v="Inoperativo"/>
    <s v="Distribuidora"/>
    <x v="0"/>
    <x v="1"/>
    <x v="0"/>
    <x v="0"/>
    <s v="Estatal"/>
    <s v="AREQUIPA"/>
    <s v="AREQUIPA"/>
    <s v="CASTILLA"/>
    <s v="CAYLLOMA"/>
    <n v="0"/>
    <x v="7"/>
    <n v="0"/>
    <x v="0"/>
    <n v="0"/>
    <x v="0"/>
    <x v="0"/>
    <n v="0"/>
    <n v="0"/>
    <m/>
    <n v="4.4583333333333336E-2"/>
    <n v="0"/>
    <n v="7.6479999999999997"/>
    <n v="0"/>
    <n v="77"/>
    <s v="BASE DE DATOS"/>
    <m/>
  </r>
  <r>
    <s v="20"/>
    <x v="11"/>
    <s v="SEAL"/>
    <s v="51010397"/>
    <s v="51010397"/>
    <x v="4"/>
    <s v="Kubota 1"/>
    <s v="N"/>
    <n v="0.33600000000000002"/>
    <n v="0"/>
    <n v="0"/>
    <n v="0"/>
    <n v="0"/>
    <n v="0"/>
    <n v="0"/>
    <n v="0"/>
    <m/>
    <m/>
    <x v="0"/>
    <s v="SEAL51010397Kubota 1HI"/>
    <s v="SEAL - Sociedad El‚ctrica del Sur Oeste S. A."/>
    <x v="7"/>
    <x v="7"/>
    <s v="C. H. Chococo"/>
    <x v="172"/>
    <x v="4"/>
    <x v="4"/>
    <x v="278"/>
    <x v="1"/>
    <s v="Instalado"/>
    <s v="Inoperativo"/>
    <s v="Distribuidora"/>
    <x v="0"/>
    <x v="1"/>
    <x v="0"/>
    <x v="0"/>
    <s v="Estatal"/>
    <s v="AREQUIPA"/>
    <s v="AREQUIPA"/>
    <s v="LA UNION"/>
    <s v="ALCA"/>
    <n v="0"/>
    <x v="7"/>
    <n v="0"/>
    <x v="0"/>
    <n v="0"/>
    <x v="0"/>
    <x v="0"/>
    <n v="0"/>
    <n v="0"/>
    <m/>
    <n v="2.8000000000000001E-2"/>
    <n v="0"/>
    <n v="7.6479999999999997"/>
    <n v="0"/>
    <n v="77"/>
    <s v="BASE DE DATOS"/>
    <m/>
  </r>
  <r>
    <s v="20"/>
    <x v="11"/>
    <s v="SEAL"/>
    <s v="51010397"/>
    <s v="51010397"/>
    <x v="4"/>
    <s v="Kubota 2"/>
    <s v="N"/>
    <n v="0.33600000000000002"/>
    <n v="0"/>
    <n v="0"/>
    <n v="0"/>
    <n v="0"/>
    <n v="0"/>
    <n v="0"/>
    <n v="0"/>
    <m/>
    <m/>
    <x v="0"/>
    <s v="SEAL51010397Kubota 2HI"/>
    <s v="SEAL - Sociedad El‚ctrica del Sur Oeste S. A."/>
    <x v="7"/>
    <x v="7"/>
    <s v="C. H. Chococo"/>
    <x v="172"/>
    <x v="4"/>
    <x v="4"/>
    <x v="279"/>
    <x v="1"/>
    <s v="Instalado"/>
    <s v="Inoperativo"/>
    <s v="Distribuidora"/>
    <x v="0"/>
    <x v="1"/>
    <x v="0"/>
    <x v="0"/>
    <s v="Estatal"/>
    <s v="AREQUIPA"/>
    <s v="AREQUIPA"/>
    <s v="LA UNION"/>
    <s v="ALCA"/>
    <n v="0"/>
    <x v="7"/>
    <n v="0"/>
    <x v="0"/>
    <n v="0"/>
    <x v="0"/>
    <x v="0"/>
    <n v="0"/>
    <n v="0"/>
    <m/>
    <n v="2.8000000000000001E-2"/>
    <n v="0"/>
    <n v="7.6479999999999997"/>
    <n v="0"/>
    <n v="77"/>
    <s v="BASE DE DATOS"/>
    <m/>
  </r>
  <r>
    <s v="20"/>
    <x v="11"/>
    <s v="SEAL"/>
    <s v="33014030"/>
    <s v="33014030"/>
    <x v="4"/>
    <s v="ESCHER WYSS 1"/>
    <s v="N"/>
    <n v="0.1"/>
    <n v="0"/>
    <n v="0"/>
    <n v="0"/>
    <n v="0"/>
    <n v="0"/>
    <n v="0"/>
    <n v="0"/>
    <m/>
    <m/>
    <x v="0"/>
    <s v="SEAL33014030ESCHER WYSS 1HI"/>
    <s v="SEAL - Sociedad El‚ctrica del Sur Oeste S. A."/>
    <x v="7"/>
    <x v="7"/>
    <s v="C. H. Chuquibamba"/>
    <x v="173"/>
    <x v="4"/>
    <x v="4"/>
    <x v="280"/>
    <x v="1"/>
    <s v="Instalado"/>
    <s v="Inoperativo"/>
    <s v="Distribuidora"/>
    <x v="0"/>
    <x v="1"/>
    <x v="0"/>
    <x v="0"/>
    <s v="Estatal"/>
    <s v="AREQUIPA"/>
    <s v="AREQUIPA"/>
    <s v="CONDESUYOS"/>
    <s v="CHUQUIBAMBA"/>
    <n v="0"/>
    <x v="7"/>
    <n v="0"/>
    <x v="0"/>
    <n v="0"/>
    <x v="0"/>
    <x v="0"/>
    <n v="0"/>
    <n v="0"/>
    <m/>
    <n v="8.3333333333333332E-3"/>
    <n v="0"/>
    <n v="7.6479999999999997"/>
    <n v="0"/>
    <n v="77"/>
    <s v="BASE DE DATOS"/>
    <m/>
  </r>
  <r>
    <s v="20"/>
    <x v="11"/>
    <s v="SEAL"/>
    <s v="33014030"/>
    <s v="33014030"/>
    <x v="4"/>
    <s v="ESCHER WYSS 2"/>
    <s v="N"/>
    <n v="0.1"/>
    <n v="0"/>
    <n v="0"/>
    <n v="0"/>
    <n v="0"/>
    <n v="0"/>
    <n v="0"/>
    <n v="0"/>
    <m/>
    <m/>
    <x v="0"/>
    <s v="SEAL33014030ESCHER WYSS 2HI"/>
    <s v="SEAL - Sociedad El‚ctrica del Sur Oeste S. A."/>
    <x v="7"/>
    <x v="7"/>
    <s v="C. H. Chuquibamba"/>
    <x v="173"/>
    <x v="4"/>
    <x v="4"/>
    <x v="281"/>
    <x v="1"/>
    <s v="Instalado"/>
    <s v="Inoperativo"/>
    <s v="Distribuidora"/>
    <x v="0"/>
    <x v="1"/>
    <x v="0"/>
    <x v="0"/>
    <s v="Estatal"/>
    <s v="AREQUIPA"/>
    <s v="AREQUIPA"/>
    <s v="CONDESUYOS"/>
    <s v="CHUQUIBAMBA"/>
    <n v="0"/>
    <x v="7"/>
    <n v="0"/>
    <x v="0"/>
    <n v="0"/>
    <x v="0"/>
    <x v="0"/>
    <n v="0"/>
    <n v="0"/>
    <m/>
    <n v="8.3333333333333332E-3"/>
    <n v="0"/>
    <n v="7.6479999999999997"/>
    <n v="0"/>
    <n v="77"/>
    <s v="BASE DE DATOS"/>
    <m/>
  </r>
  <r>
    <s v="20"/>
    <x v="11"/>
    <s v="SEAL"/>
    <s v="31013910"/>
    <s v="31013910"/>
    <x v="4"/>
    <s v="WKV"/>
    <s v="N"/>
    <n v="0.25"/>
    <n v="0"/>
    <n v="0"/>
    <n v="0"/>
    <n v="0"/>
    <n v="0"/>
    <n v="0"/>
    <n v="0"/>
    <m/>
    <m/>
    <x v="1"/>
    <s v="SEAL31013910WKVHI"/>
    <s v="SEAL - Sociedad El‚ctrica del Sur Oeste S. A."/>
    <x v="7"/>
    <x v="7"/>
    <s v="C. H. Orcopampa"/>
    <x v="174"/>
    <x v="4"/>
    <x v="4"/>
    <x v="282"/>
    <x v="1"/>
    <s v="Instalado"/>
    <s v="Inoperativo"/>
    <s v="Distribuidora"/>
    <x v="0"/>
    <x v="1"/>
    <x v="0"/>
    <x v="0"/>
    <s v="Estatal"/>
    <s v="AREQUIPA"/>
    <s v="AREQUIPA"/>
    <s v="CASTILLA"/>
    <s v="ORCOPAMPA"/>
    <n v="0"/>
    <x v="7"/>
    <n v="0"/>
    <x v="0"/>
    <n v="0"/>
    <x v="0"/>
    <x v="0"/>
    <n v="0"/>
    <n v="0"/>
    <m/>
    <s v="-"/>
    <s v="-"/>
    <s v="-"/>
    <n v="0"/>
    <n v="77"/>
    <s v="BASE DE DATOS"/>
    <m/>
  </r>
  <r>
    <s v="20"/>
    <x v="11"/>
    <s v="SEAL"/>
    <s v="31013530"/>
    <s v="31013530"/>
    <x v="4"/>
    <s v="Hydraulic"/>
    <s v="N"/>
    <n v="6.4000000000000001E-2"/>
    <n v="0"/>
    <n v="0"/>
    <n v="0"/>
    <n v="0"/>
    <n v="0"/>
    <n v="0"/>
    <n v="0"/>
    <m/>
    <m/>
    <x v="0"/>
    <s v="SEAL31013530HydraulicHI"/>
    <s v="SEAL - Sociedad El‚ctrica del Sur Oeste S. A."/>
    <x v="7"/>
    <x v="7"/>
    <s v="C. H. Huanca"/>
    <x v="175"/>
    <x v="4"/>
    <x v="4"/>
    <x v="283"/>
    <x v="1"/>
    <s v="Instalado"/>
    <s v="Inoperativo"/>
    <s v="Distribuidora"/>
    <x v="0"/>
    <x v="1"/>
    <x v="0"/>
    <x v="0"/>
    <s v="Estatal"/>
    <s v="AREQUIPA"/>
    <s v="AREQUIPA"/>
    <s v="AREQUIPA"/>
    <s v="AREQUIPA"/>
    <n v="0"/>
    <x v="7"/>
    <n v="0"/>
    <x v="0"/>
    <n v="0"/>
    <x v="0"/>
    <x v="0"/>
    <n v="0"/>
    <n v="0"/>
    <m/>
    <n v="5.3333333333333332E-3"/>
    <n v="0"/>
    <n v="7.6479999999999997"/>
    <n v="0"/>
    <n v="77"/>
    <s v="BASE DE DATOS"/>
    <m/>
  </r>
  <r>
    <s v="20"/>
    <x v="11"/>
    <s v="SEAL"/>
    <s v="31013530"/>
    <s v="31013530"/>
    <x v="4"/>
    <s v="Kubota"/>
    <s v="N"/>
    <n v="0.1"/>
    <n v="0"/>
    <n v="0"/>
    <n v="0"/>
    <n v="0"/>
    <n v="0"/>
    <n v="0"/>
    <n v="0"/>
    <m/>
    <m/>
    <x v="0"/>
    <s v="SEAL31013530KubotaHI"/>
    <s v="SEAL - Sociedad El‚ctrica del Sur Oeste S. A."/>
    <x v="7"/>
    <x v="7"/>
    <s v="C. H. Huanca"/>
    <x v="175"/>
    <x v="4"/>
    <x v="4"/>
    <x v="245"/>
    <x v="1"/>
    <s v="Instalado"/>
    <s v="Inoperativo"/>
    <s v="Distribuidora"/>
    <x v="0"/>
    <x v="1"/>
    <x v="0"/>
    <x v="0"/>
    <s v="Estatal"/>
    <s v="AREQUIPA"/>
    <s v="AREQUIPA"/>
    <s v="AREQUIPA"/>
    <s v="AREQUIPA"/>
    <n v="0"/>
    <x v="7"/>
    <n v="0"/>
    <x v="0"/>
    <n v="0"/>
    <x v="0"/>
    <x v="0"/>
    <n v="0"/>
    <n v="0"/>
    <m/>
    <n v="8.3333333333333332E-3"/>
    <n v="0"/>
    <n v="7.6479999999999997"/>
    <n v="0"/>
    <n v="77"/>
    <s v="BASE DE DATOS"/>
    <m/>
  </r>
  <r>
    <s v="20"/>
    <x v="3"/>
    <s v="SEAL"/>
    <s v="31012793"/>
    <s v="31012793"/>
    <x v="4"/>
    <s v="Leffel"/>
    <s v="N"/>
    <n v="0.6"/>
    <n v="0"/>
    <n v="0"/>
    <n v="0"/>
    <n v="0"/>
    <n v="0"/>
    <n v="0"/>
    <n v="0"/>
    <m/>
    <m/>
    <x v="0"/>
    <s v="SEAL31012793LeffelHI"/>
    <s v="SEAL - Sociedad El‚ctrica del Sur Oeste S. A."/>
    <x v="7"/>
    <x v="7"/>
    <s v="C. H. San Gregorio"/>
    <x v="169"/>
    <x v="4"/>
    <x v="4"/>
    <x v="273"/>
    <x v="1"/>
    <s v="Instalado"/>
    <s v="Inoperativo"/>
    <s v="Distribuidora"/>
    <x v="0"/>
    <x v="1"/>
    <x v="0"/>
    <x v="0"/>
    <s v="Estatal"/>
    <s v="AREQUIPA"/>
    <s v="AREQUIPA"/>
    <s v="CAMANA"/>
    <s v="NICOLAS DE PIEROLA"/>
    <n v="0"/>
    <x v="7"/>
    <n v="0"/>
    <x v="0"/>
    <n v="0"/>
    <x v="0"/>
    <x v="0"/>
    <n v="0"/>
    <n v="0"/>
    <m/>
    <n v="4.9999999999999996E-2"/>
    <n v="0"/>
    <n v="7.6479999999999997"/>
    <n v="0"/>
    <n v="77"/>
    <s v="BASE DE DATOS"/>
    <m/>
  </r>
  <r>
    <s v="20"/>
    <x v="3"/>
    <s v="SEAL"/>
    <s v="33013880"/>
    <s v="33013880"/>
    <x v="4"/>
    <s v="JMW-1"/>
    <s v="N"/>
    <n v="9.5000000000000001E-2"/>
    <n v="0"/>
    <n v="0"/>
    <n v="0"/>
    <n v="0"/>
    <n v="0"/>
    <n v="0"/>
    <n v="0"/>
    <m/>
    <m/>
    <x v="0"/>
    <s v="SEAL33013880JMW-1HI"/>
    <s v="SEAL - Sociedad El‚ctrica del Sur Oeste S. A."/>
    <x v="7"/>
    <x v="7"/>
    <s v="C. H. Caravelí"/>
    <x v="170"/>
    <x v="4"/>
    <x v="4"/>
    <x v="274"/>
    <x v="1"/>
    <s v="Instalado"/>
    <s v="Inoperativo"/>
    <s v="Distribuidora"/>
    <x v="0"/>
    <x v="1"/>
    <x v="0"/>
    <x v="0"/>
    <s v="Estatal"/>
    <s v="AREQUIPA"/>
    <s v="AREQUIPA"/>
    <s v="CARAVELI"/>
    <s v="CARAVELI"/>
    <n v="0"/>
    <x v="7"/>
    <n v="0"/>
    <x v="0"/>
    <n v="0"/>
    <x v="0"/>
    <x v="0"/>
    <n v="0"/>
    <n v="0"/>
    <m/>
    <n v="7.9166666666666673E-3"/>
    <n v="0"/>
    <n v="7.6479999999999997"/>
    <n v="0"/>
    <n v="77"/>
    <s v="BASE DE DATOS"/>
    <m/>
  </r>
  <r>
    <s v="20"/>
    <x v="3"/>
    <s v="SEAL"/>
    <s v="33013880"/>
    <s v="33013880"/>
    <x v="4"/>
    <s v="JMW-2"/>
    <s v="N"/>
    <n v="0.09"/>
    <n v="0"/>
    <n v="0"/>
    <n v="0"/>
    <n v="0"/>
    <n v="0"/>
    <n v="0"/>
    <n v="0"/>
    <m/>
    <m/>
    <x v="0"/>
    <s v="SEAL33013880JMW-2HI"/>
    <s v="SEAL - Sociedad El‚ctrica del Sur Oeste S. A."/>
    <x v="7"/>
    <x v="7"/>
    <s v="C. H. Caravelí"/>
    <x v="170"/>
    <x v="4"/>
    <x v="4"/>
    <x v="275"/>
    <x v="1"/>
    <s v="Instalado"/>
    <s v="Inoperativo"/>
    <s v="Distribuidora"/>
    <x v="0"/>
    <x v="1"/>
    <x v="0"/>
    <x v="0"/>
    <s v="Estatal"/>
    <s v="AREQUIPA"/>
    <s v="AREQUIPA"/>
    <s v="CARAVELI"/>
    <s v="CARAVELI"/>
    <n v="0"/>
    <x v="7"/>
    <n v="0"/>
    <x v="0"/>
    <n v="0"/>
    <x v="0"/>
    <x v="0"/>
    <n v="0"/>
    <n v="0"/>
    <m/>
    <n v="7.4999999999999997E-3"/>
    <n v="0"/>
    <n v="7.6479999999999997"/>
    <n v="0"/>
    <n v="77"/>
    <s v="BASE DE DATOS"/>
    <m/>
  </r>
  <r>
    <s v="20"/>
    <x v="3"/>
    <s v="SEAL"/>
    <s v="31013193"/>
    <s v="31013193"/>
    <x v="4"/>
    <s v="FRANCIS"/>
    <s v="N"/>
    <n v="0.5"/>
    <n v="0"/>
    <n v="0"/>
    <n v="0"/>
    <n v="0"/>
    <n v="0"/>
    <n v="0"/>
    <n v="0"/>
    <m/>
    <m/>
    <x v="0"/>
    <s v="SEAL31013193FRANCISHI"/>
    <s v="SEAL - Sociedad El‚ctrica del Sur Oeste S. A."/>
    <x v="7"/>
    <x v="7"/>
    <s v="C. H. Ongoro"/>
    <x v="171"/>
    <x v="4"/>
    <x v="4"/>
    <x v="276"/>
    <x v="1"/>
    <s v="Instalado"/>
    <s v="Inoperativo"/>
    <s v="Distribuidora"/>
    <x v="0"/>
    <x v="1"/>
    <x v="0"/>
    <x v="0"/>
    <s v="Estatal"/>
    <s v="AREQUIPA"/>
    <s v="AREQUIPA"/>
    <s v="CASTILLA"/>
    <s v="CAYLLOMA"/>
    <n v="0"/>
    <x v="7"/>
    <n v="0"/>
    <x v="0"/>
    <n v="0"/>
    <x v="0"/>
    <x v="0"/>
    <n v="0"/>
    <n v="0"/>
    <m/>
    <n v="4.1666666666666664E-2"/>
    <n v="0"/>
    <n v="7.6479999999999997"/>
    <n v="0"/>
    <n v="77"/>
    <s v="BASE DE DATOS"/>
    <m/>
  </r>
  <r>
    <s v="20"/>
    <x v="3"/>
    <s v="SEAL"/>
    <s v="31013193"/>
    <s v="31013193"/>
    <x v="4"/>
    <s v="TURBAL"/>
    <s v="N"/>
    <n v="0.53500000000000003"/>
    <n v="0"/>
    <n v="0"/>
    <n v="0"/>
    <n v="0"/>
    <n v="0"/>
    <n v="0"/>
    <n v="0"/>
    <m/>
    <m/>
    <x v="0"/>
    <s v="SEAL31013193TURBALHI"/>
    <s v="SEAL - Sociedad El‚ctrica del Sur Oeste S. A."/>
    <x v="7"/>
    <x v="7"/>
    <s v="C. H. Ongoro"/>
    <x v="171"/>
    <x v="4"/>
    <x v="4"/>
    <x v="277"/>
    <x v="1"/>
    <s v="Instalado"/>
    <s v="Inoperativo"/>
    <s v="Distribuidora"/>
    <x v="0"/>
    <x v="1"/>
    <x v="0"/>
    <x v="0"/>
    <s v="Estatal"/>
    <s v="AREQUIPA"/>
    <s v="AREQUIPA"/>
    <s v="CASTILLA"/>
    <s v="CAYLLOMA"/>
    <n v="0"/>
    <x v="7"/>
    <n v="0"/>
    <x v="0"/>
    <n v="0"/>
    <x v="0"/>
    <x v="0"/>
    <n v="0"/>
    <n v="0"/>
    <m/>
    <n v="4.4583333333333336E-2"/>
    <n v="0"/>
    <n v="7.6479999999999997"/>
    <n v="0"/>
    <n v="77"/>
    <s v="BASE DE DATOS"/>
    <m/>
  </r>
  <r>
    <s v="20"/>
    <x v="3"/>
    <s v="SEAL"/>
    <s v="51010397"/>
    <s v="51010397"/>
    <x v="4"/>
    <s v="Kubota 1"/>
    <s v="N"/>
    <n v="0.33600000000000002"/>
    <n v="0"/>
    <n v="0"/>
    <n v="0"/>
    <n v="0"/>
    <n v="0"/>
    <n v="0"/>
    <n v="0"/>
    <m/>
    <m/>
    <x v="0"/>
    <s v="SEAL51010397Kubota 1HI"/>
    <s v="SEAL - Sociedad El‚ctrica del Sur Oeste S. A."/>
    <x v="7"/>
    <x v="7"/>
    <s v="C. H. Chococo"/>
    <x v="172"/>
    <x v="4"/>
    <x v="4"/>
    <x v="278"/>
    <x v="1"/>
    <s v="Instalado"/>
    <s v="Inoperativo"/>
    <s v="Distribuidora"/>
    <x v="0"/>
    <x v="1"/>
    <x v="0"/>
    <x v="0"/>
    <s v="Estatal"/>
    <s v="AREQUIPA"/>
    <s v="AREQUIPA"/>
    <s v="LA UNION"/>
    <s v="ALCA"/>
    <n v="0"/>
    <x v="7"/>
    <n v="0"/>
    <x v="0"/>
    <n v="0"/>
    <x v="0"/>
    <x v="0"/>
    <n v="0"/>
    <n v="0"/>
    <m/>
    <n v="2.8000000000000001E-2"/>
    <n v="0"/>
    <n v="7.6479999999999997"/>
    <n v="0"/>
    <n v="77"/>
    <s v="BASE DE DATOS"/>
    <m/>
  </r>
  <r>
    <s v="20"/>
    <x v="3"/>
    <s v="SEAL"/>
    <s v="51010397"/>
    <s v="51010397"/>
    <x v="4"/>
    <s v="Kubota 2"/>
    <s v="N"/>
    <n v="0.33600000000000002"/>
    <n v="0"/>
    <n v="0"/>
    <n v="0"/>
    <n v="0"/>
    <n v="0"/>
    <n v="0"/>
    <n v="0"/>
    <m/>
    <m/>
    <x v="0"/>
    <s v="SEAL51010397Kubota 2HI"/>
    <s v="SEAL - Sociedad El‚ctrica del Sur Oeste S. A."/>
    <x v="7"/>
    <x v="7"/>
    <s v="C. H. Chococo"/>
    <x v="172"/>
    <x v="4"/>
    <x v="4"/>
    <x v="279"/>
    <x v="1"/>
    <s v="Instalado"/>
    <s v="Inoperativo"/>
    <s v="Distribuidora"/>
    <x v="0"/>
    <x v="1"/>
    <x v="0"/>
    <x v="0"/>
    <s v="Estatal"/>
    <s v="AREQUIPA"/>
    <s v="AREQUIPA"/>
    <s v="LA UNION"/>
    <s v="ALCA"/>
    <n v="0"/>
    <x v="7"/>
    <n v="0"/>
    <x v="0"/>
    <n v="0"/>
    <x v="0"/>
    <x v="0"/>
    <n v="0"/>
    <n v="0"/>
    <m/>
    <n v="2.8000000000000001E-2"/>
    <n v="0"/>
    <n v="7.6479999999999997"/>
    <n v="0"/>
    <n v="77"/>
    <s v="BASE DE DATOS"/>
    <m/>
  </r>
  <r>
    <s v="20"/>
    <x v="3"/>
    <s v="SEAL"/>
    <s v="33014030"/>
    <s v="33014030"/>
    <x v="4"/>
    <s v="ESCHER WYSS 1"/>
    <s v="N"/>
    <n v="0.1"/>
    <n v="0"/>
    <n v="0"/>
    <n v="0"/>
    <n v="0"/>
    <n v="0"/>
    <n v="0"/>
    <n v="0"/>
    <m/>
    <m/>
    <x v="0"/>
    <s v="SEAL33014030ESCHER WYSS 1HI"/>
    <s v="SEAL - Sociedad El‚ctrica del Sur Oeste S. A."/>
    <x v="7"/>
    <x v="7"/>
    <s v="C. H. Chuquibamba"/>
    <x v="173"/>
    <x v="4"/>
    <x v="4"/>
    <x v="280"/>
    <x v="1"/>
    <s v="Instalado"/>
    <s v="Inoperativo"/>
    <s v="Distribuidora"/>
    <x v="0"/>
    <x v="1"/>
    <x v="0"/>
    <x v="0"/>
    <s v="Estatal"/>
    <s v="AREQUIPA"/>
    <s v="AREQUIPA"/>
    <s v="CONDESUYOS"/>
    <s v="CHUQUIBAMBA"/>
    <n v="0"/>
    <x v="7"/>
    <n v="0"/>
    <x v="0"/>
    <n v="0"/>
    <x v="0"/>
    <x v="0"/>
    <n v="0"/>
    <n v="0"/>
    <m/>
    <n v="8.3333333333333332E-3"/>
    <n v="0"/>
    <n v="7.6479999999999997"/>
    <n v="0"/>
    <n v="77"/>
    <s v="BASE DE DATOS"/>
    <m/>
  </r>
  <r>
    <s v="20"/>
    <x v="3"/>
    <s v="SEAL"/>
    <s v="33014030"/>
    <s v="33014030"/>
    <x v="4"/>
    <s v="ESCHER WYSS 2"/>
    <s v="N"/>
    <n v="0.1"/>
    <n v="0"/>
    <n v="0"/>
    <n v="0"/>
    <n v="0"/>
    <n v="0"/>
    <n v="0"/>
    <n v="0"/>
    <m/>
    <m/>
    <x v="0"/>
    <s v="SEAL33014030ESCHER WYSS 2HI"/>
    <s v="SEAL - Sociedad El‚ctrica del Sur Oeste S. A."/>
    <x v="7"/>
    <x v="7"/>
    <s v="C. H. Chuquibamba"/>
    <x v="173"/>
    <x v="4"/>
    <x v="4"/>
    <x v="281"/>
    <x v="1"/>
    <s v="Instalado"/>
    <s v="Inoperativo"/>
    <s v="Distribuidora"/>
    <x v="0"/>
    <x v="1"/>
    <x v="0"/>
    <x v="0"/>
    <s v="Estatal"/>
    <s v="AREQUIPA"/>
    <s v="AREQUIPA"/>
    <s v="CONDESUYOS"/>
    <s v="CHUQUIBAMBA"/>
    <n v="0"/>
    <x v="7"/>
    <n v="0"/>
    <x v="0"/>
    <n v="0"/>
    <x v="0"/>
    <x v="0"/>
    <n v="0"/>
    <n v="0"/>
    <m/>
    <n v="8.3333333333333332E-3"/>
    <n v="0"/>
    <n v="7.6479999999999997"/>
    <n v="0"/>
    <n v="77"/>
    <s v="BASE DE DATOS"/>
    <m/>
  </r>
  <r>
    <s v="20"/>
    <x v="3"/>
    <s v="SEAL"/>
    <s v="31013910"/>
    <s v="31013910"/>
    <x v="4"/>
    <s v="WKV"/>
    <s v="N"/>
    <n v="0.25"/>
    <n v="0"/>
    <n v="0"/>
    <n v="0"/>
    <n v="0"/>
    <n v="0"/>
    <n v="0"/>
    <n v="0"/>
    <m/>
    <m/>
    <x v="1"/>
    <s v="SEAL31013910WKVHI"/>
    <s v="SEAL - Sociedad El‚ctrica del Sur Oeste S. A."/>
    <x v="7"/>
    <x v="7"/>
    <s v="C. H. Orcopampa"/>
    <x v="174"/>
    <x v="4"/>
    <x v="4"/>
    <x v="282"/>
    <x v="1"/>
    <s v="Instalado"/>
    <s v="Inoperativo"/>
    <s v="Distribuidora"/>
    <x v="0"/>
    <x v="1"/>
    <x v="0"/>
    <x v="0"/>
    <s v="Estatal"/>
    <s v="AREQUIPA"/>
    <s v="AREQUIPA"/>
    <s v="CASTILLA"/>
    <s v="ORCOPAMPA"/>
    <n v="0"/>
    <x v="7"/>
    <n v="0"/>
    <x v="0"/>
    <n v="0"/>
    <x v="0"/>
    <x v="0"/>
    <n v="0"/>
    <n v="0"/>
    <m/>
    <s v="-"/>
    <s v="-"/>
    <s v="-"/>
    <n v="0"/>
    <n v="77"/>
    <s v="BASE DE DATOS"/>
    <m/>
  </r>
  <r>
    <s v="20"/>
    <x v="3"/>
    <s v="SEAL"/>
    <s v="31013530"/>
    <s v="31013530"/>
    <x v="4"/>
    <s v="Hydraulic"/>
    <s v="N"/>
    <n v="6.4000000000000001E-2"/>
    <n v="0"/>
    <n v="0"/>
    <n v="0"/>
    <n v="0"/>
    <n v="0"/>
    <n v="0"/>
    <n v="0"/>
    <m/>
    <m/>
    <x v="0"/>
    <s v="SEAL31013530HydraulicHI"/>
    <s v="SEAL - Sociedad El‚ctrica del Sur Oeste S. A."/>
    <x v="7"/>
    <x v="7"/>
    <s v="C. H. Huanca"/>
    <x v="175"/>
    <x v="4"/>
    <x v="4"/>
    <x v="283"/>
    <x v="1"/>
    <s v="Instalado"/>
    <s v="Inoperativo"/>
    <s v="Distribuidora"/>
    <x v="0"/>
    <x v="1"/>
    <x v="0"/>
    <x v="0"/>
    <s v="Estatal"/>
    <s v="AREQUIPA"/>
    <s v="AREQUIPA"/>
    <s v="AREQUIPA"/>
    <s v="AREQUIPA"/>
    <n v="0"/>
    <x v="7"/>
    <n v="0"/>
    <x v="0"/>
    <n v="0"/>
    <x v="0"/>
    <x v="0"/>
    <n v="0"/>
    <n v="0"/>
    <m/>
    <n v="5.3333333333333332E-3"/>
    <n v="0"/>
    <n v="7.6479999999999997"/>
    <n v="0"/>
    <n v="77"/>
    <s v="BASE DE DATOS"/>
    <m/>
  </r>
  <r>
    <s v="20"/>
    <x v="3"/>
    <s v="SEAL"/>
    <s v="31013530"/>
    <s v="31013530"/>
    <x v="4"/>
    <s v="Kubota"/>
    <s v="N"/>
    <n v="0.1"/>
    <n v="0"/>
    <n v="0"/>
    <n v="0"/>
    <n v="0"/>
    <n v="0"/>
    <n v="0"/>
    <n v="0"/>
    <m/>
    <m/>
    <x v="0"/>
    <s v="SEAL31013530KubotaHI"/>
    <s v="SEAL - Sociedad El‚ctrica del Sur Oeste S. A."/>
    <x v="7"/>
    <x v="7"/>
    <s v="C. H. Huanca"/>
    <x v="175"/>
    <x v="4"/>
    <x v="4"/>
    <x v="245"/>
    <x v="1"/>
    <s v="Instalado"/>
    <s v="Inoperativo"/>
    <s v="Distribuidora"/>
    <x v="0"/>
    <x v="1"/>
    <x v="0"/>
    <x v="0"/>
    <s v="Estatal"/>
    <s v="AREQUIPA"/>
    <s v="AREQUIPA"/>
    <s v="AREQUIPA"/>
    <s v="AREQUIPA"/>
    <n v="0"/>
    <x v="7"/>
    <n v="0"/>
    <x v="0"/>
    <n v="0"/>
    <x v="0"/>
    <x v="0"/>
    <n v="0"/>
    <n v="0"/>
    <m/>
    <n v="8.3333333333333332E-3"/>
    <n v="0"/>
    <n v="7.6479999999999997"/>
    <n v="0"/>
    <n v="77"/>
    <s v="BASE DE DATOS"/>
    <m/>
  </r>
  <r>
    <s v="20"/>
    <x v="9"/>
    <s v="ANDPOW"/>
    <s v="18176609"/>
    <s v="18176609"/>
    <x v="4"/>
    <s v="G01"/>
    <s v="S"/>
    <n v="10"/>
    <n v="9.9890000000000008"/>
    <n v="1331.0409999999999"/>
    <n v="3956.9470000000001"/>
    <n v="5287.9880000000003"/>
    <n v="0"/>
    <n v="605.25"/>
    <n v="118.75"/>
    <m/>
    <m/>
    <x v="0"/>
    <s v="ANDPOW18176609G01HI"/>
    <s v="Andean Power S.A.C."/>
    <x v="54"/>
    <x v="54"/>
    <s v="C.H. CARHUAC"/>
    <x v="220"/>
    <x v="4"/>
    <x v="4"/>
    <x v="308"/>
    <x v="1"/>
    <s v="Instalado"/>
    <s v="Operativo"/>
    <s v="Generadora"/>
    <x v="0"/>
    <x v="1"/>
    <x v="1"/>
    <x v="0"/>
    <s v="Privado"/>
    <s v="LIMA"/>
    <s v="LIMA"/>
    <s v="HUAROCHIRI"/>
    <s v="HUANZA"/>
    <n v="0"/>
    <x v="7"/>
    <n v="0"/>
    <x v="1"/>
    <s v="TERCERA"/>
    <x v="0"/>
    <x v="0"/>
    <n v="5287.9880000000003"/>
    <n v="5.2879880000000004"/>
    <m/>
    <n v="0.83333333333333337"/>
    <n v="0.83241666666666669"/>
    <n v="7.6479999999999997"/>
    <n v="0"/>
    <n v="4"/>
    <s v="BASE DE DATOS"/>
    <m/>
  </r>
  <r>
    <s v="20"/>
    <x v="9"/>
    <s v="ANDPOW"/>
    <s v="18176609"/>
    <s v="18176609"/>
    <x v="4"/>
    <s v="G02"/>
    <s v="S"/>
    <n v="10"/>
    <n v="9.99"/>
    <n v="1336.962"/>
    <n v="3398.3069999999998"/>
    <n v="4735.2690000000002"/>
    <n v="0"/>
    <n v="526.25"/>
    <n v="197.75"/>
    <m/>
    <m/>
    <x v="0"/>
    <s v="ANDPOW18176609G02HI"/>
    <s v="Andean Power S.A.C."/>
    <x v="54"/>
    <x v="54"/>
    <s v="C.H. CARHUAC"/>
    <x v="220"/>
    <x v="4"/>
    <x v="4"/>
    <x v="309"/>
    <x v="1"/>
    <s v="Instalado"/>
    <s v="Operativo"/>
    <s v="Generadora"/>
    <x v="0"/>
    <x v="1"/>
    <x v="1"/>
    <x v="0"/>
    <s v="Privado"/>
    <s v="LIMA"/>
    <s v="LIMA"/>
    <s v="HUAROCHIRI"/>
    <s v="HUANZA"/>
    <n v="0"/>
    <x v="7"/>
    <n v="0"/>
    <x v="1"/>
    <s v="TERCERA"/>
    <x v="0"/>
    <x v="0"/>
    <n v="4735.2690000000002"/>
    <n v="4.7352690000000006"/>
    <m/>
    <n v="0.83333333333333337"/>
    <n v="0.83241666666666669"/>
    <n v="7.6479999999999997"/>
    <n v="0"/>
    <n v="4"/>
    <s v="BASE DE DATOS"/>
    <m/>
  </r>
  <r>
    <s v="20"/>
    <x v="10"/>
    <s v="ANDPOW"/>
    <s v="18176609"/>
    <s v="18176609"/>
    <x v="4"/>
    <s v="G01"/>
    <s v="S"/>
    <n v="10"/>
    <n v="9.9789999999999992"/>
    <n v="1254.383"/>
    <n v="4671.0119999999997"/>
    <n v="5925.3950000000004"/>
    <n v="0"/>
    <n v="650"/>
    <n v="70"/>
    <m/>
    <m/>
    <x v="0"/>
    <s v="ANDPOW18176609G01HI"/>
    <s v="Andean Power S.A.C."/>
    <x v="54"/>
    <x v="54"/>
    <s v="C.H. CARHUAC"/>
    <x v="220"/>
    <x v="4"/>
    <x v="4"/>
    <x v="308"/>
    <x v="1"/>
    <s v="Instalado"/>
    <s v="Operativo"/>
    <s v="Generadora"/>
    <x v="0"/>
    <x v="1"/>
    <x v="1"/>
    <x v="0"/>
    <s v="Privado"/>
    <s v="LIMA"/>
    <s v="LIMA"/>
    <s v="HUAROCHIRI"/>
    <s v="HUANZA"/>
    <n v="0"/>
    <x v="7"/>
    <n v="0"/>
    <x v="1"/>
    <s v="TERCERA"/>
    <x v="0"/>
    <x v="0"/>
    <n v="5925.3950000000004"/>
    <n v="5.9253950000000009"/>
    <m/>
    <n v="0.83333333333333337"/>
    <n v="0.83241666666666669"/>
    <n v="7.6479999999999997"/>
    <n v="-9.0949470177292824E-13"/>
    <n v="4"/>
    <s v="BASE DE DATOS"/>
    <m/>
  </r>
  <r>
    <s v="20"/>
    <x v="10"/>
    <s v="ANDPOW"/>
    <s v="18176609"/>
    <s v="18176609"/>
    <x v="4"/>
    <s v="G02"/>
    <s v="S"/>
    <n v="10"/>
    <n v="9.9789999999999992"/>
    <n v="1263.3130000000001"/>
    <n v="4272.0209999999997"/>
    <n v="5535.3339999999998"/>
    <n v="0"/>
    <n v="594.5"/>
    <n v="125.5"/>
    <m/>
    <m/>
    <x v="0"/>
    <s v="ANDPOW18176609G02HI"/>
    <s v="Andean Power S.A.C."/>
    <x v="54"/>
    <x v="54"/>
    <s v="C.H. CARHUAC"/>
    <x v="220"/>
    <x v="4"/>
    <x v="4"/>
    <x v="309"/>
    <x v="1"/>
    <s v="Instalado"/>
    <s v="Operativo"/>
    <s v="Generadora"/>
    <x v="0"/>
    <x v="1"/>
    <x v="1"/>
    <x v="0"/>
    <s v="Privado"/>
    <s v="LIMA"/>
    <s v="LIMA"/>
    <s v="HUAROCHIRI"/>
    <s v="HUANZA"/>
    <n v="0"/>
    <x v="7"/>
    <n v="0"/>
    <x v="1"/>
    <s v="TERCERA"/>
    <x v="0"/>
    <x v="0"/>
    <n v="5535.3339999999998"/>
    <n v="5.5353339999999998"/>
    <m/>
    <n v="0.83333333333333337"/>
    <n v="0.83241666666666669"/>
    <n v="7.6479999999999997"/>
    <n v="0"/>
    <n v="4"/>
    <s v="BASE DE DATOS"/>
    <m/>
  </r>
  <r>
    <s v="20"/>
    <x v="11"/>
    <s v="ANDPOW"/>
    <s v="18176609"/>
    <s v="18176609"/>
    <x v="4"/>
    <s v="G01"/>
    <s v="S"/>
    <n v="10"/>
    <n v="9.9789999999999992"/>
    <n v="1207.4960000000001"/>
    <n v="4497.4859999999999"/>
    <n v="5704.982"/>
    <n v="0"/>
    <n v="677.5"/>
    <n v="46.5"/>
    <m/>
    <m/>
    <x v="0"/>
    <s v="ANDPOW18176609G01HI"/>
    <s v="Andean Power S.A.C."/>
    <x v="54"/>
    <x v="54"/>
    <s v="C.H. CARHUAC"/>
    <x v="220"/>
    <x v="4"/>
    <x v="4"/>
    <x v="308"/>
    <x v="1"/>
    <s v="Instalado"/>
    <s v="Operativo"/>
    <s v="Generadora"/>
    <x v="0"/>
    <x v="1"/>
    <x v="1"/>
    <x v="0"/>
    <s v="Privado"/>
    <s v="LIMA"/>
    <s v="LIMA"/>
    <s v="HUAROCHIRI"/>
    <s v="HUANZA"/>
    <n v="0"/>
    <x v="7"/>
    <n v="0"/>
    <x v="1"/>
    <s v="TERCERA"/>
    <x v="0"/>
    <x v="0"/>
    <n v="5704.982"/>
    <n v="5.7049820000000002"/>
    <m/>
    <n v="0.83333333333333337"/>
    <n v="0.83241666666666669"/>
    <n v="7.6479999999999997"/>
    <n v="0"/>
    <n v="4"/>
    <s v="BASE DE DATOS"/>
    <m/>
  </r>
  <r>
    <s v="20"/>
    <x v="11"/>
    <s v="ANDPOW"/>
    <s v="18176609"/>
    <s v="18176609"/>
    <x v="4"/>
    <s v="G02"/>
    <s v="S"/>
    <n v="10"/>
    <n v="9.9789999999999992"/>
    <n v="1217.413"/>
    <n v="3383.7890000000002"/>
    <n v="4601.2020000000002"/>
    <n v="0"/>
    <n v="527"/>
    <n v="197"/>
    <m/>
    <m/>
    <x v="0"/>
    <s v="ANDPOW18176609G02HI"/>
    <s v="Andean Power S.A.C."/>
    <x v="54"/>
    <x v="54"/>
    <s v="C.H. CARHUAC"/>
    <x v="220"/>
    <x v="4"/>
    <x v="4"/>
    <x v="309"/>
    <x v="1"/>
    <s v="Instalado"/>
    <s v="Operativo"/>
    <s v="Generadora"/>
    <x v="0"/>
    <x v="1"/>
    <x v="1"/>
    <x v="0"/>
    <s v="Privado"/>
    <s v="LIMA"/>
    <s v="LIMA"/>
    <s v="HUAROCHIRI"/>
    <s v="HUANZA"/>
    <n v="0"/>
    <x v="7"/>
    <n v="0"/>
    <x v="1"/>
    <s v="TERCERA"/>
    <x v="0"/>
    <x v="0"/>
    <n v="4601.2020000000002"/>
    <n v="4.6012019999999998"/>
    <m/>
    <n v="0.83333333333333337"/>
    <n v="0.83241666666666669"/>
    <n v="7.6479999999999997"/>
    <n v="0"/>
    <n v="4"/>
    <s v="BASE DE DATOS"/>
    <m/>
  </r>
  <r>
    <s v="20"/>
    <x v="9"/>
    <s v="CSTARO"/>
    <s v="31135704"/>
    <s v="31135704"/>
    <x v="4"/>
    <s v="G-1"/>
    <s v="S"/>
    <n v="1.2"/>
    <n v="1.02"/>
    <n v="69.581000000000003"/>
    <n v="265.637"/>
    <n v="335.21800000000002"/>
    <n v="0"/>
    <n v="723.75"/>
    <n v="0.25"/>
    <m/>
    <m/>
    <x v="0"/>
    <s v="CSTARO31135704G-1HI"/>
    <s v="Centrales Santa Rosa S.A.C."/>
    <x v="49"/>
    <x v="49"/>
    <s v="C. H. Sta. Rosa I"/>
    <x v="206"/>
    <x v="4"/>
    <x v="4"/>
    <x v="37"/>
    <x v="1"/>
    <s v="Instalado"/>
    <s v="Operativo"/>
    <s v="Generadora"/>
    <x v="0"/>
    <x v="1"/>
    <x v="0"/>
    <x v="0"/>
    <s v="Privado"/>
    <s v="LIMA"/>
    <s v="LIMA"/>
    <s v="HUAURA"/>
    <s v="SAYAN"/>
    <n v="0"/>
    <x v="7"/>
    <n v="0"/>
    <x v="0"/>
    <n v="0"/>
    <x v="0"/>
    <x v="0"/>
    <n v="335.21800000000002"/>
    <n v="0.33521800000000002"/>
    <m/>
    <n v="9.9999999999999992E-2"/>
    <n v="8.5000000000000006E-2"/>
    <n v="7.6479999999999997"/>
    <n v="0"/>
    <n v="10"/>
    <s v="BASE DE DATOS"/>
    <m/>
  </r>
  <r>
    <s v="20"/>
    <x v="9"/>
    <s v="CSTARO"/>
    <s v="31116601"/>
    <s v="31116601"/>
    <x v="4"/>
    <s v="G-1"/>
    <s v="S"/>
    <n v="1.7"/>
    <n v="1.496"/>
    <n v="141.27199999999999"/>
    <n v="532.37"/>
    <n v="673.64200000000005"/>
    <n v="0"/>
    <n v="724"/>
    <n v="0"/>
    <m/>
    <m/>
    <x v="0"/>
    <s v="CSTARO31116601G-1HI"/>
    <s v="Centrales Santa Rosa S.A.C."/>
    <x v="49"/>
    <x v="49"/>
    <s v="C. H. Sta. Rosa II"/>
    <x v="207"/>
    <x v="4"/>
    <x v="4"/>
    <x v="37"/>
    <x v="1"/>
    <s v="Instalado"/>
    <s v="Operativo"/>
    <s v="Generadora"/>
    <x v="0"/>
    <x v="1"/>
    <x v="0"/>
    <x v="0"/>
    <s v="Privado"/>
    <s v="LIMA"/>
    <s v="LIMA"/>
    <s v="HUAURA"/>
    <s v="SAYAN"/>
    <n v="0"/>
    <x v="7"/>
    <n v="0"/>
    <x v="0"/>
    <n v="0"/>
    <x v="0"/>
    <x v="0"/>
    <n v="673.64200000000005"/>
    <n v="0.67364200000000007"/>
    <m/>
    <n v="0.14166666666666666"/>
    <n v="0.12466666666666666"/>
    <n v="7.6479999999999997"/>
    <n v="0"/>
    <n v="10"/>
    <s v="BASE DE DATOS"/>
    <m/>
  </r>
  <r>
    <s v="20"/>
    <x v="10"/>
    <s v="CSTARO"/>
    <s v="31135704"/>
    <s v="31135704"/>
    <x v="4"/>
    <s v="G-1"/>
    <s v="S"/>
    <n v="1.2"/>
    <n v="1.02"/>
    <n v="56.262999999999998"/>
    <n v="265.04899999999998"/>
    <n v="321.31200000000001"/>
    <n v="0"/>
    <n v="719.75"/>
    <n v="0.25"/>
    <m/>
    <m/>
    <x v="0"/>
    <s v="CSTARO31135704G-1HI"/>
    <s v="Centrales Santa Rosa S.A.C."/>
    <x v="49"/>
    <x v="49"/>
    <s v="C. H. Sta. Rosa I"/>
    <x v="206"/>
    <x v="4"/>
    <x v="4"/>
    <x v="37"/>
    <x v="1"/>
    <s v="Instalado"/>
    <s v="Operativo"/>
    <s v="Generadora"/>
    <x v="0"/>
    <x v="1"/>
    <x v="0"/>
    <x v="0"/>
    <s v="Privado"/>
    <s v="LIMA"/>
    <s v="LIMA"/>
    <s v="HUAURA"/>
    <s v="SAYAN"/>
    <n v="0"/>
    <x v="7"/>
    <n v="0"/>
    <x v="0"/>
    <n v="0"/>
    <x v="0"/>
    <x v="0"/>
    <n v="321.31200000000001"/>
    <n v="0.32131199999999999"/>
    <m/>
    <n v="9.9999999999999992E-2"/>
    <n v="8.5000000000000006E-2"/>
    <n v="7.6479999999999997"/>
    <n v="-5.6843418860808015E-14"/>
    <n v="10"/>
    <s v="BASE DE DATOS"/>
    <m/>
  </r>
  <r>
    <s v="20"/>
    <x v="10"/>
    <s v="CSTARO"/>
    <s v="31116601"/>
    <s v="31116601"/>
    <x v="4"/>
    <s v="G-1"/>
    <s v="S"/>
    <n v="1.7"/>
    <n v="1.496"/>
    <n v="111.983"/>
    <n v="524.29899999999998"/>
    <n v="636.28200000000004"/>
    <n v="0"/>
    <n v="720"/>
    <n v="0"/>
    <m/>
    <m/>
    <x v="0"/>
    <s v="CSTARO31116601G-1HI"/>
    <s v="Centrales Santa Rosa S.A.C."/>
    <x v="49"/>
    <x v="49"/>
    <s v="C. H. Sta. Rosa II"/>
    <x v="207"/>
    <x v="4"/>
    <x v="4"/>
    <x v="37"/>
    <x v="1"/>
    <s v="Instalado"/>
    <s v="Operativo"/>
    <s v="Generadora"/>
    <x v="0"/>
    <x v="1"/>
    <x v="0"/>
    <x v="0"/>
    <s v="Privado"/>
    <s v="LIMA"/>
    <s v="LIMA"/>
    <s v="HUAURA"/>
    <s v="SAYAN"/>
    <n v="0"/>
    <x v="7"/>
    <n v="0"/>
    <x v="0"/>
    <n v="0"/>
    <x v="0"/>
    <x v="0"/>
    <n v="636.28200000000004"/>
    <n v="0.63628200000000001"/>
    <m/>
    <n v="0.14166666666666666"/>
    <n v="0.12466666666666666"/>
    <n v="7.6479999999999997"/>
    <n v="-1.1368683772161603E-13"/>
    <n v="10"/>
    <s v="BASE DE DATOS"/>
    <m/>
  </r>
  <r>
    <s v="20"/>
    <x v="11"/>
    <s v="CSTARO"/>
    <s v="31135704"/>
    <s v="31135704"/>
    <x v="4"/>
    <s v="G-1"/>
    <s v="S"/>
    <n v="1.2"/>
    <n v="1.02"/>
    <n v="93.447999999999993"/>
    <n v="457.54"/>
    <n v="550.98800000000006"/>
    <n v="0"/>
    <n v="724"/>
    <n v="0"/>
    <m/>
    <m/>
    <x v="0"/>
    <s v="CSTARO31135704G-1HI"/>
    <s v="Centrales Santa Rosa S.A.C."/>
    <x v="49"/>
    <x v="49"/>
    <s v="C. H. Sta. Rosa I"/>
    <x v="206"/>
    <x v="4"/>
    <x v="4"/>
    <x v="37"/>
    <x v="1"/>
    <s v="Instalado"/>
    <s v="Operativo"/>
    <s v="Generadora"/>
    <x v="0"/>
    <x v="1"/>
    <x v="0"/>
    <x v="0"/>
    <s v="Privado"/>
    <s v="LIMA"/>
    <s v="LIMA"/>
    <s v="HUAURA"/>
    <s v="SAYAN"/>
    <n v="0"/>
    <x v="7"/>
    <n v="0"/>
    <x v="0"/>
    <n v="0"/>
    <x v="0"/>
    <x v="0"/>
    <n v="550.98800000000006"/>
    <n v="0.55098800000000003"/>
    <m/>
    <n v="9.9999999999999992E-2"/>
    <n v="8.5000000000000006E-2"/>
    <n v="7.6479999999999997"/>
    <n v="0"/>
    <n v="10"/>
    <s v="BASE DE DATOS"/>
    <m/>
  </r>
  <r>
    <s v="20"/>
    <x v="11"/>
    <s v="CSTARO"/>
    <s v="31116601"/>
    <s v="31116601"/>
    <x v="4"/>
    <s v="G-1"/>
    <s v="S"/>
    <n v="1.7"/>
    <n v="1.496"/>
    <n v="168.90199999999999"/>
    <n v="802.23800000000006"/>
    <n v="971.14"/>
    <n v="0"/>
    <n v="724"/>
    <n v="0"/>
    <m/>
    <m/>
    <x v="0"/>
    <s v="CSTARO31116601G-1HI"/>
    <s v="Centrales Santa Rosa S.A.C."/>
    <x v="49"/>
    <x v="49"/>
    <s v="C. H. Sta. Rosa II"/>
    <x v="207"/>
    <x v="4"/>
    <x v="4"/>
    <x v="37"/>
    <x v="1"/>
    <s v="Instalado"/>
    <s v="Operativo"/>
    <s v="Generadora"/>
    <x v="0"/>
    <x v="1"/>
    <x v="0"/>
    <x v="0"/>
    <s v="Privado"/>
    <s v="LIMA"/>
    <s v="LIMA"/>
    <s v="HUAURA"/>
    <s v="SAYAN"/>
    <n v="0"/>
    <x v="7"/>
    <n v="0"/>
    <x v="0"/>
    <n v="0"/>
    <x v="0"/>
    <x v="0"/>
    <n v="971.14"/>
    <n v="0.97114"/>
    <m/>
    <n v="0.14166666666666666"/>
    <n v="0.12466666666666666"/>
    <n v="7.6479999999999997"/>
    <n v="1.1368683772161603E-13"/>
    <n v="10"/>
    <s v="BASE DE DATOS"/>
    <m/>
  </r>
  <r>
    <s v="20"/>
    <x v="9"/>
    <s v="ELCZAN"/>
    <s v="18302211"/>
    <s v="18302211"/>
    <x v="4"/>
    <s v="G1"/>
    <s v="S"/>
    <n v="6.6"/>
    <n v="6.5880000000000001"/>
    <n v="171.70699999999999"/>
    <n v="818.28099999999995"/>
    <n v="989.98800000000006"/>
    <n v="0"/>
    <n v="249.25"/>
    <n v="474.75"/>
    <m/>
    <m/>
    <x v="0"/>
    <s v="ELCZAN18302211G1HI"/>
    <s v="Electro Zaña S.A.C."/>
    <x v="55"/>
    <x v="55"/>
    <s v="C.H. Zaña"/>
    <x v="221"/>
    <x v="4"/>
    <x v="4"/>
    <x v="13"/>
    <x v="1"/>
    <s v="Instalado"/>
    <s v="Operativo"/>
    <s v="Generadora"/>
    <x v="0"/>
    <x v="1"/>
    <x v="1"/>
    <x v="0"/>
    <s v="Privado"/>
    <s v="CAJAMARCA"/>
    <s v="CAJAMARCA"/>
    <s v="SAN MIGUEL"/>
    <s v="LA FLORIDA"/>
    <n v="0"/>
    <x v="7"/>
    <n v="0"/>
    <x v="1"/>
    <s v="TERCERA"/>
    <x v="0"/>
    <x v="0"/>
    <n v="989.98800000000006"/>
    <n v="0.98998800000000009"/>
    <m/>
    <n v="0.54999999999999993"/>
    <n v="0.54900000000000004"/>
    <n v="7.6479999999999997"/>
    <n v="-1.1368683772161603E-13"/>
    <n v="24"/>
    <s v="BASE DE DATOS"/>
    <m/>
  </r>
  <r>
    <s v="20"/>
    <x v="9"/>
    <s v="ELCZAN"/>
    <s v="18302211"/>
    <s v="18302211"/>
    <x v="4"/>
    <s v="G2"/>
    <s v="S"/>
    <n v="6.6"/>
    <n v="6.5880000000000001"/>
    <n v="435.72399999999999"/>
    <n v="1943.0709999999999"/>
    <n v="2378.7950000000001"/>
    <n v="0"/>
    <n v="545.5"/>
    <n v="178.5"/>
    <m/>
    <m/>
    <x v="0"/>
    <s v="ELCZAN18302211G2HI"/>
    <s v="Electro Zaña S.A.C."/>
    <x v="55"/>
    <x v="55"/>
    <s v="C.H. Zaña"/>
    <x v="221"/>
    <x v="4"/>
    <x v="4"/>
    <x v="14"/>
    <x v="1"/>
    <s v="Instalado"/>
    <s v="Operativo"/>
    <s v="Generadora"/>
    <x v="0"/>
    <x v="1"/>
    <x v="1"/>
    <x v="0"/>
    <s v="Privado"/>
    <s v="CAJAMARCA"/>
    <s v="CAJAMARCA"/>
    <s v="SAN MIGUEL"/>
    <s v="LA FLORIDA"/>
    <n v="0"/>
    <x v="7"/>
    <n v="0"/>
    <x v="1"/>
    <s v="TERCERA"/>
    <x v="0"/>
    <x v="0"/>
    <n v="2378.7950000000001"/>
    <n v="2.3787950000000002"/>
    <m/>
    <n v="0.54999999999999993"/>
    <n v="0.54900000000000004"/>
    <n v="7.6479999999999997"/>
    <n v="0"/>
    <n v="24"/>
    <s v="BASE DE DATOS"/>
    <m/>
  </r>
  <r>
    <s v="20"/>
    <x v="10"/>
    <s v="ELCZAN"/>
    <s v="18302211"/>
    <s v="18302211"/>
    <x v="4"/>
    <s v="G1"/>
    <s v="S"/>
    <n v="6.6"/>
    <n v="6.5880000000000001"/>
    <n v="213.45"/>
    <n v="950.08699999999999"/>
    <n v="1163.537"/>
    <n v="0"/>
    <n v="358"/>
    <n v="362"/>
    <m/>
    <m/>
    <x v="0"/>
    <s v="ELCZAN18302211G1HI"/>
    <s v="Electro Zaña S.A.C."/>
    <x v="55"/>
    <x v="55"/>
    <s v="C.H. Zaña"/>
    <x v="221"/>
    <x v="4"/>
    <x v="4"/>
    <x v="13"/>
    <x v="1"/>
    <s v="Instalado"/>
    <s v="Operativo"/>
    <s v="Generadora"/>
    <x v="0"/>
    <x v="1"/>
    <x v="1"/>
    <x v="0"/>
    <s v="Privado"/>
    <s v="CAJAMARCA"/>
    <s v="CAJAMARCA"/>
    <s v="SAN MIGUEL"/>
    <s v="LA FLORIDA"/>
    <n v="0"/>
    <x v="7"/>
    <n v="0"/>
    <x v="1"/>
    <s v="TERCERA"/>
    <x v="0"/>
    <x v="0"/>
    <n v="1163.537"/>
    <n v="1.163537"/>
    <m/>
    <n v="0.54999999999999993"/>
    <n v="0.54900000000000004"/>
    <n v="7.6479999999999997"/>
    <n v="0"/>
    <n v="24"/>
    <s v="BASE DE DATOS"/>
    <m/>
  </r>
  <r>
    <s v="20"/>
    <x v="10"/>
    <s v="ELCZAN"/>
    <s v="18302211"/>
    <s v="18302211"/>
    <x v="4"/>
    <s v="G2"/>
    <s v="S"/>
    <n v="6.6"/>
    <n v="6.5880000000000001"/>
    <n v="201.642"/>
    <n v="979.95600000000002"/>
    <n v="1181.598"/>
    <n v="0"/>
    <n v="371.75"/>
    <n v="348.25"/>
    <m/>
    <m/>
    <x v="0"/>
    <s v="ELCZAN18302211G2HI"/>
    <s v="Electro Zaña S.A.C."/>
    <x v="55"/>
    <x v="55"/>
    <s v="C.H. Zaña"/>
    <x v="221"/>
    <x v="4"/>
    <x v="4"/>
    <x v="14"/>
    <x v="1"/>
    <s v="Instalado"/>
    <s v="Operativo"/>
    <s v="Generadora"/>
    <x v="0"/>
    <x v="1"/>
    <x v="1"/>
    <x v="0"/>
    <s v="Privado"/>
    <s v="CAJAMARCA"/>
    <s v="CAJAMARCA"/>
    <s v="SAN MIGUEL"/>
    <s v="LA FLORIDA"/>
    <n v="0"/>
    <x v="7"/>
    <n v="0"/>
    <x v="1"/>
    <s v="TERCERA"/>
    <x v="0"/>
    <x v="0"/>
    <n v="1181.598"/>
    <n v="1.1815979999999999"/>
    <m/>
    <n v="0.54999999999999993"/>
    <n v="0.54900000000000004"/>
    <n v="7.6479999999999997"/>
    <n v="0"/>
    <n v="24"/>
    <s v="BASE DE DATOS"/>
    <m/>
  </r>
  <r>
    <s v="20"/>
    <x v="11"/>
    <s v="ELCZAN"/>
    <s v="18302211"/>
    <s v="18302211"/>
    <x v="4"/>
    <s v="G1"/>
    <s v="S"/>
    <n v="6.6"/>
    <n v="6.5880000000000001"/>
    <n v="642.154"/>
    <n v="3200.328"/>
    <n v="3842.482"/>
    <n v="0"/>
    <n v="646"/>
    <n v="78"/>
    <m/>
    <m/>
    <x v="0"/>
    <s v="ELCZAN18302211G1HI"/>
    <s v="Electro Zaña S.A.C."/>
    <x v="55"/>
    <x v="55"/>
    <s v="C.H. Zaña"/>
    <x v="221"/>
    <x v="4"/>
    <x v="4"/>
    <x v="13"/>
    <x v="1"/>
    <s v="Instalado"/>
    <s v="Operativo"/>
    <s v="Generadora"/>
    <x v="0"/>
    <x v="1"/>
    <x v="1"/>
    <x v="0"/>
    <s v="Privado"/>
    <s v="CAJAMARCA"/>
    <s v="CAJAMARCA"/>
    <s v="SAN MIGUEL"/>
    <s v="LA FLORIDA"/>
    <n v="0"/>
    <x v="7"/>
    <n v="0"/>
    <x v="1"/>
    <s v="TERCERA"/>
    <x v="0"/>
    <x v="0"/>
    <n v="3842.482"/>
    <n v="3.842482"/>
    <m/>
    <n v="0.54999999999999993"/>
    <n v="0.54900000000000004"/>
    <n v="7.6479999999999997"/>
    <n v="0"/>
    <n v="24"/>
    <s v="BASE DE DATOS"/>
    <m/>
  </r>
  <r>
    <s v="20"/>
    <x v="11"/>
    <s v="ELCZAN"/>
    <s v="18302211"/>
    <s v="18302211"/>
    <x v="4"/>
    <s v="G2"/>
    <s v="S"/>
    <n v="6.6"/>
    <n v="6.5880000000000001"/>
    <n v="733.12"/>
    <n v="3655.8049999999998"/>
    <n v="4388.9250000000002"/>
    <n v="0"/>
    <n v="724"/>
    <n v="0"/>
    <m/>
    <m/>
    <x v="0"/>
    <s v="ELCZAN18302211G2HI"/>
    <s v="Electro Zaña S.A.C."/>
    <x v="55"/>
    <x v="55"/>
    <s v="C.H. Zaña"/>
    <x v="221"/>
    <x v="4"/>
    <x v="4"/>
    <x v="14"/>
    <x v="1"/>
    <s v="Instalado"/>
    <s v="Operativo"/>
    <s v="Generadora"/>
    <x v="0"/>
    <x v="1"/>
    <x v="1"/>
    <x v="0"/>
    <s v="Privado"/>
    <s v="CAJAMARCA"/>
    <s v="CAJAMARCA"/>
    <s v="SAN MIGUEL"/>
    <s v="LA FLORIDA"/>
    <n v="0"/>
    <x v="7"/>
    <n v="0"/>
    <x v="1"/>
    <s v="TERCERA"/>
    <x v="0"/>
    <x v="0"/>
    <n v="4388.9250000000002"/>
    <n v="4.3889250000000004"/>
    <m/>
    <n v="0.54999999999999993"/>
    <n v="0.54900000000000004"/>
    <n v="7.6479999999999997"/>
    <n v="0"/>
    <n v="24"/>
    <s v="BASE DE DATOS"/>
    <m/>
  </r>
  <r>
    <s v="20"/>
    <x v="9"/>
    <s v="MAJAEN"/>
    <s v="31135604"/>
    <s v="31135604"/>
    <x v="4"/>
    <s v="Grupo 1"/>
    <s v="S"/>
    <n v="1.9"/>
    <n v="1.89"/>
    <n v="9.8620000000000001"/>
    <n v="47.009"/>
    <n v="56.871000000000002"/>
    <n v="0"/>
    <n v="119.75"/>
    <n v="604.25"/>
    <m/>
    <m/>
    <x v="0"/>
    <s v="MAJAEN31135604Grupo 1HI"/>
    <s v="Maja Energ¡a S.A.C."/>
    <x v="56"/>
    <x v="56"/>
    <s v="C.H. Roncador"/>
    <x v="222"/>
    <x v="4"/>
    <x v="4"/>
    <x v="44"/>
    <x v="1"/>
    <s v="Instalado"/>
    <s v="Operativo"/>
    <s v="Generadora"/>
    <x v="0"/>
    <x v="1"/>
    <x v="1"/>
    <x v="0"/>
    <s v="Privado"/>
    <s v="LIMA"/>
    <s v="LIMA"/>
    <s v="BARRANCA"/>
    <s v="BARRANCA"/>
    <n v="0"/>
    <x v="7"/>
    <n v="0"/>
    <x v="1"/>
    <s v="PRIMERA"/>
    <x v="0"/>
    <x v="0"/>
    <n v="56.871000000000002"/>
    <n v="5.6871000000000005E-2"/>
    <m/>
    <n v="0.15833333333333333"/>
    <n v="0.1575"/>
    <n v="7.6479999999999997"/>
    <n v="0"/>
    <n v="64"/>
    <s v="BASE DE DATOS"/>
    <m/>
  </r>
  <r>
    <s v="20"/>
    <x v="9"/>
    <s v="MAJAEN"/>
    <s v="31135604"/>
    <s v="31135604"/>
    <x v="4"/>
    <s v="Grupo 2"/>
    <s v="S"/>
    <n v="1.9"/>
    <n v="1.89"/>
    <n v="147.934"/>
    <n v="682.94200000000001"/>
    <n v="830.87599999999998"/>
    <n v="0"/>
    <n v="719.75"/>
    <n v="4.25"/>
    <m/>
    <m/>
    <x v="0"/>
    <s v="MAJAEN31135604Grupo 2HI"/>
    <s v="Maja Energ¡a S.A.C."/>
    <x v="56"/>
    <x v="56"/>
    <s v="C.H. Roncador"/>
    <x v="222"/>
    <x v="4"/>
    <x v="4"/>
    <x v="171"/>
    <x v="1"/>
    <s v="Instalado"/>
    <s v="Operativo"/>
    <s v="Generadora"/>
    <x v="0"/>
    <x v="1"/>
    <x v="1"/>
    <x v="0"/>
    <s v="Privado"/>
    <s v="LIMA"/>
    <s v="LIMA"/>
    <s v="BARRANCA"/>
    <s v="BARRANCA"/>
    <n v="0"/>
    <x v="7"/>
    <n v="0"/>
    <x v="1"/>
    <s v="PRIMERA"/>
    <x v="0"/>
    <x v="0"/>
    <n v="830.87599999999998"/>
    <n v="0.83087599999999995"/>
    <m/>
    <n v="0.15833333333333333"/>
    <n v="0.1575"/>
    <n v="7.6479999999999997"/>
    <n v="0"/>
    <n v="64"/>
    <s v="BASE DE DATOS"/>
    <m/>
  </r>
  <r>
    <s v="20"/>
    <x v="10"/>
    <s v="MAJAEN"/>
    <s v="31135604"/>
    <s v="31135604"/>
    <x v="4"/>
    <s v="Grupo 1"/>
    <s v="S"/>
    <n v="1.9"/>
    <n v="1.89"/>
    <n v="55.267000000000003"/>
    <n v="220.13200000000001"/>
    <n v="275.399"/>
    <n v="0"/>
    <n v="214.5"/>
    <n v="505.5"/>
    <m/>
    <m/>
    <x v="0"/>
    <s v="MAJAEN31135604Grupo 1HI"/>
    <s v="Maja Energ¡a S.A.C."/>
    <x v="56"/>
    <x v="56"/>
    <s v="C.H. Roncador"/>
    <x v="222"/>
    <x v="4"/>
    <x v="4"/>
    <x v="44"/>
    <x v="1"/>
    <s v="Instalado"/>
    <s v="Operativo"/>
    <s v="Generadora"/>
    <x v="0"/>
    <x v="1"/>
    <x v="1"/>
    <x v="0"/>
    <s v="Privado"/>
    <s v="LIMA"/>
    <s v="LIMA"/>
    <s v="BARRANCA"/>
    <s v="BARRANCA"/>
    <n v="0"/>
    <x v="7"/>
    <n v="0"/>
    <x v="1"/>
    <s v="PRIMERA"/>
    <x v="0"/>
    <x v="0"/>
    <n v="275.399"/>
    <n v="0.275399"/>
    <m/>
    <n v="0.15833333333333333"/>
    <n v="0.1575"/>
    <n v="7.6479999999999997"/>
    <n v="0"/>
    <n v="64"/>
    <s v="BASE DE DATOS"/>
    <m/>
  </r>
  <r>
    <s v="20"/>
    <x v="10"/>
    <s v="MAJAEN"/>
    <s v="31135604"/>
    <s v="31135604"/>
    <x v="4"/>
    <s v="Grupo 2"/>
    <s v="S"/>
    <n v="1.9"/>
    <n v="1.89"/>
    <n v="82.847999999999999"/>
    <n v="421.85399999999998"/>
    <n v="504.702"/>
    <n v="0"/>
    <n v="474.5"/>
    <n v="245.5"/>
    <m/>
    <m/>
    <x v="0"/>
    <s v="MAJAEN31135604Grupo 2HI"/>
    <s v="Maja Energ¡a S.A.C."/>
    <x v="56"/>
    <x v="56"/>
    <s v="C.H. Roncador"/>
    <x v="222"/>
    <x v="4"/>
    <x v="4"/>
    <x v="171"/>
    <x v="1"/>
    <s v="Instalado"/>
    <s v="Operativo"/>
    <s v="Generadora"/>
    <x v="0"/>
    <x v="1"/>
    <x v="1"/>
    <x v="0"/>
    <s v="Privado"/>
    <s v="LIMA"/>
    <s v="LIMA"/>
    <s v="BARRANCA"/>
    <s v="BARRANCA"/>
    <n v="0"/>
    <x v="7"/>
    <n v="0"/>
    <x v="1"/>
    <s v="PRIMERA"/>
    <x v="0"/>
    <x v="0"/>
    <n v="504.702"/>
    <n v="0.50470199999999998"/>
    <m/>
    <n v="0.15833333333333333"/>
    <n v="0.1575"/>
    <n v="7.6479999999999997"/>
    <n v="0"/>
    <n v="64"/>
    <s v="BASE DE DATOS"/>
    <m/>
  </r>
  <r>
    <s v="20"/>
    <x v="11"/>
    <s v="MAJAEN"/>
    <s v="31135604"/>
    <s v="31135604"/>
    <x v="4"/>
    <s v="Grupo 1"/>
    <s v="S"/>
    <n v="1.9"/>
    <n v="1.89"/>
    <n v="154.072"/>
    <n v="668.53099999999995"/>
    <n v="822.60299999999995"/>
    <n v="0"/>
    <n v="708.25"/>
    <n v="15.75"/>
    <m/>
    <m/>
    <x v="0"/>
    <s v="MAJAEN31135604Grupo 1HI"/>
    <s v="Maja Energ¡a S.A.C."/>
    <x v="56"/>
    <x v="56"/>
    <s v="C.H. Roncador"/>
    <x v="222"/>
    <x v="4"/>
    <x v="4"/>
    <x v="44"/>
    <x v="1"/>
    <s v="Instalado"/>
    <s v="Operativo"/>
    <s v="Generadora"/>
    <x v="0"/>
    <x v="1"/>
    <x v="1"/>
    <x v="0"/>
    <s v="Privado"/>
    <s v="LIMA"/>
    <s v="LIMA"/>
    <s v="BARRANCA"/>
    <s v="BARRANCA"/>
    <n v="0"/>
    <x v="7"/>
    <n v="0"/>
    <x v="1"/>
    <s v="PRIMERA"/>
    <x v="0"/>
    <x v="0"/>
    <n v="822.60299999999995"/>
    <n v="0.82260299999999997"/>
    <m/>
    <n v="0.15833333333333333"/>
    <n v="0.1575"/>
    <n v="7.6479999999999997"/>
    <n v="0"/>
    <n v="64"/>
    <s v="BASE DE DATOS"/>
    <m/>
  </r>
  <r>
    <s v="20"/>
    <x v="11"/>
    <s v="MAJAEN"/>
    <s v="31135604"/>
    <s v="31135604"/>
    <x v="4"/>
    <s v="Grupo 2"/>
    <s v="S"/>
    <n v="1.9"/>
    <n v="1.89"/>
    <n v="227.71700000000001"/>
    <n v="1070.4390000000001"/>
    <n v="1298.1559999999999"/>
    <n v="0"/>
    <n v="716.25"/>
    <n v="7.75"/>
    <m/>
    <m/>
    <x v="0"/>
    <s v="MAJAEN31135604Grupo 2HI"/>
    <s v="Maja Energ¡a S.A.C."/>
    <x v="56"/>
    <x v="56"/>
    <s v="C.H. Roncador"/>
    <x v="222"/>
    <x v="4"/>
    <x v="4"/>
    <x v="171"/>
    <x v="1"/>
    <s v="Instalado"/>
    <s v="Operativo"/>
    <s v="Generadora"/>
    <x v="0"/>
    <x v="1"/>
    <x v="1"/>
    <x v="0"/>
    <s v="Privado"/>
    <s v="LIMA"/>
    <s v="LIMA"/>
    <s v="BARRANCA"/>
    <s v="BARRANCA"/>
    <n v="0"/>
    <x v="7"/>
    <n v="0"/>
    <x v="1"/>
    <s v="PRIMERA"/>
    <x v="0"/>
    <x v="0"/>
    <n v="1298.1559999999999"/>
    <n v="1.2981559999999999"/>
    <m/>
    <n v="0.15833333333333333"/>
    <n v="0.1575"/>
    <n v="7.6479999999999997"/>
    <n v="2.2737367544323206E-13"/>
    <n v="64"/>
    <s v="BASE DE DATOS"/>
    <m/>
  </r>
  <r>
    <s v="20"/>
    <x v="9"/>
    <s v="SINERS"/>
    <s v="11048994"/>
    <s v="11048994"/>
    <x v="4"/>
    <s v="G-1"/>
    <s v="S"/>
    <n v="6.3"/>
    <n v="6.3"/>
    <n v="149"/>
    <n v="638"/>
    <n v="787"/>
    <n v="4.0199999999999996"/>
    <n v="192.35"/>
    <n v="547.63"/>
    <m/>
    <m/>
    <x v="0"/>
    <s v="SINERS11048994G-1HI"/>
    <s v="Sindicato Energ‚tico S.A."/>
    <x v="46"/>
    <x v="46"/>
    <s v="C.H.CURUMUY"/>
    <x v="176"/>
    <x v="4"/>
    <x v="4"/>
    <x v="37"/>
    <x v="1"/>
    <s v="Instalado"/>
    <s v="Operativo"/>
    <s v="Generadora"/>
    <x v="0"/>
    <x v="1"/>
    <x v="0"/>
    <x v="0"/>
    <s v="Privado"/>
    <s v="PIURA"/>
    <s v="PIURA"/>
    <s v="PIURA"/>
    <s v="PIURA"/>
    <n v="0"/>
    <x v="7"/>
    <n v="0"/>
    <x v="0"/>
    <n v="0"/>
    <x v="0"/>
    <x v="0"/>
    <n v="787"/>
    <n v="0.78700000000000003"/>
    <m/>
    <n v="0.52500000000000002"/>
    <n v="0.52500000000000002"/>
    <n v="7.6479999999999997"/>
    <n v="0"/>
    <n v="76"/>
    <s v="BASE DE DATOS"/>
    <m/>
  </r>
  <r>
    <s v="20"/>
    <x v="9"/>
    <s v="SINERS"/>
    <s v="11048994"/>
    <s v="11048994"/>
    <x v="4"/>
    <s v="G-2"/>
    <s v="S"/>
    <n v="6.3"/>
    <n v="6.3"/>
    <n v="452"/>
    <n v="2103"/>
    <n v="2555"/>
    <n v="0"/>
    <n v="491.13"/>
    <n v="252.87"/>
    <m/>
    <m/>
    <x v="0"/>
    <s v="SINERS11048994G-2HI"/>
    <s v="Sindicato Energ‚tico S.A."/>
    <x v="46"/>
    <x v="46"/>
    <s v="C.H.CURUMUY"/>
    <x v="176"/>
    <x v="4"/>
    <x v="4"/>
    <x v="38"/>
    <x v="1"/>
    <s v="Instalado"/>
    <s v="Operativo"/>
    <s v="Generadora"/>
    <x v="0"/>
    <x v="1"/>
    <x v="0"/>
    <x v="0"/>
    <s v="Privado"/>
    <s v="PIURA"/>
    <s v="PIURA"/>
    <s v="PIURA"/>
    <s v="PIURA"/>
    <n v="0"/>
    <x v="7"/>
    <n v="0"/>
    <x v="0"/>
    <n v="0"/>
    <x v="0"/>
    <x v="0"/>
    <n v="2555"/>
    <n v="2.5550000000000002"/>
    <m/>
    <n v="0.52500000000000002"/>
    <n v="0.52500000000000002"/>
    <n v="7.6479999999999997"/>
    <n v="0"/>
    <n v="76"/>
    <s v="BASE DE DATOS"/>
    <m/>
  </r>
  <r>
    <s v="20"/>
    <x v="9"/>
    <s v="SINERS"/>
    <s v="11048995"/>
    <s v="11048995"/>
    <x v="4"/>
    <s v="G-1"/>
    <s v="S"/>
    <n v="8.1999999999999993"/>
    <n v="7.8"/>
    <n v="655.04"/>
    <n v="1836.3"/>
    <n v="2491.34"/>
    <n v="0"/>
    <n v="369.22"/>
    <n v="374.78"/>
    <m/>
    <m/>
    <x v="0"/>
    <s v="SINERS11048995G-1HI"/>
    <s v="Sindicato Energ‚tico S.A."/>
    <x v="46"/>
    <x v="46"/>
    <s v="C.H. POECHOS I"/>
    <x v="177"/>
    <x v="4"/>
    <x v="4"/>
    <x v="37"/>
    <x v="1"/>
    <s v="Instalado"/>
    <s v="Operativo"/>
    <s v="Generadora"/>
    <x v="0"/>
    <x v="1"/>
    <x v="0"/>
    <x v="0"/>
    <s v="Privado"/>
    <s v="PIURA"/>
    <s v="PIURA"/>
    <s v="PIURA"/>
    <s v="QUEROCOTILLO"/>
    <n v="0"/>
    <x v="7"/>
    <n v="0"/>
    <x v="1"/>
    <s v="-"/>
    <x v="0"/>
    <x v="0"/>
    <n v="2491.34"/>
    <n v="2.4913400000000001"/>
    <m/>
    <n v="0.68333333333333324"/>
    <n v="0.65"/>
    <n v="7.6479999999999997"/>
    <n v="0"/>
    <n v="76"/>
    <s v="BASE DE DATOS"/>
    <m/>
  </r>
  <r>
    <s v="20"/>
    <x v="9"/>
    <s v="SINERS"/>
    <s v="11048995"/>
    <s v="11048995"/>
    <x v="4"/>
    <s v="G-2"/>
    <s v="S"/>
    <n v="8.1999999999999993"/>
    <n v="7.8"/>
    <n v="474.04"/>
    <n v="1145.71"/>
    <n v="1619.75"/>
    <n v="0"/>
    <n v="258.18"/>
    <n v="485.82"/>
    <m/>
    <m/>
    <x v="0"/>
    <s v="SINERS11048995G-2HI"/>
    <s v="Sindicato Energ‚tico S.A."/>
    <x v="46"/>
    <x v="46"/>
    <s v="C.H. POECHOS I"/>
    <x v="177"/>
    <x v="4"/>
    <x v="4"/>
    <x v="38"/>
    <x v="1"/>
    <s v="Instalado"/>
    <s v="Operativo"/>
    <s v="Generadora"/>
    <x v="0"/>
    <x v="1"/>
    <x v="0"/>
    <x v="0"/>
    <s v="Privado"/>
    <s v="PIURA"/>
    <s v="PIURA"/>
    <s v="PIURA"/>
    <s v="QUEROCOTILLO"/>
    <n v="0"/>
    <x v="7"/>
    <n v="0"/>
    <x v="1"/>
    <s v="-"/>
    <x v="0"/>
    <x v="0"/>
    <n v="1619.75"/>
    <n v="1.61975"/>
    <m/>
    <n v="0.68333333333333324"/>
    <n v="0.65"/>
    <n v="7.6479999999999997"/>
    <n v="0"/>
    <n v="76"/>
    <s v="BASE DE DATOS"/>
    <m/>
  </r>
  <r>
    <s v="20"/>
    <x v="9"/>
    <s v="SINERS"/>
    <s v="11048996"/>
    <s v="11048996"/>
    <x v="4"/>
    <s v="G-1"/>
    <s v="S"/>
    <n v="5.0999999999999996"/>
    <n v="5"/>
    <n v="334"/>
    <n v="1499"/>
    <n v="1833"/>
    <n v="0"/>
    <n v="726.68"/>
    <n v="17.32"/>
    <m/>
    <m/>
    <x v="0"/>
    <s v="SINERS11048996G-1HI"/>
    <s v="Sindicato Energ‚tico S.A."/>
    <x v="46"/>
    <x v="46"/>
    <s v="C.H. POECHOS II"/>
    <x v="178"/>
    <x v="4"/>
    <x v="4"/>
    <x v="37"/>
    <x v="1"/>
    <s v="Instalado"/>
    <s v="Operativo"/>
    <s v="Generadora"/>
    <x v="0"/>
    <x v="1"/>
    <x v="1"/>
    <x v="0"/>
    <s v="Privado"/>
    <s v="PIURA"/>
    <s v="PIURA"/>
    <s v="SULLANA"/>
    <s v="QUEROCOTILLO"/>
    <n v="0"/>
    <x v="7"/>
    <n v="0"/>
    <x v="1"/>
    <s v="PRIMERA"/>
    <x v="0"/>
    <x v="0"/>
    <n v="1833"/>
    <n v="1.833"/>
    <m/>
    <n v="0.42499999999999999"/>
    <n v="0.41666666666666669"/>
    <n v="7.6479999999999997"/>
    <n v="0"/>
    <n v="76"/>
    <s v="BASE DE DATOS"/>
    <m/>
  </r>
  <r>
    <s v="20"/>
    <x v="9"/>
    <s v="SINERS"/>
    <s v="11048996"/>
    <s v="11048996"/>
    <x v="4"/>
    <s v="G-2"/>
    <s v="S"/>
    <n v="5.0999999999999996"/>
    <n v="5"/>
    <n v="333"/>
    <n v="1502"/>
    <n v="1835"/>
    <n v="0"/>
    <n v="733.75"/>
    <n v="10.25"/>
    <m/>
    <m/>
    <x v="0"/>
    <s v="SINERS11048996G-2HI"/>
    <s v="Sindicato Energ‚tico S.A."/>
    <x v="46"/>
    <x v="46"/>
    <s v="C.H. POECHOS II"/>
    <x v="178"/>
    <x v="4"/>
    <x v="4"/>
    <x v="38"/>
    <x v="1"/>
    <s v="Instalado"/>
    <s v="Operativo"/>
    <s v="Generadora"/>
    <x v="0"/>
    <x v="1"/>
    <x v="1"/>
    <x v="0"/>
    <s v="Privado"/>
    <s v="PIURA"/>
    <s v="PIURA"/>
    <s v="SULLANA"/>
    <s v="QUEROCOTILLO"/>
    <n v="0"/>
    <x v="7"/>
    <n v="0"/>
    <x v="1"/>
    <s v="PRIMERA"/>
    <x v="0"/>
    <x v="0"/>
    <n v="1835"/>
    <n v="1.835"/>
    <m/>
    <n v="0.42499999999999999"/>
    <n v="0.41666666666666669"/>
    <n v="7.6479999999999997"/>
    <n v="0"/>
    <n v="76"/>
    <s v="BASE DE DATOS"/>
    <m/>
  </r>
  <r>
    <s v="20"/>
    <x v="9"/>
    <s v="SINERS"/>
    <s v="11048997"/>
    <s v="11048997"/>
    <x v="4"/>
    <s v="G-1"/>
    <s v="S"/>
    <n v="10"/>
    <n v="10"/>
    <n v="1136.8889999999999"/>
    <n v="5138.9489999999996"/>
    <n v="6275.8379999999997"/>
    <n v="0"/>
    <n v="744"/>
    <n v="0"/>
    <m/>
    <m/>
    <x v="0"/>
    <s v="SINERS11048997G-1HI"/>
    <s v="Sindicato Energ‚tico S.A."/>
    <x v="46"/>
    <x v="46"/>
    <s v="C.H.CHANCAY"/>
    <x v="179"/>
    <x v="4"/>
    <x v="4"/>
    <x v="37"/>
    <x v="1"/>
    <s v="Instalado"/>
    <s v="Operativo"/>
    <s v="Generadora"/>
    <x v="0"/>
    <x v="1"/>
    <x v="1"/>
    <x v="0"/>
    <s v="Privado"/>
    <s v="LIMA"/>
    <s v="LIMA"/>
    <s v="HUARAL"/>
    <s v="PACARAOS"/>
    <n v="0"/>
    <x v="7"/>
    <n v="0"/>
    <x v="1"/>
    <s v="PRIMERA"/>
    <x v="0"/>
    <x v="0"/>
    <n v="6275.8379999999997"/>
    <n v="6.2758379999999994"/>
    <m/>
    <n v="0.83333333333333337"/>
    <n v="0.83333333333333337"/>
    <n v="7.6479999999999997"/>
    <n v="0"/>
    <n v="76"/>
    <s v="BASE DE DATOS"/>
    <m/>
  </r>
  <r>
    <s v="20"/>
    <x v="9"/>
    <s v="SINERS"/>
    <s v="11048997"/>
    <s v="11048997"/>
    <x v="4"/>
    <s v="G-2"/>
    <s v="S"/>
    <n v="10"/>
    <n v="10"/>
    <n v="1131.829"/>
    <n v="5112.0919999999996"/>
    <n v="6243.9210000000003"/>
    <n v="0"/>
    <n v="744"/>
    <n v="0"/>
    <m/>
    <m/>
    <x v="0"/>
    <s v="SINERS11048997G-2HI"/>
    <s v="Sindicato Energ‚tico S.A."/>
    <x v="46"/>
    <x v="46"/>
    <s v="C.H.CHANCAY"/>
    <x v="179"/>
    <x v="4"/>
    <x v="4"/>
    <x v="38"/>
    <x v="1"/>
    <s v="Instalado"/>
    <s v="Operativo"/>
    <s v="Generadora"/>
    <x v="0"/>
    <x v="1"/>
    <x v="1"/>
    <x v="0"/>
    <s v="Privado"/>
    <s v="LIMA"/>
    <s v="LIMA"/>
    <s v="HUARAL"/>
    <s v="PACARAOS"/>
    <n v="0"/>
    <x v="7"/>
    <n v="0"/>
    <x v="1"/>
    <s v="PRIMERA"/>
    <x v="0"/>
    <x v="0"/>
    <n v="6243.9210000000003"/>
    <n v="6.2439210000000003"/>
    <m/>
    <n v="0.83333333333333337"/>
    <n v="0.83333333333333337"/>
    <n v="7.6479999999999997"/>
    <n v="-9.0949470177292824E-13"/>
    <n v="76"/>
    <s v="BASE DE DATOS"/>
    <m/>
  </r>
  <r>
    <s v="20"/>
    <x v="10"/>
    <s v="SINERS"/>
    <s v="11048994"/>
    <s v="11048994"/>
    <x v="4"/>
    <s v="G-1"/>
    <s v="S"/>
    <n v="6.3"/>
    <n v="6.3"/>
    <n v="199"/>
    <n v="998"/>
    <n v="1197"/>
    <n v="0"/>
    <n v="319.83"/>
    <n v="400.17"/>
    <m/>
    <m/>
    <x v="0"/>
    <s v="SINERS11048994G-1HI"/>
    <s v="Sindicato Energ‚tico S.A."/>
    <x v="46"/>
    <x v="46"/>
    <s v="C.H.CURUMUY"/>
    <x v="176"/>
    <x v="4"/>
    <x v="4"/>
    <x v="37"/>
    <x v="1"/>
    <s v="Instalado"/>
    <s v="Operativo"/>
    <s v="Generadora"/>
    <x v="0"/>
    <x v="1"/>
    <x v="0"/>
    <x v="0"/>
    <s v="Privado"/>
    <s v="PIURA"/>
    <s v="PIURA"/>
    <s v="PIURA"/>
    <s v="PIURA"/>
    <n v="0"/>
    <x v="7"/>
    <n v="0"/>
    <x v="0"/>
    <n v="0"/>
    <x v="0"/>
    <x v="0"/>
    <n v="1197"/>
    <n v="1.1970000000000001"/>
    <m/>
    <n v="0.52500000000000002"/>
    <n v="0.52500000000000002"/>
    <n v="7.6479999999999997"/>
    <n v="0"/>
    <n v="76"/>
    <s v="BASE DE DATOS"/>
    <m/>
  </r>
  <r>
    <s v="20"/>
    <x v="10"/>
    <s v="SINERS"/>
    <s v="11048994"/>
    <s v="11048994"/>
    <x v="4"/>
    <s v="G-2"/>
    <s v="S"/>
    <n v="6.3"/>
    <n v="6.3"/>
    <n v="146"/>
    <n v="637"/>
    <n v="783"/>
    <n v="0"/>
    <n v="494.12"/>
    <n v="225.88"/>
    <m/>
    <m/>
    <x v="0"/>
    <s v="SINERS11048994G-2HI"/>
    <s v="Sindicato Energ‚tico S.A."/>
    <x v="46"/>
    <x v="46"/>
    <s v="C.H.CURUMUY"/>
    <x v="176"/>
    <x v="4"/>
    <x v="4"/>
    <x v="38"/>
    <x v="1"/>
    <s v="Instalado"/>
    <s v="Operativo"/>
    <s v="Generadora"/>
    <x v="0"/>
    <x v="1"/>
    <x v="0"/>
    <x v="0"/>
    <s v="Privado"/>
    <s v="PIURA"/>
    <s v="PIURA"/>
    <s v="PIURA"/>
    <s v="PIURA"/>
    <n v="0"/>
    <x v="7"/>
    <n v="0"/>
    <x v="0"/>
    <n v="0"/>
    <x v="0"/>
    <x v="0"/>
    <n v="783"/>
    <n v="0.78300000000000003"/>
    <m/>
    <n v="0.52500000000000002"/>
    <n v="0.52500000000000002"/>
    <n v="7.6479999999999997"/>
    <n v="0"/>
    <n v="76"/>
    <s v="BASE DE DATOS"/>
    <m/>
  </r>
  <r>
    <s v="20"/>
    <x v="10"/>
    <s v="SINERS"/>
    <s v="11048995"/>
    <s v="11048995"/>
    <x v="4"/>
    <s v="G-1"/>
    <s v="S"/>
    <n v="8.1999999999999993"/>
    <n v="7.8"/>
    <n v="587.20000000000005"/>
    <n v="922.1"/>
    <n v="1509.3"/>
    <n v="0"/>
    <n v="252.63"/>
    <n v="467.37"/>
    <m/>
    <m/>
    <x v="0"/>
    <s v="SINERS11048995G-1HI"/>
    <s v="Sindicato Energ‚tico S.A."/>
    <x v="46"/>
    <x v="46"/>
    <s v="C.H. POECHOS I"/>
    <x v="177"/>
    <x v="4"/>
    <x v="4"/>
    <x v="37"/>
    <x v="1"/>
    <s v="Instalado"/>
    <s v="Operativo"/>
    <s v="Generadora"/>
    <x v="0"/>
    <x v="1"/>
    <x v="0"/>
    <x v="0"/>
    <s v="Privado"/>
    <s v="PIURA"/>
    <s v="PIURA"/>
    <s v="PIURA"/>
    <s v="QUEROCOTILLO"/>
    <n v="0"/>
    <x v="7"/>
    <n v="0"/>
    <x v="1"/>
    <s v="-"/>
    <x v="0"/>
    <x v="0"/>
    <n v="1509.3"/>
    <n v="1.5092999999999999"/>
    <m/>
    <n v="0.68333333333333324"/>
    <n v="0.65"/>
    <n v="7.6479999999999997"/>
    <n v="2.2737367544323206E-13"/>
    <n v="76"/>
    <s v="BASE DE DATOS"/>
    <m/>
  </r>
  <r>
    <s v="20"/>
    <x v="10"/>
    <s v="SINERS"/>
    <s v="11048995"/>
    <s v="11048995"/>
    <x v="4"/>
    <s v="G-2"/>
    <s v="S"/>
    <n v="8.1999999999999993"/>
    <n v="7.8"/>
    <n v="631.20000000000005"/>
    <n v="933.38"/>
    <n v="1564.58"/>
    <n v="0"/>
    <n v="292.37"/>
    <n v="427.63"/>
    <m/>
    <m/>
    <x v="0"/>
    <s v="SINERS11048995G-2HI"/>
    <s v="Sindicato Energ‚tico S.A."/>
    <x v="46"/>
    <x v="46"/>
    <s v="C.H. POECHOS I"/>
    <x v="177"/>
    <x v="4"/>
    <x v="4"/>
    <x v="38"/>
    <x v="1"/>
    <s v="Instalado"/>
    <s v="Operativo"/>
    <s v="Generadora"/>
    <x v="0"/>
    <x v="1"/>
    <x v="0"/>
    <x v="0"/>
    <s v="Privado"/>
    <s v="PIURA"/>
    <s v="PIURA"/>
    <s v="PIURA"/>
    <s v="QUEROCOTILLO"/>
    <n v="0"/>
    <x v="7"/>
    <n v="0"/>
    <x v="1"/>
    <s v="-"/>
    <x v="0"/>
    <x v="0"/>
    <n v="1564.58"/>
    <n v="1.5645799999999999"/>
    <m/>
    <n v="0.68333333333333324"/>
    <n v="0.65"/>
    <n v="7.6479999999999997"/>
    <n v="0"/>
    <n v="76"/>
    <s v="BASE DE DATOS"/>
    <m/>
  </r>
  <r>
    <s v="20"/>
    <x v="10"/>
    <s v="SINERS"/>
    <s v="11048996"/>
    <s v="11048996"/>
    <x v="4"/>
    <s v="G-1"/>
    <s v="S"/>
    <n v="5.0999999999999996"/>
    <n v="5"/>
    <n v="184"/>
    <n v="864.2"/>
    <n v="1048.2"/>
    <n v="0"/>
    <n v="496.5"/>
    <n v="223.5"/>
    <m/>
    <m/>
    <x v="0"/>
    <s v="SINERS11048996G-1HI"/>
    <s v="Sindicato Energ‚tico S.A."/>
    <x v="46"/>
    <x v="46"/>
    <s v="C.H. POECHOS II"/>
    <x v="178"/>
    <x v="4"/>
    <x v="4"/>
    <x v="37"/>
    <x v="1"/>
    <s v="Instalado"/>
    <s v="Operativo"/>
    <s v="Generadora"/>
    <x v="0"/>
    <x v="1"/>
    <x v="1"/>
    <x v="0"/>
    <s v="Privado"/>
    <s v="PIURA"/>
    <s v="PIURA"/>
    <s v="SULLANA"/>
    <s v="QUEROCOTILLO"/>
    <n v="0"/>
    <x v="7"/>
    <n v="0"/>
    <x v="1"/>
    <s v="PRIMERA"/>
    <x v="0"/>
    <x v="0"/>
    <n v="1048.2"/>
    <n v="1.0482"/>
    <m/>
    <n v="0.42499999999999999"/>
    <n v="0.41666666666666669"/>
    <n v="7.6479999999999997"/>
    <n v="0"/>
    <n v="76"/>
    <s v="BASE DE DATOS"/>
    <m/>
  </r>
  <r>
    <s v="20"/>
    <x v="10"/>
    <s v="SINERS"/>
    <s v="11048996"/>
    <s v="11048996"/>
    <x v="4"/>
    <s v="G-2"/>
    <s v="S"/>
    <n v="5.0999999999999996"/>
    <n v="5"/>
    <n v="265.10000000000002"/>
    <n v="942.1"/>
    <n v="1207.2"/>
    <n v="0"/>
    <n v="480.8"/>
    <n v="239.2"/>
    <m/>
    <m/>
    <x v="0"/>
    <s v="SINERS11048996G-2HI"/>
    <s v="Sindicato Energ‚tico S.A."/>
    <x v="46"/>
    <x v="46"/>
    <s v="C.H. POECHOS II"/>
    <x v="178"/>
    <x v="4"/>
    <x v="4"/>
    <x v="38"/>
    <x v="1"/>
    <s v="Instalado"/>
    <s v="Operativo"/>
    <s v="Generadora"/>
    <x v="0"/>
    <x v="1"/>
    <x v="1"/>
    <x v="0"/>
    <s v="Privado"/>
    <s v="PIURA"/>
    <s v="PIURA"/>
    <s v="SULLANA"/>
    <s v="QUEROCOTILLO"/>
    <n v="0"/>
    <x v="7"/>
    <n v="0"/>
    <x v="1"/>
    <s v="PRIMERA"/>
    <x v="0"/>
    <x v="0"/>
    <n v="1207.2"/>
    <n v="1.2072000000000001"/>
    <m/>
    <n v="0.42499999999999999"/>
    <n v="0.41666666666666669"/>
    <n v="7.6479999999999997"/>
    <n v="0"/>
    <n v="76"/>
    <s v="BASE DE DATOS"/>
    <m/>
  </r>
  <r>
    <s v="20"/>
    <x v="10"/>
    <s v="SINERS"/>
    <s v="11048997"/>
    <s v="11048997"/>
    <x v="4"/>
    <s v="G-1"/>
    <s v="S"/>
    <n v="10"/>
    <n v="10"/>
    <n v="977.62099999999998"/>
    <n v="4636.8289999999997"/>
    <n v="5614.45"/>
    <n v="0"/>
    <n v="719.66"/>
    <n v="0.34"/>
    <m/>
    <m/>
    <x v="0"/>
    <s v="SINERS11048997G-1HI"/>
    <s v="Sindicato Energ‚tico S.A."/>
    <x v="46"/>
    <x v="46"/>
    <s v="C.H.CHANCAY"/>
    <x v="179"/>
    <x v="4"/>
    <x v="4"/>
    <x v="37"/>
    <x v="1"/>
    <s v="Instalado"/>
    <s v="Operativo"/>
    <s v="Generadora"/>
    <x v="0"/>
    <x v="1"/>
    <x v="1"/>
    <x v="0"/>
    <s v="Privado"/>
    <s v="LIMA"/>
    <s v="LIMA"/>
    <s v="HUARAL"/>
    <s v="PACARAOS"/>
    <n v="0"/>
    <x v="7"/>
    <n v="0"/>
    <x v="1"/>
    <s v="PRIMERA"/>
    <x v="0"/>
    <x v="0"/>
    <n v="5614.45"/>
    <n v="5.6144499999999997"/>
    <m/>
    <n v="0.83333333333333337"/>
    <n v="0.83333333333333337"/>
    <n v="7.6479999999999997"/>
    <n v="0"/>
    <n v="76"/>
    <s v="BASE DE DATOS"/>
    <m/>
  </r>
  <r>
    <s v="20"/>
    <x v="10"/>
    <s v="SINERS"/>
    <s v="11048997"/>
    <s v="11048997"/>
    <x v="4"/>
    <s v="G-2"/>
    <s v="S"/>
    <n v="10"/>
    <n v="10"/>
    <n v="793.16200000000003"/>
    <n v="3959.1489999999999"/>
    <n v="4752.3109999999997"/>
    <n v="0"/>
    <n v="720"/>
    <n v="0"/>
    <m/>
    <m/>
    <x v="0"/>
    <s v="SINERS11048997G-2HI"/>
    <s v="Sindicato Energ‚tico S.A."/>
    <x v="46"/>
    <x v="46"/>
    <s v="C.H.CHANCAY"/>
    <x v="179"/>
    <x v="4"/>
    <x v="4"/>
    <x v="38"/>
    <x v="1"/>
    <s v="Instalado"/>
    <s v="Operativo"/>
    <s v="Generadora"/>
    <x v="0"/>
    <x v="1"/>
    <x v="1"/>
    <x v="0"/>
    <s v="Privado"/>
    <s v="LIMA"/>
    <s v="LIMA"/>
    <s v="HUARAL"/>
    <s v="PACARAOS"/>
    <n v="0"/>
    <x v="7"/>
    <n v="0"/>
    <x v="1"/>
    <s v="PRIMERA"/>
    <x v="0"/>
    <x v="0"/>
    <n v="4752.3109999999997"/>
    <n v="4.7523109999999997"/>
    <m/>
    <n v="0.83333333333333337"/>
    <n v="0.83333333333333337"/>
    <n v="7.6479999999999997"/>
    <n v="0"/>
    <n v="76"/>
    <s v="BASE DE DATOS"/>
    <m/>
  </r>
  <r>
    <s v="20"/>
    <x v="11"/>
    <s v="SINERS"/>
    <s v="11048994"/>
    <s v="11048994"/>
    <x v="4"/>
    <s v="G-1"/>
    <s v="S"/>
    <n v="6.3"/>
    <n v="6.3"/>
    <n v="422"/>
    <n v="1365"/>
    <n v="1787"/>
    <n v="0"/>
    <n v="461.33"/>
    <n v="282.67"/>
    <m/>
    <m/>
    <x v="0"/>
    <s v="SINERS11048994G-1HI"/>
    <s v="Sindicato Energ‚tico S.A."/>
    <x v="46"/>
    <x v="46"/>
    <s v="C.H.CURUMUY"/>
    <x v="176"/>
    <x v="4"/>
    <x v="4"/>
    <x v="37"/>
    <x v="1"/>
    <s v="Instalado"/>
    <s v="Operativo"/>
    <s v="Generadora"/>
    <x v="0"/>
    <x v="1"/>
    <x v="0"/>
    <x v="0"/>
    <s v="Privado"/>
    <s v="PIURA"/>
    <s v="PIURA"/>
    <s v="PIURA"/>
    <s v="PIURA"/>
    <n v="0"/>
    <x v="7"/>
    <n v="0"/>
    <x v="0"/>
    <n v="0"/>
    <x v="0"/>
    <x v="0"/>
    <n v="1787"/>
    <n v="1.7869999999999999"/>
    <m/>
    <n v="0.52500000000000002"/>
    <n v="0.52500000000000002"/>
    <n v="7.6479999999999997"/>
    <n v="0"/>
    <n v="76"/>
    <s v="BASE DE DATOS"/>
    <m/>
  </r>
  <r>
    <s v="20"/>
    <x v="11"/>
    <s v="SINERS"/>
    <s v="11048994"/>
    <s v="11048994"/>
    <x v="4"/>
    <s v="G-2"/>
    <s v="S"/>
    <n v="6.3"/>
    <n v="6.3"/>
    <n v="149"/>
    <n v="665"/>
    <n v="814"/>
    <n v="0"/>
    <n v="215.82"/>
    <n v="528.17999999999995"/>
    <m/>
    <m/>
    <x v="0"/>
    <s v="SINERS11048994G-2HI"/>
    <s v="Sindicato Energ‚tico S.A."/>
    <x v="46"/>
    <x v="46"/>
    <s v="C.H.CURUMUY"/>
    <x v="176"/>
    <x v="4"/>
    <x v="4"/>
    <x v="38"/>
    <x v="1"/>
    <s v="Instalado"/>
    <s v="Operativo"/>
    <s v="Generadora"/>
    <x v="0"/>
    <x v="1"/>
    <x v="0"/>
    <x v="0"/>
    <s v="Privado"/>
    <s v="PIURA"/>
    <s v="PIURA"/>
    <s v="PIURA"/>
    <s v="PIURA"/>
    <n v="0"/>
    <x v="7"/>
    <n v="0"/>
    <x v="0"/>
    <n v="0"/>
    <x v="0"/>
    <x v="0"/>
    <n v="814"/>
    <n v="0.81399999999999995"/>
    <m/>
    <n v="0.52500000000000002"/>
    <n v="0.52500000000000002"/>
    <n v="7.6479999999999997"/>
    <n v="0"/>
    <n v="76"/>
    <s v="BASE DE DATOS"/>
    <m/>
  </r>
  <r>
    <s v="20"/>
    <x v="11"/>
    <s v="SINERS"/>
    <s v="11048995"/>
    <s v="11048995"/>
    <x v="4"/>
    <s v="G-1"/>
    <s v="S"/>
    <n v="8.1999999999999993"/>
    <n v="7.8"/>
    <n v="480.51"/>
    <n v="1402.1"/>
    <n v="1882.61"/>
    <n v="0"/>
    <n v="411.58"/>
    <n v="332.42"/>
    <m/>
    <m/>
    <x v="0"/>
    <s v="SINERS11048995G-1HI"/>
    <s v="Sindicato Energ‚tico S.A."/>
    <x v="46"/>
    <x v="46"/>
    <s v="C.H. POECHOS I"/>
    <x v="177"/>
    <x v="4"/>
    <x v="4"/>
    <x v="37"/>
    <x v="1"/>
    <s v="Instalado"/>
    <s v="Operativo"/>
    <s v="Generadora"/>
    <x v="0"/>
    <x v="1"/>
    <x v="0"/>
    <x v="0"/>
    <s v="Privado"/>
    <s v="PIURA"/>
    <s v="PIURA"/>
    <s v="PIURA"/>
    <s v="QUEROCOTILLO"/>
    <n v="0"/>
    <x v="7"/>
    <n v="0"/>
    <x v="1"/>
    <s v="-"/>
    <x v="0"/>
    <x v="0"/>
    <n v="1882.61"/>
    <n v="1.8826099999999999"/>
    <m/>
    <n v="0.68333333333333324"/>
    <n v="0.65"/>
    <n v="7.6479999999999997"/>
    <n v="0"/>
    <n v="76"/>
    <s v="BASE DE DATOS"/>
    <m/>
  </r>
  <r>
    <s v="20"/>
    <x v="11"/>
    <s v="SINERS"/>
    <s v="11048995"/>
    <s v="11048995"/>
    <x v="4"/>
    <s v="G-2"/>
    <s v="S"/>
    <n v="8.1999999999999993"/>
    <n v="7.8"/>
    <n v="609.33000000000004"/>
    <n v="1245.2"/>
    <n v="1854.53"/>
    <n v="0"/>
    <n v="455.18"/>
    <n v="288.82"/>
    <m/>
    <m/>
    <x v="0"/>
    <s v="SINERS11048995G-2HI"/>
    <s v="Sindicato Energ‚tico S.A."/>
    <x v="46"/>
    <x v="46"/>
    <s v="C.H. POECHOS I"/>
    <x v="177"/>
    <x v="4"/>
    <x v="4"/>
    <x v="38"/>
    <x v="1"/>
    <s v="Instalado"/>
    <s v="Operativo"/>
    <s v="Generadora"/>
    <x v="0"/>
    <x v="1"/>
    <x v="0"/>
    <x v="0"/>
    <s v="Privado"/>
    <s v="PIURA"/>
    <s v="PIURA"/>
    <s v="PIURA"/>
    <s v="QUEROCOTILLO"/>
    <n v="0"/>
    <x v="7"/>
    <n v="0"/>
    <x v="1"/>
    <s v="-"/>
    <x v="0"/>
    <x v="0"/>
    <n v="1854.53"/>
    <n v="1.85453"/>
    <m/>
    <n v="0.68333333333333324"/>
    <n v="0.65"/>
    <n v="7.6479999999999997"/>
    <n v="2.2737367544323206E-13"/>
    <n v="76"/>
    <s v="BASE DE DATOS"/>
    <m/>
  </r>
  <r>
    <s v="20"/>
    <x v="11"/>
    <s v="SINERS"/>
    <s v="11048996"/>
    <s v="11048996"/>
    <x v="4"/>
    <s v="G-1"/>
    <s v="S"/>
    <n v="5.0999999999999996"/>
    <n v="5"/>
    <n v="198"/>
    <n v="934"/>
    <n v="1132"/>
    <n v="23.85"/>
    <n v="666.6"/>
    <n v="53.55"/>
    <m/>
    <m/>
    <x v="0"/>
    <s v="SINERS11048996G-1HI"/>
    <s v="Sindicato Energ‚tico S.A."/>
    <x v="46"/>
    <x v="46"/>
    <s v="C.H. POECHOS II"/>
    <x v="178"/>
    <x v="4"/>
    <x v="4"/>
    <x v="37"/>
    <x v="1"/>
    <s v="Instalado"/>
    <s v="Operativo"/>
    <s v="Generadora"/>
    <x v="0"/>
    <x v="1"/>
    <x v="1"/>
    <x v="0"/>
    <s v="Privado"/>
    <s v="PIURA"/>
    <s v="PIURA"/>
    <s v="SULLANA"/>
    <s v="QUEROCOTILLO"/>
    <n v="0"/>
    <x v="7"/>
    <n v="0"/>
    <x v="1"/>
    <s v="PRIMERA"/>
    <x v="0"/>
    <x v="0"/>
    <n v="1132"/>
    <n v="1.1319999999999999"/>
    <m/>
    <n v="0.42499999999999999"/>
    <n v="0.41666666666666669"/>
    <n v="7.6479999999999997"/>
    <n v="0"/>
    <n v="76"/>
    <s v="BASE DE DATOS"/>
    <m/>
  </r>
  <r>
    <s v="20"/>
    <x v="11"/>
    <s v="SINERS"/>
    <s v="11048996"/>
    <s v="11048996"/>
    <x v="4"/>
    <s v="G-2"/>
    <s v="S"/>
    <n v="5.0999999999999996"/>
    <n v="5"/>
    <n v="220.1"/>
    <n v="1012"/>
    <n v="1232.0999999999999"/>
    <n v="0"/>
    <n v="742.1"/>
    <n v="1.9"/>
    <m/>
    <m/>
    <x v="0"/>
    <s v="SINERS11048996G-2HI"/>
    <s v="Sindicato Energ‚tico S.A."/>
    <x v="46"/>
    <x v="46"/>
    <s v="C.H. POECHOS II"/>
    <x v="178"/>
    <x v="4"/>
    <x v="4"/>
    <x v="38"/>
    <x v="1"/>
    <s v="Instalado"/>
    <s v="Operativo"/>
    <s v="Generadora"/>
    <x v="0"/>
    <x v="1"/>
    <x v="1"/>
    <x v="0"/>
    <s v="Privado"/>
    <s v="PIURA"/>
    <s v="PIURA"/>
    <s v="SULLANA"/>
    <s v="QUEROCOTILLO"/>
    <n v="0"/>
    <x v="7"/>
    <n v="0"/>
    <x v="1"/>
    <s v="PRIMERA"/>
    <x v="0"/>
    <x v="0"/>
    <n v="1232.0999999999999"/>
    <n v="1.2321"/>
    <m/>
    <n v="0.42499999999999999"/>
    <n v="0.41666666666666669"/>
    <n v="7.6479999999999997"/>
    <n v="0"/>
    <n v="76"/>
    <s v="BASE DE DATOS"/>
    <m/>
  </r>
  <r>
    <s v="20"/>
    <x v="11"/>
    <s v="SINERS"/>
    <s v="11048997"/>
    <s v="11048997"/>
    <x v="4"/>
    <s v="G-1"/>
    <s v="S"/>
    <n v="10"/>
    <n v="10"/>
    <n v="1316.9960000000001"/>
    <n v="5910.8639999999996"/>
    <n v="7227.86"/>
    <n v="0"/>
    <n v="743.96"/>
    <n v="0.34"/>
    <m/>
    <m/>
    <x v="0"/>
    <s v="SINERS11048997G-1HI"/>
    <s v="Sindicato Energ‚tico S.A."/>
    <x v="46"/>
    <x v="46"/>
    <s v="C.H.CHANCAY"/>
    <x v="179"/>
    <x v="4"/>
    <x v="4"/>
    <x v="37"/>
    <x v="1"/>
    <s v="Instalado"/>
    <s v="Operativo"/>
    <s v="Generadora"/>
    <x v="0"/>
    <x v="1"/>
    <x v="1"/>
    <x v="0"/>
    <s v="Privado"/>
    <s v="LIMA"/>
    <s v="LIMA"/>
    <s v="HUARAL"/>
    <s v="PACARAOS"/>
    <n v="0"/>
    <x v="7"/>
    <n v="0"/>
    <x v="1"/>
    <s v="PRIMERA"/>
    <x v="0"/>
    <x v="0"/>
    <n v="7227.86"/>
    <n v="7.2278599999999997"/>
    <m/>
    <n v="0.83333333333333337"/>
    <n v="0.83333333333333337"/>
    <n v="7.6479999999999997"/>
    <n v="0"/>
    <n v="76"/>
    <s v="BASE DE DATOS"/>
    <m/>
  </r>
  <r>
    <s v="20"/>
    <x v="11"/>
    <s v="SINERS"/>
    <s v="11048997"/>
    <s v="11048997"/>
    <x v="4"/>
    <s v="G-2"/>
    <s v="S"/>
    <n v="10"/>
    <n v="10"/>
    <n v="1318.1479999999999"/>
    <n v="5914.46"/>
    <n v="7232.6080000000002"/>
    <n v="0"/>
    <n v="743.82"/>
    <n v="0.18"/>
    <m/>
    <m/>
    <x v="0"/>
    <s v="SINERS11048997G-2HI"/>
    <s v="Sindicato Energ‚tico S.A."/>
    <x v="46"/>
    <x v="46"/>
    <s v="C.H.CHANCAY"/>
    <x v="179"/>
    <x v="4"/>
    <x v="4"/>
    <x v="38"/>
    <x v="1"/>
    <s v="Instalado"/>
    <s v="Operativo"/>
    <s v="Generadora"/>
    <x v="0"/>
    <x v="1"/>
    <x v="1"/>
    <x v="0"/>
    <s v="Privado"/>
    <s v="LIMA"/>
    <s v="LIMA"/>
    <s v="HUARAL"/>
    <s v="PACARAOS"/>
    <n v="0"/>
    <x v="7"/>
    <n v="0"/>
    <x v="1"/>
    <s v="PRIMERA"/>
    <x v="0"/>
    <x v="0"/>
    <n v="7232.6080000000002"/>
    <n v="7.2326079999999999"/>
    <m/>
    <n v="0.83333333333333337"/>
    <n v="0.83333333333333337"/>
    <n v="7.6479999999999997"/>
    <n v="0"/>
    <n v="76"/>
    <s v="BASE DE DATOS"/>
    <m/>
  </r>
  <r>
    <s v="20"/>
    <x v="9"/>
    <s v="ATRIAE"/>
    <s v="00012009"/>
    <s v="00012009"/>
    <x v="4"/>
    <s v="G1"/>
    <s v="S"/>
    <n v="1.8"/>
    <n v="1.79"/>
    <n v="54.094000000000001"/>
    <n v="273.93299999999999"/>
    <n v="328.02699999999999"/>
    <n v="0"/>
    <n v="384.25"/>
    <n v="0"/>
    <m/>
    <m/>
    <x v="0"/>
    <s v="ATRIAE00012009G1HI"/>
    <s v="Atria Energía S.A.C."/>
    <x v="53"/>
    <x v="53"/>
    <s v="C.H. Purmacana"/>
    <x v="219"/>
    <x v="4"/>
    <x v="4"/>
    <x v="13"/>
    <x v="1"/>
    <s v="Instalado"/>
    <s v="Operativo"/>
    <s v="Generadora"/>
    <x v="0"/>
    <x v="1"/>
    <x v="1"/>
    <x v="0"/>
    <s v="Privado"/>
    <s v="LIMA"/>
    <s v="LIMA"/>
    <s v="HUAURA"/>
    <s v="SAYAN"/>
    <n v="0"/>
    <x v="7"/>
    <n v="0"/>
    <x v="1"/>
    <s v="PRIMERA"/>
    <x v="0"/>
    <x v="0"/>
    <n v="328.02699999999999"/>
    <n v="0.32802700000000001"/>
    <m/>
    <n v="0.15"/>
    <n v="0.14916666666666667"/>
    <n v="7.6479999999999997"/>
    <n v="0"/>
    <n v="6"/>
    <s v="BASE DE DATOS"/>
    <m/>
  </r>
  <r>
    <s v="20"/>
    <x v="10"/>
    <s v="ATRIAE"/>
    <s v="00012009"/>
    <s v="00012009"/>
    <x v="4"/>
    <s v="G1"/>
    <s v="S"/>
    <n v="1.8"/>
    <n v="1.79"/>
    <n v="58.036999999999999"/>
    <n v="255.23699999999999"/>
    <n v="313.274"/>
    <n v="0"/>
    <n v="367"/>
    <n v="0"/>
    <m/>
    <m/>
    <x v="0"/>
    <s v="ATRIAE00012009G1HI"/>
    <s v="Atria Energía S.A.C."/>
    <x v="53"/>
    <x v="53"/>
    <s v="C.H. Purmacana"/>
    <x v="219"/>
    <x v="4"/>
    <x v="4"/>
    <x v="13"/>
    <x v="1"/>
    <s v="Instalado"/>
    <s v="Operativo"/>
    <s v="Generadora"/>
    <x v="0"/>
    <x v="1"/>
    <x v="1"/>
    <x v="0"/>
    <s v="Privado"/>
    <s v="LIMA"/>
    <s v="LIMA"/>
    <s v="HUAURA"/>
    <s v="SAYAN"/>
    <n v="0"/>
    <x v="7"/>
    <n v="0"/>
    <x v="1"/>
    <s v="PRIMERA"/>
    <x v="0"/>
    <x v="0"/>
    <n v="313.274"/>
    <n v="0.313274"/>
    <m/>
    <n v="0.15"/>
    <n v="0.14916666666666667"/>
    <n v="7.6479999999999997"/>
    <n v="0"/>
    <n v="6"/>
    <s v="BASE DE DATOS"/>
    <m/>
  </r>
  <r>
    <s v="20"/>
    <x v="11"/>
    <s v="ATRIAE"/>
    <s v="00012009"/>
    <s v="00012009"/>
    <x v="4"/>
    <s v="G1"/>
    <s v="S"/>
    <n v="1.8"/>
    <n v="1.79"/>
    <n v="119.85"/>
    <n v="370.25599999999997"/>
    <n v="490.10599999999999"/>
    <n v="0"/>
    <n v="552.75"/>
    <n v="0"/>
    <m/>
    <m/>
    <x v="0"/>
    <s v="ATRIAE00012009G1HI"/>
    <s v="Atria Energía S.A.C."/>
    <x v="53"/>
    <x v="53"/>
    <s v="C.H. Purmacana"/>
    <x v="219"/>
    <x v="4"/>
    <x v="4"/>
    <x v="13"/>
    <x v="1"/>
    <s v="Instalado"/>
    <s v="Operativo"/>
    <s v="Generadora"/>
    <x v="0"/>
    <x v="1"/>
    <x v="1"/>
    <x v="0"/>
    <s v="Privado"/>
    <s v="LIMA"/>
    <s v="LIMA"/>
    <s v="HUAURA"/>
    <s v="SAYAN"/>
    <n v="0"/>
    <x v="7"/>
    <n v="0"/>
    <x v="1"/>
    <s v="PRIMERA"/>
    <x v="0"/>
    <x v="0"/>
    <n v="490.10599999999999"/>
    <n v="0.49010599999999999"/>
    <m/>
    <n v="0.15"/>
    <n v="0.14916666666666667"/>
    <n v="7.6479999999999997"/>
    <n v="0"/>
    <n v="6"/>
    <s v="BASE DE DATOS"/>
    <m/>
  </r>
  <r>
    <s v="20"/>
    <x v="10"/>
    <s v="INLAND"/>
    <s v="11275711"/>
    <s v="11275711"/>
    <x v="4"/>
    <s v="01"/>
    <s v="S"/>
    <n v="50"/>
    <n v="45.326000000000001"/>
    <n v="3584.47"/>
    <n v="17176.419999999998"/>
    <n v="20760.89"/>
    <n v="4.93"/>
    <n v="709.07"/>
    <n v="0"/>
    <m/>
    <m/>
    <x v="0"/>
    <s v="INLAND1127571101HI"/>
    <s v="Inland Energy S.A.C."/>
    <x v="52"/>
    <x v="52"/>
    <s v="SANTA TERESA"/>
    <x v="218"/>
    <x v="4"/>
    <x v="4"/>
    <x v="306"/>
    <x v="1"/>
    <s v="Instalado"/>
    <s v="Operativo"/>
    <s v="Generadora"/>
    <x v="0"/>
    <x v="1"/>
    <x v="1"/>
    <x v="0"/>
    <s v="Privado"/>
    <s v="CUSCO"/>
    <s v="CUSCO"/>
    <s v="URUBAMBA"/>
    <s v="MACHUPICCHU"/>
    <n v="0"/>
    <x v="7"/>
    <n v="0"/>
    <x v="0"/>
    <n v="0"/>
    <x v="0"/>
    <x v="0"/>
    <n v="20760.89"/>
    <n v="20.76089"/>
    <m/>
    <n v="4.166666666666667"/>
    <n v="3.7771666666666666"/>
    <n v="7.6479999999999997"/>
    <n v="0"/>
    <n v="62"/>
    <s v="BASE DE DATOS"/>
    <m/>
  </r>
  <r>
    <s v="20"/>
    <x v="10"/>
    <s v="INLAND"/>
    <s v="11275711"/>
    <s v="11275711"/>
    <x v="4"/>
    <s v="02"/>
    <s v="S"/>
    <n v="50"/>
    <n v="44.523000000000003"/>
    <n v="5355.49"/>
    <n v="24943.95"/>
    <n v="30299.439999999999"/>
    <n v="4.68"/>
    <n v="715.32"/>
    <n v="0"/>
    <m/>
    <m/>
    <x v="0"/>
    <s v="INLAND1127571102HI"/>
    <s v="Inland Energy S.A.C."/>
    <x v="52"/>
    <x v="52"/>
    <s v="SANTA TERESA"/>
    <x v="218"/>
    <x v="4"/>
    <x v="4"/>
    <x v="307"/>
    <x v="1"/>
    <s v="Instalado"/>
    <s v="Operativo"/>
    <s v="Generadora"/>
    <x v="0"/>
    <x v="1"/>
    <x v="1"/>
    <x v="0"/>
    <s v="Privado"/>
    <s v="CUSCO"/>
    <s v="CUSCO"/>
    <s v="URUBAMBA"/>
    <s v="MACHUPICCHU"/>
    <n v="0"/>
    <x v="7"/>
    <n v="0"/>
    <x v="0"/>
    <n v="0"/>
    <x v="0"/>
    <x v="0"/>
    <n v="30299.439999999999"/>
    <n v="30.299439999999997"/>
    <m/>
    <n v="4.166666666666667"/>
    <n v="3.7102500000000003"/>
    <n v="7.6479999999999997"/>
    <n v="3.637978807091713E-12"/>
    <n v="62"/>
    <s v="BASE DE DATOS"/>
    <m/>
  </r>
  <r>
    <s v="20"/>
    <x v="11"/>
    <s v="INLAND"/>
    <s v="11275711"/>
    <s v="11275711"/>
    <x v="4"/>
    <s v="01"/>
    <s v="S"/>
    <n v="50"/>
    <n v="45.326000000000001"/>
    <n v="5548.27"/>
    <n v="27233.8"/>
    <n v="32782.07"/>
    <n v="3.58"/>
    <n v="740.15"/>
    <n v="0.27"/>
    <m/>
    <m/>
    <x v="0"/>
    <s v="INLAND1127571101HI"/>
    <s v="Inland Energy S.A.C."/>
    <x v="52"/>
    <x v="52"/>
    <s v="SANTA TERESA"/>
    <x v="218"/>
    <x v="4"/>
    <x v="4"/>
    <x v="306"/>
    <x v="1"/>
    <s v="Instalado"/>
    <s v="Operativo"/>
    <s v="Generadora"/>
    <x v="0"/>
    <x v="1"/>
    <x v="1"/>
    <x v="0"/>
    <s v="Privado"/>
    <s v="CUSCO"/>
    <s v="CUSCO"/>
    <s v="URUBAMBA"/>
    <s v="MACHUPICCHU"/>
    <n v="0"/>
    <x v="7"/>
    <n v="0"/>
    <x v="0"/>
    <n v="0"/>
    <x v="0"/>
    <x v="0"/>
    <n v="32782.07"/>
    <n v="32.782069999999997"/>
    <m/>
    <n v="4.166666666666667"/>
    <n v="3.7771666666666666"/>
    <n v="7.6479999999999997"/>
    <n v="0"/>
    <n v="62"/>
    <s v="BASE DE DATOS"/>
    <m/>
  </r>
  <r>
    <s v="20"/>
    <x v="11"/>
    <s v="INLAND"/>
    <s v="11275711"/>
    <s v="11275711"/>
    <x v="4"/>
    <s v="02"/>
    <s v="S"/>
    <n v="50"/>
    <n v="44.523000000000003"/>
    <n v="5603.75"/>
    <n v="27167.14"/>
    <n v="32770.89"/>
    <n v="6.23"/>
    <n v="733.43"/>
    <n v="0"/>
    <m/>
    <m/>
    <x v="0"/>
    <s v="INLAND1127571102HI"/>
    <s v="Inland Energy S.A.C."/>
    <x v="52"/>
    <x v="52"/>
    <s v="SANTA TERESA"/>
    <x v="218"/>
    <x v="4"/>
    <x v="4"/>
    <x v="307"/>
    <x v="1"/>
    <s v="Instalado"/>
    <s v="Operativo"/>
    <s v="Generadora"/>
    <x v="0"/>
    <x v="1"/>
    <x v="1"/>
    <x v="0"/>
    <s v="Privado"/>
    <s v="CUSCO"/>
    <s v="CUSCO"/>
    <s v="URUBAMBA"/>
    <s v="MACHUPICCHU"/>
    <n v="0"/>
    <x v="7"/>
    <n v="0"/>
    <x v="0"/>
    <n v="0"/>
    <x v="0"/>
    <x v="0"/>
    <n v="32770.89"/>
    <n v="32.770890000000001"/>
    <m/>
    <n v="4.166666666666667"/>
    <n v="3.7102500000000003"/>
    <n v="7.6479999999999997"/>
    <n v="0"/>
    <n v="62"/>
    <s v="BASE DE DATOS"/>
    <m/>
  </r>
  <r>
    <s v="20"/>
    <x v="11"/>
    <s v="ELYANA"/>
    <s v="18166808"/>
    <s v="18166808"/>
    <x v="4"/>
    <s v="Grupo 1"/>
    <s v="S"/>
    <n v="1.385"/>
    <n v="1.31"/>
    <n v="200.25"/>
    <n v="744.63099999999997"/>
    <n v="944.88099999999997"/>
    <n v="0"/>
    <n v="713"/>
    <n v="7"/>
    <m/>
    <m/>
    <x v="0"/>
    <s v="ELYANA18166808Grupo 1HI"/>
    <s v="El‚ctrica Yanapampa S.A.C."/>
    <x v="60"/>
    <x v="60"/>
    <s v="C. H. Yanapampa"/>
    <x v="235"/>
    <x v="4"/>
    <x v="4"/>
    <x v="44"/>
    <x v="1"/>
    <s v="Instalado"/>
    <s v="Operativo"/>
    <s v="Generadora"/>
    <x v="0"/>
    <x v="1"/>
    <x v="1"/>
    <x v="0"/>
    <s v="Privado"/>
    <s v="ANCASH"/>
    <s v="ANCASH"/>
    <s v="OCROS"/>
    <s v="COCHAS"/>
    <n v="0"/>
    <x v="7"/>
    <n v="0"/>
    <x v="1"/>
    <s v="PRIMERA"/>
    <x v="0"/>
    <x v="0"/>
    <n v="944.88099999999997"/>
    <n v="0.94488099999999997"/>
    <m/>
    <n v="0.11541666666666667"/>
    <n v="0.10916666666666668"/>
    <n v="7.6479999999999997"/>
    <n v="0"/>
    <n v="18"/>
    <s v="BASE DE DATOS"/>
    <m/>
  </r>
  <r>
    <s v="20"/>
    <x v="11"/>
    <s v="ELYANA"/>
    <s v="18166808"/>
    <s v="18166808"/>
    <x v="4"/>
    <s v="Grupo 2"/>
    <s v="S"/>
    <n v="1.385"/>
    <n v="1.3"/>
    <n v="176.38"/>
    <n v="650.59"/>
    <n v="826.97"/>
    <n v="0"/>
    <n v="707.75"/>
    <n v="12.25"/>
    <m/>
    <m/>
    <x v="0"/>
    <s v="ELYANA18166808Grupo 2HI"/>
    <s v="El‚ctrica Yanapampa S.A.C."/>
    <x v="60"/>
    <x v="60"/>
    <s v="C. H. Yanapampa"/>
    <x v="235"/>
    <x v="4"/>
    <x v="4"/>
    <x v="171"/>
    <x v="1"/>
    <s v="Instalado"/>
    <s v="Operativo"/>
    <s v="Generadora"/>
    <x v="0"/>
    <x v="1"/>
    <x v="1"/>
    <x v="0"/>
    <s v="Privado"/>
    <s v="ANCASH"/>
    <s v="ANCASH"/>
    <s v="OCROS"/>
    <s v="COCHAS"/>
    <n v="0"/>
    <x v="7"/>
    <n v="0"/>
    <x v="1"/>
    <s v="PRIMERA"/>
    <x v="0"/>
    <x v="0"/>
    <n v="826.97"/>
    <n v="0.82696999999999998"/>
    <m/>
    <n v="0.11541666666666667"/>
    <n v="0.10833333333333334"/>
    <n v="7.6479999999999997"/>
    <n v="0"/>
    <n v="18"/>
    <s v="BASE DE DATOS"/>
    <m/>
  </r>
  <r>
    <s v="20"/>
    <x v="11"/>
    <s v="ELYANA"/>
    <s v="18166808"/>
    <s v="18166808"/>
    <x v="4"/>
    <s v="Grupo 3"/>
    <s v="S"/>
    <n v="1.385"/>
    <n v="1.3"/>
    <n v="130.53"/>
    <n v="483.6"/>
    <n v="614.13"/>
    <n v="0"/>
    <n v="537.5"/>
    <n v="182.5"/>
    <m/>
    <m/>
    <x v="0"/>
    <s v="ELYANA18166808Grupo 3HI"/>
    <s v="El‚ctrica Yanapampa S.A.C."/>
    <x v="60"/>
    <x v="60"/>
    <s v="C. H. Yanapampa"/>
    <x v="235"/>
    <x v="4"/>
    <x v="4"/>
    <x v="172"/>
    <x v="1"/>
    <s v="Instalado"/>
    <s v="Operativo"/>
    <s v="Generadora"/>
    <x v="0"/>
    <x v="1"/>
    <x v="1"/>
    <x v="0"/>
    <s v="Privado"/>
    <s v="ANCASH"/>
    <s v="ANCASH"/>
    <s v="OCROS"/>
    <s v="COCHAS"/>
    <n v="0"/>
    <x v="7"/>
    <n v="0"/>
    <x v="1"/>
    <s v="PRIMERA"/>
    <x v="0"/>
    <x v="0"/>
    <n v="614.13"/>
    <n v="0.61412999999999995"/>
    <m/>
    <n v="0.11541666666666667"/>
    <n v="0.10833333333333334"/>
    <n v="7.6479999999999997"/>
    <n v="0"/>
    <n v="18"/>
    <s v="BASE DE DATOS"/>
    <m/>
  </r>
  <r>
    <s v="20"/>
    <x v="9"/>
    <s v="ELN"/>
    <s v="31019393"/>
    <s v="31019393"/>
    <x v="4"/>
    <s v="Turbina 1"/>
    <s v="S"/>
    <n v="0.4"/>
    <n v="0.4"/>
    <n v="3.387"/>
    <n v="12.984"/>
    <n v="16.370999999999999"/>
    <n v="0"/>
    <n v="50.75"/>
    <n v="0"/>
    <m/>
    <m/>
    <x v="0"/>
    <s v="ELN31019393Turbina 1HI"/>
    <s v="Electro Norte S. A."/>
    <x v="34"/>
    <x v="34"/>
    <s v="C. H. Guineamayo"/>
    <x v="286"/>
    <x v="4"/>
    <x v="4"/>
    <x v="255"/>
    <x v="1"/>
    <s v="Instalado"/>
    <s v="Operativo"/>
    <s v="Distribuidora"/>
    <x v="0"/>
    <x v="1"/>
    <x v="0"/>
    <x v="0"/>
    <s v="Estatal"/>
    <s v="CAJAMARCA"/>
    <s v="CAJAMARCA"/>
    <s v="CUTERVO"/>
    <s v="SOCOTA"/>
    <n v="0"/>
    <x v="7"/>
    <n v="0"/>
    <x v="0"/>
    <n v="0"/>
    <x v="0"/>
    <x v="0"/>
    <n v="16.370999999999999"/>
    <n v="1.6371E-2"/>
    <m/>
    <n v="3.3333333333333333E-2"/>
    <n v="3.3333333333333333E-2"/>
    <n v="7.6479999999999997"/>
    <n v="0"/>
    <n v="27"/>
    <s v="BASE DE DATOS"/>
    <m/>
  </r>
  <r>
    <s v="20"/>
    <x v="9"/>
    <s v="ELN"/>
    <s v="31019393"/>
    <s v="31019393"/>
    <x v="4"/>
    <s v="Turbina 2"/>
    <s v="S"/>
    <n v="0.4"/>
    <n v="0.5"/>
    <n v="57.637999999999998"/>
    <n v="222.077"/>
    <n v="279.71499999999997"/>
    <n v="0"/>
    <n v="674.25"/>
    <n v="0"/>
    <m/>
    <m/>
    <x v="0"/>
    <s v="ELN31019393Turbina 2HI"/>
    <s v="Electro Norte S. A."/>
    <x v="34"/>
    <x v="34"/>
    <s v="C. H. Guineamayo"/>
    <x v="286"/>
    <x v="4"/>
    <x v="4"/>
    <x v="256"/>
    <x v="1"/>
    <s v="Instalado"/>
    <s v="Operativo"/>
    <s v="Distribuidora"/>
    <x v="0"/>
    <x v="1"/>
    <x v="0"/>
    <x v="0"/>
    <s v="Estatal"/>
    <s v="CAJAMARCA"/>
    <s v="CAJAMARCA"/>
    <s v="CUTERVO"/>
    <s v="SOCOTA"/>
    <n v="0"/>
    <x v="7"/>
    <n v="0"/>
    <x v="0"/>
    <n v="0"/>
    <x v="0"/>
    <x v="0"/>
    <n v="279.71499999999997"/>
    <n v="0.27971499999999999"/>
    <m/>
    <n v="3.3333333333333333E-2"/>
    <n v="4.1666666666666664E-2"/>
    <n v="7.6479999999999997"/>
    <n v="0"/>
    <n v="27"/>
    <s v="BASE DE DATOS"/>
    <m/>
  </r>
  <r>
    <s v="20"/>
    <x v="9"/>
    <s v="ELN"/>
    <s v="31019493"/>
    <s v="31019493"/>
    <x v="4"/>
    <s v="Turbina 1"/>
    <s v="S"/>
    <n v="0.5"/>
    <n v="0.45"/>
    <n v="66.123999999999995"/>
    <n v="246.69499999999999"/>
    <n v="312.81799999999998"/>
    <n v="0"/>
    <n v="744"/>
    <n v="0"/>
    <m/>
    <m/>
    <x v="0"/>
    <s v="ELN31019493Turbina 1HI"/>
    <s v="Electro Norte S. A."/>
    <x v="34"/>
    <x v="34"/>
    <s v="C. H. Buenos Aires Niepos"/>
    <x v="287"/>
    <x v="4"/>
    <x v="4"/>
    <x v="255"/>
    <x v="1"/>
    <s v="Instalado"/>
    <s v="Operativo"/>
    <s v="Distribuidora"/>
    <x v="0"/>
    <x v="1"/>
    <x v="0"/>
    <x v="0"/>
    <s v="Estatal"/>
    <s v="CAJAMARCA"/>
    <s v="CAJAMARCA"/>
    <s v="SANTA CRUZ"/>
    <s v="CATACHES"/>
    <n v="0"/>
    <x v="7"/>
    <n v="0"/>
    <x v="0"/>
    <n v="0"/>
    <x v="0"/>
    <x v="0"/>
    <n v="312.81799999999998"/>
    <n v="0.31281799999999998"/>
    <m/>
    <n v="4.1666666666666664E-2"/>
    <n v="3.7499999999999999E-2"/>
    <n v="7.6479999999999997"/>
    <n v="9.9999999997635314E-4"/>
    <n v="27"/>
    <s v="BASE DE DATOS"/>
    <m/>
  </r>
  <r>
    <s v="20"/>
    <x v="9"/>
    <s v="ELN"/>
    <s v="31019493"/>
    <s v="31019493"/>
    <x v="4"/>
    <s v="Turbina 2"/>
    <s v="S"/>
    <n v="0.5"/>
    <n v="0.45"/>
    <n v="0"/>
    <n v="0"/>
    <n v="0"/>
    <n v="0"/>
    <n v="0"/>
    <n v="0"/>
    <m/>
    <m/>
    <x v="0"/>
    <s v="ELN31019493Turbina 2HI"/>
    <s v="Electro Norte S. A."/>
    <x v="34"/>
    <x v="34"/>
    <s v="C. H. Buenos Aires Niepos"/>
    <x v="287"/>
    <x v="4"/>
    <x v="4"/>
    <x v="256"/>
    <x v="1"/>
    <s v="Instalado"/>
    <s v="Operativo"/>
    <s v="Distribuidora"/>
    <x v="0"/>
    <x v="1"/>
    <x v="0"/>
    <x v="0"/>
    <s v="Estatal"/>
    <s v="CAJAMARCA"/>
    <s v="CAJAMARCA"/>
    <s v="SANTA CRUZ"/>
    <s v="CATACHES"/>
    <n v="0"/>
    <x v="7"/>
    <n v="0"/>
    <x v="0"/>
    <n v="0"/>
    <x v="0"/>
    <x v="0"/>
    <n v="0"/>
    <n v="0"/>
    <m/>
    <n v="4.1666666666666664E-2"/>
    <n v="3.7499999999999999E-2"/>
    <n v="7.6479999999999997"/>
    <n v="0"/>
    <n v="27"/>
    <s v="BASE DE DATOS"/>
    <m/>
  </r>
  <r>
    <s v="20"/>
    <x v="9"/>
    <s v="ELN"/>
    <s v="41027893"/>
    <s v="41027893"/>
    <x v="4"/>
    <s v="T. Maier B"/>
    <s v="N"/>
    <n v="0"/>
    <n v="0"/>
    <n v="0"/>
    <n v="0"/>
    <n v="0"/>
    <n v="0"/>
    <n v="0"/>
    <n v="0"/>
    <m/>
    <m/>
    <x v="1"/>
    <s v="ELN41027893T. Maier BHI"/>
    <s v="Electro Norte S. A."/>
    <x v="34"/>
    <x v="34"/>
    <s v="C. H. Bambamarca"/>
    <x v="288"/>
    <x v="4"/>
    <x v="4"/>
    <x v="338"/>
    <x v="1"/>
    <s v="Retirado"/>
    <s v="Inoperativo"/>
    <s v="Distribuidora"/>
    <x v="0"/>
    <x v="1"/>
    <x v="0"/>
    <x v="0"/>
    <s v="Estatal"/>
    <s v="CAJAMARCA"/>
    <s v="CAJAMARCA"/>
    <s v="HUALGAYOC"/>
    <s v="BAMBAMARCA"/>
    <n v="0"/>
    <x v="7"/>
    <n v="0"/>
    <x v="0"/>
    <n v="0"/>
    <x v="0"/>
    <x v="0"/>
    <n v="0"/>
    <n v="0"/>
    <m/>
    <s v="-"/>
    <s v="-"/>
    <s v="-"/>
    <n v="0"/>
    <n v="27"/>
    <s v="BASE DE DATOS"/>
    <m/>
  </r>
  <r>
    <s v="20"/>
    <x v="9"/>
    <s v="ELN"/>
    <s v="51009296"/>
    <s v="51009296"/>
    <x v="4"/>
    <s v="Turbina 1"/>
    <s v="S"/>
    <n v="1"/>
    <n v="0.8"/>
    <n v="0"/>
    <n v="0"/>
    <n v="0"/>
    <n v="0"/>
    <n v="0"/>
    <n v="0"/>
    <m/>
    <m/>
    <x v="0"/>
    <s v="ELN51009296Turbina 1HI"/>
    <s v="Electro Norte S. A."/>
    <x v="34"/>
    <x v="34"/>
    <s v="C. H. Chiriconga"/>
    <x v="289"/>
    <x v="4"/>
    <x v="4"/>
    <x v="255"/>
    <x v="1"/>
    <s v="Instalado"/>
    <s v="Operativo"/>
    <s v="Distribuidora"/>
    <x v="0"/>
    <x v="1"/>
    <x v="0"/>
    <x v="0"/>
    <s v="Estatal"/>
    <s v="CAJAMARCA"/>
    <s v="CAJAMARCA"/>
    <s v="SANTA CRUZ"/>
    <s v="CHANCAY-BAÑOS"/>
    <n v="0"/>
    <x v="7"/>
    <n v="0"/>
    <x v="0"/>
    <n v="0"/>
    <x v="0"/>
    <x v="0"/>
    <n v="0"/>
    <n v="0"/>
    <m/>
    <n v="8.3333333333333329E-2"/>
    <n v="6.6666666666666666E-2"/>
    <n v="7.6479999999999997"/>
    <n v="0"/>
    <n v="27"/>
    <s v="BASE DE DATOS"/>
    <m/>
  </r>
  <r>
    <s v="20"/>
    <x v="9"/>
    <s v="ELN"/>
    <s v="51009296"/>
    <s v="51009296"/>
    <x v="4"/>
    <s v="Turbina 2"/>
    <s v="S"/>
    <n v="1"/>
    <n v="0.8"/>
    <n v="109.935"/>
    <n v="417.839"/>
    <n v="527.774"/>
    <n v="0"/>
    <n v="489.75"/>
    <n v="0"/>
    <m/>
    <m/>
    <x v="0"/>
    <s v="ELN51009296Turbina 2HI"/>
    <s v="Electro Norte S. A."/>
    <x v="34"/>
    <x v="34"/>
    <s v="C. H. Chiriconga"/>
    <x v="289"/>
    <x v="4"/>
    <x v="4"/>
    <x v="256"/>
    <x v="1"/>
    <s v="Instalado"/>
    <s v="Operativo"/>
    <s v="Distribuidora"/>
    <x v="0"/>
    <x v="1"/>
    <x v="0"/>
    <x v="0"/>
    <s v="Estatal"/>
    <s v="CAJAMARCA"/>
    <s v="CAJAMARCA"/>
    <s v="SANTA CRUZ"/>
    <s v="CHANCAY-BAÑOS"/>
    <n v="0"/>
    <x v="7"/>
    <n v="0"/>
    <x v="0"/>
    <n v="0"/>
    <x v="0"/>
    <x v="0"/>
    <n v="527.774"/>
    <n v="0.52777399999999997"/>
    <m/>
    <n v="8.3333333333333329E-2"/>
    <n v="6.6666666666666666E-2"/>
    <n v="7.6479999999999997"/>
    <n v="0"/>
    <n v="27"/>
    <s v="BASE DE DATOS"/>
    <m/>
  </r>
  <r>
    <s v="20"/>
    <x v="9"/>
    <s v="ELN"/>
    <s v="51015600"/>
    <s v="51015600"/>
    <x v="4"/>
    <s v="Turbina 1"/>
    <s v="S"/>
    <n v="0.34"/>
    <n v="0.34"/>
    <n v="0"/>
    <n v="0"/>
    <n v="0"/>
    <n v="0"/>
    <n v="0"/>
    <n v="0"/>
    <m/>
    <m/>
    <x v="0"/>
    <s v="ELN51015600Turbina 1HI"/>
    <s v="Electro Norte S. A."/>
    <x v="34"/>
    <x v="34"/>
    <s v="C.H. Querocoto"/>
    <x v="290"/>
    <x v="4"/>
    <x v="4"/>
    <x v="255"/>
    <x v="1"/>
    <s v="Instalado"/>
    <s v="Operativo"/>
    <s v="Distribuidora"/>
    <x v="0"/>
    <x v="1"/>
    <x v="0"/>
    <x v="0"/>
    <s v="Estatal"/>
    <s v="CAJAMARCA"/>
    <s v="CAJAMARCA"/>
    <s v="CUTERVO"/>
    <s v="QUERECOTILLO"/>
    <n v="0"/>
    <x v="7"/>
    <n v="0"/>
    <x v="0"/>
    <n v="0"/>
    <x v="0"/>
    <x v="0"/>
    <n v="0"/>
    <n v="0"/>
    <m/>
    <n v="2.8333333333333335E-2"/>
    <n v="2.8333333333333335E-2"/>
    <n v="7.6479999999999997"/>
    <n v="0"/>
    <n v="27"/>
    <s v="BASE DE DATOS"/>
    <m/>
  </r>
  <r>
    <s v="20"/>
    <x v="9"/>
    <s v="ELN"/>
    <s v="51015600"/>
    <s v="51015600"/>
    <x v="4"/>
    <s v="Turbina 2"/>
    <s v="N"/>
    <n v="0.4"/>
    <n v="0.4"/>
    <n v="0"/>
    <n v="0"/>
    <n v="0"/>
    <n v="0"/>
    <n v="0"/>
    <n v="0"/>
    <m/>
    <m/>
    <x v="0"/>
    <s v="ELN51015600Turbina 2HI"/>
    <s v="Electro Norte S. A."/>
    <x v="34"/>
    <x v="34"/>
    <s v="C.H. Querocoto"/>
    <x v="290"/>
    <x v="4"/>
    <x v="4"/>
    <x v="256"/>
    <x v="1"/>
    <s v="Instalado"/>
    <s v="Inoperativo"/>
    <s v="Distribuidora"/>
    <x v="0"/>
    <x v="1"/>
    <x v="0"/>
    <x v="0"/>
    <s v="Estatal"/>
    <s v="CAJAMARCA"/>
    <s v="CAJAMARCA"/>
    <s v="CUTERVO"/>
    <s v="QUERECOTILLO"/>
    <n v="0"/>
    <x v="7"/>
    <n v="0"/>
    <x v="0"/>
    <n v="0"/>
    <x v="0"/>
    <x v="0"/>
    <n v="0"/>
    <n v="0"/>
    <m/>
    <n v="3.3333333333333333E-2"/>
    <n v="3.3333333333333333E-2"/>
    <n v="7.6479999999999997"/>
    <n v="0"/>
    <n v="27"/>
    <s v="BASE DE DATOS"/>
    <m/>
  </r>
  <r>
    <s v="20"/>
    <x v="10"/>
    <s v="ELN"/>
    <s v="31019393"/>
    <s v="31019393"/>
    <x v="4"/>
    <s v="Turbina 1"/>
    <s v="S"/>
    <n v="0.4"/>
    <n v="0.4"/>
    <n v="0"/>
    <n v="0"/>
    <n v="0"/>
    <n v="0"/>
    <n v="0"/>
    <n v="0"/>
    <m/>
    <m/>
    <x v="0"/>
    <s v="ELN31019393Turbina 1HI"/>
    <s v="Electro Norte S. A."/>
    <x v="34"/>
    <x v="34"/>
    <s v="C. H. Guineamayo"/>
    <x v="286"/>
    <x v="4"/>
    <x v="4"/>
    <x v="255"/>
    <x v="1"/>
    <s v="Instalado"/>
    <s v="Operativo"/>
    <s v="Distribuidora"/>
    <x v="0"/>
    <x v="1"/>
    <x v="0"/>
    <x v="0"/>
    <s v="Estatal"/>
    <s v="CAJAMARCA"/>
    <s v="CAJAMARCA"/>
    <s v="CUTERVO"/>
    <s v="SOCOTA"/>
    <n v="0"/>
    <x v="7"/>
    <n v="0"/>
    <x v="0"/>
    <n v="0"/>
    <x v="0"/>
    <x v="0"/>
    <n v="0"/>
    <n v="0"/>
    <m/>
    <n v="3.3333333333333333E-2"/>
    <n v="3.3333333333333333E-2"/>
    <n v="7.6479999999999997"/>
    <n v="0"/>
    <n v="27"/>
    <s v="BASE DE DATOS"/>
    <m/>
  </r>
  <r>
    <s v="20"/>
    <x v="10"/>
    <s v="ELN"/>
    <s v="31019393"/>
    <s v="31019393"/>
    <x v="4"/>
    <s v="Turbina 2"/>
    <s v="S"/>
    <n v="0.4"/>
    <n v="0.5"/>
    <n v="59.07"/>
    <n v="221.696"/>
    <n v="280.76499999999999"/>
    <n v="0"/>
    <n v="680.75"/>
    <n v="0"/>
    <m/>
    <m/>
    <x v="0"/>
    <s v="ELN31019393Turbina 2HI"/>
    <s v="Electro Norte S. A."/>
    <x v="34"/>
    <x v="34"/>
    <s v="C. H. Guineamayo"/>
    <x v="286"/>
    <x v="4"/>
    <x v="4"/>
    <x v="256"/>
    <x v="1"/>
    <s v="Instalado"/>
    <s v="Operativo"/>
    <s v="Distribuidora"/>
    <x v="0"/>
    <x v="1"/>
    <x v="0"/>
    <x v="0"/>
    <s v="Estatal"/>
    <s v="CAJAMARCA"/>
    <s v="CAJAMARCA"/>
    <s v="CUTERVO"/>
    <s v="SOCOTA"/>
    <n v="0"/>
    <x v="7"/>
    <n v="0"/>
    <x v="0"/>
    <n v="0"/>
    <x v="0"/>
    <x v="0"/>
    <n v="280.76499999999999"/>
    <n v="0.28076499999999999"/>
    <m/>
    <n v="3.3333333333333333E-2"/>
    <n v="4.1666666666666664E-2"/>
    <n v="7.6479999999999997"/>
    <n v="1.0000000000331966E-3"/>
    <n v="27"/>
    <s v="BASE DE DATOS"/>
    <m/>
  </r>
  <r>
    <s v="20"/>
    <x v="10"/>
    <s v="ELN"/>
    <s v="31019493"/>
    <s v="31019493"/>
    <x v="4"/>
    <s v="Turbina 1"/>
    <s v="S"/>
    <n v="0.5"/>
    <n v="0.45"/>
    <n v="65.483999999999995"/>
    <n v="245.55099999999999"/>
    <n v="311.03500000000003"/>
    <n v="0"/>
    <n v="713.75"/>
    <n v="0"/>
    <m/>
    <m/>
    <x v="0"/>
    <s v="ELN31019493Turbina 1HI"/>
    <s v="Electro Norte S. A."/>
    <x v="34"/>
    <x v="34"/>
    <s v="C. H. Buenos Aires Niepos"/>
    <x v="287"/>
    <x v="4"/>
    <x v="4"/>
    <x v="255"/>
    <x v="1"/>
    <s v="Instalado"/>
    <s v="Operativo"/>
    <s v="Distribuidora"/>
    <x v="0"/>
    <x v="1"/>
    <x v="0"/>
    <x v="0"/>
    <s v="Estatal"/>
    <s v="CAJAMARCA"/>
    <s v="CAJAMARCA"/>
    <s v="SANTA CRUZ"/>
    <s v="CATACHES"/>
    <n v="0"/>
    <x v="7"/>
    <n v="0"/>
    <x v="0"/>
    <n v="0"/>
    <x v="0"/>
    <x v="0"/>
    <n v="311.03500000000003"/>
    <n v="0.31103500000000001"/>
    <m/>
    <n v="4.1666666666666664E-2"/>
    <n v="3.7499999999999999E-2"/>
    <n v="7.6479999999999997"/>
    <n v="-5.6843418860808015E-14"/>
    <n v="27"/>
    <s v="BASE DE DATOS"/>
    <m/>
  </r>
  <r>
    <s v="20"/>
    <x v="10"/>
    <s v="ELN"/>
    <s v="31019493"/>
    <s v="31019493"/>
    <x v="4"/>
    <s v="Turbina 2"/>
    <s v="S"/>
    <n v="0.5"/>
    <n v="0.45"/>
    <n v="0"/>
    <n v="0"/>
    <n v="0"/>
    <n v="0"/>
    <n v="0"/>
    <n v="0"/>
    <m/>
    <m/>
    <x v="0"/>
    <s v="ELN31019493Turbina 2HI"/>
    <s v="Electro Norte S. A."/>
    <x v="34"/>
    <x v="34"/>
    <s v="C. H. Buenos Aires Niepos"/>
    <x v="287"/>
    <x v="4"/>
    <x v="4"/>
    <x v="256"/>
    <x v="1"/>
    <s v="Instalado"/>
    <s v="Operativo"/>
    <s v="Distribuidora"/>
    <x v="0"/>
    <x v="1"/>
    <x v="0"/>
    <x v="0"/>
    <s v="Estatal"/>
    <s v="CAJAMARCA"/>
    <s v="CAJAMARCA"/>
    <s v="SANTA CRUZ"/>
    <s v="CATACHES"/>
    <n v="0"/>
    <x v="7"/>
    <n v="0"/>
    <x v="0"/>
    <n v="0"/>
    <x v="0"/>
    <x v="0"/>
    <n v="0"/>
    <n v="0"/>
    <m/>
    <n v="4.1666666666666664E-2"/>
    <n v="3.7499999999999999E-2"/>
    <n v="7.6479999999999997"/>
    <n v="0"/>
    <n v="27"/>
    <s v="BASE DE DATOS"/>
    <m/>
  </r>
  <r>
    <s v="20"/>
    <x v="10"/>
    <s v="ELN"/>
    <s v="41027893"/>
    <s v="41027893"/>
    <x v="4"/>
    <s v="T. Maier B"/>
    <s v="N"/>
    <n v="0"/>
    <n v="0"/>
    <n v="0"/>
    <n v="0"/>
    <n v="0"/>
    <n v="0"/>
    <n v="0"/>
    <n v="0"/>
    <m/>
    <m/>
    <x v="1"/>
    <s v="ELN41027893T. Maier BHI"/>
    <s v="Electro Norte S. A."/>
    <x v="34"/>
    <x v="34"/>
    <s v="C. H. Bambamarca"/>
    <x v="288"/>
    <x v="4"/>
    <x v="4"/>
    <x v="338"/>
    <x v="1"/>
    <s v="Retirado"/>
    <s v="Inoperativo"/>
    <s v="Distribuidora"/>
    <x v="0"/>
    <x v="1"/>
    <x v="0"/>
    <x v="0"/>
    <s v="Estatal"/>
    <s v="CAJAMARCA"/>
    <s v="CAJAMARCA"/>
    <s v="HUALGAYOC"/>
    <s v="BAMBAMARCA"/>
    <n v="0"/>
    <x v="7"/>
    <n v="0"/>
    <x v="0"/>
    <n v="0"/>
    <x v="0"/>
    <x v="0"/>
    <n v="0"/>
    <n v="0"/>
    <m/>
    <s v="-"/>
    <s v="-"/>
    <s v="-"/>
    <n v="0"/>
    <n v="27"/>
    <s v="BASE DE DATOS"/>
    <m/>
  </r>
  <r>
    <s v="20"/>
    <x v="10"/>
    <s v="ELN"/>
    <s v="51009296"/>
    <s v="51009296"/>
    <x v="4"/>
    <s v="Turbina 1"/>
    <s v="S"/>
    <n v="1"/>
    <n v="0.8"/>
    <n v="0"/>
    <n v="0"/>
    <n v="0"/>
    <n v="0"/>
    <n v="0"/>
    <n v="0"/>
    <m/>
    <m/>
    <x v="0"/>
    <s v="ELN51009296Turbina 1HI"/>
    <s v="Electro Norte S. A."/>
    <x v="34"/>
    <x v="34"/>
    <s v="C. H. Chiriconga"/>
    <x v="289"/>
    <x v="4"/>
    <x v="4"/>
    <x v="255"/>
    <x v="1"/>
    <s v="Instalado"/>
    <s v="Operativo"/>
    <s v="Distribuidora"/>
    <x v="0"/>
    <x v="1"/>
    <x v="0"/>
    <x v="0"/>
    <s v="Estatal"/>
    <s v="CAJAMARCA"/>
    <s v="CAJAMARCA"/>
    <s v="SANTA CRUZ"/>
    <s v="CHANCAY-BAÑOS"/>
    <n v="0"/>
    <x v="7"/>
    <n v="0"/>
    <x v="0"/>
    <n v="0"/>
    <x v="0"/>
    <x v="0"/>
    <n v="0"/>
    <n v="0"/>
    <m/>
    <n v="8.3333333333333329E-2"/>
    <n v="6.6666666666666666E-2"/>
    <n v="7.6479999999999997"/>
    <n v="0"/>
    <n v="27"/>
    <s v="BASE DE DATOS"/>
    <m/>
  </r>
  <r>
    <s v="20"/>
    <x v="10"/>
    <s v="ELN"/>
    <s v="51009296"/>
    <s v="51009296"/>
    <x v="4"/>
    <s v="Turbina 2"/>
    <s v="S"/>
    <n v="1"/>
    <n v="0.8"/>
    <n v="121.72799999999999"/>
    <n v="428.32100000000003"/>
    <n v="550.04899999999998"/>
    <n v="0"/>
    <n v="655.75"/>
    <n v="0"/>
    <m/>
    <m/>
    <x v="0"/>
    <s v="ELN51009296Turbina 2HI"/>
    <s v="Electro Norte S. A."/>
    <x v="34"/>
    <x v="34"/>
    <s v="C. H. Chiriconga"/>
    <x v="289"/>
    <x v="4"/>
    <x v="4"/>
    <x v="256"/>
    <x v="1"/>
    <s v="Instalado"/>
    <s v="Operativo"/>
    <s v="Distribuidora"/>
    <x v="0"/>
    <x v="1"/>
    <x v="0"/>
    <x v="0"/>
    <s v="Estatal"/>
    <s v="CAJAMARCA"/>
    <s v="CAJAMARCA"/>
    <s v="SANTA CRUZ"/>
    <s v="CHANCAY-BAÑOS"/>
    <n v="0"/>
    <x v="7"/>
    <n v="0"/>
    <x v="0"/>
    <n v="0"/>
    <x v="0"/>
    <x v="0"/>
    <n v="550.04899999999998"/>
    <n v="0.55004900000000001"/>
    <m/>
    <n v="8.3333333333333329E-2"/>
    <n v="6.6666666666666666E-2"/>
    <n v="7.6479999999999997"/>
    <n v="0"/>
    <n v="27"/>
    <s v="BASE DE DATOS"/>
    <m/>
  </r>
  <r>
    <s v="20"/>
    <x v="10"/>
    <s v="ELN"/>
    <s v="51015600"/>
    <s v="51015600"/>
    <x v="4"/>
    <s v="Turbina 1"/>
    <s v="S"/>
    <n v="0.34"/>
    <n v="0.34"/>
    <n v="0"/>
    <n v="0"/>
    <n v="0"/>
    <n v="0"/>
    <n v="0"/>
    <n v="0"/>
    <m/>
    <m/>
    <x v="0"/>
    <s v="ELN51015600Turbina 1HI"/>
    <s v="Electro Norte S. A."/>
    <x v="34"/>
    <x v="34"/>
    <s v="C.H. Querocoto"/>
    <x v="290"/>
    <x v="4"/>
    <x v="4"/>
    <x v="255"/>
    <x v="1"/>
    <s v="Instalado"/>
    <s v="Operativo"/>
    <s v="Distribuidora"/>
    <x v="0"/>
    <x v="1"/>
    <x v="0"/>
    <x v="0"/>
    <s v="Estatal"/>
    <s v="CAJAMARCA"/>
    <s v="CAJAMARCA"/>
    <s v="CUTERVO"/>
    <s v="QUERECOTILLO"/>
    <n v="0"/>
    <x v="7"/>
    <n v="0"/>
    <x v="0"/>
    <n v="0"/>
    <x v="0"/>
    <x v="0"/>
    <n v="0"/>
    <n v="0"/>
    <m/>
    <n v="2.8333333333333335E-2"/>
    <n v="2.8333333333333335E-2"/>
    <n v="7.6479999999999997"/>
    <n v="0"/>
    <n v="27"/>
    <s v="BASE DE DATOS"/>
    <m/>
  </r>
  <r>
    <s v="20"/>
    <x v="10"/>
    <s v="ELN"/>
    <s v="51015600"/>
    <s v="51015600"/>
    <x v="4"/>
    <s v="Turbina 2"/>
    <s v="N"/>
    <n v="0.4"/>
    <n v="0.4"/>
    <n v="0"/>
    <n v="0"/>
    <n v="0"/>
    <n v="0"/>
    <n v="0"/>
    <n v="0"/>
    <m/>
    <m/>
    <x v="0"/>
    <s v="ELN51015600Turbina 2HI"/>
    <s v="Electro Norte S. A."/>
    <x v="34"/>
    <x v="34"/>
    <s v="C.H. Querocoto"/>
    <x v="290"/>
    <x v="4"/>
    <x v="4"/>
    <x v="256"/>
    <x v="1"/>
    <s v="Instalado"/>
    <s v="Inoperativo"/>
    <s v="Distribuidora"/>
    <x v="0"/>
    <x v="1"/>
    <x v="0"/>
    <x v="0"/>
    <s v="Estatal"/>
    <s v="CAJAMARCA"/>
    <s v="CAJAMARCA"/>
    <s v="CUTERVO"/>
    <s v="QUERECOTILLO"/>
    <n v="0"/>
    <x v="7"/>
    <n v="0"/>
    <x v="0"/>
    <n v="0"/>
    <x v="0"/>
    <x v="0"/>
    <n v="0"/>
    <n v="0"/>
    <m/>
    <n v="3.3333333333333333E-2"/>
    <n v="3.3333333333333333E-2"/>
    <n v="7.6479999999999997"/>
    <n v="0"/>
    <n v="27"/>
    <s v="BASE DE DATOS"/>
    <m/>
  </r>
  <r>
    <s v="20"/>
    <x v="11"/>
    <s v="ELN"/>
    <s v="31019393"/>
    <s v="31019393"/>
    <x v="4"/>
    <s v="Turbina 1"/>
    <s v="S"/>
    <n v="0.4"/>
    <n v="0.4"/>
    <n v="0"/>
    <n v="0"/>
    <n v="0"/>
    <n v="0"/>
    <n v="0"/>
    <n v="0"/>
    <m/>
    <m/>
    <x v="0"/>
    <s v="ELN31019393Turbina 1HI"/>
    <s v="Electro Norte S. A."/>
    <x v="34"/>
    <x v="34"/>
    <s v="C. H. Guineamayo"/>
    <x v="286"/>
    <x v="4"/>
    <x v="4"/>
    <x v="255"/>
    <x v="1"/>
    <s v="Instalado"/>
    <s v="Operativo"/>
    <s v="Distribuidora"/>
    <x v="0"/>
    <x v="1"/>
    <x v="0"/>
    <x v="0"/>
    <s v="Estatal"/>
    <s v="CAJAMARCA"/>
    <s v="CAJAMARCA"/>
    <s v="CUTERVO"/>
    <s v="SOCOTA"/>
    <n v="0"/>
    <x v="7"/>
    <n v="0"/>
    <x v="0"/>
    <n v="0"/>
    <x v="0"/>
    <x v="0"/>
    <n v="0"/>
    <n v="0"/>
    <m/>
    <n v="3.3333333333333333E-2"/>
    <n v="3.3333333333333333E-2"/>
    <n v="7.6479999999999997"/>
    <n v="0"/>
    <n v="27"/>
    <s v="BASE DE DATOS"/>
    <m/>
  </r>
  <r>
    <s v="20"/>
    <x v="11"/>
    <s v="ELN"/>
    <s v="31019393"/>
    <s v="31019393"/>
    <x v="4"/>
    <s v="Turbina 2"/>
    <s v="S"/>
    <n v="0.4"/>
    <n v="0.5"/>
    <n v="63.429000000000002"/>
    <n v="244.499"/>
    <n v="307.92700000000002"/>
    <n v="0"/>
    <n v="732.25"/>
    <n v="0"/>
    <m/>
    <m/>
    <x v="0"/>
    <s v="ELN31019393Turbina 2HI"/>
    <s v="Electro Norte S. A."/>
    <x v="34"/>
    <x v="34"/>
    <s v="C. H. Guineamayo"/>
    <x v="286"/>
    <x v="4"/>
    <x v="4"/>
    <x v="256"/>
    <x v="1"/>
    <s v="Instalado"/>
    <s v="Operativo"/>
    <s v="Distribuidora"/>
    <x v="0"/>
    <x v="1"/>
    <x v="0"/>
    <x v="0"/>
    <s v="Estatal"/>
    <s v="CAJAMARCA"/>
    <s v="CAJAMARCA"/>
    <s v="CUTERVO"/>
    <s v="SOCOTA"/>
    <n v="0"/>
    <x v="7"/>
    <n v="0"/>
    <x v="0"/>
    <n v="0"/>
    <x v="0"/>
    <x v="0"/>
    <n v="307.92700000000002"/>
    <n v="0.30792700000000001"/>
    <m/>
    <n v="3.3333333333333333E-2"/>
    <n v="4.1666666666666664E-2"/>
    <n v="7.6479999999999997"/>
    <n v="9.9999999997635314E-4"/>
    <n v="27"/>
    <s v="BASE DE DATOS"/>
    <m/>
  </r>
  <r>
    <s v="20"/>
    <x v="11"/>
    <s v="ELN"/>
    <s v="31019493"/>
    <s v="31019493"/>
    <x v="4"/>
    <s v="Turbina 1"/>
    <s v="S"/>
    <n v="0.5"/>
    <n v="0.45"/>
    <n v="68.215000000000003"/>
    <n v="255.39400000000001"/>
    <n v="323.60899999999998"/>
    <n v="0"/>
    <n v="743.25"/>
    <n v="0"/>
    <m/>
    <m/>
    <x v="0"/>
    <s v="ELN31019493Turbina 1HI"/>
    <s v="Electro Norte S. A."/>
    <x v="34"/>
    <x v="34"/>
    <s v="C. H. Buenos Aires Niepos"/>
    <x v="287"/>
    <x v="4"/>
    <x v="4"/>
    <x v="255"/>
    <x v="1"/>
    <s v="Instalado"/>
    <s v="Operativo"/>
    <s v="Distribuidora"/>
    <x v="0"/>
    <x v="1"/>
    <x v="0"/>
    <x v="0"/>
    <s v="Estatal"/>
    <s v="CAJAMARCA"/>
    <s v="CAJAMARCA"/>
    <s v="SANTA CRUZ"/>
    <s v="CATACHES"/>
    <n v="0"/>
    <x v="7"/>
    <n v="0"/>
    <x v="0"/>
    <n v="0"/>
    <x v="0"/>
    <x v="0"/>
    <n v="323.60899999999998"/>
    <n v="0.32360899999999998"/>
    <m/>
    <n v="4.1666666666666664E-2"/>
    <n v="3.7499999999999999E-2"/>
    <n v="7.6479999999999997"/>
    <n v="5.6843418860808015E-14"/>
    <n v="27"/>
    <s v="BASE DE DATOS"/>
    <m/>
  </r>
  <r>
    <s v="20"/>
    <x v="11"/>
    <s v="ELN"/>
    <s v="31019493"/>
    <s v="31019493"/>
    <x v="4"/>
    <s v="Turbina 2"/>
    <s v="S"/>
    <n v="0.5"/>
    <n v="0.45"/>
    <n v="0"/>
    <n v="0"/>
    <n v="0"/>
    <n v="0"/>
    <n v="0"/>
    <n v="0"/>
    <m/>
    <m/>
    <x v="0"/>
    <s v="ELN31019493Turbina 2HI"/>
    <s v="Electro Norte S. A."/>
    <x v="34"/>
    <x v="34"/>
    <s v="C. H. Buenos Aires Niepos"/>
    <x v="287"/>
    <x v="4"/>
    <x v="4"/>
    <x v="256"/>
    <x v="1"/>
    <s v="Instalado"/>
    <s v="Operativo"/>
    <s v="Distribuidora"/>
    <x v="0"/>
    <x v="1"/>
    <x v="0"/>
    <x v="0"/>
    <s v="Estatal"/>
    <s v="CAJAMARCA"/>
    <s v="CAJAMARCA"/>
    <s v="SANTA CRUZ"/>
    <s v="CATACHES"/>
    <n v="0"/>
    <x v="7"/>
    <n v="0"/>
    <x v="0"/>
    <n v="0"/>
    <x v="0"/>
    <x v="0"/>
    <n v="0"/>
    <n v="0"/>
    <m/>
    <n v="4.1666666666666664E-2"/>
    <n v="3.7499999999999999E-2"/>
    <n v="7.6479999999999997"/>
    <n v="0"/>
    <n v="27"/>
    <s v="BASE DE DATOS"/>
    <m/>
  </r>
  <r>
    <s v="20"/>
    <x v="11"/>
    <s v="ELN"/>
    <s v="41027893"/>
    <s v="41027893"/>
    <x v="4"/>
    <s v="T. Maier B"/>
    <s v="N"/>
    <n v="0"/>
    <n v="0"/>
    <n v="0"/>
    <n v="0"/>
    <n v="0"/>
    <n v="0"/>
    <n v="0"/>
    <n v="0"/>
    <m/>
    <m/>
    <x v="1"/>
    <s v="ELN41027893T. Maier BHI"/>
    <s v="Electro Norte S. A."/>
    <x v="34"/>
    <x v="34"/>
    <s v="C. H. Bambamarca"/>
    <x v="288"/>
    <x v="4"/>
    <x v="4"/>
    <x v="338"/>
    <x v="1"/>
    <s v="Retirado"/>
    <s v="Inoperativo"/>
    <s v="Distribuidora"/>
    <x v="0"/>
    <x v="1"/>
    <x v="0"/>
    <x v="0"/>
    <s v="Estatal"/>
    <s v="CAJAMARCA"/>
    <s v="CAJAMARCA"/>
    <s v="HUALGAYOC"/>
    <s v="BAMBAMARCA"/>
    <n v="0"/>
    <x v="7"/>
    <n v="0"/>
    <x v="0"/>
    <n v="0"/>
    <x v="0"/>
    <x v="0"/>
    <n v="0"/>
    <n v="0"/>
    <m/>
    <s v="-"/>
    <s v="-"/>
    <s v="-"/>
    <n v="0"/>
    <n v="27"/>
    <s v="BASE DE DATOS"/>
    <m/>
  </r>
  <r>
    <s v="20"/>
    <x v="11"/>
    <s v="ELN"/>
    <s v="51009296"/>
    <s v="51009296"/>
    <x v="4"/>
    <s v="Turbina 1"/>
    <s v="S"/>
    <n v="1"/>
    <n v="0.8"/>
    <n v="0"/>
    <n v="0"/>
    <n v="0"/>
    <n v="0"/>
    <n v="0"/>
    <n v="0"/>
    <m/>
    <m/>
    <x v="0"/>
    <s v="ELN51009296Turbina 1HI"/>
    <s v="Electro Norte S. A."/>
    <x v="34"/>
    <x v="34"/>
    <s v="C. H. Chiriconga"/>
    <x v="289"/>
    <x v="4"/>
    <x v="4"/>
    <x v="255"/>
    <x v="1"/>
    <s v="Instalado"/>
    <s v="Operativo"/>
    <s v="Distribuidora"/>
    <x v="0"/>
    <x v="1"/>
    <x v="0"/>
    <x v="0"/>
    <s v="Estatal"/>
    <s v="CAJAMARCA"/>
    <s v="CAJAMARCA"/>
    <s v="SANTA CRUZ"/>
    <s v="CHANCAY-BAÑOS"/>
    <n v="0"/>
    <x v="7"/>
    <n v="0"/>
    <x v="0"/>
    <n v="0"/>
    <x v="0"/>
    <x v="0"/>
    <n v="0"/>
    <n v="0"/>
    <m/>
    <n v="8.3333333333333329E-2"/>
    <n v="6.6666666666666666E-2"/>
    <n v="7.6479999999999997"/>
    <n v="0"/>
    <n v="27"/>
    <s v="BASE DE DATOS"/>
    <m/>
  </r>
  <r>
    <s v="20"/>
    <x v="11"/>
    <s v="ELN"/>
    <s v="51009296"/>
    <s v="51009296"/>
    <x v="4"/>
    <s v="Turbina 2"/>
    <s v="S"/>
    <n v="1"/>
    <n v="0.8"/>
    <n v="135.39500000000001"/>
    <n v="488.65100000000001"/>
    <n v="624.04600000000005"/>
    <n v="0"/>
    <n v="707.75"/>
    <n v="0"/>
    <m/>
    <m/>
    <x v="0"/>
    <s v="ELN51009296Turbina 2HI"/>
    <s v="Electro Norte S. A."/>
    <x v="34"/>
    <x v="34"/>
    <s v="C. H. Chiriconga"/>
    <x v="289"/>
    <x v="4"/>
    <x v="4"/>
    <x v="256"/>
    <x v="1"/>
    <s v="Instalado"/>
    <s v="Operativo"/>
    <s v="Distribuidora"/>
    <x v="0"/>
    <x v="1"/>
    <x v="0"/>
    <x v="0"/>
    <s v="Estatal"/>
    <s v="CAJAMARCA"/>
    <s v="CAJAMARCA"/>
    <s v="SANTA CRUZ"/>
    <s v="CHANCAY-BAÑOS"/>
    <n v="0"/>
    <x v="7"/>
    <n v="0"/>
    <x v="0"/>
    <n v="0"/>
    <x v="0"/>
    <x v="0"/>
    <n v="624.04600000000005"/>
    <n v="0.6240460000000001"/>
    <m/>
    <n v="8.3333333333333329E-2"/>
    <n v="6.6666666666666666E-2"/>
    <n v="7.6479999999999997"/>
    <n v="0"/>
    <n v="27"/>
    <s v="BASE DE DATOS"/>
    <m/>
  </r>
  <r>
    <s v="20"/>
    <x v="11"/>
    <s v="ELN"/>
    <s v="51015600"/>
    <s v="51015600"/>
    <x v="4"/>
    <s v="Turbina 1"/>
    <s v="S"/>
    <n v="0.34"/>
    <n v="0.34"/>
    <n v="0"/>
    <n v="0"/>
    <n v="0"/>
    <n v="0"/>
    <n v="0"/>
    <n v="0"/>
    <m/>
    <m/>
    <x v="0"/>
    <s v="ELN51015600Turbina 1HI"/>
    <s v="Electro Norte S. A."/>
    <x v="34"/>
    <x v="34"/>
    <s v="C.H. Querocoto"/>
    <x v="290"/>
    <x v="4"/>
    <x v="4"/>
    <x v="255"/>
    <x v="1"/>
    <s v="Instalado"/>
    <s v="Operativo"/>
    <s v="Distribuidora"/>
    <x v="0"/>
    <x v="1"/>
    <x v="0"/>
    <x v="0"/>
    <s v="Estatal"/>
    <s v="CAJAMARCA"/>
    <s v="CAJAMARCA"/>
    <s v="CUTERVO"/>
    <s v="QUERECOTILLO"/>
    <n v="0"/>
    <x v="7"/>
    <n v="0"/>
    <x v="0"/>
    <n v="0"/>
    <x v="0"/>
    <x v="0"/>
    <n v="0"/>
    <n v="0"/>
    <m/>
    <n v="2.8333333333333335E-2"/>
    <n v="2.8333333333333335E-2"/>
    <n v="7.6479999999999997"/>
    <n v="0"/>
    <n v="27"/>
    <s v="BASE DE DATOS"/>
    <m/>
  </r>
  <r>
    <s v="20"/>
    <x v="11"/>
    <s v="ELN"/>
    <s v="51015600"/>
    <s v="51015600"/>
    <x v="4"/>
    <s v="Turbina 2"/>
    <s v="N"/>
    <n v="0.4"/>
    <n v="0.4"/>
    <n v="0"/>
    <n v="0"/>
    <n v="0"/>
    <n v="0"/>
    <n v="0"/>
    <n v="0"/>
    <m/>
    <m/>
    <x v="0"/>
    <s v="ELN51015600Turbina 2HI"/>
    <s v="Electro Norte S. A."/>
    <x v="34"/>
    <x v="34"/>
    <s v="C.H. Querocoto"/>
    <x v="290"/>
    <x v="4"/>
    <x v="4"/>
    <x v="256"/>
    <x v="1"/>
    <s v="Instalado"/>
    <s v="Inoperativo"/>
    <s v="Distribuidora"/>
    <x v="0"/>
    <x v="1"/>
    <x v="0"/>
    <x v="0"/>
    <s v="Estatal"/>
    <s v="CAJAMARCA"/>
    <s v="CAJAMARCA"/>
    <s v="CUTERVO"/>
    <s v="QUERECOTILLO"/>
    <n v="0"/>
    <x v="7"/>
    <n v="0"/>
    <x v="0"/>
    <n v="0"/>
    <x v="0"/>
    <x v="0"/>
    <n v="0"/>
    <n v="0"/>
    <m/>
    <n v="3.3333333333333333E-2"/>
    <n v="3.3333333333333333E-2"/>
    <n v="7.6479999999999997"/>
    <n v="0"/>
    <n v="27"/>
    <s v="BASE DE DATOS"/>
    <m/>
  </r>
  <r>
    <s v="20"/>
    <x v="0"/>
    <s v="ELN"/>
    <s v="31019393"/>
    <s v="31019393"/>
    <x v="4"/>
    <s v="Turbina 1"/>
    <s v="S"/>
    <n v="0.4"/>
    <n v="0.4"/>
    <n v="18.960999999999999"/>
    <n v="72.067999999999998"/>
    <n v="91.03"/>
    <n v="0"/>
    <n v="277.5"/>
    <n v="0"/>
    <m/>
    <m/>
    <x v="0"/>
    <s v="ELN31019393Turbina 1HI"/>
    <s v="Electro Norte S. A."/>
    <x v="34"/>
    <x v="34"/>
    <s v="C. H. Guineamayo"/>
    <x v="286"/>
    <x v="4"/>
    <x v="4"/>
    <x v="255"/>
    <x v="1"/>
    <s v="Instalado"/>
    <s v="Operativo"/>
    <s v="Distribuidora"/>
    <x v="0"/>
    <x v="1"/>
    <x v="0"/>
    <x v="0"/>
    <s v="Estatal"/>
    <s v="CAJAMARCA"/>
    <s v="CAJAMARCA"/>
    <s v="CUTERVO"/>
    <s v="SOCOTA"/>
    <n v="0"/>
    <x v="7"/>
    <n v="0"/>
    <x v="0"/>
    <n v="0"/>
    <x v="0"/>
    <x v="0"/>
    <n v="91.03"/>
    <n v="9.103E-2"/>
    <m/>
    <n v="3.3333333333333333E-2"/>
    <n v="3.3333333333333333E-2"/>
    <n v="7.6479999999999997"/>
    <n v="-1.0000000000047748E-3"/>
    <n v="27"/>
    <s v="BASE DE DATOS"/>
    <m/>
  </r>
  <r>
    <s v="20"/>
    <x v="0"/>
    <s v="ELN"/>
    <s v="31019393"/>
    <s v="31019393"/>
    <x v="4"/>
    <s v="Turbina 2"/>
    <s v="S"/>
    <n v="0.4"/>
    <n v="0.5"/>
    <n v="53.892000000000003"/>
    <n v="204.83199999999999"/>
    <n v="258.72399999999999"/>
    <n v="0"/>
    <n v="675.25"/>
    <n v="0"/>
    <m/>
    <m/>
    <x v="0"/>
    <s v="ELN31019393Turbina 2HI"/>
    <s v="Electro Norte S. A."/>
    <x v="34"/>
    <x v="34"/>
    <s v="C. H. Guineamayo"/>
    <x v="286"/>
    <x v="4"/>
    <x v="4"/>
    <x v="256"/>
    <x v="1"/>
    <s v="Instalado"/>
    <s v="Operativo"/>
    <s v="Distribuidora"/>
    <x v="0"/>
    <x v="1"/>
    <x v="0"/>
    <x v="0"/>
    <s v="Estatal"/>
    <s v="CAJAMARCA"/>
    <s v="CAJAMARCA"/>
    <s v="CUTERVO"/>
    <s v="SOCOTA"/>
    <n v="0"/>
    <x v="7"/>
    <n v="0"/>
    <x v="0"/>
    <n v="0"/>
    <x v="0"/>
    <x v="0"/>
    <n v="258.72399999999999"/>
    <n v="0.25872400000000001"/>
    <m/>
    <n v="3.3333333333333333E-2"/>
    <n v="4.1666666666666664E-2"/>
    <n v="7.6479999999999997"/>
    <n v="0"/>
    <n v="27"/>
    <s v="BASE DE DATOS"/>
    <m/>
  </r>
  <r>
    <s v="20"/>
    <x v="0"/>
    <s v="ELN"/>
    <s v="31019493"/>
    <s v="31019493"/>
    <x v="4"/>
    <s v="Turbina 1"/>
    <s v="S"/>
    <n v="0.5"/>
    <n v="0.45"/>
    <n v="68.477999999999994"/>
    <n v="260.26900000000001"/>
    <n v="328.74700000000001"/>
    <n v="0"/>
    <n v="713.64"/>
    <n v="30.36"/>
    <m/>
    <m/>
    <x v="0"/>
    <s v="ELN31019493Turbina 1HI"/>
    <s v="Electro Norte S. A."/>
    <x v="34"/>
    <x v="34"/>
    <s v="C. H. Buenos Aires Niepos"/>
    <x v="287"/>
    <x v="4"/>
    <x v="4"/>
    <x v="255"/>
    <x v="1"/>
    <s v="Instalado"/>
    <s v="Operativo"/>
    <s v="Distribuidora"/>
    <x v="0"/>
    <x v="1"/>
    <x v="0"/>
    <x v="0"/>
    <s v="Estatal"/>
    <s v="CAJAMARCA"/>
    <s v="CAJAMARCA"/>
    <s v="SANTA CRUZ"/>
    <s v="CATACHES"/>
    <n v="0"/>
    <x v="7"/>
    <n v="0"/>
    <x v="0"/>
    <n v="0"/>
    <x v="0"/>
    <x v="0"/>
    <n v="328.74700000000001"/>
    <n v="0.32874700000000001"/>
    <m/>
    <n v="4.1666666666666664E-2"/>
    <n v="3.7499999999999999E-2"/>
    <n v="7.6479999999999997"/>
    <n v="0"/>
    <n v="27"/>
    <s v="BASE DE DATOS"/>
    <m/>
  </r>
  <r>
    <s v="20"/>
    <x v="0"/>
    <s v="ELN"/>
    <s v="31019493"/>
    <s v="31019493"/>
    <x v="4"/>
    <s v="Turbina 2"/>
    <s v="S"/>
    <n v="0.5"/>
    <n v="0.45"/>
    <n v="0"/>
    <n v="0"/>
    <n v="0"/>
    <n v="0"/>
    <n v="0"/>
    <n v="744"/>
    <m/>
    <m/>
    <x v="0"/>
    <s v="ELN31019493Turbina 2HI"/>
    <s v="Electro Norte S. A."/>
    <x v="34"/>
    <x v="34"/>
    <s v="C. H. Buenos Aires Niepos"/>
    <x v="287"/>
    <x v="4"/>
    <x v="4"/>
    <x v="256"/>
    <x v="1"/>
    <s v="Instalado"/>
    <s v="Operativo"/>
    <s v="Distribuidora"/>
    <x v="0"/>
    <x v="1"/>
    <x v="0"/>
    <x v="0"/>
    <s v="Estatal"/>
    <s v="CAJAMARCA"/>
    <s v="CAJAMARCA"/>
    <s v="SANTA CRUZ"/>
    <s v="CATACHES"/>
    <n v="0"/>
    <x v="7"/>
    <n v="0"/>
    <x v="0"/>
    <n v="0"/>
    <x v="0"/>
    <x v="0"/>
    <n v="0"/>
    <n v="0"/>
    <m/>
    <n v="4.1666666666666664E-2"/>
    <n v="3.7499999999999999E-2"/>
    <n v="7.6479999999999997"/>
    <n v="0"/>
    <n v="27"/>
    <s v="BASE DE DATOS"/>
    <m/>
  </r>
  <r>
    <s v="20"/>
    <x v="0"/>
    <s v="ELN"/>
    <s v="41027893"/>
    <s v="41027893"/>
    <x v="4"/>
    <s v="T. Maier B"/>
    <s v="N"/>
    <n v="0"/>
    <n v="0"/>
    <n v="0"/>
    <n v="0"/>
    <n v="0"/>
    <n v="0"/>
    <n v="0"/>
    <n v="0"/>
    <m/>
    <m/>
    <x v="1"/>
    <s v="ELN41027893T. Maier BHI"/>
    <s v="Electro Norte S. A."/>
    <x v="34"/>
    <x v="34"/>
    <s v="C. H. Bambamarca"/>
    <x v="288"/>
    <x v="4"/>
    <x v="4"/>
    <x v="338"/>
    <x v="1"/>
    <s v="Retirado"/>
    <s v="Inoperativo"/>
    <s v="Distribuidora"/>
    <x v="0"/>
    <x v="1"/>
    <x v="0"/>
    <x v="0"/>
    <s v="Estatal"/>
    <s v="CAJAMARCA"/>
    <s v="CAJAMARCA"/>
    <s v="HUALGAYOC"/>
    <s v="BAMBAMARCA"/>
    <n v="0"/>
    <x v="7"/>
    <n v="0"/>
    <x v="0"/>
    <n v="0"/>
    <x v="0"/>
    <x v="0"/>
    <n v="0"/>
    <n v="0"/>
    <m/>
    <s v="-"/>
    <s v="-"/>
    <s v="-"/>
    <n v="0"/>
    <n v="27"/>
    <s v="BASE DE DATOS"/>
    <m/>
  </r>
  <r>
    <s v="20"/>
    <x v="0"/>
    <s v="ELN"/>
    <s v="51009296"/>
    <s v="51009296"/>
    <x v="4"/>
    <s v="Turbina 1"/>
    <s v="S"/>
    <n v="1"/>
    <n v="0.8"/>
    <n v="0"/>
    <n v="0"/>
    <n v="0"/>
    <n v="0"/>
    <n v="0"/>
    <n v="0"/>
    <m/>
    <m/>
    <x v="0"/>
    <s v="ELN51009296Turbina 1HI"/>
    <s v="Electro Norte S. A."/>
    <x v="34"/>
    <x v="34"/>
    <s v="C. H. Chiriconga"/>
    <x v="289"/>
    <x v="4"/>
    <x v="4"/>
    <x v="255"/>
    <x v="1"/>
    <s v="Instalado"/>
    <s v="Operativo"/>
    <s v="Distribuidora"/>
    <x v="0"/>
    <x v="1"/>
    <x v="0"/>
    <x v="0"/>
    <s v="Estatal"/>
    <s v="CAJAMARCA"/>
    <s v="CAJAMARCA"/>
    <s v="SANTA CRUZ"/>
    <s v="CHANCAY-BAÑOS"/>
    <n v="0"/>
    <x v="7"/>
    <n v="0"/>
    <x v="0"/>
    <n v="0"/>
    <x v="0"/>
    <x v="0"/>
    <n v="0"/>
    <n v="0"/>
    <m/>
    <n v="8.3333333333333329E-2"/>
    <n v="6.6666666666666666E-2"/>
    <n v="7.6479999999999997"/>
    <n v="0"/>
    <n v="27"/>
    <s v="BASE DE DATOS"/>
    <m/>
  </r>
  <r>
    <s v="20"/>
    <x v="0"/>
    <s v="ELN"/>
    <s v="51009296"/>
    <s v="51009296"/>
    <x v="4"/>
    <s v="Turbina 2"/>
    <s v="S"/>
    <n v="1"/>
    <n v="0.8"/>
    <n v="0"/>
    <n v="0"/>
    <n v="0"/>
    <n v="0"/>
    <n v="0"/>
    <n v="0"/>
    <m/>
    <m/>
    <x v="0"/>
    <s v="ELN51009296Turbina 2HI"/>
    <s v="Electro Norte S. A."/>
    <x v="34"/>
    <x v="34"/>
    <s v="C. H. Chiriconga"/>
    <x v="289"/>
    <x v="4"/>
    <x v="4"/>
    <x v="256"/>
    <x v="1"/>
    <s v="Instalado"/>
    <s v="Operativo"/>
    <s v="Distribuidora"/>
    <x v="0"/>
    <x v="1"/>
    <x v="0"/>
    <x v="0"/>
    <s v="Estatal"/>
    <s v="CAJAMARCA"/>
    <s v="CAJAMARCA"/>
    <s v="SANTA CRUZ"/>
    <s v="CHANCAY-BAÑOS"/>
    <n v="0"/>
    <x v="7"/>
    <n v="0"/>
    <x v="0"/>
    <n v="0"/>
    <x v="0"/>
    <x v="0"/>
    <n v="0"/>
    <n v="0"/>
    <m/>
    <n v="8.3333333333333329E-2"/>
    <n v="6.6666666666666666E-2"/>
    <n v="7.6479999999999997"/>
    <n v="0"/>
    <n v="27"/>
    <s v="BASE DE DATOS"/>
    <m/>
  </r>
  <r>
    <s v="20"/>
    <x v="0"/>
    <s v="ELN"/>
    <s v="51015600"/>
    <s v="51015600"/>
    <x v="4"/>
    <s v="Turbina 1"/>
    <s v="S"/>
    <n v="0.34"/>
    <n v="0.34"/>
    <n v="0"/>
    <n v="0"/>
    <n v="0"/>
    <n v="0"/>
    <n v="0"/>
    <n v="0"/>
    <m/>
    <m/>
    <x v="0"/>
    <s v="ELN51015600Turbina 1HI"/>
    <s v="Electro Norte S. A."/>
    <x v="34"/>
    <x v="34"/>
    <s v="C.H. Querocoto"/>
    <x v="290"/>
    <x v="4"/>
    <x v="4"/>
    <x v="255"/>
    <x v="1"/>
    <s v="Instalado"/>
    <s v="Operativo"/>
    <s v="Distribuidora"/>
    <x v="0"/>
    <x v="1"/>
    <x v="0"/>
    <x v="0"/>
    <s v="Estatal"/>
    <s v="CAJAMARCA"/>
    <s v="CAJAMARCA"/>
    <s v="CUTERVO"/>
    <s v="QUERECOTILLO"/>
    <n v="0"/>
    <x v="7"/>
    <n v="0"/>
    <x v="0"/>
    <n v="0"/>
    <x v="0"/>
    <x v="0"/>
    <n v="0"/>
    <n v="0"/>
    <m/>
    <n v="2.8333333333333335E-2"/>
    <n v="2.8333333333333335E-2"/>
    <n v="7.6479999999999997"/>
    <n v="0"/>
    <n v="27"/>
    <s v="BASE DE DATOS"/>
    <m/>
  </r>
  <r>
    <s v="20"/>
    <x v="0"/>
    <s v="ELN"/>
    <s v="51015600"/>
    <s v="51015600"/>
    <x v="4"/>
    <s v="Turbina 2"/>
    <s v="N"/>
    <n v="0.4"/>
    <n v="0.4"/>
    <n v="0"/>
    <n v="0"/>
    <n v="0"/>
    <n v="0"/>
    <n v="0"/>
    <n v="0"/>
    <m/>
    <m/>
    <x v="0"/>
    <s v="ELN51015600Turbina 2HI"/>
    <s v="Electro Norte S. A."/>
    <x v="34"/>
    <x v="34"/>
    <s v="C.H. Querocoto"/>
    <x v="290"/>
    <x v="4"/>
    <x v="4"/>
    <x v="256"/>
    <x v="1"/>
    <s v="Instalado"/>
    <s v="Inoperativo"/>
    <s v="Distribuidora"/>
    <x v="0"/>
    <x v="1"/>
    <x v="0"/>
    <x v="0"/>
    <s v="Estatal"/>
    <s v="CAJAMARCA"/>
    <s v="CAJAMARCA"/>
    <s v="CUTERVO"/>
    <s v="QUERECOTILLO"/>
    <n v="0"/>
    <x v="7"/>
    <n v="0"/>
    <x v="0"/>
    <n v="0"/>
    <x v="0"/>
    <x v="0"/>
    <n v="0"/>
    <n v="0"/>
    <m/>
    <n v="3.3333333333333333E-2"/>
    <n v="3.3333333333333333E-2"/>
    <n v="7.6479999999999997"/>
    <n v="0"/>
    <n v="27"/>
    <s v="BASE DE DATOS"/>
    <m/>
  </r>
  <r>
    <s v="20"/>
    <x v="1"/>
    <s v="ELN"/>
    <s v="31019393"/>
    <s v="31019393"/>
    <x v="4"/>
    <s v="Turbina 1"/>
    <s v="S"/>
    <n v="0.4"/>
    <n v="0.4"/>
    <n v="0"/>
    <n v="0"/>
    <n v="0"/>
    <n v="0"/>
    <n v="0"/>
    <n v="0"/>
    <m/>
    <m/>
    <x v="0"/>
    <s v="ELN31019393Turbina 1HI"/>
    <s v="Electro Norte S. A."/>
    <x v="34"/>
    <x v="34"/>
    <s v="C. H. Guineamayo"/>
    <x v="286"/>
    <x v="4"/>
    <x v="4"/>
    <x v="255"/>
    <x v="1"/>
    <s v="Instalado"/>
    <s v="Operativo"/>
    <s v="Distribuidora"/>
    <x v="0"/>
    <x v="1"/>
    <x v="0"/>
    <x v="0"/>
    <s v="Estatal"/>
    <s v="CAJAMARCA"/>
    <s v="CAJAMARCA"/>
    <s v="CUTERVO"/>
    <s v="SOCOTA"/>
    <n v="0"/>
    <x v="7"/>
    <n v="0"/>
    <x v="0"/>
    <n v="0"/>
    <x v="0"/>
    <x v="0"/>
    <n v="0"/>
    <n v="0"/>
    <m/>
    <n v="3.3333333333333333E-2"/>
    <n v="3.3333333333333333E-2"/>
    <n v="7.6479999999999997"/>
    <n v="0"/>
    <n v="27"/>
    <s v="BASE DE DATOS"/>
    <m/>
  </r>
  <r>
    <s v="20"/>
    <x v="1"/>
    <s v="ELN"/>
    <s v="31019393"/>
    <s v="31019393"/>
    <x v="4"/>
    <s v="Turbina 2"/>
    <s v="S"/>
    <n v="0.4"/>
    <n v="0.5"/>
    <n v="56.734999999999999"/>
    <n v="215.637"/>
    <n v="272.37200000000001"/>
    <n v="0"/>
    <n v="694"/>
    <n v="0"/>
    <m/>
    <m/>
    <x v="0"/>
    <s v="ELN31019393Turbina 2HI"/>
    <s v="Electro Norte S. A."/>
    <x v="34"/>
    <x v="34"/>
    <s v="C. H. Guineamayo"/>
    <x v="286"/>
    <x v="4"/>
    <x v="4"/>
    <x v="256"/>
    <x v="1"/>
    <s v="Instalado"/>
    <s v="Operativo"/>
    <s v="Distribuidora"/>
    <x v="0"/>
    <x v="1"/>
    <x v="0"/>
    <x v="0"/>
    <s v="Estatal"/>
    <s v="CAJAMARCA"/>
    <s v="CAJAMARCA"/>
    <s v="CUTERVO"/>
    <s v="SOCOTA"/>
    <n v="0"/>
    <x v="7"/>
    <n v="0"/>
    <x v="0"/>
    <n v="0"/>
    <x v="0"/>
    <x v="0"/>
    <n v="272.37200000000001"/>
    <n v="0.272372"/>
    <m/>
    <n v="3.3333333333333333E-2"/>
    <n v="4.1666666666666664E-2"/>
    <n v="7.6479999999999997"/>
    <n v="0"/>
    <n v="27"/>
    <s v="BASE DE DATOS"/>
    <m/>
  </r>
  <r>
    <s v="20"/>
    <x v="1"/>
    <s v="ELN"/>
    <s v="31019493"/>
    <s v="31019493"/>
    <x v="4"/>
    <s v="Turbina 1"/>
    <s v="S"/>
    <n v="0.5"/>
    <n v="0.45"/>
    <n v="64.179000000000002"/>
    <n v="243.928"/>
    <n v="308.10700000000003"/>
    <n v="0"/>
    <n v="693.26"/>
    <n v="50.74"/>
    <m/>
    <m/>
    <x v="0"/>
    <s v="ELN31019493Turbina 1HI"/>
    <s v="Electro Norte S. A."/>
    <x v="34"/>
    <x v="34"/>
    <s v="C. H. Buenos Aires Niepos"/>
    <x v="287"/>
    <x v="4"/>
    <x v="4"/>
    <x v="255"/>
    <x v="1"/>
    <s v="Instalado"/>
    <s v="Operativo"/>
    <s v="Distribuidora"/>
    <x v="0"/>
    <x v="1"/>
    <x v="0"/>
    <x v="0"/>
    <s v="Estatal"/>
    <s v="CAJAMARCA"/>
    <s v="CAJAMARCA"/>
    <s v="SANTA CRUZ"/>
    <s v="CATACHES"/>
    <n v="0"/>
    <x v="7"/>
    <n v="0"/>
    <x v="0"/>
    <n v="0"/>
    <x v="0"/>
    <x v="0"/>
    <n v="308.10700000000003"/>
    <n v="0.30810700000000002"/>
    <m/>
    <n v="4.1666666666666664E-2"/>
    <n v="3.7499999999999999E-2"/>
    <n v="7.6479999999999997"/>
    <n v="-5.6843418860808015E-14"/>
    <n v="27"/>
    <s v="BASE DE DATOS"/>
    <m/>
  </r>
  <r>
    <s v="20"/>
    <x v="1"/>
    <s v="ELN"/>
    <s v="31019493"/>
    <s v="31019493"/>
    <x v="4"/>
    <s v="Turbina 2"/>
    <s v="S"/>
    <n v="0.5"/>
    <n v="0.45"/>
    <n v="0"/>
    <n v="0"/>
    <n v="0"/>
    <n v="0"/>
    <n v="0"/>
    <n v="696"/>
    <m/>
    <m/>
    <x v="0"/>
    <s v="ELN31019493Turbina 2HI"/>
    <s v="Electro Norte S. A."/>
    <x v="34"/>
    <x v="34"/>
    <s v="C. H. Buenos Aires Niepos"/>
    <x v="287"/>
    <x v="4"/>
    <x v="4"/>
    <x v="256"/>
    <x v="1"/>
    <s v="Instalado"/>
    <s v="Operativo"/>
    <s v="Distribuidora"/>
    <x v="0"/>
    <x v="1"/>
    <x v="0"/>
    <x v="0"/>
    <s v="Estatal"/>
    <s v="CAJAMARCA"/>
    <s v="CAJAMARCA"/>
    <s v="SANTA CRUZ"/>
    <s v="CATACHES"/>
    <n v="0"/>
    <x v="7"/>
    <n v="0"/>
    <x v="0"/>
    <n v="0"/>
    <x v="0"/>
    <x v="0"/>
    <n v="0"/>
    <n v="0"/>
    <m/>
    <n v="4.1666666666666664E-2"/>
    <n v="3.7499999999999999E-2"/>
    <n v="7.6479999999999997"/>
    <n v="0"/>
    <n v="27"/>
    <s v="BASE DE DATOS"/>
    <m/>
  </r>
  <r>
    <s v="20"/>
    <x v="1"/>
    <s v="ELN"/>
    <s v="41027893"/>
    <s v="41027893"/>
    <x v="4"/>
    <s v="T. Maier B"/>
    <s v="N"/>
    <n v="0"/>
    <n v="0"/>
    <n v="0"/>
    <n v="0"/>
    <n v="0"/>
    <n v="0"/>
    <n v="0"/>
    <n v="0"/>
    <m/>
    <m/>
    <x v="1"/>
    <s v="ELN41027893T. Maier BHI"/>
    <s v="Electro Norte S. A."/>
    <x v="34"/>
    <x v="34"/>
    <s v="C. H. Bambamarca"/>
    <x v="288"/>
    <x v="4"/>
    <x v="4"/>
    <x v="338"/>
    <x v="1"/>
    <s v="Retirado"/>
    <s v="Inoperativo"/>
    <s v="Distribuidora"/>
    <x v="0"/>
    <x v="1"/>
    <x v="0"/>
    <x v="0"/>
    <s v="Estatal"/>
    <s v="CAJAMARCA"/>
    <s v="CAJAMARCA"/>
    <s v="HUALGAYOC"/>
    <s v="BAMBAMARCA"/>
    <n v="0"/>
    <x v="7"/>
    <n v="0"/>
    <x v="0"/>
    <n v="0"/>
    <x v="0"/>
    <x v="0"/>
    <n v="0"/>
    <n v="0"/>
    <m/>
    <s v="-"/>
    <s v="-"/>
    <s v="-"/>
    <n v="0"/>
    <n v="27"/>
    <s v="BASE DE DATOS"/>
    <m/>
  </r>
  <r>
    <s v="20"/>
    <x v="1"/>
    <s v="ELN"/>
    <s v="51009296"/>
    <s v="51009296"/>
    <x v="4"/>
    <s v="Turbina 1"/>
    <s v="S"/>
    <n v="1"/>
    <n v="0.8"/>
    <n v="0"/>
    <n v="0"/>
    <n v="0"/>
    <n v="0"/>
    <n v="0"/>
    <n v="0"/>
    <m/>
    <m/>
    <x v="0"/>
    <s v="ELN51009296Turbina 1HI"/>
    <s v="Electro Norte S. A."/>
    <x v="34"/>
    <x v="34"/>
    <s v="C. H. Chiriconga"/>
    <x v="289"/>
    <x v="4"/>
    <x v="4"/>
    <x v="255"/>
    <x v="1"/>
    <s v="Instalado"/>
    <s v="Operativo"/>
    <s v="Distribuidora"/>
    <x v="0"/>
    <x v="1"/>
    <x v="0"/>
    <x v="0"/>
    <s v="Estatal"/>
    <s v="CAJAMARCA"/>
    <s v="CAJAMARCA"/>
    <s v="SANTA CRUZ"/>
    <s v="CHANCAY-BAÑOS"/>
    <n v="0"/>
    <x v="7"/>
    <n v="0"/>
    <x v="0"/>
    <n v="0"/>
    <x v="0"/>
    <x v="0"/>
    <n v="0"/>
    <n v="0"/>
    <m/>
    <n v="8.3333333333333329E-2"/>
    <n v="6.6666666666666666E-2"/>
    <n v="7.6479999999999997"/>
    <n v="0"/>
    <n v="27"/>
    <s v="BASE DE DATOS"/>
    <m/>
  </r>
  <r>
    <s v="20"/>
    <x v="1"/>
    <s v="ELN"/>
    <s v="51009296"/>
    <s v="51009296"/>
    <x v="4"/>
    <s v="Turbina 2"/>
    <s v="S"/>
    <n v="1"/>
    <n v="0.8"/>
    <n v="46.093000000000004"/>
    <n v="175.18700000000001"/>
    <n v="221.28"/>
    <n v="0"/>
    <n v="221"/>
    <n v="0"/>
    <m/>
    <m/>
    <x v="0"/>
    <s v="ELN51009296Turbina 2HI"/>
    <s v="Electro Norte S. A."/>
    <x v="34"/>
    <x v="34"/>
    <s v="C. H. Chiriconga"/>
    <x v="289"/>
    <x v="4"/>
    <x v="4"/>
    <x v="256"/>
    <x v="1"/>
    <s v="Instalado"/>
    <s v="Operativo"/>
    <s v="Distribuidora"/>
    <x v="0"/>
    <x v="1"/>
    <x v="0"/>
    <x v="0"/>
    <s v="Estatal"/>
    <s v="CAJAMARCA"/>
    <s v="CAJAMARCA"/>
    <s v="SANTA CRUZ"/>
    <s v="CHANCAY-BAÑOS"/>
    <n v="0"/>
    <x v="7"/>
    <n v="0"/>
    <x v="0"/>
    <n v="0"/>
    <x v="0"/>
    <x v="0"/>
    <n v="221.28"/>
    <n v="0.22128"/>
    <m/>
    <n v="8.3333333333333329E-2"/>
    <n v="6.6666666666666666E-2"/>
    <n v="7.6479999999999997"/>
    <n v="2.8421709430404007E-14"/>
    <n v="27"/>
    <s v="BASE DE DATOS"/>
    <m/>
  </r>
  <r>
    <s v="20"/>
    <x v="1"/>
    <s v="ELN"/>
    <s v="51015600"/>
    <s v="51015600"/>
    <x v="4"/>
    <s v="Turbina 1"/>
    <s v="S"/>
    <n v="0.34"/>
    <n v="0.34"/>
    <n v="0"/>
    <n v="0"/>
    <n v="0"/>
    <n v="0"/>
    <n v="0"/>
    <n v="0"/>
    <m/>
    <m/>
    <x v="0"/>
    <s v="ELN51015600Turbina 1HI"/>
    <s v="Electro Norte S. A."/>
    <x v="34"/>
    <x v="34"/>
    <s v="C.H. Querocoto"/>
    <x v="290"/>
    <x v="4"/>
    <x v="4"/>
    <x v="255"/>
    <x v="1"/>
    <s v="Instalado"/>
    <s v="Operativo"/>
    <s v="Distribuidora"/>
    <x v="0"/>
    <x v="1"/>
    <x v="0"/>
    <x v="0"/>
    <s v="Estatal"/>
    <s v="CAJAMARCA"/>
    <s v="CAJAMARCA"/>
    <s v="CUTERVO"/>
    <s v="QUERECOTILLO"/>
    <n v="0"/>
    <x v="7"/>
    <n v="0"/>
    <x v="0"/>
    <n v="0"/>
    <x v="0"/>
    <x v="0"/>
    <n v="0"/>
    <n v="0"/>
    <m/>
    <n v="2.8333333333333335E-2"/>
    <n v="2.8333333333333335E-2"/>
    <n v="7.6479999999999997"/>
    <n v="0"/>
    <n v="27"/>
    <s v="BASE DE DATOS"/>
    <m/>
  </r>
  <r>
    <s v="20"/>
    <x v="1"/>
    <s v="ELN"/>
    <s v="51015600"/>
    <s v="51015600"/>
    <x v="4"/>
    <s v="Turbina 2"/>
    <s v="N"/>
    <n v="0.4"/>
    <n v="0.4"/>
    <n v="0"/>
    <n v="0"/>
    <n v="0"/>
    <n v="0"/>
    <n v="0"/>
    <n v="0"/>
    <m/>
    <m/>
    <x v="0"/>
    <s v="ELN51015600Turbina 2HI"/>
    <s v="Electro Norte S. A."/>
    <x v="34"/>
    <x v="34"/>
    <s v="C.H. Querocoto"/>
    <x v="290"/>
    <x v="4"/>
    <x v="4"/>
    <x v="256"/>
    <x v="1"/>
    <s v="Instalado"/>
    <s v="Inoperativo"/>
    <s v="Distribuidora"/>
    <x v="0"/>
    <x v="1"/>
    <x v="0"/>
    <x v="0"/>
    <s v="Estatal"/>
    <s v="CAJAMARCA"/>
    <s v="CAJAMARCA"/>
    <s v="CUTERVO"/>
    <s v="QUERECOTILLO"/>
    <n v="0"/>
    <x v="7"/>
    <n v="0"/>
    <x v="0"/>
    <n v="0"/>
    <x v="0"/>
    <x v="0"/>
    <n v="0"/>
    <n v="0"/>
    <m/>
    <n v="3.3333333333333333E-2"/>
    <n v="3.3333333333333333E-2"/>
    <n v="7.6479999999999997"/>
    <n v="0"/>
    <n v="27"/>
    <s v="BASE DE DATOS"/>
    <m/>
  </r>
  <r>
    <s v="20"/>
    <x v="2"/>
    <s v="ELN"/>
    <s v="31019393"/>
    <s v="31019393"/>
    <x v="4"/>
    <s v="Turbina 1"/>
    <s v="S"/>
    <n v="0.4"/>
    <n v="0.4"/>
    <n v="0"/>
    <n v="0"/>
    <n v="0"/>
    <n v="0"/>
    <n v="0"/>
    <n v="0"/>
    <m/>
    <m/>
    <x v="0"/>
    <s v="ELN31019393Turbina 1HI"/>
    <s v="Electro Norte S. A."/>
    <x v="34"/>
    <x v="34"/>
    <s v="C. H. Guineamayo"/>
    <x v="286"/>
    <x v="4"/>
    <x v="4"/>
    <x v="255"/>
    <x v="1"/>
    <s v="Instalado"/>
    <s v="Operativo"/>
    <s v="Distribuidora"/>
    <x v="0"/>
    <x v="1"/>
    <x v="0"/>
    <x v="0"/>
    <s v="Estatal"/>
    <s v="CAJAMARCA"/>
    <s v="CAJAMARCA"/>
    <s v="CUTERVO"/>
    <s v="SOCOTA"/>
    <n v="0"/>
    <x v="7"/>
    <n v="0"/>
    <x v="0"/>
    <n v="0"/>
    <x v="0"/>
    <x v="0"/>
    <n v="0"/>
    <n v="0"/>
    <m/>
    <n v="3.3333333333333333E-2"/>
    <n v="3.3333333333333333E-2"/>
    <n v="7.6479999999999997"/>
    <n v="0"/>
    <n v="27"/>
    <s v="BASE DE DATOS"/>
    <m/>
  </r>
  <r>
    <s v="20"/>
    <x v="2"/>
    <s v="ELN"/>
    <s v="31019393"/>
    <s v="31019393"/>
    <x v="4"/>
    <s v="Turbina 2"/>
    <s v="S"/>
    <n v="0.4"/>
    <n v="0.5"/>
    <n v="56.500999999999998"/>
    <n v="214.74799999999999"/>
    <n v="271.24900000000002"/>
    <n v="0"/>
    <n v="688"/>
    <n v="0"/>
    <m/>
    <m/>
    <x v="0"/>
    <s v="ELN31019393Turbina 2HI"/>
    <s v="Electro Norte S. A."/>
    <x v="34"/>
    <x v="34"/>
    <s v="C. H. Guineamayo"/>
    <x v="286"/>
    <x v="4"/>
    <x v="4"/>
    <x v="256"/>
    <x v="1"/>
    <s v="Instalado"/>
    <s v="Operativo"/>
    <s v="Distribuidora"/>
    <x v="0"/>
    <x v="1"/>
    <x v="0"/>
    <x v="0"/>
    <s v="Estatal"/>
    <s v="CAJAMARCA"/>
    <s v="CAJAMARCA"/>
    <s v="CUTERVO"/>
    <s v="SOCOTA"/>
    <n v="0"/>
    <x v="7"/>
    <n v="0"/>
    <x v="0"/>
    <n v="0"/>
    <x v="0"/>
    <x v="0"/>
    <n v="271.24900000000002"/>
    <n v="0.27124900000000002"/>
    <m/>
    <n v="3.3333333333333333E-2"/>
    <n v="4.1666666666666664E-2"/>
    <n v="7.6479999999999997"/>
    <n v="-5.6843418860808015E-14"/>
    <n v="27"/>
    <s v="BASE DE DATOS"/>
    <m/>
  </r>
  <r>
    <s v="20"/>
    <x v="2"/>
    <s v="ELN"/>
    <s v="31019493"/>
    <s v="31019493"/>
    <x v="4"/>
    <s v="Turbina 1"/>
    <s v="S"/>
    <n v="0.5"/>
    <n v="0.45"/>
    <n v="67.397000000000006"/>
    <n v="256.62700000000001"/>
    <n v="324.024"/>
    <n v="0"/>
    <n v="693.26"/>
    <n v="50.74"/>
    <m/>
    <m/>
    <x v="0"/>
    <s v="ELN31019493Turbina 1HI"/>
    <s v="Electro Norte S. A."/>
    <x v="34"/>
    <x v="34"/>
    <s v="C. H. Buenos Aires Niepos"/>
    <x v="287"/>
    <x v="4"/>
    <x v="4"/>
    <x v="255"/>
    <x v="1"/>
    <s v="Instalado"/>
    <s v="Operativo"/>
    <s v="Distribuidora"/>
    <x v="0"/>
    <x v="1"/>
    <x v="0"/>
    <x v="0"/>
    <s v="Estatal"/>
    <s v="CAJAMARCA"/>
    <s v="CAJAMARCA"/>
    <s v="SANTA CRUZ"/>
    <s v="CATACHES"/>
    <n v="0"/>
    <x v="7"/>
    <n v="0"/>
    <x v="0"/>
    <n v="0"/>
    <x v="0"/>
    <x v="0"/>
    <n v="324.024"/>
    <n v="0.32402399999999998"/>
    <m/>
    <n v="4.1666666666666664E-2"/>
    <n v="3.7499999999999999E-2"/>
    <n v="7.6479999999999997"/>
    <n v="0"/>
    <n v="27"/>
    <s v="BASE DE DATOS"/>
    <m/>
  </r>
  <r>
    <s v="20"/>
    <x v="2"/>
    <s v="ELN"/>
    <s v="31019493"/>
    <s v="31019493"/>
    <x v="4"/>
    <s v="Turbina 2"/>
    <s v="S"/>
    <n v="0.5"/>
    <n v="0.45"/>
    <n v="0"/>
    <n v="0"/>
    <n v="0"/>
    <n v="0"/>
    <n v="0"/>
    <n v="696"/>
    <m/>
    <m/>
    <x v="0"/>
    <s v="ELN31019493Turbina 2HI"/>
    <s v="Electro Norte S. A."/>
    <x v="34"/>
    <x v="34"/>
    <s v="C. H. Buenos Aires Niepos"/>
    <x v="287"/>
    <x v="4"/>
    <x v="4"/>
    <x v="256"/>
    <x v="1"/>
    <s v="Instalado"/>
    <s v="Operativo"/>
    <s v="Distribuidora"/>
    <x v="0"/>
    <x v="1"/>
    <x v="0"/>
    <x v="0"/>
    <s v="Estatal"/>
    <s v="CAJAMARCA"/>
    <s v="CAJAMARCA"/>
    <s v="SANTA CRUZ"/>
    <s v="CATACHES"/>
    <n v="0"/>
    <x v="7"/>
    <n v="0"/>
    <x v="0"/>
    <n v="0"/>
    <x v="0"/>
    <x v="0"/>
    <n v="0"/>
    <n v="0"/>
    <m/>
    <n v="4.1666666666666664E-2"/>
    <n v="3.7499999999999999E-2"/>
    <n v="7.6479999999999997"/>
    <n v="0"/>
    <n v="27"/>
    <s v="BASE DE DATOS"/>
    <m/>
  </r>
  <r>
    <s v="20"/>
    <x v="2"/>
    <s v="ELN"/>
    <s v="41027893"/>
    <s v="41027893"/>
    <x v="4"/>
    <s v="T. Maier B"/>
    <s v="N"/>
    <n v="0"/>
    <n v="0"/>
    <n v="0"/>
    <n v="0"/>
    <n v="0"/>
    <n v="0"/>
    <n v="0"/>
    <n v="0"/>
    <m/>
    <m/>
    <x v="1"/>
    <s v="ELN41027893T. Maier BHI"/>
    <s v="Electro Norte S. A."/>
    <x v="34"/>
    <x v="34"/>
    <s v="C. H. Bambamarca"/>
    <x v="288"/>
    <x v="4"/>
    <x v="4"/>
    <x v="338"/>
    <x v="1"/>
    <s v="Retirado"/>
    <s v="Inoperativo"/>
    <s v="Distribuidora"/>
    <x v="0"/>
    <x v="1"/>
    <x v="0"/>
    <x v="0"/>
    <s v="Estatal"/>
    <s v="CAJAMARCA"/>
    <s v="CAJAMARCA"/>
    <s v="HUALGAYOC"/>
    <s v="BAMBAMARCA"/>
    <n v="0"/>
    <x v="7"/>
    <n v="0"/>
    <x v="0"/>
    <n v="0"/>
    <x v="0"/>
    <x v="0"/>
    <n v="0"/>
    <n v="0"/>
    <m/>
    <s v="-"/>
    <s v="-"/>
    <s v="-"/>
    <n v="0"/>
    <n v="27"/>
    <s v="BASE DE DATOS"/>
    <m/>
  </r>
  <r>
    <s v="20"/>
    <x v="2"/>
    <s v="ELN"/>
    <s v="51009296"/>
    <s v="51009296"/>
    <x v="4"/>
    <s v="Turbina 1"/>
    <s v="S"/>
    <n v="1"/>
    <n v="0.8"/>
    <n v="0"/>
    <n v="0"/>
    <n v="0"/>
    <n v="0"/>
    <n v="0"/>
    <n v="0"/>
    <m/>
    <m/>
    <x v="0"/>
    <s v="ELN51009296Turbina 1HI"/>
    <s v="Electro Norte S. A."/>
    <x v="34"/>
    <x v="34"/>
    <s v="C. H. Chiriconga"/>
    <x v="289"/>
    <x v="4"/>
    <x v="4"/>
    <x v="255"/>
    <x v="1"/>
    <s v="Instalado"/>
    <s v="Operativo"/>
    <s v="Distribuidora"/>
    <x v="0"/>
    <x v="1"/>
    <x v="0"/>
    <x v="0"/>
    <s v="Estatal"/>
    <s v="CAJAMARCA"/>
    <s v="CAJAMARCA"/>
    <s v="SANTA CRUZ"/>
    <s v="CHANCAY-BAÑOS"/>
    <n v="0"/>
    <x v="7"/>
    <n v="0"/>
    <x v="0"/>
    <n v="0"/>
    <x v="0"/>
    <x v="0"/>
    <n v="0"/>
    <n v="0"/>
    <m/>
    <n v="8.3333333333333329E-2"/>
    <n v="6.6666666666666666E-2"/>
    <n v="7.6479999999999997"/>
    <n v="0"/>
    <n v="27"/>
    <s v="BASE DE DATOS"/>
    <m/>
  </r>
  <r>
    <s v="20"/>
    <x v="2"/>
    <s v="ELN"/>
    <s v="51009296"/>
    <s v="51009296"/>
    <x v="4"/>
    <s v="Turbina 2"/>
    <s v="S"/>
    <n v="1"/>
    <n v="0.8"/>
    <n v="118.581"/>
    <n v="450.69799999999998"/>
    <n v="569.27800000000002"/>
    <n v="0"/>
    <n v="680.75"/>
    <n v="0"/>
    <m/>
    <m/>
    <x v="0"/>
    <s v="ELN51009296Turbina 2HI"/>
    <s v="Electro Norte S. A."/>
    <x v="34"/>
    <x v="34"/>
    <s v="C. H. Chiriconga"/>
    <x v="289"/>
    <x v="4"/>
    <x v="4"/>
    <x v="256"/>
    <x v="1"/>
    <s v="Instalado"/>
    <s v="Operativo"/>
    <s v="Distribuidora"/>
    <x v="0"/>
    <x v="1"/>
    <x v="0"/>
    <x v="0"/>
    <s v="Estatal"/>
    <s v="CAJAMARCA"/>
    <s v="CAJAMARCA"/>
    <s v="SANTA CRUZ"/>
    <s v="CHANCAY-BAÑOS"/>
    <n v="0"/>
    <x v="7"/>
    <n v="0"/>
    <x v="0"/>
    <n v="0"/>
    <x v="0"/>
    <x v="0"/>
    <n v="569.27800000000002"/>
    <n v="0.56927800000000006"/>
    <m/>
    <n v="8.3333333333333329E-2"/>
    <n v="6.6666666666666666E-2"/>
    <n v="7.6479999999999997"/>
    <n v="9.9999999997635314E-4"/>
    <n v="27"/>
    <s v="BASE DE DATOS"/>
    <m/>
  </r>
  <r>
    <s v="20"/>
    <x v="2"/>
    <s v="ELN"/>
    <s v="51015600"/>
    <s v="51015600"/>
    <x v="4"/>
    <s v="Turbina 1"/>
    <s v="S"/>
    <n v="0.34"/>
    <n v="0.34"/>
    <n v="0"/>
    <n v="0"/>
    <n v="0"/>
    <n v="0"/>
    <n v="0"/>
    <n v="0"/>
    <m/>
    <m/>
    <x v="0"/>
    <s v="ELN51015600Turbina 1HI"/>
    <s v="Electro Norte S. A."/>
    <x v="34"/>
    <x v="34"/>
    <s v="C.H. Querocoto"/>
    <x v="290"/>
    <x v="4"/>
    <x v="4"/>
    <x v="255"/>
    <x v="1"/>
    <s v="Instalado"/>
    <s v="Operativo"/>
    <s v="Distribuidora"/>
    <x v="0"/>
    <x v="1"/>
    <x v="0"/>
    <x v="0"/>
    <s v="Estatal"/>
    <s v="CAJAMARCA"/>
    <s v="CAJAMARCA"/>
    <s v="CUTERVO"/>
    <s v="QUERECOTILLO"/>
    <n v="0"/>
    <x v="7"/>
    <n v="0"/>
    <x v="0"/>
    <n v="0"/>
    <x v="0"/>
    <x v="0"/>
    <n v="0"/>
    <n v="0"/>
    <m/>
    <n v="2.8333333333333335E-2"/>
    <n v="2.8333333333333335E-2"/>
    <n v="7.6479999999999997"/>
    <n v="0"/>
    <n v="27"/>
    <s v="BASE DE DATOS"/>
    <m/>
  </r>
  <r>
    <s v="20"/>
    <x v="2"/>
    <s v="ELN"/>
    <s v="51015600"/>
    <s v="51015600"/>
    <x v="4"/>
    <s v="Turbina 2"/>
    <s v="N"/>
    <n v="0.4"/>
    <n v="0.4"/>
    <n v="0"/>
    <n v="0"/>
    <n v="0"/>
    <n v="0"/>
    <n v="0"/>
    <n v="0"/>
    <m/>
    <m/>
    <x v="0"/>
    <s v="ELN51015600Turbina 2HI"/>
    <s v="Electro Norte S. A."/>
    <x v="34"/>
    <x v="34"/>
    <s v="C.H. Querocoto"/>
    <x v="290"/>
    <x v="4"/>
    <x v="4"/>
    <x v="256"/>
    <x v="1"/>
    <s v="Instalado"/>
    <s v="Inoperativo"/>
    <s v="Distribuidora"/>
    <x v="0"/>
    <x v="1"/>
    <x v="0"/>
    <x v="0"/>
    <s v="Estatal"/>
    <s v="CAJAMARCA"/>
    <s v="CAJAMARCA"/>
    <s v="CUTERVO"/>
    <s v="QUERECOTILLO"/>
    <n v="0"/>
    <x v="7"/>
    <n v="0"/>
    <x v="0"/>
    <n v="0"/>
    <x v="0"/>
    <x v="0"/>
    <n v="0"/>
    <n v="0"/>
    <m/>
    <n v="3.3333333333333333E-2"/>
    <n v="3.3333333333333333E-2"/>
    <n v="7.6479999999999997"/>
    <n v="0"/>
    <n v="27"/>
    <s v="BASE DE DATOS"/>
    <m/>
  </r>
  <r>
    <s v="20"/>
    <x v="3"/>
    <s v="ELN"/>
    <s v="31019393"/>
    <s v="31019393"/>
    <x v="4"/>
    <s v="Turbina 1"/>
    <s v="S"/>
    <n v="0.4"/>
    <n v="0.4"/>
    <n v="0"/>
    <n v="0"/>
    <n v="0"/>
    <n v="0"/>
    <n v="0"/>
    <n v="0"/>
    <m/>
    <m/>
    <x v="0"/>
    <s v="ELN31019393Turbina 1HI"/>
    <s v="Electro Norte S. A."/>
    <x v="34"/>
    <x v="34"/>
    <s v="C. H. Guineamayo"/>
    <x v="286"/>
    <x v="4"/>
    <x v="4"/>
    <x v="255"/>
    <x v="1"/>
    <s v="Instalado"/>
    <s v="Operativo"/>
    <s v="Distribuidora"/>
    <x v="0"/>
    <x v="1"/>
    <x v="0"/>
    <x v="0"/>
    <s v="Estatal"/>
    <s v="CAJAMARCA"/>
    <s v="CAJAMARCA"/>
    <s v="CUTERVO"/>
    <s v="SOCOTA"/>
    <n v="0"/>
    <x v="7"/>
    <n v="0"/>
    <x v="0"/>
    <n v="0"/>
    <x v="0"/>
    <x v="0"/>
    <n v="0"/>
    <n v="0"/>
    <m/>
    <n v="3.3333333333333333E-2"/>
    <n v="3.3333333333333333E-2"/>
    <n v="7.6479999999999997"/>
    <n v="0"/>
    <n v="27"/>
    <s v="BASE DE DATOS"/>
    <m/>
  </r>
  <r>
    <s v="20"/>
    <x v="3"/>
    <s v="ELN"/>
    <s v="31019393"/>
    <s v="31019393"/>
    <x v="4"/>
    <s v="Turbina 2"/>
    <s v="S"/>
    <n v="0.4"/>
    <n v="0.5"/>
    <n v="54.151000000000003"/>
    <n v="205.81399999999999"/>
    <n v="259.96499999999997"/>
    <n v="0"/>
    <n v="635.75"/>
    <n v="0"/>
    <m/>
    <m/>
    <x v="0"/>
    <s v="ELN31019393Turbina 2HI"/>
    <s v="Electro Norte S. A."/>
    <x v="34"/>
    <x v="34"/>
    <s v="C. H. Guineamayo"/>
    <x v="286"/>
    <x v="4"/>
    <x v="4"/>
    <x v="256"/>
    <x v="1"/>
    <s v="Instalado"/>
    <s v="Operativo"/>
    <s v="Distribuidora"/>
    <x v="0"/>
    <x v="1"/>
    <x v="0"/>
    <x v="0"/>
    <s v="Estatal"/>
    <s v="CAJAMARCA"/>
    <s v="CAJAMARCA"/>
    <s v="CUTERVO"/>
    <s v="SOCOTA"/>
    <n v="0"/>
    <x v="7"/>
    <n v="0"/>
    <x v="0"/>
    <n v="0"/>
    <x v="0"/>
    <x v="0"/>
    <n v="259.96499999999997"/>
    <n v="0.259965"/>
    <m/>
    <n v="3.3333333333333333E-2"/>
    <n v="4.1666666666666664E-2"/>
    <n v="7.6479999999999997"/>
    <n v="0"/>
    <n v="27"/>
    <s v="BASE DE DATOS"/>
    <m/>
  </r>
  <r>
    <s v="20"/>
    <x v="3"/>
    <s v="ELN"/>
    <s v="31019493"/>
    <s v="31019493"/>
    <x v="4"/>
    <s v="Turbina 1"/>
    <s v="S"/>
    <n v="0.5"/>
    <n v="0.45"/>
    <n v="65.513999999999996"/>
    <n v="249.45699999999999"/>
    <n v="314.971"/>
    <n v="0"/>
    <n v="693.26"/>
    <n v="50.74"/>
    <m/>
    <m/>
    <x v="0"/>
    <s v="ELN31019493Turbina 1HI"/>
    <s v="Electro Norte S. A."/>
    <x v="34"/>
    <x v="34"/>
    <s v="C. H. Buenos Aires Niepos"/>
    <x v="287"/>
    <x v="4"/>
    <x v="4"/>
    <x v="255"/>
    <x v="1"/>
    <s v="Instalado"/>
    <s v="Operativo"/>
    <s v="Distribuidora"/>
    <x v="0"/>
    <x v="1"/>
    <x v="0"/>
    <x v="0"/>
    <s v="Estatal"/>
    <s v="CAJAMARCA"/>
    <s v="CAJAMARCA"/>
    <s v="SANTA CRUZ"/>
    <s v="CATACHES"/>
    <n v="0"/>
    <x v="7"/>
    <n v="0"/>
    <x v="0"/>
    <n v="0"/>
    <x v="0"/>
    <x v="0"/>
    <n v="314.971"/>
    <n v="0.314971"/>
    <m/>
    <n v="4.1666666666666664E-2"/>
    <n v="3.7499999999999999E-2"/>
    <n v="7.6479999999999997"/>
    <n v="0"/>
    <n v="27"/>
    <s v="BASE DE DATOS"/>
    <m/>
  </r>
  <r>
    <s v="20"/>
    <x v="3"/>
    <s v="ELN"/>
    <s v="31019493"/>
    <s v="31019493"/>
    <x v="4"/>
    <s v="Turbina 2"/>
    <s v="S"/>
    <n v="0.5"/>
    <n v="0.45"/>
    <n v="0"/>
    <n v="0"/>
    <n v="0"/>
    <n v="0"/>
    <n v="0"/>
    <n v="696"/>
    <m/>
    <m/>
    <x v="0"/>
    <s v="ELN31019493Turbina 2HI"/>
    <s v="Electro Norte S. A."/>
    <x v="34"/>
    <x v="34"/>
    <s v="C. H. Buenos Aires Niepos"/>
    <x v="287"/>
    <x v="4"/>
    <x v="4"/>
    <x v="256"/>
    <x v="1"/>
    <s v="Instalado"/>
    <s v="Operativo"/>
    <s v="Distribuidora"/>
    <x v="0"/>
    <x v="1"/>
    <x v="0"/>
    <x v="0"/>
    <s v="Estatal"/>
    <s v="CAJAMARCA"/>
    <s v="CAJAMARCA"/>
    <s v="SANTA CRUZ"/>
    <s v="CATACHES"/>
    <n v="0"/>
    <x v="7"/>
    <n v="0"/>
    <x v="0"/>
    <n v="0"/>
    <x v="0"/>
    <x v="0"/>
    <n v="0"/>
    <n v="0"/>
    <m/>
    <n v="4.1666666666666664E-2"/>
    <n v="3.7499999999999999E-2"/>
    <n v="7.6479999999999997"/>
    <n v="0"/>
    <n v="27"/>
    <s v="BASE DE DATOS"/>
    <m/>
  </r>
  <r>
    <s v="20"/>
    <x v="3"/>
    <s v="ELN"/>
    <s v="41027893"/>
    <s v="41027893"/>
    <x v="4"/>
    <s v="T. Maier B"/>
    <s v="N"/>
    <n v="0"/>
    <n v="0"/>
    <n v="0"/>
    <n v="0"/>
    <n v="0"/>
    <n v="0"/>
    <n v="0"/>
    <n v="0"/>
    <m/>
    <m/>
    <x v="1"/>
    <s v="ELN41027893T. Maier BHI"/>
    <s v="Electro Norte S. A."/>
    <x v="34"/>
    <x v="34"/>
    <s v="C. H. Bambamarca"/>
    <x v="288"/>
    <x v="4"/>
    <x v="4"/>
    <x v="338"/>
    <x v="1"/>
    <s v="Retirado"/>
    <s v="Inoperativo"/>
    <s v="Distribuidora"/>
    <x v="0"/>
    <x v="1"/>
    <x v="0"/>
    <x v="0"/>
    <s v="Estatal"/>
    <s v="CAJAMARCA"/>
    <s v="CAJAMARCA"/>
    <s v="HUALGAYOC"/>
    <s v="BAMBAMARCA"/>
    <n v="0"/>
    <x v="7"/>
    <n v="0"/>
    <x v="0"/>
    <n v="0"/>
    <x v="0"/>
    <x v="0"/>
    <n v="0"/>
    <n v="0"/>
    <m/>
    <s v="-"/>
    <s v="-"/>
    <s v="-"/>
    <n v="0"/>
    <n v="27"/>
    <s v="BASE DE DATOS"/>
    <m/>
  </r>
  <r>
    <s v="20"/>
    <x v="3"/>
    <s v="ELN"/>
    <s v="51009296"/>
    <s v="51009296"/>
    <x v="4"/>
    <s v="Turbina 1"/>
    <s v="S"/>
    <n v="1"/>
    <n v="0.8"/>
    <n v="0"/>
    <n v="0"/>
    <n v="0"/>
    <n v="0"/>
    <n v="0"/>
    <n v="0"/>
    <m/>
    <m/>
    <x v="0"/>
    <s v="ELN51009296Turbina 1HI"/>
    <s v="Electro Norte S. A."/>
    <x v="34"/>
    <x v="34"/>
    <s v="C. H. Chiriconga"/>
    <x v="289"/>
    <x v="4"/>
    <x v="4"/>
    <x v="255"/>
    <x v="1"/>
    <s v="Instalado"/>
    <s v="Operativo"/>
    <s v="Distribuidora"/>
    <x v="0"/>
    <x v="1"/>
    <x v="0"/>
    <x v="0"/>
    <s v="Estatal"/>
    <s v="CAJAMARCA"/>
    <s v="CAJAMARCA"/>
    <s v="SANTA CRUZ"/>
    <s v="CHANCAY-BAÑOS"/>
    <n v="0"/>
    <x v="7"/>
    <n v="0"/>
    <x v="0"/>
    <n v="0"/>
    <x v="0"/>
    <x v="0"/>
    <n v="0"/>
    <n v="0"/>
    <m/>
    <n v="8.3333333333333329E-2"/>
    <n v="6.6666666666666666E-2"/>
    <n v="7.6479999999999997"/>
    <n v="0"/>
    <n v="27"/>
    <s v="BASE DE DATOS"/>
    <m/>
  </r>
  <r>
    <s v="20"/>
    <x v="3"/>
    <s v="ELN"/>
    <s v="51009296"/>
    <s v="51009296"/>
    <x v="4"/>
    <s v="Turbina 2"/>
    <s v="S"/>
    <n v="1"/>
    <n v="0.8"/>
    <n v="115.548"/>
    <n v="439.17"/>
    <n v="554.71699999999998"/>
    <n v="0"/>
    <n v="638.75"/>
    <n v="0"/>
    <m/>
    <m/>
    <x v="0"/>
    <s v="ELN51009296Turbina 2HI"/>
    <s v="Electro Norte S. A."/>
    <x v="34"/>
    <x v="34"/>
    <s v="C. H. Chiriconga"/>
    <x v="289"/>
    <x v="4"/>
    <x v="4"/>
    <x v="256"/>
    <x v="1"/>
    <s v="Instalado"/>
    <s v="Operativo"/>
    <s v="Distribuidora"/>
    <x v="0"/>
    <x v="1"/>
    <x v="0"/>
    <x v="0"/>
    <s v="Estatal"/>
    <s v="CAJAMARCA"/>
    <s v="CAJAMARCA"/>
    <s v="SANTA CRUZ"/>
    <s v="CHANCAY-BAÑOS"/>
    <n v="0"/>
    <x v="7"/>
    <n v="0"/>
    <x v="0"/>
    <n v="0"/>
    <x v="0"/>
    <x v="0"/>
    <n v="554.71699999999998"/>
    <n v="0.55471700000000002"/>
    <m/>
    <n v="8.3333333333333329E-2"/>
    <n v="6.6666666666666666E-2"/>
    <n v="7.6479999999999997"/>
    <n v="1.00000000009004E-3"/>
    <n v="27"/>
    <s v="BASE DE DATOS"/>
    <m/>
  </r>
  <r>
    <s v="20"/>
    <x v="3"/>
    <s v="ELN"/>
    <s v="51015600"/>
    <s v="51015600"/>
    <x v="4"/>
    <s v="Turbina 1"/>
    <s v="S"/>
    <n v="0.34"/>
    <n v="0.34"/>
    <n v="0"/>
    <n v="0"/>
    <n v="0"/>
    <n v="0"/>
    <n v="0"/>
    <n v="0"/>
    <m/>
    <m/>
    <x v="0"/>
    <s v="ELN51015600Turbina 1HI"/>
    <s v="Electro Norte S. A."/>
    <x v="34"/>
    <x v="34"/>
    <s v="C.H. Querocoto"/>
    <x v="290"/>
    <x v="4"/>
    <x v="4"/>
    <x v="255"/>
    <x v="1"/>
    <s v="Instalado"/>
    <s v="Operativo"/>
    <s v="Distribuidora"/>
    <x v="0"/>
    <x v="1"/>
    <x v="0"/>
    <x v="0"/>
    <s v="Estatal"/>
    <s v="CAJAMARCA"/>
    <s v="CAJAMARCA"/>
    <s v="CUTERVO"/>
    <s v="QUERECOTILLO"/>
    <n v="0"/>
    <x v="7"/>
    <n v="0"/>
    <x v="0"/>
    <n v="0"/>
    <x v="0"/>
    <x v="0"/>
    <n v="0"/>
    <n v="0"/>
    <m/>
    <n v="2.8333333333333335E-2"/>
    <n v="2.8333333333333335E-2"/>
    <n v="7.6479999999999997"/>
    <n v="0"/>
    <n v="27"/>
    <s v="BASE DE DATOS"/>
    <m/>
  </r>
  <r>
    <s v="20"/>
    <x v="3"/>
    <s v="ELN"/>
    <s v="51015600"/>
    <s v="51015600"/>
    <x v="4"/>
    <s v="Turbina 2"/>
    <s v="N"/>
    <n v="0.4"/>
    <n v="0.4"/>
    <n v="0"/>
    <n v="0"/>
    <n v="0"/>
    <n v="0"/>
    <n v="0"/>
    <n v="0"/>
    <m/>
    <m/>
    <x v="0"/>
    <s v="ELN51015600Turbina 2HI"/>
    <s v="Electro Norte S. A."/>
    <x v="34"/>
    <x v="34"/>
    <s v="C.H. Querocoto"/>
    <x v="290"/>
    <x v="4"/>
    <x v="4"/>
    <x v="256"/>
    <x v="1"/>
    <s v="Instalado"/>
    <s v="Inoperativo"/>
    <s v="Distribuidora"/>
    <x v="0"/>
    <x v="1"/>
    <x v="0"/>
    <x v="0"/>
    <s v="Estatal"/>
    <s v="CAJAMARCA"/>
    <s v="CAJAMARCA"/>
    <s v="CUTERVO"/>
    <s v="QUERECOTILLO"/>
    <n v="0"/>
    <x v="7"/>
    <n v="0"/>
    <x v="0"/>
    <n v="0"/>
    <x v="0"/>
    <x v="0"/>
    <n v="0"/>
    <n v="0"/>
    <m/>
    <n v="3.3333333333333333E-2"/>
    <n v="3.3333333333333333E-2"/>
    <n v="7.6479999999999997"/>
    <n v="0"/>
    <n v="27"/>
    <s v="BASE DE DATOS"/>
    <m/>
  </r>
  <r>
    <s v="20"/>
    <x v="4"/>
    <s v="ELN"/>
    <s v="31019393"/>
    <s v="31019393"/>
    <x v="4"/>
    <s v="Turbina 1"/>
    <s v="S"/>
    <n v="0.4"/>
    <n v="0.4"/>
    <n v="0"/>
    <n v="0"/>
    <n v="0"/>
    <n v="0"/>
    <n v="0"/>
    <n v="0"/>
    <m/>
    <m/>
    <x v="0"/>
    <s v="ELN31019393Turbina 1HI"/>
    <s v="Electro Norte S. A."/>
    <x v="34"/>
    <x v="34"/>
    <s v="C. H. Guineamayo"/>
    <x v="286"/>
    <x v="4"/>
    <x v="4"/>
    <x v="255"/>
    <x v="1"/>
    <s v="Instalado"/>
    <s v="Operativo"/>
    <s v="Distribuidora"/>
    <x v="0"/>
    <x v="1"/>
    <x v="0"/>
    <x v="0"/>
    <s v="Estatal"/>
    <s v="CAJAMARCA"/>
    <s v="CAJAMARCA"/>
    <s v="CUTERVO"/>
    <s v="SOCOTA"/>
    <n v="0"/>
    <x v="7"/>
    <n v="0"/>
    <x v="0"/>
    <n v="0"/>
    <x v="0"/>
    <x v="0"/>
    <n v="0"/>
    <n v="0"/>
    <m/>
    <n v="3.3333333333333333E-2"/>
    <n v="3.3333333333333333E-2"/>
    <n v="7.6479999999999997"/>
    <n v="0"/>
    <n v="27"/>
    <s v="BASE DE DATOS"/>
    <m/>
  </r>
  <r>
    <s v="20"/>
    <x v="4"/>
    <s v="ELN"/>
    <s v="31019393"/>
    <s v="31019393"/>
    <x v="4"/>
    <s v="Turbina 2"/>
    <s v="S"/>
    <n v="0.4"/>
    <n v="0.5"/>
    <n v="62.133000000000003"/>
    <n v="233.39400000000001"/>
    <n v="295.52699999999999"/>
    <n v="0"/>
    <n v="736.25"/>
    <n v="0"/>
    <m/>
    <m/>
    <x v="0"/>
    <s v="ELN31019393Turbina 2HI"/>
    <s v="Electro Norte S. A."/>
    <x v="34"/>
    <x v="34"/>
    <s v="C. H. Guineamayo"/>
    <x v="286"/>
    <x v="4"/>
    <x v="4"/>
    <x v="256"/>
    <x v="1"/>
    <s v="Instalado"/>
    <s v="Operativo"/>
    <s v="Distribuidora"/>
    <x v="0"/>
    <x v="1"/>
    <x v="0"/>
    <x v="0"/>
    <s v="Estatal"/>
    <s v="CAJAMARCA"/>
    <s v="CAJAMARCA"/>
    <s v="CUTERVO"/>
    <s v="SOCOTA"/>
    <n v="0"/>
    <x v="7"/>
    <n v="0"/>
    <x v="0"/>
    <n v="0"/>
    <x v="0"/>
    <x v="0"/>
    <n v="295.52699999999999"/>
    <n v="0.29552699999999998"/>
    <m/>
    <n v="3.3333333333333333E-2"/>
    <n v="4.1666666666666664E-2"/>
    <n v="7.6479999999999997"/>
    <n v="0"/>
    <n v="27"/>
    <s v="BASE DE DATOS"/>
    <m/>
  </r>
  <r>
    <s v="20"/>
    <x v="4"/>
    <s v="ELN"/>
    <s v="31019493"/>
    <s v="31019493"/>
    <x v="4"/>
    <s v="Turbina 1"/>
    <s v="S"/>
    <n v="0.5"/>
    <n v="0.45"/>
    <n v="66.808000000000007"/>
    <n v="254.38499999999999"/>
    <n v="321.19400000000002"/>
    <n v="0"/>
    <n v="721"/>
    <n v="0"/>
    <m/>
    <m/>
    <x v="0"/>
    <s v="ELN31019493Turbina 1HI"/>
    <s v="Electro Norte S. A."/>
    <x v="34"/>
    <x v="34"/>
    <s v="C. H. Buenos Aires Niepos"/>
    <x v="287"/>
    <x v="4"/>
    <x v="4"/>
    <x v="255"/>
    <x v="1"/>
    <s v="Instalado"/>
    <s v="Operativo"/>
    <s v="Distribuidora"/>
    <x v="0"/>
    <x v="1"/>
    <x v="0"/>
    <x v="0"/>
    <s v="Estatal"/>
    <s v="CAJAMARCA"/>
    <s v="CAJAMARCA"/>
    <s v="SANTA CRUZ"/>
    <s v="CATACHES"/>
    <n v="0"/>
    <x v="7"/>
    <n v="0"/>
    <x v="0"/>
    <n v="0"/>
    <x v="0"/>
    <x v="0"/>
    <n v="321.19400000000002"/>
    <n v="0.32119400000000004"/>
    <m/>
    <n v="4.1666666666666664E-2"/>
    <n v="3.7499999999999999E-2"/>
    <n v="7.6479999999999997"/>
    <n v="-1.0000000000331966E-3"/>
    <n v="27"/>
    <s v="BASE DE DATOS"/>
    <m/>
  </r>
  <r>
    <s v="20"/>
    <x v="4"/>
    <s v="ELN"/>
    <s v="31019493"/>
    <s v="31019493"/>
    <x v="4"/>
    <s v="Turbina 2"/>
    <s v="S"/>
    <n v="0.5"/>
    <n v="0.45"/>
    <n v="0"/>
    <n v="0"/>
    <n v="0"/>
    <n v="0"/>
    <n v="0"/>
    <n v="0"/>
    <m/>
    <m/>
    <x v="0"/>
    <s v="ELN31019493Turbina 2HI"/>
    <s v="Electro Norte S. A."/>
    <x v="34"/>
    <x v="34"/>
    <s v="C. H. Buenos Aires Niepos"/>
    <x v="287"/>
    <x v="4"/>
    <x v="4"/>
    <x v="256"/>
    <x v="1"/>
    <s v="Instalado"/>
    <s v="Operativo"/>
    <s v="Distribuidora"/>
    <x v="0"/>
    <x v="1"/>
    <x v="0"/>
    <x v="0"/>
    <s v="Estatal"/>
    <s v="CAJAMARCA"/>
    <s v="CAJAMARCA"/>
    <s v="SANTA CRUZ"/>
    <s v="CATACHES"/>
    <n v="0"/>
    <x v="7"/>
    <n v="0"/>
    <x v="0"/>
    <n v="0"/>
    <x v="0"/>
    <x v="0"/>
    <n v="0"/>
    <n v="0"/>
    <m/>
    <n v="4.1666666666666664E-2"/>
    <n v="3.7499999999999999E-2"/>
    <n v="7.6479999999999997"/>
    <n v="0"/>
    <n v="27"/>
    <s v="BASE DE DATOS"/>
    <m/>
  </r>
  <r>
    <s v="20"/>
    <x v="4"/>
    <s v="ELN"/>
    <s v="41027893"/>
    <s v="41027893"/>
    <x v="4"/>
    <s v="T. Maier B"/>
    <s v="N"/>
    <n v="0"/>
    <n v="0"/>
    <n v="0"/>
    <n v="0"/>
    <n v="0"/>
    <n v="0"/>
    <n v="0"/>
    <n v="0"/>
    <m/>
    <m/>
    <x v="1"/>
    <s v="ELN41027893T. Maier BHI"/>
    <s v="Electro Norte S. A."/>
    <x v="34"/>
    <x v="34"/>
    <s v="C. H. Bambamarca"/>
    <x v="288"/>
    <x v="4"/>
    <x v="4"/>
    <x v="338"/>
    <x v="1"/>
    <s v="Retirado"/>
    <s v="Inoperativo"/>
    <s v="Distribuidora"/>
    <x v="0"/>
    <x v="1"/>
    <x v="0"/>
    <x v="0"/>
    <s v="Estatal"/>
    <s v="CAJAMARCA"/>
    <s v="CAJAMARCA"/>
    <s v="HUALGAYOC"/>
    <s v="BAMBAMARCA"/>
    <n v="0"/>
    <x v="7"/>
    <n v="0"/>
    <x v="0"/>
    <n v="0"/>
    <x v="0"/>
    <x v="0"/>
    <n v="0"/>
    <n v="0"/>
    <m/>
    <s v="-"/>
    <s v="-"/>
    <s v="-"/>
    <n v="0"/>
    <n v="27"/>
    <s v="BASE DE DATOS"/>
    <m/>
  </r>
  <r>
    <s v="20"/>
    <x v="4"/>
    <s v="ELN"/>
    <s v="51009296"/>
    <s v="51009296"/>
    <x v="4"/>
    <s v="Turbina 1"/>
    <s v="S"/>
    <n v="1"/>
    <n v="0.8"/>
    <n v="0"/>
    <n v="0"/>
    <n v="0"/>
    <n v="0"/>
    <n v="0"/>
    <n v="0"/>
    <m/>
    <m/>
    <x v="0"/>
    <s v="ELN51009296Turbina 1HI"/>
    <s v="Electro Norte S. A."/>
    <x v="34"/>
    <x v="34"/>
    <s v="C. H. Chiriconga"/>
    <x v="289"/>
    <x v="4"/>
    <x v="4"/>
    <x v="255"/>
    <x v="1"/>
    <s v="Instalado"/>
    <s v="Operativo"/>
    <s v="Distribuidora"/>
    <x v="0"/>
    <x v="1"/>
    <x v="0"/>
    <x v="0"/>
    <s v="Estatal"/>
    <s v="CAJAMARCA"/>
    <s v="CAJAMARCA"/>
    <s v="SANTA CRUZ"/>
    <s v="CHANCAY-BAÑOS"/>
    <n v="0"/>
    <x v="7"/>
    <n v="0"/>
    <x v="0"/>
    <n v="0"/>
    <x v="0"/>
    <x v="0"/>
    <n v="0"/>
    <n v="0"/>
    <m/>
    <n v="8.3333333333333329E-2"/>
    <n v="6.6666666666666666E-2"/>
    <n v="7.6479999999999997"/>
    <n v="0"/>
    <n v="27"/>
    <s v="BASE DE DATOS"/>
    <m/>
  </r>
  <r>
    <s v="20"/>
    <x v="4"/>
    <s v="ELN"/>
    <s v="51009296"/>
    <s v="51009296"/>
    <x v="4"/>
    <s v="Turbina 2"/>
    <s v="S"/>
    <n v="1"/>
    <n v="0.8"/>
    <n v="131.36099999999999"/>
    <n v="502.154"/>
    <n v="633.51499999999999"/>
    <n v="0"/>
    <n v="744"/>
    <n v="0"/>
    <m/>
    <m/>
    <x v="0"/>
    <s v="ELN51009296Turbina 2HI"/>
    <s v="Electro Norte S. A."/>
    <x v="34"/>
    <x v="34"/>
    <s v="C. H. Chiriconga"/>
    <x v="289"/>
    <x v="4"/>
    <x v="4"/>
    <x v="256"/>
    <x v="1"/>
    <s v="Instalado"/>
    <s v="Operativo"/>
    <s v="Distribuidora"/>
    <x v="0"/>
    <x v="1"/>
    <x v="0"/>
    <x v="0"/>
    <s v="Estatal"/>
    <s v="CAJAMARCA"/>
    <s v="CAJAMARCA"/>
    <s v="SANTA CRUZ"/>
    <s v="CHANCAY-BAÑOS"/>
    <n v="0"/>
    <x v="7"/>
    <n v="0"/>
    <x v="0"/>
    <n v="0"/>
    <x v="0"/>
    <x v="0"/>
    <n v="633.51499999999999"/>
    <n v="0.63351499999999994"/>
    <m/>
    <n v="8.3333333333333329E-2"/>
    <n v="6.6666666666666666E-2"/>
    <n v="7.6479999999999997"/>
    <n v="0"/>
    <n v="27"/>
    <s v="BASE DE DATOS"/>
    <m/>
  </r>
  <r>
    <s v="20"/>
    <x v="4"/>
    <s v="ELN"/>
    <s v="51015600"/>
    <s v="51015600"/>
    <x v="4"/>
    <s v="Turbina 1"/>
    <s v="S"/>
    <n v="0.34"/>
    <n v="0.34"/>
    <n v="0"/>
    <n v="0"/>
    <n v="0"/>
    <n v="0"/>
    <n v="0"/>
    <n v="0"/>
    <m/>
    <m/>
    <x v="0"/>
    <s v="ELN51015600Turbina 1HI"/>
    <s v="Electro Norte S. A."/>
    <x v="34"/>
    <x v="34"/>
    <s v="C.H. Querocoto"/>
    <x v="290"/>
    <x v="4"/>
    <x v="4"/>
    <x v="255"/>
    <x v="1"/>
    <s v="Instalado"/>
    <s v="Operativo"/>
    <s v="Distribuidora"/>
    <x v="0"/>
    <x v="1"/>
    <x v="0"/>
    <x v="0"/>
    <s v="Estatal"/>
    <s v="CAJAMARCA"/>
    <s v="CAJAMARCA"/>
    <s v="CUTERVO"/>
    <s v="QUERECOTILLO"/>
    <n v="0"/>
    <x v="7"/>
    <n v="0"/>
    <x v="0"/>
    <n v="0"/>
    <x v="0"/>
    <x v="0"/>
    <n v="0"/>
    <n v="0"/>
    <m/>
    <n v="2.8333333333333335E-2"/>
    <n v="2.8333333333333335E-2"/>
    <n v="7.6479999999999997"/>
    <n v="0"/>
    <n v="27"/>
    <s v="BASE DE DATOS"/>
    <m/>
  </r>
  <r>
    <s v="20"/>
    <x v="4"/>
    <s v="ELN"/>
    <s v="51015600"/>
    <s v="51015600"/>
    <x v="4"/>
    <s v="Turbina 2"/>
    <s v="N"/>
    <n v="0.4"/>
    <n v="0.4"/>
    <n v="0"/>
    <n v="0"/>
    <n v="0"/>
    <n v="0"/>
    <n v="0"/>
    <n v="0"/>
    <m/>
    <m/>
    <x v="0"/>
    <s v="ELN51015600Turbina 2HI"/>
    <s v="Electro Norte S. A."/>
    <x v="34"/>
    <x v="34"/>
    <s v="C.H. Querocoto"/>
    <x v="290"/>
    <x v="4"/>
    <x v="4"/>
    <x v="256"/>
    <x v="1"/>
    <s v="Instalado"/>
    <s v="Inoperativo"/>
    <s v="Distribuidora"/>
    <x v="0"/>
    <x v="1"/>
    <x v="0"/>
    <x v="0"/>
    <s v="Estatal"/>
    <s v="CAJAMARCA"/>
    <s v="CAJAMARCA"/>
    <s v="CUTERVO"/>
    <s v="QUERECOTILLO"/>
    <n v="0"/>
    <x v="7"/>
    <n v="0"/>
    <x v="0"/>
    <n v="0"/>
    <x v="0"/>
    <x v="0"/>
    <n v="0"/>
    <n v="0"/>
    <m/>
    <n v="3.3333333333333333E-2"/>
    <n v="3.3333333333333333E-2"/>
    <n v="7.6479999999999997"/>
    <n v="0"/>
    <n v="27"/>
    <s v="BASE DE DATOS"/>
    <m/>
  </r>
  <r>
    <s v="20"/>
    <x v="5"/>
    <s v="ELN"/>
    <s v="31019393"/>
    <s v="31019393"/>
    <x v="4"/>
    <s v="Turbina 1"/>
    <s v="S"/>
    <n v="0.4"/>
    <n v="0.4"/>
    <n v="0"/>
    <n v="0"/>
    <n v="0"/>
    <n v="0"/>
    <n v="0"/>
    <n v="0"/>
    <m/>
    <m/>
    <x v="0"/>
    <s v="ELN31019393Turbina 1HI"/>
    <s v="Electro Norte S. A."/>
    <x v="34"/>
    <x v="34"/>
    <s v="C. H. Guineamayo"/>
    <x v="286"/>
    <x v="4"/>
    <x v="4"/>
    <x v="255"/>
    <x v="1"/>
    <s v="Instalado"/>
    <s v="Operativo"/>
    <s v="Distribuidora"/>
    <x v="0"/>
    <x v="1"/>
    <x v="0"/>
    <x v="0"/>
    <s v="Estatal"/>
    <s v="CAJAMARCA"/>
    <s v="CAJAMARCA"/>
    <s v="CUTERVO"/>
    <s v="SOCOTA"/>
    <n v="0"/>
    <x v="7"/>
    <n v="0"/>
    <x v="0"/>
    <n v="0"/>
    <x v="0"/>
    <x v="0"/>
    <n v="0"/>
    <n v="0"/>
    <m/>
    <n v="3.3333333333333333E-2"/>
    <n v="3.3333333333333333E-2"/>
    <n v="7.6479999999999997"/>
    <n v="0"/>
    <n v="27"/>
    <s v="BASE DE DATOS"/>
    <m/>
  </r>
  <r>
    <s v="20"/>
    <x v="5"/>
    <s v="ELN"/>
    <s v="31019393"/>
    <s v="31019393"/>
    <x v="4"/>
    <s v="Turbina 2"/>
    <s v="S"/>
    <n v="0.4"/>
    <n v="0.5"/>
    <n v="57.322000000000003"/>
    <n v="217.86699999999999"/>
    <n v="275.18900000000002"/>
    <n v="0"/>
    <n v="658"/>
    <n v="0"/>
    <m/>
    <m/>
    <x v="0"/>
    <s v="ELN31019393Turbina 2HI"/>
    <s v="Electro Norte S. A."/>
    <x v="34"/>
    <x v="34"/>
    <s v="C. H. Guineamayo"/>
    <x v="286"/>
    <x v="4"/>
    <x v="4"/>
    <x v="256"/>
    <x v="1"/>
    <s v="Instalado"/>
    <s v="Operativo"/>
    <s v="Distribuidora"/>
    <x v="0"/>
    <x v="1"/>
    <x v="0"/>
    <x v="0"/>
    <s v="Estatal"/>
    <s v="CAJAMARCA"/>
    <s v="CAJAMARCA"/>
    <s v="CUTERVO"/>
    <s v="SOCOTA"/>
    <n v="0"/>
    <x v="7"/>
    <n v="0"/>
    <x v="0"/>
    <n v="0"/>
    <x v="0"/>
    <x v="0"/>
    <n v="275.18900000000002"/>
    <n v="0.27518900000000002"/>
    <m/>
    <n v="3.3333333333333333E-2"/>
    <n v="4.1666666666666664E-2"/>
    <n v="7.6479999999999997"/>
    <n v="-5.6843418860808015E-14"/>
    <n v="27"/>
    <s v="BASE DE DATOS"/>
    <m/>
  </r>
  <r>
    <s v="20"/>
    <x v="5"/>
    <s v="ELN"/>
    <s v="31019493"/>
    <s v="31019493"/>
    <x v="4"/>
    <s v="Turbina 1"/>
    <s v="S"/>
    <n v="0.5"/>
    <n v="0.45"/>
    <n v="64.031999999999996"/>
    <n v="243.816"/>
    <n v="307.84800000000001"/>
    <n v="0"/>
    <n v="719.72"/>
    <n v="0"/>
    <m/>
    <m/>
    <x v="0"/>
    <s v="ELN31019493Turbina 1HI"/>
    <s v="Electro Norte S. A."/>
    <x v="34"/>
    <x v="34"/>
    <s v="C. H. Buenos Aires Niepos"/>
    <x v="287"/>
    <x v="4"/>
    <x v="4"/>
    <x v="255"/>
    <x v="1"/>
    <s v="Instalado"/>
    <s v="Operativo"/>
    <s v="Distribuidora"/>
    <x v="0"/>
    <x v="1"/>
    <x v="0"/>
    <x v="0"/>
    <s v="Estatal"/>
    <s v="CAJAMARCA"/>
    <s v="CAJAMARCA"/>
    <s v="SANTA CRUZ"/>
    <s v="CATACHES"/>
    <n v="0"/>
    <x v="7"/>
    <n v="0"/>
    <x v="0"/>
    <n v="0"/>
    <x v="0"/>
    <x v="0"/>
    <n v="307.84800000000001"/>
    <n v="0.30784800000000001"/>
    <m/>
    <n v="4.1666666666666664E-2"/>
    <n v="3.7499999999999999E-2"/>
    <n v="7.6479999999999997"/>
    <n v="0"/>
    <n v="27"/>
    <s v="BASE DE DATOS"/>
    <m/>
  </r>
  <r>
    <s v="20"/>
    <x v="5"/>
    <s v="ELN"/>
    <s v="31019493"/>
    <s v="31019493"/>
    <x v="4"/>
    <s v="Turbina 2"/>
    <s v="S"/>
    <n v="0.5"/>
    <n v="0.45"/>
    <n v="0"/>
    <n v="0"/>
    <n v="0"/>
    <n v="0"/>
    <n v="0"/>
    <n v="0"/>
    <m/>
    <m/>
    <x v="0"/>
    <s v="ELN31019493Turbina 2HI"/>
    <s v="Electro Norte S. A."/>
    <x v="34"/>
    <x v="34"/>
    <s v="C. H. Buenos Aires Niepos"/>
    <x v="287"/>
    <x v="4"/>
    <x v="4"/>
    <x v="256"/>
    <x v="1"/>
    <s v="Instalado"/>
    <s v="Operativo"/>
    <s v="Distribuidora"/>
    <x v="0"/>
    <x v="1"/>
    <x v="0"/>
    <x v="0"/>
    <s v="Estatal"/>
    <s v="CAJAMARCA"/>
    <s v="CAJAMARCA"/>
    <s v="SANTA CRUZ"/>
    <s v="CATACHES"/>
    <n v="0"/>
    <x v="7"/>
    <n v="0"/>
    <x v="0"/>
    <n v="0"/>
    <x v="0"/>
    <x v="0"/>
    <n v="0"/>
    <n v="0"/>
    <m/>
    <n v="4.1666666666666664E-2"/>
    <n v="3.7499999999999999E-2"/>
    <n v="7.6479999999999997"/>
    <n v="0"/>
    <n v="27"/>
    <s v="BASE DE DATOS"/>
    <m/>
  </r>
  <r>
    <s v="20"/>
    <x v="5"/>
    <s v="ELN"/>
    <s v="41027893"/>
    <s v="41027893"/>
    <x v="4"/>
    <s v="T. Maier B"/>
    <s v="N"/>
    <n v="0"/>
    <n v="0"/>
    <n v="0"/>
    <n v="0"/>
    <n v="0"/>
    <n v="0"/>
    <n v="0"/>
    <n v="0"/>
    <m/>
    <m/>
    <x v="1"/>
    <s v="ELN41027893T. Maier BHI"/>
    <s v="Electro Norte S. A."/>
    <x v="34"/>
    <x v="34"/>
    <s v="C. H. Bambamarca"/>
    <x v="288"/>
    <x v="4"/>
    <x v="4"/>
    <x v="338"/>
    <x v="1"/>
    <s v="Retirado"/>
    <s v="Inoperativo"/>
    <s v="Distribuidora"/>
    <x v="0"/>
    <x v="1"/>
    <x v="0"/>
    <x v="0"/>
    <s v="Estatal"/>
    <s v="CAJAMARCA"/>
    <s v="CAJAMARCA"/>
    <s v="HUALGAYOC"/>
    <s v="BAMBAMARCA"/>
    <n v="0"/>
    <x v="7"/>
    <n v="0"/>
    <x v="0"/>
    <n v="0"/>
    <x v="0"/>
    <x v="0"/>
    <n v="0"/>
    <n v="0"/>
    <m/>
    <s v="-"/>
    <s v="-"/>
    <s v="-"/>
    <n v="0"/>
    <n v="27"/>
    <s v="BASE DE DATOS"/>
    <m/>
  </r>
  <r>
    <s v="20"/>
    <x v="5"/>
    <s v="ELN"/>
    <s v="51009296"/>
    <s v="51009296"/>
    <x v="4"/>
    <s v="Turbina 1"/>
    <s v="S"/>
    <n v="1"/>
    <n v="0.8"/>
    <n v="0"/>
    <n v="0"/>
    <n v="0"/>
    <n v="0"/>
    <n v="0"/>
    <n v="0"/>
    <m/>
    <m/>
    <x v="0"/>
    <s v="ELN51009296Turbina 1HI"/>
    <s v="Electro Norte S. A."/>
    <x v="34"/>
    <x v="34"/>
    <s v="C. H. Chiriconga"/>
    <x v="289"/>
    <x v="4"/>
    <x v="4"/>
    <x v="255"/>
    <x v="1"/>
    <s v="Instalado"/>
    <s v="Operativo"/>
    <s v="Distribuidora"/>
    <x v="0"/>
    <x v="1"/>
    <x v="0"/>
    <x v="0"/>
    <s v="Estatal"/>
    <s v="CAJAMARCA"/>
    <s v="CAJAMARCA"/>
    <s v="SANTA CRUZ"/>
    <s v="CHANCAY-BAÑOS"/>
    <n v="0"/>
    <x v="7"/>
    <n v="0"/>
    <x v="0"/>
    <n v="0"/>
    <x v="0"/>
    <x v="0"/>
    <n v="0"/>
    <n v="0"/>
    <m/>
    <n v="8.3333333333333329E-2"/>
    <n v="6.6666666666666666E-2"/>
    <n v="7.6479999999999997"/>
    <n v="0"/>
    <n v="27"/>
    <s v="BASE DE DATOS"/>
    <m/>
  </r>
  <r>
    <s v="20"/>
    <x v="5"/>
    <s v="ELN"/>
    <s v="51009296"/>
    <s v="51009296"/>
    <x v="4"/>
    <s v="Turbina 2"/>
    <s v="S"/>
    <n v="1"/>
    <n v="0.8"/>
    <n v="121.696"/>
    <n v="462.53800000000001"/>
    <n v="584.23400000000004"/>
    <n v="0"/>
    <n v="658.5"/>
    <n v="0"/>
    <m/>
    <m/>
    <x v="0"/>
    <s v="ELN51009296Turbina 2HI"/>
    <s v="Electro Norte S. A."/>
    <x v="34"/>
    <x v="34"/>
    <s v="C. H. Chiriconga"/>
    <x v="289"/>
    <x v="4"/>
    <x v="4"/>
    <x v="256"/>
    <x v="1"/>
    <s v="Instalado"/>
    <s v="Operativo"/>
    <s v="Distribuidora"/>
    <x v="0"/>
    <x v="1"/>
    <x v="0"/>
    <x v="0"/>
    <s v="Estatal"/>
    <s v="CAJAMARCA"/>
    <s v="CAJAMARCA"/>
    <s v="SANTA CRUZ"/>
    <s v="CHANCAY-BAÑOS"/>
    <n v="0"/>
    <x v="7"/>
    <n v="0"/>
    <x v="0"/>
    <n v="0"/>
    <x v="0"/>
    <x v="0"/>
    <n v="584.23400000000004"/>
    <n v="0.58423400000000003"/>
    <m/>
    <n v="8.3333333333333329E-2"/>
    <n v="6.6666666666666666E-2"/>
    <n v="7.6479999999999997"/>
    <n v="0"/>
    <n v="27"/>
    <s v="BASE DE DATOS"/>
    <m/>
  </r>
  <r>
    <s v="20"/>
    <x v="5"/>
    <s v="ELN"/>
    <s v="51015600"/>
    <s v="51015600"/>
    <x v="4"/>
    <s v="Turbina 1"/>
    <s v="S"/>
    <n v="0.34"/>
    <n v="0.34"/>
    <n v="0"/>
    <n v="0"/>
    <n v="0"/>
    <n v="0"/>
    <n v="0"/>
    <n v="0"/>
    <m/>
    <m/>
    <x v="0"/>
    <s v="ELN51015600Turbina 1HI"/>
    <s v="Electro Norte S. A."/>
    <x v="34"/>
    <x v="34"/>
    <s v="C.H. Querocoto"/>
    <x v="290"/>
    <x v="4"/>
    <x v="4"/>
    <x v="255"/>
    <x v="1"/>
    <s v="Instalado"/>
    <s v="Operativo"/>
    <s v="Distribuidora"/>
    <x v="0"/>
    <x v="1"/>
    <x v="0"/>
    <x v="0"/>
    <s v="Estatal"/>
    <s v="CAJAMARCA"/>
    <s v="CAJAMARCA"/>
    <s v="CUTERVO"/>
    <s v="QUERECOTILLO"/>
    <n v="0"/>
    <x v="7"/>
    <n v="0"/>
    <x v="0"/>
    <n v="0"/>
    <x v="0"/>
    <x v="0"/>
    <n v="0"/>
    <n v="0"/>
    <m/>
    <n v="2.8333333333333335E-2"/>
    <n v="2.8333333333333335E-2"/>
    <n v="7.6479999999999997"/>
    <n v="0"/>
    <n v="27"/>
    <s v="BASE DE DATOS"/>
    <m/>
  </r>
  <r>
    <s v="20"/>
    <x v="5"/>
    <s v="ELN"/>
    <s v="51015600"/>
    <s v="51015600"/>
    <x v="4"/>
    <s v="Turbina 2"/>
    <s v="N"/>
    <n v="0.4"/>
    <n v="0.4"/>
    <n v="0"/>
    <n v="0"/>
    <n v="0"/>
    <n v="0"/>
    <n v="0"/>
    <n v="0"/>
    <m/>
    <m/>
    <x v="0"/>
    <s v="ELN51015600Turbina 2HI"/>
    <s v="Electro Norte S. A."/>
    <x v="34"/>
    <x v="34"/>
    <s v="C.H. Querocoto"/>
    <x v="290"/>
    <x v="4"/>
    <x v="4"/>
    <x v="256"/>
    <x v="1"/>
    <s v="Instalado"/>
    <s v="Inoperativo"/>
    <s v="Distribuidora"/>
    <x v="0"/>
    <x v="1"/>
    <x v="0"/>
    <x v="0"/>
    <s v="Estatal"/>
    <s v="CAJAMARCA"/>
    <s v="CAJAMARCA"/>
    <s v="CUTERVO"/>
    <s v="QUERECOTILLO"/>
    <n v="0"/>
    <x v="7"/>
    <n v="0"/>
    <x v="0"/>
    <n v="0"/>
    <x v="0"/>
    <x v="0"/>
    <n v="0"/>
    <n v="0"/>
    <m/>
    <n v="3.3333333333333333E-2"/>
    <n v="3.3333333333333333E-2"/>
    <n v="7.6479999999999997"/>
    <n v="0"/>
    <n v="27"/>
    <s v="BASE DE DATOS"/>
    <m/>
  </r>
  <r>
    <s v="20"/>
    <x v="6"/>
    <s v="ELN"/>
    <s v="31019393"/>
    <s v="31019393"/>
    <x v="4"/>
    <s v="Turbina 1"/>
    <s v="S"/>
    <n v="0.4"/>
    <n v="0.4"/>
    <n v="46.106999999999999"/>
    <n v="175.24"/>
    <n v="221.34700000000001"/>
    <n v="0"/>
    <n v="665.75"/>
    <n v="0"/>
    <m/>
    <m/>
    <x v="0"/>
    <s v="ELN31019393Turbina 1HI"/>
    <s v="Electro Norte S. A."/>
    <x v="34"/>
    <x v="34"/>
    <s v="C. H. Guineamayo"/>
    <x v="286"/>
    <x v="4"/>
    <x v="4"/>
    <x v="255"/>
    <x v="1"/>
    <s v="Instalado"/>
    <s v="Operativo"/>
    <s v="Distribuidora"/>
    <x v="0"/>
    <x v="1"/>
    <x v="0"/>
    <x v="0"/>
    <s v="Estatal"/>
    <s v="CAJAMARCA"/>
    <s v="CAJAMARCA"/>
    <s v="CUTERVO"/>
    <s v="SOCOTA"/>
    <n v="0"/>
    <x v="7"/>
    <n v="0"/>
    <x v="0"/>
    <n v="0"/>
    <x v="0"/>
    <x v="0"/>
    <n v="221.34700000000001"/>
    <n v="0.22134700000000002"/>
    <m/>
    <n v="3.3333333333333333E-2"/>
    <n v="3.3333333333333333E-2"/>
    <n v="7.6479999999999997"/>
    <n v="0"/>
    <n v="27"/>
    <s v="BASE DE DATOS"/>
    <m/>
  </r>
  <r>
    <s v="20"/>
    <x v="6"/>
    <s v="ELN"/>
    <s v="31019393"/>
    <s v="31019393"/>
    <x v="4"/>
    <s v="Turbina 2"/>
    <s v="S"/>
    <n v="0.4"/>
    <n v="0.5"/>
    <n v="56.201000000000001"/>
    <n v="213.608"/>
    <n v="269.81"/>
    <n v="0"/>
    <n v="689.25"/>
    <n v="0"/>
    <m/>
    <m/>
    <x v="0"/>
    <s v="ELN31019393Turbina 2HI"/>
    <s v="Electro Norte S. A."/>
    <x v="34"/>
    <x v="34"/>
    <s v="C. H. Guineamayo"/>
    <x v="286"/>
    <x v="4"/>
    <x v="4"/>
    <x v="256"/>
    <x v="1"/>
    <s v="Instalado"/>
    <s v="Operativo"/>
    <s v="Distribuidora"/>
    <x v="0"/>
    <x v="1"/>
    <x v="0"/>
    <x v="0"/>
    <s v="Estatal"/>
    <s v="CAJAMARCA"/>
    <s v="CAJAMARCA"/>
    <s v="CUTERVO"/>
    <s v="SOCOTA"/>
    <n v="0"/>
    <x v="7"/>
    <n v="0"/>
    <x v="0"/>
    <n v="0"/>
    <x v="0"/>
    <x v="0"/>
    <n v="269.81"/>
    <n v="0.26980999999999999"/>
    <m/>
    <n v="3.3333333333333333E-2"/>
    <n v="4.1666666666666664E-2"/>
    <n v="7.6479999999999997"/>
    <n v="-9.9999999997635314E-4"/>
    <n v="27"/>
    <s v="BASE DE DATOS"/>
    <m/>
  </r>
  <r>
    <s v="20"/>
    <x v="6"/>
    <s v="ELN"/>
    <s v="31019493"/>
    <s v="31019493"/>
    <x v="4"/>
    <s v="Turbina 1"/>
    <s v="S"/>
    <n v="0.5"/>
    <n v="0.45"/>
    <n v="65.628"/>
    <n v="249.892"/>
    <n v="315.52100000000002"/>
    <n v="0"/>
    <n v="743.53"/>
    <n v="0"/>
    <m/>
    <m/>
    <x v="0"/>
    <s v="ELN31019493Turbina 1HI"/>
    <s v="Electro Norte S. A."/>
    <x v="34"/>
    <x v="34"/>
    <s v="C. H. Buenos Aires Niepos"/>
    <x v="287"/>
    <x v="4"/>
    <x v="4"/>
    <x v="255"/>
    <x v="1"/>
    <s v="Instalado"/>
    <s v="Operativo"/>
    <s v="Distribuidora"/>
    <x v="0"/>
    <x v="1"/>
    <x v="0"/>
    <x v="0"/>
    <s v="Estatal"/>
    <s v="CAJAMARCA"/>
    <s v="CAJAMARCA"/>
    <s v="SANTA CRUZ"/>
    <s v="CATACHES"/>
    <n v="0"/>
    <x v="7"/>
    <n v="0"/>
    <x v="0"/>
    <n v="0"/>
    <x v="0"/>
    <x v="0"/>
    <n v="315.52100000000002"/>
    <n v="0.315521"/>
    <m/>
    <n v="4.1666666666666664E-2"/>
    <n v="3.7499999999999999E-2"/>
    <n v="7.6479999999999997"/>
    <n v="-1.0000000000331966E-3"/>
    <n v="27"/>
    <s v="BASE DE DATOS"/>
    <m/>
  </r>
  <r>
    <s v="20"/>
    <x v="6"/>
    <s v="ELN"/>
    <s v="31019493"/>
    <s v="31019493"/>
    <x v="4"/>
    <s v="Turbina 2"/>
    <s v="S"/>
    <n v="0.5"/>
    <n v="0.45"/>
    <n v="0"/>
    <n v="0"/>
    <n v="0"/>
    <n v="0"/>
    <n v="0"/>
    <n v="0"/>
    <m/>
    <m/>
    <x v="0"/>
    <s v="ELN31019493Turbina 2HI"/>
    <s v="Electro Norte S. A."/>
    <x v="34"/>
    <x v="34"/>
    <s v="C. H. Buenos Aires Niepos"/>
    <x v="287"/>
    <x v="4"/>
    <x v="4"/>
    <x v="256"/>
    <x v="1"/>
    <s v="Instalado"/>
    <s v="Operativo"/>
    <s v="Distribuidora"/>
    <x v="0"/>
    <x v="1"/>
    <x v="0"/>
    <x v="0"/>
    <s v="Estatal"/>
    <s v="CAJAMARCA"/>
    <s v="CAJAMARCA"/>
    <s v="SANTA CRUZ"/>
    <s v="CATACHES"/>
    <n v="0"/>
    <x v="7"/>
    <n v="0"/>
    <x v="0"/>
    <n v="0"/>
    <x v="0"/>
    <x v="0"/>
    <n v="0"/>
    <n v="0"/>
    <m/>
    <n v="4.1666666666666664E-2"/>
    <n v="3.7499999999999999E-2"/>
    <n v="7.6479999999999997"/>
    <n v="0"/>
    <n v="27"/>
    <s v="BASE DE DATOS"/>
    <m/>
  </r>
  <r>
    <s v="20"/>
    <x v="6"/>
    <s v="ELN"/>
    <s v="41027893"/>
    <s v="41027893"/>
    <x v="4"/>
    <s v="T. Maier B"/>
    <s v="N"/>
    <n v="0"/>
    <n v="0"/>
    <n v="0"/>
    <n v="0"/>
    <n v="0"/>
    <n v="0"/>
    <n v="0"/>
    <n v="0"/>
    <m/>
    <m/>
    <x v="1"/>
    <s v="ELN41027893T. Maier BHI"/>
    <s v="Electro Norte S. A."/>
    <x v="34"/>
    <x v="34"/>
    <s v="C. H. Bambamarca"/>
    <x v="288"/>
    <x v="4"/>
    <x v="4"/>
    <x v="338"/>
    <x v="1"/>
    <s v="Retirado"/>
    <s v="Inoperativo"/>
    <s v="Distribuidora"/>
    <x v="0"/>
    <x v="1"/>
    <x v="0"/>
    <x v="0"/>
    <s v="Estatal"/>
    <s v="CAJAMARCA"/>
    <s v="CAJAMARCA"/>
    <s v="HUALGAYOC"/>
    <s v="BAMBAMARCA"/>
    <n v="0"/>
    <x v="7"/>
    <n v="0"/>
    <x v="0"/>
    <n v="0"/>
    <x v="0"/>
    <x v="0"/>
    <n v="0"/>
    <n v="0"/>
    <m/>
    <s v="-"/>
    <s v="-"/>
    <s v="-"/>
    <n v="0"/>
    <n v="27"/>
    <s v="BASE DE DATOS"/>
    <m/>
  </r>
  <r>
    <s v="20"/>
    <x v="6"/>
    <s v="ELN"/>
    <s v="51009296"/>
    <s v="51009296"/>
    <x v="4"/>
    <s v="Turbina 1"/>
    <s v="S"/>
    <n v="1"/>
    <n v="0.8"/>
    <n v="0"/>
    <n v="0"/>
    <n v="0"/>
    <n v="0"/>
    <n v="0"/>
    <n v="0"/>
    <m/>
    <m/>
    <x v="0"/>
    <s v="ELN51009296Turbina 1HI"/>
    <s v="Electro Norte S. A."/>
    <x v="34"/>
    <x v="34"/>
    <s v="C. H. Chiriconga"/>
    <x v="289"/>
    <x v="4"/>
    <x v="4"/>
    <x v="255"/>
    <x v="1"/>
    <s v="Instalado"/>
    <s v="Operativo"/>
    <s v="Distribuidora"/>
    <x v="0"/>
    <x v="1"/>
    <x v="0"/>
    <x v="0"/>
    <s v="Estatal"/>
    <s v="CAJAMARCA"/>
    <s v="CAJAMARCA"/>
    <s v="SANTA CRUZ"/>
    <s v="CHANCAY-BAÑOS"/>
    <n v="0"/>
    <x v="7"/>
    <n v="0"/>
    <x v="0"/>
    <n v="0"/>
    <x v="0"/>
    <x v="0"/>
    <n v="0"/>
    <n v="0"/>
    <m/>
    <n v="8.3333333333333329E-2"/>
    <n v="6.6666666666666666E-2"/>
    <n v="7.6479999999999997"/>
    <n v="0"/>
    <n v="27"/>
    <s v="BASE DE DATOS"/>
    <m/>
  </r>
  <r>
    <s v="20"/>
    <x v="6"/>
    <s v="ELN"/>
    <s v="51009296"/>
    <s v="51009296"/>
    <x v="4"/>
    <s v="Turbina 2"/>
    <s v="S"/>
    <n v="1"/>
    <n v="0.8"/>
    <n v="127.52500000000001"/>
    <n v="484.69299999999998"/>
    <n v="612.21799999999996"/>
    <n v="0"/>
    <n v="720"/>
    <n v="0"/>
    <m/>
    <m/>
    <x v="0"/>
    <s v="ELN51009296Turbina 2HI"/>
    <s v="Electro Norte S. A."/>
    <x v="34"/>
    <x v="34"/>
    <s v="C. H. Chiriconga"/>
    <x v="289"/>
    <x v="4"/>
    <x v="4"/>
    <x v="256"/>
    <x v="1"/>
    <s v="Instalado"/>
    <s v="Operativo"/>
    <s v="Distribuidora"/>
    <x v="0"/>
    <x v="1"/>
    <x v="0"/>
    <x v="0"/>
    <s v="Estatal"/>
    <s v="CAJAMARCA"/>
    <s v="CAJAMARCA"/>
    <s v="SANTA CRUZ"/>
    <s v="CHANCAY-BAÑOS"/>
    <n v="0"/>
    <x v="7"/>
    <n v="0"/>
    <x v="0"/>
    <n v="0"/>
    <x v="0"/>
    <x v="0"/>
    <n v="612.21799999999996"/>
    <n v="0.61221799999999993"/>
    <m/>
    <n v="8.3333333333333329E-2"/>
    <n v="6.6666666666666666E-2"/>
    <n v="7.6479999999999997"/>
    <n v="0"/>
    <n v="27"/>
    <s v="BASE DE DATOS"/>
    <m/>
  </r>
  <r>
    <s v="20"/>
    <x v="6"/>
    <s v="ELN"/>
    <s v="51015600"/>
    <s v="51015600"/>
    <x v="4"/>
    <s v="Turbina 1"/>
    <s v="S"/>
    <n v="0.34"/>
    <n v="0.34"/>
    <n v="0"/>
    <n v="0"/>
    <n v="0"/>
    <n v="0"/>
    <n v="0"/>
    <n v="0"/>
    <m/>
    <m/>
    <x v="0"/>
    <s v="ELN51015600Turbina 1HI"/>
    <s v="Electro Norte S. A."/>
    <x v="34"/>
    <x v="34"/>
    <s v="C.H. Querocoto"/>
    <x v="290"/>
    <x v="4"/>
    <x v="4"/>
    <x v="255"/>
    <x v="1"/>
    <s v="Instalado"/>
    <s v="Operativo"/>
    <s v="Distribuidora"/>
    <x v="0"/>
    <x v="1"/>
    <x v="0"/>
    <x v="0"/>
    <s v="Estatal"/>
    <s v="CAJAMARCA"/>
    <s v="CAJAMARCA"/>
    <s v="CUTERVO"/>
    <s v="QUERECOTILLO"/>
    <n v="0"/>
    <x v="7"/>
    <n v="0"/>
    <x v="0"/>
    <n v="0"/>
    <x v="0"/>
    <x v="0"/>
    <n v="0"/>
    <n v="0"/>
    <m/>
    <n v="2.8333333333333335E-2"/>
    <n v="2.8333333333333335E-2"/>
    <n v="7.6479999999999997"/>
    <n v="0"/>
    <n v="27"/>
    <s v="BASE DE DATOS"/>
    <m/>
  </r>
  <r>
    <s v="20"/>
    <x v="6"/>
    <s v="ELN"/>
    <s v="51015600"/>
    <s v="51015600"/>
    <x v="4"/>
    <s v="Turbina 2"/>
    <s v="N"/>
    <n v="0.4"/>
    <n v="0.4"/>
    <n v="0"/>
    <n v="0"/>
    <n v="0"/>
    <n v="0"/>
    <n v="0"/>
    <n v="0"/>
    <m/>
    <m/>
    <x v="0"/>
    <s v="ELN51015600Turbina 2HI"/>
    <s v="Electro Norte S. A."/>
    <x v="34"/>
    <x v="34"/>
    <s v="C.H. Querocoto"/>
    <x v="290"/>
    <x v="4"/>
    <x v="4"/>
    <x v="256"/>
    <x v="1"/>
    <s v="Instalado"/>
    <s v="Inoperativo"/>
    <s v="Distribuidora"/>
    <x v="0"/>
    <x v="1"/>
    <x v="0"/>
    <x v="0"/>
    <s v="Estatal"/>
    <s v="CAJAMARCA"/>
    <s v="CAJAMARCA"/>
    <s v="CUTERVO"/>
    <s v="QUERECOTILLO"/>
    <n v="0"/>
    <x v="7"/>
    <n v="0"/>
    <x v="0"/>
    <n v="0"/>
    <x v="0"/>
    <x v="0"/>
    <n v="0"/>
    <n v="0"/>
    <m/>
    <n v="3.3333333333333333E-2"/>
    <n v="3.3333333333333333E-2"/>
    <n v="7.6479999999999997"/>
    <n v="0"/>
    <n v="27"/>
    <s v="BASE DE DATOS"/>
    <m/>
  </r>
  <r>
    <s v="20"/>
    <x v="7"/>
    <s v="ELN"/>
    <s v="31019393"/>
    <s v="31019393"/>
    <x v="4"/>
    <s v="Turbina 1"/>
    <s v="S"/>
    <n v="0.4"/>
    <n v="0.4"/>
    <n v="51.847000000000001"/>
    <n v="197.05799999999999"/>
    <n v="248.904"/>
    <n v="0"/>
    <n v="733"/>
    <n v="0"/>
    <m/>
    <m/>
    <x v="0"/>
    <s v="ELN31019393Turbina 1HI"/>
    <s v="Electro Norte S. A."/>
    <x v="34"/>
    <x v="34"/>
    <s v="C. H. Guineamayo"/>
    <x v="286"/>
    <x v="4"/>
    <x v="4"/>
    <x v="255"/>
    <x v="1"/>
    <s v="Instalado"/>
    <s v="Operativo"/>
    <s v="Distribuidora"/>
    <x v="0"/>
    <x v="1"/>
    <x v="0"/>
    <x v="0"/>
    <s v="Estatal"/>
    <s v="CAJAMARCA"/>
    <s v="CAJAMARCA"/>
    <s v="CUTERVO"/>
    <s v="SOCOTA"/>
    <n v="0"/>
    <x v="7"/>
    <n v="0"/>
    <x v="0"/>
    <n v="0"/>
    <x v="0"/>
    <x v="0"/>
    <n v="248.904"/>
    <n v="0.24890399999999999"/>
    <m/>
    <n v="3.3333333333333333E-2"/>
    <n v="3.3333333333333333E-2"/>
    <n v="7.6479999999999997"/>
    <n v="1.0000000000047748E-3"/>
    <n v="27"/>
    <s v="BASE DE DATOS"/>
    <m/>
  </r>
  <r>
    <s v="20"/>
    <x v="7"/>
    <s v="ELN"/>
    <s v="31019393"/>
    <s v="31019393"/>
    <x v="4"/>
    <s v="Turbina 2"/>
    <s v="S"/>
    <n v="0.4"/>
    <n v="0.5"/>
    <n v="61.368000000000002"/>
    <n v="233.244"/>
    <n v="294.61200000000002"/>
    <n v="0"/>
    <n v="733.3"/>
    <n v="0"/>
    <m/>
    <m/>
    <x v="0"/>
    <s v="ELN31019393Turbina 2HI"/>
    <s v="Electro Norte S. A."/>
    <x v="34"/>
    <x v="34"/>
    <s v="C. H. Guineamayo"/>
    <x v="286"/>
    <x v="4"/>
    <x v="4"/>
    <x v="256"/>
    <x v="1"/>
    <s v="Instalado"/>
    <s v="Operativo"/>
    <s v="Distribuidora"/>
    <x v="0"/>
    <x v="1"/>
    <x v="0"/>
    <x v="0"/>
    <s v="Estatal"/>
    <s v="CAJAMARCA"/>
    <s v="CAJAMARCA"/>
    <s v="CUTERVO"/>
    <s v="SOCOTA"/>
    <n v="0"/>
    <x v="7"/>
    <n v="0"/>
    <x v="0"/>
    <n v="0"/>
    <x v="0"/>
    <x v="0"/>
    <n v="294.61200000000002"/>
    <n v="0.29461200000000004"/>
    <m/>
    <n v="3.3333333333333333E-2"/>
    <n v="4.1666666666666664E-2"/>
    <n v="7.6479999999999997"/>
    <n v="0"/>
    <n v="27"/>
    <s v="BASE DE DATOS"/>
    <m/>
  </r>
  <r>
    <s v="20"/>
    <x v="7"/>
    <s v="ELN"/>
    <s v="31019493"/>
    <s v="31019493"/>
    <x v="4"/>
    <s v="Turbina 1"/>
    <s v="S"/>
    <n v="0.5"/>
    <n v="0.45"/>
    <n v="65.628"/>
    <n v="249.892"/>
    <n v="315.52100000000002"/>
    <n v="0"/>
    <n v="743.53"/>
    <n v="0"/>
    <m/>
    <m/>
    <x v="0"/>
    <s v="ELN31019493Turbina 1HI"/>
    <s v="Electro Norte S. A."/>
    <x v="34"/>
    <x v="34"/>
    <s v="C. H. Buenos Aires Niepos"/>
    <x v="287"/>
    <x v="4"/>
    <x v="4"/>
    <x v="255"/>
    <x v="1"/>
    <s v="Instalado"/>
    <s v="Operativo"/>
    <s v="Distribuidora"/>
    <x v="0"/>
    <x v="1"/>
    <x v="0"/>
    <x v="0"/>
    <s v="Estatal"/>
    <s v="CAJAMARCA"/>
    <s v="CAJAMARCA"/>
    <s v="SANTA CRUZ"/>
    <s v="CATACHES"/>
    <n v="0"/>
    <x v="7"/>
    <n v="0"/>
    <x v="0"/>
    <n v="0"/>
    <x v="0"/>
    <x v="0"/>
    <n v="315.52100000000002"/>
    <n v="0.315521"/>
    <m/>
    <n v="4.1666666666666664E-2"/>
    <n v="3.7499999999999999E-2"/>
    <n v="7.6479999999999997"/>
    <n v="-1.0000000000331966E-3"/>
    <n v="27"/>
    <s v="BASE DE DATOS"/>
    <m/>
  </r>
  <r>
    <s v="20"/>
    <x v="7"/>
    <s v="ELN"/>
    <s v="31019493"/>
    <s v="31019493"/>
    <x v="4"/>
    <s v="Turbina 2"/>
    <s v="S"/>
    <n v="0.5"/>
    <n v="0.45"/>
    <n v="0"/>
    <n v="0"/>
    <n v="0"/>
    <n v="0"/>
    <n v="0"/>
    <n v="0"/>
    <m/>
    <m/>
    <x v="0"/>
    <s v="ELN31019493Turbina 2HI"/>
    <s v="Electro Norte S. A."/>
    <x v="34"/>
    <x v="34"/>
    <s v="C. H. Buenos Aires Niepos"/>
    <x v="287"/>
    <x v="4"/>
    <x v="4"/>
    <x v="256"/>
    <x v="1"/>
    <s v="Instalado"/>
    <s v="Operativo"/>
    <s v="Distribuidora"/>
    <x v="0"/>
    <x v="1"/>
    <x v="0"/>
    <x v="0"/>
    <s v="Estatal"/>
    <s v="CAJAMARCA"/>
    <s v="CAJAMARCA"/>
    <s v="SANTA CRUZ"/>
    <s v="CATACHES"/>
    <n v="0"/>
    <x v="7"/>
    <n v="0"/>
    <x v="0"/>
    <n v="0"/>
    <x v="0"/>
    <x v="0"/>
    <n v="0"/>
    <n v="0"/>
    <m/>
    <n v="4.1666666666666664E-2"/>
    <n v="3.7499999999999999E-2"/>
    <n v="7.6479999999999997"/>
    <n v="0"/>
    <n v="27"/>
    <s v="BASE DE DATOS"/>
    <m/>
  </r>
  <r>
    <s v="20"/>
    <x v="7"/>
    <s v="ELN"/>
    <s v="41027893"/>
    <s v="41027893"/>
    <x v="4"/>
    <s v="T. Maier B"/>
    <s v="N"/>
    <n v="0"/>
    <n v="0"/>
    <n v="0"/>
    <n v="0"/>
    <n v="0"/>
    <n v="0"/>
    <n v="0"/>
    <n v="0"/>
    <m/>
    <m/>
    <x v="1"/>
    <s v="ELN41027893T. Maier BHI"/>
    <s v="Electro Norte S. A."/>
    <x v="34"/>
    <x v="34"/>
    <s v="C. H. Bambamarca"/>
    <x v="288"/>
    <x v="4"/>
    <x v="4"/>
    <x v="338"/>
    <x v="1"/>
    <s v="Retirado"/>
    <s v="Inoperativo"/>
    <s v="Distribuidora"/>
    <x v="0"/>
    <x v="1"/>
    <x v="0"/>
    <x v="0"/>
    <s v="Estatal"/>
    <s v="CAJAMARCA"/>
    <s v="CAJAMARCA"/>
    <s v="HUALGAYOC"/>
    <s v="BAMBAMARCA"/>
    <n v="0"/>
    <x v="7"/>
    <n v="0"/>
    <x v="0"/>
    <n v="0"/>
    <x v="0"/>
    <x v="0"/>
    <n v="0"/>
    <n v="0"/>
    <m/>
    <s v="-"/>
    <s v="-"/>
    <s v="-"/>
    <n v="0"/>
    <n v="27"/>
    <s v="BASE DE DATOS"/>
    <m/>
  </r>
  <r>
    <s v="20"/>
    <x v="7"/>
    <s v="ELN"/>
    <s v="51009296"/>
    <s v="51009296"/>
    <x v="4"/>
    <s v="Turbina 1"/>
    <s v="S"/>
    <n v="1"/>
    <n v="0.8"/>
    <n v="0"/>
    <n v="0"/>
    <n v="0"/>
    <n v="0"/>
    <n v="0"/>
    <n v="0"/>
    <m/>
    <m/>
    <x v="0"/>
    <s v="ELN51009296Turbina 1HI"/>
    <s v="Electro Norte S. A."/>
    <x v="34"/>
    <x v="34"/>
    <s v="C. H. Chiriconga"/>
    <x v="289"/>
    <x v="4"/>
    <x v="4"/>
    <x v="255"/>
    <x v="1"/>
    <s v="Instalado"/>
    <s v="Operativo"/>
    <s v="Distribuidora"/>
    <x v="0"/>
    <x v="1"/>
    <x v="0"/>
    <x v="0"/>
    <s v="Estatal"/>
    <s v="CAJAMARCA"/>
    <s v="CAJAMARCA"/>
    <s v="SANTA CRUZ"/>
    <s v="CHANCAY-BAÑOS"/>
    <n v="0"/>
    <x v="7"/>
    <n v="0"/>
    <x v="0"/>
    <n v="0"/>
    <x v="0"/>
    <x v="0"/>
    <n v="0"/>
    <n v="0"/>
    <m/>
    <n v="8.3333333333333329E-2"/>
    <n v="6.6666666666666666E-2"/>
    <n v="7.6479999999999997"/>
    <n v="0"/>
    <n v="27"/>
    <s v="BASE DE DATOS"/>
    <m/>
  </r>
  <r>
    <s v="20"/>
    <x v="7"/>
    <s v="ELN"/>
    <s v="51009296"/>
    <s v="51009296"/>
    <x v="4"/>
    <s v="Turbina 2"/>
    <s v="S"/>
    <n v="1"/>
    <n v="0.8"/>
    <n v="83.99"/>
    <n v="319.226"/>
    <n v="403.21600000000001"/>
    <n v="0"/>
    <n v="475.5"/>
    <n v="0"/>
    <m/>
    <m/>
    <x v="0"/>
    <s v="ELN51009296Turbina 2HI"/>
    <s v="Electro Norte S. A."/>
    <x v="34"/>
    <x v="34"/>
    <s v="C. H. Chiriconga"/>
    <x v="289"/>
    <x v="4"/>
    <x v="4"/>
    <x v="256"/>
    <x v="1"/>
    <s v="Instalado"/>
    <s v="Operativo"/>
    <s v="Distribuidora"/>
    <x v="0"/>
    <x v="1"/>
    <x v="0"/>
    <x v="0"/>
    <s v="Estatal"/>
    <s v="CAJAMARCA"/>
    <s v="CAJAMARCA"/>
    <s v="SANTA CRUZ"/>
    <s v="CHANCAY-BAÑOS"/>
    <n v="0"/>
    <x v="7"/>
    <n v="0"/>
    <x v="0"/>
    <n v="0"/>
    <x v="0"/>
    <x v="0"/>
    <n v="403.21600000000001"/>
    <n v="0.40321600000000002"/>
    <m/>
    <n v="8.3333333333333329E-2"/>
    <n v="6.6666666666666666E-2"/>
    <n v="7.6479999999999997"/>
    <n v="0"/>
    <n v="27"/>
    <s v="BASE DE DATOS"/>
    <m/>
  </r>
  <r>
    <s v="20"/>
    <x v="7"/>
    <s v="ELN"/>
    <s v="51015600"/>
    <s v="51015600"/>
    <x v="4"/>
    <s v="Turbina 1"/>
    <s v="S"/>
    <n v="0.34"/>
    <n v="0.34"/>
    <n v="0"/>
    <n v="0"/>
    <n v="0"/>
    <n v="0"/>
    <n v="0"/>
    <n v="0"/>
    <m/>
    <m/>
    <x v="0"/>
    <s v="ELN51015600Turbina 1HI"/>
    <s v="Electro Norte S. A."/>
    <x v="34"/>
    <x v="34"/>
    <s v="C.H. Querocoto"/>
    <x v="290"/>
    <x v="4"/>
    <x v="4"/>
    <x v="255"/>
    <x v="1"/>
    <s v="Instalado"/>
    <s v="Operativo"/>
    <s v="Distribuidora"/>
    <x v="0"/>
    <x v="1"/>
    <x v="0"/>
    <x v="0"/>
    <s v="Estatal"/>
    <s v="CAJAMARCA"/>
    <s v="CAJAMARCA"/>
    <s v="CUTERVO"/>
    <s v="QUERECOTILLO"/>
    <n v="0"/>
    <x v="7"/>
    <n v="0"/>
    <x v="0"/>
    <n v="0"/>
    <x v="0"/>
    <x v="0"/>
    <n v="0"/>
    <n v="0"/>
    <m/>
    <n v="2.8333333333333335E-2"/>
    <n v="2.8333333333333335E-2"/>
    <n v="7.6479999999999997"/>
    <n v="0"/>
    <n v="27"/>
    <s v="BASE DE DATOS"/>
    <m/>
  </r>
  <r>
    <s v="20"/>
    <x v="7"/>
    <s v="ELN"/>
    <s v="51015600"/>
    <s v="51015600"/>
    <x v="4"/>
    <s v="Turbina 2"/>
    <s v="N"/>
    <n v="0.4"/>
    <n v="0.4"/>
    <n v="0"/>
    <n v="0"/>
    <n v="0"/>
    <n v="0"/>
    <n v="0"/>
    <n v="0"/>
    <m/>
    <m/>
    <x v="0"/>
    <s v="ELN51015600Turbina 2HI"/>
    <s v="Electro Norte S. A."/>
    <x v="34"/>
    <x v="34"/>
    <s v="C.H. Querocoto"/>
    <x v="290"/>
    <x v="4"/>
    <x v="4"/>
    <x v="256"/>
    <x v="1"/>
    <s v="Instalado"/>
    <s v="Inoperativo"/>
    <s v="Distribuidora"/>
    <x v="0"/>
    <x v="1"/>
    <x v="0"/>
    <x v="0"/>
    <s v="Estatal"/>
    <s v="CAJAMARCA"/>
    <s v="CAJAMARCA"/>
    <s v="CUTERVO"/>
    <s v="QUERECOTILLO"/>
    <n v="0"/>
    <x v="7"/>
    <n v="0"/>
    <x v="0"/>
    <n v="0"/>
    <x v="0"/>
    <x v="0"/>
    <n v="0"/>
    <n v="0"/>
    <m/>
    <n v="3.3333333333333333E-2"/>
    <n v="3.3333333333333333E-2"/>
    <n v="7.6479999999999997"/>
    <n v="0"/>
    <n v="27"/>
    <s v="BASE DE DATOS"/>
    <m/>
  </r>
  <r>
    <s v="20"/>
    <x v="8"/>
    <s v="ELN"/>
    <s v="31019393"/>
    <s v="31019393"/>
    <x v="4"/>
    <s v="Turbina 1"/>
    <s v="S"/>
    <n v="0.4"/>
    <n v="0.4"/>
    <n v="35.268999999999998"/>
    <n v="131.41800000000001"/>
    <n v="166.68700000000001"/>
    <n v="0"/>
    <n v="504.25"/>
    <n v="0"/>
    <m/>
    <m/>
    <x v="0"/>
    <s v="ELN31019393Turbina 1HI"/>
    <s v="Electro Norte S. A."/>
    <x v="34"/>
    <x v="34"/>
    <s v="C. H. Guineamayo"/>
    <x v="286"/>
    <x v="4"/>
    <x v="4"/>
    <x v="255"/>
    <x v="1"/>
    <s v="Instalado"/>
    <s v="Operativo"/>
    <s v="Distribuidora"/>
    <x v="0"/>
    <x v="1"/>
    <x v="0"/>
    <x v="0"/>
    <s v="Estatal"/>
    <s v="CAJAMARCA"/>
    <s v="CAJAMARCA"/>
    <s v="CUTERVO"/>
    <s v="SOCOTA"/>
    <n v="0"/>
    <x v="7"/>
    <n v="0"/>
    <x v="0"/>
    <n v="0"/>
    <x v="0"/>
    <x v="0"/>
    <n v="166.68700000000001"/>
    <n v="0.166687"/>
    <m/>
    <n v="3.3333333333333333E-2"/>
    <n v="3.3333333333333333E-2"/>
    <n v="7.6479999999999997"/>
    <n v="0"/>
    <n v="27"/>
    <s v="BASE DE DATOS"/>
    <m/>
  </r>
  <r>
    <s v="20"/>
    <x v="8"/>
    <s v="ELN"/>
    <s v="31019393"/>
    <s v="31019393"/>
    <x v="4"/>
    <s v="Turbina 2"/>
    <s v="S"/>
    <n v="0.4"/>
    <n v="0.5"/>
    <n v="61.052"/>
    <n v="216.84299999999999"/>
    <n v="277.89499999999998"/>
    <n v="0"/>
    <n v="680.25"/>
    <n v="0"/>
    <m/>
    <m/>
    <x v="0"/>
    <s v="ELN31019393Turbina 2HI"/>
    <s v="Electro Norte S. A."/>
    <x v="34"/>
    <x v="34"/>
    <s v="C. H. Guineamayo"/>
    <x v="286"/>
    <x v="4"/>
    <x v="4"/>
    <x v="256"/>
    <x v="1"/>
    <s v="Instalado"/>
    <s v="Operativo"/>
    <s v="Distribuidora"/>
    <x v="0"/>
    <x v="1"/>
    <x v="0"/>
    <x v="0"/>
    <s v="Estatal"/>
    <s v="CAJAMARCA"/>
    <s v="CAJAMARCA"/>
    <s v="CUTERVO"/>
    <s v="SOCOTA"/>
    <n v="0"/>
    <x v="7"/>
    <n v="0"/>
    <x v="0"/>
    <n v="0"/>
    <x v="0"/>
    <x v="0"/>
    <n v="277.89499999999998"/>
    <n v="0.277895"/>
    <m/>
    <n v="3.3333333333333333E-2"/>
    <n v="4.1666666666666664E-2"/>
    <n v="7.6479999999999997"/>
    <n v="0"/>
    <n v="27"/>
    <s v="BASE DE DATOS"/>
    <m/>
  </r>
  <r>
    <s v="20"/>
    <x v="8"/>
    <s v="ELN"/>
    <s v="31019493"/>
    <s v="31019493"/>
    <x v="4"/>
    <s v="Turbina 1"/>
    <s v="S"/>
    <n v="0.5"/>
    <n v="0.45"/>
    <n v="62.201000000000001"/>
    <n v="238.03700000000001"/>
    <n v="300.23700000000002"/>
    <n v="0"/>
    <n v="720"/>
    <n v="0"/>
    <m/>
    <m/>
    <x v="0"/>
    <s v="ELN31019493Turbina 1HI"/>
    <s v="Electro Norte S. A."/>
    <x v="34"/>
    <x v="34"/>
    <s v="C. H. Buenos Aires Niepos"/>
    <x v="287"/>
    <x v="4"/>
    <x v="4"/>
    <x v="255"/>
    <x v="1"/>
    <s v="Instalado"/>
    <s v="Operativo"/>
    <s v="Distribuidora"/>
    <x v="0"/>
    <x v="1"/>
    <x v="0"/>
    <x v="0"/>
    <s v="Estatal"/>
    <s v="CAJAMARCA"/>
    <s v="CAJAMARCA"/>
    <s v="SANTA CRUZ"/>
    <s v="CATACHES"/>
    <n v="0"/>
    <x v="7"/>
    <n v="0"/>
    <x v="0"/>
    <n v="0"/>
    <x v="0"/>
    <x v="0"/>
    <n v="300.23700000000002"/>
    <n v="0.30023700000000003"/>
    <m/>
    <n v="4.1666666666666664E-2"/>
    <n v="3.7499999999999999E-2"/>
    <n v="7.6479999999999997"/>
    <n v="9.9999999997635314E-4"/>
    <n v="27"/>
    <s v="BASE DE DATOS"/>
    <m/>
  </r>
  <r>
    <s v="20"/>
    <x v="8"/>
    <s v="ELN"/>
    <s v="31019493"/>
    <s v="31019493"/>
    <x v="4"/>
    <s v="Turbina 2"/>
    <s v="S"/>
    <n v="0.5"/>
    <n v="0.45"/>
    <n v="0"/>
    <n v="0"/>
    <n v="0"/>
    <n v="0"/>
    <n v="0"/>
    <n v="0"/>
    <m/>
    <m/>
    <x v="0"/>
    <s v="ELN31019493Turbina 2HI"/>
    <s v="Electro Norte S. A."/>
    <x v="34"/>
    <x v="34"/>
    <s v="C. H. Buenos Aires Niepos"/>
    <x v="287"/>
    <x v="4"/>
    <x v="4"/>
    <x v="256"/>
    <x v="1"/>
    <s v="Instalado"/>
    <s v="Operativo"/>
    <s v="Distribuidora"/>
    <x v="0"/>
    <x v="1"/>
    <x v="0"/>
    <x v="0"/>
    <s v="Estatal"/>
    <s v="CAJAMARCA"/>
    <s v="CAJAMARCA"/>
    <s v="SANTA CRUZ"/>
    <s v="CATACHES"/>
    <n v="0"/>
    <x v="7"/>
    <n v="0"/>
    <x v="0"/>
    <n v="0"/>
    <x v="0"/>
    <x v="0"/>
    <n v="0"/>
    <n v="0"/>
    <m/>
    <n v="4.1666666666666664E-2"/>
    <n v="3.7499999999999999E-2"/>
    <n v="7.6479999999999997"/>
    <n v="0"/>
    <n v="27"/>
    <s v="BASE DE DATOS"/>
    <m/>
  </r>
  <r>
    <s v="20"/>
    <x v="8"/>
    <s v="ELN"/>
    <s v="41027893"/>
    <s v="41027893"/>
    <x v="4"/>
    <s v="T. Maier B"/>
    <s v="N"/>
    <n v="0"/>
    <n v="0"/>
    <n v="0"/>
    <n v="0"/>
    <n v="0"/>
    <n v="0"/>
    <n v="0"/>
    <n v="0"/>
    <m/>
    <m/>
    <x v="1"/>
    <s v="ELN41027893T. Maier BHI"/>
    <s v="Electro Norte S. A."/>
    <x v="34"/>
    <x v="34"/>
    <s v="C. H. Bambamarca"/>
    <x v="288"/>
    <x v="4"/>
    <x v="4"/>
    <x v="338"/>
    <x v="1"/>
    <s v="Retirado"/>
    <s v="Inoperativo"/>
    <s v="Distribuidora"/>
    <x v="0"/>
    <x v="1"/>
    <x v="0"/>
    <x v="0"/>
    <s v="Estatal"/>
    <s v="CAJAMARCA"/>
    <s v="CAJAMARCA"/>
    <s v="HUALGAYOC"/>
    <s v="BAMBAMARCA"/>
    <n v="0"/>
    <x v="7"/>
    <n v="0"/>
    <x v="0"/>
    <n v="0"/>
    <x v="0"/>
    <x v="0"/>
    <n v="0"/>
    <n v="0"/>
    <m/>
    <s v="-"/>
    <s v="-"/>
    <s v="-"/>
    <n v="0"/>
    <n v="27"/>
    <s v="BASE DE DATOS"/>
    <m/>
  </r>
  <r>
    <s v="20"/>
    <x v="8"/>
    <s v="ELN"/>
    <s v="51009296"/>
    <s v="51009296"/>
    <x v="4"/>
    <s v="Turbina 1"/>
    <s v="S"/>
    <n v="1"/>
    <n v="0.8"/>
    <n v="0"/>
    <n v="0"/>
    <n v="0"/>
    <n v="0"/>
    <n v="0"/>
    <n v="0"/>
    <m/>
    <m/>
    <x v="0"/>
    <s v="ELN51009296Turbina 1HI"/>
    <s v="Electro Norte S. A."/>
    <x v="34"/>
    <x v="34"/>
    <s v="C. H. Chiriconga"/>
    <x v="289"/>
    <x v="4"/>
    <x v="4"/>
    <x v="255"/>
    <x v="1"/>
    <s v="Instalado"/>
    <s v="Operativo"/>
    <s v="Distribuidora"/>
    <x v="0"/>
    <x v="1"/>
    <x v="0"/>
    <x v="0"/>
    <s v="Estatal"/>
    <s v="CAJAMARCA"/>
    <s v="CAJAMARCA"/>
    <s v="SANTA CRUZ"/>
    <s v="CHANCAY-BAÑOS"/>
    <n v="0"/>
    <x v="7"/>
    <n v="0"/>
    <x v="0"/>
    <n v="0"/>
    <x v="0"/>
    <x v="0"/>
    <n v="0"/>
    <n v="0"/>
    <m/>
    <n v="8.3333333333333329E-2"/>
    <n v="6.6666666666666666E-2"/>
    <n v="7.6479999999999997"/>
    <n v="0"/>
    <n v="27"/>
    <s v="BASE DE DATOS"/>
    <m/>
  </r>
  <r>
    <s v="20"/>
    <x v="8"/>
    <s v="ELN"/>
    <s v="51009296"/>
    <s v="51009296"/>
    <x v="4"/>
    <s v="Turbina 2"/>
    <s v="S"/>
    <n v="1"/>
    <n v="0.8"/>
    <n v="88.548000000000002"/>
    <n v="292.04700000000003"/>
    <n v="380.59500000000003"/>
    <n v="0"/>
    <n v="489.75"/>
    <n v="0"/>
    <m/>
    <m/>
    <x v="0"/>
    <s v="ELN51009296Turbina 2HI"/>
    <s v="Electro Norte S. A."/>
    <x v="34"/>
    <x v="34"/>
    <s v="C. H. Chiriconga"/>
    <x v="289"/>
    <x v="4"/>
    <x v="4"/>
    <x v="256"/>
    <x v="1"/>
    <s v="Instalado"/>
    <s v="Operativo"/>
    <s v="Distribuidora"/>
    <x v="0"/>
    <x v="1"/>
    <x v="0"/>
    <x v="0"/>
    <s v="Estatal"/>
    <s v="CAJAMARCA"/>
    <s v="CAJAMARCA"/>
    <s v="SANTA CRUZ"/>
    <s v="CHANCAY-BAÑOS"/>
    <n v="0"/>
    <x v="7"/>
    <n v="0"/>
    <x v="0"/>
    <n v="0"/>
    <x v="0"/>
    <x v="0"/>
    <n v="380.59500000000003"/>
    <n v="0.38059500000000002"/>
    <m/>
    <n v="8.3333333333333329E-2"/>
    <n v="6.6666666666666666E-2"/>
    <n v="7.6479999999999997"/>
    <n v="0"/>
    <n v="27"/>
    <s v="BASE DE DATOS"/>
    <m/>
  </r>
  <r>
    <s v="20"/>
    <x v="8"/>
    <s v="ELN"/>
    <s v="51015600"/>
    <s v="51015600"/>
    <x v="4"/>
    <s v="Turbina 1"/>
    <s v="S"/>
    <n v="0.34"/>
    <n v="0.34"/>
    <n v="0"/>
    <n v="0"/>
    <n v="0"/>
    <n v="0"/>
    <n v="0"/>
    <n v="0"/>
    <m/>
    <m/>
    <x v="0"/>
    <s v="ELN51015600Turbina 1HI"/>
    <s v="Electro Norte S. A."/>
    <x v="34"/>
    <x v="34"/>
    <s v="C.H. Querocoto"/>
    <x v="290"/>
    <x v="4"/>
    <x v="4"/>
    <x v="255"/>
    <x v="1"/>
    <s v="Instalado"/>
    <s v="Operativo"/>
    <s v="Distribuidora"/>
    <x v="0"/>
    <x v="1"/>
    <x v="0"/>
    <x v="0"/>
    <s v="Estatal"/>
    <s v="CAJAMARCA"/>
    <s v="CAJAMARCA"/>
    <s v="CUTERVO"/>
    <s v="QUERECOTILLO"/>
    <n v="0"/>
    <x v="7"/>
    <n v="0"/>
    <x v="0"/>
    <n v="0"/>
    <x v="0"/>
    <x v="0"/>
    <n v="0"/>
    <n v="0"/>
    <m/>
    <n v="2.8333333333333335E-2"/>
    <n v="2.8333333333333335E-2"/>
    <n v="7.6479999999999997"/>
    <n v="0"/>
    <n v="27"/>
    <s v="BASE DE DATOS"/>
    <m/>
  </r>
  <r>
    <s v="20"/>
    <x v="8"/>
    <s v="ELN"/>
    <s v="51015600"/>
    <s v="51015600"/>
    <x v="4"/>
    <s v="Turbina 2"/>
    <s v="N"/>
    <n v="0.4"/>
    <n v="0.4"/>
    <n v="0"/>
    <n v="0"/>
    <n v="0"/>
    <n v="0"/>
    <n v="0"/>
    <n v="0"/>
    <m/>
    <m/>
    <x v="0"/>
    <s v="ELN51015600Turbina 2HI"/>
    <s v="Electro Norte S. A."/>
    <x v="34"/>
    <x v="34"/>
    <s v="C.H. Querocoto"/>
    <x v="290"/>
    <x v="4"/>
    <x v="4"/>
    <x v="256"/>
    <x v="1"/>
    <s v="Instalado"/>
    <s v="Inoperativo"/>
    <s v="Distribuidora"/>
    <x v="0"/>
    <x v="1"/>
    <x v="0"/>
    <x v="0"/>
    <s v="Estatal"/>
    <s v="CAJAMARCA"/>
    <s v="CAJAMARCA"/>
    <s v="CUTERVO"/>
    <s v="QUERECOTILLO"/>
    <n v="0"/>
    <x v="7"/>
    <n v="0"/>
    <x v="0"/>
    <n v="0"/>
    <x v="0"/>
    <x v="0"/>
    <n v="0"/>
    <n v="0"/>
    <m/>
    <n v="3.3333333333333333E-2"/>
    <n v="3.3333333333333333E-2"/>
    <n v="7.6479999999999997"/>
    <n v="0"/>
    <n v="27"/>
    <s v="BASE DE DATOS"/>
    <m/>
  </r>
  <r>
    <s v="20"/>
    <x v="11"/>
    <s v="EGESGB"/>
    <s v="11072396"/>
    <s v="11072396"/>
    <x v="4"/>
    <s v="1"/>
    <s v="S"/>
    <n v="57"/>
    <n v="58.176000000000002"/>
    <n v="8159.7340000000004"/>
    <n v="28691.169000000002"/>
    <n v="36850.902999999998"/>
    <n v="0"/>
    <n v="744"/>
    <n v="0"/>
    <m/>
    <m/>
    <x v="0"/>
    <s v="EGESGB110723961HI"/>
    <s v="Empresa de Generaci¢n El‚ctrica San Gaban S. A."/>
    <x v="23"/>
    <x v="23"/>
    <s v="C.H. SAN GABAN II"/>
    <x v="249"/>
    <x v="4"/>
    <x v="4"/>
    <x v="44"/>
    <x v="1"/>
    <s v="Instalado"/>
    <s v="Operativo"/>
    <s v="Generadora"/>
    <x v="0"/>
    <x v="1"/>
    <x v="1"/>
    <x v="0"/>
    <s v="Estatal"/>
    <s v="PUNO"/>
    <s v="PUNO"/>
    <s v="CARABAYA"/>
    <s v="SAN GABÁN"/>
    <n v="0"/>
    <x v="7"/>
    <n v="0"/>
    <x v="0"/>
    <n v="0"/>
    <x v="0"/>
    <x v="0"/>
    <n v="36850.902999999998"/>
    <n v="36.850902999999995"/>
    <m/>
    <n v="4.75"/>
    <n v="4.8479999999999999"/>
    <n v="7.6479999999999997"/>
    <n v="7.2759576141834259E-12"/>
    <n v="36"/>
    <s v="BASE DE DATOS"/>
    <m/>
  </r>
  <r>
    <s v="20"/>
    <x v="11"/>
    <s v="EGESGB"/>
    <s v="11072396"/>
    <s v="11072396"/>
    <x v="4"/>
    <s v="2"/>
    <s v="S"/>
    <n v="57"/>
    <n v="57.540999999999997"/>
    <n v="8137.4409999999998"/>
    <n v="28626.705999999998"/>
    <n v="36764.146999999997"/>
    <n v="0"/>
    <n v="744"/>
    <n v="0"/>
    <m/>
    <m/>
    <x v="0"/>
    <s v="EGESGB110723962HI"/>
    <s v="Empresa de Generaci¢n El‚ctrica San Gaban S. A."/>
    <x v="23"/>
    <x v="23"/>
    <s v="C.H. SAN GABAN II"/>
    <x v="249"/>
    <x v="4"/>
    <x v="4"/>
    <x v="171"/>
    <x v="1"/>
    <s v="Instalado"/>
    <s v="Operativo"/>
    <s v="Generadora"/>
    <x v="0"/>
    <x v="1"/>
    <x v="1"/>
    <x v="0"/>
    <s v="Estatal"/>
    <s v="PUNO"/>
    <s v="PUNO"/>
    <s v="CARABAYA"/>
    <s v="SAN GABÁN"/>
    <n v="0"/>
    <x v="7"/>
    <n v="0"/>
    <x v="0"/>
    <n v="0"/>
    <x v="0"/>
    <x v="0"/>
    <n v="36764.146999999997"/>
    <n v="36.764146999999994"/>
    <m/>
    <n v="4.75"/>
    <n v="4.7950833333333334"/>
    <n v="7.6479999999999997"/>
    <n v="0"/>
    <n v="36"/>
    <s v="BASE DE DATOS"/>
    <m/>
  </r>
  <r>
    <s v="20"/>
    <x v="3"/>
    <s v="EEAGUA"/>
    <s v="18319612"/>
    <s v="18319612"/>
    <x v="4"/>
    <s v="G1"/>
    <s v="S"/>
    <n v="9.9499999999999993"/>
    <n v="9.9499999999999993"/>
    <n v="1431.489"/>
    <n v="5406.0259999999998"/>
    <n v="6837.5150000000003"/>
    <n v="0"/>
    <n v="703.42"/>
    <n v="16.579999999999998"/>
    <m/>
    <m/>
    <x v="0"/>
    <s v="EEAGUA18319612G1HI"/>
    <s v="Empresa El‚ctrica Agua Azul S.A."/>
    <x v="66"/>
    <x v="66"/>
    <s v="C.H. Potrero"/>
    <x v="252"/>
    <x v="4"/>
    <x v="4"/>
    <x v="13"/>
    <x v="1"/>
    <s v="Instalado"/>
    <s v="Operativo"/>
    <s v="Generadora"/>
    <x v="0"/>
    <x v="1"/>
    <x v="1"/>
    <x v="0"/>
    <s v="Privado"/>
    <s v="CAJAMARCA"/>
    <s v="CAJAMARCA"/>
    <s v="SAN MARCOS"/>
    <s v="EDUARDO VILLANUEVA"/>
    <n v="0"/>
    <x v="7"/>
    <n v="0"/>
    <x v="1"/>
    <s v="TERCERA"/>
    <x v="0"/>
    <x v="0"/>
    <n v="6837.5150000000003"/>
    <n v="6.8375150000000007"/>
    <m/>
    <n v="0.82916666666666661"/>
    <n v="0.82916666666666661"/>
    <n v="7.6479999999999997"/>
    <n v="-9.0949470177292824E-13"/>
    <n v="41"/>
    <s v="BASE DE DATOS"/>
    <m/>
  </r>
  <r>
    <s v="20"/>
    <x v="3"/>
    <s v="EEAGUA"/>
    <s v="18319612"/>
    <s v="18319612"/>
    <x v="4"/>
    <s v="G2"/>
    <s v="S"/>
    <n v="9.9499999999999993"/>
    <n v="9.9499999999999993"/>
    <n v="1463.096"/>
    <n v="5298.6239999999998"/>
    <n v="6761.72"/>
    <n v="0"/>
    <n v="715.93"/>
    <n v="4.07"/>
    <m/>
    <m/>
    <x v="0"/>
    <s v="EEAGUA18319612G2HI"/>
    <s v="Empresa El‚ctrica Agua Azul S.A."/>
    <x v="66"/>
    <x v="66"/>
    <s v="C.H. Potrero"/>
    <x v="252"/>
    <x v="4"/>
    <x v="4"/>
    <x v="14"/>
    <x v="1"/>
    <s v="Instalado"/>
    <s v="Operativo"/>
    <s v="Generadora"/>
    <x v="0"/>
    <x v="1"/>
    <x v="1"/>
    <x v="0"/>
    <s v="Privado"/>
    <s v="CAJAMARCA"/>
    <s v="CAJAMARCA"/>
    <s v="SAN MARCOS"/>
    <s v="EDUARDO VILLANUEVA"/>
    <n v="0"/>
    <x v="7"/>
    <n v="0"/>
    <x v="1"/>
    <s v="TERCERA"/>
    <x v="0"/>
    <x v="0"/>
    <n v="6761.72"/>
    <n v="6.7617200000000004"/>
    <m/>
    <n v="0.82916666666666661"/>
    <n v="0.82916666666666661"/>
    <n v="7.6479999999999997"/>
    <n v="-9.0949470177292824E-13"/>
    <n v="41"/>
    <s v="BASE DE DATOS"/>
    <m/>
  </r>
  <r>
    <s v="20"/>
    <x v="4"/>
    <s v="EEAGUA"/>
    <s v="18319612"/>
    <s v="18319612"/>
    <x v="4"/>
    <s v="G1"/>
    <s v="S"/>
    <n v="9.9499999999999993"/>
    <n v="9.9499999999999993"/>
    <n v="857.86099999999999"/>
    <n v="3555.7020000000002"/>
    <n v="4413.5630000000001"/>
    <n v="0"/>
    <n v="472.1"/>
    <n v="271.89999999999998"/>
    <m/>
    <m/>
    <x v="0"/>
    <s v="EEAGUA18319612G1HI"/>
    <s v="Empresa El‚ctrica Agua Azul S.A."/>
    <x v="66"/>
    <x v="66"/>
    <s v="C.H. Potrero"/>
    <x v="252"/>
    <x v="4"/>
    <x v="4"/>
    <x v="13"/>
    <x v="1"/>
    <s v="Instalado"/>
    <s v="Operativo"/>
    <s v="Generadora"/>
    <x v="0"/>
    <x v="1"/>
    <x v="1"/>
    <x v="0"/>
    <s v="Privado"/>
    <s v="CAJAMARCA"/>
    <s v="CAJAMARCA"/>
    <s v="SAN MARCOS"/>
    <s v="EDUARDO VILLANUEVA"/>
    <n v="0"/>
    <x v="7"/>
    <n v="0"/>
    <x v="1"/>
    <s v="TERCERA"/>
    <x v="0"/>
    <x v="0"/>
    <n v="4413.5630000000001"/>
    <n v="4.4135629999999999"/>
    <m/>
    <n v="0.82916666666666661"/>
    <n v="0.82916666666666661"/>
    <n v="7.6479999999999997"/>
    <n v="0"/>
    <n v="41"/>
    <s v="BASE DE DATOS"/>
    <m/>
  </r>
  <r>
    <s v="20"/>
    <x v="4"/>
    <s v="EEAGUA"/>
    <s v="18319612"/>
    <s v="18319612"/>
    <x v="4"/>
    <s v="G2"/>
    <s v="S"/>
    <n v="9.9499999999999993"/>
    <n v="9.9499999999999993"/>
    <n v="1082.0719999999999"/>
    <n v="4065.4340000000002"/>
    <n v="5147.5060000000003"/>
    <n v="0"/>
    <n v="744"/>
    <n v="0"/>
    <m/>
    <m/>
    <x v="0"/>
    <s v="EEAGUA18319612G2HI"/>
    <s v="Empresa El‚ctrica Agua Azul S.A."/>
    <x v="66"/>
    <x v="66"/>
    <s v="C.H. Potrero"/>
    <x v="252"/>
    <x v="4"/>
    <x v="4"/>
    <x v="14"/>
    <x v="1"/>
    <s v="Instalado"/>
    <s v="Operativo"/>
    <s v="Generadora"/>
    <x v="0"/>
    <x v="1"/>
    <x v="1"/>
    <x v="0"/>
    <s v="Privado"/>
    <s v="CAJAMARCA"/>
    <s v="CAJAMARCA"/>
    <s v="SAN MARCOS"/>
    <s v="EDUARDO VILLANUEVA"/>
    <n v="0"/>
    <x v="7"/>
    <n v="0"/>
    <x v="1"/>
    <s v="TERCERA"/>
    <x v="0"/>
    <x v="0"/>
    <n v="5147.5060000000003"/>
    <n v="5.1475059999999999"/>
    <m/>
    <n v="0.82916666666666661"/>
    <n v="0.82916666666666661"/>
    <n v="7.6479999999999997"/>
    <n v="0"/>
    <n v="41"/>
    <s v="BASE DE DATOS"/>
    <m/>
  </r>
  <r>
    <s v="20"/>
    <x v="11"/>
    <s v="EEAGUA"/>
    <s v="18319612"/>
    <s v="18319612"/>
    <x v="4"/>
    <s v="G1"/>
    <s v="S"/>
    <n v="9.9499999999999993"/>
    <n v="9.9499999999999993"/>
    <n v="1557.2840000000001"/>
    <n v="5695.1239999999998"/>
    <n v="7252.4080000000004"/>
    <n v="0"/>
    <n v="738.37"/>
    <n v="0"/>
    <m/>
    <m/>
    <x v="0"/>
    <s v="EEAGUA18319612G1HI"/>
    <s v="Empresa El‚ctrica Agua Azul S.A."/>
    <x v="66"/>
    <x v="66"/>
    <s v="C.H. Potrero"/>
    <x v="252"/>
    <x v="4"/>
    <x v="4"/>
    <x v="13"/>
    <x v="1"/>
    <s v="Instalado"/>
    <s v="Operativo"/>
    <s v="Generadora"/>
    <x v="0"/>
    <x v="1"/>
    <x v="1"/>
    <x v="0"/>
    <s v="Privado"/>
    <s v="CAJAMARCA"/>
    <s v="CAJAMARCA"/>
    <s v="SAN MARCOS"/>
    <s v="EDUARDO VILLANUEVA"/>
    <n v="0"/>
    <x v="7"/>
    <n v="0"/>
    <x v="1"/>
    <s v="TERCERA"/>
    <x v="0"/>
    <x v="0"/>
    <n v="7252.4080000000004"/>
    <n v="7.252408"/>
    <m/>
    <n v="0.82916666666666661"/>
    <n v="0.82916666666666661"/>
    <n v="7.6479999999999997"/>
    <n v="-9.0949470177292824E-13"/>
    <n v="41"/>
    <s v="BASE DE DATOS"/>
    <m/>
  </r>
  <r>
    <s v="20"/>
    <x v="11"/>
    <s v="EEAGUA"/>
    <s v="18319612"/>
    <s v="18319612"/>
    <x v="4"/>
    <s v="G2"/>
    <s v="S"/>
    <n v="9.9499999999999993"/>
    <n v="9.9499999999999993"/>
    <n v="1613.462"/>
    <n v="5665.0550000000003"/>
    <n v="7278.5169999999998"/>
    <n v="0"/>
    <n v="738.61"/>
    <n v="0"/>
    <m/>
    <m/>
    <x v="0"/>
    <s v="EEAGUA18319612G2HI"/>
    <s v="Empresa El‚ctrica Agua Azul S.A."/>
    <x v="66"/>
    <x v="66"/>
    <s v="C.H. Potrero"/>
    <x v="252"/>
    <x v="4"/>
    <x v="4"/>
    <x v="14"/>
    <x v="1"/>
    <s v="Instalado"/>
    <s v="Operativo"/>
    <s v="Generadora"/>
    <x v="0"/>
    <x v="1"/>
    <x v="1"/>
    <x v="0"/>
    <s v="Privado"/>
    <s v="CAJAMARCA"/>
    <s v="CAJAMARCA"/>
    <s v="SAN MARCOS"/>
    <s v="EDUARDO VILLANUEVA"/>
    <n v="0"/>
    <x v="7"/>
    <n v="0"/>
    <x v="1"/>
    <s v="TERCERA"/>
    <x v="0"/>
    <x v="0"/>
    <n v="7278.5169999999998"/>
    <n v="7.2785169999999999"/>
    <m/>
    <n v="0.82916666666666661"/>
    <n v="0.82916666666666661"/>
    <n v="7.6479999999999997"/>
    <n v="0"/>
    <n v="41"/>
    <s v="BASE DE DATOS"/>
    <m/>
  </r>
  <r>
    <s v="20"/>
    <x v="11"/>
    <s v="GRPAIN"/>
    <s v="17381117"/>
    <s v="17381117"/>
    <x v="4"/>
    <s v="Circuito 1"/>
    <s v="S"/>
    <n v="18.37"/>
    <n v="18.37"/>
    <n v="51.54"/>
    <n v="185.69"/>
    <n v="237.23"/>
    <n v="0"/>
    <n v="146"/>
    <n v="0"/>
    <m/>
    <m/>
    <x v="0"/>
    <s v="GRPAIN17381117Circuito 1HI"/>
    <s v="GR Paino S.A.C."/>
    <x v="81"/>
    <x v="81"/>
    <s v="C.E. Huambos"/>
    <x v="291"/>
    <x v="7"/>
    <x v="7"/>
    <x v="296"/>
    <x v="4"/>
    <s v="Instalado"/>
    <s v="Operativo"/>
    <s v="Generadora"/>
    <x v="0"/>
    <x v="1"/>
    <x v="1"/>
    <x v="0"/>
    <s v="Privado"/>
    <s v="CAJAMARCA"/>
    <s v="CAJAMARCA"/>
    <s v="CHOTA"/>
    <s v="HUAMBOS"/>
    <n v="0"/>
    <x v="10"/>
    <n v="0"/>
    <x v="1"/>
    <s v="CUARTA"/>
    <x v="0"/>
    <x v="0"/>
    <n v="237.23"/>
    <n v="0.23723"/>
    <m/>
    <n v="18.37"/>
    <n v="18.37"/>
    <n v="7.6479999999999997"/>
    <n v="0"/>
    <e v="#N/A"/>
    <s v="BASE DE DATOS"/>
    <m/>
  </r>
  <r>
    <s v="20"/>
    <x v="11"/>
    <s v="GRTARU"/>
    <s v="17380817"/>
    <s v="17380817"/>
    <x v="4"/>
    <s v="Circuito 1"/>
    <s v="S"/>
    <n v="18.37"/>
    <n v="18.37"/>
    <n v="25.044"/>
    <n v="39.344000000000001"/>
    <n v="64.388000000000005"/>
    <n v="0"/>
    <n v="58"/>
    <n v="0"/>
    <m/>
    <m/>
    <x v="0"/>
    <s v="GRTARU17380817Circuito 1HI"/>
    <s v="GR Taruca S.A.C."/>
    <x v="82"/>
    <x v="82"/>
    <s v="C.E. Duna"/>
    <x v="292"/>
    <x v="7"/>
    <x v="7"/>
    <x v="296"/>
    <x v="4"/>
    <s v="Instalado"/>
    <s v="Operativo"/>
    <s v="Generadora"/>
    <x v="0"/>
    <x v="1"/>
    <x v="1"/>
    <x v="0"/>
    <s v="Privado"/>
    <s v="CAJAMARCA"/>
    <s v="CAJAMARCA"/>
    <s v="CHOTA"/>
    <s v="HUAMBOS"/>
    <n v="0"/>
    <x v="10"/>
    <n v="0"/>
    <x v="1"/>
    <s v="CUARTA"/>
    <x v="0"/>
    <x v="0"/>
    <n v="64.388000000000005"/>
    <n v="6.4388000000000001E-2"/>
    <m/>
    <n v="18.37"/>
    <n v="18.37"/>
    <n v="7.6479999999999997"/>
    <n v="0"/>
    <e v="#N/A"/>
    <s v="BASE DE DATOS"/>
    <m/>
  </r>
  <r>
    <s v="20"/>
    <x v="11"/>
    <s v="GTSMAJ"/>
    <s v="16267410"/>
    <s v="16267410"/>
    <x v="4"/>
    <s v="CS MAJES20T"/>
    <s v="S"/>
    <n v="22"/>
    <n v="20"/>
    <n v="0"/>
    <n v="3692.3989999999999"/>
    <n v="3692.3989999999999"/>
    <n v="0"/>
    <n v="402"/>
    <n v="0"/>
    <m/>
    <m/>
    <x v="0"/>
    <s v="GTSMAJ16267410CS MAJES20THI"/>
    <s v="GTS Majes S.A.C."/>
    <x v="74"/>
    <x v="74"/>
    <s v="C.S Majes"/>
    <x v="277"/>
    <x v="6"/>
    <x v="6"/>
    <x v="13"/>
    <x v="3"/>
    <s v="Instalado"/>
    <s v="Operativo"/>
    <s v="Generadora"/>
    <x v="0"/>
    <x v="1"/>
    <x v="1"/>
    <x v="0"/>
    <s v="Privado"/>
    <s v="AREQUIPA"/>
    <s v="AREQUIPA"/>
    <s v="CAYLLOMA"/>
    <s v="MAJES"/>
    <n v="0"/>
    <x v="9"/>
    <n v="0"/>
    <x v="1"/>
    <s v="PRIMERA"/>
    <x v="0"/>
    <x v="0"/>
    <n v="3692.3989999999999"/>
    <n v="3.692399"/>
    <m/>
    <n v="1.8333333333333333"/>
    <n v="1.6666666666666667"/>
    <n v="7.6479999999999997"/>
    <n v="0"/>
    <n v="53"/>
    <s v="BASE DE DATOS"/>
    <m/>
  </r>
  <r>
    <s v="20"/>
    <x v="11"/>
    <s v="GTSREP"/>
    <s v="16267510"/>
    <s v="16267510"/>
    <x v="4"/>
    <s v="CS REPARTICION20T"/>
    <s v="S"/>
    <n v="22"/>
    <n v="20"/>
    <n v="0"/>
    <n v="3577.4009999999998"/>
    <n v="3577.4009999999998"/>
    <n v="0"/>
    <n v="402"/>
    <n v="0"/>
    <m/>
    <m/>
    <x v="0"/>
    <s v="GTSREP16267510CS REPARTICION20THI"/>
    <s v="GTS Repartición S.A.C."/>
    <x v="75"/>
    <x v="75"/>
    <s v="GTS REPARTICION"/>
    <x v="278"/>
    <x v="6"/>
    <x v="6"/>
    <x v="333"/>
    <x v="3"/>
    <s v="Instalado"/>
    <s v="Operativo"/>
    <s v="Generadora"/>
    <x v="0"/>
    <x v="1"/>
    <x v="1"/>
    <x v="0"/>
    <s v="Privado"/>
    <s v="AREQUIPA"/>
    <s v="AREQUIPA"/>
    <s v="CAYLLOMA"/>
    <s v="LA JOYA"/>
    <n v="0"/>
    <x v="9"/>
    <n v="0"/>
    <x v="1"/>
    <s v="PRIMERA"/>
    <x v="0"/>
    <x v="0"/>
    <n v="3577.4009999999998"/>
    <n v="3.5774010000000001"/>
    <m/>
    <n v="1.8333333333333333"/>
    <n v="1.6666666666666667"/>
    <n v="7.6479999999999997"/>
    <n v="0"/>
    <n v="54"/>
    <s v="BASE DE DATOS"/>
    <m/>
  </r>
  <r>
    <s v="20"/>
    <x v="11"/>
    <s v="EOTHER"/>
    <s v="17337013"/>
    <s v="17337013"/>
    <x v="4"/>
    <s v="Circuito 1"/>
    <s v="S"/>
    <n v="14.05"/>
    <n v="14.05"/>
    <n v="1298.249"/>
    <n v="4053.84"/>
    <n v="5352.0889999999999"/>
    <n v="0"/>
    <n v="744"/>
    <n v="0"/>
    <m/>
    <m/>
    <x v="0"/>
    <s v="EOTHER17337013Circuito 1HI"/>
    <s v="Parque E¢lico Tres Hermanas S.A.C."/>
    <x v="79"/>
    <x v="79"/>
    <s v="C.E. Parque Eólico Tres Herman"/>
    <x v="284"/>
    <x v="7"/>
    <x v="7"/>
    <x v="296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SEGUNDA"/>
    <x v="0"/>
    <x v="0"/>
    <n v="5352.0889999999999"/>
    <n v="5.3520890000000003"/>
    <m/>
    <n v="1.1708333333333334"/>
    <n v="1.1708333333333334"/>
    <n v="7.6479999999999997"/>
    <n v="0"/>
    <n v="69"/>
    <s v="BASE DE DATOS"/>
    <m/>
  </r>
  <r>
    <s v="20"/>
    <x v="11"/>
    <s v="EOTHER"/>
    <s v="17337013"/>
    <s v="17337013"/>
    <x v="4"/>
    <s v="Circuito 2"/>
    <s v="S"/>
    <n v="15.75"/>
    <n v="15.75"/>
    <n v="1649.8140000000001"/>
    <n v="5151.6180000000004"/>
    <n v="6801.4319999999998"/>
    <n v="0"/>
    <n v="744"/>
    <n v="0"/>
    <m/>
    <m/>
    <x v="0"/>
    <s v="EOTHER17337013Circuito 2HI"/>
    <s v="Parque E¢lico Tres Hermanas S.A.C."/>
    <x v="79"/>
    <x v="79"/>
    <s v="C.E. Parque Eólico Tres Herman"/>
    <x v="284"/>
    <x v="7"/>
    <x v="7"/>
    <x v="297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SEGUNDA"/>
    <x v="0"/>
    <x v="0"/>
    <n v="6801.4319999999998"/>
    <n v="6.8014320000000001"/>
    <m/>
    <n v="1.3125"/>
    <n v="1.3125"/>
    <n v="7.6479999999999997"/>
    <n v="9.0949470177292824E-13"/>
    <n v="69"/>
    <s v="BASE DE DATOS"/>
    <m/>
  </r>
  <r>
    <s v="20"/>
    <x v="11"/>
    <s v="EOTHER"/>
    <s v="17337013"/>
    <s v="17337013"/>
    <x v="4"/>
    <s v="Circuito 3"/>
    <s v="S"/>
    <n v="14.05"/>
    <n v="14.05"/>
    <n v="1281.33"/>
    <n v="4001.01"/>
    <n v="5282.34"/>
    <n v="0"/>
    <n v="744"/>
    <n v="0"/>
    <m/>
    <m/>
    <x v="0"/>
    <s v="EOTHER17337013Circuito 3HI"/>
    <s v="Parque E¢lico Tres Hermanas S.A.C."/>
    <x v="79"/>
    <x v="79"/>
    <s v="C.E. Parque Eólico Tres Herman"/>
    <x v="284"/>
    <x v="7"/>
    <x v="7"/>
    <x v="298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SEGUNDA"/>
    <x v="0"/>
    <x v="0"/>
    <n v="5282.34"/>
    <n v="5.2823400000000005"/>
    <m/>
    <n v="1.1708333333333334"/>
    <n v="1.1708333333333334"/>
    <n v="7.6479999999999997"/>
    <n v="0"/>
    <n v="69"/>
    <s v="BASE DE DATOS"/>
    <m/>
  </r>
  <r>
    <s v="20"/>
    <x v="11"/>
    <s v="EOTHER"/>
    <s v="17337013"/>
    <s v="17337013"/>
    <x v="4"/>
    <s v="Circuito 4"/>
    <s v="S"/>
    <n v="12.35"/>
    <n v="12.35"/>
    <n v="1177.42"/>
    <n v="3676.5479999999998"/>
    <n v="4853.9679999999998"/>
    <n v="0"/>
    <n v="744"/>
    <n v="0"/>
    <m/>
    <m/>
    <x v="0"/>
    <s v="EOTHER17337013Circuito 4HI"/>
    <s v="Parque E¢lico Tres Hermanas S.A.C."/>
    <x v="79"/>
    <x v="79"/>
    <s v="C.E. Parque Eólico Tres Herman"/>
    <x v="284"/>
    <x v="7"/>
    <x v="7"/>
    <x v="299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SEGUNDA"/>
    <x v="0"/>
    <x v="0"/>
    <n v="4853.9679999999998"/>
    <n v="4.8539680000000001"/>
    <m/>
    <n v="1.0291666666666666"/>
    <n v="1.0291666666666666"/>
    <n v="7.6479999999999997"/>
    <n v="0"/>
    <n v="69"/>
    <s v="BASE DE DATOS"/>
    <m/>
  </r>
  <r>
    <s v="20"/>
    <x v="11"/>
    <s v="EOTHER"/>
    <s v="17337013"/>
    <s v="17337013"/>
    <x v="4"/>
    <s v="Circuito 5"/>
    <s v="S"/>
    <n v="15.75"/>
    <n v="15.75"/>
    <n v="1478.25"/>
    <n v="4615.9030000000002"/>
    <n v="6094.1530000000002"/>
    <n v="0"/>
    <n v="744"/>
    <n v="0"/>
    <m/>
    <m/>
    <x v="0"/>
    <s v="EOTHER17337013Circuito 5HI"/>
    <s v="Parque E¢lico Tres Hermanas S.A.C."/>
    <x v="79"/>
    <x v="79"/>
    <s v="C.E. Parque Eólico Tres Herman"/>
    <x v="284"/>
    <x v="7"/>
    <x v="7"/>
    <x v="300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SEGUNDA"/>
    <x v="0"/>
    <x v="0"/>
    <n v="6094.1530000000002"/>
    <n v="6.0941530000000004"/>
    <m/>
    <n v="1.3125"/>
    <n v="1.3125"/>
    <n v="7.6479999999999997"/>
    <n v="0"/>
    <n v="69"/>
    <s v="BASE DE DATOS"/>
    <m/>
  </r>
  <r>
    <s v="20"/>
    <x v="11"/>
    <s v="EOTHER"/>
    <s v="17337013"/>
    <s v="17337013"/>
    <x v="4"/>
    <s v="Circuito 6"/>
    <s v="S"/>
    <n v="15.75"/>
    <n v="15.75"/>
    <n v="1558.9590000000001"/>
    <n v="4867.9170000000004"/>
    <n v="6426.8760000000002"/>
    <n v="0"/>
    <n v="744"/>
    <n v="0"/>
    <m/>
    <m/>
    <x v="0"/>
    <s v="EOTHER17337013Circuito 6HI"/>
    <s v="Parque E¢lico Tres Hermanas S.A.C."/>
    <x v="79"/>
    <x v="79"/>
    <s v="C.E. Parque Eólico Tres Herman"/>
    <x v="284"/>
    <x v="7"/>
    <x v="7"/>
    <x v="301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SEGUNDA"/>
    <x v="0"/>
    <x v="0"/>
    <n v="6426.8760000000002"/>
    <n v="6.426876"/>
    <m/>
    <n v="1.3125"/>
    <n v="1.3125"/>
    <n v="7.6479999999999997"/>
    <n v="0"/>
    <n v="69"/>
    <s v="BASE DE DATOS"/>
    <m/>
  </r>
  <r>
    <s v="20"/>
    <x v="11"/>
    <s v="EOTHER"/>
    <s v="17337013"/>
    <s v="17337013"/>
    <x v="4"/>
    <s v="Circuito 7"/>
    <s v="S"/>
    <n v="9.4499999999999993"/>
    <n v="7.45"/>
    <n v="719.12400000000002"/>
    <n v="2245.4949999999999"/>
    <n v="2964.6190000000001"/>
    <n v="0"/>
    <n v="744"/>
    <n v="0"/>
    <m/>
    <m/>
    <x v="0"/>
    <s v="EOTHER17337013Circuito 7HI"/>
    <s v="Parque E¢lico Tres Hermanas S.A.C."/>
    <x v="79"/>
    <x v="79"/>
    <s v="C.E. Parque Eólico Tres Herman"/>
    <x v="284"/>
    <x v="7"/>
    <x v="7"/>
    <x v="302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SEGUNDA"/>
    <x v="0"/>
    <x v="0"/>
    <n v="2964.6190000000001"/>
    <n v="2.9646190000000003"/>
    <m/>
    <n v="0.78749999999999998"/>
    <n v="0.78749999999999998"/>
    <n v="7.6479999999999997"/>
    <n v="-4.5474735088646412E-13"/>
    <n v="69"/>
    <s v="BASE DE DATOS"/>
    <m/>
  </r>
  <r>
    <s v="20"/>
    <x v="11"/>
    <s v="EOLMAR"/>
    <s v="19276511"/>
    <s v="19276511"/>
    <x v="4"/>
    <s v="Circuito 1"/>
    <s v="S"/>
    <n v="12.6"/>
    <n v="12.6"/>
    <n v="1143.1969999999999"/>
    <n v="3643.9490000000001"/>
    <n v="4787.1459999999997"/>
    <n v="0"/>
    <n v="744"/>
    <n v="0"/>
    <m/>
    <m/>
    <x v="0"/>
    <s v="EOLMAR19276511Circuito 1HI"/>
    <s v="Parque Eólico Marcona S.R.L."/>
    <x v="80"/>
    <x v="80"/>
    <s v="C.E. Parque Eólico Marcona"/>
    <x v="285"/>
    <x v="7"/>
    <x v="7"/>
    <x v="337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PRIMERA"/>
    <x v="0"/>
    <x v="0"/>
    <n v="4787.1459999999997"/>
    <n v="4.7871459999999999"/>
    <m/>
    <n v="1.05"/>
    <n v="1.05"/>
    <n v="7.6479999999999997"/>
    <n v="0"/>
    <n v="68"/>
    <s v="BASE DE DATOS"/>
    <m/>
  </r>
  <r>
    <s v="20"/>
    <x v="11"/>
    <s v="EOLMAR"/>
    <s v="19276511"/>
    <s v="19276511"/>
    <x v="4"/>
    <s v="Circuito 2"/>
    <s v="S"/>
    <n v="9.4499999999999993"/>
    <n v="9.4499999999999993"/>
    <n v="712.77599999999995"/>
    <n v="2271.9789999999998"/>
    <n v="2984.7550000000001"/>
    <n v="0"/>
    <n v="744"/>
    <n v="0"/>
    <m/>
    <m/>
    <x v="0"/>
    <s v="EOLMAR19276511Circuito 2HI"/>
    <s v="Parque Eólico Marcona S.R.L."/>
    <x v="80"/>
    <x v="80"/>
    <s v="C.E. Parque Eólico Marcona"/>
    <x v="285"/>
    <x v="7"/>
    <x v="7"/>
    <x v="337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PRIMERA"/>
    <x v="0"/>
    <x v="0"/>
    <n v="2984.7550000000001"/>
    <n v="2.9847550000000003"/>
    <m/>
    <n v="0.78749999999999998"/>
    <n v="0.78749999999999998"/>
    <n v="7.6479999999999997"/>
    <n v="-4.5474735088646412E-13"/>
    <n v="68"/>
    <s v="BASE DE DATOS"/>
    <m/>
  </r>
  <r>
    <s v="20"/>
    <x v="11"/>
    <s v="EOLMAR"/>
    <s v="19276511"/>
    <s v="19276511"/>
    <x v="4"/>
    <s v="Circuito 3"/>
    <s v="S"/>
    <n v="10.050000000000001"/>
    <n v="10.050000000000001"/>
    <n v="1078.1659999999999"/>
    <n v="3436.6619999999998"/>
    <n v="4514.8280000000004"/>
    <n v="0"/>
    <n v="744"/>
    <n v="0"/>
    <m/>
    <m/>
    <x v="0"/>
    <s v="EOLMAR19276511Circuito 3HI"/>
    <s v="Parque Eólico Marcona S.R.L."/>
    <x v="80"/>
    <x v="80"/>
    <s v="C.E. Parque Eólico Marcona"/>
    <x v="285"/>
    <x v="7"/>
    <x v="7"/>
    <x v="337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PRIMERA"/>
    <x v="0"/>
    <x v="0"/>
    <n v="4514.8280000000004"/>
    <n v="4.5148280000000005"/>
    <m/>
    <n v="0.83750000000000002"/>
    <n v="0.83750000000000002"/>
    <n v="7.6479999999999997"/>
    <n v="-9.0949470177292824E-13"/>
    <n v="68"/>
    <s v="BASE DE DATOS"/>
    <m/>
  </r>
  <r>
    <s v="20"/>
    <x v="0"/>
    <s v="ENEOLI"/>
    <s v="17266210"/>
    <s v="17266210"/>
    <x v="4"/>
    <s v="G1"/>
    <s v="S"/>
    <n v="80"/>
    <n v="80"/>
    <n v="6955.12"/>
    <n v="23010.11"/>
    <n v="29965.23"/>
    <n v="0"/>
    <n v="724"/>
    <n v="0"/>
    <m/>
    <m/>
    <x v="0"/>
    <s v="ENEOLI17266210G1HI"/>
    <s v="Energía Eólica S.A."/>
    <x v="83"/>
    <x v="83"/>
    <s v="C.E. Cupisnique"/>
    <x v="293"/>
    <x v="7"/>
    <x v="7"/>
    <x v="13"/>
    <x v="4"/>
    <s v="Instalado"/>
    <s v="Operativo"/>
    <s v="Generadora"/>
    <x v="0"/>
    <x v="1"/>
    <x v="1"/>
    <x v="0"/>
    <s v="Privado"/>
    <s v="LA LIBERTAD"/>
    <s v="LA LIBERTAD"/>
    <s v="PACASMAYO"/>
    <s v="SAN PEDRO DE LLOC"/>
    <n v="0"/>
    <x v="10"/>
    <n v="0"/>
    <x v="1"/>
    <s v="PRIMERA"/>
    <x v="0"/>
    <x v="0"/>
    <n v="29965.23"/>
    <n v="29.965229999999998"/>
    <m/>
    <n v="6.666666666666667"/>
    <n v="6.666666666666667"/>
    <n v="7.6479999999999997"/>
    <n v="0"/>
    <n v="47"/>
    <s v="BASE DE DATOS"/>
    <m/>
  </r>
  <r>
    <s v="20"/>
    <x v="0"/>
    <s v="ENEOLI"/>
    <s v="17266310"/>
    <s v="17266310"/>
    <x v="4"/>
    <s v="G1"/>
    <s v="S"/>
    <n v="30"/>
    <n v="30"/>
    <n v="1761.87"/>
    <n v="8208.75"/>
    <n v="9970.6200000000008"/>
    <n v="0"/>
    <n v="0"/>
    <n v="0"/>
    <m/>
    <m/>
    <x v="0"/>
    <s v="ENEOLI17266310G1HI"/>
    <s v="Energía Eólica S.A."/>
    <x v="83"/>
    <x v="83"/>
    <s v="C.E. Talara"/>
    <x v="294"/>
    <x v="7"/>
    <x v="7"/>
    <x v="13"/>
    <x v="4"/>
    <s v="Instalado"/>
    <s v="Operativo"/>
    <s v="Generadora"/>
    <x v="0"/>
    <x v="1"/>
    <x v="1"/>
    <x v="0"/>
    <s v="Privado"/>
    <s v="PIURA"/>
    <s v="PIURA"/>
    <s v="TALARA "/>
    <s v="PARIÑAS"/>
    <n v="0"/>
    <x v="10"/>
    <n v="0"/>
    <x v="1"/>
    <s v="PRIMERA"/>
    <x v="0"/>
    <x v="0"/>
    <n v="9970.6200000000008"/>
    <n v="9.9706200000000003"/>
    <m/>
    <n v="2.5"/>
    <n v="2.5"/>
    <n v="7.6479999999999997"/>
    <n v="-1.8189894035458565E-12"/>
    <n v="47"/>
    <s v="BASE DE DATOS"/>
    <m/>
  </r>
  <r>
    <s v="20"/>
    <x v="1"/>
    <s v="ENEOLI"/>
    <s v="17266210"/>
    <s v="17266210"/>
    <x v="4"/>
    <s v="G1"/>
    <s v="S"/>
    <n v="80"/>
    <n v="80"/>
    <n v="7188"/>
    <n v="21081.279999999999"/>
    <n v="28269.279999999999"/>
    <n v="0"/>
    <n v="724"/>
    <n v="0"/>
    <m/>
    <m/>
    <x v="0"/>
    <s v="ENEOLI17266210G1HI"/>
    <s v="Energía Eólica S.A."/>
    <x v="83"/>
    <x v="83"/>
    <s v="C.E. Cupisnique"/>
    <x v="293"/>
    <x v="7"/>
    <x v="7"/>
    <x v="13"/>
    <x v="4"/>
    <s v="Instalado"/>
    <s v="Operativo"/>
    <s v="Generadora"/>
    <x v="0"/>
    <x v="1"/>
    <x v="1"/>
    <x v="0"/>
    <s v="Privado"/>
    <s v="LA LIBERTAD"/>
    <s v="LA LIBERTAD"/>
    <s v="PACASMAYO"/>
    <s v="SAN PEDRO DE LLOC"/>
    <n v="0"/>
    <x v="10"/>
    <n v="0"/>
    <x v="1"/>
    <s v="PRIMERA"/>
    <x v="0"/>
    <x v="0"/>
    <n v="28269.279999999999"/>
    <n v="28.269279999999998"/>
    <m/>
    <n v="6.666666666666667"/>
    <n v="6.666666666666667"/>
    <n v="7.6479999999999997"/>
    <n v="0"/>
    <n v="47"/>
    <s v="BASE DE DATOS"/>
    <m/>
  </r>
  <r>
    <s v="20"/>
    <x v="1"/>
    <s v="ENEOLI"/>
    <s v="17266310"/>
    <s v="17266310"/>
    <x v="4"/>
    <s v="G1"/>
    <s v="S"/>
    <n v="30"/>
    <n v="30"/>
    <n v="1125.8499999999999"/>
    <n v="6271.43"/>
    <n v="7397.28"/>
    <n v="0"/>
    <n v="724"/>
    <n v="0"/>
    <m/>
    <m/>
    <x v="0"/>
    <s v="ENEOLI17266310G1HI"/>
    <s v="Energía Eólica S.A."/>
    <x v="83"/>
    <x v="83"/>
    <s v="C.E. Talara"/>
    <x v="294"/>
    <x v="7"/>
    <x v="7"/>
    <x v="13"/>
    <x v="4"/>
    <s v="Instalado"/>
    <s v="Operativo"/>
    <s v="Generadora"/>
    <x v="0"/>
    <x v="1"/>
    <x v="1"/>
    <x v="0"/>
    <s v="Privado"/>
    <s v="PIURA"/>
    <s v="PIURA"/>
    <s v="TALARA "/>
    <s v="PARIÑAS"/>
    <n v="0"/>
    <x v="10"/>
    <n v="0"/>
    <x v="1"/>
    <s v="PRIMERA"/>
    <x v="0"/>
    <x v="0"/>
    <n v="7397.28"/>
    <n v="7.3972799999999994"/>
    <m/>
    <n v="2.5"/>
    <n v="2.5"/>
    <n v="7.6479999999999997"/>
    <n v="9.0949470177292824E-13"/>
    <n v="47"/>
    <s v="BASE DE DATOS"/>
    <m/>
  </r>
  <r>
    <s v="20"/>
    <x v="2"/>
    <s v="ENEOLI"/>
    <s v="17266210"/>
    <s v="17266210"/>
    <x v="4"/>
    <s v="G1"/>
    <s v="S"/>
    <n v="80"/>
    <n v="80"/>
    <n v="6919.19"/>
    <n v="21573.87"/>
    <n v="28493.06"/>
    <n v="0"/>
    <n v="724"/>
    <n v="0"/>
    <m/>
    <m/>
    <x v="0"/>
    <s v="ENEOLI17266210G1HI"/>
    <s v="Energía Eólica S.A."/>
    <x v="83"/>
    <x v="83"/>
    <s v="C.E. Cupisnique"/>
    <x v="293"/>
    <x v="7"/>
    <x v="7"/>
    <x v="13"/>
    <x v="4"/>
    <s v="Instalado"/>
    <s v="Operativo"/>
    <s v="Generadora"/>
    <x v="0"/>
    <x v="1"/>
    <x v="1"/>
    <x v="0"/>
    <s v="Privado"/>
    <s v="LA LIBERTAD"/>
    <s v="LA LIBERTAD"/>
    <s v="PACASMAYO"/>
    <s v="SAN PEDRO DE LLOC"/>
    <n v="0"/>
    <x v="10"/>
    <n v="0"/>
    <x v="1"/>
    <s v="PRIMERA"/>
    <x v="0"/>
    <x v="0"/>
    <n v="28493.06"/>
    <n v="28.49306"/>
    <m/>
    <n v="6.666666666666667"/>
    <n v="6.666666666666667"/>
    <n v="7.6479999999999997"/>
    <n v="-3.637978807091713E-12"/>
    <n v="47"/>
    <s v="BASE DE DATOS"/>
    <m/>
  </r>
  <r>
    <s v="20"/>
    <x v="2"/>
    <s v="ENEOLI"/>
    <s v="17266310"/>
    <s v="17266310"/>
    <x v="4"/>
    <s v="G1"/>
    <s v="S"/>
    <n v="30"/>
    <n v="30"/>
    <n v="735.47"/>
    <n v="4728.78"/>
    <n v="5464.25"/>
    <n v="0"/>
    <n v="724"/>
    <n v="0"/>
    <m/>
    <m/>
    <x v="0"/>
    <s v="ENEOLI17266310G1HI"/>
    <s v="Energía Eólica S.A."/>
    <x v="83"/>
    <x v="83"/>
    <s v="C.E. Talara"/>
    <x v="294"/>
    <x v="7"/>
    <x v="7"/>
    <x v="13"/>
    <x v="4"/>
    <s v="Instalado"/>
    <s v="Operativo"/>
    <s v="Generadora"/>
    <x v="0"/>
    <x v="1"/>
    <x v="1"/>
    <x v="0"/>
    <s v="Privado"/>
    <s v="PIURA"/>
    <s v="PIURA"/>
    <s v="TALARA "/>
    <s v="PARIÑAS"/>
    <n v="0"/>
    <x v="10"/>
    <n v="0"/>
    <x v="1"/>
    <s v="PRIMERA"/>
    <x v="0"/>
    <x v="0"/>
    <n v="5464.25"/>
    <n v="5.4642499999999998"/>
    <m/>
    <n v="2.5"/>
    <n v="2.5"/>
    <n v="7.6479999999999997"/>
    <n v="0"/>
    <n v="47"/>
    <s v="BASE DE DATOS"/>
    <m/>
  </r>
  <r>
    <s v="20"/>
    <x v="3"/>
    <s v="ENEOLI"/>
    <s v="17266210"/>
    <s v="17266210"/>
    <x v="4"/>
    <s v="G1"/>
    <s v="S"/>
    <n v="80"/>
    <n v="80"/>
    <n v="7897.69"/>
    <n v="25693"/>
    <n v="33590.69"/>
    <n v="0"/>
    <n v="724"/>
    <n v="0"/>
    <m/>
    <m/>
    <x v="0"/>
    <s v="ENEOLI17266210G1HI"/>
    <s v="Energía Eólica S.A."/>
    <x v="83"/>
    <x v="83"/>
    <s v="C.E. Cupisnique"/>
    <x v="293"/>
    <x v="7"/>
    <x v="7"/>
    <x v="13"/>
    <x v="4"/>
    <s v="Instalado"/>
    <s v="Operativo"/>
    <s v="Generadora"/>
    <x v="0"/>
    <x v="1"/>
    <x v="1"/>
    <x v="0"/>
    <s v="Privado"/>
    <s v="LA LIBERTAD"/>
    <s v="LA LIBERTAD"/>
    <s v="PACASMAYO"/>
    <s v="SAN PEDRO DE LLOC"/>
    <n v="0"/>
    <x v="10"/>
    <n v="0"/>
    <x v="1"/>
    <s v="PRIMERA"/>
    <x v="0"/>
    <x v="0"/>
    <n v="33590.69"/>
    <n v="33.590690000000002"/>
    <m/>
    <n v="6.666666666666667"/>
    <n v="6.666666666666667"/>
    <n v="7.6479999999999997"/>
    <n v="0"/>
    <n v="47"/>
    <s v="BASE DE DATOS"/>
    <m/>
  </r>
  <r>
    <s v="20"/>
    <x v="3"/>
    <s v="ENEOLI"/>
    <s v="17266310"/>
    <s v="17266310"/>
    <x v="4"/>
    <s v="G1"/>
    <s v="S"/>
    <n v="30"/>
    <n v="30"/>
    <n v="1359.42"/>
    <n v="7101.95"/>
    <n v="8461.3700000000008"/>
    <n v="9"/>
    <n v="715"/>
    <n v="0"/>
    <m/>
    <m/>
    <x v="0"/>
    <s v="ENEOLI17266310G1HI"/>
    <s v="Energía Eólica S.A."/>
    <x v="83"/>
    <x v="83"/>
    <s v="C.E. Talara"/>
    <x v="294"/>
    <x v="7"/>
    <x v="7"/>
    <x v="13"/>
    <x v="4"/>
    <s v="Instalado"/>
    <s v="Operativo"/>
    <s v="Generadora"/>
    <x v="0"/>
    <x v="1"/>
    <x v="1"/>
    <x v="0"/>
    <s v="Privado"/>
    <s v="PIURA"/>
    <s v="PIURA"/>
    <s v="TALARA "/>
    <s v="PARIÑAS"/>
    <n v="0"/>
    <x v="10"/>
    <n v="0"/>
    <x v="1"/>
    <s v="PRIMERA"/>
    <x v="0"/>
    <x v="0"/>
    <n v="8461.3700000000008"/>
    <n v="8.4613700000000005"/>
    <m/>
    <n v="2.5"/>
    <n v="2.5"/>
    <n v="7.6479999999999997"/>
    <n v="-1.8189894035458565E-12"/>
    <n v="47"/>
    <s v="BASE DE DATOS"/>
    <m/>
  </r>
  <r>
    <s v="20"/>
    <x v="4"/>
    <s v="ENEOLI"/>
    <s v="17266210"/>
    <s v="17266210"/>
    <x v="4"/>
    <s v="G1"/>
    <s v="S"/>
    <n v="80"/>
    <n v="80"/>
    <n v="7263.62"/>
    <n v="22331.02"/>
    <n v="29594.639999999999"/>
    <n v="0"/>
    <n v="724"/>
    <n v="0"/>
    <m/>
    <m/>
    <x v="0"/>
    <s v="ENEOLI17266210G1HI"/>
    <s v="Energía Eólica S.A."/>
    <x v="83"/>
    <x v="83"/>
    <s v="C.E. Cupisnique"/>
    <x v="293"/>
    <x v="7"/>
    <x v="7"/>
    <x v="13"/>
    <x v="4"/>
    <s v="Instalado"/>
    <s v="Operativo"/>
    <s v="Generadora"/>
    <x v="0"/>
    <x v="1"/>
    <x v="1"/>
    <x v="0"/>
    <s v="Privado"/>
    <s v="LA LIBERTAD"/>
    <s v="LA LIBERTAD"/>
    <s v="PACASMAYO"/>
    <s v="SAN PEDRO DE LLOC"/>
    <n v="0"/>
    <x v="10"/>
    <n v="0"/>
    <x v="1"/>
    <s v="PRIMERA"/>
    <x v="0"/>
    <x v="0"/>
    <n v="29594.639999999999"/>
    <n v="29.594639999999998"/>
    <m/>
    <n v="6.666666666666667"/>
    <n v="6.666666666666667"/>
    <n v="7.6479999999999997"/>
    <n v="0"/>
    <n v="47"/>
    <s v="BASE DE DATOS"/>
    <m/>
  </r>
  <r>
    <s v="20"/>
    <x v="4"/>
    <s v="ENEOLI"/>
    <s v="17266310"/>
    <s v="17266310"/>
    <x v="4"/>
    <s v="G1"/>
    <s v="S"/>
    <n v="30"/>
    <n v="30"/>
    <n v="2237.85"/>
    <n v="10023.98"/>
    <n v="12261.83"/>
    <n v="0"/>
    <n v="724"/>
    <n v="0"/>
    <m/>
    <m/>
    <x v="0"/>
    <s v="ENEOLI17266310G1HI"/>
    <s v="Energía Eólica S.A."/>
    <x v="83"/>
    <x v="83"/>
    <s v="C.E. Talara"/>
    <x v="294"/>
    <x v="7"/>
    <x v="7"/>
    <x v="13"/>
    <x v="4"/>
    <s v="Instalado"/>
    <s v="Operativo"/>
    <s v="Generadora"/>
    <x v="0"/>
    <x v="1"/>
    <x v="1"/>
    <x v="0"/>
    <s v="Privado"/>
    <s v="PIURA"/>
    <s v="PIURA"/>
    <s v="TALARA "/>
    <s v="PARIÑAS"/>
    <n v="0"/>
    <x v="10"/>
    <n v="0"/>
    <x v="1"/>
    <s v="PRIMERA"/>
    <x v="0"/>
    <x v="0"/>
    <n v="12261.83"/>
    <n v="12.26183"/>
    <m/>
    <n v="2.5"/>
    <n v="2.5"/>
    <n v="7.6479999999999997"/>
    <n v="0"/>
    <n v="47"/>
    <s v="BASE DE DATOS"/>
    <m/>
  </r>
  <r>
    <s v="20"/>
    <x v="5"/>
    <s v="ENEOLI"/>
    <s v="17266210"/>
    <s v="17266210"/>
    <x v="4"/>
    <s v="G1"/>
    <s v="S"/>
    <n v="80"/>
    <n v="80"/>
    <n v="7540.12"/>
    <n v="22497.8"/>
    <n v="30037.919999999998"/>
    <n v="0"/>
    <n v="724"/>
    <n v="0"/>
    <m/>
    <m/>
    <x v="0"/>
    <s v="ENEOLI17266210G1HI"/>
    <s v="Energía Eólica S.A."/>
    <x v="83"/>
    <x v="83"/>
    <s v="C.E. Cupisnique"/>
    <x v="293"/>
    <x v="7"/>
    <x v="7"/>
    <x v="13"/>
    <x v="4"/>
    <s v="Instalado"/>
    <s v="Operativo"/>
    <s v="Generadora"/>
    <x v="0"/>
    <x v="1"/>
    <x v="1"/>
    <x v="0"/>
    <s v="Privado"/>
    <s v="LA LIBERTAD"/>
    <s v="LA LIBERTAD"/>
    <s v="PACASMAYO"/>
    <s v="SAN PEDRO DE LLOC"/>
    <n v="0"/>
    <x v="10"/>
    <n v="0"/>
    <x v="1"/>
    <s v="PRIMERA"/>
    <x v="0"/>
    <x v="0"/>
    <n v="30037.919999999998"/>
    <n v="30.03792"/>
    <m/>
    <n v="6.666666666666667"/>
    <n v="6.666666666666667"/>
    <n v="7.6479999999999997"/>
    <n v="0"/>
    <n v="47"/>
    <s v="BASE DE DATOS"/>
    <m/>
  </r>
  <r>
    <s v="20"/>
    <x v="5"/>
    <s v="ENEOLI"/>
    <s v="17266310"/>
    <s v="17266310"/>
    <x v="4"/>
    <s v="G1"/>
    <s v="S"/>
    <n v="30"/>
    <n v="30"/>
    <n v="2721.37"/>
    <n v="11961.04"/>
    <n v="14682.41"/>
    <n v="0"/>
    <n v="724"/>
    <n v="0"/>
    <m/>
    <m/>
    <x v="0"/>
    <s v="ENEOLI17266310G1HI"/>
    <s v="Energía Eólica S.A."/>
    <x v="83"/>
    <x v="83"/>
    <s v="C.E. Talara"/>
    <x v="294"/>
    <x v="7"/>
    <x v="7"/>
    <x v="13"/>
    <x v="4"/>
    <s v="Instalado"/>
    <s v="Operativo"/>
    <s v="Generadora"/>
    <x v="0"/>
    <x v="1"/>
    <x v="1"/>
    <x v="0"/>
    <s v="Privado"/>
    <s v="PIURA"/>
    <s v="PIURA"/>
    <s v="TALARA "/>
    <s v="PARIÑAS"/>
    <n v="0"/>
    <x v="10"/>
    <n v="0"/>
    <x v="1"/>
    <s v="PRIMERA"/>
    <x v="0"/>
    <x v="0"/>
    <n v="14682.41"/>
    <n v="14.682409999999999"/>
    <m/>
    <n v="2.5"/>
    <n v="2.5"/>
    <n v="7.6479999999999997"/>
    <n v="0"/>
    <n v="47"/>
    <s v="BASE DE DATOS"/>
    <m/>
  </r>
  <r>
    <s v="20"/>
    <x v="6"/>
    <s v="ENEOLI"/>
    <s v="17266210"/>
    <s v="17266210"/>
    <x v="4"/>
    <s v="G1"/>
    <s v="S"/>
    <n v="80"/>
    <n v="80"/>
    <n v="7058.62"/>
    <n v="20327.97"/>
    <n v="27386.59"/>
    <n v="0"/>
    <n v="724"/>
    <n v="0"/>
    <m/>
    <m/>
    <x v="0"/>
    <s v="ENEOLI17266210G1HI"/>
    <s v="Energía Eólica S.A."/>
    <x v="83"/>
    <x v="83"/>
    <s v="C.E. Cupisnique"/>
    <x v="293"/>
    <x v="7"/>
    <x v="7"/>
    <x v="13"/>
    <x v="4"/>
    <s v="Instalado"/>
    <s v="Operativo"/>
    <s v="Generadora"/>
    <x v="0"/>
    <x v="1"/>
    <x v="1"/>
    <x v="0"/>
    <s v="Privado"/>
    <s v="LA LIBERTAD"/>
    <s v="LA LIBERTAD"/>
    <s v="PACASMAYO"/>
    <s v="SAN PEDRO DE LLOC"/>
    <n v="0"/>
    <x v="10"/>
    <n v="0"/>
    <x v="1"/>
    <s v="PRIMERA"/>
    <x v="0"/>
    <x v="0"/>
    <n v="27386.59"/>
    <n v="27.386590000000002"/>
    <m/>
    <n v="6.666666666666667"/>
    <n v="6.666666666666667"/>
    <n v="7.6479999999999997"/>
    <n v="0"/>
    <n v="47"/>
    <s v="BASE DE DATOS"/>
    <m/>
  </r>
  <r>
    <s v="20"/>
    <x v="6"/>
    <s v="ENEOLI"/>
    <s v="17266310"/>
    <s v="17266310"/>
    <x v="4"/>
    <s v="G1"/>
    <s v="S"/>
    <n v="30"/>
    <n v="30"/>
    <n v="3068.45"/>
    <n v="11724.49"/>
    <n v="14792.94"/>
    <n v="0"/>
    <n v="724"/>
    <n v="0"/>
    <m/>
    <m/>
    <x v="0"/>
    <s v="ENEOLI17266310G1HI"/>
    <s v="Energía Eólica S.A."/>
    <x v="83"/>
    <x v="83"/>
    <s v="C.E. Talara"/>
    <x v="294"/>
    <x v="7"/>
    <x v="7"/>
    <x v="13"/>
    <x v="4"/>
    <s v="Instalado"/>
    <s v="Operativo"/>
    <s v="Generadora"/>
    <x v="0"/>
    <x v="1"/>
    <x v="1"/>
    <x v="0"/>
    <s v="Privado"/>
    <s v="PIURA"/>
    <s v="PIURA"/>
    <s v="TALARA "/>
    <s v="PARIÑAS"/>
    <n v="0"/>
    <x v="10"/>
    <n v="0"/>
    <x v="1"/>
    <s v="PRIMERA"/>
    <x v="0"/>
    <x v="0"/>
    <n v="14792.94"/>
    <n v="14.79294"/>
    <m/>
    <n v="2.5"/>
    <n v="2.5"/>
    <n v="7.6479999999999997"/>
    <n v="-1.8189894035458565E-12"/>
    <n v="47"/>
    <s v="BASE DE DATOS"/>
    <m/>
  </r>
  <r>
    <s v="20"/>
    <x v="7"/>
    <s v="ENEOLI"/>
    <s v="17266210"/>
    <s v="17266210"/>
    <x v="4"/>
    <s v="G1"/>
    <s v="S"/>
    <n v="80"/>
    <n v="80"/>
    <n v="8078.97"/>
    <n v="23991.279999999999"/>
    <n v="32070.25"/>
    <n v="0"/>
    <n v="724"/>
    <n v="0"/>
    <m/>
    <m/>
    <x v="0"/>
    <s v="ENEOLI17266210G1HI"/>
    <s v="Energía Eólica S.A."/>
    <x v="83"/>
    <x v="83"/>
    <s v="C.E. Cupisnique"/>
    <x v="293"/>
    <x v="7"/>
    <x v="7"/>
    <x v="13"/>
    <x v="4"/>
    <s v="Instalado"/>
    <s v="Operativo"/>
    <s v="Generadora"/>
    <x v="0"/>
    <x v="1"/>
    <x v="1"/>
    <x v="0"/>
    <s v="Privado"/>
    <s v="LA LIBERTAD"/>
    <s v="LA LIBERTAD"/>
    <s v="PACASMAYO"/>
    <s v="SAN PEDRO DE LLOC"/>
    <n v="0"/>
    <x v="10"/>
    <n v="0"/>
    <x v="1"/>
    <s v="PRIMERA"/>
    <x v="0"/>
    <x v="0"/>
    <n v="32070.25"/>
    <n v="32.070250000000001"/>
    <m/>
    <n v="6.666666666666667"/>
    <n v="6.666666666666667"/>
    <n v="7.6479999999999997"/>
    <n v="0"/>
    <n v="47"/>
    <s v="BASE DE DATOS"/>
    <m/>
  </r>
  <r>
    <s v="20"/>
    <x v="7"/>
    <s v="ENEOLI"/>
    <s v="17266310"/>
    <s v="17266310"/>
    <x v="4"/>
    <s v="G1"/>
    <s v="S"/>
    <n v="30"/>
    <n v="30"/>
    <n v="3374.63"/>
    <n v="12273.33"/>
    <n v="15647.96"/>
    <n v="0"/>
    <n v="724"/>
    <n v="0"/>
    <m/>
    <m/>
    <x v="0"/>
    <s v="ENEOLI17266310G1HI"/>
    <s v="Energía Eólica S.A."/>
    <x v="83"/>
    <x v="83"/>
    <s v="C.E. Talara"/>
    <x v="294"/>
    <x v="7"/>
    <x v="7"/>
    <x v="13"/>
    <x v="4"/>
    <s v="Instalado"/>
    <s v="Operativo"/>
    <s v="Generadora"/>
    <x v="0"/>
    <x v="1"/>
    <x v="1"/>
    <x v="0"/>
    <s v="Privado"/>
    <s v="PIURA"/>
    <s v="PIURA"/>
    <s v="TALARA "/>
    <s v="PARIÑAS"/>
    <n v="0"/>
    <x v="10"/>
    <n v="0"/>
    <x v="1"/>
    <s v="PRIMERA"/>
    <x v="0"/>
    <x v="0"/>
    <n v="15647.96"/>
    <n v="15.647959999999999"/>
    <m/>
    <n v="2.5"/>
    <n v="2.5"/>
    <n v="7.6479999999999997"/>
    <n v="0"/>
    <n v="47"/>
    <s v="BASE DE DATOS"/>
    <m/>
  </r>
  <r>
    <s v="20"/>
    <x v="8"/>
    <s v="ENEOLI"/>
    <s v="17266210"/>
    <s v="17266210"/>
    <x v="4"/>
    <s v="G1"/>
    <s v="S"/>
    <n v="80"/>
    <n v="80"/>
    <n v="9211.69"/>
    <n v="23680.21"/>
    <n v="32891.9"/>
    <n v="0"/>
    <n v="724"/>
    <n v="0"/>
    <m/>
    <m/>
    <x v="0"/>
    <s v="ENEOLI17266210G1HI"/>
    <s v="Energía Eólica S.A."/>
    <x v="83"/>
    <x v="83"/>
    <s v="C.E. Cupisnique"/>
    <x v="293"/>
    <x v="7"/>
    <x v="7"/>
    <x v="13"/>
    <x v="4"/>
    <s v="Instalado"/>
    <s v="Operativo"/>
    <s v="Generadora"/>
    <x v="0"/>
    <x v="1"/>
    <x v="1"/>
    <x v="0"/>
    <s v="Privado"/>
    <s v="LA LIBERTAD"/>
    <s v="LA LIBERTAD"/>
    <s v="PACASMAYO"/>
    <s v="SAN PEDRO DE LLOC"/>
    <n v="0"/>
    <x v="10"/>
    <n v="0"/>
    <x v="1"/>
    <s v="PRIMERA"/>
    <x v="0"/>
    <x v="0"/>
    <n v="32891.9"/>
    <n v="32.8919"/>
    <m/>
    <n v="6.666666666666667"/>
    <n v="6.666666666666667"/>
    <n v="7.6479999999999997"/>
    <n v="0"/>
    <n v="47"/>
    <s v="BASE DE DATOS"/>
    <m/>
  </r>
  <r>
    <s v="20"/>
    <x v="8"/>
    <s v="ENEOLI"/>
    <s v="17266310"/>
    <s v="17266310"/>
    <x v="4"/>
    <s v="G1"/>
    <s v="S"/>
    <n v="30"/>
    <n v="30"/>
    <n v="2713.59"/>
    <n v="9233.3799999999992"/>
    <n v="11946.97"/>
    <n v="0"/>
    <n v="724"/>
    <n v="0"/>
    <m/>
    <m/>
    <x v="0"/>
    <s v="ENEOLI17266310G1HI"/>
    <s v="Energía Eólica S.A."/>
    <x v="83"/>
    <x v="83"/>
    <s v="C.E. Talara"/>
    <x v="294"/>
    <x v="7"/>
    <x v="7"/>
    <x v="13"/>
    <x v="4"/>
    <s v="Instalado"/>
    <s v="Operativo"/>
    <s v="Generadora"/>
    <x v="0"/>
    <x v="1"/>
    <x v="1"/>
    <x v="0"/>
    <s v="Privado"/>
    <s v="PIURA"/>
    <s v="PIURA"/>
    <s v="TALARA "/>
    <s v="PARIÑAS"/>
    <n v="0"/>
    <x v="10"/>
    <n v="0"/>
    <x v="1"/>
    <s v="PRIMERA"/>
    <x v="0"/>
    <x v="0"/>
    <n v="11946.97"/>
    <n v="11.946969999999999"/>
    <m/>
    <n v="2.5"/>
    <n v="2.5"/>
    <n v="7.6479999999999997"/>
    <n v="0"/>
    <n v="47"/>
    <s v="BASE DE DATOS"/>
    <m/>
  </r>
  <r>
    <s v="20"/>
    <x v="9"/>
    <s v="ENEOLI"/>
    <s v="17266210"/>
    <s v="17266210"/>
    <x v="4"/>
    <s v="G1"/>
    <s v="S"/>
    <n v="80"/>
    <n v="80"/>
    <n v="8271.36"/>
    <n v="23325.59"/>
    <n v="31596.95"/>
    <n v="68"/>
    <n v="656"/>
    <n v="0"/>
    <m/>
    <m/>
    <x v="0"/>
    <s v="ENEOLI17266210G1HI"/>
    <s v="Energía Eólica S.A."/>
    <x v="83"/>
    <x v="83"/>
    <s v="C.E. Cupisnique"/>
    <x v="293"/>
    <x v="7"/>
    <x v="7"/>
    <x v="13"/>
    <x v="4"/>
    <s v="Instalado"/>
    <s v="Operativo"/>
    <s v="Generadora"/>
    <x v="0"/>
    <x v="1"/>
    <x v="1"/>
    <x v="0"/>
    <s v="Privado"/>
    <s v="LA LIBERTAD"/>
    <s v="LA LIBERTAD"/>
    <s v="PACASMAYO"/>
    <s v="SAN PEDRO DE LLOC"/>
    <n v="0"/>
    <x v="10"/>
    <n v="0"/>
    <x v="1"/>
    <s v="PRIMERA"/>
    <x v="0"/>
    <x v="0"/>
    <n v="31596.95"/>
    <n v="31.59695"/>
    <m/>
    <n v="6.666666666666667"/>
    <n v="6.666666666666667"/>
    <n v="7.6479999999999997"/>
    <n v="0"/>
    <n v="47"/>
    <s v="BASE DE DATOS"/>
    <m/>
  </r>
  <r>
    <s v="20"/>
    <x v="9"/>
    <s v="ENEOLI"/>
    <s v="17266310"/>
    <s v="17266310"/>
    <x v="4"/>
    <s v="G1"/>
    <s v="S"/>
    <n v="30"/>
    <n v="30"/>
    <n v="2934.46"/>
    <n v="10672.92"/>
    <n v="13607.38"/>
    <n v="0"/>
    <n v="724"/>
    <n v="0"/>
    <m/>
    <m/>
    <x v="0"/>
    <s v="ENEOLI17266310G1HI"/>
    <s v="Energía Eólica S.A."/>
    <x v="83"/>
    <x v="83"/>
    <s v="C.E. Talara"/>
    <x v="294"/>
    <x v="7"/>
    <x v="7"/>
    <x v="13"/>
    <x v="4"/>
    <s v="Instalado"/>
    <s v="Operativo"/>
    <s v="Generadora"/>
    <x v="0"/>
    <x v="1"/>
    <x v="1"/>
    <x v="0"/>
    <s v="Privado"/>
    <s v="PIURA"/>
    <s v="PIURA"/>
    <s v="TALARA "/>
    <s v="PARIÑAS"/>
    <n v="0"/>
    <x v="10"/>
    <n v="0"/>
    <x v="1"/>
    <s v="PRIMERA"/>
    <x v="0"/>
    <x v="0"/>
    <n v="13607.38"/>
    <n v="13.607379999999999"/>
    <m/>
    <n v="2.5"/>
    <n v="2.5"/>
    <n v="7.6479999999999997"/>
    <n v="1.8189894035458565E-12"/>
    <n v="47"/>
    <s v="BASE DE DATOS"/>
    <m/>
  </r>
  <r>
    <s v="20"/>
    <x v="10"/>
    <s v="ENEOLI"/>
    <s v="17266210"/>
    <s v="17266210"/>
    <x v="4"/>
    <s v="G1"/>
    <s v="S"/>
    <n v="80"/>
    <n v="80"/>
    <n v="8007.29"/>
    <n v="26663.38"/>
    <n v="34670.67"/>
    <n v="0"/>
    <n v="724"/>
    <n v="0"/>
    <m/>
    <m/>
    <x v="0"/>
    <s v="ENEOLI17266210G1HI"/>
    <s v="Energía Eólica S.A."/>
    <x v="83"/>
    <x v="83"/>
    <s v="C.E. Cupisnique"/>
    <x v="293"/>
    <x v="7"/>
    <x v="7"/>
    <x v="13"/>
    <x v="4"/>
    <s v="Instalado"/>
    <s v="Operativo"/>
    <s v="Generadora"/>
    <x v="0"/>
    <x v="1"/>
    <x v="1"/>
    <x v="0"/>
    <s v="Privado"/>
    <s v="LA LIBERTAD"/>
    <s v="LA LIBERTAD"/>
    <s v="PACASMAYO"/>
    <s v="SAN PEDRO DE LLOC"/>
    <n v="0"/>
    <x v="10"/>
    <n v="0"/>
    <x v="1"/>
    <s v="PRIMERA"/>
    <x v="0"/>
    <x v="0"/>
    <n v="34670.67"/>
    <n v="34.670670000000001"/>
    <m/>
    <n v="6.666666666666667"/>
    <n v="6.666666666666667"/>
    <n v="7.6479999999999997"/>
    <n v="0"/>
    <n v="47"/>
    <s v="BASE DE DATOS"/>
    <m/>
  </r>
  <r>
    <s v="20"/>
    <x v="10"/>
    <s v="ENEOLI"/>
    <s v="17266310"/>
    <s v="17266310"/>
    <x v="4"/>
    <s v="G1"/>
    <s v="S"/>
    <n v="30"/>
    <n v="30"/>
    <n v="2925.12"/>
    <n v="11559.97"/>
    <n v="14485.09"/>
    <n v="10"/>
    <n v="714"/>
    <n v="0"/>
    <m/>
    <m/>
    <x v="0"/>
    <s v="ENEOLI17266310G1HI"/>
    <s v="Energía Eólica S.A."/>
    <x v="83"/>
    <x v="83"/>
    <s v="C.E. Talara"/>
    <x v="294"/>
    <x v="7"/>
    <x v="7"/>
    <x v="13"/>
    <x v="4"/>
    <s v="Instalado"/>
    <s v="Operativo"/>
    <s v="Generadora"/>
    <x v="0"/>
    <x v="1"/>
    <x v="1"/>
    <x v="0"/>
    <s v="Privado"/>
    <s v="PIURA"/>
    <s v="PIURA"/>
    <s v="TALARA "/>
    <s v="PARIÑAS"/>
    <n v="0"/>
    <x v="10"/>
    <n v="0"/>
    <x v="1"/>
    <s v="PRIMERA"/>
    <x v="0"/>
    <x v="0"/>
    <n v="14485.09"/>
    <n v="14.48509"/>
    <m/>
    <n v="2.5"/>
    <n v="2.5"/>
    <n v="7.6479999999999997"/>
    <n v="0"/>
    <n v="47"/>
    <s v="BASE DE DATOS"/>
    <m/>
  </r>
  <r>
    <s v="20"/>
    <x v="11"/>
    <s v="ENEOLI"/>
    <s v="17266210"/>
    <s v="17266210"/>
    <x v="4"/>
    <s v="G1"/>
    <s v="S"/>
    <n v="80"/>
    <n v="80"/>
    <n v="7870.35"/>
    <n v="27121.53"/>
    <n v="34991.879999999997"/>
    <n v="0"/>
    <n v="724"/>
    <n v="0"/>
    <m/>
    <m/>
    <x v="0"/>
    <s v="ENEOLI17266210G1HI"/>
    <s v="Energía Eólica S.A."/>
    <x v="83"/>
    <x v="83"/>
    <s v="C.E. Cupisnique"/>
    <x v="293"/>
    <x v="7"/>
    <x v="7"/>
    <x v="13"/>
    <x v="4"/>
    <s v="Instalado"/>
    <s v="Operativo"/>
    <s v="Generadora"/>
    <x v="0"/>
    <x v="1"/>
    <x v="1"/>
    <x v="0"/>
    <s v="Privado"/>
    <s v="LA LIBERTAD"/>
    <s v="LA LIBERTAD"/>
    <s v="PACASMAYO"/>
    <s v="SAN PEDRO DE LLOC"/>
    <n v="0"/>
    <x v="10"/>
    <n v="0"/>
    <x v="1"/>
    <s v="PRIMERA"/>
    <x v="0"/>
    <x v="0"/>
    <n v="34991.879999999997"/>
    <n v="34.991879999999995"/>
    <m/>
    <n v="6.666666666666667"/>
    <n v="6.666666666666667"/>
    <n v="7.6479999999999997"/>
    <n v="0"/>
    <n v="47"/>
    <s v="BASE DE DATOS"/>
    <m/>
  </r>
  <r>
    <s v="20"/>
    <x v="11"/>
    <s v="ENEOLI"/>
    <s v="17266310"/>
    <s v="17266310"/>
    <x v="4"/>
    <s v="G1"/>
    <s v="S"/>
    <n v="30"/>
    <n v="30"/>
    <n v="2842"/>
    <n v="11255.41"/>
    <n v="14097.41"/>
    <n v="0"/>
    <n v="724"/>
    <n v="0"/>
    <m/>
    <m/>
    <x v="0"/>
    <s v="ENEOLI17266310G1HI"/>
    <s v="Energía Eólica S.A."/>
    <x v="83"/>
    <x v="83"/>
    <s v="C.E. Talara"/>
    <x v="294"/>
    <x v="7"/>
    <x v="7"/>
    <x v="13"/>
    <x v="4"/>
    <s v="Instalado"/>
    <s v="Operativo"/>
    <s v="Generadora"/>
    <x v="0"/>
    <x v="1"/>
    <x v="1"/>
    <x v="0"/>
    <s v="Privado"/>
    <s v="PIURA"/>
    <s v="PIURA"/>
    <s v="TALARA "/>
    <s v="PARIÑAS"/>
    <n v="0"/>
    <x v="10"/>
    <n v="0"/>
    <x v="1"/>
    <s v="PRIMERA"/>
    <x v="0"/>
    <x v="0"/>
    <n v="14097.41"/>
    <n v="14.09741"/>
    <m/>
    <n v="2.5"/>
    <n v="2.5"/>
    <n v="7.6479999999999997"/>
    <n v="0"/>
    <n v="47"/>
    <s v="BASE DE DATOS"/>
    <m/>
  </r>
  <r>
    <s v="20"/>
    <x v="11"/>
    <s v="ENGIEP"/>
    <s v="11081297"/>
    <s v="11081297"/>
    <x v="4"/>
    <s v="G1"/>
    <s v="S"/>
    <n v="45.503999999999998"/>
    <n v="45.634"/>
    <n v="5259.701"/>
    <n v="14402.611000000001"/>
    <n v="19662.312000000002"/>
    <n v="21.03"/>
    <n v="518.95000000000005"/>
    <n v="0"/>
    <m/>
    <m/>
    <x v="0"/>
    <s v="ENGIEP11081297G1HI"/>
    <s v="ENGIE Energía Perú S.A."/>
    <x v="16"/>
    <x v="16"/>
    <s v="C. H. YUNCAN"/>
    <x v="229"/>
    <x v="4"/>
    <x v="4"/>
    <x v="13"/>
    <x v="1"/>
    <s v="Instalado"/>
    <s v="Operativo"/>
    <s v="Generadora"/>
    <x v="0"/>
    <x v="1"/>
    <x v="1"/>
    <x v="0"/>
    <s v="Privado"/>
    <s v="PASCO"/>
    <s v="PASCO"/>
    <s v="PASCO"/>
    <s v="PAUCARTAMBO"/>
    <n v="0"/>
    <x v="7"/>
    <n v="0"/>
    <x v="0"/>
    <n v="0"/>
    <x v="0"/>
    <x v="0"/>
    <n v="19662.312000000002"/>
    <n v="19.662312"/>
    <m/>
    <n v="3.6150000000000002"/>
    <n v="3.8028333333333335"/>
    <n v="7.6479999999999997"/>
    <n v="0"/>
    <n v="48"/>
    <s v="BASE DE DATOS"/>
    <m/>
  </r>
  <r>
    <s v="20"/>
    <x v="11"/>
    <s v="ENGIEP"/>
    <s v="11081297"/>
    <s v="11081297"/>
    <x v="4"/>
    <s v="G2"/>
    <s v="S"/>
    <n v="45.869"/>
    <n v="45.616"/>
    <n v="6148.1350000000002"/>
    <n v="16851.465"/>
    <n v="22999.599999999999"/>
    <n v="11.88"/>
    <n v="626.98"/>
    <n v="0"/>
    <m/>
    <m/>
    <x v="0"/>
    <s v="ENGIEP11081297G2HI"/>
    <s v="ENGIE Energía Perú S.A."/>
    <x v="16"/>
    <x v="16"/>
    <s v="C. H. YUNCAN"/>
    <x v="229"/>
    <x v="4"/>
    <x v="4"/>
    <x v="14"/>
    <x v="1"/>
    <s v="Instalado"/>
    <s v="Operativo"/>
    <s v="Generadora"/>
    <x v="0"/>
    <x v="1"/>
    <x v="1"/>
    <x v="0"/>
    <s v="Privado"/>
    <s v="PASCO"/>
    <s v="PASCO"/>
    <s v="PASCO"/>
    <s v="PAUCARTAMBO"/>
    <n v="0"/>
    <x v="7"/>
    <n v="0"/>
    <x v="0"/>
    <n v="0"/>
    <x v="0"/>
    <x v="0"/>
    <n v="22999.599999999999"/>
    <n v="22.999599999999997"/>
    <m/>
    <n v="3.6150000000000002"/>
    <n v="3.8013333333333335"/>
    <n v="7.6479999999999997"/>
    <n v="0"/>
    <n v="48"/>
    <s v="BASE DE DATOS"/>
    <m/>
  </r>
  <r>
    <s v="20"/>
    <x v="11"/>
    <s v="ENGIEP"/>
    <s v="11081297"/>
    <s v="11081297"/>
    <x v="4"/>
    <s v="G3"/>
    <s v="S"/>
    <n v="45.386000000000003"/>
    <n v="45.442"/>
    <n v="6363.2330000000002"/>
    <n v="18077.011999999999"/>
    <n v="24440.244999999999"/>
    <n v="11.88"/>
    <n v="656.01"/>
    <n v="0"/>
    <m/>
    <m/>
    <x v="0"/>
    <s v="ENGIEP11081297G3HI"/>
    <s v="ENGIE Energía Perú S.A."/>
    <x v="16"/>
    <x v="16"/>
    <s v="C. H. YUNCAN"/>
    <x v="229"/>
    <x v="4"/>
    <x v="4"/>
    <x v="310"/>
    <x v="1"/>
    <s v="Instalado"/>
    <s v="Operativo"/>
    <s v="Generadora"/>
    <x v="0"/>
    <x v="1"/>
    <x v="1"/>
    <x v="0"/>
    <s v="Privado"/>
    <s v="PASCO"/>
    <s v="PASCO"/>
    <s v="PASCO"/>
    <s v="PAUCARTAMBO"/>
    <n v="0"/>
    <x v="7"/>
    <n v="0"/>
    <x v="0"/>
    <n v="0"/>
    <x v="0"/>
    <x v="0"/>
    <n v="24440.244999999999"/>
    <n v="24.440244999999997"/>
    <m/>
    <n v="3.6150000000000002"/>
    <n v="3.7868333333333335"/>
    <n v="7.6479999999999997"/>
    <n v="0"/>
    <n v="48"/>
    <s v="BASE DE DATOS"/>
    <m/>
  </r>
  <r>
    <s v="20"/>
    <x v="11"/>
    <s v="ENGIEP"/>
    <s v="16376016"/>
    <s v="16376016"/>
    <x v="4"/>
    <s v="INV123"/>
    <s v="S"/>
    <n v="14.821999999999999"/>
    <n v="14.821999999999999"/>
    <n v="42.451999999999998"/>
    <n v="3217.5650000000001"/>
    <n v="3260.0169999999998"/>
    <n v="0"/>
    <n v="375"/>
    <n v="0"/>
    <m/>
    <m/>
    <x v="0"/>
    <s v="ENGIEP16376016INV123HI"/>
    <s v="ENGIE Energía Perú S.A."/>
    <x v="16"/>
    <x v="16"/>
    <s v="C.S. INTIPAMPA"/>
    <x v="230"/>
    <x v="6"/>
    <x v="6"/>
    <x v="311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3260.0169999999998"/>
    <n v="3.2600169999999999"/>
    <m/>
    <n v="1.2351666666666665"/>
    <n v="1.2351666666666665"/>
    <n v="7.6479999999999997"/>
    <n v="0"/>
    <n v="48"/>
    <s v="BASE DE DATOS"/>
    <m/>
  </r>
  <r>
    <s v="20"/>
    <x v="11"/>
    <s v="ENGIEP"/>
    <s v="16376016"/>
    <s v="16376016"/>
    <x v="4"/>
    <s v="INV456"/>
    <s v="S"/>
    <n v="14.86"/>
    <n v="14.86"/>
    <n v="39.497"/>
    <n v="3168.07"/>
    <n v="3207.567"/>
    <n v="0"/>
    <n v="375"/>
    <n v="0"/>
    <m/>
    <m/>
    <x v="0"/>
    <s v="ENGIEP16376016INV456HI"/>
    <s v="ENGIE Energía Perú S.A."/>
    <x v="16"/>
    <x v="16"/>
    <s v="C.S. INTIPAMPA"/>
    <x v="230"/>
    <x v="6"/>
    <x v="6"/>
    <x v="312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3207.567"/>
    <n v="3.2075670000000001"/>
    <m/>
    <n v="1.2383333333333333"/>
    <n v="1.2383333333333333"/>
    <n v="7.6479999999999997"/>
    <n v="0"/>
    <n v="48"/>
    <s v="BASE DE DATOS"/>
    <m/>
  </r>
  <r>
    <s v="20"/>
    <x v="11"/>
    <s v="ENGIEP"/>
    <s v="16376016"/>
    <s v="16376016"/>
    <x v="4"/>
    <s v="INV789"/>
    <s v="S"/>
    <n v="14.859"/>
    <n v="14.859"/>
    <n v="40.256999999999998"/>
    <n v="3183.5540000000001"/>
    <n v="3223.8110000000001"/>
    <n v="0"/>
    <n v="375"/>
    <n v="0"/>
    <m/>
    <m/>
    <x v="0"/>
    <s v="ENGIEP16376016INV789HI"/>
    <s v="ENGIE Energía Perú S.A."/>
    <x v="16"/>
    <x v="16"/>
    <s v="C.S. INTIPAMPA"/>
    <x v="230"/>
    <x v="6"/>
    <x v="6"/>
    <x v="313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3223.8110000000001"/>
    <n v="3.223811"/>
    <m/>
    <n v="1.2382500000000001"/>
    <n v="1.2382500000000001"/>
    <n v="7.6479999999999997"/>
    <n v="0"/>
    <n v="48"/>
    <s v="BASE DE DATOS"/>
    <m/>
  </r>
  <r>
    <s v="20"/>
    <x v="11"/>
    <s v="ENGIEP"/>
    <s v="11077297"/>
    <s v="11077297"/>
    <x v="4"/>
    <s v="G1"/>
    <s v="S"/>
    <n v="55.5"/>
    <n v="58.948"/>
    <n v="9672.2180000000008"/>
    <n v="22643.909"/>
    <n v="32316.127"/>
    <n v="47.61"/>
    <n v="645.91"/>
    <n v="0"/>
    <m/>
    <m/>
    <x v="0"/>
    <s v="ENGIEP11077297G1HI"/>
    <s v="ENGIE Energía Perú S.A."/>
    <x v="16"/>
    <x v="16"/>
    <s v="C. H. QUITARACSA"/>
    <x v="231"/>
    <x v="4"/>
    <x v="4"/>
    <x v="13"/>
    <x v="1"/>
    <s v="Instalado"/>
    <s v="Operativo"/>
    <s v="Generadora"/>
    <x v="0"/>
    <x v="1"/>
    <x v="1"/>
    <x v="0"/>
    <s v="Privado"/>
    <s v="ANCASH"/>
    <s v="ANCASH"/>
    <s v="HUAYLAS"/>
    <s v="HUALLANCA"/>
    <n v="0"/>
    <x v="7"/>
    <n v="0"/>
    <x v="0"/>
    <n v="0"/>
    <x v="0"/>
    <x v="0"/>
    <n v="32316.127"/>
    <n v="32.316127000000002"/>
    <m/>
    <n v="4.791666666666667"/>
    <n v="4.9123333333333337"/>
    <n v="7.6479999999999997"/>
    <n v="0"/>
    <n v="48"/>
    <s v="BASE DE DATOS"/>
    <m/>
  </r>
  <r>
    <s v="20"/>
    <x v="11"/>
    <s v="ENGIEP"/>
    <s v="11077297"/>
    <s v="11077297"/>
    <x v="4"/>
    <s v="G2"/>
    <s v="S"/>
    <n v="55.5"/>
    <n v="58.832000000000001"/>
    <n v="9756.89"/>
    <n v="24832.162"/>
    <n v="34589.052000000003"/>
    <n v="23.98"/>
    <n v="706.07"/>
    <n v="0"/>
    <m/>
    <m/>
    <x v="0"/>
    <s v="ENGIEP11077297G2HI"/>
    <s v="ENGIE Energía Perú S.A."/>
    <x v="16"/>
    <x v="16"/>
    <s v="C. H. QUITARACSA"/>
    <x v="231"/>
    <x v="4"/>
    <x v="4"/>
    <x v="14"/>
    <x v="1"/>
    <s v="Instalado"/>
    <s v="Operativo"/>
    <s v="Generadora"/>
    <x v="0"/>
    <x v="1"/>
    <x v="1"/>
    <x v="0"/>
    <s v="Privado"/>
    <s v="ANCASH"/>
    <s v="ANCASH"/>
    <s v="HUAYLAS"/>
    <s v="HUALLANCA"/>
    <n v="0"/>
    <x v="7"/>
    <n v="0"/>
    <x v="0"/>
    <n v="0"/>
    <x v="0"/>
    <x v="0"/>
    <n v="34589.052000000003"/>
    <n v="34.589052000000002"/>
    <m/>
    <n v="4.791666666666667"/>
    <n v="4.9026666666666667"/>
    <n v="7.6479999999999997"/>
    <n v="-7.2759576141834259E-12"/>
    <n v="48"/>
    <s v="BASE DE DATOS"/>
    <m/>
  </r>
  <r>
    <s v="20"/>
    <x v="8"/>
    <s v="LANGUI"/>
    <s v="31437845"/>
    <s v="31437845"/>
    <x v="4"/>
    <s v="Grupo 1"/>
    <s v="S"/>
    <n v="0.77"/>
    <n v="0.69"/>
    <n v="0"/>
    <n v="0"/>
    <n v="0"/>
    <n v="0"/>
    <n v="0"/>
    <n v="0"/>
    <m/>
    <m/>
    <x v="0"/>
    <s v="LANGUI31437845Grupo 1HI"/>
    <s v="Central Hidroel‚ctrica Langui S.A."/>
    <x v="58"/>
    <x v="58"/>
    <s v="C. H. Langui"/>
    <x v="233"/>
    <x v="4"/>
    <x v="4"/>
    <x v="44"/>
    <x v="1"/>
    <s v="Instalado"/>
    <s v="Operativo"/>
    <s v="Generadora"/>
    <x v="0"/>
    <x v="1"/>
    <x v="0"/>
    <x v="0"/>
    <s v="Privado"/>
    <s v="CUSCO"/>
    <s v="CUSCO"/>
    <s v="CANAS"/>
    <s v="LANGUI"/>
    <n v="0"/>
    <x v="7"/>
    <n v="0"/>
    <x v="0"/>
    <n v="0"/>
    <x v="0"/>
    <x v="0"/>
    <n v="0"/>
    <n v="0"/>
    <m/>
    <n v="6.4166666666666664E-2"/>
    <n v="5.7499999999999996E-2"/>
    <n v="7.6479999999999997"/>
    <n v="0"/>
    <n v="9"/>
    <s v="BASE DE DATOS"/>
    <m/>
  </r>
  <r>
    <s v="20"/>
    <x v="8"/>
    <s v="LANGUI"/>
    <s v="31437845"/>
    <s v="31437845"/>
    <x v="4"/>
    <s v="Grupo 2"/>
    <s v="S"/>
    <n v="2.5"/>
    <n v="2.25"/>
    <n v="0"/>
    <n v="0"/>
    <n v="0"/>
    <n v="0"/>
    <n v="0"/>
    <n v="0"/>
    <m/>
    <m/>
    <x v="0"/>
    <s v="LANGUI31437845Grupo 2HI"/>
    <s v="Central Hidroel‚ctrica Langui S.A."/>
    <x v="58"/>
    <x v="58"/>
    <s v="C. H. Langui"/>
    <x v="233"/>
    <x v="4"/>
    <x v="4"/>
    <x v="171"/>
    <x v="1"/>
    <s v="Instalado"/>
    <s v="Operativo"/>
    <s v="Generadora"/>
    <x v="0"/>
    <x v="1"/>
    <x v="0"/>
    <x v="0"/>
    <s v="Privado"/>
    <s v="CUSCO"/>
    <s v="CUSCO"/>
    <s v="CANAS"/>
    <s v="LANGUI"/>
    <n v="0"/>
    <x v="7"/>
    <n v="0"/>
    <x v="0"/>
    <n v="0"/>
    <x v="0"/>
    <x v="0"/>
    <n v="0"/>
    <n v="0"/>
    <m/>
    <n v="0.20833333333333334"/>
    <n v="0.1875"/>
    <n v="7.6479999999999997"/>
    <n v="0"/>
    <n v="9"/>
    <s v="BASE DE DATOS"/>
    <m/>
  </r>
  <r>
    <s v="20"/>
    <x v="8"/>
    <s v="LANGUI"/>
    <s v="31437845"/>
    <s v="31437845"/>
    <x v="4"/>
    <s v="Grupo 3"/>
    <s v="S"/>
    <n v="3.15"/>
    <n v="3"/>
    <n v="339.21499999999997"/>
    <n v="889.82500000000005"/>
    <n v="1229.04"/>
    <n v="0.73"/>
    <n v="716.89"/>
    <n v="2.38"/>
    <m/>
    <m/>
    <x v="0"/>
    <s v="LANGUI31437845Grupo 3HI"/>
    <s v="Central Hidroel‚ctrica Langui S.A."/>
    <x v="58"/>
    <x v="58"/>
    <s v="C. H. Langui"/>
    <x v="233"/>
    <x v="4"/>
    <x v="4"/>
    <x v="172"/>
    <x v="1"/>
    <s v="Instalado"/>
    <s v="Operativo"/>
    <s v="Generadora"/>
    <x v="0"/>
    <x v="1"/>
    <x v="0"/>
    <x v="0"/>
    <s v="Privado"/>
    <s v="CUSCO"/>
    <s v="CUSCO"/>
    <s v="CANAS"/>
    <s v="LANGUI"/>
    <n v="0"/>
    <x v="7"/>
    <n v="0"/>
    <x v="0"/>
    <n v="0"/>
    <x v="0"/>
    <x v="0"/>
    <n v="1229.04"/>
    <n v="1.2290399999999999"/>
    <m/>
    <n v="0.26250000000000001"/>
    <n v="0.25"/>
    <n v="7.6479999999999997"/>
    <n v="0"/>
    <n v="9"/>
    <s v="BASE DE DATOS"/>
    <m/>
  </r>
  <r>
    <s v="20"/>
    <x v="9"/>
    <s v="LANGUI"/>
    <s v="31437845"/>
    <s v="31437845"/>
    <x v="4"/>
    <s v="Grupo 1"/>
    <s v="S"/>
    <n v="0.77"/>
    <n v="0.69"/>
    <n v="0"/>
    <n v="0"/>
    <n v="0"/>
    <n v="0"/>
    <n v="0"/>
    <n v="744"/>
    <m/>
    <m/>
    <x v="0"/>
    <s v="LANGUI31437845Grupo 1HI"/>
    <s v="Central Hidroel‚ctrica Langui S.A."/>
    <x v="58"/>
    <x v="58"/>
    <s v="C. H. Langui"/>
    <x v="233"/>
    <x v="4"/>
    <x v="4"/>
    <x v="44"/>
    <x v="1"/>
    <s v="Instalado"/>
    <s v="Operativo"/>
    <s v="Generadora"/>
    <x v="0"/>
    <x v="1"/>
    <x v="0"/>
    <x v="0"/>
    <s v="Privado"/>
    <s v="CUSCO"/>
    <s v="CUSCO"/>
    <s v="CANAS"/>
    <s v="LANGUI"/>
    <n v="0"/>
    <x v="7"/>
    <n v="0"/>
    <x v="0"/>
    <n v="0"/>
    <x v="0"/>
    <x v="0"/>
    <n v="0"/>
    <n v="0"/>
    <m/>
    <n v="6.4166666666666664E-2"/>
    <n v="5.7499999999999996E-2"/>
    <n v="7.6479999999999997"/>
    <n v="0"/>
    <n v="9"/>
    <s v="BASE DE DATOS"/>
    <m/>
  </r>
  <r>
    <s v="20"/>
    <x v="9"/>
    <s v="LANGUI"/>
    <s v="31437845"/>
    <s v="31437845"/>
    <x v="4"/>
    <s v="Grupo 2"/>
    <s v="S"/>
    <n v="2.5"/>
    <n v="2.25"/>
    <n v="0"/>
    <n v="0"/>
    <n v="0"/>
    <n v="0"/>
    <n v="0"/>
    <n v="744"/>
    <m/>
    <m/>
    <x v="0"/>
    <s v="LANGUI31437845Grupo 2HI"/>
    <s v="Central Hidroel‚ctrica Langui S.A."/>
    <x v="58"/>
    <x v="58"/>
    <s v="C. H. Langui"/>
    <x v="233"/>
    <x v="4"/>
    <x v="4"/>
    <x v="171"/>
    <x v="1"/>
    <s v="Instalado"/>
    <s v="Operativo"/>
    <s v="Generadora"/>
    <x v="0"/>
    <x v="1"/>
    <x v="0"/>
    <x v="0"/>
    <s v="Privado"/>
    <s v="CUSCO"/>
    <s v="CUSCO"/>
    <s v="CANAS"/>
    <s v="LANGUI"/>
    <n v="0"/>
    <x v="7"/>
    <n v="0"/>
    <x v="0"/>
    <n v="0"/>
    <x v="0"/>
    <x v="0"/>
    <n v="0"/>
    <n v="0"/>
    <m/>
    <n v="0.20833333333333334"/>
    <n v="0.1875"/>
    <n v="7.6479999999999997"/>
    <n v="0"/>
    <n v="9"/>
    <s v="BASE DE DATOS"/>
    <m/>
  </r>
  <r>
    <s v="20"/>
    <x v="9"/>
    <s v="LANGUI"/>
    <s v="31437845"/>
    <s v="31437845"/>
    <x v="4"/>
    <s v="Grupo 3"/>
    <s v="S"/>
    <n v="3.15"/>
    <n v="3"/>
    <n v="407.42099999999999"/>
    <n v="827.471"/>
    <n v="1234.8920000000001"/>
    <n v="17.02"/>
    <n v="724.21"/>
    <n v="2.77"/>
    <m/>
    <m/>
    <x v="0"/>
    <s v="LANGUI31437845Grupo 3HI"/>
    <s v="Central Hidroel‚ctrica Langui S.A."/>
    <x v="58"/>
    <x v="58"/>
    <s v="C. H. Langui"/>
    <x v="233"/>
    <x v="4"/>
    <x v="4"/>
    <x v="172"/>
    <x v="1"/>
    <s v="Instalado"/>
    <s v="Operativo"/>
    <s v="Generadora"/>
    <x v="0"/>
    <x v="1"/>
    <x v="0"/>
    <x v="0"/>
    <s v="Privado"/>
    <s v="CUSCO"/>
    <s v="CUSCO"/>
    <s v="CANAS"/>
    <s v="LANGUI"/>
    <n v="0"/>
    <x v="7"/>
    <n v="0"/>
    <x v="0"/>
    <n v="0"/>
    <x v="0"/>
    <x v="0"/>
    <n v="1234.8920000000001"/>
    <n v="1.2348920000000001"/>
    <m/>
    <n v="0.26250000000000001"/>
    <n v="0.25"/>
    <n v="7.6479999999999997"/>
    <n v="0"/>
    <n v="9"/>
    <s v="BASE DE DATOS"/>
    <m/>
  </r>
  <r>
    <s v="20"/>
    <x v="10"/>
    <s v="LANGUI"/>
    <s v="31437845"/>
    <s v="31437845"/>
    <x v="4"/>
    <s v="Grupo 1"/>
    <s v="S"/>
    <n v="0.77"/>
    <n v="0.69"/>
    <n v="10.07"/>
    <n v="0"/>
    <n v="10.07"/>
    <n v="0"/>
    <n v="14.23"/>
    <n v="705.77"/>
    <m/>
    <m/>
    <x v="0"/>
    <s v="LANGUI31437845Grupo 1HI"/>
    <s v="Central Hidroel‚ctrica Langui S.A."/>
    <x v="58"/>
    <x v="58"/>
    <s v="C. H. Langui"/>
    <x v="233"/>
    <x v="4"/>
    <x v="4"/>
    <x v="44"/>
    <x v="1"/>
    <s v="Instalado"/>
    <s v="Operativo"/>
    <s v="Generadora"/>
    <x v="0"/>
    <x v="1"/>
    <x v="0"/>
    <x v="0"/>
    <s v="Privado"/>
    <s v="CUSCO"/>
    <s v="CUSCO"/>
    <s v="CANAS"/>
    <s v="LANGUI"/>
    <n v="0"/>
    <x v="7"/>
    <n v="0"/>
    <x v="0"/>
    <n v="0"/>
    <x v="0"/>
    <x v="0"/>
    <n v="10.07"/>
    <n v="1.0070000000000001E-2"/>
    <m/>
    <n v="6.4166666666666664E-2"/>
    <n v="5.7499999999999996E-2"/>
    <n v="7.6479999999999997"/>
    <n v="0"/>
    <n v="9"/>
    <s v="BASE DE DATOS"/>
    <m/>
  </r>
  <r>
    <s v="20"/>
    <x v="10"/>
    <s v="LANGUI"/>
    <s v="31437845"/>
    <s v="31437845"/>
    <x v="4"/>
    <s v="Grupo 2"/>
    <s v="S"/>
    <n v="2.5"/>
    <n v="2.25"/>
    <n v="0"/>
    <n v="0"/>
    <n v="0"/>
    <n v="0"/>
    <n v="0"/>
    <n v="720"/>
    <m/>
    <m/>
    <x v="0"/>
    <s v="LANGUI31437845Grupo 2HI"/>
    <s v="Central Hidroel‚ctrica Langui S.A."/>
    <x v="58"/>
    <x v="58"/>
    <s v="C. H. Langui"/>
    <x v="233"/>
    <x v="4"/>
    <x v="4"/>
    <x v="171"/>
    <x v="1"/>
    <s v="Instalado"/>
    <s v="Operativo"/>
    <s v="Generadora"/>
    <x v="0"/>
    <x v="1"/>
    <x v="0"/>
    <x v="0"/>
    <s v="Privado"/>
    <s v="CUSCO"/>
    <s v="CUSCO"/>
    <s v="CANAS"/>
    <s v="LANGUI"/>
    <n v="0"/>
    <x v="7"/>
    <n v="0"/>
    <x v="0"/>
    <n v="0"/>
    <x v="0"/>
    <x v="0"/>
    <n v="0"/>
    <n v="0"/>
    <m/>
    <n v="0.20833333333333334"/>
    <n v="0.1875"/>
    <n v="7.6479999999999997"/>
    <n v="0"/>
    <n v="9"/>
    <s v="BASE DE DATOS"/>
    <m/>
  </r>
  <r>
    <s v="20"/>
    <x v="10"/>
    <s v="LANGUI"/>
    <s v="31437845"/>
    <s v="31437845"/>
    <x v="4"/>
    <s v="Grupo 3"/>
    <s v="S"/>
    <n v="3.15"/>
    <n v="3"/>
    <n v="307.35599999999999"/>
    <n v="796.22699999999998"/>
    <n v="1103.5830000000001"/>
    <n v="3.48"/>
    <n v="713.19"/>
    <n v="3.33"/>
    <m/>
    <m/>
    <x v="0"/>
    <s v="LANGUI31437845Grupo 3HI"/>
    <s v="Central Hidroel‚ctrica Langui S.A."/>
    <x v="58"/>
    <x v="58"/>
    <s v="C. H. Langui"/>
    <x v="233"/>
    <x v="4"/>
    <x v="4"/>
    <x v="172"/>
    <x v="1"/>
    <s v="Instalado"/>
    <s v="Operativo"/>
    <s v="Generadora"/>
    <x v="0"/>
    <x v="1"/>
    <x v="0"/>
    <x v="0"/>
    <s v="Privado"/>
    <s v="CUSCO"/>
    <s v="CUSCO"/>
    <s v="CANAS"/>
    <s v="LANGUI"/>
    <n v="0"/>
    <x v="7"/>
    <n v="0"/>
    <x v="0"/>
    <n v="0"/>
    <x v="0"/>
    <x v="0"/>
    <n v="1103.5830000000001"/>
    <n v="1.103583"/>
    <m/>
    <n v="0.26250000000000001"/>
    <n v="0.25"/>
    <n v="7.6479999999999997"/>
    <n v="0"/>
    <n v="9"/>
    <s v="BASE DE DATOS"/>
    <m/>
  </r>
  <r>
    <s v="20"/>
    <x v="11"/>
    <s v="LANGUI"/>
    <s v="31437845"/>
    <s v="31437845"/>
    <x v="4"/>
    <s v="Grupo 1"/>
    <s v="S"/>
    <n v="0.77"/>
    <n v="0.69"/>
    <n v="4.9169999999999998"/>
    <n v="18.683"/>
    <n v="23.6"/>
    <n v="0"/>
    <n v="44.72"/>
    <n v="699.28"/>
    <m/>
    <m/>
    <x v="0"/>
    <s v="LANGUI31437845Grupo 1HI"/>
    <s v="Central Hidroel‚ctrica Langui S.A."/>
    <x v="58"/>
    <x v="58"/>
    <s v="C. H. Langui"/>
    <x v="233"/>
    <x v="4"/>
    <x v="4"/>
    <x v="44"/>
    <x v="1"/>
    <s v="Instalado"/>
    <s v="Operativo"/>
    <s v="Generadora"/>
    <x v="0"/>
    <x v="1"/>
    <x v="0"/>
    <x v="0"/>
    <s v="Privado"/>
    <s v="CUSCO"/>
    <s v="CUSCO"/>
    <s v="CANAS"/>
    <s v="LANGUI"/>
    <n v="0"/>
    <x v="7"/>
    <n v="0"/>
    <x v="0"/>
    <n v="0"/>
    <x v="0"/>
    <x v="0"/>
    <n v="23.6"/>
    <n v="2.3600000000000003E-2"/>
    <m/>
    <n v="6.4166666666666664E-2"/>
    <n v="5.7499999999999996E-2"/>
    <n v="7.6479999999999997"/>
    <n v="0"/>
    <n v="9"/>
    <s v="BASE DE DATOS"/>
    <m/>
  </r>
  <r>
    <s v="20"/>
    <x v="11"/>
    <s v="LANGUI"/>
    <s v="31437845"/>
    <s v="31437845"/>
    <x v="4"/>
    <s v="Grupo 2"/>
    <s v="S"/>
    <n v="2.5"/>
    <n v="2.25"/>
    <n v="0"/>
    <n v="2.0139999999999998"/>
    <n v="2.0139999999999998"/>
    <n v="0"/>
    <n v="1.75"/>
    <n v="742.25"/>
    <m/>
    <m/>
    <x v="0"/>
    <s v="LANGUI31437845Grupo 2HI"/>
    <s v="Central Hidroel‚ctrica Langui S.A."/>
    <x v="58"/>
    <x v="58"/>
    <s v="C. H. Langui"/>
    <x v="233"/>
    <x v="4"/>
    <x v="4"/>
    <x v="171"/>
    <x v="1"/>
    <s v="Instalado"/>
    <s v="Operativo"/>
    <s v="Generadora"/>
    <x v="0"/>
    <x v="1"/>
    <x v="0"/>
    <x v="0"/>
    <s v="Privado"/>
    <s v="CUSCO"/>
    <s v="CUSCO"/>
    <s v="CANAS"/>
    <s v="LANGUI"/>
    <n v="0"/>
    <x v="7"/>
    <n v="0"/>
    <x v="0"/>
    <n v="0"/>
    <x v="0"/>
    <x v="0"/>
    <n v="2.0139999999999998"/>
    <n v="2.0139999999999997E-3"/>
    <m/>
    <n v="0.20833333333333334"/>
    <n v="0.1875"/>
    <n v="7.6479999999999997"/>
    <n v="0"/>
    <n v="9"/>
    <s v="BASE DE DATOS"/>
    <m/>
  </r>
  <r>
    <s v="20"/>
    <x v="11"/>
    <s v="LANGUI"/>
    <s v="31437845"/>
    <s v="31437845"/>
    <x v="4"/>
    <s v="Grupo 3"/>
    <s v="S"/>
    <n v="3.15"/>
    <n v="3"/>
    <n v="317.97000000000003"/>
    <n v="982.67899999999997"/>
    <n v="1300.6489999999999"/>
    <n v="0"/>
    <n v="640.77"/>
    <n v="3.23"/>
    <m/>
    <m/>
    <x v="0"/>
    <s v="LANGUI31437845Grupo 3HI"/>
    <s v="Central Hidroel‚ctrica Langui S.A."/>
    <x v="58"/>
    <x v="58"/>
    <s v="C. H. Langui"/>
    <x v="233"/>
    <x v="4"/>
    <x v="4"/>
    <x v="172"/>
    <x v="1"/>
    <s v="Instalado"/>
    <s v="Operativo"/>
    <s v="Generadora"/>
    <x v="0"/>
    <x v="1"/>
    <x v="0"/>
    <x v="0"/>
    <s v="Privado"/>
    <s v="CUSCO"/>
    <s v="CUSCO"/>
    <s v="CANAS"/>
    <s v="LANGUI"/>
    <n v="0"/>
    <x v="7"/>
    <n v="0"/>
    <x v="0"/>
    <n v="0"/>
    <x v="0"/>
    <x v="0"/>
    <n v="1300.6489999999999"/>
    <n v="1.3006489999999999"/>
    <m/>
    <n v="0.26250000000000001"/>
    <n v="0.25"/>
    <n v="7.6479999999999997"/>
    <n v="0"/>
    <n v="9"/>
    <s v="BASE DE DATOS"/>
    <m/>
  </r>
  <r>
    <s v="20"/>
    <x v="10"/>
    <s v="EEAGUA"/>
    <s v="18319612"/>
    <s v="18319612"/>
    <x v="4"/>
    <s v="G1"/>
    <s v="S"/>
    <n v="9.9499999999999993"/>
    <n v="9.9499999999999993"/>
    <n v="745.18600000000004"/>
    <n v="2138.2669999999998"/>
    <n v="2883.453"/>
    <n v="0"/>
    <n v="462.03"/>
    <n v="257.97000000000003"/>
    <m/>
    <m/>
    <x v="0"/>
    <s v="EEAGUA18319612G1HI"/>
    <s v="Empresa El‚ctrica Agua Azul S.A."/>
    <x v="66"/>
    <x v="66"/>
    <s v="C.H. Potrero"/>
    <x v="252"/>
    <x v="4"/>
    <x v="4"/>
    <x v="13"/>
    <x v="1"/>
    <s v="Instalado"/>
    <s v="Operativo"/>
    <s v="Generadora"/>
    <x v="0"/>
    <x v="1"/>
    <x v="1"/>
    <x v="0"/>
    <s v="Privado"/>
    <s v="CAJAMARCA"/>
    <s v="CAJAMARCA"/>
    <s v="SAN MARCOS"/>
    <s v="EDUARDO VILLANUEVA"/>
    <n v="0"/>
    <x v="7"/>
    <n v="0"/>
    <x v="1"/>
    <s v="TERCERA"/>
    <x v="0"/>
    <x v="0"/>
    <n v="2883.453"/>
    <n v="2.8834529999999998"/>
    <m/>
    <n v="0.82916666666666661"/>
    <n v="0.82916666666666661"/>
    <n v="7.6479999999999997"/>
    <n v="0"/>
    <n v="41"/>
    <s v="BASE DE DATOS"/>
    <m/>
  </r>
  <r>
    <s v="20"/>
    <x v="10"/>
    <s v="EEAGUA"/>
    <s v="18319612"/>
    <s v="18319612"/>
    <x v="4"/>
    <s v="G2"/>
    <s v="S"/>
    <n v="9.9499999999999993"/>
    <n v="9.9499999999999993"/>
    <n v="367.02800000000002"/>
    <n v="1263.384"/>
    <n v="1630.412"/>
    <n v="0"/>
    <n v="206.21"/>
    <n v="513.79"/>
    <m/>
    <m/>
    <x v="0"/>
    <s v="EEAGUA18319612G2HI"/>
    <s v="Empresa El‚ctrica Agua Azul S.A."/>
    <x v="66"/>
    <x v="66"/>
    <s v="C.H. Potrero"/>
    <x v="252"/>
    <x v="4"/>
    <x v="4"/>
    <x v="14"/>
    <x v="1"/>
    <s v="Instalado"/>
    <s v="Operativo"/>
    <s v="Generadora"/>
    <x v="0"/>
    <x v="1"/>
    <x v="1"/>
    <x v="0"/>
    <s v="Privado"/>
    <s v="CAJAMARCA"/>
    <s v="CAJAMARCA"/>
    <s v="SAN MARCOS"/>
    <s v="EDUARDO VILLANUEVA"/>
    <n v="0"/>
    <x v="7"/>
    <n v="0"/>
    <x v="1"/>
    <s v="TERCERA"/>
    <x v="0"/>
    <x v="0"/>
    <n v="1630.412"/>
    <n v="1.630412"/>
    <m/>
    <n v="0.82916666666666661"/>
    <n v="0.82916666666666661"/>
    <n v="7.6479999999999997"/>
    <n v="0"/>
    <n v="41"/>
    <s v="BASE DE DATOS"/>
    <m/>
  </r>
  <r>
    <s v="20"/>
    <x v="9"/>
    <s v="EEAGUA"/>
    <s v="18319612"/>
    <s v="18319612"/>
    <x v="4"/>
    <s v="G1"/>
    <s v="S"/>
    <n v="9.9499999999999993"/>
    <n v="9.9499999999999993"/>
    <n v="337.56200000000001"/>
    <n v="924.01300000000003"/>
    <n v="1261.575"/>
    <n v="0"/>
    <n v="309.39999999999998"/>
    <n v="434.6"/>
    <m/>
    <m/>
    <x v="0"/>
    <s v="EEAGUA18319612G1HI"/>
    <s v="Empresa El‚ctrica Agua Azul S.A."/>
    <x v="66"/>
    <x v="66"/>
    <s v="C.H. Potrero"/>
    <x v="252"/>
    <x v="4"/>
    <x v="4"/>
    <x v="13"/>
    <x v="1"/>
    <s v="Instalado"/>
    <s v="Operativo"/>
    <s v="Generadora"/>
    <x v="0"/>
    <x v="1"/>
    <x v="1"/>
    <x v="0"/>
    <s v="Privado"/>
    <s v="CAJAMARCA"/>
    <s v="CAJAMARCA"/>
    <s v="SAN MARCOS"/>
    <s v="EDUARDO VILLANUEVA"/>
    <n v="0"/>
    <x v="7"/>
    <n v="0"/>
    <x v="1"/>
    <s v="TERCERA"/>
    <x v="0"/>
    <x v="0"/>
    <n v="1261.575"/>
    <n v="1.2615750000000001"/>
    <m/>
    <n v="0.82916666666666661"/>
    <n v="0.82916666666666661"/>
    <n v="7.6479999999999997"/>
    <n v="0"/>
    <n v="41"/>
    <s v="BASE DE DATOS"/>
    <m/>
  </r>
  <r>
    <s v="20"/>
    <x v="9"/>
    <s v="EEAGUA"/>
    <s v="18319612"/>
    <s v="18319612"/>
    <x v="4"/>
    <s v="G2"/>
    <s v="S"/>
    <n v="9.9499999999999993"/>
    <n v="9.9499999999999993"/>
    <n v="157.15700000000001"/>
    <n v="51.887"/>
    <n v="209.04400000000001"/>
    <n v="70.680000000000007"/>
    <n v="64"/>
    <n v="609.32000000000005"/>
    <m/>
    <m/>
    <x v="0"/>
    <s v="EEAGUA18319612G2HI"/>
    <s v="Empresa El‚ctrica Agua Azul S.A."/>
    <x v="66"/>
    <x v="66"/>
    <s v="C.H. Potrero"/>
    <x v="252"/>
    <x v="4"/>
    <x v="4"/>
    <x v="14"/>
    <x v="1"/>
    <s v="Instalado"/>
    <s v="Operativo"/>
    <s v="Generadora"/>
    <x v="0"/>
    <x v="1"/>
    <x v="1"/>
    <x v="0"/>
    <s v="Privado"/>
    <s v="CAJAMARCA"/>
    <s v="CAJAMARCA"/>
    <s v="SAN MARCOS"/>
    <s v="EDUARDO VILLANUEVA"/>
    <n v="0"/>
    <x v="7"/>
    <n v="0"/>
    <x v="1"/>
    <s v="TERCERA"/>
    <x v="0"/>
    <x v="0"/>
    <n v="209.04400000000001"/>
    <n v="0.20904400000000001"/>
    <m/>
    <n v="0.82916666666666661"/>
    <n v="0.82916666666666661"/>
    <n v="7.6479999999999997"/>
    <n v="0"/>
    <n v="41"/>
    <s v="BASE DE DATOS"/>
    <m/>
  </r>
  <r>
    <s v="20"/>
    <x v="4"/>
    <s v="ELNO"/>
    <s v="42037394"/>
    <s v="42037394"/>
    <x v="4"/>
    <s v="KUBOTTA-1"/>
    <s v="S"/>
    <n v="0.09"/>
    <n v="0"/>
    <n v="0"/>
    <n v="0"/>
    <n v="0"/>
    <n v="0"/>
    <n v="0"/>
    <n v="0"/>
    <m/>
    <m/>
    <x v="1"/>
    <s v="ELNO42037394KUBOTTA-1HI"/>
    <s v="Electro Nor Oeste S. A."/>
    <x v="2"/>
    <x v="2"/>
    <s v="C. H. Canchaque"/>
    <x v="138"/>
    <x v="4"/>
    <x v="4"/>
    <x v="241"/>
    <x v="1"/>
    <s v="Retirado"/>
    <s v="Operativo"/>
    <s v="Distribuidora"/>
    <x v="0"/>
    <x v="1"/>
    <x v="0"/>
    <x v="0"/>
    <s v="Estatal"/>
    <s v="PIURA"/>
    <s v="PIURA"/>
    <s v="HUANCABAMBA"/>
    <s v="CANCHAQUE"/>
    <n v="0"/>
    <x v="7"/>
    <n v="0"/>
    <x v="0"/>
    <n v="0"/>
    <x v="0"/>
    <x v="0"/>
    <n v="0"/>
    <n v="0"/>
    <m/>
    <s v="-"/>
    <s v="-"/>
    <s v="-"/>
    <n v="0"/>
    <n v="26"/>
    <s v="BASE DE DATOS"/>
    <m/>
  </r>
  <r>
    <s v="20"/>
    <x v="4"/>
    <s v="ELNO"/>
    <s v="41037294"/>
    <s v="41037294"/>
    <x v="4"/>
    <s v="KUBOTTA-1"/>
    <s v="S"/>
    <n v="0.05"/>
    <n v="0"/>
    <n v="0"/>
    <n v="0"/>
    <n v="0"/>
    <n v="0"/>
    <n v="0"/>
    <n v="0"/>
    <m/>
    <m/>
    <x v="1"/>
    <s v="ELNO41037294KUBOTTA-1HI"/>
    <s v="Electro Nor Oeste S. A."/>
    <x v="2"/>
    <x v="2"/>
    <s v="C. H. Santo Domingo"/>
    <x v="139"/>
    <x v="4"/>
    <x v="4"/>
    <x v="241"/>
    <x v="1"/>
    <s v="Retirado"/>
    <s v="Operativo"/>
    <s v="Distribuidora"/>
    <x v="0"/>
    <x v="1"/>
    <x v="0"/>
    <x v="0"/>
    <s v="Estatal"/>
    <s v="PIURA"/>
    <s v="PIURA"/>
    <s v="MORROPON"/>
    <s v="SANTO DOMINGO"/>
    <n v="0"/>
    <x v="7"/>
    <n v="0"/>
    <x v="0"/>
    <n v="0"/>
    <x v="0"/>
    <x v="0"/>
    <n v="0"/>
    <n v="0"/>
    <m/>
    <s v="-"/>
    <s v="-"/>
    <s v="-"/>
    <n v="0"/>
    <n v="26"/>
    <s v="BASE DE DATOS"/>
    <m/>
  </r>
  <r>
    <s v="20"/>
    <x v="4"/>
    <s v="ELNO"/>
    <s v="41037294"/>
    <s v="41037294"/>
    <x v="4"/>
    <s v="KUBOTTA-2"/>
    <s v="S"/>
    <n v="0.05"/>
    <n v="0"/>
    <n v="0"/>
    <n v="0"/>
    <n v="0"/>
    <n v="0"/>
    <n v="0"/>
    <n v="0"/>
    <m/>
    <m/>
    <x v="1"/>
    <s v="ELNO41037294KUBOTTA-2HI"/>
    <s v="Electro Nor Oeste S. A."/>
    <x v="2"/>
    <x v="2"/>
    <s v="C. H. Santo Domingo"/>
    <x v="139"/>
    <x v="4"/>
    <x v="4"/>
    <x v="242"/>
    <x v="1"/>
    <s v="Retirado"/>
    <s v="Operativo"/>
    <s v="Distribuidora"/>
    <x v="0"/>
    <x v="1"/>
    <x v="0"/>
    <x v="0"/>
    <s v="Estatal"/>
    <s v="PIURA"/>
    <s v="PIURA"/>
    <s v="MORROPON"/>
    <s v="SANTO DOMINGO"/>
    <n v="0"/>
    <x v="7"/>
    <n v="0"/>
    <x v="0"/>
    <n v="0"/>
    <x v="0"/>
    <x v="0"/>
    <n v="0"/>
    <n v="0"/>
    <m/>
    <s v="-"/>
    <s v="-"/>
    <s v="-"/>
    <n v="0"/>
    <n v="26"/>
    <s v="BASE DE DATOS"/>
    <m/>
  </r>
  <r>
    <s v="20"/>
    <x v="4"/>
    <s v="ELNO"/>
    <s v="33034595"/>
    <s v="33034595"/>
    <x v="4"/>
    <s v="KUBOTTA-1"/>
    <s v="S"/>
    <n v="7.0000000000000007E-2"/>
    <n v="0"/>
    <n v="0"/>
    <n v="0"/>
    <n v="0"/>
    <n v="0"/>
    <n v="0"/>
    <n v="0"/>
    <m/>
    <m/>
    <x v="0"/>
    <s v="ELNO33034595KUBOTTA-1HI"/>
    <s v="Electro Nor Oeste S. A."/>
    <x v="2"/>
    <x v="2"/>
    <s v="C. H. Huancabamba"/>
    <x v="140"/>
    <x v="4"/>
    <x v="4"/>
    <x v="241"/>
    <x v="1"/>
    <s v="Instalado"/>
    <s v="Operativo"/>
    <s v="Distribuidora"/>
    <x v="0"/>
    <x v="1"/>
    <x v="0"/>
    <x v="0"/>
    <s v="Estatal"/>
    <s v="PIURA"/>
    <s v="PIURA"/>
    <s v="HUANCABAMBA"/>
    <s v="HUANCABAMBA"/>
    <n v="0"/>
    <x v="7"/>
    <n v="0"/>
    <x v="0"/>
    <n v="0"/>
    <x v="0"/>
    <x v="0"/>
    <n v="0"/>
    <n v="0"/>
    <m/>
    <n v="5.8333333333333336E-3"/>
    <n v="0"/>
    <n v="7.6479999999999997"/>
    <n v="0"/>
    <n v="26"/>
    <s v="BASE DE DATOS"/>
    <m/>
  </r>
  <r>
    <s v="20"/>
    <x v="4"/>
    <s v="ELNO"/>
    <s v="33034595"/>
    <s v="33034595"/>
    <x v="4"/>
    <s v="KUBOTTA-2"/>
    <s v="S"/>
    <n v="7.0000000000000007E-2"/>
    <n v="0"/>
    <n v="0"/>
    <n v="0"/>
    <n v="0"/>
    <n v="0"/>
    <n v="0"/>
    <n v="0"/>
    <m/>
    <m/>
    <x v="0"/>
    <s v="ELNO33034595KUBOTTA-2HI"/>
    <s v="Electro Nor Oeste S. A."/>
    <x v="2"/>
    <x v="2"/>
    <s v="C. H. Huancabamba"/>
    <x v="140"/>
    <x v="4"/>
    <x v="4"/>
    <x v="242"/>
    <x v="1"/>
    <s v="Instalado"/>
    <s v="Operativo"/>
    <s v="Distribuidora"/>
    <x v="0"/>
    <x v="1"/>
    <x v="0"/>
    <x v="0"/>
    <s v="Estatal"/>
    <s v="PIURA"/>
    <s v="PIURA"/>
    <s v="HUANCABAMBA"/>
    <s v="HUANCABAMBA"/>
    <n v="0"/>
    <x v="7"/>
    <n v="0"/>
    <x v="0"/>
    <n v="0"/>
    <x v="0"/>
    <x v="0"/>
    <n v="0"/>
    <n v="0"/>
    <m/>
    <n v="5.8333333333333336E-3"/>
    <n v="0"/>
    <n v="7.6479999999999997"/>
    <n v="0"/>
    <n v="26"/>
    <s v="BASE DE DATOS"/>
    <m/>
  </r>
  <r>
    <s v="20"/>
    <x v="4"/>
    <s v="ELNO"/>
    <s v="41037194"/>
    <s v="41037194"/>
    <x v="4"/>
    <s v="KUBOTTA-1"/>
    <s v="S"/>
    <n v="0.08"/>
    <n v="0"/>
    <n v="0"/>
    <n v="0"/>
    <n v="0"/>
    <n v="0"/>
    <n v="0"/>
    <n v="0"/>
    <m/>
    <m/>
    <x v="0"/>
    <s v="ELNO41037194KUBOTTA-1HI"/>
    <s v="Electro Nor Oeste S. A."/>
    <x v="2"/>
    <x v="2"/>
    <s v="C. H. Chalaco"/>
    <x v="141"/>
    <x v="4"/>
    <x v="4"/>
    <x v="241"/>
    <x v="1"/>
    <s v="Instalado"/>
    <s v="Operativo"/>
    <s v="Distribuidora"/>
    <x v="0"/>
    <x v="1"/>
    <x v="0"/>
    <x v="0"/>
    <s v="Estatal"/>
    <s v="PIURA"/>
    <s v="PIURA"/>
    <s v="MORROPON"/>
    <s v="CHALACO"/>
    <n v="0"/>
    <x v="7"/>
    <n v="0"/>
    <x v="0"/>
    <n v="0"/>
    <x v="0"/>
    <x v="0"/>
    <n v="0"/>
    <n v="0"/>
    <m/>
    <n v="6.6666666666666671E-3"/>
    <n v="0"/>
    <n v="7.6479999999999997"/>
    <n v="0"/>
    <n v="26"/>
    <s v="BASE DE DATOS"/>
    <m/>
  </r>
  <r>
    <s v="20"/>
    <x v="4"/>
    <s v="ELNO"/>
    <s v="41037194"/>
    <s v="41037194"/>
    <x v="4"/>
    <s v="KUBOTTA-2"/>
    <s v="S"/>
    <n v="0.08"/>
    <n v="0"/>
    <n v="0"/>
    <n v="0"/>
    <n v="0"/>
    <n v="0"/>
    <n v="0"/>
    <n v="0"/>
    <m/>
    <m/>
    <x v="0"/>
    <s v="ELNO41037194KUBOTTA-2HI"/>
    <s v="Electro Nor Oeste S. A."/>
    <x v="2"/>
    <x v="2"/>
    <s v="C. H. Chalaco"/>
    <x v="141"/>
    <x v="4"/>
    <x v="4"/>
    <x v="242"/>
    <x v="1"/>
    <s v="Instalado"/>
    <s v="Operativo"/>
    <s v="Distribuidora"/>
    <x v="0"/>
    <x v="1"/>
    <x v="0"/>
    <x v="0"/>
    <s v="Estatal"/>
    <s v="PIURA"/>
    <s v="PIURA"/>
    <s v="MORROPON"/>
    <s v="CHALACO"/>
    <n v="0"/>
    <x v="7"/>
    <n v="0"/>
    <x v="0"/>
    <n v="0"/>
    <x v="0"/>
    <x v="0"/>
    <n v="0"/>
    <n v="0"/>
    <m/>
    <n v="6.6666666666666671E-3"/>
    <n v="0"/>
    <n v="7.6479999999999997"/>
    <n v="0"/>
    <n v="26"/>
    <s v="BASE DE DATOS"/>
    <m/>
  </r>
  <r>
    <s v="20"/>
    <x v="4"/>
    <s v="ELNO"/>
    <s v="43038095"/>
    <s v="43038095"/>
    <x v="4"/>
    <s v="WEIRPUMP-1"/>
    <s v="S"/>
    <n v="0.83"/>
    <n v="0.8"/>
    <n v="96.391999999999996"/>
    <n v="430.85899999999998"/>
    <n v="527.25099999999998"/>
    <n v="0"/>
    <n v="0"/>
    <n v="0"/>
    <m/>
    <m/>
    <x v="0"/>
    <s v="ELNO43038095WEIRPUMP-1HI"/>
    <s v="Electro Nor Oeste S. A."/>
    <x v="2"/>
    <x v="2"/>
    <s v="C. H. Quiroz"/>
    <x v="142"/>
    <x v="4"/>
    <x v="4"/>
    <x v="243"/>
    <x v="1"/>
    <s v="Instalado"/>
    <s v="Operativo"/>
    <s v="Distribuidora"/>
    <x v="0"/>
    <x v="1"/>
    <x v="0"/>
    <x v="0"/>
    <s v="Estatal"/>
    <s v="PIURA"/>
    <s v="PIURA"/>
    <s v="AYABACA"/>
    <s v="AYABACA"/>
    <n v="0"/>
    <x v="7"/>
    <n v="0"/>
    <x v="0"/>
    <n v="0"/>
    <x v="0"/>
    <x v="0"/>
    <n v="527.25099999999998"/>
    <n v="0.52725100000000003"/>
    <m/>
    <n v="6.9166666666666668E-2"/>
    <n v="6.6666666666666666E-2"/>
    <n v="7.6479999999999997"/>
    <n v="0"/>
    <n v="26"/>
    <s v="BASE DE DATOS"/>
    <m/>
  </r>
  <r>
    <s v="20"/>
    <x v="4"/>
    <s v="ELNO"/>
    <s v="43038095"/>
    <s v="43038095"/>
    <x v="4"/>
    <s v="WEIRPUMP-2"/>
    <s v="S"/>
    <n v="0.83"/>
    <n v="0.8"/>
    <n v="91.673000000000002"/>
    <n v="431.46699999999998"/>
    <n v="523.14"/>
    <n v="0"/>
    <n v="0"/>
    <n v="0"/>
    <m/>
    <m/>
    <x v="0"/>
    <s v="ELNO43038095WEIRPUMP-2HI"/>
    <s v="Electro Nor Oeste S. A."/>
    <x v="2"/>
    <x v="2"/>
    <s v="C. H. Quiroz"/>
    <x v="142"/>
    <x v="4"/>
    <x v="4"/>
    <x v="244"/>
    <x v="1"/>
    <s v="Instalado"/>
    <s v="Operativo"/>
    <s v="Distribuidora"/>
    <x v="0"/>
    <x v="1"/>
    <x v="0"/>
    <x v="0"/>
    <s v="Estatal"/>
    <s v="PIURA"/>
    <s v="PIURA"/>
    <s v="AYABACA"/>
    <s v="AYABACA"/>
    <n v="0"/>
    <x v="7"/>
    <n v="0"/>
    <x v="0"/>
    <n v="0"/>
    <x v="0"/>
    <x v="0"/>
    <n v="523.14"/>
    <n v="0.52313999999999994"/>
    <m/>
    <n v="6.9166666666666668E-2"/>
    <n v="6.6666666666666666E-2"/>
    <n v="7.6479999999999997"/>
    <n v="0"/>
    <n v="26"/>
    <s v="BASE DE DATOS"/>
    <m/>
  </r>
  <r>
    <s v="20"/>
    <x v="4"/>
    <s v="ELNO"/>
    <s v="43038096"/>
    <s v="43038096"/>
    <x v="4"/>
    <s v="KUBOTA"/>
    <s v="S"/>
    <n v="0.26"/>
    <n v="0.2"/>
    <n v="11.862"/>
    <n v="55.277999999999999"/>
    <n v="67.14"/>
    <n v="0"/>
    <n v="0"/>
    <n v="0"/>
    <m/>
    <m/>
    <x v="0"/>
    <s v="ELNO43038096KUBOTAHI"/>
    <s v="Electro Nor Oeste S. A."/>
    <x v="2"/>
    <x v="2"/>
    <s v="C. H. Sicacate"/>
    <x v="143"/>
    <x v="4"/>
    <x v="4"/>
    <x v="245"/>
    <x v="1"/>
    <s v="Instalado"/>
    <s v="Operativo"/>
    <s v="Distribuidora"/>
    <x v="0"/>
    <x v="1"/>
    <x v="0"/>
    <x v="0"/>
    <s v="Estatal"/>
    <s v="PIURA"/>
    <s v="PIURA"/>
    <s v="AYABACA"/>
    <s v="AYABACA"/>
    <n v="0"/>
    <x v="7"/>
    <n v="0"/>
    <x v="0"/>
    <n v="0"/>
    <x v="0"/>
    <x v="0"/>
    <n v="67.14"/>
    <n v="6.7140000000000005E-2"/>
    <m/>
    <n v="2.1666666666666667E-2"/>
    <n v="1.6666666666666666E-2"/>
    <n v="7.6479999999999997"/>
    <n v="0"/>
    <n v="26"/>
    <s v="BASE DE DATOS"/>
    <m/>
  </r>
  <r>
    <s v="20"/>
    <x v="4"/>
    <s v="ELNO"/>
    <s v="43038096"/>
    <s v="43038096"/>
    <x v="4"/>
    <s v="KUBOTA-1"/>
    <s v="S"/>
    <n v="0.246"/>
    <n v="0.2"/>
    <n v="19.518000000000001"/>
    <n v="92.903999999999996"/>
    <n v="112.422"/>
    <n v="0"/>
    <n v="0"/>
    <n v="0"/>
    <m/>
    <m/>
    <x v="0"/>
    <s v="ELNO43038096KUBOTA-1HI"/>
    <s v="Electro Nor Oeste S. A."/>
    <x v="2"/>
    <x v="2"/>
    <s v="C. H. Sicacate"/>
    <x v="143"/>
    <x v="4"/>
    <x v="4"/>
    <x v="246"/>
    <x v="1"/>
    <s v="Instalado"/>
    <s v="Operativo"/>
    <s v="Distribuidora"/>
    <x v="0"/>
    <x v="1"/>
    <x v="0"/>
    <x v="0"/>
    <s v="Estatal"/>
    <s v="PIURA"/>
    <s v="PIURA"/>
    <s v="AYABACA"/>
    <s v="AYABACA"/>
    <n v="0"/>
    <x v="7"/>
    <n v="0"/>
    <x v="0"/>
    <n v="0"/>
    <x v="0"/>
    <x v="0"/>
    <n v="112.422"/>
    <n v="0.11242199999999999"/>
    <m/>
    <n v="2.0500000000000001E-2"/>
    <n v="1.6666666666666666E-2"/>
    <n v="7.6479999999999997"/>
    <n v="0"/>
    <n v="26"/>
    <s v="BASE DE DATOS"/>
    <m/>
  </r>
  <r>
    <s v="20"/>
    <x v="5"/>
    <s v="ELNO"/>
    <s v="42037394"/>
    <s v="42037394"/>
    <x v="4"/>
    <s v="KUBOTTA-1"/>
    <s v="S"/>
    <n v="0.09"/>
    <n v="0"/>
    <n v="0"/>
    <n v="0"/>
    <n v="0"/>
    <n v="0"/>
    <n v="0"/>
    <n v="0"/>
    <m/>
    <m/>
    <x v="1"/>
    <s v="ELNO42037394KUBOTTA-1HI"/>
    <s v="Electro Nor Oeste S. A."/>
    <x v="2"/>
    <x v="2"/>
    <s v="C. H. Canchaque"/>
    <x v="138"/>
    <x v="4"/>
    <x v="4"/>
    <x v="241"/>
    <x v="1"/>
    <s v="Retirado"/>
    <s v="Operativo"/>
    <s v="Distribuidora"/>
    <x v="0"/>
    <x v="1"/>
    <x v="0"/>
    <x v="0"/>
    <s v="Estatal"/>
    <s v="PIURA"/>
    <s v="PIURA"/>
    <s v="HUANCABAMBA"/>
    <s v="CANCHAQUE"/>
    <n v="0"/>
    <x v="7"/>
    <n v="0"/>
    <x v="0"/>
    <n v="0"/>
    <x v="0"/>
    <x v="0"/>
    <n v="0"/>
    <n v="0"/>
    <m/>
    <s v="-"/>
    <s v="-"/>
    <s v="-"/>
    <n v="0"/>
    <n v="26"/>
    <s v="BASE DE DATOS"/>
    <m/>
  </r>
  <r>
    <s v="20"/>
    <x v="5"/>
    <s v="ELNO"/>
    <s v="41037294"/>
    <s v="41037294"/>
    <x v="4"/>
    <s v="KUBOTTA-1"/>
    <s v="S"/>
    <n v="0.05"/>
    <n v="0"/>
    <n v="0"/>
    <n v="0"/>
    <n v="0"/>
    <n v="0"/>
    <n v="0"/>
    <n v="0"/>
    <m/>
    <m/>
    <x v="1"/>
    <s v="ELNO41037294KUBOTTA-1HI"/>
    <s v="Electro Nor Oeste S. A."/>
    <x v="2"/>
    <x v="2"/>
    <s v="C. H. Santo Domingo"/>
    <x v="139"/>
    <x v="4"/>
    <x v="4"/>
    <x v="241"/>
    <x v="1"/>
    <s v="Retirado"/>
    <s v="Operativo"/>
    <s v="Distribuidora"/>
    <x v="0"/>
    <x v="1"/>
    <x v="0"/>
    <x v="0"/>
    <s v="Estatal"/>
    <s v="PIURA"/>
    <s v="PIURA"/>
    <s v="MORROPON"/>
    <s v="SANTO DOMINGO"/>
    <n v="0"/>
    <x v="7"/>
    <n v="0"/>
    <x v="0"/>
    <n v="0"/>
    <x v="0"/>
    <x v="0"/>
    <n v="0"/>
    <n v="0"/>
    <m/>
    <s v="-"/>
    <s v="-"/>
    <s v="-"/>
    <n v="0"/>
    <n v="26"/>
    <s v="BASE DE DATOS"/>
    <m/>
  </r>
  <r>
    <s v="20"/>
    <x v="5"/>
    <s v="ELNO"/>
    <s v="41037294"/>
    <s v="41037294"/>
    <x v="4"/>
    <s v="KUBOTTA-2"/>
    <s v="S"/>
    <n v="0.05"/>
    <n v="0"/>
    <n v="0"/>
    <n v="0"/>
    <n v="0"/>
    <n v="0"/>
    <n v="0"/>
    <n v="0"/>
    <m/>
    <m/>
    <x v="1"/>
    <s v="ELNO41037294KUBOTTA-2HI"/>
    <s v="Electro Nor Oeste S. A."/>
    <x v="2"/>
    <x v="2"/>
    <s v="C. H. Santo Domingo"/>
    <x v="139"/>
    <x v="4"/>
    <x v="4"/>
    <x v="242"/>
    <x v="1"/>
    <s v="Retirado"/>
    <s v="Operativo"/>
    <s v="Distribuidora"/>
    <x v="0"/>
    <x v="1"/>
    <x v="0"/>
    <x v="0"/>
    <s v="Estatal"/>
    <s v="PIURA"/>
    <s v="PIURA"/>
    <s v="MORROPON"/>
    <s v="SANTO DOMINGO"/>
    <n v="0"/>
    <x v="7"/>
    <n v="0"/>
    <x v="0"/>
    <n v="0"/>
    <x v="0"/>
    <x v="0"/>
    <n v="0"/>
    <n v="0"/>
    <m/>
    <s v="-"/>
    <s v="-"/>
    <s v="-"/>
    <n v="0"/>
    <n v="26"/>
    <s v="BASE DE DATOS"/>
    <m/>
  </r>
  <r>
    <s v="20"/>
    <x v="5"/>
    <s v="ELNO"/>
    <s v="33034595"/>
    <s v="33034595"/>
    <x v="4"/>
    <s v="KUBOTTA-1"/>
    <s v="S"/>
    <n v="7.0000000000000007E-2"/>
    <n v="0"/>
    <n v="0"/>
    <n v="0"/>
    <n v="0"/>
    <n v="0"/>
    <n v="0"/>
    <n v="0"/>
    <m/>
    <m/>
    <x v="0"/>
    <s v="ELNO33034595KUBOTTA-1HI"/>
    <s v="Electro Nor Oeste S. A."/>
    <x v="2"/>
    <x v="2"/>
    <s v="C. H. Huancabamba"/>
    <x v="140"/>
    <x v="4"/>
    <x v="4"/>
    <x v="241"/>
    <x v="1"/>
    <s v="Instalado"/>
    <s v="Operativo"/>
    <s v="Distribuidora"/>
    <x v="0"/>
    <x v="1"/>
    <x v="0"/>
    <x v="0"/>
    <s v="Estatal"/>
    <s v="PIURA"/>
    <s v="PIURA"/>
    <s v="HUANCABAMBA"/>
    <s v="HUANCABAMBA"/>
    <n v="0"/>
    <x v="7"/>
    <n v="0"/>
    <x v="0"/>
    <n v="0"/>
    <x v="0"/>
    <x v="0"/>
    <n v="0"/>
    <n v="0"/>
    <m/>
    <n v="5.8333333333333336E-3"/>
    <n v="0"/>
    <n v="7.6479999999999997"/>
    <n v="0"/>
    <n v="26"/>
    <s v="BASE DE DATOS"/>
    <m/>
  </r>
  <r>
    <s v="20"/>
    <x v="5"/>
    <s v="ELNO"/>
    <s v="33034595"/>
    <s v="33034595"/>
    <x v="4"/>
    <s v="KUBOTTA-2"/>
    <s v="S"/>
    <n v="7.0000000000000007E-2"/>
    <n v="0"/>
    <n v="0"/>
    <n v="0"/>
    <n v="0"/>
    <n v="0"/>
    <n v="0"/>
    <n v="0"/>
    <m/>
    <m/>
    <x v="0"/>
    <s v="ELNO33034595KUBOTTA-2HI"/>
    <s v="Electro Nor Oeste S. A."/>
    <x v="2"/>
    <x v="2"/>
    <s v="C. H. Huancabamba"/>
    <x v="140"/>
    <x v="4"/>
    <x v="4"/>
    <x v="242"/>
    <x v="1"/>
    <s v="Instalado"/>
    <s v="Operativo"/>
    <s v="Distribuidora"/>
    <x v="0"/>
    <x v="1"/>
    <x v="0"/>
    <x v="0"/>
    <s v="Estatal"/>
    <s v="PIURA"/>
    <s v="PIURA"/>
    <s v="HUANCABAMBA"/>
    <s v="HUANCABAMBA"/>
    <n v="0"/>
    <x v="7"/>
    <n v="0"/>
    <x v="0"/>
    <n v="0"/>
    <x v="0"/>
    <x v="0"/>
    <n v="0"/>
    <n v="0"/>
    <m/>
    <n v="5.8333333333333336E-3"/>
    <n v="0"/>
    <n v="7.6479999999999997"/>
    <n v="0"/>
    <n v="26"/>
    <s v="BASE DE DATOS"/>
    <m/>
  </r>
  <r>
    <s v="20"/>
    <x v="5"/>
    <s v="ELNO"/>
    <s v="41037194"/>
    <s v="41037194"/>
    <x v="4"/>
    <s v="KUBOTTA-1"/>
    <s v="S"/>
    <n v="0.08"/>
    <n v="0"/>
    <n v="0"/>
    <n v="0"/>
    <n v="0"/>
    <n v="0"/>
    <n v="0"/>
    <n v="0"/>
    <m/>
    <m/>
    <x v="0"/>
    <s v="ELNO41037194KUBOTTA-1HI"/>
    <s v="Electro Nor Oeste S. A."/>
    <x v="2"/>
    <x v="2"/>
    <s v="C. H. Chalaco"/>
    <x v="141"/>
    <x v="4"/>
    <x v="4"/>
    <x v="241"/>
    <x v="1"/>
    <s v="Instalado"/>
    <s v="Operativo"/>
    <s v="Distribuidora"/>
    <x v="0"/>
    <x v="1"/>
    <x v="0"/>
    <x v="0"/>
    <s v="Estatal"/>
    <s v="PIURA"/>
    <s v="PIURA"/>
    <s v="MORROPON"/>
    <s v="CHALACO"/>
    <n v="0"/>
    <x v="7"/>
    <n v="0"/>
    <x v="0"/>
    <n v="0"/>
    <x v="0"/>
    <x v="0"/>
    <n v="0"/>
    <n v="0"/>
    <m/>
    <n v="6.6666666666666671E-3"/>
    <n v="0"/>
    <n v="7.6479999999999997"/>
    <n v="0"/>
    <n v="26"/>
    <s v="BASE DE DATOS"/>
    <m/>
  </r>
  <r>
    <s v="20"/>
    <x v="5"/>
    <s v="ELNO"/>
    <s v="41037194"/>
    <s v="41037194"/>
    <x v="4"/>
    <s v="KUBOTTA-2"/>
    <s v="S"/>
    <n v="0.08"/>
    <n v="0"/>
    <n v="0"/>
    <n v="0"/>
    <n v="0"/>
    <n v="0"/>
    <n v="0"/>
    <n v="0"/>
    <m/>
    <m/>
    <x v="0"/>
    <s v="ELNO41037194KUBOTTA-2HI"/>
    <s v="Electro Nor Oeste S. A."/>
    <x v="2"/>
    <x v="2"/>
    <s v="C. H. Chalaco"/>
    <x v="141"/>
    <x v="4"/>
    <x v="4"/>
    <x v="242"/>
    <x v="1"/>
    <s v="Instalado"/>
    <s v="Operativo"/>
    <s v="Distribuidora"/>
    <x v="0"/>
    <x v="1"/>
    <x v="0"/>
    <x v="0"/>
    <s v="Estatal"/>
    <s v="PIURA"/>
    <s v="PIURA"/>
    <s v="MORROPON"/>
    <s v="CHALACO"/>
    <n v="0"/>
    <x v="7"/>
    <n v="0"/>
    <x v="0"/>
    <n v="0"/>
    <x v="0"/>
    <x v="0"/>
    <n v="0"/>
    <n v="0"/>
    <m/>
    <n v="6.6666666666666671E-3"/>
    <n v="0"/>
    <n v="7.6479999999999997"/>
    <n v="0"/>
    <n v="26"/>
    <s v="BASE DE DATOS"/>
    <m/>
  </r>
  <r>
    <s v="20"/>
    <x v="5"/>
    <s v="ELNO"/>
    <s v="43038095"/>
    <s v="43038095"/>
    <x v="4"/>
    <s v="WEIRPUMP-1"/>
    <s v="S"/>
    <n v="0.83"/>
    <n v="0.8"/>
    <n v="88.63"/>
    <n v="432.71899999999999"/>
    <n v="521.34900000000005"/>
    <n v="0"/>
    <n v="0"/>
    <n v="0"/>
    <m/>
    <m/>
    <x v="0"/>
    <s v="ELNO43038095WEIRPUMP-1HI"/>
    <s v="Electro Nor Oeste S. A."/>
    <x v="2"/>
    <x v="2"/>
    <s v="C. H. Quiroz"/>
    <x v="142"/>
    <x v="4"/>
    <x v="4"/>
    <x v="243"/>
    <x v="1"/>
    <s v="Instalado"/>
    <s v="Operativo"/>
    <s v="Distribuidora"/>
    <x v="0"/>
    <x v="1"/>
    <x v="0"/>
    <x v="0"/>
    <s v="Estatal"/>
    <s v="PIURA"/>
    <s v="PIURA"/>
    <s v="AYABACA"/>
    <s v="AYABACA"/>
    <n v="0"/>
    <x v="7"/>
    <n v="0"/>
    <x v="0"/>
    <n v="0"/>
    <x v="0"/>
    <x v="0"/>
    <n v="521.34900000000005"/>
    <n v="0.52134900000000006"/>
    <m/>
    <n v="6.9166666666666668E-2"/>
    <n v="6.6666666666666666E-2"/>
    <n v="7.6479999999999997"/>
    <n v="-1.1368683772161603E-13"/>
    <n v="26"/>
    <s v="BASE DE DATOS"/>
    <m/>
  </r>
  <r>
    <s v="20"/>
    <x v="5"/>
    <s v="ELNO"/>
    <s v="43038095"/>
    <s v="43038095"/>
    <x v="4"/>
    <s v="WEIRPUMP-2"/>
    <s v="S"/>
    <n v="0.83"/>
    <n v="0.8"/>
    <n v="84.29"/>
    <n v="433.33"/>
    <n v="517.62099999999998"/>
    <n v="0"/>
    <n v="0"/>
    <n v="0"/>
    <m/>
    <m/>
    <x v="0"/>
    <s v="ELNO43038095WEIRPUMP-2HI"/>
    <s v="Electro Nor Oeste S. A."/>
    <x v="2"/>
    <x v="2"/>
    <s v="C. H. Quiroz"/>
    <x v="142"/>
    <x v="4"/>
    <x v="4"/>
    <x v="244"/>
    <x v="1"/>
    <s v="Instalado"/>
    <s v="Operativo"/>
    <s v="Distribuidora"/>
    <x v="0"/>
    <x v="1"/>
    <x v="0"/>
    <x v="0"/>
    <s v="Estatal"/>
    <s v="PIURA"/>
    <s v="PIURA"/>
    <s v="AYABACA"/>
    <s v="AYABACA"/>
    <n v="0"/>
    <x v="7"/>
    <n v="0"/>
    <x v="0"/>
    <n v="0"/>
    <x v="0"/>
    <x v="0"/>
    <n v="517.62099999999998"/>
    <n v="0.517621"/>
    <m/>
    <n v="6.9166666666666668E-2"/>
    <n v="6.6666666666666666E-2"/>
    <n v="7.6479999999999997"/>
    <n v="-9.9999999997635314E-4"/>
    <n v="26"/>
    <s v="BASE DE DATOS"/>
    <m/>
  </r>
  <r>
    <s v="20"/>
    <x v="5"/>
    <s v="ELNO"/>
    <s v="43038096"/>
    <s v="43038096"/>
    <x v="4"/>
    <s v="KUBOTA"/>
    <s v="S"/>
    <n v="0.26"/>
    <n v="0.2"/>
    <n v="14.263"/>
    <n v="66.88"/>
    <n v="81.143000000000001"/>
    <n v="0"/>
    <n v="0"/>
    <n v="0"/>
    <m/>
    <m/>
    <x v="0"/>
    <s v="ELNO43038096KUBOTAHI"/>
    <s v="Electro Nor Oeste S. A."/>
    <x v="2"/>
    <x v="2"/>
    <s v="C. H. Sicacate"/>
    <x v="143"/>
    <x v="4"/>
    <x v="4"/>
    <x v="245"/>
    <x v="1"/>
    <s v="Instalado"/>
    <s v="Operativo"/>
    <s v="Distribuidora"/>
    <x v="0"/>
    <x v="1"/>
    <x v="0"/>
    <x v="0"/>
    <s v="Estatal"/>
    <s v="PIURA"/>
    <s v="PIURA"/>
    <s v="AYABACA"/>
    <s v="AYABACA"/>
    <n v="0"/>
    <x v="7"/>
    <n v="0"/>
    <x v="0"/>
    <n v="0"/>
    <x v="0"/>
    <x v="0"/>
    <n v="81.143000000000001"/>
    <n v="8.1143000000000007E-2"/>
    <m/>
    <n v="2.1666666666666667E-2"/>
    <n v="1.6666666666666666E-2"/>
    <n v="7.6479999999999997"/>
    <n v="0"/>
    <n v="26"/>
    <s v="BASE DE DATOS"/>
    <m/>
  </r>
  <r>
    <s v="20"/>
    <x v="5"/>
    <s v="ELNO"/>
    <s v="43038096"/>
    <s v="43038096"/>
    <x v="4"/>
    <s v="KUBOTA-1"/>
    <s v="S"/>
    <n v="0.246"/>
    <n v="0.2"/>
    <n v="23.468"/>
    <n v="112.404"/>
    <n v="135.87200000000001"/>
    <n v="0"/>
    <n v="0"/>
    <n v="0"/>
    <m/>
    <m/>
    <x v="0"/>
    <s v="ELNO43038096KUBOTA-1HI"/>
    <s v="Electro Nor Oeste S. A."/>
    <x v="2"/>
    <x v="2"/>
    <s v="C. H. Sicacate"/>
    <x v="143"/>
    <x v="4"/>
    <x v="4"/>
    <x v="246"/>
    <x v="1"/>
    <s v="Instalado"/>
    <s v="Operativo"/>
    <s v="Distribuidora"/>
    <x v="0"/>
    <x v="1"/>
    <x v="0"/>
    <x v="0"/>
    <s v="Estatal"/>
    <s v="PIURA"/>
    <s v="PIURA"/>
    <s v="AYABACA"/>
    <s v="AYABACA"/>
    <n v="0"/>
    <x v="7"/>
    <n v="0"/>
    <x v="0"/>
    <n v="0"/>
    <x v="0"/>
    <x v="0"/>
    <n v="135.87200000000001"/>
    <n v="0.13587200000000002"/>
    <m/>
    <n v="2.0500000000000001E-2"/>
    <n v="1.6666666666666666E-2"/>
    <n v="7.6479999999999997"/>
    <n v="-2.8421709430404007E-14"/>
    <n v="26"/>
    <s v="BASE DE DATOS"/>
    <m/>
  </r>
  <r>
    <s v="20"/>
    <x v="6"/>
    <s v="ELNO"/>
    <s v="42037394"/>
    <s v="42037394"/>
    <x v="4"/>
    <s v="KUBOTTA-1"/>
    <s v="S"/>
    <n v="0.09"/>
    <n v="0"/>
    <n v="0"/>
    <n v="0"/>
    <n v="0"/>
    <n v="0"/>
    <n v="0"/>
    <n v="0"/>
    <m/>
    <m/>
    <x v="1"/>
    <s v="ELNO42037394KUBOTTA-1HI"/>
    <s v="Electro Nor Oeste S. A."/>
    <x v="2"/>
    <x v="2"/>
    <s v="C. H. Canchaque"/>
    <x v="138"/>
    <x v="4"/>
    <x v="4"/>
    <x v="241"/>
    <x v="1"/>
    <s v="Retirado"/>
    <s v="Operativo"/>
    <s v="Distribuidora"/>
    <x v="0"/>
    <x v="1"/>
    <x v="0"/>
    <x v="0"/>
    <s v="Estatal"/>
    <s v="PIURA"/>
    <s v="PIURA"/>
    <s v="HUANCABAMBA"/>
    <s v="CANCHAQUE"/>
    <n v="0"/>
    <x v="7"/>
    <n v="0"/>
    <x v="0"/>
    <n v="0"/>
    <x v="0"/>
    <x v="0"/>
    <n v="0"/>
    <n v="0"/>
    <m/>
    <s v="-"/>
    <s v="-"/>
    <s v="-"/>
    <n v="0"/>
    <n v="26"/>
    <s v="BASE DE DATOS"/>
    <m/>
  </r>
  <r>
    <s v="20"/>
    <x v="6"/>
    <s v="ELNO"/>
    <s v="41037294"/>
    <s v="41037294"/>
    <x v="4"/>
    <s v="KUBOTTA-1"/>
    <s v="S"/>
    <n v="0.05"/>
    <n v="0"/>
    <n v="0"/>
    <n v="0"/>
    <n v="0"/>
    <n v="0"/>
    <n v="0"/>
    <n v="0"/>
    <m/>
    <m/>
    <x v="1"/>
    <s v="ELNO41037294KUBOTTA-1HI"/>
    <s v="Electro Nor Oeste S. A."/>
    <x v="2"/>
    <x v="2"/>
    <s v="C. H. Santo Domingo"/>
    <x v="139"/>
    <x v="4"/>
    <x v="4"/>
    <x v="241"/>
    <x v="1"/>
    <s v="Retirado"/>
    <s v="Operativo"/>
    <s v="Distribuidora"/>
    <x v="0"/>
    <x v="1"/>
    <x v="0"/>
    <x v="0"/>
    <s v="Estatal"/>
    <s v="PIURA"/>
    <s v="PIURA"/>
    <s v="MORROPON"/>
    <s v="SANTO DOMINGO"/>
    <n v="0"/>
    <x v="7"/>
    <n v="0"/>
    <x v="0"/>
    <n v="0"/>
    <x v="0"/>
    <x v="0"/>
    <n v="0"/>
    <n v="0"/>
    <m/>
    <s v="-"/>
    <s v="-"/>
    <s v="-"/>
    <n v="0"/>
    <n v="26"/>
    <s v="BASE DE DATOS"/>
    <m/>
  </r>
  <r>
    <s v="20"/>
    <x v="6"/>
    <s v="ELNO"/>
    <s v="41037294"/>
    <s v="41037294"/>
    <x v="4"/>
    <s v="KUBOTTA-2"/>
    <s v="S"/>
    <n v="0.05"/>
    <n v="0"/>
    <n v="0"/>
    <n v="0"/>
    <n v="0"/>
    <n v="0"/>
    <n v="0"/>
    <n v="0"/>
    <m/>
    <m/>
    <x v="1"/>
    <s v="ELNO41037294KUBOTTA-2HI"/>
    <s v="Electro Nor Oeste S. A."/>
    <x v="2"/>
    <x v="2"/>
    <s v="C. H. Santo Domingo"/>
    <x v="139"/>
    <x v="4"/>
    <x v="4"/>
    <x v="242"/>
    <x v="1"/>
    <s v="Retirado"/>
    <s v="Operativo"/>
    <s v="Distribuidora"/>
    <x v="0"/>
    <x v="1"/>
    <x v="0"/>
    <x v="0"/>
    <s v="Estatal"/>
    <s v="PIURA"/>
    <s v="PIURA"/>
    <s v="MORROPON"/>
    <s v="SANTO DOMINGO"/>
    <n v="0"/>
    <x v="7"/>
    <n v="0"/>
    <x v="0"/>
    <n v="0"/>
    <x v="0"/>
    <x v="0"/>
    <n v="0"/>
    <n v="0"/>
    <m/>
    <s v="-"/>
    <s v="-"/>
    <s v="-"/>
    <n v="0"/>
    <n v="26"/>
    <s v="BASE DE DATOS"/>
    <m/>
  </r>
  <r>
    <s v="20"/>
    <x v="6"/>
    <s v="ELNO"/>
    <s v="33034595"/>
    <s v="33034595"/>
    <x v="4"/>
    <s v="KUBOTTA-1"/>
    <s v="S"/>
    <n v="7.0000000000000007E-2"/>
    <n v="0"/>
    <n v="0"/>
    <n v="0"/>
    <n v="0"/>
    <n v="0"/>
    <n v="0"/>
    <n v="0"/>
    <m/>
    <m/>
    <x v="0"/>
    <s v="ELNO33034595KUBOTTA-1HI"/>
    <s v="Electro Nor Oeste S. A."/>
    <x v="2"/>
    <x v="2"/>
    <s v="C. H. Huancabamba"/>
    <x v="140"/>
    <x v="4"/>
    <x v="4"/>
    <x v="241"/>
    <x v="1"/>
    <s v="Instalado"/>
    <s v="Operativo"/>
    <s v="Distribuidora"/>
    <x v="0"/>
    <x v="1"/>
    <x v="0"/>
    <x v="0"/>
    <s v="Estatal"/>
    <s v="PIURA"/>
    <s v="PIURA"/>
    <s v="HUANCABAMBA"/>
    <s v="HUANCABAMBA"/>
    <n v="0"/>
    <x v="7"/>
    <n v="0"/>
    <x v="0"/>
    <n v="0"/>
    <x v="0"/>
    <x v="0"/>
    <n v="0"/>
    <n v="0"/>
    <m/>
    <n v="5.8333333333333336E-3"/>
    <n v="0"/>
    <n v="7.6479999999999997"/>
    <n v="0"/>
    <n v="26"/>
    <s v="BASE DE DATOS"/>
    <m/>
  </r>
  <r>
    <s v="20"/>
    <x v="6"/>
    <s v="ELNO"/>
    <s v="33034595"/>
    <s v="33034595"/>
    <x v="4"/>
    <s v="KUBOTTA-2"/>
    <s v="S"/>
    <n v="7.0000000000000007E-2"/>
    <n v="0"/>
    <n v="0"/>
    <n v="0"/>
    <n v="0"/>
    <n v="0"/>
    <n v="0"/>
    <n v="0"/>
    <m/>
    <m/>
    <x v="0"/>
    <s v="ELNO33034595KUBOTTA-2HI"/>
    <s v="Electro Nor Oeste S. A."/>
    <x v="2"/>
    <x v="2"/>
    <s v="C. H. Huancabamba"/>
    <x v="140"/>
    <x v="4"/>
    <x v="4"/>
    <x v="242"/>
    <x v="1"/>
    <s v="Instalado"/>
    <s v="Operativo"/>
    <s v="Distribuidora"/>
    <x v="0"/>
    <x v="1"/>
    <x v="0"/>
    <x v="0"/>
    <s v="Estatal"/>
    <s v="PIURA"/>
    <s v="PIURA"/>
    <s v="HUANCABAMBA"/>
    <s v="HUANCABAMBA"/>
    <n v="0"/>
    <x v="7"/>
    <n v="0"/>
    <x v="0"/>
    <n v="0"/>
    <x v="0"/>
    <x v="0"/>
    <n v="0"/>
    <n v="0"/>
    <m/>
    <n v="5.8333333333333336E-3"/>
    <n v="0"/>
    <n v="7.6479999999999997"/>
    <n v="0"/>
    <n v="26"/>
    <s v="BASE DE DATOS"/>
    <m/>
  </r>
  <r>
    <s v="20"/>
    <x v="6"/>
    <s v="ELNO"/>
    <s v="41037194"/>
    <s v="41037194"/>
    <x v="4"/>
    <s v="KUBOTTA-1"/>
    <s v="S"/>
    <n v="0.08"/>
    <n v="0"/>
    <n v="0"/>
    <n v="0"/>
    <n v="0"/>
    <n v="0"/>
    <n v="0"/>
    <n v="0"/>
    <m/>
    <m/>
    <x v="0"/>
    <s v="ELNO41037194KUBOTTA-1HI"/>
    <s v="Electro Nor Oeste S. A."/>
    <x v="2"/>
    <x v="2"/>
    <s v="C. H. Chalaco"/>
    <x v="141"/>
    <x v="4"/>
    <x v="4"/>
    <x v="241"/>
    <x v="1"/>
    <s v="Instalado"/>
    <s v="Operativo"/>
    <s v="Distribuidora"/>
    <x v="0"/>
    <x v="1"/>
    <x v="0"/>
    <x v="0"/>
    <s v="Estatal"/>
    <s v="PIURA"/>
    <s v="PIURA"/>
    <s v="MORROPON"/>
    <s v="CHALACO"/>
    <n v="0"/>
    <x v="7"/>
    <n v="0"/>
    <x v="0"/>
    <n v="0"/>
    <x v="0"/>
    <x v="0"/>
    <n v="0"/>
    <n v="0"/>
    <m/>
    <n v="6.6666666666666671E-3"/>
    <n v="0"/>
    <n v="7.6479999999999997"/>
    <n v="0"/>
    <n v="26"/>
    <s v="BASE DE DATOS"/>
    <m/>
  </r>
  <r>
    <s v="20"/>
    <x v="6"/>
    <s v="ELNO"/>
    <s v="41037194"/>
    <s v="41037194"/>
    <x v="4"/>
    <s v="KUBOTTA-2"/>
    <s v="S"/>
    <n v="0.08"/>
    <n v="0"/>
    <n v="0"/>
    <n v="0"/>
    <n v="0"/>
    <n v="0"/>
    <n v="0"/>
    <n v="0"/>
    <m/>
    <m/>
    <x v="0"/>
    <s v="ELNO41037194KUBOTTA-2HI"/>
    <s v="Electro Nor Oeste S. A."/>
    <x v="2"/>
    <x v="2"/>
    <s v="C. H. Chalaco"/>
    <x v="141"/>
    <x v="4"/>
    <x v="4"/>
    <x v="242"/>
    <x v="1"/>
    <s v="Instalado"/>
    <s v="Operativo"/>
    <s v="Distribuidora"/>
    <x v="0"/>
    <x v="1"/>
    <x v="0"/>
    <x v="0"/>
    <s v="Estatal"/>
    <s v="PIURA"/>
    <s v="PIURA"/>
    <s v="MORROPON"/>
    <s v="CHALACO"/>
    <n v="0"/>
    <x v="7"/>
    <n v="0"/>
    <x v="0"/>
    <n v="0"/>
    <x v="0"/>
    <x v="0"/>
    <n v="0"/>
    <n v="0"/>
    <m/>
    <n v="6.6666666666666671E-3"/>
    <n v="0"/>
    <n v="7.6479999999999997"/>
    <n v="0"/>
    <n v="26"/>
    <s v="BASE DE DATOS"/>
    <m/>
  </r>
  <r>
    <s v="20"/>
    <x v="6"/>
    <s v="ELNO"/>
    <s v="43038095"/>
    <s v="43038095"/>
    <x v="4"/>
    <s v="WEIRPUMP-1"/>
    <s v="S"/>
    <n v="0.83"/>
    <n v="0.8"/>
    <n v="99.819000000000003"/>
    <n v="457.71499999999997"/>
    <n v="557.53300000000002"/>
    <n v="0"/>
    <n v="0"/>
    <n v="0"/>
    <m/>
    <m/>
    <x v="0"/>
    <s v="ELNO43038095WEIRPUMP-1HI"/>
    <s v="Electro Nor Oeste S. A."/>
    <x v="2"/>
    <x v="2"/>
    <s v="C. H. Quiroz"/>
    <x v="142"/>
    <x v="4"/>
    <x v="4"/>
    <x v="243"/>
    <x v="1"/>
    <s v="Instalado"/>
    <s v="Operativo"/>
    <s v="Distribuidora"/>
    <x v="0"/>
    <x v="1"/>
    <x v="0"/>
    <x v="0"/>
    <s v="Estatal"/>
    <s v="PIURA"/>
    <s v="PIURA"/>
    <s v="AYABACA"/>
    <s v="AYABACA"/>
    <n v="0"/>
    <x v="7"/>
    <n v="0"/>
    <x v="0"/>
    <n v="0"/>
    <x v="0"/>
    <x v="0"/>
    <n v="557.53300000000002"/>
    <n v="0.55753300000000006"/>
    <m/>
    <n v="6.9166666666666668E-2"/>
    <n v="6.6666666666666666E-2"/>
    <n v="7.6479999999999997"/>
    <n v="9.9999999997635314E-4"/>
    <n v="26"/>
    <s v="BASE DE DATOS"/>
    <m/>
  </r>
  <r>
    <s v="20"/>
    <x v="6"/>
    <s v="ELNO"/>
    <s v="43038095"/>
    <s v="43038095"/>
    <x v="4"/>
    <s v="WEIRPUMP-2"/>
    <s v="S"/>
    <n v="0.83"/>
    <n v="0.8"/>
    <n v="94.932000000000002"/>
    <n v="458.36099999999999"/>
    <n v="553.29300000000001"/>
    <n v="0"/>
    <n v="0"/>
    <n v="0"/>
    <m/>
    <m/>
    <x v="0"/>
    <s v="ELNO43038095WEIRPUMP-2HI"/>
    <s v="Electro Nor Oeste S. A."/>
    <x v="2"/>
    <x v="2"/>
    <s v="C. H. Quiroz"/>
    <x v="142"/>
    <x v="4"/>
    <x v="4"/>
    <x v="244"/>
    <x v="1"/>
    <s v="Instalado"/>
    <s v="Operativo"/>
    <s v="Distribuidora"/>
    <x v="0"/>
    <x v="1"/>
    <x v="0"/>
    <x v="0"/>
    <s v="Estatal"/>
    <s v="PIURA"/>
    <s v="PIURA"/>
    <s v="AYABACA"/>
    <s v="AYABACA"/>
    <n v="0"/>
    <x v="7"/>
    <n v="0"/>
    <x v="0"/>
    <n v="0"/>
    <x v="0"/>
    <x v="0"/>
    <n v="553.29300000000001"/>
    <n v="0.55329300000000003"/>
    <m/>
    <n v="6.9166666666666668E-2"/>
    <n v="6.6666666666666666E-2"/>
    <n v="7.6479999999999997"/>
    <n v="0"/>
    <n v="26"/>
    <s v="BASE DE DATOS"/>
    <m/>
  </r>
  <r>
    <s v="20"/>
    <x v="6"/>
    <s v="ELNO"/>
    <s v="43038096"/>
    <s v="43038096"/>
    <x v="4"/>
    <s v="KUBOTA"/>
    <s v="S"/>
    <n v="0.26"/>
    <n v="0.2"/>
    <n v="10.657999999999999"/>
    <n v="49.441000000000003"/>
    <n v="60.098999999999997"/>
    <n v="0"/>
    <n v="0"/>
    <n v="0"/>
    <m/>
    <m/>
    <x v="0"/>
    <s v="ELNO43038096KUBOTAHI"/>
    <s v="Electro Nor Oeste S. A."/>
    <x v="2"/>
    <x v="2"/>
    <s v="C. H. Sicacate"/>
    <x v="143"/>
    <x v="4"/>
    <x v="4"/>
    <x v="245"/>
    <x v="1"/>
    <s v="Instalado"/>
    <s v="Operativo"/>
    <s v="Distribuidora"/>
    <x v="0"/>
    <x v="1"/>
    <x v="0"/>
    <x v="0"/>
    <s v="Estatal"/>
    <s v="PIURA"/>
    <s v="PIURA"/>
    <s v="AYABACA"/>
    <s v="AYABACA"/>
    <n v="0"/>
    <x v="7"/>
    <n v="0"/>
    <x v="0"/>
    <n v="0"/>
    <x v="0"/>
    <x v="0"/>
    <n v="60.098999999999997"/>
    <n v="6.0099E-2"/>
    <m/>
    <n v="2.1666666666666667E-2"/>
    <n v="1.6666666666666666E-2"/>
    <n v="7.6479999999999997"/>
    <n v="7.1054273576010019E-15"/>
    <n v="26"/>
    <s v="BASE DE DATOS"/>
    <m/>
  </r>
  <r>
    <s v="20"/>
    <x v="6"/>
    <s v="ELNO"/>
    <s v="43038096"/>
    <s v="43038096"/>
    <x v="4"/>
    <s v="KUBOTA-1"/>
    <s v="S"/>
    <n v="0.246"/>
    <n v="0.2"/>
    <n v="17.536000000000001"/>
    <n v="83.093999999999994"/>
    <n v="100.631"/>
    <n v="0"/>
    <n v="0"/>
    <n v="0"/>
    <m/>
    <m/>
    <x v="0"/>
    <s v="ELNO43038096KUBOTA-1HI"/>
    <s v="Electro Nor Oeste S. A."/>
    <x v="2"/>
    <x v="2"/>
    <s v="C. H. Sicacate"/>
    <x v="143"/>
    <x v="4"/>
    <x v="4"/>
    <x v="246"/>
    <x v="1"/>
    <s v="Instalado"/>
    <s v="Operativo"/>
    <s v="Distribuidora"/>
    <x v="0"/>
    <x v="1"/>
    <x v="0"/>
    <x v="0"/>
    <s v="Estatal"/>
    <s v="PIURA"/>
    <s v="PIURA"/>
    <s v="AYABACA"/>
    <s v="AYABACA"/>
    <n v="0"/>
    <x v="7"/>
    <n v="0"/>
    <x v="0"/>
    <n v="0"/>
    <x v="0"/>
    <x v="0"/>
    <n v="100.631"/>
    <n v="0.100631"/>
    <m/>
    <n v="2.0500000000000001E-2"/>
    <n v="1.6666666666666666E-2"/>
    <n v="7.6479999999999997"/>
    <n v="-1.0000000000047748E-3"/>
    <n v="26"/>
    <s v="BASE DE DATOS"/>
    <m/>
  </r>
  <r>
    <s v="20"/>
    <x v="7"/>
    <s v="ELNO"/>
    <s v="42037394"/>
    <s v="42037394"/>
    <x v="4"/>
    <s v="KUBOTTA-1"/>
    <s v="S"/>
    <n v="0.09"/>
    <n v="0"/>
    <n v="0"/>
    <n v="0"/>
    <n v="0"/>
    <n v="0"/>
    <n v="0"/>
    <n v="0"/>
    <m/>
    <m/>
    <x v="1"/>
    <s v="ELNO42037394KUBOTTA-1HI"/>
    <s v="Electro Nor Oeste S. A."/>
    <x v="2"/>
    <x v="2"/>
    <s v="C. H. Canchaque"/>
    <x v="138"/>
    <x v="4"/>
    <x v="4"/>
    <x v="241"/>
    <x v="1"/>
    <s v="Retirado"/>
    <s v="Operativo"/>
    <s v="Distribuidora"/>
    <x v="0"/>
    <x v="1"/>
    <x v="0"/>
    <x v="0"/>
    <s v="Estatal"/>
    <s v="PIURA"/>
    <s v="PIURA"/>
    <s v="HUANCABAMBA"/>
    <s v="CANCHAQUE"/>
    <n v="0"/>
    <x v="7"/>
    <n v="0"/>
    <x v="0"/>
    <n v="0"/>
    <x v="0"/>
    <x v="0"/>
    <n v="0"/>
    <n v="0"/>
    <m/>
    <s v="-"/>
    <s v="-"/>
    <s v="-"/>
    <n v="0"/>
    <n v="26"/>
    <s v="BASE DE DATOS"/>
    <m/>
  </r>
  <r>
    <s v="20"/>
    <x v="7"/>
    <s v="ELNO"/>
    <s v="41037294"/>
    <s v="41037294"/>
    <x v="4"/>
    <s v="KUBOTTA-1"/>
    <s v="S"/>
    <n v="0.05"/>
    <n v="0"/>
    <n v="0"/>
    <n v="0"/>
    <n v="0"/>
    <n v="0"/>
    <n v="0"/>
    <n v="0"/>
    <m/>
    <m/>
    <x v="1"/>
    <s v="ELNO41037294KUBOTTA-1HI"/>
    <s v="Electro Nor Oeste S. A."/>
    <x v="2"/>
    <x v="2"/>
    <s v="C. H. Santo Domingo"/>
    <x v="139"/>
    <x v="4"/>
    <x v="4"/>
    <x v="241"/>
    <x v="1"/>
    <s v="Retirado"/>
    <s v="Operativo"/>
    <s v="Distribuidora"/>
    <x v="0"/>
    <x v="1"/>
    <x v="0"/>
    <x v="0"/>
    <s v="Estatal"/>
    <s v="PIURA"/>
    <s v="PIURA"/>
    <s v="MORROPON"/>
    <s v="SANTO DOMINGO"/>
    <n v="0"/>
    <x v="7"/>
    <n v="0"/>
    <x v="0"/>
    <n v="0"/>
    <x v="0"/>
    <x v="0"/>
    <n v="0"/>
    <n v="0"/>
    <m/>
    <s v="-"/>
    <s v="-"/>
    <s v="-"/>
    <n v="0"/>
    <n v="26"/>
    <s v="BASE DE DATOS"/>
    <m/>
  </r>
  <r>
    <s v="20"/>
    <x v="7"/>
    <s v="ELNO"/>
    <s v="41037294"/>
    <s v="41037294"/>
    <x v="4"/>
    <s v="KUBOTTA-2"/>
    <s v="S"/>
    <n v="0.05"/>
    <n v="0"/>
    <n v="0"/>
    <n v="0"/>
    <n v="0"/>
    <n v="0"/>
    <n v="0"/>
    <n v="0"/>
    <m/>
    <m/>
    <x v="1"/>
    <s v="ELNO41037294KUBOTTA-2HI"/>
    <s v="Electro Nor Oeste S. A."/>
    <x v="2"/>
    <x v="2"/>
    <s v="C. H. Santo Domingo"/>
    <x v="139"/>
    <x v="4"/>
    <x v="4"/>
    <x v="242"/>
    <x v="1"/>
    <s v="Retirado"/>
    <s v="Operativo"/>
    <s v="Distribuidora"/>
    <x v="0"/>
    <x v="1"/>
    <x v="0"/>
    <x v="0"/>
    <s v="Estatal"/>
    <s v="PIURA"/>
    <s v="PIURA"/>
    <s v="MORROPON"/>
    <s v="SANTO DOMINGO"/>
    <n v="0"/>
    <x v="7"/>
    <n v="0"/>
    <x v="0"/>
    <n v="0"/>
    <x v="0"/>
    <x v="0"/>
    <n v="0"/>
    <n v="0"/>
    <m/>
    <s v="-"/>
    <s v="-"/>
    <s v="-"/>
    <n v="0"/>
    <n v="26"/>
    <s v="BASE DE DATOS"/>
    <m/>
  </r>
  <r>
    <s v="20"/>
    <x v="7"/>
    <s v="ELNO"/>
    <s v="33034595"/>
    <s v="33034595"/>
    <x v="4"/>
    <s v="KUBOTTA-1"/>
    <s v="S"/>
    <n v="7.0000000000000007E-2"/>
    <n v="0"/>
    <n v="0"/>
    <n v="0"/>
    <n v="0"/>
    <n v="0"/>
    <n v="0"/>
    <n v="0"/>
    <m/>
    <m/>
    <x v="0"/>
    <s v="ELNO33034595KUBOTTA-1HI"/>
    <s v="Electro Nor Oeste S. A."/>
    <x v="2"/>
    <x v="2"/>
    <s v="C. H. Huancabamba"/>
    <x v="140"/>
    <x v="4"/>
    <x v="4"/>
    <x v="241"/>
    <x v="1"/>
    <s v="Instalado"/>
    <s v="Operativo"/>
    <s v="Distribuidora"/>
    <x v="0"/>
    <x v="1"/>
    <x v="0"/>
    <x v="0"/>
    <s v="Estatal"/>
    <s v="PIURA"/>
    <s v="PIURA"/>
    <s v="HUANCABAMBA"/>
    <s v="HUANCABAMBA"/>
    <n v="0"/>
    <x v="7"/>
    <n v="0"/>
    <x v="0"/>
    <n v="0"/>
    <x v="0"/>
    <x v="0"/>
    <n v="0"/>
    <n v="0"/>
    <m/>
    <n v="5.8333333333333336E-3"/>
    <n v="0"/>
    <n v="7.6479999999999997"/>
    <n v="0"/>
    <n v="26"/>
    <s v="BASE DE DATOS"/>
    <m/>
  </r>
  <r>
    <s v="20"/>
    <x v="7"/>
    <s v="ELNO"/>
    <s v="33034595"/>
    <s v="33034595"/>
    <x v="4"/>
    <s v="KUBOTTA-2"/>
    <s v="S"/>
    <n v="7.0000000000000007E-2"/>
    <n v="0"/>
    <n v="0"/>
    <n v="0"/>
    <n v="0"/>
    <n v="0"/>
    <n v="0"/>
    <n v="0"/>
    <m/>
    <m/>
    <x v="0"/>
    <s v="ELNO33034595KUBOTTA-2HI"/>
    <s v="Electro Nor Oeste S. A."/>
    <x v="2"/>
    <x v="2"/>
    <s v="C. H. Huancabamba"/>
    <x v="140"/>
    <x v="4"/>
    <x v="4"/>
    <x v="242"/>
    <x v="1"/>
    <s v="Instalado"/>
    <s v="Operativo"/>
    <s v="Distribuidora"/>
    <x v="0"/>
    <x v="1"/>
    <x v="0"/>
    <x v="0"/>
    <s v="Estatal"/>
    <s v="PIURA"/>
    <s v="PIURA"/>
    <s v="HUANCABAMBA"/>
    <s v="HUANCABAMBA"/>
    <n v="0"/>
    <x v="7"/>
    <n v="0"/>
    <x v="0"/>
    <n v="0"/>
    <x v="0"/>
    <x v="0"/>
    <n v="0"/>
    <n v="0"/>
    <m/>
    <n v="5.8333333333333336E-3"/>
    <n v="0"/>
    <n v="7.6479999999999997"/>
    <n v="0"/>
    <n v="26"/>
    <s v="BASE DE DATOS"/>
    <m/>
  </r>
  <r>
    <s v="20"/>
    <x v="7"/>
    <s v="ELNO"/>
    <s v="41037194"/>
    <s v="41037194"/>
    <x v="4"/>
    <s v="KUBOTTA-1"/>
    <s v="S"/>
    <n v="0.08"/>
    <n v="0"/>
    <n v="0"/>
    <n v="0"/>
    <n v="0"/>
    <n v="0"/>
    <n v="0"/>
    <n v="0"/>
    <m/>
    <m/>
    <x v="0"/>
    <s v="ELNO41037194KUBOTTA-1HI"/>
    <s v="Electro Nor Oeste S. A."/>
    <x v="2"/>
    <x v="2"/>
    <s v="C. H. Chalaco"/>
    <x v="141"/>
    <x v="4"/>
    <x v="4"/>
    <x v="241"/>
    <x v="1"/>
    <s v="Instalado"/>
    <s v="Operativo"/>
    <s v="Distribuidora"/>
    <x v="0"/>
    <x v="1"/>
    <x v="0"/>
    <x v="0"/>
    <s v="Estatal"/>
    <s v="PIURA"/>
    <s v="PIURA"/>
    <s v="MORROPON"/>
    <s v="CHALACO"/>
    <n v="0"/>
    <x v="7"/>
    <n v="0"/>
    <x v="0"/>
    <n v="0"/>
    <x v="0"/>
    <x v="0"/>
    <n v="0"/>
    <n v="0"/>
    <m/>
    <n v="6.6666666666666671E-3"/>
    <n v="0"/>
    <n v="7.6479999999999997"/>
    <n v="0"/>
    <n v="26"/>
    <s v="BASE DE DATOS"/>
    <m/>
  </r>
  <r>
    <s v="20"/>
    <x v="7"/>
    <s v="ELNO"/>
    <s v="41037194"/>
    <s v="41037194"/>
    <x v="4"/>
    <s v="KUBOTTA-2"/>
    <s v="S"/>
    <n v="0.08"/>
    <n v="0"/>
    <n v="0"/>
    <n v="0"/>
    <n v="0"/>
    <n v="0"/>
    <n v="0"/>
    <n v="0"/>
    <m/>
    <m/>
    <x v="0"/>
    <s v="ELNO41037194KUBOTTA-2HI"/>
    <s v="Electro Nor Oeste S. A."/>
    <x v="2"/>
    <x v="2"/>
    <s v="C. H. Chalaco"/>
    <x v="141"/>
    <x v="4"/>
    <x v="4"/>
    <x v="242"/>
    <x v="1"/>
    <s v="Instalado"/>
    <s v="Operativo"/>
    <s v="Distribuidora"/>
    <x v="0"/>
    <x v="1"/>
    <x v="0"/>
    <x v="0"/>
    <s v="Estatal"/>
    <s v="PIURA"/>
    <s v="PIURA"/>
    <s v="MORROPON"/>
    <s v="CHALACO"/>
    <n v="0"/>
    <x v="7"/>
    <n v="0"/>
    <x v="0"/>
    <n v="0"/>
    <x v="0"/>
    <x v="0"/>
    <n v="0"/>
    <n v="0"/>
    <m/>
    <n v="6.6666666666666671E-3"/>
    <n v="0"/>
    <n v="7.6479999999999997"/>
    <n v="0"/>
    <n v="26"/>
    <s v="BASE DE DATOS"/>
    <m/>
  </r>
  <r>
    <s v="20"/>
    <x v="7"/>
    <s v="ELNO"/>
    <s v="43038095"/>
    <s v="43038095"/>
    <x v="4"/>
    <s v="WEIRPUMP-1"/>
    <s v="S"/>
    <n v="0.83"/>
    <n v="0.8"/>
    <n v="98.706999999999994"/>
    <n v="444.46199999999999"/>
    <n v="543.16899999999998"/>
    <n v="0"/>
    <n v="0"/>
    <n v="0"/>
    <m/>
    <m/>
    <x v="0"/>
    <s v="ELNO43038095WEIRPUMP-1HI"/>
    <s v="Electro Nor Oeste S. A."/>
    <x v="2"/>
    <x v="2"/>
    <s v="C. H. Quiroz"/>
    <x v="142"/>
    <x v="4"/>
    <x v="4"/>
    <x v="243"/>
    <x v="1"/>
    <s v="Instalado"/>
    <s v="Operativo"/>
    <s v="Distribuidora"/>
    <x v="0"/>
    <x v="1"/>
    <x v="0"/>
    <x v="0"/>
    <s v="Estatal"/>
    <s v="PIURA"/>
    <s v="PIURA"/>
    <s v="AYABACA"/>
    <s v="AYABACA"/>
    <n v="0"/>
    <x v="7"/>
    <n v="0"/>
    <x v="0"/>
    <n v="0"/>
    <x v="0"/>
    <x v="0"/>
    <n v="543.16899999999998"/>
    <n v="0.54316900000000001"/>
    <m/>
    <n v="6.9166666666666668E-2"/>
    <n v="6.6666666666666666E-2"/>
    <n v="7.6479999999999997"/>
    <n v="0"/>
    <n v="26"/>
    <s v="BASE DE DATOS"/>
    <m/>
  </r>
  <r>
    <s v="20"/>
    <x v="7"/>
    <s v="ELNO"/>
    <s v="43038095"/>
    <s v="43038095"/>
    <x v="4"/>
    <s v="WEIRPUMP-2"/>
    <s v="S"/>
    <n v="0.83"/>
    <n v="0.8"/>
    <n v="93.875"/>
    <n v="445.089"/>
    <n v="538.96400000000006"/>
    <n v="0"/>
    <n v="0"/>
    <n v="0"/>
    <m/>
    <m/>
    <x v="0"/>
    <s v="ELNO43038095WEIRPUMP-2HI"/>
    <s v="Electro Nor Oeste S. A."/>
    <x v="2"/>
    <x v="2"/>
    <s v="C. H. Quiroz"/>
    <x v="142"/>
    <x v="4"/>
    <x v="4"/>
    <x v="244"/>
    <x v="1"/>
    <s v="Instalado"/>
    <s v="Operativo"/>
    <s v="Distribuidora"/>
    <x v="0"/>
    <x v="1"/>
    <x v="0"/>
    <x v="0"/>
    <s v="Estatal"/>
    <s v="PIURA"/>
    <s v="PIURA"/>
    <s v="AYABACA"/>
    <s v="AYABACA"/>
    <n v="0"/>
    <x v="7"/>
    <n v="0"/>
    <x v="0"/>
    <n v="0"/>
    <x v="0"/>
    <x v="0"/>
    <n v="538.96400000000006"/>
    <n v="0.53896400000000011"/>
    <m/>
    <n v="6.9166666666666668E-2"/>
    <n v="6.6666666666666666E-2"/>
    <n v="7.6479999999999997"/>
    <n v="-1.1368683772161603E-13"/>
    <n v="26"/>
    <s v="BASE DE DATOS"/>
    <m/>
  </r>
  <r>
    <s v="20"/>
    <x v="7"/>
    <s v="ELNO"/>
    <s v="43038096"/>
    <s v="43038096"/>
    <x v="4"/>
    <s v="KUBOTA"/>
    <s v="S"/>
    <n v="0.26"/>
    <n v="0.2"/>
    <n v="8.5939999999999994"/>
    <n v="39.26"/>
    <n v="47.853999999999999"/>
    <n v="0"/>
    <n v="0"/>
    <n v="0"/>
    <m/>
    <m/>
    <x v="0"/>
    <s v="ELNO43038096KUBOTAHI"/>
    <s v="Electro Nor Oeste S. A."/>
    <x v="2"/>
    <x v="2"/>
    <s v="C. H. Sicacate"/>
    <x v="143"/>
    <x v="4"/>
    <x v="4"/>
    <x v="245"/>
    <x v="1"/>
    <s v="Instalado"/>
    <s v="Operativo"/>
    <s v="Distribuidora"/>
    <x v="0"/>
    <x v="1"/>
    <x v="0"/>
    <x v="0"/>
    <s v="Estatal"/>
    <s v="PIURA"/>
    <s v="PIURA"/>
    <s v="AYABACA"/>
    <s v="AYABACA"/>
    <n v="0"/>
    <x v="7"/>
    <n v="0"/>
    <x v="0"/>
    <n v="0"/>
    <x v="0"/>
    <x v="0"/>
    <n v="47.853999999999999"/>
    <n v="4.7854000000000001E-2"/>
    <m/>
    <n v="2.1666666666666667E-2"/>
    <n v="1.6666666666666666E-2"/>
    <n v="7.6479999999999997"/>
    <n v="0"/>
    <n v="26"/>
    <s v="BASE DE DATOS"/>
    <m/>
  </r>
  <r>
    <s v="20"/>
    <x v="7"/>
    <s v="ELNO"/>
    <s v="43038096"/>
    <s v="43038096"/>
    <x v="4"/>
    <s v="KUBOTA-1"/>
    <s v="S"/>
    <n v="0.246"/>
    <n v="0.2"/>
    <n v="14.141"/>
    <n v="65.983000000000004"/>
    <n v="80.123999999999995"/>
    <n v="0"/>
    <n v="0"/>
    <n v="0"/>
    <m/>
    <m/>
    <x v="0"/>
    <s v="ELNO43038096KUBOTA-1HI"/>
    <s v="Electro Nor Oeste S. A."/>
    <x v="2"/>
    <x v="2"/>
    <s v="C. H. Sicacate"/>
    <x v="143"/>
    <x v="4"/>
    <x v="4"/>
    <x v="246"/>
    <x v="1"/>
    <s v="Instalado"/>
    <s v="Operativo"/>
    <s v="Distribuidora"/>
    <x v="0"/>
    <x v="1"/>
    <x v="0"/>
    <x v="0"/>
    <s v="Estatal"/>
    <s v="PIURA"/>
    <s v="PIURA"/>
    <s v="AYABACA"/>
    <s v="AYABACA"/>
    <n v="0"/>
    <x v="7"/>
    <n v="0"/>
    <x v="0"/>
    <n v="0"/>
    <x v="0"/>
    <x v="0"/>
    <n v="80.123999999999995"/>
    <n v="8.0124000000000001E-2"/>
    <m/>
    <n v="2.0500000000000001E-2"/>
    <n v="1.6666666666666666E-2"/>
    <n v="7.6479999999999997"/>
    <n v="1.4210854715202004E-14"/>
    <n v="26"/>
    <s v="BASE DE DATOS"/>
    <m/>
  </r>
  <r>
    <s v="20"/>
    <x v="8"/>
    <s v="ELNO"/>
    <s v="42037394"/>
    <s v="42037394"/>
    <x v="4"/>
    <s v="KUBOTTA-1"/>
    <s v="S"/>
    <n v="0.09"/>
    <n v="0"/>
    <n v="0"/>
    <n v="0"/>
    <n v="0"/>
    <n v="0"/>
    <n v="0"/>
    <n v="0"/>
    <m/>
    <m/>
    <x v="1"/>
    <s v="ELNO42037394KUBOTTA-1HI"/>
    <s v="Electro Nor Oeste S. A."/>
    <x v="2"/>
    <x v="2"/>
    <s v="C. H. Canchaque"/>
    <x v="138"/>
    <x v="4"/>
    <x v="4"/>
    <x v="241"/>
    <x v="1"/>
    <s v="Retirado"/>
    <s v="Operativo"/>
    <s v="Distribuidora"/>
    <x v="0"/>
    <x v="1"/>
    <x v="0"/>
    <x v="0"/>
    <s v="Estatal"/>
    <s v="PIURA"/>
    <s v="PIURA"/>
    <s v="HUANCABAMBA"/>
    <s v="CANCHAQUE"/>
    <n v="0"/>
    <x v="7"/>
    <n v="0"/>
    <x v="0"/>
    <n v="0"/>
    <x v="0"/>
    <x v="0"/>
    <n v="0"/>
    <n v="0"/>
    <m/>
    <s v="-"/>
    <s v="-"/>
    <s v="-"/>
    <n v="0"/>
    <n v="26"/>
    <s v="BASE DE DATOS"/>
    <m/>
  </r>
  <r>
    <s v="20"/>
    <x v="8"/>
    <s v="ELNO"/>
    <s v="41037294"/>
    <s v="41037294"/>
    <x v="4"/>
    <s v="KUBOTTA-1"/>
    <s v="S"/>
    <n v="0.05"/>
    <n v="0"/>
    <n v="0"/>
    <n v="0"/>
    <n v="0"/>
    <n v="0"/>
    <n v="0"/>
    <n v="0"/>
    <m/>
    <m/>
    <x v="1"/>
    <s v="ELNO41037294KUBOTTA-1HI"/>
    <s v="Electro Nor Oeste S. A."/>
    <x v="2"/>
    <x v="2"/>
    <s v="C. H. Santo Domingo"/>
    <x v="139"/>
    <x v="4"/>
    <x v="4"/>
    <x v="241"/>
    <x v="1"/>
    <s v="Retirado"/>
    <s v="Operativo"/>
    <s v="Distribuidora"/>
    <x v="0"/>
    <x v="1"/>
    <x v="0"/>
    <x v="0"/>
    <s v="Estatal"/>
    <s v="PIURA"/>
    <s v="PIURA"/>
    <s v="MORROPON"/>
    <s v="SANTO DOMINGO"/>
    <n v="0"/>
    <x v="7"/>
    <n v="0"/>
    <x v="0"/>
    <n v="0"/>
    <x v="0"/>
    <x v="0"/>
    <n v="0"/>
    <n v="0"/>
    <m/>
    <s v="-"/>
    <s v="-"/>
    <s v="-"/>
    <n v="0"/>
    <n v="26"/>
    <s v="BASE DE DATOS"/>
    <m/>
  </r>
  <r>
    <s v="20"/>
    <x v="8"/>
    <s v="ELNO"/>
    <s v="41037294"/>
    <s v="41037294"/>
    <x v="4"/>
    <s v="KUBOTTA-2"/>
    <s v="S"/>
    <n v="0.05"/>
    <n v="0"/>
    <n v="0"/>
    <n v="0"/>
    <n v="0"/>
    <n v="0"/>
    <n v="0"/>
    <n v="0"/>
    <m/>
    <m/>
    <x v="1"/>
    <s v="ELNO41037294KUBOTTA-2HI"/>
    <s v="Electro Nor Oeste S. A."/>
    <x v="2"/>
    <x v="2"/>
    <s v="C. H. Santo Domingo"/>
    <x v="139"/>
    <x v="4"/>
    <x v="4"/>
    <x v="242"/>
    <x v="1"/>
    <s v="Retirado"/>
    <s v="Operativo"/>
    <s v="Distribuidora"/>
    <x v="0"/>
    <x v="1"/>
    <x v="0"/>
    <x v="0"/>
    <s v="Estatal"/>
    <s v="PIURA"/>
    <s v="PIURA"/>
    <s v="MORROPON"/>
    <s v="SANTO DOMINGO"/>
    <n v="0"/>
    <x v="7"/>
    <n v="0"/>
    <x v="0"/>
    <n v="0"/>
    <x v="0"/>
    <x v="0"/>
    <n v="0"/>
    <n v="0"/>
    <m/>
    <s v="-"/>
    <s v="-"/>
    <s v="-"/>
    <n v="0"/>
    <n v="26"/>
    <s v="BASE DE DATOS"/>
    <m/>
  </r>
  <r>
    <s v="20"/>
    <x v="8"/>
    <s v="ELNO"/>
    <s v="33034595"/>
    <s v="33034595"/>
    <x v="4"/>
    <s v="KUBOTTA-1"/>
    <s v="S"/>
    <n v="7.0000000000000007E-2"/>
    <n v="0"/>
    <n v="0"/>
    <n v="0"/>
    <n v="0"/>
    <n v="0"/>
    <n v="0"/>
    <n v="0"/>
    <m/>
    <m/>
    <x v="0"/>
    <s v="ELNO33034595KUBOTTA-1HI"/>
    <s v="Electro Nor Oeste S. A."/>
    <x v="2"/>
    <x v="2"/>
    <s v="C. H. Huancabamba"/>
    <x v="140"/>
    <x v="4"/>
    <x v="4"/>
    <x v="241"/>
    <x v="1"/>
    <s v="Instalado"/>
    <s v="Operativo"/>
    <s v="Distribuidora"/>
    <x v="0"/>
    <x v="1"/>
    <x v="0"/>
    <x v="0"/>
    <s v="Estatal"/>
    <s v="PIURA"/>
    <s v="PIURA"/>
    <s v="HUANCABAMBA"/>
    <s v="HUANCABAMBA"/>
    <n v="0"/>
    <x v="7"/>
    <n v="0"/>
    <x v="0"/>
    <n v="0"/>
    <x v="0"/>
    <x v="0"/>
    <n v="0"/>
    <n v="0"/>
    <m/>
    <n v="5.8333333333333336E-3"/>
    <n v="0"/>
    <n v="7.6479999999999997"/>
    <n v="0"/>
    <n v="26"/>
    <s v="BASE DE DATOS"/>
    <m/>
  </r>
  <r>
    <s v="20"/>
    <x v="8"/>
    <s v="ELNO"/>
    <s v="33034595"/>
    <s v="33034595"/>
    <x v="4"/>
    <s v="KUBOTTA-2"/>
    <s v="S"/>
    <n v="7.0000000000000007E-2"/>
    <n v="0"/>
    <n v="0"/>
    <n v="0"/>
    <n v="0"/>
    <n v="0"/>
    <n v="0"/>
    <n v="0"/>
    <m/>
    <m/>
    <x v="0"/>
    <s v="ELNO33034595KUBOTTA-2HI"/>
    <s v="Electro Nor Oeste S. A."/>
    <x v="2"/>
    <x v="2"/>
    <s v="C. H. Huancabamba"/>
    <x v="140"/>
    <x v="4"/>
    <x v="4"/>
    <x v="242"/>
    <x v="1"/>
    <s v="Instalado"/>
    <s v="Operativo"/>
    <s v="Distribuidora"/>
    <x v="0"/>
    <x v="1"/>
    <x v="0"/>
    <x v="0"/>
    <s v="Estatal"/>
    <s v="PIURA"/>
    <s v="PIURA"/>
    <s v="HUANCABAMBA"/>
    <s v="HUANCABAMBA"/>
    <n v="0"/>
    <x v="7"/>
    <n v="0"/>
    <x v="0"/>
    <n v="0"/>
    <x v="0"/>
    <x v="0"/>
    <n v="0"/>
    <n v="0"/>
    <m/>
    <n v="5.8333333333333336E-3"/>
    <n v="0"/>
    <n v="7.6479999999999997"/>
    <n v="0"/>
    <n v="26"/>
    <s v="BASE DE DATOS"/>
    <m/>
  </r>
  <r>
    <s v="20"/>
    <x v="8"/>
    <s v="ELNO"/>
    <s v="41037194"/>
    <s v="41037194"/>
    <x v="4"/>
    <s v="KUBOTTA-1"/>
    <s v="S"/>
    <n v="0.08"/>
    <n v="0"/>
    <n v="0"/>
    <n v="0"/>
    <n v="0"/>
    <n v="0"/>
    <n v="0"/>
    <n v="0"/>
    <m/>
    <m/>
    <x v="0"/>
    <s v="ELNO41037194KUBOTTA-1HI"/>
    <s v="Electro Nor Oeste S. A."/>
    <x v="2"/>
    <x v="2"/>
    <s v="C. H. Chalaco"/>
    <x v="141"/>
    <x v="4"/>
    <x v="4"/>
    <x v="241"/>
    <x v="1"/>
    <s v="Instalado"/>
    <s v="Operativo"/>
    <s v="Distribuidora"/>
    <x v="0"/>
    <x v="1"/>
    <x v="0"/>
    <x v="0"/>
    <s v="Estatal"/>
    <s v="PIURA"/>
    <s v="PIURA"/>
    <s v="MORROPON"/>
    <s v="CHALACO"/>
    <n v="0"/>
    <x v="7"/>
    <n v="0"/>
    <x v="0"/>
    <n v="0"/>
    <x v="0"/>
    <x v="0"/>
    <n v="0"/>
    <n v="0"/>
    <m/>
    <n v="6.6666666666666671E-3"/>
    <n v="0"/>
    <n v="7.6479999999999997"/>
    <n v="0"/>
    <n v="26"/>
    <s v="BASE DE DATOS"/>
    <m/>
  </r>
  <r>
    <s v="20"/>
    <x v="8"/>
    <s v="ELNO"/>
    <s v="41037194"/>
    <s v="41037194"/>
    <x v="4"/>
    <s v="KUBOTTA-2"/>
    <s v="S"/>
    <n v="0.08"/>
    <n v="0"/>
    <n v="0"/>
    <n v="0"/>
    <n v="0"/>
    <n v="0"/>
    <n v="0"/>
    <n v="0"/>
    <m/>
    <m/>
    <x v="0"/>
    <s v="ELNO41037194KUBOTTA-2HI"/>
    <s v="Electro Nor Oeste S. A."/>
    <x v="2"/>
    <x v="2"/>
    <s v="C. H. Chalaco"/>
    <x v="141"/>
    <x v="4"/>
    <x v="4"/>
    <x v="242"/>
    <x v="1"/>
    <s v="Instalado"/>
    <s v="Operativo"/>
    <s v="Distribuidora"/>
    <x v="0"/>
    <x v="1"/>
    <x v="0"/>
    <x v="0"/>
    <s v="Estatal"/>
    <s v="PIURA"/>
    <s v="PIURA"/>
    <s v="MORROPON"/>
    <s v="CHALACO"/>
    <n v="0"/>
    <x v="7"/>
    <n v="0"/>
    <x v="0"/>
    <n v="0"/>
    <x v="0"/>
    <x v="0"/>
    <n v="0"/>
    <n v="0"/>
    <m/>
    <n v="6.6666666666666671E-3"/>
    <n v="0"/>
    <n v="7.6479999999999997"/>
    <n v="0"/>
    <n v="26"/>
    <s v="BASE DE DATOS"/>
    <m/>
  </r>
  <r>
    <s v="20"/>
    <x v="8"/>
    <s v="ELNO"/>
    <s v="43038095"/>
    <s v="43038095"/>
    <x v="4"/>
    <s v="WEIRPUMP-1"/>
    <s v="S"/>
    <n v="0.83"/>
    <n v="0.8"/>
    <n v="89.153999999999996"/>
    <n v="407.017"/>
    <n v="496.17099999999999"/>
    <n v="0"/>
    <n v="0"/>
    <n v="0"/>
    <m/>
    <m/>
    <x v="0"/>
    <s v="ELNO43038095WEIRPUMP-1HI"/>
    <s v="Electro Nor Oeste S. A."/>
    <x v="2"/>
    <x v="2"/>
    <s v="C. H. Quiroz"/>
    <x v="142"/>
    <x v="4"/>
    <x v="4"/>
    <x v="243"/>
    <x v="1"/>
    <s v="Instalado"/>
    <s v="Operativo"/>
    <s v="Distribuidora"/>
    <x v="0"/>
    <x v="1"/>
    <x v="0"/>
    <x v="0"/>
    <s v="Estatal"/>
    <s v="PIURA"/>
    <s v="PIURA"/>
    <s v="AYABACA"/>
    <s v="AYABACA"/>
    <n v="0"/>
    <x v="7"/>
    <n v="0"/>
    <x v="0"/>
    <n v="0"/>
    <x v="0"/>
    <x v="0"/>
    <n v="496.17099999999999"/>
    <n v="0.49617099999999997"/>
    <m/>
    <n v="6.9166666666666668E-2"/>
    <n v="6.6666666666666666E-2"/>
    <n v="7.6479999999999997"/>
    <n v="0"/>
    <n v="26"/>
    <s v="BASE DE DATOS"/>
    <m/>
  </r>
  <r>
    <s v="20"/>
    <x v="8"/>
    <s v="ELNO"/>
    <s v="43038095"/>
    <s v="43038095"/>
    <x v="4"/>
    <s v="WEIRPUMP-2"/>
    <s v="S"/>
    <n v="0.83"/>
    <n v="0.8"/>
    <n v="84.789000000000001"/>
    <n v="407.59199999999998"/>
    <n v="492.38099999999997"/>
    <n v="0"/>
    <n v="0"/>
    <n v="0"/>
    <m/>
    <m/>
    <x v="0"/>
    <s v="ELNO43038095WEIRPUMP-2HI"/>
    <s v="Electro Nor Oeste S. A."/>
    <x v="2"/>
    <x v="2"/>
    <s v="C. H. Quiroz"/>
    <x v="142"/>
    <x v="4"/>
    <x v="4"/>
    <x v="244"/>
    <x v="1"/>
    <s v="Instalado"/>
    <s v="Operativo"/>
    <s v="Distribuidora"/>
    <x v="0"/>
    <x v="1"/>
    <x v="0"/>
    <x v="0"/>
    <s v="Estatal"/>
    <s v="PIURA"/>
    <s v="PIURA"/>
    <s v="AYABACA"/>
    <s v="AYABACA"/>
    <n v="0"/>
    <x v="7"/>
    <n v="0"/>
    <x v="0"/>
    <n v="0"/>
    <x v="0"/>
    <x v="0"/>
    <n v="492.38099999999997"/>
    <n v="0.49238099999999996"/>
    <m/>
    <n v="6.9166666666666668E-2"/>
    <n v="6.6666666666666666E-2"/>
    <n v="7.6479999999999997"/>
    <n v="0"/>
    <n v="26"/>
    <s v="BASE DE DATOS"/>
    <m/>
  </r>
  <r>
    <s v="20"/>
    <x v="8"/>
    <s v="ELNO"/>
    <s v="43038096"/>
    <s v="43038096"/>
    <x v="4"/>
    <s v="KUBOTA"/>
    <s v="S"/>
    <n v="0.26"/>
    <n v="0.2"/>
    <n v="7.1369999999999996"/>
    <n v="33.197000000000003"/>
    <n v="40.334000000000003"/>
    <n v="0"/>
    <n v="0"/>
    <n v="0"/>
    <m/>
    <m/>
    <x v="0"/>
    <s v="ELNO43038096KUBOTAHI"/>
    <s v="Electro Nor Oeste S. A."/>
    <x v="2"/>
    <x v="2"/>
    <s v="C. H. Sicacate"/>
    <x v="143"/>
    <x v="4"/>
    <x v="4"/>
    <x v="245"/>
    <x v="1"/>
    <s v="Instalado"/>
    <s v="Operativo"/>
    <s v="Distribuidora"/>
    <x v="0"/>
    <x v="1"/>
    <x v="0"/>
    <x v="0"/>
    <s v="Estatal"/>
    <s v="PIURA"/>
    <s v="PIURA"/>
    <s v="AYABACA"/>
    <s v="AYABACA"/>
    <n v="0"/>
    <x v="7"/>
    <n v="0"/>
    <x v="0"/>
    <n v="0"/>
    <x v="0"/>
    <x v="0"/>
    <n v="40.334000000000003"/>
    <n v="4.0334000000000002E-2"/>
    <m/>
    <n v="2.1666666666666667E-2"/>
    <n v="1.6666666666666666E-2"/>
    <n v="7.6479999999999997"/>
    <n v="0"/>
    <n v="26"/>
    <s v="BASE DE DATOS"/>
    <m/>
  </r>
  <r>
    <s v="20"/>
    <x v="8"/>
    <s v="ELNO"/>
    <s v="43038096"/>
    <s v="43038096"/>
    <x v="4"/>
    <s v="KUBOTA-1"/>
    <s v="S"/>
    <n v="0.246"/>
    <n v="0.2"/>
    <n v="11.743"/>
    <n v="55.792999999999999"/>
    <n v="67.536000000000001"/>
    <n v="0"/>
    <n v="0"/>
    <n v="0"/>
    <m/>
    <m/>
    <x v="0"/>
    <s v="ELNO43038096KUBOTA-1HI"/>
    <s v="Electro Nor Oeste S. A."/>
    <x v="2"/>
    <x v="2"/>
    <s v="C. H. Sicacate"/>
    <x v="143"/>
    <x v="4"/>
    <x v="4"/>
    <x v="246"/>
    <x v="1"/>
    <s v="Instalado"/>
    <s v="Operativo"/>
    <s v="Distribuidora"/>
    <x v="0"/>
    <x v="1"/>
    <x v="0"/>
    <x v="0"/>
    <s v="Estatal"/>
    <s v="PIURA"/>
    <s v="PIURA"/>
    <s v="AYABACA"/>
    <s v="AYABACA"/>
    <n v="0"/>
    <x v="7"/>
    <n v="0"/>
    <x v="0"/>
    <n v="0"/>
    <x v="0"/>
    <x v="0"/>
    <n v="67.536000000000001"/>
    <n v="6.7535999999999999E-2"/>
    <m/>
    <n v="2.0500000000000001E-2"/>
    <n v="1.6666666666666666E-2"/>
    <n v="7.6479999999999997"/>
    <n v="0"/>
    <n v="26"/>
    <s v="BASE DE DATOS"/>
    <m/>
  </r>
  <r>
    <s v="20"/>
    <x v="9"/>
    <s v="ELNO"/>
    <s v="42037394"/>
    <s v="42037394"/>
    <x v="4"/>
    <s v="KUBOTTA-1"/>
    <s v="S"/>
    <n v="0.09"/>
    <n v="0"/>
    <n v="0"/>
    <n v="0"/>
    <n v="0"/>
    <n v="0"/>
    <n v="0"/>
    <n v="0"/>
    <m/>
    <m/>
    <x v="1"/>
    <s v="ELNO42037394KUBOTTA-1HI"/>
    <s v="Electro Nor Oeste S. A."/>
    <x v="2"/>
    <x v="2"/>
    <s v="C. H. Canchaque"/>
    <x v="138"/>
    <x v="4"/>
    <x v="4"/>
    <x v="241"/>
    <x v="1"/>
    <s v="Retirado"/>
    <s v="Operativo"/>
    <s v="Distribuidora"/>
    <x v="0"/>
    <x v="1"/>
    <x v="0"/>
    <x v="0"/>
    <s v="Estatal"/>
    <s v="PIURA"/>
    <s v="PIURA"/>
    <s v="HUANCABAMBA"/>
    <s v="CANCHAQUE"/>
    <n v="0"/>
    <x v="7"/>
    <n v="0"/>
    <x v="0"/>
    <n v="0"/>
    <x v="0"/>
    <x v="0"/>
    <n v="0"/>
    <n v="0"/>
    <m/>
    <s v="-"/>
    <s v="-"/>
    <s v="-"/>
    <n v="0"/>
    <n v="26"/>
    <s v="BASE DE DATOS"/>
    <m/>
  </r>
  <r>
    <s v="20"/>
    <x v="9"/>
    <s v="ELNO"/>
    <s v="41037294"/>
    <s v="41037294"/>
    <x v="4"/>
    <s v="KUBOTTA-1"/>
    <s v="S"/>
    <n v="0.05"/>
    <n v="0"/>
    <n v="0"/>
    <n v="0"/>
    <n v="0"/>
    <n v="0"/>
    <n v="0"/>
    <n v="0"/>
    <m/>
    <m/>
    <x v="1"/>
    <s v="ELNO41037294KUBOTTA-1HI"/>
    <s v="Electro Nor Oeste S. A."/>
    <x v="2"/>
    <x v="2"/>
    <s v="C. H. Santo Domingo"/>
    <x v="139"/>
    <x v="4"/>
    <x v="4"/>
    <x v="241"/>
    <x v="1"/>
    <s v="Retirado"/>
    <s v="Operativo"/>
    <s v="Distribuidora"/>
    <x v="0"/>
    <x v="1"/>
    <x v="0"/>
    <x v="0"/>
    <s v="Estatal"/>
    <s v="PIURA"/>
    <s v="PIURA"/>
    <s v="MORROPON"/>
    <s v="SANTO DOMINGO"/>
    <n v="0"/>
    <x v="7"/>
    <n v="0"/>
    <x v="0"/>
    <n v="0"/>
    <x v="0"/>
    <x v="0"/>
    <n v="0"/>
    <n v="0"/>
    <m/>
    <s v="-"/>
    <s v="-"/>
    <s v="-"/>
    <n v="0"/>
    <n v="26"/>
    <s v="BASE DE DATOS"/>
    <m/>
  </r>
  <r>
    <s v="20"/>
    <x v="9"/>
    <s v="ELNO"/>
    <s v="41037294"/>
    <s v="41037294"/>
    <x v="4"/>
    <s v="KUBOTTA-2"/>
    <s v="S"/>
    <n v="0.05"/>
    <n v="0"/>
    <n v="0"/>
    <n v="0"/>
    <n v="0"/>
    <n v="0"/>
    <n v="0"/>
    <n v="0"/>
    <m/>
    <m/>
    <x v="1"/>
    <s v="ELNO41037294KUBOTTA-2HI"/>
    <s v="Electro Nor Oeste S. A."/>
    <x v="2"/>
    <x v="2"/>
    <s v="C. H. Santo Domingo"/>
    <x v="139"/>
    <x v="4"/>
    <x v="4"/>
    <x v="242"/>
    <x v="1"/>
    <s v="Retirado"/>
    <s v="Operativo"/>
    <s v="Distribuidora"/>
    <x v="0"/>
    <x v="1"/>
    <x v="0"/>
    <x v="0"/>
    <s v="Estatal"/>
    <s v="PIURA"/>
    <s v="PIURA"/>
    <s v="MORROPON"/>
    <s v="SANTO DOMINGO"/>
    <n v="0"/>
    <x v="7"/>
    <n v="0"/>
    <x v="0"/>
    <n v="0"/>
    <x v="0"/>
    <x v="0"/>
    <n v="0"/>
    <n v="0"/>
    <m/>
    <s v="-"/>
    <s v="-"/>
    <s v="-"/>
    <n v="0"/>
    <n v="26"/>
    <s v="BASE DE DATOS"/>
    <m/>
  </r>
  <r>
    <s v="20"/>
    <x v="9"/>
    <s v="ELNO"/>
    <s v="33034595"/>
    <s v="33034595"/>
    <x v="4"/>
    <s v="KUBOTTA-1"/>
    <s v="S"/>
    <n v="7.0000000000000007E-2"/>
    <n v="0"/>
    <n v="0"/>
    <n v="0"/>
    <n v="0"/>
    <n v="0"/>
    <n v="0"/>
    <n v="0"/>
    <m/>
    <m/>
    <x v="0"/>
    <s v="ELNO33034595KUBOTTA-1HI"/>
    <s v="Electro Nor Oeste S. A."/>
    <x v="2"/>
    <x v="2"/>
    <s v="C. H. Huancabamba"/>
    <x v="140"/>
    <x v="4"/>
    <x v="4"/>
    <x v="241"/>
    <x v="1"/>
    <s v="Instalado"/>
    <s v="Operativo"/>
    <s v="Distribuidora"/>
    <x v="0"/>
    <x v="1"/>
    <x v="0"/>
    <x v="0"/>
    <s v="Estatal"/>
    <s v="PIURA"/>
    <s v="PIURA"/>
    <s v="HUANCABAMBA"/>
    <s v="HUANCABAMBA"/>
    <n v="0"/>
    <x v="7"/>
    <n v="0"/>
    <x v="0"/>
    <n v="0"/>
    <x v="0"/>
    <x v="0"/>
    <n v="0"/>
    <n v="0"/>
    <m/>
    <n v="5.8333333333333336E-3"/>
    <n v="0"/>
    <n v="7.6479999999999997"/>
    <n v="0"/>
    <n v="26"/>
    <s v="BASE DE DATOS"/>
    <m/>
  </r>
  <r>
    <s v="20"/>
    <x v="9"/>
    <s v="ELNO"/>
    <s v="33034595"/>
    <s v="33034595"/>
    <x v="4"/>
    <s v="KUBOTTA-2"/>
    <s v="S"/>
    <n v="7.0000000000000007E-2"/>
    <n v="0"/>
    <n v="0"/>
    <n v="0"/>
    <n v="0"/>
    <n v="0"/>
    <n v="0"/>
    <n v="0"/>
    <m/>
    <m/>
    <x v="0"/>
    <s v="ELNO33034595KUBOTTA-2HI"/>
    <s v="Electro Nor Oeste S. A."/>
    <x v="2"/>
    <x v="2"/>
    <s v="C. H. Huancabamba"/>
    <x v="140"/>
    <x v="4"/>
    <x v="4"/>
    <x v="242"/>
    <x v="1"/>
    <s v="Instalado"/>
    <s v="Operativo"/>
    <s v="Distribuidora"/>
    <x v="0"/>
    <x v="1"/>
    <x v="0"/>
    <x v="0"/>
    <s v="Estatal"/>
    <s v="PIURA"/>
    <s v="PIURA"/>
    <s v="HUANCABAMBA"/>
    <s v="HUANCABAMBA"/>
    <n v="0"/>
    <x v="7"/>
    <n v="0"/>
    <x v="0"/>
    <n v="0"/>
    <x v="0"/>
    <x v="0"/>
    <n v="0"/>
    <n v="0"/>
    <m/>
    <n v="5.8333333333333336E-3"/>
    <n v="0"/>
    <n v="7.6479999999999997"/>
    <n v="0"/>
    <n v="26"/>
    <s v="BASE DE DATOS"/>
    <m/>
  </r>
  <r>
    <s v="20"/>
    <x v="9"/>
    <s v="ELNO"/>
    <s v="41037194"/>
    <s v="41037194"/>
    <x v="4"/>
    <s v="KUBOTTA-1"/>
    <s v="S"/>
    <n v="0.08"/>
    <n v="0"/>
    <n v="0"/>
    <n v="0"/>
    <n v="0"/>
    <n v="0"/>
    <n v="0"/>
    <n v="0"/>
    <m/>
    <m/>
    <x v="0"/>
    <s v="ELNO41037194KUBOTTA-1HI"/>
    <s v="Electro Nor Oeste S. A."/>
    <x v="2"/>
    <x v="2"/>
    <s v="C. H. Chalaco"/>
    <x v="141"/>
    <x v="4"/>
    <x v="4"/>
    <x v="241"/>
    <x v="1"/>
    <s v="Instalado"/>
    <s v="Operativo"/>
    <s v="Distribuidora"/>
    <x v="0"/>
    <x v="1"/>
    <x v="0"/>
    <x v="0"/>
    <s v="Estatal"/>
    <s v="PIURA"/>
    <s v="PIURA"/>
    <s v="MORROPON"/>
    <s v="CHALACO"/>
    <n v="0"/>
    <x v="7"/>
    <n v="0"/>
    <x v="0"/>
    <n v="0"/>
    <x v="0"/>
    <x v="0"/>
    <n v="0"/>
    <n v="0"/>
    <m/>
    <n v="6.6666666666666671E-3"/>
    <n v="0"/>
    <n v="7.6479999999999997"/>
    <n v="0"/>
    <n v="26"/>
    <s v="BASE DE DATOS"/>
    <m/>
  </r>
  <r>
    <s v="20"/>
    <x v="9"/>
    <s v="ELNO"/>
    <s v="41037194"/>
    <s v="41037194"/>
    <x v="4"/>
    <s v="KUBOTTA-2"/>
    <s v="S"/>
    <n v="0.08"/>
    <n v="0"/>
    <n v="0"/>
    <n v="0"/>
    <n v="0"/>
    <n v="0"/>
    <n v="0"/>
    <n v="0"/>
    <m/>
    <m/>
    <x v="0"/>
    <s v="ELNO41037194KUBOTTA-2HI"/>
    <s v="Electro Nor Oeste S. A."/>
    <x v="2"/>
    <x v="2"/>
    <s v="C. H. Chalaco"/>
    <x v="141"/>
    <x v="4"/>
    <x v="4"/>
    <x v="242"/>
    <x v="1"/>
    <s v="Instalado"/>
    <s v="Operativo"/>
    <s v="Distribuidora"/>
    <x v="0"/>
    <x v="1"/>
    <x v="0"/>
    <x v="0"/>
    <s v="Estatal"/>
    <s v="PIURA"/>
    <s v="PIURA"/>
    <s v="MORROPON"/>
    <s v="CHALACO"/>
    <n v="0"/>
    <x v="7"/>
    <n v="0"/>
    <x v="0"/>
    <n v="0"/>
    <x v="0"/>
    <x v="0"/>
    <n v="0"/>
    <n v="0"/>
    <m/>
    <n v="6.6666666666666671E-3"/>
    <n v="0"/>
    <n v="7.6479999999999997"/>
    <n v="0"/>
    <n v="26"/>
    <s v="BASE DE DATOS"/>
    <m/>
  </r>
  <r>
    <s v="20"/>
    <x v="9"/>
    <s v="ELNO"/>
    <s v="43038095"/>
    <s v="43038095"/>
    <x v="4"/>
    <s v="WEIRPUMP-1"/>
    <s v="S"/>
    <n v="0.83"/>
    <n v="0.8"/>
    <n v="97.986999999999995"/>
    <n v="431.99599999999998"/>
    <n v="529.98299999999995"/>
    <n v="0"/>
    <n v="0"/>
    <n v="0"/>
    <m/>
    <m/>
    <x v="0"/>
    <s v="ELNO43038095WEIRPUMP-1HI"/>
    <s v="Electro Nor Oeste S. A."/>
    <x v="2"/>
    <x v="2"/>
    <s v="C. H. Quiroz"/>
    <x v="142"/>
    <x v="4"/>
    <x v="4"/>
    <x v="243"/>
    <x v="1"/>
    <s v="Instalado"/>
    <s v="Operativo"/>
    <s v="Distribuidora"/>
    <x v="0"/>
    <x v="1"/>
    <x v="0"/>
    <x v="0"/>
    <s v="Estatal"/>
    <s v="PIURA"/>
    <s v="PIURA"/>
    <s v="AYABACA"/>
    <s v="AYABACA"/>
    <n v="0"/>
    <x v="7"/>
    <n v="0"/>
    <x v="0"/>
    <n v="0"/>
    <x v="0"/>
    <x v="0"/>
    <n v="529.98299999999995"/>
    <n v="0.52998299999999998"/>
    <m/>
    <n v="6.9166666666666668E-2"/>
    <n v="6.6666666666666666E-2"/>
    <n v="7.6479999999999997"/>
    <n v="0"/>
    <n v="26"/>
    <s v="BASE DE DATOS"/>
    <m/>
  </r>
  <r>
    <s v="20"/>
    <x v="9"/>
    <s v="ELNO"/>
    <s v="43038095"/>
    <s v="43038095"/>
    <x v="4"/>
    <s v="WEIRPUMP-2"/>
    <s v="S"/>
    <n v="0.83"/>
    <n v="0.8"/>
    <n v="93.188999999999993"/>
    <n v="432.60599999999999"/>
    <n v="525.79600000000005"/>
    <n v="0"/>
    <n v="0"/>
    <n v="0"/>
    <m/>
    <m/>
    <x v="0"/>
    <s v="ELNO43038095WEIRPUMP-2HI"/>
    <s v="Electro Nor Oeste S. A."/>
    <x v="2"/>
    <x v="2"/>
    <s v="C. H. Quiroz"/>
    <x v="142"/>
    <x v="4"/>
    <x v="4"/>
    <x v="244"/>
    <x v="1"/>
    <s v="Instalado"/>
    <s v="Operativo"/>
    <s v="Distribuidora"/>
    <x v="0"/>
    <x v="1"/>
    <x v="0"/>
    <x v="0"/>
    <s v="Estatal"/>
    <s v="PIURA"/>
    <s v="PIURA"/>
    <s v="AYABACA"/>
    <s v="AYABACA"/>
    <n v="0"/>
    <x v="7"/>
    <n v="0"/>
    <x v="0"/>
    <n v="0"/>
    <x v="0"/>
    <x v="0"/>
    <n v="525.79600000000005"/>
    <n v="0.52579600000000004"/>
    <m/>
    <n v="6.9166666666666668E-2"/>
    <n v="6.6666666666666666E-2"/>
    <n v="7.6479999999999997"/>
    <n v="-1.00000000009004E-3"/>
    <n v="26"/>
    <s v="BASE DE DATOS"/>
    <m/>
  </r>
  <r>
    <s v="20"/>
    <x v="9"/>
    <s v="ELNO"/>
    <s v="43038096"/>
    <s v="43038096"/>
    <x v="4"/>
    <s v="KUBOTA"/>
    <s v="S"/>
    <n v="0.26"/>
    <n v="0.2"/>
    <n v="5.8920000000000003"/>
    <n v="25.86"/>
    <n v="31.751999999999999"/>
    <n v="0"/>
    <n v="0"/>
    <n v="0"/>
    <m/>
    <m/>
    <x v="0"/>
    <s v="ELNO43038096KUBOTAHI"/>
    <s v="Electro Nor Oeste S. A."/>
    <x v="2"/>
    <x v="2"/>
    <s v="C. H. Sicacate"/>
    <x v="143"/>
    <x v="4"/>
    <x v="4"/>
    <x v="245"/>
    <x v="1"/>
    <s v="Instalado"/>
    <s v="Operativo"/>
    <s v="Distribuidora"/>
    <x v="0"/>
    <x v="1"/>
    <x v="0"/>
    <x v="0"/>
    <s v="Estatal"/>
    <s v="PIURA"/>
    <s v="PIURA"/>
    <s v="AYABACA"/>
    <s v="AYABACA"/>
    <n v="0"/>
    <x v="7"/>
    <n v="0"/>
    <x v="0"/>
    <n v="0"/>
    <x v="0"/>
    <x v="0"/>
    <n v="31.751999999999999"/>
    <n v="3.1751999999999996E-2"/>
    <m/>
    <n v="2.1666666666666667E-2"/>
    <n v="1.6666666666666666E-2"/>
    <n v="7.6479999999999997"/>
    <n v="0"/>
    <n v="26"/>
    <s v="BASE DE DATOS"/>
    <m/>
  </r>
  <r>
    <s v="20"/>
    <x v="9"/>
    <s v="ELNO"/>
    <s v="43038096"/>
    <s v="43038096"/>
    <x v="4"/>
    <s v="KUBOTA-1"/>
    <s v="S"/>
    <n v="0.246"/>
    <n v="0.2"/>
    <n v="9.6940000000000008"/>
    <n v="43.463000000000001"/>
    <n v="53.156999999999996"/>
    <n v="0"/>
    <n v="0"/>
    <n v="0"/>
    <m/>
    <m/>
    <x v="0"/>
    <s v="ELNO43038096KUBOTA-1HI"/>
    <s v="Electro Nor Oeste S. A."/>
    <x v="2"/>
    <x v="2"/>
    <s v="C. H. Sicacate"/>
    <x v="143"/>
    <x v="4"/>
    <x v="4"/>
    <x v="246"/>
    <x v="1"/>
    <s v="Instalado"/>
    <s v="Operativo"/>
    <s v="Distribuidora"/>
    <x v="0"/>
    <x v="1"/>
    <x v="0"/>
    <x v="0"/>
    <s v="Estatal"/>
    <s v="PIURA"/>
    <s v="PIURA"/>
    <s v="AYABACA"/>
    <s v="AYABACA"/>
    <n v="0"/>
    <x v="7"/>
    <n v="0"/>
    <x v="0"/>
    <n v="0"/>
    <x v="0"/>
    <x v="0"/>
    <n v="53.156999999999996"/>
    <n v="5.3156999999999996E-2"/>
    <m/>
    <n v="2.0500000000000001E-2"/>
    <n v="1.6666666666666666E-2"/>
    <n v="7.6479999999999997"/>
    <n v="7.1054273576010019E-15"/>
    <n v="26"/>
    <s v="BASE DE DATOS"/>
    <m/>
  </r>
  <r>
    <s v="20"/>
    <x v="10"/>
    <s v="ELNO"/>
    <s v="42037394"/>
    <s v="42037394"/>
    <x v="4"/>
    <s v="KUBOTTA-1"/>
    <s v="S"/>
    <n v="0.09"/>
    <n v="0"/>
    <n v="0"/>
    <n v="0"/>
    <n v="0"/>
    <n v="0"/>
    <n v="0"/>
    <n v="0"/>
    <m/>
    <m/>
    <x v="1"/>
    <s v="ELNO42037394KUBOTTA-1HI"/>
    <s v="Electro Nor Oeste S. A."/>
    <x v="2"/>
    <x v="2"/>
    <s v="C. H. Canchaque"/>
    <x v="138"/>
    <x v="4"/>
    <x v="4"/>
    <x v="241"/>
    <x v="1"/>
    <s v="Retirado"/>
    <s v="Operativo"/>
    <s v="Distribuidora"/>
    <x v="0"/>
    <x v="1"/>
    <x v="0"/>
    <x v="0"/>
    <s v="Estatal"/>
    <s v="PIURA"/>
    <s v="PIURA"/>
    <s v="HUANCABAMBA"/>
    <s v="CANCHAQUE"/>
    <n v="0"/>
    <x v="7"/>
    <n v="0"/>
    <x v="0"/>
    <n v="0"/>
    <x v="0"/>
    <x v="0"/>
    <n v="0"/>
    <n v="0"/>
    <m/>
    <s v="-"/>
    <s v="-"/>
    <s v="-"/>
    <n v="0"/>
    <n v="26"/>
    <s v="BASE DE DATOS"/>
    <m/>
  </r>
  <r>
    <s v="20"/>
    <x v="10"/>
    <s v="ELNO"/>
    <s v="41037294"/>
    <s v="41037294"/>
    <x v="4"/>
    <s v="KUBOTTA-1"/>
    <s v="S"/>
    <n v="0.05"/>
    <n v="0"/>
    <n v="0"/>
    <n v="0"/>
    <n v="0"/>
    <n v="0"/>
    <n v="0"/>
    <n v="0"/>
    <m/>
    <m/>
    <x v="1"/>
    <s v="ELNO41037294KUBOTTA-1HI"/>
    <s v="Electro Nor Oeste S. A."/>
    <x v="2"/>
    <x v="2"/>
    <s v="C. H. Santo Domingo"/>
    <x v="139"/>
    <x v="4"/>
    <x v="4"/>
    <x v="241"/>
    <x v="1"/>
    <s v="Retirado"/>
    <s v="Operativo"/>
    <s v="Distribuidora"/>
    <x v="0"/>
    <x v="1"/>
    <x v="0"/>
    <x v="0"/>
    <s v="Estatal"/>
    <s v="PIURA"/>
    <s v="PIURA"/>
    <s v="MORROPON"/>
    <s v="SANTO DOMINGO"/>
    <n v="0"/>
    <x v="7"/>
    <n v="0"/>
    <x v="0"/>
    <n v="0"/>
    <x v="0"/>
    <x v="0"/>
    <n v="0"/>
    <n v="0"/>
    <m/>
    <s v="-"/>
    <s v="-"/>
    <s v="-"/>
    <n v="0"/>
    <n v="26"/>
    <s v="BASE DE DATOS"/>
    <m/>
  </r>
  <r>
    <s v="20"/>
    <x v="10"/>
    <s v="ELNO"/>
    <s v="41037294"/>
    <s v="41037294"/>
    <x v="4"/>
    <s v="KUBOTTA-2"/>
    <s v="S"/>
    <n v="0.05"/>
    <n v="0"/>
    <n v="0"/>
    <n v="0"/>
    <n v="0"/>
    <n v="0"/>
    <n v="0"/>
    <n v="0"/>
    <m/>
    <m/>
    <x v="1"/>
    <s v="ELNO41037294KUBOTTA-2HI"/>
    <s v="Electro Nor Oeste S. A."/>
    <x v="2"/>
    <x v="2"/>
    <s v="C. H. Santo Domingo"/>
    <x v="139"/>
    <x v="4"/>
    <x v="4"/>
    <x v="242"/>
    <x v="1"/>
    <s v="Retirado"/>
    <s v="Operativo"/>
    <s v="Distribuidora"/>
    <x v="0"/>
    <x v="1"/>
    <x v="0"/>
    <x v="0"/>
    <s v="Estatal"/>
    <s v="PIURA"/>
    <s v="PIURA"/>
    <s v="MORROPON"/>
    <s v="SANTO DOMINGO"/>
    <n v="0"/>
    <x v="7"/>
    <n v="0"/>
    <x v="0"/>
    <n v="0"/>
    <x v="0"/>
    <x v="0"/>
    <n v="0"/>
    <n v="0"/>
    <m/>
    <s v="-"/>
    <s v="-"/>
    <s v="-"/>
    <n v="0"/>
    <n v="26"/>
    <s v="BASE DE DATOS"/>
    <m/>
  </r>
  <r>
    <s v="20"/>
    <x v="10"/>
    <s v="ELNO"/>
    <s v="33034595"/>
    <s v="33034595"/>
    <x v="4"/>
    <s v="KUBOTTA-1"/>
    <s v="S"/>
    <n v="7.0000000000000007E-2"/>
    <n v="0"/>
    <n v="0"/>
    <n v="0"/>
    <n v="0"/>
    <n v="0"/>
    <n v="0"/>
    <n v="0"/>
    <m/>
    <m/>
    <x v="0"/>
    <s v="ELNO33034595KUBOTTA-1HI"/>
    <s v="Electro Nor Oeste S. A."/>
    <x v="2"/>
    <x v="2"/>
    <s v="C. H. Huancabamba"/>
    <x v="140"/>
    <x v="4"/>
    <x v="4"/>
    <x v="241"/>
    <x v="1"/>
    <s v="Instalado"/>
    <s v="Operativo"/>
    <s v="Distribuidora"/>
    <x v="0"/>
    <x v="1"/>
    <x v="0"/>
    <x v="0"/>
    <s v="Estatal"/>
    <s v="PIURA"/>
    <s v="PIURA"/>
    <s v="HUANCABAMBA"/>
    <s v="HUANCABAMBA"/>
    <n v="0"/>
    <x v="7"/>
    <n v="0"/>
    <x v="0"/>
    <n v="0"/>
    <x v="0"/>
    <x v="0"/>
    <n v="0"/>
    <n v="0"/>
    <m/>
    <n v="5.8333333333333336E-3"/>
    <n v="0"/>
    <n v="7.6479999999999997"/>
    <n v="0"/>
    <n v="26"/>
    <s v="BASE DE DATOS"/>
    <m/>
  </r>
  <r>
    <s v="20"/>
    <x v="10"/>
    <s v="ELNO"/>
    <s v="33034595"/>
    <s v="33034595"/>
    <x v="4"/>
    <s v="KUBOTTA-2"/>
    <s v="S"/>
    <n v="7.0000000000000007E-2"/>
    <n v="0"/>
    <n v="0"/>
    <n v="0"/>
    <n v="0"/>
    <n v="0"/>
    <n v="0"/>
    <n v="0"/>
    <m/>
    <m/>
    <x v="0"/>
    <s v="ELNO33034595KUBOTTA-2HI"/>
    <s v="Electro Nor Oeste S. A."/>
    <x v="2"/>
    <x v="2"/>
    <s v="C. H. Huancabamba"/>
    <x v="140"/>
    <x v="4"/>
    <x v="4"/>
    <x v="242"/>
    <x v="1"/>
    <s v="Instalado"/>
    <s v="Operativo"/>
    <s v="Distribuidora"/>
    <x v="0"/>
    <x v="1"/>
    <x v="0"/>
    <x v="0"/>
    <s v="Estatal"/>
    <s v="PIURA"/>
    <s v="PIURA"/>
    <s v="HUANCABAMBA"/>
    <s v="HUANCABAMBA"/>
    <n v="0"/>
    <x v="7"/>
    <n v="0"/>
    <x v="0"/>
    <n v="0"/>
    <x v="0"/>
    <x v="0"/>
    <n v="0"/>
    <n v="0"/>
    <m/>
    <n v="5.8333333333333336E-3"/>
    <n v="0"/>
    <n v="7.6479999999999997"/>
    <n v="0"/>
    <n v="26"/>
    <s v="BASE DE DATOS"/>
    <m/>
  </r>
  <r>
    <s v="20"/>
    <x v="10"/>
    <s v="ELNO"/>
    <s v="41037194"/>
    <s v="41037194"/>
    <x v="4"/>
    <s v="KUBOTTA-1"/>
    <s v="S"/>
    <n v="0.08"/>
    <n v="0"/>
    <n v="0"/>
    <n v="0"/>
    <n v="0"/>
    <n v="0"/>
    <n v="0"/>
    <n v="0"/>
    <m/>
    <m/>
    <x v="0"/>
    <s v="ELNO41037194KUBOTTA-1HI"/>
    <s v="Electro Nor Oeste S. A."/>
    <x v="2"/>
    <x v="2"/>
    <s v="C. H. Chalaco"/>
    <x v="141"/>
    <x v="4"/>
    <x v="4"/>
    <x v="241"/>
    <x v="1"/>
    <s v="Instalado"/>
    <s v="Operativo"/>
    <s v="Distribuidora"/>
    <x v="0"/>
    <x v="1"/>
    <x v="0"/>
    <x v="0"/>
    <s v="Estatal"/>
    <s v="PIURA"/>
    <s v="PIURA"/>
    <s v="MORROPON"/>
    <s v="CHALACO"/>
    <n v="0"/>
    <x v="7"/>
    <n v="0"/>
    <x v="0"/>
    <n v="0"/>
    <x v="0"/>
    <x v="0"/>
    <n v="0"/>
    <n v="0"/>
    <m/>
    <n v="6.6666666666666671E-3"/>
    <n v="0"/>
    <n v="7.6479999999999997"/>
    <n v="0"/>
    <n v="26"/>
    <s v="BASE DE DATOS"/>
    <m/>
  </r>
  <r>
    <s v="20"/>
    <x v="10"/>
    <s v="ELNO"/>
    <s v="41037194"/>
    <s v="41037194"/>
    <x v="4"/>
    <s v="KUBOTTA-2"/>
    <s v="S"/>
    <n v="0.08"/>
    <n v="0"/>
    <n v="0"/>
    <n v="0"/>
    <n v="0"/>
    <n v="0"/>
    <n v="0"/>
    <n v="0"/>
    <m/>
    <m/>
    <x v="0"/>
    <s v="ELNO41037194KUBOTTA-2HI"/>
    <s v="Electro Nor Oeste S. A."/>
    <x v="2"/>
    <x v="2"/>
    <s v="C. H. Chalaco"/>
    <x v="141"/>
    <x v="4"/>
    <x v="4"/>
    <x v="242"/>
    <x v="1"/>
    <s v="Instalado"/>
    <s v="Operativo"/>
    <s v="Distribuidora"/>
    <x v="0"/>
    <x v="1"/>
    <x v="0"/>
    <x v="0"/>
    <s v="Estatal"/>
    <s v="PIURA"/>
    <s v="PIURA"/>
    <s v="MORROPON"/>
    <s v="CHALACO"/>
    <n v="0"/>
    <x v="7"/>
    <n v="0"/>
    <x v="0"/>
    <n v="0"/>
    <x v="0"/>
    <x v="0"/>
    <n v="0"/>
    <n v="0"/>
    <m/>
    <n v="6.6666666666666671E-3"/>
    <n v="0"/>
    <n v="7.6479999999999997"/>
    <n v="0"/>
    <n v="26"/>
    <s v="BASE DE DATOS"/>
    <m/>
  </r>
  <r>
    <s v="20"/>
    <x v="10"/>
    <s v="ELNO"/>
    <s v="43038095"/>
    <s v="43038095"/>
    <x v="4"/>
    <s v="WEIRPUMP-1"/>
    <s v="S"/>
    <n v="0.83"/>
    <n v="0.8"/>
    <n v="76.331999999999994"/>
    <n v="357.80500000000001"/>
    <n v="434.137"/>
    <n v="0"/>
    <n v="0"/>
    <n v="0"/>
    <m/>
    <m/>
    <x v="0"/>
    <s v="ELNO43038095WEIRPUMP-1HI"/>
    <s v="Electro Nor Oeste S. A."/>
    <x v="2"/>
    <x v="2"/>
    <s v="C. H. Quiroz"/>
    <x v="142"/>
    <x v="4"/>
    <x v="4"/>
    <x v="243"/>
    <x v="1"/>
    <s v="Instalado"/>
    <s v="Operativo"/>
    <s v="Distribuidora"/>
    <x v="0"/>
    <x v="1"/>
    <x v="0"/>
    <x v="0"/>
    <s v="Estatal"/>
    <s v="PIURA"/>
    <s v="PIURA"/>
    <s v="AYABACA"/>
    <s v="AYABACA"/>
    <n v="0"/>
    <x v="7"/>
    <n v="0"/>
    <x v="0"/>
    <n v="0"/>
    <x v="0"/>
    <x v="0"/>
    <n v="434.137"/>
    <n v="0.434137"/>
    <m/>
    <n v="6.9166666666666668E-2"/>
    <n v="6.6666666666666666E-2"/>
    <n v="7.6479999999999997"/>
    <n v="0"/>
    <n v="26"/>
    <s v="BASE DE DATOS"/>
    <m/>
  </r>
  <r>
    <s v="20"/>
    <x v="10"/>
    <s v="ELNO"/>
    <s v="43038095"/>
    <s v="43038095"/>
    <x v="4"/>
    <s v="WEIRPUMP-2"/>
    <s v="S"/>
    <n v="0.83"/>
    <n v="0.8"/>
    <n v="72.594999999999999"/>
    <n v="358.31099999999998"/>
    <n v="430.90600000000001"/>
    <n v="0"/>
    <n v="0"/>
    <n v="0"/>
    <m/>
    <m/>
    <x v="0"/>
    <s v="ELNO43038095WEIRPUMP-2HI"/>
    <s v="Electro Nor Oeste S. A."/>
    <x v="2"/>
    <x v="2"/>
    <s v="C. H. Quiroz"/>
    <x v="142"/>
    <x v="4"/>
    <x v="4"/>
    <x v="244"/>
    <x v="1"/>
    <s v="Instalado"/>
    <s v="Operativo"/>
    <s v="Distribuidora"/>
    <x v="0"/>
    <x v="1"/>
    <x v="0"/>
    <x v="0"/>
    <s v="Estatal"/>
    <s v="PIURA"/>
    <s v="PIURA"/>
    <s v="AYABACA"/>
    <s v="AYABACA"/>
    <n v="0"/>
    <x v="7"/>
    <n v="0"/>
    <x v="0"/>
    <n v="0"/>
    <x v="0"/>
    <x v="0"/>
    <n v="430.90600000000001"/>
    <n v="0.43090600000000001"/>
    <m/>
    <n v="6.9166666666666668E-2"/>
    <n v="6.6666666666666666E-2"/>
    <n v="7.6479999999999997"/>
    <n v="-5.6843418860808015E-14"/>
    <n v="26"/>
    <s v="BASE DE DATOS"/>
    <m/>
  </r>
  <r>
    <s v="20"/>
    <x v="10"/>
    <s v="ELNO"/>
    <s v="43038096"/>
    <s v="43038096"/>
    <x v="4"/>
    <s v="KUBOTA"/>
    <s v="S"/>
    <n v="0.26"/>
    <n v="0.2"/>
    <n v="4.258"/>
    <n v="17.225000000000001"/>
    <n v="21.483000000000001"/>
    <n v="0"/>
    <n v="0"/>
    <n v="0"/>
    <m/>
    <m/>
    <x v="0"/>
    <s v="ELNO43038096KUBOTAHI"/>
    <s v="Electro Nor Oeste S. A."/>
    <x v="2"/>
    <x v="2"/>
    <s v="C. H. Sicacate"/>
    <x v="143"/>
    <x v="4"/>
    <x v="4"/>
    <x v="245"/>
    <x v="1"/>
    <s v="Instalado"/>
    <s v="Operativo"/>
    <s v="Distribuidora"/>
    <x v="0"/>
    <x v="1"/>
    <x v="0"/>
    <x v="0"/>
    <s v="Estatal"/>
    <s v="PIURA"/>
    <s v="PIURA"/>
    <s v="AYABACA"/>
    <s v="AYABACA"/>
    <n v="0"/>
    <x v="7"/>
    <n v="0"/>
    <x v="0"/>
    <n v="0"/>
    <x v="0"/>
    <x v="0"/>
    <n v="21.483000000000001"/>
    <n v="2.1483000000000002E-2"/>
    <m/>
    <n v="2.1666666666666667E-2"/>
    <n v="1.6666666666666666E-2"/>
    <n v="7.6479999999999997"/>
    <n v="0"/>
    <n v="26"/>
    <s v="BASE DE DATOS"/>
    <m/>
  </r>
  <r>
    <s v="20"/>
    <x v="10"/>
    <s v="ELNO"/>
    <s v="43038096"/>
    <s v="43038096"/>
    <x v="4"/>
    <s v="KUBOTA-1"/>
    <s v="S"/>
    <n v="0.246"/>
    <n v="0.2"/>
    <n v="7.0069999999999997"/>
    <n v="28.949000000000002"/>
    <n v="35.956000000000003"/>
    <n v="0"/>
    <n v="0"/>
    <n v="0"/>
    <m/>
    <m/>
    <x v="0"/>
    <s v="ELNO43038096KUBOTA-1HI"/>
    <s v="Electro Nor Oeste S. A."/>
    <x v="2"/>
    <x v="2"/>
    <s v="C. H. Sicacate"/>
    <x v="143"/>
    <x v="4"/>
    <x v="4"/>
    <x v="246"/>
    <x v="1"/>
    <s v="Instalado"/>
    <s v="Operativo"/>
    <s v="Distribuidora"/>
    <x v="0"/>
    <x v="1"/>
    <x v="0"/>
    <x v="0"/>
    <s v="Estatal"/>
    <s v="PIURA"/>
    <s v="PIURA"/>
    <s v="AYABACA"/>
    <s v="AYABACA"/>
    <n v="0"/>
    <x v="7"/>
    <n v="0"/>
    <x v="0"/>
    <n v="0"/>
    <x v="0"/>
    <x v="0"/>
    <n v="35.956000000000003"/>
    <n v="3.5956000000000002E-2"/>
    <m/>
    <n v="2.0500000000000001E-2"/>
    <n v="1.6666666666666666E-2"/>
    <n v="7.6479999999999997"/>
    <n v="0"/>
    <n v="26"/>
    <s v="BASE DE DATOS"/>
    <m/>
  </r>
  <r>
    <s v="20"/>
    <x v="11"/>
    <s v="ELNO"/>
    <s v="42037394"/>
    <s v="42037394"/>
    <x v="4"/>
    <s v="KUBOTTA-1"/>
    <s v="S"/>
    <n v="0.09"/>
    <n v="0"/>
    <n v="0"/>
    <n v="0"/>
    <n v="0"/>
    <n v="0"/>
    <n v="0"/>
    <n v="0"/>
    <m/>
    <m/>
    <x v="1"/>
    <s v="ELNO42037394KUBOTTA-1HI"/>
    <s v="Electro Nor Oeste S. A."/>
    <x v="2"/>
    <x v="2"/>
    <s v="C. H. Canchaque"/>
    <x v="138"/>
    <x v="4"/>
    <x v="4"/>
    <x v="241"/>
    <x v="1"/>
    <s v="Retirado"/>
    <s v="Operativo"/>
    <s v="Distribuidora"/>
    <x v="0"/>
    <x v="1"/>
    <x v="0"/>
    <x v="0"/>
    <s v="Estatal"/>
    <s v="PIURA"/>
    <s v="PIURA"/>
    <s v="HUANCABAMBA"/>
    <s v="CANCHAQUE"/>
    <n v="0"/>
    <x v="7"/>
    <n v="0"/>
    <x v="0"/>
    <n v="0"/>
    <x v="0"/>
    <x v="0"/>
    <n v="0"/>
    <n v="0"/>
    <m/>
    <s v="-"/>
    <s v="-"/>
    <s v="-"/>
    <n v="0"/>
    <n v="26"/>
    <s v="BASE DE DATOS"/>
    <m/>
  </r>
  <r>
    <s v="20"/>
    <x v="11"/>
    <s v="ELNO"/>
    <s v="41037294"/>
    <s v="41037294"/>
    <x v="4"/>
    <s v="KUBOTTA-1"/>
    <s v="S"/>
    <n v="0.05"/>
    <n v="0"/>
    <n v="0"/>
    <n v="0"/>
    <n v="0"/>
    <n v="0"/>
    <n v="0"/>
    <n v="0"/>
    <m/>
    <m/>
    <x v="1"/>
    <s v="ELNO41037294KUBOTTA-1HI"/>
    <s v="Electro Nor Oeste S. A."/>
    <x v="2"/>
    <x v="2"/>
    <s v="C. H. Santo Domingo"/>
    <x v="139"/>
    <x v="4"/>
    <x v="4"/>
    <x v="241"/>
    <x v="1"/>
    <s v="Retirado"/>
    <s v="Operativo"/>
    <s v="Distribuidora"/>
    <x v="0"/>
    <x v="1"/>
    <x v="0"/>
    <x v="0"/>
    <s v="Estatal"/>
    <s v="PIURA"/>
    <s v="PIURA"/>
    <s v="MORROPON"/>
    <s v="SANTO DOMINGO"/>
    <n v="0"/>
    <x v="7"/>
    <n v="0"/>
    <x v="0"/>
    <n v="0"/>
    <x v="0"/>
    <x v="0"/>
    <n v="0"/>
    <n v="0"/>
    <m/>
    <s v="-"/>
    <s v="-"/>
    <s v="-"/>
    <n v="0"/>
    <n v="26"/>
    <s v="BASE DE DATOS"/>
    <m/>
  </r>
  <r>
    <s v="20"/>
    <x v="11"/>
    <s v="ELNO"/>
    <s v="41037294"/>
    <s v="41037294"/>
    <x v="4"/>
    <s v="KUBOTTA-2"/>
    <s v="S"/>
    <n v="0.05"/>
    <n v="0"/>
    <n v="0"/>
    <n v="0"/>
    <n v="0"/>
    <n v="0"/>
    <n v="0"/>
    <n v="0"/>
    <m/>
    <m/>
    <x v="1"/>
    <s v="ELNO41037294KUBOTTA-2HI"/>
    <s v="Electro Nor Oeste S. A."/>
    <x v="2"/>
    <x v="2"/>
    <s v="C. H. Santo Domingo"/>
    <x v="139"/>
    <x v="4"/>
    <x v="4"/>
    <x v="242"/>
    <x v="1"/>
    <s v="Retirado"/>
    <s v="Operativo"/>
    <s v="Distribuidora"/>
    <x v="0"/>
    <x v="1"/>
    <x v="0"/>
    <x v="0"/>
    <s v="Estatal"/>
    <s v="PIURA"/>
    <s v="PIURA"/>
    <s v="MORROPON"/>
    <s v="SANTO DOMINGO"/>
    <n v="0"/>
    <x v="7"/>
    <n v="0"/>
    <x v="0"/>
    <n v="0"/>
    <x v="0"/>
    <x v="0"/>
    <n v="0"/>
    <n v="0"/>
    <m/>
    <s v="-"/>
    <s v="-"/>
    <s v="-"/>
    <n v="0"/>
    <n v="26"/>
    <s v="BASE DE DATOS"/>
    <m/>
  </r>
  <r>
    <s v="20"/>
    <x v="11"/>
    <s v="ELNO"/>
    <s v="33034595"/>
    <s v="33034595"/>
    <x v="4"/>
    <s v="KUBOTTA-1"/>
    <s v="S"/>
    <n v="7.0000000000000007E-2"/>
    <n v="0"/>
    <n v="0"/>
    <n v="0"/>
    <n v="0"/>
    <n v="0"/>
    <n v="0"/>
    <n v="0"/>
    <m/>
    <m/>
    <x v="0"/>
    <s v="ELNO33034595KUBOTTA-1HI"/>
    <s v="Electro Nor Oeste S. A."/>
    <x v="2"/>
    <x v="2"/>
    <s v="C. H. Huancabamba"/>
    <x v="140"/>
    <x v="4"/>
    <x v="4"/>
    <x v="241"/>
    <x v="1"/>
    <s v="Instalado"/>
    <s v="Operativo"/>
    <s v="Distribuidora"/>
    <x v="0"/>
    <x v="1"/>
    <x v="0"/>
    <x v="0"/>
    <s v="Estatal"/>
    <s v="PIURA"/>
    <s v="PIURA"/>
    <s v="HUANCABAMBA"/>
    <s v="HUANCABAMBA"/>
    <n v="0"/>
    <x v="7"/>
    <n v="0"/>
    <x v="0"/>
    <n v="0"/>
    <x v="0"/>
    <x v="0"/>
    <n v="0"/>
    <n v="0"/>
    <m/>
    <n v="5.8333333333333336E-3"/>
    <n v="0"/>
    <n v="7.6479999999999997"/>
    <n v="0"/>
    <n v="26"/>
    <s v="BASE DE DATOS"/>
    <m/>
  </r>
  <r>
    <s v="20"/>
    <x v="11"/>
    <s v="ELNO"/>
    <s v="33034595"/>
    <s v="33034595"/>
    <x v="4"/>
    <s v="KUBOTTA-2"/>
    <s v="S"/>
    <n v="7.0000000000000007E-2"/>
    <n v="0"/>
    <n v="0"/>
    <n v="0"/>
    <n v="0"/>
    <n v="0"/>
    <n v="0"/>
    <n v="0"/>
    <m/>
    <m/>
    <x v="0"/>
    <s v="ELNO33034595KUBOTTA-2HI"/>
    <s v="Electro Nor Oeste S. A."/>
    <x v="2"/>
    <x v="2"/>
    <s v="C. H. Huancabamba"/>
    <x v="140"/>
    <x v="4"/>
    <x v="4"/>
    <x v="242"/>
    <x v="1"/>
    <s v="Instalado"/>
    <s v="Operativo"/>
    <s v="Distribuidora"/>
    <x v="0"/>
    <x v="1"/>
    <x v="0"/>
    <x v="0"/>
    <s v="Estatal"/>
    <s v="PIURA"/>
    <s v="PIURA"/>
    <s v="HUANCABAMBA"/>
    <s v="HUANCABAMBA"/>
    <n v="0"/>
    <x v="7"/>
    <n v="0"/>
    <x v="0"/>
    <n v="0"/>
    <x v="0"/>
    <x v="0"/>
    <n v="0"/>
    <n v="0"/>
    <m/>
    <n v="5.8333333333333336E-3"/>
    <n v="0"/>
    <n v="7.6479999999999997"/>
    <n v="0"/>
    <n v="26"/>
    <s v="BASE DE DATOS"/>
    <m/>
  </r>
  <r>
    <s v="20"/>
    <x v="11"/>
    <s v="ELNO"/>
    <s v="41037194"/>
    <s v="41037194"/>
    <x v="4"/>
    <s v="KUBOTTA-1"/>
    <s v="S"/>
    <n v="0.08"/>
    <n v="0"/>
    <n v="0"/>
    <n v="0"/>
    <n v="0"/>
    <n v="0"/>
    <n v="0"/>
    <n v="0"/>
    <m/>
    <m/>
    <x v="0"/>
    <s v="ELNO41037194KUBOTTA-1HI"/>
    <s v="Electro Nor Oeste S. A."/>
    <x v="2"/>
    <x v="2"/>
    <s v="C. H. Chalaco"/>
    <x v="141"/>
    <x v="4"/>
    <x v="4"/>
    <x v="241"/>
    <x v="1"/>
    <s v="Instalado"/>
    <s v="Operativo"/>
    <s v="Distribuidora"/>
    <x v="0"/>
    <x v="1"/>
    <x v="0"/>
    <x v="0"/>
    <s v="Estatal"/>
    <s v="PIURA"/>
    <s v="PIURA"/>
    <s v="MORROPON"/>
    <s v="CHALACO"/>
    <n v="0"/>
    <x v="7"/>
    <n v="0"/>
    <x v="0"/>
    <n v="0"/>
    <x v="0"/>
    <x v="0"/>
    <n v="0"/>
    <n v="0"/>
    <m/>
    <n v="6.6666666666666671E-3"/>
    <n v="0"/>
    <n v="7.6479999999999997"/>
    <n v="0"/>
    <n v="26"/>
    <s v="BASE DE DATOS"/>
    <m/>
  </r>
  <r>
    <s v="20"/>
    <x v="11"/>
    <s v="ELNO"/>
    <s v="41037194"/>
    <s v="41037194"/>
    <x v="4"/>
    <s v="KUBOTTA-2"/>
    <s v="S"/>
    <n v="0.08"/>
    <n v="0"/>
    <n v="0"/>
    <n v="0"/>
    <n v="0"/>
    <n v="0"/>
    <n v="0"/>
    <n v="0"/>
    <m/>
    <m/>
    <x v="0"/>
    <s v="ELNO41037194KUBOTTA-2HI"/>
    <s v="Electro Nor Oeste S. A."/>
    <x v="2"/>
    <x v="2"/>
    <s v="C. H. Chalaco"/>
    <x v="141"/>
    <x v="4"/>
    <x v="4"/>
    <x v="242"/>
    <x v="1"/>
    <s v="Instalado"/>
    <s v="Operativo"/>
    <s v="Distribuidora"/>
    <x v="0"/>
    <x v="1"/>
    <x v="0"/>
    <x v="0"/>
    <s v="Estatal"/>
    <s v="PIURA"/>
    <s v="PIURA"/>
    <s v="MORROPON"/>
    <s v="CHALACO"/>
    <n v="0"/>
    <x v="7"/>
    <n v="0"/>
    <x v="0"/>
    <n v="0"/>
    <x v="0"/>
    <x v="0"/>
    <n v="0"/>
    <n v="0"/>
    <m/>
    <n v="6.6666666666666671E-3"/>
    <n v="0"/>
    <n v="7.6479999999999997"/>
    <n v="0"/>
    <n v="26"/>
    <s v="BASE DE DATOS"/>
    <m/>
  </r>
  <r>
    <s v="20"/>
    <x v="11"/>
    <s v="ELNO"/>
    <s v="43038095"/>
    <s v="43038095"/>
    <x v="4"/>
    <s v="WEIRPUMP-1"/>
    <s v="S"/>
    <n v="0.83"/>
    <n v="0.8"/>
    <n v="99.724999999999994"/>
    <n v="325.80399999999997"/>
    <n v="425.529"/>
    <n v="0"/>
    <n v="0"/>
    <n v="0"/>
    <m/>
    <m/>
    <x v="0"/>
    <s v="ELNO43038095WEIRPUMP-1HI"/>
    <s v="Electro Nor Oeste S. A."/>
    <x v="2"/>
    <x v="2"/>
    <s v="C. H. Quiroz"/>
    <x v="142"/>
    <x v="4"/>
    <x v="4"/>
    <x v="243"/>
    <x v="1"/>
    <s v="Instalado"/>
    <s v="Operativo"/>
    <s v="Distribuidora"/>
    <x v="0"/>
    <x v="1"/>
    <x v="0"/>
    <x v="0"/>
    <s v="Estatal"/>
    <s v="PIURA"/>
    <s v="PIURA"/>
    <s v="AYABACA"/>
    <s v="AYABACA"/>
    <n v="0"/>
    <x v="7"/>
    <n v="0"/>
    <x v="0"/>
    <n v="0"/>
    <x v="0"/>
    <x v="0"/>
    <n v="425.529"/>
    <n v="0.42552899999999999"/>
    <m/>
    <n v="6.9166666666666668E-2"/>
    <n v="6.6666666666666666E-2"/>
    <n v="7.6479999999999997"/>
    <n v="0"/>
    <n v="26"/>
    <s v="BASE DE DATOS"/>
    <m/>
  </r>
  <r>
    <s v="20"/>
    <x v="11"/>
    <s v="ELNO"/>
    <s v="43038095"/>
    <s v="43038095"/>
    <x v="4"/>
    <s v="WEIRPUMP-2"/>
    <s v="S"/>
    <n v="0.83"/>
    <n v="0.8"/>
    <n v="94.843000000000004"/>
    <n v="326.26400000000001"/>
    <n v="421.10700000000003"/>
    <n v="0"/>
    <n v="0"/>
    <n v="0"/>
    <m/>
    <m/>
    <x v="0"/>
    <s v="ELNO43038095WEIRPUMP-2HI"/>
    <s v="Electro Nor Oeste S. A."/>
    <x v="2"/>
    <x v="2"/>
    <s v="C. H. Quiroz"/>
    <x v="142"/>
    <x v="4"/>
    <x v="4"/>
    <x v="244"/>
    <x v="1"/>
    <s v="Instalado"/>
    <s v="Operativo"/>
    <s v="Distribuidora"/>
    <x v="0"/>
    <x v="1"/>
    <x v="0"/>
    <x v="0"/>
    <s v="Estatal"/>
    <s v="PIURA"/>
    <s v="PIURA"/>
    <s v="AYABACA"/>
    <s v="AYABACA"/>
    <n v="0"/>
    <x v="7"/>
    <n v="0"/>
    <x v="0"/>
    <n v="0"/>
    <x v="0"/>
    <x v="0"/>
    <n v="421.10700000000003"/>
    <n v="0.42110700000000001"/>
    <m/>
    <n v="6.9166666666666668E-2"/>
    <n v="6.6666666666666666E-2"/>
    <n v="7.6479999999999997"/>
    <n v="0"/>
    <n v="26"/>
    <s v="BASE DE DATOS"/>
    <m/>
  </r>
  <r>
    <s v="20"/>
    <x v="11"/>
    <s v="ELNO"/>
    <s v="43038096"/>
    <s v="43038096"/>
    <x v="4"/>
    <s v="KUBOTA"/>
    <s v="S"/>
    <n v="0.26"/>
    <n v="0.2"/>
    <n v="11.4"/>
    <n v="51.976999999999997"/>
    <n v="63.377000000000002"/>
    <n v="0"/>
    <n v="0"/>
    <n v="0"/>
    <m/>
    <m/>
    <x v="0"/>
    <s v="ELNO43038096KUBOTAHI"/>
    <s v="Electro Nor Oeste S. A."/>
    <x v="2"/>
    <x v="2"/>
    <s v="C. H. Sicacate"/>
    <x v="143"/>
    <x v="4"/>
    <x v="4"/>
    <x v="245"/>
    <x v="1"/>
    <s v="Instalado"/>
    <s v="Operativo"/>
    <s v="Distribuidora"/>
    <x v="0"/>
    <x v="1"/>
    <x v="0"/>
    <x v="0"/>
    <s v="Estatal"/>
    <s v="PIURA"/>
    <s v="PIURA"/>
    <s v="AYABACA"/>
    <s v="AYABACA"/>
    <n v="0"/>
    <x v="7"/>
    <n v="0"/>
    <x v="0"/>
    <n v="0"/>
    <x v="0"/>
    <x v="0"/>
    <n v="63.377000000000002"/>
    <n v="6.3377000000000003E-2"/>
    <m/>
    <n v="2.1666666666666667E-2"/>
    <n v="1.6666666666666666E-2"/>
    <n v="7.6479999999999997"/>
    <n v="-7.1054273576010019E-15"/>
    <n v="26"/>
    <s v="BASE DE DATOS"/>
    <m/>
  </r>
  <r>
    <s v="20"/>
    <x v="11"/>
    <s v="ELNO"/>
    <s v="43038096"/>
    <s v="43038096"/>
    <x v="4"/>
    <s v="KUBOTA-1"/>
    <s v="S"/>
    <n v="0.246"/>
    <n v="0.2"/>
    <n v="18.757999999999999"/>
    <n v="87.355999999999995"/>
    <n v="106.114"/>
    <n v="0"/>
    <n v="0"/>
    <n v="0"/>
    <m/>
    <m/>
    <x v="0"/>
    <s v="ELNO43038096KUBOTA-1HI"/>
    <s v="Electro Nor Oeste S. A."/>
    <x v="2"/>
    <x v="2"/>
    <s v="C. H. Sicacate"/>
    <x v="143"/>
    <x v="4"/>
    <x v="4"/>
    <x v="246"/>
    <x v="1"/>
    <s v="Instalado"/>
    <s v="Operativo"/>
    <s v="Distribuidora"/>
    <x v="0"/>
    <x v="1"/>
    <x v="0"/>
    <x v="0"/>
    <s v="Estatal"/>
    <s v="PIURA"/>
    <s v="PIURA"/>
    <s v="AYABACA"/>
    <s v="AYABACA"/>
    <n v="0"/>
    <x v="7"/>
    <n v="0"/>
    <x v="0"/>
    <n v="0"/>
    <x v="0"/>
    <x v="0"/>
    <n v="106.114"/>
    <n v="0.106114"/>
    <m/>
    <n v="2.0500000000000001E-2"/>
    <n v="1.6666666666666666E-2"/>
    <n v="7.6479999999999997"/>
    <n v="-1.4210854715202004E-14"/>
    <n v="26"/>
    <s v="BASE DE DATOS"/>
    <m/>
  </r>
  <r>
    <s v="20"/>
    <x v="1"/>
    <s v="ELNO"/>
    <s v="42037394"/>
    <s v="42037394"/>
    <x v="4"/>
    <s v="KUBOTTA-1"/>
    <s v="S"/>
    <n v="0.09"/>
    <n v="0"/>
    <n v="0"/>
    <n v="0"/>
    <n v="0"/>
    <n v="0"/>
    <n v="0"/>
    <n v="0"/>
    <m/>
    <m/>
    <x v="1"/>
    <s v="ELNO42037394KUBOTTA-1HI"/>
    <s v="Electro Nor Oeste S. A."/>
    <x v="2"/>
    <x v="2"/>
    <s v="C. H. Canchaque"/>
    <x v="138"/>
    <x v="4"/>
    <x v="4"/>
    <x v="241"/>
    <x v="1"/>
    <s v="Retirado"/>
    <s v="Operativo"/>
    <s v="Distribuidora"/>
    <x v="0"/>
    <x v="1"/>
    <x v="0"/>
    <x v="0"/>
    <s v="Estatal"/>
    <s v="PIURA"/>
    <s v="PIURA"/>
    <s v="HUANCABAMBA"/>
    <s v="CANCHAQUE"/>
    <n v="0"/>
    <x v="7"/>
    <n v="0"/>
    <x v="0"/>
    <n v="0"/>
    <x v="0"/>
    <x v="0"/>
    <n v="0"/>
    <n v="0"/>
    <m/>
    <s v="-"/>
    <s v="-"/>
    <s v="-"/>
    <n v="0"/>
    <n v="26"/>
    <s v="BASE DE DATOS"/>
    <m/>
  </r>
  <r>
    <s v="20"/>
    <x v="1"/>
    <s v="ELNO"/>
    <s v="41037294"/>
    <s v="41037294"/>
    <x v="4"/>
    <s v="KUBOTTA-1"/>
    <s v="S"/>
    <n v="0.05"/>
    <n v="0"/>
    <n v="0"/>
    <n v="0"/>
    <n v="0"/>
    <n v="0"/>
    <n v="0"/>
    <n v="0"/>
    <m/>
    <m/>
    <x v="1"/>
    <s v="ELNO41037294KUBOTTA-1HI"/>
    <s v="Electro Nor Oeste S. A."/>
    <x v="2"/>
    <x v="2"/>
    <s v="C. H. Santo Domingo"/>
    <x v="139"/>
    <x v="4"/>
    <x v="4"/>
    <x v="241"/>
    <x v="1"/>
    <s v="Retirado"/>
    <s v="Operativo"/>
    <s v="Distribuidora"/>
    <x v="0"/>
    <x v="1"/>
    <x v="0"/>
    <x v="0"/>
    <s v="Estatal"/>
    <s v="PIURA"/>
    <s v="PIURA"/>
    <s v="MORROPON"/>
    <s v="SANTO DOMINGO"/>
    <n v="0"/>
    <x v="7"/>
    <n v="0"/>
    <x v="0"/>
    <n v="0"/>
    <x v="0"/>
    <x v="0"/>
    <n v="0"/>
    <n v="0"/>
    <m/>
    <s v="-"/>
    <s v="-"/>
    <s v="-"/>
    <n v="0"/>
    <n v="26"/>
    <s v="BASE DE DATOS"/>
    <m/>
  </r>
  <r>
    <s v="20"/>
    <x v="1"/>
    <s v="ELNO"/>
    <s v="41037294"/>
    <s v="41037294"/>
    <x v="4"/>
    <s v="KUBOTTA-2"/>
    <s v="S"/>
    <n v="0.05"/>
    <n v="0"/>
    <n v="0"/>
    <n v="0"/>
    <n v="0"/>
    <n v="0"/>
    <n v="0"/>
    <n v="0"/>
    <m/>
    <m/>
    <x v="1"/>
    <s v="ELNO41037294KUBOTTA-2HI"/>
    <s v="Electro Nor Oeste S. A."/>
    <x v="2"/>
    <x v="2"/>
    <s v="C. H. Santo Domingo"/>
    <x v="139"/>
    <x v="4"/>
    <x v="4"/>
    <x v="242"/>
    <x v="1"/>
    <s v="Retirado"/>
    <s v="Operativo"/>
    <s v="Distribuidora"/>
    <x v="0"/>
    <x v="1"/>
    <x v="0"/>
    <x v="0"/>
    <s v="Estatal"/>
    <s v="PIURA"/>
    <s v="PIURA"/>
    <s v="MORROPON"/>
    <s v="SANTO DOMINGO"/>
    <n v="0"/>
    <x v="7"/>
    <n v="0"/>
    <x v="0"/>
    <n v="0"/>
    <x v="0"/>
    <x v="0"/>
    <n v="0"/>
    <n v="0"/>
    <m/>
    <s v="-"/>
    <s v="-"/>
    <s v="-"/>
    <n v="0"/>
    <n v="26"/>
    <s v="BASE DE DATOS"/>
    <m/>
  </r>
  <r>
    <s v="20"/>
    <x v="1"/>
    <s v="ELNO"/>
    <s v="33034595"/>
    <s v="33034595"/>
    <x v="4"/>
    <s v="KUBOTTA-1"/>
    <s v="S"/>
    <n v="7.0000000000000007E-2"/>
    <n v="0"/>
    <n v="0"/>
    <n v="0"/>
    <n v="0"/>
    <n v="0"/>
    <n v="0"/>
    <n v="0"/>
    <m/>
    <m/>
    <x v="0"/>
    <s v="ELNO33034595KUBOTTA-1HI"/>
    <s v="Electro Nor Oeste S. A."/>
    <x v="2"/>
    <x v="2"/>
    <s v="C. H. Huancabamba"/>
    <x v="140"/>
    <x v="4"/>
    <x v="4"/>
    <x v="241"/>
    <x v="1"/>
    <s v="Instalado"/>
    <s v="Operativo"/>
    <s v="Distribuidora"/>
    <x v="0"/>
    <x v="1"/>
    <x v="0"/>
    <x v="0"/>
    <s v="Estatal"/>
    <s v="PIURA"/>
    <s v="PIURA"/>
    <s v="HUANCABAMBA"/>
    <s v="HUANCABAMBA"/>
    <n v="0"/>
    <x v="7"/>
    <n v="0"/>
    <x v="0"/>
    <n v="0"/>
    <x v="0"/>
    <x v="0"/>
    <n v="0"/>
    <n v="0"/>
    <m/>
    <n v="5.8333333333333336E-3"/>
    <n v="0"/>
    <n v="7.6479999999999997"/>
    <n v="0"/>
    <n v="26"/>
    <s v="BASE DE DATOS"/>
    <m/>
  </r>
  <r>
    <s v="20"/>
    <x v="1"/>
    <s v="ELNO"/>
    <s v="33034595"/>
    <s v="33034595"/>
    <x v="4"/>
    <s v="KUBOTTA-2"/>
    <s v="S"/>
    <n v="7.0000000000000007E-2"/>
    <n v="0"/>
    <n v="0"/>
    <n v="0"/>
    <n v="0"/>
    <n v="0"/>
    <n v="0"/>
    <n v="0"/>
    <m/>
    <m/>
    <x v="0"/>
    <s v="ELNO33034595KUBOTTA-2HI"/>
    <s v="Electro Nor Oeste S. A."/>
    <x v="2"/>
    <x v="2"/>
    <s v="C. H. Huancabamba"/>
    <x v="140"/>
    <x v="4"/>
    <x v="4"/>
    <x v="242"/>
    <x v="1"/>
    <s v="Instalado"/>
    <s v="Operativo"/>
    <s v="Distribuidora"/>
    <x v="0"/>
    <x v="1"/>
    <x v="0"/>
    <x v="0"/>
    <s v="Estatal"/>
    <s v="PIURA"/>
    <s v="PIURA"/>
    <s v="HUANCABAMBA"/>
    <s v="HUANCABAMBA"/>
    <n v="0"/>
    <x v="7"/>
    <n v="0"/>
    <x v="0"/>
    <n v="0"/>
    <x v="0"/>
    <x v="0"/>
    <n v="0"/>
    <n v="0"/>
    <m/>
    <n v="5.8333333333333336E-3"/>
    <n v="0"/>
    <n v="7.6479999999999997"/>
    <n v="0"/>
    <n v="26"/>
    <s v="BASE DE DATOS"/>
    <m/>
  </r>
  <r>
    <s v="20"/>
    <x v="1"/>
    <s v="ELNO"/>
    <s v="41037194"/>
    <s v="41037194"/>
    <x v="4"/>
    <s v="KUBOTTA-1"/>
    <s v="S"/>
    <n v="0.08"/>
    <n v="0"/>
    <n v="0"/>
    <n v="0"/>
    <n v="0"/>
    <n v="0"/>
    <n v="0"/>
    <n v="0"/>
    <m/>
    <m/>
    <x v="0"/>
    <s v="ELNO41037194KUBOTTA-1HI"/>
    <s v="Electro Nor Oeste S. A."/>
    <x v="2"/>
    <x v="2"/>
    <s v="C. H. Chalaco"/>
    <x v="141"/>
    <x v="4"/>
    <x v="4"/>
    <x v="241"/>
    <x v="1"/>
    <s v="Instalado"/>
    <s v="Operativo"/>
    <s v="Distribuidora"/>
    <x v="0"/>
    <x v="1"/>
    <x v="0"/>
    <x v="0"/>
    <s v="Estatal"/>
    <s v="PIURA"/>
    <s v="PIURA"/>
    <s v="MORROPON"/>
    <s v="CHALACO"/>
    <n v="0"/>
    <x v="7"/>
    <n v="0"/>
    <x v="0"/>
    <n v="0"/>
    <x v="0"/>
    <x v="0"/>
    <n v="0"/>
    <n v="0"/>
    <m/>
    <n v="6.6666666666666671E-3"/>
    <n v="0"/>
    <n v="7.6479999999999997"/>
    <n v="0"/>
    <n v="26"/>
    <s v="BASE DE DATOS"/>
    <m/>
  </r>
  <r>
    <s v="20"/>
    <x v="1"/>
    <s v="ELNO"/>
    <s v="41037194"/>
    <s v="41037194"/>
    <x v="4"/>
    <s v="KUBOTTA-2"/>
    <s v="S"/>
    <n v="0.08"/>
    <n v="0"/>
    <n v="0"/>
    <n v="0"/>
    <n v="0"/>
    <n v="0"/>
    <n v="0"/>
    <n v="0"/>
    <m/>
    <m/>
    <x v="0"/>
    <s v="ELNO41037194KUBOTTA-2HI"/>
    <s v="Electro Nor Oeste S. A."/>
    <x v="2"/>
    <x v="2"/>
    <s v="C. H. Chalaco"/>
    <x v="141"/>
    <x v="4"/>
    <x v="4"/>
    <x v="242"/>
    <x v="1"/>
    <s v="Instalado"/>
    <s v="Operativo"/>
    <s v="Distribuidora"/>
    <x v="0"/>
    <x v="1"/>
    <x v="0"/>
    <x v="0"/>
    <s v="Estatal"/>
    <s v="PIURA"/>
    <s v="PIURA"/>
    <s v="MORROPON"/>
    <s v="CHALACO"/>
    <n v="0"/>
    <x v="7"/>
    <n v="0"/>
    <x v="0"/>
    <n v="0"/>
    <x v="0"/>
    <x v="0"/>
    <n v="0"/>
    <n v="0"/>
    <m/>
    <n v="6.6666666666666671E-3"/>
    <n v="0"/>
    <n v="7.6479999999999997"/>
    <n v="0"/>
    <n v="26"/>
    <s v="BASE DE DATOS"/>
    <m/>
  </r>
  <r>
    <s v="20"/>
    <x v="1"/>
    <s v="ELNO"/>
    <s v="43038095"/>
    <s v="43038095"/>
    <x v="4"/>
    <s v="WEIRPUMP-1"/>
    <s v="S"/>
    <n v="0.83"/>
    <n v="0.8"/>
    <n v="95.281000000000006"/>
    <n v="380.79899999999998"/>
    <n v="476.07900000000001"/>
    <n v="0"/>
    <n v="0"/>
    <n v="0"/>
    <m/>
    <m/>
    <x v="0"/>
    <s v="ELNO43038095WEIRPUMP-1HI"/>
    <s v="Electro Nor Oeste S. A."/>
    <x v="2"/>
    <x v="2"/>
    <s v="C. H. Quiroz"/>
    <x v="142"/>
    <x v="4"/>
    <x v="4"/>
    <x v="243"/>
    <x v="1"/>
    <s v="Instalado"/>
    <s v="Operativo"/>
    <s v="Distribuidora"/>
    <x v="0"/>
    <x v="1"/>
    <x v="0"/>
    <x v="0"/>
    <s v="Estatal"/>
    <s v="PIURA"/>
    <s v="PIURA"/>
    <s v="AYABACA"/>
    <s v="AYABACA"/>
    <n v="0"/>
    <x v="7"/>
    <n v="0"/>
    <x v="0"/>
    <n v="0"/>
    <x v="0"/>
    <x v="0"/>
    <n v="476.07900000000001"/>
    <n v="0.47607900000000003"/>
    <m/>
    <n v="6.9166666666666668E-2"/>
    <n v="6.6666666666666666E-2"/>
    <n v="7.6479999999999997"/>
    <n v="9.9999999997635314E-4"/>
    <n v="26"/>
    <s v="BASE DE DATOS"/>
    <m/>
  </r>
  <r>
    <s v="20"/>
    <x v="1"/>
    <s v="ELNO"/>
    <s v="43038095"/>
    <s v="43038095"/>
    <x v="4"/>
    <s v="WEIRPUMP-2"/>
    <s v="S"/>
    <n v="0.83"/>
    <n v="0.8"/>
    <n v="90.616"/>
    <n v="381.33699999999999"/>
    <n v="471.952"/>
    <n v="0"/>
    <n v="0"/>
    <n v="0"/>
    <m/>
    <m/>
    <x v="0"/>
    <s v="ELNO43038095WEIRPUMP-2HI"/>
    <s v="Electro Nor Oeste S. A."/>
    <x v="2"/>
    <x v="2"/>
    <s v="C. H. Quiroz"/>
    <x v="142"/>
    <x v="4"/>
    <x v="4"/>
    <x v="244"/>
    <x v="1"/>
    <s v="Instalado"/>
    <s v="Operativo"/>
    <s v="Distribuidora"/>
    <x v="0"/>
    <x v="1"/>
    <x v="0"/>
    <x v="0"/>
    <s v="Estatal"/>
    <s v="PIURA"/>
    <s v="PIURA"/>
    <s v="AYABACA"/>
    <s v="AYABACA"/>
    <n v="0"/>
    <x v="7"/>
    <n v="0"/>
    <x v="0"/>
    <n v="0"/>
    <x v="0"/>
    <x v="0"/>
    <n v="471.952"/>
    <n v="0.47195199999999998"/>
    <m/>
    <n v="6.9166666666666668E-2"/>
    <n v="6.6666666666666666E-2"/>
    <n v="7.6479999999999997"/>
    <n v="9.9999999997635314E-4"/>
    <n v="26"/>
    <s v="BASE DE DATOS"/>
    <m/>
  </r>
  <r>
    <s v="20"/>
    <x v="1"/>
    <s v="ELNO"/>
    <s v="43038096"/>
    <s v="43038096"/>
    <x v="4"/>
    <s v="KUBOTA"/>
    <s v="S"/>
    <n v="0.26"/>
    <n v="0.2"/>
    <n v="8.4570000000000007"/>
    <n v="39.843000000000004"/>
    <n v="48.301000000000002"/>
    <n v="0"/>
    <n v="0"/>
    <n v="0"/>
    <m/>
    <m/>
    <x v="0"/>
    <s v="ELNO43038096KUBOTAHI"/>
    <s v="Electro Nor Oeste S. A."/>
    <x v="2"/>
    <x v="2"/>
    <s v="C. H. Sicacate"/>
    <x v="143"/>
    <x v="4"/>
    <x v="4"/>
    <x v="245"/>
    <x v="1"/>
    <s v="Instalado"/>
    <s v="Operativo"/>
    <s v="Distribuidora"/>
    <x v="0"/>
    <x v="1"/>
    <x v="0"/>
    <x v="0"/>
    <s v="Estatal"/>
    <s v="PIURA"/>
    <s v="PIURA"/>
    <s v="AYABACA"/>
    <s v="AYABACA"/>
    <n v="0"/>
    <x v="7"/>
    <n v="0"/>
    <x v="0"/>
    <n v="0"/>
    <x v="0"/>
    <x v="0"/>
    <n v="48.301000000000002"/>
    <n v="4.8301000000000004E-2"/>
    <m/>
    <n v="2.1666666666666667E-2"/>
    <n v="1.6666666666666666E-2"/>
    <n v="7.6479999999999997"/>
    <n v="-9.9999999999766942E-4"/>
    <n v="26"/>
    <s v="BASE DE DATOS"/>
    <m/>
  </r>
  <r>
    <s v="20"/>
    <x v="1"/>
    <s v="ELNO"/>
    <s v="43038096"/>
    <s v="43038096"/>
    <x v="4"/>
    <s v="KUBOTA-1"/>
    <s v="S"/>
    <n v="0.246"/>
    <n v="0.2"/>
    <n v="13.914999999999999"/>
    <n v="66.963999999999999"/>
    <n v="80.879000000000005"/>
    <n v="0"/>
    <n v="0"/>
    <n v="0"/>
    <m/>
    <m/>
    <x v="0"/>
    <s v="ELNO43038096KUBOTA-1HI"/>
    <s v="Electro Nor Oeste S. A."/>
    <x v="2"/>
    <x v="2"/>
    <s v="C. H. Sicacate"/>
    <x v="143"/>
    <x v="4"/>
    <x v="4"/>
    <x v="246"/>
    <x v="1"/>
    <s v="Instalado"/>
    <s v="Operativo"/>
    <s v="Distribuidora"/>
    <x v="0"/>
    <x v="1"/>
    <x v="0"/>
    <x v="0"/>
    <s v="Estatal"/>
    <s v="PIURA"/>
    <s v="PIURA"/>
    <s v="AYABACA"/>
    <s v="AYABACA"/>
    <n v="0"/>
    <x v="7"/>
    <n v="0"/>
    <x v="0"/>
    <n v="0"/>
    <x v="0"/>
    <x v="0"/>
    <n v="80.879000000000005"/>
    <n v="8.0879000000000006E-2"/>
    <m/>
    <n v="2.0500000000000001E-2"/>
    <n v="1.6666666666666666E-2"/>
    <n v="7.6479999999999997"/>
    <n v="-1.4210854715202004E-14"/>
    <n v="26"/>
    <s v="BASE DE DATOS"/>
    <m/>
  </r>
  <r>
    <s v="20"/>
    <x v="11"/>
    <s v="ENEGEN"/>
    <s v="11002793"/>
    <s v="11002793"/>
    <x v="4"/>
    <s v="GR-1"/>
    <s v="S"/>
    <n v="64.599999999999994"/>
    <n v="69.53"/>
    <n v="7697.2179999999998"/>
    <n v="14846.653"/>
    <n v="22543.870999999999"/>
    <n v="8.1"/>
    <n v="431.55"/>
    <n v="3.87"/>
    <m/>
    <m/>
    <x v="0"/>
    <s v="ENEGEN11002793GR-1HI"/>
    <s v="ENEL Generación Perú S.A.A."/>
    <x v="11"/>
    <x v="11"/>
    <s v="C. H. Huinco"/>
    <x v="208"/>
    <x v="4"/>
    <x v="4"/>
    <x v="292"/>
    <x v="1"/>
    <s v="Instalado"/>
    <s v="Operativo"/>
    <s v="Generadora"/>
    <x v="0"/>
    <x v="1"/>
    <x v="1"/>
    <x v="0"/>
    <s v="Privado"/>
    <s v="LIMA"/>
    <s v="LIMA"/>
    <s v="HUAROCHIRI"/>
    <s v="SAN PEDRO DE CASTA"/>
    <n v="0"/>
    <x v="7"/>
    <n v="0"/>
    <x v="0"/>
    <n v="0"/>
    <x v="0"/>
    <x v="0"/>
    <n v="22543.870999999999"/>
    <n v="22.543870999999999"/>
    <m/>
    <n v="5.3833333333333329"/>
    <n v="5.4472500000000004"/>
    <n v="7.6479999999999997"/>
    <n v="0"/>
    <n v="44"/>
    <s v="BASE DE DATOS"/>
    <m/>
  </r>
  <r>
    <s v="20"/>
    <x v="11"/>
    <s v="ENEGEN"/>
    <s v="11002793"/>
    <s v="11002793"/>
    <x v="4"/>
    <s v="GR-2"/>
    <s v="S"/>
    <n v="64.599999999999994"/>
    <n v="69.11"/>
    <n v="8216.6769999999997"/>
    <n v="20984.965"/>
    <n v="29201.642"/>
    <n v="2.17"/>
    <n v="590.42999999999995"/>
    <n v="3.52"/>
    <m/>
    <m/>
    <x v="0"/>
    <s v="ENEGEN11002793GR-2HI"/>
    <s v="ENEL Generación Perú S.A.A."/>
    <x v="11"/>
    <x v="11"/>
    <s v="C. H. Huinco"/>
    <x v="208"/>
    <x v="4"/>
    <x v="4"/>
    <x v="293"/>
    <x v="1"/>
    <s v="Instalado"/>
    <s v="Operativo"/>
    <s v="Generadora"/>
    <x v="0"/>
    <x v="1"/>
    <x v="1"/>
    <x v="0"/>
    <s v="Privado"/>
    <s v="LIMA"/>
    <s v="LIMA"/>
    <s v="HUAROCHIRI"/>
    <s v="SAN PEDRO DE CASTA"/>
    <n v="0"/>
    <x v="7"/>
    <n v="0"/>
    <x v="0"/>
    <n v="0"/>
    <x v="0"/>
    <x v="0"/>
    <n v="29201.642"/>
    <n v="29.201642"/>
    <m/>
    <n v="5.3833333333333329"/>
    <n v="5.4409166666666664"/>
    <n v="7.6479999999999997"/>
    <n v="0"/>
    <n v="44"/>
    <s v="BASE DE DATOS"/>
    <m/>
  </r>
  <r>
    <s v="20"/>
    <x v="11"/>
    <s v="ENEGEN"/>
    <s v="11002793"/>
    <s v="11002793"/>
    <x v="4"/>
    <s v="GR-3"/>
    <s v="S"/>
    <n v="64.599999999999994"/>
    <n v="69.914000000000001"/>
    <n v="8050.2650000000003"/>
    <n v="24846.914000000001"/>
    <n v="32897.178999999996"/>
    <n v="1.52"/>
    <n v="677.07"/>
    <n v="3.08"/>
    <m/>
    <m/>
    <x v="0"/>
    <s v="ENEGEN11002793GR-3HI"/>
    <s v="ENEL Generación Perú S.A.A."/>
    <x v="11"/>
    <x v="11"/>
    <s v="C. H. Huinco"/>
    <x v="208"/>
    <x v="4"/>
    <x v="4"/>
    <x v="294"/>
    <x v="1"/>
    <s v="Instalado"/>
    <s v="Operativo"/>
    <s v="Generadora"/>
    <x v="0"/>
    <x v="1"/>
    <x v="1"/>
    <x v="0"/>
    <s v="Privado"/>
    <s v="LIMA"/>
    <s v="LIMA"/>
    <s v="HUAROCHIRI"/>
    <s v="SAN PEDRO DE CASTA"/>
    <n v="0"/>
    <x v="7"/>
    <n v="0"/>
    <x v="0"/>
    <n v="0"/>
    <x v="0"/>
    <x v="0"/>
    <n v="32897.178999999996"/>
    <n v="32.897178999999994"/>
    <m/>
    <n v="5.3833333333333329"/>
    <n v="5.7024166666666671"/>
    <n v="7.6479999999999997"/>
    <n v="7.2759576141834259E-12"/>
    <n v="44"/>
    <s v="BASE DE DATOS"/>
    <m/>
  </r>
  <r>
    <s v="20"/>
    <x v="11"/>
    <s v="ENEGEN"/>
    <s v="11002793"/>
    <s v="11002793"/>
    <x v="4"/>
    <s v="GR-4"/>
    <s v="S"/>
    <n v="64.599999999999994"/>
    <n v="69.346000000000004"/>
    <n v="7978.3819999999996"/>
    <n v="25077.278999999999"/>
    <n v="33055.661"/>
    <n v="10"/>
    <n v="688.23"/>
    <n v="3.92"/>
    <m/>
    <m/>
    <x v="0"/>
    <s v="ENEGEN11002793GR-4HI"/>
    <s v="ENEL Generación Perú S.A.A."/>
    <x v="11"/>
    <x v="11"/>
    <s v="C. H. Huinco"/>
    <x v="208"/>
    <x v="4"/>
    <x v="4"/>
    <x v="295"/>
    <x v="1"/>
    <s v="Instalado"/>
    <s v="Operativo"/>
    <s v="Generadora"/>
    <x v="0"/>
    <x v="1"/>
    <x v="1"/>
    <x v="0"/>
    <s v="Privado"/>
    <s v="LIMA"/>
    <s v="LIMA"/>
    <s v="HUAROCHIRI"/>
    <s v="SAN PEDRO DE CASTA"/>
    <n v="0"/>
    <x v="7"/>
    <n v="0"/>
    <x v="0"/>
    <n v="0"/>
    <x v="0"/>
    <x v="0"/>
    <n v="33055.661"/>
    <n v="33.055661000000001"/>
    <m/>
    <n v="5.3833333333333329"/>
    <n v="5.7284166666666669"/>
    <n v="7.6479999999999997"/>
    <n v="0"/>
    <n v="44"/>
    <s v="BASE DE DATOS"/>
    <m/>
  </r>
  <r>
    <s v="20"/>
    <x v="11"/>
    <s v="ENEGEN"/>
    <s v="11002393"/>
    <s v="11002393"/>
    <x v="4"/>
    <s v="GR-1"/>
    <s v="S"/>
    <n v="60"/>
    <n v="68.555999999999997"/>
    <n v="9350.0249999999996"/>
    <n v="35787.154999999999"/>
    <n v="45137.180999999997"/>
    <n v="0"/>
    <n v="744"/>
    <n v="0"/>
    <m/>
    <m/>
    <x v="0"/>
    <s v="ENEGEN11002393GR-1HI"/>
    <s v="ENEL Generación Perú S.A.A."/>
    <x v="11"/>
    <x v="11"/>
    <s v="C. H. Matucana"/>
    <x v="209"/>
    <x v="4"/>
    <x v="4"/>
    <x v="292"/>
    <x v="1"/>
    <s v="Instalado"/>
    <s v="Operativo"/>
    <s v="Generadora"/>
    <x v="0"/>
    <x v="1"/>
    <x v="1"/>
    <x v="0"/>
    <s v="Privado"/>
    <s v="LIMA"/>
    <s v="LIMA"/>
    <s v="HUAROCHIRI"/>
    <s v="SURCO"/>
    <n v="0"/>
    <x v="7"/>
    <n v="0"/>
    <x v="0"/>
    <n v="0"/>
    <x v="0"/>
    <x v="0"/>
    <n v="45137.180999999997"/>
    <n v="45.137180999999998"/>
    <m/>
    <n v="5"/>
    <n v="5.7130000000000001"/>
    <n v="7.6479999999999997"/>
    <n v="-9.9999999656574801E-4"/>
    <n v="44"/>
    <s v="BASE DE DATOS"/>
    <m/>
  </r>
  <r>
    <s v="20"/>
    <x v="11"/>
    <s v="ENEGEN"/>
    <s v="11002393"/>
    <s v="11002393"/>
    <x v="4"/>
    <s v="GR-2"/>
    <s v="S"/>
    <n v="60"/>
    <n v="68.465999999999994"/>
    <n v="9429.1650000000009"/>
    <n v="35280.904000000002"/>
    <n v="44710.069000000003"/>
    <n v="0"/>
    <n v="727.88"/>
    <n v="16.12"/>
    <m/>
    <m/>
    <x v="0"/>
    <s v="ENEGEN11002393GR-2HI"/>
    <s v="ENEL Generación Perú S.A.A."/>
    <x v="11"/>
    <x v="11"/>
    <s v="C. H. Matucana"/>
    <x v="209"/>
    <x v="4"/>
    <x v="4"/>
    <x v="293"/>
    <x v="1"/>
    <s v="Instalado"/>
    <s v="Operativo"/>
    <s v="Generadora"/>
    <x v="0"/>
    <x v="1"/>
    <x v="1"/>
    <x v="0"/>
    <s v="Privado"/>
    <s v="LIMA"/>
    <s v="LIMA"/>
    <s v="HUAROCHIRI"/>
    <s v="SURCO"/>
    <n v="0"/>
    <x v="7"/>
    <n v="0"/>
    <x v="0"/>
    <n v="0"/>
    <x v="0"/>
    <x v="0"/>
    <n v="44710.069000000003"/>
    <n v="44.710069000000004"/>
    <m/>
    <n v="5"/>
    <n v="5.7054999999999998"/>
    <n v="7.6479999999999997"/>
    <n v="0"/>
    <n v="44"/>
    <s v="BASE DE DATOS"/>
    <m/>
  </r>
  <r>
    <s v="20"/>
    <x v="11"/>
    <s v="ENEGEN"/>
    <s v="11002693"/>
    <s v="11002693"/>
    <x v="4"/>
    <s v="GR-1"/>
    <s v="S"/>
    <n v="15.888999999999999"/>
    <n v="16.760000000000002"/>
    <n v="2346.9380000000001"/>
    <n v="8873.3009999999995"/>
    <n v="11220.239"/>
    <n v="0"/>
    <n v="744"/>
    <n v="0"/>
    <m/>
    <m/>
    <x v="0"/>
    <s v="ENEGEN11002693GR-1HI"/>
    <s v="ENEL Generación Perú S.A.A."/>
    <x v="11"/>
    <x v="11"/>
    <s v="C. H. Callahuanca"/>
    <x v="210"/>
    <x v="4"/>
    <x v="4"/>
    <x v="292"/>
    <x v="1"/>
    <s v="Instalado"/>
    <s v="Operativo"/>
    <s v="Generadora"/>
    <x v="0"/>
    <x v="1"/>
    <x v="1"/>
    <x v="0"/>
    <s v="Privado"/>
    <s v="LIMA"/>
    <s v="LIMA"/>
    <s v="HUAROCHIRI"/>
    <s v="CALLAHUANCA"/>
    <n v="0"/>
    <x v="7"/>
    <n v="0"/>
    <x v="0"/>
    <n v="0"/>
    <x v="0"/>
    <x v="0"/>
    <n v="11220.239"/>
    <n v="11.220238999999999"/>
    <m/>
    <n v="1.3240833333333333"/>
    <n v="1.377"/>
    <n v="7.6479999999999997"/>
    <n v="0"/>
    <n v="44"/>
    <s v="BASE DE DATOS"/>
    <m/>
  </r>
  <r>
    <s v="20"/>
    <x v="11"/>
    <s v="ENEGEN"/>
    <s v="11002693"/>
    <s v="11002693"/>
    <x v="4"/>
    <s v="GR-2"/>
    <s v="S"/>
    <n v="15.888999999999999"/>
    <n v="16.545000000000002"/>
    <n v="2293.0920000000001"/>
    <n v="8697.8369999999995"/>
    <n v="10990.929"/>
    <n v="0"/>
    <n v="744"/>
    <n v="0"/>
    <m/>
    <m/>
    <x v="0"/>
    <s v="ENEGEN11002693GR-2HI"/>
    <s v="ENEL Generación Perú S.A.A."/>
    <x v="11"/>
    <x v="11"/>
    <s v="C. H. Callahuanca"/>
    <x v="210"/>
    <x v="4"/>
    <x v="4"/>
    <x v="293"/>
    <x v="1"/>
    <s v="Instalado"/>
    <s v="Operativo"/>
    <s v="Generadora"/>
    <x v="0"/>
    <x v="1"/>
    <x v="1"/>
    <x v="0"/>
    <s v="Privado"/>
    <s v="LIMA"/>
    <s v="LIMA"/>
    <s v="HUAROCHIRI"/>
    <s v="CALLAHUANCA"/>
    <n v="0"/>
    <x v="7"/>
    <n v="0"/>
    <x v="0"/>
    <n v="0"/>
    <x v="0"/>
    <x v="0"/>
    <n v="10990.929"/>
    <n v="10.990929"/>
    <m/>
    <n v="1.3240833333333333"/>
    <n v="1.3671666666666666"/>
    <n v="7.6479999999999997"/>
    <n v="0"/>
    <n v="44"/>
    <s v="BASE DE DATOS"/>
    <m/>
  </r>
  <r>
    <s v="20"/>
    <x v="11"/>
    <s v="ENEGEN"/>
    <s v="11002693"/>
    <s v="11002693"/>
    <x v="4"/>
    <s v="GR-3"/>
    <s v="S"/>
    <n v="15.888999999999999"/>
    <n v="16.587"/>
    <n v="2292.36"/>
    <n v="8772.0660000000007"/>
    <n v="11064.424999999999"/>
    <n v="0"/>
    <n v="743.67"/>
    <n v="0.3"/>
    <m/>
    <m/>
    <x v="0"/>
    <s v="ENEGEN11002693GR-3HI"/>
    <s v="ENEL Generación Perú S.A.A."/>
    <x v="11"/>
    <x v="11"/>
    <s v="C. H. Callahuanca"/>
    <x v="210"/>
    <x v="4"/>
    <x v="4"/>
    <x v="294"/>
    <x v="1"/>
    <s v="Instalado"/>
    <s v="Operativo"/>
    <s v="Generadora"/>
    <x v="0"/>
    <x v="1"/>
    <x v="1"/>
    <x v="0"/>
    <s v="Privado"/>
    <s v="LIMA"/>
    <s v="LIMA"/>
    <s v="HUAROCHIRI"/>
    <s v="CALLAHUANCA"/>
    <n v="0"/>
    <x v="7"/>
    <n v="0"/>
    <x v="0"/>
    <n v="0"/>
    <x v="0"/>
    <x v="0"/>
    <n v="11064.424999999999"/>
    <n v="11.064425"/>
    <m/>
    <n v="1.3240833333333333"/>
    <n v="1.3672500000000001"/>
    <n v="7.6479999999999997"/>
    <n v="1.0000000020227162E-3"/>
    <n v="44"/>
    <s v="BASE DE DATOS"/>
    <m/>
  </r>
  <r>
    <s v="20"/>
    <x v="11"/>
    <s v="ENEGEN"/>
    <s v="11002693"/>
    <s v="11002693"/>
    <x v="4"/>
    <s v="GR-4"/>
    <s v="S"/>
    <n v="34.97"/>
    <n v="34.482999999999997"/>
    <n v="5134.915"/>
    <n v="19205.206999999999"/>
    <n v="24340.121999999999"/>
    <n v="9.7799999999999994"/>
    <n v="731.88"/>
    <n v="2.2799999999999998"/>
    <m/>
    <m/>
    <x v="0"/>
    <s v="ENEGEN11002693GR-4HI"/>
    <s v="ENEL Generación Perú S.A.A."/>
    <x v="11"/>
    <x v="11"/>
    <s v="C. H. Callahuanca"/>
    <x v="210"/>
    <x v="4"/>
    <x v="4"/>
    <x v="295"/>
    <x v="1"/>
    <s v="Instalado"/>
    <s v="Operativo"/>
    <s v="Generadora"/>
    <x v="0"/>
    <x v="1"/>
    <x v="1"/>
    <x v="0"/>
    <s v="Privado"/>
    <s v="LIMA"/>
    <s v="LIMA"/>
    <s v="HUAROCHIRI"/>
    <s v="CALLAHUANCA"/>
    <n v="0"/>
    <x v="7"/>
    <n v="0"/>
    <x v="0"/>
    <n v="0"/>
    <x v="0"/>
    <x v="0"/>
    <n v="24340.121999999999"/>
    <n v="24.340122000000001"/>
    <m/>
    <n v="2.9141666666666666"/>
    <n v="2.9023333333333334"/>
    <n v="7.6479999999999997"/>
    <n v="0"/>
    <n v="44"/>
    <s v="BASE DE DATOS"/>
    <m/>
  </r>
  <r>
    <s v="20"/>
    <x v="11"/>
    <s v="ENEGEN"/>
    <s v="11002593"/>
    <s v="11002593"/>
    <x v="4"/>
    <s v="GR-1"/>
    <s v="S"/>
    <n v="25.417000000000002"/>
    <n v="23.824000000000002"/>
    <n v="3450.9630000000002"/>
    <n v="12312.441999999999"/>
    <n v="15763.405000000001"/>
    <n v="27.72"/>
    <n v="716.28"/>
    <n v="0"/>
    <m/>
    <m/>
    <x v="0"/>
    <s v="ENEGEN11002593GR-1HI"/>
    <s v="ENEL Generación Perú S.A.A."/>
    <x v="11"/>
    <x v="11"/>
    <s v="C. H. Moyopampa"/>
    <x v="211"/>
    <x v="4"/>
    <x v="4"/>
    <x v="292"/>
    <x v="1"/>
    <s v="Instalado"/>
    <s v="Operativo"/>
    <s v="Generadora"/>
    <x v="0"/>
    <x v="1"/>
    <x v="1"/>
    <x v="0"/>
    <s v="Privado"/>
    <s v="LIMA"/>
    <s v="LIMA"/>
    <s v="LIMA "/>
    <s v="LURIGANCHO"/>
    <n v="0"/>
    <x v="7"/>
    <n v="0"/>
    <x v="0"/>
    <n v="0"/>
    <x v="0"/>
    <x v="0"/>
    <n v="15763.405000000001"/>
    <n v="15.763405000000001"/>
    <m/>
    <n v="2.1180833333333333"/>
    <n v="1.9853333333333334"/>
    <n v="7.6479999999999997"/>
    <n v="-1.8189894035458565E-12"/>
    <n v="44"/>
    <s v="BASE DE DATOS"/>
    <m/>
  </r>
  <r>
    <s v="20"/>
    <x v="11"/>
    <s v="ENEGEN"/>
    <s v="11002593"/>
    <s v="11002593"/>
    <x v="4"/>
    <s v="GR-2"/>
    <s v="S"/>
    <n v="25.417000000000002"/>
    <n v="22.574999999999999"/>
    <n v="2952.3049999999998"/>
    <n v="11199.541999999999"/>
    <n v="14151.847"/>
    <n v="0"/>
    <n v="744"/>
    <n v="0"/>
    <m/>
    <m/>
    <x v="0"/>
    <s v="ENEGEN11002593GR-2HI"/>
    <s v="ENEL Generación Perú S.A.A."/>
    <x v="11"/>
    <x v="11"/>
    <s v="C. H. Moyopampa"/>
    <x v="211"/>
    <x v="4"/>
    <x v="4"/>
    <x v="293"/>
    <x v="1"/>
    <s v="Instalado"/>
    <s v="Operativo"/>
    <s v="Generadora"/>
    <x v="0"/>
    <x v="1"/>
    <x v="1"/>
    <x v="0"/>
    <s v="Privado"/>
    <s v="LIMA"/>
    <s v="LIMA"/>
    <s v="LIMA "/>
    <s v="LURIGANCHO"/>
    <n v="0"/>
    <x v="7"/>
    <n v="0"/>
    <x v="0"/>
    <n v="0"/>
    <x v="0"/>
    <x v="0"/>
    <n v="14151.847"/>
    <n v="14.151847"/>
    <m/>
    <n v="2.1180833333333333"/>
    <n v="1.8812499999999999"/>
    <n v="7.6479999999999997"/>
    <n v="0"/>
    <n v="44"/>
    <s v="BASE DE DATOS"/>
    <m/>
  </r>
  <r>
    <s v="20"/>
    <x v="11"/>
    <s v="ENEGEN"/>
    <s v="11002593"/>
    <s v="11002593"/>
    <x v="4"/>
    <s v="GR-3"/>
    <s v="S"/>
    <n v="24.58"/>
    <n v="22.748999999999999"/>
    <n v="3372.201"/>
    <n v="12449.974"/>
    <n v="15822.174999999999"/>
    <n v="9.8800000000000008"/>
    <n v="733.55"/>
    <n v="0.56000000000000005"/>
    <m/>
    <m/>
    <x v="0"/>
    <s v="ENEGEN11002593GR-3HI"/>
    <s v="ENEL Generación Perú S.A.A."/>
    <x v="11"/>
    <x v="11"/>
    <s v="C. H. Moyopampa"/>
    <x v="211"/>
    <x v="4"/>
    <x v="4"/>
    <x v="294"/>
    <x v="1"/>
    <s v="Instalado"/>
    <s v="Operativo"/>
    <s v="Generadora"/>
    <x v="0"/>
    <x v="1"/>
    <x v="1"/>
    <x v="0"/>
    <s v="Privado"/>
    <s v="LIMA"/>
    <s v="LIMA"/>
    <s v="LIMA "/>
    <s v="LURIGANCHO"/>
    <n v="0"/>
    <x v="7"/>
    <n v="0"/>
    <x v="0"/>
    <n v="0"/>
    <x v="0"/>
    <x v="0"/>
    <n v="15822.174999999999"/>
    <n v="15.822175"/>
    <m/>
    <n v="2.0483333333333333"/>
    <n v="1.8957499999999998"/>
    <n v="7.6479999999999997"/>
    <n v="0"/>
    <n v="44"/>
    <s v="BASE DE DATOS"/>
    <m/>
  </r>
  <r>
    <s v="20"/>
    <x v="11"/>
    <s v="ENEGEN"/>
    <s v="11002493"/>
    <s v="11002493"/>
    <x v="4"/>
    <s v="GR-1"/>
    <s v="S"/>
    <n v="15.7"/>
    <n v="15.615"/>
    <n v="1273.0170000000001"/>
    <n v="5206.3419999999996"/>
    <n v="6479.3590000000004"/>
    <n v="215.63"/>
    <n v="437.43"/>
    <n v="28.33"/>
    <m/>
    <m/>
    <x v="0"/>
    <s v="ENEGEN11002493GR-1HI"/>
    <s v="ENEL Generación Perú S.A.A."/>
    <x v="11"/>
    <x v="11"/>
    <s v="C. H. Huampaní"/>
    <x v="212"/>
    <x v="4"/>
    <x v="4"/>
    <x v="292"/>
    <x v="1"/>
    <s v="Instalado"/>
    <s v="Operativo"/>
    <s v="Generadora"/>
    <x v="0"/>
    <x v="1"/>
    <x v="1"/>
    <x v="0"/>
    <s v="Privado"/>
    <s v="LIMA"/>
    <s v="LIMA"/>
    <s v="LIMA"/>
    <s v="LURIGANCHO"/>
    <n v="0"/>
    <x v="7"/>
    <n v="0"/>
    <x v="0"/>
    <n v="0"/>
    <x v="0"/>
    <x v="0"/>
    <n v="6479.3590000000004"/>
    <n v="6.4793590000000005"/>
    <m/>
    <n v="1.3083333333333333"/>
    <n v="1.30125"/>
    <n v="7.6479999999999997"/>
    <n v="-9.0949470177292824E-13"/>
    <n v="44"/>
    <s v="BASE DE DATOS"/>
    <m/>
  </r>
  <r>
    <s v="20"/>
    <x v="11"/>
    <s v="ENEGEN"/>
    <s v="11002493"/>
    <s v="11002493"/>
    <x v="4"/>
    <s v="GR-2"/>
    <s v="S"/>
    <n v="15.7"/>
    <n v="15.234999999999999"/>
    <n v="1244.9749999999999"/>
    <n v="5088.3149999999996"/>
    <n v="6333.29"/>
    <n v="215.82"/>
    <n v="436.28"/>
    <n v="29.37"/>
    <m/>
    <m/>
    <x v="0"/>
    <s v="ENEGEN11002493GR-2HI"/>
    <s v="ENEL Generación Perú S.A.A."/>
    <x v="11"/>
    <x v="11"/>
    <s v="C. H. Huampaní"/>
    <x v="212"/>
    <x v="4"/>
    <x v="4"/>
    <x v="293"/>
    <x v="1"/>
    <s v="Instalado"/>
    <s v="Operativo"/>
    <s v="Generadora"/>
    <x v="0"/>
    <x v="1"/>
    <x v="1"/>
    <x v="0"/>
    <s v="Privado"/>
    <s v="LIMA"/>
    <s v="LIMA"/>
    <s v="LIMA"/>
    <s v="LURIGANCHO"/>
    <n v="0"/>
    <x v="7"/>
    <n v="0"/>
    <x v="0"/>
    <n v="0"/>
    <x v="0"/>
    <x v="0"/>
    <n v="6333.29"/>
    <n v="6.3332899999999999"/>
    <m/>
    <n v="1.3083333333333333"/>
    <n v="1.2695833333333333"/>
    <n v="7.6479999999999997"/>
    <n v="-9.0949470177292824E-13"/>
    <n v="44"/>
    <s v="BASE DE DATOS"/>
    <m/>
  </r>
  <r>
    <s v="20"/>
    <x v="11"/>
    <s v="ENEGEN"/>
    <s v="11375016"/>
    <s v="11375016"/>
    <x v="4"/>
    <s v="GR-1"/>
    <s v="S"/>
    <n v="0.35"/>
    <n v="0.34100000000000003"/>
    <n v="30.399000000000001"/>
    <n v="106.56100000000001"/>
    <n v="136.96"/>
    <n v="0"/>
    <n v="429.5"/>
    <n v="5.05"/>
    <m/>
    <m/>
    <x v="0"/>
    <s v="ENEGEN11375016GR-1HI"/>
    <s v="ENEL Generación Perú S.A.A."/>
    <x v="11"/>
    <x v="11"/>
    <s v="C.H. HER1"/>
    <x v="213"/>
    <x v="4"/>
    <x v="4"/>
    <x v="292"/>
    <x v="1"/>
    <s v="Instalado"/>
    <s v="Operativo"/>
    <s v="Generadora"/>
    <x v="0"/>
    <x v="1"/>
    <x v="1"/>
    <x v="0"/>
    <s v="Privado"/>
    <s v="LIMA"/>
    <s v="LIMA"/>
    <s v="LIMA"/>
    <s v="SAN JUAN DE LURIGANCHO"/>
    <n v="0"/>
    <x v="7"/>
    <n v="0"/>
    <x v="1"/>
    <s v="CUARTA"/>
    <x v="0"/>
    <x v="0"/>
    <n v="136.96"/>
    <n v="0.13696"/>
    <m/>
    <n v="2.9166666666666664E-2"/>
    <n v="2.9166666666666664E-2"/>
    <n v="7.6479999999999997"/>
    <n v="0"/>
    <n v="44"/>
    <s v="BASE DE DATOS"/>
    <m/>
  </r>
  <r>
    <s v="20"/>
    <x v="11"/>
    <s v="ENEGEN"/>
    <s v="11375016"/>
    <s v="11375016"/>
    <x v="4"/>
    <s v="GR-2"/>
    <s v="S"/>
    <n v="0.35"/>
    <n v="0.33700000000000002"/>
    <n v="31.210999999999999"/>
    <n v="107.32"/>
    <n v="138.53100000000001"/>
    <n v="0"/>
    <n v="431.78"/>
    <n v="4.57"/>
    <m/>
    <m/>
    <x v="0"/>
    <s v="ENEGEN11375016GR-2HI"/>
    <s v="ENEL Generación Perú S.A.A."/>
    <x v="11"/>
    <x v="11"/>
    <s v="C.H. HER1"/>
    <x v="213"/>
    <x v="4"/>
    <x v="4"/>
    <x v="293"/>
    <x v="1"/>
    <s v="Instalado"/>
    <s v="Operativo"/>
    <s v="Generadora"/>
    <x v="0"/>
    <x v="1"/>
    <x v="1"/>
    <x v="0"/>
    <s v="Privado"/>
    <s v="LIMA"/>
    <s v="LIMA"/>
    <s v="LIMA"/>
    <s v="SAN JUAN DE LURIGANCHO"/>
    <n v="0"/>
    <x v="7"/>
    <n v="0"/>
    <x v="1"/>
    <s v="CUARTA"/>
    <x v="0"/>
    <x v="0"/>
    <n v="138.53100000000001"/>
    <n v="0.13853100000000002"/>
    <m/>
    <n v="2.9166666666666664E-2"/>
    <n v="2.9166666666666664E-2"/>
    <n v="7.6479999999999997"/>
    <n v="0"/>
    <n v="44"/>
    <s v="BASE DE DATOS"/>
    <m/>
  </r>
  <r>
    <s v="20"/>
    <x v="11"/>
    <s v="ENEGPP"/>
    <s v="16379117"/>
    <s v="16379117"/>
    <x v="4"/>
    <s v="Circuito 1"/>
    <s v="S"/>
    <n v="14.096"/>
    <n v="14.096"/>
    <n v="1.25"/>
    <n v="4037.0909999999999"/>
    <n v="4038.34"/>
    <n v="0"/>
    <n v="0"/>
    <n v="0"/>
    <m/>
    <m/>
    <x v="0"/>
    <s v="ENEGPP16379117Circuito 1HI"/>
    <s v="ENEL Green Power Per£ S.A."/>
    <x v="51"/>
    <x v="51"/>
    <s v="C.S. Rubi"/>
    <x v="216"/>
    <x v="6"/>
    <x v="6"/>
    <x v="296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4038.34"/>
    <n v="4.0383399999999998"/>
    <m/>
    <n v="1.1746666666666667"/>
    <n v="1.1746666666666667"/>
    <n v="7.6479999999999997"/>
    <n v="9.9999999974897946E-4"/>
    <n v="46"/>
    <s v="BASE DE DATOS"/>
    <m/>
  </r>
  <r>
    <s v="20"/>
    <x v="11"/>
    <s v="ENEGPP"/>
    <s v="16379117"/>
    <s v="16379117"/>
    <x v="4"/>
    <s v="Circuito 2"/>
    <s v="S"/>
    <n v="14.096"/>
    <n v="14.096"/>
    <n v="1.087"/>
    <n v="3996.08"/>
    <n v="3997.1660000000002"/>
    <n v="0"/>
    <n v="0"/>
    <n v="0"/>
    <m/>
    <m/>
    <x v="0"/>
    <s v="ENEGPP16379117Circuito 2HI"/>
    <s v="ENEL Green Power Per£ S.A."/>
    <x v="51"/>
    <x v="51"/>
    <s v="C.S. Rubi"/>
    <x v="216"/>
    <x v="6"/>
    <x v="6"/>
    <x v="297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3997.1660000000002"/>
    <n v="3.997166"/>
    <m/>
    <n v="1.1746666666666667"/>
    <n v="1.1746666666666667"/>
    <n v="7.6479999999999997"/>
    <n v="9.9999999974897946E-4"/>
    <n v="46"/>
    <s v="BASE DE DATOS"/>
    <m/>
  </r>
  <r>
    <s v="20"/>
    <x v="11"/>
    <s v="ENEGPP"/>
    <s v="16379117"/>
    <s v="16379117"/>
    <x v="4"/>
    <s v="Circuito 3"/>
    <s v="S"/>
    <n v="14.096"/>
    <n v="14.096"/>
    <n v="1.2190000000000001"/>
    <n v="4064.38"/>
    <n v="4065.5990000000002"/>
    <n v="0"/>
    <n v="0"/>
    <n v="0"/>
    <m/>
    <m/>
    <x v="0"/>
    <s v="ENEGPP16379117Circuito 3HI"/>
    <s v="ENEL Green Power Per£ S.A."/>
    <x v="51"/>
    <x v="51"/>
    <s v="C.S. Rubi"/>
    <x v="216"/>
    <x v="6"/>
    <x v="6"/>
    <x v="298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4065.5990000000002"/>
    <n v="4.0655989999999997"/>
    <m/>
    <n v="1.1746666666666667"/>
    <n v="1.1746666666666667"/>
    <n v="7.6479999999999997"/>
    <n v="0"/>
    <n v="46"/>
    <s v="BASE DE DATOS"/>
    <m/>
  </r>
  <r>
    <s v="20"/>
    <x v="11"/>
    <s v="ENEGPP"/>
    <s v="16379117"/>
    <s v="16379117"/>
    <x v="4"/>
    <s v="Circuito 4"/>
    <s v="S"/>
    <n v="14.096"/>
    <n v="14.096"/>
    <n v="1.1339999999999999"/>
    <n v="4049.3020000000001"/>
    <n v="4050.4360000000001"/>
    <n v="0"/>
    <n v="0"/>
    <n v="0"/>
    <m/>
    <m/>
    <x v="0"/>
    <s v="ENEGPP16379117Circuito 4HI"/>
    <s v="ENEL Green Power Per£ S.A."/>
    <x v="51"/>
    <x v="51"/>
    <s v="C.S. Rubi"/>
    <x v="216"/>
    <x v="6"/>
    <x v="6"/>
    <x v="299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4050.4360000000001"/>
    <n v="4.0504360000000004"/>
    <m/>
    <n v="1.1746666666666667"/>
    <n v="1.1746666666666667"/>
    <n v="7.6479999999999997"/>
    <n v="0"/>
    <n v="46"/>
    <s v="BASE DE DATOS"/>
    <m/>
  </r>
  <r>
    <s v="20"/>
    <x v="11"/>
    <s v="ENEGPP"/>
    <s v="16379117"/>
    <s v="16379117"/>
    <x v="4"/>
    <s v="Circuito 5"/>
    <s v="S"/>
    <n v="14.096"/>
    <n v="14.096"/>
    <n v="1.081"/>
    <n v="4052.0360000000001"/>
    <n v="4053.1170000000002"/>
    <n v="0"/>
    <n v="0"/>
    <n v="0"/>
    <m/>
    <m/>
    <x v="0"/>
    <s v="ENEGPP16379117Circuito 5HI"/>
    <s v="ENEL Green Power Per£ S.A."/>
    <x v="51"/>
    <x v="51"/>
    <s v="C.S. Rubi"/>
    <x v="216"/>
    <x v="6"/>
    <x v="6"/>
    <x v="300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4053.1170000000002"/>
    <n v="4.0531170000000003"/>
    <m/>
    <n v="1.1746666666666667"/>
    <n v="1.1746666666666667"/>
    <n v="7.6479999999999997"/>
    <n v="0"/>
    <n v="46"/>
    <s v="BASE DE DATOS"/>
    <m/>
  </r>
  <r>
    <s v="20"/>
    <x v="11"/>
    <s v="ENEGPP"/>
    <s v="16379117"/>
    <s v="16379117"/>
    <x v="4"/>
    <s v="Circuito 6"/>
    <s v="S"/>
    <n v="14.096"/>
    <n v="14.096"/>
    <n v="1.1579999999999999"/>
    <n v="4061.6770000000001"/>
    <n v="4062.835"/>
    <n v="0"/>
    <n v="0"/>
    <n v="0"/>
    <m/>
    <m/>
    <x v="0"/>
    <s v="ENEGPP16379117Circuito 6HI"/>
    <s v="ENEL Green Power Per£ S.A."/>
    <x v="51"/>
    <x v="51"/>
    <s v="C.S. Rubi"/>
    <x v="216"/>
    <x v="6"/>
    <x v="6"/>
    <x v="301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4062.835"/>
    <n v="4.0628349999999998"/>
    <m/>
    <n v="1.1746666666666667"/>
    <n v="1.1746666666666667"/>
    <n v="7.6479999999999997"/>
    <n v="0"/>
    <n v="46"/>
    <s v="BASE DE DATOS"/>
    <m/>
  </r>
  <r>
    <s v="20"/>
    <x v="11"/>
    <s v="ENEGPP"/>
    <s v="16379117"/>
    <s v="16379117"/>
    <x v="4"/>
    <s v="Circuito 7"/>
    <s v="S"/>
    <n v="14.096"/>
    <n v="14.096"/>
    <n v="1.153"/>
    <n v="4031.8910000000001"/>
    <n v="4033.0439999999999"/>
    <n v="0"/>
    <n v="0"/>
    <n v="0"/>
    <m/>
    <m/>
    <x v="0"/>
    <s v="ENEGPP16379117Circuito 7HI"/>
    <s v="ENEL Green Power Per£ S.A."/>
    <x v="51"/>
    <x v="51"/>
    <s v="C.S. Rubi"/>
    <x v="216"/>
    <x v="6"/>
    <x v="6"/>
    <x v="302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4033.0439999999999"/>
    <n v="4.0330440000000003"/>
    <m/>
    <n v="1.1746666666666667"/>
    <n v="1.1746666666666667"/>
    <n v="7.6479999999999997"/>
    <n v="0"/>
    <n v="46"/>
    <s v="BASE DE DATOS"/>
    <m/>
  </r>
  <r>
    <s v="20"/>
    <x v="11"/>
    <s v="ENEGPP"/>
    <s v="16379117"/>
    <s v="16379117"/>
    <x v="4"/>
    <s v="Circuito 8"/>
    <s v="S"/>
    <n v="14.096"/>
    <n v="14.096"/>
    <n v="1.1459999999999999"/>
    <n v="4011.9520000000002"/>
    <n v="4013.0990000000002"/>
    <n v="0"/>
    <n v="0"/>
    <n v="0"/>
    <m/>
    <m/>
    <x v="0"/>
    <s v="ENEGPP16379117Circuito 8HI"/>
    <s v="ENEL Green Power Per£ S.A."/>
    <x v="51"/>
    <x v="51"/>
    <s v="C.S. Rubi"/>
    <x v="216"/>
    <x v="6"/>
    <x v="6"/>
    <x v="303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4013.0990000000002"/>
    <n v="4.0130990000000004"/>
    <m/>
    <n v="1.1746666666666667"/>
    <n v="1.1746666666666667"/>
    <n v="7.6479999999999997"/>
    <n v="-9.9999999974897946E-4"/>
    <n v="46"/>
    <s v="BASE DE DATOS"/>
    <m/>
  </r>
  <r>
    <s v="20"/>
    <x v="11"/>
    <s v="ENEGPP"/>
    <s v="16379117"/>
    <s v="16379117"/>
    <x v="4"/>
    <s v="Circuito 9"/>
    <s v="S"/>
    <n v="17.62"/>
    <n v="17.62"/>
    <n v="1.5329999999999999"/>
    <n v="5084.7550000000001"/>
    <n v="5086.2889999999998"/>
    <n v="0"/>
    <n v="0"/>
    <n v="0"/>
    <m/>
    <m/>
    <x v="0"/>
    <s v="ENEGPP16379117Circuito 9HI"/>
    <s v="ENEL Green Power Per£ S.A."/>
    <x v="51"/>
    <x v="51"/>
    <s v="C.S. Rubi"/>
    <x v="216"/>
    <x v="6"/>
    <x v="6"/>
    <x v="304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5086.2889999999998"/>
    <n v="5.0862889999999998"/>
    <m/>
    <n v="1.4683333333333335"/>
    <n v="1.4683333333333335"/>
    <n v="7.6479999999999997"/>
    <n v="-9.9999999929423211E-4"/>
    <n v="46"/>
    <s v="BASE DE DATOS"/>
    <m/>
  </r>
  <r>
    <s v="20"/>
    <x v="11"/>
    <s v="ENEGPP"/>
    <s v="16379117"/>
    <s v="16379117"/>
    <x v="4"/>
    <s v="Circuito 10"/>
    <s v="S"/>
    <n v="14.096"/>
    <n v="14.096"/>
    <n v="1.159"/>
    <n v="4034.268"/>
    <n v="4035.4270000000001"/>
    <n v="0"/>
    <n v="0"/>
    <n v="0"/>
    <m/>
    <m/>
    <x v="0"/>
    <s v="ENEGPP16379117Circuito 10HI"/>
    <s v="ENEL Green Power Per£ S.A."/>
    <x v="51"/>
    <x v="51"/>
    <s v="C.S. Rubi"/>
    <x v="216"/>
    <x v="6"/>
    <x v="6"/>
    <x v="305"/>
    <x v="3"/>
    <s v="Instalado"/>
    <s v="Operativo"/>
    <s v="Generadora"/>
    <x v="0"/>
    <x v="1"/>
    <x v="1"/>
    <x v="0"/>
    <s v="Privado"/>
    <s v="MOQUEGUA"/>
    <s v="MOQUEGUA"/>
    <s v="MARISCAL NIETO"/>
    <s v="MOQUEGUA"/>
    <n v="0"/>
    <x v="9"/>
    <n v="0"/>
    <x v="1"/>
    <s v="CUARTA"/>
    <x v="0"/>
    <x v="0"/>
    <n v="4035.4270000000001"/>
    <n v="4.0354270000000003"/>
    <m/>
    <n v="1.1746666666666667"/>
    <n v="1.1746666666666667"/>
    <n v="7.6479999999999997"/>
    <n v="0"/>
    <n v="46"/>
    <s v="BASE DE DATOS"/>
    <m/>
  </r>
  <r>
    <s v="20"/>
    <x v="11"/>
    <s v="ENEGPP"/>
    <s v="17360815"/>
    <s v="17360815"/>
    <x v="4"/>
    <s v="Circuito 1"/>
    <s v="S"/>
    <n v="15.75"/>
    <n v="15.75"/>
    <n v="1698.346"/>
    <n v="4112.299"/>
    <n v="5810.6450000000004"/>
    <n v="0"/>
    <n v="0"/>
    <n v="0"/>
    <m/>
    <m/>
    <x v="0"/>
    <s v="ENEGPP17360815Circuito 1HI"/>
    <s v="ENEL Green Power Per£ S.A."/>
    <x v="51"/>
    <x v="51"/>
    <s v="C.E. Wayra"/>
    <x v="217"/>
    <x v="7"/>
    <x v="7"/>
    <x v="296"/>
    <x v="4"/>
    <s v="Instalado"/>
    <s v="Operativo"/>
    <s v="Generadora"/>
    <x v="0"/>
    <x v="1"/>
    <x v="1"/>
    <x v="0"/>
    <s v="Privado"/>
    <s v="ICA"/>
    <s v="ICA"/>
    <s v="NAZCA"/>
    <s v="MARCONA"/>
    <n v="0"/>
    <x v="10"/>
    <n v="0"/>
    <x v="1"/>
    <s v="CUARTA"/>
    <x v="0"/>
    <x v="0"/>
    <n v="5810.6450000000004"/>
    <n v="5.8106450000000001"/>
    <m/>
    <n v="1.3125"/>
    <n v="1.3125"/>
    <n v="7.6479999999999997"/>
    <n v="0"/>
    <n v="46"/>
    <s v="BASE DE DATOS"/>
    <m/>
  </r>
  <r>
    <s v="20"/>
    <x v="11"/>
    <s v="ENEGPP"/>
    <s v="17360815"/>
    <s v="17360815"/>
    <x v="4"/>
    <s v="Circuito 2"/>
    <s v="S"/>
    <n v="18.899999999999999"/>
    <n v="18.899999999999999"/>
    <n v="1804.3810000000001"/>
    <n v="4195.6580000000004"/>
    <n v="6000.0389999999998"/>
    <n v="0"/>
    <n v="0"/>
    <n v="0"/>
    <m/>
    <m/>
    <x v="0"/>
    <s v="ENEGPP17360815Circuito 2HI"/>
    <s v="ENEL Green Power Per£ S.A."/>
    <x v="51"/>
    <x v="51"/>
    <s v="C.E. Wayra"/>
    <x v="217"/>
    <x v="7"/>
    <x v="7"/>
    <x v="297"/>
    <x v="4"/>
    <s v="Instalado"/>
    <s v="Operativo"/>
    <s v="Generadora"/>
    <x v="0"/>
    <x v="1"/>
    <x v="1"/>
    <x v="0"/>
    <s v="Privado"/>
    <s v="ICA"/>
    <s v="ICA"/>
    <s v="NAZCA"/>
    <s v="MARCONA"/>
    <n v="0"/>
    <x v="10"/>
    <n v="0"/>
    <x v="1"/>
    <s v="CUARTA"/>
    <x v="0"/>
    <x v="0"/>
    <n v="6000.0389999999998"/>
    <n v="6.0000390000000001"/>
    <m/>
    <n v="1.575"/>
    <n v="1.575"/>
    <n v="7.6479999999999997"/>
    <n v="9.0949470177292824E-13"/>
    <n v="46"/>
    <s v="BASE DE DATOS"/>
    <m/>
  </r>
  <r>
    <s v="20"/>
    <x v="11"/>
    <s v="ENEGPP"/>
    <s v="17360815"/>
    <s v="17360815"/>
    <x v="4"/>
    <s v="Circuito 3"/>
    <s v="S"/>
    <n v="18.899999999999999"/>
    <n v="18.899999999999999"/>
    <n v="1902.393"/>
    <n v="4833.8119999999999"/>
    <n v="6736.2049999999999"/>
    <n v="0"/>
    <n v="0"/>
    <n v="0"/>
    <m/>
    <m/>
    <x v="0"/>
    <s v="ENEGPP17360815Circuito 3HI"/>
    <s v="ENEL Green Power Per£ S.A."/>
    <x v="51"/>
    <x v="51"/>
    <s v="C.E. Wayra"/>
    <x v="217"/>
    <x v="7"/>
    <x v="7"/>
    <x v="298"/>
    <x v="4"/>
    <s v="Instalado"/>
    <s v="Operativo"/>
    <s v="Generadora"/>
    <x v="0"/>
    <x v="1"/>
    <x v="1"/>
    <x v="0"/>
    <s v="Privado"/>
    <s v="ICA"/>
    <s v="ICA"/>
    <s v="NAZCA"/>
    <s v="MARCONA"/>
    <n v="0"/>
    <x v="10"/>
    <n v="0"/>
    <x v="1"/>
    <s v="CUARTA"/>
    <x v="0"/>
    <x v="0"/>
    <n v="6736.2049999999999"/>
    <n v="6.736205"/>
    <m/>
    <n v="1.575"/>
    <n v="1.575"/>
    <n v="7.6479999999999997"/>
    <n v="0"/>
    <n v="46"/>
    <s v="BASE DE DATOS"/>
    <m/>
  </r>
  <r>
    <s v="20"/>
    <x v="11"/>
    <s v="ENEGPP"/>
    <s v="17360815"/>
    <s v="17360815"/>
    <x v="4"/>
    <s v="Circuito 4"/>
    <s v="S"/>
    <n v="18.899999999999999"/>
    <n v="18.899999999999999"/>
    <n v="2097.6529999999998"/>
    <n v="5085.7340000000004"/>
    <n v="7183.3869999999997"/>
    <n v="0"/>
    <n v="0"/>
    <n v="0"/>
    <m/>
    <m/>
    <x v="0"/>
    <s v="ENEGPP17360815Circuito 4HI"/>
    <s v="ENEL Green Power Per£ S.A."/>
    <x v="51"/>
    <x v="51"/>
    <s v="C.E. Wayra"/>
    <x v="217"/>
    <x v="7"/>
    <x v="7"/>
    <x v="299"/>
    <x v="4"/>
    <s v="Instalado"/>
    <s v="Operativo"/>
    <s v="Generadora"/>
    <x v="0"/>
    <x v="1"/>
    <x v="1"/>
    <x v="0"/>
    <s v="Privado"/>
    <s v="ICA"/>
    <s v="ICA"/>
    <s v="NAZCA"/>
    <s v="MARCONA"/>
    <n v="0"/>
    <x v="10"/>
    <n v="0"/>
    <x v="1"/>
    <s v="CUARTA"/>
    <x v="0"/>
    <x v="0"/>
    <n v="7183.3869999999997"/>
    <n v="7.1833869999999997"/>
    <m/>
    <n v="1.575"/>
    <n v="1.575"/>
    <n v="7.6479999999999997"/>
    <n v="9.0949470177292824E-13"/>
    <n v="46"/>
    <s v="BASE DE DATOS"/>
    <m/>
  </r>
  <r>
    <s v="20"/>
    <x v="11"/>
    <s v="ENEGPP"/>
    <s v="17360815"/>
    <s v="17360815"/>
    <x v="4"/>
    <s v="Circuito 5"/>
    <s v="S"/>
    <n v="22.05"/>
    <n v="22.05"/>
    <n v="2517.36"/>
    <n v="6219.143"/>
    <n v="8736.5030000000006"/>
    <n v="0"/>
    <n v="0"/>
    <n v="0"/>
    <m/>
    <m/>
    <x v="0"/>
    <s v="ENEGPP17360815Circuito 5HI"/>
    <s v="ENEL Green Power Per£ S.A."/>
    <x v="51"/>
    <x v="51"/>
    <s v="C.E. Wayra"/>
    <x v="217"/>
    <x v="7"/>
    <x v="7"/>
    <x v="300"/>
    <x v="4"/>
    <s v="Instalado"/>
    <s v="Operativo"/>
    <s v="Generadora"/>
    <x v="0"/>
    <x v="1"/>
    <x v="1"/>
    <x v="0"/>
    <s v="Privado"/>
    <s v="ICA"/>
    <s v="ICA"/>
    <s v="NAZCA"/>
    <s v="MARCONA"/>
    <n v="0"/>
    <x v="10"/>
    <n v="0"/>
    <x v="1"/>
    <s v="CUARTA"/>
    <x v="0"/>
    <x v="0"/>
    <n v="8736.5030000000006"/>
    <n v="8.7365030000000008"/>
    <m/>
    <n v="1.8375000000000001"/>
    <n v="1.8375000000000001"/>
    <n v="7.6479999999999997"/>
    <n v="0"/>
    <n v="46"/>
    <s v="BASE DE DATOS"/>
    <m/>
  </r>
  <r>
    <s v="20"/>
    <x v="11"/>
    <s v="ENEGPP"/>
    <s v="17360815"/>
    <s v="17360815"/>
    <x v="4"/>
    <s v="Circuito 6"/>
    <s v="S"/>
    <n v="15.75"/>
    <n v="15.75"/>
    <n v="1441.5719999999999"/>
    <n v="4165.2539999999999"/>
    <n v="5606.826"/>
    <n v="0"/>
    <n v="0"/>
    <n v="0"/>
    <m/>
    <m/>
    <x v="0"/>
    <s v="ENEGPP17360815Circuito 6HI"/>
    <s v="ENEL Green Power Per£ S.A."/>
    <x v="51"/>
    <x v="51"/>
    <s v="C.E. Wayra"/>
    <x v="217"/>
    <x v="7"/>
    <x v="7"/>
    <x v="301"/>
    <x v="4"/>
    <s v="Instalado"/>
    <s v="Operativo"/>
    <s v="Generadora"/>
    <x v="0"/>
    <x v="1"/>
    <x v="1"/>
    <x v="0"/>
    <s v="Privado"/>
    <s v="ICA"/>
    <s v="ICA"/>
    <s v="NAZCA"/>
    <s v="MARCONA"/>
    <n v="0"/>
    <x v="10"/>
    <n v="0"/>
    <x v="1"/>
    <s v="CUARTA"/>
    <x v="0"/>
    <x v="0"/>
    <n v="5606.826"/>
    <n v="5.6068259999999999"/>
    <m/>
    <n v="1.3125"/>
    <n v="1.3125"/>
    <n v="7.6479999999999997"/>
    <n v="0"/>
    <n v="46"/>
    <s v="BASE DE DATOS"/>
    <m/>
  </r>
  <r>
    <s v="20"/>
    <x v="11"/>
    <s v="ENEGPP"/>
    <s v="17360815"/>
    <s v="17360815"/>
    <x v="4"/>
    <s v="Circuito 7"/>
    <s v="S"/>
    <n v="22.05"/>
    <n v="22.05"/>
    <n v="2321.473"/>
    <n v="6189.348"/>
    <n v="8510.8209999999999"/>
    <n v="0"/>
    <n v="0"/>
    <n v="0"/>
    <m/>
    <m/>
    <x v="0"/>
    <s v="ENEGPP17360815Circuito 7HI"/>
    <s v="ENEL Green Power Per£ S.A."/>
    <x v="51"/>
    <x v="51"/>
    <s v="C.E. Wayra"/>
    <x v="217"/>
    <x v="7"/>
    <x v="7"/>
    <x v="302"/>
    <x v="4"/>
    <s v="Instalado"/>
    <s v="Operativo"/>
    <s v="Generadora"/>
    <x v="0"/>
    <x v="1"/>
    <x v="1"/>
    <x v="0"/>
    <s v="Privado"/>
    <s v="ICA"/>
    <s v="ICA"/>
    <s v="NAZCA"/>
    <s v="MARCONA"/>
    <n v="0"/>
    <x v="10"/>
    <n v="0"/>
    <x v="1"/>
    <s v="CUARTA"/>
    <x v="0"/>
    <x v="0"/>
    <n v="8510.8209999999999"/>
    <n v="8.510821"/>
    <m/>
    <n v="1.8375000000000001"/>
    <n v="1.8375000000000001"/>
    <n v="7.6479999999999997"/>
    <n v="0"/>
    <n v="46"/>
    <s v="BASE DE DATOS"/>
    <m/>
  </r>
  <r>
    <s v="20"/>
    <x v="11"/>
    <s v="CHINAN"/>
    <s v="11068096"/>
    <s v="11068096"/>
    <x v="4"/>
    <s v="GR-1"/>
    <s v="S"/>
    <n v="42.3"/>
    <n v="43.113999999999997"/>
    <n v="3418.0610000000001"/>
    <n v="13950.681"/>
    <n v="17368.741999999998"/>
    <n v="0"/>
    <n v="691.13"/>
    <n v="9.3800000000000008"/>
    <m/>
    <m/>
    <x v="0"/>
    <s v="CHINAN11068096GR-1HI"/>
    <s v="Chinango S.A.C"/>
    <x v="50"/>
    <x v="50"/>
    <s v="C. H. Yanango"/>
    <x v="214"/>
    <x v="4"/>
    <x v="4"/>
    <x v="292"/>
    <x v="1"/>
    <s v="Instalado"/>
    <s v="Operativo"/>
    <s v="Generadora"/>
    <x v="0"/>
    <x v="1"/>
    <x v="1"/>
    <x v="0"/>
    <s v="Privado"/>
    <s v="JUNIN"/>
    <s v="JUNIN"/>
    <s v="CHANCHAMAYO"/>
    <s v="SAN RAMÓN"/>
    <n v="0"/>
    <x v="7"/>
    <n v="0"/>
    <x v="0"/>
    <n v="0"/>
    <x v="0"/>
    <x v="0"/>
    <n v="17368.741999999998"/>
    <n v="17.368741999999997"/>
    <m/>
    <n v="3.5249999999999999"/>
    <n v="3.5928333333333331"/>
    <n v="7.6479999999999997"/>
    <n v="3.637978807091713E-12"/>
    <n v="11"/>
    <s v="BASE DE DATOS"/>
    <m/>
  </r>
  <r>
    <s v="20"/>
    <x v="11"/>
    <s v="CHINAN"/>
    <s v="11082197"/>
    <s v="11082197"/>
    <x v="4"/>
    <s v="GR-1"/>
    <s v="S"/>
    <n v="71.400000000000006"/>
    <n v="77.643000000000001"/>
    <n v="9215.7240000000002"/>
    <n v="29035.044999999998"/>
    <n v="38250.767999999996"/>
    <n v="0"/>
    <n v="540.4"/>
    <n v="0"/>
    <m/>
    <m/>
    <x v="0"/>
    <s v="CHINAN11082197GR-1HI"/>
    <s v="Chinango S.A.C"/>
    <x v="50"/>
    <x v="50"/>
    <s v="C. H. Chimay"/>
    <x v="215"/>
    <x v="4"/>
    <x v="4"/>
    <x v="292"/>
    <x v="1"/>
    <s v="Instalado"/>
    <s v="Operativo"/>
    <s v="Generadora"/>
    <x v="0"/>
    <x v="1"/>
    <x v="1"/>
    <x v="0"/>
    <s v="Privado"/>
    <s v="JUNIN"/>
    <s v="JUNIN"/>
    <s v="JAUJA"/>
    <s v="MONOBAMBA"/>
    <n v="0"/>
    <x v="7"/>
    <n v="0"/>
    <x v="0"/>
    <n v="0"/>
    <x v="0"/>
    <x v="0"/>
    <n v="38250.767999999996"/>
    <n v="38.250767999999994"/>
    <m/>
    <n v="5.95"/>
    <n v="6.4702500000000001"/>
    <n v="7.6479999999999997"/>
    <n v="1.0000000038417056E-3"/>
    <n v="11"/>
    <s v="BASE DE DATOS"/>
    <m/>
  </r>
  <r>
    <s v="20"/>
    <x v="11"/>
    <s v="CHINAN"/>
    <s v="11082197"/>
    <s v="11082197"/>
    <x v="4"/>
    <s v="GR-2"/>
    <s v="S"/>
    <n v="71.400000000000006"/>
    <n v="74.698999999999998"/>
    <n v="9326.0930000000008"/>
    <n v="31512.151000000002"/>
    <n v="40838.243999999999"/>
    <n v="0"/>
    <n v="643.4"/>
    <n v="13.57"/>
    <m/>
    <m/>
    <x v="0"/>
    <s v="CHINAN11082197GR-2HI"/>
    <s v="Chinango S.A.C"/>
    <x v="50"/>
    <x v="50"/>
    <s v="C. H. Chimay"/>
    <x v="215"/>
    <x v="4"/>
    <x v="4"/>
    <x v="293"/>
    <x v="1"/>
    <s v="Instalado"/>
    <s v="Operativo"/>
    <s v="Generadora"/>
    <x v="0"/>
    <x v="1"/>
    <x v="1"/>
    <x v="0"/>
    <s v="Privado"/>
    <s v="JUNIN"/>
    <s v="JUNIN"/>
    <s v="JAUJA"/>
    <s v="MONOBAMBA"/>
    <n v="0"/>
    <x v="7"/>
    <n v="0"/>
    <x v="0"/>
    <n v="0"/>
    <x v="0"/>
    <x v="0"/>
    <n v="40838.243999999999"/>
    <n v="40.838243999999996"/>
    <m/>
    <n v="5.95"/>
    <n v="6.2249166666666662"/>
    <n v="7.6479999999999997"/>
    <n v="7.2759576141834259E-12"/>
    <n v="11"/>
    <s v="BASE DE DATOS"/>
    <m/>
  </r>
  <r>
    <s v="20"/>
    <x v="5"/>
    <s v="KALLPA"/>
    <s v="14331913"/>
    <s v="14331913"/>
    <x v="4"/>
    <s v="G-1"/>
    <s v="S"/>
    <n v="181.82900000000001"/>
    <n v="181.82900000000001"/>
    <n v="12324.272000000001"/>
    <n v="49007.904000000002"/>
    <n v="61332.175999999999"/>
    <n v="0"/>
    <n v="483.98"/>
    <n v="0"/>
    <m/>
    <m/>
    <x v="0"/>
    <s v="KALLPA14331913G-1HI"/>
    <s v="Kallpa Generaci¢n S.A."/>
    <x v="26"/>
    <x v="26"/>
    <s v="C.H. Cerro del Aguila"/>
    <x v="256"/>
    <x v="4"/>
    <x v="4"/>
    <x v="37"/>
    <x v="1"/>
    <s v="Instalado"/>
    <s v="Operativo"/>
    <s v="Generadora"/>
    <x v="0"/>
    <x v="1"/>
    <x v="1"/>
    <x v="0"/>
    <s v="Privado"/>
    <s v="HUANCAVELICA"/>
    <s v="HUANCAVELICA"/>
    <s v="TAYACAYA"/>
    <s v="COLCABAMBA - SURUBAMBA"/>
    <n v="0"/>
    <x v="7"/>
    <n v="0"/>
    <x v="0"/>
    <n v="0"/>
    <x v="0"/>
    <x v="0"/>
    <n v="61332.175999999999"/>
    <n v="61.332175999999997"/>
    <m/>
    <n v="14.273333333333333"/>
    <n v="15.152416666666667"/>
    <n v="7.6479999999999997"/>
    <n v="7.2759576141834259E-12"/>
    <n v="63"/>
    <s v="BASE DE DATOS"/>
    <m/>
  </r>
  <r>
    <s v="20"/>
    <x v="5"/>
    <s v="KALLPA"/>
    <s v="14331913"/>
    <s v="14331913"/>
    <x v="4"/>
    <s v="G-2"/>
    <s v="S"/>
    <n v="181.70500000000001"/>
    <n v="181.70500000000001"/>
    <n v="13759.035"/>
    <n v="59586.63"/>
    <n v="73345.664999999994"/>
    <n v="0"/>
    <n v="556.78"/>
    <n v="0"/>
    <m/>
    <m/>
    <x v="0"/>
    <s v="KALLPA14331913G-2HI"/>
    <s v="Kallpa Generaci¢n S.A."/>
    <x v="26"/>
    <x v="26"/>
    <s v="C.H. Cerro del Aguila"/>
    <x v="256"/>
    <x v="4"/>
    <x v="4"/>
    <x v="38"/>
    <x v="1"/>
    <s v="Instalado"/>
    <s v="Operativo"/>
    <s v="Generadora"/>
    <x v="0"/>
    <x v="1"/>
    <x v="1"/>
    <x v="0"/>
    <s v="Privado"/>
    <s v="HUANCAVELICA"/>
    <s v="HUANCAVELICA"/>
    <s v="TAYACAYA"/>
    <s v="COLCABAMBA - SURUBAMBA"/>
    <n v="0"/>
    <x v="7"/>
    <n v="0"/>
    <x v="0"/>
    <n v="0"/>
    <x v="0"/>
    <x v="0"/>
    <n v="73345.664999999994"/>
    <n v="73.345664999999997"/>
    <m/>
    <n v="14.273333333333333"/>
    <n v="15.142083333333334"/>
    <n v="7.6479999999999997"/>
    <n v="0"/>
    <n v="63"/>
    <s v="BASE DE DATOS"/>
    <m/>
  </r>
  <r>
    <s v="20"/>
    <x v="5"/>
    <s v="KALLPA"/>
    <s v="14331913"/>
    <s v="14331913"/>
    <x v="4"/>
    <s v="G-3"/>
    <s v="S"/>
    <n v="181.55600000000001"/>
    <n v="181.55600000000001"/>
    <n v="12804.912"/>
    <n v="59919.453999999998"/>
    <n v="72724.365999999995"/>
    <n v="0"/>
    <n v="559.37"/>
    <n v="0"/>
    <m/>
    <m/>
    <x v="0"/>
    <s v="KALLPA14331913G-3HI"/>
    <s v="Kallpa Generaci¢n S.A."/>
    <x v="26"/>
    <x v="26"/>
    <s v="C.H. Cerro del Aguila"/>
    <x v="256"/>
    <x v="4"/>
    <x v="4"/>
    <x v="39"/>
    <x v="1"/>
    <s v="Instalado"/>
    <s v="Operativo"/>
    <s v="Generadora"/>
    <x v="0"/>
    <x v="1"/>
    <x v="1"/>
    <x v="0"/>
    <s v="Privado"/>
    <s v="HUANCAVELICA"/>
    <s v="HUANCAVELICA"/>
    <s v="TAYACAYA"/>
    <s v="COLCABAMBA - SURUBAMBA"/>
    <n v="0"/>
    <x v="7"/>
    <n v="0"/>
    <x v="0"/>
    <n v="0"/>
    <x v="0"/>
    <x v="0"/>
    <n v="72724.365999999995"/>
    <n v="72.724365999999989"/>
    <m/>
    <n v="14.273333333333333"/>
    <n v="15.129666666666667"/>
    <n v="7.6479999999999997"/>
    <n v="0"/>
    <n v="63"/>
    <s v="BASE DE DATOS"/>
    <m/>
  </r>
  <r>
    <s v="20"/>
    <x v="5"/>
    <s v="KALLPA"/>
    <s v="14331913"/>
    <s v="14331913"/>
    <x v="4"/>
    <s v="G-4"/>
    <s v="S"/>
    <n v="10.427"/>
    <n v="10.427"/>
    <n v="548.89099999999996"/>
    <n v="2739.73"/>
    <n v="3288.6210000000001"/>
    <n v="0"/>
    <n v="715.6"/>
    <n v="0"/>
    <m/>
    <m/>
    <x v="0"/>
    <s v="KALLPA14331913G-4HI"/>
    <s v="Kallpa Generaci¢n S.A."/>
    <x v="26"/>
    <x v="26"/>
    <s v="C.H. Cerro del Aguila"/>
    <x v="256"/>
    <x v="4"/>
    <x v="4"/>
    <x v="40"/>
    <x v="1"/>
    <s v="Instalado"/>
    <s v="Operativo"/>
    <s v="Generadora"/>
    <x v="0"/>
    <x v="1"/>
    <x v="1"/>
    <x v="0"/>
    <s v="Privado"/>
    <s v="HUANCAVELICA"/>
    <s v="HUANCAVELICA"/>
    <s v="TAYACAYA"/>
    <s v="COLCABAMBA - SURUBAMBA"/>
    <n v="0"/>
    <x v="7"/>
    <n v="0"/>
    <x v="0"/>
    <n v="0"/>
    <x v="0"/>
    <x v="0"/>
    <n v="3288.6210000000001"/>
    <n v="3.288621"/>
    <m/>
    <n v="0.89666666666666661"/>
    <n v="0.86891666666666667"/>
    <n v="7.6479999999999997"/>
    <n v="0"/>
    <n v="63"/>
    <s v="BASE DE DATOS"/>
    <m/>
  </r>
  <r>
    <s v="20"/>
    <x v="6"/>
    <s v="KALLPA"/>
    <s v="14331913"/>
    <s v="14331913"/>
    <x v="4"/>
    <s v="G-1"/>
    <s v="S"/>
    <n v="181.82900000000001"/>
    <n v="181.82900000000001"/>
    <n v="14819.599"/>
    <n v="54698"/>
    <n v="69517.599000000002"/>
    <n v="0"/>
    <n v="536.62"/>
    <n v="0"/>
    <m/>
    <m/>
    <x v="0"/>
    <s v="KALLPA14331913G-1HI"/>
    <s v="Kallpa Generaci¢n S.A."/>
    <x v="26"/>
    <x v="26"/>
    <s v="C.H. Cerro del Aguila"/>
    <x v="256"/>
    <x v="4"/>
    <x v="4"/>
    <x v="37"/>
    <x v="1"/>
    <s v="Instalado"/>
    <s v="Operativo"/>
    <s v="Generadora"/>
    <x v="0"/>
    <x v="1"/>
    <x v="1"/>
    <x v="0"/>
    <s v="Privado"/>
    <s v="HUANCAVELICA"/>
    <s v="HUANCAVELICA"/>
    <s v="TAYACAYA"/>
    <s v="COLCABAMBA - SURUBAMBA"/>
    <n v="0"/>
    <x v="7"/>
    <n v="0"/>
    <x v="0"/>
    <n v="0"/>
    <x v="0"/>
    <x v="0"/>
    <n v="69517.599000000002"/>
    <n v="69.517599000000004"/>
    <m/>
    <n v="14.273333333333333"/>
    <n v="15.152416666666667"/>
    <n v="7.6479999999999997"/>
    <n v="0"/>
    <n v="63"/>
    <s v="BASE DE DATOS"/>
    <m/>
  </r>
  <r>
    <s v="20"/>
    <x v="6"/>
    <s v="KALLPA"/>
    <s v="14331913"/>
    <s v="14331913"/>
    <x v="4"/>
    <s v="G-2"/>
    <s v="S"/>
    <n v="181.70500000000001"/>
    <n v="181.70500000000001"/>
    <n v="14393.97"/>
    <n v="43374.991000000002"/>
    <n v="57768.961000000003"/>
    <n v="0"/>
    <n v="464.23"/>
    <n v="1.42"/>
    <m/>
    <m/>
    <x v="0"/>
    <s v="KALLPA14331913G-2HI"/>
    <s v="Kallpa Generaci¢n S.A."/>
    <x v="26"/>
    <x v="26"/>
    <s v="C.H. Cerro del Aguila"/>
    <x v="256"/>
    <x v="4"/>
    <x v="4"/>
    <x v="38"/>
    <x v="1"/>
    <s v="Instalado"/>
    <s v="Operativo"/>
    <s v="Generadora"/>
    <x v="0"/>
    <x v="1"/>
    <x v="1"/>
    <x v="0"/>
    <s v="Privado"/>
    <s v="HUANCAVELICA"/>
    <s v="HUANCAVELICA"/>
    <s v="TAYACAYA"/>
    <s v="COLCABAMBA - SURUBAMBA"/>
    <n v="0"/>
    <x v="7"/>
    <n v="0"/>
    <x v="0"/>
    <n v="0"/>
    <x v="0"/>
    <x v="0"/>
    <n v="57768.961000000003"/>
    <n v="57.768961000000004"/>
    <m/>
    <n v="14.273333333333333"/>
    <n v="15.142083333333334"/>
    <n v="7.6479999999999997"/>
    <n v="0"/>
    <n v="63"/>
    <s v="BASE DE DATOS"/>
    <m/>
  </r>
  <r>
    <s v="20"/>
    <x v="6"/>
    <s v="KALLPA"/>
    <s v="14331913"/>
    <s v="14331913"/>
    <x v="4"/>
    <s v="G-3"/>
    <s v="S"/>
    <n v="181.55600000000001"/>
    <n v="181.55600000000001"/>
    <n v="15910.531000000001"/>
    <n v="63361.906000000003"/>
    <n v="79272.437000000005"/>
    <n v="0"/>
    <n v="626.27"/>
    <n v="0"/>
    <m/>
    <m/>
    <x v="0"/>
    <s v="KALLPA14331913G-3HI"/>
    <s v="Kallpa Generaci¢n S.A."/>
    <x v="26"/>
    <x v="26"/>
    <s v="C.H. Cerro del Aguila"/>
    <x v="256"/>
    <x v="4"/>
    <x v="4"/>
    <x v="39"/>
    <x v="1"/>
    <s v="Instalado"/>
    <s v="Operativo"/>
    <s v="Generadora"/>
    <x v="0"/>
    <x v="1"/>
    <x v="1"/>
    <x v="0"/>
    <s v="Privado"/>
    <s v="HUANCAVELICA"/>
    <s v="HUANCAVELICA"/>
    <s v="TAYACAYA"/>
    <s v="COLCABAMBA - SURUBAMBA"/>
    <n v="0"/>
    <x v="7"/>
    <n v="0"/>
    <x v="0"/>
    <n v="0"/>
    <x v="0"/>
    <x v="0"/>
    <n v="79272.437000000005"/>
    <n v="79.272437000000011"/>
    <m/>
    <n v="14.273333333333333"/>
    <n v="15.129666666666667"/>
    <n v="7.6479999999999997"/>
    <n v="0"/>
    <n v="63"/>
    <s v="BASE DE DATOS"/>
    <m/>
  </r>
  <r>
    <s v="20"/>
    <x v="6"/>
    <s v="KALLPA"/>
    <s v="14331913"/>
    <s v="14331913"/>
    <x v="4"/>
    <s v="G-4"/>
    <s v="S"/>
    <n v="10.427"/>
    <n v="10.427"/>
    <n v="546.44000000000005"/>
    <n v="2419.5729999999999"/>
    <n v="2966.0129999999999"/>
    <n v="0"/>
    <n v="733"/>
    <n v="0"/>
    <m/>
    <m/>
    <x v="0"/>
    <s v="KALLPA14331913G-4HI"/>
    <s v="Kallpa Generaci¢n S.A."/>
    <x v="26"/>
    <x v="26"/>
    <s v="C.H. Cerro del Aguila"/>
    <x v="256"/>
    <x v="4"/>
    <x v="4"/>
    <x v="40"/>
    <x v="1"/>
    <s v="Instalado"/>
    <s v="Operativo"/>
    <s v="Generadora"/>
    <x v="0"/>
    <x v="1"/>
    <x v="1"/>
    <x v="0"/>
    <s v="Privado"/>
    <s v="HUANCAVELICA"/>
    <s v="HUANCAVELICA"/>
    <s v="TAYACAYA"/>
    <s v="COLCABAMBA - SURUBAMBA"/>
    <n v="0"/>
    <x v="7"/>
    <n v="0"/>
    <x v="0"/>
    <n v="0"/>
    <x v="0"/>
    <x v="0"/>
    <n v="2966.0129999999999"/>
    <n v="2.9660129999999998"/>
    <m/>
    <n v="0.89666666666666661"/>
    <n v="0.86891666666666667"/>
    <n v="7.6479999999999997"/>
    <n v="0"/>
    <n v="63"/>
    <s v="BASE DE DATOS"/>
    <m/>
  </r>
  <r>
    <s v="20"/>
    <x v="7"/>
    <s v="KALLPA"/>
    <s v="14331913"/>
    <s v="14331913"/>
    <x v="4"/>
    <s v="G-1"/>
    <s v="S"/>
    <n v="181.82900000000001"/>
    <n v="181.82900000000001"/>
    <n v="13298.919"/>
    <n v="47312"/>
    <n v="60610.919000000002"/>
    <n v="0"/>
    <n v="501.13"/>
    <n v="0"/>
    <m/>
    <m/>
    <x v="0"/>
    <s v="KALLPA14331913G-1HI"/>
    <s v="Kallpa Generaci¢n S.A."/>
    <x v="26"/>
    <x v="26"/>
    <s v="C.H. Cerro del Aguila"/>
    <x v="256"/>
    <x v="4"/>
    <x v="4"/>
    <x v="37"/>
    <x v="1"/>
    <s v="Instalado"/>
    <s v="Operativo"/>
    <s v="Generadora"/>
    <x v="0"/>
    <x v="1"/>
    <x v="1"/>
    <x v="0"/>
    <s v="Privado"/>
    <s v="HUANCAVELICA"/>
    <s v="HUANCAVELICA"/>
    <s v="TAYACAYA"/>
    <s v="COLCABAMBA - SURUBAMBA"/>
    <n v="0"/>
    <x v="7"/>
    <n v="0"/>
    <x v="0"/>
    <n v="0"/>
    <x v="0"/>
    <x v="0"/>
    <n v="60610.919000000002"/>
    <n v="60.610919000000003"/>
    <m/>
    <n v="14.273333333333333"/>
    <n v="15.152416666666667"/>
    <n v="7.6479999999999997"/>
    <n v="0"/>
    <n v="63"/>
    <s v="BASE DE DATOS"/>
    <m/>
  </r>
  <r>
    <s v="20"/>
    <x v="7"/>
    <s v="KALLPA"/>
    <s v="14331913"/>
    <s v="14331913"/>
    <x v="4"/>
    <s v="G-2"/>
    <s v="S"/>
    <n v="181.70500000000001"/>
    <n v="181.70500000000001"/>
    <n v="13278.74"/>
    <n v="41647.506000000001"/>
    <n v="54926.245999999999"/>
    <n v="0"/>
    <n v="461.5"/>
    <n v="3.05"/>
    <m/>
    <m/>
    <x v="0"/>
    <s v="KALLPA14331913G-2HI"/>
    <s v="Kallpa Generaci¢n S.A."/>
    <x v="26"/>
    <x v="26"/>
    <s v="C.H. Cerro del Aguila"/>
    <x v="256"/>
    <x v="4"/>
    <x v="4"/>
    <x v="38"/>
    <x v="1"/>
    <s v="Instalado"/>
    <s v="Operativo"/>
    <s v="Generadora"/>
    <x v="0"/>
    <x v="1"/>
    <x v="1"/>
    <x v="0"/>
    <s v="Privado"/>
    <s v="HUANCAVELICA"/>
    <s v="HUANCAVELICA"/>
    <s v="TAYACAYA"/>
    <s v="COLCABAMBA - SURUBAMBA"/>
    <n v="0"/>
    <x v="7"/>
    <n v="0"/>
    <x v="0"/>
    <n v="0"/>
    <x v="0"/>
    <x v="0"/>
    <n v="54926.245999999999"/>
    <n v="54.926245999999999"/>
    <m/>
    <n v="14.273333333333333"/>
    <n v="15.142083333333334"/>
    <n v="7.6479999999999997"/>
    <n v="0"/>
    <n v="63"/>
    <s v="BASE DE DATOS"/>
    <m/>
  </r>
  <r>
    <s v="20"/>
    <x v="7"/>
    <s v="KALLPA"/>
    <s v="14331913"/>
    <s v="14331913"/>
    <x v="4"/>
    <s v="G-3"/>
    <s v="S"/>
    <n v="181.55600000000001"/>
    <n v="181.55600000000001"/>
    <n v="13458.367"/>
    <n v="52249.733999999997"/>
    <n v="65708.100999999995"/>
    <n v="0"/>
    <n v="547.54999999999995"/>
    <n v="6.7"/>
    <m/>
    <m/>
    <x v="0"/>
    <s v="KALLPA14331913G-3HI"/>
    <s v="Kallpa Generaci¢n S.A."/>
    <x v="26"/>
    <x v="26"/>
    <s v="C.H. Cerro del Aguila"/>
    <x v="256"/>
    <x v="4"/>
    <x v="4"/>
    <x v="39"/>
    <x v="1"/>
    <s v="Instalado"/>
    <s v="Operativo"/>
    <s v="Generadora"/>
    <x v="0"/>
    <x v="1"/>
    <x v="1"/>
    <x v="0"/>
    <s v="Privado"/>
    <s v="HUANCAVELICA"/>
    <s v="HUANCAVELICA"/>
    <s v="TAYACAYA"/>
    <s v="COLCABAMBA - SURUBAMBA"/>
    <n v="0"/>
    <x v="7"/>
    <n v="0"/>
    <x v="0"/>
    <n v="0"/>
    <x v="0"/>
    <x v="0"/>
    <n v="65708.100999999995"/>
    <n v="65.708100999999999"/>
    <m/>
    <n v="14.273333333333333"/>
    <n v="15.129666666666667"/>
    <n v="7.6479999999999997"/>
    <n v="0"/>
    <n v="63"/>
    <s v="BASE DE DATOS"/>
    <m/>
  </r>
  <r>
    <s v="20"/>
    <x v="7"/>
    <s v="KALLPA"/>
    <s v="14331913"/>
    <s v="14331913"/>
    <x v="4"/>
    <s v="G-4"/>
    <s v="S"/>
    <n v="10.427"/>
    <n v="10.427"/>
    <n v="371.53"/>
    <n v="1716.5509999999999"/>
    <n v="2088.0810000000001"/>
    <n v="3.2"/>
    <n v="731.15"/>
    <n v="0"/>
    <m/>
    <m/>
    <x v="0"/>
    <s v="KALLPA14331913G-4HI"/>
    <s v="Kallpa Generaci¢n S.A."/>
    <x v="26"/>
    <x v="26"/>
    <s v="C.H. Cerro del Aguila"/>
    <x v="256"/>
    <x v="4"/>
    <x v="4"/>
    <x v="40"/>
    <x v="1"/>
    <s v="Instalado"/>
    <s v="Operativo"/>
    <s v="Generadora"/>
    <x v="0"/>
    <x v="1"/>
    <x v="1"/>
    <x v="0"/>
    <s v="Privado"/>
    <s v="HUANCAVELICA"/>
    <s v="HUANCAVELICA"/>
    <s v="TAYACAYA"/>
    <s v="COLCABAMBA - SURUBAMBA"/>
    <n v="0"/>
    <x v="7"/>
    <n v="0"/>
    <x v="0"/>
    <n v="0"/>
    <x v="0"/>
    <x v="0"/>
    <n v="2088.0810000000001"/>
    <n v="2.0880810000000003"/>
    <m/>
    <n v="0.89666666666666661"/>
    <n v="0.86891666666666667"/>
    <n v="7.6479999999999997"/>
    <n v="0"/>
    <n v="63"/>
    <s v="BASE DE DATOS"/>
    <m/>
  </r>
  <r>
    <s v="20"/>
    <x v="8"/>
    <s v="KALLPA"/>
    <s v="14331913"/>
    <s v="14331913"/>
    <x v="4"/>
    <s v="G-1"/>
    <s v="S"/>
    <n v="181.82900000000001"/>
    <n v="181.82900000000001"/>
    <n v="10396.217000000001"/>
    <n v="38439"/>
    <n v="48835.216999999997"/>
    <n v="0"/>
    <n v="394.75"/>
    <n v="0"/>
    <m/>
    <m/>
    <x v="0"/>
    <s v="KALLPA14331913G-1HI"/>
    <s v="Kallpa Generaci¢n S.A."/>
    <x v="26"/>
    <x v="26"/>
    <s v="C.H. Cerro del Aguila"/>
    <x v="256"/>
    <x v="4"/>
    <x v="4"/>
    <x v="37"/>
    <x v="1"/>
    <s v="Instalado"/>
    <s v="Operativo"/>
    <s v="Generadora"/>
    <x v="0"/>
    <x v="1"/>
    <x v="1"/>
    <x v="0"/>
    <s v="Privado"/>
    <s v="HUANCAVELICA"/>
    <s v="HUANCAVELICA"/>
    <s v="TAYACAYA"/>
    <s v="COLCABAMBA - SURUBAMBA"/>
    <n v="0"/>
    <x v="7"/>
    <n v="0"/>
    <x v="0"/>
    <n v="0"/>
    <x v="0"/>
    <x v="0"/>
    <n v="48835.216999999997"/>
    <n v="48.835217"/>
    <m/>
    <n v="14.273333333333333"/>
    <n v="15.152416666666667"/>
    <n v="7.6479999999999997"/>
    <n v="7.2759576141834259E-12"/>
    <n v="63"/>
    <s v="BASE DE DATOS"/>
    <m/>
  </r>
  <r>
    <s v="20"/>
    <x v="8"/>
    <s v="KALLPA"/>
    <s v="14331913"/>
    <s v="14331913"/>
    <x v="4"/>
    <s v="G-2"/>
    <s v="S"/>
    <n v="181.70500000000001"/>
    <n v="181.70500000000001"/>
    <n v="14622.12"/>
    <n v="56221.711000000003"/>
    <n v="70843.831000000006"/>
    <n v="0"/>
    <n v="595.73"/>
    <n v="0"/>
    <m/>
    <m/>
    <x v="0"/>
    <s v="KALLPA14331913G-2HI"/>
    <s v="Kallpa Generaci¢n S.A."/>
    <x v="26"/>
    <x v="26"/>
    <s v="C.H. Cerro del Aguila"/>
    <x v="256"/>
    <x v="4"/>
    <x v="4"/>
    <x v="38"/>
    <x v="1"/>
    <s v="Instalado"/>
    <s v="Operativo"/>
    <s v="Generadora"/>
    <x v="0"/>
    <x v="1"/>
    <x v="1"/>
    <x v="0"/>
    <s v="Privado"/>
    <s v="HUANCAVELICA"/>
    <s v="HUANCAVELICA"/>
    <s v="TAYACAYA"/>
    <s v="COLCABAMBA - SURUBAMBA"/>
    <n v="0"/>
    <x v="7"/>
    <n v="0"/>
    <x v="0"/>
    <n v="0"/>
    <x v="0"/>
    <x v="0"/>
    <n v="70843.831000000006"/>
    <n v="70.843831000000009"/>
    <m/>
    <n v="14.273333333333333"/>
    <n v="15.142083333333334"/>
    <n v="7.6479999999999997"/>
    <n v="0"/>
    <n v="63"/>
    <s v="BASE DE DATOS"/>
    <m/>
  </r>
  <r>
    <s v="20"/>
    <x v="8"/>
    <s v="KALLPA"/>
    <s v="14331913"/>
    <s v="14331913"/>
    <x v="4"/>
    <s v="G-3"/>
    <s v="S"/>
    <n v="181.55600000000001"/>
    <n v="181.55600000000001"/>
    <n v="12502.120999999999"/>
    <n v="44897.065000000002"/>
    <n v="57399.186000000002"/>
    <n v="0"/>
    <n v="505.73"/>
    <n v="0"/>
    <m/>
    <m/>
    <x v="0"/>
    <s v="KALLPA14331913G-3HI"/>
    <s v="Kallpa Generaci¢n S.A."/>
    <x v="26"/>
    <x v="26"/>
    <s v="C.H. Cerro del Aguila"/>
    <x v="256"/>
    <x v="4"/>
    <x v="4"/>
    <x v="39"/>
    <x v="1"/>
    <s v="Instalado"/>
    <s v="Operativo"/>
    <s v="Generadora"/>
    <x v="0"/>
    <x v="1"/>
    <x v="1"/>
    <x v="0"/>
    <s v="Privado"/>
    <s v="HUANCAVELICA"/>
    <s v="HUANCAVELICA"/>
    <s v="TAYACAYA"/>
    <s v="COLCABAMBA - SURUBAMBA"/>
    <n v="0"/>
    <x v="7"/>
    <n v="0"/>
    <x v="0"/>
    <n v="0"/>
    <x v="0"/>
    <x v="0"/>
    <n v="57399.186000000002"/>
    <n v="57.399186"/>
    <m/>
    <n v="14.273333333333333"/>
    <n v="15.129666666666667"/>
    <n v="7.6479999999999997"/>
    <n v="0"/>
    <n v="63"/>
    <s v="BASE DE DATOS"/>
    <m/>
  </r>
  <r>
    <s v="20"/>
    <x v="8"/>
    <s v="KALLPA"/>
    <s v="14331913"/>
    <s v="14331913"/>
    <x v="4"/>
    <s v="G-4"/>
    <s v="S"/>
    <n v="10.427"/>
    <n v="10.427"/>
    <n v="367.41"/>
    <n v="1696.432"/>
    <n v="2063.8420000000001"/>
    <n v="0"/>
    <n v="705.77"/>
    <n v="14.05"/>
    <m/>
    <m/>
    <x v="0"/>
    <s v="KALLPA14331913G-4HI"/>
    <s v="Kallpa Generaci¢n S.A."/>
    <x v="26"/>
    <x v="26"/>
    <s v="C.H. Cerro del Aguila"/>
    <x v="256"/>
    <x v="4"/>
    <x v="4"/>
    <x v="40"/>
    <x v="1"/>
    <s v="Instalado"/>
    <s v="Operativo"/>
    <s v="Generadora"/>
    <x v="0"/>
    <x v="1"/>
    <x v="1"/>
    <x v="0"/>
    <s v="Privado"/>
    <s v="HUANCAVELICA"/>
    <s v="HUANCAVELICA"/>
    <s v="TAYACAYA"/>
    <s v="COLCABAMBA - SURUBAMBA"/>
    <n v="0"/>
    <x v="7"/>
    <n v="0"/>
    <x v="0"/>
    <n v="0"/>
    <x v="0"/>
    <x v="0"/>
    <n v="2063.8420000000001"/>
    <n v="2.0638420000000002"/>
    <m/>
    <n v="0.89666666666666661"/>
    <n v="0.86891666666666667"/>
    <n v="7.6479999999999997"/>
    <n v="0"/>
    <n v="63"/>
    <s v="BASE DE DATOS"/>
    <m/>
  </r>
  <r>
    <s v="20"/>
    <x v="10"/>
    <s v="KALLPA"/>
    <s v="14331913"/>
    <s v="14331913"/>
    <x v="4"/>
    <s v="G-1"/>
    <s v="S"/>
    <n v="181.82900000000001"/>
    <n v="181.82900000000001"/>
    <n v="11404.807000000001"/>
    <n v="32452"/>
    <n v="43856.807000000001"/>
    <n v="0"/>
    <n v="356.83"/>
    <n v="5.97"/>
    <m/>
    <m/>
    <x v="0"/>
    <s v="KALLPA14331913G-1HI"/>
    <s v="Kallpa Generaci¢n S.A."/>
    <x v="26"/>
    <x v="26"/>
    <s v="C.H. Cerro del Aguila"/>
    <x v="256"/>
    <x v="4"/>
    <x v="4"/>
    <x v="37"/>
    <x v="1"/>
    <s v="Instalado"/>
    <s v="Operativo"/>
    <s v="Generadora"/>
    <x v="0"/>
    <x v="1"/>
    <x v="1"/>
    <x v="0"/>
    <s v="Privado"/>
    <s v="HUANCAVELICA"/>
    <s v="HUANCAVELICA"/>
    <s v="TAYACAYA"/>
    <s v="COLCABAMBA - SURUBAMBA"/>
    <n v="0"/>
    <x v="7"/>
    <n v="0"/>
    <x v="0"/>
    <n v="0"/>
    <x v="0"/>
    <x v="0"/>
    <n v="43856.807000000001"/>
    <n v="43.856807000000003"/>
    <m/>
    <n v="14.273333333333333"/>
    <n v="15.152416666666667"/>
    <n v="7.6479999999999997"/>
    <n v="0"/>
    <n v="63"/>
    <s v="BASE DE DATOS"/>
    <m/>
  </r>
  <r>
    <s v="20"/>
    <x v="10"/>
    <s v="KALLPA"/>
    <s v="14331913"/>
    <s v="14331913"/>
    <x v="4"/>
    <s v="G-2"/>
    <s v="S"/>
    <n v="181.70500000000001"/>
    <n v="181.70500000000001"/>
    <n v="8679.7099999999991"/>
    <n v="31583.221000000001"/>
    <n v="40262.930999999997"/>
    <n v="0"/>
    <n v="361.05"/>
    <n v="0"/>
    <m/>
    <m/>
    <x v="0"/>
    <s v="KALLPA14331913G-2HI"/>
    <s v="Kallpa Generaci¢n S.A."/>
    <x v="26"/>
    <x v="26"/>
    <s v="C.H. Cerro del Aguila"/>
    <x v="256"/>
    <x v="4"/>
    <x v="4"/>
    <x v="38"/>
    <x v="1"/>
    <s v="Instalado"/>
    <s v="Operativo"/>
    <s v="Generadora"/>
    <x v="0"/>
    <x v="1"/>
    <x v="1"/>
    <x v="0"/>
    <s v="Privado"/>
    <s v="HUANCAVELICA"/>
    <s v="HUANCAVELICA"/>
    <s v="TAYACAYA"/>
    <s v="COLCABAMBA - SURUBAMBA"/>
    <n v="0"/>
    <x v="7"/>
    <n v="0"/>
    <x v="0"/>
    <n v="0"/>
    <x v="0"/>
    <x v="0"/>
    <n v="40262.930999999997"/>
    <n v="40.262930999999995"/>
    <m/>
    <n v="14.273333333333333"/>
    <n v="15.142083333333334"/>
    <n v="7.6479999999999997"/>
    <n v="0"/>
    <n v="63"/>
    <s v="BASE DE DATOS"/>
    <m/>
  </r>
  <r>
    <s v="20"/>
    <x v="10"/>
    <s v="KALLPA"/>
    <s v="14331913"/>
    <s v="14331913"/>
    <x v="4"/>
    <s v="G-3"/>
    <s v="S"/>
    <n v="181.55600000000001"/>
    <n v="181.55600000000001"/>
    <n v="11214.121999999999"/>
    <n v="38439.800000000003"/>
    <n v="49653.921999999999"/>
    <n v="0"/>
    <n v="423.58"/>
    <n v="0"/>
    <m/>
    <m/>
    <x v="0"/>
    <s v="KALLPA14331913G-3HI"/>
    <s v="Kallpa Generaci¢n S.A."/>
    <x v="26"/>
    <x v="26"/>
    <s v="C.H. Cerro del Aguila"/>
    <x v="256"/>
    <x v="4"/>
    <x v="4"/>
    <x v="39"/>
    <x v="1"/>
    <s v="Instalado"/>
    <s v="Operativo"/>
    <s v="Generadora"/>
    <x v="0"/>
    <x v="1"/>
    <x v="1"/>
    <x v="0"/>
    <s v="Privado"/>
    <s v="HUANCAVELICA"/>
    <s v="HUANCAVELICA"/>
    <s v="TAYACAYA"/>
    <s v="COLCABAMBA - SURUBAMBA"/>
    <n v="0"/>
    <x v="7"/>
    <n v="0"/>
    <x v="0"/>
    <n v="0"/>
    <x v="0"/>
    <x v="0"/>
    <n v="49653.921999999999"/>
    <n v="49.653922000000001"/>
    <m/>
    <n v="14.273333333333333"/>
    <n v="15.129666666666667"/>
    <n v="7.6479999999999997"/>
    <n v="7.2759576141834259E-12"/>
    <n v="63"/>
    <s v="BASE DE DATOS"/>
    <m/>
  </r>
  <r>
    <s v="20"/>
    <x v="10"/>
    <s v="KALLPA"/>
    <s v="14331913"/>
    <s v="14331913"/>
    <x v="4"/>
    <s v="G-4"/>
    <s v="S"/>
    <n v="10.427"/>
    <n v="10.427"/>
    <n v="501.07"/>
    <n v="2460.5990000000002"/>
    <n v="2961.6689999999999"/>
    <n v="0"/>
    <n v="591.27"/>
    <n v="0"/>
    <m/>
    <m/>
    <x v="0"/>
    <s v="KALLPA14331913G-4HI"/>
    <s v="Kallpa Generaci¢n S.A."/>
    <x v="26"/>
    <x v="26"/>
    <s v="C.H. Cerro del Aguila"/>
    <x v="256"/>
    <x v="4"/>
    <x v="4"/>
    <x v="40"/>
    <x v="1"/>
    <s v="Instalado"/>
    <s v="Operativo"/>
    <s v="Generadora"/>
    <x v="0"/>
    <x v="1"/>
    <x v="1"/>
    <x v="0"/>
    <s v="Privado"/>
    <s v="HUANCAVELICA"/>
    <s v="HUANCAVELICA"/>
    <s v="TAYACAYA"/>
    <s v="COLCABAMBA - SURUBAMBA"/>
    <n v="0"/>
    <x v="7"/>
    <n v="0"/>
    <x v="0"/>
    <n v="0"/>
    <x v="0"/>
    <x v="0"/>
    <n v="2961.6689999999999"/>
    <n v="2.9616689999999997"/>
    <m/>
    <n v="0.89666666666666661"/>
    <n v="0.86891666666666667"/>
    <n v="7.6479999999999997"/>
    <n v="4.5474735088646412E-13"/>
    <n v="63"/>
    <s v="BASE DE DATOS"/>
    <m/>
  </r>
  <r>
    <s v="20"/>
    <x v="11"/>
    <s v="KALLPA"/>
    <s v="14331913"/>
    <s v="14331913"/>
    <x v="4"/>
    <s v="G-1"/>
    <s v="S"/>
    <n v="181.82900000000001"/>
    <n v="181.82900000000001"/>
    <n v="15922.299000000001"/>
    <n v="45117"/>
    <n v="61039.298999999999"/>
    <n v="0"/>
    <n v="443.08"/>
    <n v="0"/>
    <m/>
    <m/>
    <x v="0"/>
    <s v="KALLPA14331913G-1HI"/>
    <s v="Kallpa Generaci¢n S.A."/>
    <x v="26"/>
    <x v="26"/>
    <s v="C.H. Cerro del Aguila"/>
    <x v="256"/>
    <x v="4"/>
    <x v="4"/>
    <x v="37"/>
    <x v="1"/>
    <s v="Instalado"/>
    <s v="Operativo"/>
    <s v="Generadora"/>
    <x v="0"/>
    <x v="1"/>
    <x v="1"/>
    <x v="0"/>
    <s v="Privado"/>
    <s v="HUANCAVELICA"/>
    <s v="HUANCAVELICA"/>
    <s v="TAYACAYA"/>
    <s v="COLCABAMBA - SURUBAMBA"/>
    <n v="0"/>
    <x v="7"/>
    <n v="0"/>
    <x v="0"/>
    <n v="0"/>
    <x v="0"/>
    <x v="0"/>
    <n v="61039.298999999999"/>
    <n v="61.039299"/>
    <m/>
    <n v="14.273333333333333"/>
    <n v="15.152416666666667"/>
    <n v="7.6479999999999997"/>
    <n v="0"/>
    <n v="63"/>
    <s v="BASE DE DATOS"/>
    <m/>
  </r>
  <r>
    <s v="20"/>
    <x v="11"/>
    <s v="KALLPA"/>
    <s v="14331913"/>
    <s v="14331913"/>
    <x v="4"/>
    <s v="G-2"/>
    <s v="S"/>
    <n v="181.70500000000001"/>
    <n v="181.70500000000001"/>
    <n v="16865.63"/>
    <n v="63762.122000000003"/>
    <n v="80627.751999999993"/>
    <n v="0"/>
    <n v="608.77"/>
    <n v="0"/>
    <m/>
    <m/>
    <x v="0"/>
    <s v="KALLPA14331913G-2HI"/>
    <s v="Kallpa Generaci¢n S.A."/>
    <x v="26"/>
    <x v="26"/>
    <s v="C.H. Cerro del Aguila"/>
    <x v="256"/>
    <x v="4"/>
    <x v="4"/>
    <x v="38"/>
    <x v="1"/>
    <s v="Instalado"/>
    <s v="Operativo"/>
    <s v="Generadora"/>
    <x v="0"/>
    <x v="1"/>
    <x v="1"/>
    <x v="0"/>
    <s v="Privado"/>
    <s v="HUANCAVELICA"/>
    <s v="HUANCAVELICA"/>
    <s v="TAYACAYA"/>
    <s v="COLCABAMBA - SURUBAMBA"/>
    <n v="0"/>
    <x v="7"/>
    <n v="0"/>
    <x v="0"/>
    <n v="0"/>
    <x v="0"/>
    <x v="0"/>
    <n v="80627.751999999993"/>
    <n v="80.627751999999987"/>
    <m/>
    <n v="14.273333333333333"/>
    <n v="15.142083333333334"/>
    <n v="7.6479999999999997"/>
    <n v="1.4551915228366852E-11"/>
    <n v="63"/>
    <s v="BASE DE DATOS"/>
    <m/>
  </r>
  <r>
    <s v="20"/>
    <x v="11"/>
    <s v="KALLPA"/>
    <s v="14331913"/>
    <s v="14331913"/>
    <x v="4"/>
    <s v="G-3"/>
    <s v="S"/>
    <n v="181.55600000000001"/>
    <n v="181.55600000000001"/>
    <n v="16474.591"/>
    <n v="59876.726999999999"/>
    <n v="76351.317999999999"/>
    <n v="0"/>
    <n v="575.9"/>
    <n v="0"/>
    <m/>
    <m/>
    <x v="0"/>
    <s v="KALLPA14331913G-3HI"/>
    <s v="Kallpa Generaci¢n S.A."/>
    <x v="26"/>
    <x v="26"/>
    <s v="C.H. Cerro del Aguila"/>
    <x v="256"/>
    <x v="4"/>
    <x v="4"/>
    <x v="39"/>
    <x v="1"/>
    <s v="Instalado"/>
    <s v="Operativo"/>
    <s v="Generadora"/>
    <x v="0"/>
    <x v="1"/>
    <x v="1"/>
    <x v="0"/>
    <s v="Privado"/>
    <s v="HUANCAVELICA"/>
    <s v="HUANCAVELICA"/>
    <s v="TAYACAYA"/>
    <s v="COLCABAMBA - SURUBAMBA"/>
    <n v="0"/>
    <x v="7"/>
    <n v="0"/>
    <x v="0"/>
    <n v="0"/>
    <x v="0"/>
    <x v="0"/>
    <n v="76351.317999999999"/>
    <n v="76.351318000000006"/>
    <m/>
    <n v="14.273333333333333"/>
    <n v="15.129666666666667"/>
    <n v="7.6479999999999997"/>
    <n v="0"/>
    <n v="63"/>
    <s v="BASE DE DATOS"/>
    <m/>
  </r>
  <r>
    <s v="20"/>
    <x v="11"/>
    <s v="KALLPA"/>
    <s v="14331913"/>
    <s v="14331913"/>
    <x v="4"/>
    <s v="G-4"/>
    <s v="S"/>
    <n v="10.427"/>
    <n v="10.427"/>
    <n v="1060.9100000000001"/>
    <n v="4671.8320000000003"/>
    <n v="5732.7420000000002"/>
    <n v="18.100000000000001"/>
    <n v="663.68"/>
    <n v="0"/>
    <m/>
    <m/>
    <x v="0"/>
    <s v="KALLPA14331913G-4HI"/>
    <s v="Kallpa Generaci¢n S.A."/>
    <x v="26"/>
    <x v="26"/>
    <s v="C.H. Cerro del Aguila"/>
    <x v="256"/>
    <x v="4"/>
    <x v="4"/>
    <x v="40"/>
    <x v="1"/>
    <s v="Instalado"/>
    <s v="Operativo"/>
    <s v="Generadora"/>
    <x v="0"/>
    <x v="1"/>
    <x v="1"/>
    <x v="0"/>
    <s v="Privado"/>
    <s v="HUANCAVELICA"/>
    <s v="HUANCAVELICA"/>
    <s v="TAYACAYA"/>
    <s v="COLCABAMBA - SURUBAMBA"/>
    <n v="0"/>
    <x v="7"/>
    <n v="0"/>
    <x v="0"/>
    <n v="0"/>
    <x v="0"/>
    <x v="0"/>
    <n v="5732.7420000000002"/>
    <n v="5.732742"/>
    <m/>
    <n v="0.89666666666666661"/>
    <n v="0.86891666666666667"/>
    <n v="7.6479999999999997"/>
    <n v="0"/>
    <n v="63"/>
    <s v="BASE DE DATOS"/>
    <m/>
  </r>
  <r>
    <s v="20"/>
    <x v="3"/>
    <s v="CELEPS"/>
    <s v="11091298"/>
    <s v="11091298"/>
    <x v="4"/>
    <s v="PELTON 1"/>
    <s v="S"/>
    <n v="110"/>
    <n v="110"/>
    <n v="11525.691000000001"/>
    <n v="54331.370999999999"/>
    <n v="65857.062000000005"/>
    <n v="0"/>
    <n v="720"/>
    <n v="0"/>
    <m/>
    <m/>
    <x v="0"/>
    <s v="CELEPS11091298PELTON 1HI"/>
    <s v="Compa¤ia El‚ctrica El Platanal S.A."/>
    <x v="59"/>
    <x v="59"/>
    <s v="C.H. El Platanal"/>
    <x v="234"/>
    <x v="4"/>
    <x v="4"/>
    <x v="316"/>
    <x v="1"/>
    <s v="Instalado"/>
    <s v="Operativo"/>
    <s v="Generadora"/>
    <x v="0"/>
    <x v="1"/>
    <x v="1"/>
    <x v="0"/>
    <s v="Privado"/>
    <s v="LIMA"/>
    <s v="LIMA"/>
    <s v="YAUYOS Y CAÑETE"/>
    <s v="AYAUCA, CATAHUASI, CHOCOS, TANTA, CARANIA y LARAOS"/>
    <n v="0"/>
    <x v="7"/>
    <n v="0"/>
    <x v="0"/>
    <n v="0"/>
    <x v="0"/>
    <x v="0"/>
    <n v="65857.062000000005"/>
    <n v="65.857061999999999"/>
    <m/>
    <n v="9.1666666666666661"/>
    <n v="9.1666666666666661"/>
    <n v="7.6479999999999997"/>
    <n v="0"/>
    <n v="13"/>
    <s v="BASE DE DATOS"/>
    <m/>
  </r>
  <r>
    <s v="20"/>
    <x v="3"/>
    <s v="CELEPS"/>
    <s v="11091298"/>
    <s v="11091298"/>
    <x v="4"/>
    <s v="PELTON 2"/>
    <s v="S"/>
    <n v="110"/>
    <n v="110"/>
    <n v="11079.674000000001"/>
    <n v="54370.506000000001"/>
    <n v="65450.18"/>
    <n v="0"/>
    <n v="720"/>
    <n v="0"/>
    <m/>
    <m/>
    <x v="0"/>
    <s v="CELEPS11091298PELTON 2HI"/>
    <s v="Compa¤ia El‚ctrica El Platanal S.A."/>
    <x v="59"/>
    <x v="59"/>
    <s v="C.H. El Platanal"/>
    <x v="234"/>
    <x v="4"/>
    <x v="4"/>
    <x v="287"/>
    <x v="1"/>
    <s v="Instalado"/>
    <s v="Operativo"/>
    <s v="Generadora"/>
    <x v="0"/>
    <x v="1"/>
    <x v="1"/>
    <x v="0"/>
    <s v="Privado"/>
    <s v="LIMA"/>
    <s v="LIMA"/>
    <s v="YAUYOS Y CAÑETE"/>
    <s v="AYAUCA, CATAHUASI, CHOCOS, TANTA, CARANIA y LARAOS"/>
    <n v="0"/>
    <x v="7"/>
    <n v="0"/>
    <x v="0"/>
    <n v="0"/>
    <x v="0"/>
    <x v="0"/>
    <n v="65450.18"/>
    <n v="65.450180000000003"/>
    <m/>
    <n v="9.1666666666666661"/>
    <n v="9.1666666666666661"/>
    <n v="7.6479999999999997"/>
    <n v="0"/>
    <n v="13"/>
    <s v="BASE DE DATOS"/>
    <m/>
  </r>
  <r>
    <s v="20"/>
    <x v="5"/>
    <s v="ELNM"/>
    <s v="51023714"/>
    <s v="51023714"/>
    <x v="4"/>
    <s v="G-2"/>
    <s v="S"/>
    <n v="7.4999999999999997E-2"/>
    <n v="7.4999999999999997E-2"/>
    <n v="10.964"/>
    <n v="41.664000000000001"/>
    <n v="52.628"/>
    <n v="0"/>
    <n v="720"/>
    <n v="0"/>
    <m/>
    <m/>
    <x v="0"/>
    <s v="ELNM51023714G-2HI"/>
    <s v="Electro Norte Medio S. A. - Hidrandina"/>
    <x v="4"/>
    <x v="4"/>
    <s v="C. H. Catilluc"/>
    <x v="146"/>
    <x v="4"/>
    <x v="4"/>
    <x v="38"/>
    <x v="1"/>
    <s v="Instalado"/>
    <s v="Operativo"/>
    <s v="Distribuidora"/>
    <x v="0"/>
    <x v="1"/>
    <x v="0"/>
    <x v="0"/>
    <s v="Estatal"/>
    <s v="CAJAMARCA"/>
    <s v="CAJAMARCA"/>
    <s v="SAN MIGUEL"/>
    <s v="CATILLUC"/>
    <n v="0"/>
    <x v="7"/>
    <n v="0"/>
    <x v="0"/>
    <n v="0"/>
    <x v="0"/>
    <x v="0"/>
    <n v="52.628"/>
    <n v="5.2628000000000001E-2"/>
    <m/>
    <n v="6.2499999999999995E-3"/>
    <n v="6.2499999999999995E-3"/>
    <n v="7.6479999999999997"/>
    <n v="0"/>
    <n v="55"/>
    <s v="BASE DE DATOS"/>
    <m/>
  </r>
  <r>
    <s v="20"/>
    <x v="5"/>
    <s v="ELNM"/>
    <s v="51023714"/>
    <s v="51023714"/>
    <x v="4"/>
    <s v="G-1"/>
    <s v="S"/>
    <n v="7.0000000000000007E-2"/>
    <n v="7.0000000000000007E-2"/>
    <n v="9.5719999999999992"/>
    <n v="36.375"/>
    <n v="45.947000000000003"/>
    <n v="0"/>
    <n v="720"/>
    <n v="0"/>
    <m/>
    <m/>
    <x v="0"/>
    <s v="ELNM51023714G-1HI"/>
    <s v="Electro Norte Medio S. A. - Hidrandina"/>
    <x v="4"/>
    <x v="4"/>
    <s v="C. H. Catilluc"/>
    <x v="146"/>
    <x v="4"/>
    <x v="4"/>
    <x v="37"/>
    <x v="1"/>
    <s v="Instalado"/>
    <s v="Operativo"/>
    <s v="Distribuidora"/>
    <x v="0"/>
    <x v="1"/>
    <x v="0"/>
    <x v="0"/>
    <s v="Estatal"/>
    <s v="CAJAMARCA"/>
    <s v="CAJAMARCA"/>
    <s v="SAN MIGUEL"/>
    <s v="CATILLUC"/>
    <n v="0"/>
    <x v="7"/>
    <n v="0"/>
    <x v="0"/>
    <n v="0"/>
    <x v="0"/>
    <x v="0"/>
    <n v="45.947000000000003"/>
    <n v="4.5947000000000002E-2"/>
    <m/>
    <n v="7.7777777777777784E-3"/>
    <n v="7.7777777777777784E-3"/>
    <n v="7.6479999999999997"/>
    <n v="0"/>
    <n v="55"/>
    <s v="BASE DE DATOS"/>
    <m/>
  </r>
  <r>
    <s v="20"/>
    <x v="5"/>
    <s v="ELNM"/>
    <s v="51001796"/>
    <s v="51001796"/>
    <x v="4"/>
    <s v="Grupo 1"/>
    <s v="S"/>
    <n v="0.55000000000000004"/>
    <n v="0.52"/>
    <n v="59.76"/>
    <n v="227.09"/>
    <n v="286.85000000000002"/>
    <n v="0"/>
    <n v="716.55"/>
    <n v="5"/>
    <m/>
    <m/>
    <x v="0"/>
    <s v="ELNM51001796Grupo 1HI"/>
    <s v="Electro Norte Medio S. A. - Hidrandina"/>
    <x v="4"/>
    <x v="4"/>
    <s v="C. H. Celendin"/>
    <x v="147"/>
    <x v="4"/>
    <x v="4"/>
    <x v="44"/>
    <x v="1"/>
    <s v="Instalado"/>
    <s v="Operativo"/>
    <s v="Distribuidora"/>
    <x v="0"/>
    <x v="1"/>
    <x v="0"/>
    <x v="0"/>
    <s v="Estatal"/>
    <s v="CAJAMARCA"/>
    <s v="CAJAMARCA"/>
    <s v="CELENDIN"/>
    <s v="JORGE CHAVEZ"/>
    <n v="0"/>
    <x v="7"/>
    <n v="0"/>
    <x v="0"/>
    <n v="0"/>
    <x v="0"/>
    <x v="0"/>
    <n v="286.85000000000002"/>
    <n v="0.28685000000000005"/>
    <m/>
    <n v="4.5833333333333337E-2"/>
    <n v="4.3333333333333335E-2"/>
    <n v="7.6479999999999997"/>
    <n v="0"/>
    <n v="55"/>
    <s v="BASE DE DATOS"/>
    <m/>
  </r>
  <r>
    <s v="20"/>
    <x v="5"/>
    <s v="ELNM"/>
    <s v="51001796"/>
    <s v="51001796"/>
    <x v="4"/>
    <s v="Grupo 2"/>
    <s v="S"/>
    <n v="0.55000000000000004"/>
    <n v="0.52"/>
    <n v="66.244"/>
    <n v="251.727"/>
    <n v="317.971"/>
    <n v="0"/>
    <n v="716.48"/>
    <n v="5"/>
    <m/>
    <m/>
    <x v="0"/>
    <s v="ELNM51001796Grupo 2HI"/>
    <s v="Electro Norte Medio S. A. - Hidrandina"/>
    <x v="4"/>
    <x v="4"/>
    <s v="C. H. Celendin"/>
    <x v="147"/>
    <x v="4"/>
    <x v="4"/>
    <x v="171"/>
    <x v="1"/>
    <s v="Instalado"/>
    <s v="Operativo"/>
    <s v="Distribuidora"/>
    <x v="0"/>
    <x v="1"/>
    <x v="0"/>
    <x v="0"/>
    <s v="Estatal"/>
    <s v="CAJAMARCA"/>
    <s v="CAJAMARCA"/>
    <s v="CELENDIN"/>
    <s v="JORGE CHAVEZ"/>
    <n v="0"/>
    <x v="7"/>
    <n v="0"/>
    <x v="0"/>
    <n v="0"/>
    <x v="0"/>
    <x v="0"/>
    <n v="317.971"/>
    <n v="0.317971"/>
    <m/>
    <n v="4.5833333333333337E-2"/>
    <n v="4.3333333333333335E-2"/>
    <n v="7.6479999999999997"/>
    <n v="0"/>
    <n v="55"/>
    <s v="BASE DE DATOS"/>
    <m/>
  </r>
  <r>
    <s v="20"/>
    <x v="5"/>
    <s v="ELNM"/>
    <s v="51001796"/>
    <s v="51001796"/>
    <x v="4"/>
    <s v="G-3"/>
    <s v="S"/>
    <n v="0.55000000000000004"/>
    <n v="0.52"/>
    <n v="62.66"/>
    <n v="238.107"/>
    <n v="300.767"/>
    <n v="0"/>
    <n v="716.41"/>
    <n v="2"/>
    <m/>
    <m/>
    <x v="0"/>
    <s v="ELNM51001796G-3HI"/>
    <s v="Electro Norte Medio S. A. - Hidrandina"/>
    <x v="4"/>
    <x v="4"/>
    <s v="C. H. Celendin"/>
    <x v="147"/>
    <x v="4"/>
    <x v="4"/>
    <x v="172"/>
    <x v="1"/>
    <s v="Instalado"/>
    <s v="Operativo"/>
    <s v="Distribuidora"/>
    <x v="0"/>
    <x v="1"/>
    <x v="0"/>
    <x v="0"/>
    <s v="Estatal"/>
    <s v="CAJAMARCA"/>
    <s v="CAJAMARCA"/>
    <s v="CELENDIN"/>
    <s v="JORGE CHAVEZ"/>
    <n v="0"/>
    <x v="7"/>
    <n v="0"/>
    <x v="0"/>
    <n v="0"/>
    <x v="0"/>
    <x v="0"/>
    <n v="300.767"/>
    <n v="0.30076700000000001"/>
    <m/>
    <n v="4.5833333333333337E-2"/>
    <n v="4.3333333333333335E-2"/>
    <n v="7.6479999999999997"/>
    <n v="0"/>
    <n v="55"/>
    <s v="BASE DE DATOS"/>
    <m/>
  </r>
  <r>
    <s v="20"/>
    <x v="5"/>
    <s v="ELNM"/>
    <s v="31017393"/>
    <s v="31017393"/>
    <x v="4"/>
    <s v="Grupo U.Gen.1"/>
    <s v="S"/>
    <n v="0.31"/>
    <n v="0.26"/>
    <n v="14.052"/>
    <n v="53.398000000000003"/>
    <n v="67.45"/>
    <n v="0"/>
    <n v="414.03"/>
    <n v="2"/>
    <m/>
    <m/>
    <x v="0"/>
    <s v="ELNM31017393Grupo U.Gen.1HI"/>
    <s v="Electro Norte Medio S. A. - Hidrandina"/>
    <x v="4"/>
    <x v="4"/>
    <s v="C. H. Chicche"/>
    <x v="148"/>
    <x v="4"/>
    <x v="4"/>
    <x v="252"/>
    <x v="1"/>
    <s v="Instalado"/>
    <s v="Operativo"/>
    <s v="Distribuidora"/>
    <x v="0"/>
    <x v="1"/>
    <x v="0"/>
    <x v="0"/>
    <s v="Estatal"/>
    <s v="CAJAMARCA"/>
    <s v="CAJAMARCA"/>
    <s v="CAJAMARCA"/>
    <s v="CAJAMARCA"/>
    <n v="0"/>
    <x v="7"/>
    <n v="0"/>
    <x v="0"/>
    <n v="0"/>
    <x v="0"/>
    <x v="0"/>
    <n v="67.45"/>
    <n v="6.7449999999999996E-2"/>
    <m/>
    <n v="0.155"/>
    <n v="0.13"/>
    <n v="7.6479999999999997"/>
    <n v="0"/>
    <n v="55"/>
    <s v="BASE DE DATOS"/>
    <m/>
  </r>
  <r>
    <s v="20"/>
    <x v="5"/>
    <s v="ELNM"/>
    <s v="31017393"/>
    <s v="31017393"/>
    <x v="4"/>
    <s v="Grupo U.Gen.2"/>
    <s v="S"/>
    <n v="0.31"/>
    <n v="0.26"/>
    <n v="12.845000000000001"/>
    <n v="48.811"/>
    <n v="61.655999999999999"/>
    <n v="0"/>
    <n v="301.47000000000003"/>
    <n v="5"/>
    <m/>
    <m/>
    <x v="0"/>
    <s v="ELNM31017393Grupo U.Gen.2HI"/>
    <s v="Electro Norte Medio S. A. - Hidrandina"/>
    <x v="4"/>
    <x v="4"/>
    <s v="C. H. Chicche"/>
    <x v="148"/>
    <x v="4"/>
    <x v="4"/>
    <x v="250"/>
    <x v="1"/>
    <s v="Instalado"/>
    <s v="Operativo"/>
    <s v="Distribuidora"/>
    <x v="0"/>
    <x v="1"/>
    <x v="0"/>
    <x v="0"/>
    <s v="Estatal"/>
    <s v="CAJAMARCA"/>
    <s v="CAJAMARCA"/>
    <s v="CAJAMARCA"/>
    <s v="CAJAMARCA"/>
    <n v="0"/>
    <x v="7"/>
    <n v="0"/>
    <x v="0"/>
    <n v="0"/>
    <x v="0"/>
    <x v="0"/>
    <n v="61.655999999999999"/>
    <n v="6.1655999999999996E-2"/>
    <m/>
    <n v="3.875E-2"/>
    <n v="3.2500000000000001E-2"/>
    <n v="7.6479999999999997"/>
    <n v="0"/>
    <n v="55"/>
    <s v="BASE DE DATOS"/>
    <m/>
  </r>
  <r>
    <s v="20"/>
    <x v="5"/>
    <s v="ELNM"/>
    <s v="41046494"/>
    <s v="41046494"/>
    <x v="4"/>
    <s v="Sulzer 1"/>
    <s v="S"/>
    <n v="0.81"/>
    <n v="0.78"/>
    <n v="39.311"/>
    <n v="157.24199999999999"/>
    <n v="196.553"/>
    <n v="0"/>
    <n v="720"/>
    <n v="0"/>
    <m/>
    <m/>
    <x v="0"/>
    <s v="ELNM41046494Sulzer 1HI"/>
    <s v="Electro Norte Medio S. A. - Hidrandina"/>
    <x v="4"/>
    <x v="4"/>
    <s v="C. H. Chiquián"/>
    <x v="154"/>
    <x v="4"/>
    <x v="4"/>
    <x v="196"/>
    <x v="1"/>
    <s v="Instalado"/>
    <s v="Operativo"/>
    <s v="Distribuidora"/>
    <x v="0"/>
    <x v="0"/>
    <x v="0"/>
    <x v="0"/>
    <s v="Estatal"/>
    <s v="ANCASH"/>
    <s v="ANCASH"/>
    <s v="BOLOGNESI"/>
    <s v="CHIQUIAN"/>
    <n v="0"/>
    <x v="7"/>
    <n v="0"/>
    <x v="0"/>
    <n v="0"/>
    <x v="0"/>
    <x v="0"/>
    <n v="196.553"/>
    <n v="0.19655300000000001"/>
    <m/>
    <n v="6.7500000000000004E-2"/>
    <n v="6.5000000000000002E-2"/>
    <n v="7.6479999999999997"/>
    <n v="0"/>
    <n v="55"/>
    <s v="BASE DE DATOS"/>
    <m/>
  </r>
  <r>
    <s v="20"/>
    <x v="5"/>
    <s v="ELNM"/>
    <s v="31017493"/>
    <s v="31017493"/>
    <x v="4"/>
    <s v="GRUPO 1"/>
    <s v="S"/>
    <n v="1.54"/>
    <n v="1.4970000000000001"/>
    <n v="145.90199999999999"/>
    <n v="583.60900000000004"/>
    <n v="729.51099999999997"/>
    <n v="0"/>
    <n v="720"/>
    <n v="0"/>
    <m/>
    <m/>
    <x v="0"/>
    <s v="ELNM31017493GRUPO 1HI"/>
    <s v="Electro Norte Medio S. A. - Hidrandina"/>
    <x v="4"/>
    <x v="4"/>
    <s v="C. H. Huari(María Jiray)"/>
    <x v="149"/>
    <x v="4"/>
    <x v="4"/>
    <x v="44"/>
    <x v="1"/>
    <s v="Instalado"/>
    <s v="Operativo"/>
    <s v="Distribuidora"/>
    <x v="0"/>
    <x v="1"/>
    <x v="0"/>
    <x v="0"/>
    <s v="Estatal"/>
    <s v="ANCASH"/>
    <s v="ANCASH"/>
    <s v="HUARI"/>
    <s v="HUARI"/>
    <n v="0"/>
    <x v="7"/>
    <n v="0"/>
    <x v="0"/>
    <n v="0"/>
    <x v="0"/>
    <x v="0"/>
    <n v="729.51099999999997"/>
    <n v="0.72951100000000002"/>
    <m/>
    <n v="0.12833333333333333"/>
    <n v="0.12475000000000001"/>
    <n v="7.6479999999999997"/>
    <n v="0"/>
    <n v="55"/>
    <s v="BASE DE DATOS"/>
    <m/>
  </r>
  <r>
    <s v="20"/>
    <x v="5"/>
    <s v="ELNM"/>
    <s v="31017493"/>
    <s v="31017493"/>
    <x v="4"/>
    <s v="Grupo 2"/>
    <s v="S"/>
    <n v="1.5"/>
    <n v="1.4"/>
    <n v="163.298"/>
    <n v="653.19100000000003"/>
    <n v="816.48900000000003"/>
    <n v="0"/>
    <n v="713.44"/>
    <n v="0"/>
    <m/>
    <m/>
    <x v="0"/>
    <s v="ELNM31017493Grupo 2HI"/>
    <s v="Electro Norte Medio S. A. - Hidrandina"/>
    <x v="4"/>
    <x v="4"/>
    <s v="C. H. Huari(María Jiray)"/>
    <x v="149"/>
    <x v="4"/>
    <x v="4"/>
    <x v="171"/>
    <x v="1"/>
    <s v="Instalado"/>
    <s v="Operativo"/>
    <s v="Distribuidora"/>
    <x v="0"/>
    <x v="1"/>
    <x v="0"/>
    <x v="0"/>
    <s v="Estatal"/>
    <s v="ANCASH"/>
    <s v="ANCASH"/>
    <s v="HUARI"/>
    <s v="HUARI"/>
    <n v="0"/>
    <x v="7"/>
    <n v="0"/>
    <x v="0"/>
    <n v="0"/>
    <x v="0"/>
    <x v="0"/>
    <n v="816.48900000000003"/>
    <n v="0.81648900000000002"/>
    <m/>
    <n v="0.15"/>
    <n v="0.13999999999999999"/>
    <n v="7.6479999999999997"/>
    <n v="0"/>
    <n v="55"/>
    <s v="BASE DE DATOS"/>
    <m/>
  </r>
  <r>
    <s v="20"/>
    <x v="5"/>
    <s v="ELNM"/>
    <s v="41046294"/>
    <s v="41046294"/>
    <x v="4"/>
    <s v="Grupo 1"/>
    <s v="S"/>
    <n v="0.33"/>
    <n v="0.33"/>
    <n v="18.332999999999998"/>
    <n v="69.664000000000001"/>
    <n v="87.997"/>
    <n v="0"/>
    <n v="290.3"/>
    <n v="0"/>
    <m/>
    <m/>
    <x v="0"/>
    <s v="ELNM41046294Grupo 1HI"/>
    <s v="Electro Norte Medio S. A. - Hidrandina"/>
    <x v="4"/>
    <x v="4"/>
    <s v="C. H. Paucamarca (San Marcos)"/>
    <x v="295"/>
    <x v="4"/>
    <x v="4"/>
    <x v="44"/>
    <x v="1"/>
    <s v="Instalado"/>
    <s v="Operativo"/>
    <s v="Distribuidora"/>
    <x v="0"/>
    <x v="1"/>
    <x v="0"/>
    <x v="0"/>
    <s v="Estatal"/>
    <s v="CAJAMARCA"/>
    <s v="CAJAMARCA"/>
    <s v="SAN MARCOS"/>
    <s v="CHOCAN"/>
    <n v="0"/>
    <x v="7"/>
    <n v="0"/>
    <x v="0"/>
    <n v="0"/>
    <x v="0"/>
    <x v="0"/>
    <n v="87.997"/>
    <n v="8.7997000000000006E-2"/>
    <m/>
    <n v="4.7142857142857146E-2"/>
    <n v="4.7142857142857146E-2"/>
    <n v="7.6479999999999997"/>
    <n v="0"/>
    <n v="55"/>
    <s v="BASE DE DATOS"/>
    <m/>
  </r>
  <r>
    <s v="20"/>
    <x v="5"/>
    <s v="ELNM"/>
    <s v="31015193"/>
    <s v="31015193"/>
    <x v="4"/>
    <s v="Grupo U.Gen.2"/>
    <s v="S"/>
    <n v="0.74"/>
    <n v="0.72"/>
    <n v="11.285"/>
    <n v="45.140999999999998"/>
    <n v="56.426000000000002"/>
    <n v="0"/>
    <n v="196.58"/>
    <n v="0"/>
    <m/>
    <m/>
    <x v="0"/>
    <s v="ELNM31015193Grupo U.Gen.2HI"/>
    <s v="Electro Norte Medio S. A. - Hidrandina"/>
    <x v="4"/>
    <x v="4"/>
    <s v="C. H. Pomabamba"/>
    <x v="150"/>
    <x v="4"/>
    <x v="4"/>
    <x v="250"/>
    <x v="1"/>
    <s v="Instalado"/>
    <s v="Operativo"/>
    <s v="Distribuidora"/>
    <x v="0"/>
    <x v="1"/>
    <x v="0"/>
    <x v="0"/>
    <s v="Estatal"/>
    <s v="ANCASH"/>
    <s v="ANCASH"/>
    <s v="POMABAMBA"/>
    <s v="POMABAMBA"/>
    <n v="0"/>
    <x v="7"/>
    <n v="0"/>
    <x v="0"/>
    <n v="0"/>
    <x v="0"/>
    <x v="0"/>
    <n v="56.426000000000002"/>
    <n v="5.6426000000000004E-2"/>
    <m/>
    <n v="9.2499999999999999E-2"/>
    <n v="0.09"/>
    <n v="7.6479999999999997"/>
    <n v="0"/>
    <n v="55"/>
    <s v="BASE DE DATOS"/>
    <m/>
  </r>
  <r>
    <s v="20"/>
    <x v="5"/>
    <s v="ELNM"/>
    <s v="31015193"/>
    <s v="31015193"/>
    <x v="4"/>
    <s v="Grupo U.Gen.3"/>
    <s v="S"/>
    <n v="0.55000000000000004"/>
    <n v="0.5"/>
    <n v="54.9"/>
    <n v="219.6"/>
    <n v="274.5"/>
    <n v="0"/>
    <n v="680.47"/>
    <n v="0"/>
    <m/>
    <m/>
    <x v="0"/>
    <s v="ELNM31015193Grupo U.Gen.3HI"/>
    <s v="Electro Norte Medio S. A. - Hidrandina"/>
    <x v="4"/>
    <x v="4"/>
    <s v="C. H. Pomabamba"/>
    <x v="150"/>
    <x v="4"/>
    <x v="4"/>
    <x v="251"/>
    <x v="1"/>
    <s v="Instalado"/>
    <s v="Operativo"/>
    <s v="Distribuidora"/>
    <x v="0"/>
    <x v="1"/>
    <x v="0"/>
    <x v="0"/>
    <s v="Estatal"/>
    <s v="ANCASH"/>
    <s v="ANCASH"/>
    <s v="POMABAMBA"/>
    <s v="POMABAMBA"/>
    <n v="0"/>
    <x v="7"/>
    <n v="0"/>
    <x v="0"/>
    <n v="0"/>
    <x v="0"/>
    <x v="0"/>
    <n v="274.5"/>
    <n v="0.27450000000000002"/>
    <m/>
    <n v="4.5833333333333337E-2"/>
    <n v="4.1666666666666664E-2"/>
    <n v="7.6479999999999997"/>
    <n v="0"/>
    <n v="55"/>
    <s v="BASE DE DATOS"/>
    <m/>
  </r>
  <r>
    <s v="20"/>
    <x v="5"/>
    <s v="ELNM"/>
    <s v="31016893"/>
    <s v="31016893"/>
    <x v="4"/>
    <s v="Grupo U.Gen.2"/>
    <s v="S"/>
    <n v="0.28999999999999998"/>
    <n v="0.28999999999999998"/>
    <n v="10.41"/>
    <n v="39.558"/>
    <n v="49.968000000000004"/>
    <n v="0"/>
    <n v="296.52999999999997"/>
    <n v="9"/>
    <m/>
    <m/>
    <x v="0"/>
    <s v="ELNM31016893Grupo U.Gen.2HI"/>
    <s v="Electro Norte Medio S. A. - Hidrandina"/>
    <x v="4"/>
    <x v="4"/>
    <s v="C. H. Shipilco"/>
    <x v="151"/>
    <x v="4"/>
    <x v="4"/>
    <x v="250"/>
    <x v="1"/>
    <s v="Instalado"/>
    <s v="Operativo"/>
    <s v="Distribuidora"/>
    <x v="0"/>
    <x v="1"/>
    <x v="0"/>
    <x v="0"/>
    <s v="Estatal"/>
    <s v="CAJAMARCA"/>
    <s v="CAJAMARCA"/>
    <s v="CELENDIN"/>
    <s v="CELENDIN"/>
    <n v="0"/>
    <x v="7"/>
    <n v="0"/>
    <x v="0"/>
    <n v="0"/>
    <x v="0"/>
    <x v="0"/>
    <n v="49.968000000000004"/>
    <n v="4.9968000000000005E-2"/>
    <m/>
    <n v="4.8333333333333332E-2"/>
    <n v="4.8333333333333332E-2"/>
    <n v="7.6479999999999997"/>
    <n v="0"/>
    <n v="55"/>
    <s v="BASE DE DATOS"/>
    <m/>
  </r>
  <r>
    <s v="20"/>
    <x v="5"/>
    <s v="ELNM"/>
    <s v="31016893"/>
    <s v="31016893"/>
    <x v="4"/>
    <s v="Grupo U.Gen.1"/>
    <s v="S"/>
    <n v="0.28999999999999998"/>
    <n v="0.28999999999999998"/>
    <n v="10.907999999999999"/>
    <n v="41.448999999999998"/>
    <n v="52.356999999999999"/>
    <n v="0"/>
    <n v="296.33999999999997"/>
    <n v="7"/>
    <m/>
    <m/>
    <x v="0"/>
    <s v="ELNM31016893Grupo U.Gen.1HI"/>
    <s v="Electro Norte Medio S. A. - Hidrandina"/>
    <x v="4"/>
    <x v="4"/>
    <s v="C. H. Shipilco"/>
    <x v="151"/>
    <x v="4"/>
    <x v="4"/>
    <x v="252"/>
    <x v="1"/>
    <s v="Instalado"/>
    <s v="Operativo"/>
    <s v="Distribuidora"/>
    <x v="0"/>
    <x v="1"/>
    <x v="0"/>
    <x v="0"/>
    <s v="Estatal"/>
    <s v="CAJAMARCA"/>
    <s v="CAJAMARCA"/>
    <s v="CELENDIN"/>
    <s v="CELENDIN"/>
    <n v="0"/>
    <x v="7"/>
    <n v="0"/>
    <x v="0"/>
    <n v="0"/>
    <x v="0"/>
    <x v="0"/>
    <n v="52.356999999999999"/>
    <n v="5.2357000000000001E-2"/>
    <m/>
    <n v="4.8333333333333332E-2"/>
    <n v="4.8333333333333332E-2"/>
    <n v="7.6479999999999997"/>
    <n v="0"/>
    <n v="55"/>
    <s v="BASE DE DATOS"/>
    <m/>
  </r>
  <r>
    <s v="20"/>
    <x v="6"/>
    <s v="ELNM"/>
    <s v="51023714"/>
    <s v="51023714"/>
    <x v="4"/>
    <s v="G-2"/>
    <s v="S"/>
    <n v="7.4999999999999997E-2"/>
    <n v="7.4999999999999997E-2"/>
    <n v="11.369"/>
    <n v="43.203000000000003"/>
    <n v="54.572000000000003"/>
    <n v="0"/>
    <n v="744"/>
    <n v="0"/>
    <m/>
    <m/>
    <x v="0"/>
    <s v="ELNM51023714G-2HI"/>
    <s v="Electro Norte Medio S. A. - Hidrandina"/>
    <x v="4"/>
    <x v="4"/>
    <s v="C. H. Catilluc"/>
    <x v="146"/>
    <x v="4"/>
    <x v="4"/>
    <x v="38"/>
    <x v="1"/>
    <s v="Instalado"/>
    <s v="Operativo"/>
    <s v="Distribuidora"/>
    <x v="0"/>
    <x v="1"/>
    <x v="0"/>
    <x v="0"/>
    <s v="Estatal"/>
    <s v="CAJAMARCA"/>
    <s v="CAJAMARCA"/>
    <s v="SAN MIGUEL"/>
    <s v="CATILLUC"/>
    <n v="0"/>
    <x v="7"/>
    <n v="0"/>
    <x v="0"/>
    <n v="0"/>
    <x v="0"/>
    <x v="0"/>
    <n v="54.572000000000003"/>
    <n v="5.4572000000000002E-2"/>
    <m/>
    <n v="6.2499999999999995E-3"/>
    <n v="6.2499999999999995E-3"/>
    <n v="7.6479999999999997"/>
    <n v="0"/>
    <n v="55"/>
    <s v="BASE DE DATOS"/>
    <m/>
  </r>
  <r>
    <s v="20"/>
    <x v="6"/>
    <s v="ELNM"/>
    <s v="51023714"/>
    <s v="51023714"/>
    <x v="4"/>
    <s v="G-1"/>
    <s v="S"/>
    <n v="7.0000000000000007E-2"/>
    <n v="7.0000000000000007E-2"/>
    <n v="9.99"/>
    <n v="37.963000000000001"/>
    <n v="47.953000000000003"/>
    <n v="0"/>
    <n v="744"/>
    <n v="0"/>
    <m/>
    <m/>
    <x v="0"/>
    <s v="ELNM51023714G-1HI"/>
    <s v="Electro Norte Medio S. A. - Hidrandina"/>
    <x v="4"/>
    <x v="4"/>
    <s v="C. H. Catilluc"/>
    <x v="146"/>
    <x v="4"/>
    <x v="4"/>
    <x v="37"/>
    <x v="1"/>
    <s v="Instalado"/>
    <s v="Operativo"/>
    <s v="Distribuidora"/>
    <x v="0"/>
    <x v="1"/>
    <x v="0"/>
    <x v="0"/>
    <s v="Estatal"/>
    <s v="CAJAMARCA"/>
    <s v="CAJAMARCA"/>
    <s v="SAN MIGUEL"/>
    <s v="CATILLUC"/>
    <n v="0"/>
    <x v="7"/>
    <n v="0"/>
    <x v="0"/>
    <n v="0"/>
    <x v="0"/>
    <x v="0"/>
    <n v="47.953000000000003"/>
    <n v="4.7953000000000003E-2"/>
    <m/>
    <n v="7.7777777777777784E-3"/>
    <n v="7.7777777777777784E-3"/>
    <n v="7.6479999999999997"/>
    <n v="0"/>
    <n v="55"/>
    <s v="BASE DE DATOS"/>
    <m/>
  </r>
  <r>
    <s v="20"/>
    <x v="6"/>
    <s v="ELNM"/>
    <s v="51001796"/>
    <s v="51001796"/>
    <x v="4"/>
    <s v="Grupo 1"/>
    <s v="S"/>
    <n v="0.55000000000000004"/>
    <n v="0.52"/>
    <n v="60.087000000000003"/>
    <n v="228.32900000000001"/>
    <n v="288.416"/>
    <n v="0"/>
    <n v="739"/>
    <n v="5"/>
    <m/>
    <m/>
    <x v="0"/>
    <s v="ELNM51001796Grupo 1HI"/>
    <s v="Electro Norte Medio S. A. - Hidrandina"/>
    <x v="4"/>
    <x v="4"/>
    <s v="C. H. Celendin"/>
    <x v="147"/>
    <x v="4"/>
    <x v="4"/>
    <x v="44"/>
    <x v="1"/>
    <s v="Instalado"/>
    <s v="Operativo"/>
    <s v="Distribuidora"/>
    <x v="0"/>
    <x v="1"/>
    <x v="0"/>
    <x v="0"/>
    <s v="Estatal"/>
    <s v="CAJAMARCA"/>
    <s v="CAJAMARCA"/>
    <s v="CELENDIN"/>
    <s v="JORGE CHAVEZ"/>
    <n v="0"/>
    <x v="7"/>
    <n v="0"/>
    <x v="0"/>
    <n v="0"/>
    <x v="0"/>
    <x v="0"/>
    <n v="288.416"/>
    <n v="0.28841600000000001"/>
    <m/>
    <n v="4.5833333333333337E-2"/>
    <n v="4.3333333333333335E-2"/>
    <n v="7.6479999999999997"/>
    <n v="0"/>
    <n v="55"/>
    <s v="BASE DE DATOS"/>
    <m/>
  </r>
  <r>
    <s v="20"/>
    <x v="6"/>
    <s v="ELNM"/>
    <s v="51001796"/>
    <s v="51001796"/>
    <x v="4"/>
    <s v="Grupo 2"/>
    <s v="S"/>
    <n v="0.55000000000000004"/>
    <n v="0.52"/>
    <n v="68.403999999999996"/>
    <n v="259.93299999999999"/>
    <n v="328.33699999999999"/>
    <n v="0"/>
    <n v="737.13"/>
    <n v="5"/>
    <m/>
    <m/>
    <x v="0"/>
    <s v="ELNM51001796Grupo 2HI"/>
    <s v="Electro Norte Medio S. A. - Hidrandina"/>
    <x v="4"/>
    <x v="4"/>
    <s v="C. H. Celendin"/>
    <x v="147"/>
    <x v="4"/>
    <x v="4"/>
    <x v="171"/>
    <x v="1"/>
    <s v="Instalado"/>
    <s v="Operativo"/>
    <s v="Distribuidora"/>
    <x v="0"/>
    <x v="1"/>
    <x v="0"/>
    <x v="0"/>
    <s v="Estatal"/>
    <s v="CAJAMARCA"/>
    <s v="CAJAMARCA"/>
    <s v="CELENDIN"/>
    <s v="JORGE CHAVEZ"/>
    <n v="0"/>
    <x v="7"/>
    <n v="0"/>
    <x v="0"/>
    <n v="0"/>
    <x v="0"/>
    <x v="0"/>
    <n v="328.33699999999999"/>
    <n v="0.32833699999999999"/>
    <m/>
    <n v="4.5833333333333337E-2"/>
    <n v="4.3333333333333335E-2"/>
    <n v="7.6479999999999997"/>
    <n v="0"/>
    <n v="55"/>
    <s v="BASE DE DATOS"/>
    <m/>
  </r>
  <r>
    <s v="20"/>
    <x v="6"/>
    <s v="ELNM"/>
    <s v="51001796"/>
    <s v="51001796"/>
    <x v="4"/>
    <s v="G-3"/>
    <s v="S"/>
    <n v="0.55000000000000004"/>
    <n v="0.52"/>
    <n v="64.519000000000005"/>
    <n v="245.17400000000001"/>
    <n v="309.69299999999998"/>
    <n v="0"/>
    <n v="737.35"/>
    <n v="2"/>
    <m/>
    <m/>
    <x v="0"/>
    <s v="ELNM51001796G-3HI"/>
    <s v="Electro Norte Medio S. A. - Hidrandina"/>
    <x v="4"/>
    <x v="4"/>
    <s v="C. H. Celendin"/>
    <x v="147"/>
    <x v="4"/>
    <x v="4"/>
    <x v="172"/>
    <x v="1"/>
    <s v="Instalado"/>
    <s v="Operativo"/>
    <s v="Distribuidora"/>
    <x v="0"/>
    <x v="1"/>
    <x v="0"/>
    <x v="0"/>
    <s v="Estatal"/>
    <s v="CAJAMARCA"/>
    <s v="CAJAMARCA"/>
    <s v="CELENDIN"/>
    <s v="JORGE CHAVEZ"/>
    <n v="0"/>
    <x v="7"/>
    <n v="0"/>
    <x v="0"/>
    <n v="0"/>
    <x v="0"/>
    <x v="0"/>
    <n v="309.69299999999998"/>
    <n v="0.309693"/>
    <m/>
    <n v="4.5833333333333337E-2"/>
    <n v="4.3333333333333335E-2"/>
    <n v="7.6479999999999997"/>
    <n v="0"/>
    <n v="55"/>
    <s v="BASE DE DATOS"/>
    <m/>
  </r>
  <r>
    <s v="20"/>
    <x v="6"/>
    <s v="ELNM"/>
    <s v="31017393"/>
    <s v="31017393"/>
    <x v="4"/>
    <s v="Grupo U.Gen.2"/>
    <s v="S"/>
    <n v="0.31"/>
    <n v="0.26"/>
    <n v="1.276"/>
    <n v="4.8499999999999996"/>
    <n v="6.1260000000000003"/>
    <n v="0"/>
    <n v="48.35"/>
    <n v="5"/>
    <m/>
    <m/>
    <x v="0"/>
    <s v="ELNM31017393Grupo U.Gen.2HI"/>
    <s v="Electro Norte Medio S. A. - Hidrandina"/>
    <x v="4"/>
    <x v="4"/>
    <s v="C. H. Chicche"/>
    <x v="148"/>
    <x v="4"/>
    <x v="4"/>
    <x v="250"/>
    <x v="1"/>
    <s v="Instalado"/>
    <s v="Operativo"/>
    <s v="Distribuidora"/>
    <x v="0"/>
    <x v="1"/>
    <x v="0"/>
    <x v="0"/>
    <s v="Estatal"/>
    <s v="CAJAMARCA"/>
    <s v="CAJAMARCA"/>
    <s v="CAJAMARCA"/>
    <s v="CAJAMARCA"/>
    <n v="0"/>
    <x v="7"/>
    <n v="0"/>
    <x v="0"/>
    <n v="0"/>
    <x v="0"/>
    <x v="0"/>
    <n v="6.1260000000000003"/>
    <n v="6.1260000000000004E-3"/>
    <m/>
    <n v="3.875E-2"/>
    <n v="3.2500000000000001E-2"/>
    <n v="7.6479999999999997"/>
    <n v="-8.8817841970012523E-16"/>
    <n v="55"/>
    <s v="BASE DE DATOS"/>
    <m/>
  </r>
  <r>
    <s v="20"/>
    <x v="6"/>
    <s v="ELNM"/>
    <s v="41046494"/>
    <s v="41046494"/>
    <x v="4"/>
    <s v="Sulzer 1"/>
    <s v="S"/>
    <n v="0.81"/>
    <n v="0.78"/>
    <n v="40.768999999999998"/>
    <n v="163.07499999999999"/>
    <n v="203.84399999999999"/>
    <n v="0"/>
    <n v="743.51"/>
    <n v="0"/>
    <m/>
    <m/>
    <x v="0"/>
    <s v="ELNM41046494Sulzer 1HI"/>
    <s v="Electro Norte Medio S. A. - Hidrandina"/>
    <x v="4"/>
    <x v="4"/>
    <s v="C. H. Chiquián"/>
    <x v="154"/>
    <x v="4"/>
    <x v="4"/>
    <x v="196"/>
    <x v="1"/>
    <s v="Instalado"/>
    <s v="Operativo"/>
    <s v="Distribuidora"/>
    <x v="0"/>
    <x v="0"/>
    <x v="0"/>
    <x v="0"/>
    <s v="Estatal"/>
    <s v="ANCASH"/>
    <s v="ANCASH"/>
    <s v="BOLOGNESI"/>
    <s v="CHIQUIAN"/>
    <n v="0"/>
    <x v="7"/>
    <n v="0"/>
    <x v="0"/>
    <n v="0"/>
    <x v="0"/>
    <x v="0"/>
    <n v="203.84399999999999"/>
    <n v="0.203844"/>
    <m/>
    <n v="6.7500000000000004E-2"/>
    <n v="6.5000000000000002E-2"/>
    <n v="7.6479999999999997"/>
    <n v="0"/>
    <n v="55"/>
    <s v="BASE DE DATOS"/>
    <m/>
  </r>
  <r>
    <s v="20"/>
    <x v="6"/>
    <s v="ELNM"/>
    <s v="31017493"/>
    <s v="31017493"/>
    <x v="4"/>
    <s v="GRUPO 1"/>
    <s v="S"/>
    <n v="1.54"/>
    <n v="1.4970000000000001"/>
    <n v="150.81700000000001"/>
    <n v="603.26700000000005"/>
    <n v="754.08399999999995"/>
    <n v="0"/>
    <n v="744"/>
    <n v="0"/>
    <m/>
    <m/>
    <x v="0"/>
    <s v="ELNM31017493GRUPO 1HI"/>
    <s v="Electro Norte Medio S. A. - Hidrandina"/>
    <x v="4"/>
    <x v="4"/>
    <s v="C. H. Huari(María Jiray)"/>
    <x v="149"/>
    <x v="4"/>
    <x v="4"/>
    <x v="44"/>
    <x v="1"/>
    <s v="Instalado"/>
    <s v="Operativo"/>
    <s v="Distribuidora"/>
    <x v="0"/>
    <x v="1"/>
    <x v="0"/>
    <x v="0"/>
    <s v="Estatal"/>
    <s v="ANCASH"/>
    <s v="ANCASH"/>
    <s v="HUARI"/>
    <s v="HUARI"/>
    <n v="0"/>
    <x v="7"/>
    <n v="0"/>
    <x v="0"/>
    <n v="0"/>
    <x v="0"/>
    <x v="0"/>
    <n v="754.08399999999995"/>
    <n v="0.75408399999999998"/>
    <m/>
    <n v="0.12833333333333333"/>
    <n v="0.12475000000000001"/>
    <n v="7.6479999999999997"/>
    <n v="1.1368683772161603E-13"/>
    <n v="55"/>
    <s v="BASE DE DATOS"/>
    <m/>
  </r>
  <r>
    <s v="20"/>
    <x v="6"/>
    <s v="ELNM"/>
    <s v="31017493"/>
    <s v="31017493"/>
    <x v="4"/>
    <s v="Grupo 2"/>
    <s v="S"/>
    <n v="1.5"/>
    <n v="1.4"/>
    <n v="116.375"/>
    <n v="465.50099999999998"/>
    <n v="581.87599999999998"/>
    <n v="0"/>
    <n v="744"/>
    <n v="0"/>
    <m/>
    <m/>
    <x v="0"/>
    <s v="ELNM31017493Grupo 2HI"/>
    <s v="Electro Norte Medio S. A. - Hidrandina"/>
    <x v="4"/>
    <x v="4"/>
    <s v="C. H. Huari(María Jiray)"/>
    <x v="149"/>
    <x v="4"/>
    <x v="4"/>
    <x v="171"/>
    <x v="1"/>
    <s v="Instalado"/>
    <s v="Operativo"/>
    <s v="Distribuidora"/>
    <x v="0"/>
    <x v="1"/>
    <x v="0"/>
    <x v="0"/>
    <s v="Estatal"/>
    <s v="ANCASH"/>
    <s v="ANCASH"/>
    <s v="HUARI"/>
    <s v="HUARI"/>
    <n v="0"/>
    <x v="7"/>
    <n v="0"/>
    <x v="0"/>
    <n v="0"/>
    <x v="0"/>
    <x v="0"/>
    <n v="581.87599999999998"/>
    <n v="0.58187599999999995"/>
    <m/>
    <n v="0.15"/>
    <n v="0.13999999999999999"/>
    <n v="7.6479999999999997"/>
    <n v="0"/>
    <n v="55"/>
    <s v="BASE DE DATOS"/>
    <m/>
  </r>
  <r>
    <s v="20"/>
    <x v="6"/>
    <s v="ELNM"/>
    <s v="41046294"/>
    <s v="41046294"/>
    <x v="4"/>
    <s v="Grupo 1"/>
    <s v="S"/>
    <n v="0.33"/>
    <n v="0.33"/>
    <n v="38.841999999999999"/>
    <n v="147.59800000000001"/>
    <n v="186.44"/>
    <n v="0"/>
    <n v="604"/>
    <n v="0"/>
    <m/>
    <m/>
    <x v="0"/>
    <s v="ELNM41046294Grupo 1HI"/>
    <s v="Electro Norte Medio S. A. - Hidrandina"/>
    <x v="4"/>
    <x v="4"/>
    <s v="C. H. Paucamarca (San Marcos)"/>
    <x v="295"/>
    <x v="4"/>
    <x v="4"/>
    <x v="44"/>
    <x v="1"/>
    <s v="Instalado"/>
    <s v="Operativo"/>
    <s v="Distribuidora"/>
    <x v="0"/>
    <x v="1"/>
    <x v="0"/>
    <x v="0"/>
    <s v="Estatal"/>
    <s v="CAJAMARCA"/>
    <s v="CAJAMARCA"/>
    <s v="SAN MARCOS"/>
    <s v="CHOCAN"/>
    <n v="0"/>
    <x v="7"/>
    <n v="0"/>
    <x v="0"/>
    <n v="0"/>
    <x v="0"/>
    <x v="0"/>
    <n v="186.44"/>
    <n v="0.18643999999999999"/>
    <m/>
    <n v="4.7142857142857146E-2"/>
    <n v="4.7142857142857146E-2"/>
    <n v="7.6479999999999997"/>
    <n v="0"/>
    <n v="55"/>
    <s v="BASE DE DATOS"/>
    <m/>
  </r>
  <r>
    <s v="20"/>
    <x v="6"/>
    <s v="ELNM"/>
    <s v="31015193"/>
    <s v="31015193"/>
    <x v="4"/>
    <s v="Grupo U.Gen.3"/>
    <s v="S"/>
    <n v="0.55000000000000004"/>
    <n v="0.5"/>
    <n v="65.400000000000006"/>
    <n v="261.60000000000002"/>
    <n v="327"/>
    <n v="0"/>
    <n v="744"/>
    <n v="0"/>
    <m/>
    <m/>
    <x v="0"/>
    <s v="ELNM31015193Grupo U.Gen.3HI"/>
    <s v="Electro Norte Medio S. A. - Hidrandina"/>
    <x v="4"/>
    <x v="4"/>
    <s v="C. H. Pomabamba"/>
    <x v="150"/>
    <x v="4"/>
    <x v="4"/>
    <x v="251"/>
    <x v="1"/>
    <s v="Instalado"/>
    <s v="Operativo"/>
    <s v="Distribuidora"/>
    <x v="0"/>
    <x v="1"/>
    <x v="0"/>
    <x v="0"/>
    <s v="Estatal"/>
    <s v="ANCASH"/>
    <s v="ANCASH"/>
    <s v="POMABAMBA"/>
    <s v="POMABAMBA"/>
    <n v="0"/>
    <x v="7"/>
    <n v="0"/>
    <x v="0"/>
    <n v="0"/>
    <x v="0"/>
    <x v="0"/>
    <n v="327"/>
    <n v="0.32700000000000001"/>
    <m/>
    <n v="4.5833333333333337E-2"/>
    <n v="4.1666666666666664E-2"/>
    <n v="7.6479999999999997"/>
    <n v="0"/>
    <n v="55"/>
    <s v="BASE DE DATOS"/>
    <m/>
  </r>
  <r>
    <s v="20"/>
    <x v="7"/>
    <s v="ELNM"/>
    <s v="51023714"/>
    <s v="51023714"/>
    <x v="4"/>
    <s v="G-1"/>
    <s v="S"/>
    <n v="7.0000000000000007E-2"/>
    <n v="7.0000000000000007E-2"/>
    <n v="3.1840000000000002"/>
    <n v="12.098000000000001"/>
    <n v="15.282"/>
    <n v="0"/>
    <n v="262"/>
    <n v="0"/>
    <m/>
    <m/>
    <x v="0"/>
    <s v="ELNM51023714G-1HI"/>
    <s v="Electro Norte Medio S. A. - Hidrandina"/>
    <x v="4"/>
    <x v="4"/>
    <s v="C. H. Catilluc"/>
    <x v="146"/>
    <x v="4"/>
    <x v="4"/>
    <x v="37"/>
    <x v="1"/>
    <s v="Instalado"/>
    <s v="Operativo"/>
    <s v="Distribuidora"/>
    <x v="0"/>
    <x v="1"/>
    <x v="0"/>
    <x v="0"/>
    <s v="Estatal"/>
    <s v="CAJAMARCA"/>
    <s v="CAJAMARCA"/>
    <s v="SAN MIGUEL"/>
    <s v="CATILLUC"/>
    <n v="0"/>
    <x v="7"/>
    <n v="0"/>
    <x v="0"/>
    <n v="0"/>
    <x v="0"/>
    <x v="0"/>
    <n v="15.282"/>
    <n v="1.5282E-2"/>
    <m/>
    <n v="7.7777777777777784E-3"/>
    <n v="7.7777777777777784E-3"/>
    <n v="7.6479999999999997"/>
    <n v="0"/>
    <n v="55"/>
    <s v="BASE DE DATOS"/>
    <m/>
  </r>
  <r>
    <s v="20"/>
    <x v="7"/>
    <s v="ELNM"/>
    <s v="51023714"/>
    <s v="51023714"/>
    <x v="4"/>
    <s v="G-2"/>
    <s v="S"/>
    <n v="7.4999999999999997E-2"/>
    <n v="7.4999999999999997E-2"/>
    <n v="10.754"/>
    <n v="40.863999999999997"/>
    <n v="51.618000000000002"/>
    <n v="0"/>
    <n v="742.32"/>
    <n v="0"/>
    <m/>
    <m/>
    <x v="0"/>
    <s v="ELNM51023714G-2HI"/>
    <s v="Electro Norte Medio S. A. - Hidrandina"/>
    <x v="4"/>
    <x v="4"/>
    <s v="C. H. Catilluc"/>
    <x v="146"/>
    <x v="4"/>
    <x v="4"/>
    <x v="38"/>
    <x v="1"/>
    <s v="Instalado"/>
    <s v="Operativo"/>
    <s v="Distribuidora"/>
    <x v="0"/>
    <x v="1"/>
    <x v="0"/>
    <x v="0"/>
    <s v="Estatal"/>
    <s v="CAJAMARCA"/>
    <s v="CAJAMARCA"/>
    <s v="SAN MIGUEL"/>
    <s v="CATILLUC"/>
    <n v="0"/>
    <x v="7"/>
    <n v="0"/>
    <x v="0"/>
    <n v="0"/>
    <x v="0"/>
    <x v="0"/>
    <n v="51.618000000000002"/>
    <n v="5.1618000000000004E-2"/>
    <m/>
    <n v="6.2499999999999995E-3"/>
    <n v="6.2499999999999995E-3"/>
    <n v="7.6479999999999997"/>
    <n v="-7.1054273576010019E-15"/>
    <n v="55"/>
    <s v="BASE DE DATOS"/>
    <m/>
  </r>
  <r>
    <s v="20"/>
    <x v="7"/>
    <s v="ELNM"/>
    <s v="51001796"/>
    <s v="51001796"/>
    <x v="4"/>
    <s v="Grupo 1"/>
    <s v="S"/>
    <n v="0.55000000000000004"/>
    <n v="0.52"/>
    <n v="60.180999999999997"/>
    <n v="228.68899999999999"/>
    <n v="288.87"/>
    <n v="0"/>
    <n v="741.35"/>
    <n v="2"/>
    <m/>
    <m/>
    <x v="0"/>
    <s v="ELNM51001796Grupo 1HI"/>
    <s v="Electro Norte Medio S. A. - Hidrandina"/>
    <x v="4"/>
    <x v="4"/>
    <s v="C. H. Celendin"/>
    <x v="147"/>
    <x v="4"/>
    <x v="4"/>
    <x v="44"/>
    <x v="1"/>
    <s v="Instalado"/>
    <s v="Operativo"/>
    <s v="Distribuidora"/>
    <x v="0"/>
    <x v="1"/>
    <x v="0"/>
    <x v="0"/>
    <s v="Estatal"/>
    <s v="CAJAMARCA"/>
    <s v="CAJAMARCA"/>
    <s v="CELENDIN"/>
    <s v="JORGE CHAVEZ"/>
    <n v="0"/>
    <x v="7"/>
    <n v="0"/>
    <x v="0"/>
    <n v="0"/>
    <x v="0"/>
    <x v="0"/>
    <n v="288.87"/>
    <n v="0.28887000000000002"/>
    <m/>
    <n v="4.5833333333333337E-2"/>
    <n v="4.3333333333333335E-2"/>
    <n v="7.6479999999999997"/>
    <n v="0"/>
    <n v="55"/>
    <s v="BASE DE DATOS"/>
    <m/>
  </r>
  <r>
    <s v="20"/>
    <x v="7"/>
    <s v="ELNM"/>
    <s v="51001796"/>
    <s v="51001796"/>
    <x v="4"/>
    <s v="Grupo 2"/>
    <s v="S"/>
    <n v="0.55000000000000004"/>
    <n v="0.52"/>
    <n v="69.402000000000001"/>
    <n v="263.726"/>
    <n v="333.12799999999999"/>
    <n v="0"/>
    <n v="741.33"/>
    <n v="2"/>
    <m/>
    <m/>
    <x v="0"/>
    <s v="ELNM51001796Grupo 2HI"/>
    <s v="Electro Norte Medio S. A. - Hidrandina"/>
    <x v="4"/>
    <x v="4"/>
    <s v="C. H. Celendin"/>
    <x v="147"/>
    <x v="4"/>
    <x v="4"/>
    <x v="171"/>
    <x v="1"/>
    <s v="Instalado"/>
    <s v="Operativo"/>
    <s v="Distribuidora"/>
    <x v="0"/>
    <x v="1"/>
    <x v="0"/>
    <x v="0"/>
    <s v="Estatal"/>
    <s v="CAJAMARCA"/>
    <s v="CAJAMARCA"/>
    <s v="CELENDIN"/>
    <s v="JORGE CHAVEZ"/>
    <n v="0"/>
    <x v="7"/>
    <n v="0"/>
    <x v="0"/>
    <n v="0"/>
    <x v="0"/>
    <x v="0"/>
    <n v="333.12799999999999"/>
    <n v="0.33312799999999998"/>
    <m/>
    <n v="4.5833333333333337E-2"/>
    <n v="4.3333333333333335E-2"/>
    <n v="7.6479999999999997"/>
    <n v="0"/>
    <n v="55"/>
    <s v="BASE DE DATOS"/>
    <m/>
  </r>
  <r>
    <s v="20"/>
    <x v="7"/>
    <s v="ELNM"/>
    <s v="51001796"/>
    <s v="51001796"/>
    <x v="4"/>
    <s v="G-3"/>
    <s v="S"/>
    <n v="0.55000000000000004"/>
    <n v="0.52"/>
    <n v="47.186"/>
    <n v="179.30500000000001"/>
    <n v="226.49100000000001"/>
    <n v="0"/>
    <n v="741.31"/>
    <n v="2"/>
    <m/>
    <m/>
    <x v="0"/>
    <s v="ELNM51001796G-3HI"/>
    <s v="Electro Norte Medio S. A. - Hidrandina"/>
    <x v="4"/>
    <x v="4"/>
    <s v="C. H. Celendin"/>
    <x v="147"/>
    <x v="4"/>
    <x v="4"/>
    <x v="172"/>
    <x v="1"/>
    <s v="Instalado"/>
    <s v="Operativo"/>
    <s v="Distribuidora"/>
    <x v="0"/>
    <x v="1"/>
    <x v="0"/>
    <x v="0"/>
    <s v="Estatal"/>
    <s v="CAJAMARCA"/>
    <s v="CAJAMARCA"/>
    <s v="CELENDIN"/>
    <s v="JORGE CHAVEZ"/>
    <n v="0"/>
    <x v="7"/>
    <n v="0"/>
    <x v="0"/>
    <n v="0"/>
    <x v="0"/>
    <x v="0"/>
    <n v="226.49100000000001"/>
    <n v="0.22649100000000003"/>
    <m/>
    <n v="4.5833333333333337E-2"/>
    <n v="4.3333333333333335E-2"/>
    <n v="7.6479999999999997"/>
    <n v="0"/>
    <n v="55"/>
    <s v="BASE DE DATOS"/>
    <m/>
  </r>
  <r>
    <s v="20"/>
    <x v="7"/>
    <s v="ELNM"/>
    <s v="41046494"/>
    <s v="41046494"/>
    <x v="4"/>
    <s v="Sulzer 1"/>
    <s v="S"/>
    <n v="0.81"/>
    <n v="0.78"/>
    <n v="42.127000000000002"/>
    <n v="168.506"/>
    <n v="210.63300000000001"/>
    <n v="0"/>
    <n v="742.46"/>
    <n v="0"/>
    <m/>
    <m/>
    <x v="0"/>
    <s v="ELNM41046494Sulzer 1HI"/>
    <s v="Electro Norte Medio S. A. - Hidrandina"/>
    <x v="4"/>
    <x v="4"/>
    <s v="C. H. Chiquián"/>
    <x v="154"/>
    <x v="4"/>
    <x v="4"/>
    <x v="196"/>
    <x v="1"/>
    <s v="Instalado"/>
    <s v="Operativo"/>
    <s v="Distribuidora"/>
    <x v="0"/>
    <x v="0"/>
    <x v="0"/>
    <x v="0"/>
    <s v="Estatal"/>
    <s v="ANCASH"/>
    <s v="ANCASH"/>
    <s v="BOLOGNESI"/>
    <s v="CHIQUIAN"/>
    <n v="0"/>
    <x v="7"/>
    <n v="0"/>
    <x v="0"/>
    <n v="0"/>
    <x v="0"/>
    <x v="0"/>
    <n v="210.63300000000001"/>
    <n v="0.21063300000000001"/>
    <m/>
    <n v="6.7500000000000004E-2"/>
    <n v="6.5000000000000002E-2"/>
    <n v="7.6479999999999997"/>
    <n v="0"/>
    <n v="55"/>
    <s v="BASE DE DATOS"/>
    <m/>
  </r>
  <r>
    <s v="20"/>
    <x v="7"/>
    <s v="ELNM"/>
    <s v="31017493"/>
    <s v="31017493"/>
    <x v="4"/>
    <s v="GRUPO 1"/>
    <s v="S"/>
    <n v="1.54"/>
    <n v="1.4970000000000001"/>
    <n v="147.905"/>
    <n v="591.62199999999996"/>
    <n v="739.52700000000004"/>
    <n v="0"/>
    <n v="735.57"/>
    <n v="0"/>
    <m/>
    <m/>
    <x v="0"/>
    <s v="ELNM31017493GRUPO 1HI"/>
    <s v="Electro Norte Medio S. A. - Hidrandina"/>
    <x v="4"/>
    <x v="4"/>
    <s v="C. H. Huari(María Jiray)"/>
    <x v="149"/>
    <x v="4"/>
    <x v="4"/>
    <x v="44"/>
    <x v="1"/>
    <s v="Instalado"/>
    <s v="Operativo"/>
    <s v="Distribuidora"/>
    <x v="0"/>
    <x v="1"/>
    <x v="0"/>
    <x v="0"/>
    <s v="Estatal"/>
    <s v="ANCASH"/>
    <s v="ANCASH"/>
    <s v="HUARI"/>
    <s v="HUARI"/>
    <n v="0"/>
    <x v="7"/>
    <n v="0"/>
    <x v="0"/>
    <n v="0"/>
    <x v="0"/>
    <x v="0"/>
    <n v="739.52700000000004"/>
    <n v="0.73952700000000005"/>
    <m/>
    <n v="0.12833333333333333"/>
    <n v="0.12475000000000001"/>
    <n v="7.6479999999999997"/>
    <n v="-1.1368683772161603E-13"/>
    <n v="55"/>
    <s v="BASE DE DATOS"/>
    <m/>
  </r>
  <r>
    <s v="20"/>
    <x v="7"/>
    <s v="ELNM"/>
    <s v="31017493"/>
    <s v="31017493"/>
    <x v="4"/>
    <s v="Grupo 2"/>
    <s v="S"/>
    <n v="1.5"/>
    <n v="1.4"/>
    <n v="121.002"/>
    <n v="484.00900000000001"/>
    <n v="605.01099999999997"/>
    <n v="0"/>
    <n v="735.49"/>
    <n v="0"/>
    <m/>
    <m/>
    <x v="0"/>
    <s v="ELNM31017493Grupo 2HI"/>
    <s v="Electro Norte Medio S. A. - Hidrandina"/>
    <x v="4"/>
    <x v="4"/>
    <s v="C. H. Huari(María Jiray)"/>
    <x v="149"/>
    <x v="4"/>
    <x v="4"/>
    <x v="171"/>
    <x v="1"/>
    <s v="Instalado"/>
    <s v="Operativo"/>
    <s v="Distribuidora"/>
    <x v="0"/>
    <x v="1"/>
    <x v="0"/>
    <x v="0"/>
    <s v="Estatal"/>
    <s v="ANCASH"/>
    <s v="ANCASH"/>
    <s v="HUARI"/>
    <s v="HUARI"/>
    <n v="0"/>
    <x v="7"/>
    <n v="0"/>
    <x v="0"/>
    <n v="0"/>
    <x v="0"/>
    <x v="0"/>
    <n v="605.01099999999997"/>
    <n v="0.60501099999999997"/>
    <m/>
    <n v="0.15"/>
    <n v="0.13999999999999999"/>
    <n v="7.6479999999999997"/>
    <n v="0"/>
    <n v="55"/>
    <s v="BASE DE DATOS"/>
    <m/>
  </r>
  <r>
    <s v="20"/>
    <x v="7"/>
    <s v="ELNM"/>
    <s v="41046294"/>
    <s v="41046294"/>
    <x v="4"/>
    <s v="Grupo 1"/>
    <s v="S"/>
    <n v="0.33"/>
    <n v="0.33"/>
    <n v="36.780999999999999"/>
    <n v="139.768"/>
    <n v="176.54900000000001"/>
    <n v="0"/>
    <n v="687.15"/>
    <n v="0"/>
    <m/>
    <m/>
    <x v="0"/>
    <s v="ELNM41046294Grupo 1HI"/>
    <s v="Electro Norte Medio S. A. - Hidrandina"/>
    <x v="4"/>
    <x v="4"/>
    <s v="C. H. Paucamarca (San Marcos)"/>
    <x v="295"/>
    <x v="4"/>
    <x v="4"/>
    <x v="44"/>
    <x v="1"/>
    <s v="Instalado"/>
    <s v="Operativo"/>
    <s v="Distribuidora"/>
    <x v="0"/>
    <x v="1"/>
    <x v="0"/>
    <x v="0"/>
    <s v="Estatal"/>
    <s v="CAJAMARCA"/>
    <s v="CAJAMARCA"/>
    <s v="SAN MARCOS"/>
    <s v="CHOCAN"/>
    <n v="0"/>
    <x v="7"/>
    <n v="0"/>
    <x v="0"/>
    <n v="0"/>
    <x v="0"/>
    <x v="0"/>
    <n v="176.54900000000001"/>
    <n v="0.17654900000000001"/>
    <m/>
    <n v="4.7142857142857146E-2"/>
    <n v="4.7142857142857146E-2"/>
    <n v="7.6479999999999997"/>
    <n v="0"/>
    <n v="55"/>
    <s v="BASE DE DATOS"/>
    <m/>
  </r>
  <r>
    <s v="20"/>
    <x v="7"/>
    <s v="ELNM"/>
    <s v="31015193"/>
    <s v="31015193"/>
    <x v="4"/>
    <s v="Grupo U.Gen.2"/>
    <s v="S"/>
    <n v="0.74"/>
    <n v="0.72"/>
    <n v="6.5839999999999996"/>
    <n v="26.334"/>
    <n v="32.917999999999999"/>
    <n v="0"/>
    <n v="103.01"/>
    <n v="0"/>
    <m/>
    <m/>
    <x v="0"/>
    <s v="ELNM31015193Grupo U.Gen.2HI"/>
    <s v="Electro Norte Medio S. A. - Hidrandina"/>
    <x v="4"/>
    <x v="4"/>
    <s v="C. H. Pomabamba"/>
    <x v="150"/>
    <x v="4"/>
    <x v="4"/>
    <x v="250"/>
    <x v="1"/>
    <s v="Instalado"/>
    <s v="Operativo"/>
    <s v="Distribuidora"/>
    <x v="0"/>
    <x v="1"/>
    <x v="0"/>
    <x v="0"/>
    <s v="Estatal"/>
    <s v="ANCASH"/>
    <s v="ANCASH"/>
    <s v="POMABAMBA"/>
    <s v="POMABAMBA"/>
    <n v="0"/>
    <x v="7"/>
    <n v="0"/>
    <x v="0"/>
    <n v="0"/>
    <x v="0"/>
    <x v="0"/>
    <n v="32.917999999999999"/>
    <n v="3.2917999999999996E-2"/>
    <m/>
    <n v="9.2499999999999999E-2"/>
    <n v="0.09"/>
    <n v="7.6479999999999997"/>
    <n v="0"/>
    <n v="55"/>
    <s v="BASE DE DATOS"/>
    <m/>
  </r>
  <r>
    <s v="20"/>
    <x v="7"/>
    <s v="ELNM"/>
    <s v="31015193"/>
    <s v="31015193"/>
    <x v="4"/>
    <s v="Grupo U.Gen.3"/>
    <s v="S"/>
    <n v="0.55000000000000004"/>
    <n v="0.5"/>
    <n v="63.2"/>
    <n v="252.8"/>
    <n v="316"/>
    <n v="0"/>
    <n v="738.34"/>
    <n v="0"/>
    <m/>
    <m/>
    <x v="0"/>
    <s v="ELNM31015193Grupo U.Gen.3HI"/>
    <s v="Electro Norte Medio S. A. - Hidrandina"/>
    <x v="4"/>
    <x v="4"/>
    <s v="C. H. Pomabamba"/>
    <x v="150"/>
    <x v="4"/>
    <x v="4"/>
    <x v="251"/>
    <x v="1"/>
    <s v="Instalado"/>
    <s v="Operativo"/>
    <s v="Distribuidora"/>
    <x v="0"/>
    <x v="1"/>
    <x v="0"/>
    <x v="0"/>
    <s v="Estatal"/>
    <s v="ANCASH"/>
    <s v="ANCASH"/>
    <s v="POMABAMBA"/>
    <s v="POMABAMBA"/>
    <n v="0"/>
    <x v="7"/>
    <n v="0"/>
    <x v="0"/>
    <n v="0"/>
    <x v="0"/>
    <x v="0"/>
    <n v="316"/>
    <n v="0.316"/>
    <m/>
    <n v="4.5833333333333337E-2"/>
    <n v="4.1666666666666664E-2"/>
    <n v="7.6479999999999997"/>
    <n v="0"/>
    <n v="55"/>
    <s v="BASE DE DATOS"/>
    <m/>
  </r>
  <r>
    <s v="20"/>
    <x v="8"/>
    <s v="ELNM"/>
    <s v="51001796"/>
    <s v="51001796"/>
    <x v="4"/>
    <s v="Grupo 1"/>
    <s v="S"/>
    <n v="0.55000000000000004"/>
    <n v="0.52"/>
    <n v="52.765000000000001"/>
    <n v="200.50700000000001"/>
    <n v="253.27199999999999"/>
    <n v="0"/>
    <n v="688.01"/>
    <n v="0"/>
    <m/>
    <m/>
    <x v="0"/>
    <s v="ELNM51001796Grupo 1HI"/>
    <s v="Electro Norte Medio S. A. - Hidrandina"/>
    <x v="4"/>
    <x v="4"/>
    <s v="C. H. Celendin"/>
    <x v="147"/>
    <x v="4"/>
    <x v="4"/>
    <x v="44"/>
    <x v="1"/>
    <s v="Instalado"/>
    <s v="Operativo"/>
    <s v="Distribuidora"/>
    <x v="0"/>
    <x v="1"/>
    <x v="0"/>
    <x v="0"/>
    <s v="Estatal"/>
    <s v="CAJAMARCA"/>
    <s v="CAJAMARCA"/>
    <s v="CELENDIN"/>
    <s v="JORGE CHAVEZ"/>
    <n v="0"/>
    <x v="7"/>
    <n v="0"/>
    <x v="0"/>
    <n v="0"/>
    <x v="0"/>
    <x v="0"/>
    <n v="253.27199999999999"/>
    <n v="0.253272"/>
    <m/>
    <n v="4.5833333333333337E-2"/>
    <n v="4.3333333333333335E-2"/>
    <n v="7.6479999999999997"/>
    <n v="0"/>
    <n v="55"/>
    <s v="BASE DE DATOS"/>
    <m/>
  </r>
  <r>
    <s v="20"/>
    <x v="8"/>
    <s v="ELNM"/>
    <s v="51001796"/>
    <s v="51001796"/>
    <x v="4"/>
    <s v="Grupo 2"/>
    <s v="S"/>
    <n v="0.55000000000000004"/>
    <n v="0.52"/>
    <n v="59.887"/>
    <n v="227.572"/>
    <n v="287.459"/>
    <n v="0"/>
    <n v="688.46"/>
    <n v="5"/>
    <m/>
    <m/>
    <x v="0"/>
    <s v="ELNM51001796Grupo 2HI"/>
    <s v="Electro Norte Medio S. A. - Hidrandina"/>
    <x v="4"/>
    <x v="4"/>
    <s v="C. H. Celendin"/>
    <x v="147"/>
    <x v="4"/>
    <x v="4"/>
    <x v="171"/>
    <x v="1"/>
    <s v="Instalado"/>
    <s v="Operativo"/>
    <s v="Distribuidora"/>
    <x v="0"/>
    <x v="1"/>
    <x v="0"/>
    <x v="0"/>
    <s v="Estatal"/>
    <s v="CAJAMARCA"/>
    <s v="CAJAMARCA"/>
    <s v="CELENDIN"/>
    <s v="JORGE CHAVEZ"/>
    <n v="0"/>
    <x v="7"/>
    <n v="0"/>
    <x v="0"/>
    <n v="0"/>
    <x v="0"/>
    <x v="0"/>
    <n v="287.459"/>
    <n v="0.28745900000000002"/>
    <m/>
    <n v="4.5833333333333337E-2"/>
    <n v="4.3333333333333335E-2"/>
    <n v="7.6479999999999997"/>
    <n v="0"/>
    <n v="55"/>
    <s v="BASE DE DATOS"/>
    <m/>
  </r>
  <r>
    <s v="20"/>
    <x v="8"/>
    <s v="ELNM"/>
    <s v="51001796"/>
    <s v="51001796"/>
    <x v="4"/>
    <s v="G-3"/>
    <s v="S"/>
    <n v="0.55000000000000004"/>
    <n v="0.52"/>
    <n v="28.606999999999999"/>
    <n v="108.70699999999999"/>
    <n v="137.31399999999999"/>
    <n v="0"/>
    <n v="599.27"/>
    <n v="7"/>
    <m/>
    <m/>
    <x v="0"/>
    <s v="ELNM51001796G-3HI"/>
    <s v="Electro Norte Medio S. A. - Hidrandina"/>
    <x v="4"/>
    <x v="4"/>
    <s v="C. H. Celendin"/>
    <x v="147"/>
    <x v="4"/>
    <x v="4"/>
    <x v="172"/>
    <x v="1"/>
    <s v="Instalado"/>
    <s v="Operativo"/>
    <s v="Distribuidora"/>
    <x v="0"/>
    <x v="1"/>
    <x v="0"/>
    <x v="0"/>
    <s v="Estatal"/>
    <s v="CAJAMARCA"/>
    <s v="CAJAMARCA"/>
    <s v="CELENDIN"/>
    <s v="JORGE CHAVEZ"/>
    <n v="0"/>
    <x v="7"/>
    <n v="0"/>
    <x v="0"/>
    <n v="0"/>
    <x v="0"/>
    <x v="0"/>
    <n v="137.31399999999999"/>
    <n v="0.13731399999999999"/>
    <m/>
    <n v="4.5833333333333337E-2"/>
    <n v="4.3333333333333335E-2"/>
    <n v="7.6479999999999997"/>
    <n v="0"/>
    <n v="55"/>
    <s v="BASE DE DATOS"/>
    <m/>
  </r>
  <r>
    <s v="20"/>
    <x v="8"/>
    <s v="ELNM"/>
    <s v="41046494"/>
    <s v="41046494"/>
    <x v="4"/>
    <s v="Grupo U.Gen 1"/>
    <s v="S"/>
    <n v="0.2"/>
    <n v="0.19500000000000001"/>
    <n v="5.6000000000000001E-2"/>
    <n v="0.22600000000000001"/>
    <n v="0.28199999999999997"/>
    <n v="0"/>
    <n v="3"/>
    <n v="0"/>
    <m/>
    <m/>
    <x v="0"/>
    <s v="ELNM41046494Grupo U.Gen 1HI"/>
    <s v="Electro Norte Medio S. A. - Hidrandina"/>
    <x v="4"/>
    <x v="4"/>
    <s v="C. H. Chiquián"/>
    <x v="154"/>
    <x v="4"/>
    <x v="4"/>
    <x v="288"/>
    <x v="1"/>
    <s v="Instalado"/>
    <n v="0"/>
    <s v="Distribuidora"/>
    <x v="0"/>
    <x v="0"/>
    <x v="0"/>
    <x v="0"/>
    <s v="Estatal"/>
    <s v="ANCASH"/>
    <s v="ANCASH"/>
    <s v="BOLOGNESI"/>
    <s v="CHIQUIAN"/>
    <n v="0"/>
    <x v="7"/>
    <n v="0"/>
    <x v="0"/>
    <n v="0"/>
    <x v="0"/>
    <x v="0"/>
    <n v="0.28199999999999997"/>
    <n v="2.8199999999999997E-4"/>
    <m/>
    <n v="6.6666666666666666E-2"/>
    <n v="6.5000000000000002E-2"/>
    <n v="7.6479999999999997"/>
    <n v="5.5511151231257827E-17"/>
    <n v="55"/>
    <s v="BASE DE DATOS"/>
    <m/>
  </r>
  <r>
    <s v="20"/>
    <x v="8"/>
    <s v="ELNM"/>
    <s v="41046494"/>
    <s v="41046494"/>
    <x v="4"/>
    <s v="Grupo U.Gen 2"/>
    <s v="S"/>
    <n v="0.2"/>
    <n v="0.19500000000000001"/>
    <n v="1.4219999999999999"/>
    <n v="5.6859999999999999"/>
    <n v="7.1079999999999997"/>
    <n v="0"/>
    <n v="72"/>
    <n v="0"/>
    <m/>
    <m/>
    <x v="0"/>
    <s v="ELNM41046494Grupo U.Gen 2HI"/>
    <s v="Electro Norte Medio S. A. - Hidrandina"/>
    <x v="4"/>
    <x v="4"/>
    <s v="C. H. Chiquián"/>
    <x v="154"/>
    <x v="4"/>
    <x v="4"/>
    <x v="254"/>
    <x v="1"/>
    <s v="Instalado"/>
    <s v="Operativo"/>
    <s v="Distribuidora"/>
    <x v="0"/>
    <x v="0"/>
    <x v="0"/>
    <x v="0"/>
    <s v="Estatal"/>
    <s v="ANCASH"/>
    <s v="ANCASH"/>
    <s v="BOLOGNESI"/>
    <s v="CHIQUIAN"/>
    <n v="0"/>
    <x v="7"/>
    <n v="0"/>
    <x v="0"/>
    <n v="0"/>
    <x v="0"/>
    <x v="0"/>
    <n v="7.1079999999999997"/>
    <n v="7.1079999999999997E-3"/>
    <m/>
    <n v="0.04"/>
    <n v="3.9E-2"/>
    <n v="7.6479999999999997"/>
    <n v="0"/>
    <n v="55"/>
    <s v="BASE DE DATOS"/>
    <m/>
  </r>
  <r>
    <s v="20"/>
    <x v="8"/>
    <s v="ELNM"/>
    <s v="31017493"/>
    <s v="31017493"/>
    <x v="4"/>
    <s v="GRUPO 1"/>
    <s v="S"/>
    <n v="1.54"/>
    <n v="1.4970000000000001"/>
    <n v="146.89500000000001"/>
    <n v="587.55999999999995"/>
    <n v="734.45500000000004"/>
    <n v="0"/>
    <n v="719.57"/>
    <n v="0"/>
    <m/>
    <m/>
    <x v="0"/>
    <s v="ELNM31017493GRUPO 1HI"/>
    <s v="Electro Norte Medio S. A. - Hidrandina"/>
    <x v="4"/>
    <x v="4"/>
    <s v="C. H. Huari(María Jiray)"/>
    <x v="149"/>
    <x v="4"/>
    <x v="4"/>
    <x v="44"/>
    <x v="1"/>
    <s v="Instalado"/>
    <s v="Operativo"/>
    <s v="Distribuidora"/>
    <x v="0"/>
    <x v="1"/>
    <x v="0"/>
    <x v="0"/>
    <s v="Estatal"/>
    <s v="ANCASH"/>
    <s v="ANCASH"/>
    <s v="HUARI"/>
    <s v="HUARI"/>
    <n v="0"/>
    <x v="7"/>
    <n v="0"/>
    <x v="0"/>
    <n v="0"/>
    <x v="0"/>
    <x v="0"/>
    <n v="734.45500000000004"/>
    <n v="0.73445500000000008"/>
    <m/>
    <n v="0.12833333333333333"/>
    <n v="0.12475000000000001"/>
    <n v="7.6479999999999997"/>
    <n v="-1.1368683772161603E-13"/>
    <n v="55"/>
    <s v="BASE DE DATOS"/>
    <m/>
  </r>
  <r>
    <s v="20"/>
    <x v="8"/>
    <s v="ELNM"/>
    <s v="31017493"/>
    <s v="31017493"/>
    <x v="4"/>
    <s v="Grupo 2"/>
    <s v="S"/>
    <n v="1.5"/>
    <n v="1.4"/>
    <n v="109.029"/>
    <n v="436.11500000000001"/>
    <n v="545.14400000000001"/>
    <n v="0"/>
    <n v="719.55"/>
    <n v="0"/>
    <m/>
    <m/>
    <x v="0"/>
    <s v="ELNM31017493Grupo 2HI"/>
    <s v="Electro Norte Medio S. A. - Hidrandina"/>
    <x v="4"/>
    <x v="4"/>
    <s v="C. H. Huari(María Jiray)"/>
    <x v="149"/>
    <x v="4"/>
    <x v="4"/>
    <x v="171"/>
    <x v="1"/>
    <s v="Instalado"/>
    <s v="Operativo"/>
    <s v="Distribuidora"/>
    <x v="0"/>
    <x v="1"/>
    <x v="0"/>
    <x v="0"/>
    <s v="Estatal"/>
    <s v="ANCASH"/>
    <s v="ANCASH"/>
    <s v="HUARI"/>
    <s v="HUARI"/>
    <n v="0"/>
    <x v="7"/>
    <n v="0"/>
    <x v="0"/>
    <n v="0"/>
    <x v="0"/>
    <x v="0"/>
    <n v="545.14400000000001"/>
    <n v="0.54514399999999996"/>
    <m/>
    <n v="0.15"/>
    <n v="0.13999999999999999"/>
    <n v="7.6479999999999997"/>
    <n v="0"/>
    <n v="55"/>
    <s v="BASE DE DATOS"/>
    <m/>
  </r>
  <r>
    <s v="20"/>
    <x v="8"/>
    <s v="ELNM"/>
    <s v="41046294"/>
    <s v="41046294"/>
    <x v="4"/>
    <s v="Grupo 1"/>
    <s v="S"/>
    <n v="0.33"/>
    <n v="0.33"/>
    <n v="35.81"/>
    <n v="136.07599999999999"/>
    <n v="171.886"/>
    <n v="0"/>
    <n v="713.05"/>
    <n v="0"/>
    <m/>
    <m/>
    <x v="0"/>
    <s v="ELNM41046294Grupo 1HI"/>
    <s v="Electro Norte Medio S. A. - Hidrandina"/>
    <x v="4"/>
    <x v="4"/>
    <s v="C. H. Paucamarca (San Marcos)"/>
    <x v="295"/>
    <x v="4"/>
    <x v="4"/>
    <x v="44"/>
    <x v="1"/>
    <s v="Instalado"/>
    <s v="Operativo"/>
    <s v="Distribuidora"/>
    <x v="0"/>
    <x v="1"/>
    <x v="0"/>
    <x v="0"/>
    <s v="Estatal"/>
    <s v="CAJAMARCA"/>
    <s v="CAJAMARCA"/>
    <s v="SAN MARCOS"/>
    <s v="CHOCAN"/>
    <n v="0"/>
    <x v="7"/>
    <n v="0"/>
    <x v="0"/>
    <n v="0"/>
    <x v="0"/>
    <x v="0"/>
    <n v="171.886"/>
    <n v="0.17188599999999998"/>
    <m/>
    <n v="4.7142857142857146E-2"/>
    <n v="4.7142857142857146E-2"/>
    <n v="7.6479999999999997"/>
    <n v="0"/>
    <n v="55"/>
    <s v="BASE DE DATOS"/>
    <m/>
  </r>
  <r>
    <s v="20"/>
    <x v="8"/>
    <s v="ELNM"/>
    <s v="31015193"/>
    <s v="31015193"/>
    <x v="4"/>
    <s v="Grupo U.Gen.3"/>
    <s v="S"/>
    <n v="0.55000000000000004"/>
    <n v="0.5"/>
    <n v="41.8"/>
    <n v="167.2"/>
    <n v="209"/>
    <n v="0"/>
    <n v="718.59"/>
    <n v="0"/>
    <m/>
    <m/>
    <x v="0"/>
    <s v="ELNM31015193Grupo U.Gen.3HI"/>
    <s v="Electro Norte Medio S. A. - Hidrandina"/>
    <x v="4"/>
    <x v="4"/>
    <s v="C. H. Pomabamba"/>
    <x v="150"/>
    <x v="4"/>
    <x v="4"/>
    <x v="251"/>
    <x v="1"/>
    <s v="Instalado"/>
    <s v="Operativo"/>
    <s v="Distribuidora"/>
    <x v="0"/>
    <x v="1"/>
    <x v="0"/>
    <x v="0"/>
    <s v="Estatal"/>
    <s v="ANCASH"/>
    <s v="ANCASH"/>
    <s v="POMABAMBA"/>
    <s v="POMABAMBA"/>
    <n v="0"/>
    <x v="7"/>
    <n v="0"/>
    <x v="0"/>
    <n v="0"/>
    <x v="0"/>
    <x v="0"/>
    <n v="209"/>
    <n v="0.20899999999999999"/>
    <m/>
    <n v="4.5833333333333337E-2"/>
    <n v="4.1666666666666664E-2"/>
    <n v="7.6479999999999997"/>
    <n v="0"/>
    <n v="55"/>
    <s v="BASE DE DATOS"/>
    <m/>
  </r>
  <r>
    <s v="20"/>
    <x v="8"/>
    <s v="ELNM"/>
    <s v="31015193"/>
    <s v="31015193"/>
    <x v="4"/>
    <s v="Grupo U.Gen.2"/>
    <s v="S"/>
    <n v="0.74"/>
    <n v="0.72"/>
    <n v="28.975000000000001"/>
    <n v="115.898"/>
    <n v="144.87299999999999"/>
    <n v="0"/>
    <n v="482.45"/>
    <n v="0"/>
    <m/>
    <m/>
    <x v="0"/>
    <s v="ELNM31015193Grupo U.Gen.2HI"/>
    <s v="Electro Norte Medio S. A. - Hidrandina"/>
    <x v="4"/>
    <x v="4"/>
    <s v="C. H. Pomabamba"/>
    <x v="150"/>
    <x v="4"/>
    <x v="4"/>
    <x v="250"/>
    <x v="1"/>
    <s v="Instalado"/>
    <s v="Operativo"/>
    <s v="Distribuidora"/>
    <x v="0"/>
    <x v="1"/>
    <x v="0"/>
    <x v="0"/>
    <s v="Estatal"/>
    <s v="ANCASH"/>
    <s v="ANCASH"/>
    <s v="POMABAMBA"/>
    <s v="POMABAMBA"/>
    <n v="0"/>
    <x v="7"/>
    <n v="0"/>
    <x v="0"/>
    <n v="0"/>
    <x v="0"/>
    <x v="0"/>
    <n v="144.87299999999999"/>
    <n v="0.144873"/>
    <m/>
    <n v="9.2499999999999999E-2"/>
    <n v="0.09"/>
    <n v="7.6479999999999997"/>
    <n v="0"/>
    <n v="55"/>
    <s v="BASE DE DATOS"/>
    <m/>
  </r>
  <r>
    <s v="20"/>
    <x v="8"/>
    <s v="ELNM"/>
    <s v="41046494"/>
    <s v="41046494"/>
    <x v="4"/>
    <s v="Sulzer 1"/>
    <s v="S"/>
    <n v="0.81"/>
    <n v="0.78"/>
    <n v="40.097999999999999"/>
    <n v="160.393"/>
    <n v="200.49100000000001"/>
    <n v="0"/>
    <n v="716.39"/>
    <n v="0"/>
    <m/>
    <m/>
    <x v="0"/>
    <s v="ELNM41046494Sulzer 1HI"/>
    <s v="Electro Norte Medio S. A. - Hidrandina"/>
    <x v="4"/>
    <x v="4"/>
    <s v="C. H. Chiquián"/>
    <x v="154"/>
    <x v="4"/>
    <x v="4"/>
    <x v="196"/>
    <x v="1"/>
    <s v="Instalado"/>
    <s v="Operativo"/>
    <s v="Distribuidora"/>
    <x v="0"/>
    <x v="0"/>
    <x v="0"/>
    <x v="0"/>
    <s v="Estatal"/>
    <s v="ANCASH"/>
    <s v="ANCASH"/>
    <s v="BOLOGNESI"/>
    <s v="CHIQUIAN"/>
    <n v="0"/>
    <x v="7"/>
    <n v="0"/>
    <x v="0"/>
    <n v="0"/>
    <x v="0"/>
    <x v="0"/>
    <n v="200.49100000000001"/>
    <n v="0.200491"/>
    <m/>
    <n v="6.7500000000000004E-2"/>
    <n v="6.5000000000000002E-2"/>
    <n v="7.6479999999999997"/>
    <n v="-2.8421709430404007E-14"/>
    <n v="55"/>
    <s v="BASE DE DATOS"/>
    <m/>
  </r>
  <r>
    <s v="20"/>
    <x v="8"/>
    <s v="ELNM"/>
    <s v="51023714"/>
    <s v="51023714"/>
    <x v="4"/>
    <s v="G-2"/>
    <s v="S"/>
    <n v="7.4999999999999997E-2"/>
    <n v="7.4999999999999997E-2"/>
    <n v="10.721"/>
    <n v="40.738999999999997"/>
    <n v="51.46"/>
    <n v="0"/>
    <n v="709.13"/>
    <n v="0"/>
    <m/>
    <m/>
    <x v="0"/>
    <s v="ELNM51023714G-2HI"/>
    <s v="Electro Norte Medio S. A. - Hidrandina"/>
    <x v="4"/>
    <x v="4"/>
    <s v="C. H. Catilluc"/>
    <x v="146"/>
    <x v="4"/>
    <x v="4"/>
    <x v="38"/>
    <x v="1"/>
    <s v="Instalado"/>
    <s v="Operativo"/>
    <s v="Distribuidora"/>
    <x v="0"/>
    <x v="1"/>
    <x v="0"/>
    <x v="0"/>
    <s v="Estatal"/>
    <s v="CAJAMARCA"/>
    <s v="CAJAMARCA"/>
    <s v="SAN MIGUEL"/>
    <s v="CATILLUC"/>
    <n v="0"/>
    <x v="7"/>
    <n v="0"/>
    <x v="0"/>
    <n v="0"/>
    <x v="0"/>
    <x v="0"/>
    <n v="51.46"/>
    <n v="5.1459999999999999E-2"/>
    <m/>
    <n v="6.2499999999999995E-3"/>
    <n v="6.2499999999999995E-3"/>
    <n v="7.6479999999999997"/>
    <n v="-7.1054273576010019E-15"/>
    <n v="55"/>
    <s v="BASE DE DATOS"/>
    <m/>
  </r>
  <r>
    <s v="20"/>
    <x v="9"/>
    <s v="ELNM"/>
    <s v="41046494"/>
    <s v="41046494"/>
    <x v="4"/>
    <s v="Grupo U.Gen 2"/>
    <s v="S"/>
    <n v="0.2"/>
    <n v="0.19500000000000001"/>
    <n v="4.7629999999999999"/>
    <n v="19.053000000000001"/>
    <n v="23.815999999999999"/>
    <n v="0"/>
    <n v="234.02"/>
    <n v="0"/>
    <m/>
    <m/>
    <x v="0"/>
    <s v="ELNM41046494Grupo U.Gen 2HI"/>
    <s v="Electro Norte Medio S. A. - Hidrandina"/>
    <x v="4"/>
    <x v="4"/>
    <s v="C. H. Chiquián"/>
    <x v="154"/>
    <x v="4"/>
    <x v="4"/>
    <x v="254"/>
    <x v="1"/>
    <s v="Instalado"/>
    <s v="Operativo"/>
    <s v="Distribuidora"/>
    <x v="0"/>
    <x v="0"/>
    <x v="0"/>
    <x v="0"/>
    <s v="Estatal"/>
    <s v="ANCASH"/>
    <s v="ANCASH"/>
    <s v="BOLOGNESI"/>
    <s v="CHIQUIAN"/>
    <n v="0"/>
    <x v="7"/>
    <n v="0"/>
    <x v="0"/>
    <n v="0"/>
    <x v="0"/>
    <x v="0"/>
    <n v="23.815999999999999"/>
    <n v="2.3816E-2"/>
    <m/>
    <n v="0.04"/>
    <n v="3.9E-2"/>
    <n v="7.6479999999999997"/>
    <n v="3.5527136788005009E-15"/>
    <n v="55"/>
    <s v="BASE DE DATOS"/>
    <m/>
  </r>
  <r>
    <s v="20"/>
    <x v="9"/>
    <s v="ELNM"/>
    <s v="41046494"/>
    <s v="41046494"/>
    <x v="4"/>
    <s v="Sulzer 1"/>
    <s v="S"/>
    <n v="0.81"/>
    <n v="0.78"/>
    <n v="38.185000000000002"/>
    <n v="152.74"/>
    <n v="190.92500000000001"/>
    <n v="0"/>
    <n v="740.12"/>
    <n v="0"/>
    <m/>
    <m/>
    <x v="0"/>
    <s v="ELNM41046494Sulzer 1HI"/>
    <s v="Electro Norte Medio S. A. - Hidrandina"/>
    <x v="4"/>
    <x v="4"/>
    <s v="C. H. Chiquián"/>
    <x v="154"/>
    <x v="4"/>
    <x v="4"/>
    <x v="196"/>
    <x v="1"/>
    <s v="Instalado"/>
    <s v="Operativo"/>
    <s v="Distribuidora"/>
    <x v="0"/>
    <x v="0"/>
    <x v="0"/>
    <x v="0"/>
    <s v="Estatal"/>
    <s v="ANCASH"/>
    <s v="ANCASH"/>
    <s v="BOLOGNESI"/>
    <s v="CHIQUIAN"/>
    <n v="0"/>
    <x v="7"/>
    <n v="0"/>
    <x v="0"/>
    <n v="0"/>
    <x v="0"/>
    <x v="0"/>
    <n v="190.92500000000001"/>
    <n v="0.19092500000000001"/>
    <m/>
    <n v="6.7500000000000004E-2"/>
    <n v="6.5000000000000002E-2"/>
    <n v="7.6479999999999997"/>
    <n v="0"/>
    <n v="55"/>
    <s v="BASE DE DATOS"/>
    <m/>
  </r>
  <r>
    <s v="20"/>
    <x v="9"/>
    <s v="ELNM"/>
    <s v="51023714"/>
    <s v="51023714"/>
    <x v="4"/>
    <s v="G-2"/>
    <s v="S"/>
    <n v="7.4999999999999997E-2"/>
    <n v="7.4999999999999997E-2"/>
    <n v="10.996"/>
    <n v="41.783000000000001"/>
    <n v="52.779000000000003"/>
    <n v="0"/>
    <n v="741.52"/>
    <n v="0"/>
    <m/>
    <m/>
    <x v="0"/>
    <s v="ELNM51023714G-2HI"/>
    <s v="Electro Norte Medio S. A. - Hidrandina"/>
    <x v="4"/>
    <x v="4"/>
    <s v="C. H. Catilluc"/>
    <x v="146"/>
    <x v="4"/>
    <x v="4"/>
    <x v="38"/>
    <x v="1"/>
    <s v="Instalado"/>
    <s v="Operativo"/>
    <s v="Distribuidora"/>
    <x v="0"/>
    <x v="1"/>
    <x v="0"/>
    <x v="0"/>
    <s v="Estatal"/>
    <s v="CAJAMARCA"/>
    <s v="CAJAMARCA"/>
    <s v="SAN MIGUEL"/>
    <s v="CATILLUC"/>
    <n v="0"/>
    <x v="7"/>
    <n v="0"/>
    <x v="0"/>
    <n v="0"/>
    <x v="0"/>
    <x v="0"/>
    <n v="52.779000000000003"/>
    <n v="5.2779000000000006E-2"/>
    <m/>
    <n v="6.2499999999999995E-3"/>
    <n v="6.2499999999999995E-3"/>
    <n v="7.6479999999999997"/>
    <n v="0"/>
    <n v="55"/>
    <s v="BASE DE DATOS"/>
    <m/>
  </r>
  <r>
    <s v="20"/>
    <x v="9"/>
    <s v="ELNM"/>
    <s v="51001796"/>
    <s v="51001796"/>
    <x v="4"/>
    <s v="Grupo 1"/>
    <s v="S"/>
    <n v="0.55000000000000004"/>
    <n v="0.52"/>
    <n v="52.665999999999997"/>
    <n v="200.13"/>
    <n v="252.79599999999999"/>
    <n v="0"/>
    <n v="739"/>
    <n v="5"/>
    <m/>
    <m/>
    <x v="0"/>
    <s v="ELNM51001796Grupo 1HI"/>
    <s v="Electro Norte Medio S. A. - Hidrandina"/>
    <x v="4"/>
    <x v="4"/>
    <s v="C. H. Celendin"/>
    <x v="147"/>
    <x v="4"/>
    <x v="4"/>
    <x v="44"/>
    <x v="1"/>
    <s v="Instalado"/>
    <s v="Operativo"/>
    <s v="Distribuidora"/>
    <x v="0"/>
    <x v="1"/>
    <x v="0"/>
    <x v="0"/>
    <s v="Estatal"/>
    <s v="CAJAMARCA"/>
    <s v="CAJAMARCA"/>
    <s v="CELENDIN"/>
    <s v="JORGE CHAVEZ"/>
    <n v="0"/>
    <x v="7"/>
    <n v="0"/>
    <x v="0"/>
    <n v="0"/>
    <x v="0"/>
    <x v="0"/>
    <n v="252.79599999999999"/>
    <n v="0.25279599999999997"/>
    <m/>
    <n v="4.5833333333333337E-2"/>
    <n v="4.3333333333333335E-2"/>
    <n v="7.6479999999999997"/>
    <n v="0"/>
    <n v="55"/>
    <s v="BASE DE DATOS"/>
    <m/>
  </r>
  <r>
    <s v="20"/>
    <x v="9"/>
    <s v="ELNM"/>
    <s v="51001796"/>
    <s v="51001796"/>
    <x v="4"/>
    <s v="Grupo 2"/>
    <s v="S"/>
    <n v="0.55000000000000004"/>
    <n v="0.52"/>
    <n v="59.116999999999997"/>
    <n v="224.64500000000001"/>
    <n v="283.762"/>
    <n v="0"/>
    <n v="737.32"/>
    <n v="5"/>
    <m/>
    <m/>
    <x v="0"/>
    <s v="ELNM51001796Grupo 2HI"/>
    <s v="Electro Norte Medio S. A. - Hidrandina"/>
    <x v="4"/>
    <x v="4"/>
    <s v="C. H. Celendin"/>
    <x v="147"/>
    <x v="4"/>
    <x v="4"/>
    <x v="171"/>
    <x v="1"/>
    <s v="Instalado"/>
    <s v="Operativo"/>
    <s v="Distribuidora"/>
    <x v="0"/>
    <x v="1"/>
    <x v="0"/>
    <x v="0"/>
    <s v="Estatal"/>
    <s v="CAJAMARCA"/>
    <s v="CAJAMARCA"/>
    <s v="CELENDIN"/>
    <s v="JORGE CHAVEZ"/>
    <n v="0"/>
    <x v="7"/>
    <n v="0"/>
    <x v="0"/>
    <n v="0"/>
    <x v="0"/>
    <x v="0"/>
    <n v="283.762"/>
    <n v="0.28376200000000001"/>
    <m/>
    <n v="4.5833333333333337E-2"/>
    <n v="4.3333333333333335E-2"/>
    <n v="7.6479999999999997"/>
    <n v="0"/>
    <n v="55"/>
    <s v="BASE DE DATOS"/>
    <m/>
  </r>
  <r>
    <s v="20"/>
    <x v="9"/>
    <s v="ELNM"/>
    <s v="51001796"/>
    <s v="51001796"/>
    <x v="4"/>
    <s v="G-3"/>
    <s v="S"/>
    <n v="0.55000000000000004"/>
    <n v="0.52"/>
    <n v="37.545999999999999"/>
    <n v="142.67500000000001"/>
    <n v="180.221"/>
    <n v="0"/>
    <n v="737.18"/>
    <n v="2"/>
    <m/>
    <m/>
    <x v="0"/>
    <s v="ELNM51001796G-3HI"/>
    <s v="Electro Norte Medio S. A. - Hidrandina"/>
    <x v="4"/>
    <x v="4"/>
    <s v="C. H. Celendin"/>
    <x v="147"/>
    <x v="4"/>
    <x v="4"/>
    <x v="172"/>
    <x v="1"/>
    <s v="Instalado"/>
    <s v="Operativo"/>
    <s v="Distribuidora"/>
    <x v="0"/>
    <x v="1"/>
    <x v="0"/>
    <x v="0"/>
    <s v="Estatal"/>
    <s v="CAJAMARCA"/>
    <s v="CAJAMARCA"/>
    <s v="CELENDIN"/>
    <s v="JORGE CHAVEZ"/>
    <n v="0"/>
    <x v="7"/>
    <n v="0"/>
    <x v="0"/>
    <n v="0"/>
    <x v="0"/>
    <x v="0"/>
    <n v="180.221"/>
    <n v="0.18022099999999999"/>
    <m/>
    <n v="4.5833333333333337E-2"/>
    <n v="4.3333333333333335E-2"/>
    <n v="7.6479999999999997"/>
    <n v="0"/>
    <n v="55"/>
    <s v="BASE DE DATOS"/>
    <m/>
  </r>
  <r>
    <s v="20"/>
    <x v="9"/>
    <s v="ELNM"/>
    <s v="31017493"/>
    <s v="31017493"/>
    <x v="4"/>
    <s v="GRUPO 1"/>
    <s v="S"/>
    <n v="1.54"/>
    <n v="1.4970000000000001"/>
    <n v="144.304"/>
    <n v="577.21699999999998"/>
    <n v="721.52099999999996"/>
    <n v="0"/>
    <n v="731.59"/>
    <n v="0"/>
    <m/>
    <m/>
    <x v="0"/>
    <s v="ELNM31017493GRUPO 1HI"/>
    <s v="Electro Norte Medio S. A. - Hidrandina"/>
    <x v="4"/>
    <x v="4"/>
    <s v="C. H. Huari(María Jiray)"/>
    <x v="149"/>
    <x v="4"/>
    <x v="4"/>
    <x v="44"/>
    <x v="1"/>
    <s v="Instalado"/>
    <s v="Operativo"/>
    <s v="Distribuidora"/>
    <x v="0"/>
    <x v="1"/>
    <x v="0"/>
    <x v="0"/>
    <s v="Estatal"/>
    <s v="ANCASH"/>
    <s v="ANCASH"/>
    <s v="HUARI"/>
    <s v="HUARI"/>
    <n v="0"/>
    <x v="7"/>
    <n v="0"/>
    <x v="0"/>
    <n v="0"/>
    <x v="0"/>
    <x v="0"/>
    <n v="721.52099999999996"/>
    <n v="0.72152099999999997"/>
    <m/>
    <n v="0.12833333333333333"/>
    <n v="0.12475000000000001"/>
    <n v="7.6479999999999997"/>
    <n v="0"/>
    <n v="55"/>
    <s v="BASE DE DATOS"/>
    <m/>
  </r>
  <r>
    <s v="20"/>
    <x v="9"/>
    <s v="ELNM"/>
    <s v="31017493"/>
    <s v="31017493"/>
    <x v="4"/>
    <s v="Grupo 2"/>
    <s v="S"/>
    <n v="1.5"/>
    <n v="1.4"/>
    <n v="89.834000000000003"/>
    <n v="359.33499999999998"/>
    <n v="449.16899999999998"/>
    <n v="0"/>
    <n v="586.58000000000004"/>
    <n v="0"/>
    <m/>
    <m/>
    <x v="0"/>
    <s v="ELNM31017493Grupo 2HI"/>
    <s v="Electro Norte Medio S. A. - Hidrandina"/>
    <x v="4"/>
    <x v="4"/>
    <s v="C. H. Huari(María Jiray)"/>
    <x v="149"/>
    <x v="4"/>
    <x v="4"/>
    <x v="171"/>
    <x v="1"/>
    <s v="Instalado"/>
    <s v="Operativo"/>
    <s v="Distribuidora"/>
    <x v="0"/>
    <x v="1"/>
    <x v="0"/>
    <x v="0"/>
    <s v="Estatal"/>
    <s v="ANCASH"/>
    <s v="ANCASH"/>
    <s v="HUARI"/>
    <s v="HUARI"/>
    <n v="0"/>
    <x v="7"/>
    <n v="0"/>
    <x v="0"/>
    <n v="0"/>
    <x v="0"/>
    <x v="0"/>
    <n v="449.16899999999998"/>
    <n v="0.44916899999999998"/>
    <m/>
    <n v="0.15"/>
    <n v="0.13999999999999999"/>
    <n v="7.6479999999999997"/>
    <n v="0"/>
    <n v="55"/>
    <s v="BASE DE DATOS"/>
    <m/>
  </r>
  <r>
    <s v="20"/>
    <x v="9"/>
    <s v="ELNM"/>
    <s v="41046294"/>
    <s v="41046294"/>
    <x v="4"/>
    <s v="Grupo 1"/>
    <s v="S"/>
    <n v="0.33"/>
    <n v="0.33"/>
    <n v="32.826999999999998"/>
    <n v="124.744"/>
    <n v="157.571"/>
    <n v="0"/>
    <n v="689.39"/>
    <n v="0"/>
    <m/>
    <m/>
    <x v="0"/>
    <s v="ELNM41046294Grupo 1HI"/>
    <s v="Electro Norte Medio S. A. - Hidrandina"/>
    <x v="4"/>
    <x v="4"/>
    <s v="C. H. Paucamarca (San Marcos)"/>
    <x v="295"/>
    <x v="4"/>
    <x v="4"/>
    <x v="44"/>
    <x v="1"/>
    <s v="Instalado"/>
    <s v="Operativo"/>
    <s v="Distribuidora"/>
    <x v="0"/>
    <x v="1"/>
    <x v="0"/>
    <x v="0"/>
    <s v="Estatal"/>
    <s v="CAJAMARCA"/>
    <s v="CAJAMARCA"/>
    <s v="SAN MARCOS"/>
    <s v="CHOCAN"/>
    <n v="0"/>
    <x v="7"/>
    <n v="0"/>
    <x v="0"/>
    <n v="0"/>
    <x v="0"/>
    <x v="0"/>
    <n v="157.571"/>
    <n v="0.15757099999999999"/>
    <m/>
    <n v="4.7142857142857146E-2"/>
    <n v="4.7142857142857146E-2"/>
    <n v="7.6479999999999997"/>
    <n v="0"/>
    <n v="55"/>
    <s v="BASE DE DATOS"/>
    <m/>
  </r>
  <r>
    <s v="20"/>
    <x v="9"/>
    <s v="ELNM"/>
    <s v="41046094"/>
    <s v="41046094"/>
    <x v="4"/>
    <s v="Ansaldo 1"/>
    <s v="S"/>
    <n v="0.55000000000000004"/>
    <n v="0.5"/>
    <n v="3.2890000000000001"/>
    <n v="13.157999999999999"/>
    <n v="16.446999999999999"/>
    <n v="0"/>
    <n v="48"/>
    <n v="0"/>
    <m/>
    <m/>
    <x v="0"/>
    <s v="ELNM41046094Ansaldo 1HI"/>
    <s v="Electro Norte Medio S. A. - Hidrandina"/>
    <x v="4"/>
    <x v="4"/>
    <s v="C. H. Tarabamba"/>
    <x v="152"/>
    <x v="4"/>
    <x v="4"/>
    <x v="253"/>
    <x v="1"/>
    <s v="Instalado"/>
    <s v="Operativo"/>
    <s v="Distribuidora"/>
    <x v="0"/>
    <x v="1"/>
    <x v="0"/>
    <x v="0"/>
    <s v="Estatal"/>
    <s v="LA LIBERTAD"/>
    <s v="LA LIBERTAD"/>
    <s v="PATAZ"/>
    <s v="BULDIBUYO"/>
    <n v="0"/>
    <x v="7"/>
    <n v="0"/>
    <x v="0"/>
    <n v="0"/>
    <x v="0"/>
    <x v="0"/>
    <n v="16.446999999999999"/>
    <n v="1.6447E-2"/>
    <m/>
    <n v="0.13750000000000001"/>
    <n v="0.125"/>
    <n v="7.6479999999999997"/>
    <n v="0"/>
    <n v="55"/>
    <s v="BASE DE DATOS"/>
    <m/>
  </r>
  <r>
    <s v="20"/>
    <x v="9"/>
    <s v="ELNM"/>
    <s v="41028394"/>
    <s v="41028394"/>
    <x v="4"/>
    <s v="Grupo 3"/>
    <s v="S"/>
    <n v="0.2"/>
    <n v="0.2"/>
    <n v="1.3380000000000001"/>
    <n v="5.3520000000000003"/>
    <n v="6.69"/>
    <n v="0"/>
    <n v="95.38"/>
    <n v="0"/>
    <m/>
    <m/>
    <x v="0"/>
    <s v="ELNM41028394Grupo 3HI"/>
    <s v="Electro Norte Medio S. A. - Hidrandina"/>
    <x v="4"/>
    <x v="4"/>
    <s v="C. H. Yamobamba"/>
    <x v="153"/>
    <x v="4"/>
    <x v="4"/>
    <x v="172"/>
    <x v="1"/>
    <s v="Instalado"/>
    <s v="Operativo"/>
    <s v="Distribuidora"/>
    <x v="0"/>
    <x v="1"/>
    <x v="0"/>
    <x v="0"/>
    <s v="Estatal"/>
    <s v="LA LIBERTAD"/>
    <s v="LA LIBERTAD"/>
    <s v="SANCHEZ CARRION"/>
    <s v="HUAMACHUCO"/>
    <n v="0"/>
    <x v="7"/>
    <n v="0"/>
    <x v="0"/>
    <n v="0"/>
    <x v="0"/>
    <x v="0"/>
    <n v="6.69"/>
    <n v="6.6900000000000006E-3"/>
    <m/>
    <n v="0.05"/>
    <n v="0.05"/>
    <n v="7.6479999999999997"/>
    <n v="0"/>
    <n v="55"/>
    <s v="BASE DE DATOS"/>
    <m/>
  </r>
  <r>
    <s v="20"/>
    <x v="9"/>
    <s v="ELNM"/>
    <s v="31015193"/>
    <s v="31015193"/>
    <x v="4"/>
    <s v="Grupo U.Gen.2"/>
    <s v="S"/>
    <n v="0.74"/>
    <n v="0.72"/>
    <n v="8.77"/>
    <n v="35.078000000000003"/>
    <n v="43.847999999999999"/>
    <n v="0"/>
    <n v="141.07"/>
    <n v="0"/>
    <m/>
    <m/>
    <x v="0"/>
    <s v="ELNM31015193Grupo U.Gen.2HI"/>
    <s v="Electro Norte Medio S. A. - Hidrandina"/>
    <x v="4"/>
    <x v="4"/>
    <s v="C. H. Pomabamba"/>
    <x v="150"/>
    <x v="4"/>
    <x v="4"/>
    <x v="250"/>
    <x v="1"/>
    <s v="Instalado"/>
    <s v="Operativo"/>
    <s v="Distribuidora"/>
    <x v="0"/>
    <x v="1"/>
    <x v="0"/>
    <x v="0"/>
    <s v="Estatal"/>
    <s v="ANCASH"/>
    <s v="ANCASH"/>
    <s v="POMABAMBA"/>
    <s v="POMABAMBA"/>
    <n v="0"/>
    <x v="7"/>
    <n v="0"/>
    <x v="0"/>
    <n v="0"/>
    <x v="0"/>
    <x v="0"/>
    <n v="43.847999999999999"/>
    <n v="4.3847999999999998E-2"/>
    <m/>
    <n v="9.2499999999999999E-2"/>
    <n v="0.09"/>
    <n v="7.6479999999999997"/>
    <n v="0"/>
    <n v="55"/>
    <s v="BASE DE DATOS"/>
    <m/>
  </r>
  <r>
    <s v="20"/>
    <x v="9"/>
    <s v="ELNM"/>
    <s v="31015193"/>
    <s v="31015193"/>
    <x v="4"/>
    <s v="Grupo U.Gen.3"/>
    <s v="S"/>
    <n v="0.55000000000000004"/>
    <n v="0.5"/>
    <n v="56"/>
    <n v="224"/>
    <n v="280"/>
    <n v="0"/>
    <n v="732.16"/>
    <n v="0"/>
    <m/>
    <m/>
    <x v="0"/>
    <s v="ELNM31015193Grupo U.Gen.3HI"/>
    <s v="Electro Norte Medio S. A. - Hidrandina"/>
    <x v="4"/>
    <x v="4"/>
    <s v="C. H. Pomabamba"/>
    <x v="150"/>
    <x v="4"/>
    <x v="4"/>
    <x v="251"/>
    <x v="1"/>
    <s v="Instalado"/>
    <s v="Operativo"/>
    <s v="Distribuidora"/>
    <x v="0"/>
    <x v="1"/>
    <x v="0"/>
    <x v="0"/>
    <s v="Estatal"/>
    <s v="ANCASH"/>
    <s v="ANCASH"/>
    <s v="POMABAMBA"/>
    <s v="POMABAMBA"/>
    <n v="0"/>
    <x v="7"/>
    <n v="0"/>
    <x v="0"/>
    <n v="0"/>
    <x v="0"/>
    <x v="0"/>
    <n v="280"/>
    <n v="0.28000000000000003"/>
    <m/>
    <n v="4.5833333333333337E-2"/>
    <n v="4.1666666666666664E-2"/>
    <n v="7.6479999999999997"/>
    <n v="0"/>
    <n v="55"/>
    <s v="BASE DE DATOS"/>
    <m/>
  </r>
  <r>
    <s v="20"/>
    <x v="10"/>
    <s v="ELNM"/>
    <s v="51023714"/>
    <s v="51023714"/>
    <x v="4"/>
    <s v="G-2"/>
    <s v="S"/>
    <n v="7.4999999999999997E-2"/>
    <n v="7.4999999999999997E-2"/>
    <n v="10.848000000000001"/>
    <n v="41.220999999999997"/>
    <n v="52.069000000000003"/>
    <n v="0"/>
    <n v="719.38"/>
    <n v="0"/>
    <m/>
    <m/>
    <x v="0"/>
    <s v="ELNM51023714G-2HI"/>
    <s v="Electro Norte Medio S. A. - Hidrandina"/>
    <x v="4"/>
    <x v="4"/>
    <s v="C. H. Catilluc"/>
    <x v="146"/>
    <x v="4"/>
    <x v="4"/>
    <x v="38"/>
    <x v="1"/>
    <s v="Instalado"/>
    <s v="Operativo"/>
    <s v="Distribuidora"/>
    <x v="0"/>
    <x v="1"/>
    <x v="0"/>
    <x v="0"/>
    <s v="Estatal"/>
    <s v="CAJAMARCA"/>
    <s v="CAJAMARCA"/>
    <s v="SAN MIGUEL"/>
    <s v="CATILLUC"/>
    <n v="0"/>
    <x v="7"/>
    <n v="0"/>
    <x v="0"/>
    <n v="0"/>
    <x v="0"/>
    <x v="0"/>
    <n v="52.069000000000003"/>
    <n v="5.2069000000000004E-2"/>
    <m/>
    <n v="6.2499999999999995E-3"/>
    <n v="6.2499999999999995E-3"/>
    <n v="7.6479999999999997"/>
    <n v="-7.1054273576010019E-15"/>
    <n v="55"/>
    <s v="BASE DE DATOS"/>
    <m/>
  </r>
  <r>
    <s v="20"/>
    <x v="10"/>
    <s v="ELNM"/>
    <s v="51001796"/>
    <s v="51001796"/>
    <x v="4"/>
    <s v="Grupo 1"/>
    <s v="S"/>
    <n v="0.55000000000000004"/>
    <n v="0.52"/>
    <n v="46.912999999999997"/>
    <n v="178.268"/>
    <n v="225.18100000000001"/>
    <n v="0"/>
    <n v="675.19"/>
    <n v="5"/>
    <m/>
    <m/>
    <x v="0"/>
    <s v="ELNM51001796Grupo 1HI"/>
    <s v="Electro Norte Medio S. A. - Hidrandina"/>
    <x v="4"/>
    <x v="4"/>
    <s v="C. H. Celendin"/>
    <x v="147"/>
    <x v="4"/>
    <x v="4"/>
    <x v="44"/>
    <x v="1"/>
    <s v="Instalado"/>
    <s v="Operativo"/>
    <s v="Distribuidora"/>
    <x v="0"/>
    <x v="1"/>
    <x v="0"/>
    <x v="0"/>
    <s v="Estatal"/>
    <s v="CAJAMARCA"/>
    <s v="CAJAMARCA"/>
    <s v="CELENDIN"/>
    <s v="JORGE CHAVEZ"/>
    <n v="0"/>
    <x v="7"/>
    <n v="0"/>
    <x v="0"/>
    <n v="0"/>
    <x v="0"/>
    <x v="0"/>
    <n v="225.18100000000001"/>
    <n v="0.22518100000000002"/>
    <m/>
    <n v="4.5833333333333337E-2"/>
    <n v="4.3333333333333335E-2"/>
    <n v="7.6479999999999997"/>
    <n v="-2.8421709430404007E-14"/>
    <n v="55"/>
    <s v="BASE DE DATOS"/>
    <m/>
  </r>
  <r>
    <s v="20"/>
    <x v="10"/>
    <s v="ELNM"/>
    <s v="51001796"/>
    <s v="51001796"/>
    <x v="4"/>
    <s v="Grupo 2"/>
    <s v="S"/>
    <n v="0.55000000000000004"/>
    <n v="0.52"/>
    <n v="53.59"/>
    <n v="203.64400000000001"/>
    <n v="257.23399999999998"/>
    <n v="0"/>
    <n v="675.11"/>
    <n v="5"/>
    <m/>
    <m/>
    <x v="0"/>
    <s v="ELNM51001796Grupo 2HI"/>
    <s v="Electro Norte Medio S. A. - Hidrandina"/>
    <x v="4"/>
    <x v="4"/>
    <s v="C. H. Celendin"/>
    <x v="147"/>
    <x v="4"/>
    <x v="4"/>
    <x v="171"/>
    <x v="1"/>
    <s v="Instalado"/>
    <s v="Operativo"/>
    <s v="Distribuidora"/>
    <x v="0"/>
    <x v="1"/>
    <x v="0"/>
    <x v="0"/>
    <s v="Estatal"/>
    <s v="CAJAMARCA"/>
    <s v="CAJAMARCA"/>
    <s v="CELENDIN"/>
    <s v="JORGE CHAVEZ"/>
    <n v="0"/>
    <x v="7"/>
    <n v="0"/>
    <x v="0"/>
    <n v="0"/>
    <x v="0"/>
    <x v="0"/>
    <n v="257.23399999999998"/>
    <n v="0.25723399999999996"/>
    <m/>
    <n v="4.5833333333333337E-2"/>
    <n v="4.3333333333333335E-2"/>
    <n v="7.6479999999999997"/>
    <n v="5.6843418860808015E-14"/>
    <n v="55"/>
    <s v="BASE DE DATOS"/>
    <m/>
  </r>
  <r>
    <s v="20"/>
    <x v="10"/>
    <s v="ELNM"/>
    <s v="51001796"/>
    <s v="51001796"/>
    <x v="4"/>
    <s v="G-3"/>
    <s v="S"/>
    <n v="0.55000000000000004"/>
    <n v="0.52"/>
    <n v="55.58"/>
    <n v="211.20400000000001"/>
    <n v="266.78399999999999"/>
    <n v="0"/>
    <n v="674.23"/>
    <n v="2"/>
    <m/>
    <m/>
    <x v="0"/>
    <s v="ELNM51001796G-3HI"/>
    <s v="Electro Norte Medio S. A. - Hidrandina"/>
    <x v="4"/>
    <x v="4"/>
    <s v="C. H. Celendin"/>
    <x v="147"/>
    <x v="4"/>
    <x v="4"/>
    <x v="172"/>
    <x v="1"/>
    <s v="Instalado"/>
    <s v="Operativo"/>
    <s v="Distribuidora"/>
    <x v="0"/>
    <x v="1"/>
    <x v="0"/>
    <x v="0"/>
    <s v="Estatal"/>
    <s v="CAJAMARCA"/>
    <s v="CAJAMARCA"/>
    <s v="CELENDIN"/>
    <s v="JORGE CHAVEZ"/>
    <n v="0"/>
    <x v="7"/>
    <n v="0"/>
    <x v="0"/>
    <n v="0"/>
    <x v="0"/>
    <x v="0"/>
    <n v="266.78399999999999"/>
    <n v="0.26678399999999997"/>
    <m/>
    <n v="4.5833333333333337E-2"/>
    <n v="4.3333333333333335E-2"/>
    <n v="7.6479999999999997"/>
    <n v="0"/>
    <n v="55"/>
    <s v="BASE DE DATOS"/>
    <m/>
  </r>
  <r>
    <s v="20"/>
    <x v="10"/>
    <s v="ELNM"/>
    <s v="41046494"/>
    <s v="41046494"/>
    <x v="4"/>
    <s v="Grupo U.Gen 1"/>
    <s v="S"/>
    <n v="0.2"/>
    <n v="0.19500000000000001"/>
    <n v="2.3E-2"/>
    <n v="9.4E-2"/>
    <n v="0.11700000000000001"/>
    <n v="0"/>
    <n v="1.0900000000000001"/>
    <n v="0"/>
    <m/>
    <m/>
    <x v="0"/>
    <s v="ELNM41046494Grupo U.Gen 1HI"/>
    <s v="Electro Norte Medio S. A. - Hidrandina"/>
    <x v="4"/>
    <x v="4"/>
    <s v="C. H. Chiquián"/>
    <x v="154"/>
    <x v="4"/>
    <x v="4"/>
    <x v="288"/>
    <x v="1"/>
    <s v="Instalado"/>
    <n v="0"/>
    <s v="Distribuidora"/>
    <x v="0"/>
    <x v="0"/>
    <x v="0"/>
    <x v="0"/>
    <s v="Estatal"/>
    <s v="ANCASH"/>
    <s v="ANCASH"/>
    <s v="BOLOGNESI"/>
    <s v="CHIQUIAN"/>
    <n v="0"/>
    <x v="7"/>
    <n v="0"/>
    <x v="0"/>
    <n v="0"/>
    <x v="0"/>
    <x v="0"/>
    <n v="0.11700000000000001"/>
    <n v="1.1700000000000001E-4"/>
    <m/>
    <n v="6.6666666666666666E-2"/>
    <n v="6.5000000000000002E-2"/>
    <n v="7.6479999999999997"/>
    <n v="-1.3877787807814457E-17"/>
    <n v="55"/>
    <s v="BASE DE DATOS"/>
    <m/>
  </r>
  <r>
    <s v="20"/>
    <x v="10"/>
    <s v="ELNM"/>
    <s v="41046494"/>
    <s v="41046494"/>
    <x v="4"/>
    <s v="Grupo U.Gen 2"/>
    <s v="S"/>
    <n v="0.2"/>
    <n v="0.19500000000000001"/>
    <n v="2.109"/>
    <n v="8.4380000000000006"/>
    <n v="10.547000000000001"/>
    <n v="0"/>
    <n v="131.29"/>
    <n v="0"/>
    <m/>
    <m/>
    <x v="0"/>
    <s v="ELNM41046494Grupo U.Gen 2HI"/>
    <s v="Electro Norte Medio S. A. - Hidrandina"/>
    <x v="4"/>
    <x v="4"/>
    <s v="C. H. Chiquián"/>
    <x v="154"/>
    <x v="4"/>
    <x v="4"/>
    <x v="254"/>
    <x v="1"/>
    <s v="Instalado"/>
    <s v="Operativo"/>
    <s v="Distribuidora"/>
    <x v="0"/>
    <x v="0"/>
    <x v="0"/>
    <x v="0"/>
    <s v="Estatal"/>
    <s v="ANCASH"/>
    <s v="ANCASH"/>
    <s v="BOLOGNESI"/>
    <s v="CHIQUIAN"/>
    <n v="0"/>
    <x v="7"/>
    <n v="0"/>
    <x v="0"/>
    <n v="0"/>
    <x v="0"/>
    <x v="0"/>
    <n v="10.547000000000001"/>
    <n v="1.0547000000000001E-2"/>
    <m/>
    <n v="0.04"/>
    <n v="3.9E-2"/>
    <n v="7.6479999999999997"/>
    <n v="0"/>
    <n v="55"/>
    <s v="BASE DE DATOS"/>
    <m/>
  </r>
  <r>
    <s v="20"/>
    <x v="10"/>
    <s v="ELNM"/>
    <s v="41046494"/>
    <s v="41046494"/>
    <x v="4"/>
    <s v="Sulzer 1"/>
    <s v="S"/>
    <n v="0.81"/>
    <n v="0.78"/>
    <n v="38.197000000000003"/>
    <n v="152.78700000000001"/>
    <n v="190.98400000000001"/>
    <n v="0"/>
    <n v="691.55"/>
    <n v="0"/>
    <m/>
    <m/>
    <x v="0"/>
    <s v="ELNM41046494Sulzer 1HI"/>
    <s v="Electro Norte Medio S. A. - Hidrandina"/>
    <x v="4"/>
    <x v="4"/>
    <s v="C. H. Chiquián"/>
    <x v="154"/>
    <x v="4"/>
    <x v="4"/>
    <x v="196"/>
    <x v="1"/>
    <s v="Instalado"/>
    <s v="Operativo"/>
    <s v="Distribuidora"/>
    <x v="0"/>
    <x v="0"/>
    <x v="0"/>
    <x v="0"/>
    <s v="Estatal"/>
    <s v="ANCASH"/>
    <s v="ANCASH"/>
    <s v="BOLOGNESI"/>
    <s v="CHIQUIAN"/>
    <n v="0"/>
    <x v="7"/>
    <n v="0"/>
    <x v="0"/>
    <n v="0"/>
    <x v="0"/>
    <x v="0"/>
    <n v="190.98400000000001"/>
    <n v="0.19098400000000001"/>
    <m/>
    <n v="6.7500000000000004E-2"/>
    <n v="6.5000000000000002E-2"/>
    <n v="7.6479999999999997"/>
    <n v="0"/>
    <n v="55"/>
    <s v="BASE DE DATOS"/>
    <m/>
  </r>
  <r>
    <s v="20"/>
    <x v="10"/>
    <s v="ELNM"/>
    <s v="31017493"/>
    <s v="31017493"/>
    <x v="4"/>
    <s v="GRUPO 1"/>
    <s v="S"/>
    <n v="1.54"/>
    <n v="1.4970000000000001"/>
    <n v="144.46700000000001"/>
    <n v="577.86599999999999"/>
    <n v="722.33299999999997"/>
    <n v="0"/>
    <n v="718.02"/>
    <n v="0"/>
    <m/>
    <m/>
    <x v="0"/>
    <s v="ELNM31017493GRUPO 1HI"/>
    <s v="Electro Norte Medio S. A. - Hidrandina"/>
    <x v="4"/>
    <x v="4"/>
    <s v="C. H. Huari(María Jiray)"/>
    <x v="149"/>
    <x v="4"/>
    <x v="4"/>
    <x v="44"/>
    <x v="1"/>
    <s v="Instalado"/>
    <s v="Operativo"/>
    <s v="Distribuidora"/>
    <x v="0"/>
    <x v="1"/>
    <x v="0"/>
    <x v="0"/>
    <s v="Estatal"/>
    <s v="ANCASH"/>
    <s v="ANCASH"/>
    <s v="HUARI"/>
    <s v="HUARI"/>
    <n v="0"/>
    <x v="7"/>
    <n v="0"/>
    <x v="0"/>
    <n v="0"/>
    <x v="0"/>
    <x v="0"/>
    <n v="722.33299999999997"/>
    <n v="0.722333"/>
    <m/>
    <n v="0.12833333333333333"/>
    <n v="0.12475000000000001"/>
    <n v="7.6479999999999997"/>
    <n v="0"/>
    <n v="55"/>
    <s v="BASE DE DATOS"/>
    <m/>
  </r>
  <r>
    <s v="20"/>
    <x v="10"/>
    <s v="ELNM"/>
    <s v="41046294"/>
    <s v="41046294"/>
    <x v="4"/>
    <s v="Grupo 1"/>
    <s v="S"/>
    <n v="0.33"/>
    <n v="0.33"/>
    <n v="33.115000000000002"/>
    <n v="125.836"/>
    <n v="158.95099999999999"/>
    <n v="0"/>
    <n v="718.03"/>
    <n v="0"/>
    <m/>
    <m/>
    <x v="0"/>
    <s v="ELNM41046294Grupo 1HI"/>
    <s v="Electro Norte Medio S. A. - Hidrandina"/>
    <x v="4"/>
    <x v="4"/>
    <s v="C. H. Paucamarca (San Marcos)"/>
    <x v="295"/>
    <x v="4"/>
    <x v="4"/>
    <x v="44"/>
    <x v="1"/>
    <s v="Instalado"/>
    <s v="Operativo"/>
    <s v="Distribuidora"/>
    <x v="0"/>
    <x v="1"/>
    <x v="0"/>
    <x v="0"/>
    <s v="Estatal"/>
    <s v="CAJAMARCA"/>
    <s v="CAJAMARCA"/>
    <s v="SAN MARCOS"/>
    <s v="CHOCAN"/>
    <n v="0"/>
    <x v="7"/>
    <n v="0"/>
    <x v="0"/>
    <n v="0"/>
    <x v="0"/>
    <x v="0"/>
    <n v="158.95099999999999"/>
    <n v="0.15895099999999998"/>
    <m/>
    <n v="4.7142857142857146E-2"/>
    <n v="4.7142857142857146E-2"/>
    <n v="7.6479999999999997"/>
    <n v="0"/>
    <n v="55"/>
    <s v="BASE DE DATOS"/>
    <m/>
  </r>
  <r>
    <s v="20"/>
    <x v="10"/>
    <s v="ELNM"/>
    <s v="31015193"/>
    <s v="31015193"/>
    <x v="4"/>
    <s v="Grupo U.Gen.3"/>
    <s v="S"/>
    <n v="0.55000000000000004"/>
    <n v="0.5"/>
    <n v="60.4"/>
    <n v="241.6"/>
    <n v="302"/>
    <n v="0"/>
    <n v="717.59"/>
    <n v="0"/>
    <m/>
    <m/>
    <x v="0"/>
    <s v="ELNM31015193Grupo U.Gen.3HI"/>
    <s v="Electro Norte Medio S. A. - Hidrandina"/>
    <x v="4"/>
    <x v="4"/>
    <s v="C. H. Pomabamba"/>
    <x v="150"/>
    <x v="4"/>
    <x v="4"/>
    <x v="251"/>
    <x v="1"/>
    <s v="Instalado"/>
    <s v="Operativo"/>
    <s v="Distribuidora"/>
    <x v="0"/>
    <x v="1"/>
    <x v="0"/>
    <x v="0"/>
    <s v="Estatal"/>
    <s v="ANCASH"/>
    <s v="ANCASH"/>
    <s v="POMABAMBA"/>
    <s v="POMABAMBA"/>
    <n v="0"/>
    <x v="7"/>
    <n v="0"/>
    <x v="0"/>
    <n v="0"/>
    <x v="0"/>
    <x v="0"/>
    <n v="302"/>
    <n v="0.30199999999999999"/>
    <m/>
    <n v="4.5833333333333337E-2"/>
    <n v="4.1666666666666664E-2"/>
    <n v="7.6479999999999997"/>
    <n v="0"/>
    <n v="55"/>
    <s v="BASE DE DATOS"/>
    <m/>
  </r>
  <r>
    <s v="20"/>
    <x v="10"/>
    <s v="ELNM"/>
    <s v="41046094"/>
    <s v="41046094"/>
    <x v="4"/>
    <s v="Ansaldo 1"/>
    <s v="S"/>
    <n v="0.55000000000000004"/>
    <n v="0.5"/>
    <n v="32.85"/>
    <n v="131.398"/>
    <n v="164.24799999999999"/>
    <n v="0"/>
    <n v="482.56"/>
    <n v="0"/>
    <m/>
    <m/>
    <x v="0"/>
    <s v="ELNM41046094Ansaldo 1HI"/>
    <s v="Electro Norte Medio S. A. - Hidrandina"/>
    <x v="4"/>
    <x v="4"/>
    <s v="C. H. Tarabamba"/>
    <x v="152"/>
    <x v="4"/>
    <x v="4"/>
    <x v="253"/>
    <x v="1"/>
    <s v="Instalado"/>
    <s v="Operativo"/>
    <s v="Distribuidora"/>
    <x v="0"/>
    <x v="1"/>
    <x v="0"/>
    <x v="0"/>
    <s v="Estatal"/>
    <s v="LA LIBERTAD"/>
    <s v="LA LIBERTAD"/>
    <s v="PATAZ"/>
    <s v="BULDIBUYO"/>
    <n v="0"/>
    <x v="7"/>
    <n v="0"/>
    <x v="0"/>
    <n v="0"/>
    <x v="0"/>
    <x v="0"/>
    <n v="164.24799999999999"/>
    <n v="0.16424799999999998"/>
    <m/>
    <n v="0.13750000000000001"/>
    <n v="0.125"/>
    <n v="7.6479999999999997"/>
    <n v="0"/>
    <n v="55"/>
    <s v="BASE DE DATOS"/>
    <m/>
  </r>
  <r>
    <s v="20"/>
    <x v="10"/>
    <s v="ELNM"/>
    <s v="41046094"/>
    <s v="41046094"/>
    <x v="4"/>
    <s v="Ansaldo 2"/>
    <s v="S"/>
    <n v="0.55000000000000004"/>
    <n v="0.5"/>
    <n v="10.792999999999999"/>
    <n v="43.173000000000002"/>
    <n v="53.966000000000001"/>
    <n v="0"/>
    <n v="148.19999999999999"/>
    <n v="0"/>
    <m/>
    <m/>
    <x v="0"/>
    <s v="ELNM41046094Ansaldo 2HI"/>
    <s v="Electro Norte Medio S. A. - Hidrandina"/>
    <x v="4"/>
    <x v="4"/>
    <s v="C. H. Tarabamba"/>
    <x v="152"/>
    <x v="4"/>
    <x v="4"/>
    <x v="339"/>
    <x v="1"/>
    <s v="Instalado"/>
    <s v="Operativo"/>
    <s v="Distribuidora"/>
    <x v="0"/>
    <x v="1"/>
    <x v="0"/>
    <x v="0"/>
    <s v="Estatal"/>
    <s v="LA LIBERTAD"/>
    <s v="LA LIBERTAD"/>
    <s v="PATAZ"/>
    <s v="BULDIBUYO"/>
    <n v="0"/>
    <x v="7"/>
    <n v="0"/>
    <x v="0"/>
    <n v="0"/>
    <x v="0"/>
    <x v="0"/>
    <n v="53.966000000000001"/>
    <n v="5.3966E-2"/>
    <m/>
    <n v="0.27500000000000002"/>
    <n v="0.25"/>
    <n v="7.6479999999999997"/>
    <n v="0"/>
    <n v="55"/>
    <s v="BASE DE DATOS"/>
    <m/>
  </r>
  <r>
    <s v="20"/>
    <x v="10"/>
    <s v="ELNM"/>
    <s v="41028394"/>
    <s v="41028394"/>
    <x v="4"/>
    <s v="Grupo 3"/>
    <s v="S"/>
    <n v="0.2"/>
    <n v="0.2"/>
    <n v="8.2200000000000006"/>
    <n v="32.880000000000003"/>
    <n v="41.1"/>
    <n v="0"/>
    <n v="584.41"/>
    <n v="0"/>
    <m/>
    <m/>
    <x v="0"/>
    <s v="ELNM41028394Grupo 3HI"/>
    <s v="Electro Norte Medio S. A. - Hidrandina"/>
    <x v="4"/>
    <x v="4"/>
    <s v="C. H. Yamobamba"/>
    <x v="153"/>
    <x v="4"/>
    <x v="4"/>
    <x v="172"/>
    <x v="1"/>
    <s v="Instalado"/>
    <s v="Operativo"/>
    <s v="Distribuidora"/>
    <x v="0"/>
    <x v="1"/>
    <x v="0"/>
    <x v="0"/>
    <s v="Estatal"/>
    <s v="LA LIBERTAD"/>
    <s v="LA LIBERTAD"/>
    <s v="SANCHEZ CARRION"/>
    <s v="HUAMACHUCO"/>
    <n v="0"/>
    <x v="7"/>
    <n v="0"/>
    <x v="0"/>
    <n v="0"/>
    <x v="0"/>
    <x v="0"/>
    <n v="41.1"/>
    <n v="4.1100000000000005E-2"/>
    <m/>
    <n v="0.05"/>
    <n v="0.05"/>
    <n v="7.6479999999999997"/>
    <n v="0"/>
    <n v="55"/>
    <s v="BASE DE DATOS"/>
    <m/>
  </r>
  <r>
    <s v="20"/>
    <x v="11"/>
    <s v="ELNM"/>
    <s v="51023714"/>
    <s v="51023714"/>
    <x v="4"/>
    <s v="G-1"/>
    <s v="S"/>
    <n v="7.0000000000000007E-2"/>
    <n v="7.0000000000000007E-2"/>
    <n v="5.5469999999999997"/>
    <n v="21.077000000000002"/>
    <n v="26.623999999999999"/>
    <n v="0"/>
    <n v="440.24"/>
    <n v="0"/>
    <m/>
    <m/>
    <x v="0"/>
    <s v="ELNM51023714G-1HI"/>
    <s v="Electro Norte Medio S. A. - Hidrandina"/>
    <x v="4"/>
    <x v="4"/>
    <s v="C. H. Catilluc"/>
    <x v="146"/>
    <x v="4"/>
    <x v="4"/>
    <x v="37"/>
    <x v="1"/>
    <s v="Instalado"/>
    <s v="Operativo"/>
    <s v="Distribuidora"/>
    <x v="0"/>
    <x v="1"/>
    <x v="0"/>
    <x v="0"/>
    <s v="Estatal"/>
    <s v="CAJAMARCA"/>
    <s v="CAJAMARCA"/>
    <s v="SAN MIGUEL"/>
    <s v="CATILLUC"/>
    <n v="0"/>
    <x v="7"/>
    <n v="0"/>
    <x v="0"/>
    <n v="0"/>
    <x v="0"/>
    <x v="0"/>
    <n v="26.623999999999999"/>
    <n v="2.6623999999999998E-2"/>
    <m/>
    <n v="7.7777777777777784E-3"/>
    <n v="7.7777777777777784E-3"/>
    <n v="7.6479999999999997"/>
    <n v="3.5527136788005009E-15"/>
    <n v="55"/>
    <s v="BASE DE DATOS"/>
    <m/>
  </r>
  <r>
    <s v="20"/>
    <x v="11"/>
    <s v="ELNM"/>
    <s v="51023714"/>
    <s v="51023714"/>
    <x v="4"/>
    <s v="G-2"/>
    <s v="S"/>
    <n v="7.4999999999999997E-2"/>
    <n v="7.4999999999999997E-2"/>
    <n v="10.651"/>
    <n v="40.472999999999999"/>
    <n v="51.124000000000002"/>
    <n v="0"/>
    <n v="740.57"/>
    <n v="0"/>
    <m/>
    <m/>
    <x v="0"/>
    <s v="ELNM51023714G-2HI"/>
    <s v="Electro Norte Medio S. A. - Hidrandina"/>
    <x v="4"/>
    <x v="4"/>
    <s v="C. H. Catilluc"/>
    <x v="146"/>
    <x v="4"/>
    <x v="4"/>
    <x v="38"/>
    <x v="1"/>
    <s v="Instalado"/>
    <s v="Operativo"/>
    <s v="Distribuidora"/>
    <x v="0"/>
    <x v="1"/>
    <x v="0"/>
    <x v="0"/>
    <s v="Estatal"/>
    <s v="CAJAMARCA"/>
    <s v="CAJAMARCA"/>
    <s v="SAN MIGUEL"/>
    <s v="CATILLUC"/>
    <n v="0"/>
    <x v="7"/>
    <n v="0"/>
    <x v="0"/>
    <n v="0"/>
    <x v="0"/>
    <x v="0"/>
    <n v="51.124000000000002"/>
    <n v="5.1124000000000003E-2"/>
    <m/>
    <n v="6.2499999999999995E-3"/>
    <n v="6.2499999999999995E-3"/>
    <n v="7.6479999999999997"/>
    <n v="-7.1054273576010019E-15"/>
    <n v="55"/>
    <s v="BASE DE DATOS"/>
    <m/>
  </r>
  <r>
    <s v="20"/>
    <x v="11"/>
    <s v="ELNM"/>
    <s v="51001796"/>
    <s v="51001796"/>
    <x v="4"/>
    <s v="Grupo 1"/>
    <s v="S"/>
    <n v="0.55000000000000004"/>
    <n v="0.52"/>
    <n v="46.649000000000001"/>
    <n v="177.268"/>
    <n v="223.917"/>
    <n v="0"/>
    <n v="728.64"/>
    <n v="5"/>
    <m/>
    <m/>
    <x v="0"/>
    <s v="ELNM51001796Grupo 1HI"/>
    <s v="Electro Norte Medio S. A. - Hidrandina"/>
    <x v="4"/>
    <x v="4"/>
    <s v="C. H. Celendin"/>
    <x v="147"/>
    <x v="4"/>
    <x v="4"/>
    <x v="44"/>
    <x v="1"/>
    <s v="Instalado"/>
    <s v="Operativo"/>
    <s v="Distribuidora"/>
    <x v="0"/>
    <x v="1"/>
    <x v="0"/>
    <x v="0"/>
    <s v="Estatal"/>
    <s v="CAJAMARCA"/>
    <s v="CAJAMARCA"/>
    <s v="CELENDIN"/>
    <s v="JORGE CHAVEZ"/>
    <n v="0"/>
    <x v="7"/>
    <n v="0"/>
    <x v="0"/>
    <n v="0"/>
    <x v="0"/>
    <x v="0"/>
    <n v="223.917"/>
    <n v="0.223917"/>
    <m/>
    <n v="4.5833333333333337E-2"/>
    <n v="4.3333333333333335E-2"/>
    <n v="7.6479999999999997"/>
    <n v="0"/>
    <n v="55"/>
    <s v="BASE DE DATOS"/>
    <m/>
  </r>
  <r>
    <s v="20"/>
    <x v="11"/>
    <s v="ELNM"/>
    <s v="51001796"/>
    <s v="51001796"/>
    <x v="4"/>
    <s v="Grupo 2"/>
    <s v="S"/>
    <n v="0.55000000000000004"/>
    <n v="0.52"/>
    <n v="52.112000000000002"/>
    <n v="198.02699999999999"/>
    <n v="250.13900000000001"/>
    <n v="0"/>
    <n v="633.44000000000005"/>
    <n v="5"/>
    <m/>
    <m/>
    <x v="0"/>
    <s v="ELNM51001796Grupo 2HI"/>
    <s v="Electro Norte Medio S. A. - Hidrandina"/>
    <x v="4"/>
    <x v="4"/>
    <s v="C. H. Celendin"/>
    <x v="147"/>
    <x v="4"/>
    <x v="4"/>
    <x v="171"/>
    <x v="1"/>
    <s v="Instalado"/>
    <s v="Operativo"/>
    <s v="Distribuidora"/>
    <x v="0"/>
    <x v="1"/>
    <x v="0"/>
    <x v="0"/>
    <s v="Estatal"/>
    <s v="CAJAMARCA"/>
    <s v="CAJAMARCA"/>
    <s v="CELENDIN"/>
    <s v="JORGE CHAVEZ"/>
    <n v="0"/>
    <x v="7"/>
    <n v="0"/>
    <x v="0"/>
    <n v="0"/>
    <x v="0"/>
    <x v="0"/>
    <n v="250.13900000000001"/>
    <n v="0.250139"/>
    <m/>
    <n v="4.5833333333333337E-2"/>
    <n v="4.3333333333333335E-2"/>
    <n v="7.6479999999999997"/>
    <n v="-2.8421709430404007E-14"/>
    <n v="55"/>
    <s v="BASE DE DATOS"/>
    <m/>
  </r>
  <r>
    <s v="20"/>
    <x v="11"/>
    <s v="ELNM"/>
    <s v="51001796"/>
    <s v="51001796"/>
    <x v="4"/>
    <s v="G-3"/>
    <s v="S"/>
    <n v="0.55000000000000004"/>
    <n v="0.52"/>
    <n v="53.499000000000002"/>
    <n v="203.29499999999999"/>
    <n v="256.79399999999998"/>
    <n v="0"/>
    <n v="633.41999999999996"/>
    <n v="2"/>
    <m/>
    <m/>
    <x v="0"/>
    <s v="ELNM51001796G-3HI"/>
    <s v="Electro Norte Medio S. A. - Hidrandina"/>
    <x v="4"/>
    <x v="4"/>
    <s v="C. H. Celendin"/>
    <x v="147"/>
    <x v="4"/>
    <x v="4"/>
    <x v="172"/>
    <x v="1"/>
    <s v="Instalado"/>
    <s v="Operativo"/>
    <s v="Distribuidora"/>
    <x v="0"/>
    <x v="1"/>
    <x v="0"/>
    <x v="0"/>
    <s v="Estatal"/>
    <s v="CAJAMARCA"/>
    <s v="CAJAMARCA"/>
    <s v="CELENDIN"/>
    <s v="JORGE CHAVEZ"/>
    <n v="0"/>
    <x v="7"/>
    <n v="0"/>
    <x v="0"/>
    <n v="0"/>
    <x v="0"/>
    <x v="0"/>
    <n v="256.79399999999998"/>
    <n v="0.25679399999999997"/>
    <m/>
    <n v="4.5833333333333337E-2"/>
    <n v="4.3333333333333335E-2"/>
    <n v="7.6479999999999997"/>
    <n v="0"/>
    <n v="55"/>
    <s v="BASE DE DATOS"/>
    <m/>
  </r>
  <r>
    <s v="20"/>
    <x v="11"/>
    <s v="ELNM"/>
    <s v="31017393"/>
    <s v="31017393"/>
    <x v="4"/>
    <s v="Grupo U.Gen.2"/>
    <s v="S"/>
    <n v="0.31"/>
    <n v="0.26"/>
    <n v="21.706"/>
    <n v="82.481999999999999"/>
    <n v="104.188"/>
    <n v="0"/>
    <n v="433.35"/>
    <n v="5"/>
    <m/>
    <m/>
    <x v="0"/>
    <s v="ELNM31017393Grupo U.Gen.2HI"/>
    <s v="Electro Norte Medio S. A. - Hidrandina"/>
    <x v="4"/>
    <x v="4"/>
    <s v="C. H. Chicche"/>
    <x v="148"/>
    <x v="4"/>
    <x v="4"/>
    <x v="250"/>
    <x v="1"/>
    <s v="Instalado"/>
    <s v="Operativo"/>
    <s v="Distribuidora"/>
    <x v="0"/>
    <x v="1"/>
    <x v="0"/>
    <x v="0"/>
    <s v="Estatal"/>
    <s v="CAJAMARCA"/>
    <s v="CAJAMARCA"/>
    <s v="CAJAMARCA"/>
    <s v="CAJAMARCA"/>
    <n v="0"/>
    <x v="7"/>
    <n v="0"/>
    <x v="0"/>
    <n v="0"/>
    <x v="0"/>
    <x v="0"/>
    <n v="104.188"/>
    <n v="0.104188"/>
    <m/>
    <n v="3.875E-2"/>
    <n v="3.2500000000000001E-2"/>
    <n v="7.6479999999999997"/>
    <n v="0"/>
    <n v="55"/>
    <s v="BASE DE DATOS"/>
    <m/>
  </r>
  <r>
    <s v="20"/>
    <x v="11"/>
    <s v="ELNM"/>
    <s v="41046494"/>
    <s v="41046494"/>
    <x v="4"/>
    <s v="Sulzer 1"/>
    <s v="S"/>
    <n v="0.81"/>
    <n v="0.78"/>
    <n v="40.804000000000002"/>
    <n v="163.21700000000001"/>
    <n v="204.02099999999999"/>
    <n v="0"/>
    <n v="735.19"/>
    <n v="0"/>
    <m/>
    <m/>
    <x v="0"/>
    <s v="ELNM41046494Sulzer 1HI"/>
    <s v="Electro Norte Medio S. A. - Hidrandina"/>
    <x v="4"/>
    <x v="4"/>
    <s v="C. H. Chiquián"/>
    <x v="154"/>
    <x v="4"/>
    <x v="4"/>
    <x v="196"/>
    <x v="1"/>
    <s v="Instalado"/>
    <s v="Operativo"/>
    <s v="Distribuidora"/>
    <x v="0"/>
    <x v="0"/>
    <x v="0"/>
    <x v="0"/>
    <s v="Estatal"/>
    <s v="ANCASH"/>
    <s v="ANCASH"/>
    <s v="BOLOGNESI"/>
    <s v="CHIQUIAN"/>
    <n v="0"/>
    <x v="7"/>
    <n v="0"/>
    <x v="0"/>
    <n v="0"/>
    <x v="0"/>
    <x v="0"/>
    <n v="204.02099999999999"/>
    <n v="0.20402099999999998"/>
    <m/>
    <n v="6.7500000000000004E-2"/>
    <n v="6.5000000000000002E-2"/>
    <n v="7.6479999999999997"/>
    <n v="2.8421709430404007E-14"/>
    <n v="55"/>
    <s v="BASE DE DATOS"/>
    <m/>
  </r>
  <r>
    <s v="20"/>
    <x v="11"/>
    <s v="ELNM"/>
    <s v="41046494"/>
    <s v="41046494"/>
    <x v="4"/>
    <s v="Grupo U.Gen 2"/>
    <s v="S"/>
    <n v="0.2"/>
    <n v="0.19500000000000001"/>
    <n v="0.124"/>
    <n v="0.498"/>
    <n v="0.622"/>
    <n v="0"/>
    <n v="6.02"/>
    <n v="0"/>
    <m/>
    <m/>
    <x v="0"/>
    <s v="ELNM41046494Grupo U.Gen 2HI"/>
    <s v="Electro Norte Medio S. A. - Hidrandina"/>
    <x v="4"/>
    <x v="4"/>
    <s v="C. H. Chiquián"/>
    <x v="154"/>
    <x v="4"/>
    <x v="4"/>
    <x v="254"/>
    <x v="1"/>
    <s v="Instalado"/>
    <s v="Operativo"/>
    <s v="Distribuidora"/>
    <x v="0"/>
    <x v="0"/>
    <x v="0"/>
    <x v="0"/>
    <s v="Estatal"/>
    <s v="ANCASH"/>
    <s v="ANCASH"/>
    <s v="BOLOGNESI"/>
    <s v="CHIQUIAN"/>
    <n v="0"/>
    <x v="7"/>
    <n v="0"/>
    <x v="0"/>
    <n v="0"/>
    <x v="0"/>
    <x v="0"/>
    <n v="0.622"/>
    <n v="6.2200000000000005E-4"/>
    <m/>
    <n v="0.04"/>
    <n v="3.9E-2"/>
    <n v="7.6479999999999997"/>
    <n v="0"/>
    <n v="55"/>
    <s v="BASE DE DATOS"/>
    <m/>
  </r>
  <r>
    <s v="20"/>
    <x v="11"/>
    <s v="ELNM"/>
    <s v="31017493"/>
    <s v="31017493"/>
    <x v="4"/>
    <s v="GRUPO 1"/>
    <s v="S"/>
    <n v="1.54"/>
    <n v="1.4970000000000001"/>
    <n v="150.07300000000001"/>
    <n v="600.29"/>
    <n v="750.36300000000006"/>
    <n v="0"/>
    <n v="743.03"/>
    <n v="0"/>
    <m/>
    <m/>
    <x v="0"/>
    <s v="ELNM31017493GRUPO 1HI"/>
    <s v="Electro Norte Medio S. A. - Hidrandina"/>
    <x v="4"/>
    <x v="4"/>
    <s v="C. H. Huari(María Jiray)"/>
    <x v="149"/>
    <x v="4"/>
    <x v="4"/>
    <x v="44"/>
    <x v="1"/>
    <s v="Instalado"/>
    <s v="Operativo"/>
    <s v="Distribuidora"/>
    <x v="0"/>
    <x v="1"/>
    <x v="0"/>
    <x v="0"/>
    <s v="Estatal"/>
    <s v="ANCASH"/>
    <s v="ANCASH"/>
    <s v="HUARI"/>
    <s v="HUARI"/>
    <n v="0"/>
    <x v="7"/>
    <n v="0"/>
    <x v="0"/>
    <n v="0"/>
    <x v="0"/>
    <x v="0"/>
    <n v="750.36300000000006"/>
    <n v="0.750363"/>
    <m/>
    <n v="0.12833333333333333"/>
    <n v="0.12475000000000001"/>
    <n v="7.6479999999999997"/>
    <n v="-1.1368683772161603E-13"/>
    <n v="55"/>
    <s v="BASE DE DATOS"/>
    <m/>
  </r>
  <r>
    <s v="20"/>
    <x v="11"/>
    <s v="ELNM"/>
    <s v="41046294"/>
    <s v="41046294"/>
    <x v="4"/>
    <s v="Grupo 1"/>
    <s v="S"/>
    <n v="0.33"/>
    <n v="0.33"/>
    <n v="35.29"/>
    <n v="134.10300000000001"/>
    <n v="169.393"/>
    <n v="0"/>
    <n v="738.42"/>
    <n v="0"/>
    <m/>
    <m/>
    <x v="0"/>
    <s v="ELNM41046294Grupo 1HI"/>
    <s v="Electro Norte Medio S. A. - Hidrandina"/>
    <x v="4"/>
    <x v="4"/>
    <s v="C. H. Paucamarca (San Marcos)"/>
    <x v="295"/>
    <x v="4"/>
    <x v="4"/>
    <x v="44"/>
    <x v="1"/>
    <s v="Instalado"/>
    <s v="Operativo"/>
    <s v="Distribuidora"/>
    <x v="0"/>
    <x v="1"/>
    <x v="0"/>
    <x v="0"/>
    <s v="Estatal"/>
    <s v="CAJAMARCA"/>
    <s v="CAJAMARCA"/>
    <s v="SAN MARCOS"/>
    <s v="CHOCAN"/>
    <n v="0"/>
    <x v="7"/>
    <n v="0"/>
    <x v="0"/>
    <n v="0"/>
    <x v="0"/>
    <x v="0"/>
    <n v="169.393"/>
    <n v="0.16939299999999999"/>
    <m/>
    <n v="4.7142857142857146E-2"/>
    <n v="4.7142857142857146E-2"/>
    <n v="7.6479999999999997"/>
    <n v="0"/>
    <n v="55"/>
    <s v="BASE DE DATOS"/>
    <m/>
  </r>
  <r>
    <s v="20"/>
    <x v="11"/>
    <s v="ELNM"/>
    <s v="31015193"/>
    <s v="31015193"/>
    <x v="4"/>
    <s v="Grupo U.Gen.2"/>
    <s v="S"/>
    <n v="0.74"/>
    <n v="0.72"/>
    <n v="11.581"/>
    <n v="46.326000000000001"/>
    <n v="57.906999999999996"/>
    <n v="0"/>
    <n v="174.02"/>
    <n v="0"/>
    <m/>
    <m/>
    <x v="0"/>
    <s v="ELNM31015193Grupo U.Gen.2HI"/>
    <s v="Electro Norte Medio S. A. - Hidrandina"/>
    <x v="4"/>
    <x v="4"/>
    <s v="C. H. Pomabamba"/>
    <x v="150"/>
    <x v="4"/>
    <x v="4"/>
    <x v="250"/>
    <x v="1"/>
    <s v="Instalado"/>
    <s v="Operativo"/>
    <s v="Distribuidora"/>
    <x v="0"/>
    <x v="1"/>
    <x v="0"/>
    <x v="0"/>
    <s v="Estatal"/>
    <s v="ANCASH"/>
    <s v="ANCASH"/>
    <s v="POMABAMBA"/>
    <s v="POMABAMBA"/>
    <n v="0"/>
    <x v="7"/>
    <n v="0"/>
    <x v="0"/>
    <n v="0"/>
    <x v="0"/>
    <x v="0"/>
    <n v="57.906999999999996"/>
    <n v="5.7906999999999993E-2"/>
    <m/>
    <n v="9.2499999999999999E-2"/>
    <n v="0.09"/>
    <n v="7.6479999999999997"/>
    <n v="0"/>
    <n v="55"/>
    <s v="BASE DE DATOS"/>
    <m/>
  </r>
  <r>
    <s v="20"/>
    <x v="11"/>
    <s v="ELNM"/>
    <s v="31015193"/>
    <s v="31015193"/>
    <x v="4"/>
    <s v="Grupo U.Gen.3"/>
    <s v="S"/>
    <n v="0.55000000000000004"/>
    <n v="0.5"/>
    <n v="60"/>
    <n v="240"/>
    <n v="300"/>
    <n v="0"/>
    <n v="721.07"/>
    <n v="0"/>
    <m/>
    <m/>
    <x v="0"/>
    <s v="ELNM31015193Grupo U.Gen.3HI"/>
    <s v="Electro Norte Medio S. A. - Hidrandina"/>
    <x v="4"/>
    <x v="4"/>
    <s v="C. H. Pomabamba"/>
    <x v="150"/>
    <x v="4"/>
    <x v="4"/>
    <x v="251"/>
    <x v="1"/>
    <s v="Instalado"/>
    <s v="Operativo"/>
    <s v="Distribuidora"/>
    <x v="0"/>
    <x v="1"/>
    <x v="0"/>
    <x v="0"/>
    <s v="Estatal"/>
    <s v="ANCASH"/>
    <s v="ANCASH"/>
    <s v="POMABAMBA"/>
    <s v="POMABAMBA"/>
    <n v="0"/>
    <x v="7"/>
    <n v="0"/>
    <x v="0"/>
    <n v="0"/>
    <x v="0"/>
    <x v="0"/>
    <n v="300"/>
    <n v="0.3"/>
    <m/>
    <n v="4.5833333333333337E-2"/>
    <n v="4.1666666666666664E-2"/>
    <n v="7.6479999999999997"/>
    <n v="0"/>
    <n v="55"/>
    <s v="BASE DE DATOS"/>
    <m/>
  </r>
  <r>
    <s v="20"/>
    <x v="11"/>
    <s v="ELNM"/>
    <s v="41046094"/>
    <s v="41046094"/>
    <x v="4"/>
    <s v="Ansaldo 2"/>
    <s v="S"/>
    <n v="0.55000000000000004"/>
    <n v="0.5"/>
    <n v="47.256"/>
    <n v="189.02199999999999"/>
    <n v="236.27799999999999"/>
    <n v="0"/>
    <n v="679.5"/>
    <n v="0"/>
    <m/>
    <m/>
    <x v="0"/>
    <s v="ELNM41046094Ansaldo 2HI"/>
    <s v="Electro Norte Medio S. A. - Hidrandina"/>
    <x v="4"/>
    <x v="4"/>
    <s v="C. H. Tarabamba"/>
    <x v="152"/>
    <x v="4"/>
    <x v="4"/>
    <x v="339"/>
    <x v="1"/>
    <s v="Instalado"/>
    <s v="Operativo"/>
    <s v="Distribuidora"/>
    <x v="0"/>
    <x v="1"/>
    <x v="0"/>
    <x v="0"/>
    <s v="Estatal"/>
    <s v="LA LIBERTAD"/>
    <s v="LA LIBERTAD"/>
    <s v="PATAZ"/>
    <s v="BULDIBUYO"/>
    <n v="0"/>
    <x v="7"/>
    <n v="0"/>
    <x v="0"/>
    <n v="0"/>
    <x v="0"/>
    <x v="0"/>
    <n v="236.27799999999999"/>
    <n v="0.23627799999999999"/>
    <m/>
    <n v="0.27500000000000002"/>
    <n v="0.25"/>
    <n v="7.6479999999999997"/>
    <n v="0"/>
    <n v="55"/>
    <s v="BASE DE DATOS"/>
    <m/>
  </r>
  <r>
    <s v="20"/>
    <x v="11"/>
    <s v="ELNM"/>
    <s v="41028394"/>
    <s v="41028394"/>
    <x v="4"/>
    <s v="Grupo 3"/>
    <s v="S"/>
    <n v="0.2"/>
    <n v="0.2"/>
    <n v="9.3620000000000001"/>
    <n v="37.448"/>
    <n v="46.81"/>
    <n v="0"/>
    <n v="647.23"/>
    <n v="0"/>
    <m/>
    <m/>
    <x v="0"/>
    <s v="ELNM41028394Grupo 3HI"/>
    <s v="Electro Norte Medio S. A. - Hidrandina"/>
    <x v="4"/>
    <x v="4"/>
    <s v="C. H. Yamobamba"/>
    <x v="153"/>
    <x v="4"/>
    <x v="4"/>
    <x v="172"/>
    <x v="1"/>
    <s v="Instalado"/>
    <s v="Operativo"/>
    <s v="Distribuidora"/>
    <x v="0"/>
    <x v="1"/>
    <x v="0"/>
    <x v="0"/>
    <s v="Estatal"/>
    <s v="LA LIBERTAD"/>
    <s v="LA LIBERTAD"/>
    <s v="SANCHEZ CARRION"/>
    <s v="HUAMACHUCO"/>
    <n v="0"/>
    <x v="7"/>
    <n v="0"/>
    <x v="0"/>
    <n v="0"/>
    <x v="0"/>
    <x v="0"/>
    <n v="46.81"/>
    <n v="4.6810000000000004E-2"/>
    <m/>
    <n v="0.05"/>
    <n v="0.05"/>
    <n v="7.6479999999999997"/>
    <n v="0"/>
    <n v="55"/>
    <s v="BASE DE DATOS"/>
    <m/>
  </r>
  <r>
    <s v="20"/>
    <x v="11"/>
    <s v="ELNM"/>
    <s v="31017393"/>
    <s v="31017393"/>
    <x v="4"/>
    <s v="Grupo U.Gen.1"/>
    <s v="S"/>
    <n v="0.31"/>
    <n v="0.26"/>
    <n v="33.868000000000002"/>
    <n v="128.697"/>
    <n v="162.565"/>
    <n v="0"/>
    <n v="694.46"/>
    <n v="2"/>
    <m/>
    <m/>
    <x v="0"/>
    <s v="ELNM31017393Grupo U.Gen.1HI"/>
    <s v="Electro Norte Medio S. A. - Hidrandina"/>
    <x v="4"/>
    <x v="4"/>
    <s v="C. H. Chicche"/>
    <x v="148"/>
    <x v="4"/>
    <x v="4"/>
    <x v="252"/>
    <x v="1"/>
    <s v="Instalado"/>
    <s v="Operativo"/>
    <s v="Distribuidora"/>
    <x v="0"/>
    <x v="1"/>
    <x v="0"/>
    <x v="0"/>
    <s v="Estatal"/>
    <s v="CAJAMARCA"/>
    <s v="CAJAMARCA"/>
    <s v="CAJAMARCA"/>
    <s v="CAJAMARCA"/>
    <n v="0"/>
    <x v="7"/>
    <n v="0"/>
    <x v="0"/>
    <n v="0"/>
    <x v="0"/>
    <x v="0"/>
    <n v="162.565"/>
    <n v="0.16256499999999999"/>
    <m/>
    <n v="0.155"/>
    <n v="0.13"/>
    <n v="7.6479999999999997"/>
    <n v="0"/>
    <n v="55"/>
    <s v="BASE DE DATOS"/>
    <m/>
  </r>
  <r>
    <s v="20"/>
    <x v="9"/>
    <s v="MULLER"/>
    <s v="31001593"/>
    <s v="31001593"/>
    <x v="4"/>
    <s v="Planta 1"/>
    <s v="S"/>
    <n v="0.16"/>
    <n v="0.16"/>
    <n v="19.486999999999998"/>
    <n v="89.512"/>
    <n v="108.999"/>
    <n v="0"/>
    <n v="724"/>
    <n v="0"/>
    <m/>
    <m/>
    <x v="0"/>
    <s v="MULLER31001593Planta 1HI"/>
    <s v="E.A.W. MULLER S.A."/>
    <x v="43"/>
    <x v="43"/>
    <s v="C.H. La Esperanza"/>
    <x v="144"/>
    <x v="4"/>
    <x v="4"/>
    <x v="247"/>
    <x v="1"/>
    <s v="Instalado"/>
    <s v="Operativo"/>
    <s v="Generadora"/>
    <x v="0"/>
    <x v="1"/>
    <x v="0"/>
    <x v="0"/>
    <s v="Privado"/>
    <s v="PASCO"/>
    <s v="PASCO"/>
    <s v="OXAPAMPA"/>
    <s v="OXAPAMPA"/>
    <n v="0"/>
    <x v="7"/>
    <n v="0"/>
    <x v="0"/>
    <n v="0"/>
    <x v="0"/>
    <x v="0"/>
    <n v="108.999"/>
    <n v="0.108999"/>
    <m/>
    <n v="1.3333333333333334E-2"/>
    <n v="1.3333333333333334E-2"/>
    <n v="7.6479999999999997"/>
    <n v="0"/>
    <n v="16"/>
    <s v="BASE DE DATOS"/>
    <m/>
  </r>
  <r>
    <s v="20"/>
    <x v="9"/>
    <s v="MULLER"/>
    <s v="31001593"/>
    <s v="31001593"/>
    <x v="4"/>
    <s v="Planta 2"/>
    <s v="S"/>
    <n v="0.27200000000000002"/>
    <n v="0.27200000000000002"/>
    <n v="15.603999999999999"/>
    <n v="71.59"/>
    <n v="87.194000000000003"/>
    <n v="0"/>
    <n v="724"/>
    <n v="0"/>
    <m/>
    <m/>
    <x v="0"/>
    <s v="MULLER31001593Planta 2HI"/>
    <s v="E.A.W. MULLER S.A."/>
    <x v="43"/>
    <x v="43"/>
    <s v="C.H. La Esperanza"/>
    <x v="144"/>
    <x v="4"/>
    <x v="4"/>
    <x v="248"/>
    <x v="1"/>
    <s v="Instalado"/>
    <s v="Operativo"/>
    <s v="Generadora"/>
    <x v="0"/>
    <x v="1"/>
    <x v="0"/>
    <x v="0"/>
    <s v="Privado"/>
    <s v="PASCO"/>
    <s v="PASCO"/>
    <s v="OXAPAMPA"/>
    <s v="OXAPAMPA"/>
    <n v="0"/>
    <x v="7"/>
    <n v="0"/>
    <x v="0"/>
    <n v="0"/>
    <x v="0"/>
    <x v="0"/>
    <n v="87.194000000000003"/>
    <n v="8.7194000000000008E-2"/>
    <m/>
    <n v="2.2666666666666668E-2"/>
    <n v="2.2666666666666668E-2"/>
    <n v="7.6479999999999997"/>
    <n v="0"/>
    <n v="16"/>
    <s v="BASE DE DATOS"/>
    <m/>
  </r>
  <r>
    <s v="20"/>
    <x v="9"/>
    <s v="MULLER"/>
    <s v="31001593"/>
    <s v="31001593"/>
    <x v="4"/>
    <s v="Planta 3"/>
    <s v="S"/>
    <n v="0.16"/>
    <n v="0.16"/>
    <n v="16.489999999999998"/>
    <n v="75.659000000000006"/>
    <n v="92.149000000000001"/>
    <n v="0"/>
    <n v="724"/>
    <n v="0"/>
    <m/>
    <m/>
    <x v="0"/>
    <s v="MULLER31001593Planta 3HI"/>
    <s v="E.A.W. MULLER S.A."/>
    <x v="43"/>
    <x v="43"/>
    <s v="C.H. La Esperanza"/>
    <x v="144"/>
    <x v="4"/>
    <x v="4"/>
    <x v="249"/>
    <x v="1"/>
    <s v="Instalado"/>
    <s v="Operativo"/>
    <s v="Generadora"/>
    <x v="0"/>
    <x v="1"/>
    <x v="0"/>
    <x v="0"/>
    <s v="Privado"/>
    <s v="PASCO"/>
    <s v="PASCO"/>
    <s v="OXAPAMPA"/>
    <s v="OXAPAMPA"/>
    <n v="0"/>
    <x v="7"/>
    <n v="0"/>
    <x v="0"/>
    <n v="0"/>
    <x v="0"/>
    <x v="0"/>
    <n v="92.149000000000001"/>
    <n v="9.2148999999999995E-2"/>
    <m/>
    <n v="1.3333333333333334E-2"/>
    <n v="1.3333333333333334E-2"/>
    <n v="7.6479999999999997"/>
    <n v="0"/>
    <n v="16"/>
    <s v="BASE DE DATOS"/>
    <m/>
  </r>
  <r>
    <s v="20"/>
    <x v="10"/>
    <s v="MULLER"/>
    <s v="31001593"/>
    <s v="31001593"/>
    <x v="4"/>
    <s v="Planta 1"/>
    <s v="S"/>
    <n v="0.16"/>
    <n v="0.16"/>
    <n v="12.757999999999999"/>
    <n v="72.650000000000006"/>
    <n v="85.408000000000001"/>
    <n v="0"/>
    <n v="724"/>
    <n v="0"/>
    <m/>
    <m/>
    <x v="0"/>
    <s v="MULLER31001593Planta 1HI"/>
    <s v="E.A.W. MULLER S.A."/>
    <x v="43"/>
    <x v="43"/>
    <s v="C.H. La Esperanza"/>
    <x v="144"/>
    <x v="4"/>
    <x v="4"/>
    <x v="247"/>
    <x v="1"/>
    <s v="Instalado"/>
    <s v="Operativo"/>
    <s v="Generadora"/>
    <x v="0"/>
    <x v="1"/>
    <x v="0"/>
    <x v="0"/>
    <s v="Privado"/>
    <s v="PASCO"/>
    <s v="PASCO"/>
    <s v="OXAPAMPA"/>
    <s v="OXAPAMPA"/>
    <n v="0"/>
    <x v="7"/>
    <n v="0"/>
    <x v="0"/>
    <n v="0"/>
    <x v="0"/>
    <x v="0"/>
    <n v="85.408000000000001"/>
    <n v="8.5407999999999998E-2"/>
    <m/>
    <n v="1.3333333333333334E-2"/>
    <n v="1.3333333333333334E-2"/>
    <n v="7.6479999999999997"/>
    <n v="0"/>
    <n v="16"/>
    <s v="BASE DE DATOS"/>
    <m/>
  </r>
  <r>
    <s v="20"/>
    <x v="10"/>
    <s v="MULLER"/>
    <s v="31001593"/>
    <s v="31001593"/>
    <x v="4"/>
    <s v="Planta 2"/>
    <s v="S"/>
    <n v="0.27200000000000002"/>
    <n v="0.27200000000000002"/>
    <n v="15.603999999999999"/>
    <n v="70.59"/>
    <n v="86.194000000000003"/>
    <n v="0"/>
    <n v="724"/>
    <n v="0"/>
    <m/>
    <m/>
    <x v="0"/>
    <s v="MULLER31001593Planta 2HI"/>
    <s v="E.A.W. MULLER S.A."/>
    <x v="43"/>
    <x v="43"/>
    <s v="C.H. La Esperanza"/>
    <x v="144"/>
    <x v="4"/>
    <x v="4"/>
    <x v="248"/>
    <x v="1"/>
    <s v="Instalado"/>
    <s v="Operativo"/>
    <s v="Generadora"/>
    <x v="0"/>
    <x v="1"/>
    <x v="0"/>
    <x v="0"/>
    <s v="Privado"/>
    <s v="PASCO"/>
    <s v="PASCO"/>
    <s v="OXAPAMPA"/>
    <s v="OXAPAMPA"/>
    <n v="0"/>
    <x v="7"/>
    <n v="0"/>
    <x v="0"/>
    <n v="0"/>
    <x v="0"/>
    <x v="0"/>
    <n v="86.194000000000003"/>
    <n v="8.6194000000000007E-2"/>
    <m/>
    <n v="2.2666666666666668E-2"/>
    <n v="2.2666666666666668E-2"/>
    <n v="7.6479999999999997"/>
    <n v="0"/>
    <n v="16"/>
    <s v="BASE DE DATOS"/>
    <m/>
  </r>
  <r>
    <s v="20"/>
    <x v="10"/>
    <s v="MULLER"/>
    <s v="31001593"/>
    <s v="31001593"/>
    <x v="4"/>
    <s v="Planta 3"/>
    <s v="S"/>
    <n v="0.16"/>
    <n v="0.16"/>
    <n v="16.489999999999998"/>
    <n v="75.61"/>
    <n v="92.1"/>
    <n v="0"/>
    <n v="724"/>
    <n v="0"/>
    <m/>
    <m/>
    <x v="0"/>
    <s v="MULLER31001593Planta 3HI"/>
    <s v="E.A.W. MULLER S.A."/>
    <x v="43"/>
    <x v="43"/>
    <s v="C.H. La Esperanza"/>
    <x v="144"/>
    <x v="4"/>
    <x v="4"/>
    <x v="249"/>
    <x v="1"/>
    <s v="Instalado"/>
    <s v="Operativo"/>
    <s v="Generadora"/>
    <x v="0"/>
    <x v="1"/>
    <x v="0"/>
    <x v="0"/>
    <s v="Privado"/>
    <s v="PASCO"/>
    <s v="PASCO"/>
    <s v="OXAPAMPA"/>
    <s v="OXAPAMPA"/>
    <n v="0"/>
    <x v="7"/>
    <n v="0"/>
    <x v="0"/>
    <n v="0"/>
    <x v="0"/>
    <x v="0"/>
    <n v="92.1"/>
    <n v="9.2099999999999987E-2"/>
    <m/>
    <n v="1.3333333333333334E-2"/>
    <n v="1.3333333333333334E-2"/>
    <n v="7.6479999999999997"/>
    <n v="0"/>
    <n v="16"/>
    <s v="BASE DE DATOS"/>
    <m/>
  </r>
  <r>
    <s v="20"/>
    <x v="4"/>
    <s v="EGHUAL"/>
    <s v="11177909"/>
    <s v="11177909"/>
    <x v="4"/>
    <s v="G1"/>
    <s v="S"/>
    <n v="235.31"/>
    <n v="235.31"/>
    <n v="22094.375"/>
    <n v="54548.764000000003"/>
    <n v="76643.138999999996"/>
    <n v="12.07"/>
    <n v="432.48"/>
    <n v="0"/>
    <m/>
    <m/>
    <x v="0"/>
    <s v="EGHUAL11177909G1HI"/>
    <s v="Empresa de Generación Huallaga S.A."/>
    <x v="64"/>
    <x v="64"/>
    <s v="C. H. Chaglla"/>
    <x v="250"/>
    <x v="4"/>
    <x v="4"/>
    <x v="13"/>
    <x v="1"/>
    <s v="Instalado"/>
    <s v="Operativo"/>
    <s v="Generadora"/>
    <x v="0"/>
    <x v="1"/>
    <x v="1"/>
    <x v="0"/>
    <s v="Privado"/>
    <s v="HUANUCO"/>
    <s v="HUANUCO"/>
    <s v="HUANUCO - PACHITEA"/>
    <s v="CHINCHAO - CHAGLLA"/>
    <n v="0"/>
    <x v="7"/>
    <n v="0"/>
    <x v="0"/>
    <n v="0"/>
    <x v="0"/>
    <x v="0"/>
    <n v="76643.138999999996"/>
    <n v="76.643138999999991"/>
    <m/>
    <n v="18.75"/>
    <n v="19.609166666666667"/>
    <n v="7.6479999999999997"/>
    <n v="0"/>
    <n v="38"/>
    <s v="BASE DE DATOS"/>
    <m/>
  </r>
  <r>
    <s v="20"/>
    <x v="4"/>
    <s v="EGHUAL"/>
    <s v="11177909"/>
    <s v="11177909"/>
    <x v="4"/>
    <s v="G2"/>
    <s v="S"/>
    <n v="235.04"/>
    <n v="235.04"/>
    <n v="22494.712"/>
    <n v="95105.714000000007"/>
    <n v="117600.42600000001"/>
    <n v="14.33"/>
    <n v="643.63"/>
    <n v="0"/>
    <m/>
    <m/>
    <x v="0"/>
    <s v="EGHUAL11177909G2HI"/>
    <s v="Empresa de Generación Huallaga S.A."/>
    <x v="64"/>
    <x v="64"/>
    <s v="C. H. Chaglla"/>
    <x v="250"/>
    <x v="4"/>
    <x v="4"/>
    <x v="14"/>
    <x v="1"/>
    <s v="Instalado"/>
    <s v="Operativo"/>
    <s v="Generadora"/>
    <x v="0"/>
    <x v="1"/>
    <x v="1"/>
    <x v="0"/>
    <s v="Privado"/>
    <s v="HUANUCO"/>
    <s v="HUANUCO"/>
    <s v="HUANUCO - PACHITEA"/>
    <s v="CHINCHAO - CHAGLLA"/>
    <n v="0"/>
    <x v="7"/>
    <n v="0"/>
    <x v="0"/>
    <n v="0"/>
    <x v="0"/>
    <x v="0"/>
    <n v="117600.42600000001"/>
    <n v="117.60042600000001"/>
    <m/>
    <n v="18.75"/>
    <n v="19.586666666666666"/>
    <n v="7.6479999999999997"/>
    <n v="0"/>
    <n v="38"/>
    <s v="BASE DE DATOS"/>
    <m/>
  </r>
  <r>
    <s v="20"/>
    <x v="4"/>
    <s v="EGHUAL"/>
    <s v="11177909"/>
    <s v="11177909"/>
    <x v="4"/>
    <s v="G3"/>
    <s v="S"/>
    <n v="6.39"/>
    <n v="6.39"/>
    <n v="804.80100000000004"/>
    <n v="3984.12"/>
    <n v="4788.9210000000003"/>
    <n v="0"/>
    <n v="719.98"/>
    <n v="0"/>
    <m/>
    <m/>
    <x v="0"/>
    <s v="EGHUAL11177909G3HI"/>
    <s v="Empresa de Generación Huallaga S.A."/>
    <x v="64"/>
    <x v="64"/>
    <s v="C. H. Chaglla"/>
    <x v="250"/>
    <x v="4"/>
    <x v="4"/>
    <x v="310"/>
    <x v="1"/>
    <s v="Instalado"/>
    <s v="Operativo"/>
    <s v="Generadora"/>
    <x v="0"/>
    <x v="1"/>
    <x v="1"/>
    <x v="0"/>
    <s v="Privado"/>
    <s v="HUANUCO"/>
    <s v="HUANUCO"/>
    <s v="HUANUCO - PACHITEA"/>
    <s v="CHINCHAO - CHAGLLA"/>
    <n v="0"/>
    <x v="7"/>
    <n v="0"/>
    <x v="0"/>
    <n v="0"/>
    <x v="0"/>
    <x v="0"/>
    <n v="4788.9210000000003"/>
    <n v="4.7889210000000002"/>
    <m/>
    <n v="0.5"/>
    <n v="0.53249999999999997"/>
    <n v="7.6479999999999997"/>
    <n v="0"/>
    <n v="38"/>
    <s v="BASE DE DATOS"/>
    <m/>
  </r>
  <r>
    <s v="20"/>
    <x v="0"/>
    <s v="HUANCH"/>
    <s v="11076797"/>
    <s v="11076797"/>
    <x v="4"/>
    <s v="Grupo 1"/>
    <s v="S"/>
    <n v="10"/>
    <n v="9.7620000000000005"/>
    <n v="1277.596"/>
    <n v="5923.3990000000003"/>
    <n v="7200.9949999999999"/>
    <n v="0"/>
    <n v="720"/>
    <n v="0"/>
    <m/>
    <m/>
    <x v="0"/>
    <s v="HUANCH11076797Grupo 1HI"/>
    <s v="Hidroel‚ctrica Huanchor S.A.C."/>
    <x v="78"/>
    <x v="78"/>
    <s v="C. H. Huanchor"/>
    <x v="281"/>
    <x v="4"/>
    <x v="4"/>
    <x v="44"/>
    <x v="1"/>
    <s v="Instalado"/>
    <s v="Operativo"/>
    <s v="Generadora"/>
    <x v="0"/>
    <x v="1"/>
    <x v="1"/>
    <x v="0"/>
    <s v="Privado"/>
    <s v="LIMA"/>
    <s v="LIMA"/>
    <s v="HUAROCHIRI"/>
    <s v="SAN MATEO"/>
    <n v="0"/>
    <x v="7"/>
    <n v="0"/>
    <x v="1"/>
    <s v="-"/>
    <x v="0"/>
    <x v="0"/>
    <n v="7200.9949999999999"/>
    <n v="7.2009949999999998"/>
    <m/>
    <n v="0.83333333333333337"/>
    <n v="0.8135"/>
    <n v="7.6479999999999997"/>
    <n v="9.0949470177292824E-13"/>
    <n v="58"/>
    <s v="BASE DE DATOS"/>
    <m/>
  </r>
  <r>
    <s v="20"/>
    <x v="0"/>
    <s v="HUANCH"/>
    <s v="11076797"/>
    <s v="11076797"/>
    <x v="4"/>
    <s v="Grupo 2"/>
    <s v="S"/>
    <n v="10"/>
    <n v="9.8689999999999998"/>
    <n v="1277.7249999999999"/>
    <n v="5923.9989999999998"/>
    <n v="7201.7240000000002"/>
    <n v="0"/>
    <n v="720"/>
    <n v="0"/>
    <m/>
    <m/>
    <x v="0"/>
    <s v="HUANCH11076797Grupo 2HI"/>
    <s v="Hidroel‚ctrica Huanchor S.A.C."/>
    <x v="78"/>
    <x v="78"/>
    <s v="C. H. Huanchor"/>
    <x v="281"/>
    <x v="4"/>
    <x v="4"/>
    <x v="171"/>
    <x v="1"/>
    <s v="Instalado"/>
    <s v="Operativo"/>
    <s v="Generadora"/>
    <x v="0"/>
    <x v="1"/>
    <x v="1"/>
    <x v="0"/>
    <s v="Privado"/>
    <s v="LIMA"/>
    <s v="LIMA"/>
    <s v="HUAROCHIRI"/>
    <s v="SAN MATEO"/>
    <n v="0"/>
    <x v="7"/>
    <n v="0"/>
    <x v="1"/>
    <s v="-"/>
    <x v="0"/>
    <x v="0"/>
    <n v="7201.7240000000002"/>
    <n v="7.2017240000000005"/>
    <m/>
    <n v="0.83333333333333337"/>
    <n v="0.82241666666666668"/>
    <n v="7.6479999999999997"/>
    <n v="0"/>
    <n v="58"/>
    <s v="BASE DE DATOS"/>
    <m/>
  </r>
  <r>
    <s v="20"/>
    <x v="0"/>
    <s v="HUANCH"/>
    <s v="31009893"/>
    <s v="31009893"/>
    <x v="4"/>
    <s v="G-2"/>
    <s v="S"/>
    <n v="0.84"/>
    <n v="0.46"/>
    <n v="0"/>
    <n v="0"/>
    <n v="0"/>
    <n v="0"/>
    <n v="0"/>
    <n v="720"/>
    <m/>
    <m/>
    <x v="0"/>
    <s v="HUANCH31009893G-2HI"/>
    <s v="Hidroel‚ctrica Huanchor S.A.C."/>
    <x v="78"/>
    <x v="78"/>
    <s v="C. H. Tamboraque II"/>
    <x v="282"/>
    <x v="4"/>
    <x v="4"/>
    <x v="38"/>
    <x v="1"/>
    <s v="Instalado"/>
    <s v="Operativo"/>
    <s v="Generadora"/>
    <x v="0"/>
    <x v="1"/>
    <x v="0"/>
    <x v="0"/>
    <s v="Privado"/>
    <s v="LIMA"/>
    <s v="LIMA"/>
    <s v="HUAROCHIRI"/>
    <s v="SAN MATEO"/>
    <n v="0"/>
    <x v="7"/>
    <n v="0"/>
    <x v="0"/>
    <n v="0"/>
    <x v="0"/>
    <x v="0"/>
    <n v="0"/>
    <n v="0"/>
    <m/>
    <n v="6.9999999999999993E-2"/>
    <n v="3.8333333333333337E-2"/>
    <n v="7.6479999999999997"/>
    <n v="0"/>
    <n v="58"/>
    <s v="BASE DE DATOS"/>
    <m/>
  </r>
  <r>
    <s v="20"/>
    <x v="0"/>
    <s v="HUANCH"/>
    <s v="41009793"/>
    <s v="41009793"/>
    <x v="4"/>
    <s v="G-1"/>
    <s v="S"/>
    <n v="0.46"/>
    <n v="0.45"/>
    <n v="0"/>
    <n v="0"/>
    <n v="0"/>
    <n v="0"/>
    <n v="0"/>
    <n v="720"/>
    <m/>
    <m/>
    <x v="0"/>
    <s v="HUANCH41009793G-1HI"/>
    <s v="Hidroel‚ctrica Huanchor S.A.C."/>
    <x v="78"/>
    <x v="78"/>
    <s v="C. H. Tamboraque I"/>
    <x v="283"/>
    <x v="4"/>
    <x v="4"/>
    <x v="37"/>
    <x v="1"/>
    <s v="Instalado"/>
    <s v="Operativo"/>
    <s v="Generadora"/>
    <x v="0"/>
    <x v="1"/>
    <x v="0"/>
    <x v="0"/>
    <s v="Privado"/>
    <s v="LIMA"/>
    <s v="LIMA"/>
    <s v="HUAROCHIRI"/>
    <s v="SAN MATEO"/>
    <n v="0"/>
    <x v="7"/>
    <n v="0"/>
    <x v="0"/>
    <n v="0"/>
    <x v="0"/>
    <x v="0"/>
    <n v="0"/>
    <n v="0"/>
    <m/>
    <n v="3.8333333333333337E-2"/>
    <n v="3.7499999999999999E-2"/>
    <n v="7.6479999999999997"/>
    <n v="0"/>
    <n v="58"/>
    <s v="BASE DE DATOS"/>
    <m/>
  </r>
  <r>
    <s v="20"/>
    <x v="11"/>
    <s v="ORAENP"/>
    <s v="11014393"/>
    <s v="11014393"/>
    <x v="4"/>
    <s v="1"/>
    <s v="S"/>
    <n v="44.219000000000001"/>
    <n v="44.219000000000001"/>
    <n v="5053.96"/>
    <n v="21939"/>
    <n v="26992.959999999999"/>
    <n v="62.07"/>
    <n v="664.67"/>
    <n v="0"/>
    <m/>
    <m/>
    <x v="0"/>
    <s v="ORAENP110143931HI"/>
    <s v="Orazul Energy Per£ S.A."/>
    <x v="68"/>
    <x v="68"/>
    <s v="C.H.Cañón del Pato"/>
    <x v="257"/>
    <x v="4"/>
    <x v="4"/>
    <x v="44"/>
    <x v="1"/>
    <s v="Instalado"/>
    <s v="Operativo"/>
    <s v="Generadora"/>
    <x v="0"/>
    <x v="1"/>
    <x v="1"/>
    <x v="0"/>
    <s v="Privado"/>
    <s v="ANCASH"/>
    <s v="ANCASH"/>
    <s v="HUAYLAS"/>
    <s v="HUALLANCA"/>
    <n v="0"/>
    <x v="7"/>
    <n v="0"/>
    <x v="0"/>
    <n v="0"/>
    <x v="0"/>
    <x v="0"/>
    <n v="26992.959999999999"/>
    <n v="26.99296"/>
    <m/>
    <n v="3.42475"/>
    <n v="3.6849166666666666"/>
    <n v="7.6479999999999997"/>
    <n v="0"/>
    <n v="66"/>
    <s v="BASE DE DATOS"/>
    <m/>
  </r>
  <r>
    <s v="20"/>
    <x v="11"/>
    <s v="ORAENP"/>
    <s v="11014393"/>
    <s v="11014393"/>
    <x v="4"/>
    <s v="2"/>
    <s v="S"/>
    <n v="44.552999999999997"/>
    <n v="44.552999999999997"/>
    <n v="5431.68"/>
    <n v="23289.628000000001"/>
    <n v="28721.308000000001"/>
    <n v="43.6"/>
    <n v="700.4"/>
    <n v="0"/>
    <m/>
    <m/>
    <x v="0"/>
    <s v="ORAENP110143932HI"/>
    <s v="Orazul Energy Per£ S.A."/>
    <x v="68"/>
    <x v="68"/>
    <s v="C.H.Cañón del Pato"/>
    <x v="257"/>
    <x v="4"/>
    <x v="4"/>
    <x v="171"/>
    <x v="1"/>
    <s v="Instalado"/>
    <s v="Operativo"/>
    <s v="Generadora"/>
    <x v="0"/>
    <x v="1"/>
    <x v="1"/>
    <x v="0"/>
    <s v="Privado"/>
    <s v="ANCASH"/>
    <s v="ANCASH"/>
    <s v="HUAYLAS"/>
    <s v="HUALLANCA"/>
    <n v="0"/>
    <x v="7"/>
    <n v="0"/>
    <x v="0"/>
    <n v="0"/>
    <x v="0"/>
    <x v="0"/>
    <n v="28721.308000000001"/>
    <n v="28.721308000000001"/>
    <m/>
    <n v="3.42475"/>
    <n v="3.7127499999999998"/>
    <n v="7.6479999999999997"/>
    <n v="0"/>
    <n v="66"/>
    <s v="BASE DE DATOS"/>
    <m/>
  </r>
  <r>
    <s v="20"/>
    <x v="11"/>
    <s v="ORAENP"/>
    <s v="11014393"/>
    <s v="11014393"/>
    <x v="4"/>
    <s v="3"/>
    <s v="S"/>
    <n v="43.765000000000001"/>
    <n v="43.765000000000001"/>
    <n v="5500.6220000000003"/>
    <n v="24448.409"/>
    <n v="29949.030999999999"/>
    <n v="10.77"/>
    <n v="728.28"/>
    <n v="0"/>
    <m/>
    <m/>
    <x v="0"/>
    <s v="ORAENP110143933HI"/>
    <s v="Orazul Energy Per£ S.A."/>
    <x v="68"/>
    <x v="68"/>
    <s v="C.H.Cañón del Pato"/>
    <x v="257"/>
    <x v="4"/>
    <x v="4"/>
    <x v="172"/>
    <x v="1"/>
    <s v="Instalado"/>
    <s v="Operativo"/>
    <s v="Generadora"/>
    <x v="0"/>
    <x v="1"/>
    <x v="1"/>
    <x v="0"/>
    <s v="Privado"/>
    <s v="ANCASH"/>
    <s v="ANCASH"/>
    <s v="HUAYLAS"/>
    <s v="HUALLANCA"/>
    <n v="0"/>
    <x v="7"/>
    <n v="0"/>
    <x v="0"/>
    <n v="0"/>
    <x v="0"/>
    <x v="0"/>
    <n v="29949.030999999999"/>
    <n v="29.949030999999998"/>
    <m/>
    <n v="3.42475"/>
    <n v="3.6470833333333332"/>
    <n v="7.6479999999999997"/>
    <n v="0"/>
    <n v="66"/>
    <s v="BASE DE DATOS"/>
    <m/>
  </r>
  <r>
    <s v="20"/>
    <x v="11"/>
    <s v="ORAENP"/>
    <s v="11014393"/>
    <s v="11014393"/>
    <x v="4"/>
    <s v="4"/>
    <s v="S"/>
    <n v="44.12"/>
    <n v="44.12"/>
    <n v="5457.79"/>
    <n v="23773.666000000001"/>
    <n v="29231.455999999998"/>
    <n v="0"/>
    <n v="725.1"/>
    <n v="0"/>
    <m/>
    <m/>
    <x v="0"/>
    <s v="ORAENP110143934HI"/>
    <s v="Orazul Energy Per£ S.A."/>
    <x v="68"/>
    <x v="68"/>
    <s v="C.H.Cañón del Pato"/>
    <x v="257"/>
    <x v="4"/>
    <x v="4"/>
    <x v="190"/>
    <x v="1"/>
    <s v="Instalado"/>
    <s v="Operativo"/>
    <s v="Generadora"/>
    <x v="0"/>
    <x v="1"/>
    <x v="1"/>
    <x v="0"/>
    <s v="Privado"/>
    <s v="ANCASH"/>
    <s v="ANCASH"/>
    <s v="HUAYLAS"/>
    <s v="HUALLANCA"/>
    <n v="0"/>
    <x v="7"/>
    <n v="0"/>
    <x v="0"/>
    <n v="0"/>
    <x v="0"/>
    <x v="0"/>
    <n v="29231.455999999998"/>
    <n v="29.231455999999998"/>
    <m/>
    <n v="3.42475"/>
    <n v="3.6766666666666663"/>
    <n v="7.6479999999999997"/>
    <n v="3.637978807091713E-12"/>
    <n v="66"/>
    <s v="BASE DE DATOS"/>
    <m/>
  </r>
  <r>
    <s v="20"/>
    <x v="11"/>
    <s v="ORAENP"/>
    <s v="11014393"/>
    <s v="11014393"/>
    <x v="4"/>
    <s v="5"/>
    <s v="S"/>
    <n v="44.686999999999998"/>
    <n v="44.686999999999998"/>
    <n v="5508.93"/>
    <n v="24644.202000000001"/>
    <n v="30153.132000000001"/>
    <n v="6.78"/>
    <n v="737.22"/>
    <n v="0"/>
    <m/>
    <m/>
    <x v="0"/>
    <s v="ORAENP110143935HI"/>
    <s v="Orazul Energy Per£ S.A."/>
    <x v="68"/>
    <x v="68"/>
    <s v="C.H.Cañón del Pato"/>
    <x v="257"/>
    <x v="4"/>
    <x v="4"/>
    <x v="210"/>
    <x v="1"/>
    <s v="Instalado"/>
    <s v="Operativo"/>
    <s v="Generadora"/>
    <x v="0"/>
    <x v="1"/>
    <x v="1"/>
    <x v="0"/>
    <s v="Privado"/>
    <s v="ANCASH"/>
    <s v="ANCASH"/>
    <s v="HUAYLAS"/>
    <s v="HUALLANCA"/>
    <n v="0"/>
    <x v="7"/>
    <n v="0"/>
    <x v="0"/>
    <n v="0"/>
    <x v="0"/>
    <x v="0"/>
    <n v="30153.132000000001"/>
    <n v="30.153132000000003"/>
    <m/>
    <n v="3.42475"/>
    <n v="3.7239166666666663"/>
    <n v="7.6479999999999997"/>
    <n v="0"/>
    <n v="66"/>
    <s v="BASE DE DATOS"/>
    <m/>
  </r>
  <r>
    <s v="20"/>
    <x v="11"/>
    <s v="ORAENP"/>
    <s v="11014393"/>
    <s v="11014393"/>
    <x v="4"/>
    <s v="6"/>
    <s v="S"/>
    <n v="44.220999999999997"/>
    <n v="44.220999999999997"/>
    <n v="5530.95"/>
    <n v="25071.505000000001"/>
    <n v="30602.455000000002"/>
    <n v="0"/>
    <n v="744"/>
    <n v="0"/>
    <m/>
    <m/>
    <x v="0"/>
    <s v="ORAENP110143936HI"/>
    <s v="Orazul Energy Per£ S.A."/>
    <x v="68"/>
    <x v="68"/>
    <s v="C.H.Cañón del Pato"/>
    <x v="257"/>
    <x v="4"/>
    <x v="4"/>
    <x v="317"/>
    <x v="1"/>
    <s v="Instalado"/>
    <s v="Operativo"/>
    <s v="Generadora"/>
    <x v="0"/>
    <x v="1"/>
    <x v="1"/>
    <x v="0"/>
    <s v="Privado"/>
    <s v="ANCASH"/>
    <s v="ANCASH"/>
    <s v="HUAYLAS"/>
    <s v="HUALLANCA"/>
    <n v="0"/>
    <x v="7"/>
    <n v="0"/>
    <x v="0"/>
    <n v="0"/>
    <x v="0"/>
    <x v="0"/>
    <n v="30602.455000000002"/>
    <n v="30.602455000000003"/>
    <m/>
    <n v="3.42475"/>
    <n v="3.685083333333333"/>
    <n v="7.6479999999999997"/>
    <n v="0"/>
    <n v="66"/>
    <s v="BASE DE DATOS"/>
    <m/>
  </r>
  <r>
    <s v="20"/>
    <x v="11"/>
    <s v="ORAENP"/>
    <s v="11014593"/>
    <s v="11014593"/>
    <x v="4"/>
    <s v="1"/>
    <s v="S"/>
    <n v="31.593"/>
    <n v="31.593"/>
    <n v="4100.34"/>
    <n v="17954.542000000001"/>
    <n v="22054.882000000001"/>
    <n v="9.7799999999999994"/>
    <n v="728.87"/>
    <n v="4.57"/>
    <m/>
    <m/>
    <x v="0"/>
    <s v="ORAENP110145931HI"/>
    <s v="Orazul Energy Per£ S.A."/>
    <x v="68"/>
    <x v="68"/>
    <s v="C.H.Carhuaquero"/>
    <x v="258"/>
    <x v="4"/>
    <x v="4"/>
    <x v="44"/>
    <x v="1"/>
    <s v="Instalado"/>
    <s v="Operativo"/>
    <s v="Generadora"/>
    <x v="0"/>
    <x v="1"/>
    <x v="1"/>
    <x v="0"/>
    <s v="Privado"/>
    <s v="CAJAMARCA"/>
    <s v="CAJAMARCA"/>
    <s v="CHOTA"/>
    <s v="LLAMA"/>
    <n v="0"/>
    <x v="7"/>
    <n v="0"/>
    <x v="0"/>
    <n v="0"/>
    <x v="0"/>
    <x v="0"/>
    <n v="22054.882000000001"/>
    <n v="22.054882000000003"/>
    <m/>
    <n v="2.5009166666666665"/>
    <n v="2.6327500000000001"/>
    <n v="7.6479999999999997"/>
    <n v="0"/>
    <n v="66"/>
    <s v="BASE DE DATOS"/>
    <m/>
  </r>
  <r>
    <s v="20"/>
    <x v="11"/>
    <s v="ORAENP"/>
    <s v="11014593"/>
    <s v="11014593"/>
    <x v="4"/>
    <s v="2"/>
    <s v="S"/>
    <n v="31.472000000000001"/>
    <n v="31.472000000000001"/>
    <n v="4115.09"/>
    <n v="18071.008999999998"/>
    <n v="22186.098999999998"/>
    <n v="10.07"/>
    <n v="729.53"/>
    <n v="3.83"/>
    <m/>
    <m/>
    <x v="0"/>
    <s v="ORAENP110145932HI"/>
    <s v="Orazul Energy Per£ S.A."/>
    <x v="68"/>
    <x v="68"/>
    <s v="C.H.Carhuaquero"/>
    <x v="258"/>
    <x v="4"/>
    <x v="4"/>
    <x v="171"/>
    <x v="1"/>
    <s v="Instalado"/>
    <s v="Operativo"/>
    <s v="Generadora"/>
    <x v="0"/>
    <x v="1"/>
    <x v="1"/>
    <x v="0"/>
    <s v="Privado"/>
    <s v="CAJAMARCA"/>
    <s v="CAJAMARCA"/>
    <s v="CHOTA"/>
    <s v="LLAMA"/>
    <n v="0"/>
    <x v="7"/>
    <n v="0"/>
    <x v="0"/>
    <n v="0"/>
    <x v="0"/>
    <x v="0"/>
    <n v="22186.098999999998"/>
    <n v="22.186098999999999"/>
    <m/>
    <n v="2.5009166666666665"/>
    <n v="2.6226666666666669"/>
    <n v="7.6479999999999997"/>
    <n v="0"/>
    <n v="66"/>
    <s v="BASE DE DATOS"/>
    <m/>
  </r>
  <r>
    <s v="20"/>
    <x v="11"/>
    <s v="ORAENP"/>
    <s v="11014593"/>
    <s v="11014593"/>
    <x v="4"/>
    <s v="3"/>
    <s v="S"/>
    <n v="31.466999999999999"/>
    <n v="31.466999999999999"/>
    <n v="4121.84"/>
    <n v="18096.744999999999"/>
    <n v="22218.584999999999"/>
    <n v="8.08"/>
    <n v="730.73"/>
    <n v="4.0199999999999996"/>
    <m/>
    <m/>
    <x v="0"/>
    <s v="ORAENP110145933HI"/>
    <s v="Orazul Energy Per£ S.A."/>
    <x v="68"/>
    <x v="68"/>
    <s v="C.H.Carhuaquero"/>
    <x v="258"/>
    <x v="4"/>
    <x v="4"/>
    <x v="172"/>
    <x v="1"/>
    <s v="Instalado"/>
    <s v="Operativo"/>
    <s v="Generadora"/>
    <x v="0"/>
    <x v="1"/>
    <x v="1"/>
    <x v="0"/>
    <s v="Privado"/>
    <s v="CAJAMARCA"/>
    <s v="CAJAMARCA"/>
    <s v="CHOTA"/>
    <s v="LLAMA"/>
    <n v="0"/>
    <x v="7"/>
    <n v="0"/>
    <x v="0"/>
    <n v="0"/>
    <x v="0"/>
    <x v="0"/>
    <n v="22218.584999999999"/>
    <n v="22.218584999999997"/>
    <m/>
    <n v="2.5009166666666665"/>
    <n v="2.6222499999999997"/>
    <n v="7.6479999999999997"/>
    <n v="0"/>
    <n v="66"/>
    <s v="BASE DE DATOS"/>
    <m/>
  </r>
  <r>
    <s v="20"/>
    <x v="11"/>
    <s v="ORAENP"/>
    <s v="11014593"/>
    <s v="11014593"/>
    <x v="4"/>
    <s v="4"/>
    <s v="S"/>
    <n v="9.9830000000000005"/>
    <n v="9.9830000000000005"/>
    <n v="1340.67"/>
    <n v="5902.9350000000004"/>
    <n v="7243.6049999999996"/>
    <n v="9.3800000000000008"/>
    <n v="729.88"/>
    <n v="4.7300000000000004"/>
    <m/>
    <m/>
    <x v="0"/>
    <s v="ORAENP110145934HI"/>
    <s v="Orazul Energy Per£ S.A."/>
    <x v="68"/>
    <x v="68"/>
    <s v="C.H.Carhuaquero"/>
    <x v="259"/>
    <x v="4"/>
    <x v="4"/>
    <x v="190"/>
    <x v="1"/>
    <s v="Instalado"/>
    <s v="Operativo"/>
    <s v="Generadora"/>
    <x v="0"/>
    <x v="1"/>
    <x v="1"/>
    <x v="0"/>
    <s v="Privado"/>
    <s v="CAJAMARCA"/>
    <s v="CAJAMARCA"/>
    <s v="CHOTA"/>
    <s v="LLAMA"/>
    <n v="0"/>
    <x v="7"/>
    <n v="0"/>
    <x v="1"/>
    <s v="PRIMERA"/>
    <x v="0"/>
    <x v="0"/>
    <n v="7243.6049999999996"/>
    <n v="7.2436049999999996"/>
    <m/>
    <n v="0.80799999999999994"/>
    <n v="0.83191666666666675"/>
    <n v="7.6479999999999997"/>
    <n v="9.0949470177292824E-13"/>
    <n v="66"/>
    <s v="BASE DE DATOS"/>
    <m/>
  </r>
  <r>
    <s v="20"/>
    <x v="11"/>
    <s v="ORAENP"/>
    <s v="18166008"/>
    <s v="18166008"/>
    <x v="4"/>
    <s v="1"/>
    <s v="S"/>
    <n v="5.7110000000000003"/>
    <n v="5.7110000000000003"/>
    <n v="733.25"/>
    <n v="3244.4589999999998"/>
    <n v="3977.7089999999998"/>
    <n v="0"/>
    <n v="740.07"/>
    <n v="3.93"/>
    <m/>
    <m/>
    <x v="0"/>
    <s v="ORAENP181660081HI"/>
    <s v="Orazul Energy Per£ S.A."/>
    <x v="68"/>
    <x v="68"/>
    <s v="C.H.Caña Brava"/>
    <x v="260"/>
    <x v="4"/>
    <x v="4"/>
    <x v="44"/>
    <x v="1"/>
    <s v="Instalado"/>
    <s v="Operativo"/>
    <s v="Generadora"/>
    <x v="0"/>
    <x v="1"/>
    <x v="1"/>
    <x v="0"/>
    <s v="Privado"/>
    <s v="CAJAMARCA"/>
    <s v="CAJAMARCA"/>
    <s v="CHOTA"/>
    <s v="LLAMA"/>
    <n v="0"/>
    <x v="7"/>
    <n v="0"/>
    <x v="1"/>
    <s v="PRIMERA"/>
    <x v="0"/>
    <x v="0"/>
    <n v="3977.7089999999998"/>
    <n v="3.9777089999999999"/>
    <m/>
    <n v="0.4291666666666667"/>
    <n v="0.47591666666666671"/>
    <n v="7.6479999999999997"/>
    <n v="0"/>
    <n v="66"/>
    <s v="BASE DE DATOS"/>
    <m/>
  </r>
  <r>
    <s v="20"/>
    <x v="4"/>
    <s v="KALLPA"/>
    <s v="14331913"/>
    <s v="14331913"/>
    <x v="4"/>
    <s v="G-1"/>
    <s v="S"/>
    <n v="181.82900000000001"/>
    <n v="181.82900000000001"/>
    <n v="16204.779"/>
    <n v="87208"/>
    <n v="103412.77899999999"/>
    <n v="0"/>
    <n v="736.38"/>
    <n v="0"/>
    <m/>
    <m/>
    <x v="0"/>
    <s v="KALLPA14331913G-1HI"/>
    <s v="Kallpa Generaci¢n S.A."/>
    <x v="26"/>
    <x v="26"/>
    <s v="C.H. Cerro del Aguila"/>
    <x v="256"/>
    <x v="4"/>
    <x v="4"/>
    <x v="37"/>
    <x v="1"/>
    <s v="Instalado"/>
    <s v="Operativo"/>
    <s v="Generadora"/>
    <x v="0"/>
    <x v="1"/>
    <x v="1"/>
    <x v="0"/>
    <s v="Privado"/>
    <s v="HUANCAVELICA"/>
    <s v="HUANCAVELICA"/>
    <s v="TAYACAYA"/>
    <s v="COLCABAMBA - SURUBAMBA"/>
    <n v="0"/>
    <x v="7"/>
    <n v="0"/>
    <x v="0"/>
    <n v="0"/>
    <x v="0"/>
    <x v="0"/>
    <n v="103412.77899999999"/>
    <n v="103.412779"/>
    <m/>
    <n v="14.273333333333333"/>
    <n v="15.152416666666667"/>
    <n v="7.6479999999999997"/>
    <n v="0"/>
    <n v="63"/>
    <s v="BASE DE DATOS"/>
    <m/>
  </r>
  <r>
    <s v="20"/>
    <x v="4"/>
    <s v="KALLPA"/>
    <s v="14331913"/>
    <s v="14331913"/>
    <x v="4"/>
    <s v="G-2"/>
    <s v="S"/>
    <n v="181.70500000000001"/>
    <n v="181.70500000000001"/>
    <n v="16100.95"/>
    <n v="83844.789999999994"/>
    <n v="99945.74"/>
    <n v="0"/>
    <n v="711.27"/>
    <n v="0"/>
    <m/>
    <m/>
    <x v="0"/>
    <s v="KALLPA14331913G-2HI"/>
    <s v="Kallpa Generaci¢n S.A."/>
    <x v="26"/>
    <x v="26"/>
    <s v="C.H. Cerro del Aguila"/>
    <x v="256"/>
    <x v="4"/>
    <x v="4"/>
    <x v="38"/>
    <x v="1"/>
    <s v="Instalado"/>
    <s v="Operativo"/>
    <s v="Generadora"/>
    <x v="0"/>
    <x v="1"/>
    <x v="1"/>
    <x v="0"/>
    <s v="Privado"/>
    <s v="HUANCAVELICA"/>
    <s v="HUANCAVELICA"/>
    <s v="TAYACAYA"/>
    <s v="COLCABAMBA - SURUBAMBA"/>
    <n v="0"/>
    <x v="7"/>
    <n v="0"/>
    <x v="0"/>
    <n v="0"/>
    <x v="0"/>
    <x v="0"/>
    <n v="99945.74"/>
    <n v="99.945740000000001"/>
    <m/>
    <n v="14.273333333333333"/>
    <n v="15.142083333333334"/>
    <n v="7.6479999999999997"/>
    <n v="-1.4551915228366852E-11"/>
    <n v="63"/>
    <s v="BASE DE DATOS"/>
    <m/>
  </r>
  <r>
    <s v="20"/>
    <x v="4"/>
    <s v="KALLPA"/>
    <s v="14331913"/>
    <s v="14331913"/>
    <x v="4"/>
    <s v="G-3"/>
    <s v="S"/>
    <n v="181.55600000000001"/>
    <n v="181.55600000000001"/>
    <n v="15840.011"/>
    <n v="85227.54"/>
    <n v="101067.55100000001"/>
    <n v="0"/>
    <n v="714.68"/>
    <n v="0"/>
    <m/>
    <m/>
    <x v="0"/>
    <s v="KALLPA14331913G-3HI"/>
    <s v="Kallpa Generaci¢n S.A."/>
    <x v="26"/>
    <x v="26"/>
    <s v="C.H. Cerro del Aguila"/>
    <x v="256"/>
    <x v="4"/>
    <x v="4"/>
    <x v="39"/>
    <x v="1"/>
    <s v="Instalado"/>
    <s v="Operativo"/>
    <s v="Generadora"/>
    <x v="0"/>
    <x v="1"/>
    <x v="1"/>
    <x v="0"/>
    <s v="Privado"/>
    <s v="HUANCAVELICA"/>
    <s v="HUANCAVELICA"/>
    <s v="TAYACAYA"/>
    <s v="COLCABAMBA - SURUBAMBA"/>
    <n v="0"/>
    <x v="7"/>
    <n v="0"/>
    <x v="0"/>
    <n v="0"/>
    <x v="0"/>
    <x v="0"/>
    <n v="101067.55100000001"/>
    <n v="101.06755100000001"/>
    <m/>
    <n v="14.273333333333333"/>
    <n v="15.129666666666667"/>
    <n v="7.6479999999999997"/>
    <n v="-1.4551915228366852E-11"/>
    <n v="63"/>
    <s v="BASE DE DATOS"/>
    <m/>
  </r>
  <r>
    <s v="20"/>
    <x v="4"/>
    <s v="KALLPA"/>
    <s v="14331913"/>
    <s v="14331913"/>
    <x v="4"/>
    <s v="G-4"/>
    <s v="S"/>
    <n v="10.427"/>
    <n v="10.427"/>
    <n v="969.3"/>
    <n v="4557.0969999999998"/>
    <n v="5526.3969999999999"/>
    <n v="0"/>
    <n v="736.38"/>
    <n v="0"/>
    <m/>
    <m/>
    <x v="0"/>
    <s v="KALLPA14331913G-4HI"/>
    <s v="Kallpa Generaci¢n S.A."/>
    <x v="26"/>
    <x v="26"/>
    <s v="C.H. Cerro del Aguila"/>
    <x v="256"/>
    <x v="4"/>
    <x v="4"/>
    <x v="40"/>
    <x v="1"/>
    <s v="Instalado"/>
    <s v="Operativo"/>
    <s v="Generadora"/>
    <x v="0"/>
    <x v="1"/>
    <x v="1"/>
    <x v="0"/>
    <s v="Privado"/>
    <s v="HUANCAVELICA"/>
    <s v="HUANCAVELICA"/>
    <s v="TAYACAYA"/>
    <s v="COLCABAMBA - SURUBAMBA"/>
    <n v="0"/>
    <x v="7"/>
    <n v="0"/>
    <x v="0"/>
    <n v="0"/>
    <x v="0"/>
    <x v="0"/>
    <n v="5526.3969999999999"/>
    <n v="5.5263970000000002"/>
    <m/>
    <n v="0.89666666666666661"/>
    <n v="0.86891666666666667"/>
    <n v="7.6479999999999997"/>
    <n v="0"/>
    <n v="63"/>
    <s v="BASE DE DATOS"/>
    <m/>
  </r>
  <r>
    <s v="20"/>
    <x v="7"/>
    <s v="RIODOB"/>
    <s v="18157208"/>
    <s v="18157208"/>
    <x v="4"/>
    <s v="G1"/>
    <s v="S"/>
    <n v="10"/>
    <n v="9.5299999999999994"/>
    <n v="31.140999999999998"/>
    <n v="66.602000000000004"/>
    <n v="97.742999999999995"/>
    <n v="637.36"/>
    <n v="18.84"/>
    <n v="0"/>
    <m/>
    <m/>
    <x v="0"/>
    <s v="RIODOB18157208G1HI"/>
    <s v="Empresa El‚ctrica Rio Doble S.A."/>
    <x v="24"/>
    <x v="24"/>
    <s v="CH LAS PIZARRAS"/>
    <x v="253"/>
    <x v="4"/>
    <x v="4"/>
    <x v="13"/>
    <x v="1"/>
    <s v="Instalado"/>
    <s v="Operativo"/>
    <s v="Generadora"/>
    <x v="0"/>
    <x v="1"/>
    <x v="1"/>
    <x v="0"/>
    <s v="Privado"/>
    <s v="CAJAMARCA"/>
    <s v="CAJAMARCA"/>
    <s v="SANTA CRUZ"/>
    <s v="SEXI"/>
    <n v="0"/>
    <x v="7"/>
    <n v="0"/>
    <x v="1"/>
    <s v="PRIMERA"/>
    <x v="0"/>
    <x v="0"/>
    <n v="97.742999999999995"/>
    <n v="9.7742999999999997E-2"/>
    <m/>
    <n v="0.83333333333333337"/>
    <n v="0.79416666666666658"/>
    <n v="7.6479999999999997"/>
    <n v="0"/>
    <n v="42"/>
    <s v="BASE DE DATOS"/>
    <m/>
  </r>
  <r>
    <s v="20"/>
    <x v="7"/>
    <s v="RIODOB"/>
    <s v="18157208"/>
    <s v="18157208"/>
    <x v="4"/>
    <s v="G2"/>
    <s v="S"/>
    <n v="10"/>
    <n v="9.66"/>
    <n v="762.24900000000002"/>
    <n v="2202.02"/>
    <n v="2964.2689999999998"/>
    <n v="39.409999999999997"/>
    <n v="666.58"/>
    <n v="18.010000000000002"/>
    <m/>
    <m/>
    <x v="0"/>
    <s v="RIODOB18157208G2HI"/>
    <s v="Empresa El‚ctrica Rio Doble S.A."/>
    <x v="24"/>
    <x v="24"/>
    <s v="CH LAS PIZARRAS"/>
    <x v="253"/>
    <x v="4"/>
    <x v="4"/>
    <x v="14"/>
    <x v="1"/>
    <s v="Instalado"/>
    <s v="Operativo"/>
    <s v="Generadora"/>
    <x v="0"/>
    <x v="1"/>
    <x v="1"/>
    <x v="0"/>
    <s v="Privado"/>
    <s v="CAJAMARCA"/>
    <s v="CAJAMARCA"/>
    <s v="SANTA CRUZ"/>
    <s v="SEXI"/>
    <n v="0"/>
    <x v="7"/>
    <n v="0"/>
    <x v="1"/>
    <s v="PRIMERA"/>
    <x v="0"/>
    <x v="0"/>
    <n v="2964.2689999999998"/>
    <n v="2.9642689999999998"/>
    <m/>
    <n v="0.83333333333333337"/>
    <n v="0.80500000000000005"/>
    <n v="7.6479999999999997"/>
    <n v="4.5474735088646412E-13"/>
    <n v="42"/>
    <s v="BASE DE DATOS"/>
    <m/>
  </r>
  <r>
    <s v="20"/>
    <x v="0"/>
    <s v="EGEMSA"/>
    <s v="11005993"/>
    <s v="11005993"/>
    <x v="4"/>
    <s v="GRUPO Nº1"/>
    <s v="S"/>
    <n v="30.15"/>
    <n v="29.295999999999999"/>
    <n v="3983.0520000000001"/>
    <n v="14733.091"/>
    <n v="18716.143"/>
    <n v="5"/>
    <n v="727"/>
    <n v="0"/>
    <m/>
    <m/>
    <x v="0"/>
    <s v="EGEMSA11005993GRUPO Nº1HI"/>
    <s v="Emp. de Generaci¢n El‚ctrica Machu Picchu S. A."/>
    <x v="22"/>
    <x v="22"/>
    <s v="C. H. Machupicchu"/>
    <x v="247"/>
    <x v="4"/>
    <x v="4"/>
    <x v="319"/>
    <x v="1"/>
    <s v="Instalado"/>
    <s v="Operativo"/>
    <s v="Generadora"/>
    <x v="0"/>
    <x v="1"/>
    <x v="1"/>
    <x v="0"/>
    <s v="Estatal"/>
    <s v="CUSCO"/>
    <s v="CUSCO"/>
    <s v="URUBAMBA"/>
    <s v="MACHUPICCHU"/>
    <n v="0"/>
    <x v="7"/>
    <n v="0"/>
    <x v="0"/>
    <n v="0"/>
    <x v="0"/>
    <x v="0"/>
    <n v="18716.143"/>
    <n v="18.716142999999999"/>
    <m/>
    <n v="2.5124999999999997"/>
    <n v="2.4413333333333331"/>
    <n v="7.6479999999999997"/>
    <n v="0"/>
    <n v="34"/>
    <s v="BASE DE DATOS"/>
    <m/>
  </r>
  <r>
    <s v="20"/>
    <x v="0"/>
    <s v="EGEMSA"/>
    <s v="11005993"/>
    <s v="11005993"/>
    <x v="4"/>
    <s v="GRUPO Nº2"/>
    <s v="S"/>
    <n v="30.15"/>
    <n v="29.95"/>
    <n v="3547.9920000000002"/>
    <n v="13119.48"/>
    <n v="16667.472000000002"/>
    <n v="4.3"/>
    <n v="729.05"/>
    <n v="0"/>
    <m/>
    <m/>
    <x v="0"/>
    <s v="EGEMSA11005993GRUPO Nº2HI"/>
    <s v="Emp. de Generaci¢n El‚ctrica Machu Picchu S. A."/>
    <x v="22"/>
    <x v="22"/>
    <s v="C. H. Machupicchu"/>
    <x v="247"/>
    <x v="4"/>
    <x v="4"/>
    <x v="320"/>
    <x v="1"/>
    <s v="Instalado"/>
    <s v="Operativo"/>
    <s v="Generadora"/>
    <x v="0"/>
    <x v="1"/>
    <x v="1"/>
    <x v="0"/>
    <s v="Estatal"/>
    <s v="CUSCO"/>
    <s v="CUSCO"/>
    <s v="URUBAMBA"/>
    <s v="MACHUPICCHU"/>
    <n v="0"/>
    <x v="7"/>
    <n v="0"/>
    <x v="0"/>
    <n v="0"/>
    <x v="0"/>
    <x v="0"/>
    <n v="16667.472000000002"/>
    <n v="16.667472"/>
    <m/>
    <n v="2.5124999999999997"/>
    <n v="2.4958333333333331"/>
    <n v="7.6479999999999997"/>
    <n v="0"/>
    <n v="34"/>
    <s v="BASE DE DATOS"/>
    <m/>
  </r>
  <r>
    <s v="20"/>
    <x v="0"/>
    <s v="EGEMSA"/>
    <s v="11005993"/>
    <s v="11005993"/>
    <x v="4"/>
    <s v="GRUPO Nº3"/>
    <s v="S"/>
    <n v="30.15"/>
    <n v="29.553999999999998"/>
    <n v="3403.625"/>
    <n v="12713.795"/>
    <n v="16117.42"/>
    <n v="7.23"/>
    <n v="726.86"/>
    <n v="0"/>
    <m/>
    <m/>
    <x v="0"/>
    <s v="EGEMSA11005993GRUPO Nº3HI"/>
    <s v="Emp. de Generaci¢n El‚ctrica Machu Picchu S. A."/>
    <x v="22"/>
    <x v="22"/>
    <s v="C. H. Machupicchu"/>
    <x v="247"/>
    <x v="4"/>
    <x v="4"/>
    <x v="321"/>
    <x v="1"/>
    <s v="Instalado"/>
    <s v="Operativo"/>
    <s v="Generadora"/>
    <x v="0"/>
    <x v="1"/>
    <x v="1"/>
    <x v="0"/>
    <s v="Estatal"/>
    <s v="CUSCO"/>
    <s v="CUSCO"/>
    <s v="URUBAMBA"/>
    <s v="MACHUPICCHU"/>
    <n v="0"/>
    <x v="7"/>
    <n v="0"/>
    <x v="0"/>
    <n v="0"/>
    <x v="0"/>
    <x v="0"/>
    <n v="16117.42"/>
    <n v="16.117419999999999"/>
    <m/>
    <n v="2.5124999999999997"/>
    <n v="2.4628333333333332"/>
    <n v="7.6479999999999997"/>
    <n v="0"/>
    <n v="34"/>
    <s v="BASE DE DATOS"/>
    <m/>
  </r>
  <r>
    <s v="20"/>
    <x v="0"/>
    <s v="EGEMSA"/>
    <s v="11005993"/>
    <s v="11005993"/>
    <x v="4"/>
    <s v="GRUPO N°4"/>
    <s v="S"/>
    <n v="102"/>
    <n v="99.86"/>
    <n v="14297.669"/>
    <n v="53368.504000000001"/>
    <n v="67666.203999999998"/>
    <n v="9.01"/>
    <n v="728.12"/>
    <n v="0"/>
    <m/>
    <m/>
    <x v="0"/>
    <s v="EGEMSA11005993GRUPO N°4HI"/>
    <s v="Emp. de Generaci¢n El‚ctrica Machu Picchu S. A."/>
    <x v="22"/>
    <x v="22"/>
    <s v="C. H. Machupicchu"/>
    <x v="247"/>
    <x v="4"/>
    <x v="4"/>
    <x v="322"/>
    <x v="1"/>
    <s v="Instalado"/>
    <s v="Operativo"/>
    <s v="Generadora"/>
    <x v="0"/>
    <x v="1"/>
    <x v="1"/>
    <x v="0"/>
    <s v="Estatal"/>
    <s v="CUSCO"/>
    <s v="CUSCO"/>
    <s v="URUBAMBA"/>
    <s v="MACHUPICCHU"/>
    <n v="0"/>
    <x v="7"/>
    <n v="0"/>
    <x v="0"/>
    <n v="0"/>
    <x v="0"/>
    <x v="0"/>
    <n v="67666.203999999998"/>
    <n v="67.666203999999993"/>
    <m/>
    <n v="8.5"/>
    <n v="8.3216666666666672"/>
    <n v="7.6479999999999997"/>
    <n v="-3.1000000002677552E-2"/>
    <n v="34"/>
    <s v="BASE DE DATOS"/>
    <m/>
  </r>
  <r>
    <s v="20"/>
    <x v="7"/>
    <s v="EOTHER"/>
    <s v="17337013"/>
    <s v="17337013"/>
    <x v="4"/>
    <s v="Circuito 1"/>
    <s v="S"/>
    <n v="14.05"/>
    <n v="14.05"/>
    <n v="1823.1669999999999"/>
    <n v="5773.2160000000003"/>
    <n v="7596.3829999999998"/>
    <n v="0"/>
    <n v="744"/>
    <n v="0"/>
    <m/>
    <m/>
    <x v="0"/>
    <s v="EOTHER17337013Circuito 1HI"/>
    <s v="Parque E¢lico Tres Hermanas S.A.C."/>
    <x v="79"/>
    <x v="79"/>
    <s v="C.E. Parque Eólico Tres Herman"/>
    <x v="284"/>
    <x v="7"/>
    <x v="7"/>
    <x v="296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SEGUNDA"/>
    <x v="0"/>
    <x v="0"/>
    <n v="7596.3829999999998"/>
    <n v="7.5963829999999994"/>
    <m/>
    <n v="1.1708333333333334"/>
    <n v="1.1708333333333334"/>
    <n v="7.6479999999999997"/>
    <n v="0"/>
    <n v="69"/>
    <s v="BASE DE DATOS"/>
    <m/>
  </r>
  <r>
    <s v="20"/>
    <x v="7"/>
    <s v="EOTHER"/>
    <s v="17337013"/>
    <s v="17337013"/>
    <x v="4"/>
    <s v="Circuito 2"/>
    <s v="S"/>
    <n v="15.75"/>
    <n v="15.75"/>
    <n v="2031.404"/>
    <n v="6432.6180000000004"/>
    <n v="8464.0220000000008"/>
    <n v="0"/>
    <n v="744"/>
    <n v="0"/>
    <m/>
    <m/>
    <x v="0"/>
    <s v="EOTHER17337013Circuito 2HI"/>
    <s v="Parque E¢lico Tres Hermanas S.A.C."/>
    <x v="79"/>
    <x v="79"/>
    <s v="C.E. Parque Eólico Tres Herman"/>
    <x v="284"/>
    <x v="7"/>
    <x v="7"/>
    <x v="297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SEGUNDA"/>
    <x v="0"/>
    <x v="0"/>
    <n v="8464.0220000000008"/>
    <n v="8.4640220000000017"/>
    <m/>
    <n v="1.3125"/>
    <n v="1.3125"/>
    <n v="7.6479999999999997"/>
    <n v="0"/>
    <n v="69"/>
    <s v="BASE DE DATOS"/>
    <m/>
  </r>
  <r>
    <s v="20"/>
    <x v="7"/>
    <s v="EOTHER"/>
    <s v="17337013"/>
    <s v="17337013"/>
    <x v="4"/>
    <s v="Circuito 3"/>
    <s v="S"/>
    <n v="14.05"/>
    <n v="14.05"/>
    <n v="1788.1489999999999"/>
    <n v="5662.3310000000001"/>
    <n v="7450.48"/>
    <n v="0"/>
    <n v="744"/>
    <n v="0"/>
    <m/>
    <m/>
    <x v="0"/>
    <s v="EOTHER17337013Circuito 3HI"/>
    <s v="Parque E¢lico Tres Hermanas S.A.C."/>
    <x v="79"/>
    <x v="79"/>
    <s v="C.E. Parque Eólico Tres Herman"/>
    <x v="284"/>
    <x v="7"/>
    <x v="7"/>
    <x v="298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SEGUNDA"/>
    <x v="0"/>
    <x v="0"/>
    <n v="7450.48"/>
    <n v="7.4504799999999998"/>
    <m/>
    <n v="1.1708333333333334"/>
    <n v="1.1708333333333334"/>
    <n v="7.6479999999999997"/>
    <n v="0"/>
    <n v="69"/>
    <s v="BASE DE DATOS"/>
    <m/>
  </r>
  <r>
    <s v="20"/>
    <x v="7"/>
    <s v="EOTHER"/>
    <s v="17337013"/>
    <s v="17337013"/>
    <x v="4"/>
    <s v="Circuito 4"/>
    <s v="S"/>
    <n v="12.35"/>
    <n v="12.35"/>
    <n v="1638.2"/>
    <n v="5187.5020000000004"/>
    <n v="6825.7020000000002"/>
    <n v="0"/>
    <n v="744"/>
    <n v="0"/>
    <m/>
    <m/>
    <x v="0"/>
    <s v="EOTHER17337013Circuito 4HI"/>
    <s v="Parque E¢lico Tres Hermanas S.A.C."/>
    <x v="79"/>
    <x v="79"/>
    <s v="C.E. Parque Eólico Tres Herman"/>
    <x v="284"/>
    <x v="7"/>
    <x v="7"/>
    <x v="299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SEGUNDA"/>
    <x v="0"/>
    <x v="0"/>
    <n v="6825.7020000000002"/>
    <n v="6.8257020000000006"/>
    <m/>
    <n v="1.0291666666666666"/>
    <n v="1.0291666666666666"/>
    <n v="7.6479999999999997"/>
    <n v="0"/>
    <n v="69"/>
    <s v="BASE DE DATOS"/>
    <m/>
  </r>
  <r>
    <s v="20"/>
    <x v="7"/>
    <s v="EOTHER"/>
    <s v="17337013"/>
    <s v="17337013"/>
    <x v="4"/>
    <s v="Circuito 5"/>
    <s v="S"/>
    <n v="15.75"/>
    <n v="15.75"/>
    <n v="2006.347"/>
    <n v="6353.2709999999997"/>
    <n v="8359.6180000000004"/>
    <n v="0"/>
    <n v="744"/>
    <n v="0"/>
    <m/>
    <m/>
    <x v="0"/>
    <s v="EOTHER17337013Circuito 5HI"/>
    <s v="Parque E¢lico Tres Hermanas S.A.C."/>
    <x v="79"/>
    <x v="79"/>
    <s v="C.E. Parque Eólico Tres Herman"/>
    <x v="284"/>
    <x v="7"/>
    <x v="7"/>
    <x v="300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SEGUNDA"/>
    <x v="0"/>
    <x v="0"/>
    <n v="8359.6180000000004"/>
    <n v="8.3596180000000011"/>
    <m/>
    <n v="1.3125"/>
    <n v="1.3125"/>
    <n v="7.6479999999999997"/>
    <n v="0"/>
    <n v="69"/>
    <s v="BASE DE DATOS"/>
    <m/>
  </r>
  <r>
    <s v="20"/>
    <x v="7"/>
    <s v="EOTHER"/>
    <s v="17337013"/>
    <s v="17337013"/>
    <x v="4"/>
    <s v="Circuito 6"/>
    <s v="S"/>
    <n v="15.75"/>
    <n v="15.75"/>
    <n v="2053.75"/>
    <n v="6503.3789999999999"/>
    <n v="8557.1290000000008"/>
    <n v="0"/>
    <n v="744"/>
    <n v="0"/>
    <m/>
    <m/>
    <x v="0"/>
    <s v="EOTHER17337013Circuito 6HI"/>
    <s v="Parque E¢lico Tres Hermanas S.A.C."/>
    <x v="79"/>
    <x v="79"/>
    <s v="C.E. Parque Eólico Tres Herman"/>
    <x v="284"/>
    <x v="7"/>
    <x v="7"/>
    <x v="301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SEGUNDA"/>
    <x v="0"/>
    <x v="0"/>
    <n v="8557.1290000000008"/>
    <n v="8.5571290000000015"/>
    <m/>
    <n v="1.3125"/>
    <n v="1.3125"/>
    <n v="7.6479999999999997"/>
    <n v="0"/>
    <n v="69"/>
    <s v="BASE DE DATOS"/>
    <m/>
  </r>
  <r>
    <s v="20"/>
    <x v="7"/>
    <s v="EOTHER"/>
    <s v="17337013"/>
    <s v="17337013"/>
    <x v="4"/>
    <s v="Circuito 7"/>
    <s v="S"/>
    <n v="9.4499999999999993"/>
    <n v="9.4499999999999993"/>
    <n v="1057.962"/>
    <n v="3350.1280000000002"/>
    <n v="4408.09"/>
    <n v="0"/>
    <n v="744"/>
    <n v="0"/>
    <m/>
    <m/>
    <x v="0"/>
    <s v="EOTHER17337013Circuito 7HI"/>
    <s v="Parque E¢lico Tres Hermanas S.A.C."/>
    <x v="79"/>
    <x v="79"/>
    <s v="C.E. Parque Eólico Tres Herman"/>
    <x v="284"/>
    <x v="7"/>
    <x v="7"/>
    <x v="302"/>
    <x v="4"/>
    <s v="Instalado"/>
    <s v="Operativo"/>
    <s v="Generadora"/>
    <x v="0"/>
    <x v="1"/>
    <x v="1"/>
    <x v="0"/>
    <s v="Privado"/>
    <s v="ICA"/>
    <s v="ICA"/>
    <s v="MARCONA"/>
    <s v="MARCONA"/>
    <n v="0"/>
    <x v="10"/>
    <n v="0"/>
    <x v="1"/>
    <s v="SEGUNDA"/>
    <x v="0"/>
    <x v="0"/>
    <n v="4408.09"/>
    <n v="4.4080900000000005"/>
    <m/>
    <n v="0.78749999999999998"/>
    <n v="0.78749999999999998"/>
    <n v="7.6479999999999997"/>
    <n v="0"/>
    <n v="69"/>
    <s v="BASE DE DATOS"/>
    <m/>
  </r>
  <r>
    <s v="20"/>
    <x v="0"/>
    <s v="VILLAC"/>
    <s v="00300344"/>
    <s v="00300344"/>
    <x v="4"/>
    <s v="G-1"/>
    <s v="S"/>
    <n v="1.67"/>
    <n v="1.18"/>
    <n v="112.997"/>
    <n v="516.43499999999995"/>
    <n v="629.43200000000002"/>
    <n v="22.43"/>
    <n v="696.13"/>
    <n v="1.43"/>
    <m/>
    <m/>
    <x v="0"/>
    <s v="VILLAC00300344G-1HI"/>
    <s v="COELVISA Consorcio El‚ctrico Villacur¡ S.A.C."/>
    <x v="35"/>
    <x v="35"/>
    <s v="C. H. Coelvihidro 1 - Quipico"/>
    <x v="296"/>
    <x v="4"/>
    <x v="4"/>
    <x v="37"/>
    <x v="1"/>
    <s v="Instalado"/>
    <s v="Operativo"/>
    <s v="Distribuidora"/>
    <x v="0"/>
    <x v="1"/>
    <x v="0"/>
    <x v="0"/>
    <s v="Privado"/>
    <s v="LIMA"/>
    <s v="LIMA"/>
    <s v="HUAURA"/>
    <s v="SAYAN"/>
    <n v="0"/>
    <x v="7"/>
    <n v="0"/>
    <x v="0"/>
    <n v="0"/>
    <x v="0"/>
    <x v="0"/>
    <n v="629.43200000000002"/>
    <n v="0.62943199999999999"/>
    <m/>
    <n v="0.13916666666666666"/>
    <n v="0.10741666666666666"/>
    <n v="7.6479999999999997"/>
    <n v="-1.1368683772161603E-13"/>
    <n v="15"/>
    <s v="BASE DE DATOS"/>
    <m/>
  </r>
  <r>
    <s v="20"/>
    <x v="1"/>
    <s v="VILLAC"/>
    <s v="00300344"/>
    <s v="00300344"/>
    <x v="4"/>
    <s v="G-1"/>
    <s v="S"/>
    <n v="1.67"/>
    <n v="1.1919999999999999"/>
    <n v="87.53"/>
    <n v="409.536"/>
    <n v="497.06599999999997"/>
    <n v="32.979999999999997"/>
    <n v="686.97"/>
    <n v="0.05"/>
    <m/>
    <m/>
    <x v="0"/>
    <s v="VILLAC00300344G-1HI"/>
    <s v="COELVISA Consorcio El‚ctrico Villacur¡ S.A.C."/>
    <x v="35"/>
    <x v="35"/>
    <s v="C. H. Coelvihidro 1 - Quipico"/>
    <x v="296"/>
    <x v="4"/>
    <x v="4"/>
    <x v="37"/>
    <x v="1"/>
    <s v="Instalado"/>
    <s v="Operativo"/>
    <s v="Distribuidora"/>
    <x v="0"/>
    <x v="1"/>
    <x v="0"/>
    <x v="0"/>
    <s v="Privado"/>
    <s v="LIMA"/>
    <s v="LIMA"/>
    <s v="HUAURA"/>
    <s v="SAYAN"/>
    <n v="0"/>
    <x v="7"/>
    <n v="0"/>
    <x v="0"/>
    <n v="0"/>
    <x v="0"/>
    <x v="0"/>
    <n v="497.06599999999997"/>
    <n v="0.49706599999999995"/>
    <m/>
    <n v="0.13916666666666666"/>
    <n v="0.10741666666666666"/>
    <n v="7.6479999999999997"/>
    <n v="5.6843418860808015E-14"/>
    <n v="15"/>
    <s v="BASE DE DATOS"/>
    <m/>
  </r>
  <r>
    <s v="20"/>
    <x v="2"/>
    <s v="VILLAC"/>
    <s v="00300344"/>
    <s v="00300344"/>
    <x v="4"/>
    <s v="G-1"/>
    <s v="S"/>
    <n v="1.67"/>
    <n v="1.179"/>
    <n v="120.89400000000001"/>
    <n v="538.32399999999996"/>
    <n v="659.21799999999996"/>
    <n v="68.38"/>
    <n v="649.63"/>
    <n v="1.98"/>
    <m/>
    <m/>
    <x v="0"/>
    <s v="VILLAC00300344G-1HI"/>
    <s v="COELVISA Consorcio El‚ctrico Villacur¡ S.A.C."/>
    <x v="35"/>
    <x v="35"/>
    <s v="C. H. Coelvihidro 1 - Quipico"/>
    <x v="296"/>
    <x v="4"/>
    <x v="4"/>
    <x v="37"/>
    <x v="1"/>
    <s v="Instalado"/>
    <s v="Operativo"/>
    <s v="Distribuidora"/>
    <x v="0"/>
    <x v="1"/>
    <x v="0"/>
    <x v="0"/>
    <s v="Privado"/>
    <s v="LIMA"/>
    <s v="LIMA"/>
    <s v="HUAURA"/>
    <s v="SAYAN"/>
    <n v="0"/>
    <x v="7"/>
    <n v="0"/>
    <x v="0"/>
    <n v="0"/>
    <x v="0"/>
    <x v="0"/>
    <n v="659.21799999999996"/>
    <n v="0.65921799999999997"/>
    <m/>
    <n v="0.13916666666666666"/>
    <n v="0.10741666666666666"/>
    <n v="7.6479999999999997"/>
    <n v="0"/>
    <n v="15"/>
    <s v="BASE DE DATOS"/>
    <m/>
  </r>
  <r>
    <s v="20"/>
    <x v="3"/>
    <s v="VILLAC"/>
    <s v="00300344"/>
    <s v="00300344"/>
    <x v="4"/>
    <s v="G-1"/>
    <s v="S"/>
    <n v="1.67"/>
    <n v="1.129"/>
    <n v="112.238"/>
    <n v="567.53599999999994"/>
    <n v="679.774"/>
    <n v="27.2"/>
    <n v="688.9"/>
    <n v="3.9"/>
    <m/>
    <m/>
    <x v="0"/>
    <s v="VILLAC00300344G-1HI"/>
    <s v="COELVISA Consorcio El‚ctrico Villacur¡ S.A.C."/>
    <x v="35"/>
    <x v="35"/>
    <s v="C. H. Coelvihidro 1 - Quipico"/>
    <x v="296"/>
    <x v="4"/>
    <x v="4"/>
    <x v="37"/>
    <x v="1"/>
    <s v="Instalado"/>
    <s v="Operativo"/>
    <s v="Distribuidora"/>
    <x v="0"/>
    <x v="1"/>
    <x v="0"/>
    <x v="0"/>
    <s v="Privado"/>
    <s v="LIMA"/>
    <s v="LIMA"/>
    <s v="HUAURA"/>
    <s v="SAYAN"/>
    <n v="0"/>
    <x v="7"/>
    <n v="0"/>
    <x v="0"/>
    <n v="0"/>
    <x v="0"/>
    <x v="0"/>
    <n v="679.774"/>
    <n v="0.67977399999999999"/>
    <m/>
    <n v="0.13916666666666666"/>
    <n v="0.10741666666666666"/>
    <n v="7.6479999999999997"/>
    <n v="-1.1368683772161603E-13"/>
    <n v="15"/>
    <s v="BASE DE DATOS"/>
    <m/>
  </r>
  <r>
    <s v="20"/>
    <x v="4"/>
    <s v="VILLAC"/>
    <s v="00300344"/>
    <s v="00300344"/>
    <x v="4"/>
    <s v="G-1"/>
    <s v="S"/>
    <n v="1.67"/>
    <n v="1.2030000000000001"/>
    <n v="129.27699999999999"/>
    <n v="611.81899999999996"/>
    <n v="741.096"/>
    <n v="1.73"/>
    <n v="711.12"/>
    <n v="7.15"/>
    <m/>
    <m/>
    <x v="0"/>
    <s v="VILLAC00300344G-1HI"/>
    <s v="COELVISA Consorcio El‚ctrico Villacur¡ S.A.C."/>
    <x v="35"/>
    <x v="35"/>
    <s v="C. H. Coelvihidro 1 - Quipico"/>
    <x v="296"/>
    <x v="4"/>
    <x v="4"/>
    <x v="37"/>
    <x v="1"/>
    <s v="Instalado"/>
    <s v="Operativo"/>
    <s v="Distribuidora"/>
    <x v="0"/>
    <x v="1"/>
    <x v="0"/>
    <x v="0"/>
    <s v="Privado"/>
    <s v="LIMA"/>
    <s v="LIMA"/>
    <s v="HUAURA"/>
    <s v="SAYAN"/>
    <n v="0"/>
    <x v="7"/>
    <n v="0"/>
    <x v="0"/>
    <n v="0"/>
    <x v="0"/>
    <x v="0"/>
    <n v="741.096"/>
    <n v="0.74109599999999998"/>
    <m/>
    <n v="0.13916666666666666"/>
    <n v="0.10741666666666666"/>
    <n v="7.6479999999999997"/>
    <n v="0"/>
    <n v="15"/>
    <s v="BASE DE DATOS"/>
    <m/>
  </r>
  <r>
    <s v="20"/>
    <x v="5"/>
    <s v="VILLAC"/>
    <s v="00300344"/>
    <s v="00300344"/>
    <x v="4"/>
    <s v="G-1"/>
    <s v="S"/>
    <n v="1.67"/>
    <n v="1.0960000000000001"/>
    <n v="56.106000000000002"/>
    <n v="231.35"/>
    <n v="287.45600000000002"/>
    <n v="296.32"/>
    <n v="422.93"/>
    <n v="0.75"/>
    <m/>
    <m/>
    <x v="0"/>
    <s v="VILLAC00300344G-1HI"/>
    <s v="COELVISA Consorcio El‚ctrico Villacur¡ S.A.C."/>
    <x v="35"/>
    <x v="35"/>
    <s v="C. H. Coelvihidro 1 - Quipico"/>
    <x v="296"/>
    <x v="4"/>
    <x v="4"/>
    <x v="37"/>
    <x v="1"/>
    <s v="Instalado"/>
    <s v="Operativo"/>
    <s v="Distribuidora"/>
    <x v="0"/>
    <x v="1"/>
    <x v="0"/>
    <x v="0"/>
    <s v="Privado"/>
    <s v="LIMA"/>
    <s v="LIMA"/>
    <s v="HUAURA"/>
    <s v="SAYAN"/>
    <n v="0"/>
    <x v="7"/>
    <n v="0"/>
    <x v="0"/>
    <n v="0"/>
    <x v="0"/>
    <x v="0"/>
    <n v="287.45600000000002"/>
    <n v="0.28745600000000004"/>
    <m/>
    <n v="0.13916666666666666"/>
    <n v="0.10741666666666666"/>
    <n v="7.6479999999999997"/>
    <n v="0"/>
    <n v="15"/>
    <s v="BASE DE DATOS"/>
    <m/>
  </r>
  <r>
    <s v="20"/>
    <x v="6"/>
    <s v="VILLAC"/>
    <s v="00300344"/>
    <s v="00300344"/>
    <x v="4"/>
    <s v="G-1"/>
    <s v="S"/>
    <n v="1.67"/>
    <n v="0.58499999999999996"/>
    <n v="51.981000000000002"/>
    <n v="228.67099999999999"/>
    <n v="280.65199999999999"/>
    <n v="56.63"/>
    <n v="653.57000000000005"/>
    <n v="9.8000000000000007"/>
    <m/>
    <m/>
    <x v="0"/>
    <s v="VILLAC00300344G-1HI"/>
    <s v="COELVISA Consorcio El‚ctrico Villacur¡ S.A.C."/>
    <x v="35"/>
    <x v="35"/>
    <s v="C. H. Coelvihidro 1 - Quipico"/>
    <x v="296"/>
    <x v="4"/>
    <x v="4"/>
    <x v="37"/>
    <x v="1"/>
    <s v="Instalado"/>
    <s v="Operativo"/>
    <s v="Distribuidora"/>
    <x v="0"/>
    <x v="1"/>
    <x v="0"/>
    <x v="0"/>
    <s v="Privado"/>
    <s v="LIMA"/>
    <s v="LIMA"/>
    <s v="HUAURA"/>
    <s v="SAYAN"/>
    <n v="0"/>
    <x v="7"/>
    <n v="0"/>
    <x v="0"/>
    <n v="0"/>
    <x v="0"/>
    <x v="0"/>
    <n v="280.65199999999999"/>
    <n v="0.28065200000000001"/>
    <m/>
    <n v="0.13916666666666666"/>
    <n v="0.10741666666666666"/>
    <n v="7.6479999999999997"/>
    <n v="0"/>
    <n v="15"/>
    <s v="BASE DE DATOS"/>
    <m/>
  </r>
  <r>
    <s v="20"/>
    <x v="7"/>
    <s v="VILLAC"/>
    <s v="00300344"/>
    <s v="00300344"/>
    <x v="4"/>
    <s v="G-1"/>
    <s v="S"/>
    <n v="1.67"/>
    <n v="0.86499999999999999"/>
    <n v="60.716000000000001"/>
    <n v="196.55"/>
    <n v="257.26600000000002"/>
    <n v="165.87"/>
    <n v="554.02"/>
    <n v="0.12"/>
    <m/>
    <m/>
    <x v="0"/>
    <s v="VILLAC00300344G-1HI"/>
    <s v="COELVISA Consorcio El‚ctrico Villacur¡ S.A.C."/>
    <x v="35"/>
    <x v="35"/>
    <s v="C. H. Coelvihidro 1 - Quipico"/>
    <x v="296"/>
    <x v="4"/>
    <x v="4"/>
    <x v="37"/>
    <x v="1"/>
    <s v="Instalado"/>
    <s v="Operativo"/>
    <s v="Distribuidora"/>
    <x v="0"/>
    <x v="1"/>
    <x v="0"/>
    <x v="0"/>
    <s v="Privado"/>
    <s v="LIMA"/>
    <s v="LIMA"/>
    <s v="HUAURA"/>
    <s v="SAYAN"/>
    <n v="0"/>
    <x v="7"/>
    <n v="0"/>
    <x v="0"/>
    <n v="0"/>
    <x v="0"/>
    <x v="0"/>
    <n v="257.26600000000002"/>
    <n v="0.25726599999999999"/>
    <m/>
    <n v="0.13916666666666666"/>
    <n v="0.10741666666666666"/>
    <n v="7.6479999999999997"/>
    <n v="0"/>
    <n v="15"/>
    <s v="BASE DE DATOS"/>
    <m/>
  </r>
  <r>
    <s v="20"/>
    <x v="8"/>
    <s v="VILLAC"/>
    <s v="00300344"/>
    <s v="00300344"/>
    <x v="4"/>
    <s v="G-1"/>
    <s v="S"/>
    <n v="1.67"/>
    <n v="0.76200000000000001"/>
    <n v="64.311999999999998"/>
    <n v="269.82900000000001"/>
    <n v="334.14100000000002"/>
    <n v="108.95"/>
    <n v="610.87"/>
    <n v="0.18"/>
    <m/>
    <m/>
    <x v="0"/>
    <s v="VILLAC00300344G-1HI"/>
    <s v="COELVISA Consorcio El‚ctrico Villacur¡ S.A.C."/>
    <x v="35"/>
    <x v="35"/>
    <s v="C. H. Coelvihidro 1 - Quipico"/>
    <x v="296"/>
    <x v="4"/>
    <x v="4"/>
    <x v="37"/>
    <x v="1"/>
    <s v="Instalado"/>
    <s v="Operativo"/>
    <s v="Distribuidora"/>
    <x v="0"/>
    <x v="1"/>
    <x v="0"/>
    <x v="0"/>
    <s v="Privado"/>
    <s v="LIMA"/>
    <s v="LIMA"/>
    <s v="HUAURA"/>
    <s v="SAYAN"/>
    <n v="0"/>
    <x v="7"/>
    <n v="0"/>
    <x v="0"/>
    <n v="0"/>
    <x v="0"/>
    <x v="0"/>
    <n v="334.14100000000002"/>
    <n v="0.33414100000000002"/>
    <m/>
    <n v="0.13916666666666666"/>
    <n v="0.10741666666666666"/>
    <n v="7.6479999999999997"/>
    <n v="0"/>
    <n v="15"/>
    <s v="BASE DE DATOS"/>
    <m/>
  </r>
  <r>
    <s v="20"/>
    <x v="9"/>
    <s v="VILLAC"/>
    <s v="00300344"/>
    <s v="00300344"/>
    <x v="4"/>
    <s v="G-1"/>
    <s v="S"/>
    <n v="1.67"/>
    <n v="1.0149999999999999"/>
    <n v="95.376000000000005"/>
    <n v="442.25700000000001"/>
    <n v="537.63300000000004"/>
    <n v="28.42"/>
    <n v="689.23"/>
    <n v="2.35"/>
    <m/>
    <m/>
    <x v="0"/>
    <s v="VILLAC00300344G-1HI"/>
    <s v="COELVISA Consorcio El‚ctrico Villacur¡ S.A.C."/>
    <x v="35"/>
    <x v="35"/>
    <s v="C. H. Coelvihidro 1 - Quipico"/>
    <x v="296"/>
    <x v="4"/>
    <x v="4"/>
    <x v="37"/>
    <x v="1"/>
    <s v="Instalado"/>
    <s v="Operativo"/>
    <s v="Distribuidora"/>
    <x v="0"/>
    <x v="1"/>
    <x v="0"/>
    <x v="0"/>
    <s v="Privado"/>
    <s v="LIMA"/>
    <s v="LIMA"/>
    <s v="HUAURA"/>
    <s v="SAYAN"/>
    <n v="0"/>
    <x v="7"/>
    <n v="0"/>
    <x v="0"/>
    <n v="0"/>
    <x v="0"/>
    <x v="0"/>
    <n v="537.63300000000004"/>
    <n v="0.53763300000000003"/>
    <m/>
    <n v="0.13916666666666666"/>
    <n v="0.10741666666666666"/>
    <n v="7.6479999999999997"/>
    <n v="0"/>
    <n v="15"/>
    <s v="BASE DE DATOS"/>
    <m/>
  </r>
  <r>
    <s v="20"/>
    <x v="10"/>
    <s v="VILLAC"/>
    <s v="00300344"/>
    <s v="00300344"/>
    <x v="4"/>
    <s v="G-1"/>
    <s v="S"/>
    <n v="1.67"/>
    <n v="0.93799999999999994"/>
    <n v="54.91"/>
    <n v="208.81299999999999"/>
    <n v="263.72300000000001"/>
    <n v="309.88"/>
    <n v="410.12"/>
    <n v="0"/>
    <m/>
    <m/>
    <x v="0"/>
    <s v="VILLAC00300344G-1HI"/>
    <s v="COELVISA Consorcio El‚ctrico Villacur¡ S.A.C."/>
    <x v="35"/>
    <x v="35"/>
    <s v="C. H. Coelvihidro 1 - Quipico"/>
    <x v="296"/>
    <x v="4"/>
    <x v="4"/>
    <x v="37"/>
    <x v="1"/>
    <s v="Instalado"/>
    <s v="Operativo"/>
    <s v="Distribuidora"/>
    <x v="0"/>
    <x v="1"/>
    <x v="0"/>
    <x v="0"/>
    <s v="Privado"/>
    <s v="LIMA"/>
    <s v="LIMA"/>
    <s v="HUAURA"/>
    <s v="SAYAN"/>
    <n v="0"/>
    <x v="7"/>
    <n v="0"/>
    <x v="0"/>
    <n v="0"/>
    <x v="0"/>
    <x v="0"/>
    <n v="263.72300000000001"/>
    <n v="0.26372300000000004"/>
    <m/>
    <n v="0.13916666666666666"/>
    <n v="0.10741666666666666"/>
    <n v="7.6479999999999997"/>
    <n v="-5.6843418860808015E-14"/>
    <n v="15"/>
    <s v="BASE DE DATOS"/>
    <m/>
  </r>
  <r>
    <s v="20"/>
    <x v="11"/>
    <s v="VILLAC"/>
    <s v="00300344"/>
    <s v="00300344"/>
    <x v="4"/>
    <s v="G-1"/>
    <s v="S"/>
    <n v="1.67"/>
    <n v="1.2889999999999999"/>
    <n v="121.43600000000001"/>
    <n v="500.27600000000001"/>
    <n v="621.71199999999999"/>
    <n v="41.68"/>
    <n v="670.78"/>
    <n v="7.53"/>
    <m/>
    <m/>
    <x v="0"/>
    <s v="VILLAC00300344G-1HI"/>
    <s v="COELVISA Consorcio El‚ctrico Villacur¡ S.A.C."/>
    <x v="35"/>
    <x v="35"/>
    <s v="C. H. Coelvihidro 1 - Quipico"/>
    <x v="296"/>
    <x v="4"/>
    <x v="4"/>
    <x v="37"/>
    <x v="1"/>
    <s v="Instalado"/>
    <s v="Operativo"/>
    <s v="Distribuidora"/>
    <x v="0"/>
    <x v="1"/>
    <x v="0"/>
    <x v="0"/>
    <s v="Privado"/>
    <s v="LIMA"/>
    <s v="LIMA"/>
    <s v="HUAURA"/>
    <s v="SAYAN"/>
    <n v="0"/>
    <x v="7"/>
    <n v="0"/>
    <x v="0"/>
    <n v="0"/>
    <x v="0"/>
    <x v="0"/>
    <n v="621.71199999999999"/>
    <n v="0.62171200000000004"/>
    <m/>
    <n v="0.13916666666666666"/>
    <n v="0.10741666666666666"/>
    <n v="7.6479999999999997"/>
    <n v="0"/>
    <n v="15"/>
    <s v="BASE DE DATOS"/>
    <m/>
  </r>
  <r>
    <s v="20"/>
    <x v="9"/>
    <s v="KALLPA"/>
    <s v="14331913"/>
    <s v="14331913"/>
    <x v="4"/>
    <s v="G-1"/>
    <s v="S"/>
    <n v="181.82900000000001"/>
    <n v="181.82900000000001"/>
    <n v="13483.12"/>
    <n v="39805"/>
    <n v="53288.12"/>
    <n v="0"/>
    <n v="149.28"/>
    <n v="3.72"/>
    <m/>
    <m/>
    <x v="0"/>
    <s v="KALLPA14331913G-1HI"/>
    <s v="Kallpa Generaci¢n S.A."/>
    <x v="26"/>
    <x v="26"/>
    <s v="C.H. Cerro del Aguila"/>
    <x v="256"/>
    <x v="4"/>
    <x v="4"/>
    <x v="37"/>
    <x v="1"/>
    <s v="Instalado"/>
    <s v="Operativo"/>
    <s v="Generadora"/>
    <x v="0"/>
    <x v="1"/>
    <x v="1"/>
    <x v="0"/>
    <s v="Privado"/>
    <s v="HUANCAVELICA"/>
    <s v="HUANCAVELICA"/>
    <s v="TAYACAYA"/>
    <s v="COLCABAMBA - SURUBAMBA"/>
    <n v="0"/>
    <x v="7"/>
    <n v="0"/>
    <x v="0"/>
    <n v="0"/>
    <x v="0"/>
    <x v="0"/>
    <n v="53288.12"/>
    <n v="53.288119999999999"/>
    <m/>
    <n v="14.273333333333333"/>
    <n v="15.152416666666667"/>
    <n v="7.6479999999999997"/>
    <n v="0"/>
    <n v="63"/>
    <s v="BASE DE DATOS"/>
    <m/>
  </r>
  <r>
    <s v="20"/>
    <x v="9"/>
    <s v="KALLPA"/>
    <s v="14331913"/>
    <s v="14331913"/>
    <x v="4"/>
    <s v="G-2"/>
    <s v="S"/>
    <n v="181.70500000000001"/>
    <n v="181.70500000000001"/>
    <n v="16818.560000000001"/>
    <n v="55249.805999999997"/>
    <n v="72068.365999999995"/>
    <n v="0"/>
    <n v="596.1"/>
    <n v="0"/>
    <m/>
    <m/>
    <x v="0"/>
    <s v="KALLPA14331913G-2HI"/>
    <s v="Kallpa Generaci¢n S.A."/>
    <x v="26"/>
    <x v="26"/>
    <s v="C.H. Cerro del Aguila"/>
    <x v="256"/>
    <x v="4"/>
    <x v="4"/>
    <x v="38"/>
    <x v="1"/>
    <s v="Instalado"/>
    <s v="Operativo"/>
    <s v="Generadora"/>
    <x v="0"/>
    <x v="1"/>
    <x v="1"/>
    <x v="0"/>
    <s v="Privado"/>
    <s v="HUANCAVELICA"/>
    <s v="HUANCAVELICA"/>
    <s v="TAYACAYA"/>
    <s v="COLCABAMBA - SURUBAMBA"/>
    <n v="0"/>
    <x v="7"/>
    <n v="0"/>
    <x v="0"/>
    <n v="0"/>
    <x v="0"/>
    <x v="0"/>
    <n v="72068.365999999995"/>
    <n v="72.068365999999997"/>
    <m/>
    <n v="14.273333333333333"/>
    <n v="15.142083333333334"/>
    <n v="7.6479999999999997"/>
    <n v="0"/>
    <n v="63"/>
    <s v="BASE DE DATOS"/>
    <m/>
  </r>
  <r>
    <s v="20"/>
    <x v="9"/>
    <s v="KALLPA"/>
    <s v="14331913"/>
    <s v="14331913"/>
    <x v="4"/>
    <s v="G-3"/>
    <s v="S"/>
    <n v="181.55600000000001"/>
    <n v="181.55600000000001"/>
    <n v="14348.851000000001"/>
    <n v="50959.298999999999"/>
    <n v="65308.15"/>
    <n v="0"/>
    <n v="526.04999999999995"/>
    <n v="0"/>
    <m/>
    <m/>
    <x v="0"/>
    <s v="KALLPA14331913G-3HI"/>
    <s v="Kallpa Generaci¢n S.A."/>
    <x v="26"/>
    <x v="26"/>
    <s v="C.H. Cerro del Aguila"/>
    <x v="256"/>
    <x v="4"/>
    <x v="4"/>
    <x v="39"/>
    <x v="1"/>
    <s v="Instalado"/>
    <s v="Operativo"/>
    <s v="Generadora"/>
    <x v="0"/>
    <x v="1"/>
    <x v="1"/>
    <x v="0"/>
    <s v="Privado"/>
    <s v="HUANCAVELICA"/>
    <s v="HUANCAVELICA"/>
    <s v="TAYACAYA"/>
    <s v="COLCABAMBA - SURUBAMBA"/>
    <n v="0"/>
    <x v="7"/>
    <n v="0"/>
    <x v="0"/>
    <n v="0"/>
    <x v="0"/>
    <x v="0"/>
    <n v="65308.15"/>
    <n v="65.308149999999998"/>
    <m/>
    <n v="14.273333333333333"/>
    <n v="15.129666666666667"/>
    <n v="7.6479999999999997"/>
    <n v="0"/>
    <n v="63"/>
    <s v="BASE DE DATOS"/>
    <m/>
  </r>
  <r>
    <s v="20"/>
    <x v="9"/>
    <s v="KALLPA"/>
    <s v="14331913"/>
    <s v="14331913"/>
    <x v="4"/>
    <s v="G-4"/>
    <s v="S"/>
    <n v="10.427"/>
    <n v="10.427"/>
    <n v="413.66"/>
    <n v="1855.867"/>
    <n v="2269.527"/>
    <n v="0"/>
    <n v="741.15"/>
    <n v="0"/>
    <m/>
    <m/>
    <x v="0"/>
    <s v="KALLPA14331913G-4HI"/>
    <s v="Kallpa Generaci¢n S.A."/>
    <x v="26"/>
    <x v="26"/>
    <s v="C.H. Cerro del Aguila"/>
    <x v="256"/>
    <x v="4"/>
    <x v="4"/>
    <x v="40"/>
    <x v="1"/>
    <s v="Instalado"/>
    <s v="Operativo"/>
    <s v="Generadora"/>
    <x v="0"/>
    <x v="1"/>
    <x v="1"/>
    <x v="0"/>
    <s v="Privado"/>
    <s v="HUANCAVELICA"/>
    <s v="HUANCAVELICA"/>
    <s v="TAYACAYA"/>
    <s v="COLCABAMBA - SURUBAMBA"/>
    <n v="0"/>
    <x v="7"/>
    <n v="0"/>
    <x v="0"/>
    <n v="0"/>
    <x v="0"/>
    <x v="0"/>
    <n v="2269.527"/>
    <n v="2.2695270000000001"/>
    <m/>
    <n v="0.89666666666666661"/>
    <n v="0.86891666666666667"/>
    <n v="7.6479999999999997"/>
    <n v="0"/>
    <n v="63"/>
    <s v="BASE DE DATOS"/>
    <m/>
  </r>
  <r>
    <s v="20"/>
    <x v="8"/>
    <s v="EGECHA"/>
    <s v="0000000P"/>
    <s v="0000000P"/>
    <x v="4"/>
    <s v="G1"/>
    <s v="S"/>
    <n v="5"/>
    <n v="5"/>
    <n v="620.64400000000001"/>
    <n v="2797.4769999999999"/>
    <n v="3418.1210000000001"/>
    <n v="0"/>
    <n v="720"/>
    <n v="0"/>
    <m/>
    <m/>
    <x v="0"/>
    <s v="EGECHA0000000PG1HI"/>
    <s v="Empresa de Generación Eléctrica Canchayllo S.A.C."/>
    <x v="61"/>
    <x v="61"/>
    <s v="C. H. Canchayllo"/>
    <x v="238"/>
    <x v="4"/>
    <x v="4"/>
    <x v="13"/>
    <x v="1"/>
    <s v="Instalado"/>
    <s v="Operativo"/>
    <s v="Generadora"/>
    <x v="0"/>
    <x v="1"/>
    <x v="1"/>
    <x v="0"/>
    <s v="Privado"/>
    <s v="JUNIN"/>
    <s v="JUNIN"/>
    <s v="JAUJA"/>
    <s v="CANCHAYLLO"/>
    <n v="0"/>
    <x v="7"/>
    <n v="0"/>
    <x v="1"/>
    <s v="SEGUNDA"/>
    <x v="0"/>
    <x v="0"/>
    <n v="3418.1210000000001"/>
    <n v="3.4181210000000002"/>
    <m/>
    <n v="0.41666666666666669"/>
    <n v="0.41666666666666669"/>
    <n v="7.6479999999999997"/>
    <n v="0"/>
    <n v="32"/>
    <s v="BASE DE DATOS"/>
    <m/>
  </r>
  <r>
    <s v="20"/>
    <x v="9"/>
    <s v="EGECHA"/>
    <s v="0000000P"/>
    <s v="0000000P"/>
    <x v="4"/>
    <s v="G1"/>
    <s v="S"/>
    <n v="5"/>
    <n v="5"/>
    <n v="631.34900000000005"/>
    <n v="2983.0039999999999"/>
    <n v="3614.3530000000001"/>
    <n v="4.5"/>
    <n v="719"/>
    <n v="0"/>
    <m/>
    <m/>
    <x v="0"/>
    <s v="EGECHA0000000PG1HI"/>
    <s v="Empresa de Generación Eléctrica Canchayllo S.A.C."/>
    <x v="61"/>
    <x v="61"/>
    <s v="C. H. Canchayllo"/>
    <x v="238"/>
    <x v="4"/>
    <x v="4"/>
    <x v="13"/>
    <x v="1"/>
    <s v="Instalado"/>
    <s v="Operativo"/>
    <s v="Generadora"/>
    <x v="0"/>
    <x v="1"/>
    <x v="1"/>
    <x v="0"/>
    <s v="Privado"/>
    <s v="JUNIN"/>
    <s v="JUNIN"/>
    <s v="JAUJA"/>
    <s v="CANCHAYLLO"/>
    <n v="0"/>
    <x v="7"/>
    <n v="0"/>
    <x v="1"/>
    <s v="SEGUNDA"/>
    <x v="0"/>
    <x v="0"/>
    <n v="3614.3530000000001"/>
    <n v="3.6143529999999999"/>
    <m/>
    <n v="0.41666666666666669"/>
    <n v="0.41666666666666669"/>
    <n v="7.6479999999999997"/>
    <n v="0"/>
    <n v="32"/>
    <s v="BASE DE DATOS"/>
    <m/>
  </r>
  <r>
    <s v="20"/>
    <x v="10"/>
    <s v="EGECHA"/>
    <s v="0000000P"/>
    <s v="0000000P"/>
    <x v="4"/>
    <s v="G1"/>
    <s v="S"/>
    <n v="5"/>
    <n v="5"/>
    <n v="373.58199999999999"/>
    <n v="1832.057"/>
    <n v="2205.6390000000001"/>
    <n v="0"/>
    <n v="720"/>
    <n v="0"/>
    <m/>
    <m/>
    <x v="0"/>
    <s v="EGECHA0000000PG1HI"/>
    <s v="Empresa de Generación Eléctrica Canchayllo S.A.C."/>
    <x v="61"/>
    <x v="61"/>
    <s v="C. H. Canchayllo"/>
    <x v="238"/>
    <x v="4"/>
    <x v="4"/>
    <x v="13"/>
    <x v="1"/>
    <s v="Instalado"/>
    <s v="Operativo"/>
    <s v="Generadora"/>
    <x v="0"/>
    <x v="1"/>
    <x v="1"/>
    <x v="0"/>
    <s v="Privado"/>
    <s v="JUNIN"/>
    <s v="JUNIN"/>
    <s v="JAUJA"/>
    <s v="CANCHAYLLO"/>
    <n v="0"/>
    <x v="7"/>
    <n v="0"/>
    <x v="1"/>
    <s v="SEGUNDA"/>
    <x v="0"/>
    <x v="0"/>
    <n v="2205.6390000000001"/>
    <n v="2.2056390000000001"/>
    <m/>
    <n v="0.41666666666666669"/>
    <n v="0.41666666666666669"/>
    <n v="7.6479999999999997"/>
    <n v="0"/>
    <n v="32"/>
    <s v="BASE DE DATOS"/>
    <m/>
  </r>
  <r>
    <s v="20"/>
    <x v="11"/>
    <s v="EGECHA"/>
    <s v="0000000P"/>
    <s v="0000000P"/>
    <x v="4"/>
    <s v="G1"/>
    <s v="S"/>
    <n v="5"/>
    <n v="5"/>
    <n v="289.11099999999999"/>
    <n v="1439.5260000000001"/>
    <n v="1728.6369999999999"/>
    <n v="0"/>
    <n v="724"/>
    <n v="0"/>
    <m/>
    <m/>
    <x v="0"/>
    <s v="EGECHA0000000PG1HI"/>
    <s v="Empresa de Generación Eléctrica Canchayllo S.A.C."/>
    <x v="61"/>
    <x v="61"/>
    <s v="C. H. Canchayllo"/>
    <x v="238"/>
    <x v="4"/>
    <x v="4"/>
    <x v="13"/>
    <x v="1"/>
    <s v="Instalado"/>
    <s v="Operativo"/>
    <s v="Generadora"/>
    <x v="0"/>
    <x v="1"/>
    <x v="1"/>
    <x v="0"/>
    <s v="Privado"/>
    <s v="JUNIN"/>
    <s v="JUNIN"/>
    <s v="JAUJA"/>
    <s v="CANCHAYLLO"/>
    <n v="0"/>
    <x v="7"/>
    <n v="0"/>
    <x v="1"/>
    <s v="SEGUNDA"/>
    <x v="0"/>
    <x v="0"/>
    <n v="1728.6369999999999"/>
    <n v="1.728637"/>
    <m/>
    <n v="0.41666666666666669"/>
    <n v="0.41666666666666669"/>
    <n v="7.6479999999999997"/>
    <n v="2.2737367544323206E-13"/>
    <n v="32"/>
    <s v="BASE DE DATOS"/>
    <m/>
  </r>
  <r>
    <s v="20"/>
    <x v="0"/>
    <s v="ELSE"/>
    <s v="51016902"/>
    <s v="51016902"/>
    <x v="4"/>
    <s v="Francis I"/>
    <s v="S"/>
    <n v="0.1"/>
    <n v="0.1"/>
    <n v="0"/>
    <n v="0"/>
    <n v="0"/>
    <n v="0"/>
    <n v="0"/>
    <n v="0"/>
    <m/>
    <m/>
    <x v="0"/>
    <s v="ELSE51016902Francis IHI"/>
    <s v="Electro Sur Este S. A."/>
    <x v="8"/>
    <x v="8"/>
    <s v="C. H. Pocohuanca"/>
    <x v="297"/>
    <x v="4"/>
    <x v="4"/>
    <x v="284"/>
    <x v="1"/>
    <s v="Instalado"/>
    <s v="Operativo"/>
    <s v="Distribuidora"/>
    <x v="0"/>
    <x v="1"/>
    <x v="0"/>
    <x v="0"/>
    <s v="Estatal"/>
    <s v="APURIMAC"/>
    <s v="APURIMAC"/>
    <s v="ANTABAMBA"/>
    <s v="POCOHUANCA"/>
    <n v="0"/>
    <x v="7"/>
    <n v="0"/>
    <x v="0"/>
    <n v="0"/>
    <x v="0"/>
    <x v="0"/>
    <n v="0"/>
    <n v="0"/>
    <m/>
    <n v="9.1666666666666667E-3"/>
    <n v="8.3333333333333332E-3"/>
    <n v="7.6479999999999997"/>
    <n v="0"/>
    <n v="22"/>
    <s v="BASE DE DATOS"/>
    <m/>
  </r>
  <r>
    <s v="20"/>
    <x v="0"/>
    <s v="ELSE"/>
    <s v="51016902"/>
    <s v="51016902"/>
    <x v="4"/>
    <s v="Francis II"/>
    <s v="S"/>
    <n v="0.1"/>
    <n v="0.1"/>
    <n v="0"/>
    <n v="0"/>
    <n v="0"/>
    <n v="0"/>
    <n v="0"/>
    <n v="0"/>
    <m/>
    <m/>
    <x v="0"/>
    <s v="ELSE51016902Francis IIHI"/>
    <s v="Electro Sur Este S. A."/>
    <x v="8"/>
    <x v="8"/>
    <s v="C. H. Pocohuanca"/>
    <x v="297"/>
    <x v="4"/>
    <x v="4"/>
    <x v="285"/>
    <x v="1"/>
    <s v="Instalado"/>
    <s v="Operativo"/>
    <s v="Distribuidora"/>
    <x v="0"/>
    <x v="1"/>
    <x v="0"/>
    <x v="0"/>
    <s v="Estatal"/>
    <s v="APURIMAC"/>
    <s v="APURIMAC"/>
    <s v="ANTABAMBA"/>
    <s v="POCOHUANCA"/>
    <n v="0"/>
    <x v="7"/>
    <n v="0"/>
    <x v="0"/>
    <n v="0"/>
    <x v="0"/>
    <x v="0"/>
    <n v="0"/>
    <n v="0"/>
    <m/>
    <n v="0.01"/>
    <n v="8.3333333333333332E-3"/>
    <n v="7.6479999999999997"/>
    <n v="0"/>
    <n v="22"/>
    <s v="BASE DE DATOS"/>
    <m/>
  </r>
  <r>
    <s v="20"/>
    <x v="1"/>
    <s v="ELSE"/>
    <s v="51016902"/>
    <s v="51016902"/>
    <x v="4"/>
    <s v="Francis I"/>
    <s v="S"/>
    <n v="0.1"/>
    <n v="0.1"/>
    <n v="0"/>
    <n v="0"/>
    <n v="0"/>
    <n v="0"/>
    <n v="0"/>
    <n v="0"/>
    <m/>
    <m/>
    <x v="0"/>
    <s v="ELSE51016902Francis IHI"/>
    <s v="Electro Sur Este S. A."/>
    <x v="8"/>
    <x v="8"/>
    <s v="C. H. Pocohuanca"/>
    <x v="297"/>
    <x v="4"/>
    <x v="4"/>
    <x v="284"/>
    <x v="1"/>
    <s v="Instalado"/>
    <s v="Operativo"/>
    <s v="Distribuidora"/>
    <x v="0"/>
    <x v="1"/>
    <x v="0"/>
    <x v="0"/>
    <s v="Estatal"/>
    <s v="APURIMAC"/>
    <s v="APURIMAC"/>
    <s v="ANTABAMBA"/>
    <s v="POCOHUANCA"/>
    <n v="0"/>
    <x v="7"/>
    <n v="0"/>
    <x v="0"/>
    <n v="0"/>
    <x v="0"/>
    <x v="0"/>
    <n v="0"/>
    <n v="0"/>
    <m/>
    <n v="9.1666666666666667E-3"/>
    <n v="8.3333333333333332E-3"/>
    <n v="7.6479999999999997"/>
    <n v="0"/>
    <n v="22"/>
    <s v="BASE DE DATOS"/>
    <m/>
  </r>
  <r>
    <s v="20"/>
    <x v="1"/>
    <s v="ELSE"/>
    <s v="51016902"/>
    <s v="51016902"/>
    <x v="4"/>
    <s v="Francis II"/>
    <s v="S"/>
    <n v="0.1"/>
    <n v="0.1"/>
    <n v="0"/>
    <n v="0"/>
    <n v="0"/>
    <n v="0"/>
    <n v="0"/>
    <n v="0"/>
    <m/>
    <m/>
    <x v="0"/>
    <s v="ELSE51016902Francis IIHI"/>
    <s v="Electro Sur Este S. A."/>
    <x v="8"/>
    <x v="8"/>
    <s v="C. H. Pocohuanca"/>
    <x v="297"/>
    <x v="4"/>
    <x v="4"/>
    <x v="285"/>
    <x v="1"/>
    <s v="Instalado"/>
    <s v="Operativo"/>
    <s v="Distribuidora"/>
    <x v="0"/>
    <x v="1"/>
    <x v="0"/>
    <x v="0"/>
    <s v="Estatal"/>
    <s v="APURIMAC"/>
    <s v="APURIMAC"/>
    <s v="ANTABAMBA"/>
    <s v="POCOHUANCA"/>
    <n v="0"/>
    <x v="7"/>
    <n v="0"/>
    <x v="0"/>
    <n v="0"/>
    <x v="0"/>
    <x v="0"/>
    <n v="0"/>
    <n v="0"/>
    <m/>
    <n v="0.01"/>
    <n v="8.3333333333333332E-3"/>
    <n v="7.6479999999999997"/>
    <n v="0"/>
    <n v="22"/>
    <s v="BASE DE DATOS"/>
    <m/>
  </r>
  <r>
    <s v="20"/>
    <x v="2"/>
    <s v="ELSE"/>
    <s v="51016902"/>
    <s v="51016902"/>
    <x v="4"/>
    <s v="Francis I"/>
    <s v="S"/>
    <n v="0.1"/>
    <n v="0.1"/>
    <n v="0"/>
    <n v="0"/>
    <n v="0"/>
    <n v="0"/>
    <n v="0"/>
    <n v="0"/>
    <m/>
    <m/>
    <x v="0"/>
    <s v="ELSE51016902Francis IHI"/>
    <s v="Electro Sur Este S. A."/>
    <x v="8"/>
    <x v="8"/>
    <s v="C. H. Pocohuanca"/>
    <x v="297"/>
    <x v="4"/>
    <x v="4"/>
    <x v="284"/>
    <x v="1"/>
    <s v="Instalado"/>
    <s v="Operativo"/>
    <s v="Distribuidora"/>
    <x v="0"/>
    <x v="1"/>
    <x v="0"/>
    <x v="0"/>
    <s v="Estatal"/>
    <s v="APURIMAC"/>
    <s v="APURIMAC"/>
    <s v="ANTABAMBA"/>
    <s v="POCOHUANCA"/>
    <n v="0"/>
    <x v="7"/>
    <n v="0"/>
    <x v="0"/>
    <n v="0"/>
    <x v="0"/>
    <x v="0"/>
    <n v="0"/>
    <n v="0"/>
    <m/>
    <n v="9.1666666666666667E-3"/>
    <n v="8.3333333333333332E-3"/>
    <n v="7.6479999999999997"/>
    <n v="0"/>
    <n v="22"/>
    <s v="BASE DE DATOS"/>
    <m/>
  </r>
  <r>
    <s v="20"/>
    <x v="2"/>
    <s v="ELSE"/>
    <s v="51016902"/>
    <s v="51016902"/>
    <x v="4"/>
    <s v="Francis II"/>
    <s v="S"/>
    <n v="0.1"/>
    <n v="0.1"/>
    <n v="0"/>
    <n v="0"/>
    <n v="0"/>
    <n v="0"/>
    <n v="0"/>
    <n v="0"/>
    <m/>
    <m/>
    <x v="0"/>
    <s v="ELSE51016902Francis IIHI"/>
    <s v="Electro Sur Este S. A."/>
    <x v="8"/>
    <x v="8"/>
    <s v="C. H. Pocohuanca"/>
    <x v="297"/>
    <x v="4"/>
    <x v="4"/>
    <x v="285"/>
    <x v="1"/>
    <s v="Instalado"/>
    <s v="Operativo"/>
    <s v="Distribuidora"/>
    <x v="0"/>
    <x v="1"/>
    <x v="0"/>
    <x v="0"/>
    <s v="Estatal"/>
    <s v="APURIMAC"/>
    <s v="APURIMAC"/>
    <s v="ANTABAMBA"/>
    <s v="POCOHUANCA"/>
    <n v="0"/>
    <x v="7"/>
    <n v="0"/>
    <x v="0"/>
    <n v="0"/>
    <x v="0"/>
    <x v="0"/>
    <n v="0"/>
    <n v="0"/>
    <m/>
    <n v="0.01"/>
    <n v="8.3333333333333332E-3"/>
    <n v="7.6479999999999997"/>
    <n v="0"/>
    <n v="22"/>
    <s v="BASE DE DATOS"/>
    <m/>
  </r>
  <r>
    <s v="20"/>
    <x v="3"/>
    <s v="ELSE"/>
    <s v="51016902"/>
    <s v="51016902"/>
    <x v="4"/>
    <s v="Francis I"/>
    <s v="S"/>
    <n v="0.1"/>
    <n v="0.1"/>
    <n v="0"/>
    <n v="0"/>
    <n v="0"/>
    <n v="0"/>
    <n v="0"/>
    <n v="0"/>
    <m/>
    <m/>
    <x v="0"/>
    <s v="ELSE51016902Francis IHI"/>
    <s v="Electro Sur Este S. A."/>
    <x v="8"/>
    <x v="8"/>
    <s v="C. H. Pocohuanca"/>
    <x v="297"/>
    <x v="4"/>
    <x v="4"/>
    <x v="284"/>
    <x v="1"/>
    <s v="Instalado"/>
    <s v="Operativo"/>
    <s v="Distribuidora"/>
    <x v="0"/>
    <x v="1"/>
    <x v="0"/>
    <x v="0"/>
    <s v="Estatal"/>
    <s v="APURIMAC"/>
    <s v="APURIMAC"/>
    <s v="ANTABAMBA"/>
    <s v="POCOHUANCA"/>
    <n v="0"/>
    <x v="7"/>
    <n v="0"/>
    <x v="0"/>
    <n v="0"/>
    <x v="0"/>
    <x v="0"/>
    <n v="0"/>
    <n v="0"/>
    <m/>
    <n v="9.1666666666666667E-3"/>
    <n v="8.3333333333333332E-3"/>
    <n v="7.6479999999999997"/>
    <n v="0"/>
    <n v="22"/>
    <s v="BASE DE DATOS"/>
    <m/>
  </r>
  <r>
    <s v="20"/>
    <x v="3"/>
    <s v="ELSE"/>
    <s v="51016902"/>
    <s v="51016902"/>
    <x v="4"/>
    <s v="Francis II"/>
    <s v="S"/>
    <n v="0.1"/>
    <n v="0.1"/>
    <n v="0"/>
    <n v="0"/>
    <n v="0"/>
    <n v="0"/>
    <n v="0"/>
    <n v="0"/>
    <m/>
    <m/>
    <x v="0"/>
    <s v="ELSE51016902Francis IIHI"/>
    <s v="Electro Sur Este S. A."/>
    <x v="8"/>
    <x v="8"/>
    <s v="C. H. Pocohuanca"/>
    <x v="297"/>
    <x v="4"/>
    <x v="4"/>
    <x v="285"/>
    <x v="1"/>
    <s v="Instalado"/>
    <s v="Operativo"/>
    <s v="Distribuidora"/>
    <x v="0"/>
    <x v="1"/>
    <x v="0"/>
    <x v="0"/>
    <s v="Estatal"/>
    <s v="APURIMAC"/>
    <s v="APURIMAC"/>
    <s v="ANTABAMBA"/>
    <s v="POCOHUANCA"/>
    <n v="0"/>
    <x v="7"/>
    <n v="0"/>
    <x v="0"/>
    <n v="0"/>
    <x v="0"/>
    <x v="0"/>
    <n v="0"/>
    <n v="0"/>
    <m/>
    <n v="0.01"/>
    <n v="8.3333333333333332E-3"/>
    <n v="7.6479999999999997"/>
    <n v="0"/>
    <n v="22"/>
    <s v="BASE DE DATOS"/>
    <m/>
  </r>
  <r>
    <s v="20"/>
    <x v="4"/>
    <s v="ELSE"/>
    <s v="51016902"/>
    <s v="51016902"/>
    <x v="4"/>
    <s v="Francis I"/>
    <s v="S"/>
    <n v="0.1"/>
    <n v="0.1"/>
    <n v="0"/>
    <n v="0"/>
    <n v="0"/>
    <n v="0"/>
    <n v="0"/>
    <n v="0"/>
    <m/>
    <m/>
    <x v="0"/>
    <s v="ELSE51016902Francis IHI"/>
    <s v="Electro Sur Este S. A."/>
    <x v="8"/>
    <x v="8"/>
    <s v="C. H. Pocohuanca"/>
    <x v="297"/>
    <x v="4"/>
    <x v="4"/>
    <x v="284"/>
    <x v="1"/>
    <s v="Instalado"/>
    <s v="Operativo"/>
    <s v="Distribuidora"/>
    <x v="0"/>
    <x v="1"/>
    <x v="0"/>
    <x v="0"/>
    <s v="Estatal"/>
    <s v="APURIMAC"/>
    <s v="APURIMAC"/>
    <s v="ANTABAMBA"/>
    <s v="POCOHUANCA"/>
    <n v="0"/>
    <x v="7"/>
    <n v="0"/>
    <x v="0"/>
    <n v="0"/>
    <x v="0"/>
    <x v="0"/>
    <n v="0"/>
    <n v="0"/>
    <m/>
    <n v="9.1666666666666667E-3"/>
    <n v="8.3333333333333332E-3"/>
    <n v="7.6479999999999997"/>
    <n v="0"/>
    <n v="22"/>
    <s v="BASE DE DATOS"/>
    <m/>
  </r>
  <r>
    <s v="20"/>
    <x v="4"/>
    <s v="ELSE"/>
    <s v="51016902"/>
    <s v="51016902"/>
    <x v="4"/>
    <s v="Francis II"/>
    <s v="S"/>
    <n v="0.1"/>
    <n v="0.1"/>
    <n v="0"/>
    <n v="0"/>
    <n v="0"/>
    <n v="0"/>
    <n v="0"/>
    <n v="0"/>
    <m/>
    <m/>
    <x v="0"/>
    <s v="ELSE51016902Francis IIHI"/>
    <s v="Electro Sur Este S. A."/>
    <x v="8"/>
    <x v="8"/>
    <s v="C. H. Pocohuanca"/>
    <x v="297"/>
    <x v="4"/>
    <x v="4"/>
    <x v="285"/>
    <x v="1"/>
    <s v="Instalado"/>
    <s v="Operativo"/>
    <s v="Distribuidora"/>
    <x v="0"/>
    <x v="1"/>
    <x v="0"/>
    <x v="0"/>
    <s v="Estatal"/>
    <s v="APURIMAC"/>
    <s v="APURIMAC"/>
    <s v="ANTABAMBA"/>
    <s v="POCOHUANCA"/>
    <n v="0"/>
    <x v="7"/>
    <n v="0"/>
    <x v="0"/>
    <n v="0"/>
    <x v="0"/>
    <x v="0"/>
    <n v="0"/>
    <n v="0"/>
    <m/>
    <n v="0.01"/>
    <n v="8.3333333333333332E-3"/>
    <n v="7.6479999999999997"/>
    <n v="0"/>
    <n v="22"/>
    <s v="BASE DE DATOS"/>
    <m/>
  </r>
  <r>
    <s v="20"/>
    <x v="5"/>
    <s v="ELSE"/>
    <s v="51016902"/>
    <s v="51016902"/>
    <x v="4"/>
    <s v="Francis I"/>
    <s v="S"/>
    <n v="0.1"/>
    <n v="0.1"/>
    <n v="0"/>
    <n v="0"/>
    <n v="0"/>
    <n v="0"/>
    <n v="0"/>
    <n v="0"/>
    <m/>
    <m/>
    <x v="0"/>
    <s v="ELSE51016902Francis IHI"/>
    <s v="Electro Sur Este S. A."/>
    <x v="8"/>
    <x v="8"/>
    <s v="C. H. Pocohuanca"/>
    <x v="297"/>
    <x v="4"/>
    <x v="4"/>
    <x v="284"/>
    <x v="1"/>
    <s v="Instalado"/>
    <s v="Operativo"/>
    <s v="Distribuidora"/>
    <x v="0"/>
    <x v="1"/>
    <x v="0"/>
    <x v="0"/>
    <s v="Estatal"/>
    <s v="APURIMAC"/>
    <s v="APURIMAC"/>
    <s v="ANTABAMBA"/>
    <s v="POCOHUANCA"/>
    <n v="0"/>
    <x v="7"/>
    <n v="0"/>
    <x v="0"/>
    <n v="0"/>
    <x v="0"/>
    <x v="0"/>
    <n v="0"/>
    <n v="0"/>
    <m/>
    <n v="9.1666666666666667E-3"/>
    <n v="8.3333333333333332E-3"/>
    <n v="7.6479999999999997"/>
    <n v="0"/>
    <n v="22"/>
    <s v="BASE DE DATOS"/>
    <m/>
  </r>
  <r>
    <s v="20"/>
    <x v="5"/>
    <s v="ELSE"/>
    <s v="51016902"/>
    <s v="51016902"/>
    <x v="4"/>
    <s v="Francis II"/>
    <s v="S"/>
    <n v="0.1"/>
    <n v="0.1"/>
    <n v="0"/>
    <n v="0"/>
    <n v="0"/>
    <n v="0"/>
    <n v="0"/>
    <n v="0"/>
    <m/>
    <m/>
    <x v="0"/>
    <s v="ELSE51016902Francis IIHI"/>
    <s v="Electro Sur Este S. A."/>
    <x v="8"/>
    <x v="8"/>
    <s v="C. H. Pocohuanca"/>
    <x v="297"/>
    <x v="4"/>
    <x v="4"/>
    <x v="285"/>
    <x v="1"/>
    <s v="Instalado"/>
    <s v="Operativo"/>
    <s v="Distribuidora"/>
    <x v="0"/>
    <x v="1"/>
    <x v="0"/>
    <x v="0"/>
    <s v="Estatal"/>
    <s v="APURIMAC"/>
    <s v="APURIMAC"/>
    <s v="ANTABAMBA"/>
    <s v="POCOHUANCA"/>
    <n v="0"/>
    <x v="7"/>
    <n v="0"/>
    <x v="0"/>
    <n v="0"/>
    <x v="0"/>
    <x v="0"/>
    <n v="0"/>
    <n v="0"/>
    <m/>
    <n v="0.01"/>
    <n v="8.3333333333333332E-3"/>
    <n v="7.6479999999999997"/>
    <n v="0"/>
    <n v="22"/>
    <s v="BASE DE DATOS"/>
    <m/>
  </r>
  <r>
    <s v="20"/>
    <x v="6"/>
    <s v="ELSE"/>
    <s v="51016902"/>
    <s v="51016902"/>
    <x v="4"/>
    <s v="Francis I"/>
    <s v="S"/>
    <n v="0.1"/>
    <n v="0.1"/>
    <n v="0"/>
    <n v="0"/>
    <n v="0"/>
    <n v="0"/>
    <n v="0"/>
    <n v="0"/>
    <m/>
    <m/>
    <x v="0"/>
    <s v="ELSE51016902Francis IHI"/>
    <s v="Electro Sur Este S. A."/>
    <x v="8"/>
    <x v="8"/>
    <s v="C. H. Pocohuanca"/>
    <x v="297"/>
    <x v="4"/>
    <x v="4"/>
    <x v="284"/>
    <x v="1"/>
    <s v="Instalado"/>
    <s v="Operativo"/>
    <s v="Distribuidora"/>
    <x v="0"/>
    <x v="1"/>
    <x v="0"/>
    <x v="0"/>
    <s v="Estatal"/>
    <s v="APURIMAC"/>
    <s v="APURIMAC"/>
    <s v="ANTABAMBA"/>
    <s v="POCOHUANCA"/>
    <n v="0"/>
    <x v="7"/>
    <n v="0"/>
    <x v="0"/>
    <n v="0"/>
    <x v="0"/>
    <x v="0"/>
    <n v="0"/>
    <n v="0"/>
    <m/>
    <n v="9.1666666666666667E-3"/>
    <n v="8.3333333333333332E-3"/>
    <n v="7.6479999999999997"/>
    <n v="0"/>
    <n v="22"/>
    <s v="BASE DE DATOS"/>
    <m/>
  </r>
  <r>
    <s v="20"/>
    <x v="6"/>
    <s v="ELSE"/>
    <s v="51016902"/>
    <s v="51016902"/>
    <x v="4"/>
    <s v="Francis II"/>
    <s v="S"/>
    <n v="0.1"/>
    <n v="0.1"/>
    <n v="0"/>
    <n v="0"/>
    <n v="0"/>
    <n v="0"/>
    <n v="0"/>
    <n v="0"/>
    <m/>
    <m/>
    <x v="0"/>
    <s v="ELSE51016902Francis IIHI"/>
    <s v="Electro Sur Este S. A."/>
    <x v="8"/>
    <x v="8"/>
    <s v="C. H. Pocohuanca"/>
    <x v="297"/>
    <x v="4"/>
    <x v="4"/>
    <x v="285"/>
    <x v="1"/>
    <s v="Instalado"/>
    <s v="Operativo"/>
    <s v="Distribuidora"/>
    <x v="0"/>
    <x v="1"/>
    <x v="0"/>
    <x v="0"/>
    <s v="Estatal"/>
    <s v="APURIMAC"/>
    <s v="APURIMAC"/>
    <s v="ANTABAMBA"/>
    <s v="POCOHUANCA"/>
    <n v="0"/>
    <x v="7"/>
    <n v="0"/>
    <x v="0"/>
    <n v="0"/>
    <x v="0"/>
    <x v="0"/>
    <n v="0"/>
    <n v="0"/>
    <m/>
    <n v="0.01"/>
    <n v="8.3333333333333332E-3"/>
    <n v="7.6479999999999997"/>
    <n v="0"/>
    <n v="22"/>
    <s v="BASE DE DATOS"/>
    <m/>
  </r>
  <r>
    <s v="20"/>
    <x v="7"/>
    <s v="ELSE"/>
    <s v="51016902"/>
    <s v="51016902"/>
    <x v="4"/>
    <s v="Francis I"/>
    <s v="S"/>
    <n v="0.1"/>
    <n v="0.1"/>
    <n v="0"/>
    <n v="0"/>
    <n v="0"/>
    <n v="0"/>
    <n v="0"/>
    <n v="0"/>
    <m/>
    <m/>
    <x v="0"/>
    <s v="ELSE51016902Francis IHI"/>
    <s v="Electro Sur Este S. A."/>
    <x v="8"/>
    <x v="8"/>
    <s v="C. H. Pocohuanca"/>
    <x v="297"/>
    <x v="4"/>
    <x v="4"/>
    <x v="284"/>
    <x v="1"/>
    <s v="Instalado"/>
    <s v="Operativo"/>
    <s v="Distribuidora"/>
    <x v="0"/>
    <x v="1"/>
    <x v="0"/>
    <x v="0"/>
    <s v="Estatal"/>
    <s v="APURIMAC"/>
    <s v="APURIMAC"/>
    <s v="ANTABAMBA"/>
    <s v="POCOHUANCA"/>
    <n v="0"/>
    <x v="7"/>
    <n v="0"/>
    <x v="0"/>
    <n v="0"/>
    <x v="0"/>
    <x v="0"/>
    <n v="0"/>
    <n v="0"/>
    <m/>
    <n v="9.1666666666666667E-3"/>
    <n v="8.3333333333333332E-3"/>
    <n v="7.6479999999999997"/>
    <n v="0"/>
    <n v="22"/>
    <s v="BASE DE DATOS"/>
    <m/>
  </r>
  <r>
    <s v="20"/>
    <x v="7"/>
    <s v="ELSE"/>
    <s v="51016902"/>
    <s v="51016902"/>
    <x v="4"/>
    <s v="Francis II"/>
    <s v="S"/>
    <n v="0.1"/>
    <n v="0.1"/>
    <n v="0"/>
    <n v="0"/>
    <n v="0"/>
    <n v="0"/>
    <n v="0"/>
    <n v="0"/>
    <m/>
    <m/>
    <x v="0"/>
    <s v="ELSE51016902Francis IIHI"/>
    <s v="Electro Sur Este S. A."/>
    <x v="8"/>
    <x v="8"/>
    <s v="C. H. Pocohuanca"/>
    <x v="297"/>
    <x v="4"/>
    <x v="4"/>
    <x v="285"/>
    <x v="1"/>
    <s v="Instalado"/>
    <s v="Operativo"/>
    <s v="Distribuidora"/>
    <x v="0"/>
    <x v="1"/>
    <x v="0"/>
    <x v="0"/>
    <s v="Estatal"/>
    <s v="APURIMAC"/>
    <s v="APURIMAC"/>
    <s v="ANTABAMBA"/>
    <s v="POCOHUANCA"/>
    <n v="0"/>
    <x v="7"/>
    <n v="0"/>
    <x v="0"/>
    <n v="0"/>
    <x v="0"/>
    <x v="0"/>
    <n v="0"/>
    <n v="0"/>
    <m/>
    <n v="0.01"/>
    <n v="8.3333333333333332E-3"/>
    <n v="7.6479999999999997"/>
    <n v="0"/>
    <n v="22"/>
    <s v="BASE DE DATOS"/>
    <m/>
  </r>
  <r>
    <s v="20"/>
    <x v="8"/>
    <s v="ELSE"/>
    <s v="51016902"/>
    <s v="51016902"/>
    <x v="4"/>
    <s v="Francis I"/>
    <s v="S"/>
    <n v="0.1"/>
    <n v="0.1"/>
    <n v="0"/>
    <n v="0"/>
    <n v="0"/>
    <n v="0"/>
    <n v="0"/>
    <n v="0"/>
    <m/>
    <m/>
    <x v="0"/>
    <s v="ELSE51016902Francis IHI"/>
    <s v="Electro Sur Este S. A."/>
    <x v="8"/>
    <x v="8"/>
    <s v="C. H. Pocohuanca"/>
    <x v="297"/>
    <x v="4"/>
    <x v="4"/>
    <x v="284"/>
    <x v="1"/>
    <s v="Instalado"/>
    <s v="Operativo"/>
    <s v="Distribuidora"/>
    <x v="0"/>
    <x v="1"/>
    <x v="0"/>
    <x v="0"/>
    <s v="Estatal"/>
    <s v="APURIMAC"/>
    <s v="APURIMAC"/>
    <s v="ANTABAMBA"/>
    <s v="POCOHUANCA"/>
    <n v="0"/>
    <x v="7"/>
    <n v="0"/>
    <x v="0"/>
    <n v="0"/>
    <x v="0"/>
    <x v="0"/>
    <n v="0"/>
    <n v="0"/>
    <m/>
    <n v="9.1666666666666667E-3"/>
    <n v="8.3333333333333332E-3"/>
    <n v="7.6479999999999997"/>
    <n v="0"/>
    <n v="22"/>
    <s v="BASE DE DATOS"/>
    <m/>
  </r>
  <r>
    <s v="20"/>
    <x v="8"/>
    <s v="ELSE"/>
    <s v="51016902"/>
    <s v="51016902"/>
    <x v="4"/>
    <s v="Francis II"/>
    <s v="S"/>
    <n v="0.1"/>
    <n v="0.1"/>
    <n v="0"/>
    <n v="0"/>
    <n v="0"/>
    <n v="0"/>
    <n v="0"/>
    <n v="0"/>
    <m/>
    <m/>
    <x v="0"/>
    <s v="ELSE51016902Francis IIHI"/>
    <s v="Electro Sur Este S. A."/>
    <x v="8"/>
    <x v="8"/>
    <s v="C. H. Pocohuanca"/>
    <x v="297"/>
    <x v="4"/>
    <x v="4"/>
    <x v="285"/>
    <x v="1"/>
    <s v="Instalado"/>
    <s v="Operativo"/>
    <s v="Distribuidora"/>
    <x v="0"/>
    <x v="1"/>
    <x v="0"/>
    <x v="0"/>
    <s v="Estatal"/>
    <s v="APURIMAC"/>
    <s v="APURIMAC"/>
    <s v="ANTABAMBA"/>
    <s v="POCOHUANCA"/>
    <n v="0"/>
    <x v="7"/>
    <n v="0"/>
    <x v="0"/>
    <n v="0"/>
    <x v="0"/>
    <x v="0"/>
    <n v="0"/>
    <n v="0"/>
    <m/>
    <n v="0.01"/>
    <n v="8.3333333333333332E-3"/>
    <n v="7.6479999999999997"/>
    <n v="0"/>
    <n v="22"/>
    <s v="BASE DE DATOS"/>
    <m/>
  </r>
  <r>
    <s v="20"/>
    <x v="9"/>
    <s v="ELSE"/>
    <s v="51016902"/>
    <s v="51016902"/>
    <x v="4"/>
    <s v="Francis I"/>
    <s v="S"/>
    <n v="0.1"/>
    <n v="0.1"/>
    <n v="0"/>
    <n v="0"/>
    <n v="0"/>
    <n v="0"/>
    <n v="0"/>
    <n v="0"/>
    <m/>
    <m/>
    <x v="0"/>
    <s v="ELSE51016902Francis IHI"/>
    <s v="Electro Sur Este S. A."/>
    <x v="8"/>
    <x v="8"/>
    <s v="C. H. Pocohuanca"/>
    <x v="297"/>
    <x v="4"/>
    <x v="4"/>
    <x v="284"/>
    <x v="1"/>
    <s v="Instalado"/>
    <s v="Operativo"/>
    <s v="Distribuidora"/>
    <x v="0"/>
    <x v="1"/>
    <x v="0"/>
    <x v="0"/>
    <s v="Estatal"/>
    <s v="APURIMAC"/>
    <s v="APURIMAC"/>
    <s v="ANTABAMBA"/>
    <s v="POCOHUANCA"/>
    <n v="0"/>
    <x v="7"/>
    <n v="0"/>
    <x v="0"/>
    <n v="0"/>
    <x v="0"/>
    <x v="0"/>
    <n v="0"/>
    <n v="0"/>
    <m/>
    <n v="9.1666666666666667E-3"/>
    <n v="8.3333333333333332E-3"/>
    <n v="7.6479999999999997"/>
    <n v="0"/>
    <n v="22"/>
    <s v="BASE DE DATOS"/>
    <m/>
  </r>
  <r>
    <s v="20"/>
    <x v="9"/>
    <s v="ELSE"/>
    <s v="51016902"/>
    <s v="51016902"/>
    <x v="4"/>
    <s v="Francis II"/>
    <s v="S"/>
    <n v="0.1"/>
    <n v="0.1"/>
    <n v="0"/>
    <n v="0"/>
    <n v="0"/>
    <n v="0"/>
    <n v="0"/>
    <n v="0"/>
    <m/>
    <m/>
    <x v="0"/>
    <s v="ELSE51016902Francis IIHI"/>
    <s v="Electro Sur Este S. A."/>
    <x v="8"/>
    <x v="8"/>
    <s v="C. H. Pocohuanca"/>
    <x v="297"/>
    <x v="4"/>
    <x v="4"/>
    <x v="285"/>
    <x v="1"/>
    <s v="Instalado"/>
    <s v="Operativo"/>
    <s v="Distribuidora"/>
    <x v="0"/>
    <x v="1"/>
    <x v="0"/>
    <x v="0"/>
    <s v="Estatal"/>
    <s v="APURIMAC"/>
    <s v="APURIMAC"/>
    <s v="ANTABAMBA"/>
    <s v="POCOHUANCA"/>
    <n v="0"/>
    <x v="7"/>
    <n v="0"/>
    <x v="0"/>
    <n v="0"/>
    <x v="0"/>
    <x v="0"/>
    <n v="0"/>
    <n v="0"/>
    <m/>
    <n v="0.01"/>
    <n v="8.3333333333333332E-3"/>
    <n v="7.6479999999999997"/>
    <n v="0"/>
    <n v="22"/>
    <s v="BASE DE DATOS"/>
    <m/>
  </r>
  <r>
    <s v="20"/>
    <x v="10"/>
    <s v="ELSE"/>
    <s v="51016902"/>
    <s v="51016902"/>
    <x v="4"/>
    <s v="Francis I"/>
    <s v="S"/>
    <n v="0.1"/>
    <n v="0.1"/>
    <n v="0"/>
    <n v="0"/>
    <n v="0"/>
    <n v="0"/>
    <n v="0"/>
    <n v="0"/>
    <m/>
    <m/>
    <x v="0"/>
    <s v="ELSE51016902Francis IHI"/>
    <s v="Electro Sur Este S. A."/>
    <x v="8"/>
    <x v="8"/>
    <s v="C. H. Pocohuanca"/>
    <x v="297"/>
    <x v="4"/>
    <x v="4"/>
    <x v="284"/>
    <x v="1"/>
    <s v="Instalado"/>
    <s v="Operativo"/>
    <s v="Distribuidora"/>
    <x v="0"/>
    <x v="1"/>
    <x v="0"/>
    <x v="0"/>
    <s v="Estatal"/>
    <s v="APURIMAC"/>
    <s v="APURIMAC"/>
    <s v="ANTABAMBA"/>
    <s v="POCOHUANCA"/>
    <n v="0"/>
    <x v="7"/>
    <n v="0"/>
    <x v="0"/>
    <n v="0"/>
    <x v="0"/>
    <x v="0"/>
    <n v="0"/>
    <n v="0"/>
    <m/>
    <n v="9.1666666666666667E-3"/>
    <n v="8.3333333333333332E-3"/>
    <n v="7.6479999999999997"/>
    <n v="0"/>
    <n v="22"/>
    <s v="BASE DE DATOS"/>
    <m/>
  </r>
  <r>
    <s v="20"/>
    <x v="10"/>
    <s v="ELSE"/>
    <s v="51016902"/>
    <s v="51016902"/>
    <x v="4"/>
    <s v="Francis II"/>
    <s v="S"/>
    <n v="0.1"/>
    <n v="0.1"/>
    <n v="0"/>
    <n v="0"/>
    <n v="0"/>
    <n v="0"/>
    <n v="0"/>
    <n v="0"/>
    <m/>
    <m/>
    <x v="0"/>
    <s v="ELSE51016902Francis IIHI"/>
    <s v="Electro Sur Este S. A."/>
    <x v="8"/>
    <x v="8"/>
    <s v="C. H. Pocohuanca"/>
    <x v="297"/>
    <x v="4"/>
    <x v="4"/>
    <x v="285"/>
    <x v="1"/>
    <s v="Instalado"/>
    <s v="Operativo"/>
    <s v="Distribuidora"/>
    <x v="0"/>
    <x v="1"/>
    <x v="0"/>
    <x v="0"/>
    <s v="Estatal"/>
    <s v="APURIMAC"/>
    <s v="APURIMAC"/>
    <s v="ANTABAMBA"/>
    <s v="POCOHUANCA"/>
    <n v="0"/>
    <x v="7"/>
    <n v="0"/>
    <x v="0"/>
    <n v="0"/>
    <x v="0"/>
    <x v="0"/>
    <n v="0"/>
    <n v="0"/>
    <m/>
    <n v="0.01"/>
    <n v="8.3333333333333332E-3"/>
    <n v="7.6479999999999997"/>
    <n v="0"/>
    <n v="22"/>
    <s v="BASE DE DATOS"/>
    <m/>
  </r>
  <r>
    <s v="20"/>
    <x v="11"/>
    <s v="ELSE"/>
    <s v="51016902"/>
    <s v="51016902"/>
    <x v="4"/>
    <s v="Francis I"/>
    <s v="S"/>
    <n v="0.1"/>
    <n v="0.1"/>
    <n v="0"/>
    <n v="0"/>
    <n v="0"/>
    <n v="0"/>
    <n v="0"/>
    <n v="0"/>
    <m/>
    <m/>
    <x v="0"/>
    <s v="ELSE51016902Francis IHI"/>
    <s v="Electro Sur Este S. A."/>
    <x v="8"/>
    <x v="8"/>
    <s v="C. H. Pocohuanca"/>
    <x v="297"/>
    <x v="4"/>
    <x v="4"/>
    <x v="284"/>
    <x v="1"/>
    <s v="Instalado"/>
    <s v="Operativo"/>
    <s v="Distribuidora"/>
    <x v="0"/>
    <x v="1"/>
    <x v="0"/>
    <x v="0"/>
    <s v="Estatal"/>
    <s v="APURIMAC"/>
    <s v="APURIMAC"/>
    <s v="ANTABAMBA"/>
    <s v="POCOHUANCA"/>
    <n v="0"/>
    <x v="7"/>
    <n v="0"/>
    <x v="0"/>
    <n v="0"/>
    <x v="0"/>
    <x v="0"/>
    <n v="0"/>
    <n v="0"/>
    <m/>
    <n v="9.1666666666666667E-3"/>
    <n v="8.3333333333333332E-3"/>
    <n v="7.6479999999999997"/>
    <n v="0"/>
    <n v="22"/>
    <s v="BASE DE DATOS"/>
    <m/>
  </r>
  <r>
    <s v="20"/>
    <x v="11"/>
    <s v="ELSE"/>
    <s v="51016902"/>
    <s v="51016902"/>
    <x v="4"/>
    <s v="Francis II"/>
    <s v="S"/>
    <n v="0.1"/>
    <n v="0.1"/>
    <n v="0"/>
    <n v="0"/>
    <n v="0"/>
    <n v="0"/>
    <n v="0"/>
    <n v="0"/>
    <m/>
    <m/>
    <x v="0"/>
    <s v="ELSE51016902Francis IIHI"/>
    <s v="Electro Sur Este S. A."/>
    <x v="8"/>
    <x v="8"/>
    <s v="C. H. Pocohuanca"/>
    <x v="297"/>
    <x v="4"/>
    <x v="4"/>
    <x v="285"/>
    <x v="1"/>
    <s v="Instalado"/>
    <s v="Operativo"/>
    <s v="Distribuidora"/>
    <x v="0"/>
    <x v="1"/>
    <x v="0"/>
    <x v="0"/>
    <s v="Estatal"/>
    <s v="APURIMAC"/>
    <s v="APURIMAC"/>
    <s v="ANTABAMBA"/>
    <s v="POCOHUANCA"/>
    <n v="0"/>
    <x v="7"/>
    <n v="0"/>
    <x v="0"/>
    <n v="0"/>
    <x v="0"/>
    <x v="0"/>
    <n v="0"/>
    <n v="0"/>
    <m/>
    <n v="0.01"/>
    <n v="8.3333333333333332E-3"/>
    <n v="7.6479999999999997"/>
    <n v="0"/>
    <n v="22"/>
    <s v="BASE DE DATOS"/>
    <m/>
  </r>
  <r>
    <m/>
    <x v="12"/>
    <m/>
    <m/>
    <m/>
    <x v="5"/>
    <m/>
    <m/>
    <m/>
    <m/>
    <m/>
    <m/>
    <m/>
    <m/>
    <m/>
    <m/>
    <m/>
    <m/>
    <x v="0"/>
    <m/>
    <m/>
    <x v="40"/>
    <x v="40"/>
    <m/>
    <x v="131"/>
    <x v="5"/>
    <x v="5"/>
    <x v="237"/>
    <x v="2"/>
    <m/>
    <m/>
    <m/>
    <x v="1"/>
    <x v="2"/>
    <x v="2"/>
    <x v="1"/>
    <m/>
    <m/>
    <m/>
    <m/>
    <m/>
    <m/>
    <x v="8"/>
    <m/>
    <x v="2"/>
    <m/>
    <x v="1"/>
    <x v="1"/>
    <m/>
    <m/>
    <m/>
    <m/>
    <m/>
    <m/>
    <m/>
    <m/>
    <m/>
    <m/>
  </r>
  <r>
    <s v="20"/>
    <x v="0"/>
    <s v="ANTAPA"/>
    <s v="33004293"/>
    <s v="33004293"/>
    <x v="0"/>
    <m/>
    <m/>
    <n v="17.96"/>
    <n v="16"/>
    <m/>
    <m/>
    <n v="4.899"/>
    <m/>
    <m/>
    <m/>
    <n v="6.09"/>
    <n v="3.1579999999999999"/>
    <x v="0"/>
    <s v="ANTAPA33004293EL"/>
    <s v="Compa¤¡a Minera Antapaccay S.A."/>
    <x v="84"/>
    <x v="84"/>
    <s v="C.T. Tintaya"/>
    <x v="298"/>
    <x v="0"/>
    <x v="0"/>
    <x v="340"/>
    <x v="0"/>
    <s v="Instalado"/>
    <s v="Operativo"/>
    <s v="Autoproductor"/>
    <x v="2"/>
    <x v="1"/>
    <x v="0"/>
    <x v="0"/>
    <s v="Privado"/>
    <s v="CUSCO"/>
    <s v="CUSCO"/>
    <s v="ESPINAR"/>
    <s v="LA CONVENCION"/>
    <n v="0"/>
    <x v="0"/>
    <n v="0"/>
    <x v="0"/>
    <n v="0"/>
    <x v="0"/>
    <x v="0"/>
    <n v="4.899"/>
    <n v="4.8989999999999997E-3"/>
    <m/>
    <n v="1.4966666666666668"/>
    <n v="1.3333333333333333"/>
    <n v="7.6479999999999997"/>
    <n v="0"/>
    <n v="23"/>
    <s v="BASE DE DATOS"/>
    <m/>
  </r>
  <r>
    <s v="20"/>
    <x v="0"/>
    <s v="AUSGRU"/>
    <s v="33104000"/>
    <s v="33104000"/>
    <x v="0"/>
    <m/>
    <m/>
    <n v="3.03"/>
    <n v="0"/>
    <m/>
    <m/>
    <n v="0"/>
    <m/>
    <m/>
    <m/>
    <n v="0"/>
    <n v="0"/>
    <x v="0"/>
    <s v="AUSGRU33104000EL"/>
    <s v="Austral Group S.A."/>
    <x v="85"/>
    <x v="85"/>
    <s v="C.T. Planta Chancay"/>
    <x v="299"/>
    <x v="0"/>
    <x v="0"/>
    <x v="340"/>
    <x v="0"/>
    <s v="Instalado"/>
    <s v="Operativo"/>
    <s v="Autoproductor"/>
    <x v="2"/>
    <x v="0"/>
    <x v="0"/>
    <x v="0"/>
    <s v="Privado"/>
    <s v="LIMA"/>
    <s v="LIMA"/>
    <s v="HUARAL"/>
    <s v="CHANCAY"/>
    <n v="0"/>
    <x v="0"/>
    <n v="0"/>
    <x v="0"/>
    <n v="0"/>
    <x v="0"/>
    <x v="0"/>
    <n v="0"/>
    <n v="0"/>
    <m/>
    <n v="0.75749999999999995"/>
    <n v="0.75749999999999995"/>
    <n v="7.6479999999999997"/>
    <n v="0"/>
    <n v="8"/>
    <s v="BASE DE DATOS"/>
    <m/>
  </r>
  <r>
    <s v="20"/>
    <x v="0"/>
    <s v="CARAVE"/>
    <s v="53203912"/>
    <s v="53203912"/>
    <x v="0"/>
    <m/>
    <m/>
    <n v="1.089"/>
    <n v="0.871"/>
    <m/>
    <m/>
    <n v="416.31900000000002"/>
    <m/>
    <m/>
    <m/>
    <n v="144"/>
    <n v="0.17499999999999999"/>
    <x v="0"/>
    <s v="CARAVE53203912EL"/>
    <s v="Compa¤ia Minera Caraveli S.A.C."/>
    <x v="86"/>
    <x v="86"/>
    <s v="C.T. Mina"/>
    <x v="300"/>
    <x v="0"/>
    <x v="0"/>
    <x v="340"/>
    <x v="0"/>
    <s v="Instalado"/>
    <s v="Operativo"/>
    <s v="Autoproductor"/>
    <x v="2"/>
    <x v="0"/>
    <x v="0"/>
    <x v="0"/>
    <s v="Privado"/>
    <s v="AREQUIPA"/>
    <s v="AREQUIPA"/>
    <s v="CARAVELI"/>
    <s v="HUANU HUANU"/>
    <n v="0"/>
    <x v="0"/>
    <n v="0"/>
    <x v="0"/>
    <n v="0"/>
    <x v="0"/>
    <x v="0"/>
    <n v="416.31900000000002"/>
    <n v="0.41631899999999999"/>
    <m/>
    <n v="9.0749999999999997E-2"/>
    <n v="7.2583333333333333E-2"/>
    <n v="7.6479999999999997"/>
    <n v="0"/>
    <n v="25"/>
    <s v="BASE DE DATOS"/>
    <m/>
  </r>
  <r>
    <s v="20"/>
    <x v="0"/>
    <s v="CARAVE"/>
    <s v="53203812"/>
    <s v="53203812"/>
    <x v="0"/>
    <m/>
    <m/>
    <n v="2.3450000000000002"/>
    <n v="1.8759999999999999"/>
    <m/>
    <m/>
    <n v="609.37199999999996"/>
    <m/>
    <m/>
    <m/>
    <n v="123"/>
    <n v="0.57999999999999996"/>
    <x v="0"/>
    <s v="CARAVE53203812EL"/>
    <s v="Compa¤ia Minera Caraveli S.A.C."/>
    <x v="86"/>
    <x v="86"/>
    <s v="C.T. Planta"/>
    <x v="301"/>
    <x v="0"/>
    <x v="0"/>
    <x v="340"/>
    <x v="0"/>
    <s v="Instalado"/>
    <s v="Operativo"/>
    <s v="Autoproductor"/>
    <x v="2"/>
    <x v="0"/>
    <x v="0"/>
    <x v="0"/>
    <s v="Privado"/>
    <s v="AREQUIPA"/>
    <s v="AREQUIPA"/>
    <s v="CARAVELI"/>
    <s v="HUANU HUANU"/>
    <n v="0"/>
    <x v="0"/>
    <n v="0"/>
    <x v="0"/>
    <n v="0"/>
    <x v="0"/>
    <x v="0"/>
    <n v="609.37199999999996"/>
    <n v="0.60937199999999991"/>
    <m/>
    <n v="0.19541666666666668"/>
    <n v="0.15633333333333332"/>
    <n v="7.6479999999999997"/>
    <n v="0"/>
    <n v="25"/>
    <s v="BASE DE DATOS"/>
    <m/>
  </r>
  <r>
    <s v="20"/>
    <x v="0"/>
    <s v="PACASA"/>
    <s v="33002893"/>
    <s v="33002893"/>
    <x v="2"/>
    <m/>
    <m/>
    <n v="6.6"/>
    <n v="6.2"/>
    <m/>
    <m/>
    <n v="0"/>
    <m/>
    <m/>
    <m/>
    <n v="0"/>
    <n v="0"/>
    <x v="0"/>
    <s v="PACASA33002893TV"/>
    <s v="Cementos Pacasmayo S.A.A."/>
    <x v="87"/>
    <x v="87"/>
    <s v="C. T. Pacasmayo"/>
    <x v="302"/>
    <x v="2"/>
    <x v="2"/>
    <x v="340"/>
    <x v="0"/>
    <s v="Instalado"/>
    <s v="Operativo"/>
    <s v="Autoproductor"/>
    <x v="2"/>
    <x v="1"/>
    <x v="0"/>
    <x v="0"/>
    <s v="Privado"/>
    <s v="LA LIBERTAD"/>
    <s v="LA LIBERTAD"/>
    <s v="PACASMAYO"/>
    <s v="PACASMAYO"/>
    <n v="0"/>
    <x v="2"/>
    <n v="0"/>
    <x v="0"/>
    <n v="0"/>
    <x v="0"/>
    <x v="0"/>
    <n v="0"/>
    <n v="0"/>
    <m/>
    <n v="0.54999999999999993"/>
    <n v="0.51666666666666672"/>
    <n v="7.6479999999999997"/>
    <n v="0"/>
    <n v="12"/>
    <s v="BASE DE DATOS"/>
    <m/>
  </r>
  <r>
    <s v="20"/>
    <x v="0"/>
    <s v="STRATU"/>
    <s v="33179009"/>
    <s v="33179009"/>
    <x v="0"/>
    <m/>
    <m/>
    <n v="42"/>
    <n v="42"/>
    <m/>
    <m/>
    <n v="18732.830000000002"/>
    <m/>
    <m/>
    <m/>
    <n v="2970"/>
    <n v="27.73"/>
    <x v="0"/>
    <s v="STRATU33179009EL"/>
    <s v="Pacific Stratus Energy del Perú S.A."/>
    <x v="88"/>
    <x v="88"/>
    <s v="C.T. Huayuri"/>
    <x v="303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2"/>
    <n v="0"/>
    <x v="0"/>
    <n v="0"/>
    <x v="0"/>
    <x v="0"/>
    <n v="18732.830000000002"/>
    <n v="18.732830000000003"/>
    <m/>
    <n v="3.5"/>
    <n v="3.5"/>
    <n v="7.6479999999999997"/>
    <n v="0"/>
    <n v="55"/>
    <s v="BASE DE DATOS"/>
    <m/>
  </r>
  <r>
    <s v="20"/>
    <x v="0"/>
    <s v="STRATU"/>
    <s v="33039894"/>
    <s v="33039894"/>
    <x v="0"/>
    <m/>
    <m/>
    <n v="72.98"/>
    <n v="49.69"/>
    <m/>
    <m/>
    <n v="8894.1200000000008"/>
    <m/>
    <m/>
    <m/>
    <n v="3995.93"/>
    <n v="12.21"/>
    <x v="0"/>
    <s v="STRATU33039894EL"/>
    <s v="Pacific Stratus Energy del Perú S.A."/>
    <x v="88"/>
    <x v="88"/>
    <s v="C.T. MINICENTRALES L-1AB"/>
    <x v="304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ALTO AMAZONAS"/>
    <n v="0"/>
    <x v="1"/>
    <n v="0"/>
    <x v="0"/>
    <n v="0"/>
    <x v="0"/>
    <x v="0"/>
    <n v="8894.1200000000008"/>
    <n v="8.8941200000000009"/>
    <m/>
    <n v="6.081666666666667"/>
    <n v="4.1091666666666669"/>
    <n v="7.6479999999999997"/>
    <n v="0"/>
    <n v="55"/>
    <s v="BASE DE DATOS"/>
    <m/>
  </r>
  <r>
    <s v="20"/>
    <x v="0"/>
    <s v="STRATU"/>
    <s v="33148006"/>
    <s v="33148006"/>
    <x v="0"/>
    <m/>
    <m/>
    <n v="20.8"/>
    <n v="16"/>
    <m/>
    <m/>
    <n v="93.22"/>
    <m/>
    <m/>
    <m/>
    <n v="55"/>
    <n v="0"/>
    <x v="0"/>
    <s v="STRATU33148006EL"/>
    <s v="Pacific Stratus Energy del Perú S.A."/>
    <x v="88"/>
    <x v="88"/>
    <s v="C.T. Guayabal"/>
    <x v="305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0"/>
    <n v="0"/>
    <x v="0"/>
    <n v="0"/>
    <x v="0"/>
    <x v="0"/>
    <n v="93.22"/>
    <n v="9.3219999999999997E-2"/>
    <m/>
    <n v="1.7333333333333334"/>
    <n v="1.3333333333333333"/>
    <n v="7.6479999999999997"/>
    <n v="0"/>
    <n v="55"/>
    <s v="BASE DE DATOS"/>
    <m/>
  </r>
  <r>
    <s v="20"/>
    <x v="0"/>
    <s v="PLUSMA"/>
    <s v="33137405"/>
    <s v="33137405"/>
    <x v="1"/>
    <m/>
    <m/>
    <n v="32"/>
    <n v="28.8"/>
    <m/>
    <m/>
    <n v="9673.0499999999993"/>
    <m/>
    <m/>
    <m/>
    <n v="0"/>
    <n v="13.848000000000001"/>
    <x v="0"/>
    <s v="PLUSMA33137405TG"/>
    <s v="Pluspetrol Per£ Corp.Suc.del Per£ - Malvinas"/>
    <x v="89"/>
    <x v="89"/>
    <s v="C.T. MALVINAS"/>
    <x v="306"/>
    <x v="1"/>
    <x v="1"/>
    <x v="340"/>
    <x v="0"/>
    <s v="Instalado"/>
    <s v="Operativo"/>
    <s v="Autoproductor"/>
    <x v="2"/>
    <x v="0"/>
    <x v="0"/>
    <x v="0"/>
    <s v="Privado"/>
    <s v="CUSCO"/>
    <s v="CUSCO"/>
    <s v="LA CONVENCION"/>
    <s v="ECHARATE"/>
    <n v="0"/>
    <x v="1"/>
    <n v="0"/>
    <x v="0"/>
    <n v="0"/>
    <x v="0"/>
    <x v="0"/>
    <n v="9673.0499999999993"/>
    <n v="9.6730499999999999"/>
    <m/>
    <n v="2.6666666666666665"/>
    <n v="2.4"/>
    <n v="7.6479999999999997"/>
    <n v="0"/>
    <n v="62"/>
    <s v="BASE DE DATOS"/>
    <m/>
  </r>
  <r>
    <s v="20"/>
    <x v="0"/>
    <s v="RETAMA"/>
    <s v="33025293"/>
    <s v="33025293"/>
    <x v="0"/>
    <m/>
    <m/>
    <n v="13.734999999999999"/>
    <n v="9.9849999999999994"/>
    <m/>
    <m/>
    <n v="23.396000000000001"/>
    <m/>
    <m/>
    <m/>
    <n v="0"/>
    <n v="0"/>
    <x v="0"/>
    <s v="RETAMA33025293EL"/>
    <s v="Minera Aur¡fera Retamas S.A."/>
    <x v="90"/>
    <x v="90"/>
    <s v="C.T. San Andr‚s"/>
    <x v="307"/>
    <x v="0"/>
    <x v="0"/>
    <x v="340"/>
    <x v="0"/>
    <s v="Instalado"/>
    <s v="Operativo"/>
    <s v="Autoproductor"/>
    <x v="2"/>
    <x v="0"/>
    <x v="0"/>
    <x v="0"/>
    <s v="Privado"/>
    <s v="LA LIBERTAD"/>
    <s v="LA LIBERTAD"/>
    <s v="PATAZ"/>
    <s v="PARCOY"/>
    <n v="0"/>
    <x v="0"/>
    <n v="0"/>
    <x v="0"/>
    <n v="0"/>
    <x v="0"/>
    <x v="0"/>
    <n v="23.396000000000001"/>
    <n v="2.3396E-2"/>
    <m/>
    <n v="1.1445833333333333"/>
    <n v="0.83208333333333329"/>
    <n v="7.6479999999999997"/>
    <n v="0"/>
    <n v="45"/>
    <s v="BASE DE DATOS"/>
    <m/>
  </r>
  <r>
    <s v="20"/>
    <x v="0"/>
    <s v="SPCC"/>
    <s v="03025091"/>
    <s v="03025091"/>
    <x v="0"/>
    <m/>
    <m/>
    <n v="1.25"/>
    <n v="1"/>
    <m/>
    <m/>
    <n v="0"/>
    <m/>
    <m/>
    <m/>
    <n v="0"/>
    <n v="0"/>
    <x v="0"/>
    <s v="SPCC03025091EL"/>
    <s v="Southern Per£ Cooper Corporation"/>
    <x v="91"/>
    <x v="91"/>
    <s v="C.T. EMERGENCIA FUND ILO"/>
    <x v="308"/>
    <x v="0"/>
    <x v="0"/>
    <x v="340"/>
    <x v="0"/>
    <s v="Instalado"/>
    <s v="Inoperativo"/>
    <s v="Autoproductor"/>
    <x v="2"/>
    <x v="0"/>
    <x v="0"/>
    <x v="0"/>
    <s v="Privado"/>
    <s v="MOQUEGUA"/>
    <s v="MOQUEGUA"/>
    <s v="ILO"/>
    <s v="PACOCHA"/>
    <n v="0"/>
    <x v="0"/>
    <n v="0"/>
    <x v="0"/>
    <n v="0"/>
    <x v="0"/>
    <x v="0"/>
    <n v="0"/>
    <n v="0"/>
    <m/>
    <n v="0.10416666666666667"/>
    <n v="8.3333333333333329E-2"/>
    <n v="7.6479999999999997"/>
    <n v="0"/>
    <n v="68"/>
    <s v="BASE DE DATOS"/>
    <m/>
  </r>
  <r>
    <s v="20"/>
    <x v="0"/>
    <s v="SPCC"/>
    <s v="33021793"/>
    <s v="33021793"/>
    <x v="0"/>
    <m/>
    <m/>
    <n v="4.3"/>
    <n v="2.8"/>
    <m/>
    <m/>
    <n v="0"/>
    <m/>
    <m/>
    <m/>
    <n v="0"/>
    <n v="0"/>
    <x v="0"/>
    <s v="SPCC33021793EL"/>
    <s v="Southern Per£ Cooper Corporation"/>
    <x v="91"/>
    <x v="91"/>
    <s v="C.T. REFINERÍA"/>
    <x v="309"/>
    <x v="0"/>
    <x v="0"/>
    <x v="340"/>
    <x v="0"/>
    <s v="Instalado"/>
    <s v="Operativo"/>
    <s v="Autoproductor"/>
    <x v="2"/>
    <x v="1"/>
    <x v="0"/>
    <x v="0"/>
    <s v="Privado"/>
    <s v="MOQUEGUA"/>
    <s v="MOQUEGUA"/>
    <s v="ILO"/>
    <s v="PACOCHA"/>
    <n v="0"/>
    <x v="0"/>
    <n v="0"/>
    <x v="0"/>
    <n v="0"/>
    <x v="0"/>
    <x v="0"/>
    <n v="0"/>
    <n v="0"/>
    <m/>
    <n v="0.35833333333333334"/>
    <n v="0.23333333333333331"/>
    <n v="7.6479999999999997"/>
    <n v="0"/>
    <n v="68"/>
    <s v="BASE DE DATOS"/>
    <m/>
  </r>
  <r>
    <s v="20"/>
    <x v="0"/>
    <s v="UNACEM"/>
    <s v="33104600"/>
    <s v="33104600"/>
    <x v="0"/>
    <m/>
    <m/>
    <n v="0.8"/>
    <n v="0.75"/>
    <m/>
    <m/>
    <n v="0"/>
    <m/>
    <m/>
    <m/>
    <n v="0"/>
    <n v="0"/>
    <x v="0"/>
    <s v="UNACEM33104600EL"/>
    <s v="Uni¢n Andina de Cementos S.A.A."/>
    <x v="92"/>
    <x v="92"/>
    <s v="C.T. Cementos Lima"/>
    <x v="310"/>
    <x v="0"/>
    <x v="0"/>
    <x v="340"/>
    <x v="0"/>
    <s v="Instalado"/>
    <s v="Operativo"/>
    <s v="Autoproductor"/>
    <x v="2"/>
    <x v="0"/>
    <x v="0"/>
    <x v="0"/>
    <s v="Privado"/>
    <s v="LIMA"/>
    <s v="LIMA"/>
    <s v="LIMA"/>
    <s v="VILLAMARIA DEL TRIUNFO"/>
    <n v="0"/>
    <x v="0"/>
    <n v="0"/>
    <x v="0"/>
    <n v="0"/>
    <x v="0"/>
    <x v="0"/>
    <n v="0"/>
    <n v="0"/>
    <m/>
    <n v="6.6666666666666666E-2"/>
    <n v="6.25E-2"/>
    <n v="7.6479999999999997"/>
    <n v="0"/>
    <n v="72"/>
    <s v="BASE DE DATOS"/>
    <m/>
  </r>
  <r>
    <s v="20"/>
    <x v="0"/>
    <s v="UNACEM"/>
    <s v="33106100"/>
    <s v="33106100"/>
    <x v="0"/>
    <m/>
    <m/>
    <n v="0.8"/>
    <n v="0.75"/>
    <m/>
    <m/>
    <n v="0"/>
    <m/>
    <m/>
    <m/>
    <n v="0"/>
    <n v="0"/>
    <x v="0"/>
    <s v="UNACEM33106100EL"/>
    <s v="Uni¢n Andina de Cementos S.A.A."/>
    <x v="92"/>
    <x v="92"/>
    <s v="C.T. Cementos Lima 2"/>
    <x v="311"/>
    <x v="0"/>
    <x v="0"/>
    <x v="340"/>
    <x v="0"/>
    <s v="Instalado"/>
    <s v="Inoperativo"/>
    <s v="Autoproductor"/>
    <x v="2"/>
    <x v="0"/>
    <x v="0"/>
    <x v="0"/>
    <s v="Privado"/>
    <s v="LIMA"/>
    <s v="LIMA"/>
    <s v="LIMA"/>
    <s v="VILLAMARIA DEL TRIUNFO"/>
    <n v="0"/>
    <x v="0"/>
    <n v="0"/>
    <x v="0"/>
    <n v="0"/>
    <x v="0"/>
    <x v="0"/>
    <n v="0"/>
    <n v="0"/>
    <m/>
    <n v="6.6666666666666666E-2"/>
    <n v="6.25E-2"/>
    <n v="7.6479999999999997"/>
    <n v="0"/>
    <n v="72"/>
    <s v="BASE DE DATOS"/>
    <m/>
  </r>
  <r>
    <s v="20"/>
    <x v="0"/>
    <s v="UNACEM"/>
    <s v="33084798"/>
    <s v="33084798"/>
    <x v="1"/>
    <m/>
    <m/>
    <n v="41.75"/>
    <n v="37.5"/>
    <m/>
    <m/>
    <n v="3003.5509999999999"/>
    <m/>
    <m/>
    <m/>
    <n v="565"/>
    <n v="40"/>
    <x v="0"/>
    <s v="UNACEM33084798TG"/>
    <s v="Uni¢n Andina de Cementos S.A.A."/>
    <x v="92"/>
    <x v="92"/>
    <s v="C.T. Atocongo"/>
    <x v="312"/>
    <x v="1"/>
    <x v="1"/>
    <x v="340"/>
    <x v="0"/>
    <s v="Instalado"/>
    <s v="Operativo"/>
    <s v="Autoproductor"/>
    <x v="2"/>
    <x v="1"/>
    <x v="0"/>
    <x v="0"/>
    <s v="Privado"/>
    <s v="LIMA"/>
    <s v="LIMA"/>
    <s v="LIMA"/>
    <s v="VILLAMARIA DEL TRIUNFO"/>
    <n v="0"/>
    <x v="1"/>
    <n v="0"/>
    <x v="0"/>
    <n v="0"/>
    <x v="0"/>
    <x v="0"/>
    <n v="3003.5509999999999"/>
    <n v="3.0035509999999999"/>
    <m/>
    <n v="3.4791666666666665"/>
    <n v="3.125"/>
    <n v="7.6479999999999997"/>
    <n v="0"/>
    <n v="72"/>
    <s v="BASE DE DATOS"/>
    <m/>
  </r>
  <r>
    <s v="20"/>
    <x v="0"/>
    <s v="ANABIS"/>
    <s v="71403385"/>
    <s v="71403385"/>
    <x v="0"/>
    <m/>
    <m/>
    <n v="7.36"/>
    <n v="3.56"/>
    <m/>
    <m/>
    <n v="74.506"/>
    <m/>
    <m/>
    <m/>
    <n v="95"/>
    <n v="1.3939999999999999"/>
    <x v="0"/>
    <s v="ANABIS71403385EL"/>
    <s v="Anabi S.A.C:"/>
    <x v="93"/>
    <x v="93"/>
    <s v="C.T. Anabi"/>
    <x v="313"/>
    <x v="0"/>
    <x v="0"/>
    <x v="340"/>
    <x v="0"/>
    <s v="Instalado"/>
    <s v="Operativo"/>
    <s v="Autoproductor"/>
    <x v="2"/>
    <x v="0"/>
    <x v="0"/>
    <x v="0"/>
    <s v="Privado"/>
    <s v="CUSCO"/>
    <s v="CUSCO"/>
    <s v="CHUMBIVILCAS"/>
    <s v="QUIÑOTA"/>
    <n v="0"/>
    <x v="0"/>
    <n v="0"/>
    <x v="0"/>
    <n v="0"/>
    <x v="0"/>
    <x v="0"/>
    <n v="74.506"/>
    <n v="7.4506000000000003E-2"/>
    <m/>
    <n v="0.27999999999999997"/>
    <n v="0.12666666666666668"/>
    <n v="7.6479999999999997"/>
    <n v="0"/>
    <n v="4"/>
    <s v="BASE DE DATOS"/>
    <m/>
  </r>
  <r>
    <s v="20"/>
    <x v="0"/>
    <s v="ANABIS"/>
    <s v="53024214"/>
    <s v="53024214"/>
    <x v="0"/>
    <m/>
    <m/>
    <n v="3.36"/>
    <n v="1.95"/>
    <m/>
    <m/>
    <n v="27.186"/>
    <m/>
    <m/>
    <m/>
    <n v="0"/>
    <n v="1.95"/>
    <x v="0"/>
    <s v="ANABIS53024214EL"/>
    <s v="Anabi S.A.C:"/>
    <x v="93"/>
    <x v="93"/>
    <s v="C.T. Anama"/>
    <x v="314"/>
    <x v="0"/>
    <x v="0"/>
    <x v="340"/>
    <x v="0"/>
    <s v="Instalado"/>
    <s v="Operativo"/>
    <s v="Autoproductor"/>
    <x v="2"/>
    <x v="0"/>
    <x v="0"/>
    <x v="0"/>
    <s v="Privado"/>
    <s v="CUSCO"/>
    <s v="CUSCO"/>
    <s v="CHUMBIVILCAS"/>
    <s v="QUIÑOTA"/>
    <n v="0"/>
    <x v="0"/>
    <n v="0"/>
    <x v="0"/>
    <n v="0"/>
    <x v="0"/>
    <x v="0"/>
    <n v="27.186"/>
    <n v="2.7185999999999998E-2"/>
    <m/>
    <n v="0.27999999999999997"/>
    <n v="0.16250000000000001"/>
    <n v="7.6479999999999997"/>
    <n v="0"/>
    <n v="4"/>
    <s v="BASE DE DATOS"/>
    <m/>
  </r>
  <r>
    <s v="20"/>
    <x v="0"/>
    <s v="APUMAY"/>
    <s v="71402522"/>
    <s v="71402522"/>
    <x v="0"/>
    <m/>
    <m/>
    <n v="4"/>
    <n v="3.2"/>
    <m/>
    <m/>
    <n v="41.058999999999997"/>
    <m/>
    <m/>
    <m/>
    <n v="30"/>
    <n v="1.125"/>
    <x v="0"/>
    <s v="APUMAY71402522EL"/>
    <s v="Apumayo S.A.C."/>
    <x v="94"/>
    <x v="94"/>
    <s v="C.T. Apumayo"/>
    <x v="315"/>
    <x v="0"/>
    <x v="0"/>
    <x v="340"/>
    <x v="0"/>
    <s v="Instalado"/>
    <s v="Operativo"/>
    <s v="Autoproductor"/>
    <x v="2"/>
    <x v="0"/>
    <x v="0"/>
    <x v="0"/>
    <s v="Privado"/>
    <s v="AYACUCHO"/>
    <s v="AYACUCHO"/>
    <s v="LUCANAS"/>
    <s v="CHAVIÑA"/>
    <n v="0"/>
    <x v="0"/>
    <n v="0"/>
    <x v="0"/>
    <n v="0"/>
    <x v="0"/>
    <x v="0"/>
    <n v="41.058999999999997"/>
    <n v="4.1058999999999998E-2"/>
    <m/>
    <n v="0.33333333333333331"/>
    <n v="0.26666666666666666"/>
    <n v="7.6479999999999997"/>
    <n v="0"/>
    <n v="6"/>
    <s v="BASE DE DATOS"/>
    <m/>
  </r>
  <r>
    <s v="20"/>
    <x v="0"/>
    <s v="ARUNTA"/>
    <s v="71403991"/>
    <s v="71403991"/>
    <x v="0"/>
    <m/>
    <m/>
    <n v="3.83"/>
    <n v="2.2000000000000002"/>
    <m/>
    <m/>
    <n v="0"/>
    <m/>
    <m/>
    <m/>
    <n v="0"/>
    <n v="0"/>
    <x v="0"/>
    <s v="ARUNTA71403991EL"/>
    <s v="Aruntani S.A.C."/>
    <x v="95"/>
    <x v="95"/>
    <s v="C.T. Jesica"/>
    <x v="316"/>
    <x v="0"/>
    <x v="0"/>
    <x v="340"/>
    <x v="0"/>
    <s v="Instalado"/>
    <s v="Operativo"/>
    <s v="Autoproductor"/>
    <x v="2"/>
    <x v="0"/>
    <x v="0"/>
    <x v="0"/>
    <s v="Privado"/>
    <s v="PUNO"/>
    <s v="PUNO"/>
    <s v="LAMPA"/>
    <s v="OCUVIRI"/>
    <n v="0"/>
    <x v="0"/>
    <n v="0"/>
    <x v="0"/>
    <n v="0"/>
    <x v="0"/>
    <x v="0"/>
    <n v="0"/>
    <n v="0"/>
    <m/>
    <n v="0.31916666666666665"/>
    <n v="0.18333333333333335"/>
    <n v="7.6479999999999997"/>
    <n v="0"/>
    <n v="7"/>
    <s v="BASE DE DATOS"/>
    <m/>
  </r>
  <r>
    <s v="20"/>
    <x v="0"/>
    <s v="ARUNTA"/>
    <s v="53019803"/>
    <s v="53019803"/>
    <x v="0"/>
    <m/>
    <m/>
    <n v="0"/>
    <n v="0"/>
    <m/>
    <m/>
    <n v="0"/>
    <m/>
    <m/>
    <m/>
    <n v="0"/>
    <n v="0"/>
    <x v="1"/>
    <s v="ARUNTA53019803EL"/>
    <s v="Aruntani S.A.C."/>
    <x v="95"/>
    <x v="95"/>
    <s v="C.T. Santa Rosa - Aru"/>
    <x v="72"/>
    <x v="0"/>
    <x v="0"/>
    <x v="340"/>
    <x v="0"/>
    <s v="Instalado"/>
    <s v="Inoperativo"/>
    <s v="Autoproductor"/>
    <x v="2"/>
    <x v="0"/>
    <x v="0"/>
    <x v="0"/>
    <s v="Privado"/>
    <s v="MOQUEGUA"/>
    <s v="MOQUEGUA"/>
    <s v="MARISCAL NIETO"/>
    <s v="CARUMAS"/>
    <n v="0"/>
    <x v="0"/>
    <n v="0"/>
    <x v="0"/>
    <n v="0"/>
    <x v="0"/>
    <x v="0"/>
    <n v="0"/>
    <n v="0"/>
    <m/>
    <s v="-"/>
    <s v="-"/>
    <e v="#N/A"/>
    <n v="0"/>
    <n v="7"/>
    <s v="BASE DE DATOS"/>
    <m/>
  </r>
  <r>
    <s v="20"/>
    <x v="0"/>
    <s v="ARUNTA"/>
    <s v="53019903"/>
    <s v="53019903"/>
    <x v="0"/>
    <m/>
    <m/>
    <n v="8.23"/>
    <n v="4.3"/>
    <m/>
    <m/>
    <n v="0"/>
    <m/>
    <m/>
    <m/>
    <n v="0"/>
    <n v="0"/>
    <x v="0"/>
    <s v="ARUNTA53019903EL"/>
    <s v="Aruntani S.A.C."/>
    <x v="95"/>
    <x v="95"/>
    <s v="C.T. Tucari - Aru"/>
    <x v="317"/>
    <x v="0"/>
    <x v="0"/>
    <x v="340"/>
    <x v="0"/>
    <s v="Instalado"/>
    <s v="Operativo"/>
    <s v="Autoproductor"/>
    <x v="2"/>
    <x v="0"/>
    <x v="0"/>
    <x v="0"/>
    <s v="Privado"/>
    <s v="MOQUEGUA"/>
    <s v="MOQUEGUA"/>
    <s v="MARISCAL NIETO"/>
    <s v="CARUMAS"/>
    <n v="0"/>
    <x v="0"/>
    <n v="0"/>
    <x v="0"/>
    <n v="0"/>
    <x v="0"/>
    <x v="0"/>
    <n v="0"/>
    <n v="0"/>
    <m/>
    <n v="0.45041666666666669"/>
    <n v="0.21666666666666667"/>
    <n v="7.6479999999999997"/>
    <n v="0"/>
    <n v="7"/>
    <s v="BASE DE DATOS"/>
    <m/>
  </r>
  <r>
    <s v="20"/>
    <x v="0"/>
    <s v="CMCHUN"/>
    <s v="53017902"/>
    <s v="53017902"/>
    <x v="0"/>
    <m/>
    <m/>
    <n v="4.99"/>
    <n v="3.6"/>
    <m/>
    <m/>
    <n v="0"/>
    <m/>
    <m/>
    <m/>
    <n v="0"/>
    <n v="0"/>
    <x v="0"/>
    <s v="CMCHUN53017902EL"/>
    <s v="Compañía Minera Chungar S.A.C."/>
    <x v="96"/>
    <x v="96"/>
    <s v="C.T. Esperanza"/>
    <x v="318"/>
    <x v="0"/>
    <x v="0"/>
    <x v="340"/>
    <x v="0"/>
    <s v="Instalado"/>
    <s v="Operativo"/>
    <s v="Autoproductor"/>
    <x v="2"/>
    <x v="0"/>
    <x v="0"/>
    <x v="0"/>
    <s v="Privado"/>
    <s v="PASCO"/>
    <s v="PASCO"/>
    <s v="PASCO"/>
    <s v="HUAYLLAY"/>
    <n v="0"/>
    <x v="0"/>
    <n v="0"/>
    <x v="0"/>
    <n v="0"/>
    <x v="0"/>
    <x v="0"/>
    <n v="0"/>
    <n v="0"/>
    <m/>
    <n v="0.41583333333333333"/>
    <n v="0.3"/>
    <n v="7.6479999999999997"/>
    <n v="0"/>
    <n v="26"/>
    <s v="BASE DE DATOS"/>
    <m/>
  </r>
  <r>
    <s v="20"/>
    <x v="0"/>
    <s v="CMCHUN"/>
    <s v="53024717"/>
    <s v="53024717"/>
    <x v="0"/>
    <m/>
    <m/>
    <n v="0.34"/>
    <n v="0.3"/>
    <m/>
    <m/>
    <n v="0"/>
    <m/>
    <m/>
    <m/>
    <n v="0"/>
    <n v="0"/>
    <x v="0"/>
    <s v="CMCHUN53024717EL"/>
    <s v="Compañía Minera Chungar S.A.C."/>
    <x v="96"/>
    <x v="96"/>
    <s v="C.T. Planta Concentradora"/>
    <x v="319"/>
    <x v="0"/>
    <x v="0"/>
    <x v="340"/>
    <x v="0"/>
    <s v="Instalado"/>
    <s v="Operativo"/>
    <s v="Autoproductor"/>
    <x v="2"/>
    <x v="0"/>
    <x v="0"/>
    <x v="0"/>
    <s v="Privado"/>
    <s v="JUNIN"/>
    <s v="JUNIN"/>
    <n v="0"/>
    <n v="0"/>
    <n v="0"/>
    <x v="0"/>
    <n v="0"/>
    <x v="0"/>
    <n v="0"/>
    <x v="0"/>
    <x v="0"/>
    <n v="0"/>
    <n v="0"/>
    <m/>
    <n v="2.8333333333333335E-2"/>
    <n v="2.4999999999999998E-2"/>
    <n v="7.6479999999999997"/>
    <n v="0"/>
    <n v="26"/>
    <s v="BASE DE DATOS"/>
    <m/>
  </r>
  <r>
    <s v="20"/>
    <x v="0"/>
    <s v="CMCHUN"/>
    <s v="53024817"/>
    <s v="53024817"/>
    <x v="0"/>
    <m/>
    <m/>
    <n v="0.20399999999999999"/>
    <n v="0.2"/>
    <m/>
    <m/>
    <n v="0"/>
    <m/>
    <m/>
    <m/>
    <n v="0"/>
    <n v="0"/>
    <x v="0"/>
    <s v="CMCHUN53024817EL"/>
    <s v="Compañía Minera Chungar S.A.C."/>
    <x v="96"/>
    <x v="96"/>
    <s v="C.T. Tajo Don Pablo"/>
    <x v="320"/>
    <x v="0"/>
    <x v="0"/>
    <x v="340"/>
    <x v="0"/>
    <s v="Instalado"/>
    <s v="Operativo"/>
    <s v="Autoproductor"/>
    <x v="2"/>
    <x v="0"/>
    <x v="0"/>
    <x v="0"/>
    <s v="Privado"/>
    <s v="JUNIN"/>
    <s v="JUNIN"/>
    <n v="0"/>
    <n v="0"/>
    <n v="0"/>
    <x v="0"/>
    <n v="0"/>
    <x v="0"/>
    <n v="0"/>
    <x v="0"/>
    <x v="0"/>
    <n v="0"/>
    <n v="0"/>
    <m/>
    <n v="1.6999999999999998E-2"/>
    <n v="1.6666666666666666E-2"/>
    <n v="7.6479999999999997"/>
    <n v="0"/>
    <n v="26"/>
    <s v="BASE DE DATOS"/>
    <m/>
  </r>
  <r>
    <s v="20"/>
    <x v="0"/>
    <s v="COHORI"/>
    <s v="33024093"/>
    <s v="33024093"/>
    <x v="0"/>
    <m/>
    <m/>
    <n v="5.9870000000000001"/>
    <n v="5.15"/>
    <m/>
    <m/>
    <n v="0.49"/>
    <m/>
    <m/>
    <m/>
    <n v="0"/>
    <n v="1.472"/>
    <x v="0"/>
    <s v="COHORI33024093EL"/>
    <s v="Consorcio Minero Horizonte S.A"/>
    <x v="97"/>
    <x v="97"/>
    <s v="C.T. Parcoy"/>
    <x v="321"/>
    <x v="0"/>
    <x v="0"/>
    <x v="340"/>
    <x v="0"/>
    <s v="Instalado"/>
    <s v="Operativo"/>
    <s v="Autoproductor"/>
    <x v="2"/>
    <x v="1"/>
    <x v="0"/>
    <x v="0"/>
    <s v="Privado"/>
    <s v="LA LIBERTAD"/>
    <s v="LA LIBERTAD"/>
    <s v="PATAZ"/>
    <s v="PARCOY"/>
    <n v="0"/>
    <x v="0"/>
    <n v="0"/>
    <x v="0"/>
    <n v="0"/>
    <x v="0"/>
    <x v="0"/>
    <n v="0.49"/>
    <n v="4.8999999999999998E-4"/>
    <m/>
    <n v="0.49891666666666667"/>
    <n v="0.4291666666666667"/>
    <n v="7.6479999999999997"/>
    <n v="0"/>
    <n v="32"/>
    <s v="BASE DE DATOS"/>
    <m/>
  </r>
  <r>
    <s v="20"/>
    <x v="0"/>
    <s v="ILLAPU"/>
    <s v="33273911"/>
    <s v="33273911"/>
    <x v="1"/>
    <m/>
    <m/>
    <n v="13.6"/>
    <n v="13.6"/>
    <m/>
    <m/>
    <n v="8731.2900000000009"/>
    <m/>
    <m/>
    <m/>
    <n v="0"/>
    <n v="13.423999999999999"/>
    <x v="0"/>
    <s v="ILLAPU33273911TG"/>
    <s v="Illapu Energy S.A."/>
    <x v="98"/>
    <x v="98"/>
    <s v="C.T. Planta Huachipa"/>
    <x v="322"/>
    <x v="1"/>
    <x v="1"/>
    <x v="340"/>
    <x v="0"/>
    <s v="Instalado"/>
    <s v="Operativo"/>
    <s v="Autoproductor"/>
    <x v="2"/>
    <x v="1"/>
    <x v="0"/>
    <x v="0"/>
    <s v="Privado"/>
    <s v="LIMA"/>
    <s v="LIMA"/>
    <s v="LIMA"/>
    <s v="CHOSICA"/>
    <n v="0"/>
    <x v="1"/>
    <s v="COGENERADOR"/>
    <x v="0"/>
    <n v="0"/>
    <x v="0"/>
    <x v="0"/>
    <n v="8731.2900000000009"/>
    <n v="8.7312900000000013"/>
    <m/>
    <n v="1.1333333333333333"/>
    <n v="1.1333333333333333"/>
    <n v="7.6479999999999997"/>
    <n v="0"/>
    <n v="39"/>
    <s v="BASE DE DATOS"/>
    <m/>
  </r>
  <r>
    <s v="20"/>
    <x v="0"/>
    <s v="MKOLPA"/>
    <s v="53025918"/>
    <s v="53025918"/>
    <x v="0"/>
    <m/>
    <m/>
    <n v="0.499"/>
    <n v="0.32"/>
    <m/>
    <m/>
    <n v="37.5"/>
    <m/>
    <m/>
    <m/>
    <n v="7"/>
    <n v="0.3"/>
    <x v="0"/>
    <s v="MKOLPA53025918EL"/>
    <s v="Compañia Minera Kolpa S.A."/>
    <x v="99"/>
    <x v="99"/>
    <s v="C.T. Kolpa"/>
    <x v="323"/>
    <x v="0"/>
    <x v="0"/>
    <x v="340"/>
    <x v="0"/>
    <s v="Instalado"/>
    <s v="Operativo"/>
    <s v="Autoproductor"/>
    <x v="2"/>
    <x v="0"/>
    <x v="0"/>
    <x v="0"/>
    <s v="Privado"/>
    <s v="HUANCAVELICA"/>
    <s v="HUANCAVELICA"/>
    <s v="HUANCAVELICA"/>
    <s v="HUACHOCOLPA"/>
    <n v="0"/>
    <x v="0"/>
    <n v="0"/>
    <x v="0"/>
    <n v="0"/>
    <x v="0"/>
    <x v="0"/>
    <n v="37.5"/>
    <n v="3.7499999999999999E-2"/>
    <m/>
    <n v="4.1583333333333333E-2"/>
    <n v="2.6666666666666668E-2"/>
    <n v="7.6479999999999997"/>
    <n v="0"/>
    <n v="27"/>
    <s v="BASE DE DATOS"/>
    <m/>
  </r>
  <r>
    <s v="20"/>
    <x v="0"/>
    <s v="MINSUR"/>
    <s v="0000001E"/>
    <s v="0000001E"/>
    <x v="0"/>
    <m/>
    <m/>
    <n v="6.165"/>
    <n v="4"/>
    <m/>
    <m/>
    <n v="751.596"/>
    <m/>
    <m/>
    <m/>
    <n v="150"/>
    <n v="3.15"/>
    <x v="0"/>
    <s v="MINSUR0000001EEL"/>
    <s v="Minsur S.A."/>
    <x v="100"/>
    <x v="100"/>
    <s v="C.T. FUNDICIÓN GAS NATURAL"/>
    <x v="324"/>
    <x v="0"/>
    <x v="0"/>
    <x v="340"/>
    <x v="0"/>
    <s v="Instalado"/>
    <s v="Operativo"/>
    <s v="Autoproductor"/>
    <x v="2"/>
    <x v="1"/>
    <x v="0"/>
    <x v="0"/>
    <s v="Privado"/>
    <s v="ICA"/>
    <s v="ICA"/>
    <s v="PISCO"/>
    <s v="PARACAS"/>
    <n v="0"/>
    <x v="1"/>
    <n v="0"/>
    <x v="0"/>
    <n v="0"/>
    <x v="0"/>
    <x v="0"/>
    <n v="751.596"/>
    <n v="0.75159600000000004"/>
    <m/>
    <n v="0.51375000000000004"/>
    <n v="0.33333333333333331"/>
    <n v="7.6479999999999997"/>
    <n v="0"/>
    <n v="50"/>
    <s v="BASE DE DATOS"/>
    <m/>
  </r>
  <r>
    <s v="20"/>
    <x v="0"/>
    <s v="MINSUR"/>
    <s v="33016193"/>
    <s v="33016193"/>
    <x v="0"/>
    <m/>
    <m/>
    <n v="8.5"/>
    <n v="6.03"/>
    <m/>
    <m/>
    <n v="68.55"/>
    <m/>
    <m/>
    <m/>
    <n v="136"/>
    <n v="4"/>
    <x v="0"/>
    <s v="MINSUR33016193EL"/>
    <s v="Minsur S.A."/>
    <x v="100"/>
    <x v="100"/>
    <s v="C.T. SAN RAFAEL"/>
    <x v="325"/>
    <x v="0"/>
    <x v="0"/>
    <x v="340"/>
    <x v="0"/>
    <s v="Instalado"/>
    <s v="Operativo"/>
    <s v="Autoproductor"/>
    <x v="2"/>
    <x v="1"/>
    <x v="0"/>
    <x v="0"/>
    <s v="Privado"/>
    <s v="PUNO"/>
    <s v="PUNO"/>
    <s v="MELGAR"/>
    <s v="ANTANTA"/>
    <n v="0"/>
    <x v="0"/>
    <n v="0"/>
    <x v="0"/>
    <n v="0"/>
    <x v="0"/>
    <x v="0"/>
    <n v="68.55"/>
    <n v="6.855E-2"/>
    <m/>
    <n v="0.70833333333333337"/>
    <n v="0.50250000000000006"/>
    <n v="7.6479999999999997"/>
    <n v="0"/>
    <n v="50"/>
    <s v="BASE DE DATOS"/>
    <m/>
  </r>
  <r>
    <s v="20"/>
    <x v="0"/>
    <s v="MINSUR"/>
    <s v="53024315"/>
    <s v="53024315"/>
    <x v="0"/>
    <m/>
    <m/>
    <n v="3.65"/>
    <n v="2.5"/>
    <m/>
    <m/>
    <n v="0"/>
    <m/>
    <m/>
    <m/>
    <n v="0"/>
    <n v="0"/>
    <x v="0"/>
    <s v="MINSUR53024315EL"/>
    <s v="Minsur S.A."/>
    <x v="100"/>
    <x v="100"/>
    <s v="C.T. PUCAMARCA"/>
    <x v="326"/>
    <x v="0"/>
    <x v="0"/>
    <x v="340"/>
    <x v="0"/>
    <s v="Instalado"/>
    <s v="Operativo"/>
    <s v="Autoproductor"/>
    <x v="2"/>
    <x v="1"/>
    <x v="0"/>
    <x v="0"/>
    <s v="Privado"/>
    <s v="TACNA"/>
    <s v="TACNA"/>
    <s v="TACNA"/>
    <s v="PALCA"/>
    <s v="PUCAMARCA"/>
    <x v="0"/>
    <n v="0"/>
    <x v="0"/>
    <n v="0"/>
    <x v="0"/>
    <x v="0"/>
    <n v="0"/>
    <n v="0"/>
    <m/>
    <n v="0.30416666666666664"/>
    <n v="0.20833333333333334"/>
    <n v="7.6479999999999997"/>
    <n v="0"/>
    <n v="50"/>
    <s v="BASE DE DATOS"/>
    <m/>
  </r>
  <r>
    <s v="20"/>
    <x v="0"/>
    <s v="MINSUR"/>
    <s v="53202609"/>
    <s v="53202609"/>
    <x v="0"/>
    <m/>
    <m/>
    <n v="3.99"/>
    <n v="3.15"/>
    <m/>
    <m/>
    <n v="5.0730000000000004"/>
    <m/>
    <m/>
    <m/>
    <n v="0"/>
    <n v="3.05"/>
    <x v="0"/>
    <s v="MINSUR53202609EL"/>
    <s v="Minsur S.A."/>
    <x v="100"/>
    <x v="100"/>
    <s v="C.T. FUNDICIÓN DIESEL"/>
    <x v="327"/>
    <x v="0"/>
    <x v="0"/>
    <x v="340"/>
    <x v="0"/>
    <s v="Instalado"/>
    <s v="Operativo"/>
    <s v="Autoproductor"/>
    <x v="2"/>
    <x v="1"/>
    <x v="0"/>
    <x v="0"/>
    <s v="Privado"/>
    <s v="ICA"/>
    <s v="ICA"/>
    <s v="PISCO"/>
    <s v="PARACAS"/>
    <n v="0"/>
    <x v="0"/>
    <n v="0"/>
    <x v="0"/>
    <n v="0"/>
    <x v="0"/>
    <x v="0"/>
    <n v="5.0730000000000004"/>
    <n v="5.0730000000000003E-3"/>
    <m/>
    <n v="0.33250000000000002"/>
    <n v="0.26250000000000001"/>
    <n v="7.6479999999999997"/>
    <n v="0"/>
    <n v="50"/>
    <s v="BASE DE DATOS"/>
    <m/>
  </r>
  <r>
    <s v="20"/>
    <x v="0"/>
    <s v="OXIPAS"/>
    <s v="53025617"/>
    <s v="53025617"/>
    <x v="0"/>
    <m/>
    <m/>
    <n v="1.3"/>
    <n v="1.2"/>
    <m/>
    <m/>
    <n v="0"/>
    <m/>
    <m/>
    <m/>
    <n v="0"/>
    <n v="0"/>
    <x v="0"/>
    <s v="OXIPAS53025617EL"/>
    <s v="Oxido de Pasco S.A.C."/>
    <x v="101"/>
    <x v="101"/>
    <s v="Generador T‚rmico Nø 01"/>
    <x v="328"/>
    <x v="0"/>
    <x v="0"/>
    <x v="340"/>
    <x v="0"/>
    <s v="Instalado"/>
    <s v="Operativo"/>
    <s v="Autoproductor"/>
    <x v="2"/>
    <x v="0"/>
    <x v="0"/>
    <x v="0"/>
    <s v="Privado"/>
    <s v="PASCO"/>
    <s v="PASCO"/>
    <s v="PASCO"/>
    <s v="RANCAS"/>
    <n v="0"/>
    <x v="0"/>
    <n v="0"/>
    <x v="0"/>
    <n v="0"/>
    <x v="0"/>
    <x v="0"/>
    <n v="0"/>
    <n v="0"/>
    <m/>
    <n v="0.10833333333333334"/>
    <n v="9.9999999999999992E-2"/>
    <n v="7.6479999999999997"/>
    <n v="0"/>
    <n v="54"/>
    <s v="BASE DE DATOS"/>
    <m/>
  </r>
  <r>
    <s v="20"/>
    <x v="0"/>
    <s v="OXIPAS"/>
    <s v="53025717"/>
    <s v="53025717"/>
    <x v="0"/>
    <m/>
    <m/>
    <n v="1.3"/>
    <n v="1.2"/>
    <m/>
    <m/>
    <n v="0"/>
    <m/>
    <m/>
    <m/>
    <n v="0"/>
    <n v="0"/>
    <x v="0"/>
    <s v="OXIPAS53025717EL"/>
    <s v="Oxido de Pasco S.A.C."/>
    <x v="101"/>
    <x v="101"/>
    <s v="Generador T‚rmico Nø 02"/>
    <x v="328"/>
    <x v="0"/>
    <x v="0"/>
    <x v="340"/>
    <x v="0"/>
    <s v="Instalado"/>
    <s v="Operativo"/>
    <s v="Autoproductor"/>
    <x v="2"/>
    <x v="0"/>
    <x v="0"/>
    <x v="0"/>
    <s v="Privado"/>
    <s v="PASCO"/>
    <s v="PASCO"/>
    <s v="PASCO"/>
    <s v="RANCAS"/>
    <n v="0"/>
    <x v="0"/>
    <n v="0"/>
    <x v="0"/>
    <n v="0"/>
    <x v="0"/>
    <x v="0"/>
    <n v="0"/>
    <n v="0"/>
    <m/>
    <n v="0.10833333333333334"/>
    <n v="9.9999999999999992E-2"/>
    <n v="7.6479999999999997"/>
    <n v="0"/>
    <n v="54"/>
    <s v="BASE DE DATOS"/>
    <m/>
  </r>
  <r>
    <s v="20"/>
    <x v="0"/>
    <s v="CPPC"/>
    <s v="33101200"/>
    <s v="33101200"/>
    <x v="0"/>
    <m/>
    <m/>
    <n v="1.8"/>
    <n v="1.5"/>
    <m/>
    <m/>
    <n v="0"/>
    <m/>
    <m/>
    <m/>
    <n v="0"/>
    <n v="1.5"/>
    <x v="0"/>
    <s v="CPPC33101200EL"/>
    <s v="Cia.Pesquera del Pac¡fico Centro S.A."/>
    <x v="102"/>
    <x v="102"/>
    <s v="C.T.Planta Chimbote"/>
    <x v="329"/>
    <x v="0"/>
    <x v="0"/>
    <x v="340"/>
    <x v="0"/>
    <s v="Instalado"/>
    <s v="Inoperativo"/>
    <s v="Autoproductor"/>
    <x v="2"/>
    <x v="1"/>
    <x v="0"/>
    <x v="0"/>
    <s v="Privado"/>
    <s v="ANCASH"/>
    <s v="ANCASH"/>
    <s v="SANTA"/>
    <s v="CHIMBOTE"/>
    <n v="0"/>
    <x v="0"/>
    <n v="0"/>
    <x v="0"/>
    <n v="0"/>
    <x v="0"/>
    <x v="0"/>
    <n v="0"/>
    <n v="0"/>
    <m/>
    <n v="0.15"/>
    <n v="0.125"/>
    <n v="7.6479999999999997"/>
    <n v="0"/>
    <n v="31"/>
    <s v="BASE DE DATOS"/>
    <m/>
  </r>
  <r>
    <s v="20"/>
    <x v="0"/>
    <s v="CPPC"/>
    <s v="33100900"/>
    <s v="33100900"/>
    <x v="0"/>
    <m/>
    <m/>
    <n v="2.0499999999999998"/>
    <n v="1.5"/>
    <m/>
    <m/>
    <n v="0"/>
    <m/>
    <m/>
    <m/>
    <n v="0"/>
    <n v="1.5"/>
    <x v="0"/>
    <s v="CPPC33100900EL"/>
    <s v="Cia.Pesquera del Pac¡fico Centro S.A."/>
    <x v="102"/>
    <x v="102"/>
    <s v="C.T.Planta Supe"/>
    <x v="330"/>
    <x v="0"/>
    <x v="0"/>
    <x v="340"/>
    <x v="0"/>
    <s v="Instalado"/>
    <s v="Inoperativo"/>
    <s v="Autoproductor"/>
    <x v="2"/>
    <x v="1"/>
    <x v="0"/>
    <x v="0"/>
    <s v="Privado"/>
    <s v="LIMA"/>
    <s v="LIMA"/>
    <s v="BARRANCA"/>
    <s v="PUERTO SUPE"/>
    <n v="0"/>
    <x v="0"/>
    <n v="0"/>
    <x v="0"/>
    <n v="0"/>
    <x v="0"/>
    <x v="0"/>
    <n v="0"/>
    <n v="0"/>
    <m/>
    <n v="0.17083333333333331"/>
    <n v="0.125"/>
    <n v="7.6479999999999997"/>
    <n v="0"/>
    <n v="31"/>
    <s v="BASE DE DATOS"/>
    <m/>
  </r>
  <r>
    <s v="20"/>
    <x v="0"/>
    <s v="CPPC"/>
    <s v="33101000"/>
    <s v="33101000"/>
    <x v="0"/>
    <m/>
    <m/>
    <n v="3.05"/>
    <n v="1.5"/>
    <m/>
    <m/>
    <n v="0"/>
    <m/>
    <m/>
    <m/>
    <n v="0"/>
    <n v="1.5"/>
    <x v="0"/>
    <s v="CPPC33101000EL"/>
    <s v="Cia.Pesquera del Pac¡fico Centro S.A."/>
    <x v="102"/>
    <x v="102"/>
    <s v="C.T.Planta Tambo de Mora"/>
    <x v="331"/>
    <x v="0"/>
    <x v="0"/>
    <x v="340"/>
    <x v="0"/>
    <s v="Instalado"/>
    <s v="Operativo"/>
    <s v="Autoproductor"/>
    <x v="2"/>
    <x v="1"/>
    <x v="0"/>
    <x v="0"/>
    <s v="Privado"/>
    <s v="ICA"/>
    <s v="ICA"/>
    <s v="CHINCHA ALTA"/>
    <s v="TAMBO DE MORA"/>
    <n v="0"/>
    <x v="0"/>
    <n v="0"/>
    <x v="0"/>
    <n v="0"/>
    <x v="0"/>
    <x v="0"/>
    <n v="0"/>
    <n v="0"/>
    <m/>
    <n v="0.27727272727272728"/>
    <n v="0.13636363636363635"/>
    <n v="7.6479999999999997"/>
    <n v="0"/>
    <n v="31"/>
    <s v="BASE DE DATOS"/>
    <m/>
  </r>
  <r>
    <s v="20"/>
    <x v="0"/>
    <s v="RELAPA"/>
    <s v="33111900"/>
    <s v="33111900"/>
    <x v="1"/>
    <m/>
    <m/>
    <n v="11.25"/>
    <n v="11.25"/>
    <m/>
    <m/>
    <n v="6285.26"/>
    <m/>
    <m/>
    <m/>
    <n v="0"/>
    <n v="8.83"/>
    <x v="0"/>
    <s v="RELAPA33111900TG"/>
    <s v="Refiner¡a La Pampilla S.A."/>
    <x v="103"/>
    <x v="103"/>
    <s v="C.T. La Pampilla"/>
    <x v="332"/>
    <x v="1"/>
    <x v="1"/>
    <x v="340"/>
    <x v="0"/>
    <s v="Instalado"/>
    <s v="Operativo"/>
    <s v="Autoproductor"/>
    <x v="2"/>
    <x v="1"/>
    <x v="0"/>
    <x v="0"/>
    <s v="Privado"/>
    <s v="LIMA"/>
    <s v="CALLAO"/>
    <s v="CALLAO"/>
    <s v="Ventanilla"/>
    <n v="0"/>
    <x v="1"/>
    <n v="0"/>
    <x v="0"/>
    <n v="0"/>
    <x v="0"/>
    <x v="0"/>
    <n v="6285.26"/>
    <n v="6.2852600000000001"/>
    <m/>
    <n v="0.9375"/>
    <n v="0.9375"/>
    <n v="7.6479999999999997"/>
    <n v="0"/>
    <n v="65"/>
    <s v="BASE DE DATOS"/>
    <m/>
  </r>
  <r>
    <s v="20"/>
    <x v="0"/>
    <s v="SDF"/>
    <s v="33075397"/>
    <s v="33075397"/>
    <x v="0"/>
    <m/>
    <m/>
    <n v="3"/>
    <n v="2.9"/>
    <m/>
    <m/>
    <n v="0.12"/>
    <m/>
    <m/>
    <m/>
    <n v="1"/>
    <n v="2.9"/>
    <x v="0"/>
    <s v="SDF33075397EL"/>
    <s v="Sudamericana de Fibras S.A."/>
    <x v="104"/>
    <x v="104"/>
    <s v="C. T. SUDAMERICANA"/>
    <x v="333"/>
    <x v="0"/>
    <x v="0"/>
    <x v="340"/>
    <x v="0"/>
    <s v="Instalado"/>
    <s v="Operativo"/>
    <s v="Autoproductor"/>
    <x v="2"/>
    <x v="1"/>
    <x v="0"/>
    <x v="0"/>
    <s v="Privado"/>
    <s v="LIMA"/>
    <s v="CALLAO"/>
    <s v="CALLAO"/>
    <s v="CALLAO"/>
    <n v="0"/>
    <x v="0"/>
    <n v="0"/>
    <x v="0"/>
    <n v="0"/>
    <x v="0"/>
    <x v="0"/>
    <n v="0.12"/>
    <n v="1.1999999999999999E-4"/>
    <m/>
    <n v="0.27272727272727271"/>
    <n v="0.26363636363636361"/>
    <n v="7.6479999999999997"/>
    <n v="0"/>
    <n v="69"/>
    <s v="BASE DE DATOS"/>
    <m/>
  </r>
  <r>
    <s v="20"/>
    <x v="0"/>
    <s v="VOLCAN"/>
    <s v="0000209"/>
    <s v="0000209"/>
    <x v="0"/>
    <m/>
    <m/>
    <n v="6"/>
    <n v="0"/>
    <m/>
    <m/>
    <n v="0"/>
    <m/>
    <m/>
    <m/>
    <n v="0"/>
    <n v="0"/>
    <x v="0"/>
    <s v="VOLCAN0000209EL"/>
    <s v="Volc n C¡a. Minera"/>
    <x v="105"/>
    <x v="105"/>
    <s v="C.T. CERRO DE PASCO"/>
    <x v="334"/>
    <x v="0"/>
    <x v="0"/>
    <x v="340"/>
    <x v="0"/>
    <s v="Instalado"/>
    <s v="Inoperativo"/>
    <s v="Autoproductor"/>
    <x v="2"/>
    <x v="0"/>
    <x v="0"/>
    <x v="0"/>
    <s v="Privado"/>
    <s v="PASCO"/>
    <s v="PASCO"/>
    <s v="PASCO"/>
    <s v="CHAUPIMARCA"/>
    <n v="0"/>
    <x v="0"/>
    <n v="0"/>
    <x v="0"/>
    <n v="0"/>
    <x v="0"/>
    <x v="0"/>
    <n v="0"/>
    <n v="0"/>
    <m/>
    <n v="0.5"/>
    <n v="0"/>
    <n v="7.6479999999999997"/>
    <n v="0"/>
    <n v="74"/>
    <s v="BASE DE DATOS"/>
    <m/>
  </r>
  <r>
    <s v="20"/>
    <x v="0"/>
    <s v="VOLCAN"/>
    <s v="53024917"/>
    <s v="53024917"/>
    <x v="0"/>
    <m/>
    <m/>
    <n v="1.825"/>
    <n v="1.2"/>
    <m/>
    <m/>
    <n v="0"/>
    <m/>
    <m/>
    <m/>
    <n v="0"/>
    <n v="0"/>
    <x v="0"/>
    <s v="VOLCAN53024917EL"/>
    <s v="Volc n C¡a. Minera"/>
    <x v="105"/>
    <x v="105"/>
    <s v="C.T. SAN CRISTOBAL U1"/>
    <x v="335"/>
    <x v="0"/>
    <x v="0"/>
    <x v="340"/>
    <x v="0"/>
    <s v="Instalado"/>
    <s v="Operativo"/>
    <s v="Autoproductor"/>
    <x v="2"/>
    <x v="0"/>
    <x v="0"/>
    <x v="0"/>
    <s v="Privado"/>
    <s v="JUNIN"/>
    <s v="JUNIN"/>
    <s v="YAULI"/>
    <s v="YAULI"/>
    <n v="0"/>
    <x v="0"/>
    <n v="0"/>
    <x v="0"/>
    <n v="0"/>
    <x v="0"/>
    <x v="0"/>
    <n v="0"/>
    <n v="0"/>
    <m/>
    <n v="0.15208333333333332"/>
    <n v="9.9999999999999992E-2"/>
    <n v="7.6479999999999997"/>
    <n v="0"/>
    <n v="74"/>
    <s v="BASE DE DATOS"/>
    <m/>
  </r>
  <r>
    <s v="20"/>
    <x v="0"/>
    <s v="VOLCAN"/>
    <s v="53025017"/>
    <s v="53025017"/>
    <x v="0"/>
    <m/>
    <m/>
    <n v="1.825"/>
    <n v="1.2"/>
    <m/>
    <m/>
    <n v="0"/>
    <m/>
    <m/>
    <m/>
    <n v="0"/>
    <n v="0"/>
    <x v="0"/>
    <s v="VOLCAN53025017EL"/>
    <s v="Volc n C¡a. Minera"/>
    <x v="105"/>
    <x v="105"/>
    <s v="C.T. SAN CRISTOBAL U2"/>
    <x v="335"/>
    <x v="0"/>
    <x v="0"/>
    <x v="340"/>
    <x v="0"/>
    <s v="Instalado"/>
    <s v="Operativo"/>
    <s v="Autoproductor"/>
    <x v="2"/>
    <x v="0"/>
    <x v="0"/>
    <x v="0"/>
    <s v="Privado"/>
    <s v="JUNIN"/>
    <s v="JUNIN"/>
    <s v="YAULI"/>
    <s v="YAULI"/>
    <n v="0"/>
    <x v="0"/>
    <n v="0"/>
    <x v="0"/>
    <n v="0"/>
    <x v="0"/>
    <x v="0"/>
    <n v="0"/>
    <n v="0"/>
    <m/>
    <n v="0.15208333333333332"/>
    <n v="9.9999999999999992E-2"/>
    <n v="7.6479999999999997"/>
    <n v="0"/>
    <n v="74"/>
    <s v="BASE DE DATOS"/>
    <m/>
  </r>
  <r>
    <s v="20"/>
    <x v="0"/>
    <s v="VOLCAN"/>
    <s v="53025117"/>
    <s v="53025117"/>
    <x v="0"/>
    <m/>
    <m/>
    <n v="1.6"/>
    <n v="1"/>
    <m/>
    <m/>
    <n v="0"/>
    <m/>
    <m/>
    <m/>
    <n v="0"/>
    <n v="0"/>
    <x v="0"/>
    <s v="VOLCAN53025117EL"/>
    <s v="Volc n C¡a. Minera"/>
    <x v="105"/>
    <x v="105"/>
    <s v="C.T. CARAHUACRA U3"/>
    <x v="336"/>
    <x v="0"/>
    <x v="0"/>
    <x v="340"/>
    <x v="0"/>
    <s v="Instalado"/>
    <s v="Operativo"/>
    <s v="Autoproductor"/>
    <x v="2"/>
    <x v="0"/>
    <x v="0"/>
    <x v="0"/>
    <s v="Privado"/>
    <s v="JUNIN"/>
    <s v="JUNIN"/>
    <s v="YAULI"/>
    <s v="YAULI"/>
    <n v="0"/>
    <x v="0"/>
    <n v="0"/>
    <x v="0"/>
    <n v="0"/>
    <x v="0"/>
    <x v="0"/>
    <n v="0"/>
    <n v="0"/>
    <m/>
    <n v="0.13333333333333333"/>
    <n v="8.3333333333333329E-2"/>
    <n v="7.6479999999999997"/>
    <n v="0"/>
    <n v="74"/>
    <s v="BASE DE DATOS"/>
    <m/>
  </r>
  <r>
    <s v="20"/>
    <x v="0"/>
    <s v="VOLCAN"/>
    <s v="53025217"/>
    <s v="53025217"/>
    <x v="0"/>
    <m/>
    <m/>
    <n v="1.825"/>
    <n v="1.2"/>
    <m/>
    <m/>
    <n v="0"/>
    <m/>
    <m/>
    <m/>
    <n v="0"/>
    <n v="0"/>
    <x v="0"/>
    <s v="VOLCAN53025217EL"/>
    <s v="Volc n C¡a. Minera"/>
    <x v="105"/>
    <x v="105"/>
    <s v="C.T. ANDAYCHAGUA U4"/>
    <x v="337"/>
    <x v="0"/>
    <x v="0"/>
    <x v="340"/>
    <x v="0"/>
    <s v="Instalado"/>
    <s v="Operativo"/>
    <s v="Autoproductor"/>
    <x v="2"/>
    <x v="0"/>
    <x v="0"/>
    <x v="0"/>
    <s v="Privado"/>
    <s v="JUNIN"/>
    <s v="JUNIN"/>
    <s v="YAULI"/>
    <s v="HUAY HUAY"/>
    <n v="0"/>
    <x v="0"/>
    <n v="0"/>
    <x v="0"/>
    <n v="0"/>
    <x v="0"/>
    <x v="0"/>
    <n v="0"/>
    <n v="0"/>
    <m/>
    <n v="0.15208333333333332"/>
    <n v="9.9999999999999992E-2"/>
    <n v="7.6479999999999997"/>
    <n v="0"/>
    <n v="74"/>
    <s v="BASE DE DATOS"/>
    <m/>
  </r>
  <r>
    <s v="20"/>
    <x v="0"/>
    <s v="VOLCAN"/>
    <s v="53025317"/>
    <s v="53025317"/>
    <x v="0"/>
    <m/>
    <m/>
    <n v="1.6"/>
    <n v="1"/>
    <m/>
    <m/>
    <n v="0"/>
    <m/>
    <m/>
    <m/>
    <n v="0"/>
    <n v="0"/>
    <x v="0"/>
    <s v="VOLCAN53025317EL"/>
    <s v="Volc n C¡a. Minera"/>
    <x v="105"/>
    <x v="105"/>
    <s v="C.T. ANDAYCHAGUA U5"/>
    <x v="337"/>
    <x v="0"/>
    <x v="0"/>
    <x v="340"/>
    <x v="0"/>
    <s v="Instalado"/>
    <s v="Operativo"/>
    <s v="Autoproductor"/>
    <x v="2"/>
    <x v="0"/>
    <x v="0"/>
    <x v="0"/>
    <s v="Privado"/>
    <s v="JUNIN"/>
    <s v="JUNIN"/>
    <s v="YAULI"/>
    <s v="HUAY HUAY"/>
    <n v="0"/>
    <x v="0"/>
    <n v="0"/>
    <x v="0"/>
    <n v="0"/>
    <x v="0"/>
    <x v="0"/>
    <n v="0"/>
    <n v="0"/>
    <m/>
    <n v="0.13333333333333333"/>
    <n v="8.3333333333333329E-2"/>
    <n v="7.6479999999999997"/>
    <n v="0"/>
    <n v="74"/>
    <s v="BASE DE DATOS"/>
    <m/>
  </r>
  <r>
    <s v="20"/>
    <x v="0"/>
    <s v="VOLCAN"/>
    <s v="53025417"/>
    <s v="53025417"/>
    <x v="0"/>
    <m/>
    <m/>
    <n v="1.825"/>
    <n v="1.2"/>
    <m/>
    <m/>
    <n v="0"/>
    <m/>
    <m/>
    <m/>
    <n v="0"/>
    <n v="0"/>
    <x v="0"/>
    <s v="VOLCAN53025417EL"/>
    <s v="Volc n C¡a. Minera"/>
    <x v="105"/>
    <x v="105"/>
    <s v="C.T. TICLIO U6"/>
    <x v="338"/>
    <x v="0"/>
    <x v="0"/>
    <x v="340"/>
    <x v="0"/>
    <s v="Instalado"/>
    <s v="Operativo"/>
    <s v="Autoproductor"/>
    <x v="2"/>
    <x v="0"/>
    <x v="0"/>
    <x v="0"/>
    <s v="Privado"/>
    <s v="JUNIN"/>
    <s v="JUNIN"/>
    <s v="YAULI"/>
    <s v="CHICLA"/>
    <n v="0"/>
    <x v="0"/>
    <n v="0"/>
    <x v="0"/>
    <n v="0"/>
    <x v="0"/>
    <x v="0"/>
    <n v="0"/>
    <n v="0"/>
    <m/>
    <n v="0.15208333333333332"/>
    <n v="9.9999999999999992E-2"/>
    <n v="7.6479999999999997"/>
    <n v="0"/>
    <n v="74"/>
    <s v="BASE DE DATOS"/>
    <m/>
  </r>
  <r>
    <s v="20"/>
    <x v="0"/>
    <s v="VOLCAN"/>
    <s v="53025517"/>
    <s v="53025517"/>
    <x v="0"/>
    <m/>
    <m/>
    <n v="1.825"/>
    <n v="1.2"/>
    <m/>
    <m/>
    <n v="0"/>
    <m/>
    <m/>
    <m/>
    <n v="0"/>
    <n v="0"/>
    <x v="0"/>
    <s v="VOLCAN53025517EL"/>
    <s v="Volc n C¡a. Minera"/>
    <x v="105"/>
    <x v="105"/>
    <s v="C.T. PLANTA VICTORIA U7"/>
    <x v="339"/>
    <x v="0"/>
    <x v="0"/>
    <x v="340"/>
    <x v="0"/>
    <s v="Instalado"/>
    <s v="Operativo"/>
    <s v="Autoproductor"/>
    <x v="2"/>
    <x v="0"/>
    <x v="0"/>
    <x v="0"/>
    <s v="Privado"/>
    <s v="JUNIN"/>
    <s v="JUNIN"/>
    <s v="YAULI"/>
    <s v="YAULI"/>
    <n v="0"/>
    <x v="0"/>
    <n v="0"/>
    <x v="0"/>
    <n v="0"/>
    <x v="0"/>
    <x v="0"/>
    <n v="0"/>
    <n v="0"/>
    <m/>
    <n v="0.15208333333333332"/>
    <n v="9.9999999999999992E-2"/>
    <n v="7.6479999999999997"/>
    <n v="0"/>
    <n v="74"/>
    <s v="BASE DE DATOS"/>
    <m/>
  </r>
  <r>
    <s v="20"/>
    <x v="0"/>
    <s v="YANACO"/>
    <s v="53006495"/>
    <s v="53006495"/>
    <x v="0"/>
    <m/>
    <m/>
    <n v="0.67500000000000004"/>
    <n v="0.53"/>
    <m/>
    <m/>
    <n v="0"/>
    <m/>
    <m/>
    <m/>
    <n v="0"/>
    <n v="0"/>
    <x v="0"/>
    <s v="YANACO53006495EL"/>
    <s v="Minera Yanacocha S.A."/>
    <x v="106"/>
    <x v="106"/>
    <s v="C.T. China Linda"/>
    <x v="340"/>
    <x v="0"/>
    <x v="0"/>
    <x v="340"/>
    <x v="0"/>
    <s v="Instalado"/>
    <s v="Operativo"/>
    <s v="Autoproductor"/>
    <x v="2"/>
    <x v="0"/>
    <x v="0"/>
    <x v="0"/>
    <s v="Privado"/>
    <s v="CAJAMARCA"/>
    <s v="CAJAMARCA"/>
    <s v="CAJAMARCA"/>
    <s v="ENCAÑADA"/>
    <n v="0"/>
    <x v="0"/>
    <n v="0"/>
    <x v="0"/>
    <n v="0"/>
    <x v="0"/>
    <x v="0"/>
    <n v="0"/>
    <n v="0"/>
    <m/>
    <n v="5.6250000000000001E-2"/>
    <n v="4.4166666666666667E-2"/>
    <n v="7.6479999999999997"/>
    <n v="0"/>
    <n v="48"/>
    <s v="BASE DE DATOS"/>
    <m/>
  </r>
  <r>
    <s v="20"/>
    <x v="0"/>
    <s v="YANACO"/>
    <s v="53202108"/>
    <s v="53202108"/>
    <x v="0"/>
    <m/>
    <m/>
    <n v="4.08"/>
    <n v="2.85"/>
    <m/>
    <m/>
    <n v="0.20100000000000001"/>
    <m/>
    <m/>
    <m/>
    <n v="0"/>
    <n v="0"/>
    <x v="0"/>
    <s v="YANACO53202108EL"/>
    <s v="Minera Yanacocha S.A."/>
    <x v="106"/>
    <x v="106"/>
    <s v="C.T. Gold Mill"/>
    <x v="341"/>
    <x v="0"/>
    <x v="0"/>
    <x v="340"/>
    <x v="0"/>
    <s v="Instalado"/>
    <s v="Operativo"/>
    <s v="Autoproductor"/>
    <x v="2"/>
    <x v="0"/>
    <x v="0"/>
    <x v="0"/>
    <s v="Privado"/>
    <s v="CAJAMARCA"/>
    <s v="CAJAMARCA"/>
    <s v="CAJAMARCA"/>
    <s v="ENCAÑADA"/>
    <n v="0"/>
    <x v="0"/>
    <n v="0"/>
    <x v="0"/>
    <n v="0"/>
    <x v="0"/>
    <x v="0"/>
    <n v="0.20100000000000001"/>
    <n v="2.0100000000000001E-4"/>
    <m/>
    <n v="0.34"/>
    <n v="0.23750000000000002"/>
    <n v="7.6479999999999997"/>
    <n v="0"/>
    <n v="48"/>
    <s v="BASE DE DATOS"/>
    <m/>
  </r>
  <r>
    <s v="20"/>
    <x v="0"/>
    <s v="YANACO"/>
    <s v="53201807"/>
    <s v="53201807"/>
    <x v="0"/>
    <m/>
    <m/>
    <n v="10.95"/>
    <n v="7.4"/>
    <m/>
    <m/>
    <n v="0.215"/>
    <m/>
    <m/>
    <m/>
    <n v="0"/>
    <n v="0"/>
    <x v="0"/>
    <s v="YANACO53201807EL"/>
    <s v="Minera Yanacocha S.A."/>
    <x v="106"/>
    <x v="106"/>
    <s v="C.T. La Pajuela"/>
    <x v="342"/>
    <x v="0"/>
    <x v="0"/>
    <x v="340"/>
    <x v="0"/>
    <s v="Instalado"/>
    <s v="Operativo"/>
    <s v="Autoproductor"/>
    <x v="2"/>
    <x v="0"/>
    <x v="0"/>
    <x v="0"/>
    <s v="Privado"/>
    <s v="CAJAMARCA"/>
    <s v="CAJAMARCA"/>
    <s v="CAJAMARCA"/>
    <s v="ENCAÑADA"/>
    <n v="0"/>
    <x v="0"/>
    <n v="0"/>
    <x v="0"/>
    <n v="0"/>
    <x v="0"/>
    <x v="0"/>
    <n v="0.215"/>
    <n v="2.1499999999999999E-4"/>
    <m/>
    <n v="0.91249999999999998"/>
    <n v="0.6166666666666667"/>
    <n v="7.6479999999999997"/>
    <n v="0"/>
    <n v="48"/>
    <s v="BASE DE DATOS"/>
    <m/>
  </r>
  <r>
    <s v="20"/>
    <x v="0"/>
    <s v="YANACO"/>
    <s v="33045194"/>
    <s v="33045194"/>
    <x v="0"/>
    <m/>
    <m/>
    <n v="3.18"/>
    <n v="2.15"/>
    <m/>
    <m/>
    <n v="3.2000000000000001E-2"/>
    <m/>
    <m/>
    <m/>
    <n v="0"/>
    <n v="0"/>
    <x v="0"/>
    <s v="YANACO33045194EL"/>
    <s v="Minera Yanacocha S.A."/>
    <x v="106"/>
    <x v="106"/>
    <s v="C.T. Maqui Maqui"/>
    <x v="343"/>
    <x v="0"/>
    <x v="0"/>
    <x v="340"/>
    <x v="0"/>
    <s v="Instalado"/>
    <s v="Operativo"/>
    <s v="Autoproductor"/>
    <x v="2"/>
    <x v="0"/>
    <x v="0"/>
    <x v="0"/>
    <s v="Privado"/>
    <s v="CAJAMARCA"/>
    <s v="CAJAMARCA"/>
    <s v="CAJAMARCA"/>
    <s v="ENCAÑADA"/>
    <n v="0"/>
    <x v="0"/>
    <n v="0"/>
    <x v="0"/>
    <n v="0"/>
    <x v="0"/>
    <x v="0"/>
    <n v="3.2000000000000001E-2"/>
    <n v="3.1999999999999999E-5"/>
    <m/>
    <n v="0.26500000000000001"/>
    <n v="0.17916666666666667"/>
    <n v="7.6479999999999997"/>
    <n v="0"/>
    <n v="48"/>
    <s v="BASE DE DATOS"/>
    <m/>
  </r>
  <r>
    <s v="20"/>
    <x v="0"/>
    <s v="YANACO"/>
    <s v="33045094"/>
    <s v="33045094"/>
    <x v="0"/>
    <m/>
    <m/>
    <n v="5.46"/>
    <n v="3.3"/>
    <m/>
    <m/>
    <n v="0.68500000000000005"/>
    <m/>
    <m/>
    <m/>
    <n v="0"/>
    <n v="0"/>
    <x v="0"/>
    <s v="YANACO33045094EL"/>
    <s v="Minera Yanacocha S.A."/>
    <x v="106"/>
    <x v="106"/>
    <s v="C.T. Pampa Larga"/>
    <x v="344"/>
    <x v="0"/>
    <x v="0"/>
    <x v="340"/>
    <x v="0"/>
    <s v="Instalado"/>
    <s v="Operativo"/>
    <s v="Autoproductor"/>
    <x v="2"/>
    <x v="0"/>
    <x v="0"/>
    <x v="0"/>
    <s v="Privado"/>
    <s v="CAJAMARCA"/>
    <s v="CAJAMARCA"/>
    <s v="CAJAMARCA"/>
    <s v="ENCAÑADA"/>
    <n v="0"/>
    <x v="0"/>
    <n v="0"/>
    <x v="0"/>
    <n v="0"/>
    <x v="0"/>
    <x v="0"/>
    <n v="0.68500000000000005"/>
    <n v="6.8500000000000006E-4"/>
    <m/>
    <n v="0.45500000000000002"/>
    <n v="0.27499999999999997"/>
    <n v="7.6479999999999997"/>
    <n v="0"/>
    <n v="48"/>
    <s v="BASE DE DATOS"/>
    <m/>
  </r>
  <r>
    <s v="20"/>
    <x v="0"/>
    <s v="YANACO"/>
    <s v="53200404"/>
    <s v="53200404"/>
    <x v="0"/>
    <m/>
    <m/>
    <n v="1.82"/>
    <n v="1.3"/>
    <m/>
    <m/>
    <n v="0"/>
    <m/>
    <m/>
    <m/>
    <n v="0"/>
    <n v="0"/>
    <x v="0"/>
    <s v="YANACO53200404EL"/>
    <s v="Minera Yanacocha S.A."/>
    <x v="106"/>
    <x v="106"/>
    <s v="C.T. Pond. de Carachugo"/>
    <x v="345"/>
    <x v="0"/>
    <x v="0"/>
    <x v="340"/>
    <x v="0"/>
    <s v="Instalado"/>
    <s v="Inoperativo"/>
    <s v="Autoproductor"/>
    <x v="2"/>
    <x v="0"/>
    <x v="0"/>
    <x v="0"/>
    <s v="Privado"/>
    <s v="CAJAMARCA"/>
    <s v="CAJAMARCA"/>
    <s v="CAJAMARCA"/>
    <s v="ENCAÑADA"/>
    <n v="0"/>
    <x v="0"/>
    <n v="0"/>
    <x v="0"/>
    <n v="0"/>
    <x v="0"/>
    <x v="0"/>
    <n v="0"/>
    <n v="0"/>
    <m/>
    <n v="0.15166666666666667"/>
    <n v="0.10833333333333334"/>
    <n v="7.6479999999999997"/>
    <n v="0"/>
    <n v="48"/>
    <s v="BASE DE DATOS"/>
    <m/>
  </r>
  <r>
    <s v="20"/>
    <x v="0"/>
    <s v="YANACO"/>
    <s v="53018302"/>
    <s v="53018302"/>
    <x v="0"/>
    <m/>
    <m/>
    <n v="8.65"/>
    <n v="6"/>
    <m/>
    <m/>
    <n v="0.377"/>
    <m/>
    <m/>
    <m/>
    <n v="0"/>
    <n v="0"/>
    <x v="0"/>
    <s v="YANACO53018302EL"/>
    <s v="Minera Yanacocha S.A."/>
    <x v="106"/>
    <x v="106"/>
    <s v="C.T. Quinua"/>
    <x v="346"/>
    <x v="0"/>
    <x v="0"/>
    <x v="340"/>
    <x v="0"/>
    <s v="Instalado"/>
    <s v="Operativo"/>
    <s v="Autoproductor"/>
    <x v="2"/>
    <x v="0"/>
    <x v="0"/>
    <x v="0"/>
    <s v="Privado"/>
    <s v="CAJAMARCA"/>
    <s v="CAJAMARCA"/>
    <s v="CAJAMARCA"/>
    <s v="CAJAMARCA"/>
    <n v="0"/>
    <x v="0"/>
    <n v="0"/>
    <x v="0"/>
    <n v="0"/>
    <x v="0"/>
    <x v="0"/>
    <n v="0.377"/>
    <n v="3.77E-4"/>
    <m/>
    <n v="0.72083333333333333"/>
    <n v="0.5"/>
    <n v="7.6479999999999997"/>
    <n v="0"/>
    <n v="48"/>
    <s v="BASE DE DATOS"/>
    <m/>
  </r>
  <r>
    <s v="20"/>
    <x v="0"/>
    <s v="YANACO"/>
    <s v="33045294"/>
    <s v="33045294"/>
    <x v="0"/>
    <m/>
    <m/>
    <n v="5.4249999999999998"/>
    <n v="3.4"/>
    <m/>
    <m/>
    <n v="4.1000000000000002E-2"/>
    <m/>
    <m/>
    <m/>
    <n v="0"/>
    <n v="0"/>
    <x v="0"/>
    <s v="YANACO33045294EL"/>
    <s v="Minera Yanacocha S.A."/>
    <x v="106"/>
    <x v="106"/>
    <s v="C.T. Yanacocha Norte"/>
    <x v="347"/>
    <x v="0"/>
    <x v="0"/>
    <x v="340"/>
    <x v="0"/>
    <s v="Instalado"/>
    <s v="Operativo"/>
    <s v="Autoproductor"/>
    <x v="2"/>
    <x v="0"/>
    <x v="0"/>
    <x v="0"/>
    <s v="Privado"/>
    <s v="CAJAMARCA"/>
    <s v="CAJAMARCA"/>
    <s v="CAJAMARCA"/>
    <s v="ENCAÑADA"/>
    <n v="0"/>
    <x v="0"/>
    <n v="0"/>
    <x v="0"/>
    <n v="0"/>
    <x v="0"/>
    <x v="0"/>
    <n v="4.1000000000000002E-2"/>
    <n v="4.1E-5"/>
    <m/>
    <n v="0.45208333333333334"/>
    <n v="0.28333333333333333"/>
    <n v="7.6479999999999997"/>
    <n v="0"/>
    <n v="48"/>
    <s v="BASE DE DATOS"/>
    <m/>
  </r>
  <r>
    <s v="20"/>
    <x v="0"/>
    <s v="BATEAS"/>
    <s v="53022112"/>
    <s v="53022112"/>
    <x v="0"/>
    <m/>
    <m/>
    <n v="3.3"/>
    <n v="1.76"/>
    <m/>
    <m/>
    <n v="20.244"/>
    <m/>
    <m/>
    <m/>
    <n v="0"/>
    <n v="2.0390000000000001"/>
    <x v="0"/>
    <s v="BATEAS53022112EL"/>
    <s v="Minera Bateas S.A.C."/>
    <x v="107"/>
    <x v="107"/>
    <s v="GRUPOS ALQUILADOS"/>
    <x v="348"/>
    <x v="0"/>
    <x v="0"/>
    <x v="340"/>
    <x v="0"/>
    <s v="Instalado"/>
    <s v="Operativo"/>
    <s v="Autoproductor"/>
    <x v="2"/>
    <x v="0"/>
    <x v="0"/>
    <x v="0"/>
    <s v="Privado"/>
    <s v="AREQUIPA"/>
    <s v="AREQUIPA"/>
    <s v="CAYLLOMA"/>
    <s v="CAYLLOMA"/>
    <n v="0"/>
    <x v="0"/>
    <n v="0"/>
    <x v="0"/>
    <n v="0"/>
    <x v="0"/>
    <x v="0"/>
    <n v="20.244"/>
    <n v="2.0243999999999998E-2"/>
    <m/>
    <n v="0.47142857142857142"/>
    <n v="0.25142857142857145"/>
    <n v="7.6479999999999997"/>
    <n v="0"/>
    <n v="46"/>
    <s v="BASE DE DATOS"/>
    <m/>
  </r>
  <r>
    <s v="20"/>
    <x v="0"/>
    <s v="BATEAS"/>
    <s v="33016093"/>
    <s v="33016093"/>
    <x v="0"/>
    <m/>
    <m/>
    <n v="1"/>
    <n v="0.55000000000000004"/>
    <m/>
    <m/>
    <n v="0"/>
    <m/>
    <m/>
    <m/>
    <n v="0"/>
    <n v="0"/>
    <x v="0"/>
    <s v="BATEAS33016093EL"/>
    <s v="Minera Bateas S.A.C."/>
    <x v="107"/>
    <x v="107"/>
    <s v="C.T. Huayllacho"/>
    <x v="349"/>
    <x v="0"/>
    <x v="0"/>
    <x v="340"/>
    <x v="0"/>
    <s v="Instalado"/>
    <s v="Operativo"/>
    <s v="Autoproductor"/>
    <x v="2"/>
    <x v="0"/>
    <x v="0"/>
    <x v="0"/>
    <s v="Privado"/>
    <s v="AREQUIPA"/>
    <s v="AREQUIPA"/>
    <s v="CAYLLOMA"/>
    <s v="CAYLLOMA"/>
    <n v="0"/>
    <x v="0"/>
    <n v="0"/>
    <x v="0"/>
    <n v="0"/>
    <x v="0"/>
    <x v="0"/>
    <n v="0"/>
    <n v="0"/>
    <m/>
    <n v="0.14285714285714285"/>
    <n v="7.8571428571428584E-2"/>
    <n v="7.6479999999999997"/>
    <n v="0"/>
    <n v="46"/>
    <s v="BASE DE DATOS"/>
    <m/>
  </r>
  <r>
    <s v="20"/>
    <x v="0"/>
    <s v="PESPEL"/>
    <s v="53027219"/>
    <s v="53027219"/>
    <x v="0"/>
    <m/>
    <m/>
    <n v="1.28"/>
    <n v="1.28"/>
    <m/>
    <m/>
    <n v="0"/>
    <m/>
    <m/>
    <m/>
    <n v="0"/>
    <n v="0"/>
    <x v="0"/>
    <s v="PESPEL53027219EL"/>
    <s v="Pesquera Pelayo S.A.C."/>
    <x v="108"/>
    <x v="108"/>
    <s v="C.T. NEPESUR"/>
    <x v="350"/>
    <x v="0"/>
    <x v="0"/>
    <x v="340"/>
    <x v="0"/>
    <s v="Instalado"/>
    <s v="Operativo"/>
    <s v="Autoproductor"/>
    <x v="2"/>
    <x v="1"/>
    <x v="0"/>
    <x v="0"/>
    <s v="Privado"/>
    <s v="LIMA"/>
    <s v="LIMA"/>
    <s v="BARRANCA"/>
    <s v="PUERTO SUPE"/>
    <n v="0"/>
    <x v="0"/>
    <n v="0"/>
    <x v="0"/>
    <n v="0"/>
    <x v="0"/>
    <x v="0"/>
    <n v="0"/>
    <n v="0"/>
    <m/>
    <n v="0.18285714285714286"/>
    <n v="0.18285714285714286"/>
    <n v="7.6479999999999997"/>
    <n v="0"/>
    <n v="59"/>
    <s v="BASE DE DATOS"/>
    <m/>
  </r>
  <r>
    <s v="20"/>
    <x v="0"/>
    <s v="PERLNG"/>
    <s v="33176909"/>
    <s v="33176909"/>
    <x v="1"/>
    <m/>
    <m/>
    <n v="77.400000000000006"/>
    <n v="71.69"/>
    <m/>
    <m/>
    <n v="25180.75"/>
    <m/>
    <m/>
    <m/>
    <n v="61"/>
    <n v="45.64"/>
    <x v="0"/>
    <s v="PERLNG33176909TG"/>
    <s v="PERU LNG SRL"/>
    <x v="109"/>
    <x v="109"/>
    <s v="C.T. Pampa Melchorita II"/>
    <x v="351"/>
    <x v="1"/>
    <x v="1"/>
    <x v="340"/>
    <x v="0"/>
    <s v="Instalado"/>
    <s v="Operativo"/>
    <s v="Autoproductor"/>
    <x v="2"/>
    <x v="0"/>
    <x v="0"/>
    <x v="0"/>
    <s v="Privado"/>
    <s v="LIMA"/>
    <s v="LIMA"/>
    <s v="CAÑETE"/>
    <s v="SAN VICENTE DE CAÑETE"/>
    <n v="0"/>
    <x v="1"/>
    <n v="0"/>
    <x v="0"/>
    <n v="0"/>
    <x v="0"/>
    <x v="0"/>
    <n v="25180.75"/>
    <n v="25.18075"/>
    <m/>
    <n v="6.45"/>
    <n v="5.9741666666666662"/>
    <n v="7.6479999999999997"/>
    <n v="0"/>
    <n v="56"/>
    <s v="BASE DE DATOS"/>
    <m/>
  </r>
  <r>
    <s v="20"/>
    <x v="0"/>
    <s v="TASA"/>
    <s v="00350777"/>
    <s v="00350777"/>
    <x v="0"/>
    <m/>
    <m/>
    <n v="3.94"/>
    <n v="0"/>
    <m/>
    <m/>
    <n v="0"/>
    <m/>
    <m/>
    <m/>
    <n v="0"/>
    <n v="0"/>
    <x v="0"/>
    <s v="TASA00350777EL"/>
    <s v="Tecnol¢gica de Alimentos S.A."/>
    <x v="110"/>
    <x v="110"/>
    <s v="C.T. Végueta"/>
    <x v="352"/>
    <x v="0"/>
    <x v="0"/>
    <x v="340"/>
    <x v="0"/>
    <s v="Instalado"/>
    <s v="Operativo"/>
    <s v="Autoproductor"/>
    <x v="2"/>
    <x v="0"/>
    <x v="0"/>
    <x v="0"/>
    <s v="Privado"/>
    <s v="LIMA"/>
    <s v="LIMA"/>
    <s v="HUAURA"/>
    <s v="VEGUETA"/>
    <n v="0"/>
    <x v="0"/>
    <n v="0"/>
    <x v="0"/>
    <n v="0"/>
    <x v="0"/>
    <x v="0"/>
    <n v="0"/>
    <n v="0"/>
    <m/>
    <n v="0.32833333333333331"/>
    <n v="0.19375000000000001"/>
    <n v="7.6479999999999997"/>
    <n v="0"/>
    <n v="70"/>
    <s v="BASE DE DATOS"/>
    <m/>
  </r>
  <r>
    <s v="20"/>
    <x v="0"/>
    <s v="PLUSPI"/>
    <s v="33138205"/>
    <s v="33138205"/>
    <x v="1"/>
    <m/>
    <m/>
    <n v="28"/>
    <n v="24.5"/>
    <m/>
    <m/>
    <n v="6833.2939999999999"/>
    <m/>
    <m/>
    <m/>
    <n v="0"/>
    <n v="14.24"/>
    <x v="0"/>
    <s v="PLUSPI33138205TG"/>
    <s v="Pluspetrol Per£ Corp.Suc.del Per£ - Pisco"/>
    <x v="89"/>
    <x v="89"/>
    <s v="C.T. FRAC. PISCO"/>
    <x v="353"/>
    <x v="1"/>
    <x v="1"/>
    <x v="340"/>
    <x v="0"/>
    <s v="Instalado"/>
    <s v="Operativo"/>
    <s v="Autoproductor"/>
    <x v="2"/>
    <x v="0"/>
    <x v="0"/>
    <x v="0"/>
    <s v="Privado"/>
    <s v="ICA"/>
    <s v="ICA"/>
    <s v="PISCO"/>
    <s v="PARACAS"/>
    <n v="0"/>
    <x v="1"/>
    <n v="0"/>
    <x v="0"/>
    <n v="0"/>
    <x v="0"/>
    <x v="0"/>
    <n v="6833.2939999999999"/>
    <n v="6.8332939999999995"/>
    <m/>
    <n v="2.3333333333333335"/>
    <n v="2.0416666666666665"/>
    <n v="7.6479999999999997"/>
    <n v="0"/>
    <n v="62"/>
    <s v="BASE DE DATOS"/>
    <m/>
  </r>
  <r>
    <s v="20"/>
    <x v="0"/>
    <s v="SLUISA"/>
    <s v="33001293"/>
    <s v="33001293"/>
    <x v="0"/>
    <m/>
    <m/>
    <n v="2.19"/>
    <n v="1.5"/>
    <m/>
    <m/>
    <n v="0"/>
    <m/>
    <m/>
    <m/>
    <n v="0"/>
    <n v="0"/>
    <x v="0"/>
    <s v="SLUISA33001293EL"/>
    <s v="C¡a. Minera Santa Luisa"/>
    <x v="111"/>
    <x v="111"/>
    <s v="C.T. Huanzalá"/>
    <x v="354"/>
    <x v="0"/>
    <x v="0"/>
    <x v="340"/>
    <x v="0"/>
    <s v="Instalado"/>
    <s v="Operativo"/>
    <s v="Autoproductor"/>
    <x v="2"/>
    <x v="0"/>
    <x v="0"/>
    <x v="0"/>
    <s v="Privado"/>
    <s v="HUANUCO"/>
    <s v="HUANUCO"/>
    <s v="DOS DE MAYO"/>
    <s v="HUALLANCA"/>
    <n v="0"/>
    <x v="0"/>
    <n v="0"/>
    <x v="0"/>
    <n v="0"/>
    <x v="0"/>
    <x v="0"/>
    <n v="0"/>
    <n v="0"/>
    <m/>
    <n v="0.1825"/>
    <n v="0.125"/>
    <n v="7.6479999999999997"/>
    <n v="0"/>
    <n v="20"/>
    <s v="BASE DE DATOS"/>
    <m/>
  </r>
  <r>
    <s v="20"/>
    <x v="0"/>
    <s v="SLUISA"/>
    <s v="53202509"/>
    <s v="53202509"/>
    <x v="0"/>
    <m/>
    <m/>
    <n v="4.5650000000000004"/>
    <n v="3.11"/>
    <m/>
    <m/>
    <n v="0"/>
    <m/>
    <m/>
    <m/>
    <n v="0"/>
    <n v="0"/>
    <x v="0"/>
    <s v="SLUISA53202509EL"/>
    <s v="C¡a. Minera Santa Luisa"/>
    <x v="111"/>
    <x v="111"/>
    <s v="C.T. Pallca"/>
    <x v="355"/>
    <x v="0"/>
    <x v="0"/>
    <x v="340"/>
    <x v="0"/>
    <s v="Instalado"/>
    <s v="Operativo"/>
    <s v="Autoproductor"/>
    <x v="2"/>
    <x v="0"/>
    <x v="0"/>
    <x v="0"/>
    <s v="Privado"/>
    <s v="ANCASH"/>
    <s v="ANCASH"/>
    <s v="BOLOGNESI"/>
    <s v="PACLLON"/>
    <n v="0"/>
    <x v="0"/>
    <n v="0"/>
    <x v="0"/>
    <n v="0"/>
    <x v="0"/>
    <x v="0"/>
    <n v="0"/>
    <n v="0"/>
    <m/>
    <n v="0.38041666666666668"/>
    <n v="0.25916666666666666"/>
    <n v="7.6479999999999997"/>
    <n v="0"/>
    <n v="20"/>
    <s v="BASE DE DATOS"/>
    <m/>
  </r>
  <r>
    <s v="20"/>
    <x v="0"/>
    <s v="SLUISA"/>
    <s v="53021312"/>
    <s v="53021312"/>
    <x v="0"/>
    <m/>
    <m/>
    <n v="0.54500000000000004"/>
    <n v="0.35"/>
    <m/>
    <m/>
    <n v="9.3059999999999992"/>
    <m/>
    <m/>
    <m/>
    <n v="12"/>
    <n v="0.18"/>
    <x v="0"/>
    <s v="SLUISA53021312EL"/>
    <s v="C¡a. Minera Santa Luisa"/>
    <x v="111"/>
    <x v="111"/>
    <s v="C.T. Atalaya"/>
    <x v="0"/>
    <x v="0"/>
    <x v="0"/>
    <x v="340"/>
    <x v="0"/>
    <s v="Instalado"/>
    <s v="Operativo"/>
    <s v="Autoproductor"/>
    <x v="2"/>
    <x v="0"/>
    <x v="0"/>
    <x v="0"/>
    <s v="Privado"/>
    <s v="ANCASH"/>
    <s v="ANCASH"/>
    <s v="BOLOGNESI"/>
    <s v="PACLLON"/>
    <n v="0"/>
    <x v="0"/>
    <n v="0"/>
    <x v="0"/>
    <n v="0"/>
    <x v="0"/>
    <x v="0"/>
    <n v="9.3059999999999992"/>
    <n v="9.3059999999999983E-3"/>
    <m/>
    <n v="4.5416666666666668E-2"/>
    <n v="2.9166666666666664E-2"/>
    <n v="7.6479999999999997"/>
    <n v="0"/>
    <n v="20"/>
    <s v="BASE DE DATOS"/>
    <m/>
  </r>
  <r>
    <s v="20"/>
    <x v="0"/>
    <s v="IEQSA"/>
    <s v="33055795"/>
    <s v="33055795"/>
    <x v="0"/>
    <m/>
    <m/>
    <n v="2.62"/>
    <n v="0.99299999999999999"/>
    <m/>
    <m/>
    <n v="6.3550000000000004"/>
    <m/>
    <m/>
    <m/>
    <n v="0"/>
    <n v="1.139"/>
    <x v="0"/>
    <s v="IEQSA33055795EL"/>
    <s v="Industrias Electroquimicas S. A."/>
    <x v="112"/>
    <x v="112"/>
    <s v="C.T. IEQSA"/>
    <x v="356"/>
    <x v="0"/>
    <x v="0"/>
    <x v="340"/>
    <x v="0"/>
    <s v="Instalado"/>
    <s v="Operativo"/>
    <s v="Autoproductor"/>
    <x v="2"/>
    <x v="1"/>
    <x v="0"/>
    <x v="0"/>
    <s v="Privado"/>
    <s v="LIMA"/>
    <s v="CALLAO"/>
    <s v="CALLAO"/>
    <s v="CARMEN DE LA LEGUA"/>
    <n v="0"/>
    <x v="0"/>
    <n v="0"/>
    <x v="0"/>
    <n v="0"/>
    <x v="0"/>
    <x v="0"/>
    <n v="6.3550000000000004"/>
    <n v="6.3550000000000004E-3"/>
    <m/>
    <n v="0.2911111111111111"/>
    <n v="0.18677777777777779"/>
    <n v="7.6479999999999997"/>
    <n v="0"/>
    <n v="41"/>
    <s v="BASE DE DATOS"/>
    <m/>
  </r>
  <r>
    <s v="20"/>
    <x v="0"/>
    <s v="EACGSA"/>
    <s v="53011498"/>
    <s v="53011498"/>
    <x v="2"/>
    <m/>
    <m/>
    <n v="37"/>
    <n v="32"/>
    <m/>
    <m/>
    <n v="12020.531999999999"/>
    <m/>
    <m/>
    <m/>
    <n v="70"/>
    <n v="22.85"/>
    <x v="0"/>
    <s v="EACGSA53011498TV"/>
    <s v="Empresa Agroindustrial Casa Grande S.A."/>
    <x v="113"/>
    <x v="113"/>
    <s v="CENTRAL THERMICA CASA GRANDE"/>
    <x v="357"/>
    <x v="2"/>
    <x v="2"/>
    <x v="340"/>
    <x v="0"/>
    <s v="Instalado"/>
    <s v="Operativo"/>
    <s v="Autoproductor"/>
    <x v="2"/>
    <x v="0"/>
    <x v="0"/>
    <x v="0"/>
    <s v="Privado"/>
    <s v="LA LIBERTAD"/>
    <s v="LA LIBERTAD"/>
    <s v="ASCOPE"/>
    <s v="ASCOPE"/>
    <n v="0"/>
    <x v="3"/>
    <s v="COGENERADOR"/>
    <x v="0"/>
    <n v="0"/>
    <x v="0"/>
    <x v="0"/>
    <n v="12020.531999999999"/>
    <n v="12.020531999999999"/>
    <m/>
    <n v="3.0833333333333335"/>
    <n v="2.6666666666666665"/>
    <n v="7.6479999999999997"/>
    <n v="0"/>
    <n v="10"/>
    <s v="BASE DE DATOS"/>
    <m/>
  </r>
  <r>
    <s v="20"/>
    <x v="0"/>
    <s v="PLUSPE"/>
    <s v="53007395"/>
    <s v="53007395"/>
    <x v="0"/>
    <m/>
    <m/>
    <n v="27.05"/>
    <n v="24.03"/>
    <m/>
    <m/>
    <n v="5570.1260000000002"/>
    <m/>
    <m/>
    <m/>
    <n v="2204"/>
    <n v="14.54"/>
    <x v="0"/>
    <s v="PLUSPE53007395EL"/>
    <s v="Pluspetrol Per£ Corporati¢n Sucursal del Per£"/>
    <x v="114"/>
    <x v="114"/>
    <s v="C.T. CORRIENTES 1"/>
    <x v="358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1"/>
    <n v="0"/>
    <x v="0"/>
    <n v="0"/>
    <x v="0"/>
    <x v="0"/>
    <n v="5570.1260000000002"/>
    <n v="5.5701260000000001"/>
    <m/>
    <n v="2.2541666666666669"/>
    <n v="2.0024999999999999"/>
    <n v="7.6479999999999997"/>
    <n v="0"/>
    <n v="61"/>
    <s v="BASE DE DATOS"/>
    <m/>
  </r>
  <r>
    <s v="20"/>
    <x v="0"/>
    <s v="PLUSPE"/>
    <s v="53007595"/>
    <s v="53007595"/>
    <x v="0"/>
    <m/>
    <m/>
    <n v="17.7"/>
    <n v="16.59"/>
    <m/>
    <m/>
    <n v="6799.26"/>
    <m/>
    <m/>
    <m/>
    <n v="1595"/>
    <n v="10.86"/>
    <x v="0"/>
    <s v="PLUSPE53007595EL"/>
    <s v="Pluspetrol Per£ Corporati¢n Sucursal del Per£"/>
    <x v="114"/>
    <x v="114"/>
    <s v="C.T. CORRIENTES 2"/>
    <x v="359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2"/>
    <n v="0"/>
    <x v="0"/>
    <n v="0"/>
    <x v="0"/>
    <x v="0"/>
    <n v="6799.26"/>
    <n v="6.7992600000000003"/>
    <m/>
    <n v="1.4749999999999999"/>
    <n v="1.3825000000000001"/>
    <n v="7.6479999999999997"/>
    <n v="0"/>
    <n v="61"/>
    <s v="BASE DE DATOS"/>
    <m/>
  </r>
  <r>
    <s v="20"/>
    <x v="0"/>
    <s v="PLUSPE"/>
    <s v="53007295"/>
    <s v="53007295"/>
    <x v="0"/>
    <m/>
    <m/>
    <n v="0.6"/>
    <n v="0.56000000000000005"/>
    <m/>
    <m/>
    <n v="0"/>
    <m/>
    <m/>
    <m/>
    <n v="0"/>
    <n v="0"/>
    <x v="0"/>
    <s v="PLUSPE53007295EL"/>
    <s v="Pluspetrol Per£ Corporati¢n Sucursal del Per£"/>
    <x v="114"/>
    <x v="114"/>
    <s v="C.T. 149 - PAVAYACU"/>
    <x v="360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0"/>
    <n v="0"/>
    <x v="0"/>
    <n v="0"/>
    <x v="0"/>
    <x v="0"/>
    <n v="0"/>
    <n v="0"/>
    <m/>
    <n v="4.9999999999999996E-2"/>
    <n v="4.6666666666666669E-2"/>
    <n v="7.6479999999999997"/>
    <n v="0"/>
    <n v="61"/>
    <s v="BASE DE DATOS"/>
    <m/>
  </r>
  <r>
    <s v="20"/>
    <x v="0"/>
    <s v="PLUSPE"/>
    <s v="53007495"/>
    <s v="53007495"/>
    <x v="0"/>
    <m/>
    <m/>
    <n v="9.9"/>
    <n v="7.3"/>
    <m/>
    <m/>
    <n v="1690.53"/>
    <m/>
    <m/>
    <m/>
    <n v="470"/>
    <n v="2.75"/>
    <x v="0"/>
    <s v="PLUSPE53007495EL"/>
    <s v="Pluspetrol Per£ Corporati¢n Sucursal del Per£"/>
    <x v="114"/>
    <x v="114"/>
    <s v="C.T. 130 - PAVAYACU"/>
    <x v="361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1"/>
    <n v="0"/>
    <x v="0"/>
    <n v="0"/>
    <x v="0"/>
    <x v="0"/>
    <n v="1690.53"/>
    <n v="1.6905299999999999"/>
    <m/>
    <n v="0.82500000000000007"/>
    <n v="0.60833333333333328"/>
    <n v="7.6479999999999997"/>
    <n v="0"/>
    <n v="61"/>
    <s v="BASE DE DATOS"/>
    <m/>
  </r>
  <r>
    <s v="20"/>
    <x v="0"/>
    <s v="PLUSPE"/>
    <s v="53008695"/>
    <s v="53008695"/>
    <x v="0"/>
    <m/>
    <m/>
    <n v="6.2469999999999999"/>
    <n v="5.2619999999999996"/>
    <m/>
    <m/>
    <n v="719.17700000000002"/>
    <m/>
    <m/>
    <m/>
    <n v="200"/>
    <n v="1.47"/>
    <x v="0"/>
    <s v="PLUSPE53008695EL"/>
    <s v="Pluspetrol Per£ Corporati¢n Sucursal del Per£"/>
    <x v="114"/>
    <x v="114"/>
    <s v="C.T. BAT.3 - YANAYACU"/>
    <x v="362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0"/>
    <n v="0"/>
    <x v="0"/>
    <n v="0"/>
    <x v="0"/>
    <x v="0"/>
    <n v="719.17700000000002"/>
    <n v="0.71917700000000007"/>
    <m/>
    <n v="0.52058333333333329"/>
    <n v="0.43849999999999995"/>
    <n v="7.6479999999999997"/>
    <n v="0"/>
    <n v="61"/>
    <s v="BASE DE DATOS"/>
    <m/>
  </r>
  <r>
    <s v="20"/>
    <x v="0"/>
    <s v="PLUSPE"/>
    <s v="53008795"/>
    <s v="53008795"/>
    <x v="0"/>
    <m/>
    <m/>
    <n v="4.45"/>
    <n v="3.11"/>
    <m/>
    <m/>
    <n v="753.34199999999998"/>
    <m/>
    <m/>
    <m/>
    <n v="240"/>
    <n v="1.431"/>
    <x v="0"/>
    <s v="PLUSPE53008795EL"/>
    <s v="Pluspetrol Per£ Corporati¢n Sucursal del Per£"/>
    <x v="114"/>
    <x v="114"/>
    <s v="C.T. BAT.8 - CHAMBIRA"/>
    <x v="363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0"/>
    <n v="0"/>
    <x v="0"/>
    <n v="0"/>
    <x v="0"/>
    <x v="0"/>
    <n v="753.34199999999998"/>
    <n v="0.75334199999999996"/>
    <m/>
    <n v="0.37083333333333335"/>
    <n v="0.25916666666666666"/>
    <n v="7.6479999999999997"/>
    <n v="0"/>
    <n v="61"/>
    <s v="BASE DE DATOS"/>
    <m/>
  </r>
  <r>
    <s v="20"/>
    <x v="0"/>
    <s v="PLUSPE"/>
    <s v="53007195"/>
    <s v="53007195"/>
    <x v="0"/>
    <m/>
    <m/>
    <n v="0.2"/>
    <n v="0.13"/>
    <m/>
    <m/>
    <n v="0"/>
    <m/>
    <m/>
    <m/>
    <n v="0"/>
    <n v="0"/>
    <x v="0"/>
    <s v="PLUSPE53007195EL"/>
    <s v="Pluspetrol Per£ Corporati¢n Sucursal del Per£"/>
    <x v="114"/>
    <x v="114"/>
    <s v="C.T. BAT.5 - PAVAYACU"/>
    <x v="364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0"/>
    <n v="0"/>
    <x v="0"/>
    <n v="0"/>
    <x v="0"/>
    <x v="0"/>
    <n v="0"/>
    <n v="0"/>
    <m/>
    <n v="1.6666666666666666E-2"/>
    <n v="1.0833333333333334E-2"/>
    <n v="7.6479999999999997"/>
    <n v="0"/>
    <n v="61"/>
    <s v="BASE DE DATOS"/>
    <m/>
  </r>
  <r>
    <s v="20"/>
    <x v="0"/>
    <s v="PLUSPE"/>
    <s v="53013499"/>
    <s v="53013499"/>
    <x v="0"/>
    <m/>
    <m/>
    <n v="0.5"/>
    <n v="0.42"/>
    <m/>
    <m/>
    <n v="50.081000000000003"/>
    <m/>
    <m/>
    <m/>
    <n v="0"/>
    <n v="0"/>
    <x v="0"/>
    <s v="PLUSPE53013499EL"/>
    <s v="Pluspetrol Per£ Corporati¢n Sucursal del Per£"/>
    <x v="114"/>
    <x v="114"/>
    <s v="C.T. CAPIRONA"/>
    <x v="365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0"/>
    <n v="0"/>
    <x v="0"/>
    <n v="0"/>
    <x v="0"/>
    <x v="0"/>
    <n v="50.081000000000003"/>
    <n v="5.0081000000000001E-2"/>
    <m/>
    <n v="4.1666666666666664E-2"/>
    <n v="3.4999999999999996E-2"/>
    <n v="7.6479999999999997"/>
    <n v="0"/>
    <n v="61"/>
    <s v="BASE DE DATOS"/>
    <m/>
  </r>
  <r>
    <s v="20"/>
    <x v="0"/>
    <s v="PLUSPE"/>
    <s v="53016301"/>
    <s v="53016301"/>
    <x v="0"/>
    <m/>
    <m/>
    <n v="3.7999999999999999E-2"/>
    <n v="3.7999999999999999E-2"/>
    <m/>
    <m/>
    <n v="0"/>
    <m/>
    <m/>
    <m/>
    <n v="0"/>
    <n v="0"/>
    <x v="0"/>
    <s v="PLUSPE53016301EL"/>
    <s v="Pluspetrol Per£ Corporati¢n Sucursal del Per£"/>
    <x v="114"/>
    <x v="114"/>
    <s v="C.T. NVA. ESPERANZA"/>
    <x v="366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0"/>
    <n v="0"/>
    <x v="0"/>
    <n v="0"/>
    <x v="0"/>
    <x v="0"/>
    <n v="0"/>
    <n v="0"/>
    <m/>
    <n v="3.1666666666666666E-3"/>
    <n v="3.1666666666666666E-3"/>
    <n v="7.6479999999999997"/>
    <n v="0"/>
    <n v="61"/>
    <s v="BASE DE DATOS"/>
    <m/>
  </r>
  <r>
    <s v="20"/>
    <x v="0"/>
    <s v="NXAPOR"/>
    <s v="33020593"/>
    <s v="33020593"/>
    <x v="0"/>
    <m/>
    <m/>
    <n v="2.9159999999999999"/>
    <n v="2.35"/>
    <m/>
    <m/>
    <n v="0"/>
    <m/>
    <m/>
    <m/>
    <n v="0"/>
    <n v="0"/>
    <x v="0"/>
    <s v="NXAPOR33020593EL"/>
    <s v="Nexa Resources el Porvenir S.A.A."/>
    <x v="115"/>
    <x v="115"/>
    <s v="C.T. Milpo"/>
    <x v="367"/>
    <x v="0"/>
    <x v="0"/>
    <x v="340"/>
    <x v="0"/>
    <s v="Instalado"/>
    <s v="Operativo"/>
    <s v="Autoproductor"/>
    <x v="2"/>
    <x v="0"/>
    <x v="0"/>
    <x v="0"/>
    <s v="Privado"/>
    <s v="PASCO"/>
    <s v="PASCO"/>
    <s v="CERRO PASCO"/>
    <s v="SAN FRANCISCO DE ASIS"/>
    <n v="0"/>
    <x v="0"/>
    <n v="0"/>
    <x v="0"/>
    <n v="0"/>
    <x v="0"/>
    <x v="0"/>
    <n v="0"/>
    <n v="0"/>
    <m/>
    <n v="0.24299999999999999"/>
    <n v="0.19583333333333333"/>
    <n v="7.6479999999999997"/>
    <n v="0"/>
    <n v="53"/>
    <s v="BASE DE DATOS"/>
    <m/>
  </r>
  <r>
    <s v="20"/>
    <x v="1"/>
    <s v="ANABIS"/>
    <s v="71403385"/>
    <s v="71403385"/>
    <x v="0"/>
    <m/>
    <m/>
    <n v="7.36"/>
    <n v="3.56"/>
    <m/>
    <m/>
    <n v="174.672"/>
    <m/>
    <m/>
    <m/>
    <n v="114"/>
    <n v="1.6739999999999999"/>
    <x v="0"/>
    <s v="ANABIS71403385EL"/>
    <s v="Anabi S.A.C:"/>
    <x v="93"/>
    <x v="93"/>
    <s v="C.T. Anabi"/>
    <x v="313"/>
    <x v="0"/>
    <x v="0"/>
    <x v="340"/>
    <x v="0"/>
    <s v="Instalado"/>
    <s v="Operativo"/>
    <s v="Autoproductor"/>
    <x v="2"/>
    <x v="0"/>
    <x v="0"/>
    <x v="0"/>
    <s v="Privado"/>
    <s v="CUSCO"/>
    <s v="CUSCO"/>
    <s v="CHUMBIVILCAS"/>
    <s v="QUIÑOTA"/>
    <n v="0"/>
    <x v="0"/>
    <n v="0"/>
    <x v="0"/>
    <n v="0"/>
    <x v="0"/>
    <x v="0"/>
    <n v="174.672"/>
    <n v="0.17467199999999999"/>
    <m/>
    <n v="0.27999999999999997"/>
    <n v="0.12666666666666668"/>
    <n v="7.6479999999999997"/>
    <n v="0"/>
    <n v="4"/>
    <s v="BASE DE DATOS"/>
    <m/>
  </r>
  <r>
    <s v="20"/>
    <x v="1"/>
    <s v="ANABIS"/>
    <s v="53024214"/>
    <s v="53024214"/>
    <x v="0"/>
    <m/>
    <m/>
    <n v="3.36"/>
    <n v="1.95"/>
    <m/>
    <m/>
    <n v="22.036999999999999"/>
    <m/>
    <m/>
    <m/>
    <n v="0"/>
    <n v="2.2610000000000001"/>
    <x v="0"/>
    <s v="ANABIS53024214EL"/>
    <s v="Anabi S.A.C:"/>
    <x v="93"/>
    <x v="93"/>
    <s v="C.T. Anama"/>
    <x v="314"/>
    <x v="0"/>
    <x v="0"/>
    <x v="340"/>
    <x v="0"/>
    <s v="Instalado"/>
    <s v="Operativo"/>
    <s v="Autoproductor"/>
    <x v="2"/>
    <x v="0"/>
    <x v="0"/>
    <x v="0"/>
    <s v="Privado"/>
    <s v="CUSCO"/>
    <s v="CUSCO"/>
    <s v="CHUMBIVILCAS"/>
    <s v="QUIÑOTA"/>
    <n v="0"/>
    <x v="0"/>
    <n v="0"/>
    <x v="0"/>
    <n v="0"/>
    <x v="0"/>
    <x v="0"/>
    <n v="22.036999999999999"/>
    <n v="2.2036999999999998E-2"/>
    <m/>
    <n v="0.27999999999999997"/>
    <n v="0.16250000000000001"/>
    <n v="7.6479999999999997"/>
    <n v="0"/>
    <n v="4"/>
    <s v="BASE DE DATOS"/>
    <m/>
  </r>
  <r>
    <s v="20"/>
    <x v="2"/>
    <s v="ANABIS"/>
    <s v="71403385"/>
    <s v="71403385"/>
    <x v="0"/>
    <m/>
    <m/>
    <n v="7.36"/>
    <n v="3.56"/>
    <m/>
    <m/>
    <n v="62.338000000000001"/>
    <m/>
    <m/>
    <m/>
    <n v="21"/>
    <n v="1.56"/>
    <x v="0"/>
    <s v="ANABIS71403385EL"/>
    <s v="Anabi S.A.C:"/>
    <x v="93"/>
    <x v="93"/>
    <s v="C.T. Anabi"/>
    <x v="313"/>
    <x v="0"/>
    <x v="0"/>
    <x v="340"/>
    <x v="0"/>
    <s v="Instalado"/>
    <s v="Operativo"/>
    <s v="Autoproductor"/>
    <x v="2"/>
    <x v="0"/>
    <x v="0"/>
    <x v="0"/>
    <s v="Privado"/>
    <s v="CUSCO"/>
    <s v="CUSCO"/>
    <s v="CHUMBIVILCAS"/>
    <s v="QUIÑOTA"/>
    <n v="0"/>
    <x v="0"/>
    <n v="0"/>
    <x v="0"/>
    <n v="0"/>
    <x v="0"/>
    <x v="0"/>
    <n v="62.338000000000001"/>
    <n v="6.2337999999999998E-2"/>
    <m/>
    <n v="0.27999999999999997"/>
    <n v="0.12666666666666668"/>
    <n v="7.6479999999999997"/>
    <n v="0"/>
    <n v="4"/>
    <s v="BASE DE DATOS"/>
    <m/>
  </r>
  <r>
    <s v="20"/>
    <x v="2"/>
    <s v="ANABIS"/>
    <s v="53024214"/>
    <s v="53024214"/>
    <x v="0"/>
    <m/>
    <m/>
    <n v="3.36"/>
    <n v="1.95"/>
    <m/>
    <m/>
    <n v="44.057000000000002"/>
    <m/>
    <m/>
    <m/>
    <n v="0"/>
    <n v="2.1659999999999999"/>
    <x v="0"/>
    <s v="ANABIS53024214EL"/>
    <s v="Anabi S.A.C:"/>
    <x v="93"/>
    <x v="93"/>
    <s v="C.T. Anama"/>
    <x v="314"/>
    <x v="0"/>
    <x v="0"/>
    <x v="340"/>
    <x v="0"/>
    <s v="Instalado"/>
    <s v="Operativo"/>
    <s v="Autoproductor"/>
    <x v="2"/>
    <x v="0"/>
    <x v="0"/>
    <x v="0"/>
    <s v="Privado"/>
    <s v="CUSCO"/>
    <s v="CUSCO"/>
    <s v="CHUMBIVILCAS"/>
    <s v="QUIÑOTA"/>
    <n v="0"/>
    <x v="0"/>
    <n v="0"/>
    <x v="0"/>
    <n v="0"/>
    <x v="0"/>
    <x v="0"/>
    <n v="44.057000000000002"/>
    <n v="4.4056999999999999E-2"/>
    <m/>
    <n v="0.27999999999999997"/>
    <n v="0.16250000000000001"/>
    <n v="7.6479999999999997"/>
    <n v="0"/>
    <n v="4"/>
    <s v="BASE DE DATOS"/>
    <m/>
  </r>
  <r>
    <s v="20"/>
    <x v="1"/>
    <s v="ANTAPA"/>
    <s v="33004293"/>
    <s v="33004293"/>
    <x v="0"/>
    <m/>
    <m/>
    <n v="17.96"/>
    <n v="16"/>
    <m/>
    <m/>
    <n v="1.333"/>
    <m/>
    <m/>
    <m/>
    <n v="1.44"/>
    <n v="2.3780000000000001"/>
    <x v="0"/>
    <s v="ANTAPA33004293EL"/>
    <s v="Compa¤¡a Minera Antapaccay S.A."/>
    <x v="84"/>
    <x v="84"/>
    <s v="C.T. Tintaya"/>
    <x v="298"/>
    <x v="0"/>
    <x v="0"/>
    <x v="340"/>
    <x v="0"/>
    <s v="Instalado"/>
    <s v="Operativo"/>
    <s v="Autoproductor"/>
    <x v="2"/>
    <x v="1"/>
    <x v="0"/>
    <x v="0"/>
    <s v="Privado"/>
    <s v="CUSCO"/>
    <s v="CUSCO"/>
    <s v="ESPINAR"/>
    <s v="LA CONVENCION"/>
    <n v="0"/>
    <x v="0"/>
    <n v="0"/>
    <x v="0"/>
    <n v="0"/>
    <x v="0"/>
    <x v="0"/>
    <n v="1.333"/>
    <n v="1.333E-3"/>
    <m/>
    <n v="1.4966666666666668"/>
    <n v="1.3333333333333333"/>
    <n v="7.6479999999999997"/>
    <n v="0"/>
    <n v="23"/>
    <s v="BASE DE DATOS"/>
    <m/>
  </r>
  <r>
    <s v="20"/>
    <x v="2"/>
    <s v="ANTAPA"/>
    <s v="33004293"/>
    <s v="33004293"/>
    <x v="0"/>
    <m/>
    <m/>
    <n v="17.96"/>
    <n v="16"/>
    <m/>
    <m/>
    <n v="9.3829999999999991"/>
    <m/>
    <m/>
    <m/>
    <n v="9.57"/>
    <n v="4.1440000000000001"/>
    <x v="0"/>
    <s v="ANTAPA33004293EL"/>
    <s v="Compa¤¡a Minera Antapaccay S.A."/>
    <x v="84"/>
    <x v="84"/>
    <s v="C.T. Tintaya"/>
    <x v="298"/>
    <x v="0"/>
    <x v="0"/>
    <x v="340"/>
    <x v="0"/>
    <s v="Instalado"/>
    <s v="Operativo"/>
    <s v="Autoproductor"/>
    <x v="2"/>
    <x v="1"/>
    <x v="0"/>
    <x v="0"/>
    <s v="Privado"/>
    <s v="CUSCO"/>
    <s v="CUSCO"/>
    <s v="ESPINAR"/>
    <s v="LA CONVENCION"/>
    <n v="0"/>
    <x v="0"/>
    <n v="0"/>
    <x v="0"/>
    <n v="0"/>
    <x v="0"/>
    <x v="0"/>
    <n v="9.3829999999999991"/>
    <n v="9.382999999999999E-3"/>
    <m/>
    <n v="1.4966666666666668"/>
    <n v="1.3333333333333333"/>
    <n v="7.6479999999999997"/>
    <n v="0"/>
    <n v="23"/>
    <s v="BASE DE DATOS"/>
    <m/>
  </r>
  <r>
    <s v="20"/>
    <x v="1"/>
    <s v="APUMAY"/>
    <s v="71402522"/>
    <s v="71402522"/>
    <x v="0"/>
    <m/>
    <m/>
    <n v="4"/>
    <n v="3.2"/>
    <m/>
    <m/>
    <n v="55.143000000000001"/>
    <m/>
    <m/>
    <m/>
    <n v="0"/>
    <n v="1.22"/>
    <x v="0"/>
    <s v="APUMAY71402522EL"/>
    <s v="Apumayo S.A.C."/>
    <x v="94"/>
    <x v="94"/>
    <s v="C.T. Apumayo"/>
    <x v="315"/>
    <x v="0"/>
    <x v="0"/>
    <x v="340"/>
    <x v="0"/>
    <s v="Instalado"/>
    <s v="Operativo"/>
    <s v="Autoproductor"/>
    <x v="2"/>
    <x v="0"/>
    <x v="0"/>
    <x v="0"/>
    <s v="Privado"/>
    <s v="AYACUCHO"/>
    <s v="AYACUCHO"/>
    <s v="LUCANAS"/>
    <s v="CHAVIÑA"/>
    <n v="0"/>
    <x v="0"/>
    <n v="0"/>
    <x v="0"/>
    <n v="0"/>
    <x v="0"/>
    <x v="0"/>
    <n v="55.143000000000001"/>
    <n v="5.5142999999999998E-2"/>
    <m/>
    <n v="0.33333333333333331"/>
    <n v="0.26666666666666666"/>
    <n v="7.6479999999999997"/>
    <n v="0"/>
    <n v="6"/>
    <s v="BASE DE DATOS"/>
    <m/>
  </r>
  <r>
    <s v="20"/>
    <x v="2"/>
    <s v="APUMAY"/>
    <s v="71402522"/>
    <s v="71402522"/>
    <x v="0"/>
    <m/>
    <m/>
    <n v="4"/>
    <n v="3.2"/>
    <m/>
    <m/>
    <n v="69.228999999999999"/>
    <m/>
    <m/>
    <m/>
    <n v="6"/>
    <n v="1.25"/>
    <x v="0"/>
    <s v="APUMAY71402522EL"/>
    <s v="Apumayo S.A.C."/>
    <x v="94"/>
    <x v="94"/>
    <s v="C.T. Apumayo"/>
    <x v="315"/>
    <x v="0"/>
    <x v="0"/>
    <x v="340"/>
    <x v="0"/>
    <s v="Instalado"/>
    <s v="Operativo"/>
    <s v="Autoproductor"/>
    <x v="2"/>
    <x v="0"/>
    <x v="0"/>
    <x v="0"/>
    <s v="Privado"/>
    <s v="AYACUCHO"/>
    <s v="AYACUCHO"/>
    <s v="LUCANAS"/>
    <s v="CHAVIÑA"/>
    <n v="0"/>
    <x v="0"/>
    <n v="0"/>
    <x v="0"/>
    <n v="0"/>
    <x v="0"/>
    <x v="0"/>
    <n v="69.228999999999999"/>
    <n v="6.9228999999999999E-2"/>
    <m/>
    <n v="0.33333333333333331"/>
    <n v="0.26666666666666666"/>
    <n v="7.6479999999999997"/>
    <n v="0"/>
    <n v="6"/>
    <s v="BASE DE DATOS"/>
    <m/>
  </r>
  <r>
    <s v="20"/>
    <x v="1"/>
    <s v="ARUNTA"/>
    <s v="71403991"/>
    <s v="71403991"/>
    <x v="0"/>
    <m/>
    <m/>
    <n v="3.83"/>
    <n v="2.2000000000000002"/>
    <m/>
    <m/>
    <n v="0.93"/>
    <m/>
    <m/>
    <m/>
    <n v="0.71"/>
    <n v="1.63"/>
    <x v="0"/>
    <s v="ARUNTA71403991EL"/>
    <s v="Aruntani S.A.C."/>
    <x v="95"/>
    <x v="95"/>
    <s v="C.T. Jesica"/>
    <x v="316"/>
    <x v="0"/>
    <x v="0"/>
    <x v="340"/>
    <x v="0"/>
    <s v="Instalado"/>
    <s v="Operativo"/>
    <s v="Autoproductor"/>
    <x v="2"/>
    <x v="0"/>
    <x v="0"/>
    <x v="0"/>
    <s v="Privado"/>
    <s v="PUNO"/>
    <s v="PUNO"/>
    <s v="LAMPA"/>
    <s v="OCUVIRI"/>
    <n v="0"/>
    <x v="0"/>
    <n v="0"/>
    <x v="0"/>
    <n v="0"/>
    <x v="0"/>
    <x v="0"/>
    <n v="0.93"/>
    <n v="9.3000000000000005E-4"/>
    <m/>
    <n v="0.31916666666666665"/>
    <n v="0.18333333333333335"/>
    <n v="7.6479999999999997"/>
    <n v="0"/>
    <n v="7"/>
    <s v="BASE DE DATOS"/>
    <m/>
  </r>
  <r>
    <s v="20"/>
    <x v="1"/>
    <s v="ARUNTA"/>
    <s v="53019803"/>
    <s v="53019803"/>
    <x v="0"/>
    <m/>
    <m/>
    <n v="0"/>
    <n v="0"/>
    <m/>
    <m/>
    <n v="0"/>
    <m/>
    <m/>
    <m/>
    <n v="0"/>
    <n v="0"/>
    <x v="1"/>
    <s v="ARUNTA53019803EL"/>
    <s v="Aruntani S.A.C."/>
    <x v="95"/>
    <x v="95"/>
    <s v="C.T. Santa Rosa - Aru"/>
    <x v="72"/>
    <x v="0"/>
    <x v="0"/>
    <x v="340"/>
    <x v="0"/>
    <s v="Instalado"/>
    <s v="Inoperativo"/>
    <s v="Autoproductor"/>
    <x v="2"/>
    <x v="0"/>
    <x v="0"/>
    <x v="0"/>
    <s v="Privado"/>
    <s v="MOQUEGUA"/>
    <s v="MOQUEGUA"/>
    <s v="MARISCAL NIETO"/>
    <s v="CARUMAS"/>
    <n v="0"/>
    <x v="0"/>
    <n v="0"/>
    <x v="0"/>
    <n v="0"/>
    <x v="0"/>
    <x v="0"/>
    <n v="0"/>
    <n v="0"/>
    <m/>
    <s v="-"/>
    <s v="-"/>
    <e v="#N/A"/>
    <n v="0"/>
    <n v="7"/>
    <s v="BASE DE DATOS"/>
    <m/>
  </r>
  <r>
    <s v="20"/>
    <x v="1"/>
    <s v="ARUNTA"/>
    <s v="53019903"/>
    <s v="53019903"/>
    <x v="0"/>
    <m/>
    <m/>
    <n v="8.23"/>
    <n v="4.3"/>
    <m/>
    <m/>
    <n v="4.657"/>
    <m/>
    <m/>
    <m/>
    <n v="0"/>
    <n v="4.3"/>
    <x v="0"/>
    <s v="ARUNTA53019903EL"/>
    <s v="Aruntani S.A.C."/>
    <x v="95"/>
    <x v="95"/>
    <s v="C.T. Tucari - Aru"/>
    <x v="317"/>
    <x v="0"/>
    <x v="0"/>
    <x v="340"/>
    <x v="0"/>
    <s v="Instalado"/>
    <s v="Operativo"/>
    <s v="Autoproductor"/>
    <x v="2"/>
    <x v="0"/>
    <x v="0"/>
    <x v="0"/>
    <s v="Privado"/>
    <s v="MOQUEGUA"/>
    <s v="MOQUEGUA"/>
    <s v="MARISCAL NIETO"/>
    <s v="CARUMAS"/>
    <n v="0"/>
    <x v="0"/>
    <n v="0"/>
    <x v="0"/>
    <n v="0"/>
    <x v="0"/>
    <x v="0"/>
    <n v="4.657"/>
    <n v="4.6569999999999997E-3"/>
    <m/>
    <n v="0.45041666666666669"/>
    <n v="0.21666666666666667"/>
    <n v="7.6479999999999997"/>
    <n v="0"/>
    <n v="7"/>
    <s v="BASE DE DATOS"/>
    <m/>
  </r>
  <r>
    <s v="20"/>
    <x v="2"/>
    <s v="ARUNTA"/>
    <s v="71403991"/>
    <s v="71403991"/>
    <x v="0"/>
    <m/>
    <m/>
    <n v="3.83"/>
    <n v="2.2000000000000002"/>
    <m/>
    <m/>
    <n v="0"/>
    <m/>
    <m/>
    <m/>
    <n v="0"/>
    <n v="0"/>
    <x v="0"/>
    <s v="ARUNTA71403991EL"/>
    <s v="Aruntani S.A.C."/>
    <x v="95"/>
    <x v="95"/>
    <s v="C.T. Jesica"/>
    <x v="316"/>
    <x v="0"/>
    <x v="0"/>
    <x v="340"/>
    <x v="0"/>
    <s v="Instalado"/>
    <s v="Operativo"/>
    <s v="Autoproductor"/>
    <x v="2"/>
    <x v="0"/>
    <x v="0"/>
    <x v="0"/>
    <s v="Privado"/>
    <s v="PUNO"/>
    <s v="PUNO"/>
    <s v="LAMPA"/>
    <s v="OCUVIRI"/>
    <n v="0"/>
    <x v="0"/>
    <n v="0"/>
    <x v="0"/>
    <n v="0"/>
    <x v="0"/>
    <x v="0"/>
    <n v="0"/>
    <n v="0"/>
    <m/>
    <n v="0.31916666666666665"/>
    <n v="0.18333333333333335"/>
    <n v="7.6479999999999997"/>
    <n v="0"/>
    <n v="7"/>
    <s v="BASE DE DATOS"/>
    <m/>
  </r>
  <r>
    <s v="20"/>
    <x v="2"/>
    <s v="ARUNTA"/>
    <s v="53019803"/>
    <s v="53019803"/>
    <x v="0"/>
    <m/>
    <m/>
    <n v="0"/>
    <n v="0"/>
    <m/>
    <m/>
    <n v="0"/>
    <m/>
    <m/>
    <m/>
    <n v="0"/>
    <n v="0"/>
    <x v="1"/>
    <s v="ARUNTA53019803EL"/>
    <s v="Aruntani S.A.C."/>
    <x v="95"/>
    <x v="95"/>
    <s v="C.T. Santa Rosa - Aru"/>
    <x v="72"/>
    <x v="0"/>
    <x v="0"/>
    <x v="340"/>
    <x v="0"/>
    <s v="Instalado"/>
    <s v="Inoperativo"/>
    <s v="Autoproductor"/>
    <x v="2"/>
    <x v="0"/>
    <x v="0"/>
    <x v="0"/>
    <s v="Privado"/>
    <s v="MOQUEGUA"/>
    <s v="MOQUEGUA"/>
    <s v="MARISCAL NIETO"/>
    <s v="CARUMAS"/>
    <n v="0"/>
    <x v="0"/>
    <n v="0"/>
    <x v="0"/>
    <n v="0"/>
    <x v="0"/>
    <x v="0"/>
    <n v="0"/>
    <n v="0"/>
    <m/>
    <s v="-"/>
    <s v="-"/>
    <e v="#N/A"/>
    <n v="0"/>
    <n v="7"/>
    <s v="BASE DE DATOS"/>
    <m/>
  </r>
  <r>
    <s v="20"/>
    <x v="2"/>
    <s v="ARUNTA"/>
    <s v="53019903"/>
    <s v="53019903"/>
    <x v="0"/>
    <m/>
    <m/>
    <n v="8.23"/>
    <n v="4.3"/>
    <m/>
    <m/>
    <n v="0"/>
    <m/>
    <m/>
    <m/>
    <n v="0"/>
    <n v="0"/>
    <x v="0"/>
    <s v="ARUNTA53019903EL"/>
    <s v="Aruntani S.A.C."/>
    <x v="95"/>
    <x v="95"/>
    <s v="C.T. Tucari - Aru"/>
    <x v="317"/>
    <x v="0"/>
    <x v="0"/>
    <x v="340"/>
    <x v="0"/>
    <s v="Instalado"/>
    <s v="Operativo"/>
    <s v="Autoproductor"/>
    <x v="2"/>
    <x v="0"/>
    <x v="0"/>
    <x v="0"/>
    <s v="Privado"/>
    <s v="MOQUEGUA"/>
    <s v="MOQUEGUA"/>
    <s v="MARISCAL NIETO"/>
    <s v="CARUMAS"/>
    <n v="0"/>
    <x v="0"/>
    <n v="0"/>
    <x v="0"/>
    <n v="0"/>
    <x v="0"/>
    <x v="0"/>
    <n v="0"/>
    <n v="0"/>
    <m/>
    <n v="0.45041666666666669"/>
    <n v="0.21666666666666667"/>
    <n v="7.6479999999999997"/>
    <n v="0"/>
    <n v="7"/>
    <s v="BASE DE DATOS"/>
    <m/>
  </r>
  <r>
    <s v="20"/>
    <x v="1"/>
    <s v="BATEAS"/>
    <s v="53022112"/>
    <s v="53022112"/>
    <x v="0"/>
    <m/>
    <m/>
    <n v="3.3"/>
    <n v="1.76"/>
    <m/>
    <m/>
    <n v="40.4"/>
    <m/>
    <m/>
    <m/>
    <n v="0"/>
    <n v="1.2"/>
    <x v="0"/>
    <s v="BATEAS53022112EL"/>
    <s v="Minera Bateas S.A.C."/>
    <x v="107"/>
    <x v="107"/>
    <s v="GRUPOS ALQUILADOS"/>
    <x v="348"/>
    <x v="0"/>
    <x v="0"/>
    <x v="340"/>
    <x v="0"/>
    <s v="Instalado"/>
    <s v="Operativo"/>
    <s v="Autoproductor"/>
    <x v="2"/>
    <x v="0"/>
    <x v="0"/>
    <x v="0"/>
    <s v="Privado"/>
    <s v="AREQUIPA"/>
    <s v="AREQUIPA"/>
    <s v="CAYLLOMA"/>
    <s v="CAYLLOMA"/>
    <n v="0"/>
    <x v="0"/>
    <n v="0"/>
    <x v="0"/>
    <n v="0"/>
    <x v="0"/>
    <x v="0"/>
    <n v="40.4"/>
    <n v="4.0399999999999998E-2"/>
    <m/>
    <n v="0.47142857142857142"/>
    <n v="0.25142857142857145"/>
    <n v="7.6479999999999997"/>
    <n v="0"/>
    <n v="46"/>
    <s v="BASE DE DATOS"/>
    <m/>
  </r>
  <r>
    <s v="20"/>
    <x v="1"/>
    <s v="BATEAS"/>
    <s v="33016093"/>
    <s v="33016093"/>
    <x v="0"/>
    <m/>
    <m/>
    <n v="1"/>
    <n v="0"/>
    <m/>
    <m/>
    <n v="0"/>
    <m/>
    <m/>
    <m/>
    <n v="0"/>
    <n v="0"/>
    <x v="0"/>
    <s v="BATEAS33016093EL"/>
    <s v="Minera Bateas S.A.C."/>
    <x v="107"/>
    <x v="107"/>
    <s v="C.T. Huayllacho"/>
    <x v="349"/>
    <x v="0"/>
    <x v="0"/>
    <x v="340"/>
    <x v="0"/>
    <s v="Instalado"/>
    <s v="Operativo"/>
    <s v="Autoproductor"/>
    <x v="2"/>
    <x v="0"/>
    <x v="0"/>
    <x v="0"/>
    <s v="Privado"/>
    <s v="AREQUIPA"/>
    <s v="AREQUIPA"/>
    <s v="CAYLLOMA"/>
    <s v="CAYLLOMA"/>
    <n v="0"/>
    <x v="0"/>
    <n v="0"/>
    <x v="0"/>
    <n v="0"/>
    <x v="0"/>
    <x v="0"/>
    <n v="0"/>
    <n v="0"/>
    <m/>
    <n v="0.14285714285714285"/>
    <n v="7.8571428571428584E-2"/>
    <n v="7.6479999999999997"/>
    <n v="0"/>
    <n v="46"/>
    <s v="BASE DE DATOS"/>
    <m/>
  </r>
  <r>
    <s v="20"/>
    <x v="2"/>
    <s v="BATEAS"/>
    <s v="53022112"/>
    <s v="53022112"/>
    <x v="0"/>
    <m/>
    <m/>
    <n v="3.3"/>
    <n v="0"/>
    <m/>
    <m/>
    <n v="0"/>
    <m/>
    <m/>
    <m/>
    <n v="0"/>
    <n v="2.6"/>
    <x v="0"/>
    <s v="BATEAS53022112EL"/>
    <s v="Minera Bateas S.A.C."/>
    <x v="107"/>
    <x v="107"/>
    <s v="GRUPOS ALQUILADOS"/>
    <x v="348"/>
    <x v="0"/>
    <x v="0"/>
    <x v="340"/>
    <x v="0"/>
    <s v="Instalado"/>
    <s v="Operativo"/>
    <s v="Autoproductor"/>
    <x v="2"/>
    <x v="0"/>
    <x v="0"/>
    <x v="0"/>
    <s v="Privado"/>
    <s v="AREQUIPA"/>
    <s v="AREQUIPA"/>
    <s v="CAYLLOMA"/>
    <s v="CAYLLOMA"/>
    <n v="0"/>
    <x v="0"/>
    <n v="0"/>
    <x v="0"/>
    <n v="0"/>
    <x v="0"/>
    <x v="0"/>
    <n v="0"/>
    <n v="0"/>
    <m/>
    <n v="0.47142857142857142"/>
    <n v="0.25142857142857145"/>
    <n v="7.6479999999999997"/>
    <n v="0"/>
    <n v="46"/>
    <s v="BASE DE DATOS"/>
    <m/>
  </r>
  <r>
    <s v="20"/>
    <x v="2"/>
    <s v="BATEAS"/>
    <s v="33016093"/>
    <s v="33016093"/>
    <x v="0"/>
    <m/>
    <m/>
    <n v="1"/>
    <n v="0"/>
    <m/>
    <m/>
    <n v="0"/>
    <m/>
    <m/>
    <m/>
    <n v="0"/>
    <n v="0"/>
    <x v="0"/>
    <s v="BATEAS33016093EL"/>
    <s v="Minera Bateas S.A.C."/>
    <x v="107"/>
    <x v="107"/>
    <s v="C.T. Huayllacho"/>
    <x v="349"/>
    <x v="0"/>
    <x v="0"/>
    <x v="340"/>
    <x v="0"/>
    <s v="Instalado"/>
    <s v="Operativo"/>
    <s v="Autoproductor"/>
    <x v="2"/>
    <x v="0"/>
    <x v="0"/>
    <x v="0"/>
    <s v="Privado"/>
    <s v="AREQUIPA"/>
    <s v="AREQUIPA"/>
    <s v="CAYLLOMA"/>
    <s v="CAYLLOMA"/>
    <n v="0"/>
    <x v="0"/>
    <n v="0"/>
    <x v="0"/>
    <n v="0"/>
    <x v="0"/>
    <x v="0"/>
    <n v="0"/>
    <n v="0"/>
    <m/>
    <n v="0.14285714285714285"/>
    <n v="7.8571428571428584E-2"/>
    <n v="7.6479999999999997"/>
    <n v="0"/>
    <n v="46"/>
    <s v="BASE DE DATOS"/>
    <m/>
  </r>
  <r>
    <s v="20"/>
    <x v="1"/>
    <s v="CARTSA"/>
    <s v="33119102"/>
    <s v="33119102"/>
    <x v="2"/>
    <m/>
    <m/>
    <n v="9.8000000000000007"/>
    <n v="9.8000000000000007"/>
    <m/>
    <m/>
    <n v="4817.5940000000001"/>
    <m/>
    <m/>
    <m/>
    <n v="15"/>
    <n v="7.5"/>
    <x v="0"/>
    <s v="CARTSA33119102TV"/>
    <s v="Cartavio S.A.A."/>
    <x v="116"/>
    <x v="116"/>
    <s v="C.T. Cartavio"/>
    <x v="368"/>
    <x v="2"/>
    <x v="2"/>
    <x v="340"/>
    <x v="0"/>
    <s v="Instalado"/>
    <s v="Operativo"/>
    <s v="Autoproductor"/>
    <x v="2"/>
    <x v="0"/>
    <x v="0"/>
    <x v="0"/>
    <s v="Privado"/>
    <s v="LA LIBERTAD"/>
    <s v="LA LIBERTAD"/>
    <s v="ASCOPE"/>
    <s v="SANTIAGO DE CAO"/>
    <n v="0"/>
    <x v="3"/>
    <s v="COGENERADOR"/>
    <x v="0"/>
    <n v="0"/>
    <x v="0"/>
    <x v="0"/>
    <n v="4817.5940000000001"/>
    <n v="4.8175939999999997"/>
    <m/>
    <n v="0.81666666666666676"/>
    <n v="0.81666666666666676"/>
    <n v="7.6479999999999997"/>
    <n v="0"/>
    <n v="9"/>
    <s v="BASE DE DATOS"/>
    <m/>
  </r>
  <r>
    <s v="20"/>
    <x v="2"/>
    <s v="CARTSA"/>
    <s v="33119102"/>
    <s v="33119102"/>
    <x v="2"/>
    <m/>
    <m/>
    <n v="9.8000000000000007"/>
    <n v="9.8000000000000007"/>
    <m/>
    <m/>
    <n v="7291.2"/>
    <m/>
    <m/>
    <m/>
    <n v="0"/>
    <n v="7.5"/>
    <x v="0"/>
    <s v="CARTSA33119102TV"/>
    <s v="Cartavio S.A.A."/>
    <x v="116"/>
    <x v="116"/>
    <s v="C.T. Cartavio"/>
    <x v="368"/>
    <x v="2"/>
    <x v="2"/>
    <x v="340"/>
    <x v="0"/>
    <s v="Instalado"/>
    <s v="Operativo"/>
    <s v="Autoproductor"/>
    <x v="2"/>
    <x v="0"/>
    <x v="0"/>
    <x v="0"/>
    <s v="Privado"/>
    <s v="LA LIBERTAD"/>
    <s v="LA LIBERTAD"/>
    <s v="ASCOPE"/>
    <s v="SANTIAGO DE CAO"/>
    <n v="0"/>
    <x v="3"/>
    <s v="COGENERADOR"/>
    <x v="0"/>
    <n v="0"/>
    <x v="0"/>
    <x v="0"/>
    <n v="7291.2"/>
    <n v="7.2911999999999999"/>
    <m/>
    <n v="0.81666666666666676"/>
    <n v="0.81666666666666676"/>
    <n v="7.6479999999999997"/>
    <n v="0"/>
    <n v="9"/>
    <s v="BASE DE DATOS"/>
    <m/>
  </r>
  <r>
    <s v="20"/>
    <x v="0"/>
    <s v="CARTSA"/>
    <s v="33119102"/>
    <s v="33119102"/>
    <x v="2"/>
    <m/>
    <m/>
    <n v="9.8000000000000007"/>
    <n v="9.8000000000000007"/>
    <m/>
    <m/>
    <n v="6159.6229999999996"/>
    <m/>
    <m/>
    <m/>
    <n v="15"/>
    <n v="7.5"/>
    <x v="0"/>
    <s v="CARTSA33119102TV"/>
    <s v="Cartavio S.A.A."/>
    <x v="116"/>
    <x v="116"/>
    <s v="C.T. Cartavio"/>
    <x v="368"/>
    <x v="2"/>
    <x v="2"/>
    <x v="340"/>
    <x v="0"/>
    <s v="Instalado"/>
    <s v="Operativo"/>
    <s v="Autoproductor"/>
    <x v="2"/>
    <x v="0"/>
    <x v="0"/>
    <x v="0"/>
    <s v="Privado"/>
    <s v="LA LIBERTAD"/>
    <s v="LA LIBERTAD"/>
    <s v="ASCOPE"/>
    <s v="SANTIAGO DE CAO"/>
    <n v="0"/>
    <x v="3"/>
    <s v="COGENERADOR"/>
    <x v="0"/>
    <n v="0"/>
    <x v="0"/>
    <x v="0"/>
    <n v="6159.6229999999996"/>
    <n v="6.1596229999999998"/>
    <m/>
    <n v="0.81666666666666676"/>
    <n v="0.81666666666666676"/>
    <n v="7.6479999999999997"/>
    <n v="0"/>
    <n v="9"/>
    <s v="BASE DE DATOS"/>
    <m/>
  </r>
  <r>
    <s v="20"/>
    <x v="1"/>
    <s v="CMCHUN"/>
    <s v="53017902"/>
    <s v="53017902"/>
    <x v="0"/>
    <m/>
    <m/>
    <n v="4.99"/>
    <n v="3.6"/>
    <m/>
    <m/>
    <n v="0"/>
    <m/>
    <m/>
    <m/>
    <n v="0"/>
    <n v="0"/>
    <x v="0"/>
    <s v="CMCHUN53017902EL"/>
    <s v="Compañía Minera Chungar S.A.C."/>
    <x v="96"/>
    <x v="96"/>
    <s v="C.T. Esperanza"/>
    <x v="318"/>
    <x v="0"/>
    <x v="0"/>
    <x v="340"/>
    <x v="0"/>
    <s v="Instalado"/>
    <s v="Operativo"/>
    <s v="Autoproductor"/>
    <x v="2"/>
    <x v="0"/>
    <x v="0"/>
    <x v="0"/>
    <s v="Privado"/>
    <s v="PASCO"/>
    <s v="PASCO"/>
    <s v="PASCO"/>
    <s v="HUAYLLAY"/>
    <n v="0"/>
    <x v="0"/>
    <n v="0"/>
    <x v="0"/>
    <n v="0"/>
    <x v="0"/>
    <x v="0"/>
    <n v="0"/>
    <n v="0"/>
    <m/>
    <n v="0.41583333333333333"/>
    <n v="0.3"/>
    <n v="7.6479999999999997"/>
    <n v="0"/>
    <n v="26"/>
    <s v="BASE DE DATOS"/>
    <m/>
  </r>
  <r>
    <s v="20"/>
    <x v="1"/>
    <s v="CMCHUN"/>
    <s v="53024717"/>
    <s v="53024717"/>
    <x v="0"/>
    <m/>
    <m/>
    <n v="0.34"/>
    <n v="0.3"/>
    <m/>
    <m/>
    <n v="0"/>
    <m/>
    <m/>
    <m/>
    <n v="0"/>
    <n v="0"/>
    <x v="0"/>
    <s v="CMCHUN53024717EL"/>
    <s v="Compañía Minera Chungar S.A.C."/>
    <x v="96"/>
    <x v="96"/>
    <s v="C.T. Planta Concentradora"/>
    <x v="319"/>
    <x v="0"/>
    <x v="0"/>
    <x v="340"/>
    <x v="0"/>
    <s v="Instalado"/>
    <s v="Operativo"/>
    <s v="Autoproductor"/>
    <x v="2"/>
    <x v="0"/>
    <x v="0"/>
    <x v="0"/>
    <s v="Privado"/>
    <s v="JUNIN"/>
    <s v="JUNIN"/>
    <n v="0"/>
    <n v="0"/>
    <n v="0"/>
    <x v="0"/>
    <n v="0"/>
    <x v="0"/>
    <n v="0"/>
    <x v="0"/>
    <x v="0"/>
    <n v="0"/>
    <n v="0"/>
    <m/>
    <n v="2.8333333333333335E-2"/>
    <n v="2.4999999999999998E-2"/>
    <n v="7.6479999999999997"/>
    <n v="0"/>
    <n v="26"/>
    <s v="BASE DE DATOS"/>
    <m/>
  </r>
  <r>
    <s v="20"/>
    <x v="1"/>
    <s v="CMCHUN"/>
    <s v="53024817"/>
    <s v="53024817"/>
    <x v="0"/>
    <m/>
    <m/>
    <n v="0.20399999999999999"/>
    <n v="0.2"/>
    <m/>
    <m/>
    <n v="0"/>
    <m/>
    <m/>
    <m/>
    <n v="0"/>
    <n v="0"/>
    <x v="0"/>
    <s v="CMCHUN53024817EL"/>
    <s v="Compañía Minera Chungar S.A.C."/>
    <x v="96"/>
    <x v="96"/>
    <s v="C.T. Tajo Don Pablo"/>
    <x v="320"/>
    <x v="0"/>
    <x v="0"/>
    <x v="340"/>
    <x v="0"/>
    <s v="Instalado"/>
    <s v="Operativo"/>
    <s v="Autoproductor"/>
    <x v="2"/>
    <x v="0"/>
    <x v="0"/>
    <x v="0"/>
    <s v="Privado"/>
    <s v="JUNIN"/>
    <s v="JUNIN"/>
    <n v="0"/>
    <n v="0"/>
    <n v="0"/>
    <x v="0"/>
    <n v="0"/>
    <x v="0"/>
    <n v="0"/>
    <x v="0"/>
    <x v="0"/>
    <n v="0"/>
    <n v="0"/>
    <m/>
    <n v="1.6999999999999998E-2"/>
    <n v="1.6666666666666666E-2"/>
    <n v="7.6479999999999997"/>
    <n v="0"/>
    <n v="26"/>
    <s v="BASE DE DATOS"/>
    <m/>
  </r>
  <r>
    <s v="20"/>
    <x v="2"/>
    <s v="CMCHUN"/>
    <s v="53017902"/>
    <s v="53017902"/>
    <x v="0"/>
    <m/>
    <m/>
    <n v="4.99"/>
    <n v="3.6"/>
    <m/>
    <m/>
    <n v="0"/>
    <m/>
    <m/>
    <m/>
    <n v="0"/>
    <n v="0"/>
    <x v="0"/>
    <s v="CMCHUN53017902EL"/>
    <s v="Compañía Minera Chungar S.A.C."/>
    <x v="96"/>
    <x v="96"/>
    <s v="C.T. Esperanza"/>
    <x v="318"/>
    <x v="0"/>
    <x v="0"/>
    <x v="340"/>
    <x v="0"/>
    <s v="Instalado"/>
    <s v="Operativo"/>
    <s v="Autoproductor"/>
    <x v="2"/>
    <x v="0"/>
    <x v="0"/>
    <x v="0"/>
    <s v="Privado"/>
    <s v="PASCO"/>
    <s v="PASCO"/>
    <s v="PASCO"/>
    <s v="HUAYLLAY"/>
    <n v="0"/>
    <x v="0"/>
    <n v="0"/>
    <x v="0"/>
    <n v="0"/>
    <x v="0"/>
    <x v="0"/>
    <n v="0"/>
    <n v="0"/>
    <m/>
    <n v="0.41583333333333333"/>
    <n v="0.3"/>
    <n v="7.6479999999999997"/>
    <n v="0"/>
    <n v="26"/>
    <s v="BASE DE DATOS"/>
    <m/>
  </r>
  <r>
    <s v="20"/>
    <x v="2"/>
    <s v="CMCHUN"/>
    <s v="53024717"/>
    <s v="53024717"/>
    <x v="0"/>
    <m/>
    <m/>
    <n v="0.34"/>
    <n v="0.3"/>
    <m/>
    <m/>
    <n v="0"/>
    <m/>
    <m/>
    <m/>
    <n v="0"/>
    <n v="0"/>
    <x v="0"/>
    <s v="CMCHUN53024717EL"/>
    <s v="Compañía Minera Chungar S.A.C."/>
    <x v="96"/>
    <x v="96"/>
    <s v="C.T. Planta Concentradora"/>
    <x v="319"/>
    <x v="0"/>
    <x v="0"/>
    <x v="340"/>
    <x v="0"/>
    <s v="Instalado"/>
    <s v="Operativo"/>
    <s v="Autoproductor"/>
    <x v="2"/>
    <x v="0"/>
    <x v="0"/>
    <x v="0"/>
    <s v="Privado"/>
    <s v="JUNIN"/>
    <s v="JUNIN"/>
    <n v="0"/>
    <n v="0"/>
    <n v="0"/>
    <x v="0"/>
    <n v="0"/>
    <x v="0"/>
    <n v="0"/>
    <x v="0"/>
    <x v="0"/>
    <n v="0"/>
    <n v="0"/>
    <m/>
    <n v="2.8333333333333335E-2"/>
    <n v="2.4999999999999998E-2"/>
    <n v="7.6479999999999997"/>
    <n v="0"/>
    <n v="26"/>
    <s v="BASE DE DATOS"/>
    <m/>
  </r>
  <r>
    <s v="20"/>
    <x v="2"/>
    <s v="CMCHUN"/>
    <s v="53024817"/>
    <s v="53024817"/>
    <x v="0"/>
    <m/>
    <m/>
    <n v="0.20399999999999999"/>
    <n v="0.2"/>
    <m/>
    <m/>
    <n v="0"/>
    <m/>
    <m/>
    <m/>
    <n v="0"/>
    <n v="0"/>
    <x v="0"/>
    <s v="CMCHUN53024817EL"/>
    <s v="Compañía Minera Chungar S.A.C."/>
    <x v="96"/>
    <x v="96"/>
    <s v="C.T. Tajo Don Pablo"/>
    <x v="320"/>
    <x v="0"/>
    <x v="0"/>
    <x v="340"/>
    <x v="0"/>
    <s v="Instalado"/>
    <s v="Operativo"/>
    <s v="Autoproductor"/>
    <x v="2"/>
    <x v="0"/>
    <x v="0"/>
    <x v="0"/>
    <s v="Privado"/>
    <s v="JUNIN"/>
    <s v="JUNIN"/>
    <n v="0"/>
    <n v="0"/>
    <n v="0"/>
    <x v="0"/>
    <n v="0"/>
    <x v="0"/>
    <n v="0"/>
    <x v="0"/>
    <x v="0"/>
    <n v="0"/>
    <n v="0"/>
    <m/>
    <n v="1.6999999999999998E-2"/>
    <n v="1.6666666666666666E-2"/>
    <n v="7.6479999999999997"/>
    <n v="0"/>
    <n v="26"/>
    <s v="BASE DE DATOS"/>
    <m/>
  </r>
  <r>
    <s v="20"/>
    <x v="1"/>
    <s v="COHORI"/>
    <s v="33024093"/>
    <s v="33024093"/>
    <x v="0"/>
    <m/>
    <m/>
    <n v="5.9870000000000001"/>
    <n v="5.15"/>
    <m/>
    <m/>
    <n v="4.6900000000000004"/>
    <m/>
    <m/>
    <m/>
    <n v="0"/>
    <n v="1.472"/>
    <x v="0"/>
    <s v="COHORI33024093EL"/>
    <s v="Consorcio Minero Horizonte S.A"/>
    <x v="97"/>
    <x v="97"/>
    <s v="C.T. Parcoy"/>
    <x v="321"/>
    <x v="0"/>
    <x v="0"/>
    <x v="340"/>
    <x v="0"/>
    <s v="Instalado"/>
    <s v="Operativo"/>
    <s v="Autoproductor"/>
    <x v="2"/>
    <x v="1"/>
    <x v="0"/>
    <x v="0"/>
    <s v="Privado"/>
    <s v="LA LIBERTAD"/>
    <s v="LA LIBERTAD"/>
    <s v="PATAZ"/>
    <s v="PARCOY"/>
    <n v="0"/>
    <x v="0"/>
    <n v="0"/>
    <x v="0"/>
    <n v="0"/>
    <x v="0"/>
    <x v="0"/>
    <n v="4.6900000000000004"/>
    <n v="4.6900000000000006E-3"/>
    <m/>
    <n v="0.49891666666666667"/>
    <n v="0.4291666666666667"/>
    <n v="7.6479999999999997"/>
    <n v="0"/>
    <n v="32"/>
    <s v="BASE DE DATOS"/>
    <m/>
  </r>
  <r>
    <s v="20"/>
    <x v="2"/>
    <s v="COHORI"/>
    <s v="33024093"/>
    <s v="33024093"/>
    <x v="0"/>
    <m/>
    <m/>
    <n v="5.9870000000000001"/>
    <n v="5.15"/>
    <m/>
    <m/>
    <n v="0.01"/>
    <m/>
    <m/>
    <m/>
    <n v="0"/>
    <n v="1.472"/>
    <x v="0"/>
    <s v="COHORI33024093EL"/>
    <s v="Consorcio Minero Horizonte S.A"/>
    <x v="97"/>
    <x v="97"/>
    <s v="C.T. Parcoy"/>
    <x v="321"/>
    <x v="0"/>
    <x v="0"/>
    <x v="340"/>
    <x v="0"/>
    <s v="Instalado"/>
    <s v="Operativo"/>
    <s v="Autoproductor"/>
    <x v="2"/>
    <x v="1"/>
    <x v="0"/>
    <x v="0"/>
    <s v="Privado"/>
    <s v="LA LIBERTAD"/>
    <s v="LA LIBERTAD"/>
    <s v="PATAZ"/>
    <s v="PARCOY"/>
    <n v="0"/>
    <x v="0"/>
    <n v="0"/>
    <x v="0"/>
    <n v="0"/>
    <x v="0"/>
    <x v="0"/>
    <n v="0.01"/>
    <n v="1.0000000000000001E-5"/>
    <m/>
    <n v="0.49891666666666667"/>
    <n v="0.4291666666666667"/>
    <n v="7.6479999999999997"/>
    <n v="0"/>
    <n v="32"/>
    <s v="BASE DE DATOS"/>
    <m/>
  </r>
  <r>
    <s v="20"/>
    <x v="2"/>
    <s v="ILLAPU"/>
    <s v="33273911"/>
    <s v="33273911"/>
    <x v="1"/>
    <m/>
    <m/>
    <n v="13.6"/>
    <n v="13.6"/>
    <m/>
    <m/>
    <n v="8734.1360000000004"/>
    <m/>
    <m/>
    <m/>
    <n v="0"/>
    <n v="13.343"/>
    <x v="0"/>
    <s v="ILLAPU33273911TG"/>
    <s v="Illapu Energy S.A."/>
    <x v="98"/>
    <x v="98"/>
    <s v="C.T. Planta Huachipa"/>
    <x v="322"/>
    <x v="1"/>
    <x v="1"/>
    <x v="340"/>
    <x v="0"/>
    <s v="Instalado"/>
    <s v="Operativo"/>
    <s v="Autoproductor"/>
    <x v="2"/>
    <x v="1"/>
    <x v="0"/>
    <x v="0"/>
    <s v="Privado"/>
    <s v="LIMA"/>
    <s v="LIMA"/>
    <s v="LIMA"/>
    <s v="CHOSICA"/>
    <n v="0"/>
    <x v="1"/>
    <s v="COGENERADOR"/>
    <x v="0"/>
    <n v="0"/>
    <x v="0"/>
    <x v="0"/>
    <n v="8734.1360000000004"/>
    <n v="8.7341360000000012"/>
    <m/>
    <n v="1.1333333333333333"/>
    <n v="1.1333333333333333"/>
    <n v="7.6479999999999997"/>
    <n v="0"/>
    <n v="39"/>
    <s v="BASE DE DATOS"/>
    <m/>
  </r>
  <r>
    <s v="20"/>
    <x v="2"/>
    <s v="MKOLPA"/>
    <s v="53025918"/>
    <s v="53025918"/>
    <x v="0"/>
    <m/>
    <m/>
    <n v="0.499"/>
    <n v="0.32"/>
    <m/>
    <m/>
    <n v="37.5"/>
    <m/>
    <m/>
    <m/>
    <n v="12"/>
    <n v="0.3"/>
    <x v="0"/>
    <s v="MKOLPA53025918EL"/>
    <s v="Compañia Minera Kolpa S.A."/>
    <x v="99"/>
    <x v="99"/>
    <s v="C.T. Kolpa"/>
    <x v="323"/>
    <x v="0"/>
    <x v="0"/>
    <x v="340"/>
    <x v="0"/>
    <s v="Instalado"/>
    <s v="Operativo"/>
    <s v="Autoproductor"/>
    <x v="2"/>
    <x v="0"/>
    <x v="0"/>
    <x v="0"/>
    <s v="Privado"/>
    <s v="HUANCAVELICA"/>
    <s v="HUANCAVELICA"/>
    <s v="HUANCAVELICA"/>
    <s v="HUACHOCOLPA"/>
    <n v="0"/>
    <x v="0"/>
    <n v="0"/>
    <x v="0"/>
    <n v="0"/>
    <x v="0"/>
    <x v="0"/>
    <n v="37.5"/>
    <n v="3.7499999999999999E-2"/>
    <m/>
    <n v="4.1583333333333333E-2"/>
    <n v="2.6666666666666668E-2"/>
    <n v="7.6479999999999997"/>
    <n v="0"/>
    <n v="27"/>
    <s v="BASE DE DATOS"/>
    <m/>
  </r>
  <r>
    <s v="20"/>
    <x v="0"/>
    <s v="LAREDO"/>
    <s v="53024617"/>
    <s v="53024617"/>
    <x v="2"/>
    <m/>
    <m/>
    <n v="10"/>
    <n v="10"/>
    <m/>
    <m/>
    <n v="2120.4639999999999"/>
    <m/>
    <m/>
    <m/>
    <n v="0"/>
    <n v="4.4210000000000003"/>
    <x v="0"/>
    <s v="LAREDO53024617TV"/>
    <s v="Empresa Agroindustrial Laredo S.A.A."/>
    <x v="117"/>
    <x v="117"/>
    <s v="C.T. TURBO GENERADOR 5"/>
    <x v="369"/>
    <x v="2"/>
    <x v="2"/>
    <x v="340"/>
    <x v="0"/>
    <s v="Instalado"/>
    <s v="Operativo"/>
    <s v="Autoproductor"/>
    <x v="2"/>
    <x v="0"/>
    <x v="0"/>
    <x v="0"/>
    <s v="Privado"/>
    <s v="LA LIBERTAD"/>
    <s v="LA LIBERTAD"/>
    <s v="TRUJILLO"/>
    <s v="LAREDO"/>
    <n v="0"/>
    <x v="3"/>
    <s v="COGENERADOR"/>
    <x v="0"/>
    <n v="0"/>
    <x v="0"/>
    <x v="0"/>
    <n v="2120.4639999999999"/>
    <n v="2.1204640000000001"/>
    <m/>
    <n v="0.83333333333333337"/>
    <n v="0.83333333333333337"/>
    <n v="7.6479999999999997"/>
    <n v="0"/>
    <n v="1"/>
    <s v="BASE DE DATOS"/>
    <m/>
  </r>
  <r>
    <s v="20"/>
    <x v="0"/>
    <s v="LAREDO"/>
    <s v="53204412"/>
    <s v="53204412"/>
    <x v="2"/>
    <m/>
    <m/>
    <n v="0.8"/>
    <n v="0.8"/>
    <m/>
    <m/>
    <n v="80.227999999999994"/>
    <m/>
    <m/>
    <m/>
    <n v="0"/>
    <n v="0.8"/>
    <x v="0"/>
    <s v="LAREDO53204412TV"/>
    <s v="Empresa Agroindustrial Laredo S.A.A."/>
    <x v="117"/>
    <x v="117"/>
    <s v="C.T. UNIDAD DIESEL"/>
    <x v="370"/>
    <x v="0"/>
    <x v="0"/>
    <x v="340"/>
    <x v="0"/>
    <s v="Instalado"/>
    <s v="Operativo"/>
    <s v="Autoproductor"/>
    <x v="2"/>
    <x v="0"/>
    <x v="0"/>
    <x v="0"/>
    <s v="Privado"/>
    <s v="LA LIBERTAD"/>
    <s v="LA LIBERTAD"/>
    <s v="TRUJILLO"/>
    <s v="LAREDO"/>
    <n v="0"/>
    <x v="0"/>
    <s v="COGENERADOR"/>
    <x v="0"/>
    <n v="0"/>
    <x v="0"/>
    <x v="0"/>
    <n v="80.227999999999994"/>
    <n v="8.0227999999999994E-2"/>
    <m/>
    <n v="6.6666666666666666E-2"/>
    <n v="6.6666666666666666E-2"/>
    <n v="7.6479999999999997"/>
    <n v="0"/>
    <n v="1"/>
    <s v="BASE DE DATOS"/>
    <m/>
  </r>
  <r>
    <s v="20"/>
    <x v="1"/>
    <s v="LAREDO"/>
    <s v="53024617"/>
    <s v="53024617"/>
    <x v="2"/>
    <m/>
    <m/>
    <n v="10"/>
    <n v="10"/>
    <m/>
    <m/>
    <n v="2532.2959999999998"/>
    <m/>
    <m/>
    <m/>
    <n v="0"/>
    <n v="4.4820000000000002"/>
    <x v="0"/>
    <s v="LAREDO53024617TV"/>
    <s v="Empresa Agroindustrial Laredo S.A.A."/>
    <x v="117"/>
    <x v="117"/>
    <s v="C.T. TURBO GENERADOR 5"/>
    <x v="369"/>
    <x v="2"/>
    <x v="2"/>
    <x v="340"/>
    <x v="0"/>
    <s v="Instalado"/>
    <s v="Operativo"/>
    <s v="Autoproductor"/>
    <x v="2"/>
    <x v="0"/>
    <x v="0"/>
    <x v="0"/>
    <s v="Privado"/>
    <s v="LA LIBERTAD"/>
    <s v="LA LIBERTAD"/>
    <s v="TRUJILLO"/>
    <s v="LAREDO"/>
    <n v="0"/>
    <x v="3"/>
    <s v="COGENERADOR"/>
    <x v="0"/>
    <n v="0"/>
    <x v="0"/>
    <x v="0"/>
    <n v="2532.2959999999998"/>
    <n v="2.5322959999999997"/>
    <m/>
    <n v="0.83333333333333337"/>
    <n v="0.83333333333333337"/>
    <n v="7.6479999999999997"/>
    <n v="0"/>
    <n v="1"/>
    <s v="BASE DE DATOS"/>
    <m/>
  </r>
  <r>
    <s v="20"/>
    <x v="1"/>
    <s v="LAREDO"/>
    <s v="53204412"/>
    <s v="53204412"/>
    <x v="2"/>
    <m/>
    <m/>
    <n v="0.8"/>
    <n v="0.8"/>
    <m/>
    <m/>
    <n v="27.693999999999999"/>
    <m/>
    <m/>
    <m/>
    <n v="0"/>
    <n v="0.8"/>
    <x v="0"/>
    <s v="LAREDO53204412TV"/>
    <s v="Empresa Agroindustrial Laredo S.A.A."/>
    <x v="117"/>
    <x v="117"/>
    <s v="C.T. UNIDAD DIESEL"/>
    <x v="370"/>
    <x v="0"/>
    <x v="0"/>
    <x v="340"/>
    <x v="0"/>
    <s v="Instalado"/>
    <s v="Operativo"/>
    <s v="Autoproductor"/>
    <x v="2"/>
    <x v="0"/>
    <x v="0"/>
    <x v="0"/>
    <s v="Privado"/>
    <s v="LA LIBERTAD"/>
    <s v="LA LIBERTAD"/>
    <s v="TRUJILLO"/>
    <s v="LAREDO"/>
    <n v="0"/>
    <x v="0"/>
    <s v="COGENERADOR"/>
    <x v="0"/>
    <n v="0"/>
    <x v="0"/>
    <x v="0"/>
    <n v="27.693999999999999"/>
    <n v="2.7694E-2"/>
    <m/>
    <n v="6.6666666666666666E-2"/>
    <n v="6.6666666666666666E-2"/>
    <n v="7.6479999999999997"/>
    <n v="0"/>
    <n v="1"/>
    <s v="BASE DE DATOS"/>
    <m/>
  </r>
  <r>
    <s v="20"/>
    <x v="2"/>
    <s v="LAREDO"/>
    <s v="53024617"/>
    <s v="53024617"/>
    <x v="2"/>
    <m/>
    <m/>
    <n v="10"/>
    <n v="10"/>
    <m/>
    <m/>
    <n v="2311.5360000000001"/>
    <m/>
    <m/>
    <m/>
    <n v="0"/>
    <n v="4.5140000000000002"/>
    <x v="0"/>
    <s v="LAREDO53024617TV"/>
    <s v="Empresa Agroindustrial Laredo S.A.A."/>
    <x v="117"/>
    <x v="117"/>
    <s v="C.T. TURBO GENERADOR 5"/>
    <x v="369"/>
    <x v="2"/>
    <x v="2"/>
    <x v="340"/>
    <x v="0"/>
    <s v="Instalado"/>
    <s v="Operativo"/>
    <s v="Autoproductor"/>
    <x v="2"/>
    <x v="0"/>
    <x v="0"/>
    <x v="0"/>
    <s v="Privado"/>
    <s v="LA LIBERTAD"/>
    <s v="LA LIBERTAD"/>
    <s v="TRUJILLO"/>
    <s v="LAREDO"/>
    <n v="0"/>
    <x v="3"/>
    <s v="COGENERADOR"/>
    <x v="0"/>
    <n v="0"/>
    <x v="0"/>
    <x v="0"/>
    <n v="2311.5360000000001"/>
    <n v="2.3115360000000003"/>
    <m/>
    <n v="0.83333333333333337"/>
    <n v="0.83333333333333337"/>
    <n v="7.6479999999999997"/>
    <n v="0"/>
    <n v="1"/>
    <s v="BASE DE DATOS"/>
    <m/>
  </r>
  <r>
    <s v="20"/>
    <x v="2"/>
    <s v="LAREDO"/>
    <s v="53204412"/>
    <s v="53204412"/>
    <x v="2"/>
    <m/>
    <m/>
    <n v="0.8"/>
    <n v="0.8"/>
    <m/>
    <m/>
    <n v="79.073999999999998"/>
    <m/>
    <m/>
    <m/>
    <n v="0"/>
    <n v="0.8"/>
    <x v="0"/>
    <s v="LAREDO53204412TV"/>
    <s v="Empresa Agroindustrial Laredo S.A.A."/>
    <x v="117"/>
    <x v="117"/>
    <s v="C.T. UNIDAD DIESEL"/>
    <x v="370"/>
    <x v="0"/>
    <x v="0"/>
    <x v="340"/>
    <x v="0"/>
    <s v="Instalado"/>
    <s v="Operativo"/>
    <s v="Autoproductor"/>
    <x v="2"/>
    <x v="0"/>
    <x v="0"/>
    <x v="0"/>
    <s v="Privado"/>
    <s v="LA LIBERTAD"/>
    <s v="LA LIBERTAD"/>
    <s v="TRUJILLO"/>
    <s v="LAREDO"/>
    <n v="0"/>
    <x v="0"/>
    <s v="COGENERADOR"/>
    <x v="0"/>
    <n v="0"/>
    <x v="0"/>
    <x v="0"/>
    <n v="79.073999999999998"/>
    <n v="7.9073999999999992E-2"/>
    <m/>
    <n v="6.6666666666666666E-2"/>
    <n v="6.6666666666666666E-2"/>
    <n v="7.6479999999999997"/>
    <n v="0"/>
    <n v="1"/>
    <s v="BASE DE DATOS"/>
    <m/>
  </r>
  <r>
    <s v="20"/>
    <x v="2"/>
    <s v="RETAMA"/>
    <s v="33025293"/>
    <s v="33025293"/>
    <x v="0"/>
    <m/>
    <m/>
    <n v="13.734999999999999"/>
    <n v="9.9849999999999994"/>
    <m/>
    <m/>
    <n v="6.2009999999999996"/>
    <m/>
    <m/>
    <m/>
    <n v="0"/>
    <n v="0"/>
    <x v="0"/>
    <s v="RETAMA33025293EL"/>
    <s v="Minera Aur¡fera Retamas S.A."/>
    <x v="90"/>
    <x v="90"/>
    <s v="C.T. San Andr‚s"/>
    <x v="307"/>
    <x v="0"/>
    <x v="0"/>
    <x v="340"/>
    <x v="0"/>
    <s v="Instalado"/>
    <s v="Operativo"/>
    <s v="Autoproductor"/>
    <x v="2"/>
    <x v="0"/>
    <x v="0"/>
    <x v="0"/>
    <s v="Privado"/>
    <s v="LA LIBERTAD"/>
    <s v="LA LIBERTAD"/>
    <s v="PATAZ"/>
    <s v="PARCOY"/>
    <n v="0"/>
    <x v="0"/>
    <n v="0"/>
    <x v="0"/>
    <n v="0"/>
    <x v="0"/>
    <x v="0"/>
    <n v="6.2009999999999996"/>
    <n v="6.2009999999999999E-3"/>
    <m/>
    <n v="1.1445833333333333"/>
    <n v="0.83208333333333329"/>
    <n v="7.6479999999999997"/>
    <n v="0"/>
    <n v="45"/>
    <s v="BASE DE DATOS"/>
    <m/>
  </r>
  <r>
    <s v="20"/>
    <x v="1"/>
    <s v="RETAMA"/>
    <s v="33025293"/>
    <s v="33025293"/>
    <x v="0"/>
    <m/>
    <m/>
    <n v="13.734999999999999"/>
    <n v="9.9849999999999994"/>
    <m/>
    <m/>
    <n v="4.7649999999999997"/>
    <m/>
    <m/>
    <m/>
    <n v="0"/>
    <n v="0"/>
    <x v="0"/>
    <s v="RETAMA33025293EL"/>
    <s v="Minera Aur¡fera Retamas S.A."/>
    <x v="90"/>
    <x v="90"/>
    <s v="C.T. San Andr‚s"/>
    <x v="307"/>
    <x v="0"/>
    <x v="0"/>
    <x v="340"/>
    <x v="0"/>
    <s v="Instalado"/>
    <s v="Operativo"/>
    <s v="Autoproductor"/>
    <x v="2"/>
    <x v="0"/>
    <x v="0"/>
    <x v="0"/>
    <s v="Privado"/>
    <s v="LA LIBERTAD"/>
    <s v="LA LIBERTAD"/>
    <s v="PATAZ"/>
    <s v="PARCOY"/>
    <n v="0"/>
    <x v="0"/>
    <n v="0"/>
    <x v="0"/>
    <n v="0"/>
    <x v="0"/>
    <x v="0"/>
    <n v="4.7649999999999997"/>
    <n v="4.7649999999999993E-3"/>
    <m/>
    <n v="1.1445833333333333"/>
    <n v="0.83208333333333329"/>
    <n v="7.6479999999999997"/>
    <n v="0"/>
    <n v="45"/>
    <s v="BASE DE DATOS"/>
    <m/>
  </r>
  <r>
    <s v="20"/>
    <x v="1"/>
    <s v="MINSUR"/>
    <s v="0000001E"/>
    <s v="0000001E"/>
    <x v="0"/>
    <m/>
    <m/>
    <n v="6.165"/>
    <n v="4"/>
    <m/>
    <m/>
    <n v="336.00099999999998"/>
    <m/>
    <m/>
    <m/>
    <n v="150"/>
    <n v="3.5"/>
    <x v="0"/>
    <s v="MINSUR0000001EEL"/>
    <s v="Minsur S.A."/>
    <x v="100"/>
    <x v="100"/>
    <s v="C.T. FUNDICIÓN GAS NATURAL"/>
    <x v="324"/>
    <x v="0"/>
    <x v="0"/>
    <x v="340"/>
    <x v="0"/>
    <s v="Instalado"/>
    <s v="Operativo"/>
    <s v="Autoproductor"/>
    <x v="2"/>
    <x v="1"/>
    <x v="0"/>
    <x v="0"/>
    <s v="Privado"/>
    <s v="ICA"/>
    <s v="ICA"/>
    <s v="PISCO"/>
    <s v="PARACAS"/>
    <n v="0"/>
    <x v="1"/>
    <n v="0"/>
    <x v="0"/>
    <n v="0"/>
    <x v="0"/>
    <x v="0"/>
    <n v="336.00099999999998"/>
    <n v="0.33600099999999999"/>
    <m/>
    <n v="0.51375000000000004"/>
    <n v="0.33333333333333331"/>
    <n v="7.6479999999999997"/>
    <n v="0"/>
    <n v="50"/>
    <s v="BASE DE DATOS"/>
    <m/>
  </r>
  <r>
    <s v="20"/>
    <x v="1"/>
    <s v="MINSUR"/>
    <s v="33016193"/>
    <s v="33016193"/>
    <x v="0"/>
    <m/>
    <m/>
    <n v="8.5"/>
    <n v="6.03"/>
    <m/>
    <m/>
    <n v="63.64"/>
    <m/>
    <m/>
    <m/>
    <n v="126"/>
    <n v="4"/>
    <x v="0"/>
    <s v="MINSUR33016193EL"/>
    <s v="Minsur S.A."/>
    <x v="100"/>
    <x v="100"/>
    <s v="C.T. SAN RAFAEL"/>
    <x v="325"/>
    <x v="0"/>
    <x v="0"/>
    <x v="340"/>
    <x v="0"/>
    <s v="Instalado"/>
    <s v="Operativo"/>
    <s v="Autoproductor"/>
    <x v="2"/>
    <x v="1"/>
    <x v="0"/>
    <x v="0"/>
    <s v="Privado"/>
    <s v="PUNO"/>
    <s v="PUNO"/>
    <s v="MELGAR"/>
    <s v="ANTANTA"/>
    <n v="0"/>
    <x v="0"/>
    <n v="0"/>
    <x v="0"/>
    <n v="0"/>
    <x v="0"/>
    <x v="0"/>
    <n v="63.64"/>
    <n v="6.3640000000000002E-2"/>
    <m/>
    <n v="0.70833333333333337"/>
    <n v="0.50250000000000006"/>
    <n v="7.6479999999999997"/>
    <n v="0"/>
    <n v="50"/>
    <s v="BASE DE DATOS"/>
    <m/>
  </r>
  <r>
    <s v="20"/>
    <x v="1"/>
    <s v="MINSUR"/>
    <s v="53024315"/>
    <s v="53024315"/>
    <x v="0"/>
    <m/>
    <m/>
    <n v="3.65"/>
    <n v="2.5"/>
    <m/>
    <m/>
    <n v="0.46200000000000002"/>
    <m/>
    <m/>
    <m/>
    <n v="0"/>
    <n v="0.5"/>
    <x v="0"/>
    <s v="MINSUR53024315EL"/>
    <s v="Minsur S.A."/>
    <x v="100"/>
    <x v="100"/>
    <s v="C.T. PUCAMARCA"/>
    <x v="326"/>
    <x v="0"/>
    <x v="0"/>
    <x v="340"/>
    <x v="0"/>
    <s v="Instalado"/>
    <s v="Operativo"/>
    <s v="Autoproductor"/>
    <x v="2"/>
    <x v="1"/>
    <x v="0"/>
    <x v="0"/>
    <s v="Privado"/>
    <s v="TACNA"/>
    <s v="TACNA"/>
    <s v="TACNA"/>
    <s v="PALCA"/>
    <s v="PUCAMARCA"/>
    <x v="0"/>
    <n v="0"/>
    <x v="0"/>
    <n v="0"/>
    <x v="0"/>
    <x v="0"/>
    <n v="0.46200000000000002"/>
    <n v="4.6200000000000001E-4"/>
    <m/>
    <n v="0.30416666666666664"/>
    <n v="0.20833333333333334"/>
    <n v="7.6479999999999997"/>
    <n v="0"/>
    <n v="50"/>
    <s v="BASE DE DATOS"/>
    <m/>
  </r>
  <r>
    <s v="20"/>
    <x v="1"/>
    <s v="MINSUR"/>
    <s v="53202609"/>
    <s v="53202609"/>
    <x v="0"/>
    <m/>
    <m/>
    <n v="3.99"/>
    <n v="3.15"/>
    <m/>
    <m/>
    <n v="0.15"/>
    <m/>
    <m/>
    <m/>
    <n v="0"/>
    <n v="0.6"/>
    <x v="0"/>
    <s v="MINSUR53202609EL"/>
    <s v="Minsur S.A."/>
    <x v="100"/>
    <x v="100"/>
    <s v="C.T. FUNDICIÓN DIESEL"/>
    <x v="327"/>
    <x v="0"/>
    <x v="0"/>
    <x v="340"/>
    <x v="0"/>
    <s v="Instalado"/>
    <s v="Operativo"/>
    <s v="Autoproductor"/>
    <x v="2"/>
    <x v="1"/>
    <x v="0"/>
    <x v="0"/>
    <s v="Privado"/>
    <s v="ICA"/>
    <s v="ICA"/>
    <s v="PISCO"/>
    <s v="PARACAS"/>
    <n v="0"/>
    <x v="0"/>
    <n v="0"/>
    <x v="0"/>
    <n v="0"/>
    <x v="0"/>
    <x v="0"/>
    <n v="0.15"/>
    <n v="1.4999999999999999E-4"/>
    <m/>
    <n v="0.33250000000000002"/>
    <n v="0.26250000000000001"/>
    <n v="7.6479999999999997"/>
    <n v="0"/>
    <n v="50"/>
    <s v="BASE DE DATOS"/>
    <m/>
  </r>
  <r>
    <s v="20"/>
    <x v="2"/>
    <s v="MINSUR"/>
    <s v="0000001E"/>
    <s v="0000001E"/>
    <x v="0"/>
    <m/>
    <m/>
    <n v="6.165"/>
    <n v="4"/>
    <m/>
    <m/>
    <n v="143.87899999999999"/>
    <m/>
    <m/>
    <m/>
    <n v="150"/>
    <n v="3.55"/>
    <x v="0"/>
    <s v="MINSUR0000001EEL"/>
    <s v="Minsur S.A."/>
    <x v="100"/>
    <x v="100"/>
    <s v="C.T. FUNDICIÓN GAS NATURAL"/>
    <x v="324"/>
    <x v="0"/>
    <x v="0"/>
    <x v="340"/>
    <x v="0"/>
    <s v="Instalado"/>
    <s v="Operativo"/>
    <s v="Autoproductor"/>
    <x v="2"/>
    <x v="1"/>
    <x v="0"/>
    <x v="0"/>
    <s v="Privado"/>
    <s v="ICA"/>
    <s v="ICA"/>
    <s v="PISCO"/>
    <s v="PARACAS"/>
    <n v="0"/>
    <x v="1"/>
    <n v="0"/>
    <x v="0"/>
    <n v="0"/>
    <x v="0"/>
    <x v="0"/>
    <n v="143.87899999999999"/>
    <n v="0.14387899999999998"/>
    <m/>
    <n v="0.51375000000000004"/>
    <n v="0.33333333333333331"/>
    <n v="7.6479999999999997"/>
    <n v="0"/>
    <n v="50"/>
    <s v="BASE DE DATOS"/>
    <m/>
  </r>
  <r>
    <s v="20"/>
    <x v="2"/>
    <s v="MINSUR"/>
    <s v="33016193"/>
    <s v="33016193"/>
    <x v="0"/>
    <m/>
    <m/>
    <n v="8.5"/>
    <n v="6.03"/>
    <m/>
    <m/>
    <n v="34.450000000000003"/>
    <m/>
    <m/>
    <m/>
    <n v="68"/>
    <n v="3.4"/>
    <x v="0"/>
    <s v="MINSUR33016193EL"/>
    <s v="Minsur S.A."/>
    <x v="100"/>
    <x v="100"/>
    <s v="C.T. SAN RAFAEL"/>
    <x v="325"/>
    <x v="0"/>
    <x v="0"/>
    <x v="340"/>
    <x v="0"/>
    <s v="Instalado"/>
    <s v="Operativo"/>
    <s v="Autoproductor"/>
    <x v="2"/>
    <x v="1"/>
    <x v="0"/>
    <x v="0"/>
    <s v="Privado"/>
    <s v="PUNO"/>
    <s v="PUNO"/>
    <s v="MELGAR"/>
    <s v="ANTANTA"/>
    <n v="0"/>
    <x v="0"/>
    <n v="0"/>
    <x v="0"/>
    <n v="0"/>
    <x v="0"/>
    <x v="0"/>
    <n v="34.450000000000003"/>
    <n v="3.4450000000000001E-2"/>
    <m/>
    <n v="0.70833333333333337"/>
    <n v="0.50250000000000006"/>
    <n v="7.6479999999999997"/>
    <n v="0"/>
    <n v="50"/>
    <s v="BASE DE DATOS"/>
    <m/>
  </r>
  <r>
    <s v="20"/>
    <x v="2"/>
    <s v="MINSUR"/>
    <s v="53024315"/>
    <s v="53024315"/>
    <x v="0"/>
    <m/>
    <m/>
    <n v="3.65"/>
    <n v="2.5"/>
    <m/>
    <m/>
    <n v="0"/>
    <m/>
    <m/>
    <m/>
    <n v="0"/>
    <n v="0"/>
    <x v="0"/>
    <s v="MINSUR53024315EL"/>
    <s v="Minsur S.A."/>
    <x v="100"/>
    <x v="100"/>
    <s v="C.T. PUCAMARCA"/>
    <x v="326"/>
    <x v="0"/>
    <x v="0"/>
    <x v="340"/>
    <x v="0"/>
    <s v="Instalado"/>
    <s v="Operativo"/>
    <s v="Autoproductor"/>
    <x v="2"/>
    <x v="1"/>
    <x v="0"/>
    <x v="0"/>
    <s v="Privado"/>
    <s v="TACNA"/>
    <s v="TACNA"/>
    <s v="TACNA"/>
    <s v="PALCA"/>
    <s v="PUCAMARCA"/>
    <x v="0"/>
    <n v="0"/>
    <x v="0"/>
    <n v="0"/>
    <x v="0"/>
    <x v="0"/>
    <n v="0"/>
    <n v="0"/>
    <m/>
    <n v="0.30416666666666664"/>
    <n v="0.20833333333333334"/>
    <n v="7.6479999999999997"/>
    <n v="0"/>
    <n v="50"/>
    <s v="BASE DE DATOS"/>
    <m/>
  </r>
  <r>
    <s v="20"/>
    <x v="2"/>
    <s v="MINSUR"/>
    <s v="53202609"/>
    <s v="53202609"/>
    <x v="0"/>
    <m/>
    <m/>
    <n v="3.99"/>
    <n v="3.15"/>
    <m/>
    <m/>
    <n v="0"/>
    <m/>
    <m/>
    <m/>
    <n v="0"/>
    <n v="0"/>
    <x v="0"/>
    <s v="MINSUR53202609EL"/>
    <s v="Minsur S.A."/>
    <x v="100"/>
    <x v="100"/>
    <s v="C.T. FUNDICIÓN DIESEL"/>
    <x v="327"/>
    <x v="0"/>
    <x v="0"/>
    <x v="340"/>
    <x v="0"/>
    <s v="Instalado"/>
    <s v="Operativo"/>
    <s v="Autoproductor"/>
    <x v="2"/>
    <x v="1"/>
    <x v="0"/>
    <x v="0"/>
    <s v="Privado"/>
    <s v="ICA"/>
    <s v="ICA"/>
    <s v="PISCO"/>
    <s v="PARACAS"/>
    <n v="0"/>
    <x v="0"/>
    <n v="0"/>
    <x v="0"/>
    <n v="0"/>
    <x v="0"/>
    <x v="0"/>
    <n v="0"/>
    <n v="0"/>
    <m/>
    <n v="0.33250000000000002"/>
    <n v="0.26250000000000001"/>
    <n v="7.6479999999999997"/>
    <n v="0"/>
    <n v="50"/>
    <s v="BASE DE DATOS"/>
    <m/>
  </r>
  <r>
    <s v="20"/>
    <x v="1"/>
    <s v="NXACAJ"/>
    <s v="33021593"/>
    <s v="33021593"/>
    <x v="0"/>
    <m/>
    <m/>
    <n v="2.5"/>
    <n v="2"/>
    <m/>
    <m/>
    <n v="0"/>
    <m/>
    <m/>
    <m/>
    <n v="0"/>
    <n v="0"/>
    <x v="0"/>
    <s v="NXACAJ33021593EL"/>
    <s v="Nexa Resources Cajamarquilla S.A."/>
    <x v="118"/>
    <x v="118"/>
    <s v="C.T. Cajamarquilla EL"/>
    <x v="371"/>
    <x v="0"/>
    <x v="0"/>
    <x v="340"/>
    <x v="0"/>
    <s v="Instalado"/>
    <s v="Operativo"/>
    <s v="Autoproductor"/>
    <x v="2"/>
    <x v="1"/>
    <x v="0"/>
    <x v="0"/>
    <s v="Privado"/>
    <s v="LIMA"/>
    <s v="LIMA"/>
    <s v="LIMA"/>
    <s v="LURIGANCHO"/>
    <n v="0"/>
    <x v="0"/>
    <n v="0"/>
    <x v="0"/>
    <n v="0"/>
    <x v="0"/>
    <x v="0"/>
    <n v="0"/>
    <n v="0"/>
    <m/>
    <n v="0.20833333333333334"/>
    <n v="0.16666666666666666"/>
    <n v="7.6479999999999997"/>
    <n v="0"/>
    <n v="52"/>
    <s v="BASE DE DATOS"/>
    <m/>
  </r>
  <r>
    <s v="20"/>
    <x v="1"/>
    <s v="NXACAJ"/>
    <s v="53202910"/>
    <s v="53202910"/>
    <x v="0"/>
    <m/>
    <m/>
    <n v="2"/>
    <n v="0"/>
    <m/>
    <m/>
    <n v="0"/>
    <m/>
    <m/>
    <m/>
    <n v="0"/>
    <n v="0"/>
    <x v="0"/>
    <s v="NXACAJ53202910EL"/>
    <s v="Nexa Resources Cajamarquilla S.A."/>
    <x v="118"/>
    <x v="118"/>
    <s v="C.T. Cajamarquilla EL-1"/>
    <x v="372"/>
    <x v="0"/>
    <x v="0"/>
    <x v="340"/>
    <x v="0"/>
    <s v="Instalado"/>
    <s v="Operativo"/>
    <s v="Autoproductor"/>
    <x v="2"/>
    <x v="1"/>
    <x v="0"/>
    <x v="0"/>
    <s v="Privado"/>
    <s v="LIMA"/>
    <s v="LIMA"/>
    <s v="LIMA"/>
    <s v="LURIGANCHO"/>
    <n v="0"/>
    <x v="0"/>
    <n v="0"/>
    <x v="0"/>
    <n v="0"/>
    <x v="0"/>
    <x v="0"/>
    <n v="0"/>
    <n v="0"/>
    <m/>
    <n v="0.16666666666666666"/>
    <n v="0"/>
    <n v="7.6479999999999997"/>
    <n v="0"/>
    <n v="52"/>
    <s v="BASE DE DATOS"/>
    <m/>
  </r>
  <r>
    <s v="20"/>
    <x v="1"/>
    <s v="NXACAJ"/>
    <s v="53203010"/>
    <s v="53203010"/>
    <x v="0"/>
    <m/>
    <m/>
    <n v="2"/>
    <n v="2"/>
    <m/>
    <m/>
    <n v="1"/>
    <m/>
    <m/>
    <m/>
    <n v="0"/>
    <n v="1.6"/>
    <x v="0"/>
    <s v="NXACAJ53203010EL"/>
    <s v="Nexa Resources Cajamarquilla S.A."/>
    <x v="118"/>
    <x v="118"/>
    <s v="C.T. Cajamarquilla EL-2"/>
    <x v="373"/>
    <x v="0"/>
    <x v="0"/>
    <x v="340"/>
    <x v="0"/>
    <s v="Instalado"/>
    <s v="Operativo"/>
    <s v="Autoproductor"/>
    <x v="2"/>
    <x v="1"/>
    <x v="0"/>
    <x v="0"/>
    <s v="Privado"/>
    <s v="LIMA"/>
    <s v="LIMA"/>
    <s v="LIMA"/>
    <s v="LURIGANCHO"/>
    <n v="0"/>
    <x v="0"/>
    <n v="0"/>
    <x v="0"/>
    <n v="0"/>
    <x v="0"/>
    <x v="0"/>
    <n v="1"/>
    <n v="1E-3"/>
    <m/>
    <n v="0.16666666666666666"/>
    <n v="0.16666666666666666"/>
    <n v="7.6479999999999997"/>
    <n v="0"/>
    <n v="52"/>
    <s v="BASE DE DATOS"/>
    <m/>
  </r>
  <r>
    <s v="20"/>
    <x v="1"/>
    <s v="NXACAJ"/>
    <s v="53203210"/>
    <s v="53203210"/>
    <x v="0"/>
    <m/>
    <m/>
    <n v="2"/>
    <n v="2"/>
    <m/>
    <m/>
    <n v="1.1000000000000001"/>
    <m/>
    <m/>
    <m/>
    <n v="0"/>
    <n v="1.5"/>
    <x v="0"/>
    <s v="NXACAJ53203210EL"/>
    <s v="Nexa Resources Cajamarquilla S.A."/>
    <x v="118"/>
    <x v="118"/>
    <s v="C.T. CAJAMARQUILLA EL-3"/>
    <x v="374"/>
    <x v="0"/>
    <x v="0"/>
    <x v="340"/>
    <x v="0"/>
    <s v="Instalado"/>
    <s v="Inoperativo"/>
    <s v="Autoproductor"/>
    <x v="2"/>
    <x v="1"/>
    <x v="0"/>
    <x v="0"/>
    <s v="Privado"/>
    <s v="LIMA"/>
    <s v="LIMA"/>
    <s v="LIMA"/>
    <s v="LURIGANCHO"/>
    <n v="0"/>
    <x v="0"/>
    <n v="0"/>
    <x v="0"/>
    <n v="0"/>
    <x v="0"/>
    <x v="0"/>
    <n v="1.1000000000000001"/>
    <n v="1.1000000000000001E-3"/>
    <m/>
    <n v="0.16666666666666666"/>
    <n v="0.16666666666666666"/>
    <n v="7.6479999999999997"/>
    <n v="0"/>
    <n v="52"/>
    <s v="BASE DE DATOS"/>
    <m/>
  </r>
  <r>
    <s v="20"/>
    <x v="1"/>
    <s v="NXACAJ"/>
    <s v="33021593"/>
    <s v="33021593"/>
    <x v="2"/>
    <m/>
    <m/>
    <n v="3.5"/>
    <n v="3.5"/>
    <m/>
    <m/>
    <n v="923.82100000000003"/>
    <m/>
    <m/>
    <m/>
    <n v="0"/>
    <n v="2"/>
    <x v="0"/>
    <s v="NXACAJ33021593TV"/>
    <s v="Nexa Resources Cajamarquilla S.A."/>
    <x v="118"/>
    <x v="118"/>
    <s v="C.T. Cajamarquilla TV"/>
    <x v="375"/>
    <x v="2"/>
    <x v="2"/>
    <x v="340"/>
    <x v="0"/>
    <s v="Instalado"/>
    <s v="Operativo"/>
    <s v="Autoproductor"/>
    <x v="2"/>
    <x v="1"/>
    <x v="0"/>
    <x v="0"/>
    <s v="Privado"/>
    <s v="LIMA"/>
    <s v="LIMA"/>
    <s v="LIMA"/>
    <s v="LURIGANCHO"/>
    <n v="0"/>
    <x v="11"/>
    <n v="0"/>
    <x v="0"/>
    <n v="0"/>
    <x v="0"/>
    <x v="0"/>
    <n v="923.82100000000003"/>
    <n v="0.923821"/>
    <m/>
    <n v="0.29166666666666669"/>
    <n v="0.29166666666666669"/>
    <n v="7.6479999999999997"/>
    <n v="0"/>
    <n v="52"/>
    <s v="BASE DE DATOS"/>
    <m/>
  </r>
  <r>
    <s v="20"/>
    <x v="1"/>
    <s v="NXACAJ"/>
    <s v="53203110"/>
    <s v="53203110"/>
    <x v="2"/>
    <m/>
    <m/>
    <n v="4"/>
    <n v="3.5"/>
    <m/>
    <m/>
    <n v="0"/>
    <m/>
    <m/>
    <m/>
    <n v="0"/>
    <n v="2"/>
    <x v="0"/>
    <s v="NXACAJ53203110TV"/>
    <s v="Nexa Resources Cajamarquilla S.A."/>
    <x v="118"/>
    <x v="118"/>
    <s v="C.T. Cajamarquilla 2"/>
    <x v="376"/>
    <x v="2"/>
    <x v="2"/>
    <x v="340"/>
    <x v="0"/>
    <s v="Instalado"/>
    <s v="Operativo"/>
    <s v="Autoproductor"/>
    <x v="2"/>
    <x v="1"/>
    <x v="0"/>
    <x v="0"/>
    <s v="Privado"/>
    <s v="LIMA"/>
    <s v="LIMA"/>
    <s v="LIMA"/>
    <s v="LURIGANCHO"/>
    <n v="0"/>
    <x v="11"/>
    <n v="0"/>
    <x v="0"/>
    <n v="0"/>
    <x v="0"/>
    <x v="0"/>
    <n v="0"/>
    <n v="0"/>
    <m/>
    <n v="0.33333333333333331"/>
    <n v="0.29166666666666669"/>
    <n v="7.6479999999999997"/>
    <n v="0"/>
    <n v="52"/>
    <s v="BASE DE DATOS"/>
    <m/>
  </r>
  <r>
    <s v="20"/>
    <x v="2"/>
    <s v="NXACAJ"/>
    <s v="33021593"/>
    <s v="33021593"/>
    <x v="0"/>
    <m/>
    <m/>
    <n v="2.5"/>
    <n v="2"/>
    <m/>
    <m/>
    <n v="0"/>
    <m/>
    <m/>
    <m/>
    <n v="0"/>
    <n v="0"/>
    <x v="0"/>
    <s v="NXACAJ33021593EL"/>
    <s v="Nexa Resources Cajamarquilla S.A."/>
    <x v="118"/>
    <x v="118"/>
    <s v="C.T. Cajamarquilla EL"/>
    <x v="371"/>
    <x v="0"/>
    <x v="0"/>
    <x v="340"/>
    <x v="0"/>
    <s v="Instalado"/>
    <s v="Operativo"/>
    <s v="Autoproductor"/>
    <x v="2"/>
    <x v="1"/>
    <x v="0"/>
    <x v="0"/>
    <s v="Privado"/>
    <s v="LIMA"/>
    <s v="LIMA"/>
    <s v="LIMA"/>
    <s v="LURIGANCHO"/>
    <n v="0"/>
    <x v="0"/>
    <n v="0"/>
    <x v="0"/>
    <n v="0"/>
    <x v="0"/>
    <x v="0"/>
    <n v="0"/>
    <n v="0"/>
    <m/>
    <n v="0.20833333333333334"/>
    <n v="0.16666666666666666"/>
    <n v="7.6479999999999997"/>
    <n v="0"/>
    <n v="52"/>
    <s v="BASE DE DATOS"/>
    <m/>
  </r>
  <r>
    <s v="20"/>
    <x v="2"/>
    <s v="NXACAJ"/>
    <s v="53202910"/>
    <s v="53202910"/>
    <x v="0"/>
    <m/>
    <m/>
    <n v="2"/>
    <n v="0"/>
    <m/>
    <m/>
    <n v="0"/>
    <m/>
    <m/>
    <m/>
    <n v="0"/>
    <n v="0"/>
    <x v="0"/>
    <s v="NXACAJ53202910EL"/>
    <s v="Nexa Resources Cajamarquilla S.A."/>
    <x v="118"/>
    <x v="118"/>
    <s v="C.T. Cajamarquilla EL-1"/>
    <x v="372"/>
    <x v="0"/>
    <x v="0"/>
    <x v="340"/>
    <x v="0"/>
    <s v="Instalado"/>
    <s v="Operativo"/>
    <s v="Autoproductor"/>
    <x v="2"/>
    <x v="1"/>
    <x v="0"/>
    <x v="0"/>
    <s v="Privado"/>
    <s v="LIMA"/>
    <s v="LIMA"/>
    <s v="LIMA"/>
    <s v="LURIGANCHO"/>
    <n v="0"/>
    <x v="0"/>
    <n v="0"/>
    <x v="0"/>
    <n v="0"/>
    <x v="0"/>
    <x v="0"/>
    <n v="0"/>
    <n v="0"/>
    <m/>
    <n v="0.16666666666666666"/>
    <n v="0"/>
    <n v="7.6479999999999997"/>
    <n v="0"/>
    <n v="52"/>
    <s v="BASE DE DATOS"/>
    <m/>
  </r>
  <r>
    <s v="20"/>
    <x v="2"/>
    <s v="NXACAJ"/>
    <s v="53203010"/>
    <s v="53203010"/>
    <x v="0"/>
    <m/>
    <m/>
    <n v="2"/>
    <n v="2"/>
    <m/>
    <m/>
    <n v="0"/>
    <m/>
    <m/>
    <m/>
    <n v="0"/>
    <n v="0"/>
    <x v="0"/>
    <s v="NXACAJ53203010EL"/>
    <s v="Nexa Resources Cajamarquilla S.A."/>
    <x v="118"/>
    <x v="118"/>
    <s v="C.T. Cajamarquilla EL-2"/>
    <x v="373"/>
    <x v="0"/>
    <x v="0"/>
    <x v="340"/>
    <x v="0"/>
    <s v="Instalado"/>
    <s v="Operativo"/>
    <s v="Autoproductor"/>
    <x v="2"/>
    <x v="1"/>
    <x v="0"/>
    <x v="0"/>
    <s v="Privado"/>
    <s v="LIMA"/>
    <s v="LIMA"/>
    <s v="LIMA"/>
    <s v="LURIGANCHO"/>
    <n v="0"/>
    <x v="0"/>
    <n v="0"/>
    <x v="0"/>
    <n v="0"/>
    <x v="0"/>
    <x v="0"/>
    <n v="0"/>
    <n v="0"/>
    <m/>
    <n v="0.16666666666666666"/>
    <n v="0.16666666666666666"/>
    <n v="7.6479999999999997"/>
    <n v="0"/>
    <n v="52"/>
    <s v="BASE DE DATOS"/>
    <m/>
  </r>
  <r>
    <s v="20"/>
    <x v="2"/>
    <s v="NXACAJ"/>
    <s v="53203210"/>
    <s v="53203210"/>
    <x v="0"/>
    <m/>
    <m/>
    <n v="2"/>
    <n v="2"/>
    <m/>
    <m/>
    <n v="0"/>
    <m/>
    <m/>
    <m/>
    <n v="0"/>
    <n v="0"/>
    <x v="0"/>
    <s v="NXACAJ53203210EL"/>
    <s v="Nexa Resources Cajamarquilla S.A."/>
    <x v="118"/>
    <x v="118"/>
    <s v="C.T. CAJAMARQUILLA EL-3"/>
    <x v="374"/>
    <x v="0"/>
    <x v="0"/>
    <x v="340"/>
    <x v="0"/>
    <s v="Instalado"/>
    <s v="Inoperativo"/>
    <s v="Autoproductor"/>
    <x v="2"/>
    <x v="1"/>
    <x v="0"/>
    <x v="0"/>
    <s v="Privado"/>
    <s v="LIMA"/>
    <s v="LIMA"/>
    <s v="LIMA"/>
    <s v="LURIGANCHO"/>
    <n v="0"/>
    <x v="0"/>
    <n v="0"/>
    <x v="0"/>
    <n v="0"/>
    <x v="0"/>
    <x v="0"/>
    <n v="0"/>
    <n v="0"/>
    <m/>
    <n v="0.16666666666666666"/>
    <n v="0.16666666666666666"/>
    <n v="7.6479999999999997"/>
    <n v="0"/>
    <n v="52"/>
    <s v="BASE DE DATOS"/>
    <m/>
  </r>
  <r>
    <s v="20"/>
    <x v="2"/>
    <s v="NXACAJ"/>
    <s v="33021593"/>
    <s v="33021593"/>
    <x v="2"/>
    <m/>
    <m/>
    <n v="3.5"/>
    <n v="3.5"/>
    <m/>
    <m/>
    <n v="655.82"/>
    <m/>
    <m/>
    <m/>
    <n v="0"/>
    <n v="2.1"/>
    <x v="0"/>
    <s v="NXACAJ33021593TV"/>
    <s v="Nexa Resources Cajamarquilla S.A."/>
    <x v="118"/>
    <x v="118"/>
    <s v="C.T. Cajamarquilla TV"/>
    <x v="375"/>
    <x v="2"/>
    <x v="2"/>
    <x v="340"/>
    <x v="0"/>
    <s v="Instalado"/>
    <s v="Operativo"/>
    <s v="Autoproductor"/>
    <x v="2"/>
    <x v="1"/>
    <x v="0"/>
    <x v="0"/>
    <s v="Privado"/>
    <s v="LIMA"/>
    <s v="LIMA"/>
    <s v="LIMA"/>
    <s v="LURIGANCHO"/>
    <n v="0"/>
    <x v="11"/>
    <n v="0"/>
    <x v="0"/>
    <n v="0"/>
    <x v="0"/>
    <x v="0"/>
    <n v="655.82"/>
    <n v="0.65582000000000007"/>
    <m/>
    <n v="0.29166666666666669"/>
    <n v="0.29166666666666669"/>
    <n v="7.6479999999999997"/>
    <n v="0"/>
    <n v="52"/>
    <s v="BASE DE DATOS"/>
    <m/>
  </r>
  <r>
    <s v="20"/>
    <x v="2"/>
    <s v="NXACAJ"/>
    <s v="53203110"/>
    <s v="53203110"/>
    <x v="2"/>
    <m/>
    <m/>
    <n v="4"/>
    <n v="3.5"/>
    <m/>
    <m/>
    <n v="0"/>
    <m/>
    <m/>
    <m/>
    <n v="0"/>
    <n v="0"/>
    <x v="0"/>
    <s v="NXACAJ53203110TV"/>
    <s v="Nexa Resources Cajamarquilla S.A."/>
    <x v="118"/>
    <x v="118"/>
    <s v="C.T. Cajamarquilla 2"/>
    <x v="376"/>
    <x v="2"/>
    <x v="2"/>
    <x v="340"/>
    <x v="0"/>
    <s v="Instalado"/>
    <s v="Operativo"/>
    <s v="Autoproductor"/>
    <x v="2"/>
    <x v="1"/>
    <x v="0"/>
    <x v="0"/>
    <s v="Privado"/>
    <s v="LIMA"/>
    <s v="LIMA"/>
    <s v="LIMA"/>
    <s v="LURIGANCHO"/>
    <n v="0"/>
    <x v="11"/>
    <n v="0"/>
    <x v="0"/>
    <n v="0"/>
    <x v="0"/>
    <x v="0"/>
    <n v="0"/>
    <n v="0"/>
    <m/>
    <n v="0.33333333333333331"/>
    <n v="0.29166666666666669"/>
    <n v="7.6479999999999997"/>
    <n v="0"/>
    <n v="52"/>
    <s v="BASE DE DATOS"/>
    <m/>
  </r>
  <r>
    <s v="20"/>
    <x v="0"/>
    <s v="NXACAJ"/>
    <s v="33021593"/>
    <s v="33021593"/>
    <x v="0"/>
    <m/>
    <m/>
    <n v="2.5"/>
    <n v="2"/>
    <m/>
    <m/>
    <n v="0"/>
    <m/>
    <m/>
    <m/>
    <n v="0"/>
    <n v="0"/>
    <x v="0"/>
    <s v="NXACAJ33021593EL"/>
    <s v="Nexa Resources Cajamarquilla S.A."/>
    <x v="118"/>
    <x v="118"/>
    <s v="C.T. Cajamarquilla EL"/>
    <x v="371"/>
    <x v="0"/>
    <x v="0"/>
    <x v="340"/>
    <x v="0"/>
    <s v="Instalado"/>
    <s v="Operativo"/>
    <s v="Autoproductor"/>
    <x v="2"/>
    <x v="1"/>
    <x v="0"/>
    <x v="0"/>
    <s v="Privado"/>
    <s v="LIMA"/>
    <s v="LIMA"/>
    <s v="LIMA"/>
    <s v="LURIGANCHO"/>
    <n v="0"/>
    <x v="0"/>
    <n v="0"/>
    <x v="0"/>
    <n v="0"/>
    <x v="0"/>
    <x v="0"/>
    <n v="0"/>
    <n v="0"/>
    <m/>
    <n v="0.20833333333333334"/>
    <n v="0.16666666666666666"/>
    <n v="7.6479999999999997"/>
    <n v="0"/>
    <n v="52"/>
    <s v="BASE DE DATOS"/>
    <m/>
  </r>
  <r>
    <s v="20"/>
    <x v="0"/>
    <s v="NXACAJ"/>
    <s v="53202910"/>
    <s v="53202910"/>
    <x v="0"/>
    <m/>
    <m/>
    <n v="2"/>
    <n v="0"/>
    <m/>
    <m/>
    <n v="0"/>
    <m/>
    <m/>
    <m/>
    <n v="0"/>
    <n v="0"/>
    <x v="0"/>
    <s v="NXACAJ53202910EL"/>
    <s v="Nexa Resources Cajamarquilla S.A."/>
    <x v="118"/>
    <x v="118"/>
    <s v="C.T. Cajamarquilla EL-1"/>
    <x v="372"/>
    <x v="0"/>
    <x v="0"/>
    <x v="340"/>
    <x v="0"/>
    <s v="Instalado"/>
    <s v="Operativo"/>
    <s v="Autoproductor"/>
    <x v="2"/>
    <x v="1"/>
    <x v="0"/>
    <x v="0"/>
    <s v="Privado"/>
    <s v="LIMA"/>
    <s v="LIMA"/>
    <s v="LIMA"/>
    <s v="LURIGANCHO"/>
    <n v="0"/>
    <x v="0"/>
    <n v="0"/>
    <x v="0"/>
    <n v="0"/>
    <x v="0"/>
    <x v="0"/>
    <n v="0"/>
    <n v="0"/>
    <m/>
    <n v="0.16666666666666666"/>
    <n v="0"/>
    <n v="7.6479999999999997"/>
    <n v="0"/>
    <n v="52"/>
    <s v="BASE DE DATOS"/>
    <m/>
  </r>
  <r>
    <s v="20"/>
    <x v="0"/>
    <s v="NXACAJ"/>
    <s v="53203010"/>
    <s v="53203010"/>
    <x v="0"/>
    <m/>
    <m/>
    <n v="2"/>
    <n v="2"/>
    <m/>
    <m/>
    <n v="1"/>
    <m/>
    <m/>
    <m/>
    <n v="0"/>
    <n v="1.6"/>
    <x v="0"/>
    <s v="NXACAJ53203010EL"/>
    <s v="Nexa Resources Cajamarquilla S.A."/>
    <x v="118"/>
    <x v="118"/>
    <s v="C.T. Cajamarquilla EL-2"/>
    <x v="373"/>
    <x v="0"/>
    <x v="0"/>
    <x v="340"/>
    <x v="0"/>
    <s v="Instalado"/>
    <s v="Operativo"/>
    <s v="Autoproductor"/>
    <x v="2"/>
    <x v="1"/>
    <x v="0"/>
    <x v="0"/>
    <s v="Privado"/>
    <s v="LIMA"/>
    <s v="LIMA"/>
    <s v="LIMA"/>
    <s v="LURIGANCHO"/>
    <n v="0"/>
    <x v="0"/>
    <n v="0"/>
    <x v="0"/>
    <n v="0"/>
    <x v="0"/>
    <x v="0"/>
    <n v="1"/>
    <n v="1E-3"/>
    <m/>
    <n v="0.16666666666666666"/>
    <n v="0.16666666666666666"/>
    <n v="7.6479999999999997"/>
    <n v="0"/>
    <n v="52"/>
    <s v="BASE DE DATOS"/>
    <m/>
  </r>
  <r>
    <s v="20"/>
    <x v="0"/>
    <s v="NXACAJ"/>
    <s v="53203210"/>
    <s v="53203210"/>
    <x v="0"/>
    <m/>
    <m/>
    <n v="2"/>
    <n v="2"/>
    <m/>
    <m/>
    <n v="1.1000000000000001"/>
    <m/>
    <m/>
    <m/>
    <n v="0"/>
    <n v="1.5"/>
    <x v="0"/>
    <s v="NXACAJ53203210EL"/>
    <s v="Nexa Resources Cajamarquilla S.A."/>
    <x v="118"/>
    <x v="118"/>
    <s v="C.T. CAJAMARQUILLA EL-3"/>
    <x v="374"/>
    <x v="0"/>
    <x v="0"/>
    <x v="340"/>
    <x v="0"/>
    <s v="Instalado"/>
    <s v="Inoperativo"/>
    <s v="Autoproductor"/>
    <x v="2"/>
    <x v="1"/>
    <x v="0"/>
    <x v="0"/>
    <s v="Privado"/>
    <s v="LIMA"/>
    <s v="LIMA"/>
    <s v="LIMA"/>
    <s v="LURIGANCHO"/>
    <n v="0"/>
    <x v="0"/>
    <n v="0"/>
    <x v="0"/>
    <n v="0"/>
    <x v="0"/>
    <x v="0"/>
    <n v="1.1000000000000001"/>
    <n v="1.1000000000000001E-3"/>
    <m/>
    <n v="0.16666666666666666"/>
    <n v="0.16666666666666666"/>
    <n v="7.6479999999999997"/>
    <n v="0"/>
    <n v="52"/>
    <s v="BASE DE DATOS"/>
    <m/>
  </r>
  <r>
    <s v="20"/>
    <x v="0"/>
    <s v="NXACAJ"/>
    <s v="33021593"/>
    <s v="33021593"/>
    <x v="2"/>
    <m/>
    <m/>
    <n v="3.5"/>
    <n v="0"/>
    <m/>
    <m/>
    <n v="0"/>
    <m/>
    <m/>
    <m/>
    <n v="0"/>
    <n v="0"/>
    <x v="0"/>
    <s v="NXACAJ33021593TV"/>
    <s v="Nexa Resources Cajamarquilla S.A."/>
    <x v="118"/>
    <x v="118"/>
    <s v="C.T. Cajamarquilla TV"/>
    <x v="375"/>
    <x v="2"/>
    <x v="2"/>
    <x v="340"/>
    <x v="0"/>
    <s v="Instalado"/>
    <s v="Operativo"/>
    <s v="Autoproductor"/>
    <x v="2"/>
    <x v="1"/>
    <x v="0"/>
    <x v="0"/>
    <s v="Privado"/>
    <s v="LIMA"/>
    <s v="LIMA"/>
    <s v="LIMA"/>
    <s v="LURIGANCHO"/>
    <n v="0"/>
    <x v="11"/>
    <n v="0"/>
    <x v="0"/>
    <n v="0"/>
    <x v="0"/>
    <x v="0"/>
    <n v="0"/>
    <n v="0"/>
    <m/>
    <n v="0.29166666666666669"/>
    <n v="0.29166666666666669"/>
    <n v="7.6479999999999997"/>
    <n v="0"/>
    <n v="52"/>
    <s v="BASE DE DATOS"/>
    <m/>
  </r>
  <r>
    <s v="20"/>
    <x v="0"/>
    <s v="NXACAJ"/>
    <s v="53203110"/>
    <s v="53203110"/>
    <x v="2"/>
    <m/>
    <m/>
    <n v="4"/>
    <n v="3.5"/>
    <m/>
    <m/>
    <n v="1098.1010000000001"/>
    <m/>
    <m/>
    <m/>
    <n v="0"/>
    <n v="2"/>
    <x v="0"/>
    <s v="NXACAJ53203110TV"/>
    <s v="Nexa Resources Cajamarquilla S.A."/>
    <x v="118"/>
    <x v="118"/>
    <s v="C.T. Cajamarquilla 2"/>
    <x v="376"/>
    <x v="2"/>
    <x v="2"/>
    <x v="340"/>
    <x v="0"/>
    <s v="Instalado"/>
    <s v="Operativo"/>
    <s v="Autoproductor"/>
    <x v="2"/>
    <x v="1"/>
    <x v="0"/>
    <x v="0"/>
    <s v="Privado"/>
    <s v="LIMA"/>
    <s v="LIMA"/>
    <s v="LIMA"/>
    <s v="LURIGANCHO"/>
    <n v="0"/>
    <x v="11"/>
    <n v="0"/>
    <x v="0"/>
    <n v="0"/>
    <x v="0"/>
    <x v="0"/>
    <n v="1098.1010000000001"/>
    <n v="1.0981010000000002"/>
    <m/>
    <n v="0.33333333333333331"/>
    <n v="0.29166666666666669"/>
    <n v="7.6479999999999997"/>
    <n v="0"/>
    <n v="52"/>
    <s v="BASE DE DATOS"/>
    <m/>
  </r>
  <r>
    <s v="20"/>
    <x v="1"/>
    <s v="OXIPAS"/>
    <s v="53025617"/>
    <s v="53025617"/>
    <x v="0"/>
    <m/>
    <m/>
    <n v="1.3"/>
    <n v="1.2"/>
    <m/>
    <m/>
    <n v="0"/>
    <m/>
    <m/>
    <m/>
    <n v="0"/>
    <n v="0"/>
    <x v="0"/>
    <s v="OXIPAS53025617EL"/>
    <s v="Oxido de Pasco S.A.C."/>
    <x v="101"/>
    <x v="101"/>
    <s v="Generador T‚rmico Nø 01"/>
    <x v="328"/>
    <x v="0"/>
    <x v="0"/>
    <x v="340"/>
    <x v="0"/>
    <s v="Instalado"/>
    <s v="Operativo"/>
    <s v="Autoproductor"/>
    <x v="2"/>
    <x v="0"/>
    <x v="0"/>
    <x v="0"/>
    <s v="Privado"/>
    <s v="PASCO"/>
    <s v="PASCO"/>
    <s v="PASCO"/>
    <s v="RANCAS"/>
    <n v="0"/>
    <x v="0"/>
    <n v="0"/>
    <x v="0"/>
    <n v="0"/>
    <x v="0"/>
    <x v="0"/>
    <n v="0"/>
    <n v="0"/>
    <m/>
    <n v="0.10833333333333334"/>
    <n v="9.9999999999999992E-2"/>
    <n v="7.6479999999999997"/>
    <n v="0"/>
    <n v="54"/>
    <s v="BASE DE DATOS"/>
    <m/>
  </r>
  <r>
    <s v="20"/>
    <x v="1"/>
    <s v="OXIPAS"/>
    <s v="53025717"/>
    <s v="53025717"/>
    <x v="0"/>
    <m/>
    <m/>
    <n v="1.3"/>
    <n v="1.2"/>
    <m/>
    <m/>
    <n v="0"/>
    <m/>
    <m/>
    <m/>
    <n v="0"/>
    <n v="0"/>
    <x v="0"/>
    <s v="OXIPAS53025717EL"/>
    <s v="Oxido de Pasco S.A.C."/>
    <x v="101"/>
    <x v="101"/>
    <s v="Generador T‚rmico Nø 02"/>
    <x v="328"/>
    <x v="0"/>
    <x v="0"/>
    <x v="340"/>
    <x v="0"/>
    <s v="Instalado"/>
    <s v="Operativo"/>
    <s v="Autoproductor"/>
    <x v="2"/>
    <x v="0"/>
    <x v="0"/>
    <x v="0"/>
    <s v="Privado"/>
    <s v="PASCO"/>
    <s v="PASCO"/>
    <s v="PASCO"/>
    <s v="RANCAS"/>
    <n v="0"/>
    <x v="0"/>
    <n v="0"/>
    <x v="0"/>
    <n v="0"/>
    <x v="0"/>
    <x v="0"/>
    <n v="0"/>
    <n v="0"/>
    <m/>
    <n v="0.10833333333333334"/>
    <n v="9.9999999999999992E-2"/>
    <n v="7.6479999999999997"/>
    <n v="0"/>
    <n v="54"/>
    <s v="BASE DE DATOS"/>
    <m/>
  </r>
  <r>
    <s v="20"/>
    <x v="2"/>
    <s v="OXIPAS"/>
    <s v="53025617"/>
    <s v="53025617"/>
    <x v="0"/>
    <m/>
    <m/>
    <n v="1.3"/>
    <n v="1.2"/>
    <m/>
    <m/>
    <n v="0"/>
    <m/>
    <m/>
    <m/>
    <n v="0"/>
    <n v="0"/>
    <x v="0"/>
    <s v="OXIPAS53025617EL"/>
    <s v="Oxido de Pasco S.A.C."/>
    <x v="101"/>
    <x v="101"/>
    <s v="Generador T‚rmico Nø 01"/>
    <x v="328"/>
    <x v="0"/>
    <x v="0"/>
    <x v="340"/>
    <x v="0"/>
    <s v="Instalado"/>
    <s v="Operativo"/>
    <s v="Autoproductor"/>
    <x v="2"/>
    <x v="0"/>
    <x v="0"/>
    <x v="0"/>
    <s v="Privado"/>
    <s v="PASCO"/>
    <s v="PASCO"/>
    <s v="PASCO"/>
    <s v="RANCAS"/>
    <n v="0"/>
    <x v="0"/>
    <n v="0"/>
    <x v="0"/>
    <n v="0"/>
    <x v="0"/>
    <x v="0"/>
    <n v="0"/>
    <n v="0"/>
    <m/>
    <n v="0.10833333333333334"/>
    <n v="9.9999999999999992E-2"/>
    <n v="7.6479999999999997"/>
    <n v="0"/>
    <n v="54"/>
    <s v="BASE DE DATOS"/>
    <m/>
  </r>
  <r>
    <s v="20"/>
    <x v="2"/>
    <s v="OXIPAS"/>
    <s v="53025717"/>
    <s v="53025717"/>
    <x v="0"/>
    <m/>
    <m/>
    <n v="1.3"/>
    <n v="1.2"/>
    <m/>
    <m/>
    <n v="0"/>
    <m/>
    <m/>
    <m/>
    <n v="0"/>
    <n v="0"/>
    <x v="0"/>
    <s v="OXIPAS53025717EL"/>
    <s v="Oxido de Pasco S.A.C."/>
    <x v="101"/>
    <x v="101"/>
    <s v="Generador T‚rmico Nø 02"/>
    <x v="328"/>
    <x v="0"/>
    <x v="0"/>
    <x v="340"/>
    <x v="0"/>
    <s v="Instalado"/>
    <s v="Operativo"/>
    <s v="Autoproductor"/>
    <x v="2"/>
    <x v="0"/>
    <x v="0"/>
    <x v="0"/>
    <s v="Privado"/>
    <s v="PASCO"/>
    <s v="PASCO"/>
    <s v="PASCO"/>
    <s v="RANCAS"/>
    <n v="0"/>
    <x v="0"/>
    <n v="0"/>
    <x v="0"/>
    <n v="0"/>
    <x v="0"/>
    <x v="0"/>
    <n v="0"/>
    <n v="0"/>
    <m/>
    <n v="0.10833333333333334"/>
    <n v="9.9999999999999992E-2"/>
    <n v="7.6479999999999997"/>
    <n v="0"/>
    <n v="54"/>
    <s v="BASE DE DATOS"/>
    <m/>
  </r>
  <r>
    <s v="20"/>
    <x v="1"/>
    <s v="PACASA"/>
    <s v="33002893"/>
    <s v="33002893"/>
    <x v="2"/>
    <m/>
    <m/>
    <n v="6.6"/>
    <n v="6.2"/>
    <m/>
    <m/>
    <n v="0"/>
    <m/>
    <m/>
    <m/>
    <n v="0"/>
    <n v="0"/>
    <x v="0"/>
    <s v="PACASA33002893TV"/>
    <s v="Cementos Pacasmayo S.A.A."/>
    <x v="87"/>
    <x v="87"/>
    <s v="C. T. Pacasmayo"/>
    <x v="302"/>
    <x v="2"/>
    <x v="2"/>
    <x v="340"/>
    <x v="0"/>
    <s v="Instalado"/>
    <s v="Operativo"/>
    <s v="Autoproductor"/>
    <x v="2"/>
    <x v="1"/>
    <x v="0"/>
    <x v="0"/>
    <s v="Privado"/>
    <s v="LA LIBERTAD"/>
    <s v="LA LIBERTAD"/>
    <s v="PACASMAYO"/>
    <s v="PACASMAYO"/>
    <n v="0"/>
    <x v="2"/>
    <n v="0"/>
    <x v="0"/>
    <n v="0"/>
    <x v="0"/>
    <x v="0"/>
    <n v="0"/>
    <n v="0"/>
    <m/>
    <n v="0.54999999999999993"/>
    <n v="0.51666666666666672"/>
    <n v="7.6479999999999997"/>
    <n v="0"/>
    <n v="12"/>
    <s v="BASE DE DATOS"/>
    <m/>
  </r>
  <r>
    <s v="20"/>
    <x v="2"/>
    <s v="PACASA"/>
    <s v="33002893"/>
    <s v="33002893"/>
    <x v="2"/>
    <m/>
    <m/>
    <n v="6.6"/>
    <n v="6.2"/>
    <m/>
    <m/>
    <n v="0"/>
    <m/>
    <m/>
    <m/>
    <n v="0"/>
    <n v="0"/>
    <x v="0"/>
    <s v="PACASA33002893TV"/>
    <s v="Cementos Pacasmayo S.A.A."/>
    <x v="87"/>
    <x v="87"/>
    <s v="C. T. Pacasmayo"/>
    <x v="302"/>
    <x v="2"/>
    <x v="2"/>
    <x v="340"/>
    <x v="0"/>
    <s v="Instalado"/>
    <s v="Operativo"/>
    <s v="Autoproductor"/>
    <x v="2"/>
    <x v="1"/>
    <x v="0"/>
    <x v="0"/>
    <s v="Privado"/>
    <s v="LA LIBERTAD"/>
    <s v="LA LIBERTAD"/>
    <s v="PACASMAYO"/>
    <s v="PACASMAYO"/>
    <n v="0"/>
    <x v="2"/>
    <n v="0"/>
    <x v="0"/>
    <n v="0"/>
    <x v="0"/>
    <x v="0"/>
    <n v="0"/>
    <n v="0"/>
    <m/>
    <n v="0.54999999999999993"/>
    <n v="0.51666666666666672"/>
    <n v="7.6479999999999997"/>
    <n v="0"/>
    <n v="12"/>
    <s v="BASE DE DATOS"/>
    <m/>
  </r>
  <r>
    <s v="20"/>
    <x v="1"/>
    <s v="STRATU"/>
    <s v="33148006"/>
    <s v="33148006"/>
    <x v="0"/>
    <m/>
    <m/>
    <n v="20.8"/>
    <n v="16"/>
    <m/>
    <m/>
    <n v="223.32"/>
    <m/>
    <m/>
    <m/>
    <n v="52"/>
    <n v="0"/>
    <x v="0"/>
    <s v="STRATU33148006EL"/>
    <s v="Pacific Stratus Energy del Perú S.A."/>
    <x v="88"/>
    <x v="88"/>
    <s v="C.T. Guayabal"/>
    <x v="305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0"/>
    <n v="0"/>
    <x v="0"/>
    <n v="0"/>
    <x v="0"/>
    <x v="0"/>
    <n v="223.32"/>
    <n v="0.22331999999999999"/>
    <m/>
    <n v="1.7333333333333334"/>
    <n v="1.3333333333333333"/>
    <n v="7.6479999999999997"/>
    <n v="0"/>
    <n v="55"/>
    <s v="BASE DE DATOS"/>
    <m/>
  </r>
  <r>
    <s v="20"/>
    <x v="1"/>
    <s v="STRATU"/>
    <s v="33179009"/>
    <s v="33179009"/>
    <x v="0"/>
    <m/>
    <m/>
    <n v="42"/>
    <n v="42"/>
    <m/>
    <m/>
    <n v="15512.45"/>
    <m/>
    <m/>
    <m/>
    <n v="2640"/>
    <n v="27.45"/>
    <x v="0"/>
    <s v="STRATU33179009EL"/>
    <s v="Pacific Stratus Energy del Perú S.A."/>
    <x v="88"/>
    <x v="88"/>
    <s v="C.T. Huayuri"/>
    <x v="303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2"/>
    <n v="0"/>
    <x v="0"/>
    <n v="0"/>
    <x v="0"/>
    <x v="0"/>
    <n v="15512.45"/>
    <n v="15.512450000000001"/>
    <m/>
    <n v="3.5"/>
    <n v="3.5"/>
    <n v="7.6479999999999997"/>
    <n v="0"/>
    <n v="55"/>
    <s v="BASE DE DATOS"/>
    <m/>
  </r>
  <r>
    <s v="20"/>
    <x v="1"/>
    <s v="STRATU"/>
    <s v="33039894"/>
    <s v="33039894"/>
    <x v="0"/>
    <m/>
    <m/>
    <n v="72.98"/>
    <n v="49.14"/>
    <m/>
    <m/>
    <n v="6703.96"/>
    <m/>
    <m/>
    <m/>
    <n v="3007.9"/>
    <n v="11.22"/>
    <x v="0"/>
    <s v="STRATU33039894EL"/>
    <s v="Pacific Stratus Energy del Perú S.A."/>
    <x v="88"/>
    <x v="88"/>
    <s v="C.T. MINICENTRALES L-1AB"/>
    <x v="304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ALTO AMAZONAS"/>
    <n v="0"/>
    <x v="1"/>
    <n v="0"/>
    <x v="0"/>
    <n v="0"/>
    <x v="0"/>
    <x v="0"/>
    <n v="6703.96"/>
    <n v="6.7039600000000004"/>
    <m/>
    <n v="6.081666666666667"/>
    <n v="4.1091666666666669"/>
    <n v="7.6479999999999997"/>
    <n v="0"/>
    <n v="55"/>
    <s v="BASE DE DATOS"/>
    <m/>
  </r>
  <r>
    <s v="20"/>
    <x v="2"/>
    <s v="STRATU"/>
    <s v="33148006"/>
    <s v="33148006"/>
    <x v="0"/>
    <m/>
    <m/>
    <n v="20.8"/>
    <n v="16"/>
    <m/>
    <m/>
    <n v="0"/>
    <m/>
    <m/>
    <m/>
    <n v="0"/>
    <n v="0"/>
    <x v="0"/>
    <s v="STRATU33148006EL"/>
    <s v="Pacific Stratus Energy del Perú S.A."/>
    <x v="88"/>
    <x v="88"/>
    <s v="C.T. Guayabal"/>
    <x v="305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0"/>
    <n v="0"/>
    <x v="0"/>
    <n v="0"/>
    <x v="0"/>
    <x v="0"/>
    <n v="0"/>
    <n v="0"/>
    <m/>
    <n v="1.7333333333333334"/>
    <n v="1.3333333333333333"/>
    <n v="7.6479999999999997"/>
    <n v="0"/>
    <n v="55"/>
    <s v="BASE DE DATOS"/>
    <m/>
  </r>
  <r>
    <s v="20"/>
    <x v="2"/>
    <s v="STRATU"/>
    <s v="33179009"/>
    <s v="33179009"/>
    <x v="0"/>
    <m/>
    <m/>
    <n v="42"/>
    <n v="42"/>
    <m/>
    <m/>
    <n v="0"/>
    <m/>
    <m/>
    <m/>
    <n v="0"/>
    <n v="0"/>
    <x v="0"/>
    <s v="STRATU33179009EL"/>
    <s v="Pacific Stratus Energy del Perú S.A."/>
    <x v="88"/>
    <x v="88"/>
    <s v="C.T. Huayuri"/>
    <x v="303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2"/>
    <n v="0"/>
    <x v="0"/>
    <n v="0"/>
    <x v="0"/>
    <x v="0"/>
    <n v="0"/>
    <n v="0"/>
    <m/>
    <n v="3.5"/>
    <n v="3.5"/>
    <n v="7.6479999999999997"/>
    <n v="0"/>
    <n v="55"/>
    <s v="BASE DE DATOS"/>
    <m/>
  </r>
  <r>
    <s v="20"/>
    <x v="2"/>
    <s v="STRATU"/>
    <s v="33039894"/>
    <s v="33039894"/>
    <x v="0"/>
    <m/>
    <m/>
    <n v="72.98"/>
    <n v="49.19"/>
    <m/>
    <m/>
    <n v="844.48"/>
    <m/>
    <m/>
    <m/>
    <n v="385.76"/>
    <n v="6.2"/>
    <x v="0"/>
    <s v="STRATU33039894EL"/>
    <s v="Pacific Stratus Energy del Perú S.A."/>
    <x v="88"/>
    <x v="88"/>
    <s v="C.T. MINICENTRALES L-1AB"/>
    <x v="304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ALTO AMAZONAS"/>
    <n v="0"/>
    <x v="1"/>
    <n v="0"/>
    <x v="0"/>
    <n v="0"/>
    <x v="0"/>
    <x v="0"/>
    <n v="844.48"/>
    <n v="0.84448000000000001"/>
    <m/>
    <n v="6.081666666666667"/>
    <n v="4.1091666666666669"/>
    <n v="7.6479999999999997"/>
    <n v="0"/>
    <n v="55"/>
    <s v="BASE DE DATOS"/>
    <m/>
  </r>
  <r>
    <s v="20"/>
    <x v="1"/>
    <s v="RELAPA"/>
    <s v="33111900"/>
    <s v="33111900"/>
    <x v="1"/>
    <m/>
    <m/>
    <n v="11.25"/>
    <n v="11.25"/>
    <m/>
    <m/>
    <n v="5789.7389999999996"/>
    <m/>
    <m/>
    <m/>
    <n v="0"/>
    <n v="8.7710000000000008"/>
    <x v="0"/>
    <s v="RELAPA33111900TG"/>
    <s v="Refiner¡a La Pampilla S.A."/>
    <x v="103"/>
    <x v="103"/>
    <s v="C.T. La Pampilla"/>
    <x v="332"/>
    <x v="1"/>
    <x v="1"/>
    <x v="340"/>
    <x v="0"/>
    <s v="Instalado"/>
    <s v="Operativo"/>
    <s v="Autoproductor"/>
    <x v="2"/>
    <x v="1"/>
    <x v="0"/>
    <x v="0"/>
    <s v="Privado"/>
    <s v="LIMA"/>
    <s v="CALLAO"/>
    <s v="CALLAO"/>
    <s v="Ventanilla"/>
    <n v="0"/>
    <x v="1"/>
    <n v="0"/>
    <x v="0"/>
    <n v="0"/>
    <x v="0"/>
    <x v="0"/>
    <n v="5789.7389999999996"/>
    <n v="5.789739"/>
    <m/>
    <n v="0.9375"/>
    <n v="0.9375"/>
    <n v="7.6479999999999997"/>
    <n v="0"/>
    <n v="65"/>
    <s v="BASE DE DATOS"/>
    <m/>
  </r>
  <r>
    <s v="20"/>
    <x v="2"/>
    <s v="RELAPA"/>
    <s v="33111900"/>
    <s v="33111900"/>
    <x v="1"/>
    <m/>
    <m/>
    <n v="11.25"/>
    <n v="11.25"/>
    <m/>
    <m/>
    <n v="5826.7"/>
    <m/>
    <m/>
    <m/>
    <n v="0"/>
    <n v="8.7430000000000003"/>
    <x v="0"/>
    <s v="RELAPA33111900TG"/>
    <s v="Refiner¡a La Pampilla S.A."/>
    <x v="103"/>
    <x v="103"/>
    <s v="C.T. La Pampilla"/>
    <x v="332"/>
    <x v="1"/>
    <x v="1"/>
    <x v="340"/>
    <x v="0"/>
    <s v="Instalado"/>
    <s v="Operativo"/>
    <s v="Autoproductor"/>
    <x v="2"/>
    <x v="1"/>
    <x v="0"/>
    <x v="0"/>
    <s v="Privado"/>
    <s v="LIMA"/>
    <s v="CALLAO"/>
    <s v="CALLAO"/>
    <s v="Ventanilla"/>
    <n v="0"/>
    <x v="1"/>
    <n v="0"/>
    <x v="0"/>
    <n v="0"/>
    <x v="0"/>
    <x v="0"/>
    <n v="5826.7"/>
    <n v="5.8266999999999998"/>
    <m/>
    <n v="0.9375"/>
    <n v="0.9375"/>
    <n v="7.6479999999999997"/>
    <n v="0"/>
    <n v="65"/>
    <s v="BASE DE DATOS"/>
    <m/>
  </r>
  <r>
    <s v="20"/>
    <x v="1"/>
    <s v="PERLNG"/>
    <s v="33176909"/>
    <s v="33176909"/>
    <x v="1"/>
    <m/>
    <m/>
    <n v="77.400000000000006"/>
    <n v="71.69"/>
    <m/>
    <m/>
    <n v="20495"/>
    <m/>
    <m/>
    <m/>
    <n v="66"/>
    <n v="42.89"/>
    <x v="0"/>
    <s v="PERLNG33176909TG"/>
    <s v="PERU LNG SRL"/>
    <x v="109"/>
    <x v="109"/>
    <s v="C.T. Pampa Melchorita II"/>
    <x v="351"/>
    <x v="1"/>
    <x v="1"/>
    <x v="340"/>
    <x v="0"/>
    <s v="Instalado"/>
    <s v="Operativo"/>
    <s v="Autoproductor"/>
    <x v="2"/>
    <x v="0"/>
    <x v="0"/>
    <x v="0"/>
    <s v="Privado"/>
    <s v="LIMA"/>
    <s v="LIMA"/>
    <s v="CAÑETE"/>
    <s v="SAN VICENTE DE CAÑETE"/>
    <n v="0"/>
    <x v="1"/>
    <n v="0"/>
    <x v="0"/>
    <n v="0"/>
    <x v="0"/>
    <x v="0"/>
    <n v="20495"/>
    <n v="20.495000000000001"/>
    <m/>
    <n v="6.45"/>
    <n v="5.9741666666666662"/>
    <n v="7.6479999999999997"/>
    <n v="0"/>
    <n v="56"/>
    <s v="BASE DE DATOS"/>
    <m/>
  </r>
  <r>
    <s v="20"/>
    <x v="2"/>
    <s v="PERLNG"/>
    <s v="33176909"/>
    <s v="33176909"/>
    <x v="1"/>
    <m/>
    <m/>
    <n v="77.400000000000006"/>
    <n v="71.69"/>
    <m/>
    <m/>
    <n v="14868.81"/>
    <m/>
    <m/>
    <m/>
    <n v="39"/>
    <n v="34.6"/>
    <x v="0"/>
    <s v="PERLNG33176909TG"/>
    <s v="PERU LNG SRL"/>
    <x v="109"/>
    <x v="109"/>
    <s v="C.T. Pampa Melchorita II"/>
    <x v="351"/>
    <x v="1"/>
    <x v="1"/>
    <x v="340"/>
    <x v="0"/>
    <s v="Instalado"/>
    <s v="Operativo"/>
    <s v="Autoproductor"/>
    <x v="2"/>
    <x v="0"/>
    <x v="0"/>
    <x v="0"/>
    <s v="Privado"/>
    <s v="LIMA"/>
    <s v="LIMA"/>
    <s v="CAÑETE"/>
    <s v="SAN VICENTE DE CAÑETE"/>
    <n v="0"/>
    <x v="1"/>
    <n v="0"/>
    <x v="0"/>
    <n v="0"/>
    <x v="0"/>
    <x v="0"/>
    <n v="14868.81"/>
    <n v="14.86881"/>
    <m/>
    <n v="6.45"/>
    <n v="5.9741666666666662"/>
    <n v="7.6479999999999997"/>
    <n v="0"/>
    <n v="56"/>
    <s v="BASE DE DATOS"/>
    <m/>
  </r>
  <r>
    <s v="20"/>
    <x v="1"/>
    <s v="PLUSPE"/>
    <s v="53007395"/>
    <s v="53007395"/>
    <x v="0"/>
    <m/>
    <m/>
    <n v="27.05"/>
    <n v="24.03"/>
    <m/>
    <m/>
    <n v="3588.163"/>
    <m/>
    <m/>
    <m/>
    <n v="292"/>
    <n v="13.92"/>
    <x v="0"/>
    <s v="PLUSPE53007395EL"/>
    <s v="Pluspetrol Per£ Corporati¢n Sucursal del Per£"/>
    <x v="114"/>
    <x v="114"/>
    <s v="C.T. CORRIENTES 1"/>
    <x v="358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1"/>
    <n v="0"/>
    <x v="0"/>
    <n v="0"/>
    <x v="0"/>
    <x v="0"/>
    <n v="3588.163"/>
    <n v="3.5881630000000002"/>
    <m/>
    <n v="2.2541666666666669"/>
    <n v="2.0024999999999999"/>
    <n v="7.6479999999999997"/>
    <n v="0"/>
    <n v="61"/>
    <s v="BASE DE DATOS"/>
    <m/>
  </r>
  <r>
    <s v="20"/>
    <x v="1"/>
    <s v="PLUSPE"/>
    <s v="53007595"/>
    <s v="53007595"/>
    <x v="0"/>
    <m/>
    <m/>
    <n v="17.7"/>
    <n v="16.59"/>
    <m/>
    <m/>
    <n v="9034.2000000000007"/>
    <m/>
    <m/>
    <m/>
    <n v="1925"/>
    <n v="16.55"/>
    <x v="0"/>
    <s v="PLUSPE53007595EL"/>
    <s v="Pluspetrol Per£ Corporati¢n Sucursal del Per£"/>
    <x v="114"/>
    <x v="114"/>
    <s v="C.T. CORRIENTES 2"/>
    <x v="359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2"/>
    <n v="0"/>
    <x v="0"/>
    <n v="0"/>
    <x v="0"/>
    <x v="0"/>
    <n v="9034.2000000000007"/>
    <n v="9.0342000000000002"/>
    <m/>
    <n v="1.4749999999999999"/>
    <n v="1.3825000000000001"/>
    <n v="7.6479999999999997"/>
    <n v="0"/>
    <n v="61"/>
    <s v="BASE DE DATOS"/>
    <m/>
  </r>
  <r>
    <s v="20"/>
    <x v="1"/>
    <s v="PLUSPE"/>
    <s v="53007295"/>
    <s v="53007295"/>
    <x v="0"/>
    <m/>
    <m/>
    <n v="0.6"/>
    <n v="0.56000000000000005"/>
    <m/>
    <m/>
    <n v="0"/>
    <m/>
    <m/>
    <m/>
    <n v="0"/>
    <n v="0"/>
    <x v="0"/>
    <s v="PLUSPE53007295EL"/>
    <s v="Pluspetrol Per£ Corporati¢n Sucursal del Per£"/>
    <x v="114"/>
    <x v="114"/>
    <s v="C.T. 149 - PAVAYACU"/>
    <x v="360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0"/>
    <n v="0"/>
    <x v="0"/>
    <n v="0"/>
    <x v="0"/>
    <x v="0"/>
    <n v="0"/>
    <n v="0"/>
    <m/>
    <n v="4.9999999999999996E-2"/>
    <n v="4.6666666666666669E-2"/>
    <n v="7.6479999999999997"/>
    <n v="0"/>
    <n v="61"/>
    <s v="BASE DE DATOS"/>
    <m/>
  </r>
  <r>
    <s v="20"/>
    <x v="1"/>
    <s v="PLUSPE"/>
    <s v="53007495"/>
    <s v="53007495"/>
    <x v="0"/>
    <m/>
    <m/>
    <n v="9.9"/>
    <n v="7.3"/>
    <m/>
    <m/>
    <n v="1572.55"/>
    <m/>
    <m/>
    <m/>
    <n v="280"/>
    <n v="2.94"/>
    <x v="0"/>
    <s v="PLUSPE53007495EL"/>
    <s v="Pluspetrol Per£ Corporati¢n Sucursal del Per£"/>
    <x v="114"/>
    <x v="114"/>
    <s v="C.T. 130 - PAVAYACU"/>
    <x v="361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1"/>
    <n v="0"/>
    <x v="0"/>
    <n v="0"/>
    <x v="0"/>
    <x v="0"/>
    <n v="1572.55"/>
    <n v="1.5725499999999999"/>
    <m/>
    <n v="0.82500000000000007"/>
    <n v="0.60833333333333328"/>
    <n v="7.6479999999999997"/>
    <n v="0"/>
    <n v="61"/>
    <s v="BASE DE DATOS"/>
    <m/>
  </r>
  <r>
    <s v="20"/>
    <x v="1"/>
    <s v="PLUSPE"/>
    <s v="53008695"/>
    <s v="53008695"/>
    <x v="0"/>
    <m/>
    <m/>
    <n v="6.2469999999999999"/>
    <n v="5.2619999999999996"/>
    <m/>
    <m/>
    <n v="725.68"/>
    <m/>
    <m/>
    <m/>
    <n v="241"/>
    <n v="1.48"/>
    <x v="0"/>
    <s v="PLUSPE53008695EL"/>
    <s v="Pluspetrol Per£ Corporati¢n Sucursal del Per£"/>
    <x v="114"/>
    <x v="114"/>
    <s v="C.T. BAT.3 - YANAYACU"/>
    <x v="362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0"/>
    <n v="0"/>
    <x v="0"/>
    <n v="0"/>
    <x v="0"/>
    <x v="0"/>
    <n v="725.68"/>
    <n v="0.72567999999999999"/>
    <m/>
    <n v="0.52058333333333329"/>
    <n v="0.43849999999999995"/>
    <n v="7.6479999999999997"/>
    <n v="0"/>
    <n v="61"/>
    <s v="BASE DE DATOS"/>
    <m/>
  </r>
  <r>
    <s v="20"/>
    <x v="1"/>
    <s v="PLUSPE"/>
    <s v="53008795"/>
    <s v="53008795"/>
    <x v="0"/>
    <m/>
    <m/>
    <n v="4.45"/>
    <n v="3.11"/>
    <m/>
    <m/>
    <n v="817.52700000000004"/>
    <m/>
    <m/>
    <m/>
    <n v="400"/>
    <n v="1.296"/>
    <x v="0"/>
    <s v="PLUSPE53008795EL"/>
    <s v="Pluspetrol Per£ Corporati¢n Sucursal del Per£"/>
    <x v="114"/>
    <x v="114"/>
    <s v="C.T. BAT.8 - CHAMBIRA"/>
    <x v="363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0"/>
    <n v="0"/>
    <x v="0"/>
    <n v="0"/>
    <x v="0"/>
    <x v="0"/>
    <n v="817.52700000000004"/>
    <n v="0.817527"/>
    <m/>
    <n v="0.37083333333333335"/>
    <n v="0.25916666666666666"/>
    <n v="7.6479999999999997"/>
    <n v="0"/>
    <n v="61"/>
    <s v="BASE DE DATOS"/>
    <m/>
  </r>
  <r>
    <s v="20"/>
    <x v="1"/>
    <s v="PLUSPE"/>
    <s v="53007195"/>
    <s v="53007195"/>
    <x v="0"/>
    <m/>
    <m/>
    <n v="0.2"/>
    <n v="0.13"/>
    <m/>
    <m/>
    <n v="0"/>
    <m/>
    <m/>
    <m/>
    <n v="0"/>
    <n v="0"/>
    <x v="0"/>
    <s v="PLUSPE53007195EL"/>
    <s v="Pluspetrol Per£ Corporati¢n Sucursal del Per£"/>
    <x v="114"/>
    <x v="114"/>
    <s v="C.T. BAT.5 - PAVAYACU"/>
    <x v="364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0"/>
    <n v="0"/>
    <x v="0"/>
    <n v="0"/>
    <x v="0"/>
    <x v="0"/>
    <n v="0"/>
    <n v="0"/>
    <m/>
    <n v="1.6666666666666666E-2"/>
    <n v="1.0833333333333334E-2"/>
    <n v="7.6479999999999997"/>
    <n v="0"/>
    <n v="61"/>
    <s v="BASE DE DATOS"/>
    <m/>
  </r>
  <r>
    <s v="20"/>
    <x v="1"/>
    <s v="PLUSPE"/>
    <s v="53013499"/>
    <s v="53013499"/>
    <x v="0"/>
    <m/>
    <m/>
    <n v="0.5"/>
    <n v="0.42"/>
    <m/>
    <m/>
    <n v="51.045000000000002"/>
    <m/>
    <m/>
    <m/>
    <n v="19"/>
    <n v="0.04"/>
    <x v="0"/>
    <s v="PLUSPE53013499EL"/>
    <s v="Pluspetrol Per£ Corporati¢n Sucursal del Per£"/>
    <x v="114"/>
    <x v="114"/>
    <s v="C.T. CAPIRONA"/>
    <x v="365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0"/>
    <n v="0"/>
    <x v="0"/>
    <n v="0"/>
    <x v="0"/>
    <x v="0"/>
    <n v="51.045000000000002"/>
    <n v="5.1045E-2"/>
    <m/>
    <n v="4.1666666666666664E-2"/>
    <n v="3.4999999999999996E-2"/>
    <n v="7.6479999999999997"/>
    <n v="0"/>
    <n v="61"/>
    <s v="BASE DE DATOS"/>
    <m/>
  </r>
  <r>
    <s v="20"/>
    <x v="1"/>
    <s v="PLUSPE"/>
    <s v="53016301"/>
    <s v="53016301"/>
    <x v="0"/>
    <m/>
    <m/>
    <n v="3.7999999999999999E-2"/>
    <n v="3.7999999999999999E-2"/>
    <m/>
    <m/>
    <n v="0"/>
    <m/>
    <m/>
    <m/>
    <n v="0"/>
    <n v="0"/>
    <x v="0"/>
    <s v="PLUSPE53016301EL"/>
    <s v="Pluspetrol Per£ Corporati¢n Sucursal del Per£"/>
    <x v="114"/>
    <x v="114"/>
    <s v="C.T. NVA. ESPERANZA"/>
    <x v="366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0"/>
    <n v="0"/>
    <x v="0"/>
    <n v="0"/>
    <x v="0"/>
    <x v="0"/>
    <n v="0"/>
    <n v="0"/>
    <m/>
    <n v="3.1666666666666666E-3"/>
    <n v="3.1666666666666666E-3"/>
    <n v="7.6479999999999997"/>
    <n v="0"/>
    <n v="61"/>
    <s v="BASE DE DATOS"/>
    <m/>
  </r>
  <r>
    <s v="20"/>
    <x v="2"/>
    <s v="PLUSPE"/>
    <s v="53007395"/>
    <s v="53007395"/>
    <x v="0"/>
    <m/>
    <m/>
    <n v="27.05"/>
    <n v="24.03"/>
    <m/>
    <m/>
    <n v="5848.13"/>
    <m/>
    <m/>
    <m/>
    <n v="1847"/>
    <n v="13.92"/>
    <x v="0"/>
    <s v="PLUSPE53007395EL"/>
    <s v="Pluspetrol Per£ Corporati¢n Sucursal del Per£"/>
    <x v="114"/>
    <x v="114"/>
    <s v="C.T. CORRIENTES 1"/>
    <x v="358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1"/>
    <n v="0"/>
    <x v="0"/>
    <n v="0"/>
    <x v="0"/>
    <x v="0"/>
    <n v="5848.13"/>
    <n v="5.8481300000000003"/>
    <m/>
    <n v="2.2541666666666669"/>
    <n v="2.0024999999999999"/>
    <n v="7.6479999999999997"/>
    <n v="0"/>
    <n v="61"/>
    <s v="BASE DE DATOS"/>
    <m/>
  </r>
  <r>
    <s v="20"/>
    <x v="2"/>
    <s v="PLUSPE"/>
    <s v="53007595"/>
    <s v="53007595"/>
    <x v="0"/>
    <m/>
    <m/>
    <n v="17.7"/>
    <n v="16.59"/>
    <m/>
    <m/>
    <n v="11315.2"/>
    <m/>
    <m/>
    <m/>
    <n v="1430"/>
    <n v="16.55"/>
    <x v="0"/>
    <s v="PLUSPE53007595EL"/>
    <s v="Pluspetrol Per£ Corporati¢n Sucursal del Per£"/>
    <x v="114"/>
    <x v="114"/>
    <s v="C.T. CORRIENTES 2"/>
    <x v="359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2"/>
    <n v="0"/>
    <x v="0"/>
    <n v="0"/>
    <x v="0"/>
    <x v="0"/>
    <n v="11315.2"/>
    <n v="11.315200000000001"/>
    <m/>
    <n v="1.4749999999999999"/>
    <n v="1.3825000000000001"/>
    <n v="7.6479999999999997"/>
    <n v="0"/>
    <n v="61"/>
    <s v="BASE DE DATOS"/>
    <m/>
  </r>
  <r>
    <s v="20"/>
    <x v="2"/>
    <s v="PLUSPE"/>
    <s v="53007295"/>
    <s v="53007295"/>
    <x v="0"/>
    <m/>
    <m/>
    <n v="0.6"/>
    <n v="0.56000000000000005"/>
    <m/>
    <m/>
    <n v="0"/>
    <m/>
    <m/>
    <m/>
    <n v="0"/>
    <n v="0"/>
    <x v="0"/>
    <s v="PLUSPE53007295EL"/>
    <s v="Pluspetrol Per£ Corporati¢n Sucursal del Per£"/>
    <x v="114"/>
    <x v="114"/>
    <s v="C.T. 149 - PAVAYACU"/>
    <x v="360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0"/>
    <n v="0"/>
    <x v="0"/>
    <n v="0"/>
    <x v="0"/>
    <x v="0"/>
    <n v="0"/>
    <n v="0"/>
    <m/>
    <n v="4.9999999999999996E-2"/>
    <n v="4.6666666666666669E-2"/>
    <n v="7.6479999999999997"/>
    <n v="0"/>
    <n v="61"/>
    <s v="BASE DE DATOS"/>
    <m/>
  </r>
  <r>
    <s v="20"/>
    <x v="2"/>
    <s v="PLUSPE"/>
    <s v="53007495"/>
    <s v="53007495"/>
    <x v="0"/>
    <m/>
    <m/>
    <n v="9.9"/>
    <n v="7.3"/>
    <m/>
    <m/>
    <n v="1289.663"/>
    <m/>
    <m/>
    <m/>
    <n v="550"/>
    <n v="2.94"/>
    <x v="0"/>
    <s v="PLUSPE53007495EL"/>
    <s v="Pluspetrol Per£ Corporati¢n Sucursal del Per£"/>
    <x v="114"/>
    <x v="114"/>
    <s v="C.T. 130 - PAVAYACU"/>
    <x v="361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1"/>
    <n v="0"/>
    <x v="0"/>
    <n v="0"/>
    <x v="0"/>
    <x v="0"/>
    <n v="1289.663"/>
    <n v="1.289663"/>
    <m/>
    <n v="0.82500000000000007"/>
    <n v="0.60833333333333328"/>
    <n v="7.6479999999999997"/>
    <n v="0"/>
    <n v="61"/>
    <s v="BASE DE DATOS"/>
    <m/>
  </r>
  <r>
    <s v="20"/>
    <x v="2"/>
    <s v="PLUSPE"/>
    <s v="53008695"/>
    <s v="53008695"/>
    <x v="0"/>
    <m/>
    <m/>
    <n v="6.2469999999999999"/>
    <n v="5.2619999999999996"/>
    <m/>
    <m/>
    <n v="986.38800000000003"/>
    <m/>
    <m/>
    <m/>
    <n v="238"/>
    <n v="1.48"/>
    <x v="0"/>
    <s v="PLUSPE53008695EL"/>
    <s v="Pluspetrol Per£ Corporati¢n Sucursal del Per£"/>
    <x v="114"/>
    <x v="114"/>
    <s v="C.T. BAT.3 - YANAYACU"/>
    <x v="362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0"/>
    <n v="0"/>
    <x v="0"/>
    <n v="0"/>
    <x v="0"/>
    <x v="0"/>
    <n v="986.38800000000003"/>
    <n v="0.98638800000000004"/>
    <m/>
    <n v="0.52058333333333329"/>
    <n v="0.43849999999999995"/>
    <n v="7.6479999999999997"/>
    <n v="0"/>
    <n v="61"/>
    <s v="BASE DE DATOS"/>
    <m/>
  </r>
  <r>
    <s v="20"/>
    <x v="2"/>
    <s v="PLUSPE"/>
    <s v="53008795"/>
    <s v="53008795"/>
    <x v="0"/>
    <m/>
    <m/>
    <n v="4.45"/>
    <n v="3.11"/>
    <m/>
    <m/>
    <n v="691.69200000000001"/>
    <m/>
    <m/>
    <m/>
    <n v="147"/>
    <n v="1.296"/>
    <x v="0"/>
    <s v="PLUSPE53008795EL"/>
    <s v="Pluspetrol Per£ Corporati¢n Sucursal del Per£"/>
    <x v="114"/>
    <x v="114"/>
    <s v="C.T. BAT.8 - CHAMBIRA"/>
    <x v="363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0"/>
    <n v="0"/>
    <x v="0"/>
    <n v="0"/>
    <x v="0"/>
    <x v="0"/>
    <n v="691.69200000000001"/>
    <n v="0.69169199999999997"/>
    <m/>
    <n v="0.37083333333333335"/>
    <n v="0.25916666666666666"/>
    <n v="7.6479999999999997"/>
    <n v="0"/>
    <n v="61"/>
    <s v="BASE DE DATOS"/>
    <m/>
  </r>
  <r>
    <s v="20"/>
    <x v="2"/>
    <s v="PLUSPE"/>
    <s v="53007195"/>
    <s v="53007195"/>
    <x v="0"/>
    <m/>
    <m/>
    <n v="0.2"/>
    <n v="0.13"/>
    <m/>
    <m/>
    <n v="0"/>
    <m/>
    <m/>
    <m/>
    <n v="0"/>
    <n v="0"/>
    <x v="0"/>
    <s v="PLUSPE53007195EL"/>
    <s v="Pluspetrol Per£ Corporati¢n Sucursal del Per£"/>
    <x v="114"/>
    <x v="114"/>
    <s v="C.T. BAT.5 - PAVAYACU"/>
    <x v="364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0"/>
    <n v="0"/>
    <x v="0"/>
    <n v="0"/>
    <x v="0"/>
    <x v="0"/>
    <n v="0"/>
    <n v="0"/>
    <m/>
    <n v="1.6666666666666666E-2"/>
    <n v="1.0833333333333334E-2"/>
    <n v="7.6479999999999997"/>
    <n v="0"/>
    <n v="61"/>
    <s v="BASE DE DATOS"/>
    <m/>
  </r>
  <r>
    <s v="20"/>
    <x v="2"/>
    <s v="PLUSPE"/>
    <s v="53013499"/>
    <s v="53013499"/>
    <x v="0"/>
    <m/>
    <m/>
    <n v="0.5"/>
    <n v="0.42"/>
    <m/>
    <m/>
    <n v="48.917999999999999"/>
    <m/>
    <m/>
    <m/>
    <n v="15"/>
    <n v="0.04"/>
    <x v="0"/>
    <s v="PLUSPE53013499EL"/>
    <s v="Pluspetrol Per£ Corporati¢n Sucursal del Per£"/>
    <x v="114"/>
    <x v="114"/>
    <s v="C.T. CAPIRONA"/>
    <x v="365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0"/>
    <n v="0"/>
    <x v="0"/>
    <n v="0"/>
    <x v="0"/>
    <x v="0"/>
    <n v="48.917999999999999"/>
    <n v="4.8917999999999996E-2"/>
    <m/>
    <n v="4.1666666666666664E-2"/>
    <n v="3.4999999999999996E-2"/>
    <n v="7.6479999999999997"/>
    <n v="0"/>
    <n v="61"/>
    <s v="BASE DE DATOS"/>
    <m/>
  </r>
  <r>
    <s v="20"/>
    <x v="2"/>
    <s v="PLUSPE"/>
    <s v="53016301"/>
    <s v="53016301"/>
    <x v="0"/>
    <m/>
    <m/>
    <n v="3.7999999999999999E-2"/>
    <n v="3.7999999999999999E-2"/>
    <m/>
    <m/>
    <n v="0"/>
    <m/>
    <m/>
    <m/>
    <n v="0"/>
    <n v="0"/>
    <x v="0"/>
    <s v="PLUSPE53016301EL"/>
    <s v="Pluspetrol Per£ Corporati¢n Sucursal del Per£"/>
    <x v="114"/>
    <x v="114"/>
    <s v="C.T. NVA. ESPERANZA"/>
    <x v="366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0"/>
    <n v="0"/>
    <x v="0"/>
    <n v="0"/>
    <x v="0"/>
    <x v="0"/>
    <n v="0"/>
    <n v="0"/>
    <m/>
    <n v="3.1666666666666666E-3"/>
    <n v="3.1666666666666666E-3"/>
    <n v="7.6479999999999997"/>
    <n v="0"/>
    <n v="61"/>
    <s v="BASE DE DATOS"/>
    <m/>
  </r>
  <r>
    <s v="20"/>
    <x v="1"/>
    <s v="PLUSMA"/>
    <s v="33137405"/>
    <s v="33137405"/>
    <x v="1"/>
    <m/>
    <m/>
    <n v="32"/>
    <n v="28.8"/>
    <m/>
    <m/>
    <n v="8833.7900000000009"/>
    <m/>
    <m/>
    <m/>
    <n v="0"/>
    <n v="13.52"/>
    <x v="0"/>
    <s v="PLUSMA33137405TG"/>
    <s v="Pluspetrol Per£ Corp.Suc.del Per£ - Malvinas"/>
    <x v="89"/>
    <x v="89"/>
    <s v="C.T. MALVINAS"/>
    <x v="306"/>
    <x v="1"/>
    <x v="1"/>
    <x v="340"/>
    <x v="0"/>
    <s v="Instalado"/>
    <s v="Operativo"/>
    <s v="Autoproductor"/>
    <x v="2"/>
    <x v="0"/>
    <x v="0"/>
    <x v="0"/>
    <s v="Privado"/>
    <s v="CUSCO"/>
    <s v="CUSCO"/>
    <s v="LA CONVENCION"/>
    <s v="ECHARATE"/>
    <n v="0"/>
    <x v="1"/>
    <n v="0"/>
    <x v="0"/>
    <n v="0"/>
    <x v="0"/>
    <x v="0"/>
    <n v="8833.7900000000009"/>
    <n v="8.8337900000000005"/>
    <m/>
    <n v="2.6666666666666665"/>
    <n v="2.4"/>
    <n v="7.6479999999999997"/>
    <n v="0"/>
    <n v="62"/>
    <s v="BASE DE DATOS"/>
    <m/>
  </r>
  <r>
    <s v="20"/>
    <x v="2"/>
    <s v="PLUSMA"/>
    <s v="33137405"/>
    <s v="33137405"/>
    <x v="1"/>
    <m/>
    <m/>
    <n v="32"/>
    <n v="28.8"/>
    <m/>
    <m/>
    <n v="8484.89"/>
    <m/>
    <m/>
    <m/>
    <n v="0"/>
    <n v="12.787000000000001"/>
    <x v="0"/>
    <s v="PLUSMA33137405TG"/>
    <s v="Pluspetrol Per£ Corp.Suc.del Per£ - Malvinas"/>
    <x v="89"/>
    <x v="89"/>
    <s v="C.T. MALVINAS"/>
    <x v="306"/>
    <x v="1"/>
    <x v="1"/>
    <x v="340"/>
    <x v="0"/>
    <s v="Instalado"/>
    <s v="Operativo"/>
    <s v="Autoproductor"/>
    <x v="2"/>
    <x v="0"/>
    <x v="0"/>
    <x v="0"/>
    <s v="Privado"/>
    <s v="CUSCO"/>
    <s v="CUSCO"/>
    <s v="LA CONVENCION"/>
    <s v="ECHARATE"/>
    <n v="0"/>
    <x v="1"/>
    <n v="0"/>
    <x v="0"/>
    <n v="0"/>
    <x v="0"/>
    <x v="0"/>
    <n v="8484.89"/>
    <n v="8.48489"/>
    <m/>
    <n v="2.6666666666666665"/>
    <n v="2.4"/>
    <n v="7.6479999999999997"/>
    <n v="0"/>
    <n v="62"/>
    <s v="BASE DE DATOS"/>
    <m/>
  </r>
  <r>
    <s v="20"/>
    <x v="1"/>
    <s v="PLUSPI"/>
    <s v="33138205"/>
    <s v="33138205"/>
    <x v="1"/>
    <m/>
    <m/>
    <n v="28"/>
    <n v="24.5"/>
    <m/>
    <m/>
    <n v="6626.93"/>
    <m/>
    <m/>
    <m/>
    <n v="0"/>
    <n v="0"/>
    <x v="0"/>
    <s v="PLUSPI33138205TG"/>
    <s v="Pluspetrol Per£ Corp.Suc.del Per£ - Pisco"/>
    <x v="89"/>
    <x v="89"/>
    <s v="C.T. FRAC. PISCO"/>
    <x v="353"/>
    <x v="1"/>
    <x v="1"/>
    <x v="340"/>
    <x v="0"/>
    <s v="Instalado"/>
    <s v="Operativo"/>
    <s v="Autoproductor"/>
    <x v="2"/>
    <x v="0"/>
    <x v="0"/>
    <x v="0"/>
    <s v="Privado"/>
    <s v="ICA"/>
    <s v="ICA"/>
    <s v="PISCO"/>
    <s v="PARACAS"/>
    <n v="0"/>
    <x v="1"/>
    <n v="0"/>
    <x v="0"/>
    <n v="0"/>
    <x v="0"/>
    <x v="0"/>
    <n v="6626.93"/>
    <n v="6.6269300000000007"/>
    <m/>
    <n v="2.3333333333333335"/>
    <n v="2.0416666666666665"/>
    <n v="7.6479999999999997"/>
    <n v="0"/>
    <n v="62"/>
    <s v="BASE DE DATOS"/>
    <m/>
  </r>
  <r>
    <s v="20"/>
    <x v="2"/>
    <s v="PLUSPI"/>
    <s v="33138205"/>
    <s v="33138205"/>
    <x v="1"/>
    <m/>
    <m/>
    <n v="28"/>
    <n v="24.5"/>
    <m/>
    <m/>
    <n v="6181.442"/>
    <m/>
    <m/>
    <m/>
    <n v="0"/>
    <n v="14.24"/>
    <x v="0"/>
    <s v="PLUSPI33138205TG"/>
    <s v="Pluspetrol Per£ Corp.Suc.del Per£ - Pisco"/>
    <x v="89"/>
    <x v="89"/>
    <s v="C.T. FRAC. PISCO"/>
    <x v="353"/>
    <x v="1"/>
    <x v="1"/>
    <x v="340"/>
    <x v="0"/>
    <s v="Instalado"/>
    <s v="Operativo"/>
    <s v="Autoproductor"/>
    <x v="2"/>
    <x v="0"/>
    <x v="0"/>
    <x v="0"/>
    <s v="Privado"/>
    <s v="ICA"/>
    <s v="ICA"/>
    <s v="PISCO"/>
    <s v="PARACAS"/>
    <n v="0"/>
    <x v="1"/>
    <n v="0"/>
    <x v="0"/>
    <n v="0"/>
    <x v="0"/>
    <x v="0"/>
    <n v="6181.442"/>
    <n v="6.1814419999999997"/>
    <m/>
    <n v="2.3333333333333335"/>
    <n v="2.0416666666666665"/>
    <n v="7.6479999999999997"/>
    <n v="0"/>
    <n v="62"/>
    <s v="BASE DE DATOS"/>
    <m/>
  </r>
  <r>
    <s v="20"/>
    <x v="1"/>
    <s v="SPCC"/>
    <s v="03025091"/>
    <s v="03025091"/>
    <x v="0"/>
    <m/>
    <m/>
    <n v="1.25"/>
    <n v="1"/>
    <m/>
    <m/>
    <n v="0"/>
    <m/>
    <m/>
    <m/>
    <n v="0"/>
    <n v="0"/>
    <x v="0"/>
    <s v="SPCC03025091EL"/>
    <s v="Southern Per£ Cooper Corporation"/>
    <x v="91"/>
    <x v="91"/>
    <s v="C.T. EMERGENCIA FUND ILO"/>
    <x v="308"/>
    <x v="0"/>
    <x v="0"/>
    <x v="340"/>
    <x v="0"/>
    <s v="Instalado"/>
    <s v="Inoperativo"/>
    <s v="Autoproductor"/>
    <x v="2"/>
    <x v="0"/>
    <x v="0"/>
    <x v="0"/>
    <s v="Privado"/>
    <s v="MOQUEGUA"/>
    <s v="MOQUEGUA"/>
    <s v="ILO"/>
    <s v="PACOCHA"/>
    <n v="0"/>
    <x v="0"/>
    <n v="0"/>
    <x v="0"/>
    <n v="0"/>
    <x v="0"/>
    <x v="0"/>
    <n v="0"/>
    <n v="0"/>
    <m/>
    <n v="0.10416666666666667"/>
    <n v="8.3333333333333329E-2"/>
    <n v="7.6479999999999997"/>
    <n v="0"/>
    <n v="68"/>
    <s v="BASE DE DATOS"/>
    <m/>
  </r>
  <r>
    <s v="20"/>
    <x v="1"/>
    <s v="SPCC"/>
    <s v="33021793"/>
    <s v="33021793"/>
    <x v="0"/>
    <m/>
    <m/>
    <n v="4.3"/>
    <n v="2.8"/>
    <m/>
    <m/>
    <n v="0"/>
    <m/>
    <m/>
    <m/>
    <n v="0"/>
    <n v="0"/>
    <x v="0"/>
    <s v="SPCC33021793EL"/>
    <s v="Southern Per£ Cooper Corporation"/>
    <x v="91"/>
    <x v="91"/>
    <s v="C.T. REFINERÍA"/>
    <x v="309"/>
    <x v="0"/>
    <x v="0"/>
    <x v="340"/>
    <x v="0"/>
    <s v="Instalado"/>
    <s v="Operativo"/>
    <s v="Autoproductor"/>
    <x v="2"/>
    <x v="1"/>
    <x v="0"/>
    <x v="0"/>
    <s v="Privado"/>
    <s v="MOQUEGUA"/>
    <s v="MOQUEGUA"/>
    <s v="ILO"/>
    <s v="PACOCHA"/>
    <n v="0"/>
    <x v="0"/>
    <n v="0"/>
    <x v="0"/>
    <n v="0"/>
    <x v="0"/>
    <x v="0"/>
    <n v="0"/>
    <n v="0"/>
    <m/>
    <n v="0.35833333333333334"/>
    <n v="0.23333333333333331"/>
    <n v="7.6479999999999997"/>
    <n v="0"/>
    <n v="68"/>
    <s v="BASE DE DATOS"/>
    <m/>
  </r>
  <r>
    <s v="20"/>
    <x v="2"/>
    <s v="SPCC"/>
    <s v="03025091"/>
    <s v="03025091"/>
    <x v="0"/>
    <m/>
    <m/>
    <n v="1.25"/>
    <n v="1"/>
    <m/>
    <m/>
    <n v="0"/>
    <m/>
    <m/>
    <m/>
    <n v="0"/>
    <n v="0"/>
    <x v="0"/>
    <s v="SPCC03025091EL"/>
    <s v="Southern Per£ Cooper Corporation"/>
    <x v="91"/>
    <x v="91"/>
    <s v="C.T. EMERGENCIA FUND ILO"/>
    <x v="308"/>
    <x v="0"/>
    <x v="0"/>
    <x v="340"/>
    <x v="0"/>
    <s v="Instalado"/>
    <s v="Inoperativo"/>
    <s v="Autoproductor"/>
    <x v="2"/>
    <x v="0"/>
    <x v="0"/>
    <x v="0"/>
    <s v="Privado"/>
    <s v="MOQUEGUA"/>
    <s v="MOQUEGUA"/>
    <s v="ILO"/>
    <s v="PACOCHA"/>
    <n v="0"/>
    <x v="0"/>
    <n v="0"/>
    <x v="0"/>
    <n v="0"/>
    <x v="0"/>
    <x v="0"/>
    <n v="0"/>
    <n v="0"/>
    <m/>
    <n v="0.10416666666666667"/>
    <n v="8.3333333333333329E-2"/>
    <n v="7.6479999999999997"/>
    <n v="0"/>
    <n v="68"/>
    <s v="BASE DE DATOS"/>
    <m/>
  </r>
  <r>
    <s v="20"/>
    <x v="2"/>
    <s v="SPCC"/>
    <s v="33021793"/>
    <s v="33021793"/>
    <x v="0"/>
    <m/>
    <m/>
    <n v="4.3"/>
    <n v="2.8"/>
    <m/>
    <m/>
    <n v="0"/>
    <m/>
    <m/>
    <m/>
    <n v="0"/>
    <n v="0"/>
    <x v="0"/>
    <s v="SPCC33021793EL"/>
    <s v="Southern Per£ Cooper Corporation"/>
    <x v="91"/>
    <x v="91"/>
    <s v="C.T. REFINERÍA"/>
    <x v="309"/>
    <x v="0"/>
    <x v="0"/>
    <x v="340"/>
    <x v="0"/>
    <s v="Instalado"/>
    <s v="Operativo"/>
    <s v="Autoproductor"/>
    <x v="2"/>
    <x v="1"/>
    <x v="0"/>
    <x v="0"/>
    <s v="Privado"/>
    <s v="MOQUEGUA"/>
    <s v="MOQUEGUA"/>
    <s v="ILO"/>
    <s v="PACOCHA"/>
    <n v="0"/>
    <x v="0"/>
    <n v="0"/>
    <x v="0"/>
    <n v="0"/>
    <x v="0"/>
    <x v="0"/>
    <n v="0"/>
    <n v="0"/>
    <m/>
    <n v="0.35833333333333334"/>
    <n v="0.23333333333333331"/>
    <n v="7.6479999999999997"/>
    <n v="0"/>
    <n v="68"/>
    <s v="BASE DE DATOS"/>
    <m/>
  </r>
  <r>
    <s v="20"/>
    <x v="1"/>
    <s v="UNACEM"/>
    <s v="33084798"/>
    <s v="33084798"/>
    <x v="1"/>
    <m/>
    <m/>
    <n v="41.75"/>
    <n v="37.5"/>
    <m/>
    <m/>
    <n v="3941.3820000000001"/>
    <m/>
    <m/>
    <m/>
    <n v="565"/>
    <n v="40"/>
    <x v="0"/>
    <s v="UNACEM33084798TG"/>
    <s v="Uni¢n Andina de Cementos S.A.A."/>
    <x v="92"/>
    <x v="92"/>
    <s v="C.T. Atocongo"/>
    <x v="312"/>
    <x v="1"/>
    <x v="1"/>
    <x v="340"/>
    <x v="0"/>
    <s v="Instalado"/>
    <s v="Operativo"/>
    <s v="Autoproductor"/>
    <x v="2"/>
    <x v="1"/>
    <x v="0"/>
    <x v="0"/>
    <s v="Privado"/>
    <s v="LIMA"/>
    <s v="LIMA"/>
    <s v="LIMA"/>
    <s v="VILLAMARIA DEL TRIUNFO"/>
    <n v="0"/>
    <x v="1"/>
    <n v="0"/>
    <x v="0"/>
    <n v="0"/>
    <x v="0"/>
    <x v="0"/>
    <n v="3941.3820000000001"/>
    <n v="3.9413819999999999"/>
    <m/>
    <n v="3.4791666666666665"/>
    <n v="3.125"/>
    <n v="7.6479999999999997"/>
    <n v="0"/>
    <n v="72"/>
    <s v="BASE DE DATOS"/>
    <m/>
  </r>
  <r>
    <s v="20"/>
    <x v="1"/>
    <s v="UNACEM"/>
    <s v="33104600"/>
    <s v="33104600"/>
    <x v="0"/>
    <m/>
    <m/>
    <n v="0.8"/>
    <n v="0.75"/>
    <m/>
    <m/>
    <n v="0"/>
    <m/>
    <m/>
    <m/>
    <n v="0"/>
    <n v="0"/>
    <x v="0"/>
    <s v="UNACEM33104600EL"/>
    <s v="Uni¢n Andina de Cementos S.A.A."/>
    <x v="92"/>
    <x v="92"/>
    <s v="C.T. Cementos Lima"/>
    <x v="310"/>
    <x v="0"/>
    <x v="0"/>
    <x v="340"/>
    <x v="0"/>
    <s v="Instalado"/>
    <s v="Operativo"/>
    <s v="Autoproductor"/>
    <x v="2"/>
    <x v="0"/>
    <x v="0"/>
    <x v="0"/>
    <s v="Privado"/>
    <s v="LIMA"/>
    <s v="LIMA"/>
    <s v="LIMA"/>
    <s v="VILLAMARIA DEL TRIUNFO"/>
    <n v="0"/>
    <x v="0"/>
    <n v="0"/>
    <x v="0"/>
    <n v="0"/>
    <x v="0"/>
    <x v="0"/>
    <n v="0"/>
    <n v="0"/>
    <m/>
    <n v="6.6666666666666666E-2"/>
    <n v="6.25E-2"/>
    <n v="7.6479999999999997"/>
    <n v="0"/>
    <n v="72"/>
    <s v="BASE DE DATOS"/>
    <m/>
  </r>
  <r>
    <s v="20"/>
    <x v="1"/>
    <s v="UNACEM"/>
    <s v="33106100"/>
    <s v="33106100"/>
    <x v="0"/>
    <m/>
    <m/>
    <n v="0.8"/>
    <n v="0.75"/>
    <m/>
    <m/>
    <n v="0"/>
    <m/>
    <m/>
    <m/>
    <n v="0"/>
    <n v="0"/>
    <x v="0"/>
    <s v="UNACEM33106100EL"/>
    <s v="Uni¢n Andina de Cementos S.A.A."/>
    <x v="92"/>
    <x v="92"/>
    <s v="C.T. Cementos Lima 2"/>
    <x v="311"/>
    <x v="0"/>
    <x v="0"/>
    <x v="340"/>
    <x v="0"/>
    <s v="Instalado"/>
    <s v="Inoperativo"/>
    <s v="Autoproductor"/>
    <x v="2"/>
    <x v="0"/>
    <x v="0"/>
    <x v="0"/>
    <s v="Privado"/>
    <s v="LIMA"/>
    <s v="LIMA"/>
    <s v="LIMA"/>
    <s v="VILLAMARIA DEL TRIUNFO"/>
    <n v="0"/>
    <x v="0"/>
    <n v="0"/>
    <x v="0"/>
    <n v="0"/>
    <x v="0"/>
    <x v="0"/>
    <n v="0"/>
    <n v="0"/>
    <m/>
    <n v="6.6666666666666666E-2"/>
    <n v="6.25E-2"/>
    <n v="7.6479999999999997"/>
    <n v="0"/>
    <n v="72"/>
    <s v="BASE DE DATOS"/>
    <m/>
  </r>
  <r>
    <s v="20"/>
    <x v="2"/>
    <s v="UNACEM"/>
    <s v="33104600"/>
    <s v="33104600"/>
    <x v="0"/>
    <m/>
    <m/>
    <n v="0.8"/>
    <n v="0.75"/>
    <m/>
    <m/>
    <n v="0"/>
    <m/>
    <m/>
    <m/>
    <n v="0"/>
    <n v="0"/>
    <x v="0"/>
    <s v="UNACEM33104600EL"/>
    <s v="Uni¢n Andina de Cementos S.A.A."/>
    <x v="92"/>
    <x v="92"/>
    <s v="C.T. Cementos Lima"/>
    <x v="310"/>
    <x v="0"/>
    <x v="0"/>
    <x v="340"/>
    <x v="0"/>
    <s v="Instalado"/>
    <s v="Operativo"/>
    <s v="Autoproductor"/>
    <x v="2"/>
    <x v="0"/>
    <x v="0"/>
    <x v="0"/>
    <s v="Privado"/>
    <s v="LIMA"/>
    <s v="LIMA"/>
    <s v="LIMA"/>
    <s v="VILLAMARIA DEL TRIUNFO"/>
    <n v="0"/>
    <x v="0"/>
    <n v="0"/>
    <x v="0"/>
    <n v="0"/>
    <x v="0"/>
    <x v="0"/>
    <n v="0"/>
    <n v="0"/>
    <m/>
    <n v="6.6666666666666666E-2"/>
    <n v="6.25E-2"/>
    <n v="7.6479999999999997"/>
    <n v="0"/>
    <n v="72"/>
    <s v="BASE DE DATOS"/>
    <m/>
  </r>
  <r>
    <s v="20"/>
    <x v="2"/>
    <s v="UNACEM"/>
    <s v="33106100"/>
    <s v="33106100"/>
    <x v="0"/>
    <m/>
    <m/>
    <n v="0.8"/>
    <n v="0.75"/>
    <m/>
    <m/>
    <n v="0"/>
    <m/>
    <m/>
    <m/>
    <n v="0"/>
    <n v="0"/>
    <x v="0"/>
    <s v="UNACEM33106100EL"/>
    <s v="Uni¢n Andina de Cementos S.A.A."/>
    <x v="92"/>
    <x v="92"/>
    <s v="C.T. Cementos Lima 2"/>
    <x v="311"/>
    <x v="0"/>
    <x v="0"/>
    <x v="340"/>
    <x v="0"/>
    <s v="Instalado"/>
    <s v="Inoperativo"/>
    <s v="Autoproductor"/>
    <x v="2"/>
    <x v="0"/>
    <x v="0"/>
    <x v="0"/>
    <s v="Privado"/>
    <s v="LIMA"/>
    <s v="LIMA"/>
    <s v="LIMA"/>
    <s v="VILLAMARIA DEL TRIUNFO"/>
    <n v="0"/>
    <x v="0"/>
    <n v="0"/>
    <x v="0"/>
    <n v="0"/>
    <x v="0"/>
    <x v="0"/>
    <n v="0"/>
    <n v="0"/>
    <m/>
    <n v="6.6666666666666666E-2"/>
    <n v="6.25E-2"/>
    <n v="7.6479999999999997"/>
    <n v="0"/>
    <n v="72"/>
    <s v="BASE DE DATOS"/>
    <m/>
  </r>
  <r>
    <s v="20"/>
    <x v="2"/>
    <s v="UNACEM"/>
    <s v="33084798"/>
    <s v="33084798"/>
    <x v="1"/>
    <m/>
    <m/>
    <n v="41.75"/>
    <n v="37.5"/>
    <m/>
    <m/>
    <n v="1897.0830000000001"/>
    <m/>
    <m/>
    <m/>
    <n v="0"/>
    <n v="40"/>
    <x v="0"/>
    <s v="UNACEM33084798TG"/>
    <s v="Uni¢n Andina de Cementos S.A.A."/>
    <x v="92"/>
    <x v="92"/>
    <s v="C.T. Atocongo"/>
    <x v="312"/>
    <x v="1"/>
    <x v="1"/>
    <x v="340"/>
    <x v="0"/>
    <s v="Instalado"/>
    <s v="Operativo"/>
    <s v="Autoproductor"/>
    <x v="2"/>
    <x v="1"/>
    <x v="0"/>
    <x v="0"/>
    <s v="Privado"/>
    <s v="LIMA"/>
    <s v="LIMA"/>
    <s v="LIMA"/>
    <s v="VILLAMARIA DEL TRIUNFO"/>
    <n v="0"/>
    <x v="1"/>
    <n v="0"/>
    <x v="0"/>
    <n v="0"/>
    <x v="0"/>
    <x v="0"/>
    <n v="1897.0830000000001"/>
    <n v="1.8970830000000001"/>
    <m/>
    <n v="3.4791666666666665"/>
    <n v="3.125"/>
    <n v="7.6479999999999997"/>
    <n v="0"/>
    <n v="72"/>
    <s v="BASE DE DATOS"/>
    <m/>
  </r>
  <r>
    <s v="20"/>
    <x v="1"/>
    <s v="VOLCAN"/>
    <s v="0000209"/>
    <s v="0000209"/>
    <x v="0"/>
    <m/>
    <m/>
    <n v="6"/>
    <n v="0"/>
    <m/>
    <m/>
    <n v="0"/>
    <m/>
    <m/>
    <m/>
    <n v="0"/>
    <n v="0"/>
    <x v="0"/>
    <s v="VOLCAN0000209EL"/>
    <s v="Volc n C¡a. Minera"/>
    <x v="105"/>
    <x v="105"/>
    <s v="C.T. CERRO DE PASCO"/>
    <x v="334"/>
    <x v="0"/>
    <x v="0"/>
    <x v="340"/>
    <x v="0"/>
    <s v="Instalado"/>
    <s v="Inoperativo"/>
    <s v="Autoproductor"/>
    <x v="2"/>
    <x v="0"/>
    <x v="0"/>
    <x v="0"/>
    <s v="Privado"/>
    <s v="PASCO"/>
    <s v="PASCO"/>
    <s v="PASCO"/>
    <s v="CHAUPIMARCA"/>
    <n v="0"/>
    <x v="0"/>
    <n v="0"/>
    <x v="0"/>
    <n v="0"/>
    <x v="0"/>
    <x v="0"/>
    <n v="0"/>
    <n v="0"/>
    <m/>
    <n v="0.5"/>
    <n v="0"/>
    <n v="7.6479999999999997"/>
    <n v="0"/>
    <n v="74"/>
    <s v="BASE DE DATOS"/>
    <m/>
  </r>
  <r>
    <s v="20"/>
    <x v="1"/>
    <s v="VOLCAN"/>
    <s v="53024917"/>
    <s v="53024917"/>
    <x v="0"/>
    <m/>
    <m/>
    <n v="1.825"/>
    <n v="1.2"/>
    <m/>
    <m/>
    <n v="0"/>
    <m/>
    <m/>
    <m/>
    <n v="0"/>
    <n v="0"/>
    <x v="0"/>
    <s v="VOLCAN53024917EL"/>
    <s v="Volc n C¡a. Minera"/>
    <x v="105"/>
    <x v="105"/>
    <s v="C.T. SAN CRISTOBAL U1"/>
    <x v="335"/>
    <x v="0"/>
    <x v="0"/>
    <x v="340"/>
    <x v="0"/>
    <s v="Instalado"/>
    <s v="Operativo"/>
    <s v="Autoproductor"/>
    <x v="2"/>
    <x v="0"/>
    <x v="0"/>
    <x v="0"/>
    <s v="Privado"/>
    <s v="JUNIN"/>
    <s v="JUNIN"/>
    <s v="YAULI"/>
    <s v="YAULI"/>
    <n v="0"/>
    <x v="0"/>
    <n v="0"/>
    <x v="0"/>
    <n v="0"/>
    <x v="0"/>
    <x v="0"/>
    <n v="0"/>
    <n v="0"/>
    <m/>
    <n v="0.15208333333333332"/>
    <n v="9.9999999999999992E-2"/>
    <n v="7.6479999999999997"/>
    <n v="0"/>
    <n v="74"/>
    <s v="BASE DE DATOS"/>
    <m/>
  </r>
  <r>
    <s v="20"/>
    <x v="1"/>
    <s v="VOLCAN"/>
    <s v="53025017"/>
    <s v="53025017"/>
    <x v="0"/>
    <m/>
    <m/>
    <n v="1.825"/>
    <n v="1.2"/>
    <m/>
    <m/>
    <n v="0"/>
    <m/>
    <m/>
    <m/>
    <n v="0"/>
    <n v="0"/>
    <x v="0"/>
    <s v="VOLCAN53025017EL"/>
    <s v="Volc n C¡a. Minera"/>
    <x v="105"/>
    <x v="105"/>
    <s v="C.T. SAN CRISTOBAL U2"/>
    <x v="335"/>
    <x v="0"/>
    <x v="0"/>
    <x v="340"/>
    <x v="0"/>
    <s v="Instalado"/>
    <s v="Operativo"/>
    <s v="Autoproductor"/>
    <x v="2"/>
    <x v="0"/>
    <x v="0"/>
    <x v="0"/>
    <s v="Privado"/>
    <s v="JUNIN"/>
    <s v="JUNIN"/>
    <s v="YAULI"/>
    <s v="YAULI"/>
    <n v="0"/>
    <x v="0"/>
    <n v="0"/>
    <x v="0"/>
    <n v="0"/>
    <x v="0"/>
    <x v="0"/>
    <n v="0"/>
    <n v="0"/>
    <m/>
    <n v="0.15208333333333332"/>
    <n v="9.9999999999999992E-2"/>
    <n v="7.6479999999999997"/>
    <n v="0"/>
    <n v="74"/>
    <s v="BASE DE DATOS"/>
    <m/>
  </r>
  <r>
    <s v="20"/>
    <x v="1"/>
    <s v="VOLCAN"/>
    <s v="53025117"/>
    <s v="53025117"/>
    <x v="0"/>
    <m/>
    <m/>
    <n v="1.6"/>
    <n v="1"/>
    <m/>
    <m/>
    <n v="0"/>
    <m/>
    <m/>
    <m/>
    <n v="0"/>
    <n v="0"/>
    <x v="0"/>
    <s v="VOLCAN53025117EL"/>
    <s v="Volc n C¡a. Minera"/>
    <x v="105"/>
    <x v="105"/>
    <s v="C.T. CARAHUACRA U3"/>
    <x v="336"/>
    <x v="0"/>
    <x v="0"/>
    <x v="340"/>
    <x v="0"/>
    <s v="Instalado"/>
    <s v="Operativo"/>
    <s v="Autoproductor"/>
    <x v="2"/>
    <x v="0"/>
    <x v="0"/>
    <x v="0"/>
    <s v="Privado"/>
    <s v="JUNIN"/>
    <s v="JUNIN"/>
    <s v="YAULI"/>
    <s v="YAULI"/>
    <n v="0"/>
    <x v="0"/>
    <n v="0"/>
    <x v="0"/>
    <n v="0"/>
    <x v="0"/>
    <x v="0"/>
    <n v="0"/>
    <n v="0"/>
    <m/>
    <n v="0.13333333333333333"/>
    <n v="8.3333333333333329E-2"/>
    <n v="7.6479999999999997"/>
    <n v="0"/>
    <n v="74"/>
    <s v="BASE DE DATOS"/>
    <m/>
  </r>
  <r>
    <s v="20"/>
    <x v="1"/>
    <s v="VOLCAN"/>
    <s v="53025217"/>
    <s v="53025217"/>
    <x v="0"/>
    <m/>
    <m/>
    <n v="1.825"/>
    <n v="1.2"/>
    <m/>
    <m/>
    <n v="0"/>
    <m/>
    <m/>
    <m/>
    <n v="0"/>
    <n v="0"/>
    <x v="0"/>
    <s v="VOLCAN53025217EL"/>
    <s v="Volc n C¡a. Minera"/>
    <x v="105"/>
    <x v="105"/>
    <s v="C.T. ANDAYCHAGUA U4"/>
    <x v="337"/>
    <x v="0"/>
    <x v="0"/>
    <x v="340"/>
    <x v="0"/>
    <s v="Instalado"/>
    <s v="Operativo"/>
    <s v="Autoproductor"/>
    <x v="2"/>
    <x v="0"/>
    <x v="0"/>
    <x v="0"/>
    <s v="Privado"/>
    <s v="JUNIN"/>
    <s v="JUNIN"/>
    <s v="YAULI"/>
    <s v="HUAY HUAY"/>
    <n v="0"/>
    <x v="0"/>
    <n v="0"/>
    <x v="0"/>
    <n v="0"/>
    <x v="0"/>
    <x v="0"/>
    <n v="0"/>
    <n v="0"/>
    <m/>
    <n v="0.15208333333333332"/>
    <n v="9.9999999999999992E-2"/>
    <n v="7.6479999999999997"/>
    <n v="0"/>
    <n v="74"/>
    <s v="BASE DE DATOS"/>
    <m/>
  </r>
  <r>
    <s v="20"/>
    <x v="1"/>
    <s v="VOLCAN"/>
    <s v="53025317"/>
    <s v="53025317"/>
    <x v="0"/>
    <m/>
    <m/>
    <n v="1.6"/>
    <n v="1"/>
    <m/>
    <m/>
    <n v="0"/>
    <m/>
    <m/>
    <m/>
    <n v="0"/>
    <n v="0"/>
    <x v="0"/>
    <s v="VOLCAN53025317EL"/>
    <s v="Volc n C¡a. Minera"/>
    <x v="105"/>
    <x v="105"/>
    <s v="C.T. ANDAYCHAGUA U5"/>
    <x v="337"/>
    <x v="0"/>
    <x v="0"/>
    <x v="340"/>
    <x v="0"/>
    <s v="Instalado"/>
    <s v="Operativo"/>
    <s v="Autoproductor"/>
    <x v="2"/>
    <x v="0"/>
    <x v="0"/>
    <x v="0"/>
    <s v="Privado"/>
    <s v="JUNIN"/>
    <s v="JUNIN"/>
    <s v="YAULI"/>
    <s v="HUAY HUAY"/>
    <n v="0"/>
    <x v="0"/>
    <n v="0"/>
    <x v="0"/>
    <n v="0"/>
    <x v="0"/>
    <x v="0"/>
    <n v="0"/>
    <n v="0"/>
    <m/>
    <n v="0.13333333333333333"/>
    <n v="8.3333333333333329E-2"/>
    <n v="7.6479999999999997"/>
    <n v="0"/>
    <n v="74"/>
    <s v="BASE DE DATOS"/>
    <m/>
  </r>
  <r>
    <s v="20"/>
    <x v="1"/>
    <s v="VOLCAN"/>
    <s v="53025417"/>
    <s v="53025417"/>
    <x v="0"/>
    <m/>
    <m/>
    <n v="1.825"/>
    <n v="1.2"/>
    <m/>
    <m/>
    <n v="0"/>
    <m/>
    <m/>
    <m/>
    <n v="0"/>
    <n v="0"/>
    <x v="0"/>
    <s v="VOLCAN53025417EL"/>
    <s v="Volc n C¡a. Minera"/>
    <x v="105"/>
    <x v="105"/>
    <s v="C.T. TICLIO U6"/>
    <x v="338"/>
    <x v="0"/>
    <x v="0"/>
    <x v="340"/>
    <x v="0"/>
    <s v="Instalado"/>
    <s v="Operativo"/>
    <s v="Autoproductor"/>
    <x v="2"/>
    <x v="0"/>
    <x v="0"/>
    <x v="0"/>
    <s v="Privado"/>
    <s v="JUNIN"/>
    <s v="JUNIN"/>
    <s v="YAULI"/>
    <s v="CHICLA"/>
    <n v="0"/>
    <x v="0"/>
    <n v="0"/>
    <x v="0"/>
    <n v="0"/>
    <x v="0"/>
    <x v="0"/>
    <n v="0"/>
    <n v="0"/>
    <m/>
    <n v="0.15208333333333332"/>
    <n v="9.9999999999999992E-2"/>
    <n v="7.6479999999999997"/>
    <n v="0"/>
    <n v="74"/>
    <s v="BASE DE DATOS"/>
    <m/>
  </r>
  <r>
    <s v="20"/>
    <x v="1"/>
    <s v="VOLCAN"/>
    <s v="53025517"/>
    <s v="53025517"/>
    <x v="0"/>
    <m/>
    <m/>
    <n v="1.825"/>
    <n v="1.2"/>
    <m/>
    <m/>
    <n v="0"/>
    <m/>
    <m/>
    <m/>
    <n v="0"/>
    <n v="0"/>
    <x v="0"/>
    <s v="VOLCAN53025517EL"/>
    <s v="Volc n C¡a. Minera"/>
    <x v="105"/>
    <x v="105"/>
    <s v="C.T. PLANTA VICTORIA U7"/>
    <x v="339"/>
    <x v="0"/>
    <x v="0"/>
    <x v="340"/>
    <x v="0"/>
    <s v="Instalado"/>
    <s v="Operativo"/>
    <s v="Autoproductor"/>
    <x v="2"/>
    <x v="0"/>
    <x v="0"/>
    <x v="0"/>
    <s v="Privado"/>
    <s v="JUNIN"/>
    <s v="JUNIN"/>
    <s v="YAULI"/>
    <s v="YAULI"/>
    <n v="0"/>
    <x v="0"/>
    <n v="0"/>
    <x v="0"/>
    <n v="0"/>
    <x v="0"/>
    <x v="0"/>
    <n v="0"/>
    <n v="0"/>
    <m/>
    <n v="0.15208333333333332"/>
    <n v="9.9999999999999992E-2"/>
    <n v="7.6479999999999997"/>
    <n v="0"/>
    <n v="74"/>
    <s v="BASE DE DATOS"/>
    <m/>
  </r>
  <r>
    <s v="20"/>
    <x v="2"/>
    <s v="VOLCAN"/>
    <s v="0000209"/>
    <s v="0000209"/>
    <x v="0"/>
    <m/>
    <m/>
    <n v="6"/>
    <n v="0"/>
    <m/>
    <m/>
    <n v="0"/>
    <m/>
    <m/>
    <m/>
    <n v="0"/>
    <n v="0"/>
    <x v="0"/>
    <s v="VOLCAN0000209EL"/>
    <s v="Volc n C¡a. Minera"/>
    <x v="105"/>
    <x v="105"/>
    <s v="C.T. CERRO DE PASCO"/>
    <x v="334"/>
    <x v="0"/>
    <x v="0"/>
    <x v="340"/>
    <x v="0"/>
    <s v="Instalado"/>
    <s v="Inoperativo"/>
    <s v="Autoproductor"/>
    <x v="2"/>
    <x v="0"/>
    <x v="0"/>
    <x v="0"/>
    <s v="Privado"/>
    <s v="PASCO"/>
    <s v="PASCO"/>
    <s v="PASCO"/>
    <s v="CHAUPIMARCA"/>
    <n v="0"/>
    <x v="0"/>
    <n v="0"/>
    <x v="0"/>
    <n v="0"/>
    <x v="0"/>
    <x v="0"/>
    <n v="0"/>
    <n v="0"/>
    <m/>
    <n v="0.5"/>
    <n v="0"/>
    <n v="7.6479999999999997"/>
    <n v="0"/>
    <n v="74"/>
    <s v="BASE DE DATOS"/>
    <m/>
  </r>
  <r>
    <s v="20"/>
    <x v="2"/>
    <s v="VOLCAN"/>
    <s v="53024917"/>
    <s v="53024917"/>
    <x v="0"/>
    <m/>
    <m/>
    <n v="1.825"/>
    <n v="1.2"/>
    <m/>
    <m/>
    <n v="0"/>
    <m/>
    <m/>
    <m/>
    <n v="0"/>
    <n v="0"/>
    <x v="0"/>
    <s v="VOLCAN53024917EL"/>
    <s v="Volc n C¡a. Minera"/>
    <x v="105"/>
    <x v="105"/>
    <s v="C.T. SAN CRISTOBAL U1"/>
    <x v="335"/>
    <x v="0"/>
    <x v="0"/>
    <x v="340"/>
    <x v="0"/>
    <s v="Instalado"/>
    <s v="Operativo"/>
    <s v="Autoproductor"/>
    <x v="2"/>
    <x v="0"/>
    <x v="0"/>
    <x v="0"/>
    <s v="Privado"/>
    <s v="JUNIN"/>
    <s v="JUNIN"/>
    <s v="YAULI"/>
    <s v="YAULI"/>
    <n v="0"/>
    <x v="0"/>
    <n v="0"/>
    <x v="0"/>
    <n v="0"/>
    <x v="0"/>
    <x v="0"/>
    <n v="0"/>
    <n v="0"/>
    <m/>
    <n v="0.15208333333333332"/>
    <n v="9.9999999999999992E-2"/>
    <n v="7.6479999999999997"/>
    <n v="0"/>
    <n v="74"/>
    <s v="BASE DE DATOS"/>
    <m/>
  </r>
  <r>
    <s v="20"/>
    <x v="2"/>
    <s v="VOLCAN"/>
    <s v="53025017"/>
    <s v="53025017"/>
    <x v="0"/>
    <m/>
    <m/>
    <n v="1.825"/>
    <n v="1.2"/>
    <m/>
    <m/>
    <n v="0"/>
    <m/>
    <m/>
    <m/>
    <n v="0"/>
    <n v="0"/>
    <x v="0"/>
    <s v="VOLCAN53025017EL"/>
    <s v="Volc n C¡a. Minera"/>
    <x v="105"/>
    <x v="105"/>
    <s v="C.T. SAN CRISTOBAL U2"/>
    <x v="335"/>
    <x v="0"/>
    <x v="0"/>
    <x v="340"/>
    <x v="0"/>
    <s v="Instalado"/>
    <s v="Operativo"/>
    <s v="Autoproductor"/>
    <x v="2"/>
    <x v="0"/>
    <x v="0"/>
    <x v="0"/>
    <s v="Privado"/>
    <s v="JUNIN"/>
    <s v="JUNIN"/>
    <s v="YAULI"/>
    <s v="YAULI"/>
    <n v="0"/>
    <x v="0"/>
    <n v="0"/>
    <x v="0"/>
    <n v="0"/>
    <x v="0"/>
    <x v="0"/>
    <n v="0"/>
    <n v="0"/>
    <m/>
    <n v="0.15208333333333332"/>
    <n v="9.9999999999999992E-2"/>
    <n v="7.6479999999999997"/>
    <n v="0"/>
    <n v="74"/>
    <s v="BASE DE DATOS"/>
    <m/>
  </r>
  <r>
    <s v="20"/>
    <x v="2"/>
    <s v="VOLCAN"/>
    <s v="53025117"/>
    <s v="53025117"/>
    <x v="0"/>
    <m/>
    <m/>
    <n v="1.6"/>
    <n v="1"/>
    <m/>
    <m/>
    <n v="0"/>
    <m/>
    <m/>
    <m/>
    <n v="0"/>
    <n v="0"/>
    <x v="0"/>
    <s v="VOLCAN53025117EL"/>
    <s v="Volc n C¡a. Minera"/>
    <x v="105"/>
    <x v="105"/>
    <s v="C.T. CARAHUACRA U3"/>
    <x v="336"/>
    <x v="0"/>
    <x v="0"/>
    <x v="340"/>
    <x v="0"/>
    <s v="Instalado"/>
    <s v="Operativo"/>
    <s v="Autoproductor"/>
    <x v="2"/>
    <x v="0"/>
    <x v="0"/>
    <x v="0"/>
    <s v="Privado"/>
    <s v="JUNIN"/>
    <s v="JUNIN"/>
    <s v="YAULI"/>
    <s v="YAULI"/>
    <n v="0"/>
    <x v="0"/>
    <n v="0"/>
    <x v="0"/>
    <n v="0"/>
    <x v="0"/>
    <x v="0"/>
    <n v="0"/>
    <n v="0"/>
    <m/>
    <n v="0.13333333333333333"/>
    <n v="8.3333333333333329E-2"/>
    <n v="7.6479999999999997"/>
    <n v="0"/>
    <n v="74"/>
    <s v="BASE DE DATOS"/>
    <m/>
  </r>
  <r>
    <s v="20"/>
    <x v="2"/>
    <s v="VOLCAN"/>
    <s v="53025217"/>
    <s v="53025217"/>
    <x v="0"/>
    <m/>
    <m/>
    <n v="1.825"/>
    <n v="1.2"/>
    <m/>
    <m/>
    <n v="0"/>
    <m/>
    <m/>
    <m/>
    <n v="0"/>
    <n v="0"/>
    <x v="0"/>
    <s v="VOLCAN53025217EL"/>
    <s v="Volc n C¡a. Minera"/>
    <x v="105"/>
    <x v="105"/>
    <s v="C.T. ANDAYCHAGUA U4"/>
    <x v="337"/>
    <x v="0"/>
    <x v="0"/>
    <x v="340"/>
    <x v="0"/>
    <s v="Instalado"/>
    <s v="Operativo"/>
    <s v="Autoproductor"/>
    <x v="2"/>
    <x v="0"/>
    <x v="0"/>
    <x v="0"/>
    <s v="Privado"/>
    <s v="JUNIN"/>
    <s v="JUNIN"/>
    <s v="YAULI"/>
    <s v="HUAY HUAY"/>
    <n v="0"/>
    <x v="0"/>
    <n v="0"/>
    <x v="0"/>
    <n v="0"/>
    <x v="0"/>
    <x v="0"/>
    <n v="0"/>
    <n v="0"/>
    <m/>
    <n v="0.15208333333333332"/>
    <n v="9.9999999999999992E-2"/>
    <n v="7.6479999999999997"/>
    <n v="0"/>
    <n v="74"/>
    <s v="BASE DE DATOS"/>
    <m/>
  </r>
  <r>
    <s v="20"/>
    <x v="2"/>
    <s v="VOLCAN"/>
    <s v="53025317"/>
    <s v="53025317"/>
    <x v="0"/>
    <m/>
    <m/>
    <n v="1.6"/>
    <n v="1"/>
    <m/>
    <m/>
    <n v="0"/>
    <m/>
    <m/>
    <m/>
    <n v="0"/>
    <n v="0"/>
    <x v="0"/>
    <s v="VOLCAN53025317EL"/>
    <s v="Volc n C¡a. Minera"/>
    <x v="105"/>
    <x v="105"/>
    <s v="C.T. ANDAYCHAGUA U5"/>
    <x v="337"/>
    <x v="0"/>
    <x v="0"/>
    <x v="340"/>
    <x v="0"/>
    <s v="Instalado"/>
    <s v="Operativo"/>
    <s v="Autoproductor"/>
    <x v="2"/>
    <x v="0"/>
    <x v="0"/>
    <x v="0"/>
    <s v="Privado"/>
    <s v="JUNIN"/>
    <s v="JUNIN"/>
    <s v="YAULI"/>
    <s v="HUAY HUAY"/>
    <n v="0"/>
    <x v="0"/>
    <n v="0"/>
    <x v="0"/>
    <n v="0"/>
    <x v="0"/>
    <x v="0"/>
    <n v="0"/>
    <n v="0"/>
    <m/>
    <n v="0.13333333333333333"/>
    <n v="8.3333333333333329E-2"/>
    <n v="7.6479999999999997"/>
    <n v="0"/>
    <n v="74"/>
    <s v="BASE DE DATOS"/>
    <m/>
  </r>
  <r>
    <s v="20"/>
    <x v="2"/>
    <s v="VOLCAN"/>
    <s v="53025417"/>
    <s v="53025417"/>
    <x v="0"/>
    <m/>
    <m/>
    <n v="1.825"/>
    <n v="1.2"/>
    <m/>
    <m/>
    <n v="0"/>
    <m/>
    <m/>
    <m/>
    <n v="0"/>
    <n v="0"/>
    <x v="0"/>
    <s v="VOLCAN53025417EL"/>
    <s v="Volc n C¡a. Minera"/>
    <x v="105"/>
    <x v="105"/>
    <s v="C.T. TICLIO U6"/>
    <x v="338"/>
    <x v="0"/>
    <x v="0"/>
    <x v="340"/>
    <x v="0"/>
    <s v="Instalado"/>
    <s v="Operativo"/>
    <s v="Autoproductor"/>
    <x v="2"/>
    <x v="0"/>
    <x v="0"/>
    <x v="0"/>
    <s v="Privado"/>
    <s v="JUNIN"/>
    <s v="JUNIN"/>
    <s v="YAULI"/>
    <s v="CHICLA"/>
    <n v="0"/>
    <x v="0"/>
    <n v="0"/>
    <x v="0"/>
    <n v="0"/>
    <x v="0"/>
    <x v="0"/>
    <n v="0"/>
    <n v="0"/>
    <m/>
    <n v="0.15208333333333332"/>
    <n v="9.9999999999999992E-2"/>
    <n v="7.6479999999999997"/>
    <n v="0"/>
    <n v="74"/>
    <s v="BASE DE DATOS"/>
    <m/>
  </r>
  <r>
    <s v="20"/>
    <x v="2"/>
    <s v="VOLCAN"/>
    <s v="53025517"/>
    <s v="53025517"/>
    <x v="0"/>
    <m/>
    <m/>
    <n v="1.825"/>
    <n v="1.2"/>
    <m/>
    <m/>
    <n v="0"/>
    <m/>
    <m/>
    <m/>
    <n v="0"/>
    <n v="0"/>
    <x v="0"/>
    <s v="VOLCAN53025517EL"/>
    <s v="Volc n C¡a. Minera"/>
    <x v="105"/>
    <x v="105"/>
    <s v="C.T. PLANTA VICTORIA U7"/>
    <x v="339"/>
    <x v="0"/>
    <x v="0"/>
    <x v="340"/>
    <x v="0"/>
    <s v="Instalado"/>
    <s v="Operativo"/>
    <s v="Autoproductor"/>
    <x v="2"/>
    <x v="0"/>
    <x v="0"/>
    <x v="0"/>
    <s v="Privado"/>
    <s v="JUNIN"/>
    <s v="JUNIN"/>
    <s v="YAULI"/>
    <s v="YAULI"/>
    <n v="0"/>
    <x v="0"/>
    <n v="0"/>
    <x v="0"/>
    <n v="0"/>
    <x v="0"/>
    <x v="0"/>
    <n v="0"/>
    <n v="0"/>
    <m/>
    <n v="0.15208333333333332"/>
    <n v="9.9999999999999992E-2"/>
    <n v="7.6479999999999997"/>
    <n v="0"/>
    <n v="74"/>
    <s v="BASE DE DATOS"/>
    <m/>
  </r>
  <r>
    <s v="20"/>
    <x v="1"/>
    <s v="YANACO"/>
    <s v="53006495"/>
    <s v="53006495"/>
    <x v="0"/>
    <m/>
    <m/>
    <n v="0.67500000000000004"/>
    <n v="0.53"/>
    <m/>
    <m/>
    <n v="0"/>
    <m/>
    <m/>
    <m/>
    <n v="0"/>
    <n v="0"/>
    <x v="0"/>
    <s v="YANACO53006495EL"/>
    <s v="Minera Yanacocha S.A."/>
    <x v="106"/>
    <x v="106"/>
    <s v="C.T. China Linda"/>
    <x v="340"/>
    <x v="0"/>
    <x v="0"/>
    <x v="340"/>
    <x v="0"/>
    <s v="Instalado"/>
    <s v="Operativo"/>
    <s v="Autoproductor"/>
    <x v="2"/>
    <x v="0"/>
    <x v="0"/>
    <x v="0"/>
    <s v="Privado"/>
    <s v="CAJAMARCA"/>
    <s v="CAJAMARCA"/>
    <s v="CAJAMARCA"/>
    <s v="ENCAÑADA"/>
    <n v="0"/>
    <x v="0"/>
    <n v="0"/>
    <x v="0"/>
    <n v="0"/>
    <x v="0"/>
    <x v="0"/>
    <n v="0"/>
    <n v="0"/>
    <m/>
    <n v="5.6250000000000001E-2"/>
    <n v="4.4166666666666667E-2"/>
    <n v="7.6479999999999997"/>
    <n v="0"/>
    <n v="48"/>
    <s v="BASE DE DATOS"/>
    <m/>
  </r>
  <r>
    <s v="20"/>
    <x v="1"/>
    <s v="YANACO"/>
    <s v="53202108"/>
    <s v="53202108"/>
    <x v="0"/>
    <m/>
    <m/>
    <n v="4.08"/>
    <n v="2.85"/>
    <m/>
    <m/>
    <n v="0.74"/>
    <m/>
    <m/>
    <m/>
    <n v="0"/>
    <n v="0"/>
    <x v="0"/>
    <s v="YANACO53202108EL"/>
    <s v="Minera Yanacocha S.A."/>
    <x v="106"/>
    <x v="106"/>
    <s v="C.T. Gold Mill"/>
    <x v="341"/>
    <x v="0"/>
    <x v="0"/>
    <x v="340"/>
    <x v="0"/>
    <s v="Instalado"/>
    <s v="Operativo"/>
    <s v="Autoproductor"/>
    <x v="2"/>
    <x v="0"/>
    <x v="0"/>
    <x v="0"/>
    <s v="Privado"/>
    <s v="CAJAMARCA"/>
    <s v="CAJAMARCA"/>
    <s v="CAJAMARCA"/>
    <s v="ENCAÑADA"/>
    <n v="0"/>
    <x v="0"/>
    <n v="0"/>
    <x v="0"/>
    <n v="0"/>
    <x v="0"/>
    <x v="0"/>
    <n v="0.74"/>
    <n v="7.3999999999999999E-4"/>
    <m/>
    <n v="0.34"/>
    <n v="0.23750000000000002"/>
    <n v="7.6479999999999997"/>
    <n v="0"/>
    <n v="48"/>
    <s v="BASE DE DATOS"/>
    <m/>
  </r>
  <r>
    <s v="20"/>
    <x v="1"/>
    <s v="YANACO"/>
    <s v="53201807"/>
    <s v="53201807"/>
    <x v="0"/>
    <m/>
    <m/>
    <n v="10.95"/>
    <n v="7.4"/>
    <m/>
    <m/>
    <n v="0.86899999999999999"/>
    <m/>
    <m/>
    <m/>
    <n v="0"/>
    <n v="0"/>
    <x v="0"/>
    <s v="YANACO53201807EL"/>
    <s v="Minera Yanacocha S.A."/>
    <x v="106"/>
    <x v="106"/>
    <s v="C.T. La Pajuela"/>
    <x v="342"/>
    <x v="0"/>
    <x v="0"/>
    <x v="340"/>
    <x v="0"/>
    <s v="Instalado"/>
    <s v="Operativo"/>
    <s v="Autoproductor"/>
    <x v="2"/>
    <x v="0"/>
    <x v="0"/>
    <x v="0"/>
    <s v="Privado"/>
    <s v="CAJAMARCA"/>
    <s v="CAJAMARCA"/>
    <s v="CAJAMARCA"/>
    <s v="ENCAÑADA"/>
    <n v="0"/>
    <x v="0"/>
    <n v="0"/>
    <x v="0"/>
    <n v="0"/>
    <x v="0"/>
    <x v="0"/>
    <n v="0.86899999999999999"/>
    <n v="8.6899999999999998E-4"/>
    <m/>
    <n v="0.91249999999999998"/>
    <n v="0.6166666666666667"/>
    <n v="7.6479999999999997"/>
    <n v="0"/>
    <n v="48"/>
    <s v="BASE DE DATOS"/>
    <m/>
  </r>
  <r>
    <s v="20"/>
    <x v="1"/>
    <s v="YANACO"/>
    <s v="33045194"/>
    <s v="33045194"/>
    <x v="0"/>
    <m/>
    <m/>
    <n v="3.18"/>
    <n v="2.15"/>
    <m/>
    <m/>
    <n v="0.254"/>
    <m/>
    <m/>
    <m/>
    <n v="0"/>
    <n v="0"/>
    <x v="0"/>
    <s v="YANACO33045194EL"/>
    <s v="Minera Yanacocha S.A."/>
    <x v="106"/>
    <x v="106"/>
    <s v="C.T. Maqui Maqui"/>
    <x v="343"/>
    <x v="0"/>
    <x v="0"/>
    <x v="340"/>
    <x v="0"/>
    <s v="Instalado"/>
    <s v="Operativo"/>
    <s v="Autoproductor"/>
    <x v="2"/>
    <x v="0"/>
    <x v="0"/>
    <x v="0"/>
    <s v="Privado"/>
    <s v="CAJAMARCA"/>
    <s v="CAJAMARCA"/>
    <s v="CAJAMARCA"/>
    <s v="ENCAÑADA"/>
    <n v="0"/>
    <x v="0"/>
    <n v="0"/>
    <x v="0"/>
    <n v="0"/>
    <x v="0"/>
    <x v="0"/>
    <n v="0.254"/>
    <n v="2.5399999999999999E-4"/>
    <m/>
    <n v="0.26500000000000001"/>
    <n v="0.17916666666666667"/>
    <n v="7.6479999999999997"/>
    <n v="0"/>
    <n v="48"/>
    <s v="BASE DE DATOS"/>
    <m/>
  </r>
  <r>
    <s v="20"/>
    <x v="1"/>
    <s v="YANACO"/>
    <s v="33045094"/>
    <s v="33045094"/>
    <x v="0"/>
    <m/>
    <m/>
    <n v="5.46"/>
    <n v="3.3"/>
    <m/>
    <m/>
    <n v="3.97"/>
    <m/>
    <m/>
    <m/>
    <n v="0"/>
    <n v="0"/>
    <x v="0"/>
    <s v="YANACO33045094EL"/>
    <s v="Minera Yanacocha S.A."/>
    <x v="106"/>
    <x v="106"/>
    <s v="C.T. Pampa Larga"/>
    <x v="344"/>
    <x v="0"/>
    <x v="0"/>
    <x v="340"/>
    <x v="0"/>
    <s v="Instalado"/>
    <s v="Operativo"/>
    <s v="Autoproductor"/>
    <x v="2"/>
    <x v="0"/>
    <x v="0"/>
    <x v="0"/>
    <s v="Privado"/>
    <s v="CAJAMARCA"/>
    <s v="CAJAMARCA"/>
    <s v="CAJAMARCA"/>
    <s v="ENCAÑADA"/>
    <n v="0"/>
    <x v="0"/>
    <n v="0"/>
    <x v="0"/>
    <n v="0"/>
    <x v="0"/>
    <x v="0"/>
    <n v="3.97"/>
    <n v="3.9700000000000004E-3"/>
    <m/>
    <n v="0.45500000000000002"/>
    <n v="0.27499999999999997"/>
    <n v="7.6479999999999997"/>
    <n v="0"/>
    <n v="48"/>
    <s v="BASE DE DATOS"/>
    <m/>
  </r>
  <r>
    <s v="20"/>
    <x v="1"/>
    <s v="YANACO"/>
    <s v="53200404"/>
    <s v="53200404"/>
    <x v="0"/>
    <m/>
    <m/>
    <n v="1.82"/>
    <n v="1.3"/>
    <m/>
    <m/>
    <n v="0"/>
    <m/>
    <m/>
    <m/>
    <n v="0"/>
    <n v="0"/>
    <x v="0"/>
    <s v="YANACO53200404EL"/>
    <s v="Minera Yanacocha S.A."/>
    <x v="106"/>
    <x v="106"/>
    <s v="C.T. Pond. de Carachugo"/>
    <x v="345"/>
    <x v="0"/>
    <x v="0"/>
    <x v="340"/>
    <x v="0"/>
    <s v="Instalado"/>
    <s v="Inoperativo"/>
    <s v="Autoproductor"/>
    <x v="2"/>
    <x v="0"/>
    <x v="0"/>
    <x v="0"/>
    <s v="Privado"/>
    <s v="CAJAMARCA"/>
    <s v="CAJAMARCA"/>
    <s v="CAJAMARCA"/>
    <s v="ENCAÑADA"/>
    <n v="0"/>
    <x v="0"/>
    <n v="0"/>
    <x v="0"/>
    <n v="0"/>
    <x v="0"/>
    <x v="0"/>
    <n v="0"/>
    <n v="0"/>
    <m/>
    <n v="0.15166666666666667"/>
    <n v="0.10833333333333334"/>
    <n v="7.6479999999999997"/>
    <n v="0"/>
    <n v="48"/>
    <s v="BASE DE DATOS"/>
    <m/>
  </r>
  <r>
    <s v="20"/>
    <x v="1"/>
    <s v="YANACO"/>
    <s v="53018302"/>
    <s v="53018302"/>
    <x v="0"/>
    <m/>
    <m/>
    <n v="8.65"/>
    <n v="6"/>
    <m/>
    <m/>
    <n v="0.94699999999999995"/>
    <m/>
    <m/>
    <m/>
    <n v="0"/>
    <n v="0"/>
    <x v="0"/>
    <s v="YANACO53018302EL"/>
    <s v="Minera Yanacocha S.A."/>
    <x v="106"/>
    <x v="106"/>
    <s v="C.T. Quinua"/>
    <x v="346"/>
    <x v="0"/>
    <x v="0"/>
    <x v="340"/>
    <x v="0"/>
    <s v="Instalado"/>
    <s v="Operativo"/>
    <s v="Autoproductor"/>
    <x v="2"/>
    <x v="0"/>
    <x v="0"/>
    <x v="0"/>
    <s v="Privado"/>
    <s v="CAJAMARCA"/>
    <s v="CAJAMARCA"/>
    <s v="CAJAMARCA"/>
    <s v="CAJAMARCA"/>
    <n v="0"/>
    <x v="0"/>
    <n v="0"/>
    <x v="0"/>
    <n v="0"/>
    <x v="0"/>
    <x v="0"/>
    <n v="0.94699999999999995"/>
    <n v="9.4699999999999993E-4"/>
    <m/>
    <n v="0.72083333333333333"/>
    <n v="0.5"/>
    <n v="7.6479999999999997"/>
    <n v="0"/>
    <n v="48"/>
    <s v="BASE DE DATOS"/>
    <m/>
  </r>
  <r>
    <s v="20"/>
    <x v="1"/>
    <s v="YANACO"/>
    <s v="33045294"/>
    <s v="33045294"/>
    <x v="0"/>
    <m/>
    <m/>
    <n v="5.4249999999999998"/>
    <n v="3.4"/>
    <m/>
    <m/>
    <n v="0.36"/>
    <m/>
    <m/>
    <m/>
    <n v="0"/>
    <n v="0"/>
    <x v="0"/>
    <s v="YANACO33045294EL"/>
    <s v="Minera Yanacocha S.A."/>
    <x v="106"/>
    <x v="106"/>
    <s v="C.T. Yanacocha Norte"/>
    <x v="347"/>
    <x v="0"/>
    <x v="0"/>
    <x v="340"/>
    <x v="0"/>
    <s v="Instalado"/>
    <s v="Operativo"/>
    <s v="Autoproductor"/>
    <x v="2"/>
    <x v="0"/>
    <x v="0"/>
    <x v="0"/>
    <s v="Privado"/>
    <s v="CAJAMARCA"/>
    <s v="CAJAMARCA"/>
    <s v="CAJAMARCA"/>
    <s v="ENCAÑADA"/>
    <n v="0"/>
    <x v="0"/>
    <n v="0"/>
    <x v="0"/>
    <n v="0"/>
    <x v="0"/>
    <x v="0"/>
    <n v="0.36"/>
    <n v="3.5999999999999997E-4"/>
    <m/>
    <n v="0.45208333333333334"/>
    <n v="0.28333333333333333"/>
    <n v="7.6479999999999997"/>
    <n v="0"/>
    <n v="48"/>
    <s v="BASE DE DATOS"/>
    <m/>
  </r>
  <r>
    <s v="20"/>
    <x v="2"/>
    <s v="YANACO"/>
    <s v="53006495"/>
    <s v="53006495"/>
    <x v="0"/>
    <m/>
    <m/>
    <n v="0.67500000000000004"/>
    <n v="0.53"/>
    <m/>
    <m/>
    <n v="0"/>
    <m/>
    <m/>
    <m/>
    <n v="0"/>
    <n v="0"/>
    <x v="0"/>
    <s v="YANACO53006495EL"/>
    <s v="Minera Yanacocha S.A."/>
    <x v="106"/>
    <x v="106"/>
    <s v="C.T. China Linda"/>
    <x v="340"/>
    <x v="0"/>
    <x v="0"/>
    <x v="340"/>
    <x v="0"/>
    <s v="Instalado"/>
    <s v="Operativo"/>
    <s v="Autoproductor"/>
    <x v="2"/>
    <x v="0"/>
    <x v="0"/>
    <x v="0"/>
    <s v="Privado"/>
    <s v="CAJAMARCA"/>
    <s v="CAJAMARCA"/>
    <s v="CAJAMARCA"/>
    <s v="ENCAÑADA"/>
    <n v="0"/>
    <x v="0"/>
    <n v="0"/>
    <x v="0"/>
    <n v="0"/>
    <x v="0"/>
    <x v="0"/>
    <n v="0"/>
    <n v="0"/>
    <m/>
    <n v="5.6250000000000001E-2"/>
    <n v="4.4166666666666667E-2"/>
    <n v="7.6479999999999997"/>
    <n v="0"/>
    <n v="48"/>
    <s v="BASE DE DATOS"/>
    <m/>
  </r>
  <r>
    <s v="20"/>
    <x v="2"/>
    <s v="YANACO"/>
    <s v="53202108"/>
    <s v="53202108"/>
    <x v="0"/>
    <m/>
    <m/>
    <n v="4.08"/>
    <n v="2.85"/>
    <m/>
    <m/>
    <n v="0.32"/>
    <m/>
    <m/>
    <m/>
    <n v="0"/>
    <n v="0"/>
    <x v="0"/>
    <s v="YANACO53202108EL"/>
    <s v="Minera Yanacocha S.A."/>
    <x v="106"/>
    <x v="106"/>
    <s v="C.T. Gold Mill"/>
    <x v="341"/>
    <x v="0"/>
    <x v="0"/>
    <x v="340"/>
    <x v="0"/>
    <s v="Instalado"/>
    <s v="Operativo"/>
    <s v="Autoproductor"/>
    <x v="2"/>
    <x v="0"/>
    <x v="0"/>
    <x v="0"/>
    <s v="Privado"/>
    <s v="CAJAMARCA"/>
    <s v="CAJAMARCA"/>
    <s v="CAJAMARCA"/>
    <s v="ENCAÑADA"/>
    <n v="0"/>
    <x v="0"/>
    <n v="0"/>
    <x v="0"/>
    <n v="0"/>
    <x v="0"/>
    <x v="0"/>
    <n v="0.32"/>
    <n v="3.2000000000000003E-4"/>
    <m/>
    <n v="0.34"/>
    <n v="0.23750000000000002"/>
    <n v="7.6479999999999997"/>
    <n v="0"/>
    <n v="48"/>
    <s v="BASE DE DATOS"/>
    <m/>
  </r>
  <r>
    <s v="20"/>
    <x v="2"/>
    <s v="YANACO"/>
    <s v="53201807"/>
    <s v="53201807"/>
    <x v="0"/>
    <m/>
    <m/>
    <n v="10.95"/>
    <n v="7.4"/>
    <m/>
    <m/>
    <n v="0.68600000000000005"/>
    <m/>
    <m/>
    <m/>
    <n v="0"/>
    <n v="0"/>
    <x v="0"/>
    <s v="YANACO53201807EL"/>
    <s v="Minera Yanacocha S.A."/>
    <x v="106"/>
    <x v="106"/>
    <s v="C.T. La Pajuela"/>
    <x v="342"/>
    <x v="0"/>
    <x v="0"/>
    <x v="340"/>
    <x v="0"/>
    <s v="Instalado"/>
    <s v="Operativo"/>
    <s v="Autoproductor"/>
    <x v="2"/>
    <x v="0"/>
    <x v="0"/>
    <x v="0"/>
    <s v="Privado"/>
    <s v="CAJAMARCA"/>
    <s v="CAJAMARCA"/>
    <s v="CAJAMARCA"/>
    <s v="ENCAÑADA"/>
    <n v="0"/>
    <x v="0"/>
    <n v="0"/>
    <x v="0"/>
    <n v="0"/>
    <x v="0"/>
    <x v="0"/>
    <n v="0.68600000000000005"/>
    <n v="6.8600000000000009E-4"/>
    <m/>
    <n v="0.91249999999999998"/>
    <n v="0.6166666666666667"/>
    <n v="7.6479999999999997"/>
    <n v="0"/>
    <n v="48"/>
    <s v="BASE DE DATOS"/>
    <m/>
  </r>
  <r>
    <s v="20"/>
    <x v="2"/>
    <s v="YANACO"/>
    <s v="33045194"/>
    <s v="33045194"/>
    <x v="0"/>
    <m/>
    <m/>
    <n v="3.18"/>
    <n v="2.15"/>
    <m/>
    <m/>
    <n v="3.3000000000000002E-2"/>
    <m/>
    <m/>
    <m/>
    <n v="0"/>
    <n v="0"/>
    <x v="0"/>
    <s v="YANACO33045194EL"/>
    <s v="Minera Yanacocha S.A."/>
    <x v="106"/>
    <x v="106"/>
    <s v="C.T. Maqui Maqui"/>
    <x v="343"/>
    <x v="0"/>
    <x v="0"/>
    <x v="340"/>
    <x v="0"/>
    <s v="Instalado"/>
    <s v="Operativo"/>
    <s v="Autoproductor"/>
    <x v="2"/>
    <x v="0"/>
    <x v="0"/>
    <x v="0"/>
    <s v="Privado"/>
    <s v="CAJAMARCA"/>
    <s v="CAJAMARCA"/>
    <s v="CAJAMARCA"/>
    <s v="ENCAÑADA"/>
    <n v="0"/>
    <x v="0"/>
    <n v="0"/>
    <x v="0"/>
    <n v="0"/>
    <x v="0"/>
    <x v="0"/>
    <n v="3.3000000000000002E-2"/>
    <n v="3.3000000000000003E-5"/>
    <m/>
    <n v="0.26500000000000001"/>
    <n v="0.17916666666666667"/>
    <n v="7.6479999999999997"/>
    <n v="0"/>
    <n v="48"/>
    <s v="BASE DE DATOS"/>
    <m/>
  </r>
  <r>
    <s v="20"/>
    <x v="2"/>
    <s v="YANACO"/>
    <s v="33045094"/>
    <s v="33045094"/>
    <x v="0"/>
    <m/>
    <m/>
    <n v="5.46"/>
    <n v="3.3"/>
    <m/>
    <m/>
    <n v="0.29599999999999999"/>
    <m/>
    <m/>
    <m/>
    <n v="0"/>
    <n v="0"/>
    <x v="0"/>
    <s v="YANACO33045094EL"/>
    <s v="Minera Yanacocha S.A."/>
    <x v="106"/>
    <x v="106"/>
    <s v="C.T. Pampa Larga"/>
    <x v="344"/>
    <x v="0"/>
    <x v="0"/>
    <x v="340"/>
    <x v="0"/>
    <s v="Instalado"/>
    <s v="Operativo"/>
    <s v="Autoproductor"/>
    <x v="2"/>
    <x v="0"/>
    <x v="0"/>
    <x v="0"/>
    <s v="Privado"/>
    <s v="CAJAMARCA"/>
    <s v="CAJAMARCA"/>
    <s v="CAJAMARCA"/>
    <s v="ENCAÑADA"/>
    <n v="0"/>
    <x v="0"/>
    <n v="0"/>
    <x v="0"/>
    <n v="0"/>
    <x v="0"/>
    <x v="0"/>
    <n v="0.29599999999999999"/>
    <n v="2.9599999999999998E-4"/>
    <m/>
    <n v="0.45500000000000002"/>
    <n v="0.27499999999999997"/>
    <n v="7.6479999999999997"/>
    <n v="0"/>
    <n v="48"/>
    <s v="BASE DE DATOS"/>
    <m/>
  </r>
  <r>
    <s v="20"/>
    <x v="2"/>
    <s v="YANACO"/>
    <s v="53200404"/>
    <s v="53200404"/>
    <x v="0"/>
    <m/>
    <m/>
    <n v="1.82"/>
    <n v="1.3"/>
    <m/>
    <m/>
    <n v="0"/>
    <m/>
    <m/>
    <m/>
    <n v="0"/>
    <n v="0"/>
    <x v="0"/>
    <s v="YANACO53200404EL"/>
    <s v="Minera Yanacocha S.A."/>
    <x v="106"/>
    <x v="106"/>
    <s v="C.T. Pond. de Carachugo"/>
    <x v="345"/>
    <x v="0"/>
    <x v="0"/>
    <x v="340"/>
    <x v="0"/>
    <s v="Instalado"/>
    <s v="Inoperativo"/>
    <s v="Autoproductor"/>
    <x v="2"/>
    <x v="0"/>
    <x v="0"/>
    <x v="0"/>
    <s v="Privado"/>
    <s v="CAJAMARCA"/>
    <s v="CAJAMARCA"/>
    <s v="CAJAMARCA"/>
    <s v="ENCAÑADA"/>
    <n v="0"/>
    <x v="0"/>
    <n v="0"/>
    <x v="0"/>
    <n v="0"/>
    <x v="0"/>
    <x v="0"/>
    <n v="0"/>
    <n v="0"/>
    <m/>
    <n v="0.15166666666666667"/>
    <n v="0.10833333333333334"/>
    <n v="7.6479999999999997"/>
    <n v="0"/>
    <n v="48"/>
    <s v="BASE DE DATOS"/>
    <m/>
  </r>
  <r>
    <s v="20"/>
    <x v="2"/>
    <s v="YANACO"/>
    <s v="53018302"/>
    <s v="53018302"/>
    <x v="0"/>
    <m/>
    <m/>
    <n v="8.65"/>
    <n v="6"/>
    <m/>
    <m/>
    <n v="0.46300000000000002"/>
    <m/>
    <m/>
    <m/>
    <n v="0"/>
    <n v="0"/>
    <x v="0"/>
    <s v="YANACO53018302EL"/>
    <s v="Minera Yanacocha S.A."/>
    <x v="106"/>
    <x v="106"/>
    <s v="C.T. Quinua"/>
    <x v="346"/>
    <x v="0"/>
    <x v="0"/>
    <x v="340"/>
    <x v="0"/>
    <s v="Instalado"/>
    <s v="Operativo"/>
    <s v="Autoproductor"/>
    <x v="2"/>
    <x v="0"/>
    <x v="0"/>
    <x v="0"/>
    <s v="Privado"/>
    <s v="CAJAMARCA"/>
    <s v="CAJAMARCA"/>
    <s v="CAJAMARCA"/>
    <s v="CAJAMARCA"/>
    <n v="0"/>
    <x v="0"/>
    <n v="0"/>
    <x v="0"/>
    <n v="0"/>
    <x v="0"/>
    <x v="0"/>
    <n v="0.46300000000000002"/>
    <n v="4.6300000000000003E-4"/>
    <m/>
    <n v="0.72083333333333333"/>
    <n v="0.5"/>
    <n v="7.6479999999999997"/>
    <n v="0"/>
    <n v="48"/>
    <s v="BASE DE DATOS"/>
    <m/>
  </r>
  <r>
    <s v="20"/>
    <x v="2"/>
    <s v="YANACO"/>
    <s v="33045294"/>
    <s v="33045294"/>
    <x v="0"/>
    <m/>
    <m/>
    <n v="5.4249999999999998"/>
    <n v="3.4"/>
    <m/>
    <m/>
    <n v="0.156"/>
    <m/>
    <m/>
    <m/>
    <n v="0"/>
    <n v="0"/>
    <x v="0"/>
    <s v="YANACO33045294EL"/>
    <s v="Minera Yanacocha S.A."/>
    <x v="106"/>
    <x v="106"/>
    <s v="C.T. Yanacocha Norte"/>
    <x v="347"/>
    <x v="0"/>
    <x v="0"/>
    <x v="340"/>
    <x v="0"/>
    <s v="Instalado"/>
    <s v="Operativo"/>
    <s v="Autoproductor"/>
    <x v="2"/>
    <x v="0"/>
    <x v="0"/>
    <x v="0"/>
    <s v="Privado"/>
    <s v="CAJAMARCA"/>
    <s v="CAJAMARCA"/>
    <s v="CAJAMARCA"/>
    <s v="ENCAÑADA"/>
    <n v="0"/>
    <x v="0"/>
    <n v="0"/>
    <x v="0"/>
    <n v="0"/>
    <x v="0"/>
    <x v="0"/>
    <n v="0.156"/>
    <n v="1.56E-4"/>
    <m/>
    <n v="0.45208333333333334"/>
    <n v="0.28333333333333333"/>
    <n v="7.6479999999999997"/>
    <n v="0"/>
    <n v="48"/>
    <s v="BASE DE DATOS"/>
    <m/>
  </r>
  <r>
    <s v="20"/>
    <x v="0"/>
    <s v="MOROCO"/>
    <s v="33020993"/>
    <s v="33020993"/>
    <x v="0"/>
    <m/>
    <m/>
    <n v="12"/>
    <n v="8"/>
    <m/>
    <m/>
    <n v="0"/>
    <m/>
    <m/>
    <m/>
    <n v="0"/>
    <n v="0"/>
    <x v="0"/>
    <s v="MOROCO33020993EL"/>
    <s v="C¡a. Minera San Ignacio de Morococha"/>
    <x v="119"/>
    <x v="119"/>
    <s v="C.T. San Vicente"/>
    <x v="377"/>
    <x v="0"/>
    <x v="0"/>
    <x v="340"/>
    <x v="0"/>
    <s v="Instalado"/>
    <s v="Operativo"/>
    <s v="Autoproductor"/>
    <x v="2"/>
    <x v="0"/>
    <x v="0"/>
    <x v="0"/>
    <s v="Privado"/>
    <s v="JUNIN"/>
    <s v="JUNIN"/>
    <s v="YAULI"/>
    <s v="MOROCOCHA"/>
    <n v="0"/>
    <x v="0"/>
    <n v="0"/>
    <x v="0"/>
    <n v="0"/>
    <x v="0"/>
    <x v="0"/>
    <n v="0"/>
    <n v="0"/>
    <m/>
    <n v="1"/>
    <n v="0.66666666666666663"/>
    <n v="7.6479999999999997"/>
    <n v="0"/>
    <n v="28"/>
    <s v="BASE DE DATOS"/>
    <m/>
  </r>
  <r>
    <s v="20"/>
    <x v="1"/>
    <s v="MOROCO"/>
    <s v="33020993"/>
    <s v="33020993"/>
    <x v="0"/>
    <m/>
    <m/>
    <n v="12"/>
    <n v="8"/>
    <m/>
    <m/>
    <n v="4.2999999999999997E-2"/>
    <m/>
    <m/>
    <m/>
    <n v="0"/>
    <n v="0.25"/>
    <x v="0"/>
    <s v="MOROCO33020993EL"/>
    <s v="C¡a. Minera San Ignacio de Morococha"/>
    <x v="119"/>
    <x v="119"/>
    <s v="C.T. San Vicente"/>
    <x v="377"/>
    <x v="0"/>
    <x v="0"/>
    <x v="340"/>
    <x v="0"/>
    <s v="Instalado"/>
    <s v="Operativo"/>
    <s v="Autoproductor"/>
    <x v="2"/>
    <x v="0"/>
    <x v="0"/>
    <x v="0"/>
    <s v="Privado"/>
    <s v="JUNIN"/>
    <s v="JUNIN"/>
    <s v="YAULI"/>
    <s v="MOROCOCHA"/>
    <n v="0"/>
    <x v="0"/>
    <n v="0"/>
    <x v="0"/>
    <n v="0"/>
    <x v="0"/>
    <x v="0"/>
    <n v="4.2999999999999997E-2"/>
    <n v="4.2999999999999995E-5"/>
    <m/>
    <n v="1"/>
    <n v="0.66666666666666663"/>
    <n v="7.6479999999999997"/>
    <n v="0"/>
    <n v="28"/>
    <s v="BASE DE DATOS"/>
    <m/>
  </r>
  <r>
    <s v="20"/>
    <x v="1"/>
    <s v="CARAVE"/>
    <s v="53203912"/>
    <s v="53203912"/>
    <x v="0"/>
    <m/>
    <m/>
    <n v="1.089"/>
    <n v="0.871"/>
    <m/>
    <m/>
    <n v="349.18900000000002"/>
    <m/>
    <m/>
    <m/>
    <n v="86"/>
    <n v="0.17499999999999999"/>
    <x v="0"/>
    <s v="CARAVE53203912EL"/>
    <s v="Compa¤ia Minera Caraveli S.A.C."/>
    <x v="86"/>
    <x v="86"/>
    <s v="C.T. Mina"/>
    <x v="300"/>
    <x v="0"/>
    <x v="0"/>
    <x v="340"/>
    <x v="0"/>
    <s v="Instalado"/>
    <s v="Operativo"/>
    <s v="Autoproductor"/>
    <x v="2"/>
    <x v="0"/>
    <x v="0"/>
    <x v="0"/>
    <s v="Privado"/>
    <s v="AREQUIPA"/>
    <s v="AREQUIPA"/>
    <s v="CARAVELI"/>
    <s v="HUANU HUANU"/>
    <n v="0"/>
    <x v="0"/>
    <n v="0"/>
    <x v="0"/>
    <n v="0"/>
    <x v="0"/>
    <x v="0"/>
    <n v="349.18900000000002"/>
    <n v="0.34918900000000003"/>
    <m/>
    <n v="9.0749999999999997E-2"/>
    <n v="7.2583333333333333E-2"/>
    <n v="7.6479999999999997"/>
    <n v="0"/>
    <n v="25"/>
    <s v="BASE DE DATOS"/>
    <m/>
  </r>
  <r>
    <s v="20"/>
    <x v="1"/>
    <s v="CARAVE"/>
    <s v="53203812"/>
    <s v="53203812"/>
    <x v="0"/>
    <m/>
    <m/>
    <n v="2.3450000000000002"/>
    <n v="1.8759999999999999"/>
    <m/>
    <m/>
    <n v="612.29300000000001"/>
    <m/>
    <m/>
    <m/>
    <n v="84"/>
    <n v="0.57999999999999996"/>
    <x v="0"/>
    <s v="CARAVE53203812EL"/>
    <s v="Compa¤ia Minera Caraveli S.A.C."/>
    <x v="86"/>
    <x v="86"/>
    <s v="C.T. Planta"/>
    <x v="301"/>
    <x v="0"/>
    <x v="0"/>
    <x v="340"/>
    <x v="0"/>
    <s v="Instalado"/>
    <s v="Operativo"/>
    <s v="Autoproductor"/>
    <x v="2"/>
    <x v="0"/>
    <x v="0"/>
    <x v="0"/>
    <s v="Privado"/>
    <s v="AREQUIPA"/>
    <s v="AREQUIPA"/>
    <s v="CARAVELI"/>
    <s v="HUANU HUANU"/>
    <n v="0"/>
    <x v="0"/>
    <n v="0"/>
    <x v="0"/>
    <n v="0"/>
    <x v="0"/>
    <x v="0"/>
    <n v="612.29300000000001"/>
    <n v="0.61229299999999998"/>
    <m/>
    <n v="0.19541666666666668"/>
    <n v="0.15633333333333332"/>
    <n v="7.6479999999999997"/>
    <n v="0"/>
    <n v="25"/>
    <s v="BASE DE DATOS"/>
    <m/>
  </r>
  <r>
    <s v="20"/>
    <x v="3"/>
    <s v="ANABIS"/>
    <s v="71403385"/>
    <s v="71403385"/>
    <x v="0"/>
    <m/>
    <m/>
    <n v="7.36"/>
    <n v="3.56"/>
    <m/>
    <m/>
    <n v="11.49"/>
    <m/>
    <m/>
    <m/>
    <n v="10"/>
    <n v="1.395"/>
    <x v="0"/>
    <s v="ANABIS71403385EL"/>
    <s v="Anabi S.A.C:"/>
    <x v="93"/>
    <x v="93"/>
    <s v="C.T. Anabi"/>
    <x v="313"/>
    <x v="0"/>
    <x v="0"/>
    <x v="340"/>
    <x v="0"/>
    <s v="Instalado"/>
    <s v="Operativo"/>
    <s v="Autoproductor"/>
    <x v="2"/>
    <x v="0"/>
    <x v="0"/>
    <x v="0"/>
    <s v="Privado"/>
    <s v="CUSCO"/>
    <s v="CUSCO"/>
    <s v="CHUMBIVILCAS"/>
    <s v="QUIÑOTA"/>
    <n v="0"/>
    <x v="0"/>
    <n v="0"/>
    <x v="0"/>
    <n v="0"/>
    <x v="0"/>
    <x v="0"/>
    <n v="11.49"/>
    <n v="1.149E-2"/>
    <m/>
    <n v="0.27999999999999997"/>
    <n v="0.12666666666666668"/>
    <n v="7.6479999999999997"/>
    <n v="0"/>
    <n v="4"/>
    <s v="BASE DE DATOS"/>
    <m/>
  </r>
  <r>
    <s v="20"/>
    <x v="3"/>
    <s v="ANABIS"/>
    <s v="53024214"/>
    <s v="53024214"/>
    <x v="0"/>
    <m/>
    <m/>
    <n v="3.36"/>
    <n v="1.95"/>
    <m/>
    <m/>
    <n v="2.4169999999999998"/>
    <m/>
    <m/>
    <m/>
    <n v="0"/>
    <n v="2.2799999999999998"/>
    <x v="0"/>
    <s v="ANABIS53024214EL"/>
    <s v="Anabi S.A.C:"/>
    <x v="93"/>
    <x v="93"/>
    <s v="C.T. Anama"/>
    <x v="314"/>
    <x v="0"/>
    <x v="0"/>
    <x v="340"/>
    <x v="0"/>
    <s v="Instalado"/>
    <s v="Operativo"/>
    <s v="Autoproductor"/>
    <x v="2"/>
    <x v="0"/>
    <x v="0"/>
    <x v="0"/>
    <s v="Privado"/>
    <s v="CUSCO"/>
    <s v="CUSCO"/>
    <s v="CHUMBIVILCAS"/>
    <s v="QUIÑOTA"/>
    <n v="0"/>
    <x v="0"/>
    <n v="0"/>
    <x v="0"/>
    <n v="0"/>
    <x v="0"/>
    <x v="0"/>
    <n v="2.4169999999999998"/>
    <n v="2.4169999999999999E-3"/>
    <m/>
    <n v="0.27999999999999997"/>
    <n v="0.16250000000000001"/>
    <n v="7.6479999999999997"/>
    <n v="0"/>
    <n v="4"/>
    <s v="BASE DE DATOS"/>
    <m/>
  </r>
  <r>
    <s v="20"/>
    <x v="3"/>
    <s v="ANTAPA"/>
    <s v="33004293"/>
    <s v="33004293"/>
    <x v="0"/>
    <m/>
    <m/>
    <n v="17.96"/>
    <n v="16"/>
    <m/>
    <m/>
    <n v="4.3140000000000001"/>
    <m/>
    <m/>
    <m/>
    <n v="3.28"/>
    <n v="3.0590000000000002"/>
    <x v="0"/>
    <s v="ANTAPA33004293EL"/>
    <s v="Compa¤¡a Minera Antapaccay S.A."/>
    <x v="84"/>
    <x v="84"/>
    <s v="C.T. Tintaya"/>
    <x v="298"/>
    <x v="0"/>
    <x v="0"/>
    <x v="340"/>
    <x v="0"/>
    <s v="Instalado"/>
    <s v="Operativo"/>
    <s v="Autoproductor"/>
    <x v="2"/>
    <x v="1"/>
    <x v="0"/>
    <x v="0"/>
    <s v="Privado"/>
    <s v="CUSCO"/>
    <s v="CUSCO"/>
    <s v="ESPINAR"/>
    <s v="LA CONVENCION"/>
    <n v="0"/>
    <x v="0"/>
    <n v="0"/>
    <x v="0"/>
    <n v="0"/>
    <x v="0"/>
    <x v="0"/>
    <n v="4.3140000000000001"/>
    <n v="4.3140000000000001E-3"/>
    <m/>
    <n v="1.4966666666666668"/>
    <n v="1.3333333333333333"/>
    <n v="7.6479999999999997"/>
    <n v="0"/>
    <n v="23"/>
    <s v="BASE DE DATOS"/>
    <m/>
  </r>
  <r>
    <s v="20"/>
    <x v="3"/>
    <s v="APUMAY"/>
    <s v="71402522"/>
    <s v="71402522"/>
    <x v="0"/>
    <m/>
    <m/>
    <n v="4"/>
    <n v="3.2"/>
    <m/>
    <m/>
    <n v="42.970999999999997"/>
    <m/>
    <m/>
    <m/>
    <n v="0"/>
    <n v="1.1100000000000001"/>
    <x v="0"/>
    <s v="APUMAY71402522EL"/>
    <s v="Apumayo S.A.C."/>
    <x v="94"/>
    <x v="94"/>
    <s v="C.T. Apumayo"/>
    <x v="315"/>
    <x v="0"/>
    <x v="0"/>
    <x v="340"/>
    <x v="0"/>
    <s v="Instalado"/>
    <s v="Operativo"/>
    <s v="Autoproductor"/>
    <x v="2"/>
    <x v="0"/>
    <x v="0"/>
    <x v="0"/>
    <s v="Privado"/>
    <s v="AYACUCHO"/>
    <s v="AYACUCHO"/>
    <s v="LUCANAS"/>
    <s v="CHAVIÑA"/>
    <n v="0"/>
    <x v="0"/>
    <n v="0"/>
    <x v="0"/>
    <n v="0"/>
    <x v="0"/>
    <x v="0"/>
    <n v="42.970999999999997"/>
    <n v="4.2970999999999995E-2"/>
    <m/>
    <n v="0.33333333333333331"/>
    <n v="0.26666666666666666"/>
    <n v="7.6479999999999997"/>
    <n v="0"/>
    <n v="6"/>
    <s v="BASE DE DATOS"/>
    <m/>
  </r>
  <r>
    <s v="20"/>
    <x v="3"/>
    <s v="ARUNTA"/>
    <s v="71403991"/>
    <s v="71403991"/>
    <x v="0"/>
    <m/>
    <m/>
    <n v="3.83"/>
    <n v="2.2000000000000002"/>
    <m/>
    <m/>
    <n v="0"/>
    <m/>
    <m/>
    <m/>
    <n v="0"/>
    <n v="0"/>
    <x v="0"/>
    <s v="ARUNTA71403991EL"/>
    <s v="Aruntani S.A.C."/>
    <x v="95"/>
    <x v="95"/>
    <s v="C.T. Jesica"/>
    <x v="316"/>
    <x v="0"/>
    <x v="0"/>
    <x v="340"/>
    <x v="0"/>
    <s v="Instalado"/>
    <s v="Operativo"/>
    <s v="Autoproductor"/>
    <x v="2"/>
    <x v="0"/>
    <x v="0"/>
    <x v="0"/>
    <s v="Privado"/>
    <s v="PUNO"/>
    <s v="PUNO"/>
    <s v="LAMPA"/>
    <s v="OCUVIRI"/>
    <n v="0"/>
    <x v="0"/>
    <n v="0"/>
    <x v="0"/>
    <n v="0"/>
    <x v="0"/>
    <x v="0"/>
    <n v="0"/>
    <n v="0"/>
    <m/>
    <n v="0.31916666666666665"/>
    <n v="0.18333333333333335"/>
    <n v="7.6479999999999997"/>
    <n v="0"/>
    <n v="7"/>
    <s v="BASE DE DATOS"/>
    <m/>
  </r>
  <r>
    <s v="20"/>
    <x v="3"/>
    <s v="ARUNTA"/>
    <s v="53019803"/>
    <s v="53019803"/>
    <x v="0"/>
    <m/>
    <m/>
    <n v="0"/>
    <n v="0"/>
    <m/>
    <m/>
    <n v="0"/>
    <m/>
    <m/>
    <m/>
    <n v="0"/>
    <n v="0"/>
    <x v="1"/>
    <s v="ARUNTA53019803EL"/>
    <s v="Aruntani S.A.C."/>
    <x v="95"/>
    <x v="95"/>
    <s v="C.T. Santa Rosa - Aru"/>
    <x v="72"/>
    <x v="0"/>
    <x v="0"/>
    <x v="340"/>
    <x v="0"/>
    <s v="Instalado"/>
    <s v="Inoperativo"/>
    <s v="Autoproductor"/>
    <x v="2"/>
    <x v="0"/>
    <x v="0"/>
    <x v="0"/>
    <s v="Privado"/>
    <s v="MOQUEGUA"/>
    <s v="MOQUEGUA"/>
    <s v="MARISCAL NIETO"/>
    <s v="CARUMAS"/>
    <n v="0"/>
    <x v="0"/>
    <n v="0"/>
    <x v="0"/>
    <n v="0"/>
    <x v="0"/>
    <x v="0"/>
    <n v="0"/>
    <n v="0"/>
    <m/>
    <s v="-"/>
    <s v="-"/>
    <e v="#N/A"/>
    <n v="0"/>
    <n v="7"/>
    <s v="BASE DE DATOS"/>
    <m/>
  </r>
  <r>
    <s v="20"/>
    <x v="3"/>
    <s v="ARUNTA"/>
    <s v="53019903"/>
    <s v="53019903"/>
    <x v="0"/>
    <m/>
    <m/>
    <n v="8.23"/>
    <n v="4.3"/>
    <m/>
    <m/>
    <n v="0.7"/>
    <m/>
    <m/>
    <m/>
    <n v="0"/>
    <n v="0.35"/>
    <x v="0"/>
    <s v="ARUNTA53019903EL"/>
    <s v="Aruntani S.A.C."/>
    <x v="95"/>
    <x v="95"/>
    <s v="C.T. Tucari - Aru"/>
    <x v="317"/>
    <x v="0"/>
    <x v="0"/>
    <x v="340"/>
    <x v="0"/>
    <s v="Instalado"/>
    <s v="Operativo"/>
    <s v="Autoproductor"/>
    <x v="2"/>
    <x v="0"/>
    <x v="0"/>
    <x v="0"/>
    <s v="Privado"/>
    <s v="MOQUEGUA"/>
    <s v="MOQUEGUA"/>
    <s v="MARISCAL NIETO"/>
    <s v="CARUMAS"/>
    <n v="0"/>
    <x v="0"/>
    <n v="0"/>
    <x v="0"/>
    <n v="0"/>
    <x v="0"/>
    <x v="0"/>
    <n v="0.7"/>
    <n v="6.9999999999999999E-4"/>
    <m/>
    <n v="0.45041666666666669"/>
    <n v="0.21666666666666667"/>
    <n v="7.6479999999999997"/>
    <n v="0"/>
    <n v="7"/>
    <s v="BASE DE DATOS"/>
    <m/>
  </r>
  <r>
    <s v="20"/>
    <x v="3"/>
    <s v="NXACAJ"/>
    <s v="33021593"/>
    <s v="33021593"/>
    <x v="0"/>
    <m/>
    <m/>
    <n v="2.5"/>
    <n v="2"/>
    <m/>
    <m/>
    <n v="0"/>
    <m/>
    <m/>
    <m/>
    <n v="0"/>
    <n v="0"/>
    <x v="0"/>
    <s v="NXACAJ33021593EL"/>
    <s v="Nexa Resources Cajamarquilla S.A."/>
    <x v="118"/>
    <x v="118"/>
    <s v="C.T. Cajamarquilla EL"/>
    <x v="371"/>
    <x v="0"/>
    <x v="0"/>
    <x v="340"/>
    <x v="0"/>
    <s v="Instalado"/>
    <s v="Operativo"/>
    <s v="Autoproductor"/>
    <x v="2"/>
    <x v="1"/>
    <x v="0"/>
    <x v="0"/>
    <s v="Privado"/>
    <s v="LIMA"/>
    <s v="LIMA"/>
    <s v="LIMA"/>
    <s v="LURIGANCHO"/>
    <n v="0"/>
    <x v="0"/>
    <n v="0"/>
    <x v="0"/>
    <n v="0"/>
    <x v="0"/>
    <x v="0"/>
    <n v="0"/>
    <n v="0"/>
    <m/>
    <n v="0.20833333333333334"/>
    <n v="0.16666666666666666"/>
    <n v="7.6479999999999997"/>
    <n v="0"/>
    <n v="52"/>
    <s v="BASE DE DATOS"/>
    <m/>
  </r>
  <r>
    <s v="20"/>
    <x v="3"/>
    <s v="NXACAJ"/>
    <s v="53202910"/>
    <s v="53202910"/>
    <x v="0"/>
    <m/>
    <m/>
    <n v="2"/>
    <n v="0"/>
    <m/>
    <m/>
    <n v="0"/>
    <m/>
    <m/>
    <m/>
    <n v="0"/>
    <n v="0"/>
    <x v="0"/>
    <s v="NXACAJ53202910EL"/>
    <s v="Nexa Resources Cajamarquilla S.A."/>
    <x v="118"/>
    <x v="118"/>
    <s v="C.T. Cajamarquilla EL-1"/>
    <x v="372"/>
    <x v="0"/>
    <x v="0"/>
    <x v="340"/>
    <x v="0"/>
    <s v="Instalado"/>
    <s v="Operativo"/>
    <s v="Autoproductor"/>
    <x v="2"/>
    <x v="1"/>
    <x v="0"/>
    <x v="0"/>
    <s v="Privado"/>
    <s v="LIMA"/>
    <s v="LIMA"/>
    <s v="LIMA"/>
    <s v="LURIGANCHO"/>
    <n v="0"/>
    <x v="0"/>
    <n v="0"/>
    <x v="0"/>
    <n v="0"/>
    <x v="0"/>
    <x v="0"/>
    <n v="0"/>
    <n v="0"/>
    <m/>
    <n v="0.16666666666666666"/>
    <n v="0"/>
    <n v="7.6479999999999997"/>
    <n v="0"/>
    <n v="52"/>
    <s v="BASE DE DATOS"/>
    <m/>
  </r>
  <r>
    <s v="20"/>
    <x v="3"/>
    <s v="NXACAJ"/>
    <s v="53203010"/>
    <s v="53203010"/>
    <x v="0"/>
    <m/>
    <m/>
    <n v="2"/>
    <n v="2"/>
    <m/>
    <m/>
    <n v="0"/>
    <m/>
    <m/>
    <m/>
    <n v="0"/>
    <n v="0"/>
    <x v="0"/>
    <s v="NXACAJ53203010EL"/>
    <s v="Nexa Resources Cajamarquilla S.A."/>
    <x v="118"/>
    <x v="118"/>
    <s v="C.T. Cajamarquilla EL-2"/>
    <x v="373"/>
    <x v="0"/>
    <x v="0"/>
    <x v="340"/>
    <x v="0"/>
    <s v="Instalado"/>
    <s v="Operativo"/>
    <s v="Autoproductor"/>
    <x v="2"/>
    <x v="1"/>
    <x v="0"/>
    <x v="0"/>
    <s v="Privado"/>
    <s v="LIMA"/>
    <s v="LIMA"/>
    <s v="LIMA"/>
    <s v="LURIGANCHO"/>
    <n v="0"/>
    <x v="0"/>
    <n v="0"/>
    <x v="0"/>
    <n v="0"/>
    <x v="0"/>
    <x v="0"/>
    <n v="0"/>
    <n v="0"/>
    <m/>
    <n v="0.16666666666666666"/>
    <n v="0.16666666666666666"/>
    <n v="7.6479999999999997"/>
    <n v="0"/>
    <n v="52"/>
    <s v="BASE DE DATOS"/>
    <m/>
  </r>
  <r>
    <s v="20"/>
    <x v="3"/>
    <s v="NXACAJ"/>
    <s v="53203210"/>
    <s v="53203210"/>
    <x v="0"/>
    <m/>
    <m/>
    <n v="2"/>
    <n v="2"/>
    <m/>
    <m/>
    <n v="0"/>
    <m/>
    <m/>
    <m/>
    <n v="0"/>
    <n v="0"/>
    <x v="0"/>
    <s v="NXACAJ53203210EL"/>
    <s v="Nexa Resources Cajamarquilla S.A."/>
    <x v="118"/>
    <x v="118"/>
    <s v="C.T. CAJAMARQUILLA EL-3"/>
    <x v="374"/>
    <x v="0"/>
    <x v="0"/>
    <x v="340"/>
    <x v="0"/>
    <s v="Instalado"/>
    <s v="Inoperativo"/>
    <s v="Autoproductor"/>
    <x v="2"/>
    <x v="1"/>
    <x v="0"/>
    <x v="0"/>
    <s v="Privado"/>
    <s v="LIMA"/>
    <s v="LIMA"/>
    <s v="LIMA"/>
    <s v="LURIGANCHO"/>
    <n v="0"/>
    <x v="0"/>
    <n v="0"/>
    <x v="0"/>
    <n v="0"/>
    <x v="0"/>
    <x v="0"/>
    <n v="0"/>
    <n v="0"/>
    <m/>
    <n v="0.16666666666666666"/>
    <n v="0.16666666666666666"/>
    <n v="7.6479999999999997"/>
    <n v="0"/>
    <n v="52"/>
    <s v="BASE DE DATOS"/>
    <m/>
  </r>
  <r>
    <s v="20"/>
    <x v="3"/>
    <s v="NXACAJ"/>
    <s v="33021593"/>
    <s v="33021593"/>
    <x v="2"/>
    <m/>
    <m/>
    <n v="3.5"/>
    <n v="3.5"/>
    <m/>
    <m/>
    <n v="0"/>
    <m/>
    <m/>
    <m/>
    <n v="0"/>
    <n v="0"/>
    <x v="0"/>
    <s v="NXACAJ33021593TV"/>
    <s v="Nexa Resources Cajamarquilla S.A."/>
    <x v="118"/>
    <x v="118"/>
    <s v="C.T. Cajamarquilla TV"/>
    <x v="375"/>
    <x v="2"/>
    <x v="2"/>
    <x v="340"/>
    <x v="0"/>
    <s v="Instalado"/>
    <s v="Operativo"/>
    <s v="Autoproductor"/>
    <x v="2"/>
    <x v="1"/>
    <x v="0"/>
    <x v="0"/>
    <s v="Privado"/>
    <s v="LIMA"/>
    <s v="LIMA"/>
    <s v="LIMA"/>
    <s v="LURIGANCHO"/>
    <n v="0"/>
    <x v="11"/>
    <n v="0"/>
    <x v="0"/>
    <n v="0"/>
    <x v="0"/>
    <x v="0"/>
    <n v="0"/>
    <n v="0"/>
    <m/>
    <n v="0.29166666666666669"/>
    <n v="0.29166666666666669"/>
    <n v="7.6479999999999997"/>
    <n v="0"/>
    <n v="52"/>
    <s v="BASE DE DATOS"/>
    <m/>
  </r>
  <r>
    <s v="20"/>
    <x v="3"/>
    <s v="NXACAJ"/>
    <s v="53203110"/>
    <s v="53203110"/>
    <x v="2"/>
    <m/>
    <m/>
    <n v="4"/>
    <n v="3.5"/>
    <m/>
    <m/>
    <n v="0"/>
    <m/>
    <m/>
    <m/>
    <n v="0"/>
    <n v="0"/>
    <x v="0"/>
    <s v="NXACAJ53203110TV"/>
    <s v="Nexa Resources Cajamarquilla S.A."/>
    <x v="118"/>
    <x v="118"/>
    <s v="C.T. Cajamarquilla 2"/>
    <x v="376"/>
    <x v="2"/>
    <x v="2"/>
    <x v="340"/>
    <x v="0"/>
    <s v="Instalado"/>
    <s v="Operativo"/>
    <s v="Autoproductor"/>
    <x v="2"/>
    <x v="1"/>
    <x v="0"/>
    <x v="0"/>
    <s v="Privado"/>
    <s v="LIMA"/>
    <s v="LIMA"/>
    <s v="LIMA"/>
    <s v="LURIGANCHO"/>
    <n v="0"/>
    <x v="11"/>
    <n v="0"/>
    <x v="0"/>
    <n v="0"/>
    <x v="0"/>
    <x v="0"/>
    <n v="0"/>
    <n v="0"/>
    <m/>
    <n v="0.33333333333333331"/>
    <n v="0.29166666666666669"/>
    <n v="7.6479999999999997"/>
    <n v="0"/>
    <n v="52"/>
    <s v="BASE DE DATOS"/>
    <m/>
  </r>
  <r>
    <s v="20"/>
    <x v="3"/>
    <s v="CARAVE"/>
    <s v="53203912"/>
    <s v="53203912"/>
    <x v="0"/>
    <m/>
    <m/>
    <n v="1.089"/>
    <n v="0.871"/>
    <m/>
    <m/>
    <n v="225.58799999999999"/>
    <m/>
    <m/>
    <m/>
    <n v="45"/>
    <n v="0.17499999999999999"/>
    <x v="0"/>
    <s v="CARAVE53203912EL"/>
    <s v="Compa¤ia Minera Caraveli S.A.C."/>
    <x v="86"/>
    <x v="86"/>
    <s v="C.T. Mina"/>
    <x v="300"/>
    <x v="0"/>
    <x v="0"/>
    <x v="340"/>
    <x v="0"/>
    <s v="Instalado"/>
    <s v="Operativo"/>
    <s v="Autoproductor"/>
    <x v="2"/>
    <x v="0"/>
    <x v="0"/>
    <x v="0"/>
    <s v="Privado"/>
    <s v="AREQUIPA"/>
    <s v="AREQUIPA"/>
    <s v="CARAVELI"/>
    <s v="HUANU HUANU"/>
    <n v="0"/>
    <x v="0"/>
    <n v="0"/>
    <x v="0"/>
    <n v="0"/>
    <x v="0"/>
    <x v="0"/>
    <n v="225.58799999999999"/>
    <n v="0.22558799999999998"/>
    <m/>
    <n v="9.0749999999999997E-2"/>
    <n v="7.2583333333333333E-2"/>
    <n v="7.6479999999999997"/>
    <n v="0"/>
    <n v="25"/>
    <s v="BASE DE DATOS"/>
    <m/>
  </r>
  <r>
    <s v="20"/>
    <x v="3"/>
    <s v="CARAVE"/>
    <s v="53203812"/>
    <s v="53203812"/>
    <x v="0"/>
    <m/>
    <m/>
    <n v="2.3450000000000002"/>
    <n v="1.8759999999999999"/>
    <m/>
    <m/>
    <n v="404.66899999999998"/>
    <m/>
    <m/>
    <m/>
    <n v="7"/>
    <n v="0.57999999999999996"/>
    <x v="0"/>
    <s v="CARAVE53203812EL"/>
    <s v="Compa¤ia Minera Caraveli S.A.C."/>
    <x v="86"/>
    <x v="86"/>
    <s v="C.T. Planta"/>
    <x v="301"/>
    <x v="0"/>
    <x v="0"/>
    <x v="340"/>
    <x v="0"/>
    <s v="Instalado"/>
    <s v="Operativo"/>
    <s v="Autoproductor"/>
    <x v="2"/>
    <x v="0"/>
    <x v="0"/>
    <x v="0"/>
    <s v="Privado"/>
    <s v="AREQUIPA"/>
    <s v="AREQUIPA"/>
    <s v="CARAVELI"/>
    <s v="HUANU HUANU"/>
    <n v="0"/>
    <x v="0"/>
    <n v="0"/>
    <x v="0"/>
    <n v="0"/>
    <x v="0"/>
    <x v="0"/>
    <n v="404.66899999999998"/>
    <n v="0.404669"/>
    <m/>
    <n v="0.19541666666666668"/>
    <n v="0.15633333333333332"/>
    <n v="7.6479999999999997"/>
    <n v="0"/>
    <n v="25"/>
    <s v="BASE DE DATOS"/>
    <m/>
  </r>
  <r>
    <s v="20"/>
    <x v="2"/>
    <s v="CARAVE"/>
    <s v="53203912"/>
    <s v="53203912"/>
    <x v="0"/>
    <m/>
    <m/>
    <n v="1.089"/>
    <n v="0.871"/>
    <m/>
    <m/>
    <n v="273.57299999999998"/>
    <m/>
    <m/>
    <m/>
    <n v="72"/>
    <n v="0.17499999999999999"/>
    <x v="0"/>
    <s v="CARAVE53203912EL"/>
    <s v="Compa¤ia Minera Caraveli S.A.C."/>
    <x v="86"/>
    <x v="86"/>
    <s v="C.T. Mina"/>
    <x v="300"/>
    <x v="0"/>
    <x v="0"/>
    <x v="340"/>
    <x v="0"/>
    <s v="Instalado"/>
    <s v="Operativo"/>
    <s v="Autoproductor"/>
    <x v="2"/>
    <x v="0"/>
    <x v="0"/>
    <x v="0"/>
    <s v="Privado"/>
    <s v="AREQUIPA"/>
    <s v="AREQUIPA"/>
    <s v="CARAVELI"/>
    <s v="HUANU HUANU"/>
    <n v="0"/>
    <x v="0"/>
    <n v="0"/>
    <x v="0"/>
    <n v="0"/>
    <x v="0"/>
    <x v="0"/>
    <n v="273.57299999999998"/>
    <n v="0.27357299999999996"/>
    <m/>
    <n v="9.0749999999999997E-2"/>
    <n v="7.2583333333333333E-2"/>
    <n v="7.6479999999999997"/>
    <n v="0"/>
    <n v="25"/>
    <s v="BASE DE DATOS"/>
    <m/>
  </r>
  <r>
    <s v="20"/>
    <x v="2"/>
    <s v="CARAVE"/>
    <s v="53203812"/>
    <s v="53203812"/>
    <x v="0"/>
    <m/>
    <m/>
    <n v="2.3450000000000002"/>
    <n v="1.8759999999999999"/>
    <m/>
    <m/>
    <n v="636.61"/>
    <m/>
    <m/>
    <m/>
    <n v="124"/>
    <n v="0.57999999999999996"/>
    <x v="0"/>
    <s v="CARAVE53203812EL"/>
    <s v="Compa¤ia Minera Caraveli S.A.C."/>
    <x v="86"/>
    <x v="86"/>
    <s v="C.T. Planta"/>
    <x v="301"/>
    <x v="0"/>
    <x v="0"/>
    <x v="340"/>
    <x v="0"/>
    <s v="Instalado"/>
    <s v="Operativo"/>
    <s v="Autoproductor"/>
    <x v="2"/>
    <x v="0"/>
    <x v="0"/>
    <x v="0"/>
    <s v="Privado"/>
    <s v="AREQUIPA"/>
    <s v="AREQUIPA"/>
    <s v="CARAVELI"/>
    <s v="HUANU HUANU"/>
    <n v="0"/>
    <x v="0"/>
    <n v="0"/>
    <x v="0"/>
    <n v="0"/>
    <x v="0"/>
    <x v="0"/>
    <n v="636.61"/>
    <n v="0.63661000000000001"/>
    <m/>
    <n v="0.19541666666666668"/>
    <n v="0.15633333333333332"/>
    <n v="7.6479999999999997"/>
    <n v="0"/>
    <n v="25"/>
    <s v="BASE DE DATOS"/>
    <m/>
  </r>
  <r>
    <s v="20"/>
    <x v="3"/>
    <s v="CARTSA"/>
    <s v="33119102"/>
    <s v="33119102"/>
    <x v="2"/>
    <m/>
    <m/>
    <n v="9.8000000000000007"/>
    <n v="9.8000000000000007"/>
    <m/>
    <m/>
    <n v="6185.0360000000001"/>
    <m/>
    <m/>
    <m/>
    <n v="15"/>
    <n v="7.5"/>
    <x v="0"/>
    <s v="CARTSA33119102TV"/>
    <s v="Cartavio S.A.A."/>
    <x v="116"/>
    <x v="116"/>
    <s v="C.T. Cartavio"/>
    <x v="368"/>
    <x v="2"/>
    <x v="2"/>
    <x v="340"/>
    <x v="0"/>
    <s v="Instalado"/>
    <s v="Operativo"/>
    <s v="Autoproductor"/>
    <x v="2"/>
    <x v="0"/>
    <x v="0"/>
    <x v="0"/>
    <s v="Privado"/>
    <s v="LA LIBERTAD"/>
    <s v="LA LIBERTAD"/>
    <s v="ASCOPE"/>
    <s v="SANTIAGO DE CAO"/>
    <n v="0"/>
    <x v="3"/>
    <s v="COGENERADOR"/>
    <x v="0"/>
    <n v="0"/>
    <x v="0"/>
    <x v="0"/>
    <n v="6185.0360000000001"/>
    <n v="6.1850360000000002"/>
    <m/>
    <n v="0.81666666666666676"/>
    <n v="0.81666666666666676"/>
    <n v="7.6479999999999997"/>
    <n v="0"/>
    <n v="9"/>
    <s v="BASE DE DATOS"/>
    <m/>
  </r>
  <r>
    <s v="20"/>
    <x v="2"/>
    <s v="EACGSA"/>
    <s v="53011498"/>
    <s v="53011498"/>
    <x v="2"/>
    <m/>
    <m/>
    <n v="37"/>
    <n v="32"/>
    <m/>
    <m/>
    <n v="429.16800000000001"/>
    <m/>
    <m/>
    <m/>
    <n v="0"/>
    <n v="7.37"/>
    <x v="0"/>
    <s v="EACGSA53011498TV"/>
    <s v="Empresa Agroindustrial Casa Grande S.A."/>
    <x v="113"/>
    <x v="113"/>
    <s v="CENTRAL THERMICA CASA GRANDE"/>
    <x v="357"/>
    <x v="2"/>
    <x v="2"/>
    <x v="340"/>
    <x v="0"/>
    <s v="Instalado"/>
    <s v="Operativo"/>
    <s v="Autoproductor"/>
    <x v="2"/>
    <x v="0"/>
    <x v="0"/>
    <x v="0"/>
    <s v="Privado"/>
    <s v="LA LIBERTAD"/>
    <s v="LA LIBERTAD"/>
    <s v="ASCOPE"/>
    <s v="ASCOPE"/>
    <n v="0"/>
    <x v="3"/>
    <s v="COGENERADOR"/>
    <x v="0"/>
    <n v="0"/>
    <x v="0"/>
    <x v="0"/>
    <n v="429.16800000000001"/>
    <n v="0.42916799999999999"/>
    <m/>
    <n v="3.0833333333333335"/>
    <n v="2.6666666666666665"/>
    <n v="7.6479999999999997"/>
    <n v="0"/>
    <n v="10"/>
    <s v="BASE DE DATOS"/>
    <m/>
  </r>
  <r>
    <s v="20"/>
    <x v="3"/>
    <s v="EACGSA"/>
    <s v="53011498"/>
    <s v="53011498"/>
    <x v="2"/>
    <m/>
    <m/>
    <n v="37"/>
    <n v="32"/>
    <m/>
    <m/>
    <n v="5348.43"/>
    <m/>
    <m/>
    <m/>
    <n v="165"/>
    <n v="17.739999999999998"/>
    <x v="0"/>
    <s v="EACGSA53011498TV"/>
    <s v="Empresa Agroindustrial Casa Grande S.A."/>
    <x v="113"/>
    <x v="113"/>
    <s v="CENTRAL THERMICA CASA GRANDE"/>
    <x v="357"/>
    <x v="2"/>
    <x v="2"/>
    <x v="340"/>
    <x v="0"/>
    <s v="Instalado"/>
    <s v="Operativo"/>
    <s v="Autoproductor"/>
    <x v="2"/>
    <x v="0"/>
    <x v="0"/>
    <x v="0"/>
    <s v="Privado"/>
    <s v="LA LIBERTAD"/>
    <s v="LA LIBERTAD"/>
    <s v="ASCOPE"/>
    <s v="ASCOPE"/>
    <n v="0"/>
    <x v="3"/>
    <s v="COGENERADOR"/>
    <x v="0"/>
    <n v="0"/>
    <x v="0"/>
    <x v="0"/>
    <n v="5348.43"/>
    <n v="5.3484300000000005"/>
    <m/>
    <n v="3.0833333333333335"/>
    <n v="2.6666666666666665"/>
    <n v="7.6479999999999997"/>
    <n v="0"/>
    <n v="10"/>
    <s v="BASE DE DATOS"/>
    <m/>
  </r>
  <r>
    <s v="20"/>
    <x v="3"/>
    <s v="ILLAPU"/>
    <s v="33273911"/>
    <s v="33273911"/>
    <x v="1"/>
    <m/>
    <m/>
    <n v="13.6"/>
    <n v="13.6"/>
    <m/>
    <m/>
    <n v="7267.2079999999996"/>
    <m/>
    <m/>
    <m/>
    <n v="0"/>
    <n v="13.428000000000001"/>
    <x v="0"/>
    <s v="ILLAPU33273911TG"/>
    <s v="Illapu Energy S.A."/>
    <x v="98"/>
    <x v="98"/>
    <s v="C.T. Planta Huachipa"/>
    <x v="322"/>
    <x v="1"/>
    <x v="1"/>
    <x v="340"/>
    <x v="0"/>
    <s v="Instalado"/>
    <s v="Operativo"/>
    <s v="Autoproductor"/>
    <x v="2"/>
    <x v="1"/>
    <x v="0"/>
    <x v="0"/>
    <s v="Privado"/>
    <s v="LIMA"/>
    <s v="LIMA"/>
    <s v="LIMA"/>
    <s v="CHOSICA"/>
    <n v="0"/>
    <x v="1"/>
    <s v="COGENERADOR"/>
    <x v="0"/>
    <n v="0"/>
    <x v="0"/>
    <x v="0"/>
    <n v="7267.2079999999996"/>
    <n v="7.2672079999999992"/>
    <m/>
    <n v="1.1333333333333333"/>
    <n v="1.1333333333333333"/>
    <n v="7.6479999999999997"/>
    <n v="0"/>
    <n v="39"/>
    <s v="BASE DE DATOS"/>
    <m/>
  </r>
  <r>
    <s v="20"/>
    <x v="3"/>
    <s v="MKOLPA"/>
    <s v="53025918"/>
    <s v="53025918"/>
    <x v="0"/>
    <m/>
    <m/>
    <n v="0.499"/>
    <n v="0.32"/>
    <m/>
    <m/>
    <n v="37.5"/>
    <m/>
    <m/>
    <m/>
    <n v="0"/>
    <n v="0.3"/>
    <x v="0"/>
    <s v="MKOLPA53025918EL"/>
    <s v="Compañia Minera Kolpa S.A."/>
    <x v="99"/>
    <x v="99"/>
    <s v="C.T. Kolpa"/>
    <x v="323"/>
    <x v="0"/>
    <x v="0"/>
    <x v="340"/>
    <x v="0"/>
    <s v="Instalado"/>
    <s v="Operativo"/>
    <s v="Autoproductor"/>
    <x v="2"/>
    <x v="0"/>
    <x v="0"/>
    <x v="0"/>
    <s v="Privado"/>
    <s v="HUANCAVELICA"/>
    <s v="HUANCAVELICA"/>
    <s v="HUANCAVELICA"/>
    <s v="HUACHOCOLPA"/>
    <n v="0"/>
    <x v="0"/>
    <n v="0"/>
    <x v="0"/>
    <n v="0"/>
    <x v="0"/>
    <x v="0"/>
    <n v="37.5"/>
    <n v="3.7499999999999999E-2"/>
    <m/>
    <n v="4.1583333333333333E-2"/>
    <n v="2.6666666666666668E-2"/>
    <n v="7.6479999999999997"/>
    <n v="0"/>
    <n v="27"/>
    <s v="BASE DE DATOS"/>
    <m/>
  </r>
  <r>
    <s v="20"/>
    <x v="3"/>
    <s v="RETAMA"/>
    <s v="33025293"/>
    <s v="33025293"/>
    <x v="0"/>
    <m/>
    <m/>
    <n v="13.734999999999999"/>
    <n v="9.9849999999999994"/>
    <m/>
    <m/>
    <n v="3.738"/>
    <m/>
    <m/>
    <m/>
    <n v="0"/>
    <n v="0"/>
    <x v="0"/>
    <s v="RETAMA33025293EL"/>
    <s v="Minera Aur¡fera Retamas S.A."/>
    <x v="90"/>
    <x v="90"/>
    <s v="C.T. San Andr‚s"/>
    <x v="307"/>
    <x v="0"/>
    <x v="0"/>
    <x v="340"/>
    <x v="0"/>
    <s v="Instalado"/>
    <s v="Operativo"/>
    <s v="Autoproductor"/>
    <x v="2"/>
    <x v="0"/>
    <x v="0"/>
    <x v="0"/>
    <s v="Privado"/>
    <s v="LA LIBERTAD"/>
    <s v="LA LIBERTAD"/>
    <s v="PATAZ"/>
    <s v="PARCOY"/>
    <n v="0"/>
    <x v="0"/>
    <n v="0"/>
    <x v="0"/>
    <n v="0"/>
    <x v="0"/>
    <x v="0"/>
    <n v="3.738"/>
    <n v="3.738E-3"/>
    <m/>
    <n v="1.1445833333333333"/>
    <n v="0.83208333333333329"/>
    <n v="7.6479999999999997"/>
    <n v="0"/>
    <n v="45"/>
    <s v="BASE DE DATOS"/>
    <m/>
  </r>
  <r>
    <s v="20"/>
    <x v="3"/>
    <s v="CMCHUN"/>
    <s v="53017902"/>
    <s v="53017902"/>
    <x v="0"/>
    <m/>
    <m/>
    <n v="4.99"/>
    <n v="3.6"/>
    <m/>
    <m/>
    <n v="0"/>
    <m/>
    <m/>
    <m/>
    <n v="0"/>
    <n v="0"/>
    <x v="0"/>
    <s v="CMCHUN53017902EL"/>
    <s v="Compañía Minera Chungar S.A.C."/>
    <x v="96"/>
    <x v="96"/>
    <s v="C.T. Esperanza"/>
    <x v="318"/>
    <x v="0"/>
    <x v="0"/>
    <x v="340"/>
    <x v="0"/>
    <s v="Instalado"/>
    <s v="Operativo"/>
    <s v="Autoproductor"/>
    <x v="2"/>
    <x v="0"/>
    <x v="0"/>
    <x v="0"/>
    <s v="Privado"/>
    <s v="PASCO"/>
    <s v="PASCO"/>
    <s v="PASCO"/>
    <s v="HUAYLLAY"/>
    <n v="0"/>
    <x v="0"/>
    <n v="0"/>
    <x v="0"/>
    <n v="0"/>
    <x v="0"/>
    <x v="0"/>
    <n v="0"/>
    <n v="0"/>
    <m/>
    <n v="0.41583333333333333"/>
    <n v="0.3"/>
    <n v="7.6479999999999997"/>
    <n v="0"/>
    <n v="26"/>
    <s v="BASE DE DATOS"/>
    <m/>
  </r>
  <r>
    <s v="20"/>
    <x v="3"/>
    <s v="CMCHUN"/>
    <s v="53024717"/>
    <s v="53024717"/>
    <x v="0"/>
    <m/>
    <m/>
    <n v="0.34"/>
    <n v="0.3"/>
    <m/>
    <m/>
    <n v="0"/>
    <m/>
    <m/>
    <m/>
    <n v="0"/>
    <n v="0"/>
    <x v="0"/>
    <s v="CMCHUN53024717EL"/>
    <s v="Compañía Minera Chungar S.A.C."/>
    <x v="96"/>
    <x v="96"/>
    <s v="C.T. Planta Concentradora"/>
    <x v="319"/>
    <x v="0"/>
    <x v="0"/>
    <x v="340"/>
    <x v="0"/>
    <s v="Instalado"/>
    <s v="Operativo"/>
    <s v="Autoproductor"/>
    <x v="2"/>
    <x v="0"/>
    <x v="0"/>
    <x v="0"/>
    <s v="Privado"/>
    <s v="JUNIN"/>
    <s v="JUNIN"/>
    <n v="0"/>
    <n v="0"/>
    <n v="0"/>
    <x v="0"/>
    <n v="0"/>
    <x v="0"/>
    <n v="0"/>
    <x v="0"/>
    <x v="0"/>
    <n v="0"/>
    <n v="0"/>
    <m/>
    <n v="2.8333333333333335E-2"/>
    <n v="2.4999999999999998E-2"/>
    <n v="7.6479999999999997"/>
    <n v="0"/>
    <n v="26"/>
    <s v="BASE DE DATOS"/>
    <m/>
  </r>
  <r>
    <s v="20"/>
    <x v="3"/>
    <s v="CMCHUN"/>
    <s v="53024817"/>
    <s v="53024817"/>
    <x v="0"/>
    <m/>
    <m/>
    <n v="0.20399999999999999"/>
    <n v="0.2"/>
    <m/>
    <m/>
    <n v="0"/>
    <m/>
    <m/>
    <m/>
    <n v="0"/>
    <n v="0"/>
    <x v="0"/>
    <s v="CMCHUN53024817EL"/>
    <s v="Compañía Minera Chungar S.A.C."/>
    <x v="96"/>
    <x v="96"/>
    <s v="C.T. Tajo Don Pablo"/>
    <x v="320"/>
    <x v="0"/>
    <x v="0"/>
    <x v="340"/>
    <x v="0"/>
    <s v="Instalado"/>
    <s v="Operativo"/>
    <s v="Autoproductor"/>
    <x v="2"/>
    <x v="0"/>
    <x v="0"/>
    <x v="0"/>
    <s v="Privado"/>
    <s v="JUNIN"/>
    <s v="JUNIN"/>
    <n v="0"/>
    <n v="0"/>
    <n v="0"/>
    <x v="0"/>
    <n v="0"/>
    <x v="0"/>
    <n v="0"/>
    <x v="0"/>
    <x v="0"/>
    <n v="0"/>
    <n v="0"/>
    <m/>
    <n v="1.6999999999999998E-2"/>
    <n v="1.6666666666666666E-2"/>
    <n v="7.6479999999999997"/>
    <n v="0"/>
    <n v="26"/>
    <s v="BASE DE DATOS"/>
    <m/>
  </r>
  <r>
    <s v="20"/>
    <x v="3"/>
    <s v="MINSUR"/>
    <s v="0000001E"/>
    <s v="0000001E"/>
    <x v="0"/>
    <m/>
    <m/>
    <n v="6.165"/>
    <n v="4"/>
    <m/>
    <m/>
    <n v="0"/>
    <m/>
    <m/>
    <m/>
    <n v="0"/>
    <n v="0"/>
    <x v="0"/>
    <s v="MINSUR0000001EEL"/>
    <s v="Minsur S.A."/>
    <x v="100"/>
    <x v="100"/>
    <s v="C.T. FUNDICIÓN GAS NATURAL"/>
    <x v="324"/>
    <x v="0"/>
    <x v="0"/>
    <x v="340"/>
    <x v="0"/>
    <s v="Instalado"/>
    <s v="Operativo"/>
    <s v="Autoproductor"/>
    <x v="2"/>
    <x v="1"/>
    <x v="0"/>
    <x v="0"/>
    <s v="Privado"/>
    <s v="ICA"/>
    <s v="ICA"/>
    <s v="PISCO"/>
    <s v="PARACAS"/>
    <n v="0"/>
    <x v="1"/>
    <n v="0"/>
    <x v="0"/>
    <n v="0"/>
    <x v="0"/>
    <x v="0"/>
    <n v="0"/>
    <n v="0"/>
    <m/>
    <n v="0.51375000000000004"/>
    <n v="0.33333333333333331"/>
    <n v="7.6479999999999997"/>
    <n v="0"/>
    <n v="50"/>
    <s v="BASE DE DATOS"/>
    <m/>
  </r>
  <r>
    <s v="20"/>
    <x v="3"/>
    <s v="MINSUR"/>
    <s v="33016193"/>
    <s v="33016193"/>
    <x v="0"/>
    <m/>
    <m/>
    <n v="8.5"/>
    <n v="6.03"/>
    <m/>
    <m/>
    <n v="0"/>
    <m/>
    <m/>
    <m/>
    <n v="0"/>
    <n v="0"/>
    <x v="0"/>
    <s v="MINSUR33016193EL"/>
    <s v="Minsur S.A."/>
    <x v="100"/>
    <x v="100"/>
    <s v="C.T. SAN RAFAEL"/>
    <x v="325"/>
    <x v="0"/>
    <x v="0"/>
    <x v="340"/>
    <x v="0"/>
    <s v="Instalado"/>
    <s v="Operativo"/>
    <s v="Autoproductor"/>
    <x v="2"/>
    <x v="1"/>
    <x v="0"/>
    <x v="0"/>
    <s v="Privado"/>
    <s v="PUNO"/>
    <s v="PUNO"/>
    <s v="MELGAR"/>
    <s v="ANTANTA"/>
    <n v="0"/>
    <x v="0"/>
    <n v="0"/>
    <x v="0"/>
    <n v="0"/>
    <x v="0"/>
    <x v="0"/>
    <n v="0"/>
    <n v="0"/>
    <m/>
    <n v="0.70833333333333337"/>
    <n v="0.50250000000000006"/>
    <n v="7.6479999999999997"/>
    <n v="0"/>
    <n v="50"/>
    <s v="BASE DE DATOS"/>
    <m/>
  </r>
  <r>
    <s v="20"/>
    <x v="3"/>
    <s v="MINSUR"/>
    <s v="53024315"/>
    <s v="53024315"/>
    <x v="0"/>
    <m/>
    <m/>
    <n v="3.65"/>
    <n v="2.5"/>
    <m/>
    <m/>
    <n v="1.194"/>
    <m/>
    <m/>
    <m/>
    <n v="0"/>
    <n v="1.2"/>
    <x v="0"/>
    <s v="MINSUR53024315EL"/>
    <s v="Minsur S.A."/>
    <x v="100"/>
    <x v="100"/>
    <s v="C.T. PUCAMARCA"/>
    <x v="326"/>
    <x v="0"/>
    <x v="0"/>
    <x v="340"/>
    <x v="0"/>
    <s v="Instalado"/>
    <s v="Operativo"/>
    <s v="Autoproductor"/>
    <x v="2"/>
    <x v="1"/>
    <x v="0"/>
    <x v="0"/>
    <s v="Privado"/>
    <s v="TACNA"/>
    <s v="TACNA"/>
    <s v="TACNA"/>
    <s v="PALCA"/>
    <s v="PUCAMARCA"/>
    <x v="0"/>
    <n v="0"/>
    <x v="0"/>
    <n v="0"/>
    <x v="0"/>
    <x v="0"/>
    <n v="1.194"/>
    <n v="1.194E-3"/>
    <m/>
    <n v="0.30416666666666664"/>
    <n v="0.20833333333333334"/>
    <n v="7.6479999999999997"/>
    <n v="0"/>
    <n v="50"/>
    <s v="BASE DE DATOS"/>
    <m/>
  </r>
  <r>
    <s v="20"/>
    <x v="3"/>
    <s v="MINSUR"/>
    <s v="53202609"/>
    <s v="53202609"/>
    <x v="0"/>
    <m/>
    <m/>
    <n v="3.99"/>
    <n v="3.15"/>
    <m/>
    <m/>
    <n v="0.36299999999999999"/>
    <m/>
    <m/>
    <m/>
    <n v="0"/>
    <n v="0.35"/>
    <x v="0"/>
    <s v="MINSUR53202609EL"/>
    <s v="Minsur S.A."/>
    <x v="100"/>
    <x v="100"/>
    <s v="C.T. FUNDICIÓN DIESEL"/>
    <x v="327"/>
    <x v="0"/>
    <x v="0"/>
    <x v="340"/>
    <x v="0"/>
    <s v="Instalado"/>
    <s v="Operativo"/>
    <s v="Autoproductor"/>
    <x v="2"/>
    <x v="1"/>
    <x v="0"/>
    <x v="0"/>
    <s v="Privado"/>
    <s v="ICA"/>
    <s v="ICA"/>
    <s v="PISCO"/>
    <s v="PARACAS"/>
    <n v="0"/>
    <x v="0"/>
    <n v="0"/>
    <x v="0"/>
    <n v="0"/>
    <x v="0"/>
    <x v="0"/>
    <n v="0.36299999999999999"/>
    <n v="3.6299999999999999E-4"/>
    <m/>
    <n v="0.33250000000000002"/>
    <n v="0.26250000000000001"/>
    <n v="7.6479999999999997"/>
    <n v="0"/>
    <n v="50"/>
    <s v="BASE DE DATOS"/>
    <m/>
  </r>
  <r>
    <s v="20"/>
    <x v="3"/>
    <s v="OXIPAS"/>
    <s v="53025617"/>
    <s v="53025617"/>
    <x v="0"/>
    <m/>
    <m/>
    <n v="1.3"/>
    <n v="1.2"/>
    <m/>
    <m/>
    <n v="0"/>
    <m/>
    <m/>
    <m/>
    <n v="0"/>
    <n v="0"/>
    <x v="0"/>
    <s v="OXIPAS53025617EL"/>
    <s v="Oxido de Pasco S.A.C."/>
    <x v="101"/>
    <x v="101"/>
    <s v="Generador T‚rmico Nø 01"/>
    <x v="328"/>
    <x v="0"/>
    <x v="0"/>
    <x v="340"/>
    <x v="0"/>
    <s v="Instalado"/>
    <s v="Operativo"/>
    <s v="Autoproductor"/>
    <x v="2"/>
    <x v="0"/>
    <x v="0"/>
    <x v="0"/>
    <s v="Privado"/>
    <s v="PASCO"/>
    <s v="PASCO"/>
    <s v="PASCO"/>
    <s v="RANCAS"/>
    <n v="0"/>
    <x v="0"/>
    <n v="0"/>
    <x v="0"/>
    <n v="0"/>
    <x v="0"/>
    <x v="0"/>
    <n v="0"/>
    <n v="0"/>
    <m/>
    <n v="0.10833333333333334"/>
    <n v="9.9999999999999992E-2"/>
    <n v="7.6479999999999997"/>
    <n v="0"/>
    <n v="54"/>
    <s v="BASE DE DATOS"/>
    <m/>
  </r>
  <r>
    <s v="20"/>
    <x v="3"/>
    <s v="OXIPAS"/>
    <s v="53025717"/>
    <s v="53025717"/>
    <x v="0"/>
    <m/>
    <m/>
    <n v="1.3"/>
    <n v="1.2"/>
    <m/>
    <m/>
    <n v="0"/>
    <m/>
    <m/>
    <m/>
    <n v="0"/>
    <n v="0"/>
    <x v="0"/>
    <s v="OXIPAS53025717EL"/>
    <s v="Oxido de Pasco S.A.C."/>
    <x v="101"/>
    <x v="101"/>
    <s v="Generador T‚rmico Nø 02"/>
    <x v="328"/>
    <x v="0"/>
    <x v="0"/>
    <x v="340"/>
    <x v="0"/>
    <s v="Instalado"/>
    <s v="Operativo"/>
    <s v="Autoproductor"/>
    <x v="2"/>
    <x v="0"/>
    <x v="0"/>
    <x v="0"/>
    <s v="Privado"/>
    <s v="PASCO"/>
    <s v="PASCO"/>
    <s v="PASCO"/>
    <s v="RANCAS"/>
    <n v="0"/>
    <x v="0"/>
    <n v="0"/>
    <x v="0"/>
    <n v="0"/>
    <x v="0"/>
    <x v="0"/>
    <n v="0"/>
    <n v="0"/>
    <m/>
    <n v="0.10833333333333334"/>
    <n v="9.9999999999999992E-2"/>
    <n v="7.6479999999999997"/>
    <n v="0"/>
    <n v="54"/>
    <s v="BASE DE DATOS"/>
    <m/>
  </r>
  <r>
    <s v="20"/>
    <x v="3"/>
    <s v="PACASA"/>
    <s v="33002893"/>
    <s v="33002893"/>
    <x v="2"/>
    <m/>
    <m/>
    <n v="6.6"/>
    <n v="6.2"/>
    <m/>
    <m/>
    <n v="0"/>
    <m/>
    <m/>
    <m/>
    <n v="0"/>
    <n v="0"/>
    <x v="0"/>
    <s v="PACASA33002893TV"/>
    <s v="Cementos Pacasmayo S.A.A."/>
    <x v="87"/>
    <x v="87"/>
    <s v="C. T. Pacasmayo"/>
    <x v="302"/>
    <x v="2"/>
    <x v="2"/>
    <x v="340"/>
    <x v="0"/>
    <s v="Instalado"/>
    <s v="Operativo"/>
    <s v="Autoproductor"/>
    <x v="2"/>
    <x v="1"/>
    <x v="0"/>
    <x v="0"/>
    <s v="Privado"/>
    <s v="LA LIBERTAD"/>
    <s v="LA LIBERTAD"/>
    <s v="PACASMAYO"/>
    <s v="PACASMAYO"/>
    <n v="0"/>
    <x v="2"/>
    <n v="0"/>
    <x v="0"/>
    <n v="0"/>
    <x v="0"/>
    <x v="0"/>
    <n v="0"/>
    <n v="0"/>
    <m/>
    <n v="0.54999999999999993"/>
    <n v="0.51666666666666672"/>
    <n v="7.6479999999999997"/>
    <n v="0"/>
    <n v="12"/>
    <s v="BASE DE DATOS"/>
    <m/>
  </r>
  <r>
    <s v="20"/>
    <x v="3"/>
    <s v="STRATU"/>
    <s v="33179009"/>
    <s v="33179009"/>
    <x v="0"/>
    <m/>
    <m/>
    <n v="42"/>
    <n v="42"/>
    <m/>
    <m/>
    <n v="0"/>
    <m/>
    <m/>
    <m/>
    <n v="0"/>
    <n v="0"/>
    <x v="0"/>
    <s v="STRATU33179009EL"/>
    <s v="Pacific Stratus Energy del Perú S.A."/>
    <x v="88"/>
    <x v="88"/>
    <s v="C.T. Huayuri"/>
    <x v="303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2"/>
    <n v="0"/>
    <x v="0"/>
    <n v="0"/>
    <x v="0"/>
    <x v="0"/>
    <n v="0"/>
    <n v="0"/>
    <m/>
    <n v="3.5"/>
    <n v="3.5"/>
    <n v="7.6479999999999997"/>
    <n v="0"/>
    <n v="55"/>
    <s v="BASE DE DATOS"/>
    <m/>
  </r>
  <r>
    <s v="20"/>
    <x v="3"/>
    <s v="STRATU"/>
    <s v="33039894"/>
    <s v="33039894"/>
    <x v="0"/>
    <m/>
    <m/>
    <n v="72.98"/>
    <n v="49.14"/>
    <m/>
    <m/>
    <n v="268.11"/>
    <m/>
    <m/>
    <m/>
    <n v="108.77"/>
    <n v="0.77"/>
    <x v="0"/>
    <s v="STRATU33039894EL"/>
    <s v="Pacific Stratus Energy del Perú S.A."/>
    <x v="88"/>
    <x v="88"/>
    <s v="C.T. MINICENTRALES L-1AB"/>
    <x v="304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ALTO AMAZONAS"/>
    <n v="0"/>
    <x v="1"/>
    <n v="0"/>
    <x v="0"/>
    <n v="0"/>
    <x v="0"/>
    <x v="0"/>
    <n v="268.11"/>
    <n v="0.26811000000000001"/>
    <m/>
    <n v="6.081666666666667"/>
    <n v="4.1091666666666669"/>
    <n v="7.6479999999999997"/>
    <n v="0"/>
    <n v="55"/>
    <s v="BASE DE DATOS"/>
    <m/>
  </r>
  <r>
    <s v="20"/>
    <x v="3"/>
    <s v="STRATU"/>
    <s v="33148006"/>
    <s v="33148006"/>
    <x v="0"/>
    <m/>
    <m/>
    <n v="20.8"/>
    <n v="16"/>
    <m/>
    <m/>
    <n v="0"/>
    <m/>
    <m/>
    <m/>
    <n v="0"/>
    <n v="0"/>
    <x v="0"/>
    <s v="STRATU33148006EL"/>
    <s v="Pacific Stratus Energy del Perú S.A."/>
    <x v="88"/>
    <x v="88"/>
    <s v="C.T. Guayabal"/>
    <x v="305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0"/>
    <n v="0"/>
    <x v="0"/>
    <n v="0"/>
    <x v="0"/>
    <x v="0"/>
    <n v="0"/>
    <n v="0"/>
    <m/>
    <n v="1.7333333333333334"/>
    <n v="1.3333333333333333"/>
    <n v="7.6479999999999997"/>
    <n v="0"/>
    <n v="55"/>
    <s v="BASE DE DATOS"/>
    <m/>
  </r>
  <r>
    <s v="20"/>
    <x v="3"/>
    <s v="RELAPA"/>
    <s v="33111900"/>
    <s v="33111900"/>
    <x v="1"/>
    <m/>
    <m/>
    <n v="11.25"/>
    <n v="11.25"/>
    <m/>
    <m/>
    <n v="5404.4"/>
    <m/>
    <m/>
    <m/>
    <n v="0"/>
    <n v="8.6"/>
    <x v="0"/>
    <s v="RELAPA33111900TG"/>
    <s v="Refiner¡a La Pampilla S.A."/>
    <x v="103"/>
    <x v="103"/>
    <s v="C.T. La Pampilla"/>
    <x v="332"/>
    <x v="1"/>
    <x v="1"/>
    <x v="340"/>
    <x v="0"/>
    <s v="Instalado"/>
    <s v="Operativo"/>
    <s v="Autoproductor"/>
    <x v="2"/>
    <x v="1"/>
    <x v="0"/>
    <x v="0"/>
    <s v="Privado"/>
    <s v="LIMA"/>
    <s v="CALLAO"/>
    <s v="CALLAO"/>
    <s v="Ventanilla"/>
    <n v="0"/>
    <x v="1"/>
    <n v="0"/>
    <x v="0"/>
    <n v="0"/>
    <x v="0"/>
    <x v="0"/>
    <n v="5404.4"/>
    <n v="5.4043999999999999"/>
    <m/>
    <n v="0.9375"/>
    <n v="0.9375"/>
    <n v="7.6479999999999997"/>
    <n v="0"/>
    <n v="65"/>
    <s v="BASE DE DATOS"/>
    <m/>
  </r>
  <r>
    <s v="20"/>
    <x v="3"/>
    <s v="PERLNG"/>
    <s v="33176909"/>
    <s v="33176909"/>
    <x v="1"/>
    <m/>
    <m/>
    <n v="77.400000000000006"/>
    <n v="71.69"/>
    <m/>
    <m/>
    <n v="20520.38"/>
    <m/>
    <m/>
    <m/>
    <n v="56"/>
    <n v="44.07"/>
    <x v="0"/>
    <s v="PERLNG33176909TG"/>
    <s v="PERU LNG SRL"/>
    <x v="109"/>
    <x v="109"/>
    <s v="C.T. Pampa Melchorita II"/>
    <x v="351"/>
    <x v="1"/>
    <x v="1"/>
    <x v="340"/>
    <x v="0"/>
    <s v="Instalado"/>
    <s v="Operativo"/>
    <s v="Autoproductor"/>
    <x v="2"/>
    <x v="0"/>
    <x v="0"/>
    <x v="0"/>
    <s v="Privado"/>
    <s v="LIMA"/>
    <s v="LIMA"/>
    <s v="CAÑETE"/>
    <s v="SAN VICENTE DE CAÑETE"/>
    <n v="0"/>
    <x v="1"/>
    <n v="0"/>
    <x v="0"/>
    <n v="0"/>
    <x v="0"/>
    <x v="0"/>
    <n v="20520.38"/>
    <n v="20.520379999999999"/>
    <m/>
    <n v="6.45"/>
    <n v="5.9741666666666662"/>
    <n v="7.6479999999999997"/>
    <n v="0"/>
    <n v="56"/>
    <s v="BASE DE DATOS"/>
    <m/>
  </r>
  <r>
    <s v="20"/>
    <x v="3"/>
    <s v="PLUSPE"/>
    <s v="53007395"/>
    <s v="53007395"/>
    <x v="0"/>
    <m/>
    <m/>
    <n v="27.05"/>
    <n v="24.03"/>
    <m/>
    <m/>
    <n v="3323.6460000000002"/>
    <m/>
    <m/>
    <m/>
    <n v="635"/>
    <n v="13.39"/>
    <x v="0"/>
    <s v="PLUSPE53007395EL"/>
    <s v="Pluspetrol Per£ Corporati¢n Sucursal del Per£"/>
    <x v="114"/>
    <x v="114"/>
    <s v="C.T. CORRIENTES 1"/>
    <x v="358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1"/>
    <n v="0"/>
    <x v="0"/>
    <n v="0"/>
    <x v="0"/>
    <x v="0"/>
    <n v="3323.6460000000002"/>
    <n v="3.3236460000000001"/>
    <m/>
    <n v="2.2541666666666669"/>
    <n v="2.0024999999999999"/>
    <n v="7.6479999999999997"/>
    <n v="0"/>
    <n v="61"/>
    <s v="BASE DE DATOS"/>
    <m/>
  </r>
  <r>
    <s v="20"/>
    <x v="3"/>
    <s v="PLUSPE"/>
    <s v="53007595"/>
    <s v="53007595"/>
    <x v="0"/>
    <m/>
    <m/>
    <n v="17.7"/>
    <n v="16.59"/>
    <m/>
    <m/>
    <n v="7893.7"/>
    <m/>
    <m/>
    <m/>
    <n v="825"/>
    <n v="16.21"/>
    <x v="0"/>
    <s v="PLUSPE53007595EL"/>
    <s v="Pluspetrol Per£ Corporati¢n Sucursal del Per£"/>
    <x v="114"/>
    <x v="114"/>
    <s v="C.T. CORRIENTES 2"/>
    <x v="359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2"/>
    <n v="0"/>
    <x v="0"/>
    <n v="0"/>
    <x v="0"/>
    <x v="0"/>
    <n v="7893.7"/>
    <n v="7.8936999999999999"/>
    <m/>
    <n v="1.4749999999999999"/>
    <n v="1.3825000000000001"/>
    <n v="7.6479999999999997"/>
    <n v="0"/>
    <n v="61"/>
    <s v="BASE DE DATOS"/>
    <m/>
  </r>
  <r>
    <s v="20"/>
    <x v="3"/>
    <s v="PLUSPE"/>
    <s v="53007295"/>
    <s v="53007295"/>
    <x v="0"/>
    <m/>
    <m/>
    <n v="0.6"/>
    <n v="0.56000000000000005"/>
    <m/>
    <m/>
    <n v="0"/>
    <m/>
    <m/>
    <m/>
    <n v="0"/>
    <n v="0"/>
    <x v="0"/>
    <s v="PLUSPE53007295EL"/>
    <s v="Pluspetrol Per£ Corporati¢n Sucursal del Per£"/>
    <x v="114"/>
    <x v="114"/>
    <s v="C.T. 149 - PAVAYACU"/>
    <x v="360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0"/>
    <n v="0"/>
    <x v="0"/>
    <n v="0"/>
    <x v="0"/>
    <x v="0"/>
    <n v="0"/>
    <n v="0"/>
    <m/>
    <n v="4.9999999999999996E-2"/>
    <n v="4.6666666666666669E-2"/>
    <n v="7.6479999999999997"/>
    <n v="0"/>
    <n v="61"/>
    <s v="BASE DE DATOS"/>
    <m/>
  </r>
  <r>
    <s v="20"/>
    <x v="3"/>
    <s v="PLUSPE"/>
    <s v="53007495"/>
    <s v="53007495"/>
    <x v="0"/>
    <m/>
    <m/>
    <n v="9.9"/>
    <n v="7.3"/>
    <m/>
    <m/>
    <n v="106.551"/>
    <m/>
    <m/>
    <m/>
    <n v="23"/>
    <n v="0.35"/>
    <x v="0"/>
    <s v="PLUSPE53007495EL"/>
    <s v="Pluspetrol Per£ Corporati¢n Sucursal del Per£"/>
    <x v="114"/>
    <x v="114"/>
    <s v="C.T. 130 - PAVAYACU"/>
    <x v="361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1"/>
    <n v="0"/>
    <x v="0"/>
    <n v="0"/>
    <x v="0"/>
    <x v="0"/>
    <n v="106.551"/>
    <n v="0.10655100000000001"/>
    <m/>
    <n v="0.82500000000000007"/>
    <n v="0.60833333333333328"/>
    <n v="7.6479999999999997"/>
    <n v="0"/>
    <n v="61"/>
    <s v="BASE DE DATOS"/>
    <m/>
  </r>
  <r>
    <s v="20"/>
    <x v="3"/>
    <s v="PLUSPE"/>
    <s v="53008695"/>
    <s v="53008695"/>
    <x v="0"/>
    <m/>
    <m/>
    <n v="6.2469999999999999"/>
    <n v="5.2619999999999996"/>
    <m/>
    <m/>
    <n v="526.41499999999996"/>
    <m/>
    <m/>
    <m/>
    <n v="188"/>
    <n v="1.37"/>
    <x v="0"/>
    <s v="PLUSPE53008695EL"/>
    <s v="Pluspetrol Per£ Corporati¢n Sucursal del Per£"/>
    <x v="114"/>
    <x v="114"/>
    <s v="C.T. BAT.3 - YANAYACU"/>
    <x v="362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0"/>
    <n v="0"/>
    <x v="0"/>
    <n v="0"/>
    <x v="0"/>
    <x v="0"/>
    <n v="526.41499999999996"/>
    <n v="0.52641499999999997"/>
    <m/>
    <n v="0.52058333333333329"/>
    <n v="0.43849999999999995"/>
    <n v="7.6479999999999997"/>
    <n v="0"/>
    <n v="61"/>
    <s v="BASE DE DATOS"/>
    <m/>
  </r>
  <r>
    <s v="20"/>
    <x v="3"/>
    <s v="PLUSPE"/>
    <s v="53008795"/>
    <s v="53008795"/>
    <x v="0"/>
    <m/>
    <m/>
    <n v="4.45"/>
    <n v="3.11"/>
    <m/>
    <m/>
    <n v="388.67899999999997"/>
    <m/>
    <m/>
    <m/>
    <n v="230"/>
    <n v="1.03"/>
    <x v="0"/>
    <s v="PLUSPE53008795EL"/>
    <s v="Pluspetrol Per£ Corporati¢n Sucursal del Per£"/>
    <x v="114"/>
    <x v="114"/>
    <s v="C.T. BAT.8 - CHAMBIRA"/>
    <x v="363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0"/>
    <n v="0"/>
    <x v="0"/>
    <n v="0"/>
    <x v="0"/>
    <x v="0"/>
    <n v="388.67899999999997"/>
    <n v="0.388679"/>
    <m/>
    <n v="0.37083333333333335"/>
    <n v="0.25916666666666666"/>
    <n v="7.6479999999999997"/>
    <n v="0"/>
    <n v="61"/>
    <s v="BASE DE DATOS"/>
    <m/>
  </r>
  <r>
    <s v="20"/>
    <x v="3"/>
    <s v="PLUSPE"/>
    <s v="53007195"/>
    <s v="53007195"/>
    <x v="0"/>
    <m/>
    <m/>
    <n v="0.2"/>
    <n v="0.13"/>
    <m/>
    <m/>
    <n v="0"/>
    <m/>
    <m/>
    <m/>
    <n v="0"/>
    <n v="0"/>
    <x v="0"/>
    <s v="PLUSPE53007195EL"/>
    <s v="Pluspetrol Per£ Corporati¢n Sucursal del Per£"/>
    <x v="114"/>
    <x v="114"/>
    <s v="C.T. BAT.5 - PAVAYACU"/>
    <x v="364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0"/>
    <n v="0"/>
    <x v="0"/>
    <n v="0"/>
    <x v="0"/>
    <x v="0"/>
    <n v="0"/>
    <n v="0"/>
    <m/>
    <n v="1.6666666666666666E-2"/>
    <n v="1.0833333333333334E-2"/>
    <n v="7.6479999999999997"/>
    <n v="0"/>
    <n v="61"/>
    <s v="BASE DE DATOS"/>
    <m/>
  </r>
  <r>
    <s v="20"/>
    <x v="3"/>
    <s v="PLUSPE"/>
    <s v="53013499"/>
    <s v="53013499"/>
    <x v="0"/>
    <m/>
    <m/>
    <n v="0.5"/>
    <n v="0.42"/>
    <m/>
    <m/>
    <n v="43.223999999999997"/>
    <m/>
    <m/>
    <m/>
    <n v="17"/>
    <n v="0.04"/>
    <x v="0"/>
    <s v="PLUSPE53013499EL"/>
    <s v="Pluspetrol Per£ Corporati¢n Sucursal del Per£"/>
    <x v="114"/>
    <x v="114"/>
    <s v="C.T. CAPIRONA"/>
    <x v="365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0"/>
    <n v="0"/>
    <x v="0"/>
    <n v="0"/>
    <x v="0"/>
    <x v="0"/>
    <n v="43.223999999999997"/>
    <n v="4.3223999999999999E-2"/>
    <m/>
    <n v="4.1666666666666664E-2"/>
    <n v="3.4999999999999996E-2"/>
    <n v="7.6479999999999997"/>
    <n v="0"/>
    <n v="61"/>
    <s v="BASE DE DATOS"/>
    <m/>
  </r>
  <r>
    <s v="20"/>
    <x v="3"/>
    <s v="PLUSPE"/>
    <s v="53016301"/>
    <s v="53016301"/>
    <x v="0"/>
    <m/>
    <m/>
    <n v="3.7999999999999999E-2"/>
    <n v="3.7999999999999999E-2"/>
    <m/>
    <m/>
    <n v="0"/>
    <m/>
    <m/>
    <m/>
    <n v="0"/>
    <n v="0"/>
    <x v="0"/>
    <s v="PLUSPE53016301EL"/>
    <s v="Pluspetrol Per£ Corporati¢n Sucursal del Per£"/>
    <x v="114"/>
    <x v="114"/>
    <s v="C.T. NVA. ESPERANZA"/>
    <x v="366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0"/>
    <n v="0"/>
    <x v="0"/>
    <n v="0"/>
    <x v="0"/>
    <x v="0"/>
    <n v="0"/>
    <n v="0"/>
    <m/>
    <n v="3.1666666666666666E-3"/>
    <n v="3.1666666666666666E-3"/>
    <n v="7.6479999999999997"/>
    <n v="0"/>
    <n v="61"/>
    <s v="BASE DE DATOS"/>
    <m/>
  </r>
  <r>
    <s v="20"/>
    <x v="3"/>
    <s v="PLUSMA"/>
    <s v="33137405"/>
    <s v="33137405"/>
    <x v="1"/>
    <m/>
    <m/>
    <n v="32"/>
    <n v="28.8"/>
    <m/>
    <m/>
    <n v="8469.84"/>
    <m/>
    <m/>
    <m/>
    <n v="0"/>
    <n v="12.644"/>
    <x v="0"/>
    <s v="PLUSMA33137405TG"/>
    <s v="Pluspetrol Per£ Corp.Suc.del Per£ - Malvinas"/>
    <x v="89"/>
    <x v="89"/>
    <s v="C.T. MALVINAS"/>
    <x v="306"/>
    <x v="1"/>
    <x v="1"/>
    <x v="340"/>
    <x v="0"/>
    <s v="Instalado"/>
    <s v="Operativo"/>
    <s v="Autoproductor"/>
    <x v="2"/>
    <x v="0"/>
    <x v="0"/>
    <x v="0"/>
    <s v="Privado"/>
    <s v="CUSCO"/>
    <s v="CUSCO"/>
    <s v="LA CONVENCION"/>
    <s v="ECHARATE"/>
    <n v="0"/>
    <x v="1"/>
    <n v="0"/>
    <x v="0"/>
    <n v="0"/>
    <x v="0"/>
    <x v="0"/>
    <n v="8469.84"/>
    <n v="8.4698399999999996"/>
    <m/>
    <n v="2.6666666666666665"/>
    <n v="2.4"/>
    <n v="7.6479999999999997"/>
    <n v="0"/>
    <n v="62"/>
    <s v="BASE DE DATOS"/>
    <m/>
  </r>
  <r>
    <s v="20"/>
    <x v="3"/>
    <s v="SDF"/>
    <s v="33075397"/>
    <s v="33075397"/>
    <x v="0"/>
    <m/>
    <m/>
    <n v="3"/>
    <n v="2.9"/>
    <m/>
    <m/>
    <n v="0"/>
    <m/>
    <m/>
    <m/>
    <n v="0"/>
    <n v="2.9"/>
    <x v="0"/>
    <s v="SDF33075397EL"/>
    <s v="Sudamericana de Fibras S.A."/>
    <x v="104"/>
    <x v="104"/>
    <s v="C. T. SUDAMERICANA"/>
    <x v="333"/>
    <x v="0"/>
    <x v="0"/>
    <x v="340"/>
    <x v="0"/>
    <s v="Instalado"/>
    <s v="Operativo"/>
    <s v="Autoproductor"/>
    <x v="2"/>
    <x v="1"/>
    <x v="0"/>
    <x v="0"/>
    <s v="Privado"/>
    <s v="LIMA"/>
    <s v="CALLAO"/>
    <s v="CALLAO"/>
    <s v="CALLAO"/>
    <n v="0"/>
    <x v="0"/>
    <n v="0"/>
    <x v="0"/>
    <n v="0"/>
    <x v="0"/>
    <x v="0"/>
    <n v="0"/>
    <n v="0"/>
    <m/>
    <n v="0.27272727272727271"/>
    <n v="0.26363636363636361"/>
    <n v="7.6479999999999997"/>
    <n v="0"/>
    <n v="69"/>
    <s v="BASE DE DATOS"/>
    <m/>
  </r>
  <r>
    <s v="20"/>
    <x v="3"/>
    <s v="SPCC"/>
    <s v="03025091"/>
    <s v="03025091"/>
    <x v="0"/>
    <m/>
    <m/>
    <n v="1.25"/>
    <n v="1"/>
    <m/>
    <m/>
    <n v="0"/>
    <m/>
    <m/>
    <m/>
    <n v="0"/>
    <n v="0"/>
    <x v="0"/>
    <s v="SPCC03025091EL"/>
    <s v="Southern Per£ Cooper Corporation"/>
    <x v="91"/>
    <x v="91"/>
    <s v="C.T. EMERGENCIA FUND ILO"/>
    <x v="308"/>
    <x v="0"/>
    <x v="0"/>
    <x v="340"/>
    <x v="0"/>
    <s v="Instalado"/>
    <s v="Inoperativo"/>
    <s v="Autoproductor"/>
    <x v="2"/>
    <x v="0"/>
    <x v="0"/>
    <x v="0"/>
    <s v="Privado"/>
    <s v="MOQUEGUA"/>
    <s v="MOQUEGUA"/>
    <s v="ILO"/>
    <s v="PACOCHA"/>
    <n v="0"/>
    <x v="0"/>
    <n v="0"/>
    <x v="0"/>
    <n v="0"/>
    <x v="0"/>
    <x v="0"/>
    <n v="0"/>
    <n v="0"/>
    <m/>
    <n v="0.10416666666666667"/>
    <n v="8.3333333333333329E-2"/>
    <n v="7.6479999999999997"/>
    <n v="0"/>
    <n v="68"/>
    <s v="BASE DE DATOS"/>
    <m/>
  </r>
  <r>
    <s v="20"/>
    <x v="3"/>
    <s v="SPCC"/>
    <s v="33021793"/>
    <s v="33021793"/>
    <x v="0"/>
    <m/>
    <m/>
    <n v="4.3"/>
    <n v="2.8"/>
    <m/>
    <m/>
    <n v="0"/>
    <m/>
    <m/>
    <m/>
    <n v="0"/>
    <n v="0"/>
    <x v="0"/>
    <s v="SPCC33021793EL"/>
    <s v="Southern Per£ Cooper Corporation"/>
    <x v="91"/>
    <x v="91"/>
    <s v="C.T. REFINERÍA"/>
    <x v="309"/>
    <x v="0"/>
    <x v="0"/>
    <x v="340"/>
    <x v="0"/>
    <s v="Instalado"/>
    <s v="Operativo"/>
    <s v="Autoproductor"/>
    <x v="2"/>
    <x v="1"/>
    <x v="0"/>
    <x v="0"/>
    <s v="Privado"/>
    <s v="MOQUEGUA"/>
    <s v="MOQUEGUA"/>
    <s v="ILO"/>
    <s v="PACOCHA"/>
    <n v="0"/>
    <x v="0"/>
    <n v="0"/>
    <x v="0"/>
    <n v="0"/>
    <x v="0"/>
    <x v="0"/>
    <n v="0"/>
    <n v="0"/>
    <m/>
    <n v="0.35833333333333334"/>
    <n v="0.23333333333333331"/>
    <n v="7.6479999999999997"/>
    <n v="0"/>
    <n v="68"/>
    <s v="BASE DE DATOS"/>
    <m/>
  </r>
  <r>
    <s v="20"/>
    <x v="3"/>
    <s v="UNACEM"/>
    <s v="33104600"/>
    <s v="33104600"/>
    <x v="0"/>
    <m/>
    <m/>
    <n v="0.8"/>
    <n v="0.75"/>
    <m/>
    <m/>
    <n v="0"/>
    <m/>
    <m/>
    <m/>
    <n v="0"/>
    <n v="0"/>
    <x v="0"/>
    <s v="UNACEM33104600EL"/>
    <s v="Uni¢n Andina de Cementos S.A.A."/>
    <x v="92"/>
    <x v="92"/>
    <s v="C.T. Cementos Lima"/>
    <x v="310"/>
    <x v="0"/>
    <x v="0"/>
    <x v="340"/>
    <x v="0"/>
    <s v="Instalado"/>
    <s v="Operativo"/>
    <s v="Autoproductor"/>
    <x v="2"/>
    <x v="0"/>
    <x v="0"/>
    <x v="0"/>
    <s v="Privado"/>
    <s v="LIMA"/>
    <s v="LIMA"/>
    <s v="LIMA"/>
    <s v="VILLAMARIA DEL TRIUNFO"/>
    <n v="0"/>
    <x v="0"/>
    <n v="0"/>
    <x v="0"/>
    <n v="0"/>
    <x v="0"/>
    <x v="0"/>
    <n v="0"/>
    <n v="0"/>
    <m/>
    <n v="6.6666666666666666E-2"/>
    <n v="6.25E-2"/>
    <n v="7.6479999999999997"/>
    <n v="0"/>
    <n v="72"/>
    <s v="BASE DE DATOS"/>
    <m/>
  </r>
  <r>
    <s v="20"/>
    <x v="3"/>
    <s v="UNACEM"/>
    <s v="33106100"/>
    <s v="33106100"/>
    <x v="0"/>
    <m/>
    <m/>
    <n v="0.8"/>
    <n v="0.75"/>
    <m/>
    <m/>
    <n v="0"/>
    <m/>
    <m/>
    <m/>
    <n v="0"/>
    <n v="0"/>
    <x v="0"/>
    <s v="UNACEM33106100EL"/>
    <s v="Uni¢n Andina de Cementos S.A.A."/>
    <x v="92"/>
    <x v="92"/>
    <s v="C.T. Cementos Lima 2"/>
    <x v="311"/>
    <x v="0"/>
    <x v="0"/>
    <x v="340"/>
    <x v="0"/>
    <s v="Instalado"/>
    <s v="Inoperativo"/>
    <s v="Autoproductor"/>
    <x v="2"/>
    <x v="0"/>
    <x v="0"/>
    <x v="0"/>
    <s v="Privado"/>
    <s v="LIMA"/>
    <s v="LIMA"/>
    <s v="LIMA"/>
    <s v="VILLAMARIA DEL TRIUNFO"/>
    <n v="0"/>
    <x v="0"/>
    <n v="0"/>
    <x v="0"/>
    <n v="0"/>
    <x v="0"/>
    <x v="0"/>
    <n v="0"/>
    <n v="0"/>
    <m/>
    <n v="6.6666666666666666E-2"/>
    <n v="6.25E-2"/>
    <n v="7.6479999999999997"/>
    <n v="0"/>
    <n v="72"/>
    <s v="BASE DE DATOS"/>
    <m/>
  </r>
  <r>
    <s v="20"/>
    <x v="3"/>
    <s v="UNACEM"/>
    <s v="33084798"/>
    <s v="33084798"/>
    <x v="1"/>
    <m/>
    <m/>
    <n v="41.75"/>
    <n v="37.5"/>
    <m/>
    <m/>
    <n v="0"/>
    <m/>
    <m/>
    <m/>
    <n v="0"/>
    <n v="0"/>
    <x v="0"/>
    <s v="UNACEM33084798TG"/>
    <s v="Uni¢n Andina de Cementos S.A.A."/>
    <x v="92"/>
    <x v="92"/>
    <s v="C.T. Atocongo"/>
    <x v="312"/>
    <x v="1"/>
    <x v="1"/>
    <x v="340"/>
    <x v="0"/>
    <s v="Instalado"/>
    <s v="Operativo"/>
    <s v="Autoproductor"/>
    <x v="2"/>
    <x v="1"/>
    <x v="0"/>
    <x v="0"/>
    <s v="Privado"/>
    <s v="LIMA"/>
    <s v="LIMA"/>
    <s v="LIMA"/>
    <s v="VILLAMARIA DEL TRIUNFO"/>
    <n v="0"/>
    <x v="1"/>
    <n v="0"/>
    <x v="0"/>
    <n v="0"/>
    <x v="0"/>
    <x v="0"/>
    <n v="0"/>
    <n v="0"/>
    <m/>
    <n v="3.4791666666666665"/>
    <n v="3.125"/>
    <n v="7.6479999999999997"/>
    <n v="0"/>
    <n v="72"/>
    <s v="BASE DE DATOS"/>
    <m/>
  </r>
  <r>
    <s v="20"/>
    <x v="3"/>
    <s v="VOLCAN"/>
    <s v="0000209"/>
    <s v="0000209"/>
    <x v="0"/>
    <m/>
    <m/>
    <n v="6"/>
    <n v="0"/>
    <m/>
    <m/>
    <n v="0"/>
    <m/>
    <m/>
    <m/>
    <n v="0"/>
    <n v="0"/>
    <x v="0"/>
    <s v="VOLCAN0000209EL"/>
    <s v="Volc n C¡a. Minera"/>
    <x v="105"/>
    <x v="105"/>
    <s v="C.T. CERRO DE PASCO"/>
    <x v="334"/>
    <x v="0"/>
    <x v="0"/>
    <x v="340"/>
    <x v="0"/>
    <s v="Instalado"/>
    <s v="Inoperativo"/>
    <s v="Autoproductor"/>
    <x v="2"/>
    <x v="0"/>
    <x v="0"/>
    <x v="0"/>
    <s v="Privado"/>
    <s v="PASCO"/>
    <s v="PASCO"/>
    <s v="PASCO"/>
    <s v="CHAUPIMARCA"/>
    <n v="0"/>
    <x v="0"/>
    <n v="0"/>
    <x v="0"/>
    <n v="0"/>
    <x v="0"/>
    <x v="0"/>
    <n v="0"/>
    <n v="0"/>
    <m/>
    <n v="0.5"/>
    <n v="0"/>
    <n v="7.6479999999999997"/>
    <n v="0"/>
    <n v="74"/>
    <s v="BASE DE DATOS"/>
    <m/>
  </r>
  <r>
    <s v="20"/>
    <x v="3"/>
    <s v="VOLCAN"/>
    <s v="53024917"/>
    <s v="53024917"/>
    <x v="0"/>
    <m/>
    <m/>
    <n v="1.825"/>
    <n v="1.2"/>
    <m/>
    <m/>
    <n v="0"/>
    <m/>
    <m/>
    <m/>
    <n v="0"/>
    <n v="0"/>
    <x v="0"/>
    <s v="VOLCAN53024917EL"/>
    <s v="Volc n C¡a. Minera"/>
    <x v="105"/>
    <x v="105"/>
    <s v="C.T. SAN CRISTOBAL U1"/>
    <x v="335"/>
    <x v="0"/>
    <x v="0"/>
    <x v="340"/>
    <x v="0"/>
    <s v="Instalado"/>
    <s v="Operativo"/>
    <s v="Autoproductor"/>
    <x v="2"/>
    <x v="0"/>
    <x v="0"/>
    <x v="0"/>
    <s v="Privado"/>
    <s v="JUNIN"/>
    <s v="JUNIN"/>
    <s v="YAULI"/>
    <s v="YAULI"/>
    <n v="0"/>
    <x v="0"/>
    <n v="0"/>
    <x v="0"/>
    <n v="0"/>
    <x v="0"/>
    <x v="0"/>
    <n v="0"/>
    <n v="0"/>
    <m/>
    <n v="0.15208333333333332"/>
    <n v="9.9999999999999992E-2"/>
    <n v="7.6479999999999997"/>
    <n v="0"/>
    <n v="74"/>
    <s v="BASE DE DATOS"/>
    <m/>
  </r>
  <r>
    <s v="20"/>
    <x v="3"/>
    <s v="VOLCAN"/>
    <s v="53025017"/>
    <s v="53025017"/>
    <x v="0"/>
    <m/>
    <m/>
    <n v="1.825"/>
    <n v="1.2"/>
    <m/>
    <m/>
    <n v="0"/>
    <m/>
    <m/>
    <m/>
    <n v="0"/>
    <n v="0"/>
    <x v="0"/>
    <s v="VOLCAN53025017EL"/>
    <s v="Volc n C¡a. Minera"/>
    <x v="105"/>
    <x v="105"/>
    <s v="C.T. SAN CRISTOBAL U2"/>
    <x v="335"/>
    <x v="0"/>
    <x v="0"/>
    <x v="340"/>
    <x v="0"/>
    <s v="Instalado"/>
    <s v="Operativo"/>
    <s v="Autoproductor"/>
    <x v="2"/>
    <x v="0"/>
    <x v="0"/>
    <x v="0"/>
    <s v="Privado"/>
    <s v="JUNIN"/>
    <s v="JUNIN"/>
    <s v="YAULI"/>
    <s v="YAULI"/>
    <n v="0"/>
    <x v="0"/>
    <n v="0"/>
    <x v="0"/>
    <n v="0"/>
    <x v="0"/>
    <x v="0"/>
    <n v="0"/>
    <n v="0"/>
    <m/>
    <n v="0.15208333333333332"/>
    <n v="9.9999999999999992E-2"/>
    <n v="7.6479999999999997"/>
    <n v="0"/>
    <n v="74"/>
    <s v="BASE DE DATOS"/>
    <m/>
  </r>
  <r>
    <s v="20"/>
    <x v="3"/>
    <s v="VOLCAN"/>
    <s v="53025117"/>
    <s v="53025117"/>
    <x v="0"/>
    <m/>
    <m/>
    <n v="1.6"/>
    <n v="1"/>
    <m/>
    <m/>
    <n v="0"/>
    <m/>
    <m/>
    <m/>
    <n v="0"/>
    <n v="0"/>
    <x v="0"/>
    <s v="VOLCAN53025117EL"/>
    <s v="Volc n C¡a. Minera"/>
    <x v="105"/>
    <x v="105"/>
    <s v="C.T. CARAHUACRA U3"/>
    <x v="336"/>
    <x v="0"/>
    <x v="0"/>
    <x v="340"/>
    <x v="0"/>
    <s v="Instalado"/>
    <s v="Operativo"/>
    <s v="Autoproductor"/>
    <x v="2"/>
    <x v="0"/>
    <x v="0"/>
    <x v="0"/>
    <s v="Privado"/>
    <s v="JUNIN"/>
    <s v="JUNIN"/>
    <s v="YAULI"/>
    <s v="YAULI"/>
    <n v="0"/>
    <x v="0"/>
    <n v="0"/>
    <x v="0"/>
    <n v="0"/>
    <x v="0"/>
    <x v="0"/>
    <n v="0"/>
    <n v="0"/>
    <m/>
    <n v="0.13333333333333333"/>
    <n v="8.3333333333333329E-2"/>
    <n v="7.6479999999999997"/>
    <n v="0"/>
    <n v="74"/>
    <s v="BASE DE DATOS"/>
    <m/>
  </r>
  <r>
    <s v="20"/>
    <x v="3"/>
    <s v="VOLCAN"/>
    <s v="53025217"/>
    <s v="53025217"/>
    <x v="0"/>
    <m/>
    <m/>
    <n v="1.825"/>
    <n v="1.2"/>
    <m/>
    <m/>
    <n v="0"/>
    <m/>
    <m/>
    <m/>
    <n v="0"/>
    <n v="0"/>
    <x v="0"/>
    <s v="VOLCAN53025217EL"/>
    <s v="Volc n C¡a. Minera"/>
    <x v="105"/>
    <x v="105"/>
    <s v="C.T. ANDAYCHAGUA U4"/>
    <x v="337"/>
    <x v="0"/>
    <x v="0"/>
    <x v="340"/>
    <x v="0"/>
    <s v="Instalado"/>
    <s v="Operativo"/>
    <s v="Autoproductor"/>
    <x v="2"/>
    <x v="0"/>
    <x v="0"/>
    <x v="0"/>
    <s v="Privado"/>
    <s v="JUNIN"/>
    <s v="JUNIN"/>
    <s v="YAULI"/>
    <s v="HUAY HUAY"/>
    <n v="0"/>
    <x v="0"/>
    <n v="0"/>
    <x v="0"/>
    <n v="0"/>
    <x v="0"/>
    <x v="0"/>
    <n v="0"/>
    <n v="0"/>
    <m/>
    <n v="0.15208333333333332"/>
    <n v="9.9999999999999992E-2"/>
    <n v="7.6479999999999997"/>
    <n v="0"/>
    <n v="74"/>
    <s v="BASE DE DATOS"/>
    <m/>
  </r>
  <r>
    <s v="20"/>
    <x v="3"/>
    <s v="VOLCAN"/>
    <s v="53025317"/>
    <s v="53025317"/>
    <x v="0"/>
    <m/>
    <m/>
    <n v="1.6"/>
    <n v="1"/>
    <m/>
    <m/>
    <n v="0"/>
    <m/>
    <m/>
    <m/>
    <n v="0"/>
    <n v="0"/>
    <x v="0"/>
    <s v="VOLCAN53025317EL"/>
    <s v="Volc n C¡a. Minera"/>
    <x v="105"/>
    <x v="105"/>
    <s v="C.T. ANDAYCHAGUA U5"/>
    <x v="337"/>
    <x v="0"/>
    <x v="0"/>
    <x v="340"/>
    <x v="0"/>
    <s v="Instalado"/>
    <s v="Operativo"/>
    <s v="Autoproductor"/>
    <x v="2"/>
    <x v="0"/>
    <x v="0"/>
    <x v="0"/>
    <s v="Privado"/>
    <s v="JUNIN"/>
    <s v="JUNIN"/>
    <s v="YAULI"/>
    <s v="HUAY HUAY"/>
    <n v="0"/>
    <x v="0"/>
    <n v="0"/>
    <x v="0"/>
    <n v="0"/>
    <x v="0"/>
    <x v="0"/>
    <n v="0"/>
    <n v="0"/>
    <m/>
    <n v="0.13333333333333333"/>
    <n v="8.3333333333333329E-2"/>
    <n v="7.6479999999999997"/>
    <n v="0"/>
    <n v="74"/>
    <s v="BASE DE DATOS"/>
    <m/>
  </r>
  <r>
    <s v="20"/>
    <x v="3"/>
    <s v="VOLCAN"/>
    <s v="53025417"/>
    <s v="53025417"/>
    <x v="0"/>
    <m/>
    <m/>
    <n v="1.825"/>
    <n v="1.2"/>
    <m/>
    <m/>
    <n v="0"/>
    <m/>
    <m/>
    <m/>
    <n v="0"/>
    <n v="0"/>
    <x v="0"/>
    <s v="VOLCAN53025417EL"/>
    <s v="Volc n C¡a. Minera"/>
    <x v="105"/>
    <x v="105"/>
    <s v="C.T. TICLIO U6"/>
    <x v="338"/>
    <x v="0"/>
    <x v="0"/>
    <x v="340"/>
    <x v="0"/>
    <s v="Instalado"/>
    <s v="Operativo"/>
    <s v="Autoproductor"/>
    <x v="2"/>
    <x v="0"/>
    <x v="0"/>
    <x v="0"/>
    <s v="Privado"/>
    <s v="JUNIN"/>
    <s v="JUNIN"/>
    <s v="YAULI"/>
    <s v="CHICLA"/>
    <n v="0"/>
    <x v="0"/>
    <n v="0"/>
    <x v="0"/>
    <n v="0"/>
    <x v="0"/>
    <x v="0"/>
    <n v="0"/>
    <n v="0"/>
    <m/>
    <n v="0.15208333333333332"/>
    <n v="9.9999999999999992E-2"/>
    <n v="7.6479999999999997"/>
    <n v="0"/>
    <n v="74"/>
    <s v="BASE DE DATOS"/>
    <m/>
  </r>
  <r>
    <s v="20"/>
    <x v="3"/>
    <s v="VOLCAN"/>
    <s v="53025517"/>
    <s v="53025517"/>
    <x v="0"/>
    <m/>
    <m/>
    <n v="1.825"/>
    <n v="1.2"/>
    <m/>
    <m/>
    <n v="0"/>
    <m/>
    <m/>
    <m/>
    <n v="0"/>
    <n v="0"/>
    <x v="0"/>
    <s v="VOLCAN53025517EL"/>
    <s v="Volc n C¡a. Minera"/>
    <x v="105"/>
    <x v="105"/>
    <s v="C.T. PLANTA VICTORIA U7"/>
    <x v="339"/>
    <x v="0"/>
    <x v="0"/>
    <x v="340"/>
    <x v="0"/>
    <s v="Instalado"/>
    <s v="Operativo"/>
    <s v="Autoproductor"/>
    <x v="2"/>
    <x v="0"/>
    <x v="0"/>
    <x v="0"/>
    <s v="Privado"/>
    <s v="JUNIN"/>
    <s v="JUNIN"/>
    <s v="YAULI"/>
    <s v="YAULI"/>
    <n v="0"/>
    <x v="0"/>
    <n v="0"/>
    <x v="0"/>
    <n v="0"/>
    <x v="0"/>
    <x v="0"/>
    <n v="0"/>
    <n v="0"/>
    <m/>
    <n v="0.15208333333333332"/>
    <n v="9.9999999999999992E-2"/>
    <n v="7.6479999999999997"/>
    <n v="0"/>
    <n v="74"/>
    <s v="BASE DE DATOS"/>
    <m/>
  </r>
  <r>
    <s v="20"/>
    <x v="3"/>
    <s v="YANACO"/>
    <s v="53006495"/>
    <s v="53006495"/>
    <x v="0"/>
    <m/>
    <m/>
    <n v="0.67500000000000004"/>
    <n v="0.53"/>
    <m/>
    <m/>
    <n v="0"/>
    <m/>
    <m/>
    <m/>
    <n v="0"/>
    <n v="0"/>
    <x v="0"/>
    <s v="YANACO53006495EL"/>
    <s v="Minera Yanacocha S.A."/>
    <x v="106"/>
    <x v="106"/>
    <s v="C.T. China Linda"/>
    <x v="340"/>
    <x v="0"/>
    <x v="0"/>
    <x v="340"/>
    <x v="0"/>
    <s v="Instalado"/>
    <s v="Operativo"/>
    <s v="Autoproductor"/>
    <x v="2"/>
    <x v="0"/>
    <x v="0"/>
    <x v="0"/>
    <s v="Privado"/>
    <s v="CAJAMARCA"/>
    <s v="CAJAMARCA"/>
    <s v="CAJAMARCA"/>
    <s v="ENCAÑADA"/>
    <n v="0"/>
    <x v="0"/>
    <n v="0"/>
    <x v="0"/>
    <n v="0"/>
    <x v="0"/>
    <x v="0"/>
    <n v="0"/>
    <n v="0"/>
    <m/>
    <n v="5.6250000000000001E-2"/>
    <n v="4.4166666666666667E-2"/>
    <n v="7.6479999999999997"/>
    <n v="0"/>
    <n v="48"/>
    <s v="BASE DE DATOS"/>
    <m/>
  </r>
  <r>
    <s v="20"/>
    <x v="3"/>
    <s v="YANACO"/>
    <s v="53202108"/>
    <s v="53202108"/>
    <x v="0"/>
    <m/>
    <m/>
    <n v="4.08"/>
    <n v="2.85"/>
    <m/>
    <m/>
    <n v="0.47099999999999997"/>
    <m/>
    <m/>
    <m/>
    <n v="0"/>
    <n v="0"/>
    <x v="0"/>
    <s v="YANACO53202108EL"/>
    <s v="Minera Yanacocha S.A."/>
    <x v="106"/>
    <x v="106"/>
    <s v="C.T. Gold Mill"/>
    <x v="341"/>
    <x v="0"/>
    <x v="0"/>
    <x v="340"/>
    <x v="0"/>
    <s v="Instalado"/>
    <s v="Operativo"/>
    <s v="Autoproductor"/>
    <x v="2"/>
    <x v="0"/>
    <x v="0"/>
    <x v="0"/>
    <s v="Privado"/>
    <s v="CAJAMARCA"/>
    <s v="CAJAMARCA"/>
    <s v="CAJAMARCA"/>
    <s v="ENCAÑADA"/>
    <n v="0"/>
    <x v="0"/>
    <n v="0"/>
    <x v="0"/>
    <n v="0"/>
    <x v="0"/>
    <x v="0"/>
    <n v="0.47099999999999997"/>
    <n v="4.7099999999999996E-4"/>
    <m/>
    <n v="0.34"/>
    <n v="0.23750000000000002"/>
    <n v="7.6479999999999997"/>
    <n v="0"/>
    <n v="48"/>
    <s v="BASE DE DATOS"/>
    <m/>
  </r>
  <r>
    <s v="20"/>
    <x v="3"/>
    <s v="YANACO"/>
    <s v="53201807"/>
    <s v="53201807"/>
    <x v="0"/>
    <m/>
    <m/>
    <n v="10.95"/>
    <n v="7.4"/>
    <m/>
    <m/>
    <n v="0.67400000000000004"/>
    <m/>
    <m/>
    <m/>
    <n v="0"/>
    <n v="0"/>
    <x v="0"/>
    <s v="YANACO53201807EL"/>
    <s v="Minera Yanacocha S.A."/>
    <x v="106"/>
    <x v="106"/>
    <s v="C.T. La Pajuela"/>
    <x v="342"/>
    <x v="0"/>
    <x v="0"/>
    <x v="340"/>
    <x v="0"/>
    <s v="Instalado"/>
    <s v="Operativo"/>
    <s v="Autoproductor"/>
    <x v="2"/>
    <x v="0"/>
    <x v="0"/>
    <x v="0"/>
    <s v="Privado"/>
    <s v="CAJAMARCA"/>
    <s v="CAJAMARCA"/>
    <s v="CAJAMARCA"/>
    <s v="ENCAÑADA"/>
    <n v="0"/>
    <x v="0"/>
    <n v="0"/>
    <x v="0"/>
    <n v="0"/>
    <x v="0"/>
    <x v="0"/>
    <n v="0.67400000000000004"/>
    <n v="6.7400000000000001E-4"/>
    <m/>
    <n v="0.91249999999999998"/>
    <n v="0.6166666666666667"/>
    <n v="7.6479999999999997"/>
    <n v="0"/>
    <n v="48"/>
    <s v="BASE DE DATOS"/>
    <m/>
  </r>
  <r>
    <s v="20"/>
    <x v="3"/>
    <s v="YANACO"/>
    <s v="33045194"/>
    <s v="33045194"/>
    <x v="0"/>
    <m/>
    <m/>
    <n v="3.18"/>
    <n v="2.15"/>
    <m/>
    <m/>
    <n v="6.0999999999999999E-2"/>
    <m/>
    <m/>
    <m/>
    <n v="0"/>
    <n v="0"/>
    <x v="0"/>
    <s v="YANACO33045194EL"/>
    <s v="Minera Yanacocha S.A."/>
    <x v="106"/>
    <x v="106"/>
    <s v="C.T. Maqui Maqui"/>
    <x v="343"/>
    <x v="0"/>
    <x v="0"/>
    <x v="340"/>
    <x v="0"/>
    <s v="Instalado"/>
    <s v="Operativo"/>
    <s v="Autoproductor"/>
    <x v="2"/>
    <x v="0"/>
    <x v="0"/>
    <x v="0"/>
    <s v="Privado"/>
    <s v="CAJAMARCA"/>
    <s v="CAJAMARCA"/>
    <s v="CAJAMARCA"/>
    <s v="ENCAÑADA"/>
    <n v="0"/>
    <x v="0"/>
    <n v="0"/>
    <x v="0"/>
    <n v="0"/>
    <x v="0"/>
    <x v="0"/>
    <n v="6.0999999999999999E-2"/>
    <n v="6.0999999999999999E-5"/>
    <m/>
    <n v="0.26500000000000001"/>
    <n v="0.17916666666666667"/>
    <n v="7.6479999999999997"/>
    <n v="0"/>
    <n v="48"/>
    <s v="BASE DE DATOS"/>
    <m/>
  </r>
  <r>
    <s v="20"/>
    <x v="3"/>
    <s v="YANACO"/>
    <s v="33045094"/>
    <s v="33045094"/>
    <x v="0"/>
    <m/>
    <m/>
    <n v="5.46"/>
    <n v="3.3"/>
    <m/>
    <m/>
    <n v="0.441"/>
    <m/>
    <m/>
    <m/>
    <n v="0"/>
    <n v="0"/>
    <x v="0"/>
    <s v="YANACO33045094EL"/>
    <s v="Minera Yanacocha S.A."/>
    <x v="106"/>
    <x v="106"/>
    <s v="C.T. Pampa Larga"/>
    <x v="344"/>
    <x v="0"/>
    <x v="0"/>
    <x v="340"/>
    <x v="0"/>
    <s v="Instalado"/>
    <s v="Operativo"/>
    <s v="Autoproductor"/>
    <x v="2"/>
    <x v="0"/>
    <x v="0"/>
    <x v="0"/>
    <s v="Privado"/>
    <s v="CAJAMARCA"/>
    <s v="CAJAMARCA"/>
    <s v="CAJAMARCA"/>
    <s v="ENCAÑADA"/>
    <n v="0"/>
    <x v="0"/>
    <n v="0"/>
    <x v="0"/>
    <n v="0"/>
    <x v="0"/>
    <x v="0"/>
    <n v="0.441"/>
    <n v="4.4099999999999999E-4"/>
    <m/>
    <n v="0.45500000000000002"/>
    <n v="0.27499999999999997"/>
    <n v="7.6479999999999997"/>
    <n v="0"/>
    <n v="48"/>
    <s v="BASE DE DATOS"/>
    <m/>
  </r>
  <r>
    <s v="20"/>
    <x v="3"/>
    <s v="YANACO"/>
    <s v="53200404"/>
    <s v="53200404"/>
    <x v="0"/>
    <m/>
    <m/>
    <n v="1.82"/>
    <n v="1.3"/>
    <m/>
    <m/>
    <n v="0"/>
    <m/>
    <m/>
    <m/>
    <n v="0"/>
    <n v="0"/>
    <x v="0"/>
    <s v="YANACO53200404EL"/>
    <s v="Minera Yanacocha S.A."/>
    <x v="106"/>
    <x v="106"/>
    <s v="C.T. Pond. de Carachugo"/>
    <x v="345"/>
    <x v="0"/>
    <x v="0"/>
    <x v="340"/>
    <x v="0"/>
    <s v="Instalado"/>
    <s v="Inoperativo"/>
    <s v="Autoproductor"/>
    <x v="2"/>
    <x v="0"/>
    <x v="0"/>
    <x v="0"/>
    <s v="Privado"/>
    <s v="CAJAMARCA"/>
    <s v="CAJAMARCA"/>
    <s v="CAJAMARCA"/>
    <s v="ENCAÑADA"/>
    <n v="0"/>
    <x v="0"/>
    <n v="0"/>
    <x v="0"/>
    <n v="0"/>
    <x v="0"/>
    <x v="0"/>
    <n v="0"/>
    <n v="0"/>
    <m/>
    <n v="0.15166666666666667"/>
    <n v="0.10833333333333334"/>
    <n v="7.6479999999999997"/>
    <n v="0"/>
    <n v="48"/>
    <s v="BASE DE DATOS"/>
    <m/>
  </r>
  <r>
    <s v="20"/>
    <x v="3"/>
    <s v="YANACO"/>
    <s v="53018302"/>
    <s v="53018302"/>
    <x v="0"/>
    <m/>
    <m/>
    <n v="8.65"/>
    <n v="6"/>
    <m/>
    <m/>
    <n v="0.88600000000000001"/>
    <m/>
    <m/>
    <m/>
    <n v="0"/>
    <n v="0"/>
    <x v="0"/>
    <s v="YANACO53018302EL"/>
    <s v="Minera Yanacocha S.A."/>
    <x v="106"/>
    <x v="106"/>
    <s v="C.T. Quinua"/>
    <x v="346"/>
    <x v="0"/>
    <x v="0"/>
    <x v="340"/>
    <x v="0"/>
    <s v="Instalado"/>
    <s v="Operativo"/>
    <s v="Autoproductor"/>
    <x v="2"/>
    <x v="0"/>
    <x v="0"/>
    <x v="0"/>
    <s v="Privado"/>
    <s v="CAJAMARCA"/>
    <s v="CAJAMARCA"/>
    <s v="CAJAMARCA"/>
    <s v="CAJAMARCA"/>
    <n v="0"/>
    <x v="0"/>
    <n v="0"/>
    <x v="0"/>
    <n v="0"/>
    <x v="0"/>
    <x v="0"/>
    <n v="0.88600000000000001"/>
    <n v="8.8599999999999996E-4"/>
    <m/>
    <n v="0.72083333333333333"/>
    <n v="0.5"/>
    <n v="7.6479999999999997"/>
    <n v="0"/>
    <n v="48"/>
    <s v="BASE DE DATOS"/>
    <m/>
  </r>
  <r>
    <s v="20"/>
    <x v="3"/>
    <s v="YANACO"/>
    <s v="33045294"/>
    <s v="33045294"/>
    <x v="0"/>
    <m/>
    <m/>
    <n v="5.4249999999999998"/>
    <n v="3.4"/>
    <m/>
    <m/>
    <n v="0.17"/>
    <m/>
    <m/>
    <m/>
    <n v="0"/>
    <n v="0"/>
    <x v="0"/>
    <s v="YANACO33045294EL"/>
    <s v="Minera Yanacocha S.A."/>
    <x v="106"/>
    <x v="106"/>
    <s v="C.T. Yanacocha Norte"/>
    <x v="347"/>
    <x v="0"/>
    <x v="0"/>
    <x v="340"/>
    <x v="0"/>
    <s v="Instalado"/>
    <s v="Operativo"/>
    <s v="Autoproductor"/>
    <x v="2"/>
    <x v="0"/>
    <x v="0"/>
    <x v="0"/>
    <s v="Privado"/>
    <s v="CAJAMARCA"/>
    <s v="CAJAMARCA"/>
    <s v="CAJAMARCA"/>
    <s v="ENCAÑADA"/>
    <n v="0"/>
    <x v="0"/>
    <n v="0"/>
    <x v="0"/>
    <n v="0"/>
    <x v="0"/>
    <x v="0"/>
    <n v="0.17"/>
    <n v="1.7000000000000001E-4"/>
    <m/>
    <n v="0.45208333333333334"/>
    <n v="0.28333333333333333"/>
    <n v="7.6479999999999997"/>
    <n v="0"/>
    <n v="48"/>
    <s v="BASE DE DATOS"/>
    <m/>
  </r>
  <r>
    <s v="20"/>
    <x v="0"/>
    <s v="CORPAA"/>
    <s v="33103300"/>
    <s v="33103300"/>
    <x v="0"/>
    <m/>
    <m/>
    <n v="1.25"/>
    <n v="0"/>
    <m/>
    <m/>
    <n v="0"/>
    <m/>
    <m/>
    <m/>
    <n v="0"/>
    <n v="0"/>
    <x v="0"/>
    <s v="CORPAA33103300EL"/>
    <s v="Corporación Aceros Arequipa S.A."/>
    <x v="120"/>
    <x v="120"/>
    <s v="C.T. ACEROS"/>
    <x v="378"/>
    <x v="0"/>
    <x v="0"/>
    <x v="340"/>
    <x v="0"/>
    <s v="Instalado"/>
    <s v="Operativo"/>
    <s v="Autoproductor"/>
    <x v="2"/>
    <x v="1"/>
    <x v="0"/>
    <x v="0"/>
    <s v="Privado"/>
    <s v="ICA"/>
    <s v="ICA"/>
    <s v="PISCO"/>
    <s v="PISCO"/>
    <n v="0"/>
    <x v="0"/>
    <n v="0"/>
    <x v="0"/>
    <n v="0"/>
    <x v="0"/>
    <x v="0"/>
    <n v="0"/>
    <n v="0"/>
    <m/>
    <n v="0.10416666666666667"/>
    <n v="0.10416666666666667"/>
    <n v="7.6479999999999997"/>
    <n v="0"/>
    <n v="33"/>
    <s v="BASE DE DATOS"/>
    <m/>
  </r>
  <r>
    <s v="20"/>
    <x v="1"/>
    <s v="CORPAA"/>
    <s v="33103300"/>
    <s v="33103300"/>
    <x v="0"/>
    <m/>
    <m/>
    <n v="1.25"/>
    <n v="0"/>
    <m/>
    <m/>
    <n v="0"/>
    <m/>
    <m/>
    <m/>
    <n v="0"/>
    <n v="0"/>
    <x v="0"/>
    <s v="CORPAA33103300EL"/>
    <s v="Corporación Aceros Arequipa S.A."/>
    <x v="120"/>
    <x v="120"/>
    <s v="C.T. ACEROS"/>
    <x v="378"/>
    <x v="0"/>
    <x v="0"/>
    <x v="340"/>
    <x v="0"/>
    <s v="Instalado"/>
    <s v="Operativo"/>
    <s v="Autoproductor"/>
    <x v="2"/>
    <x v="1"/>
    <x v="0"/>
    <x v="0"/>
    <s v="Privado"/>
    <s v="ICA"/>
    <s v="ICA"/>
    <s v="PISCO"/>
    <s v="PISCO"/>
    <n v="0"/>
    <x v="0"/>
    <n v="0"/>
    <x v="0"/>
    <n v="0"/>
    <x v="0"/>
    <x v="0"/>
    <n v="0"/>
    <n v="0"/>
    <m/>
    <n v="0.10416666666666667"/>
    <n v="0.10416666666666667"/>
    <n v="7.6479999999999997"/>
    <n v="0"/>
    <n v="33"/>
    <s v="BASE DE DATOS"/>
    <m/>
  </r>
  <r>
    <s v="20"/>
    <x v="2"/>
    <s v="CORPAA"/>
    <s v="33103300"/>
    <s v="33103300"/>
    <x v="0"/>
    <m/>
    <m/>
    <n v="1.25"/>
    <n v="0"/>
    <m/>
    <m/>
    <n v="0"/>
    <m/>
    <m/>
    <m/>
    <n v="0"/>
    <n v="0"/>
    <x v="0"/>
    <s v="CORPAA33103300EL"/>
    <s v="Corporación Aceros Arequipa S.A."/>
    <x v="120"/>
    <x v="120"/>
    <s v="C.T. ACEROS"/>
    <x v="378"/>
    <x v="0"/>
    <x v="0"/>
    <x v="340"/>
    <x v="0"/>
    <s v="Instalado"/>
    <s v="Operativo"/>
    <s v="Autoproductor"/>
    <x v="2"/>
    <x v="1"/>
    <x v="0"/>
    <x v="0"/>
    <s v="Privado"/>
    <s v="ICA"/>
    <s v="ICA"/>
    <s v="PISCO"/>
    <s v="PISCO"/>
    <n v="0"/>
    <x v="0"/>
    <n v="0"/>
    <x v="0"/>
    <n v="0"/>
    <x v="0"/>
    <x v="0"/>
    <n v="0"/>
    <n v="0"/>
    <m/>
    <n v="0.10416666666666667"/>
    <n v="0.10416666666666667"/>
    <n v="7.6479999999999997"/>
    <n v="0"/>
    <n v="33"/>
    <s v="BASE DE DATOS"/>
    <m/>
  </r>
  <r>
    <s v="20"/>
    <x v="3"/>
    <s v="CORPAA"/>
    <s v="33103300"/>
    <s v="33103300"/>
    <x v="0"/>
    <m/>
    <m/>
    <n v="1.25"/>
    <n v="0"/>
    <m/>
    <m/>
    <n v="0"/>
    <m/>
    <m/>
    <m/>
    <n v="0"/>
    <n v="0"/>
    <x v="0"/>
    <s v="CORPAA33103300EL"/>
    <s v="Corporación Aceros Arequipa S.A."/>
    <x v="120"/>
    <x v="120"/>
    <s v="C.T. ACEROS"/>
    <x v="378"/>
    <x v="0"/>
    <x v="0"/>
    <x v="340"/>
    <x v="0"/>
    <s v="Instalado"/>
    <s v="Operativo"/>
    <s v="Autoproductor"/>
    <x v="2"/>
    <x v="1"/>
    <x v="0"/>
    <x v="0"/>
    <s v="Privado"/>
    <s v="ICA"/>
    <s v="ICA"/>
    <s v="PISCO"/>
    <s v="PISCO"/>
    <n v="0"/>
    <x v="0"/>
    <n v="0"/>
    <x v="0"/>
    <n v="0"/>
    <x v="0"/>
    <x v="0"/>
    <n v="0"/>
    <n v="0"/>
    <m/>
    <n v="0.10416666666666667"/>
    <n v="0.10416666666666667"/>
    <n v="7.6479999999999997"/>
    <n v="0"/>
    <n v="33"/>
    <s v="BASE DE DATOS"/>
    <m/>
  </r>
  <r>
    <s v="20"/>
    <x v="4"/>
    <s v="CORPAA"/>
    <s v="33103300"/>
    <s v="33103300"/>
    <x v="0"/>
    <m/>
    <m/>
    <n v="1.25"/>
    <n v="0"/>
    <m/>
    <m/>
    <n v="0"/>
    <m/>
    <m/>
    <m/>
    <n v="0"/>
    <n v="0"/>
    <x v="0"/>
    <s v="CORPAA33103300EL"/>
    <s v="Corporación Aceros Arequipa S.A."/>
    <x v="120"/>
    <x v="120"/>
    <s v="C.T. ACEROS"/>
    <x v="378"/>
    <x v="0"/>
    <x v="0"/>
    <x v="340"/>
    <x v="0"/>
    <s v="Instalado"/>
    <s v="Operativo"/>
    <s v="Autoproductor"/>
    <x v="2"/>
    <x v="1"/>
    <x v="0"/>
    <x v="0"/>
    <s v="Privado"/>
    <s v="ICA"/>
    <s v="ICA"/>
    <s v="PISCO"/>
    <s v="PISCO"/>
    <n v="0"/>
    <x v="0"/>
    <n v="0"/>
    <x v="0"/>
    <n v="0"/>
    <x v="0"/>
    <x v="0"/>
    <n v="0"/>
    <n v="0"/>
    <m/>
    <n v="0.10416666666666667"/>
    <n v="0.10416666666666667"/>
    <n v="7.6479999999999997"/>
    <n v="0"/>
    <n v="33"/>
    <s v="BASE DE DATOS"/>
    <m/>
  </r>
  <r>
    <s v="20"/>
    <x v="4"/>
    <s v="ANABIS"/>
    <s v="71403385"/>
    <s v="71403385"/>
    <x v="0"/>
    <m/>
    <m/>
    <n v="7.36"/>
    <n v="3.56"/>
    <m/>
    <m/>
    <n v="86.119"/>
    <m/>
    <m/>
    <m/>
    <n v="99"/>
    <n v="1.5980000000000001"/>
    <x v="0"/>
    <s v="ANABIS71403385EL"/>
    <s v="Anabi S.A.C:"/>
    <x v="93"/>
    <x v="93"/>
    <s v="C.T. Anabi"/>
    <x v="313"/>
    <x v="0"/>
    <x v="0"/>
    <x v="340"/>
    <x v="0"/>
    <s v="Instalado"/>
    <s v="Operativo"/>
    <s v="Autoproductor"/>
    <x v="2"/>
    <x v="0"/>
    <x v="0"/>
    <x v="0"/>
    <s v="Privado"/>
    <s v="CUSCO"/>
    <s v="CUSCO"/>
    <s v="CHUMBIVILCAS"/>
    <s v="QUIÑOTA"/>
    <n v="0"/>
    <x v="0"/>
    <n v="0"/>
    <x v="0"/>
    <n v="0"/>
    <x v="0"/>
    <x v="0"/>
    <n v="86.119"/>
    <n v="8.6119000000000001E-2"/>
    <m/>
    <n v="0.27999999999999997"/>
    <n v="0.12666666666666668"/>
    <n v="7.6479999999999997"/>
    <n v="0"/>
    <n v="4"/>
    <s v="BASE DE DATOS"/>
    <m/>
  </r>
  <r>
    <s v="20"/>
    <x v="4"/>
    <s v="ANABIS"/>
    <s v="53024214"/>
    <s v="53024214"/>
    <x v="0"/>
    <m/>
    <m/>
    <n v="3.36"/>
    <n v="1.95"/>
    <m/>
    <m/>
    <n v="0"/>
    <m/>
    <m/>
    <m/>
    <n v="0"/>
    <n v="0"/>
    <x v="0"/>
    <s v="ANABIS53024214EL"/>
    <s v="Anabi S.A.C:"/>
    <x v="93"/>
    <x v="93"/>
    <s v="C.T. Anama"/>
    <x v="314"/>
    <x v="0"/>
    <x v="0"/>
    <x v="340"/>
    <x v="0"/>
    <s v="Instalado"/>
    <s v="Operativo"/>
    <s v="Autoproductor"/>
    <x v="2"/>
    <x v="0"/>
    <x v="0"/>
    <x v="0"/>
    <s v="Privado"/>
    <s v="CUSCO"/>
    <s v="CUSCO"/>
    <s v="CHUMBIVILCAS"/>
    <s v="QUIÑOTA"/>
    <n v="0"/>
    <x v="0"/>
    <n v="0"/>
    <x v="0"/>
    <n v="0"/>
    <x v="0"/>
    <x v="0"/>
    <n v="0"/>
    <n v="0"/>
    <m/>
    <n v="0.27999999999999997"/>
    <n v="0.16250000000000001"/>
    <n v="7.6479999999999997"/>
    <n v="0"/>
    <n v="4"/>
    <s v="BASE DE DATOS"/>
    <m/>
  </r>
  <r>
    <s v="20"/>
    <x v="4"/>
    <s v="ANTAPA"/>
    <s v="33004293"/>
    <s v="33004293"/>
    <x v="0"/>
    <m/>
    <m/>
    <n v="17.96"/>
    <n v="16"/>
    <m/>
    <m/>
    <n v="0"/>
    <m/>
    <m/>
    <m/>
    <n v="0"/>
    <n v="0"/>
    <x v="0"/>
    <s v="ANTAPA33004293EL"/>
    <s v="Compa¤¡a Minera Antapaccay S.A."/>
    <x v="84"/>
    <x v="84"/>
    <s v="C.T. Tintaya"/>
    <x v="298"/>
    <x v="0"/>
    <x v="0"/>
    <x v="340"/>
    <x v="0"/>
    <s v="Instalado"/>
    <s v="Operativo"/>
    <s v="Autoproductor"/>
    <x v="2"/>
    <x v="1"/>
    <x v="0"/>
    <x v="0"/>
    <s v="Privado"/>
    <s v="CUSCO"/>
    <s v="CUSCO"/>
    <s v="ESPINAR"/>
    <s v="LA CONVENCION"/>
    <n v="0"/>
    <x v="0"/>
    <n v="0"/>
    <x v="0"/>
    <n v="0"/>
    <x v="0"/>
    <x v="0"/>
    <n v="0"/>
    <n v="0"/>
    <m/>
    <n v="1.4966666666666668"/>
    <n v="1.3333333333333333"/>
    <n v="7.6479999999999997"/>
    <n v="0"/>
    <n v="23"/>
    <s v="BASE DE DATOS"/>
    <m/>
  </r>
  <r>
    <s v="20"/>
    <x v="4"/>
    <s v="APUMAY"/>
    <s v="71402522"/>
    <s v="71402522"/>
    <x v="0"/>
    <m/>
    <m/>
    <n v="4"/>
    <n v="3.2"/>
    <m/>
    <m/>
    <n v="4.1639999999999997"/>
    <m/>
    <m/>
    <m/>
    <n v="0"/>
    <n v="1.3"/>
    <x v="0"/>
    <s v="APUMAY71402522EL"/>
    <s v="Apumayo S.A.C."/>
    <x v="94"/>
    <x v="94"/>
    <s v="C.T. Apumayo"/>
    <x v="315"/>
    <x v="0"/>
    <x v="0"/>
    <x v="340"/>
    <x v="0"/>
    <s v="Instalado"/>
    <s v="Operativo"/>
    <s v="Autoproductor"/>
    <x v="2"/>
    <x v="0"/>
    <x v="0"/>
    <x v="0"/>
    <s v="Privado"/>
    <s v="AYACUCHO"/>
    <s v="AYACUCHO"/>
    <s v="LUCANAS"/>
    <s v="CHAVIÑA"/>
    <n v="0"/>
    <x v="0"/>
    <n v="0"/>
    <x v="0"/>
    <n v="0"/>
    <x v="0"/>
    <x v="0"/>
    <n v="4.1639999999999997"/>
    <n v="4.1639999999999993E-3"/>
    <m/>
    <n v="0.33333333333333331"/>
    <n v="0.26666666666666666"/>
    <n v="7.6479999999999997"/>
    <n v="0"/>
    <n v="6"/>
    <s v="BASE DE DATOS"/>
    <m/>
  </r>
  <r>
    <s v="20"/>
    <x v="4"/>
    <s v="ARUNTA"/>
    <s v="71403991"/>
    <s v="71403991"/>
    <x v="0"/>
    <m/>
    <m/>
    <n v="3.83"/>
    <n v="2.2000000000000002"/>
    <m/>
    <m/>
    <n v="0"/>
    <m/>
    <m/>
    <m/>
    <n v="0"/>
    <n v="0"/>
    <x v="0"/>
    <s v="ARUNTA71403991EL"/>
    <s v="Aruntani S.A.C."/>
    <x v="95"/>
    <x v="95"/>
    <s v="C.T. Jesica"/>
    <x v="316"/>
    <x v="0"/>
    <x v="0"/>
    <x v="340"/>
    <x v="0"/>
    <s v="Instalado"/>
    <s v="Operativo"/>
    <s v="Autoproductor"/>
    <x v="2"/>
    <x v="0"/>
    <x v="0"/>
    <x v="0"/>
    <s v="Privado"/>
    <s v="PUNO"/>
    <s v="PUNO"/>
    <s v="LAMPA"/>
    <s v="OCUVIRI"/>
    <n v="0"/>
    <x v="0"/>
    <n v="0"/>
    <x v="0"/>
    <n v="0"/>
    <x v="0"/>
    <x v="0"/>
    <n v="0"/>
    <n v="0"/>
    <m/>
    <n v="0.31916666666666665"/>
    <n v="0.18333333333333335"/>
    <n v="7.6479999999999997"/>
    <n v="0"/>
    <n v="7"/>
    <s v="BASE DE DATOS"/>
    <m/>
  </r>
  <r>
    <s v="20"/>
    <x v="4"/>
    <s v="ARUNTA"/>
    <s v="53019803"/>
    <s v="53019803"/>
    <x v="0"/>
    <m/>
    <m/>
    <n v="0"/>
    <n v="0"/>
    <m/>
    <m/>
    <n v="0"/>
    <m/>
    <m/>
    <m/>
    <n v="0"/>
    <n v="0"/>
    <x v="1"/>
    <s v="ARUNTA53019803EL"/>
    <s v="Aruntani S.A.C."/>
    <x v="95"/>
    <x v="95"/>
    <s v="C.T. Santa Rosa - Aru"/>
    <x v="72"/>
    <x v="0"/>
    <x v="0"/>
    <x v="340"/>
    <x v="0"/>
    <s v="Instalado"/>
    <s v="Inoperativo"/>
    <s v="Autoproductor"/>
    <x v="2"/>
    <x v="0"/>
    <x v="0"/>
    <x v="0"/>
    <s v="Privado"/>
    <s v="MOQUEGUA"/>
    <s v="MOQUEGUA"/>
    <s v="MARISCAL NIETO"/>
    <s v="CARUMAS"/>
    <n v="0"/>
    <x v="0"/>
    <n v="0"/>
    <x v="0"/>
    <n v="0"/>
    <x v="0"/>
    <x v="0"/>
    <n v="0"/>
    <n v="0"/>
    <m/>
    <s v="-"/>
    <s v="-"/>
    <e v="#N/A"/>
    <n v="0"/>
    <n v="7"/>
    <s v="BASE DE DATOS"/>
    <m/>
  </r>
  <r>
    <s v="20"/>
    <x v="4"/>
    <s v="ARUNTA"/>
    <s v="53019903"/>
    <s v="53019903"/>
    <x v="0"/>
    <m/>
    <m/>
    <n v="5.4050000000000002"/>
    <n v="2.2599999999999998"/>
    <m/>
    <m/>
    <n v="0"/>
    <m/>
    <m/>
    <m/>
    <n v="0"/>
    <n v="0"/>
    <x v="0"/>
    <s v="ARUNTA53019903EL"/>
    <s v="Aruntani S.A.C."/>
    <x v="95"/>
    <x v="95"/>
    <s v="C.T. Tucari - Aru"/>
    <x v="317"/>
    <x v="0"/>
    <x v="0"/>
    <x v="340"/>
    <x v="0"/>
    <s v="Instalado"/>
    <s v="Operativo"/>
    <s v="Autoproductor"/>
    <x v="2"/>
    <x v="0"/>
    <x v="0"/>
    <x v="0"/>
    <s v="Privado"/>
    <s v="MOQUEGUA"/>
    <s v="MOQUEGUA"/>
    <s v="MARISCAL NIETO"/>
    <s v="CARUMAS"/>
    <n v="0"/>
    <x v="0"/>
    <n v="0"/>
    <x v="0"/>
    <n v="0"/>
    <x v="0"/>
    <x v="0"/>
    <n v="0"/>
    <n v="0"/>
    <m/>
    <n v="0.45041666666666669"/>
    <n v="0.21666666666666667"/>
    <n v="7.6479999999999997"/>
    <n v="0"/>
    <n v="7"/>
    <s v="BASE DE DATOS"/>
    <m/>
  </r>
  <r>
    <s v="20"/>
    <x v="4"/>
    <s v="CARAVE"/>
    <s v="53203912"/>
    <s v="53203912"/>
    <x v="0"/>
    <m/>
    <m/>
    <n v="1.089"/>
    <n v="0.871"/>
    <m/>
    <m/>
    <n v="166.898"/>
    <m/>
    <m/>
    <m/>
    <n v="15"/>
    <n v="0.17499999999999999"/>
    <x v="0"/>
    <s v="CARAVE53203912EL"/>
    <s v="Compa¤ia Minera Caraveli S.A.C."/>
    <x v="86"/>
    <x v="86"/>
    <s v="C.T. Mina"/>
    <x v="300"/>
    <x v="0"/>
    <x v="0"/>
    <x v="340"/>
    <x v="0"/>
    <s v="Instalado"/>
    <s v="Operativo"/>
    <s v="Autoproductor"/>
    <x v="2"/>
    <x v="0"/>
    <x v="0"/>
    <x v="0"/>
    <s v="Privado"/>
    <s v="AREQUIPA"/>
    <s v="AREQUIPA"/>
    <s v="CARAVELI"/>
    <s v="HUANU HUANU"/>
    <n v="0"/>
    <x v="0"/>
    <n v="0"/>
    <x v="0"/>
    <n v="0"/>
    <x v="0"/>
    <x v="0"/>
    <n v="166.898"/>
    <n v="0.16689799999999999"/>
    <m/>
    <n v="9.0749999999999997E-2"/>
    <n v="7.2583333333333333E-2"/>
    <n v="7.6479999999999997"/>
    <n v="0"/>
    <n v="25"/>
    <s v="BASE DE DATOS"/>
    <m/>
  </r>
  <r>
    <s v="20"/>
    <x v="4"/>
    <s v="CARAVE"/>
    <s v="53203812"/>
    <s v="53203812"/>
    <x v="0"/>
    <m/>
    <m/>
    <n v="2.3450000000000002"/>
    <n v="1.8759999999999999"/>
    <m/>
    <m/>
    <n v="303.28199999999998"/>
    <m/>
    <m/>
    <m/>
    <n v="128"/>
    <n v="0.57999999999999996"/>
    <x v="0"/>
    <s v="CARAVE53203812EL"/>
    <s v="Compa¤ia Minera Caraveli S.A.C."/>
    <x v="86"/>
    <x v="86"/>
    <s v="C.T. Planta"/>
    <x v="301"/>
    <x v="0"/>
    <x v="0"/>
    <x v="340"/>
    <x v="0"/>
    <s v="Instalado"/>
    <s v="Operativo"/>
    <s v="Autoproductor"/>
    <x v="2"/>
    <x v="0"/>
    <x v="0"/>
    <x v="0"/>
    <s v="Privado"/>
    <s v="AREQUIPA"/>
    <s v="AREQUIPA"/>
    <s v="CARAVELI"/>
    <s v="HUANU HUANU"/>
    <n v="0"/>
    <x v="0"/>
    <n v="0"/>
    <x v="0"/>
    <n v="0"/>
    <x v="0"/>
    <x v="0"/>
    <n v="303.28199999999998"/>
    <n v="0.303282"/>
    <m/>
    <n v="0.19541666666666668"/>
    <n v="0.15633333333333332"/>
    <n v="7.6479999999999997"/>
    <n v="0"/>
    <n v="25"/>
    <s v="BASE DE DATOS"/>
    <m/>
  </r>
  <r>
    <s v="20"/>
    <x v="4"/>
    <s v="CARTSA"/>
    <s v="33119102"/>
    <s v="33119102"/>
    <x v="2"/>
    <m/>
    <m/>
    <n v="9.8000000000000007"/>
    <n v="9.8000000000000007"/>
    <m/>
    <m/>
    <n v="3993.26"/>
    <m/>
    <m/>
    <m/>
    <n v="15"/>
    <n v="7.5"/>
    <x v="0"/>
    <s v="CARTSA33119102TV"/>
    <s v="Cartavio S.A.A."/>
    <x v="116"/>
    <x v="116"/>
    <s v="C.T. Cartavio"/>
    <x v="368"/>
    <x v="2"/>
    <x v="2"/>
    <x v="340"/>
    <x v="0"/>
    <s v="Instalado"/>
    <s v="Operativo"/>
    <s v="Autoproductor"/>
    <x v="2"/>
    <x v="0"/>
    <x v="0"/>
    <x v="0"/>
    <s v="Privado"/>
    <s v="LA LIBERTAD"/>
    <s v="LA LIBERTAD"/>
    <s v="ASCOPE"/>
    <s v="SANTIAGO DE CAO"/>
    <n v="0"/>
    <x v="3"/>
    <s v="COGENERADOR"/>
    <x v="0"/>
    <n v="0"/>
    <x v="0"/>
    <x v="0"/>
    <n v="3993.26"/>
    <n v="3.9932600000000003"/>
    <m/>
    <n v="0.81666666666666676"/>
    <n v="0.81666666666666676"/>
    <n v="7.6479999999999997"/>
    <n v="0"/>
    <n v="9"/>
    <s v="BASE DE DATOS"/>
    <m/>
  </r>
  <r>
    <s v="20"/>
    <x v="4"/>
    <s v="EACGSA"/>
    <s v="53011498"/>
    <s v="53011498"/>
    <x v="2"/>
    <m/>
    <m/>
    <n v="37"/>
    <n v="32"/>
    <m/>
    <m/>
    <n v="13115.65"/>
    <m/>
    <m/>
    <m/>
    <n v="10"/>
    <n v="21.1"/>
    <x v="0"/>
    <s v="EACGSA53011498TV"/>
    <s v="Empresa Agroindustrial Casa Grande S.A."/>
    <x v="113"/>
    <x v="113"/>
    <s v="CENTRAL THERMICA CASA GRANDE"/>
    <x v="357"/>
    <x v="2"/>
    <x v="2"/>
    <x v="340"/>
    <x v="0"/>
    <s v="Instalado"/>
    <s v="Operativo"/>
    <s v="Autoproductor"/>
    <x v="2"/>
    <x v="0"/>
    <x v="0"/>
    <x v="0"/>
    <s v="Privado"/>
    <s v="LA LIBERTAD"/>
    <s v="LA LIBERTAD"/>
    <s v="ASCOPE"/>
    <s v="ASCOPE"/>
    <n v="0"/>
    <x v="3"/>
    <s v="COGENERADOR"/>
    <x v="0"/>
    <n v="0"/>
    <x v="0"/>
    <x v="0"/>
    <n v="13115.65"/>
    <n v="13.11565"/>
    <m/>
    <n v="3.0833333333333335"/>
    <n v="2.6666666666666665"/>
    <n v="7.6479999999999997"/>
    <n v="0"/>
    <n v="10"/>
    <s v="BASE DE DATOS"/>
    <m/>
  </r>
  <r>
    <s v="20"/>
    <x v="0"/>
    <s v="CNPC"/>
    <s v="11011797"/>
    <s v="11011797"/>
    <x v="0"/>
    <m/>
    <m/>
    <n v="8.5500000000000007"/>
    <n v="7.6950000000000003"/>
    <m/>
    <m/>
    <n v="3579.3670000000002"/>
    <m/>
    <m/>
    <m/>
    <n v="713.75"/>
    <n v="5.3140000000000001"/>
    <x v="0"/>
    <s v="CNPC11011797EL"/>
    <s v="CNPC PERU S.A."/>
    <x v="121"/>
    <x v="121"/>
    <s v="C.T. LOTE X"/>
    <x v="379"/>
    <x v="0"/>
    <x v="0"/>
    <x v="340"/>
    <x v="0"/>
    <s v="Instalado"/>
    <s v="Operativo"/>
    <s v="Autoproductor"/>
    <x v="2"/>
    <x v="0"/>
    <x v="0"/>
    <x v="0"/>
    <s v="Privado"/>
    <s v="PIURA"/>
    <s v="PIURA"/>
    <s v="TALARA "/>
    <s v="EL ALTO"/>
    <n v="0"/>
    <x v="1"/>
    <n v="0"/>
    <x v="0"/>
    <n v="0"/>
    <x v="0"/>
    <x v="0"/>
    <n v="3579.3670000000002"/>
    <n v="3.5793670000000004"/>
    <m/>
    <n v="0.71250000000000002"/>
    <n v="0.64124999999999999"/>
    <n v="7.6479999999999997"/>
    <n v="0"/>
    <n v="21"/>
    <s v="BASE DE DATOS"/>
    <m/>
  </r>
  <r>
    <s v="20"/>
    <x v="1"/>
    <s v="CNPC"/>
    <s v="11011797"/>
    <s v="11011797"/>
    <x v="0"/>
    <m/>
    <m/>
    <n v="8.5500000000000007"/>
    <n v="7.6950000000000003"/>
    <m/>
    <m/>
    <n v="3365.2860000000001"/>
    <m/>
    <m/>
    <m/>
    <n v="916.75"/>
    <n v="5.492"/>
    <x v="0"/>
    <s v="CNPC11011797EL"/>
    <s v="CNPC PERU S.A."/>
    <x v="121"/>
    <x v="121"/>
    <s v="C.T. LOTE X"/>
    <x v="379"/>
    <x v="0"/>
    <x v="0"/>
    <x v="340"/>
    <x v="0"/>
    <s v="Instalado"/>
    <s v="Operativo"/>
    <s v="Autoproductor"/>
    <x v="2"/>
    <x v="0"/>
    <x v="0"/>
    <x v="0"/>
    <s v="Privado"/>
    <s v="PIURA"/>
    <s v="PIURA"/>
    <s v="TALARA "/>
    <s v="EL ALTO"/>
    <n v="0"/>
    <x v="1"/>
    <n v="0"/>
    <x v="0"/>
    <n v="0"/>
    <x v="0"/>
    <x v="0"/>
    <n v="3365.2860000000001"/>
    <n v="3.3652860000000002"/>
    <m/>
    <n v="0.71250000000000002"/>
    <n v="0.64124999999999999"/>
    <n v="7.6479999999999997"/>
    <n v="0"/>
    <n v="21"/>
    <s v="BASE DE DATOS"/>
    <m/>
  </r>
  <r>
    <s v="20"/>
    <x v="2"/>
    <s v="CNPC"/>
    <s v="11011797"/>
    <s v="11011797"/>
    <x v="0"/>
    <m/>
    <m/>
    <n v="8.5500000000000007"/>
    <n v="7.6950000000000003"/>
    <m/>
    <m/>
    <n v="3558.92"/>
    <m/>
    <m/>
    <m/>
    <n v="1160.5"/>
    <n v="5.6420000000000003"/>
    <x v="0"/>
    <s v="CNPC11011797EL"/>
    <s v="CNPC PERU S.A."/>
    <x v="121"/>
    <x v="121"/>
    <s v="C.T. LOTE X"/>
    <x v="379"/>
    <x v="0"/>
    <x v="0"/>
    <x v="340"/>
    <x v="0"/>
    <s v="Instalado"/>
    <s v="Operativo"/>
    <s v="Autoproductor"/>
    <x v="2"/>
    <x v="0"/>
    <x v="0"/>
    <x v="0"/>
    <s v="Privado"/>
    <s v="PIURA"/>
    <s v="PIURA"/>
    <s v="TALARA "/>
    <s v="EL ALTO"/>
    <n v="0"/>
    <x v="1"/>
    <n v="0"/>
    <x v="0"/>
    <n v="0"/>
    <x v="0"/>
    <x v="0"/>
    <n v="3558.92"/>
    <n v="3.5589200000000001"/>
    <m/>
    <n v="0.71250000000000002"/>
    <n v="0.64124999999999999"/>
    <n v="7.6479999999999997"/>
    <n v="0"/>
    <n v="21"/>
    <s v="BASE DE DATOS"/>
    <m/>
  </r>
  <r>
    <s v="20"/>
    <x v="3"/>
    <s v="CNPC"/>
    <s v="11011797"/>
    <s v="11011797"/>
    <x v="0"/>
    <m/>
    <m/>
    <n v="8.5500000000000007"/>
    <n v="7.6950000000000003"/>
    <m/>
    <m/>
    <n v="3386.5320000000002"/>
    <m/>
    <m/>
    <m/>
    <n v="750"/>
    <n v="5.3689999999999998"/>
    <x v="0"/>
    <s v="CNPC11011797EL"/>
    <s v="CNPC PERU S.A."/>
    <x v="121"/>
    <x v="121"/>
    <s v="C.T. LOTE X"/>
    <x v="379"/>
    <x v="0"/>
    <x v="0"/>
    <x v="340"/>
    <x v="0"/>
    <s v="Instalado"/>
    <s v="Operativo"/>
    <s v="Autoproductor"/>
    <x v="2"/>
    <x v="0"/>
    <x v="0"/>
    <x v="0"/>
    <s v="Privado"/>
    <s v="PIURA"/>
    <s v="PIURA"/>
    <s v="TALARA "/>
    <s v="EL ALTO"/>
    <n v="0"/>
    <x v="1"/>
    <n v="0"/>
    <x v="0"/>
    <n v="0"/>
    <x v="0"/>
    <x v="0"/>
    <n v="3386.5320000000002"/>
    <n v="3.3865320000000003"/>
    <m/>
    <n v="0.71250000000000002"/>
    <n v="0.64124999999999999"/>
    <n v="7.6479999999999997"/>
    <n v="0"/>
    <n v="21"/>
    <s v="BASE DE DATOS"/>
    <m/>
  </r>
  <r>
    <s v="20"/>
    <x v="4"/>
    <s v="CNPC"/>
    <s v="11011797"/>
    <s v="11011797"/>
    <x v="0"/>
    <m/>
    <m/>
    <n v="8.5500000000000007"/>
    <n v="7.6950000000000003"/>
    <m/>
    <m/>
    <n v="3383.7840000000001"/>
    <m/>
    <m/>
    <m/>
    <n v="1149"/>
    <n v="5.0289999999999999"/>
    <x v="0"/>
    <s v="CNPC11011797EL"/>
    <s v="CNPC PERU S.A."/>
    <x v="121"/>
    <x v="121"/>
    <s v="C.T. LOTE X"/>
    <x v="379"/>
    <x v="0"/>
    <x v="0"/>
    <x v="340"/>
    <x v="0"/>
    <s v="Instalado"/>
    <s v="Operativo"/>
    <s v="Autoproductor"/>
    <x v="2"/>
    <x v="0"/>
    <x v="0"/>
    <x v="0"/>
    <s v="Privado"/>
    <s v="PIURA"/>
    <s v="PIURA"/>
    <s v="TALARA "/>
    <s v="EL ALTO"/>
    <n v="0"/>
    <x v="1"/>
    <n v="0"/>
    <x v="0"/>
    <n v="0"/>
    <x v="0"/>
    <x v="0"/>
    <n v="3383.7840000000001"/>
    <n v="3.3837839999999999"/>
    <m/>
    <n v="0.71250000000000002"/>
    <n v="0.64124999999999999"/>
    <n v="7.6479999999999997"/>
    <n v="0"/>
    <n v="21"/>
    <s v="BASE DE DATOS"/>
    <m/>
  </r>
  <r>
    <s v="20"/>
    <x v="4"/>
    <s v="CMCHUN"/>
    <s v="53017902"/>
    <s v="53017902"/>
    <x v="0"/>
    <m/>
    <m/>
    <n v="4.99"/>
    <n v="3.6"/>
    <m/>
    <m/>
    <n v="0"/>
    <m/>
    <m/>
    <m/>
    <n v="0"/>
    <n v="0"/>
    <x v="0"/>
    <s v="CMCHUN53017902EL"/>
    <s v="Compañía Minera Chungar S.A.C."/>
    <x v="96"/>
    <x v="96"/>
    <s v="C.T. Esperanza"/>
    <x v="318"/>
    <x v="0"/>
    <x v="0"/>
    <x v="340"/>
    <x v="0"/>
    <s v="Instalado"/>
    <s v="Operativo"/>
    <s v="Autoproductor"/>
    <x v="2"/>
    <x v="0"/>
    <x v="0"/>
    <x v="0"/>
    <s v="Privado"/>
    <s v="PASCO"/>
    <s v="PASCO"/>
    <s v="PASCO"/>
    <s v="HUAYLLAY"/>
    <n v="0"/>
    <x v="0"/>
    <n v="0"/>
    <x v="0"/>
    <n v="0"/>
    <x v="0"/>
    <x v="0"/>
    <n v="0"/>
    <n v="0"/>
    <m/>
    <n v="0.41583333333333333"/>
    <n v="0.3"/>
    <n v="7.6479999999999997"/>
    <n v="0"/>
    <n v="26"/>
    <s v="BASE DE DATOS"/>
    <m/>
  </r>
  <r>
    <s v="20"/>
    <x v="4"/>
    <s v="CMCHUN"/>
    <s v="53024717"/>
    <s v="53024717"/>
    <x v="0"/>
    <m/>
    <m/>
    <n v="0.34"/>
    <n v="0.3"/>
    <m/>
    <m/>
    <n v="0"/>
    <m/>
    <m/>
    <m/>
    <n v="0"/>
    <n v="0"/>
    <x v="0"/>
    <s v="CMCHUN53024717EL"/>
    <s v="Compañía Minera Chungar S.A.C."/>
    <x v="96"/>
    <x v="96"/>
    <s v="C.T. Planta Concentradora"/>
    <x v="319"/>
    <x v="0"/>
    <x v="0"/>
    <x v="340"/>
    <x v="0"/>
    <s v="Instalado"/>
    <s v="Operativo"/>
    <s v="Autoproductor"/>
    <x v="2"/>
    <x v="0"/>
    <x v="0"/>
    <x v="0"/>
    <s v="Privado"/>
    <s v="JUNIN"/>
    <s v="JUNIN"/>
    <n v="0"/>
    <n v="0"/>
    <n v="0"/>
    <x v="0"/>
    <n v="0"/>
    <x v="0"/>
    <n v="0"/>
    <x v="0"/>
    <x v="0"/>
    <n v="0"/>
    <n v="0"/>
    <m/>
    <n v="2.8333333333333335E-2"/>
    <n v="2.4999999999999998E-2"/>
    <n v="7.6479999999999997"/>
    <n v="0"/>
    <n v="26"/>
    <s v="BASE DE DATOS"/>
    <m/>
  </r>
  <r>
    <s v="20"/>
    <x v="4"/>
    <s v="CMCHUN"/>
    <s v="53024817"/>
    <s v="53024817"/>
    <x v="0"/>
    <m/>
    <m/>
    <n v="0.20399999999999999"/>
    <n v="0.2"/>
    <m/>
    <m/>
    <n v="0"/>
    <m/>
    <m/>
    <m/>
    <n v="0"/>
    <n v="0"/>
    <x v="0"/>
    <s v="CMCHUN53024817EL"/>
    <s v="Compañía Minera Chungar S.A.C."/>
    <x v="96"/>
    <x v="96"/>
    <s v="C.T. Tajo Don Pablo"/>
    <x v="320"/>
    <x v="0"/>
    <x v="0"/>
    <x v="340"/>
    <x v="0"/>
    <s v="Instalado"/>
    <s v="Operativo"/>
    <s v="Autoproductor"/>
    <x v="2"/>
    <x v="0"/>
    <x v="0"/>
    <x v="0"/>
    <s v="Privado"/>
    <s v="JUNIN"/>
    <s v="JUNIN"/>
    <n v="0"/>
    <n v="0"/>
    <n v="0"/>
    <x v="0"/>
    <n v="0"/>
    <x v="0"/>
    <n v="0"/>
    <x v="0"/>
    <x v="0"/>
    <n v="0"/>
    <n v="0"/>
    <m/>
    <n v="1.6999999999999998E-2"/>
    <n v="1.6666666666666666E-2"/>
    <n v="7.6479999999999997"/>
    <n v="0"/>
    <n v="26"/>
    <s v="BASE DE DATOS"/>
    <m/>
  </r>
  <r>
    <s v="20"/>
    <x v="4"/>
    <s v="OXIPAS"/>
    <s v="53025617"/>
    <s v="53025617"/>
    <x v="0"/>
    <m/>
    <m/>
    <n v="1.3"/>
    <n v="1.2"/>
    <m/>
    <m/>
    <n v="0"/>
    <m/>
    <m/>
    <m/>
    <n v="0"/>
    <n v="0"/>
    <x v="0"/>
    <s v="OXIPAS53025617EL"/>
    <s v="Oxido de Pasco S.A.C."/>
    <x v="101"/>
    <x v="101"/>
    <s v="Generador T‚rmico Nø 01"/>
    <x v="328"/>
    <x v="0"/>
    <x v="0"/>
    <x v="340"/>
    <x v="0"/>
    <s v="Instalado"/>
    <s v="Operativo"/>
    <s v="Autoproductor"/>
    <x v="2"/>
    <x v="0"/>
    <x v="0"/>
    <x v="0"/>
    <s v="Privado"/>
    <s v="PASCO"/>
    <s v="PASCO"/>
    <s v="PASCO"/>
    <s v="RANCAS"/>
    <n v="0"/>
    <x v="0"/>
    <n v="0"/>
    <x v="0"/>
    <n v="0"/>
    <x v="0"/>
    <x v="0"/>
    <n v="0"/>
    <n v="0"/>
    <m/>
    <n v="0.10833333333333334"/>
    <n v="9.9999999999999992E-2"/>
    <n v="7.6479999999999997"/>
    <n v="0"/>
    <n v="54"/>
    <s v="BASE DE DATOS"/>
    <m/>
  </r>
  <r>
    <s v="20"/>
    <x v="4"/>
    <s v="OXIPAS"/>
    <s v="53025717"/>
    <s v="53025717"/>
    <x v="0"/>
    <m/>
    <m/>
    <n v="1.3"/>
    <n v="1.2"/>
    <m/>
    <m/>
    <n v="0"/>
    <m/>
    <m/>
    <m/>
    <n v="0"/>
    <n v="0"/>
    <x v="0"/>
    <s v="OXIPAS53025717EL"/>
    <s v="Oxido de Pasco S.A.C."/>
    <x v="101"/>
    <x v="101"/>
    <s v="Generador T‚rmico Nø 02"/>
    <x v="328"/>
    <x v="0"/>
    <x v="0"/>
    <x v="340"/>
    <x v="0"/>
    <s v="Instalado"/>
    <s v="Operativo"/>
    <s v="Autoproductor"/>
    <x v="2"/>
    <x v="0"/>
    <x v="0"/>
    <x v="0"/>
    <s v="Privado"/>
    <s v="PASCO"/>
    <s v="PASCO"/>
    <s v="PASCO"/>
    <s v="RANCAS"/>
    <n v="0"/>
    <x v="0"/>
    <n v="0"/>
    <x v="0"/>
    <n v="0"/>
    <x v="0"/>
    <x v="0"/>
    <n v="0"/>
    <n v="0"/>
    <m/>
    <n v="0.10833333333333334"/>
    <n v="9.9999999999999992E-2"/>
    <n v="7.6479999999999997"/>
    <n v="0"/>
    <n v="54"/>
    <s v="BASE DE DATOS"/>
    <m/>
  </r>
  <r>
    <s v="20"/>
    <x v="4"/>
    <s v="VOLCAN"/>
    <s v="0000209"/>
    <s v="0000209"/>
    <x v="0"/>
    <m/>
    <m/>
    <n v="6"/>
    <n v="0"/>
    <m/>
    <m/>
    <n v="0"/>
    <m/>
    <m/>
    <m/>
    <n v="0"/>
    <n v="0"/>
    <x v="0"/>
    <s v="VOLCAN0000209EL"/>
    <s v="Volc n C¡a. Minera"/>
    <x v="105"/>
    <x v="105"/>
    <s v="C.T. CERRO DE PASCO"/>
    <x v="334"/>
    <x v="0"/>
    <x v="0"/>
    <x v="340"/>
    <x v="0"/>
    <s v="Instalado"/>
    <s v="Inoperativo"/>
    <s v="Autoproductor"/>
    <x v="2"/>
    <x v="0"/>
    <x v="0"/>
    <x v="0"/>
    <s v="Privado"/>
    <s v="PASCO"/>
    <s v="PASCO"/>
    <s v="PASCO"/>
    <s v="CHAUPIMARCA"/>
    <n v="0"/>
    <x v="0"/>
    <n v="0"/>
    <x v="0"/>
    <n v="0"/>
    <x v="0"/>
    <x v="0"/>
    <n v="0"/>
    <n v="0"/>
    <m/>
    <n v="0.5"/>
    <n v="0"/>
    <n v="7.6479999999999997"/>
    <n v="0"/>
    <n v="74"/>
    <s v="BASE DE DATOS"/>
    <m/>
  </r>
  <r>
    <s v="20"/>
    <x v="4"/>
    <s v="VOLCAN"/>
    <s v="53024917"/>
    <s v="53024917"/>
    <x v="0"/>
    <m/>
    <m/>
    <n v="1.825"/>
    <n v="1.2"/>
    <m/>
    <m/>
    <n v="0"/>
    <m/>
    <m/>
    <m/>
    <n v="0"/>
    <n v="0"/>
    <x v="0"/>
    <s v="VOLCAN53024917EL"/>
    <s v="Volc n C¡a. Minera"/>
    <x v="105"/>
    <x v="105"/>
    <s v="C.T. SAN CRISTOBAL U1"/>
    <x v="335"/>
    <x v="0"/>
    <x v="0"/>
    <x v="340"/>
    <x v="0"/>
    <s v="Instalado"/>
    <s v="Operativo"/>
    <s v="Autoproductor"/>
    <x v="2"/>
    <x v="0"/>
    <x v="0"/>
    <x v="0"/>
    <s v="Privado"/>
    <s v="JUNIN"/>
    <s v="JUNIN"/>
    <s v="YAULI"/>
    <s v="YAULI"/>
    <n v="0"/>
    <x v="0"/>
    <n v="0"/>
    <x v="0"/>
    <n v="0"/>
    <x v="0"/>
    <x v="0"/>
    <n v="0"/>
    <n v="0"/>
    <m/>
    <n v="0.15208333333333332"/>
    <n v="9.9999999999999992E-2"/>
    <n v="7.6479999999999997"/>
    <n v="0"/>
    <n v="74"/>
    <s v="BASE DE DATOS"/>
    <m/>
  </r>
  <r>
    <s v="20"/>
    <x v="4"/>
    <s v="VOLCAN"/>
    <s v="53025017"/>
    <s v="53025017"/>
    <x v="0"/>
    <m/>
    <m/>
    <n v="1.825"/>
    <n v="1.2"/>
    <m/>
    <m/>
    <n v="0"/>
    <m/>
    <m/>
    <m/>
    <n v="0"/>
    <n v="0"/>
    <x v="0"/>
    <s v="VOLCAN53025017EL"/>
    <s v="Volc n C¡a. Minera"/>
    <x v="105"/>
    <x v="105"/>
    <s v="C.T. SAN CRISTOBAL U2"/>
    <x v="335"/>
    <x v="0"/>
    <x v="0"/>
    <x v="340"/>
    <x v="0"/>
    <s v="Instalado"/>
    <s v="Operativo"/>
    <s v="Autoproductor"/>
    <x v="2"/>
    <x v="0"/>
    <x v="0"/>
    <x v="0"/>
    <s v="Privado"/>
    <s v="JUNIN"/>
    <s v="JUNIN"/>
    <s v="YAULI"/>
    <s v="YAULI"/>
    <n v="0"/>
    <x v="0"/>
    <n v="0"/>
    <x v="0"/>
    <n v="0"/>
    <x v="0"/>
    <x v="0"/>
    <n v="0"/>
    <n v="0"/>
    <m/>
    <n v="0.15208333333333332"/>
    <n v="9.9999999999999992E-2"/>
    <n v="7.6479999999999997"/>
    <n v="0"/>
    <n v="74"/>
    <s v="BASE DE DATOS"/>
    <m/>
  </r>
  <r>
    <s v="20"/>
    <x v="4"/>
    <s v="VOLCAN"/>
    <s v="53025117"/>
    <s v="53025117"/>
    <x v="0"/>
    <m/>
    <m/>
    <n v="1.6"/>
    <n v="1"/>
    <m/>
    <m/>
    <n v="0"/>
    <m/>
    <m/>
    <m/>
    <n v="0"/>
    <n v="0"/>
    <x v="0"/>
    <s v="VOLCAN53025117EL"/>
    <s v="Volc n C¡a. Minera"/>
    <x v="105"/>
    <x v="105"/>
    <s v="C.T. CARAHUACRA U3"/>
    <x v="336"/>
    <x v="0"/>
    <x v="0"/>
    <x v="340"/>
    <x v="0"/>
    <s v="Instalado"/>
    <s v="Operativo"/>
    <s v="Autoproductor"/>
    <x v="2"/>
    <x v="0"/>
    <x v="0"/>
    <x v="0"/>
    <s v="Privado"/>
    <s v="JUNIN"/>
    <s v="JUNIN"/>
    <s v="YAULI"/>
    <s v="YAULI"/>
    <n v="0"/>
    <x v="0"/>
    <n v="0"/>
    <x v="0"/>
    <n v="0"/>
    <x v="0"/>
    <x v="0"/>
    <n v="0"/>
    <n v="0"/>
    <m/>
    <n v="0.13333333333333333"/>
    <n v="8.3333333333333329E-2"/>
    <n v="7.6479999999999997"/>
    <n v="0"/>
    <n v="74"/>
    <s v="BASE DE DATOS"/>
    <m/>
  </r>
  <r>
    <s v="20"/>
    <x v="4"/>
    <s v="VOLCAN"/>
    <s v="53025217"/>
    <s v="53025217"/>
    <x v="0"/>
    <m/>
    <m/>
    <n v="1.825"/>
    <n v="1.2"/>
    <m/>
    <m/>
    <n v="0"/>
    <m/>
    <m/>
    <m/>
    <n v="0"/>
    <n v="0"/>
    <x v="0"/>
    <s v="VOLCAN53025217EL"/>
    <s v="Volc n C¡a. Minera"/>
    <x v="105"/>
    <x v="105"/>
    <s v="C.T. ANDAYCHAGUA U4"/>
    <x v="337"/>
    <x v="0"/>
    <x v="0"/>
    <x v="340"/>
    <x v="0"/>
    <s v="Instalado"/>
    <s v="Operativo"/>
    <s v="Autoproductor"/>
    <x v="2"/>
    <x v="0"/>
    <x v="0"/>
    <x v="0"/>
    <s v="Privado"/>
    <s v="JUNIN"/>
    <s v="JUNIN"/>
    <s v="YAULI"/>
    <s v="HUAY HUAY"/>
    <n v="0"/>
    <x v="0"/>
    <n v="0"/>
    <x v="0"/>
    <n v="0"/>
    <x v="0"/>
    <x v="0"/>
    <n v="0"/>
    <n v="0"/>
    <m/>
    <n v="0.15208333333333332"/>
    <n v="9.9999999999999992E-2"/>
    <n v="7.6479999999999997"/>
    <n v="0"/>
    <n v="74"/>
    <s v="BASE DE DATOS"/>
    <m/>
  </r>
  <r>
    <s v="20"/>
    <x v="4"/>
    <s v="VOLCAN"/>
    <s v="53025317"/>
    <s v="53025317"/>
    <x v="0"/>
    <m/>
    <m/>
    <n v="1.6"/>
    <n v="1"/>
    <m/>
    <m/>
    <n v="0"/>
    <m/>
    <m/>
    <m/>
    <n v="0"/>
    <n v="0"/>
    <x v="0"/>
    <s v="VOLCAN53025317EL"/>
    <s v="Volc n C¡a. Minera"/>
    <x v="105"/>
    <x v="105"/>
    <s v="C.T. ANDAYCHAGUA U5"/>
    <x v="337"/>
    <x v="0"/>
    <x v="0"/>
    <x v="340"/>
    <x v="0"/>
    <s v="Instalado"/>
    <s v="Operativo"/>
    <s v="Autoproductor"/>
    <x v="2"/>
    <x v="0"/>
    <x v="0"/>
    <x v="0"/>
    <s v="Privado"/>
    <s v="JUNIN"/>
    <s v="JUNIN"/>
    <s v="YAULI"/>
    <s v="HUAY HUAY"/>
    <n v="0"/>
    <x v="0"/>
    <n v="0"/>
    <x v="0"/>
    <n v="0"/>
    <x v="0"/>
    <x v="0"/>
    <n v="0"/>
    <n v="0"/>
    <m/>
    <n v="0.13333333333333333"/>
    <n v="8.3333333333333329E-2"/>
    <n v="7.6479999999999997"/>
    <n v="0"/>
    <n v="74"/>
    <s v="BASE DE DATOS"/>
    <m/>
  </r>
  <r>
    <s v="20"/>
    <x v="4"/>
    <s v="VOLCAN"/>
    <s v="53025417"/>
    <s v="53025417"/>
    <x v="0"/>
    <m/>
    <m/>
    <n v="1.825"/>
    <n v="1.2"/>
    <m/>
    <m/>
    <n v="0"/>
    <m/>
    <m/>
    <m/>
    <n v="0"/>
    <n v="0"/>
    <x v="0"/>
    <s v="VOLCAN53025417EL"/>
    <s v="Volc n C¡a. Minera"/>
    <x v="105"/>
    <x v="105"/>
    <s v="C.T. TICLIO U6"/>
    <x v="338"/>
    <x v="0"/>
    <x v="0"/>
    <x v="340"/>
    <x v="0"/>
    <s v="Instalado"/>
    <s v="Operativo"/>
    <s v="Autoproductor"/>
    <x v="2"/>
    <x v="0"/>
    <x v="0"/>
    <x v="0"/>
    <s v="Privado"/>
    <s v="JUNIN"/>
    <s v="JUNIN"/>
    <s v="YAULI"/>
    <s v="CHICLA"/>
    <n v="0"/>
    <x v="0"/>
    <n v="0"/>
    <x v="0"/>
    <n v="0"/>
    <x v="0"/>
    <x v="0"/>
    <n v="0"/>
    <n v="0"/>
    <m/>
    <n v="0.15208333333333332"/>
    <n v="9.9999999999999992E-2"/>
    <n v="7.6479999999999997"/>
    <n v="0"/>
    <n v="74"/>
    <s v="BASE DE DATOS"/>
    <m/>
  </r>
  <r>
    <s v="20"/>
    <x v="4"/>
    <s v="VOLCAN"/>
    <s v="53025517"/>
    <s v="53025517"/>
    <x v="0"/>
    <m/>
    <m/>
    <n v="1.825"/>
    <n v="1.2"/>
    <m/>
    <m/>
    <n v="0"/>
    <m/>
    <m/>
    <m/>
    <n v="0"/>
    <n v="0"/>
    <x v="0"/>
    <s v="VOLCAN53025517EL"/>
    <s v="Volc n C¡a. Minera"/>
    <x v="105"/>
    <x v="105"/>
    <s v="C.T. PLANTA VICTORIA U7"/>
    <x v="339"/>
    <x v="0"/>
    <x v="0"/>
    <x v="340"/>
    <x v="0"/>
    <s v="Instalado"/>
    <s v="Operativo"/>
    <s v="Autoproductor"/>
    <x v="2"/>
    <x v="0"/>
    <x v="0"/>
    <x v="0"/>
    <s v="Privado"/>
    <s v="JUNIN"/>
    <s v="JUNIN"/>
    <s v="YAULI"/>
    <s v="YAULI"/>
    <n v="0"/>
    <x v="0"/>
    <n v="0"/>
    <x v="0"/>
    <n v="0"/>
    <x v="0"/>
    <x v="0"/>
    <n v="0"/>
    <n v="0"/>
    <m/>
    <n v="0.15208333333333332"/>
    <n v="9.9999999999999992E-2"/>
    <n v="7.6479999999999997"/>
    <n v="0"/>
    <n v="74"/>
    <s v="BASE DE DATOS"/>
    <m/>
  </r>
  <r>
    <s v="20"/>
    <x v="4"/>
    <s v="ILLAPU"/>
    <s v="33273911"/>
    <s v="33273911"/>
    <x v="1"/>
    <m/>
    <m/>
    <n v="13.6"/>
    <n v="13.6"/>
    <m/>
    <m/>
    <n v="6485.5749999999998"/>
    <m/>
    <m/>
    <m/>
    <n v="0"/>
    <n v="14.038"/>
    <x v="0"/>
    <s v="ILLAPU33273911TG"/>
    <s v="Illapu Energy S.A."/>
    <x v="98"/>
    <x v="98"/>
    <s v="C.T. Planta Huachipa"/>
    <x v="322"/>
    <x v="1"/>
    <x v="1"/>
    <x v="340"/>
    <x v="0"/>
    <s v="Instalado"/>
    <s v="Operativo"/>
    <s v="Autoproductor"/>
    <x v="2"/>
    <x v="1"/>
    <x v="0"/>
    <x v="0"/>
    <s v="Privado"/>
    <s v="LIMA"/>
    <s v="LIMA"/>
    <s v="LIMA"/>
    <s v="CHOSICA"/>
    <n v="0"/>
    <x v="1"/>
    <s v="COGENERADOR"/>
    <x v="0"/>
    <n v="0"/>
    <x v="0"/>
    <x v="0"/>
    <n v="6485.5749999999998"/>
    <n v="6.4855749999999999"/>
    <m/>
    <n v="1.1333333333333333"/>
    <n v="1.1333333333333333"/>
    <n v="7.6479999999999997"/>
    <n v="0"/>
    <n v="39"/>
    <s v="BASE DE DATOS"/>
    <m/>
  </r>
  <r>
    <s v="20"/>
    <x v="4"/>
    <s v="RETAMA"/>
    <s v="33025293"/>
    <s v="33025293"/>
    <x v="0"/>
    <m/>
    <m/>
    <n v="13.734999999999999"/>
    <n v="9.9849999999999994"/>
    <m/>
    <m/>
    <n v="5.07"/>
    <m/>
    <m/>
    <m/>
    <n v="0"/>
    <n v="0"/>
    <x v="0"/>
    <s v="RETAMA33025293EL"/>
    <s v="Minera Aur¡fera Retamas S.A."/>
    <x v="90"/>
    <x v="90"/>
    <s v="C.T. San Andr‚s"/>
    <x v="307"/>
    <x v="0"/>
    <x v="0"/>
    <x v="340"/>
    <x v="0"/>
    <s v="Instalado"/>
    <s v="Operativo"/>
    <s v="Autoproductor"/>
    <x v="2"/>
    <x v="0"/>
    <x v="0"/>
    <x v="0"/>
    <s v="Privado"/>
    <s v="LA LIBERTAD"/>
    <s v="LA LIBERTAD"/>
    <s v="PATAZ"/>
    <s v="PARCOY"/>
    <n v="0"/>
    <x v="0"/>
    <n v="0"/>
    <x v="0"/>
    <n v="0"/>
    <x v="0"/>
    <x v="0"/>
    <n v="5.07"/>
    <n v="5.0699999999999999E-3"/>
    <m/>
    <n v="1.1445833333333333"/>
    <n v="0.83208333333333329"/>
    <n v="7.6479999999999997"/>
    <n v="0"/>
    <n v="45"/>
    <s v="BASE DE DATOS"/>
    <m/>
  </r>
  <r>
    <s v="20"/>
    <x v="4"/>
    <s v="MINSUR"/>
    <s v="0000001E"/>
    <s v="0000001E"/>
    <x v="0"/>
    <m/>
    <m/>
    <n v="6.165"/>
    <n v="4"/>
    <m/>
    <m/>
    <n v="232.51400000000001"/>
    <m/>
    <m/>
    <m/>
    <n v="0"/>
    <n v="3.2"/>
    <x v="0"/>
    <s v="MINSUR0000001EEL"/>
    <s v="Minsur S.A."/>
    <x v="100"/>
    <x v="100"/>
    <s v="C.T. FUNDICIÓN GAS NATURAL"/>
    <x v="324"/>
    <x v="0"/>
    <x v="0"/>
    <x v="340"/>
    <x v="0"/>
    <s v="Instalado"/>
    <s v="Operativo"/>
    <s v="Autoproductor"/>
    <x v="2"/>
    <x v="1"/>
    <x v="0"/>
    <x v="0"/>
    <s v="Privado"/>
    <s v="ICA"/>
    <s v="ICA"/>
    <s v="PISCO"/>
    <s v="PARACAS"/>
    <n v="0"/>
    <x v="1"/>
    <n v="0"/>
    <x v="0"/>
    <n v="0"/>
    <x v="0"/>
    <x v="0"/>
    <n v="232.51400000000001"/>
    <n v="0.232514"/>
    <m/>
    <n v="0.51375000000000004"/>
    <n v="0.33333333333333331"/>
    <n v="7.6479999999999997"/>
    <n v="0"/>
    <n v="50"/>
    <s v="BASE DE DATOS"/>
    <m/>
  </r>
  <r>
    <s v="20"/>
    <x v="4"/>
    <s v="MINSUR"/>
    <s v="33016193"/>
    <s v="33016193"/>
    <x v="0"/>
    <m/>
    <m/>
    <n v="8.5"/>
    <n v="6.03"/>
    <m/>
    <m/>
    <n v="16.66"/>
    <m/>
    <m/>
    <m/>
    <n v="33"/>
    <n v="4"/>
    <x v="0"/>
    <s v="MINSUR33016193EL"/>
    <s v="Minsur S.A."/>
    <x v="100"/>
    <x v="100"/>
    <s v="C.T. SAN RAFAEL"/>
    <x v="325"/>
    <x v="0"/>
    <x v="0"/>
    <x v="340"/>
    <x v="0"/>
    <s v="Instalado"/>
    <s v="Operativo"/>
    <s v="Autoproductor"/>
    <x v="2"/>
    <x v="1"/>
    <x v="0"/>
    <x v="0"/>
    <s v="Privado"/>
    <s v="PUNO"/>
    <s v="PUNO"/>
    <s v="MELGAR"/>
    <s v="ANTANTA"/>
    <n v="0"/>
    <x v="0"/>
    <n v="0"/>
    <x v="0"/>
    <n v="0"/>
    <x v="0"/>
    <x v="0"/>
    <n v="16.66"/>
    <n v="1.6660000000000001E-2"/>
    <m/>
    <n v="0.70833333333333337"/>
    <n v="0.50250000000000006"/>
    <n v="7.6479999999999997"/>
    <n v="0"/>
    <n v="50"/>
    <s v="BASE DE DATOS"/>
    <m/>
  </r>
  <r>
    <s v="20"/>
    <x v="4"/>
    <s v="MINSUR"/>
    <s v="53024315"/>
    <s v="53024315"/>
    <x v="0"/>
    <m/>
    <m/>
    <n v="3.65"/>
    <n v="2.5"/>
    <m/>
    <m/>
    <n v="0"/>
    <m/>
    <m/>
    <m/>
    <n v="0"/>
    <n v="0"/>
    <x v="0"/>
    <s v="MINSUR53024315EL"/>
    <s v="Minsur S.A."/>
    <x v="100"/>
    <x v="100"/>
    <s v="C.T. PUCAMARCA"/>
    <x v="326"/>
    <x v="0"/>
    <x v="0"/>
    <x v="340"/>
    <x v="0"/>
    <s v="Instalado"/>
    <s v="Operativo"/>
    <s v="Autoproductor"/>
    <x v="2"/>
    <x v="1"/>
    <x v="0"/>
    <x v="0"/>
    <s v="Privado"/>
    <s v="TACNA"/>
    <s v="TACNA"/>
    <s v="TACNA"/>
    <s v="PALCA"/>
    <s v="PUCAMARCA"/>
    <x v="0"/>
    <n v="0"/>
    <x v="0"/>
    <n v="0"/>
    <x v="0"/>
    <x v="0"/>
    <n v="0"/>
    <n v="0"/>
    <m/>
    <n v="0.30416666666666664"/>
    <n v="0.20833333333333334"/>
    <n v="7.6479999999999997"/>
    <n v="0"/>
    <n v="50"/>
    <s v="BASE DE DATOS"/>
    <m/>
  </r>
  <r>
    <s v="20"/>
    <x v="4"/>
    <s v="MINSUR"/>
    <s v="53202609"/>
    <s v="53202609"/>
    <x v="0"/>
    <m/>
    <m/>
    <n v="3.99"/>
    <n v="3.15"/>
    <m/>
    <m/>
    <n v="0.44800000000000001"/>
    <m/>
    <m/>
    <m/>
    <n v="0"/>
    <n v="0.5"/>
    <x v="0"/>
    <s v="MINSUR53202609EL"/>
    <s v="Minsur S.A."/>
    <x v="100"/>
    <x v="100"/>
    <s v="C.T. FUNDICIÓN DIESEL"/>
    <x v="327"/>
    <x v="0"/>
    <x v="0"/>
    <x v="340"/>
    <x v="0"/>
    <s v="Instalado"/>
    <s v="Operativo"/>
    <s v="Autoproductor"/>
    <x v="2"/>
    <x v="1"/>
    <x v="0"/>
    <x v="0"/>
    <s v="Privado"/>
    <s v="ICA"/>
    <s v="ICA"/>
    <s v="PISCO"/>
    <s v="PARACAS"/>
    <n v="0"/>
    <x v="0"/>
    <n v="0"/>
    <x v="0"/>
    <n v="0"/>
    <x v="0"/>
    <x v="0"/>
    <n v="0.44800000000000001"/>
    <n v="4.4799999999999999E-4"/>
    <m/>
    <n v="0.33250000000000002"/>
    <n v="0.26250000000000001"/>
    <n v="7.6479999999999997"/>
    <n v="0"/>
    <n v="50"/>
    <s v="BASE DE DATOS"/>
    <m/>
  </r>
  <r>
    <s v="20"/>
    <x v="4"/>
    <s v="NXACAJ"/>
    <s v="33021593"/>
    <s v="33021593"/>
    <x v="0"/>
    <m/>
    <m/>
    <n v="2.5"/>
    <n v="2"/>
    <m/>
    <m/>
    <n v="0"/>
    <m/>
    <m/>
    <m/>
    <n v="0"/>
    <n v="0"/>
    <x v="0"/>
    <s v="NXACAJ33021593EL"/>
    <s v="Nexa Resources Cajamarquilla S.A."/>
    <x v="118"/>
    <x v="118"/>
    <s v="C.T. Cajamarquilla EL"/>
    <x v="371"/>
    <x v="0"/>
    <x v="0"/>
    <x v="340"/>
    <x v="0"/>
    <s v="Instalado"/>
    <s v="Operativo"/>
    <s v="Autoproductor"/>
    <x v="2"/>
    <x v="1"/>
    <x v="0"/>
    <x v="0"/>
    <s v="Privado"/>
    <s v="LIMA"/>
    <s v="LIMA"/>
    <s v="LIMA"/>
    <s v="LURIGANCHO"/>
    <n v="0"/>
    <x v="0"/>
    <n v="0"/>
    <x v="0"/>
    <n v="0"/>
    <x v="0"/>
    <x v="0"/>
    <n v="0"/>
    <n v="0"/>
    <m/>
    <n v="0.20833333333333334"/>
    <n v="0.16666666666666666"/>
    <n v="7.6479999999999997"/>
    <n v="0"/>
    <n v="52"/>
    <s v="BASE DE DATOS"/>
    <m/>
  </r>
  <r>
    <s v="20"/>
    <x v="4"/>
    <s v="NXACAJ"/>
    <s v="53202910"/>
    <s v="53202910"/>
    <x v="0"/>
    <m/>
    <m/>
    <n v="2"/>
    <n v="2"/>
    <m/>
    <m/>
    <n v="0"/>
    <m/>
    <m/>
    <m/>
    <n v="0"/>
    <n v="0"/>
    <x v="0"/>
    <s v="NXACAJ53202910EL"/>
    <s v="Nexa Resources Cajamarquilla S.A."/>
    <x v="118"/>
    <x v="118"/>
    <s v="C.T. Cajamarquilla EL-1"/>
    <x v="372"/>
    <x v="0"/>
    <x v="0"/>
    <x v="340"/>
    <x v="0"/>
    <s v="Instalado"/>
    <s v="Operativo"/>
    <s v="Autoproductor"/>
    <x v="2"/>
    <x v="1"/>
    <x v="0"/>
    <x v="0"/>
    <s v="Privado"/>
    <s v="LIMA"/>
    <s v="LIMA"/>
    <s v="LIMA"/>
    <s v="LURIGANCHO"/>
    <n v="0"/>
    <x v="0"/>
    <n v="0"/>
    <x v="0"/>
    <n v="0"/>
    <x v="0"/>
    <x v="0"/>
    <n v="0"/>
    <n v="0"/>
    <m/>
    <n v="0.16666666666666666"/>
    <n v="0"/>
    <n v="7.6479999999999997"/>
    <n v="0"/>
    <n v="52"/>
    <s v="BASE DE DATOS"/>
    <m/>
  </r>
  <r>
    <s v="20"/>
    <x v="4"/>
    <s v="NXACAJ"/>
    <s v="53203010"/>
    <s v="53203010"/>
    <x v="0"/>
    <m/>
    <m/>
    <n v="2"/>
    <n v="2"/>
    <m/>
    <m/>
    <n v="0"/>
    <m/>
    <m/>
    <m/>
    <n v="0"/>
    <n v="1.6"/>
    <x v="0"/>
    <s v="NXACAJ53203010EL"/>
    <s v="Nexa Resources Cajamarquilla S.A."/>
    <x v="118"/>
    <x v="118"/>
    <s v="C.T. Cajamarquilla EL-2"/>
    <x v="373"/>
    <x v="0"/>
    <x v="0"/>
    <x v="340"/>
    <x v="0"/>
    <s v="Instalado"/>
    <s v="Operativo"/>
    <s v="Autoproductor"/>
    <x v="2"/>
    <x v="1"/>
    <x v="0"/>
    <x v="0"/>
    <s v="Privado"/>
    <s v="LIMA"/>
    <s v="LIMA"/>
    <s v="LIMA"/>
    <s v="LURIGANCHO"/>
    <n v="0"/>
    <x v="0"/>
    <n v="0"/>
    <x v="0"/>
    <n v="0"/>
    <x v="0"/>
    <x v="0"/>
    <n v="0"/>
    <n v="0"/>
    <m/>
    <n v="0.16666666666666666"/>
    <n v="0.16666666666666666"/>
    <n v="7.6479999999999997"/>
    <n v="0"/>
    <n v="52"/>
    <s v="BASE DE DATOS"/>
    <m/>
  </r>
  <r>
    <s v="20"/>
    <x v="4"/>
    <s v="NXACAJ"/>
    <s v="53203110"/>
    <s v="53203110"/>
    <x v="2"/>
    <m/>
    <m/>
    <n v="4"/>
    <n v="3.5"/>
    <m/>
    <m/>
    <n v="372.1"/>
    <m/>
    <m/>
    <m/>
    <n v="32"/>
    <n v="3.5"/>
    <x v="0"/>
    <s v="NXACAJ53203110TV"/>
    <s v="Nexa Resources Cajamarquilla S.A."/>
    <x v="118"/>
    <x v="118"/>
    <s v="C.T. Cajamarquilla 2"/>
    <x v="376"/>
    <x v="2"/>
    <x v="2"/>
    <x v="340"/>
    <x v="0"/>
    <s v="Instalado"/>
    <s v="Operativo"/>
    <s v="Autoproductor"/>
    <x v="2"/>
    <x v="1"/>
    <x v="0"/>
    <x v="0"/>
    <s v="Privado"/>
    <s v="LIMA"/>
    <s v="LIMA"/>
    <s v="LIMA"/>
    <s v="LURIGANCHO"/>
    <n v="0"/>
    <x v="11"/>
    <n v="0"/>
    <x v="0"/>
    <n v="0"/>
    <x v="0"/>
    <x v="0"/>
    <n v="372.1"/>
    <n v="0.37210000000000004"/>
    <m/>
    <n v="0.33333333333333331"/>
    <n v="0.29166666666666669"/>
    <n v="7.6479999999999997"/>
    <n v="0"/>
    <n v="52"/>
    <s v="BASE DE DATOS"/>
    <m/>
  </r>
  <r>
    <s v="20"/>
    <x v="4"/>
    <s v="NXACAJ"/>
    <s v="53203210"/>
    <s v="53203210"/>
    <x v="0"/>
    <m/>
    <m/>
    <n v="2"/>
    <n v="2"/>
    <m/>
    <m/>
    <n v="0"/>
    <m/>
    <m/>
    <m/>
    <n v="0"/>
    <n v="1.5"/>
    <x v="0"/>
    <s v="NXACAJ53203210EL"/>
    <s v="Nexa Resources Cajamarquilla S.A."/>
    <x v="118"/>
    <x v="118"/>
    <s v="C.T. CAJAMARQUILLA EL-3"/>
    <x v="374"/>
    <x v="0"/>
    <x v="0"/>
    <x v="340"/>
    <x v="0"/>
    <s v="Instalado"/>
    <s v="Inoperativo"/>
    <s v="Autoproductor"/>
    <x v="2"/>
    <x v="1"/>
    <x v="0"/>
    <x v="0"/>
    <s v="Privado"/>
    <s v="LIMA"/>
    <s v="LIMA"/>
    <s v="LIMA"/>
    <s v="LURIGANCHO"/>
    <n v="0"/>
    <x v="0"/>
    <n v="0"/>
    <x v="0"/>
    <n v="0"/>
    <x v="0"/>
    <x v="0"/>
    <n v="0"/>
    <n v="0"/>
    <m/>
    <n v="0.16666666666666666"/>
    <n v="0.16666666666666666"/>
    <n v="7.6479999999999997"/>
    <n v="0"/>
    <n v="52"/>
    <s v="BASE DE DATOS"/>
    <m/>
  </r>
  <r>
    <s v="20"/>
    <x v="4"/>
    <s v="NXACAJ"/>
    <s v="33021593"/>
    <s v="33021593"/>
    <x v="2"/>
    <m/>
    <m/>
    <n v="3.5"/>
    <n v="2.5"/>
    <m/>
    <m/>
    <n v="285.7"/>
    <m/>
    <m/>
    <m/>
    <n v="0"/>
    <n v="2.5"/>
    <x v="0"/>
    <s v="NXACAJ33021593TV"/>
    <s v="Nexa Resources Cajamarquilla S.A."/>
    <x v="118"/>
    <x v="118"/>
    <s v="C.T. Cajamarquilla TV"/>
    <x v="375"/>
    <x v="2"/>
    <x v="2"/>
    <x v="340"/>
    <x v="0"/>
    <s v="Instalado"/>
    <s v="Operativo"/>
    <s v="Autoproductor"/>
    <x v="2"/>
    <x v="1"/>
    <x v="0"/>
    <x v="0"/>
    <s v="Privado"/>
    <s v="LIMA"/>
    <s v="LIMA"/>
    <s v="LIMA"/>
    <s v="LURIGANCHO"/>
    <n v="0"/>
    <x v="11"/>
    <n v="0"/>
    <x v="0"/>
    <n v="0"/>
    <x v="0"/>
    <x v="0"/>
    <n v="285.7"/>
    <n v="0.28570000000000001"/>
    <m/>
    <n v="0.29166666666666669"/>
    <n v="0.29166666666666669"/>
    <n v="7.6479999999999997"/>
    <n v="0"/>
    <n v="52"/>
    <s v="BASE DE DATOS"/>
    <m/>
  </r>
  <r>
    <s v="20"/>
    <x v="4"/>
    <s v="STRATU"/>
    <s v="33179009"/>
    <s v="33179009"/>
    <x v="0"/>
    <m/>
    <m/>
    <n v="42"/>
    <n v="42"/>
    <m/>
    <m/>
    <n v="0"/>
    <m/>
    <m/>
    <m/>
    <n v="0"/>
    <n v="0"/>
    <x v="0"/>
    <s v="STRATU33179009EL"/>
    <s v="Pacific Stratus Energy del Perú S.A."/>
    <x v="88"/>
    <x v="88"/>
    <s v="C.T. Huayuri"/>
    <x v="303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2"/>
    <n v="0"/>
    <x v="0"/>
    <n v="0"/>
    <x v="0"/>
    <x v="0"/>
    <n v="0"/>
    <n v="0"/>
    <m/>
    <n v="3.5"/>
    <n v="3.5"/>
    <n v="7.6479999999999997"/>
    <n v="0"/>
    <n v="55"/>
    <s v="BASE DE DATOS"/>
    <m/>
  </r>
  <r>
    <s v="20"/>
    <x v="4"/>
    <s v="STRATU"/>
    <s v="33039894"/>
    <s v="33039894"/>
    <x v="0"/>
    <m/>
    <m/>
    <n v="72.98"/>
    <n v="49.14"/>
    <m/>
    <m/>
    <n v="206.58"/>
    <m/>
    <m/>
    <m/>
    <n v="83.81"/>
    <n v="0.38"/>
    <x v="0"/>
    <s v="STRATU33039894EL"/>
    <s v="Pacific Stratus Energy del Perú S.A."/>
    <x v="88"/>
    <x v="88"/>
    <s v="C.T. MINICENTRALES L-1AB"/>
    <x v="304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ALTO AMAZONAS"/>
    <n v="0"/>
    <x v="1"/>
    <n v="0"/>
    <x v="0"/>
    <n v="0"/>
    <x v="0"/>
    <x v="0"/>
    <n v="206.58"/>
    <n v="0.20658000000000001"/>
    <m/>
    <n v="6.081666666666667"/>
    <n v="4.1091666666666669"/>
    <n v="7.6479999999999997"/>
    <n v="0"/>
    <n v="55"/>
    <s v="BASE DE DATOS"/>
    <m/>
  </r>
  <r>
    <s v="20"/>
    <x v="4"/>
    <s v="STRATU"/>
    <s v="33148006"/>
    <s v="33148006"/>
    <x v="0"/>
    <m/>
    <m/>
    <n v="20.8"/>
    <n v="16"/>
    <m/>
    <m/>
    <n v="0"/>
    <m/>
    <m/>
    <m/>
    <n v="0"/>
    <n v="0"/>
    <x v="0"/>
    <s v="STRATU33148006EL"/>
    <s v="Pacific Stratus Energy del Perú S.A."/>
    <x v="88"/>
    <x v="88"/>
    <s v="C.T. Guayabal"/>
    <x v="305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0"/>
    <n v="0"/>
    <x v="0"/>
    <n v="0"/>
    <x v="0"/>
    <x v="0"/>
    <n v="0"/>
    <n v="0"/>
    <m/>
    <n v="1.7333333333333334"/>
    <n v="1.3333333333333333"/>
    <n v="7.6479999999999997"/>
    <n v="0"/>
    <n v="55"/>
    <s v="BASE DE DATOS"/>
    <m/>
  </r>
  <r>
    <s v="20"/>
    <x v="4"/>
    <s v="RELAPA"/>
    <s v="33111900"/>
    <s v="33111900"/>
    <x v="1"/>
    <m/>
    <m/>
    <n v="11.25"/>
    <n v="11.25"/>
    <m/>
    <m/>
    <n v="5544.42"/>
    <m/>
    <m/>
    <m/>
    <n v="0"/>
    <n v="8.8659999999999997"/>
    <x v="0"/>
    <s v="RELAPA33111900TG"/>
    <s v="Refiner¡a La Pampilla S.A."/>
    <x v="103"/>
    <x v="103"/>
    <s v="C.T. La Pampilla"/>
    <x v="332"/>
    <x v="1"/>
    <x v="1"/>
    <x v="340"/>
    <x v="0"/>
    <s v="Instalado"/>
    <s v="Operativo"/>
    <s v="Autoproductor"/>
    <x v="2"/>
    <x v="1"/>
    <x v="0"/>
    <x v="0"/>
    <s v="Privado"/>
    <s v="LIMA"/>
    <s v="CALLAO"/>
    <s v="CALLAO"/>
    <s v="Ventanilla"/>
    <n v="0"/>
    <x v="1"/>
    <n v="0"/>
    <x v="0"/>
    <n v="0"/>
    <x v="0"/>
    <x v="0"/>
    <n v="5544.42"/>
    <n v="5.5444199999999997"/>
    <m/>
    <n v="0.9375"/>
    <n v="0.9375"/>
    <n v="7.6479999999999997"/>
    <n v="0"/>
    <n v="65"/>
    <s v="BASE DE DATOS"/>
    <m/>
  </r>
  <r>
    <s v="20"/>
    <x v="4"/>
    <s v="PERLNG"/>
    <s v="33176909"/>
    <s v="33176909"/>
    <x v="1"/>
    <m/>
    <m/>
    <n v="77.400000000000006"/>
    <n v="71.69"/>
    <m/>
    <m/>
    <n v="17967.060000000001"/>
    <m/>
    <m/>
    <m/>
    <n v="42"/>
    <n v="43.07"/>
    <x v="0"/>
    <s v="PERLNG33176909TG"/>
    <s v="PERU LNG SRL"/>
    <x v="109"/>
    <x v="109"/>
    <s v="C.T. Pampa Melchorita II"/>
    <x v="351"/>
    <x v="1"/>
    <x v="1"/>
    <x v="340"/>
    <x v="0"/>
    <s v="Instalado"/>
    <s v="Operativo"/>
    <s v="Autoproductor"/>
    <x v="2"/>
    <x v="0"/>
    <x v="0"/>
    <x v="0"/>
    <s v="Privado"/>
    <s v="LIMA"/>
    <s v="LIMA"/>
    <s v="CAÑETE"/>
    <s v="SAN VICENTE DE CAÑETE"/>
    <n v="0"/>
    <x v="1"/>
    <n v="0"/>
    <x v="0"/>
    <n v="0"/>
    <x v="0"/>
    <x v="0"/>
    <n v="17967.060000000001"/>
    <n v="17.96706"/>
    <m/>
    <n v="6.45"/>
    <n v="5.9741666666666662"/>
    <n v="7.6479999999999997"/>
    <n v="0"/>
    <n v="56"/>
    <s v="BASE DE DATOS"/>
    <m/>
  </r>
  <r>
    <s v="20"/>
    <x v="4"/>
    <s v="PLUSPE"/>
    <s v="53007395"/>
    <s v="53007395"/>
    <x v="0"/>
    <m/>
    <m/>
    <n v="27.05"/>
    <n v="24.03"/>
    <m/>
    <m/>
    <n v="741.73599999999999"/>
    <m/>
    <m/>
    <m/>
    <n v="659"/>
    <n v="1.95"/>
    <x v="0"/>
    <s v="PLUSPE53007395EL"/>
    <s v="Pluspetrol Per£ Corporati¢n Sucursal del Per£"/>
    <x v="114"/>
    <x v="114"/>
    <s v="C.T. CORRIENTES 1"/>
    <x v="358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1"/>
    <n v="0"/>
    <x v="0"/>
    <n v="0"/>
    <x v="0"/>
    <x v="0"/>
    <n v="741.73599999999999"/>
    <n v="0.74173599999999995"/>
    <m/>
    <n v="2.2541666666666669"/>
    <n v="2.0024999999999999"/>
    <n v="7.6479999999999997"/>
    <n v="0"/>
    <n v="61"/>
    <s v="BASE DE DATOS"/>
    <m/>
  </r>
  <r>
    <s v="20"/>
    <x v="4"/>
    <s v="PLUSPE"/>
    <s v="53007595"/>
    <s v="53007595"/>
    <x v="0"/>
    <m/>
    <m/>
    <n v="17.7"/>
    <n v="16.59"/>
    <m/>
    <m/>
    <n v="0"/>
    <m/>
    <m/>
    <m/>
    <n v="0"/>
    <n v="0"/>
    <x v="0"/>
    <s v="PLUSPE53007595EL"/>
    <s v="Pluspetrol Per£ Corporati¢n Sucursal del Per£"/>
    <x v="114"/>
    <x v="114"/>
    <s v="C.T. CORRIENTES 2"/>
    <x v="359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2"/>
    <n v="0"/>
    <x v="0"/>
    <n v="0"/>
    <x v="0"/>
    <x v="0"/>
    <n v="0"/>
    <n v="0"/>
    <m/>
    <n v="1.4749999999999999"/>
    <n v="1.3825000000000001"/>
    <n v="7.6479999999999997"/>
    <n v="0"/>
    <n v="61"/>
    <s v="BASE DE DATOS"/>
    <m/>
  </r>
  <r>
    <s v="20"/>
    <x v="4"/>
    <s v="PLUSPE"/>
    <s v="53007295"/>
    <s v="53007295"/>
    <x v="0"/>
    <m/>
    <m/>
    <n v="0.6"/>
    <n v="0.56000000000000005"/>
    <m/>
    <m/>
    <n v="0"/>
    <m/>
    <m/>
    <m/>
    <n v="0"/>
    <n v="0"/>
    <x v="0"/>
    <s v="PLUSPE53007295EL"/>
    <s v="Pluspetrol Per£ Corporati¢n Sucursal del Per£"/>
    <x v="114"/>
    <x v="114"/>
    <s v="C.T. 149 - PAVAYACU"/>
    <x v="360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0"/>
    <n v="0"/>
    <x v="0"/>
    <n v="0"/>
    <x v="0"/>
    <x v="0"/>
    <n v="0"/>
    <n v="0"/>
    <m/>
    <n v="4.9999999999999996E-2"/>
    <n v="4.6666666666666669E-2"/>
    <n v="7.6479999999999997"/>
    <n v="0"/>
    <n v="61"/>
    <s v="BASE DE DATOS"/>
    <m/>
  </r>
  <r>
    <s v="20"/>
    <x v="4"/>
    <s v="PLUSPE"/>
    <s v="53007495"/>
    <s v="53007495"/>
    <x v="0"/>
    <m/>
    <m/>
    <n v="9.9"/>
    <n v="7.3"/>
    <m/>
    <m/>
    <n v="95.088999999999999"/>
    <m/>
    <m/>
    <m/>
    <n v="32"/>
    <n v="0.189"/>
    <x v="0"/>
    <s v="PLUSPE53007495EL"/>
    <s v="Pluspetrol Per£ Corporati¢n Sucursal del Per£"/>
    <x v="114"/>
    <x v="114"/>
    <s v="C.T. 130 - PAVAYACU"/>
    <x v="361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1"/>
    <n v="0"/>
    <x v="0"/>
    <n v="0"/>
    <x v="0"/>
    <x v="0"/>
    <n v="95.088999999999999"/>
    <n v="9.5088999999999993E-2"/>
    <m/>
    <n v="0.82500000000000007"/>
    <n v="0.60833333333333328"/>
    <n v="7.6479999999999997"/>
    <n v="0"/>
    <n v="61"/>
    <s v="BASE DE DATOS"/>
    <m/>
  </r>
  <r>
    <s v="20"/>
    <x v="4"/>
    <s v="PLUSPE"/>
    <s v="53008695"/>
    <s v="53008695"/>
    <x v="0"/>
    <m/>
    <m/>
    <n v="6.2469999999999999"/>
    <n v="5.2619999999999996"/>
    <m/>
    <m/>
    <n v="73.122"/>
    <m/>
    <m/>
    <m/>
    <n v="52"/>
    <n v="0.5"/>
    <x v="0"/>
    <s v="PLUSPE53008695EL"/>
    <s v="Pluspetrol Per£ Corporati¢n Sucursal del Per£"/>
    <x v="114"/>
    <x v="114"/>
    <s v="C.T. BAT.3 - YANAYACU"/>
    <x v="362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0"/>
    <n v="0"/>
    <x v="0"/>
    <n v="0"/>
    <x v="0"/>
    <x v="0"/>
    <n v="73.122"/>
    <n v="7.3122000000000006E-2"/>
    <m/>
    <n v="0.52058333333333329"/>
    <n v="0.43849999999999995"/>
    <n v="7.6479999999999997"/>
    <n v="0"/>
    <n v="61"/>
    <s v="BASE DE DATOS"/>
    <m/>
  </r>
  <r>
    <s v="20"/>
    <x v="4"/>
    <s v="PLUSPE"/>
    <s v="53008795"/>
    <s v="53008795"/>
    <x v="0"/>
    <m/>
    <m/>
    <n v="4.45"/>
    <n v="3.11"/>
    <m/>
    <m/>
    <n v="41.572000000000003"/>
    <m/>
    <m/>
    <m/>
    <n v="60"/>
    <n v="9.5000000000000001E-2"/>
    <x v="0"/>
    <s v="PLUSPE53008795EL"/>
    <s v="Pluspetrol Per£ Corporati¢n Sucursal del Per£"/>
    <x v="114"/>
    <x v="114"/>
    <s v="C.T. BAT.8 - CHAMBIRA"/>
    <x v="363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0"/>
    <n v="0"/>
    <x v="0"/>
    <n v="0"/>
    <x v="0"/>
    <x v="0"/>
    <n v="41.572000000000003"/>
    <n v="4.1572000000000005E-2"/>
    <m/>
    <n v="0.37083333333333335"/>
    <n v="0.25916666666666666"/>
    <n v="7.6479999999999997"/>
    <n v="0"/>
    <n v="61"/>
    <s v="BASE DE DATOS"/>
    <m/>
  </r>
  <r>
    <s v="20"/>
    <x v="4"/>
    <s v="PLUSPE"/>
    <s v="53007195"/>
    <s v="53007195"/>
    <x v="0"/>
    <m/>
    <m/>
    <n v="0.2"/>
    <n v="0.13"/>
    <m/>
    <m/>
    <n v="0"/>
    <m/>
    <m/>
    <m/>
    <n v="0"/>
    <n v="0"/>
    <x v="0"/>
    <s v="PLUSPE53007195EL"/>
    <s v="Pluspetrol Per£ Corporati¢n Sucursal del Per£"/>
    <x v="114"/>
    <x v="114"/>
    <s v="C.T. BAT.5 - PAVAYACU"/>
    <x v="364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0"/>
    <n v="0"/>
    <x v="0"/>
    <n v="0"/>
    <x v="0"/>
    <x v="0"/>
    <n v="0"/>
    <n v="0"/>
    <m/>
    <n v="1.6666666666666666E-2"/>
    <n v="1.0833333333333334E-2"/>
    <n v="7.6479999999999997"/>
    <n v="0"/>
    <n v="61"/>
    <s v="BASE DE DATOS"/>
    <m/>
  </r>
  <r>
    <s v="20"/>
    <x v="4"/>
    <s v="PLUSPE"/>
    <s v="53013499"/>
    <s v="53013499"/>
    <x v="0"/>
    <m/>
    <m/>
    <n v="0.5"/>
    <n v="0.42"/>
    <m/>
    <m/>
    <n v="40.716000000000001"/>
    <m/>
    <m/>
    <m/>
    <n v="0"/>
    <n v="0.04"/>
    <x v="0"/>
    <s v="PLUSPE53013499EL"/>
    <s v="Pluspetrol Per£ Corporati¢n Sucursal del Per£"/>
    <x v="114"/>
    <x v="114"/>
    <s v="C.T. CAPIRONA"/>
    <x v="365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0"/>
    <n v="0"/>
    <x v="0"/>
    <n v="0"/>
    <x v="0"/>
    <x v="0"/>
    <n v="40.716000000000001"/>
    <n v="4.0716000000000002E-2"/>
    <m/>
    <n v="4.1666666666666664E-2"/>
    <n v="3.4999999999999996E-2"/>
    <n v="7.6479999999999997"/>
    <n v="0"/>
    <n v="61"/>
    <s v="BASE DE DATOS"/>
    <m/>
  </r>
  <r>
    <s v="20"/>
    <x v="4"/>
    <s v="PLUSPE"/>
    <s v="53016301"/>
    <s v="53016301"/>
    <x v="0"/>
    <m/>
    <m/>
    <n v="3.7999999999999999E-2"/>
    <n v="3.7999999999999999E-2"/>
    <m/>
    <m/>
    <n v="0"/>
    <m/>
    <m/>
    <m/>
    <n v="0"/>
    <n v="0"/>
    <x v="0"/>
    <s v="PLUSPE53016301EL"/>
    <s v="Pluspetrol Per£ Corporati¢n Sucursal del Per£"/>
    <x v="114"/>
    <x v="114"/>
    <s v="C.T. NVA. ESPERANZA"/>
    <x v="366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0"/>
    <n v="0"/>
    <x v="0"/>
    <n v="0"/>
    <x v="0"/>
    <x v="0"/>
    <n v="0"/>
    <n v="0"/>
    <m/>
    <n v="3.1666666666666666E-3"/>
    <n v="3.1666666666666666E-3"/>
    <n v="7.6479999999999997"/>
    <n v="0"/>
    <n v="61"/>
    <s v="BASE DE DATOS"/>
    <m/>
  </r>
  <r>
    <s v="20"/>
    <x v="4"/>
    <s v="PLUSMA"/>
    <s v="33137405"/>
    <s v="33137405"/>
    <x v="1"/>
    <m/>
    <m/>
    <n v="32"/>
    <n v="28.8"/>
    <m/>
    <m/>
    <n v="8963.57"/>
    <m/>
    <m/>
    <m/>
    <n v="0"/>
    <n v="12.574"/>
    <x v="0"/>
    <s v="PLUSMA33137405TG"/>
    <s v="Pluspetrol Per£ Corp.Suc.del Per£ - Malvinas"/>
    <x v="89"/>
    <x v="89"/>
    <s v="C.T. MALVINAS"/>
    <x v="306"/>
    <x v="1"/>
    <x v="1"/>
    <x v="340"/>
    <x v="0"/>
    <s v="Instalado"/>
    <s v="Operativo"/>
    <s v="Autoproductor"/>
    <x v="2"/>
    <x v="0"/>
    <x v="0"/>
    <x v="0"/>
    <s v="Privado"/>
    <s v="CUSCO"/>
    <s v="CUSCO"/>
    <s v="LA CONVENCION"/>
    <s v="ECHARATE"/>
    <n v="0"/>
    <x v="1"/>
    <n v="0"/>
    <x v="0"/>
    <n v="0"/>
    <x v="0"/>
    <x v="0"/>
    <n v="8963.57"/>
    <n v="8.9635699999999989"/>
    <m/>
    <n v="2.6666666666666665"/>
    <n v="2.4"/>
    <n v="7.6479999999999997"/>
    <n v="0"/>
    <n v="62"/>
    <s v="BASE DE DATOS"/>
    <m/>
  </r>
  <r>
    <s v="20"/>
    <x v="4"/>
    <s v="SPCC"/>
    <s v="03025091"/>
    <s v="03025091"/>
    <x v="0"/>
    <m/>
    <m/>
    <n v="1.25"/>
    <n v="1"/>
    <m/>
    <m/>
    <n v="0"/>
    <m/>
    <m/>
    <m/>
    <n v="0"/>
    <n v="0"/>
    <x v="0"/>
    <s v="SPCC03025091EL"/>
    <s v="Southern Per£ Cooper Corporation"/>
    <x v="91"/>
    <x v="91"/>
    <s v="C.T. EMERGENCIA FUND ILO"/>
    <x v="308"/>
    <x v="0"/>
    <x v="0"/>
    <x v="340"/>
    <x v="0"/>
    <s v="Instalado"/>
    <s v="Inoperativo"/>
    <s v="Autoproductor"/>
    <x v="2"/>
    <x v="0"/>
    <x v="0"/>
    <x v="0"/>
    <s v="Privado"/>
    <s v="MOQUEGUA"/>
    <s v="MOQUEGUA"/>
    <s v="ILO"/>
    <s v="PACOCHA"/>
    <n v="0"/>
    <x v="0"/>
    <n v="0"/>
    <x v="0"/>
    <n v="0"/>
    <x v="0"/>
    <x v="0"/>
    <n v="0"/>
    <n v="0"/>
    <m/>
    <n v="0.10416666666666667"/>
    <n v="8.3333333333333329E-2"/>
    <n v="7.6479999999999997"/>
    <n v="0"/>
    <n v="68"/>
    <s v="BASE DE DATOS"/>
    <m/>
  </r>
  <r>
    <s v="20"/>
    <x v="4"/>
    <s v="SPCC"/>
    <s v="33021793"/>
    <s v="33021793"/>
    <x v="0"/>
    <m/>
    <m/>
    <n v="4.3"/>
    <n v="2.8"/>
    <m/>
    <m/>
    <n v="0"/>
    <m/>
    <m/>
    <m/>
    <n v="0"/>
    <n v="0"/>
    <x v="0"/>
    <s v="SPCC33021793EL"/>
    <s v="Southern Per£ Cooper Corporation"/>
    <x v="91"/>
    <x v="91"/>
    <s v="C.T. REFINERÍA"/>
    <x v="309"/>
    <x v="0"/>
    <x v="0"/>
    <x v="340"/>
    <x v="0"/>
    <s v="Instalado"/>
    <s v="Operativo"/>
    <s v="Autoproductor"/>
    <x v="2"/>
    <x v="1"/>
    <x v="0"/>
    <x v="0"/>
    <s v="Privado"/>
    <s v="MOQUEGUA"/>
    <s v="MOQUEGUA"/>
    <s v="ILO"/>
    <s v="PACOCHA"/>
    <n v="0"/>
    <x v="0"/>
    <n v="0"/>
    <x v="0"/>
    <n v="0"/>
    <x v="0"/>
    <x v="0"/>
    <n v="0"/>
    <n v="0"/>
    <m/>
    <n v="0.35833333333333334"/>
    <n v="0.23333333333333331"/>
    <n v="7.6479999999999997"/>
    <n v="0"/>
    <n v="68"/>
    <s v="BASE DE DATOS"/>
    <m/>
  </r>
  <r>
    <s v="20"/>
    <x v="4"/>
    <s v="UNACEM"/>
    <s v="33084798"/>
    <s v="33084798"/>
    <x v="1"/>
    <m/>
    <m/>
    <n v="41.75"/>
    <n v="37.5"/>
    <m/>
    <m/>
    <n v="7.7480000000000002"/>
    <m/>
    <m/>
    <m/>
    <n v="0"/>
    <n v="10"/>
    <x v="0"/>
    <s v="UNACEM33084798TG"/>
    <s v="Uni¢n Andina de Cementos S.A.A."/>
    <x v="92"/>
    <x v="92"/>
    <s v="C.T. Atocongo"/>
    <x v="312"/>
    <x v="1"/>
    <x v="1"/>
    <x v="340"/>
    <x v="0"/>
    <s v="Instalado"/>
    <s v="Operativo"/>
    <s v="Autoproductor"/>
    <x v="2"/>
    <x v="1"/>
    <x v="0"/>
    <x v="0"/>
    <s v="Privado"/>
    <s v="LIMA"/>
    <s v="LIMA"/>
    <s v="LIMA"/>
    <s v="VILLAMARIA DEL TRIUNFO"/>
    <n v="0"/>
    <x v="1"/>
    <n v="0"/>
    <x v="0"/>
    <n v="0"/>
    <x v="0"/>
    <x v="0"/>
    <n v="7.7480000000000002"/>
    <n v="7.7480000000000005E-3"/>
    <m/>
    <n v="3.4791666666666665"/>
    <n v="3.125"/>
    <n v="7.6479999999999997"/>
    <n v="0"/>
    <n v="72"/>
    <s v="BASE DE DATOS"/>
    <m/>
  </r>
  <r>
    <s v="20"/>
    <x v="4"/>
    <s v="UNACEM"/>
    <s v="33104600"/>
    <s v="33104600"/>
    <x v="0"/>
    <m/>
    <m/>
    <n v="0.8"/>
    <n v="0.75"/>
    <m/>
    <m/>
    <n v="0"/>
    <m/>
    <m/>
    <m/>
    <n v="0"/>
    <n v="0"/>
    <x v="0"/>
    <s v="UNACEM33104600EL"/>
    <s v="Uni¢n Andina de Cementos S.A.A."/>
    <x v="92"/>
    <x v="92"/>
    <s v="C.T. Cementos Lima"/>
    <x v="310"/>
    <x v="0"/>
    <x v="0"/>
    <x v="340"/>
    <x v="0"/>
    <s v="Instalado"/>
    <s v="Operativo"/>
    <s v="Autoproductor"/>
    <x v="2"/>
    <x v="0"/>
    <x v="0"/>
    <x v="0"/>
    <s v="Privado"/>
    <s v="LIMA"/>
    <s v="LIMA"/>
    <s v="LIMA"/>
    <s v="VILLAMARIA DEL TRIUNFO"/>
    <n v="0"/>
    <x v="0"/>
    <n v="0"/>
    <x v="0"/>
    <n v="0"/>
    <x v="0"/>
    <x v="0"/>
    <n v="0"/>
    <n v="0"/>
    <m/>
    <n v="6.6666666666666666E-2"/>
    <n v="6.25E-2"/>
    <n v="7.6479999999999997"/>
    <n v="0"/>
    <n v="72"/>
    <s v="BASE DE DATOS"/>
    <m/>
  </r>
  <r>
    <s v="20"/>
    <x v="4"/>
    <s v="UNACEM"/>
    <s v="33106100"/>
    <s v="33106100"/>
    <x v="0"/>
    <m/>
    <m/>
    <n v="0.8"/>
    <n v="0.75"/>
    <m/>
    <m/>
    <n v="0"/>
    <m/>
    <m/>
    <m/>
    <n v="0"/>
    <n v="0"/>
    <x v="0"/>
    <s v="UNACEM33106100EL"/>
    <s v="Uni¢n Andina de Cementos S.A.A."/>
    <x v="92"/>
    <x v="92"/>
    <s v="C.T. Cementos Lima 2"/>
    <x v="311"/>
    <x v="0"/>
    <x v="0"/>
    <x v="340"/>
    <x v="0"/>
    <s v="Instalado"/>
    <s v="Inoperativo"/>
    <s v="Autoproductor"/>
    <x v="2"/>
    <x v="0"/>
    <x v="0"/>
    <x v="0"/>
    <s v="Privado"/>
    <s v="LIMA"/>
    <s v="LIMA"/>
    <s v="LIMA"/>
    <s v="VILLAMARIA DEL TRIUNFO"/>
    <n v="0"/>
    <x v="0"/>
    <n v="0"/>
    <x v="0"/>
    <n v="0"/>
    <x v="0"/>
    <x v="0"/>
    <n v="0"/>
    <n v="0"/>
    <m/>
    <n v="6.6666666666666666E-2"/>
    <n v="6.25E-2"/>
    <n v="7.6479999999999997"/>
    <n v="0"/>
    <n v="72"/>
    <s v="BASE DE DATOS"/>
    <m/>
  </r>
  <r>
    <s v="20"/>
    <x v="4"/>
    <s v="YANACO"/>
    <s v="53006495"/>
    <s v="53006495"/>
    <x v="0"/>
    <m/>
    <m/>
    <n v="0.67500000000000004"/>
    <n v="0.53"/>
    <m/>
    <m/>
    <n v="0"/>
    <m/>
    <m/>
    <m/>
    <n v="0"/>
    <n v="0"/>
    <x v="0"/>
    <s v="YANACO53006495EL"/>
    <s v="Minera Yanacocha S.A."/>
    <x v="106"/>
    <x v="106"/>
    <s v="C.T. China Linda"/>
    <x v="340"/>
    <x v="0"/>
    <x v="0"/>
    <x v="340"/>
    <x v="0"/>
    <s v="Instalado"/>
    <s v="Operativo"/>
    <s v="Autoproductor"/>
    <x v="2"/>
    <x v="0"/>
    <x v="0"/>
    <x v="0"/>
    <s v="Privado"/>
    <s v="CAJAMARCA"/>
    <s v="CAJAMARCA"/>
    <s v="CAJAMARCA"/>
    <s v="ENCAÑADA"/>
    <n v="0"/>
    <x v="0"/>
    <n v="0"/>
    <x v="0"/>
    <n v="0"/>
    <x v="0"/>
    <x v="0"/>
    <n v="0"/>
    <n v="0"/>
    <m/>
    <n v="5.6250000000000001E-2"/>
    <n v="4.4166666666666667E-2"/>
    <n v="7.6479999999999997"/>
    <n v="0"/>
    <n v="48"/>
    <s v="BASE DE DATOS"/>
    <m/>
  </r>
  <r>
    <s v="20"/>
    <x v="4"/>
    <s v="YANACO"/>
    <s v="53202108"/>
    <s v="53202108"/>
    <x v="0"/>
    <m/>
    <m/>
    <n v="4.08"/>
    <n v="2.85"/>
    <m/>
    <m/>
    <n v="0.67900000000000005"/>
    <m/>
    <m/>
    <m/>
    <n v="0"/>
    <n v="0"/>
    <x v="0"/>
    <s v="YANACO53202108EL"/>
    <s v="Minera Yanacocha S.A."/>
    <x v="106"/>
    <x v="106"/>
    <s v="C.T. Gold Mill"/>
    <x v="341"/>
    <x v="0"/>
    <x v="0"/>
    <x v="340"/>
    <x v="0"/>
    <s v="Instalado"/>
    <s v="Operativo"/>
    <s v="Autoproductor"/>
    <x v="2"/>
    <x v="0"/>
    <x v="0"/>
    <x v="0"/>
    <s v="Privado"/>
    <s v="CAJAMARCA"/>
    <s v="CAJAMARCA"/>
    <s v="CAJAMARCA"/>
    <s v="ENCAÑADA"/>
    <n v="0"/>
    <x v="0"/>
    <n v="0"/>
    <x v="0"/>
    <n v="0"/>
    <x v="0"/>
    <x v="0"/>
    <n v="0.67900000000000005"/>
    <n v="6.7900000000000002E-4"/>
    <m/>
    <n v="0.34"/>
    <n v="0.23750000000000002"/>
    <n v="7.6479999999999997"/>
    <n v="0"/>
    <n v="48"/>
    <s v="BASE DE DATOS"/>
    <m/>
  </r>
  <r>
    <s v="20"/>
    <x v="4"/>
    <s v="YANACO"/>
    <s v="53201807"/>
    <s v="53201807"/>
    <x v="0"/>
    <m/>
    <m/>
    <n v="10.95"/>
    <n v="7.4"/>
    <m/>
    <m/>
    <n v="0.64500000000000002"/>
    <m/>
    <m/>
    <m/>
    <n v="0"/>
    <n v="0"/>
    <x v="0"/>
    <s v="YANACO53201807EL"/>
    <s v="Minera Yanacocha S.A."/>
    <x v="106"/>
    <x v="106"/>
    <s v="C.T. La Pajuela"/>
    <x v="342"/>
    <x v="0"/>
    <x v="0"/>
    <x v="340"/>
    <x v="0"/>
    <s v="Instalado"/>
    <s v="Operativo"/>
    <s v="Autoproductor"/>
    <x v="2"/>
    <x v="0"/>
    <x v="0"/>
    <x v="0"/>
    <s v="Privado"/>
    <s v="CAJAMARCA"/>
    <s v="CAJAMARCA"/>
    <s v="CAJAMARCA"/>
    <s v="ENCAÑADA"/>
    <n v="0"/>
    <x v="0"/>
    <n v="0"/>
    <x v="0"/>
    <n v="0"/>
    <x v="0"/>
    <x v="0"/>
    <n v="0.64500000000000002"/>
    <n v="6.4500000000000007E-4"/>
    <m/>
    <n v="0.91249999999999998"/>
    <n v="0.6166666666666667"/>
    <n v="7.6479999999999997"/>
    <n v="0"/>
    <n v="48"/>
    <s v="BASE DE DATOS"/>
    <m/>
  </r>
  <r>
    <s v="20"/>
    <x v="4"/>
    <s v="YANACO"/>
    <s v="33045194"/>
    <s v="33045194"/>
    <x v="0"/>
    <m/>
    <m/>
    <n v="3.18"/>
    <n v="2.15"/>
    <m/>
    <m/>
    <n v="0.112"/>
    <m/>
    <m/>
    <m/>
    <n v="0"/>
    <n v="0"/>
    <x v="0"/>
    <s v="YANACO33045194EL"/>
    <s v="Minera Yanacocha S.A."/>
    <x v="106"/>
    <x v="106"/>
    <s v="C.T. Maqui Maqui"/>
    <x v="343"/>
    <x v="0"/>
    <x v="0"/>
    <x v="340"/>
    <x v="0"/>
    <s v="Instalado"/>
    <s v="Operativo"/>
    <s v="Autoproductor"/>
    <x v="2"/>
    <x v="0"/>
    <x v="0"/>
    <x v="0"/>
    <s v="Privado"/>
    <s v="CAJAMARCA"/>
    <s v="CAJAMARCA"/>
    <s v="CAJAMARCA"/>
    <s v="ENCAÑADA"/>
    <n v="0"/>
    <x v="0"/>
    <n v="0"/>
    <x v="0"/>
    <n v="0"/>
    <x v="0"/>
    <x v="0"/>
    <n v="0.112"/>
    <n v="1.12E-4"/>
    <m/>
    <n v="0.26500000000000001"/>
    <n v="0.17916666666666667"/>
    <n v="7.6479999999999997"/>
    <n v="0"/>
    <n v="48"/>
    <s v="BASE DE DATOS"/>
    <m/>
  </r>
  <r>
    <s v="20"/>
    <x v="4"/>
    <s v="YANACO"/>
    <s v="33045094"/>
    <s v="33045094"/>
    <x v="0"/>
    <m/>
    <m/>
    <n v="5.46"/>
    <n v="3.3"/>
    <m/>
    <m/>
    <n v="0.32300000000000001"/>
    <m/>
    <m/>
    <m/>
    <n v="0"/>
    <n v="0"/>
    <x v="0"/>
    <s v="YANACO33045094EL"/>
    <s v="Minera Yanacocha S.A."/>
    <x v="106"/>
    <x v="106"/>
    <s v="C.T. Pampa Larga"/>
    <x v="344"/>
    <x v="0"/>
    <x v="0"/>
    <x v="340"/>
    <x v="0"/>
    <s v="Instalado"/>
    <s v="Operativo"/>
    <s v="Autoproductor"/>
    <x v="2"/>
    <x v="0"/>
    <x v="0"/>
    <x v="0"/>
    <s v="Privado"/>
    <s v="CAJAMARCA"/>
    <s v="CAJAMARCA"/>
    <s v="CAJAMARCA"/>
    <s v="ENCAÑADA"/>
    <n v="0"/>
    <x v="0"/>
    <n v="0"/>
    <x v="0"/>
    <n v="0"/>
    <x v="0"/>
    <x v="0"/>
    <n v="0.32300000000000001"/>
    <n v="3.2299999999999999E-4"/>
    <m/>
    <n v="0.45500000000000002"/>
    <n v="0.27499999999999997"/>
    <n v="7.6479999999999997"/>
    <n v="0"/>
    <n v="48"/>
    <s v="BASE DE DATOS"/>
    <m/>
  </r>
  <r>
    <s v="20"/>
    <x v="4"/>
    <s v="YANACO"/>
    <s v="53200404"/>
    <s v="53200404"/>
    <x v="0"/>
    <m/>
    <m/>
    <n v="1.82"/>
    <n v="1.3"/>
    <m/>
    <m/>
    <n v="0"/>
    <m/>
    <m/>
    <m/>
    <n v="0"/>
    <n v="0"/>
    <x v="0"/>
    <s v="YANACO53200404EL"/>
    <s v="Minera Yanacocha S.A."/>
    <x v="106"/>
    <x v="106"/>
    <s v="C.T. Pond. de Carachugo"/>
    <x v="345"/>
    <x v="0"/>
    <x v="0"/>
    <x v="340"/>
    <x v="0"/>
    <s v="Instalado"/>
    <s v="Inoperativo"/>
    <s v="Autoproductor"/>
    <x v="2"/>
    <x v="0"/>
    <x v="0"/>
    <x v="0"/>
    <s v="Privado"/>
    <s v="CAJAMARCA"/>
    <s v="CAJAMARCA"/>
    <s v="CAJAMARCA"/>
    <s v="ENCAÑADA"/>
    <n v="0"/>
    <x v="0"/>
    <n v="0"/>
    <x v="0"/>
    <n v="0"/>
    <x v="0"/>
    <x v="0"/>
    <n v="0"/>
    <n v="0"/>
    <m/>
    <n v="0.15166666666666667"/>
    <n v="0.10833333333333334"/>
    <n v="7.6479999999999997"/>
    <n v="0"/>
    <n v="48"/>
    <s v="BASE DE DATOS"/>
    <m/>
  </r>
  <r>
    <s v="20"/>
    <x v="4"/>
    <s v="YANACO"/>
    <s v="53018302"/>
    <s v="53018302"/>
    <x v="0"/>
    <m/>
    <m/>
    <n v="8.65"/>
    <n v="6"/>
    <m/>
    <m/>
    <n v="0.41099999999999998"/>
    <m/>
    <m/>
    <m/>
    <n v="0"/>
    <n v="0"/>
    <x v="0"/>
    <s v="YANACO53018302EL"/>
    <s v="Minera Yanacocha S.A."/>
    <x v="106"/>
    <x v="106"/>
    <s v="C.T. Quinua"/>
    <x v="346"/>
    <x v="0"/>
    <x v="0"/>
    <x v="340"/>
    <x v="0"/>
    <s v="Instalado"/>
    <s v="Operativo"/>
    <s v="Autoproductor"/>
    <x v="2"/>
    <x v="0"/>
    <x v="0"/>
    <x v="0"/>
    <s v="Privado"/>
    <s v="CAJAMARCA"/>
    <s v="CAJAMARCA"/>
    <s v="CAJAMARCA"/>
    <s v="CAJAMARCA"/>
    <n v="0"/>
    <x v="0"/>
    <n v="0"/>
    <x v="0"/>
    <n v="0"/>
    <x v="0"/>
    <x v="0"/>
    <n v="0.41099999999999998"/>
    <n v="4.1099999999999996E-4"/>
    <m/>
    <n v="0.72083333333333333"/>
    <n v="0.5"/>
    <n v="7.6479999999999997"/>
    <n v="0"/>
    <n v="48"/>
    <s v="BASE DE DATOS"/>
    <m/>
  </r>
  <r>
    <s v="20"/>
    <x v="4"/>
    <s v="YANACO"/>
    <s v="33045294"/>
    <s v="33045294"/>
    <x v="0"/>
    <m/>
    <m/>
    <n v="5.4249999999999998"/>
    <n v="3.4"/>
    <m/>
    <m/>
    <n v="7.1999999999999995E-2"/>
    <m/>
    <m/>
    <m/>
    <n v="0"/>
    <n v="0"/>
    <x v="0"/>
    <s v="YANACO33045294EL"/>
    <s v="Minera Yanacocha S.A."/>
    <x v="106"/>
    <x v="106"/>
    <s v="C.T. Yanacocha Norte"/>
    <x v="347"/>
    <x v="0"/>
    <x v="0"/>
    <x v="340"/>
    <x v="0"/>
    <s v="Instalado"/>
    <s v="Operativo"/>
    <s v="Autoproductor"/>
    <x v="2"/>
    <x v="0"/>
    <x v="0"/>
    <x v="0"/>
    <s v="Privado"/>
    <s v="CAJAMARCA"/>
    <s v="CAJAMARCA"/>
    <s v="CAJAMARCA"/>
    <s v="ENCAÑADA"/>
    <n v="0"/>
    <x v="0"/>
    <n v="0"/>
    <x v="0"/>
    <n v="0"/>
    <x v="0"/>
    <x v="0"/>
    <n v="7.1999999999999995E-2"/>
    <n v="7.1999999999999988E-5"/>
    <m/>
    <n v="0.45208333333333334"/>
    <n v="0.28333333333333333"/>
    <n v="7.6479999999999997"/>
    <n v="0"/>
    <n v="48"/>
    <s v="BASE DE DATOS"/>
    <m/>
  </r>
  <r>
    <s v="20"/>
    <x v="3"/>
    <s v="COHORI"/>
    <s v="33024093"/>
    <s v="33024093"/>
    <x v="0"/>
    <m/>
    <m/>
    <n v="5.9870000000000001"/>
    <n v="5.15"/>
    <m/>
    <m/>
    <n v="10.199999999999999"/>
    <m/>
    <m/>
    <m/>
    <n v="0"/>
    <n v="1.472"/>
    <x v="0"/>
    <s v="COHORI33024093EL"/>
    <s v="Consorcio Minero Horizonte S.A"/>
    <x v="97"/>
    <x v="97"/>
    <s v="C.T. Parcoy"/>
    <x v="321"/>
    <x v="0"/>
    <x v="0"/>
    <x v="340"/>
    <x v="0"/>
    <s v="Instalado"/>
    <s v="Operativo"/>
    <s v="Autoproductor"/>
    <x v="2"/>
    <x v="1"/>
    <x v="0"/>
    <x v="0"/>
    <s v="Privado"/>
    <s v="LA LIBERTAD"/>
    <s v="LA LIBERTAD"/>
    <s v="PATAZ"/>
    <s v="PARCOY"/>
    <n v="0"/>
    <x v="0"/>
    <n v="0"/>
    <x v="0"/>
    <n v="0"/>
    <x v="0"/>
    <x v="0"/>
    <n v="10.199999999999999"/>
    <n v="1.0199999999999999E-2"/>
    <m/>
    <n v="0.49891666666666667"/>
    <n v="0.4291666666666667"/>
    <n v="7.6479999999999997"/>
    <n v="0"/>
    <n v="32"/>
    <s v="BASE DE DATOS"/>
    <m/>
  </r>
  <r>
    <s v="20"/>
    <x v="4"/>
    <s v="COHORI"/>
    <s v="33024093"/>
    <s v="33024093"/>
    <x v="0"/>
    <m/>
    <m/>
    <n v="5.9870000000000001"/>
    <n v="5.15"/>
    <m/>
    <m/>
    <n v="0.18"/>
    <m/>
    <m/>
    <m/>
    <n v="0"/>
    <n v="1.472"/>
    <x v="0"/>
    <s v="COHORI33024093EL"/>
    <s v="Consorcio Minero Horizonte S.A"/>
    <x v="97"/>
    <x v="97"/>
    <s v="C.T. Parcoy"/>
    <x v="321"/>
    <x v="0"/>
    <x v="0"/>
    <x v="340"/>
    <x v="0"/>
    <s v="Instalado"/>
    <s v="Operativo"/>
    <s v="Autoproductor"/>
    <x v="2"/>
    <x v="1"/>
    <x v="0"/>
    <x v="0"/>
    <s v="Privado"/>
    <s v="LA LIBERTAD"/>
    <s v="LA LIBERTAD"/>
    <s v="PATAZ"/>
    <s v="PARCOY"/>
    <n v="0"/>
    <x v="0"/>
    <n v="0"/>
    <x v="0"/>
    <n v="0"/>
    <x v="0"/>
    <x v="0"/>
    <n v="0.18"/>
    <n v="1.7999999999999998E-4"/>
    <m/>
    <n v="0.49891666666666667"/>
    <n v="0.4291666666666667"/>
    <n v="7.6479999999999997"/>
    <n v="0"/>
    <n v="32"/>
    <s v="BASE DE DATOS"/>
    <m/>
  </r>
  <r>
    <s v="20"/>
    <x v="3"/>
    <s v="LAREDO"/>
    <s v="53024617"/>
    <s v="53024617"/>
    <x v="2"/>
    <m/>
    <m/>
    <n v="10"/>
    <n v="10"/>
    <m/>
    <m/>
    <n v="2375.7139999999999"/>
    <m/>
    <m/>
    <m/>
    <n v="0"/>
    <n v="4.3120000000000003"/>
    <x v="0"/>
    <s v="LAREDO53024617TV"/>
    <s v="Empresa Agroindustrial Laredo S.A.A."/>
    <x v="117"/>
    <x v="117"/>
    <s v="C.T. TURBO GENERADOR 5"/>
    <x v="369"/>
    <x v="2"/>
    <x v="2"/>
    <x v="340"/>
    <x v="0"/>
    <s v="Instalado"/>
    <s v="Operativo"/>
    <s v="Autoproductor"/>
    <x v="2"/>
    <x v="0"/>
    <x v="0"/>
    <x v="0"/>
    <s v="Privado"/>
    <s v="LA LIBERTAD"/>
    <s v="LA LIBERTAD"/>
    <s v="TRUJILLO"/>
    <s v="LAREDO"/>
    <n v="0"/>
    <x v="3"/>
    <s v="COGENERADOR"/>
    <x v="0"/>
    <n v="0"/>
    <x v="0"/>
    <x v="0"/>
    <n v="2375.7139999999999"/>
    <n v="2.3757139999999999"/>
    <m/>
    <n v="0.83333333333333337"/>
    <n v="0.83333333333333337"/>
    <n v="7.6479999999999997"/>
    <n v="0"/>
    <n v="1"/>
    <s v="BASE DE DATOS"/>
    <m/>
  </r>
  <r>
    <s v="20"/>
    <x v="3"/>
    <s v="LAREDO"/>
    <s v="53204412"/>
    <s v="53204412"/>
    <x v="2"/>
    <m/>
    <m/>
    <n v="0.8"/>
    <n v="0.8"/>
    <m/>
    <m/>
    <n v="51.677"/>
    <m/>
    <m/>
    <m/>
    <n v="0"/>
    <n v="0.8"/>
    <x v="0"/>
    <s v="LAREDO53204412TV"/>
    <s v="Empresa Agroindustrial Laredo S.A.A."/>
    <x v="117"/>
    <x v="117"/>
    <s v="C.T. UNIDAD DIESEL"/>
    <x v="370"/>
    <x v="0"/>
    <x v="0"/>
    <x v="340"/>
    <x v="0"/>
    <s v="Instalado"/>
    <s v="Operativo"/>
    <s v="Autoproductor"/>
    <x v="2"/>
    <x v="0"/>
    <x v="0"/>
    <x v="0"/>
    <s v="Privado"/>
    <s v="LA LIBERTAD"/>
    <s v="LA LIBERTAD"/>
    <s v="TRUJILLO"/>
    <s v="LAREDO"/>
    <n v="0"/>
    <x v="0"/>
    <s v="COGENERADOR"/>
    <x v="0"/>
    <n v="0"/>
    <x v="0"/>
    <x v="0"/>
    <n v="51.677"/>
    <n v="5.1677000000000001E-2"/>
    <m/>
    <n v="6.6666666666666666E-2"/>
    <n v="6.6666666666666666E-2"/>
    <n v="7.6479999999999997"/>
    <n v="0"/>
    <n v="1"/>
    <s v="BASE DE DATOS"/>
    <m/>
  </r>
  <r>
    <s v="20"/>
    <x v="4"/>
    <s v="LAREDO"/>
    <s v="53024617"/>
    <s v="53024617"/>
    <x v="2"/>
    <m/>
    <m/>
    <n v="10"/>
    <n v="10"/>
    <m/>
    <m/>
    <n v="2335.0940000000001"/>
    <m/>
    <m/>
    <m/>
    <n v="0"/>
    <n v="4.2249999999999996"/>
    <x v="0"/>
    <s v="LAREDO53024617TV"/>
    <s v="Empresa Agroindustrial Laredo S.A.A."/>
    <x v="117"/>
    <x v="117"/>
    <s v="C.T. TURBO GENERADOR 5"/>
    <x v="369"/>
    <x v="2"/>
    <x v="2"/>
    <x v="340"/>
    <x v="0"/>
    <s v="Instalado"/>
    <s v="Operativo"/>
    <s v="Autoproductor"/>
    <x v="2"/>
    <x v="0"/>
    <x v="0"/>
    <x v="0"/>
    <s v="Privado"/>
    <s v="LA LIBERTAD"/>
    <s v="LA LIBERTAD"/>
    <s v="TRUJILLO"/>
    <s v="LAREDO"/>
    <n v="0"/>
    <x v="3"/>
    <s v="COGENERADOR"/>
    <x v="0"/>
    <n v="0"/>
    <x v="0"/>
    <x v="0"/>
    <n v="2335.0940000000001"/>
    <n v="2.3350940000000002"/>
    <m/>
    <n v="0.83333333333333337"/>
    <n v="0.83333333333333337"/>
    <n v="7.6479999999999997"/>
    <n v="0"/>
    <n v="1"/>
    <s v="BASE DE DATOS"/>
    <m/>
  </r>
  <r>
    <s v="20"/>
    <x v="4"/>
    <s v="LAREDO"/>
    <s v="53204412"/>
    <s v="53204412"/>
    <x v="2"/>
    <m/>
    <m/>
    <n v="0.8"/>
    <n v="0.8"/>
    <m/>
    <m/>
    <n v="64.418000000000006"/>
    <m/>
    <m/>
    <m/>
    <n v="0"/>
    <n v="0.8"/>
    <x v="0"/>
    <s v="LAREDO53204412TV"/>
    <s v="Empresa Agroindustrial Laredo S.A.A."/>
    <x v="117"/>
    <x v="117"/>
    <s v="C.T. UNIDAD DIESEL"/>
    <x v="370"/>
    <x v="0"/>
    <x v="0"/>
    <x v="340"/>
    <x v="0"/>
    <s v="Instalado"/>
    <s v="Operativo"/>
    <s v="Autoproductor"/>
    <x v="2"/>
    <x v="0"/>
    <x v="0"/>
    <x v="0"/>
    <s v="Privado"/>
    <s v="LA LIBERTAD"/>
    <s v="LA LIBERTAD"/>
    <s v="TRUJILLO"/>
    <s v="LAREDO"/>
    <n v="0"/>
    <x v="0"/>
    <s v="COGENERADOR"/>
    <x v="0"/>
    <n v="0"/>
    <x v="0"/>
    <x v="0"/>
    <n v="64.418000000000006"/>
    <n v="6.4418000000000003E-2"/>
    <m/>
    <n v="6.6666666666666666E-2"/>
    <n v="6.6666666666666666E-2"/>
    <n v="7.6479999999999997"/>
    <n v="0"/>
    <n v="1"/>
    <s v="BASE DE DATOS"/>
    <m/>
  </r>
  <r>
    <s v="20"/>
    <x v="0"/>
    <s v="ALICOR"/>
    <s v="33022093"/>
    <s v="33022093"/>
    <x v="0"/>
    <m/>
    <m/>
    <n v="2.65"/>
    <n v="2.65"/>
    <m/>
    <m/>
    <n v="107.88"/>
    <m/>
    <m/>
    <m/>
    <n v="6.74"/>
    <n v="2.6"/>
    <x v="0"/>
    <s v="ALICOR33022093EL"/>
    <s v="Alicorp"/>
    <x v="122"/>
    <x v="122"/>
    <s v="C.T. Oleaginosa Callao"/>
    <x v="380"/>
    <x v="0"/>
    <x v="0"/>
    <x v="340"/>
    <x v="0"/>
    <s v="Instalado"/>
    <s v="Operativo"/>
    <s v="Autoproductor"/>
    <x v="2"/>
    <x v="1"/>
    <x v="0"/>
    <x v="0"/>
    <s v="Privado"/>
    <s v="LIMA"/>
    <s v="CALLAO"/>
    <s v="CALLAO"/>
    <s v="CARMEN DE LA LEGUA"/>
    <n v="0"/>
    <x v="0"/>
    <n v="0"/>
    <x v="0"/>
    <n v="0"/>
    <x v="0"/>
    <x v="0"/>
    <n v="107.88"/>
    <n v="0.10787999999999999"/>
    <m/>
    <n v="0.22083333333333333"/>
    <n v="0.22083333333333333"/>
    <n v="7.6479999999999997"/>
    <n v="0"/>
    <n v="3"/>
    <s v="BASE DE DATOS"/>
    <m/>
  </r>
  <r>
    <s v="20"/>
    <x v="0"/>
    <s v="ALICOR"/>
    <s v="53009697"/>
    <s v="53009697"/>
    <x v="0"/>
    <m/>
    <m/>
    <n v="3.97"/>
    <n v="2.4"/>
    <m/>
    <m/>
    <n v="41"/>
    <m/>
    <m/>
    <m/>
    <n v="2.6"/>
    <n v="2.4"/>
    <x v="0"/>
    <s v="ALICOR53009697EL"/>
    <s v="Alicorp"/>
    <x v="122"/>
    <x v="122"/>
    <s v="C.T. Fideeria Lima"/>
    <x v="381"/>
    <x v="0"/>
    <x v="0"/>
    <x v="340"/>
    <x v="0"/>
    <s v="Instalado"/>
    <s v="Operativo"/>
    <s v="Autoproductor"/>
    <x v="2"/>
    <x v="1"/>
    <x v="0"/>
    <x v="0"/>
    <s v="Privado"/>
    <s v="LIMA"/>
    <s v="CALLAO"/>
    <s v="CALLAO"/>
    <s v="CALLAO"/>
    <n v="0"/>
    <x v="0"/>
    <n v="0"/>
    <x v="0"/>
    <n v="0"/>
    <x v="0"/>
    <x v="0"/>
    <n v="41"/>
    <n v="4.1000000000000002E-2"/>
    <m/>
    <n v="0.33083333333333337"/>
    <n v="0.33083333333333337"/>
    <n v="7.6479999999999997"/>
    <n v="0"/>
    <n v="3"/>
    <s v="BASE DE DATOS"/>
    <m/>
  </r>
  <r>
    <s v="20"/>
    <x v="1"/>
    <s v="ALICOR"/>
    <s v="33022093"/>
    <s v="33022093"/>
    <x v="0"/>
    <m/>
    <m/>
    <n v="2.65"/>
    <n v="2.65"/>
    <m/>
    <m/>
    <n v="95.957999999999998"/>
    <m/>
    <m/>
    <m/>
    <n v="5.99"/>
    <n v="2.6"/>
    <x v="0"/>
    <s v="ALICOR33022093EL"/>
    <s v="Alicorp"/>
    <x v="122"/>
    <x v="122"/>
    <s v="C.T. Oleaginosa Callao"/>
    <x v="380"/>
    <x v="0"/>
    <x v="0"/>
    <x v="340"/>
    <x v="0"/>
    <s v="Instalado"/>
    <s v="Operativo"/>
    <s v="Autoproductor"/>
    <x v="2"/>
    <x v="1"/>
    <x v="0"/>
    <x v="0"/>
    <s v="Privado"/>
    <s v="LIMA"/>
    <s v="CALLAO"/>
    <s v="CALLAO"/>
    <s v="CARMEN DE LA LEGUA"/>
    <n v="0"/>
    <x v="0"/>
    <n v="0"/>
    <x v="0"/>
    <n v="0"/>
    <x v="0"/>
    <x v="0"/>
    <n v="95.957999999999998"/>
    <n v="9.5958000000000002E-2"/>
    <m/>
    <n v="0.22083333333333333"/>
    <n v="0.22083333333333333"/>
    <n v="7.6479999999999997"/>
    <n v="0"/>
    <n v="3"/>
    <s v="BASE DE DATOS"/>
    <m/>
  </r>
  <r>
    <s v="20"/>
    <x v="1"/>
    <s v="ALICOR"/>
    <s v="53009697"/>
    <s v="53009697"/>
    <x v="0"/>
    <m/>
    <m/>
    <n v="3.97"/>
    <n v="2.4"/>
    <m/>
    <m/>
    <n v="58.8"/>
    <m/>
    <m/>
    <m/>
    <n v="3.67"/>
    <n v="2.4"/>
    <x v="0"/>
    <s v="ALICOR53009697EL"/>
    <s v="Alicorp"/>
    <x v="122"/>
    <x v="122"/>
    <s v="C.T. Fideeria Lima"/>
    <x v="381"/>
    <x v="0"/>
    <x v="0"/>
    <x v="340"/>
    <x v="0"/>
    <s v="Instalado"/>
    <s v="Operativo"/>
    <s v="Autoproductor"/>
    <x v="2"/>
    <x v="1"/>
    <x v="0"/>
    <x v="0"/>
    <s v="Privado"/>
    <s v="LIMA"/>
    <s v="CALLAO"/>
    <s v="CALLAO"/>
    <s v="CALLAO"/>
    <n v="0"/>
    <x v="0"/>
    <n v="0"/>
    <x v="0"/>
    <n v="0"/>
    <x v="0"/>
    <x v="0"/>
    <n v="58.8"/>
    <n v="5.8799999999999998E-2"/>
    <m/>
    <n v="0.33083333333333337"/>
    <n v="0.33083333333333337"/>
    <n v="7.6479999999999997"/>
    <n v="0"/>
    <n v="3"/>
    <s v="BASE DE DATOS"/>
    <m/>
  </r>
  <r>
    <s v="20"/>
    <x v="2"/>
    <s v="ALICOR"/>
    <s v="33022093"/>
    <s v="33022093"/>
    <x v="0"/>
    <m/>
    <m/>
    <n v="2.65"/>
    <n v="2.6"/>
    <m/>
    <m/>
    <n v="40.21"/>
    <m/>
    <m/>
    <m/>
    <n v="2.5"/>
    <n v="2.6"/>
    <x v="0"/>
    <s v="ALICOR33022093EL"/>
    <s v="Alicorp"/>
    <x v="122"/>
    <x v="122"/>
    <s v="C.T. Oleaginosa Callao"/>
    <x v="380"/>
    <x v="0"/>
    <x v="0"/>
    <x v="340"/>
    <x v="0"/>
    <s v="Instalado"/>
    <s v="Operativo"/>
    <s v="Autoproductor"/>
    <x v="2"/>
    <x v="1"/>
    <x v="0"/>
    <x v="0"/>
    <s v="Privado"/>
    <s v="LIMA"/>
    <s v="CALLAO"/>
    <s v="CALLAO"/>
    <s v="CARMEN DE LA LEGUA"/>
    <n v="0"/>
    <x v="0"/>
    <n v="0"/>
    <x v="0"/>
    <n v="0"/>
    <x v="0"/>
    <x v="0"/>
    <n v="40.21"/>
    <n v="4.0210000000000003E-2"/>
    <m/>
    <n v="0.22083333333333333"/>
    <n v="0.22083333333333333"/>
    <n v="7.6479999999999997"/>
    <n v="0"/>
    <n v="3"/>
    <s v="BASE DE DATOS"/>
    <m/>
  </r>
  <r>
    <s v="20"/>
    <x v="2"/>
    <s v="ALICOR"/>
    <s v="53009697"/>
    <s v="53009697"/>
    <x v="0"/>
    <m/>
    <m/>
    <n v="3.97"/>
    <n v="2.4"/>
    <m/>
    <m/>
    <n v="26.3"/>
    <m/>
    <m/>
    <m/>
    <n v="1.64"/>
    <n v="2.4"/>
    <x v="0"/>
    <s v="ALICOR53009697EL"/>
    <s v="Alicorp"/>
    <x v="122"/>
    <x v="122"/>
    <s v="C.T. Fideeria Lima"/>
    <x v="381"/>
    <x v="0"/>
    <x v="0"/>
    <x v="340"/>
    <x v="0"/>
    <s v="Instalado"/>
    <s v="Operativo"/>
    <s v="Autoproductor"/>
    <x v="2"/>
    <x v="1"/>
    <x v="0"/>
    <x v="0"/>
    <s v="Privado"/>
    <s v="LIMA"/>
    <s v="CALLAO"/>
    <s v="CALLAO"/>
    <s v="CALLAO"/>
    <n v="0"/>
    <x v="0"/>
    <n v="0"/>
    <x v="0"/>
    <n v="0"/>
    <x v="0"/>
    <x v="0"/>
    <n v="26.3"/>
    <n v="2.63E-2"/>
    <m/>
    <n v="0.33083333333333337"/>
    <n v="0.33083333333333337"/>
    <n v="7.6479999999999997"/>
    <n v="0"/>
    <n v="3"/>
    <s v="BASE DE DATOS"/>
    <m/>
  </r>
  <r>
    <s v="20"/>
    <x v="3"/>
    <s v="ALICOR"/>
    <s v="33022093"/>
    <s v="33022093"/>
    <x v="0"/>
    <m/>
    <m/>
    <n v="2.65"/>
    <n v="2.6"/>
    <m/>
    <m/>
    <n v="5.53"/>
    <m/>
    <m/>
    <m/>
    <n v="0.34"/>
    <n v="2.6"/>
    <x v="0"/>
    <s v="ALICOR33022093EL"/>
    <s v="Alicorp"/>
    <x v="122"/>
    <x v="122"/>
    <s v="C.T. Oleaginosa Callao"/>
    <x v="380"/>
    <x v="0"/>
    <x v="0"/>
    <x v="340"/>
    <x v="0"/>
    <s v="Instalado"/>
    <s v="Operativo"/>
    <s v="Autoproductor"/>
    <x v="2"/>
    <x v="1"/>
    <x v="0"/>
    <x v="0"/>
    <s v="Privado"/>
    <s v="LIMA"/>
    <s v="CALLAO"/>
    <s v="CALLAO"/>
    <s v="CARMEN DE LA LEGUA"/>
    <n v="0"/>
    <x v="0"/>
    <n v="0"/>
    <x v="0"/>
    <n v="0"/>
    <x v="0"/>
    <x v="0"/>
    <n v="5.53"/>
    <n v="5.5300000000000002E-3"/>
    <m/>
    <n v="0.22083333333333333"/>
    <n v="0.22083333333333333"/>
    <n v="7.6479999999999997"/>
    <n v="0"/>
    <n v="3"/>
    <s v="BASE DE DATOS"/>
    <m/>
  </r>
  <r>
    <s v="20"/>
    <x v="3"/>
    <s v="ALICOR"/>
    <s v="53009697"/>
    <s v="53009697"/>
    <x v="0"/>
    <m/>
    <m/>
    <n v="3.97"/>
    <n v="2.4"/>
    <m/>
    <m/>
    <n v="31.1"/>
    <m/>
    <m/>
    <m/>
    <n v="1.94"/>
    <n v="2.4"/>
    <x v="0"/>
    <s v="ALICOR53009697EL"/>
    <s v="Alicorp"/>
    <x v="122"/>
    <x v="122"/>
    <s v="C.T. Fideeria Lima"/>
    <x v="381"/>
    <x v="0"/>
    <x v="0"/>
    <x v="340"/>
    <x v="0"/>
    <s v="Instalado"/>
    <s v="Operativo"/>
    <s v="Autoproductor"/>
    <x v="2"/>
    <x v="1"/>
    <x v="0"/>
    <x v="0"/>
    <s v="Privado"/>
    <s v="LIMA"/>
    <s v="CALLAO"/>
    <s v="CALLAO"/>
    <s v="CALLAO"/>
    <n v="0"/>
    <x v="0"/>
    <n v="0"/>
    <x v="0"/>
    <n v="0"/>
    <x v="0"/>
    <x v="0"/>
    <n v="31.1"/>
    <n v="3.1100000000000003E-2"/>
    <m/>
    <n v="0.33083333333333337"/>
    <n v="0.33083333333333337"/>
    <n v="7.6479999999999997"/>
    <n v="0"/>
    <n v="3"/>
    <s v="BASE DE DATOS"/>
    <m/>
  </r>
  <r>
    <s v="20"/>
    <x v="4"/>
    <s v="ALICOR"/>
    <s v="33022093"/>
    <s v="33022093"/>
    <x v="0"/>
    <m/>
    <m/>
    <n v="2.65"/>
    <n v="2.6"/>
    <m/>
    <m/>
    <n v="48.6"/>
    <m/>
    <m/>
    <m/>
    <n v="3"/>
    <n v="2.6"/>
    <x v="0"/>
    <s v="ALICOR33022093EL"/>
    <s v="Alicorp"/>
    <x v="122"/>
    <x v="122"/>
    <s v="C.T. Oleaginosa Callao"/>
    <x v="380"/>
    <x v="0"/>
    <x v="0"/>
    <x v="340"/>
    <x v="0"/>
    <s v="Instalado"/>
    <s v="Operativo"/>
    <s v="Autoproductor"/>
    <x v="2"/>
    <x v="1"/>
    <x v="0"/>
    <x v="0"/>
    <s v="Privado"/>
    <s v="LIMA"/>
    <s v="CALLAO"/>
    <s v="CALLAO"/>
    <s v="CARMEN DE LA LEGUA"/>
    <n v="0"/>
    <x v="0"/>
    <n v="0"/>
    <x v="0"/>
    <n v="0"/>
    <x v="0"/>
    <x v="0"/>
    <n v="48.6"/>
    <n v="4.8600000000000004E-2"/>
    <m/>
    <n v="0.22083333333333333"/>
    <n v="0.22083333333333333"/>
    <n v="7.6479999999999997"/>
    <n v="0"/>
    <n v="3"/>
    <s v="BASE DE DATOS"/>
    <m/>
  </r>
  <r>
    <s v="20"/>
    <x v="4"/>
    <s v="ALICOR"/>
    <s v="53009697"/>
    <s v="53009697"/>
    <x v="0"/>
    <m/>
    <m/>
    <n v="3.97"/>
    <n v="2.4"/>
    <m/>
    <m/>
    <n v="17.100000000000001"/>
    <m/>
    <m/>
    <m/>
    <n v="1.06"/>
    <n v="2.4"/>
    <x v="0"/>
    <s v="ALICOR53009697EL"/>
    <s v="Alicorp"/>
    <x v="122"/>
    <x v="122"/>
    <s v="C.T. Fideeria Lima"/>
    <x v="381"/>
    <x v="0"/>
    <x v="0"/>
    <x v="340"/>
    <x v="0"/>
    <s v="Instalado"/>
    <s v="Operativo"/>
    <s v="Autoproductor"/>
    <x v="2"/>
    <x v="1"/>
    <x v="0"/>
    <x v="0"/>
    <s v="Privado"/>
    <s v="LIMA"/>
    <s v="CALLAO"/>
    <s v="CALLAO"/>
    <s v="CALLAO"/>
    <n v="0"/>
    <x v="0"/>
    <n v="0"/>
    <x v="0"/>
    <n v="0"/>
    <x v="0"/>
    <x v="0"/>
    <n v="17.100000000000001"/>
    <n v="1.7100000000000001E-2"/>
    <m/>
    <n v="0.33083333333333337"/>
    <n v="0.33083333333333337"/>
    <n v="7.6479999999999997"/>
    <n v="0"/>
    <n v="3"/>
    <s v="BASE DE DATOS"/>
    <m/>
  </r>
  <r>
    <s v="20"/>
    <x v="5"/>
    <s v="CORPAA"/>
    <s v="33103300"/>
    <s v="33103300"/>
    <x v="0"/>
    <m/>
    <m/>
    <n v="1.25"/>
    <n v="0"/>
    <m/>
    <m/>
    <n v="0"/>
    <m/>
    <m/>
    <m/>
    <n v="0"/>
    <n v="0"/>
    <x v="0"/>
    <s v="CORPAA33103300EL"/>
    <s v="Corporación Aceros Arequipa S.A."/>
    <x v="120"/>
    <x v="120"/>
    <s v="C.T. ACEROS"/>
    <x v="378"/>
    <x v="0"/>
    <x v="0"/>
    <x v="340"/>
    <x v="0"/>
    <s v="Instalado"/>
    <s v="Operativo"/>
    <s v="Autoproductor"/>
    <x v="2"/>
    <x v="1"/>
    <x v="0"/>
    <x v="0"/>
    <s v="Privado"/>
    <s v="ICA"/>
    <s v="ICA"/>
    <s v="PISCO"/>
    <s v="PISCO"/>
    <n v="0"/>
    <x v="0"/>
    <n v="0"/>
    <x v="0"/>
    <n v="0"/>
    <x v="0"/>
    <x v="0"/>
    <n v="0"/>
    <n v="0"/>
    <m/>
    <n v="0.10416666666666667"/>
    <n v="0.10416666666666667"/>
    <n v="7.6479999999999997"/>
    <n v="0"/>
    <n v="33"/>
    <s v="BASE DE DATOS"/>
    <m/>
  </r>
  <r>
    <s v="20"/>
    <x v="5"/>
    <s v="ANABIS"/>
    <s v="71403385"/>
    <s v="71403385"/>
    <x v="0"/>
    <m/>
    <m/>
    <n v="7.36"/>
    <n v="3.56"/>
    <m/>
    <m/>
    <n v="0.33800000000000002"/>
    <m/>
    <m/>
    <m/>
    <n v="0"/>
    <n v="0.3"/>
    <x v="0"/>
    <s v="ANABIS71403385EL"/>
    <s v="Anabi S.A.C:"/>
    <x v="93"/>
    <x v="93"/>
    <s v="C.T. Anabi"/>
    <x v="313"/>
    <x v="0"/>
    <x v="0"/>
    <x v="340"/>
    <x v="0"/>
    <s v="Instalado"/>
    <s v="Operativo"/>
    <s v="Autoproductor"/>
    <x v="2"/>
    <x v="0"/>
    <x v="0"/>
    <x v="0"/>
    <s v="Privado"/>
    <s v="CUSCO"/>
    <s v="CUSCO"/>
    <s v="CHUMBIVILCAS"/>
    <s v="QUIÑOTA"/>
    <n v="0"/>
    <x v="0"/>
    <n v="0"/>
    <x v="0"/>
    <n v="0"/>
    <x v="0"/>
    <x v="0"/>
    <n v="0.33800000000000002"/>
    <n v="3.3800000000000003E-4"/>
    <m/>
    <n v="0.27999999999999997"/>
    <n v="0.12666666666666668"/>
    <n v="7.6479999999999997"/>
    <n v="0"/>
    <n v="4"/>
    <s v="BASE DE DATOS"/>
    <m/>
  </r>
  <r>
    <s v="20"/>
    <x v="5"/>
    <s v="ANABIS"/>
    <s v="53024214"/>
    <s v="53024214"/>
    <x v="0"/>
    <m/>
    <m/>
    <n v="3.36"/>
    <n v="1.95"/>
    <m/>
    <m/>
    <n v="0"/>
    <m/>
    <m/>
    <m/>
    <n v="0"/>
    <n v="0"/>
    <x v="0"/>
    <s v="ANABIS53024214EL"/>
    <s v="Anabi S.A.C:"/>
    <x v="93"/>
    <x v="93"/>
    <s v="C.T. Anama"/>
    <x v="314"/>
    <x v="0"/>
    <x v="0"/>
    <x v="340"/>
    <x v="0"/>
    <s v="Instalado"/>
    <s v="Operativo"/>
    <s v="Autoproductor"/>
    <x v="2"/>
    <x v="0"/>
    <x v="0"/>
    <x v="0"/>
    <s v="Privado"/>
    <s v="CUSCO"/>
    <s v="CUSCO"/>
    <s v="CHUMBIVILCAS"/>
    <s v="QUIÑOTA"/>
    <n v="0"/>
    <x v="0"/>
    <n v="0"/>
    <x v="0"/>
    <n v="0"/>
    <x v="0"/>
    <x v="0"/>
    <n v="0"/>
    <n v="0"/>
    <m/>
    <n v="0.27999999999999997"/>
    <n v="0.16250000000000001"/>
    <n v="7.6479999999999997"/>
    <n v="0"/>
    <n v="4"/>
    <s v="BASE DE DATOS"/>
    <m/>
  </r>
  <r>
    <s v="20"/>
    <x v="5"/>
    <s v="ANTAPA"/>
    <s v="33004293"/>
    <s v="33004293"/>
    <x v="0"/>
    <m/>
    <m/>
    <n v="17.96"/>
    <n v="16"/>
    <m/>
    <m/>
    <n v="1.1910000000000001"/>
    <m/>
    <m/>
    <m/>
    <n v="1.27"/>
    <n v="2.399"/>
    <x v="0"/>
    <s v="ANTAPA33004293EL"/>
    <s v="Compa¤¡a Minera Antapaccay S.A."/>
    <x v="84"/>
    <x v="84"/>
    <s v="C.T. Tintaya"/>
    <x v="298"/>
    <x v="0"/>
    <x v="0"/>
    <x v="340"/>
    <x v="0"/>
    <s v="Instalado"/>
    <s v="Operativo"/>
    <s v="Autoproductor"/>
    <x v="2"/>
    <x v="1"/>
    <x v="0"/>
    <x v="0"/>
    <s v="Privado"/>
    <s v="CUSCO"/>
    <s v="CUSCO"/>
    <s v="ESPINAR"/>
    <s v="LA CONVENCION"/>
    <n v="0"/>
    <x v="0"/>
    <n v="0"/>
    <x v="0"/>
    <n v="0"/>
    <x v="0"/>
    <x v="0"/>
    <n v="1.1910000000000001"/>
    <n v="1.191E-3"/>
    <m/>
    <n v="1.4966666666666668"/>
    <n v="1.3333333333333333"/>
    <n v="7.6479999999999997"/>
    <n v="0"/>
    <n v="23"/>
    <s v="BASE DE DATOS"/>
    <m/>
  </r>
  <r>
    <s v="20"/>
    <x v="5"/>
    <s v="APUMAY"/>
    <s v="71402522"/>
    <s v="71402522"/>
    <x v="0"/>
    <m/>
    <m/>
    <n v="4"/>
    <n v="3.2"/>
    <m/>
    <m/>
    <n v="0"/>
    <m/>
    <m/>
    <m/>
    <n v="0"/>
    <n v="0"/>
    <x v="0"/>
    <s v="APUMAY71402522EL"/>
    <s v="Apumayo S.A.C."/>
    <x v="94"/>
    <x v="94"/>
    <s v="C.T. Apumayo"/>
    <x v="315"/>
    <x v="0"/>
    <x v="0"/>
    <x v="340"/>
    <x v="0"/>
    <s v="Instalado"/>
    <s v="Operativo"/>
    <s v="Autoproductor"/>
    <x v="2"/>
    <x v="0"/>
    <x v="0"/>
    <x v="0"/>
    <s v="Privado"/>
    <s v="AYACUCHO"/>
    <s v="AYACUCHO"/>
    <s v="LUCANAS"/>
    <s v="CHAVIÑA"/>
    <n v="0"/>
    <x v="0"/>
    <n v="0"/>
    <x v="0"/>
    <n v="0"/>
    <x v="0"/>
    <x v="0"/>
    <n v="0"/>
    <n v="0"/>
    <m/>
    <n v="0.33333333333333331"/>
    <n v="0.26666666666666666"/>
    <n v="7.6479999999999997"/>
    <n v="0"/>
    <n v="6"/>
    <s v="BASE DE DATOS"/>
    <m/>
  </r>
  <r>
    <s v="20"/>
    <x v="5"/>
    <s v="ARUNTA"/>
    <s v="71403991"/>
    <s v="71403991"/>
    <x v="0"/>
    <m/>
    <m/>
    <n v="3.83"/>
    <n v="2.2000000000000002"/>
    <m/>
    <m/>
    <n v="0"/>
    <m/>
    <m/>
    <m/>
    <n v="0"/>
    <n v="0"/>
    <x v="0"/>
    <s v="ARUNTA71403991EL"/>
    <s v="Aruntani S.A.C."/>
    <x v="95"/>
    <x v="95"/>
    <s v="C.T. Jesica"/>
    <x v="316"/>
    <x v="0"/>
    <x v="0"/>
    <x v="340"/>
    <x v="0"/>
    <s v="Instalado"/>
    <s v="Operativo"/>
    <s v="Autoproductor"/>
    <x v="2"/>
    <x v="0"/>
    <x v="0"/>
    <x v="0"/>
    <s v="Privado"/>
    <s v="PUNO"/>
    <s v="PUNO"/>
    <s v="LAMPA"/>
    <s v="OCUVIRI"/>
    <n v="0"/>
    <x v="0"/>
    <n v="0"/>
    <x v="0"/>
    <n v="0"/>
    <x v="0"/>
    <x v="0"/>
    <n v="0"/>
    <n v="0"/>
    <m/>
    <n v="0.31916666666666665"/>
    <n v="0.18333333333333335"/>
    <n v="7.6479999999999997"/>
    <n v="0"/>
    <n v="7"/>
    <s v="BASE DE DATOS"/>
    <m/>
  </r>
  <r>
    <s v="20"/>
    <x v="5"/>
    <s v="ARUNTA"/>
    <s v="53019803"/>
    <s v="53019803"/>
    <x v="0"/>
    <m/>
    <m/>
    <n v="0"/>
    <n v="0"/>
    <m/>
    <m/>
    <n v="0"/>
    <m/>
    <m/>
    <m/>
    <n v="0"/>
    <n v="0"/>
    <x v="1"/>
    <s v="ARUNTA53019803EL"/>
    <s v="Aruntani S.A.C."/>
    <x v="95"/>
    <x v="95"/>
    <s v="C.T. Santa Rosa - Aru"/>
    <x v="72"/>
    <x v="0"/>
    <x v="0"/>
    <x v="340"/>
    <x v="0"/>
    <s v="Instalado"/>
    <s v="Inoperativo"/>
    <s v="Autoproductor"/>
    <x v="2"/>
    <x v="0"/>
    <x v="0"/>
    <x v="0"/>
    <s v="Privado"/>
    <s v="MOQUEGUA"/>
    <s v="MOQUEGUA"/>
    <s v="MARISCAL NIETO"/>
    <s v="CARUMAS"/>
    <n v="0"/>
    <x v="0"/>
    <n v="0"/>
    <x v="0"/>
    <n v="0"/>
    <x v="0"/>
    <x v="0"/>
    <n v="0"/>
    <n v="0"/>
    <m/>
    <s v="-"/>
    <s v="-"/>
    <e v="#N/A"/>
    <n v="0"/>
    <n v="7"/>
    <s v="BASE DE DATOS"/>
    <m/>
  </r>
  <r>
    <s v="20"/>
    <x v="5"/>
    <s v="ARUNTA"/>
    <s v="53019903"/>
    <s v="53019903"/>
    <x v="0"/>
    <m/>
    <m/>
    <n v="5.4050000000000002"/>
    <n v="2.2599999999999998"/>
    <m/>
    <m/>
    <n v="0"/>
    <m/>
    <m/>
    <m/>
    <n v="0"/>
    <n v="0"/>
    <x v="0"/>
    <s v="ARUNTA53019903EL"/>
    <s v="Aruntani S.A.C."/>
    <x v="95"/>
    <x v="95"/>
    <s v="C.T. Tucari - Aru"/>
    <x v="317"/>
    <x v="0"/>
    <x v="0"/>
    <x v="340"/>
    <x v="0"/>
    <s v="Instalado"/>
    <s v="Operativo"/>
    <s v="Autoproductor"/>
    <x v="2"/>
    <x v="0"/>
    <x v="0"/>
    <x v="0"/>
    <s v="Privado"/>
    <s v="MOQUEGUA"/>
    <s v="MOQUEGUA"/>
    <s v="MARISCAL NIETO"/>
    <s v="CARUMAS"/>
    <n v="0"/>
    <x v="0"/>
    <n v="0"/>
    <x v="0"/>
    <n v="0"/>
    <x v="0"/>
    <x v="0"/>
    <n v="0"/>
    <n v="0"/>
    <m/>
    <n v="0.45041666666666669"/>
    <n v="0.21666666666666667"/>
    <n v="7.6479999999999997"/>
    <n v="0"/>
    <n v="7"/>
    <s v="BASE DE DATOS"/>
    <m/>
  </r>
  <r>
    <s v="20"/>
    <x v="5"/>
    <s v="NXACAJ"/>
    <s v="33021593"/>
    <s v="33021593"/>
    <x v="0"/>
    <m/>
    <m/>
    <n v="2.5"/>
    <n v="2"/>
    <m/>
    <m/>
    <n v="0"/>
    <m/>
    <m/>
    <m/>
    <n v="0"/>
    <n v="0"/>
    <x v="0"/>
    <s v="NXACAJ33021593EL"/>
    <s v="Nexa Resources Cajamarquilla S.A."/>
    <x v="118"/>
    <x v="118"/>
    <s v="C.T. Cajamarquilla EL"/>
    <x v="371"/>
    <x v="0"/>
    <x v="0"/>
    <x v="340"/>
    <x v="0"/>
    <s v="Instalado"/>
    <s v="Operativo"/>
    <s v="Autoproductor"/>
    <x v="2"/>
    <x v="1"/>
    <x v="0"/>
    <x v="0"/>
    <s v="Privado"/>
    <s v="LIMA"/>
    <s v="LIMA"/>
    <s v="LIMA"/>
    <s v="LURIGANCHO"/>
    <n v="0"/>
    <x v="0"/>
    <n v="0"/>
    <x v="0"/>
    <n v="0"/>
    <x v="0"/>
    <x v="0"/>
    <n v="0"/>
    <n v="0"/>
    <m/>
    <n v="0.20833333333333334"/>
    <n v="0.16666666666666666"/>
    <n v="7.6479999999999997"/>
    <n v="0"/>
    <n v="52"/>
    <s v="BASE DE DATOS"/>
    <m/>
  </r>
  <r>
    <s v="20"/>
    <x v="5"/>
    <s v="NXACAJ"/>
    <s v="53202910"/>
    <s v="53202910"/>
    <x v="0"/>
    <m/>
    <m/>
    <n v="2"/>
    <n v="2"/>
    <m/>
    <m/>
    <n v="0"/>
    <m/>
    <m/>
    <m/>
    <n v="0"/>
    <n v="0"/>
    <x v="0"/>
    <s v="NXACAJ53202910EL"/>
    <s v="Nexa Resources Cajamarquilla S.A."/>
    <x v="118"/>
    <x v="118"/>
    <s v="C.T. Cajamarquilla EL-1"/>
    <x v="372"/>
    <x v="0"/>
    <x v="0"/>
    <x v="340"/>
    <x v="0"/>
    <s v="Instalado"/>
    <s v="Operativo"/>
    <s v="Autoproductor"/>
    <x v="2"/>
    <x v="1"/>
    <x v="0"/>
    <x v="0"/>
    <s v="Privado"/>
    <s v="LIMA"/>
    <s v="LIMA"/>
    <s v="LIMA"/>
    <s v="LURIGANCHO"/>
    <n v="0"/>
    <x v="0"/>
    <n v="0"/>
    <x v="0"/>
    <n v="0"/>
    <x v="0"/>
    <x v="0"/>
    <n v="0"/>
    <n v="0"/>
    <m/>
    <n v="0.16666666666666666"/>
    <n v="0"/>
    <n v="7.6479999999999997"/>
    <n v="0"/>
    <n v="52"/>
    <s v="BASE DE DATOS"/>
    <m/>
  </r>
  <r>
    <s v="20"/>
    <x v="5"/>
    <s v="NXACAJ"/>
    <s v="53203010"/>
    <s v="53203010"/>
    <x v="0"/>
    <m/>
    <m/>
    <n v="2"/>
    <n v="2"/>
    <m/>
    <m/>
    <n v="0"/>
    <m/>
    <m/>
    <m/>
    <n v="0"/>
    <n v="1.6"/>
    <x v="0"/>
    <s v="NXACAJ53203010EL"/>
    <s v="Nexa Resources Cajamarquilla S.A."/>
    <x v="118"/>
    <x v="118"/>
    <s v="C.T. Cajamarquilla EL-2"/>
    <x v="373"/>
    <x v="0"/>
    <x v="0"/>
    <x v="340"/>
    <x v="0"/>
    <s v="Instalado"/>
    <s v="Operativo"/>
    <s v="Autoproductor"/>
    <x v="2"/>
    <x v="1"/>
    <x v="0"/>
    <x v="0"/>
    <s v="Privado"/>
    <s v="LIMA"/>
    <s v="LIMA"/>
    <s v="LIMA"/>
    <s v="LURIGANCHO"/>
    <n v="0"/>
    <x v="0"/>
    <n v="0"/>
    <x v="0"/>
    <n v="0"/>
    <x v="0"/>
    <x v="0"/>
    <n v="0"/>
    <n v="0"/>
    <m/>
    <n v="0.16666666666666666"/>
    <n v="0.16666666666666666"/>
    <n v="7.6479999999999997"/>
    <n v="0"/>
    <n v="52"/>
    <s v="BASE DE DATOS"/>
    <m/>
  </r>
  <r>
    <s v="20"/>
    <x v="5"/>
    <s v="NXACAJ"/>
    <s v="53203210"/>
    <s v="53203210"/>
    <x v="0"/>
    <m/>
    <m/>
    <n v="2"/>
    <n v="2"/>
    <m/>
    <m/>
    <n v="0"/>
    <m/>
    <m/>
    <m/>
    <n v="0"/>
    <n v="1.5"/>
    <x v="0"/>
    <s v="NXACAJ53203210EL"/>
    <s v="Nexa Resources Cajamarquilla S.A."/>
    <x v="118"/>
    <x v="118"/>
    <s v="C.T. CAJAMARQUILLA EL-3"/>
    <x v="374"/>
    <x v="0"/>
    <x v="0"/>
    <x v="340"/>
    <x v="0"/>
    <s v="Instalado"/>
    <s v="Inoperativo"/>
    <s v="Autoproductor"/>
    <x v="2"/>
    <x v="1"/>
    <x v="0"/>
    <x v="0"/>
    <s v="Privado"/>
    <s v="LIMA"/>
    <s v="LIMA"/>
    <s v="LIMA"/>
    <s v="LURIGANCHO"/>
    <n v="0"/>
    <x v="0"/>
    <n v="0"/>
    <x v="0"/>
    <n v="0"/>
    <x v="0"/>
    <x v="0"/>
    <n v="0"/>
    <n v="0"/>
    <m/>
    <n v="0.16666666666666666"/>
    <n v="0.16666666666666666"/>
    <n v="7.6479999999999997"/>
    <n v="0"/>
    <n v="52"/>
    <s v="BASE DE DATOS"/>
    <m/>
  </r>
  <r>
    <s v="20"/>
    <x v="5"/>
    <s v="NXACAJ"/>
    <s v="33021593"/>
    <s v="33021593"/>
    <x v="2"/>
    <m/>
    <m/>
    <n v="3.5"/>
    <n v="2.5"/>
    <m/>
    <m/>
    <n v="1391.54"/>
    <m/>
    <m/>
    <m/>
    <n v="16"/>
    <n v="2.5"/>
    <x v="0"/>
    <s v="NXACAJ33021593TV"/>
    <s v="Nexa Resources Cajamarquilla S.A."/>
    <x v="118"/>
    <x v="118"/>
    <s v="C.T. Cajamarquilla TV"/>
    <x v="375"/>
    <x v="2"/>
    <x v="2"/>
    <x v="340"/>
    <x v="0"/>
    <s v="Instalado"/>
    <s v="Operativo"/>
    <s v="Autoproductor"/>
    <x v="2"/>
    <x v="1"/>
    <x v="0"/>
    <x v="0"/>
    <s v="Privado"/>
    <s v="LIMA"/>
    <s v="LIMA"/>
    <s v="LIMA"/>
    <s v="LURIGANCHO"/>
    <n v="0"/>
    <x v="11"/>
    <n v="0"/>
    <x v="0"/>
    <n v="0"/>
    <x v="0"/>
    <x v="0"/>
    <n v="1391.54"/>
    <n v="1.39154"/>
    <m/>
    <n v="0.29166666666666669"/>
    <n v="0.29166666666666669"/>
    <n v="7.6479999999999997"/>
    <n v="0"/>
    <n v="52"/>
    <s v="BASE DE DATOS"/>
    <m/>
  </r>
  <r>
    <s v="20"/>
    <x v="5"/>
    <s v="NXACAJ"/>
    <s v="53203110"/>
    <s v="53203110"/>
    <x v="2"/>
    <m/>
    <m/>
    <n v="4"/>
    <n v="3.5"/>
    <m/>
    <m/>
    <n v="2158.0300000000002"/>
    <m/>
    <m/>
    <m/>
    <n v="0"/>
    <n v="3.5"/>
    <x v="0"/>
    <s v="NXACAJ53203110TV"/>
    <s v="Nexa Resources Cajamarquilla S.A."/>
    <x v="118"/>
    <x v="118"/>
    <s v="C.T. Cajamarquilla 2"/>
    <x v="376"/>
    <x v="2"/>
    <x v="2"/>
    <x v="340"/>
    <x v="0"/>
    <s v="Instalado"/>
    <s v="Operativo"/>
    <s v="Autoproductor"/>
    <x v="2"/>
    <x v="1"/>
    <x v="0"/>
    <x v="0"/>
    <s v="Privado"/>
    <s v="LIMA"/>
    <s v="LIMA"/>
    <s v="LIMA"/>
    <s v="LURIGANCHO"/>
    <n v="0"/>
    <x v="11"/>
    <n v="0"/>
    <x v="0"/>
    <n v="0"/>
    <x v="0"/>
    <x v="0"/>
    <n v="2158.0300000000002"/>
    <n v="2.1580300000000001"/>
    <m/>
    <n v="0.33333333333333331"/>
    <n v="0.29166666666666669"/>
    <n v="7.6479999999999997"/>
    <n v="0"/>
    <n v="52"/>
    <s v="BASE DE DATOS"/>
    <m/>
  </r>
  <r>
    <s v="20"/>
    <x v="5"/>
    <s v="CARAVE"/>
    <s v="53203912"/>
    <s v="53203912"/>
    <x v="0"/>
    <m/>
    <m/>
    <n v="1.089"/>
    <n v="0.871"/>
    <m/>
    <m/>
    <n v="134.22"/>
    <m/>
    <m/>
    <m/>
    <n v="32"/>
    <n v="0.17499999999999999"/>
    <x v="0"/>
    <s v="CARAVE53203912EL"/>
    <s v="Compa¤ia Minera Caraveli S.A.C."/>
    <x v="86"/>
    <x v="86"/>
    <s v="C.T. Mina"/>
    <x v="300"/>
    <x v="0"/>
    <x v="0"/>
    <x v="340"/>
    <x v="0"/>
    <s v="Instalado"/>
    <s v="Operativo"/>
    <s v="Autoproductor"/>
    <x v="2"/>
    <x v="0"/>
    <x v="0"/>
    <x v="0"/>
    <s v="Privado"/>
    <s v="AREQUIPA"/>
    <s v="AREQUIPA"/>
    <s v="CARAVELI"/>
    <s v="HUANU HUANU"/>
    <n v="0"/>
    <x v="0"/>
    <n v="0"/>
    <x v="0"/>
    <n v="0"/>
    <x v="0"/>
    <x v="0"/>
    <n v="134.22"/>
    <n v="0.13422000000000001"/>
    <m/>
    <n v="9.0749999999999997E-2"/>
    <n v="7.2583333333333333E-2"/>
    <n v="7.6479999999999997"/>
    <n v="0"/>
    <n v="25"/>
    <s v="BASE DE DATOS"/>
    <m/>
  </r>
  <r>
    <s v="20"/>
    <x v="5"/>
    <s v="CARAVE"/>
    <s v="53203812"/>
    <s v="53203812"/>
    <x v="0"/>
    <m/>
    <m/>
    <n v="2.3450000000000002"/>
    <n v="1.8759999999999999"/>
    <m/>
    <m/>
    <n v="305.654"/>
    <m/>
    <m/>
    <m/>
    <n v="0"/>
    <n v="0.57999999999999996"/>
    <x v="0"/>
    <s v="CARAVE53203812EL"/>
    <s v="Compa¤ia Minera Caraveli S.A.C."/>
    <x v="86"/>
    <x v="86"/>
    <s v="C.T. Planta"/>
    <x v="301"/>
    <x v="0"/>
    <x v="0"/>
    <x v="340"/>
    <x v="0"/>
    <s v="Instalado"/>
    <s v="Operativo"/>
    <s v="Autoproductor"/>
    <x v="2"/>
    <x v="0"/>
    <x v="0"/>
    <x v="0"/>
    <s v="Privado"/>
    <s v="AREQUIPA"/>
    <s v="AREQUIPA"/>
    <s v="CARAVELI"/>
    <s v="HUANU HUANU"/>
    <n v="0"/>
    <x v="0"/>
    <n v="0"/>
    <x v="0"/>
    <n v="0"/>
    <x v="0"/>
    <x v="0"/>
    <n v="305.654"/>
    <n v="0.30565399999999998"/>
    <m/>
    <n v="0.19541666666666668"/>
    <n v="0.15633333333333332"/>
    <n v="7.6479999999999997"/>
    <n v="0"/>
    <n v="25"/>
    <s v="BASE DE DATOS"/>
    <m/>
  </r>
  <r>
    <s v="20"/>
    <x v="5"/>
    <s v="CARTSA"/>
    <s v="33119102"/>
    <s v="33119102"/>
    <x v="2"/>
    <m/>
    <m/>
    <n v="9.8000000000000007"/>
    <n v="9.8000000000000007"/>
    <m/>
    <m/>
    <n v="4586.79"/>
    <m/>
    <m/>
    <m/>
    <n v="15"/>
    <n v="7.5"/>
    <x v="0"/>
    <s v="CARTSA33119102TV"/>
    <s v="Cartavio S.A.A."/>
    <x v="116"/>
    <x v="116"/>
    <s v="C.T. Cartavio"/>
    <x v="368"/>
    <x v="2"/>
    <x v="2"/>
    <x v="340"/>
    <x v="0"/>
    <s v="Instalado"/>
    <s v="Operativo"/>
    <s v="Autoproductor"/>
    <x v="2"/>
    <x v="0"/>
    <x v="0"/>
    <x v="0"/>
    <s v="Privado"/>
    <s v="LA LIBERTAD"/>
    <s v="LA LIBERTAD"/>
    <s v="ASCOPE"/>
    <s v="SANTIAGO DE CAO"/>
    <n v="0"/>
    <x v="3"/>
    <s v="COGENERADOR"/>
    <x v="0"/>
    <n v="0"/>
    <x v="0"/>
    <x v="0"/>
    <n v="4586.79"/>
    <n v="4.5867899999999997"/>
    <m/>
    <n v="0.81666666666666676"/>
    <n v="0.81666666666666676"/>
    <n v="7.6479999999999997"/>
    <n v="0"/>
    <n v="9"/>
    <s v="BASE DE DATOS"/>
    <m/>
  </r>
  <r>
    <s v="20"/>
    <x v="5"/>
    <s v="CNPC"/>
    <s v="11011797"/>
    <s v="11011797"/>
    <x v="0"/>
    <m/>
    <m/>
    <n v="8.5500000000000007"/>
    <n v="7.6950000000000003"/>
    <m/>
    <m/>
    <n v="3115.518"/>
    <m/>
    <m/>
    <m/>
    <n v="482.5"/>
    <n v="4.9749999999999996"/>
    <x v="0"/>
    <s v="CNPC11011797EL"/>
    <s v="CNPC PERU S.A."/>
    <x v="121"/>
    <x v="121"/>
    <s v="C.T. LOTE X"/>
    <x v="379"/>
    <x v="0"/>
    <x v="0"/>
    <x v="340"/>
    <x v="0"/>
    <s v="Instalado"/>
    <s v="Operativo"/>
    <s v="Autoproductor"/>
    <x v="2"/>
    <x v="0"/>
    <x v="0"/>
    <x v="0"/>
    <s v="Privado"/>
    <s v="PIURA"/>
    <s v="PIURA"/>
    <s v="TALARA "/>
    <s v="EL ALTO"/>
    <n v="0"/>
    <x v="1"/>
    <n v="0"/>
    <x v="0"/>
    <n v="0"/>
    <x v="0"/>
    <x v="0"/>
    <n v="3115.518"/>
    <n v="3.1155180000000002"/>
    <m/>
    <n v="0.71250000000000002"/>
    <n v="0.64124999999999999"/>
    <n v="7.6479999999999997"/>
    <n v="0"/>
    <n v="21"/>
    <s v="BASE DE DATOS"/>
    <m/>
  </r>
  <r>
    <s v="20"/>
    <x v="5"/>
    <s v="VOLCAN"/>
    <s v="0000209"/>
    <s v="0000209"/>
    <x v="0"/>
    <m/>
    <m/>
    <n v="6"/>
    <n v="0"/>
    <m/>
    <m/>
    <n v="0"/>
    <m/>
    <m/>
    <m/>
    <n v="0"/>
    <n v="0"/>
    <x v="0"/>
    <s v="VOLCAN0000209EL"/>
    <s v="Volc n C¡a. Minera"/>
    <x v="105"/>
    <x v="105"/>
    <s v="C.T. CERRO DE PASCO"/>
    <x v="334"/>
    <x v="0"/>
    <x v="0"/>
    <x v="340"/>
    <x v="0"/>
    <s v="Instalado"/>
    <s v="Inoperativo"/>
    <s v="Autoproductor"/>
    <x v="2"/>
    <x v="0"/>
    <x v="0"/>
    <x v="0"/>
    <s v="Privado"/>
    <s v="PASCO"/>
    <s v="PASCO"/>
    <s v="PASCO"/>
    <s v="CHAUPIMARCA"/>
    <n v="0"/>
    <x v="0"/>
    <n v="0"/>
    <x v="0"/>
    <n v="0"/>
    <x v="0"/>
    <x v="0"/>
    <n v="0"/>
    <n v="0"/>
    <m/>
    <n v="0.5"/>
    <n v="0"/>
    <n v="7.6479999999999997"/>
    <n v="0"/>
    <n v="74"/>
    <s v="BASE DE DATOS"/>
    <m/>
  </r>
  <r>
    <s v="20"/>
    <x v="5"/>
    <s v="VOLCAN"/>
    <s v="53024917"/>
    <s v="53024917"/>
    <x v="0"/>
    <m/>
    <m/>
    <n v="1.825"/>
    <n v="1.2"/>
    <m/>
    <m/>
    <n v="0"/>
    <m/>
    <m/>
    <m/>
    <n v="0"/>
    <n v="0"/>
    <x v="0"/>
    <s v="VOLCAN53024917EL"/>
    <s v="Volc n C¡a. Minera"/>
    <x v="105"/>
    <x v="105"/>
    <s v="C.T. SAN CRISTOBAL U1"/>
    <x v="335"/>
    <x v="0"/>
    <x v="0"/>
    <x v="340"/>
    <x v="0"/>
    <s v="Instalado"/>
    <s v="Operativo"/>
    <s v="Autoproductor"/>
    <x v="2"/>
    <x v="0"/>
    <x v="0"/>
    <x v="0"/>
    <s v="Privado"/>
    <s v="JUNIN"/>
    <s v="JUNIN"/>
    <s v="YAULI"/>
    <s v="YAULI"/>
    <n v="0"/>
    <x v="0"/>
    <n v="0"/>
    <x v="0"/>
    <n v="0"/>
    <x v="0"/>
    <x v="0"/>
    <n v="0"/>
    <n v="0"/>
    <m/>
    <n v="0.15208333333333332"/>
    <n v="9.9999999999999992E-2"/>
    <n v="7.6479999999999997"/>
    <n v="0"/>
    <n v="74"/>
    <s v="BASE DE DATOS"/>
    <m/>
  </r>
  <r>
    <s v="20"/>
    <x v="5"/>
    <s v="VOLCAN"/>
    <s v="53025017"/>
    <s v="53025017"/>
    <x v="0"/>
    <m/>
    <m/>
    <n v="1.825"/>
    <n v="1.2"/>
    <m/>
    <m/>
    <n v="0"/>
    <m/>
    <m/>
    <m/>
    <n v="0"/>
    <n v="0"/>
    <x v="0"/>
    <s v="VOLCAN53025017EL"/>
    <s v="Volc n C¡a. Minera"/>
    <x v="105"/>
    <x v="105"/>
    <s v="C.T. SAN CRISTOBAL U2"/>
    <x v="335"/>
    <x v="0"/>
    <x v="0"/>
    <x v="340"/>
    <x v="0"/>
    <s v="Instalado"/>
    <s v="Operativo"/>
    <s v="Autoproductor"/>
    <x v="2"/>
    <x v="0"/>
    <x v="0"/>
    <x v="0"/>
    <s v="Privado"/>
    <s v="JUNIN"/>
    <s v="JUNIN"/>
    <s v="YAULI"/>
    <s v="YAULI"/>
    <n v="0"/>
    <x v="0"/>
    <n v="0"/>
    <x v="0"/>
    <n v="0"/>
    <x v="0"/>
    <x v="0"/>
    <n v="0"/>
    <n v="0"/>
    <m/>
    <n v="0.15208333333333332"/>
    <n v="9.9999999999999992E-2"/>
    <n v="7.6479999999999997"/>
    <n v="0"/>
    <n v="74"/>
    <s v="BASE DE DATOS"/>
    <m/>
  </r>
  <r>
    <s v="20"/>
    <x v="5"/>
    <s v="VOLCAN"/>
    <s v="53025117"/>
    <s v="53025117"/>
    <x v="0"/>
    <m/>
    <m/>
    <n v="1.6"/>
    <n v="1"/>
    <m/>
    <m/>
    <n v="0"/>
    <m/>
    <m/>
    <m/>
    <n v="0"/>
    <n v="0"/>
    <x v="0"/>
    <s v="VOLCAN53025117EL"/>
    <s v="Volc n C¡a. Minera"/>
    <x v="105"/>
    <x v="105"/>
    <s v="C.T. CARAHUACRA U3"/>
    <x v="336"/>
    <x v="0"/>
    <x v="0"/>
    <x v="340"/>
    <x v="0"/>
    <s v="Instalado"/>
    <s v="Operativo"/>
    <s v="Autoproductor"/>
    <x v="2"/>
    <x v="0"/>
    <x v="0"/>
    <x v="0"/>
    <s v="Privado"/>
    <s v="JUNIN"/>
    <s v="JUNIN"/>
    <s v="YAULI"/>
    <s v="YAULI"/>
    <n v="0"/>
    <x v="0"/>
    <n v="0"/>
    <x v="0"/>
    <n v="0"/>
    <x v="0"/>
    <x v="0"/>
    <n v="0"/>
    <n v="0"/>
    <m/>
    <n v="0.13333333333333333"/>
    <n v="8.3333333333333329E-2"/>
    <n v="7.6479999999999997"/>
    <n v="0"/>
    <n v="74"/>
    <s v="BASE DE DATOS"/>
    <m/>
  </r>
  <r>
    <s v="20"/>
    <x v="5"/>
    <s v="VOLCAN"/>
    <s v="53025217"/>
    <s v="53025217"/>
    <x v="0"/>
    <m/>
    <m/>
    <n v="1.825"/>
    <n v="1.2"/>
    <m/>
    <m/>
    <n v="0"/>
    <m/>
    <m/>
    <m/>
    <n v="0"/>
    <n v="0"/>
    <x v="0"/>
    <s v="VOLCAN53025217EL"/>
    <s v="Volc n C¡a. Minera"/>
    <x v="105"/>
    <x v="105"/>
    <s v="C.T. ANDAYCHAGUA U4"/>
    <x v="337"/>
    <x v="0"/>
    <x v="0"/>
    <x v="340"/>
    <x v="0"/>
    <s v="Instalado"/>
    <s v="Operativo"/>
    <s v="Autoproductor"/>
    <x v="2"/>
    <x v="0"/>
    <x v="0"/>
    <x v="0"/>
    <s v="Privado"/>
    <s v="JUNIN"/>
    <s v="JUNIN"/>
    <s v="YAULI"/>
    <s v="HUAY HUAY"/>
    <n v="0"/>
    <x v="0"/>
    <n v="0"/>
    <x v="0"/>
    <n v="0"/>
    <x v="0"/>
    <x v="0"/>
    <n v="0"/>
    <n v="0"/>
    <m/>
    <n v="0.15208333333333332"/>
    <n v="9.9999999999999992E-2"/>
    <n v="7.6479999999999997"/>
    <n v="0"/>
    <n v="74"/>
    <s v="BASE DE DATOS"/>
    <m/>
  </r>
  <r>
    <s v="20"/>
    <x v="5"/>
    <s v="VOLCAN"/>
    <s v="53025317"/>
    <s v="53025317"/>
    <x v="0"/>
    <m/>
    <m/>
    <n v="1.6"/>
    <n v="1"/>
    <m/>
    <m/>
    <n v="0"/>
    <m/>
    <m/>
    <m/>
    <n v="0"/>
    <n v="0"/>
    <x v="0"/>
    <s v="VOLCAN53025317EL"/>
    <s v="Volc n C¡a. Minera"/>
    <x v="105"/>
    <x v="105"/>
    <s v="C.T. ANDAYCHAGUA U5"/>
    <x v="337"/>
    <x v="0"/>
    <x v="0"/>
    <x v="340"/>
    <x v="0"/>
    <s v="Instalado"/>
    <s v="Operativo"/>
    <s v="Autoproductor"/>
    <x v="2"/>
    <x v="0"/>
    <x v="0"/>
    <x v="0"/>
    <s v="Privado"/>
    <s v="JUNIN"/>
    <s v="JUNIN"/>
    <s v="YAULI"/>
    <s v="HUAY HUAY"/>
    <n v="0"/>
    <x v="0"/>
    <n v="0"/>
    <x v="0"/>
    <n v="0"/>
    <x v="0"/>
    <x v="0"/>
    <n v="0"/>
    <n v="0"/>
    <m/>
    <n v="0.13333333333333333"/>
    <n v="8.3333333333333329E-2"/>
    <n v="7.6479999999999997"/>
    <n v="0"/>
    <n v="74"/>
    <s v="BASE DE DATOS"/>
    <m/>
  </r>
  <r>
    <s v="20"/>
    <x v="5"/>
    <s v="VOLCAN"/>
    <s v="53025417"/>
    <s v="53025417"/>
    <x v="0"/>
    <m/>
    <m/>
    <n v="1.825"/>
    <n v="1.2"/>
    <m/>
    <m/>
    <n v="0"/>
    <m/>
    <m/>
    <m/>
    <n v="0"/>
    <n v="0"/>
    <x v="0"/>
    <s v="VOLCAN53025417EL"/>
    <s v="Volc n C¡a. Minera"/>
    <x v="105"/>
    <x v="105"/>
    <s v="C.T. TICLIO U6"/>
    <x v="338"/>
    <x v="0"/>
    <x v="0"/>
    <x v="340"/>
    <x v="0"/>
    <s v="Instalado"/>
    <s v="Operativo"/>
    <s v="Autoproductor"/>
    <x v="2"/>
    <x v="0"/>
    <x v="0"/>
    <x v="0"/>
    <s v="Privado"/>
    <s v="JUNIN"/>
    <s v="JUNIN"/>
    <s v="YAULI"/>
    <s v="CHICLA"/>
    <n v="0"/>
    <x v="0"/>
    <n v="0"/>
    <x v="0"/>
    <n v="0"/>
    <x v="0"/>
    <x v="0"/>
    <n v="0"/>
    <n v="0"/>
    <m/>
    <n v="0.15208333333333332"/>
    <n v="9.9999999999999992E-2"/>
    <n v="7.6479999999999997"/>
    <n v="0"/>
    <n v="74"/>
    <s v="BASE DE DATOS"/>
    <m/>
  </r>
  <r>
    <s v="20"/>
    <x v="5"/>
    <s v="VOLCAN"/>
    <s v="53025517"/>
    <s v="53025517"/>
    <x v="0"/>
    <m/>
    <m/>
    <n v="1.825"/>
    <n v="1.2"/>
    <m/>
    <m/>
    <n v="0"/>
    <m/>
    <m/>
    <m/>
    <n v="0"/>
    <n v="0"/>
    <x v="0"/>
    <s v="VOLCAN53025517EL"/>
    <s v="Volc n C¡a. Minera"/>
    <x v="105"/>
    <x v="105"/>
    <s v="C.T. PLANTA VICTORIA U7"/>
    <x v="339"/>
    <x v="0"/>
    <x v="0"/>
    <x v="340"/>
    <x v="0"/>
    <s v="Instalado"/>
    <s v="Operativo"/>
    <s v="Autoproductor"/>
    <x v="2"/>
    <x v="0"/>
    <x v="0"/>
    <x v="0"/>
    <s v="Privado"/>
    <s v="JUNIN"/>
    <s v="JUNIN"/>
    <s v="YAULI"/>
    <s v="YAULI"/>
    <n v="0"/>
    <x v="0"/>
    <n v="0"/>
    <x v="0"/>
    <n v="0"/>
    <x v="0"/>
    <x v="0"/>
    <n v="0"/>
    <n v="0"/>
    <m/>
    <n v="0.15208333333333332"/>
    <n v="9.9999999999999992E-2"/>
    <n v="7.6479999999999997"/>
    <n v="0"/>
    <n v="74"/>
    <s v="BASE DE DATOS"/>
    <m/>
  </r>
  <r>
    <s v="20"/>
    <x v="5"/>
    <s v="OXIPAS"/>
    <s v="53025617"/>
    <s v="53025617"/>
    <x v="0"/>
    <m/>
    <m/>
    <n v="1.3"/>
    <n v="1.2"/>
    <m/>
    <m/>
    <n v="0"/>
    <m/>
    <m/>
    <m/>
    <n v="0"/>
    <n v="0"/>
    <x v="0"/>
    <s v="OXIPAS53025617EL"/>
    <s v="Oxido de Pasco S.A.C."/>
    <x v="101"/>
    <x v="101"/>
    <s v="Generador T‚rmico Nø 01"/>
    <x v="328"/>
    <x v="0"/>
    <x v="0"/>
    <x v="340"/>
    <x v="0"/>
    <s v="Instalado"/>
    <s v="Operativo"/>
    <s v="Autoproductor"/>
    <x v="2"/>
    <x v="0"/>
    <x v="0"/>
    <x v="0"/>
    <s v="Privado"/>
    <s v="PASCO"/>
    <s v="PASCO"/>
    <s v="PASCO"/>
    <s v="RANCAS"/>
    <n v="0"/>
    <x v="0"/>
    <n v="0"/>
    <x v="0"/>
    <n v="0"/>
    <x v="0"/>
    <x v="0"/>
    <n v="0"/>
    <n v="0"/>
    <m/>
    <n v="0.10833333333333334"/>
    <n v="9.9999999999999992E-2"/>
    <n v="7.6479999999999997"/>
    <n v="0"/>
    <n v="54"/>
    <s v="BASE DE DATOS"/>
    <m/>
  </r>
  <r>
    <s v="20"/>
    <x v="5"/>
    <s v="OXIPAS"/>
    <s v="53025717"/>
    <s v="53025717"/>
    <x v="0"/>
    <m/>
    <m/>
    <n v="1.3"/>
    <n v="1.2"/>
    <m/>
    <m/>
    <n v="0"/>
    <m/>
    <m/>
    <m/>
    <n v="0"/>
    <n v="0"/>
    <x v="0"/>
    <s v="OXIPAS53025717EL"/>
    <s v="Oxido de Pasco S.A.C."/>
    <x v="101"/>
    <x v="101"/>
    <s v="Generador T‚rmico Nø 02"/>
    <x v="328"/>
    <x v="0"/>
    <x v="0"/>
    <x v="340"/>
    <x v="0"/>
    <s v="Instalado"/>
    <s v="Operativo"/>
    <s v="Autoproductor"/>
    <x v="2"/>
    <x v="0"/>
    <x v="0"/>
    <x v="0"/>
    <s v="Privado"/>
    <s v="PASCO"/>
    <s v="PASCO"/>
    <s v="PASCO"/>
    <s v="RANCAS"/>
    <n v="0"/>
    <x v="0"/>
    <n v="0"/>
    <x v="0"/>
    <n v="0"/>
    <x v="0"/>
    <x v="0"/>
    <n v="0"/>
    <n v="0"/>
    <m/>
    <n v="0.10833333333333334"/>
    <n v="9.9999999999999992E-2"/>
    <n v="7.6479999999999997"/>
    <n v="0"/>
    <n v="54"/>
    <s v="BASE DE DATOS"/>
    <m/>
  </r>
  <r>
    <s v="20"/>
    <x v="5"/>
    <s v="CMCHUN"/>
    <s v="53017902"/>
    <s v="53017902"/>
    <x v="0"/>
    <m/>
    <m/>
    <n v="4.99"/>
    <n v="3.6"/>
    <m/>
    <m/>
    <n v="0"/>
    <m/>
    <m/>
    <m/>
    <n v="0"/>
    <n v="0"/>
    <x v="0"/>
    <s v="CMCHUN53017902EL"/>
    <s v="Compañía Minera Chungar S.A.C."/>
    <x v="96"/>
    <x v="96"/>
    <s v="C.T. Esperanza"/>
    <x v="318"/>
    <x v="0"/>
    <x v="0"/>
    <x v="340"/>
    <x v="0"/>
    <s v="Instalado"/>
    <s v="Operativo"/>
    <s v="Autoproductor"/>
    <x v="2"/>
    <x v="0"/>
    <x v="0"/>
    <x v="0"/>
    <s v="Privado"/>
    <s v="PASCO"/>
    <s v="PASCO"/>
    <s v="PASCO"/>
    <s v="HUAYLLAY"/>
    <n v="0"/>
    <x v="0"/>
    <n v="0"/>
    <x v="0"/>
    <n v="0"/>
    <x v="0"/>
    <x v="0"/>
    <n v="0"/>
    <n v="0"/>
    <m/>
    <n v="0.41583333333333333"/>
    <n v="0.3"/>
    <n v="7.6479999999999997"/>
    <n v="0"/>
    <n v="26"/>
    <s v="BASE DE DATOS"/>
    <m/>
  </r>
  <r>
    <s v="20"/>
    <x v="5"/>
    <s v="CMCHUN"/>
    <s v="53024717"/>
    <s v="53024717"/>
    <x v="0"/>
    <m/>
    <m/>
    <n v="0.34"/>
    <n v="0.3"/>
    <m/>
    <m/>
    <n v="0"/>
    <m/>
    <m/>
    <m/>
    <n v="0"/>
    <n v="0"/>
    <x v="0"/>
    <s v="CMCHUN53024717EL"/>
    <s v="Compañía Minera Chungar S.A.C."/>
    <x v="96"/>
    <x v="96"/>
    <s v="C.T. Planta Concentradora"/>
    <x v="319"/>
    <x v="0"/>
    <x v="0"/>
    <x v="340"/>
    <x v="0"/>
    <s v="Instalado"/>
    <s v="Operativo"/>
    <s v="Autoproductor"/>
    <x v="2"/>
    <x v="0"/>
    <x v="0"/>
    <x v="0"/>
    <s v="Privado"/>
    <s v="JUNIN"/>
    <s v="JUNIN"/>
    <n v="0"/>
    <n v="0"/>
    <n v="0"/>
    <x v="0"/>
    <n v="0"/>
    <x v="0"/>
    <n v="0"/>
    <x v="0"/>
    <x v="0"/>
    <n v="0"/>
    <n v="0"/>
    <m/>
    <n v="2.8333333333333335E-2"/>
    <n v="2.4999999999999998E-2"/>
    <n v="7.6479999999999997"/>
    <n v="0"/>
    <n v="26"/>
    <s v="BASE DE DATOS"/>
    <m/>
  </r>
  <r>
    <s v="20"/>
    <x v="5"/>
    <s v="CMCHUN"/>
    <s v="53024817"/>
    <s v="53024817"/>
    <x v="0"/>
    <m/>
    <m/>
    <n v="0.20399999999999999"/>
    <n v="0"/>
    <m/>
    <m/>
    <n v="0"/>
    <m/>
    <m/>
    <m/>
    <n v="0"/>
    <n v="0"/>
    <x v="0"/>
    <s v="CMCHUN53024817EL"/>
    <s v="Compañía Minera Chungar S.A.C."/>
    <x v="96"/>
    <x v="96"/>
    <s v="C.T. Tajo Don Pablo"/>
    <x v="320"/>
    <x v="0"/>
    <x v="0"/>
    <x v="340"/>
    <x v="0"/>
    <s v="Instalado"/>
    <s v="Operativo"/>
    <s v="Autoproductor"/>
    <x v="2"/>
    <x v="0"/>
    <x v="0"/>
    <x v="0"/>
    <s v="Privado"/>
    <s v="JUNIN"/>
    <s v="JUNIN"/>
    <n v="0"/>
    <n v="0"/>
    <n v="0"/>
    <x v="0"/>
    <n v="0"/>
    <x v="0"/>
    <n v="0"/>
    <x v="0"/>
    <x v="0"/>
    <n v="0"/>
    <n v="0"/>
    <m/>
    <n v="1.6999999999999998E-2"/>
    <n v="1.6666666666666666E-2"/>
    <n v="7.6479999999999997"/>
    <n v="0"/>
    <n v="26"/>
    <s v="BASE DE DATOS"/>
    <m/>
  </r>
  <r>
    <s v="20"/>
    <x v="5"/>
    <s v="COHORI"/>
    <s v="33024093"/>
    <s v="33024093"/>
    <x v="0"/>
    <m/>
    <m/>
    <n v="5.9870000000000001"/>
    <n v="5.15"/>
    <m/>
    <m/>
    <n v="5.1100000000000003"/>
    <m/>
    <m/>
    <m/>
    <n v="0"/>
    <n v="1.472"/>
    <x v="0"/>
    <s v="COHORI33024093EL"/>
    <s v="Consorcio Minero Horizonte S.A"/>
    <x v="97"/>
    <x v="97"/>
    <s v="C.T. Parcoy"/>
    <x v="321"/>
    <x v="0"/>
    <x v="0"/>
    <x v="340"/>
    <x v="0"/>
    <s v="Instalado"/>
    <s v="Operativo"/>
    <s v="Autoproductor"/>
    <x v="2"/>
    <x v="1"/>
    <x v="0"/>
    <x v="0"/>
    <s v="Privado"/>
    <s v="LA LIBERTAD"/>
    <s v="LA LIBERTAD"/>
    <s v="PATAZ"/>
    <s v="PARCOY"/>
    <n v="0"/>
    <x v="0"/>
    <n v="0"/>
    <x v="0"/>
    <n v="0"/>
    <x v="0"/>
    <x v="0"/>
    <n v="5.1100000000000003"/>
    <n v="5.11E-3"/>
    <m/>
    <n v="0.49891666666666667"/>
    <n v="0.4291666666666667"/>
    <n v="7.6479999999999997"/>
    <n v="0"/>
    <n v="32"/>
    <s v="BASE DE DATOS"/>
    <m/>
  </r>
  <r>
    <s v="20"/>
    <x v="5"/>
    <s v="IEQSA"/>
    <s v="33055795"/>
    <s v="33055795"/>
    <x v="0"/>
    <m/>
    <m/>
    <n v="2.62"/>
    <n v="0.95299999999999996"/>
    <m/>
    <m/>
    <n v="0.76300000000000001"/>
    <m/>
    <m/>
    <m/>
    <n v="0"/>
    <n v="0.73299999999999998"/>
    <x v="0"/>
    <s v="IEQSA33055795EL"/>
    <s v="Industrias Electroquimicas S. A."/>
    <x v="112"/>
    <x v="112"/>
    <s v="C.T. IEQSA"/>
    <x v="356"/>
    <x v="0"/>
    <x v="0"/>
    <x v="340"/>
    <x v="0"/>
    <s v="Instalado"/>
    <s v="Operativo"/>
    <s v="Autoproductor"/>
    <x v="2"/>
    <x v="1"/>
    <x v="0"/>
    <x v="0"/>
    <s v="Privado"/>
    <s v="LIMA"/>
    <s v="CALLAO"/>
    <s v="CALLAO"/>
    <s v="CARMEN DE LA LEGUA"/>
    <n v="0"/>
    <x v="0"/>
    <n v="0"/>
    <x v="0"/>
    <n v="0"/>
    <x v="0"/>
    <x v="0"/>
    <n v="0.76300000000000001"/>
    <n v="7.6300000000000001E-4"/>
    <m/>
    <n v="0.2911111111111111"/>
    <n v="0.18677777777777779"/>
    <n v="7.6479999999999997"/>
    <n v="0"/>
    <n v="41"/>
    <s v="BASE DE DATOS"/>
    <m/>
  </r>
  <r>
    <s v="20"/>
    <x v="5"/>
    <s v="MKOLPA"/>
    <s v="53025918"/>
    <s v="53025918"/>
    <x v="0"/>
    <m/>
    <m/>
    <n v="0.499"/>
    <n v="0.32"/>
    <m/>
    <m/>
    <n v="36.5"/>
    <m/>
    <m/>
    <m/>
    <n v="2"/>
    <n v="0.3"/>
    <x v="0"/>
    <s v="MKOLPA53025918EL"/>
    <s v="Compañia Minera Kolpa S.A."/>
    <x v="99"/>
    <x v="99"/>
    <s v="C.T. Kolpa"/>
    <x v="323"/>
    <x v="0"/>
    <x v="0"/>
    <x v="340"/>
    <x v="0"/>
    <s v="Instalado"/>
    <s v="Operativo"/>
    <s v="Autoproductor"/>
    <x v="2"/>
    <x v="0"/>
    <x v="0"/>
    <x v="0"/>
    <s v="Privado"/>
    <s v="HUANCAVELICA"/>
    <s v="HUANCAVELICA"/>
    <s v="HUANCAVELICA"/>
    <s v="HUACHOCOLPA"/>
    <n v="0"/>
    <x v="0"/>
    <n v="0"/>
    <x v="0"/>
    <n v="0"/>
    <x v="0"/>
    <x v="0"/>
    <n v="36.5"/>
    <n v="3.6499999999999998E-2"/>
    <m/>
    <n v="4.1583333333333333E-2"/>
    <n v="2.6666666666666668E-2"/>
    <n v="7.6479999999999997"/>
    <n v="0"/>
    <n v="27"/>
    <s v="BASE DE DATOS"/>
    <m/>
  </r>
  <r>
    <s v="20"/>
    <x v="5"/>
    <s v="ILLAPU"/>
    <s v="33273911"/>
    <s v="33273911"/>
    <x v="1"/>
    <m/>
    <m/>
    <n v="13.6"/>
    <n v="13.6"/>
    <m/>
    <m/>
    <n v="8515.1010000000006"/>
    <m/>
    <m/>
    <m/>
    <n v="0"/>
    <n v="13.954000000000001"/>
    <x v="0"/>
    <s v="ILLAPU33273911TG"/>
    <s v="Illapu Energy S.A."/>
    <x v="98"/>
    <x v="98"/>
    <s v="C.T. Planta Huachipa"/>
    <x v="322"/>
    <x v="1"/>
    <x v="1"/>
    <x v="340"/>
    <x v="0"/>
    <s v="Instalado"/>
    <s v="Operativo"/>
    <s v="Autoproductor"/>
    <x v="2"/>
    <x v="1"/>
    <x v="0"/>
    <x v="0"/>
    <s v="Privado"/>
    <s v="LIMA"/>
    <s v="LIMA"/>
    <s v="LIMA"/>
    <s v="CHOSICA"/>
    <n v="0"/>
    <x v="1"/>
    <s v="COGENERADOR"/>
    <x v="0"/>
    <n v="0"/>
    <x v="0"/>
    <x v="0"/>
    <n v="8515.1010000000006"/>
    <n v="8.5151010000000014"/>
    <m/>
    <n v="1.1333333333333333"/>
    <n v="1.1333333333333333"/>
    <n v="7.6479999999999997"/>
    <n v="0"/>
    <n v="39"/>
    <s v="BASE DE DATOS"/>
    <m/>
  </r>
  <r>
    <s v="20"/>
    <x v="5"/>
    <s v="PACASA"/>
    <s v="33002893"/>
    <s v="33002893"/>
    <x v="2"/>
    <m/>
    <m/>
    <n v="6.6"/>
    <n v="6.2"/>
    <m/>
    <m/>
    <n v="0"/>
    <m/>
    <m/>
    <m/>
    <n v="0"/>
    <n v="0"/>
    <x v="0"/>
    <s v="PACASA33002893TV"/>
    <s v="Cementos Pacasmayo S.A.A."/>
    <x v="87"/>
    <x v="87"/>
    <s v="C. T. Pacasmayo"/>
    <x v="302"/>
    <x v="2"/>
    <x v="2"/>
    <x v="340"/>
    <x v="0"/>
    <s v="Instalado"/>
    <s v="Operativo"/>
    <s v="Autoproductor"/>
    <x v="2"/>
    <x v="1"/>
    <x v="0"/>
    <x v="0"/>
    <s v="Privado"/>
    <s v="LA LIBERTAD"/>
    <s v="LA LIBERTAD"/>
    <s v="PACASMAYO"/>
    <s v="PACASMAYO"/>
    <n v="0"/>
    <x v="2"/>
    <n v="0"/>
    <x v="0"/>
    <n v="0"/>
    <x v="0"/>
    <x v="0"/>
    <n v="0"/>
    <n v="0"/>
    <m/>
    <n v="0.54999999999999993"/>
    <n v="0.51666666666666672"/>
    <n v="7.6479999999999997"/>
    <n v="0"/>
    <n v="12"/>
    <s v="BASE DE DATOS"/>
    <m/>
  </r>
  <r>
    <s v="20"/>
    <x v="5"/>
    <s v="RELAPA"/>
    <s v="33111900"/>
    <s v="33111900"/>
    <x v="1"/>
    <m/>
    <m/>
    <n v="11.25"/>
    <n v="11.25"/>
    <m/>
    <m/>
    <n v="3750.49"/>
    <m/>
    <m/>
    <m/>
    <n v="55"/>
    <n v="9.1020000000000003"/>
    <x v="0"/>
    <s v="RELAPA33111900TG"/>
    <s v="Refiner¡a La Pampilla S.A."/>
    <x v="103"/>
    <x v="103"/>
    <s v="C.T. La Pampilla"/>
    <x v="332"/>
    <x v="1"/>
    <x v="1"/>
    <x v="340"/>
    <x v="0"/>
    <s v="Instalado"/>
    <s v="Operativo"/>
    <s v="Autoproductor"/>
    <x v="2"/>
    <x v="1"/>
    <x v="0"/>
    <x v="0"/>
    <s v="Privado"/>
    <s v="LIMA"/>
    <s v="CALLAO"/>
    <s v="CALLAO"/>
    <s v="Ventanilla"/>
    <n v="0"/>
    <x v="1"/>
    <n v="0"/>
    <x v="0"/>
    <n v="0"/>
    <x v="0"/>
    <x v="0"/>
    <n v="3750.49"/>
    <n v="3.7504899999999997"/>
    <m/>
    <n v="0.9375"/>
    <n v="0.9375"/>
    <n v="7.6479999999999997"/>
    <n v="0"/>
    <n v="65"/>
    <s v="BASE DE DATOS"/>
    <m/>
  </r>
  <r>
    <s v="20"/>
    <x v="5"/>
    <s v="PLUSPE"/>
    <s v="53007395"/>
    <s v="53007395"/>
    <x v="0"/>
    <m/>
    <m/>
    <n v="27.05"/>
    <n v="24.03"/>
    <m/>
    <m/>
    <n v="679.28"/>
    <m/>
    <m/>
    <m/>
    <n v="238"/>
    <n v="1.72"/>
    <x v="0"/>
    <s v="PLUSPE53007395EL"/>
    <s v="Pluspetrol Per£ Corporati¢n Sucursal del Per£"/>
    <x v="114"/>
    <x v="114"/>
    <s v="C.T. CORRIENTES 1"/>
    <x v="358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1"/>
    <n v="0"/>
    <x v="0"/>
    <n v="0"/>
    <x v="0"/>
    <x v="0"/>
    <n v="679.28"/>
    <n v="0.67927999999999999"/>
    <m/>
    <n v="2.2541666666666669"/>
    <n v="2.0024999999999999"/>
    <n v="7.6479999999999997"/>
    <n v="0"/>
    <n v="61"/>
    <s v="BASE DE DATOS"/>
    <m/>
  </r>
  <r>
    <s v="20"/>
    <x v="5"/>
    <s v="PLUSPE"/>
    <s v="53007595"/>
    <s v="53007595"/>
    <x v="0"/>
    <m/>
    <m/>
    <n v="17.7"/>
    <n v="16.59"/>
    <m/>
    <m/>
    <n v="0"/>
    <m/>
    <m/>
    <m/>
    <n v="0"/>
    <n v="0"/>
    <x v="0"/>
    <s v="PLUSPE53007595EL"/>
    <s v="Pluspetrol Per£ Corporati¢n Sucursal del Per£"/>
    <x v="114"/>
    <x v="114"/>
    <s v="C.T. CORRIENTES 2"/>
    <x v="359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2"/>
    <n v="0"/>
    <x v="0"/>
    <n v="0"/>
    <x v="0"/>
    <x v="0"/>
    <n v="0"/>
    <n v="0"/>
    <m/>
    <n v="1.4749999999999999"/>
    <n v="1.3825000000000001"/>
    <n v="7.6479999999999997"/>
    <n v="0"/>
    <n v="61"/>
    <s v="BASE DE DATOS"/>
    <m/>
  </r>
  <r>
    <s v="20"/>
    <x v="5"/>
    <s v="PLUSPE"/>
    <s v="53007295"/>
    <s v="53007295"/>
    <x v="0"/>
    <m/>
    <m/>
    <n v="0.6"/>
    <n v="0.56000000000000005"/>
    <m/>
    <m/>
    <n v="0"/>
    <m/>
    <m/>
    <m/>
    <n v="0"/>
    <n v="0"/>
    <x v="0"/>
    <s v="PLUSPE53007295EL"/>
    <s v="Pluspetrol Per£ Corporati¢n Sucursal del Per£"/>
    <x v="114"/>
    <x v="114"/>
    <s v="C.T. 149 - PAVAYACU"/>
    <x v="360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0"/>
    <n v="0"/>
    <x v="0"/>
    <n v="0"/>
    <x v="0"/>
    <x v="0"/>
    <n v="0"/>
    <n v="0"/>
    <m/>
    <n v="4.9999999999999996E-2"/>
    <n v="4.6666666666666669E-2"/>
    <n v="7.6479999999999997"/>
    <n v="0"/>
    <n v="61"/>
    <s v="BASE DE DATOS"/>
    <m/>
  </r>
  <r>
    <s v="20"/>
    <x v="5"/>
    <s v="PLUSPE"/>
    <s v="53007495"/>
    <s v="53007495"/>
    <x v="0"/>
    <m/>
    <m/>
    <n v="9.9"/>
    <n v="7.3"/>
    <m/>
    <m/>
    <n v="93.853999999999999"/>
    <m/>
    <m/>
    <m/>
    <n v="15"/>
    <n v="0.16"/>
    <x v="0"/>
    <s v="PLUSPE53007495EL"/>
    <s v="Pluspetrol Per£ Corporati¢n Sucursal del Per£"/>
    <x v="114"/>
    <x v="114"/>
    <s v="C.T. 130 - PAVAYACU"/>
    <x v="361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1"/>
    <n v="0"/>
    <x v="0"/>
    <n v="0"/>
    <x v="0"/>
    <x v="0"/>
    <n v="93.853999999999999"/>
    <n v="9.3853999999999993E-2"/>
    <m/>
    <n v="0.82500000000000007"/>
    <n v="0.60833333333333328"/>
    <n v="7.6479999999999997"/>
    <n v="0"/>
    <n v="61"/>
    <s v="BASE DE DATOS"/>
    <m/>
  </r>
  <r>
    <s v="20"/>
    <x v="5"/>
    <s v="PLUSPE"/>
    <s v="53008695"/>
    <s v="53008695"/>
    <x v="0"/>
    <m/>
    <m/>
    <n v="6.2469999999999999"/>
    <n v="5.2619999999999996"/>
    <m/>
    <m/>
    <n v="72.254000000000005"/>
    <m/>
    <m/>
    <m/>
    <n v="34"/>
    <n v="0.12"/>
    <x v="0"/>
    <s v="PLUSPE53008695EL"/>
    <s v="Pluspetrol Per£ Corporati¢n Sucursal del Per£"/>
    <x v="114"/>
    <x v="114"/>
    <s v="C.T. BAT.3 - YANAYACU"/>
    <x v="362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0"/>
    <n v="0"/>
    <x v="0"/>
    <n v="0"/>
    <x v="0"/>
    <x v="0"/>
    <n v="72.254000000000005"/>
    <n v="7.2253999999999999E-2"/>
    <m/>
    <n v="0.52058333333333329"/>
    <n v="0.43849999999999995"/>
    <n v="7.6479999999999997"/>
    <n v="0"/>
    <n v="61"/>
    <s v="BASE DE DATOS"/>
    <m/>
  </r>
  <r>
    <s v="20"/>
    <x v="5"/>
    <s v="PLUSPE"/>
    <s v="53008795"/>
    <s v="53008795"/>
    <x v="0"/>
    <m/>
    <m/>
    <n v="4.45"/>
    <n v="3.11"/>
    <m/>
    <m/>
    <n v="41.975000000000001"/>
    <m/>
    <m/>
    <m/>
    <n v="115"/>
    <n v="9.6000000000000002E-2"/>
    <x v="0"/>
    <s v="PLUSPE53008795EL"/>
    <s v="Pluspetrol Per£ Corporati¢n Sucursal del Per£"/>
    <x v="114"/>
    <x v="114"/>
    <s v="C.T. BAT.8 - CHAMBIRA"/>
    <x v="363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0"/>
    <n v="0"/>
    <x v="0"/>
    <n v="0"/>
    <x v="0"/>
    <x v="0"/>
    <n v="41.975000000000001"/>
    <n v="4.1974999999999998E-2"/>
    <m/>
    <n v="0.37083333333333335"/>
    <n v="0.25916666666666666"/>
    <n v="7.6479999999999997"/>
    <n v="0"/>
    <n v="61"/>
    <s v="BASE DE DATOS"/>
    <m/>
  </r>
  <r>
    <s v="20"/>
    <x v="5"/>
    <s v="PLUSPE"/>
    <s v="53007195"/>
    <s v="53007195"/>
    <x v="0"/>
    <m/>
    <m/>
    <n v="0.2"/>
    <n v="0.13"/>
    <m/>
    <m/>
    <n v="0"/>
    <m/>
    <m/>
    <m/>
    <n v="0"/>
    <n v="0"/>
    <x v="0"/>
    <s v="PLUSPE53007195EL"/>
    <s v="Pluspetrol Per£ Corporati¢n Sucursal del Per£"/>
    <x v="114"/>
    <x v="114"/>
    <s v="C.T. BAT.5 - PAVAYACU"/>
    <x v="364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0"/>
    <n v="0"/>
    <x v="0"/>
    <n v="0"/>
    <x v="0"/>
    <x v="0"/>
    <n v="0"/>
    <n v="0"/>
    <m/>
    <n v="1.6666666666666666E-2"/>
    <n v="1.0833333333333334E-2"/>
    <n v="7.6479999999999997"/>
    <n v="0"/>
    <n v="61"/>
    <s v="BASE DE DATOS"/>
    <m/>
  </r>
  <r>
    <s v="20"/>
    <x v="5"/>
    <s v="PLUSPE"/>
    <s v="53013499"/>
    <s v="53013499"/>
    <x v="0"/>
    <m/>
    <m/>
    <n v="0.5"/>
    <n v="0.42"/>
    <m/>
    <m/>
    <n v="48.033999999999999"/>
    <m/>
    <m/>
    <m/>
    <n v="7"/>
    <n v="0.04"/>
    <x v="0"/>
    <s v="PLUSPE53013499EL"/>
    <s v="Pluspetrol Per£ Corporati¢n Sucursal del Per£"/>
    <x v="114"/>
    <x v="114"/>
    <s v="C.T. CAPIRONA"/>
    <x v="365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0"/>
    <n v="0"/>
    <x v="0"/>
    <n v="0"/>
    <x v="0"/>
    <x v="0"/>
    <n v="48.033999999999999"/>
    <n v="4.8034E-2"/>
    <m/>
    <n v="4.1666666666666664E-2"/>
    <n v="3.4999999999999996E-2"/>
    <n v="7.6479999999999997"/>
    <n v="0"/>
    <n v="61"/>
    <s v="BASE DE DATOS"/>
    <m/>
  </r>
  <r>
    <s v="20"/>
    <x v="5"/>
    <s v="PLUSPE"/>
    <s v="53016301"/>
    <s v="53016301"/>
    <x v="0"/>
    <m/>
    <m/>
    <n v="3.7999999999999999E-2"/>
    <n v="3.7999999999999999E-2"/>
    <m/>
    <m/>
    <n v="0"/>
    <m/>
    <m/>
    <m/>
    <n v="0"/>
    <n v="0"/>
    <x v="0"/>
    <s v="PLUSPE53016301EL"/>
    <s v="Pluspetrol Per£ Corporati¢n Sucursal del Per£"/>
    <x v="114"/>
    <x v="114"/>
    <s v="C.T. NVA. ESPERANZA"/>
    <x v="366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0"/>
    <n v="0"/>
    <x v="0"/>
    <n v="0"/>
    <x v="0"/>
    <x v="0"/>
    <n v="0"/>
    <n v="0"/>
    <m/>
    <n v="3.1666666666666666E-3"/>
    <n v="3.1666666666666666E-3"/>
    <n v="7.6479999999999997"/>
    <n v="0"/>
    <n v="61"/>
    <s v="BASE DE DATOS"/>
    <m/>
  </r>
  <r>
    <s v="20"/>
    <x v="5"/>
    <s v="PLUSMA"/>
    <s v="33137405"/>
    <s v="33137405"/>
    <x v="1"/>
    <m/>
    <m/>
    <n v="32"/>
    <n v="28.8"/>
    <m/>
    <m/>
    <n v="8516.5300000000007"/>
    <m/>
    <m/>
    <m/>
    <n v="0"/>
    <n v="12.382999999999999"/>
    <x v="0"/>
    <s v="PLUSMA33137405TG"/>
    <s v="Pluspetrol Per£ Corp.Suc.del Per£ - Malvinas"/>
    <x v="89"/>
    <x v="89"/>
    <s v="C.T. MALVINAS"/>
    <x v="306"/>
    <x v="1"/>
    <x v="1"/>
    <x v="340"/>
    <x v="0"/>
    <s v="Instalado"/>
    <s v="Operativo"/>
    <s v="Autoproductor"/>
    <x v="2"/>
    <x v="0"/>
    <x v="0"/>
    <x v="0"/>
    <s v="Privado"/>
    <s v="CUSCO"/>
    <s v="CUSCO"/>
    <s v="LA CONVENCION"/>
    <s v="ECHARATE"/>
    <n v="0"/>
    <x v="1"/>
    <n v="0"/>
    <x v="0"/>
    <n v="0"/>
    <x v="0"/>
    <x v="0"/>
    <n v="8516.5300000000007"/>
    <n v="8.5165300000000013"/>
    <m/>
    <n v="2.6666666666666665"/>
    <n v="2.4"/>
    <n v="7.6479999999999997"/>
    <n v="0"/>
    <n v="62"/>
    <s v="BASE DE DATOS"/>
    <m/>
  </r>
  <r>
    <s v="20"/>
    <x v="5"/>
    <s v="PLUSPI"/>
    <s v="33138205"/>
    <s v="33138205"/>
    <x v="1"/>
    <m/>
    <m/>
    <n v="28"/>
    <n v="24.5"/>
    <m/>
    <m/>
    <n v="6326.9359999999997"/>
    <m/>
    <m/>
    <m/>
    <n v="0"/>
    <n v="14.24"/>
    <x v="0"/>
    <s v="PLUSPI33138205TG"/>
    <s v="Pluspetrol Per£ Corp.Suc.del Per£ - Pisco"/>
    <x v="89"/>
    <x v="89"/>
    <s v="C.T. FRAC. PISCO"/>
    <x v="353"/>
    <x v="1"/>
    <x v="1"/>
    <x v="340"/>
    <x v="0"/>
    <s v="Instalado"/>
    <s v="Operativo"/>
    <s v="Autoproductor"/>
    <x v="2"/>
    <x v="0"/>
    <x v="0"/>
    <x v="0"/>
    <s v="Privado"/>
    <s v="ICA"/>
    <s v="ICA"/>
    <s v="PISCO"/>
    <s v="PARACAS"/>
    <n v="0"/>
    <x v="1"/>
    <n v="0"/>
    <x v="0"/>
    <n v="0"/>
    <x v="0"/>
    <x v="0"/>
    <n v="6326.9359999999997"/>
    <n v="6.3269359999999999"/>
    <m/>
    <n v="2.3333333333333335"/>
    <n v="2.0416666666666665"/>
    <n v="7.6479999999999997"/>
    <n v="0"/>
    <n v="62"/>
    <s v="BASE DE DATOS"/>
    <m/>
  </r>
  <r>
    <s v="20"/>
    <x v="5"/>
    <s v="QUELLA"/>
    <s v="20191306"/>
    <s v="20191306"/>
    <x v="0"/>
    <m/>
    <m/>
    <n v="5"/>
    <n v="3.8359999999999999"/>
    <m/>
    <m/>
    <n v="393.976"/>
    <m/>
    <m/>
    <m/>
    <n v="100"/>
    <n v="1.0389999999999999"/>
    <x v="0"/>
    <s v="QUELLA20191306EL"/>
    <s v="Anglo American Quellaveco S.A."/>
    <x v="123"/>
    <x v="123"/>
    <s v="C.T. Salviani"/>
    <x v="382"/>
    <x v="0"/>
    <x v="0"/>
    <x v="340"/>
    <x v="0"/>
    <s v="Instalado"/>
    <s v="Operativo"/>
    <s v="Autoproductor"/>
    <x v="2"/>
    <x v="0"/>
    <x v="0"/>
    <x v="0"/>
    <s v="Privado"/>
    <s v="MOQUEGUA"/>
    <s v="MOQUEGUA"/>
    <s v="MARISCAL NIETO"/>
    <s v="TORATA"/>
    <n v="0"/>
    <x v="0"/>
    <n v="0"/>
    <x v="0"/>
    <n v="0"/>
    <x v="0"/>
    <x v="0"/>
    <n v="393.976"/>
    <n v="0.39397599999999999"/>
    <m/>
    <n v="0.41666666666666669"/>
    <n v="0.3193333333333333"/>
    <n v="7.6479999999999997"/>
    <n v="0"/>
    <n v="5"/>
    <s v="BASE DE DATOS"/>
    <m/>
  </r>
  <r>
    <s v="20"/>
    <x v="5"/>
    <s v="QUELLA"/>
    <s v="20191041"/>
    <s v="20191041"/>
    <x v="0"/>
    <m/>
    <m/>
    <n v="1.64"/>
    <n v="1.5"/>
    <m/>
    <m/>
    <n v="60.389000000000003"/>
    <m/>
    <m/>
    <m/>
    <n v="100"/>
    <n v="0.33800000000000002"/>
    <x v="0"/>
    <s v="QUELLA20191041EL"/>
    <s v="Anglo American Quellaveco S.A."/>
    <x v="123"/>
    <x v="123"/>
    <s v="C.T. Cortadera"/>
    <x v="383"/>
    <x v="0"/>
    <x v="0"/>
    <x v="340"/>
    <x v="0"/>
    <s v="Instalado"/>
    <s v="Operativo"/>
    <s v="Autoproductor"/>
    <x v="2"/>
    <x v="0"/>
    <x v="0"/>
    <x v="0"/>
    <s v="Privado"/>
    <s v="MOQUEGUA"/>
    <s v="MOQUEGUA"/>
    <s v="MARISCAL NIETO"/>
    <s v="TORATA"/>
    <n v="0"/>
    <x v="0"/>
    <n v="0"/>
    <x v="0"/>
    <n v="0"/>
    <x v="0"/>
    <x v="0"/>
    <n v="60.389000000000003"/>
    <n v="6.0389000000000005E-2"/>
    <m/>
    <n v="0.13666666666666666"/>
    <n v="0.125"/>
    <n v="7.6479999999999997"/>
    <n v="0"/>
    <n v="5"/>
    <s v="BASE DE DATOS"/>
    <m/>
  </r>
  <r>
    <s v="20"/>
    <x v="5"/>
    <s v="QUELLA"/>
    <s v="20181545"/>
    <s v="20181545"/>
    <x v="0"/>
    <m/>
    <m/>
    <n v="2.64"/>
    <n v="1.8939999999999999"/>
    <m/>
    <m/>
    <n v="198.66"/>
    <m/>
    <m/>
    <m/>
    <n v="125"/>
    <n v="0.97199999999999998"/>
    <x v="0"/>
    <s v="QUELLA20181545EL"/>
    <s v="Anglo American Quellaveco S.A."/>
    <x v="123"/>
    <x v="123"/>
    <s v="C.T. Quellaveco"/>
    <x v="384"/>
    <x v="0"/>
    <x v="0"/>
    <x v="340"/>
    <x v="0"/>
    <s v="Instalado"/>
    <s v="Operativo"/>
    <s v="Autoproductor"/>
    <x v="2"/>
    <x v="0"/>
    <x v="0"/>
    <x v="0"/>
    <s v="Privado"/>
    <s v="MOQUEGUA"/>
    <s v="MOQUEGUA"/>
    <s v="MARISCAL NIETO"/>
    <s v="TORATA"/>
    <n v="0"/>
    <x v="0"/>
    <n v="0"/>
    <x v="0"/>
    <n v="0"/>
    <x v="0"/>
    <x v="0"/>
    <n v="198.66"/>
    <n v="0.19866"/>
    <m/>
    <n v="0.22"/>
    <n v="0.15783333333333333"/>
    <n v="7.6479999999999997"/>
    <n v="0"/>
    <n v="5"/>
    <s v="BASE DE DATOS"/>
    <m/>
  </r>
  <r>
    <s v="20"/>
    <x v="5"/>
    <s v="QUELLA"/>
    <s v="20200115"/>
    <s v="20200115"/>
    <x v="0"/>
    <m/>
    <m/>
    <n v="4.08"/>
    <n v="3.33"/>
    <m/>
    <m/>
    <n v="32.939"/>
    <m/>
    <m/>
    <m/>
    <n v="20"/>
    <n v="1.3759999999999999"/>
    <x v="0"/>
    <s v="QUELLA20200115EL"/>
    <s v="Anglo American Quellaveco S.A."/>
    <x v="123"/>
    <x v="123"/>
    <s v="C.T. DRENAJE SECTOR MINA"/>
    <x v="385"/>
    <x v="0"/>
    <x v="0"/>
    <x v="340"/>
    <x v="0"/>
    <s v="Instalado"/>
    <s v="Operativo"/>
    <s v="Autoproductor"/>
    <x v="2"/>
    <x v="0"/>
    <x v="0"/>
    <x v="0"/>
    <s v="Privado"/>
    <s v="MOQUEGUA"/>
    <s v="MOQUEGUA"/>
    <s v="MARISCAL NIETO"/>
    <s v="TORATA"/>
    <n v="0"/>
    <x v="0"/>
    <n v="0"/>
    <x v="0"/>
    <n v="0"/>
    <x v="0"/>
    <x v="0"/>
    <n v="32.939"/>
    <n v="3.2939000000000003E-2"/>
    <m/>
    <n v="0.40800000000000003"/>
    <n v="0.33300000000000002"/>
    <e v="#N/A"/>
    <n v="0"/>
    <n v="5"/>
    <s v="BASE DE DATOS"/>
    <m/>
  </r>
  <r>
    <s v="20"/>
    <x v="0"/>
    <s v="QUELLA"/>
    <s v="20181545"/>
    <s v="20181545"/>
    <x v="0"/>
    <m/>
    <m/>
    <n v="2.64"/>
    <n v="1.8939999999999999"/>
    <m/>
    <m/>
    <n v="228.15799999999999"/>
    <m/>
    <m/>
    <m/>
    <n v="110"/>
    <n v="0.56899999999999995"/>
    <x v="0"/>
    <s v="QUELLA20181545EL"/>
    <s v="Anglo American Quellaveco S.A."/>
    <x v="123"/>
    <x v="123"/>
    <s v="C.T. Quellaveco"/>
    <x v="384"/>
    <x v="0"/>
    <x v="0"/>
    <x v="340"/>
    <x v="0"/>
    <s v="Instalado"/>
    <s v="Operativo"/>
    <s v="Autoproductor"/>
    <x v="2"/>
    <x v="0"/>
    <x v="0"/>
    <x v="0"/>
    <s v="Privado"/>
    <s v="MOQUEGUA"/>
    <s v="MOQUEGUA"/>
    <s v="MARISCAL NIETO"/>
    <s v="TORATA"/>
    <n v="0"/>
    <x v="0"/>
    <n v="0"/>
    <x v="0"/>
    <n v="0"/>
    <x v="0"/>
    <x v="0"/>
    <n v="228.15799999999999"/>
    <n v="0.228158"/>
    <m/>
    <n v="0.22"/>
    <n v="0.15783333333333333"/>
    <n v="7.6479999999999997"/>
    <n v="0"/>
    <n v="5"/>
    <s v="BASE DE DATOS"/>
    <m/>
  </r>
  <r>
    <s v="20"/>
    <x v="0"/>
    <s v="QUELLA"/>
    <s v="20191041"/>
    <s v="20191041"/>
    <x v="0"/>
    <m/>
    <m/>
    <n v="1.64"/>
    <n v="1.5"/>
    <m/>
    <m/>
    <n v="71.430000000000007"/>
    <m/>
    <m/>
    <m/>
    <n v="125"/>
    <n v="0.40799999999999997"/>
    <x v="0"/>
    <s v="QUELLA20191041EL"/>
    <s v="Anglo American Quellaveco S.A."/>
    <x v="123"/>
    <x v="123"/>
    <s v="C.T. Cortadera"/>
    <x v="383"/>
    <x v="0"/>
    <x v="0"/>
    <x v="340"/>
    <x v="0"/>
    <s v="Instalado"/>
    <s v="Operativo"/>
    <s v="Autoproductor"/>
    <x v="2"/>
    <x v="0"/>
    <x v="0"/>
    <x v="0"/>
    <s v="Privado"/>
    <s v="MOQUEGUA"/>
    <s v="MOQUEGUA"/>
    <s v="MARISCAL NIETO"/>
    <s v="TORATA"/>
    <n v="0"/>
    <x v="0"/>
    <n v="0"/>
    <x v="0"/>
    <n v="0"/>
    <x v="0"/>
    <x v="0"/>
    <n v="71.430000000000007"/>
    <n v="7.1430000000000007E-2"/>
    <m/>
    <n v="0.13666666666666666"/>
    <n v="0.125"/>
    <n v="7.6479999999999997"/>
    <n v="0"/>
    <n v="5"/>
    <s v="BASE DE DATOS"/>
    <m/>
  </r>
  <r>
    <s v="20"/>
    <x v="0"/>
    <s v="QUELLA"/>
    <s v="20191306"/>
    <s v="20191306"/>
    <x v="0"/>
    <m/>
    <m/>
    <n v="5"/>
    <n v="3.8319999999999999"/>
    <m/>
    <m/>
    <n v="527.82899999999995"/>
    <m/>
    <m/>
    <m/>
    <n v="92"/>
    <n v="18.260000000000002"/>
    <x v="0"/>
    <s v="QUELLA20191306EL"/>
    <s v="Anglo American Quellaveco S.A."/>
    <x v="123"/>
    <x v="123"/>
    <s v="C.T. Salviani"/>
    <x v="382"/>
    <x v="0"/>
    <x v="0"/>
    <x v="340"/>
    <x v="0"/>
    <s v="Instalado"/>
    <s v="Operativo"/>
    <s v="Autoproductor"/>
    <x v="2"/>
    <x v="0"/>
    <x v="0"/>
    <x v="0"/>
    <s v="Privado"/>
    <s v="MOQUEGUA"/>
    <s v="MOQUEGUA"/>
    <s v="MARISCAL NIETO"/>
    <s v="TORATA"/>
    <n v="0"/>
    <x v="0"/>
    <n v="0"/>
    <x v="0"/>
    <n v="0"/>
    <x v="0"/>
    <x v="0"/>
    <n v="527.82899999999995"/>
    <n v="0.52782899999999999"/>
    <m/>
    <n v="0.41666666666666669"/>
    <n v="0.3193333333333333"/>
    <n v="7.6479999999999997"/>
    <n v="0"/>
    <n v="5"/>
    <s v="BASE DE DATOS"/>
    <m/>
  </r>
  <r>
    <s v="20"/>
    <x v="1"/>
    <s v="QUELLA"/>
    <s v="20191041"/>
    <s v="20191041"/>
    <x v="0"/>
    <m/>
    <m/>
    <n v="1.64"/>
    <n v="1.5"/>
    <m/>
    <m/>
    <n v="116.53700000000001"/>
    <m/>
    <m/>
    <m/>
    <n v="75"/>
    <n v="0.56000000000000005"/>
    <x v="0"/>
    <s v="QUELLA20191041EL"/>
    <s v="Anglo American Quellaveco S.A."/>
    <x v="123"/>
    <x v="123"/>
    <s v="C.T. Cortadera"/>
    <x v="383"/>
    <x v="0"/>
    <x v="0"/>
    <x v="340"/>
    <x v="0"/>
    <s v="Instalado"/>
    <s v="Operativo"/>
    <s v="Autoproductor"/>
    <x v="2"/>
    <x v="0"/>
    <x v="0"/>
    <x v="0"/>
    <s v="Privado"/>
    <s v="MOQUEGUA"/>
    <s v="MOQUEGUA"/>
    <s v="MARISCAL NIETO"/>
    <s v="TORATA"/>
    <n v="0"/>
    <x v="0"/>
    <n v="0"/>
    <x v="0"/>
    <n v="0"/>
    <x v="0"/>
    <x v="0"/>
    <n v="116.53700000000001"/>
    <n v="0.116537"/>
    <m/>
    <n v="0.13666666666666666"/>
    <n v="0.125"/>
    <n v="7.6479999999999997"/>
    <n v="0"/>
    <n v="5"/>
    <s v="BASE DE DATOS"/>
    <m/>
  </r>
  <r>
    <s v="20"/>
    <x v="1"/>
    <s v="QUELLA"/>
    <s v="20181545"/>
    <s v="20181545"/>
    <x v="0"/>
    <m/>
    <m/>
    <n v="2.64"/>
    <n v="1.8939999999999999"/>
    <m/>
    <m/>
    <n v="228.773"/>
    <m/>
    <m/>
    <m/>
    <n v="85"/>
    <n v="0.61699999999999999"/>
    <x v="0"/>
    <s v="QUELLA20181545EL"/>
    <s v="Anglo American Quellaveco S.A."/>
    <x v="123"/>
    <x v="123"/>
    <s v="C.T. Quellaveco"/>
    <x v="384"/>
    <x v="0"/>
    <x v="0"/>
    <x v="340"/>
    <x v="0"/>
    <s v="Instalado"/>
    <s v="Operativo"/>
    <s v="Autoproductor"/>
    <x v="2"/>
    <x v="0"/>
    <x v="0"/>
    <x v="0"/>
    <s v="Privado"/>
    <s v="MOQUEGUA"/>
    <s v="MOQUEGUA"/>
    <s v="MARISCAL NIETO"/>
    <s v="TORATA"/>
    <n v="0"/>
    <x v="0"/>
    <n v="0"/>
    <x v="0"/>
    <n v="0"/>
    <x v="0"/>
    <x v="0"/>
    <n v="228.773"/>
    <n v="0.228773"/>
    <m/>
    <n v="0.22"/>
    <n v="0.15783333333333333"/>
    <n v="7.6479999999999997"/>
    <n v="0"/>
    <n v="5"/>
    <s v="BASE DE DATOS"/>
    <m/>
  </r>
  <r>
    <s v="20"/>
    <x v="1"/>
    <s v="QUELLA"/>
    <s v="20191306"/>
    <s v="20191306"/>
    <x v="0"/>
    <m/>
    <m/>
    <n v="5"/>
    <n v="3.8319999999999999"/>
    <m/>
    <m/>
    <n v="554.98500000000001"/>
    <m/>
    <m/>
    <m/>
    <n v="78.5"/>
    <n v="1.88"/>
    <x v="0"/>
    <s v="QUELLA20191306EL"/>
    <s v="Anglo American Quellaveco S.A."/>
    <x v="123"/>
    <x v="123"/>
    <s v="C.T. Salviani"/>
    <x v="382"/>
    <x v="0"/>
    <x v="0"/>
    <x v="340"/>
    <x v="0"/>
    <s v="Instalado"/>
    <s v="Operativo"/>
    <s v="Autoproductor"/>
    <x v="2"/>
    <x v="0"/>
    <x v="0"/>
    <x v="0"/>
    <s v="Privado"/>
    <s v="MOQUEGUA"/>
    <s v="MOQUEGUA"/>
    <s v="MARISCAL NIETO"/>
    <s v="TORATA"/>
    <n v="0"/>
    <x v="0"/>
    <n v="0"/>
    <x v="0"/>
    <n v="0"/>
    <x v="0"/>
    <x v="0"/>
    <n v="554.98500000000001"/>
    <n v="0.55498500000000006"/>
    <m/>
    <n v="0.41666666666666669"/>
    <n v="0.3193333333333333"/>
    <n v="7.6479999999999997"/>
    <n v="0"/>
    <n v="5"/>
    <s v="BASE DE DATOS"/>
    <m/>
  </r>
  <r>
    <s v="20"/>
    <x v="2"/>
    <s v="QUELLA"/>
    <s v="20191306"/>
    <s v="20191306"/>
    <x v="0"/>
    <m/>
    <m/>
    <n v="5"/>
    <n v="3.8319999999999999"/>
    <m/>
    <m/>
    <n v="437.30900000000003"/>
    <m/>
    <m/>
    <m/>
    <n v="0"/>
    <n v="1.496"/>
    <x v="0"/>
    <s v="QUELLA20191306EL"/>
    <s v="Anglo American Quellaveco S.A."/>
    <x v="123"/>
    <x v="123"/>
    <s v="C.T. Salviani"/>
    <x v="382"/>
    <x v="0"/>
    <x v="0"/>
    <x v="340"/>
    <x v="0"/>
    <s v="Instalado"/>
    <s v="Operativo"/>
    <s v="Autoproductor"/>
    <x v="2"/>
    <x v="0"/>
    <x v="0"/>
    <x v="0"/>
    <s v="Privado"/>
    <s v="MOQUEGUA"/>
    <s v="MOQUEGUA"/>
    <s v="MARISCAL NIETO"/>
    <s v="TORATA"/>
    <n v="0"/>
    <x v="0"/>
    <n v="0"/>
    <x v="0"/>
    <n v="0"/>
    <x v="0"/>
    <x v="0"/>
    <n v="437.30900000000003"/>
    <n v="0.437309"/>
    <m/>
    <n v="0.41666666666666669"/>
    <n v="0.3193333333333333"/>
    <n v="7.6479999999999997"/>
    <n v="0"/>
    <n v="5"/>
    <s v="BASE DE DATOS"/>
    <m/>
  </r>
  <r>
    <s v="20"/>
    <x v="2"/>
    <s v="QUELLA"/>
    <s v="20191041"/>
    <s v="20191041"/>
    <x v="0"/>
    <m/>
    <m/>
    <n v="1.64"/>
    <n v="1.5"/>
    <m/>
    <m/>
    <n v="91.95"/>
    <m/>
    <m/>
    <m/>
    <n v="50"/>
    <n v="0.50900000000000001"/>
    <x v="0"/>
    <s v="QUELLA20191041EL"/>
    <s v="Anglo American Quellaveco S.A."/>
    <x v="123"/>
    <x v="123"/>
    <s v="C.T. Cortadera"/>
    <x v="383"/>
    <x v="0"/>
    <x v="0"/>
    <x v="340"/>
    <x v="0"/>
    <s v="Instalado"/>
    <s v="Operativo"/>
    <s v="Autoproductor"/>
    <x v="2"/>
    <x v="0"/>
    <x v="0"/>
    <x v="0"/>
    <s v="Privado"/>
    <s v="MOQUEGUA"/>
    <s v="MOQUEGUA"/>
    <s v="MARISCAL NIETO"/>
    <s v="TORATA"/>
    <n v="0"/>
    <x v="0"/>
    <n v="0"/>
    <x v="0"/>
    <n v="0"/>
    <x v="0"/>
    <x v="0"/>
    <n v="91.95"/>
    <n v="9.1950000000000004E-2"/>
    <m/>
    <n v="0.13666666666666666"/>
    <n v="0.125"/>
    <n v="7.6479999999999997"/>
    <n v="0"/>
    <n v="5"/>
    <s v="BASE DE DATOS"/>
    <m/>
  </r>
  <r>
    <s v="20"/>
    <x v="2"/>
    <s v="QUELLA"/>
    <s v="20181545"/>
    <s v="20181545"/>
    <x v="0"/>
    <m/>
    <m/>
    <n v="2.64"/>
    <n v="1.8939999999999999"/>
    <m/>
    <m/>
    <n v="191.16399999999999"/>
    <m/>
    <m/>
    <m/>
    <n v="125"/>
    <n v="0.47299999999999998"/>
    <x v="0"/>
    <s v="QUELLA20181545EL"/>
    <s v="Anglo American Quellaveco S.A."/>
    <x v="123"/>
    <x v="123"/>
    <s v="C.T. Quellaveco"/>
    <x v="384"/>
    <x v="0"/>
    <x v="0"/>
    <x v="340"/>
    <x v="0"/>
    <s v="Instalado"/>
    <s v="Operativo"/>
    <s v="Autoproductor"/>
    <x v="2"/>
    <x v="0"/>
    <x v="0"/>
    <x v="0"/>
    <s v="Privado"/>
    <s v="MOQUEGUA"/>
    <s v="MOQUEGUA"/>
    <s v="MARISCAL NIETO"/>
    <s v="TORATA"/>
    <n v="0"/>
    <x v="0"/>
    <n v="0"/>
    <x v="0"/>
    <n v="0"/>
    <x v="0"/>
    <x v="0"/>
    <n v="191.16399999999999"/>
    <n v="0.191164"/>
    <m/>
    <n v="0.22"/>
    <n v="0.15783333333333333"/>
    <n v="7.6479999999999997"/>
    <n v="0"/>
    <n v="5"/>
    <s v="BASE DE DATOS"/>
    <m/>
  </r>
  <r>
    <s v="20"/>
    <x v="2"/>
    <s v="QUELLA"/>
    <s v="20200115"/>
    <s v="20200115"/>
    <x v="0"/>
    <m/>
    <m/>
    <n v="4.08"/>
    <n v="3.33"/>
    <m/>
    <m/>
    <n v="655.20000000000005"/>
    <m/>
    <m/>
    <m/>
    <n v="40"/>
    <n v="0.61699999999999999"/>
    <x v="0"/>
    <s v="QUELLA20200115EL"/>
    <s v="Anglo American Quellaveco S.A."/>
    <x v="123"/>
    <x v="123"/>
    <s v="C.T. DRENAJE SECTOR MINA"/>
    <x v="385"/>
    <x v="0"/>
    <x v="0"/>
    <x v="340"/>
    <x v="0"/>
    <s v="Instalado"/>
    <s v="Operativo"/>
    <s v="Autoproductor"/>
    <x v="2"/>
    <x v="0"/>
    <x v="0"/>
    <x v="0"/>
    <s v="Privado"/>
    <s v="MOQUEGUA"/>
    <s v="MOQUEGUA"/>
    <s v="MARISCAL NIETO"/>
    <s v="TORATA"/>
    <n v="0"/>
    <x v="0"/>
    <n v="0"/>
    <x v="0"/>
    <n v="0"/>
    <x v="0"/>
    <x v="0"/>
    <n v="655.20000000000005"/>
    <n v="0.6552"/>
    <m/>
    <n v="0.40800000000000003"/>
    <n v="0.33300000000000002"/>
    <e v="#N/A"/>
    <n v="0"/>
    <n v="5"/>
    <s v="BASE DE DATOS"/>
    <m/>
  </r>
  <r>
    <s v="20"/>
    <x v="3"/>
    <s v="QUELLA"/>
    <s v="20191306"/>
    <s v="20191306"/>
    <x v="0"/>
    <m/>
    <m/>
    <n v="5"/>
    <n v="3.8319999999999999"/>
    <m/>
    <m/>
    <n v="340.66699999999997"/>
    <m/>
    <m/>
    <m/>
    <n v="75"/>
    <n v="1.014"/>
    <x v="0"/>
    <s v="QUELLA20191306EL"/>
    <s v="Anglo American Quellaveco S.A."/>
    <x v="123"/>
    <x v="123"/>
    <s v="C.T. Salviani"/>
    <x v="382"/>
    <x v="0"/>
    <x v="0"/>
    <x v="340"/>
    <x v="0"/>
    <s v="Instalado"/>
    <s v="Operativo"/>
    <s v="Autoproductor"/>
    <x v="2"/>
    <x v="0"/>
    <x v="0"/>
    <x v="0"/>
    <s v="Privado"/>
    <s v="MOQUEGUA"/>
    <s v="MOQUEGUA"/>
    <s v="MARISCAL NIETO"/>
    <s v="TORATA"/>
    <n v="0"/>
    <x v="0"/>
    <n v="0"/>
    <x v="0"/>
    <n v="0"/>
    <x v="0"/>
    <x v="0"/>
    <n v="340.66699999999997"/>
    <n v="0.340667"/>
    <m/>
    <n v="0.41666666666666669"/>
    <n v="0.3193333333333333"/>
    <n v="7.6479999999999997"/>
    <n v="0"/>
    <n v="5"/>
    <s v="BASE DE DATOS"/>
    <m/>
  </r>
  <r>
    <s v="20"/>
    <x v="3"/>
    <s v="QUELLA"/>
    <s v="20191041"/>
    <s v="20191041"/>
    <x v="0"/>
    <m/>
    <m/>
    <n v="1.64"/>
    <n v="1.5"/>
    <m/>
    <m/>
    <n v="42.298000000000002"/>
    <m/>
    <m/>
    <m/>
    <n v="75"/>
    <n v="0.30199999999999999"/>
    <x v="0"/>
    <s v="QUELLA20191041EL"/>
    <s v="Anglo American Quellaveco S.A."/>
    <x v="123"/>
    <x v="123"/>
    <s v="C.T. Cortadera"/>
    <x v="383"/>
    <x v="0"/>
    <x v="0"/>
    <x v="340"/>
    <x v="0"/>
    <s v="Instalado"/>
    <s v="Operativo"/>
    <s v="Autoproductor"/>
    <x v="2"/>
    <x v="0"/>
    <x v="0"/>
    <x v="0"/>
    <s v="Privado"/>
    <s v="MOQUEGUA"/>
    <s v="MOQUEGUA"/>
    <s v="MARISCAL NIETO"/>
    <s v="TORATA"/>
    <n v="0"/>
    <x v="0"/>
    <n v="0"/>
    <x v="0"/>
    <n v="0"/>
    <x v="0"/>
    <x v="0"/>
    <n v="42.298000000000002"/>
    <n v="4.2298000000000002E-2"/>
    <m/>
    <n v="0.13666666666666666"/>
    <n v="0.125"/>
    <n v="7.6479999999999997"/>
    <n v="0"/>
    <n v="5"/>
    <s v="BASE DE DATOS"/>
    <m/>
  </r>
  <r>
    <s v="20"/>
    <x v="3"/>
    <s v="QUELLA"/>
    <s v="20181545"/>
    <s v="20181545"/>
    <x v="0"/>
    <m/>
    <m/>
    <n v="2.64"/>
    <n v="1.8939999999999999"/>
    <m/>
    <m/>
    <n v="170.827"/>
    <m/>
    <m/>
    <m/>
    <n v="65"/>
    <n v="0.69399999999999995"/>
    <x v="0"/>
    <s v="QUELLA20181545EL"/>
    <s v="Anglo American Quellaveco S.A."/>
    <x v="123"/>
    <x v="123"/>
    <s v="C.T. Quellaveco"/>
    <x v="384"/>
    <x v="0"/>
    <x v="0"/>
    <x v="340"/>
    <x v="0"/>
    <s v="Instalado"/>
    <s v="Operativo"/>
    <s v="Autoproductor"/>
    <x v="2"/>
    <x v="0"/>
    <x v="0"/>
    <x v="0"/>
    <s v="Privado"/>
    <s v="MOQUEGUA"/>
    <s v="MOQUEGUA"/>
    <s v="MARISCAL NIETO"/>
    <s v="TORATA"/>
    <n v="0"/>
    <x v="0"/>
    <n v="0"/>
    <x v="0"/>
    <n v="0"/>
    <x v="0"/>
    <x v="0"/>
    <n v="170.827"/>
    <n v="0.17082700000000001"/>
    <m/>
    <n v="0.22"/>
    <n v="0.15783333333333333"/>
    <n v="7.6479999999999997"/>
    <n v="0"/>
    <n v="5"/>
    <s v="BASE DE DATOS"/>
    <m/>
  </r>
  <r>
    <s v="20"/>
    <x v="3"/>
    <s v="QUELLA"/>
    <s v="20200115"/>
    <s v="20200115"/>
    <x v="0"/>
    <m/>
    <m/>
    <n v="4.08"/>
    <n v="3.33"/>
    <m/>
    <m/>
    <n v="39.46"/>
    <m/>
    <m/>
    <m/>
    <n v="52"/>
    <n v="0.73099999999999998"/>
    <x v="0"/>
    <s v="QUELLA20200115EL"/>
    <s v="Anglo American Quellaveco S.A."/>
    <x v="123"/>
    <x v="123"/>
    <s v="C.T. DRENAJE SECTOR MINA"/>
    <x v="385"/>
    <x v="0"/>
    <x v="0"/>
    <x v="340"/>
    <x v="0"/>
    <s v="Instalado"/>
    <s v="Operativo"/>
    <s v="Autoproductor"/>
    <x v="2"/>
    <x v="0"/>
    <x v="0"/>
    <x v="0"/>
    <s v="Privado"/>
    <s v="MOQUEGUA"/>
    <s v="MOQUEGUA"/>
    <s v="MARISCAL NIETO"/>
    <s v="TORATA"/>
    <n v="0"/>
    <x v="0"/>
    <n v="0"/>
    <x v="0"/>
    <n v="0"/>
    <x v="0"/>
    <x v="0"/>
    <n v="39.46"/>
    <n v="3.9460000000000002E-2"/>
    <m/>
    <n v="0.40800000000000003"/>
    <n v="0.33300000000000002"/>
    <e v="#N/A"/>
    <n v="0"/>
    <n v="5"/>
    <s v="BASE DE DATOS"/>
    <m/>
  </r>
  <r>
    <s v="20"/>
    <x v="4"/>
    <s v="QUELLA"/>
    <s v="20191306"/>
    <s v="20191306"/>
    <x v="0"/>
    <m/>
    <m/>
    <n v="5"/>
    <n v="3.8319999999999999"/>
    <m/>
    <m/>
    <n v="336.32600000000002"/>
    <m/>
    <m/>
    <m/>
    <n v="100"/>
    <n v="0.64300000000000002"/>
    <x v="0"/>
    <s v="QUELLA20191306EL"/>
    <s v="Anglo American Quellaveco S.A."/>
    <x v="123"/>
    <x v="123"/>
    <s v="C.T. Salviani"/>
    <x v="382"/>
    <x v="0"/>
    <x v="0"/>
    <x v="340"/>
    <x v="0"/>
    <s v="Instalado"/>
    <s v="Operativo"/>
    <s v="Autoproductor"/>
    <x v="2"/>
    <x v="0"/>
    <x v="0"/>
    <x v="0"/>
    <s v="Privado"/>
    <s v="MOQUEGUA"/>
    <s v="MOQUEGUA"/>
    <s v="MARISCAL NIETO"/>
    <s v="TORATA"/>
    <n v="0"/>
    <x v="0"/>
    <n v="0"/>
    <x v="0"/>
    <n v="0"/>
    <x v="0"/>
    <x v="0"/>
    <n v="336.32600000000002"/>
    <n v="0.33632600000000001"/>
    <m/>
    <n v="0.41666666666666669"/>
    <n v="0.3193333333333333"/>
    <n v="7.6479999999999997"/>
    <n v="0"/>
    <n v="5"/>
    <s v="BASE DE DATOS"/>
    <m/>
  </r>
  <r>
    <s v="20"/>
    <x v="4"/>
    <s v="QUELLA"/>
    <s v="20191041"/>
    <s v="20191041"/>
    <x v="0"/>
    <m/>
    <m/>
    <n v="1.64"/>
    <n v="1.5"/>
    <m/>
    <m/>
    <n v="57.814999999999998"/>
    <m/>
    <m/>
    <m/>
    <n v="25"/>
    <n v="0.33100000000000002"/>
    <x v="0"/>
    <s v="QUELLA20191041EL"/>
    <s v="Anglo American Quellaveco S.A."/>
    <x v="123"/>
    <x v="123"/>
    <s v="C.T. Cortadera"/>
    <x v="383"/>
    <x v="0"/>
    <x v="0"/>
    <x v="340"/>
    <x v="0"/>
    <s v="Instalado"/>
    <s v="Operativo"/>
    <s v="Autoproductor"/>
    <x v="2"/>
    <x v="0"/>
    <x v="0"/>
    <x v="0"/>
    <s v="Privado"/>
    <s v="MOQUEGUA"/>
    <s v="MOQUEGUA"/>
    <s v="MARISCAL NIETO"/>
    <s v="TORATA"/>
    <n v="0"/>
    <x v="0"/>
    <n v="0"/>
    <x v="0"/>
    <n v="0"/>
    <x v="0"/>
    <x v="0"/>
    <n v="57.814999999999998"/>
    <n v="5.7814999999999998E-2"/>
    <m/>
    <n v="0.13666666666666666"/>
    <n v="0.125"/>
    <n v="7.6479999999999997"/>
    <n v="0"/>
    <n v="5"/>
    <s v="BASE DE DATOS"/>
    <m/>
  </r>
  <r>
    <s v="20"/>
    <x v="4"/>
    <s v="QUELLA"/>
    <s v="20181545"/>
    <s v="20181545"/>
    <x v="0"/>
    <m/>
    <m/>
    <n v="2.64"/>
    <n v="1.8939999999999999"/>
    <m/>
    <m/>
    <n v="172.03100000000001"/>
    <m/>
    <m/>
    <m/>
    <n v="150"/>
    <n v="1.1639999999999999"/>
    <x v="0"/>
    <s v="QUELLA20181545EL"/>
    <s v="Anglo American Quellaveco S.A."/>
    <x v="123"/>
    <x v="123"/>
    <s v="C.T. Quellaveco"/>
    <x v="384"/>
    <x v="0"/>
    <x v="0"/>
    <x v="340"/>
    <x v="0"/>
    <s v="Instalado"/>
    <s v="Operativo"/>
    <s v="Autoproductor"/>
    <x v="2"/>
    <x v="0"/>
    <x v="0"/>
    <x v="0"/>
    <s v="Privado"/>
    <s v="MOQUEGUA"/>
    <s v="MOQUEGUA"/>
    <s v="MARISCAL NIETO"/>
    <s v="TORATA"/>
    <n v="0"/>
    <x v="0"/>
    <n v="0"/>
    <x v="0"/>
    <n v="0"/>
    <x v="0"/>
    <x v="0"/>
    <n v="172.03100000000001"/>
    <n v="0.17203100000000002"/>
    <m/>
    <n v="0.22"/>
    <n v="0.15783333333333333"/>
    <n v="7.6479999999999997"/>
    <n v="0"/>
    <n v="5"/>
    <s v="BASE DE DATOS"/>
    <m/>
  </r>
  <r>
    <s v="20"/>
    <x v="4"/>
    <s v="QUELLA"/>
    <s v="20200115"/>
    <s v="20200115"/>
    <x v="0"/>
    <m/>
    <m/>
    <n v="4.08"/>
    <n v="0"/>
    <m/>
    <m/>
    <n v="0"/>
    <m/>
    <m/>
    <m/>
    <n v="0"/>
    <n v="0"/>
    <x v="0"/>
    <s v="QUELLA20200115EL"/>
    <s v="Anglo American Quellaveco S.A."/>
    <x v="123"/>
    <x v="123"/>
    <s v="C.T. DRENAJE SECTOR MINA"/>
    <x v="385"/>
    <x v="0"/>
    <x v="0"/>
    <x v="340"/>
    <x v="0"/>
    <s v="Instalado"/>
    <s v="Operativo"/>
    <s v="Autoproductor"/>
    <x v="2"/>
    <x v="0"/>
    <x v="0"/>
    <x v="0"/>
    <s v="Privado"/>
    <s v="MOQUEGUA"/>
    <s v="MOQUEGUA"/>
    <s v="MARISCAL NIETO"/>
    <s v="TORATA"/>
    <n v="0"/>
    <x v="0"/>
    <n v="0"/>
    <x v="0"/>
    <n v="0"/>
    <x v="0"/>
    <x v="0"/>
    <n v="0"/>
    <n v="0"/>
    <m/>
    <n v="0.40800000000000003"/>
    <n v="0.33300000000000002"/>
    <e v="#N/A"/>
    <n v="0"/>
    <n v="5"/>
    <s v="BASE DE DATOS"/>
    <m/>
  </r>
  <r>
    <s v="20"/>
    <x v="5"/>
    <s v="RETAMA"/>
    <s v="33025293"/>
    <s v="33025293"/>
    <x v="0"/>
    <m/>
    <m/>
    <n v="13.734999999999999"/>
    <n v="9.9849999999999994"/>
    <m/>
    <m/>
    <n v="0.91800000000000004"/>
    <m/>
    <m/>
    <m/>
    <n v="0"/>
    <n v="0"/>
    <x v="0"/>
    <s v="RETAMA33025293EL"/>
    <s v="Minera Aur¡fera Retamas S.A."/>
    <x v="90"/>
    <x v="90"/>
    <s v="C.T. San Andr‚s"/>
    <x v="307"/>
    <x v="0"/>
    <x v="0"/>
    <x v="340"/>
    <x v="0"/>
    <s v="Instalado"/>
    <s v="Operativo"/>
    <s v="Autoproductor"/>
    <x v="2"/>
    <x v="0"/>
    <x v="0"/>
    <x v="0"/>
    <s v="Privado"/>
    <s v="LA LIBERTAD"/>
    <s v="LA LIBERTAD"/>
    <s v="PATAZ"/>
    <s v="PARCOY"/>
    <n v="0"/>
    <x v="0"/>
    <n v="0"/>
    <x v="0"/>
    <n v="0"/>
    <x v="0"/>
    <x v="0"/>
    <n v="0.91800000000000004"/>
    <n v="9.1800000000000009E-4"/>
    <m/>
    <n v="1.1445833333333333"/>
    <n v="0.83208333333333329"/>
    <n v="7.6479999999999997"/>
    <n v="0"/>
    <n v="45"/>
    <s v="BASE DE DATOS"/>
    <m/>
  </r>
  <r>
    <s v="20"/>
    <x v="5"/>
    <s v="SPCC"/>
    <s v="03025091"/>
    <s v="03025091"/>
    <x v="0"/>
    <m/>
    <m/>
    <n v="1.25"/>
    <n v="1"/>
    <m/>
    <m/>
    <n v="0"/>
    <m/>
    <m/>
    <m/>
    <n v="0"/>
    <n v="0"/>
    <x v="0"/>
    <s v="SPCC03025091EL"/>
    <s v="Southern Per£ Cooper Corporation"/>
    <x v="91"/>
    <x v="91"/>
    <s v="C.T. EMERGENCIA FUND ILO"/>
    <x v="308"/>
    <x v="0"/>
    <x v="0"/>
    <x v="340"/>
    <x v="0"/>
    <s v="Instalado"/>
    <s v="Inoperativo"/>
    <s v="Autoproductor"/>
    <x v="2"/>
    <x v="0"/>
    <x v="0"/>
    <x v="0"/>
    <s v="Privado"/>
    <s v="MOQUEGUA"/>
    <s v="MOQUEGUA"/>
    <s v="ILO"/>
    <s v="PACOCHA"/>
    <n v="0"/>
    <x v="0"/>
    <n v="0"/>
    <x v="0"/>
    <n v="0"/>
    <x v="0"/>
    <x v="0"/>
    <n v="0"/>
    <n v="0"/>
    <m/>
    <n v="0.10416666666666667"/>
    <n v="8.3333333333333329E-2"/>
    <n v="7.6479999999999997"/>
    <n v="0"/>
    <n v="68"/>
    <s v="BASE DE DATOS"/>
    <m/>
  </r>
  <r>
    <s v="20"/>
    <x v="5"/>
    <s v="SPCC"/>
    <s v="33021793"/>
    <s v="33021793"/>
    <x v="0"/>
    <m/>
    <m/>
    <n v="4.3"/>
    <n v="2.8"/>
    <m/>
    <m/>
    <n v="0"/>
    <m/>
    <m/>
    <m/>
    <n v="0"/>
    <n v="0"/>
    <x v="0"/>
    <s v="SPCC33021793EL"/>
    <s v="Southern Per£ Cooper Corporation"/>
    <x v="91"/>
    <x v="91"/>
    <s v="C.T. REFINERÍA"/>
    <x v="309"/>
    <x v="0"/>
    <x v="0"/>
    <x v="340"/>
    <x v="0"/>
    <s v="Instalado"/>
    <s v="Operativo"/>
    <s v="Autoproductor"/>
    <x v="2"/>
    <x v="1"/>
    <x v="0"/>
    <x v="0"/>
    <s v="Privado"/>
    <s v="MOQUEGUA"/>
    <s v="MOQUEGUA"/>
    <s v="ILO"/>
    <s v="PACOCHA"/>
    <n v="0"/>
    <x v="0"/>
    <n v="0"/>
    <x v="0"/>
    <n v="0"/>
    <x v="0"/>
    <x v="0"/>
    <n v="0"/>
    <n v="0"/>
    <m/>
    <n v="0.35833333333333334"/>
    <n v="0.23333333333333331"/>
    <n v="7.6479999999999997"/>
    <n v="0"/>
    <n v="68"/>
    <s v="BASE DE DATOS"/>
    <m/>
  </r>
  <r>
    <s v="20"/>
    <x v="5"/>
    <s v="UNACEM"/>
    <s v="33084798"/>
    <s v="33084798"/>
    <x v="1"/>
    <m/>
    <m/>
    <n v="41.75"/>
    <n v="37.5"/>
    <m/>
    <m/>
    <n v="0"/>
    <m/>
    <m/>
    <m/>
    <n v="0"/>
    <n v="0"/>
    <x v="0"/>
    <s v="UNACEM33084798TG"/>
    <s v="Uni¢n Andina de Cementos S.A.A."/>
    <x v="92"/>
    <x v="92"/>
    <s v="C.T. Atocongo"/>
    <x v="312"/>
    <x v="1"/>
    <x v="1"/>
    <x v="340"/>
    <x v="0"/>
    <s v="Instalado"/>
    <s v="Operativo"/>
    <s v="Autoproductor"/>
    <x v="2"/>
    <x v="1"/>
    <x v="0"/>
    <x v="0"/>
    <s v="Privado"/>
    <s v="LIMA"/>
    <s v="LIMA"/>
    <s v="LIMA"/>
    <s v="VILLAMARIA DEL TRIUNFO"/>
    <n v="0"/>
    <x v="1"/>
    <n v="0"/>
    <x v="0"/>
    <n v="0"/>
    <x v="0"/>
    <x v="0"/>
    <n v="0"/>
    <n v="0"/>
    <m/>
    <n v="3.4791666666666665"/>
    <n v="3.125"/>
    <n v="7.6479999999999997"/>
    <n v="0"/>
    <n v="72"/>
    <s v="BASE DE DATOS"/>
    <m/>
  </r>
  <r>
    <s v="20"/>
    <x v="5"/>
    <s v="UNACEM"/>
    <s v="33106100"/>
    <s v="33106100"/>
    <x v="0"/>
    <m/>
    <m/>
    <n v="0.8"/>
    <n v="0.75"/>
    <m/>
    <m/>
    <n v="0"/>
    <m/>
    <m/>
    <m/>
    <n v="0"/>
    <n v="0"/>
    <x v="0"/>
    <s v="UNACEM33106100EL"/>
    <s v="Uni¢n Andina de Cementos S.A.A."/>
    <x v="92"/>
    <x v="92"/>
    <s v="C.T. Cementos Lima 2"/>
    <x v="311"/>
    <x v="0"/>
    <x v="0"/>
    <x v="340"/>
    <x v="0"/>
    <s v="Instalado"/>
    <s v="Inoperativo"/>
    <s v="Autoproductor"/>
    <x v="2"/>
    <x v="0"/>
    <x v="0"/>
    <x v="0"/>
    <s v="Privado"/>
    <s v="LIMA"/>
    <s v="LIMA"/>
    <s v="LIMA"/>
    <s v="VILLAMARIA DEL TRIUNFO"/>
    <n v="0"/>
    <x v="0"/>
    <n v="0"/>
    <x v="0"/>
    <n v="0"/>
    <x v="0"/>
    <x v="0"/>
    <n v="0"/>
    <n v="0"/>
    <m/>
    <n v="6.6666666666666666E-2"/>
    <n v="6.25E-2"/>
    <n v="7.6479999999999997"/>
    <n v="0"/>
    <n v="72"/>
    <s v="BASE DE DATOS"/>
    <m/>
  </r>
  <r>
    <s v="20"/>
    <x v="5"/>
    <s v="UNACEM"/>
    <s v="33104600"/>
    <s v="33104600"/>
    <x v="0"/>
    <m/>
    <m/>
    <n v="0.8"/>
    <n v="0.75"/>
    <m/>
    <m/>
    <n v="0"/>
    <m/>
    <m/>
    <m/>
    <n v="0"/>
    <n v="0"/>
    <x v="0"/>
    <s v="UNACEM33104600EL"/>
    <s v="Uni¢n Andina de Cementos S.A.A."/>
    <x v="92"/>
    <x v="92"/>
    <s v="C.T. Cementos Lima"/>
    <x v="310"/>
    <x v="0"/>
    <x v="0"/>
    <x v="340"/>
    <x v="0"/>
    <s v="Instalado"/>
    <s v="Operativo"/>
    <s v="Autoproductor"/>
    <x v="2"/>
    <x v="0"/>
    <x v="0"/>
    <x v="0"/>
    <s v="Privado"/>
    <s v="LIMA"/>
    <s v="LIMA"/>
    <s v="LIMA"/>
    <s v="VILLAMARIA DEL TRIUNFO"/>
    <n v="0"/>
    <x v="0"/>
    <n v="0"/>
    <x v="0"/>
    <n v="0"/>
    <x v="0"/>
    <x v="0"/>
    <n v="0"/>
    <n v="0"/>
    <m/>
    <n v="6.6666666666666666E-2"/>
    <n v="6.25E-2"/>
    <n v="7.6479999999999997"/>
    <n v="0"/>
    <n v="72"/>
    <s v="BASE DE DATOS"/>
    <m/>
  </r>
  <r>
    <s v="20"/>
    <x v="5"/>
    <s v="YANACO"/>
    <s v="53006495"/>
    <s v="53006495"/>
    <x v="0"/>
    <m/>
    <m/>
    <n v="0.67500000000000004"/>
    <n v="0.53"/>
    <m/>
    <m/>
    <n v="0"/>
    <m/>
    <m/>
    <m/>
    <n v="0"/>
    <n v="0"/>
    <x v="0"/>
    <s v="YANACO53006495EL"/>
    <s v="Minera Yanacocha S.A."/>
    <x v="106"/>
    <x v="106"/>
    <s v="C.T. China Linda"/>
    <x v="340"/>
    <x v="0"/>
    <x v="0"/>
    <x v="340"/>
    <x v="0"/>
    <s v="Instalado"/>
    <s v="Operativo"/>
    <s v="Autoproductor"/>
    <x v="2"/>
    <x v="0"/>
    <x v="0"/>
    <x v="0"/>
    <s v="Privado"/>
    <s v="CAJAMARCA"/>
    <s v="CAJAMARCA"/>
    <s v="CAJAMARCA"/>
    <s v="ENCAÑADA"/>
    <n v="0"/>
    <x v="0"/>
    <n v="0"/>
    <x v="0"/>
    <n v="0"/>
    <x v="0"/>
    <x v="0"/>
    <n v="0"/>
    <n v="0"/>
    <m/>
    <n v="5.6250000000000001E-2"/>
    <n v="4.4166666666666667E-2"/>
    <n v="7.6479999999999997"/>
    <n v="0"/>
    <n v="48"/>
    <s v="BASE DE DATOS"/>
    <m/>
  </r>
  <r>
    <s v="20"/>
    <x v="5"/>
    <s v="YANACO"/>
    <s v="53202108"/>
    <s v="53202108"/>
    <x v="0"/>
    <m/>
    <m/>
    <n v="4.08"/>
    <n v="2.85"/>
    <m/>
    <m/>
    <n v="0.47"/>
    <m/>
    <m/>
    <m/>
    <n v="0"/>
    <n v="0"/>
    <x v="0"/>
    <s v="YANACO53202108EL"/>
    <s v="Minera Yanacocha S.A."/>
    <x v="106"/>
    <x v="106"/>
    <s v="C.T. Gold Mill"/>
    <x v="341"/>
    <x v="0"/>
    <x v="0"/>
    <x v="340"/>
    <x v="0"/>
    <s v="Instalado"/>
    <s v="Operativo"/>
    <s v="Autoproductor"/>
    <x v="2"/>
    <x v="0"/>
    <x v="0"/>
    <x v="0"/>
    <s v="Privado"/>
    <s v="CAJAMARCA"/>
    <s v="CAJAMARCA"/>
    <s v="CAJAMARCA"/>
    <s v="ENCAÑADA"/>
    <n v="0"/>
    <x v="0"/>
    <n v="0"/>
    <x v="0"/>
    <n v="0"/>
    <x v="0"/>
    <x v="0"/>
    <n v="0.47"/>
    <n v="4.6999999999999999E-4"/>
    <m/>
    <n v="0.34"/>
    <n v="0.23750000000000002"/>
    <n v="7.6479999999999997"/>
    <n v="0"/>
    <n v="48"/>
    <s v="BASE DE DATOS"/>
    <m/>
  </r>
  <r>
    <s v="20"/>
    <x v="5"/>
    <s v="YANACO"/>
    <s v="53201807"/>
    <s v="53201807"/>
    <x v="0"/>
    <m/>
    <m/>
    <n v="10.95"/>
    <n v="7.4"/>
    <m/>
    <m/>
    <n v="0.91"/>
    <m/>
    <m/>
    <m/>
    <n v="0"/>
    <n v="0"/>
    <x v="0"/>
    <s v="YANACO53201807EL"/>
    <s v="Minera Yanacocha S.A."/>
    <x v="106"/>
    <x v="106"/>
    <s v="C.T. La Pajuela"/>
    <x v="342"/>
    <x v="0"/>
    <x v="0"/>
    <x v="340"/>
    <x v="0"/>
    <s v="Instalado"/>
    <s v="Operativo"/>
    <s v="Autoproductor"/>
    <x v="2"/>
    <x v="0"/>
    <x v="0"/>
    <x v="0"/>
    <s v="Privado"/>
    <s v="CAJAMARCA"/>
    <s v="CAJAMARCA"/>
    <s v="CAJAMARCA"/>
    <s v="ENCAÑADA"/>
    <n v="0"/>
    <x v="0"/>
    <n v="0"/>
    <x v="0"/>
    <n v="0"/>
    <x v="0"/>
    <x v="0"/>
    <n v="0.91"/>
    <n v="9.1E-4"/>
    <m/>
    <n v="0.91249999999999998"/>
    <n v="0.6166666666666667"/>
    <n v="7.6479999999999997"/>
    <n v="0"/>
    <n v="48"/>
    <s v="BASE DE DATOS"/>
    <m/>
  </r>
  <r>
    <s v="20"/>
    <x v="5"/>
    <s v="YANACO"/>
    <s v="33045194"/>
    <s v="33045194"/>
    <x v="0"/>
    <m/>
    <m/>
    <n v="3.18"/>
    <n v="2.15"/>
    <m/>
    <m/>
    <n v="0.11799999999999999"/>
    <m/>
    <m/>
    <m/>
    <n v="0"/>
    <n v="0"/>
    <x v="0"/>
    <s v="YANACO33045194EL"/>
    <s v="Minera Yanacocha S.A."/>
    <x v="106"/>
    <x v="106"/>
    <s v="C.T. Maqui Maqui"/>
    <x v="343"/>
    <x v="0"/>
    <x v="0"/>
    <x v="340"/>
    <x v="0"/>
    <s v="Instalado"/>
    <s v="Operativo"/>
    <s v="Autoproductor"/>
    <x v="2"/>
    <x v="0"/>
    <x v="0"/>
    <x v="0"/>
    <s v="Privado"/>
    <s v="CAJAMARCA"/>
    <s v="CAJAMARCA"/>
    <s v="CAJAMARCA"/>
    <s v="ENCAÑADA"/>
    <n v="0"/>
    <x v="0"/>
    <n v="0"/>
    <x v="0"/>
    <n v="0"/>
    <x v="0"/>
    <x v="0"/>
    <n v="0.11799999999999999"/>
    <n v="1.18E-4"/>
    <m/>
    <n v="0.26500000000000001"/>
    <n v="0.17916666666666667"/>
    <n v="7.6479999999999997"/>
    <n v="0"/>
    <n v="48"/>
    <s v="BASE DE DATOS"/>
    <m/>
  </r>
  <r>
    <s v="20"/>
    <x v="5"/>
    <s v="YANACO"/>
    <s v="33045094"/>
    <s v="33045094"/>
    <x v="0"/>
    <m/>
    <m/>
    <n v="5.46"/>
    <n v="3.3"/>
    <m/>
    <m/>
    <n v="0.24"/>
    <m/>
    <m/>
    <m/>
    <n v="0"/>
    <n v="0"/>
    <x v="0"/>
    <s v="YANACO33045094EL"/>
    <s v="Minera Yanacocha S.A."/>
    <x v="106"/>
    <x v="106"/>
    <s v="C.T. Pampa Larga"/>
    <x v="344"/>
    <x v="0"/>
    <x v="0"/>
    <x v="340"/>
    <x v="0"/>
    <s v="Instalado"/>
    <s v="Operativo"/>
    <s v="Autoproductor"/>
    <x v="2"/>
    <x v="0"/>
    <x v="0"/>
    <x v="0"/>
    <s v="Privado"/>
    <s v="CAJAMARCA"/>
    <s v="CAJAMARCA"/>
    <s v="CAJAMARCA"/>
    <s v="ENCAÑADA"/>
    <n v="0"/>
    <x v="0"/>
    <n v="0"/>
    <x v="0"/>
    <n v="0"/>
    <x v="0"/>
    <x v="0"/>
    <n v="0.24"/>
    <n v="2.3999999999999998E-4"/>
    <m/>
    <n v="0.45500000000000002"/>
    <n v="0.27499999999999997"/>
    <n v="7.6479999999999997"/>
    <n v="0"/>
    <n v="48"/>
    <s v="BASE DE DATOS"/>
    <m/>
  </r>
  <r>
    <s v="20"/>
    <x v="5"/>
    <s v="YANACO"/>
    <s v="53200404"/>
    <s v="53200404"/>
    <x v="0"/>
    <m/>
    <m/>
    <n v="1.82"/>
    <n v="1.3"/>
    <m/>
    <m/>
    <n v="0"/>
    <m/>
    <m/>
    <m/>
    <n v="0"/>
    <n v="0"/>
    <x v="0"/>
    <s v="YANACO53200404EL"/>
    <s v="Minera Yanacocha S.A."/>
    <x v="106"/>
    <x v="106"/>
    <s v="C.T. Pond. de Carachugo"/>
    <x v="345"/>
    <x v="0"/>
    <x v="0"/>
    <x v="340"/>
    <x v="0"/>
    <s v="Instalado"/>
    <s v="Inoperativo"/>
    <s v="Autoproductor"/>
    <x v="2"/>
    <x v="0"/>
    <x v="0"/>
    <x v="0"/>
    <s v="Privado"/>
    <s v="CAJAMARCA"/>
    <s v="CAJAMARCA"/>
    <s v="CAJAMARCA"/>
    <s v="ENCAÑADA"/>
    <n v="0"/>
    <x v="0"/>
    <n v="0"/>
    <x v="0"/>
    <n v="0"/>
    <x v="0"/>
    <x v="0"/>
    <n v="0"/>
    <n v="0"/>
    <m/>
    <n v="0.15166666666666667"/>
    <n v="0.10833333333333334"/>
    <n v="7.6479999999999997"/>
    <n v="0"/>
    <n v="48"/>
    <s v="BASE DE DATOS"/>
    <m/>
  </r>
  <r>
    <s v="20"/>
    <x v="5"/>
    <s v="YANACO"/>
    <s v="53018302"/>
    <s v="53018302"/>
    <x v="0"/>
    <m/>
    <m/>
    <n v="8.65"/>
    <n v="6"/>
    <m/>
    <m/>
    <n v="0.38200000000000001"/>
    <m/>
    <m/>
    <m/>
    <n v="0"/>
    <n v="0"/>
    <x v="0"/>
    <s v="YANACO53018302EL"/>
    <s v="Minera Yanacocha S.A."/>
    <x v="106"/>
    <x v="106"/>
    <s v="C.T. Quinua"/>
    <x v="346"/>
    <x v="0"/>
    <x v="0"/>
    <x v="340"/>
    <x v="0"/>
    <s v="Instalado"/>
    <s v="Operativo"/>
    <s v="Autoproductor"/>
    <x v="2"/>
    <x v="0"/>
    <x v="0"/>
    <x v="0"/>
    <s v="Privado"/>
    <s v="CAJAMARCA"/>
    <s v="CAJAMARCA"/>
    <s v="CAJAMARCA"/>
    <s v="CAJAMARCA"/>
    <n v="0"/>
    <x v="0"/>
    <n v="0"/>
    <x v="0"/>
    <n v="0"/>
    <x v="0"/>
    <x v="0"/>
    <n v="0.38200000000000001"/>
    <n v="3.8200000000000002E-4"/>
    <m/>
    <n v="0.72083333333333333"/>
    <n v="0.5"/>
    <n v="7.6479999999999997"/>
    <n v="0"/>
    <n v="48"/>
    <s v="BASE DE DATOS"/>
    <m/>
  </r>
  <r>
    <s v="20"/>
    <x v="5"/>
    <s v="YANACO"/>
    <s v="33045294"/>
    <s v="33045294"/>
    <x v="0"/>
    <m/>
    <m/>
    <n v="5.4249999999999998"/>
    <n v="3.4"/>
    <m/>
    <m/>
    <n v="0.08"/>
    <m/>
    <m/>
    <m/>
    <n v="0"/>
    <n v="0"/>
    <x v="0"/>
    <s v="YANACO33045294EL"/>
    <s v="Minera Yanacocha S.A."/>
    <x v="106"/>
    <x v="106"/>
    <s v="C.T. Yanacocha Norte"/>
    <x v="347"/>
    <x v="0"/>
    <x v="0"/>
    <x v="340"/>
    <x v="0"/>
    <s v="Instalado"/>
    <s v="Operativo"/>
    <s v="Autoproductor"/>
    <x v="2"/>
    <x v="0"/>
    <x v="0"/>
    <x v="0"/>
    <s v="Privado"/>
    <s v="CAJAMARCA"/>
    <s v="CAJAMARCA"/>
    <s v="CAJAMARCA"/>
    <s v="ENCAÑADA"/>
    <n v="0"/>
    <x v="0"/>
    <n v="0"/>
    <x v="0"/>
    <n v="0"/>
    <x v="0"/>
    <x v="0"/>
    <n v="0.08"/>
    <n v="8.0000000000000007E-5"/>
    <m/>
    <n v="0.45208333333333334"/>
    <n v="0.28333333333333333"/>
    <n v="7.6479999999999997"/>
    <n v="0"/>
    <n v="48"/>
    <s v="BASE DE DATOS"/>
    <m/>
  </r>
  <r>
    <s v="20"/>
    <x v="3"/>
    <s v="TPL"/>
    <s v="33039294"/>
    <s v="33039294"/>
    <x v="2"/>
    <m/>
    <m/>
    <n v="15"/>
    <n v="12"/>
    <m/>
    <m/>
    <n v="0"/>
    <m/>
    <m/>
    <m/>
    <n v="0"/>
    <n v="11"/>
    <x v="0"/>
    <s v="TPL33039294TV"/>
    <s v="TRUPAL S.A."/>
    <x v="124"/>
    <x v="124"/>
    <s v="C.T.Trupal"/>
    <x v="386"/>
    <x v="2"/>
    <x v="2"/>
    <x v="340"/>
    <x v="0"/>
    <s v="Instalado"/>
    <s v="Operativo"/>
    <s v="Autoproductor"/>
    <x v="2"/>
    <x v="1"/>
    <x v="0"/>
    <x v="0"/>
    <s v="Privado"/>
    <s v="LA LIBERTAD"/>
    <s v="LA LIBERTAD"/>
    <s v="ASCOPE"/>
    <s v="SANTIAGO DE CAO"/>
    <n v="0"/>
    <x v="3"/>
    <n v="0"/>
    <x v="0"/>
    <n v="0"/>
    <x v="0"/>
    <x v="0"/>
    <n v="0"/>
    <n v="0"/>
    <m/>
    <n v="1.25"/>
    <n v="1"/>
    <n v="7.6479999999999997"/>
    <n v="0"/>
    <n v="71"/>
    <s v="BASE DE DATOS"/>
    <m/>
  </r>
  <r>
    <s v="20"/>
    <x v="4"/>
    <s v="TPL"/>
    <s v="33039294"/>
    <s v="33039294"/>
    <x v="2"/>
    <m/>
    <m/>
    <n v="15"/>
    <n v="12"/>
    <m/>
    <m/>
    <n v="3813.9279999999999"/>
    <m/>
    <m/>
    <m/>
    <n v="0"/>
    <n v="11"/>
    <x v="0"/>
    <s v="TPL33039294TV"/>
    <s v="TRUPAL S.A."/>
    <x v="124"/>
    <x v="124"/>
    <s v="C.T.Trupal"/>
    <x v="386"/>
    <x v="2"/>
    <x v="2"/>
    <x v="340"/>
    <x v="0"/>
    <s v="Instalado"/>
    <s v="Operativo"/>
    <s v="Autoproductor"/>
    <x v="2"/>
    <x v="1"/>
    <x v="0"/>
    <x v="0"/>
    <s v="Privado"/>
    <s v="LA LIBERTAD"/>
    <s v="LA LIBERTAD"/>
    <s v="ASCOPE"/>
    <s v="SANTIAGO DE CAO"/>
    <n v="0"/>
    <x v="3"/>
    <n v="0"/>
    <x v="0"/>
    <n v="0"/>
    <x v="0"/>
    <x v="0"/>
    <n v="3813.9279999999999"/>
    <n v="3.8139279999999998"/>
    <m/>
    <n v="1.25"/>
    <n v="1"/>
    <n v="7.6479999999999997"/>
    <n v="0"/>
    <n v="71"/>
    <s v="BASE DE DATOS"/>
    <m/>
  </r>
  <r>
    <s v="20"/>
    <x v="2"/>
    <s v="TPL"/>
    <s v="33039294"/>
    <s v="33039294"/>
    <x v="2"/>
    <m/>
    <m/>
    <n v="15"/>
    <n v="12"/>
    <m/>
    <m/>
    <n v="4277.5290000000005"/>
    <m/>
    <m/>
    <m/>
    <n v="0"/>
    <n v="11"/>
    <x v="0"/>
    <s v="TPL33039294TV"/>
    <s v="TRUPAL S.A."/>
    <x v="124"/>
    <x v="124"/>
    <s v="C.T.Trupal"/>
    <x v="386"/>
    <x v="2"/>
    <x v="2"/>
    <x v="340"/>
    <x v="0"/>
    <s v="Instalado"/>
    <s v="Operativo"/>
    <s v="Autoproductor"/>
    <x v="2"/>
    <x v="1"/>
    <x v="0"/>
    <x v="0"/>
    <s v="Privado"/>
    <s v="LA LIBERTAD"/>
    <s v="LA LIBERTAD"/>
    <s v="ASCOPE"/>
    <s v="SANTIAGO DE CAO"/>
    <n v="0"/>
    <x v="3"/>
    <n v="0"/>
    <x v="0"/>
    <n v="0"/>
    <x v="0"/>
    <x v="0"/>
    <n v="4277.5290000000005"/>
    <n v="4.2775290000000004"/>
    <m/>
    <n v="1.25"/>
    <n v="1"/>
    <n v="7.6479999999999997"/>
    <n v="0"/>
    <n v="71"/>
    <s v="BASE DE DATOS"/>
    <m/>
  </r>
  <r>
    <s v="20"/>
    <x v="0"/>
    <s v="TPL"/>
    <s v="33039294"/>
    <s v="33039294"/>
    <x v="2"/>
    <m/>
    <m/>
    <n v="15"/>
    <n v="12"/>
    <m/>
    <m/>
    <n v="6736.951"/>
    <m/>
    <m/>
    <m/>
    <n v="0"/>
    <n v="11"/>
    <x v="0"/>
    <s v="TPL33039294TV"/>
    <s v="TRUPAL S.A."/>
    <x v="124"/>
    <x v="124"/>
    <s v="C.T.Trupal"/>
    <x v="386"/>
    <x v="2"/>
    <x v="2"/>
    <x v="340"/>
    <x v="0"/>
    <s v="Instalado"/>
    <s v="Operativo"/>
    <s v="Autoproductor"/>
    <x v="2"/>
    <x v="1"/>
    <x v="0"/>
    <x v="0"/>
    <s v="Privado"/>
    <s v="LA LIBERTAD"/>
    <s v="LA LIBERTAD"/>
    <s v="ASCOPE"/>
    <s v="SANTIAGO DE CAO"/>
    <n v="0"/>
    <x v="3"/>
    <n v="0"/>
    <x v="0"/>
    <n v="0"/>
    <x v="0"/>
    <x v="0"/>
    <n v="6736.951"/>
    <n v="6.7369510000000004"/>
    <m/>
    <n v="1.25"/>
    <n v="1"/>
    <n v="7.6479999999999997"/>
    <n v="0"/>
    <n v="71"/>
    <s v="BASE DE DATOS"/>
    <m/>
  </r>
  <r>
    <s v="20"/>
    <x v="1"/>
    <s v="TPL"/>
    <s v="33039294"/>
    <s v="33039294"/>
    <x v="2"/>
    <m/>
    <m/>
    <n v="15"/>
    <n v="12"/>
    <m/>
    <m/>
    <n v="4994.7709999999997"/>
    <m/>
    <m/>
    <m/>
    <n v="0"/>
    <n v="11"/>
    <x v="0"/>
    <s v="TPL33039294TV"/>
    <s v="TRUPAL S.A."/>
    <x v="124"/>
    <x v="124"/>
    <s v="C.T.Trupal"/>
    <x v="386"/>
    <x v="2"/>
    <x v="2"/>
    <x v="340"/>
    <x v="0"/>
    <s v="Instalado"/>
    <s v="Operativo"/>
    <s v="Autoproductor"/>
    <x v="2"/>
    <x v="1"/>
    <x v="0"/>
    <x v="0"/>
    <s v="Privado"/>
    <s v="LA LIBERTAD"/>
    <s v="LA LIBERTAD"/>
    <s v="ASCOPE"/>
    <s v="SANTIAGO DE CAO"/>
    <n v="0"/>
    <x v="3"/>
    <n v="0"/>
    <x v="0"/>
    <n v="0"/>
    <x v="0"/>
    <x v="0"/>
    <n v="4994.7709999999997"/>
    <n v="4.9947710000000001"/>
    <m/>
    <n v="1.25"/>
    <n v="1"/>
    <n v="7.6479999999999997"/>
    <n v="0"/>
    <n v="71"/>
    <s v="BASE DE DATOS"/>
    <m/>
  </r>
  <r>
    <s v="20"/>
    <x v="6"/>
    <s v="CORPAA"/>
    <s v="33103300"/>
    <s v="33103300"/>
    <x v="0"/>
    <m/>
    <m/>
    <n v="1.25"/>
    <n v="0"/>
    <m/>
    <m/>
    <n v="0"/>
    <m/>
    <m/>
    <m/>
    <n v="0"/>
    <n v="0"/>
    <x v="0"/>
    <s v="CORPAA33103300EL"/>
    <s v="Corporación Aceros Arequipa S.A."/>
    <x v="120"/>
    <x v="120"/>
    <s v="C.T. ACEROS"/>
    <x v="378"/>
    <x v="0"/>
    <x v="0"/>
    <x v="340"/>
    <x v="0"/>
    <s v="Instalado"/>
    <s v="Operativo"/>
    <s v="Autoproductor"/>
    <x v="2"/>
    <x v="1"/>
    <x v="0"/>
    <x v="0"/>
    <s v="Privado"/>
    <s v="ICA"/>
    <s v="ICA"/>
    <s v="PISCO"/>
    <s v="PISCO"/>
    <n v="0"/>
    <x v="0"/>
    <n v="0"/>
    <x v="0"/>
    <n v="0"/>
    <x v="0"/>
    <x v="0"/>
    <n v="0"/>
    <n v="0"/>
    <m/>
    <n v="0.10416666666666667"/>
    <n v="0.10416666666666667"/>
    <n v="7.6479999999999997"/>
    <n v="0"/>
    <n v="33"/>
    <s v="BASE DE DATOS"/>
    <m/>
  </r>
  <r>
    <s v="20"/>
    <x v="6"/>
    <s v="ANABIS"/>
    <s v="71403385"/>
    <s v="71403385"/>
    <x v="0"/>
    <m/>
    <m/>
    <n v="3.36"/>
    <n v="1.52"/>
    <m/>
    <m/>
    <n v="0"/>
    <m/>
    <m/>
    <m/>
    <n v="0"/>
    <n v="0"/>
    <x v="0"/>
    <s v="ANABIS71403385EL"/>
    <s v="Anabi S.A.C:"/>
    <x v="93"/>
    <x v="93"/>
    <s v="C.T. Anabi"/>
    <x v="313"/>
    <x v="0"/>
    <x v="0"/>
    <x v="340"/>
    <x v="0"/>
    <s v="Instalado"/>
    <s v="Operativo"/>
    <s v="Autoproductor"/>
    <x v="2"/>
    <x v="0"/>
    <x v="0"/>
    <x v="0"/>
    <s v="Privado"/>
    <s v="CUSCO"/>
    <s v="CUSCO"/>
    <s v="CHUMBIVILCAS"/>
    <s v="QUIÑOTA"/>
    <n v="0"/>
    <x v="0"/>
    <n v="0"/>
    <x v="0"/>
    <n v="0"/>
    <x v="0"/>
    <x v="0"/>
    <n v="0"/>
    <n v="0"/>
    <m/>
    <n v="0.27999999999999997"/>
    <n v="0.12666666666666668"/>
    <n v="7.6479999999999997"/>
    <n v="0"/>
    <n v="4"/>
    <s v="BASE DE DATOS"/>
    <m/>
  </r>
  <r>
    <s v="20"/>
    <x v="6"/>
    <s v="ANABIS"/>
    <s v="53024214"/>
    <s v="53024214"/>
    <x v="0"/>
    <m/>
    <m/>
    <n v="3.36"/>
    <n v="1.95"/>
    <m/>
    <m/>
    <n v="0"/>
    <m/>
    <m/>
    <m/>
    <n v="0"/>
    <n v="0"/>
    <x v="0"/>
    <s v="ANABIS53024214EL"/>
    <s v="Anabi S.A.C:"/>
    <x v="93"/>
    <x v="93"/>
    <s v="C.T. Anama"/>
    <x v="314"/>
    <x v="0"/>
    <x v="0"/>
    <x v="340"/>
    <x v="0"/>
    <s v="Instalado"/>
    <s v="Operativo"/>
    <s v="Autoproductor"/>
    <x v="2"/>
    <x v="0"/>
    <x v="0"/>
    <x v="0"/>
    <s v="Privado"/>
    <s v="CUSCO"/>
    <s v="CUSCO"/>
    <s v="CHUMBIVILCAS"/>
    <s v="QUIÑOTA"/>
    <n v="0"/>
    <x v="0"/>
    <n v="0"/>
    <x v="0"/>
    <n v="0"/>
    <x v="0"/>
    <x v="0"/>
    <n v="0"/>
    <n v="0"/>
    <m/>
    <n v="0.27999999999999997"/>
    <n v="0.16250000000000001"/>
    <n v="7.6479999999999997"/>
    <n v="0"/>
    <n v="4"/>
    <s v="BASE DE DATOS"/>
    <m/>
  </r>
  <r>
    <s v="20"/>
    <x v="6"/>
    <s v="ANTAPA"/>
    <s v="33004293"/>
    <s v="33004293"/>
    <x v="0"/>
    <m/>
    <m/>
    <n v="17.96"/>
    <n v="16"/>
    <m/>
    <m/>
    <n v="1.792"/>
    <m/>
    <m/>
    <m/>
    <n v="1.33"/>
    <n v="1.94"/>
    <x v="0"/>
    <s v="ANTAPA33004293EL"/>
    <s v="Compa¤¡a Minera Antapaccay S.A."/>
    <x v="84"/>
    <x v="84"/>
    <s v="C.T. Tintaya"/>
    <x v="298"/>
    <x v="0"/>
    <x v="0"/>
    <x v="340"/>
    <x v="0"/>
    <s v="Instalado"/>
    <s v="Operativo"/>
    <s v="Autoproductor"/>
    <x v="2"/>
    <x v="1"/>
    <x v="0"/>
    <x v="0"/>
    <s v="Privado"/>
    <s v="CUSCO"/>
    <s v="CUSCO"/>
    <s v="ESPINAR"/>
    <s v="LA CONVENCION"/>
    <n v="0"/>
    <x v="0"/>
    <n v="0"/>
    <x v="0"/>
    <n v="0"/>
    <x v="0"/>
    <x v="0"/>
    <n v="1.792"/>
    <n v="1.792E-3"/>
    <m/>
    <n v="1.4966666666666668"/>
    <n v="1.3333333333333333"/>
    <n v="7.6479999999999997"/>
    <n v="0"/>
    <n v="23"/>
    <s v="BASE DE DATOS"/>
    <m/>
  </r>
  <r>
    <s v="20"/>
    <x v="6"/>
    <s v="APUMAY"/>
    <s v="71402522"/>
    <s v="71402522"/>
    <x v="0"/>
    <m/>
    <m/>
    <n v="4"/>
    <n v="3.2"/>
    <m/>
    <m/>
    <n v="0"/>
    <m/>
    <m/>
    <m/>
    <n v="0"/>
    <n v="0"/>
    <x v="0"/>
    <s v="APUMAY71402522EL"/>
    <s v="Apumayo S.A.C."/>
    <x v="94"/>
    <x v="94"/>
    <s v="C.T. Apumayo"/>
    <x v="315"/>
    <x v="0"/>
    <x v="0"/>
    <x v="340"/>
    <x v="0"/>
    <s v="Instalado"/>
    <s v="Operativo"/>
    <s v="Autoproductor"/>
    <x v="2"/>
    <x v="0"/>
    <x v="0"/>
    <x v="0"/>
    <s v="Privado"/>
    <s v="AYACUCHO"/>
    <s v="AYACUCHO"/>
    <s v="LUCANAS"/>
    <s v="CHAVIÑA"/>
    <n v="0"/>
    <x v="0"/>
    <n v="0"/>
    <x v="0"/>
    <n v="0"/>
    <x v="0"/>
    <x v="0"/>
    <n v="0"/>
    <n v="0"/>
    <m/>
    <n v="0.33333333333333331"/>
    <n v="0.26666666666666666"/>
    <n v="7.6479999999999997"/>
    <n v="0"/>
    <n v="6"/>
    <s v="BASE DE DATOS"/>
    <m/>
  </r>
  <r>
    <s v="20"/>
    <x v="6"/>
    <s v="ARUNTA"/>
    <s v="71403991"/>
    <s v="71403991"/>
    <x v="0"/>
    <m/>
    <m/>
    <n v="3.83"/>
    <n v="2.2000000000000002"/>
    <m/>
    <m/>
    <n v="0"/>
    <m/>
    <m/>
    <m/>
    <n v="0"/>
    <n v="0"/>
    <x v="0"/>
    <s v="ARUNTA71403991EL"/>
    <s v="Aruntani S.A.C."/>
    <x v="95"/>
    <x v="95"/>
    <s v="C.T. Jesica"/>
    <x v="316"/>
    <x v="0"/>
    <x v="0"/>
    <x v="340"/>
    <x v="0"/>
    <s v="Instalado"/>
    <s v="Operativo"/>
    <s v="Autoproductor"/>
    <x v="2"/>
    <x v="0"/>
    <x v="0"/>
    <x v="0"/>
    <s v="Privado"/>
    <s v="PUNO"/>
    <s v="PUNO"/>
    <s v="LAMPA"/>
    <s v="OCUVIRI"/>
    <n v="0"/>
    <x v="0"/>
    <n v="0"/>
    <x v="0"/>
    <n v="0"/>
    <x v="0"/>
    <x v="0"/>
    <n v="0"/>
    <n v="0"/>
    <m/>
    <n v="0.31916666666666665"/>
    <n v="0.18333333333333335"/>
    <n v="7.6479999999999997"/>
    <n v="0"/>
    <n v="7"/>
    <s v="BASE DE DATOS"/>
    <m/>
  </r>
  <r>
    <s v="20"/>
    <x v="6"/>
    <s v="ARUNTA"/>
    <s v="53019803"/>
    <s v="53019803"/>
    <x v="0"/>
    <m/>
    <m/>
    <n v="0"/>
    <n v="0"/>
    <m/>
    <m/>
    <n v="0"/>
    <m/>
    <m/>
    <m/>
    <n v="0"/>
    <n v="0"/>
    <x v="1"/>
    <s v="ARUNTA53019803EL"/>
    <s v="Aruntani S.A.C."/>
    <x v="95"/>
    <x v="95"/>
    <s v="C.T. Santa Rosa - Aru"/>
    <x v="72"/>
    <x v="0"/>
    <x v="0"/>
    <x v="340"/>
    <x v="0"/>
    <s v="Instalado"/>
    <s v="Inoperativo"/>
    <s v="Autoproductor"/>
    <x v="2"/>
    <x v="0"/>
    <x v="0"/>
    <x v="0"/>
    <s v="Privado"/>
    <s v="MOQUEGUA"/>
    <s v="MOQUEGUA"/>
    <s v="MARISCAL NIETO"/>
    <s v="CARUMAS"/>
    <n v="0"/>
    <x v="0"/>
    <n v="0"/>
    <x v="0"/>
    <n v="0"/>
    <x v="0"/>
    <x v="0"/>
    <n v="0"/>
    <n v="0"/>
    <m/>
    <s v="-"/>
    <s v="-"/>
    <e v="#N/A"/>
    <n v="0"/>
    <n v="7"/>
    <s v="BASE DE DATOS"/>
    <m/>
  </r>
  <r>
    <s v="20"/>
    <x v="6"/>
    <s v="ARUNTA"/>
    <s v="53019903"/>
    <s v="53019903"/>
    <x v="0"/>
    <m/>
    <m/>
    <n v="5.4050000000000002"/>
    <n v="2.2599999999999998"/>
    <m/>
    <m/>
    <n v="0"/>
    <m/>
    <m/>
    <m/>
    <n v="0"/>
    <n v="0"/>
    <x v="0"/>
    <s v="ARUNTA53019903EL"/>
    <s v="Aruntani S.A.C."/>
    <x v="95"/>
    <x v="95"/>
    <s v="C.T. Tucari - Aru"/>
    <x v="317"/>
    <x v="0"/>
    <x v="0"/>
    <x v="340"/>
    <x v="0"/>
    <s v="Instalado"/>
    <s v="Operativo"/>
    <s v="Autoproductor"/>
    <x v="2"/>
    <x v="0"/>
    <x v="0"/>
    <x v="0"/>
    <s v="Privado"/>
    <s v="MOQUEGUA"/>
    <s v="MOQUEGUA"/>
    <s v="MARISCAL NIETO"/>
    <s v="CARUMAS"/>
    <n v="0"/>
    <x v="0"/>
    <n v="0"/>
    <x v="0"/>
    <n v="0"/>
    <x v="0"/>
    <x v="0"/>
    <n v="0"/>
    <n v="0"/>
    <m/>
    <n v="0.45041666666666669"/>
    <n v="0.21666666666666667"/>
    <n v="7.6479999999999997"/>
    <n v="0"/>
    <n v="7"/>
    <s v="BASE DE DATOS"/>
    <m/>
  </r>
  <r>
    <s v="20"/>
    <x v="6"/>
    <s v="NXACAJ"/>
    <s v="33021593"/>
    <s v="33021593"/>
    <x v="0"/>
    <m/>
    <m/>
    <n v="2.5"/>
    <n v="2"/>
    <m/>
    <m/>
    <n v="0"/>
    <m/>
    <m/>
    <m/>
    <n v="0"/>
    <n v="0"/>
    <x v="0"/>
    <s v="NXACAJ33021593EL"/>
    <s v="Nexa Resources Cajamarquilla S.A."/>
    <x v="118"/>
    <x v="118"/>
    <s v="C.T. Cajamarquilla EL"/>
    <x v="371"/>
    <x v="0"/>
    <x v="0"/>
    <x v="340"/>
    <x v="0"/>
    <s v="Instalado"/>
    <s v="Operativo"/>
    <s v="Autoproductor"/>
    <x v="2"/>
    <x v="1"/>
    <x v="0"/>
    <x v="0"/>
    <s v="Privado"/>
    <s v="LIMA"/>
    <s v="LIMA"/>
    <s v="LIMA"/>
    <s v="LURIGANCHO"/>
    <n v="0"/>
    <x v="0"/>
    <n v="0"/>
    <x v="0"/>
    <n v="0"/>
    <x v="0"/>
    <x v="0"/>
    <n v="0"/>
    <n v="0"/>
    <m/>
    <n v="0.20833333333333334"/>
    <n v="0.16666666666666666"/>
    <n v="7.6479999999999997"/>
    <n v="0"/>
    <n v="52"/>
    <s v="BASE DE DATOS"/>
    <m/>
  </r>
  <r>
    <s v="20"/>
    <x v="6"/>
    <s v="NXACAJ"/>
    <s v="53202910"/>
    <s v="53202910"/>
    <x v="0"/>
    <m/>
    <m/>
    <n v="2"/>
    <n v="2"/>
    <m/>
    <m/>
    <n v="0"/>
    <m/>
    <m/>
    <m/>
    <n v="0"/>
    <n v="0"/>
    <x v="0"/>
    <s v="NXACAJ53202910EL"/>
    <s v="Nexa Resources Cajamarquilla S.A."/>
    <x v="118"/>
    <x v="118"/>
    <s v="C.T. Cajamarquilla EL-1"/>
    <x v="372"/>
    <x v="0"/>
    <x v="0"/>
    <x v="340"/>
    <x v="0"/>
    <s v="Instalado"/>
    <s v="Operativo"/>
    <s v="Autoproductor"/>
    <x v="2"/>
    <x v="1"/>
    <x v="0"/>
    <x v="0"/>
    <s v="Privado"/>
    <s v="LIMA"/>
    <s v="LIMA"/>
    <s v="LIMA"/>
    <s v="LURIGANCHO"/>
    <n v="0"/>
    <x v="0"/>
    <n v="0"/>
    <x v="0"/>
    <n v="0"/>
    <x v="0"/>
    <x v="0"/>
    <n v="0"/>
    <n v="0"/>
    <m/>
    <n v="0.16666666666666666"/>
    <n v="0"/>
    <n v="7.6479999999999997"/>
    <n v="0"/>
    <n v="52"/>
    <s v="BASE DE DATOS"/>
    <m/>
  </r>
  <r>
    <s v="20"/>
    <x v="6"/>
    <s v="NXACAJ"/>
    <s v="53203010"/>
    <s v="53203010"/>
    <x v="0"/>
    <m/>
    <m/>
    <n v="2"/>
    <n v="2"/>
    <m/>
    <m/>
    <n v="0"/>
    <m/>
    <m/>
    <m/>
    <n v="0"/>
    <n v="0"/>
    <x v="0"/>
    <s v="NXACAJ53203010EL"/>
    <s v="Nexa Resources Cajamarquilla S.A."/>
    <x v="118"/>
    <x v="118"/>
    <s v="C.T. Cajamarquilla EL-2"/>
    <x v="373"/>
    <x v="0"/>
    <x v="0"/>
    <x v="340"/>
    <x v="0"/>
    <s v="Instalado"/>
    <s v="Operativo"/>
    <s v="Autoproductor"/>
    <x v="2"/>
    <x v="1"/>
    <x v="0"/>
    <x v="0"/>
    <s v="Privado"/>
    <s v="LIMA"/>
    <s v="LIMA"/>
    <s v="LIMA"/>
    <s v="LURIGANCHO"/>
    <n v="0"/>
    <x v="0"/>
    <n v="0"/>
    <x v="0"/>
    <n v="0"/>
    <x v="0"/>
    <x v="0"/>
    <n v="0"/>
    <n v="0"/>
    <m/>
    <n v="0.16666666666666666"/>
    <n v="0.16666666666666666"/>
    <n v="7.6479999999999997"/>
    <n v="0"/>
    <n v="52"/>
    <s v="BASE DE DATOS"/>
    <m/>
  </r>
  <r>
    <s v="20"/>
    <x v="6"/>
    <s v="NXACAJ"/>
    <s v="53203210"/>
    <s v="53203210"/>
    <x v="0"/>
    <m/>
    <m/>
    <n v="2"/>
    <n v="2"/>
    <m/>
    <m/>
    <n v="0"/>
    <m/>
    <m/>
    <m/>
    <n v="0"/>
    <n v="0"/>
    <x v="0"/>
    <s v="NXACAJ53203210EL"/>
    <s v="Nexa Resources Cajamarquilla S.A."/>
    <x v="118"/>
    <x v="118"/>
    <s v="C.T. CAJAMARQUILLA EL-3"/>
    <x v="374"/>
    <x v="0"/>
    <x v="0"/>
    <x v="340"/>
    <x v="0"/>
    <s v="Instalado"/>
    <s v="Inoperativo"/>
    <s v="Autoproductor"/>
    <x v="2"/>
    <x v="1"/>
    <x v="0"/>
    <x v="0"/>
    <s v="Privado"/>
    <s v="LIMA"/>
    <s v="LIMA"/>
    <s v="LIMA"/>
    <s v="LURIGANCHO"/>
    <n v="0"/>
    <x v="0"/>
    <n v="0"/>
    <x v="0"/>
    <n v="0"/>
    <x v="0"/>
    <x v="0"/>
    <n v="0"/>
    <n v="0"/>
    <m/>
    <n v="0.16666666666666666"/>
    <n v="0.16666666666666666"/>
    <n v="7.6479999999999997"/>
    <n v="0"/>
    <n v="52"/>
    <s v="BASE DE DATOS"/>
    <m/>
  </r>
  <r>
    <s v="20"/>
    <x v="6"/>
    <s v="NXACAJ"/>
    <s v="33021593"/>
    <s v="33021593"/>
    <x v="2"/>
    <m/>
    <m/>
    <n v="3.5"/>
    <n v="2.5"/>
    <m/>
    <m/>
    <n v="849"/>
    <m/>
    <m/>
    <m/>
    <n v="16"/>
    <n v="2.1"/>
    <x v="0"/>
    <s v="NXACAJ33021593TV"/>
    <s v="Nexa Resources Cajamarquilla S.A."/>
    <x v="118"/>
    <x v="118"/>
    <s v="C.T. Cajamarquilla TV"/>
    <x v="375"/>
    <x v="2"/>
    <x v="2"/>
    <x v="340"/>
    <x v="0"/>
    <s v="Instalado"/>
    <s v="Operativo"/>
    <s v="Autoproductor"/>
    <x v="2"/>
    <x v="1"/>
    <x v="0"/>
    <x v="0"/>
    <s v="Privado"/>
    <s v="LIMA"/>
    <s v="LIMA"/>
    <s v="LIMA"/>
    <s v="LURIGANCHO"/>
    <n v="0"/>
    <x v="11"/>
    <n v="0"/>
    <x v="0"/>
    <n v="0"/>
    <x v="0"/>
    <x v="0"/>
    <n v="849"/>
    <n v="0.84899999999999998"/>
    <m/>
    <n v="0.29166666666666669"/>
    <n v="0.29166666666666669"/>
    <n v="7.6479999999999997"/>
    <n v="0"/>
    <n v="52"/>
    <s v="BASE DE DATOS"/>
    <m/>
  </r>
  <r>
    <s v="20"/>
    <x v="6"/>
    <s v="NXACAJ"/>
    <s v="53203110"/>
    <s v="53203110"/>
    <x v="2"/>
    <m/>
    <m/>
    <n v="4"/>
    <n v="3.5"/>
    <m/>
    <m/>
    <n v="1526"/>
    <m/>
    <m/>
    <m/>
    <n v="0"/>
    <n v="3.1"/>
    <x v="0"/>
    <s v="NXACAJ53203110TV"/>
    <s v="Nexa Resources Cajamarquilla S.A."/>
    <x v="118"/>
    <x v="118"/>
    <s v="C.T. Cajamarquilla 2"/>
    <x v="376"/>
    <x v="2"/>
    <x v="2"/>
    <x v="340"/>
    <x v="0"/>
    <s v="Instalado"/>
    <s v="Operativo"/>
    <s v="Autoproductor"/>
    <x v="2"/>
    <x v="1"/>
    <x v="0"/>
    <x v="0"/>
    <s v="Privado"/>
    <s v="LIMA"/>
    <s v="LIMA"/>
    <s v="LIMA"/>
    <s v="LURIGANCHO"/>
    <n v="0"/>
    <x v="11"/>
    <n v="0"/>
    <x v="0"/>
    <n v="0"/>
    <x v="0"/>
    <x v="0"/>
    <n v="1526"/>
    <n v="1.526"/>
    <m/>
    <n v="0.33333333333333331"/>
    <n v="0.29166666666666669"/>
    <n v="7.6479999999999997"/>
    <n v="0"/>
    <n v="52"/>
    <s v="BASE DE DATOS"/>
    <m/>
  </r>
  <r>
    <s v="20"/>
    <x v="6"/>
    <s v="CARAVE"/>
    <s v="53203912"/>
    <s v="53203912"/>
    <x v="0"/>
    <m/>
    <m/>
    <n v="1.089"/>
    <n v="0.871"/>
    <m/>
    <m/>
    <n v="125.395"/>
    <m/>
    <m/>
    <m/>
    <n v="38"/>
    <n v="0.17499999999999999"/>
    <x v="0"/>
    <s v="CARAVE53203912EL"/>
    <s v="Compa¤ia Minera Caraveli S.A.C."/>
    <x v="86"/>
    <x v="86"/>
    <s v="C.T. Mina"/>
    <x v="300"/>
    <x v="0"/>
    <x v="0"/>
    <x v="340"/>
    <x v="0"/>
    <s v="Instalado"/>
    <s v="Operativo"/>
    <s v="Autoproductor"/>
    <x v="2"/>
    <x v="0"/>
    <x v="0"/>
    <x v="0"/>
    <s v="Privado"/>
    <s v="AREQUIPA"/>
    <s v="AREQUIPA"/>
    <s v="CARAVELI"/>
    <s v="HUANU HUANU"/>
    <n v="0"/>
    <x v="0"/>
    <n v="0"/>
    <x v="0"/>
    <n v="0"/>
    <x v="0"/>
    <x v="0"/>
    <n v="125.395"/>
    <n v="0.12539500000000001"/>
    <m/>
    <n v="9.0749999999999997E-2"/>
    <n v="7.2583333333333333E-2"/>
    <n v="7.6479999999999997"/>
    <n v="0"/>
    <n v="25"/>
    <s v="BASE DE DATOS"/>
    <m/>
  </r>
  <r>
    <s v="20"/>
    <x v="6"/>
    <s v="CARAVE"/>
    <s v="53203812"/>
    <s v="53203812"/>
    <x v="0"/>
    <m/>
    <m/>
    <n v="2.3450000000000002"/>
    <n v="1.8759999999999999"/>
    <m/>
    <m/>
    <n v="397.57400000000001"/>
    <m/>
    <m/>
    <m/>
    <n v="10"/>
    <n v="0.57999999999999996"/>
    <x v="0"/>
    <s v="CARAVE53203812EL"/>
    <s v="Compa¤ia Minera Caraveli S.A.C."/>
    <x v="86"/>
    <x v="86"/>
    <s v="C.T. Planta"/>
    <x v="301"/>
    <x v="0"/>
    <x v="0"/>
    <x v="340"/>
    <x v="0"/>
    <s v="Instalado"/>
    <s v="Operativo"/>
    <s v="Autoproductor"/>
    <x v="2"/>
    <x v="0"/>
    <x v="0"/>
    <x v="0"/>
    <s v="Privado"/>
    <s v="AREQUIPA"/>
    <s v="AREQUIPA"/>
    <s v="CARAVELI"/>
    <s v="HUANU HUANU"/>
    <n v="0"/>
    <x v="0"/>
    <n v="0"/>
    <x v="0"/>
    <n v="0"/>
    <x v="0"/>
    <x v="0"/>
    <n v="397.57400000000001"/>
    <n v="0.39757400000000004"/>
    <m/>
    <n v="0.19541666666666668"/>
    <n v="0.15633333333333332"/>
    <n v="7.6479999999999997"/>
    <n v="0"/>
    <n v="25"/>
    <s v="BASE DE DATOS"/>
    <m/>
  </r>
  <r>
    <s v="20"/>
    <x v="6"/>
    <s v="CARTSA"/>
    <s v="33119102"/>
    <s v="33119102"/>
    <x v="2"/>
    <m/>
    <m/>
    <n v="9.8000000000000007"/>
    <n v="9.8000000000000007"/>
    <m/>
    <m/>
    <n v="6400.4350000000004"/>
    <m/>
    <m/>
    <m/>
    <n v="15"/>
    <n v="7.5"/>
    <x v="0"/>
    <s v="CARTSA33119102TV"/>
    <s v="Cartavio S.A.A."/>
    <x v="116"/>
    <x v="116"/>
    <s v="C.T. Cartavio"/>
    <x v="368"/>
    <x v="2"/>
    <x v="2"/>
    <x v="340"/>
    <x v="0"/>
    <s v="Instalado"/>
    <s v="Operativo"/>
    <s v="Autoproductor"/>
    <x v="2"/>
    <x v="0"/>
    <x v="0"/>
    <x v="0"/>
    <s v="Privado"/>
    <s v="LA LIBERTAD"/>
    <s v="LA LIBERTAD"/>
    <s v="ASCOPE"/>
    <s v="SANTIAGO DE CAO"/>
    <n v="0"/>
    <x v="3"/>
    <s v="COGENERADOR"/>
    <x v="0"/>
    <n v="0"/>
    <x v="0"/>
    <x v="0"/>
    <n v="6400.4350000000004"/>
    <n v="6.4004350000000008"/>
    <m/>
    <n v="0.81666666666666676"/>
    <n v="0.81666666666666676"/>
    <n v="7.6479999999999997"/>
    <n v="0"/>
    <n v="9"/>
    <s v="BASE DE DATOS"/>
    <m/>
  </r>
  <r>
    <s v="20"/>
    <x v="5"/>
    <s v="EACGSA"/>
    <s v="53011498"/>
    <s v="53011498"/>
    <x v="2"/>
    <m/>
    <m/>
    <n v="37"/>
    <n v="32"/>
    <m/>
    <m/>
    <n v="13224.57"/>
    <m/>
    <m/>
    <m/>
    <n v="95"/>
    <n v="21.25"/>
    <x v="0"/>
    <s v="EACGSA53011498TV"/>
    <s v="Empresa Agroindustrial Casa Grande S.A."/>
    <x v="113"/>
    <x v="113"/>
    <s v="CENTRAL THERMICA CASA GRANDE"/>
    <x v="357"/>
    <x v="2"/>
    <x v="2"/>
    <x v="340"/>
    <x v="0"/>
    <s v="Instalado"/>
    <s v="Operativo"/>
    <s v="Autoproductor"/>
    <x v="2"/>
    <x v="0"/>
    <x v="0"/>
    <x v="0"/>
    <s v="Privado"/>
    <s v="LA LIBERTAD"/>
    <s v="LA LIBERTAD"/>
    <s v="ASCOPE"/>
    <s v="ASCOPE"/>
    <n v="0"/>
    <x v="3"/>
    <s v="COGENERADOR"/>
    <x v="0"/>
    <n v="0"/>
    <x v="0"/>
    <x v="0"/>
    <n v="13224.57"/>
    <n v="13.22457"/>
    <m/>
    <n v="3.0833333333333335"/>
    <n v="2.6666666666666665"/>
    <n v="7.6479999999999997"/>
    <n v="0"/>
    <n v="10"/>
    <s v="BASE DE DATOS"/>
    <m/>
  </r>
  <r>
    <s v="20"/>
    <x v="6"/>
    <s v="EACGSA"/>
    <s v="53011498"/>
    <s v="53011498"/>
    <x v="2"/>
    <m/>
    <m/>
    <n v="37"/>
    <n v="32"/>
    <m/>
    <m/>
    <n v="13149.32"/>
    <m/>
    <m/>
    <m/>
    <n v="90"/>
    <n v="20.2"/>
    <x v="0"/>
    <s v="EACGSA53011498TV"/>
    <s v="Empresa Agroindustrial Casa Grande S.A."/>
    <x v="113"/>
    <x v="113"/>
    <s v="CENTRAL THERMICA CASA GRANDE"/>
    <x v="357"/>
    <x v="2"/>
    <x v="2"/>
    <x v="340"/>
    <x v="0"/>
    <s v="Instalado"/>
    <s v="Operativo"/>
    <s v="Autoproductor"/>
    <x v="2"/>
    <x v="0"/>
    <x v="0"/>
    <x v="0"/>
    <s v="Privado"/>
    <s v="LA LIBERTAD"/>
    <s v="LA LIBERTAD"/>
    <s v="ASCOPE"/>
    <s v="ASCOPE"/>
    <n v="0"/>
    <x v="3"/>
    <s v="COGENERADOR"/>
    <x v="0"/>
    <n v="0"/>
    <x v="0"/>
    <x v="0"/>
    <n v="13149.32"/>
    <n v="13.149319999999999"/>
    <m/>
    <n v="3.0833333333333335"/>
    <n v="2.6666666666666665"/>
    <n v="7.6479999999999997"/>
    <n v="0"/>
    <n v="10"/>
    <s v="BASE DE DATOS"/>
    <m/>
  </r>
  <r>
    <s v="20"/>
    <x v="6"/>
    <s v="CNPC"/>
    <s v="11011797"/>
    <s v="11011797"/>
    <x v="0"/>
    <m/>
    <m/>
    <n v="8.5500000000000007"/>
    <n v="7.6950000000000003"/>
    <m/>
    <m/>
    <n v="3149.683"/>
    <m/>
    <m/>
    <m/>
    <n v="1229"/>
    <n v="4.9930000000000003"/>
    <x v="0"/>
    <s v="CNPC11011797EL"/>
    <s v="CNPC PERU S.A."/>
    <x v="121"/>
    <x v="121"/>
    <s v="C.T. LOTE X"/>
    <x v="379"/>
    <x v="0"/>
    <x v="0"/>
    <x v="340"/>
    <x v="0"/>
    <s v="Instalado"/>
    <s v="Operativo"/>
    <s v="Autoproductor"/>
    <x v="2"/>
    <x v="0"/>
    <x v="0"/>
    <x v="0"/>
    <s v="Privado"/>
    <s v="PIURA"/>
    <s v="PIURA"/>
    <s v="TALARA "/>
    <s v="EL ALTO"/>
    <n v="0"/>
    <x v="1"/>
    <n v="0"/>
    <x v="0"/>
    <n v="0"/>
    <x v="0"/>
    <x v="0"/>
    <n v="3149.683"/>
    <n v="3.149683"/>
    <m/>
    <n v="0.71250000000000002"/>
    <n v="0.64124999999999999"/>
    <n v="7.6479999999999997"/>
    <n v="0"/>
    <n v="21"/>
    <s v="BASE DE DATOS"/>
    <m/>
  </r>
  <r>
    <s v="20"/>
    <x v="6"/>
    <s v="VOLCAN"/>
    <s v="0000209"/>
    <s v="0000209"/>
    <x v="0"/>
    <m/>
    <m/>
    <n v="6"/>
    <n v="0"/>
    <m/>
    <m/>
    <n v="0"/>
    <m/>
    <m/>
    <m/>
    <n v="0"/>
    <n v="0"/>
    <x v="0"/>
    <s v="VOLCAN0000209EL"/>
    <s v="Volc n C¡a. Minera"/>
    <x v="105"/>
    <x v="105"/>
    <s v="C.T. CERRO DE PASCO"/>
    <x v="334"/>
    <x v="0"/>
    <x v="0"/>
    <x v="340"/>
    <x v="0"/>
    <s v="Instalado"/>
    <s v="Inoperativo"/>
    <s v="Autoproductor"/>
    <x v="2"/>
    <x v="0"/>
    <x v="0"/>
    <x v="0"/>
    <s v="Privado"/>
    <s v="PASCO"/>
    <s v="PASCO"/>
    <s v="PASCO"/>
    <s v="CHAUPIMARCA"/>
    <n v="0"/>
    <x v="0"/>
    <n v="0"/>
    <x v="0"/>
    <n v="0"/>
    <x v="0"/>
    <x v="0"/>
    <n v="0"/>
    <n v="0"/>
    <m/>
    <n v="0.5"/>
    <n v="0"/>
    <n v="7.6479999999999997"/>
    <n v="0"/>
    <n v="74"/>
    <s v="BASE DE DATOS"/>
    <m/>
  </r>
  <r>
    <s v="20"/>
    <x v="6"/>
    <s v="VOLCAN"/>
    <s v="53024917"/>
    <s v="53024917"/>
    <x v="0"/>
    <m/>
    <m/>
    <n v="1.825"/>
    <n v="1.2"/>
    <m/>
    <m/>
    <n v="0"/>
    <m/>
    <m/>
    <m/>
    <n v="0"/>
    <n v="0"/>
    <x v="0"/>
    <s v="VOLCAN53024917EL"/>
    <s v="Volc n C¡a. Minera"/>
    <x v="105"/>
    <x v="105"/>
    <s v="C.T. SAN CRISTOBAL U1"/>
    <x v="335"/>
    <x v="0"/>
    <x v="0"/>
    <x v="340"/>
    <x v="0"/>
    <s v="Instalado"/>
    <s v="Operativo"/>
    <s v="Autoproductor"/>
    <x v="2"/>
    <x v="0"/>
    <x v="0"/>
    <x v="0"/>
    <s v="Privado"/>
    <s v="JUNIN"/>
    <s v="JUNIN"/>
    <s v="YAULI"/>
    <s v="YAULI"/>
    <n v="0"/>
    <x v="0"/>
    <n v="0"/>
    <x v="0"/>
    <n v="0"/>
    <x v="0"/>
    <x v="0"/>
    <n v="0"/>
    <n v="0"/>
    <m/>
    <n v="0.15208333333333332"/>
    <n v="9.9999999999999992E-2"/>
    <n v="7.6479999999999997"/>
    <n v="0"/>
    <n v="74"/>
    <s v="BASE DE DATOS"/>
    <m/>
  </r>
  <r>
    <s v="20"/>
    <x v="6"/>
    <s v="VOLCAN"/>
    <s v="53025017"/>
    <s v="53025017"/>
    <x v="0"/>
    <m/>
    <m/>
    <n v="1.825"/>
    <n v="1.2"/>
    <m/>
    <m/>
    <n v="0"/>
    <m/>
    <m/>
    <m/>
    <n v="0"/>
    <n v="0"/>
    <x v="0"/>
    <s v="VOLCAN53025017EL"/>
    <s v="Volc n C¡a. Minera"/>
    <x v="105"/>
    <x v="105"/>
    <s v="C.T. SAN CRISTOBAL U2"/>
    <x v="335"/>
    <x v="0"/>
    <x v="0"/>
    <x v="340"/>
    <x v="0"/>
    <s v="Instalado"/>
    <s v="Operativo"/>
    <s v="Autoproductor"/>
    <x v="2"/>
    <x v="0"/>
    <x v="0"/>
    <x v="0"/>
    <s v="Privado"/>
    <s v="JUNIN"/>
    <s v="JUNIN"/>
    <s v="YAULI"/>
    <s v="YAULI"/>
    <n v="0"/>
    <x v="0"/>
    <n v="0"/>
    <x v="0"/>
    <n v="0"/>
    <x v="0"/>
    <x v="0"/>
    <n v="0"/>
    <n v="0"/>
    <m/>
    <n v="0.15208333333333332"/>
    <n v="9.9999999999999992E-2"/>
    <n v="7.6479999999999997"/>
    <n v="0"/>
    <n v="74"/>
    <s v="BASE DE DATOS"/>
    <m/>
  </r>
  <r>
    <s v="20"/>
    <x v="6"/>
    <s v="VOLCAN"/>
    <s v="53025117"/>
    <s v="53025117"/>
    <x v="0"/>
    <m/>
    <m/>
    <n v="1.6"/>
    <n v="1"/>
    <m/>
    <m/>
    <n v="0"/>
    <m/>
    <m/>
    <m/>
    <n v="0"/>
    <n v="0"/>
    <x v="0"/>
    <s v="VOLCAN53025117EL"/>
    <s v="Volc n C¡a. Minera"/>
    <x v="105"/>
    <x v="105"/>
    <s v="C.T. CARAHUACRA U3"/>
    <x v="336"/>
    <x v="0"/>
    <x v="0"/>
    <x v="340"/>
    <x v="0"/>
    <s v="Instalado"/>
    <s v="Operativo"/>
    <s v="Autoproductor"/>
    <x v="2"/>
    <x v="0"/>
    <x v="0"/>
    <x v="0"/>
    <s v="Privado"/>
    <s v="JUNIN"/>
    <s v="JUNIN"/>
    <s v="YAULI"/>
    <s v="YAULI"/>
    <n v="0"/>
    <x v="0"/>
    <n v="0"/>
    <x v="0"/>
    <n v="0"/>
    <x v="0"/>
    <x v="0"/>
    <n v="0"/>
    <n v="0"/>
    <m/>
    <n v="0.13333333333333333"/>
    <n v="8.3333333333333329E-2"/>
    <n v="7.6479999999999997"/>
    <n v="0"/>
    <n v="74"/>
    <s v="BASE DE DATOS"/>
    <m/>
  </r>
  <r>
    <s v="20"/>
    <x v="6"/>
    <s v="VOLCAN"/>
    <s v="53025217"/>
    <s v="53025217"/>
    <x v="0"/>
    <m/>
    <m/>
    <n v="1.825"/>
    <n v="1.2"/>
    <m/>
    <m/>
    <n v="0"/>
    <m/>
    <m/>
    <m/>
    <n v="0"/>
    <n v="0"/>
    <x v="0"/>
    <s v="VOLCAN53025217EL"/>
    <s v="Volc n C¡a. Minera"/>
    <x v="105"/>
    <x v="105"/>
    <s v="C.T. ANDAYCHAGUA U4"/>
    <x v="337"/>
    <x v="0"/>
    <x v="0"/>
    <x v="340"/>
    <x v="0"/>
    <s v="Instalado"/>
    <s v="Operativo"/>
    <s v="Autoproductor"/>
    <x v="2"/>
    <x v="0"/>
    <x v="0"/>
    <x v="0"/>
    <s v="Privado"/>
    <s v="JUNIN"/>
    <s v="JUNIN"/>
    <s v="YAULI"/>
    <s v="HUAY HUAY"/>
    <n v="0"/>
    <x v="0"/>
    <n v="0"/>
    <x v="0"/>
    <n v="0"/>
    <x v="0"/>
    <x v="0"/>
    <n v="0"/>
    <n v="0"/>
    <m/>
    <n v="0.15208333333333332"/>
    <n v="9.9999999999999992E-2"/>
    <n v="7.6479999999999997"/>
    <n v="0"/>
    <n v="74"/>
    <s v="BASE DE DATOS"/>
    <m/>
  </r>
  <r>
    <s v="20"/>
    <x v="6"/>
    <s v="VOLCAN"/>
    <s v="53025317"/>
    <s v="53025317"/>
    <x v="0"/>
    <m/>
    <m/>
    <n v="1.6"/>
    <n v="1"/>
    <m/>
    <m/>
    <n v="0"/>
    <m/>
    <m/>
    <m/>
    <n v="0"/>
    <n v="0"/>
    <x v="0"/>
    <s v="VOLCAN53025317EL"/>
    <s v="Volc n C¡a. Minera"/>
    <x v="105"/>
    <x v="105"/>
    <s v="C.T. ANDAYCHAGUA U5"/>
    <x v="337"/>
    <x v="0"/>
    <x v="0"/>
    <x v="340"/>
    <x v="0"/>
    <s v="Instalado"/>
    <s v="Operativo"/>
    <s v="Autoproductor"/>
    <x v="2"/>
    <x v="0"/>
    <x v="0"/>
    <x v="0"/>
    <s v="Privado"/>
    <s v="JUNIN"/>
    <s v="JUNIN"/>
    <s v="YAULI"/>
    <s v="HUAY HUAY"/>
    <n v="0"/>
    <x v="0"/>
    <n v="0"/>
    <x v="0"/>
    <n v="0"/>
    <x v="0"/>
    <x v="0"/>
    <n v="0"/>
    <n v="0"/>
    <m/>
    <n v="0.13333333333333333"/>
    <n v="8.3333333333333329E-2"/>
    <n v="7.6479999999999997"/>
    <n v="0"/>
    <n v="74"/>
    <s v="BASE DE DATOS"/>
    <m/>
  </r>
  <r>
    <s v="20"/>
    <x v="6"/>
    <s v="VOLCAN"/>
    <s v="53025417"/>
    <s v="53025417"/>
    <x v="0"/>
    <m/>
    <m/>
    <n v="1.825"/>
    <n v="1.2"/>
    <m/>
    <m/>
    <n v="0"/>
    <m/>
    <m/>
    <m/>
    <n v="0"/>
    <n v="0"/>
    <x v="0"/>
    <s v="VOLCAN53025417EL"/>
    <s v="Volc n C¡a. Minera"/>
    <x v="105"/>
    <x v="105"/>
    <s v="C.T. TICLIO U6"/>
    <x v="338"/>
    <x v="0"/>
    <x v="0"/>
    <x v="340"/>
    <x v="0"/>
    <s v="Instalado"/>
    <s v="Operativo"/>
    <s v="Autoproductor"/>
    <x v="2"/>
    <x v="0"/>
    <x v="0"/>
    <x v="0"/>
    <s v="Privado"/>
    <s v="JUNIN"/>
    <s v="JUNIN"/>
    <s v="YAULI"/>
    <s v="CHICLA"/>
    <n v="0"/>
    <x v="0"/>
    <n v="0"/>
    <x v="0"/>
    <n v="0"/>
    <x v="0"/>
    <x v="0"/>
    <n v="0"/>
    <n v="0"/>
    <m/>
    <n v="0.15208333333333332"/>
    <n v="9.9999999999999992E-2"/>
    <n v="7.6479999999999997"/>
    <n v="0"/>
    <n v="74"/>
    <s v="BASE DE DATOS"/>
    <m/>
  </r>
  <r>
    <s v="20"/>
    <x v="6"/>
    <s v="VOLCAN"/>
    <s v="53025517"/>
    <s v="53025517"/>
    <x v="0"/>
    <m/>
    <m/>
    <n v="1.825"/>
    <n v="1.2"/>
    <m/>
    <m/>
    <n v="0"/>
    <m/>
    <m/>
    <m/>
    <n v="0"/>
    <n v="0"/>
    <x v="0"/>
    <s v="VOLCAN53025517EL"/>
    <s v="Volc n C¡a. Minera"/>
    <x v="105"/>
    <x v="105"/>
    <s v="C.T. PLANTA VICTORIA U7"/>
    <x v="339"/>
    <x v="0"/>
    <x v="0"/>
    <x v="340"/>
    <x v="0"/>
    <s v="Instalado"/>
    <s v="Operativo"/>
    <s v="Autoproductor"/>
    <x v="2"/>
    <x v="0"/>
    <x v="0"/>
    <x v="0"/>
    <s v="Privado"/>
    <s v="JUNIN"/>
    <s v="JUNIN"/>
    <s v="YAULI"/>
    <s v="YAULI"/>
    <n v="0"/>
    <x v="0"/>
    <n v="0"/>
    <x v="0"/>
    <n v="0"/>
    <x v="0"/>
    <x v="0"/>
    <n v="0"/>
    <n v="0"/>
    <m/>
    <n v="0.15208333333333332"/>
    <n v="9.9999999999999992E-2"/>
    <n v="7.6479999999999997"/>
    <n v="0"/>
    <n v="74"/>
    <s v="BASE DE DATOS"/>
    <m/>
  </r>
  <r>
    <s v="20"/>
    <x v="6"/>
    <s v="OXIPAS"/>
    <s v="53025617"/>
    <s v="53025617"/>
    <x v="0"/>
    <m/>
    <m/>
    <n v="1.3"/>
    <n v="1.2"/>
    <m/>
    <m/>
    <n v="0"/>
    <m/>
    <m/>
    <m/>
    <n v="0"/>
    <n v="0"/>
    <x v="0"/>
    <s v="OXIPAS53025617EL"/>
    <s v="Oxido de Pasco S.A.C."/>
    <x v="101"/>
    <x v="101"/>
    <s v="Generador T‚rmico Nø 01"/>
    <x v="328"/>
    <x v="0"/>
    <x v="0"/>
    <x v="340"/>
    <x v="0"/>
    <s v="Instalado"/>
    <s v="Operativo"/>
    <s v="Autoproductor"/>
    <x v="2"/>
    <x v="0"/>
    <x v="0"/>
    <x v="0"/>
    <s v="Privado"/>
    <s v="PASCO"/>
    <s v="PASCO"/>
    <s v="PASCO"/>
    <s v="RANCAS"/>
    <n v="0"/>
    <x v="0"/>
    <n v="0"/>
    <x v="0"/>
    <n v="0"/>
    <x v="0"/>
    <x v="0"/>
    <n v="0"/>
    <n v="0"/>
    <m/>
    <n v="0.10833333333333334"/>
    <n v="9.9999999999999992E-2"/>
    <n v="7.6479999999999997"/>
    <n v="0"/>
    <n v="54"/>
    <s v="BASE DE DATOS"/>
    <m/>
  </r>
  <r>
    <s v="20"/>
    <x v="6"/>
    <s v="OXIPAS"/>
    <s v="53025717"/>
    <s v="53025717"/>
    <x v="0"/>
    <m/>
    <m/>
    <n v="1.3"/>
    <n v="1.2"/>
    <m/>
    <m/>
    <n v="0"/>
    <m/>
    <m/>
    <m/>
    <n v="0"/>
    <n v="0"/>
    <x v="0"/>
    <s v="OXIPAS53025717EL"/>
    <s v="Oxido de Pasco S.A.C."/>
    <x v="101"/>
    <x v="101"/>
    <s v="Generador T‚rmico Nø 02"/>
    <x v="328"/>
    <x v="0"/>
    <x v="0"/>
    <x v="340"/>
    <x v="0"/>
    <s v="Instalado"/>
    <s v="Operativo"/>
    <s v="Autoproductor"/>
    <x v="2"/>
    <x v="0"/>
    <x v="0"/>
    <x v="0"/>
    <s v="Privado"/>
    <s v="PASCO"/>
    <s v="PASCO"/>
    <s v="PASCO"/>
    <s v="RANCAS"/>
    <n v="0"/>
    <x v="0"/>
    <n v="0"/>
    <x v="0"/>
    <n v="0"/>
    <x v="0"/>
    <x v="0"/>
    <n v="0"/>
    <n v="0"/>
    <m/>
    <n v="0.10833333333333334"/>
    <n v="9.9999999999999992E-2"/>
    <n v="7.6479999999999997"/>
    <n v="0"/>
    <n v="54"/>
    <s v="BASE DE DATOS"/>
    <m/>
  </r>
  <r>
    <s v="20"/>
    <x v="6"/>
    <s v="CMCHUN"/>
    <s v="53017902"/>
    <s v="53017902"/>
    <x v="0"/>
    <m/>
    <m/>
    <n v="4.99"/>
    <n v="3.6"/>
    <m/>
    <m/>
    <n v="0"/>
    <m/>
    <m/>
    <m/>
    <n v="0"/>
    <n v="0"/>
    <x v="0"/>
    <s v="CMCHUN53017902EL"/>
    <s v="Compañía Minera Chungar S.A.C."/>
    <x v="96"/>
    <x v="96"/>
    <s v="C.T. Esperanza"/>
    <x v="318"/>
    <x v="0"/>
    <x v="0"/>
    <x v="340"/>
    <x v="0"/>
    <s v="Instalado"/>
    <s v="Operativo"/>
    <s v="Autoproductor"/>
    <x v="2"/>
    <x v="0"/>
    <x v="0"/>
    <x v="0"/>
    <s v="Privado"/>
    <s v="PASCO"/>
    <s v="PASCO"/>
    <s v="PASCO"/>
    <s v="HUAYLLAY"/>
    <n v="0"/>
    <x v="0"/>
    <n v="0"/>
    <x v="0"/>
    <n v="0"/>
    <x v="0"/>
    <x v="0"/>
    <n v="0"/>
    <n v="0"/>
    <m/>
    <n v="0.41583333333333333"/>
    <n v="0.3"/>
    <n v="7.6479999999999997"/>
    <n v="0"/>
    <n v="26"/>
    <s v="BASE DE DATOS"/>
    <m/>
  </r>
  <r>
    <s v="20"/>
    <x v="6"/>
    <s v="CMCHUN"/>
    <s v="53024717"/>
    <s v="53024717"/>
    <x v="0"/>
    <m/>
    <m/>
    <n v="0.34"/>
    <n v="0.3"/>
    <m/>
    <m/>
    <n v="0"/>
    <m/>
    <m/>
    <m/>
    <n v="0"/>
    <n v="0"/>
    <x v="0"/>
    <s v="CMCHUN53024717EL"/>
    <s v="Compañía Minera Chungar S.A.C."/>
    <x v="96"/>
    <x v="96"/>
    <s v="C.T. Planta Concentradora"/>
    <x v="319"/>
    <x v="0"/>
    <x v="0"/>
    <x v="340"/>
    <x v="0"/>
    <s v="Instalado"/>
    <s v="Operativo"/>
    <s v="Autoproductor"/>
    <x v="2"/>
    <x v="0"/>
    <x v="0"/>
    <x v="0"/>
    <s v="Privado"/>
    <s v="JUNIN"/>
    <s v="JUNIN"/>
    <n v="0"/>
    <n v="0"/>
    <n v="0"/>
    <x v="0"/>
    <n v="0"/>
    <x v="0"/>
    <n v="0"/>
    <x v="0"/>
    <x v="0"/>
    <n v="0"/>
    <n v="0"/>
    <m/>
    <n v="2.8333333333333335E-2"/>
    <n v="2.4999999999999998E-2"/>
    <n v="7.6479999999999997"/>
    <n v="0"/>
    <n v="26"/>
    <s v="BASE DE DATOS"/>
    <m/>
  </r>
  <r>
    <s v="20"/>
    <x v="6"/>
    <s v="CMCHUN"/>
    <s v="53024817"/>
    <s v="53024817"/>
    <x v="0"/>
    <m/>
    <m/>
    <n v="0.20399999999999999"/>
    <n v="0.2"/>
    <m/>
    <m/>
    <n v="0"/>
    <m/>
    <m/>
    <m/>
    <n v="0"/>
    <n v="0"/>
    <x v="0"/>
    <s v="CMCHUN53024817EL"/>
    <s v="Compañía Minera Chungar S.A.C."/>
    <x v="96"/>
    <x v="96"/>
    <s v="C.T. Tajo Don Pablo"/>
    <x v="320"/>
    <x v="0"/>
    <x v="0"/>
    <x v="340"/>
    <x v="0"/>
    <s v="Instalado"/>
    <s v="Operativo"/>
    <s v="Autoproductor"/>
    <x v="2"/>
    <x v="0"/>
    <x v="0"/>
    <x v="0"/>
    <s v="Privado"/>
    <s v="JUNIN"/>
    <s v="JUNIN"/>
    <n v="0"/>
    <n v="0"/>
    <n v="0"/>
    <x v="0"/>
    <n v="0"/>
    <x v="0"/>
    <n v="0"/>
    <x v="0"/>
    <x v="0"/>
    <n v="0"/>
    <n v="0"/>
    <m/>
    <n v="1.6999999999999998E-2"/>
    <n v="1.6666666666666666E-2"/>
    <n v="7.6479999999999997"/>
    <n v="0"/>
    <n v="26"/>
    <s v="BASE DE DATOS"/>
    <m/>
  </r>
  <r>
    <s v="20"/>
    <x v="6"/>
    <s v="COHORI"/>
    <s v="33024093"/>
    <s v="33024093"/>
    <x v="0"/>
    <m/>
    <m/>
    <n v="5.9870000000000001"/>
    <n v="5.15"/>
    <m/>
    <m/>
    <n v="10.23"/>
    <m/>
    <m/>
    <m/>
    <n v="0"/>
    <n v="1.472"/>
    <x v="0"/>
    <s v="COHORI33024093EL"/>
    <s v="Consorcio Minero Horizonte S.A"/>
    <x v="97"/>
    <x v="97"/>
    <s v="C.T. Parcoy"/>
    <x v="321"/>
    <x v="0"/>
    <x v="0"/>
    <x v="340"/>
    <x v="0"/>
    <s v="Instalado"/>
    <s v="Operativo"/>
    <s v="Autoproductor"/>
    <x v="2"/>
    <x v="1"/>
    <x v="0"/>
    <x v="0"/>
    <s v="Privado"/>
    <s v="LA LIBERTAD"/>
    <s v="LA LIBERTAD"/>
    <s v="PATAZ"/>
    <s v="PARCOY"/>
    <n v="0"/>
    <x v="0"/>
    <n v="0"/>
    <x v="0"/>
    <n v="0"/>
    <x v="0"/>
    <x v="0"/>
    <n v="10.23"/>
    <n v="1.0230000000000001E-2"/>
    <m/>
    <n v="0.49891666666666667"/>
    <n v="0.4291666666666667"/>
    <n v="7.6479999999999997"/>
    <n v="0"/>
    <n v="32"/>
    <s v="BASE DE DATOS"/>
    <m/>
  </r>
  <r>
    <s v="20"/>
    <x v="6"/>
    <s v="IEQSA"/>
    <s v="33055795"/>
    <s v="33055795"/>
    <x v="0"/>
    <m/>
    <m/>
    <n v="2.62"/>
    <n v="1.228"/>
    <m/>
    <m/>
    <n v="6.9859999999999998"/>
    <m/>
    <m/>
    <m/>
    <n v="0"/>
    <n v="1.3"/>
    <x v="0"/>
    <s v="IEQSA33055795EL"/>
    <s v="Industrias Electroquimicas S. A."/>
    <x v="112"/>
    <x v="112"/>
    <s v="C.T. IEQSA"/>
    <x v="356"/>
    <x v="0"/>
    <x v="0"/>
    <x v="340"/>
    <x v="0"/>
    <s v="Instalado"/>
    <s v="Operativo"/>
    <s v="Autoproductor"/>
    <x v="2"/>
    <x v="1"/>
    <x v="0"/>
    <x v="0"/>
    <s v="Privado"/>
    <s v="LIMA"/>
    <s v="CALLAO"/>
    <s v="CALLAO"/>
    <s v="CARMEN DE LA LEGUA"/>
    <n v="0"/>
    <x v="0"/>
    <n v="0"/>
    <x v="0"/>
    <n v="0"/>
    <x v="0"/>
    <x v="0"/>
    <n v="6.9859999999999998"/>
    <n v="6.986E-3"/>
    <m/>
    <n v="0.2911111111111111"/>
    <n v="0.18677777777777779"/>
    <n v="7.6479999999999997"/>
    <n v="0"/>
    <n v="41"/>
    <s v="BASE DE DATOS"/>
    <m/>
  </r>
  <r>
    <s v="20"/>
    <x v="6"/>
    <s v="ILLAPU"/>
    <s v="33273911"/>
    <s v="33273911"/>
    <x v="1"/>
    <m/>
    <m/>
    <n v="13.6"/>
    <n v="13.6"/>
    <m/>
    <m/>
    <n v="8781.3780000000006"/>
    <m/>
    <m/>
    <m/>
    <n v="0"/>
    <n v="14.068"/>
    <x v="0"/>
    <s v="ILLAPU33273911TG"/>
    <s v="Illapu Energy S.A."/>
    <x v="98"/>
    <x v="98"/>
    <s v="C.T. Planta Huachipa"/>
    <x v="322"/>
    <x v="1"/>
    <x v="1"/>
    <x v="340"/>
    <x v="0"/>
    <s v="Instalado"/>
    <s v="Operativo"/>
    <s v="Autoproductor"/>
    <x v="2"/>
    <x v="1"/>
    <x v="0"/>
    <x v="0"/>
    <s v="Privado"/>
    <s v="LIMA"/>
    <s v="LIMA"/>
    <s v="LIMA"/>
    <s v="CHOSICA"/>
    <n v="0"/>
    <x v="1"/>
    <s v="COGENERADOR"/>
    <x v="0"/>
    <n v="0"/>
    <x v="0"/>
    <x v="0"/>
    <n v="8781.3780000000006"/>
    <n v="8.7813780000000001"/>
    <m/>
    <n v="1.1333333333333333"/>
    <n v="1.1333333333333333"/>
    <n v="7.6479999999999997"/>
    <n v="0"/>
    <n v="39"/>
    <s v="BASE DE DATOS"/>
    <m/>
  </r>
  <r>
    <s v="20"/>
    <x v="6"/>
    <s v="INKBOR"/>
    <s v="33029094"/>
    <s v="33029094"/>
    <x v="0"/>
    <m/>
    <m/>
    <n v="1.1299999999999999"/>
    <n v="0.90400000000000003"/>
    <m/>
    <m/>
    <n v="20.536000000000001"/>
    <m/>
    <m/>
    <m/>
    <n v="22"/>
    <n v="0.25"/>
    <x v="0"/>
    <s v="INKBOR33029094EL"/>
    <s v="Inkabor SAC"/>
    <x v="125"/>
    <x v="125"/>
    <s v="C.T. Ubinas"/>
    <x v="387"/>
    <x v="0"/>
    <x v="0"/>
    <x v="340"/>
    <x v="0"/>
    <s v="Instalado"/>
    <s v="Operativo"/>
    <s v="Autoproductor"/>
    <x v="2"/>
    <x v="0"/>
    <x v="0"/>
    <x v="0"/>
    <s v="Privado"/>
    <s v="AREQUIPA"/>
    <s v="AREQUIPA"/>
    <s v="AREQUIPA"/>
    <s v="CERRO COLORADO"/>
    <n v="0"/>
    <x v="0"/>
    <n v="0"/>
    <x v="0"/>
    <n v="0"/>
    <x v="0"/>
    <x v="0"/>
    <n v="20.536000000000001"/>
    <n v="2.0536000000000002E-2"/>
    <m/>
    <n v="9.4166666666666662E-2"/>
    <n v="7.5333333333333335E-2"/>
    <n v="7.6479999999999997"/>
    <n v="0"/>
    <n v="42"/>
    <s v="BASE DE DATOS"/>
    <m/>
  </r>
  <r>
    <s v="20"/>
    <x v="6"/>
    <s v="INKBOR"/>
    <s v="33082398"/>
    <s v="33082398"/>
    <x v="0"/>
    <m/>
    <m/>
    <n v="0.91"/>
    <n v="0.82799999999999996"/>
    <m/>
    <m/>
    <n v="0.65700000000000003"/>
    <m/>
    <m/>
    <m/>
    <n v="2"/>
    <n v="0.7"/>
    <x v="0"/>
    <s v="INKBOR33082398EL"/>
    <s v="Inkabor SAC"/>
    <x v="125"/>
    <x v="125"/>
    <s v="C.T. Rio Seco"/>
    <x v="388"/>
    <x v="0"/>
    <x v="0"/>
    <x v="340"/>
    <x v="0"/>
    <s v="Instalado"/>
    <s v="Operativo"/>
    <s v="Autoproductor"/>
    <x v="2"/>
    <x v="0"/>
    <x v="0"/>
    <x v="0"/>
    <s v="Privado"/>
    <s v="AREQUIPA"/>
    <s v="AREQUIPA"/>
    <s v="AREQUIPA"/>
    <s v="CERRO COLORADO"/>
    <n v="0"/>
    <x v="0"/>
    <n v="0"/>
    <x v="0"/>
    <n v="0"/>
    <x v="0"/>
    <x v="0"/>
    <n v="0.65700000000000003"/>
    <n v="6.5700000000000003E-4"/>
    <m/>
    <n v="7.5833333333333336E-2"/>
    <n v="6.8999999999999992E-2"/>
    <n v="7.6479999999999997"/>
    <n v="0"/>
    <n v="42"/>
    <s v="BASE DE DATOS"/>
    <m/>
  </r>
  <r>
    <s v="20"/>
    <x v="0"/>
    <s v="INKBOR"/>
    <s v="33082398"/>
    <s v="33082398"/>
    <x v="0"/>
    <m/>
    <m/>
    <n v="0.91"/>
    <n v="0.82799999999999996"/>
    <m/>
    <m/>
    <n v="0.79300000000000004"/>
    <m/>
    <m/>
    <m/>
    <n v="2"/>
    <n v="0.7"/>
    <x v="0"/>
    <s v="INKBOR33082398EL"/>
    <s v="Inkabor SAC"/>
    <x v="125"/>
    <x v="125"/>
    <s v="C.T. Rio Seco"/>
    <x v="388"/>
    <x v="0"/>
    <x v="0"/>
    <x v="340"/>
    <x v="0"/>
    <s v="Instalado"/>
    <s v="Operativo"/>
    <s v="Autoproductor"/>
    <x v="2"/>
    <x v="0"/>
    <x v="0"/>
    <x v="0"/>
    <s v="Privado"/>
    <s v="AREQUIPA"/>
    <s v="AREQUIPA"/>
    <s v="AREQUIPA"/>
    <s v="CERRO COLORADO"/>
    <n v="0"/>
    <x v="0"/>
    <n v="0"/>
    <x v="0"/>
    <n v="0"/>
    <x v="0"/>
    <x v="0"/>
    <n v="0.79300000000000004"/>
    <n v="7.9300000000000009E-4"/>
    <m/>
    <n v="7.5833333333333336E-2"/>
    <n v="6.8999999999999992E-2"/>
    <n v="7.6479999999999997"/>
    <n v="0"/>
    <n v="42"/>
    <s v="BASE DE DATOS"/>
    <m/>
  </r>
  <r>
    <s v="20"/>
    <x v="0"/>
    <s v="INKBOR"/>
    <s v="33029094"/>
    <s v="33029094"/>
    <x v="0"/>
    <m/>
    <m/>
    <n v="1.1299999999999999"/>
    <n v="0.90400000000000003"/>
    <m/>
    <m/>
    <n v="13.805"/>
    <m/>
    <m/>
    <m/>
    <n v="10"/>
    <n v="0.25"/>
    <x v="0"/>
    <s v="INKBOR33029094EL"/>
    <s v="Inkabor SAC"/>
    <x v="125"/>
    <x v="125"/>
    <s v="C.T. Ubinas"/>
    <x v="387"/>
    <x v="0"/>
    <x v="0"/>
    <x v="340"/>
    <x v="0"/>
    <s v="Instalado"/>
    <s v="Operativo"/>
    <s v="Autoproductor"/>
    <x v="2"/>
    <x v="0"/>
    <x v="0"/>
    <x v="0"/>
    <s v="Privado"/>
    <s v="AREQUIPA"/>
    <s v="AREQUIPA"/>
    <s v="AREQUIPA"/>
    <s v="CERRO COLORADO"/>
    <n v="0"/>
    <x v="0"/>
    <n v="0"/>
    <x v="0"/>
    <n v="0"/>
    <x v="0"/>
    <x v="0"/>
    <n v="13.805"/>
    <n v="1.3805E-2"/>
    <m/>
    <n v="9.4166666666666662E-2"/>
    <n v="7.5333333333333335E-2"/>
    <n v="7.6479999999999997"/>
    <n v="0"/>
    <n v="42"/>
    <s v="BASE DE DATOS"/>
    <m/>
  </r>
  <r>
    <s v="20"/>
    <x v="1"/>
    <s v="INKBOR"/>
    <s v="33029094"/>
    <s v="33029094"/>
    <x v="0"/>
    <m/>
    <m/>
    <n v="1.1299999999999999"/>
    <n v="0.90400000000000003"/>
    <m/>
    <m/>
    <n v="14.111000000000001"/>
    <m/>
    <m/>
    <m/>
    <n v="12"/>
    <n v="0.25"/>
    <x v="0"/>
    <s v="INKBOR33029094EL"/>
    <s v="Inkabor SAC"/>
    <x v="125"/>
    <x v="125"/>
    <s v="C.T. Ubinas"/>
    <x v="387"/>
    <x v="0"/>
    <x v="0"/>
    <x v="340"/>
    <x v="0"/>
    <s v="Instalado"/>
    <s v="Operativo"/>
    <s v="Autoproductor"/>
    <x v="2"/>
    <x v="0"/>
    <x v="0"/>
    <x v="0"/>
    <s v="Privado"/>
    <s v="AREQUIPA"/>
    <s v="AREQUIPA"/>
    <s v="AREQUIPA"/>
    <s v="CERRO COLORADO"/>
    <n v="0"/>
    <x v="0"/>
    <n v="0"/>
    <x v="0"/>
    <n v="0"/>
    <x v="0"/>
    <x v="0"/>
    <n v="14.111000000000001"/>
    <n v="1.4111E-2"/>
    <m/>
    <n v="9.4166666666666662E-2"/>
    <n v="7.5333333333333335E-2"/>
    <n v="7.6479999999999997"/>
    <n v="0"/>
    <n v="42"/>
    <s v="BASE DE DATOS"/>
    <m/>
  </r>
  <r>
    <s v="20"/>
    <x v="1"/>
    <s v="INKBOR"/>
    <s v="33082398"/>
    <s v="33082398"/>
    <x v="0"/>
    <m/>
    <m/>
    <n v="0.91"/>
    <n v="0.82799999999999996"/>
    <m/>
    <m/>
    <n v="0.65400000000000003"/>
    <m/>
    <m/>
    <m/>
    <n v="2"/>
    <n v="0.7"/>
    <x v="0"/>
    <s v="INKBOR33082398EL"/>
    <s v="Inkabor SAC"/>
    <x v="125"/>
    <x v="125"/>
    <s v="C.T. Rio Seco"/>
    <x v="388"/>
    <x v="0"/>
    <x v="0"/>
    <x v="340"/>
    <x v="0"/>
    <s v="Instalado"/>
    <s v="Operativo"/>
    <s v="Autoproductor"/>
    <x v="2"/>
    <x v="0"/>
    <x v="0"/>
    <x v="0"/>
    <s v="Privado"/>
    <s v="AREQUIPA"/>
    <s v="AREQUIPA"/>
    <s v="AREQUIPA"/>
    <s v="CERRO COLORADO"/>
    <n v="0"/>
    <x v="0"/>
    <n v="0"/>
    <x v="0"/>
    <n v="0"/>
    <x v="0"/>
    <x v="0"/>
    <n v="0.65400000000000003"/>
    <n v="6.5400000000000007E-4"/>
    <m/>
    <n v="7.5833333333333336E-2"/>
    <n v="6.8999999999999992E-2"/>
    <n v="7.6479999999999997"/>
    <n v="0"/>
    <n v="42"/>
    <s v="BASE DE DATOS"/>
    <m/>
  </r>
  <r>
    <s v="20"/>
    <x v="2"/>
    <s v="INKBOR"/>
    <s v="33082398"/>
    <s v="33082398"/>
    <x v="0"/>
    <m/>
    <m/>
    <n v="0.91"/>
    <n v="0.82799999999999996"/>
    <m/>
    <m/>
    <n v="0.71499999999999997"/>
    <m/>
    <m/>
    <m/>
    <n v="2"/>
    <n v="0.7"/>
    <x v="0"/>
    <s v="INKBOR33082398EL"/>
    <s v="Inkabor SAC"/>
    <x v="125"/>
    <x v="125"/>
    <s v="C.T. Rio Seco"/>
    <x v="388"/>
    <x v="0"/>
    <x v="0"/>
    <x v="340"/>
    <x v="0"/>
    <s v="Instalado"/>
    <s v="Operativo"/>
    <s v="Autoproductor"/>
    <x v="2"/>
    <x v="0"/>
    <x v="0"/>
    <x v="0"/>
    <s v="Privado"/>
    <s v="AREQUIPA"/>
    <s v="AREQUIPA"/>
    <s v="AREQUIPA"/>
    <s v="CERRO COLORADO"/>
    <n v="0"/>
    <x v="0"/>
    <n v="0"/>
    <x v="0"/>
    <n v="0"/>
    <x v="0"/>
    <x v="0"/>
    <n v="0.71499999999999997"/>
    <n v="7.1499999999999992E-4"/>
    <m/>
    <n v="7.5833333333333336E-2"/>
    <n v="6.8999999999999992E-2"/>
    <n v="7.6479999999999997"/>
    <n v="0"/>
    <n v="42"/>
    <s v="BASE DE DATOS"/>
    <m/>
  </r>
  <r>
    <s v="20"/>
    <x v="2"/>
    <s v="INKBOR"/>
    <s v="33029094"/>
    <s v="33029094"/>
    <x v="0"/>
    <m/>
    <m/>
    <n v="1.1299999999999999"/>
    <n v="0.90400000000000003"/>
    <m/>
    <m/>
    <n v="14.276"/>
    <m/>
    <m/>
    <m/>
    <n v="10"/>
    <n v="0.25"/>
    <x v="0"/>
    <s v="INKBOR33029094EL"/>
    <s v="Inkabor SAC"/>
    <x v="125"/>
    <x v="125"/>
    <s v="C.T. Ubinas"/>
    <x v="387"/>
    <x v="0"/>
    <x v="0"/>
    <x v="340"/>
    <x v="0"/>
    <s v="Instalado"/>
    <s v="Operativo"/>
    <s v="Autoproductor"/>
    <x v="2"/>
    <x v="0"/>
    <x v="0"/>
    <x v="0"/>
    <s v="Privado"/>
    <s v="AREQUIPA"/>
    <s v="AREQUIPA"/>
    <s v="AREQUIPA"/>
    <s v="CERRO COLORADO"/>
    <n v="0"/>
    <x v="0"/>
    <n v="0"/>
    <x v="0"/>
    <n v="0"/>
    <x v="0"/>
    <x v="0"/>
    <n v="14.276"/>
    <n v="1.4276E-2"/>
    <m/>
    <n v="9.4166666666666662E-2"/>
    <n v="7.5333333333333335E-2"/>
    <n v="7.6479999999999997"/>
    <n v="0"/>
    <n v="42"/>
    <s v="BASE DE DATOS"/>
    <m/>
  </r>
  <r>
    <s v="20"/>
    <x v="3"/>
    <s v="INKBOR"/>
    <s v="33029094"/>
    <s v="33029094"/>
    <x v="0"/>
    <m/>
    <m/>
    <n v="1.1299999999999999"/>
    <n v="0.90400000000000003"/>
    <m/>
    <m/>
    <n v="13.452"/>
    <m/>
    <m/>
    <m/>
    <n v="11"/>
    <n v="0.25"/>
    <x v="0"/>
    <s v="INKBOR33029094EL"/>
    <s v="Inkabor SAC"/>
    <x v="125"/>
    <x v="125"/>
    <s v="C.T. Ubinas"/>
    <x v="387"/>
    <x v="0"/>
    <x v="0"/>
    <x v="340"/>
    <x v="0"/>
    <s v="Instalado"/>
    <s v="Operativo"/>
    <s v="Autoproductor"/>
    <x v="2"/>
    <x v="0"/>
    <x v="0"/>
    <x v="0"/>
    <s v="Privado"/>
    <s v="AREQUIPA"/>
    <s v="AREQUIPA"/>
    <s v="AREQUIPA"/>
    <s v="CERRO COLORADO"/>
    <n v="0"/>
    <x v="0"/>
    <n v="0"/>
    <x v="0"/>
    <n v="0"/>
    <x v="0"/>
    <x v="0"/>
    <n v="13.452"/>
    <n v="1.3452E-2"/>
    <m/>
    <n v="9.4166666666666662E-2"/>
    <n v="7.5333333333333335E-2"/>
    <n v="7.6479999999999997"/>
    <n v="0"/>
    <n v="42"/>
    <s v="BASE DE DATOS"/>
    <m/>
  </r>
  <r>
    <s v="20"/>
    <x v="3"/>
    <s v="INKBOR"/>
    <s v="33082398"/>
    <s v="33082398"/>
    <x v="0"/>
    <m/>
    <m/>
    <n v="0.91"/>
    <n v="0.82799999999999996"/>
    <m/>
    <m/>
    <n v="0.93899999999999995"/>
    <m/>
    <m/>
    <m/>
    <n v="2"/>
    <n v="0.7"/>
    <x v="0"/>
    <s v="INKBOR33082398EL"/>
    <s v="Inkabor SAC"/>
    <x v="125"/>
    <x v="125"/>
    <s v="C.T. Rio Seco"/>
    <x v="388"/>
    <x v="0"/>
    <x v="0"/>
    <x v="340"/>
    <x v="0"/>
    <s v="Instalado"/>
    <s v="Operativo"/>
    <s v="Autoproductor"/>
    <x v="2"/>
    <x v="0"/>
    <x v="0"/>
    <x v="0"/>
    <s v="Privado"/>
    <s v="AREQUIPA"/>
    <s v="AREQUIPA"/>
    <s v="AREQUIPA"/>
    <s v="CERRO COLORADO"/>
    <n v="0"/>
    <x v="0"/>
    <n v="0"/>
    <x v="0"/>
    <n v="0"/>
    <x v="0"/>
    <x v="0"/>
    <n v="0.93899999999999995"/>
    <n v="9.3899999999999995E-4"/>
    <m/>
    <n v="7.5833333333333336E-2"/>
    <n v="6.8999999999999992E-2"/>
    <n v="7.6479999999999997"/>
    <n v="0"/>
    <n v="42"/>
    <s v="BASE DE DATOS"/>
    <m/>
  </r>
  <r>
    <s v="20"/>
    <x v="4"/>
    <s v="INKBOR"/>
    <s v="33029094"/>
    <s v="33029094"/>
    <x v="0"/>
    <m/>
    <m/>
    <n v="1.1299999999999999"/>
    <n v="0.90400000000000003"/>
    <m/>
    <m/>
    <n v="14.986000000000001"/>
    <m/>
    <m/>
    <m/>
    <n v="10"/>
    <n v="0.25"/>
    <x v="0"/>
    <s v="INKBOR33029094EL"/>
    <s v="Inkabor SAC"/>
    <x v="125"/>
    <x v="125"/>
    <s v="C.T. Ubinas"/>
    <x v="387"/>
    <x v="0"/>
    <x v="0"/>
    <x v="340"/>
    <x v="0"/>
    <s v="Instalado"/>
    <s v="Operativo"/>
    <s v="Autoproductor"/>
    <x v="2"/>
    <x v="0"/>
    <x v="0"/>
    <x v="0"/>
    <s v="Privado"/>
    <s v="AREQUIPA"/>
    <s v="AREQUIPA"/>
    <s v="AREQUIPA"/>
    <s v="CERRO COLORADO"/>
    <n v="0"/>
    <x v="0"/>
    <n v="0"/>
    <x v="0"/>
    <n v="0"/>
    <x v="0"/>
    <x v="0"/>
    <n v="14.986000000000001"/>
    <n v="1.4986000000000001E-2"/>
    <m/>
    <n v="9.4166666666666662E-2"/>
    <n v="7.5333333333333335E-2"/>
    <n v="7.6479999999999997"/>
    <n v="0"/>
    <n v="42"/>
    <s v="BASE DE DATOS"/>
    <m/>
  </r>
  <r>
    <s v="20"/>
    <x v="4"/>
    <s v="INKBOR"/>
    <s v="33082398"/>
    <s v="33082398"/>
    <x v="0"/>
    <m/>
    <m/>
    <n v="0.91"/>
    <n v="0.82799999999999996"/>
    <m/>
    <m/>
    <n v="0.80200000000000005"/>
    <m/>
    <m/>
    <m/>
    <n v="2"/>
    <n v="0.7"/>
    <x v="0"/>
    <s v="INKBOR33082398EL"/>
    <s v="Inkabor SAC"/>
    <x v="125"/>
    <x v="125"/>
    <s v="C.T. Rio Seco"/>
    <x v="388"/>
    <x v="0"/>
    <x v="0"/>
    <x v="340"/>
    <x v="0"/>
    <s v="Instalado"/>
    <s v="Operativo"/>
    <s v="Autoproductor"/>
    <x v="2"/>
    <x v="0"/>
    <x v="0"/>
    <x v="0"/>
    <s v="Privado"/>
    <s v="AREQUIPA"/>
    <s v="AREQUIPA"/>
    <s v="AREQUIPA"/>
    <s v="CERRO COLORADO"/>
    <n v="0"/>
    <x v="0"/>
    <n v="0"/>
    <x v="0"/>
    <n v="0"/>
    <x v="0"/>
    <x v="0"/>
    <n v="0.80200000000000005"/>
    <n v="8.0200000000000009E-4"/>
    <m/>
    <n v="7.5833333333333336E-2"/>
    <n v="6.8999999999999992E-2"/>
    <n v="7.6479999999999997"/>
    <n v="0"/>
    <n v="42"/>
    <s v="BASE DE DATOS"/>
    <m/>
  </r>
  <r>
    <s v="20"/>
    <x v="5"/>
    <s v="INKBOR"/>
    <s v="33029094"/>
    <s v="33029094"/>
    <x v="0"/>
    <m/>
    <m/>
    <n v="1.1299999999999999"/>
    <n v="0.90400000000000003"/>
    <m/>
    <m/>
    <n v="16.206"/>
    <m/>
    <m/>
    <m/>
    <n v="22"/>
    <n v="0.25"/>
    <x v="0"/>
    <s v="INKBOR33029094EL"/>
    <s v="Inkabor SAC"/>
    <x v="125"/>
    <x v="125"/>
    <s v="C.T. Ubinas"/>
    <x v="387"/>
    <x v="0"/>
    <x v="0"/>
    <x v="340"/>
    <x v="0"/>
    <s v="Instalado"/>
    <s v="Operativo"/>
    <s v="Autoproductor"/>
    <x v="2"/>
    <x v="0"/>
    <x v="0"/>
    <x v="0"/>
    <s v="Privado"/>
    <s v="AREQUIPA"/>
    <s v="AREQUIPA"/>
    <s v="AREQUIPA"/>
    <s v="CERRO COLORADO"/>
    <n v="0"/>
    <x v="0"/>
    <n v="0"/>
    <x v="0"/>
    <n v="0"/>
    <x v="0"/>
    <x v="0"/>
    <n v="16.206"/>
    <n v="1.6205999999999998E-2"/>
    <m/>
    <n v="9.4166666666666662E-2"/>
    <n v="7.5333333333333335E-2"/>
    <n v="7.6479999999999997"/>
    <n v="0"/>
    <n v="42"/>
    <s v="BASE DE DATOS"/>
    <m/>
  </r>
  <r>
    <s v="20"/>
    <x v="5"/>
    <s v="INKBOR"/>
    <s v="33082398"/>
    <s v="33082398"/>
    <x v="0"/>
    <m/>
    <m/>
    <n v="0.91"/>
    <n v="0.82799999999999996"/>
    <m/>
    <m/>
    <n v="0.622"/>
    <m/>
    <m/>
    <m/>
    <n v="2"/>
    <n v="0.7"/>
    <x v="0"/>
    <s v="INKBOR33082398EL"/>
    <s v="Inkabor SAC"/>
    <x v="125"/>
    <x v="125"/>
    <s v="C.T. Rio Seco"/>
    <x v="388"/>
    <x v="0"/>
    <x v="0"/>
    <x v="340"/>
    <x v="0"/>
    <s v="Instalado"/>
    <s v="Operativo"/>
    <s v="Autoproductor"/>
    <x v="2"/>
    <x v="0"/>
    <x v="0"/>
    <x v="0"/>
    <s v="Privado"/>
    <s v="AREQUIPA"/>
    <s v="AREQUIPA"/>
    <s v="AREQUIPA"/>
    <s v="CERRO COLORADO"/>
    <n v="0"/>
    <x v="0"/>
    <n v="0"/>
    <x v="0"/>
    <n v="0"/>
    <x v="0"/>
    <x v="0"/>
    <n v="0.622"/>
    <n v="6.2200000000000005E-4"/>
    <m/>
    <n v="7.5833333333333336E-2"/>
    <n v="6.8999999999999992E-2"/>
    <n v="7.6479999999999997"/>
    <n v="0"/>
    <n v="42"/>
    <s v="BASE DE DATOS"/>
    <m/>
  </r>
  <r>
    <s v="20"/>
    <x v="6"/>
    <s v="MKOLPA"/>
    <s v="53025918"/>
    <s v="53025918"/>
    <x v="0"/>
    <m/>
    <m/>
    <n v="0.499"/>
    <n v="0.32"/>
    <m/>
    <m/>
    <n v="36.5"/>
    <m/>
    <m/>
    <m/>
    <n v="2"/>
    <n v="0.3"/>
    <x v="0"/>
    <s v="MKOLPA53025918EL"/>
    <s v="Compañia Minera Kolpa S.A."/>
    <x v="99"/>
    <x v="99"/>
    <s v="C.T. Kolpa"/>
    <x v="323"/>
    <x v="0"/>
    <x v="0"/>
    <x v="340"/>
    <x v="0"/>
    <s v="Instalado"/>
    <s v="Operativo"/>
    <s v="Autoproductor"/>
    <x v="2"/>
    <x v="0"/>
    <x v="0"/>
    <x v="0"/>
    <s v="Privado"/>
    <s v="HUANCAVELICA"/>
    <s v="HUANCAVELICA"/>
    <s v="HUANCAVELICA"/>
    <s v="HUACHOCOLPA"/>
    <n v="0"/>
    <x v="0"/>
    <n v="0"/>
    <x v="0"/>
    <n v="0"/>
    <x v="0"/>
    <x v="0"/>
    <n v="36.5"/>
    <n v="3.6499999999999998E-2"/>
    <m/>
    <n v="4.1583333333333333E-2"/>
    <n v="2.6666666666666668E-2"/>
    <n v="7.6479999999999997"/>
    <n v="0"/>
    <n v="27"/>
    <s v="BASE DE DATOS"/>
    <m/>
  </r>
  <r>
    <s v="20"/>
    <x v="6"/>
    <s v="RETAMA"/>
    <s v="33025293"/>
    <s v="33025293"/>
    <x v="0"/>
    <m/>
    <m/>
    <n v="13.734999999999999"/>
    <n v="9.9849999999999994"/>
    <m/>
    <m/>
    <n v="4.4450000000000003"/>
    <m/>
    <m/>
    <m/>
    <n v="0"/>
    <n v="0"/>
    <x v="0"/>
    <s v="RETAMA33025293EL"/>
    <s v="Minera Aur¡fera Retamas S.A."/>
    <x v="90"/>
    <x v="90"/>
    <s v="C.T. San Andr‚s"/>
    <x v="307"/>
    <x v="0"/>
    <x v="0"/>
    <x v="340"/>
    <x v="0"/>
    <s v="Instalado"/>
    <s v="Operativo"/>
    <s v="Autoproductor"/>
    <x v="2"/>
    <x v="0"/>
    <x v="0"/>
    <x v="0"/>
    <s v="Privado"/>
    <s v="LA LIBERTAD"/>
    <s v="LA LIBERTAD"/>
    <s v="PATAZ"/>
    <s v="PARCOY"/>
    <n v="0"/>
    <x v="0"/>
    <n v="0"/>
    <x v="0"/>
    <n v="0"/>
    <x v="0"/>
    <x v="0"/>
    <n v="4.4450000000000003"/>
    <n v="4.4450000000000002E-3"/>
    <m/>
    <n v="1.1445833333333333"/>
    <n v="0.83208333333333329"/>
    <n v="7.6479999999999997"/>
    <n v="0"/>
    <n v="45"/>
    <s v="BASE DE DATOS"/>
    <m/>
  </r>
  <r>
    <s v="20"/>
    <x v="6"/>
    <s v="MINSUR"/>
    <s v="0000001E"/>
    <s v="0000001E"/>
    <x v="0"/>
    <m/>
    <m/>
    <n v="6.165"/>
    <n v="4"/>
    <m/>
    <m/>
    <n v="262.14"/>
    <m/>
    <m/>
    <m/>
    <n v="55"/>
    <n v="3.2"/>
    <x v="0"/>
    <s v="MINSUR0000001EEL"/>
    <s v="Minsur S.A."/>
    <x v="100"/>
    <x v="100"/>
    <s v="C.T. FUNDICIÓN GAS NATURAL"/>
    <x v="324"/>
    <x v="0"/>
    <x v="0"/>
    <x v="340"/>
    <x v="0"/>
    <s v="Instalado"/>
    <s v="Operativo"/>
    <s v="Autoproductor"/>
    <x v="2"/>
    <x v="1"/>
    <x v="0"/>
    <x v="0"/>
    <s v="Privado"/>
    <s v="ICA"/>
    <s v="ICA"/>
    <s v="PISCO"/>
    <s v="PARACAS"/>
    <n v="0"/>
    <x v="1"/>
    <n v="0"/>
    <x v="0"/>
    <n v="0"/>
    <x v="0"/>
    <x v="0"/>
    <n v="262.14"/>
    <n v="0.26213999999999998"/>
    <m/>
    <n v="0.51375000000000004"/>
    <n v="0.33333333333333331"/>
    <n v="7.6479999999999997"/>
    <n v="0"/>
    <n v="50"/>
    <s v="BASE DE DATOS"/>
    <m/>
  </r>
  <r>
    <s v="20"/>
    <x v="6"/>
    <s v="MINSUR"/>
    <s v="33016193"/>
    <s v="33016193"/>
    <x v="0"/>
    <m/>
    <m/>
    <n v="8.5"/>
    <n v="6.03"/>
    <m/>
    <m/>
    <n v="26.37"/>
    <m/>
    <m/>
    <m/>
    <n v="52"/>
    <n v="4"/>
    <x v="0"/>
    <s v="MINSUR33016193EL"/>
    <s v="Minsur S.A."/>
    <x v="100"/>
    <x v="100"/>
    <s v="C.T. SAN RAFAEL"/>
    <x v="325"/>
    <x v="0"/>
    <x v="0"/>
    <x v="340"/>
    <x v="0"/>
    <s v="Instalado"/>
    <s v="Operativo"/>
    <s v="Autoproductor"/>
    <x v="2"/>
    <x v="1"/>
    <x v="0"/>
    <x v="0"/>
    <s v="Privado"/>
    <s v="PUNO"/>
    <s v="PUNO"/>
    <s v="MELGAR"/>
    <s v="ANTANTA"/>
    <n v="0"/>
    <x v="0"/>
    <n v="0"/>
    <x v="0"/>
    <n v="0"/>
    <x v="0"/>
    <x v="0"/>
    <n v="26.37"/>
    <n v="2.6370000000000001E-2"/>
    <m/>
    <n v="0.70833333333333337"/>
    <n v="0.50250000000000006"/>
    <n v="7.6479999999999997"/>
    <n v="0"/>
    <n v="50"/>
    <s v="BASE DE DATOS"/>
    <m/>
  </r>
  <r>
    <s v="20"/>
    <x v="6"/>
    <s v="MINSUR"/>
    <s v="53024315"/>
    <s v="53024315"/>
    <x v="0"/>
    <m/>
    <m/>
    <n v="3.65"/>
    <n v="2.5"/>
    <m/>
    <m/>
    <n v="0"/>
    <m/>
    <m/>
    <m/>
    <n v="0"/>
    <n v="0"/>
    <x v="0"/>
    <s v="MINSUR53024315EL"/>
    <s v="Minsur S.A."/>
    <x v="100"/>
    <x v="100"/>
    <s v="C.T. PUCAMARCA"/>
    <x v="326"/>
    <x v="0"/>
    <x v="0"/>
    <x v="340"/>
    <x v="0"/>
    <s v="Instalado"/>
    <s v="Operativo"/>
    <s v="Autoproductor"/>
    <x v="2"/>
    <x v="1"/>
    <x v="0"/>
    <x v="0"/>
    <s v="Privado"/>
    <s v="TACNA"/>
    <s v="TACNA"/>
    <s v="TACNA"/>
    <s v="PALCA"/>
    <s v="PUCAMARCA"/>
    <x v="0"/>
    <n v="0"/>
    <x v="0"/>
    <n v="0"/>
    <x v="0"/>
    <x v="0"/>
    <n v="0"/>
    <n v="0"/>
    <m/>
    <n v="0.30416666666666664"/>
    <n v="0.20833333333333334"/>
    <n v="7.6479999999999997"/>
    <n v="0"/>
    <n v="50"/>
    <s v="BASE DE DATOS"/>
    <m/>
  </r>
  <r>
    <s v="20"/>
    <x v="6"/>
    <s v="MINSUR"/>
    <s v="53202609"/>
    <s v="53202609"/>
    <x v="0"/>
    <m/>
    <m/>
    <n v="3.99"/>
    <n v="3.15"/>
    <m/>
    <m/>
    <n v="0.51500000000000001"/>
    <m/>
    <m/>
    <m/>
    <n v="0"/>
    <n v="0.5"/>
    <x v="0"/>
    <s v="MINSUR53202609EL"/>
    <s v="Minsur S.A."/>
    <x v="100"/>
    <x v="100"/>
    <s v="C.T. FUNDICIÓN DIESEL"/>
    <x v="327"/>
    <x v="0"/>
    <x v="0"/>
    <x v="340"/>
    <x v="0"/>
    <s v="Instalado"/>
    <s v="Operativo"/>
    <s v="Autoproductor"/>
    <x v="2"/>
    <x v="1"/>
    <x v="0"/>
    <x v="0"/>
    <s v="Privado"/>
    <s v="ICA"/>
    <s v="ICA"/>
    <s v="PISCO"/>
    <s v="PARACAS"/>
    <n v="0"/>
    <x v="0"/>
    <n v="0"/>
    <x v="0"/>
    <n v="0"/>
    <x v="0"/>
    <x v="0"/>
    <n v="0.51500000000000001"/>
    <n v="5.1500000000000005E-4"/>
    <m/>
    <n v="0.33250000000000002"/>
    <n v="0.26250000000000001"/>
    <n v="7.6479999999999997"/>
    <n v="0"/>
    <n v="50"/>
    <s v="BASE DE DATOS"/>
    <m/>
  </r>
  <r>
    <s v="20"/>
    <x v="5"/>
    <s v="STRATU"/>
    <s v="33179009"/>
    <s v="33179009"/>
    <x v="0"/>
    <m/>
    <m/>
    <n v="42"/>
    <n v="42"/>
    <m/>
    <m/>
    <n v="0"/>
    <m/>
    <m/>
    <m/>
    <n v="0"/>
    <n v="0"/>
    <x v="0"/>
    <s v="STRATU33179009EL"/>
    <s v="Pacific Stratus Energy del Perú S.A."/>
    <x v="88"/>
    <x v="88"/>
    <s v="C.T. Huayuri"/>
    <x v="303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2"/>
    <n v="0"/>
    <x v="0"/>
    <n v="0"/>
    <x v="0"/>
    <x v="0"/>
    <n v="0"/>
    <n v="0"/>
    <m/>
    <n v="3.5"/>
    <n v="3.5"/>
    <n v="7.6479999999999997"/>
    <n v="0"/>
    <n v="55"/>
    <s v="BASE DE DATOS"/>
    <m/>
  </r>
  <r>
    <s v="20"/>
    <x v="5"/>
    <s v="STRATU"/>
    <s v="33039894"/>
    <s v="33039894"/>
    <x v="0"/>
    <m/>
    <m/>
    <n v="65.510000000000005"/>
    <n v="49.14"/>
    <m/>
    <m/>
    <n v="201.35"/>
    <m/>
    <m/>
    <m/>
    <n v="81.69"/>
    <n v="0.35"/>
    <x v="0"/>
    <s v="STRATU33039894EL"/>
    <s v="Pacific Stratus Energy del Perú S.A."/>
    <x v="88"/>
    <x v="88"/>
    <s v="C.T. MINICENTRALES L-1AB"/>
    <x v="304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ALTO AMAZONAS"/>
    <n v="0"/>
    <x v="1"/>
    <n v="0"/>
    <x v="0"/>
    <n v="0"/>
    <x v="0"/>
    <x v="0"/>
    <n v="201.35"/>
    <n v="0.20135"/>
    <m/>
    <n v="6.081666666666667"/>
    <n v="4.1091666666666669"/>
    <n v="7.6479999999999997"/>
    <n v="0"/>
    <n v="55"/>
    <s v="BASE DE DATOS"/>
    <m/>
  </r>
  <r>
    <s v="20"/>
    <x v="5"/>
    <s v="STRATU"/>
    <s v="33148006"/>
    <s v="33148006"/>
    <x v="0"/>
    <m/>
    <m/>
    <n v="20.8"/>
    <n v="16"/>
    <m/>
    <m/>
    <n v="0"/>
    <m/>
    <m/>
    <m/>
    <n v="0"/>
    <n v="0"/>
    <x v="0"/>
    <s v="STRATU33148006EL"/>
    <s v="Pacific Stratus Energy del Perú S.A."/>
    <x v="88"/>
    <x v="88"/>
    <s v="C.T. Guayabal"/>
    <x v="305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0"/>
    <n v="0"/>
    <x v="0"/>
    <n v="0"/>
    <x v="0"/>
    <x v="0"/>
    <n v="0"/>
    <n v="0"/>
    <m/>
    <n v="1.7333333333333334"/>
    <n v="1.3333333333333333"/>
    <n v="7.6479999999999997"/>
    <n v="0"/>
    <n v="55"/>
    <s v="BASE DE DATOS"/>
    <m/>
  </r>
  <r>
    <s v="20"/>
    <x v="6"/>
    <s v="CPPC"/>
    <s v="33101200"/>
    <s v="33101200"/>
    <x v="0"/>
    <m/>
    <m/>
    <n v="1.8"/>
    <n v="1.5"/>
    <m/>
    <m/>
    <n v="9.06"/>
    <m/>
    <m/>
    <m/>
    <n v="0"/>
    <n v="1.5"/>
    <x v="0"/>
    <s v="CPPC33101200EL"/>
    <s v="Cia.Pesquera del Pac¡fico Centro S.A."/>
    <x v="102"/>
    <x v="102"/>
    <s v="C.T.Planta Chimbote"/>
    <x v="329"/>
    <x v="0"/>
    <x v="0"/>
    <x v="340"/>
    <x v="0"/>
    <s v="Instalado"/>
    <s v="Inoperativo"/>
    <s v="Autoproductor"/>
    <x v="2"/>
    <x v="1"/>
    <x v="0"/>
    <x v="0"/>
    <s v="Privado"/>
    <s v="ANCASH"/>
    <s v="ANCASH"/>
    <s v="SANTA"/>
    <s v="CHIMBOTE"/>
    <n v="0"/>
    <x v="0"/>
    <n v="0"/>
    <x v="0"/>
    <n v="0"/>
    <x v="0"/>
    <x v="0"/>
    <n v="9.06"/>
    <n v="9.0600000000000003E-3"/>
    <m/>
    <n v="0.15"/>
    <n v="0.125"/>
    <n v="7.6479999999999997"/>
    <n v="0"/>
    <n v="31"/>
    <s v="BASE DE DATOS"/>
    <m/>
  </r>
  <r>
    <s v="20"/>
    <x v="6"/>
    <s v="CPPC"/>
    <s v="33100900"/>
    <s v="33100900"/>
    <x v="0"/>
    <m/>
    <m/>
    <n v="2.0499999999999998"/>
    <n v="1.5"/>
    <m/>
    <m/>
    <n v="41.32"/>
    <m/>
    <m/>
    <m/>
    <n v="0"/>
    <n v="1.5"/>
    <x v="0"/>
    <s v="CPPC33100900EL"/>
    <s v="Cia.Pesquera del Pac¡fico Centro S.A."/>
    <x v="102"/>
    <x v="102"/>
    <s v="C.T.Planta Supe"/>
    <x v="330"/>
    <x v="0"/>
    <x v="0"/>
    <x v="340"/>
    <x v="0"/>
    <s v="Instalado"/>
    <s v="Inoperativo"/>
    <s v="Autoproductor"/>
    <x v="2"/>
    <x v="1"/>
    <x v="0"/>
    <x v="0"/>
    <s v="Privado"/>
    <s v="LIMA"/>
    <s v="LIMA"/>
    <s v="BARRANCA"/>
    <s v="PUERTO SUPE"/>
    <n v="0"/>
    <x v="0"/>
    <n v="0"/>
    <x v="0"/>
    <n v="0"/>
    <x v="0"/>
    <x v="0"/>
    <n v="41.32"/>
    <n v="4.1320000000000003E-2"/>
    <m/>
    <n v="0.17083333333333331"/>
    <n v="0.125"/>
    <n v="7.6479999999999997"/>
    <n v="0"/>
    <n v="31"/>
    <s v="BASE DE DATOS"/>
    <m/>
  </r>
  <r>
    <s v="20"/>
    <x v="5"/>
    <s v="PERLNG"/>
    <s v="33176909"/>
    <s v="33176909"/>
    <x v="1"/>
    <m/>
    <m/>
    <n v="77.400000000000006"/>
    <n v="71.69"/>
    <m/>
    <m/>
    <n v="11449.34"/>
    <m/>
    <m/>
    <m/>
    <n v="35"/>
    <n v="38.57"/>
    <x v="0"/>
    <s v="PERLNG33176909TG"/>
    <s v="PERU LNG SRL"/>
    <x v="109"/>
    <x v="109"/>
    <s v="C.T. Pampa Melchorita II"/>
    <x v="351"/>
    <x v="1"/>
    <x v="1"/>
    <x v="340"/>
    <x v="0"/>
    <s v="Instalado"/>
    <s v="Operativo"/>
    <s v="Autoproductor"/>
    <x v="2"/>
    <x v="0"/>
    <x v="0"/>
    <x v="0"/>
    <s v="Privado"/>
    <s v="LIMA"/>
    <s v="LIMA"/>
    <s v="CAÑETE"/>
    <s v="SAN VICENTE DE CAÑETE"/>
    <n v="0"/>
    <x v="1"/>
    <n v="0"/>
    <x v="0"/>
    <n v="0"/>
    <x v="0"/>
    <x v="0"/>
    <n v="11449.34"/>
    <n v="11.449339999999999"/>
    <m/>
    <n v="6.45"/>
    <n v="5.9741666666666662"/>
    <n v="7.6479999999999997"/>
    <n v="0"/>
    <n v="56"/>
    <s v="BASE DE DATOS"/>
    <m/>
  </r>
  <r>
    <s v="20"/>
    <x v="6"/>
    <s v="PLUSPE"/>
    <s v="53007395"/>
    <s v="53007395"/>
    <x v="0"/>
    <m/>
    <m/>
    <n v="27.05"/>
    <n v="24.03"/>
    <m/>
    <m/>
    <n v="725.803"/>
    <m/>
    <m/>
    <m/>
    <n v="120"/>
    <n v="2.3199999999999998"/>
    <x v="0"/>
    <s v="PLUSPE53007395EL"/>
    <s v="Pluspetrol Per£ Corporati¢n Sucursal del Per£"/>
    <x v="114"/>
    <x v="114"/>
    <s v="C.T. CORRIENTES 1"/>
    <x v="358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1"/>
    <n v="0"/>
    <x v="0"/>
    <n v="0"/>
    <x v="0"/>
    <x v="0"/>
    <n v="725.803"/>
    <n v="0.72580299999999998"/>
    <m/>
    <n v="2.2541666666666669"/>
    <n v="2.0024999999999999"/>
    <n v="7.6479999999999997"/>
    <n v="0"/>
    <n v="61"/>
    <s v="BASE DE DATOS"/>
    <m/>
  </r>
  <r>
    <s v="20"/>
    <x v="6"/>
    <s v="PLUSPE"/>
    <s v="53007595"/>
    <s v="53007595"/>
    <x v="0"/>
    <m/>
    <m/>
    <n v="17.7"/>
    <n v="16.59"/>
    <m/>
    <m/>
    <n v="0"/>
    <m/>
    <m/>
    <m/>
    <n v="0"/>
    <n v="0"/>
    <x v="0"/>
    <s v="PLUSPE53007595EL"/>
    <s v="Pluspetrol Per£ Corporati¢n Sucursal del Per£"/>
    <x v="114"/>
    <x v="114"/>
    <s v="C.T. CORRIENTES 2"/>
    <x v="359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2"/>
    <n v="0"/>
    <x v="0"/>
    <n v="0"/>
    <x v="0"/>
    <x v="0"/>
    <n v="0"/>
    <n v="0"/>
    <m/>
    <n v="1.4749999999999999"/>
    <n v="1.3825000000000001"/>
    <n v="7.6479999999999997"/>
    <n v="0"/>
    <n v="61"/>
    <s v="BASE DE DATOS"/>
    <m/>
  </r>
  <r>
    <s v="20"/>
    <x v="6"/>
    <s v="PLUSPE"/>
    <s v="53007295"/>
    <s v="53007295"/>
    <x v="0"/>
    <m/>
    <m/>
    <n v="0.6"/>
    <n v="0.56000000000000005"/>
    <m/>
    <m/>
    <n v="0"/>
    <m/>
    <m/>
    <m/>
    <n v="0"/>
    <n v="0"/>
    <x v="0"/>
    <s v="PLUSPE53007295EL"/>
    <s v="Pluspetrol Per£ Corporati¢n Sucursal del Per£"/>
    <x v="114"/>
    <x v="114"/>
    <s v="C.T. 149 - PAVAYACU"/>
    <x v="360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0"/>
    <n v="0"/>
    <x v="0"/>
    <n v="0"/>
    <x v="0"/>
    <x v="0"/>
    <n v="0"/>
    <n v="0"/>
    <m/>
    <n v="4.9999999999999996E-2"/>
    <n v="4.6666666666666669E-2"/>
    <n v="7.6479999999999997"/>
    <n v="0"/>
    <n v="61"/>
    <s v="BASE DE DATOS"/>
    <m/>
  </r>
  <r>
    <s v="20"/>
    <x v="6"/>
    <s v="PLUSPE"/>
    <s v="53007495"/>
    <s v="53007495"/>
    <x v="0"/>
    <m/>
    <m/>
    <n v="9.9"/>
    <n v="7.3"/>
    <m/>
    <m/>
    <n v="97.98"/>
    <m/>
    <m/>
    <m/>
    <n v="34"/>
    <n v="0.16500000000000001"/>
    <x v="0"/>
    <s v="PLUSPE53007495EL"/>
    <s v="Pluspetrol Per£ Corporati¢n Sucursal del Per£"/>
    <x v="114"/>
    <x v="114"/>
    <s v="C.T. 130 - PAVAYACU"/>
    <x v="361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1"/>
    <n v="0"/>
    <x v="0"/>
    <n v="0"/>
    <x v="0"/>
    <x v="0"/>
    <n v="97.98"/>
    <n v="9.7979999999999998E-2"/>
    <m/>
    <n v="0.82500000000000007"/>
    <n v="0.60833333333333328"/>
    <n v="7.6479999999999997"/>
    <n v="0"/>
    <n v="61"/>
    <s v="BASE DE DATOS"/>
    <m/>
  </r>
  <r>
    <s v="20"/>
    <x v="6"/>
    <s v="PLUSPE"/>
    <s v="53008695"/>
    <s v="53008695"/>
    <x v="0"/>
    <m/>
    <m/>
    <n v="6.2469999999999999"/>
    <n v="5.5620000000000003"/>
    <m/>
    <m/>
    <n v="70.882999999999996"/>
    <m/>
    <m/>
    <m/>
    <n v="49"/>
    <n v="0.14000000000000001"/>
    <x v="0"/>
    <s v="PLUSPE53008695EL"/>
    <s v="Pluspetrol Per£ Corporati¢n Sucursal del Per£"/>
    <x v="114"/>
    <x v="114"/>
    <s v="C.T. BAT.3 - YANAYACU"/>
    <x v="362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0"/>
    <n v="0"/>
    <x v="0"/>
    <n v="0"/>
    <x v="0"/>
    <x v="0"/>
    <n v="70.882999999999996"/>
    <n v="7.0883000000000002E-2"/>
    <m/>
    <n v="0.52058333333333329"/>
    <n v="0.43849999999999995"/>
    <n v="7.6479999999999997"/>
    <n v="0"/>
    <n v="61"/>
    <s v="BASE DE DATOS"/>
    <m/>
  </r>
  <r>
    <s v="20"/>
    <x v="6"/>
    <s v="PLUSPE"/>
    <s v="53008795"/>
    <s v="53008795"/>
    <x v="0"/>
    <m/>
    <m/>
    <n v="4.45"/>
    <n v="3.11"/>
    <m/>
    <m/>
    <n v="41.3"/>
    <m/>
    <m/>
    <m/>
    <n v="55"/>
    <n v="9.6000000000000002E-2"/>
    <x v="0"/>
    <s v="PLUSPE53008795EL"/>
    <s v="Pluspetrol Per£ Corporati¢n Sucursal del Per£"/>
    <x v="114"/>
    <x v="114"/>
    <s v="C.T. BAT.8 - CHAMBIRA"/>
    <x v="363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0"/>
    <n v="0"/>
    <x v="0"/>
    <n v="0"/>
    <x v="0"/>
    <x v="0"/>
    <n v="41.3"/>
    <n v="4.1299999999999996E-2"/>
    <m/>
    <n v="0.37083333333333335"/>
    <n v="0.25916666666666666"/>
    <n v="7.6479999999999997"/>
    <n v="0"/>
    <n v="61"/>
    <s v="BASE DE DATOS"/>
    <m/>
  </r>
  <r>
    <s v="20"/>
    <x v="6"/>
    <s v="PLUSPE"/>
    <s v="53007195"/>
    <s v="53007195"/>
    <x v="0"/>
    <m/>
    <m/>
    <n v="0.2"/>
    <n v="0.13"/>
    <m/>
    <m/>
    <n v="0"/>
    <m/>
    <m/>
    <m/>
    <n v="0"/>
    <n v="0"/>
    <x v="0"/>
    <s v="PLUSPE53007195EL"/>
    <s v="Pluspetrol Per£ Corporati¢n Sucursal del Per£"/>
    <x v="114"/>
    <x v="114"/>
    <s v="C.T. BAT.5 - PAVAYACU"/>
    <x v="364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0"/>
    <n v="0"/>
    <x v="0"/>
    <n v="0"/>
    <x v="0"/>
    <x v="0"/>
    <n v="0"/>
    <n v="0"/>
    <m/>
    <n v="1.6666666666666666E-2"/>
    <n v="1.0833333333333334E-2"/>
    <n v="7.6479999999999997"/>
    <n v="0"/>
    <n v="61"/>
    <s v="BASE DE DATOS"/>
    <m/>
  </r>
  <r>
    <s v="20"/>
    <x v="6"/>
    <s v="PLUSPE"/>
    <s v="53013499"/>
    <s v="53013499"/>
    <x v="0"/>
    <m/>
    <m/>
    <n v="0.5"/>
    <n v="0.42"/>
    <m/>
    <m/>
    <n v="49.542999999999999"/>
    <m/>
    <m/>
    <m/>
    <n v="9"/>
    <n v="0.04"/>
    <x v="0"/>
    <s v="PLUSPE53013499EL"/>
    <s v="Pluspetrol Per£ Corporati¢n Sucursal del Per£"/>
    <x v="114"/>
    <x v="114"/>
    <s v="C.T. CAPIRONA"/>
    <x v="365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0"/>
    <n v="0"/>
    <x v="0"/>
    <n v="0"/>
    <x v="0"/>
    <x v="0"/>
    <n v="49.542999999999999"/>
    <n v="4.9542999999999997E-2"/>
    <m/>
    <n v="4.1666666666666664E-2"/>
    <n v="3.4999999999999996E-2"/>
    <n v="7.6479999999999997"/>
    <n v="0"/>
    <n v="61"/>
    <s v="BASE DE DATOS"/>
    <m/>
  </r>
  <r>
    <s v="20"/>
    <x v="6"/>
    <s v="PLUSPE"/>
    <s v="53016301"/>
    <s v="53016301"/>
    <x v="0"/>
    <m/>
    <m/>
    <n v="3.7999999999999999E-2"/>
    <n v="3.7999999999999999E-2"/>
    <m/>
    <m/>
    <n v="0"/>
    <m/>
    <m/>
    <m/>
    <n v="0"/>
    <n v="0"/>
    <x v="0"/>
    <s v="PLUSPE53016301EL"/>
    <s v="Pluspetrol Per£ Corporati¢n Sucursal del Per£"/>
    <x v="114"/>
    <x v="114"/>
    <s v="C.T. NVA. ESPERANZA"/>
    <x v="366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0"/>
    <n v="0"/>
    <x v="0"/>
    <n v="0"/>
    <x v="0"/>
    <x v="0"/>
    <n v="0"/>
    <n v="0"/>
    <m/>
    <n v="3.1666666666666666E-3"/>
    <n v="3.1666666666666666E-3"/>
    <n v="7.6479999999999997"/>
    <n v="0"/>
    <n v="61"/>
    <s v="BASE DE DATOS"/>
    <m/>
  </r>
  <r>
    <s v="20"/>
    <x v="6"/>
    <s v="PLUSMA"/>
    <s v="33137405"/>
    <s v="33137405"/>
    <x v="1"/>
    <m/>
    <m/>
    <n v="32"/>
    <n v="28.8"/>
    <m/>
    <m/>
    <n v="8776.5300000000007"/>
    <m/>
    <m/>
    <m/>
    <n v="0"/>
    <n v="12.464"/>
    <x v="0"/>
    <s v="PLUSMA33137405TG"/>
    <s v="Pluspetrol Per£ Corp.Suc.del Per£ - Malvinas"/>
    <x v="89"/>
    <x v="89"/>
    <s v="C.T. MALVINAS"/>
    <x v="306"/>
    <x v="1"/>
    <x v="1"/>
    <x v="340"/>
    <x v="0"/>
    <s v="Instalado"/>
    <s v="Operativo"/>
    <s v="Autoproductor"/>
    <x v="2"/>
    <x v="0"/>
    <x v="0"/>
    <x v="0"/>
    <s v="Privado"/>
    <s v="CUSCO"/>
    <s v="CUSCO"/>
    <s v="LA CONVENCION"/>
    <s v="ECHARATE"/>
    <n v="0"/>
    <x v="1"/>
    <n v="0"/>
    <x v="0"/>
    <n v="0"/>
    <x v="0"/>
    <x v="0"/>
    <n v="8776.5300000000007"/>
    <n v="8.7765300000000011"/>
    <m/>
    <n v="2.6666666666666665"/>
    <n v="2.4"/>
    <n v="7.6479999999999997"/>
    <n v="0"/>
    <n v="62"/>
    <s v="BASE DE DATOS"/>
    <m/>
  </r>
  <r>
    <s v="20"/>
    <x v="6"/>
    <s v="PLUSPI"/>
    <s v="33138205"/>
    <s v="33138205"/>
    <x v="1"/>
    <m/>
    <m/>
    <n v="28"/>
    <n v="24.5"/>
    <m/>
    <m/>
    <n v="6606.866"/>
    <m/>
    <m/>
    <m/>
    <n v="0"/>
    <n v="14.24"/>
    <x v="0"/>
    <s v="PLUSPI33138205TG"/>
    <s v="Pluspetrol Per£ Corp.Suc.del Per£ - Pisco"/>
    <x v="89"/>
    <x v="89"/>
    <s v="C.T. FRAC. PISCO"/>
    <x v="353"/>
    <x v="1"/>
    <x v="1"/>
    <x v="340"/>
    <x v="0"/>
    <s v="Instalado"/>
    <s v="Operativo"/>
    <s v="Autoproductor"/>
    <x v="2"/>
    <x v="0"/>
    <x v="0"/>
    <x v="0"/>
    <s v="Privado"/>
    <s v="ICA"/>
    <s v="ICA"/>
    <s v="PISCO"/>
    <s v="PARACAS"/>
    <n v="0"/>
    <x v="1"/>
    <n v="0"/>
    <x v="0"/>
    <n v="0"/>
    <x v="0"/>
    <x v="0"/>
    <n v="6606.866"/>
    <n v="6.6068660000000001"/>
    <m/>
    <n v="2.3333333333333335"/>
    <n v="2.0416666666666665"/>
    <n v="7.6479999999999997"/>
    <n v="0"/>
    <n v="62"/>
    <s v="BASE DE DATOS"/>
    <m/>
  </r>
  <r>
    <s v="20"/>
    <x v="6"/>
    <s v="QUELLA"/>
    <s v="20191306"/>
    <s v="20191306"/>
    <x v="0"/>
    <m/>
    <m/>
    <n v="5"/>
    <n v="3.8359999999999999"/>
    <m/>
    <m/>
    <n v="425.20100000000002"/>
    <m/>
    <m/>
    <m/>
    <n v="175"/>
    <n v="1.19"/>
    <x v="0"/>
    <s v="QUELLA20191306EL"/>
    <s v="Anglo American Quellaveco S.A."/>
    <x v="123"/>
    <x v="123"/>
    <s v="C.T. Salviani"/>
    <x v="382"/>
    <x v="0"/>
    <x v="0"/>
    <x v="340"/>
    <x v="0"/>
    <s v="Instalado"/>
    <s v="Operativo"/>
    <s v="Autoproductor"/>
    <x v="2"/>
    <x v="0"/>
    <x v="0"/>
    <x v="0"/>
    <s v="Privado"/>
    <s v="MOQUEGUA"/>
    <s v="MOQUEGUA"/>
    <s v="MARISCAL NIETO"/>
    <s v="TORATA"/>
    <n v="0"/>
    <x v="0"/>
    <n v="0"/>
    <x v="0"/>
    <n v="0"/>
    <x v="0"/>
    <x v="0"/>
    <n v="425.20100000000002"/>
    <n v="0.425201"/>
    <m/>
    <n v="0.41666666666666669"/>
    <n v="0.3193333333333333"/>
    <n v="7.6479999999999997"/>
    <n v="0"/>
    <n v="5"/>
    <s v="BASE DE DATOS"/>
    <m/>
  </r>
  <r>
    <s v="20"/>
    <x v="6"/>
    <s v="QUELLA"/>
    <s v="20191041"/>
    <s v="20191041"/>
    <x v="0"/>
    <m/>
    <m/>
    <n v="1.64"/>
    <n v="1.5"/>
    <m/>
    <m/>
    <n v="108.73"/>
    <m/>
    <m/>
    <m/>
    <n v="0"/>
    <n v="0.28199999999999997"/>
    <x v="0"/>
    <s v="QUELLA20191041EL"/>
    <s v="Anglo American Quellaveco S.A."/>
    <x v="123"/>
    <x v="123"/>
    <s v="C.T. Cortadera"/>
    <x v="383"/>
    <x v="0"/>
    <x v="0"/>
    <x v="340"/>
    <x v="0"/>
    <s v="Instalado"/>
    <s v="Operativo"/>
    <s v="Autoproductor"/>
    <x v="2"/>
    <x v="0"/>
    <x v="0"/>
    <x v="0"/>
    <s v="Privado"/>
    <s v="MOQUEGUA"/>
    <s v="MOQUEGUA"/>
    <s v="MARISCAL NIETO"/>
    <s v="TORATA"/>
    <n v="0"/>
    <x v="0"/>
    <n v="0"/>
    <x v="0"/>
    <n v="0"/>
    <x v="0"/>
    <x v="0"/>
    <n v="108.73"/>
    <n v="0.10873000000000001"/>
    <m/>
    <n v="0.13666666666666666"/>
    <n v="0.125"/>
    <n v="7.6479999999999997"/>
    <n v="0"/>
    <n v="5"/>
    <s v="BASE DE DATOS"/>
    <m/>
  </r>
  <r>
    <s v="20"/>
    <x v="6"/>
    <s v="QUELLA"/>
    <s v="20200115"/>
    <s v="20200115"/>
    <x v="0"/>
    <m/>
    <m/>
    <n v="4.08"/>
    <n v="3.33"/>
    <m/>
    <m/>
    <n v="12.095000000000001"/>
    <m/>
    <m/>
    <m/>
    <n v="0"/>
    <n v="1.363"/>
    <x v="0"/>
    <s v="QUELLA20200115EL"/>
    <s v="Anglo American Quellaveco S.A."/>
    <x v="123"/>
    <x v="123"/>
    <s v="C.T. DRENAJE SECTOR MINA"/>
    <x v="385"/>
    <x v="0"/>
    <x v="0"/>
    <x v="340"/>
    <x v="0"/>
    <s v="Instalado"/>
    <s v="Operativo"/>
    <s v="Autoproductor"/>
    <x v="2"/>
    <x v="0"/>
    <x v="0"/>
    <x v="0"/>
    <s v="Privado"/>
    <s v="MOQUEGUA"/>
    <s v="MOQUEGUA"/>
    <s v="MARISCAL NIETO"/>
    <s v="TORATA"/>
    <n v="0"/>
    <x v="0"/>
    <n v="0"/>
    <x v="0"/>
    <n v="0"/>
    <x v="0"/>
    <x v="0"/>
    <n v="12.095000000000001"/>
    <n v="1.2095E-2"/>
    <m/>
    <n v="0.40800000000000003"/>
    <n v="0.33300000000000002"/>
    <e v="#N/A"/>
    <n v="0"/>
    <n v="5"/>
    <s v="BASE DE DATOS"/>
    <m/>
  </r>
  <r>
    <s v="20"/>
    <x v="6"/>
    <s v="QUELLA"/>
    <s v="20181545"/>
    <s v="20181545"/>
    <x v="0"/>
    <m/>
    <m/>
    <n v="2.64"/>
    <n v="1.8939999999999999"/>
    <m/>
    <m/>
    <n v="208.11600000000001"/>
    <m/>
    <m/>
    <m/>
    <n v="130"/>
    <n v="0.90200000000000002"/>
    <x v="0"/>
    <s v="QUELLA20181545EL"/>
    <s v="Anglo American Quellaveco S.A."/>
    <x v="123"/>
    <x v="123"/>
    <s v="C.T. Quellaveco"/>
    <x v="384"/>
    <x v="0"/>
    <x v="0"/>
    <x v="340"/>
    <x v="0"/>
    <s v="Instalado"/>
    <s v="Operativo"/>
    <s v="Autoproductor"/>
    <x v="2"/>
    <x v="0"/>
    <x v="0"/>
    <x v="0"/>
    <s v="Privado"/>
    <s v="MOQUEGUA"/>
    <s v="MOQUEGUA"/>
    <s v="MARISCAL NIETO"/>
    <s v="TORATA"/>
    <n v="0"/>
    <x v="0"/>
    <n v="0"/>
    <x v="0"/>
    <n v="0"/>
    <x v="0"/>
    <x v="0"/>
    <n v="208.11600000000001"/>
    <n v="0.20811600000000002"/>
    <m/>
    <n v="0.22"/>
    <n v="0.15783333333333333"/>
    <n v="7.6479999999999997"/>
    <n v="0"/>
    <n v="5"/>
    <s v="BASE DE DATOS"/>
    <m/>
  </r>
  <r>
    <s v="20"/>
    <x v="6"/>
    <s v="RELAPA"/>
    <s v="33111900"/>
    <s v="33111900"/>
    <x v="1"/>
    <m/>
    <m/>
    <n v="11.25"/>
    <n v="11.25"/>
    <m/>
    <m/>
    <n v="5312.83"/>
    <m/>
    <m/>
    <m/>
    <n v="0"/>
    <n v="8.9700000000000006"/>
    <x v="0"/>
    <s v="RELAPA33111900TG"/>
    <s v="Refiner¡a La Pampilla S.A."/>
    <x v="103"/>
    <x v="103"/>
    <s v="C.T. La Pampilla"/>
    <x v="332"/>
    <x v="1"/>
    <x v="1"/>
    <x v="340"/>
    <x v="0"/>
    <s v="Instalado"/>
    <s v="Operativo"/>
    <s v="Autoproductor"/>
    <x v="2"/>
    <x v="1"/>
    <x v="0"/>
    <x v="0"/>
    <s v="Privado"/>
    <s v="LIMA"/>
    <s v="CALLAO"/>
    <s v="CALLAO"/>
    <s v="Ventanilla"/>
    <n v="0"/>
    <x v="1"/>
    <n v="0"/>
    <x v="0"/>
    <n v="0"/>
    <x v="0"/>
    <x v="0"/>
    <n v="5312.83"/>
    <n v="5.3128299999999999"/>
    <m/>
    <n v="0.9375"/>
    <n v="0.9375"/>
    <n v="7.6479999999999997"/>
    <n v="0"/>
    <n v="65"/>
    <s v="BASE DE DATOS"/>
    <m/>
  </r>
  <r>
    <s v="20"/>
    <x v="6"/>
    <s v="SPCC"/>
    <s v="03025091"/>
    <s v="03025091"/>
    <x v="0"/>
    <m/>
    <m/>
    <n v="1.25"/>
    <n v="1"/>
    <m/>
    <m/>
    <n v="0"/>
    <m/>
    <m/>
    <m/>
    <n v="0"/>
    <n v="0"/>
    <x v="0"/>
    <s v="SPCC03025091EL"/>
    <s v="Southern Per£ Cooper Corporation"/>
    <x v="91"/>
    <x v="91"/>
    <s v="C.T. EMERGENCIA FUND ILO"/>
    <x v="308"/>
    <x v="0"/>
    <x v="0"/>
    <x v="340"/>
    <x v="0"/>
    <s v="Instalado"/>
    <s v="Inoperativo"/>
    <s v="Autoproductor"/>
    <x v="2"/>
    <x v="0"/>
    <x v="0"/>
    <x v="0"/>
    <s v="Privado"/>
    <s v="MOQUEGUA"/>
    <s v="MOQUEGUA"/>
    <s v="ILO"/>
    <s v="PACOCHA"/>
    <n v="0"/>
    <x v="0"/>
    <n v="0"/>
    <x v="0"/>
    <n v="0"/>
    <x v="0"/>
    <x v="0"/>
    <n v="0"/>
    <n v="0"/>
    <m/>
    <n v="0.10416666666666667"/>
    <n v="8.3333333333333329E-2"/>
    <n v="7.6479999999999997"/>
    <n v="0"/>
    <n v="68"/>
    <s v="BASE DE DATOS"/>
    <m/>
  </r>
  <r>
    <s v="20"/>
    <x v="6"/>
    <s v="SPCC"/>
    <s v="33021793"/>
    <s v="33021793"/>
    <x v="0"/>
    <m/>
    <m/>
    <n v="4.3"/>
    <n v="2.8"/>
    <m/>
    <m/>
    <n v="0"/>
    <m/>
    <m/>
    <m/>
    <n v="0"/>
    <n v="0"/>
    <x v="0"/>
    <s v="SPCC33021793EL"/>
    <s v="Southern Per£ Cooper Corporation"/>
    <x v="91"/>
    <x v="91"/>
    <s v="C.T. REFINERÍA"/>
    <x v="309"/>
    <x v="0"/>
    <x v="0"/>
    <x v="340"/>
    <x v="0"/>
    <s v="Instalado"/>
    <s v="Operativo"/>
    <s v="Autoproductor"/>
    <x v="2"/>
    <x v="1"/>
    <x v="0"/>
    <x v="0"/>
    <s v="Privado"/>
    <s v="MOQUEGUA"/>
    <s v="MOQUEGUA"/>
    <s v="ILO"/>
    <s v="PACOCHA"/>
    <n v="0"/>
    <x v="0"/>
    <n v="0"/>
    <x v="0"/>
    <n v="0"/>
    <x v="0"/>
    <x v="0"/>
    <n v="0"/>
    <n v="0"/>
    <m/>
    <n v="0.35833333333333334"/>
    <n v="0.23333333333333331"/>
    <n v="7.6479999999999997"/>
    <n v="0"/>
    <n v="68"/>
    <s v="BASE DE DATOS"/>
    <m/>
  </r>
  <r>
    <s v="20"/>
    <x v="6"/>
    <s v="UNACEM"/>
    <s v="33084798"/>
    <s v="33084798"/>
    <x v="1"/>
    <m/>
    <m/>
    <n v="41.75"/>
    <n v="37.5"/>
    <m/>
    <m/>
    <n v="1334.04"/>
    <m/>
    <m/>
    <m/>
    <n v="146"/>
    <n v="18"/>
    <x v="0"/>
    <s v="UNACEM33084798TG"/>
    <s v="Uni¢n Andina de Cementos S.A.A."/>
    <x v="92"/>
    <x v="92"/>
    <s v="C.T. Atocongo"/>
    <x v="312"/>
    <x v="1"/>
    <x v="1"/>
    <x v="340"/>
    <x v="0"/>
    <s v="Instalado"/>
    <s v="Operativo"/>
    <s v="Autoproductor"/>
    <x v="2"/>
    <x v="1"/>
    <x v="0"/>
    <x v="0"/>
    <s v="Privado"/>
    <s v="LIMA"/>
    <s v="LIMA"/>
    <s v="LIMA"/>
    <s v="VILLAMARIA DEL TRIUNFO"/>
    <n v="0"/>
    <x v="1"/>
    <n v="0"/>
    <x v="0"/>
    <n v="0"/>
    <x v="0"/>
    <x v="0"/>
    <n v="1334.04"/>
    <n v="1.3340399999999999"/>
    <m/>
    <n v="3.4791666666666665"/>
    <n v="3.125"/>
    <n v="7.6479999999999997"/>
    <n v="0"/>
    <n v="72"/>
    <s v="BASE DE DATOS"/>
    <m/>
  </r>
  <r>
    <s v="20"/>
    <x v="6"/>
    <s v="UNACEM"/>
    <s v="33104600"/>
    <s v="33104600"/>
    <x v="0"/>
    <m/>
    <m/>
    <n v="0.8"/>
    <n v="0.75"/>
    <m/>
    <m/>
    <n v="0"/>
    <m/>
    <m/>
    <m/>
    <n v="0"/>
    <n v="0"/>
    <x v="0"/>
    <s v="UNACEM33104600EL"/>
    <s v="Uni¢n Andina de Cementos S.A.A."/>
    <x v="92"/>
    <x v="92"/>
    <s v="C.T. Cementos Lima"/>
    <x v="310"/>
    <x v="0"/>
    <x v="0"/>
    <x v="340"/>
    <x v="0"/>
    <s v="Instalado"/>
    <s v="Operativo"/>
    <s v="Autoproductor"/>
    <x v="2"/>
    <x v="0"/>
    <x v="0"/>
    <x v="0"/>
    <s v="Privado"/>
    <s v="LIMA"/>
    <s v="LIMA"/>
    <s v="LIMA"/>
    <s v="VILLAMARIA DEL TRIUNFO"/>
    <n v="0"/>
    <x v="0"/>
    <n v="0"/>
    <x v="0"/>
    <n v="0"/>
    <x v="0"/>
    <x v="0"/>
    <n v="0"/>
    <n v="0"/>
    <m/>
    <n v="6.6666666666666666E-2"/>
    <n v="6.25E-2"/>
    <n v="7.6479999999999997"/>
    <n v="0"/>
    <n v="72"/>
    <s v="BASE DE DATOS"/>
    <m/>
  </r>
  <r>
    <s v="20"/>
    <x v="6"/>
    <s v="UNACEM"/>
    <s v="33106100"/>
    <s v="33106100"/>
    <x v="0"/>
    <m/>
    <m/>
    <n v="0.8"/>
    <n v="0.75"/>
    <m/>
    <m/>
    <n v="0"/>
    <m/>
    <m/>
    <m/>
    <n v="0"/>
    <n v="0"/>
    <x v="0"/>
    <s v="UNACEM33106100EL"/>
    <s v="Uni¢n Andina de Cementos S.A.A."/>
    <x v="92"/>
    <x v="92"/>
    <s v="C.T. Cementos Lima 2"/>
    <x v="311"/>
    <x v="0"/>
    <x v="0"/>
    <x v="340"/>
    <x v="0"/>
    <s v="Instalado"/>
    <s v="Inoperativo"/>
    <s v="Autoproductor"/>
    <x v="2"/>
    <x v="0"/>
    <x v="0"/>
    <x v="0"/>
    <s v="Privado"/>
    <s v="LIMA"/>
    <s v="LIMA"/>
    <s v="LIMA"/>
    <s v="VILLAMARIA DEL TRIUNFO"/>
    <n v="0"/>
    <x v="0"/>
    <n v="0"/>
    <x v="0"/>
    <n v="0"/>
    <x v="0"/>
    <x v="0"/>
    <n v="0"/>
    <n v="0"/>
    <m/>
    <n v="6.6666666666666666E-2"/>
    <n v="6.25E-2"/>
    <n v="7.6479999999999997"/>
    <n v="0"/>
    <n v="72"/>
    <s v="BASE DE DATOS"/>
    <m/>
  </r>
  <r>
    <s v="20"/>
    <x v="6"/>
    <s v="YANACO"/>
    <s v="53006495"/>
    <s v="53006495"/>
    <x v="0"/>
    <m/>
    <m/>
    <n v="0.67500000000000004"/>
    <n v="0.53"/>
    <m/>
    <m/>
    <n v="0"/>
    <m/>
    <m/>
    <m/>
    <n v="0"/>
    <n v="0"/>
    <x v="0"/>
    <s v="YANACO53006495EL"/>
    <s v="Minera Yanacocha S.A."/>
    <x v="106"/>
    <x v="106"/>
    <s v="C.T. China Linda"/>
    <x v="340"/>
    <x v="0"/>
    <x v="0"/>
    <x v="340"/>
    <x v="0"/>
    <s v="Instalado"/>
    <s v="Operativo"/>
    <s v="Autoproductor"/>
    <x v="2"/>
    <x v="0"/>
    <x v="0"/>
    <x v="0"/>
    <s v="Privado"/>
    <s v="CAJAMARCA"/>
    <s v="CAJAMARCA"/>
    <s v="CAJAMARCA"/>
    <s v="ENCAÑADA"/>
    <n v="0"/>
    <x v="0"/>
    <n v="0"/>
    <x v="0"/>
    <n v="0"/>
    <x v="0"/>
    <x v="0"/>
    <n v="0"/>
    <n v="0"/>
    <m/>
    <n v="5.6250000000000001E-2"/>
    <n v="4.4166666666666667E-2"/>
    <n v="7.6479999999999997"/>
    <n v="0"/>
    <n v="48"/>
    <s v="BASE DE DATOS"/>
    <m/>
  </r>
  <r>
    <s v="20"/>
    <x v="6"/>
    <s v="YANACO"/>
    <s v="53202108"/>
    <s v="53202108"/>
    <x v="0"/>
    <m/>
    <m/>
    <n v="4.08"/>
    <n v="2.85"/>
    <m/>
    <m/>
    <n v="0.36199999999999999"/>
    <m/>
    <m/>
    <m/>
    <n v="0"/>
    <n v="0"/>
    <x v="0"/>
    <s v="YANACO53202108EL"/>
    <s v="Minera Yanacocha S.A."/>
    <x v="106"/>
    <x v="106"/>
    <s v="C.T. Gold Mill"/>
    <x v="341"/>
    <x v="0"/>
    <x v="0"/>
    <x v="340"/>
    <x v="0"/>
    <s v="Instalado"/>
    <s v="Operativo"/>
    <s v="Autoproductor"/>
    <x v="2"/>
    <x v="0"/>
    <x v="0"/>
    <x v="0"/>
    <s v="Privado"/>
    <s v="CAJAMARCA"/>
    <s v="CAJAMARCA"/>
    <s v="CAJAMARCA"/>
    <s v="ENCAÑADA"/>
    <n v="0"/>
    <x v="0"/>
    <n v="0"/>
    <x v="0"/>
    <n v="0"/>
    <x v="0"/>
    <x v="0"/>
    <n v="0.36199999999999999"/>
    <n v="3.6199999999999996E-4"/>
    <m/>
    <n v="0.34"/>
    <n v="0.23750000000000002"/>
    <n v="7.6479999999999997"/>
    <n v="0"/>
    <n v="48"/>
    <s v="BASE DE DATOS"/>
    <m/>
  </r>
  <r>
    <s v="20"/>
    <x v="6"/>
    <s v="YANACO"/>
    <s v="53201807"/>
    <s v="53201807"/>
    <x v="0"/>
    <m/>
    <m/>
    <n v="10.95"/>
    <n v="7.4"/>
    <m/>
    <m/>
    <n v="0.77800000000000002"/>
    <m/>
    <m/>
    <m/>
    <n v="0"/>
    <n v="0"/>
    <x v="0"/>
    <s v="YANACO53201807EL"/>
    <s v="Minera Yanacocha S.A."/>
    <x v="106"/>
    <x v="106"/>
    <s v="C.T. La Pajuela"/>
    <x v="342"/>
    <x v="0"/>
    <x v="0"/>
    <x v="340"/>
    <x v="0"/>
    <s v="Instalado"/>
    <s v="Operativo"/>
    <s v="Autoproductor"/>
    <x v="2"/>
    <x v="0"/>
    <x v="0"/>
    <x v="0"/>
    <s v="Privado"/>
    <s v="CAJAMARCA"/>
    <s v="CAJAMARCA"/>
    <s v="CAJAMARCA"/>
    <s v="ENCAÑADA"/>
    <n v="0"/>
    <x v="0"/>
    <n v="0"/>
    <x v="0"/>
    <n v="0"/>
    <x v="0"/>
    <x v="0"/>
    <n v="0.77800000000000002"/>
    <n v="7.7800000000000005E-4"/>
    <m/>
    <n v="0.91249999999999998"/>
    <n v="0.6166666666666667"/>
    <n v="7.6479999999999997"/>
    <n v="0"/>
    <n v="48"/>
    <s v="BASE DE DATOS"/>
    <m/>
  </r>
  <r>
    <s v="20"/>
    <x v="6"/>
    <s v="YANACO"/>
    <s v="33045194"/>
    <s v="33045194"/>
    <x v="0"/>
    <m/>
    <m/>
    <n v="3.18"/>
    <n v="2.15"/>
    <m/>
    <m/>
    <n v="2.4E-2"/>
    <m/>
    <m/>
    <m/>
    <n v="0"/>
    <n v="0"/>
    <x v="0"/>
    <s v="YANACO33045194EL"/>
    <s v="Minera Yanacocha S.A."/>
    <x v="106"/>
    <x v="106"/>
    <s v="C.T. Maqui Maqui"/>
    <x v="343"/>
    <x v="0"/>
    <x v="0"/>
    <x v="340"/>
    <x v="0"/>
    <s v="Instalado"/>
    <s v="Operativo"/>
    <s v="Autoproductor"/>
    <x v="2"/>
    <x v="0"/>
    <x v="0"/>
    <x v="0"/>
    <s v="Privado"/>
    <s v="CAJAMARCA"/>
    <s v="CAJAMARCA"/>
    <s v="CAJAMARCA"/>
    <s v="ENCAÑADA"/>
    <n v="0"/>
    <x v="0"/>
    <n v="0"/>
    <x v="0"/>
    <n v="0"/>
    <x v="0"/>
    <x v="0"/>
    <n v="2.4E-2"/>
    <n v="2.4000000000000001E-5"/>
    <m/>
    <n v="0.26500000000000001"/>
    <n v="0.17916666666666667"/>
    <n v="7.6479999999999997"/>
    <n v="0"/>
    <n v="48"/>
    <s v="BASE DE DATOS"/>
    <m/>
  </r>
  <r>
    <s v="20"/>
    <x v="6"/>
    <s v="YANACO"/>
    <s v="33045094"/>
    <s v="33045094"/>
    <x v="0"/>
    <m/>
    <m/>
    <n v="5.46"/>
    <n v="3.3"/>
    <m/>
    <m/>
    <n v="0.21"/>
    <m/>
    <m/>
    <m/>
    <n v="0"/>
    <n v="0"/>
    <x v="0"/>
    <s v="YANACO33045094EL"/>
    <s v="Minera Yanacocha S.A."/>
    <x v="106"/>
    <x v="106"/>
    <s v="C.T. Pampa Larga"/>
    <x v="344"/>
    <x v="0"/>
    <x v="0"/>
    <x v="340"/>
    <x v="0"/>
    <s v="Instalado"/>
    <s v="Operativo"/>
    <s v="Autoproductor"/>
    <x v="2"/>
    <x v="0"/>
    <x v="0"/>
    <x v="0"/>
    <s v="Privado"/>
    <s v="CAJAMARCA"/>
    <s v="CAJAMARCA"/>
    <s v="CAJAMARCA"/>
    <s v="ENCAÑADA"/>
    <n v="0"/>
    <x v="0"/>
    <n v="0"/>
    <x v="0"/>
    <n v="0"/>
    <x v="0"/>
    <x v="0"/>
    <n v="0.21"/>
    <n v="2.0999999999999998E-4"/>
    <m/>
    <n v="0.45500000000000002"/>
    <n v="0.27499999999999997"/>
    <n v="7.6479999999999997"/>
    <n v="0"/>
    <n v="48"/>
    <s v="BASE DE DATOS"/>
    <m/>
  </r>
  <r>
    <s v="20"/>
    <x v="6"/>
    <s v="YANACO"/>
    <s v="53200404"/>
    <s v="53200404"/>
    <x v="0"/>
    <m/>
    <m/>
    <n v="1.82"/>
    <n v="1.3"/>
    <m/>
    <m/>
    <n v="0"/>
    <m/>
    <m/>
    <m/>
    <n v="0"/>
    <n v="0"/>
    <x v="0"/>
    <s v="YANACO53200404EL"/>
    <s v="Minera Yanacocha S.A."/>
    <x v="106"/>
    <x v="106"/>
    <s v="C.T. Pond. de Carachugo"/>
    <x v="345"/>
    <x v="0"/>
    <x v="0"/>
    <x v="340"/>
    <x v="0"/>
    <s v="Instalado"/>
    <s v="Inoperativo"/>
    <s v="Autoproductor"/>
    <x v="2"/>
    <x v="0"/>
    <x v="0"/>
    <x v="0"/>
    <s v="Privado"/>
    <s v="CAJAMARCA"/>
    <s v="CAJAMARCA"/>
    <s v="CAJAMARCA"/>
    <s v="ENCAÑADA"/>
    <n v="0"/>
    <x v="0"/>
    <n v="0"/>
    <x v="0"/>
    <n v="0"/>
    <x v="0"/>
    <x v="0"/>
    <n v="0"/>
    <n v="0"/>
    <m/>
    <n v="0.15166666666666667"/>
    <n v="0.10833333333333334"/>
    <n v="7.6479999999999997"/>
    <n v="0"/>
    <n v="48"/>
    <s v="BASE DE DATOS"/>
    <m/>
  </r>
  <r>
    <s v="20"/>
    <x v="6"/>
    <s v="YANACO"/>
    <s v="53018302"/>
    <s v="53018302"/>
    <x v="0"/>
    <m/>
    <m/>
    <n v="8.65"/>
    <n v="6"/>
    <m/>
    <m/>
    <n v="0.40799999999999997"/>
    <m/>
    <m/>
    <m/>
    <n v="0"/>
    <n v="0"/>
    <x v="0"/>
    <s v="YANACO53018302EL"/>
    <s v="Minera Yanacocha S.A."/>
    <x v="106"/>
    <x v="106"/>
    <s v="C.T. Quinua"/>
    <x v="346"/>
    <x v="0"/>
    <x v="0"/>
    <x v="340"/>
    <x v="0"/>
    <s v="Instalado"/>
    <s v="Operativo"/>
    <s v="Autoproductor"/>
    <x v="2"/>
    <x v="0"/>
    <x v="0"/>
    <x v="0"/>
    <s v="Privado"/>
    <s v="CAJAMARCA"/>
    <s v="CAJAMARCA"/>
    <s v="CAJAMARCA"/>
    <s v="CAJAMARCA"/>
    <n v="0"/>
    <x v="0"/>
    <n v="0"/>
    <x v="0"/>
    <n v="0"/>
    <x v="0"/>
    <x v="0"/>
    <n v="0.40799999999999997"/>
    <n v="4.08E-4"/>
    <m/>
    <n v="0.72083333333333333"/>
    <n v="0.5"/>
    <n v="7.6479999999999997"/>
    <n v="0"/>
    <n v="48"/>
    <s v="BASE DE DATOS"/>
    <m/>
  </r>
  <r>
    <s v="20"/>
    <x v="6"/>
    <s v="YANACO"/>
    <s v="33045294"/>
    <s v="33045294"/>
    <x v="0"/>
    <m/>
    <m/>
    <n v="5.4249999999999998"/>
    <n v="3.4"/>
    <m/>
    <m/>
    <n v="4.5999999999999999E-2"/>
    <m/>
    <m/>
    <m/>
    <n v="0"/>
    <n v="0"/>
    <x v="0"/>
    <s v="YANACO33045294EL"/>
    <s v="Minera Yanacocha S.A."/>
    <x v="106"/>
    <x v="106"/>
    <s v="C.T. Yanacocha Norte"/>
    <x v="347"/>
    <x v="0"/>
    <x v="0"/>
    <x v="340"/>
    <x v="0"/>
    <s v="Instalado"/>
    <s v="Operativo"/>
    <s v="Autoproductor"/>
    <x v="2"/>
    <x v="0"/>
    <x v="0"/>
    <x v="0"/>
    <s v="Privado"/>
    <s v="CAJAMARCA"/>
    <s v="CAJAMARCA"/>
    <s v="CAJAMARCA"/>
    <s v="ENCAÑADA"/>
    <n v="0"/>
    <x v="0"/>
    <n v="0"/>
    <x v="0"/>
    <n v="0"/>
    <x v="0"/>
    <x v="0"/>
    <n v="4.5999999999999999E-2"/>
    <n v="4.6E-5"/>
    <m/>
    <n v="0.45208333333333334"/>
    <n v="0.28333333333333333"/>
    <n v="7.6479999999999997"/>
    <n v="0"/>
    <n v="48"/>
    <s v="BASE DE DATOS"/>
    <m/>
  </r>
  <r>
    <s v="20"/>
    <x v="5"/>
    <s v="LAREDO"/>
    <s v="53024617"/>
    <s v="53024617"/>
    <x v="2"/>
    <m/>
    <m/>
    <n v="10"/>
    <n v="10"/>
    <m/>
    <m/>
    <n v="2528.3519999999999"/>
    <m/>
    <m/>
    <m/>
    <n v="0"/>
    <n v="4.2850000000000001"/>
    <x v="0"/>
    <s v="LAREDO53024617TV"/>
    <s v="Empresa Agroindustrial Laredo S.A.A."/>
    <x v="117"/>
    <x v="117"/>
    <s v="C.T. TURBO GENERADOR 5"/>
    <x v="369"/>
    <x v="2"/>
    <x v="2"/>
    <x v="340"/>
    <x v="0"/>
    <s v="Instalado"/>
    <s v="Operativo"/>
    <s v="Autoproductor"/>
    <x v="2"/>
    <x v="0"/>
    <x v="0"/>
    <x v="0"/>
    <s v="Privado"/>
    <s v="LA LIBERTAD"/>
    <s v="LA LIBERTAD"/>
    <s v="TRUJILLO"/>
    <s v="LAREDO"/>
    <n v="0"/>
    <x v="3"/>
    <s v="COGENERADOR"/>
    <x v="0"/>
    <n v="0"/>
    <x v="0"/>
    <x v="0"/>
    <n v="2528.3519999999999"/>
    <n v="2.5283519999999999"/>
    <m/>
    <n v="0.83333333333333337"/>
    <n v="0.83333333333333337"/>
    <n v="7.6479999999999997"/>
    <n v="0"/>
    <n v="1"/>
    <s v="BASE DE DATOS"/>
    <m/>
  </r>
  <r>
    <s v="20"/>
    <x v="5"/>
    <s v="LAREDO"/>
    <s v="53204412"/>
    <s v="53204412"/>
    <x v="2"/>
    <m/>
    <m/>
    <n v="0.8"/>
    <n v="0.8"/>
    <m/>
    <m/>
    <n v="43.819000000000003"/>
    <m/>
    <m/>
    <m/>
    <n v="0"/>
    <n v="0.8"/>
    <x v="0"/>
    <s v="LAREDO53204412TV"/>
    <s v="Empresa Agroindustrial Laredo S.A.A."/>
    <x v="117"/>
    <x v="117"/>
    <s v="C.T. UNIDAD DIESEL"/>
    <x v="370"/>
    <x v="0"/>
    <x v="0"/>
    <x v="340"/>
    <x v="0"/>
    <s v="Instalado"/>
    <s v="Operativo"/>
    <s v="Autoproductor"/>
    <x v="2"/>
    <x v="0"/>
    <x v="0"/>
    <x v="0"/>
    <s v="Privado"/>
    <s v="LA LIBERTAD"/>
    <s v="LA LIBERTAD"/>
    <s v="TRUJILLO"/>
    <s v="LAREDO"/>
    <n v="0"/>
    <x v="0"/>
    <s v="COGENERADOR"/>
    <x v="0"/>
    <n v="0"/>
    <x v="0"/>
    <x v="0"/>
    <n v="43.819000000000003"/>
    <n v="4.3819000000000004E-2"/>
    <m/>
    <n v="6.6666666666666666E-2"/>
    <n v="6.6666666666666666E-2"/>
    <n v="7.6479999999999997"/>
    <n v="0"/>
    <n v="1"/>
    <s v="BASE DE DATOS"/>
    <m/>
  </r>
  <r>
    <s v="20"/>
    <x v="6"/>
    <s v="LAREDO"/>
    <s v="53024617"/>
    <s v="53024617"/>
    <x v="2"/>
    <m/>
    <m/>
    <n v="10"/>
    <n v="10"/>
    <m/>
    <m/>
    <n v="2189.3359999999998"/>
    <m/>
    <m/>
    <m/>
    <n v="0"/>
    <n v="4.3879999999999999"/>
    <x v="0"/>
    <s v="LAREDO53024617TV"/>
    <s v="Empresa Agroindustrial Laredo S.A.A."/>
    <x v="117"/>
    <x v="117"/>
    <s v="C.T. TURBO GENERADOR 5"/>
    <x v="369"/>
    <x v="2"/>
    <x v="2"/>
    <x v="340"/>
    <x v="0"/>
    <s v="Instalado"/>
    <s v="Operativo"/>
    <s v="Autoproductor"/>
    <x v="2"/>
    <x v="0"/>
    <x v="0"/>
    <x v="0"/>
    <s v="Privado"/>
    <s v="LA LIBERTAD"/>
    <s v="LA LIBERTAD"/>
    <s v="TRUJILLO"/>
    <s v="LAREDO"/>
    <n v="0"/>
    <x v="3"/>
    <s v="COGENERADOR"/>
    <x v="0"/>
    <n v="0"/>
    <x v="0"/>
    <x v="0"/>
    <n v="2189.3359999999998"/>
    <n v="2.1893359999999999"/>
    <m/>
    <n v="0.83333333333333337"/>
    <n v="0.83333333333333337"/>
    <n v="7.6479999999999997"/>
    <n v="0"/>
    <n v="1"/>
    <s v="BASE DE DATOS"/>
    <m/>
  </r>
  <r>
    <s v="20"/>
    <x v="6"/>
    <s v="LAREDO"/>
    <s v="53204412"/>
    <s v="53204412"/>
    <x v="2"/>
    <m/>
    <m/>
    <n v="0.8"/>
    <n v="0.8"/>
    <m/>
    <m/>
    <n v="106.73"/>
    <m/>
    <m/>
    <m/>
    <n v="0"/>
    <n v="0.8"/>
    <x v="0"/>
    <s v="LAREDO53204412TV"/>
    <s v="Empresa Agroindustrial Laredo S.A.A."/>
    <x v="117"/>
    <x v="117"/>
    <s v="C.T. UNIDAD DIESEL"/>
    <x v="370"/>
    <x v="0"/>
    <x v="0"/>
    <x v="340"/>
    <x v="0"/>
    <s v="Instalado"/>
    <s v="Operativo"/>
    <s v="Autoproductor"/>
    <x v="2"/>
    <x v="0"/>
    <x v="0"/>
    <x v="0"/>
    <s v="Privado"/>
    <s v="LA LIBERTAD"/>
    <s v="LA LIBERTAD"/>
    <s v="TRUJILLO"/>
    <s v="LAREDO"/>
    <n v="0"/>
    <x v="0"/>
    <s v="COGENERADOR"/>
    <x v="0"/>
    <n v="0"/>
    <x v="0"/>
    <x v="0"/>
    <n v="106.73"/>
    <n v="0.10673000000000001"/>
    <m/>
    <n v="6.6666666666666666E-2"/>
    <n v="6.6666666666666666E-2"/>
    <n v="7.6479999999999997"/>
    <n v="0"/>
    <n v="1"/>
    <s v="BASE DE DATOS"/>
    <m/>
  </r>
  <r>
    <s v="20"/>
    <x v="0"/>
    <s v="CESESA"/>
    <s v="33086698"/>
    <s v="33086698"/>
    <x v="0"/>
    <m/>
    <m/>
    <n v="2"/>
    <n v="1.8"/>
    <m/>
    <m/>
    <n v="0"/>
    <m/>
    <m/>
    <m/>
    <n v="0"/>
    <n v="0"/>
    <x v="0"/>
    <s v="CESESA33086698EL"/>
    <s v="Cementos Selva S.A."/>
    <x v="126"/>
    <x v="126"/>
    <s v="C.T.CEMENTOS RIOJA"/>
    <x v="389"/>
    <x v="0"/>
    <x v="0"/>
    <x v="340"/>
    <x v="0"/>
    <s v="Instalado"/>
    <s v="Inoperativo"/>
    <s v="Autoproductor"/>
    <x v="2"/>
    <x v="1"/>
    <x v="0"/>
    <x v="0"/>
    <s v="Privado"/>
    <s v="SAN MARTÍN"/>
    <s v="SAN MARTÍN"/>
    <s v="RIOJA"/>
    <s v="ELÍAS SOPLÍN VARGAS"/>
    <n v="0"/>
    <x v="0"/>
    <n v="0"/>
    <x v="0"/>
    <n v="0"/>
    <x v="0"/>
    <x v="0"/>
    <n v="0"/>
    <n v="0"/>
    <m/>
    <n v="0.25"/>
    <n v="0.22500000000000001"/>
    <n v="7.6479999999999997"/>
    <n v="0"/>
    <n v="13"/>
    <s v="BASE DE DATOS"/>
    <m/>
  </r>
  <r>
    <s v="20"/>
    <x v="1"/>
    <s v="CESESA"/>
    <s v="33086698"/>
    <s v="33086698"/>
    <x v="0"/>
    <m/>
    <m/>
    <n v="2"/>
    <n v="1.8"/>
    <m/>
    <m/>
    <n v="0"/>
    <m/>
    <m/>
    <m/>
    <n v="0"/>
    <n v="0"/>
    <x v="0"/>
    <s v="CESESA33086698EL"/>
    <s v="Cementos Selva S.A."/>
    <x v="126"/>
    <x v="126"/>
    <s v="C.T.CEMENTOS RIOJA"/>
    <x v="389"/>
    <x v="0"/>
    <x v="0"/>
    <x v="340"/>
    <x v="0"/>
    <s v="Instalado"/>
    <s v="Inoperativo"/>
    <s v="Autoproductor"/>
    <x v="2"/>
    <x v="1"/>
    <x v="0"/>
    <x v="0"/>
    <s v="Privado"/>
    <s v="SAN MARTÍN"/>
    <s v="SAN MARTÍN"/>
    <s v="RIOJA"/>
    <s v="ELÍAS SOPLÍN VARGAS"/>
    <n v="0"/>
    <x v="0"/>
    <n v="0"/>
    <x v="0"/>
    <n v="0"/>
    <x v="0"/>
    <x v="0"/>
    <n v="0"/>
    <n v="0"/>
    <m/>
    <n v="0.25"/>
    <n v="0.22500000000000001"/>
    <n v="7.6479999999999997"/>
    <n v="0"/>
    <n v="13"/>
    <s v="BASE DE DATOS"/>
    <m/>
  </r>
  <r>
    <s v="20"/>
    <x v="2"/>
    <s v="CESESA"/>
    <s v="33086698"/>
    <s v="33086698"/>
    <x v="0"/>
    <m/>
    <m/>
    <n v="2"/>
    <n v="1.8"/>
    <m/>
    <m/>
    <n v="0"/>
    <m/>
    <m/>
    <m/>
    <n v="0"/>
    <n v="0"/>
    <x v="0"/>
    <s v="CESESA33086698EL"/>
    <s v="Cementos Selva S.A."/>
    <x v="126"/>
    <x v="126"/>
    <s v="C.T.CEMENTOS RIOJA"/>
    <x v="389"/>
    <x v="0"/>
    <x v="0"/>
    <x v="340"/>
    <x v="0"/>
    <s v="Instalado"/>
    <s v="Inoperativo"/>
    <s v="Autoproductor"/>
    <x v="2"/>
    <x v="1"/>
    <x v="0"/>
    <x v="0"/>
    <s v="Privado"/>
    <s v="SAN MARTÍN"/>
    <s v="SAN MARTÍN"/>
    <s v="RIOJA"/>
    <s v="ELÍAS SOPLÍN VARGAS"/>
    <n v="0"/>
    <x v="0"/>
    <n v="0"/>
    <x v="0"/>
    <n v="0"/>
    <x v="0"/>
    <x v="0"/>
    <n v="0"/>
    <n v="0"/>
    <m/>
    <n v="0.25"/>
    <n v="0.22500000000000001"/>
    <n v="7.6479999999999997"/>
    <n v="0"/>
    <n v="13"/>
    <s v="BASE DE DATOS"/>
    <m/>
  </r>
  <r>
    <s v="20"/>
    <x v="3"/>
    <s v="CESESA"/>
    <s v="33086698"/>
    <s v="33086698"/>
    <x v="0"/>
    <m/>
    <m/>
    <n v="2"/>
    <n v="1.8"/>
    <m/>
    <m/>
    <n v="0"/>
    <m/>
    <m/>
    <m/>
    <n v="0"/>
    <n v="0"/>
    <x v="0"/>
    <s v="CESESA33086698EL"/>
    <s v="Cementos Selva S.A."/>
    <x v="126"/>
    <x v="126"/>
    <s v="C.T.CEMENTOS RIOJA"/>
    <x v="389"/>
    <x v="0"/>
    <x v="0"/>
    <x v="340"/>
    <x v="0"/>
    <s v="Instalado"/>
    <s v="Inoperativo"/>
    <s v="Autoproductor"/>
    <x v="2"/>
    <x v="1"/>
    <x v="0"/>
    <x v="0"/>
    <s v="Privado"/>
    <s v="SAN MARTÍN"/>
    <s v="SAN MARTÍN"/>
    <s v="RIOJA"/>
    <s v="ELÍAS SOPLÍN VARGAS"/>
    <n v="0"/>
    <x v="0"/>
    <n v="0"/>
    <x v="0"/>
    <n v="0"/>
    <x v="0"/>
    <x v="0"/>
    <n v="0"/>
    <n v="0"/>
    <m/>
    <n v="0.25"/>
    <n v="0.22500000000000001"/>
    <n v="7.6479999999999997"/>
    <n v="0"/>
    <n v="13"/>
    <s v="BASE DE DATOS"/>
    <m/>
  </r>
  <r>
    <s v="20"/>
    <x v="4"/>
    <s v="CESESA"/>
    <s v="33086698"/>
    <s v="33086698"/>
    <x v="0"/>
    <m/>
    <m/>
    <n v="2"/>
    <n v="1.8"/>
    <m/>
    <m/>
    <n v="0"/>
    <m/>
    <m/>
    <m/>
    <n v="0"/>
    <n v="0"/>
    <x v="0"/>
    <s v="CESESA33086698EL"/>
    <s v="Cementos Selva S.A."/>
    <x v="126"/>
    <x v="126"/>
    <s v="C.T.CEMENTOS RIOJA"/>
    <x v="389"/>
    <x v="0"/>
    <x v="0"/>
    <x v="340"/>
    <x v="0"/>
    <s v="Instalado"/>
    <s v="Inoperativo"/>
    <s v="Autoproductor"/>
    <x v="2"/>
    <x v="1"/>
    <x v="0"/>
    <x v="0"/>
    <s v="Privado"/>
    <s v="SAN MARTÍN"/>
    <s v="SAN MARTÍN"/>
    <s v="RIOJA"/>
    <s v="ELÍAS SOPLÍN VARGAS"/>
    <n v="0"/>
    <x v="0"/>
    <n v="0"/>
    <x v="0"/>
    <n v="0"/>
    <x v="0"/>
    <x v="0"/>
    <n v="0"/>
    <n v="0"/>
    <m/>
    <n v="0.25"/>
    <n v="0.22500000000000001"/>
    <n v="7.6479999999999997"/>
    <n v="0"/>
    <n v="13"/>
    <s v="BASE DE DATOS"/>
    <m/>
  </r>
  <r>
    <s v="20"/>
    <x v="5"/>
    <s v="CESESA"/>
    <s v="33086698"/>
    <s v="33086698"/>
    <x v="0"/>
    <m/>
    <m/>
    <n v="2"/>
    <n v="1.8"/>
    <m/>
    <m/>
    <n v="0"/>
    <m/>
    <m/>
    <m/>
    <n v="0"/>
    <n v="0"/>
    <x v="0"/>
    <s v="CESESA33086698EL"/>
    <s v="Cementos Selva S.A."/>
    <x v="126"/>
    <x v="126"/>
    <s v="C.T.CEMENTOS RIOJA"/>
    <x v="389"/>
    <x v="0"/>
    <x v="0"/>
    <x v="340"/>
    <x v="0"/>
    <s v="Instalado"/>
    <s v="Inoperativo"/>
    <s v="Autoproductor"/>
    <x v="2"/>
    <x v="1"/>
    <x v="0"/>
    <x v="0"/>
    <s v="Privado"/>
    <s v="SAN MARTÍN"/>
    <s v="SAN MARTÍN"/>
    <s v="RIOJA"/>
    <s v="ELÍAS SOPLÍN VARGAS"/>
    <n v="0"/>
    <x v="0"/>
    <n v="0"/>
    <x v="0"/>
    <n v="0"/>
    <x v="0"/>
    <x v="0"/>
    <n v="0"/>
    <n v="0"/>
    <m/>
    <n v="0.25"/>
    <n v="0.22500000000000001"/>
    <n v="7.6479999999999997"/>
    <n v="0"/>
    <n v="13"/>
    <s v="BASE DE DATOS"/>
    <m/>
  </r>
  <r>
    <s v="20"/>
    <x v="6"/>
    <s v="CESESA"/>
    <s v="33086698"/>
    <s v="33086698"/>
    <x v="0"/>
    <m/>
    <m/>
    <n v="2"/>
    <n v="1.8"/>
    <m/>
    <m/>
    <n v="0"/>
    <m/>
    <m/>
    <m/>
    <n v="0"/>
    <n v="0"/>
    <x v="0"/>
    <s v="CESESA33086698EL"/>
    <s v="Cementos Selva S.A."/>
    <x v="126"/>
    <x v="126"/>
    <s v="C.T.CEMENTOS RIOJA"/>
    <x v="389"/>
    <x v="0"/>
    <x v="0"/>
    <x v="340"/>
    <x v="0"/>
    <s v="Instalado"/>
    <s v="Inoperativo"/>
    <s v="Autoproductor"/>
    <x v="2"/>
    <x v="1"/>
    <x v="0"/>
    <x v="0"/>
    <s v="Privado"/>
    <s v="SAN MARTÍN"/>
    <s v="SAN MARTÍN"/>
    <s v="RIOJA"/>
    <s v="ELÍAS SOPLÍN VARGAS"/>
    <n v="0"/>
    <x v="0"/>
    <n v="0"/>
    <x v="0"/>
    <n v="0"/>
    <x v="0"/>
    <x v="0"/>
    <n v="0"/>
    <n v="0"/>
    <m/>
    <n v="0.25"/>
    <n v="0.22500000000000001"/>
    <n v="7.6479999999999997"/>
    <n v="0"/>
    <n v="13"/>
    <s v="BASE DE DATOS"/>
    <m/>
  </r>
  <r>
    <s v="20"/>
    <x v="1"/>
    <s v="EACGSA"/>
    <s v="53011498"/>
    <s v="53011498"/>
    <x v="2"/>
    <m/>
    <m/>
    <n v="37"/>
    <n v="32"/>
    <m/>
    <m/>
    <n v="13031.498"/>
    <m/>
    <m/>
    <m/>
    <n v="60"/>
    <n v="23.01"/>
    <x v="0"/>
    <s v="EACGSA53011498TV"/>
    <s v="Empresa Agroindustrial Casa Grande S.A."/>
    <x v="113"/>
    <x v="113"/>
    <s v="CENTRAL THERMICA CASA GRANDE"/>
    <x v="357"/>
    <x v="2"/>
    <x v="2"/>
    <x v="340"/>
    <x v="0"/>
    <s v="Instalado"/>
    <s v="Operativo"/>
    <s v="Autoproductor"/>
    <x v="2"/>
    <x v="0"/>
    <x v="0"/>
    <x v="0"/>
    <s v="Privado"/>
    <s v="LA LIBERTAD"/>
    <s v="LA LIBERTAD"/>
    <s v="ASCOPE"/>
    <s v="ASCOPE"/>
    <n v="0"/>
    <x v="3"/>
    <s v="COGENERADOR"/>
    <x v="0"/>
    <n v="0"/>
    <x v="0"/>
    <x v="0"/>
    <n v="13031.498"/>
    <n v="13.031497999999999"/>
    <m/>
    <n v="3.0833333333333335"/>
    <n v="2.6666666666666665"/>
    <n v="7.6479999999999997"/>
    <n v="0"/>
    <n v="10"/>
    <s v="BASE DE DATOS"/>
    <m/>
  </r>
  <r>
    <s v="20"/>
    <x v="7"/>
    <s v="CORPAA"/>
    <s v="33103300"/>
    <s v="33103300"/>
    <x v="0"/>
    <m/>
    <m/>
    <n v="1.25"/>
    <n v="0"/>
    <m/>
    <m/>
    <n v="0"/>
    <m/>
    <m/>
    <m/>
    <n v="0"/>
    <n v="0"/>
    <x v="0"/>
    <s v="CORPAA33103300EL"/>
    <s v="Corporación Aceros Arequipa S.A."/>
    <x v="120"/>
    <x v="120"/>
    <s v="C.T. ACEROS"/>
    <x v="378"/>
    <x v="0"/>
    <x v="0"/>
    <x v="340"/>
    <x v="0"/>
    <s v="Instalado"/>
    <s v="Operativo"/>
    <s v="Autoproductor"/>
    <x v="2"/>
    <x v="1"/>
    <x v="0"/>
    <x v="0"/>
    <s v="Privado"/>
    <s v="ICA"/>
    <s v="ICA"/>
    <s v="PISCO"/>
    <s v="PISCO"/>
    <n v="0"/>
    <x v="0"/>
    <n v="0"/>
    <x v="0"/>
    <n v="0"/>
    <x v="0"/>
    <x v="0"/>
    <n v="0"/>
    <n v="0"/>
    <m/>
    <n v="0.10416666666666667"/>
    <n v="0.10416666666666667"/>
    <n v="7.6479999999999997"/>
    <n v="0"/>
    <n v="33"/>
    <s v="BASE DE DATOS"/>
    <m/>
  </r>
  <r>
    <s v="20"/>
    <x v="7"/>
    <s v="ANABIS"/>
    <s v="71403385"/>
    <s v="71403385"/>
    <x v="0"/>
    <m/>
    <m/>
    <n v="3.36"/>
    <n v="1.52"/>
    <m/>
    <m/>
    <n v="0.85399999999999998"/>
    <m/>
    <m/>
    <m/>
    <n v="0"/>
    <n v="0.47"/>
    <x v="0"/>
    <s v="ANABIS71403385EL"/>
    <s v="Anabi S.A.C:"/>
    <x v="93"/>
    <x v="93"/>
    <s v="C.T. Anabi"/>
    <x v="313"/>
    <x v="0"/>
    <x v="0"/>
    <x v="340"/>
    <x v="0"/>
    <s v="Instalado"/>
    <s v="Operativo"/>
    <s v="Autoproductor"/>
    <x v="2"/>
    <x v="0"/>
    <x v="0"/>
    <x v="0"/>
    <s v="Privado"/>
    <s v="CUSCO"/>
    <s v="CUSCO"/>
    <s v="CHUMBIVILCAS"/>
    <s v="QUIÑOTA"/>
    <n v="0"/>
    <x v="0"/>
    <n v="0"/>
    <x v="0"/>
    <n v="0"/>
    <x v="0"/>
    <x v="0"/>
    <n v="0.85399999999999998"/>
    <n v="8.5399999999999994E-4"/>
    <m/>
    <n v="0.27999999999999997"/>
    <n v="0.12666666666666668"/>
    <n v="7.6479999999999997"/>
    <n v="0"/>
    <n v="4"/>
    <s v="BASE DE DATOS"/>
    <m/>
  </r>
  <r>
    <s v="20"/>
    <x v="7"/>
    <s v="ANABIS"/>
    <s v="53024214"/>
    <s v="53024214"/>
    <x v="0"/>
    <m/>
    <m/>
    <n v="3.36"/>
    <n v="1.95"/>
    <m/>
    <m/>
    <n v="0"/>
    <m/>
    <m/>
    <m/>
    <n v="0"/>
    <n v="0"/>
    <x v="0"/>
    <s v="ANABIS53024214EL"/>
    <s v="Anabi S.A.C:"/>
    <x v="93"/>
    <x v="93"/>
    <s v="C.T. Anama"/>
    <x v="314"/>
    <x v="0"/>
    <x v="0"/>
    <x v="340"/>
    <x v="0"/>
    <s v="Instalado"/>
    <s v="Operativo"/>
    <s v="Autoproductor"/>
    <x v="2"/>
    <x v="0"/>
    <x v="0"/>
    <x v="0"/>
    <s v="Privado"/>
    <s v="CUSCO"/>
    <s v="CUSCO"/>
    <s v="CHUMBIVILCAS"/>
    <s v="QUIÑOTA"/>
    <n v="0"/>
    <x v="0"/>
    <n v="0"/>
    <x v="0"/>
    <n v="0"/>
    <x v="0"/>
    <x v="0"/>
    <n v="0"/>
    <n v="0"/>
    <m/>
    <n v="0.27999999999999997"/>
    <n v="0.16250000000000001"/>
    <n v="7.6479999999999997"/>
    <n v="0"/>
    <n v="4"/>
    <s v="BASE DE DATOS"/>
    <m/>
  </r>
  <r>
    <s v="20"/>
    <x v="7"/>
    <s v="ANTAPA"/>
    <s v="33004293"/>
    <s v="33004293"/>
    <x v="0"/>
    <m/>
    <m/>
    <n v="17.96"/>
    <n v="16"/>
    <m/>
    <m/>
    <n v="5.359"/>
    <m/>
    <m/>
    <m/>
    <n v="4.34"/>
    <n v="2.012"/>
    <x v="0"/>
    <s v="ANTAPA33004293EL"/>
    <s v="Compa¤¡a Minera Antapaccay S.A."/>
    <x v="84"/>
    <x v="84"/>
    <s v="C.T. Tintaya"/>
    <x v="298"/>
    <x v="0"/>
    <x v="0"/>
    <x v="340"/>
    <x v="0"/>
    <s v="Instalado"/>
    <s v="Operativo"/>
    <s v="Autoproductor"/>
    <x v="2"/>
    <x v="1"/>
    <x v="0"/>
    <x v="0"/>
    <s v="Privado"/>
    <s v="CUSCO"/>
    <s v="CUSCO"/>
    <s v="ESPINAR"/>
    <s v="LA CONVENCION"/>
    <n v="0"/>
    <x v="0"/>
    <n v="0"/>
    <x v="0"/>
    <n v="0"/>
    <x v="0"/>
    <x v="0"/>
    <n v="5.359"/>
    <n v="5.359E-3"/>
    <m/>
    <n v="1.4966666666666668"/>
    <n v="1.3333333333333333"/>
    <n v="7.6479999999999997"/>
    <n v="0"/>
    <n v="23"/>
    <s v="BASE DE DATOS"/>
    <m/>
  </r>
  <r>
    <s v="20"/>
    <x v="7"/>
    <s v="APUMAY"/>
    <s v="71402522"/>
    <s v="71402522"/>
    <x v="0"/>
    <m/>
    <m/>
    <n v="4"/>
    <n v="3.2"/>
    <m/>
    <m/>
    <n v="16.436"/>
    <m/>
    <m/>
    <m/>
    <n v="0"/>
    <n v="1.25"/>
    <x v="0"/>
    <s v="APUMAY71402522EL"/>
    <s v="Apumayo S.A.C."/>
    <x v="94"/>
    <x v="94"/>
    <s v="C.T. Apumayo"/>
    <x v="315"/>
    <x v="0"/>
    <x v="0"/>
    <x v="340"/>
    <x v="0"/>
    <s v="Instalado"/>
    <s v="Operativo"/>
    <s v="Autoproductor"/>
    <x v="2"/>
    <x v="0"/>
    <x v="0"/>
    <x v="0"/>
    <s v="Privado"/>
    <s v="AYACUCHO"/>
    <s v="AYACUCHO"/>
    <s v="LUCANAS"/>
    <s v="CHAVIÑA"/>
    <n v="0"/>
    <x v="0"/>
    <n v="0"/>
    <x v="0"/>
    <n v="0"/>
    <x v="0"/>
    <x v="0"/>
    <n v="16.436"/>
    <n v="1.6435999999999999E-2"/>
    <m/>
    <n v="0.33333333333333331"/>
    <n v="0.26666666666666666"/>
    <n v="7.6479999999999997"/>
    <n v="0"/>
    <n v="6"/>
    <s v="BASE DE DATOS"/>
    <m/>
  </r>
  <r>
    <s v="20"/>
    <x v="7"/>
    <s v="ARUNTA"/>
    <s v="71403991"/>
    <s v="71403991"/>
    <x v="0"/>
    <m/>
    <m/>
    <n v="3.83"/>
    <n v="2.2000000000000002"/>
    <m/>
    <m/>
    <n v="0"/>
    <m/>
    <m/>
    <m/>
    <n v="0"/>
    <n v="0"/>
    <x v="0"/>
    <s v="ARUNTA71403991EL"/>
    <s v="Aruntani S.A.C."/>
    <x v="95"/>
    <x v="95"/>
    <s v="C.T. Jesica"/>
    <x v="316"/>
    <x v="0"/>
    <x v="0"/>
    <x v="340"/>
    <x v="0"/>
    <s v="Instalado"/>
    <s v="Operativo"/>
    <s v="Autoproductor"/>
    <x v="2"/>
    <x v="0"/>
    <x v="0"/>
    <x v="0"/>
    <s v="Privado"/>
    <s v="PUNO"/>
    <s v="PUNO"/>
    <s v="LAMPA"/>
    <s v="OCUVIRI"/>
    <n v="0"/>
    <x v="0"/>
    <n v="0"/>
    <x v="0"/>
    <n v="0"/>
    <x v="0"/>
    <x v="0"/>
    <n v="0"/>
    <n v="0"/>
    <m/>
    <n v="0.31916666666666665"/>
    <n v="0.18333333333333335"/>
    <n v="7.6479999999999997"/>
    <n v="0"/>
    <n v="7"/>
    <s v="BASE DE DATOS"/>
    <m/>
  </r>
  <r>
    <s v="20"/>
    <x v="7"/>
    <s v="ARUNTA"/>
    <s v="53019803"/>
    <s v="53019803"/>
    <x v="0"/>
    <m/>
    <m/>
    <n v="0"/>
    <n v="0"/>
    <m/>
    <m/>
    <n v="0"/>
    <m/>
    <m/>
    <m/>
    <n v="0"/>
    <n v="0"/>
    <x v="1"/>
    <s v="ARUNTA53019803EL"/>
    <s v="Aruntani S.A.C."/>
    <x v="95"/>
    <x v="95"/>
    <s v="C.T. Santa Rosa - Aru"/>
    <x v="72"/>
    <x v="0"/>
    <x v="0"/>
    <x v="340"/>
    <x v="0"/>
    <s v="Instalado"/>
    <s v="Inoperativo"/>
    <s v="Autoproductor"/>
    <x v="2"/>
    <x v="0"/>
    <x v="0"/>
    <x v="0"/>
    <s v="Privado"/>
    <s v="MOQUEGUA"/>
    <s v="MOQUEGUA"/>
    <s v="MARISCAL NIETO"/>
    <s v="CARUMAS"/>
    <n v="0"/>
    <x v="0"/>
    <n v="0"/>
    <x v="0"/>
    <n v="0"/>
    <x v="0"/>
    <x v="0"/>
    <n v="0"/>
    <n v="0"/>
    <m/>
    <s v="-"/>
    <s v="-"/>
    <e v="#N/A"/>
    <n v="0"/>
    <n v="7"/>
    <s v="BASE DE DATOS"/>
    <m/>
  </r>
  <r>
    <s v="20"/>
    <x v="7"/>
    <s v="ARUNTA"/>
    <s v="53019903"/>
    <s v="53019903"/>
    <x v="0"/>
    <m/>
    <m/>
    <n v="5.4050000000000002"/>
    <n v="2.2599999999999998"/>
    <m/>
    <m/>
    <n v="0"/>
    <m/>
    <m/>
    <m/>
    <n v="0"/>
    <n v="0"/>
    <x v="0"/>
    <s v="ARUNTA53019903EL"/>
    <s v="Aruntani S.A.C."/>
    <x v="95"/>
    <x v="95"/>
    <s v="C.T. Tucari - Aru"/>
    <x v="317"/>
    <x v="0"/>
    <x v="0"/>
    <x v="340"/>
    <x v="0"/>
    <s v="Instalado"/>
    <s v="Operativo"/>
    <s v="Autoproductor"/>
    <x v="2"/>
    <x v="0"/>
    <x v="0"/>
    <x v="0"/>
    <s v="Privado"/>
    <s v="MOQUEGUA"/>
    <s v="MOQUEGUA"/>
    <s v="MARISCAL NIETO"/>
    <s v="CARUMAS"/>
    <n v="0"/>
    <x v="0"/>
    <n v="0"/>
    <x v="0"/>
    <n v="0"/>
    <x v="0"/>
    <x v="0"/>
    <n v="0"/>
    <n v="0"/>
    <m/>
    <n v="0.45041666666666669"/>
    <n v="0.21666666666666667"/>
    <n v="7.6479999999999997"/>
    <n v="0"/>
    <n v="7"/>
    <s v="BASE DE DATOS"/>
    <m/>
  </r>
  <r>
    <s v="20"/>
    <x v="7"/>
    <s v="NXACAJ"/>
    <s v="33021593"/>
    <s v="33021593"/>
    <x v="0"/>
    <m/>
    <m/>
    <n v="2.5"/>
    <n v="2"/>
    <m/>
    <m/>
    <n v="0"/>
    <m/>
    <m/>
    <m/>
    <n v="0"/>
    <n v="0"/>
    <x v="0"/>
    <s v="NXACAJ33021593EL"/>
    <s v="Nexa Resources Cajamarquilla S.A."/>
    <x v="118"/>
    <x v="118"/>
    <s v="C.T. Cajamarquilla EL"/>
    <x v="371"/>
    <x v="0"/>
    <x v="0"/>
    <x v="340"/>
    <x v="0"/>
    <s v="Instalado"/>
    <s v="Operativo"/>
    <s v="Autoproductor"/>
    <x v="2"/>
    <x v="1"/>
    <x v="0"/>
    <x v="0"/>
    <s v="Privado"/>
    <s v="LIMA"/>
    <s v="LIMA"/>
    <s v="LIMA"/>
    <s v="LURIGANCHO"/>
    <n v="0"/>
    <x v="0"/>
    <n v="0"/>
    <x v="0"/>
    <n v="0"/>
    <x v="0"/>
    <x v="0"/>
    <n v="0"/>
    <n v="0"/>
    <m/>
    <n v="0.20833333333333334"/>
    <n v="0.16666666666666666"/>
    <n v="7.6479999999999997"/>
    <n v="0"/>
    <n v="52"/>
    <s v="BASE DE DATOS"/>
    <m/>
  </r>
  <r>
    <s v="20"/>
    <x v="7"/>
    <s v="NXACAJ"/>
    <s v="53202910"/>
    <s v="53202910"/>
    <x v="0"/>
    <m/>
    <m/>
    <n v="2"/>
    <n v="2"/>
    <m/>
    <m/>
    <n v="0"/>
    <m/>
    <m/>
    <m/>
    <n v="0"/>
    <n v="0"/>
    <x v="0"/>
    <s v="NXACAJ53202910EL"/>
    <s v="Nexa Resources Cajamarquilla S.A."/>
    <x v="118"/>
    <x v="118"/>
    <s v="C.T. Cajamarquilla EL-1"/>
    <x v="372"/>
    <x v="0"/>
    <x v="0"/>
    <x v="340"/>
    <x v="0"/>
    <s v="Instalado"/>
    <s v="Operativo"/>
    <s v="Autoproductor"/>
    <x v="2"/>
    <x v="1"/>
    <x v="0"/>
    <x v="0"/>
    <s v="Privado"/>
    <s v="LIMA"/>
    <s v="LIMA"/>
    <s v="LIMA"/>
    <s v="LURIGANCHO"/>
    <n v="0"/>
    <x v="0"/>
    <n v="0"/>
    <x v="0"/>
    <n v="0"/>
    <x v="0"/>
    <x v="0"/>
    <n v="0"/>
    <n v="0"/>
    <m/>
    <n v="0.16666666666666666"/>
    <n v="0"/>
    <n v="7.6479999999999997"/>
    <n v="0"/>
    <n v="52"/>
    <s v="BASE DE DATOS"/>
    <m/>
  </r>
  <r>
    <s v="20"/>
    <x v="7"/>
    <s v="NXACAJ"/>
    <s v="53203010"/>
    <s v="53203010"/>
    <x v="0"/>
    <m/>
    <m/>
    <n v="2"/>
    <n v="2"/>
    <m/>
    <m/>
    <n v="0"/>
    <m/>
    <m/>
    <m/>
    <n v="0"/>
    <n v="0"/>
    <x v="0"/>
    <s v="NXACAJ53203010EL"/>
    <s v="Nexa Resources Cajamarquilla S.A."/>
    <x v="118"/>
    <x v="118"/>
    <s v="C.T. Cajamarquilla EL-2"/>
    <x v="373"/>
    <x v="0"/>
    <x v="0"/>
    <x v="340"/>
    <x v="0"/>
    <s v="Instalado"/>
    <s v="Operativo"/>
    <s v="Autoproductor"/>
    <x v="2"/>
    <x v="1"/>
    <x v="0"/>
    <x v="0"/>
    <s v="Privado"/>
    <s v="LIMA"/>
    <s v="LIMA"/>
    <s v="LIMA"/>
    <s v="LURIGANCHO"/>
    <n v="0"/>
    <x v="0"/>
    <n v="0"/>
    <x v="0"/>
    <n v="0"/>
    <x v="0"/>
    <x v="0"/>
    <n v="0"/>
    <n v="0"/>
    <m/>
    <n v="0.16666666666666666"/>
    <n v="0.16666666666666666"/>
    <n v="7.6479999999999997"/>
    <n v="0"/>
    <n v="52"/>
    <s v="BASE DE DATOS"/>
    <m/>
  </r>
  <r>
    <s v="20"/>
    <x v="7"/>
    <s v="NXACAJ"/>
    <s v="53203210"/>
    <s v="53203210"/>
    <x v="0"/>
    <m/>
    <m/>
    <n v="2"/>
    <n v="2"/>
    <m/>
    <m/>
    <n v="0"/>
    <m/>
    <m/>
    <m/>
    <n v="0"/>
    <n v="0"/>
    <x v="0"/>
    <s v="NXACAJ53203210EL"/>
    <s v="Nexa Resources Cajamarquilla S.A."/>
    <x v="118"/>
    <x v="118"/>
    <s v="C.T. CAJAMARQUILLA EL-3"/>
    <x v="374"/>
    <x v="0"/>
    <x v="0"/>
    <x v="340"/>
    <x v="0"/>
    <s v="Instalado"/>
    <s v="Inoperativo"/>
    <s v="Autoproductor"/>
    <x v="2"/>
    <x v="1"/>
    <x v="0"/>
    <x v="0"/>
    <s v="Privado"/>
    <s v="LIMA"/>
    <s v="LIMA"/>
    <s v="LIMA"/>
    <s v="LURIGANCHO"/>
    <n v="0"/>
    <x v="0"/>
    <n v="0"/>
    <x v="0"/>
    <n v="0"/>
    <x v="0"/>
    <x v="0"/>
    <n v="0"/>
    <n v="0"/>
    <m/>
    <n v="0.16666666666666666"/>
    <n v="0.16666666666666666"/>
    <n v="7.6479999999999997"/>
    <n v="0"/>
    <n v="52"/>
    <s v="BASE DE DATOS"/>
    <m/>
  </r>
  <r>
    <s v="20"/>
    <x v="7"/>
    <s v="NXACAJ"/>
    <s v="33021593"/>
    <s v="33021593"/>
    <x v="2"/>
    <m/>
    <m/>
    <n v="3.5"/>
    <n v="2.5"/>
    <m/>
    <m/>
    <n v="1269"/>
    <m/>
    <m/>
    <m/>
    <n v="0"/>
    <n v="2.5"/>
    <x v="0"/>
    <s v="NXACAJ33021593TV"/>
    <s v="Nexa Resources Cajamarquilla S.A."/>
    <x v="118"/>
    <x v="118"/>
    <s v="C.T. Cajamarquilla TV"/>
    <x v="375"/>
    <x v="2"/>
    <x v="2"/>
    <x v="340"/>
    <x v="0"/>
    <s v="Instalado"/>
    <s v="Operativo"/>
    <s v="Autoproductor"/>
    <x v="2"/>
    <x v="1"/>
    <x v="0"/>
    <x v="0"/>
    <s v="Privado"/>
    <s v="LIMA"/>
    <s v="LIMA"/>
    <s v="LIMA"/>
    <s v="LURIGANCHO"/>
    <n v="0"/>
    <x v="11"/>
    <n v="0"/>
    <x v="0"/>
    <n v="0"/>
    <x v="0"/>
    <x v="0"/>
    <n v="1269"/>
    <n v="1.2689999999999999"/>
    <m/>
    <n v="0.29166666666666669"/>
    <n v="0.29166666666666669"/>
    <n v="7.6479999999999997"/>
    <n v="0"/>
    <n v="52"/>
    <s v="BASE DE DATOS"/>
    <m/>
  </r>
  <r>
    <s v="20"/>
    <x v="7"/>
    <s v="NXACAJ"/>
    <s v="53203110"/>
    <s v="53203110"/>
    <x v="2"/>
    <m/>
    <m/>
    <n v="4"/>
    <n v="3.5"/>
    <m/>
    <m/>
    <n v="1828"/>
    <m/>
    <m/>
    <m/>
    <n v="30"/>
    <n v="3.5"/>
    <x v="0"/>
    <s v="NXACAJ53203110TV"/>
    <s v="Nexa Resources Cajamarquilla S.A."/>
    <x v="118"/>
    <x v="118"/>
    <s v="C.T. Cajamarquilla 2"/>
    <x v="376"/>
    <x v="2"/>
    <x v="2"/>
    <x v="340"/>
    <x v="0"/>
    <s v="Instalado"/>
    <s v="Operativo"/>
    <s v="Autoproductor"/>
    <x v="2"/>
    <x v="1"/>
    <x v="0"/>
    <x v="0"/>
    <s v="Privado"/>
    <s v="LIMA"/>
    <s v="LIMA"/>
    <s v="LIMA"/>
    <s v="LURIGANCHO"/>
    <n v="0"/>
    <x v="11"/>
    <n v="0"/>
    <x v="0"/>
    <n v="0"/>
    <x v="0"/>
    <x v="0"/>
    <n v="1828"/>
    <n v="1.8280000000000001"/>
    <m/>
    <n v="0.33333333333333331"/>
    <n v="0.29166666666666669"/>
    <n v="7.6479999999999997"/>
    <n v="0"/>
    <n v="52"/>
    <s v="BASE DE DATOS"/>
    <m/>
  </r>
  <r>
    <s v="20"/>
    <x v="7"/>
    <s v="CARAVE"/>
    <s v="53203912"/>
    <s v="53203912"/>
    <x v="0"/>
    <m/>
    <m/>
    <n v="1.089"/>
    <n v="0.871"/>
    <m/>
    <m/>
    <n v="124.58499999999999"/>
    <m/>
    <m/>
    <m/>
    <n v="29"/>
    <n v="0.17499999999999999"/>
    <x v="0"/>
    <s v="CARAVE53203912EL"/>
    <s v="Compa¤ia Minera Caraveli S.A.C."/>
    <x v="86"/>
    <x v="86"/>
    <s v="C.T. Mina"/>
    <x v="300"/>
    <x v="0"/>
    <x v="0"/>
    <x v="340"/>
    <x v="0"/>
    <s v="Instalado"/>
    <s v="Operativo"/>
    <s v="Autoproductor"/>
    <x v="2"/>
    <x v="0"/>
    <x v="0"/>
    <x v="0"/>
    <s v="Privado"/>
    <s v="AREQUIPA"/>
    <s v="AREQUIPA"/>
    <s v="CARAVELI"/>
    <s v="HUANU HUANU"/>
    <n v="0"/>
    <x v="0"/>
    <n v="0"/>
    <x v="0"/>
    <n v="0"/>
    <x v="0"/>
    <x v="0"/>
    <n v="124.58499999999999"/>
    <n v="0.12458499999999999"/>
    <m/>
    <n v="9.0749999999999997E-2"/>
    <n v="7.2583333333333333E-2"/>
    <n v="7.6479999999999997"/>
    <n v="0"/>
    <n v="25"/>
    <s v="BASE DE DATOS"/>
    <m/>
  </r>
  <r>
    <s v="20"/>
    <x v="7"/>
    <s v="CARAVE"/>
    <s v="53203812"/>
    <s v="53203812"/>
    <x v="0"/>
    <m/>
    <m/>
    <n v="2.3450000000000002"/>
    <n v="1.8759999999999999"/>
    <m/>
    <m/>
    <n v="387.20699999999999"/>
    <m/>
    <m/>
    <m/>
    <n v="48"/>
    <n v="0.57999999999999996"/>
    <x v="0"/>
    <s v="CARAVE53203812EL"/>
    <s v="Compa¤ia Minera Caraveli S.A.C."/>
    <x v="86"/>
    <x v="86"/>
    <s v="C.T. Planta"/>
    <x v="301"/>
    <x v="0"/>
    <x v="0"/>
    <x v="340"/>
    <x v="0"/>
    <s v="Instalado"/>
    <s v="Operativo"/>
    <s v="Autoproductor"/>
    <x v="2"/>
    <x v="0"/>
    <x v="0"/>
    <x v="0"/>
    <s v="Privado"/>
    <s v="AREQUIPA"/>
    <s v="AREQUIPA"/>
    <s v="CARAVELI"/>
    <s v="HUANU HUANU"/>
    <n v="0"/>
    <x v="0"/>
    <n v="0"/>
    <x v="0"/>
    <n v="0"/>
    <x v="0"/>
    <x v="0"/>
    <n v="387.20699999999999"/>
    <n v="0.38720699999999997"/>
    <m/>
    <n v="0.19541666666666668"/>
    <n v="0.15633333333333332"/>
    <n v="7.6479999999999997"/>
    <n v="0"/>
    <n v="25"/>
    <s v="BASE DE DATOS"/>
    <m/>
  </r>
  <r>
    <s v="20"/>
    <x v="7"/>
    <s v="CARTSA"/>
    <s v="33119102"/>
    <s v="33119102"/>
    <x v="2"/>
    <m/>
    <m/>
    <n v="9.8000000000000007"/>
    <n v="9.8000000000000007"/>
    <m/>
    <m/>
    <n v="4681.652"/>
    <m/>
    <m/>
    <m/>
    <n v="15"/>
    <n v="7.5"/>
    <x v="0"/>
    <s v="CARTSA33119102TV"/>
    <s v="Cartavio S.A.A."/>
    <x v="116"/>
    <x v="116"/>
    <s v="C.T. Cartavio"/>
    <x v="368"/>
    <x v="2"/>
    <x v="2"/>
    <x v="340"/>
    <x v="0"/>
    <s v="Instalado"/>
    <s v="Operativo"/>
    <s v="Autoproductor"/>
    <x v="2"/>
    <x v="0"/>
    <x v="0"/>
    <x v="0"/>
    <s v="Privado"/>
    <s v="LA LIBERTAD"/>
    <s v="LA LIBERTAD"/>
    <s v="ASCOPE"/>
    <s v="SANTIAGO DE CAO"/>
    <n v="0"/>
    <x v="3"/>
    <s v="COGENERADOR"/>
    <x v="0"/>
    <n v="0"/>
    <x v="0"/>
    <x v="0"/>
    <n v="4681.652"/>
    <n v="4.6816519999999997"/>
    <m/>
    <n v="0.81666666666666676"/>
    <n v="0.81666666666666676"/>
    <n v="7.6479999999999997"/>
    <n v="0"/>
    <n v="9"/>
    <s v="BASE DE DATOS"/>
    <m/>
  </r>
  <r>
    <s v="20"/>
    <x v="7"/>
    <s v="EACGSA"/>
    <s v="53011498"/>
    <s v="53011498"/>
    <x v="2"/>
    <m/>
    <m/>
    <n v="37"/>
    <n v="32"/>
    <m/>
    <m/>
    <n v="11567.41"/>
    <m/>
    <m/>
    <m/>
    <n v="120"/>
    <n v="20.58"/>
    <x v="0"/>
    <s v="EACGSA53011498TV"/>
    <s v="Empresa Agroindustrial Casa Grande S.A."/>
    <x v="113"/>
    <x v="113"/>
    <s v="CENTRAL THERMICA CASA GRANDE"/>
    <x v="357"/>
    <x v="2"/>
    <x v="2"/>
    <x v="340"/>
    <x v="0"/>
    <s v="Instalado"/>
    <s v="Operativo"/>
    <s v="Autoproductor"/>
    <x v="2"/>
    <x v="0"/>
    <x v="0"/>
    <x v="0"/>
    <s v="Privado"/>
    <s v="LA LIBERTAD"/>
    <s v="LA LIBERTAD"/>
    <s v="ASCOPE"/>
    <s v="ASCOPE"/>
    <n v="0"/>
    <x v="3"/>
    <s v="COGENERADOR"/>
    <x v="0"/>
    <n v="0"/>
    <x v="0"/>
    <x v="0"/>
    <n v="11567.41"/>
    <n v="11.567410000000001"/>
    <m/>
    <n v="3.0833333333333335"/>
    <n v="2.6666666666666665"/>
    <n v="7.6479999999999997"/>
    <n v="0"/>
    <n v="10"/>
    <s v="BASE DE DATOS"/>
    <m/>
  </r>
  <r>
    <s v="20"/>
    <x v="7"/>
    <s v="CESESA"/>
    <s v="33086698"/>
    <s v="33086698"/>
    <x v="0"/>
    <m/>
    <m/>
    <n v="2"/>
    <n v="1.8"/>
    <m/>
    <m/>
    <n v="0"/>
    <m/>
    <m/>
    <m/>
    <n v="0"/>
    <n v="0"/>
    <x v="0"/>
    <s v="CESESA33086698EL"/>
    <s v="Cementos Selva S.A."/>
    <x v="126"/>
    <x v="126"/>
    <s v="C.T.CEMENTOS RIOJA"/>
    <x v="389"/>
    <x v="0"/>
    <x v="0"/>
    <x v="340"/>
    <x v="0"/>
    <s v="Instalado"/>
    <s v="Inoperativo"/>
    <s v="Autoproductor"/>
    <x v="2"/>
    <x v="1"/>
    <x v="0"/>
    <x v="0"/>
    <s v="Privado"/>
    <s v="SAN MARTÍN"/>
    <s v="SAN MARTÍN"/>
    <s v="RIOJA"/>
    <s v="ELÍAS SOPLÍN VARGAS"/>
    <n v="0"/>
    <x v="0"/>
    <n v="0"/>
    <x v="0"/>
    <n v="0"/>
    <x v="0"/>
    <x v="0"/>
    <n v="0"/>
    <n v="0"/>
    <m/>
    <n v="0.25"/>
    <n v="0.22500000000000001"/>
    <n v="7.6479999999999997"/>
    <n v="0"/>
    <n v="13"/>
    <s v="BASE DE DATOS"/>
    <m/>
  </r>
  <r>
    <s v="20"/>
    <x v="7"/>
    <s v="VOLCAN"/>
    <s v="0000209"/>
    <s v="0000209"/>
    <x v="0"/>
    <m/>
    <m/>
    <n v="6"/>
    <n v="0"/>
    <m/>
    <m/>
    <n v="0"/>
    <m/>
    <m/>
    <m/>
    <n v="0"/>
    <n v="0"/>
    <x v="0"/>
    <s v="VOLCAN0000209EL"/>
    <s v="Volc n C¡a. Minera"/>
    <x v="105"/>
    <x v="105"/>
    <s v="C.T. CERRO DE PASCO"/>
    <x v="334"/>
    <x v="0"/>
    <x v="0"/>
    <x v="340"/>
    <x v="0"/>
    <s v="Instalado"/>
    <s v="Inoperativo"/>
    <s v="Autoproductor"/>
    <x v="2"/>
    <x v="0"/>
    <x v="0"/>
    <x v="0"/>
    <s v="Privado"/>
    <s v="PASCO"/>
    <s v="PASCO"/>
    <s v="PASCO"/>
    <s v="CHAUPIMARCA"/>
    <n v="0"/>
    <x v="0"/>
    <n v="0"/>
    <x v="0"/>
    <n v="0"/>
    <x v="0"/>
    <x v="0"/>
    <n v="0"/>
    <n v="0"/>
    <m/>
    <n v="0.5"/>
    <n v="0"/>
    <n v="7.6479999999999997"/>
    <n v="0"/>
    <n v="74"/>
    <s v="BASE DE DATOS"/>
    <m/>
  </r>
  <r>
    <s v="20"/>
    <x v="7"/>
    <s v="VOLCAN"/>
    <s v="53024917"/>
    <s v="53024917"/>
    <x v="0"/>
    <m/>
    <m/>
    <n v="1.825"/>
    <n v="1.2"/>
    <m/>
    <m/>
    <n v="0"/>
    <m/>
    <m/>
    <m/>
    <n v="0"/>
    <n v="0"/>
    <x v="0"/>
    <s v="VOLCAN53024917EL"/>
    <s v="Volc n C¡a. Minera"/>
    <x v="105"/>
    <x v="105"/>
    <s v="C.T. SAN CRISTOBAL U1"/>
    <x v="335"/>
    <x v="0"/>
    <x v="0"/>
    <x v="340"/>
    <x v="0"/>
    <s v="Instalado"/>
    <s v="Operativo"/>
    <s v="Autoproductor"/>
    <x v="2"/>
    <x v="0"/>
    <x v="0"/>
    <x v="0"/>
    <s v="Privado"/>
    <s v="JUNIN"/>
    <s v="JUNIN"/>
    <s v="YAULI"/>
    <s v="YAULI"/>
    <n v="0"/>
    <x v="0"/>
    <n v="0"/>
    <x v="0"/>
    <n v="0"/>
    <x v="0"/>
    <x v="0"/>
    <n v="0"/>
    <n v="0"/>
    <m/>
    <n v="0.15208333333333332"/>
    <n v="9.9999999999999992E-2"/>
    <n v="7.6479999999999997"/>
    <n v="0"/>
    <n v="74"/>
    <s v="BASE DE DATOS"/>
    <m/>
  </r>
  <r>
    <s v="20"/>
    <x v="7"/>
    <s v="VOLCAN"/>
    <s v="53025017"/>
    <s v="53025017"/>
    <x v="0"/>
    <m/>
    <m/>
    <n v="1.825"/>
    <n v="1.2"/>
    <m/>
    <m/>
    <n v="0"/>
    <m/>
    <m/>
    <m/>
    <n v="0"/>
    <n v="0"/>
    <x v="0"/>
    <s v="VOLCAN53025017EL"/>
    <s v="Volc n C¡a. Minera"/>
    <x v="105"/>
    <x v="105"/>
    <s v="C.T. SAN CRISTOBAL U2"/>
    <x v="335"/>
    <x v="0"/>
    <x v="0"/>
    <x v="340"/>
    <x v="0"/>
    <s v="Instalado"/>
    <s v="Operativo"/>
    <s v="Autoproductor"/>
    <x v="2"/>
    <x v="0"/>
    <x v="0"/>
    <x v="0"/>
    <s v="Privado"/>
    <s v="JUNIN"/>
    <s v="JUNIN"/>
    <s v="YAULI"/>
    <s v="YAULI"/>
    <n v="0"/>
    <x v="0"/>
    <n v="0"/>
    <x v="0"/>
    <n v="0"/>
    <x v="0"/>
    <x v="0"/>
    <n v="0"/>
    <n v="0"/>
    <m/>
    <n v="0.15208333333333332"/>
    <n v="9.9999999999999992E-2"/>
    <n v="7.6479999999999997"/>
    <n v="0"/>
    <n v="74"/>
    <s v="BASE DE DATOS"/>
    <m/>
  </r>
  <r>
    <s v="20"/>
    <x v="7"/>
    <s v="VOLCAN"/>
    <s v="53025117"/>
    <s v="53025117"/>
    <x v="0"/>
    <m/>
    <m/>
    <n v="1.6"/>
    <n v="1"/>
    <m/>
    <m/>
    <n v="0"/>
    <m/>
    <m/>
    <m/>
    <n v="0"/>
    <n v="0"/>
    <x v="0"/>
    <s v="VOLCAN53025117EL"/>
    <s v="Volc n C¡a. Minera"/>
    <x v="105"/>
    <x v="105"/>
    <s v="C.T. CARAHUACRA U3"/>
    <x v="336"/>
    <x v="0"/>
    <x v="0"/>
    <x v="340"/>
    <x v="0"/>
    <s v="Instalado"/>
    <s v="Operativo"/>
    <s v="Autoproductor"/>
    <x v="2"/>
    <x v="0"/>
    <x v="0"/>
    <x v="0"/>
    <s v="Privado"/>
    <s v="JUNIN"/>
    <s v="JUNIN"/>
    <s v="YAULI"/>
    <s v="YAULI"/>
    <n v="0"/>
    <x v="0"/>
    <n v="0"/>
    <x v="0"/>
    <n v="0"/>
    <x v="0"/>
    <x v="0"/>
    <n v="0"/>
    <n v="0"/>
    <m/>
    <n v="0.13333333333333333"/>
    <n v="8.3333333333333329E-2"/>
    <n v="7.6479999999999997"/>
    <n v="0"/>
    <n v="74"/>
    <s v="BASE DE DATOS"/>
    <m/>
  </r>
  <r>
    <s v="20"/>
    <x v="7"/>
    <s v="VOLCAN"/>
    <s v="53025217"/>
    <s v="53025217"/>
    <x v="0"/>
    <m/>
    <m/>
    <n v="1.825"/>
    <n v="1.2"/>
    <m/>
    <m/>
    <n v="0"/>
    <m/>
    <m/>
    <m/>
    <n v="0"/>
    <n v="0"/>
    <x v="0"/>
    <s v="VOLCAN53025217EL"/>
    <s v="Volc n C¡a. Minera"/>
    <x v="105"/>
    <x v="105"/>
    <s v="C.T. ANDAYCHAGUA U4"/>
    <x v="337"/>
    <x v="0"/>
    <x v="0"/>
    <x v="340"/>
    <x v="0"/>
    <s v="Instalado"/>
    <s v="Operativo"/>
    <s v="Autoproductor"/>
    <x v="2"/>
    <x v="0"/>
    <x v="0"/>
    <x v="0"/>
    <s v="Privado"/>
    <s v="JUNIN"/>
    <s v="JUNIN"/>
    <s v="YAULI"/>
    <s v="HUAY HUAY"/>
    <n v="0"/>
    <x v="0"/>
    <n v="0"/>
    <x v="0"/>
    <n v="0"/>
    <x v="0"/>
    <x v="0"/>
    <n v="0"/>
    <n v="0"/>
    <m/>
    <n v="0.15208333333333332"/>
    <n v="9.9999999999999992E-2"/>
    <n v="7.6479999999999997"/>
    <n v="0"/>
    <n v="74"/>
    <s v="BASE DE DATOS"/>
    <m/>
  </r>
  <r>
    <s v="20"/>
    <x v="7"/>
    <s v="VOLCAN"/>
    <s v="53025317"/>
    <s v="53025317"/>
    <x v="0"/>
    <m/>
    <m/>
    <n v="1.6"/>
    <n v="1"/>
    <m/>
    <m/>
    <n v="0"/>
    <m/>
    <m/>
    <m/>
    <n v="0"/>
    <n v="0"/>
    <x v="0"/>
    <s v="VOLCAN53025317EL"/>
    <s v="Volc n C¡a. Minera"/>
    <x v="105"/>
    <x v="105"/>
    <s v="C.T. ANDAYCHAGUA U5"/>
    <x v="337"/>
    <x v="0"/>
    <x v="0"/>
    <x v="340"/>
    <x v="0"/>
    <s v="Instalado"/>
    <s v="Operativo"/>
    <s v="Autoproductor"/>
    <x v="2"/>
    <x v="0"/>
    <x v="0"/>
    <x v="0"/>
    <s v="Privado"/>
    <s v="JUNIN"/>
    <s v="JUNIN"/>
    <s v="YAULI"/>
    <s v="HUAY HUAY"/>
    <n v="0"/>
    <x v="0"/>
    <n v="0"/>
    <x v="0"/>
    <n v="0"/>
    <x v="0"/>
    <x v="0"/>
    <n v="0"/>
    <n v="0"/>
    <m/>
    <n v="0.13333333333333333"/>
    <n v="8.3333333333333329E-2"/>
    <n v="7.6479999999999997"/>
    <n v="0"/>
    <n v="74"/>
    <s v="BASE DE DATOS"/>
    <m/>
  </r>
  <r>
    <s v="20"/>
    <x v="7"/>
    <s v="VOLCAN"/>
    <s v="53025417"/>
    <s v="53025417"/>
    <x v="0"/>
    <m/>
    <m/>
    <n v="1.825"/>
    <n v="1.2"/>
    <m/>
    <m/>
    <n v="0"/>
    <m/>
    <m/>
    <m/>
    <n v="0"/>
    <n v="0"/>
    <x v="0"/>
    <s v="VOLCAN53025417EL"/>
    <s v="Volc n C¡a. Minera"/>
    <x v="105"/>
    <x v="105"/>
    <s v="C.T. TICLIO U6"/>
    <x v="338"/>
    <x v="0"/>
    <x v="0"/>
    <x v="340"/>
    <x v="0"/>
    <s v="Instalado"/>
    <s v="Operativo"/>
    <s v="Autoproductor"/>
    <x v="2"/>
    <x v="0"/>
    <x v="0"/>
    <x v="0"/>
    <s v="Privado"/>
    <s v="JUNIN"/>
    <s v="JUNIN"/>
    <s v="YAULI"/>
    <s v="CHICLA"/>
    <n v="0"/>
    <x v="0"/>
    <n v="0"/>
    <x v="0"/>
    <n v="0"/>
    <x v="0"/>
    <x v="0"/>
    <n v="0"/>
    <n v="0"/>
    <m/>
    <n v="0.15208333333333332"/>
    <n v="9.9999999999999992E-2"/>
    <n v="7.6479999999999997"/>
    <n v="0"/>
    <n v="74"/>
    <s v="BASE DE DATOS"/>
    <m/>
  </r>
  <r>
    <s v="20"/>
    <x v="7"/>
    <s v="VOLCAN"/>
    <s v="53025517"/>
    <s v="53025517"/>
    <x v="0"/>
    <m/>
    <m/>
    <n v="1.825"/>
    <n v="1.2"/>
    <m/>
    <m/>
    <n v="0"/>
    <m/>
    <m/>
    <m/>
    <n v="0"/>
    <n v="0"/>
    <x v="0"/>
    <s v="VOLCAN53025517EL"/>
    <s v="Volc n C¡a. Minera"/>
    <x v="105"/>
    <x v="105"/>
    <s v="C.T. PLANTA VICTORIA U7"/>
    <x v="339"/>
    <x v="0"/>
    <x v="0"/>
    <x v="340"/>
    <x v="0"/>
    <s v="Instalado"/>
    <s v="Operativo"/>
    <s v="Autoproductor"/>
    <x v="2"/>
    <x v="0"/>
    <x v="0"/>
    <x v="0"/>
    <s v="Privado"/>
    <s v="JUNIN"/>
    <s v="JUNIN"/>
    <s v="YAULI"/>
    <s v="YAULI"/>
    <n v="0"/>
    <x v="0"/>
    <n v="0"/>
    <x v="0"/>
    <n v="0"/>
    <x v="0"/>
    <x v="0"/>
    <n v="0"/>
    <n v="0"/>
    <m/>
    <n v="0.15208333333333332"/>
    <n v="9.9999999999999992E-2"/>
    <n v="7.6479999999999997"/>
    <n v="0"/>
    <n v="74"/>
    <s v="BASE DE DATOS"/>
    <m/>
  </r>
  <r>
    <s v="20"/>
    <x v="7"/>
    <s v="CMCHUN"/>
    <s v="53017902"/>
    <s v="53017902"/>
    <x v="0"/>
    <m/>
    <m/>
    <n v="4.99"/>
    <n v="3.6"/>
    <m/>
    <m/>
    <n v="0"/>
    <m/>
    <m/>
    <m/>
    <n v="0"/>
    <n v="0"/>
    <x v="0"/>
    <s v="CMCHUN53017902EL"/>
    <s v="Compañía Minera Chungar S.A.C."/>
    <x v="96"/>
    <x v="96"/>
    <s v="C.T. Esperanza"/>
    <x v="318"/>
    <x v="0"/>
    <x v="0"/>
    <x v="340"/>
    <x v="0"/>
    <s v="Instalado"/>
    <s v="Operativo"/>
    <s v="Autoproductor"/>
    <x v="2"/>
    <x v="0"/>
    <x v="0"/>
    <x v="0"/>
    <s v="Privado"/>
    <s v="PASCO"/>
    <s v="PASCO"/>
    <s v="PASCO"/>
    <s v="HUAYLLAY"/>
    <n v="0"/>
    <x v="0"/>
    <n v="0"/>
    <x v="0"/>
    <n v="0"/>
    <x v="0"/>
    <x v="0"/>
    <n v="0"/>
    <n v="0"/>
    <m/>
    <n v="0.41583333333333333"/>
    <n v="0.3"/>
    <n v="7.6479999999999997"/>
    <n v="0"/>
    <n v="26"/>
    <s v="BASE DE DATOS"/>
    <m/>
  </r>
  <r>
    <s v="20"/>
    <x v="7"/>
    <s v="CMCHUN"/>
    <s v="53024717"/>
    <s v="53024717"/>
    <x v="0"/>
    <m/>
    <m/>
    <n v="0.34"/>
    <n v="0.3"/>
    <m/>
    <m/>
    <n v="0"/>
    <m/>
    <m/>
    <m/>
    <n v="0"/>
    <n v="0"/>
    <x v="0"/>
    <s v="CMCHUN53024717EL"/>
    <s v="Compañía Minera Chungar S.A.C."/>
    <x v="96"/>
    <x v="96"/>
    <s v="C.T. Planta Concentradora"/>
    <x v="319"/>
    <x v="0"/>
    <x v="0"/>
    <x v="340"/>
    <x v="0"/>
    <s v="Instalado"/>
    <s v="Operativo"/>
    <s v="Autoproductor"/>
    <x v="2"/>
    <x v="0"/>
    <x v="0"/>
    <x v="0"/>
    <s v="Privado"/>
    <s v="JUNIN"/>
    <s v="JUNIN"/>
    <n v="0"/>
    <n v="0"/>
    <n v="0"/>
    <x v="0"/>
    <n v="0"/>
    <x v="0"/>
    <n v="0"/>
    <x v="0"/>
    <x v="0"/>
    <n v="0"/>
    <n v="0"/>
    <m/>
    <n v="2.8333333333333335E-2"/>
    <n v="2.4999999999999998E-2"/>
    <n v="7.6479999999999997"/>
    <n v="0"/>
    <n v="26"/>
    <s v="BASE DE DATOS"/>
    <m/>
  </r>
  <r>
    <s v="20"/>
    <x v="7"/>
    <s v="CMCHUN"/>
    <s v="53024817"/>
    <s v="53024817"/>
    <x v="0"/>
    <m/>
    <m/>
    <n v="0.20399999999999999"/>
    <n v="0.2"/>
    <m/>
    <m/>
    <n v="0"/>
    <m/>
    <m/>
    <m/>
    <n v="0"/>
    <n v="0"/>
    <x v="0"/>
    <s v="CMCHUN53024817EL"/>
    <s v="Compañía Minera Chungar S.A.C."/>
    <x v="96"/>
    <x v="96"/>
    <s v="C.T. Tajo Don Pablo"/>
    <x v="320"/>
    <x v="0"/>
    <x v="0"/>
    <x v="340"/>
    <x v="0"/>
    <s v="Instalado"/>
    <s v="Operativo"/>
    <s v="Autoproductor"/>
    <x v="2"/>
    <x v="0"/>
    <x v="0"/>
    <x v="0"/>
    <s v="Privado"/>
    <s v="JUNIN"/>
    <s v="JUNIN"/>
    <n v="0"/>
    <n v="0"/>
    <n v="0"/>
    <x v="0"/>
    <n v="0"/>
    <x v="0"/>
    <n v="0"/>
    <x v="0"/>
    <x v="0"/>
    <n v="0"/>
    <n v="0"/>
    <m/>
    <n v="1.6999999999999998E-2"/>
    <n v="1.6666666666666666E-2"/>
    <n v="7.6479999999999997"/>
    <n v="0"/>
    <n v="26"/>
    <s v="BASE DE DATOS"/>
    <m/>
  </r>
  <r>
    <s v="20"/>
    <x v="7"/>
    <s v="OXIPAS"/>
    <s v="53025617"/>
    <s v="53025617"/>
    <x v="0"/>
    <m/>
    <m/>
    <n v="1.3"/>
    <n v="1.2"/>
    <m/>
    <m/>
    <n v="0"/>
    <m/>
    <m/>
    <m/>
    <n v="0"/>
    <n v="0"/>
    <x v="0"/>
    <s v="OXIPAS53025617EL"/>
    <s v="Oxido de Pasco S.A.C."/>
    <x v="101"/>
    <x v="101"/>
    <s v="Generador T‚rmico Nø 01"/>
    <x v="328"/>
    <x v="0"/>
    <x v="0"/>
    <x v="340"/>
    <x v="0"/>
    <s v="Instalado"/>
    <s v="Operativo"/>
    <s v="Autoproductor"/>
    <x v="2"/>
    <x v="0"/>
    <x v="0"/>
    <x v="0"/>
    <s v="Privado"/>
    <s v="PASCO"/>
    <s v="PASCO"/>
    <s v="PASCO"/>
    <s v="RANCAS"/>
    <n v="0"/>
    <x v="0"/>
    <n v="0"/>
    <x v="0"/>
    <n v="0"/>
    <x v="0"/>
    <x v="0"/>
    <n v="0"/>
    <n v="0"/>
    <m/>
    <n v="0.10833333333333334"/>
    <n v="9.9999999999999992E-2"/>
    <n v="7.6479999999999997"/>
    <n v="0"/>
    <n v="54"/>
    <s v="BASE DE DATOS"/>
    <m/>
  </r>
  <r>
    <s v="20"/>
    <x v="7"/>
    <s v="OXIPAS"/>
    <s v="53025717"/>
    <s v="53025717"/>
    <x v="0"/>
    <m/>
    <m/>
    <n v="1.3"/>
    <n v="1.2"/>
    <m/>
    <m/>
    <n v="0"/>
    <m/>
    <m/>
    <m/>
    <n v="0"/>
    <n v="0"/>
    <x v="0"/>
    <s v="OXIPAS53025717EL"/>
    <s v="Oxido de Pasco S.A.C."/>
    <x v="101"/>
    <x v="101"/>
    <s v="Generador T‚rmico Nø 02"/>
    <x v="328"/>
    <x v="0"/>
    <x v="0"/>
    <x v="340"/>
    <x v="0"/>
    <s v="Instalado"/>
    <s v="Operativo"/>
    <s v="Autoproductor"/>
    <x v="2"/>
    <x v="0"/>
    <x v="0"/>
    <x v="0"/>
    <s v="Privado"/>
    <s v="PASCO"/>
    <s v="PASCO"/>
    <s v="PASCO"/>
    <s v="RANCAS"/>
    <n v="0"/>
    <x v="0"/>
    <n v="0"/>
    <x v="0"/>
    <n v="0"/>
    <x v="0"/>
    <x v="0"/>
    <n v="0"/>
    <n v="0"/>
    <m/>
    <n v="0.10833333333333334"/>
    <n v="9.9999999999999992E-2"/>
    <n v="7.6479999999999997"/>
    <n v="0"/>
    <n v="54"/>
    <s v="BASE DE DATOS"/>
    <m/>
  </r>
  <r>
    <s v="20"/>
    <x v="7"/>
    <s v="COHORI"/>
    <s v="33024093"/>
    <s v="33024093"/>
    <x v="0"/>
    <m/>
    <m/>
    <n v="5.9870000000000001"/>
    <n v="5.15"/>
    <m/>
    <m/>
    <n v="50.46"/>
    <m/>
    <m/>
    <m/>
    <n v="0"/>
    <n v="1.472"/>
    <x v="0"/>
    <s v="COHORI33024093EL"/>
    <s v="Consorcio Minero Horizonte S.A"/>
    <x v="97"/>
    <x v="97"/>
    <s v="C.T. Parcoy"/>
    <x v="321"/>
    <x v="0"/>
    <x v="0"/>
    <x v="340"/>
    <x v="0"/>
    <s v="Instalado"/>
    <s v="Operativo"/>
    <s v="Autoproductor"/>
    <x v="2"/>
    <x v="1"/>
    <x v="0"/>
    <x v="0"/>
    <s v="Privado"/>
    <s v="LA LIBERTAD"/>
    <s v="LA LIBERTAD"/>
    <s v="PATAZ"/>
    <s v="PARCOY"/>
    <n v="0"/>
    <x v="0"/>
    <n v="0"/>
    <x v="0"/>
    <n v="0"/>
    <x v="0"/>
    <x v="0"/>
    <n v="50.46"/>
    <n v="5.0459999999999998E-2"/>
    <m/>
    <n v="0.49891666666666667"/>
    <n v="0.4291666666666667"/>
    <n v="7.6479999999999997"/>
    <n v="0"/>
    <n v="32"/>
    <s v="BASE DE DATOS"/>
    <m/>
  </r>
  <r>
    <s v="20"/>
    <x v="7"/>
    <s v="IEQSA"/>
    <s v="33055795"/>
    <s v="33055795"/>
    <x v="0"/>
    <m/>
    <m/>
    <n v="2.62"/>
    <n v="0.93500000000000005"/>
    <m/>
    <m/>
    <n v="1.4970000000000001"/>
    <m/>
    <m/>
    <m/>
    <n v="0"/>
    <n v="1.1000000000000001"/>
    <x v="0"/>
    <s v="IEQSA33055795EL"/>
    <s v="Industrias Electroquimicas S. A."/>
    <x v="112"/>
    <x v="112"/>
    <s v="C.T. IEQSA"/>
    <x v="356"/>
    <x v="0"/>
    <x v="0"/>
    <x v="340"/>
    <x v="0"/>
    <s v="Instalado"/>
    <s v="Operativo"/>
    <s v="Autoproductor"/>
    <x v="2"/>
    <x v="1"/>
    <x v="0"/>
    <x v="0"/>
    <s v="Privado"/>
    <s v="LIMA"/>
    <s v="CALLAO"/>
    <s v="CALLAO"/>
    <s v="CARMEN DE LA LEGUA"/>
    <n v="0"/>
    <x v="0"/>
    <n v="0"/>
    <x v="0"/>
    <n v="0"/>
    <x v="0"/>
    <x v="0"/>
    <n v="1.4970000000000001"/>
    <n v="1.4970000000000001E-3"/>
    <m/>
    <n v="0.2911111111111111"/>
    <n v="0.18677777777777779"/>
    <n v="7.6479999999999997"/>
    <n v="0"/>
    <n v="41"/>
    <s v="BASE DE DATOS"/>
    <m/>
  </r>
  <r>
    <s v="20"/>
    <x v="7"/>
    <s v="ILLAPU"/>
    <s v="33273911"/>
    <s v="33273911"/>
    <x v="1"/>
    <m/>
    <m/>
    <n v="13.6"/>
    <n v="13.6"/>
    <m/>
    <m/>
    <n v="8371.1239999999998"/>
    <m/>
    <m/>
    <m/>
    <n v="0"/>
    <n v="13.978999999999999"/>
    <x v="0"/>
    <s v="ILLAPU33273911TG"/>
    <s v="Illapu Energy S.A."/>
    <x v="98"/>
    <x v="98"/>
    <s v="C.T. Planta Huachipa"/>
    <x v="322"/>
    <x v="1"/>
    <x v="1"/>
    <x v="340"/>
    <x v="0"/>
    <s v="Instalado"/>
    <s v="Operativo"/>
    <s v="Autoproductor"/>
    <x v="2"/>
    <x v="1"/>
    <x v="0"/>
    <x v="0"/>
    <s v="Privado"/>
    <s v="LIMA"/>
    <s v="LIMA"/>
    <s v="LIMA"/>
    <s v="CHOSICA"/>
    <n v="0"/>
    <x v="1"/>
    <s v="COGENERADOR"/>
    <x v="0"/>
    <n v="0"/>
    <x v="0"/>
    <x v="0"/>
    <n v="8371.1239999999998"/>
    <n v="8.371124"/>
    <m/>
    <n v="1.1333333333333333"/>
    <n v="1.1333333333333333"/>
    <n v="7.6479999999999997"/>
    <n v="0"/>
    <n v="39"/>
    <s v="BASE DE DATOS"/>
    <m/>
  </r>
  <r>
    <s v="20"/>
    <x v="7"/>
    <s v="MKOLPA"/>
    <s v="53025918"/>
    <s v="53025918"/>
    <x v="0"/>
    <m/>
    <m/>
    <n v="0.499"/>
    <n v="0.32"/>
    <m/>
    <m/>
    <n v="36.5"/>
    <m/>
    <m/>
    <m/>
    <n v="2"/>
    <n v="0.3"/>
    <x v="0"/>
    <s v="MKOLPA53025918EL"/>
    <s v="Compañia Minera Kolpa S.A."/>
    <x v="99"/>
    <x v="99"/>
    <s v="C.T. Kolpa"/>
    <x v="323"/>
    <x v="0"/>
    <x v="0"/>
    <x v="340"/>
    <x v="0"/>
    <s v="Instalado"/>
    <s v="Operativo"/>
    <s v="Autoproductor"/>
    <x v="2"/>
    <x v="0"/>
    <x v="0"/>
    <x v="0"/>
    <s v="Privado"/>
    <s v="HUANCAVELICA"/>
    <s v="HUANCAVELICA"/>
    <s v="HUANCAVELICA"/>
    <s v="HUACHOCOLPA"/>
    <n v="0"/>
    <x v="0"/>
    <n v="0"/>
    <x v="0"/>
    <n v="0"/>
    <x v="0"/>
    <x v="0"/>
    <n v="36.5"/>
    <n v="3.6499999999999998E-2"/>
    <m/>
    <n v="4.1583333333333333E-2"/>
    <n v="2.6666666666666668E-2"/>
    <n v="7.6479999999999997"/>
    <n v="0"/>
    <n v="27"/>
    <s v="BASE DE DATOS"/>
    <m/>
  </r>
  <r>
    <s v="20"/>
    <x v="7"/>
    <s v="LAREDO"/>
    <s v="53204012"/>
    <s v="53204012"/>
    <x v="2"/>
    <m/>
    <m/>
    <n v="1.25"/>
    <n v="1.25"/>
    <m/>
    <m/>
    <n v="0"/>
    <m/>
    <m/>
    <m/>
    <n v="0"/>
    <n v="0"/>
    <x v="0"/>
    <s v="LAREDO53204012TV"/>
    <s v="Empresa Agroindustrial Laredo S.A.A."/>
    <x v="117"/>
    <x v="117"/>
    <s v="C.T. TURBO GENERADOR 1"/>
    <x v="390"/>
    <x v="2"/>
    <x v="2"/>
    <x v="340"/>
    <x v="0"/>
    <s v="Instalado"/>
    <s v="Operativo"/>
    <s v="Autoproductor"/>
    <x v="2"/>
    <x v="0"/>
    <x v="0"/>
    <x v="0"/>
    <s v="Privado"/>
    <s v="LA LIBERTAD"/>
    <s v="LA LIBERTAD"/>
    <s v="TRUJILLO"/>
    <s v="LAREDO"/>
    <n v="0"/>
    <x v="3"/>
    <s v="COGENERADOR"/>
    <x v="0"/>
    <n v="0"/>
    <x v="0"/>
    <x v="0"/>
    <n v="0"/>
    <n v="0"/>
    <m/>
    <n v="0.25"/>
    <n v="0.25"/>
    <n v="7.6479999999999997"/>
    <n v="0"/>
    <n v="1"/>
    <s v="BASE DE DATOS"/>
    <m/>
  </r>
  <r>
    <s v="20"/>
    <x v="7"/>
    <s v="LAREDO"/>
    <s v="53204112"/>
    <s v="53204112"/>
    <x v="2"/>
    <m/>
    <m/>
    <n v="1.25"/>
    <n v="1.25"/>
    <m/>
    <m/>
    <n v="0"/>
    <m/>
    <m/>
    <m/>
    <n v="0"/>
    <n v="0"/>
    <x v="0"/>
    <s v="LAREDO53204112TV"/>
    <s v="Empresa Agroindustrial Laredo S.A.A."/>
    <x v="117"/>
    <x v="117"/>
    <s v="C.T. TURBO GENERADOR 2"/>
    <x v="391"/>
    <x v="2"/>
    <x v="2"/>
    <x v="340"/>
    <x v="0"/>
    <s v="Instalado"/>
    <s v="Operativo"/>
    <s v="Autoproductor"/>
    <x v="2"/>
    <x v="0"/>
    <x v="0"/>
    <x v="0"/>
    <s v="Privado"/>
    <s v="LA LIBERTAD"/>
    <s v="LA LIBERTAD"/>
    <s v="TRUJILLO"/>
    <s v="LAREDO"/>
    <n v="0"/>
    <x v="3"/>
    <s v="COGENERADOR"/>
    <x v="0"/>
    <n v="0"/>
    <x v="0"/>
    <x v="0"/>
    <n v="0"/>
    <n v="0"/>
    <m/>
    <n v="0.25"/>
    <n v="0.25"/>
    <n v="7.6479999999999997"/>
    <n v="0"/>
    <n v="1"/>
    <s v="BASE DE DATOS"/>
    <m/>
  </r>
  <r>
    <s v="20"/>
    <x v="7"/>
    <s v="LAREDO"/>
    <s v="53204212"/>
    <s v="53204212"/>
    <x v="2"/>
    <m/>
    <m/>
    <n v="3"/>
    <n v="2.5"/>
    <m/>
    <m/>
    <n v="0"/>
    <m/>
    <m/>
    <m/>
    <n v="0"/>
    <n v="0"/>
    <x v="0"/>
    <s v="LAREDO53204212TV"/>
    <s v="Empresa Agroindustrial Laredo S.A.A."/>
    <x v="117"/>
    <x v="117"/>
    <s v="C.T. TURBO GENERADOR 3"/>
    <x v="392"/>
    <x v="2"/>
    <x v="2"/>
    <x v="340"/>
    <x v="0"/>
    <s v="Instalado"/>
    <s v="Operativo"/>
    <s v="Autoproductor"/>
    <x v="2"/>
    <x v="0"/>
    <x v="0"/>
    <x v="0"/>
    <s v="Privado"/>
    <s v="LA LIBERTAD"/>
    <s v="LA LIBERTAD"/>
    <s v="TRUJILLO"/>
    <s v="LAREDO"/>
    <n v="0"/>
    <x v="3"/>
    <s v="COGENERADOR"/>
    <x v="0"/>
    <n v="0"/>
    <x v="0"/>
    <x v="0"/>
    <n v="0"/>
    <n v="0"/>
    <m/>
    <n v="0.6"/>
    <n v="0.5"/>
    <n v="7.6479999999999997"/>
    <n v="0"/>
    <n v="1"/>
    <s v="BASE DE DATOS"/>
    <m/>
  </r>
  <r>
    <s v="20"/>
    <x v="7"/>
    <s v="LAREDO"/>
    <s v="53204312"/>
    <s v="53204312"/>
    <x v="2"/>
    <m/>
    <m/>
    <n v="3"/>
    <n v="2.5"/>
    <m/>
    <m/>
    <n v="0.3"/>
    <m/>
    <m/>
    <m/>
    <n v="0"/>
    <n v="1.1000000000000001"/>
    <x v="0"/>
    <s v="LAREDO53204312TV"/>
    <s v="Empresa Agroindustrial Laredo S.A.A."/>
    <x v="117"/>
    <x v="117"/>
    <s v="C.T. TURBO GENERADOR 4"/>
    <x v="393"/>
    <x v="2"/>
    <x v="2"/>
    <x v="340"/>
    <x v="0"/>
    <s v="Instalado"/>
    <s v="Operativo"/>
    <s v="Autoproductor"/>
    <x v="2"/>
    <x v="0"/>
    <x v="0"/>
    <x v="0"/>
    <s v="Privado"/>
    <s v="LA LIBERTAD"/>
    <s v="LA LIBERTAD"/>
    <s v="TRUJILLO"/>
    <s v="LAREDO"/>
    <n v="0"/>
    <x v="3"/>
    <s v="COGENERADOR"/>
    <x v="0"/>
    <n v="0"/>
    <x v="0"/>
    <x v="0"/>
    <n v="0.3"/>
    <n v="2.9999999999999997E-4"/>
    <m/>
    <n v="0.6"/>
    <n v="0.5"/>
    <n v="7.6479999999999997"/>
    <n v="0"/>
    <n v="1"/>
    <s v="BASE DE DATOS"/>
    <m/>
  </r>
  <r>
    <s v="20"/>
    <x v="7"/>
    <s v="LAREDO"/>
    <s v="53024617"/>
    <s v="53024617"/>
    <x v="2"/>
    <m/>
    <m/>
    <n v="10"/>
    <n v="10"/>
    <m/>
    <m/>
    <n v="2785.24"/>
    <m/>
    <m/>
    <m/>
    <n v="0"/>
    <n v="4.3150000000000004"/>
    <x v="0"/>
    <s v="LAREDO53024617TV"/>
    <s v="Empresa Agroindustrial Laredo S.A.A."/>
    <x v="117"/>
    <x v="117"/>
    <s v="C.T. TURBO GENERADOR 5"/>
    <x v="369"/>
    <x v="2"/>
    <x v="2"/>
    <x v="340"/>
    <x v="0"/>
    <s v="Instalado"/>
    <s v="Operativo"/>
    <s v="Autoproductor"/>
    <x v="2"/>
    <x v="0"/>
    <x v="0"/>
    <x v="0"/>
    <s v="Privado"/>
    <s v="LA LIBERTAD"/>
    <s v="LA LIBERTAD"/>
    <s v="TRUJILLO"/>
    <s v="LAREDO"/>
    <n v="0"/>
    <x v="3"/>
    <s v="COGENERADOR"/>
    <x v="0"/>
    <n v="0"/>
    <x v="0"/>
    <x v="0"/>
    <n v="2785.24"/>
    <n v="2.7852399999999999"/>
    <m/>
    <n v="0.83333333333333337"/>
    <n v="0.83333333333333337"/>
    <n v="7.6479999999999997"/>
    <n v="0"/>
    <n v="1"/>
    <s v="BASE DE DATOS"/>
    <m/>
  </r>
  <r>
    <s v="20"/>
    <x v="7"/>
    <s v="LAREDO"/>
    <s v="53204412"/>
    <s v="53204412"/>
    <x v="2"/>
    <m/>
    <m/>
    <n v="0.8"/>
    <n v="0.8"/>
    <m/>
    <m/>
    <n v="28.056000000000001"/>
    <m/>
    <m/>
    <m/>
    <n v="0"/>
    <n v="0.8"/>
    <x v="0"/>
    <s v="LAREDO53204412TV"/>
    <s v="Empresa Agroindustrial Laredo S.A.A."/>
    <x v="117"/>
    <x v="117"/>
    <s v="C.T. UNIDAD DIESEL"/>
    <x v="370"/>
    <x v="0"/>
    <x v="0"/>
    <x v="340"/>
    <x v="0"/>
    <s v="Instalado"/>
    <s v="Operativo"/>
    <s v="Autoproductor"/>
    <x v="2"/>
    <x v="0"/>
    <x v="0"/>
    <x v="0"/>
    <s v="Privado"/>
    <s v="LA LIBERTAD"/>
    <s v="LA LIBERTAD"/>
    <s v="TRUJILLO"/>
    <s v="LAREDO"/>
    <n v="0"/>
    <x v="0"/>
    <s v="COGENERADOR"/>
    <x v="0"/>
    <n v="0"/>
    <x v="0"/>
    <x v="0"/>
    <n v="28.056000000000001"/>
    <n v="2.8056000000000001E-2"/>
    <m/>
    <n v="6.6666666666666666E-2"/>
    <n v="6.6666666666666666E-2"/>
    <n v="7.6479999999999997"/>
    <n v="0"/>
    <n v="1"/>
    <s v="BASE DE DATOS"/>
    <m/>
  </r>
  <r>
    <s v="20"/>
    <x v="7"/>
    <s v="RETAMA"/>
    <s v="33025293"/>
    <s v="33025293"/>
    <x v="0"/>
    <m/>
    <m/>
    <n v="13.734999999999999"/>
    <n v="9.9849999999999994"/>
    <m/>
    <m/>
    <n v="0.26900000000000002"/>
    <m/>
    <m/>
    <m/>
    <n v="0"/>
    <n v="0"/>
    <x v="0"/>
    <s v="RETAMA33025293EL"/>
    <s v="Minera Aur¡fera Retamas S.A."/>
    <x v="90"/>
    <x v="90"/>
    <s v="C.T. San Andr‚s"/>
    <x v="307"/>
    <x v="0"/>
    <x v="0"/>
    <x v="340"/>
    <x v="0"/>
    <s v="Instalado"/>
    <s v="Operativo"/>
    <s v="Autoproductor"/>
    <x v="2"/>
    <x v="0"/>
    <x v="0"/>
    <x v="0"/>
    <s v="Privado"/>
    <s v="LA LIBERTAD"/>
    <s v="LA LIBERTAD"/>
    <s v="PATAZ"/>
    <s v="PARCOY"/>
    <n v="0"/>
    <x v="0"/>
    <n v="0"/>
    <x v="0"/>
    <n v="0"/>
    <x v="0"/>
    <x v="0"/>
    <n v="0.26900000000000002"/>
    <n v="2.6900000000000003E-4"/>
    <m/>
    <n v="1.1445833333333333"/>
    <n v="0.83208333333333329"/>
    <n v="7.6479999999999997"/>
    <n v="0"/>
    <n v="45"/>
    <s v="BASE DE DATOS"/>
    <m/>
  </r>
  <r>
    <s v="20"/>
    <x v="7"/>
    <s v="MINSUR"/>
    <s v="0000001E"/>
    <s v="0000001E"/>
    <x v="0"/>
    <m/>
    <m/>
    <n v="6.165"/>
    <n v="4"/>
    <m/>
    <m/>
    <n v="265.26299999999998"/>
    <m/>
    <m/>
    <m/>
    <n v="55"/>
    <n v="3.3"/>
    <x v="0"/>
    <s v="MINSUR0000001EEL"/>
    <s v="Minsur S.A."/>
    <x v="100"/>
    <x v="100"/>
    <s v="C.T. FUNDICIÓN GAS NATURAL"/>
    <x v="324"/>
    <x v="0"/>
    <x v="0"/>
    <x v="340"/>
    <x v="0"/>
    <s v="Instalado"/>
    <s v="Operativo"/>
    <s v="Autoproductor"/>
    <x v="2"/>
    <x v="1"/>
    <x v="0"/>
    <x v="0"/>
    <s v="Privado"/>
    <s v="ICA"/>
    <s v="ICA"/>
    <s v="PISCO"/>
    <s v="PARACAS"/>
    <n v="0"/>
    <x v="1"/>
    <n v="0"/>
    <x v="0"/>
    <n v="0"/>
    <x v="0"/>
    <x v="0"/>
    <n v="265.26299999999998"/>
    <n v="0.26526299999999997"/>
    <m/>
    <n v="0.51375000000000004"/>
    <n v="0.33333333333333331"/>
    <n v="7.6479999999999997"/>
    <n v="0"/>
    <n v="50"/>
    <s v="BASE DE DATOS"/>
    <m/>
  </r>
  <r>
    <s v="20"/>
    <x v="7"/>
    <s v="MINSUR"/>
    <s v="33016193"/>
    <s v="33016193"/>
    <x v="0"/>
    <m/>
    <m/>
    <n v="8.5"/>
    <n v="6.03"/>
    <m/>
    <m/>
    <n v="7.0019999999999998"/>
    <m/>
    <m/>
    <m/>
    <n v="14"/>
    <n v="3.8"/>
    <x v="0"/>
    <s v="MINSUR33016193EL"/>
    <s v="Minsur S.A."/>
    <x v="100"/>
    <x v="100"/>
    <s v="C.T. SAN RAFAEL"/>
    <x v="325"/>
    <x v="0"/>
    <x v="0"/>
    <x v="340"/>
    <x v="0"/>
    <s v="Instalado"/>
    <s v="Operativo"/>
    <s v="Autoproductor"/>
    <x v="2"/>
    <x v="1"/>
    <x v="0"/>
    <x v="0"/>
    <s v="Privado"/>
    <s v="PUNO"/>
    <s v="PUNO"/>
    <s v="MELGAR"/>
    <s v="ANTANTA"/>
    <n v="0"/>
    <x v="0"/>
    <n v="0"/>
    <x v="0"/>
    <n v="0"/>
    <x v="0"/>
    <x v="0"/>
    <n v="7.0019999999999998"/>
    <n v="7.0019999999999995E-3"/>
    <m/>
    <n v="0.70833333333333337"/>
    <n v="0.50250000000000006"/>
    <n v="7.6479999999999997"/>
    <n v="0"/>
    <n v="50"/>
    <s v="BASE DE DATOS"/>
    <m/>
  </r>
  <r>
    <s v="20"/>
    <x v="7"/>
    <s v="MINSUR"/>
    <s v="53024315"/>
    <s v="53024315"/>
    <x v="0"/>
    <m/>
    <m/>
    <n v="3.65"/>
    <n v="2.5"/>
    <m/>
    <m/>
    <n v="3.7890000000000001"/>
    <m/>
    <m/>
    <m/>
    <n v="0"/>
    <n v="1.6"/>
    <x v="0"/>
    <s v="MINSUR53024315EL"/>
    <s v="Minsur S.A."/>
    <x v="100"/>
    <x v="100"/>
    <s v="C.T. PUCAMARCA"/>
    <x v="326"/>
    <x v="0"/>
    <x v="0"/>
    <x v="340"/>
    <x v="0"/>
    <s v="Instalado"/>
    <s v="Operativo"/>
    <s v="Autoproductor"/>
    <x v="2"/>
    <x v="1"/>
    <x v="0"/>
    <x v="0"/>
    <s v="Privado"/>
    <s v="TACNA"/>
    <s v="TACNA"/>
    <s v="TACNA"/>
    <s v="PALCA"/>
    <s v="PUCAMARCA"/>
    <x v="0"/>
    <n v="0"/>
    <x v="0"/>
    <n v="0"/>
    <x v="0"/>
    <x v="0"/>
    <n v="3.7890000000000001"/>
    <n v="3.7890000000000003E-3"/>
    <m/>
    <n v="0.30416666666666664"/>
    <n v="0.20833333333333334"/>
    <n v="7.6479999999999997"/>
    <n v="0"/>
    <n v="50"/>
    <s v="BASE DE DATOS"/>
    <m/>
  </r>
  <r>
    <s v="20"/>
    <x v="7"/>
    <s v="MINSUR"/>
    <s v="53202609"/>
    <s v="53202609"/>
    <x v="0"/>
    <m/>
    <m/>
    <n v="3.99"/>
    <n v="3.15"/>
    <m/>
    <m/>
    <n v="0.28599999999999998"/>
    <m/>
    <m/>
    <m/>
    <n v="0"/>
    <n v="0.35"/>
    <x v="0"/>
    <s v="MINSUR53202609EL"/>
    <s v="Minsur S.A."/>
    <x v="100"/>
    <x v="100"/>
    <s v="C.T. FUNDICIÓN DIESEL"/>
    <x v="327"/>
    <x v="0"/>
    <x v="0"/>
    <x v="340"/>
    <x v="0"/>
    <s v="Instalado"/>
    <s v="Operativo"/>
    <s v="Autoproductor"/>
    <x v="2"/>
    <x v="1"/>
    <x v="0"/>
    <x v="0"/>
    <s v="Privado"/>
    <s v="ICA"/>
    <s v="ICA"/>
    <s v="PISCO"/>
    <s v="PARACAS"/>
    <n v="0"/>
    <x v="0"/>
    <n v="0"/>
    <x v="0"/>
    <n v="0"/>
    <x v="0"/>
    <x v="0"/>
    <n v="0.28599999999999998"/>
    <n v="2.8599999999999996E-4"/>
    <m/>
    <n v="0.33250000000000002"/>
    <n v="0.26250000000000001"/>
    <n v="7.6479999999999997"/>
    <n v="0"/>
    <n v="50"/>
    <s v="BASE DE DATOS"/>
    <m/>
  </r>
  <r>
    <s v="20"/>
    <x v="7"/>
    <s v="PACASA"/>
    <s v="33002893"/>
    <s v="33002893"/>
    <x v="2"/>
    <m/>
    <m/>
    <n v="6.6"/>
    <n v="6.2"/>
    <m/>
    <m/>
    <n v="0"/>
    <m/>
    <m/>
    <m/>
    <n v="0"/>
    <n v="0"/>
    <x v="0"/>
    <s v="PACASA33002893TV"/>
    <s v="Cementos Pacasmayo S.A.A."/>
    <x v="87"/>
    <x v="87"/>
    <s v="C. T. Pacasmayo"/>
    <x v="302"/>
    <x v="2"/>
    <x v="2"/>
    <x v="340"/>
    <x v="0"/>
    <s v="Instalado"/>
    <s v="Operativo"/>
    <s v="Autoproductor"/>
    <x v="2"/>
    <x v="1"/>
    <x v="0"/>
    <x v="0"/>
    <s v="Privado"/>
    <s v="LA LIBERTAD"/>
    <s v="LA LIBERTAD"/>
    <s v="PACASMAYO"/>
    <s v="PACASMAYO"/>
    <n v="0"/>
    <x v="2"/>
    <n v="0"/>
    <x v="0"/>
    <n v="0"/>
    <x v="0"/>
    <x v="0"/>
    <n v="0"/>
    <n v="0"/>
    <m/>
    <n v="0.54999999999999993"/>
    <n v="0.51666666666666672"/>
    <n v="7.6479999999999997"/>
    <n v="0"/>
    <n v="12"/>
    <s v="BASE DE DATOS"/>
    <m/>
  </r>
  <r>
    <s v="20"/>
    <x v="7"/>
    <s v="STRATU"/>
    <s v="33179009"/>
    <s v="33179009"/>
    <x v="0"/>
    <m/>
    <m/>
    <n v="42"/>
    <n v="42"/>
    <m/>
    <m/>
    <n v="0"/>
    <m/>
    <m/>
    <m/>
    <n v="0"/>
    <n v="0"/>
    <x v="0"/>
    <s v="STRATU33179009EL"/>
    <s v="Pacific Stratus Energy del Perú S.A."/>
    <x v="88"/>
    <x v="88"/>
    <s v="C.T. Huayuri"/>
    <x v="303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2"/>
    <n v="0"/>
    <x v="0"/>
    <n v="0"/>
    <x v="0"/>
    <x v="0"/>
    <n v="0"/>
    <n v="0"/>
    <m/>
    <n v="3.5"/>
    <n v="3.5"/>
    <n v="7.6479999999999997"/>
    <n v="0"/>
    <n v="55"/>
    <s v="BASE DE DATOS"/>
    <m/>
  </r>
  <r>
    <s v="20"/>
    <x v="7"/>
    <s v="STRATU"/>
    <s v="33039894"/>
    <s v="33039894"/>
    <x v="0"/>
    <m/>
    <m/>
    <n v="65.510000000000005"/>
    <n v="49.14"/>
    <m/>
    <m/>
    <n v="210.22"/>
    <m/>
    <m/>
    <m/>
    <n v="85.29"/>
    <n v="0.35"/>
    <x v="0"/>
    <s v="STRATU33039894EL"/>
    <s v="Pacific Stratus Energy del Perú S.A."/>
    <x v="88"/>
    <x v="88"/>
    <s v="C.T. MINICENTRALES L-1AB"/>
    <x v="304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ALTO AMAZONAS"/>
    <n v="0"/>
    <x v="1"/>
    <n v="0"/>
    <x v="0"/>
    <n v="0"/>
    <x v="0"/>
    <x v="0"/>
    <n v="210.22"/>
    <n v="0.21021999999999999"/>
    <m/>
    <n v="6.081666666666667"/>
    <n v="4.1091666666666669"/>
    <n v="7.6479999999999997"/>
    <n v="0"/>
    <n v="55"/>
    <s v="BASE DE DATOS"/>
    <m/>
  </r>
  <r>
    <s v="20"/>
    <x v="7"/>
    <s v="STRATU"/>
    <s v="33148006"/>
    <s v="33148006"/>
    <x v="0"/>
    <m/>
    <m/>
    <n v="20.8"/>
    <n v="16"/>
    <m/>
    <m/>
    <n v="0"/>
    <m/>
    <m/>
    <m/>
    <n v="0"/>
    <n v="0"/>
    <x v="0"/>
    <s v="STRATU33148006EL"/>
    <s v="Pacific Stratus Energy del Perú S.A."/>
    <x v="88"/>
    <x v="88"/>
    <s v="C.T. Guayabal"/>
    <x v="305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0"/>
    <n v="0"/>
    <x v="0"/>
    <n v="0"/>
    <x v="0"/>
    <x v="0"/>
    <n v="0"/>
    <n v="0"/>
    <m/>
    <n v="1.7333333333333334"/>
    <n v="1.3333333333333333"/>
    <n v="7.6479999999999997"/>
    <n v="0"/>
    <n v="55"/>
    <s v="BASE DE DATOS"/>
    <m/>
  </r>
  <r>
    <s v="20"/>
    <x v="7"/>
    <s v="PERLNG"/>
    <s v="33176909"/>
    <s v="33176909"/>
    <x v="1"/>
    <m/>
    <m/>
    <n v="77.400000000000006"/>
    <n v="71.69"/>
    <m/>
    <m/>
    <n v="15206.34"/>
    <m/>
    <m/>
    <m/>
    <n v="59"/>
    <n v="35.51"/>
    <x v="0"/>
    <s v="PERLNG33176909TG"/>
    <s v="PERU LNG SRL"/>
    <x v="109"/>
    <x v="109"/>
    <s v="C.T. Pampa Melchorita II"/>
    <x v="351"/>
    <x v="1"/>
    <x v="1"/>
    <x v="340"/>
    <x v="0"/>
    <s v="Instalado"/>
    <s v="Operativo"/>
    <s v="Autoproductor"/>
    <x v="2"/>
    <x v="0"/>
    <x v="0"/>
    <x v="0"/>
    <s v="Privado"/>
    <s v="LIMA"/>
    <s v="LIMA"/>
    <s v="CAÑETE"/>
    <s v="SAN VICENTE DE CAÑETE"/>
    <n v="0"/>
    <x v="1"/>
    <n v="0"/>
    <x v="0"/>
    <n v="0"/>
    <x v="0"/>
    <x v="0"/>
    <n v="15206.34"/>
    <n v="15.206340000000001"/>
    <m/>
    <n v="6.45"/>
    <n v="5.9741666666666662"/>
    <n v="7.6479999999999997"/>
    <n v="0"/>
    <n v="56"/>
    <s v="BASE DE DATOS"/>
    <m/>
  </r>
  <r>
    <s v="20"/>
    <x v="7"/>
    <s v="PLUSPE"/>
    <s v="53007395"/>
    <s v="53007395"/>
    <x v="0"/>
    <m/>
    <m/>
    <n v="27.05"/>
    <n v="24.03"/>
    <m/>
    <m/>
    <n v="671.21699999999998"/>
    <m/>
    <m/>
    <m/>
    <n v="115"/>
    <n v="1.502"/>
    <x v="0"/>
    <s v="PLUSPE53007395EL"/>
    <s v="Pluspetrol Per£ Corporati¢n Sucursal del Per£"/>
    <x v="114"/>
    <x v="114"/>
    <s v="C.T. CORRIENTES 1"/>
    <x v="358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1"/>
    <n v="0"/>
    <x v="0"/>
    <n v="0"/>
    <x v="0"/>
    <x v="0"/>
    <n v="671.21699999999998"/>
    <n v="0.67121699999999995"/>
    <m/>
    <n v="2.2541666666666669"/>
    <n v="2.0024999999999999"/>
    <n v="7.6479999999999997"/>
    <n v="0"/>
    <n v="61"/>
    <s v="BASE DE DATOS"/>
    <m/>
  </r>
  <r>
    <s v="20"/>
    <x v="7"/>
    <s v="PLUSPE"/>
    <s v="53007595"/>
    <s v="53007595"/>
    <x v="0"/>
    <m/>
    <m/>
    <n v="17.7"/>
    <n v="16.59"/>
    <m/>
    <m/>
    <n v="0"/>
    <m/>
    <m/>
    <m/>
    <n v="0"/>
    <n v="0"/>
    <x v="0"/>
    <s v="PLUSPE53007595EL"/>
    <s v="Pluspetrol Per£ Corporati¢n Sucursal del Per£"/>
    <x v="114"/>
    <x v="114"/>
    <s v="C.T. CORRIENTES 2"/>
    <x v="359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2"/>
    <n v="0"/>
    <x v="0"/>
    <n v="0"/>
    <x v="0"/>
    <x v="0"/>
    <n v="0"/>
    <n v="0"/>
    <m/>
    <n v="1.4749999999999999"/>
    <n v="1.3825000000000001"/>
    <n v="7.6479999999999997"/>
    <n v="0"/>
    <n v="61"/>
    <s v="BASE DE DATOS"/>
    <m/>
  </r>
  <r>
    <s v="20"/>
    <x v="7"/>
    <s v="PLUSPE"/>
    <s v="53007295"/>
    <s v="53007295"/>
    <x v="0"/>
    <m/>
    <m/>
    <n v="0.6"/>
    <n v="0.56000000000000005"/>
    <m/>
    <m/>
    <n v="0"/>
    <m/>
    <m/>
    <m/>
    <n v="0"/>
    <n v="0"/>
    <x v="0"/>
    <s v="PLUSPE53007295EL"/>
    <s v="Pluspetrol Per£ Corporati¢n Sucursal del Per£"/>
    <x v="114"/>
    <x v="114"/>
    <s v="C.T. 149 - PAVAYACU"/>
    <x v="360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0"/>
    <n v="0"/>
    <x v="0"/>
    <n v="0"/>
    <x v="0"/>
    <x v="0"/>
    <n v="0"/>
    <n v="0"/>
    <m/>
    <n v="4.9999999999999996E-2"/>
    <n v="4.6666666666666669E-2"/>
    <n v="7.6479999999999997"/>
    <n v="0"/>
    <n v="61"/>
    <s v="BASE DE DATOS"/>
    <m/>
  </r>
  <r>
    <s v="20"/>
    <x v="7"/>
    <s v="PLUSPE"/>
    <s v="53007495"/>
    <s v="53007495"/>
    <x v="0"/>
    <m/>
    <m/>
    <n v="9.9"/>
    <n v="7.3"/>
    <m/>
    <m/>
    <n v="98.686999999999998"/>
    <m/>
    <m/>
    <m/>
    <n v="32"/>
    <n v="0.56000000000000005"/>
    <x v="0"/>
    <s v="PLUSPE53007495EL"/>
    <s v="Pluspetrol Per£ Corporati¢n Sucursal del Per£"/>
    <x v="114"/>
    <x v="114"/>
    <s v="C.T. 130 - PAVAYACU"/>
    <x v="361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1"/>
    <n v="0"/>
    <x v="0"/>
    <n v="0"/>
    <x v="0"/>
    <x v="0"/>
    <n v="98.686999999999998"/>
    <n v="9.8686999999999997E-2"/>
    <m/>
    <n v="0.82500000000000007"/>
    <n v="0.60833333333333328"/>
    <n v="7.6479999999999997"/>
    <n v="0"/>
    <n v="61"/>
    <s v="BASE DE DATOS"/>
    <m/>
  </r>
  <r>
    <s v="20"/>
    <x v="7"/>
    <s v="PLUSPE"/>
    <s v="53008695"/>
    <s v="53008695"/>
    <x v="0"/>
    <m/>
    <m/>
    <n v="6.2469999999999999"/>
    <n v="5.2619999999999996"/>
    <m/>
    <m/>
    <n v="61.704000000000001"/>
    <m/>
    <m/>
    <m/>
    <n v="27"/>
    <n v="0.11"/>
    <x v="0"/>
    <s v="PLUSPE53008695EL"/>
    <s v="Pluspetrol Per£ Corporati¢n Sucursal del Per£"/>
    <x v="114"/>
    <x v="114"/>
    <s v="C.T. BAT.3 - YANAYACU"/>
    <x v="362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0"/>
    <n v="0"/>
    <x v="0"/>
    <n v="0"/>
    <x v="0"/>
    <x v="0"/>
    <n v="61.704000000000001"/>
    <n v="6.1704000000000002E-2"/>
    <m/>
    <n v="0.52058333333333329"/>
    <n v="0.43849999999999995"/>
    <n v="7.6479999999999997"/>
    <n v="0"/>
    <n v="61"/>
    <s v="BASE DE DATOS"/>
    <m/>
  </r>
  <r>
    <s v="20"/>
    <x v="7"/>
    <s v="PLUSPE"/>
    <s v="53008795"/>
    <s v="53008795"/>
    <x v="0"/>
    <m/>
    <m/>
    <n v="4.45"/>
    <n v="3.11"/>
    <m/>
    <m/>
    <n v="39.585000000000001"/>
    <m/>
    <m/>
    <m/>
    <n v="115"/>
    <n v="0.08"/>
    <x v="0"/>
    <s v="PLUSPE53008795EL"/>
    <s v="Pluspetrol Per£ Corporati¢n Sucursal del Per£"/>
    <x v="114"/>
    <x v="114"/>
    <s v="C.T. BAT.8 - CHAMBIRA"/>
    <x v="363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0"/>
    <n v="0"/>
    <x v="0"/>
    <n v="0"/>
    <x v="0"/>
    <x v="0"/>
    <n v="39.585000000000001"/>
    <n v="3.9585000000000002E-2"/>
    <m/>
    <n v="0.37083333333333335"/>
    <n v="0.25916666666666666"/>
    <n v="7.6479999999999997"/>
    <n v="0"/>
    <n v="61"/>
    <s v="BASE DE DATOS"/>
    <m/>
  </r>
  <r>
    <s v="20"/>
    <x v="7"/>
    <s v="PLUSPE"/>
    <s v="53007195"/>
    <s v="53007195"/>
    <x v="0"/>
    <m/>
    <m/>
    <n v="0.2"/>
    <n v="0.13"/>
    <m/>
    <m/>
    <n v="0"/>
    <m/>
    <m/>
    <m/>
    <n v="0"/>
    <n v="0"/>
    <x v="0"/>
    <s v="PLUSPE53007195EL"/>
    <s v="Pluspetrol Per£ Corporati¢n Sucursal del Per£"/>
    <x v="114"/>
    <x v="114"/>
    <s v="C.T. BAT.5 - PAVAYACU"/>
    <x v="364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0"/>
    <n v="0"/>
    <x v="0"/>
    <n v="0"/>
    <x v="0"/>
    <x v="0"/>
    <n v="0"/>
    <n v="0"/>
    <m/>
    <n v="1.6666666666666666E-2"/>
    <n v="1.0833333333333334E-2"/>
    <n v="7.6479999999999997"/>
    <n v="0"/>
    <n v="61"/>
    <s v="BASE DE DATOS"/>
    <m/>
  </r>
  <r>
    <s v="20"/>
    <x v="7"/>
    <s v="PLUSPE"/>
    <s v="53013499"/>
    <s v="53013499"/>
    <x v="0"/>
    <m/>
    <m/>
    <n v="0.5"/>
    <n v="0.42"/>
    <m/>
    <m/>
    <n v="50.56"/>
    <m/>
    <m/>
    <m/>
    <n v="17"/>
    <n v="4.4999999999999998E-2"/>
    <x v="0"/>
    <s v="PLUSPE53013499EL"/>
    <s v="Pluspetrol Per£ Corporati¢n Sucursal del Per£"/>
    <x v="114"/>
    <x v="114"/>
    <s v="C.T. CAPIRONA"/>
    <x v="365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0"/>
    <n v="0"/>
    <x v="0"/>
    <n v="0"/>
    <x v="0"/>
    <x v="0"/>
    <n v="50.56"/>
    <n v="5.0560000000000001E-2"/>
    <m/>
    <n v="4.1666666666666664E-2"/>
    <n v="3.4999999999999996E-2"/>
    <n v="7.6479999999999997"/>
    <n v="0"/>
    <n v="61"/>
    <s v="BASE DE DATOS"/>
    <m/>
  </r>
  <r>
    <s v="20"/>
    <x v="7"/>
    <s v="PLUSPE"/>
    <s v="53016301"/>
    <s v="53016301"/>
    <x v="0"/>
    <m/>
    <m/>
    <n v="3.7999999999999999E-2"/>
    <n v="3.7999999999999999E-2"/>
    <m/>
    <m/>
    <n v="0"/>
    <m/>
    <m/>
    <m/>
    <n v="0"/>
    <n v="0"/>
    <x v="0"/>
    <s v="PLUSPE53016301EL"/>
    <s v="Pluspetrol Per£ Corporati¢n Sucursal del Per£"/>
    <x v="114"/>
    <x v="114"/>
    <s v="C.T. NVA. ESPERANZA"/>
    <x v="366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0"/>
    <n v="0"/>
    <x v="0"/>
    <n v="0"/>
    <x v="0"/>
    <x v="0"/>
    <n v="0"/>
    <n v="0"/>
    <m/>
    <n v="3.1666666666666666E-3"/>
    <n v="3.1666666666666666E-3"/>
    <n v="7.6479999999999997"/>
    <n v="0"/>
    <n v="61"/>
    <s v="BASE DE DATOS"/>
    <m/>
  </r>
  <r>
    <s v="20"/>
    <x v="7"/>
    <s v="PLUSMA"/>
    <s v="33137405"/>
    <s v="33137405"/>
    <x v="1"/>
    <m/>
    <m/>
    <n v="32"/>
    <n v="28.8"/>
    <m/>
    <m/>
    <n v="8834.16"/>
    <m/>
    <m/>
    <m/>
    <n v="0"/>
    <n v="12.422000000000001"/>
    <x v="0"/>
    <s v="PLUSMA33137405TG"/>
    <s v="Pluspetrol Per£ Corp.Suc.del Per£ - Malvinas"/>
    <x v="89"/>
    <x v="89"/>
    <s v="C.T. MALVINAS"/>
    <x v="306"/>
    <x v="1"/>
    <x v="1"/>
    <x v="340"/>
    <x v="0"/>
    <s v="Instalado"/>
    <s v="Operativo"/>
    <s v="Autoproductor"/>
    <x v="2"/>
    <x v="0"/>
    <x v="0"/>
    <x v="0"/>
    <s v="Privado"/>
    <s v="CUSCO"/>
    <s v="CUSCO"/>
    <s v="LA CONVENCION"/>
    <s v="ECHARATE"/>
    <n v="0"/>
    <x v="1"/>
    <n v="0"/>
    <x v="0"/>
    <n v="0"/>
    <x v="0"/>
    <x v="0"/>
    <n v="8834.16"/>
    <n v="8.8341600000000007"/>
    <m/>
    <n v="2.6666666666666665"/>
    <n v="2.4"/>
    <n v="7.6479999999999997"/>
    <n v="0"/>
    <n v="62"/>
    <s v="BASE DE DATOS"/>
    <m/>
  </r>
  <r>
    <s v="20"/>
    <x v="7"/>
    <s v="PLUSPI"/>
    <s v="33138205"/>
    <s v="33138205"/>
    <x v="1"/>
    <m/>
    <m/>
    <n v="28"/>
    <n v="24.5"/>
    <m/>
    <m/>
    <n v="6590.0510000000004"/>
    <m/>
    <m/>
    <m/>
    <n v="0"/>
    <n v="14.24"/>
    <x v="0"/>
    <s v="PLUSPI33138205TG"/>
    <s v="Pluspetrol Per£ Corp.Suc.del Per£ - Pisco"/>
    <x v="89"/>
    <x v="89"/>
    <s v="C.T. FRAC. PISCO"/>
    <x v="353"/>
    <x v="1"/>
    <x v="1"/>
    <x v="340"/>
    <x v="0"/>
    <s v="Instalado"/>
    <s v="Operativo"/>
    <s v="Autoproductor"/>
    <x v="2"/>
    <x v="0"/>
    <x v="0"/>
    <x v="0"/>
    <s v="Privado"/>
    <s v="ICA"/>
    <s v="ICA"/>
    <s v="PISCO"/>
    <s v="PARACAS"/>
    <n v="0"/>
    <x v="1"/>
    <n v="0"/>
    <x v="0"/>
    <n v="0"/>
    <x v="0"/>
    <x v="0"/>
    <n v="6590.0510000000004"/>
    <n v="6.5900510000000008"/>
    <m/>
    <n v="2.3333333333333335"/>
    <n v="2.0416666666666665"/>
    <n v="7.6479999999999997"/>
    <n v="0"/>
    <n v="62"/>
    <s v="BASE DE DATOS"/>
    <m/>
  </r>
  <r>
    <s v="20"/>
    <x v="7"/>
    <s v="QUELLA"/>
    <s v="20191306"/>
    <s v="20191306"/>
    <x v="0"/>
    <m/>
    <m/>
    <n v="5"/>
    <n v="3.8359999999999999"/>
    <m/>
    <m/>
    <n v="271.99400000000003"/>
    <m/>
    <m/>
    <m/>
    <n v="75"/>
    <n v="0.59799999999999998"/>
    <x v="0"/>
    <s v="QUELLA20191306EL"/>
    <s v="Anglo American Quellaveco S.A."/>
    <x v="123"/>
    <x v="123"/>
    <s v="C.T. Salviani"/>
    <x v="382"/>
    <x v="0"/>
    <x v="0"/>
    <x v="340"/>
    <x v="0"/>
    <s v="Instalado"/>
    <s v="Operativo"/>
    <s v="Autoproductor"/>
    <x v="2"/>
    <x v="0"/>
    <x v="0"/>
    <x v="0"/>
    <s v="Privado"/>
    <s v="MOQUEGUA"/>
    <s v="MOQUEGUA"/>
    <s v="MARISCAL NIETO"/>
    <s v="TORATA"/>
    <n v="0"/>
    <x v="0"/>
    <n v="0"/>
    <x v="0"/>
    <n v="0"/>
    <x v="0"/>
    <x v="0"/>
    <n v="271.99400000000003"/>
    <n v="0.27199400000000001"/>
    <m/>
    <n v="0.41666666666666669"/>
    <n v="0.3193333333333333"/>
    <n v="7.6479999999999997"/>
    <n v="0"/>
    <n v="5"/>
    <s v="BASE DE DATOS"/>
    <m/>
  </r>
  <r>
    <s v="20"/>
    <x v="7"/>
    <s v="QUELLA"/>
    <s v="20191041"/>
    <s v="20191041"/>
    <x v="0"/>
    <m/>
    <m/>
    <n v="1.64"/>
    <n v="1.5"/>
    <m/>
    <m/>
    <n v="77.789000000000001"/>
    <m/>
    <m/>
    <m/>
    <n v="0"/>
    <n v="0.17399999999999999"/>
    <x v="0"/>
    <s v="QUELLA20191041EL"/>
    <s v="Anglo American Quellaveco S.A."/>
    <x v="123"/>
    <x v="123"/>
    <s v="C.T. Cortadera"/>
    <x v="383"/>
    <x v="0"/>
    <x v="0"/>
    <x v="340"/>
    <x v="0"/>
    <s v="Instalado"/>
    <s v="Operativo"/>
    <s v="Autoproductor"/>
    <x v="2"/>
    <x v="0"/>
    <x v="0"/>
    <x v="0"/>
    <s v="Privado"/>
    <s v="MOQUEGUA"/>
    <s v="MOQUEGUA"/>
    <s v="MARISCAL NIETO"/>
    <s v="TORATA"/>
    <n v="0"/>
    <x v="0"/>
    <n v="0"/>
    <x v="0"/>
    <n v="0"/>
    <x v="0"/>
    <x v="0"/>
    <n v="77.789000000000001"/>
    <n v="7.7788999999999997E-2"/>
    <m/>
    <n v="0.13666666666666666"/>
    <n v="0.125"/>
    <n v="7.6479999999999997"/>
    <n v="0"/>
    <n v="5"/>
    <s v="BASE DE DATOS"/>
    <m/>
  </r>
  <r>
    <s v="20"/>
    <x v="7"/>
    <s v="QUELLA"/>
    <s v="20181545"/>
    <s v="20181545"/>
    <x v="0"/>
    <m/>
    <m/>
    <n v="2.64"/>
    <n v="1.8939999999999999"/>
    <m/>
    <m/>
    <n v="124.22499999999999"/>
    <m/>
    <m/>
    <m/>
    <n v="79"/>
    <n v="0.46500000000000002"/>
    <x v="0"/>
    <s v="QUELLA20181545EL"/>
    <s v="Anglo American Quellaveco S.A."/>
    <x v="123"/>
    <x v="123"/>
    <s v="C.T. Quellaveco"/>
    <x v="384"/>
    <x v="0"/>
    <x v="0"/>
    <x v="340"/>
    <x v="0"/>
    <s v="Instalado"/>
    <s v="Operativo"/>
    <s v="Autoproductor"/>
    <x v="2"/>
    <x v="0"/>
    <x v="0"/>
    <x v="0"/>
    <s v="Privado"/>
    <s v="MOQUEGUA"/>
    <s v="MOQUEGUA"/>
    <s v="MARISCAL NIETO"/>
    <s v="TORATA"/>
    <n v="0"/>
    <x v="0"/>
    <n v="0"/>
    <x v="0"/>
    <n v="0"/>
    <x v="0"/>
    <x v="0"/>
    <n v="124.22499999999999"/>
    <n v="0.12422499999999999"/>
    <m/>
    <n v="0.22"/>
    <n v="0.15783333333333333"/>
    <n v="7.6479999999999997"/>
    <n v="0"/>
    <n v="5"/>
    <s v="BASE DE DATOS"/>
    <m/>
  </r>
  <r>
    <s v="20"/>
    <x v="7"/>
    <s v="QUELLA"/>
    <s v="20200115"/>
    <s v="20200115"/>
    <x v="0"/>
    <m/>
    <m/>
    <n v="4.08"/>
    <n v="3.33"/>
    <m/>
    <m/>
    <n v="27.326000000000001"/>
    <m/>
    <m/>
    <m/>
    <n v="0"/>
    <n v="1.3580000000000001"/>
    <x v="0"/>
    <s v="QUELLA20200115EL"/>
    <s v="Anglo American Quellaveco S.A."/>
    <x v="123"/>
    <x v="123"/>
    <s v="C.T. DRENAJE SECTOR MINA"/>
    <x v="385"/>
    <x v="0"/>
    <x v="0"/>
    <x v="340"/>
    <x v="0"/>
    <s v="Instalado"/>
    <s v="Operativo"/>
    <s v="Autoproductor"/>
    <x v="2"/>
    <x v="0"/>
    <x v="0"/>
    <x v="0"/>
    <s v="Privado"/>
    <s v="MOQUEGUA"/>
    <s v="MOQUEGUA"/>
    <s v="MARISCAL NIETO"/>
    <s v="TORATA"/>
    <n v="0"/>
    <x v="0"/>
    <n v="0"/>
    <x v="0"/>
    <n v="0"/>
    <x v="0"/>
    <x v="0"/>
    <n v="27.326000000000001"/>
    <n v="2.7326E-2"/>
    <m/>
    <n v="0.40800000000000003"/>
    <n v="0.33300000000000002"/>
    <e v="#N/A"/>
    <n v="0"/>
    <n v="5"/>
    <s v="BASE DE DATOS"/>
    <m/>
  </r>
  <r>
    <s v="20"/>
    <x v="7"/>
    <s v="SDF"/>
    <s v="33075397"/>
    <s v="33075397"/>
    <x v="0"/>
    <m/>
    <m/>
    <n v="3"/>
    <n v="2.9"/>
    <m/>
    <m/>
    <n v="1.4"/>
    <m/>
    <m/>
    <m/>
    <n v="1"/>
    <n v="2.9"/>
    <x v="0"/>
    <s v="SDF33075397EL"/>
    <s v="Sudamericana de Fibras S.A."/>
    <x v="104"/>
    <x v="104"/>
    <s v="C. T. SUDAMERICANA"/>
    <x v="333"/>
    <x v="0"/>
    <x v="0"/>
    <x v="340"/>
    <x v="0"/>
    <s v="Instalado"/>
    <s v="Operativo"/>
    <s v="Autoproductor"/>
    <x v="2"/>
    <x v="1"/>
    <x v="0"/>
    <x v="0"/>
    <s v="Privado"/>
    <s v="LIMA"/>
    <s v="CALLAO"/>
    <s v="CALLAO"/>
    <s v="CALLAO"/>
    <n v="0"/>
    <x v="0"/>
    <n v="0"/>
    <x v="0"/>
    <n v="0"/>
    <x v="0"/>
    <x v="0"/>
    <n v="1.4"/>
    <n v="1.4E-3"/>
    <m/>
    <n v="0.27272727272727271"/>
    <n v="0.26363636363636361"/>
    <n v="7.6479999999999997"/>
    <n v="0"/>
    <n v="69"/>
    <s v="BASE DE DATOS"/>
    <m/>
  </r>
  <r>
    <s v="20"/>
    <x v="7"/>
    <s v="SPCC"/>
    <s v="03025091"/>
    <s v="03025091"/>
    <x v="0"/>
    <m/>
    <m/>
    <n v="1.25"/>
    <n v="1"/>
    <m/>
    <m/>
    <n v="0"/>
    <m/>
    <m/>
    <m/>
    <n v="0"/>
    <n v="0"/>
    <x v="0"/>
    <s v="SPCC03025091EL"/>
    <s v="Southern Per£ Cooper Corporation"/>
    <x v="91"/>
    <x v="91"/>
    <s v="C.T. EMERGENCIA FUND ILO"/>
    <x v="308"/>
    <x v="0"/>
    <x v="0"/>
    <x v="340"/>
    <x v="0"/>
    <s v="Instalado"/>
    <s v="Inoperativo"/>
    <s v="Autoproductor"/>
    <x v="2"/>
    <x v="0"/>
    <x v="0"/>
    <x v="0"/>
    <s v="Privado"/>
    <s v="MOQUEGUA"/>
    <s v="MOQUEGUA"/>
    <s v="ILO"/>
    <s v="PACOCHA"/>
    <n v="0"/>
    <x v="0"/>
    <n v="0"/>
    <x v="0"/>
    <n v="0"/>
    <x v="0"/>
    <x v="0"/>
    <n v="0"/>
    <n v="0"/>
    <m/>
    <n v="0.10416666666666667"/>
    <n v="8.3333333333333329E-2"/>
    <n v="7.6479999999999997"/>
    <n v="0"/>
    <n v="68"/>
    <s v="BASE DE DATOS"/>
    <m/>
  </r>
  <r>
    <s v="20"/>
    <x v="7"/>
    <s v="SPCC"/>
    <s v="33021793"/>
    <s v="33021793"/>
    <x v="0"/>
    <m/>
    <m/>
    <n v="4.3"/>
    <n v="2.8"/>
    <m/>
    <m/>
    <n v="0"/>
    <m/>
    <m/>
    <m/>
    <n v="0"/>
    <n v="0"/>
    <x v="0"/>
    <s v="SPCC33021793EL"/>
    <s v="Southern Per£ Cooper Corporation"/>
    <x v="91"/>
    <x v="91"/>
    <s v="C.T. REFINERÍA"/>
    <x v="309"/>
    <x v="0"/>
    <x v="0"/>
    <x v="340"/>
    <x v="0"/>
    <s v="Instalado"/>
    <s v="Operativo"/>
    <s v="Autoproductor"/>
    <x v="2"/>
    <x v="1"/>
    <x v="0"/>
    <x v="0"/>
    <s v="Privado"/>
    <s v="MOQUEGUA"/>
    <s v="MOQUEGUA"/>
    <s v="ILO"/>
    <s v="PACOCHA"/>
    <n v="0"/>
    <x v="0"/>
    <n v="0"/>
    <x v="0"/>
    <n v="0"/>
    <x v="0"/>
    <x v="0"/>
    <n v="0"/>
    <n v="0"/>
    <m/>
    <n v="0.35833333333333334"/>
    <n v="0.23333333333333331"/>
    <n v="7.6479999999999997"/>
    <n v="0"/>
    <n v="68"/>
    <s v="BASE DE DATOS"/>
    <m/>
  </r>
  <r>
    <s v="20"/>
    <x v="7"/>
    <s v="UNACEM"/>
    <s v="33104600"/>
    <s v="33104600"/>
    <x v="0"/>
    <m/>
    <m/>
    <n v="0.8"/>
    <n v="0.75"/>
    <m/>
    <m/>
    <n v="0"/>
    <m/>
    <m/>
    <m/>
    <n v="0"/>
    <n v="0"/>
    <x v="0"/>
    <s v="UNACEM33104600EL"/>
    <s v="Uni¢n Andina de Cementos S.A.A."/>
    <x v="92"/>
    <x v="92"/>
    <s v="C.T. Cementos Lima"/>
    <x v="310"/>
    <x v="0"/>
    <x v="0"/>
    <x v="340"/>
    <x v="0"/>
    <s v="Instalado"/>
    <s v="Operativo"/>
    <s v="Autoproductor"/>
    <x v="2"/>
    <x v="0"/>
    <x v="0"/>
    <x v="0"/>
    <s v="Privado"/>
    <s v="LIMA"/>
    <s v="LIMA"/>
    <s v="LIMA"/>
    <s v="VILLAMARIA DEL TRIUNFO"/>
    <n v="0"/>
    <x v="0"/>
    <n v="0"/>
    <x v="0"/>
    <n v="0"/>
    <x v="0"/>
    <x v="0"/>
    <n v="0"/>
    <n v="0"/>
    <m/>
    <n v="6.6666666666666666E-2"/>
    <n v="6.25E-2"/>
    <n v="7.6479999999999997"/>
    <n v="0"/>
    <n v="72"/>
    <s v="BASE DE DATOS"/>
    <m/>
  </r>
  <r>
    <s v="20"/>
    <x v="7"/>
    <s v="UNACEM"/>
    <s v="33106100"/>
    <s v="33106100"/>
    <x v="0"/>
    <m/>
    <m/>
    <n v="0.8"/>
    <n v="0.75"/>
    <m/>
    <m/>
    <n v="0"/>
    <m/>
    <m/>
    <m/>
    <n v="0"/>
    <n v="0"/>
    <x v="0"/>
    <s v="UNACEM33106100EL"/>
    <s v="Uni¢n Andina de Cementos S.A.A."/>
    <x v="92"/>
    <x v="92"/>
    <s v="C.T. Cementos Lima 2"/>
    <x v="311"/>
    <x v="0"/>
    <x v="0"/>
    <x v="340"/>
    <x v="0"/>
    <s v="Instalado"/>
    <s v="Inoperativo"/>
    <s v="Autoproductor"/>
    <x v="2"/>
    <x v="0"/>
    <x v="0"/>
    <x v="0"/>
    <s v="Privado"/>
    <s v="LIMA"/>
    <s v="LIMA"/>
    <s v="LIMA"/>
    <s v="VILLAMARIA DEL TRIUNFO"/>
    <n v="0"/>
    <x v="0"/>
    <n v="0"/>
    <x v="0"/>
    <n v="0"/>
    <x v="0"/>
    <x v="0"/>
    <n v="0"/>
    <n v="0"/>
    <m/>
    <n v="6.6666666666666666E-2"/>
    <n v="6.25E-2"/>
    <n v="7.6479999999999997"/>
    <n v="0"/>
    <n v="72"/>
    <s v="BASE DE DATOS"/>
    <m/>
  </r>
  <r>
    <s v="20"/>
    <x v="7"/>
    <s v="UNACEM"/>
    <s v="33084798"/>
    <s v="33084798"/>
    <x v="1"/>
    <m/>
    <m/>
    <n v="41.75"/>
    <n v="37.5"/>
    <m/>
    <m/>
    <n v="2513.9110000000001"/>
    <m/>
    <m/>
    <m/>
    <n v="0"/>
    <n v="26"/>
    <x v="0"/>
    <s v="UNACEM33084798TG"/>
    <s v="Uni¢n Andina de Cementos S.A.A."/>
    <x v="92"/>
    <x v="92"/>
    <s v="C.T. Atocongo"/>
    <x v="312"/>
    <x v="1"/>
    <x v="1"/>
    <x v="340"/>
    <x v="0"/>
    <s v="Instalado"/>
    <s v="Operativo"/>
    <s v="Autoproductor"/>
    <x v="2"/>
    <x v="1"/>
    <x v="0"/>
    <x v="0"/>
    <s v="Privado"/>
    <s v="LIMA"/>
    <s v="LIMA"/>
    <s v="LIMA"/>
    <s v="VILLAMARIA DEL TRIUNFO"/>
    <n v="0"/>
    <x v="1"/>
    <n v="0"/>
    <x v="0"/>
    <n v="0"/>
    <x v="0"/>
    <x v="0"/>
    <n v="2513.9110000000001"/>
    <n v="2.5139110000000002"/>
    <m/>
    <n v="3.4791666666666665"/>
    <n v="3.125"/>
    <n v="7.6479999999999997"/>
    <n v="0"/>
    <n v="72"/>
    <s v="BASE DE DATOS"/>
    <m/>
  </r>
  <r>
    <s v="20"/>
    <x v="7"/>
    <s v="YANACO"/>
    <s v="53006495"/>
    <s v="53006495"/>
    <x v="0"/>
    <m/>
    <m/>
    <n v="0.67500000000000004"/>
    <n v="0.53"/>
    <m/>
    <m/>
    <n v="0"/>
    <m/>
    <m/>
    <m/>
    <n v="0"/>
    <n v="0"/>
    <x v="0"/>
    <s v="YANACO53006495EL"/>
    <s v="Minera Yanacocha S.A."/>
    <x v="106"/>
    <x v="106"/>
    <s v="C.T. China Linda"/>
    <x v="340"/>
    <x v="0"/>
    <x v="0"/>
    <x v="340"/>
    <x v="0"/>
    <s v="Instalado"/>
    <s v="Operativo"/>
    <s v="Autoproductor"/>
    <x v="2"/>
    <x v="0"/>
    <x v="0"/>
    <x v="0"/>
    <s v="Privado"/>
    <s v="CAJAMARCA"/>
    <s v="CAJAMARCA"/>
    <s v="CAJAMARCA"/>
    <s v="ENCAÑADA"/>
    <n v="0"/>
    <x v="0"/>
    <n v="0"/>
    <x v="0"/>
    <n v="0"/>
    <x v="0"/>
    <x v="0"/>
    <n v="0"/>
    <n v="0"/>
    <m/>
    <n v="5.6250000000000001E-2"/>
    <n v="4.4166666666666667E-2"/>
    <n v="7.6479999999999997"/>
    <n v="0"/>
    <n v="48"/>
    <s v="BASE DE DATOS"/>
    <m/>
  </r>
  <r>
    <s v="20"/>
    <x v="7"/>
    <s v="YANACO"/>
    <s v="53202108"/>
    <s v="53202108"/>
    <x v="0"/>
    <m/>
    <m/>
    <n v="4.08"/>
    <n v="2.85"/>
    <m/>
    <m/>
    <n v="0"/>
    <m/>
    <m/>
    <m/>
    <n v="0"/>
    <n v="0"/>
    <x v="0"/>
    <s v="YANACO53202108EL"/>
    <s v="Minera Yanacocha S.A."/>
    <x v="106"/>
    <x v="106"/>
    <s v="C.T. Gold Mill"/>
    <x v="341"/>
    <x v="0"/>
    <x v="0"/>
    <x v="340"/>
    <x v="0"/>
    <s v="Instalado"/>
    <s v="Operativo"/>
    <s v="Autoproductor"/>
    <x v="2"/>
    <x v="0"/>
    <x v="0"/>
    <x v="0"/>
    <s v="Privado"/>
    <s v="CAJAMARCA"/>
    <s v="CAJAMARCA"/>
    <s v="CAJAMARCA"/>
    <s v="ENCAÑADA"/>
    <n v="0"/>
    <x v="0"/>
    <n v="0"/>
    <x v="0"/>
    <n v="0"/>
    <x v="0"/>
    <x v="0"/>
    <n v="0"/>
    <n v="0"/>
    <m/>
    <n v="0.34"/>
    <n v="0.23750000000000002"/>
    <n v="7.6479999999999997"/>
    <n v="0"/>
    <n v="48"/>
    <s v="BASE DE DATOS"/>
    <m/>
  </r>
  <r>
    <s v="20"/>
    <x v="7"/>
    <s v="YANACO"/>
    <s v="53201807"/>
    <s v="53201807"/>
    <x v="0"/>
    <m/>
    <m/>
    <n v="10.95"/>
    <n v="7.4"/>
    <m/>
    <m/>
    <n v="0.60499999999999998"/>
    <m/>
    <m/>
    <m/>
    <n v="0"/>
    <n v="0"/>
    <x v="0"/>
    <s v="YANACO53201807EL"/>
    <s v="Minera Yanacocha S.A."/>
    <x v="106"/>
    <x v="106"/>
    <s v="C.T. La Pajuela"/>
    <x v="342"/>
    <x v="0"/>
    <x v="0"/>
    <x v="340"/>
    <x v="0"/>
    <s v="Instalado"/>
    <s v="Operativo"/>
    <s v="Autoproductor"/>
    <x v="2"/>
    <x v="0"/>
    <x v="0"/>
    <x v="0"/>
    <s v="Privado"/>
    <s v="CAJAMARCA"/>
    <s v="CAJAMARCA"/>
    <s v="CAJAMARCA"/>
    <s v="ENCAÑADA"/>
    <n v="0"/>
    <x v="0"/>
    <n v="0"/>
    <x v="0"/>
    <n v="0"/>
    <x v="0"/>
    <x v="0"/>
    <n v="0.60499999999999998"/>
    <n v="6.0499999999999996E-4"/>
    <m/>
    <n v="0.91249999999999998"/>
    <n v="0.6166666666666667"/>
    <n v="7.6479999999999997"/>
    <n v="0"/>
    <n v="48"/>
    <s v="BASE DE DATOS"/>
    <m/>
  </r>
  <r>
    <s v="20"/>
    <x v="7"/>
    <s v="YANACO"/>
    <s v="33045194"/>
    <s v="33045194"/>
    <x v="0"/>
    <m/>
    <m/>
    <n v="3.18"/>
    <n v="2.15"/>
    <m/>
    <m/>
    <n v="3.1E-2"/>
    <m/>
    <m/>
    <m/>
    <n v="0"/>
    <n v="0"/>
    <x v="0"/>
    <s v="YANACO33045194EL"/>
    <s v="Minera Yanacocha S.A."/>
    <x v="106"/>
    <x v="106"/>
    <s v="C.T. Maqui Maqui"/>
    <x v="343"/>
    <x v="0"/>
    <x v="0"/>
    <x v="340"/>
    <x v="0"/>
    <s v="Instalado"/>
    <s v="Operativo"/>
    <s v="Autoproductor"/>
    <x v="2"/>
    <x v="0"/>
    <x v="0"/>
    <x v="0"/>
    <s v="Privado"/>
    <s v="CAJAMARCA"/>
    <s v="CAJAMARCA"/>
    <s v="CAJAMARCA"/>
    <s v="ENCAÑADA"/>
    <n v="0"/>
    <x v="0"/>
    <n v="0"/>
    <x v="0"/>
    <n v="0"/>
    <x v="0"/>
    <x v="0"/>
    <n v="3.1E-2"/>
    <n v="3.1000000000000001E-5"/>
    <m/>
    <n v="0.26500000000000001"/>
    <n v="0.17916666666666667"/>
    <n v="7.6479999999999997"/>
    <n v="0"/>
    <n v="48"/>
    <s v="BASE DE DATOS"/>
    <m/>
  </r>
  <r>
    <s v="20"/>
    <x v="7"/>
    <s v="YANACO"/>
    <s v="33045094"/>
    <s v="33045094"/>
    <x v="0"/>
    <m/>
    <m/>
    <n v="5.46"/>
    <n v="3.3"/>
    <m/>
    <m/>
    <n v="0.66500000000000004"/>
    <m/>
    <m/>
    <m/>
    <n v="0"/>
    <n v="0"/>
    <x v="0"/>
    <s v="YANACO33045094EL"/>
    <s v="Minera Yanacocha S.A."/>
    <x v="106"/>
    <x v="106"/>
    <s v="C.T. Pampa Larga"/>
    <x v="344"/>
    <x v="0"/>
    <x v="0"/>
    <x v="340"/>
    <x v="0"/>
    <s v="Instalado"/>
    <s v="Operativo"/>
    <s v="Autoproductor"/>
    <x v="2"/>
    <x v="0"/>
    <x v="0"/>
    <x v="0"/>
    <s v="Privado"/>
    <s v="CAJAMARCA"/>
    <s v="CAJAMARCA"/>
    <s v="CAJAMARCA"/>
    <s v="ENCAÑADA"/>
    <n v="0"/>
    <x v="0"/>
    <n v="0"/>
    <x v="0"/>
    <n v="0"/>
    <x v="0"/>
    <x v="0"/>
    <n v="0.66500000000000004"/>
    <n v="6.6500000000000001E-4"/>
    <m/>
    <n v="0.45500000000000002"/>
    <n v="0.27499999999999997"/>
    <n v="7.6479999999999997"/>
    <n v="0"/>
    <n v="48"/>
    <s v="BASE DE DATOS"/>
    <m/>
  </r>
  <r>
    <s v="20"/>
    <x v="7"/>
    <s v="YANACO"/>
    <s v="53200404"/>
    <s v="53200404"/>
    <x v="0"/>
    <m/>
    <m/>
    <n v="1.82"/>
    <n v="1.3"/>
    <m/>
    <m/>
    <n v="0"/>
    <m/>
    <m/>
    <m/>
    <n v="0"/>
    <n v="0"/>
    <x v="0"/>
    <s v="YANACO53200404EL"/>
    <s v="Minera Yanacocha S.A."/>
    <x v="106"/>
    <x v="106"/>
    <s v="C.T. Pond. de Carachugo"/>
    <x v="345"/>
    <x v="0"/>
    <x v="0"/>
    <x v="340"/>
    <x v="0"/>
    <s v="Instalado"/>
    <s v="Inoperativo"/>
    <s v="Autoproductor"/>
    <x v="2"/>
    <x v="0"/>
    <x v="0"/>
    <x v="0"/>
    <s v="Privado"/>
    <s v="CAJAMARCA"/>
    <s v="CAJAMARCA"/>
    <s v="CAJAMARCA"/>
    <s v="ENCAÑADA"/>
    <n v="0"/>
    <x v="0"/>
    <n v="0"/>
    <x v="0"/>
    <n v="0"/>
    <x v="0"/>
    <x v="0"/>
    <n v="0"/>
    <n v="0"/>
    <m/>
    <n v="0.15166666666666667"/>
    <n v="0.10833333333333334"/>
    <n v="7.6479999999999997"/>
    <n v="0"/>
    <n v="48"/>
    <s v="BASE DE DATOS"/>
    <m/>
  </r>
  <r>
    <s v="20"/>
    <x v="7"/>
    <s v="YANACO"/>
    <s v="53018302"/>
    <s v="53018302"/>
    <x v="0"/>
    <m/>
    <m/>
    <n v="8.65"/>
    <n v="6"/>
    <m/>
    <m/>
    <n v="0"/>
    <m/>
    <m/>
    <m/>
    <n v="0"/>
    <n v="0"/>
    <x v="0"/>
    <s v="YANACO53018302EL"/>
    <s v="Minera Yanacocha S.A."/>
    <x v="106"/>
    <x v="106"/>
    <s v="C.T. Quinua"/>
    <x v="346"/>
    <x v="0"/>
    <x v="0"/>
    <x v="340"/>
    <x v="0"/>
    <s v="Instalado"/>
    <s v="Operativo"/>
    <s v="Autoproductor"/>
    <x v="2"/>
    <x v="0"/>
    <x v="0"/>
    <x v="0"/>
    <s v="Privado"/>
    <s v="CAJAMARCA"/>
    <s v="CAJAMARCA"/>
    <s v="CAJAMARCA"/>
    <s v="CAJAMARCA"/>
    <n v="0"/>
    <x v="0"/>
    <n v="0"/>
    <x v="0"/>
    <n v="0"/>
    <x v="0"/>
    <x v="0"/>
    <n v="0"/>
    <n v="0"/>
    <m/>
    <n v="0.72083333333333333"/>
    <n v="0.5"/>
    <n v="7.6479999999999997"/>
    <n v="0"/>
    <n v="48"/>
    <s v="BASE DE DATOS"/>
    <m/>
  </r>
  <r>
    <s v="20"/>
    <x v="7"/>
    <s v="YANACO"/>
    <s v="33045294"/>
    <s v="33045294"/>
    <x v="0"/>
    <m/>
    <m/>
    <n v="5.4249999999999998"/>
    <n v="3.4"/>
    <m/>
    <m/>
    <n v="0"/>
    <m/>
    <m/>
    <m/>
    <n v="0"/>
    <n v="0"/>
    <x v="0"/>
    <s v="YANACO33045294EL"/>
    <s v="Minera Yanacocha S.A."/>
    <x v="106"/>
    <x v="106"/>
    <s v="C.T. Yanacocha Norte"/>
    <x v="347"/>
    <x v="0"/>
    <x v="0"/>
    <x v="340"/>
    <x v="0"/>
    <s v="Instalado"/>
    <s v="Operativo"/>
    <s v="Autoproductor"/>
    <x v="2"/>
    <x v="0"/>
    <x v="0"/>
    <x v="0"/>
    <s v="Privado"/>
    <s v="CAJAMARCA"/>
    <s v="CAJAMARCA"/>
    <s v="CAJAMARCA"/>
    <s v="ENCAÑADA"/>
    <n v="0"/>
    <x v="0"/>
    <n v="0"/>
    <x v="0"/>
    <n v="0"/>
    <x v="0"/>
    <x v="0"/>
    <n v="0"/>
    <n v="0"/>
    <m/>
    <n v="0.45208333333333334"/>
    <n v="0.28333333333333333"/>
    <n v="7.6479999999999997"/>
    <n v="0"/>
    <n v="48"/>
    <s v="BASE DE DATOS"/>
    <m/>
  </r>
  <r>
    <s v="20"/>
    <x v="6"/>
    <s v="STRATU"/>
    <s v="33179009"/>
    <s v="33179009"/>
    <x v="0"/>
    <m/>
    <m/>
    <n v="42"/>
    <n v="42"/>
    <m/>
    <m/>
    <n v="0"/>
    <m/>
    <m/>
    <m/>
    <n v="0"/>
    <n v="0"/>
    <x v="0"/>
    <s v="STRATU33179009EL"/>
    <s v="Pacific Stratus Energy del Perú S.A."/>
    <x v="88"/>
    <x v="88"/>
    <s v="C.T. Huayuri"/>
    <x v="303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2"/>
    <n v="0"/>
    <x v="0"/>
    <n v="0"/>
    <x v="0"/>
    <x v="0"/>
    <n v="0"/>
    <n v="0"/>
    <m/>
    <n v="3.5"/>
    <n v="3.5"/>
    <n v="7.6479999999999997"/>
    <n v="0"/>
    <n v="55"/>
    <s v="BASE DE DATOS"/>
    <m/>
  </r>
  <r>
    <s v="20"/>
    <x v="6"/>
    <s v="STRATU"/>
    <s v="33039894"/>
    <s v="33039894"/>
    <x v="0"/>
    <m/>
    <m/>
    <n v="65.510000000000005"/>
    <n v="49.14"/>
    <m/>
    <m/>
    <n v="208.12"/>
    <m/>
    <m/>
    <m/>
    <n v="84.43"/>
    <n v="0.35"/>
    <x v="0"/>
    <s v="STRATU33039894EL"/>
    <s v="Pacific Stratus Energy del Perú S.A."/>
    <x v="88"/>
    <x v="88"/>
    <s v="C.T. MINICENTRALES L-1AB"/>
    <x v="304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ALTO AMAZONAS"/>
    <n v="0"/>
    <x v="1"/>
    <n v="0"/>
    <x v="0"/>
    <n v="0"/>
    <x v="0"/>
    <x v="0"/>
    <n v="208.12"/>
    <n v="0.20812"/>
    <m/>
    <n v="6.081666666666667"/>
    <n v="4.1091666666666669"/>
    <n v="7.6479999999999997"/>
    <n v="0"/>
    <n v="55"/>
    <s v="BASE DE DATOS"/>
    <m/>
  </r>
  <r>
    <s v="20"/>
    <x v="6"/>
    <s v="STRATU"/>
    <s v="33148006"/>
    <s v="33148006"/>
    <x v="0"/>
    <m/>
    <m/>
    <n v="20.8"/>
    <n v="16"/>
    <m/>
    <m/>
    <n v="0"/>
    <m/>
    <m/>
    <m/>
    <n v="0"/>
    <n v="0"/>
    <x v="0"/>
    <s v="STRATU33148006EL"/>
    <s v="Pacific Stratus Energy del Perú S.A."/>
    <x v="88"/>
    <x v="88"/>
    <s v="C.T. Guayabal"/>
    <x v="305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0"/>
    <n v="0"/>
    <x v="0"/>
    <n v="0"/>
    <x v="0"/>
    <x v="0"/>
    <n v="0"/>
    <n v="0"/>
    <m/>
    <n v="1.7333333333333334"/>
    <n v="1.3333333333333333"/>
    <n v="7.6479999999999997"/>
    <n v="0"/>
    <n v="55"/>
    <s v="BASE DE DATOS"/>
    <m/>
  </r>
  <r>
    <s v="20"/>
    <x v="8"/>
    <s v="CORPAA"/>
    <s v="33103300"/>
    <s v="33103300"/>
    <x v="0"/>
    <m/>
    <m/>
    <n v="1.25"/>
    <n v="0"/>
    <m/>
    <m/>
    <n v="0"/>
    <m/>
    <m/>
    <m/>
    <n v="0"/>
    <n v="0"/>
    <x v="0"/>
    <s v="CORPAA33103300EL"/>
    <s v="Corporación Aceros Arequipa S.A."/>
    <x v="120"/>
    <x v="120"/>
    <s v="C.T. ACEROS"/>
    <x v="378"/>
    <x v="0"/>
    <x v="0"/>
    <x v="340"/>
    <x v="0"/>
    <s v="Instalado"/>
    <s v="Operativo"/>
    <s v="Autoproductor"/>
    <x v="2"/>
    <x v="1"/>
    <x v="0"/>
    <x v="0"/>
    <s v="Privado"/>
    <s v="ICA"/>
    <s v="ICA"/>
    <s v="PISCO"/>
    <s v="PISCO"/>
    <n v="0"/>
    <x v="0"/>
    <n v="0"/>
    <x v="0"/>
    <n v="0"/>
    <x v="0"/>
    <x v="0"/>
    <n v="0"/>
    <n v="0"/>
    <m/>
    <n v="0.10416666666666667"/>
    <n v="0.10416666666666667"/>
    <n v="7.6479999999999997"/>
    <n v="0"/>
    <n v="33"/>
    <s v="BASE DE DATOS"/>
    <m/>
  </r>
  <r>
    <s v="20"/>
    <x v="8"/>
    <s v="ANABIS"/>
    <s v="71403385"/>
    <s v="71403385"/>
    <x v="0"/>
    <m/>
    <m/>
    <n v="3.36"/>
    <n v="1.52"/>
    <m/>
    <m/>
    <n v="11.615"/>
    <m/>
    <m/>
    <m/>
    <n v="0"/>
    <n v="0.67700000000000005"/>
    <x v="0"/>
    <s v="ANABIS71403385EL"/>
    <s v="Anabi S.A.C:"/>
    <x v="93"/>
    <x v="93"/>
    <s v="C.T. Anabi"/>
    <x v="313"/>
    <x v="0"/>
    <x v="0"/>
    <x v="340"/>
    <x v="0"/>
    <s v="Instalado"/>
    <s v="Operativo"/>
    <s v="Autoproductor"/>
    <x v="2"/>
    <x v="0"/>
    <x v="0"/>
    <x v="0"/>
    <s v="Privado"/>
    <s v="CUSCO"/>
    <s v="CUSCO"/>
    <s v="CHUMBIVILCAS"/>
    <s v="QUIÑOTA"/>
    <n v="0"/>
    <x v="0"/>
    <n v="0"/>
    <x v="0"/>
    <n v="0"/>
    <x v="0"/>
    <x v="0"/>
    <n v="11.615"/>
    <n v="1.1615E-2"/>
    <m/>
    <n v="0.27999999999999997"/>
    <n v="0.12666666666666668"/>
    <n v="7.6479999999999997"/>
    <n v="0"/>
    <n v="4"/>
    <s v="BASE DE DATOS"/>
    <m/>
  </r>
  <r>
    <s v="20"/>
    <x v="8"/>
    <s v="ANABIS"/>
    <s v="53024214"/>
    <s v="53024214"/>
    <x v="0"/>
    <m/>
    <m/>
    <n v="3.36"/>
    <n v="1.95"/>
    <m/>
    <m/>
    <n v="8.5069999999999997"/>
    <m/>
    <m/>
    <m/>
    <n v="0"/>
    <n v="1.95"/>
    <x v="0"/>
    <s v="ANABIS53024214EL"/>
    <s v="Anabi S.A.C:"/>
    <x v="93"/>
    <x v="93"/>
    <s v="C.T. Anama"/>
    <x v="314"/>
    <x v="0"/>
    <x v="0"/>
    <x v="340"/>
    <x v="0"/>
    <s v="Instalado"/>
    <s v="Operativo"/>
    <s v="Autoproductor"/>
    <x v="2"/>
    <x v="0"/>
    <x v="0"/>
    <x v="0"/>
    <s v="Privado"/>
    <s v="CUSCO"/>
    <s v="CUSCO"/>
    <s v="CHUMBIVILCAS"/>
    <s v="QUIÑOTA"/>
    <n v="0"/>
    <x v="0"/>
    <n v="0"/>
    <x v="0"/>
    <n v="0"/>
    <x v="0"/>
    <x v="0"/>
    <n v="8.5069999999999997"/>
    <n v="8.5069999999999989E-3"/>
    <m/>
    <n v="0.27999999999999997"/>
    <n v="0.16250000000000001"/>
    <n v="7.6479999999999997"/>
    <n v="0"/>
    <n v="4"/>
    <s v="BASE DE DATOS"/>
    <m/>
  </r>
  <r>
    <s v="20"/>
    <x v="8"/>
    <s v="ANTAPA"/>
    <s v="33004293"/>
    <s v="33004293"/>
    <x v="0"/>
    <m/>
    <m/>
    <n v="17.96"/>
    <n v="16"/>
    <m/>
    <m/>
    <n v="1328.6279999999999"/>
    <m/>
    <m/>
    <m/>
    <n v="5.31"/>
    <n v="2.1749999999999998"/>
    <x v="0"/>
    <s v="ANTAPA33004293EL"/>
    <s v="Compa¤¡a Minera Antapaccay S.A."/>
    <x v="84"/>
    <x v="84"/>
    <s v="C.T. Tintaya"/>
    <x v="298"/>
    <x v="0"/>
    <x v="0"/>
    <x v="340"/>
    <x v="0"/>
    <s v="Instalado"/>
    <s v="Operativo"/>
    <s v="Autoproductor"/>
    <x v="2"/>
    <x v="1"/>
    <x v="0"/>
    <x v="0"/>
    <s v="Privado"/>
    <s v="CUSCO"/>
    <s v="CUSCO"/>
    <s v="ESPINAR"/>
    <s v="LA CONVENCION"/>
    <n v="0"/>
    <x v="0"/>
    <n v="0"/>
    <x v="0"/>
    <n v="0"/>
    <x v="0"/>
    <x v="0"/>
    <n v="1328.6279999999999"/>
    <n v="1.3286279999999999"/>
    <m/>
    <n v="1.4966666666666668"/>
    <n v="1.3333333333333333"/>
    <n v="7.6479999999999997"/>
    <n v="0"/>
    <n v="23"/>
    <s v="BASE DE DATOS"/>
    <m/>
  </r>
  <r>
    <s v="20"/>
    <x v="8"/>
    <s v="APUMAY"/>
    <s v="71402522"/>
    <s v="71402522"/>
    <x v="0"/>
    <m/>
    <m/>
    <n v="4"/>
    <n v="3.2"/>
    <m/>
    <m/>
    <n v="11.952999999999999"/>
    <m/>
    <m/>
    <m/>
    <n v="0"/>
    <n v="1.2"/>
    <x v="0"/>
    <s v="APUMAY71402522EL"/>
    <s v="Apumayo S.A.C."/>
    <x v="94"/>
    <x v="94"/>
    <s v="C.T. Apumayo"/>
    <x v="315"/>
    <x v="0"/>
    <x v="0"/>
    <x v="340"/>
    <x v="0"/>
    <s v="Instalado"/>
    <s v="Operativo"/>
    <s v="Autoproductor"/>
    <x v="2"/>
    <x v="0"/>
    <x v="0"/>
    <x v="0"/>
    <s v="Privado"/>
    <s v="AYACUCHO"/>
    <s v="AYACUCHO"/>
    <s v="LUCANAS"/>
    <s v="CHAVIÑA"/>
    <n v="0"/>
    <x v="0"/>
    <n v="0"/>
    <x v="0"/>
    <n v="0"/>
    <x v="0"/>
    <x v="0"/>
    <n v="11.952999999999999"/>
    <n v="1.1953E-2"/>
    <m/>
    <n v="0.33333333333333331"/>
    <n v="0.26666666666666666"/>
    <n v="7.6479999999999997"/>
    <n v="0"/>
    <n v="6"/>
    <s v="BASE DE DATOS"/>
    <m/>
  </r>
  <r>
    <s v="20"/>
    <x v="8"/>
    <s v="ARUNTA"/>
    <s v="71403991"/>
    <s v="71403991"/>
    <x v="0"/>
    <m/>
    <m/>
    <n v="3.83"/>
    <n v="2.2000000000000002"/>
    <m/>
    <m/>
    <n v="0"/>
    <m/>
    <m/>
    <m/>
    <n v="0"/>
    <n v="0"/>
    <x v="0"/>
    <s v="ARUNTA71403991EL"/>
    <s v="Aruntani S.A.C."/>
    <x v="95"/>
    <x v="95"/>
    <s v="C.T. Jesica"/>
    <x v="316"/>
    <x v="0"/>
    <x v="0"/>
    <x v="340"/>
    <x v="0"/>
    <s v="Instalado"/>
    <s v="Operativo"/>
    <s v="Autoproductor"/>
    <x v="2"/>
    <x v="0"/>
    <x v="0"/>
    <x v="0"/>
    <s v="Privado"/>
    <s v="PUNO"/>
    <s v="PUNO"/>
    <s v="LAMPA"/>
    <s v="OCUVIRI"/>
    <n v="0"/>
    <x v="0"/>
    <n v="0"/>
    <x v="0"/>
    <n v="0"/>
    <x v="0"/>
    <x v="0"/>
    <n v="0"/>
    <n v="0"/>
    <m/>
    <n v="0.31916666666666665"/>
    <n v="0.18333333333333335"/>
    <n v="7.6479999999999997"/>
    <n v="0"/>
    <n v="7"/>
    <s v="BASE DE DATOS"/>
    <m/>
  </r>
  <r>
    <s v="20"/>
    <x v="8"/>
    <s v="ARUNTA"/>
    <s v="53019803"/>
    <s v="53019803"/>
    <x v="0"/>
    <m/>
    <m/>
    <n v="0"/>
    <n v="0"/>
    <m/>
    <m/>
    <n v="0"/>
    <m/>
    <m/>
    <m/>
    <n v="0"/>
    <n v="0"/>
    <x v="1"/>
    <s v="ARUNTA53019803EL"/>
    <s v="Aruntani S.A.C."/>
    <x v="95"/>
    <x v="95"/>
    <s v="C.T. Santa Rosa - Aru"/>
    <x v="72"/>
    <x v="0"/>
    <x v="0"/>
    <x v="340"/>
    <x v="0"/>
    <s v="Instalado"/>
    <s v="Inoperativo"/>
    <s v="Autoproductor"/>
    <x v="2"/>
    <x v="0"/>
    <x v="0"/>
    <x v="0"/>
    <s v="Privado"/>
    <s v="MOQUEGUA"/>
    <s v="MOQUEGUA"/>
    <s v="MARISCAL NIETO"/>
    <s v="CARUMAS"/>
    <n v="0"/>
    <x v="0"/>
    <n v="0"/>
    <x v="0"/>
    <n v="0"/>
    <x v="0"/>
    <x v="0"/>
    <n v="0"/>
    <n v="0"/>
    <m/>
    <s v="-"/>
    <s v="-"/>
    <e v="#N/A"/>
    <n v="0"/>
    <n v="7"/>
    <s v="BASE DE DATOS"/>
    <m/>
  </r>
  <r>
    <s v="20"/>
    <x v="8"/>
    <s v="ARUNTA"/>
    <s v="53019903"/>
    <s v="53019903"/>
    <x v="0"/>
    <m/>
    <m/>
    <n v="5.4050000000000002"/>
    <n v="2.2599999999999998"/>
    <m/>
    <m/>
    <n v="4.58"/>
    <m/>
    <m/>
    <m/>
    <n v="0"/>
    <n v="0.79"/>
    <x v="0"/>
    <s v="ARUNTA53019903EL"/>
    <s v="Aruntani S.A.C."/>
    <x v="95"/>
    <x v="95"/>
    <s v="C.T. Tucari - Aru"/>
    <x v="317"/>
    <x v="0"/>
    <x v="0"/>
    <x v="340"/>
    <x v="0"/>
    <s v="Instalado"/>
    <s v="Operativo"/>
    <s v="Autoproductor"/>
    <x v="2"/>
    <x v="0"/>
    <x v="0"/>
    <x v="0"/>
    <s v="Privado"/>
    <s v="MOQUEGUA"/>
    <s v="MOQUEGUA"/>
    <s v="MARISCAL NIETO"/>
    <s v="CARUMAS"/>
    <n v="0"/>
    <x v="0"/>
    <n v="0"/>
    <x v="0"/>
    <n v="0"/>
    <x v="0"/>
    <x v="0"/>
    <n v="4.58"/>
    <n v="4.5799999999999999E-3"/>
    <m/>
    <n v="0.45041666666666669"/>
    <n v="0.21666666666666667"/>
    <n v="7.6479999999999997"/>
    <n v="0"/>
    <n v="7"/>
    <s v="BASE DE DATOS"/>
    <m/>
  </r>
  <r>
    <s v="20"/>
    <x v="8"/>
    <s v="NXACAJ"/>
    <s v="33021593"/>
    <s v="33021593"/>
    <x v="0"/>
    <m/>
    <m/>
    <n v="2.5"/>
    <n v="2"/>
    <m/>
    <m/>
    <n v="0"/>
    <m/>
    <m/>
    <m/>
    <n v="0"/>
    <n v="0"/>
    <x v="0"/>
    <s v="NXACAJ33021593EL"/>
    <s v="Nexa Resources Cajamarquilla S.A."/>
    <x v="118"/>
    <x v="118"/>
    <s v="C.T. Cajamarquilla EL"/>
    <x v="371"/>
    <x v="0"/>
    <x v="0"/>
    <x v="340"/>
    <x v="0"/>
    <s v="Instalado"/>
    <s v="Operativo"/>
    <s v="Autoproductor"/>
    <x v="2"/>
    <x v="1"/>
    <x v="0"/>
    <x v="0"/>
    <s v="Privado"/>
    <s v="LIMA"/>
    <s v="LIMA"/>
    <s v="LIMA"/>
    <s v="LURIGANCHO"/>
    <n v="0"/>
    <x v="0"/>
    <n v="0"/>
    <x v="0"/>
    <n v="0"/>
    <x v="0"/>
    <x v="0"/>
    <n v="0"/>
    <n v="0"/>
    <m/>
    <n v="0.20833333333333334"/>
    <n v="0.16666666666666666"/>
    <n v="7.6479999999999997"/>
    <n v="0"/>
    <n v="52"/>
    <s v="BASE DE DATOS"/>
    <m/>
  </r>
  <r>
    <s v="20"/>
    <x v="8"/>
    <s v="NXACAJ"/>
    <s v="53202910"/>
    <s v="53202910"/>
    <x v="0"/>
    <m/>
    <m/>
    <n v="2"/>
    <n v="2"/>
    <m/>
    <m/>
    <n v="0"/>
    <m/>
    <m/>
    <m/>
    <n v="0"/>
    <n v="0"/>
    <x v="0"/>
    <s v="NXACAJ53202910EL"/>
    <s v="Nexa Resources Cajamarquilla S.A."/>
    <x v="118"/>
    <x v="118"/>
    <s v="C.T. Cajamarquilla EL-1"/>
    <x v="372"/>
    <x v="0"/>
    <x v="0"/>
    <x v="340"/>
    <x v="0"/>
    <s v="Instalado"/>
    <s v="Operativo"/>
    <s v="Autoproductor"/>
    <x v="2"/>
    <x v="1"/>
    <x v="0"/>
    <x v="0"/>
    <s v="Privado"/>
    <s v="LIMA"/>
    <s v="LIMA"/>
    <s v="LIMA"/>
    <s v="LURIGANCHO"/>
    <n v="0"/>
    <x v="0"/>
    <n v="0"/>
    <x v="0"/>
    <n v="0"/>
    <x v="0"/>
    <x v="0"/>
    <n v="0"/>
    <n v="0"/>
    <m/>
    <n v="0.16666666666666666"/>
    <n v="0"/>
    <n v="7.6479999999999997"/>
    <n v="0"/>
    <n v="52"/>
    <s v="BASE DE DATOS"/>
    <m/>
  </r>
  <r>
    <s v="20"/>
    <x v="8"/>
    <s v="NXACAJ"/>
    <s v="53203010"/>
    <s v="53203010"/>
    <x v="0"/>
    <m/>
    <m/>
    <n v="2"/>
    <n v="2"/>
    <m/>
    <m/>
    <n v="0"/>
    <m/>
    <m/>
    <m/>
    <n v="0"/>
    <n v="0"/>
    <x v="0"/>
    <s v="NXACAJ53203010EL"/>
    <s v="Nexa Resources Cajamarquilla S.A."/>
    <x v="118"/>
    <x v="118"/>
    <s v="C.T. Cajamarquilla EL-2"/>
    <x v="373"/>
    <x v="0"/>
    <x v="0"/>
    <x v="340"/>
    <x v="0"/>
    <s v="Instalado"/>
    <s v="Operativo"/>
    <s v="Autoproductor"/>
    <x v="2"/>
    <x v="1"/>
    <x v="0"/>
    <x v="0"/>
    <s v="Privado"/>
    <s v="LIMA"/>
    <s v="LIMA"/>
    <s v="LIMA"/>
    <s v="LURIGANCHO"/>
    <n v="0"/>
    <x v="0"/>
    <n v="0"/>
    <x v="0"/>
    <n v="0"/>
    <x v="0"/>
    <x v="0"/>
    <n v="0"/>
    <n v="0"/>
    <m/>
    <n v="0.16666666666666666"/>
    <n v="0.16666666666666666"/>
    <n v="7.6479999999999997"/>
    <n v="0"/>
    <n v="52"/>
    <s v="BASE DE DATOS"/>
    <m/>
  </r>
  <r>
    <s v="20"/>
    <x v="8"/>
    <s v="NXACAJ"/>
    <s v="53203210"/>
    <s v="53203210"/>
    <x v="0"/>
    <m/>
    <m/>
    <n v="2"/>
    <n v="2"/>
    <m/>
    <m/>
    <n v="0"/>
    <m/>
    <m/>
    <m/>
    <n v="0"/>
    <n v="0"/>
    <x v="0"/>
    <s v="NXACAJ53203210EL"/>
    <s v="Nexa Resources Cajamarquilla S.A."/>
    <x v="118"/>
    <x v="118"/>
    <s v="C.T. CAJAMARQUILLA EL-3"/>
    <x v="374"/>
    <x v="0"/>
    <x v="0"/>
    <x v="340"/>
    <x v="0"/>
    <s v="Instalado"/>
    <s v="Inoperativo"/>
    <s v="Autoproductor"/>
    <x v="2"/>
    <x v="1"/>
    <x v="0"/>
    <x v="0"/>
    <s v="Privado"/>
    <s v="LIMA"/>
    <s v="LIMA"/>
    <s v="LIMA"/>
    <s v="LURIGANCHO"/>
    <n v="0"/>
    <x v="0"/>
    <n v="0"/>
    <x v="0"/>
    <n v="0"/>
    <x v="0"/>
    <x v="0"/>
    <n v="0"/>
    <n v="0"/>
    <m/>
    <n v="0.16666666666666666"/>
    <n v="0.16666666666666666"/>
    <n v="7.6479999999999997"/>
    <n v="0"/>
    <n v="52"/>
    <s v="BASE DE DATOS"/>
    <m/>
  </r>
  <r>
    <s v="20"/>
    <x v="8"/>
    <s v="NXACAJ"/>
    <s v="33021593"/>
    <s v="33021593"/>
    <x v="2"/>
    <m/>
    <m/>
    <n v="3.5"/>
    <n v="2.5"/>
    <m/>
    <m/>
    <n v="918.13099999999997"/>
    <m/>
    <m/>
    <m/>
    <n v="110"/>
    <n v="2"/>
    <x v="0"/>
    <s v="NXACAJ33021593TV"/>
    <s v="Nexa Resources Cajamarquilla S.A."/>
    <x v="118"/>
    <x v="118"/>
    <s v="C.T. Cajamarquilla TV"/>
    <x v="375"/>
    <x v="2"/>
    <x v="2"/>
    <x v="340"/>
    <x v="0"/>
    <s v="Instalado"/>
    <s v="Operativo"/>
    <s v="Autoproductor"/>
    <x v="2"/>
    <x v="1"/>
    <x v="0"/>
    <x v="0"/>
    <s v="Privado"/>
    <s v="LIMA"/>
    <s v="LIMA"/>
    <s v="LIMA"/>
    <s v="LURIGANCHO"/>
    <n v="0"/>
    <x v="11"/>
    <n v="0"/>
    <x v="0"/>
    <n v="0"/>
    <x v="0"/>
    <x v="0"/>
    <n v="918.13099999999997"/>
    <n v="0.91813099999999992"/>
    <m/>
    <n v="0.29166666666666669"/>
    <n v="0.29166666666666669"/>
    <n v="7.6479999999999997"/>
    <n v="0"/>
    <n v="52"/>
    <s v="BASE DE DATOS"/>
    <m/>
  </r>
  <r>
    <s v="20"/>
    <x v="8"/>
    <s v="NXACAJ"/>
    <s v="53203110"/>
    <s v="53203110"/>
    <x v="2"/>
    <m/>
    <m/>
    <n v="4"/>
    <n v="3.5"/>
    <m/>
    <m/>
    <n v="1364.2"/>
    <m/>
    <m/>
    <m/>
    <n v="0"/>
    <n v="3.5"/>
    <x v="0"/>
    <s v="NXACAJ53203110TV"/>
    <s v="Nexa Resources Cajamarquilla S.A."/>
    <x v="118"/>
    <x v="118"/>
    <s v="C.T. Cajamarquilla 2"/>
    <x v="376"/>
    <x v="2"/>
    <x v="2"/>
    <x v="340"/>
    <x v="0"/>
    <s v="Instalado"/>
    <s v="Operativo"/>
    <s v="Autoproductor"/>
    <x v="2"/>
    <x v="1"/>
    <x v="0"/>
    <x v="0"/>
    <s v="Privado"/>
    <s v="LIMA"/>
    <s v="LIMA"/>
    <s v="LIMA"/>
    <s v="LURIGANCHO"/>
    <n v="0"/>
    <x v="11"/>
    <n v="0"/>
    <x v="0"/>
    <n v="0"/>
    <x v="0"/>
    <x v="0"/>
    <n v="1364.2"/>
    <n v="1.3642000000000001"/>
    <m/>
    <n v="0.33333333333333331"/>
    <n v="0.29166666666666669"/>
    <n v="7.6479999999999997"/>
    <n v="0"/>
    <n v="52"/>
    <s v="BASE DE DATOS"/>
    <m/>
  </r>
  <r>
    <s v="20"/>
    <x v="8"/>
    <s v="CARAVE"/>
    <s v="53203912"/>
    <s v="53203912"/>
    <x v="0"/>
    <m/>
    <m/>
    <n v="1.089"/>
    <n v="0.871"/>
    <m/>
    <m/>
    <n v="109.407"/>
    <m/>
    <m/>
    <m/>
    <n v="55"/>
    <n v="0.17499999999999999"/>
    <x v="0"/>
    <s v="CARAVE53203912EL"/>
    <s v="Compa¤ia Minera Caraveli S.A.C."/>
    <x v="86"/>
    <x v="86"/>
    <s v="C.T. Mina"/>
    <x v="300"/>
    <x v="0"/>
    <x v="0"/>
    <x v="340"/>
    <x v="0"/>
    <s v="Instalado"/>
    <s v="Operativo"/>
    <s v="Autoproductor"/>
    <x v="2"/>
    <x v="0"/>
    <x v="0"/>
    <x v="0"/>
    <s v="Privado"/>
    <s v="AREQUIPA"/>
    <s v="AREQUIPA"/>
    <s v="CARAVELI"/>
    <s v="HUANU HUANU"/>
    <n v="0"/>
    <x v="0"/>
    <n v="0"/>
    <x v="0"/>
    <n v="0"/>
    <x v="0"/>
    <x v="0"/>
    <n v="109.407"/>
    <n v="0.10940699999999999"/>
    <m/>
    <n v="9.0749999999999997E-2"/>
    <n v="7.2583333333333333E-2"/>
    <n v="7.6479999999999997"/>
    <n v="0"/>
    <n v="25"/>
    <s v="BASE DE DATOS"/>
    <m/>
  </r>
  <r>
    <s v="20"/>
    <x v="8"/>
    <s v="CARAVE"/>
    <s v="53203812"/>
    <s v="53203812"/>
    <x v="0"/>
    <m/>
    <m/>
    <n v="2.3450000000000002"/>
    <n v="1.8759999999999999"/>
    <m/>
    <m/>
    <n v="396.75299999999999"/>
    <m/>
    <m/>
    <m/>
    <n v="83"/>
    <n v="0.57999999999999996"/>
    <x v="0"/>
    <s v="CARAVE53203812EL"/>
    <s v="Compa¤ia Minera Caraveli S.A.C."/>
    <x v="86"/>
    <x v="86"/>
    <s v="C.T. Planta"/>
    <x v="301"/>
    <x v="0"/>
    <x v="0"/>
    <x v="340"/>
    <x v="0"/>
    <s v="Instalado"/>
    <s v="Operativo"/>
    <s v="Autoproductor"/>
    <x v="2"/>
    <x v="0"/>
    <x v="0"/>
    <x v="0"/>
    <s v="Privado"/>
    <s v="AREQUIPA"/>
    <s v="AREQUIPA"/>
    <s v="CARAVELI"/>
    <s v="HUANU HUANU"/>
    <n v="0"/>
    <x v="0"/>
    <n v="0"/>
    <x v="0"/>
    <n v="0"/>
    <x v="0"/>
    <x v="0"/>
    <n v="396.75299999999999"/>
    <n v="0.39675299999999997"/>
    <m/>
    <n v="0.19541666666666668"/>
    <n v="0.15633333333333332"/>
    <n v="7.6479999999999997"/>
    <n v="0"/>
    <n v="25"/>
    <s v="BASE DE DATOS"/>
    <m/>
  </r>
  <r>
    <s v="20"/>
    <x v="8"/>
    <s v="CARTSA"/>
    <s v="33119102"/>
    <s v="33119102"/>
    <x v="2"/>
    <m/>
    <m/>
    <n v="9.8000000000000007"/>
    <n v="9.8000000000000007"/>
    <m/>
    <m/>
    <n v="5816.0379999999996"/>
    <m/>
    <m/>
    <m/>
    <n v="15"/>
    <n v="7.5"/>
    <x v="0"/>
    <s v="CARTSA33119102TV"/>
    <s v="Cartavio S.A.A."/>
    <x v="116"/>
    <x v="116"/>
    <s v="C.T. Cartavio"/>
    <x v="368"/>
    <x v="2"/>
    <x v="2"/>
    <x v="340"/>
    <x v="0"/>
    <s v="Instalado"/>
    <s v="Operativo"/>
    <s v="Autoproductor"/>
    <x v="2"/>
    <x v="0"/>
    <x v="0"/>
    <x v="0"/>
    <s v="Privado"/>
    <s v="LA LIBERTAD"/>
    <s v="LA LIBERTAD"/>
    <s v="ASCOPE"/>
    <s v="SANTIAGO DE CAO"/>
    <n v="0"/>
    <x v="3"/>
    <s v="COGENERADOR"/>
    <x v="0"/>
    <n v="0"/>
    <x v="0"/>
    <x v="0"/>
    <n v="5816.0379999999996"/>
    <n v="5.8160379999999998"/>
    <m/>
    <n v="0.81666666666666676"/>
    <n v="0.81666666666666676"/>
    <n v="7.6479999999999997"/>
    <n v="0"/>
    <n v="9"/>
    <s v="BASE DE DATOS"/>
    <m/>
  </r>
  <r>
    <s v="20"/>
    <x v="8"/>
    <s v="EACGSA"/>
    <s v="53011498"/>
    <s v="53011498"/>
    <x v="2"/>
    <m/>
    <m/>
    <n v="37"/>
    <n v="32"/>
    <m/>
    <m/>
    <n v="13820.432000000001"/>
    <m/>
    <m/>
    <m/>
    <n v="15"/>
    <n v="21.81"/>
    <x v="0"/>
    <s v="EACGSA53011498TV"/>
    <s v="Empresa Agroindustrial Casa Grande S.A."/>
    <x v="113"/>
    <x v="113"/>
    <s v="CENTRAL THERMICA CASA GRANDE"/>
    <x v="357"/>
    <x v="2"/>
    <x v="2"/>
    <x v="340"/>
    <x v="0"/>
    <s v="Instalado"/>
    <s v="Operativo"/>
    <s v="Autoproductor"/>
    <x v="2"/>
    <x v="0"/>
    <x v="0"/>
    <x v="0"/>
    <s v="Privado"/>
    <s v="LA LIBERTAD"/>
    <s v="LA LIBERTAD"/>
    <s v="ASCOPE"/>
    <s v="ASCOPE"/>
    <n v="0"/>
    <x v="3"/>
    <s v="COGENERADOR"/>
    <x v="0"/>
    <n v="0"/>
    <x v="0"/>
    <x v="0"/>
    <n v="13820.432000000001"/>
    <n v="13.820432"/>
    <m/>
    <n v="3.0833333333333335"/>
    <n v="2.6666666666666665"/>
    <n v="7.6479999999999997"/>
    <n v="0"/>
    <n v="10"/>
    <s v="BASE DE DATOS"/>
    <m/>
  </r>
  <r>
    <s v="20"/>
    <x v="8"/>
    <s v="IEQSA"/>
    <s v="33055795"/>
    <s v="33055795"/>
    <x v="0"/>
    <m/>
    <m/>
    <n v="2.62"/>
    <n v="0.80200000000000005"/>
    <m/>
    <m/>
    <n v="0.96299999999999997"/>
    <m/>
    <m/>
    <m/>
    <n v="0"/>
    <n v="0.8"/>
    <x v="0"/>
    <s v="IEQSA33055795EL"/>
    <s v="Industrias Electroquimicas S. A."/>
    <x v="112"/>
    <x v="112"/>
    <s v="C.T. IEQSA"/>
    <x v="356"/>
    <x v="0"/>
    <x v="0"/>
    <x v="340"/>
    <x v="0"/>
    <s v="Instalado"/>
    <s v="Operativo"/>
    <s v="Autoproductor"/>
    <x v="2"/>
    <x v="1"/>
    <x v="0"/>
    <x v="0"/>
    <s v="Privado"/>
    <s v="LIMA"/>
    <s v="CALLAO"/>
    <s v="CALLAO"/>
    <s v="CARMEN DE LA LEGUA"/>
    <n v="0"/>
    <x v="0"/>
    <n v="0"/>
    <x v="0"/>
    <n v="0"/>
    <x v="0"/>
    <x v="0"/>
    <n v="0.96299999999999997"/>
    <n v="9.6299999999999999E-4"/>
    <m/>
    <n v="0.2911111111111111"/>
    <n v="0.18677777777777779"/>
    <n v="7.6479999999999997"/>
    <n v="0"/>
    <n v="41"/>
    <s v="BASE DE DATOS"/>
    <m/>
  </r>
  <r>
    <s v="20"/>
    <x v="8"/>
    <s v="LAREDO"/>
    <s v="53204012"/>
    <s v="53204012"/>
    <x v="2"/>
    <m/>
    <m/>
    <n v="1.25"/>
    <n v="1.25"/>
    <m/>
    <m/>
    <n v="0"/>
    <m/>
    <m/>
    <m/>
    <n v="0"/>
    <n v="0"/>
    <x v="0"/>
    <s v="LAREDO53204012TV"/>
    <s v="Empresa Agroindustrial Laredo S.A.A."/>
    <x v="117"/>
    <x v="117"/>
    <s v="C.T. TURBO GENERADOR 1"/>
    <x v="390"/>
    <x v="2"/>
    <x v="2"/>
    <x v="340"/>
    <x v="0"/>
    <s v="Instalado"/>
    <s v="Operativo"/>
    <s v="Autoproductor"/>
    <x v="2"/>
    <x v="0"/>
    <x v="0"/>
    <x v="0"/>
    <s v="Privado"/>
    <s v="LA LIBERTAD"/>
    <s v="LA LIBERTAD"/>
    <s v="TRUJILLO"/>
    <s v="LAREDO"/>
    <n v="0"/>
    <x v="3"/>
    <s v="COGENERADOR"/>
    <x v="0"/>
    <n v="0"/>
    <x v="0"/>
    <x v="0"/>
    <n v="0"/>
    <n v="0"/>
    <m/>
    <n v="0.25"/>
    <n v="0.25"/>
    <n v="7.6479999999999997"/>
    <n v="0"/>
    <n v="1"/>
    <s v="BASE DE DATOS"/>
    <m/>
  </r>
  <r>
    <s v="20"/>
    <x v="8"/>
    <s v="LAREDO"/>
    <s v="53204112"/>
    <s v="53204112"/>
    <x v="2"/>
    <m/>
    <m/>
    <n v="1.25"/>
    <n v="1.25"/>
    <m/>
    <m/>
    <n v="0"/>
    <m/>
    <m/>
    <m/>
    <n v="0"/>
    <n v="0"/>
    <x v="0"/>
    <s v="LAREDO53204112TV"/>
    <s v="Empresa Agroindustrial Laredo S.A.A."/>
    <x v="117"/>
    <x v="117"/>
    <s v="C.T. TURBO GENERADOR 2"/>
    <x v="391"/>
    <x v="2"/>
    <x v="2"/>
    <x v="340"/>
    <x v="0"/>
    <s v="Instalado"/>
    <s v="Operativo"/>
    <s v="Autoproductor"/>
    <x v="2"/>
    <x v="0"/>
    <x v="0"/>
    <x v="0"/>
    <s v="Privado"/>
    <s v="LA LIBERTAD"/>
    <s v="LA LIBERTAD"/>
    <s v="TRUJILLO"/>
    <s v="LAREDO"/>
    <n v="0"/>
    <x v="3"/>
    <s v="COGENERADOR"/>
    <x v="0"/>
    <n v="0"/>
    <x v="0"/>
    <x v="0"/>
    <n v="0"/>
    <n v="0"/>
    <m/>
    <n v="0.25"/>
    <n v="0.25"/>
    <n v="7.6479999999999997"/>
    <n v="0"/>
    <n v="1"/>
    <s v="BASE DE DATOS"/>
    <m/>
  </r>
  <r>
    <s v="20"/>
    <x v="8"/>
    <s v="LAREDO"/>
    <s v="53204212"/>
    <s v="53204212"/>
    <x v="2"/>
    <m/>
    <m/>
    <n v="3"/>
    <n v="2.5"/>
    <m/>
    <m/>
    <n v="0"/>
    <m/>
    <m/>
    <m/>
    <n v="0"/>
    <n v="0"/>
    <x v="0"/>
    <s v="LAREDO53204212TV"/>
    <s v="Empresa Agroindustrial Laredo S.A.A."/>
    <x v="117"/>
    <x v="117"/>
    <s v="C.T. TURBO GENERADOR 3"/>
    <x v="392"/>
    <x v="2"/>
    <x v="2"/>
    <x v="340"/>
    <x v="0"/>
    <s v="Instalado"/>
    <s v="Operativo"/>
    <s v="Autoproductor"/>
    <x v="2"/>
    <x v="0"/>
    <x v="0"/>
    <x v="0"/>
    <s v="Privado"/>
    <s v="LA LIBERTAD"/>
    <s v="LA LIBERTAD"/>
    <s v="TRUJILLO"/>
    <s v="LAREDO"/>
    <n v="0"/>
    <x v="3"/>
    <s v="COGENERADOR"/>
    <x v="0"/>
    <n v="0"/>
    <x v="0"/>
    <x v="0"/>
    <n v="0"/>
    <n v="0"/>
    <m/>
    <n v="0.6"/>
    <n v="0.5"/>
    <n v="7.6479999999999997"/>
    <n v="0"/>
    <n v="1"/>
    <s v="BASE DE DATOS"/>
    <m/>
  </r>
  <r>
    <s v="20"/>
    <x v="8"/>
    <s v="LAREDO"/>
    <s v="53204312"/>
    <s v="53204312"/>
    <x v="2"/>
    <m/>
    <m/>
    <n v="3"/>
    <n v="2.5"/>
    <m/>
    <m/>
    <n v="5.8"/>
    <m/>
    <m/>
    <m/>
    <n v="0"/>
    <n v="1.1000000000000001"/>
    <x v="0"/>
    <s v="LAREDO53204312TV"/>
    <s v="Empresa Agroindustrial Laredo S.A.A."/>
    <x v="117"/>
    <x v="117"/>
    <s v="C.T. TURBO GENERADOR 4"/>
    <x v="393"/>
    <x v="2"/>
    <x v="2"/>
    <x v="340"/>
    <x v="0"/>
    <s v="Instalado"/>
    <s v="Operativo"/>
    <s v="Autoproductor"/>
    <x v="2"/>
    <x v="0"/>
    <x v="0"/>
    <x v="0"/>
    <s v="Privado"/>
    <s v="LA LIBERTAD"/>
    <s v="LA LIBERTAD"/>
    <s v="TRUJILLO"/>
    <s v="LAREDO"/>
    <n v="0"/>
    <x v="3"/>
    <s v="COGENERADOR"/>
    <x v="0"/>
    <n v="0"/>
    <x v="0"/>
    <x v="0"/>
    <n v="5.8"/>
    <n v="5.7999999999999996E-3"/>
    <m/>
    <n v="0.6"/>
    <n v="0.5"/>
    <n v="7.6479999999999997"/>
    <n v="0"/>
    <n v="1"/>
    <s v="BASE DE DATOS"/>
    <m/>
  </r>
  <r>
    <s v="20"/>
    <x v="8"/>
    <s v="LAREDO"/>
    <s v="53024617"/>
    <s v="53024617"/>
    <x v="2"/>
    <m/>
    <m/>
    <n v="10"/>
    <n v="10"/>
    <m/>
    <m/>
    <n v="2593.94"/>
    <m/>
    <m/>
    <m/>
    <n v="0"/>
    <n v="4.3849999999999998"/>
    <x v="0"/>
    <s v="LAREDO53024617TV"/>
    <s v="Empresa Agroindustrial Laredo S.A.A."/>
    <x v="117"/>
    <x v="117"/>
    <s v="C.T. TURBO GENERADOR 5"/>
    <x v="369"/>
    <x v="2"/>
    <x v="2"/>
    <x v="340"/>
    <x v="0"/>
    <s v="Instalado"/>
    <s v="Operativo"/>
    <s v="Autoproductor"/>
    <x v="2"/>
    <x v="0"/>
    <x v="0"/>
    <x v="0"/>
    <s v="Privado"/>
    <s v="LA LIBERTAD"/>
    <s v="LA LIBERTAD"/>
    <s v="TRUJILLO"/>
    <s v="LAREDO"/>
    <n v="0"/>
    <x v="3"/>
    <s v="COGENERADOR"/>
    <x v="0"/>
    <n v="0"/>
    <x v="0"/>
    <x v="0"/>
    <n v="2593.94"/>
    <n v="2.5939399999999999"/>
    <m/>
    <n v="0.83333333333333337"/>
    <n v="0.83333333333333337"/>
    <n v="7.6479999999999997"/>
    <n v="0"/>
    <n v="1"/>
    <s v="BASE DE DATOS"/>
    <m/>
  </r>
  <r>
    <s v="20"/>
    <x v="8"/>
    <s v="LAREDO"/>
    <s v="53204412"/>
    <s v="53204412"/>
    <x v="2"/>
    <m/>
    <m/>
    <n v="0.8"/>
    <n v="0.8"/>
    <m/>
    <m/>
    <n v="42.206000000000003"/>
    <m/>
    <m/>
    <m/>
    <n v="0"/>
    <n v="0.8"/>
    <x v="0"/>
    <s v="LAREDO53204412TV"/>
    <s v="Empresa Agroindustrial Laredo S.A.A."/>
    <x v="117"/>
    <x v="117"/>
    <s v="C.T. UNIDAD DIESEL"/>
    <x v="370"/>
    <x v="0"/>
    <x v="0"/>
    <x v="340"/>
    <x v="0"/>
    <s v="Instalado"/>
    <s v="Operativo"/>
    <s v="Autoproductor"/>
    <x v="2"/>
    <x v="0"/>
    <x v="0"/>
    <x v="0"/>
    <s v="Privado"/>
    <s v="LA LIBERTAD"/>
    <s v="LA LIBERTAD"/>
    <s v="TRUJILLO"/>
    <s v="LAREDO"/>
    <n v="0"/>
    <x v="0"/>
    <s v="COGENERADOR"/>
    <x v="0"/>
    <n v="0"/>
    <x v="0"/>
    <x v="0"/>
    <n v="42.206000000000003"/>
    <n v="4.2206E-2"/>
    <m/>
    <n v="6.6666666666666666E-2"/>
    <n v="6.6666666666666666E-2"/>
    <n v="7.6479999999999997"/>
    <n v="0"/>
    <n v="1"/>
    <s v="BASE DE DATOS"/>
    <m/>
  </r>
  <r>
    <s v="20"/>
    <x v="8"/>
    <s v="RETAMA"/>
    <s v="33025293"/>
    <s v="33025293"/>
    <x v="0"/>
    <m/>
    <m/>
    <n v="13.734999999999999"/>
    <n v="9.9849999999999994"/>
    <m/>
    <m/>
    <n v="46.426000000000002"/>
    <m/>
    <m/>
    <m/>
    <n v="0"/>
    <n v="0"/>
    <x v="0"/>
    <s v="RETAMA33025293EL"/>
    <s v="Minera Aur¡fera Retamas S.A."/>
    <x v="90"/>
    <x v="90"/>
    <s v="C.T. San Andr‚s"/>
    <x v="307"/>
    <x v="0"/>
    <x v="0"/>
    <x v="340"/>
    <x v="0"/>
    <s v="Instalado"/>
    <s v="Operativo"/>
    <s v="Autoproductor"/>
    <x v="2"/>
    <x v="0"/>
    <x v="0"/>
    <x v="0"/>
    <s v="Privado"/>
    <s v="LA LIBERTAD"/>
    <s v="LA LIBERTAD"/>
    <s v="PATAZ"/>
    <s v="PARCOY"/>
    <n v="0"/>
    <x v="0"/>
    <n v="0"/>
    <x v="0"/>
    <n v="0"/>
    <x v="0"/>
    <x v="0"/>
    <n v="46.426000000000002"/>
    <n v="4.6426000000000002E-2"/>
    <m/>
    <n v="1.1445833333333333"/>
    <n v="0.83208333333333329"/>
    <n v="7.6479999999999997"/>
    <n v="0"/>
    <n v="45"/>
    <s v="BASE DE DATOS"/>
    <m/>
  </r>
  <r>
    <s v="20"/>
    <x v="8"/>
    <s v="MINSUR"/>
    <s v="0000001E"/>
    <s v="0000001E"/>
    <x v="0"/>
    <m/>
    <m/>
    <n v="6.165"/>
    <n v="4"/>
    <m/>
    <m/>
    <n v="281.75"/>
    <m/>
    <m/>
    <m/>
    <n v="150"/>
    <n v="3.5"/>
    <x v="0"/>
    <s v="MINSUR0000001EEL"/>
    <s v="Minsur S.A."/>
    <x v="100"/>
    <x v="100"/>
    <s v="C.T. FUNDICIÓN GAS NATURAL"/>
    <x v="324"/>
    <x v="0"/>
    <x v="0"/>
    <x v="340"/>
    <x v="0"/>
    <s v="Instalado"/>
    <s v="Operativo"/>
    <s v="Autoproductor"/>
    <x v="2"/>
    <x v="1"/>
    <x v="0"/>
    <x v="0"/>
    <s v="Privado"/>
    <s v="ICA"/>
    <s v="ICA"/>
    <s v="PISCO"/>
    <s v="PARACAS"/>
    <n v="0"/>
    <x v="1"/>
    <n v="0"/>
    <x v="0"/>
    <n v="0"/>
    <x v="0"/>
    <x v="0"/>
    <n v="281.75"/>
    <n v="0.28175"/>
    <m/>
    <n v="0.51375000000000004"/>
    <n v="0.33333333333333331"/>
    <n v="7.6479999999999997"/>
    <n v="0"/>
    <n v="50"/>
    <s v="BASE DE DATOS"/>
    <m/>
  </r>
  <r>
    <s v="20"/>
    <x v="8"/>
    <s v="MINSUR"/>
    <s v="33016193"/>
    <s v="33016193"/>
    <x v="0"/>
    <m/>
    <m/>
    <n v="8.5"/>
    <n v="6.03"/>
    <m/>
    <m/>
    <n v="37.450000000000003"/>
    <m/>
    <m/>
    <m/>
    <n v="74"/>
    <n v="4.0999999999999996"/>
    <x v="0"/>
    <s v="MINSUR33016193EL"/>
    <s v="Minsur S.A."/>
    <x v="100"/>
    <x v="100"/>
    <s v="C.T. SAN RAFAEL"/>
    <x v="325"/>
    <x v="0"/>
    <x v="0"/>
    <x v="340"/>
    <x v="0"/>
    <s v="Instalado"/>
    <s v="Operativo"/>
    <s v="Autoproductor"/>
    <x v="2"/>
    <x v="1"/>
    <x v="0"/>
    <x v="0"/>
    <s v="Privado"/>
    <s v="PUNO"/>
    <s v="PUNO"/>
    <s v="MELGAR"/>
    <s v="ANTANTA"/>
    <n v="0"/>
    <x v="0"/>
    <n v="0"/>
    <x v="0"/>
    <n v="0"/>
    <x v="0"/>
    <x v="0"/>
    <n v="37.450000000000003"/>
    <n v="3.7450000000000004E-2"/>
    <m/>
    <n v="0.70833333333333337"/>
    <n v="0.50250000000000006"/>
    <n v="7.6479999999999997"/>
    <n v="0"/>
    <n v="50"/>
    <s v="BASE DE DATOS"/>
    <m/>
  </r>
  <r>
    <s v="20"/>
    <x v="8"/>
    <s v="MINSUR"/>
    <s v="53024315"/>
    <s v="53024315"/>
    <x v="0"/>
    <m/>
    <m/>
    <n v="3.65"/>
    <n v="2.5"/>
    <m/>
    <m/>
    <n v="0"/>
    <m/>
    <m/>
    <m/>
    <n v="0"/>
    <n v="0"/>
    <x v="0"/>
    <s v="MINSUR53024315EL"/>
    <s v="Minsur S.A."/>
    <x v="100"/>
    <x v="100"/>
    <s v="C.T. PUCAMARCA"/>
    <x v="326"/>
    <x v="0"/>
    <x v="0"/>
    <x v="340"/>
    <x v="0"/>
    <s v="Instalado"/>
    <s v="Operativo"/>
    <s v="Autoproductor"/>
    <x v="2"/>
    <x v="1"/>
    <x v="0"/>
    <x v="0"/>
    <s v="Privado"/>
    <s v="TACNA"/>
    <s v="TACNA"/>
    <s v="TACNA"/>
    <s v="PALCA"/>
    <s v="PUCAMARCA"/>
    <x v="0"/>
    <n v="0"/>
    <x v="0"/>
    <n v="0"/>
    <x v="0"/>
    <x v="0"/>
    <n v="0"/>
    <n v="0"/>
    <m/>
    <n v="0.30416666666666664"/>
    <n v="0.20833333333333334"/>
    <n v="7.6479999999999997"/>
    <n v="0"/>
    <n v="50"/>
    <s v="BASE DE DATOS"/>
    <m/>
  </r>
  <r>
    <s v="20"/>
    <x v="8"/>
    <s v="MINSUR"/>
    <s v="53202609"/>
    <s v="53202609"/>
    <x v="0"/>
    <m/>
    <m/>
    <n v="3.99"/>
    <n v="3.15"/>
    <m/>
    <m/>
    <n v="1.3720000000000001"/>
    <m/>
    <m/>
    <m/>
    <n v="0"/>
    <n v="3.0129999999999999"/>
    <x v="0"/>
    <s v="MINSUR53202609EL"/>
    <s v="Minsur S.A."/>
    <x v="100"/>
    <x v="100"/>
    <s v="C.T. FUNDICIÓN DIESEL"/>
    <x v="327"/>
    <x v="0"/>
    <x v="0"/>
    <x v="340"/>
    <x v="0"/>
    <s v="Instalado"/>
    <s v="Operativo"/>
    <s v="Autoproductor"/>
    <x v="2"/>
    <x v="1"/>
    <x v="0"/>
    <x v="0"/>
    <s v="Privado"/>
    <s v="ICA"/>
    <s v="ICA"/>
    <s v="PISCO"/>
    <s v="PARACAS"/>
    <n v="0"/>
    <x v="0"/>
    <n v="0"/>
    <x v="0"/>
    <n v="0"/>
    <x v="0"/>
    <x v="0"/>
    <n v="1.3720000000000001"/>
    <n v="1.3720000000000002E-3"/>
    <m/>
    <n v="0.33250000000000002"/>
    <n v="0.26250000000000001"/>
    <n v="7.6479999999999997"/>
    <n v="0"/>
    <n v="50"/>
    <s v="BASE DE DATOS"/>
    <m/>
  </r>
  <r>
    <s v="20"/>
    <x v="8"/>
    <s v="PACASA"/>
    <s v="33002893"/>
    <s v="33002893"/>
    <x v="2"/>
    <m/>
    <m/>
    <n v="6.6"/>
    <n v="6.2"/>
    <m/>
    <m/>
    <n v="0"/>
    <m/>
    <m/>
    <m/>
    <n v="0"/>
    <n v="0"/>
    <x v="0"/>
    <s v="PACASA33002893TV"/>
    <s v="Cementos Pacasmayo S.A.A."/>
    <x v="87"/>
    <x v="87"/>
    <s v="C. T. Pacasmayo"/>
    <x v="302"/>
    <x v="2"/>
    <x v="2"/>
    <x v="340"/>
    <x v="0"/>
    <s v="Instalado"/>
    <s v="Operativo"/>
    <s v="Autoproductor"/>
    <x v="2"/>
    <x v="1"/>
    <x v="0"/>
    <x v="0"/>
    <s v="Privado"/>
    <s v="LA LIBERTAD"/>
    <s v="LA LIBERTAD"/>
    <s v="PACASMAYO"/>
    <s v="PACASMAYO"/>
    <n v="0"/>
    <x v="2"/>
    <n v="0"/>
    <x v="0"/>
    <n v="0"/>
    <x v="0"/>
    <x v="0"/>
    <n v="0"/>
    <n v="0"/>
    <m/>
    <n v="0.54999999999999993"/>
    <n v="0.51666666666666672"/>
    <n v="7.6479999999999997"/>
    <n v="0"/>
    <n v="12"/>
    <s v="BASE DE DATOS"/>
    <m/>
  </r>
  <r>
    <s v="20"/>
    <x v="8"/>
    <s v="STRATU"/>
    <s v="33179009"/>
    <s v="33179009"/>
    <x v="0"/>
    <m/>
    <m/>
    <n v="42"/>
    <n v="42"/>
    <m/>
    <m/>
    <n v="0"/>
    <m/>
    <m/>
    <m/>
    <n v="0"/>
    <n v="0"/>
    <x v="0"/>
    <s v="STRATU33179009EL"/>
    <s v="Pacific Stratus Energy del Perú S.A."/>
    <x v="88"/>
    <x v="88"/>
    <s v="C.T. Huayuri"/>
    <x v="303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2"/>
    <n v="0"/>
    <x v="0"/>
    <n v="0"/>
    <x v="0"/>
    <x v="0"/>
    <n v="0"/>
    <n v="0"/>
    <m/>
    <n v="3.5"/>
    <n v="3.5"/>
    <n v="7.6479999999999997"/>
    <n v="0"/>
    <n v="55"/>
    <s v="BASE DE DATOS"/>
    <m/>
  </r>
  <r>
    <s v="20"/>
    <x v="8"/>
    <s v="STRATU"/>
    <s v="33039894"/>
    <s v="33039894"/>
    <x v="0"/>
    <m/>
    <m/>
    <n v="65.510000000000005"/>
    <n v="49.14"/>
    <m/>
    <m/>
    <n v="284.12"/>
    <m/>
    <m/>
    <m/>
    <n v="115.27"/>
    <n v="0.53"/>
    <x v="0"/>
    <s v="STRATU33039894EL"/>
    <s v="Pacific Stratus Energy del Perú S.A."/>
    <x v="88"/>
    <x v="88"/>
    <s v="C.T. MINICENTRALES L-1AB"/>
    <x v="304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ALTO AMAZONAS"/>
    <n v="0"/>
    <x v="1"/>
    <n v="0"/>
    <x v="0"/>
    <n v="0"/>
    <x v="0"/>
    <x v="0"/>
    <n v="284.12"/>
    <n v="0.28411999999999998"/>
    <m/>
    <n v="6.081666666666667"/>
    <n v="4.1091666666666669"/>
    <n v="7.6479999999999997"/>
    <n v="0"/>
    <n v="55"/>
    <s v="BASE DE DATOS"/>
    <m/>
  </r>
  <r>
    <s v="20"/>
    <x v="8"/>
    <s v="STRATU"/>
    <s v="33148006"/>
    <s v="33148006"/>
    <x v="0"/>
    <m/>
    <m/>
    <n v="20.8"/>
    <n v="16"/>
    <m/>
    <m/>
    <n v="0"/>
    <m/>
    <m/>
    <m/>
    <n v="0"/>
    <n v="0"/>
    <x v="0"/>
    <s v="STRATU33148006EL"/>
    <s v="Pacific Stratus Energy del Perú S.A."/>
    <x v="88"/>
    <x v="88"/>
    <s v="C.T. Guayabal"/>
    <x v="305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0"/>
    <n v="0"/>
    <x v="0"/>
    <n v="0"/>
    <x v="0"/>
    <x v="0"/>
    <n v="0"/>
    <n v="0"/>
    <m/>
    <n v="1.7333333333333334"/>
    <n v="1.3333333333333333"/>
    <n v="7.6479999999999997"/>
    <n v="0"/>
    <n v="55"/>
    <s v="BASE DE DATOS"/>
    <m/>
  </r>
  <r>
    <s v="20"/>
    <x v="8"/>
    <s v="CPPC"/>
    <s v="33101200"/>
    <s v="33101200"/>
    <x v="0"/>
    <m/>
    <m/>
    <n v="1.8"/>
    <n v="1.5"/>
    <m/>
    <m/>
    <n v="0"/>
    <m/>
    <m/>
    <m/>
    <n v="0"/>
    <n v="1.5"/>
    <x v="0"/>
    <s v="CPPC33101200EL"/>
    <s v="Cia.Pesquera del Pac¡fico Centro S.A."/>
    <x v="102"/>
    <x v="102"/>
    <s v="C.T.Planta Chimbote"/>
    <x v="329"/>
    <x v="0"/>
    <x v="0"/>
    <x v="340"/>
    <x v="0"/>
    <s v="Instalado"/>
    <s v="Inoperativo"/>
    <s v="Autoproductor"/>
    <x v="2"/>
    <x v="1"/>
    <x v="0"/>
    <x v="0"/>
    <s v="Privado"/>
    <s v="ANCASH"/>
    <s v="ANCASH"/>
    <s v="SANTA"/>
    <s v="CHIMBOTE"/>
    <n v="0"/>
    <x v="0"/>
    <n v="0"/>
    <x v="0"/>
    <n v="0"/>
    <x v="0"/>
    <x v="0"/>
    <n v="0"/>
    <n v="0"/>
    <m/>
    <n v="0.15"/>
    <n v="0.125"/>
    <n v="7.6479999999999997"/>
    <n v="0"/>
    <n v="31"/>
    <s v="BASE DE DATOS"/>
    <m/>
  </r>
  <r>
    <s v="20"/>
    <x v="8"/>
    <s v="CPPC"/>
    <s v="33100900"/>
    <s v="33100900"/>
    <x v="0"/>
    <m/>
    <m/>
    <n v="2.0499999999999998"/>
    <n v="1.5"/>
    <m/>
    <m/>
    <n v="0"/>
    <m/>
    <m/>
    <m/>
    <n v="0"/>
    <n v="1.5"/>
    <x v="0"/>
    <s v="CPPC33100900EL"/>
    <s v="Cia.Pesquera del Pac¡fico Centro S.A."/>
    <x v="102"/>
    <x v="102"/>
    <s v="C.T.Planta Supe"/>
    <x v="330"/>
    <x v="0"/>
    <x v="0"/>
    <x v="340"/>
    <x v="0"/>
    <s v="Instalado"/>
    <s v="Inoperativo"/>
    <s v="Autoproductor"/>
    <x v="2"/>
    <x v="1"/>
    <x v="0"/>
    <x v="0"/>
    <s v="Privado"/>
    <s v="LIMA"/>
    <s v="LIMA"/>
    <s v="BARRANCA"/>
    <s v="PUERTO SUPE"/>
    <n v="0"/>
    <x v="0"/>
    <n v="0"/>
    <x v="0"/>
    <n v="0"/>
    <x v="0"/>
    <x v="0"/>
    <n v="0"/>
    <n v="0"/>
    <m/>
    <n v="0.17083333333333331"/>
    <n v="0.125"/>
    <n v="7.6479999999999997"/>
    <n v="0"/>
    <n v="31"/>
    <s v="BASE DE DATOS"/>
    <m/>
  </r>
  <r>
    <s v="20"/>
    <x v="8"/>
    <s v="CPPC"/>
    <s v="33101000"/>
    <s v="33101000"/>
    <x v="0"/>
    <m/>
    <m/>
    <n v="3.05"/>
    <n v="1.5"/>
    <m/>
    <m/>
    <n v="0"/>
    <m/>
    <m/>
    <m/>
    <n v="0"/>
    <n v="1.5"/>
    <x v="0"/>
    <s v="CPPC33101000EL"/>
    <s v="Cia.Pesquera del Pac¡fico Centro S.A."/>
    <x v="102"/>
    <x v="102"/>
    <s v="C.T.Planta Tambo de Mora"/>
    <x v="331"/>
    <x v="0"/>
    <x v="0"/>
    <x v="340"/>
    <x v="0"/>
    <s v="Instalado"/>
    <s v="Operativo"/>
    <s v="Autoproductor"/>
    <x v="2"/>
    <x v="1"/>
    <x v="0"/>
    <x v="0"/>
    <s v="Privado"/>
    <s v="ICA"/>
    <s v="ICA"/>
    <s v="CHINCHA ALTA"/>
    <s v="TAMBO DE MORA"/>
    <n v="0"/>
    <x v="0"/>
    <n v="0"/>
    <x v="0"/>
    <n v="0"/>
    <x v="0"/>
    <x v="0"/>
    <n v="0"/>
    <n v="0"/>
    <m/>
    <n v="0.27727272727272728"/>
    <n v="0.13636363636363635"/>
    <n v="7.6479999999999997"/>
    <n v="0"/>
    <n v="31"/>
    <s v="BASE DE DATOS"/>
    <m/>
  </r>
  <r>
    <s v="20"/>
    <x v="8"/>
    <s v="PERLNG"/>
    <s v="33176909"/>
    <s v="33176909"/>
    <x v="1"/>
    <m/>
    <m/>
    <n v="77.400000000000006"/>
    <n v="71.69"/>
    <m/>
    <m/>
    <n v="14134.41"/>
    <m/>
    <m/>
    <m/>
    <n v="35"/>
    <n v="34.44"/>
    <x v="0"/>
    <s v="PERLNG33176909TG"/>
    <s v="PERU LNG SRL"/>
    <x v="109"/>
    <x v="109"/>
    <s v="C.T. Pampa Melchorita II"/>
    <x v="351"/>
    <x v="1"/>
    <x v="1"/>
    <x v="340"/>
    <x v="0"/>
    <s v="Instalado"/>
    <s v="Operativo"/>
    <s v="Autoproductor"/>
    <x v="2"/>
    <x v="0"/>
    <x v="0"/>
    <x v="0"/>
    <s v="Privado"/>
    <s v="LIMA"/>
    <s v="LIMA"/>
    <s v="CAÑETE"/>
    <s v="SAN VICENTE DE CAÑETE"/>
    <n v="0"/>
    <x v="1"/>
    <n v="0"/>
    <x v="0"/>
    <n v="0"/>
    <x v="0"/>
    <x v="0"/>
    <n v="14134.41"/>
    <n v="14.134409999999999"/>
    <m/>
    <n v="6.45"/>
    <n v="5.9741666666666662"/>
    <n v="7.6479999999999997"/>
    <n v="0"/>
    <n v="56"/>
    <s v="BASE DE DATOS"/>
    <m/>
  </r>
  <r>
    <s v="20"/>
    <x v="8"/>
    <s v="PLUSMA"/>
    <s v="33137405"/>
    <s v="33137405"/>
    <x v="1"/>
    <m/>
    <m/>
    <n v="32"/>
    <n v="28.8"/>
    <m/>
    <m/>
    <n v="8575.19"/>
    <m/>
    <m/>
    <m/>
    <n v="0"/>
    <n v="12.311"/>
    <x v="0"/>
    <s v="PLUSMA33137405TG"/>
    <s v="Pluspetrol Per£ Corp.Suc.del Per£ - Malvinas"/>
    <x v="89"/>
    <x v="89"/>
    <s v="C.T. MALVINAS"/>
    <x v="306"/>
    <x v="1"/>
    <x v="1"/>
    <x v="340"/>
    <x v="0"/>
    <s v="Instalado"/>
    <s v="Operativo"/>
    <s v="Autoproductor"/>
    <x v="2"/>
    <x v="0"/>
    <x v="0"/>
    <x v="0"/>
    <s v="Privado"/>
    <s v="CUSCO"/>
    <s v="CUSCO"/>
    <s v="LA CONVENCION"/>
    <s v="ECHARATE"/>
    <n v="0"/>
    <x v="1"/>
    <n v="0"/>
    <x v="0"/>
    <n v="0"/>
    <x v="0"/>
    <x v="0"/>
    <n v="8575.19"/>
    <n v="8.575190000000001"/>
    <m/>
    <n v="2.6666666666666665"/>
    <n v="2.4"/>
    <n v="7.6479999999999997"/>
    <n v="0"/>
    <n v="62"/>
    <s v="BASE DE DATOS"/>
    <m/>
  </r>
  <r>
    <s v="20"/>
    <x v="8"/>
    <s v="PLUSPI"/>
    <s v="33138205"/>
    <s v="33138205"/>
    <x v="1"/>
    <m/>
    <m/>
    <n v="28"/>
    <n v="24.5"/>
    <m/>
    <m/>
    <n v="6437.58"/>
    <m/>
    <m/>
    <m/>
    <n v="0"/>
    <n v="14.24"/>
    <x v="0"/>
    <s v="PLUSPI33138205TG"/>
    <s v="Pluspetrol Per£ Corp.Suc.del Per£ - Pisco"/>
    <x v="89"/>
    <x v="89"/>
    <s v="C.T. FRAC. PISCO"/>
    <x v="353"/>
    <x v="1"/>
    <x v="1"/>
    <x v="340"/>
    <x v="0"/>
    <s v="Instalado"/>
    <s v="Operativo"/>
    <s v="Autoproductor"/>
    <x v="2"/>
    <x v="0"/>
    <x v="0"/>
    <x v="0"/>
    <s v="Privado"/>
    <s v="ICA"/>
    <s v="ICA"/>
    <s v="PISCO"/>
    <s v="PARACAS"/>
    <n v="0"/>
    <x v="1"/>
    <n v="0"/>
    <x v="0"/>
    <n v="0"/>
    <x v="0"/>
    <x v="0"/>
    <n v="6437.58"/>
    <n v="6.4375799999999996"/>
    <m/>
    <n v="2.3333333333333335"/>
    <n v="2.0416666666666665"/>
    <n v="7.6479999999999997"/>
    <n v="0"/>
    <n v="62"/>
    <s v="BASE DE DATOS"/>
    <m/>
  </r>
  <r>
    <s v="20"/>
    <x v="8"/>
    <s v="QUELLA"/>
    <s v="20191306"/>
    <s v="20191306"/>
    <x v="0"/>
    <m/>
    <m/>
    <n v="5"/>
    <n v="3.8359999999999999"/>
    <m/>
    <m/>
    <n v="380.82"/>
    <m/>
    <m/>
    <m/>
    <n v="75"/>
    <n v="1.0549999999999999"/>
    <x v="0"/>
    <s v="QUELLA20191306EL"/>
    <s v="Anglo American Quellaveco S.A."/>
    <x v="123"/>
    <x v="123"/>
    <s v="C.T. Salviani"/>
    <x v="382"/>
    <x v="0"/>
    <x v="0"/>
    <x v="340"/>
    <x v="0"/>
    <s v="Instalado"/>
    <s v="Operativo"/>
    <s v="Autoproductor"/>
    <x v="2"/>
    <x v="0"/>
    <x v="0"/>
    <x v="0"/>
    <s v="Privado"/>
    <s v="MOQUEGUA"/>
    <s v="MOQUEGUA"/>
    <s v="MARISCAL NIETO"/>
    <s v="TORATA"/>
    <n v="0"/>
    <x v="0"/>
    <n v="0"/>
    <x v="0"/>
    <n v="0"/>
    <x v="0"/>
    <x v="0"/>
    <n v="380.82"/>
    <n v="0.38081999999999999"/>
    <m/>
    <n v="0.41666666666666669"/>
    <n v="0.3193333333333333"/>
    <n v="7.6479999999999997"/>
    <n v="0"/>
    <n v="5"/>
    <s v="BASE DE DATOS"/>
    <m/>
  </r>
  <r>
    <s v="20"/>
    <x v="8"/>
    <s v="QUELLA"/>
    <s v="20191041"/>
    <s v="20191041"/>
    <x v="0"/>
    <m/>
    <m/>
    <n v="1.64"/>
    <n v="1.5"/>
    <m/>
    <m/>
    <n v="79.78"/>
    <m/>
    <m/>
    <m/>
    <n v="207.95"/>
    <n v="0"/>
    <x v="0"/>
    <s v="QUELLA20191041EL"/>
    <s v="Anglo American Quellaveco S.A."/>
    <x v="123"/>
    <x v="123"/>
    <s v="C.T. Cortadera"/>
    <x v="383"/>
    <x v="0"/>
    <x v="0"/>
    <x v="340"/>
    <x v="0"/>
    <s v="Instalado"/>
    <s v="Operativo"/>
    <s v="Autoproductor"/>
    <x v="2"/>
    <x v="0"/>
    <x v="0"/>
    <x v="0"/>
    <s v="Privado"/>
    <s v="MOQUEGUA"/>
    <s v="MOQUEGUA"/>
    <s v="MARISCAL NIETO"/>
    <s v="TORATA"/>
    <n v="0"/>
    <x v="0"/>
    <n v="0"/>
    <x v="0"/>
    <n v="0"/>
    <x v="0"/>
    <x v="0"/>
    <n v="79.78"/>
    <n v="7.9780000000000004E-2"/>
    <m/>
    <n v="0.13666666666666666"/>
    <n v="0.125"/>
    <n v="7.6479999999999997"/>
    <n v="0"/>
    <n v="5"/>
    <s v="BASE DE DATOS"/>
    <m/>
  </r>
  <r>
    <s v="20"/>
    <x v="8"/>
    <s v="QUELLA"/>
    <s v="20181545"/>
    <s v="20181545"/>
    <x v="0"/>
    <m/>
    <m/>
    <n v="2.64"/>
    <n v="1.8939999999999999"/>
    <m/>
    <m/>
    <n v="174.28800000000001"/>
    <m/>
    <m/>
    <m/>
    <n v="180"/>
    <n v="0.64400000000000002"/>
    <x v="0"/>
    <s v="QUELLA20181545EL"/>
    <s v="Anglo American Quellaveco S.A."/>
    <x v="123"/>
    <x v="123"/>
    <s v="C.T. Quellaveco"/>
    <x v="384"/>
    <x v="0"/>
    <x v="0"/>
    <x v="340"/>
    <x v="0"/>
    <s v="Instalado"/>
    <s v="Operativo"/>
    <s v="Autoproductor"/>
    <x v="2"/>
    <x v="0"/>
    <x v="0"/>
    <x v="0"/>
    <s v="Privado"/>
    <s v="MOQUEGUA"/>
    <s v="MOQUEGUA"/>
    <s v="MARISCAL NIETO"/>
    <s v="TORATA"/>
    <n v="0"/>
    <x v="0"/>
    <n v="0"/>
    <x v="0"/>
    <n v="0"/>
    <x v="0"/>
    <x v="0"/>
    <n v="174.28800000000001"/>
    <n v="0.174288"/>
    <m/>
    <n v="0.22"/>
    <n v="0.15783333333333333"/>
    <n v="7.6479999999999997"/>
    <n v="0"/>
    <n v="5"/>
    <s v="BASE DE DATOS"/>
    <m/>
  </r>
  <r>
    <s v="20"/>
    <x v="8"/>
    <s v="QUELLA"/>
    <s v="20200115"/>
    <s v="20200115"/>
    <x v="0"/>
    <m/>
    <m/>
    <n v="4.08"/>
    <n v="3.33"/>
    <m/>
    <m/>
    <n v="58.656999999999996"/>
    <m/>
    <m/>
    <m/>
    <n v="0"/>
    <n v="1.3640000000000001"/>
    <x v="0"/>
    <s v="QUELLA20200115EL"/>
    <s v="Anglo American Quellaveco S.A."/>
    <x v="123"/>
    <x v="123"/>
    <s v="C.T. DRENAJE SECTOR MINA"/>
    <x v="385"/>
    <x v="0"/>
    <x v="0"/>
    <x v="340"/>
    <x v="0"/>
    <s v="Instalado"/>
    <s v="Operativo"/>
    <s v="Autoproductor"/>
    <x v="2"/>
    <x v="0"/>
    <x v="0"/>
    <x v="0"/>
    <s v="Privado"/>
    <s v="MOQUEGUA"/>
    <s v="MOQUEGUA"/>
    <s v="MARISCAL NIETO"/>
    <s v="TORATA"/>
    <n v="0"/>
    <x v="0"/>
    <n v="0"/>
    <x v="0"/>
    <n v="0"/>
    <x v="0"/>
    <x v="0"/>
    <n v="58.656999999999996"/>
    <n v="5.8656999999999994E-2"/>
    <m/>
    <n v="0.40800000000000003"/>
    <n v="0.33300000000000002"/>
    <e v="#N/A"/>
    <n v="0"/>
    <n v="5"/>
    <s v="BASE DE DATOS"/>
    <m/>
  </r>
  <r>
    <s v="20"/>
    <x v="8"/>
    <s v="SDF"/>
    <s v="33075397"/>
    <s v="33075397"/>
    <x v="0"/>
    <m/>
    <m/>
    <n v="3"/>
    <n v="2.9"/>
    <m/>
    <m/>
    <n v="0.06"/>
    <m/>
    <m/>
    <m/>
    <n v="1"/>
    <n v="2.9"/>
    <x v="0"/>
    <s v="SDF33075397EL"/>
    <s v="Sudamericana de Fibras S.A."/>
    <x v="104"/>
    <x v="104"/>
    <s v="C. T. SUDAMERICANA"/>
    <x v="333"/>
    <x v="0"/>
    <x v="0"/>
    <x v="340"/>
    <x v="0"/>
    <s v="Instalado"/>
    <s v="Operativo"/>
    <s v="Autoproductor"/>
    <x v="2"/>
    <x v="1"/>
    <x v="0"/>
    <x v="0"/>
    <s v="Privado"/>
    <s v="LIMA"/>
    <s v="CALLAO"/>
    <s v="CALLAO"/>
    <s v="CALLAO"/>
    <n v="0"/>
    <x v="0"/>
    <n v="0"/>
    <x v="0"/>
    <n v="0"/>
    <x v="0"/>
    <x v="0"/>
    <n v="0.06"/>
    <n v="5.9999999999999995E-5"/>
    <m/>
    <n v="0.27272727272727271"/>
    <n v="0.26363636363636361"/>
    <n v="7.6479999999999997"/>
    <n v="0"/>
    <n v="69"/>
    <s v="BASE DE DATOS"/>
    <m/>
  </r>
  <r>
    <s v="20"/>
    <x v="2"/>
    <s v="MOROCO"/>
    <s v="33020993"/>
    <s v="33020993"/>
    <x v="0"/>
    <m/>
    <m/>
    <n v="12"/>
    <n v="2"/>
    <m/>
    <m/>
    <n v="0"/>
    <m/>
    <m/>
    <m/>
    <n v="0"/>
    <n v="0"/>
    <x v="0"/>
    <s v="MOROCO33020993EL"/>
    <s v="C¡a. Minera San Ignacio de Morococha"/>
    <x v="119"/>
    <x v="119"/>
    <s v="C.T. San Vicente"/>
    <x v="377"/>
    <x v="0"/>
    <x v="0"/>
    <x v="340"/>
    <x v="0"/>
    <s v="Instalado"/>
    <s v="Operativo"/>
    <s v="Autoproductor"/>
    <x v="2"/>
    <x v="0"/>
    <x v="0"/>
    <x v="0"/>
    <s v="Privado"/>
    <s v="JUNIN"/>
    <s v="JUNIN"/>
    <s v="YAULI"/>
    <s v="MOROCOCHA"/>
    <n v="0"/>
    <x v="0"/>
    <n v="0"/>
    <x v="0"/>
    <n v="0"/>
    <x v="0"/>
    <x v="0"/>
    <n v="0"/>
    <n v="0"/>
    <m/>
    <n v="1"/>
    <n v="0.66666666666666663"/>
    <n v="7.6479999999999997"/>
    <n v="0"/>
    <n v="28"/>
    <s v="BASE DE DATOS"/>
    <m/>
  </r>
  <r>
    <s v="20"/>
    <x v="3"/>
    <s v="MOROCO"/>
    <s v="33020993"/>
    <s v="33020993"/>
    <x v="0"/>
    <m/>
    <m/>
    <n v="12"/>
    <n v="2"/>
    <m/>
    <m/>
    <n v="0"/>
    <m/>
    <m/>
    <m/>
    <n v="0"/>
    <n v="0"/>
    <x v="0"/>
    <s v="MOROCO33020993EL"/>
    <s v="C¡a. Minera San Ignacio de Morococha"/>
    <x v="119"/>
    <x v="119"/>
    <s v="C.T. San Vicente"/>
    <x v="377"/>
    <x v="0"/>
    <x v="0"/>
    <x v="340"/>
    <x v="0"/>
    <s v="Instalado"/>
    <s v="Operativo"/>
    <s v="Autoproductor"/>
    <x v="2"/>
    <x v="0"/>
    <x v="0"/>
    <x v="0"/>
    <s v="Privado"/>
    <s v="JUNIN"/>
    <s v="JUNIN"/>
    <s v="YAULI"/>
    <s v="MOROCOCHA"/>
    <n v="0"/>
    <x v="0"/>
    <n v="0"/>
    <x v="0"/>
    <n v="0"/>
    <x v="0"/>
    <x v="0"/>
    <n v="0"/>
    <n v="0"/>
    <m/>
    <n v="1"/>
    <n v="0.66666666666666663"/>
    <n v="7.6479999999999997"/>
    <n v="0"/>
    <n v="28"/>
    <s v="BASE DE DATOS"/>
    <m/>
  </r>
  <r>
    <s v="20"/>
    <x v="4"/>
    <s v="MOROCO"/>
    <s v="33020993"/>
    <s v="33020993"/>
    <x v="0"/>
    <m/>
    <m/>
    <n v="12"/>
    <n v="2"/>
    <m/>
    <m/>
    <n v="0"/>
    <m/>
    <m/>
    <m/>
    <n v="0"/>
    <n v="0"/>
    <x v="0"/>
    <s v="MOROCO33020993EL"/>
    <s v="C¡a. Minera San Ignacio de Morococha"/>
    <x v="119"/>
    <x v="119"/>
    <s v="C.T. San Vicente"/>
    <x v="377"/>
    <x v="0"/>
    <x v="0"/>
    <x v="340"/>
    <x v="0"/>
    <s v="Instalado"/>
    <s v="Operativo"/>
    <s v="Autoproductor"/>
    <x v="2"/>
    <x v="0"/>
    <x v="0"/>
    <x v="0"/>
    <s v="Privado"/>
    <s v="JUNIN"/>
    <s v="JUNIN"/>
    <s v="YAULI"/>
    <s v="MOROCOCHA"/>
    <n v="0"/>
    <x v="0"/>
    <n v="0"/>
    <x v="0"/>
    <n v="0"/>
    <x v="0"/>
    <x v="0"/>
    <n v="0"/>
    <n v="0"/>
    <m/>
    <n v="1"/>
    <n v="0.66666666666666663"/>
    <n v="7.6479999999999997"/>
    <n v="0"/>
    <n v="28"/>
    <s v="BASE DE DATOS"/>
    <m/>
  </r>
  <r>
    <s v="20"/>
    <x v="5"/>
    <s v="MOROCO"/>
    <s v="33020993"/>
    <s v="33020993"/>
    <x v="0"/>
    <m/>
    <m/>
    <n v="12"/>
    <n v="2"/>
    <m/>
    <m/>
    <n v="0"/>
    <m/>
    <m/>
    <m/>
    <n v="0"/>
    <n v="0"/>
    <x v="0"/>
    <s v="MOROCO33020993EL"/>
    <s v="C¡a. Minera San Ignacio de Morococha"/>
    <x v="119"/>
    <x v="119"/>
    <s v="C.T. San Vicente"/>
    <x v="377"/>
    <x v="0"/>
    <x v="0"/>
    <x v="340"/>
    <x v="0"/>
    <s v="Instalado"/>
    <s v="Operativo"/>
    <s v="Autoproductor"/>
    <x v="2"/>
    <x v="0"/>
    <x v="0"/>
    <x v="0"/>
    <s v="Privado"/>
    <s v="JUNIN"/>
    <s v="JUNIN"/>
    <s v="YAULI"/>
    <s v="MOROCOCHA"/>
    <n v="0"/>
    <x v="0"/>
    <n v="0"/>
    <x v="0"/>
    <n v="0"/>
    <x v="0"/>
    <x v="0"/>
    <n v="0"/>
    <n v="0"/>
    <m/>
    <n v="1"/>
    <n v="0.66666666666666663"/>
    <n v="7.6479999999999997"/>
    <n v="0"/>
    <n v="28"/>
    <s v="BASE DE DATOS"/>
    <m/>
  </r>
  <r>
    <s v="20"/>
    <x v="6"/>
    <s v="MOROCO"/>
    <s v="33020993"/>
    <s v="33020993"/>
    <x v="0"/>
    <m/>
    <m/>
    <n v="12"/>
    <n v="2"/>
    <m/>
    <m/>
    <n v="1.0469999999999999"/>
    <m/>
    <m/>
    <m/>
    <n v="0"/>
    <n v="1.5"/>
    <x v="0"/>
    <s v="MOROCO33020993EL"/>
    <s v="C¡a. Minera San Ignacio de Morococha"/>
    <x v="119"/>
    <x v="119"/>
    <s v="C.T. San Vicente"/>
    <x v="377"/>
    <x v="0"/>
    <x v="0"/>
    <x v="340"/>
    <x v="0"/>
    <s v="Instalado"/>
    <s v="Operativo"/>
    <s v="Autoproductor"/>
    <x v="2"/>
    <x v="0"/>
    <x v="0"/>
    <x v="0"/>
    <s v="Privado"/>
    <s v="JUNIN"/>
    <s v="JUNIN"/>
    <s v="YAULI"/>
    <s v="MOROCOCHA"/>
    <n v="0"/>
    <x v="0"/>
    <n v="0"/>
    <x v="0"/>
    <n v="0"/>
    <x v="0"/>
    <x v="0"/>
    <n v="1.0469999999999999"/>
    <n v="1.047E-3"/>
    <m/>
    <n v="1"/>
    <n v="0.66666666666666663"/>
    <n v="7.6479999999999997"/>
    <n v="0"/>
    <n v="28"/>
    <s v="BASE DE DATOS"/>
    <m/>
  </r>
  <r>
    <s v="20"/>
    <x v="7"/>
    <s v="MOROCO"/>
    <s v="33020993"/>
    <s v="33020993"/>
    <x v="0"/>
    <m/>
    <m/>
    <n v="12"/>
    <n v="2"/>
    <m/>
    <m/>
    <n v="20.869"/>
    <m/>
    <m/>
    <m/>
    <n v="0"/>
    <n v="2"/>
    <x v="0"/>
    <s v="MOROCO33020993EL"/>
    <s v="C¡a. Minera San Ignacio de Morococha"/>
    <x v="119"/>
    <x v="119"/>
    <s v="C.T. San Vicente"/>
    <x v="377"/>
    <x v="0"/>
    <x v="0"/>
    <x v="340"/>
    <x v="0"/>
    <s v="Instalado"/>
    <s v="Operativo"/>
    <s v="Autoproductor"/>
    <x v="2"/>
    <x v="0"/>
    <x v="0"/>
    <x v="0"/>
    <s v="Privado"/>
    <s v="JUNIN"/>
    <s v="JUNIN"/>
    <s v="YAULI"/>
    <s v="MOROCOCHA"/>
    <n v="0"/>
    <x v="0"/>
    <n v="0"/>
    <x v="0"/>
    <n v="0"/>
    <x v="0"/>
    <x v="0"/>
    <n v="20.869"/>
    <n v="2.0868999999999999E-2"/>
    <m/>
    <n v="1"/>
    <n v="0.66666666666666663"/>
    <n v="7.6479999999999997"/>
    <n v="0"/>
    <n v="28"/>
    <s v="BASE DE DATOS"/>
    <m/>
  </r>
  <r>
    <s v="20"/>
    <x v="8"/>
    <s v="MOROCO"/>
    <s v="33020993"/>
    <s v="33020993"/>
    <x v="0"/>
    <m/>
    <m/>
    <n v="12"/>
    <n v="2"/>
    <m/>
    <m/>
    <n v="40.720999999999997"/>
    <m/>
    <m/>
    <m/>
    <n v="0"/>
    <n v="2"/>
    <x v="0"/>
    <s v="MOROCO33020993EL"/>
    <s v="C¡a. Minera San Ignacio de Morococha"/>
    <x v="119"/>
    <x v="119"/>
    <s v="C.T. San Vicente"/>
    <x v="377"/>
    <x v="0"/>
    <x v="0"/>
    <x v="340"/>
    <x v="0"/>
    <s v="Instalado"/>
    <s v="Operativo"/>
    <s v="Autoproductor"/>
    <x v="2"/>
    <x v="0"/>
    <x v="0"/>
    <x v="0"/>
    <s v="Privado"/>
    <s v="JUNIN"/>
    <s v="JUNIN"/>
    <s v="YAULI"/>
    <s v="MOROCOCHA"/>
    <n v="0"/>
    <x v="0"/>
    <n v="0"/>
    <x v="0"/>
    <n v="0"/>
    <x v="0"/>
    <x v="0"/>
    <n v="40.720999999999997"/>
    <n v="4.0720999999999993E-2"/>
    <m/>
    <n v="1"/>
    <n v="0.66666666666666663"/>
    <n v="7.6479999999999997"/>
    <n v="0"/>
    <n v="28"/>
    <s v="BASE DE DATOS"/>
    <m/>
  </r>
  <r>
    <s v="20"/>
    <x v="8"/>
    <s v="SPCC"/>
    <s v="03025091"/>
    <s v="03025091"/>
    <x v="0"/>
    <m/>
    <m/>
    <n v="1.25"/>
    <n v="1"/>
    <m/>
    <m/>
    <n v="0"/>
    <m/>
    <m/>
    <m/>
    <n v="0"/>
    <n v="0"/>
    <x v="0"/>
    <s v="SPCC03025091EL"/>
    <s v="Southern Per£ Cooper Corporation"/>
    <x v="91"/>
    <x v="91"/>
    <s v="C.T. EMERGENCIA FUND ILO"/>
    <x v="308"/>
    <x v="0"/>
    <x v="0"/>
    <x v="340"/>
    <x v="0"/>
    <s v="Instalado"/>
    <s v="Inoperativo"/>
    <s v="Autoproductor"/>
    <x v="2"/>
    <x v="0"/>
    <x v="0"/>
    <x v="0"/>
    <s v="Privado"/>
    <s v="MOQUEGUA"/>
    <s v="MOQUEGUA"/>
    <s v="ILO"/>
    <s v="PACOCHA"/>
    <n v="0"/>
    <x v="0"/>
    <n v="0"/>
    <x v="0"/>
    <n v="0"/>
    <x v="0"/>
    <x v="0"/>
    <n v="0"/>
    <n v="0"/>
    <m/>
    <n v="0.10416666666666667"/>
    <n v="8.3333333333333329E-2"/>
    <n v="7.6479999999999997"/>
    <n v="0"/>
    <n v="68"/>
    <s v="BASE DE DATOS"/>
    <m/>
  </r>
  <r>
    <s v="20"/>
    <x v="8"/>
    <s v="SPCC"/>
    <s v="33021793"/>
    <s v="33021793"/>
    <x v="0"/>
    <m/>
    <m/>
    <n v="4.3"/>
    <n v="2.8"/>
    <m/>
    <m/>
    <n v="0"/>
    <m/>
    <m/>
    <m/>
    <n v="0"/>
    <n v="0"/>
    <x v="0"/>
    <s v="SPCC33021793EL"/>
    <s v="Southern Per£ Cooper Corporation"/>
    <x v="91"/>
    <x v="91"/>
    <s v="C.T. REFINERÍA"/>
    <x v="309"/>
    <x v="0"/>
    <x v="0"/>
    <x v="340"/>
    <x v="0"/>
    <s v="Instalado"/>
    <s v="Operativo"/>
    <s v="Autoproductor"/>
    <x v="2"/>
    <x v="1"/>
    <x v="0"/>
    <x v="0"/>
    <s v="Privado"/>
    <s v="MOQUEGUA"/>
    <s v="MOQUEGUA"/>
    <s v="ILO"/>
    <s v="PACOCHA"/>
    <n v="0"/>
    <x v="0"/>
    <n v="0"/>
    <x v="0"/>
    <n v="0"/>
    <x v="0"/>
    <x v="0"/>
    <n v="0"/>
    <n v="0"/>
    <m/>
    <n v="0.35833333333333334"/>
    <n v="0.23333333333333331"/>
    <n v="7.6479999999999997"/>
    <n v="0"/>
    <n v="68"/>
    <s v="BASE DE DATOS"/>
    <m/>
  </r>
  <r>
    <s v="20"/>
    <x v="8"/>
    <s v="UNACEM"/>
    <s v="33104600"/>
    <s v="33104600"/>
    <x v="0"/>
    <m/>
    <m/>
    <n v="0.8"/>
    <n v="0.75"/>
    <m/>
    <m/>
    <n v="0"/>
    <m/>
    <m/>
    <m/>
    <n v="0"/>
    <n v="0"/>
    <x v="0"/>
    <s v="UNACEM33104600EL"/>
    <s v="Uni¢n Andina de Cementos S.A.A."/>
    <x v="92"/>
    <x v="92"/>
    <s v="C.T. Cementos Lima"/>
    <x v="310"/>
    <x v="0"/>
    <x v="0"/>
    <x v="340"/>
    <x v="0"/>
    <s v="Instalado"/>
    <s v="Operativo"/>
    <s v="Autoproductor"/>
    <x v="2"/>
    <x v="0"/>
    <x v="0"/>
    <x v="0"/>
    <s v="Privado"/>
    <s v="LIMA"/>
    <s v="LIMA"/>
    <s v="LIMA"/>
    <s v="VILLAMARIA DEL TRIUNFO"/>
    <n v="0"/>
    <x v="0"/>
    <n v="0"/>
    <x v="0"/>
    <n v="0"/>
    <x v="0"/>
    <x v="0"/>
    <n v="0"/>
    <n v="0"/>
    <m/>
    <n v="6.6666666666666666E-2"/>
    <n v="6.25E-2"/>
    <n v="7.6479999999999997"/>
    <n v="0"/>
    <n v="72"/>
    <s v="BASE DE DATOS"/>
    <m/>
  </r>
  <r>
    <s v="20"/>
    <x v="8"/>
    <s v="UNACEM"/>
    <s v="33106100"/>
    <s v="33106100"/>
    <x v="0"/>
    <m/>
    <m/>
    <n v="0.8"/>
    <n v="0.75"/>
    <m/>
    <m/>
    <n v="0"/>
    <m/>
    <m/>
    <m/>
    <n v="0"/>
    <n v="0"/>
    <x v="0"/>
    <s v="UNACEM33106100EL"/>
    <s v="Uni¢n Andina de Cementos S.A.A."/>
    <x v="92"/>
    <x v="92"/>
    <s v="C.T. Cementos Lima 2"/>
    <x v="311"/>
    <x v="0"/>
    <x v="0"/>
    <x v="340"/>
    <x v="0"/>
    <s v="Instalado"/>
    <s v="Inoperativo"/>
    <s v="Autoproductor"/>
    <x v="2"/>
    <x v="0"/>
    <x v="0"/>
    <x v="0"/>
    <s v="Privado"/>
    <s v="LIMA"/>
    <s v="LIMA"/>
    <s v="LIMA"/>
    <s v="VILLAMARIA DEL TRIUNFO"/>
    <n v="0"/>
    <x v="0"/>
    <n v="0"/>
    <x v="0"/>
    <n v="0"/>
    <x v="0"/>
    <x v="0"/>
    <n v="0"/>
    <n v="0"/>
    <m/>
    <n v="6.6666666666666666E-2"/>
    <n v="6.25E-2"/>
    <n v="7.6479999999999997"/>
    <n v="0"/>
    <n v="72"/>
    <s v="BASE DE DATOS"/>
    <m/>
  </r>
  <r>
    <s v="20"/>
    <x v="8"/>
    <s v="UNACEM"/>
    <s v="33084798"/>
    <s v="33084798"/>
    <x v="1"/>
    <m/>
    <m/>
    <n v="41.75"/>
    <n v="37.5"/>
    <m/>
    <m/>
    <n v="4191.7330000000002"/>
    <m/>
    <m/>
    <m/>
    <n v="440"/>
    <n v="41"/>
    <x v="0"/>
    <s v="UNACEM33084798TG"/>
    <s v="Uni¢n Andina de Cementos S.A.A."/>
    <x v="92"/>
    <x v="92"/>
    <s v="C.T. Atocongo"/>
    <x v="312"/>
    <x v="1"/>
    <x v="1"/>
    <x v="340"/>
    <x v="0"/>
    <s v="Instalado"/>
    <s v="Operativo"/>
    <s v="Autoproductor"/>
    <x v="2"/>
    <x v="1"/>
    <x v="0"/>
    <x v="0"/>
    <s v="Privado"/>
    <s v="LIMA"/>
    <s v="LIMA"/>
    <s v="LIMA"/>
    <s v="VILLAMARIA DEL TRIUNFO"/>
    <n v="0"/>
    <x v="1"/>
    <n v="0"/>
    <x v="0"/>
    <n v="0"/>
    <x v="0"/>
    <x v="0"/>
    <n v="4191.7330000000002"/>
    <n v="4.1917330000000002"/>
    <m/>
    <n v="3.4791666666666665"/>
    <n v="3.125"/>
    <n v="7.6479999999999997"/>
    <n v="0"/>
    <n v="72"/>
    <s v="BASE DE DATOS"/>
    <m/>
  </r>
  <r>
    <s v="20"/>
    <x v="8"/>
    <s v="PLUSPE"/>
    <s v="53007395"/>
    <s v="53007395"/>
    <x v="0"/>
    <m/>
    <m/>
    <n v="27.05"/>
    <n v="24.03"/>
    <m/>
    <m/>
    <n v="648.65200000000004"/>
    <m/>
    <m/>
    <m/>
    <n v="125"/>
    <n v="2.5499999999999998"/>
    <x v="0"/>
    <s v="PLUSPE53007395EL"/>
    <s v="Pluspetrol Per£ Corporati¢n Sucursal del Per£"/>
    <x v="114"/>
    <x v="114"/>
    <s v="C.T. CORRIENTES 1"/>
    <x v="358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1"/>
    <n v="0"/>
    <x v="0"/>
    <n v="0"/>
    <x v="0"/>
    <x v="0"/>
    <n v="648.65200000000004"/>
    <n v="0.64865200000000001"/>
    <m/>
    <n v="2.2541666666666669"/>
    <n v="2.0024999999999999"/>
    <n v="7.6479999999999997"/>
    <n v="0"/>
    <n v="61"/>
    <s v="BASE DE DATOS"/>
    <m/>
  </r>
  <r>
    <s v="20"/>
    <x v="8"/>
    <s v="PLUSPE"/>
    <s v="53007595"/>
    <s v="53007595"/>
    <x v="0"/>
    <m/>
    <m/>
    <n v="17.7"/>
    <n v="16.59"/>
    <m/>
    <m/>
    <n v="0"/>
    <m/>
    <m/>
    <m/>
    <n v="0"/>
    <n v="0"/>
    <x v="0"/>
    <s v="PLUSPE53007595EL"/>
    <s v="Pluspetrol Per£ Corporati¢n Sucursal del Per£"/>
    <x v="114"/>
    <x v="114"/>
    <s v="C.T. CORRIENTES 2"/>
    <x v="359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2"/>
    <n v="0"/>
    <x v="0"/>
    <n v="0"/>
    <x v="0"/>
    <x v="0"/>
    <n v="0"/>
    <n v="0"/>
    <m/>
    <n v="1.4749999999999999"/>
    <n v="1.3825000000000001"/>
    <n v="7.6479999999999997"/>
    <n v="0"/>
    <n v="61"/>
    <s v="BASE DE DATOS"/>
    <m/>
  </r>
  <r>
    <s v="20"/>
    <x v="8"/>
    <s v="PLUSPE"/>
    <s v="53007295"/>
    <s v="53007295"/>
    <x v="0"/>
    <m/>
    <m/>
    <n v="0.6"/>
    <n v="0.56000000000000005"/>
    <m/>
    <m/>
    <n v="0"/>
    <m/>
    <m/>
    <m/>
    <n v="0"/>
    <n v="0"/>
    <x v="0"/>
    <s v="PLUSPE53007295EL"/>
    <s v="Pluspetrol Per£ Corporati¢n Sucursal del Per£"/>
    <x v="114"/>
    <x v="114"/>
    <s v="C.T. 149 - PAVAYACU"/>
    <x v="360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0"/>
    <n v="0"/>
    <x v="0"/>
    <n v="0"/>
    <x v="0"/>
    <x v="0"/>
    <n v="0"/>
    <n v="0"/>
    <m/>
    <n v="4.9999999999999996E-2"/>
    <n v="4.6666666666666669E-2"/>
    <n v="7.6479999999999997"/>
    <n v="0"/>
    <n v="61"/>
    <s v="BASE DE DATOS"/>
    <m/>
  </r>
  <r>
    <s v="20"/>
    <x v="8"/>
    <s v="PLUSPE"/>
    <s v="53007495"/>
    <s v="53007495"/>
    <x v="0"/>
    <m/>
    <m/>
    <n v="9.9"/>
    <n v="7.3"/>
    <m/>
    <m/>
    <n v="97.338999999999999"/>
    <m/>
    <m/>
    <m/>
    <n v="45"/>
    <n v="0.17"/>
    <x v="0"/>
    <s v="PLUSPE53007495EL"/>
    <s v="Pluspetrol Per£ Corporati¢n Sucursal del Per£"/>
    <x v="114"/>
    <x v="114"/>
    <s v="C.T. 130 - PAVAYACU"/>
    <x v="361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1"/>
    <n v="0"/>
    <x v="0"/>
    <n v="0"/>
    <x v="0"/>
    <x v="0"/>
    <n v="97.338999999999999"/>
    <n v="9.7338999999999995E-2"/>
    <m/>
    <n v="0.82500000000000007"/>
    <n v="0.60833333333333328"/>
    <n v="7.6479999999999997"/>
    <n v="0"/>
    <n v="61"/>
    <s v="BASE DE DATOS"/>
    <m/>
  </r>
  <r>
    <s v="20"/>
    <x v="8"/>
    <s v="PLUSPE"/>
    <s v="53008695"/>
    <s v="53008695"/>
    <x v="0"/>
    <m/>
    <m/>
    <n v="6.2469999999999999"/>
    <n v="5.2619999999999996"/>
    <m/>
    <m/>
    <n v="58.494"/>
    <m/>
    <m/>
    <m/>
    <n v="27"/>
    <n v="0.1"/>
    <x v="0"/>
    <s v="PLUSPE53008695EL"/>
    <s v="Pluspetrol Per£ Corporati¢n Sucursal del Per£"/>
    <x v="114"/>
    <x v="114"/>
    <s v="C.T. BAT.3 - YANAYACU"/>
    <x v="362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0"/>
    <n v="0"/>
    <x v="0"/>
    <n v="0"/>
    <x v="0"/>
    <x v="0"/>
    <n v="58.494"/>
    <n v="5.8493999999999997E-2"/>
    <m/>
    <n v="0.52058333333333329"/>
    <n v="0.43849999999999995"/>
    <n v="7.6479999999999997"/>
    <n v="0"/>
    <n v="61"/>
    <s v="BASE DE DATOS"/>
    <m/>
  </r>
  <r>
    <s v="20"/>
    <x v="8"/>
    <s v="PLUSPE"/>
    <s v="53008795"/>
    <s v="53008795"/>
    <x v="0"/>
    <m/>
    <m/>
    <n v="4.45"/>
    <n v="3.11"/>
    <m/>
    <m/>
    <n v="39.395000000000003"/>
    <m/>
    <m/>
    <m/>
    <n v="60"/>
    <n v="9.8000000000000004E-2"/>
    <x v="0"/>
    <s v="PLUSPE53008795EL"/>
    <s v="Pluspetrol Per£ Corporati¢n Sucursal del Per£"/>
    <x v="114"/>
    <x v="114"/>
    <s v="C.T. BAT.8 - CHAMBIRA"/>
    <x v="363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0"/>
    <n v="0"/>
    <x v="0"/>
    <n v="0"/>
    <x v="0"/>
    <x v="0"/>
    <n v="39.395000000000003"/>
    <n v="3.9395000000000006E-2"/>
    <m/>
    <n v="0.37083333333333335"/>
    <n v="0.25916666666666666"/>
    <n v="7.6479999999999997"/>
    <n v="0"/>
    <n v="61"/>
    <s v="BASE DE DATOS"/>
    <m/>
  </r>
  <r>
    <s v="20"/>
    <x v="8"/>
    <s v="PLUSPE"/>
    <s v="53007195"/>
    <s v="53007195"/>
    <x v="0"/>
    <m/>
    <m/>
    <n v="0.2"/>
    <n v="0.13"/>
    <m/>
    <m/>
    <n v="0"/>
    <m/>
    <m/>
    <m/>
    <n v="0"/>
    <n v="0"/>
    <x v="0"/>
    <s v="PLUSPE53007195EL"/>
    <s v="Pluspetrol Per£ Corporati¢n Sucursal del Per£"/>
    <x v="114"/>
    <x v="114"/>
    <s v="C.T. BAT.5 - PAVAYACU"/>
    <x v="364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0"/>
    <n v="0"/>
    <x v="0"/>
    <n v="0"/>
    <x v="0"/>
    <x v="0"/>
    <n v="0"/>
    <n v="0"/>
    <m/>
    <n v="1.6666666666666666E-2"/>
    <n v="1.0833333333333334E-2"/>
    <n v="7.6479999999999997"/>
    <n v="0"/>
    <n v="61"/>
    <s v="BASE DE DATOS"/>
    <m/>
  </r>
  <r>
    <s v="20"/>
    <x v="8"/>
    <s v="PLUSPE"/>
    <s v="53013499"/>
    <s v="53013499"/>
    <x v="0"/>
    <m/>
    <m/>
    <n v="0.5"/>
    <n v="0.42"/>
    <m/>
    <m/>
    <n v="49.375"/>
    <m/>
    <m/>
    <m/>
    <n v="16"/>
    <n v="4.4999999999999998E-2"/>
    <x v="0"/>
    <s v="PLUSPE53013499EL"/>
    <s v="Pluspetrol Per£ Corporati¢n Sucursal del Per£"/>
    <x v="114"/>
    <x v="114"/>
    <s v="C.T. CAPIRONA"/>
    <x v="365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0"/>
    <n v="0"/>
    <x v="0"/>
    <n v="0"/>
    <x v="0"/>
    <x v="0"/>
    <n v="49.375"/>
    <n v="4.9375000000000002E-2"/>
    <m/>
    <n v="4.1666666666666664E-2"/>
    <n v="3.4999999999999996E-2"/>
    <n v="7.6479999999999997"/>
    <n v="0"/>
    <n v="61"/>
    <s v="BASE DE DATOS"/>
    <m/>
  </r>
  <r>
    <s v="20"/>
    <x v="8"/>
    <s v="PLUSPE"/>
    <s v="53016301"/>
    <s v="53016301"/>
    <x v="0"/>
    <m/>
    <m/>
    <n v="3.7999999999999999E-2"/>
    <n v="3.7999999999999999E-2"/>
    <m/>
    <m/>
    <n v="0"/>
    <m/>
    <m/>
    <m/>
    <n v="0"/>
    <n v="0"/>
    <x v="0"/>
    <s v="PLUSPE53016301EL"/>
    <s v="Pluspetrol Per£ Corporati¢n Sucursal del Per£"/>
    <x v="114"/>
    <x v="114"/>
    <s v="C.T. NVA. ESPERANZA"/>
    <x v="366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0"/>
    <n v="0"/>
    <x v="0"/>
    <n v="0"/>
    <x v="0"/>
    <x v="0"/>
    <n v="0"/>
    <n v="0"/>
    <m/>
    <n v="3.1666666666666666E-3"/>
    <n v="3.1666666666666666E-3"/>
    <n v="7.6479999999999997"/>
    <n v="0"/>
    <n v="61"/>
    <s v="BASE DE DATOS"/>
    <m/>
  </r>
  <r>
    <s v="20"/>
    <x v="6"/>
    <s v="TPL"/>
    <s v="33039294"/>
    <s v="33039294"/>
    <x v="2"/>
    <m/>
    <m/>
    <n v="15"/>
    <n v="12"/>
    <m/>
    <m/>
    <n v="4689.1880000000001"/>
    <m/>
    <m/>
    <m/>
    <n v="0"/>
    <n v="11"/>
    <x v="0"/>
    <s v="TPL33039294TV"/>
    <s v="TRUPAL S.A."/>
    <x v="124"/>
    <x v="124"/>
    <s v="C.T.Trupal"/>
    <x v="386"/>
    <x v="2"/>
    <x v="2"/>
    <x v="340"/>
    <x v="0"/>
    <s v="Instalado"/>
    <s v="Operativo"/>
    <s v="Autoproductor"/>
    <x v="2"/>
    <x v="1"/>
    <x v="0"/>
    <x v="0"/>
    <s v="Privado"/>
    <s v="LA LIBERTAD"/>
    <s v="LA LIBERTAD"/>
    <s v="ASCOPE"/>
    <s v="SANTIAGO DE CAO"/>
    <n v="0"/>
    <x v="3"/>
    <n v="0"/>
    <x v="0"/>
    <n v="0"/>
    <x v="0"/>
    <x v="0"/>
    <n v="4689.1880000000001"/>
    <n v="4.6891879999999997"/>
    <m/>
    <n v="1.25"/>
    <n v="1"/>
    <n v="7.6479999999999997"/>
    <n v="0"/>
    <n v="71"/>
    <s v="BASE DE DATOS"/>
    <m/>
  </r>
  <r>
    <s v="20"/>
    <x v="7"/>
    <s v="TPL"/>
    <s v="33039294"/>
    <s v="33039294"/>
    <x v="2"/>
    <m/>
    <m/>
    <n v="15"/>
    <n v="12"/>
    <m/>
    <m/>
    <n v="6573.4040000000005"/>
    <m/>
    <m/>
    <m/>
    <n v="0"/>
    <n v="11"/>
    <x v="0"/>
    <s v="TPL33039294TV"/>
    <s v="TRUPAL S.A."/>
    <x v="124"/>
    <x v="124"/>
    <s v="C.T.Trupal"/>
    <x v="386"/>
    <x v="2"/>
    <x v="2"/>
    <x v="340"/>
    <x v="0"/>
    <s v="Instalado"/>
    <s v="Operativo"/>
    <s v="Autoproductor"/>
    <x v="2"/>
    <x v="1"/>
    <x v="0"/>
    <x v="0"/>
    <s v="Privado"/>
    <s v="LA LIBERTAD"/>
    <s v="LA LIBERTAD"/>
    <s v="ASCOPE"/>
    <s v="SANTIAGO DE CAO"/>
    <n v="0"/>
    <x v="3"/>
    <n v="0"/>
    <x v="0"/>
    <n v="0"/>
    <x v="0"/>
    <x v="0"/>
    <n v="6573.4040000000005"/>
    <n v="6.573404"/>
    <m/>
    <n v="1.25"/>
    <n v="1"/>
    <n v="7.6479999999999997"/>
    <n v="0"/>
    <n v="71"/>
    <s v="BASE DE DATOS"/>
    <m/>
  </r>
  <r>
    <s v="20"/>
    <x v="5"/>
    <s v="TPL"/>
    <s v="33039294"/>
    <s v="33039294"/>
    <x v="2"/>
    <m/>
    <m/>
    <n v="15"/>
    <n v="12"/>
    <m/>
    <m/>
    <n v="6698.1909999999998"/>
    <m/>
    <m/>
    <m/>
    <n v="0"/>
    <n v="11"/>
    <x v="0"/>
    <s v="TPL33039294TV"/>
    <s v="TRUPAL S.A."/>
    <x v="124"/>
    <x v="124"/>
    <s v="C.T.Trupal"/>
    <x v="386"/>
    <x v="2"/>
    <x v="2"/>
    <x v="340"/>
    <x v="0"/>
    <s v="Instalado"/>
    <s v="Operativo"/>
    <s v="Autoproductor"/>
    <x v="2"/>
    <x v="1"/>
    <x v="0"/>
    <x v="0"/>
    <s v="Privado"/>
    <s v="LA LIBERTAD"/>
    <s v="LA LIBERTAD"/>
    <s v="ASCOPE"/>
    <s v="SANTIAGO DE CAO"/>
    <n v="0"/>
    <x v="3"/>
    <n v="0"/>
    <x v="0"/>
    <n v="0"/>
    <x v="0"/>
    <x v="0"/>
    <n v="6698.1909999999998"/>
    <n v="6.6981909999999996"/>
    <m/>
    <n v="1.25"/>
    <n v="1"/>
    <n v="7.6479999999999997"/>
    <n v="0"/>
    <n v="71"/>
    <s v="BASE DE DATOS"/>
    <m/>
  </r>
  <r>
    <s v="20"/>
    <x v="8"/>
    <s v="RELAPA"/>
    <s v="33111900"/>
    <s v="33111900"/>
    <x v="1"/>
    <m/>
    <m/>
    <n v="11.25"/>
    <n v="11.25"/>
    <m/>
    <m/>
    <n v="507.4"/>
    <m/>
    <m/>
    <m/>
    <n v="55"/>
    <n v="6.8"/>
    <x v="0"/>
    <s v="RELAPA33111900TG"/>
    <s v="Refiner¡a La Pampilla S.A."/>
    <x v="103"/>
    <x v="103"/>
    <s v="C.T. La Pampilla"/>
    <x v="332"/>
    <x v="1"/>
    <x v="1"/>
    <x v="340"/>
    <x v="0"/>
    <s v="Instalado"/>
    <s v="Operativo"/>
    <s v="Autoproductor"/>
    <x v="2"/>
    <x v="1"/>
    <x v="0"/>
    <x v="0"/>
    <s v="Privado"/>
    <s v="LIMA"/>
    <s v="CALLAO"/>
    <s v="CALLAO"/>
    <s v="Ventanilla"/>
    <n v="0"/>
    <x v="1"/>
    <n v="0"/>
    <x v="0"/>
    <n v="0"/>
    <x v="0"/>
    <x v="0"/>
    <n v="507.4"/>
    <n v="0.50739999999999996"/>
    <m/>
    <n v="0.9375"/>
    <n v="0.9375"/>
    <n v="7.6479999999999997"/>
    <n v="0"/>
    <n v="65"/>
    <s v="BASE DE DATOS"/>
    <m/>
  </r>
  <r>
    <s v="20"/>
    <x v="8"/>
    <s v="COHORI"/>
    <s v="33024093"/>
    <s v="33024093"/>
    <x v="0"/>
    <m/>
    <m/>
    <n v="5.9870000000000001"/>
    <n v="5.15"/>
    <m/>
    <m/>
    <n v="68.81"/>
    <m/>
    <m/>
    <m/>
    <n v="0"/>
    <n v="1.472"/>
    <x v="0"/>
    <s v="COHORI33024093EL"/>
    <s v="Consorcio Minero Horizonte S.A"/>
    <x v="97"/>
    <x v="97"/>
    <s v="C.T. Parcoy"/>
    <x v="321"/>
    <x v="0"/>
    <x v="0"/>
    <x v="340"/>
    <x v="0"/>
    <s v="Instalado"/>
    <s v="Operativo"/>
    <s v="Autoproductor"/>
    <x v="2"/>
    <x v="1"/>
    <x v="0"/>
    <x v="0"/>
    <s v="Privado"/>
    <s v="LA LIBERTAD"/>
    <s v="LA LIBERTAD"/>
    <s v="PATAZ"/>
    <s v="PARCOY"/>
    <n v="0"/>
    <x v="0"/>
    <n v="0"/>
    <x v="0"/>
    <n v="0"/>
    <x v="0"/>
    <x v="0"/>
    <n v="68.81"/>
    <n v="6.8809999999999996E-2"/>
    <m/>
    <n v="0.49891666666666667"/>
    <n v="0.4291666666666667"/>
    <n v="7.6479999999999997"/>
    <n v="0"/>
    <n v="32"/>
    <s v="BASE DE DATOS"/>
    <m/>
  </r>
  <r>
    <s v="20"/>
    <x v="6"/>
    <s v="ALICOR"/>
    <s v="33022093"/>
    <s v="33022093"/>
    <x v="0"/>
    <m/>
    <m/>
    <n v="2.65"/>
    <n v="2.65"/>
    <m/>
    <m/>
    <n v="74.965999999999994"/>
    <m/>
    <m/>
    <m/>
    <n v="4.68"/>
    <n v="2.6"/>
    <x v="0"/>
    <s v="ALICOR33022093EL"/>
    <s v="Alicorp"/>
    <x v="122"/>
    <x v="122"/>
    <s v="C.T. Oleaginosa Callao"/>
    <x v="380"/>
    <x v="0"/>
    <x v="0"/>
    <x v="340"/>
    <x v="0"/>
    <s v="Instalado"/>
    <s v="Operativo"/>
    <s v="Autoproductor"/>
    <x v="2"/>
    <x v="1"/>
    <x v="0"/>
    <x v="0"/>
    <s v="Privado"/>
    <s v="LIMA"/>
    <s v="CALLAO"/>
    <s v="CALLAO"/>
    <s v="CARMEN DE LA LEGUA"/>
    <n v="0"/>
    <x v="0"/>
    <n v="0"/>
    <x v="0"/>
    <n v="0"/>
    <x v="0"/>
    <x v="0"/>
    <n v="74.965999999999994"/>
    <n v="7.4965999999999991E-2"/>
    <m/>
    <n v="0.22083333333333333"/>
    <n v="0.22083333333333333"/>
    <n v="7.6479999999999997"/>
    <n v="0"/>
    <n v="3"/>
    <s v="BASE DE DATOS"/>
    <m/>
  </r>
  <r>
    <s v="20"/>
    <x v="6"/>
    <s v="ALICOR"/>
    <s v="53009697"/>
    <s v="53009697"/>
    <x v="0"/>
    <m/>
    <m/>
    <n v="3.97"/>
    <n v="3.97"/>
    <m/>
    <m/>
    <n v="39.6"/>
    <m/>
    <m/>
    <m/>
    <n v="2.4700000000000002"/>
    <n v="2.6"/>
    <x v="0"/>
    <s v="ALICOR53009697EL"/>
    <s v="Alicorp"/>
    <x v="122"/>
    <x v="122"/>
    <s v="C.T. Fideeria Lima"/>
    <x v="381"/>
    <x v="0"/>
    <x v="0"/>
    <x v="340"/>
    <x v="0"/>
    <s v="Instalado"/>
    <s v="Operativo"/>
    <s v="Autoproductor"/>
    <x v="2"/>
    <x v="1"/>
    <x v="0"/>
    <x v="0"/>
    <s v="Privado"/>
    <s v="LIMA"/>
    <s v="CALLAO"/>
    <s v="CALLAO"/>
    <s v="CALLAO"/>
    <n v="0"/>
    <x v="0"/>
    <n v="0"/>
    <x v="0"/>
    <n v="0"/>
    <x v="0"/>
    <x v="0"/>
    <n v="39.6"/>
    <n v="3.9600000000000003E-2"/>
    <m/>
    <n v="0.33083333333333337"/>
    <n v="0.33083333333333337"/>
    <n v="7.6479999999999997"/>
    <n v="0"/>
    <n v="3"/>
    <s v="BASE DE DATOS"/>
    <m/>
  </r>
  <r>
    <s v="20"/>
    <x v="7"/>
    <s v="ALICOR"/>
    <s v="33022093"/>
    <s v="33022093"/>
    <x v="0"/>
    <m/>
    <m/>
    <n v="2.65"/>
    <n v="2.65"/>
    <m/>
    <m/>
    <n v="80.227000000000004"/>
    <m/>
    <m/>
    <m/>
    <n v="5.01"/>
    <n v="2.6"/>
    <x v="0"/>
    <s v="ALICOR33022093EL"/>
    <s v="Alicorp"/>
    <x v="122"/>
    <x v="122"/>
    <s v="C.T. Oleaginosa Callao"/>
    <x v="380"/>
    <x v="0"/>
    <x v="0"/>
    <x v="340"/>
    <x v="0"/>
    <s v="Instalado"/>
    <s v="Operativo"/>
    <s v="Autoproductor"/>
    <x v="2"/>
    <x v="1"/>
    <x v="0"/>
    <x v="0"/>
    <s v="Privado"/>
    <s v="LIMA"/>
    <s v="CALLAO"/>
    <s v="CALLAO"/>
    <s v="CARMEN DE LA LEGUA"/>
    <n v="0"/>
    <x v="0"/>
    <n v="0"/>
    <x v="0"/>
    <n v="0"/>
    <x v="0"/>
    <x v="0"/>
    <n v="80.227000000000004"/>
    <n v="8.0227000000000007E-2"/>
    <m/>
    <n v="0.22083333333333333"/>
    <n v="0.22083333333333333"/>
    <n v="7.6479999999999997"/>
    <n v="0"/>
    <n v="3"/>
    <s v="BASE DE DATOS"/>
    <m/>
  </r>
  <r>
    <s v="20"/>
    <x v="7"/>
    <s v="ALICOR"/>
    <s v="53009697"/>
    <s v="53009697"/>
    <x v="0"/>
    <m/>
    <m/>
    <n v="3.97"/>
    <n v="3.97"/>
    <m/>
    <m/>
    <n v="30.3"/>
    <m/>
    <m/>
    <m/>
    <n v="1.89"/>
    <n v="2.6"/>
    <x v="0"/>
    <s v="ALICOR53009697EL"/>
    <s v="Alicorp"/>
    <x v="122"/>
    <x v="122"/>
    <s v="C.T. Fideeria Lima"/>
    <x v="381"/>
    <x v="0"/>
    <x v="0"/>
    <x v="340"/>
    <x v="0"/>
    <s v="Instalado"/>
    <s v="Operativo"/>
    <s v="Autoproductor"/>
    <x v="2"/>
    <x v="1"/>
    <x v="0"/>
    <x v="0"/>
    <s v="Privado"/>
    <s v="LIMA"/>
    <s v="CALLAO"/>
    <s v="CALLAO"/>
    <s v="CALLAO"/>
    <n v="0"/>
    <x v="0"/>
    <n v="0"/>
    <x v="0"/>
    <n v="0"/>
    <x v="0"/>
    <x v="0"/>
    <n v="30.3"/>
    <n v="3.0300000000000001E-2"/>
    <m/>
    <n v="0.33083333333333337"/>
    <n v="0.33083333333333337"/>
    <n v="7.6479999999999997"/>
    <n v="0"/>
    <n v="3"/>
    <s v="BASE DE DATOS"/>
    <m/>
  </r>
  <r>
    <s v="20"/>
    <x v="8"/>
    <s v="ALICOR"/>
    <s v="33022093"/>
    <s v="33022093"/>
    <x v="0"/>
    <m/>
    <m/>
    <n v="2.65"/>
    <n v="2.65"/>
    <m/>
    <m/>
    <n v="128"/>
    <m/>
    <m/>
    <m/>
    <n v="8"/>
    <n v="2.6"/>
    <x v="0"/>
    <s v="ALICOR33022093EL"/>
    <s v="Alicorp"/>
    <x v="122"/>
    <x v="122"/>
    <s v="C.T. Oleaginosa Callao"/>
    <x v="380"/>
    <x v="0"/>
    <x v="0"/>
    <x v="340"/>
    <x v="0"/>
    <s v="Instalado"/>
    <s v="Operativo"/>
    <s v="Autoproductor"/>
    <x v="2"/>
    <x v="1"/>
    <x v="0"/>
    <x v="0"/>
    <s v="Privado"/>
    <s v="LIMA"/>
    <s v="CALLAO"/>
    <s v="CALLAO"/>
    <s v="CARMEN DE LA LEGUA"/>
    <n v="0"/>
    <x v="0"/>
    <n v="0"/>
    <x v="0"/>
    <n v="0"/>
    <x v="0"/>
    <x v="0"/>
    <n v="128"/>
    <n v="0.128"/>
    <m/>
    <n v="0.22083333333333333"/>
    <n v="0.22083333333333333"/>
    <n v="7.6479999999999997"/>
    <n v="0"/>
    <n v="3"/>
    <s v="BASE DE DATOS"/>
    <m/>
  </r>
  <r>
    <s v="20"/>
    <x v="8"/>
    <s v="ALICOR"/>
    <s v="53009697"/>
    <s v="53009697"/>
    <x v="0"/>
    <m/>
    <m/>
    <n v="3.97"/>
    <n v="3.97"/>
    <m/>
    <m/>
    <n v="47.8"/>
    <m/>
    <m/>
    <m/>
    <n v="3"/>
    <n v="2.6"/>
    <x v="0"/>
    <s v="ALICOR53009697EL"/>
    <s v="Alicorp"/>
    <x v="122"/>
    <x v="122"/>
    <s v="C.T. Fideeria Lima"/>
    <x v="381"/>
    <x v="0"/>
    <x v="0"/>
    <x v="340"/>
    <x v="0"/>
    <s v="Instalado"/>
    <s v="Operativo"/>
    <s v="Autoproductor"/>
    <x v="2"/>
    <x v="1"/>
    <x v="0"/>
    <x v="0"/>
    <s v="Privado"/>
    <s v="LIMA"/>
    <s v="CALLAO"/>
    <s v="CALLAO"/>
    <s v="CALLAO"/>
    <n v="0"/>
    <x v="0"/>
    <n v="0"/>
    <x v="0"/>
    <n v="0"/>
    <x v="0"/>
    <x v="0"/>
    <n v="47.8"/>
    <n v="4.7799999999999995E-2"/>
    <m/>
    <n v="0.33083333333333337"/>
    <n v="0.33083333333333337"/>
    <n v="7.6479999999999997"/>
    <n v="0"/>
    <n v="3"/>
    <s v="BASE DE DATOS"/>
    <m/>
  </r>
  <r>
    <s v="20"/>
    <x v="9"/>
    <s v="ANABIS"/>
    <s v="71403385"/>
    <s v="71403385"/>
    <x v="0"/>
    <m/>
    <m/>
    <n v="3.36"/>
    <n v="1.52"/>
    <m/>
    <m/>
    <n v="3.4860000000000002"/>
    <m/>
    <m/>
    <m/>
    <n v="0"/>
    <n v="0.57899999999999996"/>
    <x v="0"/>
    <s v="ANABIS71403385EL"/>
    <s v="Anabi S.A.C:"/>
    <x v="93"/>
    <x v="93"/>
    <s v="C.T. Anabi"/>
    <x v="313"/>
    <x v="0"/>
    <x v="0"/>
    <x v="340"/>
    <x v="0"/>
    <s v="Instalado"/>
    <s v="Operativo"/>
    <s v="Autoproductor"/>
    <x v="2"/>
    <x v="0"/>
    <x v="0"/>
    <x v="0"/>
    <s v="Privado"/>
    <s v="CUSCO"/>
    <s v="CUSCO"/>
    <s v="CHUMBIVILCAS"/>
    <s v="QUIÑOTA"/>
    <n v="0"/>
    <x v="0"/>
    <n v="0"/>
    <x v="0"/>
    <n v="0"/>
    <x v="0"/>
    <x v="0"/>
    <n v="3.4860000000000002"/>
    <n v="3.4860000000000004E-3"/>
    <m/>
    <n v="0.27999999999999997"/>
    <n v="0.12666666666666668"/>
    <n v="7.6479999999999997"/>
    <n v="0"/>
    <n v="4"/>
    <s v="BASE DE DATOS"/>
    <m/>
  </r>
  <r>
    <s v="20"/>
    <x v="9"/>
    <s v="ANABIS"/>
    <s v="53024214"/>
    <s v="53024214"/>
    <x v="0"/>
    <m/>
    <m/>
    <n v="3.36"/>
    <n v="1.95"/>
    <m/>
    <m/>
    <n v="21.516999999999999"/>
    <m/>
    <m/>
    <m/>
    <n v="0"/>
    <n v="1.95"/>
    <x v="0"/>
    <s v="ANABIS53024214EL"/>
    <s v="Anabi S.A.C:"/>
    <x v="93"/>
    <x v="93"/>
    <s v="C.T. Anama"/>
    <x v="314"/>
    <x v="0"/>
    <x v="0"/>
    <x v="340"/>
    <x v="0"/>
    <s v="Instalado"/>
    <s v="Operativo"/>
    <s v="Autoproductor"/>
    <x v="2"/>
    <x v="0"/>
    <x v="0"/>
    <x v="0"/>
    <s v="Privado"/>
    <s v="CUSCO"/>
    <s v="CUSCO"/>
    <s v="CHUMBIVILCAS"/>
    <s v="QUIÑOTA"/>
    <n v="0"/>
    <x v="0"/>
    <n v="0"/>
    <x v="0"/>
    <n v="0"/>
    <x v="0"/>
    <x v="0"/>
    <n v="21.516999999999999"/>
    <n v="2.1516999999999998E-2"/>
    <m/>
    <n v="0.27999999999999997"/>
    <n v="0.16250000000000001"/>
    <n v="7.6479999999999997"/>
    <n v="0"/>
    <n v="4"/>
    <s v="BASE DE DATOS"/>
    <m/>
  </r>
  <r>
    <s v="20"/>
    <x v="9"/>
    <s v="ANTAPA"/>
    <s v="33004293"/>
    <s v="33004293"/>
    <x v="0"/>
    <m/>
    <m/>
    <n v="17.96"/>
    <n v="16"/>
    <m/>
    <m/>
    <n v="3.2949999999999999"/>
    <m/>
    <m/>
    <m/>
    <n v="2.2599999999999998"/>
    <n v="1.8240000000000001"/>
    <x v="0"/>
    <s v="ANTAPA33004293EL"/>
    <s v="Compa¤¡a Minera Antapaccay S.A."/>
    <x v="84"/>
    <x v="84"/>
    <s v="C.T. Tintaya"/>
    <x v="298"/>
    <x v="0"/>
    <x v="0"/>
    <x v="340"/>
    <x v="0"/>
    <s v="Instalado"/>
    <s v="Operativo"/>
    <s v="Autoproductor"/>
    <x v="2"/>
    <x v="1"/>
    <x v="0"/>
    <x v="0"/>
    <s v="Privado"/>
    <s v="CUSCO"/>
    <s v="CUSCO"/>
    <s v="ESPINAR"/>
    <s v="LA CONVENCION"/>
    <n v="0"/>
    <x v="0"/>
    <n v="0"/>
    <x v="0"/>
    <n v="0"/>
    <x v="0"/>
    <x v="0"/>
    <n v="3.2949999999999999"/>
    <n v="3.2949999999999998E-3"/>
    <m/>
    <n v="1.4966666666666668"/>
    <n v="1.3333333333333333"/>
    <n v="7.6479999999999997"/>
    <n v="0"/>
    <n v="23"/>
    <s v="BASE DE DATOS"/>
    <m/>
  </r>
  <r>
    <s v="20"/>
    <x v="9"/>
    <s v="APUMAY"/>
    <s v="71402522"/>
    <s v="71402522"/>
    <x v="0"/>
    <m/>
    <m/>
    <n v="4"/>
    <n v="3.2"/>
    <m/>
    <m/>
    <n v="34.723999999999997"/>
    <m/>
    <m/>
    <m/>
    <n v="40"/>
    <n v="1.35"/>
    <x v="0"/>
    <s v="APUMAY71402522EL"/>
    <s v="Apumayo S.A.C."/>
    <x v="94"/>
    <x v="94"/>
    <s v="C.T. Apumayo"/>
    <x v="315"/>
    <x v="0"/>
    <x v="0"/>
    <x v="340"/>
    <x v="0"/>
    <s v="Instalado"/>
    <s v="Operativo"/>
    <s v="Autoproductor"/>
    <x v="2"/>
    <x v="0"/>
    <x v="0"/>
    <x v="0"/>
    <s v="Privado"/>
    <s v="AYACUCHO"/>
    <s v="AYACUCHO"/>
    <s v="LUCANAS"/>
    <s v="CHAVIÑA"/>
    <n v="0"/>
    <x v="0"/>
    <n v="0"/>
    <x v="0"/>
    <n v="0"/>
    <x v="0"/>
    <x v="0"/>
    <n v="34.723999999999997"/>
    <n v="3.4723999999999998E-2"/>
    <m/>
    <n v="0.33333333333333331"/>
    <n v="0.26666666666666666"/>
    <n v="7.6479999999999997"/>
    <n v="0"/>
    <n v="6"/>
    <s v="BASE DE DATOS"/>
    <m/>
  </r>
  <r>
    <s v="20"/>
    <x v="9"/>
    <s v="ARUNTA"/>
    <s v="71403991"/>
    <s v="71403991"/>
    <x v="0"/>
    <m/>
    <m/>
    <n v="3.83"/>
    <n v="2.2000000000000002"/>
    <m/>
    <m/>
    <n v="9.0299999999999994"/>
    <m/>
    <m/>
    <m/>
    <n v="5"/>
    <n v="1.02"/>
    <x v="0"/>
    <s v="ARUNTA71403991EL"/>
    <s v="Aruntani S.A.C."/>
    <x v="95"/>
    <x v="95"/>
    <s v="C.T. Jesica"/>
    <x v="316"/>
    <x v="0"/>
    <x v="0"/>
    <x v="340"/>
    <x v="0"/>
    <s v="Instalado"/>
    <s v="Operativo"/>
    <s v="Autoproductor"/>
    <x v="2"/>
    <x v="0"/>
    <x v="0"/>
    <x v="0"/>
    <s v="Privado"/>
    <s v="PUNO"/>
    <s v="PUNO"/>
    <s v="LAMPA"/>
    <s v="OCUVIRI"/>
    <n v="0"/>
    <x v="0"/>
    <n v="0"/>
    <x v="0"/>
    <n v="0"/>
    <x v="0"/>
    <x v="0"/>
    <n v="9.0299999999999994"/>
    <n v="9.0299999999999998E-3"/>
    <m/>
    <n v="0.31916666666666665"/>
    <n v="0.18333333333333335"/>
    <n v="7.6479999999999997"/>
    <n v="0"/>
    <n v="7"/>
    <s v="BASE DE DATOS"/>
    <m/>
  </r>
  <r>
    <s v="20"/>
    <x v="9"/>
    <s v="ARUNTA"/>
    <s v="53019803"/>
    <s v="53019803"/>
    <x v="0"/>
    <m/>
    <m/>
    <n v="0"/>
    <n v="0"/>
    <m/>
    <m/>
    <n v="0"/>
    <m/>
    <m/>
    <m/>
    <n v="0"/>
    <n v="0"/>
    <x v="1"/>
    <s v="ARUNTA53019803EL"/>
    <s v="Aruntani S.A.C."/>
    <x v="95"/>
    <x v="95"/>
    <s v="C.T. Santa Rosa - Aru"/>
    <x v="72"/>
    <x v="0"/>
    <x v="0"/>
    <x v="340"/>
    <x v="0"/>
    <s v="Instalado"/>
    <s v="Inoperativo"/>
    <s v="Autoproductor"/>
    <x v="2"/>
    <x v="0"/>
    <x v="0"/>
    <x v="0"/>
    <s v="Privado"/>
    <s v="MOQUEGUA"/>
    <s v="MOQUEGUA"/>
    <s v="MARISCAL NIETO"/>
    <s v="CARUMAS"/>
    <n v="0"/>
    <x v="0"/>
    <n v="0"/>
    <x v="0"/>
    <n v="0"/>
    <x v="0"/>
    <x v="0"/>
    <n v="0"/>
    <n v="0"/>
    <m/>
    <s v="-"/>
    <s v="-"/>
    <e v="#N/A"/>
    <n v="0"/>
    <n v="7"/>
    <s v="BASE DE DATOS"/>
    <m/>
  </r>
  <r>
    <s v="20"/>
    <x v="9"/>
    <s v="ARUNTA"/>
    <s v="53019903"/>
    <s v="53019903"/>
    <x v="0"/>
    <m/>
    <m/>
    <n v="5.4050000000000002"/>
    <n v="2.2599999999999998"/>
    <m/>
    <m/>
    <n v="0"/>
    <m/>
    <m/>
    <m/>
    <n v="0"/>
    <n v="0"/>
    <x v="0"/>
    <s v="ARUNTA53019903EL"/>
    <s v="Aruntani S.A.C."/>
    <x v="95"/>
    <x v="95"/>
    <s v="C.T. Tucari - Aru"/>
    <x v="317"/>
    <x v="0"/>
    <x v="0"/>
    <x v="340"/>
    <x v="0"/>
    <s v="Instalado"/>
    <s v="Operativo"/>
    <s v="Autoproductor"/>
    <x v="2"/>
    <x v="0"/>
    <x v="0"/>
    <x v="0"/>
    <s v="Privado"/>
    <s v="MOQUEGUA"/>
    <s v="MOQUEGUA"/>
    <s v="MARISCAL NIETO"/>
    <s v="CARUMAS"/>
    <n v="0"/>
    <x v="0"/>
    <n v="0"/>
    <x v="0"/>
    <n v="0"/>
    <x v="0"/>
    <x v="0"/>
    <n v="0"/>
    <n v="0"/>
    <m/>
    <n v="0.45041666666666669"/>
    <n v="0.21666666666666667"/>
    <n v="7.6479999999999997"/>
    <n v="0"/>
    <n v="7"/>
    <s v="BASE DE DATOS"/>
    <m/>
  </r>
  <r>
    <s v="20"/>
    <x v="9"/>
    <s v="CARAVE"/>
    <s v="53203912"/>
    <s v="53203912"/>
    <x v="0"/>
    <m/>
    <m/>
    <n v="1.089"/>
    <n v="0.871"/>
    <m/>
    <m/>
    <n v="121.596"/>
    <m/>
    <m/>
    <m/>
    <n v="57"/>
    <n v="0.17499999999999999"/>
    <x v="0"/>
    <s v="CARAVE53203912EL"/>
    <s v="Compa¤ia Minera Caraveli S.A.C."/>
    <x v="86"/>
    <x v="86"/>
    <s v="C.T. Mina"/>
    <x v="300"/>
    <x v="0"/>
    <x v="0"/>
    <x v="340"/>
    <x v="0"/>
    <s v="Instalado"/>
    <s v="Operativo"/>
    <s v="Autoproductor"/>
    <x v="2"/>
    <x v="0"/>
    <x v="0"/>
    <x v="0"/>
    <s v="Privado"/>
    <s v="AREQUIPA"/>
    <s v="AREQUIPA"/>
    <s v="CARAVELI"/>
    <s v="HUANU HUANU"/>
    <n v="0"/>
    <x v="0"/>
    <n v="0"/>
    <x v="0"/>
    <n v="0"/>
    <x v="0"/>
    <x v="0"/>
    <n v="121.596"/>
    <n v="0.12159600000000001"/>
    <m/>
    <n v="9.0749999999999997E-2"/>
    <n v="7.2583333333333333E-2"/>
    <n v="7.6479999999999997"/>
    <n v="0"/>
    <n v="25"/>
    <s v="BASE DE DATOS"/>
    <m/>
  </r>
  <r>
    <s v="20"/>
    <x v="9"/>
    <s v="CARAVE"/>
    <s v="53203812"/>
    <s v="53203812"/>
    <x v="0"/>
    <m/>
    <m/>
    <n v="2.3450000000000002"/>
    <n v="1.8759999999999999"/>
    <m/>
    <m/>
    <n v="401.51499999999999"/>
    <m/>
    <m/>
    <m/>
    <n v="131"/>
    <n v="0.57999999999999996"/>
    <x v="0"/>
    <s v="CARAVE53203812EL"/>
    <s v="Compa¤ia Minera Caraveli S.A.C."/>
    <x v="86"/>
    <x v="86"/>
    <s v="C.T. Planta"/>
    <x v="301"/>
    <x v="0"/>
    <x v="0"/>
    <x v="340"/>
    <x v="0"/>
    <s v="Instalado"/>
    <s v="Operativo"/>
    <s v="Autoproductor"/>
    <x v="2"/>
    <x v="0"/>
    <x v="0"/>
    <x v="0"/>
    <s v="Privado"/>
    <s v="AREQUIPA"/>
    <s v="AREQUIPA"/>
    <s v="CARAVELI"/>
    <s v="HUANU HUANU"/>
    <n v="0"/>
    <x v="0"/>
    <n v="0"/>
    <x v="0"/>
    <n v="0"/>
    <x v="0"/>
    <x v="0"/>
    <n v="401.51499999999999"/>
    <n v="0.40151500000000001"/>
    <m/>
    <n v="0.19541666666666668"/>
    <n v="0.15633333333333332"/>
    <n v="7.6479999999999997"/>
    <n v="0"/>
    <n v="25"/>
    <s v="BASE DE DATOS"/>
    <m/>
  </r>
  <r>
    <s v="20"/>
    <x v="9"/>
    <s v="CARTSA"/>
    <s v="33119102"/>
    <s v="33119102"/>
    <x v="2"/>
    <m/>
    <m/>
    <n v="9.8000000000000007"/>
    <n v="9.8000000000000007"/>
    <m/>
    <m/>
    <n v="5464.6369999999997"/>
    <m/>
    <m/>
    <m/>
    <n v="15"/>
    <n v="7.5"/>
    <x v="0"/>
    <s v="CARTSA33119102TV"/>
    <s v="Cartavio S.A.A."/>
    <x v="116"/>
    <x v="116"/>
    <s v="C.T. Cartavio"/>
    <x v="368"/>
    <x v="2"/>
    <x v="2"/>
    <x v="340"/>
    <x v="0"/>
    <s v="Instalado"/>
    <s v="Operativo"/>
    <s v="Autoproductor"/>
    <x v="2"/>
    <x v="0"/>
    <x v="0"/>
    <x v="0"/>
    <s v="Privado"/>
    <s v="LA LIBERTAD"/>
    <s v="LA LIBERTAD"/>
    <s v="ASCOPE"/>
    <s v="SANTIAGO DE CAO"/>
    <n v="0"/>
    <x v="3"/>
    <s v="COGENERADOR"/>
    <x v="0"/>
    <n v="0"/>
    <x v="0"/>
    <x v="0"/>
    <n v="5464.6369999999997"/>
    <n v="5.4646369999999997"/>
    <m/>
    <n v="0.81666666666666676"/>
    <n v="0.81666666666666676"/>
    <n v="7.6479999999999997"/>
    <n v="0"/>
    <n v="9"/>
    <s v="BASE DE DATOS"/>
    <m/>
  </r>
  <r>
    <s v="20"/>
    <x v="9"/>
    <s v="EACGSA"/>
    <s v="53011498"/>
    <s v="53011498"/>
    <x v="2"/>
    <m/>
    <m/>
    <n v="37"/>
    <n v="32"/>
    <m/>
    <m/>
    <n v="14730.127"/>
    <m/>
    <m/>
    <m/>
    <n v="25"/>
    <n v="22.59"/>
    <x v="0"/>
    <s v="EACGSA53011498TV"/>
    <s v="Empresa Agroindustrial Casa Grande S.A."/>
    <x v="113"/>
    <x v="113"/>
    <s v="CENTRAL THERMICA CASA GRANDE"/>
    <x v="357"/>
    <x v="2"/>
    <x v="2"/>
    <x v="340"/>
    <x v="0"/>
    <s v="Instalado"/>
    <s v="Operativo"/>
    <s v="Autoproductor"/>
    <x v="2"/>
    <x v="0"/>
    <x v="0"/>
    <x v="0"/>
    <s v="Privado"/>
    <s v="LA LIBERTAD"/>
    <s v="LA LIBERTAD"/>
    <s v="ASCOPE"/>
    <s v="ASCOPE"/>
    <n v="0"/>
    <x v="3"/>
    <s v="COGENERADOR"/>
    <x v="0"/>
    <n v="0"/>
    <x v="0"/>
    <x v="0"/>
    <n v="14730.127"/>
    <n v="14.730127"/>
    <m/>
    <n v="3.0833333333333335"/>
    <n v="2.6666666666666665"/>
    <n v="7.6479999999999997"/>
    <n v="0"/>
    <n v="10"/>
    <s v="BASE DE DATOS"/>
    <m/>
  </r>
  <r>
    <s v="20"/>
    <x v="8"/>
    <s v="CNPC"/>
    <s v="11011797"/>
    <s v="11011797"/>
    <x v="0"/>
    <m/>
    <m/>
    <n v="8.5500000000000007"/>
    <n v="7.6950000000000003"/>
    <m/>
    <m/>
    <n v="3032.223"/>
    <m/>
    <m/>
    <m/>
    <n v="1001.75"/>
    <n v="4.8250000000000002"/>
    <x v="0"/>
    <s v="CNPC11011797EL"/>
    <s v="CNPC PERU S.A."/>
    <x v="121"/>
    <x v="121"/>
    <s v="C.T. LOTE X"/>
    <x v="379"/>
    <x v="0"/>
    <x v="0"/>
    <x v="340"/>
    <x v="0"/>
    <s v="Instalado"/>
    <s v="Operativo"/>
    <s v="Autoproductor"/>
    <x v="2"/>
    <x v="0"/>
    <x v="0"/>
    <x v="0"/>
    <s v="Privado"/>
    <s v="PIURA"/>
    <s v="PIURA"/>
    <s v="TALARA "/>
    <s v="EL ALTO"/>
    <n v="0"/>
    <x v="1"/>
    <n v="0"/>
    <x v="0"/>
    <n v="0"/>
    <x v="0"/>
    <x v="0"/>
    <n v="3032.223"/>
    <n v="3.0322230000000001"/>
    <m/>
    <n v="0.71250000000000002"/>
    <n v="0.64124999999999999"/>
    <n v="7.6479999999999997"/>
    <n v="0"/>
    <n v="21"/>
    <s v="BASE DE DATOS"/>
    <m/>
  </r>
  <r>
    <s v="20"/>
    <x v="9"/>
    <s v="CNPC"/>
    <s v="11011797"/>
    <s v="11011797"/>
    <x v="0"/>
    <m/>
    <m/>
    <n v="8.5500000000000007"/>
    <n v="7.6950000000000003"/>
    <m/>
    <m/>
    <n v="3133.5639999999999"/>
    <m/>
    <m/>
    <m/>
    <n v="805.25"/>
    <n v="4.7859999999999996"/>
    <x v="0"/>
    <s v="CNPC11011797EL"/>
    <s v="CNPC PERU S.A."/>
    <x v="121"/>
    <x v="121"/>
    <s v="C.T. LOTE X"/>
    <x v="379"/>
    <x v="0"/>
    <x v="0"/>
    <x v="340"/>
    <x v="0"/>
    <s v="Instalado"/>
    <s v="Operativo"/>
    <s v="Autoproductor"/>
    <x v="2"/>
    <x v="0"/>
    <x v="0"/>
    <x v="0"/>
    <s v="Privado"/>
    <s v="PIURA"/>
    <s v="PIURA"/>
    <s v="TALARA "/>
    <s v="EL ALTO"/>
    <n v="0"/>
    <x v="1"/>
    <n v="0"/>
    <x v="0"/>
    <n v="0"/>
    <x v="0"/>
    <x v="0"/>
    <n v="3133.5639999999999"/>
    <n v="3.1335639999999998"/>
    <m/>
    <n v="0.71250000000000002"/>
    <n v="0.64124999999999999"/>
    <n v="7.6479999999999997"/>
    <n v="0"/>
    <n v="21"/>
    <s v="BASE DE DATOS"/>
    <m/>
  </r>
  <r>
    <s v="20"/>
    <x v="9"/>
    <s v="OXIPAS"/>
    <s v="53025617"/>
    <s v="53025617"/>
    <x v="0"/>
    <m/>
    <m/>
    <n v="1.3"/>
    <n v="1.2"/>
    <m/>
    <m/>
    <n v="0"/>
    <m/>
    <m/>
    <m/>
    <n v="0"/>
    <n v="0"/>
    <x v="0"/>
    <s v="OXIPAS53025617EL"/>
    <s v="Oxido de Pasco S.A.C."/>
    <x v="101"/>
    <x v="101"/>
    <s v="Generador T‚rmico Nø 01"/>
    <x v="328"/>
    <x v="0"/>
    <x v="0"/>
    <x v="340"/>
    <x v="0"/>
    <s v="Instalado"/>
    <s v="Operativo"/>
    <s v="Autoproductor"/>
    <x v="2"/>
    <x v="0"/>
    <x v="0"/>
    <x v="0"/>
    <s v="Privado"/>
    <s v="PASCO"/>
    <s v="PASCO"/>
    <s v="PASCO"/>
    <s v="RANCAS"/>
    <n v="0"/>
    <x v="0"/>
    <n v="0"/>
    <x v="0"/>
    <n v="0"/>
    <x v="0"/>
    <x v="0"/>
    <n v="0"/>
    <n v="0"/>
    <m/>
    <n v="0.10833333333333334"/>
    <n v="9.9999999999999992E-2"/>
    <n v="7.6479999999999997"/>
    <n v="0"/>
    <n v="54"/>
    <s v="BASE DE DATOS"/>
    <m/>
  </r>
  <r>
    <s v="20"/>
    <x v="9"/>
    <s v="OXIPAS"/>
    <s v="53025717"/>
    <s v="53025717"/>
    <x v="0"/>
    <m/>
    <m/>
    <n v="1.3"/>
    <n v="1.2"/>
    <m/>
    <m/>
    <n v="0"/>
    <m/>
    <m/>
    <m/>
    <n v="0"/>
    <n v="0"/>
    <x v="0"/>
    <s v="OXIPAS53025717EL"/>
    <s v="Oxido de Pasco S.A.C."/>
    <x v="101"/>
    <x v="101"/>
    <s v="Generador T‚rmico Nø 02"/>
    <x v="328"/>
    <x v="0"/>
    <x v="0"/>
    <x v="340"/>
    <x v="0"/>
    <s v="Instalado"/>
    <s v="Operativo"/>
    <s v="Autoproductor"/>
    <x v="2"/>
    <x v="0"/>
    <x v="0"/>
    <x v="0"/>
    <s v="Privado"/>
    <s v="PASCO"/>
    <s v="PASCO"/>
    <s v="PASCO"/>
    <s v="RANCAS"/>
    <n v="0"/>
    <x v="0"/>
    <n v="0"/>
    <x v="0"/>
    <n v="0"/>
    <x v="0"/>
    <x v="0"/>
    <n v="0"/>
    <n v="0"/>
    <m/>
    <n v="0.10833333333333334"/>
    <n v="9.9999999999999992E-2"/>
    <n v="7.6479999999999997"/>
    <n v="0"/>
    <n v="54"/>
    <s v="BASE DE DATOS"/>
    <m/>
  </r>
  <r>
    <s v="20"/>
    <x v="9"/>
    <s v="VOLCAN"/>
    <s v="0000209"/>
    <s v="0000209"/>
    <x v="0"/>
    <m/>
    <m/>
    <n v="6"/>
    <n v="0"/>
    <m/>
    <m/>
    <n v="0"/>
    <m/>
    <m/>
    <m/>
    <n v="0"/>
    <n v="0"/>
    <x v="0"/>
    <s v="VOLCAN0000209EL"/>
    <s v="Volc n C¡a. Minera"/>
    <x v="105"/>
    <x v="105"/>
    <s v="C.T. CERRO DE PASCO"/>
    <x v="334"/>
    <x v="0"/>
    <x v="0"/>
    <x v="340"/>
    <x v="0"/>
    <s v="Instalado"/>
    <s v="Inoperativo"/>
    <s v="Autoproductor"/>
    <x v="2"/>
    <x v="0"/>
    <x v="0"/>
    <x v="0"/>
    <s v="Privado"/>
    <s v="PASCO"/>
    <s v="PASCO"/>
    <s v="PASCO"/>
    <s v="CHAUPIMARCA"/>
    <n v="0"/>
    <x v="0"/>
    <n v="0"/>
    <x v="0"/>
    <n v="0"/>
    <x v="0"/>
    <x v="0"/>
    <n v="0"/>
    <n v="0"/>
    <m/>
    <n v="0.5"/>
    <n v="0"/>
    <n v="7.6479999999999997"/>
    <n v="0"/>
    <n v="74"/>
    <s v="BASE DE DATOS"/>
    <m/>
  </r>
  <r>
    <s v="20"/>
    <x v="9"/>
    <s v="VOLCAN"/>
    <s v="53024917"/>
    <s v="53024917"/>
    <x v="0"/>
    <m/>
    <m/>
    <n v="1.825"/>
    <n v="1.2"/>
    <m/>
    <m/>
    <n v="0"/>
    <m/>
    <m/>
    <m/>
    <n v="0"/>
    <n v="0"/>
    <x v="0"/>
    <s v="VOLCAN53024917EL"/>
    <s v="Volc n C¡a. Minera"/>
    <x v="105"/>
    <x v="105"/>
    <s v="C.T. SAN CRISTOBAL U1"/>
    <x v="335"/>
    <x v="0"/>
    <x v="0"/>
    <x v="340"/>
    <x v="0"/>
    <s v="Instalado"/>
    <s v="Operativo"/>
    <s v="Autoproductor"/>
    <x v="2"/>
    <x v="0"/>
    <x v="0"/>
    <x v="0"/>
    <s v="Privado"/>
    <s v="JUNIN"/>
    <s v="JUNIN"/>
    <s v="YAULI"/>
    <s v="YAULI"/>
    <n v="0"/>
    <x v="0"/>
    <n v="0"/>
    <x v="0"/>
    <n v="0"/>
    <x v="0"/>
    <x v="0"/>
    <n v="0"/>
    <n v="0"/>
    <m/>
    <n v="0.15208333333333332"/>
    <n v="9.9999999999999992E-2"/>
    <n v="7.6479999999999997"/>
    <n v="0"/>
    <n v="74"/>
    <s v="BASE DE DATOS"/>
    <m/>
  </r>
  <r>
    <s v="20"/>
    <x v="9"/>
    <s v="VOLCAN"/>
    <s v="53025017"/>
    <s v="53025017"/>
    <x v="0"/>
    <m/>
    <m/>
    <n v="1.825"/>
    <n v="1.2"/>
    <m/>
    <m/>
    <n v="0"/>
    <m/>
    <m/>
    <m/>
    <n v="0"/>
    <n v="0"/>
    <x v="0"/>
    <s v="VOLCAN53025017EL"/>
    <s v="Volc n C¡a. Minera"/>
    <x v="105"/>
    <x v="105"/>
    <s v="C.T. SAN CRISTOBAL U2"/>
    <x v="335"/>
    <x v="0"/>
    <x v="0"/>
    <x v="340"/>
    <x v="0"/>
    <s v="Instalado"/>
    <s v="Operativo"/>
    <s v="Autoproductor"/>
    <x v="2"/>
    <x v="0"/>
    <x v="0"/>
    <x v="0"/>
    <s v="Privado"/>
    <s v="JUNIN"/>
    <s v="JUNIN"/>
    <s v="YAULI"/>
    <s v="YAULI"/>
    <n v="0"/>
    <x v="0"/>
    <n v="0"/>
    <x v="0"/>
    <n v="0"/>
    <x v="0"/>
    <x v="0"/>
    <n v="0"/>
    <n v="0"/>
    <m/>
    <n v="0.15208333333333332"/>
    <n v="9.9999999999999992E-2"/>
    <n v="7.6479999999999997"/>
    <n v="0"/>
    <n v="74"/>
    <s v="BASE DE DATOS"/>
    <m/>
  </r>
  <r>
    <s v="20"/>
    <x v="9"/>
    <s v="VOLCAN"/>
    <s v="53025117"/>
    <s v="53025117"/>
    <x v="0"/>
    <m/>
    <m/>
    <n v="1.6"/>
    <n v="1"/>
    <m/>
    <m/>
    <n v="0"/>
    <m/>
    <m/>
    <m/>
    <n v="0"/>
    <n v="0"/>
    <x v="0"/>
    <s v="VOLCAN53025117EL"/>
    <s v="Volc n C¡a. Minera"/>
    <x v="105"/>
    <x v="105"/>
    <s v="C.T. CARAHUACRA U3"/>
    <x v="336"/>
    <x v="0"/>
    <x v="0"/>
    <x v="340"/>
    <x v="0"/>
    <s v="Instalado"/>
    <s v="Operativo"/>
    <s v="Autoproductor"/>
    <x v="2"/>
    <x v="0"/>
    <x v="0"/>
    <x v="0"/>
    <s v="Privado"/>
    <s v="JUNIN"/>
    <s v="JUNIN"/>
    <s v="YAULI"/>
    <s v="YAULI"/>
    <n v="0"/>
    <x v="0"/>
    <n v="0"/>
    <x v="0"/>
    <n v="0"/>
    <x v="0"/>
    <x v="0"/>
    <n v="0"/>
    <n v="0"/>
    <m/>
    <n v="0.13333333333333333"/>
    <n v="8.3333333333333329E-2"/>
    <n v="7.6479999999999997"/>
    <n v="0"/>
    <n v="74"/>
    <s v="BASE DE DATOS"/>
    <m/>
  </r>
  <r>
    <s v="20"/>
    <x v="9"/>
    <s v="VOLCAN"/>
    <s v="53025217"/>
    <s v="53025217"/>
    <x v="0"/>
    <m/>
    <m/>
    <n v="1.825"/>
    <n v="1.2"/>
    <m/>
    <m/>
    <n v="0"/>
    <m/>
    <m/>
    <m/>
    <n v="0"/>
    <n v="0"/>
    <x v="0"/>
    <s v="VOLCAN53025217EL"/>
    <s v="Volc n C¡a. Minera"/>
    <x v="105"/>
    <x v="105"/>
    <s v="C.T. ANDAYCHAGUA U4"/>
    <x v="337"/>
    <x v="0"/>
    <x v="0"/>
    <x v="340"/>
    <x v="0"/>
    <s v="Instalado"/>
    <s v="Operativo"/>
    <s v="Autoproductor"/>
    <x v="2"/>
    <x v="0"/>
    <x v="0"/>
    <x v="0"/>
    <s v="Privado"/>
    <s v="JUNIN"/>
    <s v="JUNIN"/>
    <s v="YAULI"/>
    <s v="HUAY HUAY"/>
    <n v="0"/>
    <x v="0"/>
    <n v="0"/>
    <x v="0"/>
    <n v="0"/>
    <x v="0"/>
    <x v="0"/>
    <n v="0"/>
    <n v="0"/>
    <m/>
    <n v="0.15208333333333332"/>
    <n v="9.9999999999999992E-2"/>
    <n v="7.6479999999999997"/>
    <n v="0"/>
    <n v="74"/>
    <s v="BASE DE DATOS"/>
    <m/>
  </r>
  <r>
    <s v="20"/>
    <x v="9"/>
    <s v="VOLCAN"/>
    <s v="53025317"/>
    <s v="53025317"/>
    <x v="0"/>
    <m/>
    <m/>
    <n v="1.6"/>
    <n v="1"/>
    <m/>
    <m/>
    <n v="0"/>
    <m/>
    <m/>
    <m/>
    <n v="0"/>
    <n v="0"/>
    <x v="0"/>
    <s v="VOLCAN53025317EL"/>
    <s v="Volc n C¡a. Minera"/>
    <x v="105"/>
    <x v="105"/>
    <s v="C.T. ANDAYCHAGUA U5"/>
    <x v="337"/>
    <x v="0"/>
    <x v="0"/>
    <x v="340"/>
    <x v="0"/>
    <s v="Instalado"/>
    <s v="Operativo"/>
    <s v="Autoproductor"/>
    <x v="2"/>
    <x v="0"/>
    <x v="0"/>
    <x v="0"/>
    <s v="Privado"/>
    <s v="JUNIN"/>
    <s v="JUNIN"/>
    <s v="YAULI"/>
    <s v="HUAY HUAY"/>
    <n v="0"/>
    <x v="0"/>
    <n v="0"/>
    <x v="0"/>
    <n v="0"/>
    <x v="0"/>
    <x v="0"/>
    <n v="0"/>
    <n v="0"/>
    <m/>
    <n v="0.13333333333333333"/>
    <n v="8.3333333333333329E-2"/>
    <n v="7.6479999999999997"/>
    <n v="0"/>
    <n v="74"/>
    <s v="BASE DE DATOS"/>
    <m/>
  </r>
  <r>
    <s v="20"/>
    <x v="9"/>
    <s v="VOLCAN"/>
    <s v="53025417"/>
    <s v="53025417"/>
    <x v="0"/>
    <m/>
    <m/>
    <n v="1.825"/>
    <n v="1.2"/>
    <m/>
    <m/>
    <n v="0"/>
    <m/>
    <m/>
    <m/>
    <n v="0"/>
    <n v="0"/>
    <x v="0"/>
    <s v="VOLCAN53025417EL"/>
    <s v="Volc n C¡a. Minera"/>
    <x v="105"/>
    <x v="105"/>
    <s v="C.T. TICLIO U6"/>
    <x v="338"/>
    <x v="0"/>
    <x v="0"/>
    <x v="340"/>
    <x v="0"/>
    <s v="Instalado"/>
    <s v="Operativo"/>
    <s v="Autoproductor"/>
    <x v="2"/>
    <x v="0"/>
    <x v="0"/>
    <x v="0"/>
    <s v="Privado"/>
    <s v="JUNIN"/>
    <s v="JUNIN"/>
    <s v="YAULI"/>
    <s v="CHICLA"/>
    <n v="0"/>
    <x v="0"/>
    <n v="0"/>
    <x v="0"/>
    <n v="0"/>
    <x v="0"/>
    <x v="0"/>
    <n v="0"/>
    <n v="0"/>
    <m/>
    <n v="0.15208333333333332"/>
    <n v="9.9999999999999992E-2"/>
    <n v="7.6479999999999997"/>
    <n v="0"/>
    <n v="74"/>
    <s v="BASE DE DATOS"/>
    <m/>
  </r>
  <r>
    <s v="20"/>
    <x v="9"/>
    <s v="VOLCAN"/>
    <s v="53025517"/>
    <s v="53025517"/>
    <x v="0"/>
    <m/>
    <m/>
    <n v="1.825"/>
    <n v="1.2"/>
    <m/>
    <m/>
    <n v="0"/>
    <m/>
    <m/>
    <m/>
    <n v="0"/>
    <n v="0"/>
    <x v="0"/>
    <s v="VOLCAN53025517EL"/>
    <s v="Volc n C¡a. Minera"/>
    <x v="105"/>
    <x v="105"/>
    <s v="C.T. PLANTA VICTORIA U7"/>
    <x v="339"/>
    <x v="0"/>
    <x v="0"/>
    <x v="340"/>
    <x v="0"/>
    <s v="Instalado"/>
    <s v="Operativo"/>
    <s v="Autoproductor"/>
    <x v="2"/>
    <x v="0"/>
    <x v="0"/>
    <x v="0"/>
    <s v="Privado"/>
    <s v="JUNIN"/>
    <s v="JUNIN"/>
    <s v="YAULI"/>
    <s v="YAULI"/>
    <n v="0"/>
    <x v="0"/>
    <n v="0"/>
    <x v="0"/>
    <n v="0"/>
    <x v="0"/>
    <x v="0"/>
    <n v="0"/>
    <n v="0"/>
    <m/>
    <n v="0.15208333333333332"/>
    <n v="9.9999999999999992E-2"/>
    <n v="7.6479999999999997"/>
    <n v="0"/>
    <n v="74"/>
    <s v="BASE DE DATOS"/>
    <m/>
  </r>
  <r>
    <s v="20"/>
    <x v="8"/>
    <s v="CMCHUN"/>
    <s v="53017902"/>
    <s v="53017902"/>
    <x v="0"/>
    <m/>
    <m/>
    <n v="4.99"/>
    <n v="3.6"/>
    <m/>
    <m/>
    <n v="0"/>
    <m/>
    <m/>
    <m/>
    <n v="0"/>
    <n v="0"/>
    <x v="0"/>
    <s v="CMCHUN53017902EL"/>
    <s v="Compañía Minera Chungar S.A.C."/>
    <x v="96"/>
    <x v="96"/>
    <s v="C.T. Esperanza"/>
    <x v="318"/>
    <x v="0"/>
    <x v="0"/>
    <x v="340"/>
    <x v="0"/>
    <s v="Instalado"/>
    <s v="Operativo"/>
    <s v="Autoproductor"/>
    <x v="2"/>
    <x v="0"/>
    <x v="0"/>
    <x v="0"/>
    <s v="Privado"/>
    <s v="PASCO"/>
    <s v="PASCO"/>
    <s v="PASCO"/>
    <s v="HUAYLLAY"/>
    <n v="0"/>
    <x v="0"/>
    <n v="0"/>
    <x v="0"/>
    <n v="0"/>
    <x v="0"/>
    <x v="0"/>
    <n v="0"/>
    <n v="0"/>
    <m/>
    <n v="0.41583333333333333"/>
    <n v="0.3"/>
    <n v="7.6479999999999997"/>
    <n v="0"/>
    <n v="26"/>
    <s v="BASE DE DATOS"/>
    <m/>
  </r>
  <r>
    <s v="20"/>
    <x v="8"/>
    <s v="CMCHUN"/>
    <s v="53024717"/>
    <s v="53024717"/>
    <x v="0"/>
    <m/>
    <m/>
    <n v="0.34"/>
    <n v="0.3"/>
    <m/>
    <m/>
    <n v="0"/>
    <m/>
    <m/>
    <m/>
    <n v="0"/>
    <n v="0"/>
    <x v="0"/>
    <s v="CMCHUN53024717EL"/>
    <s v="Compañía Minera Chungar S.A.C."/>
    <x v="96"/>
    <x v="96"/>
    <s v="C.T. Planta Concentradora"/>
    <x v="319"/>
    <x v="0"/>
    <x v="0"/>
    <x v="340"/>
    <x v="0"/>
    <s v="Instalado"/>
    <s v="Operativo"/>
    <s v="Autoproductor"/>
    <x v="2"/>
    <x v="0"/>
    <x v="0"/>
    <x v="0"/>
    <s v="Privado"/>
    <s v="JUNIN"/>
    <s v="JUNIN"/>
    <n v="0"/>
    <n v="0"/>
    <n v="0"/>
    <x v="0"/>
    <n v="0"/>
    <x v="0"/>
    <n v="0"/>
    <x v="0"/>
    <x v="0"/>
    <n v="0"/>
    <n v="0"/>
    <m/>
    <n v="2.8333333333333335E-2"/>
    <n v="2.4999999999999998E-2"/>
    <n v="7.6479999999999997"/>
    <n v="0"/>
    <n v="26"/>
    <s v="BASE DE DATOS"/>
    <m/>
  </r>
  <r>
    <s v="20"/>
    <x v="8"/>
    <s v="CMCHUN"/>
    <s v="53024817"/>
    <s v="53024817"/>
    <x v="0"/>
    <m/>
    <m/>
    <n v="0.20399999999999999"/>
    <n v="0.2"/>
    <m/>
    <m/>
    <n v="0"/>
    <m/>
    <m/>
    <m/>
    <n v="0"/>
    <n v="0"/>
    <x v="0"/>
    <s v="CMCHUN53024817EL"/>
    <s v="Compañía Minera Chungar S.A.C."/>
    <x v="96"/>
    <x v="96"/>
    <s v="C.T. Tajo Don Pablo"/>
    <x v="320"/>
    <x v="0"/>
    <x v="0"/>
    <x v="340"/>
    <x v="0"/>
    <s v="Instalado"/>
    <s v="Operativo"/>
    <s v="Autoproductor"/>
    <x v="2"/>
    <x v="0"/>
    <x v="0"/>
    <x v="0"/>
    <s v="Privado"/>
    <s v="JUNIN"/>
    <s v="JUNIN"/>
    <n v="0"/>
    <n v="0"/>
    <n v="0"/>
    <x v="0"/>
    <n v="0"/>
    <x v="0"/>
    <n v="0"/>
    <x v="0"/>
    <x v="0"/>
    <n v="0"/>
    <n v="0"/>
    <m/>
    <n v="1.6999999999999998E-2"/>
    <n v="1.6666666666666666E-2"/>
    <n v="7.6479999999999997"/>
    <n v="0"/>
    <n v="26"/>
    <s v="BASE DE DATOS"/>
    <m/>
  </r>
  <r>
    <s v="20"/>
    <x v="9"/>
    <s v="CMCHUN"/>
    <s v="53017902"/>
    <s v="53017902"/>
    <x v="0"/>
    <m/>
    <m/>
    <n v="4.99"/>
    <n v="3.6"/>
    <m/>
    <m/>
    <n v="0"/>
    <m/>
    <m/>
    <m/>
    <n v="0"/>
    <n v="0"/>
    <x v="0"/>
    <s v="CMCHUN53017902EL"/>
    <s v="Compañía Minera Chungar S.A.C."/>
    <x v="96"/>
    <x v="96"/>
    <s v="C.T. Esperanza"/>
    <x v="318"/>
    <x v="0"/>
    <x v="0"/>
    <x v="340"/>
    <x v="0"/>
    <s v="Instalado"/>
    <s v="Operativo"/>
    <s v="Autoproductor"/>
    <x v="2"/>
    <x v="0"/>
    <x v="0"/>
    <x v="0"/>
    <s v="Privado"/>
    <s v="PASCO"/>
    <s v="PASCO"/>
    <s v="PASCO"/>
    <s v="HUAYLLAY"/>
    <n v="0"/>
    <x v="0"/>
    <n v="0"/>
    <x v="0"/>
    <n v="0"/>
    <x v="0"/>
    <x v="0"/>
    <n v="0"/>
    <n v="0"/>
    <m/>
    <n v="0.41583333333333333"/>
    <n v="0.3"/>
    <n v="7.6479999999999997"/>
    <n v="0"/>
    <n v="26"/>
    <s v="BASE DE DATOS"/>
    <m/>
  </r>
  <r>
    <s v="20"/>
    <x v="9"/>
    <s v="CMCHUN"/>
    <s v="53024717"/>
    <s v="53024717"/>
    <x v="0"/>
    <m/>
    <m/>
    <n v="0.34"/>
    <n v="0.3"/>
    <m/>
    <m/>
    <n v="0"/>
    <m/>
    <m/>
    <m/>
    <n v="0"/>
    <n v="0"/>
    <x v="0"/>
    <s v="CMCHUN53024717EL"/>
    <s v="Compañía Minera Chungar S.A.C."/>
    <x v="96"/>
    <x v="96"/>
    <s v="C.T. Planta Concentradora"/>
    <x v="319"/>
    <x v="0"/>
    <x v="0"/>
    <x v="340"/>
    <x v="0"/>
    <s v="Instalado"/>
    <s v="Operativo"/>
    <s v="Autoproductor"/>
    <x v="2"/>
    <x v="0"/>
    <x v="0"/>
    <x v="0"/>
    <s v="Privado"/>
    <s v="JUNIN"/>
    <s v="JUNIN"/>
    <n v="0"/>
    <n v="0"/>
    <n v="0"/>
    <x v="0"/>
    <n v="0"/>
    <x v="0"/>
    <n v="0"/>
    <x v="0"/>
    <x v="0"/>
    <n v="0"/>
    <n v="0"/>
    <m/>
    <n v="2.8333333333333335E-2"/>
    <n v="2.4999999999999998E-2"/>
    <n v="7.6479999999999997"/>
    <n v="0"/>
    <n v="26"/>
    <s v="BASE DE DATOS"/>
    <m/>
  </r>
  <r>
    <s v="20"/>
    <x v="9"/>
    <s v="CMCHUN"/>
    <s v="53024817"/>
    <s v="53024817"/>
    <x v="0"/>
    <m/>
    <m/>
    <n v="0.20399999999999999"/>
    <n v="0.2"/>
    <m/>
    <m/>
    <n v="0"/>
    <m/>
    <m/>
    <m/>
    <n v="0"/>
    <n v="0"/>
    <x v="0"/>
    <s v="CMCHUN53024817EL"/>
    <s v="Compañía Minera Chungar S.A.C."/>
    <x v="96"/>
    <x v="96"/>
    <s v="C.T. Tajo Don Pablo"/>
    <x v="320"/>
    <x v="0"/>
    <x v="0"/>
    <x v="340"/>
    <x v="0"/>
    <s v="Instalado"/>
    <s v="Operativo"/>
    <s v="Autoproductor"/>
    <x v="2"/>
    <x v="0"/>
    <x v="0"/>
    <x v="0"/>
    <s v="Privado"/>
    <s v="JUNIN"/>
    <s v="JUNIN"/>
    <n v="0"/>
    <n v="0"/>
    <n v="0"/>
    <x v="0"/>
    <n v="0"/>
    <x v="0"/>
    <n v="0"/>
    <x v="0"/>
    <x v="0"/>
    <n v="0"/>
    <n v="0"/>
    <m/>
    <n v="1.6999999999999998E-2"/>
    <n v="1.6666666666666666E-2"/>
    <n v="7.6479999999999997"/>
    <n v="0"/>
    <n v="26"/>
    <s v="BASE DE DATOS"/>
    <m/>
  </r>
  <r>
    <s v="20"/>
    <x v="9"/>
    <s v="IEQSA"/>
    <s v="33055795"/>
    <s v="33055795"/>
    <x v="0"/>
    <m/>
    <m/>
    <n v="2.62"/>
    <n v="0.80200000000000005"/>
    <m/>
    <m/>
    <n v="0.96299999999999997"/>
    <m/>
    <m/>
    <m/>
    <n v="0"/>
    <n v="0.93"/>
    <x v="0"/>
    <s v="IEQSA33055795EL"/>
    <s v="Industrias Electroquimicas S. A."/>
    <x v="112"/>
    <x v="112"/>
    <s v="C.T. IEQSA"/>
    <x v="356"/>
    <x v="0"/>
    <x v="0"/>
    <x v="340"/>
    <x v="0"/>
    <s v="Instalado"/>
    <s v="Operativo"/>
    <s v="Autoproductor"/>
    <x v="2"/>
    <x v="1"/>
    <x v="0"/>
    <x v="0"/>
    <s v="Privado"/>
    <s v="LIMA"/>
    <s v="CALLAO"/>
    <s v="CALLAO"/>
    <s v="CARMEN DE LA LEGUA"/>
    <n v="0"/>
    <x v="0"/>
    <n v="0"/>
    <x v="0"/>
    <n v="0"/>
    <x v="0"/>
    <x v="0"/>
    <n v="0.96299999999999997"/>
    <n v="9.6299999999999999E-4"/>
    <m/>
    <n v="0.2911111111111111"/>
    <n v="0.18677777777777779"/>
    <n v="7.6479999999999997"/>
    <n v="0"/>
    <n v="41"/>
    <s v="BASE DE DATOS"/>
    <m/>
  </r>
  <r>
    <s v="20"/>
    <x v="8"/>
    <s v="ILLAPU"/>
    <s v="33273911"/>
    <s v="33273911"/>
    <x v="1"/>
    <m/>
    <m/>
    <n v="13.6"/>
    <n v="13.6"/>
    <m/>
    <m/>
    <n v="8963.7690000000002"/>
    <m/>
    <m/>
    <m/>
    <n v="0"/>
    <n v="13.91"/>
    <x v="0"/>
    <s v="ILLAPU33273911TG"/>
    <s v="Illapu Energy S.A."/>
    <x v="98"/>
    <x v="98"/>
    <s v="C.T. Planta Huachipa"/>
    <x v="322"/>
    <x v="1"/>
    <x v="1"/>
    <x v="340"/>
    <x v="0"/>
    <s v="Instalado"/>
    <s v="Operativo"/>
    <s v="Autoproductor"/>
    <x v="2"/>
    <x v="1"/>
    <x v="0"/>
    <x v="0"/>
    <s v="Privado"/>
    <s v="LIMA"/>
    <s v="LIMA"/>
    <s v="LIMA"/>
    <s v="CHOSICA"/>
    <n v="0"/>
    <x v="1"/>
    <s v="COGENERADOR"/>
    <x v="0"/>
    <n v="0"/>
    <x v="0"/>
    <x v="0"/>
    <n v="8963.7690000000002"/>
    <n v="8.963769000000001"/>
    <m/>
    <n v="1.1333333333333333"/>
    <n v="1.1333333333333333"/>
    <n v="7.6479999999999997"/>
    <n v="0"/>
    <n v="39"/>
    <s v="BASE DE DATOS"/>
    <m/>
  </r>
  <r>
    <s v="20"/>
    <x v="9"/>
    <s v="ILLAPU"/>
    <s v="33273911"/>
    <s v="33273911"/>
    <x v="1"/>
    <m/>
    <m/>
    <n v="13.6"/>
    <n v="13.6"/>
    <m/>
    <m/>
    <n v="7690.518"/>
    <m/>
    <m/>
    <m/>
    <n v="0"/>
    <n v="14.05"/>
    <x v="0"/>
    <s v="ILLAPU33273911TG"/>
    <s v="Illapu Energy S.A."/>
    <x v="98"/>
    <x v="98"/>
    <s v="C.T. Planta Huachipa"/>
    <x v="322"/>
    <x v="1"/>
    <x v="1"/>
    <x v="340"/>
    <x v="0"/>
    <s v="Instalado"/>
    <s v="Operativo"/>
    <s v="Autoproductor"/>
    <x v="2"/>
    <x v="1"/>
    <x v="0"/>
    <x v="0"/>
    <s v="Privado"/>
    <s v="LIMA"/>
    <s v="LIMA"/>
    <s v="LIMA"/>
    <s v="CHOSICA"/>
    <n v="0"/>
    <x v="1"/>
    <s v="COGENERADOR"/>
    <x v="0"/>
    <n v="0"/>
    <x v="0"/>
    <x v="0"/>
    <n v="7690.518"/>
    <n v="7.690518"/>
    <m/>
    <n v="1.1333333333333333"/>
    <n v="1.1333333333333333"/>
    <n v="7.6479999999999997"/>
    <n v="0"/>
    <n v="39"/>
    <s v="BASE DE DATOS"/>
    <m/>
  </r>
  <r>
    <s v="20"/>
    <x v="9"/>
    <s v="MKOLPA"/>
    <s v="53025918"/>
    <s v="53025918"/>
    <x v="0"/>
    <m/>
    <m/>
    <n v="0.499"/>
    <n v="0.32"/>
    <m/>
    <m/>
    <n v="36.5"/>
    <m/>
    <m/>
    <m/>
    <n v="2"/>
    <n v="0.3"/>
    <x v="0"/>
    <s v="MKOLPA53025918EL"/>
    <s v="Compañia Minera Kolpa S.A."/>
    <x v="99"/>
    <x v="99"/>
    <s v="C.T. Kolpa"/>
    <x v="323"/>
    <x v="0"/>
    <x v="0"/>
    <x v="340"/>
    <x v="0"/>
    <s v="Instalado"/>
    <s v="Operativo"/>
    <s v="Autoproductor"/>
    <x v="2"/>
    <x v="0"/>
    <x v="0"/>
    <x v="0"/>
    <s v="Privado"/>
    <s v="HUANCAVELICA"/>
    <s v="HUANCAVELICA"/>
    <s v="HUANCAVELICA"/>
    <s v="HUACHOCOLPA"/>
    <n v="0"/>
    <x v="0"/>
    <n v="0"/>
    <x v="0"/>
    <n v="0"/>
    <x v="0"/>
    <x v="0"/>
    <n v="36.5"/>
    <n v="3.6499999999999998E-2"/>
    <m/>
    <n v="4.1583333333333333E-2"/>
    <n v="2.6666666666666668E-2"/>
    <n v="7.6479999999999997"/>
    <n v="0"/>
    <n v="27"/>
    <s v="BASE DE DATOS"/>
    <m/>
  </r>
  <r>
    <s v="20"/>
    <x v="9"/>
    <s v="LAREDO"/>
    <s v="53204012"/>
    <s v="53204012"/>
    <x v="2"/>
    <m/>
    <m/>
    <n v="1.25"/>
    <n v="1.25"/>
    <m/>
    <m/>
    <n v="0"/>
    <m/>
    <m/>
    <m/>
    <n v="0"/>
    <n v="0"/>
    <x v="0"/>
    <s v="LAREDO53204012TV"/>
    <s v="Empresa Agroindustrial Laredo S.A.A."/>
    <x v="117"/>
    <x v="117"/>
    <s v="C.T. TURBO GENERADOR 1"/>
    <x v="390"/>
    <x v="2"/>
    <x v="2"/>
    <x v="340"/>
    <x v="0"/>
    <s v="Instalado"/>
    <s v="Operativo"/>
    <s v="Autoproductor"/>
    <x v="2"/>
    <x v="0"/>
    <x v="0"/>
    <x v="0"/>
    <s v="Privado"/>
    <s v="LA LIBERTAD"/>
    <s v="LA LIBERTAD"/>
    <s v="TRUJILLO"/>
    <s v="LAREDO"/>
    <n v="0"/>
    <x v="3"/>
    <s v="COGENERADOR"/>
    <x v="0"/>
    <n v="0"/>
    <x v="0"/>
    <x v="0"/>
    <n v="0"/>
    <n v="0"/>
    <m/>
    <n v="0.25"/>
    <n v="0.25"/>
    <n v="7.6479999999999997"/>
    <n v="0"/>
    <n v="1"/>
    <s v="BASE DE DATOS"/>
    <m/>
  </r>
  <r>
    <s v="20"/>
    <x v="9"/>
    <s v="LAREDO"/>
    <s v="53204112"/>
    <s v="53204112"/>
    <x v="2"/>
    <m/>
    <m/>
    <n v="1.25"/>
    <n v="1.25"/>
    <m/>
    <m/>
    <n v="0"/>
    <m/>
    <m/>
    <m/>
    <n v="0"/>
    <n v="0"/>
    <x v="0"/>
    <s v="LAREDO53204112TV"/>
    <s v="Empresa Agroindustrial Laredo S.A.A."/>
    <x v="117"/>
    <x v="117"/>
    <s v="C.T. TURBO GENERADOR 2"/>
    <x v="391"/>
    <x v="2"/>
    <x v="2"/>
    <x v="340"/>
    <x v="0"/>
    <s v="Instalado"/>
    <s v="Operativo"/>
    <s v="Autoproductor"/>
    <x v="2"/>
    <x v="0"/>
    <x v="0"/>
    <x v="0"/>
    <s v="Privado"/>
    <s v="LA LIBERTAD"/>
    <s v="LA LIBERTAD"/>
    <s v="TRUJILLO"/>
    <s v="LAREDO"/>
    <n v="0"/>
    <x v="3"/>
    <s v="COGENERADOR"/>
    <x v="0"/>
    <n v="0"/>
    <x v="0"/>
    <x v="0"/>
    <n v="0"/>
    <n v="0"/>
    <m/>
    <n v="0.25"/>
    <n v="0.25"/>
    <n v="7.6479999999999997"/>
    <n v="0"/>
    <n v="1"/>
    <s v="BASE DE DATOS"/>
    <m/>
  </r>
  <r>
    <s v="20"/>
    <x v="9"/>
    <s v="LAREDO"/>
    <s v="53204212"/>
    <s v="53204212"/>
    <x v="2"/>
    <m/>
    <m/>
    <n v="3"/>
    <n v="2.5"/>
    <m/>
    <m/>
    <n v="0"/>
    <m/>
    <m/>
    <m/>
    <n v="0"/>
    <n v="0"/>
    <x v="0"/>
    <s v="LAREDO53204212TV"/>
    <s v="Empresa Agroindustrial Laredo S.A.A."/>
    <x v="117"/>
    <x v="117"/>
    <s v="C.T. TURBO GENERADOR 3"/>
    <x v="392"/>
    <x v="2"/>
    <x v="2"/>
    <x v="340"/>
    <x v="0"/>
    <s v="Instalado"/>
    <s v="Operativo"/>
    <s v="Autoproductor"/>
    <x v="2"/>
    <x v="0"/>
    <x v="0"/>
    <x v="0"/>
    <s v="Privado"/>
    <s v="LA LIBERTAD"/>
    <s v="LA LIBERTAD"/>
    <s v="TRUJILLO"/>
    <s v="LAREDO"/>
    <n v="0"/>
    <x v="3"/>
    <s v="COGENERADOR"/>
    <x v="0"/>
    <n v="0"/>
    <x v="0"/>
    <x v="0"/>
    <n v="0"/>
    <n v="0"/>
    <m/>
    <n v="0.6"/>
    <n v="0.5"/>
    <n v="7.6479999999999997"/>
    <n v="0"/>
    <n v="1"/>
    <s v="BASE DE DATOS"/>
    <m/>
  </r>
  <r>
    <s v="20"/>
    <x v="9"/>
    <s v="LAREDO"/>
    <s v="53204312"/>
    <s v="53204312"/>
    <x v="2"/>
    <m/>
    <m/>
    <n v="3"/>
    <n v="2.5"/>
    <m/>
    <m/>
    <n v="0"/>
    <m/>
    <m/>
    <m/>
    <n v="0"/>
    <n v="0"/>
    <x v="0"/>
    <s v="LAREDO53204312TV"/>
    <s v="Empresa Agroindustrial Laredo S.A.A."/>
    <x v="117"/>
    <x v="117"/>
    <s v="C.T. TURBO GENERADOR 4"/>
    <x v="393"/>
    <x v="2"/>
    <x v="2"/>
    <x v="340"/>
    <x v="0"/>
    <s v="Instalado"/>
    <s v="Operativo"/>
    <s v="Autoproductor"/>
    <x v="2"/>
    <x v="0"/>
    <x v="0"/>
    <x v="0"/>
    <s v="Privado"/>
    <s v="LA LIBERTAD"/>
    <s v="LA LIBERTAD"/>
    <s v="TRUJILLO"/>
    <s v="LAREDO"/>
    <n v="0"/>
    <x v="3"/>
    <s v="COGENERADOR"/>
    <x v="0"/>
    <n v="0"/>
    <x v="0"/>
    <x v="0"/>
    <n v="0"/>
    <n v="0"/>
    <m/>
    <n v="0.6"/>
    <n v="0.5"/>
    <n v="7.6479999999999997"/>
    <n v="0"/>
    <n v="1"/>
    <s v="BASE DE DATOS"/>
    <m/>
  </r>
  <r>
    <s v="20"/>
    <x v="9"/>
    <s v="LAREDO"/>
    <s v="53024617"/>
    <s v="53024617"/>
    <x v="2"/>
    <m/>
    <m/>
    <n v="10"/>
    <n v="10"/>
    <m/>
    <m/>
    <n v="2717.16"/>
    <m/>
    <m/>
    <m/>
    <n v="0"/>
    <n v="4.4249999999999998"/>
    <x v="0"/>
    <s v="LAREDO53024617TV"/>
    <s v="Empresa Agroindustrial Laredo S.A.A."/>
    <x v="117"/>
    <x v="117"/>
    <s v="C.T. TURBO GENERADOR 5"/>
    <x v="369"/>
    <x v="2"/>
    <x v="2"/>
    <x v="340"/>
    <x v="0"/>
    <s v="Instalado"/>
    <s v="Operativo"/>
    <s v="Autoproductor"/>
    <x v="2"/>
    <x v="0"/>
    <x v="0"/>
    <x v="0"/>
    <s v="Privado"/>
    <s v="LA LIBERTAD"/>
    <s v="LA LIBERTAD"/>
    <s v="TRUJILLO"/>
    <s v="LAREDO"/>
    <n v="0"/>
    <x v="3"/>
    <s v="COGENERADOR"/>
    <x v="0"/>
    <n v="0"/>
    <x v="0"/>
    <x v="0"/>
    <n v="2717.16"/>
    <n v="2.7171599999999998"/>
    <m/>
    <n v="0.83333333333333337"/>
    <n v="0.83333333333333337"/>
    <n v="7.6479999999999997"/>
    <n v="0"/>
    <n v="1"/>
    <s v="BASE DE DATOS"/>
    <m/>
  </r>
  <r>
    <s v="20"/>
    <x v="9"/>
    <s v="LAREDO"/>
    <s v="53204412"/>
    <s v="53204412"/>
    <x v="2"/>
    <m/>
    <m/>
    <n v="0.8"/>
    <n v="0.8"/>
    <m/>
    <m/>
    <n v="40.988"/>
    <m/>
    <m/>
    <m/>
    <n v="0"/>
    <n v="0.8"/>
    <x v="0"/>
    <s v="LAREDO53204412TV"/>
    <s v="Empresa Agroindustrial Laredo S.A.A."/>
    <x v="117"/>
    <x v="117"/>
    <s v="C.T. UNIDAD DIESEL"/>
    <x v="370"/>
    <x v="0"/>
    <x v="0"/>
    <x v="340"/>
    <x v="0"/>
    <s v="Instalado"/>
    <s v="Operativo"/>
    <s v="Autoproductor"/>
    <x v="2"/>
    <x v="0"/>
    <x v="0"/>
    <x v="0"/>
    <s v="Privado"/>
    <s v="LA LIBERTAD"/>
    <s v="LA LIBERTAD"/>
    <s v="TRUJILLO"/>
    <s v="LAREDO"/>
    <n v="0"/>
    <x v="0"/>
    <s v="COGENERADOR"/>
    <x v="0"/>
    <n v="0"/>
    <x v="0"/>
    <x v="0"/>
    <n v="40.988"/>
    <n v="4.0987999999999997E-2"/>
    <m/>
    <n v="6.6666666666666666E-2"/>
    <n v="6.6666666666666666E-2"/>
    <n v="7.6479999999999997"/>
    <n v="0"/>
    <n v="1"/>
    <s v="BASE DE DATOS"/>
    <m/>
  </r>
  <r>
    <s v="20"/>
    <x v="9"/>
    <s v="RETAMA"/>
    <s v="33025293"/>
    <s v="33025293"/>
    <x v="0"/>
    <m/>
    <m/>
    <n v="13.734999999999999"/>
    <n v="9.9849999999999994"/>
    <m/>
    <m/>
    <n v="94.474000000000004"/>
    <m/>
    <m/>
    <m/>
    <n v="0"/>
    <n v="0"/>
    <x v="0"/>
    <s v="RETAMA33025293EL"/>
    <s v="Minera Aur¡fera Retamas S.A."/>
    <x v="90"/>
    <x v="90"/>
    <s v="C.T. San Andr‚s"/>
    <x v="307"/>
    <x v="0"/>
    <x v="0"/>
    <x v="340"/>
    <x v="0"/>
    <s v="Instalado"/>
    <s v="Operativo"/>
    <s v="Autoproductor"/>
    <x v="2"/>
    <x v="0"/>
    <x v="0"/>
    <x v="0"/>
    <s v="Privado"/>
    <s v="LA LIBERTAD"/>
    <s v="LA LIBERTAD"/>
    <s v="PATAZ"/>
    <s v="PARCOY"/>
    <n v="0"/>
    <x v="0"/>
    <n v="0"/>
    <x v="0"/>
    <n v="0"/>
    <x v="0"/>
    <x v="0"/>
    <n v="94.474000000000004"/>
    <n v="9.4474000000000002E-2"/>
    <m/>
    <n v="1.1445833333333333"/>
    <n v="0.83208333333333329"/>
    <n v="7.6479999999999997"/>
    <n v="0"/>
    <n v="45"/>
    <s v="BASE DE DATOS"/>
    <m/>
  </r>
  <r>
    <s v="20"/>
    <x v="9"/>
    <s v="MINSUR"/>
    <s v="0000001E"/>
    <s v="0000001E"/>
    <x v="0"/>
    <m/>
    <m/>
    <n v="6.165"/>
    <n v="4"/>
    <m/>
    <m/>
    <n v="289.28199999999998"/>
    <m/>
    <m/>
    <m/>
    <n v="0"/>
    <n v="3.5"/>
    <x v="0"/>
    <s v="MINSUR0000001EEL"/>
    <s v="Minsur S.A."/>
    <x v="100"/>
    <x v="100"/>
    <s v="C.T. FUNDICIÓN GAS NATURAL"/>
    <x v="324"/>
    <x v="0"/>
    <x v="0"/>
    <x v="340"/>
    <x v="0"/>
    <s v="Instalado"/>
    <s v="Operativo"/>
    <s v="Autoproductor"/>
    <x v="2"/>
    <x v="1"/>
    <x v="0"/>
    <x v="0"/>
    <s v="Privado"/>
    <s v="ICA"/>
    <s v="ICA"/>
    <s v="PISCO"/>
    <s v="PARACAS"/>
    <n v="0"/>
    <x v="1"/>
    <n v="0"/>
    <x v="0"/>
    <n v="0"/>
    <x v="0"/>
    <x v="0"/>
    <n v="289.28199999999998"/>
    <n v="0.28928199999999998"/>
    <m/>
    <n v="0.51375000000000004"/>
    <n v="0.33333333333333331"/>
    <n v="7.6479999999999997"/>
    <n v="0"/>
    <n v="50"/>
    <s v="BASE DE DATOS"/>
    <m/>
  </r>
  <r>
    <s v="20"/>
    <x v="9"/>
    <s v="MINSUR"/>
    <s v="33016193"/>
    <s v="33016193"/>
    <x v="0"/>
    <m/>
    <m/>
    <n v="8.5"/>
    <n v="6.03"/>
    <m/>
    <m/>
    <n v="9.6300000000000008"/>
    <m/>
    <m/>
    <m/>
    <n v="19"/>
    <n v="3.95"/>
    <x v="0"/>
    <s v="MINSUR33016193EL"/>
    <s v="Minsur S.A."/>
    <x v="100"/>
    <x v="100"/>
    <s v="C.T. SAN RAFAEL"/>
    <x v="325"/>
    <x v="0"/>
    <x v="0"/>
    <x v="340"/>
    <x v="0"/>
    <s v="Instalado"/>
    <s v="Operativo"/>
    <s v="Autoproductor"/>
    <x v="2"/>
    <x v="1"/>
    <x v="0"/>
    <x v="0"/>
    <s v="Privado"/>
    <s v="PUNO"/>
    <s v="PUNO"/>
    <s v="MELGAR"/>
    <s v="ANTANTA"/>
    <n v="0"/>
    <x v="0"/>
    <n v="0"/>
    <x v="0"/>
    <n v="0"/>
    <x v="0"/>
    <x v="0"/>
    <n v="9.6300000000000008"/>
    <n v="9.6300000000000014E-3"/>
    <m/>
    <n v="0.70833333333333337"/>
    <n v="0.50250000000000006"/>
    <n v="7.6479999999999997"/>
    <n v="0"/>
    <n v="50"/>
    <s v="BASE DE DATOS"/>
    <m/>
  </r>
  <r>
    <s v="20"/>
    <x v="9"/>
    <s v="MINSUR"/>
    <s v="53024315"/>
    <s v="53024315"/>
    <x v="0"/>
    <m/>
    <m/>
    <n v="3.65"/>
    <n v="2.5"/>
    <m/>
    <m/>
    <n v="5.9210000000000003"/>
    <m/>
    <m/>
    <m/>
    <n v="0"/>
    <n v="1.2"/>
    <x v="0"/>
    <s v="MINSUR53024315EL"/>
    <s v="Minsur S.A."/>
    <x v="100"/>
    <x v="100"/>
    <s v="C.T. PUCAMARCA"/>
    <x v="326"/>
    <x v="0"/>
    <x v="0"/>
    <x v="340"/>
    <x v="0"/>
    <s v="Instalado"/>
    <s v="Operativo"/>
    <s v="Autoproductor"/>
    <x v="2"/>
    <x v="1"/>
    <x v="0"/>
    <x v="0"/>
    <s v="Privado"/>
    <s v="TACNA"/>
    <s v="TACNA"/>
    <s v="TACNA"/>
    <s v="PALCA"/>
    <s v="PUCAMARCA"/>
    <x v="0"/>
    <n v="0"/>
    <x v="0"/>
    <n v="0"/>
    <x v="0"/>
    <x v="0"/>
    <n v="5.9210000000000003"/>
    <n v="5.921E-3"/>
    <m/>
    <n v="0.30416666666666664"/>
    <n v="0.20833333333333334"/>
    <n v="7.6479999999999997"/>
    <n v="0"/>
    <n v="50"/>
    <s v="BASE DE DATOS"/>
    <m/>
  </r>
  <r>
    <s v="20"/>
    <x v="9"/>
    <s v="MINSUR"/>
    <s v="53202609"/>
    <s v="53202609"/>
    <x v="0"/>
    <m/>
    <m/>
    <n v="3.99"/>
    <n v="3.15"/>
    <m/>
    <m/>
    <n v="12.095000000000001"/>
    <m/>
    <m/>
    <m/>
    <n v="0"/>
    <n v="3"/>
    <x v="0"/>
    <s v="MINSUR53202609EL"/>
    <s v="Minsur S.A."/>
    <x v="100"/>
    <x v="100"/>
    <s v="C.T. FUNDICIÓN DIESEL"/>
    <x v="327"/>
    <x v="0"/>
    <x v="0"/>
    <x v="340"/>
    <x v="0"/>
    <s v="Instalado"/>
    <s v="Operativo"/>
    <s v="Autoproductor"/>
    <x v="2"/>
    <x v="1"/>
    <x v="0"/>
    <x v="0"/>
    <s v="Privado"/>
    <s v="ICA"/>
    <s v="ICA"/>
    <s v="PISCO"/>
    <s v="PARACAS"/>
    <n v="0"/>
    <x v="0"/>
    <n v="0"/>
    <x v="0"/>
    <n v="0"/>
    <x v="0"/>
    <x v="0"/>
    <n v="12.095000000000001"/>
    <n v="1.2095E-2"/>
    <m/>
    <n v="0.33250000000000002"/>
    <n v="0.26250000000000001"/>
    <n v="7.6479999999999997"/>
    <n v="0"/>
    <n v="50"/>
    <s v="BASE DE DATOS"/>
    <m/>
  </r>
  <r>
    <s v="20"/>
    <x v="9"/>
    <s v="STRATU"/>
    <s v="33179009"/>
    <s v="33179009"/>
    <x v="0"/>
    <m/>
    <m/>
    <n v="42"/>
    <n v="42"/>
    <m/>
    <m/>
    <n v="0"/>
    <m/>
    <m/>
    <m/>
    <n v="0"/>
    <n v="0"/>
    <x v="0"/>
    <s v="STRATU33179009EL"/>
    <s v="Pacific Stratus Energy del Perú S.A."/>
    <x v="88"/>
    <x v="88"/>
    <s v="C.T. Huayuri"/>
    <x v="303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2"/>
    <n v="0"/>
    <x v="0"/>
    <n v="0"/>
    <x v="0"/>
    <x v="0"/>
    <n v="0"/>
    <n v="0"/>
    <m/>
    <n v="3.5"/>
    <n v="3.5"/>
    <n v="7.6479999999999997"/>
    <n v="0"/>
    <n v="55"/>
    <s v="BASE DE DATOS"/>
    <m/>
  </r>
  <r>
    <s v="20"/>
    <x v="9"/>
    <s v="STRATU"/>
    <s v="33039894"/>
    <s v="33039894"/>
    <x v="0"/>
    <m/>
    <m/>
    <n v="65.510000000000005"/>
    <n v="49.14"/>
    <m/>
    <m/>
    <n v="236.57"/>
    <m/>
    <m/>
    <m/>
    <n v="95.98"/>
    <n v="0.46"/>
    <x v="0"/>
    <s v="STRATU33039894EL"/>
    <s v="Pacific Stratus Energy del Perú S.A."/>
    <x v="88"/>
    <x v="88"/>
    <s v="C.T. MINICENTRALES L-1AB"/>
    <x v="304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ALTO AMAZONAS"/>
    <n v="0"/>
    <x v="1"/>
    <n v="0"/>
    <x v="0"/>
    <n v="0"/>
    <x v="0"/>
    <x v="0"/>
    <n v="236.57"/>
    <n v="0.23657"/>
    <m/>
    <n v="6.081666666666667"/>
    <n v="4.1091666666666669"/>
    <n v="7.6479999999999997"/>
    <n v="0"/>
    <n v="55"/>
    <s v="BASE DE DATOS"/>
    <m/>
  </r>
  <r>
    <s v="20"/>
    <x v="9"/>
    <s v="STRATU"/>
    <s v="33148006"/>
    <s v="33148006"/>
    <x v="0"/>
    <m/>
    <m/>
    <n v="20.8"/>
    <n v="16"/>
    <m/>
    <m/>
    <n v="0"/>
    <m/>
    <m/>
    <m/>
    <n v="0"/>
    <n v="0"/>
    <x v="0"/>
    <s v="STRATU33148006EL"/>
    <s v="Pacific Stratus Energy del Perú S.A."/>
    <x v="88"/>
    <x v="88"/>
    <s v="C.T. Guayabal"/>
    <x v="305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0"/>
    <n v="0"/>
    <x v="0"/>
    <n v="0"/>
    <x v="0"/>
    <x v="0"/>
    <n v="0"/>
    <n v="0"/>
    <m/>
    <n v="1.7333333333333334"/>
    <n v="1.3333333333333333"/>
    <n v="7.6479999999999997"/>
    <n v="0"/>
    <n v="55"/>
    <s v="BASE DE DATOS"/>
    <m/>
  </r>
  <r>
    <s v="20"/>
    <x v="9"/>
    <s v="CPPC"/>
    <s v="33101200"/>
    <s v="33101200"/>
    <x v="0"/>
    <m/>
    <m/>
    <n v="1.8"/>
    <n v="1.5"/>
    <m/>
    <m/>
    <n v="0"/>
    <m/>
    <m/>
    <m/>
    <n v="0"/>
    <n v="1.5"/>
    <x v="0"/>
    <s v="CPPC33101200EL"/>
    <s v="Cia.Pesquera del Pac¡fico Centro S.A."/>
    <x v="102"/>
    <x v="102"/>
    <s v="C.T.Planta Chimbote"/>
    <x v="329"/>
    <x v="0"/>
    <x v="0"/>
    <x v="340"/>
    <x v="0"/>
    <s v="Instalado"/>
    <s v="Inoperativo"/>
    <s v="Autoproductor"/>
    <x v="2"/>
    <x v="1"/>
    <x v="0"/>
    <x v="0"/>
    <s v="Privado"/>
    <s v="ANCASH"/>
    <s v="ANCASH"/>
    <s v="SANTA"/>
    <s v="CHIMBOTE"/>
    <n v="0"/>
    <x v="0"/>
    <n v="0"/>
    <x v="0"/>
    <n v="0"/>
    <x v="0"/>
    <x v="0"/>
    <n v="0"/>
    <n v="0"/>
    <m/>
    <n v="0.15"/>
    <n v="0.125"/>
    <n v="7.6479999999999997"/>
    <n v="0"/>
    <n v="31"/>
    <s v="BASE DE DATOS"/>
    <m/>
  </r>
  <r>
    <s v="20"/>
    <x v="9"/>
    <s v="CPPC"/>
    <s v="33100900"/>
    <s v="33100900"/>
    <x v="0"/>
    <m/>
    <m/>
    <n v="2.0499999999999998"/>
    <n v="1.5"/>
    <m/>
    <m/>
    <n v="0"/>
    <m/>
    <m/>
    <m/>
    <n v="0"/>
    <n v="1.5"/>
    <x v="0"/>
    <s v="CPPC33100900EL"/>
    <s v="Cia.Pesquera del Pac¡fico Centro S.A."/>
    <x v="102"/>
    <x v="102"/>
    <s v="C.T.Planta Supe"/>
    <x v="330"/>
    <x v="0"/>
    <x v="0"/>
    <x v="340"/>
    <x v="0"/>
    <s v="Instalado"/>
    <s v="Inoperativo"/>
    <s v="Autoproductor"/>
    <x v="2"/>
    <x v="1"/>
    <x v="0"/>
    <x v="0"/>
    <s v="Privado"/>
    <s v="LIMA"/>
    <s v="LIMA"/>
    <s v="BARRANCA"/>
    <s v="PUERTO SUPE"/>
    <n v="0"/>
    <x v="0"/>
    <n v="0"/>
    <x v="0"/>
    <n v="0"/>
    <x v="0"/>
    <x v="0"/>
    <n v="0"/>
    <n v="0"/>
    <m/>
    <n v="0.17083333333333331"/>
    <n v="0.125"/>
    <n v="7.6479999999999997"/>
    <n v="0"/>
    <n v="31"/>
    <s v="BASE DE DATOS"/>
    <m/>
  </r>
  <r>
    <s v="20"/>
    <x v="9"/>
    <s v="CPPC"/>
    <s v="33101000"/>
    <s v="33101000"/>
    <x v="0"/>
    <m/>
    <m/>
    <n v="3.05"/>
    <n v="1.5"/>
    <m/>
    <m/>
    <n v="0"/>
    <m/>
    <m/>
    <m/>
    <n v="0"/>
    <n v="1.5"/>
    <x v="0"/>
    <s v="CPPC33101000EL"/>
    <s v="Cia.Pesquera del Pac¡fico Centro S.A."/>
    <x v="102"/>
    <x v="102"/>
    <s v="C.T.Planta Tambo de Mora"/>
    <x v="331"/>
    <x v="0"/>
    <x v="0"/>
    <x v="340"/>
    <x v="0"/>
    <s v="Instalado"/>
    <s v="Operativo"/>
    <s v="Autoproductor"/>
    <x v="2"/>
    <x v="1"/>
    <x v="0"/>
    <x v="0"/>
    <s v="Privado"/>
    <s v="ICA"/>
    <s v="ICA"/>
    <s v="CHINCHA ALTA"/>
    <s v="TAMBO DE MORA"/>
    <n v="0"/>
    <x v="0"/>
    <n v="0"/>
    <x v="0"/>
    <n v="0"/>
    <x v="0"/>
    <x v="0"/>
    <n v="0"/>
    <n v="0"/>
    <m/>
    <n v="0.27727272727272728"/>
    <n v="0.13636363636363635"/>
    <n v="7.6479999999999997"/>
    <n v="0"/>
    <n v="31"/>
    <s v="BASE DE DATOS"/>
    <m/>
  </r>
  <r>
    <s v="20"/>
    <x v="9"/>
    <s v="PERLNG"/>
    <s v="33176909"/>
    <s v="33176909"/>
    <x v="1"/>
    <m/>
    <m/>
    <n v="77.400000000000006"/>
    <n v="71.69"/>
    <m/>
    <m/>
    <n v="13491.69"/>
    <m/>
    <m/>
    <m/>
    <n v="35"/>
    <n v="32.520000000000003"/>
    <x v="0"/>
    <s v="PERLNG33176909TG"/>
    <s v="PERU LNG SRL"/>
    <x v="109"/>
    <x v="109"/>
    <s v="C.T. Pampa Melchorita II"/>
    <x v="351"/>
    <x v="1"/>
    <x v="1"/>
    <x v="340"/>
    <x v="0"/>
    <s v="Instalado"/>
    <s v="Operativo"/>
    <s v="Autoproductor"/>
    <x v="2"/>
    <x v="0"/>
    <x v="0"/>
    <x v="0"/>
    <s v="Privado"/>
    <s v="LIMA"/>
    <s v="LIMA"/>
    <s v="CAÑETE"/>
    <s v="SAN VICENTE DE CAÑETE"/>
    <n v="0"/>
    <x v="1"/>
    <n v="0"/>
    <x v="0"/>
    <n v="0"/>
    <x v="0"/>
    <x v="0"/>
    <n v="13491.69"/>
    <n v="13.49169"/>
    <m/>
    <n v="6.45"/>
    <n v="5.9741666666666662"/>
    <n v="7.6479999999999997"/>
    <n v="0"/>
    <n v="56"/>
    <s v="BASE DE DATOS"/>
    <m/>
  </r>
  <r>
    <s v="20"/>
    <x v="9"/>
    <s v="PLUSPE"/>
    <s v="53007495"/>
    <s v="53007495"/>
    <x v="0"/>
    <m/>
    <m/>
    <n v="9.9"/>
    <n v="7.3"/>
    <m/>
    <m/>
    <n v="92.77"/>
    <m/>
    <m/>
    <m/>
    <n v="30"/>
    <n v="0.17"/>
    <x v="0"/>
    <s v="PLUSPE53007495EL"/>
    <s v="Pluspetrol Per£ Corporati¢n Sucursal del Per£"/>
    <x v="114"/>
    <x v="114"/>
    <s v="C.T. 130 - PAVAYACU"/>
    <x v="361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1"/>
    <n v="0"/>
    <x v="0"/>
    <n v="0"/>
    <x v="0"/>
    <x v="0"/>
    <n v="92.77"/>
    <n v="9.2769999999999991E-2"/>
    <m/>
    <n v="0.82500000000000007"/>
    <n v="0.60833333333333328"/>
    <n v="7.6479999999999997"/>
    <n v="0"/>
    <n v="61"/>
    <s v="BASE DE DATOS"/>
    <m/>
  </r>
  <r>
    <s v="20"/>
    <x v="9"/>
    <s v="PLUSPE"/>
    <s v="53007295"/>
    <s v="53007295"/>
    <x v="0"/>
    <m/>
    <m/>
    <n v="0.6"/>
    <n v="0"/>
    <m/>
    <m/>
    <n v="0"/>
    <m/>
    <m/>
    <m/>
    <n v="0"/>
    <n v="0"/>
    <x v="0"/>
    <s v="PLUSPE53007295EL"/>
    <s v="Pluspetrol Per£ Corporati¢n Sucursal del Per£"/>
    <x v="114"/>
    <x v="114"/>
    <s v="C.T. 149 - PAVAYACU"/>
    <x v="360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0"/>
    <n v="0"/>
    <x v="0"/>
    <n v="0"/>
    <x v="0"/>
    <x v="0"/>
    <n v="0"/>
    <n v="0"/>
    <m/>
    <n v="4.9999999999999996E-2"/>
    <n v="4.6666666666666669E-2"/>
    <n v="7.6479999999999997"/>
    <n v="0"/>
    <n v="61"/>
    <s v="BASE DE DATOS"/>
    <m/>
  </r>
  <r>
    <s v="20"/>
    <x v="9"/>
    <s v="PLUSPE"/>
    <s v="53008695"/>
    <s v="53008695"/>
    <x v="0"/>
    <m/>
    <m/>
    <n v="6.2469999999999999"/>
    <n v="5.2619999999999996"/>
    <m/>
    <m/>
    <n v="58.984999999999999"/>
    <m/>
    <m/>
    <m/>
    <n v="27"/>
    <n v="0.1"/>
    <x v="0"/>
    <s v="PLUSPE53008695EL"/>
    <s v="Pluspetrol Per£ Corporati¢n Sucursal del Per£"/>
    <x v="114"/>
    <x v="114"/>
    <s v="C.T. BAT.3 - YANAYACU"/>
    <x v="362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0"/>
    <n v="0"/>
    <x v="0"/>
    <n v="0"/>
    <x v="0"/>
    <x v="0"/>
    <n v="58.984999999999999"/>
    <n v="5.8985000000000003E-2"/>
    <m/>
    <n v="0.52058333333333329"/>
    <n v="0.43849999999999995"/>
    <n v="7.6479999999999997"/>
    <n v="0"/>
    <n v="61"/>
    <s v="BASE DE DATOS"/>
    <m/>
  </r>
  <r>
    <s v="20"/>
    <x v="9"/>
    <s v="PLUSPE"/>
    <s v="53007195"/>
    <s v="53007195"/>
    <x v="0"/>
    <m/>
    <m/>
    <n v="0.2"/>
    <n v="0.13"/>
    <m/>
    <m/>
    <n v="0"/>
    <m/>
    <m/>
    <m/>
    <n v="0"/>
    <n v="0"/>
    <x v="0"/>
    <s v="PLUSPE53007195EL"/>
    <s v="Pluspetrol Per£ Corporati¢n Sucursal del Per£"/>
    <x v="114"/>
    <x v="114"/>
    <s v="C.T. BAT.5 - PAVAYACU"/>
    <x v="364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0"/>
    <n v="0"/>
    <x v="0"/>
    <n v="0"/>
    <x v="0"/>
    <x v="0"/>
    <n v="0"/>
    <n v="0"/>
    <m/>
    <n v="1.6666666666666666E-2"/>
    <n v="1.0833333333333334E-2"/>
    <n v="7.6479999999999997"/>
    <n v="0"/>
    <n v="61"/>
    <s v="BASE DE DATOS"/>
    <m/>
  </r>
  <r>
    <s v="20"/>
    <x v="9"/>
    <s v="PLUSPE"/>
    <s v="53008795"/>
    <s v="53008795"/>
    <x v="0"/>
    <m/>
    <m/>
    <n v="4.45"/>
    <n v="3.11"/>
    <m/>
    <m/>
    <n v="41.17"/>
    <m/>
    <m/>
    <m/>
    <n v="135"/>
    <n v="0.13"/>
    <x v="0"/>
    <s v="PLUSPE53008795EL"/>
    <s v="Pluspetrol Per£ Corporati¢n Sucursal del Per£"/>
    <x v="114"/>
    <x v="114"/>
    <s v="C.T. BAT.8 - CHAMBIRA"/>
    <x v="363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0"/>
    <n v="0"/>
    <x v="0"/>
    <n v="0"/>
    <x v="0"/>
    <x v="0"/>
    <n v="41.17"/>
    <n v="4.1169999999999998E-2"/>
    <m/>
    <n v="0.37083333333333335"/>
    <n v="0.25916666666666666"/>
    <n v="7.6479999999999997"/>
    <n v="0"/>
    <n v="61"/>
    <s v="BASE DE DATOS"/>
    <m/>
  </r>
  <r>
    <s v="20"/>
    <x v="9"/>
    <s v="PLUSPE"/>
    <s v="53007395"/>
    <s v="53007395"/>
    <x v="0"/>
    <m/>
    <m/>
    <n v="27.05"/>
    <n v="24.03"/>
    <m/>
    <m/>
    <n v="670.88699999999994"/>
    <m/>
    <m/>
    <m/>
    <n v="220"/>
    <n v="1.29"/>
    <x v="0"/>
    <s v="PLUSPE53007395EL"/>
    <s v="Pluspetrol Per£ Corporati¢n Sucursal del Per£"/>
    <x v="114"/>
    <x v="114"/>
    <s v="C.T. CORRIENTES 1"/>
    <x v="358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1"/>
    <n v="0"/>
    <x v="0"/>
    <n v="0"/>
    <x v="0"/>
    <x v="0"/>
    <n v="670.88699999999994"/>
    <n v="0.6708869999999999"/>
    <m/>
    <n v="2.2541666666666669"/>
    <n v="2.0024999999999999"/>
    <n v="7.6479999999999997"/>
    <n v="0"/>
    <n v="61"/>
    <s v="BASE DE DATOS"/>
    <m/>
  </r>
  <r>
    <s v="20"/>
    <x v="9"/>
    <s v="PLUSPE"/>
    <s v="53013499"/>
    <s v="53013499"/>
    <x v="0"/>
    <m/>
    <m/>
    <n v="0.5"/>
    <n v="0.42"/>
    <m/>
    <m/>
    <n v="41.991999999999997"/>
    <m/>
    <m/>
    <m/>
    <n v="5"/>
    <n v="4.4999999999999998E-2"/>
    <x v="0"/>
    <s v="PLUSPE53013499EL"/>
    <s v="Pluspetrol Per£ Corporati¢n Sucursal del Per£"/>
    <x v="114"/>
    <x v="114"/>
    <s v="C.T. CAPIRONA"/>
    <x v="365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0"/>
    <n v="0"/>
    <x v="0"/>
    <n v="0"/>
    <x v="0"/>
    <x v="0"/>
    <n v="41.991999999999997"/>
    <n v="4.1991999999999995E-2"/>
    <m/>
    <n v="4.1666666666666664E-2"/>
    <n v="3.4999999999999996E-2"/>
    <n v="7.6479999999999997"/>
    <n v="0"/>
    <n v="61"/>
    <s v="BASE DE DATOS"/>
    <m/>
  </r>
  <r>
    <s v="20"/>
    <x v="9"/>
    <s v="PLUSPE"/>
    <s v="53007595"/>
    <s v="53007595"/>
    <x v="0"/>
    <m/>
    <m/>
    <n v="17.7"/>
    <n v="16.59"/>
    <m/>
    <m/>
    <n v="0"/>
    <m/>
    <m/>
    <m/>
    <n v="0"/>
    <n v="0"/>
    <x v="0"/>
    <s v="PLUSPE53007595EL"/>
    <s v="Pluspetrol Per£ Corporati¢n Sucursal del Per£"/>
    <x v="114"/>
    <x v="114"/>
    <s v="C.T. CORRIENTES 2"/>
    <x v="359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2"/>
    <n v="0"/>
    <x v="0"/>
    <n v="0"/>
    <x v="0"/>
    <x v="0"/>
    <n v="0"/>
    <n v="0"/>
    <m/>
    <n v="1.4749999999999999"/>
    <n v="1.3825000000000001"/>
    <n v="7.6479999999999997"/>
    <n v="0"/>
    <n v="61"/>
    <s v="BASE DE DATOS"/>
    <m/>
  </r>
  <r>
    <s v="20"/>
    <x v="9"/>
    <s v="PLUSPE"/>
    <s v="53016301"/>
    <s v="53016301"/>
    <x v="0"/>
    <m/>
    <m/>
    <n v="3.7999999999999999E-2"/>
    <n v="3.7999999999999999E-2"/>
    <m/>
    <m/>
    <n v="0"/>
    <m/>
    <m/>
    <m/>
    <n v="0"/>
    <n v="0"/>
    <x v="0"/>
    <s v="PLUSPE53016301EL"/>
    <s v="Pluspetrol Per£ Corporati¢n Sucursal del Per£"/>
    <x v="114"/>
    <x v="114"/>
    <s v="C.T. NVA. ESPERANZA"/>
    <x v="366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0"/>
    <n v="0"/>
    <x v="0"/>
    <n v="0"/>
    <x v="0"/>
    <x v="0"/>
    <n v="0"/>
    <n v="0"/>
    <m/>
    <n v="3.1666666666666666E-3"/>
    <n v="3.1666666666666666E-3"/>
    <n v="7.6479999999999997"/>
    <n v="0"/>
    <n v="61"/>
    <s v="BASE DE DATOS"/>
    <m/>
  </r>
  <r>
    <s v="20"/>
    <x v="9"/>
    <s v="PLUSMA"/>
    <s v="33137405"/>
    <s v="33137405"/>
    <x v="1"/>
    <m/>
    <m/>
    <n v="32"/>
    <n v="28.8"/>
    <m/>
    <m/>
    <n v="9106.1299999999992"/>
    <m/>
    <m/>
    <m/>
    <n v="0"/>
    <n v="13.132999999999999"/>
    <x v="0"/>
    <s v="PLUSMA33137405TG"/>
    <s v="Pluspetrol Per£ Corp.Suc.del Per£ - Malvinas"/>
    <x v="89"/>
    <x v="89"/>
    <s v="C.T. MALVINAS"/>
    <x v="306"/>
    <x v="1"/>
    <x v="1"/>
    <x v="340"/>
    <x v="0"/>
    <s v="Instalado"/>
    <s v="Operativo"/>
    <s v="Autoproductor"/>
    <x v="2"/>
    <x v="0"/>
    <x v="0"/>
    <x v="0"/>
    <s v="Privado"/>
    <s v="CUSCO"/>
    <s v="CUSCO"/>
    <s v="LA CONVENCION"/>
    <s v="ECHARATE"/>
    <n v="0"/>
    <x v="1"/>
    <n v="0"/>
    <x v="0"/>
    <n v="0"/>
    <x v="0"/>
    <x v="0"/>
    <n v="9106.1299999999992"/>
    <n v="9.1061299999999985"/>
    <m/>
    <n v="2.6666666666666665"/>
    <n v="2.4"/>
    <n v="7.6479999999999997"/>
    <n v="0"/>
    <n v="62"/>
    <s v="BASE DE DATOS"/>
    <m/>
  </r>
  <r>
    <s v="20"/>
    <x v="9"/>
    <s v="PLUSPI"/>
    <s v="33138205"/>
    <s v="33138205"/>
    <x v="1"/>
    <m/>
    <m/>
    <n v="28"/>
    <n v="24.5"/>
    <m/>
    <m/>
    <n v="6337.8159999999998"/>
    <m/>
    <m/>
    <m/>
    <n v="0"/>
    <n v="14.24"/>
    <x v="0"/>
    <s v="PLUSPI33138205TG"/>
    <s v="Pluspetrol Per£ Corp.Suc.del Per£ - Pisco"/>
    <x v="89"/>
    <x v="89"/>
    <s v="C.T. FRAC. PISCO"/>
    <x v="353"/>
    <x v="1"/>
    <x v="1"/>
    <x v="340"/>
    <x v="0"/>
    <s v="Instalado"/>
    <s v="Operativo"/>
    <s v="Autoproductor"/>
    <x v="2"/>
    <x v="0"/>
    <x v="0"/>
    <x v="0"/>
    <s v="Privado"/>
    <s v="ICA"/>
    <s v="ICA"/>
    <s v="PISCO"/>
    <s v="PARACAS"/>
    <n v="0"/>
    <x v="1"/>
    <n v="0"/>
    <x v="0"/>
    <n v="0"/>
    <x v="0"/>
    <x v="0"/>
    <n v="6337.8159999999998"/>
    <n v="6.3378160000000001"/>
    <m/>
    <n v="2.3333333333333335"/>
    <n v="2.0416666666666665"/>
    <n v="7.6479999999999997"/>
    <n v="0"/>
    <n v="62"/>
    <s v="BASE DE DATOS"/>
    <m/>
  </r>
  <r>
    <s v="20"/>
    <x v="9"/>
    <s v="QUELLA"/>
    <s v="20191306"/>
    <s v="20191306"/>
    <x v="0"/>
    <m/>
    <m/>
    <n v="5"/>
    <n v="3.8359999999999999"/>
    <m/>
    <m/>
    <n v="537.52700000000004"/>
    <m/>
    <m/>
    <m/>
    <n v="100"/>
    <n v="1.8480000000000001"/>
    <x v="0"/>
    <s v="QUELLA20191306EL"/>
    <s v="Anglo American Quellaveco S.A."/>
    <x v="123"/>
    <x v="123"/>
    <s v="C.T. Salviani"/>
    <x v="382"/>
    <x v="0"/>
    <x v="0"/>
    <x v="340"/>
    <x v="0"/>
    <s v="Instalado"/>
    <s v="Operativo"/>
    <s v="Autoproductor"/>
    <x v="2"/>
    <x v="0"/>
    <x v="0"/>
    <x v="0"/>
    <s v="Privado"/>
    <s v="MOQUEGUA"/>
    <s v="MOQUEGUA"/>
    <s v="MARISCAL NIETO"/>
    <s v="TORATA"/>
    <n v="0"/>
    <x v="0"/>
    <n v="0"/>
    <x v="0"/>
    <n v="0"/>
    <x v="0"/>
    <x v="0"/>
    <n v="537.52700000000004"/>
    <n v="0.53752700000000009"/>
    <m/>
    <n v="0.41666666666666669"/>
    <n v="0.3193333333333333"/>
    <n v="7.6479999999999997"/>
    <n v="0"/>
    <n v="5"/>
    <s v="BASE DE DATOS"/>
    <m/>
  </r>
  <r>
    <s v="20"/>
    <x v="9"/>
    <s v="QUELLA"/>
    <s v="20191041"/>
    <s v="20191041"/>
    <x v="0"/>
    <m/>
    <m/>
    <n v="1.64"/>
    <n v="1.5"/>
    <m/>
    <m/>
    <n v="76.602000000000004"/>
    <m/>
    <m/>
    <m/>
    <n v="150"/>
    <n v="0.17899999999999999"/>
    <x v="0"/>
    <s v="QUELLA20191041EL"/>
    <s v="Anglo American Quellaveco S.A."/>
    <x v="123"/>
    <x v="123"/>
    <s v="C.T. Cortadera"/>
    <x v="383"/>
    <x v="0"/>
    <x v="0"/>
    <x v="340"/>
    <x v="0"/>
    <s v="Instalado"/>
    <s v="Operativo"/>
    <s v="Autoproductor"/>
    <x v="2"/>
    <x v="0"/>
    <x v="0"/>
    <x v="0"/>
    <s v="Privado"/>
    <s v="MOQUEGUA"/>
    <s v="MOQUEGUA"/>
    <s v="MARISCAL NIETO"/>
    <s v="TORATA"/>
    <n v="0"/>
    <x v="0"/>
    <n v="0"/>
    <x v="0"/>
    <n v="0"/>
    <x v="0"/>
    <x v="0"/>
    <n v="76.602000000000004"/>
    <n v="7.6602000000000003E-2"/>
    <m/>
    <n v="0.13666666666666666"/>
    <n v="0.125"/>
    <n v="7.6479999999999997"/>
    <n v="0"/>
    <n v="5"/>
    <s v="BASE DE DATOS"/>
    <m/>
  </r>
  <r>
    <s v="20"/>
    <x v="9"/>
    <s v="QUELLA"/>
    <s v="20181545"/>
    <s v="20181545"/>
    <x v="0"/>
    <m/>
    <m/>
    <n v="2.64"/>
    <n v="1.8939999999999999"/>
    <m/>
    <m/>
    <n v="221.661"/>
    <m/>
    <m/>
    <m/>
    <n v="135"/>
    <n v="0.72699999999999998"/>
    <x v="0"/>
    <s v="QUELLA20181545EL"/>
    <s v="Anglo American Quellaveco S.A."/>
    <x v="123"/>
    <x v="123"/>
    <s v="C.T. Quellaveco"/>
    <x v="384"/>
    <x v="0"/>
    <x v="0"/>
    <x v="340"/>
    <x v="0"/>
    <s v="Instalado"/>
    <s v="Operativo"/>
    <s v="Autoproductor"/>
    <x v="2"/>
    <x v="0"/>
    <x v="0"/>
    <x v="0"/>
    <s v="Privado"/>
    <s v="MOQUEGUA"/>
    <s v="MOQUEGUA"/>
    <s v="MARISCAL NIETO"/>
    <s v="TORATA"/>
    <n v="0"/>
    <x v="0"/>
    <n v="0"/>
    <x v="0"/>
    <n v="0"/>
    <x v="0"/>
    <x v="0"/>
    <n v="221.661"/>
    <n v="0.221661"/>
    <m/>
    <n v="0.22"/>
    <n v="0.15783333333333333"/>
    <n v="7.6479999999999997"/>
    <n v="0"/>
    <n v="5"/>
    <s v="BASE DE DATOS"/>
    <m/>
  </r>
  <r>
    <s v="20"/>
    <x v="9"/>
    <s v="QUELLA"/>
    <s v="20200115"/>
    <s v="20200115"/>
    <x v="0"/>
    <m/>
    <m/>
    <n v="4.08"/>
    <n v="3.3"/>
    <m/>
    <m/>
    <n v="77.192999999999998"/>
    <m/>
    <m/>
    <m/>
    <n v="25"/>
    <n v="2.1480000000000001"/>
    <x v="0"/>
    <s v="QUELLA20200115EL"/>
    <s v="Anglo American Quellaveco S.A."/>
    <x v="123"/>
    <x v="123"/>
    <s v="C.T. DRENAJE SECTOR MINA"/>
    <x v="385"/>
    <x v="0"/>
    <x v="0"/>
    <x v="340"/>
    <x v="0"/>
    <s v="Instalado"/>
    <s v="Operativo"/>
    <s v="Autoproductor"/>
    <x v="2"/>
    <x v="0"/>
    <x v="0"/>
    <x v="0"/>
    <s v="Privado"/>
    <s v="MOQUEGUA"/>
    <s v="MOQUEGUA"/>
    <s v="MARISCAL NIETO"/>
    <s v="TORATA"/>
    <n v="0"/>
    <x v="0"/>
    <n v="0"/>
    <x v="0"/>
    <n v="0"/>
    <x v="0"/>
    <x v="0"/>
    <n v="77.192999999999998"/>
    <n v="7.7192999999999998E-2"/>
    <m/>
    <n v="0.40800000000000003"/>
    <n v="0.33300000000000002"/>
    <e v="#N/A"/>
    <n v="0"/>
    <n v="5"/>
    <s v="BASE DE DATOS"/>
    <m/>
  </r>
  <r>
    <s v="20"/>
    <x v="9"/>
    <s v="RELAPA"/>
    <s v="33111900"/>
    <s v="33111900"/>
    <x v="1"/>
    <m/>
    <m/>
    <n v="11.25"/>
    <n v="11.25"/>
    <m/>
    <m/>
    <n v="7204.8620000000001"/>
    <m/>
    <m/>
    <m/>
    <n v="0"/>
    <n v="7.5149999999999997"/>
    <x v="0"/>
    <s v="RELAPA33111900TG"/>
    <s v="Refiner¡a La Pampilla S.A."/>
    <x v="103"/>
    <x v="103"/>
    <s v="C.T. La Pampilla"/>
    <x v="332"/>
    <x v="1"/>
    <x v="1"/>
    <x v="340"/>
    <x v="0"/>
    <s v="Instalado"/>
    <s v="Operativo"/>
    <s v="Autoproductor"/>
    <x v="2"/>
    <x v="1"/>
    <x v="0"/>
    <x v="0"/>
    <s v="Privado"/>
    <s v="LIMA"/>
    <s v="CALLAO"/>
    <s v="CALLAO"/>
    <s v="Ventanilla"/>
    <n v="0"/>
    <x v="1"/>
    <n v="0"/>
    <x v="0"/>
    <n v="0"/>
    <x v="0"/>
    <x v="0"/>
    <n v="7204.8620000000001"/>
    <n v="7.2048620000000003"/>
    <m/>
    <n v="0.9375"/>
    <n v="0.9375"/>
    <n v="7.6479999999999997"/>
    <n v="0"/>
    <n v="65"/>
    <s v="BASE DE DATOS"/>
    <m/>
  </r>
  <r>
    <s v="20"/>
    <x v="9"/>
    <s v="SDF"/>
    <s v="33075397"/>
    <s v="33075397"/>
    <x v="0"/>
    <m/>
    <m/>
    <n v="3"/>
    <n v="2.9"/>
    <m/>
    <m/>
    <n v="5.34"/>
    <m/>
    <m/>
    <m/>
    <n v="2"/>
    <n v="2.9"/>
    <x v="0"/>
    <s v="SDF33075397EL"/>
    <s v="Sudamericana de Fibras S.A."/>
    <x v="104"/>
    <x v="104"/>
    <s v="C. T. SUDAMERICANA"/>
    <x v="333"/>
    <x v="0"/>
    <x v="0"/>
    <x v="340"/>
    <x v="0"/>
    <s v="Instalado"/>
    <s v="Operativo"/>
    <s v="Autoproductor"/>
    <x v="2"/>
    <x v="1"/>
    <x v="0"/>
    <x v="0"/>
    <s v="Privado"/>
    <s v="LIMA"/>
    <s v="CALLAO"/>
    <s v="CALLAO"/>
    <s v="CALLAO"/>
    <n v="0"/>
    <x v="0"/>
    <n v="0"/>
    <x v="0"/>
    <n v="0"/>
    <x v="0"/>
    <x v="0"/>
    <n v="5.34"/>
    <n v="5.3400000000000001E-3"/>
    <m/>
    <n v="0.27272727272727271"/>
    <n v="0.26363636363636361"/>
    <n v="7.6479999999999997"/>
    <n v="0"/>
    <n v="69"/>
    <s v="BASE DE DATOS"/>
    <m/>
  </r>
  <r>
    <s v="20"/>
    <x v="9"/>
    <s v="SPCC"/>
    <s v="03025091"/>
    <s v="03025091"/>
    <x v="0"/>
    <m/>
    <m/>
    <n v="1.25"/>
    <n v="1"/>
    <m/>
    <m/>
    <n v="0"/>
    <m/>
    <m/>
    <m/>
    <n v="0"/>
    <n v="0"/>
    <x v="0"/>
    <s v="SPCC03025091EL"/>
    <s v="Southern Per£ Cooper Corporation"/>
    <x v="91"/>
    <x v="91"/>
    <s v="C.T. EMERGENCIA FUND ILO"/>
    <x v="308"/>
    <x v="0"/>
    <x v="0"/>
    <x v="340"/>
    <x v="0"/>
    <s v="Instalado"/>
    <s v="Inoperativo"/>
    <s v="Autoproductor"/>
    <x v="2"/>
    <x v="0"/>
    <x v="0"/>
    <x v="0"/>
    <s v="Privado"/>
    <s v="MOQUEGUA"/>
    <s v="MOQUEGUA"/>
    <s v="ILO"/>
    <s v="PACOCHA"/>
    <n v="0"/>
    <x v="0"/>
    <n v="0"/>
    <x v="0"/>
    <n v="0"/>
    <x v="0"/>
    <x v="0"/>
    <n v="0"/>
    <n v="0"/>
    <m/>
    <n v="0.10416666666666667"/>
    <n v="8.3333333333333329E-2"/>
    <n v="7.6479999999999997"/>
    <n v="0"/>
    <n v="68"/>
    <s v="BASE DE DATOS"/>
    <m/>
  </r>
  <r>
    <s v="20"/>
    <x v="9"/>
    <s v="SPCC"/>
    <s v="33021793"/>
    <s v="33021793"/>
    <x v="0"/>
    <m/>
    <m/>
    <n v="4.3"/>
    <n v="2.8"/>
    <m/>
    <m/>
    <n v="0"/>
    <m/>
    <m/>
    <m/>
    <n v="0"/>
    <n v="0"/>
    <x v="0"/>
    <s v="SPCC33021793EL"/>
    <s v="Southern Per£ Cooper Corporation"/>
    <x v="91"/>
    <x v="91"/>
    <s v="C.T. REFINERÍA"/>
    <x v="309"/>
    <x v="0"/>
    <x v="0"/>
    <x v="340"/>
    <x v="0"/>
    <s v="Instalado"/>
    <s v="Operativo"/>
    <s v="Autoproductor"/>
    <x v="2"/>
    <x v="1"/>
    <x v="0"/>
    <x v="0"/>
    <s v="Privado"/>
    <s v="MOQUEGUA"/>
    <s v="MOQUEGUA"/>
    <s v="ILO"/>
    <s v="PACOCHA"/>
    <n v="0"/>
    <x v="0"/>
    <n v="0"/>
    <x v="0"/>
    <n v="0"/>
    <x v="0"/>
    <x v="0"/>
    <n v="0"/>
    <n v="0"/>
    <m/>
    <n v="0.35833333333333334"/>
    <n v="0.23333333333333331"/>
    <n v="7.6479999999999997"/>
    <n v="0"/>
    <n v="68"/>
    <s v="BASE DE DATOS"/>
    <m/>
  </r>
  <r>
    <s v="20"/>
    <x v="9"/>
    <s v="UNACEM"/>
    <s v="33104600"/>
    <s v="33104600"/>
    <x v="0"/>
    <m/>
    <m/>
    <n v="0.8"/>
    <n v="0.75"/>
    <m/>
    <m/>
    <n v="0"/>
    <m/>
    <m/>
    <m/>
    <n v="0"/>
    <n v="0"/>
    <x v="0"/>
    <s v="UNACEM33104600EL"/>
    <s v="Uni¢n Andina de Cementos S.A.A."/>
    <x v="92"/>
    <x v="92"/>
    <s v="C.T. Cementos Lima"/>
    <x v="310"/>
    <x v="0"/>
    <x v="0"/>
    <x v="340"/>
    <x v="0"/>
    <s v="Instalado"/>
    <s v="Operativo"/>
    <s v="Autoproductor"/>
    <x v="2"/>
    <x v="0"/>
    <x v="0"/>
    <x v="0"/>
    <s v="Privado"/>
    <s v="LIMA"/>
    <s v="LIMA"/>
    <s v="LIMA"/>
    <s v="VILLAMARIA DEL TRIUNFO"/>
    <n v="0"/>
    <x v="0"/>
    <n v="0"/>
    <x v="0"/>
    <n v="0"/>
    <x v="0"/>
    <x v="0"/>
    <n v="0"/>
    <n v="0"/>
    <m/>
    <n v="6.6666666666666666E-2"/>
    <n v="6.25E-2"/>
    <n v="7.6479999999999997"/>
    <n v="0"/>
    <n v="72"/>
    <s v="BASE DE DATOS"/>
    <m/>
  </r>
  <r>
    <s v="20"/>
    <x v="9"/>
    <s v="UNACEM"/>
    <s v="33106100"/>
    <s v="33106100"/>
    <x v="0"/>
    <m/>
    <m/>
    <n v="0.8"/>
    <n v="0.75"/>
    <m/>
    <m/>
    <n v="0"/>
    <m/>
    <m/>
    <m/>
    <n v="0"/>
    <n v="0"/>
    <x v="0"/>
    <s v="UNACEM33106100EL"/>
    <s v="Uni¢n Andina de Cementos S.A.A."/>
    <x v="92"/>
    <x v="92"/>
    <s v="C.T. Cementos Lima 2"/>
    <x v="311"/>
    <x v="0"/>
    <x v="0"/>
    <x v="340"/>
    <x v="0"/>
    <s v="Instalado"/>
    <s v="Inoperativo"/>
    <s v="Autoproductor"/>
    <x v="2"/>
    <x v="0"/>
    <x v="0"/>
    <x v="0"/>
    <s v="Privado"/>
    <s v="LIMA"/>
    <s v="LIMA"/>
    <s v="LIMA"/>
    <s v="VILLAMARIA DEL TRIUNFO"/>
    <n v="0"/>
    <x v="0"/>
    <n v="0"/>
    <x v="0"/>
    <n v="0"/>
    <x v="0"/>
    <x v="0"/>
    <n v="0"/>
    <n v="0"/>
    <m/>
    <n v="6.6666666666666666E-2"/>
    <n v="6.25E-2"/>
    <n v="7.6479999999999997"/>
    <n v="0"/>
    <n v="72"/>
    <s v="BASE DE DATOS"/>
    <m/>
  </r>
  <r>
    <s v="20"/>
    <x v="9"/>
    <s v="UNACEM"/>
    <s v="33084798"/>
    <s v="33084798"/>
    <x v="1"/>
    <m/>
    <m/>
    <n v="41.75"/>
    <n v="37.5"/>
    <m/>
    <m/>
    <n v="4493.7650000000003"/>
    <m/>
    <m/>
    <m/>
    <n v="0"/>
    <n v="41"/>
    <x v="0"/>
    <s v="UNACEM33084798TG"/>
    <s v="Uni¢n Andina de Cementos S.A.A."/>
    <x v="92"/>
    <x v="92"/>
    <s v="C.T. Atocongo"/>
    <x v="312"/>
    <x v="1"/>
    <x v="1"/>
    <x v="340"/>
    <x v="0"/>
    <s v="Instalado"/>
    <s v="Operativo"/>
    <s v="Autoproductor"/>
    <x v="2"/>
    <x v="1"/>
    <x v="0"/>
    <x v="0"/>
    <s v="Privado"/>
    <s v="LIMA"/>
    <s v="LIMA"/>
    <s v="LIMA"/>
    <s v="VILLAMARIA DEL TRIUNFO"/>
    <n v="0"/>
    <x v="1"/>
    <n v="0"/>
    <x v="0"/>
    <n v="0"/>
    <x v="0"/>
    <x v="0"/>
    <n v="4493.7650000000003"/>
    <n v="4.4937650000000007"/>
    <m/>
    <n v="3.4791666666666665"/>
    <n v="3.125"/>
    <n v="7.6479999999999997"/>
    <n v="0"/>
    <n v="72"/>
    <s v="BASE DE DATOS"/>
    <m/>
  </r>
  <r>
    <s v="20"/>
    <x v="9"/>
    <s v="YANACO"/>
    <s v="53006495"/>
    <s v="53006495"/>
    <x v="0"/>
    <m/>
    <m/>
    <n v="0.67500000000000004"/>
    <n v="0"/>
    <m/>
    <m/>
    <n v="0"/>
    <m/>
    <m/>
    <m/>
    <n v="0"/>
    <n v="0"/>
    <x v="0"/>
    <s v="YANACO53006495EL"/>
    <s v="Minera Yanacocha S.A."/>
    <x v="106"/>
    <x v="106"/>
    <s v="C.T. China Linda"/>
    <x v="340"/>
    <x v="0"/>
    <x v="0"/>
    <x v="340"/>
    <x v="0"/>
    <s v="Instalado"/>
    <s v="Operativo"/>
    <s v="Autoproductor"/>
    <x v="2"/>
    <x v="0"/>
    <x v="0"/>
    <x v="0"/>
    <s v="Privado"/>
    <s v="CAJAMARCA"/>
    <s v="CAJAMARCA"/>
    <s v="CAJAMARCA"/>
    <s v="ENCAÑADA"/>
    <n v="0"/>
    <x v="0"/>
    <n v="0"/>
    <x v="0"/>
    <n v="0"/>
    <x v="0"/>
    <x v="0"/>
    <n v="0"/>
    <n v="0"/>
    <m/>
    <n v="5.6250000000000001E-2"/>
    <n v="4.4166666666666667E-2"/>
    <n v="7.6479999999999997"/>
    <n v="0"/>
    <n v="48"/>
    <s v="BASE DE DATOS"/>
    <m/>
  </r>
  <r>
    <s v="20"/>
    <x v="9"/>
    <s v="YANACO"/>
    <s v="53202108"/>
    <s v="53202108"/>
    <x v="0"/>
    <m/>
    <m/>
    <n v="4.08"/>
    <n v="2.85"/>
    <m/>
    <m/>
    <n v="0.47199999999999998"/>
    <m/>
    <m/>
    <m/>
    <n v="0"/>
    <n v="0"/>
    <x v="0"/>
    <s v="YANACO53202108EL"/>
    <s v="Minera Yanacocha S.A."/>
    <x v="106"/>
    <x v="106"/>
    <s v="C.T. Gold Mill"/>
    <x v="341"/>
    <x v="0"/>
    <x v="0"/>
    <x v="340"/>
    <x v="0"/>
    <s v="Instalado"/>
    <s v="Operativo"/>
    <s v="Autoproductor"/>
    <x v="2"/>
    <x v="0"/>
    <x v="0"/>
    <x v="0"/>
    <s v="Privado"/>
    <s v="CAJAMARCA"/>
    <s v="CAJAMARCA"/>
    <s v="CAJAMARCA"/>
    <s v="ENCAÑADA"/>
    <n v="0"/>
    <x v="0"/>
    <n v="0"/>
    <x v="0"/>
    <n v="0"/>
    <x v="0"/>
    <x v="0"/>
    <n v="0.47199999999999998"/>
    <n v="4.7199999999999998E-4"/>
    <m/>
    <n v="0.34"/>
    <n v="0.23750000000000002"/>
    <n v="7.6479999999999997"/>
    <n v="0"/>
    <n v="48"/>
    <s v="BASE DE DATOS"/>
    <m/>
  </r>
  <r>
    <s v="20"/>
    <x v="9"/>
    <s v="YANACO"/>
    <s v="53201807"/>
    <s v="53201807"/>
    <x v="0"/>
    <m/>
    <m/>
    <n v="10.95"/>
    <n v="7.4"/>
    <m/>
    <m/>
    <n v="0.84"/>
    <m/>
    <m/>
    <m/>
    <n v="0"/>
    <n v="0"/>
    <x v="0"/>
    <s v="YANACO53201807EL"/>
    <s v="Minera Yanacocha S.A."/>
    <x v="106"/>
    <x v="106"/>
    <s v="C.T. La Pajuela"/>
    <x v="342"/>
    <x v="0"/>
    <x v="0"/>
    <x v="340"/>
    <x v="0"/>
    <s v="Instalado"/>
    <s v="Operativo"/>
    <s v="Autoproductor"/>
    <x v="2"/>
    <x v="0"/>
    <x v="0"/>
    <x v="0"/>
    <s v="Privado"/>
    <s v="CAJAMARCA"/>
    <s v="CAJAMARCA"/>
    <s v="CAJAMARCA"/>
    <s v="ENCAÑADA"/>
    <n v="0"/>
    <x v="0"/>
    <n v="0"/>
    <x v="0"/>
    <n v="0"/>
    <x v="0"/>
    <x v="0"/>
    <n v="0.84"/>
    <n v="8.3999999999999993E-4"/>
    <m/>
    <n v="0.91249999999999998"/>
    <n v="0.6166666666666667"/>
    <n v="7.6479999999999997"/>
    <n v="0"/>
    <n v="48"/>
    <s v="BASE DE DATOS"/>
    <m/>
  </r>
  <r>
    <s v="20"/>
    <x v="9"/>
    <s v="YANACO"/>
    <s v="33045194"/>
    <s v="33045194"/>
    <x v="0"/>
    <m/>
    <m/>
    <n v="3.18"/>
    <n v="2.15"/>
    <m/>
    <m/>
    <n v="3.3000000000000002E-2"/>
    <m/>
    <m/>
    <m/>
    <n v="0"/>
    <n v="0"/>
    <x v="0"/>
    <s v="YANACO33045194EL"/>
    <s v="Minera Yanacocha S.A."/>
    <x v="106"/>
    <x v="106"/>
    <s v="C.T. Maqui Maqui"/>
    <x v="343"/>
    <x v="0"/>
    <x v="0"/>
    <x v="340"/>
    <x v="0"/>
    <s v="Instalado"/>
    <s v="Operativo"/>
    <s v="Autoproductor"/>
    <x v="2"/>
    <x v="0"/>
    <x v="0"/>
    <x v="0"/>
    <s v="Privado"/>
    <s v="CAJAMARCA"/>
    <s v="CAJAMARCA"/>
    <s v="CAJAMARCA"/>
    <s v="ENCAÑADA"/>
    <n v="0"/>
    <x v="0"/>
    <n v="0"/>
    <x v="0"/>
    <n v="0"/>
    <x v="0"/>
    <x v="0"/>
    <n v="3.3000000000000002E-2"/>
    <n v="3.3000000000000003E-5"/>
    <m/>
    <n v="0.26500000000000001"/>
    <n v="0.17916666666666667"/>
    <n v="7.6479999999999997"/>
    <n v="0"/>
    <n v="48"/>
    <s v="BASE DE DATOS"/>
    <m/>
  </r>
  <r>
    <s v="20"/>
    <x v="9"/>
    <s v="YANACO"/>
    <s v="33045094"/>
    <s v="33045094"/>
    <x v="0"/>
    <m/>
    <m/>
    <n v="5.46"/>
    <n v="3.3"/>
    <m/>
    <m/>
    <n v="0"/>
    <m/>
    <m/>
    <m/>
    <n v="0"/>
    <n v="0"/>
    <x v="0"/>
    <s v="YANACO33045094EL"/>
    <s v="Minera Yanacocha S.A."/>
    <x v="106"/>
    <x v="106"/>
    <s v="C.T. Pampa Larga"/>
    <x v="344"/>
    <x v="0"/>
    <x v="0"/>
    <x v="340"/>
    <x v="0"/>
    <s v="Instalado"/>
    <s v="Operativo"/>
    <s v="Autoproductor"/>
    <x v="2"/>
    <x v="0"/>
    <x v="0"/>
    <x v="0"/>
    <s v="Privado"/>
    <s v="CAJAMARCA"/>
    <s v="CAJAMARCA"/>
    <s v="CAJAMARCA"/>
    <s v="ENCAÑADA"/>
    <n v="0"/>
    <x v="0"/>
    <n v="0"/>
    <x v="0"/>
    <n v="0"/>
    <x v="0"/>
    <x v="0"/>
    <n v="0"/>
    <n v="0"/>
    <m/>
    <n v="0.45500000000000002"/>
    <n v="0.27499999999999997"/>
    <n v="7.6479999999999997"/>
    <n v="0"/>
    <n v="48"/>
    <s v="BASE DE DATOS"/>
    <m/>
  </r>
  <r>
    <s v="20"/>
    <x v="9"/>
    <s v="YANACO"/>
    <s v="53200404"/>
    <s v="53200404"/>
    <x v="0"/>
    <m/>
    <m/>
    <n v="1.82"/>
    <n v="1.3"/>
    <m/>
    <m/>
    <n v="0"/>
    <m/>
    <m/>
    <m/>
    <n v="0"/>
    <n v="0"/>
    <x v="0"/>
    <s v="YANACO53200404EL"/>
    <s v="Minera Yanacocha S.A."/>
    <x v="106"/>
    <x v="106"/>
    <s v="C.T. Pond. de Carachugo"/>
    <x v="345"/>
    <x v="0"/>
    <x v="0"/>
    <x v="340"/>
    <x v="0"/>
    <s v="Instalado"/>
    <s v="Inoperativo"/>
    <s v="Autoproductor"/>
    <x v="2"/>
    <x v="0"/>
    <x v="0"/>
    <x v="0"/>
    <s v="Privado"/>
    <s v="CAJAMARCA"/>
    <s v="CAJAMARCA"/>
    <s v="CAJAMARCA"/>
    <s v="ENCAÑADA"/>
    <n v="0"/>
    <x v="0"/>
    <n v="0"/>
    <x v="0"/>
    <n v="0"/>
    <x v="0"/>
    <x v="0"/>
    <n v="0"/>
    <n v="0"/>
    <m/>
    <n v="0.15166666666666667"/>
    <n v="0.10833333333333334"/>
    <n v="7.6479999999999997"/>
    <n v="0"/>
    <n v="48"/>
    <s v="BASE DE DATOS"/>
    <m/>
  </r>
  <r>
    <s v="20"/>
    <x v="9"/>
    <s v="YANACO"/>
    <s v="53018302"/>
    <s v="53018302"/>
    <x v="0"/>
    <m/>
    <m/>
    <n v="8.65"/>
    <n v="6"/>
    <m/>
    <m/>
    <n v="0"/>
    <m/>
    <m/>
    <m/>
    <n v="0"/>
    <n v="0"/>
    <x v="0"/>
    <s v="YANACO53018302EL"/>
    <s v="Minera Yanacocha S.A."/>
    <x v="106"/>
    <x v="106"/>
    <s v="C.T. Quinua"/>
    <x v="346"/>
    <x v="0"/>
    <x v="0"/>
    <x v="340"/>
    <x v="0"/>
    <s v="Instalado"/>
    <s v="Operativo"/>
    <s v="Autoproductor"/>
    <x v="2"/>
    <x v="0"/>
    <x v="0"/>
    <x v="0"/>
    <s v="Privado"/>
    <s v="CAJAMARCA"/>
    <s v="CAJAMARCA"/>
    <s v="CAJAMARCA"/>
    <s v="CAJAMARCA"/>
    <n v="0"/>
    <x v="0"/>
    <n v="0"/>
    <x v="0"/>
    <n v="0"/>
    <x v="0"/>
    <x v="0"/>
    <n v="0"/>
    <n v="0"/>
    <m/>
    <n v="0.72083333333333333"/>
    <n v="0.5"/>
    <n v="7.6479999999999997"/>
    <n v="0"/>
    <n v="48"/>
    <s v="BASE DE DATOS"/>
    <m/>
  </r>
  <r>
    <s v="20"/>
    <x v="9"/>
    <s v="YANACO"/>
    <s v="33045294"/>
    <s v="33045294"/>
    <x v="0"/>
    <m/>
    <m/>
    <n v="5.4249999999999998"/>
    <n v="3.4"/>
    <m/>
    <m/>
    <n v="0.13700000000000001"/>
    <m/>
    <m/>
    <m/>
    <n v="0"/>
    <n v="0"/>
    <x v="0"/>
    <s v="YANACO33045294EL"/>
    <s v="Minera Yanacocha S.A."/>
    <x v="106"/>
    <x v="106"/>
    <s v="C.T. Yanacocha Norte"/>
    <x v="347"/>
    <x v="0"/>
    <x v="0"/>
    <x v="340"/>
    <x v="0"/>
    <s v="Instalado"/>
    <s v="Operativo"/>
    <s v="Autoproductor"/>
    <x v="2"/>
    <x v="0"/>
    <x v="0"/>
    <x v="0"/>
    <s v="Privado"/>
    <s v="CAJAMARCA"/>
    <s v="CAJAMARCA"/>
    <s v="CAJAMARCA"/>
    <s v="ENCAÑADA"/>
    <n v="0"/>
    <x v="0"/>
    <n v="0"/>
    <x v="0"/>
    <n v="0"/>
    <x v="0"/>
    <x v="0"/>
    <n v="0.13700000000000001"/>
    <n v="1.3700000000000002E-4"/>
    <m/>
    <n v="0.45208333333333334"/>
    <n v="0.28333333333333333"/>
    <n v="7.6479999999999997"/>
    <n v="0"/>
    <n v="48"/>
    <s v="BASE DE DATOS"/>
    <m/>
  </r>
  <r>
    <s v="20"/>
    <x v="10"/>
    <s v="CORPAA"/>
    <s v="33103300"/>
    <s v="33103300"/>
    <x v="0"/>
    <m/>
    <m/>
    <n v="1.25"/>
    <n v="0"/>
    <m/>
    <m/>
    <n v="0"/>
    <m/>
    <m/>
    <m/>
    <n v="0"/>
    <n v="0"/>
    <x v="0"/>
    <s v="CORPAA33103300EL"/>
    <s v="Corporación Aceros Arequipa S.A."/>
    <x v="120"/>
    <x v="120"/>
    <s v="C.T. ACEROS"/>
    <x v="378"/>
    <x v="0"/>
    <x v="0"/>
    <x v="340"/>
    <x v="0"/>
    <s v="Instalado"/>
    <s v="Operativo"/>
    <s v="Autoproductor"/>
    <x v="2"/>
    <x v="1"/>
    <x v="0"/>
    <x v="0"/>
    <s v="Privado"/>
    <s v="ICA"/>
    <s v="ICA"/>
    <s v="PISCO"/>
    <s v="PISCO"/>
    <n v="0"/>
    <x v="0"/>
    <n v="0"/>
    <x v="0"/>
    <n v="0"/>
    <x v="0"/>
    <x v="0"/>
    <n v="0"/>
    <n v="0"/>
    <m/>
    <n v="0.10416666666666667"/>
    <n v="0.10416666666666667"/>
    <n v="7.6479999999999997"/>
    <n v="0"/>
    <n v="33"/>
    <s v="BASE DE DATOS"/>
    <m/>
  </r>
  <r>
    <s v="20"/>
    <x v="9"/>
    <s v="CORPAA"/>
    <s v="33103300"/>
    <s v="33103300"/>
    <x v="0"/>
    <m/>
    <m/>
    <n v="1.25"/>
    <n v="0"/>
    <m/>
    <m/>
    <n v="0"/>
    <m/>
    <m/>
    <m/>
    <n v="0"/>
    <n v="0"/>
    <x v="0"/>
    <s v="CORPAA33103300EL"/>
    <s v="Corporación Aceros Arequipa S.A."/>
    <x v="120"/>
    <x v="120"/>
    <s v="C.T. ACEROS"/>
    <x v="378"/>
    <x v="0"/>
    <x v="0"/>
    <x v="340"/>
    <x v="0"/>
    <s v="Instalado"/>
    <s v="Operativo"/>
    <s v="Autoproductor"/>
    <x v="2"/>
    <x v="1"/>
    <x v="0"/>
    <x v="0"/>
    <s v="Privado"/>
    <s v="ICA"/>
    <s v="ICA"/>
    <s v="PISCO"/>
    <s v="PISCO"/>
    <n v="0"/>
    <x v="0"/>
    <n v="0"/>
    <x v="0"/>
    <n v="0"/>
    <x v="0"/>
    <x v="0"/>
    <n v="0"/>
    <n v="0"/>
    <m/>
    <n v="0.10416666666666667"/>
    <n v="0.10416666666666667"/>
    <n v="7.6479999999999997"/>
    <n v="0"/>
    <n v="33"/>
    <s v="BASE DE DATOS"/>
    <m/>
  </r>
  <r>
    <s v="20"/>
    <x v="10"/>
    <s v="ANABIS"/>
    <s v="71403385"/>
    <s v="71403385"/>
    <x v="0"/>
    <m/>
    <m/>
    <n v="3.36"/>
    <n v="1.52"/>
    <m/>
    <m/>
    <n v="22.81"/>
    <m/>
    <m/>
    <m/>
    <n v="0"/>
    <n v="0.54500000000000004"/>
    <x v="0"/>
    <s v="ANABIS71403385EL"/>
    <s v="Anabi S.A.C:"/>
    <x v="93"/>
    <x v="93"/>
    <s v="C.T. Anabi"/>
    <x v="313"/>
    <x v="0"/>
    <x v="0"/>
    <x v="340"/>
    <x v="0"/>
    <s v="Instalado"/>
    <s v="Operativo"/>
    <s v="Autoproductor"/>
    <x v="2"/>
    <x v="0"/>
    <x v="0"/>
    <x v="0"/>
    <s v="Privado"/>
    <s v="CUSCO"/>
    <s v="CUSCO"/>
    <s v="CHUMBIVILCAS"/>
    <s v="QUIÑOTA"/>
    <n v="0"/>
    <x v="0"/>
    <n v="0"/>
    <x v="0"/>
    <n v="0"/>
    <x v="0"/>
    <x v="0"/>
    <n v="22.81"/>
    <n v="2.281E-2"/>
    <m/>
    <n v="0.27999999999999997"/>
    <n v="0.12666666666666668"/>
    <n v="7.6479999999999997"/>
    <n v="0"/>
    <n v="4"/>
    <s v="BASE DE DATOS"/>
    <m/>
  </r>
  <r>
    <s v="20"/>
    <x v="10"/>
    <s v="ANABIS"/>
    <s v="53024214"/>
    <s v="53024214"/>
    <x v="0"/>
    <m/>
    <m/>
    <n v="3.36"/>
    <n v="1.95"/>
    <m/>
    <m/>
    <n v="34.823"/>
    <m/>
    <m/>
    <m/>
    <n v="0"/>
    <n v="1.95"/>
    <x v="0"/>
    <s v="ANABIS53024214EL"/>
    <s v="Anabi S.A.C:"/>
    <x v="93"/>
    <x v="93"/>
    <s v="C.T. Anama"/>
    <x v="314"/>
    <x v="0"/>
    <x v="0"/>
    <x v="340"/>
    <x v="0"/>
    <s v="Instalado"/>
    <s v="Operativo"/>
    <s v="Autoproductor"/>
    <x v="2"/>
    <x v="0"/>
    <x v="0"/>
    <x v="0"/>
    <s v="Privado"/>
    <s v="CUSCO"/>
    <s v="CUSCO"/>
    <s v="CHUMBIVILCAS"/>
    <s v="QUIÑOTA"/>
    <n v="0"/>
    <x v="0"/>
    <n v="0"/>
    <x v="0"/>
    <n v="0"/>
    <x v="0"/>
    <x v="0"/>
    <n v="34.823"/>
    <n v="3.4823E-2"/>
    <m/>
    <n v="0.27999999999999997"/>
    <n v="0.16250000000000001"/>
    <n v="7.6479999999999997"/>
    <n v="0"/>
    <n v="4"/>
    <s v="BASE DE DATOS"/>
    <m/>
  </r>
  <r>
    <s v="20"/>
    <x v="10"/>
    <s v="ANTAPA"/>
    <s v="33004293"/>
    <s v="33004293"/>
    <x v="0"/>
    <m/>
    <m/>
    <n v="17.96"/>
    <n v="16"/>
    <m/>
    <m/>
    <n v="4.1120000000000001"/>
    <m/>
    <m/>
    <m/>
    <n v="2.8"/>
    <n v="1.8240000000000001"/>
    <x v="0"/>
    <s v="ANTAPA33004293EL"/>
    <s v="Compa¤¡a Minera Antapaccay S.A."/>
    <x v="84"/>
    <x v="84"/>
    <s v="C.T. Tintaya"/>
    <x v="298"/>
    <x v="0"/>
    <x v="0"/>
    <x v="340"/>
    <x v="0"/>
    <s v="Instalado"/>
    <s v="Operativo"/>
    <s v="Autoproductor"/>
    <x v="2"/>
    <x v="1"/>
    <x v="0"/>
    <x v="0"/>
    <s v="Privado"/>
    <s v="CUSCO"/>
    <s v="CUSCO"/>
    <s v="ESPINAR"/>
    <s v="LA CONVENCION"/>
    <n v="0"/>
    <x v="0"/>
    <n v="0"/>
    <x v="0"/>
    <n v="0"/>
    <x v="0"/>
    <x v="0"/>
    <n v="4.1120000000000001"/>
    <n v="4.1120000000000002E-3"/>
    <m/>
    <n v="1.4966666666666668"/>
    <n v="1.3333333333333333"/>
    <n v="7.6479999999999997"/>
    <n v="0"/>
    <n v="23"/>
    <s v="BASE DE DATOS"/>
    <m/>
  </r>
  <r>
    <s v="20"/>
    <x v="10"/>
    <s v="APUMAY"/>
    <s v="71402522"/>
    <s v="71402522"/>
    <x v="0"/>
    <m/>
    <m/>
    <n v="4"/>
    <n v="3.2"/>
    <m/>
    <m/>
    <n v="13.526999999999999"/>
    <m/>
    <m/>
    <m/>
    <n v="0"/>
    <n v="1.3"/>
    <x v="0"/>
    <s v="APUMAY71402522EL"/>
    <s v="Apumayo S.A.C."/>
    <x v="94"/>
    <x v="94"/>
    <s v="C.T. Apumayo"/>
    <x v="315"/>
    <x v="0"/>
    <x v="0"/>
    <x v="340"/>
    <x v="0"/>
    <s v="Instalado"/>
    <s v="Operativo"/>
    <s v="Autoproductor"/>
    <x v="2"/>
    <x v="0"/>
    <x v="0"/>
    <x v="0"/>
    <s v="Privado"/>
    <s v="AYACUCHO"/>
    <s v="AYACUCHO"/>
    <s v="LUCANAS"/>
    <s v="CHAVIÑA"/>
    <n v="0"/>
    <x v="0"/>
    <n v="0"/>
    <x v="0"/>
    <n v="0"/>
    <x v="0"/>
    <x v="0"/>
    <n v="13.526999999999999"/>
    <n v="1.3526999999999999E-2"/>
    <m/>
    <n v="0.33333333333333331"/>
    <n v="0.26666666666666666"/>
    <n v="7.6479999999999997"/>
    <n v="0"/>
    <n v="6"/>
    <s v="BASE DE DATOS"/>
    <m/>
  </r>
  <r>
    <s v="20"/>
    <x v="10"/>
    <s v="ARUNTA"/>
    <s v="71403991"/>
    <s v="71403991"/>
    <x v="0"/>
    <m/>
    <m/>
    <n v="3.83"/>
    <n v="2.2000000000000002"/>
    <m/>
    <m/>
    <n v="4.88"/>
    <m/>
    <m/>
    <m/>
    <n v="5"/>
    <n v="1.02"/>
    <x v="0"/>
    <s v="ARUNTA71403991EL"/>
    <s v="Aruntani S.A.C."/>
    <x v="95"/>
    <x v="95"/>
    <s v="C.T. Jesica"/>
    <x v="316"/>
    <x v="0"/>
    <x v="0"/>
    <x v="340"/>
    <x v="0"/>
    <s v="Instalado"/>
    <s v="Operativo"/>
    <s v="Autoproductor"/>
    <x v="2"/>
    <x v="0"/>
    <x v="0"/>
    <x v="0"/>
    <s v="Privado"/>
    <s v="PUNO"/>
    <s v="PUNO"/>
    <s v="LAMPA"/>
    <s v="OCUVIRI"/>
    <n v="0"/>
    <x v="0"/>
    <n v="0"/>
    <x v="0"/>
    <n v="0"/>
    <x v="0"/>
    <x v="0"/>
    <n v="4.88"/>
    <n v="4.8799999999999998E-3"/>
    <m/>
    <n v="0.31916666666666665"/>
    <n v="0.18333333333333335"/>
    <n v="7.6479999999999997"/>
    <n v="0"/>
    <n v="7"/>
    <s v="BASE DE DATOS"/>
    <m/>
  </r>
  <r>
    <s v="20"/>
    <x v="10"/>
    <s v="ARUNTA"/>
    <s v="53019803"/>
    <s v="53019803"/>
    <x v="0"/>
    <m/>
    <m/>
    <n v="0"/>
    <n v="0"/>
    <m/>
    <m/>
    <n v="0"/>
    <m/>
    <m/>
    <m/>
    <n v="0"/>
    <n v="0"/>
    <x v="1"/>
    <s v="ARUNTA53019803EL"/>
    <s v="Aruntani S.A.C."/>
    <x v="95"/>
    <x v="95"/>
    <s v="C.T. Santa Rosa - Aru"/>
    <x v="72"/>
    <x v="0"/>
    <x v="0"/>
    <x v="340"/>
    <x v="0"/>
    <s v="Instalado"/>
    <s v="Inoperativo"/>
    <s v="Autoproductor"/>
    <x v="2"/>
    <x v="0"/>
    <x v="0"/>
    <x v="0"/>
    <s v="Privado"/>
    <s v="MOQUEGUA"/>
    <s v="MOQUEGUA"/>
    <s v="MARISCAL NIETO"/>
    <s v="CARUMAS"/>
    <n v="0"/>
    <x v="0"/>
    <n v="0"/>
    <x v="0"/>
    <n v="0"/>
    <x v="0"/>
    <x v="0"/>
    <n v="0"/>
    <n v="0"/>
    <m/>
    <s v="-"/>
    <s v="-"/>
    <e v="#N/A"/>
    <n v="0"/>
    <n v="7"/>
    <s v="BASE DE DATOS"/>
    <m/>
  </r>
  <r>
    <s v="20"/>
    <x v="10"/>
    <s v="ARUNTA"/>
    <s v="53019903"/>
    <s v="53019903"/>
    <x v="0"/>
    <m/>
    <m/>
    <n v="5.4050000000000002"/>
    <n v="2.2599999999999998"/>
    <m/>
    <m/>
    <n v="0"/>
    <m/>
    <m/>
    <m/>
    <n v="0"/>
    <n v="0"/>
    <x v="0"/>
    <s v="ARUNTA53019903EL"/>
    <s v="Aruntani S.A.C."/>
    <x v="95"/>
    <x v="95"/>
    <s v="C.T. Tucari - Aru"/>
    <x v="317"/>
    <x v="0"/>
    <x v="0"/>
    <x v="340"/>
    <x v="0"/>
    <s v="Instalado"/>
    <s v="Operativo"/>
    <s v="Autoproductor"/>
    <x v="2"/>
    <x v="0"/>
    <x v="0"/>
    <x v="0"/>
    <s v="Privado"/>
    <s v="MOQUEGUA"/>
    <s v="MOQUEGUA"/>
    <s v="MARISCAL NIETO"/>
    <s v="CARUMAS"/>
    <n v="0"/>
    <x v="0"/>
    <n v="0"/>
    <x v="0"/>
    <n v="0"/>
    <x v="0"/>
    <x v="0"/>
    <n v="0"/>
    <n v="0"/>
    <m/>
    <n v="0.45041666666666669"/>
    <n v="0.21666666666666667"/>
    <n v="7.6479999999999997"/>
    <n v="0"/>
    <n v="7"/>
    <s v="BASE DE DATOS"/>
    <m/>
  </r>
  <r>
    <s v="20"/>
    <x v="10"/>
    <s v="CARAVE"/>
    <s v="53203912"/>
    <s v="53203912"/>
    <x v="0"/>
    <m/>
    <m/>
    <n v="1.089"/>
    <n v="0.871"/>
    <m/>
    <m/>
    <n v="115.73699999999999"/>
    <m/>
    <m/>
    <m/>
    <n v="61"/>
    <n v="0.17499999999999999"/>
    <x v="0"/>
    <s v="CARAVE53203912EL"/>
    <s v="Compa¤ia Minera Caraveli S.A.C."/>
    <x v="86"/>
    <x v="86"/>
    <s v="C.T. Mina"/>
    <x v="300"/>
    <x v="0"/>
    <x v="0"/>
    <x v="340"/>
    <x v="0"/>
    <s v="Instalado"/>
    <s v="Operativo"/>
    <s v="Autoproductor"/>
    <x v="2"/>
    <x v="0"/>
    <x v="0"/>
    <x v="0"/>
    <s v="Privado"/>
    <s v="AREQUIPA"/>
    <s v="AREQUIPA"/>
    <s v="CARAVELI"/>
    <s v="HUANU HUANU"/>
    <n v="0"/>
    <x v="0"/>
    <n v="0"/>
    <x v="0"/>
    <n v="0"/>
    <x v="0"/>
    <x v="0"/>
    <n v="115.73699999999999"/>
    <n v="0.11573699999999999"/>
    <m/>
    <n v="9.0749999999999997E-2"/>
    <n v="7.2583333333333333E-2"/>
    <n v="7.6479999999999997"/>
    <n v="0"/>
    <n v="25"/>
    <s v="BASE DE DATOS"/>
    <m/>
  </r>
  <r>
    <s v="20"/>
    <x v="10"/>
    <s v="CARAVE"/>
    <s v="53203812"/>
    <s v="53203812"/>
    <x v="0"/>
    <m/>
    <m/>
    <n v="2.3450000000000002"/>
    <n v="1.8759999999999999"/>
    <m/>
    <m/>
    <n v="442.73700000000002"/>
    <m/>
    <m/>
    <m/>
    <n v="56"/>
    <n v="0.57999999999999996"/>
    <x v="0"/>
    <s v="CARAVE53203812EL"/>
    <s v="Compa¤ia Minera Caraveli S.A.C."/>
    <x v="86"/>
    <x v="86"/>
    <s v="C.T. Planta"/>
    <x v="301"/>
    <x v="0"/>
    <x v="0"/>
    <x v="340"/>
    <x v="0"/>
    <s v="Instalado"/>
    <s v="Operativo"/>
    <s v="Autoproductor"/>
    <x v="2"/>
    <x v="0"/>
    <x v="0"/>
    <x v="0"/>
    <s v="Privado"/>
    <s v="AREQUIPA"/>
    <s v="AREQUIPA"/>
    <s v="CARAVELI"/>
    <s v="HUANU HUANU"/>
    <n v="0"/>
    <x v="0"/>
    <n v="0"/>
    <x v="0"/>
    <n v="0"/>
    <x v="0"/>
    <x v="0"/>
    <n v="442.73700000000002"/>
    <n v="0.44273700000000005"/>
    <m/>
    <n v="0.19541666666666668"/>
    <n v="0.15633333333333332"/>
    <n v="7.6479999999999997"/>
    <n v="0"/>
    <n v="25"/>
    <s v="BASE DE DATOS"/>
    <m/>
  </r>
  <r>
    <s v="20"/>
    <x v="10"/>
    <s v="CARTSA"/>
    <s v="33119102"/>
    <s v="33119102"/>
    <x v="2"/>
    <m/>
    <m/>
    <n v="9.8000000000000007"/>
    <n v="9.8000000000000007"/>
    <m/>
    <m/>
    <n v="3217.998"/>
    <m/>
    <m/>
    <m/>
    <n v="15"/>
    <n v="7.5"/>
    <x v="0"/>
    <s v="CARTSA33119102TV"/>
    <s v="Cartavio S.A.A."/>
    <x v="116"/>
    <x v="116"/>
    <s v="C.T. Cartavio"/>
    <x v="368"/>
    <x v="2"/>
    <x v="2"/>
    <x v="340"/>
    <x v="0"/>
    <s v="Instalado"/>
    <s v="Operativo"/>
    <s v="Autoproductor"/>
    <x v="2"/>
    <x v="0"/>
    <x v="0"/>
    <x v="0"/>
    <s v="Privado"/>
    <s v="LA LIBERTAD"/>
    <s v="LA LIBERTAD"/>
    <s v="ASCOPE"/>
    <s v="SANTIAGO DE CAO"/>
    <n v="0"/>
    <x v="3"/>
    <s v="COGENERADOR"/>
    <x v="0"/>
    <n v="0"/>
    <x v="0"/>
    <x v="0"/>
    <n v="3217.998"/>
    <n v="3.2179980000000001"/>
    <m/>
    <n v="0.81666666666666676"/>
    <n v="0.81666666666666676"/>
    <n v="7.6479999999999997"/>
    <n v="0"/>
    <n v="9"/>
    <s v="BASE DE DATOS"/>
    <m/>
  </r>
  <r>
    <s v="20"/>
    <x v="10"/>
    <s v="EACGSA"/>
    <s v="53011498"/>
    <s v="53011498"/>
    <x v="2"/>
    <m/>
    <m/>
    <n v="37"/>
    <n v="32"/>
    <m/>
    <m/>
    <n v="12504.829"/>
    <m/>
    <m/>
    <m/>
    <n v="30"/>
    <n v="21.85"/>
    <x v="0"/>
    <s v="EACGSA53011498TV"/>
    <s v="Empresa Agroindustrial Casa Grande S.A."/>
    <x v="113"/>
    <x v="113"/>
    <s v="CENTRAL THERMICA CASA GRANDE"/>
    <x v="357"/>
    <x v="2"/>
    <x v="2"/>
    <x v="340"/>
    <x v="0"/>
    <s v="Instalado"/>
    <s v="Operativo"/>
    <s v="Autoproductor"/>
    <x v="2"/>
    <x v="0"/>
    <x v="0"/>
    <x v="0"/>
    <s v="Privado"/>
    <s v="LA LIBERTAD"/>
    <s v="LA LIBERTAD"/>
    <s v="ASCOPE"/>
    <s v="ASCOPE"/>
    <n v="0"/>
    <x v="3"/>
    <s v="COGENERADOR"/>
    <x v="0"/>
    <n v="0"/>
    <x v="0"/>
    <x v="0"/>
    <n v="12504.829"/>
    <n v="12.504828999999999"/>
    <m/>
    <n v="3.0833333333333335"/>
    <n v="2.6666666666666665"/>
    <n v="7.6479999999999997"/>
    <n v="0"/>
    <n v="10"/>
    <s v="BASE DE DATOS"/>
    <m/>
  </r>
  <r>
    <s v="20"/>
    <x v="10"/>
    <s v="CNPC"/>
    <s v="11011797"/>
    <s v="11011797"/>
    <x v="0"/>
    <m/>
    <m/>
    <n v="8.5500000000000007"/>
    <n v="7.6950000000000003"/>
    <m/>
    <m/>
    <n v="3093.14"/>
    <m/>
    <m/>
    <m/>
    <n v="1102.5"/>
    <n v="4.899"/>
    <x v="0"/>
    <s v="CNPC11011797EL"/>
    <s v="CNPC PERU S.A."/>
    <x v="121"/>
    <x v="121"/>
    <s v="C.T. LOTE X"/>
    <x v="379"/>
    <x v="0"/>
    <x v="0"/>
    <x v="340"/>
    <x v="0"/>
    <s v="Instalado"/>
    <s v="Operativo"/>
    <s v="Autoproductor"/>
    <x v="2"/>
    <x v="0"/>
    <x v="0"/>
    <x v="0"/>
    <s v="Privado"/>
    <s v="PIURA"/>
    <s v="PIURA"/>
    <s v="TALARA "/>
    <s v="EL ALTO"/>
    <n v="0"/>
    <x v="1"/>
    <n v="0"/>
    <x v="0"/>
    <n v="0"/>
    <x v="0"/>
    <x v="0"/>
    <n v="3093.14"/>
    <n v="3.09314"/>
    <m/>
    <n v="0.71250000000000002"/>
    <n v="0.64124999999999999"/>
    <n v="7.6479999999999997"/>
    <n v="0"/>
    <n v="21"/>
    <s v="BASE DE DATOS"/>
    <m/>
  </r>
  <r>
    <s v="20"/>
    <x v="10"/>
    <s v="CMCHUN"/>
    <s v="53017902"/>
    <s v="53017902"/>
    <x v="0"/>
    <m/>
    <m/>
    <n v="4.99"/>
    <n v="3.6"/>
    <m/>
    <m/>
    <n v="0"/>
    <m/>
    <m/>
    <m/>
    <n v="0"/>
    <n v="0"/>
    <x v="0"/>
    <s v="CMCHUN53017902EL"/>
    <s v="Compañía Minera Chungar S.A.C."/>
    <x v="96"/>
    <x v="96"/>
    <s v="C.T. Esperanza"/>
    <x v="318"/>
    <x v="0"/>
    <x v="0"/>
    <x v="340"/>
    <x v="0"/>
    <s v="Instalado"/>
    <s v="Operativo"/>
    <s v="Autoproductor"/>
    <x v="2"/>
    <x v="0"/>
    <x v="0"/>
    <x v="0"/>
    <s v="Privado"/>
    <s v="PASCO"/>
    <s v="PASCO"/>
    <s v="PASCO"/>
    <s v="HUAYLLAY"/>
    <n v="0"/>
    <x v="0"/>
    <n v="0"/>
    <x v="0"/>
    <n v="0"/>
    <x v="0"/>
    <x v="0"/>
    <n v="0"/>
    <n v="0"/>
    <m/>
    <n v="0.41583333333333333"/>
    <n v="0.3"/>
    <n v="7.6479999999999997"/>
    <n v="0"/>
    <n v="26"/>
    <s v="BASE DE DATOS"/>
    <m/>
  </r>
  <r>
    <s v="20"/>
    <x v="10"/>
    <s v="CMCHUN"/>
    <s v="53024717"/>
    <s v="53024717"/>
    <x v="0"/>
    <m/>
    <m/>
    <n v="0.34"/>
    <n v="0.3"/>
    <m/>
    <m/>
    <n v="0"/>
    <m/>
    <m/>
    <m/>
    <n v="0"/>
    <n v="0"/>
    <x v="0"/>
    <s v="CMCHUN53024717EL"/>
    <s v="Compañía Minera Chungar S.A.C."/>
    <x v="96"/>
    <x v="96"/>
    <s v="C.T. Planta Concentradora"/>
    <x v="319"/>
    <x v="0"/>
    <x v="0"/>
    <x v="340"/>
    <x v="0"/>
    <s v="Instalado"/>
    <s v="Operativo"/>
    <s v="Autoproductor"/>
    <x v="2"/>
    <x v="0"/>
    <x v="0"/>
    <x v="0"/>
    <s v="Privado"/>
    <s v="JUNIN"/>
    <s v="JUNIN"/>
    <n v="0"/>
    <n v="0"/>
    <n v="0"/>
    <x v="0"/>
    <n v="0"/>
    <x v="0"/>
    <n v="0"/>
    <x v="0"/>
    <x v="0"/>
    <n v="0"/>
    <n v="0"/>
    <m/>
    <n v="2.8333333333333335E-2"/>
    <n v="2.4999999999999998E-2"/>
    <n v="7.6479999999999997"/>
    <n v="0"/>
    <n v="26"/>
    <s v="BASE DE DATOS"/>
    <m/>
  </r>
  <r>
    <s v="20"/>
    <x v="10"/>
    <s v="CMCHUN"/>
    <s v="53024817"/>
    <s v="53024817"/>
    <x v="0"/>
    <m/>
    <m/>
    <n v="0.20399999999999999"/>
    <n v="0.2"/>
    <m/>
    <m/>
    <n v="0"/>
    <m/>
    <m/>
    <m/>
    <n v="0"/>
    <n v="0"/>
    <x v="0"/>
    <s v="CMCHUN53024817EL"/>
    <s v="Compañía Minera Chungar S.A.C."/>
    <x v="96"/>
    <x v="96"/>
    <s v="C.T. Tajo Don Pablo"/>
    <x v="320"/>
    <x v="0"/>
    <x v="0"/>
    <x v="340"/>
    <x v="0"/>
    <s v="Instalado"/>
    <s v="Operativo"/>
    <s v="Autoproductor"/>
    <x v="2"/>
    <x v="0"/>
    <x v="0"/>
    <x v="0"/>
    <s v="Privado"/>
    <s v="JUNIN"/>
    <s v="JUNIN"/>
    <n v="0"/>
    <n v="0"/>
    <n v="0"/>
    <x v="0"/>
    <n v="0"/>
    <x v="0"/>
    <n v="0"/>
    <x v="0"/>
    <x v="0"/>
    <n v="0"/>
    <n v="0"/>
    <m/>
    <n v="1.6999999999999998E-2"/>
    <n v="1.6666666666666666E-2"/>
    <n v="7.6479999999999997"/>
    <n v="0"/>
    <n v="26"/>
    <s v="BASE DE DATOS"/>
    <m/>
  </r>
  <r>
    <s v="20"/>
    <x v="10"/>
    <s v="OXIPAS"/>
    <s v="53025617"/>
    <s v="53025617"/>
    <x v="0"/>
    <m/>
    <m/>
    <n v="1.3"/>
    <n v="1.2"/>
    <m/>
    <m/>
    <n v="0"/>
    <m/>
    <m/>
    <m/>
    <n v="0"/>
    <n v="0"/>
    <x v="0"/>
    <s v="OXIPAS53025617EL"/>
    <s v="Oxido de Pasco S.A.C."/>
    <x v="101"/>
    <x v="101"/>
    <s v="Generador T‚rmico Nø 01"/>
    <x v="328"/>
    <x v="0"/>
    <x v="0"/>
    <x v="340"/>
    <x v="0"/>
    <s v="Instalado"/>
    <s v="Operativo"/>
    <s v="Autoproductor"/>
    <x v="2"/>
    <x v="0"/>
    <x v="0"/>
    <x v="0"/>
    <s v="Privado"/>
    <s v="PASCO"/>
    <s v="PASCO"/>
    <s v="PASCO"/>
    <s v="RANCAS"/>
    <n v="0"/>
    <x v="0"/>
    <n v="0"/>
    <x v="0"/>
    <n v="0"/>
    <x v="0"/>
    <x v="0"/>
    <n v="0"/>
    <n v="0"/>
    <m/>
    <n v="0.10833333333333334"/>
    <n v="9.9999999999999992E-2"/>
    <n v="7.6479999999999997"/>
    <n v="0"/>
    <n v="54"/>
    <s v="BASE DE DATOS"/>
    <m/>
  </r>
  <r>
    <s v="20"/>
    <x v="10"/>
    <s v="OXIPAS"/>
    <s v="53025717"/>
    <s v="53025717"/>
    <x v="0"/>
    <m/>
    <m/>
    <n v="1.3"/>
    <n v="1.2"/>
    <m/>
    <m/>
    <n v="0"/>
    <m/>
    <m/>
    <m/>
    <n v="0"/>
    <n v="0"/>
    <x v="0"/>
    <s v="OXIPAS53025717EL"/>
    <s v="Oxido de Pasco S.A.C."/>
    <x v="101"/>
    <x v="101"/>
    <s v="Generador T‚rmico Nø 02"/>
    <x v="328"/>
    <x v="0"/>
    <x v="0"/>
    <x v="340"/>
    <x v="0"/>
    <s v="Instalado"/>
    <s v="Operativo"/>
    <s v="Autoproductor"/>
    <x v="2"/>
    <x v="0"/>
    <x v="0"/>
    <x v="0"/>
    <s v="Privado"/>
    <s v="PASCO"/>
    <s v="PASCO"/>
    <s v="PASCO"/>
    <s v="RANCAS"/>
    <n v="0"/>
    <x v="0"/>
    <n v="0"/>
    <x v="0"/>
    <n v="0"/>
    <x v="0"/>
    <x v="0"/>
    <n v="0"/>
    <n v="0"/>
    <m/>
    <n v="0.10833333333333334"/>
    <n v="9.9999999999999992E-2"/>
    <n v="7.6479999999999997"/>
    <n v="0"/>
    <n v="54"/>
    <s v="BASE DE DATOS"/>
    <m/>
  </r>
  <r>
    <s v="20"/>
    <x v="10"/>
    <s v="VOLCAN"/>
    <s v="0000209"/>
    <s v="0000209"/>
    <x v="0"/>
    <m/>
    <m/>
    <n v="6"/>
    <n v="0"/>
    <m/>
    <m/>
    <n v="0"/>
    <m/>
    <m/>
    <m/>
    <n v="0"/>
    <n v="0"/>
    <x v="0"/>
    <s v="VOLCAN0000209EL"/>
    <s v="Volc n C¡a. Minera"/>
    <x v="105"/>
    <x v="105"/>
    <s v="C.T. CERRO DE PASCO"/>
    <x v="334"/>
    <x v="0"/>
    <x v="0"/>
    <x v="340"/>
    <x v="0"/>
    <s v="Instalado"/>
    <s v="Inoperativo"/>
    <s v="Autoproductor"/>
    <x v="2"/>
    <x v="0"/>
    <x v="0"/>
    <x v="0"/>
    <s v="Privado"/>
    <s v="PASCO"/>
    <s v="PASCO"/>
    <s v="PASCO"/>
    <s v="CHAUPIMARCA"/>
    <n v="0"/>
    <x v="0"/>
    <n v="0"/>
    <x v="0"/>
    <n v="0"/>
    <x v="0"/>
    <x v="0"/>
    <n v="0"/>
    <n v="0"/>
    <m/>
    <n v="0.5"/>
    <n v="0"/>
    <n v="7.6479999999999997"/>
    <n v="0"/>
    <n v="74"/>
    <s v="BASE DE DATOS"/>
    <m/>
  </r>
  <r>
    <s v="20"/>
    <x v="10"/>
    <s v="VOLCAN"/>
    <s v="53024917"/>
    <s v="53024917"/>
    <x v="0"/>
    <m/>
    <m/>
    <n v="1.825"/>
    <n v="1.2"/>
    <m/>
    <m/>
    <n v="0"/>
    <m/>
    <m/>
    <m/>
    <n v="0"/>
    <n v="0"/>
    <x v="0"/>
    <s v="VOLCAN53024917EL"/>
    <s v="Volc n C¡a. Minera"/>
    <x v="105"/>
    <x v="105"/>
    <s v="C.T. SAN CRISTOBAL U1"/>
    <x v="335"/>
    <x v="0"/>
    <x v="0"/>
    <x v="340"/>
    <x v="0"/>
    <s v="Instalado"/>
    <s v="Operativo"/>
    <s v="Autoproductor"/>
    <x v="2"/>
    <x v="0"/>
    <x v="0"/>
    <x v="0"/>
    <s v="Privado"/>
    <s v="JUNIN"/>
    <s v="JUNIN"/>
    <s v="YAULI"/>
    <s v="YAULI"/>
    <n v="0"/>
    <x v="0"/>
    <n v="0"/>
    <x v="0"/>
    <n v="0"/>
    <x v="0"/>
    <x v="0"/>
    <n v="0"/>
    <n v="0"/>
    <m/>
    <n v="0.15208333333333332"/>
    <n v="9.9999999999999992E-2"/>
    <n v="7.6479999999999997"/>
    <n v="0"/>
    <n v="74"/>
    <s v="BASE DE DATOS"/>
    <m/>
  </r>
  <r>
    <s v="20"/>
    <x v="10"/>
    <s v="VOLCAN"/>
    <s v="53025017"/>
    <s v="53025017"/>
    <x v="0"/>
    <m/>
    <m/>
    <n v="1.825"/>
    <n v="1.2"/>
    <m/>
    <m/>
    <n v="0"/>
    <m/>
    <m/>
    <m/>
    <n v="0"/>
    <n v="0"/>
    <x v="0"/>
    <s v="VOLCAN53025017EL"/>
    <s v="Volc n C¡a. Minera"/>
    <x v="105"/>
    <x v="105"/>
    <s v="C.T. SAN CRISTOBAL U2"/>
    <x v="335"/>
    <x v="0"/>
    <x v="0"/>
    <x v="340"/>
    <x v="0"/>
    <s v="Instalado"/>
    <s v="Operativo"/>
    <s v="Autoproductor"/>
    <x v="2"/>
    <x v="0"/>
    <x v="0"/>
    <x v="0"/>
    <s v="Privado"/>
    <s v="JUNIN"/>
    <s v="JUNIN"/>
    <s v="YAULI"/>
    <s v="YAULI"/>
    <n v="0"/>
    <x v="0"/>
    <n v="0"/>
    <x v="0"/>
    <n v="0"/>
    <x v="0"/>
    <x v="0"/>
    <n v="0"/>
    <n v="0"/>
    <m/>
    <n v="0.15208333333333332"/>
    <n v="9.9999999999999992E-2"/>
    <n v="7.6479999999999997"/>
    <n v="0"/>
    <n v="74"/>
    <s v="BASE DE DATOS"/>
    <m/>
  </r>
  <r>
    <s v="20"/>
    <x v="10"/>
    <s v="VOLCAN"/>
    <s v="53025117"/>
    <s v="53025117"/>
    <x v="0"/>
    <m/>
    <m/>
    <n v="1.6"/>
    <n v="1"/>
    <m/>
    <m/>
    <n v="0"/>
    <m/>
    <m/>
    <m/>
    <n v="0"/>
    <n v="0"/>
    <x v="0"/>
    <s v="VOLCAN53025117EL"/>
    <s v="Volc n C¡a. Minera"/>
    <x v="105"/>
    <x v="105"/>
    <s v="C.T. CARAHUACRA U3"/>
    <x v="336"/>
    <x v="0"/>
    <x v="0"/>
    <x v="340"/>
    <x v="0"/>
    <s v="Instalado"/>
    <s v="Operativo"/>
    <s v="Autoproductor"/>
    <x v="2"/>
    <x v="0"/>
    <x v="0"/>
    <x v="0"/>
    <s v="Privado"/>
    <s v="JUNIN"/>
    <s v="JUNIN"/>
    <s v="YAULI"/>
    <s v="YAULI"/>
    <n v="0"/>
    <x v="0"/>
    <n v="0"/>
    <x v="0"/>
    <n v="0"/>
    <x v="0"/>
    <x v="0"/>
    <n v="0"/>
    <n v="0"/>
    <m/>
    <n v="0.13333333333333333"/>
    <n v="8.3333333333333329E-2"/>
    <n v="7.6479999999999997"/>
    <n v="0"/>
    <n v="74"/>
    <s v="BASE DE DATOS"/>
    <m/>
  </r>
  <r>
    <s v="20"/>
    <x v="10"/>
    <s v="VOLCAN"/>
    <s v="53025217"/>
    <s v="53025217"/>
    <x v="0"/>
    <m/>
    <m/>
    <n v="1.825"/>
    <n v="1.2"/>
    <m/>
    <m/>
    <n v="0"/>
    <m/>
    <m/>
    <m/>
    <n v="0"/>
    <n v="0"/>
    <x v="0"/>
    <s v="VOLCAN53025217EL"/>
    <s v="Volc n C¡a. Minera"/>
    <x v="105"/>
    <x v="105"/>
    <s v="C.T. ANDAYCHAGUA U4"/>
    <x v="337"/>
    <x v="0"/>
    <x v="0"/>
    <x v="340"/>
    <x v="0"/>
    <s v="Instalado"/>
    <s v="Operativo"/>
    <s v="Autoproductor"/>
    <x v="2"/>
    <x v="0"/>
    <x v="0"/>
    <x v="0"/>
    <s v="Privado"/>
    <s v="JUNIN"/>
    <s v="JUNIN"/>
    <s v="YAULI"/>
    <s v="HUAY HUAY"/>
    <n v="0"/>
    <x v="0"/>
    <n v="0"/>
    <x v="0"/>
    <n v="0"/>
    <x v="0"/>
    <x v="0"/>
    <n v="0"/>
    <n v="0"/>
    <m/>
    <n v="0.15208333333333332"/>
    <n v="9.9999999999999992E-2"/>
    <n v="7.6479999999999997"/>
    <n v="0"/>
    <n v="74"/>
    <s v="BASE DE DATOS"/>
    <m/>
  </r>
  <r>
    <s v="20"/>
    <x v="10"/>
    <s v="VOLCAN"/>
    <s v="53025317"/>
    <s v="53025317"/>
    <x v="0"/>
    <m/>
    <m/>
    <n v="1.6"/>
    <n v="1"/>
    <m/>
    <m/>
    <n v="0"/>
    <m/>
    <m/>
    <m/>
    <n v="0"/>
    <n v="0"/>
    <x v="0"/>
    <s v="VOLCAN53025317EL"/>
    <s v="Volc n C¡a. Minera"/>
    <x v="105"/>
    <x v="105"/>
    <s v="C.T. ANDAYCHAGUA U5"/>
    <x v="337"/>
    <x v="0"/>
    <x v="0"/>
    <x v="340"/>
    <x v="0"/>
    <s v="Instalado"/>
    <s v="Operativo"/>
    <s v="Autoproductor"/>
    <x v="2"/>
    <x v="0"/>
    <x v="0"/>
    <x v="0"/>
    <s v="Privado"/>
    <s v="JUNIN"/>
    <s v="JUNIN"/>
    <s v="YAULI"/>
    <s v="HUAY HUAY"/>
    <n v="0"/>
    <x v="0"/>
    <n v="0"/>
    <x v="0"/>
    <n v="0"/>
    <x v="0"/>
    <x v="0"/>
    <n v="0"/>
    <n v="0"/>
    <m/>
    <n v="0.13333333333333333"/>
    <n v="8.3333333333333329E-2"/>
    <n v="7.6479999999999997"/>
    <n v="0"/>
    <n v="74"/>
    <s v="BASE DE DATOS"/>
    <m/>
  </r>
  <r>
    <s v="20"/>
    <x v="10"/>
    <s v="VOLCAN"/>
    <s v="53025417"/>
    <s v="53025417"/>
    <x v="0"/>
    <m/>
    <m/>
    <n v="1.825"/>
    <n v="1.2"/>
    <m/>
    <m/>
    <n v="0"/>
    <m/>
    <m/>
    <m/>
    <n v="0"/>
    <n v="0"/>
    <x v="0"/>
    <s v="VOLCAN53025417EL"/>
    <s v="Volc n C¡a. Minera"/>
    <x v="105"/>
    <x v="105"/>
    <s v="C.T. TICLIO U6"/>
    <x v="338"/>
    <x v="0"/>
    <x v="0"/>
    <x v="340"/>
    <x v="0"/>
    <s v="Instalado"/>
    <s v="Operativo"/>
    <s v="Autoproductor"/>
    <x v="2"/>
    <x v="0"/>
    <x v="0"/>
    <x v="0"/>
    <s v="Privado"/>
    <s v="JUNIN"/>
    <s v="JUNIN"/>
    <s v="YAULI"/>
    <s v="CHICLA"/>
    <n v="0"/>
    <x v="0"/>
    <n v="0"/>
    <x v="0"/>
    <n v="0"/>
    <x v="0"/>
    <x v="0"/>
    <n v="0"/>
    <n v="0"/>
    <m/>
    <n v="0.15208333333333332"/>
    <n v="9.9999999999999992E-2"/>
    <n v="7.6479999999999997"/>
    <n v="0"/>
    <n v="74"/>
    <s v="BASE DE DATOS"/>
    <m/>
  </r>
  <r>
    <s v="20"/>
    <x v="10"/>
    <s v="VOLCAN"/>
    <s v="53025517"/>
    <s v="53025517"/>
    <x v="0"/>
    <m/>
    <m/>
    <n v="1.825"/>
    <n v="1.2"/>
    <m/>
    <m/>
    <n v="0"/>
    <m/>
    <m/>
    <m/>
    <n v="0"/>
    <n v="0"/>
    <x v="0"/>
    <s v="VOLCAN53025517EL"/>
    <s v="Volc n C¡a. Minera"/>
    <x v="105"/>
    <x v="105"/>
    <s v="C.T. PLANTA VICTORIA U7"/>
    <x v="339"/>
    <x v="0"/>
    <x v="0"/>
    <x v="340"/>
    <x v="0"/>
    <s v="Instalado"/>
    <s v="Operativo"/>
    <s v="Autoproductor"/>
    <x v="2"/>
    <x v="0"/>
    <x v="0"/>
    <x v="0"/>
    <s v="Privado"/>
    <s v="JUNIN"/>
    <s v="JUNIN"/>
    <s v="YAULI"/>
    <s v="YAULI"/>
    <n v="0"/>
    <x v="0"/>
    <n v="0"/>
    <x v="0"/>
    <n v="0"/>
    <x v="0"/>
    <x v="0"/>
    <n v="0"/>
    <n v="0"/>
    <m/>
    <n v="0.15208333333333332"/>
    <n v="9.9999999999999992E-2"/>
    <n v="7.6479999999999997"/>
    <n v="0"/>
    <n v="74"/>
    <s v="BASE DE DATOS"/>
    <m/>
  </r>
  <r>
    <s v="20"/>
    <x v="10"/>
    <s v="ILLAPU"/>
    <s v="33273911"/>
    <s v="33273911"/>
    <x v="1"/>
    <m/>
    <m/>
    <n v="13.6"/>
    <n v="13.6"/>
    <m/>
    <m/>
    <n v="8467.4249999999993"/>
    <m/>
    <m/>
    <m/>
    <n v="0"/>
    <n v="13.823"/>
    <x v="0"/>
    <s v="ILLAPU33273911TG"/>
    <s v="Illapu Energy S.A."/>
    <x v="98"/>
    <x v="98"/>
    <s v="C.T. Planta Huachipa"/>
    <x v="322"/>
    <x v="1"/>
    <x v="1"/>
    <x v="340"/>
    <x v="0"/>
    <s v="Instalado"/>
    <s v="Operativo"/>
    <s v="Autoproductor"/>
    <x v="2"/>
    <x v="1"/>
    <x v="0"/>
    <x v="0"/>
    <s v="Privado"/>
    <s v="LIMA"/>
    <s v="LIMA"/>
    <s v="LIMA"/>
    <s v="CHOSICA"/>
    <n v="0"/>
    <x v="1"/>
    <s v="COGENERADOR"/>
    <x v="0"/>
    <n v="0"/>
    <x v="0"/>
    <x v="0"/>
    <n v="8467.4249999999993"/>
    <n v="8.4674249999999986"/>
    <m/>
    <n v="1.1333333333333333"/>
    <n v="1.1333333333333333"/>
    <n v="7.6479999999999997"/>
    <n v="0"/>
    <n v="39"/>
    <s v="BASE DE DATOS"/>
    <m/>
  </r>
  <r>
    <s v="20"/>
    <x v="10"/>
    <s v="IEQSA"/>
    <s v="33055795"/>
    <s v="33055795"/>
    <x v="0"/>
    <m/>
    <m/>
    <n v="2.62"/>
    <n v="0.72699999999999998"/>
    <m/>
    <m/>
    <n v="0.873"/>
    <m/>
    <m/>
    <m/>
    <n v="0"/>
    <n v="0.8"/>
    <x v="0"/>
    <s v="IEQSA33055795EL"/>
    <s v="Industrias Electroquimicas S. A."/>
    <x v="112"/>
    <x v="112"/>
    <s v="C.T. IEQSA"/>
    <x v="356"/>
    <x v="0"/>
    <x v="0"/>
    <x v="340"/>
    <x v="0"/>
    <s v="Instalado"/>
    <s v="Operativo"/>
    <s v="Autoproductor"/>
    <x v="2"/>
    <x v="1"/>
    <x v="0"/>
    <x v="0"/>
    <s v="Privado"/>
    <s v="LIMA"/>
    <s v="CALLAO"/>
    <s v="CALLAO"/>
    <s v="CARMEN DE LA LEGUA"/>
    <n v="0"/>
    <x v="0"/>
    <n v="0"/>
    <x v="0"/>
    <n v="0"/>
    <x v="0"/>
    <x v="0"/>
    <n v="0.873"/>
    <n v="8.7299999999999997E-4"/>
    <m/>
    <n v="0.2911111111111111"/>
    <n v="0.18677777777777779"/>
    <n v="7.6479999999999997"/>
    <n v="0"/>
    <n v="41"/>
    <s v="BASE DE DATOS"/>
    <m/>
  </r>
  <r>
    <s v="20"/>
    <x v="10"/>
    <s v="MKOLPA"/>
    <s v="53025918"/>
    <s v="53025918"/>
    <x v="0"/>
    <m/>
    <m/>
    <n v="0.499"/>
    <n v="0.32"/>
    <m/>
    <m/>
    <n v="36.5"/>
    <m/>
    <m/>
    <m/>
    <n v="2"/>
    <n v="0.3"/>
    <x v="0"/>
    <s v="MKOLPA53025918EL"/>
    <s v="Compañia Minera Kolpa S.A."/>
    <x v="99"/>
    <x v="99"/>
    <s v="C.T. Kolpa"/>
    <x v="323"/>
    <x v="0"/>
    <x v="0"/>
    <x v="340"/>
    <x v="0"/>
    <s v="Instalado"/>
    <s v="Operativo"/>
    <s v="Autoproductor"/>
    <x v="2"/>
    <x v="0"/>
    <x v="0"/>
    <x v="0"/>
    <s v="Privado"/>
    <s v="HUANCAVELICA"/>
    <s v="HUANCAVELICA"/>
    <s v="HUANCAVELICA"/>
    <s v="HUACHOCOLPA"/>
    <n v="0"/>
    <x v="0"/>
    <n v="0"/>
    <x v="0"/>
    <n v="0"/>
    <x v="0"/>
    <x v="0"/>
    <n v="36.5"/>
    <n v="3.6499999999999998E-2"/>
    <m/>
    <n v="4.1583333333333333E-2"/>
    <n v="2.6666666666666668E-2"/>
    <n v="7.6479999999999997"/>
    <n v="0"/>
    <n v="27"/>
    <s v="BASE DE DATOS"/>
    <m/>
  </r>
  <r>
    <s v="20"/>
    <x v="10"/>
    <s v="LAREDO"/>
    <s v="53204012"/>
    <s v="53204012"/>
    <x v="2"/>
    <m/>
    <m/>
    <n v="1.25"/>
    <n v="1.25"/>
    <m/>
    <m/>
    <n v="0"/>
    <m/>
    <m/>
    <m/>
    <n v="0"/>
    <n v="0"/>
    <x v="0"/>
    <s v="LAREDO53204012TV"/>
    <s v="Empresa Agroindustrial Laredo S.A.A."/>
    <x v="117"/>
    <x v="117"/>
    <s v="C.T. TURBO GENERADOR 1"/>
    <x v="390"/>
    <x v="2"/>
    <x v="2"/>
    <x v="340"/>
    <x v="0"/>
    <s v="Instalado"/>
    <s v="Operativo"/>
    <s v="Autoproductor"/>
    <x v="2"/>
    <x v="0"/>
    <x v="0"/>
    <x v="0"/>
    <s v="Privado"/>
    <s v="LA LIBERTAD"/>
    <s v="LA LIBERTAD"/>
    <s v="TRUJILLO"/>
    <s v="LAREDO"/>
    <n v="0"/>
    <x v="3"/>
    <s v="COGENERADOR"/>
    <x v="0"/>
    <n v="0"/>
    <x v="0"/>
    <x v="0"/>
    <n v="0"/>
    <n v="0"/>
    <m/>
    <n v="0.25"/>
    <n v="0.25"/>
    <n v="7.6479999999999997"/>
    <n v="0"/>
    <n v="1"/>
    <s v="BASE DE DATOS"/>
    <m/>
  </r>
  <r>
    <s v="20"/>
    <x v="10"/>
    <s v="LAREDO"/>
    <s v="53204112"/>
    <s v="53204112"/>
    <x v="2"/>
    <m/>
    <m/>
    <n v="1.25"/>
    <n v="1.25"/>
    <m/>
    <m/>
    <n v="0"/>
    <m/>
    <m/>
    <m/>
    <n v="0"/>
    <n v="0"/>
    <x v="0"/>
    <s v="LAREDO53204112TV"/>
    <s v="Empresa Agroindustrial Laredo S.A.A."/>
    <x v="117"/>
    <x v="117"/>
    <s v="C.T. TURBO GENERADOR 2"/>
    <x v="391"/>
    <x v="2"/>
    <x v="2"/>
    <x v="340"/>
    <x v="0"/>
    <s v="Instalado"/>
    <s v="Operativo"/>
    <s v="Autoproductor"/>
    <x v="2"/>
    <x v="0"/>
    <x v="0"/>
    <x v="0"/>
    <s v="Privado"/>
    <s v="LA LIBERTAD"/>
    <s v="LA LIBERTAD"/>
    <s v="TRUJILLO"/>
    <s v="LAREDO"/>
    <n v="0"/>
    <x v="3"/>
    <s v="COGENERADOR"/>
    <x v="0"/>
    <n v="0"/>
    <x v="0"/>
    <x v="0"/>
    <n v="0"/>
    <n v="0"/>
    <m/>
    <n v="0.25"/>
    <n v="0.25"/>
    <n v="7.6479999999999997"/>
    <n v="0"/>
    <n v="1"/>
    <s v="BASE DE DATOS"/>
    <m/>
  </r>
  <r>
    <s v="20"/>
    <x v="10"/>
    <s v="LAREDO"/>
    <s v="53204212"/>
    <s v="53204212"/>
    <x v="2"/>
    <m/>
    <m/>
    <n v="3"/>
    <n v="2.5"/>
    <m/>
    <m/>
    <n v="0"/>
    <m/>
    <m/>
    <m/>
    <n v="0"/>
    <n v="0"/>
    <x v="0"/>
    <s v="LAREDO53204212TV"/>
    <s v="Empresa Agroindustrial Laredo S.A.A."/>
    <x v="117"/>
    <x v="117"/>
    <s v="C.T. TURBO GENERADOR 3"/>
    <x v="392"/>
    <x v="2"/>
    <x v="2"/>
    <x v="340"/>
    <x v="0"/>
    <s v="Instalado"/>
    <s v="Operativo"/>
    <s v="Autoproductor"/>
    <x v="2"/>
    <x v="0"/>
    <x v="0"/>
    <x v="0"/>
    <s v="Privado"/>
    <s v="LA LIBERTAD"/>
    <s v="LA LIBERTAD"/>
    <s v="TRUJILLO"/>
    <s v="LAREDO"/>
    <n v="0"/>
    <x v="3"/>
    <s v="COGENERADOR"/>
    <x v="0"/>
    <n v="0"/>
    <x v="0"/>
    <x v="0"/>
    <n v="0"/>
    <n v="0"/>
    <m/>
    <n v="0.6"/>
    <n v="0.5"/>
    <n v="7.6479999999999997"/>
    <n v="0"/>
    <n v="1"/>
    <s v="BASE DE DATOS"/>
    <m/>
  </r>
  <r>
    <s v="20"/>
    <x v="10"/>
    <s v="LAREDO"/>
    <s v="53204312"/>
    <s v="53204312"/>
    <x v="2"/>
    <m/>
    <m/>
    <n v="3"/>
    <n v="2.5"/>
    <m/>
    <m/>
    <n v="0"/>
    <m/>
    <m/>
    <m/>
    <n v="0"/>
    <n v="0"/>
    <x v="0"/>
    <s v="LAREDO53204312TV"/>
    <s v="Empresa Agroindustrial Laredo S.A.A."/>
    <x v="117"/>
    <x v="117"/>
    <s v="C.T. TURBO GENERADOR 4"/>
    <x v="393"/>
    <x v="2"/>
    <x v="2"/>
    <x v="340"/>
    <x v="0"/>
    <s v="Instalado"/>
    <s v="Operativo"/>
    <s v="Autoproductor"/>
    <x v="2"/>
    <x v="0"/>
    <x v="0"/>
    <x v="0"/>
    <s v="Privado"/>
    <s v="LA LIBERTAD"/>
    <s v="LA LIBERTAD"/>
    <s v="TRUJILLO"/>
    <s v="LAREDO"/>
    <n v="0"/>
    <x v="3"/>
    <s v="COGENERADOR"/>
    <x v="0"/>
    <n v="0"/>
    <x v="0"/>
    <x v="0"/>
    <n v="0"/>
    <n v="0"/>
    <m/>
    <n v="0.6"/>
    <n v="0.5"/>
    <n v="7.6479999999999997"/>
    <n v="0"/>
    <n v="1"/>
    <s v="BASE DE DATOS"/>
    <m/>
  </r>
  <r>
    <s v="20"/>
    <x v="10"/>
    <s v="LAREDO"/>
    <s v="53024617"/>
    <s v="53024617"/>
    <x v="2"/>
    <m/>
    <m/>
    <n v="10"/>
    <n v="10"/>
    <m/>
    <m/>
    <n v="2913.88"/>
    <m/>
    <m/>
    <m/>
    <n v="0"/>
    <n v="4.4379999999999997"/>
    <x v="0"/>
    <s v="LAREDO53024617TV"/>
    <s v="Empresa Agroindustrial Laredo S.A.A."/>
    <x v="117"/>
    <x v="117"/>
    <s v="C.T. TURBO GENERADOR 5"/>
    <x v="369"/>
    <x v="2"/>
    <x v="2"/>
    <x v="340"/>
    <x v="0"/>
    <s v="Instalado"/>
    <s v="Operativo"/>
    <s v="Autoproductor"/>
    <x v="2"/>
    <x v="0"/>
    <x v="0"/>
    <x v="0"/>
    <s v="Privado"/>
    <s v="LA LIBERTAD"/>
    <s v="LA LIBERTAD"/>
    <s v="TRUJILLO"/>
    <s v="LAREDO"/>
    <n v="0"/>
    <x v="3"/>
    <s v="COGENERADOR"/>
    <x v="0"/>
    <n v="0"/>
    <x v="0"/>
    <x v="0"/>
    <n v="2913.88"/>
    <n v="2.9138800000000002"/>
    <m/>
    <n v="0.83333333333333337"/>
    <n v="0.83333333333333337"/>
    <n v="7.6479999999999997"/>
    <n v="0"/>
    <n v="1"/>
    <s v="BASE DE DATOS"/>
    <m/>
  </r>
  <r>
    <s v="20"/>
    <x v="10"/>
    <s v="LAREDO"/>
    <s v="53204412"/>
    <s v="53204412"/>
    <x v="2"/>
    <m/>
    <m/>
    <n v="0.8"/>
    <n v="0.8"/>
    <m/>
    <m/>
    <n v="10.351000000000001"/>
    <m/>
    <m/>
    <m/>
    <n v="0"/>
    <n v="0.8"/>
    <x v="0"/>
    <s v="LAREDO53204412TV"/>
    <s v="Empresa Agroindustrial Laredo S.A.A."/>
    <x v="117"/>
    <x v="117"/>
    <s v="C.T. UNIDAD DIESEL"/>
    <x v="370"/>
    <x v="0"/>
    <x v="0"/>
    <x v="340"/>
    <x v="0"/>
    <s v="Instalado"/>
    <s v="Operativo"/>
    <s v="Autoproductor"/>
    <x v="2"/>
    <x v="0"/>
    <x v="0"/>
    <x v="0"/>
    <s v="Privado"/>
    <s v="LA LIBERTAD"/>
    <s v="LA LIBERTAD"/>
    <s v="TRUJILLO"/>
    <s v="LAREDO"/>
    <n v="0"/>
    <x v="0"/>
    <s v="COGENERADOR"/>
    <x v="0"/>
    <n v="0"/>
    <x v="0"/>
    <x v="0"/>
    <n v="10.351000000000001"/>
    <n v="1.0351000000000001E-2"/>
    <m/>
    <n v="6.6666666666666666E-2"/>
    <n v="6.6666666666666666E-2"/>
    <n v="7.6479999999999997"/>
    <n v="0"/>
    <n v="1"/>
    <s v="BASE DE DATOS"/>
    <m/>
  </r>
  <r>
    <s v="20"/>
    <x v="10"/>
    <s v="RETAMA"/>
    <s v="33025293"/>
    <s v="33025293"/>
    <x v="0"/>
    <m/>
    <m/>
    <n v="13.734999999999999"/>
    <n v="9.9849999999999994"/>
    <m/>
    <m/>
    <n v="3.855"/>
    <m/>
    <m/>
    <m/>
    <n v="0"/>
    <n v="0"/>
    <x v="0"/>
    <s v="RETAMA33025293EL"/>
    <s v="Minera Aur¡fera Retamas S.A."/>
    <x v="90"/>
    <x v="90"/>
    <s v="C.T. San Andr‚s"/>
    <x v="307"/>
    <x v="0"/>
    <x v="0"/>
    <x v="340"/>
    <x v="0"/>
    <s v="Instalado"/>
    <s v="Operativo"/>
    <s v="Autoproductor"/>
    <x v="2"/>
    <x v="0"/>
    <x v="0"/>
    <x v="0"/>
    <s v="Privado"/>
    <s v="LA LIBERTAD"/>
    <s v="LA LIBERTAD"/>
    <s v="PATAZ"/>
    <s v="PARCOY"/>
    <n v="0"/>
    <x v="0"/>
    <n v="0"/>
    <x v="0"/>
    <n v="0"/>
    <x v="0"/>
    <x v="0"/>
    <n v="3.855"/>
    <n v="3.8549999999999999E-3"/>
    <m/>
    <n v="1.1445833333333333"/>
    <n v="0.83208333333333329"/>
    <n v="7.6479999999999997"/>
    <n v="0"/>
    <n v="45"/>
    <s v="BASE DE DATOS"/>
    <m/>
  </r>
  <r>
    <s v="20"/>
    <x v="10"/>
    <s v="MINSUR"/>
    <s v="53202609"/>
    <s v="53202609"/>
    <x v="0"/>
    <m/>
    <m/>
    <n v="3.99"/>
    <n v="3.15"/>
    <m/>
    <m/>
    <n v="1.0529999999999999"/>
    <m/>
    <m/>
    <m/>
    <n v="0"/>
    <n v="3.2"/>
    <x v="0"/>
    <s v="MINSUR53202609EL"/>
    <s v="Minsur S.A."/>
    <x v="100"/>
    <x v="100"/>
    <s v="C.T. FUNDICIÓN DIESEL"/>
    <x v="327"/>
    <x v="0"/>
    <x v="0"/>
    <x v="340"/>
    <x v="0"/>
    <s v="Instalado"/>
    <s v="Operativo"/>
    <s v="Autoproductor"/>
    <x v="2"/>
    <x v="1"/>
    <x v="0"/>
    <x v="0"/>
    <s v="Privado"/>
    <s v="ICA"/>
    <s v="ICA"/>
    <s v="PISCO"/>
    <s v="PARACAS"/>
    <n v="0"/>
    <x v="0"/>
    <n v="0"/>
    <x v="0"/>
    <n v="0"/>
    <x v="0"/>
    <x v="0"/>
    <n v="1.0529999999999999"/>
    <n v="1.0529999999999999E-3"/>
    <m/>
    <n v="0.33250000000000002"/>
    <n v="0.26250000000000001"/>
    <n v="7.6479999999999997"/>
    <n v="0"/>
    <n v="50"/>
    <s v="BASE DE DATOS"/>
    <m/>
  </r>
  <r>
    <s v="20"/>
    <x v="10"/>
    <s v="MINSUR"/>
    <s v="0000001E"/>
    <s v="0000001E"/>
    <x v="0"/>
    <m/>
    <m/>
    <n v="6.165"/>
    <n v="4"/>
    <m/>
    <m/>
    <n v="255.34899999999999"/>
    <m/>
    <m/>
    <m/>
    <n v="0"/>
    <n v="3.32"/>
    <x v="0"/>
    <s v="MINSUR0000001EEL"/>
    <s v="Minsur S.A."/>
    <x v="100"/>
    <x v="100"/>
    <s v="C.T. FUNDICIÓN GAS NATURAL"/>
    <x v="324"/>
    <x v="0"/>
    <x v="0"/>
    <x v="340"/>
    <x v="0"/>
    <s v="Instalado"/>
    <s v="Operativo"/>
    <s v="Autoproductor"/>
    <x v="2"/>
    <x v="1"/>
    <x v="0"/>
    <x v="0"/>
    <s v="Privado"/>
    <s v="ICA"/>
    <s v="ICA"/>
    <s v="PISCO"/>
    <s v="PARACAS"/>
    <n v="0"/>
    <x v="1"/>
    <n v="0"/>
    <x v="0"/>
    <n v="0"/>
    <x v="0"/>
    <x v="0"/>
    <n v="255.34899999999999"/>
    <n v="0.25534899999999999"/>
    <m/>
    <n v="0.51375000000000004"/>
    <n v="0.33333333333333331"/>
    <n v="7.6479999999999997"/>
    <n v="0"/>
    <n v="50"/>
    <s v="BASE DE DATOS"/>
    <m/>
  </r>
  <r>
    <s v="20"/>
    <x v="10"/>
    <s v="MINSUR"/>
    <s v="53024315"/>
    <s v="53024315"/>
    <x v="0"/>
    <m/>
    <m/>
    <n v="3.65"/>
    <n v="2.5"/>
    <m/>
    <m/>
    <n v="2.4279999999999999"/>
    <m/>
    <m/>
    <m/>
    <n v="0"/>
    <n v="1.2"/>
    <x v="0"/>
    <s v="MINSUR53024315EL"/>
    <s v="Minsur S.A."/>
    <x v="100"/>
    <x v="100"/>
    <s v="C.T. PUCAMARCA"/>
    <x v="326"/>
    <x v="0"/>
    <x v="0"/>
    <x v="340"/>
    <x v="0"/>
    <s v="Instalado"/>
    <s v="Operativo"/>
    <s v="Autoproductor"/>
    <x v="2"/>
    <x v="1"/>
    <x v="0"/>
    <x v="0"/>
    <s v="Privado"/>
    <s v="TACNA"/>
    <s v="TACNA"/>
    <s v="TACNA"/>
    <s v="PALCA"/>
    <s v="PUCAMARCA"/>
    <x v="0"/>
    <n v="0"/>
    <x v="0"/>
    <n v="0"/>
    <x v="0"/>
    <x v="0"/>
    <n v="2.4279999999999999"/>
    <n v="2.428E-3"/>
    <m/>
    <n v="0.30416666666666664"/>
    <n v="0.20833333333333334"/>
    <n v="7.6479999999999997"/>
    <n v="0"/>
    <n v="50"/>
    <s v="BASE DE DATOS"/>
    <m/>
  </r>
  <r>
    <s v="20"/>
    <x v="10"/>
    <s v="MINSUR"/>
    <s v="33016193"/>
    <s v="33016193"/>
    <x v="0"/>
    <m/>
    <m/>
    <n v="8.5"/>
    <n v="6.03"/>
    <m/>
    <m/>
    <n v="32.54"/>
    <m/>
    <m/>
    <m/>
    <n v="64"/>
    <n v="3.86"/>
    <x v="0"/>
    <s v="MINSUR33016193EL"/>
    <s v="Minsur S.A."/>
    <x v="100"/>
    <x v="100"/>
    <s v="C.T. SAN RAFAEL"/>
    <x v="325"/>
    <x v="0"/>
    <x v="0"/>
    <x v="340"/>
    <x v="0"/>
    <s v="Instalado"/>
    <s v="Operativo"/>
    <s v="Autoproductor"/>
    <x v="2"/>
    <x v="1"/>
    <x v="0"/>
    <x v="0"/>
    <s v="Privado"/>
    <s v="PUNO"/>
    <s v="PUNO"/>
    <s v="MELGAR"/>
    <s v="ANTANTA"/>
    <n v="0"/>
    <x v="0"/>
    <n v="0"/>
    <x v="0"/>
    <n v="0"/>
    <x v="0"/>
    <x v="0"/>
    <n v="32.54"/>
    <n v="3.2539999999999999E-2"/>
    <m/>
    <n v="0.70833333333333337"/>
    <n v="0.50250000000000006"/>
    <n v="7.6479999999999997"/>
    <n v="0"/>
    <n v="50"/>
    <s v="BASE DE DATOS"/>
    <m/>
  </r>
  <r>
    <s v="20"/>
    <x v="9"/>
    <s v="NXACAJ"/>
    <s v="33021593"/>
    <s v="33021593"/>
    <x v="0"/>
    <m/>
    <m/>
    <n v="2.5"/>
    <n v="2"/>
    <m/>
    <m/>
    <n v="0"/>
    <m/>
    <m/>
    <m/>
    <n v="0"/>
    <n v="0"/>
    <x v="0"/>
    <s v="NXACAJ33021593EL"/>
    <s v="Nexa Resources Cajamarquilla S.A."/>
    <x v="118"/>
    <x v="118"/>
    <s v="C.T. Cajamarquilla EL"/>
    <x v="371"/>
    <x v="0"/>
    <x v="0"/>
    <x v="340"/>
    <x v="0"/>
    <s v="Instalado"/>
    <s v="Operativo"/>
    <s v="Autoproductor"/>
    <x v="2"/>
    <x v="1"/>
    <x v="0"/>
    <x v="0"/>
    <s v="Privado"/>
    <s v="LIMA"/>
    <s v="LIMA"/>
    <s v="LIMA"/>
    <s v="LURIGANCHO"/>
    <n v="0"/>
    <x v="0"/>
    <n v="0"/>
    <x v="0"/>
    <n v="0"/>
    <x v="0"/>
    <x v="0"/>
    <n v="0"/>
    <n v="0"/>
    <m/>
    <n v="0.20833333333333334"/>
    <n v="0.16666666666666666"/>
    <n v="7.6479999999999997"/>
    <n v="0"/>
    <n v="52"/>
    <s v="BASE DE DATOS"/>
    <m/>
  </r>
  <r>
    <s v="20"/>
    <x v="9"/>
    <s v="NXACAJ"/>
    <s v="53202910"/>
    <s v="53202910"/>
    <x v="0"/>
    <m/>
    <m/>
    <n v="2"/>
    <n v="2"/>
    <m/>
    <m/>
    <n v="0"/>
    <m/>
    <m/>
    <m/>
    <n v="0"/>
    <n v="0"/>
    <x v="0"/>
    <s v="NXACAJ53202910EL"/>
    <s v="Nexa Resources Cajamarquilla S.A."/>
    <x v="118"/>
    <x v="118"/>
    <s v="C.T. Cajamarquilla EL-1"/>
    <x v="372"/>
    <x v="0"/>
    <x v="0"/>
    <x v="340"/>
    <x v="0"/>
    <s v="Instalado"/>
    <s v="Operativo"/>
    <s v="Autoproductor"/>
    <x v="2"/>
    <x v="1"/>
    <x v="0"/>
    <x v="0"/>
    <s v="Privado"/>
    <s v="LIMA"/>
    <s v="LIMA"/>
    <s v="LIMA"/>
    <s v="LURIGANCHO"/>
    <n v="0"/>
    <x v="0"/>
    <n v="0"/>
    <x v="0"/>
    <n v="0"/>
    <x v="0"/>
    <x v="0"/>
    <n v="0"/>
    <n v="0"/>
    <m/>
    <n v="0.16666666666666666"/>
    <n v="0"/>
    <n v="7.6479999999999997"/>
    <n v="0"/>
    <n v="52"/>
    <s v="BASE DE DATOS"/>
    <m/>
  </r>
  <r>
    <s v="20"/>
    <x v="9"/>
    <s v="NXACAJ"/>
    <s v="53203010"/>
    <s v="53203010"/>
    <x v="0"/>
    <m/>
    <m/>
    <n v="2"/>
    <n v="2"/>
    <m/>
    <m/>
    <n v="0"/>
    <m/>
    <m/>
    <m/>
    <n v="0"/>
    <n v="0"/>
    <x v="0"/>
    <s v="NXACAJ53203010EL"/>
    <s v="Nexa Resources Cajamarquilla S.A."/>
    <x v="118"/>
    <x v="118"/>
    <s v="C.T. Cajamarquilla EL-2"/>
    <x v="373"/>
    <x v="0"/>
    <x v="0"/>
    <x v="340"/>
    <x v="0"/>
    <s v="Instalado"/>
    <s v="Operativo"/>
    <s v="Autoproductor"/>
    <x v="2"/>
    <x v="1"/>
    <x v="0"/>
    <x v="0"/>
    <s v="Privado"/>
    <s v="LIMA"/>
    <s v="LIMA"/>
    <s v="LIMA"/>
    <s v="LURIGANCHO"/>
    <n v="0"/>
    <x v="0"/>
    <n v="0"/>
    <x v="0"/>
    <n v="0"/>
    <x v="0"/>
    <x v="0"/>
    <n v="0"/>
    <n v="0"/>
    <m/>
    <n v="0.16666666666666666"/>
    <n v="0.16666666666666666"/>
    <n v="7.6479999999999997"/>
    <n v="0"/>
    <n v="52"/>
    <s v="BASE DE DATOS"/>
    <m/>
  </r>
  <r>
    <s v="20"/>
    <x v="9"/>
    <s v="NXACAJ"/>
    <s v="53203210"/>
    <s v="53203210"/>
    <x v="0"/>
    <m/>
    <m/>
    <n v="2"/>
    <n v="2"/>
    <m/>
    <m/>
    <n v="0"/>
    <m/>
    <m/>
    <m/>
    <n v="0"/>
    <n v="0"/>
    <x v="0"/>
    <s v="NXACAJ53203210EL"/>
    <s v="Nexa Resources Cajamarquilla S.A."/>
    <x v="118"/>
    <x v="118"/>
    <s v="C.T. CAJAMARQUILLA EL-3"/>
    <x v="374"/>
    <x v="0"/>
    <x v="0"/>
    <x v="340"/>
    <x v="0"/>
    <s v="Instalado"/>
    <s v="Inoperativo"/>
    <s v="Autoproductor"/>
    <x v="2"/>
    <x v="1"/>
    <x v="0"/>
    <x v="0"/>
    <s v="Privado"/>
    <s v="LIMA"/>
    <s v="LIMA"/>
    <s v="LIMA"/>
    <s v="LURIGANCHO"/>
    <n v="0"/>
    <x v="0"/>
    <n v="0"/>
    <x v="0"/>
    <n v="0"/>
    <x v="0"/>
    <x v="0"/>
    <n v="0"/>
    <n v="0"/>
    <m/>
    <n v="0.16666666666666666"/>
    <n v="0.16666666666666666"/>
    <n v="7.6479999999999997"/>
    <n v="0"/>
    <n v="52"/>
    <s v="BASE DE DATOS"/>
    <m/>
  </r>
  <r>
    <s v="20"/>
    <x v="9"/>
    <s v="NXACAJ"/>
    <s v="33021593"/>
    <s v="33021593"/>
    <x v="2"/>
    <m/>
    <m/>
    <n v="3.5"/>
    <n v="2.5"/>
    <m/>
    <m/>
    <n v="934.35"/>
    <m/>
    <m/>
    <m/>
    <n v="0"/>
    <n v="2"/>
    <x v="0"/>
    <s v="NXACAJ33021593TV"/>
    <s v="Nexa Resources Cajamarquilla S.A."/>
    <x v="118"/>
    <x v="118"/>
    <s v="C.T. Cajamarquilla TV"/>
    <x v="375"/>
    <x v="2"/>
    <x v="2"/>
    <x v="340"/>
    <x v="0"/>
    <s v="Instalado"/>
    <s v="Operativo"/>
    <s v="Autoproductor"/>
    <x v="2"/>
    <x v="1"/>
    <x v="0"/>
    <x v="0"/>
    <s v="Privado"/>
    <s v="LIMA"/>
    <s v="LIMA"/>
    <s v="LIMA"/>
    <s v="LURIGANCHO"/>
    <n v="0"/>
    <x v="11"/>
    <n v="0"/>
    <x v="0"/>
    <n v="0"/>
    <x v="0"/>
    <x v="0"/>
    <n v="934.35"/>
    <n v="0.93435000000000001"/>
    <m/>
    <n v="0.29166666666666669"/>
    <n v="0.29166666666666669"/>
    <n v="7.6479999999999997"/>
    <n v="0"/>
    <n v="52"/>
    <s v="BASE DE DATOS"/>
    <m/>
  </r>
  <r>
    <s v="20"/>
    <x v="9"/>
    <s v="NXACAJ"/>
    <s v="53203110"/>
    <s v="53203110"/>
    <x v="2"/>
    <m/>
    <m/>
    <n v="4"/>
    <n v="3.5"/>
    <m/>
    <m/>
    <n v="2021.42"/>
    <m/>
    <m/>
    <m/>
    <n v="0"/>
    <n v="3.5"/>
    <x v="0"/>
    <s v="NXACAJ53203110TV"/>
    <s v="Nexa Resources Cajamarquilla S.A."/>
    <x v="118"/>
    <x v="118"/>
    <s v="C.T. Cajamarquilla 2"/>
    <x v="376"/>
    <x v="2"/>
    <x v="2"/>
    <x v="340"/>
    <x v="0"/>
    <s v="Instalado"/>
    <s v="Operativo"/>
    <s v="Autoproductor"/>
    <x v="2"/>
    <x v="1"/>
    <x v="0"/>
    <x v="0"/>
    <s v="Privado"/>
    <s v="LIMA"/>
    <s v="LIMA"/>
    <s v="LIMA"/>
    <s v="LURIGANCHO"/>
    <n v="0"/>
    <x v="11"/>
    <n v="0"/>
    <x v="0"/>
    <n v="0"/>
    <x v="0"/>
    <x v="0"/>
    <n v="2021.42"/>
    <n v="2.02142"/>
    <m/>
    <n v="0.33333333333333331"/>
    <n v="0.29166666666666669"/>
    <n v="7.6479999999999997"/>
    <n v="0"/>
    <n v="52"/>
    <s v="BASE DE DATOS"/>
    <m/>
  </r>
  <r>
    <s v="20"/>
    <x v="10"/>
    <s v="NXACAJ"/>
    <s v="33021593"/>
    <s v="33021593"/>
    <x v="0"/>
    <m/>
    <m/>
    <n v="2.5"/>
    <n v="2"/>
    <m/>
    <m/>
    <n v="0"/>
    <m/>
    <m/>
    <m/>
    <n v="0"/>
    <n v="0"/>
    <x v="0"/>
    <s v="NXACAJ33021593EL"/>
    <s v="Nexa Resources Cajamarquilla S.A."/>
    <x v="118"/>
    <x v="118"/>
    <s v="C.T. Cajamarquilla EL"/>
    <x v="371"/>
    <x v="0"/>
    <x v="0"/>
    <x v="340"/>
    <x v="0"/>
    <s v="Instalado"/>
    <s v="Operativo"/>
    <s v="Autoproductor"/>
    <x v="2"/>
    <x v="1"/>
    <x v="0"/>
    <x v="0"/>
    <s v="Privado"/>
    <s v="LIMA"/>
    <s v="LIMA"/>
    <s v="LIMA"/>
    <s v="LURIGANCHO"/>
    <n v="0"/>
    <x v="0"/>
    <n v="0"/>
    <x v="0"/>
    <n v="0"/>
    <x v="0"/>
    <x v="0"/>
    <n v="0"/>
    <n v="0"/>
    <m/>
    <n v="0.20833333333333334"/>
    <n v="0.16666666666666666"/>
    <n v="7.6479999999999997"/>
    <n v="0"/>
    <n v="52"/>
    <s v="BASE DE DATOS"/>
    <m/>
  </r>
  <r>
    <s v="20"/>
    <x v="10"/>
    <s v="NXACAJ"/>
    <s v="53202910"/>
    <s v="53202910"/>
    <x v="0"/>
    <m/>
    <m/>
    <n v="2"/>
    <n v="2"/>
    <m/>
    <m/>
    <n v="0"/>
    <m/>
    <m/>
    <m/>
    <n v="0"/>
    <n v="0"/>
    <x v="0"/>
    <s v="NXACAJ53202910EL"/>
    <s v="Nexa Resources Cajamarquilla S.A."/>
    <x v="118"/>
    <x v="118"/>
    <s v="C.T. Cajamarquilla EL-1"/>
    <x v="372"/>
    <x v="0"/>
    <x v="0"/>
    <x v="340"/>
    <x v="0"/>
    <s v="Instalado"/>
    <s v="Operativo"/>
    <s v="Autoproductor"/>
    <x v="2"/>
    <x v="1"/>
    <x v="0"/>
    <x v="0"/>
    <s v="Privado"/>
    <s v="LIMA"/>
    <s v="LIMA"/>
    <s v="LIMA"/>
    <s v="LURIGANCHO"/>
    <n v="0"/>
    <x v="0"/>
    <n v="0"/>
    <x v="0"/>
    <n v="0"/>
    <x v="0"/>
    <x v="0"/>
    <n v="0"/>
    <n v="0"/>
    <m/>
    <n v="0.16666666666666666"/>
    <n v="0"/>
    <n v="7.6479999999999997"/>
    <n v="0"/>
    <n v="52"/>
    <s v="BASE DE DATOS"/>
    <m/>
  </r>
  <r>
    <s v="20"/>
    <x v="10"/>
    <s v="NXACAJ"/>
    <s v="53203010"/>
    <s v="53203010"/>
    <x v="0"/>
    <m/>
    <m/>
    <n v="2"/>
    <n v="2"/>
    <m/>
    <m/>
    <n v="0"/>
    <m/>
    <m/>
    <m/>
    <n v="0"/>
    <n v="0"/>
    <x v="0"/>
    <s v="NXACAJ53203010EL"/>
    <s v="Nexa Resources Cajamarquilla S.A."/>
    <x v="118"/>
    <x v="118"/>
    <s v="C.T. Cajamarquilla EL-2"/>
    <x v="373"/>
    <x v="0"/>
    <x v="0"/>
    <x v="340"/>
    <x v="0"/>
    <s v="Instalado"/>
    <s v="Operativo"/>
    <s v="Autoproductor"/>
    <x v="2"/>
    <x v="1"/>
    <x v="0"/>
    <x v="0"/>
    <s v="Privado"/>
    <s v="LIMA"/>
    <s v="LIMA"/>
    <s v="LIMA"/>
    <s v="LURIGANCHO"/>
    <n v="0"/>
    <x v="0"/>
    <n v="0"/>
    <x v="0"/>
    <n v="0"/>
    <x v="0"/>
    <x v="0"/>
    <n v="0"/>
    <n v="0"/>
    <m/>
    <n v="0.16666666666666666"/>
    <n v="0.16666666666666666"/>
    <n v="7.6479999999999997"/>
    <n v="0"/>
    <n v="52"/>
    <s v="BASE DE DATOS"/>
    <m/>
  </r>
  <r>
    <s v="20"/>
    <x v="10"/>
    <s v="NXACAJ"/>
    <s v="53203210"/>
    <s v="53203210"/>
    <x v="0"/>
    <m/>
    <m/>
    <n v="2"/>
    <n v="0"/>
    <m/>
    <m/>
    <n v="0"/>
    <m/>
    <m/>
    <m/>
    <n v="0"/>
    <n v="0"/>
    <x v="0"/>
    <s v="NXACAJ53203210EL"/>
    <s v="Nexa Resources Cajamarquilla S.A."/>
    <x v="118"/>
    <x v="118"/>
    <s v="C.T. CAJAMARQUILLA EL-3"/>
    <x v="374"/>
    <x v="0"/>
    <x v="0"/>
    <x v="340"/>
    <x v="0"/>
    <s v="Instalado"/>
    <s v="Inoperativo"/>
    <s v="Autoproductor"/>
    <x v="2"/>
    <x v="1"/>
    <x v="0"/>
    <x v="0"/>
    <s v="Privado"/>
    <s v="LIMA"/>
    <s v="LIMA"/>
    <s v="LIMA"/>
    <s v="LURIGANCHO"/>
    <n v="0"/>
    <x v="0"/>
    <n v="0"/>
    <x v="0"/>
    <n v="0"/>
    <x v="0"/>
    <x v="0"/>
    <n v="0"/>
    <n v="0"/>
    <m/>
    <n v="0.16666666666666666"/>
    <n v="0.16666666666666666"/>
    <n v="7.6479999999999997"/>
    <n v="0"/>
    <n v="52"/>
    <s v="BASE DE DATOS"/>
    <m/>
  </r>
  <r>
    <s v="20"/>
    <x v="10"/>
    <s v="NXACAJ"/>
    <s v="33021593"/>
    <s v="33021593"/>
    <x v="2"/>
    <m/>
    <m/>
    <n v="3.5"/>
    <n v="2.5"/>
    <m/>
    <m/>
    <n v="1114"/>
    <m/>
    <m/>
    <m/>
    <n v="0"/>
    <n v="2"/>
    <x v="0"/>
    <s v="NXACAJ33021593TV"/>
    <s v="Nexa Resources Cajamarquilla S.A."/>
    <x v="118"/>
    <x v="118"/>
    <s v="C.T. Cajamarquilla TV"/>
    <x v="375"/>
    <x v="2"/>
    <x v="2"/>
    <x v="340"/>
    <x v="0"/>
    <s v="Instalado"/>
    <s v="Operativo"/>
    <s v="Autoproductor"/>
    <x v="2"/>
    <x v="1"/>
    <x v="0"/>
    <x v="0"/>
    <s v="Privado"/>
    <s v="LIMA"/>
    <s v="LIMA"/>
    <s v="LIMA"/>
    <s v="LURIGANCHO"/>
    <n v="0"/>
    <x v="11"/>
    <n v="0"/>
    <x v="0"/>
    <n v="0"/>
    <x v="0"/>
    <x v="0"/>
    <n v="1114"/>
    <n v="1.1140000000000001"/>
    <m/>
    <n v="0.29166666666666669"/>
    <n v="0.29166666666666669"/>
    <n v="7.6479999999999997"/>
    <n v="0"/>
    <n v="52"/>
    <s v="BASE DE DATOS"/>
    <m/>
  </r>
  <r>
    <s v="20"/>
    <x v="10"/>
    <s v="NXACAJ"/>
    <s v="53203110"/>
    <s v="53203110"/>
    <x v="2"/>
    <m/>
    <m/>
    <n v="4"/>
    <n v="3.5"/>
    <m/>
    <m/>
    <n v="2116"/>
    <m/>
    <m/>
    <m/>
    <n v="0"/>
    <n v="3.5"/>
    <x v="0"/>
    <s v="NXACAJ53203110TV"/>
    <s v="Nexa Resources Cajamarquilla S.A."/>
    <x v="118"/>
    <x v="118"/>
    <s v="C.T. Cajamarquilla 2"/>
    <x v="376"/>
    <x v="2"/>
    <x v="2"/>
    <x v="340"/>
    <x v="0"/>
    <s v="Instalado"/>
    <s v="Operativo"/>
    <s v="Autoproductor"/>
    <x v="2"/>
    <x v="1"/>
    <x v="0"/>
    <x v="0"/>
    <s v="Privado"/>
    <s v="LIMA"/>
    <s v="LIMA"/>
    <s v="LIMA"/>
    <s v="LURIGANCHO"/>
    <n v="0"/>
    <x v="11"/>
    <n v="0"/>
    <x v="0"/>
    <n v="0"/>
    <x v="0"/>
    <x v="0"/>
    <n v="2116"/>
    <n v="2.1160000000000001"/>
    <m/>
    <n v="0.33333333333333331"/>
    <n v="0.29166666666666669"/>
    <n v="7.6479999999999997"/>
    <n v="0"/>
    <n v="52"/>
    <s v="BASE DE DATOS"/>
    <m/>
  </r>
  <r>
    <s v="20"/>
    <x v="10"/>
    <s v="PLUSPE"/>
    <s v="53007395"/>
    <s v="53007395"/>
    <x v="0"/>
    <m/>
    <m/>
    <n v="27.05"/>
    <n v="24.03"/>
    <m/>
    <m/>
    <n v="686.18299999999999"/>
    <m/>
    <m/>
    <m/>
    <n v="124"/>
    <n v="2.6349999999999998"/>
    <x v="0"/>
    <s v="PLUSPE53007395EL"/>
    <s v="Pluspetrol Per£ Corporati¢n Sucursal del Per£"/>
    <x v="114"/>
    <x v="114"/>
    <s v="C.T. CORRIENTES 1"/>
    <x v="358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1"/>
    <n v="0"/>
    <x v="0"/>
    <n v="0"/>
    <x v="0"/>
    <x v="0"/>
    <n v="686.18299999999999"/>
    <n v="0.68618299999999999"/>
    <m/>
    <n v="2.2541666666666669"/>
    <n v="2.0024999999999999"/>
    <n v="7.6479999999999997"/>
    <n v="0"/>
    <n v="61"/>
    <s v="BASE DE DATOS"/>
    <m/>
  </r>
  <r>
    <s v="20"/>
    <x v="10"/>
    <s v="PLUSPE"/>
    <s v="53007595"/>
    <s v="53007595"/>
    <x v="0"/>
    <m/>
    <m/>
    <n v="17.7"/>
    <n v="16.59"/>
    <m/>
    <m/>
    <n v="0"/>
    <m/>
    <m/>
    <m/>
    <n v="0"/>
    <n v="0"/>
    <x v="0"/>
    <s v="PLUSPE53007595EL"/>
    <s v="Pluspetrol Per£ Corporati¢n Sucursal del Per£"/>
    <x v="114"/>
    <x v="114"/>
    <s v="C.T. CORRIENTES 2"/>
    <x v="359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2"/>
    <n v="0"/>
    <x v="0"/>
    <n v="0"/>
    <x v="0"/>
    <x v="0"/>
    <n v="0"/>
    <n v="0"/>
    <m/>
    <n v="1.4749999999999999"/>
    <n v="1.3825000000000001"/>
    <n v="7.6479999999999997"/>
    <n v="0"/>
    <n v="61"/>
    <s v="BASE DE DATOS"/>
    <m/>
  </r>
  <r>
    <s v="20"/>
    <x v="10"/>
    <s v="PLUSPE"/>
    <s v="53007295"/>
    <s v="53007295"/>
    <x v="0"/>
    <m/>
    <m/>
    <n v="0.6"/>
    <n v="0.56000000000000005"/>
    <m/>
    <m/>
    <n v="0"/>
    <m/>
    <m/>
    <m/>
    <n v="0"/>
    <n v="0"/>
    <x v="0"/>
    <s v="PLUSPE53007295EL"/>
    <s v="Pluspetrol Per£ Corporati¢n Sucursal del Per£"/>
    <x v="114"/>
    <x v="114"/>
    <s v="C.T. 149 - PAVAYACU"/>
    <x v="360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0"/>
    <n v="0"/>
    <x v="0"/>
    <n v="0"/>
    <x v="0"/>
    <x v="0"/>
    <n v="0"/>
    <n v="0"/>
    <m/>
    <n v="4.9999999999999996E-2"/>
    <n v="4.6666666666666669E-2"/>
    <n v="7.6479999999999997"/>
    <n v="0"/>
    <n v="61"/>
    <s v="BASE DE DATOS"/>
    <m/>
  </r>
  <r>
    <s v="20"/>
    <x v="10"/>
    <s v="PLUSPE"/>
    <s v="53007495"/>
    <s v="53007495"/>
    <x v="0"/>
    <m/>
    <m/>
    <n v="9.9"/>
    <n v="7.3"/>
    <m/>
    <m/>
    <n v="86.766999999999996"/>
    <m/>
    <m/>
    <m/>
    <n v="34"/>
    <n v="0.17"/>
    <x v="0"/>
    <s v="PLUSPE53007495EL"/>
    <s v="Pluspetrol Per£ Corporati¢n Sucursal del Per£"/>
    <x v="114"/>
    <x v="114"/>
    <s v="C.T. 130 - PAVAYACU"/>
    <x v="361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1"/>
    <n v="0"/>
    <x v="0"/>
    <n v="0"/>
    <x v="0"/>
    <x v="0"/>
    <n v="86.766999999999996"/>
    <n v="8.6766999999999997E-2"/>
    <m/>
    <n v="0.82500000000000007"/>
    <n v="0.60833333333333328"/>
    <n v="7.6479999999999997"/>
    <n v="0"/>
    <n v="61"/>
    <s v="BASE DE DATOS"/>
    <m/>
  </r>
  <r>
    <s v="20"/>
    <x v="10"/>
    <s v="PLUSPE"/>
    <s v="53008695"/>
    <s v="53008695"/>
    <x v="0"/>
    <m/>
    <m/>
    <n v="6.2469999999999999"/>
    <n v="5.2619999999999996"/>
    <m/>
    <m/>
    <n v="56.945"/>
    <m/>
    <m/>
    <m/>
    <n v="27"/>
    <n v="0.1"/>
    <x v="0"/>
    <s v="PLUSPE53008695EL"/>
    <s v="Pluspetrol Per£ Corporati¢n Sucursal del Per£"/>
    <x v="114"/>
    <x v="114"/>
    <s v="C.T. BAT.3 - YANAYACU"/>
    <x v="362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0"/>
    <n v="0"/>
    <x v="0"/>
    <n v="0"/>
    <x v="0"/>
    <x v="0"/>
    <n v="56.945"/>
    <n v="5.6945000000000003E-2"/>
    <m/>
    <n v="0.52058333333333329"/>
    <n v="0.43849999999999995"/>
    <n v="7.6479999999999997"/>
    <n v="0"/>
    <n v="61"/>
    <s v="BASE DE DATOS"/>
    <m/>
  </r>
  <r>
    <s v="20"/>
    <x v="10"/>
    <s v="PLUSPE"/>
    <s v="53008795"/>
    <s v="53008795"/>
    <x v="0"/>
    <m/>
    <m/>
    <n v="4.45"/>
    <n v="3.11"/>
    <m/>
    <m/>
    <n v="39.045000000000002"/>
    <m/>
    <m/>
    <m/>
    <n v="110"/>
    <n v="9.5000000000000001E-2"/>
    <x v="0"/>
    <s v="PLUSPE53008795EL"/>
    <s v="Pluspetrol Per£ Corporati¢n Sucursal del Per£"/>
    <x v="114"/>
    <x v="114"/>
    <s v="C.T. BAT.8 - CHAMBIRA"/>
    <x v="363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0"/>
    <n v="0"/>
    <x v="0"/>
    <n v="0"/>
    <x v="0"/>
    <x v="0"/>
    <n v="39.045000000000002"/>
    <n v="3.9045000000000003E-2"/>
    <m/>
    <n v="0.37083333333333335"/>
    <n v="0.25916666666666666"/>
    <n v="7.6479999999999997"/>
    <n v="0"/>
    <n v="61"/>
    <s v="BASE DE DATOS"/>
    <m/>
  </r>
  <r>
    <s v="20"/>
    <x v="10"/>
    <s v="PLUSPE"/>
    <s v="53007195"/>
    <s v="53007195"/>
    <x v="0"/>
    <m/>
    <m/>
    <n v="0.2"/>
    <n v="0"/>
    <m/>
    <m/>
    <n v="0"/>
    <m/>
    <m/>
    <m/>
    <n v="0"/>
    <n v="0"/>
    <x v="0"/>
    <s v="PLUSPE53007195EL"/>
    <s v="Pluspetrol Per£ Corporati¢n Sucursal del Per£"/>
    <x v="114"/>
    <x v="114"/>
    <s v="C.T. BAT.5 - PAVAYACU"/>
    <x v="364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0"/>
    <n v="0"/>
    <x v="0"/>
    <n v="0"/>
    <x v="0"/>
    <x v="0"/>
    <n v="0"/>
    <n v="0"/>
    <m/>
    <n v="1.6666666666666666E-2"/>
    <n v="1.0833333333333334E-2"/>
    <n v="7.6479999999999997"/>
    <n v="0"/>
    <n v="61"/>
    <s v="BASE DE DATOS"/>
    <m/>
  </r>
  <r>
    <s v="20"/>
    <x v="10"/>
    <s v="PLUSPE"/>
    <s v="53013499"/>
    <s v="53013499"/>
    <x v="0"/>
    <m/>
    <m/>
    <n v="0.5"/>
    <n v="0.42"/>
    <m/>
    <m/>
    <n v="10.5"/>
    <m/>
    <m/>
    <m/>
    <n v="3"/>
    <n v="4.4999999999999998E-2"/>
    <x v="0"/>
    <s v="PLUSPE53013499EL"/>
    <s v="Pluspetrol Per£ Corporati¢n Sucursal del Per£"/>
    <x v="114"/>
    <x v="114"/>
    <s v="C.T. CAPIRONA"/>
    <x v="365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0"/>
    <n v="0"/>
    <x v="0"/>
    <n v="0"/>
    <x v="0"/>
    <x v="0"/>
    <n v="10.5"/>
    <n v="1.0500000000000001E-2"/>
    <m/>
    <n v="4.1666666666666664E-2"/>
    <n v="3.4999999999999996E-2"/>
    <n v="7.6479999999999997"/>
    <n v="0"/>
    <n v="61"/>
    <s v="BASE DE DATOS"/>
    <m/>
  </r>
  <r>
    <s v="20"/>
    <x v="10"/>
    <s v="PLUSPE"/>
    <s v="53016301"/>
    <s v="53016301"/>
    <x v="0"/>
    <m/>
    <m/>
    <n v="3.7999999999999999E-2"/>
    <n v="3.7999999999999999E-2"/>
    <m/>
    <m/>
    <n v="0"/>
    <m/>
    <m/>
    <m/>
    <n v="0"/>
    <n v="0"/>
    <x v="0"/>
    <s v="PLUSPE53016301EL"/>
    <s v="Pluspetrol Per£ Corporati¢n Sucursal del Per£"/>
    <x v="114"/>
    <x v="114"/>
    <s v="C.T. NVA. ESPERANZA"/>
    <x v="366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0"/>
    <n v="0"/>
    <x v="0"/>
    <n v="0"/>
    <x v="0"/>
    <x v="0"/>
    <n v="0"/>
    <n v="0"/>
    <m/>
    <n v="3.1666666666666666E-3"/>
    <n v="3.1666666666666666E-3"/>
    <n v="7.6479999999999997"/>
    <n v="0"/>
    <n v="61"/>
    <s v="BASE DE DATOS"/>
    <m/>
  </r>
  <r>
    <s v="20"/>
    <x v="10"/>
    <s v="PLUSPI"/>
    <s v="33138205"/>
    <s v="33138205"/>
    <x v="1"/>
    <m/>
    <m/>
    <n v="28"/>
    <n v="24.5"/>
    <m/>
    <m/>
    <n v="6484.0209999999997"/>
    <m/>
    <m/>
    <m/>
    <n v="0"/>
    <n v="14.24"/>
    <x v="0"/>
    <s v="PLUSPI33138205TG"/>
    <s v="Pluspetrol Per£ Corp.Suc.del Per£ - Pisco"/>
    <x v="89"/>
    <x v="89"/>
    <s v="C.T. FRAC. PISCO"/>
    <x v="353"/>
    <x v="1"/>
    <x v="1"/>
    <x v="340"/>
    <x v="0"/>
    <s v="Instalado"/>
    <s v="Operativo"/>
    <s v="Autoproductor"/>
    <x v="2"/>
    <x v="0"/>
    <x v="0"/>
    <x v="0"/>
    <s v="Privado"/>
    <s v="ICA"/>
    <s v="ICA"/>
    <s v="PISCO"/>
    <s v="PARACAS"/>
    <n v="0"/>
    <x v="1"/>
    <n v="0"/>
    <x v="0"/>
    <n v="0"/>
    <x v="0"/>
    <x v="0"/>
    <n v="6484.0209999999997"/>
    <n v="6.4840209999999994"/>
    <m/>
    <n v="2.3333333333333335"/>
    <n v="2.0416666666666665"/>
    <n v="7.6479999999999997"/>
    <n v="0"/>
    <n v="62"/>
    <s v="BASE DE DATOS"/>
    <m/>
  </r>
  <r>
    <s v="20"/>
    <x v="10"/>
    <s v="PLUSMA"/>
    <s v="33137405"/>
    <s v="33137405"/>
    <x v="1"/>
    <m/>
    <m/>
    <n v="32"/>
    <n v="28.8"/>
    <m/>
    <m/>
    <n v="8850.8799999999992"/>
    <m/>
    <m/>
    <m/>
    <n v="0"/>
    <n v="12.702999999999999"/>
    <x v="0"/>
    <s v="PLUSMA33137405TG"/>
    <s v="Pluspetrol Per£ Corp.Suc.del Per£ - Malvinas"/>
    <x v="89"/>
    <x v="89"/>
    <s v="C.T. MALVINAS"/>
    <x v="306"/>
    <x v="1"/>
    <x v="1"/>
    <x v="340"/>
    <x v="0"/>
    <s v="Instalado"/>
    <s v="Operativo"/>
    <s v="Autoproductor"/>
    <x v="2"/>
    <x v="0"/>
    <x v="0"/>
    <x v="0"/>
    <s v="Privado"/>
    <s v="CUSCO"/>
    <s v="CUSCO"/>
    <s v="LA CONVENCION"/>
    <s v="ECHARATE"/>
    <n v="0"/>
    <x v="1"/>
    <n v="0"/>
    <x v="0"/>
    <n v="0"/>
    <x v="0"/>
    <x v="0"/>
    <n v="8850.8799999999992"/>
    <n v="8.8508800000000001"/>
    <m/>
    <n v="2.6666666666666665"/>
    <n v="2.4"/>
    <n v="7.6479999999999997"/>
    <n v="0"/>
    <n v="62"/>
    <s v="BASE DE DATOS"/>
    <m/>
  </r>
  <r>
    <s v="20"/>
    <x v="10"/>
    <s v="PERLNG"/>
    <s v="33176909"/>
    <s v="33176909"/>
    <x v="1"/>
    <m/>
    <m/>
    <n v="77.400000000000006"/>
    <n v="71.69"/>
    <m/>
    <m/>
    <n v="16768.78"/>
    <m/>
    <m/>
    <m/>
    <n v="47"/>
    <n v="40.93"/>
    <x v="0"/>
    <s v="PERLNG33176909TG"/>
    <s v="PERU LNG SRL"/>
    <x v="109"/>
    <x v="109"/>
    <s v="C.T. Pampa Melchorita II"/>
    <x v="351"/>
    <x v="1"/>
    <x v="1"/>
    <x v="340"/>
    <x v="0"/>
    <s v="Instalado"/>
    <s v="Operativo"/>
    <s v="Autoproductor"/>
    <x v="2"/>
    <x v="0"/>
    <x v="0"/>
    <x v="0"/>
    <s v="Privado"/>
    <s v="LIMA"/>
    <s v="LIMA"/>
    <s v="CAÑETE"/>
    <s v="SAN VICENTE DE CAÑETE"/>
    <n v="0"/>
    <x v="1"/>
    <n v="0"/>
    <x v="0"/>
    <n v="0"/>
    <x v="0"/>
    <x v="0"/>
    <n v="16768.78"/>
    <n v="16.76878"/>
    <m/>
    <n v="6.45"/>
    <n v="5.9741666666666662"/>
    <n v="7.6479999999999997"/>
    <n v="0"/>
    <n v="56"/>
    <s v="BASE DE DATOS"/>
    <m/>
  </r>
  <r>
    <s v="20"/>
    <x v="10"/>
    <s v="STRATU"/>
    <s v="33179009"/>
    <s v="33179009"/>
    <x v="0"/>
    <m/>
    <m/>
    <n v="42"/>
    <n v="42"/>
    <m/>
    <m/>
    <n v="0"/>
    <m/>
    <m/>
    <m/>
    <n v="0"/>
    <n v="0"/>
    <x v="0"/>
    <s v="STRATU33179009EL"/>
    <s v="Pacific Stratus Energy del Perú S.A."/>
    <x v="88"/>
    <x v="88"/>
    <s v="C.T. Huayuri"/>
    <x v="303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2"/>
    <n v="0"/>
    <x v="0"/>
    <n v="0"/>
    <x v="0"/>
    <x v="0"/>
    <n v="0"/>
    <n v="0"/>
    <m/>
    <n v="3.5"/>
    <n v="3.5"/>
    <n v="7.6479999999999997"/>
    <n v="0"/>
    <n v="55"/>
    <s v="BASE DE DATOS"/>
    <m/>
  </r>
  <r>
    <s v="20"/>
    <x v="10"/>
    <s v="STRATU"/>
    <s v="33039894"/>
    <s v="33039894"/>
    <x v="0"/>
    <m/>
    <m/>
    <n v="65.510000000000005"/>
    <n v="49.14"/>
    <m/>
    <m/>
    <n v="251.29"/>
    <m/>
    <m/>
    <m/>
    <n v="105.09"/>
    <n v="0.67"/>
    <x v="0"/>
    <s v="STRATU33039894EL"/>
    <s v="Pacific Stratus Energy del Perú S.A."/>
    <x v="88"/>
    <x v="88"/>
    <s v="C.T. MINICENTRALES L-1AB"/>
    <x v="304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ALTO AMAZONAS"/>
    <n v="0"/>
    <x v="1"/>
    <n v="0"/>
    <x v="0"/>
    <n v="0"/>
    <x v="0"/>
    <x v="0"/>
    <n v="251.29"/>
    <n v="0.25129000000000001"/>
    <m/>
    <n v="6.081666666666667"/>
    <n v="4.1091666666666669"/>
    <n v="7.6479999999999997"/>
    <n v="0"/>
    <n v="55"/>
    <s v="BASE DE DATOS"/>
    <m/>
  </r>
  <r>
    <s v="20"/>
    <x v="10"/>
    <s v="STRATU"/>
    <s v="33148006"/>
    <s v="33148006"/>
    <x v="0"/>
    <m/>
    <m/>
    <n v="20.8"/>
    <n v="16"/>
    <m/>
    <m/>
    <n v="0"/>
    <m/>
    <m/>
    <m/>
    <n v="0"/>
    <n v="0"/>
    <x v="0"/>
    <s v="STRATU33148006EL"/>
    <s v="Pacific Stratus Energy del Perú S.A."/>
    <x v="88"/>
    <x v="88"/>
    <s v="C.T. Guayabal"/>
    <x v="305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0"/>
    <n v="0"/>
    <x v="0"/>
    <n v="0"/>
    <x v="0"/>
    <x v="0"/>
    <n v="0"/>
    <n v="0"/>
    <m/>
    <n v="1.7333333333333334"/>
    <n v="1.3333333333333333"/>
    <n v="7.6479999999999997"/>
    <n v="0"/>
    <n v="55"/>
    <s v="BASE DE DATOS"/>
    <m/>
  </r>
  <r>
    <s v="20"/>
    <x v="10"/>
    <s v="RELAPA"/>
    <s v="33111900"/>
    <s v="33111900"/>
    <x v="1"/>
    <m/>
    <m/>
    <n v="11.25"/>
    <n v="11.25"/>
    <m/>
    <m/>
    <n v="6665.9769999999999"/>
    <m/>
    <m/>
    <m/>
    <n v="0"/>
    <n v="7.0179999999999998"/>
    <x v="0"/>
    <s v="RELAPA33111900TG"/>
    <s v="Refiner¡a La Pampilla S.A."/>
    <x v="103"/>
    <x v="103"/>
    <s v="C.T. La Pampilla"/>
    <x v="332"/>
    <x v="1"/>
    <x v="1"/>
    <x v="340"/>
    <x v="0"/>
    <s v="Instalado"/>
    <s v="Operativo"/>
    <s v="Autoproductor"/>
    <x v="2"/>
    <x v="1"/>
    <x v="0"/>
    <x v="0"/>
    <s v="Privado"/>
    <s v="LIMA"/>
    <s v="CALLAO"/>
    <s v="CALLAO"/>
    <s v="Ventanilla"/>
    <n v="0"/>
    <x v="1"/>
    <n v="0"/>
    <x v="0"/>
    <n v="0"/>
    <x v="0"/>
    <x v="0"/>
    <n v="6665.9769999999999"/>
    <n v="6.6659769999999998"/>
    <m/>
    <n v="0.9375"/>
    <n v="0.9375"/>
    <n v="7.6479999999999997"/>
    <n v="0"/>
    <n v="65"/>
    <s v="BASE DE DATOS"/>
    <m/>
  </r>
  <r>
    <s v="20"/>
    <x v="10"/>
    <s v="QUELLA"/>
    <s v="20191306"/>
    <s v="20191306"/>
    <x v="0"/>
    <m/>
    <m/>
    <n v="5"/>
    <n v="3.8359999999999999"/>
    <m/>
    <m/>
    <n v="576.84900000000005"/>
    <m/>
    <m/>
    <m/>
    <n v="26"/>
    <n v="2.0499999999999998"/>
    <x v="0"/>
    <s v="QUELLA20191306EL"/>
    <s v="Anglo American Quellaveco S.A."/>
    <x v="123"/>
    <x v="123"/>
    <s v="C.T. Salviani"/>
    <x v="382"/>
    <x v="0"/>
    <x v="0"/>
    <x v="340"/>
    <x v="0"/>
    <s v="Instalado"/>
    <s v="Operativo"/>
    <s v="Autoproductor"/>
    <x v="2"/>
    <x v="0"/>
    <x v="0"/>
    <x v="0"/>
    <s v="Privado"/>
    <s v="MOQUEGUA"/>
    <s v="MOQUEGUA"/>
    <s v="MARISCAL NIETO"/>
    <s v="TORATA"/>
    <n v="0"/>
    <x v="0"/>
    <n v="0"/>
    <x v="0"/>
    <n v="0"/>
    <x v="0"/>
    <x v="0"/>
    <n v="576.84900000000005"/>
    <n v="0.57684900000000006"/>
    <m/>
    <n v="0.41666666666666669"/>
    <n v="0.3193333333333333"/>
    <n v="7.6479999999999997"/>
    <n v="0"/>
    <n v="5"/>
    <s v="BASE DE DATOS"/>
    <m/>
  </r>
  <r>
    <s v="20"/>
    <x v="10"/>
    <s v="QUELLA"/>
    <s v="20191041"/>
    <s v="20191041"/>
    <x v="0"/>
    <m/>
    <m/>
    <n v="1.64"/>
    <n v="1.5"/>
    <m/>
    <m/>
    <n v="166.15700000000001"/>
    <m/>
    <m/>
    <m/>
    <n v="75"/>
    <n v="0.316"/>
    <x v="0"/>
    <s v="QUELLA20191041EL"/>
    <s v="Anglo American Quellaveco S.A."/>
    <x v="123"/>
    <x v="123"/>
    <s v="C.T. Cortadera"/>
    <x v="383"/>
    <x v="0"/>
    <x v="0"/>
    <x v="340"/>
    <x v="0"/>
    <s v="Instalado"/>
    <s v="Operativo"/>
    <s v="Autoproductor"/>
    <x v="2"/>
    <x v="0"/>
    <x v="0"/>
    <x v="0"/>
    <s v="Privado"/>
    <s v="MOQUEGUA"/>
    <s v="MOQUEGUA"/>
    <s v="MARISCAL NIETO"/>
    <s v="TORATA"/>
    <n v="0"/>
    <x v="0"/>
    <n v="0"/>
    <x v="0"/>
    <n v="0"/>
    <x v="0"/>
    <x v="0"/>
    <n v="166.15700000000001"/>
    <n v="0.166157"/>
    <m/>
    <n v="0.13666666666666666"/>
    <n v="0.125"/>
    <n v="7.6479999999999997"/>
    <n v="0"/>
    <n v="5"/>
    <s v="BASE DE DATOS"/>
    <m/>
  </r>
  <r>
    <s v="20"/>
    <x v="10"/>
    <s v="QUELLA"/>
    <s v="20181545"/>
    <s v="20181545"/>
    <x v="0"/>
    <m/>
    <m/>
    <n v="2.64"/>
    <n v="1.8939999999999999"/>
    <m/>
    <m/>
    <n v="224.46100000000001"/>
    <m/>
    <m/>
    <m/>
    <n v="158"/>
    <n v="0.65100000000000002"/>
    <x v="0"/>
    <s v="QUELLA20181545EL"/>
    <s v="Anglo American Quellaveco S.A."/>
    <x v="123"/>
    <x v="123"/>
    <s v="C.T. Quellaveco"/>
    <x v="384"/>
    <x v="0"/>
    <x v="0"/>
    <x v="340"/>
    <x v="0"/>
    <s v="Instalado"/>
    <s v="Operativo"/>
    <s v="Autoproductor"/>
    <x v="2"/>
    <x v="0"/>
    <x v="0"/>
    <x v="0"/>
    <s v="Privado"/>
    <s v="MOQUEGUA"/>
    <s v="MOQUEGUA"/>
    <s v="MARISCAL NIETO"/>
    <s v="TORATA"/>
    <n v="0"/>
    <x v="0"/>
    <n v="0"/>
    <x v="0"/>
    <n v="0"/>
    <x v="0"/>
    <x v="0"/>
    <n v="224.46100000000001"/>
    <n v="0.22446100000000002"/>
    <m/>
    <n v="0.22"/>
    <n v="0.15783333333333333"/>
    <n v="7.6479999999999997"/>
    <n v="0"/>
    <n v="5"/>
    <s v="BASE DE DATOS"/>
    <m/>
  </r>
  <r>
    <s v="20"/>
    <x v="10"/>
    <s v="QUELLA"/>
    <s v="20200115"/>
    <s v="20200115"/>
    <x v="0"/>
    <m/>
    <m/>
    <n v="4.08"/>
    <n v="3.3"/>
    <m/>
    <m/>
    <n v="147.798"/>
    <m/>
    <m/>
    <m/>
    <n v="140"/>
    <n v="2.048"/>
    <x v="0"/>
    <s v="QUELLA20200115EL"/>
    <s v="Anglo American Quellaveco S.A."/>
    <x v="123"/>
    <x v="123"/>
    <s v="C.T. DRENAJE SECTOR MINA"/>
    <x v="385"/>
    <x v="0"/>
    <x v="0"/>
    <x v="340"/>
    <x v="0"/>
    <s v="Instalado"/>
    <s v="Operativo"/>
    <s v="Autoproductor"/>
    <x v="2"/>
    <x v="0"/>
    <x v="0"/>
    <x v="0"/>
    <s v="Privado"/>
    <s v="MOQUEGUA"/>
    <s v="MOQUEGUA"/>
    <s v="MARISCAL NIETO"/>
    <s v="TORATA"/>
    <n v="0"/>
    <x v="0"/>
    <n v="0"/>
    <x v="0"/>
    <n v="0"/>
    <x v="0"/>
    <x v="0"/>
    <n v="147.798"/>
    <n v="0.14779800000000001"/>
    <m/>
    <n v="0.40800000000000003"/>
    <n v="0.33300000000000002"/>
    <e v="#N/A"/>
    <n v="0"/>
    <n v="5"/>
    <s v="BASE DE DATOS"/>
    <m/>
  </r>
  <r>
    <s v="20"/>
    <x v="8"/>
    <s v="TPL"/>
    <s v="33039294"/>
    <s v="33039294"/>
    <x v="2"/>
    <m/>
    <m/>
    <n v="15"/>
    <n v="12"/>
    <m/>
    <m/>
    <n v="5580.9160000000002"/>
    <m/>
    <m/>
    <m/>
    <n v="0"/>
    <n v="11"/>
    <x v="0"/>
    <s v="TPL33039294TV"/>
    <s v="TRUPAL S.A."/>
    <x v="124"/>
    <x v="124"/>
    <s v="C.T.Trupal"/>
    <x v="386"/>
    <x v="2"/>
    <x v="2"/>
    <x v="340"/>
    <x v="0"/>
    <s v="Instalado"/>
    <s v="Operativo"/>
    <s v="Autoproductor"/>
    <x v="2"/>
    <x v="1"/>
    <x v="0"/>
    <x v="0"/>
    <s v="Privado"/>
    <s v="LA LIBERTAD"/>
    <s v="LA LIBERTAD"/>
    <s v="ASCOPE"/>
    <s v="SANTIAGO DE CAO"/>
    <n v="0"/>
    <x v="3"/>
    <n v="0"/>
    <x v="0"/>
    <n v="0"/>
    <x v="0"/>
    <x v="0"/>
    <n v="5580.9160000000002"/>
    <n v="5.5809160000000002"/>
    <m/>
    <n v="1.25"/>
    <n v="1"/>
    <n v="7.6479999999999997"/>
    <n v="0"/>
    <n v="71"/>
    <s v="BASE DE DATOS"/>
    <m/>
  </r>
  <r>
    <s v="20"/>
    <x v="9"/>
    <s v="TPL"/>
    <s v="33039294"/>
    <s v="33039294"/>
    <x v="2"/>
    <m/>
    <m/>
    <n v="15"/>
    <n v="12"/>
    <m/>
    <m/>
    <n v="6281.3559999999998"/>
    <m/>
    <m/>
    <m/>
    <n v="0"/>
    <n v="11"/>
    <x v="0"/>
    <s v="TPL33039294TV"/>
    <s v="TRUPAL S.A."/>
    <x v="124"/>
    <x v="124"/>
    <s v="C.T.Trupal"/>
    <x v="386"/>
    <x v="2"/>
    <x v="2"/>
    <x v="340"/>
    <x v="0"/>
    <s v="Instalado"/>
    <s v="Operativo"/>
    <s v="Autoproductor"/>
    <x v="2"/>
    <x v="1"/>
    <x v="0"/>
    <x v="0"/>
    <s v="Privado"/>
    <s v="LA LIBERTAD"/>
    <s v="LA LIBERTAD"/>
    <s v="ASCOPE"/>
    <s v="SANTIAGO DE CAO"/>
    <n v="0"/>
    <x v="3"/>
    <n v="0"/>
    <x v="0"/>
    <n v="0"/>
    <x v="0"/>
    <x v="0"/>
    <n v="6281.3559999999998"/>
    <n v="6.2813559999999997"/>
    <m/>
    <n v="1.25"/>
    <n v="1"/>
    <n v="7.6479999999999997"/>
    <n v="0"/>
    <n v="71"/>
    <s v="BASE DE DATOS"/>
    <m/>
  </r>
  <r>
    <s v="20"/>
    <x v="10"/>
    <s v="TPL"/>
    <s v="33039294"/>
    <s v="33039294"/>
    <x v="2"/>
    <m/>
    <m/>
    <n v="15"/>
    <n v="12"/>
    <m/>
    <m/>
    <n v="4035.1"/>
    <m/>
    <m/>
    <m/>
    <n v="0"/>
    <n v="11"/>
    <x v="0"/>
    <s v="TPL33039294TV"/>
    <s v="TRUPAL S.A."/>
    <x v="124"/>
    <x v="124"/>
    <s v="C.T.Trupal"/>
    <x v="386"/>
    <x v="2"/>
    <x v="2"/>
    <x v="340"/>
    <x v="0"/>
    <s v="Instalado"/>
    <s v="Operativo"/>
    <s v="Autoproductor"/>
    <x v="2"/>
    <x v="1"/>
    <x v="0"/>
    <x v="0"/>
    <s v="Privado"/>
    <s v="LA LIBERTAD"/>
    <s v="LA LIBERTAD"/>
    <s v="ASCOPE"/>
    <s v="SANTIAGO DE CAO"/>
    <n v="0"/>
    <x v="3"/>
    <n v="0"/>
    <x v="0"/>
    <n v="0"/>
    <x v="0"/>
    <x v="0"/>
    <n v="4035.1"/>
    <n v="4.0350999999999999"/>
    <m/>
    <n v="1.25"/>
    <n v="1"/>
    <n v="7.6479999999999997"/>
    <n v="0"/>
    <n v="71"/>
    <s v="BASE DE DATOS"/>
    <m/>
  </r>
  <r>
    <s v="20"/>
    <x v="10"/>
    <s v="SPCC"/>
    <s v="03025091"/>
    <s v="03025091"/>
    <x v="0"/>
    <m/>
    <m/>
    <n v="1.25"/>
    <n v="1"/>
    <m/>
    <m/>
    <n v="0"/>
    <m/>
    <m/>
    <m/>
    <n v="0"/>
    <n v="0"/>
    <x v="0"/>
    <s v="SPCC03025091EL"/>
    <s v="Southern Per£ Cooper Corporation"/>
    <x v="91"/>
    <x v="91"/>
    <s v="C.T. EMERGENCIA FUND ILO"/>
    <x v="308"/>
    <x v="0"/>
    <x v="0"/>
    <x v="340"/>
    <x v="0"/>
    <s v="Instalado"/>
    <s v="Inoperativo"/>
    <s v="Autoproductor"/>
    <x v="2"/>
    <x v="0"/>
    <x v="0"/>
    <x v="0"/>
    <s v="Privado"/>
    <s v="MOQUEGUA"/>
    <s v="MOQUEGUA"/>
    <s v="ILO"/>
    <s v="PACOCHA"/>
    <n v="0"/>
    <x v="0"/>
    <n v="0"/>
    <x v="0"/>
    <n v="0"/>
    <x v="0"/>
    <x v="0"/>
    <n v="0"/>
    <n v="0"/>
    <m/>
    <n v="0.10416666666666667"/>
    <n v="8.3333333333333329E-2"/>
    <n v="7.6479999999999997"/>
    <n v="0"/>
    <n v="68"/>
    <s v="BASE DE DATOS"/>
    <m/>
  </r>
  <r>
    <s v="20"/>
    <x v="10"/>
    <s v="SPCC"/>
    <s v="33021793"/>
    <s v="33021793"/>
    <x v="0"/>
    <m/>
    <m/>
    <n v="4.3"/>
    <n v="2.8"/>
    <m/>
    <m/>
    <n v="0"/>
    <m/>
    <m/>
    <m/>
    <n v="0"/>
    <n v="0"/>
    <x v="0"/>
    <s v="SPCC33021793EL"/>
    <s v="Southern Per£ Cooper Corporation"/>
    <x v="91"/>
    <x v="91"/>
    <s v="C.T. REFINERÍA"/>
    <x v="309"/>
    <x v="0"/>
    <x v="0"/>
    <x v="340"/>
    <x v="0"/>
    <s v="Instalado"/>
    <s v="Operativo"/>
    <s v="Autoproductor"/>
    <x v="2"/>
    <x v="1"/>
    <x v="0"/>
    <x v="0"/>
    <s v="Privado"/>
    <s v="MOQUEGUA"/>
    <s v="MOQUEGUA"/>
    <s v="ILO"/>
    <s v="PACOCHA"/>
    <n v="0"/>
    <x v="0"/>
    <n v="0"/>
    <x v="0"/>
    <n v="0"/>
    <x v="0"/>
    <x v="0"/>
    <n v="0"/>
    <n v="0"/>
    <m/>
    <n v="0.35833333333333334"/>
    <n v="0.23333333333333331"/>
    <n v="7.6479999999999997"/>
    <n v="0"/>
    <n v="68"/>
    <s v="BASE DE DATOS"/>
    <m/>
  </r>
  <r>
    <s v="20"/>
    <x v="10"/>
    <s v="PACASA"/>
    <s v="33002893"/>
    <s v="33002893"/>
    <x v="2"/>
    <m/>
    <m/>
    <n v="6.6"/>
    <n v="6.2"/>
    <m/>
    <m/>
    <n v="0"/>
    <m/>
    <m/>
    <m/>
    <n v="0"/>
    <n v="0"/>
    <x v="0"/>
    <s v="PACASA33002893TV"/>
    <s v="Cementos Pacasmayo S.A.A."/>
    <x v="87"/>
    <x v="87"/>
    <s v="C. T. Pacasmayo"/>
    <x v="302"/>
    <x v="2"/>
    <x v="2"/>
    <x v="340"/>
    <x v="0"/>
    <s v="Instalado"/>
    <s v="Operativo"/>
    <s v="Autoproductor"/>
    <x v="2"/>
    <x v="1"/>
    <x v="0"/>
    <x v="0"/>
    <s v="Privado"/>
    <s v="LA LIBERTAD"/>
    <s v="LA LIBERTAD"/>
    <s v="PACASMAYO"/>
    <s v="PACASMAYO"/>
    <n v="0"/>
    <x v="2"/>
    <n v="0"/>
    <x v="0"/>
    <n v="0"/>
    <x v="0"/>
    <x v="0"/>
    <n v="0"/>
    <n v="0"/>
    <m/>
    <n v="0.54999999999999993"/>
    <n v="0.51666666666666672"/>
    <n v="7.6479999999999997"/>
    <n v="0"/>
    <n v="12"/>
    <s v="BASE DE DATOS"/>
    <m/>
  </r>
  <r>
    <s v="20"/>
    <x v="10"/>
    <s v="CPPC"/>
    <s v="33101200"/>
    <s v="33101200"/>
    <x v="0"/>
    <m/>
    <m/>
    <n v="1.8"/>
    <n v="1.5"/>
    <m/>
    <m/>
    <n v="44.44"/>
    <m/>
    <m/>
    <m/>
    <n v="0"/>
    <n v="1.5"/>
    <x v="0"/>
    <s v="CPPC33101200EL"/>
    <s v="Cia.Pesquera del Pac¡fico Centro S.A."/>
    <x v="102"/>
    <x v="102"/>
    <s v="C.T.Planta Chimbote"/>
    <x v="329"/>
    <x v="0"/>
    <x v="0"/>
    <x v="340"/>
    <x v="0"/>
    <s v="Instalado"/>
    <s v="Inoperativo"/>
    <s v="Autoproductor"/>
    <x v="2"/>
    <x v="1"/>
    <x v="0"/>
    <x v="0"/>
    <s v="Privado"/>
    <s v="ANCASH"/>
    <s v="ANCASH"/>
    <s v="SANTA"/>
    <s v="CHIMBOTE"/>
    <n v="0"/>
    <x v="0"/>
    <n v="0"/>
    <x v="0"/>
    <n v="0"/>
    <x v="0"/>
    <x v="0"/>
    <n v="44.44"/>
    <n v="4.444E-2"/>
    <m/>
    <n v="0.15"/>
    <n v="0.125"/>
    <n v="7.6479999999999997"/>
    <n v="0"/>
    <n v="31"/>
    <s v="BASE DE DATOS"/>
    <m/>
  </r>
  <r>
    <s v="20"/>
    <x v="10"/>
    <s v="CPPC"/>
    <s v="33100900"/>
    <s v="33100900"/>
    <x v="0"/>
    <m/>
    <m/>
    <n v="2.0499999999999998"/>
    <n v="1.5"/>
    <m/>
    <m/>
    <n v="31.58"/>
    <m/>
    <m/>
    <m/>
    <n v="0"/>
    <n v="1.5"/>
    <x v="0"/>
    <s v="CPPC33100900EL"/>
    <s v="Cia.Pesquera del Pac¡fico Centro S.A."/>
    <x v="102"/>
    <x v="102"/>
    <s v="C.T.Planta Supe"/>
    <x v="330"/>
    <x v="0"/>
    <x v="0"/>
    <x v="340"/>
    <x v="0"/>
    <s v="Instalado"/>
    <s v="Inoperativo"/>
    <s v="Autoproductor"/>
    <x v="2"/>
    <x v="1"/>
    <x v="0"/>
    <x v="0"/>
    <s v="Privado"/>
    <s v="LIMA"/>
    <s v="LIMA"/>
    <s v="BARRANCA"/>
    <s v="PUERTO SUPE"/>
    <n v="0"/>
    <x v="0"/>
    <n v="0"/>
    <x v="0"/>
    <n v="0"/>
    <x v="0"/>
    <x v="0"/>
    <n v="31.58"/>
    <n v="3.1579999999999997E-2"/>
    <m/>
    <n v="0.17083333333333331"/>
    <n v="0.125"/>
    <n v="7.6479999999999997"/>
    <n v="0"/>
    <n v="31"/>
    <s v="BASE DE DATOS"/>
    <m/>
  </r>
  <r>
    <s v="20"/>
    <x v="10"/>
    <s v="CPPC"/>
    <s v="33101000"/>
    <s v="33101000"/>
    <x v="0"/>
    <m/>
    <m/>
    <n v="3.05"/>
    <n v="1.5"/>
    <m/>
    <m/>
    <n v="0"/>
    <m/>
    <m/>
    <m/>
    <n v="0"/>
    <n v="1.5"/>
    <x v="0"/>
    <s v="CPPC33101000EL"/>
    <s v="Cia.Pesquera del Pac¡fico Centro S.A."/>
    <x v="102"/>
    <x v="102"/>
    <s v="C.T.Planta Tambo de Mora"/>
    <x v="331"/>
    <x v="0"/>
    <x v="0"/>
    <x v="340"/>
    <x v="0"/>
    <s v="Instalado"/>
    <s v="Operativo"/>
    <s v="Autoproductor"/>
    <x v="2"/>
    <x v="1"/>
    <x v="0"/>
    <x v="0"/>
    <s v="Privado"/>
    <s v="ICA"/>
    <s v="ICA"/>
    <s v="CHINCHA ALTA"/>
    <s v="TAMBO DE MORA"/>
    <n v="0"/>
    <x v="0"/>
    <n v="0"/>
    <x v="0"/>
    <n v="0"/>
    <x v="0"/>
    <x v="0"/>
    <n v="0"/>
    <n v="0"/>
    <m/>
    <n v="0.27727272727272728"/>
    <n v="0.13636363636363635"/>
    <n v="7.6479999999999997"/>
    <n v="0"/>
    <n v="31"/>
    <s v="BASE DE DATOS"/>
    <m/>
  </r>
  <r>
    <s v="20"/>
    <x v="10"/>
    <s v="SDF"/>
    <s v="33075397"/>
    <s v="33075397"/>
    <x v="0"/>
    <m/>
    <m/>
    <n v="3"/>
    <n v="2.9"/>
    <m/>
    <m/>
    <n v="0.04"/>
    <m/>
    <m/>
    <m/>
    <n v="1"/>
    <n v="2.9"/>
    <x v="0"/>
    <s v="SDF33075397EL"/>
    <s v="Sudamericana de Fibras S.A."/>
    <x v="104"/>
    <x v="104"/>
    <s v="C. T. SUDAMERICANA"/>
    <x v="333"/>
    <x v="0"/>
    <x v="0"/>
    <x v="340"/>
    <x v="0"/>
    <s v="Instalado"/>
    <s v="Operativo"/>
    <s v="Autoproductor"/>
    <x v="2"/>
    <x v="1"/>
    <x v="0"/>
    <x v="0"/>
    <s v="Privado"/>
    <s v="LIMA"/>
    <s v="CALLAO"/>
    <s v="CALLAO"/>
    <s v="CALLAO"/>
    <n v="0"/>
    <x v="0"/>
    <n v="0"/>
    <x v="0"/>
    <n v="0"/>
    <x v="0"/>
    <x v="0"/>
    <n v="0.04"/>
    <n v="4.0000000000000003E-5"/>
    <m/>
    <n v="0.27272727272727271"/>
    <n v="0.26363636363636361"/>
    <n v="7.6479999999999997"/>
    <n v="0"/>
    <n v="69"/>
    <s v="BASE DE DATOS"/>
    <m/>
  </r>
  <r>
    <s v="20"/>
    <x v="10"/>
    <s v="YANACO"/>
    <s v="53006495"/>
    <s v="53006495"/>
    <x v="0"/>
    <m/>
    <m/>
    <n v="0.67500000000000004"/>
    <n v="0.53"/>
    <m/>
    <m/>
    <n v="0"/>
    <m/>
    <m/>
    <m/>
    <n v="0"/>
    <n v="0"/>
    <x v="0"/>
    <s v="YANACO53006495EL"/>
    <s v="Minera Yanacocha S.A."/>
    <x v="106"/>
    <x v="106"/>
    <s v="C.T. China Linda"/>
    <x v="340"/>
    <x v="0"/>
    <x v="0"/>
    <x v="340"/>
    <x v="0"/>
    <s v="Instalado"/>
    <s v="Operativo"/>
    <s v="Autoproductor"/>
    <x v="2"/>
    <x v="0"/>
    <x v="0"/>
    <x v="0"/>
    <s v="Privado"/>
    <s v="CAJAMARCA"/>
    <s v="CAJAMARCA"/>
    <s v="CAJAMARCA"/>
    <s v="ENCAÑADA"/>
    <n v="0"/>
    <x v="0"/>
    <n v="0"/>
    <x v="0"/>
    <n v="0"/>
    <x v="0"/>
    <x v="0"/>
    <n v="0"/>
    <n v="0"/>
    <m/>
    <n v="5.6250000000000001E-2"/>
    <n v="4.4166666666666667E-2"/>
    <n v="7.6479999999999997"/>
    <n v="0"/>
    <n v="48"/>
    <s v="BASE DE DATOS"/>
    <m/>
  </r>
  <r>
    <s v="20"/>
    <x v="10"/>
    <s v="YANACO"/>
    <s v="53202108"/>
    <s v="53202108"/>
    <x v="0"/>
    <m/>
    <m/>
    <n v="4.08"/>
    <n v="2.85"/>
    <m/>
    <m/>
    <n v="0.47399999999999998"/>
    <m/>
    <m/>
    <m/>
    <n v="0"/>
    <n v="0"/>
    <x v="0"/>
    <s v="YANACO53202108EL"/>
    <s v="Minera Yanacocha S.A."/>
    <x v="106"/>
    <x v="106"/>
    <s v="C.T. Gold Mill"/>
    <x v="341"/>
    <x v="0"/>
    <x v="0"/>
    <x v="340"/>
    <x v="0"/>
    <s v="Instalado"/>
    <s v="Operativo"/>
    <s v="Autoproductor"/>
    <x v="2"/>
    <x v="0"/>
    <x v="0"/>
    <x v="0"/>
    <s v="Privado"/>
    <s v="CAJAMARCA"/>
    <s v="CAJAMARCA"/>
    <s v="CAJAMARCA"/>
    <s v="ENCAÑADA"/>
    <n v="0"/>
    <x v="0"/>
    <n v="0"/>
    <x v="0"/>
    <n v="0"/>
    <x v="0"/>
    <x v="0"/>
    <n v="0.47399999999999998"/>
    <n v="4.7399999999999997E-4"/>
    <m/>
    <n v="0.34"/>
    <n v="0.23750000000000002"/>
    <n v="7.6479999999999997"/>
    <n v="0"/>
    <n v="48"/>
    <s v="BASE DE DATOS"/>
    <m/>
  </r>
  <r>
    <s v="20"/>
    <x v="10"/>
    <s v="YANACO"/>
    <s v="53201807"/>
    <s v="53201807"/>
    <x v="0"/>
    <m/>
    <m/>
    <n v="10.95"/>
    <n v="7.4"/>
    <m/>
    <m/>
    <n v="1.8979999999999999"/>
    <m/>
    <m/>
    <m/>
    <n v="0"/>
    <n v="0"/>
    <x v="0"/>
    <s v="YANACO53201807EL"/>
    <s v="Minera Yanacocha S.A."/>
    <x v="106"/>
    <x v="106"/>
    <s v="C.T. La Pajuela"/>
    <x v="342"/>
    <x v="0"/>
    <x v="0"/>
    <x v="340"/>
    <x v="0"/>
    <s v="Instalado"/>
    <s v="Operativo"/>
    <s v="Autoproductor"/>
    <x v="2"/>
    <x v="0"/>
    <x v="0"/>
    <x v="0"/>
    <s v="Privado"/>
    <s v="CAJAMARCA"/>
    <s v="CAJAMARCA"/>
    <s v="CAJAMARCA"/>
    <s v="ENCAÑADA"/>
    <n v="0"/>
    <x v="0"/>
    <n v="0"/>
    <x v="0"/>
    <n v="0"/>
    <x v="0"/>
    <x v="0"/>
    <n v="1.8979999999999999"/>
    <n v="1.8979999999999999E-3"/>
    <m/>
    <n v="0.91249999999999998"/>
    <n v="0.6166666666666667"/>
    <n v="7.6479999999999997"/>
    <n v="0"/>
    <n v="48"/>
    <s v="BASE DE DATOS"/>
    <m/>
  </r>
  <r>
    <s v="20"/>
    <x v="10"/>
    <s v="YANACO"/>
    <s v="33045194"/>
    <s v="33045194"/>
    <x v="0"/>
    <m/>
    <m/>
    <n v="3.18"/>
    <n v="2.15"/>
    <m/>
    <m/>
    <n v="0.253"/>
    <m/>
    <m/>
    <m/>
    <n v="0"/>
    <n v="0"/>
    <x v="0"/>
    <s v="YANACO33045194EL"/>
    <s v="Minera Yanacocha S.A."/>
    <x v="106"/>
    <x v="106"/>
    <s v="C.T. Maqui Maqui"/>
    <x v="343"/>
    <x v="0"/>
    <x v="0"/>
    <x v="340"/>
    <x v="0"/>
    <s v="Instalado"/>
    <s v="Operativo"/>
    <s v="Autoproductor"/>
    <x v="2"/>
    <x v="0"/>
    <x v="0"/>
    <x v="0"/>
    <s v="Privado"/>
    <s v="CAJAMARCA"/>
    <s v="CAJAMARCA"/>
    <s v="CAJAMARCA"/>
    <s v="ENCAÑADA"/>
    <n v="0"/>
    <x v="0"/>
    <n v="0"/>
    <x v="0"/>
    <n v="0"/>
    <x v="0"/>
    <x v="0"/>
    <n v="0.253"/>
    <n v="2.5300000000000002E-4"/>
    <m/>
    <n v="0.26500000000000001"/>
    <n v="0.17916666666666667"/>
    <n v="7.6479999999999997"/>
    <n v="0"/>
    <n v="48"/>
    <s v="BASE DE DATOS"/>
    <m/>
  </r>
  <r>
    <s v="20"/>
    <x v="10"/>
    <s v="YANACO"/>
    <s v="33045094"/>
    <s v="33045094"/>
    <x v="0"/>
    <m/>
    <m/>
    <n v="5.46"/>
    <n v="3.3"/>
    <m/>
    <m/>
    <n v="0.311"/>
    <m/>
    <m/>
    <m/>
    <n v="0"/>
    <n v="0"/>
    <x v="0"/>
    <s v="YANACO33045094EL"/>
    <s v="Minera Yanacocha S.A."/>
    <x v="106"/>
    <x v="106"/>
    <s v="C.T. Pampa Larga"/>
    <x v="344"/>
    <x v="0"/>
    <x v="0"/>
    <x v="340"/>
    <x v="0"/>
    <s v="Instalado"/>
    <s v="Operativo"/>
    <s v="Autoproductor"/>
    <x v="2"/>
    <x v="0"/>
    <x v="0"/>
    <x v="0"/>
    <s v="Privado"/>
    <s v="CAJAMARCA"/>
    <s v="CAJAMARCA"/>
    <s v="CAJAMARCA"/>
    <s v="ENCAÑADA"/>
    <n v="0"/>
    <x v="0"/>
    <n v="0"/>
    <x v="0"/>
    <n v="0"/>
    <x v="0"/>
    <x v="0"/>
    <n v="0.311"/>
    <n v="3.1100000000000002E-4"/>
    <m/>
    <n v="0.45500000000000002"/>
    <n v="0.27499999999999997"/>
    <n v="7.6479999999999997"/>
    <n v="0"/>
    <n v="48"/>
    <s v="BASE DE DATOS"/>
    <m/>
  </r>
  <r>
    <s v="20"/>
    <x v="10"/>
    <s v="YANACO"/>
    <s v="53200404"/>
    <s v="53200404"/>
    <x v="0"/>
    <m/>
    <m/>
    <n v="1.82"/>
    <n v="1.3"/>
    <m/>
    <m/>
    <n v="0"/>
    <m/>
    <m/>
    <m/>
    <n v="0"/>
    <n v="0"/>
    <x v="0"/>
    <s v="YANACO53200404EL"/>
    <s v="Minera Yanacocha S.A."/>
    <x v="106"/>
    <x v="106"/>
    <s v="C.T. Pond. de Carachugo"/>
    <x v="345"/>
    <x v="0"/>
    <x v="0"/>
    <x v="340"/>
    <x v="0"/>
    <s v="Instalado"/>
    <s v="Inoperativo"/>
    <s v="Autoproductor"/>
    <x v="2"/>
    <x v="0"/>
    <x v="0"/>
    <x v="0"/>
    <s v="Privado"/>
    <s v="CAJAMARCA"/>
    <s v="CAJAMARCA"/>
    <s v="CAJAMARCA"/>
    <s v="ENCAÑADA"/>
    <n v="0"/>
    <x v="0"/>
    <n v="0"/>
    <x v="0"/>
    <n v="0"/>
    <x v="0"/>
    <x v="0"/>
    <n v="0"/>
    <n v="0"/>
    <m/>
    <n v="0.15166666666666667"/>
    <n v="0.10833333333333334"/>
    <n v="7.6479999999999997"/>
    <n v="0"/>
    <n v="48"/>
    <s v="BASE DE DATOS"/>
    <m/>
  </r>
  <r>
    <s v="20"/>
    <x v="10"/>
    <s v="YANACO"/>
    <s v="53018302"/>
    <s v="53018302"/>
    <x v="0"/>
    <m/>
    <m/>
    <n v="8.65"/>
    <n v="6"/>
    <m/>
    <m/>
    <n v="0.77100000000000002"/>
    <m/>
    <m/>
    <m/>
    <n v="0"/>
    <n v="0"/>
    <x v="0"/>
    <s v="YANACO53018302EL"/>
    <s v="Minera Yanacocha S.A."/>
    <x v="106"/>
    <x v="106"/>
    <s v="C.T. Quinua"/>
    <x v="346"/>
    <x v="0"/>
    <x v="0"/>
    <x v="340"/>
    <x v="0"/>
    <s v="Instalado"/>
    <s v="Operativo"/>
    <s v="Autoproductor"/>
    <x v="2"/>
    <x v="0"/>
    <x v="0"/>
    <x v="0"/>
    <s v="Privado"/>
    <s v="CAJAMARCA"/>
    <s v="CAJAMARCA"/>
    <s v="CAJAMARCA"/>
    <s v="CAJAMARCA"/>
    <n v="0"/>
    <x v="0"/>
    <n v="0"/>
    <x v="0"/>
    <n v="0"/>
    <x v="0"/>
    <x v="0"/>
    <n v="0.77100000000000002"/>
    <n v="7.7099999999999998E-4"/>
    <m/>
    <n v="0.72083333333333333"/>
    <n v="0.5"/>
    <n v="7.6479999999999997"/>
    <n v="0"/>
    <n v="48"/>
    <s v="BASE DE DATOS"/>
    <m/>
  </r>
  <r>
    <s v="20"/>
    <x v="10"/>
    <s v="YANACO"/>
    <s v="33045294"/>
    <s v="33045294"/>
    <x v="0"/>
    <m/>
    <m/>
    <n v="5.4249999999999998"/>
    <n v="3.4"/>
    <m/>
    <m/>
    <n v="7.3999999999999996E-2"/>
    <m/>
    <m/>
    <m/>
    <n v="0"/>
    <n v="0"/>
    <x v="0"/>
    <s v="YANACO33045294EL"/>
    <s v="Minera Yanacocha S.A."/>
    <x v="106"/>
    <x v="106"/>
    <s v="C.T. Yanacocha Norte"/>
    <x v="347"/>
    <x v="0"/>
    <x v="0"/>
    <x v="340"/>
    <x v="0"/>
    <s v="Instalado"/>
    <s v="Operativo"/>
    <s v="Autoproductor"/>
    <x v="2"/>
    <x v="0"/>
    <x v="0"/>
    <x v="0"/>
    <s v="Privado"/>
    <s v="CAJAMARCA"/>
    <s v="CAJAMARCA"/>
    <s v="CAJAMARCA"/>
    <s v="ENCAÑADA"/>
    <n v="0"/>
    <x v="0"/>
    <n v="0"/>
    <x v="0"/>
    <n v="0"/>
    <x v="0"/>
    <x v="0"/>
    <n v="7.3999999999999996E-2"/>
    <n v="7.3999999999999996E-5"/>
    <m/>
    <n v="0.45208333333333334"/>
    <n v="0.28333333333333333"/>
    <n v="7.6479999999999997"/>
    <n v="0"/>
    <n v="48"/>
    <s v="BASE DE DATOS"/>
    <m/>
  </r>
  <r>
    <s v="20"/>
    <x v="10"/>
    <s v="UNACEM"/>
    <s v="33104600"/>
    <s v="33104600"/>
    <x v="0"/>
    <m/>
    <m/>
    <n v="0.8"/>
    <n v="0.75"/>
    <m/>
    <m/>
    <n v="0"/>
    <m/>
    <m/>
    <m/>
    <n v="0"/>
    <n v="0"/>
    <x v="0"/>
    <s v="UNACEM33104600EL"/>
    <s v="Uni¢n Andina de Cementos S.A.A."/>
    <x v="92"/>
    <x v="92"/>
    <s v="C.T. Cementos Lima"/>
    <x v="310"/>
    <x v="0"/>
    <x v="0"/>
    <x v="340"/>
    <x v="0"/>
    <s v="Instalado"/>
    <s v="Operativo"/>
    <s v="Autoproductor"/>
    <x v="2"/>
    <x v="0"/>
    <x v="0"/>
    <x v="0"/>
    <s v="Privado"/>
    <s v="LIMA"/>
    <s v="LIMA"/>
    <s v="LIMA"/>
    <s v="VILLAMARIA DEL TRIUNFO"/>
    <n v="0"/>
    <x v="0"/>
    <n v="0"/>
    <x v="0"/>
    <n v="0"/>
    <x v="0"/>
    <x v="0"/>
    <n v="0"/>
    <n v="0"/>
    <m/>
    <n v="6.6666666666666666E-2"/>
    <n v="6.25E-2"/>
    <n v="7.6479999999999997"/>
    <n v="0"/>
    <n v="72"/>
    <s v="BASE DE DATOS"/>
    <m/>
  </r>
  <r>
    <s v="20"/>
    <x v="10"/>
    <s v="UNACEM"/>
    <s v="33106100"/>
    <s v="33106100"/>
    <x v="0"/>
    <m/>
    <m/>
    <n v="0.8"/>
    <n v="0.75"/>
    <m/>
    <m/>
    <n v="0"/>
    <m/>
    <m/>
    <m/>
    <n v="0"/>
    <n v="0"/>
    <x v="0"/>
    <s v="UNACEM33106100EL"/>
    <s v="Uni¢n Andina de Cementos S.A.A."/>
    <x v="92"/>
    <x v="92"/>
    <s v="C.T. Cementos Lima 2"/>
    <x v="311"/>
    <x v="0"/>
    <x v="0"/>
    <x v="340"/>
    <x v="0"/>
    <s v="Instalado"/>
    <s v="Inoperativo"/>
    <s v="Autoproductor"/>
    <x v="2"/>
    <x v="0"/>
    <x v="0"/>
    <x v="0"/>
    <s v="Privado"/>
    <s v="LIMA"/>
    <s v="LIMA"/>
    <s v="LIMA"/>
    <s v="VILLAMARIA DEL TRIUNFO"/>
    <n v="0"/>
    <x v="0"/>
    <n v="0"/>
    <x v="0"/>
    <n v="0"/>
    <x v="0"/>
    <x v="0"/>
    <n v="0"/>
    <n v="0"/>
    <m/>
    <n v="6.6666666666666666E-2"/>
    <n v="6.25E-2"/>
    <n v="7.6479999999999997"/>
    <n v="0"/>
    <n v="72"/>
    <s v="BASE DE DATOS"/>
    <m/>
  </r>
  <r>
    <s v="20"/>
    <x v="10"/>
    <s v="UNACEM"/>
    <s v="33084798"/>
    <s v="33084798"/>
    <x v="1"/>
    <m/>
    <m/>
    <n v="41.75"/>
    <n v="37.5"/>
    <m/>
    <m/>
    <n v="3515.721"/>
    <m/>
    <m/>
    <m/>
    <n v="404"/>
    <n v="41"/>
    <x v="0"/>
    <s v="UNACEM33084798TG"/>
    <s v="Uni¢n Andina de Cementos S.A.A."/>
    <x v="92"/>
    <x v="92"/>
    <s v="C.T. Atocongo"/>
    <x v="312"/>
    <x v="1"/>
    <x v="1"/>
    <x v="340"/>
    <x v="0"/>
    <s v="Instalado"/>
    <s v="Operativo"/>
    <s v="Autoproductor"/>
    <x v="2"/>
    <x v="1"/>
    <x v="0"/>
    <x v="0"/>
    <s v="Privado"/>
    <s v="LIMA"/>
    <s v="LIMA"/>
    <s v="LIMA"/>
    <s v="VILLAMARIA DEL TRIUNFO"/>
    <n v="0"/>
    <x v="1"/>
    <n v="0"/>
    <x v="0"/>
    <n v="0"/>
    <x v="0"/>
    <x v="0"/>
    <n v="3515.721"/>
    <n v="3.5157210000000001"/>
    <m/>
    <n v="3.4791666666666665"/>
    <n v="3.125"/>
    <n v="7.6479999999999997"/>
    <n v="0"/>
    <n v="72"/>
    <s v="BASE DE DATOS"/>
    <m/>
  </r>
  <r>
    <s v="20"/>
    <x v="4"/>
    <s v="PACASA"/>
    <s v="33002893"/>
    <s v="33002893"/>
    <x v="2"/>
    <m/>
    <m/>
    <n v="6.6"/>
    <n v="6.2"/>
    <m/>
    <m/>
    <n v="0"/>
    <m/>
    <m/>
    <m/>
    <n v="0"/>
    <n v="0"/>
    <x v="0"/>
    <s v="PACASA33002893TV"/>
    <s v="Cementos Pacasmayo S.A.A."/>
    <x v="87"/>
    <x v="87"/>
    <s v="C. T. Pacasmayo"/>
    <x v="302"/>
    <x v="2"/>
    <x v="2"/>
    <x v="340"/>
    <x v="0"/>
    <s v="Instalado"/>
    <s v="Operativo"/>
    <s v="Autoproductor"/>
    <x v="2"/>
    <x v="1"/>
    <x v="0"/>
    <x v="0"/>
    <s v="Privado"/>
    <s v="LA LIBERTAD"/>
    <s v="LA LIBERTAD"/>
    <s v="PACASMAYO"/>
    <s v="PACASMAYO"/>
    <n v="0"/>
    <x v="2"/>
    <n v="0"/>
    <x v="0"/>
    <n v="0"/>
    <x v="0"/>
    <x v="0"/>
    <n v="0"/>
    <n v="0"/>
    <m/>
    <n v="0.54999999999999993"/>
    <n v="0.51666666666666672"/>
    <n v="7.6479999999999997"/>
    <n v="0"/>
    <n v="12"/>
    <s v="BASE DE DATOS"/>
    <m/>
  </r>
  <r>
    <s v="20"/>
    <x v="6"/>
    <s v="PACASA"/>
    <s v="33002893"/>
    <s v="33002893"/>
    <x v="2"/>
    <m/>
    <m/>
    <n v="6.6"/>
    <n v="6.2"/>
    <m/>
    <m/>
    <n v="0"/>
    <m/>
    <m/>
    <m/>
    <n v="0"/>
    <n v="0"/>
    <x v="0"/>
    <s v="PACASA33002893TV"/>
    <s v="Cementos Pacasmayo S.A.A."/>
    <x v="87"/>
    <x v="87"/>
    <s v="C. T. Pacasmayo"/>
    <x v="302"/>
    <x v="2"/>
    <x v="2"/>
    <x v="340"/>
    <x v="0"/>
    <s v="Instalado"/>
    <s v="Operativo"/>
    <s v="Autoproductor"/>
    <x v="2"/>
    <x v="1"/>
    <x v="0"/>
    <x v="0"/>
    <s v="Privado"/>
    <s v="LA LIBERTAD"/>
    <s v="LA LIBERTAD"/>
    <s v="PACASMAYO"/>
    <s v="PACASMAYO"/>
    <n v="0"/>
    <x v="2"/>
    <n v="0"/>
    <x v="0"/>
    <n v="0"/>
    <x v="0"/>
    <x v="0"/>
    <n v="0"/>
    <n v="0"/>
    <m/>
    <n v="0.54999999999999993"/>
    <n v="0.51666666666666672"/>
    <n v="7.6479999999999997"/>
    <n v="0"/>
    <n v="12"/>
    <s v="BASE DE DATOS"/>
    <m/>
  </r>
  <r>
    <s v="20"/>
    <x v="11"/>
    <s v="PACASA"/>
    <s v="33002893"/>
    <s v="33002893"/>
    <x v="2"/>
    <m/>
    <m/>
    <n v="6.6"/>
    <n v="6.2"/>
    <m/>
    <m/>
    <n v="0"/>
    <m/>
    <m/>
    <m/>
    <n v="0"/>
    <n v="0"/>
    <x v="0"/>
    <s v="PACASA33002893TV"/>
    <s v="Cementos Pacasmayo S.A.A."/>
    <x v="87"/>
    <x v="87"/>
    <s v="C. T. Pacasmayo"/>
    <x v="302"/>
    <x v="2"/>
    <x v="2"/>
    <x v="340"/>
    <x v="0"/>
    <s v="Instalado"/>
    <s v="Operativo"/>
    <s v="Autoproductor"/>
    <x v="2"/>
    <x v="1"/>
    <x v="0"/>
    <x v="0"/>
    <s v="Privado"/>
    <s v="LA LIBERTAD"/>
    <s v="LA LIBERTAD"/>
    <s v="PACASMAYO"/>
    <s v="PACASMAYO"/>
    <n v="0"/>
    <x v="2"/>
    <n v="0"/>
    <x v="0"/>
    <n v="0"/>
    <x v="0"/>
    <x v="0"/>
    <n v="0"/>
    <n v="0"/>
    <m/>
    <n v="0.54999999999999993"/>
    <n v="0.51666666666666672"/>
    <n v="7.6479999999999997"/>
    <n v="0"/>
    <n v="12"/>
    <s v="BASE DE DATOS"/>
    <m/>
  </r>
  <r>
    <s v="20"/>
    <x v="9"/>
    <s v="PACASA"/>
    <s v="33002893"/>
    <s v="33002893"/>
    <x v="2"/>
    <m/>
    <m/>
    <n v="6.6"/>
    <n v="6.2"/>
    <m/>
    <m/>
    <n v="0"/>
    <m/>
    <m/>
    <m/>
    <n v="0"/>
    <n v="0"/>
    <x v="0"/>
    <s v="PACASA33002893TV"/>
    <s v="Cementos Pacasmayo S.A.A."/>
    <x v="87"/>
    <x v="87"/>
    <s v="C. T. Pacasmayo"/>
    <x v="302"/>
    <x v="2"/>
    <x v="2"/>
    <x v="340"/>
    <x v="0"/>
    <s v="Instalado"/>
    <s v="Operativo"/>
    <s v="Autoproductor"/>
    <x v="2"/>
    <x v="1"/>
    <x v="0"/>
    <x v="0"/>
    <s v="Privado"/>
    <s v="LA LIBERTAD"/>
    <s v="LA LIBERTAD"/>
    <s v="PACASMAYO"/>
    <s v="PACASMAYO"/>
    <n v="0"/>
    <x v="2"/>
    <n v="0"/>
    <x v="0"/>
    <n v="0"/>
    <x v="0"/>
    <x v="0"/>
    <n v="0"/>
    <n v="0"/>
    <m/>
    <n v="0.54999999999999993"/>
    <n v="0.51666666666666672"/>
    <n v="7.6479999999999997"/>
    <n v="0"/>
    <n v="12"/>
    <s v="BASE DE DATOS"/>
    <m/>
  </r>
  <r>
    <s v="20"/>
    <x v="11"/>
    <s v="RELAPA"/>
    <s v="33111900"/>
    <s v="33111900"/>
    <x v="1"/>
    <m/>
    <m/>
    <n v="11.25"/>
    <n v="11.25"/>
    <m/>
    <m/>
    <n v="6619.6639999999998"/>
    <m/>
    <m/>
    <m/>
    <n v="0"/>
    <n v="6.96"/>
    <x v="0"/>
    <s v="RELAPA33111900TG"/>
    <s v="Refiner¡a La Pampilla S.A."/>
    <x v="103"/>
    <x v="103"/>
    <s v="C.T. La Pampilla"/>
    <x v="332"/>
    <x v="1"/>
    <x v="1"/>
    <x v="340"/>
    <x v="0"/>
    <s v="Instalado"/>
    <s v="Operativo"/>
    <s v="Autoproductor"/>
    <x v="2"/>
    <x v="1"/>
    <x v="0"/>
    <x v="0"/>
    <s v="Privado"/>
    <s v="LIMA"/>
    <s v="CALLAO"/>
    <s v="CALLAO"/>
    <s v="Ventanilla"/>
    <n v="0"/>
    <x v="1"/>
    <n v="0"/>
    <x v="0"/>
    <n v="0"/>
    <x v="0"/>
    <x v="0"/>
    <n v="6619.6639999999998"/>
    <n v="6.6196639999999993"/>
    <m/>
    <n v="0.9375"/>
    <n v="0.9375"/>
    <n v="7.6479999999999997"/>
    <n v="0"/>
    <n v="65"/>
    <s v="BASE DE DATOS"/>
    <m/>
  </r>
  <r>
    <s v="20"/>
    <x v="7"/>
    <s v="RELAPA"/>
    <s v="33111900"/>
    <s v="33111900"/>
    <x v="1"/>
    <m/>
    <m/>
    <n v="11.25"/>
    <n v="11.25"/>
    <m/>
    <m/>
    <n v="5469.3869999999997"/>
    <m/>
    <m/>
    <m/>
    <n v="0"/>
    <n v="7.915"/>
    <x v="0"/>
    <s v="RELAPA33111900TG"/>
    <s v="Refiner¡a La Pampilla S.A."/>
    <x v="103"/>
    <x v="103"/>
    <s v="C.T. La Pampilla"/>
    <x v="332"/>
    <x v="1"/>
    <x v="1"/>
    <x v="340"/>
    <x v="0"/>
    <s v="Instalado"/>
    <s v="Operativo"/>
    <s v="Autoproductor"/>
    <x v="2"/>
    <x v="1"/>
    <x v="0"/>
    <x v="0"/>
    <s v="Privado"/>
    <s v="LIMA"/>
    <s v="CALLAO"/>
    <s v="CALLAO"/>
    <s v="Ventanilla"/>
    <n v="0"/>
    <x v="1"/>
    <n v="0"/>
    <x v="0"/>
    <n v="0"/>
    <x v="0"/>
    <x v="0"/>
    <n v="5469.3869999999997"/>
    <n v="5.4693869999999993"/>
    <m/>
    <n v="0.9375"/>
    <n v="0.9375"/>
    <n v="7.6479999999999997"/>
    <n v="0"/>
    <n v="65"/>
    <s v="BASE DE DATOS"/>
    <m/>
  </r>
  <r>
    <s v="20"/>
    <x v="11"/>
    <s v="CARAVE"/>
    <s v="53203912"/>
    <s v="53203912"/>
    <x v="0"/>
    <m/>
    <m/>
    <n v="1.089"/>
    <n v="0.871"/>
    <m/>
    <m/>
    <n v="123.08799999999999"/>
    <m/>
    <m/>
    <m/>
    <n v="42"/>
    <n v="0.17499999999999999"/>
    <x v="0"/>
    <s v="CARAVE53203912EL"/>
    <s v="Compa¤ia Minera Caraveli S.A.C."/>
    <x v="86"/>
    <x v="86"/>
    <s v="C.T. Mina"/>
    <x v="300"/>
    <x v="0"/>
    <x v="0"/>
    <x v="340"/>
    <x v="0"/>
    <s v="Instalado"/>
    <s v="Operativo"/>
    <s v="Autoproductor"/>
    <x v="2"/>
    <x v="0"/>
    <x v="0"/>
    <x v="0"/>
    <s v="Privado"/>
    <s v="AREQUIPA"/>
    <s v="AREQUIPA"/>
    <s v="CARAVELI"/>
    <s v="HUANU HUANU"/>
    <n v="0"/>
    <x v="0"/>
    <n v="0"/>
    <x v="0"/>
    <n v="0"/>
    <x v="0"/>
    <x v="0"/>
    <n v="123.08799999999999"/>
    <n v="0.12308799999999999"/>
    <m/>
    <n v="9.0749999999999997E-2"/>
    <n v="7.2583333333333333E-2"/>
    <n v="7.6479999999999997"/>
    <n v="0"/>
    <n v="25"/>
    <s v="BASE DE DATOS"/>
    <m/>
  </r>
  <r>
    <s v="20"/>
    <x v="11"/>
    <s v="CARAVE"/>
    <s v="53203812"/>
    <s v="53203812"/>
    <x v="0"/>
    <m/>
    <m/>
    <n v="2.3450000000000002"/>
    <n v="1.8759999999999999"/>
    <m/>
    <m/>
    <n v="324.11500000000001"/>
    <m/>
    <m/>
    <m/>
    <n v="105"/>
    <n v="0.57999999999999996"/>
    <x v="0"/>
    <s v="CARAVE53203812EL"/>
    <s v="Compa¤ia Minera Caraveli S.A.C."/>
    <x v="86"/>
    <x v="86"/>
    <s v="C.T. Planta"/>
    <x v="301"/>
    <x v="0"/>
    <x v="0"/>
    <x v="340"/>
    <x v="0"/>
    <s v="Instalado"/>
    <s v="Operativo"/>
    <s v="Autoproductor"/>
    <x v="2"/>
    <x v="0"/>
    <x v="0"/>
    <x v="0"/>
    <s v="Privado"/>
    <s v="AREQUIPA"/>
    <s v="AREQUIPA"/>
    <s v="CARAVELI"/>
    <s v="HUANU HUANU"/>
    <n v="0"/>
    <x v="0"/>
    <n v="0"/>
    <x v="0"/>
    <n v="0"/>
    <x v="0"/>
    <x v="0"/>
    <n v="324.11500000000001"/>
    <n v="0.32411499999999999"/>
    <m/>
    <n v="0.19541666666666668"/>
    <n v="0.15633333333333332"/>
    <n v="7.6479999999999997"/>
    <n v="0"/>
    <n v="25"/>
    <s v="BASE DE DATOS"/>
    <m/>
  </r>
  <r>
    <s v="20"/>
    <x v="11"/>
    <s v="MKOLPA"/>
    <s v="53025918"/>
    <s v="53025918"/>
    <x v="0"/>
    <m/>
    <m/>
    <n v="0.499"/>
    <n v="0.32"/>
    <m/>
    <m/>
    <n v="36.5"/>
    <m/>
    <m/>
    <m/>
    <n v="2"/>
    <n v="0.3"/>
    <x v="0"/>
    <s v="MKOLPA53025918EL"/>
    <s v="Compañia Minera Kolpa S.A."/>
    <x v="99"/>
    <x v="99"/>
    <s v="C.T. Kolpa"/>
    <x v="323"/>
    <x v="0"/>
    <x v="0"/>
    <x v="340"/>
    <x v="0"/>
    <s v="Instalado"/>
    <s v="Operativo"/>
    <s v="Autoproductor"/>
    <x v="2"/>
    <x v="0"/>
    <x v="0"/>
    <x v="0"/>
    <s v="Privado"/>
    <s v="HUANCAVELICA"/>
    <s v="HUANCAVELICA"/>
    <s v="HUANCAVELICA"/>
    <s v="HUACHOCOLPA"/>
    <n v="0"/>
    <x v="0"/>
    <n v="0"/>
    <x v="0"/>
    <n v="0"/>
    <x v="0"/>
    <x v="0"/>
    <n v="36.5"/>
    <n v="3.6499999999999998E-2"/>
    <m/>
    <n v="4.1583333333333333E-2"/>
    <n v="2.6666666666666668E-2"/>
    <n v="7.6479999999999997"/>
    <n v="0"/>
    <n v="27"/>
    <s v="BASE DE DATOS"/>
    <m/>
  </r>
  <r>
    <s v="20"/>
    <x v="4"/>
    <s v="MKOLPA"/>
    <s v="53025918"/>
    <s v="53025918"/>
    <x v="0"/>
    <m/>
    <m/>
    <n v="0.499"/>
    <n v="0.32"/>
    <m/>
    <m/>
    <n v="36.5"/>
    <m/>
    <m/>
    <m/>
    <n v="2"/>
    <n v="0.3"/>
    <x v="0"/>
    <s v="MKOLPA53025918EL"/>
    <s v="Compañia Minera Kolpa S.A."/>
    <x v="99"/>
    <x v="99"/>
    <s v="C.T. Kolpa"/>
    <x v="323"/>
    <x v="0"/>
    <x v="0"/>
    <x v="340"/>
    <x v="0"/>
    <s v="Instalado"/>
    <s v="Operativo"/>
    <s v="Autoproductor"/>
    <x v="2"/>
    <x v="0"/>
    <x v="0"/>
    <x v="0"/>
    <s v="Privado"/>
    <s v="HUANCAVELICA"/>
    <s v="HUANCAVELICA"/>
    <s v="HUANCAVELICA"/>
    <s v="HUACHOCOLPA"/>
    <n v="0"/>
    <x v="0"/>
    <n v="0"/>
    <x v="0"/>
    <n v="0"/>
    <x v="0"/>
    <x v="0"/>
    <n v="36.5"/>
    <n v="3.6499999999999998E-2"/>
    <m/>
    <n v="4.1583333333333333E-2"/>
    <n v="2.6666666666666668E-2"/>
    <n v="7.6479999999999997"/>
    <n v="0"/>
    <n v="27"/>
    <s v="BASE DE DATOS"/>
    <m/>
  </r>
  <r>
    <s v="20"/>
    <x v="1"/>
    <s v="MKOLPA"/>
    <s v="53025918"/>
    <s v="53025918"/>
    <x v="0"/>
    <m/>
    <m/>
    <n v="0.499"/>
    <n v="0.32"/>
    <m/>
    <m/>
    <n v="37.5"/>
    <m/>
    <m/>
    <m/>
    <n v="8"/>
    <n v="0.3"/>
    <x v="0"/>
    <s v="MKOLPA53025918EL"/>
    <s v="Compañia Minera Kolpa S.A."/>
    <x v="99"/>
    <x v="99"/>
    <s v="C.T. Kolpa"/>
    <x v="323"/>
    <x v="0"/>
    <x v="0"/>
    <x v="340"/>
    <x v="0"/>
    <s v="Instalado"/>
    <s v="Operativo"/>
    <s v="Autoproductor"/>
    <x v="2"/>
    <x v="0"/>
    <x v="0"/>
    <x v="0"/>
    <s v="Privado"/>
    <s v="HUANCAVELICA"/>
    <s v="HUANCAVELICA"/>
    <s v="HUANCAVELICA"/>
    <s v="HUACHOCOLPA"/>
    <n v="0"/>
    <x v="0"/>
    <n v="0"/>
    <x v="0"/>
    <n v="0"/>
    <x v="0"/>
    <x v="0"/>
    <n v="37.5"/>
    <n v="3.7499999999999999E-2"/>
    <m/>
    <n v="4.1583333333333333E-2"/>
    <n v="2.6666666666666668E-2"/>
    <n v="7.6479999999999997"/>
    <n v="0"/>
    <n v="27"/>
    <s v="BASE DE DATOS"/>
    <m/>
  </r>
  <r>
    <s v="20"/>
    <x v="8"/>
    <s v="MKOLPA"/>
    <s v="53025918"/>
    <s v="53025918"/>
    <x v="0"/>
    <m/>
    <m/>
    <n v="0.499"/>
    <n v="0.32"/>
    <m/>
    <m/>
    <n v="36.5"/>
    <m/>
    <m/>
    <m/>
    <n v="3"/>
    <n v="0.3"/>
    <x v="0"/>
    <s v="MKOLPA53025918EL"/>
    <s v="Compañia Minera Kolpa S.A."/>
    <x v="99"/>
    <x v="99"/>
    <s v="C.T. Kolpa"/>
    <x v="323"/>
    <x v="0"/>
    <x v="0"/>
    <x v="340"/>
    <x v="0"/>
    <s v="Instalado"/>
    <s v="Operativo"/>
    <s v="Autoproductor"/>
    <x v="2"/>
    <x v="0"/>
    <x v="0"/>
    <x v="0"/>
    <s v="Privado"/>
    <s v="HUANCAVELICA"/>
    <s v="HUANCAVELICA"/>
    <s v="HUANCAVELICA"/>
    <s v="HUACHOCOLPA"/>
    <n v="0"/>
    <x v="0"/>
    <n v="0"/>
    <x v="0"/>
    <n v="0"/>
    <x v="0"/>
    <x v="0"/>
    <n v="36.5"/>
    <n v="3.6499999999999998E-2"/>
    <m/>
    <n v="4.1583333333333333E-2"/>
    <n v="2.6666666666666668E-2"/>
    <n v="7.6479999999999997"/>
    <n v="0"/>
    <n v="27"/>
    <s v="BASE DE DATOS"/>
    <m/>
  </r>
  <r>
    <s v="20"/>
    <x v="11"/>
    <s v="PLUSPE"/>
    <s v="53007395"/>
    <s v="53007395"/>
    <x v="0"/>
    <m/>
    <m/>
    <n v="27.05"/>
    <n v="24.03"/>
    <m/>
    <m/>
    <n v="662"/>
    <m/>
    <m/>
    <m/>
    <n v="155"/>
    <n v="2.12"/>
    <x v="0"/>
    <s v="PLUSPE53007395EL"/>
    <s v="Pluspetrol Per£ Corporati¢n Sucursal del Per£"/>
    <x v="114"/>
    <x v="114"/>
    <s v="C.T. CORRIENTES 1"/>
    <x v="358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1"/>
    <n v="0"/>
    <x v="0"/>
    <n v="0"/>
    <x v="0"/>
    <x v="0"/>
    <n v="662"/>
    <n v="0.66200000000000003"/>
    <m/>
    <n v="2.2541666666666669"/>
    <n v="2.0024999999999999"/>
    <n v="7.6479999999999997"/>
    <n v="0"/>
    <n v="61"/>
    <s v="BASE DE DATOS"/>
    <m/>
  </r>
  <r>
    <s v="20"/>
    <x v="11"/>
    <s v="PLUSPE"/>
    <s v="53007595"/>
    <s v="53007595"/>
    <x v="0"/>
    <m/>
    <m/>
    <n v="17.7"/>
    <n v="16.59"/>
    <m/>
    <m/>
    <n v="0"/>
    <m/>
    <m/>
    <m/>
    <n v="0"/>
    <n v="0"/>
    <x v="0"/>
    <s v="PLUSPE53007595EL"/>
    <s v="Pluspetrol Per£ Corporati¢n Sucursal del Per£"/>
    <x v="114"/>
    <x v="114"/>
    <s v="C.T. CORRIENTES 2"/>
    <x v="359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2"/>
    <n v="0"/>
    <x v="0"/>
    <n v="0"/>
    <x v="0"/>
    <x v="0"/>
    <n v="0"/>
    <n v="0"/>
    <m/>
    <n v="1.4749999999999999"/>
    <n v="1.3825000000000001"/>
    <n v="7.6479999999999997"/>
    <n v="0"/>
    <n v="61"/>
    <s v="BASE DE DATOS"/>
    <m/>
  </r>
  <r>
    <s v="20"/>
    <x v="11"/>
    <s v="PLUSPE"/>
    <s v="53007295"/>
    <s v="53007295"/>
    <x v="0"/>
    <m/>
    <m/>
    <n v="0.6"/>
    <n v="0.56000000000000005"/>
    <m/>
    <m/>
    <n v="0"/>
    <m/>
    <m/>
    <m/>
    <n v="0"/>
    <n v="0"/>
    <x v="0"/>
    <s v="PLUSPE53007295EL"/>
    <s v="Pluspetrol Per£ Corporati¢n Sucursal del Per£"/>
    <x v="114"/>
    <x v="114"/>
    <s v="C.T. 149 - PAVAYACU"/>
    <x v="360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0"/>
    <n v="0"/>
    <x v="0"/>
    <n v="0"/>
    <x v="0"/>
    <x v="0"/>
    <n v="0"/>
    <n v="0"/>
    <m/>
    <n v="4.9999999999999996E-2"/>
    <n v="4.6666666666666669E-2"/>
    <n v="7.6479999999999997"/>
    <n v="0"/>
    <n v="61"/>
    <s v="BASE DE DATOS"/>
    <m/>
  </r>
  <r>
    <s v="20"/>
    <x v="11"/>
    <s v="PLUSPE"/>
    <s v="53007495"/>
    <s v="53007495"/>
    <x v="0"/>
    <m/>
    <m/>
    <n v="9.9"/>
    <n v="7.3"/>
    <m/>
    <m/>
    <n v="79.686000000000007"/>
    <m/>
    <m/>
    <m/>
    <n v="53"/>
    <n v="0.17"/>
    <x v="0"/>
    <s v="PLUSPE53007495EL"/>
    <s v="Pluspetrol Per£ Corporati¢n Sucursal del Per£"/>
    <x v="114"/>
    <x v="114"/>
    <s v="C.T. 130 - PAVAYACU"/>
    <x v="361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1"/>
    <n v="0"/>
    <x v="0"/>
    <n v="0"/>
    <x v="0"/>
    <x v="0"/>
    <n v="79.686000000000007"/>
    <n v="7.9686000000000007E-2"/>
    <m/>
    <n v="0.82500000000000007"/>
    <n v="0.60833333333333328"/>
    <n v="7.6479999999999997"/>
    <n v="0"/>
    <n v="61"/>
    <s v="BASE DE DATOS"/>
    <m/>
  </r>
  <r>
    <s v="20"/>
    <x v="11"/>
    <s v="PLUSPE"/>
    <s v="53008695"/>
    <s v="53008695"/>
    <x v="0"/>
    <m/>
    <m/>
    <n v="6.2469999999999999"/>
    <n v="5.2619999999999996"/>
    <m/>
    <m/>
    <n v="58.94"/>
    <m/>
    <m/>
    <m/>
    <n v="27"/>
    <n v="0.1"/>
    <x v="0"/>
    <s v="PLUSPE53008695EL"/>
    <s v="Pluspetrol Per£ Corporati¢n Sucursal del Per£"/>
    <x v="114"/>
    <x v="114"/>
    <s v="C.T. BAT.3 - YANAYACU"/>
    <x v="362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0"/>
    <n v="0"/>
    <x v="0"/>
    <n v="0"/>
    <x v="0"/>
    <x v="0"/>
    <n v="58.94"/>
    <n v="5.8939999999999999E-2"/>
    <m/>
    <n v="0.52058333333333329"/>
    <n v="0.43849999999999995"/>
    <n v="7.6479999999999997"/>
    <n v="0"/>
    <n v="61"/>
    <s v="BASE DE DATOS"/>
    <m/>
  </r>
  <r>
    <s v="20"/>
    <x v="11"/>
    <s v="PLUSPE"/>
    <s v="53008795"/>
    <s v="53008795"/>
    <x v="0"/>
    <m/>
    <m/>
    <n v="4.45"/>
    <n v="3.11"/>
    <m/>
    <m/>
    <n v="41.298999999999999"/>
    <m/>
    <m/>
    <m/>
    <n v="55"/>
    <n v="0.11"/>
    <x v="0"/>
    <s v="PLUSPE53008795EL"/>
    <s v="Pluspetrol Per£ Corporati¢n Sucursal del Per£"/>
    <x v="114"/>
    <x v="114"/>
    <s v="C.T. BAT.8 - CHAMBIRA"/>
    <x v="363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0"/>
    <n v="0"/>
    <x v="0"/>
    <n v="0"/>
    <x v="0"/>
    <x v="0"/>
    <n v="41.298999999999999"/>
    <n v="4.1299000000000002E-2"/>
    <m/>
    <n v="0.37083333333333335"/>
    <n v="0.25916666666666666"/>
    <n v="7.6479999999999997"/>
    <n v="0"/>
    <n v="61"/>
    <s v="BASE DE DATOS"/>
    <m/>
  </r>
  <r>
    <s v="20"/>
    <x v="11"/>
    <s v="PLUSPE"/>
    <s v="53007195"/>
    <s v="53007195"/>
    <x v="0"/>
    <m/>
    <m/>
    <n v="0.2"/>
    <n v="0.13"/>
    <m/>
    <m/>
    <n v="0"/>
    <m/>
    <m/>
    <m/>
    <n v="0"/>
    <n v="0"/>
    <x v="0"/>
    <s v="PLUSPE53007195EL"/>
    <s v="Pluspetrol Per£ Corporati¢n Sucursal del Per£"/>
    <x v="114"/>
    <x v="114"/>
    <s v="C.T. BAT.5 - PAVAYACU"/>
    <x v="364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0"/>
    <n v="0"/>
    <x v="0"/>
    <n v="0"/>
    <x v="0"/>
    <x v="0"/>
    <n v="0"/>
    <n v="0"/>
    <m/>
    <n v="1.6666666666666666E-2"/>
    <n v="1.0833333333333334E-2"/>
    <n v="7.6479999999999997"/>
    <n v="0"/>
    <n v="61"/>
    <s v="BASE DE DATOS"/>
    <m/>
  </r>
  <r>
    <s v="20"/>
    <x v="11"/>
    <s v="PLUSPE"/>
    <s v="53013499"/>
    <s v="53013499"/>
    <x v="0"/>
    <m/>
    <m/>
    <n v="0.5"/>
    <n v="0.42"/>
    <m/>
    <m/>
    <n v="11.955"/>
    <m/>
    <m/>
    <m/>
    <n v="6"/>
    <n v="4.4999999999999998E-2"/>
    <x v="0"/>
    <s v="PLUSPE53013499EL"/>
    <s v="Pluspetrol Per£ Corporati¢n Sucursal del Per£"/>
    <x v="114"/>
    <x v="114"/>
    <s v="C.T. CAPIRONA"/>
    <x v="365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0"/>
    <n v="0"/>
    <x v="0"/>
    <n v="0"/>
    <x v="0"/>
    <x v="0"/>
    <n v="11.955"/>
    <n v="1.1955E-2"/>
    <m/>
    <n v="4.1666666666666664E-2"/>
    <n v="3.4999999999999996E-2"/>
    <n v="7.6479999999999997"/>
    <n v="0"/>
    <n v="61"/>
    <s v="BASE DE DATOS"/>
    <m/>
  </r>
  <r>
    <s v="20"/>
    <x v="11"/>
    <s v="PLUSPE"/>
    <s v="53016301"/>
    <s v="53016301"/>
    <x v="0"/>
    <m/>
    <m/>
    <n v="3.7999999999999999E-2"/>
    <n v="3.7999999999999999E-2"/>
    <m/>
    <m/>
    <n v="0"/>
    <m/>
    <m/>
    <m/>
    <n v="0"/>
    <n v="0"/>
    <x v="0"/>
    <s v="PLUSPE53016301EL"/>
    <s v="Pluspetrol Per£ Corporati¢n Sucursal del Per£"/>
    <x v="114"/>
    <x v="114"/>
    <s v="C.T. NVA. ESPERANZA"/>
    <x v="366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0"/>
    <n v="0"/>
    <x v="0"/>
    <n v="0"/>
    <x v="0"/>
    <x v="0"/>
    <n v="0"/>
    <n v="0"/>
    <m/>
    <n v="3.1666666666666666E-3"/>
    <n v="3.1666666666666666E-3"/>
    <n v="7.6479999999999997"/>
    <n v="0"/>
    <n v="61"/>
    <s v="BASE DE DATOS"/>
    <m/>
  </r>
  <r>
    <s v="20"/>
    <x v="11"/>
    <s v="PLUSMA"/>
    <s v="33137405"/>
    <s v="33137405"/>
    <x v="1"/>
    <m/>
    <m/>
    <n v="32"/>
    <n v="28.8"/>
    <m/>
    <m/>
    <n v="9184.5300000000007"/>
    <m/>
    <m/>
    <m/>
    <n v="0"/>
    <n v="13.041"/>
    <x v="0"/>
    <s v="PLUSMA33137405TG"/>
    <s v="Pluspetrol Per£ Corp.Suc.del Per£ - Malvinas"/>
    <x v="89"/>
    <x v="89"/>
    <s v="C.T. MALVINAS"/>
    <x v="306"/>
    <x v="1"/>
    <x v="1"/>
    <x v="340"/>
    <x v="0"/>
    <s v="Instalado"/>
    <s v="Operativo"/>
    <s v="Autoproductor"/>
    <x v="2"/>
    <x v="0"/>
    <x v="0"/>
    <x v="0"/>
    <s v="Privado"/>
    <s v="CUSCO"/>
    <s v="CUSCO"/>
    <s v="LA CONVENCION"/>
    <s v="ECHARATE"/>
    <n v="0"/>
    <x v="1"/>
    <n v="0"/>
    <x v="0"/>
    <n v="0"/>
    <x v="0"/>
    <x v="0"/>
    <n v="9184.5300000000007"/>
    <n v="9.1845300000000005"/>
    <m/>
    <n v="2.6666666666666665"/>
    <n v="2.4"/>
    <n v="7.6479999999999997"/>
    <n v="0"/>
    <n v="62"/>
    <s v="BASE DE DATOS"/>
    <m/>
  </r>
  <r>
    <s v="20"/>
    <x v="11"/>
    <s v="PLUSPI"/>
    <s v="33138205"/>
    <s v="33138205"/>
    <x v="1"/>
    <m/>
    <m/>
    <n v="28"/>
    <n v="24.5"/>
    <m/>
    <m/>
    <n v="6907.8"/>
    <m/>
    <m/>
    <m/>
    <n v="0"/>
    <n v="14.24"/>
    <x v="0"/>
    <s v="PLUSPI33138205TG"/>
    <s v="Pluspetrol Per£ Corp.Suc.del Per£ - Pisco"/>
    <x v="89"/>
    <x v="89"/>
    <s v="C.T. FRAC. PISCO"/>
    <x v="353"/>
    <x v="1"/>
    <x v="1"/>
    <x v="340"/>
    <x v="0"/>
    <s v="Instalado"/>
    <s v="Operativo"/>
    <s v="Autoproductor"/>
    <x v="2"/>
    <x v="0"/>
    <x v="0"/>
    <x v="0"/>
    <s v="Privado"/>
    <s v="ICA"/>
    <s v="ICA"/>
    <s v="PISCO"/>
    <s v="PARACAS"/>
    <n v="0"/>
    <x v="1"/>
    <n v="0"/>
    <x v="0"/>
    <n v="0"/>
    <x v="0"/>
    <x v="0"/>
    <n v="6907.8"/>
    <n v="6.9077999999999999"/>
    <m/>
    <n v="2.3333333333333335"/>
    <n v="2.0416666666666665"/>
    <n v="7.6479999999999997"/>
    <n v="0"/>
    <n v="62"/>
    <s v="BASE DE DATOS"/>
    <m/>
  </r>
  <r>
    <s v="20"/>
    <x v="1"/>
    <s v="CPPC"/>
    <s v="33101200"/>
    <s v="33101200"/>
    <x v="0"/>
    <m/>
    <m/>
    <n v="1.8"/>
    <n v="1.5"/>
    <m/>
    <m/>
    <n v="0"/>
    <m/>
    <m/>
    <m/>
    <n v="0"/>
    <n v="1.5"/>
    <x v="0"/>
    <s v="CPPC33101200EL"/>
    <s v="Cia.Pesquera del Pac¡fico Centro S.A."/>
    <x v="102"/>
    <x v="102"/>
    <s v="C.T.Planta Chimbote"/>
    <x v="329"/>
    <x v="0"/>
    <x v="0"/>
    <x v="340"/>
    <x v="0"/>
    <s v="Instalado"/>
    <s v="Inoperativo"/>
    <s v="Autoproductor"/>
    <x v="2"/>
    <x v="1"/>
    <x v="0"/>
    <x v="0"/>
    <s v="Privado"/>
    <s v="ANCASH"/>
    <s v="ANCASH"/>
    <s v="SANTA"/>
    <s v="CHIMBOTE"/>
    <n v="0"/>
    <x v="0"/>
    <n v="0"/>
    <x v="0"/>
    <n v="0"/>
    <x v="0"/>
    <x v="0"/>
    <n v="0"/>
    <n v="0"/>
    <m/>
    <n v="0.15"/>
    <n v="0.125"/>
    <n v="7.6479999999999997"/>
    <n v="0"/>
    <n v="31"/>
    <s v="BASE DE DATOS"/>
    <m/>
  </r>
  <r>
    <s v="20"/>
    <x v="1"/>
    <s v="CPPC"/>
    <s v="33100900"/>
    <s v="33100900"/>
    <x v="0"/>
    <m/>
    <m/>
    <n v="2.0499999999999998"/>
    <n v="1.5"/>
    <m/>
    <m/>
    <n v="0"/>
    <m/>
    <m/>
    <m/>
    <n v="0"/>
    <n v="1.5"/>
    <x v="0"/>
    <s v="CPPC33100900EL"/>
    <s v="Cia.Pesquera del Pac¡fico Centro S.A."/>
    <x v="102"/>
    <x v="102"/>
    <s v="C.T.Planta Supe"/>
    <x v="330"/>
    <x v="0"/>
    <x v="0"/>
    <x v="340"/>
    <x v="0"/>
    <s v="Instalado"/>
    <s v="Inoperativo"/>
    <s v="Autoproductor"/>
    <x v="2"/>
    <x v="1"/>
    <x v="0"/>
    <x v="0"/>
    <s v="Privado"/>
    <s v="LIMA"/>
    <s v="LIMA"/>
    <s v="BARRANCA"/>
    <s v="PUERTO SUPE"/>
    <n v="0"/>
    <x v="0"/>
    <n v="0"/>
    <x v="0"/>
    <n v="0"/>
    <x v="0"/>
    <x v="0"/>
    <n v="0"/>
    <n v="0"/>
    <m/>
    <n v="0.17083333333333331"/>
    <n v="0.125"/>
    <n v="7.6479999999999997"/>
    <n v="0"/>
    <n v="31"/>
    <s v="BASE DE DATOS"/>
    <m/>
  </r>
  <r>
    <s v="20"/>
    <x v="1"/>
    <s v="CPPC"/>
    <s v="33101000"/>
    <s v="33101000"/>
    <x v="0"/>
    <m/>
    <m/>
    <n v="3.05"/>
    <n v="1.5"/>
    <m/>
    <m/>
    <n v="0"/>
    <m/>
    <m/>
    <m/>
    <n v="0"/>
    <n v="1.5"/>
    <x v="0"/>
    <s v="CPPC33101000EL"/>
    <s v="Cia.Pesquera del Pac¡fico Centro S.A."/>
    <x v="102"/>
    <x v="102"/>
    <s v="C.T.Planta Tambo de Mora"/>
    <x v="331"/>
    <x v="0"/>
    <x v="0"/>
    <x v="340"/>
    <x v="0"/>
    <s v="Instalado"/>
    <s v="Operativo"/>
    <s v="Autoproductor"/>
    <x v="2"/>
    <x v="1"/>
    <x v="0"/>
    <x v="0"/>
    <s v="Privado"/>
    <s v="ICA"/>
    <s v="ICA"/>
    <s v="CHINCHA ALTA"/>
    <s v="TAMBO DE MORA"/>
    <n v="0"/>
    <x v="0"/>
    <n v="0"/>
    <x v="0"/>
    <n v="0"/>
    <x v="0"/>
    <x v="0"/>
    <n v="0"/>
    <n v="0"/>
    <m/>
    <n v="0.27727272727272728"/>
    <n v="0.13636363636363635"/>
    <n v="7.6479999999999997"/>
    <n v="0"/>
    <n v="31"/>
    <s v="BASE DE DATOS"/>
    <m/>
  </r>
  <r>
    <s v="20"/>
    <x v="2"/>
    <s v="CPPC"/>
    <s v="33101200"/>
    <s v="33101200"/>
    <x v="0"/>
    <m/>
    <m/>
    <n v="1.8"/>
    <n v="1.5"/>
    <m/>
    <m/>
    <n v="0"/>
    <m/>
    <m/>
    <m/>
    <n v="0"/>
    <n v="1.5"/>
    <x v="0"/>
    <s v="CPPC33101200EL"/>
    <s v="Cia.Pesquera del Pac¡fico Centro S.A."/>
    <x v="102"/>
    <x v="102"/>
    <s v="C.T.Planta Chimbote"/>
    <x v="329"/>
    <x v="0"/>
    <x v="0"/>
    <x v="340"/>
    <x v="0"/>
    <s v="Instalado"/>
    <s v="Inoperativo"/>
    <s v="Autoproductor"/>
    <x v="2"/>
    <x v="1"/>
    <x v="0"/>
    <x v="0"/>
    <s v="Privado"/>
    <s v="ANCASH"/>
    <s v="ANCASH"/>
    <s v="SANTA"/>
    <s v="CHIMBOTE"/>
    <n v="0"/>
    <x v="0"/>
    <n v="0"/>
    <x v="0"/>
    <n v="0"/>
    <x v="0"/>
    <x v="0"/>
    <n v="0"/>
    <n v="0"/>
    <m/>
    <n v="0.15"/>
    <n v="0.125"/>
    <n v="7.6479999999999997"/>
    <n v="0"/>
    <n v="31"/>
    <s v="BASE DE DATOS"/>
    <m/>
  </r>
  <r>
    <s v="20"/>
    <x v="2"/>
    <s v="CPPC"/>
    <s v="33100900"/>
    <s v="33100900"/>
    <x v="0"/>
    <m/>
    <m/>
    <n v="2.0499999999999998"/>
    <n v="1.5"/>
    <m/>
    <m/>
    <n v="0"/>
    <m/>
    <m/>
    <m/>
    <n v="0"/>
    <n v="1.5"/>
    <x v="0"/>
    <s v="CPPC33100900EL"/>
    <s v="Cia.Pesquera del Pac¡fico Centro S.A."/>
    <x v="102"/>
    <x v="102"/>
    <s v="C.T.Planta Supe"/>
    <x v="330"/>
    <x v="0"/>
    <x v="0"/>
    <x v="340"/>
    <x v="0"/>
    <s v="Instalado"/>
    <s v="Inoperativo"/>
    <s v="Autoproductor"/>
    <x v="2"/>
    <x v="1"/>
    <x v="0"/>
    <x v="0"/>
    <s v="Privado"/>
    <s v="LIMA"/>
    <s v="LIMA"/>
    <s v="BARRANCA"/>
    <s v="PUERTO SUPE"/>
    <n v="0"/>
    <x v="0"/>
    <n v="0"/>
    <x v="0"/>
    <n v="0"/>
    <x v="0"/>
    <x v="0"/>
    <n v="0"/>
    <n v="0"/>
    <m/>
    <n v="0.17083333333333331"/>
    <n v="0.125"/>
    <n v="7.6479999999999997"/>
    <n v="0"/>
    <n v="31"/>
    <s v="BASE DE DATOS"/>
    <m/>
  </r>
  <r>
    <s v="20"/>
    <x v="2"/>
    <s v="CPPC"/>
    <s v="33101000"/>
    <s v="33101000"/>
    <x v="0"/>
    <m/>
    <m/>
    <n v="3.05"/>
    <n v="1.5"/>
    <m/>
    <m/>
    <n v="0"/>
    <m/>
    <m/>
    <m/>
    <n v="0"/>
    <n v="1.5"/>
    <x v="0"/>
    <s v="CPPC33101000EL"/>
    <s v="Cia.Pesquera del Pac¡fico Centro S.A."/>
    <x v="102"/>
    <x v="102"/>
    <s v="C.T.Planta Tambo de Mora"/>
    <x v="331"/>
    <x v="0"/>
    <x v="0"/>
    <x v="340"/>
    <x v="0"/>
    <s v="Instalado"/>
    <s v="Operativo"/>
    <s v="Autoproductor"/>
    <x v="2"/>
    <x v="1"/>
    <x v="0"/>
    <x v="0"/>
    <s v="Privado"/>
    <s v="ICA"/>
    <s v="ICA"/>
    <s v="CHINCHA ALTA"/>
    <s v="TAMBO DE MORA"/>
    <n v="0"/>
    <x v="0"/>
    <n v="0"/>
    <x v="0"/>
    <n v="0"/>
    <x v="0"/>
    <x v="0"/>
    <n v="0"/>
    <n v="0"/>
    <m/>
    <n v="0.27727272727272728"/>
    <n v="0.13636363636363635"/>
    <n v="7.6479999999999997"/>
    <n v="0"/>
    <n v="31"/>
    <s v="BASE DE DATOS"/>
    <m/>
  </r>
  <r>
    <s v="20"/>
    <x v="3"/>
    <s v="CPPC"/>
    <s v="33101200"/>
    <s v="33101200"/>
    <x v="0"/>
    <m/>
    <m/>
    <n v="1.8"/>
    <n v="1.5"/>
    <m/>
    <m/>
    <n v="0"/>
    <m/>
    <m/>
    <m/>
    <n v="0"/>
    <n v="1.5"/>
    <x v="0"/>
    <s v="CPPC33101200EL"/>
    <s v="Cia.Pesquera del Pac¡fico Centro S.A."/>
    <x v="102"/>
    <x v="102"/>
    <s v="C.T.Planta Chimbote"/>
    <x v="329"/>
    <x v="0"/>
    <x v="0"/>
    <x v="340"/>
    <x v="0"/>
    <s v="Instalado"/>
    <s v="Inoperativo"/>
    <s v="Autoproductor"/>
    <x v="2"/>
    <x v="1"/>
    <x v="0"/>
    <x v="0"/>
    <s v="Privado"/>
    <s v="ANCASH"/>
    <s v="ANCASH"/>
    <s v="SANTA"/>
    <s v="CHIMBOTE"/>
    <n v="0"/>
    <x v="0"/>
    <n v="0"/>
    <x v="0"/>
    <n v="0"/>
    <x v="0"/>
    <x v="0"/>
    <n v="0"/>
    <n v="0"/>
    <m/>
    <n v="0.15"/>
    <n v="0.125"/>
    <n v="7.6479999999999997"/>
    <n v="0"/>
    <n v="31"/>
    <s v="BASE DE DATOS"/>
    <m/>
  </r>
  <r>
    <s v="20"/>
    <x v="3"/>
    <s v="CPPC"/>
    <s v="33100900"/>
    <s v="33100900"/>
    <x v="0"/>
    <m/>
    <m/>
    <n v="2.0499999999999998"/>
    <n v="1.5"/>
    <m/>
    <m/>
    <n v="0"/>
    <m/>
    <m/>
    <m/>
    <n v="0"/>
    <n v="1.5"/>
    <x v="0"/>
    <s v="CPPC33100900EL"/>
    <s v="Cia.Pesquera del Pac¡fico Centro S.A."/>
    <x v="102"/>
    <x v="102"/>
    <s v="C.T.Planta Supe"/>
    <x v="330"/>
    <x v="0"/>
    <x v="0"/>
    <x v="340"/>
    <x v="0"/>
    <s v="Instalado"/>
    <s v="Inoperativo"/>
    <s v="Autoproductor"/>
    <x v="2"/>
    <x v="1"/>
    <x v="0"/>
    <x v="0"/>
    <s v="Privado"/>
    <s v="LIMA"/>
    <s v="LIMA"/>
    <s v="BARRANCA"/>
    <s v="PUERTO SUPE"/>
    <n v="0"/>
    <x v="0"/>
    <n v="0"/>
    <x v="0"/>
    <n v="0"/>
    <x v="0"/>
    <x v="0"/>
    <n v="0"/>
    <n v="0"/>
    <m/>
    <n v="0.17083333333333331"/>
    <n v="0.125"/>
    <n v="7.6479999999999997"/>
    <n v="0"/>
    <n v="31"/>
    <s v="BASE DE DATOS"/>
    <m/>
  </r>
  <r>
    <s v="20"/>
    <x v="3"/>
    <s v="CPPC"/>
    <s v="33101000"/>
    <s v="33101000"/>
    <x v="0"/>
    <m/>
    <m/>
    <n v="3.05"/>
    <n v="1.5"/>
    <m/>
    <m/>
    <n v="0"/>
    <m/>
    <m/>
    <m/>
    <n v="0"/>
    <n v="1.5"/>
    <x v="0"/>
    <s v="CPPC33101000EL"/>
    <s v="Cia.Pesquera del Pac¡fico Centro S.A."/>
    <x v="102"/>
    <x v="102"/>
    <s v="C.T.Planta Tambo de Mora"/>
    <x v="331"/>
    <x v="0"/>
    <x v="0"/>
    <x v="340"/>
    <x v="0"/>
    <s v="Instalado"/>
    <s v="Operativo"/>
    <s v="Autoproductor"/>
    <x v="2"/>
    <x v="1"/>
    <x v="0"/>
    <x v="0"/>
    <s v="Privado"/>
    <s v="ICA"/>
    <s v="ICA"/>
    <s v="CHINCHA ALTA"/>
    <s v="TAMBO DE MORA"/>
    <n v="0"/>
    <x v="0"/>
    <n v="0"/>
    <x v="0"/>
    <n v="0"/>
    <x v="0"/>
    <x v="0"/>
    <n v="0"/>
    <n v="0"/>
    <m/>
    <n v="0.27727272727272728"/>
    <n v="0.13636363636363635"/>
    <n v="7.6479999999999997"/>
    <n v="0"/>
    <n v="31"/>
    <s v="BASE DE DATOS"/>
    <m/>
  </r>
  <r>
    <s v="20"/>
    <x v="4"/>
    <s v="CPPC"/>
    <s v="33101200"/>
    <s v="33101200"/>
    <x v="0"/>
    <m/>
    <m/>
    <n v="1.8"/>
    <n v="1.5"/>
    <m/>
    <m/>
    <n v="43.4"/>
    <m/>
    <m/>
    <m/>
    <n v="0"/>
    <n v="1.5"/>
    <x v="0"/>
    <s v="CPPC33101200EL"/>
    <s v="Cia.Pesquera del Pac¡fico Centro S.A."/>
    <x v="102"/>
    <x v="102"/>
    <s v="C.T.Planta Chimbote"/>
    <x v="329"/>
    <x v="0"/>
    <x v="0"/>
    <x v="340"/>
    <x v="0"/>
    <s v="Instalado"/>
    <s v="Inoperativo"/>
    <s v="Autoproductor"/>
    <x v="2"/>
    <x v="1"/>
    <x v="0"/>
    <x v="0"/>
    <s v="Privado"/>
    <s v="ANCASH"/>
    <s v="ANCASH"/>
    <s v="SANTA"/>
    <s v="CHIMBOTE"/>
    <n v="0"/>
    <x v="0"/>
    <n v="0"/>
    <x v="0"/>
    <n v="0"/>
    <x v="0"/>
    <x v="0"/>
    <n v="43.4"/>
    <n v="4.3400000000000001E-2"/>
    <m/>
    <n v="0.15"/>
    <n v="0.125"/>
    <n v="7.6479999999999997"/>
    <n v="0"/>
    <n v="31"/>
    <s v="BASE DE DATOS"/>
    <m/>
  </r>
  <r>
    <s v="20"/>
    <x v="4"/>
    <s v="CPPC"/>
    <s v="33100900"/>
    <s v="33100900"/>
    <x v="0"/>
    <m/>
    <m/>
    <n v="2.0499999999999998"/>
    <n v="1.5"/>
    <m/>
    <m/>
    <n v="0"/>
    <m/>
    <m/>
    <m/>
    <n v="0"/>
    <n v="1.5"/>
    <x v="0"/>
    <s v="CPPC33100900EL"/>
    <s v="Cia.Pesquera del Pac¡fico Centro S.A."/>
    <x v="102"/>
    <x v="102"/>
    <s v="C.T.Planta Supe"/>
    <x v="330"/>
    <x v="0"/>
    <x v="0"/>
    <x v="340"/>
    <x v="0"/>
    <s v="Instalado"/>
    <s v="Inoperativo"/>
    <s v="Autoproductor"/>
    <x v="2"/>
    <x v="1"/>
    <x v="0"/>
    <x v="0"/>
    <s v="Privado"/>
    <s v="LIMA"/>
    <s v="LIMA"/>
    <s v="BARRANCA"/>
    <s v="PUERTO SUPE"/>
    <n v="0"/>
    <x v="0"/>
    <n v="0"/>
    <x v="0"/>
    <n v="0"/>
    <x v="0"/>
    <x v="0"/>
    <n v="0"/>
    <n v="0"/>
    <m/>
    <n v="0.17083333333333331"/>
    <n v="0.125"/>
    <n v="7.6479999999999997"/>
    <n v="0"/>
    <n v="31"/>
    <s v="BASE DE DATOS"/>
    <m/>
  </r>
  <r>
    <s v="20"/>
    <x v="4"/>
    <s v="CPPC"/>
    <s v="33101000"/>
    <s v="33101000"/>
    <x v="0"/>
    <m/>
    <m/>
    <n v="3.05"/>
    <n v="1.5"/>
    <m/>
    <m/>
    <n v="0"/>
    <m/>
    <m/>
    <m/>
    <n v="0"/>
    <n v="1.5"/>
    <x v="0"/>
    <s v="CPPC33101000EL"/>
    <s v="Cia.Pesquera del Pac¡fico Centro S.A."/>
    <x v="102"/>
    <x v="102"/>
    <s v="C.T.Planta Tambo de Mora"/>
    <x v="331"/>
    <x v="0"/>
    <x v="0"/>
    <x v="340"/>
    <x v="0"/>
    <s v="Instalado"/>
    <s v="Operativo"/>
    <s v="Autoproductor"/>
    <x v="2"/>
    <x v="1"/>
    <x v="0"/>
    <x v="0"/>
    <s v="Privado"/>
    <s v="ICA"/>
    <s v="ICA"/>
    <s v="CHINCHA ALTA"/>
    <s v="TAMBO DE MORA"/>
    <n v="0"/>
    <x v="0"/>
    <n v="0"/>
    <x v="0"/>
    <n v="0"/>
    <x v="0"/>
    <x v="0"/>
    <n v="0"/>
    <n v="0"/>
    <m/>
    <n v="0.27727272727272728"/>
    <n v="0.13636363636363635"/>
    <n v="7.6479999999999997"/>
    <n v="0"/>
    <n v="31"/>
    <s v="BASE DE DATOS"/>
    <m/>
  </r>
  <r>
    <s v="20"/>
    <x v="5"/>
    <s v="CPPC"/>
    <s v="33101200"/>
    <s v="33101200"/>
    <x v="0"/>
    <m/>
    <m/>
    <n v="1.8"/>
    <n v="1.5"/>
    <m/>
    <m/>
    <n v="76.430000000000007"/>
    <m/>
    <m/>
    <m/>
    <n v="0"/>
    <n v="1.5"/>
    <x v="0"/>
    <s v="CPPC33101200EL"/>
    <s v="Cia.Pesquera del Pac¡fico Centro S.A."/>
    <x v="102"/>
    <x v="102"/>
    <s v="C.T.Planta Chimbote"/>
    <x v="329"/>
    <x v="0"/>
    <x v="0"/>
    <x v="340"/>
    <x v="0"/>
    <s v="Instalado"/>
    <s v="Inoperativo"/>
    <s v="Autoproductor"/>
    <x v="2"/>
    <x v="1"/>
    <x v="0"/>
    <x v="0"/>
    <s v="Privado"/>
    <s v="ANCASH"/>
    <s v="ANCASH"/>
    <s v="SANTA"/>
    <s v="CHIMBOTE"/>
    <n v="0"/>
    <x v="0"/>
    <n v="0"/>
    <x v="0"/>
    <n v="0"/>
    <x v="0"/>
    <x v="0"/>
    <n v="76.430000000000007"/>
    <n v="7.6430000000000012E-2"/>
    <m/>
    <n v="0.15"/>
    <n v="0.125"/>
    <n v="7.6479999999999997"/>
    <n v="0"/>
    <n v="31"/>
    <s v="BASE DE DATOS"/>
    <m/>
  </r>
  <r>
    <s v="20"/>
    <x v="5"/>
    <s v="CPPC"/>
    <s v="33100900"/>
    <s v="33100900"/>
    <x v="0"/>
    <m/>
    <m/>
    <n v="2.0499999999999998"/>
    <n v="1.5"/>
    <m/>
    <m/>
    <n v="15.96"/>
    <m/>
    <m/>
    <m/>
    <n v="0"/>
    <n v="1.5"/>
    <x v="0"/>
    <s v="CPPC33100900EL"/>
    <s v="Cia.Pesquera del Pac¡fico Centro S.A."/>
    <x v="102"/>
    <x v="102"/>
    <s v="C.T.Planta Supe"/>
    <x v="330"/>
    <x v="0"/>
    <x v="0"/>
    <x v="340"/>
    <x v="0"/>
    <s v="Instalado"/>
    <s v="Inoperativo"/>
    <s v="Autoproductor"/>
    <x v="2"/>
    <x v="1"/>
    <x v="0"/>
    <x v="0"/>
    <s v="Privado"/>
    <s v="LIMA"/>
    <s v="LIMA"/>
    <s v="BARRANCA"/>
    <s v="PUERTO SUPE"/>
    <n v="0"/>
    <x v="0"/>
    <n v="0"/>
    <x v="0"/>
    <n v="0"/>
    <x v="0"/>
    <x v="0"/>
    <n v="15.96"/>
    <n v="1.5960000000000002E-2"/>
    <m/>
    <n v="0.17083333333333331"/>
    <n v="0.125"/>
    <n v="7.6479999999999997"/>
    <n v="0"/>
    <n v="31"/>
    <s v="BASE DE DATOS"/>
    <m/>
  </r>
  <r>
    <s v="20"/>
    <x v="5"/>
    <s v="CPPC"/>
    <s v="33101000"/>
    <s v="33101000"/>
    <x v="0"/>
    <m/>
    <m/>
    <n v="3.05"/>
    <n v="1.5"/>
    <m/>
    <m/>
    <n v="0"/>
    <m/>
    <m/>
    <m/>
    <n v="0"/>
    <n v="1.5"/>
    <x v="0"/>
    <s v="CPPC33101000EL"/>
    <s v="Cia.Pesquera del Pac¡fico Centro S.A."/>
    <x v="102"/>
    <x v="102"/>
    <s v="C.T.Planta Tambo de Mora"/>
    <x v="331"/>
    <x v="0"/>
    <x v="0"/>
    <x v="340"/>
    <x v="0"/>
    <s v="Instalado"/>
    <s v="Operativo"/>
    <s v="Autoproductor"/>
    <x v="2"/>
    <x v="1"/>
    <x v="0"/>
    <x v="0"/>
    <s v="Privado"/>
    <s v="ICA"/>
    <s v="ICA"/>
    <s v="CHINCHA ALTA"/>
    <s v="TAMBO DE MORA"/>
    <n v="0"/>
    <x v="0"/>
    <n v="0"/>
    <x v="0"/>
    <n v="0"/>
    <x v="0"/>
    <x v="0"/>
    <n v="0"/>
    <n v="0"/>
    <m/>
    <n v="0.27727272727272728"/>
    <n v="0.13636363636363635"/>
    <n v="7.6479999999999997"/>
    <n v="0"/>
    <n v="31"/>
    <s v="BASE DE DATOS"/>
    <m/>
  </r>
  <r>
    <s v="20"/>
    <x v="7"/>
    <s v="CPPC"/>
    <s v="33101200"/>
    <s v="33101200"/>
    <x v="0"/>
    <m/>
    <m/>
    <n v="1.8"/>
    <n v="1.5"/>
    <m/>
    <m/>
    <n v="0"/>
    <m/>
    <m/>
    <m/>
    <n v="0"/>
    <n v="1.5"/>
    <x v="0"/>
    <s v="CPPC33101200EL"/>
    <s v="Cia.Pesquera del Pac¡fico Centro S.A."/>
    <x v="102"/>
    <x v="102"/>
    <s v="C.T.Planta Chimbote"/>
    <x v="329"/>
    <x v="0"/>
    <x v="0"/>
    <x v="340"/>
    <x v="0"/>
    <s v="Instalado"/>
    <s v="Inoperativo"/>
    <s v="Autoproductor"/>
    <x v="2"/>
    <x v="1"/>
    <x v="0"/>
    <x v="0"/>
    <s v="Privado"/>
    <s v="ANCASH"/>
    <s v="ANCASH"/>
    <s v="SANTA"/>
    <s v="CHIMBOTE"/>
    <n v="0"/>
    <x v="0"/>
    <n v="0"/>
    <x v="0"/>
    <n v="0"/>
    <x v="0"/>
    <x v="0"/>
    <n v="0"/>
    <n v="0"/>
    <m/>
    <n v="0.15"/>
    <n v="0.125"/>
    <n v="7.6479999999999997"/>
    <n v="0"/>
    <n v="31"/>
    <s v="BASE DE DATOS"/>
    <m/>
  </r>
  <r>
    <s v="20"/>
    <x v="7"/>
    <s v="CPPC"/>
    <s v="33100900"/>
    <s v="33100900"/>
    <x v="0"/>
    <m/>
    <m/>
    <n v="2.0499999999999998"/>
    <n v="1.5"/>
    <m/>
    <m/>
    <n v="0"/>
    <m/>
    <m/>
    <m/>
    <n v="0"/>
    <n v="1.5"/>
    <x v="0"/>
    <s v="CPPC33100900EL"/>
    <s v="Cia.Pesquera del Pac¡fico Centro S.A."/>
    <x v="102"/>
    <x v="102"/>
    <s v="C.T.Planta Supe"/>
    <x v="330"/>
    <x v="0"/>
    <x v="0"/>
    <x v="340"/>
    <x v="0"/>
    <s v="Instalado"/>
    <s v="Inoperativo"/>
    <s v="Autoproductor"/>
    <x v="2"/>
    <x v="1"/>
    <x v="0"/>
    <x v="0"/>
    <s v="Privado"/>
    <s v="LIMA"/>
    <s v="LIMA"/>
    <s v="BARRANCA"/>
    <s v="PUERTO SUPE"/>
    <n v="0"/>
    <x v="0"/>
    <n v="0"/>
    <x v="0"/>
    <n v="0"/>
    <x v="0"/>
    <x v="0"/>
    <n v="0"/>
    <n v="0"/>
    <m/>
    <n v="0.17083333333333331"/>
    <n v="0.125"/>
    <n v="7.6479999999999997"/>
    <n v="0"/>
    <n v="31"/>
    <s v="BASE DE DATOS"/>
    <m/>
  </r>
  <r>
    <s v="20"/>
    <x v="7"/>
    <s v="CPPC"/>
    <s v="33101000"/>
    <s v="33101000"/>
    <x v="0"/>
    <m/>
    <m/>
    <n v="3.05"/>
    <n v="1.5"/>
    <m/>
    <m/>
    <n v="0"/>
    <m/>
    <m/>
    <m/>
    <n v="0"/>
    <n v="1.5"/>
    <x v="0"/>
    <s v="CPPC33101000EL"/>
    <s v="Cia.Pesquera del Pac¡fico Centro S.A."/>
    <x v="102"/>
    <x v="102"/>
    <s v="C.T.Planta Tambo de Mora"/>
    <x v="331"/>
    <x v="0"/>
    <x v="0"/>
    <x v="340"/>
    <x v="0"/>
    <s v="Instalado"/>
    <s v="Operativo"/>
    <s v="Autoproductor"/>
    <x v="2"/>
    <x v="1"/>
    <x v="0"/>
    <x v="0"/>
    <s v="Privado"/>
    <s v="ICA"/>
    <s v="ICA"/>
    <s v="CHINCHA ALTA"/>
    <s v="TAMBO DE MORA"/>
    <n v="0"/>
    <x v="0"/>
    <n v="0"/>
    <x v="0"/>
    <n v="0"/>
    <x v="0"/>
    <x v="0"/>
    <n v="0"/>
    <n v="0"/>
    <m/>
    <n v="0.27727272727272728"/>
    <n v="0.13636363636363635"/>
    <n v="7.6479999999999997"/>
    <n v="0"/>
    <n v="31"/>
    <s v="BASE DE DATOS"/>
    <m/>
  </r>
  <r>
    <s v="20"/>
    <x v="11"/>
    <s v="CPPC"/>
    <s v="33101200"/>
    <s v="33101200"/>
    <x v="0"/>
    <m/>
    <m/>
    <n v="1.8"/>
    <n v="1.5"/>
    <m/>
    <m/>
    <n v="44.44"/>
    <m/>
    <m/>
    <m/>
    <n v="0"/>
    <n v="1.5"/>
    <x v="0"/>
    <s v="CPPC33101200EL"/>
    <s v="Cia.Pesquera del Pac¡fico Centro S.A."/>
    <x v="102"/>
    <x v="102"/>
    <s v="C.T.Planta Chimbote"/>
    <x v="329"/>
    <x v="0"/>
    <x v="0"/>
    <x v="340"/>
    <x v="0"/>
    <s v="Instalado"/>
    <s v="Inoperativo"/>
    <s v="Autoproductor"/>
    <x v="2"/>
    <x v="1"/>
    <x v="0"/>
    <x v="0"/>
    <s v="Privado"/>
    <s v="ANCASH"/>
    <s v="ANCASH"/>
    <s v="SANTA"/>
    <s v="CHIMBOTE"/>
    <n v="0"/>
    <x v="0"/>
    <n v="0"/>
    <x v="0"/>
    <n v="0"/>
    <x v="0"/>
    <x v="0"/>
    <n v="44.44"/>
    <n v="4.444E-2"/>
    <m/>
    <n v="0.15"/>
    <n v="0.125"/>
    <n v="7.6479999999999997"/>
    <n v="0"/>
    <n v="31"/>
    <s v="BASE DE DATOS"/>
    <m/>
  </r>
  <r>
    <s v="20"/>
    <x v="11"/>
    <s v="CPPC"/>
    <s v="33100900"/>
    <s v="33100900"/>
    <x v="0"/>
    <m/>
    <m/>
    <n v="2.0499999999999998"/>
    <n v="1.5"/>
    <m/>
    <m/>
    <n v="3.86"/>
    <m/>
    <m/>
    <m/>
    <n v="0"/>
    <n v="1.5"/>
    <x v="0"/>
    <s v="CPPC33100900EL"/>
    <s v="Cia.Pesquera del Pac¡fico Centro S.A."/>
    <x v="102"/>
    <x v="102"/>
    <s v="C.T.Planta Supe"/>
    <x v="330"/>
    <x v="0"/>
    <x v="0"/>
    <x v="340"/>
    <x v="0"/>
    <s v="Instalado"/>
    <s v="Inoperativo"/>
    <s v="Autoproductor"/>
    <x v="2"/>
    <x v="1"/>
    <x v="0"/>
    <x v="0"/>
    <s v="Privado"/>
    <s v="LIMA"/>
    <s v="LIMA"/>
    <s v="BARRANCA"/>
    <s v="PUERTO SUPE"/>
    <n v="0"/>
    <x v="0"/>
    <n v="0"/>
    <x v="0"/>
    <n v="0"/>
    <x v="0"/>
    <x v="0"/>
    <n v="3.86"/>
    <n v="3.8599999999999997E-3"/>
    <m/>
    <n v="0.17083333333333331"/>
    <n v="0.125"/>
    <n v="7.6479999999999997"/>
    <n v="0"/>
    <n v="31"/>
    <s v="BASE DE DATOS"/>
    <m/>
  </r>
  <r>
    <s v="20"/>
    <x v="11"/>
    <s v="CPPC"/>
    <s v="33101000"/>
    <s v="33101000"/>
    <x v="0"/>
    <m/>
    <m/>
    <n v="3.05"/>
    <n v="1.5"/>
    <m/>
    <m/>
    <n v="0"/>
    <m/>
    <m/>
    <m/>
    <n v="0"/>
    <n v="1.5"/>
    <x v="0"/>
    <s v="CPPC33101000EL"/>
    <s v="Cia.Pesquera del Pac¡fico Centro S.A."/>
    <x v="102"/>
    <x v="102"/>
    <s v="C.T.Planta Tambo de Mora"/>
    <x v="331"/>
    <x v="0"/>
    <x v="0"/>
    <x v="340"/>
    <x v="0"/>
    <s v="Instalado"/>
    <s v="Operativo"/>
    <s v="Autoproductor"/>
    <x v="2"/>
    <x v="1"/>
    <x v="0"/>
    <x v="0"/>
    <s v="Privado"/>
    <s v="ICA"/>
    <s v="ICA"/>
    <s v="CHINCHA ALTA"/>
    <s v="TAMBO DE MORA"/>
    <n v="0"/>
    <x v="0"/>
    <n v="0"/>
    <x v="0"/>
    <n v="0"/>
    <x v="0"/>
    <x v="0"/>
    <n v="0"/>
    <n v="0"/>
    <m/>
    <n v="0.27727272727272728"/>
    <n v="0.13636363636363635"/>
    <n v="7.6479999999999997"/>
    <n v="0"/>
    <n v="31"/>
    <s v="BASE DE DATOS"/>
    <m/>
  </r>
  <r>
    <s v="20"/>
    <x v="11"/>
    <s v="CARTSA"/>
    <s v="33119102"/>
    <s v="33119102"/>
    <x v="2"/>
    <m/>
    <m/>
    <n v="9.8000000000000007"/>
    <n v="9.8000000000000007"/>
    <m/>
    <m/>
    <n v="5853.44"/>
    <m/>
    <m/>
    <m/>
    <n v="15"/>
    <n v="7.5"/>
    <x v="0"/>
    <s v="CARTSA33119102TV"/>
    <s v="Cartavio S.A.A."/>
    <x v="116"/>
    <x v="116"/>
    <s v="C.T. Cartavio"/>
    <x v="368"/>
    <x v="2"/>
    <x v="2"/>
    <x v="340"/>
    <x v="0"/>
    <s v="Instalado"/>
    <s v="Operativo"/>
    <s v="Autoproductor"/>
    <x v="2"/>
    <x v="0"/>
    <x v="0"/>
    <x v="0"/>
    <s v="Privado"/>
    <s v="LA LIBERTAD"/>
    <s v="LA LIBERTAD"/>
    <s v="ASCOPE"/>
    <s v="SANTIAGO DE CAO"/>
    <n v="0"/>
    <x v="3"/>
    <s v="COGENERADOR"/>
    <x v="0"/>
    <n v="0"/>
    <x v="0"/>
    <x v="0"/>
    <n v="5853.44"/>
    <n v="5.85344"/>
    <m/>
    <n v="0.81666666666666676"/>
    <n v="0.81666666666666676"/>
    <n v="7.6479999999999997"/>
    <n v="0"/>
    <n v="9"/>
    <s v="BASE DE DATOS"/>
    <m/>
  </r>
  <r>
    <s v="20"/>
    <x v="11"/>
    <s v="ILLAPU"/>
    <s v="33273911"/>
    <s v="33273911"/>
    <x v="1"/>
    <m/>
    <m/>
    <n v="13.6"/>
    <n v="13.010999999999999"/>
    <m/>
    <m/>
    <n v="8814.2099999999991"/>
    <m/>
    <m/>
    <m/>
    <n v="0"/>
    <n v="13.759"/>
    <x v="0"/>
    <s v="ILLAPU33273911TG"/>
    <s v="Illapu Energy S.A."/>
    <x v="98"/>
    <x v="98"/>
    <s v="C.T. Planta Huachipa"/>
    <x v="322"/>
    <x v="1"/>
    <x v="1"/>
    <x v="340"/>
    <x v="0"/>
    <s v="Instalado"/>
    <s v="Operativo"/>
    <s v="Autoproductor"/>
    <x v="2"/>
    <x v="1"/>
    <x v="0"/>
    <x v="0"/>
    <s v="Privado"/>
    <s v="LIMA"/>
    <s v="LIMA"/>
    <s v="LIMA"/>
    <s v="CHOSICA"/>
    <n v="0"/>
    <x v="1"/>
    <s v="COGENERADOR"/>
    <x v="0"/>
    <n v="0"/>
    <x v="0"/>
    <x v="0"/>
    <n v="8814.2099999999991"/>
    <n v="8.8142099999999992"/>
    <m/>
    <n v="1.1333333333333333"/>
    <n v="1.1333333333333333"/>
    <n v="7.6479999999999997"/>
    <n v="0"/>
    <n v="39"/>
    <s v="BASE DE DATOS"/>
    <m/>
  </r>
  <r>
    <s v="20"/>
    <x v="1"/>
    <s v="ILLAPU"/>
    <s v="33273911"/>
    <s v="33273911"/>
    <x v="1"/>
    <m/>
    <m/>
    <n v="13.6"/>
    <n v="13.6"/>
    <m/>
    <m/>
    <n v="8378.0849999999991"/>
    <m/>
    <m/>
    <m/>
    <n v="0"/>
    <n v="13.375999999999999"/>
    <x v="0"/>
    <s v="ILLAPU33273911TG"/>
    <s v="Illapu Energy S.A."/>
    <x v="98"/>
    <x v="98"/>
    <s v="C.T. Planta Huachipa"/>
    <x v="322"/>
    <x v="1"/>
    <x v="1"/>
    <x v="340"/>
    <x v="0"/>
    <s v="Instalado"/>
    <s v="Operativo"/>
    <s v="Autoproductor"/>
    <x v="2"/>
    <x v="1"/>
    <x v="0"/>
    <x v="0"/>
    <s v="Privado"/>
    <s v="LIMA"/>
    <s v="LIMA"/>
    <s v="LIMA"/>
    <s v="CHOSICA"/>
    <n v="0"/>
    <x v="1"/>
    <s v="COGENERADOR"/>
    <x v="0"/>
    <n v="0"/>
    <x v="0"/>
    <x v="0"/>
    <n v="8378.0849999999991"/>
    <n v="8.3780849999999987"/>
    <m/>
    <n v="1.1333333333333333"/>
    <n v="1.1333333333333333"/>
    <n v="7.6479999999999997"/>
    <n v="0"/>
    <n v="39"/>
    <s v="BASE DE DATOS"/>
    <m/>
  </r>
  <r>
    <s v="20"/>
    <x v="11"/>
    <s v="QUELLA"/>
    <s v="20181545"/>
    <s v="20181545"/>
    <x v="0"/>
    <m/>
    <m/>
    <n v="2.64"/>
    <n v="1.8939999999999999"/>
    <m/>
    <m/>
    <n v="218.316"/>
    <m/>
    <m/>
    <m/>
    <n v="158"/>
    <n v="0.627"/>
    <x v="0"/>
    <s v="QUELLA20181545EL"/>
    <s v="Anglo American Quellaveco S.A."/>
    <x v="123"/>
    <x v="123"/>
    <s v="C.T. Quellaveco"/>
    <x v="384"/>
    <x v="0"/>
    <x v="0"/>
    <x v="340"/>
    <x v="0"/>
    <s v="Instalado"/>
    <s v="Operativo"/>
    <s v="Autoproductor"/>
    <x v="2"/>
    <x v="0"/>
    <x v="0"/>
    <x v="0"/>
    <s v="Privado"/>
    <s v="MOQUEGUA"/>
    <s v="MOQUEGUA"/>
    <s v="MARISCAL NIETO"/>
    <s v="TORATA"/>
    <n v="0"/>
    <x v="0"/>
    <n v="0"/>
    <x v="0"/>
    <n v="0"/>
    <x v="0"/>
    <x v="0"/>
    <n v="218.316"/>
    <n v="0.21831600000000001"/>
    <m/>
    <n v="0.22"/>
    <n v="0.15783333333333333"/>
    <n v="7.6479999999999997"/>
    <n v="0"/>
    <n v="5"/>
    <s v="BASE DE DATOS"/>
    <m/>
  </r>
  <r>
    <s v="20"/>
    <x v="11"/>
    <s v="QUELLA"/>
    <s v="20191041"/>
    <s v="20191041"/>
    <x v="0"/>
    <m/>
    <m/>
    <n v="1.64"/>
    <n v="1.5"/>
    <m/>
    <m/>
    <n v="165.072"/>
    <m/>
    <m/>
    <m/>
    <n v="75"/>
    <n v="0.52600000000000002"/>
    <x v="0"/>
    <s v="QUELLA20191041EL"/>
    <s v="Anglo American Quellaveco S.A."/>
    <x v="123"/>
    <x v="123"/>
    <s v="C.T. Cortadera"/>
    <x v="383"/>
    <x v="0"/>
    <x v="0"/>
    <x v="340"/>
    <x v="0"/>
    <s v="Instalado"/>
    <s v="Operativo"/>
    <s v="Autoproductor"/>
    <x v="2"/>
    <x v="0"/>
    <x v="0"/>
    <x v="0"/>
    <s v="Privado"/>
    <s v="MOQUEGUA"/>
    <s v="MOQUEGUA"/>
    <s v="MARISCAL NIETO"/>
    <s v="TORATA"/>
    <n v="0"/>
    <x v="0"/>
    <n v="0"/>
    <x v="0"/>
    <n v="0"/>
    <x v="0"/>
    <x v="0"/>
    <n v="165.072"/>
    <n v="0.165072"/>
    <m/>
    <n v="0.13666666666666666"/>
    <n v="0.125"/>
    <n v="7.6479999999999997"/>
    <n v="0"/>
    <n v="5"/>
    <s v="BASE DE DATOS"/>
    <m/>
  </r>
  <r>
    <s v="20"/>
    <x v="11"/>
    <s v="QUELLA"/>
    <s v="20191306"/>
    <s v="20191306"/>
    <x v="0"/>
    <m/>
    <m/>
    <n v="5"/>
    <n v="3.8359999999999999"/>
    <m/>
    <m/>
    <n v="582.51599999999996"/>
    <m/>
    <m/>
    <m/>
    <n v="120"/>
    <n v="2.093"/>
    <x v="0"/>
    <s v="QUELLA20191306EL"/>
    <s v="Anglo American Quellaveco S.A."/>
    <x v="123"/>
    <x v="123"/>
    <s v="C.T. Salviani"/>
    <x v="382"/>
    <x v="0"/>
    <x v="0"/>
    <x v="340"/>
    <x v="0"/>
    <s v="Instalado"/>
    <s v="Operativo"/>
    <s v="Autoproductor"/>
    <x v="2"/>
    <x v="0"/>
    <x v="0"/>
    <x v="0"/>
    <s v="Privado"/>
    <s v="MOQUEGUA"/>
    <s v="MOQUEGUA"/>
    <s v="MARISCAL NIETO"/>
    <s v="TORATA"/>
    <n v="0"/>
    <x v="0"/>
    <n v="0"/>
    <x v="0"/>
    <n v="0"/>
    <x v="0"/>
    <x v="0"/>
    <n v="582.51599999999996"/>
    <n v="0.58251599999999992"/>
    <m/>
    <n v="0.41666666666666669"/>
    <n v="0.3193333333333333"/>
    <n v="7.6479999999999997"/>
    <n v="0"/>
    <n v="5"/>
    <s v="BASE DE DATOS"/>
    <m/>
  </r>
  <r>
    <s v="20"/>
    <x v="11"/>
    <s v="QUELLA"/>
    <s v="20200115"/>
    <s v="20200115"/>
    <x v="0"/>
    <m/>
    <m/>
    <n v="4.08"/>
    <n v="3.33"/>
    <m/>
    <m/>
    <n v="33.320999999999998"/>
    <m/>
    <m/>
    <m/>
    <n v="0"/>
    <n v="2.044"/>
    <x v="0"/>
    <s v="QUELLA20200115EL"/>
    <s v="Anglo American Quellaveco S.A."/>
    <x v="123"/>
    <x v="123"/>
    <s v="C.T. DRENAJE SECTOR MINA"/>
    <x v="385"/>
    <x v="0"/>
    <x v="0"/>
    <x v="340"/>
    <x v="0"/>
    <s v="Instalado"/>
    <s v="Operativo"/>
    <s v="Autoproductor"/>
    <x v="2"/>
    <x v="0"/>
    <x v="0"/>
    <x v="0"/>
    <s v="Privado"/>
    <s v="MOQUEGUA"/>
    <s v="MOQUEGUA"/>
    <s v="MARISCAL NIETO"/>
    <s v="TORATA"/>
    <n v="0"/>
    <x v="0"/>
    <n v="0"/>
    <x v="0"/>
    <n v="0"/>
    <x v="0"/>
    <x v="0"/>
    <n v="33.320999999999998"/>
    <n v="3.3320999999999996E-2"/>
    <m/>
    <n v="0.40800000000000003"/>
    <n v="0.33300000000000002"/>
    <e v="#N/A"/>
    <n v="0"/>
    <n v="5"/>
    <s v="BASE DE DATOS"/>
    <m/>
  </r>
  <r>
    <s v="20"/>
    <x v="11"/>
    <s v="QUEISC"/>
    <s v="33076597"/>
    <s v="33076597"/>
    <x v="0"/>
    <m/>
    <m/>
    <n v="5.56"/>
    <n v="4.0170000000000003"/>
    <m/>
    <m/>
    <n v="2.14"/>
    <m/>
    <m/>
    <m/>
    <n v="0"/>
    <n v="0.6"/>
    <x v="0"/>
    <s v="QUEISC33076597EL"/>
    <s v="Empresa Minera Los Quenuales S.A. - Unidad Iscaycruz"/>
    <x v="127"/>
    <x v="127"/>
    <s v="C.T. Iscaycruz"/>
    <x v="394"/>
    <x v="0"/>
    <x v="0"/>
    <x v="340"/>
    <x v="0"/>
    <s v="Instalado"/>
    <s v="Operativo"/>
    <s v="Autoproductor"/>
    <x v="2"/>
    <x v="0"/>
    <x v="0"/>
    <x v="0"/>
    <s v="Privado"/>
    <s v="LIMA"/>
    <s v="LIMA"/>
    <s v="OYON"/>
    <s v="PACHANGARÁ"/>
    <n v="0"/>
    <x v="0"/>
    <n v="0"/>
    <x v="0"/>
    <n v="0"/>
    <x v="0"/>
    <x v="0"/>
    <n v="2.14"/>
    <n v="2.14E-3"/>
    <m/>
    <n v="0.46333333333333332"/>
    <n v="0.33916666666666667"/>
    <n v="7.6479999999999997"/>
    <n v="0"/>
    <n v="37"/>
    <s v="BASE DE DATOS"/>
    <m/>
  </r>
  <r>
    <s v="20"/>
    <x v="11"/>
    <s v="QUEISC"/>
    <s v="33079697"/>
    <s v="33079697"/>
    <x v="0"/>
    <m/>
    <m/>
    <n v="0.37"/>
    <n v="0.28999999999999998"/>
    <m/>
    <m/>
    <n v="0"/>
    <m/>
    <m/>
    <m/>
    <n v="0"/>
    <n v="0"/>
    <x v="0"/>
    <s v="QUEISC33079697EL"/>
    <s v="Empresa Minera Los Quenuales S.A. - Unidad Iscaycruz"/>
    <x v="127"/>
    <x v="127"/>
    <s v="C.T. Lagsaura"/>
    <x v="395"/>
    <x v="0"/>
    <x v="0"/>
    <x v="340"/>
    <x v="0"/>
    <s v="Instalado"/>
    <s v="Operativo"/>
    <s v="Autoproductor"/>
    <x v="2"/>
    <x v="0"/>
    <x v="0"/>
    <x v="0"/>
    <s v="Privado"/>
    <s v="LIMA"/>
    <s v="LIMA"/>
    <s v="OYON"/>
    <s v="CHURÍN"/>
    <n v="0"/>
    <x v="0"/>
    <n v="0"/>
    <x v="0"/>
    <n v="0"/>
    <x v="0"/>
    <x v="0"/>
    <n v="0"/>
    <n v="0"/>
    <m/>
    <n v="3.0833333333333334E-2"/>
    <n v="2.4166666666666666E-2"/>
    <n v="7.6479999999999997"/>
    <n v="0"/>
    <n v="37"/>
    <s v="BASE DE DATOS"/>
    <m/>
  </r>
  <r>
    <s v="20"/>
    <x v="11"/>
    <s v="QUEISC"/>
    <s v="53202209"/>
    <s v="53202209"/>
    <x v="0"/>
    <m/>
    <m/>
    <n v="7.7969999999999997"/>
    <n v="3.11"/>
    <m/>
    <m/>
    <n v="11.92"/>
    <m/>
    <m/>
    <m/>
    <n v="25"/>
    <n v="0"/>
    <x v="0"/>
    <s v="QUEISC53202209EL"/>
    <s v="Empresa Minera Los Quenuales S.A. - Unidad Iscaycruz"/>
    <x v="127"/>
    <x v="127"/>
    <s v="C.T. Contonga"/>
    <x v="396"/>
    <x v="0"/>
    <x v="0"/>
    <x v="340"/>
    <x v="0"/>
    <s v="Instalado"/>
    <s v="Operativo"/>
    <s v="Autoproductor"/>
    <x v="2"/>
    <x v="0"/>
    <x v="0"/>
    <x v="0"/>
    <s v="Privado"/>
    <s v="ANCASH"/>
    <s v="ANCASH"/>
    <s v="HUARI"/>
    <s v="SAN MARCOS"/>
    <n v="0"/>
    <x v="0"/>
    <n v="0"/>
    <x v="0"/>
    <n v="0"/>
    <x v="0"/>
    <x v="0"/>
    <n v="11.92"/>
    <n v="1.192E-2"/>
    <m/>
    <n v="0.64974999999999994"/>
    <n v="0.25916666666666666"/>
    <n v="7.6479999999999997"/>
    <n v="0"/>
    <n v="37"/>
    <s v="BASE DE DATOS"/>
    <m/>
  </r>
  <r>
    <s v="20"/>
    <x v="11"/>
    <s v="NXACAJ"/>
    <s v="33021593"/>
    <s v="33021593"/>
    <x v="0"/>
    <m/>
    <m/>
    <n v="2.5"/>
    <n v="2"/>
    <m/>
    <m/>
    <n v="0"/>
    <m/>
    <m/>
    <m/>
    <n v="0"/>
    <n v="0"/>
    <x v="0"/>
    <s v="NXACAJ33021593EL"/>
    <s v="Nexa Resources Cajamarquilla S.A."/>
    <x v="118"/>
    <x v="118"/>
    <s v="C.T. Cajamarquilla EL"/>
    <x v="371"/>
    <x v="0"/>
    <x v="0"/>
    <x v="340"/>
    <x v="0"/>
    <s v="Instalado"/>
    <s v="Operativo"/>
    <s v="Autoproductor"/>
    <x v="2"/>
    <x v="1"/>
    <x v="0"/>
    <x v="0"/>
    <s v="Privado"/>
    <s v="LIMA"/>
    <s v="LIMA"/>
    <s v="LIMA"/>
    <s v="LURIGANCHO"/>
    <n v="0"/>
    <x v="0"/>
    <n v="0"/>
    <x v="0"/>
    <n v="0"/>
    <x v="0"/>
    <x v="0"/>
    <n v="0"/>
    <n v="0"/>
    <m/>
    <n v="0.20833333333333334"/>
    <n v="0.16666666666666666"/>
    <n v="7.6479999999999997"/>
    <n v="0"/>
    <n v="52"/>
    <s v="BASE DE DATOS"/>
    <m/>
  </r>
  <r>
    <s v="20"/>
    <x v="11"/>
    <s v="NXACAJ"/>
    <s v="53202910"/>
    <s v="53202910"/>
    <x v="0"/>
    <m/>
    <m/>
    <n v="2"/>
    <n v="2"/>
    <m/>
    <m/>
    <n v="0"/>
    <m/>
    <m/>
    <m/>
    <n v="0"/>
    <n v="0"/>
    <x v="0"/>
    <s v="NXACAJ53202910EL"/>
    <s v="Nexa Resources Cajamarquilla S.A."/>
    <x v="118"/>
    <x v="118"/>
    <s v="C.T. Cajamarquilla EL-1"/>
    <x v="372"/>
    <x v="0"/>
    <x v="0"/>
    <x v="340"/>
    <x v="0"/>
    <s v="Instalado"/>
    <s v="Operativo"/>
    <s v="Autoproductor"/>
    <x v="2"/>
    <x v="1"/>
    <x v="0"/>
    <x v="0"/>
    <s v="Privado"/>
    <s v="LIMA"/>
    <s v="LIMA"/>
    <s v="LIMA"/>
    <s v="LURIGANCHO"/>
    <n v="0"/>
    <x v="0"/>
    <n v="0"/>
    <x v="0"/>
    <n v="0"/>
    <x v="0"/>
    <x v="0"/>
    <n v="0"/>
    <n v="0"/>
    <m/>
    <n v="0.16666666666666666"/>
    <n v="0"/>
    <n v="7.6479999999999997"/>
    <n v="0"/>
    <n v="52"/>
    <s v="BASE DE DATOS"/>
    <m/>
  </r>
  <r>
    <s v="20"/>
    <x v="11"/>
    <s v="NXACAJ"/>
    <s v="53203010"/>
    <s v="53203010"/>
    <x v="0"/>
    <m/>
    <m/>
    <n v="2"/>
    <n v="2"/>
    <m/>
    <m/>
    <n v="0"/>
    <m/>
    <m/>
    <m/>
    <n v="0"/>
    <n v="0"/>
    <x v="0"/>
    <s v="NXACAJ53203010EL"/>
    <s v="Nexa Resources Cajamarquilla S.A."/>
    <x v="118"/>
    <x v="118"/>
    <s v="C.T. Cajamarquilla EL-2"/>
    <x v="373"/>
    <x v="0"/>
    <x v="0"/>
    <x v="340"/>
    <x v="0"/>
    <s v="Instalado"/>
    <s v="Operativo"/>
    <s v="Autoproductor"/>
    <x v="2"/>
    <x v="1"/>
    <x v="0"/>
    <x v="0"/>
    <s v="Privado"/>
    <s v="LIMA"/>
    <s v="LIMA"/>
    <s v="LIMA"/>
    <s v="LURIGANCHO"/>
    <n v="0"/>
    <x v="0"/>
    <n v="0"/>
    <x v="0"/>
    <n v="0"/>
    <x v="0"/>
    <x v="0"/>
    <n v="0"/>
    <n v="0"/>
    <m/>
    <n v="0.16666666666666666"/>
    <n v="0.16666666666666666"/>
    <n v="7.6479999999999997"/>
    <n v="0"/>
    <n v="52"/>
    <s v="BASE DE DATOS"/>
    <m/>
  </r>
  <r>
    <s v="20"/>
    <x v="11"/>
    <s v="NXACAJ"/>
    <s v="53203210"/>
    <s v="53203210"/>
    <x v="0"/>
    <m/>
    <m/>
    <n v="2"/>
    <n v="2"/>
    <m/>
    <m/>
    <n v="0"/>
    <m/>
    <m/>
    <m/>
    <n v="0"/>
    <n v="0"/>
    <x v="0"/>
    <s v="NXACAJ53203210EL"/>
    <s v="Nexa Resources Cajamarquilla S.A."/>
    <x v="118"/>
    <x v="118"/>
    <s v="C.T. CAJAMARQUILLA EL-3"/>
    <x v="374"/>
    <x v="0"/>
    <x v="0"/>
    <x v="340"/>
    <x v="0"/>
    <s v="Instalado"/>
    <s v="Inoperativo"/>
    <s v="Autoproductor"/>
    <x v="2"/>
    <x v="1"/>
    <x v="0"/>
    <x v="0"/>
    <s v="Privado"/>
    <s v="LIMA"/>
    <s v="LIMA"/>
    <s v="LIMA"/>
    <s v="LURIGANCHO"/>
    <n v="0"/>
    <x v="0"/>
    <n v="0"/>
    <x v="0"/>
    <n v="0"/>
    <x v="0"/>
    <x v="0"/>
    <n v="0"/>
    <n v="0"/>
    <m/>
    <n v="0.16666666666666666"/>
    <n v="0.16666666666666666"/>
    <n v="7.6479999999999997"/>
    <n v="0"/>
    <n v="52"/>
    <s v="BASE DE DATOS"/>
    <m/>
  </r>
  <r>
    <s v="20"/>
    <x v="11"/>
    <s v="NXACAJ"/>
    <s v="33021593"/>
    <s v="33021593"/>
    <x v="2"/>
    <m/>
    <m/>
    <n v="3.5"/>
    <n v="2.5"/>
    <m/>
    <m/>
    <n v="947.08"/>
    <m/>
    <m/>
    <m/>
    <n v="0"/>
    <n v="2"/>
    <x v="0"/>
    <s v="NXACAJ33021593TV"/>
    <s v="Nexa Resources Cajamarquilla S.A."/>
    <x v="118"/>
    <x v="118"/>
    <s v="C.T. Cajamarquilla TV"/>
    <x v="375"/>
    <x v="2"/>
    <x v="2"/>
    <x v="340"/>
    <x v="0"/>
    <s v="Instalado"/>
    <s v="Operativo"/>
    <s v="Autoproductor"/>
    <x v="2"/>
    <x v="1"/>
    <x v="0"/>
    <x v="0"/>
    <s v="Privado"/>
    <s v="LIMA"/>
    <s v="LIMA"/>
    <s v="LIMA"/>
    <s v="LURIGANCHO"/>
    <n v="0"/>
    <x v="11"/>
    <n v="0"/>
    <x v="0"/>
    <n v="0"/>
    <x v="0"/>
    <x v="0"/>
    <n v="947.08"/>
    <n v="0.94708000000000003"/>
    <m/>
    <n v="0.29166666666666669"/>
    <n v="0.29166666666666669"/>
    <n v="7.6479999999999997"/>
    <n v="0"/>
    <n v="52"/>
    <s v="BASE DE DATOS"/>
    <m/>
  </r>
  <r>
    <s v="20"/>
    <x v="11"/>
    <s v="NXACAJ"/>
    <s v="53203110"/>
    <s v="53203110"/>
    <x v="2"/>
    <m/>
    <m/>
    <n v="4"/>
    <n v="3.5"/>
    <m/>
    <m/>
    <n v="1193.53"/>
    <m/>
    <m/>
    <m/>
    <n v="0"/>
    <n v="3.5"/>
    <x v="0"/>
    <s v="NXACAJ53203110TV"/>
    <s v="Nexa Resources Cajamarquilla S.A."/>
    <x v="118"/>
    <x v="118"/>
    <s v="C.T. Cajamarquilla 2"/>
    <x v="376"/>
    <x v="2"/>
    <x v="2"/>
    <x v="340"/>
    <x v="0"/>
    <s v="Instalado"/>
    <s v="Operativo"/>
    <s v="Autoproductor"/>
    <x v="2"/>
    <x v="1"/>
    <x v="0"/>
    <x v="0"/>
    <s v="Privado"/>
    <s v="LIMA"/>
    <s v="LIMA"/>
    <s v="LIMA"/>
    <s v="LURIGANCHO"/>
    <n v="0"/>
    <x v="11"/>
    <n v="0"/>
    <x v="0"/>
    <n v="0"/>
    <x v="0"/>
    <x v="0"/>
    <n v="1193.53"/>
    <n v="1.19353"/>
    <m/>
    <n v="0.33333333333333331"/>
    <n v="0.29166666666666669"/>
    <n v="7.6479999999999997"/>
    <n v="0"/>
    <n v="52"/>
    <s v="BASE DE DATOS"/>
    <m/>
  </r>
  <r>
    <s v="20"/>
    <x v="11"/>
    <s v="CNPC"/>
    <s v="11011797"/>
    <s v="11011797"/>
    <x v="0"/>
    <m/>
    <m/>
    <n v="8.5500000000000007"/>
    <n v="7.6950000000000003"/>
    <m/>
    <m/>
    <n v="3187.8960000000002"/>
    <m/>
    <m/>
    <m/>
    <n v="740"/>
    <n v="4.8959999999999999"/>
    <x v="0"/>
    <s v="CNPC11011797EL"/>
    <s v="CNPC PERU S.A."/>
    <x v="121"/>
    <x v="121"/>
    <s v="C.T. LOTE X"/>
    <x v="379"/>
    <x v="0"/>
    <x v="0"/>
    <x v="340"/>
    <x v="0"/>
    <s v="Instalado"/>
    <s v="Operativo"/>
    <s v="Autoproductor"/>
    <x v="2"/>
    <x v="0"/>
    <x v="0"/>
    <x v="0"/>
    <s v="Privado"/>
    <s v="PIURA"/>
    <s v="PIURA"/>
    <s v="TALARA "/>
    <s v="EL ALTO"/>
    <n v="0"/>
    <x v="1"/>
    <n v="0"/>
    <x v="0"/>
    <n v="0"/>
    <x v="0"/>
    <x v="0"/>
    <n v="3187.8960000000002"/>
    <n v="3.1878960000000003"/>
    <m/>
    <n v="0.71250000000000002"/>
    <n v="0.64124999999999999"/>
    <n v="7.6479999999999997"/>
    <n v="0"/>
    <n v="21"/>
    <s v="BASE DE DATOS"/>
    <m/>
  </r>
  <r>
    <s v="20"/>
    <x v="7"/>
    <s v="CNPC"/>
    <s v="11011797"/>
    <s v="11011797"/>
    <x v="0"/>
    <m/>
    <m/>
    <n v="8.5500000000000007"/>
    <n v="7.6950000000000003"/>
    <m/>
    <m/>
    <n v="3112.683"/>
    <m/>
    <m/>
    <m/>
    <n v="773"/>
    <n v="4.8239999999999998"/>
    <x v="0"/>
    <s v="CNPC11011797EL"/>
    <s v="CNPC PERU S.A."/>
    <x v="121"/>
    <x v="121"/>
    <s v="C.T. LOTE X"/>
    <x v="379"/>
    <x v="0"/>
    <x v="0"/>
    <x v="340"/>
    <x v="0"/>
    <s v="Instalado"/>
    <s v="Operativo"/>
    <s v="Autoproductor"/>
    <x v="2"/>
    <x v="0"/>
    <x v="0"/>
    <x v="0"/>
    <s v="Privado"/>
    <s v="PIURA"/>
    <s v="PIURA"/>
    <s v="TALARA "/>
    <s v="EL ALTO"/>
    <n v="0"/>
    <x v="1"/>
    <n v="0"/>
    <x v="0"/>
    <n v="0"/>
    <x v="0"/>
    <x v="0"/>
    <n v="3112.683"/>
    <n v="3.1126830000000001"/>
    <m/>
    <n v="0.71250000000000002"/>
    <n v="0.64124999999999999"/>
    <n v="7.6479999999999997"/>
    <n v="0"/>
    <n v="21"/>
    <s v="BASE DE DATOS"/>
    <m/>
  </r>
  <r>
    <s v="20"/>
    <x v="11"/>
    <s v="ANTAPA"/>
    <s v="33004293"/>
    <s v="33004293"/>
    <x v="0"/>
    <m/>
    <m/>
    <n v="17.96"/>
    <n v="16"/>
    <m/>
    <m/>
    <n v="3.2730000000000001"/>
    <m/>
    <m/>
    <m/>
    <n v="2.62"/>
    <n v="2.2360000000000002"/>
    <x v="0"/>
    <s v="ANTAPA33004293EL"/>
    <s v="Compa¤¡a Minera Antapaccay S.A."/>
    <x v="84"/>
    <x v="84"/>
    <s v="C.T. Tintaya"/>
    <x v="298"/>
    <x v="0"/>
    <x v="0"/>
    <x v="340"/>
    <x v="0"/>
    <s v="Instalado"/>
    <s v="Operativo"/>
    <s v="Autoproductor"/>
    <x v="2"/>
    <x v="1"/>
    <x v="0"/>
    <x v="0"/>
    <s v="Privado"/>
    <s v="CUSCO"/>
    <s v="CUSCO"/>
    <s v="ESPINAR"/>
    <s v="LA CONVENCION"/>
    <n v="0"/>
    <x v="0"/>
    <n v="0"/>
    <x v="0"/>
    <n v="0"/>
    <x v="0"/>
    <x v="0"/>
    <n v="3.2730000000000001"/>
    <n v="3.2730000000000003E-3"/>
    <m/>
    <n v="1.4966666666666668"/>
    <n v="1.3333333333333333"/>
    <n v="7.6479999999999997"/>
    <n v="0"/>
    <n v="23"/>
    <s v="BASE DE DATOS"/>
    <m/>
  </r>
  <r>
    <s v="20"/>
    <x v="6"/>
    <s v="PERLNG"/>
    <s v="33176909"/>
    <s v="33176909"/>
    <x v="1"/>
    <m/>
    <m/>
    <n v="77.400000000000006"/>
    <n v="71.69"/>
    <m/>
    <m/>
    <n v="18533.78"/>
    <m/>
    <m/>
    <m/>
    <n v="44"/>
    <n v="38.56"/>
    <x v="0"/>
    <s v="PERLNG33176909TG"/>
    <s v="PERU LNG SRL"/>
    <x v="109"/>
    <x v="109"/>
    <s v="C.T. Pampa Melchorita II"/>
    <x v="351"/>
    <x v="1"/>
    <x v="1"/>
    <x v="340"/>
    <x v="0"/>
    <s v="Instalado"/>
    <s v="Operativo"/>
    <s v="Autoproductor"/>
    <x v="2"/>
    <x v="0"/>
    <x v="0"/>
    <x v="0"/>
    <s v="Privado"/>
    <s v="LIMA"/>
    <s v="LIMA"/>
    <s v="CAÑETE"/>
    <s v="SAN VICENTE DE CAÑETE"/>
    <n v="0"/>
    <x v="1"/>
    <n v="0"/>
    <x v="0"/>
    <n v="0"/>
    <x v="0"/>
    <x v="0"/>
    <n v="18533.78"/>
    <n v="18.53378"/>
    <m/>
    <n v="6.45"/>
    <n v="5.9741666666666662"/>
    <n v="7.6479999999999997"/>
    <n v="0"/>
    <n v="56"/>
    <s v="BASE DE DATOS"/>
    <m/>
  </r>
  <r>
    <s v="20"/>
    <x v="11"/>
    <s v="UNACEM"/>
    <s v="33084798"/>
    <s v="33084798"/>
    <x v="1"/>
    <m/>
    <m/>
    <n v="41.75"/>
    <n v="37.5"/>
    <m/>
    <m/>
    <n v="4135.9470000000001"/>
    <m/>
    <m/>
    <m/>
    <n v="698"/>
    <n v="41"/>
    <x v="0"/>
    <s v="UNACEM33084798TG"/>
    <s v="Uni¢n Andina de Cementos S.A.A."/>
    <x v="92"/>
    <x v="92"/>
    <s v="C.T. Atocongo"/>
    <x v="312"/>
    <x v="1"/>
    <x v="1"/>
    <x v="340"/>
    <x v="0"/>
    <s v="Instalado"/>
    <s v="Operativo"/>
    <s v="Autoproductor"/>
    <x v="2"/>
    <x v="1"/>
    <x v="0"/>
    <x v="0"/>
    <s v="Privado"/>
    <s v="LIMA"/>
    <s v="LIMA"/>
    <s v="LIMA"/>
    <s v="VILLAMARIA DEL TRIUNFO"/>
    <n v="0"/>
    <x v="1"/>
    <n v="0"/>
    <x v="0"/>
    <n v="0"/>
    <x v="0"/>
    <x v="0"/>
    <n v="4135.9470000000001"/>
    <n v="4.1359469999999998"/>
    <m/>
    <n v="3.4791666666666665"/>
    <n v="3.125"/>
    <n v="7.6479999999999997"/>
    <n v="0"/>
    <n v="72"/>
    <s v="BASE DE DATOS"/>
    <m/>
  </r>
  <r>
    <s v="20"/>
    <x v="11"/>
    <s v="UNACEM"/>
    <s v="33104600"/>
    <s v="33104600"/>
    <x v="0"/>
    <m/>
    <m/>
    <n v="0.8"/>
    <n v="0.75"/>
    <m/>
    <m/>
    <n v="0"/>
    <m/>
    <m/>
    <m/>
    <n v="0"/>
    <n v="0"/>
    <x v="0"/>
    <s v="UNACEM33104600EL"/>
    <s v="Uni¢n Andina de Cementos S.A.A."/>
    <x v="92"/>
    <x v="92"/>
    <s v="C.T. Cementos Lima"/>
    <x v="310"/>
    <x v="0"/>
    <x v="0"/>
    <x v="340"/>
    <x v="0"/>
    <s v="Instalado"/>
    <s v="Operativo"/>
    <s v="Autoproductor"/>
    <x v="2"/>
    <x v="0"/>
    <x v="0"/>
    <x v="0"/>
    <s v="Privado"/>
    <s v="LIMA"/>
    <s v="LIMA"/>
    <s v="LIMA"/>
    <s v="VILLAMARIA DEL TRIUNFO"/>
    <n v="0"/>
    <x v="0"/>
    <n v="0"/>
    <x v="0"/>
    <n v="0"/>
    <x v="0"/>
    <x v="0"/>
    <n v="0"/>
    <n v="0"/>
    <m/>
    <n v="6.6666666666666666E-2"/>
    <n v="6.25E-2"/>
    <n v="7.6479999999999997"/>
    <n v="0"/>
    <n v="72"/>
    <s v="BASE DE DATOS"/>
    <m/>
  </r>
  <r>
    <s v="20"/>
    <x v="11"/>
    <s v="UNACEM"/>
    <s v="33106100"/>
    <s v="33106100"/>
    <x v="0"/>
    <m/>
    <m/>
    <n v="0.8"/>
    <n v="0.75"/>
    <m/>
    <m/>
    <n v="0"/>
    <m/>
    <m/>
    <m/>
    <n v="0"/>
    <n v="0"/>
    <x v="0"/>
    <s v="UNACEM33106100EL"/>
    <s v="Uni¢n Andina de Cementos S.A.A."/>
    <x v="92"/>
    <x v="92"/>
    <s v="C.T. Cementos Lima 2"/>
    <x v="311"/>
    <x v="0"/>
    <x v="0"/>
    <x v="340"/>
    <x v="0"/>
    <s v="Instalado"/>
    <s v="Inoperativo"/>
    <s v="Autoproductor"/>
    <x v="2"/>
    <x v="0"/>
    <x v="0"/>
    <x v="0"/>
    <s v="Privado"/>
    <s v="LIMA"/>
    <s v="LIMA"/>
    <s v="LIMA"/>
    <s v="VILLAMARIA DEL TRIUNFO"/>
    <n v="0"/>
    <x v="0"/>
    <n v="0"/>
    <x v="0"/>
    <n v="0"/>
    <x v="0"/>
    <x v="0"/>
    <n v="0"/>
    <n v="0"/>
    <m/>
    <n v="6.6666666666666666E-2"/>
    <n v="6.25E-2"/>
    <n v="7.6479999999999997"/>
    <n v="0"/>
    <n v="72"/>
    <s v="BASE DE DATOS"/>
    <m/>
  </r>
  <r>
    <s v="20"/>
    <x v="11"/>
    <s v="PERLNG"/>
    <s v="33176909"/>
    <s v="33176909"/>
    <x v="1"/>
    <m/>
    <m/>
    <n v="77.400000000000006"/>
    <n v="71.69"/>
    <m/>
    <m/>
    <n v="26662.28"/>
    <m/>
    <m/>
    <m/>
    <n v="66"/>
    <n v="44.05"/>
    <x v="0"/>
    <s v="PERLNG33176909TG"/>
    <s v="PERU LNG SRL"/>
    <x v="109"/>
    <x v="109"/>
    <s v="C.T. Pampa Melchorita II"/>
    <x v="351"/>
    <x v="1"/>
    <x v="1"/>
    <x v="340"/>
    <x v="0"/>
    <s v="Instalado"/>
    <s v="Operativo"/>
    <s v="Autoproductor"/>
    <x v="2"/>
    <x v="0"/>
    <x v="0"/>
    <x v="0"/>
    <s v="Privado"/>
    <s v="LIMA"/>
    <s v="LIMA"/>
    <s v="CAÑETE"/>
    <s v="SAN VICENTE DE CAÑETE"/>
    <n v="0"/>
    <x v="1"/>
    <n v="0"/>
    <x v="0"/>
    <n v="0"/>
    <x v="0"/>
    <x v="0"/>
    <n v="26662.28"/>
    <n v="26.662279999999999"/>
    <m/>
    <n v="6.45"/>
    <n v="5.9741666666666662"/>
    <n v="7.6479999999999997"/>
    <n v="0"/>
    <n v="56"/>
    <s v="BASE DE DATOS"/>
    <m/>
  </r>
  <r>
    <s v="20"/>
    <x v="11"/>
    <s v="SPCC"/>
    <s v="03025091"/>
    <s v="03025091"/>
    <x v="0"/>
    <m/>
    <m/>
    <n v="1.25"/>
    <n v="1"/>
    <m/>
    <m/>
    <n v="0"/>
    <m/>
    <m/>
    <m/>
    <n v="0"/>
    <n v="0"/>
    <x v="0"/>
    <s v="SPCC03025091EL"/>
    <s v="Southern Per£ Cooper Corporation"/>
    <x v="91"/>
    <x v="91"/>
    <s v="C.T. EMERGENCIA FUND ILO"/>
    <x v="308"/>
    <x v="0"/>
    <x v="0"/>
    <x v="340"/>
    <x v="0"/>
    <s v="Instalado"/>
    <s v="Inoperativo"/>
    <s v="Autoproductor"/>
    <x v="2"/>
    <x v="0"/>
    <x v="0"/>
    <x v="0"/>
    <s v="Privado"/>
    <s v="MOQUEGUA"/>
    <s v="MOQUEGUA"/>
    <s v="ILO"/>
    <s v="PACOCHA"/>
    <n v="0"/>
    <x v="0"/>
    <n v="0"/>
    <x v="0"/>
    <n v="0"/>
    <x v="0"/>
    <x v="0"/>
    <n v="0"/>
    <n v="0"/>
    <m/>
    <n v="0.10416666666666667"/>
    <n v="8.3333333333333329E-2"/>
    <n v="7.6479999999999997"/>
    <n v="0"/>
    <n v="68"/>
    <s v="BASE DE DATOS"/>
    <m/>
  </r>
  <r>
    <s v="20"/>
    <x v="11"/>
    <s v="SPCC"/>
    <s v="33021793"/>
    <s v="33021793"/>
    <x v="0"/>
    <m/>
    <m/>
    <n v="4.3"/>
    <n v="2.8"/>
    <m/>
    <m/>
    <n v="0"/>
    <m/>
    <m/>
    <m/>
    <n v="0"/>
    <n v="0"/>
    <x v="0"/>
    <s v="SPCC33021793EL"/>
    <s v="Southern Per£ Cooper Corporation"/>
    <x v="91"/>
    <x v="91"/>
    <s v="C.T. REFINERÍA"/>
    <x v="309"/>
    <x v="0"/>
    <x v="0"/>
    <x v="340"/>
    <x v="0"/>
    <s v="Instalado"/>
    <s v="Operativo"/>
    <s v="Autoproductor"/>
    <x v="2"/>
    <x v="1"/>
    <x v="0"/>
    <x v="0"/>
    <s v="Privado"/>
    <s v="MOQUEGUA"/>
    <s v="MOQUEGUA"/>
    <s v="ILO"/>
    <s v="PACOCHA"/>
    <n v="0"/>
    <x v="0"/>
    <n v="0"/>
    <x v="0"/>
    <n v="0"/>
    <x v="0"/>
    <x v="0"/>
    <n v="0"/>
    <n v="0"/>
    <m/>
    <n v="0.35833333333333334"/>
    <n v="0.23333333333333331"/>
    <n v="7.6479999999999997"/>
    <n v="0"/>
    <n v="68"/>
    <s v="BASE DE DATOS"/>
    <m/>
  </r>
  <r>
    <s v="20"/>
    <x v="11"/>
    <s v="ANABIS"/>
    <s v="71403385"/>
    <s v="71403385"/>
    <x v="0"/>
    <m/>
    <m/>
    <n v="3.36"/>
    <n v="1.52"/>
    <m/>
    <m/>
    <n v="15.054"/>
    <m/>
    <m/>
    <m/>
    <n v="0"/>
    <n v="0.69299999999999995"/>
    <x v="0"/>
    <s v="ANABIS71403385EL"/>
    <s v="Anabi S.A.C:"/>
    <x v="93"/>
    <x v="93"/>
    <s v="C.T. Anabi"/>
    <x v="313"/>
    <x v="0"/>
    <x v="0"/>
    <x v="340"/>
    <x v="0"/>
    <s v="Instalado"/>
    <s v="Operativo"/>
    <s v="Autoproductor"/>
    <x v="2"/>
    <x v="0"/>
    <x v="0"/>
    <x v="0"/>
    <s v="Privado"/>
    <s v="CUSCO"/>
    <s v="CUSCO"/>
    <s v="CHUMBIVILCAS"/>
    <s v="QUIÑOTA"/>
    <n v="0"/>
    <x v="0"/>
    <n v="0"/>
    <x v="0"/>
    <n v="0"/>
    <x v="0"/>
    <x v="0"/>
    <n v="15.054"/>
    <n v="1.5054E-2"/>
    <m/>
    <n v="0.27999999999999997"/>
    <n v="0.12666666666666668"/>
    <n v="7.6479999999999997"/>
    <n v="0"/>
    <n v="4"/>
    <s v="BASE DE DATOS"/>
    <m/>
  </r>
  <r>
    <s v="20"/>
    <x v="11"/>
    <s v="ANABIS"/>
    <s v="53024214"/>
    <s v="53024214"/>
    <x v="0"/>
    <m/>
    <m/>
    <n v="3.36"/>
    <n v="1.95"/>
    <m/>
    <m/>
    <n v="52.981000000000002"/>
    <m/>
    <m/>
    <m/>
    <n v="0"/>
    <n v="1.95"/>
    <x v="0"/>
    <s v="ANABIS53024214EL"/>
    <s v="Anabi S.A.C:"/>
    <x v="93"/>
    <x v="93"/>
    <s v="C.T. Anama"/>
    <x v="314"/>
    <x v="0"/>
    <x v="0"/>
    <x v="340"/>
    <x v="0"/>
    <s v="Instalado"/>
    <s v="Operativo"/>
    <s v="Autoproductor"/>
    <x v="2"/>
    <x v="0"/>
    <x v="0"/>
    <x v="0"/>
    <s v="Privado"/>
    <s v="CUSCO"/>
    <s v="CUSCO"/>
    <s v="CHUMBIVILCAS"/>
    <s v="QUIÑOTA"/>
    <n v="0"/>
    <x v="0"/>
    <n v="0"/>
    <x v="0"/>
    <n v="0"/>
    <x v="0"/>
    <x v="0"/>
    <n v="52.981000000000002"/>
    <n v="5.2981E-2"/>
    <m/>
    <n v="0.27999999999999997"/>
    <n v="0.16250000000000001"/>
    <n v="7.6479999999999997"/>
    <n v="0"/>
    <n v="4"/>
    <s v="BASE DE DATOS"/>
    <m/>
  </r>
  <r>
    <s v="20"/>
    <x v="11"/>
    <s v="APUMAY"/>
    <s v="71402522"/>
    <s v="71402522"/>
    <x v="0"/>
    <m/>
    <m/>
    <n v="4"/>
    <n v="3.2"/>
    <m/>
    <m/>
    <n v="40.222000000000001"/>
    <m/>
    <m/>
    <m/>
    <n v="0"/>
    <n v="1.34"/>
    <x v="0"/>
    <s v="APUMAY71402522EL"/>
    <s v="Apumayo S.A.C."/>
    <x v="94"/>
    <x v="94"/>
    <s v="C.T. Apumayo"/>
    <x v="315"/>
    <x v="0"/>
    <x v="0"/>
    <x v="340"/>
    <x v="0"/>
    <s v="Instalado"/>
    <s v="Operativo"/>
    <s v="Autoproductor"/>
    <x v="2"/>
    <x v="0"/>
    <x v="0"/>
    <x v="0"/>
    <s v="Privado"/>
    <s v="AYACUCHO"/>
    <s v="AYACUCHO"/>
    <s v="LUCANAS"/>
    <s v="CHAVIÑA"/>
    <n v="0"/>
    <x v="0"/>
    <n v="0"/>
    <x v="0"/>
    <n v="0"/>
    <x v="0"/>
    <x v="0"/>
    <n v="40.222000000000001"/>
    <n v="4.0222000000000001E-2"/>
    <m/>
    <n v="0.33333333333333331"/>
    <n v="0.26666666666666666"/>
    <n v="7.6479999999999997"/>
    <n v="0"/>
    <n v="6"/>
    <s v="BASE DE DATOS"/>
    <m/>
  </r>
  <r>
    <s v="20"/>
    <x v="11"/>
    <s v="ARUNTA"/>
    <s v="71403991"/>
    <s v="71403991"/>
    <x v="0"/>
    <m/>
    <m/>
    <n v="3.83"/>
    <n v="2.2000000000000002"/>
    <m/>
    <m/>
    <n v="0"/>
    <m/>
    <m/>
    <m/>
    <n v="0"/>
    <n v="0"/>
    <x v="0"/>
    <s v="ARUNTA71403991EL"/>
    <s v="Aruntani S.A.C."/>
    <x v="95"/>
    <x v="95"/>
    <s v="C.T. Jesica"/>
    <x v="316"/>
    <x v="0"/>
    <x v="0"/>
    <x v="340"/>
    <x v="0"/>
    <s v="Instalado"/>
    <s v="Operativo"/>
    <s v="Autoproductor"/>
    <x v="2"/>
    <x v="0"/>
    <x v="0"/>
    <x v="0"/>
    <s v="Privado"/>
    <s v="PUNO"/>
    <s v="PUNO"/>
    <s v="LAMPA"/>
    <s v="OCUVIRI"/>
    <n v="0"/>
    <x v="0"/>
    <n v="0"/>
    <x v="0"/>
    <n v="0"/>
    <x v="0"/>
    <x v="0"/>
    <n v="0"/>
    <n v="0"/>
    <m/>
    <n v="0.31916666666666665"/>
    <n v="0.18333333333333335"/>
    <n v="7.6479999999999997"/>
    <n v="0"/>
    <n v="7"/>
    <s v="BASE DE DATOS"/>
    <m/>
  </r>
  <r>
    <s v="20"/>
    <x v="11"/>
    <s v="ARUNTA"/>
    <s v="53019803"/>
    <s v="53019803"/>
    <x v="0"/>
    <m/>
    <m/>
    <n v="0"/>
    <n v="0"/>
    <m/>
    <m/>
    <n v="0"/>
    <m/>
    <m/>
    <m/>
    <n v="0"/>
    <n v="0"/>
    <x v="1"/>
    <s v="ARUNTA53019803EL"/>
    <s v="Aruntani S.A.C."/>
    <x v="95"/>
    <x v="95"/>
    <s v="C.T. Santa Rosa - Aru"/>
    <x v="72"/>
    <x v="0"/>
    <x v="0"/>
    <x v="340"/>
    <x v="0"/>
    <s v="Instalado"/>
    <s v="Inoperativo"/>
    <s v="Autoproductor"/>
    <x v="2"/>
    <x v="0"/>
    <x v="0"/>
    <x v="0"/>
    <s v="Privado"/>
    <s v="MOQUEGUA"/>
    <s v="MOQUEGUA"/>
    <s v="MARISCAL NIETO"/>
    <s v="CARUMAS"/>
    <n v="0"/>
    <x v="0"/>
    <n v="0"/>
    <x v="0"/>
    <n v="0"/>
    <x v="0"/>
    <x v="0"/>
    <n v="0"/>
    <n v="0"/>
    <m/>
    <s v="-"/>
    <s v="-"/>
    <e v="#N/A"/>
    <n v="0"/>
    <n v="7"/>
    <s v="BASE DE DATOS"/>
    <m/>
  </r>
  <r>
    <s v="20"/>
    <x v="11"/>
    <s v="ARUNTA"/>
    <s v="53019903"/>
    <s v="53019903"/>
    <x v="0"/>
    <m/>
    <m/>
    <n v="5.4050000000000002"/>
    <n v="2.2599999999999998"/>
    <m/>
    <m/>
    <n v="0"/>
    <m/>
    <m/>
    <m/>
    <n v="0"/>
    <n v="0"/>
    <x v="0"/>
    <s v="ARUNTA53019903EL"/>
    <s v="Aruntani S.A.C."/>
    <x v="95"/>
    <x v="95"/>
    <s v="C.T. Tucari - Aru"/>
    <x v="317"/>
    <x v="0"/>
    <x v="0"/>
    <x v="340"/>
    <x v="0"/>
    <s v="Instalado"/>
    <s v="Operativo"/>
    <s v="Autoproductor"/>
    <x v="2"/>
    <x v="0"/>
    <x v="0"/>
    <x v="0"/>
    <s v="Privado"/>
    <s v="MOQUEGUA"/>
    <s v="MOQUEGUA"/>
    <s v="MARISCAL NIETO"/>
    <s v="CARUMAS"/>
    <n v="0"/>
    <x v="0"/>
    <n v="0"/>
    <x v="0"/>
    <n v="0"/>
    <x v="0"/>
    <x v="0"/>
    <n v="0"/>
    <n v="0"/>
    <m/>
    <n v="0.45041666666666669"/>
    <n v="0.21666666666666667"/>
    <n v="7.6479999999999997"/>
    <n v="0"/>
    <n v="7"/>
    <s v="BASE DE DATOS"/>
    <m/>
  </r>
  <r>
    <s v="20"/>
    <x v="11"/>
    <s v="YANACO"/>
    <s v="53006495"/>
    <s v="53006495"/>
    <x v="0"/>
    <m/>
    <m/>
    <n v="0.67500000000000004"/>
    <n v="0"/>
    <m/>
    <m/>
    <n v="0"/>
    <m/>
    <m/>
    <m/>
    <n v="0"/>
    <n v="0"/>
    <x v="0"/>
    <s v="YANACO53006495EL"/>
    <s v="Minera Yanacocha S.A."/>
    <x v="106"/>
    <x v="106"/>
    <s v="C.T. China Linda"/>
    <x v="340"/>
    <x v="0"/>
    <x v="0"/>
    <x v="340"/>
    <x v="0"/>
    <s v="Instalado"/>
    <s v="Operativo"/>
    <s v="Autoproductor"/>
    <x v="2"/>
    <x v="0"/>
    <x v="0"/>
    <x v="0"/>
    <s v="Privado"/>
    <s v="CAJAMARCA"/>
    <s v="CAJAMARCA"/>
    <s v="CAJAMARCA"/>
    <s v="ENCAÑADA"/>
    <n v="0"/>
    <x v="0"/>
    <n v="0"/>
    <x v="0"/>
    <n v="0"/>
    <x v="0"/>
    <x v="0"/>
    <n v="0"/>
    <n v="0"/>
    <m/>
    <n v="5.6250000000000001E-2"/>
    <n v="4.4166666666666667E-2"/>
    <n v="7.6479999999999997"/>
    <n v="0"/>
    <n v="48"/>
    <s v="BASE DE DATOS"/>
    <m/>
  </r>
  <r>
    <s v="20"/>
    <x v="11"/>
    <s v="YANACO"/>
    <s v="53202108"/>
    <s v="53202108"/>
    <x v="0"/>
    <m/>
    <m/>
    <n v="4.08"/>
    <n v="2.85"/>
    <m/>
    <m/>
    <n v="0.19600000000000001"/>
    <m/>
    <m/>
    <m/>
    <n v="0"/>
    <n v="0"/>
    <x v="0"/>
    <s v="YANACO53202108EL"/>
    <s v="Minera Yanacocha S.A."/>
    <x v="106"/>
    <x v="106"/>
    <s v="C.T. Gold Mill"/>
    <x v="341"/>
    <x v="0"/>
    <x v="0"/>
    <x v="340"/>
    <x v="0"/>
    <s v="Instalado"/>
    <s v="Operativo"/>
    <s v="Autoproductor"/>
    <x v="2"/>
    <x v="0"/>
    <x v="0"/>
    <x v="0"/>
    <s v="Privado"/>
    <s v="CAJAMARCA"/>
    <s v="CAJAMARCA"/>
    <s v="CAJAMARCA"/>
    <s v="ENCAÑADA"/>
    <n v="0"/>
    <x v="0"/>
    <n v="0"/>
    <x v="0"/>
    <n v="0"/>
    <x v="0"/>
    <x v="0"/>
    <n v="0.19600000000000001"/>
    <n v="1.9600000000000002E-4"/>
    <m/>
    <n v="0.34"/>
    <n v="0.23750000000000002"/>
    <n v="7.6479999999999997"/>
    <n v="0"/>
    <n v="48"/>
    <s v="BASE DE DATOS"/>
    <m/>
  </r>
  <r>
    <s v="20"/>
    <x v="11"/>
    <s v="YANACO"/>
    <s v="53201807"/>
    <s v="53201807"/>
    <x v="0"/>
    <m/>
    <m/>
    <n v="10.95"/>
    <n v="7.4"/>
    <m/>
    <m/>
    <n v="2.1920000000000002"/>
    <m/>
    <m/>
    <m/>
    <n v="0"/>
    <n v="0"/>
    <x v="0"/>
    <s v="YANACO53201807EL"/>
    <s v="Minera Yanacocha S.A."/>
    <x v="106"/>
    <x v="106"/>
    <s v="C.T. La Pajuela"/>
    <x v="342"/>
    <x v="0"/>
    <x v="0"/>
    <x v="340"/>
    <x v="0"/>
    <s v="Instalado"/>
    <s v="Operativo"/>
    <s v="Autoproductor"/>
    <x v="2"/>
    <x v="0"/>
    <x v="0"/>
    <x v="0"/>
    <s v="Privado"/>
    <s v="CAJAMARCA"/>
    <s v="CAJAMARCA"/>
    <s v="CAJAMARCA"/>
    <s v="ENCAÑADA"/>
    <n v="0"/>
    <x v="0"/>
    <n v="0"/>
    <x v="0"/>
    <n v="0"/>
    <x v="0"/>
    <x v="0"/>
    <n v="2.1920000000000002"/>
    <n v="2.1920000000000004E-3"/>
    <m/>
    <n v="0.91249999999999998"/>
    <n v="0.6166666666666667"/>
    <n v="7.6479999999999997"/>
    <n v="0"/>
    <n v="48"/>
    <s v="BASE DE DATOS"/>
    <m/>
  </r>
  <r>
    <s v="20"/>
    <x v="11"/>
    <s v="YANACO"/>
    <s v="33045194"/>
    <s v="33045194"/>
    <x v="0"/>
    <m/>
    <m/>
    <n v="3.18"/>
    <n v="2.15"/>
    <m/>
    <m/>
    <n v="2E-3"/>
    <m/>
    <m/>
    <m/>
    <n v="0"/>
    <n v="0"/>
    <x v="0"/>
    <s v="YANACO33045194EL"/>
    <s v="Minera Yanacocha S.A."/>
    <x v="106"/>
    <x v="106"/>
    <s v="C.T. Maqui Maqui"/>
    <x v="343"/>
    <x v="0"/>
    <x v="0"/>
    <x v="340"/>
    <x v="0"/>
    <s v="Instalado"/>
    <s v="Operativo"/>
    <s v="Autoproductor"/>
    <x v="2"/>
    <x v="0"/>
    <x v="0"/>
    <x v="0"/>
    <s v="Privado"/>
    <s v="CAJAMARCA"/>
    <s v="CAJAMARCA"/>
    <s v="CAJAMARCA"/>
    <s v="ENCAÑADA"/>
    <n v="0"/>
    <x v="0"/>
    <n v="0"/>
    <x v="0"/>
    <n v="0"/>
    <x v="0"/>
    <x v="0"/>
    <n v="2E-3"/>
    <n v="1.9999999999999999E-6"/>
    <m/>
    <n v="0.26500000000000001"/>
    <n v="0.17916666666666667"/>
    <n v="7.6479999999999997"/>
    <n v="0"/>
    <n v="48"/>
    <s v="BASE DE DATOS"/>
    <m/>
  </r>
  <r>
    <s v="20"/>
    <x v="11"/>
    <s v="YANACO"/>
    <s v="33045094"/>
    <s v="33045094"/>
    <x v="0"/>
    <m/>
    <m/>
    <n v="5.46"/>
    <n v="3.3"/>
    <m/>
    <m/>
    <n v="0"/>
    <m/>
    <m/>
    <m/>
    <n v="0"/>
    <n v="0"/>
    <x v="0"/>
    <s v="YANACO33045094EL"/>
    <s v="Minera Yanacocha S.A."/>
    <x v="106"/>
    <x v="106"/>
    <s v="C.T. Pampa Larga"/>
    <x v="344"/>
    <x v="0"/>
    <x v="0"/>
    <x v="340"/>
    <x v="0"/>
    <s v="Instalado"/>
    <s v="Operativo"/>
    <s v="Autoproductor"/>
    <x v="2"/>
    <x v="0"/>
    <x v="0"/>
    <x v="0"/>
    <s v="Privado"/>
    <s v="CAJAMARCA"/>
    <s v="CAJAMARCA"/>
    <s v="CAJAMARCA"/>
    <s v="ENCAÑADA"/>
    <n v="0"/>
    <x v="0"/>
    <n v="0"/>
    <x v="0"/>
    <n v="0"/>
    <x v="0"/>
    <x v="0"/>
    <n v="0"/>
    <n v="0"/>
    <m/>
    <n v="0.45500000000000002"/>
    <n v="0.27499999999999997"/>
    <n v="7.6479999999999997"/>
    <n v="0"/>
    <n v="48"/>
    <s v="BASE DE DATOS"/>
    <m/>
  </r>
  <r>
    <s v="20"/>
    <x v="11"/>
    <s v="YANACO"/>
    <s v="53200404"/>
    <s v="53200404"/>
    <x v="0"/>
    <m/>
    <m/>
    <n v="1.82"/>
    <n v="1.3"/>
    <m/>
    <m/>
    <n v="0"/>
    <m/>
    <m/>
    <m/>
    <n v="0"/>
    <n v="0"/>
    <x v="0"/>
    <s v="YANACO53200404EL"/>
    <s v="Minera Yanacocha S.A."/>
    <x v="106"/>
    <x v="106"/>
    <s v="C.T. Pond. de Carachugo"/>
    <x v="345"/>
    <x v="0"/>
    <x v="0"/>
    <x v="340"/>
    <x v="0"/>
    <s v="Instalado"/>
    <s v="Inoperativo"/>
    <s v="Autoproductor"/>
    <x v="2"/>
    <x v="0"/>
    <x v="0"/>
    <x v="0"/>
    <s v="Privado"/>
    <s v="CAJAMARCA"/>
    <s v="CAJAMARCA"/>
    <s v="CAJAMARCA"/>
    <s v="ENCAÑADA"/>
    <n v="0"/>
    <x v="0"/>
    <n v="0"/>
    <x v="0"/>
    <n v="0"/>
    <x v="0"/>
    <x v="0"/>
    <n v="0"/>
    <n v="0"/>
    <m/>
    <n v="0.15166666666666667"/>
    <n v="0.10833333333333334"/>
    <n v="7.6479999999999997"/>
    <n v="0"/>
    <n v="48"/>
    <s v="BASE DE DATOS"/>
    <m/>
  </r>
  <r>
    <s v="20"/>
    <x v="11"/>
    <s v="YANACO"/>
    <s v="53018302"/>
    <s v="53018302"/>
    <x v="0"/>
    <m/>
    <m/>
    <n v="8.65"/>
    <n v="6"/>
    <m/>
    <m/>
    <n v="0"/>
    <m/>
    <m/>
    <m/>
    <n v="0"/>
    <n v="0"/>
    <x v="0"/>
    <s v="YANACO53018302EL"/>
    <s v="Minera Yanacocha S.A."/>
    <x v="106"/>
    <x v="106"/>
    <s v="C.T. Quinua"/>
    <x v="346"/>
    <x v="0"/>
    <x v="0"/>
    <x v="340"/>
    <x v="0"/>
    <s v="Instalado"/>
    <s v="Operativo"/>
    <s v="Autoproductor"/>
    <x v="2"/>
    <x v="0"/>
    <x v="0"/>
    <x v="0"/>
    <s v="Privado"/>
    <s v="CAJAMARCA"/>
    <s v="CAJAMARCA"/>
    <s v="CAJAMARCA"/>
    <s v="CAJAMARCA"/>
    <n v="0"/>
    <x v="0"/>
    <n v="0"/>
    <x v="0"/>
    <n v="0"/>
    <x v="0"/>
    <x v="0"/>
    <n v="0"/>
    <n v="0"/>
    <m/>
    <n v="0.72083333333333333"/>
    <n v="0.5"/>
    <n v="7.6479999999999997"/>
    <n v="0"/>
    <n v="48"/>
    <s v="BASE DE DATOS"/>
    <m/>
  </r>
  <r>
    <s v="20"/>
    <x v="11"/>
    <s v="YANACO"/>
    <s v="33045294"/>
    <s v="33045294"/>
    <x v="0"/>
    <m/>
    <m/>
    <n v="5.4249999999999998"/>
    <n v="3.4"/>
    <m/>
    <m/>
    <n v="0"/>
    <m/>
    <m/>
    <m/>
    <n v="0"/>
    <n v="0"/>
    <x v="0"/>
    <s v="YANACO33045294EL"/>
    <s v="Minera Yanacocha S.A."/>
    <x v="106"/>
    <x v="106"/>
    <s v="C.T. Yanacocha Norte"/>
    <x v="347"/>
    <x v="0"/>
    <x v="0"/>
    <x v="340"/>
    <x v="0"/>
    <s v="Instalado"/>
    <s v="Operativo"/>
    <s v="Autoproductor"/>
    <x v="2"/>
    <x v="0"/>
    <x v="0"/>
    <x v="0"/>
    <s v="Privado"/>
    <s v="CAJAMARCA"/>
    <s v="CAJAMARCA"/>
    <s v="CAJAMARCA"/>
    <s v="ENCAÑADA"/>
    <n v="0"/>
    <x v="0"/>
    <n v="0"/>
    <x v="0"/>
    <n v="0"/>
    <x v="0"/>
    <x v="0"/>
    <n v="0"/>
    <n v="0"/>
    <m/>
    <n v="0.45208333333333334"/>
    <n v="0.28333333333333333"/>
    <n v="7.6479999999999997"/>
    <n v="0"/>
    <n v="48"/>
    <s v="BASE DE DATOS"/>
    <m/>
  </r>
  <r>
    <s v="20"/>
    <x v="8"/>
    <s v="YANACO"/>
    <s v="53006495"/>
    <s v="53006495"/>
    <x v="0"/>
    <m/>
    <m/>
    <n v="0.67500000000000004"/>
    <n v="0.53"/>
    <m/>
    <m/>
    <n v="0"/>
    <m/>
    <m/>
    <m/>
    <n v="0"/>
    <n v="0"/>
    <x v="0"/>
    <s v="YANACO53006495EL"/>
    <s v="Minera Yanacocha S.A."/>
    <x v="106"/>
    <x v="106"/>
    <s v="C.T. China Linda"/>
    <x v="340"/>
    <x v="0"/>
    <x v="0"/>
    <x v="340"/>
    <x v="0"/>
    <s v="Instalado"/>
    <s v="Operativo"/>
    <s v="Autoproductor"/>
    <x v="2"/>
    <x v="0"/>
    <x v="0"/>
    <x v="0"/>
    <s v="Privado"/>
    <s v="CAJAMARCA"/>
    <s v="CAJAMARCA"/>
    <s v="CAJAMARCA"/>
    <s v="ENCAÑADA"/>
    <n v="0"/>
    <x v="0"/>
    <n v="0"/>
    <x v="0"/>
    <n v="0"/>
    <x v="0"/>
    <x v="0"/>
    <n v="0"/>
    <n v="0"/>
    <m/>
    <n v="5.6250000000000001E-2"/>
    <n v="4.4166666666666667E-2"/>
    <n v="7.6479999999999997"/>
    <n v="0"/>
    <n v="48"/>
    <s v="BASE DE DATOS"/>
    <m/>
  </r>
  <r>
    <s v="20"/>
    <x v="8"/>
    <s v="YANACO"/>
    <s v="53202108"/>
    <s v="53202108"/>
    <x v="0"/>
    <m/>
    <m/>
    <n v="4.08"/>
    <n v="2.85"/>
    <m/>
    <m/>
    <n v="0"/>
    <m/>
    <m/>
    <m/>
    <n v="0"/>
    <n v="0"/>
    <x v="0"/>
    <s v="YANACO53202108EL"/>
    <s v="Minera Yanacocha S.A."/>
    <x v="106"/>
    <x v="106"/>
    <s v="C.T. Gold Mill"/>
    <x v="341"/>
    <x v="0"/>
    <x v="0"/>
    <x v="340"/>
    <x v="0"/>
    <s v="Instalado"/>
    <s v="Operativo"/>
    <s v="Autoproductor"/>
    <x v="2"/>
    <x v="0"/>
    <x v="0"/>
    <x v="0"/>
    <s v="Privado"/>
    <s v="CAJAMARCA"/>
    <s v="CAJAMARCA"/>
    <s v="CAJAMARCA"/>
    <s v="ENCAÑADA"/>
    <n v="0"/>
    <x v="0"/>
    <n v="0"/>
    <x v="0"/>
    <n v="0"/>
    <x v="0"/>
    <x v="0"/>
    <n v="0"/>
    <n v="0"/>
    <m/>
    <n v="0.34"/>
    <n v="0.23750000000000002"/>
    <n v="7.6479999999999997"/>
    <n v="0"/>
    <n v="48"/>
    <s v="BASE DE DATOS"/>
    <m/>
  </r>
  <r>
    <s v="20"/>
    <x v="8"/>
    <s v="YANACO"/>
    <s v="53201807"/>
    <s v="53201807"/>
    <x v="0"/>
    <m/>
    <m/>
    <n v="10.95"/>
    <n v="7.4"/>
    <m/>
    <m/>
    <n v="0.53200000000000003"/>
    <m/>
    <m/>
    <m/>
    <n v="0"/>
    <n v="0"/>
    <x v="0"/>
    <s v="YANACO53201807EL"/>
    <s v="Minera Yanacocha S.A."/>
    <x v="106"/>
    <x v="106"/>
    <s v="C.T. La Pajuela"/>
    <x v="342"/>
    <x v="0"/>
    <x v="0"/>
    <x v="340"/>
    <x v="0"/>
    <s v="Instalado"/>
    <s v="Operativo"/>
    <s v="Autoproductor"/>
    <x v="2"/>
    <x v="0"/>
    <x v="0"/>
    <x v="0"/>
    <s v="Privado"/>
    <s v="CAJAMARCA"/>
    <s v="CAJAMARCA"/>
    <s v="CAJAMARCA"/>
    <s v="ENCAÑADA"/>
    <n v="0"/>
    <x v="0"/>
    <n v="0"/>
    <x v="0"/>
    <n v="0"/>
    <x v="0"/>
    <x v="0"/>
    <n v="0.53200000000000003"/>
    <n v="5.3200000000000003E-4"/>
    <m/>
    <n v="0.91249999999999998"/>
    <n v="0.6166666666666667"/>
    <n v="7.6479999999999997"/>
    <n v="0"/>
    <n v="48"/>
    <s v="BASE DE DATOS"/>
    <m/>
  </r>
  <r>
    <s v="20"/>
    <x v="8"/>
    <s v="YANACO"/>
    <s v="33045194"/>
    <s v="33045194"/>
    <x v="0"/>
    <m/>
    <m/>
    <n v="3.18"/>
    <n v="2.15"/>
    <m/>
    <m/>
    <n v="0"/>
    <m/>
    <m/>
    <m/>
    <n v="0"/>
    <n v="0"/>
    <x v="0"/>
    <s v="YANACO33045194EL"/>
    <s v="Minera Yanacocha S.A."/>
    <x v="106"/>
    <x v="106"/>
    <s v="C.T. Maqui Maqui"/>
    <x v="343"/>
    <x v="0"/>
    <x v="0"/>
    <x v="340"/>
    <x v="0"/>
    <s v="Instalado"/>
    <s v="Operativo"/>
    <s v="Autoproductor"/>
    <x v="2"/>
    <x v="0"/>
    <x v="0"/>
    <x v="0"/>
    <s v="Privado"/>
    <s v="CAJAMARCA"/>
    <s v="CAJAMARCA"/>
    <s v="CAJAMARCA"/>
    <s v="ENCAÑADA"/>
    <n v="0"/>
    <x v="0"/>
    <n v="0"/>
    <x v="0"/>
    <n v="0"/>
    <x v="0"/>
    <x v="0"/>
    <n v="0"/>
    <n v="0"/>
    <m/>
    <n v="0.26500000000000001"/>
    <n v="0.17916666666666667"/>
    <n v="7.6479999999999997"/>
    <n v="0"/>
    <n v="48"/>
    <s v="BASE DE DATOS"/>
    <m/>
  </r>
  <r>
    <s v="20"/>
    <x v="8"/>
    <s v="YANACO"/>
    <s v="33045094"/>
    <s v="33045094"/>
    <x v="0"/>
    <m/>
    <m/>
    <n v="5.46"/>
    <n v="3.3"/>
    <m/>
    <m/>
    <n v="0"/>
    <m/>
    <m/>
    <m/>
    <n v="0"/>
    <n v="0"/>
    <x v="0"/>
    <s v="YANACO33045094EL"/>
    <s v="Minera Yanacocha S.A."/>
    <x v="106"/>
    <x v="106"/>
    <s v="C.T. Pampa Larga"/>
    <x v="344"/>
    <x v="0"/>
    <x v="0"/>
    <x v="340"/>
    <x v="0"/>
    <s v="Instalado"/>
    <s v="Operativo"/>
    <s v="Autoproductor"/>
    <x v="2"/>
    <x v="0"/>
    <x v="0"/>
    <x v="0"/>
    <s v="Privado"/>
    <s v="CAJAMARCA"/>
    <s v="CAJAMARCA"/>
    <s v="CAJAMARCA"/>
    <s v="ENCAÑADA"/>
    <n v="0"/>
    <x v="0"/>
    <n v="0"/>
    <x v="0"/>
    <n v="0"/>
    <x v="0"/>
    <x v="0"/>
    <n v="0"/>
    <n v="0"/>
    <m/>
    <n v="0.45500000000000002"/>
    <n v="0.27499999999999997"/>
    <n v="7.6479999999999997"/>
    <n v="0"/>
    <n v="48"/>
    <s v="BASE DE DATOS"/>
    <m/>
  </r>
  <r>
    <s v="20"/>
    <x v="8"/>
    <s v="YANACO"/>
    <s v="53200404"/>
    <s v="53200404"/>
    <x v="0"/>
    <m/>
    <m/>
    <n v="1.82"/>
    <n v="1.3"/>
    <m/>
    <m/>
    <n v="0"/>
    <m/>
    <m/>
    <m/>
    <n v="0"/>
    <n v="0"/>
    <x v="0"/>
    <s v="YANACO53200404EL"/>
    <s v="Minera Yanacocha S.A."/>
    <x v="106"/>
    <x v="106"/>
    <s v="C.T. Pond. de Carachugo"/>
    <x v="345"/>
    <x v="0"/>
    <x v="0"/>
    <x v="340"/>
    <x v="0"/>
    <s v="Instalado"/>
    <s v="Inoperativo"/>
    <s v="Autoproductor"/>
    <x v="2"/>
    <x v="0"/>
    <x v="0"/>
    <x v="0"/>
    <s v="Privado"/>
    <s v="CAJAMARCA"/>
    <s v="CAJAMARCA"/>
    <s v="CAJAMARCA"/>
    <s v="ENCAÑADA"/>
    <n v="0"/>
    <x v="0"/>
    <n v="0"/>
    <x v="0"/>
    <n v="0"/>
    <x v="0"/>
    <x v="0"/>
    <n v="0"/>
    <n v="0"/>
    <m/>
    <n v="0.15166666666666667"/>
    <n v="0.10833333333333334"/>
    <n v="7.6479999999999997"/>
    <n v="0"/>
    <n v="48"/>
    <s v="BASE DE DATOS"/>
    <m/>
  </r>
  <r>
    <s v="20"/>
    <x v="8"/>
    <s v="YANACO"/>
    <s v="53018302"/>
    <s v="53018302"/>
    <x v="0"/>
    <m/>
    <m/>
    <n v="8.65"/>
    <n v="6"/>
    <m/>
    <m/>
    <n v="0.92700000000000005"/>
    <m/>
    <m/>
    <m/>
    <n v="0"/>
    <n v="0"/>
    <x v="0"/>
    <s v="YANACO53018302EL"/>
    <s v="Minera Yanacocha S.A."/>
    <x v="106"/>
    <x v="106"/>
    <s v="C.T. Quinua"/>
    <x v="346"/>
    <x v="0"/>
    <x v="0"/>
    <x v="340"/>
    <x v="0"/>
    <s v="Instalado"/>
    <s v="Operativo"/>
    <s v="Autoproductor"/>
    <x v="2"/>
    <x v="0"/>
    <x v="0"/>
    <x v="0"/>
    <s v="Privado"/>
    <s v="CAJAMARCA"/>
    <s v="CAJAMARCA"/>
    <s v="CAJAMARCA"/>
    <s v="CAJAMARCA"/>
    <n v="0"/>
    <x v="0"/>
    <n v="0"/>
    <x v="0"/>
    <n v="0"/>
    <x v="0"/>
    <x v="0"/>
    <n v="0.92700000000000005"/>
    <n v="9.2700000000000009E-4"/>
    <m/>
    <n v="0.72083333333333333"/>
    <n v="0.5"/>
    <n v="7.6479999999999997"/>
    <n v="0"/>
    <n v="48"/>
    <s v="BASE DE DATOS"/>
    <m/>
  </r>
  <r>
    <s v="20"/>
    <x v="8"/>
    <s v="YANACO"/>
    <s v="33045294"/>
    <s v="33045294"/>
    <x v="0"/>
    <m/>
    <m/>
    <n v="5.4249999999999998"/>
    <n v="3.4"/>
    <m/>
    <m/>
    <n v="0.247"/>
    <m/>
    <m/>
    <m/>
    <n v="0"/>
    <n v="0"/>
    <x v="0"/>
    <s v="YANACO33045294EL"/>
    <s v="Minera Yanacocha S.A."/>
    <x v="106"/>
    <x v="106"/>
    <s v="C.T. Yanacocha Norte"/>
    <x v="347"/>
    <x v="0"/>
    <x v="0"/>
    <x v="340"/>
    <x v="0"/>
    <s v="Instalado"/>
    <s v="Operativo"/>
    <s v="Autoproductor"/>
    <x v="2"/>
    <x v="0"/>
    <x v="0"/>
    <x v="0"/>
    <s v="Privado"/>
    <s v="CAJAMARCA"/>
    <s v="CAJAMARCA"/>
    <s v="CAJAMARCA"/>
    <s v="ENCAÑADA"/>
    <n v="0"/>
    <x v="0"/>
    <n v="0"/>
    <x v="0"/>
    <n v="0"/>
    <x v="0"/>
    <x v="0"/>
    <n v="0.247"/>
    <n v="2.4699999999999999E-4"/>
    <m/>
    <n v="0.45208333333333334"/>
    <n v="0.28333333333333333"/>
    <n v="7.6479999999999997"/>
    <n v="0"/>
    <n v="48"/>
    <s v="BASE DE DATOS"/>
    <m/>
  </r>
  <r>
    <s v="20"/>
    <x v="11"/>
    <s v="EACGSA"/>
    <s v="53011498"/>
    <s v="53011498"/>
    <x v="2"/>
    <m/>
    <m/>
    <n v="37"/>
    <n v="32"/>
    <m/>
    <m/>
    <n v="13165.092000000001"/>
    <m/>
    <m/>
    <m/>
    <n v="28"/>
    <n v="19.68"/>
    <x v="0"/>
    <s v="EACGSA53011498TV"/>
    <s v="Empresa Agroindustrial Casa Grande S.A."/>
    <x v="113"/>
    <x v="113"/>
    <s v="CENTRAL THERMICA CASA GRANDE"/>
    <x v="357"/>
    <x v="2"/>
    <x v="2"/>
    <x v="340"/>
    <x v="0"/>
    <s v="Instalado"/>
    <s v="Operativo"/>
    <s v="Autoproductor"/>
    <x v="2"/>
    <x v="0"/>
    <x v="0"/>
    <x v="0"/>
    <s v="Privado"/>
    <s v="LA LIBERTAD"/>
    <s v="LA LIBERTAD"/>
    <s v="ASCOPE"/>
    <s v="ASCOPE"/>
    <n v="0"/>
    <x v="3"/>
    <s v="COGENERADOR"/>
    <x v="0"/>
    <n v="0"/>
    <x v="0"/>
    <x v="0"/>
    <n v="13165.092000000001"/>
    <n v="13.165092000000001"/>
    <m/>
    <n v="3.0833333333333335"/>
    <n v="2.6666666666666665"/>
    <n v="7.6479999999999997"/>
    <n v="0"/>
    <n v="10"/>
    <s v="BASE DE DATOS"/>
    <m/>
  </r>
  <r>
    <s v="20"/>
    <x v="11"/>
    <s v="RETAMA"/>
    <s v="33025293"/>
    <s v="33025293"/>
    <x v="0"/>
    <m/>
    <m/>
    <n v="13.734999999999999"/>
    <n v="9.9849999999999994"/>
    <m/>
    <m/>
    <n v="3.5819999999999999"/>
    <m/>
    <m/>
    <m/>
    <n v="0"/>
    <n v="0"/>
    <x v="0"/>
    <s v="RETAMA33025293EL"/>
    <s v="Minera Aur¡fera Retamas S.A."/>
    <x v="90"/>
    <x v="90"/>
    <s v="C.T. San Andr‚s"/>
    <x v="307"/>
    <x v="0"/>
    <x v="0"/>
    <x v="340"/>
    <x v="0"/>
    <s v="Instalado"/>
    <s v="Operativo"/>
    <s v="Autoproductor"/>
    <x v="2"/>
    <x v="0"/>
    <x v="0"/>
    <x v="0"/>
    <s v="Privado"/>
    <s v="LA LIBERTAD"/>
    <s v="LA LIBERTAD"/>
    <s v="PATAZ"/>
    <s v="PARCOY"/>
    <n v="0"/>
    <x v="0"/>
    <n v="0"/>
    <x v="0"/>
    <n v="0"/>
    <x v="0"/>
    <x v="0"/>
    <n v="3.5819999999999999"/>
    <n v="3.5819999999999997E-3"/>
    <m/>
    <n v="1.1445833333333333"/>
    <n v="0.83208333333333329"/>
    <n v="7.6479999999999997"/>
    <n v="0"/>
    <n v="45"/>
    <s v="BASE DE DATOS"/>
    <m/>
  </r>
  <r>
    <s v="20"/>
    <x v="11"/>
    <s v="CMCHUN"/>
    <s v="53017902"/>
    <s v="53017902"/>
    <x v="0"/>
    <m/>
    <m/>
    <n v="4.99"/>
    <n v="3.6"/>
    <m/>
    <m/>
    <n v="0"/>
    <m/>
    <m/>
    <m/>
    <n v="0"/>
    <n v="0"/>
    <x v="0"/>
    <s v="CMCHUN53017902EL"/>
    <s v="Compañía Minera Chungar S.A.C."/>
    <x v="96"/>
    <x v="96"/>
    <s v="C.T. Esperanza"/>
    <x v="318"/>
    <x v="0"/>
    <x v="0"/>
    <x v="340"/>
    <x v="0"/>
    <s v="Instalado"/>
    <s v="Operativo"/>
    <s v="Autoproductor"/>
    <x v="2"/>
    <x v="0"/>
    <x v="0"/>
    <x v="0"/>
    <s v="Privado"/>
    <s v="PASCO"/>
    <s v="PASCO"/>
    <s v="PASCO"/>
    <s v="HUAYLLAY"/>
    <n v="0"/>
    <x v="0"/>
    <n v="0"/>
    <x v="0"/>
    <n v="0"/>
    <x v="0"/>
    <x v="0"/>
    <n v="0"/>
    <n v="0"/>
    <m/>
    <n v="0.41583333333333333"/>
    <n v="0.3"/>
    <n v="7.6479999999999997"/>
    <n v="0"/>
    <n v="26"/>
    <s v="BASE DE DATOS"/>
    <m/>
  </r>
  <r>
    <s v="20"/>
    <x v="11"/>
    <s v="CMCHUN"/>
    <s v="53024717"/>
    <s v="53024717"/>
    <x v="0"/>
    <m/>
    <m/>
    <n v="0.34"/>
    <n v="0.3"/>
    <m/>
    <m/>
    <n v="0"/>
    <m/>
    <m/>
    <m/>
    <n v="0"/>
    <n v="0"/>
    <x v="0"/>
    <s v="CMCHUN53024717EL"/>
    <s v="Compañía Minera Chungar S.A.C."/>
    <x v="96"/>
    <x v="96"/>
    <s v="C.T. Planta Concentradora"/>
    <x v="319"/>
    <x v="0"/>
    <x v="0"/>
    <x v="340"/>
    <x v="0"/>
    <s v="Instalado"/>
    <s v="Operativo"/>
    <s v="Autoproductor"/>
    <x v="2"/>
    <x v="0"/>
    <x v="0"/>
    <x v="0"/>
    <s v="Privado"/>
    <s v="JUNIN"/>
    <s v="JUNIN"/>
    <n v="0"/>
    <n v="0"/>
    <n v="0"/>
    <x v="0"/>
    <n v="0"/>
    <x v="0"/>
    <n v="0"/>
    <x v="0"/>
    <x v="0"/>
    <n v="0"/>
    <n v="0"/>
    <m/>
    <n v="2.8333333333333335E-2"/>
    <n v="2.4999999999999998E-2"/>
    <n v="7.6479999999999997"/>
    <n v="0"/>
    <n v="26"/>
    <s v="BASE DE DATOS"/>
    <m/>
  </r>
  <r>
    <s v="20"/>
    <x v="11"/>
    <s v="CMCHUN"/>
    <s v="53024817"/>
    <s v="53024817"/>
    <x v="0"/>
    <m/>
    <m/>
    <n v="0.20399999999999999"/>
    <n v="0.2"/>
    <m/>
    <m/>
    <n v="0"/>
    <m/>
    <m/>
    <m/>
    <n v="0"/>
    <n v="0"/>
    <x v="0"/>
    <s v="CMCHUN53024817EL"/>
    <s v="Compañía Minera Chungar S.A.C."/>
    <x v="96"/>
    <x v="96"/>
    <s v="C.T. Tajo Don Pablo"/>
    <x v="320"/>
    <x v="0"/>
    <x v="0"/>
    <x v="340"/>
    <x v="0"/>
    <s v="Instalado"/>
    <s v="Operativo"/>
    <s v="Autoproductor"/>
    <x v="2"/>
    <x v="0"/>
    <x v="0"/>
    <x v="0"/>
    <s v="Privado"/>
    <s v="JUNIN"/>
    <s v="JUNIN"/>
    <n v="0"/>
    <n v="0"/>
    <n v="0"/>
    <x v="0"/>
    <n v="0"/>
    <x v="0"/>
    <n v="0"/>
    <x v="0"/>
    <x v="0"/>
    <n v="0"/>
    <n v="0"/>
    <m/>
    <n v="1.6999999999999998E-2"/>
    <n v="1.6666666666666666E-2"/>
    <n v="7.6479999999999997"/>
    <n v="0"/>
    <n v="26"/>
    <s v="BASE DE DATOS"/>
    <m/>
  </r>
  <r>
    <s v="20"/>
    <x v="0"/>
    <s v="AGUENE"/>
    <s v="53014699"/>
    <s v="53014699"/>
    <x v="1"/>
    <m/>
    <m/>
    <n v="1"/>
    <n v="1"/>
    <m/>
    <m/>
    <n v="186.51400000000001"/>
    <m/>
    <m/>
    <m/>
    <n v="42"/>
    <n v="0.22"/>
    <x v="0"/>
    <s v="AGUENE53014699TG"/>
    <s v="Aguaytia Energy del Per£"/>
    <x v="128"/>
    <x v="128"/>
    <s v="C.T. Gas"/>
    <x v="397"/>
    <x v="1"/>
    <x v="1"/>
    <x v="340"/>
    <x v="0"/>
    <s v="Instalado"/>
    <s v="Operativo"/>
    <s v="Autoproductor"/>
    <x v="2"/>
    <x v="0"/>
    <x v="0"/>
    <x v="0"/>
    <s v="Privado"/>
    <s v="UCAYALI"/>
    <s v="UCAYALI"/>
    <s v="PADRE ABAD"/>
    <s v="PADRE ABAD (Aguaytia)"/>
    <n v="0"/>
    <x v="1"/>
    <n v="0"/>
    <x v="0"/>
    <n v="0"/>
    <x v="0"/>
    <x v="0"/>
    <n v="186.51400000000001"/>
    <n v="0.18651400000000001"/>
    <m/>
    <n v="8.3333333333333329E-2"/>
    <n v="8.3333333333333329E-2"/>
    <n v="7.6479999999999997"/>
    <n v="0"/>
    <n v="2"/>
    <s v="BASE DE DATOS"/>
    <m/>
  </r>
  <r>
    <s v="20"/>
    <x v="1"/>
    <s v="AGUENE"/>
    <s v="53014699"/>
    <s v="53014699"/>
    <x v="1"/>
    <m/>
    <m/>
    <n v="1"/>
    <n v="1"/>
    <m/>
    <m/>
    <n v="182.232"/>
    <m/>
    <m/>
    <m/>
    <n v="42"/>
    <n v="0.22"/>
    <x v="0"/>
    <s v="AGUENE53014699TG"/>
    <s v="Aguaytia Energy del Per£"/>
    <x v="128"/>
    <x v="128"/>
    <s v="C.T. Gas"/>
    <x v="397"/>
    <x v="1"/>
    <x v="1"/>
    <x v="340"/>
    <x v="0"/>
    <s v="Instalado"/>
    <s v="Operativo"/>
    <s v="Autoproductor"/>
    <x v="2"/>
    <x v="0"/>
    <x v="0"/>
    <x v="0"/>
    <s v="Privado"/>
    <s v="UCAYALI"/>
    <s v="UCAYALI"/>
    <s v="PADRE ABAD"/>
    <s v="PADRE ABAD (Aguaytia)"/>
    <n v="0"/>
    <x v="1"/>
    <n v="0"/>
    <x v="0"/>
    <n v="0"/>
    <x v="0"/>
    <x v="0"/>
    <n v="182.232"/>
    <n v="0.18223200000000001"/>
    <m/>
    <n v="8.3333333333333329E-2"/>
    <n v="8.3333333333333329E-2"/>
    <n v="7.6479999999999997"/>
    <n v="0"/>
    <n v="2"/>
    <s v="BASE DE DATOS"/>
    <m/>
  </r>
  <r>
    <s v="20"/>
    <x v="2"/>
    <s v="AGUENE"/>
    <s v="53014699"/>
    <s v="53014699"/>
    <x v="1"/>
    <m/>
    <m/>
    <n v="1"/>
    <n v="1"/>
    <m/>
    <m/>
    <n v="171.45"/>
    <m/>
    <m/>
    <m/>
    <n v="42"/>
    <n v="0.22"/>
    <x v="0"/>
    <s v="AGUENE53014699TG"/>
    <s v="Aguaytia Energy del Per£"/>
    <x v="128"/>
    <x v="128"/>
    <s v="C.T. Gas"/>
    <x v="397"/>
    <x v="1"/>
    <x v="1"/>
    <x v="340"/>
    <x v="0"/>
    <s v="Instalado"/>
    <s v="Operativo"/>
    <s v="Autoproductor"/>
    <x v="2"/>
    <x v="0"/>
    <x v="0"/>
    <x v="0"/>
    <s v="Privado"/>
    <s v="UCAYALI"/>
    <s v="UCAYALI"/>
    <s v="PADRE ABAD"/>
    <s v="PADRE ABAD (Aguaytia)"/>
    <n v="0"/>
    <x v="1"/>
    <n v="0"/>
    <x v="0"/>
    <n v="0"/>
    <x v="0"/>
    <x v="0"/>
    <n v="171.45"/>
    <n v="0.17144999999999999"/>
    <m/>
    <n v="8.3333333333333329E-2"/>
    <n v="8.3333333333333329E-2"/>
    <n v="7.6479999999999997"/>
    <n v="0"/>
    <n v="2"/>
    <s v="BASE DE DATOS"/>
    <m/>
  </r>
  <r>
    <s v="20"/>
    <x v="3"/>
    <s v="AGUENE"/>
    <s v="53014699"/>
    <s v="53014699"/>
    <x v="1"/>
    <m/>
    <m/>
    <n v="1"/>
    <n v="1"/>
    <m/>
    <m/>
    <n v="173.898"/>
    <m/>
    <m/>
    <m/>
    <n v="42"/>
    <n v="0.22"/>
    <x v="0"/>
    <s v="AGUENE53014699TG"/>
    <s v="Aguaytia Energy del Per£"/>
    <x v="128"/>
    <x v="128"/>
    <s v="C.T. Gas"/>
    <x v="397"/>
    <x v="1"/>
    <x v="1"/>
    <x v="340"/>
    <x v="0"/>
    <s v="Instalado"/>
    <s v="Operativo"/>
    <s v="Autoproductor"/>
    <x v="2"/>
    <x v="0"/>
    <x v="0"/>
    <x v="0"/>
    <s v="Privado"/>
    <s v="UCAYALI"/>
    <s v="UCAYALI"/>
    <s v="PADRE ABAD"/>
    <s v="PADRE ABAD (Aguaytia)"/>
    <n v="0"/>
    <x v="1"/>
    <n v="0"/>
    <x v="0"/>
    <n v="0"/>
    <x v="0"/>
    <x v="0"/>
    <n v="173.898"/>
    <n v="0.173898"/>
    <m/>
    <n v="8.3333333333333329E-2"/>
    <n v="8.3333333333333329E-2"/>
    <n v="7.6479999999999997"/>
    <n v="0"/>
    <n v="2"/>
    <s v="BASE DE DATOS"/>
    <m/>
  </r>
  <r>
    <s v="20"/>
    <x v="4"/>
    <s v="AGUENE"/>
    <s v="53014699"/>
    <s v="53014699"/>
    <x v="1"/>
    <m/>
    <m/>
    <n v="1"/>
    <n v="1"/>
    <m/>
    <m/>
    <n v="189.983"/>
    <m/>
    <m/>
    <m/>
    <n v="42"/>
    <n v="0.22"/>
    <x v="0"/>
    <s v="AGUENE53014699TG"/>
    <s v="Aguaytia Energy del Per£"/>
    <x v="128"/>
    <x v="128"/>
    <s v="C.T. Gas"/>
    <x v="397"/>
    <x v="1"/>
    <x v="1"/>
    <x v="340"/>
    <x v="0"/>
    <s v="Instalado"/>
    <s v="Operativo"/>
    <s v="Autoproductor"/>
    <x v="2"/>
    <x v="0"/>
    <x v="0"/>
    <x v="0"/>
    <s v="Privado"/>
    <s v="UCAYALI"/>
    <s v="UCAYALI"/>
    <s v="PADRE ABAD"/>
    <s v="PADRE ABAD (Aguaytia)"/>
    <n v="0"/>
    <x v="1"/>
    <n v="0"/>
    <x v="0"/>
    <n v="0"/>
    <x v="0"/>
    <x v="0"/>
    <n v="189.983"/>
    <n v="0.18998300000000001"/>
    <m/>
    <n v="8.3333333333333329E-2"/>
    <n v="8.3333333333333329E-2"/>
    <n v="7.6479999999999997"/>
    <n v="0"/>
    <n v="2"/>
    <s v="BASE DE DATOS"/>
    <m/>
  </r>
  <r>
    <s v="20"/>
    <x v="5"/>
    <s v="AGUENE"/>
    <s v="53014699"/>
    <s v="53014699"/>
    <x v="1"/>
    <m/>
    <m/>
    <n v="1"/>
    <n v="1"/>
    <m/>
    <m/>
    <n v="181.874"/>
    <m/>
    <m/>
    <m/>
    <n v="42"/>
    <n v="0.22"/>
    <x v="0"/>
    <s v="AGUENE53014699TG"/>
    <s v="Aguaytia Energy del Per£"/>
    <x v="128"/>
    <x v="128"/>
    <s v="C.T. Gas"/>
    <x v="397"/>
    <x v="1"/>
    <x v="1"/>
    <x v="340"/>
    <x v="0"/>
    <s v="Instalado"/>
    <s v="Operativo"/>
    <s v="Autoproductor"/>
    <x v="2"/>
    <x v="0"/>
    <x v="0"/>
    <x v="0"/>
    <s v="Privado"/>
    <s v="UCAYALI"/>
    <s v="UCAYALI"/>
    <s v="PADRE ABAD"/>
    <s v="PADRE ABAD (Aguaytia)"/>
    <n v="0"/>
    <x v="1"/>
    <n v="0"/>
    <x v="0"/>
    <n v="0"/>
    <x v="0"/>
    <x v="0"/>
    <n v="181.874"/>
    <n v="0.18187400000000001"/>
    <m/>
    <n v="8.3333333333333329E-2"/>
    <n v="8.3333333333333329E-2"/>
    <n v="7.6479999999999997"/>
    <n v="0"/>
    <n v="2"/>
    <s v="BASE DE DATOS"/>
    <m/>
  </r>
  <r>
    <s v="20"/>
    <x v="6"/>
    <s v="AGUENE"/>
    <s v="53014699"/>
    <s v="53014699"/>
    <x v="1"/>
    <m/>
    <m/>
    <n v="1"/>
    <n v="1"/>
    <m/>
    <m/>
    <n v="144.6"/>
    <m/>
    <m/>
    <m/>
    <n v="42"/>
    <n v="0.22"/>
    <x v="0"/>
    <s v="AGUENE53014699TG"/>
    <s v="Aguaytia Energy del Per£"/>
    <x v="128"/>
    <x v="128"/>
    <s v="C.T. Gas"/>
    <x v="397"/>
    <x v="1"/>
    <x v="1"/>
    <x v="340"/>
    <x v="0"/>
    <s v="Instalado"/>
    <s v="Operativo"/>
    <s v="Autoproductor"/>
    <x v="2"/>
    <x v="0"/>
    <x v="0"/>
    <x v="0"/>
    <s v="Privado"/>
    <s v="UCAYALI"/>
    <s v="UCAYALI"/>
    <s v="PADRE ABAD"/>
    <s v="PADRE ABAD (Aguaytia)"/>
    <n v="0"/>
    <x v="1"/>
    <n v="0"/>
    <x v="0"/>
    <n v="0"/>
    <x v="0"/>
    <x v="0"/>
    <n v="144.6"/>
    <n v="0.14460000000000001"/>
    <m/>
    <n v="8.3333333333333329E-2"/>
    <n v="8.3333333333333329E-2"/>
    <n v="7.6479999999999997"/>
    <n v="0"/>
    <n v="2"/>
    <s v="BASE DE DATOS"/>
    <m/>
  </r>
  <r>
    <s v="20"/>
    <x v="7"/>
    <s v="AGUENE"/>
    <s v="53014699"/>
    <s v="53014699"/>
    <x v="1"/>
    <m/>
    <m/>
    <n v="1"/>
    <n v="1"/>
    <m/>
    <m/>
    <n v="187.465"/>
    <m/>
    <m/>
    <m/>
    <n v="42"/>
    <n v="0.22"/>
    <x v="0"/>
    <s v="AGUENE53014699TG"/>
    <s v="Aguaytia Energy del Per£"/>
    <x v="128"/>
    <x v="128"/>
    <s v="C.T. Gas"/>
    <x v="397"/>
    <x v="1"/>
    <x v="1"/>
    <x v="340"/>
    <x v="0"/>
    <s v="Instalado"/>
    <s v="Operativo"/>
    <s v="Autoproductor"/>
    <x v="2"/>
    <x v="0"/>
    <x v="0"/>
    <x v="0"/>
    <s v="Privado"/>
    <s v="UCAYALI"/>
    <s v="UCAYALI"/>
    <s v="PADRE ABAD"/>
    <s v="PADRE ABAD (Aguaytia)"/>
    <n v="0"/>
    <x v="1"/>
    <n v="0"/>
    <x v="0"/>
    <n v="0"/>
    <x v="0"/>
    <x v="0"/>
    <n v="187.465"/>
    <n v="0.18746499999999999"/>
    <m/>
    <n v="8.3333333333333329E-2"/>
    <n v="8.3333333333333329E-2"/>
    <n v="7.6479999999999997"/>
    <n v="0"/>
    <n v="2"/>
    <s v="BASE DE DATOS"/>
    <m/>
  </r>
  <r>
    <s v="20"/>
    <x v="8"/>
    <s v="AGUENE"/>
    <s v="53014699"/>
    <s v="53014699"/>
    <x v="1"/>
    <m/>
    <m/>
    <n v="1"/>
    <n v="1"/>
    <m/>
    <m/>
    <n v="187.465"/>
    <m/>
    <m/>
    <m/>
    <n v="42"/>
    <n v="0.22"/>
    <x v="0"/>
    <s v="AGUENE53014699TG"/>
    <s v="Aguaytia Energy del Per£"/>
    <x v="128"/>
    <x v="128"/>
    <s v="C.T. Gas"/>
    <x v="397"/>
    <x v="1"/>
    <x v="1"/>
    <x v="340"/>
    <x v="0"/>
    <s v="Instalado"/>
    <s v="Operativo"/>
    <s v="Autoproductor"/>
    <x v="2"/>
    <x v="0"/>
    <x v="0"/>
    <x v="0"/>
    <s v="Privado"/>
    <s v="UCAYALI"/>
    <s v="UCAYALI"/>
    <s v="PADRE ABAD"/>
    <s v="PADRE ABAD (Aguaytia)"/>
    <n v="0"/>
    <x v="1"/>
    <n v="0"/>
    <x v="0"/>
    <n v="0"/>
    <x v="0"/>
    <x v="0"/>
    <n v="187.465"/>
    <n v="0.18746499999999999"/>
    <m/>
    <n v="8.3333333333333329E-2"/>
    <n v="8.3333333333333329E-2"/>
    <n v="7.6479999999999997"/>
    <n v="0"/>
    <n v="2"/>
    <s v="BASE DE DATOS"/>
    <m/>
  </r>
  <r>
    <s v="20"/>
    <x v="9"/>
    <s v="AGUENE"/>
    <s v="53014699"/>
    <s v="53014699"/>
    <x v="1"/>
    <m/>
    <m/>
    <n v="1"/>
    <n v="1"/>
    <m/>
    <m/>
    <n v="109.77500000000001"/>
    <m/>
    <m/>
    <m/>
    <n v="42"/>
    <n v="0.22"/>
    <x v="0"/>
    <s v="AGUENE53014699TG"/>
    <s v="Aguaytia Energy del Per£"/>
    <x v="128"/>
    <x v="128"/>
    <s v="C.T. Gas"/>
    <x v="397"/>
    <x v="1"/>
    <x v="1"/>
    <x v="340"/>
    <x v="0"/>
    <s v="Instalado"/>
    <s v="Operativo"/>
    <s v="Autoproductor"/>
    <x v="2"/>
    <x v="0"/>
    <x v="0"/>
    <x v="0"/>
    <s v="Privado"/>
    <s v="UCAYALI"/>
    <s v="UCAYALI"/>
    <s v="PADRE ABAD"/>
    <s v="PADRE ABAD (Aguaytia)"/>
    <n v="0"/>
    <x v="1"/>
    <n v="0"/>
    <x v="0"/>
    <n v="0"/>
    <x v="0"/>
    <x v="0"/>
    <n v="109.77500000000001"/>
    <n v="0.10977500000000001"/>
    <m/>
    <n v="8.3333333333333329E-2"/>
    <n v="8.3333333333333329E-2"/>
    <n v="7.6479999999999997"/>
    <n v="0"/>
    <n v="2"/>
    <s v="BASE DE DATOS"/>
    <m/>
  </r>
  <r>
    <s v="20"/>
    <x v="10"/>
    <s v="AGUENE"/>
    <s v="53014699"/>
    <s v="53014699"/>
    <x v="1"/>
    <m/>
    <m/>
    <n v="1"/>
    <n v="1"/>
    <m/>
    <m/>
    <n v="190.75899999999999"/>
    <m/>
    <m/>
    <m/>
    <n v="42"/>
    <n v="0.22"/>
    <x v="0"/>
    <s v="AGUENE53014699TG"/>
    <s v="Aguaytia Energy del Per£"/>
    <x v="128"/>
    <x v="128"/>
    <s v="C.T. Gas"/>
    <x v="397"/>
    <x v="1"/>
    <x v="1"/>
    <x v="340"/>
    <x v="0"/>
    <s v="Instalado"/>
    <s v="Operativo"/>
    <s v="Autoproductor"/>
    <x v="2"/>
    <x v="0"/>
    <x v="0"/>
    <x v="0"/>
    <s v="Privado"/>
    <s v="UCAYALI"/>
    <s v="UCAYALI"/>
    <s v="PADRE ABAD"/>
    <s v="PADRE ABAD (Aguaytia)"/>
    <n v="0"/>
    <x v="1"/>
    <n v="0"/>
    <x v="0"/>
    <n v="0"/>
    <x v="0"/>
    <x v="0"/>
    <n v="190.75899999999999"/>
    <n v="0.19075899999999998"/>
    <m/>
    <n v="8.3333333333333329E-2"/>
    <n v="8.3333333333333329E-2"/>
    <n v="7.6479999999999997"/>
    <n v="0"/>
    <n v="2"/>
    <s v="BASE DE DATOS"/>
    <m/>
  </r>
  <r>
    <s v="20"/>
    <x v="11"/>
    <s v="AGUENE"/>
    <s v="53014699"/>
    <s v="53014699"/>
    <x v="1"/>
    <m/>
    <m/>
    <n v="1"/>
    <n v="1"/>
    <m/>
    <m/>
    <n v="180.66800000000001"/>
    <m/>
    <m/>
    <m/>
    <n v="42"/>
    <n v="0.22"/>
    <x v="0"/>
    <s v="AGUENE53014699TG"/>
    <s v="Aguaytia Energy del Per£"/>
    <x v="128"/>
    <x v="128"/>
    <s v="C.T. Gas"/>
    <x v="397"/>
    <x v="1"/>
    <x v="1"/>
    <x v="340"/>
    <x v="0"/>
    <s v="Instalado"/>
    <s v="Operativo"/>
    <s v="Autoproductor"/>
    <x v="2"/>
    <x v="0"/>
    <x v="0"/>
    <x v="0"/>
    <s v="Privado"/>
    <s v="UCAYALI"/>
    <s v="UCAYALI"/>
    <s v="PADRE ABAD"/>
    <s v="PADRE ABAD (Aguaytia)"/>
    <n v="0"/>
    <x v="1"/>
    <n v="0"/>
    <x v="0"/>
    <n v="0"/>
    <x v="0"/>
    <x v="0"/>
    <n v="180.66800000000001"/>
    <n v="0.180668"/>
    <m/>
    <n v="8.3333333333333329E-2"/>
    <n v="8.3333333333333329E-2"/>
    <n v="7.6479999999999997"/>
    <n v="0"/>
    <n v="2"/>
    <s v="BASE DE DATOS"/>
    <m/>
  </r>
  <r>
    <s v="20"/>
    <x v="11"/>
    <s v="LAREDO"/>
    <s v="53204012"/>
    <s v="53204012"/>
    <x v="2"/>
    <m/>
    <m/>
    <n v="1.25"/>
    <n v="1.25"/>
    <m/>
    <m/>
    <n v="0"/>
    <m/>
    <m/>
    <m/>
    <n v="0"/>
    <n v="0"/>
    <x v="0"/>
    <s v="LAREDO53204012TV"/>
    <s v="Empresa Agroindustrial Laredo S.A.A."/>
    <x v="117"/>
    <x v="117"/>
    <s v="C.T. TURBO GENERADOR 1"/>
    <x v="390"/>
    <x v="2"/>
    <x v="2"/>
    <x v="340"/>
    <x v="0"/>
    <s v="Instalado"/>
    <s v="Operativo"/>
    <s v="Autoproductor"/>
    <x v="2"/>
    <x v="0"/>
    <x v="0"/>
    <x v="0"/>
    <s v="Privado"/>
    <s v="LA LIBERTAD"/>
    <s v="LA LIBERTAD"/>
    <s v="TRUJILLO"/>
    <s v="LAREDO"/>
    <n v="0"/>
    <x v="3"/>
    <s v="COGENERADOR"/>
    <x v="0"/>
    <n v="0"/>
    <x v="0"/>
    <x v="0"/>
    <n v="0"/>
    <n v="0"/>
    <m/>
    <n v="0.25"/>
    <n v="0.25"/>
    <n v="7.6479999999999997"/>
    <n v="0"/>
    <n v="1"/>
    <s v="BASE DE DATOS"/>
    <m/>
  </r>
  <r>
    <s v="20"/>
    <x v="11"/>
    <s v="LAREDO"/>
    <s v="53204112"/>
    <s v="53204112"/>
    <x v="2"/>
    <m/>
    <m/>
    <n v="1.25"/>
    <n v="1.25"/>
    <m/>
    <m/>
    <n v="0"/>
    <m/>
    <m/>
    <m/>
    <n v="0"/>
    <n v="0"/>
    <x v="0"/>
    <s v="LAREDO53204112TV"/>
    <s v="Empresa Agroindustrial Laredo S.A.A."/>
    <x v="117"/>
    <x v="117"/>
    <s v="C.T. TURBO GENERADOR 2"/>
    <x v="391"/>
    <x v="2"/>
    <x v="2"/>
    <x v="340"/>
    <x v="0"/>
    <s v="Instalado"/>
    <s v="Operativo"/>
    <s v="Autoproductor"/>
    <x v="2"/>
    <x v="0"/>
    <x v="0"/>
    <x v="0"/>
    <s v="Privado"/>
    <s v="LA LIBERTAD"/>
    <s v="LA LIBERTAD"/>
    <s v="TRUJILLO"/>
    <s v="LAREDO"/>
    <n v="0"/>
    <x v="3"/>
    <s v="COGENERADOR"/>
    <x v="0"/>
    <n v="0"/>
    <x v="0"/>
    <x v="0"/>
    <n v="0"/>
    <n v="0"/>
    <m/>
    <n v="0.25"/>
    <n v="0.25"/>
    <n v="7.6479999999999997"/>
    <n v="0"/>
    <n v="1"/>
    <s v="BASE DE DATOS"/>
    <m/>
  </r>
  <r>
    <s v="20"/>
    <x v="11"/>
    <s v="LAREDO"/>
    <s v="53204212"/>
    <s v="53204212"/>
    <x v="2"/>
    <m/>
    <m/>
    <n v="3"/>
    <n v="2.5"/>
    <m/>
    <m/>
    <n v="1.4059999999999999"/>
    <m/>
    <m/>
    <m/>
    <n v="0"/>
    <n v="1.85"/>
    <x v="0"/>
    <s v="LAREDO53204212TV"/>
    <s v="Empresa Agroindustrial Laredo S.A.A."/>
    <x v="117"/>
    <x v="117"/>
    <s v="C.T. TURBO GENERADOR 3"/>
    <x v="392"/>
    <x v="2"/>
    <x v="2"/>
    <x v="340"/>
    <x v="0"/>
    <s v="Instalado"/>
    <s v="Operativo"/>
    <s v="Autoproductor"/>
    <x v="2"/>
    <x v="0"/>
    <x v="0"/>
    <x v="0"/>
    <s v="Privado"/>
    <s v="LA LIBERTAD"/>
    <s v="LA LIBERTAD"/>
    <s v="TRUJILLO"/>
    <s v="LAREDO"/>
    <n v="0"/>
    <x v="3"/>
    <s v="COGENERADOR"/>
    <x v="0"/>
    <n v="0"/>
    <x v="0"/>
    <x v="0"/>
    <n v="1.4059999999999999"/>
    <n v="1.4059999999999999E-3"/>
    <m/>
    <n v="0.6"/>
    <n v="0.5"/>
    <n v="7.6479999999999997"/>
    <n v="0"/>
    <n v="1"/>
    <s v="BASE DE DATOS"/>
    <m/>
  </r>
  <r>
    <s v="20"/>
    <x v="11"/>
    <s v="LAREDO"/>
    <s v="53204312"/>
    <s v="53204312"/>
    <x v="2"/>
    <m/>
    <m/>
    <n v="3"/>
    <n v="2.5"/>
    <m/>
    <m/>
    <n v="0"/>
    <m/>
    <m/>
    <m/>
    <n v="0"/>
    <n v="0"/>
    <x v="0"/>
    <s v="LAREDO53204312TV"/>
    <s v="Empresa Agroindustrial Laredo S.A.A."/>
    <x v="117"/>
    <x v="117"/>
    <s v="C.T. TURBO GENERADOR 4"/>
    <x v="393"/>
    <x v="2"/>
    <x v="2"/>
    <x v="340"/>
    <x v="0"/>
    <s v="Instalado"/>
    <s v="Operativo"/>
    <s v="Autoproductor"/>
    <x v="2"/>
    <x v="0"/>
    <x v="0"/>
    <x v="0"/>
    <s v="Privado"/>
    <s v="LA LIBERTAD"/>
    <s v="LA LIBERTAD"/>
    <s v="TRUJILLO"/>
    <s v="LAREDO"/>
    <n v="0"/>
    <x v="3"/>
    <s v="COGENERADOR"/>
    <x v="0"/>
    <n v="0"/>
    <x v="0"/>
    <x v="0"/>
    <n v="0"/>
    <n v="0"/>
    <m/>
    <n v="0.6"/>
    <n v="0.5"/>
    <n v="7.6479999999999997"/>
    <n v="0"/>
    <n v="1"/>
    <s v="BASE DE DATOS"/>
    <m/>
  </r>
  <r>
    <s v="20"/>
    <x v="11"/>
    <s v="LAREDO"/>
    <s v="53024617"/>
    <s v="53024617"/>
    <x v="2"/>
    <m/>
    <m/>
    <n v="10"/>
    <n v="10"/>
    <m/>
    <m/>
    <n v="2829.89"/>
    <m/>
    <m/>
    <m/>
    <n v="0"/>
    <n v="4.4509999999999996"/>
    <x v="0"/>
    <s v="LAREDO53024617TV"/>
    <s v="Empresa Agroindustrial Laredo S.A.A."/>
    <x v="117"/>
    <x v="117"/>
    <s v="C.T. TURBO GENERADOR 5"/>
    <x v="369"/>
    <x v="2"/>
    <x v="2"/>
    <x v="340"/>
    <x v="0"/>
    <s v="Instalado"/>
    <s v="Operativo"/>
    <s v="Autoproductor"/>
    <x v="2"/>
    <x v="0"/>
    <x v="0"/>
    <x v="0"/>
    <s v="Privado"/>
    <s v="LA LIBERTAD"/>
    <s v="LA LIBERTAD"/>
    <s v="TRUJILLO"/>
    <s v="LAREDO"/>
    <n v="0"/>
    <x v="3"/>
    <s v="COGENERADOR"/>
    <x v="0"/>
    <n v="0"/>
    <x v="0"/>
    <x v="0"/>
    <n v="2829.89"/>
    <n v="2.8298899999999998"/>
    <m/>
    <n v="0.83333333333333337"/>
    <n v="0.83333333333333337"/>
    <n v="7.6479999999999997"/>
    <n v="0"/>
    <n v="1"/>
    <s v="BASE DE DATOS"/>
    <m/>
  </r>
  <r>
    <s v="20"/>
    <x v="11"/>
    <s v="LAREDO"/>
    <s v="53204412"/>
    <s v="53204412"/>
    <x v="2"/>
    <m/>
    <m/>
    <n v="0.8"/>
    <n v="0.8"/>
    <m/>
    <m/>
    <n v="22.486000000000001"/>
    <m/>
    <m/>
    <m/>
    <n v="0"/>
    <n v="0.8"/>
    <x v="0"/>
    <s v="LAREDO53204412TV"/>
    <s v="Empresa Agroindustrial Laredo S.A.A."/>
    <x v="117"/>
    <x v="117"/>
    <s v="C.T. UNIDAD DIESEL"/>
    <x v="370"/>
    <x v="0"/>
    <x v="0"/>
    <x v="340"/>
    <x v="0"/>
    <s v="Instalado"/>
    <s v="Operativo"/>
    <s v="Autoproductor"/>
    <x v="2"/>
    <x v="0"/>
    <x v="0"/>
    <x v="0"/>
    <s v="Privado"/>
    <s v="LA LIBERTAD"/>
    <s v="LA LIBERTAD"/>
    <s v="TRUJILLO"/>
    <s v="LAREDO"/>
    <n v="0"/>
    <x v="0"/>
    <s v="COGENERADOR"/>
    <x v="0"/>
    <n v="0"/>
    <x v="0"/>
    <x v="0"/>
    <n v="22.486000000000001"/>
    <n v="2.2485999999999999E-2"/>
    <m/>
    <n v="6.6666666666666666E-2"/>
    <n v="6.6666666666666666E-2"/>
    <n v="7.6479999999999997"/>
    <n v="0"/>
    <n v="1"/>
    <s v="BASE DE DATOS"/>
    <m/>
  </r>
  <r>
    <s v="20"/>
    <x v="9"/>
    <s v="ALICOR"/>
    <s v="33022093"/>
    <s v="33022093"/>
    <x v="0"/>
    <m/>
    <m/>
    <n v="2.65"/>
    <n v="2.65"/>
    <m/>
    <m/>
    <n v="177.12700000000001"/>
    <m/>
    <m/>
    <m/>
    <n v="11.07"/>
    <n v="2.6"/>
    <x v="0"/>
    <s v="ALICOR33022093EL"/>
    <s v="Alicorp"/>
    <x v="122"/>
    <x v="122"/>
    <s v="C.T. Oleaginosa Callao"/>
    <x v="380"/>
    <x v="0"/>
    <x v="0"/>
    <x v="340"/>
    <x v="0"/>
    <s v="Instalado"/>
    <s v="Operativo"/>
    <s v="Autoproductor"/>
    <x v="2"/>
    <x v="1"/>
    <x v="0"/>
    <x v="0"/>
    <s v="Privado"/>
    <s v="LIMA"/>
    <s v="CALLAO"/>
    <s v="CALLAO"/>
    <s v="CARMEN DE LA LEGUA"/>
    <n v="0"/>
    <x v="0"/>
    <n v="0"/>
    <x v="0"/>
    <n v="0"/>
    <x v="0"/>
    <x v="0"/>
    <n v="177.12700000000001"/>
    <n v="0.17712700000000001"/>
    <m/>
    <n v="0.22083333333333333"/>
    <n v="0.22083333333333333"/>
    <n v="7.6479999999999997"/>
    <n v="0"/>
    <n v="3"/>
    <s v="BASE DE DATOS"/>
    <m/>
  </r>
  <r>
    <s v="20"/>
    <x v="9"/>
    <s v="ALICOR"/>
    <s v="53009697"/>
    <s v="53009697"/>
    <x v="0"/>
    <m/>
    <m/>
    <n v="3.97"/>
    <n v="3.97"/>
    <m/>
    <m/>
    <n v="65"/>
    <m/>
    <m/>
    <m/>
    <n v="16.25"/>
    <n v="2.6"/>
    <x v="0"/>
    <s v="ALICOR53009697EL"/>
    <s v="Alicorp"/>
    <x v="122"/>
    <x v="122"/>
    <s v="C.T. Fideeria Lima"/>
    <x v="381"/>
    <x v="0"/>
    <x v="0"/>
    <x v="340"/>
    <x v="0"/>
    <s v="Instalado"/>
    <s v="Operativo"/>
    <s v="Autoproductor"/>
    <x v="2"/>
    <x v="1"/>
    <x v="0"/>
    <x v="0"/>
    <s v="Privado"/>
    <s v="LIMA"/>
    <s v="CALLAO"/>
    <s v="CALLAO"/>
    <s v="CALLAO"/>
    <n v="0"/>
    <x v="0"/>
    <n v="0"/>
    <x v="0"/>
    <n v="0"/>
    <x v="0"/>
    <x v="0"/>
    <n v="65"/>
    <n v="6.5000000000000002E-2"/>
    <m/>
    <n v="0.33083333333333337"/>
    <n v="0.33083333333333337"/>
    <n v="7.6479999999999997"/>
    <n v="0"/>
    <n v="3"/>
    <s v="BASE DE DATOS"/>
    <m/>
  </r>
  <r>
    <s v="20"/>
    <x v="10"/>
    <s v="ALICOR"/>
    <s v="33022093"/>
    <s v="33022093"/>
    <x v="0"/>
    <m/>
    <m/>
    <n v="2.65"/>
    <n v="2.65"/>
    <m/>
    <m/>
    <n v="160.494"/>
    <m/>
    <m/>
    <m/>
    <n v="10.029999999999999"/>
    <n v="2.6"/>
    <x v="0"/>
    <s v="ALICOR33022093EL"/>
    <s v="Alicorp"/>
    <x v="122"/>
    <x v="122"/>
    <s v="C.T. Oleaginosa Callao"/>
    <x v="380"/>
    <x v="0"/>
    <x v="0"/>
    <x v="340"/>
    <x v="0"/>
    <s v="Instalado"/>
    <s v="Operativo"/>
    <s v="Autoproductor"/>
    <x v="2"/>
    <x v="1"/>
    <x v="0"/>
    <x v="0"/>
    <s v="Privado"/>
    <s v="LIMA"/>
    <s v="CALLAO"/>
    <s v="CALLAO"/>
    <s v="CARMEN DE LA LEGUA"/>
    <n v="0"/>
    <x v="0"/>
    <n v="0"/>
    <x v="0"/>
    <n v="0"/>
    <x v="0"/>
    <x v="0"/>
    <n v="160.494"/>
    <n v="0.160494"/>
    <m/>
    <n v="0.22083333333333333"/>
    <n v="0.22083333333333333"/>
    <n v="7.6479999999999997"/>
    <n v="0"/>
    <n v="3"/>
    <s v="BASE DE DATOS"/>
    <m/>
  </r>
  <r>
    <s v="20"/>
    <x v="10"/>
    <s v="ALICOR"/>
    <s v="53009697"/>
    <s v="53009697"/>
    <x v="0"/>
    <m/>
    <m/>
    <n v="3.97"/>
    <n v="3.97"/>
    <m/>
    <m/>
    <n v="61.7"/>
    <m/>
    <m/>
    <m/>
    <n v="15.43"/>
    <n v="2.6"/>
    <x v="0"/>
    <s v="ALICOR53009697EL"/>
    <s v="Alicorp"/>
    <x v="122"/>
    <x v="122"/>
    <s v="C.T. Fideeria Lima"/>
    <x v="381"/>
    <x v="0"/>
    <x v="0"/>
    <x v="340"/>
    <x v="0"/>
    <s v="Instalado"/>
    <s v="Operativo"/>
    <s v="Autoproductor"/>
    <x v="2"/>
    <x v="1"/>
    <x v="0"/>
    <x v="0"/>
    <s v="Privado"/>
    <s v="LIMA"/>
    <s v="CALLAO"/>
    <s v="CALLAO"/>
    <s v="CALLAO"/>
    <n v="0"/>
    <x v="0"/>
    <n v="0"/>
    <x v="0"/>
    <n v="0"/>
    <x v="0"/>
    <x v="0"/>
    <n v="61.7"/>
    <n v="6.1700000000000005E-2"/>
    <m/>
    <n v="0.33083333333333337"/>
    <n v="0.33083333333333337"/>
    <n v="7.6479999999999997"/>
    <n v="0"/>
    <n v="3"/>
    <s v="BASE DE DATOS"/>
    <m/>
  </r>
  <r>
    <s v="20"/>
    <x v="11"/>
    <s v="ALICOR"/>
    <s v="33022093"/>
    <s v="33022093"/>
    <x v="0"/>
    <m/>
    <m/>
    <n v="2.65"/>
    <n v="2.65"/>
    <m/>
    <m/>
    <n v="207.2"/>
    <m/>
    <m/>
    <m/>
    <n v="12.95"/>
    <n v="2.6"/>
    <x v="0"/>
    <s v="ALICOR33022093EL"/>
    <s v="Alicorp"/>
    <x v="122"/>
    <x v="122"/>
    <s v="C.T. Oleaginosa Callao"/>
    <x v="380"/>
    <x v="0"/>
    <x v="0"/>
    <x v="340"/>
    <x v="0"/>
    <s v="Instalado"/>
    <s v="Operativo"/>
    <s v="Autoproductor"/>
    <x v="2"/>
    <x v="1"/>
    <x v="0"/>
    <x v="0"/>
    <s v="Privado"/>
    <s v="LIMA"/>
    <s v="CALLAO"/>
    <s v="CALLAO"/>
    <s v="CARMEN DE LA LEGUA"/>
    <n v="0"/>
    <x v="0"/>
    <n v="0"/>
    <x v="0"/>
    <n v="0"/>
    <x v="0"/>
    <x v="0"/>
    <n v="207.2"/>
    <n v="0.2072"/>
    <m/>
    <n v="0.22083333333333333"/>
    <n v="0.22083333333333333"/>
    <n v="7.6479999999999997"/>
    <n v="0"/>
    <n v="3"/>
    <s v="BASE DE DATOS"/>
    <m/>
  </r>
  <r>
    <s v="20"/>
    <x v="11"/>
    <s v="ALICOR"/>
    <s v="53009697"/>
    <s v="53009697"/>
    <x v="0"/>
    <m/>
    <m/>
    <n v="3.97"/>
    <n v="3.97"/>
    <m/>
    <m/>
    <n v="80.599999999999994"/>
    <m/>
    <m/>
    <m/>
    <n v="20.149999999999999"/>
    <n v="2.6"/>
    <x v="0"/>
    <s v="ALICOR53009697EL"/>
    <s v="Alicorp"/>
    <x v="122"/>
    <x v="122"/>
    <s v="C.T. Fideeria Lima"/>
    <x v="381"/>
    <x v="0"/>
    <x v="0"/>
    <x v="340"/>
    <x v="0"/>
    <s v="Instalado"/>
    <s v="Operativo"/>
    <s v="Autoproductor"/>
    <x v="2"/>
    <x v="1"/>
    <x v="0"/>
    <x v="0"/>
    <s v="Privado"/>
    <s v="LIMA"/>
    <s v="CALLAO"/>
    <s v="CALLAO"/>
    <s v="CALLAO"/>
    <n v="0"/>
    <x v="0"/>
    <n v="0"/>
    <x v="0"/>
    <n v="0"/>
    <x v="0"/>
    <x v="0"/>
    <n v="80.599999999999994"/>
    <n v="8.0599999999999991E-2"/>
    <m/>
    <n v="0.33083333333333337"/>
    <n v="0.33083333333333337"/>
    <n v="7.6479999999999997"/>
    <n v="0"/>
    <n v="3"/>
    <s v="BASE DE DATOS"/>
    <m/>
  </r>
  <r>
    <s v="20"/>
    <x v="11"/>
    <s v="COHORI"/>
    <s v="33024093"/>
    <s v="33024093"/>
    <x v="0"/>
    <m/>
    <m/>
    <n v="5.9870000000000001"/>
    <n v="5.15"/>
    <m/>
    <m/>
    <n v="0.5"/>
    <m/>
    <m/>
    <m/>
    <n v="0"/>
    <n v="1.472"/>
    <x v="0"/>
    <s v="COHORI33024093EL"/>
    <s v="Consorcio Minero Horizonte S.A"/>
    <x v="97"/>
    <x v="97"/>
    <s v="C.T. Parcoy"/>
    <x v="321"/>
    <x v="0"/>
    <x v="0"/>
    <x v="340"/>
    <x v="0"/>
    <s v="Instalado"/>
    <s v="Operativo"/>
    <s v="Autoproductor"/>
    <x v="2"/>
    <x v="1"/>
    <x v="0"/>
    <x v="0"/>
    <s v="Privado"/>
    <s v="LA LIBERTAD"/>
    <s v="LA LIBERTAD"/>
    <s v="PATAZ"/>
    <s v="PARCOY"/>
    <n v="0"/>
    <x v="0"/>
    <n v="0"/>
    <x v="0"/>
    <n v="0"/>
    <x v="0"/>
    <x v="0"/>
    <n v="0.5"/>
    <n v="5.0000000000000001E-4"/>
    <m/>
    <n v="0.49891666666666667"/>
    <n v="0.4291666666666667"/>
    <n v="7.6479999999999997"/>
    <n v="0"/>
    <n v="32"/>
    <s v="BASE DE DATOS"/>
    <m/>
  </r>
  <r>
    <s v="20"/>
    <x v="11"/>
    <s v="CORPAA"/>
    <s v="33103300"/>
    <s v="33103300"/>
    <x v="0"/>
    <m/>
    <m/>
    <n v="1.25"/>
    <n v="0"/>
    <m/>
    <m/>
    <n v="0"/>
    <m/>
    <m/>
    <m/>
    <n v="0"/>
    <n v="0"/>
    <x v="0"/>
    <s v="CORPAA33103300EL"/>
    <s v="Corporación Aceros Arequipa S.A."/>
    <x v="120"/>
    <x v="120"/>
    <s v="C.T. ACEROS"/>
    <x v="378"/>
    <x v="0"/>
    <x v="0"/>
    <x v="340"/>
    <x v="0"/>
    <s v="Instalado"/>
    <s v="Operativo"/>
    <s v="Autoproductor"/>
    <x v="2"/>
    <x v="1"/>
    <x v="0"/>
    <x v="0"/>
    <s v="Privado"/>
    <s v="ICA"/>
    <s v="ICA"/>
    <s v="PISCO"/>
    <s v="PISCO"/>
    <n v="0"/>
    <x v="0"/>
    <n v="0"/>
    <x v="0"/>
    <n v="0"/>
    <x v="0"/>
    <x v="0"/>
    <n v="0"/>
    <n v="0"/>
    <m/>
    <n v="0.10416666666666667"/>
    <n v="0.10416666666666667"/>
    <n v="7.6479999999999997"/>
    <n v="0"/>
    <n v="33"/>
    <s v="BASE DE DATOS"/>
    <m/>
  </r>
  <r>
    <s v="20"/>
    <x v="11"/>
    <s v="IEQSA"/>
    <s v="33055795"/>
    <s v="33055795"/>
    <x v="0"/>
    <m/>
    <m/>
    <n v="2.62"/>
    <n v="0.92500000000000004"/>
    <m/>
    <m/>
    <n v="1.25"/>
    <m/>
    <m/>
    <m/>
    <n v="0"/>
    <n v="0.82599999999999996"/>
    <x v="0"/>
    <s v="IEQSA33055795EL"/>
    <s v="Industrias Electroquimicas S. A."/>
    <x v="112"/>
    <x v="112"/>
    <s v="C.T. IEQSA"/>
    <x v="356"/>
    <x v="0"/>
    <x v="0"/>
    <x v="340"/>
    <x v="0"/>
    <s v="Instalado"/>
    <s v="Operativo"/>
    <s v="Autoproductor"/>
    <x v="2"/>
    <x v="1"/>
    <x v="0"/>
    <x v="0"/>
    <s v="Privado"/>
    <s v="LIMA"/>
    <s v="CALLAO"/>
    <s v="CALLAO"/>
    <s v="CARMEN DE LA LEGUA"/>
    <n v="0"/>
    <x v="0"/>
    <n v="0"/>
    <x v="0"/>
    <n v="0"/>
    <x v="0"/>
    <x v="0"/>
    <n v="1.25"/>
    <n v="1.25E-3"/>
    <m/>
    <n v="0.2911111111111111"/>
    <n v="0.18677777777777779"/>
    <n v="7.6479999999999997"/>
    <n v="0"/>
    <n v="41"/>
    <s v="BASE DE DATOS"/>
    <m/>
  </r>
  <r>
    <s v="20"/>
    <x v="11"/>
    <s v="OXIPAS"/>
    <s v="53025617"/>
    <s v="53025617"/>
    <x v="0"/>
    <m/>
    <m/>
    <n v="1.3"/>
    <n v="1.2"/>
    <m/>
    <m/>
    <n v="0"/>
    <m/>
    <m/>
    <m/>
    <n v="0"/>
    <n v="0"/>
    <x v="0"/>
    <s v="OXIPAS53025617EL"/>
    <s v="Oxido de Pasco S.A.C."/>
    <x v="101"/>
    <x v="101"/>
    <s v="Generador T‚rmico Nø 01"/>
    <x v="328"/>
    <x v="0"/>
    <x v="0"/>
    <x v="340"/>
    <x v="0"/>
    <s v="Instalado"/>
    <s v="Operativo"/>
    <s v="Autoproductor"/>
    <x v="2"/>
    <x v="0"/>
    <x v="0"/>
    <x v="0"/>
    <s v="Privado"/>
    <s v="PASCO"/>
    <s v="PASCO"/>
    <s v="PASCO"/>
    <s v="RANCAS"/>
    <n v="0"/>
    <x v="0"/>
    <n v="0"/>
    <x v="0"/>
    <n v="0"/>
    <x v="0"/>
    <x v="0"/>
    <n v="0"/>
    <n v="0"/>
    <m/>
    <n v="0.10833333333333334"/>
    <n v="9.9999999999999992E-2"/>
    <n v="7.6479999999999997"/>
    <n v="0"/>
    <n v="54"/>
    <s v="BASE DE DATOS"/>
    <m/>
  </r>
  <r>
    <s v="20"/>
    <x v="11"/>
    <s v="OXIPAS"/>
    <s v="53025717"/>
    <s v="53025717"/>
    <x v="0"/>
    <m/>
    <m/>
    <n v="1.3"/>
    <n v="1.2"/>
    <m/>
    <m/>
    <n v="0"/>
    <m/>
    <m/>
    <m/>
    <n v="0"/>
    <n v="0"/>
    <x v="0"/>
    <s v="OXIPAS53025717EL"/>
    <s v="Oxido de Pasco S.A.C."/>
    <x v="101"/>
    <x v="101"/>
    <s v="Generador T‚rmico Nø 02"/>
    <x v="328"/>
    <x v="0"/>
    <x v="0"/>
    <x v="340"/>
    <x v="0"/>
    <s v="Instalado"/>
    <s v="Operativo"/>
    <s v="Autoproductor"/>
    <x v="2"/>
    <x v="0"/>
    <x v="0"/>
    <x v="0"/>
    <s v="Privado"/>
    <s v="PASCO"/>
    <s v="PASCO"/>
    <s v="PASCO"/>
    <s v="RANCAS"/>
    <n v="0"/>
    <x v="0"/>
    <n v="0"/>
    <x v="0"/>
    <n v="0"/>
    <x v="0"/>
    <x v="0"/>
    <n v="0"/>
    <n v="0"/>
    <m/>
    <n v="0.10833333333333334"/>
    <n v="9.9999999999999992E-2"/>
    <n v="7.6479999999999997"/>
    <n v="0"/>
    <n v="54"/>
    <s v="BASE DE DATOS"/>
    <m/>
  </r>
  <r>
    <s v="20"/>
    <x v="0"/>
    <s v="EVINCH"/>
    <s v="0000109"/>
    <s v="0000109"/>
    <x v="0"/>
    <m/>
    <m/>
    <n v="1.1000000000000001"/>
    <n v="0.68"/>
    <m/>
    <m/>
    <n v="0"/>
    <m/>
    <m/>
    <m/>
    <n v="0"/>
    <n v="0"/>
    <x v="0"/>
    <s v="EVINCH0000109EL"/>
    <s v="Empresa Explotadora Vinchos LTDA S.A.C."/>
    <x v="129"/>
    <x v="129"/>
    <s v="C.T. Vinchos"/>
    <x v="398"/>
    <x v="0"/>
    <x v="0"/>
    <x v="340"/>
    <x v="0"/>
    <s v="Instalado"/>
    <s v="Operativo"/>
    <s v="Autoproductor"/>
    <x v="2"/>
    <x v="0"/>
    <x v="0"/>
    <x v="0"/>
    <s v="Privado"/>
    <s v="PASCO"/>
    <s v="PASCO"/>
    <s v="PASCO"/>
    <s v="PALLANCHACRA"/>
    <n v="0"/>
    <x v="0"/>
    <n v="0"/>
    <x v="0"/>
    <n v="0"/>
    <x v="0"/>
    <x v="0"/>
    <n v="0"/>
    <n v="0"/>
    <m/>
    <n v="9.1666666666666674E-2"/>
    <n v="5.6666666666666671E-2"/>
    <n v="7.6479999999999997"/>
    <n v="0"/>
    <n v="35"/>
    <s v="BASE DE DATOS"/>
    <m/>
  </r>
  <r>
    <s v="20"/>
    <x v="1"/>
    <s v="EVINCH"/>
    <s v="0000109"/>
    <s v="0000109"/>
    <x v="0"/>
    <m/>
    <m/>
    <n v="1.1000000000000001"/>
    <n v="0.68"/>
    <m/>
    <m/>
    <n v="0"/>
    <m/>
    <m/>
    <m/>
    <n v="0"/>
    <n v="0"/>
    <x v="0"/>
    <s v="EVINCH0000109EL"/>
    <s v="Empresa Explotadora Vinchos LTDA S.A.C."/>
    <x v="129"/>
    <x v="129"/>
    <s v="C.T. Vinchos"/>
    <x v="398"/>
    <x v="0"/>
    <x v="0"/>
    <x v="340"/>
    <x v="0"/>
    <s v="Instalado"/>
    <s v="Operativo"/>
    <s v="Autoproductor"/>
    <x v="2"/>
    <x v="0"/>
    <x v="0"/>
    <x v="0"/>
    <s v="Privado"/>
    <s v="PASCO"/>
    <s v="PASCO"/>
    <s v="PASCO"/>
    <s v="PALLANCHACRA"/>
    <n v="0"/>
    <x v="0"/>
    <n v="0"/>
    <x v="0"/>
    <n v="0"/>
    <x v="0"/>
    <x v="0"/>
    <n v="0"/>
    <n v="0"/>
    <m/>
    <n v="9.1666666666666674E-2"/>
    <n v="5.6666666666666671E-2"/>
    <n v="7.6479999999999997"/>
    <n v="0"/>
    <n v="35"/>
    <s v="BASE DE DATOS"/>
    <m/>
  </r>
  <r>
    <s v="20"/>
    <x v="2"/>
    <s v="EVINCH"/>
    <s v="0000109"/>
    <s v="0000109"/>
    <x v="0"/>
    <m/>
    <m/>
    <n v="1.1000000000000001"/>
    <n v="0.68"/>
    <m/>
    <m/>
    <n v="0"/>
    <m/>
    <m/>
    <m/>
    <n v="0"/>
    <n v="0"/>
    <x v="0"/>
    <s v="EVINCH0000109EL"/>
    <s v="Empresa Explotadora Vinchos LTDA S.A.C."/>
    <x v="129"/>
    <x v="129"/>
    <s v="C.T. Vinchos"/>
    <x v="398"/>
    <x v="0"/>
    <x v="0"/>
    <x v="340"/>
    <x v="0"/>
    <s v="Instalado"/>
    <s v="Operativo"/>
    <s v="Autoproductor"/>
    <x v="2"/>
    <x v="0"/>
    <x v="0"/>
    <x v="0"/>
    <s v="Privado"/>
    <s v="PASCO"/>
    <s v="PASCO"/>
    <s v="PASCO"/>
    <s v="PALLANCHACRA"/>
    <n v="0"/>
    <x v="0"/>
    <n v="0"/>
    <x v="0"/>
    <n v="0"/>
    <x v="0"/>
    <x v="0"/>
    <n v="0"/>
    <n v="0"/>
    <m/>
    <n v="9.1666666666666674E-2"/>
    <n v="5.6666666666666671E-2"/>
    <n v="7.6479999999999997"/>
    <n v="0"/>
    <n v="35"/>
    <s v="BASE DE DATOS"/>
    <m/>
  </r>
  <r>
    <s v="20"/>
    <x v="3"/>
    <s v="EVINCH"/>
    <s v="0000109"/>
    <s v="0000109"/>
    <x v="0"/>
    <m/>
    <m/>
    <n v="1.1000000000000001"/>
    <n v="0.68"/>
    <m/>
    <m/>
    <n v="0"/>
    <m/>
    <m/>
    <m/>
    <n v="0"/>
    <n v="0"/>
    <x v="0"/>
    <s v="EVINCH0000109EL"/>
    <s v="Empresa Explotadora Vinchos LTDA S.A.C."/>
    <x v="129"/>
    <x v="129"/>
    <s v="C.T. Vinchos"/>
    <x v="398"/>
    <x v="0"/>
    <x v="0"/>
    <x v="340"/>
    <x v="0"/>
    <s v="Instalado"/>
    <s v="Operativo"/>
    <s v="Autoproductor"/>
    <x v="2"/>
    <x v="0"/>
    <x v="0"/>
    <x v="0"/>
    <s v="Privado"/>
    <s v="PASCO"/>
    <s v="PASCO"/>
    <s v="PASCO"/>
    <s v="PALLANCHACRA"/>
    <n v="0"/>
    <x v="0"/>
    <n v="0"/>
    <x v="0"/>
    <n v="0"/>
    <x v="0"/>
    <x v="0"/>
    <n v="0"/>
    <n v="0"/>
    <m/>
    <n v="9.1666666666666674E-2"/>
    <n v="5.6666666666666671E-2"/>
    <n v="7.6479999999999997"/>
    <n v="0"/>
    <n v="35"/>
    <s v="BASE DE DATOS"/>
    <m/>
  </r>
  <r>
    <s v="20"/>
    <x v="4"/>
    <s v="EVINCH"/>
    <s v="0000109"/>
    <s v="0000109"/>
    <x v="0"/>
    <m/>
    <m/>
    <n v="1.1000000000000001"/>
    <n v="0.68"/>
    <m/>
    <m/>
    <n v="0"/>
    <m/>
    <m/>
    <m/>
    <n v="0"/>
    <n v="0"/>
    <x v="0"/>
    <s v="EVINCH0000109EL"/>
    <s v="Empresa Explotadora Vinchos LTDA S.A.C."/>
    <x v="129"/>
    <x v="129"/>
    <s v="C.T. Vinchos"/>
    <x v="398"/>
    <x v="0"/>
    <x v="0"/>
    <x v="340"/>
    <x v="0"/>
    <s v="Instalado"/>
    <s v="Operativo"/>
    <s v="Autoproductor"/>
    <x v="2"/>
    <x v="0"/>
    <x v="0"/>
    <x v="0"/>
    <s v="Privado"/>
    <s v="PASCO"/>
    <s v="PASCO"/>
    <s v="PASCO"/>
    <s v="PALLANCHACRA"/>
    <n v="0"/>
    <x v="0"/>
    <n v="0"/>
    <x v="0"/>
    <n v="0"/>
    <x v="0"/>
    <x v="0"/>
    <n v="0"/>
    <n v="0"/>
    <m/>
    <n v="9.1666666666666674E-2"/>
    <n v="5.6666666666666671E-2"/>
    <n v="7.6479999999999997"/>
    <n v="0"/>
    <n v="35"/>
    <s v="BASE DE DATOS"/>
    <m/>
  </r>
  <r>
    <s v="20"/>
    <x v="5"/>
    <s v="EVINCH"/>
    <s v="0000109"/>
    <s v="0000109"/>
    <x v="0"/>
    <m/>
    <m/>
    <n v="1.1000000000000001"/>
    <n v="0.68"/>
    <m/>
    <m/>
    <n v="0"/>
    <m/>
    <m/>
    <m/>
    <n v="0"/>
    <n v="0"/>
    <x v="0"/>
    <s v="EVINCH0000109EL"/>
    <s v="Empresa Explotadora Vinchos LTDA S.A.C."/>
    <x v="129"/>
    <x v="129"/>
    <s v="C.T. Vinchos"/>
    <x v="398"/>
    <x v="0"/>
    <x v="0"/>
    <x v="340"/>
    <x v="0"/>
    <s v="Instalado"/>
    <s v="Operativo"/>
    <s v="Autoproductor"/>
    <x v="2"/>
    <x v="0"/>
    <x v="0"/>
    <x v="0"/>
    <s v="Privado"/>
    <s v="PASCO"/>
    <s v="PASCO"/>
    <s v="PASCO"/>
    <s v="PALLANCHACRA"/>
    <n v="0"/>
    <x v="0"/>
    <n v="0"/>
    <x v="0"/>
    <n v="0"/>
    <x v="0"/>
    <x v="0"/>
    <n v="0"/>
    <n v="0"/>
    <m/>
    <n v="9.1666666666666674E-2"/>
    <n v="5.6666666666666671E-2"/>
    <n v="7.6479999999999997"/>
    <n v="0"/>
    <n v="35"/>
    <s v="BASE DE DATOS"/>
    <m/>
  </r>
  <r>
    <s v="20"/>
    <x v="6"/>
    <s v="EVINCH"/>
    <s v="0000109"/>
    <s v="0000109"/>
    <x v="0"/>
    <m/>
    <m/>
    <n v="1.1000000000000001"/>
    <n v="0.68"/>
    <m/>
    <m/>
    <n v="0"/>
    <m/>
    <m/>
    <m/>
    <n v="0"/>
    <n v="0"/>
    <x v="0"/>
    <s v="EVINCH0000109EL"/>
    <s v="Empresa Explotadora Vinchos LTDA S.A.C."/>
    <x v="129"/>
    <x v="129"/>
    <s v="C.T. Vinchos"/>
    <x v="398"/>
    <x v="0"/>
    <x v="0"/>
    <x v="340"/>
    <x v="0"/>
    <s v="Instalado"/>
    <s v="Operativo"/>
    <s v="Autoproductor"/>
    <x v="2"/>
    <x v="0"/>
    <x v="0"/>
    <x v="0"/>
    <s v="Privado"/>
    <s v="PASCO"/>
    <s v="PASCO"/>
    <s v="PASCO"/>
    <s v="PALLANCHACRA"/>
    <n v="0"/>
    <x v="0"/>
    <n v="0"/>
    <x v="0"/>
    <n v="0"/>
    <x v="0"/>
    <x v="0"/>
    <n v="0"/>
    <n v="0"/>
    <m/>
    <n v="9.1666666666666674E-2"/>
    <n v="5.6666666666666671E-2"/>
    <n v="7.6479999999999997"/>
    <n v="0"/>
    <n v="35"/>
    <s v="BASE DE DATOS"/>
    <m/>
  </r>
  <r>
    <s v="20"/>
    <x v="7"/>
    <s v="EVINCH"/>
    <s v="0000109"/>
    <s v="0000109"/>
    <x v="0"/>
    <m/>
    <m/>
    <n v="1.1000000000000001"/>
    <n v="0.68"/>
    <m/>
    <m/>
    <n v="0"/>
    <m/>
    <m/>
    <m/>
    <n v="0"/>
    <n v="0"/>
    <x v="0"/>
    <s v="EVINCH0000109EL"/>
    <s v="Empresa Explotadora Vinchos LTDA S.A.C."/>
    <x v="129"/>
    <x v="129"/>
    <s v="C.T. Vinchos"/>
    <x v="398"/>
    <x v="0"/>
    <x v="0"/>
    <x v="340"/>
    <x v="0"/>
    <s v="Instalado"/>
    <s v="Operativo"/>
    <s v="Autoproductor"/>
    <x v="2"/>
    <x v="0"/>
    <x v="0"/>
    <x v="0"/>
    <s v="Privado"/>
    <s v="PASCO"/>
    <s v="PASCO"/>
    <s v="PASCO"/>
    <s v="PALLANCHACRA"/>
    <n v="0"/>
    <x v="0"/>
    <n v="0"/>
    <x v="0"/>
    <n v="0"/>
    <x v="0"/>
    <x v="0"/>
    <n v="0"/>
    <n v="0"/>
    <m/>
    <n v="9.1666666666666674E-2"/>
    <n v="5.6666666666666671E-2"/>
    <n v="7.6479999999999997"/>
    <n v="0"/>
    <n v="35"/>
    <s v="BASE DE DATOS"/>
    <m/>
  </r>
  <r>
    <s v="20"/>
    <x v="8"/>
    <s v="EVINCH"/>
    <s v="0000109"/>
    <s v="0000109"/>
    <x v="0"/>
    <m/>
    <m/>
    <n v="1.1000000000000001"/>
    <n v="0.68"/>
    <m/>
    <m/>
    <n v="0"/>
    <m/>
    <m/>
    <m/>
    <n v="0"/>
    <n v="0"/>
    <x v="0"/>
    <s v="EVINCH0000109EL"/>
    <s v="Empresa Explotadora Vinchos LTDA S.A.C."/>
    <x v="129"/>
    <x v="129"/>
    <s v="C.T. Vinchos"/>
    <x v="398"/>
    <x v="0"/>
    <x v="0"/>
    <x v="340"/>
    <x v="0"/>
    <s v="Instalado"/>
    <s v="Operativo"/>
    <s v="Autoproductor"/>
    <x v="2"/>
    <x v="0"/>
    <x v="0"/>
    <x v="0"/>
    <s v="Privado"/>
    <s v="PASCO"/>
    <s v="PASCO"/>
    <s v="PASCO"/>
    <s v="PALLANCHACRA"/>
    <n v="0"/>
    <x v="0"/>
    <n v="0"/>
    <x v="0"/>
    <n v="0"/>
    <x v="0"/>
    <x v="0"/>
    <n v="0"/>
    <n v="0"/>
    <m/>
    <n v="9.1666666666666674E-2"/>
    <n v="5.6666666666666671E-2"/>
    <n v="7.6479999999999997"/>
    <n v="0"/>
    <n v="35"/>
    <s v="BASE DE DATOS"/>
    <m/>
  </r>
  <r>
    <s v="20"/>
    <x v="9"/>
    <s v="EVINCH"/>
    <s v="0000109"/>
    <s v="0000109"/>
    <x v="0"/>
    <m/>
    <m/>
    <n v="1.1000000000000001"/>
    <n v="0.68"/>
    <m/>
    <m/>
    <n v="0"/>
    <m/>
    <m/>
    <m/>
    <n v="0"/>
    <n v="0"/>
    <x v="0"/>
    <s v="EVINCH0000109EL"/>
    <s v="Empresa Explotadora Vinchos LTDA S.A.C."/>
    <x v="129"/>
    <x v="129"/>
    <s v="C.T. Vinchos"/>
    <x v="398"/>
    <x v="0"/>
    <x v="0"/>
    <x v="340"/>
    <x v="0"/>
    <s v="Instalado"/>
    <s v="Operativo"/>
    <s v="Autoproductor"/>
    <x v="2"/>
    <x v="0"/>
    <x v="0"/>
    <x v="0"/>
    <s v="Privado"/>
    <s v="PASCO"/>
    <s v="PASCO"/>
    <s v="PASCO"/>
    <s v="PALLANCHACRA"/>
    <n v="0"/>
    <x v="0"/>
    <n v="0"/>
    <x v="0"/>
    <n v="0"/>
    <x v="0"/>
    <x v="0"/>
    <n v="0"/>
    <n v="0"/>
    <m/>
    <n v="9.1666666666666674E-2"/>
    <n v="5.6666666666666671E-2"/>
    <n v="7.6479999999999997"/>
    <n v="0"/>
    <n v="35"/>
    <s v="BASE DE DATOS"/>
    <m/>
  </r>
  <r>
    <s v="20"/>
    <x v="10"/>
    <s v="EVINCH"/>
    <s v="0000109"/>
    <s v="0000109"/>
    <x v="0"/>
    <m/>
    <m/>
    <n v="1.1000000000000001"/>
    <n v="0.68"/>
    <m/>
    <m/>
    <n v="0"/>
    <m/>
    <m/>
    <m/>
    <n v="0"/>
    <n v="0"/>
    <x v="0"/>
    <s v="EVINCH0000109EL"/>
    <s v="Empresa Explotadora Vinchos LTDA S.A.C."/>
    <x v="129"/>
    <x v="129"/>
    <s v="C.T. Vinchos"/>
    <x v="398"/>
    <x v="0"/>
    <x v="0"/>
    <x v="340"/>
    <x v="0"/>
    <s v="Instalado"/>
    <s v="Operativo"/>
    <s v="Autoproductor"/>
    <x v="2"/>
    <x v="0"/>
    <x v="0"/>
    <x v="0"/>
    <s v="Privado"/>
    <s v="PASCO"/>
    <s v="PASCO"/>
    <s v="PASCO"/>
    <s v="PALLANCHACRA"/>
    <n v="0"/>
    <x v="0"/>
    <n v="0"/>
    <x v="0"/>
    <n v="0"/>
    <x v="0"/>
    <x v="0"/>
    <n v="0"/>
    <n v="0"/>
    <m/>
    <n v="9.1666666666666674E-2"/>
    <n v="5.6666666666666671E-2"/>
    <n v="7.6479999999999997"/>
    <n v="0"/>
    <n v="35"/>
    <s v="BASE DE DATOS"/>
    <m/>
  </r>
  <r>
    <s v="20"/>
    <x v="11"/>
    <s v="EVINCH"/>
    <s v="0000109"/>
    <s v="0000109"/>
    <x v="0"/>
    <m/>
    <m/>
    <n v="1.1000000000000001"/>
    <n v="0.68"/>
    <m/>
    <m/>
    <n v="0"/>
    <m/>
    <m/>
    <m/>
    <n v="0"/>
    <n v="0"/>
    <x v="0"/>
    <s v="EVINCH0000109EL"/>
    <s v="Empresa Explotadora Vinchos LTDA S.A.C."/>
    <x v="129"/>
    <x v="129"/>
    <s v="C.T. Vinchos"/>
    <x v="398"/>
    <x v="0"/>
    <x v="0"/>
    <x v="340"/>
    <x v="0"/>
    <s v="Instalado"/>
    <s v="Operativo"/>
    <s v="Autoproductor"/>
    <x v="2"/>
    <x v="0"/>
    <x v="0"/>
    <x v="0"/>
    <s v="Privado"/>
    <s v="PASCO"/>
    <s v="PASCO"/>
    <s v="PASCO"/>
    <s v="PALLANCHACRA"/>
    <n v="0"/>
    <x v="0"/>
    <n v="0"/>
    <x v="0"/>
    <n v="0"/>
    <x v="0"/>
    <x v="0"/>
    <n v="0"/>
    <n v="0"/>
    <m/>
    <n v="9.1666666666666674E-2"/>
    <n v="5.6666666666666671E-2"/>
    <n v="7.6479999999999997"/>
    <n v="0"/>
    <n v="35"/>
    <s v="BASE DE DATOS"/>
    <m/>
  </r>
  <r>
    <s v="20"/>
    <x v="11"/>
    <s v="VOLCAN"/>
    <s v="0000209"/>
    <s v="0000209"/>
    <x v="0"/>
    <m/>
    <m/>
    <n v="6"/>
    <n v="0"/>
    <m/>
    <m/>
    <n v="0"/>
    <m/>
    <m/>
    <m/>
    <n v="0"/>
    <n v="0"/>
    <x v="0"/>
    <s v="VOLCAN0000209EL"/>
    <s v="Volc n C¡a. Minera"/>
    <x v="105"/>
    <x v="105"/>
    <s v="C.T. CERRO DE PASCO"/>
    <x v="334"/>
    <x v="0"/>
    <x v="0"/>
    <x v="340"/>
    <x v="0"/>
    <s v="Instalado"/>
    <s v="Inoperativo"/>
    <s v="Autoproductor"/>
    <x v="2"/>
    <x v="0"/>
    <x v="0"/>
    <x v="0"/>
    <s v="Privado"/>
    <s v="PASCO"/>
    <s v="PASCO"/>
    <s v="PASCO"/>
    <s v="CHAUPIMARCA"/>
    <n v="0"/>
    <x v="0"/>
    <n v="0"/>
    <x v="0"/>
    <n v="0"/>
    <x v="0"/>
    <x v="0"/>
    <n v="0"/>
    <n v="0"/>
    <m/>
    <n v="0.5"/>
    <n v="0"/>
    <n v="7.6479999999999997"/>
    <n v="0"/>
    <n v="74"/>
    <s v="BASE DE DATOS"/>
    <m/>
  </r>
  <r>
    <s v="20"/>
    <x v="11"/>
    <s v="VOLCAN"/>
    <s v="53024917"/>
    <s v="53024917"/>
    <x v="0"/>
    <m/>
    <m/>
    <n v="1.825"/>
    <n v="1.2"/>
    <m/>
    <m/>
    <n v="0"/>
    <m/>
    <m/>
    <m/>
    <n v="0"/>
    <n v="0"/>
    <x v="0"/>
    <s v="VOLCAN53024917EL"/>
    <s v="Volc n C¡a. Minera"/>
    <x v="105"/>
    <x v="105"/>
    <s v="C.T. SAN CRISTOBAL U1"/>
    <x v="335"/>
    <x v="0"/>
    <x v="0"/>
    <x v="340"/>
    <x v="0"/>
    <s v="Instalado"/>
    <s v="Operativo"/>
    <s v="Autoproductor"/>
    <x v="2"/>
    <x v="0"/>
    <x v="0"/>
    <x v="0"/>
    <s v="Privado"/>
    <s v="JUNIN"/>
    <s v="JUNIN"/>
    <s v="YAULI"/>
    <s v="YAULI"/>
    <n v="0"/>
    <x v="0"/>
    <n v="0"/>
    <x v="0"/>
    <n v="0"/>
    <x v="0"/>
    <x v="0"/>
    <n v="0"/>
    <n v="0"/>
    <m/>
    <n v="0.15208333333333332"/>
    <n v="9.9999999999999992E-2"/>
    <n v="7.6479999999999997"/>
    <n v="0"/>
    <n v="74"/>
    <s v="BASE DE DATOS"/>
    <m/>
  </r>
  <r>
    <s v="20"/>
    <x v="11"/>
    <s v="VOLCAN"/>
    <s v="53025017"/>
    <s v="53025017"/>
    <x v="0"/>
    <m/>
    <m/>
    <n v="1.825"/>
    <n v="1.2"/>
    <m/>
    <m/>
    <n v="0"/>
    <m/>
    <m/>
    <m/>
    <n v="0"/>
    <n v="0"/>
    <x v="0"/>
    <s v="VOLCAN53025017EL"/>
    <s v="Volc n C¡a. Minera"/>
    <x v="105"/>
    <x v="105"/>
    <s v="C.T. SAN CRISTOBAL U2"/>
    <x v="335"/>
    <x v="0"/>
    <x v="0"/>
    <x v="340"/>
    <x v="0"/>
    <s v="Instalado"/>
    <s v="Operativo"/>
    <s v="Autoproductor"/>
    <x v="2"/>
    <x v="0"/>
    <x v="0"/>
    <x v="0"/>
    <s v="Privado"/>
    <s v="JUNIN"/>
    <s v="JUNIN"/>
    <s v="YAULI"/>
    <s v="YAULI"/>
    <n v="0"/>
    <x v="0"/>
    <n v="0"/>
    <x v="0"/>
    <n v="0"/>
    <x v="0"/>
    <x v="0"/>
    <n v="0"/>
    <n v="0"/>
    <m/>
    <n v="0.15208333333333332"/>
    <n v="9.9999999999999992E-2"/>
    <n v="7.6479999999999997"/>
    <n v="0"/>
    <n v="74"/>
    <s v="BASE DE DATOS"/>
    <m/>
  </r>
  <r>
    <s v="20"/>
    <x v="11"/>
    <s v="VOLCAN"/>
    <s v="53025117"/>
    <s v="53025117"/>
    <x v="0"/>
    <m/>
    <m/>
    <n v="1.6"/>
    <n v="1"/>
    <m/>
    <m/>
    <n v="0"/>
    <m/>
    <m/>
    <m/>
    <n v="0"/>
    <n v="0"/>
    <x v="0"/>
    <s v="VOLCAN53025117EL"/>
    <s v="Volc n C¡a. Minera"/>
    <x v="105"/>
    <x v="105"/>
    <s v="C.T. CARAHUACRA U3"/>
    <x v="336"/>
    <x v="0"/>
    <x v="0"/>
    <x v="340"/>
    <x v="0"/>
    <s v="Instalado"/>
    <s v="Operativo"/>
    <s v="Autoproductor"/>
    <x v="2"/>
    <x v="0"/>
    <x v="0"/>
    <x v="0"/>
    <s v="Privado"/>
    <s v="JUNIN"/>
    <s v="JUNIN"/>
    <s v="YAULI"/>
    <s v="YAULI"/>
    <n v="0"/>
    <x v="0"/>
    <n v="0"/>
    <x v="0"/>
    <n v="0"/>
    <x v="0"/>
    <x v="0"/>
    <n v="0"/>
    <n v="0"/>
    <m/>
    <n v="0.13333333333333333"/>
    <n v="8.3333333333333329E-2"/>
    <n v="7.6479999999999997"/>
    <n v="0"/>
    <n v="74"/>
    <s v="BASE DE DATOS"/>
    <m/>
  </r>
  <r>
    <s v="20"/>
    <x v="11"/>
    <s v="VOLCAN"/>
    <s v="53025217"/>
    <s v="53025217"/>
    <x v="0"/>
    <m/>
    <m/>
    <n v="1.825"/>
    <n v="1.2"/>
    <m/>
    <m/>
    <n v="0"/>
    <m/>
    <m/>
    <m/>
    <n v="0"/>
    <n v="0"/>
    <x v="0"/>
    <s v="VOLCAN53025217EL"/>
    <s v="Volc n C¡a. Minera"/>
    <x v="105"/>
    <x v="105"/>
    <s v="C.T. ANDAYCHAGUA U4"/>
    <x v="337"/>
    <x v="0"/>
    <x v="0"/>
    <x v="340"/>
    <x v="0"/>
    <s v="Instalado"/>
    <s v="Operativo"/>
    <s v="Autoproductor"/>
    <x v="2"/>
    <x v="0"/>
    <x v="0"/>
    <x v="0"/>
    <s v="Privado"/>
    <s v="JUNIN"/>
    <s v="JUNIN"/>
    <s v="YAULI"/>
    <s v="HUAY HUAY"/>
    <n v="0"/>
    <x v="0"/>
    <n v="0"/>
    <x v="0"/>
    <n v="0"/>
    <x v="0"/>
    <x v="0"/>
    <n v="0"/>
    <n v="0"/>
    <m/>
    <n v="0.15208333333333332"/>
    <n v="9.9999999999999992E-2"/>
    <n v="7.6479999999999997"/>
    <n v="0"/>
    <n v="74"/>
    <s v="BASE DE DATOS"/>
    <m/>
  </r>
  <r>
    <s v="20"/>
    <x v="11"/>
    <s v="VOLCAN"/>
    <s v="53025317"/>
    <s v="53025317"/>
    <x v="0"/>
    <m/>
    <m/>
    <n v="1.6"/>
    <n v="1"/>
    <m/>
    <m/>
    <n v="0"/>
    <m/>
    <m/>
    <m/>
    <n v="0"/>
    <n v="0"/>
    <x v="0"/>
    <s v="VOLCAN53025317EL"/>
    <s v="Volc n C¡a. Minera"/>
    <x v="105"/>
    <x v="105"/>
    <s v="C.T. ANDAYCHAGUA U5"/>
    <x v="337"/>
    <x v="0"/>
    <x v="0"/>
    <x v="340"/>
    <x v="0"/>
    <s v="Instalado"/>
    <s v="Operativo"/>
    <s v="Autoproductor"/>
    <x v="2"/>
    <x v="0"/>
    <x v="0"/>
    <x v="0"/>
    <s v="Privado"/>
    <s v="JUNIN"/>
    <s v="JUNIN"/>
    <s v="YAULI"/>
    <s v="HUAY HUAY"/>
    <n v="0"/>
    <x v="0"/>
    <n v="0"/>
    <x v="0"/>
    <n v="0"/>
    <x v="0"/>
    <x v="0"/>
    <n v="0"/>
    <n v="0"/>
    <m/>
    <n v="0.13333333333333333"/>
    <n v="8.3333333333333329E-2"/>
    <n v="7.6479999999999997"/>
    <n v="0"/>
    <n v="74"/>
    <s v="BASE DE DATOS"/>
    <m/>
  </r>
  <r>
    <s v="20"/>
    <x v="11"/>
    <s v="VOLCAN"/>
    <s v="53025417"/>
    <s v="53025417"/>
    <x v="0"/>
    <m/>
    <m/>
    <n v="1.825"/>
    <n v="1.2"/>
    <m/>
    <m/>
    <n v="0"/>
    <m/>
    <m/>
    <m/>
    <n v="0"/>
    <n v="0"/>
    <x v="0"/>
    <s v="VOLCAN53025417EL"/>
    <s v="Volc n C¡a. Minera"/>
    <x v="105"/>
    <x v="105"/>
    <s v="C.T. TICLIO U6"/>
    <x v="338"/>
    <x v="0"/>
    <x v="0"/>
    <x v="340"/>
    <x v="0"/>
    <s v="Instalado"/>
    <s v="Operativo"/>
    <s v="Autoproductor"/>
    <x v="2"/>
    <x v="0"/>
    <x v="0"/>
    <x v="0"/>
    <s v="Privado"/>
    <s v="JUNIN"/>
    <s v="JUNIN"/>
    <s v="YAULI"/>
    <s v="CHICLA"/>
    <n v="0"/>
    <x v="0"/>
    <n v="0"/>
    <x v="0"/>
    <n v="0"/>
    <x v="0"/>
    <x v="0"/>
    <n v="0"/>
    <n v="0"/>
    <m/>
    <n v="0.15208333333333332"/>
    <n v="9.9999999999999992E-2"/>
    <n v="7.6479999999999997"/>
    <n v="0"/>
    <n v="74"/>
    <s v="BASE DE DATOS"/>
    <m/>
  </r>
  <r>
    <s v="20"/>
    <x v="11"/>
    <s v="VOLCAN"/>
    <s v="53025517"/>
    <s v="53025517"/>
    <x v="0"/>
    <m/>
    <m/>
    <n v="1.825"/>
    <n v="1.2"/>
    <m/>
    <m/>
    <n v="0"/>
    <m/>
    <m/>
    <m/>
    <n v="0"/>
    <n v="0"/>
    <x v="0"/>
    <s v="VOLCAN53025517EL"/>
    <s v="Volc n C¡a. Minera"/>
    <x v="105"/>
    <x v="105"/>
    <s v="C.T. PLANTA VICTORIA U7"/>
    <x v="339"/>
    <x v="0"/>
    <x v="0"/>
    <x v="340"/>
    <x v="0"/>
    <s v="Instalado"/>
    <s v="Operativo"/>
    <s v="Autoproductor"/>
    <x v="2"/>
    <x v="0"/>
    <x v="0"/>
    <x v="0"/>
    <s v="Privado"/>
    <s v="JUNIN"/>
    <s v="JUNIN"/>
    <s v="YAULI"/>
    <s v="YAULI"/>
    <n v="0"/>
    <x v="0"/>
    <n v="0"/>
    <x v="0"/>
    <n v="0"/>
    <x v="0"/>
    <x v="0"/>
    <n v="0"/>
    <n v="0"/>
    <m/>
    <n v="0.15208333333333332"/>
    <n v="9.9999999999999992E-2"/>
    <n v="7.6479999999999997"/>
    <n v="0"/>
    <n v="74"/>
    <s v="BASE DE DATOS"/>
    <m/>
  </r>
  <r>
    <s v="20"/>
    <x v="11"/>
    <s v="PESPEL"/>
    <s v="53027219"/>
    <s v="53027219"/>
    <x v="0"/>
    <m/>
    <m/>
    <n v="1.28"/>
    <n v="1.28"/>
    <m/>
    <m/>
    <n v="0"/>
    <m/>
    <m/>
    <m/>
    <n v="0"/>
    <n v="0"/>
    <x v="0"/>
    <s v="PESPEL53027219EL"/>
    <s v="Pesquera Pelayo S.A.C."/>
    <x v="108"/>
    <x v="108"/>
    <s v="C.T. NEPESUR"/>
    <x v="350"/>
    <x v="0"/>
    <x v="0"/>
    <x v="340"/>
    <x v="0"/>
    <s v="Instalado"/>
    <s v="Operativo"/>
    <s v="Autoproductor"/>
    <x v="2"/>
    <x v="1"/>
    <x v="0"/>
    <x v="0"/>
    <s v="Privado"/>
    <s v="LIMA"/>
    <s v="LIMA"/>
    <s v="BARRANCA"/>
    <s v="PUERTO SUPE"/>
    <n v="0"/>
    <x v="0"/>
    <n v="0"/>
    <x v="0"/>
    <n v="0"/>
    <x v="0"/>
    <x v="0"/>
    <n v="0"/>
    <n v="0"/>
    <m/>
    <n v="0.18285714285714286"/>
    <n v="0.18285714285714286"/>
    <n v="7.6479999999999997"/>
    <n v="0"/>
    <n v="59"/>
    <s v="BASE DE DATOS"/>
    <m/>
  </r>
  <r>
    <s v="20"/>
    <x v="9"/>
    <s v="PESPEL"/>
    <s v="53027219"/>
    <s v="53027219"/>
    <x v="0"/>
    <m/>
    <m/>
    <n v="1.28"/>
    <n v="1.28"/>
    <m/>
    <m/>
    <n v="0"/>
    <m/>
    <m/>
    <m/>
    <n v="0"/>
    <n v="0"/>
    <x v="0"/>
    <s v="PESPEL53027219EL"/>
    <s v="Pesquera Pelayo S.A.C."/>
    <x v="108"/>
    <x v="108"/>
    <s v="C.T. NEPESUR"/>
    <x v="350"/>
    <x v="0"/>
    <x v="0"/>
    <x v="340"/>
    <x v="0"/>
    <s v="Instalado"/>
    <s v="Operativo"/>
    <s v="Autoproductor"/>
    <x v="2"/>
    <x v="1"/>
    <x v="0"/>
    <x v="0"/>
    <s v="Privado"/>
    <s v="LIMA"/>
    <s v="LIMA"/>
    <s v="BARRANCA"/>
    <s v="PUERTO SUPE"/>
    <n v="0"/>
    <x v="0"/>
    <n v="0"/>
    <x v="0"/>
    <n v="0"/>
    <x v="0"/>
    <x v="0"/>
    <n v="0"/>
    <n v="0"/>
    <m/>
    <n v="0.18285714285714286"/>
    <n v="0.18285714285714286"/>
    <n v="7.6479999999999997"/>
    <n v="0"/>
    <n v="59"/>
    <s v="BASE DE DATOS"/>
    <m/>
  </r>
  <r>
    <s v="20"/>
    <x v="11"/>
    <s v="PODERO"/>
    <s v="33072296"/>
    <s v="33072296"/>
    <x v="0"/>
    <m/>
    <m/>
    <n v="6.915"/>
    <n v="5.69"/>
    <m/>
    <m/>
    <n v="134.11000000000001"/>
    <m/>
    <m/>
    <m/>
    <n v="220"/>
    <n v="4.01"/>
    <x v="0"/>
    <s v="PODERO33072296EL"/>
    <s v="C¡a. Minera Poderosa S.A."/>
    <x v="130"/>
    <x v="130"/>
    <s v="C.T. J.A. Samaniego Alcántara"/>
    <x v="399"/>
    <x v="0"/>
    <x v="0"/>
    <x v="340"/>
    <x v="0"/>
    <s v="Instalado"/>
    <s v="Operativo"/>
    <s v="Autoproductor"/>
    <x v="2"/>
    <x v="0"/>
    <x v="0"/>
    <x v="0"/>
    <s v="Privado"/>
    <s v="LA LIBERTAD"/>
    <s v="LA LIBERTAD"/>
    <s v="PATAZ "/>
    <s v="PATAZ"/>
    <n v="0"/>
    <x v="0"/>
    <n v="0"/>
    <x v="0"/>
    <n v="0"/>
    <x v="0"/>
    <x v="0"/>
    <n v="134.11000000000001"/>
    <n v="0.13411000000000001"/>
    <m/>
    <n v="0.57625000000000004"/>
    <n v="0.47416666666666668"/>
    <n v="7.6479999999999997"/>
    <n v="0"/>
    <n v="18"/>
    <s v="BASE DE DATOS"/>
    <m/>
  </r>
  <r>
    <s v="20"/>
    <x v="11"/>
    <s v="PODERO"/>
    <s v="33081997"/>
    <s v="33081997"/>
    <x v="0"/>
    <m/>
    <m/>
    <n v="1.45"/>
    <n v="1.2"/>
    <m/>
    <m/>
    <n v="303.83999999999997"/>
    <m/>
    <m/>
    <m/>
    <n v="110"/>
    <n v="1.9"/>
    <x v="0"/>
    <s v="PODERO33081997EL"/>
    <s v="C¡a. Minera Poderosa S.A."/>
    <x v="130"/>
    <x v="130"/>
    <s v="C. T. Pataz"/>
    <x v="400"/>
    <x v="0"/>
    <x v="0"/>
    <x v="340"/>
    <x v="0"/>
    <s v="Instalado"/>
    <s v="Operativo"/>
    <s v="Autoproductor"/>
    <x v="2"/>
    <x v="0"/>
    <x v="0"/>
    <x v="0"/>
    <s v="Privado"/>
    <s v="LA LIBERTAD"/>
    <s v="LA LIBERTAD"/>
    <s v="PATAZ"/>
    <s v="PATAZ (Sta. María)"/>
    <n v="0"/>
    <x v="0"/>
    <n v="0"/>
    <x v="0"/>
    <n v="0"/>
    <x v="0"/>
    <x v="0"/>
    <n v="303.83999999999997"/>
    <n v="0.30384"/>
    <m/>
    <n v="0.12083333333333333"/>
    <n v="9.9999999999999992E-2"/>
    <n v="7.6479999999999997"/>
    <n v="0"/>
    <n v="18"/>
    <s v="BASE DE DATOS"/>
    <m/>
  </r>
  <r>
    <s v="20"/>
    <x v="10"/>
    <s v="QUEISC"/>
    <s v="33076597"/>
    <s v="33076597"/>
    <x v="0"/>
    <m/>
    <m/>
    <n v="5.56"/>
    <n v="4.07"/>
    <m/>
    <m/>
    <n v="2.0499999999999998"/>
    <m/>
    <m/>
    <m/>
    <n v="0"/>
    <n v="0.55000000000000004"/>
    <x v="0"/>
    <s v="QUEISC33076597EL"/>
    <s v="Empresa Minera Los Quenuales S.A. - Unidad Iscaycruz"/>
    <x v="127"/>
    <x v="127"/>
    <s v="C.T. Iscaycruz"/>
    <x v="394"/>
    <x v="0"/>
    <x v="0"/>
    <x v="340"/>
    <x v="0"/>
    <s v="Instalado"/>
    <s v="Operativo"/>
    <s v="Autoproductor"/>
    <x v="2"/>
    <x v="0"/>
    <x v="0"/>
    <x v="0"/>
    <s v="Privado"/>
    <s v="LIMA"/>
    <s v="LIMA"/>
    <s v="OYON"/>
    <s v="PACHANGARÁ"/>
    <n v="0"/>
    <x v="0"/>
    <n v="0"/>
    <x v="0"/>
    <n v="0"/>
    <x v="0"/>
    <x v="0"/>
    <n v="2.0499999999999998"/>
    <n v="2.0499999999999997E-3"/>
    <m/>
    <n v="0.46333333333333332"/>
    <n v="0.33916666666666667"/>
    <n v="7.6479999999999997"/>
    <n v="0"/>
    <n v="37"/>
    <s v="BASE DE DATOS"/>
    <m/>
  </r>
  <r>
    <s v="20"/>
    <x v="10"/>
    <s v="QUEISC"/>
    <s v="33079697"/>
    <s v="33079697"/>
    <x v="0"/>
    <m/>
    <m/>
    <n v="0.37"/>
    <n v="0.28999999999999998"/>
    <m/>
    <m/>
    <n v="0"/>
    <m/>
    <m/>
    <m/>
    <n v="0"/>
    <n v="0"/>
    <x v="0"/>
    <s v="QUEISC33079697EL"/>
    <s v="Empresa Minera Los Quenuales S.A. - Unidad Iscaycruz"/>
    <x v="127"/>
    <x v="127"/>
    <s v="C.T. Lagsaura"/>
    <x v="395"/>
    <x v="0"/>
    <x v="0"/>
    <x v="340"/>
    <x v="0"/>
    <s v="Instalado"/>
    <s v="Operativo"/>
    <s v="Autoproductor"/>
    <x v="2"/>
    <x v="0"/>
    <x v="0"/>
    <x v="0"/>
    <s v="Privado"/>
    <s v="LIMA"/>
    <s v="LIMA"/>
    <s v="OYON"/>
    <s v="CHURÍN"/>
    <n v="0"/>
    <x v="0"/>
    <n v="0"/>
    <x v="0"/>
    <n v="0"/>
    <x v="0"/>
    <x v="0"/>
    <n v="0"/>
    <n v="0"/>
    <m/>
    <n v="3.0833333333333334E-2"/>
    <n v="2.4166666666666666E-2"/>
    <n v="7.6479999999999997"/>
    <n v="0"/>
    <n v="37"/>
    <s v="BASE DE DATOS"/>
    <m/>
  </r>
  <r>
    <s v="20"/>
    <x v="10"/>
    <s v="QUEISC"/>
    <s v="53202209"/>
    <s v="53202209"/>
    <x v="0"/>
    <m/>
    <m/>
    <n v="7.7969999999999997"/>
    <n v="3.11"/>
    <m/>
    <m/>
    <n v="10.52"/>
    <m/>
    <m/>
    <m/>
    <n v="25"/>
    <n v="0.5"/>
    <x v="0"/>
    <s v="QUEISC53202209EL"/>
    <s v="Empresa Minera Los Quenuales S.A. - Unidad Iscaycruz"/>
    <x v="127"/>
    <x v="127"/>
    <s v="C.T. Contonga"/>
    <x v="396"/>
    <x v="0"/>
    <x v="0"/>
    <x v="340"/>
    <x v="0"/>
    <s v="Instalado"/>
    <s v="Operativo"/>
    <s v="Autoproductor"/>
    <x v="2"/>
    <x v="0"/>
    <x v="0"/>
    <x v="0"/>
    <s v="Privado"/>
    <s v="ANCASH"/>
    <s v="ANCASH"/>
    <s v="HUARI"/>
    <s v="SAN MARCOS"/>
    <n v="0"/>
    <x v="0"/>
    <n v="0"/>
    <x v="0"/>
    <n v="0"/>
    <x v="0"/>
    <x v="0"/>
    <n v="10.52"/>
    <n v="1.052E-2"/>
    <m/>
    <n v="0.64974999999999994"/>
    <n v="0.25916666666666666"/>
    <n v="7.6479999999999997"/>
    <n v="0"/>
    <n v="37"/>
    <s v="BASE DE DATOS"/>
    <m/>
  </r>
  <r>
    <s v="20"/>
    <x v="9"/>
    <s v="QUEISC"/>
    <s v="33076597"/>
    <s v="33076597"/>
    <x v="0"/>
    <m/>
    <m/>
    <n v="5.56"/>
    <n v="4.07"/>
    <m/>
    <m/>
    <n v="2.14"/>
    <m/>
    <m/>
    <m/>
    <n v="0"/>
    <n v="0.6"/>
    <x v="0"/>
    <s v="QUEISC33076597EL"/>
    <s v="Empresa Minera Los Quenuales S.A. - Unidad Iscaycruz"/>
    <x v="127"/>
    <x v="127"/>
    <s v="C.T. Iscaycruz"/>
    <x v="394"/>
    <x v="0"/>
    <x v="0"/>
    <x v="340"/>
    <x v="0"/>
    <s v="Instalado"/>
    <s v="Operativo"/>
    <s v="Autoproductor"/>
    <x v="2"/>
    <x v="0"/>
    <x v="0"/>
    <x v="0"/>
    <s v="Privado"/>
    <s v="LIMA"/>
    <s v="LIMA"/>
    <s v="OYON"/>
    <s v="PACHANGARÁ"/>
    <n v="0"/>
    <x v="0"/>
    <n v="0"/>
    <x v="0"/>
    <n v="0"/>
    <x v="0"/>
    <x v="0"/>
    <n v="2.14"/>
    <n v="2.14E-3"/>
    <m/>
    <n v="0.46333333333333332"/>
    <n v="0.33916666666666667"/>
    <n v="7.6479999999999997"/>
    <n v="0"/>
    <n v="37"/>
    <s v="BASE DE DATOS"/>
    <m/>
  </r>
  <r>
    <s v="20"/>
    <x v="9"/>
    <s v="QUEISC"/>
    <s v="33079697"/>
    <s v="33079697"/>
    <x v="0"/>
    <m/>
    <m/>
    <n v="0.37"/>
    <n v="0.28999999999999998"/>
    <m/>
    <m/>
    <n v="0"/>
    <m/>
    <m/>
    <m/>
    <n v="0"/>
    <n v="0"/>
    <x v="0"/>
    <s v="QUEISC33079697EL"/>
    <s v="Empresa Minera Los Quenuales S.A. - Unidad Iscaycruz"/>
    <x v="127"/>
    <x v="127"/>
    <s v="C.T. Lagsaura"/>
    <x v="395"/>
    <x v="0"/>
    <x v="0"/>
    <x v="340"/>
    <x v="0"/>
    <s v="Instalado"/>
    <s v="Operativo"/>
    <s v="Autoproductor"/>
    <x v="2"/>
    <x v="0"/>
    <x v="0"/>
    <x v="0"/>
    <s v="Privado"/>
    <s v="LIMA"/>
    <s v="LIMA"/>
    <s v="OYON"/>
    <s v="CHURÍN"/>
    <n v="0"/>
    <x v="0"/>
    <n v="0"/>
    <x v="0"/>
    <n v="0"/>
    <x v="0"/>
    <x v="0"/>
    <n v="0"/>
    <n v="0"/>
    <m/>
    <n v="3.0833333333333334E-2"/>
    <n v="2.4166666666666666E-2"/>
    <n v="7.6479999999999997"/>
    <n v="0"/>
    <n v="37"/>
    <s v="BASE DE DATOS"/>
    <m/>
  </r>
  <r>
    <s v="20"/>
    <x v="9"/>
    <s v="QUEISC"/>
    <s v="53202209"/>
    <s v="53202209"/>
    <x v="0"/>
    <m/>
    <m/>
    <n v="7.7969999999999997"/>
    <n v="3.11"/>
    <m/>
    <m/>
    <n v="11.74"/>
    <m/>
    <m/>
    <m/>
    <n v="25"/>
    <n v="0.52"/>
    <x v="0"/>
    <s v="QUEISC53202209EL"/>
    <s v="Empresa Minera Los Quenuales S.A. - Unidad Iscaycruz"/>
    <x v="127"/>
    <x v="127"/>
    <s v="C.T. Contonga"/>
    <x v="396"/>
    <x v="0"/>
    <x v="0"/>
    <x v="340"/>
    <x v="0"/>
    <s v="Instalado"/>
    <s v="Operativo"/>
    <s v="Autoproductor"/>
    <x v="2"/>
    <x v="0"/>
    <x v="0"/>
    <x v="0"/>
    <s v="Privado"/>
    <s v="ANCASH"/>
    <s v="ANCASH"/>
    <s v="HUARI"/>
    <s v="SAN MARCOS"/>
    <n v="0"/>
    <x v="0"/>
    <n v="0"/>
    <x v="0"/>
    <n v="0"/>
    <x v="0"/>
    <x v="0"/>
    <n v="11.74"/>
    <n v="1.174E-2"/>
    <m/>
    <n v="0.64974999999999994"/>
    <n v="0.25916666666666666"/>
    <n v="7.6479999999999997"/>
    <n v="0"/>
    <n v="37"/>
    <s v="BASE DE DATOS"/>
    <m/>
  </r>
  <r>
    <s v="20"/>
    <x v="8"/>
    <s v="QUEISC"/>
    <s v="33076597"/>
    <s v="33076597"/>
    <x v="0"/>
    <m/>
    <m/>
    <n v="5.56"/>
    <n v="4.07"/>
    <m/>
    <m/>
    <n v="0"/>
    <m/>
    <m/>
    <m/>
    <n v="0"/>
    <n v="0"/>
    <x v="0"/>
    <s v="QUEISC33076597EL"/>
    <s v="Empresa Minera Los Quenuales S.A. - Unidad Iscaycruz"/>
    <x v="127"/>
    <x v="127"/>
    <s v="C.T. Iscaycruz"/>
    <x v="394"/>
    <x v="0"/>
    <x v="0"/>
    <x v="340"/>
    <x v="0"/>
    <s v="Instalado"/>
    <s v="Operativo"/>
    <s v="Autoproductor"/>
    <x v="2"/>
    <x v="0"/>
    <x v="0"/>
    <x v="0"/>
    <s v="Privado"/>
    <s v="LIMA"/>
    <s v="LIMA"/>
    <s v="OYON"/>
    <s v="PACHANGARÁ"/>
    <n v="0"/>
    <x v="0"/>
    <n v="0"/>
    <x v="0"/>
    <n v="0"/>
    <x v="0"/>
    <x v="0"/>
    <n v="0"/>
    <n v="0"/>
    <m/>
    <n v="0.46333333333333332"/>
    <n v="0.33916666666666667"/>
    <n v="7.6479999999999997"/>
    <n v="0"/>
    <n v="37"/>
    <s v="BASE DE DATOS"/>
    <m/>
  </r>
  <r>
    <s v="20"/>
    <x v="8"/>
    <s v="QUEISC"/>
    <s v="33079697"/>
    <s v="33079697"/>
    <x v="0"/>
    <m/>
    <m/>
    <n v="0.37"/>
    <n v="0.28999999999999998"/>
    <m/>
    <m/>
    <n v="0"/>
    <m/>
    <m/>
    <m/>
    <n v="0"/>
    <n v="0"/>
    <x v="0"/>
    <s v="QUEISC33079697EL"/>
    <s v="Empresa Minera Los Quenuales S.A. - Unidad Iscaycruz"/>
    <x v="127"/>
    <x v="127"/>
    <s v="C.T. Lagsaura"/>
    <x v="395"/>
    <x v="0"/>
    <x v="0"/>
    <x v="340"/>
    <x v="0"/>
    <s v="Instalado"/>
    <s v="Operativo"/>
    <s v="Autoproductor"/>
    <x v="2"/>
    <x v="0"/>
    <x v="0"/>
    <x v="0"/>
    <s v="Privado"/>
    <s v="LIMA"/>
    <s v="LIMA"/>
    <s v="OYON"/>
    <s v="CHURÍN"/>
    <n v="0"/>
    <x v="0"/>
    <n v="0"/>
    <x v="0"/>
    <n v="0"/>
    <x v="0"/>
    <x v="0"/>
    <n v="0"/>
    <n v="0"/>
    <m/>
    <n v="3.0833333333333334E-2"/>
    <n v="2.4166666666666666E-2"/>
    <n v="7.6479999999999997"/>
    <n v="0"/>
    <n v="37"/>
    <s v="BASE DE DATOS"/>
    <m/>
  </r>
  <r>
    <s v="20"/>
    <x v="8"/>
    <s v="QUEISC"/>
    <s v="53202209"/>
    <s v="53202209"/>
    <x v="0"/>
    <m/>
    <m/>
    <n v="7.7969999999999997"/>
    <n v="3.11"/>
    <m/>
    <m/>
    <n v="4.1500000000000004"/>
    <m/>
    <m/>
    <m/>
    <n v="0"/>
    <n v="0"/>
    <x v="0"/>
    <s v="QUEISC53202209EL"/>
    <s v="Empresa Minera Los Quenuales S.A. - Unidad Iscaycruz"/>
    <x v="127"/>
    <x v="127"/>
    <s v="C.T. Contonga"/>
    <x v="396"/>
    <x v="0"/>
    <x v="0"/>
    <x v="340"/>
    <x v="0"/>
    <s v="Instalado"/>
    <s v="Operativo"/>
    <s v="Autoproductor"/>
    <x v="2"/>
    <x v="0"/>
    <x v="0"/>
    <x v="0"/>
    <s v="Privado"/>
    <s v="ANCASH"/>
    <s v="ANCASH"/>
    <s v="HUARI"/>
    <s v="SAN MARCOS"/>
    <n v="0"/>
    <x v="0"/>
    <n v="0"/>
    <x v="0"/>
    <n v="0"/>
    <x v="0"/>
    <x v="0"/>
    <n v="4.1500000000000004"/>
    <n v="4.15E-3"/>
    <m/>
    <n v="0.64974999999999994"/>
    <n v="0.25916666666666666"/>
    <n v="7.6479999999999997"/>
    <n v="0"/>
    <n v="37"/>
    <s v="BASE DE DATOS"/>
    <m/>
  </r>
  <r>
    <s v="20"/>
    <x v="7"/>
    <s v="QUEISC"/>
    <s v="33076597"/>
    <s v="33076597"/>
    <x v="0"/>
    <m/>
    <m/>
    <n v="5.56"/>
    <n v="4.07"/>
    <m/>
    <m/>
    <n v="0"/>
    <m/>
    <m/>
    <m/>
    <n v="0"/>
    <n v="0"/>
    <x v="0"/>
    <s v="QUEISC33076597EL"/>
    <s v="Empresa Minera Los Quenuales S.A. - Unidad Iscaycruz"/>
    <x v="127"/>
    <x v="127"/>
    <s v="C.T. Iscaycruz"/>
    <x v="394"/>
    <x v="0"/>
    <x v="0"/>
    <x v="340"/>
    <x v="0"/>
    <s v="Instalado"/>
    <s v="Operativo"/>
    <s v="Autoproductor"/>
    <x v="2"/>
    <x v="0"/>
    <x v="0"/>
    <x v="0"/>
    <s v="Privado"/>
    <s v="LIMA"/>
    <s v="LIMA"/>
    <s v="OYON"/>
    <s v="PACHANGARÁ"/>
    <n v="0"/>
    <x v="0"/>
    <n v="0"/>
    <x v="0"/>
    <n v="0"/>
    <x v="0"/>
    <x v="0"/>
    <n v="0"/>
    <n v="0"/>
    <m/>
    <n v="0.46333333333333332"/>
    <n v="0.33916666666666667"/>
    <n v="7.6479999999999997"/>
    <n v="0"/>
    <n v="37"/>
    <s v="BASE DE DATOS"/>
    <m/>
  </r>
  <r>
    <s v="20"/>
    <x v="7"/>
    <s v="QUEISC"/>
    <s v="33079697"/>
    <s v="33079697"/>
    <x v="0"/>
    <m/>
    <m/>
    <n v="0.37"/>
    <n v="0.28999999999999998"/>
    <m/>
    <m/>
    <n v="0"/>
    <m/>
    <m/>
    <m/>
    <n v="0"/>
    <n v="0"/>
    <x v="0"/>
    <s v="QUEISC33079697EL"/>
    <s v="Empresa Minera Los Quenuales S.A. - Unidad Iscaycruz"/>
    <x v="127"/>
    <x v="127"/>
    <s v="C.T. Lagsaura"/>
    <x v="395"/>
    <x v="0"/>
    <x v="0"/>
    <x v="340"/>
    <x v="0"/>
    <s v="Instalado"/>
    <s v="Operativo"/>
    <s v="Autoproductor"/>
    <x v="2"/>
    <x v="0"/>
    <x v="0"/>
    <x v="0"/>
    <s v="Privado"/>
    <s v="LIMA"/>
    <s v="LIMA"/>
    <s v="OYON"/>
    <s v="CHURÍN"/>
    <n v="0"/>
    <x v="0"/>
    <n v="0"/>
    <x v="0"/>
    <n v="0"/>
    <x v="0"/>
    <x v="0"/>
    <n v="0"/>
    <n v="0"/>
    <m/>
    <n v="3.0833333333333334E-2"/>
    <n v="2.4166666666666666E-2"/>
    <n v="7.6479999999999997"/>
    <n v="0"/>
    <n v="37"/>
    <s v="BASE DE DATOS"/>
    <m/>
  </r>
  <r>
    <s v="20"/>
    <x v="7"/>
    <s v="QUEISC"/>
    <s v="53202209"/>
    <s v="53202209"/>
    <x v="0"/>
    <m/>
    <m/>
    <n v="7.7969999999999997"/>
    <n v="3.11"/>
    <m/>
    <m/>
    <n v="4.1500000000000004"/>
    <m/>
    <m/>
    <m/>
    <n v="0"/>
    <n v="0"/>
    <x v="0"/>
    <s v="QUEISC53202209EL"/>
    <s v="Empresa Minera Los Quenuales S.A. - Unidad Iscaycruz"/>
    <x v="127"/>
    <x v="127"/>
    <s v="C.T. Contonga"/>
    <x v="396"/>
    <x v="0"/>
    <x v="0"/>
    <x v="340"/>
    <x v="0"/>
    <s v="Instalado"/>
    <s v="Operativo"/>
    <s v="Autoproductor"/>
    <x v="2"/>
    <x v="0"/>
    <x v="0"/>
    <x v="0"/>
    <s v="Privado"/>
    <s v="ANCASH"/>
    <s v="ANCASH"/>
    <s v="HUARI"/>
    <s v="SAN MARCOS"/>
    <n v="0"/>
    <x v="0"/>
    <n v="0"/>
    <x v="0"/>
    <n v="0"/>
    <x v="0"/>
    <x v="0"/>
    <n v="4.1500000000000004"/>
    <n v="4.15E-3"/>
    <m/>
    <n v="0.64974999999999994"/>
    <n v="0.25916666666666666"/>
    <n v="7.6479999999999997"/>
    <n v="0"/>
    <n v="37"/>
    <s v="BASE DE DATOS"/>
    <m/>
  </r>
  <r>
    <s v="20"/>
    <x v="6"/>
    <s v="QUEISC"/>
    <s v="33076597"/>
    <s v="33076597"/>
    <x v="0"/>
    <m/>
    <m/>
    <n v="5.56"/>
    <n v="4.07"/>
    <m/>
    <m/>
    <n v="0"/>
    <m/>
    <m/>
    <m/>
    <n v="0"/>
    <n v="0"/>
    <x v="0"/>
    <s v="QUEISC33076597EL"/>
    <s v="Empresa Minera Los Quenuales S.A. - Unidad Iscaycruz"/>
    <x v="127"/>
    <x v="127"/>
    <s v="C.T. Iscaycruz"/>
    <x v="394"/>
    <x v="0"/>
    <x v="0"/>
    <x v="340"/>
    <x v="0"/>
    <s v="Instalado"/>
    <s v="Operativo"/>
    <s v="Autoproductor"/>
    <x v="2"/>
    <x v="0"/>
    <x v="0"/>
    <x v="0"/>
    <s v="Privado"/>
    <s v="LIMA"/>
    <s v="LIMA"/>
    <s v="OYON"/>
    <s v="PACHANGARÁ"/>
    <n v="0"/>
    <x v="0"/>
    <n v="0"/>
    <x v="0"/>
    <n v="0"/>
    <x v="0"/>
    <x v="0"/>
    <n v="0"/>
    <n v="0"/>
    <m/>
    <n v="0.46333333333333332"/>
    <n v="0.33916666666666667"/>
    <n v="7.6479999999999997"/>
    <n v="0"/>
    <n v="37"/>
    <s v="BASE DE DATOS"/>
    <m/>
  </r>
  <r>
    <s v="20"/>
    <x v="6"/>
    <s v="QUEISC"/>
    <s v="33079697"/>
    <s v="33079697"/>
    <x v="0"/>
    <m/>
    <m/>
    <n v="0.37"/>
    <n v="0.28999999999999998"/>
    <m/>
    <m/>
    <n v="0"/>
    <m/>
    <m/>
    <m/>
    <n v="0"/>
    <n v="0"/>
    <x v="0"/>
    <s v="QUEISC33079697EL"/>
    <s v="Empresa Minera Los Quenuales S.A. - Unidad Iscaycruz"/>
    <x v="127"/>
    <x v="127"/>
    <s v="C.T. Lagsaura"/>
    <x v="395"/>
    <x v="0"/>
    <x v="0"/>
    <x v="340"/>
    <x v="0"/>
    <s v="Instalado"/>
    <s v="Operativo"/>
    <s v="Autoproductor"/>
    <x v="2"/>
    <x v="0"/>
    <x v="0"/>
    <x v="0"/>
    <s v="Privado"/>
    <s v="LIMA"/>
    <s v="LIMA"/>
    <s v="OYON"/>
    <s v="CHURÍN"/>
    <n v="0"/>
    <x v="0"/>
    <n v="0"/>
    <x v="0"/>
    <n v="0"/>
    <x v="0"/>
    <x v="0"/>
    <n v="0"/>
    <n v="0"/>
    <m/>
    <n v="3.0833333333333334E-2"/>
    <n v="2.4166666666666666E-2"/>
    <n v="7.6479999999999997"/>
    <n v="0"/>
    <n v="37"/>
    <s v="BASE DE DATOS"/>
    <m/>
  </r>
  <r>
    <s v="20"/>
    <x v="6"/>
    <s v="QUEISC"/>
    <s v="53202209"/>
    <s v="53202209"/>
    <x v="0"/>
    <m/>
    <m/>
    <n v="7.7969999999999997"/>
    <n v="3.11"/>
    <m/>
    <m/>
    <n v="0"/>
    <m/>
    <m/>
    <m/>
    <n v="0"/>
    <n v="0"/>
    <x v="0"/>
    <s v="QUEISC53202209EL"/>
    <s v="Empresa Minera Los Quenuales S.A. - Unidad Iscaycruz"/>
    <x v="127"/>
    <x v="127"/>
    <s v="C.T. Contonga"/>
    <x v="396"/>
    <x v="0"/>
    <x v="0"/>
    <x v="340"/>
    <x v="0"/>
    <s v="Instalado"/>
    <s v="Operativo"/>
    <s v="Autoproductor"/>
    <x v="2"/>
    <x v="0"/>
    <x v="0"/>
    <x v="0"/>
    <s v="Privado"/>
    <s v="ANCASH"/>
    <s v="ANCASH"/>
    <s v="HUARI"/>
    <s v="SAN MARCOS"/>
    <n v="0"/>
    <x v="0"/>
    <n v="0"/>
    <x v="0"/>
    <n v="0"/>
    <x v="0"/>
    <x v="0"/>
    <n v="0"/>
    <n v="0"/>
    <m/>
    <n v="0.64974999999999994"/>
    <n v="0.25916666666666666"/>
    <n v="7.6479999999999997"/>
    <n v="0"/>
    <n v="37"/>
    <s v="BASE DE DATOS"/>
    <m/>
  </r>
  <r>
    <s v="20"/>
    <x v="5"/>
    <s v="QUEISC"/>
    <s v="33076597"/>
    <s v="33076597"/>
    <x v="0"/>
    <m/>
    <m/>
    <n v="5.56"/>
    <n v="4.07"/>
    <m/>
    <m/>
    <n v="0"/>
    <m/>
    <m/>
    <m/>
    <n v="0"/>
    <n v="0"/>
    <x v="0"/>
    <s v="QUEISC33076597EL"/>
    <s v="Empresa Minera Los Quenuales S.A. - Unidad Iscaycruz"/>
    <x v="127"/>
    <x v="127"/>
    <s v="C.T. Iscaycruz"/>
    <x v="394"/>
    <x v="0"/>
    <x v="0"/>
    <x v="340"/>
    <x v="0"/>
    <s v="Instalado"/>
    <s v="Operativo"/>
    <s v="Autoproductor"/>
    <x v="2"/>
    <x v="0"/>
    <x v="0"/>
    <x v="0"/>
    <s v="Privado"/>
    <s v="LIMA"/>
    <s v="LIMA"/>
    <s v="OYON"/>
    <s v="PACHANGARÁ"/>
    <n v="0"/>
    <x v="0"/>
    <n v="0"/>
    <x v="0"/>
    <n v="0"/>
    <x v="0"/>
    <x v="0"/>
    <n v="0"/>
    <n v="0"/>
    <m/>
    <n v="0.46333333333333332"/>
    <n v="0.33916666666666667"/>
    <n v="7.6479999999999997"/>
    <n v="0"/>
    <n v="37"/>
    <s v="BASE DE DATOS"/>
    <m/>
  </r>
  <r>
    <s v="20"/>
    <x v="5"/>
    <s v="QUEISC"/>
    <s v="33079697"/>
    <s v="33079697"/>
    <x v="0"/>
    <m/>
    <m/>
    <n v="0.37"/>
    <n v="0.28999999999999998"/>
    <m/>
    <m/>
    <n v="0"/>
    <m/>
    <m/>
    <m/>
    <n v="0"/>
    <n v="0"/>
    <x v="0"/>
    <s v="QUEISC33079697EL"/>
    <s v="Empresa Minera Los Quenuales S.A. - Unidad Iscaycruz"/>
    <x v="127"/>
    <x v="127"/>
    <s v="C.T. Lagsaura"/>
    <x v="395"/>
    <x v="0"/>
    <x v="0"/>
    <x v="340"/>
    <x v="0"/>
    <s v="Instalado"/>
    <s v="Operativo"/>
    <s v="Autoproductor"/>
    <x v="2"/>
    <x v="0"/>
    <x v="0"/>
    <x v="0"/>
    <s v="Privado"/>
    <s v="LIMA"/>
    <s v="LIMA"/>
    <s v="OYON"/>
    <s v="CHURÍN"/>
    <n v="0"/>
    <x v="0"/>
    <n v="0"/>
    <x v="0"/>
    <n v="0"/>
    <x v="0"/>
    <x v="0"/>
    <n v="0"/>
    <n v="0"/>
    <m/>
    <n v="3.0833333333333334E-2"/>
    <n v="2.4166666666666666E-2"/>
    <n v="7.6479999999999997"/>
    <n v="0"/>
    <n v="37"/>
    <s v="BASE DE DATOS"/>
    <m/>
  </r>
  <r>
    <s v="20"/>
    <x v="5"/>
    <s v="QUEISC"/>
    <s v="53202209"/>
    <s v="53202209"/>
    <x v="0"/>
    <m/>
    <m/>
    <n v="7.7969999999999997"/>
    <n v="3.11"/>
    <m/>
    <m/>
    <n v="0"/>
    <m/>
    <m/>
    <m/>
    <n v="0"/>
    <n v="0"/>
    <x v="0"/>
    <s v="QUEISC53202209EL"/>
    <s v="Empresa Minera Los Quenuales S.A. - Unidad Iscaycruz"/>
    <x v="127"/>
    <x v="127"/>
    <s v="C.T. Contonga"/>
    <x v="396"/>
    <x v="0"/>
    <x v="0"/>
    <x v="340"/>
    <x v="0"/>
    <s v="Instalado"/>
    <s v="Operativo"/>
    <s v="Autoproductor"/>
    <x v="2"/>
    <x v="0"/>
    <x v="0"/>
    <x v="0"/>
    <s v="Privado"/>
    <s v="ANCASH"/>
    <s v="ANCASH"/>
    <s v="HUARI"/>
    <s v="SAN MARCOS"/>
    <n v="0"/>
    <x v="0"/>
    <n v="0"/>
    <x v="0"/>
    <n v="0"/>
    <x v="0"/>
    <x v="0"/>
    <n v="0"/>
    <n v="0"/>
    <m/>
    <n v="0.64974999999999994"/>
    <n v="0.25916666666666666"/>
    <n v="7.6479999999999997"/>
    <n v="0"/>
    <n v="37"/>
    <s v="BASE DE DATOS"/>
    <m/>
  </r>
  <r>
    <s v="20"/>
    <x v="4"/>
    <s v="QUEISC"/>
    <s v="33076597"/>
    <s v="33076597"/>
    <x v="0"/>
    <m/>
    <m/>
    <n v="5.56"/>
    <n v="4.07"/>
    <m/>
    <m/>
    <n v="0"/>
    <m/>
    <m/>
    <m/>
    <n v="0"/>
    <n v="0"/>
    <x v="0"/>
    <s v="QUEISC33076597EL"/>
    <s v="Empresa Minera Los Quenuales S.A. - Unidad Iscaycruz"/>
    <x v="127"/>
    <x v="127"/>
    <s v="C.T. Iscaycruz"/>
    <x v="394"/>
    <x v="0"/>
    <x v="0"/>
    <x v="340"/>
    <x v="0"/>
    <s v="Instalado"/>
    <s v="Operativo"/>
    <s v="Autoproductor"/>
    <x v="2"/>
    <x v="0"/>
    <x v="0"/>
    <x v="0"/>
    <s v="Privado"/>
    <s v="LIMA"/>
    <s v="LIMA"/>
    <s v="OYON"/>
    <s v="PACHANGARÁ"/>
    <n v="0"/>
    <x v="0"/>
    <n v="0"/>
    <x v="0"/>
    <n v="0"/>
    <x v="0"/>
    <x v="0"/>
    <n v="0"/>
    <n v="0"/>
    <m/>
    <n v="0.46333333333333332"/>
    <n v="0.33916666666666667"/>
    <n v="7.6479999999999997"/>
    <n v="0"/>
    <n v="37"/>
    <s v="BASE DE DATOS"/>
    <m/>
  </r>
  <r>
    <s v="20"/>
    <x v="4"/>
    <s v="QUEISC"/>
    <s v="33079697"/>
    <s v="33079697"/>
    <x v="0"/>
    <m/>
    <m/>
    <n v="0.37"/>
    <n v="0.28999999999999998"/>
    <m/>
    <m/>
    <n v="0"/>
    <m/>
    <m/>
    <m/>
    <n v="0"/>
    <n v="0"/>
    <x v="0"/>
    <s v="QUEISC33079697EL"/>
    <s v="Empresa Minera Los Quenuales S.A. - Unidad Iscaycruz"/>
    <x v="127"/>
    <x v="127"/>
    <s v="C.T. Lagsaura"/>
    <x v="395"/>
    <x v="0"/>
    <x v="0"/>
    <x v="340"/>
    <x v="0"/>
    <s v="Instalado"/>
    <s v="Operativo"/>
    <s v="Autoproductor"/>
    <x v="2"/>
    <x v="0"/>
    <x v="0"/>
    <x v="0"/>
    <s v="Privado"/>
    <s v="LIMA"/>
    <s v="LIMA"/>
    <s v="OYON"/>
    <s v="CHURÍN"/>
    <n v="0"/>
    <x v="0"/>
    <n v="0"/>
    <x v="0"/>
    <n v="0"/>
    <x v="0"/>
    <x v="0"/>
    <n v="0"/>
    <n v="0"/>
    <m/>
    <n v="3.0833333333333334E-2"/>
    <n v="2.4166666666666666E-2"/>
    <n v="7.6479999999999997"/>
    <n v="0"/>
    <n v="37"/>
    <s v="BASE DE DATOS"/>
    <m/>
  </r>
  <r>
    <s v="20"/>
    <x v="4"/>
    <s v="QUEISC"/>
    <s v="53202209"/>
    <s v="53202209"/>
    <x v="0"/>
    <m/>
    <m/>
    <n v="7.7969999999999997"/>
    <n v="3.11"/>
    <m/>
    <m/>
    <n v="0"/>
    <m/>
    <m/>
    <m/>
    <n v="0"/>
    <n v="0"/>
    <x v="0"/>
    <s v="QUEISC53202209EL"/>
    <s v="Empresa Minera Los Quenuales S.A. - Unidad Iscaycruz"/>
    <x v="127"/>
    <x v="127"/>
    <s v="C.T. Contonga"/>
    <x v="396"/>
    <x v="0"/>
    <x v="0"/>
    <x v="340"/>
    <x v="0"/>
    <s v="Instalado"/>
    <s v="Operativo"/>
    <s v="Autoproductor"/>
    <x v="2"/>
    <x v="0"/>
    <x v="0"/>
    <x v="0"/>
    <s v="Privado"/>
    <s v="ANCASH"/>
    <s v="ANCASH"/>
    <s v="HUARI"/>
    <s v="SAN MARCOS"/>
    <n v="0"/>
    <x v="0"/>
    <n v="0"/>
    <x v="0"/>
    <n v="0"/>
    <x v="0"/>
    <x v="0"/>
    <n v="0"/>
    <n v="0"/>
    <m/>
    <n v="0.64974999999999994"/>
    <n v="0.25916666666666666"/>
    <n v="7.6479999999999997"/>
    <n v="0"/>
    <n v="37"/>
    <s v="BASE DE DATOS"/>
    <m/>
  </r>
  <r>
    <s v="20"/>
    <x v="3"/>
    <s v="QUEISC"/>
    <s v="33076597"/>
    <s v="33076597"/>
    <x v="0"/>
    <m/>
    <m/>
    <n v="5.56"/>
    <n v="4.07"/>
    <m/>
    <m/>
    <n v="0"/>
    <m/>
    <m/>
    <m/>
    <n v="0"/>
    <n v="0"/>
    <x v="0"/>
    <s v="QUEISC33076597EL"/>
    <s v="Empresa Minera Los Quenuales S.A. - Unidad Iscaycruz"/>
    <x v="127"/>
    <x v="127"/>
    <s v="C.T. Iscaycruz"/>
    <x v="394"/>
    <x v="0"/>
    <x v="0"/>
    <x v="340"/>
    <x v="0"/>
    <s v="Instalado"/>
    <s v="Operativo"/>
    <s v="Autoproductor"/>
    <x v="2"/>
    <x v="0"/>
    <x v="0"/>
    <x v="0"/>
    <s v="Privado"/>
    <s v="LIMA"/>
    <s v="LIMA"/>
    <s v="OYON"/>
    <s v="PACHANGARÁ"/>
    <n v="0"/>
    <x v="0"/>
    <n v="0"/>
    <x v="0"/>
    <n v="0"/>
    <x v="0"/>
    <x v="0"/>
    <n v="0"/>
    <n v="0"/>
    <m/>
    <n v="0.46333333333333332"/>
    <n v="0.33916666666666667"/>
    <n v="7.6479999999999997"/>
    <n v="0"/>
    <n v="37"/>
    <s v="BASE DE DATOS"/>
    <m/>
  </r>
  <r>
    <s v="20"/>
    <x v="3"/>
    <s v="QUEISC"/>
    <s v="33079697"/>
    <s v="33079697"/>
    <x v="0"/>
    <m/>
    <m/>
    <n v="0.37"/>
    <n v="0.28999999999999998"/>
    <m/>
    <m/>
    <n v="0"/>
    <m/>
    <m/>
    <m/>
    <n v="0"/>
    <n v="0"/>
    <x v="0"/>
    <s v="QUEISC33079697EL"/>
    <s v="Empresa Minera Los Quenuales S.A. - Unidad Iscaycruz"/>
    <x v="127"/>
    <x v="127"/>
    <s v="C.T. Lagsaura"/>
    <x v="395"/>
    <x v="0"/>
    <x v="0"/>
    <x v="340"/>
    <x v="0"/>
    <s v="Instalado"/>
    <s v="Operativo"/>
    <s v="Autoproductor"/>
    <x v="2"/>
    <x v="0"/>
    <x v="0"/>
    <x v="0"/>
    <s v="Privado"/>
    <s v="LIMA"/>
    <s v="LIMA"/>
    <s v="OYON"/>
    <s v="CHURÍN"/>
    <n v="0"/>
    <x v="0"/>
    <n v="0"/>
    <x v="0"/>
    <n v="0"/>
    <x v="0"/>
    <x v="0"/>
    <n v="0"/>
    <n v="0"/>
    <m/>
    <n v="3.0833333333333334E-2"/>
    <n v="2.4166666666666666E-2"/>
    <n v="7.6479999999999997"/>
    <n v="0"/>
    <n v="37"/>
    <s v="BASE DE DATOS"/>
    <m/>
  </r>
  <r>
    <s v="20"/>
    <x v="3"/>
    <s v="QUEISC"/>
    <s v="53202209"/>
    <s v="53202209"/>
    <x v="0"/>
    <m/>
    <m/>
    <n v="7.7969999999999997"/>
    <n v="3.11"/>
    <m/>
    <m/>
    <n v="6.48"/>
    <m/>
    <m/>
    <m/>
    <n v="0"/>
    <n v="0.42"/>
    <x v="0"/>
    <s v="QUEISC53202209EL"/>
    <s v="Empresa Minera Los Quenuales S.A. - Unidad Iscaycruz"/>
    <x v="127"/>
    <x v="127"/>
    <s v="C.T. Contonga"/>
    <x v="396"/>
    <x v="0"/>
    <x v="0"/>
    <x v="340"/>
    <x v="0"/>
    <s v="Instalado"/>
    <s v="Operativo"/>
    <s v="Autoproductor"/>
    <x v="2"/>
    <x v="0"/>
    <x v="0"/>
    <x v="0"/>
    <s v="Privado"/>
    <s v="ANCASH"/>
    <s v="ANCASH"/>
    <s v="HUARI"/>
    <s v="SAN MARCOS"/>
    <n v="0"/>
    <x v="0"/>
    <n v="0"/>
    <x v="0"/>
    <n v="0"/>
    <x v="0"/>
    <x v="0"/>
    <n v="6.48"/>
    <n v="6.4800000000000005E-3"/>
    <m/>
    <n v="0.64974999999999994"/>
    <n v="0.25916666666666666"/>
    <n v="7.6479999999999997"/>
    <n v="0"/>
    <n v="37"/>
    <s v="BASE DE DATOS"/>
    <m/>
  </r>
  <r>
    <s v="20"/>
    <x v="2"/>
    <s v="QUEISC"/>
    <s v="33076597"/>
    <s v="33076597"/>
    <x v="0"/>
    <m/>
    <m/>
    <n v="5.56"/>
    <n v="4.07"/>
    <m/>
    <m/>
    <n v="0"/>
    <m/>
    <m/>
    <m/>
    <n v="0"/>
    <n v="0"/>
    <x v="0"/>
    <s v="QUEISC33076597EL"/>
    <s v="Empresa Minera Los Quenuales S.A. - Unidad Iscaycruz"/>
    <x v="127"/>
    <x v="127"/>
    <s v="C.T. Iscaycruz"/>
    <x v="394"/>
    <x v="0"/>
    <x v="0"/>
    <x v="340"/>
    <x v="0"/>
    <s v="Instalado"/>
    <s v="Operativo"/>
    <s v="Autoproductor"/>
    <x v="2"/>
    <x v="0"/>
    <x v="0"/>
    <x v="0"/>
    <s v="Privado"/>
    <s v="LIMA"/>
    <s v="LIMA"/>
    <s v="OYON"/>
    <s v="PACHANGARÁ"/>
    <n v="0"/>
    <x v="0"/>
    <n v="0"/>
    <x v="0"/>
    <n v="0"/>
    <x v="0"/>
    <x v="0"/>
    <n v="0"/>
    <n v="0"/>
    <m/>
    <n v="0.46333333333333332"/>
    <n v="0.33916666666666667"/>
    <n v="7.6479999999999997"/>
    <n v="0"/>
    <n v="37"/>
    <s v="BASE DE DATOS"/>
    <m/>
  </r>
  <r>
    <s v="20"/>
    <x v="2"/>
    <s v="QUEISC"/>
    <s v="33079697"/>
    <s v="33079697"/>
    <x v="0"/>
    <m/>
    <m/>
    <n v="0.37"/>
    <n v="0.28999999999999998"/>
    <m/>
    <m/>
    <n v="0"/>
    <m/>
    <m/>
    <m/>
    <n v="0"/>
    <n v="0"/>
    <x v="0"/>
    <s v="QUEISC33079697EL"/>
    <s v="Empresa Minera Los Quenuales S.A. - Unidad Iscaycruz"/>
    <x v="127"/>
    <x v="127"/>
    <s v="C.T. Lagsaura"/>
    <x v="395"/>
    <x v="0"/>
    <x v="0"/>
    <x v="340"/>
    <x v="0"/>
    <s v="Instalado"/>
    <s v="Operativo"/>
    <s v="Autoproductor"/>
    <x v="2"/>
    <x v="0"/>
    <x v="0"/>
    <x v="0"/>
    <s v="Privado"/>
    <s v="LIMA"/>
    <s v="LIMA"/>
    <s v="OYON"/>
    <s v="CHURÍN"/>
    <n v="0"/>
    <x v="0"/>
    <n v="0"/>
    <x v="0"/>
    <n v="0"/>
    <x v="0"/>
    <x v="0"/>
    <n v="0"/>
    <n v="0"/>
    <m/>
    <n v="3.0833333333333334E-2"/>
    <n v="2.4166666666666666E-2"/>
    <n v="7.6479999999999997"/>
    <n v="0"/>
    <n v="37"/>
    <s v="BASE DE DATOS"/>
    <m/>
  </r>
  <r>
    <s v="20"/>
    <x v="2"/>
    <s v="QUEISC"/>
    <s v="53202209"/>
    <s v="53202209"/>
    <x v="0"/>
    <m/>
    <m/>
    <n v="7.7969999999999997"/>
    <n v="3.11"/>
    <m/>
    <m/>
    <n v="6.48"/>
    <m/>
    <m/>
    <m/>
    <n v="0"/>
    <n v="0.42"/>
    <x v="0"/>
    <s v="QUEISC53202209EL"/>
    <s v="Empresa Minera Los Quenuales S.A. - Unidad Iscaycruz"/>
    <x v="127"/>
    <x v="127"/>
    <s v="C.T. Contonga"/>
    <x v="396"/>
    <x v="0"/>
    <x v="0"/>
    <x v="340"/>
    <x v="0"/>
    <s v="Instalado"/>
    <s v="Operativo"/>
    <s v="Autoproductor"/>
    <x v="2"/>
    <x v="0"/>
    <x v="0"/>
    <x v="0"/>
    <s v="Privado"/>
    <s v="ANCASH"/>
    <s v="ANCASH"/>
    <s v="HUARI"/>
    <s v="SAN MARCOS"/>
    <n v="0"/>
    <x v="0"/>
    <n v="0"/>
    <x v="0"/>
    <n v="0"/>
    <x v="0"/>
    <x v="0"/>
    <n v="6.48"/>
    <n v="6.4800000000000005E-3"/>
    <m/>
    <n v="0.64974999999999994"/>
    <n v="0.25916666666666666"/>
    <n v="7.6479999999999997"/>
    <n v="0"/>
    <n v="37"/>
    <s v="BASE DE DATOS"/>
    <m/>
  </r>
  <r>
    <s v="20"/>
    <x v="1"/>
    <s v="QUEISC"/>
    <s v="33076597"/>
    <s v="33076597"/>
    <x v="0"/>
    <m/>
    <m/>
    <n v="5.56"/>
    <n v="4.07"/>
    <m/>
    <m/>
    <n v="0"/>
    <m/>
    <m/>
    <m/>
    <n v="0"/>
    <n v="0"/>
    <x v="0"/>
    <s v="QUEISC33076597EL"/>
    <s v="Empresa Minera Los Quenuales S.A. - Unidad Iscaycruz"/>
    <x v="127"/>
    <x v="127"/>
    <s v="C.T. Iscaycruz"/>
    <x v="394"/>
    <x v="0"/>
    <x v="0"/>
    <x v="340"/>
    <x v="0"/>
    <s v="Instalado"/>
    <s v="Operativo"/>
    <s v="Autoproductor"/>
    <x v="2"/>
    <x v="0"/>
    <x v="0"/>
    <x v="0"/>
    <s v="Privado"/>
    <s v="LIMA"/>
    <s v="LIMA"/>
    <s v="OYON"/>
    <s v="PACHANGARÁ"/>
    <n v="0"/>
    <x v="0"/>
    <n v="0"/>
    <x v="0"/>
    <n v="0"/>
    <x v="0"/>
    <x v="0"/>
    <n v="0"/>
    <n v="0"/>
    <m/>
    <n v="0.46333333333333332"/>
    <n v="0.33916666666666667"/>
    <n v="7.6479999999999997"/>
    <n v="0"/>
    <n v="37"/>
    <s v="BASE DE DATOS"/>
    <m/>
  </r>
  <r>
    <s v="20"/>
    <x v="1"/>
    <s v="QUEISC"/>
    <s v="33079697"/>
    <s v="33079697"/>
    <x v="0"/>
    <m/>
    <m/>
    <n v="0.37"/>
    <n v="0.28999999999999998"/>
    <m/>
    <m/>
    <n v="0"/>
    <m/>
    <m/>
    <m/>
    <n v="0"/>
    <n v="0"/>
    <x v="0"/>
    <s v="QUEISC33079697EL"/>
    <s v="Empresa Minera Los Quenuales S.A. - Unidad Iscaycruz"/>
    <x v="127"/>
    <x v="127"/>
    <s v="C.T. Lagsaura"/>
    <x v="395"/>
    <x v="0"/>
    <x v="0"/>
    <x v="340"/>
    <x v="0"/>
    <s v="Instalado"/>
    <s v="Operativo"/>
    <s v="Autoproductor"/>
    <x v="2"/>
    <x v="0"/>
    <x v="0"/>
    <x v="0"/>
    <s v="Privado"/>
    <s v="LIMA"/>
    <s v="LIMA"/>
    <s v="OYON"/>
    <s v="CHURÍN"/>
    <n v="0"/>
    <x v="0"/>
    <n v="0"/>
    <x v="0"/>
    <n v="0"/>
    <x v="0"/>
    <x v="0"/>
    <n v="0"/>
    <n v="0"/>
    <m/>
    <n v="3.0833333333333334E-2"/>
    <n v="2.4166666666666666E-2"/>
    <n v="7.6479999999999997"/>
    <n v="0"/>
    <n v="37"/>
    <s v="BASE DE DATOS"/>
    <m/>
  </r>
  <r>
    <s v="20"/>
    <x v="1"/>
    <s v="QUEISC"/>
    <s v="53202209"/>
    <s v="53202209"/>
    <x v="0"/>
    <m/>
    <m/>
    <n v="7.7969999999999997"/>
    <n v="3.11"/>
    <m/>
    <m/>
    <n v="0"/>
    <m/>
    <m/>
    <m/>
    <n v="0"/>
    <n v="0"/>
    <x v="0"/>
    <s v="QUEISC53202209EL"/>
    <s v="Empresa Minera Los Quenuales S.A. - Unidad Iscaycruz"/>
    <x v="127"/>
    <x v="127"/>
    <s v="C.T. Contonga"/>
    <x v="396"/>
    <x v="0"/>
    <x v="0"/>
    <x v="340"/>
    <x v="0"/>
    <s v="Instalado"/>
    <s v="Operativo"/>
    <s v="Autoproductor"/>
    <x v="2"/>
    <x v="0"/>
    <x v="0"/>
    <x v="0"/>
    <s v="Privado"/>
    <s v="ANCASH"/>
    <s v="ANCASH"/>
    <s v="HUARI"/>
    <s v="SAN MARCOS"/>
    <n v="0"/>
    <x v="0"/>
    <n v="0"/>
    <x v="0"/>
    <n v="0"/>
    <x v="0"/>
    <x v="0"/>
    <n v="0"/>
    <n v="0"/>
    <m/>
    <n v="0.64974999999999994"/>
    <n v="0.25916666666666666"/>
    <n v="7.6479999999999997"/>
    <n v="0"/>
    <n v="37"/>
    <s v="BASE DE DATOS"/>
    <m/>
  </r>
  <r>
    <s v="20"/>
    <x v="0"/>
    <s v="QUEISC"/>
    <s v="33076597"/>
    <s v="33076597"/>
    <x v="0"/>
    <m/>
    <m/>
    <n v="5.56"/>
    <n v="4.07"/>
    <m/>
    <m/>
    <n v="0"/>
    <m/>
    <m/>
    <m/>
    <n v="0"/>
    <n v="0"/>
    <x v="0"/>
    <s v="QUEISC33076597EL"/>
    <s v="Empresa Minera Los Quenuales S.A. - Unidad Iscaycruz"/>
    <x v="127"/>
    <x v="127"/>
    <s v="C.T. Iscaycruz"/>
    <x v="394"/>
    <x v="0"/>
    <x v="0"/>
    <x v="340"/>
    <x v="0"/>
    <s v="Instalado"/>
    <s v="Operativo"/>
    <s v="Autoproductor"/>
    <x v="2"/>
    <x v="0"/>
    <x v="0"/>
    <x v="0"/>
    <s v="Privado"/>
    <s v="LIMA"/>
    <s v="LIMA"/>
    <s v="OYON"/>
    <s v="PACHANGARÁ"/>
    <n v="0"/>
    <x v="0"/>
    <n v="0"/>
    <x v="0"/>
    <n v="0"/>
    <x v="0"/>
    <x v="0"/>
    <n v="0"/>
    <n v="0"/>
    <m/>
    <n v="0.46333333333333332"/>
    <n v="0.33916666666666667"/>
    <n v="7.6479999999999997"/>
    <n v="0"/>
    <n v="37"/>
    <s v="BASE DE DATOS"/>
    <m/>
  </r>
  <r>
    <s v="20"/>
    <x v="0"/>
    <s v="QUEISC"/>
    <s v="33079697"/>
    <s v="33079697"/>
    <x v="0"/>
    <m/>
    <m/>
    <n v="0.37"/>
    <n v="0.28999999999999998"/>
    <m/>
    <m/>
    <n v="0"/>
    <m/>
    <m/>
    <m/>
    <n v="0"/>
    <n v="0"/>
    <x v="0"/>
    <s v="QUEISC33079697EL"/>
    <s v="Empresa Minera Los Quenuales S.A. - Unidad Iscaycruz"/>
    <x v="127"/>
    <x v="127"/>
    <s v="C.T. Lagsaura"/>
    <x v="395"/>
    <x v="0"/>
    <x v="0"/>
    <x v="340"/>
    <x v="0"/>
    <s v="Instalado"/>
    <s v="Operativo"/>
    <s v="Autoproductor"/>
    <x v="2"/>
    <x v="0"/>
    <x v="0"/>
    <x v="0"/>
    <s v="Privado"/>
    <s v="LIMA"/>
    <s v="LIMA"/>
    <s v="OYON"/>
    <s v="CHURÍN"/>
    <n v="0"/>
    <x v="0"/>
    <n v="0"/>
    <x v="0"/>
    <n v="0"/>
    <x v="0"/>
    <x v="0"/>
    <n v="0"/>
    <n v="0"/>
    <m/>
    <n v="3.0833333333333334E-2"/>
    <n v="2.4166666666666666E-2"/>
    <n v="7.6479999999999997"/>
    <n v="0"/>
    <n v="37"/>
    <s v="BASE DE DATOS"/>
    <m/>
  </r>
  <r>
    <s v="20"/>
    <x v="0"/>
    <s v="QUEISC"/>
    <s v="53202209"/>
    <s v="53202209"/>
    <x v="0"/>
    <m/>
    <m/>
    <n v="7.7969999999999997"/>
    <n v="3.11"/>
    <m/>
    <m/>
    <n v="0"/>
    <m/>
    <m/>
    <m/>
    <n v="0"/>
    <n v="0"/>
    <x v="0"/>
    <s v="QUEISC53202209EL"/>
    <s v="Empresa Minera Los Quenuales S.A. - Unidad Iscaycruz"/>
    <x v="127"/>
    <x v="127"/>
    <s v="C.T. Contonga"/>
    <x v="396"/>
    <x v="0"/>
    <x v="0"/>
    <x v="340"/>
    <x v="0"/>
    <s v="Instalado"/>
    <s v="Operativo"/>
    <s v="Autoproductor"/>
    <x v="2"/>
    <x v="0"/>
    <x v="0"/>
    <x v="0"/>
    <s v="Privado"/>
    <s v="ANCASH"/>
    <s v="ANCASH"/>
    <s v="HUARI"/>
    <s v="SAN MARCOS"/>
    <n v="0"/>
    <x v="0"/>
    <n v="0"/>
    <x v="0"/>
    <n v="0"/>
    <x v="0"/>
    <x v="0"/>
    <n v="0"/>
    <n v="0"/>
    <m/>
    <n v="0.64974999999999994"/>
    <n v="0.25916666666666666"/>
    <n v="7.6479999999999997"/>
    <n v="0"/>
    <n v="37"/>
    <s v="BASE DE DATOS"/>
    <m/>
  </r>
  <r>
    <s v="20"/>
    <x v="10"/>
    <s v="NXAPOR"/>
    <s v="33020593"/>
    <s v="33020593"/>
    <x v="0"/>
    <m/>
    <m/>
    <n v="2.9159999999999999"/>
    <n v="2.35"/>
    <m/>
    <m/>
    <n v="0"/>
    <m/>
    <m/>
    <m/>
    <n v="0"/>
    <n v="0"/>
    <x v="0"/>
    <s v="NXAPOR33020593EL"/>
    <s v="Nexa Resources el Porvenir S.A.A."/>
    <x v="115"/>
    <x v="115"/>
    <s v="C.T. Milpo"/>
    <x v="367"/>
    <x v="0"/>
    <x v="0"/>
    <x v="340"/>
    <x v="0"/>
    <s v="Instalado"/>
    <s v="Operativo"/>
    <s v="Autoproductor"/>
    <x v="2"/>
    <x v="0"/>
    <x v="0"/>
    <x v="0"/>
    <s v="Privado"/>
    <s v="PASCO"/>
    <s v="PASCO"/>
    <s v="CERRO PASCO"/>
    <s v="SAN FRANCISCO DE ASIS"/>
    <n v="0"/>
    <x v="0"/>
    <n v="0"/>
    <x v="0"/>
    <n v="0"/>
    <x v="0"/>
    <x v="0"/>
    <n v="0"/>
    <n v="0"/>
    <m/>
    <n v="0.24299999999999999"/>
    <n v="0.19583333333333333"/>
    <n v="7.6479999999999997"/>
    <n v="0"/>
    <n v="53"/>
    <s v="BASE DE DATOS"/>
    <m/>
  </r>
  <r>
    <s v="20"/>
    <x v="9"/>
    <s v="PODERO"/>
    <s v="33072296"/>
    <s v="33072296"/>
    <x v="0"/>
    <m/>
    <m/>
    <n v="6.915"/>
    <n v="5.6849999999999996"/>
    <m/>
    <m/>
    <n v="738.72199999999998"/>
    <m/>
    <m/>
    <m/>
    <n v="110"/>
    <n v="4.17"/>
    <x v="0"/>
    <s v="PODERO33072296EL"/>
    <s v="C¡a. Minera Poderosa S.A."/>
    <x v="130"/>
    <x v="130"/>
    <s v="C.T. J.A. Samaniego Alcántara"/>
    <x v="399"/>
    <x v="0"/>
    <x v="0"/>
    <x v="340"/>
    <x v="0"/>
    <s v="Instalado"/>
    <s v="Operativo"/>
    <s v="Autoproductor"/>
    <x v="2"/>
    <x v="0"/>
    <x v="0"/>
    <x v="0"/>
    <s v="Privado"/>
    <s v="LA LIBERTAD"/>
    <s v="LA LIBERTAD"/>
    <s v="PATAZ "/>
    <s v="PATAZ"/>
    <n v="0"/>
    <x v="0"/>
    <n v="0"/>
    <x v="0"/>
    <n v="0"/>
    <x v="0"/>
    <x v="0"/>
    <n v="738.72199999999998"/>
    <n v="0.73872199999999999"/>
    <m/>
    <n v="0.57625000000000004"/>
    <n v="0.47416666666666668"/>
    <n v="7.6479999999999997"/>
    <n v="0"/>
    <n v="18"/>
    <s v="BASE DE DATOS"/>
    <m/>
  </r>
  <r>
    <s v="20"/>
    <x v="9"/>
    <s v="PODERO"/>
    <s v="33081997"/>
    <s v="33081997"/>
    <x v="0"/>
    <m/>
    <m/>
    <n v="1.45"/>
    <n v="1.2"/>
    <m/>
    <m/>
    <n v="580.76900000000001"/>
    <m/>
    <m/>
    <m/>
    <n v="130"/>
    <n v="1.9"/>
    <x v="0"/>
    <s v="PODERO33081997EL"/>
    <s v="C¡a. Minera Poderosa S.A."/>
    <x v="130"/>
    <x v="130"/>
    <s v="C. T. Pataz"/>
    <x v="400"/>
    <x v="0"/>
    <x v="0"/>
    <x v="340"/>
    <x v="0"/>
    <s v="Instalado"/>
    <s v="Operativo"/>
    <s v="Autoproductor"/>
    <x v="2"/>
    <x v="0"/>
    <x v="0"/>
    <x v="0"/>
    <s v="Privado"/>
    <s v="LA LIBERTAD"/>
    <s v="LA LIBERTAD"/>
    <s v="PATAZ"/>
    <s v="PATAZ (Sta. María)"/>
    <n v="0"/>
    <x v="0"/>
    <n v="0"/>
    <x v="0"/>
    <n v="0"/>
    <x v="0"/>
    <x v="0"/>
    <n v="580.76900000000001"/>
    <n v="0.58076899999999998"/>
    <m/>
    <n v="0.12083333333333333"/>
    <n v="9.9999999999999992E-2"/>
    <n v="7.6479999999999997"/>
    <n v="0"/>
    <n v="18"/>
    <s v="BASE DE DATOS"/>
    <m/>
  </r>
  <r>
    <s v="20"/>
    <x v="8"/>
    <s v="OXIPAS"/>
    <s v="53025617"/>
    <s v="53025617"/>
    <x v="0"/>
    <m/>
    <m/>
    <n v="1.3"/>
    <n v="1.2"/>
    <m/>
    <m/>
    <n v="0"/>
    <m/>
    <m/>
    <m/>
    <n v="0"/>
    <n v="0"/>
    <x v="0"/>
    <s v="OXIPAS53025617EL"/>
    <s v="Oxido de Pasco S.A.C."/>
    <x v="101"/>
    <x v="101"/>
    <s v="Generador T‚rmico Nø 01"/>
    <x v="328"/>
    <x v="0"/>
    <x v="0"/>
    <x v="340"/>
    <x v="0"/>
    <s v="Instalado"/>
    <s v="Operativo"/>
    <s v="Autoproductor"/>
    <x v="2"/>
    <x v="0"/>
    <x v="0"/>
    <x v="0"/>
    <s v="Privado"/>
    <s v="PASCO"/>
    <s v="PASCO"/>
    <s v="PASCO"/>
    <s v="RANCAS"/>
    <n v="0"/>
    <x v="0"/>
    <n v="0"/>
    <x v="0"/>
    <n v="0"/>
    <x v="0"/>
    <x v="0"/>
    <n v="0"/>
    <n v="0"/>
    <m/>
    <n v="0.10833333333333334"/>
    <n v="9.9999999999999992E-2"/>
    <n v="7.6479999999999997"/>
    <n v="0"/>
    <n v="54"/>
    <s v="BASE DE DATOS"/>
    <m/>
  </r>
  <r>
    <s v="20"/>
    <x v="8"/>
    <s v="OXIPAS"/>
    <s v="53025717"/>
    <s v="53025717"/>
    <x v="0"/>
    <m/>
    <m/>
    <n v="1.3"/>
    <n v="1.2"/>
    <m/>
    <m/>
    <n v="0"/>
    <m/>
    <m/>
    <m/>
    <n v="0"/>
    <n v="0"/>
    <x v="0"/>
    <s v="OXIPAS53025717EL"/>
    <s v="Oxido de Pasco S.A.C."/>
    <x v="101"/>
    <x v="101"/>
    <s v="Generador T‚rmico Nø 02"/>
    <x v="328"/>
    <x v="0"/>
    <x v="0"/>
    <x v="340"/>
    <x v="0"/>
    <s v="Instalado"/>
    <s v="Operativo"/>
    <s v="Autoproductor"/>
    <x v="2"/>
    <x v="0"/>
    <x v="0"/>
    <x v="0"/>
    <s v="Privado"/>
    <s v="PASCO"/>
    <s v="PASCO"/>
    <s v="PASCO"/>
    <s v="RANCAS"/>
    <n v="0"/>
    <x v="0"/>
    <n v="0"/>
    <x v="0"/>
    <n v="0"/>
    <x v="0"/>
    <x v="0"/>
    <n v="0"/>
    <n v="0"/>
    <m/>
    <n v="0.10833333333333334"/>
    <n v="9.9999999999999992E-2"/>
    <n v="7.6479999999999997"/>
    <n v="0"/>
    <n v="54"/>
    <s v="BASE DE DATOS"/>
    <m/>
  </r>
  <r>
    <s v="20"/>
    <x v="5"/>
    <s v="PESPEL"/>
    <s v="53027219"/>
    <s v="53027219"/>
    <x v="0"/>
    <m/>
    <m/>
    <n v="1.28"/>
    <n v="1.28"/>
    <m/>
    <m/>
    <n v="0"/>
    <m/>
    <m/>
    <m/>
    <n v="0"/>
    <n v="0"/>
    <x v="0"/>
    <s v="PESPEL53027219EL"/>
    <s v="Pesquera Pelayo S.A.C."/>
    <x v="108"/>
    <x v="108"/>
    <s v="C.T. NEPESUR"/>
    <x v="350"/>
    <x v="0"/>
    <x v="0"/>
    <x v="340"/>
    <x v="0"/>
    <s v="Instalado"/>
    <s v="Operativo"/>
    <s v="Autoproductor"/>
    <x v="2"/>
    <x v="1"/>
    <x v="0"/>
    <x v="0"/>
    <s v="Privado"/>
    <s v="LIMA"/>
    <s v="LIMA"/>
    <s v="BARRANCA"/>
    <s v="PUERTO SUPE"/>
    <n v="0"/>
    <x v="0"/>
    <n v="0"/>
    <x v="0"/>
    <n v="0"/>
    <x v="0"/>
    <x v="0"/>
    <n v="0"/>
    <n v="0"/>
    <m/>
    <n v="0.18285714285714286"/>
    <n v="0.18285714285714286"/>
    <n v="7.6479999999999997"/>
    <n v="0"/>
    <n v="59"/>
    <s v="BASE DE DATOS"/>
    <m/>
  </r>
  <r>
    <s v="20"/>
    <x v="6"/>
    <s v="PESPEL"/>
    <s v="53027219"/>
    <s v="53027219"/>
    <x v="0"/>
    <m/>
    <m/>
    <n v="1.28"/>
    <n v="1.28"/>
    <m/>
    <m/>
    <n v="0"/>
    <m/>
    <m/>
    <m/>
    <n v="0"/>
    <n v="0"/>
    <x v="0"/>
    <s v="PESPEL53027219EL"/>
    <s v="Pesquera Pelayo S.A.C."/>
    <x v="108"/>
    <x v="108"/>
    <s v="C.T. NEPESUR"/>
    <x v="350"/>
    <x v="0"/>
    <x v="0"/>
    <x v="340"/>
    <x v="0"/>
    <s v="Instalado"/>
    <s v="Operativo"/>
    <s v="Autoproductor"/>
    <x v="2"/>
    <x v="1"/>
    <x v="0"/>
    <x v="0"/>
    <s v="Privado"/>
    <s v="LIMA"/>
    <s v="LIMA"/>
    <s v="BARRANCA"/>
    <s v="PUERTO SUPE"/>
    <n v="0"/>
    <x v="0"/>
    <n v="0"/>
    <x v="0"/>
    <n v="0"/>
    <x v="0"/>
    <x v="0"/>
    <n v="0"/>
    <n v="0"/>
    <m/>
    <n v="0.18285714285714286"/>
    <n v="0.18285714285714286"/>
    <n v="7.6479999999999997"/>
    <n v="0"/>
    <n v="59"/>
    <s v="BASE DE DATOS"/>
    <m/>
  </r>
  <r>
    <s v="20"/>
    <x v="7"/>
    <s v="PESPEL"/>
    <s v="53027219"/>
    <s v="53027219"/>
    <x v="0"/>
    <m/>
    <m/>
    <n v="1.28"/>
    <n v="1.28"/>
    <m/>
    <m/>
    <n v="0"/>
    <m/>
    <m/>
    <m/>
    <n v="0"/>
    <n v="0"/>
    <x v="0"/>
    <s v="PESPEL53027219EL"/>
    <s v="Pesquera Pelayo S.A.C."/>
    <x v="108"/>
    <x v="108"/>
    <s v="C.T. NEPESUR"/>
    <x v="350"/>
    <x v="0"/>
    <x v="0"/>
    <x v="340"/>
    <x v="0"/>
    <s v="Instalado"/>
    <s v="Operativo"/>
    <s v="Autoproductor"/>
    <x v="2"/>
    <x v="1"/>
    <x v="0"/>
    <x v="0"/>
    <s v="Privado"/>
    <s v="LIMA"/>
    <s v="LIMA"/>
    <s v="BARRANCA"/>
    <s v="PUERTO SUPE"/>
    <n v="0"/>
    <x v="0"/>
    <n v="0"/>
    <x v="0"/>
    <n v="0"/>
    <x v="0"/>
    <x v="0"/>
    <n v="0"/>
    <n v="0"/>
    <m/>
    <n v="0.18285714285714286"/>
    <n v="0.18285714285714286"/>
    <n v="7.6479999999999997"/>
    <n v="0"/>
    <n v="59"/>
    <s v="BASE DE DATOS"/>
    <m/>
  </r>
  <r>
    <s v="20"/>
    <x v="8"/>
    <s v="PESPEL"/>
    <s v="53027219"/>
    <s v="53027219"/>
    <x v="0"/>
    <m/>
    <m/>
    <n v="1.28"/>
    <n v="1.28"/>
    <m/>
    <m/>
    <n v="0"/>
    <m/>
    <m/>
    <m/>
    <n v="0"/>
    <n v="0"/>
    <x v="0"/>
    <s v="PESPEL53027219EL"/>
    <s v="Pesquera Pelayo S.A.C."/>
    <x v="108"/>
    <x v="108"/>
    <s v="C.T. NEPESUR"/>
    <x v="350"/>
    <x v="0"/>
    <x v="0"/>
    <x v="340"/>
    <x v="0"/>
    <s v="Instalado"/>
    <s v="Operativo"/>
    <s v="Autoproductor"/>
    <x v="2"/>
    <x v="1"/>
    <x v="0"/>
    <x v="0"/>
    <s v="Privado"/>
    <s v="LIMA"/>
    <s v="LIMA"/>
    <s v="BARRANCA"/>
    <s v="PUERTO SUPE"/>
    <n v="0"/>
    <x v="0"/>
    <n v="0"/>
    <x v="0"/>
    <n v="0"/>
    <x v="0"/>
    <x v="0"/>
    <n v="0"/>
    <n v="0"/>
    <m/>
    <n v="0.18285714285714286"/>
    <n v="0.18285714285714286"/>
    <n v="7.6479999999999997"/>
    <n v="0"/>
    <n v="59"/>
    <s v="BASE DE DATOS"/>
    <m/>
  </r>
  <r>
    <s v="20"/>
    <x v="10"/>
    <s v="PODERO"/>
    <s v="33072296"/>
    <s v="33072296"/>
    <x v="0"/>
    <m/>
    <m/>
    <n v="6.915"/>
    <n v="5.6849999999999996"/>
    <m/>
    <m/>
    <n v="631.20299999999997"/>
    <m/>
    <m/>
    <m/>
    <n v="165"/>
    <n v="4.2699999999999996"/>
    <x v="0"/>
    <s v="PODERO33072296EL"/>
    <s v="C¡a. Minera Poderosa S.A."/>
    <x v="130"/>
    <x v="130"/>
    <s v="C.T. J.A. Samaniego Alcántara"/>
    <x v="399"/>
    <x v="0"/>
    <x v="0"/>
    <x v="340"/>
    <x v="0"/>
    <s v="Instalado"/>
    <s v="Operativo"/>
    <s v="Autoproductor"/>
    <x v="2"/>
    <x v="0"/>
    <x v="0"/>
    <x v="0"/>
    <s v="Privado"/>
    <s v="LA LIBERTAD"/>
    <s v="LA LIBERTAD"/>
    <s v="PATAZ "/>
    <s v="PATAZ"/>
    <n v="0"/>
    <x v="0"/>
    <n v="0"/>
    <x v="0"/>
    <n v="0"/>
    <x v="0"/>
    <x v="0"/>
    <n v="631.20299999999997"/>
    <n v="0.63120299999999996"/>
    <m/>
    <n v="0.57625000000000004"/>
    <n v="0.47416666666666668"/>
    <n v="7.6479999999999997"/>
    <n v="0"/>
    <n v="18"/>
    <s v="BASE DE DATOS"/>
    <m/>
  </r>
  <r>
    <s v="20"/>
    <x v="10"/>
    <s v="PODERO"/>
    <s v="33081997"/>
    <s v="33081997"/>
    <x v="0"/>
    <m/>
    <m/>
    <n v="1.45"/>
    <n v="1.2"/>
    <m/>
    <m/>
    <n v="559.12"/>
    <m/>
    <m/>
    <m/>
    <n v="0"/>
    <n v="1.74"/>
    <x v="0"/>
    <s v="PODERO33081997EL"/>
    <s v="C¡a. Minera Poderosa S.A."/>
    <x v="130"/>
    <x v="130"/>
    <s v="C. T. Pataz"/>
    <x v="400"/>
    <x v="0"/>
    <x v="0"/>
    <x v="340"/>
    <x v="0"/>
    <s v="Instalado"/>
    <s v="Operativo"/>
    <s v="Autoproductor"/>
    <x v="2"/>
    <x v="0"/>
    <x v="0"/>
    <x v="0"/>
    <s v="Privado"/>
    <s v="LA LIBERTAD"/>
    <s v="LA LIBERTAD"/>
    <s v="PATAZ"/>
    <s v="PATAZ (Sta. María)"/>
    <n v="0"/>
    <x v="0"/>
    <n v="0"/>
    <x v="0"/>
    <n v="0"/>
    <x v="0"/>
    <x v="0"/>
    <n v="559.12"/>
    <n v="0.55911999999999995"/>
    <m/>
    <n v="0.12083333333333333"/>
    <n v="9.9999999999999992E-2"/>
    <n v="7.6479999999999997"/>
    <n v="0"/>
    <n v="18"/>
    <s v="BASE DE DATOS"/>
    <m/>
  </r>
  <r>
    <s v="20"/>
    <x v="8"/>
    <s v="PODERO"/>
    <s v="33072296"/>
    <s v="33072296"/>
    <x v="0"/>
    <m/>
    <m/>
    <n v="6.915"/>
    <n v="5.6849999999999996"/>
    <m/>
    <m/>
    <n v="282.44"/>
    <m/>
    <m/>
    <m/>
    <n v="140"/>
    <n v="4.09"/>
    <x v="0"/>
    <s v="PODERO33072296EL"/>
    <s v="C¡a. Minera Poderosa S.A."/>
    <x v="130"/>
    <x v="130"/>
    <s v="C.T. J.A. Samaniego Alcántara"/>
    <x v="399"/>
    <x v="0"/>
    <x v="0"/>
    <x v="340"/>
    <x v="0"/>
    <s v="Instalado"/>
    <s v="Operativo"/>
    <s v="Autoproductor"/>
    <x v="2"/>
    <x v="0"/>
    <x v="0"/>
    <x v="0"/>
    <s v="Privado"/>
    <s v="LA LIBERTAD"/>
    <s v="LA LIBERTAD"/>
    <s v="PATAZ "/>
    <s v="PATAZ"/>
    <n v="0"/>
    <x v="0"/>
    <n v="0"/>
    <x v="0"/>
    <n v="0"/>
    <x v="0"/>
    <x v="0"/>
    <n v="282.44"/>
    <n v="0.28244000000000002"/>
    <m/>
    <n v="0.57625000000000004"/>
    <n v="0.47416666666666668"/>
    <n v="7.6479999999999997"/>
    <n v="0"/>
    <n v="18"/>
    <s v="BASE DE DATOS"/>
    <m/>
  </r>
  <r>
    <s v="20"/>
    <x v="8"/>
    <s v="PODERO"/>
    <s v="33081997"/>
    <s v="33081997"/>
    <x v="0"/>
    <m/>
    <m/>
    <n v="1.45"/>
    <n v="1.2"/>
    <m/>
    <m/>
    <n v="543.322"/>
    <m/>
    <m/>
    <m/>
    <n v="125"/>
    <n v="2"/>
    <x v="0"/>
    <s v="PODERO33081997EL"/>
    <s v="C¡a. Minera Poderosa S.A."/>
    <x v="130"/>
    <x v="130"/>
    <s v="C. T. Pataz"/>
    <x v="400"/>
    <x v="0"/>
    <x v="0"/>
    <x v="340"/>
    <x v="0"/>
    <s v="Instalado"/>
    <s v="Operativo"/>
    <s v="Autoproductor"/>
    <x v="2"/>
    <x v="0"/>
    <x v="0"/>
    <x v="0"/>
    <s v="Privado"/>
    <s v="LA LIBERTAD"/>
    <s v="LA LIBERTAD"/>
    <s v="PATAZ"/>
    <s v="PATAZ (Sta. María)"/>
    <n v="0"/>
    <x v="0"/>
    <n v="0"/>
    <x v="0"/>
    <n v="0"/>
    <x v="0"/>
    <x v="0"/>
    <n v="543.322"/>
    <n v="0.54332199999999997"/>
    <m/>
    <n v="0.12083333333333333"/>
    <n v="9.9999999999999992E-2"/>
    <n v="7.6479999999999997"/>
    <n v="0"/>
    <n v="18"/>
    <s v="BASE DE DATOS"/>
    <m/>
  </r>
  <r>
    <s v="20"/>
    <x v="7"/>
    <s v="PODERO"/>
    <s v="33072296"/>
    <s v="33072296"/>
    <x v="0"/>
    <m/>
    <m/>
    <n v="6.915"/>
    <n v="5.6849999999999996"/>
    <m/>
    <m/>
    <n v="161.422"/>
    <m/>
    <m/>
    <m/>
    <n v="35"/>
    <n v="2.13"/>
    <x v="0"/>
    <s v="PODERO33072296EL"/>
    <s v="C¡a. Minera Poderosa S.A."/>
    <x v="130"/>
    <x v="130"/>
    <s v="C.T. J.A. Samaniego Alcántara"/>
    <x v="399"/>
    <x v="0"/>
    <x v="0"/>
    <x v="340"/>
    <x v="0"/>
    <s v="Instalado"/>
    <s v="Operativo"/>
    <s v="Autoproductor"/>
    <x v="2"/>
    <x v="0"/>
    <x v="0"/>
    <x v="0"/>
    <s v="Privado"/>
    <s v="LA LIBERTAD"/>
    <s v="LA LIBERTAD"/>
    <s v="PATAZ "/>
    <s v="PATAZ"/>
    <n v="0"/>
    <x v="0"/>
    <n v="0"/>
    <x v="0"/>
    <n v="0"/>
    <x v="0"/>
    <x v="0"/>
    <n v="161.422"/>
    <n v="0.16142200000000001"/>
    <m/>
    <n v="0.57625000000000004"/>
    <n v="0.47416666666666668"/>
    <n v="7.6479999999999997"/>
    <n v="0"/>
    <n v="18"/>
    <s v="BASE DE DATOS"/>
    <m/>
  </r>
  <r>
    <s v="20"/>
    <x v="7"/>
    <s v="PODERO"/>
    <s v="33081997"/>
    <s v="33081997"/>
    <x v="0"/>
    <m/>
    <m/>
    <n v="1.45"/>
    <n v="1.2"/>
    <m/>
    <m/>
    <n v="329.01499999999999"/>
    <m/>
    <m/>
    <m/>
    <n v="0"/>
    <n v="1.9"/>
    <x v="0"/>
    <s v="PODERO33081997EL"/>
    <s v="C¡a. Minera Poderosa S.A."/>
    <x v="130"/>
    <x v="130"/>
    <s v="C. T. Pataz"/>
    <x v="400"/>
    <x v="0"/>
    <x v="0"/>
    <x v="340"/>
    <x v="0"/>
    <s v="Instalado"/>
    <s v="Operativo"/>
    <s v="Autoproductor"/>
    <x v="2"/>
    <x v="0"/>
    <x v="0"/>
    <x v="0"/>
    <s v="Privado"/>
    <s v="LA LIBERTAD"/>
    <s v="LA LIBERTAD"/>
    <s v="PATAZ"/>
    <s v="PATAZ (Sta. María)"/>
    <n v="0"/>
    <x v="0"/>
    <n v="0"/>
    <x v="0"/>
    <n v="0"/>
    <x v="0"/>
    <x v="0"/>
    <n v="329.01499999999999"/>
    <n v="0.329015"/>
    <m/>
    <n v="0.12083333333333333"/>
    <n v="9.9999999999999992E-2"/>
    <n v="7.6479999999999997"/>
    <n v="0"/>
    <n v="18"/>
    <s v="BASE DE DATOS"/>
    <m/>
  </r>
  <r>
    <s v="20"/>
    <x v="6"/>
    <s v="PODERO"/>
    <s v="33072296"/>
    <s v="33072296"/>
    <x v="0"/>
    <m/>
    <m/>
    <n v="6.915"/>
    <n v="5.6849999999999996"/>
    <m/>
    <m/>
    <n v="22.199000000000002"/>
    <m/>
    <m/>
    <m/>
    <n v="0"/>
    <n v="1.59"/>
    <x v="0"/>
    <s v="PODERO33072296EL"/>
    <s v="C¡a. Minera Poderosa S.A."/>
    <x v="130"/>
    <x v="130"/>
    <s v="C.T. J.A. Samaniego Alcántara"/>
    <x v="399"/>
    <x v="0"/>
    <x v="0"/>
    <x v="340"/>
    <x v="0"/>
    <s v="Instalado"/>
    <s v="Operativo"/>
    <s v="Autoproductor"/>
    <x v="2"/>
    <x v="0"/>
    <x v="0"/>
    <x v="0"/>
    <s v="Privado"/>
    <s v="LA LIBERTAD"/>
    <s v="LA LIBERTAD"/>
    <s v="PATAZ "/>
    <s v="PATAZ"/>
    <n v="0"/>
    <x v="0"/>
    <n v="0"/>
    <x v="0"/>
    <n v="0"/>
    <x v="0"/>
    <x v="0"/>
    <n v="22.199000000000002"/>
    <n v="2.2199E-2"/>
    <m/>
    <n v="0.57625000000000004"/>
    <n v="0.47416666666666668"/>
    <n v="7.6479999999999997"/>
    <n v="0"/>
    <n v="18"/>
    <s v="BASE DE DATOS"/>
    <m/>
  </r>
  <r>
    <s v="20"/>
    <x v="6"/>
    <s v="PODERO"/>
    <s v="33081997"/>
    <s v="33081997"/>
    <x v="0"/>
    <m/>
    <m/>
    <n v="1.45"/>
    <n v="1.2"/>
    <m/>
    <m/>
    <n v="43.231000000000002"/>
    <m/>
    <m/>
    <m/>
    <n v="0"/>
    <n v="1.7"/>
    <x v="0"/>
    <s v="PODERO33081997EL"/>
    <s v="C¡a. Minera Poderosa S.A."/>
    <x v="130"/>
    <x v="130"/>
    <s v="C. T. Pataz"/>
    <x v="400"/>
    <x v="0"/>
    <x v="0"/>
    <x v="340"/>
    <x v="0"/>
    <s v="Instalado"/>
    <s v="Operativo"/>
    <s v="Autoproductor"/>
    <x v="2"/>
    <x v="0"/>
    <x v="0"/>
    <x v="0"/>
    <s v="Privado"/>
    <s v="LA LIBERTAD"/>
    <s v="LA LIBERTAD"/>
    <s v="PATAZ"/>
    <s v="PATAZ (Sta. María)"/>
    <n v="0"/>
    <x v="0"/>
    <n v="0"/>
    <x v="0"/>
    <n v="0"/>
    <x v="0"/>
    <x v="0"/>
    <n v="43.231000000000002"/>
    <n v="4.3230999999999999E-2"/>
    <m/>
    <n v="0.12083333333333333"/>
    <n v="9.9999999999999992E-2"/>
    <n v="7.6479999999999997"/>
    <n v="0"/>
    <n v="18"/>
    <s v="BASE DE DATOS"/>
    <m/>
  </r>
  <r>
    <s v="20"/>
    <x v="5"/>
    <s v="PODERO"/>
    <s v="33072296"/>
    <s v="33072296"/>
    <x v="0"/>
    <m/>
    <m/>
    <n v="6.915"/>
    <n v="5.6849999999999996"/>
    <m/>
    <m/>
    <n v="34.982999999999997"/>
    <m/>
    <m/>
    <m/>
    <n v="55"/>
    <n v="3.83"/>
    <x v="0"/>
    <s v="PODERO33072296EL"/>
    <s v="C¡a. Minera Poderosa S.A."/>
    <x v="130"/>
    <x v="130"/>
    <s v="C.T. J.A. Samaniego Alcántara"/>
    <x v="399"/>
    <x v="0"/>
    <x v="0"/>
    <x v="340"/>
    <x v="0"/>
    <s v="Instalado"/>
    <s v="Operativo"/>
    <s v="Autoproductor"/>
    <x v="2"/>
    <x v="0"/>
    <x v="0"/>
    <x v="0"/>
    <s v="Privado"/>
    <s v="LA LIBERTAD"/>
    <s v="LA LIBERTAD"/>
    <s v="PATAZ "/>
    <s v="PATAZ"/>
    <n v="0"/>
    <x v="0"/>
    <n v="0"/>
    <x v="0"/>
    <n v="0"/>
    <x v="0"/>
    <x v="0"/>
    <n v="34.982999999999997"/>
    <n v="3.4983E-2"/>
    <m/>
    <n v="0.57625000000000004"/>
    <n v="0.47416666666666668"/>
    <n v="7.6479999999999997"/>
    <n v="0"/>
    <n v="18"/>
    <s v="BASE DE DATOS"/>
    <m/>
  </r>
  <r>
    <s v="20"/>
    <x v="5"/>
    <s v="PODERO"/>
    <s v="33081997"/>
    <s v="33081997"/>
    <x v="0"/>
    <m/>
    <m/>
    <n v="1.45"/>
    <n v="1.2"/>
    <m/>
    <m/>
    <n v="95.715999999999994"/>
    <m/>
    <m/>
    <m/>
    <n v="0"/>
    <n v="1.75"/>
    <x v="0"/>
    <s v="PODERO33081997EL"/>
    <s v="C¡a. Minera Poderosa S.A."/>
    <x v="130"/>
    <x v="130"/>
    <s v="C. T. Pataz"/>
    <x v="400"/>
    <x v="0"/>
    <x v="0"/>
    <x v="340"/>
    <x v="0"/>
    <s v="Instalado"/>
    <s v="Operativo"/>
    <s v="Autoproductor"/>
    <x v="2"/>
    <x v="0"/>
    <x v="0"/>
    <x v="0"/>
    <s v="Privado"/>
    <s v="LA LIBERTAD"/>
    <s v="LA LIBERTAD"/>
    <s v="PATAZ"/>
    <s v="PATAZ (Sta. María)"/>
    <n v="0"/>
    <x v="0"/>
    <n v="0"/>
    <x v="0"/>
    <n v="0"/>
    <x v="0"/>
    <x v="0"/>
    <n v="95.715999999999994"/>
    <n v="9.5715999999999996E-2"/>
    <m/>
    <n v="0.12083333333333333"/>
    <n v="9.9999999999999992E-2"/>
    <n v="7.6479999999999997"/>
    <n v="0"/>
    <n v="18"/>
    <s v="BASE DE DATOS"/>
    <m/>
  </r>
  <r>
    <s v="20"/>
    <x v="4"/>
    <s v="PODERO"/>
    <s v="33072296"/>
    <s v="33072296"/>
    <x v="0"/>
    <m/>
    <m/>
    <n v="6.915"/>
    <n v="5.6849999999999996"/>
    <m/>
    <m/>
    <n v="0"/>
    <m/>
    <m/>
    <m/>
    <n v="0"/>
    <n v="0"/>
    <x v="0"/>
    <s v="PODERO33072296EL"/>
    <s v="C¡a. Minera Poderosa S.A."/>
    <x v="130"/>
    <x v="130"/>
    <s v="C.T. J.A. Samaniego Alcántara"/>
    <x v="399"/>
    <x v="0"/>
    <x v="0"/>
    <x v="340"/>
    <x v="0"/>
    <s v="Instalado"/>
    <s v="Operativo"/>
    <s v="Autoproductor"/>
    <x v="2"/>
    <x v="0"/>
    <x v="0"/>
    <x v="0"/>
    <s v="Privado"/>
    <s v="LA LIBERTAD"/>
    <s v="LA LIBERTAD"/>
    <s v="PATAZ "/>
    <s v="PATAZ"/>
    <n v="0"/>
    <x v="0"/>
    <n v="0"/>
    <x v="0"/>
    <n v="0"/>
    <x v="0"/>
    <x v="0"/>
    <n v="0"/>
    <n v="0"/>
    <m/>
    <n v="0.57625000000000004"/>
    <n v="0.47416666666666668"/>
    <n v="7.6479999999999997"/>
    <n v="0"/>
    <n v="18"/>
    <s v="BASE DE DATOS"/>
    <m/>
  </r>
  <r>
    <s v="20"/>
    <x v="4"/>
    <s v="PODERO"/>
    <s v="33081997"/>
    <s v="33081997"/>
    <x v="0"/>
    <m/>
    <m/>
    <n v="1.45"/>
    <n v="1.2"/>
    <m/>
    <m/>
    <n v="28.745000000000001"/>
    <m/>
    <m/>
    <m/>
    <n v="0"/>
    <n v="1.2"/>
    <x v="0"/>
    <s v="PODERO33081997EL"/>
    <s v="C¡a. Minera Poderosa S.A."/>
    <x v="130"/>
    <x v="130"/>
    <s v="C. T. Pataz"/>
    <x v="400"/>
    <x v="0"/>
    <x v="0"/>
    <x v="340"/>
    <x v="0"/>
    <s v="Instalado"/>
    <s v="Operativo"/>
    <s v="Autoproductor"/>
    <x v="2"/>
    <x v="0"/>
    <x v="0"/>
    <x v="0"/>
    <s v="Privado"/>
    <s v="LA LIBERTAD"/>
    <s v="LA LIBERTAD"/>
    <s v="PATAZ"/>
    <s v="PATAZ (Sta. María)"/>
    <n v="0"/>
    <x v="0"/>
    <n v="0"/>
    <x v="0"/>
    <n v="0"/>
    <x v="0"/>
    <x v="0"/>
    <n v="28.745000000000001"/>
    <n v="2.8745E-2"/>
    <m/>
    <n v="0.12083333333333333"/>
    <n v="9.9999999999999992E-2"/>
    <n v="7.6479999999999997"/>
    <n v="0"/>
    <n v="18"/>
    <s v="BASE DE DATOS"/>
    <m/>
  </r>
  <r>
    <s v="20"/>
    <x v="3"/>
    <s v="PODERO"/>
    <s v="33072296"/>
    <s v="33072296"/>
    <x v="0"/>
    <m/>
    <m/>
    <n v="6.915"/>
    <n v="5.6849999999999996"/>
    <m/>
    <m/>
    <n v="47.814999999999998"/>
    <m/>
    <m/>
    <m/>
    <n v="220"/>
    <n v="0.95"/>
    <x v="0"/>
    <s v="PODERO33072296EL"/>
    <s v="C¡a. Minera Poderosa S.A."/>
    <x v="130"/>
    <x v="130"/>
    <s v="C.T. J.A. Samaniego Alcántara"/>
    <x v="399"/>
    <x v="0"/>
    <x v="0"/>
    <x v="340"/>
    <x v="0"/>
    <s v="Instalado"/>
    <s v="Operativo"/>
    <s v="Autoproductor"/>
    <x v="2"/>
    <x v="0"/>
    <x v="0"/>
    <x v="0"/>
    <s v="Privado"/>
    <s v="LA LIBERTAD"/>
    <s v="LA LIBERTAD"/>
    <s v="PATAZ "/>
    <s v="PATAZ"/>
    <n v="0"/>
    <x v="0"/>
    <n v="0"/>
    <x v="0"/>
    <n v="0"/>
    <x v="0"/>
    <x v="0"/>
    <n v="47.814999999999998"/>
    <n v="4.7814999999999996E-2"/>
    <m/>
    <n v="0.57625000000000004"/>
    <n v="0.47416666666666668"/>
    <n v="7.6479999999999997"/>
    <n v="0"/>
    <n v="18"/>
    <s v="BASE DE DATOS"/>
    <m/>
  </r>
  <r>
    <s v="20"/>
    <x v="3"/>
    <s v="PODERO"/>
    <s v="33081997"/>
    <s v="33081997"/>
    <x v="0"/>
    <m/>
    <m/>
    <n v="1.45"/>
    <n v="1.2"/>
    <m/>
    <m/>
    <n v="80.174999999999997"/>
    <m/>
    <m/>
    <m/>
    <n v="0"/>
    <n v="1.63"/>
    <x v="0"/>
    <s v="PODERO33081997EL"/>
    <s v="C¡a. Minera Poderosa S.A."/>
    <x v="130"/>
    <x v="130"/>
    <s v="C. T. Pataz"/>
    <x v="400"/>
    <x v="0"/>
    <x v="0"/>
    <x v="340"/>
    <x v="0"/>
    <s v="Instalado"/>
    <s v="Operativo"/>
    <s v="Autoproductor"/>
    <x v="2"/>
    <x v="0"/>
    <x v="0"/>
    <x v="0"/>
    <s v="Privado"/>
    <s v="LA LIBERTAD"/>
    <s v="LA LIBERTAD"/>
    <s v="PATAZ"/>
    <s v="PATAZ (Sta. María)"/>
    <n v="0"/>
    <x v="0"/>
    <n v="0"/>
    <x v="0"/>
    <n v="0"/>
    <x v="0"/>
    <x v="0"/>
    <n v="80.174999999999997"/>
    <n v="8.0174999999999996E-2"/>
    <m/>
    <n v="0.12083333333333333"/>
    <n v="9.9999999999999992E-2"/>
    <n v="7.6479999999999997"/>
    <n v="0"/>
    <n v="18"/>
    <s v="BASE DE DATOS"/>
    <m/>
  </r>
  <r>
    <s v="20"/>
    <x v="2"/>
    <s v="PODERO"/>
    <s v="33072296"/>
    <s v="33072296"/>
    <x v="0"/>
    <m/>
    <m/>
    <n v="6.915"/>
    <n v="5.6849999999999996"/>
    <m/>
    <m/>
    <n v="99.683000000000007"/>
    <m/>
    <m/>
    <m/>
    <n v="30"/>
    <n v="3.14"/>
    <x v="0"/>
    <s v="PODERO33072296EL"/>
    <s v="C¡a. Minera Poderosa S.A."/>
    <x v="130"/>
    <x v="130"/>
    <s v="C.T. J.A. Samaniego Alcántara"/>
    <x v="399"/>
    <x v="0"/>
    <x v="0"/>
    <x v="340"/>
    <x v="0"/>
    <s v="Instalado"/>
    <s v="Operativo"/>
    <s v="Autoproductor"/>
    <x v="2"/>
    <x v="0"/>
    <x v="0"/>
    <x v="0"/>
    <s v="Privado"/>
    <s v="LA LIBERTAD"/>
    <s v="LA LIBERTAD"/>
    <s v="PATAZ "/>
    <s v="PATAZ"/>
    <n v="0"/>
    <x v="0"/>
    <n v="0"/>
    <x v="0"/>
    <n v="0"/>
    <x v="0"/>
    <x v="0"/>
    <n v="99.683000000000007"/>
    <n v="9.9683000000000008E-2"/>
    <m/>
    <n v="0.57625000000000004"/>
    <n v="0.47416666666666668"/>
    <n v="7.6479999999999997"/>
    <n v="0"/>
    <n v="18"/>
    <s v="BASE DE DATOS"/>
    <m/>
  </r>
  <r>
    <s v="20"/>
    <x v="2"/>
    <s v="PODERO"/>
    <s v="33081997"/>
    <s v="33081997"/>
    <x v="0"/>
    <m/>
    <m/>
    <n v="1.45"/>
    <n v="1.2"/>
    <m/>
    <m/>
    <n v="112.997"/>
    <m/>
    <m/>
    <m/>
    <n v="25"/>
    <n v="1.92"/>
    <x v="0"/>
    <s v="PODERO33081997EL"/>
    <s v="C¡a. Minera Poderosa S.A."/>
    <x v="130"/>
    <x v="130"/>
    <s v="C. T. Pataz"/>
    <x v="400"/>
    <x v="0"/>
    <x v="0"/>
    <x v="340"/>
    <x v="0"/>
    <s v="Instalado"/>
    <s v="Operativo"/>
    <s v="Autoproductor"/>
    <x v="2"/>
    <x v="0"/>
    <x v="0"/>
    <x v="0"/>
    <s v="Privado"/>
    <s v="LA LIBERTAD"/>
    <s v="LA LIBERTAD"/>
    <s v="PATAZ"/>
    <s v="PATAZ (Sta. María)"/>
    <n v="0"/>
    <x v="0"/>
    <n v="0"/>
    <x v="0"/>
    <n v="0"/>
    <x v="0"/>
    <x v="0"/>
    <n v="112.997"/>
    <n v="0.112997"/>
    <m/>
    <n v="0.12083333333333333"/>
    <n v="9.9999999999999992E-2"/>
    <n v="7.6479999999999997"/>
    <n v="0"/>
    <n v="18"/>
    <s v="BASE DE DATOS"/>
    <m/>
  </r>
  <r>
    <s v="20"/>
    <x v="1"/>
    <s v="PODERO"/>
    <s v="33072296"/>
    <s v="33072296"/>
    <x v="0"/>
    <m/>
    <m/>
    <n v="6.915"/>
    <n v="5.6849999999999996"/>
    <m/>
    <m/>
    <n v="88.146000000000001"/>
    <m/>
    <m/>
    <m/>
    <n v="110"/>
    <n v="2.48"/>
    <x v="0"/>
    <s v="PODERO33072296EL"/>
    <s v="C¡a. Minera Poderosa S.A."/>
    <x v="130"/>
    <x v="130"/>
    <s v="C.T. J.A. Samaniego Alcántara"/>
    <x v="399"/>
    <x v="0"/>
    <x v="0"/>
    <x v="340"/>
    <x v="0"/>
    <s v="Instalado"/>
    <s v="Operativo"/>
    <s v="Autoproductor"/>
    <x v="2"/>
    <x v="0"/>
    <x v="0"/>
    <x v="0"/>
    <s v="Privado"/>
    <s v="LA LIBERTAD"/>
    <s v="LA LIBERTAD"/>
    <s v="PATAZ "/>
    <s v="PATAZ"/>
    <n v="0"/>
    <x v="0"/>
    <n v="0"/>
    <x v="0"/>
    <n v="0"/>
    <x v="0"/>
    <x v="0"/>
    <n v="88.146000000000001"/>
    <n v="8.8146000000000002E-2"/>
    <m/>
    <n v="0.57625000000000004"/>
    <n v="0.47416666666666668"/>
    <n v="7.6479999999999997"/>
    <n v="0"/>
    <n v="18"/>
    <s v="BASE DE DATOS"/>
    <m/>
  </r>
  <r>
    <s v="20"/>
    <x v="1"/>
    <s v="PODERO"/>
    <s v="33081997"/>
    <s v="33081997"/>
    <x v="0"/>
    <m/>
    <m/>
    <n v="1.45"/>
    <n v="1.2"/>
    <m/>
    <m/>
    <n v="79.453000000000003"/>
    <m/>
    <m/>
    <m/>
    <n v="0"/>
    <n v="1.57"/>
    <x v="0"/>
    <s v="PODERO33081997EL"/>
    <s v="C¡a. Minera Poderosa S.A."/>
    <x v="130"/>
    <x v="130"/>
    <s v="C. T. Pataz"/>
    <x v="400"/>
    <x v="0"/>
    <x v="0"/>
    <x v="340"/>
    <x v="0"/>
    <s v="Instalado"/>
    <s v="Operativo"/>
    <s v="Autoproductor"/>
    <x v="2"/>
    <x v="0"/>
    <x v="0"/>
    <x v="0"/>
    <s v="Privado"/>
    <s v="LA LIBERTAD"/>
    <s v="LA LIBERTAD"/>
    <s v="PATAZ"/>
    <s v="PATAZ (Sta. María)"/>
    <n v="0"/>
    <x v="0"/>
    <n v="0"/>
    <x v="0"/>
    <n v="0"/>
    <x v="0"/>
    <x v="0"/>
    <n v="79.453000000000003"/>
    <n v="7.945300000000001E-2"/>
    <m/>
    <n v="0.12083333333333333"/>
    <n v="9.9999999999999992E-2"/>
    <n v="7.6479999999999997"/>
    <n v="0"/>
    <n v="18"/>
    <s v="BASE DE DATOS"/>
    <m/>
  </r>
  <r>
    <s v="20"/>
    <x v="0"/>
    <s v="PODERO"/>
    <s v="33072296"/>
    <s v="33072296"/>
    <x v="0"/>
    <m/>
    <m/>
    <n v="6.915"/>
    <n v="5.6849999999999996"/>
    <m/>
    <m/>
    <n v="96.423000000000002"/>
    <m/>
    <m/>
    <m/>
    <n v="44"/>
    <n v="2.4700000000000002"/>
    <x v="0"/>
    <s v="PODERO33072296EL"/>
    <s v="C¡a. Minera Poderosa S.A."/>
    <x v="130"/>
    <x v="130"/>
    <s v="C.T. J.A. Samaniego Alcántara"/>
    <x v="399"/>
    <x v="0"/>
    <x v="0"/>
    <x v="340"/>
    <x v="0"/>
    <s v="Instalado"/>
    <s v="Operativo"/>
    <s v="Autoproductor"/>
    <x v="2"/>
    <x v="0"/>
    <x v="0"/>
    <x v="0"/>
    <s v="Privado"/>
    <s v="LA LIBERTAD"/>
    <s v="LA LIBERTAD"/>
    <s v="PATAZ "/>
    <s v="PATAZ"/>
    <n v="0"/>
    <x v="0"/>
    <n v="0"/>
    <x v="0"/>
    <n v="0"/>
    <x v="0"/>
    <x v="0"/>
    <n v="96.423000000000002"/>
    <n v="9.6423000000000009E-2"/>
    <m/>
    <n v="0.57625000000000004"/>
    <n v="0.47416666666666668"/>
    <n v="7.6479999999999997"/>
    <n v="0"/>
    <n v="18"/>
    <s v="BASE DE DATOS"/>
    <m/>
  </r>
  <r>
    <s v="20"/>
    <x v="0"/>
    <s v="PODERO"/>
    <s v="33081997"/>
    <s v="33081997"/>
    <x v="0"/>
    <m/>
    <m/>
    <n v="1.45"/>
    <n v="1.2"/>
    <m/>
    <m/>
    <n v="115.414"/>
    <m/>
    <m/>
    <m/>
    <n v="0"/>
    <n v="0.53"/>
    <x v="0"/>
    <s v="PODERO33081997EL"/>
    <s v="C¡a. Minera Poderosa S.A."/>
    <x v="130"/>
    <x v="130"/>
    <s v="C. T. Pataz"/>
    <x v="400"/>
    <x v="0"/>
    <x v="0"/>
    <x v="340"/>
    <x v="0"/>
    <s v="Instalado"/>
    <s v="Operativo"/>
    <s v="Autoproductor"/>
    <x v="2"/>
    <x v="0"/>
    <x v="0"/>
    <x v="0"/>
    <s v="Privado"/>
    <s v="LA LIBERTAD"/>
    <s v="LA LIBERTAD"/>
    <s v="PATAZ"/>
    <s v="PATAZ (Sta. María)"/>
    <n v="0"/>
    <x v="0"/>
    <n v="0"/>
    <x v="0"/>
    <n v="0"/>
    <x v="0"/>
    <x v="0"/>
    <n v="115.414"/>
    <n v="0.115414"/>
    <m/>
    <n v="0.12083333333333333"/>
    <n v="9.9999999999999992E-2"/>
    <n v="7.6479999999999997"/>
    <n v="0"/>
    <n v="18"/>
    <s v="BASE DE DATOS"/>
    <m/>
  </r>
  <r>
    <s v="20"/>
    <x v="11"/>
    <s v="AUSGRU"/>
    <s v="33104100"/>
    <s v="33104100"/>
    <x v="0"/>
    <m/>
    <m/>
    <n v="4.05"/>
    <n v="2.8319999999999999"/>
    <m/>
    <m/>
    <n v="0.71299999999999997"/>
    <m/>
    <m/>
    <m/>
    <n v="0"/>
    <n v="2.7250000000000001"/>
    <x v="0"/>
    <s v="AUSGRU33104100EL"/>
    <s v="Austral Group S.A."/>
    <x v="85"/>
    <x v="85"/>
    <s v="C.T. Planta Pisco"/>
    <x v="401"/>
    <x v="0"/>
    <x v="0"/>
    <x v="340"/>
    <x v="0"/>
    <s v="Instalado"/>
    <s v="Operativo"/>
    <s v="Autoproductor"/>
    <x v="2"/>
    <x v="0"/>
    <x v="0"/>
    <x v="0"/>
    <s v="Privado"/>
    <s v="ICA"/>
    <s v="ICA"/>
    <s v="PISCO"/>
    <s v="PARACAS"/>
    <n v="0"/>
    <x v="0"/>
    <n v="0"/>
    <x v="0"/>
    <n v="0"/>
    <x v="0"/>
    <x v="0"/>
    <n v="0.71299999999999997"/>
    <n v="7.1299999999999998E-4"/>
    <m/>
    <n v="4.05"/>
    <n v="2.8319999999999999"/>
    <n v="7.6479999999999997"/>
    <n v="0"/>
    <n v="8"/>
    <s v="BASE DE DATOS"/>
    <m/>
  </r>
  <r>
    <s v="20"/>
    <x v="8"/>
    <s v="VOLCAN"/>
    <s v="0000209"/>
    <s v="0000209"/>
    <x v="0"/>
    <m/>
    <m/>
    <n v="6"/>
    <n v="0"/>
    <m/>
    <m/>
    <n v="0"/>
    <m/>
    <m/>
    <m/>
    <n v="0"/>
    <n v="0"/>
    <x v="0"/>
    <s v="VOLCAN0000209EL"/>
    <s v="Volc n C¡a. Minera"/>
    <x v="105"/>
    <x v="105"/>
    <s v="C.T. CERRO DE PASCO"/>
    <x v="334"/>
    <x v="0"/>
    <x v="0"/>
    <x v="340"/>
    <x v="0"/>
    <s v="Instalado"/>
    <s v="Inoperativo"/>
    <s v="Autoproductor"/>
    <x v="2"/>
    <x v="0"/>
    <x v="0"/>
    <x v="0"/>
    <s v="Privado"/>
    <s v="PASCO"/>
    <s v="PASCO"/>
    <s v="PASCO"/>
    <s v="CHAUPIMARCA"/>
    <n v="0"/>
    <x v="0"/>
    <n v="0"/>
    <x v="0"/>
    <n v="0"/>
    <x v="0"/>
    <x v="0"/>
    <n v="0"/>
    <n v="0"/>
    <m/>
    <n v="0.5"/>
    <n v="0"/>
    <n v="7.6479999999999997"/>
    <n v="0"/>
    <n v="74"/>
    <s v="BASE DE DATOS"/>
    <m/>
  </r>
  <r>
    <s v="20"/>
    <x v="8"/>
    <s v="VOLCAN"/>
    <s v="53024917"/>
    <s v="53024917"/>
    <x v="0"/>
    <m/>
    <m/>
    <n v="1.825"/>
    <n v="1.2"/>
    <m/>
    <m/>
    <n v="0"/>
    <m/>
    <m/>
    <m/>
    <n v="0"/>
    <n v="0"/>
    <x v="0"/>
    <s v="VOLCAN53024917EL"/>
    <s v="Volc n C¡a. Minera"/>
    <x v="105"/>
    <x v="105"/>
    <s v="C.T. SAN CRISTOBAL U1"/>
    <x v="335"/>
    <x v="0"/>
    <x v="0"/>
    <x v="340"/>
    <x v="0"/>
    <s v="Instalado"/>
    <s v="Operativo"/>
    <s v="Autoproductor"/>
    <x v="2"/>
    <x v="0"/>
    <x v="0"/>
    <x v="0"/>
    <s v="Privado"/>
    <s v="JUNIN"/>
    <s v="JUNIN"/>
    <s v="YAULI"/>
    <s v="YAULI"/>
    <n v="0"/>
    <x v="0"/>
    <n v="0"/>
    <x v="0"/>
    <n v="0"/>
    <x v="0"/>
    <x v="0"/>
    <n v="0"/>
    <n v="0"/>
    <m/>
    <n v="0.15208333333333332"/>
    <n v="9.9999999999999992E-2"/>
    <n v="7.6479999999999997"/>
    <n v="0"/>
    <n v="74"/>
    <s v="BASE DE DATOS"/>
    <m/>
  </r>
  <r>
    <s v="20"/>
    <x v="8"/>
    <s v="VOLCAN"/>
    <s v="53025017"/>
    <s v="53025017"/>
    <x v="0"/>
    <m/>
    <m/>
    <n v="1.825"/>
    <n v="1.2"/>
    <m/>
    <m/>
    <n v="0"/>
    <m/>
    <m/>
    <m/>
    <n v="0"/>
    <n v="0"/>
    <x v="0"/>
    <s v="VOLCAN53025017EL"/>
    <s v="Volc n C¡a. Minera"/>
    <x v="105"/>
    <x v="105"/>
    <s v="C.T. SAN CRISTOBAL U2"/>
    <x v="335"/>
    <x v="0"/>
    <x v="0"/>
    <x v="340"/>
    <x v="0"/>
    <s v="Instalado"/>
    <s v="Operativo"/>
    <s v="Autoproductor"/>
    <x v="2"/>
    <x v="0"/>
    <x v="0"/>
    <x v="0"/>
    <s v="Privado"/>
    <s v="JUNIN"/>
    <s v="JUNIN"/>
    <s v="YAULI"/>
    <s v="YAULI"/>
    <n v="0"/>
    <x v="0"/>
    <n v="0"/>
    <x v="0"/>
    <n v="0"/>
    <x v="0"/>
    <x v="0"/>
    <n v="0"/>
    <n v="0"/>
    <m/>
    <n v="0.15208333333333332"/>
    <n v="9.9999999999999992E-2"/>
    <n v="7.6479999999999997"/>
    <n v="0"/>
    <n v="74"/>
    <s v="BASE DE DATOS"/>
    <m/>
  </r>
  <r>
    <s v="20"/>
    <x v="8"/>
    <s v="VOLCAN"/>
    <s v="53025117"/>
    <s v="53025117"/>
    <x v="0"/>
    <m/>
    <m/>
    <n v="1.6"/>
    <n v="1"/>
    <m/>
    <m/>
    <n v="0"/>
    <m/>
    <m/>
    <m/>
    <n v="0"/>
    <n v="0"/>
    <x v="0"/>
    <s v="VOLCAN53025117EL"/>
    <s v="Volc n C¡a. Minera"/>
    <x v="105"/>
    <x v="105"/>
    <s v="C.T. CARAHUACRA U3"/>
    <x v="336"/>
    <x v="0"/>
    <x v="0"/>
    <x v="340"/>
    <x v="0"/>
    <s v="Instalado"/>
    <s v="Operativo"/>
    <s v="Autoproductor"/>
    <x v="2"/>
    <x v="0"/>
    <x v="0"/>
    <x v="0"/>
    <s v="Privado"/>
    <s v="JUNIN"/>
    <s v="JUNIN"/>
    <s v="YAULI"/>
    <s v="YAULI"/>
    <n v="0"/>
    <x v="0"/>
    <n v="0"/>
    <x v="0"/>
    <n v="0"/>
    <x v="0"/>
    <x v="0"/>
    <n v="0"/>
    <n v="0"/>
    <m/>
    <n v="0.13333333333333333"/>
    <n v="8.3333333333333329E-2"/>
    <n v="7.6479999999999997"/>
    <n v="0"/>
    <n v="74"/>
    <s v="BASE DE DATOS"/>
    <m/>
  </r>
  <r>
    <s v="20"/>
    <x v="8"/>
    <s v="VOLCAN"/>
    <s v="53025217"/>
    <s v="53025217"/>
    <x v="0"/>
    <m/>
    <m/>
    <n v="1.825"/>
    <n v="1.2"/>
    <m/>
    <m/>
    <n v="0"/>
    <m/>
    <m/>
    <m/>
    <n v="0"/>
    <n v="0"/>
    <x v="0"/>
    <s v="VOLCAN53025217EL"/>
    <s v="Volc n C¡a. Minera"/>
    <x v="105"/>
    <x v="105"/>
    <s v="C.T. ANDAYCHAGUA U4"/>
    <x v="337"/>
    <x v="0"/>
    <x v="0"/>
    <x v="340"/>
    <x v="0"/>
    <s v="Instalado"/>
    <s v="Operativo"/>
    <s v="Autoproductor"/>
    <x v="2"/>
    <x v="0"/>
    <x v="0"/>
    <x v="0"/>
    <s v="Privado"/>
    <s v="JUNIN"/>
    <s v="JUNIN"/>
    <s v="YAULI"/>
    <s v="HUAY HUAY"/>
    <n v="0"/>
    <x v="0"/>
    <n v="0"/>
    <x v="0"/>
    <n v="0"/>
    <x v="0"/>
    <x v="0"/>
    <n v="0"/>
    <n v="0"/>
    <m/>
    <n v="0.15208333333333332"/>
    <n v="9.9999999999999992E-2"/>
    <n v="7.6479999999999997"/>
    <n v="0"/>
    <n v="74"/>
    <s v="BASE DE DATOS"/>
    <m/>
  </r>
  <r>
    <s v="20"/>
    <x v="8"/>
    <s v="VOLCAN"/>
    <s v="53025317"/>
    <s v="53025317"/>
    <x v="0"/>
    <m/>
    <m/>
    <n v="1.6"/>
    <n v="1"/>
    <m/>
    <m/>
    <n v="0"/>
    <m/>
    <m/>
    <m/>
    <n v="0"/>
    <n v="0"/>
    <x v="0"/>
    <s v="VOLCAN53025317EL"/>
    <s v="Volc n C¡a. Minera"/>
    <x v="105"/>
    <x v="105"/>
    <s v="C.T. ANDAYCHAGUA U5"/>
    <x v="337"/>
    <x v="0"/>
    <x v="0"/>
    <x v="340"/>
    <x v="0"/>
    <s v="Instalado"/>
    <s v="Operativo"/>
    <s v="Autoproductor"/>
    <x v="2"/>
    <x v="0"/>
    <x v="0"/>
    <x v="0"/>
    <s v="Privado"/>
    <s v="JUNIN"/>
    <s v="JUNIN"/>
    <s v="YAULI"/>
    <s v="HUAY HUAY"/>
    <n v="0"/>
    <x v="0"/>
    <n v="0"/>
    <x v="0"/>
    <n v="0"/>
    <x v="0"/>
    <x v="0"/>
    <n v="0"/>
    <n v="0"/>
    <m/>
    <n v="0.13333333333333333"/>
    <n v="8.3333333333333329E-2"/>
    <n v="7.6479999999999997"/>
    <n v="0"/>
    <n v="74"/>
    <s v="BASE DE DATOS"/>
    <m/>
  </r>
  <r>
    <s v="20"/>
    <x v="8"/>
    <s v="VOLCAN"/>
    <s v="53025417"/>
    <s v="53025417"/>
    <x v="0"/>
    <m/>
    <m/>
    <n v="1.825"/>
    <n v="1.2"/>
    <m/>
    <m/>
    <n v="0"/>
    <m/>
    <m/>
    <m/>
    <n v="0"/>
    <n v="0"/>
    <x v="0"/>
    <s v="VOLCAN53025417EL"/>
    <s v="Volc n C¡a. Minera"/>
    <x v="105"/>
    <x v="105"/>
    <s v="C.T. TICLIO U6"/>
    <x v="338"/>
    <x v="0"/>
    <x v="0"/>
    <x v="340"/>
    <x v="0"/>
    <s v="Instalado"/>
    <s v="Operativo"/>
    <s v="Autoproductor"/>
    <x v="2"/>
    <x v="0"/>
    <x v="0"/>
    <x v="0"/>
    <s v="Privado"/>
    <s v="JUNIN"/>
    <s v="JUNIN"/>
    <s v="YAULI"/>
    <s v="CHICLA"/>
    <n v="0"/>
    <x v="0"/>
    <n v="0"/>
    <x v="0"/>
    <n v="0"/>
    <x v="0"/>
    <x v="0"/>
    <n v="0"/>
    <n v="0"/>
    <m/>
    <n v="0.15208333333333332"/>
    <n v="9.9999999999999992E-2"/>
    <n v="7.6479999999999997"/>
    <n v="0"/>
    <n v="74"/>
    <s v="BASE DE DATOS"/>
    <m/>
  </r>
  <r>
    <s v="20"/>
    <x v="8"/>
    <s v="VOLCAN"/>
    <s v="53025517"/>
    <s v="53025517"/>
    <x v="0"/>
    <m/>
    <m/>
    <n v="1.825"/>
    <n v="1.2"/>
    <m/>
    <m/>
    <n v="0"/>
    <m/>
    <m/>
    <m/>
    <n v="0"/>
    <n v="0"/>
    <x v="0"/>
    <s v="VOLCAN53025517EL"/>
    <s v="Volc n C¡a. Minera"/>
    <x v="105"/>
    <x v="105"/>
    <s v="C.T. PLANTA VICTORIA U7"/>
    <x v="339"/>
    <x v="0"/>
    <x v="0"/>
    <x v="340"/>
    <x v="0"/>
    <s v="Instalado"/>
    <s v="Operativo"/>
    <s v="Autoproductor"/>
    <x v="2"/>
    <x v="0"/>
    <x v="0"/>
    <x v="0"/>
    <s v="Privado"/>
    <s v="JUNIN"/>
    <s v="JUNIN"/>
    <s v="YAULI"/>
    <s v="YAULI"/>
    <n v="0"/>
    <x v="0"/>
    <n v="0"/>
    <x v="0"/>
    <n v="0"/>
    <x v="0"/>
    <x v="0"/>
    <n v="0"/>
    <n v="0"/>
    <m/>
    <n v="0.15208333333333332"/>
    <n v="9.9999999999999992E-2"/>
    <n v="7.6479999999999997"/>
    <n v="0"/>
    <n v="74"/>
    <s v="BASE DE DATOS"/>
    <m/>
  </r>
  <r>
    <s v="20"/>
    <x v="7"/>
    <s v="NXAPOR"/>
    <s v="33020593"/>
    <s v="33020593"/>
    <x v="0"/>
    <m/>
    <m/>
    <n v="2.9159999999999999"/>
    <n v="2.35"/>
    <m/>
    <m/>
    <n v="0"/>
    <m/>
    <m/>
    <m/>
    <n v="0"/>
    <n v="0"/>
    <x v="0"/>
    <s v="NXAPOR33020593EL"/>
    <s v="Nexa Resources el Porvenir S.A.A."/>
    <x v="115"/>
    <x v="115"/>
    <s v="C.T. Milpo"/>
    <x v="367"/>
    <x v="0"/>
    <x v="0"/>
    <x v="340"/>
    <x v="0"/>
    <s v="Instalado"/>
    <s v="Operativo"/>
    <s v="Autoproductor"/>
    <x v="2"/>
    <x v="0"/>
    <x v="0"/>
    <x v="0"/>
    <s v="Privado"/>
    <s v="PASCO"/>
    <s v="PASCO"/>
    <s v="CERRO PASCO"/>
    <s v="SAN FRANCISCO DE ASIS"/>
    <n v="0"/>
    <x v="0"/>
    <n v="0"/>
    <x v="0"/>
    <n v="0"/>
    <x v="0"/>
    <x v="0"/>
    <n v="0"/>
    <n v="0"/>
    <m/>
    <n v="0.24299999999999999"/>
    <n v="0.19583333333333333"/>
    <n v="7.6479999999999997"/>
    <n v="0"/>
    <n v="53"/>
    <s v="BASE DE DATOS"/>
    <m/>
  </r>
  <r>
    <s v="20"/>
    <x v="6"/>
    <s v="BATEAS"/>
    <s v="33016093"/>
    <s v="33016093"/>
    <x v="0"/>
    <m/>
    <m/>
    <n v="1"/>
    <n v="0.5"/>
    <m/>
    <m/>
    <n v="0"/>
    <m/>
    <m/>
    <m/>
    <n v="0"/>
    <n v="0"/>
    <x v="0"/>
    <s v="BATEAS33016093EL"/>
    <s v="Minera Bateas S.A.C."/>
    <x v="107"/>
    <x v="107"/>
    <s v="C.T. Huayllacho"/>
    <x v="349"/>
    <x v="0"/>
    <x v="0"/>
    <x v="340"/>
    <x v="0"/>
    <s v="Instalado"/>
    <s v="Operativo"/>
    <s v="Autoproductor"/>
    <x v="2"/>
    <x v="0"/>
    <x v="0"/>
    <x v="0"/>
    <s v="Privado"/>
    <s v="AREQUIPA"/>
    <s v="AREQUIPA"/>
    <s v="CAYLLOMA"/>
    <s v="CAYLLOMA"/>
    <n v="0"/>
    <x v="0"/>
    <n v="0"/>
    <x v="0"/>
    <n v="0"/>
    <x v="0"/>
    <x v="0"/>
    <n v="0"/>
    <n v="0"/>
    <m/>
    <n v="0.14285714285714285"/>
    <n v="7.8571428571428584E-2"/>
    <n v="7.6479999999999997"/>
    <n v="0"/>
    <n v="46"/>
    <s v="BASE DE DATOS"/>
    <m/>
  </r>
  <r>
    <s v="20"/>
    <x v="6"/>
    <s v="BATEAS"/>
    <s v="53022112"/>
    <s v="53022112"/>
    <x v="0"/>
    <m/>
    <m/>
    <n v="3.3"/>
    <n v="1.76"/>
    <m/>
    <m/>
    <n v="0"/>
    <m/>
    <m/>
    <m/>
    <n v="0"/>
    <n v="0"/>
    <x v="0"/>
    <s v="BATEAS53022112EL"/>
    <s v="Minera Bateas S.A.C."/>
    <x v="107"/>
    <x v="107"/>
    <s v="GRUPOS ALQUILADOS"/>
    <x v="348"/>
    <x v="0"/>
    <x v="0"/>
    <x v="340"/>
    <x v="0"/>
    <s v="Instalado"/>
    <s v="Operativo"/>
    <s v="Autoproductor"/>
    <x v="2"/>
    <x v="0"/>
    <x v="0"/>
    <x v="0"/>
    <s v="Privado"/>
    <s v="AREQUIPA"/>
    <s v="AREQUIPA"/>
    <s v="CAYLLOMA"/>
    <s v="CAYLLOMA"/>
    <n v="0"/>
    <x v="0"/>
    <n v="0"/>
    <x v="0"/>
    <n v="0"/>
    <x v="0"/>
    <x v="0"/>
    <n v="0"/>
    <n v="0"/>
    <m/>
    <n v="0.47142857142857142"/>
    <n v="0.25142857142857145"/>
    <n v="7.6479999999999997"/>
    <n v="0"/>
    <n v="46"/>
    <s v="BASE DE DATOS"/>
    <m/>
  </r>
  <r>
    <s v="20"/>
    <x v="6"/>
    <s v="NXAPOR"/>
    <s v="33020593"/>
    <s v="33020593"/>
    <x v="0"/>
    <m/>
    <m/>
    <n v="2.9159999999999999"/>
    <n v="2.35"/>
    <m/>
    <m/>
    <n v="0"/>
    <m/>
    <m/>
    <m/>
    <n v="0"/>
    <n v="0"/>
    <x v="0"/>
    <s v="NXAPOR33020593EL"/>
    <s v="Nexa Resources el Porvenir S.A.A."/>
    <x v="115"/>
    <x v="115"/>
    <s v="C.T. Milpo"/>
    <x v="367"/>
    <x v="0"/>
    <x v="0"/>
    <x v="340"/>
    <x v="0"/>
    <s v="Instalado"/>
    <s v="Operativo"/>
    <s v="Autoproductor"/>
    <x v="2"/>
    <x v="0"/>
    <x v="0"/>
    <x v="0"/>
    <s v="Privado"/>
    <s v="PASCO"/>
    <s v="PASCO"/>
    <s v="CERRO PASCO"/>
    <s v="SAN FRANCISCO DE ASIS"/>
    <n v="0"/>
    <x v="0"/>
    <n v="0"/>
    <x v="0"/>
    <n v="0"/>
    <x v="0"/>
    <x v="0"/>
    <n v="0"/>
    <n v="0"/>
    <m/>
    <n v="0.24299999999999999"/>
    <n v="0.19583333333333333"/>
    <n v="7.6479999999999997"/>
    <n v="0"/>
    <n v="53"/>
    <s v="BASE DE DATOS"/>
    <m/>
  </r>
  <r>
    <s v="20"/>
    <x v="5"/>
    <s v="AUSGRU"/>
    <s v="33104000"/>
    <s v="33104000"/>
    <x v="0"/>
    <m/>
    <m/>
    <n v="3.58"/>
    <n v="3.03"/>
    <m/>
    <m/>
    <n v="0"/>
    <m/>
    <m/>
    <m/>
    <n v="0"/>
    <n v="0"/>
    <x v="0"/>
    <s v="AUSGRU33104000EL"/>
    <s v="Austral Group S.A."/>
    <x v="85"/>
    <x v="85"/>
    <s v="C.T. Planta Chancay"/>
    <x v="299"/>
    <x v="0"/>
    <x v="0"/>
    <x v="340"/>
    <x v="0"/>
    <s v="Instalado"/>
    <s v="Operativo"/>
    <s v="Autoproductor"/>
    <x v="2"/>
    <x v="0"/>
    <x v="0"/>
    <x v="0"/>
    <s v="Privado"/>
    <s v="LIMA"/>
    <s v="LIMA"/>
    <s v="HUARAL"/>
    <s v="CHANCAY"/>
    <n v="0"/>
    <x v="0"/>
    <n v="0"/>
    <x v="0"/>
    <n v="0"/>
    <x v="0"/>
    <x v="0"/>
    <n v="0"/>
    <n v="0"/>
    <m/>
    <n v="0.75749999999999995"/>
    <n v="0.75749999999999995"/>
    <n v="7.6479999999999997"/>
    <n v="0"/>
    <n v="8"/>
    <s v="BASE DE DATOS"/>
    <m/>
  </r>
  <r>
    <s v="20"/>
    <x v="5"/>
    <s v="BATEAS"/>
    <s v="33016093"/>
    <s v="33016093"/>
    <x v="0"/>
    <m/>
    <m/>
    <n v="1"/>
    <n v="0.55000000000000004"/>
    <m/>
    <m/>
    <n v="0"/>
    <m/>
    <m/>
    <m/>
    <n v="0"/>
    <n v="0"/>
    <x v="0"/>
    <s v="BATEAS33016093EL"/>
    <s v="Minera Bateas S.A.C."/>
    <x v="107"/>
    <x v="107"/>
    <s v="C.T. Huayllacho"/>
    <x v="349"/>
    <x v="0"/>
    <x v="0"/>
    <x v="340"/>
    <x v="0"/>
    <s v="Instalado"/>
    <s v="Operativo"/>
    <s v="Autoproductor"/>
    <x v="2"/>
    <x v="0"/>
    <x v="0"/>
    <x v="0"/>
    <s v="Privado"/>
    <s v="AREQUIPA"/>
    <s v="AREQUIPA"/>
    <s v="CAYLLOMA"/>
    <s v="CAYLLOMA"/>
    <n v="0"/>
    <x v="0"/>
    <n v="0"/>
    <x v="0"/>
    <n v="0"/>
    <x v="0"/>
    <x v="0"/>
    <n v="0"/>
    <n v="0"/>
    <m/>
    <n v="0.14285714285714285"/>
    <n v="7.8571428571428584E-2"/>
    <n v="7.6479999999999997"/>
    <n v="0"/>
    <n v="46"/>
    <s v="BASE DE DATOS"/>
    <m/>
  </r>
  <r>
    <s v="20"/>
    <x v="5"/>
    <s v="BATEAS"/>
    <s v="53022112"/>
    <s v="53022112"/>
    <x v="0"/>
    <m/>
    <m/>
    <n v="3.3"/>
    <n v="1.76"/>
    <m/>
    <m/>
    <n v="0"/>
    <m/>
    <m/>
    <m/>
    <n v="0"/>
    <n v="0"/>
    <x v="0"/>
    <s v="BATEAS53022112EL"/>
    <s v="Minera Bateas S.A.C."/>
    <x v="107"/>
    <x v="107"/>
    <s v="GRUPOS ALQUILADOS"/>
    <x v="348"/>
    <x v="0"/>
    <x v="0"/>
    <x v="340"/>
    <x v="0"/>
    <s v="Instalado"/>
    <s v="Operativo"/>
    <s v="Autoproductor"/>
    <x v="2"/>
    <x v="0"/>
    <x v="0"/>
    <x v="0"/>
    <s v="Privado"/>
    <s v="AREQUIPA"/>
    <s v="AREQUIPA"/>
    <s v="CAYLLOMA"/>
    <s v="CAYLLOMA"/>
    <n v="0"/>
    <x v="0"/>
    <n v="0"/>
    <x v="0"/>
    <n v="0"/>
    <x v="0"/>
    <x v="0"/>
    <n v="0"/>
    <n v="0"/>
    <m/>
    <n v="0.47142857142857142"/>
    <n v="0.25142857142857145"/>
    <n v="7.6479999999999997"/>
    <n v="0"/>
    <n v="46"/>
    <s v="BASE DE DATOS"/>
    <m/>
  </r>
  <r>
    <s v="20"/>
    <x v="5"/>
    <s v="NXAPOR"/>
    <s v="33020593"/>
    <s v="33020593"/>
    <x v="0"/>
    <m/>
    <m/>
    <n v="2.9159999999999999"/>
    <n v="2.35"/>
    <m/>
    <m/>
    <n v="0"/>
    <m/>
    <m/>
    <m/>
    <n v="0"/>
    <n v="0"/>
    <x v="0"/>
    <s v="NXAPOR33020593EL"/>
    <s v="Nexa Resources el Porvenir S.A.A."/>
    <x v="115"/>
    <x v="115"/>
    <s v="C.T. Milpo"/>
    <x v="367"/>
    <x v="0"/>
    <x v="0"/>
    <x v="340"/>
    <x v="0"/>
    <s v="Instalado"/>
    <s v="Operativo"/>
    <s v="Autoproductor"/>
    <x v="2"/>
    <x v="0"/>
    <x v="0"/>
    <x v="0"/>
    <s v="Privado"/>
    <s v="PASCO"/>
    <s v="PASCO"/>
    <s v="CERRO PASCO"/>
    <s v="SAN FRANCISCO DE ASIS"/>
    <n v="0"/>
    <x v="0"/>
    <n v="0"/>
    <x v="0"/>
    <n v="0"/>
    <x v="0"/>
    <x v="0"/>
    <n v="0"/>
    <n v="0"/>
    <m/>
    <n v="0.24299999999999999"/>
    <n v="0.19583333333333333"/>
    <n v="7.6479999999999997"/>
    <n v="0"/>
    <n v="53"/>
    <s v="BASE DE DATOS"/>
    <m/>
  </r>
  <r>
    <s v="20"/>
    <x v="5"/>
    <s v="SDF"/>
    <s v="33075397"/>
    <s v="33075397"/>
    <x v="0"/>
    <m/>
    <m/>
    <n v="3"/>
    <n v="2.9"/>
    <m/>
    <m/>
    <n v="0"/>
    <m/>
    <m/>
    <m/>
    <n v="1"/>
    <n v="2.9"/>
    <x v="0"/>
    <s v="SDF33075397EL"/>
    <s v="Sudamericana de Fibras S.A."/>
    <x v="104"/>
    <x v="104"/>
    <s v="C. T. SUDAMERICANA"/>
    <x v="333"/>
    <x v="0"/>
    <x v="0"/>
    <x v="340"/>
    <x v="0"/>
    <s v="Instalado"/>
    <s v="Operativo"/>
    <s v="Autoproductor"/>
    <x v="2"/>
    <x v="1"/>
    <x v="0"/>
    <x v="0"/>
    <s v="Privado"/>
    <s v="LIMA"/>
    <s v="CALLAO"/>
    <s v="CALLAO"/>
    <s v="CALLAO"/>
    <n v="0"/>
    <x v="0"/>
    <n v="0"/>
    <x v="0"/>
    <n v="0"/>
    <x v="0"/>
    <x v="0"/>
    <n v="0"/>
    <n v="0"/>
    <m/>
    <n v="0.27272727272727271"/>
    <n v="0.26363636363636361"/>
    <n v="7.6479999999999997"/>
    <n v="0"/>
    <n v="69"/>
    <s v="BASE DE DATOS"/>
    <m/>
  </r>
  <r>
    <s v="20"/>
    <x v="4"/>
    <s v="AUSGRU"/>
    <s v="33104000"/>
    <s v="33104000"/>
    <x v="0"/>
    <m/>
    <m/>
    <n v="3.58"/>
    <n v="3.03"/>
    <m/>
    <m/>
    <n v="0"/>
    <m/>
    <m/>
    <m/>
    <n v="0"/>
    <n v="0"/>
    <x v="0"/>
    <s v="AUSGRU33104000EL"/>
    <s v="Austral Group S.A."/>
    <x v="85"/>
    <x v="85"/>
    <s v="C.T. Planta Chancay"/>
    <x v="299"/>
    <x v="0"/>
    <x v="0"/>
    <x v="340"/>
    <x v="0"/>
    <s v="Instalado"/>
    <s v="Operativo"/>
    <s v="Autoproductor"/>
    <x v="2"/>
    <x v="0"/>
    <x v="0"/>
    <x v="0"/>
    <s v="Privado"/>
    <s v="LIMA"/>
    <s v="LIMA"/>
    <s v="HUARAL"/>
    <s v="CHANCAY"/>
    <n v="0"/>
    <x v="0"/>
    <n v="0"/>
    <x v="0"/>
    <n v="0"/>
    <x v="0"/>
    <x v="0"/>
    <n v="0"/>
    <n v="0"/>
    <m/>
    <n v="0.75749999999999995"/>
    <n v="0.75749999999999995"/>
    <n v="7.6479999999999997"/>
    <n v="0"/>
    <n v="8"/>
    <s v="BASE DE DATOS"/>
    <m/>
  </r>
  <r>
    <s v="20"/>
    <x v="4"/>
    <s v="BATEAS"/>
    <s v="33016093"/>
    <s v="33016093"/>
    <x v="0"/>
    <m/>
    <m/>
    <n v="1"/>
    <n v="0.75"/>
    <m/>
    <m/>
    <n v="0"/>
    <m/>
    <m/>
    <m/>
    <n v="0"/>
    <n v="0"/>
    <x v="0"/>
    <s v="BATEAS33016093EL"/>
    <s v="Minera Bateas S.A.C."/>
    <x v="107"/>
    <x v="107"/>
    <s v="C.T. Huayllacho"/>
    <x v="349"/>
    <x v="0"/>
    <x v="0"/>
    <x v="340"/>
    <x v="0"/>
    <s v="Instalado"/>
    <s v="Operativo"/>
    <s v="Autoproductor"/>
    <x v="2"/>
    <x v="0"/>
    <x v="0"/>
    <x v="0"/>
    <s v="Privado"/>
    <s v="AREQUIPA"/>
    <s v="AREQUIPA"/>
    <s v="CAYLLOMA"/>
    <s v="CAYLLOMA"/>
    <n v="0"/>
    <x v="0"/>
    <n v="0"/>
    <x v="0"/>
    <n v="0"/>
    <x v="0"/>
    <x v="0"/>
    <n v="0"/>
    <n v="0"/>
    <m/>
    <n v="0.14285714285714285"/>
    <n v="7.8571428571428584E-2"/>
    <n v="7.6479999999999997"/>
    <n v="0"/>
    <n v="46"/>
    <s v="BASE DE DATOS"/>
    <m/>
  </r>
  <r>
    <s v="20"/>
    <x v="4"/>
    <s v="BATEAS"/>
    <s v="53022112"/>
    <s v="53022112"/>
    <x v="0"/>
    <m/>
    <m/>
    <n v="3.3"/>
    <n v="1.76"/>
    <m/>
    <m/>
    <n v="0"/>
    <m/>
    <m/>
    <m/>
    <n v="0"/>
    <n v="0"/>
    <x v="0"/>
    <s v="BATEAS53022112EL"/>
    <s v="Minera Bateas S.A.C."/>
    <x v="107"/>
    <x v="107"/>
    <s v="GRUPOS ALQUILADOS"/>
    <x v="348"/>
    <x v="0"/>
    <x v="0"/>
    <x v="340"/>
    <x v="0"/>
    <s v="Instalado"/>
    <s v="Operativo"/>
    <s v="Autoproductor"/>
    <x v="2"/>
    <x v="0"/>
    <x v="0"/>
    <x v="0"/>
    <s v="Privado"/>
    <s v="AREQUIPA"/>
    <s v="AREQUIPA"/>
    <s v="CAYLLOMA"/>
    <s v="CAYLLOMA"/>
    <n v="0"/>
    <x v="0"/>
    <n v="0"/>
    <x v="0"/>
    <n v="0"/>
    <x v="0"/>
    <x v="0"/>
    <n v="0"/>
    <n v="0"/>
    <m/>
    <n v="0.47142857142857142"/>
    <n v="0.25142857142857145"/>
    <n v="7.6479999999999997"/>
    <n v="0"/>
    <n v="46"/>
    <s v="BASE DE DATOS"/>
    <m/>
  </r>
  <r>
    <s v="20"/>
    <x v="4"/>
    <s v="IEQSA"/>
    <s v="33055795"/>
    <s v="33055795"/>
    <x v="0"/>
    <m/>
    <m/>
    <n v="2.62"/>
    <n v="1.242"/>
    <m/>
    <m/>
    <n v="3.2090000000000001"/>
    <m/>
    <m/>
    <m/>
    <n v="0"/>
    <n v="1.2"/>
    <x v="0"/>
    <s v="IEQSA33055795EL"/>
    <s v="Industrias Electroquimicas S. A."/>
    <x v="112"/>
    <x v="112"/>
    <s v="C.T. IEQSA"/>
    <x v="356"/>
    <x v="0"/>
    <x v="0"/>
    <x v="340"/>
    <x v="0"/>
    <s v="Instalado"/>
    <s v="Operativo"/>
    <s v="Autoproductor"/>
    <x v="2"/>
    <x v="1"/>
    <x v="0"/>
    <x v="0"/>
    <s v="Privado"/>
    <s v="LIMA"/>
    <s v="CALLAO"/>
    <s v="CALLAO"/>
    <s v="CARMEN DE LA LEGUA"/>
    <n v="0"/>
    <x v="0"/>
    <n v="0"/>
    <x v="0"/>
    <n v="0"/>
    <x v="0"/>
    <x v="0"/>
    <n v="3.2090000000000001"/>
    <n v="3.209E-3"/>
    <m/>
    <n v="0.2911111111111111"/>
    <n v="0.18677777777777779"/>
    <n v="7.6479999999999997"/>
    <n v="0"/>
    <n v="41"/>
    <s v="BASE DE DATOS"/>
    <m/>
  </r>
  <r>
    <s v="20"/>
    <x v="4"/>
    <s v="NXAPOR"/>
    <s v="33020593"/>
    <s v="33020593"/>
    <x v="0"/>
    <m/>
    <m/>
    <n v="2.9159999999999999"/>
    <n v="2.35"/>
    <m/>
    <m/>
    <n v="0"/>
    <m/>
    <m/>
    <m/>
    <n v="0"/>
    <n v="0"/>
    <x v="0"/>
    <s v="NXAPOR33020593EL"/>
    <s v="Nexa Resources el Porvenir S.A.A."/>
    <x v="115"/>
    <x v="115"/>
    <s v="C.T. Milpo"/>
    <x v="367"/>
    <x v="0"/>
    <x v="0"/>
    <x v="340"/>
    <x v="0"/>
    <s v="Instalado"/>
    <s v="Operativo"/>
    <s v="Autoproductor"/>
    <x v="2"/>
    <x v="0"/>
    <x v="0"/>
    <x v="0"/>
    <s v="Privado"/>
    <s v="PASCO"/>
    <s v="PASCO"/>
    <s v="CERRO PASCO"/>
    <s v="SAN FRANCISCO DE ASIS"/>
    <n v="0"/>
    <x v="0"/>
    <n v="0"/>
    <x v="0"/>
    <n v="0"/>
    <x v="0"/>
    <x v="0"/>
    <n v="0"/>
    <n v="0"/>
    <m/>
    <n v="0.24299999999999999"/>
    <n v="0.19583333333333333"/>
    <n v="7.6479999999999997"/>
    <n v="0"/>
    <n v="53"/>
    <s v="BASE DE DATOS"/>
    <m/>
  </r>
  <r>
    <s v="20"/>
    <x v="4"/>
    <s v="PLUSPI"/>
    <s v="33138205"/>
    <s v="33138205"/>
    <x v="1"/>
    <m/>
    <m/>
    <n v="28"/>
    <n v="24.5"/>
    <m/>
    <m/>
    <n v="6446.2120000000004"/>
    <m/>
    <m/>
    <m/>
    <n v="0"/>
    <n v="14.24"/>
    <x v="0"/>
    <s v="PLUSPI33138205TG"/>
    <s v="Pluspetrol Per£ Corp.Suc.del Per£ - Pisco"/>
    <x v="89"/>
    <x v="89"/>
    <s v="C.T. FRAC. PISCO"/>
    <x v="353"/>
    <x v="1"/>
    <x v="1"/>
    <x v="340"/>
    <x v="0"/>
    <s v="Instalado"/>
    <s v="Operativo"/>
    <s v="Autoproductor"/>
    <x v="2"/>
    <x v="0"/>
    <x v="0"/>
    <x v="0"/>
    <s v="Privado"/>
    <s v="ICA"/>
    <s v="ICA"/>
    <s v="PISCO"/>
    <s v="PARACAS"/>
    <n v="0"/>
    <x v="1"/>
    <n v="0"/>
    <x v="0"/>
    <n v="0"/>
    <x v="0"/>
    <x v="0"/>
    <n v="6446.2120000000004"/>
    <n v="6.4462120000000001"/>
    <m/>
    <n v="2.3333333333333335"/>
    <n v="2.0416666666666665"/>
    <n v="7.6479999999999997"/>
    <n v="0"/>
    <n v="62"/>
    <s v="BASE DE DATOS"/>
    <m/>
  </r>
  <r>
    <s v="20"/>
    <x v="4"/>
    <s v="SDF"/>
    <s v="33075397"/>
    <s v="33075397"/>
    <x v="0"/>
    <m/>
    <m/>
    <n v="3"/>
    <n v="2.9"/>
    <m/>
    <m/>
    <n v="0"/>
    <m/>
    <m/>
    <m/>
    <n v="0"/>
    <n v="2.9"/>
    <x v="0"/>
    <s v="SDF33075397EL"/>
    <s v="Sudamericana de Fibras S.A."/>
    <x v="104"/>
    <x v="104"/>
    <s v="C. T. SUDAMERICANA"/>
    <x v="333"/>
    <x v="0"/>
    <x v="0"/>
    <x v="340"/>
    <x v="0"/>
    <s v="Instalado"/>
    <s v="Operativo"/>
    <s v="Autoproductor"/>
    <x v="2"/>
    <x v="1"/>
    <x v="0"/>
    <x v="0"/>
    <s v="Privado"/>
    <s v="LIMA"/>
    <s v="CALLAO"/>
    <s v="CALLAO"/>
    <s v="CALLAO"/>
    <n v="0"/>
    <x v="0"/>
    <n v="0"/>
    <x v="0"/>
    <n v="0"/>
    <x v="0"/>
    <x v="0"/>
    <n v="0"/>
    <n v="0"/>
    <m/>
    <n v="0.27272727272727271"/>
    <n v="0.26363636363636361"/>
    <n v="7.6479999999999997"/>
    <n v="0"/>
    <n v="69"/>
    <s v="BASE DE DATOS"/>
    <m/>
  </r>
  <r>
    <s v="20"/>
    <x v="3"/>
    <s v="BATEAS"/>
    <s v="33016093"/>
    <s v="33016093"/>
    <x v="0"/>
    <m/>
    <m/>
    <n v="1"/>
    <n v="1"/>
    <m/>
    <m/>
    <n v="0"/>
    <m/>
    <m/>
    <m/>
    <n v="0"/>
    <n v="0"/>
    <x v="0"/>
    <s v="BATEAS33016093EL"/>
    <s v="Minera Bateas S.A.C."/>
    <x v="107"/>
    <x v="107"/>
    <s v="C.T. Huayllacho"/>
    <x v="349"/>
    <x v="0"/>
    <x v="0"/>
    <x v="340"/>
    <x v="0"/>
    <s v="Instalado"/>
    <s v="Operativo"/>
    <s v="Autoproductor"/>
    <x v="2"/>
    <x v="0"/>
    <x v="0"/>
    <x v="0"/>
    <s v="Privado"/>
    <s v="AREQUIPA"/>
    <s v="AREQUIPA"/>
    <s v="CAYLLOMA"/>
    <s v="CAYLLOMA"/>
    <n v="0"/>
    <x v="0"/>
    <n v="0"/>
    <x v="0"/>
    <n v="0"/>
    <x v="0"/>
    <x v="0"/>
    <n v="0"/>
    <n v="0"/>
    <m/>
    <n v="0.14285714285714285"/>
    <n v="7.8571428571428584E-2"/>
    <n v="7.6479999999999997"/>
    <n v="0"/>
    <n v="46"/>
    <s v="BASE DE DATOS"/>
    <m/>
  </r>
  <r>
    <s v="20"/>
    <x v="3"/>
    <s v="BATEAS"/>
    <s v="53022112"/>
    <s v="53022112"/>
    <x v="0"/>
    <m/>
    <m/>
    <n v="3.3"/>
    <n v="1.76"/>
    <m/>
    <m/>
    <n v="0"/>
    <m/>
    <m/>
    <m/>
    <n v="0"/>
    <n v="0"/>
    <x v="0"/>
    <s v="BATEAS53022112EL"/>
    <s v="Minera Bateas S.A.C."/>
    <x v="107"/>
    <x v="107"/>
    <s v="GRUPOS ALQUILADOS"/>
    <x v="348"/>
    <x v="0"/>
    <x v="0"/>
    <x v="340"/>
    <x v="0"/>
    <s v="Instalado"/>
    <s v="Operativo"/>
    <s v="Autoproductor"/>
    <x v="2"/>
    <x v="0"/>
    <x v="0"/>
    <x v="0"/>
    <s v="Privado"/>
    <s v="AREQUIPA"/>
    <s v="AREQUIPA"/>
    <s v="CAYLLOMA"/>
    <s v="CAYLLOMA"/>
    <n v="0"/>
    <x v="0"/>
    <n v="0"/>
    <x v="0"/>
    <n v="0"/>
    <x v="0"/>
    <x v="0"/>
    <n v="0"/>
    <n v="0"/>
    <m/>
    <n v="0.47142857142857142"/>
    <n v="0.25142857142857145"/>
    <n v="7.6479999999999997"/>
    <n v="0"/>
    <n v="46"/>
    <s v="BASE DE DATOS"/>
    <m/>
  </r>
  <r>
    <s v="20"/>
    <x v="3"/>
    <s v="NXAPOR"/>
    <s v="33020593"/>
    <s v="33020593"/>
    <x v="0"/>
    <m/>
    <m/>
    <n v="2.9159999999999999"/>
    <n v="2.35"/>
    <m/>
    <m/>
    <n v="0"/>
    <m/>
    <m/>
    <m/>
    <n v="0"/>
    <n v="0"/>
    <x v="0"/>
    <s v="NXAPOR33020593EL"/>
    <s v="Nexa Resources el Porvenir S.A.A."/>
    <x v="115"/>
    <x v="115"/>
    <s v="C.T. Milpo"/>
    <x v="367"/>
    <x v="0"/>
    <x v="0"/>
    <x v="340"/>
    <x v="0"/>
    <s v="Instalado"/>
    <s v="Operativo"/>
    <s v="Autoproductor"/>
    <x v="2"/>
    <x v="0"/>
    <x v="0"/>
    <x v="0"/>
    <s v="Privado"/>
    <s v="PASCO"/>
    <s v="PASCO"/>
    <s v="CERRO PASCO"/>
    <s v="SAN FRANCISCO DE ASIS"/>
    <n v="0"/>
    <x v="0"/>
    <n v="0"/>
    <x v="0"/>
    <n v="0"/>
    <x v="0"/>
    <x v="0"/>
    <n v="0"/>
    <n v="0"/>
    <m/>
    <n v="0.24299999999999999"/>
    <n v="0.19583333333333333"/>
    <n v="7.6479999999999997"/>
    <n v="0"/>
    <n v="53"/>
    <s v="BASE DE DATOS"/>
    <m/>
  </r>
  <r>
    <s v="20"/>
    <x v="3"/>
    <s v="PLUSPI"/>
    <s v="33138205"/>
    <s v="33138205"/>
    <x v="1"/>
    <m/>
    <m/>
    <n v="28"/>
    <n v="24.5"/>
    <m/>
    <m/>
    <n v="6306.9920000000002"/>
    <m/>
    <m/>
    <m/>
    <n v="0"/>
    <n v="14.24"/>
    <x v="0"/>
    <s v="PLUSPI33138205TG"/>
    <s v="Pluspetrol Per£ Corp.Suc.del Per£ - Pisco"/>
    <x v="89"/>
    <x v="89"/>
    <s v="C.T. FRAC. PISCO"/>
    <x v="353"/>
    <x v="1"/>
    <x v="1"/>
    <x v="340"/>
    <x v="0"/>
    <s v="Instalado"/>
    <s v="Operativo"/>
    <s v="Autoproductor"/>
    <x v="2"/>
    <x v="0"/>
    <x v="0"/>
    <x v="0"/>
    <s v="Privado"/>
    <s v="ICA"/>
    <s v="ICA"/>
    <s v="PISCO"/>
    <s v="PARACAS"/>
    <n v="0"/>
    <x v="1"/>
    <n v="0"/>
    <x v="0"/>
    <n v="0"/>
    <x v="0"/>
    <x v="0"/>
    <n v="6306.9920000000002"/>
    <n v="6.3069920000000002"/>
    <m/>
    <n v="2.3333333333333335"/>
    <n v="2.0416666666666665"/>
    <n v="7.6479999999999997"/>
    <n v="0"/>
    <n v="62"/>
    <s v="BASE DE DATOS"/>
    <m/>
  </r>
  <r>
    <s v="20"/>
    <x v="2"/>
    <s v="AUSGRU"/>
    <s v="33104000"/>
    <s v="33104000"/>
    <x v="0"/>
    <m/>
    <m/>
    <n v="3.58"/>
    <n v="3.03"/>
    <m/>
    <m/>
    <n v="0"/>
    <m/>
    <m/>
    <m/>
    <n v="0"/>
    <n v="0"/>
    <x v="0"/>
    <s v="AUSGRU33104000EL"/>
    <s v="Austral Group S.A."/>
    <x v="85"/>
    <x v="85"/>
    <s v="C.T. Planta Chancay"/>
    <x v="299"/>
    <x v="0"/>
    <x v="0"/>
    <x v="340"/>
    <x v="0"/>
    <s v="Instalado"/>
    <s v="Operativo"/>
    <s v="Autoproductor"/>
    <x v="2"/>
    <x v="0"/>
    <x v="0"/>
    <x v="0"/>
    <s v="Privado"/>
    <s v="LIMA"/>
    <s v="LIMA"/>
    <s v="HUARAL"/>
    <s v="CHANCAY"/>
    <n v="0"/>
    <x v="0"/>
    <n v="0"/>
    <x v="0"/>
    <n v="0"/>
    <x v="0"/>
    <x v="0"/>
    <n v="0"/>
    <n v="0"/>
    <m/>
    <n v="0.75749999999999995"/>
    <n v="0.75749999999999995"/>
    <n v="7.6479999999999997"/>
    <n v="0"/>
    <n v="8"/>
    <s v="BASE DE DATOS"/>
    <m/>
  </r>
  <r>
    <s v="20"/>
    <x v="2"/>
    <s v="NXAPOR"/>
    <s v="33020593"/>
    <s v="33020593"/>
    <x v="0"/>
    <m/>
    <m/>
    <n v="2.9159999999999999"/>
    <n v="2.35"/>
    <m/>
    <m/>
    <n v="0"/>
    <m/>
    <m/>
    <m/>
    <n v="0"/>
    <n v="0"/>
    <x v="0"/>
    <s v="NXAPOR33020593EL"/>
    <s v="Nexa Resources el Porvenir S.A.A."/>
    <x v="115"/>
    <x v="115"/>
    <s v="C.T. Milpo"/>
    <x v="367"/>
    <x v="0"/>
    <x v="0"/>
    <x v="340"/>
    <x v="0"/>
    <s v="Instalado"/>
    <s v="Operativo"/>
    <s v="Autoproductor"/>
    <x v="2"/>
    <x v="0"/>
    <x v="0"/>
    <x v="0"/>
    <s v="Privado"/>
    <s v="PASCO"/>
    <s v="PASCO"/>
    <s v="CERRO PASCO"/>
    <s v="SAN FRANCISCO DE ASIS"/>
    <n v="0"/>
    <x v="0"/>
    <n v="0"/>
    <x v="0"/>
    <n v="0"/>
    <x v="0"/>
    <x v="0"/>
    <n v="0"/>
    <n v="0"/>
    <m/>
    <n v="0.24299999999999999"/>
    <n v="0.19583333333333333"/>
    <n v="7.6479999999999997"/>
    <n v="0"/>
    <n v="53"/>
    <s v="BASE DE DATOS"/>
    <m/>
  </r>
  <r>
    <s v="20"/>
    <x v="0"/>
    <s v="AGREGA"/>
    <s v="33035594"/>
    <s v="33035594"/>
    <x v="0"/>
    <m/>
    <m/>
    <n v="1.45"/>
    <n v="1.45"/>
    <m/>
    <m/>
    <n v="0"/>
    <m/>
    <m/>
    <m/>
    <n v="0"/>
    <n v="0"/>
    <x v="0"/>
    <s v="AGREGA33035594EL"/>
    <s v="C¡a. Minera Agregados Calc reos"/>
    <x v="131"/>
    <x v="131"/>
    <s v="C.T. Calcáreos"/>
    <x v="402"/>
    <x v="0"/>
    <x v="0"/>
    <x v="340"/>
    <x v="0"/>
    <s v="Instalado"/>
    <s v="Inoperativo"/>
    <s v="Autoproductor"/>
    <x v="2"/>
    <x v="1"/>
    <x v="0"/>
    <x v="0"/>
    <s v="Privado"/>
    <s v="LIMA"/>
    <s v="LIMA"/>
    <s v="LIMA"/>
    <s v="LOS OLIVOS"/>
    <n v="0"/>
    <x v="0"/>
    <n v="0"/>
    <x v="0"/>
    <n v="0"/>
    <x v="0"/>
    <x v="0"/>
    <n v="0"/>
    <n v="0"/>
    <m/>
    <n v="0.72499999999999998"/>
    <n v="0.72499999999999998"/>
    <n v="7.6479999999999997"/>
    <n v="0"/>
    <n v="16"/>
    <s v="BASE DE DATOS"/>
    <m/>
  </r>
  <r>
    <s v="20"/>
    <x v="1"/>
    <s v="AGREGA"/>
    <s v="33035594"/>
    <s v="33035594"/>
    <x v="0"/>
    <m/>
    <m/>
    <n v="1.45"/>
    <n v="1.45"/>
    <m/>
    <m/>
    <n v="0.26900000000000002"/>
    <m/>
    <m/>
    <m/>
    <n v="0.8"/>
    <n v="0.16"/>
    <x v="0"/>
    <s v="AGREGA33035594EL"/>
    <s v="C¡a. Minera Agregados Calc reos"/>
    <x v="131"/>
    <x v="131"/>
    <s v="C.T. Calcáreos"/>
    <x v="402"/>
    <x v="0"/>
    <x v="0"/>
    <x v="340"/>
    <x v="0"/>
    <s v="Instalado"/>
    <s v="Inoperativo"/>
    <s v="Autoproductor"/>
    <x v="2"/>
    <x v="1"/>
    <x v="0"/>
    <x v="0"/>
    <s v="Privado"/>
    <s v="LIMA"/>
    <s v="LIMA"/>
    <s v="LIMA"/>
    <s v="LOS OLIVOS"/>
    <n v="0"/>
    <x v="0"/>
    <n v="0"/>
    <x v="0"/>
    <n v="0"/>
    <x v="0"/>
    <x v="0"/>
    <n v="0.26900000000000002"/>
    <n v="2.6900000000000003E-4"/>
    <m/>
    <n v="0.72499999999999998"/>
    <n v="0.72499999999999998"/>
    <n v="7.6479999999999997"/>
    <n v="0"/>
    <n v="16"/>
    <s v="BASE DE DATOS"/>
    <m/>
  </r>
  <r>
    <s v="20"/>
    <x v="1"/>
    <s v="NXAPOR"/>
    <s v="33020593"/>
    <s v="33020593"/>
    <x v="0"/>
    <m/>
    <m/>
    <n v="2.9159999999999999"/>
    <n v="2.35"/>
    <m/>
    <m/>
    <n v="0"/>
    <m/>
    <m/>
    <m/>
    <n v="0"/>
    <n v="0"/>
    <x v="0"/>
    <s v="NXAPOR33020593EL"/>
    <s v="Nexa Resources el Porvenir S.A.A."/>
    <x v="115"/>
    <x v="115"/>
    <s v="C.T. Milpo"/>
    <x v="367"/>
    <x v="0"/>
    <x v="0"/>
    <x v="340"/>
    <x v="0"/>
    <s v="Instalado"/>
    <s v="Operativo"/>
    <s v="Autoproductor"/>
    <x v="2"/>
    <x v="0"/>
    <x v="0"/>
    <x v="0"/>
    <s v="Privado"/>
    <s v="PASCO"/>
    <s v="PASCO"/>
    <s v="CERRO PASCO"/>
    <s v="SAN FRANCISCO DE ASIS"/>
    <n v="0"/>
    <x v="0"/>
    <n v="0"/>
    <x v="0"/>
    <n v="0"/>
    <x v="0"/>
    <x v="0"/>
    <n v="0"/>
    <n v="0"/>
    <m/>
    <n v="0.24299999999999999"/>
    <n v="0.19583333333333333"/>
    <n v="7.6479999999999997"/>
    <n v="0"/>
    <n v="53"/>
    <s v="BASE DE DATOS"/>
    <m/>
  </r>
  <r>
    <s v="20"/>
    <x v="1"/>
    <s v="SDF"/>
    <s v="33075397"/>
    <s v="33075397"/>
    <x v="0"/>
    <m/>
    <m/>
    <n v="3"/>
    <n v="2.9"/>
    <m/>
    <m/>
    <n v="0.42"/>
    <m/>
    <m/>
    <m/>
    <n v="1"/>
    <n v="2.9"/>
    <x v="0"/>
    <s v="SDF33075397EL"/>
    <s v="Sudamericana de Fibras S.A."/>
    <x v="104"/>
    <x v="104"/>
    <s v="C. T. SUDAMERICANA"/>
    <x v="333"/>
    <x v="0"/>
    <x v="0"/>
    <x v="340"/>
    <x v="0"/>
    <s v="Instalado"/>
    <s v="Operativo"/>
    <s v="Autoproductor"/>
    <x v="2"/>
    <x v="1"/>
    <x v="0"/>
    <x v="0"/>
    <s v="Privado"/>
    <s v="LIMA"/>
    <s v="CALLAO"/>
    <s v="CALLAO"/>
    <s v="CALLAO"/>
    <n v="0"/>
    <x v="0"/>
    <n v="0"/>
    <x v="0"/>
    <n v="0"/>
    <x v="0"/>
    <x v="0"/>
    <n v="0.42"/>
    <n v="4.1999999999999996E-4"/>
    <m/>
    <n v="0.27272727272727271"/>
    <n v="0.26363636363636361"/>
    <n v="7.6479999999999997"/>
    <n v="0"/>
    <n v="69"/>
    <s v="BASE DE DATOS"/>
    <m/>
  </r>
  <r>
    <s v="20"/>
    <x v="10"/>
    <s v="COHORI"/>
    <s v="33024093"/>
    <s v="33024093"/>
    <x v="0"/>
    <m/>
    <m/>
    <n v="5.9870000000000001"/>
    <n v="5.15"/>
    <m/>
    <m/>
    <n v="23.02"/>
    <m/>
    <m/>
    <m/>
    <n v="0"/>
    <n v="1.472"/>
    <x v="0"/>
    <s v="COHORI33024093EL"/>
    <s v="Consorcio Minero Horizonte S.A"/>
    <x v="97"/>
    <x v="97"/>
    <s v="C.T. Parcoy"/>
    <x v="321"/>
    <x v="0"/>
    <x v="0"/>
    <x v="340"/>
    <x v="0"/>
    <s v="Instalado"/>
    <s v="Operativo"/>
    <s v="Autoproductor"/>
    <x v="2"/>
    <x v="1"/>
    <x v="0"/>
    <x v="0"/>
    <s v="Privado"/>
    <s v="LA LIBERTAD"/>
    <s v="LA LIBERTAD"/>
    <s v="PATAZ"/>
    <s v="PARCOY"/>
    <n v="0"/>
    <x v="0"/>
    <n v="0"/>
    <x v="0"/>
    <n v="0"/>
    <x v="0"/>
    <x v="0"/>
    <n v="23.02"/>
    <n v="2.3019999999999999E-2"/>
    <m/>
    <n v="0.49891666666666667"/>
    <n v="0.4291666666666667"/>
    <n v="7.6479999999999997"/>
    <n v="0"/>
    <n v="32"/>
    <s v="BASE DE DATOS"/>
    <m/>
  </r>
  <r>
    <s v="20"/>
    <x v="9"/>
    <s v="COHORI"/>
    <s v="33024093"/>
    <s v="33024093"/>
    <x v="0"/>
    <m/>
    <m/>
    <n v="5.9870000000000001"/>
    <n v="5.15"/>
    <m/>
    <m/>
    <n v="83.95"/>
    <m/>
    <m/>
    <m/>
    <n v="0"/>
    <n v="1.472"/>
    <x v="0"/>
    <s v="COHORI33024093EL"/>
    <s v="Consorcio Minero Horizonte S.A"/>
    <x v="97"/>
    <x v="97"/>
    <s v="C.T. Parcoy"/>
    <x v="321"/>
    <x v="0"/>
    <x v="0"/>
    <x v="340"/>
    <x v="0"/>
    <s v="Instalado"/>
    <s v="Operativo"/>
    <s v="Autoproductor"/>
    <x v="2"/>
    <x v="1"/>
    <x v="0"/>
    <x v="0"/>
    <s v="Privado"/>
    <s v="LA LIBERTAD"/>
    <s v="LA LIBERTAD"/>
    <s v="PATAZ"/>
    <s v="PARCOY"/>
    <n v="0"/>
    <x v="0"/>
    <n v="0"/>
    <x v="0"/>
    <n v="0"/>
    <x v="0"/>
    <x v="0"/>
    <n v="83.95"/>
    <n v="8.3949999999999997E-2"/>
    <m/>
    <n v="0.49891666666666667"/>
    <n v="0.4291666666666667"/>
    <n v="7.6479999999999997"/>
    <n v="0"/>
    <n v="32"/>
    <s v="BASE DE DATOS"/>
    <m/>
  </r>
  <r>
    <s v="20"/>
    <x v="2"/>
    <s v="SDF"/>
    <s v="33075397"/>
    <s v="33075397"/>
    <x v="0"/>
    <m/>
    <m/>
    <n v="3"/>
    <n v="2.9"/>
    <m/>
    <m/>
    <n v="0.02"/>
    <m/>
    <m/>
    <m/>
    <n v="1"/>
    <n v="2.9"/>
    <x v="0"/>
    <s v="SDF33075397EL"/>
    <s v="Sudamericana de Fibras S.A."/>
    <x v="104"/>
    <x v="104"/>
    <s v="C. T. SUDAMERICANA"/>
    <x v="333"/>
    <x v="0"/>
    <x v="0"/>
    <x v="340"/>
    <x v="0"/>
    <s v="Instalado"/>
    <s v="Operativo"/>
    <s v="Autoproductor"/>
    <x v="2"/>
    <x v="1"/>
    <x v="0"/>
    <x v="0"/>
    <s v="Privado"/>
    <s v="LIMA"/>
    <s v="CALLAO"/>
    <s v="CALLAO"/>
    <s v="CALLAO"/>
    <n v="0"/>
    <x v="0"/>
    <n v="0"/>
    <x v="0"/>
    <n v="0"/>
    <x v="0"/>
    <x v="0"/>
    <n v="0.02"/>
    <n v="2.0000000000000002E-5"/>
    <m/>
    <n v="0.27272727272727271"/>
    <n v="0.26363636363636361"/>
    <n v="7.6479999999999997"/>
    <n v="0"/>
    <n v="69"/>
    <s v="BASE DE DATOS"/>
    <m/>
  </r>
  <r>
    <s v="20"/>
    <x v="6"/>
    <s v="SDF"/>
    <s v="33075397"/>
    <s v="33075397"/>
    <x v="0"/>
    <m/>
    <m/>
    <n v="3"/>
    <n v="2.9"/>
    <m/>
    <m/>
    <n v="0.36"/>
    <m/>
    <m/>
    <m/>
    <n v="1"/>
    <n v="2.9"/>
    <x v="0"/>
    <s v="SDF33075397EL"/>
    <s v="Sudamericana de Fibras S.A."/>
    <x v="104"/>
    <x v="104"/>
    <s v="C. T. SUDAMERICANA"/>
    <x v="333"/>
    <x v="0"/>
    <x v="0"/>
    <x v="340"/>
    <x v="0"/>
    <s v="Instalado"/>
    <s v="Operativo"/>
    <s v="Autoproductor"/>
    <x v="2"/>
    <x v="1"/>
    <x v="0"/>
    <x v="0"/>
    <s v="Privado"/>
    <s v="LIMA"/>
    <s v="CALLAO"/>
    <s v="CALLAO"/>
    <s v="CALLAO"/>
    <n v="0"/>
    <x v="0"/>
    <n v="0"/>
    <x v="0"/>
    <n v="0"/>
    <x v="0"/>
    <x v="0"/>
    <n v="0.36"/>
    <n v="3.5999999999999997E-4"/>
    <m/>
    <n v="0.27272727272727271"/>
    <n v="0.26363636363636361"/>
    <n v="7.6479999999999997"/>
    <n v="0"/>
    <n v="69"/>
    <s v="BASE DE DATOS"/>
    <m/>
  </r>
  <r>
    <s v="20"/>
    <x v="5"/>
    <s v="MINSUR"/>
    <s v="0000001E"/>
    <s v="0000001E"/>
    <x v="0"/>
    <m/>
    <m/>
    <n v="6.165"/>
    <n v="4"/>
    <m/>
    <m/>
    <n v="261.05799999999999"/>
    <m/>
    <m/>
    <m/>
    <n v="0"/>
    <n v="3.1"/>
    <x v="0"/>
    <s v="MINSUR0000001EEL"/>
    <s v="Minsur S.A."/>
    <x v="100"/>
    <x v="100"/>
    <s v="C.T. FUNDICIÓN GAS NATURAL"/>
    <x v="324"/>
    <x v="0"/>
    <x v="0"/>
    <x v="340"/>
    <x v="0"/>
    <s v="Instalado"/>
    <s v="Operativo"/>
    <s v="Autoproductor"/>
    <x v="2"/>
    <x v="1"/>
    <x v="0"/>
    <x v="0"/>
    <s v="Privado"/>
    <s v="ICA"/>
    <s v="ICA"/>
    <s v="PISCO"/>
    <s v="PARACAS"/>
    <n v="0"/>
    <x v="1"/>
    <n v="0"/>
    <x v="0"/>
    <n v="0"/>
    <x v="0"/>
    <x v="0"/>
    <n v="261.05799999999999"/>
    <n v="0.26105800000000001"/>
    <m/>
    <n v="0.51375000000000004"/>
    <n v="0.33333333333333331"/>
    <n v="7.6479999999999997"/>
    <n v="0"/>
    <n v="50"/>
    <s v="BASE DE DATOS"/>
    <m/>
  </r>
  <r>
    <s v="20"/>
    <x v="5"/>
    <s v="MINSUR"/>
    <s v="33016193"/>
    <s v="33016193"/>
    <x v="0"/>
    <m/>
    <m/>
    <n v="8.5"/>
    <n v="6.03"/>
    <m/>
    <m/>
    <n v="55.32"/>
    <m/>
    <m/>
    <m/>
    <n v="110"/>
    <n v="3.89"/>
    <x v="0"/>
    <s v="MINSUR33016193EL"/>
    <s v="Minsur S.A."/>
    <x v="100"/>
    <x v="100"/>
    <s v="C.T. SAN RAFAEL"/>
    <x v="325"/>
    <x v="0"/>
    <x v="0"/>
    <x v="340"/>
    <x v="0"/>
    <s v="Instalado"/>
    <s v="Operativo"/>
    <s v="Autoproductor"/>
    <x v="2"/>
    <x v="1"/>
    <x v="0"/>
    <x v="0"/>
    <s v="Privado"/>
    <s v="PUNO"/>
    <s v="PUNO"/>
    <s v="MELGAR"/>
    <s v="ANTANTA"/>
    <n v="0"/>
    <x v="0"/>
    <n v="0"/>
    <x v="0"/>
    <n v="0"/>
    <x v="0"/>
    <x v="0"/>
    <n v="55.32"/>
    <n v="5.5320000000000001E-2"/>
    <m/>
    <n v="0.70833333333333337"/>
    <n v="0.50250000000000006"/>
    <n v="7.6479999999999997"/>
    <n v="0"/>
    <n v="50"/>
    <s v="BASE DE DATOS"/>
    <m/>
  </r>
  <r>
    <s v="20"/>
    <x v="5"/>
    <s v="MINSUR"/>
    <s v="53024315"/>
    <s v="53024315"/>
    <x v="0"/>
    <m/>
    <m/>
    <n v="3.65"/>
    <n v="2.5"/>
    <m/>
    <m/>
    <n v="0"/>
    <m/>
    <m/>
    <m/>
    <n v="0"/>
    <n v="0"/>
    <x v="0"/>
    <s v="MINSUR53024315EL"/>
    <s v="Minsur S.A."/>
    <x v="100"/>
    <x v="100"/>
    <s v="C.T. PUCAMARCA"/>
    <x v="326"/>
    <x v="0"/>
    <x v="0"/>
    <x v="340"/>
    <x v="0"/>
    <s v="Instalado"/>
    <s v="Operativo"/>
    <s v="Autoproductor"/>
    <x v="2"/>
    <x v="1"/>
    <x v="0"/>
    <x v="0"/>
    <s v="Privado"/>
    <s v="TACNA"/>
    <s v="TACNA"/>
    <s v="TACNA"/>
    <s v="PALCA"/>
    <s v="PUCAMARCA"/>
    <x v="0"/>
    <n v="0"/>
    <x v="0"/>
    <n v="0"/>
    <x v="0"/>
    <x v="0"/>
    <n v="0"/>
    <n v="0"/>
    <m/>
    <n v="0.30416666666666664"/>
    <n v="0.20833333333333334"/>
    <n v="7.6479999999999997"/>
    <n v="0"/>
    <n v="50"/>
    <s v="BASE DE DATOS"/>
    <m/>
  </r>
  <r>
    <s v="20"/>
    <x v="5"/>
    <s v="MINSUR"/>
    <s v="53202609"/>
    <s v="53202609"/>
    <x v="0"/>
    <m/>
    <m/>
    <n v="3.99"/>
    <n v="3.15"/>
    <m/>
    <m/>
    <n v="0.17399999999999999"/>
    <m/>
    <m/>
    <m/>
    <n v="0"/>
    <n v="0.5"/>
    <x v="0"/>
    <s v="MINSUR53202609EL"/>
    <s v="Minsur S.A."/>
    <x v="100"/>
    <x v="100"/>
    <s v="C.T. FUNDICIÓN DIESEL"/>
    <x v="327"/>
    <x v="0"/>
    <x v="0"/>
    <x v="340"/>
    <x v="0"/>
    <s v="Instalado"/>
    <s v="Operativo"/>
    <s v="Autoproductor"/>
    <x v="2"/>
    <x v="1"/>
    <x v="0"/>
    <x v="0"/>
    <s v="Privado"/>
    <s v="ICA"/>
    <s v="ICA"/>
    <s v="PISCO"/>
    <s v="PARACAS"/>
    <n v="0"/>
    <x v="0"/>
    <n v="0"/>
    <x v="0"/>
    <n v="0"/>
    <x v="0"/>
    <x v="0"/>
    <n v="0.17399999999999999"/>
    <n v="1.74E-4"/>
    <m/>
    <n v="0.33250000000000002"/>
    <n v="0.26250000000000001"/>
    <n v="7.6479999999999997"/>
    <n v="0"/>
    <n v="50"/>
    <s v="BASE DE DATOS"/>
    <m/>
  </r>
  <r>
    <s v="20"/>
    <x v="11"/>
    <s v="MINSUR"/>
    <s v="53202609"/>
    <s v="53202609"/>
    <x v="0"/>
    <m/>
    <m/>
    <n v="3.99"/>
    <n v="3.15"/>
    <m/>
    <m/>
    <n v="11.439"/>
    <m/>
    <m/>
    <m/>
    <n v="0"/>
    <n v="3.1"/>
    <x v="0"/>
    <s v="MINSUR53202609EL"/>
    <s v="Minsur S.A."/>
    <x v="100"/>
    <x v="100"/>
    <s v="C.T. FUNDICIÓN DIESEL"/>
    <x v="327"/>
    <x v="0"/>
    <x v="0"/>
    <x v="340"/>
    <x v="0"/>
    <s v="Instalado"/>
    <s v="Operativo"/>
    <s v="Autoproductor"/>
    <x v="2"/>
    <x v="1"/>
    <x v="0"/>
    <x v="0"/>
    <s v="Privado"/>
    <s v="ICA"/>
    <s v="ICA"/>
    <s v="PISCO"/>
    <s v="PARACAS"/>
    <n v="0"/>
    <x v="0"/>
    <n v="0"/>
    <x v="0"/>
    <n v="0"/>
    <x v="0"/>
    <x v="0"/>
    <n v="11.439"/>
    <n v="1.1439E-2"/>
    <m/>
    <n v="0.33250000000000002"/>
    <n v="0.26250000000000001"/>
    <n v="7.6479999999999997"/>
    <n v="0"/>
    <n v="50"/>
    <s v="BASE DE DATOS"/>
    <m/>
  </r>
  <r>
    <s v="20"/>
    <x v="11"/>
    <s v="MINSUR"/>
    <s v="0000001E"/>
    <s v="0000001E"/>
    <x v="0"/>
    <m/>
    <m/>
    <n v="6.165"/>
    <n v="4"/>
    <m/>
    <m/>
    <n v="275.83"/>
    <m/>
    <m/>
    <m/>
    <n v="55"/>
    <n v="3.25"/>
    <x v="0"/>
    <s v="MINSUR0000001EEL"/>
    <s v="Minsur S.A."/>
    <x v="100"/>
    <x v="100"/>
    <s v="C.T. FUNDICIÓN GAS NATURAL"/>
    <x v="324"/>
    <x v="0"/>
    <x v="0"/>
    <x v="340"/>
    <x v="0"/>
    <s v="Instalado"/>
    <s v="Operativo"/>
    <s v="Autoproductor"/>
    <x v="2"/>
    <x v="1"/>
    <x v="0"/>
    <x v="0"/>
    <s v="Privado"/>
    <s v="ICA"/>
    <s v="ICA"/>
    <s v="PISCO"/>
    <s v="PARACAS"/>
    <n v="0"/>
    <x v="1"/>
    <n v="0"/>
    <x v="0"/>
    <n v="0"/>
    <x v="0"/>
    <x v="0"/>
    <n v="275.83"/>
    <n v="0.27582999999999996"/>
    <m/>
    <n v="0.51375000000000004"/>
    <n v="0.33333333333333331"/>
    <n v="7.6479999999999997"/>
    <n v="0"/>
    <n v="50"/>
    <s v="BASE DE DATOS"/>
    <m/>
  </r>
  <r>
    <s v="20"/>
    <x v="11"/>
    <s v="MINSUR"/>
    <s v="53024315"/>
    <s v="53024315"/>
    <x v="0"/>
    <m/>
    <m/>
    <n v="3.65"/>
    <n v="2.5"/>
    <m/>
    <m/>
    <n v="0"/>
    <m/>
    <m/>
    <m/>
    <n v="0"/>
    <n v="0"/>
    <x v="0"/>
    <s v="MINSUR53024315EL"/>
    <s v="Minsur S.A."/>
    <x v="100"/>
    <x v="100"/>
    <s v="C.T. PUCAMARCA"/>
    <x v="326"/>
    <x v="0"/>
    <x v="0"/>
    <x v="340"/>
    <x v="0"/>
    <s v="Instalado"/>
    <s v="Operativo"/>
    <s v="Autoproductor"/>
    <x v="2"/>
    <x v="1"/>
    <x v="0"/>
    <x v="0"/>
    <s v="Privado"/>
    <s v="TACNA"/>
    <s v="TACNA"/>
    <s v="TACNA"/>
    <s v="PALCA"/>
    <s v="PUCAMARCA"/>
    <x v="0"/>
    <n v="0"/>
    <x v="0"/>
    <n v="0"/>
    <x v="0"/>
    <x v="0"/>
    <n v="0"/>
    <n v="0"/>
    <m/>
    <n v="0.30416666666666664"/>
    <n v="0.20833333333333334"/>
    <n v="7.6479999999999997"/>
    <n v="0"/>
    <n v="50"/>
    <s v="BASE DE DATOS"/>
    <m/>
  </r>
  <r>
    <s v="20"/>
    <x v="11"/>
    <s v="MINSUR"/>
    <s v="33016193"/>
    <s v="33016193"/>
    <x v="0"/>
    <m/>
    <m/>
    <n v="8.5"/>
    <n v="6.03"/>
    <m/>
    <m/>
    <n v="47.93"/>
    <m/>
    <m/>
    <m/>
    <n v="95"/>
    <n v="3.8"/>
    <x v="0"/>
    <s v="MINSUR33016193EL"/>
    <s v="Minsur S.A."/>
    <x v="100"/>
    <x v="100"/>
    <s v="C.T. SAN RAFAEL"/>
    <x v="325"/>
    <x v="0"/>
    <x v="0"/>
    <x v="340"/>
    <x v="0"/>
    <s v="Instalado"/>
    <s v="Operativo"/>
    <s v="Autoproductor"/>
    <x v="2"/>
    <x v="1"/>
    <x v="0"/>
    <x v="0"/>
    <s v="Privado"/>
    <s v="PUNO"/>
    <s v="PUNO"/>
    <s v="MELGAR"/>
    <s v="ANTANTA"/>
    <n v="0"/>
    <x v="0"/>
    <n v="0"/>
    <x v="0"/>
    <n v="0"/>
    <x v="0"/>
    <x v="0"/>
    <n v="47.93"/>
    <n v="4.793E-2"/>
    <m/>
    <n v="0.70833333333333337"/>
    <n v="0.50250000000000006"/>
    <n v="7.6479999999999997"/>
    <n v="0"/>
    <n v="50"/>
    <s v="BASE DE DATOS"/>
    <m/>
  </r>
  <r>
    <s v="20"/>
    <x v="0"/>
    <s v="ALICOR"/>
    <s v="33022293"/>
    <s v="33022293"/>
    <x v="0"/>
    <m/>
    <m/>
    <n v="1.06"/>
    <n v="0"/>
    <m/>
    <m/>
    <n v="0"/>
    <m/>
    <m/>
    <m/>
    <m/>
    <m/>
    <x v="0"/>
    <s v="ALICOR33022293EL"/>
    <s v="Alicorp"/>
    <x v="122"/>
    <x v="122"/>
    <s v="C.T. Arequipa"/>
    <x v="403"/>
    <x v="0"/>
    <x v="0"/>
    <x v="340"/>
    <x v="0"/>
    <s v="Instalado"/>
    <s v="Inoperativo"/>
    <s v="Autoproductor"/>
    <x v="2"/>
    <x v="1"/>
    <x v="0"/>
    <x v="0"/>
    <s v="Privado"/>
    <s v="AREQUIPA"/>
    <s v="AREQUIPA"/>
    <s v="AREQUIPA"/>
    <s v="AREQUIPA"/>
    <n v="0"/>
    <x v="0"/>
    <n v="0"/>
    <x v="0"/>
    <n v="0"/>
    <x v="0"/>
    <x v="0"/>
    <n v="0"/>
    <n v="0"/>
    <m/>
    <n v="8.8333333333333333E-2"/>
    <n v="6.3833333333333339E-2"/>
    <n v="7.6479999999999997"/>
    <n v="0"/>
    <n v="3"/>
    <s v="BASE DE DATOS"/>
    <m/>
  </r>
  <r>
    <s v="20"/>
    <x v="1"/>
    <s v="ALICOR"/>
    <s v="33022293"/>
    <s v="33022293"/>
    <x v="0"/>
    <m/>
    <m/>
    <n v="1.06"/>
    <n v="0"/>
    <m/>
    <m/>
    <n v="0"/>
    <m/>
    <m/>
    <m/>
    <m/>
    <m/>
    <x v="0"/>
    <s v="ALICOR33022293EL"/>
    <s v="Alicorp"/>
    <x v="122"/>
    <x v="122"/>
    <s v="C.T. Arequipa"/>
    <x v="403"/>
    <x v="0"/>
    <x v="0"/>
    <x v="340"/>
    <x v="0"/>
    <s v="Instalado"/>
    <s v="Inoperativo"/>
    <s v="Autoproductor"/>
    <x v="2"/>
    <x v="1"/>
    <x v="0"/>
    <x v="0"/>
    <s v="Privado"/>
    <s v="AREQUIPA"/>
    <s v="AREQUIPA"/>
    <s v="AREQUIPA"/>
    <s v="AREQUIPA"/>
    <n v="0"/>
    <x v="0"/>
    <n v="0"/>
    <x v="0"/>
    <n v="0"/>
    <x v="0"/>
    <x v="0"/>
    <n v="0"/>
    <n v="0"/>
    <m/>
    <n v="8.8333333333333333E-2"/>
    <n v="6.3833333333333339E-2"/>
    <n v="7.6479999999999997"/>
    <n v="0"/>
    <n v="3"/>
    <s v="BASE DE DATOS"/>
    <m/>
  </r>
  <r>
    <s v="20"/>
    <x v="2"/>
    <s v="ALICOR"/>
    <s v="33022293"/>
    <s v="33022293"/>
    <x v="0"/>
    <m/>
    <m/>
    <n v="1.06"/>
    <n v="0"/>
    <m/>
    <m/>
    <n v="0"/>
    <m/>
    <m/>
    <m/>
    <m/>
    <m/>
    <x v="0"/>
    <s v="ALICOR33022293EL"/>
    <s v="Alicorp"/>
    <x v="122"/>
    <x v="122"/>
    <s v="C.T. Arequipa"/>
    <x v="403"/>
    <x v="0"/>
    <x v="0"/>
    <x v="340"/>
    <x v="0"/>
    <s v="Instalado"/>
    <s v="Inoperativo"/>
    <s v="Autoproductor"/>
    <x v="2"/>
    <x v="1"/>
    <x v="0"/>
    <x v="0"/>
    <s v="Privado"/>
    <s v="AREQUIPA"/>
    <s v="AREQUIPA"/>
    <s v="AREQUIPA"/>
    <s v="AREQUIPA"/>
    <n v="0"/>
    <x v="0"/>
    <n v="0"/>
    <x v="0"/>
    <n v="0"/>
    <x v="0"/>
    <x v="0"/>
    <n v="0"/>
    <n v="0"/>
    <m/>
    <n v="8.8333333333333333E-2"/>
    <n v="6.3833333333333339E-2"/>
    <n v="7.6479999999999997"/>
    <n v="0"/>
    <n v="3"/>
    <s v="BASE DE DATOS"/>
    <m/>
  </r>
  <r>
    <s v="20"/>
    <x v="3"/>
    <s v="ALICOR"/>
    <s v="33022293"/>
    <s v="33022293"/>
    <x v="0"/>
    <m/>
    <m/>
    <n v="1.06"/>
    <n v="0"/>
    <m/>
    <m/>
    <n v="0"/>
    <m/>
    <m/>
    <m/>
    <m/>
    <m/>
    <x v="0"/>
    <s v="ALICOR33022293EL"/>
    <s v="Alicorp"/>
    <x v="122"/>
    <x v="122"/>
    <s v="C.T. Arequipa"/>
    <x v="403"/>
    <x v="0"/>
    <x v="0"/>
    <x v="340"/>
    <x v="0"/>
    <s v="Instalado"/>
    <s v="Inoperativo"/>
    <s v="Autoproductor"/>
    <x v="2"/>
    <x v="1"/>
    <x v="0"/>
    <x v="0"/>
    <s v="Privado"/>
    <s v="AREQUIPA"/>
    <s v="AREQUIPA"/>
    <s v="AREQUIPA"/>
    <s v="AREQUIPA"/>
    <n v="0"/>
    <x v="0"/>
    <n v="0"/>
    <x v="0"/>
    <n v="0"/>
    <x v="0"/>
    <x v="0"/>
    <n v="0"/>
    <n v="0"/>
    <m/>
    <n v="8.8333333333333333E-2"/>
    <n v="6.3833333333333339E-2"/>
    <n v="7.6479999999999997"/>
    <n v="0"/>
    <n v="3"/>
    <s v="BASE DE DATOS"/>
    <m/>
  </r>
  <r>
    <s v="20"/>
    <x v="4"/>
    <s v="ALICOR"/>
    <s v="33022293"/>
    <s v="33022293"/>
    <x v="0"/>
    <m/>
    <m/>
    <n v="1.06"/>
    <n v="0"/>
    <m/>
    <m/>
    <n v="0"/>
    <m/>
    <m/>
    <m/>
    <m/>
    <m/>
    <x v="0"/>
    <s v="ALICOR33022293EL"/>
    <s v="Alicorp"/>
    <x v="122"/>
    <x v="122"/>
    <s v="C.T. Arequipa"/>
    <x v="403"/>
    <x v="0"/>
    <x v="0"/>
    <x v="340"/>
    <x v="0"/>
    <s v="Instalado"/>
    <s v="Inoperativo"/>
    <s v="Autoproductor"/>
    <x v="2"/>
    <x v="1"/>
    <x v="0"/>
    <x v="0"/>
    <s v="Privado"/>
    <s v="AREQUIPA"/>
    <s v="AREQUIPA"/>
    <s v="AREQUIPA"/>
    <s v="AREQUIPA"/>
    <n v="0"/>
    <x v="0"/>
    <n v="0"/>
    <x v="0"/>
    <n v="0"/>
    <x v="0"/>
    <x v="0"/>
    <n v="0"/>
    <n v="0"/>
    <m/>
    <n v="8.8333333333333333E-2"/>
    <n v="6.3833333333333339E-2"/>
    <n v="7.6479999999999997"/>
    <n v="0"/>
    <n v="3"/>
    <s v="BASE DE DATOS"/>
    <m/>
  </r>
  <r>
    <s v="20"/>
    <x v="5"/>
    <s v="ALICOR"/>
    <s v="33022293"/>
    <s v="33022293"/>
    <x v="0"/>
    <m/>
    <m/>
    <n v="1.06"/>
    <n v="0"/>
    <m/>
    <m/>
    <n v="0"/>
    <m/>
    <m/>
    <m/>
    <m/>
    <m/>
    <x v="0"/>
    <s v="ALICOR33022293EL"/>
    <s v="Alicorp"/>
    <x v="122"/>
    <x v="122"/>
    <s v="C.T. Arequipa"/>
    <x v="403"/>
    <x v="0"/>
    <x v="0"/>
    <x v="340"/>
    <x v="0"/>
    <s v="Instalado"/>
    <s v="Inoperativo"/>
    <s v="Autoproductor"/>
    <x v="2"/>
    <x v="1"/>
    <x v="0"/>
    <x v="0"/>
    <s v="Privado"/>
    <s v="AREQUIPA"/>
    <s v="AREQUIPA"/>
    <s v="AREQUIPA"/>
    <s v="AREQUIPA"/>
    <n v="0"/>
    <x v="0"/>
    <n v="0"/>
    <x v="0"/>
    <n v="0"/>
    <x v="0"/>
    <x v="0"/>
    <n v="0"/>
    <n v="0"/>
    <m/>
    <n v="8.8333333333333333E-2"/>
    <n v="6.3833333333333339E-2"/>
    <n v="7.6479999999999997"/>
    <n v="0"/>
    <n v="3"/>
    <s v="BASE DE DATOS"/>
    <m/>
  </r>
  <r>
    <s v="20"/>
    <x v="6"/>
    <s v="ALICOR"/>
    <s v="33022293"/>
    <s v="33022293"/>
    <x v="0"/>
    <m/>
    <m/>
    <n v="1.06"/>
    <n v="0"/>
    <m/>
    <m/>
    <n v="0"/>
    <m/>
    <m/>
    <m/>
    <m/>
    <m/>
    <x v="0"/>
    <s v="ALICOR33022293EL"/>
    <s v="Alicorp"/>
    <x v="122"/>
    <x v="122"/>
    <s v="C.T. Arequipa"/>
    <x v="403"/>
    <x v="0"/>
    <x v="0"/>
    <x v="340"/>
    <x v="0"/>
    <s v="Instalado"/>
    <s v="Inoperativo"/>
    <s v="Autoproductor"/>
    <x v="2"/>
    <x v="1"/>
    <x v="0"/>
    <x v="0"/>
    <s v="Privado"/>
    <s v="AREQUIPA"/>
    <s v="AREQUIPA"/>
    <s v="AREQUIPA"/>
    <s v="AREQUIPA"/>
    <n v="0"/>
    <x v="0"/>
    <n v="0"/>
    <x v="0"/>
    <n v="0"/>
    <x v="0"/>
    <x v="0"/>
    <n v="0"/>
    <n v="0"/>
    <m/>
    <n v="8.8333333333333333E-2"/>
    <n v="6.3833333333333339E-2"/>
    <n v="7.6479999999999997"/>
    <n v="0"/>
    <n v="3"/>
    <s v="BASE DE DATOS"/>
    <m/>
  </r>
  <r>
    <s v="20"/>
    <x v="7"/>
    <s v="ALICOR"/>
    <s v="33022293"/>
    <s v="33022293"/>
    <x v="0"/>
    <m/>
    <m/>
    <n v="1.06"/>
    <n v="0"/>
    <m/>
    <m/>
    <n v="0"/>
    <m/>
    <m/>
    <m/>
    <m/>
    <m/>
    <x v="0"/>
    <s v="ALICOR33022293EL"/>
    <s v="Alicorp"/>
    <x v="122"/>
    <x v="122"/>
    <s v="C.T. Arequipa"/>
    <x v="403"/>
    <x v="0"/>
    <x v="0"/>
    <x v="340"/>
    <x v="0"/>
    <s v="Instalado"/>
    <s v="Inoperativo"/>
    <s v="Autoproductor"/>
    <x v="2"/>
    <x v="1"/>
    <x v="0"/>
    <x v="0"/>
    <s v="Privado"/>
    <s v="AREQUIPA"/>
    <s v="AREQUIPA"/>
    <s v="AREQUIPA"/>
    <s v="AREQUIPA"/>
    <n v="0"/>
    <x v="0"/>
    <n v="0"/>
    <x v="0"/>
    <n v="0"/>
    <x v="0"/>
    <x v="0"/>
    <n v="0"/>
    <n v="0"/>
    <m/>
    <n v="8.8333333333333333E-2"/>
    <n v="6.3833333333333339E-2"/>
    <n v="7.6479999999999997"/>
    <n v="0"/>
    <n v="3"/>
    <s v="BASE DE DATOS"/>
    <m/>
  </r>
  <r>
    <s v="20"/>
    <x v="8"/>
    <s v="ALICOR"/>
    <s v="33022293"/>
    <s v="33022293"/>
    <x v="0"/>
    <m/>
    <m/>
    <n v="1.06"/>
    <n v="0"/>
    <m/>
    <m/>
    <n v="0"/>
    <m/>
    <m/>
    <m/>
    <m/>
    <m/>
    <x v="0"/>
    <s v="ALICOR33022293EL"/>
    <s v="Alicorp"/>
    <x v="122"/>
    <x v="122"/>
    <s v="C.T. Arequipa"/>
    <x v="403"/>
    <x v="0"/>
    <x v="0"/>
    <x v="340"/>
    <x v="0"/>
    <s v="Instalado"/>
    <s v="Inoperativo"/>
    <s v="Autoproductor"/>
    <x v="2"/>
    <x v="1"/>
    <x v="0"/>
    <x v="0"/>
    <s v="Privado"/>
    <s v="AREQUIPA"/>
    <s v="AREQUIPA"/>
    <s v="AREQUIPA"/>
    <s v="AREQUIPA"/>
    <n v="0"/>
    <x v="0"/>
    <n v="0"/>
    <x v="0"/>
    <n v="0"/>
    <x v="0"/>
    <x v="0"/>
    <n v="0"/>
    <n v="0"/>
    <m/>
    <n v="8.8333333333333333E-2"/>
    <n v="6.3833333333333339E-2"/>
    <n v="7.6479999999999997"/>
    <n v="0"/>
    <n v="3"/>
    <s v="BASE DE DATOS"/>
    <m/>
  </r>
  <r>
    <s v="20"/>
    <x v="9"/>
    <s v="ALICOR"/>
    <s v="33022293"/>
    <s v="33022293"/>
    <x v="0"/>
    <m/>
    <m/>
    <n v="1.06"/>
    <n v="0"/>
    <m/>
    <m/>
    <n v="0"/>
    <m/>
    <m/>
    <m/>
    <m/>
    <m/>
    <x v="0"/>
    <s v="ALICOR33022293EL"/>
    <s v="Alicorp"/>
    <x v="122"/>
    <x v="122"/>
    <s v="C.T. Arequipa"/>
    <x v="403"/>
    <x v="0"/>
    <x v="0"/>
    <x v="340"/>
    <x v="0"/>
    <s v="Instalado"/>
    <s v="Inoperativo"/>
    <s v="Autoproductor"/>
    <x v="2"/>
    <x v="1"/>
    <x v="0"/>
    <x v="0"/>
    <s v="Privado"/>
    <s v="AREQUIPA"/>
    <s v="AREQUIPA"/>
    <s v="AREQUIPA"/>
    <s v="AREQUIPA"/>
    <n v="0"/>
    <x v="0"/>
    <n v="0"/>
    <x v="0"/>
    <n v="0"/>
    <x v="0"/>
    <x v="0"/>
    <n v="0"/>
    <n v="0"/>
    <m/>
    <n v="8.8333333333333333E-2"/>
    <n v="6.3833333333333339E-2"/>
    <n v="7.6479999999999997"/>
    <n v="0"/>
    <n v="3"/>
    <s v="BASE DE DATOS"/>
    <m/>
  </r>
  <r>
    <s v="20"/>
    <x v="10"/>
    <s v="ALICOR"/>
    <s v="33022293"/>
    <s v="33022293"/>
    <x v="0"/>
    <m/>
    <m/>
    <n v="1.06"/>
    <n v="0"/>
    <m/>
    <m/>
    <n v="0"/>
    <m/>
    <m/>
    <m/>
    <m/>
    <m/>
    <x v="0"/>
    <s v="ALICOR33022293EL"/>
    <s v="Alicorp"/>
    <x v="122"/>
    <x v="122"/>
    <s v="C.T. Arequipa"/>
    <x v="403"/>
    <x v="0"/>
    <x v="0"/>
    <x v="340"/>
    <x v="0"/>
    <s v="Instalado"/>
    <s v="Inoperativo"/>
    <s v="Autoproductor"/>
    <x v="2"/>
    <x v="1"/>
    <x v="0"/>
    <x v="0"/>
    <s v="Privado"/>
    <s v="AREQUIPA"/>
    <s v="AREQUIPA"/>
    <s v="AREQUIPA"/>
    <s v="AREQUIPA"/>
    <n v="0"/>
    <x v="0"/>
    <n v="0"/>
    <x v="0"/>
    <n v="0"/>
    <x v="0"/>
    <x v="0"/>
    <n v="0"/>
    <n v="0"/>
    <m/>
    <n v="8.8333333333333333E-2"/>
    <n v="6.3833333333333339E-2"/>
    <n v="7.6479999999999997"/>
    <n v="0"/>
    <n v="3"/>
    <s v="BASE DE DATOS"/>
    <m/>
  </r>
  <r>
    <s v="20"/>
    <x v="11"/>
    <s v="ALICOR"/>
    <s v="33022293"/>
    <s v="33022293"/>
    <x v="0"/>
    <m/>
    <m/>
    <n v="1.06"/>
    <n v="0"/>
    <m/>
    <m/>
    <n v="0"/>
    <m/>
    <m/>
    <m/>
    <m/>
    <m/>
    <x v="0"/>
    <s v="ALICOR33022293EL"/>
    <s v="Alicorp"/>
    <x v="122"/>
    <x v="122"/>
    <s v="C.T. Arequipa"/>
    <x v="403"/>
    <x v="0"/>
    <x v="0"/>
    <x v="340"/>
    <x v="0"/>
    <s v="Instalado"/>
    <s v="Inoperativo"/>
    <s v="Autoproductor"/>
    <x v="2"/>
    <x v="1"/>
    <x v="0"/>
    <x v="0"/>
    <s v="Privado"/>
    <s v="AREQUIPA"/>
    <s v="AREQUIPA"/>
    <s v="AREQUIPA"/>
    <s v="AREQUIPA"/>
    <n v="0"/>
    <x v="0"/>
    <n v="0"/>
    <x v="0"/>
    <n v="0"/>
    <x v="0"/>
    <x v="0"/>
    <n v="0"/>
    <n v="0"/>
    <m/>
    <n v="8.8333333333333333E-2"/>
    <n v="6.3833333333333339E-2"/>
    <n v="7.6479999999999997"/>
    <n v="0"/>
    <n v="3"/>
    <s v="BASE DE DATOS"/>
    <m/>
  </r>
  <r>
    <s v="20"/>
    <x v="0"/>
    <s v="ALICOR"/>
    <s v="53009497"/>
    <s v="53009497"/>
    <x v="0"/>
    <m/>
    <m/>
    <n v="3"/>
    <n v="0"/>
    <m/>
    <m/>
    <n v="0"/>
    <m/>
    <m/>
    <m/>
    <m/>
    <m/>
    <x v="0"/>
    <s v="ALICOR53009497EL"/>
    <s v="Alicorp"/>
    <x v="122"/>
    <x v="122"/>
    <s v="C.T. Molino Callao"/>
    <x v="404"/>
    <x v="0"/>
    <x v="0"/>
    <x v="340"/>
    <x v="0"/>
    <s v="Instalado"/>
    <s v="Inoperativo"/>
    <s v="Autoproductor"/>
    <x v="2"/>
    <x v="1"/>
    <x v="0"/>
    <x v="0"/>
    <s v="Privado"/>
    <s v="LIMA"/>
    <s v="CALLAO"/>
    <s v="CALLAO"/>
    <s v="CALLAO"/>
    <n v="0"/>
    <x v="0"/>
    <n v="0"/>
    <x v="0"/>
    <n v="0"/>
    <x v="0"/>
    <x v="0"/>
    <n v="0"/>
    <n v="0"/>
    <m/>
    <n v="0.25"/>
    <n v="0.17500000000000002"/>
    <n v="7.6479999999999997"/>
    <n v="0"/>
    <n v="3"/>
    <s v="BASE DE DATOS"/>
    <m/>
  </r>
  <r>
    <s v="20"/>
    <x v="1"/>
    <s v="ALICOR"/>
    <s v="53009497"/>
    <s v="53009497"/>
    <x v="0"/>
    <m/>
    <m/>
    <n v="3"/>
    <n v="0"/>
    <m/>
    <m/>
    <n v="0"/>
    <m/>
    <m/>
    <m/>
    <m/>
    <m/>
    <x v="0"/>
    <s v="ALICOR53009497EL"/>
    <s v="Alicorp"/>
    <x v="122"/>
    <x v="122"/>
    <s v="C.T. Molino Callao"/>
    <x v="404"/>
    <x v="0"/>
    <x v="0"/>
    <x v="340"/>
    <x v="0"/>
    <s v="Instalado"/>
    <s v="Inoperativo"/>
    <s v="Autoproductor"/>
    <x v="2"/>
    <x v="1"/>
    <x v="0"/>
    <x v="0"/>
    <s v="Privado"/>
    <s v="LIMA"/>
    <s v="CALLAO"/>
    <s v="CALLAO"/>
    <s v="CALLAO"/>
    <n v="0"/>
    <x v="0"/>
    <n v="0"/>
    <x v="0"/>
    <n v="0"/>
    <x v="0"/>
    <x v="0"/>
    <n v="0"/>
    <n v="0"/>
    <m/>
    <n v="0.25"/>
    <n v="0.17500000000000002"/>
    <n v="7.6479999999999997"/>
    <n v="0"/>
    <n v="3"/>
    <s v="BASE DE DATOS"/>
    <m/>
  </r>
  <r>
    <s v="20"/>
    <x v="2"/>
    <s v="ALICOR"/>
    <s v="53009497"/>
    <s v="53009497"/>
    <x v="0"/>
    <m/>
    <m/>
    <n v="3"/>
    <n v="0"/>
    <m/>
    <m/>
    <n v="0"/>
    <m/>
    <m/>
    <m/>
    <m/>
    <m/>
    <x v="0"/>
    <s v="ALICOR53009497EL"/>
    <s v="Alicorp"/>
    <x v="122"/>
    <x v="122"/>
    <s v="C.T. Molino Callao"/>
    <x v="404"/>
    <x v="0"/>
    <x v="0"/>
    <x v="340"/>
    <x v="0"/>
    <s v="Instalado"/>
    <s v="Inoperativo"/>
    <s v="Autoproductor"/>
    <x v="2"/>
    <x v="1"/>
    <x v="0"/>
    <x v="0"/>
    <s v="Privado"/>
    <s v="LIMA"/>
    <s v="CALLAO"/>
    <s v="CALLAO"/>
    <s v="CALLAO"/>
    <n v="0"/>
    <x v="0"/>
    <n v="0"/>
    <x v="0"/>
    <n v="0"/>
    <x v="0"/>
    <x v="0"/>
    <n v="0"/>
    <n v="0"/>
    <m/>
    <n v="0.25"/>
    <n v="0.17500000000000002"/>
    <n v="7.6479999999999997"/>
    <n v="0"/>
    <n v="3"/>
    <s v="BASE DE DATOS"/>
    <m/>
  </r>
  <r>
    <s v="20"/>
    <x v="3"/>
    <s v="ALICOR"/>
    <s v="53009497"/>
    <s v="53009497"/>
    <x v="0"/>
    <m/>
    <m/>
    <n v="3"/>
    <n v="0"/>
    <m/>
    <m/>
    <n v="0"/>
    <m/>
    <m/>
    <m/>
    <m/>
    <m/>
    <x v="0"/>
    <s v="ALICOR53009497EL"/>
    <s v="Alicorp"/>
    <x v="122"/>
    <x v="122"/>
    <s v="C.T. Molino Callao"/>
    <x v="404"/>
    <x v="0"/>
    <x v="0"/>
    <x v="340"/>
    <x v="0"/>
    <s v="Instalado"/>
    <s v="Inoperativo"/>
    <s v="Autoproductor"/>
    <x v="2"/>
    <x v="1"/>
    <x v="0"/>
    <x v="0"/>
    <s v="Privado"/>
    <s v="LIMA"/>
    <s v="CALLAO"/>
    <s v="CALLAO"/>
    <s v="CALLAO"/>
    <n v="0"/>
    <x v="0"/>
    <n v="0"/>
    <x v="0"/>
    <n v="0"/>
    <x v="0"/>
    <x v="0"/>
    <n v="0"/>
    <n v="0"/>
    <m/>
    <n v="0.25"/>
    <n v="0.17500000000000002"/>
    <n v="7.6479999999999997"/>
    <n v="0"/>
    <n v="3"/>
    <s v="BASE DE DATOS"/>
    <m/>
  </r>
  <r>
    <s v="20"/>
    <x v="4"/>
    <s v="ALICOR"/>
    <s v="53009497"/>
    <s v="53009497"/>
    <x v="0"/>
    <m/>
    <m/>
    <n v="3"/>
    <n v="0"/>
    <m/>
    <m/>
    <n v="0"/>
    <m/>
    <m/>
    <m/>
    <m/>
    <m/>
    <x v="0"/>
    <s v="ALICOR53009497EL"/>
    <s v="Alicorp"/>
    <x v="122"/>
    <x v="122"/>
    <s v="C.T. Molino Callao"/>
    <x v="404"/>
    <x v="0"/>
    <x v="0"/>
    <x v="340"/>
    <x v="0"/>
    <s v="Instalado"/>
    <s v="Inoperativo"/>
    <s v="Autoproductor"/>
    <x v="2"/>
    <x v="1"/>
    <x v="0"/>
    <x v="0"/>
    <s v="Privado"/>
    <s v="LIMA"/>
    <s v="CALLAO"/>
    <s v="CALLAO"/>
    <s v="CALLAO"/>
    <n v="0"/>
    <x v="0"/>
    <n v="0"/>
    <x v="0"/>
    <n v="0"/>
    <x v="0"/>
    <x v="0"/>
    <n v="0"/>
    <n v="0"/>
    <m/>
    <n v="0.25"/>
    <n v="0.17500000000000002"/>
    <n v="7.6479999999999997"/>
    <n v="0"/>
    <n v="3"/>
    <s v="BASE DE DATOS"/>
    <m/>
  </r>
  <r>
    <s v="20"/>
    <x v="5"/>
    <s v="ALICOR"/>
    <s v="53009497"/>
    <s v="53009497"/>
    <x v="0"/>
    <m/>
    <m/>
    <n v="3"/>
    <n v="0"/>
    <m/>
    <m/>
    <n v="0"/>
    <m/>
    <m/>
    <m/>
    <m/>
    <m/>
    <x v="0"/>
    <s v="ALICOR53009497EL"/>
    <s v="Alicorp"/>
    <x v="122"/>
    <x v="122"/>
    <s v="C.T. Molino Callao"/>
    <x v="404"/>
    <x v="0"/>
    <x v="0"/>
    <x v="340"/>
    <x v="0"/>
    <s v="Instalado"/>
    <s v="Inoperativo"/>
    <s v="Autoproductor"/>
    <x v="2"/>
    <x v="1"/>
    <x v="0"/>
    <x v="0"/>
    <s v="Privado"/>
    <s v="LIMA"/>
    <s v="CALLAO"/>
    <s v="CALLAO"/>
    <s v="CALLAO"/>
    <n v="0"/>
    <x v="0"/>
    <n v="0"/>
    <x v="0"/>
    <n v="0"/>
    <x v="0"/>
    <x v="0"/>
    <n v="0"/>
    <n v="0"/>
    <m/>
    <n v="0.25"/>
    <n v="0.17500000000000002"/>
    <n v="7.6479999999999997"/>
    <n v="0"/>
    <n v="3"/>
    <s v="BASE DE DATOS"/>
    <m/>
  </r>
  <r>
    <s v="20"/>
    <x v="6"/>
    <s v="ALICOR"/>
    <s v="53009497"/>
    <s v="53009497"/>
    <x v="0"/>
    <m/>
    <m/>
    <n v="3"/>
    <n v="0"/>
    <m/>
    <m/>
    <n v="0"/>
    <m/>
    <m/>
    <m/>
    <m/>
    <m/>
    <x v="0"/>
    <s v="ALICOR53009497EL"/>
    <s v="Alicorp"/>
    <x v="122"/>
    <x v="122"/>
    <s v="C.T. Molino Callao"/>
    <x v="404"/>
    <x v="0"/>
    <x v="0"/>
    <x v="340"/>
    <x v="0"/>
    <s v="Instalado"/>
    <s v="Inoperativo"/>
    <s v="Autoproductor"/>
    <x v="2"/>
    <x v="1"/>
    <x v="0"/>
    <x v="0"/>
    <s v="Privado"/>
    <s v="LIMA"/>
    <s v="CALLAO"/>
    <s v="CALLAO"/>
    <s v="CALLAO"/>
    <n v="0"/>
    <x v="0"/>
    <n v="0"/>
    <x v="0"/>
    <n v="0"/>
    <x v="0"/>
    <x v="0"/>
    <n v="0"/>
    <n v="0"/>
    <m/>
    <n v="0.25"/>
    <n v="0.17500000000000002"/>
    <n v="7.6479999999999997"/>
    <n v="0"/>
    <n v="3"/>
    <s v="BASE DE DATOS"/>
    <m/>
  </r>
  <r>
    <s v="20"/>
    <x v="7"/>
    <s v="ALICOR"/>
    <s v="53009497"/>
    <s v="53009497"/>
    <x v="0"/>
    <m/>
    <m/>
    <n v="3"/>
    <n v="0"/>
    <m/>
    <m/>
    <n v="0"/>
    <m/>
    <m/>
    <m/>
    <m/>
    <m/>
    <x v="0"/>
    <s v="ALICOR53009497EL"/>
    <s v="Alicorp"/>
    <x v="122"/>
    <x v="122"/>
    <s v="C.T. Molino Callao"/>
    <x v="404"/>
    <x v="0"/>
    <x v="0"/>
    <x v="340"/>
    <x v="0"/>
    <s v="Instalado"/>
    <s v="Inoperativo"/>
    <s v="Autoproductor"/>
    <x v="2"/>
    <x v="1"/>
    <x v="0"/>
    <x v="0"/>
    <s v="Privado"/>
    <s v="LIMA"/>
    <s v="CALLAO"/>
    <s v="CALLAO"/>
    <s v="CALLAO"/>
    <n v="0"/>
    <x v="0"/>
    <n v="0"/>
    <x v="0"/>
    <n v="0"/>
    <x v="0"/>
    <x v="0"/>
    <n v="0"/>
    <n v="0"/>
    <m/>
    <n v="0.25"/>
    <n v="0.17500000000000002"/>
    <n v="7.6479999999999997"/>
    <n v="0"/>
    <n v="3"/>
    <s v="BASE DE DATOS"/>
    <m/>
  </r>
  <r>
    <s v="20"/>
    <x v="8"/>
    <s v="ALICOR"/>
    <s v="53009497"/>
    <s v="53009497"/>
    <x v="0"/>
    <m/>
    <m/>
    <n v="3"/>
    <n v="0"/>
    <m/>
    <m/>
    <n v="0"/>
    <m/>
    <m/>
    <m/>
    <m/>
    <m/>
    <x v="0"/>
    <s v="ALICOR53009497EL"/>
    <s v="Alicorp"/>
    <x v="122"/>
    <x v="122"/>
    <s v="C.T. Molino Callao"/>
    <x v="404"/>
    <x v="0"/>
    <x v="0"/>
    <x v="340"/>
    <x v="0"/>
    <s v="Instalado"/>
    <s v="Inoperativo"/>
    <s v="Autoproductor"/>
    <x v="2"/>
    <x v="1"/>
    <x v="0"/>
    <x v="0"/>
    <s v="Privado"/>
    <s v="LIMA"/>
    <s v="CALLAO"/>
    <s v="CALLAO"/>
    <s v="CALLAO"/>
    <n v="0"/>
    <x v="0"/>
    <n v="0"/>
    <x v="0"/>
    <n v="0"/>
    <x v="0"/>
    <x v="0"/>
    <n v="0"/>
    <n v="0"/>
    <m/>
    <n v="0.25"/>
    <n v="0.17500000000000002"/>
    <n v="7.6479999999999997"/>
    <n v="0"/>
    <n v="3"/>
    <s v="BASE DE DATOS"/>
    <m/>
  </r>
  <r>
    <s v="20"/>
    <x v="9"/>
    <s v="ALICOR"/>
    <s v="53009497"/>
    <s v="53009497"/>
    <x v="0"/>
    <m/>
    <m/>
    <n v="3"/>
    <n v="0"/>
    <m/>
    <m/>
    <n v="0"/>
    <m/>
    <m/>
    <m/>
    <m/>
    <m/>
    <x v="0"/>
    <s v="ALICOR53009497EL"/>
    <s v="Alicorp"/>
    <x v="122"/>
    <x v="122"/>
    <s v="C.T. Molino Callao"/>
    <x v="404"/>
    <x v="0"/>
    <x v="0"/>
    <x v="340"/>
    <x v="0"/>
    <s v="Instalado"/>
    <s v="Inoperativo"/>
    <s v="Autoproductor"/>
    <x v="2"/>
    <x v="1"/>
    <x v="0"/>
    <x v="0"/>
    <s v="Privado"/>
    <s v="LIMA"/>
    <s v="CALLAO"/>
    <s v="CALLAO"/>
    <s v="CALLAO"/>
    <n v="0"/>
    <x v="0"/>
    <n v="0"/>
    <x v="0"/>
    <n v="0"/>
    <x v="0"/>
    <x v="0"/>
    <n v="0"/>
    <n v="0"/>
    <m/>
    <n v="0.25"/>
    <n v="0.17500000000000002"/>
    <n v="7.6479999999999997"/>
    <n v="0"/>
    <n v="3"/>
    <s v="BASE DE DATOS"/>
    <m/>
  </r>
  <r>
    <s v="20"/>
    <x v="10"/>
    <s v="ALICOR"/>
    <s v="53009497"/>
    <s v="53009497"/>
    <x v="0"/>
    <m/>
    <m/>
    <n v="3"/>
    <n v="0"/>
    <m/>
    <m/>
    <n v="0"/>
    <m/>
    <m/>
    <m/>
    <m/>
    <m/>
    <x v="0"/>
    <s v="ALICOR53009497EL"/>
    <s v="Alicorp"/>
    <x v="122"/>
    <x v="122"/>
    <s v="C.T. Molino Callao"/>
    <x v="404"/>
    <x v="0"/>
    <x v="0"/>
    <x v="340"/>
    <x v="0"/>
    <s v="Instalado"/>
    <s v="Inoperativo"/>
    <s v="Autoproductor"/>
    <x v="2"/>
    <x v="1"/>
    <x v="0"/>
    <x v="0"/>
    <s v="Privado"/>
    <s v="LIMA"/>
    <s v="CALLAO"/>
    <s v="CALLAO"/>
    <s v="CALLAO"/>
    <n v="0"/>
    <x v="0"/>
    <n v="0"/>
    <x v="0"/>
    <n v="0"/>
    <x v="0"/>
    <x v="0"/>
    <n v="0"/>
    <n v="0"/>
    <m/>
    <n v="0.25"/>
    <n v="0.17500000000000002"/>
    <n v="7.6479999999999997"/>
    <n v="0"/>
    <n v="3"/>
    <s v="BASE DE DATOS"/>
    <m/>
  </r>
  <r>
    <s v="20"/>
    <x v="11"/>
    <s v="ALICOR"/>
    <s v="53009497"/>
    <s v="53009497"/>
    <x v="0"/>
    <m/>
    <m/>
    <n v="3"/>
    <n v="0"/>
    <m/>
    <m/>
    <n v="0"/>
    <m/>
    <m/>
    <m/>
    <m/>
    <m/>
    <x v="0"/>
    <s v="ALICOR53009497EL"/>
    <s v="Alicorp"/>
    <x v="122"/>
    <x v="122"/>
    <s v="C.T. Molino Callao"/>
    <x v="404"/>
    <x v="0"/>
    <x v="0"/>
    <x v="340"/>
    <x v="0"/>
    <s v="Instalado"/>
    <s v="Inoperativo"/>
    <s v="Autoproductor"/>
    <x v="2"/>
    <x v="1"/>
    <x v="0"/>
    <x v="0"/>
    <s v="Privado"/>
    <s v="LIMA"/>
    <s v="CALLAO"/>
    <s v="CALLAO"/>
    <s v="CALLAO"/>
    <n v="0"/>
    <x v="0"/>
    <n v="0"/>
    <x v="0"/>
    <n v="0"/>
    <x v="0"/>
    <x v="0"/>
    <n v="0"/>
    <n v="0"/>
    <m/>
    <n v="0.25"/>
    <n v="0.17500000000000002"/>
    <n v="7.6479999999999997"/>
    <n v="0"/>
    <n v="3"/>
    <s v="BASE DE DATOS"/>
    <m/>
  </r>
  <r>
    <s v="20"/>
    <x v="0"/>
    <s v="ALICOR"/>
    <s v="33029394"/>
    <s v="33029394"/>
    <x v="0"/>
    <m/>
    <m/>
    <n v="1.89"/>
    <n v="0"/>
    <m/>
    <m/>
    <n v="0"/>
    <m/>
    <m/>
    <m/>
    <m/>
    <m/>
    <x v="0"/>
    <s v="ALICOR33029394EL"/>
    <s v="Alicorp"/>
    <x v="122"/>
    <x v="122"/>
    <s v="C.T. Molino Sta.Rosa"/>
    <x v="405"/>
    <x v="0"/>
    <x v="0"/>
    <x v="340"/>
    <x v="0"/>
    <s v="Instalado"/>
    <s v="Operativo"/>
    <s v="Autoproductor"/>
    <x v="2"/>
    <x v="1"/>
    <x v="0"/>
    <x v="0"/>
    <s v="Privado"/>
    <s v="LIMA"/>
    <s v="CALLAO"/>
    <s v="CALLAO"/>
    <s v="CALLAO"/>
    <n v="0"/>
    <x v="0"/>
    <n v="0"/>
    <x v="0"/>
    <n v="0"/>
    <x v="0"/>
    <x v="0"/>
    <n v="0"/>
    <n v="0"/>
    <m/>
    <n v="0.1575"/>
    <n v="0.125"/>
    <n v="7.6479999999999997"/>
    <n v="0"/>
    <n v="3"/>
    <s v="BASE DE DATOS"/>
    <m/>
  </r>
  <r>
    <s v="20"/>
    <x v="1"/>
    <s v="ALICOR"/>
    <s v="33029394"/>
    <s v="33029394"/>
    <x v="0"/>
    <m/>
    <m/>
    <n v="1.89"/>
    <n v="0"/>
    <m/>
    <m/>
    <n v="0"/>
    <m/>
    <m/>
    <m/>
    <m/>
    <m/>
    <x v="0"/>
    <s v="ALICOR33029394EL"/>
    <s v="Alicorp"/>
    <x v="122"/>
    <x v="122"/>
    <s v="C.T. Molino Sta.Rosa"/>
    <x v="405"/>
    <x v="0"/>
    <x v="0"/>
    <x v="340"/>
    <x v="0"/>
    <s v="Instalado"/>
    <s v="Operativo"/>
    <s v="Autoproductor"/>
    <x v="2"/>
    <x v="1"/>
    <x v="0"/>
    <x v="0"/>
    <s v="Privado"/>
    <s v="LIMA"/>
    <s v="CALLAO"/>
    <s v="CALLAO"/>
    <s v="CALLAO"/>
    <n v="0"/>
    <x v="0"/>
    <n v="0"/>
    <x v="0"/>
    <n v="0"/>
    <x v="0"/>
    <x v="0"/>
    <n v="0"/>
    <n v="0"/>
    <m/>
    <n v="0.1575"/>
    <n v="0.125"/>
    <n v="7.6479999999999997"/>
    <n v="0"/>
    <n v="3"/>
    <s v="BASE DE DATOS"/>
    <m/>
  </r>
  <r>
    <s v="20"/>
    <x v="2"/>
    <s v="ALICOR"/>
    <s v="33029394"/>
    <s v="33029394"/>
    <x v="0"/>
    <m/>
    <m/>
    <n v="1.89"/>
    <n v="0"/>
    <m/>
    <m/>
    <n v="0"/>
    <m/>
    <m/>
    <m/>
    <m/>
    <m/>
    <x v="0"/>
    <s v="ALICOR33029394EL"/>
    <s v="Alicorp"/>
    <x v="122"/>
    <x v="122"/>
    <s v="C.T. Molino Sta.Rosa"/>
    <x v="405"/>
    <x v="0"/>
    <x v="0"/>
    <x v="340"/>
    <x v="0"/>
    <s v="Instalado"/>
    <s v="Operativo"/>
    <s v="Autoproductor"/>
    <x v="2"/>
    <x v="1"/>
    <x v="0"/>
    <x v="0"/>
    <s v="Privado"/>
    <s v="LIMA"/>
    <s v="CALLAO"/>
    <s v="CALLAO"/>
    <s v="CALLAO"/>
    <n v="0"/>
    <x v="0"/>
    <n v="0"/>
    <x v="0"/>
    <n v="0"/>
    <x v="0"/>
    <x v="0"/>
    <n v="0"/>
    <n v="0"/>
    <m/>
    <n v="0.1575"/>
    <n v="0.125"/>
    <n v="7.6479999999999997"/>
    <n v="0"/>
    <n v="3"/>
    <s v="BASE DE DATOS"/>
    <m/>
  </r>
  <r>
    <s v="20"/>
    <x v="3"/>
    <s v="ALICOR"/>
    <s v="33029394"/>
    <s v="33029394"/>
    <x v="0"/>
    <m/>
    <m/>
    <n v="1.89"/>
    <n v="0"/>
    <m/>
    <m/>
    <n v="0"/>
    <m/>
    <m/>
    <m/>
    <m/>
    <m/>
    <x v="0"/>
    <s v="ALICOR33029394EL"/>
    <s v="Alicorp"/>
    <x v="122"/>
    <x v="122"/>
    <s v="C.T. Molino Sta.Rosa"/>
    <x v="405"/>
    <x v="0"/>
    <x v="0"/>
    <x v="340"/>
    <x v="0"/>
    <s v="Instalado"/>
    <s v="Operativo"/>
    <s v="Autoproductor"/>
    <x v="2"/>
    <x v="1"/>
    <x v="0"/>
    <x v="0"/>
    <s v="Privado"/>
    <s v="LIMA"/>
    <s v="CALLAO"/>
    <s v="CALLAO"/>
    <s v="CALLAO"/>
    <n v="0"/>
    <x v="0"/>
    <n v="0"/>
    <x v="0"/>
    <n v="0"/>
    <x v="0"/>
    <x v="0"/>
    <n v="0"/>
    <n v="0"/>
    <m/>
    <n v="0.1575"/>
    <n v="0.125"/>
    <n v="7.6479999999999997"/>
    <n v="0"/>
    <n v="3"/>
    <s v="BASE DE DATOS"/>
    <m/>
  </r>
  <r>
    <s v="20"/>
    <x v="4"/>
    <s v="ALICOR"/>
    <s v="33029394"/>
    <s v="33029394"/>
    <x v="0"/>
    <m/>
    <m/>
    <n v="1.89"/>
    <n v="0"/>
    <m/>
    <m/>
    <n v="0"/>
    <m/>
    <m/>
    <m/>
    <m/>
    <m/>
    <x v="0"/>
    <s v="ALICOR33029394EL"/>
    <s v="Alicorp"/>
    <x v="122"/>
    <x v="122"/>
    <s v="C.T. Molino Sta.Rosa"/>
    <x v="405"/>
    <x v="0"/>
    <x v="0"/>
    <x v="340"/>
    <x v="0"/>
    <s v="Instalado"/>
    <s v="Operativo"/>
    <s v="Autoproductor"/>
    <x v="2"/>
    <x v="1"/>
    <x v="0"/>
    <x v="0"/>
    <s v="Privado"/>
    <s v="LIMA"/>
    <s v="CALLAO"/>
    <s v="CALLAO"/>
    <s v="CALLAO"/>
    <n v="0"/>
    <x v="0"/>
    <n v="0"/>
    <x v="0"/>
    <n v="0"/>
    <x v="0"/>
    <x v="0"/>
    <n v="0"/>
    <n v="0"/>
    <m/>
    <n v="0.1575"/>
    <n v="0.125"/>
    <n v="7.6479999999999997"/>
    <n v="0"/>
    <n v="3"/>
    <s v="BASE DE DATOS"/>
    <m/>
  </r>
  <r>
    <s v="20"/>
    <x v="5"/>
    <s v="ALICOR"/>
    <s v="33029394"/>
    <s v="33029394"/>
    <x v="0"/>
    <m/>
    <m/>
    <n v="1.89"/>
    <n v="0"/>
    <m/>
    <m/>
    <n v="0"/>
    <m/>
    <m/>
    <m/>
    <m/>
    <m/>
    <x v="0"/>
    <s v="ALICOR33029394EL"/>
    <s v="Alicorp"/>
    <x v="122"/>
    <x v="122"/>
    <s v="C.T. Molino Sta.Rosa"/>
    <x v="405"/>
    <x v="0"/>
    <x v="0"/>
    <x v="340"/>
    <x v="0"/>
    <s v="Instalado"/>
    <s v="Operativo"/>
    <s v="Autoproductor"/>
    <x v="2"/>
    <x v="1"/>
    <x v="0"/>
    <x v="0"/>
    <s v="Privado"/>
    <s v="LIMA"/>
    <s v="CALLAO"/>
    <s v="CALLAO"/>
    <s v="CALLAO"/>
    <n v="0"/>
    <x v="0"/>
    <n v="0"/>
    <x v="0"/>
    <n v="0"/>
    <x v="0"/>
    <x v="0"/>
    <n v="0"/>
    <n v="0"/>
    <m/>
    <n v="0.1575"/>
    <n v="0.125"/>
    <n v="7.6479999999999997"/>
    <n v="0"/>
    <n v="3"/>
    <s v="BASE DE DATOS"/>
    <m/>
  </r>
  <r>
    <s v="20"/>
    <x v="6"/>
    <s v="ALICOR"/>
    <s v="33029394"/>
    <s v="33029394"/>
    <x v="0"/>
    <m/>
    <m/>
    <n v="1.89"/>
    <n v="0"/>
    <m/>
    <m/>
    <n v="0"/>
    <m/>
    <m/>
    <m/>
    <m/>
    <m/>
    <x v="0"/>
    <s v="ALICOR33029394EL"/>
    <s v="Alicorp"/>
    <x v="122"/>
    <x v="122"/>
    <s v="C.T. Molino Sta.Rosa"/>
    <x v="405"/>
    <x v="0"/>
    <x v="0"/>
    <x v="340"/>
    <x v="0"/>
    <s v="Instalado"/>
    <s v="Operativo"/>
    <s v="Autoproductor"/>
    <x v="2"/>
    <x v="1"/>
    <x v="0"/>
    <x v="0"/>
    <s v="Privado"/>
    <s v="LIMA"/>
    <s v="CALLAO"/>
    <s v="CALLAO"/>
    <s v="CALLAO"/>
    <n v="0"/>
    <x v="0"/>
    <n v="0"/>
    <x v="0"/>
    <n v="0"/>
    <x v="0"/>
    <x v="0"/>
    <n v="0"/>
    <n v="0"/>
    <m/>
    <n v="0.1575"/>
    <n v="0.125"/>
    <n v="7.6479999999999997"/>
    <n v="0"/>
    <n v="3"/>
    <s v="BASE DE DATOS"/>
    <m/>
  </r>
  <r>
    <s v="20"/>
    <x v="7"/>
    <s v="ALICOR"/>
    <s v="33029394"/>
    <s v="33029394"/>
    <x v="0"/>
    <m/>
    <m/>
    <n v="1.89"/>
    <n v="0"/>
    <m/>
    <m/>
    <n v="0"/>
    <m/>
    <m/>
    <m/>
    <m/>
    <m/>
    <x v="0"/>
    <s v="ALICOR33029394EL"/>
    <s v="Alicorp"/>
    <x v="122"/>
    <x v="122"/>
    <s v="C.T. Molino Sta.Rosa"/>
    <x v="405"/>
    <x v="0"/>
    <x v="0"/>
    <x v="340"/>
    <x v="0"/>
    <s v="Instalado"/>
    <s v="Operativo"/>
    <s v="Autoproductor"/>
    <x v="2"/>
    <x v="1"/>
    <x v="0"/>
    <x v="0"/>
    <s v="Privado"/>
    <s v="LIMA"/>
    <s v="CALLAO"/>
    <s v="CALLAO"/>
    <s v="CALLAO"/>
    <n v="0"/>
    <x v="0"/>
    <n v="0"/>
    <x v="0"/>
    <n v="0"/>
    <x v="0"/>
    <x v="0"/>
    <n v="0"/>
    <n v="0"/>
    <m/>
    <n v="0.1575"/>
    <n v="0.125"/>
    <n v="7.6479999999999997"/>
    <n v="0"/>
    <n v="3"/>
    <s v="BASE DE DATOS"/>
    <m/>
  </r>
  <r>
    <s v="20"/>
    <x v="8"/>
    <s v="ALICOR"/>
    <s v="33029394"/>
    <s v="33029394"/>
    <x v="0"/>
    <m/>
    <m/>
    <n v="1.89"/>
    <n v="0"/>
    <m/>
    <m/>
    <n v="0"/>
    <m/>
    <m/>
    <m/>
    <m/>
    <m/>
    <x v="0"/>
    <s v="ALICOR33029394EL"/>
    <s v="Alicorp"/>
    <x v="122"/>
    <x v="122"/>
    <s v="C.T. Molino Sta.Rosa"/>
    <x v="405"/>
    <x v="0"/>
    <x v="0"/>
    <x v="340"/>
    <x v="0"/>
    <s v="Instalado"/>
    <s v="Operativo"/>
    <s v="Autoproductor"/>
    <x v="2"/>
    <x v="1"/>
    <x v="0"/>
    <x v="0"/>
    <s v="Privado"/>
    <s v="LIMA"/>
    <s v="CALLAO"/>
    <s v="CALLAO"/>
    <s v="CALLAO"/>
    <n v="0"/>
    <x v="0"/>
    <n v="0"/>
    <x v="0"/>
    <n v="0"/>
    <x v="0"/>
    <x v="0"/>
    <n v="0"/>
    <n v="0"/>
    <m/>
    <n v="0.1575"/>
    <n v="0.125"/>
    <n v="7.6479999999999997"/>
    <n v="0"/>
    <n v="3"/>
    <s v="BASE DE DATOS"/>
    <m/>
  </r>
  <r>
    <s v="20"/>
    <x v="9"/>
    <s v="ALICOR"/>
    <s v="33029394"/>
    <s v="33029394"/>
    <x v="0"/>
    <m/>
    <m/>
    <n v="1.89"/>
    <n v="0"/>
    <m/>
    <m/>
    <n v="0"/>
    <m/>
    <m/>
    <m/>
    <m/>
    <m/>
    <x v="0"/>
    <s v="ALICOR33029394EL"/>
    <s v="Alicorp"/>
    <x v="122"/>
    <x v="122"/>
    <s v="C.T. Molino Sta.Rosa"/>
    <x v="405"/>
    <x v="0"/>
    <x v="0"/>
    <x v="340"/>
    <x v="0"/>
    <s v="Instalado"/>
    <s v="Operativo"/>
    <s v="Autoproductor"/>
    <x v="2"/>
    <x v="1"/>
    <x v="0"/>
    <x v="0"/>
    <s v="Privado"/>
    <s v="LIMA"/>
    <s v="CALLAO"/>
    <s v="CALLAO"/>
    <s v="CALLAO"/>
    <n v="0"/>
    <x v="0"/>
    <n v="0"/>
    <x v="0"/>
    <n v="0"/>
    <x v="0"/>
    <x v="0"/>
    <n v="0"/>
    <n v="0"/>
    <m/>
    <n v="0.1575"/>
    <n v="0.125"/>
    <n v="7.6479999999999997"/>
    <n v="0"/>
    <n v="3"/>
    <s v="BASE DE DATOS"/>
    <m/>
  </r>
  <r>
    <s v="20"/>
    <x v="10"/>
    <s v="ALICOR"/>
    <s v="33029394"/>
    <s v="33029394"/>
    <x v="0"/>
    <m/>
    <m/>
    <n v="1.89"/>
    <n v="0"/>
    <m/>
    <m/>
    <n v="0"/>
    <m/>
    <m/>
    <m/>
    <m/>
    <m/>
    <x v="0"/>
    <s v="ALICOR33029394EL"/>
    <s v="Alicorp"/>
    <x v="122"/>
    <x v="122"/>
    <s v="C.T. Molino Sta.Rosa"/>
    <x v="405"/>
    <x v="0"/>
    <x v="0"/>
    <x v="340"/>
    <x v="0"/>
    <s v="Instalado"/>
    <s v="Operativo"/>
    <s v="Autoproductor"/>
    <x v="2"/>
    <x v="1"/>
    <x v="0"/>
    <x v="0"/>
    <s v="Privado"/>
    <s v="LIMA"/>
    <s v="CALLAO"/>
    <s v="CALLAO"/>
    <s v="CALLAO"/>
    <n v="0"/>
    <x v="0"/>
    <n v="0"/>
    <x v="0"/>
    <n v="0"/>
    <x v="0"/>
    <x v="0"/>
    <n v="0"/>
    <n v="0"/>
    <m/>
    <n v="0.1575"/>
    <n v="0.125"/>
    <n v="7.6479999999999997"/>
    <n v="0"/>
    <n v="3"/>
    <s v="BASE DE DATOS"/>
    <m/>
  </r>
  <r>
    <s v="20"/>
    <x v="11"/>
    <s v="ALICOR"/>
    <s v="33029394"/>
    <s v="33029394"/>
    <x v="0"/>
    <m/>
    <m/>
    <n v="1.89"/>
    <n v="0"/>
    <m/>
    <m/>
    <n v="0"/>
    <m/>
    <m/>
    <m/>
    <m/>
    <m/>
    <x v="0"/>
    <s v="ALICOR33029394EL"/>
    <s v="Alicorp"/>
    <x v="122"/>
    <x v="122"/>
    <s v="C.T. Molino Sta.Rosa"/>
    <x v="405"/>
    <x v="0"/>
    <x v="0"/>
    <x v="340"/>
    <x v="0"/>
    <s v="Instalado"/>
    <s v="Operativo"/>
    <s v="Autoproductor"/>
    <x v="2"/>
    <x v="1"/>
    <x v="0"/>
    <x v="0"/>
    <s v="Privado"/>
    <s v="LIMA"/>
    <s v="CALLAO"/>
    <s v="CALLAO"/>
    <s v="CALLAO"/>
    <n v="0"/>
    <x v="0"/>
    <n v="0"/>
    <x v="0"/>
    <n v="0"/>
    <x v="0"/>
    <x v="0"/>
    <n v="0"/>
    <n v="0"/>
    <m/>
    <n v="0.1575"/>
    <n v="0.125"/>
    <n v="7.6479999999999997"/>
    <n v="0"/>
    <n v="3"/>
    <s v="BASE DE DATOS"/>
    <m/>
  </r>
  <r>
    <s v="20"/>
    <x v="0"/>
    <s v="ALICOR"/>
    <s v="53009595"/>
    <s v="53009595"/>
    <x v="0"/>
    <m/>
    <m/>
    <n v="0.8"/>
    <n v="0"/>
    <m/>
    <m/>
    <n v="0"/>
    <m/>
    <m/>
    <m/>
    <m/>
    <m/>
    <x v="0"/>
    <s v="ALICOR53009595EL"/>
    <s v="Alicorp"/>
    <x v="122"/>
    <x v="122"/>
    <s v="C.T. Nicovita Trujillo"/>
    <x v="406"/>
    <x v="0"/>
    <x v="0"/>
    <x v="340"/>
    <x v="0"/>
    <s v="Instalado"/>
    <s v="Inoperativo"/>
    <s v="Autoproductor"/>
    <x v="2"/>
    <x v="1"/>
    <x v="0"/>
    <x v="0"/>
    <s v="Privado"/>
    <s v="LA LIBERTAD"/>
    <s v="LA LIBERTAD"/>
    <s v="TRUJILLO"/>
    <s v="TRUJILLO"/>
    <n v="0"/>
    <x v="0"/>
    <n v="0"/>
    <x v="0"/>
    <n v="0"/>
    <x v="0"/>
    <x v="0"/>
    <n v="0"/>
    <n v="0"/>
    <m/>
    <n v="6.6666666666666666E-2"/>
    <n v="2.0833333333333332E-2"/>
    <n v="7.6479999999999997"/>
    <n v="0"/>
    <n v="3"/>
    <s v="BASE DE DATOS"/>
    <m/>
  </r>
  <r>
    <s v="20"/>
    <x v="1"/>
    <s v="ALICOR"/>
    <s v="53009595"/>
    <s v="53009595"/>
    <x v="0"/>
    <m/>
    <m/>
    <n v="0.8"/>
    <n v="0"/>
    <m/>
    <m/>
    <n v="0"/>
    <m/>
    <m/>
    <m/>
    <m/>
    <m/>
    <x v="0"/>
    <s v="ALICOR53009595EL"/>
    <s v="Alicorp"/>
    <x v="122"/>
    <x v="122"/>
    <s v="C.T. Nicovita Trujillo"/>
    <x v="406"/>
    <x v="0"/>
    <x v="0"/>
    <x v="340"/>
    <x v="0"/>
    <s v="Instalado"/>
    <s v="Inoperativo"/>
    <s v="Autoproductor"/>
    <x v="2"/>
    <x v="1"/>
    <x v="0"/>
    <x v="0"/>
    <s v="Privado"/>
    <s v="LA LIBERTAD"/>
    <s v="LA LIBERTAD"/>
    <s v="TRUJILLO"/>
    <s v="TRUJILLO"/>
    <n v="0"/>
    <x v="0"/>
    <n v="0"/>
    <x v="0"/>
    <n v="0"/>
    <x v="0"/>
    <x v="0"/>
    <n v="0"/>
    <n v="0"/>
    <m/>
    <n v="6.6666666666666666E-2"/>
    <n v="2.0833333333333332E-2"/>
    <n v="7.6479999999999997"/>
    <n v="0"/>
    <n v="3"/>
    <s v="BASE DE DATOS"/>
    <m/>
  </r>
  <r>
    <s v="20"/>
    <x v="2"/>
    <s v="ALICOR"/>
    <s v="53009595"/>
    <s v="53009595"/>
    <x v="0"/>
    <m/>
    <m/>
    <n v="0.8"/>
    <n v="0"/>
    <m/>
    <m/>
    <n v="0"/>
    <m/>
    <m/>
    <m/>
    <m/>
    <m/>
    <x v="0"/>
    <s v="ALICOR53009595EL"/>
    <s v="Alicorp"/>
    <x v="122"/>
    <x v="122"/>
    <s v="C.T. Nicovita Trujillo"/>
    <x v="406"/>
    <x v="0"/>
    <x v="0"/>
    <x v="340"/>
    <x v="0"/>
    <s v="Instalado"/>
    <s v="Inoperativo"/>
    <s v="Autoproductor"/>
    <x v="2"/>
    <x v="1"/>
    <x v="0"/>
    <x v="0"/>
    <s v="Privado"/>
    <s v="LA LIBERTAD"/>
    <s v="LA LIBERTAD"/>
    <s v="TRUJILLO"/>
    <s v="TRUJILLO"/>
    <n v="0"/>
    <x v="0"/>
    <n v="0"/>
    <x v="0"/>
    <n v="0"/>
    <x v="0"/>
    <x v="0"/>
    <n v="0"/>
    <n v="0"/>
    <m/>
    <n v="6.6666666666666666E-2"/>
    <n v="2.0833333333333332E-2"/>
    <n v="7.6479999999999997"/>
    <n v="0"/>
    <n v="3"/>
    <s v="BASE DE DATOS"/>
    <m/>
  </r>
  <r>
    <s v="20"/>
    <x v="3"/>
    <s v="ALICOR"/>
    <s v="53009595"/>
    <s v="53009595"/>
    <x v="0"/>
    <m/>
    <m/>
    <n v="0.8"/>
    <n v="0"/>
    <m/>
    <m/>
    <n v="0"/>
    <m/>
    <m/>
    <m/>
    <m/>
    <m/>
    <x v="0"/>
    <s v="ALICOR53009595EL"/>
    <s v="Alicorp"/>
    <x v="122"/>
    <x v="122"/>
    <s v="C.T. Nicovita Trujillo"/>
    <x v="406"/>
    <x v="0"/>
    <x v="0"/>
    <x v="340"/>
    <x v="0"/>
    <s v="Instalado"/>
    <s v="Inoperativo"/>
    <s v="Autoproductor"/>
    <x v="2"/>
    <x v="1"/>
    <x v="0"/>
    <x v="0"/>
    <s v="Privado"/>
    <s v="LA LIBERTAD"/>
    <s v="LA LIBERTAD"/>
    <s v="TRUJILLO"/>
    <s v="TRUJILLO"/>
    <n v="0"/>
    <x v="0"/>
    <n v="0"/>
    <x v="0"/>
    <n v="0"/>
    <x v="0"/>
    <x v="0"/>
    <n v="0"/>
    <n v="0"/>
    <m/>
    <n v="6.6666666666666666E-2"/>
    <n v="2.0833333333333332E-2"/>
    <n v="7.6479999999999997"/>
    <n v="0"/>
    <n v="3"/>
    <s v="BASE DE DATOS"/>
    <m/>
  </r>
  <r>
    <s v="20"/>
    <x v="4"/>
    <s v="ALICOR"/>
    <s v="53009595"/>
    <s v="53009595"/>
    <x v="0"/>
    <m/>
    <m/>
    <n v="0.8"/>
    <n v="0"/>
    <m/>
    <m/>
    <n v="0"/>
    <m/>
    <m/>
    <m/>
    <m/>
    <m/>
    <x v="0"/>
    <s v="ALICOR53009595EL"/>
    <s v="Alicorp"/>
    <x v="122"/>
    <x v="122"/>
    <s v="C.T. Nicovita Trujillo"/>
    <x v="406"/>
    <x v="0"/>
    <x v="0"/>
    <x v="340"/>
    <x v="0"/>
    <s v="Instalado"/>
    <s v="Inoperativo"/>
    <s v="Autoproductor"/>
    <x v="2"/>
    <x v="1"/>
    <x v="0"/>
    <x v="0"/>
    <s v="Privado"/>
    <s v="LA LIBERTAD"/>
    <s v="LA LIBERTAD"/>
    <s v="TRUJILLO"/>
    <s v="TRUJILLO"/>
    <n v="0"/>
    <x v="0"/>
    <n v="0"/>
    <x v="0"/>
    <n v="0"/>
    <x v="0"/>
    <x v="0"/>
    <n v="0"/>
    <n v="0"/>
    <m/>
    <n v="6.6666666666666666E-2"/>
    <n v="2.0833333333333332E-2"/>
    <n v="7.6479999999999997"/>
    <n v="0"/>
    <n v="3"/>
    <s v="BASE DE DATOS"/>
    <m/>
  </r>
  <r>
    <s v="20"/>
    <x v="5"/>
    <s v="ALICOR"/>
    <s v="53009595"/>
    <s v="53009595"/>
    <x v="0"/>
    <m/>
    <m/>
    <n v="0.8"/>
    <n v="0"/>
    <m/>
    <m/>
    <n v="0"/>
    <m/>
    <m/>
    <m/>
    <m/>
    <m/>
    <x v="0"/>
    <s v="ALICOR53009595EL"/>
    <s v="Alicorp"/>
    <x v="122"/>
    <x v="122"/>
    <s v="C.T. Nicovita Trujillo"/>
    <x v="406"/>
    <x v="0"/>
    <x v="0"/>
    <x v="340"/>
    <x v="0"/>
    <s v="Instalado"/>
    <s v="Inoperativo"/>
    <s v="Autoproductor"/>
    <x v="2"/>
    <x v="1"/>
    <x v="0"/>
    <x v="0"/>
    <s v="Privado"/>
    <s v="LA LIBERTAD"/>
    <s v="LA LIBERTAD"/>
    <s v="TRUJILLO"/>
    <s v="TRUJILLO"/>
    <n v="0"/>
    <x v="0"/>
    <n v="0"/>
    <x v="0"/>
    <n v="0"/>
    <x v="0"/>
    <x v="0"/>
    <n v="0"/>
    <n v="0"/>
    <m/>
    <n v="6.6666666666666666E-2"/>
    <n v="2.0833333333333332E-2"/>
    <n v="7.6479999999999997"/>
    <n v="0"/>
    <n v="3"/>
    <s v="BASE DE DATOS"/>
    <m/>
  </r>
  <r>
    <s v="20"/>
    <x v="6"/>
    <s v="ALICOR"/>
    <s v="53009595"/>
    <s v="53009595"/>
    <x v="0"/>
    <m/>
    <m/>
    <n v="0.8"/>
    <n v="0"/>
    <m/>
    <m/>
    <n v="0"/>
    <m/>
    <m/>
    <m/>
    <m/>
    <m/>
    <x v="0"/>
    <s v="ALICOR53009595EL"/>
    <s v="Alicorp"/>
    <x v="122"/>
    <x v="122"/>
    <s v="C.T. Nicovita Trujillo"/>
    <x v="406"/>
    <x v="0"/>
    <x v="0"/>
    <x v="340"/>
    <x v="0"/>
    <s v="Instalado"/>
    <s v="Inoperativo"/>
    <s v="Autoproductor"/>
    <x v="2"/>
    <x v="1"/>
    <x v="0"/>
    <x v="0"/>
    <s v="Privado"/>
    <s v="LA LIBERTAD"/>
    <s v="LA LIBERTAD"/>
    <s v="TRUJILLO"/>
    <s v="TRUJILLO"/>
    <n v="0"/>
    <x v="0"/>
    <n v="0"/>
    <x v="0"/>
    <n v="0"/>
    <x v="0"/>
    <x v="0"/>
    <n v="0"/>
    <n v="0"/>
    <m/>
    <n v="6.6666666666666666E-2"/>
    <n v="2.0833333333333332E-2"/>
    <n v="7.6479999999999997"/>
    <n v="0"/>
    <n v="3"/>
    <s v="BASE DE DATOS"/>
    <m/>
  </r>
  <r>
    <s v="20"/>
    <x v="7"/>
    <s v="ALICOR"/>
    <s v="53009595"/>
    <s v="53009595"/>
    <x v="0"/>
    <m/>
    <m/>
    <n v="0.8"/>
    <n v="0"/>
    <m/>
    <m/>
    <n v="0"/>
    <m/>
    <m/>
    <m/>
    <m/>
    <m/>
    <x v="0"/>
    <s v="ALICOR53009595EL"/>
    <s v="Alicorp"/>
    <x v="122"/>
    <x v="122"/>
    <s v="C.T. Nicovita Trujillo"/>
    <x v="406"/>
    <x v="0"/>
    <x v="0"/>
    <x v="340"/>
    <x v="0"/>
    <s v="Instalado"/>
    <s v="Inoperativo"/>
    <s v="Autoproductor"/>
    <x v="2"/>
    <x v="1"/>
    <x v="0"/>
    <x v="0"/>
    <s v="Privado"/>
    <s v="LA LIBERTAD"/>
    <s v="LA LIBERTAD"/>
    <s v="TRUJILLO"/>
    <s v="TRUJILLO"/>
    <n v="0"/>
    <x v="0"/>
    <n v="0"/>
    <x v="0"/>
    <n v="0"/>
    <x v="0"/>
    <x v="0"/>
    <n v="0"/>
    <n v="0"/>
    <m/>
    <n v="6.6666666666666666E-2"/>
    <n v="2.0833333333333332E-2"/>
    <n v="7.6479999999999997"/>
    <n v="0"/>
    <n v="3"/>
    <s v="BASE DE DATOS"/>
    <m/>
  </r>
  <r>
    <s v="20"/>
    <x v="8"/>
    <s v="ALICOR"/>
    <s v="53009595"/>
    <s v="53009595"/>
    <x v="0"/>
    <m/>
    <m/>
    <n v="0.8"/>
    <n v="0"/>
    <m/>
    <m/>
    <n v="0"/>
    <m/>
    <m/>
    <m/>
    <m/>
    <m/>
    <x v="0"/>
    <s v="ALICOR53009595EL"/>
    <s v="Alicorp"/>
    <x v="122"/>
    <x v="122"/>
    <s v="C.T. Nicovita Trujillo"/>
    <x v="406"/>
    <x v="0"/>
    <x v="0"/>
    <x v="340"/>
    <x v="0"/>
    <s v="Instalado"/>
    <s v="Inoperativo"/>
    <s v="Autoproductor"/>
    <x v="2"/>
    <x v="1"/>
    <x v="0"/>
    <x v="0"/>
    <s v="Privado"/>
    <s v="LA LIBERTAD"/>
    <s v="LA LIBERTAD"/>
    <s v="TRUJILLO"/>
    <s v="TRUJILLO"/>
    <n v="0"/>
    <x v="0"/>
    <n v="0"/>
    <x v="0"/>
    <n v="0"/>
    <x v="0"/>
    <x v="0"/>
    <n v="0"/>
    <n v="0"/>
    <m/>
    <n v="6.6666666666666666E-2"/>
    <n v="2.0833333333333332E-2"/>
    <n v="7.6479999999999997"/>
    <n v="0"/>
    <n v="3"/>
    <s v="BASE DE DATOS"/>
    <m/>
  </r>
  <r>
    <s v="20"/>
    <x v="9"/>
    <s v="ALICOR"/>
    <s v="53009595"/>
    <s v="53009595"/>
    <x v="0"/>
    <m/>
    <m/>
    <n v="0.8"/>
    <n v="0"/>
    <m/>
    <m/>
    <n v="0"/>
    <m/>
    <m/>
    <m/>
    <m/>
    <m/>
    <x v="0"/>
    <s v="ALICOR53009595EL"/>
    <s v="Alicorp"/>
    <x v="122"/>
    <x v="122"/>
    <s v="C.T. Nicovita Trujillo"/>
    <x v="406"/>
    <x v="0"/>
    <x v="0"/>
    <x v="340"/>
    <x v="0"/>
    <s v="Instalado"/>
    <s v="Inoperativo"/>
    <s v="Autoproductor"/>
    <x v="2"/>
    <x v="1"/>
    <x v="0"/>
    <x v="0"/>
    <s v="Privado"/>
    <s v="LA LIBERTAD"/>
    <s v="LA LIBERTAD"/>
    <s v="TRUJILLO"/>
    <s v="TRUJILLO"/>
    <n v="0"/>
    <x v="0"/>
    <n v="0"/>
    <x v="0"/>
    <n v="0"/>
    <x v="0"/>
    <x v="0"/>
    <n v="0"/>
    <n v="0"/>
    <m/>
    <n v="6.6666666666666666E-2"/>
    <n v="2.0833333333333332E-2"/>
    <n v="7.6479999999999997"/>
    <n v="0"/>
    <n v="3"/>
    <s v="BASE DE DATOS"/>
    <m/>
  </r>
  <r>
    <s v="20"/>
    <x v="10"/>
    <s v="ALICOR"/>
    <s v="53009595"/>
    <s v="53009595"/>
    <x v="0"/>
    <m/>
    <m/>
    <n v="0.8"/>
    <n v="0"/>
    <m/>
    <m/>
    <n v="0"/>
    <m/>
    <m/>
    <m/>
    <m/>
    <m/>
    <x v="0"/>
    <s v="ALICOR53009595EL"/>
    <s v="Alicorp"/>
    <x v="122"/>
    <x v="122"/>
    <s v="C.T. Nicovita Trujillo"/>
    <x v="406"/>
    <x v="0"/>
    <x v="0"/>
    <x v="340"/>
    <x v="0"/>
    <s v="Instalado"/>
    <s v="Inoperativo"/>
    <s v="Autoproductor"/>
    <x v="2"/>
    <x v="1"/>
    <x v="0"/>
    <x v="0"/>
    <s v="Privado"/>
    <s v="LA LIBERTAD"/>
    <s v="LA LIBERTAD"/>
    <s v="TRUJILLO"/>
    <s v="TRUJILLO"/>
    <n v="0"/>
    <x v="0"/>
    <n v="0"/>
    <x v="0"/>
    <n v="0"/>
    <x v="0"/>
    <x v="0"/>
    <n v="0"/>
    <n v="0"/>
    <m/>
    <n v="6.6666666666666666E-2"/>
    <n v="2.0833333333333332E-2"/>
    <n v="7.6479999999999997"/>
    <n v="0"/>
    <n v="3"/>
    <s v="BASE DE DATOS"/>
    <m/>
  </r>
  <r>
    <s v="20"/>
    <x v="11"/>
    <s v="ALICOR"/>
    <s v="53009595"/>
    <s v="53009595"/>
    <x v="0"/>
    <m/>
    <m/>
    <n v="0.8"/>
    <n v="0"/>
    <m/>
    <m/>
    <n v="0"/>
    <m/>
    <m/>
    <m/>
    <m/>
    <m/>
    <x v="0"/>
    <s v="ALICOR53009595EL"/>
    <s v="Alicorp"/>
    <x v="122"/>
    <x v="122"/>
    <s v="C.T. Nicovita Trujillo"/>
    <x v="406"/>
    <x v="0"/>
    <x v="0"/>
    <x v="340"/>
    <x v="0"/>
    <s v="Instalado"/>
    <s v="Inoperativo"/>
    <s v="Autoproductor"/>
    <x v="2"/>
    <x v="1"/>
    <x v="0"/>
    <x v="0"/>
    <s v="Privado"/>
    <s v="LA LIBERTAD"/>
    <s v="LA LIBERTAD"/>
    <s v="TRUJILLO"/>
    <s v="TRUJILLO"/>
    <n v="0"/>
    <x v="0"/>
    <n v="0"/>
    <x v="0"/>
    <n v="0"/>
    <x v="0"/>
    <x v="0"/>
    <n v="0"/>
    <n v="0"/>
    <m/>
    <n v="6.6666666666666666E-2"/>
    <n v="2.0833333333333332E-2"/>
    <n v="7.6479999999999997"/>
    <n v="0"/>
    <n v="3"/>
    <s v="BASE DE DATOS"/>
    <m/>
  </r>
  <r>
    <s v="20"/>
    <x v="0"/>
    <s v="CASTRO"/>
    <s v="31044894"/>
    <s v="31044894"/>
    <x v="4"/>
    <m/>
    <m/>
    <n v="1"/>
    <n v="1"/>
    <m/>
    <m/>
    <n v="25"/>
    <m/>
    <m/>
    <m/>
    <m/>
    <m/>
    <x v="0"/>
    <s v="CASTRO31044894HI"/>
    <s v="C¡a. Minera Castrovirreyna S.A."/>
    <x v="132"/>
    <x v="132"/>
    <s v="C.H. Santa InÚs"/>
    <x v="407"/>
    <x v="4"/>
    <x v="4"/>
    <x v="340"/>
    <x v="1"/>
    <s v="Instalado"/>
    <s v="Operativo"/>
    <s v="Autoproductor"/>
    <x v="2"/>
    <x v="1"/>
    <x v="0"/>
    <x v="0"/>
    <s v="Privado"/>
    <s v="HUANCAVELICA"/>
    <s v="HUANCAVELICA"/>
    <s v="CASTROVIRREYNA"/>
    <s v="SANTA ANA"/>
    <n v="0"/>
    <x v="7"/>
    <n v="0"/>
    <x v="0"/>
    <n v="0"/>
    <x v="0"/>
    <x v="0"/>
    <n v="25"/>
    <n v="2.5000000000000001E-2"/>
    <m/>
    <n v="8.3333333333333329E-2"/>
    <n v="8.3333333333333329E-2"/>
    <n v="7.6479999999999997"/>
    <n v="0"/>
    <n v="11"/>
    <s v="ESTIMADO"/>
    <m/>
  </r>
  <r>
    <s v="20"/>
    <x v="1"/>
    <s v="CASTRO"/>
    <s v="31044894"/>
    <s v="31044894"/>
    <x v="4"/>
    <m/>
    <m/>
    <n v="1"/>
    <n v="1"/>
    <m/>
    <m/>
    <n v="20"/>
    <m/>
    <m/>
    <m/>
    <m/>
    <m/>
    <x v="0"/>
    <s v="CASTRO31044894HI"/>
    <s v="C¡a. Minera Castrovirreyna S.A."/>
    <x v="132"/>
    <x v="132"/>
    <s v="C.H. Santa InÚs"/>
    <x v="407"/>
    <x v="4"/>
    <x v="4"/>
    <x v="340"/>
    <x v="1"/>
    <s v="Instalado"/>
    <s v="Operativo"/>
    <s v="Autoproductor"/>
    <x v="2"/>
    <x v="1"/>
    <x v="0"/>
    <x v="0"/>
    <s v="Privado"/>
    <s v="HUANCAVELICA"/>
    <s v="HUANCAVELICA"/>
    <s v="CASTROVIRREYNA"/>
    <s v="SANTA ANA"/>
    <n v="0"/>
    <x v="7"/>
    <n v="0"/>
    <x v="0"/>
    <n v="0"/>
    <x v="0"/>
    <x v="0"/>
    <n v="20"/>
    <n v="0.02"/>
    <m/>
    <n v="8.3333333333333329E-2"/>
    <n v="8.3333333333333329E-2"/>
    <n v="7.6479999999999997"/>
    <n v="0"/>
    <n v="11"/>
    <s v="ESTIMADO"/>
    <m/>
  </r>
  <r>
    <s v="20"/>
    <x v="2"/>
    <s v="CASTRO"/>
    <s v="31044894"/>
    <s v="31044894"/>
    <x v="4"/>
    <m/>
    <m/>
    <n v="1"/>
    <n v="1"/>
    <m/>
    <m/>
    <n v="10"/>
    <m/>
    <m/>
    <m/>
    <m/>
    <m/>
    <x v="0"/>
    <s v="CASTRO31044894HI"/>
    <s v="C¡a. Minera Castrovirreyna S.A."/>
    <x v="132"/>
    <x v="132"/>
    <s v="C.H. Santa InÚs"/>
    <x v="407"/>
    <x v="4"/>
    <x v="4"/>
    <x v="340"/>
    <x v="1"/>
    <s v="Instalado"/>
    <s v="Operativo"/>
    <s v="Autoproductor"/>
    <x v="2"/>
    <x v="1"/>
    <x v="0"/>
    <x v="0"/>
    <s v="Privado"/>
    <s v="HUANCAVELICA"/>
    <s v="HUANCAVELICA"/>
    <s v="CASTROVIRREYNA"/>
    <s v="SANTA ANA"/>
    <n v="0"/>
    <x v="7"/>
    <n v="0"/>
    <x v="0"/>
    <n v="0"/>
    <x v="0"/>
    <x v="0"/>
    <n v="10"/>
    <n v="0.01"/>
    <m/>
    <n v="8.3333333333333329E-2"/>
    <n v="8.3333333333333329E-2"/>
    <n v="7.6479999999999997"/>
    <n v="0"/>
    <n v="11"/>
    <s v="ESTIMADO"/>
    <m/>
  </r>
  <r>
    <s v="20"/>
    <x v="3"/>
    <s v="CASTRO"/>
    <s v="31044894"/>
    <s v="31044894"/>
    <x v="4"/>
    <m/>
    <m/>
    <n v="1"/>
    <n v="1"/>
    <m/>
    <m/>
    <n v="8"/>
    <m/>
    <m/>
    <m/>
    <m/>
    <m/>
    <x v="0"/>
    <s v="CASTRO31044894HI"/>
    <s v="C¡a. Minera Castrovirreyna S.A."/>
    <x v="132"/>
    <x v="132"/>
    <s v="C.H. Santa InÚs"/>
    <x v="407"/>
    <x v="4"/>
    <x v="4"/>
    <x v="340"/>
    <x v="1"/>
    <s v="Instalado"/>
    <s v="Operativo"/>
    <s v="Autoproductor"/>
    <x v="2"/>
    <x v="1"/>
    <x v="0"/>
    <x v="0"/>
    <s v="Privado"/>
    <s v="HUANCAVELICA"/>
    <s v="HUANCAVELICA"/>
    <s v="CASTROVIRREYNA"/>
    <s v="SANTA ANA"/>
    <n v="0"/>
    <x v="7"/>
    <n v="0"/>
    <x v="0"/>
    <n v="0"/>
    <x v="0"/>
    <x v="0"/>
    <n v="8"/>
    <n v="8.0000000000000002E-3"/>
    <m/>
    <n v="8.3333333333333329E-2"/>
    <n v="8.3333333333333329E-2"/>
    <n v="7.6479999999999997"/>
    <n v="0"/>
    <n v="11"/>
    <s v="ESTIMADO"/>
    <m/>
  </r>
  <r>
    <s v="20"/>
    <x v="4"/>
    <s v="CASTRO"/>
    <s v="31044894"/>
    <s v="31044894"/>
    <x v="4"/>
    <m/>
    <m/>
    <n v="1"/>
    <n v="1"/>
    <m/>
    <m/>
    <n v="10"/>
    <m/>
    <m/>
    <m/>
    <m/>
    <m/>
    <x v="0"/>
    <s v="CASTRO31044894HI"/>
    <s v="C¡a. Minera Castrovirreyna S.A."/>
    <x v="132"/>
    <x v="132"/>
    <s v="C.H. Santa InÚs"/>
    <x v="407"/>
    <x v="4"/>
    <x v="4"/>
    <x v="340"/>
    <x v="1"/>
    <s v="Instalado"/>
    <s v="Operativo"/>
    <s v="Autoproductor"/>
    <x v="2"/>
    <x v="1"/>
    <x v="0"/>
    <x v="0"/>
    <s v="Privado"/>
    <s v="HUANCAVELICA"/>
    <s v="HUANCAVELICA"/>
    <s v="CASTROVIRREYNA"/>
    <s v="SANTA ANA"/>
    <n v="0"/>
    <x v="7"/>
    <n v="0"/>
    <x v="0"/>
    <n v="0"/>
    <x v="0"/>
    <x v="0"/>
    <n v="10"/>
    <n v="0.01"/>
    <m/>
    <n v="8.3333333333333329E-2"/>
    <n v="8.3333333333333329E-2"/>
    <n v="7.6479999999999997"/>
    <n v="0"/>
    <n v="11"/>
    <s v="ESTIMADO"/>
    <m/>
  </r>
  <r>
    <s v="20"/>
    <x v="5"/>
    <s v="CASTRO"/>
    <s v="31044894"/>
    <s v="31044894"/>
    <x v="4"/>
    <m/>
    <m/>
    <n v="1"/>
    <n v="1"/>
    <m/>
    <m/>
    <n v="5"/>
    <m/>
    <m/>
    <m/>
    <m/>
    <m/>
    <x v="0"/>
    <s v="CASTRO31044894HI"/>
    <s v="C¡a. Minera Castrovirreyna S.A."/>
    <x v="132"/>
    <x v="132"/>
    <s v="C.H. Santa InÚs"/>
    <x v="407"/>
    <x v="4"/>
    <x v="4"/>
    <x v="340"/>
    <x v="1"/>
    <s v="Instalado"/>
    <s v="Operativo"/>
    <s v="Autoproductor"/>
    <x v="2"/>
    <x v="1"/>
    <x v="0"/>
    <x v="0"/>
    <s v="Privado"/>
    <s v="HUANCAVELICA"/>
    <s v="HUANCAVELICA"/>
    <s v="CASTROVIRREYNA"/>
    <s v="SANTA ANA"/>
    <n v="0"/>
    <x v="7"/>
    <n v="0"/>
    <x v="0"/>
    <n v="0"/>
    <x v="0"/>
    <x v="0"/>
    <n v="5"/>
    <n v="5.0000000000000001E-3"/>
    <m/>
    <n v="8.3333333333333329E-2"/>
    <n v="8.3333333333333329E-2"/>
    <n v="7.6479999999999997"/>
    <n v="0"/>
    <n v="11"/>
    <s v="ESTIMADO"/>
    <m/>
  </r>
  <r>
    <s v="20"/>
    <x v="6"/>
    <s v="CASTRO"/>
    <s v="31044894"/>
    <s v="31044894"/>
    <x v="4"/>
    <m/>
    <m/>
    <n v="1"/>
    <n v="1"/>
    <m/>
    <m/>
    <n v="4.5"/>
    <m/>
    <m/>
    <m/>
    <m/>
    <m/>
    <x v="0"/>
    <s v="CASTRO31044894HI"/>
    <s v="C¡a. Minera Castrovirreyna S.A."/>
    <x v="132"/>
    <x v="132"/>
    <s v="C.H. Santa InÚs"/>
    <x v="407"/>
    <x v="4"/>
    <x v="4"/>
    <x v="340"/>
    <x v="1"/>
    <s v="Instalado"/>
    <s v="Operativo"/>
    <s v="Autoproductor"/>
    <x v="2"/>
    <x v="1"/>
    <x v="0"/>
    <x v="0"/>
    <s v="Privado"/>
    <s v="HUANCAVELICA"/>
    <s v="HUANCAVELICA"/>
    <s v="CASTROVIRREYNA"/>
    <s v="SANTA ANA"/>
    <n v="0"/>
    <x v="7"/>
    <n v="0"/>
    <x v="0"/>
    <n v="0"/>
    <x v="0"/>
    <x v="0"/>
    <n v="4.5"/>
    <n v="4.4999999999999997E-3"/>
    <m/>
    <n v="8.3333333333333329E-2"/>
    <n v="8.3333333333333329E-2"/>
    <n v="7.6479999999999997"/>
    <n v="0"/>
    <n v="11"/>
    <s v="ESTIMADO"/>
    <m/>
  </r>
  <r>
    <s v="20"/>
    <x v="7"/>
    <s v="CASTRO"/>
    <s v="31044894"/>
    <s v="31044894"/>
    <x v="4"/>
    <m/>
    <m/>
    <n v="1"/>
    <n v="1"/>
    <m/>
    <m/>
    <n v="5"/>
    <m/>
    <m/>
    <m/>
    <m/>
    <m/>
    <x v="0"/>
    <s v="CASTRO31044894HI"/>
    <s v="C¡a. Minera Castrovirreyna S.A."/>
    <x v="132"/>
    <x v="132"/>
    <s v="C.H. Santa InÚs"/>
    <x v="407"/>
    <x v="4"/>
    <x v="4"/>
    <x v="340"/>
    <x v="1"/>
    <s v="Instalado"/>
    <s v="Operativo"/>
    <s v="Autoproductor"/>
    <x v="2"/>
    <x v="1"/>
    <x v="0"/>
    <x v="0"/>
    <s v="Privado"/>
    <s v="HUANCAVELICA"/>
    <s v="HUANCAVELICA"/>
    <s v="CASTROVIRREYNA"/>
    <s v="SANTA ANA"/>
    <n v="0"/>
    <x v="7"/>
    <n v="0"/>
    <x v="0"/>
    <n v="0"/>
    <x v="0"/>
    <x v="0"/>
    <n v="5"/>
    <n v="5.0000000000000001E-3"/>
    <m/>
    <n v="8.3333333333333329E-2"/>
    <n v="8.3333333333333329E-2"/>
    <n v="7.6479999999999997"/>
    <n v="0"/>
    <n v="11"/>
    <s v="ESTIMADO"/>
    <m/>
  </r>
  <r>
    <s v="20"/>
    <x v="8"/>
    <s v="CASTRO"/>
    <s v="31044894"/>
    <s v="31044894"/>
    <x v="4"/>
    <m/>
    <m/>
    <n v="1"/>
    <n v="1"/>
    <m/>
    <m/>
    <n v="5"/>
    <m/>
    <m/>
    <m/>
    <m/>
    <m/>
    <x v="0"/>
    <s v="CASTRO31044894HI"/>
    <s v="C¡a. Minera Castrovirreyna S.A."/>
    <x v="132"/>
    <x v="132"/>
    <s v="C.H. Santa InÚs"/>
    <x v="407"/>
    <x v="4"/>
    <x v="4"/>
    <x v="340"/>
    <x v="1"/>
    <s v="Instalado"/>
    <s v="Operativo"/>
    <s v="Autoproductor"/>
    <x v="2"/>
    <x v="1"/>
    <x v="0"/>
    <x v="0"/>
    <s v="Privado"/>
    <s v="HUANCAVELICA"/>
    <s v="HUANCAVELICA"/>
    <s v="CASTROVIRREYNA"/>
    <s v="SANTA ANA"/>
    <n v="0"/>
    <x v="7"/>
    <n v="0"/>
    <x v="0"/>
    <n v="0"/>
    <x v="0"/>
    <x v="0"/>
    <n v="5"/>
    <n v="5.0000000000000001E-3"/>
    <m/>
    <n v="8.3333333333333329E-2"/>
    <n v="8.3333333333333329E-2"/>
    <n v="7.6479999999999997"/>
    <n v="0"/>
    <n v="11"/>
    <s v="ESTIMADO"/>
    <m/>
  </r>
  <r>
    <s v="20"/>
    <x v="9"/>
    <s v="CASTRO"/>
    <s v="31044894"/>
    <s v="31044894"/>
    <x v="4"/>
    <m/>
    <m/>
    <n v="1"/>
    <n v="1"/>
    <m/>
    <m/>
    <n v="3.5"/>
    <m/>
    <m/>
    <m/>
    <m/>
    <m/>
    <x v="0"/>
    <s v="CASTRO31044894HI"/>
    <s v="C¡a. Minera Castrovirreyna S.A."/>
    <x v="132"/>
    <x v="132"/>
    <s v="C.H. Santa InÚs"/>
    <x v="407"/>
    <x v="4"/>
    <x v="4"/>
    <x v="340"/>
    <x v="1"/>
    <s v="Instalado"/>
    <s v="Operativo"/>
    <s v="Autoproductor"/>
    <x v="2"/>
    <x v="1"/>
    <x v="0"/>
    <x v="0"/>
    <s v="Privado"/>
    <s v="HUANCAVELICA"/>
    <s v="HUANCAVELICA"/>
    <s v="CASTROVIRREYNA"/>
    <s v="SANTA ANA"/>
    <n v="0"/>
    <x v="7"/>
    <n v="0"/>
    <x v="0"/>
    <n v="0"/>
    <x v="0"/>
    <x v="0"/>
    <n v="3.5"/>
    <n v="3.5000000000000001E-3"/>
    <m/>
    <n v="8.3333333333333329E-2"/>
    <n v="8.3333333333333329E-2"/>
    <n v="7.6479999999999997"/>
    <n v="0"/>
    <n v="11"/>
    <s v="ESTIMADO"/>
    <m/>
  </r>
  <r>
    <s v="20"/>
    <x v="10"/>
    <s v="CASTRO"/>
    <s v="31044894"/>
    <s v="31044894"/>
    <x v="4"/>
    <m/>
    <m/>
    <n v="1"/>
    <n v="1"/>
    <m/>
    <m/>
    <n v="4"/>
    <m/>
    <m/>
    <m/>
    <m/>
    <m/>
    <x v="0"/>
    <s v="CASTRO31044894HI"/>
    <s v="C¡a. Minera Castrovirreyna S.A."/>
    <x v="132"/>
    <x v="132"/>
    <s v="C.H. Santa InÚs"/>
    <x v="407"/>
    <x v="4"/>
    <x v="4"/>
    <x v="340"/>
    <x v="1"/>
    <s v="Instalado"/>
    <s v="Operativo"/>
    <s v="Autoproductor"/>
    <x v="2"/>
    <x v="1"/>
    <x v="0"/>
    <x v="0"/>
    <s v="Privado"/>
    <s v="HUANCAVELICA"/>
    <s v="HUANCAVELICA"/>
    <s v="CASTROVIRREYNA"/>
    <s v="SANTA ANA"/>
    <n v="0"/>
    <x v="7"/>
    <n v="0"/>
    <x v="0"/>
    <n v="0"/>
    <x v="0"/>
    <x v="0"/>
    <n v="4"/>
    <n v="4.0000000000000001E-3"/>
    <m/>
    <n v="8.3333333333333329E-2"/>
    <n v="8.3333333333333329E-2"/>
    <n v="7.6479999999999997"/>
    <n v="0"/>
    <n v="11"/>
    <s v="ESTIMADO"/>
    <m/>
  </r>
  <r>
    <s v="20"/>
    <x v="11"/>
    <s v="CASTRO"/>
    <s v="31044894"/>
    <s v="31044894"/>
    <x v="4"/>
    <m/>
    <m/>
    <n v="1"/>
    <n v="1"/>
    <m/>
    <m/>
    <n v="4.5"/>
    <m/>
    <m/>
    <m/>
    <m/>
    <m/>
    <x v="0"/>
    <s v="CASTRO31044894HI"/>
    <s v="C¡a. Minera Castrovirreyna S.A."/>
    <x v="132"/>
    <x v="132"/>
    <s v="C.H. Santa InÚs"/>
    <x v="407"/>
    <x v="4"/>
    <x v="4"/>
    <x v="340"/>
    <x v="1"/>
    <s v="Instalado"/>
    <s v="Operativo"/>
    <s v="Autoproductor"/>
    <x v="2"/>
    <x v="1"/>
    <x v="0"/>
    <x v="0"/>
    <s v="Privado"/>
    <s v="HUANCAVELICA"/>
    <s v="HUANCAVELICA"/>
    <s v="CASTROVIRREYNA"/>
    <s v="SANTA ANA"/>
    <n v="0"/>
    <x v="7"/>
    <n v="0"/>
    <x v="0"/>
    <n v="0"/>
    <x v="0"/>
    <x v="0"/>
    <n v="4.5"/>
    <n v="4.4999999999999997E-3"/>
    <m/>
    <n v="8.3333333333333329E-2"/>
    <n v="8.3333333333333329E-2"/>
    <n v="7.6479999999999997"/>
    <n v="0"/>
    <n v="11"/>
    <s v="ESTIMADO"/>
    <m/>
  </r>
  <r>
    <s v="20"/>
    <x v="0"/>
    <s v="CELIMA"/>
    <s v="33108900"/>
    <s v="33108900"/>
    <x v="0"/>
    <m/>
    <m/>
    <n v="3.3090000000000002"/>
    <n v="3.1435499999999998"/>
    <m/>
    <m/>
    <n v="4.5779480520947704"/>
    <m/>
    <m/>
    <m/>
    <m/>
    <m/>
    <x v="0"/>
    <s v="CELIMA33108900EL"/>
    <s v="Ceramica Lima S.A."/>
    <x v="133"/>
    <x v="133"/>
    <s v="Celima 01"/>
    <x v="408"/>
    <x v="0"/>
    <x v="0"/>
    <x v="340"/>
    <x v="0"/>
    <s v="Instalado"/>
    <s v="Operativo"/>
    <s v="Autoproductor"/>
    <x v="2"/>
    <x v="0"/>
    <x v="0"/>
    <x v="0"/>
    <s v="Privado"/>
    <s v="LIMA"/>
    <s v="LIMA"/>
    <s v="LIMA"/>
    <s v="SAN MARTIN DE PORRES"/>
    <n v="0"/>
    <x v="0"/>
    <n v="0"/>
    <x v="0"/>
    <n v="0"/>
    <x v="0"/>
    <x v="0"/>
    <n v="4.5779480520947704"/>
    <n v="4.5779480520947704E-3"/>
    <m/>
    <n v="0.27575"/>
    <n v="0.26196249999999999"/>
    <n v="7.6479999999999997"/>
    <n v="0"/>
    <n v="14"/>
    <s v="ESTIMADO"/>
    <m/>
  </r>
  <r>
    <s v="20"/>
    <x v="1"/>
    <s v="CELIMA"/>
    <s v="33108900"/>
    <s v="33108900"/>
    <x v="0"/>
    <m/>
    <m/>
    <n v="3.3090000000000002"/>
    <n v="3.1435499999999998"/>
    <m/>
    <m/>
    <n v="4.5779480520947704"/>
    <m/>
    <m/>
    <m/>
    <m/>
    <m/>
    <x v="0"/>
    <s v="CELIMA33108900EL"/>
    <s v="Ceramica Lima S.A."/>
    <x v="133"/>
    <x v="133"/>
    <s v="Celima 01"/>
    <x v="408"/>
    <x v="0"/>
    <x v="0"/>
    <x v="340"/>
    <x v="0"/>
    <s v="Instalado"/>
    <s v="Operativo"/>
    <s v="Autoproductor"/>
    <x v="2"/>
    <x v="0"/>
    <x v="0"/>
    <x v="0"/>
    <s v="Privado"/>
    <s v="LIMA"/>
    <s v="LIMA"/>
    <s v="LIMA"/>
    <s v="SAN MARTIN DE PORRES"/>
    <n v="0"/>
    <x v="0"/>
    <n v="0"/>
    <x v="0"/>
    <n v="0"/>
    <x v="0"/>
    <x v="0"/>
    <n v="4.5779480520947704"/>
    <n v="4.5779480520947704E-3"/>
    <m/>
    <n v="0.27575"/>
    <n v="0.26196249999999999"/>
    <n v="7.6479999999999997"/>
    <n v="0"/>
    <n v="14"/>
    <s v="ESTIMADO"/>
    <m/>
  </r>
  <r>
    <s v="20"/>
    <x v="2"/>
    <s v="CELIMA"/>
    <s v="33108900"/>
    <s v="33108900"/>
    <x v="0"/>
    <m/>
    <m/>
    <n v="3.3090000000000002"/>
    <n v="3.1435499999999998"/>
    <m/>
    <m/>
    <n v="4.5779480520947704"/>
    <m/>
    <m/>
    <m/>
    <m/>
    <m/>
    <x v="0"/>
    <s v="CELIMA33108900EL"/>
    <s v="Ceramica Lima S.A."/>
    <x v="133"/>
    <x v="133"/>
    <s v="Celima 01"/>
    <x v="408"/>
    <x v="0"/>
    <x v="0"/>
    <x v="340"/>
    <x v="0"/>
    <s v="Instalado"/>
    <s v="Operativo"/>
    <s v="Autoproductor"/>
    <x v="2"/>
    <x v="0"/>
    <x v="0"/>
    <x v="0"/>
    <s v="Privado"/>
    <s v="LIMA"/>
    <s v="LIMA"/>
    <s v="LIMA"/>
    <s v="SAN MARTIN DE PORRES"/>
    <n v="0"/>
    <x v="0"/>
    <n v="0"/>
    <x v="0"/>
    <n v="0"/>
    <x v="0"/>
    <x v="0"/>
    <n v="4.5779480520947704"/>
    <n v="4.5779480520947704E-3"/>
    <m/>
    <n v="0.27575"/>
    <n v="0.26196249999999999"/>
    <n v="7.6479999999999997"/>
    <n v="0"/>
    <n v="14"/>
    <s v="ESTIMADO"/>
    <m/>
  </r>
  <r>
    <s v="20"/>
    <x v="3"/>
    <s v="CELIMA"/>
    <s v="33108900"/>
    <s v="33108900"/>
    <x v="0"/>
    <m/>
    <m/>
    <n v="3.3090000000000002"/>
    <n v="3.1435499999999998"/>
    <m/>
    <m/>
    <n v="4.5779480520947704"/>
    <m/>
    <m/>
    <m/>
    <m/>
    <m/>
    <x v="0"/>
    <s v="CELIMA33108900EL"/>
    <s v="Ceramica Lima S.A."/>
    <x v="133"/>
    <x v="133"/>
    <s v="Celima 01"/>
    <x v="408"/>
    <x v="0"/>
    <x v="0"/>
    <x v="340"/>
    <x v="0"/>
    <s v="Instalado"/>
    <s v="Operativo"/>
    <s v="Autoproductor"/>
    <x v="2"/>
    <x v="0"/>
    <x v="0"/>
    <x v="0"/>
    <s v="Privado"/>
    <s v="LIMA"/>
    <s v="LIMA"/>
    <s v="LIMA"/>
    <s v="SAN MARTIN DE PORRES"/>
    <n v="0"/>
    <x v="0"/>
    <n v="0"/>
    <x v="0"/>
    <n v="0"/>
    <x v="0"/>
    <x v="0"/>
    <n v="4.5779480520947704"/>
    <n v="4.5779480520947704E-3"/>
    <m/>
    <n v="0.27575"/>
    <n v="0.26196249999999999"/>
    <n v="7.6479999999999997"/>
    <n v="0"/>
    <n v="14"/>
    <s v="ESTIMADO"/>
    <m/>
  </r>
  <r>
    <s v="20"/>
    <x v="4"/>
    <s v="CELIMA"/>
    <s v="33108900"/>
    <s v="33108900"/>
    <x v="0"/>
    <m/>
    <m/>
    <n v="3.3090000000000002"/>
    <n v="3.1435499999999998"/>
    <m/>
    <m/>
    <n v="4.5779480520947704"/>
    <m/>
    <m/>
    <m/>
    <m/>
    <m/>
    <x v="0"/>
    <s v="CELIMA33108900EL"/>
    <s v="Ceramica Lima S.A."/>
    <x v="133"/>
    <x v="133"/>
    <s v="Celima 01"/>
    <x v="408"/>
    <x v="0"/>
    <x v="0"/>
    <x v="340"/>
    <x v="0"/>
    <s v="Instalado"/>
    <s v="Operativo"/>
    <s v="Autoproductor"/>
    <x v="2"/>
    <x v="0"/>
    <x v="0"/>
    <x v="0"/>
    <s v="Privado"/>
    <s v="LIMA"/>
    <s v="LIMA"/>
    <s v="LIMA"/>
    <s v="SAN MARTIN DE PORRES"/>
    <n v="0"/>
    <x v="0"/>
    <n v="0"/>
    <x v="0"/>
    <n v="0"/>
    <x v="0"/>
    <x v="0"/>
    <n v="4.5779480520947704"/>
    <n v="4.5779480520947704E-3"/>
    <m/>
    <n v="0.27575"/>
    <n v="0.26196249999999999"/>
    <n v="7.6479999999999997"/>
    <n v="0"/>
    <n v="14"/>
    <s v="ESTIMADO"/>
    <m/>
  </r>
  <r>
    <s v="20"/>
    <x v="5"/>
    <s v="CELIMA"/>
    <s v="33108900"/>
    <s v="33108900"/>
    <x v="0"/>
    <m/>
    <m/>
    <n v="3.3090000000000002"/>
    <n v="3.1435499999999998"/>
    <m/>
    <m/>
    <n v="4.5779480520947704"/>
    <m/>
    <m/>
    <m/>
    <m/>
    <m/>
    <x v="0"/>
    <s v="CELIMA33108900EL"/>
    <s v="Ceramica Lima S.A."/>
    <x v="133"/>
    <x v="133"/>
    <s v="Celima 01"/>
    <x v="408"/>
    <x v="0"/>
    <x v="0"/>
    <x v="340"/>
    <x v="0"/>
    <s v="Instalado"/>
    <s v="Operativo"/>
    <s v="Autoproductor"/>
    <x v="2"/>
    <x v="0"/>
    <x v="0"/>
    <x v="0"/>
    <s v="Privado"/>
    <s v="LIMA"/>
    <s v="LIMA"/>
    <s v="LIMA"/>
    <s v="SAN MARTIN DE PORRES"/>
    <n v="0"/>
    <x v="0"/>
    <n v="0"/>
    <x v="0"/>
    <n v="0"/>
    <x v="0"/>
    <x v="0"/>
    <n v="4.5779480520947704"/>
    <n v="4.5779480520947704E-3"/>
    <m/>
    <n v="0.27575"/>
    <n v="0.26196249999999999"/>
    <n v="7.6479999999999997"/>
    <n v="0"/>
    <n v="14"/>
    <s v="ESTIMADO"/>
    <m/>
  </r>
  <r>
    <s v="20"/>
    <x v="6"/>
    <s v="CELIMA"/>
    <s v="33108900"/>
    <s v="33108900"/>
    <x v="0"/>
    <m/>
    <m/>
    <n v="3.3090000000000002"/>
    <n v="3.1435499999999998"/>
    <m/>
    <m/>
    <n v="4.5779480520947704"/>
    <m/>
    <m/>
    <m/>
    <m/>
    <m/>
    <x v="0"/>
    <s v="CELIMA33108900EL"/>
    <s v="Ceramica Lima S.A."/>
    <x v="133"/>
    <x v="133"/>
    <s v="Celima 01"/>
    <x v="408"/>
    <x v="0"/>
    <x v="0"/>
    <x v="340"/>
    <x v="0"/>
    <s v="Instalado"/>
    <s v="Operativo"/>
    <s v="Autoproductor"/>
    <x v="2"/>
    <x v="0"/>
    <x v="0"/>
    <x v="0"/>
    <s v="Privado"/>
    <s v="LIMA"/>
    <s v="LIMA"/>
    <s v="LIMA"/>
    <s v="SAN MARTIN DE PORRES"/>
    <n v="0"/>
    <x v="0"/>
    <n v="0"/>
    <x v="0"/>
    <n v="0"/>
    <x v="0"/>
    <x v="0"/>
    <n v="4.5779480520947704"/>
    <n v="4.5779480520947704E-3"/>
    <m/>
    <n v="0.27575"/>
    <n v="0.26196249999999999"/>
    <n v="7.6479999999999997"/>
    <n v="0"/>
    <n v="14"/>
    <s v="ESTIMADO"/>
    <m/>
  </r>
  <r>
    <s v="20"/>
    <x v="7"/>
    <s v="CELIMA"/>
    <s v="33108900"/>
    <s v="33108900"/>
    <x v="0"/>
    <m/>
    <m/>
    <n v="3.3090000000000002"/>
    <n v="3.1435499999999998"/>
    <m/>
    <m/>
    <n v="4.5779480520947704"/>
    <m/>
    <m/>
    <m/>
    <m/>
    <m/>
    <x v="0"/>
    <s v="CELIMA33108900EL"/>
    <s v="Ceramica Lima S.A."/>
    <x v="133"/>
    <x v="133"/>
    <s v="Celima 01"/>
    <x v="408"/>
    <x v="0"/>
    <x v="0"/>
    <x v="340"/>
    <x v="0"/>
    <s v="Instalado"/>
    <s v="Operativo"/>
    <s v="Autoproductor"/>
    <x v="2"/>
    <x v="0"/>
    <x v="0"/>
    <x v="0"/>
    <s v="Privado"/>
    <s v="LIMA"/>
    <s v="LIMA"/>
    <s v="LIMA"/>
    <s v="SAN MARTIN DE PORRES"/>
    <n v="0"/>
    <x v="0"/>
    <n v="0"/>
    <x v="0"/>
    <n v="0"/>
    <x v="0"/>
    <x v="0"/>
    <n v="4.5779480520947704"/>
    <n v="4.5779480520947704E-3"/>
    <m/>
    <n v="0.27575"/>
    <n v="0.26196249999999999"/>
    <n v="7.6479999999999997"/>
    <n v="0"/>
    <n v="14"/>
    <s v="ESTIMADO"/>
    <m/>
  </r>
  <r>
    <s v="20"/>
    <x v="8"/>
    <s v="CELIMA"/>
    <s v="33108900"/>
    <s v="33108900"/>
    <x v="0"/>
    <m/>
    <m/>
    <n v="3.3090000000000002"/>
    <n v="3.1435499999999998"/>
    <m/>
    <m/>
    <n v="4.5779480520947704"/>
    <m/>
    <m/>
    <m/>
    <m/>
    <m/>
    <x v="0"/>
    <s v="CELIMA33108900EL"/>
    <s v="Ceramica Lima S.A."/>
    <x v="133"/>
    <x v="133"/>
    <s v="Celima 01"/>
    <x v="408"/>
    <x v="0"/>
    <x v="0"/>
    <x v="340"/>
    <x v="0"/>
    <s v="Instalado"/>
    <s v="Operativo"/>
    <s v="Autoproductor"/>
    <x v="2"/>
    <x v="0"/>
    <x v="0"/>
    <x v="0"/>
    <s v="Privado"/>
    <s v="LIMA"/>
    <s v="LIMA"/>
    <s v="LIMA"/>
    <s v="SAN MARTIN DE PORRES"/>
    <n v="0"/>
    <x v="0"/>
    <n v="0"/>
    <x v="0"/>
    <n v="0"/>
    <x v="0"/>
    <x v="0"/>
    <n v="4.5779480520947704"/>
    <n v="4.5779480520947704E-3"/>
    <m/>
    <n v="0.27575"/>
    <n v="0.26196249999999999"/>
    <n v="7.6479999999999997"/>
    <n v="0"/>
    <n v="14"/>
    <s v="ESTIMADO"/>
    <m/>
  </r>
  <r>
    <s v="20"/>
    <x v="9"/>
    <s v="CELIMA"/>
    <s v="33108900"/>
    <s v="33108900"/>
    <x v="0"/>
    <m/>
    <m/>
    <n v="3.3090000000000002"/>
    <n v="3.1435499999999998"/>
    <m/>
    <m/>
    <n v="4.5779480520947704"/>
    <m/>
    <m/>
    <m/>
    <m/>
    <m/>
    <x v="0"/>
    <s v="CELIMA33108900EL"/>
    <s v="Ceramica Lima S.A."/>
    <x v="133"/>
    <x v="133"/>
    <s v="Celima 01"/>
    <x v="408"/>
    <x v="0"/>
    <x v="0"/>
    <x v="340"/>
    <x v="0"/>
    <s v="Instalado"/>
    <s v="Operativo"/>
    <s v="Autoproductor"/>
    <x v="2"/>
    <x v="0"/>
    <x v="0"/>
    <x v="0"/>
    <s v="Privado"/>
    <s v="LIMA"/>
    <s v="LIMA"/>
    <s v="LIMA"/>
    <s v="SAN MARTIN DE PORRES"/>
    <n v="0"/>
    <x v="0"/>
    <n v="0"/>
    <x v="0"/>
    <n v="0"/>
    <x v="0"/>
    <x v="0"/>
    <n v="4.5779480520947704"/>
    <n v="4.5779480520947704E-3"/>
    <m/>
    <n v="0.27575"/>
    <n v="0.26196249999999999"/>
    <n v="7.6479999999999997"/>
    <n v="0"/>
    <n v="14"/>
    <s v="ESTIMADO"/>
    <m/>
  </r>
  <r>
    <s v="20"/>
    <x v="10"/>
    <s v="CELIMA"/>
    <s v="33108900"/>
    <s v="33108900"/>
    <x v="0"/>
    <m/>
    <m/>
    <n v="3.3090000000000002"/>
    <n v="3.1435499999999998"/>
    <m/>
    <m/>
    <n v="4.5779480520947704"/>
    <m/>
    <m/>
    <m/>
    <m/>
    <m/>
    <x v="0"/>
    <s v="CELIMA33108900EL"/>
    <s v="Ceramica Lima S.A."/>
    <x v="133"/>
    <x v="133"/>
    <s v="Celima 01"/>
    <x v="408"/>
    <x v="0"/>
    <x v="0"/>
    <x v="340"/>
    <x v="0"/>
    <s v="Instalado"/>
    <s v="Operativo"/>
    <s v="Autoproductor"/>
    <x v="2"/>
    <x v="0"/>
    <x v="0"/>
    <x v="0"/>
    <s v="Privado"/>
    <s v="LIMA"/>
    <s v="LIMA"/>
    <s v="LIMA"/>
    <s v="SAN MARTIN DE PORRES"/>
    <n v="0"/>
    <x v="0"/>
    <n v="0"/>
    <x v="0"/>
    <n v="0"/>
    <x v="0"/>
    <x v="0"/>
    <n v="4.5779480520947704"/>
    <n v="4.5779480520947704E-3"/>
    <m/>
    <n v="0.27575"/>
    <n v="0.26196249999999999"/>
    <n v="7.6479999999999997"/>
    <n v="0"/>
    <n v="14"/>
    <s v="ESTIMADO"/>
    <m/>
  </r>
  <r>
    <s v="20"/>
    <x v="11"/>
    <s v="CELIMA"/>
    <s v="33108900"/>
    <s v="33108900"/>
    <x v="0"/>
    <m/>
    <m/>
    <n v="3.3090000000000002"/>
    <n v="3.1435499999999998"/>
    <m/>
    <m/>
    <n v="4.5779480520947704"/>
    <m/>
    <m/>
    <m/>
    <m/>
    <m/>
    <x v="0"/>
    <s v="CELIMA33108900EL"/>
    <s v="Ceramica Lima S.A."/>
    <x v="133"/>
    <x v="133"/>
    <s v="Celima 01"/>
    <x v="408"/>
    <x v="0"/>
    <x v="0"/>
    <x v="340"/>
    <x v="0"/>
    <s v="Instalado"/>
    <s v="Operativo"/>
    <s v="Autoproductor"/>
    <x v="2"/>
    <x v="0"/>
    <x v="0"/>
    <x v="0"/>
    <s v="Privado"/>
    <s v="LIMA"/>
    <s v="LIMA"/>
    <s v="LIMA"/>
    <s v="SAN MARTIN DE PORRES"/>
    <n v="0"/>
    <x v="0"/>
    <n v="0"/>
    <x v="0"/>
    <n v="0"/>
    <x v="0"/>
    <x v="0"/>
    <n v="4.5779480520947704"/>
    <n v="4.5779480520947704E-3"/>
    <m/>
    <n v="0.27575"/>
    <n v="0.26196249999999999"/>
    <n v="7.6479999999999997"/>
    <n v="0"/>
    <n v="14"/>
    <s v="ESTIMADO"/>
    <m/>
  </r>
  <r>
    <s v="20"/>
    <x v="0"/>
    <s v="CELIMA"/>
    <s v="33109000"/>
    <s v="33109000"/>
    <x v="0"/>
    <m/>
    <m/>
    <n v="2.4750000000000005"/>
    <n v="2.3512500000000003"/>
    <m/>
    <m/>
    <n v="4.3256907254550532"/>
    <m/>
    <m/>
    <m/>
    <m/>
    <m/>
    <x v="0"/>
    <s v="CELIMA33109000EL"/>
    <s v="Ceramica Lima S.A."/>
    <x v="133"/>
    <x v="133"/>
    <s v="Celima 02"/>
    <x v="409"/>
    <x v="0"/>
    <x v="0"/>
    <x v="340"/>
    <x v="0"/>
    <s v="Instalado"/>
    <s v="Operativo"/>
    <s v="Autoproductor"/>
    <x v="2"/>
    <x v="0"/>
    <x v="0"/>
    <x v="0"/>
    <s v="Privado"/>
    <s v="LIMA"/>
    <s v="LIMA"/>
    <s v="LIMA"/>
    <s v="SAN MARTIN DE PORRES"/>
    <n v="0"/>
    <x v="0"/>
    <n v="0"/>
    <x v="0"/>
    <n v="0"/>
    <x v="0"/>
    <x v="0"/>
    <n v="4.3256907254550532"/>
    <n v="4.3256907254550529E-3"/>
    <m/>
    <n v="0.20625000000000004"/>
    <n v="0.19593750000000001"/>
    <n v="7.6479999999999997"/>
    <n v="0"/>
    <n v="14"/>
    <s v="ESTIMADO"/>
    <m/>
  </r>
  <r>
    <s v="20"/>
    <x v="1"/>
    <s v="CELIMA"/>
    <s v="33109000"/>
    <s v="33109000"/>
    <x v="0"/>
    <m/>
    <m/>
    <n v="2.4750000000000005"/>
    <n v="2.3512500000000003"/>
    <m/>
    <m/>
    <n v="4.3256907254550532"/>
    <m/>
    <m/>
    <m/>
    <m/>
    <m/>
    <x v="0"/>
    <s v="CELIMA33109000EL"/>
    <s v="Ceramica Lima S.A."/>
    <x v="133"/>
    <x v="133"/>
    <s v="Celima 02"/>
    <x v="409"/>
    <x v="0"/>
    <x v="0"/>
    <x v="340"/>
    <x v="0"/>
    <s v="Instalado"/>
    <s v="Operativo"/>
    <s v="Autoproductor"/>
    <x v="2"/>
    <x v="0"/>
    <x v="0"/>
    <x v="0"/>
    <s v="Privado"/>
    <s v="LIMA"/>
    <s v="LIMA"/>
    <s v="LIMA"/>
    <s v="SAN MARTIN DE PORRES"/>
    <n v="0"/>
    <x v="0"/>
    <n v="0"/>
    <x v="0"/>
    <n v="0"/>
    <x v="0"/>
    <x v="0"/>
    <n v="4.3256907254550532"/>
    <n v="4.3256907254550529E-3"/>
    <m/>
    <n v="0.20625000000000004"/>
    <n v="0.19593750000000001"/>
    <n v="7.6479999999999997"/>
    <n v="0"/>
    <n v="14"/>
    <s v="ESTIMADO"/>
    <m/>
  </r>
  <r>
    <s v="20"/>
    <x v="2"/>
    <s v="CELIMA"/>
    <s v="33109000"/>
    <s v="33109000"/>
    <x v="0"/>
    <m/>
    <m/>
    <n v="2.4750000000000005"/>
    <n v="2.3512500000000003"/>
    <m/>
    <m/>
    <n v="4.3256907254550532"/>
    <m/>
    <m/>
    <m/>
    <m/>
    <m/>
    <x v="0"/>
    <s v="CELIMA33109000EL"/>
    <s v="Ceramica Lima S.A."/>
    <x v="133"/>
    <x v="133"/>
    <s v="Celima 02"/>
    <x v="409"/>
    <x v="0"/>
    <x v="0"/>
    <x v="340"/>
    <x v="0"/>
    <s v="Instalado"/>
    <s v="Operativo"/>
    <s v="Autoproductor"/>
    <x v="2"/>
    <x v="0"/>
    <x v="0"/>
    <x v="0"/>
    <s v="Privado"/>
    <s v="LIMA"/>
    <s v="LIMA"/>
    <s v="LIMA"/>
    <s v="SAN MARTIN DE PORRES"/>
    <n v="0"/>
    <x v="0"/>
    <n v="0"/>
    <x v="0"/>
    <n v="0"/>
    <x v="0"/>
    <x v="0"/>
    <n v="4.3256907254550532"/>
    <n v="4.3256907254550529E-3"/>
    <m/>
    <n v="0.20625000000000004"/>
    <n v="0.19593750000000001"/>
    <n v="7.6479999999999997"/>
    <n v="0"/>
    <n v="14"/>
    <s v="ESTIMADO"/>
    <m/>
  </r>
  <r>
    <s v="20"/>
    <x v="3"/>
    <s v="CELIMA"/>
    <s v="33109000"/>
    <s v="33109000"/>
    <x v="0"/>
    <m/>
    <m/>
    <n v="2.4750000000000005"/>
    <n v="2.3512500000000003"/>
    <m/>
    <m/>
    <n v="4.3256907254550532"/>
    <m/>
    <m/>
    <m/>
    <m/>
    <m/>
    <x v="0"/>
    <s v="CELIMA33109000EL"/>
    <s v="Ceramica Lima S.A."/>
    <x v="133"/>
    <x v="133"/>
    <s v="Celima 02"/>
    <x v="409"/>
    <x v="0"/>
    <x v="0"/>
    <x v="340"/>
    <x v="0"/>
    <s v="Instalado"/>
    <s v="Operativo"/>
    <s v="Autoproductor"/>
    <x v="2"/>
    <x v="0"/>
    <x v="0"/>
    <x v="0"/>
    <s v="Privado"/>
    <s v="LIMA"/>
    <s v="LIMA"/>
    <s v="LIMA"/>
    <s v="SAN MARTIN DE PORRES"/>
    <n v="0"/>
    <x v="0"/>
    <n v="0"/>
    <x v="0"/>
    <n v="0"/>
    <x v="0"/>
    <x v="0"/>
    <n v="4.3256907254550532"/>
    <n v="4.3256907254550529E-3"/>
    <m/>
    <n v="0.20625000000000004"/>
    <n v="0.19593750000000001"/>
    <n v="7.6479999999999997"/>
    <n v="0"/>
    <n v="14"/>
    <s v="ESTIMADO"/>
    <m/>
  </r>
  <r>
    <s v="20"/>
    <x v="4"/>
    <s v="CELIMA"/>
    <s v="33109000"/>
    <s v="33109000"/>
    <x v="0"/>
    <m/>
    <m/>
    <n v="2.4750000000000005"/>
    <n v="2.3512500000000003"/>
    <m/>
    <m/>
    <n v="4.3256907254550532"/>
    <m/>
    <m/>
    <m/>
    <m/>
    <m/>
    <x v="0"/>
    <s v="CELIMA33109000EL"/>
    <s v="Ceramica Lima S.A."/>
    <x v="133"/>
    <x v="133"/>
    <s v="Celima 02"/>
    <x v="409"/>
    <x v="0"/>
    <x v="0"/>
    <x v="340"/>
    <x v="0"/>
    <s v="Instalado"/>
    <s v="Operativo"/>
    <s v="Autoproductor"/>
    <x v="2"/>
    <x v="0"/>
    <x v="0"/>
    <x v="0"/>
    <s v="Privado"/>
    <s v="LIMA"/>
    <s v="LIMA"/>
    <s v="LIMA"/>
    <s v="SAN MARTIN DE PORRES"/>
    <n v="0"/>
    <x v="0"/>
    <n v="0"/>
    <x v="0"/>
    <n v="0"/>
    <x v="0"/>
    <x v="0"/>
    <n v="4.3256907254550532"/>
    <n v="4.3256907254550529E-3"/>
    <m/>
    <n v="0.20625000000000004"/>
    <n v="0.19593750000000001"/>
    <n v="7.6479999999999997"/>
    <n v="0"/>
    <n v="14"/>
    <s v="ESTIMADO"/>
    <m/>
  </r>
  <r>
    <s v="20"/>
    <x v="5"/>
    <s v="CELIMA"/>
    <s v="33109000"/>
    <s v="33109000"/>
    <x v="0"/>
    <m/>
    <m/>
    <n v="2.4750000000000005"/>
    <n v="2.3512500000000003"/>
    <m/>
    <m/>
    <n v="4.3256907254550532"/>
    <m/>
    <m/>
    <m/>
    <m/>
    <m/>
    <x v="0"/>
    <s v="CELIMA33109000EL"/>
    <s v="Ceramica Lima S.A."/>
    <x v="133"/>
    <x v="133"/>
    <s v="Celima 02"/>
    <x v="409"/>
    <x v="0"/>
    <x v="0"/>
    <x v="340"/>
    <x v="0"/>
    <s v="Instalado"/>
    <s v="Operativo"/>
    <s v="Autoproductor"/>
    <x v="2"/>
    <x v="0"/>
    <x v="0"/>
    <x v="0"/>
    <s v="Privado"/>
    <s v="LIMA"/>
    <s v="LIMA"/>
    <s v="LIMA"/>
    <s v="SAN MARTIN DE PORRES"/>
    <n v="0"/>
    <x v="0"/>
    <n v="0"/>
    <x v="0"/>
    <n v="0"/>
    <x v="0"/>
    <x v="0"/>
    <n v="4.3256907254550532"/>
    <n v="4.3256907254550529E-3"/>
    <m/>
    <n v="0.20625000000000004"/>
    <n v="0.19593750000000001"/>
    <n v="7.6479999999999997"/>
    <n v="0"/>
    <n v="14"/>
    <s v="ESTIMADO"/>
    <m/>
  </r>
  <r>
    <s v="20"/>
    <x v="6"/>
    <s v="CELIMA"/>
    <s v="33109000"/>
    <s v="33109000"/>
    <x v="0"/>
    <m/>
    <m/>
    <n v="2.4750000000000005"/>
    <n v="2.3512500000000003"/>
    <m/>
    <m/>
    <n v="4.3256907254550532"/>
    <m/>
    <m/>
    <m/>
    <m/>
    <m/>
    <x v="0"/>
    <s v="CELIMA33109000EL"/>
    <s v="Ceramica Lima S.A."/>
    <x v="133"/>
    <x v="133"/>
    <s v="Celima 02"/>
    <x v="409"/>
    <x v="0"/>
    <x v="0"/>
    <x v="340"/>
    <x v="0"/>
    <s v="Instalado"/>
    <s v="Operativo"/>
    <s v="Autoproductor"/>
    <x v="2"/>
    <x v="0"/>
    <x v="0"/>
    <x v="0"/>
    <s v="Privado"/>
    <s v="LIMA"/>
    <s v="LIMA"/>
    <s v="LIMA"/>
    <s v="SAN MARTIN DE PORRES"/>
    <n v="0"/>
    <x v="0"/>
    <n v="0"/>
    <x v="0"/>
    <n v="0"/>
    <x v="0"/>
    <x v="0"/>
    <n v="4.3256907254550532"/>
    <n v="4.3256907254550529E-3"/>
    <m/>
    <n v="0.20625000000000004"/>
    <n v="0.19593750000000001"/>
    <n v="7.6479999999999997"/>
    <n v="0"/>
    <n v="14"/>
    <s v="ESTIMADO"/>
    <m/>
  </r>
  <r>
    <s v="20"/>
    <x v="7"/>
    <s v="CELIMA"/>
    <s v="33109000"/>
    <s v="33109000"/>
    <x v="0"/>
    <m/>
    <m/>
    <n v="2.4750000000000005"/>
    <n v="2.3512500000000003"/>
    <m/>
    <m/>
    <n v="4.3256907254550532"/>
    <m/>
    <m/>
    <m/>
    <m/>
    <m/>
    <x v="0"/>
    <s v="CELIMA33109000EL"/>
    <s v="Ceramica Lima S.A."/>
    <x v="133"/>
    <x v="133"/>
    <s v="Celima 02"/>
    <x v="409"/>
    <x v="0"/>
    <x v="0"/>
    <x v="340"/>
    <x v="0"/>
    <s v="Instalado"/>
    <s v="Operativo"/>
    <s v="Autoproductor"/>
    <x v="2"/>
    <x v="0"/>
    <x v="0"/>
    <x v="0"/>
    <s v="Privado"/>
    <s v="LIMA"/>
    <s v="LIMA"/>
    <s v="LIMA"/>
    <s v="SAN MARTIN DE PORRES"/>
    <n v="0"/>
    <x v="0"/>
    <n v="0"/>
    <x v="0"/>
    <n v="0"/>
    <x v="0"/>
    <x v="0"/>
    <n v="4.3256907254550532"/>
    <n v="4.3256907254550529E-3"/>
    <m/>
    <n v="0.20625000000000004"/>
    <n v="0.19593750000000001"/>
    <n v="7.6479999999999997"/>
    <n v="0"/>
    <n v="14"/>
    <s v="ESTIMADO"/>
    <m/>
  </r>
  <r>
    <s v="20"/>
    <x v="8"/>
    <s v="CELIMA"/>
    <s v="33109000"/>
    <s v="33109000"/>
    <x v="0"/>
    <m/>
    <m/>
    <n v="2.4750000000000005"/>
    <n v="2.3512500000000003"/>
    <m/>
    <m/>
    <n v="4.3256907254550532"/>
    <m/>
    <m/>
    <m/>
    <m/>
    <m/>
    <x v="0"/>
    <s v="CELIMA33109000EL"/>
    <s v="Ceramica Lima S.A."/>
    <x v="133"/>
    <x v="133"/>
    <s v="Celima 02"/>
    <x v="409"/>
    <x v="0"/>
    <x v="0"/>
    <x v="340"/>
    <x v="0"/>
    <s v="Instalado"/>
    <s v="Operativo"/>
    <s v="Autoproductor"/>
    <x v="2"/>
    <x v="0"/>
    <x v="0"/>
    <x v="0"/>
    <s v="Privado"/>
    <s v="LIMA"/>
    <s v="LIMA"/>
    <s v="LIMA"/>
    <s v="SAN MARTIN DE PORRES"/>
    <n v="0"/>
    <x v="0"/>
    <n v="0"/>
    <x v="0"/>
    <n v="0"/>
    <x v="0"/>
    <x v="0"/>
    <n v="4.3256907254550532"/>
    <n v="4.3256907254550529E-3"/>
    <m/>
    <n v="0.20625000000000004"/>
    <n v="0.19593750000000001"/>
    <n v="7.6479999999999997"/>
    <n v="0"/>
    <n v="14"/>
    <s v="ESTIMADO"/>
    <m/>
  </r>
  <r>
    <s v="20"/>
    <x v="9"/>
    <s v="CELIMA"/>
    <s v="33109000"/>
    <s v="33109000"/>
    <x v="0"/>
    <m/>
    <m/>
    <n v="2.4750000000000005"/>
    <n v="2.3512500000000003"/>
    <m/>
    <m/>
    <n v="4.3256907254550532"/>
    <m/>
    <m/>
    <m/>
    <m/>
    <m/>
    <x v="0"/>
    <s v="CELIMA33109000EL"/>
    <s v="Ceramica Lima S.A."/>
    <x v="133"/>
    <x v="133"/>
    <s v="Celima 02"/>
    <x v="409"/>
    <x v="0"/>
    <x v="0"/>
    <x v="340"/>
    <x v="0"/>
    <s v="Instalado"/>
    <s v="Operativo"/>
    <s v="Autoproductor"/>
    <x v="2"/>
    <x v="0"/>
    <x v="0"/>
    <x v="0"/>
    <s v="Privado"/>
    <s v="LIMA"/>
    <s v="LIMA"/>
    <s v="LIMA"/>
    <s v="SAN MARTIN DE PORRES"/>
    <n v="0"/>
    <x v="0"/>
    <n v="0"/>
    <x v="0"/>
    <n v="0"/>
    <x v="0"/>
    <x v="0"/>
    <n v="4.3256907254550532"/>
    <n v="4.3256907254550529E-3"/>
    <m/>
    <n v="0.20625000000000004"/>
    <n v="0.19593750000000001"/>
    <n v="7.6479999999999997"/>
    <n v="0"/>
    <n v="14"/>
    <s v="ESTIMADO"/>
    <m/>
  </r>
  <r>
    <s v="20"/>
    <x v="10"/>
    <s v="CELIMA"/>
    <s v="33109000"/>
    <s v="33109000"/>
    <x v="0"/>
    <m/>
    <m/>
    <n v="2.4750000000000005"/>
    <n v="2.3512500000000003"/>
    <m/>
    <m/>
    <n v="4.3256907254550532"/>
    <m/>
    <m/>
    <m/>
    <m/>
    <m/>
    <x v="0"/>
    <s v="CELIMA33109000EL"/>
    <s v="Ceramica Lima S.A."/>
    <x v="133"/>
    <x v="133"/>
    <s v="Celima 02"/>
    <x v="409"/>
    <x v="0"/>
    <x v="0"/>
    <x v="340"/>
    <x v="0"/>
    <s v="Instalado"/>
    <s v="Operativo"/>
    <s v="Autoproductor"/>
    <x v="2"/>
    <x v="0"/>
    <x v="0"/>
    <x v="0"/>
    <s v="Privado"/>
    <s v="LIMA"/>
    <s v="LIMA"/>
    <s v="LIMA"/>
    <s v="SAN MARTIN DE PORRES"/>
    <n v="0"/>
    <x v="0"/>
    <n v="0"/>
    <x v="0"/>
    <n v="0"/>
    <x v="0"/>
    <x v="0"/>
    <n v="4.3256907254550532"/>
    <n v="4.3256907254550529E-3"/>
    <m/>
    <n v="0.20625000000000004"/>
    <n v="0.19593750000000001"/>
    <n v="7.6479999999999997"/>
    <n v="0"/>
    <n v="14"/>
    <s v="ESTIMADO"/>
    <m/>
  </r>
  <r>
    <s v="20"/>
    <x v="11"/>
    <s v="CELIMA"/>
    <s v="33109000"/>
    <s v="33109000"/>
    <x v="0"/>
    <m/>
    <m/>
    <n v="2.4750000000000005"/>
    <n v="2.3512500000000003"/>
    <m/>
    <m/>
    <n v="4.3256907254550532"/>
    <m/>
    <m/>
    <m/>
    <m/>
    <m/>
    <x v="0"/>
    <s v="CELIMA33109000EL"/>
    <s v="Ceramica Lima S.A."/>
    <x v="133"/>
    <x v="133"/>
    <s v="Celima 02"/>
    <x v="409"/>
    <x v="0"/>
    <x v="0"/>
    <x v="340"/>
    <x v="0"/>
    <s v="Instalado"/>
    <s v="Operativo"/>
    <s v="Autoproductor"/>
    <x v="2"/>
    <x v="0"/>
    <x v="0"/>
    <x v="0"/>
    <s v="Privado"/>
    <s v="LIMA"/>
    <s v="LIMA"/>
    <s v="LIMA"/>
    <s v="SAN MARTIN DE PORRES"/>
    <n v="0"/>
    <x v="0"/>
    <n v="0"/>
    <x v="0"/>
    <n v="0"/>
    <x v="0"/>
    <x v="0"/>
    <n v="4.3256907254550532"/>
    <n v="4.3256907254550529E-3"/>
    <m/>
    <n v="0.20625000000000004"/>
    <n v="0.19593750000000001"/>
    <n v="7.6479999999999997"/>
    <n v="0"/>
    <n v="14"/>
    <s v="ESTIMADO"/>
    <m/>
  </r>
  <r>
    <s v="20"/>
    <x v="0"/>
    <s v="CELIMA"/>
    <s v="CELIMA3"/>
    <s v="CELIMA3"/>
    <x v="0"/>
    <m/>
    <m/>
    <n v="3.5219999999999998"/>
    <n v="3.3449999999999998"/>
    <m/>
    <m/>
    <n v="2.2837497618862086"/>
    <m/>
    <m/>
    <m/>
    <m/>
    <m/>
    <x v="0"/>
    <s v="CELIMACELIMA3EL"/>
    <s v="Ceramica Lima S.A."/>
    <x v="133"/>
    <x v="133"/>
    <s v="C.T. Celima 03"/>
    <x v="410"/>
    <x v="0"/>
    <x v="0"/>
    <x v="340"/>
    <x v="0"/>
    <s v="Instalado"/>
    <s v="Operativo"/>
    <s v="Autoproductor"/>
    <x v="2"/>
    <x v="0"/>
    <x v="0"/>
    <x v="0"/>
    <s v="Privado"/>
    <s v="LIMA"/>
    <s v="LIMA"/>
    <s v="LIMA"/>
    <s v="PUNTA HERMOSA"/>
    <n v="0"/>
    <x v="0"/>
    <n v="0"/>
    <x v="0"/>
    <n v="0"/>
    <x v="0"/>
    <x v="0"/>
    <n v="2.2837497618862086"/>
    <n v="2.2837497618862085E-3"/>
    <m/>
    <n v="0.29349999999999998"/>
    <n v="0.27875"/>
    <n v="7.6479999999999997"/>
    <n v="0"/>
    <n v="14"/>
    <s v="ESTIMADO"/>
    <m/>
  </r>
  <r>
    <s v="20"/>
    <x v="1"/>
    <s v="CELIMA"/>
    <s v="CELIMA3"/>
    <s v="CELIMA3"/>
    <x v="0"/>
    <m/>
    <m/>
    <n v="3.5219999999999998"/>
    <n v="3.3449999999999998"/>
    <m/>
    <m/>
    <n v="2.2837497618862086"/>
    <m/>
    <m/>
    <m/>
    <m/>
    <m/>
    <x v="0"/>
    <s v="CELIMACELIMA3EL"/>
    <s v="Ceramica Lima S.A."/>
    <x v="133"/>
    <x v="133"/>
    <s v="C.T. Celima 03"/>
    <x v="410"/>
    <x v="0"/>
    <x v="0"/>
    <x v="340"/>
    <x v="0"/>
    <s v="Instalado"/>
    <s v="Operativo"/>
    <s v="Autoproductor"/>
    <x v="2"/>
    <x v="0"/>
    <x v="0"/>
    <x v="0"/>
    <s v="Privado"/>
    <s v="LIMA"/>
    <s v="LIMA"/>
    <s v="LIMA"/>
    <s v="PUNTA HERMOSA"/>
    <n v="0"/>
    <x v="0"/>
    <n v="0"/>
    <x v="0"/>
    <n v="0"/>
    <x v="0"/>
    <x v="0"/>
    <n v="2.2837497618862086"/>
    <n v="2.2837497618862085E-3"/>
    <m/>
    <n v="0.29349999999999998"/>
    <n v="0.27875"/>
    <n v="7.6479999999999997"/>
    <n v="0"/>
    <n v="14"/>
    <s v="ESTIMADO"/>
    <m/>
  </r>
  <r>
    <s v="20"/>
    <x v="2"/>
    <s v="CELIMA"/>
    <s v="CELIMA3"/>
    <s v="CELIMA3"/>
    <x v="0"/>
    <m/>
    <m/>
    <n v="3.5219999999999998"/>
    <n v="3.3449999999999998"/>
    <m/>
    <m/>
    <n v="2.2837497618862086"/>
    <m/>
    <m/>
    <m/>
    <m/>
    <m/>
    <x v="0"/>
    <s v="CELIMACELIMA3EL"/>
    <s v="Ceramica Lima S.A."/>
    <x v="133"/>
    <x v="133"/>
    <s v="C.T. Celima 03"/>
    <x v="410"/>
    <x v="0"/>
    <x v="0"/>
    <x v="340"/>
    <x v="0"/>
    <s v="Instalado"/>
    <s v="Operativo"/>
    <s v="Autoproductor"/>
    <x v="2"/>
    <x v="0"/>
    <x v="0"/>
    <x v="0"/>
    <s v="Privado"/>
    <s v="LIMA"/>
    <s v="LIMA"/>
    <s v="LIMA"/>
    <s v="PUNTA HERMOSA"/>
    <n v="0"/>
    <x v="0"/>
    <n v="0"/>
    <x v="0"/>
    <n v="0"/>
    <x v="0"/>
    <x v="0"/>
    <n v="2.2837497618862086"/>
    <n v="2.2837497618862085E-3"/>
    <m/>
    <n v="0.29349999999999998"/>
    <n v="0.27875"/>
    <n v="7.6479999999999997"/>
    <n v="0"/>
    <n v="14"/>
    <s v="ESTIMADO"/>
    <m/>
  </r>
  <r>
    <s v="20"/>
    <x v="3"/>
    <s v="CELIMA"/>
    <s v="CELIMA3"/>
    <s v="CELIMA3"/>
    <x v="0"/>
    <m/>
    <m/>
    <n v="3.5219999999999998"/>
    <n v="3.3449999999999998"/>
    <m/>
    <m/>
    <n v="2.2837497618862086"/>
    <m/>
    <m/>
    <m/>
    <m/>
    <m/>
    <x v="0"/>
    <s v="CELIMACELIMA3EL"/>
    <s v="Ceramica Lima S.A."/>
    <x v="133"/>
    <x v="133"/>
    <s v="C.T. Celima 03"/>
    <x v="410"/>
    <x v="0"/>
    <x v="0"/>
    <x v="340"/>
    <x v="0"/>
    <s v="Instalado"/>
    <s v="Operativo"/>
    <s v="Autoproductor"/>
    <x v="2"/>
    <x v="0"/>
    <x v="0"/>
    <x v="0"/>
    <s v="Privado"/>
    <s v="LIMA"/>
    <s v="LIMA"/>
    <s v="LIMA"/>
    <s v="PUNTA HERMOSA"/>
    <n v="0"/>
    <x v="0"/>
    <n v="0"/>
    <x v="0"/>
    <n v="0"/>
    <x v="0"/>
    <x v="0"/>
    <n v="2.2837497618862086"/>
    <n v="2.2837497618862085E-3"/>
    <m/>
    <n v="0.29349999999999998"/>
    <n v="0.27875"/>
    <n v="7.6479999999999997"/>
    <n v="0"/>
    <n v="14"/>
    <s v="ESTIMADO"/>
    <m/>
  </r>
  <r>
    <s v="20"/>
    <x v="4"/>
    <s v="CELIMA"/>
    <s v="CELIMA3"/>
    <s v="CELIMA3"/>
    <x v="0"/>
    <m/>
    <m/>
    <n v="3.5219999999999998"/>
    <n v="3.3449999999999998"/>
    <m/>
    <m/>
    <n v="2.2837497618862086"/>
    <m/>
    <m/>
    <m/>
    <m/>
    <m/>
    <x v="0"/>
    <s v="CELIMACELIMA3EL"/>
    <s v="Ceramica Lima S.A."/>
    <x v="133"/>
    <x v="133"/>
    <s v="C.T. Celima 03"/>
    <x v="410"/>
    <x v="0"/>
    <x v="0"/>
    <x v="340"/>
    <x v="0"/>
    <s v="Instalado"/>
    <s v="Operativo"/>
    <s v="Autoproductor"/>
    <x v="2"/>
    <x v="0"/>
    <x v="0"/>
    <x v="0"/>
    <s v="Privado"/>
    <s v="LIMA"/>
    <s v="LIMA"/>
    <s v="LIMA"/>
    <s v="PUNTA HERMOSA"/>
    <n v="0"/>
    <x v="0"/>
    <n v="0"/>
    <x v="0"/>
    <n v="0"/>
    <x v="0"/>
    <x v="0"/>
    <n v="2.2837497618862086"/>
    <n v="2.2837497618862085E-3"/>
    <m/>
    <n v="0.29349999999999998"/>
    <n v="0.27875"/>
    <n v="7.6479999999999997"/>
    <n v="0"/>
    <n v="14"/>
    <s v="ESTIMADO"/>
    <m/>
  </r>
  <r>
    <s v="20"/>
    <x v="5"/>
    <s v="CELIMA"/>
    <s v="CELIMA3"/>
    <s v="CELIMA3"/>
    <x v="0"/>
    <m/>
    <m/>
    <n v="3.5219999999999998"/>
    <n v="3.3449999999999998"/>
    <m/>
    <m/>
    <n v="2.2837497618862086"/>
    <m/>
    <m/>
    <m/>
    <m/>
    <m/>
    <x v="0"/>
    <s v="CELIMACELIMA3EL"/>
    <s v="Ceramica Lima S.A."/>
    <x v="133"/>
    <x v="133"/>
    <s v="C.T. Celima 03"/>
    <x v="410"/>
    <x v="0"/>
    <x v="0"/>
    <x v="340"/>
    <x v="0"/>
    <s v="Instalado"/>
    <s v="Operativo"/>
    <s v="Autoproductor"/>
    <x v="2"/>
    <x v="0"/>
    <x v="0"/>
    <x v="0"/>
    <s v="Privado"/>
    <s v="LIMA"/>
    <s v="LIMA"/>
    <s v="LIMA"/>
    <s v="PUNTA HERMOSA"/>
    <n v="0"/>
    <x v="0"/>
    <n v="0"/>
    <x v="0"/>
    <n v="0"/>
    <x v="0"/>
    <x v="0"/>
    <n v="2.2837497618862086"/>
    <n v="2.2837497618862085E-3"/>
    <m/>
    <n v="0.29349999999999998"/>
    <n v="0.27875"/>
    <n v="7.6479999999999997"/>
    <n v="0"/>
    <n v="14"/>
    <s v="ESTIMADO"/>
    <m/>
  </r>
  <r>
    <s v="20"/>
    <x v="6"/>
    <s v="CELIMA"/>
    <s v="CELIMA3"/>
    <s v="CELIMA3"/>
    <x v="0"/>
    <m/>
    <m/>
    <n v="3.5219999999999998"/>
    <n v="3.3449999999999998"/>
    <m/>
    <m/>
    <n v="2.2837497618862086"/>
    <m/>
    <m/>
    <m/>
    <m/>
    <m/>
    <x v="0"/>
    <s v="CELIMACELIMA3EL"/>
    <s v="Ceramica Lima S.A."/>
    <x v="133"/>
    <x v="133"/>
    <s v="C.T. Celima 03"/>
    <x v="410"/>
    <x v="0"/>
    <x v="0"/>
    <x v="340"/>
    <x v="0"/>
    <s v="Instalado"/>
    <s v="Operativo"/>
    <s v="Autoproductor"/>
    <x v="2"/>
    <x v="0"/>
    <x v="0"/>
    <x v="0"/>
    <s v="Privado"/>
    <s v="LIMA"/>
    <s v="LIMA"/>
    <s v="LIMA"/>
    <s v="PUNTA HERMOSA"/>
    <n v="0"/>
    <x v="0"/>
    <n v="0"/>
    <x v="0"/>
    <n v="0"/>
    <x v="0"/>
    <x v="0"/>
    <n v="2.2837497618862086"/>
    <n v="2.2837497618862085E-3"/>
    <m/>
    <n v="0.29349999999999998"/>
    <n v="0.27875"/>
    <n v="7.6479999999999997"/>
    <n v="0"/>
    <n v="14"/>
    <s v="ESTIMADO"/>
    <m/>
  </r>
  <r>
    <s v="20"/>
    <x v="7"/>
    <s v="CELIMA"/>
    <s v="CELIMA3"/>
    <s v="CELIMA3"/>
    <x v="0"/>
    <m/>
    <m/>
    <n v="3.5219999999999998"/>
    <n v="3.3449999999999998"/>
    <m/>
    <m/>
    <n v="2.2837497618862086"/>
    <m/>
    <m/>
    <m/>
    <m/>
    <m/>
    <x v="0"/>
    <s v="CELIMACELIMA3EL"/>
    <s v="Ceramica Lima S.A."/>
    <x v="133"/>
    <x v="133"/>
    <s v="C.T. Celima 03"/>
    <x v="410"/>
    <x v="0"/>
    <x v="0"/>
    <x v="340"/>
    <x v="0"/>
    <s v="Instalado"/>
    <s v="Operativo"/>
    <s v="Autoproductor"/>
    <x v="2"/>
    <x v="0"/>
    <x v="0"/>
    <x v="0"/>
    <s v="Privado"/>
    <s v="LIMA"/>
    <s v="LIMA"/>
    <s v="LIMA"/>
    <s v="PUNTA HERMOSA"/>
    <n v="0"/>
    <x v="0"/>
    <n v="0"/>
    <x v="0"/>
    <n v="0"/>
    <x v="0"/>
    <x v="0"/>
    <n v="2.2837497618862086"/>
    <n v="2.2837497618862085E-3"/>
    <m/>
    <n v="0.29349999999999998"/>
    <n v="0.27875"/>
    <n v="7.6479999999999997"/>
    <n v="0"/>
    <n v="14"/>
    <s v="ESTIMADO"/>
    <m/>
  </r>
  <r>
    <s v="20"/>
    <x v="8"/>
    <s v="CELIMA"/>
    <s v="CELIMA3"/>
    <s v="CELIMA3"/>
    <x v="0"/>
    <m/>
    <m/>
    <n v="3.5219999999999998"/>
    <n v="3.3449999999999998"/>
    <m/>
    <m/>
    <n v="2.2837497618862086"/>
    <m/>
    <m/>
    <m/>
    <m/>
    <m/>
    <x v="0"/>
    <s v="CELIMACELIMA3EL"/>
    <s v="Ceramica Lima S.A."/>
    <x v="133"/>
    <x v="133"/>
    <s v="C.T. Celima 03"/>
    <x v="410"/>
    <x v="0"/>
    <x v="0"/>
    <x v="340"/>
    <x v="0"/>
    <s v="Instalado"/>
    <s v="Operativo"/>
    <s v="Autoproductor"/>
    <x v="2"/>
    <x v="0"/>
    <x v="0"/>
    <x v="0"/>
    <s v="Privado"/>
    <s v="LIMA"/>
    <s v="LIMA"/>
    <s v="LIMA"/>
    <s v="PUNTA HERMOSA"/>
    <n v="0"/>
    <x v="0"/>
    <n v="0"/>
    <x v="0"/>
    <n v="0"/>
    <x v="0"/>
    <x v="0"/>
    <n v="2.2837497618862086"/>
    <n v="2.2837497618862085E-3"/>
    <m/>
    <n v="0.29349999999999998"/>
    <n v="0.27875"/>
    <n v="7.6479999999999997"/>
    <n v="0"/>
    <n v="14"/>
    <s v="ESTIMADO"/>
    <m/>
  </r>
  <r>
    <s v="20"/>
    <x v="9"/>
    <s v="CELIMA"/>
    <s v="CELIMA3"/>
    <s v="CELIMA3"/>
    <x v="0"/>
    <m/>
    <m/>
    <n v="3.5219999999999998"/>
    <n v="3.3449999999999998"/>
    <m/>
    <m/>
    <n v="2.2837497618862086"/>
    <m/>
    <m/>
    <m/>
    <m/>
    <m/>
    <x v="0"/>
    <s v="CELIMACELIMA3EL"/>
    <s v="Ceramica Lima S.A."/>
    <x v="133"/>
    <x v="133"/>
    <s v="C.T. Celima 03"/>
    <x v="410"/>
    <x v="0"/>
    <x v="0"/>
    <x v="340"/>
    <x v="0"/>
    <s v="Instalado"/>
    <s v="Operativo"/>
    <s v="Autoproductor"/>
    <x v="2"/>
    <x v="0"/>
    <x v="0"/>
    <x v="0"/>
    <s v="Privado"/>
    <s v="LIMA"/>
    <s v="LIMA"/>
    <s v="LIMA"/>
    <s v="PUNTA HERMOSA"/>
    <n v="0"/>
    <x v="0"/>
    <n v="0"/>
    <x v="0"/>
    <n v="0"/>
    <x v="0"/>
    <x v="0"/>
    <n v="2.2837497618862086"/>
    <n v="2.2837497618862085E-3"/>
    <m/>
    <n v="0.29349999999999998"/>
    <n v="0.27875"/>
    <n v="7.6479999999999997"/>
    <n v="0"/>
    <n v="14"/>
    <s v="ESTIMADO"/>
    <m/>
  </r>
  <r>
    <s v="20"/>
    <x v="10"/>
    <s v="CELIMA"/>
    <s v="CELIMA3"/>
    <s v="CELIMA3"/>
    <x v="0"/>
    <m/>
    <m/>
    <n v="3.5219999999999998"/>
    <n v="3.3449999999999998"/>
    <m/>
    <m/>
    <n v="2.2837497618862086"/>
    <m/>
    <m/>
    <m/>
    <m/>
    <m/>
    <x v="0"/>
    <s v="CELIMACELIMA3EL"/>
    <s v="Ceramica Lima S.A."/>
    <x v="133"/>
    <x v="133"/>
    <s v="C.T. Celima 03"/>
    <x v="410"/>
    <x v="0"/>
    <x v="0"/>
    <x v="340"/>
    <x v="0"/>
    <s v="Instalado"/>
    <s v="Operativo"/>
    <s v="Autoproductor"/>
    <x v="2"/>
    <x v="0"/>
    <x v="0"/>
    <x v="0"/>
    <s v="Privado"/>
    <s v="LIMA"/>
    <s v="LIMA"/>
    <s v="LIMA"/>
    <s v="PUNTA HERMOSA"/>
    <n v="0"/>
    <x v="0"/>
    <n v="0"/>
    <x v="0"/>
    <n v="0"/>
    <x v="0"/>
    <x v="0"/>
    <n v="2.2837497618862086"/>
    <n v="2.2837497618862085E-3"/>
    <m/>
    <n v="0.29349999999999998"/>
    <n v="0.27875"/>
    <n v="7.6479999999999997"/>
    <n v="0"/>
    <n v="14"/>
    <s v="ESTIMADO"/>
    <m/>
  </r>
  <r>
    <s v="20"/>
    <x v="11"/>
    <s v="CELIMA"/>
    <s v="CELIMA3"/>
    <s v="CELIMA3"/>
    <x v="0"/>
    <m/>
    <m/>
    <n v="3.5219999999999998"/>
    <n v="3.3449999999999998"/>
    <m/>
    <m/>
    <n v="2.2837497618862086"/>
    <m/>
    <m/>
    <m/>
    <m/>
    <m/>
    <x v="0"/>
    <s v="CELIMACELIMA3EL"/>
    <s v="Ceramica Lima S.A."/>
    <x v="133"/>
    <x v="133"/>
    <s v="C.T. Celima 03"/>
    <x v="410"/>
    <x v="0"/>
    <x v="0"/>
    <x v="340"/>
    <x v="0"/>
    <s v="Instalado"/>
    <s v="Operativo"/>
    <s v="Autoproductor"/>
    <x v="2"/>
    <x v="0"/>
    <x v="0"/>
    <x v="0"/>
    <s v="Privado"/>
    <s v="LIMA"/>
    <s v="LIMA"/>
    <s v="LIMA"/>
    <s v="PUNTA HERMOSA"/>
    <n v="0"/>
    <x v="0"/>
    <n v="0"/>
    <x v="0"/>
    <n v="0"/>
    <x v="0"/>
    <x v="0"/>
    <n v="2.2837497618862086"/>
    <n v="2.2837497618862085E-3"/>
    <m/>
    <n v="0.29349999999999998"/>
    <n v="0.27875"/>
    <n v="7.6479999999999997"/>
    <n v="0"/>
    <n v="14"/>
    <s v="ESTIMADO"/>
    <m/>
  </r>
  <r>
    <s v="20"/>
    <x v="0"/>
    <s v="CESAJU"/>
    <s v="33104700"/>
    <s v="33104700"/>
    <x v="0"/>
    <m/>
    <m/>
    <n v="2.6"/>
    <n v="2.3919999999999999"/>
    <m/>
    <m/>
    <n v="0"/>
    <m/>
    <m/>
    <m/>
    <n v="127"/>
    <n v="0"/>
    <x v="0"/>
    <s v="CESAJU33104700EL"/>
    <s v="Cervecerias San Juan S.A.A."/>
    <x v="134"/>
    <x v="134"/>
    <s v="C.T. San Juan"/>
    <x v="411"/>
    <x v="0"/>
    <x v="0"/>
    <x v="340"/>
    <x v="0"/>
    <s v="Instalado"/>
    <s v="Operativo"/>
    <s v="Autoproductor"/>
    <x v="2"/>
    <x v="0"/>
    <x v="0"/>
    <x v="0"/>
    <s v="Privado"/>
    <s v="UCAYALI"/>
    <s v="UCAYALI"/>
    <s v="CORONEL PORTILLO"/>
    <s v="PUCALLPA"/>
    <n v="0"/>
    <x v="0"/>
    <n v="0"/>
    <x v="0"/>
    <n v="0"/>
    <x v="0"/>
    <x v="0"/>
    <n v="0"/>
    <n v="0"/>
    <m/>
    <n v="0.21666666666666667"/>
    <n v="0.19933333333333333"/>
    <n v="7.6479999999999997"/>
    <n v="0"/>
    <n v="15"/>
    <s v="BASE DE DATOS"/>
    <m/>
  </r>
  <r>
    <s v="20"/>
    <x v="1"/>
    <s v="CESAJU"/>
    <s v="33104700"/>
    <s v="33104700"/>
    <x v="0"/>
    <m/>
    <m/>
    <n v="2.6"/>
    <n v="2.3919999999999999"/>
    <m/>
    <m/>
    <n v="0"/>
    <m/>
    <m/>
    <m/>
    <n v="127"/>
    <n v="0"/>
    <x v="0"/>
    <s v="CESAJU33104700EL"/>
    <s v="Cervecerias San Juan S.A.A."/>
    <x v="134"/>
    <x v="134"/>
    <s v="C.T. San Juan"/>
    <x v="411"/>
    <x v="0"/>
    <x v="0"/>
    <x v="340"/>
    <x v="0"/>
    <s v="Instalado"/>
    <s v="Operativo"/>
    <s v="Autoproductor"/>
    <x v="2"/>
    <x v="0"/>
    <x v="0"/>
    <x v="0"/>
    <s v="Privado"/>
    <s v="UCAYALI"/>
    <s v="UCAYALI"/>
    <s v="CORONEL PORTILLO"/>
    <s v="PUCALLPA"/>
    <n v="0"/>
    <x v="0"/>
    <n v="0"/>
    <x v="0"/>
    <n v="0"/>
    <x v="0"/>
    <x v="0"/>
    <n v="0"/>
    <n v="0"/>
    <m/>
    <n v="0.21666666666666667"/>
    <n v="0.19933333333333333"/>
    <n v="7.6479999999999997"/>
    <n v="0"/>
    <n v="15"/>
    <s v="BASE DE DATOS"/>
    <m/>
  </r>
  <r>
    <s v="20"/>
    <x v="2"/>
    <s v="CESAJU"/>
    <s v="33104700"/>
    <s v="33104700"/>
    <x v="0"/>
    <m/>
    <m/>
    <n v="2.6"/>
    <n v="2.3919999999999999"/>
    <m/>
    <m/>
    <n v="0"/>
    <m/>
    <m/>
    <m/>
    <n v="127"/>
    <n v="0"/>
    <x v="0"/>
    <s v="CESAJU33104700EL"/>
    <s v="Cervecerias San Juan S.A.A."/>
    <x v="134"/>
    <x v="134"/>
    <s v="C.T. San Juan"/>
    <x v="411"/>
    <x v="0"/>
    <x v="0"/>
    <x v="340"/>
    <x v="0"/>
    <s v="Instalado"/>
    <s v="Operativo"/>
    <s v="Autoproductor"/>
    <x v="2"/>
    <x v="0"/>
    <x v="0"/>
    <x v="0"/>
    <s v="Privado"/>
    <s v="UCAYALI"/>
    <s v="UCAYALI"/>
    <s v="CORONEL PORTILLO"/>
    <s v="PUCALLPA"/>
    <n v="0"/>
    <x v="0"/>
    <n v="0"/>
    <x v="0"/>
    <n v="0"/>
    <x v="0"/>
    <x v="0"/>
    <n v="0"/>
    <n v="0"/>
    <m/>
    <n v="0.21666666666666667"/>
    <n v="0.19933333333333333"/>
    <n v="7.6479999999999997"/>
    <n v="0"/>
    <n v="15"/>
    <s v="BASE DE DATOS"/>
    <m/>
  </r>
  <r>
    <s v="20"/>
    <x v="3"/>
    <s v="CESAJU"/>
    <s v="33104700"/>
    <s v="33104700"/>
    <x v="0"/>
    <m/>
    <m/>
    <n v="2.6"/>
    <n v="2.3919999999999999"/>
    <m/>
    <m/>
    <n v="0"/>
    <m/>
    <m/>
    <m/>
    <n v="127"/>
    <n v="0"/>
    <x v="0"/>
    <s v="CESAJU33104700EL"/>
    <s v="Cervecerias San Juan S.A.A."/>
    <x v="134"/>
    <x v="134"/>
    <s v="C.T. San Juan"/>
    <x v="411"/>
    <x v="0"/>
    <x v="0"/>
    <x v="340"/>
    <x v="0"/>
    <s v="Instalado"/>
    <s v="Operativo"/>
    <s v="Autoproductor"/>
    <x v="2"/>
    <x v="0"/>
    <x v="0"/>
    <x v="0"/>
    <s v="Privado"/>
    <s v="UCAYALI"/>
    <s v="UCAYALI"/>
    <s v="CORONEL PORTILLO"/>
    <s v="PUCALLPA"/>
    <n v="0"/>
    <x v="0"/>
    <n v="0"/>
    <x v="0"/>
    <n v="0"/>
    <x v="0"/>
    <x v="0"/>
    <n v="0"/>
    <n v="0"/>
    <m/>
    <n v="0.21666666666666667"/>
    <n v="0.19933333333333333"/>
    <n v="7.6479999999999997"/>
    <n v="0"/>
    <n v="15"/>
    <s v="BASE DE DATOS"/>
    <m/>
  </r>
  <r>
    <s v="20"/>
    <x v="4"/>
    <s v="CESAJU"/>
    <s v="33104700"/>
    <s v="33104700"/>
    <x v="0"/>
    <m/>
    <m/>
    <n v="2.6"/>
    <n v="2.3919999999999999"/>
    <m/>
    <m/>
    <n v="0"/>
    <m/>
    <m/>
    <m/>
    <n v="127"/>
    <n v="0"/>
    <x v="0"/>
    <s v="CESAJU33104700EL"/>
    <s v="Cervecerias San Juan S.A.A."/>
    <x v="134"/>
    <x v="134"/>
    <s v="C.T. San Juan"/>
    <x v="411"/>
    <x v="0"/>
    <x v="0"/>
    <x v="340"/>
    <x v="0"/>
    <s v="Instalado"/>
    <s v="Operativo"/>
    <s v="Autoproductor"/>
    <x v="2"/>
    <x v="0"/>
    <x v="0"/>
    <x v="0"/>
    <s v="Privado"/>
    <s v="UCAYALI"/>
    <s v="UCAYALI"/>
    <s v="CORONEL PORTILLO"/>
    <s v="PUCALLPA"/>
    <n v="0"/>
    <x v="0"/>
    <n v="0"/>
    <x v="0"/>
    <n v="0"/>
    <x v="0"/>
    <x v="0"/>
    <n v="0"/>
    <n v="0"/>
    <m/>
    <n v="0.21666666666666667"/>
    <n v="0.19933333333333333"/>
    <n v="7.6479999999999997"/>
    <n v="0"/>
    <n v="15"/>
    <s v="BASE DE DATOS"/>
    <m/>
  </r>
  <r>
    <s v="20"/>
    <x v="5"/>
    <s v="CESAJU"/>
    <s v="33104700"/>
    <s v="33104700"/>
    <x v="0"/>
    <m/>
    <m/>
    <n v="2.6"/>
    <n v="2.3919999999999999"/>
    <m/>
    <m/>
    <n v="0"/>
    <m/>
    <m/>
    <m/>
    <n v="127"/>
    <n v="0"/>
    <x v="0"/>
    <s v="CESAJU33104700EL"/>
    <s v="Cervecerias San Juan S.A.A."/>
    <x v="134"/>
    <x v="134"/>
    <s v="C.T. San Juan"/>
    <x v="411"/>
    <x v="0"/>
    <x v="0"/>
    <x v="340"/>
    <x v="0"/>
    <s v="Instalado"/>
    <s v="Operativo"/>
    <s v="Autoproductor"/>
    <x v="2"/>
    <x v="0"/>
    <x v="0"/>
    <x v="0"/>
    <s v="Privado"/>
    <s v="UCAYALI"/>
    <s v="UCAYALI"/>
    <s v="CORONEL PORTILLO"/>
    <s v="PUCALLPA"/>
    <n v="0"/>
    <x v="0"/>
    <n v="0"/>
    <x v="0"/>
    <n v="0"/>
    <x v="0"/>
    <x v="0"/>
    <n v="0"/>
    <n v="0"/>
    <m/>
    <n v="0.21666666666666667"/>
    <n v="0.19933333333333333"/>
    <n v="7.6479999999999997"/>
    <n v="0"/>
    <n v="15"/>
    <s v="BASE DE DATOS"/>
    <m/>
  </r>
  <r>
    <s v="20"/>
    <x v="6"/>
    <s v="CESAJU"/>
    <s v="33104700"/>
    <s v="33104700"/>
    <x v="0"/>
    <m/>
    <m/>
    <n v="2.6"/>
    <n v="2.3919999999999999"/>
    <m/>
    <m/>
    <n v="0"/>
    <m/>
    <m/>
    <m/>
    <n v="127"/>
    <n v="0"/>
    <x v="0"/>
    <s v="CESAJU33104700EL"/>
    <s v="Cervecerias San Juan S.A.A."/>
    <x v="134"/>
    <x v="134"/>
    <s v="C.T. San Juan"/>
    <x v="411"/>
    <x v="0"/>
    <x v="0"/>
    <x v="340"/>
    <x v="0"/>
    <s v="Instalado"/>
    <s v="Operativo"/>
    <s v="Autoproductor"/>
    <x v="2"/>
    <x v="0"/>
    <x v="0"/>
    <x v="0"/>
    <s v="Privado"/>
    <s v="UCAYALI"/>
    <s v="UCAYALI"/>
    <s v="CORONEL PORTILLO"/>
    <s v="PUCALLPA"/>
    <n v="0"/>
    <x v="0"/>
    <n v="0"/>
    <x v="0"/>
    <n v="0"/>
    <x v="0"/>
    <x v="0"/>
    <n v="0"/>
    <n v="0"/>
    <m/>
    <n v="0.21666666666666667"/>
    <n v="0.19933333333333333"/>
    <n v="7.6479999999999997"/>
    <n v="0"/>
    <n v="15"/>
    <s v="BASE DE DATOS"/>
    <m/>
  </r>
  <r>
    <s v="20"/>
    <x v="7"/>
    <s v="CESAJU"/>
    <s v="33104700"/>
    <s v="33104700"/>
    <x v="0"/>
    <m/>
    <m/>
    <n v="2.6"/>
    <n v="2.3919999999999999"/>
    <m/>
    <m/>
    <n v="0"/>
    <m/>
    <m/>
    <m/>
    <n v="127"/>
    <n v="0"/>
    <x v="0"/>
    <s v="CESAJU33104700EL"/>
    <s v="Cervecerias San Juan S.A.A."/>
    <x v="134"/>
    <x v="134"/>
    <s v="C.T. San Juan"/>
    <x v="411"/>
    <x v="0"/>
    <x v="0"/>
    <x v="340"/>
    <x v="0"/>
    <s v="Instalado"/>
    <s v="Operativo"/>
    <s v="Autoproductor"/>
    <x v="2"/>
    <x v="0"/>
    <x v="0"/>
    <x v="0"/>
    <s v="Privado"/>
    <s v="UCAYALI"/>
    <s v="UCAYALI"/>
    <s v="CORONEL PORTILLO"/>
    <s v="PUCALLPA"/>
    <n v="0"/>
    <x v="0"/>
    <n v="0"/>
    <x v="0"/>
    <n v="0"/>
    <x v="0"/>
    <x v="0"/>
    <n v="0"/>
    <n v="0"/>
    <m/>
    <n v="0.21666666666666667"/>
    <n v="0.19933333333333333"/>
    <n v="7.6479999999999997"/>
    <n v="0"/>
    <n v="15"/>
    <s v="BASE DE DATOS"/>
    <m/>
  </r>
  <r>
    <s v="20"/>
    <x v="8"/>
    <s v="CESAJU"/>
    <s v="33104700"/>
    <s v="33104700"/>
    <x v="0"/>
    <m/>
    <m/>
    <n v="2.6"/>
    <n v="2.3919999999999999"/>
    <m/>
    <m/>
    <n v="0"/>
    <m/>
    <m/>
    <m/>
    <n v="127"/>
    <n v="0"/>
    <x v="0"/>
    <s v="CESAJU33104700EL"/>
    <s v="Cervecerias San Juan S.A.A."/>
    <x v="134"/>
    <x v="134"/>
    <s v="C.T. San Juan"/>
    <x v="411"/>
    <x v="0"/>
    <x v="0"/>
    <x v="340"/>
    <x v="0"/>
    <s v="Instalado"/>
    <s v="Operativo"/>
    <s v="Autoproductor"/>
    <x v="2"/>
    <x v="0"/>
    <x v="0"/>
    <x v="0"/>
    <s v="Privado"/>
    <s v="UCAYALI"/>
    <s v="UCAYALI"/>
    <s v="CORONEL PORTILLO"/>
    <s v="PUCALLPA"/>
    <n v="0"/>
    <x v="0"/>
    <n v="0"/>
    <x v="0"/>
    <n v="0"/>
    <x v="0"/>
    <x v="0"/>
    <n v="0"/>
    <n v="0"/>
    <m/>
    <n v="0.21666666666666667"/>
    <n v="0.19933333333333333"/>
    <n v="7.6479999999999997"/>
    <n v="0"/>
    <n v="15"/>
    <s v="BASE DE DATOS"/>
    <m/>
  </r>
  <r>
    <s v="20"/>
    <x v="9"/>
    <s v="CESAJU"/>
    <s v="33104700"/>
    <s v="33104700"/>
    <x v="0"/>
    <m/>
    <m/>
    <n v="2.6"/>
    <n v="2.3919999999999999"/>
    <m/>
    <m/>
    <n v="0"/>
    <m/>
    <m/>
    <m/>
    <n v="127"/>
    <n v="0"/>
    <x v="0"/>
    <s v="CESAJU33104700EL"/>
    <s v="Cervecerias San Juan S.A.A."/>
    <x v="134"/>
    <x v="134"/>
    <s v="C.T. San Juan"/>
    <x v="411"/>
    <x v="0"/>
    <x v="0"/>
    <x v="340"/>
    <x v="0"/>
    <s v="Instalado"/>
    <s v="Operativo"/>
    <s v="Autoproductor"/>
    <x v="2"/>
    <x v="0"/>
    <x v="0"/>
    <x v="0"/>
    <s v="Privado"/>
    <s v="UCAYALI"/>
    <s v="UCAYALI"/>
    <s v="CORONEL PORTILLO"/>
    <s v="PUCALLPA"/>
    <n v="0"/>
    <x v="0"/>
    <n v="0"/>
    <x v="0"/>
    <n v="0"/>
    <x v="0"/>
    <x v="0"/>
    <n v="0"/>
    <n v="0"/>
    <m/>
    <n v="0.21666666666666667"/>
    <n v="0.19933333333333333"/>
    <n v="7.6479999999999997"/>
    <n v="0"/>
    <n v="15"/>
    <s v="BASE DE DATOS"/>
    <m/>
  </r>
  <r>
    <s v="20"/>
    <x v="10"/>
    <s v="CESAJU"/>
    <s v="33104700"/>
    <s v="33104700"/>
    <x v="0"/>
    <m/>
    <m/>
    <n v="2.6"/>
    <n v="2.3919999999999999"/>
    <m/>
    <m/>
    <n v="0"/>
    <m/>
    <m/>
    <m/>
    <n v="127"/>
    <n v="0"/>
    <x v="0"/>
    <s v="CESAJU33104700EL"/>
    <s v="Cervecerias San Juan S.A.A."/>
    <x v="134"/>
    <x v="134"/>
    <s v="C.T. San Juan"/>
    <x v="411"/>
    <x v="0"/>
    <x v="0"/>
    <x v="340"/>
    <x v="0"/>
    <s v="Instalado"/>
    <s v="Operativo"/>
    <s v="Autoproductor"/>
    <x v="2"/>
    <x v="0"/>
    <x v="0"/>
    <x v="0"/>
    <s v="Privado"/>
    <s v="UCAYALI"/>
    <s v="UCAYALI"/>
    <s v="CORONEL PORTILLO"/>
    <s v="PUCALLPA"/>
    <n v="0"/>
    <x v="0"/>
    <n v="0"/>
    <x v="0"/>
    <n v="0"/>
    <x v="0"/>
    <x v="0"/>
    <n v="0"/>
    <n v="0"/>
    <m/>
    <n v="0.21666666666666667"/>
    <n v="0.19933333333333333"/>
    <n v="7.6479999999999997"/>
    <n v="0"/>
    <n v="15"/>
    <s v="BASE DE DATOS"/>
    <m/>
  </r>
  <r>
    <s v="20"/>
    <x v="11"/>
    <s v="CESAJU"/>
    <s v="33104700"/>
    <s v="33104700"/>
    <x v="0"/>
    <m/>
    <m/>
    <n v="2.6"/>
    <n v="2.3919999999999999"/>
    <m/>
    <m/>
    <n v="0"/>
    <m/>
    <m/>
    <m/>
    <n v="127"/>
    <n v="0"/>
    <x v="0"/>
    <s v="CESAJU33104700EL"/>
    <s v="Cervecerias San Juan S.A.A."/>
    <x v="134"/>
    <x v="134"/>
    <s v="C.T. San Juan"/>
    <x v="411"/>
    <x v="0"/>
    <x v="0"/>
    <x v="340"/>
    <x v="0"/>
    <s v="Instalado"/>
    <s v="Operativo"/>
    <s v="Autoproductor"/>
    <x v="2"/>
    <x v="0"/>
    <x v="0"/>
    <x v="0"/>
    <s v="Privado"/>
    <s v="UCAYALI"/>
    <s v="UCAYALI"/>
    <s v="CORONEL PORTILLO"/>
    <s v="PUCALLPA"/>
    <n v="0"/>
    <x v="0"/>
    <n v="0"/>
    <x v="0"/>
    <n v="0"/>
    <x v="0"/>
    <x v="0"/>
    <n v="0"/>
    <n v="0"/>
    <m/>
    <n v="0.21666666666666667"/>
    <n v="0.19933333333333333"/>
    <n v="7.6479999999999997"/>
    <n v="0"/>
    <n v="15"/>
    <s v="BASE DE DATOS"/>
    <m/>
  </r>
  <r>
    <s v="20"/>
    <x v="0"/>
    <s v="CASAPA"/>
    <s v="53201907"/>
    <s v="53201907"/>
    <x v="0"/>
    <m/>
    <m/>
    <n v="2.625"/>
    <n v="1.98"/>
    <m/>
    <m/>
    <n v="14.146000000000001"/>
    <m/>
    <m/>
    <m/>
    <n v="0"/>
    <n v="0.90700000000000003"/>
    <x v="0"/>
    <s v="CASAPA53201907EL"/>
    <s v="Cia. Minera Casapalca S.A."/>
    <x v="135"/>
    <x v="135"/>
    <s v="C.T. El Carmen"/>
    <x v="412"/>
    <x v="0"/>
    <x v="0"/>
    <x v="340"/>
    <x v="0"/>
    <s v="Instalado"/>
    <s v="Operativo"/>
    <s v="Autoproductor"/>
    <x v="2"/>
    <x v="0"/>
    <x v="0"/>
    <x v="0"/>
    <s v="Privado"/>
    <s v="LIMA"/>
    <s v="LIMA"/>
    <s v="HUAROCHIRI"/>
    <s v="CHICLA"/>
    <n v="0"/>
    <x v="0"/>
    <n v="0"/>
    <x v="0"/>
    <n v="0"/>
    <x v="0"/>
    <x v="0"/>
    <n v="14.146000000000001"/>
    <n v="1.4146000000000001E-2"/>
    <m/>
    <n v="0.21875"/>
    <n v="0.16500000000000001"/>
    <n v="7.6479999999999997"/>
    <n v="0"/>
    <n v="17"/>
    <s v="BASE DE DATOS"/>
    <m/>
  </r>
  <r>
    <s v="20"/>
    <x v="0"/>
    <s v="CASAPA"/>
    <s v="53202007"/>
    <s v="53202007"/>
    <x v="0"/>
    <m/>
    <m/>
    <n v="0.54500000000000004"/>
    <n v="0.4"/>
    <m/>
    <m/>
    <n v="0"/>
    <m/>
    <m/>
    <m/>
    <n v="1"/>
    <n v="0.35099999999999998"/>
    <x v="0"/>
    <s v="CASAPA53202007EL"/>
    <s v="Cia. Minera Casapalca S.A."/>
    <x v="135"/>
    <x v="135"/>
    <s v="C.T. Juanita"/>
    <x v="413"/>
    <x v="0"/>
    <x v="0"/>
    <x v="340"/>
    <x v="0"/>
    <s v="Instalado"/>
    <s v="Operativo"/>
    <s v="Autoproductor"/>
    <x v="2"/>
    <x v="0"/>
    <x v="0"/>
    <x v="0"/>
    <s v="Privado"/>
    <s v="LIMA"/>
    <s v="LIMA"/>
    <s v="HUAROCHIRI"/>
    <s v="CHICLA"/>
    <n v="0"/>
    <x v="0"/>
    <n v="0"/>
    <x v="0"/>
    <n v="0"/>
    <x v="0"/>
    <x v="0"/>
    <n v="0"/>
    <n v="0"/>
    <m/>
    <n v="4.5416666666666668E-2"/>
    <n v="3.3333333333333333E-2"/>
    <n v="7.6479999999999997"/>
    <n v="0"/>
    <n v="17"/>
    <s v="BASE DE DATOS"/>
    <m/>
  </r>
  <r>
    <s v="20"/>
    <x v="1"/>
    <s v="CASAPA"/>
    <s v="53201907"/>
    <s v="53201907"/>
    <x v="0"/>
    <m/>
    <m/>
    <n v="2.625"/>
    <n v="1.98"/>
    <m/>
    <m/>
    <n v="14.146000000000001"/>
    <m/>
    <m/>
    <m/>
    <n v="0"/>
    <n v="0.90700000000000003"/>
    <x v="0"/>
    <s v="CASAPA53201907EL"/>
    <s v="Cia. Minera Casapalca S.A."/>
    <x v="135"/>
    <x v="135"/>
    <s v="C.T. El Carmen"/>
    <x v="412"/>
    <x v="0"/>
    <x v="0"/>
    <x v="340"/>
    <x v="0"/>
    <s v="Instalado"/>
    <s v="Operativo"/>
    <s v="Autoproductor"/>
    <x v="2"/>
    <x v="0"/>
    <x v="0"/>
    <x v="0"/>
    <s v="Privado"/>
    <s v="LIMA"/>
    <s v="LIMA"/>
    <s v="HUAROCHIRI"/>
    <s v="CHICLA"/>
    <n v="0"/>
    <x v="0"/>
    <n v="0"/>
    <x v="0"/>
    <n v="0"/>
    <x v="0"/>
    <x v="0"/>
    <n v="14.146000000000001"/>
    <n v="1.4146000000000001E-2"/>
    <m/>
    <n v="0.21875"/>
    <n v="0.16500000000000001"/>
    <n v="7.6479999999999997"/>
    <n v="0"/>
    <n v="17"/>
    <s v="BASE DE DATOS"/>
    <m/>
  </r>
  <r>
    <s v="20"/>
    <x v="1"/>
    <s v="CASAPA"/>
    <s v="53202007"/>
    <s v="53202007"/>
    <x v="0"/>
    <m/>
    <m/>
    <n v="0.54500000000000004"/>
    <n v="0.4"/>
    <m/>
    <m/>
    <n v="0"/>
    <m/>
    <m/>
    <m/>
    <n v="1"/>
    <n v="0.35099999999999998"/>
    <x v="0"/>
    <s v="CASAPA53202007EL"/>
    <s v="Cia. Minera Casapalca S.A."/>
    <x v="135"/>
    <x v="135"/>
    <s v="C.T. Juanita"/>
    <x v="413"/>
    <x v="0"/>
    <x v="0"/>
    <x v="340"/>
    <x v="0"/>
    <s v="Instalado"/>
    <s v="Operativo"/>
    <s v="Autoproductor"/>
    <x v="2"/>
    <x v="0"/>
    <x v="0"/>
    <x v="0"/>
    <s v="Privado"/>
    <s v="LIMA"/>
    <s v="LIMA"/>
    <s v="HUAROCHIRI"/>
    <s v="CHICLA"/>
    <n v="0"/>
    <x v="0"/>
    <n v="0"/>
    <x v="0"/>
    <n v="0"/>
    <x v="0"/>
    <x v="0"/>
    <n v="0"/>
    <n v="0"/>
    <m/>
    <n v="4.5416666666666668E-2"/>
    <n v="3.3333333333333333E-2"/>
    <n v="7.6479999999999997"/>
    <n v="0"/>
    <n v="17"/>
    <s v="BASE DE DATOS"/>
    <m/>
  </r>
  <r>
    <s v="20"/>
    <x v="2"/>
    <s v="CASAPA"/>
    <s v="53201907"/>
    <s v="53201907"/>
    <x v="0"/>
    <m/>
    <m/>
    <n v="2.625"/>
    <n v="1.98"/>
    <m/>
    <m/>
    <n v="14.146000000000001"/>
    <m/>
    <m/>
    <m/>
    <n v="0"/>
    <n v="0.90700000000000003"/>
    <x v="0"/>
    <s v="CASAPA53201907EL"/>
    <s v="Cia. Minera Casapalca S.A."/>
    <x v="135"/>
    <x v="135"/>
    <s v="C.T. El Carmen"/>
    <x v="412"/>
    <x v="0"/>
    <x v="0"/>
    <x v="340"/>
    <x v="0"/>
    <s v="Instalado"/>
    <s v="Operativo"/>
    <s v="Autoproductor"/>
    <x v="2"/>
    <x v="0"/>
    <x v="0"/>
    <x v="0"/>
    <s v="Privado"/>
    <s v="LIMA"/>
    <s v="LIMA"/>
    <s v="HUAROCHIRI"/>
    <s v="CHICLA"/>
    <n v="0"/>
    <x v="0"/>
    <n v="0"/>
    <x v="0"/>
    <n v="0"/>
    <x v="0"/>
    <x v="0"/>
    <n v="14.146000000000001"/>
    <n v="1.4146000000000001E-2"/>
    <m/>
    <n v="0.21875"/>
    <n v="0.16500000000000001"/>
    <n v="7.6479999999999997"/>
    <n v="0"/>
    <n v="17"/>
    <s v="BASE DE DATOS"/>
    <m/>
  </r>
  <r>
    <s v="20"/>
    <x v="2"/>
    <s v="CASAPA"/>
    <s v="53202007"/>
    <s v="53202007"/>
    <x v="0"/>
    <m/>
    <m/>
    <n v="0.54500000000000004"/>
    <n v="0.4"/>
    <m/>
    <m/>
    <n v="0"/>
    <m/>
    <m/>
    <m/>
    <n v="1"/>
    <n v="0.35099999999999998"/>
    <x v="0"/>
    <s v="CASAPA53202007EL"/>
    <s v="Cia. Minera Casapalca S.A."/>
    <x v="135"/>
    <x v="135"/>
    <s v="C.T. Juanita"/>
    <x v="413"/>
    <x v="0"/>
    <x v="0"/>
    <x v="340"/>
    <x v="0"/>
    <s v="Instalado"/>
    <s v="Operativo"/>
    <s v="Autoproductor"/>
    <x v="2"/>
    <x v="0"/>
    <x v="0"/>
    <x v="0"/>
    <s v="Privado"/>
    <s v="LIMA"/>
    <s v="LIMA"/>
    <s v="HUAROCHIRI"/>
    <s v="CHICLA"/>
    <n v="0"/>
    <x v="0"/>
    <n v="0"/>
    <x v="0"/>
    <n v="0"/>
    <x v="0"/>
    <x v="0"/>
    <n v="0"/>
    <n v="0"/>
    <m/>
    <n v="4.5416666666666668E-2"/>
    <n v="3.3333333333333333E-2"/>
    <n v="7.6479999999999997"/>
    <n v="0"/>
    <n v="17"/>
    <s v="BASE DE DATOS"/>
    <m/>
  </r>
  <r>
    <s v="20"/>
    <x v="3"/>
    <s v="CASAPA"/>
    <s v="53201907"/>
    <s v="53201907"/>
    <x v="0"/>
    <m/>
    <m/>
    <n v="2.625"/>
    <n v="1.98"/>
    <m/>
    <m/>
    <n v="14.146000000000001"/>
    <m/>
    <m/>
    <m/>
    <n v="0"/>
    <n v="0.90700000000000003"/>
    <x v="0"/>
    <s v="CASAPA53201907EL"/>
    <s v="Cia. Minera Casapalca S.A."/>
    <x v="135"/>
    <x v="135"/>
    <s v="C.T. El Carmen"/>
    <x v="412"/>
    <x v="0"/>
    <x v="0"/>
    <x v="340"/>
    <x v="0"/>
    <s v="Instalado"/>
    <s v="Operativo"/>
    <s v="Autoproductor"/>
    <x v="2"/>
    <x v="0"/>
    <x v="0"/>
    <x v="0"/>
    <s v="Privado"/>
    <s v="LIMA"/>
    <s v="LIMA"/>
    <s v="HUAROCHIRI"/>
    <s v="CHICLA"/>
    <n v="0"/>
    <x v="0"/>
    <n v="0"/>
    <x v="0"/>
    <n v="0"/>
    <x v="0"/>
    <x v="0"/>
    <n v="14.146000000000001"/>
    <n v="1.4146000000000001E-2"/>
    <m/>
    <n v="0.21875"/>
    <n v="0.16500000000000001"/>
    <n v="7.6479999999999997"/>
    <n v="0"/>
    <n v="17"/>
    <s v="BASE DE DATOS"/>
    <m/>
  </r>
  <r>
    <s v="20"/>
    <x v="3"/>
    <s v="CASAPA"/>
    <s v="53202007"/>
    <s v="53202007"/>
    <x v="0"/>
    <m/>
    <m/>
    <n v="0.54500000000000004"/>
    <n v="0.4"/>
    <m/>
    <m/>
    <n v="0"/>
    <m/>
    <m/>
    <m/>
    <n v="1"/>
    <n v="0.35099999999999998"/>
    <x v="0"/>
    <s v="CASAPA53202007EL"/>
    <s v="Cia. Minera Casapalca S.A."/>
    <x v="135"/>
    <x v="135"/>
    <s v="C.T. Juanita"/>
    <x v="413"/>
    <x v="0"/>
    <x v="0"/>
    <x v="340"/>
    <x v="0"/>
    <s v="Instalado"/>
    <s v="Operativo"/>
    <s v="Autoproductor"/>
    <x v="2"/>
    <x v="0"/>
    <x v="0"/>
    <x v="0"/>
    <s v="Privado"/>
    <s v="LIMA"/>
    <s v="LIMA"/>
    <s v="HUAROCHIRI"/>
    <s v="CHICLA"/>
    <n v="0"/>
    <x v="0"/>
    <n v="0"/>
    <x v="0"/>
    <n v="0"/>
    <x v="0"/>
    <x v="0"/>
    <n v="0"/>
    <n v="0"/>
    <m/>
    <n v="4.5416666666666668E-2"/>
    <n v="3.3333333333333333E-2"/>
    <n v="7.6479999999999997"/>
    <n v="0"/>
    <n v="17"/>
    <s v="BASE DE DATOS"/>
    <m/>
  </r>
  <r>
    <s v="20"/>
    <x v="4"/>
    <s v="CASAPA"/>
    <s v="53201907"/>
    <s v="53201907"/>
    <x v="0"/>
    <m/>
    <m/>
    <n v="2.625"/>
    <n v="1.98"/>
    <m/>
    <m/>
    <n v="14.146000000000001"/>
    <m/>
    <m/>
    <m/>
    <n v="0"/>
    <n v="0.90700000000000003"/>
    <x v="0"/>
    <s v="CASAPA53201907EL"/>
    <s v="Cia. Minera Casapalca S.A."/>
    <x v="135"/>
    <x v="135"/>
    <s v="C.T. El Carmen"/>
    <x v="412"/>
    <x v="0"/>
    <x v="0"/>
    <x v="340"/>
    <x v="0"/>
    <s v="Instalado"/>
    <s v="Operativo"/>
    <s v="Autoproductor"/>
    <x v="2"/>
    <x v="0"/>
    <x v="0"/>
    <x v="0"/>
    <s v="Privado"/>
    <s v="LIMA"/>
    <s v="LIMA"/>
    <s v="HUAROCHIRI"/>
    <s v="CHICLA"/>
    <n v="0"/>
    <x v="0"/>
    <n v="0"/>
    <x v="0"/>
    <n v="0"/>
    <x v="0"/>
    <x v="0"/>
    <n v="14.146000000000001"/>
    <n v="1.4146000000000001E-2"/>
    <m/>
    <n v="0.21875"/>
    <n v="0.16500000000000001"/>
    <n v="7.6479999999999997"/>
    <n v="0"/>
    <n v="17"/>
    <s v="BASE DE DATOS"/>
    <m/>
  </r>
  <r>
    <s v="20"/>
    <x v="4"/>
    <s v="CASAPA"/>
    <s v="53202007"/>
    <s v="53202007"/>
    <x v="0"/>
    <m/>
    <m/>
    <n v="0.54500000000000004"/>
    <n v="0.4"/>
    <m/>
    <m/>
    <n v="0"/>
    <m/>
    <m/>
    <m/>
    <n v="1"/>
    <n v="0.35099999999999998"/>
    <x v="0"/>
    <s v="CASAPA53202007EL"/>
    <s v="Cia. Minera Casapalca S.A."/>
    <x v="135"/>
    <x v="135"/>
    <s v="C.T. Juanita"/>
    <x v="413"/>
    <x v="0"/>
    <x v="0"/>
    <x v="340"/>
    <x v="0"/>
    <s v="Instalado"/>
    <s v="Operativo"/>
    <s v="Autoproductor"/>
    <x v="2"/>
    <x v="0"/>
    <x v="0"/>
    <x v="0"/>
    <s v="Privado"/>
    <s v="LIMA"/>
    <s v="LIMA"/>
    <s v="HUAROCHIRI"/>
    <s v="CHICLA"/>
    <n v="0"/>
    <x v="0"/>
    <n v="0"/>
    <x v="0"/>
    <n v="0"/>
    <x v="0"/>
    <x v="0"/>
    <n v="0"/>
    <n v="0"/>
    <m/>
    <n v="4.5416666666666668E-2"/>
    <n v="3.3333333333333333E-2"/>
    <n v="7.6479999999999997"/>
    <n v="0"/>
    <n v="17"/>
    <s v="BASE DE DATOS"/>
    <m/>
  </r>
  <r>
    <s v="20"/>
    <x v="5"/>
    <s v="CASAPA"/>
    <s v="53201907"/>
    <s v="53201907"/>
    <x v="0"/>
    <m/>
    <m/>
    <n v="2.625"/>
    <n v="1.98"/>
    <m/>
    <m/>
    <n v="14.146000000000001"/>
    <m/>
    <m/>
    <m/>
    <n v="0"/>
    <n v="0.90700000000000003"/>
    <x v="0"/>
    <s v="CASAPA53201907EL"/>
    <s v="Cia. Minera Casapalca S.A."/>
    <x v="135"/>
    <x v="135"/>
    <s v="C.T. El Carmen"/>
    <x v="412"/>
    <x v="0"/>
    <x v="0"/>
    <x v="340"/>
    <x v="0"/>
    <s v="Instalado"/>
    <s v="Operativo"/>
    <s v="Autoproductor"/>
    <x v="2"/>
    <x v="0"/>
    <x v="0"/>
    <x v="0"/>
    <s v="Privado"/>
    <s v="LIMA"/>
    <s v="LIMA"/>
    <s v="HUAROCHIRI"/>
    <s v="CHICLA"/>
    <n v="0"/>
    <x v="0"/>
    <n v="0"/>
    <x v="0"/>
    <n v="0"/>
    <x v="0"/>
    <x v="0"/>
    <n v="14.146000000000001"/>
    <n v="1.4146000000000001E-2"/>
    <m/>
    <n v="0.21875"/>
    <n v="0.16500000000000001"/>
    <n v="7.6479999999999997"/>
    <n v="0"/>
    <n v="17"/>
    <s v="BASE DE DATOS"/>
    <m/>
  </r>
  <r>
    <s v="20"/>
    <x v="5"/>
    <s v="CASAPA"/>
    <s v="53202007"/>
    <s v="53202007"/>
    <x v="0"/>
    <m/>
    <m/>
    <n v="0.54500000000000004"/>
    <n v="0.4"/>
    <m/>
    <m/>
    <n v="0"/>
    <m/>
    <m/>
    <m/>
    <n v="1"/>
    <n v="0.35099999999999998"/>
    <x v="0"/>
    <s v="CASAPA53202007EL"/>
    <s v="Cia. Minera Casapalca S.A."/>
    <x v="135"/>
    <x v="135"/>
    <s v="C.T. Juanita"/>
    <x v="413"/>
    <x v="0"/>
    <x v="0"/>
    <x v="340"/>
    <x v="0"/>
    <s v="Instalado"/>
    <s v="Operativo"/>
    <s v="Autoproductor"/>
    <x v="2"/>
    <x v="0"/>
    <x v="0"/>
    <x v="0"/>
    <s v="Privado"/>
    <s v="LIMA"/>
    <s v="LIMA"/>
    <s v="HUAROCHIRI"/>
    <s v="CHICLA"/>
    <n v="0"/>
    <x v="0"/>
    <n v="0"/>
    <x v="0"/>
    <n v="0"/>
    <x v="0"/>
    <x v="0"/>
    <n v="0"/>
    <n v="0"/>
    <m/>
    <n v="4.5416666666666668E-2"/>
    <n v="3.3333333333333333E-2"/>
    <n v="7.6479999999999997"/>
    <n v="0"/>
    <n v="17"/>
    <s v="BASE DE DATOS"/>
    <m/>
  </r>
  <r>
    <s v="20"/>
    <x v="6"/>
    <s v="CASAPA"/>
    <s v="53201907"/>
    <s v="53201907"/>
    <x v="0"/>
    <m/>
    <m/>
    <n v="2.625"/>
    <n v="1.98"/>
    <m/>
    <m/>
    <n v="14.146000000000001"/>
    <m/>
    <m/>
    <m/>
    <n v="0"/>
    <n v="0.90700000000000003"/>
    <x v="0"/>
    <s v="CASAPA53201907EL"/>
    <s v="Cia. Minera Casapalca S.A."/>
    <x v="135"/>
    <x v="135"/>
    <s v="C.T. El Carmen"/>
    <x v="412"/>
    <x v="0"/>
    <x v="0"/>
    <x v="340"/>
    <x v="0"/>
    <s v="Instalado"/>
    <s v="Operativo"/>
    <s v="Autoproductor"/>
    <x v="2"/>
    <x v="0"/>
    <x v="0"/>
    <x v="0"/>
    <s v="Privado"/>
    <s v="LIMA"/>
    <s v="LIMA"/>
    <s v="HUAROCHIRI"/>
    <s v="CHICLA"/>
    <n v="0"/>
    <x v="0"/>
    <n v="0"/>
    <x v="0"/>
    <n v="0"/>
    <x v="0"/>
    <x v="0"/>
    <n v="14.146000000000001"/>
    <n v="1.4146000000000001E-2"/>
    <m/>
    <n v="0.21875"/>
    <n v="0.16500000000000001"/>
    <n v="7.6479999999999997"/>
    <n v="0"/>
    <n v="17"/>
    <s v="BASE DE DATOS"/>
    <m/>
  </r>
  <r>
    <s v="20"/>
    <x v="6"/>
    <s v="CASAPA"/>
    <s v="53202007"/>
    <s v="53202007"/>
    <x v="0"/>
    <m/>
    <m/>
    <n v="0.54500000000000004"/>
    <n v="0.4"/>
    <m/>
    <m/>
    <n v="0"/>
    <m/>
    <m/>
    <m/>
    <n v="1"/>
    <n v="0.35099999999999998"/>
    <x v="0"/>
    <s v="CASAPA53202007EL"/>
    <s v="Cia. Minera Casapalca S.A."/>
    <x v="135"/>
    <x v="135"/>
    <s v="C.T. Juanita"/>
    <x v="413"/>
    <x v="0"/>
    <x v="0"/>
    <x v="340"/>
    <x v="0"/>
    <s v="Instalado"/>
    <s v="Operativo"/>
    <s v="Autoproductor"/>
    <x v="2"/>
    <x v="0"/>
    <x v="0"/>
    <x v="0"/>
    <s v="Privado"/>
    <s v="LIMA"/>
    <s v="LIMA"/>
    <s v="HUAROCHIRI"/>
    <s v="CHICLA"/>
    <n v="0"/>
    <x v="0"/>
    <n v="0"/>
    <x v="0"/>
    <n v="0"/>
    <x v="0"/>
    <x v="0"/>
    <n v="0"/>
    <n v="0"/>
    <m/>
    <n v="4.5416666666666668E-2"/>
    <n v="3.3333333333333333E-2"/>
    <n v="7.6479999999999997"/>
    <n v="0"/>
    <n v="17"/>
    <s v="BASE DE DATOS"/>
    <m/>
  </r>
  <r>
    <s v="20"/>
    <x v="7"/>
    <s v="CASAPA"/>
    <s v="53201907"/>
    <s v="53201907"/>
    <x v="0"/>
    <m/>
    <m/>
    <n v="2.625"/>
    <n v="1.98"/>
    <m/>
    <m/>
    <n v="14.146000000000001"/>
    <m/>
    <m/>
    <m/>
    <n v="0"/>
    <n v="0.90700000000000003"/>
    <x v="0"/>
    <s v="CASAPA53201907EL"/>
    <s v="Cia. Minera Casapalca S.A."/>
    <x v="135"/>
    <x v="135"/>
    <s v="C.T. El Carmen"/>
    <x v="412"/>
    <x v="0"/>
    <x v="0"/>
    <x v="340"/>
    <x v="0"/>
    <s v="Instalado"/>
    <s v="Operativo"/>
    <s v="Autoproductor"/>
    <x v="2"/>
    <x v="0"/>
    <x v="0"/>
    <x v="0"/>
    <s v="Privado"/>
    <s v="LIMA"/>
    <s v="LIMA"/>
    <s v="HUAROCHIRI"/>
    <s v="CHICLA"/>
    <n v="0"/>
    <x v="0"/>
    <n v="0"/>
    <x v="0"/>
    <n v="0"/>
    <x v="0"/>
    <x v="0"/>
    <n v="14.146000000000001"/>
    <n v="1.4146000000000001E-2"/>
    <m/>
    <n v="0.21875"/>
    <n v="0.16500000000000001"/>
    <n v="7.6479999999999997"/>
    <n v="0"/>
    <n v="17"/>
    <s v="BASE DE DATOS"/>
    <m/>
  </r>
  <r>
    <s v="20"/>
    <x v="7"/>
    <s v="CASAPA"/>
    <s v="53202007"/>
    <s v="53202007"/>
    <x v="0"/>
    <m/>
    <m/>
    <n v="0.54500000000000004"/>
    <n v="0.4"/>
    <m/>
    <m/>
    <n v="0"/>
    <m/>
    <m/>
    <m/>
    <n v="1"/>
    <n v="0.35099999999999998"/>
    <x v="0"/>
    <s v="CASAPA53202007EL"/>
    <s v="Cia. Minera Casapalca S.A."/>
    <x v="135"/>
    <x v="135"/>
    <s v="C.T. Juanita"/>
    <x v="413"/>
    <x v="0"/>
    <x v="0"/>
    <x v="340"/>
    <x v="0"/>
    <s v="Instalado"/>
    <s v="Operativo"/>
    <s v="Autoproductor"/>
    <x v="2"/>
    <x v="0"/>
    <x v="0"/>
    <x v="0"/>
    <s v="Privado"/>
    <s v="LIMA"/>
    <s v="LIMA"/>
    <s v="HUAROCHIRI"/>
    <s v="CHICLA"/>
    <n v="0"/>
    <x v="0"/>
    <n v="0"/>
    <x v="0"/>
    <n v="0"/>
    <x v="0"/>
    <x v="0"/>
    <n v="0"/>
    <n v="0"/>
    <m/>
    <n v="4.5416666666666668E-2"/>
    <n v="3.3333333333333333E-2"/>
    <n v="7.6479999999999997"/>
    <n v="0"/>
    <n v="17"/>
    <s v="BASE DE DATOS"/>
    <m/>
  </r>
  <r>
    <s v="20"/>
    <x v="8"/>
    <s v="CASAPA"/>
    <s v="53201907"/>
    <s v="53201907"/>
    <x v="0"/>
    <m/>
    <m/>
    <n v="2.625"/>
    <n v="1.98"/>
    <m/>
    <m/>
    <n v="14.146000000000001"/>
    <m/>
    <m/>
    <m/>
    <n v="1"/>
    <n v="0.35099999999999998"/>
    <x v="0"/>
    <s v="CASAPA53201907EL"/>
    <s v="Cia. Minera Casapalca S.A."/>
    <x v="135"/>
    <x v="135"/>
    <s v="C.T. El Carmen"/>
    <x v="412"/>
    <x v="0"/>
    <x v="0"/>
    <x v="340"/>
    <x v="0"/>
    <s v="Instalado"/>
    <s v="Operativo"/>
    <s v="Autoproductor"/>
    <x v="2"/>
    <x v="0"/>
    <x v="0"/>
    <x v="0"/>
    <s v="Privado"/>
    <s v="LIMA"/>
    <s v="LIMA"/>
    <s v="HUAROCHIRI"/>
    <s v="CHICLA"/>
    <n v="0"/>
    <x v="0"/>
    <n v="0"/>
    <x v="0"/>
    <n v="0"/>
    <x v="0"/>
    <x v="0"/>
    <n v="14.146000000000001"/>
    <n v="1.4146000000000001E-2"/>
    <m/>
    <n v="0.21875"/>
    <n v="0.16500000000000001"/>
    <n v="7.6479999999999997"/>
    <n v="0"/>
    <n v="17"/>
    <s v="BASE DE DATOS"/>
    <m/>
  </r>
  <r>
    <s v="20"/>
    <x v="9"/>
    <s v="CASAPA"/>
    <s v="53201907"/>
    <s v="53201907"/>
    <x v="0"/>
    <m/>
    <m/>
    <n v="2.625"/>
    <n v="1.98"/>
    <m/>
    <m/>
    <n v="14.146000000000001"/>
    <m/>
    <m/>
    <m/>
    <n v="0"/>
    <n v="0.90700000000000003"/>
    <x v="0"/>
    <s v="CASAPA53201907EL"/>
    <s v="Cia. Minera Casapalca S.A."/>
    <x v="135"/>
    <x v="135"/>
    <s v="C.T. El Carmen"/>
    <x v="412"/>
    <x v="0"/>
    <x v="0"/>
    <x v="340"/>
    <x v="0"/>
    <s v="Instalado"/>
    <s v="Operativo"/>
    <s v="Autoproductor"/>
    <x v="2"/>
    <x v="0"/>
    <x v="0"/>
    <x v="0"/>
    <s v="Privado"/>
    <s v="LIMA"/>
    <s v="LIMA"/>
    <s v="HUAROCHIRI"/>
    <s v="CHICLA"/>
    <n v="0"/>
    <x v="0"/>
    <n v="0"/>
    <x v="0"/>
    <n v="0"/>
    <x v="0"/>
    <x v="0"/>
    <n v="14.146000000000001"/>
    <n v="1.4146000000000001E-2"/>
    <m/>
    <n v="0.21875"/>
    <n v="0.16500000000000001"/>
    <n v="7.6479999999999997"/>
    <n v="0"/>
    <n v="17"/>
    <s v="BASE DE DATOS"/>
    <m/>
  </r>
  <r>
    <s v="20"/>
    <x v="9"/>
    <s v="CASAPA"/>
    <s v="53202007"/>
    <s v="53202007"/>
    <x v="0"/>
    <m/>
    <m/>
    <n v="0.54500000000000004"/>
    <n v="0.4"/>
    <m/>
    <m/>
    <n v="0"/>
    <m/>
    <m/>
    <m/>
    <n v="1"/>
    <n v="0.35099999999999998"/>
    <x v="0"/>
    <s v="CASAPA53202007EL"/>
    <s v="Cia. Minera Casapalca S.A."/>
    <x v="135"/>
    <x v="135"/>
    <s v="C.T. Juanita"/>
    <x v="413"/>
    <x v="0"/>
    <x v="0"/>
    <x v="340"/>
    <x v="0"/>
    <s v="Instalado"/>
    <s v="Operativo"/>
    <s v="Autoproductor"/>
    <x v="2"/>
    <x v="0"/>
    <x v="0"/>
    <x v="0"/>
    <s v="Privado"/>
    <s v="LIMA"/>
    <s v="LIMA"/>
    <s v="HUAROCHIRI"/>
    <s v="CHICLA"/>
    <n v="0"/>
    <x v="0"/>
    <n v="0"/>
    <x v="0"/>
    <n v="0"/>
    <x v="0"/>
    <x v="0"/>
    <n v="0"/>
    <n v="0"/>
    <m/>
    <n v="4.5416666666666668E-2"/>
    <n v="3.3333333333333333E-2"/>
    <n v="7.6479999999999997"/>
    <n v="0"/>
    <n v="17"/>
    <s v="BASE DE DATOS"/>
    <m/>
  </r>
  <r>
    <s v="20"/>
    <x v="10"/>
    <s v="CASAPA"/>
    <s v="53201907"/>
    <s v="53201907"/>
    <x v="0"/>
    <m/>
    <m/>
    <n v="2.625"/>
    <n v="1.98"/>
    <m/>
    <m/>
    <n v="14.146000000000001"/>
    <m/>
    <m/>
    <m/>
    <n v="0"/>
    <n v="0.90700000000000003"/>
    <x v="0"/>
    <s v="CASAPA53201907EL"/>
    <s v="Cia. Minera Casapalca S.A."/>
    <x v="135"/>
    <x v="135"/>
    <s v="C.T. El Carmen"/>
    <x v="412"/>
    <x v="0"/>
    <x v="0"/>
    <x v="340"/>
    <x v="0"/>
    <s v="Instalado"/>
    <s v="Operativo"/>
    <s v="Autoproductor"/>
    <x v="2"/>
    <x v="0"/>
    <x v="0"/>
    <x v="0"/>
    <s v="Privado"/>
    <s v="LIMA"/>
    <s v="LIMA"/>
    <s v="HUAROCHIRI"/>
    <s v="CHICLA"/>
    <n v="0"/>
    <x v="0"/>
    <n v="0"/>
    <x v="0"/>
    <n v="0"/>
    <x v="0"/>
    <x v="0"/>
    <n v="14.146000000000001"/>
    <n v="1.4146000000000001E-2"/>
    <m/>
    <n v="0.21875"/>
    <n v="0.16500000000000001"/>
    <n v="7.6479999999999997"/>
    <n v="0"/>
    <n v="17"/>
    <s v="BASE DE DATOS"/>
    <m/>
  </r>
  <r>
    <s v="20"/>
    <x v="10"/>
    <s v="CASAPA"/>
    <s v="53202007"/>
    <s v="53202007"/>
    <x v="0"/>
    <m/>
    <m/>
    <n v="0.54500000000000004"/>
    <n v="0.4"/>
    <m/>
    <m/>
    <n v="0"/>
    <m/>
    <m/>
    <m/>
    <n v="1"/>
    <n v="0.35099999999999998"/>
    <x v="0"/>
    <s v="CASAPA53202007EL"/>
    <s v="Cia. Minera Casapalca S.A."/>
    <x v="135"/>
    <x v="135"/>
    <s v="C.T. Juanita"/>
    <x v="413"/>
    <x v="0"/>
    <x v="0"/>
    <x v="340"/>
    <x v="0"/>
    <s v="Instalado"/>
    <s v="Operativo"/>
    <s v="Autoproductor"/>
    <x v="2"/>
    <x v="0"/>
    <x v="0"/>
    <x v="0"/>
    <s v="Privado"/>
    <s v="LIMA"/>
    <s v="LIMA"/>
    <s v="HUAROCHIRI"/>
    <s v="CHICLA"/>
    <n v="0"/>
    <x v="0"/>
    <n v="0"/>
    <x v="0"/>
    <n v="0"/>
    <x v="0"/>
    <x v="0"/>
    <n v="0"/>
    <n v="0"/>
    <m/>
    <n v="4.5416666666666668E-2"/>
    <n v="3.3333333333333333E-2"/>
    <n v="7.6479999999999997"/>
    <n v="0"/>
    <n v="17"/>
    <s v="BASE DE DATOS"/>
    <m/>
  </r>
  <r>
    <s v="20"/>
    <x v="11"/>
    <s v="CASAPA"/>
    <s v="53201907"/>
    <s v="53201907"/>
    <x v="0"/>
    <m/>
    <m/>
    <n v="2.625"/>
    <n v="1.98"/>
    <m/>
    <m/>
    <n v="14.146000000000001"/>
    <m/>
    <m/>
    <m/>
    <n v="0"/>
    <n v="0.90700000000000003"/>
    <x v="0"/>
    <s v="CASAPA53201907EL"/>
    <s v="Cia. Minera Casapalca S.A."/>
    <x v="135"/>
    <x v="135"/>
    <s v="C.T. El Carmen"/>
    <x v="412"/>
    <x v="0"/>
    <x v="0"/>
    <x v="340"/>
    <x v="0"/>
    <s v="Instalado"/>
    <s v="Operativo"/>
    <s v="Autoproductor"/>
    <x v="2"/>
    <x v="0"/>
    <x v="0"/>
    <x v="0"/>
    <s v="Privado"/>
    <s v="LIMA"/>
    <s v="LIMA"/>
    <s v="HUAROCHIRI"/>
    <s v="CHICLA"/>
    <n v="0"/>
    <x v="0"/>
    <n v="0"/>
    <x v="0"/>
    <n v="0"/>
    <x v="0"/>
    <x v="0"/>
    <n v="14.146000000000001"/>
    <n v="1.4146000000000001E-2"/>
    <m/>
    <n v="0.21875"/>
    <n v="0.16500000000000001"/>
    <n v="7.6479999999999997"/>
    <n v="0"/>
    <n v="17"/>
    <s v="BASE DE DATOS"/>
    <m/>
  </r>
  <r>
    <s v="20"/>
    <x v="11"/>
    <s v="CASAPA"/>
    <s v="53202007"/>
    <s v="53202007"/>
    <x v="0"/>
    <m/>
    <m/>
    <n v="0.54500000000000004"/>
    <n v="0.4"/>
    <m/>
    <m/>
    <n v="0"/>
    <m/>
    <m/>
    <m/>
    <n v="1"/>
    <n v="0.35099999999999998"/>
    <x v="0"/>
    <s v="CASAPA53202007EL"/>
    <s v="Cia. Minera Casapalca S.A."/>
    <x v="135"/>
    <x v="135"/>
    <s v="C.T. Juanita"/>
    <x v="413"/>
    <x v="0"/>
    <x v="0"/>
    <x v="340"/>
    <x v="0"/>
    <s v="Instalado"/>
    <s v="Operativo"/>
    <s v="Autoproductor"/>
    <x v="2"/>
    <x v="0"/>
    <x v="0"/>
    <x v="0"/>
    <s v="Privado"/>
    <s v="LIMA"/>
    <s v="LIMA"/>
    <s v="HUAROCHIRI"/>
    <s v="CHICLA"/>
    <n v="0"/>
    <x v="0"/>
    <n v="0"/>
    <x v="0"/>
    <n v="0"/>
    <x v="0"/>
    <x v="0"/>
    <n v="0"/>
    <n v="0"/>
    <m/>
    <n v="4.5416666666666668E-2"/>
    <n v="3.3333333333333333E-2"/>
    <n v="7.6479999999999997"/>
    <n v="0"/>
    <n v="17"/>
    <s v="BASE DE DATOS"/>
    <m/>
  </r>
  <r>
    <s v="20"/>
    <x v="8"/>
    <s v="CASAPA"/>
    <s v="53202007"/>
    <s v="53202007"/>
    <x v="0"/>
    <m/>
    <m/>
    <n v="0.54500000000000004"/>
    <n v="0.4"/>
    <m/>
    <m/>
    <n v="0"/>
    <m/>
    <m/>
    <m/>
    <n v="1"/>
    <n v="0.35099999999999998"/>
    <x v="0"/>
    <s v="CASAPA53202007EL"/>
    <s v="Cia. Minera Casapalca S.A."/>
    <x v="135"/>
    <x v="135"/>
    <s v="C.T. Juanita"/>
    <x v="413"/>
    <x v="0"/>
    <x v="0"/>
    <x v="340"/>
    <x v="0"/>
    <s v="Instalado"/>
    <s v="Operativo"/>
    <s v="Autoproductor"/>
    <x v="2"/>
    <x v="0"/>
    <x v="0"/>
    <x v="0"/>
    <s v="Privado"/>
    <s v="LIMA"/>
    <s v="LIMA"/>
    <s v="HUAROCHIRI"/>
    <s v="CHICLA"/>
    <n v="0"/>
    <x v="0"/>
    <n v="0"/>
    <x v="0"/>
    <n v="0"/>
    <x v="0"/>
    <x v="0"/>
    <n v="0"/>
    <n v="0"/>
    <m/>
    <n v="4.5416666666666668E-2"/>
    <n v="3.3333333333333333E-2"/>
    <n v="7.6479999999999997"/>
    <n v="0"/>
    <n v="17"/>
    <s v="BASE DE DATOS"/>
    <m/>
  </r>
  <r>
    <s v="20"/>
    <x v="1"/>
    <s v="SLUISA"/>
    <s v="31001193"/>
    <s v="31001193"/>
    <x v="4"/>
    <m/>
    <m/>
    <n v="4.3"/>
    <n v="4.3"/>
    <m/>
    <m/>
    <n v="2898.96"/>
    <m/>
    <m/>
    <m/>
    <m/>
    <m/>
    <x v="0"/>
    <s v="SLUISA31001193HI"/>
    <s v="C¡a. Minera Santa Luisa"/>
    <x v="111"/>
    <x v="111"/>
    <s v="C.H. Huallanca Nueva"/>
    <x v="414"/>
    <x v="4"/>
    <x v="4"/>
    <x v="340"/>
    <x v="1"/>
    <s v="Instalado"/>
    <s v="Operativo"/>
    <s v="Autoproductor"/>
    <x v="2"/>
    <x v="0"/>
    <x v="0"/>
    <x v="0"/>
    <s v="Privado"/>
    <s v="HUANUCO"/>
    <s v="HUANUCO"/>
    <s v="DOS DE MAYO"/>
    <s v="HUALLANCA"/>
    <n v="0"/>
    <x v="7"/>
    <n v="0"/>
    <x v="0"/>
    <n v="0"/>
    <x v="0"/>
    <x v="0"/>
    <n v="2898.96"/>
    <n v="2.8989600000000002"/>
    <m/>
    <n v="0.35833333333333334"/>
    <n v="0.35833333333333334"/>
    <n v="7.6479999999999997"/>
    <n v="0"/>
    <n v="20"/>
    <s v="ESTIMADO"/>
    <m/>
  </r>
  <r>
    <s v="20"/>
    <x v="2"/>
    <s v="SLUISA"/>
    <s v="31001193"/>
    <s v="31001193"/>
    <x v="4"/>
    <m/>
    <m/>
    <n v="4.3"/>
    <n v="4.3"/>
    <m/>
    <m/>
    <n v="2510"/>
    <m/>
    <m/>
    <m/>
    <m/>
    <m/>
    <x v="0"/>
    <s v="SLUISA31001193HI"/>
    <s v="C¡a. Minera Santa Luisa"/>
    <x v="111"/>
    <x v="111"/>
    <s v="C.H. Huallanca Nueva"/>
    <x v="414"/>
    <x v="4"/>
    <x v="4"/>
    <x v="340"/>
    <x v="1"/>
    <s v="Instalado"/>
    <s v="Operativo"/>
    <s v="Autoproductor"/>
    <x v="2"/>
    <x v="0"/>
    <x v="0"/>
    <x v="0"/>
    <s v="Privado"/>
    <s v="HUANUCO"/>
    <s v="HUANUCO"/>
    <s v="DOS DE MAYO"/>
    <s v="HUALLANCA"/>
    <n v="0"/>
    <x v="7"/>
    <n v="0"/>
    <x v="0"/>
    <n v="0"/>
    <x v="0"/>
    <x v="0"/>
    <n v="2510"/>
    <n v="2.5099999999999998"/>
    <m/>
    <n v="0.35833333333333334"/>
    <n v="0.35833333333333334"/>
    <n v="7.6479999999999997"/>
    <n v="0"/>
    <n v="20"/>
    <s v="ESTIMADO"/>
    <m/>
  </r>
  <r>
    <s v="20"/>
    <x v="3"/>
    <s v="SLUISA"/>
    <s v="31001193"/>
    <s v="31001193"/>
    <x v="4"/>
    <m/>
    <m/>
    <n v="4.3"/>
    <n v="4.3"/>
    <m/>
    <m/>
    <n v="2289.12"/>
    <m/>
    <m/>
    <m/>
    <m/>
    <m/>
    <x v="0"/>
    <s v="SLUISA31001193HI"/>
    <s v="C¡a. Minera Santa Luisa"/>
    <x v="111"/>
    <x v="111"/>
    <s v="C.H. Huallanca Nueva"/>
    <x v="414"/>
    <x v="4"/>
    <x v="4"/>
    <x v="340"/>
    <x v="1"/>
    <s v="Instalado"/>
    <s v="Operativo"/>
    <s v="Autoproductor"/>
    <x v="2"/>
    <x v="0"/>
    <x v="0"/>
    <x v="0"/>
    <s v="Privado"/>
    <s v="HUANUCO"/>
    <s v="HUANUCO"/>
    <s v="DOS DE MAYO"/>
    <s v="HUALLANCA"/>
    <n v="0"/>
    <x v="7"/>
    <n v="0"/>
    <x v="0"/>
    <n v="0"/>
    <x v="0"/>
    <x v="0"/>
    <n v="2289.12"/>
    <n v="2.28912"/>
    <m/>
    <n v="0.35833333333333334"/>
    <n v="0.35833333333333334"/>
    <n v="7.6479999999999997"/>
    <n v="0"/>
    <n v="20"/>
    <s v="ESTIMADO"/>
    <m/>
  </r>
  <r>
    <s v="20"/>
    <x v="4"/>
    <s v="SLUISA"/>
    <s v="31001193"/>
    <s v="31001193"/>
    <x v="4"/>
    <m/>
    <m/>
    <n v="4.3"/>
    <n v="4.3"/>
    <m/>
    <m/>
    <n v="2346.3479999999995"/>
    <m/>
    <m/>
    <m/>
    <m/>
    <m/>
    <x v="0"/>
    <s v="SLUISA31001193HI"/>
    <s v="C¡a. Minera Santa Luisa"/>
    <x v="111"/>
    <x v="111"/>
    <s v="C.H. Huallanca Nueva"/>
    <x v="414"/>
    <x v="4"/>
    <x v="4"/>
    <x v="340"/>
    <x v="1"/>
    <s v="Instalado"/>
    <s v="Operativo"/>
    <s v="Autoproductor"/>
    <x v="2"/>
    <x v="0"/>
    <x v="0"/>
    <x v="0"/>
    <s v="Privado"/>
    <s v="HUANUCO"/>
    <s v="HUANUCO"/>
    <s v="DOS DE MAYO"/>
    <s v="HUALLANCA"/>
    <n v="0"/>
    <x v="7"/>
    <n v="0"/>
    <x v="0"/>
    <n v="0"/>
    <x v="0"/>
    <x v="0"/>
    <n v="2346.3479999999995"/>
    <n v="2.3463479999999994"/>
    <m/>
    <n v="0.35833333333333334"/>
    <n v="0.35833333333333334"/>
    <n v="7.6479999999999997"/>
    <n v="0"/>
    <n v="20"/>
    <s v="ESTIMADO"/>
    <m/>
  </r>
  <r>
    <s v="20"/>
    <x v="5"/>
    <s v="SLUISA"/>
    <s v="31001193"/>
    <s v="31001193"/>
    <x v="4"/>
    <m/>
    <m/>
    <n v="4.3"/>
    <n v="4.3"/>
    <m/>
    <m/>
    <n v="2229.0305999999996"/>
    <m/>
    <m/>
    <m/>
    <m/>
    <m/>
    <x v="0"/>
    <s v="SLUISA31001193HI"/>
    <s v="C¡a. Minera Santa Luisa"/>
    <x v="111"/>
    <x v="111"/>
    <s v="C.H. Huallanca Nueva"/>
    <x v="414"/>
    <x v="4"/>
    <x v="4"/>
    <x v="340"/>
    <x v="1"/>
    <s v="Instalado"/>
    <s v="Operativo"/>
    <s v="Autoproductor"/>
    <x v="2"/>
    <x v="0"/>
    <x v="0"/>
    <x v="0"/>
    <s v="Privado"/>
    <s v="HUANUCO"/>
    <s v="HUANUCO"/>
    <s v="DOS DE MAYO"/>
    <s v="HUALLANCA"/>
    <n v="0"/>
    <x v="7"/>
    <n v="0"/>
    <x v="0"/>
    <n v="0"/>
    <x v="0"/>
    <x v="0"/>
    <n v="2229.0305999999996"/>
    <n v="2.2290305999999998"/>
    <m/>
    <n v="0.35833333333333334"/>
    <n v="0.35833333333333334"/>
    <n v="7.6479999999999997"/>
    <n v="0"/>
    <n v="20"/>
    <s v="ESTIMADO"/>
    <m/>
  </r>
  <r>
    <s v="20"/>
    <x v="6"/>
    <s v="SLUISA"/>
    <s v="31001193"/>
    <s v="31001193"/>
    <x v="4"/>
    <m/>
    <m/>
    <n v="4.3"/>
    <n v="4.3"/>
    <m/>
    <m/>
    <n v="1961.5469279999998"/>
    <m/>
    <m/>
    <m/>
    <m/>
    <m/>
    <x v="0"/>
    <s v="SLUISA31001193HI"/>
    <s v="C¡a. Minera Santa Luisa"/>
    <x v="111"/>
    <x v="111"/>
    <s v="C.H. Huallanca Nueva"/>
    <x v="414"/>
    <x v="4"/>
    <x v="4"/>
    <x v="340"/>
    <x v="1"/>
    <s v="Instalado"/>
    <s v="Operativo"/>
    <s v="Autoproductor"/>
    <x v="2"/>
    <x v="0"/>
    <x v="0"/>
    <x v="0"/>
    <s v="Privado"/>
    <s v="HUANUCO"/>
    <s v="HUANUCO"/>
    <s v="DOS DE MAYO"/>
    <s v="HUALLANCA"/>
    <n v="0"/>
    <x v="7"/>
    <n v="0"/>
    <x v="0"/>
    <n v="0"/>
    <x v="0"/>
    <x v="0"/>
    <n v="1961.5469279999998"/>
    <n v="1.9615469279999997"/>
    <m/>
    <n v="0.35833333333333334"/>
    <n v="0.35833333333333334"/>
    <n v="7.6479999999999997"/>
    <n v="0"/>
    <n v="20"/>
    <s v="ESTIMADO"/>
    <m/>
  </r>
  <r>
    <s v="20"/>
    <x v="7"/>
    <s v="SLUISA"/>
    <s v="31001193"/>
    <s v="31001193"/>
    <x v="4"/>
    <m/>
    <m/>
    <n v="4.3"/>
    <n v="4.3"/>
    <m/>
    <m/>
    <n v="1687"/>
    <m/>
    <m/>
    <m/>
    <m/>
    <m/>
    <x v="0"/>
    <s v="SLUISA31001193HI"/>
    <s v="C¡a. Minera Santa Luisa"/>
    <x v="111"/>
    <x v="111"/>
    <s v="C.H. Huallanca Nueva"/>
    <x v="414"/>
    <x v="4"/>
    <x v="4"/>
    <x v="340"/>
    <x v="1"/>
    <s v="Instalado"/>
    <s v="Operativo"/>
    <s v="Autoproductor"/>
    <x v="2"/>
    <x v="0"/>
    <x v="0"/>
    <x v="0"/>
    <s v="Privado"/>
    <s v="HUANUCO"/>
    <s v="HUANUCO"/>
    <s v="DOS DE MAYO"/>
    <s v="HUALLANCA"/>
    <n v="0"/>
    <x v="7"/>
    <n v="0"/>
    <x v="0"/>
    <n v="0"/>
    <x v="0"/>
    <x v="0"/>
    <n v="1687"/>
    <n v="1.6870000000000001"/>
    <m/>
    <n v="0.35833333333333334"/>
    <n v="0.35833333333333334"/>
    <n v="7.6479999999999997"/>
    <n v="0"/>
    <n v="20"/>
    <s v="ESTIMADO"/>
    <m/>
  </r>
  <r>
    <s v="20"/>
    <x v="8"/>
    <s v="SLUISA"/>
    <s v="31001193"/>
    <s v="31001193"/>
    <x v="4"/>
    <m/>
    <m/>
    <n v="4.3"/>
    <n v="4.3"/>
    <m/>
    <m/>
    <n v="1771.3500000000001"/>
    <m/>
    <m/>
    <m/>
    <m/>
    <m/>
    <x v="0"/>
    <s v="SLUISA31001193HI"/>
    <s v="C¡a. Minera Santa Luisa"/>
    <x v="111"/>
    <x v="111"/>
    <s v="C.H. Huallanca Nueva"/>
    <x v="414"/>
    <x v="4"/>
    <x v="4"/>
    <x v="340"/>
    <x v="1"/>
    <s v="Instalado"/>
    <s v="Operativo"/>
    <s v="Autoproductor"/>
    <x v="2"/>
    <x v="0"/>
    <x v="0"/>
    <x v="0"/>
    <s v="Privado"/>
    <s v="HUANUCO"/>
    <s v="HUANUCO"/>
    <s v="DOS DE MAYO"/>
    <s v="HUALLANCA"/>
    <n v="0"/>
    <x v="7"/>
    <n v="0"/>
    <x v="0"/>
    <n v="0"/>
    <x v="0"/>
    <x v="0"/>
    <n v="1771.3500000000001"/>
    <n v="1.7713500000000002"/>
    <m/>
    <n v="0.35833333333333334"/>
    <n v="0.35833333333333334"/>
    <n v="7.6479999999999997"/>
    <n v="0"/>
    <n v="20"/>
    <s v="ESTIMADO"/>
    <m/>
  </r>
  <r>
    <s v="20"/>
    <x v="9"/>
    <s v="SLUISA"/>
    <s v="31001193"/>
    <s v="31001193"/>
    <x v="4"/>
    <m/>
    <m/>
    <n v="4.3"/>
    <n v="4.3"/>
    <m/>
    <m/>
    <n v="1500"/>
    <m/>
    <m/>
    <m/>
    <m/>
    <m/>
    <x v="0"/>
    <s v="SLUISA31001193HI"/>
    <s v="C¡a. Minera Santa Luisa"/>
    <x v="111"/>
    <x v="111"/>
    <s v="C.H. Huallanca Nueva"/>
    <x v="414"/>
    <x v="4"/>
    <x v="4"/>
    <x v="340"/>
    <x v="1"/>
    <s v="Instalado"/>
    <s v="Operativo"/>
    <s v="Autoproductor"/>
    <x v="2"/>
    <x v="0"/>
    <x v="0"/>
    <x v="0"/>
    <s v="Privado"/>
    <s v="HUANUCO"/>
    <s v="HUANUCO"/>
    <s v="DOS DE MAYO"/>
    <s v="HUALLANCA"/>
    <n v="0"/>
    <x v="7"/>
    <n v="0"/>
    <x v="0"/>
    <n v="0"/>
    <x v="0"/>
    <x v="0"/>
    <n v="1500"/>
    <n v="1.5"/>
    <m/>
    <n v="0.35833333333333334"/>
    <n v="0.35833333333333334"/>
    <n v="7.6479999999999997"/>
    <n v="0"/>
    <n v="20"/>
    <s v="ESTIMADO"/>
    <m/>
  </r>
  <r>
    <s v="20"/>
    <x v="10"/>
    <s v="SLUISA"/>
    <s v="31001193"/>
    <s v="31001193"/>
    <x v="4"/>
    <m/>
    <m/>
    <n v="4.3"/>
    <n v="4.3"/>
    <m/>
    <m/>
    <n v="1800"/>
    <m/>
    <m/>
    <m/>
    <m/>
    <m/>
    <x v="0"/>
    <s v="SLUISA31001193HI"/>
    <s v="C¡a. Minera Santa Luisa"/>
    <x v="111"/>
    <x v="111"/>
    <s v="C.H. Huallanca Nueva"/>
    <x v="414"/>
    <x v="4"/>
    <x v="4"/>
    <x v="340"/>
    <x v="1"/>
    <s v="Instalado"/>
    <s v="Operativo"/>
    <s v="Autoproductor"/>
    <x v="2"/>
    <x v="0"/>
    <x v="0"/>
    <x v="0"/>
    <s v="Privado"/>
    <s v="HUANUCO"/>
    <s v="HUANUCO"/>
    <s v="DOS DE MAYO"/>
    <s v="HUALLANCA"/>
    <n v="0"/>
    <x v="7"/>
    <n v="0"/>
    <x v="0"/>
    <n v="0"/>
    <x v="0"/>
    <x v="0"/>
    <n v="1800"/>
    <n v="1.8"/>
    <m/>
    <n v="0.35833333333333334"/>
    <n v="0.35833333333333334"/>
    <n v="7.6479999999999997"/>
    <n v="0"/>
    <n v="20"/>
    <s v="ESTIMADO"/>
    <m/>
  </r>
  <r>
    <s v="20"/>
    <x v="11"/>
    <s v="SLUISA"/>
    <s v="31001193"/>
    <s v="31001193"/>
    <x v="4"/>
    <m/>
    <m/>
    <n v="4.3"/>
    <n v="4.3"/>
    <m/>
    <m/>
    <n v="2158"/>
    <m/>
    <m/>
    <m/>
    <m/>
    <m/>
    <x v="0"/>
    <s v="SLUISA31001193HI"/>
    <s v="C¡a. Minera Santa Luisa"/>
    <x v="111"/>
    <x v="111"/>
    <s v="C.H. Huallanca Nueva"/>
    <x v="414"/>
    <x v="4"/>
    <x v="4"/>
    <x v="340"/>
    <x v="1"/>
    <s v="Instalado"/>
    <s v="Operativo"/>
    <s v="Autoproductor"/>
    <x v="2"/>
    <x v="0"/>
    <x v="0"/>
    <x v="0"/>
    <s v="Privado"/>
    <s v="HUANUCO"/>
    <s v="HUANUCO"/>
    <s v="DOS DE MAYO"/>
    <s v="HUALLANCA"/>
    <n v="0"/>
    <x v="7"/>
    <n v="0"/>
    <x v="0"/>
    <n v="0"/>
    <x v="0"/>
    <x v="0"/>
    <n v="2158"/>
    <n v="2.1579999999999999"/>
    <m/>
    <n v="0.35833333333333334"/>
    <n v="0.35833333333333334"/>
    <n v="7.6479999999999997"/>
    <n v="0"/>
    <n v="20"/>
    <s v="ESTIMADO"/>
    <m/>
  </r>
  <r>
    <s v="20"/>
    <x v="1"/>
    <s v="SLUISA"/>
    <s v="51024617"/>
    <s v="51024617"/>
    <x v="4"/>
    <m/>
    <m/>
    <n v="1"/>
    <n v="1"/>
    <m/>
    <m/>
    <n v="240.38399999999999"/>
    <m/>
    <m/>
    <m/>
    <m/>
    <m/>
    <x v="0"/>
    <s v="SLUISA51024617HI"/>
    <s v="C¡a. Minera Santa Luisa"/>
    <x v="111"/>
    <x v="111"/>
    <s v="C.H. Pallca"/>
    <x v="415"/>
    <x v="4"/>
    <x v="4"/>
    <x v="340"/>
    <x v="1"/>
    <s v="Instalado"/>
    <s v="Operativo"/>
    <s v="Autoproductor"/>
    <x v="2"/>
    <x v="0"/>
    <x v="0"/>
    <x v="0"/>
    <s v="Privado"/>
    <s v="ANCASH"/>
    <s v="ANCASH"/>
    <s v="BOLOGNESI"/>
    <s v="PACLLON"/>
    <n v="0"/>
    <x v="7"/>
    <n v="0"/>
    <x v="0"/>
    <n v="0"/>
    <x v="0"/>
    <x v="0"/>
    <n v="240.38399999999999"/>
    <n v="0.24038399999999999"/>
    <m/>
    <n v="8.3333333333333329E-2"/>
    <n v="8.3333333333333329E-2"/>
    <n v="7.6479999999999997"/>
    <n v="0"/>
    <n v="20"/>
    <s v="ESTIMADO"/>
    <m/>
  </r>
  <r>
    <s v="20"/>
    <x v="2"/>
    <s v="SLUISA"/>
    <s v="51024617"/>
    <s v="51024617"/>
    <x v="4"/>
    <m/>
    <m/>
    <n v="1"/>
    <n v="1"/>
    <m/>
    <m/>
    <n v="266.82623999999998"/>
    <m/>
    <m/>
    <m/>
    <m/>
    <m/>
    <x v="0"/>
    <s v="SLUISA51024617HI"/>
    <s v="C¡a. Minera Santa Luisa"/>
    <x v="111"/>
    <x v="111"/>
    <s v="C.H. Pallca"/>
    <x v="415"/>
    <x v="4"/>
    <x v="4"/>
    <x v="340"/>
    <x v="1"/>
    <s v="Instalado"/>
    <s v="Operativo"/>
    <s v="Autoproductor"/>
    <x v="2"/>
    <x v="0"/>
    <x v="0"/>
    <x v="0"/>
    <s v="Privado"/>
    <s v="ANCASH"/>
    <s v="ANCASH"/>
    <s v="BOLOGNESI"/>
    <s v="PACLLON"/>
    <n v="0"/>
    <x v="7"/>
    <n v="0"/>
    <x v="0"/>
    <n v="0"/>
    <x v="0"/>
    <x v="0"/>
    <n v="266.82623999999998"/>
    <n v="0.26682623999999999"/>
    <m/>
    <n v="8.3333333333333329E-2"/>
    <n v="8.3333333333333329E-2"/>
    <n v="7.6479999999999997"/>
    <n v="0"/>
    <n v="20"/>
    <s v="ESTIMADO"/>
    <m/>
  </r>
  <r>
    <s v="20"/>
    <x v="3"/>
    <s v="SLUISA"/>
    <s v="51024617"/>
    <s v="51024617"/>
    <x v="4"/>
    <m/>
    <m/>
    <n v="1"/>
    <n v="1"/>
    <m/>
    <m/>
    <n v="243.34553087999998"/>
    <m/>
    <m/>
    <m/>
    <m/>
    <m/>
    <x v="0"/>
    <s v="SLUISA51024617HI"/>
    <s v="C¡a. Minera Santa Luisa"/>
    <x v="111"/>
    <x v="111"/>
    <s v="C.H. Pallca"/>
    <x v="415"/>
    <x v="4"/>
    <x v="4"/>
    <x v="340"/>
    <x v="1"/>
    <s v="Instalado"/>
    <s v="Operativo"/>
    <s v="Autoproductor"/>
    <x v="2"/>
    <x v="0"/>
    <x v="0"/>
    <x v="0"/>
    <s v="Privado"/>
    <s v="ANCASH"/>
    <s v="ANCASH"/>
    <s v="BOLOGNESI"/>
    <s v="PACLLON"/>
    <n v="0"/>
    <x v="7"/>
    <n v="0"/>
    <x v="0"/>
    <n v="0"/>
    <x v="0"/>
    <x v="0"/>
    <n v="243.34553087999998"/>
    <n v="0.24334553087999999"/>
    <m/>
    <n v="8.3333333333333329E-2"/>
    <n v="8.3333333333333329E-2"/>
    <n v="7.6479999999999997"/>
    <n v="0"/>
    <n v="20"/>
    <s v="ESTIMADO"/>
    <m/>
  </r>
  <r>
    <s v="20"/>
    <x v="4"/>
    <s v="SLUISA"/>
    <s v="51024617"/>
    <s v="51024617"/>
    <x v="4"/>
    <m/>
    <m/>
    <n v="1"/>
    <n v="1"/>
    <m/>
    <m/>
    <n v="249.42916915199996"/>
    <m/>
    <m/>
    <m/>
    <m/>
    <m/>
    <x v="0"/>
    <s v="SLUISA51024617HI"/>
    <s v="C¡a. Minera Santa Luisa"/>
    <x v="111"/>
    <x v="111"/>
    <s v="C.H. Pallca"/>
    <x v="415"/>
    <x v="4"/>
    <x v="4"/>
    <x v="340"/>
    <x v="1"/>
    <s v="Instalado"/>
    <s v="Operativo"/>
    <s v="Autoproductor"/>
    <x v="2"/>
    <x v="0"/>
    <x v="0"/>
    <x v="0"/>
    <s v="Privado"/>
    <s v="ANCASH"/>
    <s v="ANCASH"/>
    <s v="BOLOGNESI"/>
    <s v="PACLLON"/>
    <n v="0"/>
    <x v="7"/>
    <n v="0"/>
    <x v="0"/>
    <n v="0"/>
    <x v="0"/>
    <x v="0"/>
    <n v="249.42916915199996"/>
    <n v="0.24942916915199995"/>
    <m/>
    <n v="8.3333333333333329E-2"/>
    <n v="8.3333333333333329E-2"/>
    <n v="7.6479999999999997"/>
    <n v="0"/>
    <n v="20"/>
    <s v="ESTIMADO"/>
    <m/>
  </r>
  <r>
    <s v="20"/>
    <x v="5"/>
    <s v="SLUISA"/>
    <s v="51024617"/>
    <s v="51024617"/>
    <x v="4"/>
    <m/>
    <m/>
    <n v="1"/>
    <n v="1"/>
    <m/>
    <m/>
    <n v="236.95771069439994"/>
    <m/>
    <m/>
    <m/>
    <m/>
    <m/>
    <x v="0"/>
    <s v="SLUISA51024617HI"/>
    <s v="C¡a. Minera Santa Luisa"/>
    <x v="111"/>
    <x v="111"/>
    <s v="C.H. Pallca"/>
    <x v="415"/>
    <x v="4"/>
    <x v="4"/>
    <x v="340"/>
    <x v="1"/>
    <s v="Instalado"/>
    <s v="Operativo"/>
    <s v="Autoproductor"/>
    <x v="2"/>
    <x v="0"/>
    <x v="0"/>
    <x v="0"/>
    <s v="Privado"/>
    <s v="ANCASH"/>
    <s v="ANCASH"/>
    <s v="BOLOGNESI"/>
    <s v="PACLLON"/>
    <n v="0"/>
    <x v="7"/>
    <n v="0"/>
    <x v="0"/>
    <n v="0"/>
    <x v="0"/>
    <x v="0"/>
    <n v="236.95771069439994"/>
    <n v="0.23695771069439994"/>
    <m/>
    <n v="8.3333333333333329E-2"/>
    <n v="8.3333333333333329E-2"/>
    <n v="7.6479999999999997"/>
    <n v="0"/>
    <n v="20"/>
    <s v="ESTIMADO"/>
    <m/>
  </r>
  <r>
    <s v="20"/>
    <x v="6"/>
    <s v="SLUISA"/>
    <s v="51024617"/>
    <s v="51024617"/>
    <x v="4"/>
    <m/>
    <m/>
    <n v="1"/>
    <n v="1"/>
    <m/>
    <m/>
    <n v="208.52278541107194"/>
    <m/>
    <m/>
    <m/>
    <m/>
    <m/>
    <x v="0"/>
    <s v="SLUISA51024617HI"/>
    <s v="C¡a. Minera Santa Luisa"/>
    <x v="111"/>
    <x v="111"/>
    <s v="C.H. Pallca"/>
    <x v="415"/>
    <x v="4"/>
    <x v="4"/>
    <x v="340"/>
    <x v="1"/>
    <s v="Instalado"/>
    <s v="Operativo"/>
    <s v="Autoproductor"/>
    <x v="2"/>
    <x v="0"/>
    <x v="0"/>
    <x v="0"/>
    <s v="Privado"/>
    <s v="ANCASH"/>
    <s v="ANCASH"/>
    <s v="BOLOGNESI"/>
    <s v="PACLLON"/>
    <n v="0"/>
    <x v="7"/>
    <n v="0"/>
    <x v="0"/>
    <n v="0"/>
    <x v="0"/>
    <x v="0"/>
    <n v="208.52278541107194"/>
    <n v="0.20852278541107194"/>
    <m/>
    <n v="8.3333333333333329E-2"/>
    <n v="8.3333333333333329E-2"/>
    <n v="7.6479999999999997"/>
    <n v="0"/>
    <n v="20"/>
    <s v="ESTIMADO"/>
    <m/>
  </r>
  <r>
    <s v="20"/>
    <x v="7"/>
    <s v="SLUISA"/>
    <s v="51024617"/>
    <s v="51024617"/>
    <x v="4"/>
    <m/>
    <m/>
    <n v="1"/>
    <n v="1"/>
    <m/>
    <m/>
    <n v="190"/>
    <m/>
    <m/>
    <m/>
    <m/>
    <m/>
    <x v="0"/>
    <s v="SLUISA51024617HI"/>
    <s v="C¡a. Minera Santa Luisa"/>
    <x v="111"/>
    <x v="111"/>
    <s v="C.H. Pallca"/>
    <x v="415"/>
    <x v="4"/>
    <x v="4"/>
    <x v="340"/>
    <x v="1"/>
    <s v="Instalado"/>
    <s v="Operativo"/>
    <s v="Autoproductor"/>
    <x v="2"/>
    <x v="0"/>
    <x v="0"/>
    <x v="0"/>
    <s v="Privado"/>
    <s v="ANCASH"/>
    <s v="ANCASH"/>
    <s v="BOLOGNESI"/>
    <s v="PACLLON"/>
    <n v="0"/>
    <x v="7"/>
    <n v="0"/>
    <x v="0"/>
    <n v="0"/>
    <x v="0"/>
    <x v="0"/>
    <n v="190"/>
    <n v="0.19"/>
    <m/>
    <n v="8.3333333333333329E-2"/>
    <n v="8.3333333333333329E-2"/>
    <n v="7.6479999999999997"/>
    <n v="0"/>
    <n v="20"/>
    <s v="ESTIMADO"/>
    <m/>
  </r>
  <r>
    <s v="20"/>
    <x v="8"/>
    <s v="SLUISA"/>
    <s v="51024617"/>
    <s v="51024617"/>
    <x v="4"/>
    <m/>
    <m/>
    <n v="1"/>
    <n v="1"/>
    <m/>
    <m/>
    <n v="199.5"/>
    <m/>
    <m/>
    <m/>
    <m/>
    <m/>
    <x v="0"/>
    <s v="SLUISA51024617HI"/>
    <s v="C¡a. Minera Santa Luisa"/>
    <x v="111"/>
    <x v="111"/>
    <s v="C.H. Pallca"/>
    <x v="415"/>
    <x v="4"/>
    <x v="4"/>
    <x v="340"/>
    <x v="1"/>
    <s v="Instalado"/>
    <s v="Operativo"/>
    <s v="Autoproductor"/>
    <x v="2"/>
    <x v="0"/>
    <x v="0"/>
    <x v="0"/>
    <s v="Privado"/>
    <s v="ANCASH"/>
    <s v="ANCASH"/>
    <s v="BOLOGNESI"/>
    <s v="PACLLON"/>
    <n v="0"/>
    <x v="7"/>
    <n v="0"/>
    <x v="0"/>
    <n v="0"/>
    <x v="0"/>
    <x v="0"/>
    <n v="199.5"/>
    <n v="0.19950000000000001"/>
    <m/>
    <n v="8.3333333333333329E-2"/>
    <n v="8.3333333333333329E-2"/>
    <n v="7.6479999999999997"/>
    <n v="0"/>
    <n v="20"/>
    <s v="ESTIMADO"/>
    <m/>
  </r>
  <r>
    <s v="20"/>
    <x v="9"/>
    <s v="SLUISA"/>
    <s v="51024617"/>
    <s v="51024617"/>
    <x v="4"/>
    <m/>
    <m/>
    <n v="1"/>
    <n v="1"/>
    <m/>
    <m/>
    <n v="212"/>
    <m/>
    <m/>
    <m/>
    <m/>
    <m/>
    <x v="0"/>
    <s v="SLUISA51024617HI"/>
    <s v="C¡a. Minera Santa Luisa"/>
    <x v="111"/>
    <x v="111"/>
    <s v="C.H. Pallca"/>
    <x v="415"/>
    <x v="4"/>
    <x v="4"/>
    <x v="340"/>
    <x v="1"/>
    <s v="Instalado"/>
    <s v="Operativo"/>
    <s v="Autoproductor"/>
    <x v="2"/>
    <x v="0"/>
    <x v="0"/>
    <x v="0"/>
    <s v="Privado"/>
    <s v="ANCASH"/>
    <s v="ANCASH"/>
    <s v="BOLOGNESI"/>
    <s v="PACLLON"/>
    <n v="0"/>
    <x v="7"/>
    <n v="0"/>
    <x v="0"/>
    <n v="0"/>
    <x v="0"/>
    <x v="0"/>
    <n v="212"/>
    <n v="0.21199999999999999"/>
    <m/>
    <n v="8.3333333333333329E-2"/>
    <n v="8.3333333333333329E-2"/>
    <n v="7.6479999999999997"/>
    <n v="0"/>
    <n v="20"/>
    <s v="ESTIMADO"/>
    <m/>
  </r>
  <r>
    <s v="20"/>
    <x v="10"/>
    <s v="SLUISA"/>
    <s v="51024617"/>
    <s v="51024617"/>
    <x v="4"/>
    <m/>
    <m/>
    <n v="1"/>
    <n v="1"/>
    <m/>
    <m/>
    <n v="254.39999999999998"/>
    <m/>
    <m/>
    <m/>
    <m/>
    <m/>
    <x v="0"/>
    <s v="SLUISA51024617HI"/>
    <s v="C¡a. Minera Santa Luisa"/>
    <x v="111"/>
    <x v="111"/>
    <s v="C.H. Pallca"/>
    <x v="415"/>
    <x v="4"/>
    <x v="4"/>
    <x v="340"/>
    <x v="1"/>
    <s v="Instalado"/>
    <s v="Operativo"/>
    <s v="Autoproductor"/>
    <x v="2"/>
    <x v="0"/>
    <x v="0"/>
    <x v="0"/>
    <s v="Privado"/>
    <s v="ANCASH"/>
    <s v="ANCASH"/>
    <s v="BOLOGNESI"/>
    <s v="PACLLON"/>
    <n v="0"/>
    <x v="7"/>
    <n v="0"/>
    <x v="0"/>
    <n v="0"/>
    <x v="0"/>
    <x v="0"/>
    <n v="254.39999999999998"/>
    <n v="0.25439999999999996"/>
    <m/>
    <n v="8.3333333333333329E-2"/>
    <n v="8.3333333333333329E-2"/>
    <n v="7.6479999999999997"/>
    <n v="0"/>
    <n v="20"/>
    <s v="ESTIMADO"/>
    <m/>
  </r>
  <r>
    <s v="20"/>
    <x v="11"/>
    <s v="SLUISA"/>
    <s v="51024617"/>
    <s v="51024617"/>
    <x v="4"/>
    <m/>
    <m/>
    <n v="1"/>
    <n v="1"/>
    <m/>
    <m/>
    <n v="279.83999999999997"/>
    <m/>
    <m/>
    <m/>
    <m/>
    <m/>
    <x v="0"/>
    <s v="SLUISA51024617HI"/>
    <s v="C¡a. Minera Santa Luisa"/>
    <x v="111"/>
    <x v="111"/>
    <s v="C.H. Pallca"/>
    <x v="415"/>
    <x v="4"/>
    <x v="4"/>
    <x v="340"/>
    <x v="1"/>
    <s v="Instalado"/>
    <s v="Operativo"/>
    <s v="Autoproductor"/>
    <x v="2"/>
    <x v="0"/>
    <x v="0"/>
    <x v="0"/>
    <s v="Privado"/>
    <s v="ANCASH"/>
    <s v="ANCASH"/>
    <s v="BOLOGNESI"/>
    <s v="PACLLON"/>
    <n v="0"/>
    <x v="7"/>
    <n v="0"/>
    <x v="0"/>
    <n v="0"/>
    <x v="0"/>
    <x v="0"/>
    <n v="279.83999999999997"/>
    <n v="0.27983999999999998"/>
    <m/>
    <n v="8.3333333333333329E-2"/>
    <n v="8.3333333333333329E-2"/>
    <n v="7.6479999999999997"/>
    <n v="0"/>
    <n v="20"/>
    <s v="ESTIMADO"/>
    <m/>
  </r>
  <r>
    <s v="20"/>
    <x v="1"/>
    <s v="SLUISA"/>
    <s v="53021312"/>
    <s v="53021312"/>
    <x v="0"/>
    <m/>
    <m/>
    <n v="0.54500000000000004"/>
    <n v="0.35"/>
    <m/>
    <m/>
    <n v="8.9337599999999995"/>
    <m/>
    <m/>
    <m/>
    <m/>
    <m/>
    <x v="0"/>
    <s v="SLUISA53021312EL"/>
    <s v="C¡a. Minera Santa Luisa"/>
    <x v="111"/>
    <x v="111"/>
    <s v="C.T. Atalaya"/>
    <x v="0"/>
    <x v="0"/>
    <x v="0"/>
    <x v="340"/>
    <x v="0"/>
    <s v="Instalado"/>
    <s v="Operativo"/>
    <s v="Autoproductor"/>
    <x v="2"/>
    <x v="0"/>
    <x v="0"/>
    <x v="0"/>
    <s v="Privado"/>
    <s v="ANCASH"/>
    <s v="ANCASH"/>
    <s v="BOLOGNESI"/>
    <s v="PACLLON"/>
    <n v="0"/>
    <x v="0"/>
    <n v="0"/>
    <x v="0"/>
    <n v="0"/>
    <x v="0"/>
    <x v="0"/>
    <n v="8.9337599999999995"/>
    <n v="8.9337599999999989E-3"/>
    <m/>
    <n v="4.5416666666666668E-2"/>
    <n v="2.9166666666666664E-2"/>
    <n v="7.6479999999999997"/>
    <n v="0"/>
    <n v="20"/>
    <s v="ESTIMADO"/>
    <m/>
  </r>
  <r>
    <s v="20"/>
    <x v="2"/>
    <s v="SLUISA"/>
    <s v="53021312"/>
    <s v="53021312"/>
    <x v="0"/>
    <m/>
    <m/>
    <n v="0.54500000000000004"/>
    <n v="0.35"/>
    <m/>
    <m/>
    <n v="9.9164735999999998"/>
    <m/>
    <m/>
    <m/>
    <m/>
    <m/>
    <x v="0"/>
    <s v="SLUISA53021312EL"/>
    <s v="C¡a. Minera Santa Luisa"/>
    <x v="111"/>
    <x v="111"/>
    <s v="C.T. Atalaya"/>
    <x v="0"/>
    <x v="0"/>
    <x v="0"/>
    <x v="340"/>
    <x v="0"/>
    <s v="Instalado"/>
    <s v="Operativo"/>
    <s v="Autoproductor"/>
    <x v="2"/>
    <x v="0"/>
    <x v="0"/>
    <x v="0"/>
    <s v="Privado"/>
    <s v="ANCASH"/>
    <s v="ANCASH"/>
    <s v="BOLOGNESI"/>
    <s v="PACLLON"/>
    <n v="0"/>
    <x v="0"/>
    <n v="0"/>
    <x v="0"/>
    <n v="0"/>
    <x v="0"/>
    <x v="0"/>
    <n v="9.9164735999999998"/>
    <n v="9.9164735999999996E-3"/>
    <m/>
    <n v="4.5416666666666668E-2"/>
    <n v="2.9166666666666664E-2"/>
    <n v="7.6479999999999997"/>
    <n v="0"/>
    <n v="20"/>
    <s v="ESTIMADO"/>
    <m/>
  </r>
  <r>
    <s v="20"/>
    <x v="3"/>
    <s v="SLUISA"/>
    <s v="53021312"/>
    <s v="53021312"/>
    <x v="0"/>
    <m/>
    <m/>
    <n v="0.54500000000000004"/>
    <n v="0.35"/>
    <m/>
    <m/>
    <n v="9.0438239231999997"/>
    <m/>
    <m/>
    <m/>
    <m/>
    <m/>
    <x v="0"/>
    <s v="SLUISA53021312EL"/>
    <s v="C¡a. Minera Santa Luisa"/>
    <x v="111"/>
    <x v="111"/>
    <s v="C.T. Atalaya"/>
    <x v="0"/>
    <x v="0"/>
    <x v="0"/>
    <x v="340"/>
    <x v="0"/>
    <s v="Instalado"/>
    <s v="Operativo"/>
    <s v="Autoproductor"/>
    <x v="2"/>
    <x v="0"/>
    <x v="0"/>
    <x v="0"/>
    <s v="Privado"/>
    <s v="ANCASH"/>
    <s v="ANCASH"/>
    <s v="BOLOGNESI"/>
    <s v="PACLLON"/>
    <n v="0"/>
    <x v="0"/>
    <n v="0"/>
    <x v="0"/>
    <n v="0"/>
    <x v="0"/>
    <x v="0"/>
    <n v="9.0438239231999997"/>
    <n v="9.0438239232000003E-3"/>
    <m/>
    <n v="4.5416666666666668E-2"/>
    <n v="2.9166666666666664E-2"/>
    <n v="7.6479999999999997"/>
    <n v="0"/>
    <n v="20"/>
    <s v="ESTIMADO"/>
    <m/>
  </r>
  <r>
    <s v="20"/>
    <x v="4"/>
    <s v="SLUISA"/>
    <s v="53021312"/>
    <s v="53021312"/>
    <x v="0"/>
    <m/>
    <m/>
    <n v="0.54500000000000004"/>
    <n v="0.35"/>
    <m/>
    <m/>
    <n v="9.2699195212799985"/>
    <m/>
    <m/>
    <m/>
    <m/>
    <m/>
    <x v="0"/>
    <s v="SLUISA53021312EL"/>
    <s v="C¡a. Minera Santa Luisa"/>
    <x v="111"/>
    <x v="111"/>
    <s v="C.T. Atalaya"/>
    <x v="0"/>
    <x v="0"/>
    <x v="0"/>
    <x v="340"/>
    <x v="0"/>
    <s v="Instalado"/>
    <s v="Operativo"/>
    <s v="Autoproductor"/>
    <x v="2"/>
    <x v="0"/>
    <x v="0"/>
    <x v="0"/>
    <s v="Privado"/>
    <s v="ANCASH"/>
    <s v="ANCASH"/>
    <s v="BOLOGNESI"/>
    <s v="PACLLON"/>
    <n v="0"/>
    <x v="0"/>
    <n v="0"/>
    <x v="0"/>
    <n v="0"/>
    <x v="0"/>
    <x v="0"/>
    <n v="9.2699195212799985"/>
    <n v="9.2699195212799981E-3"/>
    <m/>
    <n v="4.5416666666666668E-2"/>
    <n v="2.9166666666666664E-2"/>
    <n v="7.6479999999999997"/>
    <n v="0"/>
    <n v="20"/>
    <s v="ESTIMADO"/>
    <m/>
  </r>
  <r>
    <s v="20"/>
    <x v="5"/>
    <s v="SLUISA"/>
    <s v="53021312"/>
    <s v="53021312"/>
    <x v="0"/>
    <m/>
    <m/>
    <n v="0.54500000000000004"/>
    <n v="0.35"/>
    <m/>
    <m/>
    <n v="8.8064235452159974"/>
    <m/>
    <m/>
    <m/>
    <m/>
    <m/>
    <x v="0"/>
    <s v="SLUISA53021312EL"/>
    <s v="C¡a. Minera Santa Luisa"/>
    <x v="111"/>
    <x v="111"/>
    <s v="C.T. Atalaya"/>
    <x v="0"/>
    <x v="0"/>
    <x v="0"/>
    <x v="340"/>
    <x v="0"/>
    <s v="Instalado"/>
    <s v="Operativo"/>
    <s v="Autoproductor"/>
    <x v="2"/>
    <x v="0"/>
    <x v="0"/>
    <x v="0"/>
    <s v="Privado"/>
    <s v="ANCASH"/>
    <s v="ANCASH"/>
    <s v="BOLOGNESI"/>
    <s v="PACLLON"/>
    <n v="0"/>
    <x v="0"/>
    <n v="0"/>
    <x v="0"/>
    <n v="0"/>
    <x v="0"/>
    <x v="0"/>
    <n v="8.8064235452159974"/>
    <n v="8.8064235452159981E-3"/>
    <m/>
    <n v="4.5416666666666668E-2"/>
    <n v="2.9166666666666664E-2"/>
    <n v="7.6479999999999997"/>
    <n v="0"/>
    <n v="20"/>
    <s v="ESTIMADO"/>
    <m/>
  </r>
  <r>
    <s v="20"/>
    <x v="6"/>
    <s v="SLUISA"/>
    <s v="53021312"/>
    <s v="53021312"/>
    <x v="0"/>
    <m/>
    <m/>
    <n v="0.54500000000000004"/>
    <n v="0.35"/>
    <m/>
    <m/>
    <n v="7.7496527197900775"/>
    <m/>
    <m/>
    <m/>
    <m/>
    <m/>
    <x v="0"/>
    <s v="SLUISA53021312EL"/>
    <s v="C¡a. Minera Santa Luisa"/>
    <x v="111"/>
    <x v="111"/>
    <s v="C.T. Atalaya"/>
    <x v="0"/>
    <x v="0"/>
    <x v="0"/>
    <x v="340"/>
    <x v="0"/>
    <s v="Instalado"/>
    <s v="Operativo"/>
    <s v="Autoproductor"/>
    <x v="2"/>
    <x v="0"/>
    <x v="0"/>
    <x v="0"/>
    <s v="Privado"/>
    <s v="ANCASH"/>
    <s v="ANCASH"/>
    <s v="BOLOGNESI"/>
    <s v="PACLLON"/>
    <n v="0"/>
    <x v="0"/>
    <n v="0"/>
    <x v="0"/>
    <n v="0"/>
    <x v="0"/>
    <x v="0"/>
    <n v="7.7496527197900775"/>
    <n v="7.7496527197900775E-3"/>
    <m/>
    <n v="4.5416666666666668E-2"/>
    <n v="2.9166666666666664E-2"/>
    <n v="7.6479999999999997"/>
    <n v="0"/>
    <n v="20"/>
    <s v="ESTIMADO"/>
    <m/>
  </r>
  <r>
    <s v="20"/>
    <x v="7"/>
    <s v="SLUISA"/>
    <s v="53021312"/>
    <s v="53021312"/>
    <x v="0"/>
    <m/>
    <m/>
    <n v="0.54500000000000004"/>
    <n v="0.35"/>
    <m/>
    <m/>
    <n v="8"/>
    <m/>
    <m/>
    <m/>
    <m/>
    <m/>
    <x v="0"/>
    <s v="SLUISA53021312EL"/>
    <s v="C¡a. Minera Santa Luisa"/>
    <x v="111"/>
    <x v="111"/>
    <s v="C.T. Atalaya"/>
    <x v="0"/>
    <x v="0"/>
    <x v="0"/>
    <x v="340"/>
    <x v="0"/>
    <s v="Instalado"/>
    <s v="Operativo"/>
    <s v="Autoproductor"/>
    <x v="2"/>
    <x v="0"/>
    <x v="0"/>
    <x v="0"/>
    <s v="Privado"/>
    <s v="ANCASH"/>
    <s v="ANCASH"/>
    <s v="BOLOGNESI"/>
    <s v="PACLLON"/>
    <n v="0"/>
    <x v="0"/>
    <n v="0"/>
    <x v="0"/>
    <n v="0"/>
    <x v="0"/>
    <x v="0"/>
    <n v="8"/>
    <n v="8.0000000000000002E-3"/>
    <m/>
    <n v="4.5416666666666668E-2"/>
    <n v="2.9166666666666664E-2"/>
    <n v="7.6479999999999997"/>
    <n v="0"/>
    <n v="20"/>
    <s v="ESTIMADO"/>
    <m/>
  </r>
  <r>
    <s v="20"/>
    <x v="8"/>
    <s v="SLUISA"/>
    <s v="53021312"/>
    <s v="53021312"/>
    <x v="0"/>
    <m/>
    <m/>
    <n v="0.54500000000000004"/>
    <n v="0.35"/>
    <m/>
    <m/>
    <n v="8.4"/>
    <m/>
    <m/>
    <m/>
    <m/>
    <m/>
    <x v="0"/>
    <s v="SLUISA53021312EL"/>
    <s v="C¡a. Minera Santa Luisa"/>
    <x v="111"/>
    <x v="111"/>
    <s v="C.T. Atalaya"/>
    <x v="0"/>
    <x v="0"/>
    <x v="0"/>
    <x v="340"/>
    <x v="0"/>
    <s v="Instalado"/>
    <s v="Operativo"/>
    <s v="Autoproductor"/>
    <x v="2"/>
    <x v="0"/>
    <x v="0"/>
    <x v="0"/>
    <s v="Privado"/>
    <s v="ANCASH"/>
    <s v="ANCASH"/>
    <s v="BOLOGNESI"/>
    <s v="PACLLON"/>
    <n v="0"/>
    <x v="0"/>
    <n v="0"/>
    <x v="0"/>
    <n v="0"/>
    <x v="0"/>
    <x v="0"/>
    <n v="8.4"/>
    <n v="8.4000000000000012E-3"/>
    <m/>
    <n v="4.5416666666666668E-2"/>
    <n v="2.9166666666666664E-2"/>
    <n v="7.6479999999999997"/>
    <n v="0"/>
    <n v="20"/>
    <s v="ESTIMADO"/>
    <m/>
  </r>
  <r>
    <s v="20"/>
    <x v="9"/>
    <s v="SLUISA"/>
    <s v="53021312"/>
    <s v="53021312"/>
    <x v="0"/>
    <m/>
    <m/>
    <n v="0.54500000000000004"/>
    <n v="0.35"/>
    <m/>
    <m/>
    <n v="5"/>
    <m/>
    <m/>
    <m/>
    <m/>
    <m/>
    <x v="0"/>
    <s v="SLUISA53021312EL"/>
    <s v="C¡a. Minera Santa Luisa"/>
    <x v="111"/>
    <x v="111"/>
    <s v="C.T. Atalaya"/>
    <x v="0"/>
    <x v="0"/>
    <x v="0"/>
    <x v="340"/>
    <x v="0"/>
    <s v="Instalado"/>
    <s v="Operativo"/>
    <s v="Autoproductor"/>
    <x v="2"/>
    <x v="0"/>
    <x v="0"/>
    <x v="0"/>
    <s v="Privado"/>
    <s v="ANCASH"/>
    <s v="ANCASH"/>
    <s v="BOLOGNESI"/>
    <s v="PACLLON"/>
    <n v="0"/>
    <x v="0"/>
    <n v="0"/>
    <x v="0"/>
    <n v="0"/>
    <x v="0"/>
    <x v="0"/>
    <n v="5"/>
    <n v="5.0000000000000001E-3"/>
    <m/>
    <n v="4.5416666666666668E-2"/>
    <n v="2.9166666666666664E-2"/>
    <n v="7.6479999999999997"/>
    <n v="0"/>
    <n v="20"/>
    <s v="ESTIMADO"/>
    <m/>
  </r>
  <r>
    <s v="20"/>
    <x v="10"/>
    <s v="SLUISA"/>
    <s v="53021312"/>
    <s v="53021312"/>
    <x v="0"/>
    <m/>
    <m/>
    <n v="0.54500000000000004"/>
    <n v="0.35"/>
    <m/>
    <m/>
    <n v="6"/>
    <m/>
    <m/>
    <m/>
    <m/>
    <m/>
    <x v="0"/>
    <s v="SLUISA53021312EL"/>
    <s v="C¡a. Minera Santa Luisa"/>
    <x v="111"/>
    <x v="111"/>
    <s v="C.T. Atalaya"/>
    <x v="0"/>
    <x v="0"/>
    <x v="0"/>
    <x v="340"/>
    <x v="0"/>
    <s v="Instalado"/>
    <s v="Operativo"/>
    <s v="Autoproductor"/>
    <x v="2"/>
    <x v="0"/>
    <x v="0"/>
    <x v="0"/>
    <s v="Privado"/>
    <s v="ANCASH"/>
    <s v="ANCASH"/>
    <s v="BOLOGNESI"/>
    <s v="PACLLON"/>
    <n v="0"/>
    <x v="0"/>
    <n v="0"/>
    <x v="0"/>
    <n v="0"/>
    <x v="0"/>
    <x v="0"/>
    <n v="6"/>
    <n v="6.0000000000000001E-3"/>
    <m/>
    <n v="4.5416666666666668E-2"/>
    <n v="2.9166666666666664E-2"/>
    <n v="7.6479999999999997"/>
    <n v="0"/>
    <n v="20"/>
    <s v="ESTIMADO"/>
    <m/>
  </r>
  <r>
    <s v="20"/>
    <x v="11"/>
    <s v="SLUISA"/>
    <s v="53021312"/>
    <s v="53021312"/>
    <x v="0"/>
    <m/>
    <m/>
    <n v="0.54500000000000004"/>
    <n v="0.35"/>
    <m/>
    <m/>
    <n v="6.6000000000000005"/>
    <m/>
    <m/>
    <m/>
    <m/>
    <m/>
    <x v="0"/>
    <s v="SLUISA53021312EL"/>
    <s v="C¡a. Minera Santa Luisa"/>
    <x v="111"/>
    <x v="111"/>
    <s v="C.T. Atalaya"/>
    <x v="0"/>
    <x v="0"/>
    <x v="0"/>
    <x v="340"/>
    <x v="0"/>
    <s v="Instalado"/>
    <s v="Operativo"/>
    <s v="Autoproductor"/>
    <x v="2"/>
    <x v="0"/>
    <x v="0"/>
    <x v="0"/>
    <s v="Privado"/>
    <s v="ANCASH"/>
    <s v="ANCASH"/>
    <s v="BOLOGNESI"/>
    <s v="PACLLON"/>
    <n v="0"/>
    <x v="0"/>
    <n v="0"/>
    <x v="0"/>
    <n v="0"/>
    <x v="0"/>
    <x v="0"/>
    <n v="6.6000000000000005"/>
    <n v="6.6000000000000008E-3"/>
    <m/>
    <n v="4.5416666666666668E-2"/>
    <n v="2.9166666666666664E-2"/>
    <n v="7.6479999999999997"/>
    <n v="0"/>
    <n v="20"/>
    <s v="ESTIMADO"/>
    <m/>
  </r>
  <r>
    <s v="20"/>
    <x v="1"/>
    <s v="SLUISA"/>
    <s v="33001293"/>
    <s v="33001293"/>
    <x v="0"/>
    <m/>
    <m/>
    <n v="2.19"/>
    <n v="1.5"/>
    <m/>
    <m/>
    <n v="0"/>
    <m/>
    <m/>
    <m/>
    <m/>
    <m/>
    <x v="0"/>
    <s v="SLUISA33001293EL"/>
    <s v="C¡a. Minera Santa Luisa"/>
    <x v="111"/>
    <x v="111"/>
    <s v="C.T. Huanzalá"/>
    <x v="354"/>
    <x v="0"/>
    <x v="0"/>
    <x v="340"/>
    <x v="0"/>
    <s v="Instalado"/>
    <s v="Operativo"/>
    <s v="Autoproductor"/>
    <x v="2"/>
    <x v="0"/>
    <x v="0"/>
    <x v="0"/>
    <s v="Privado"/>
    <s v="HUANUCO"/>
    <s v="HUANUCO"/>
    <s v="DOS DE MAYO"/>
    <s v="HUALLANCA"/>
    <n v="0"/>
    <x v="0"/>
    <n v="0"/>
    <x v="0"/>
    <n v="0"/>
    <x v="0"/>
    <x v="0"/>
    <n v="0"/>
    <n v="0"/>
    <m/>
    <n v="0.1825"/>
    <n v="0.125"/>
    <n v="7.6479999999999997"/>
    <n v="0"/>
    <n v="20"/>
    <s v="ESTIMADO"/>
    <m/>
  </r>
  <r>
    <s v="20"/>
    <x v="2"/>
    <s v="SLUISA"/>
    <s v="33001293"/>
    <s v="33001293"/>
    <x v="0"/>
    <m/>
    <m/>
    <n v="2.19"/>
    <n v="1.5"/>
    <m/>
    <m/>
    <n v="0"/>
    <m/>
    <m/>
    <m/>
    <m/>
    <m/>
    <x v="0"/>
    <s v="SLUISA33001293EL"/>
    <s v="C¡a. Minera Santa Luisa"/>
    <x v="111"/>
    <x v="111"/>
    <s v="C.T. Huanzalá"/>
    <x v="354"/>
    <x v="0"/>
    <x v="0"/>
    <x v="340"/>
    <x v="0"/>
    <s v="Instalado"/>
    <s v="Operativo"/>
    <s v="Autoproductor"/>
    <x v="2"/>
    <x v="0"/>
    <x v="0"/>
    <x v="0"/>
    <s v="Privado"/>
    <s v="HUANUCO"/>
    <s v="HUANUCO"/>
    <s v="DOS DE MAYO"/>
    <s v="HUALLANCA"/>
    <n v="0"/>
    <x v="0"/>
    <n v="0"/>
    <x v="0"/>
    <n v="0"/>
    <x v="0"/>
    <x v="0"/>
    <n v="0"/>
    <n v="0"/>
    <m/>
    <n v="0.1825"/>
    <n v="0.125"/>
    <n v="7.6479999999999997"/>
    <n v="0"/>
    <n v="20"/>
    <s v="ESTIMADO"/>
    <m/>
  </r>
  <r>
    <s v="20"/>
    <x v="3"/>
    <s v="SLUISA"/>
    <s v="33001293"/>
    <s v="33001293"/>
    <x v="0"/>
    <m/>
    <m/>
    <n v="2.19"/>
    <n v="1.5"/>
    <m/>
    <m/>
    <n v="0"/>
    <m/>
    <m/>
    <m/>
    <m/>
    <m/>
    <x v="0"/>
    <s v="SLUISA33001293EL"/>
    <s v="C¡a. Minera Santa Luisa"/>
    <x v="111"/>
    <x v="111"/>
    <s v="C.T. Huanzalá"/>
    <x v="354"/>
    <x v="0"/>
    <x v="0"/>
    <x v="340"/>
    <x v="0"/>
    <s v="Instalado"/>
    <s v="Operativo"/>
    <s v="Autoproductor"/>
    <x v="2"/>
    <x v="0"/>
    <x v="0"/>
    <x v="0"/>
    <s v="Privado"/>
    <s v="HUANUCO"/>
    <s v="HUANUCO"/>
    <s v="DOS DE MAYO"/>
    <s v="HUALLANCA"/>
    <n v="0"/>
    <x v="0"/>
    <n v="0"/>
    <x v="0"/>
    <n v="0"/>
    <x v="0"/>
    <x v="0"/>
    <n v="0"/>
    <n v="0"/>
    <m/>
    <n v="0.1825"/>
    <n v="0.125"/>
    <n v="7.6479999999999997"/>
    <n v="0"/>
    <n v="20"/>
    <s v="ESTIMADO"/>
    <m/>
  </r>
  <r>
    <s v="20"/>
    <x v="4"/>
    <s v="SLUISA"/>
    <s v="33001293"/>
    <s v="33001293"/>
    <x v="0"/>
    <m/>
    <m/>
    <n v="2.19"/>
    <n v="1.5"/>
    <m/>
    <m/>
    <n v="0"/>
    <m/>
    <m/>
    <m/>
    <m/>
    <m/>
    <x v="0"/>
    <s v="SLUISA33001293EL"/>
    <s v="C¡a. Minera Santa Luisa"/>
    <x v="111"/>
    <x v="111"/>
    <s v="C.T. Huanzalá"/>
    <x v="354"/>
    <x v="0"/>
    <x v="0"/>
    <x v="340"/>
    <x v="0"/>
    <s v="Instalado"/>
    <s v="Operativo"/>
    <s v="Autoproductor"/>
    <x v="2"/>
    <x v="0"/>
    <x v="0"/>
    <x v="0"/>
    <s v="Privado"/>
    <s v="HUANUCO"/>
    <s v="HUANUCO"/>
    <s v="DOS DE MAYO"/>
    <s v="HUALLANCA"/>
    <n v="0"/>
    <x v="0"/>
    <n v="0"/>
    <x v="0"/>
    <n v="0"/>
    <x v="0"/>
    <x v="0"/>
    <n v="0"/>
    <n v="0"/>
    <m/>
    <n v="0.1825"/>
    <n v="0.125"/>
    <n v="7.6479999999999997"/>
    <n v="0"/>
    <n v="20"/>
    <s v="ESTIMADO"/>
    <m/>
  </r>
  <r>
    <s v="20"/>
    <x v="5"/>
    <s v="SLUISA"/>
    <s v="33001293"/>
    <s v="33001293"/>
    <x v="0"/>
    <m/>
    <m/>
    <n v="2.19"/>
    <n v="1.5"/>
    <m/>
    <m/>
    <n v="0"/>
    <m/>
    <m/>
    <m/>
    <m/>
    <m/>
    <x v="0"/>
    <s v="SLUISA33001293EL"/>
    <s v="C¡a. Minera Santa Luisa"/>
    <x v="111"/>
    <x v="111"/>
    <s v="C.T. Huanzalá"/>
    <x v="354"/>
    <x v="0"/>
    <x v="0"/>
    <x v="340"/>
    <x v="0"/>
    <s v="Instalado"/>
    <s v="Operativo"/>
    <s v="Autoproductor"/>
    <x v="2"/>
    <x v="0"/>
    <x v="0"/>
    <x v="0"/>
    <s v="Privado"/>
    <s v="HUANUCO"/>
    <s v="HUANUCO"/>
    <s v="DOS DE MAYO"/>
    <s v="HUALLANCA"/>
    <n v="0"/>
    <x v="0"/>
    <n v="0"/>
    <x v="0"/>
    <n v="0"/>
    <x v="0"/>
    <x v="0"/>
    <n v="0"/>
    <n v="0"/>
    <m/>
    <n v="0.1825"/>
    <n v="0.125"/>
    <n v="7.6479999999999997"/>
    <n v="0"/>
    <n v="20"/>
    <s v="ESTIMADO"/>
    <m/>
  </r>
  <r>
    <s v="20"/>
    <x v="6"/>
    <s v="SLUISA"/>
    <s v="33001293"/>
    <s v="33001293"/>
    <x v="0"/>
    <m/>
    <m/>
    <n v="2.19"/>
    <n v="1.5"/>
    <m/>
    <m/>
    <n v="0"/>
    <m/>
    <m/>
    <m/>
    <m/>
    <m/>
    <x v="0"/>
    <s v="SLUISA33001293EL"/>
    <s v="C¡a. Minera Santa Luisa"/>
    <x v="111"/>
    <x v="111"/>
    <s v="C.T. Huanzalá"/>
    <x v="354"/>
    <x v="0"/>
    <x v="0"/>
    <x v="340"/>
    <x v="0"/>
    <s v="Instalado"/>
    <s v="Operativo"/>
    <s v="Autoproductor"/>
    <x v="2"/>
    <x v="0"/>
    <x v="0"/>
    <x v="0"/>
    <s v="Privado"/>
    <s v="HUANUCO"/>
    <s v="HUANUCO"/>
    <s v="DOS DE MAYO"/>
    <s v="HUALLANCA"/>
    <n v="0"/>
    <x v="0"/>
    <n v="0"/>
    <x v="0"/>
    <n v="0"/>
    <x v="0"/>
    <x v="0"/>
    <n v="0"/>
    <n v="0"/>
    <m/>
    <n v="0.1825"/>
    <n v="0.125"/>
    <n v="7.6479999999999997"/>
    <n v="0"/>
    <n v="20"/>
    <s v="ESTIMADO"/>
    <m/>
  </r>
  <r>
    <s v="20"/>
    <x v="7"/>
    <s v="SLUISA"/>
    <s v="33001293"/>
    <s v="33001293"/>
    <x v="0"/>
    <m/>
    <m/>
    <n v="2.19"/>
    <n v="1.5"/>
    <m/>
    <m/>
    <n v="0"/>
    <m/>
    <m/>
    <m/>
    <m/>
    <m/>
    <x v="0"/>
    <s v="SLUISA33001293EL"/>
    <s v="C¡a. Minera Santa Luisa"/>
    <x v="111"/>
    <x v="111"/>
    <s v="C.T. Huanzalá"/>
    <x v="354"/>
    <x v="0"/>
    <x v="0"/>
    <x v="340"/>
    <x v="0"/>
    <s v="Instalado"/>
    <s v="Operativo"/>
    <s v="Autoproductor"/>
    <x v="2"/>
    <x v="0"/>
    <x v="0"/>
    <x v="0"/>
    <s v="Privado"/>
    <s v="HUANUCO"/>
    <s v="HUANUCO"/>
    <s v="DOS DE MAYO"/>
    <s v="HUALLANCA"/>
    <n v="0"/>
    <x v="0"/>
    <n v="0"/>
    <x v="0"/>
    <n v="0"/>
    <x v="0"/>
    <x v="0"/>
    <n v="0"/>
    <n v="0"/>
    <m/>
    <n v="0.1825"/>
    <n v="0.125"/>
    <n v="7.6479999999999997"/>
    <n v="0"/>
    <n v="20"/>
    <s v="ESTIMADO"/>
    <m/>
  </r>
  <r>
    <s v="20"/>
    <x v="8"/>
    <s v="SLUISA"/>
    <s v="33001293"/>
    <s v="33001293"/>
    <x v="0"/>
    <m/>
    <m/>
    <n v="2.19"/>
    <n v="1.5"/>
    <m/>
    <m/>
    <n v="0"/>
    <m/>
    <m/>
    <m/>
    <m/>
    <m/>
    <x v="0"/>
    <s v="SLUISA33001293EL"/>
    <s v="C¡a. Minera Santa Luisa"/>
    <x v="111"/>
    <x v="111"/>
    <s v="C.T. Huanzalá"/>
    <x v="354"/>
    <x v="0"/>
    <x v="0"/>
    <x v="340"/>
    <x v="0"/>
    <s v="Instalado"/>
    <s v="Operativo"/>
    <s v="Autoproductor"/>
    <x v="2"/>
    <x v="0"/>
    <x v="0"/>
    <x v="0"/>
    <s v="Privado"/>
    <s v="HUANUCO"/>
    <s v="HUANUCO"/>
    <s v="DOS DE MAYO"/>
    <s v="HUALLANCA"/>
    <n v="0"/>
    <x v="0"/>
    <n v="0"/>
    <x v="0"/>
    <n v="0"/>
    <x v="0"/>
    <x v="0"/>
    <n v="0"/>
    <n v="0"/>
    <m/>
    <n v="0.1825"/>
    <n v="0.125"/>
    <n v="7.6479999999999997"/>
    <n v="0"/>
    <n v="20"/>
    <s v="ESTIMADO"/>
    <m/>
  </r>
  <r>
    <s v="20"/>
    <x v="9"/>
    <s v="SLUISA"/>
    <s v="33001293"/>
    <s v="33001293"/>
    <x v="0"/>
    <m/>
    <m/>
    <n v="2.19"/>
    <n v="1.5"/>
    <m/>
    <m/>
    <n v="0"/>
    <m/>
    <m/>
    <m/>
    <m/>
    <m/>
    <x v="0"/>
    <s v="SLUISA33001293EL"/>
    <s v="C¡a. Minera Santa Luisa"/>
    <x v="111"/>
    <x v="111"/>
    <s v="C.T. Huanzalá"/>
    <x v="354"/>
    <x v="0"/>
    <x v="0"/>
    <x v="340"/>
    <x v="0"/>
    <s v="Instalado"/>
    <s v="Operativo"/>
    <s v="Autoproductor"/>
    <x v="2"/>
    <x v="0"/>
    <x v="0"/>
    <x v="0"/>
    <s v="Privado"/>
    <s v="HUANUCO"/>
    <s v="HUANUCO"/>
    <s v="DOS DE MAYO"/>
    <s v="HUALLANCA"/>
    <n v="0"/>
    <x v="0"/>
    <n v="0"/>
    <x v="0"/>
    <n v="0"/>
    <x v="0"/>
    <x v="0"/>
    <n v="0"/>
    <n v="0"/>
    <m/>
    <n v="0.1825"/>
    <n v="0.125"/>
    <n v="7.6479999999999997"/>
    <n v="0"/>
    <n v="20"/>
    <s v="ESTIMADO"/>
    <m/>
  </r>
  <r>
    <s v="20"/>
    <x v="10"/>
    <s v="SLUISA"/>
    <s v="33001293"/>
    <s v="33001293"/>
    <x v="0"/>
    <m/>
    <m/>
    <n v="2.19"/>
    <n v="1.5"/>
    <m/>
    <m/>
    <n v="0"/>
    <m/>
    <m/>
    <m/>
    <m/>
    <m/>
    <x v="0"/>
    <s v="SLUISA33001293EL"/>
    <s v="C¡a. Minera Santa Luisa"/>
    <x v="111"/>
    <x v="111"/>
    <s v="C.T. Huanzalá"/>
    <x v="354"/>
    <x v="0"/>
    <x v="0"/>
    <x v="340"/>
    <x v="0"/>
    <s v="Instalado"/>
    <s v="Operativo"/>
    <s v="Autoproductor"/>
    <x v="2"/>
    <x v="0"/>
    <x v="0"/>
    <x v="0"/>
    <s v="Privado"/>
    <s v="HUANUCO"/>
    <s v="HUANUCO"/>
    <s v="DOS DE MAYO"/>
    <s v="HUALLANCA"/>
    <n v="0"/>
    <x v="0"/>
    <n v="0"/>
    <x v="0"/>
    <n v="0"/>
    <x v="0"/>
    <x v="0"/>
    <n v="0"/>
    <n v="0"/>
    <m/>
    <n v="0.1825"/>
    <n v="0.125"/>
    <n v="7.6479999999999997"/>
    <n v="0"/>
    <n v="20"/>
    <s v="ESTIMADO"/>
    <m/>
  </r>
  <r>
    <s v="20"/>
    <x v="11"/>
    <s v="SLUISA"/>
    <s v="33001293"/>
    <s v="33001293"/>
    <x v="0"/>
    <m/>
    <m/>
    <n v="2.19"/>
    <n v="1.5"/>
    <m/>
    <m/>
    <n v="0"/>
    <m/>
    <m/>
    <m/>
    <m/>
    <m/>
    <x v="0"/>
    <s v="SLUISA33001293EL"/>
    <s v="C¡a. Minera Santa Luisa"/>
    <x v="111"/>
    <x v="111"/>
    <s v="C.T. Huanzalá"/>
    <x v="354"/>
    <x v="0"/>
    <x v="0"/>
    <x v="340"/>
    <x v="0"/>
    <s v="Instalado"/>
    <s v="Operativo"/>
    <s v="Autoproductor"/>
    <x v="2"/>
    <x v="0"/>
    <x v="0"/>
    <x v="0"/>
    <s v="Privado"/>
    <s v="HUANUCO"/>
    <s v="HUANUCO"/>
    <s v="DOS DE MAYO"/>
    <s v="HUALLANCA"/>
    <n v="0"/>
    <x v="0"/>
    <n v="0"/>
    <x v="0"/>
    <n v="0"/>
    <x v="0"/>
    <x v="0"/>
    <n v="0"/>
    <n v="0"/>
    <m/>
    <n v="0.1825"/>
    <n v="0.125"/>
    <n v="7.6479999999999997"/>
    <n v="0"/>
    <n v="20"/>
    <s v="ESTIMADO"/>
    <m/>
  </r>
  <r>
    <s v="20"/>
    <x v="1"/>
    <s v="SLUISA"/>
    <s v="53202509"/>
    <s v="53202509"/>
    <x v="0"/>
    <m/>
    <m/>
    <n v="4.5650000000000004"/>
    <n v="3.11"/>
    <m/>
    <m/>
    <n v="0"/>
    <m/>
    <m/>
    <m/>
    <m/>
    <m/>
    <x v="0"/>
    <s v="SLUISA53202509EL"/>
    <s v="C¡a. Minera Santa Luisa"/>
    <x v="111"/>
    <x v="111"/>
    <s v="C.T. Pallca"/>
    <x v="355"/>
    <x v="0"/>
    <x v="0"/>
    <x v="340"/>
    <x v="0"/>
    <s v="Instalado"/>
    <s v="Operativo"/>
    <s v="Autoproductor"/>
    <x v="2"/>
    <x v="0"/>
    <x v="0"/>
    <x v="0"/>
    <s v="Privado"/>
    <s v="ANCASH"/>
    <s v="ANCASH"/>
    <s v="BOLOGNESI"/>
    <s v="PACLLON"/>
    <n v="0"/>
    <x v="0"/>
    <n v="0"/>
    <x v="0"/>
    <n v="0"/>
    <x v="0"/>
    <x v="0"/>
    <n v="0"/>
    <n v="0"/>
    <m/>
    <n v="0.38041666666666668"/>
    <n v="0.25916666666666666"/>
    <n v="7.6479999999999997"/>
    <n v="0"/>
    <n v="20"/>
    <s v="ESTIMADO"/>
    <m/>
  </r>
  <r>
    <s v="20"/>
    <x v="2"/>
    <s v="SLUISA"/>
    <s v="53202509"/>
    <s v="53202509"/>
    <x v="0"/>
    <m/>
    <m/>
    <n v="4.5650000000000004"/>
    <n v="3.11"/>
    <m/>
    <m/>
    <n v="0"/>
    <m/>
    <m/>
    <m/>
    <m/>
    <m/>
    <x v="0"/>
    <s v="SLUISA53202509EL"/>
    <s v="C¡a. Minera Santa Luisa"/>
    <x v="111"/>
    <x v="111"/>
    <s v="C.T. Pallca"/>
    <x v="355"/>
    <x v="0"/>
    <x v="0"/>
    <x v="340"/>
    <x v="0"/>
    <s v="Instalado"/>
    <s v="Operativo"/>
    <s v="Autoproductor"/>
    <x v="2"/>
    <x v="0"/>
    <x v="0"/>
    <x v="0"/>
    <s v="Privado"/>
    <s v="ANCASH"/>
    <s v="ANCASH"/>
    <s v="BOLOGNESI"/>
    <s v="PACLLON"/>
    <n v="0"/>
    <x v="0"/>
    <n v="0"/>
    <x v="0"/>
    <n v="0"/>
    <x v="0"/>
    <x v="0"/>
    <n v="0"/>
    <n v="0"/>
    <m/>
    <n v="0.38041666666666668"/>
    <n v="0.25916666666666666"/>
    <n v="7.6479999999999997"/>
    <n v="0"/>
    <n v="20"/>
    <s v="ESTIMADO"/>
    <m/>
  </r>
  <r>
    <s v="20"/>
    <x v="3"/>
    <s v="SLUISA"/>
    <s v="53202509"/>
    <s v="53202509"/>
    <x v="0"/>
    <m/>
    <m/>
    <n v="4.5650000000000004"/>
    <n v="3.11"/>
    <m/>
    <m/>
    <n v="0"/>
    <m/>
    <m/>
    <m/>
    <m/>
    <m/>
    <x v="0"/>
    <s v="SLUISA53202509EL"/>
    <s v="C¡a. Minera Santa Luisa"/>
    <x v="111"/>
    <x v="111"/>
    <s v="C.T. Pallca"/>
    <x v="355"/>
    <x v="0"/>
    <x v="0"/>
    <x v="340"/>
    <x v="0"/>
    <s v="Instalado"/>
    <s v="Operativo"/>
    <s v="Autoproductor"/>
    <x v="2"/>
    <x v="0"/>
    <x v="0"/>
    <x v="0"/>
    <s v="Privado"/>
    <s v="ANCASH"/>
    <s v="ANCASH"/>
    <s v="BOLOGNESI"/>
    <s v="PACLLON"/>
    <n v="0"/>
    <x v="0"/>
    <n v="0"/>
    <x v="0"/>
    <n v="0"/>
    <x v="0"/>
    <x v="0"/>
    <n v="0"/>
    <n v="0"/>
    <m/>
    <n v="0.38041666666666668"/>
    <n v="0.25916666666666666"/>
    <n v="7.6479999999999997"/>
    <n v="0"/>
    <n v="20"/>
    <s v="ESTIMADO"/>
    <m/>
  </r>
  <r>
    <s v="20"/>
    <x v="4"/>
    <s v="SLUISA"/>
    <s v="53202509"/>
    <s v="53202509"/>
    <x v="0"/>
    <m/>
    <m/>
    <n v="4.5650000000000004"/>
    <n v="3.11"/>
    <m/>
    <m/>
    <n v="0"/>
    <m/>
    <m/>
    <m/>
    <m/>
    <m/>
    <x v="0"/>
    <s v="SLUISA53202509EL"/>
    <s v="C¡a. Minera Santa Luisa"/>
    <x v="111"/>
    <x v="111"/>
    <s v="C.T. Pallca"/>
    <x v="355"/>
    <x v="0"/>
    <x v="0"/>
    <x v="340"/>
    <x v="0"/>
    <s v="Instalado"/>
    <s v="Operativo"/>
    <s v="Autoproductor"/>
    <x v="2"/>
    <x v="0"/>
    <x v="0"/>
    <x v="0"/>
    <s v="Privado"/>
    <s v="ANCASH"/>
    <s v="ANCASH"/>
    <s v="BOLOGNESI"/>
    <s v="PACLLON"/>
    <n v="0"/>
    <x v="0"/>
    <n v="0"/>
    <x v="0"/>
    <n v="0"/>
    <x v="0"/>
    <x v="0"/>
    <n v="0"/>
    <n v="0"/>
    <m/>
    <n v="0.38041666666666668"/>
    <n v="0.25916666666666666"/>
    <n v="7.6479999999999997"/>
    <n v="0"/>
    <n v="20"/>
    <s v="ESTIMADO"/>
    <m/>
  </r>
  <r>
    <s v="20"/>
    <x v="5"/>
    <s v="SLUISA"/>
    <s v="53202509"/>
    <s v="53202509"/>
    <x v="0"/>
    <m/>
    <m/>
    <n v="4.5650000000000004"/>
    <n v="3.11"/>
    <m/>
    <m/>
    <n v="0"/>
    <m/>
    <m/>
    <m/>
    <m/>
    <m/>
    <x v="0"/>
    <s v="SLUISA53202509EL"/>
    <s v="C¡a. Minera Santa Luisa"/>
    <x v="111"/>
    <x v="111"/>
    <s v="C.T. Pallca"/>
    <x v="355"/>
    <x v="0"/>
    <x v="0"/>
    <x v="340"/>
    <x v="0"/>
    <s v="Instalado"/>
    <s v="Operativo"/>
    <s v="Autoproductor"/>
    <x v="2"/>
    <x v="0"/>
    <x v="0"/>
    <x v="0"/>
    <s v="Privado"/>
    <s v="ANCASH"/>
    <s v="ANCASH"/>
    <s v="BOLOGNESI"/>
    <s v="PACLLON"/>
    <n v="0"/>
    <x v="0"/>
    <n v="0"/>
    <x v="0"/>
    <n v="0"/>
    <x v="0"/>
    <x v="0"/>
    <n v="0"/>
    <n v="0"/>
    <m/>
    <n v="0.38041666666666668"/>
    <n v="0.25916666666666666"/>
    <n v="7.6479999999999997"/>
    <n v="0"/>
    <n v="20"/>
    <s v="ESTIMADO"/>
    <m/>
  </r>
  <r>
    <s v="20"/>
    <x v="6"/>
    <s v="SLUISA"/>
    <s v="53202509"/>
    <s v="53202509"/>
    <x v="0"/>
    <m/>
    <m/>
    <n v="4.5650000000000004"/>
    <n v="3.11"/>
    <m/>
    <m/>
    <n v="0"/>
    <m/>
    <m/>
    <m/>
    <m/>
    <m/>
    <x v="0"/>
    <s v="SLUISA53202509EL"/>
    <s v="C¡a. Minera Santa Luisa"/>
    <x v="111"/>
    <x v="111"/>
    <s v="C.T. Pallca"/>
    <x v="355"/>
    <x v="0"/>
    <x v="0"/>
    <x v="340"/>
    <x v="0"/>
    <s v="Instalado"/>
    <s v="Operativo"/>
    <s v="Autoproductor"/>
    <x v="2"/>
    <x v="0"/>
    <x v="0"/>
    <x v="0"/>
    <s v="Privado"/>
    <s v="ANCASH"/>
    <s v="ANCASH"/>
    <s v="BOLOGNESI"/>
    <s v="PACLLON"/>
    <n v="0"/>
    <x v="0"/>
    <n v="0"/>
    <x v="0"/>
    <n v="0"/>
    <x v="0"/>
    <x v="0"/>
    <n v="0"/>
    <n v="0"/>
    <m/>
    <n v="0.38041666666666668"/>
    <n v="0.25916666666666666"/>
    <n v="7.6479999999999997"/>
    <n v="0"/>
    <n v="20"/>
    <s v="ESTIMADO"/>
    <m/>
  </r>
  <r>
    <s v="20"/>
    <x v="7"/>
    <s v="SLUISA"/>
    <s v="53202509"/>
    <s v="53202509"/>
    <x v="0"/>
    <m/>
    <m/>
    <n v="4.5650000000000004"/>
    <n v="3.11"/>
    <m/>
    <m/>
    <n v="0"/>
    <m/>
    <m/>
    <m/>
    <m/>
    <m/>
    <x v="0"/>
    <s v="SLUISA53202509EL"/>
    <s v="C¡a. Minera Santa Luisa"/>
    <x v="111"/>
    <x v="111"/>
    <s v="C.T. Pallca"/>
    <x v="355"/>
    <x v="0"/>
    <x v="0"/>
    <x v="340"/>
    <x v="0"/>
    <s v="Instalado"/>
    <s v="Operativo"/>
    <s v="Autoproductor"/>
    <x v="2"/>
    <x v="0"/>
    <x v="0"/>
    <x v="0"/>
    <s v="Privado"/>
    <s v="ANCASH"/>
    <s v="ANCASH"/>
    <s v="BOLOGNESI"/>
    <s v="PACLLON"/>
    <n v="0"/>
    <x v="0"/>
    <n v="0"/>
    <x v="0"/>
    <n v="0"/>
    <x v="0"/>
    <x v="0"/>
    <n v="0"/>
    <n v="0"/>
    <m/>
    <n v="0.38041666666666668"/>
    <n v="0.25916666666666666"/>
    <n v="7.6479999999999997"/>
    <n v="0"/>
    <n v="20"/>
    <s v="ESTIMADO"/>
    <m/>
  </r>
  <r>
    <s v="20"/>
    <x v="8"/>
    <s v="SLUISA"/>
    <s v="53202509"/>
    <s v="53202509"/>
    <x v="0"/>
    <m/>
    <m/>
    <n v="4.5650000000000004"/>
    <n v="3.11"/>
    <m/>
    <m/>
    <n v="0"/>
    <m/>
    <m/>
    <m/>
    <m/>
    <m/>
    <x v="0"/>
    <s v="SLUISA53202509EL"/>
    <s v="C¡a. Minera Santa Luisa"/>
    <x v="111"/>
    <x v="111"/>
    <s v="C.T. Pallca"/>
    <x v="355"/>
    <x v="0"/>
    <x v="0"/>
    <x v="340"/>
    <x v="0"/>
    <s v="Instalado"/>
    <s v="Operativo"/>
    <s v="Autoproductor"/>
    <x v="2"/>
    <x v="0"/>
    <x v="0"/>
    <x v="0"/>
    <s v="Privado"/>
    <s v="ANCASH"/>
    <s v="ANCASH"/>
    <s v="BOLOGNESI"/>
    <s v="PACLLON"/>
    <n v="0"/>
    <x v="0"/>
    <n v="0"/>
    <x v="0"/>
    <n v="0"/>
    <x v="0"/>
    <x v="0"/>
    <n v="0"/>
    <n v="0"/>
    <m/>
    <n v="0.38041666666666668"/>
    <n v="0.25916666666666666"/>
    <n v="7.6479999999999997"/>
    <n v="0"/>
    <n v="20"/>
    <s v="ESTIMADO"/>
    <m/>
  </r>
  <r>
    <s v="20"/>
    <x v="9"/>
    <s v="SLUISA"/>
    <s v="53202509"/>
    <s v="53202509"/>
    <x v="0"/>
    <m/>
    <m/>
    <n v="4.5650000000000004"/>
    <n v="3.11"/>
    <m/>
    <m/>
    <n v="0"/>
    <m/>
    <m/>
    <m/>
    <m/>
    <m/>
    <x v="0"/>
    <s v="SLUISA53202509EL"/>
    <s v="C¡a. Minera Santa Luisa"/>
    <x v="111"/>
    <x v="111"/>
    <s v="C.T. Pallca"/>
    <x v="355"/>
    <x v="0"/>
    <x v="0"/>
    <x v="340"/>
    <x v="0"/>
    <s v="Instalado"/>
    <s v="Operativo"/>
    <s v="Autoproductor"/>
    <x v="2"/>
    <x v="0"/>
    <x v="0"/>
    <x v="0"/>
    <s v="Privado"/>
    <s v="ANCASH"/>
    <s v="ANCASH"/>
    <s v="BOLOGNESI"/>
    <s v="PACLLON"/>
    <n v="0"/>
    <x v="0"/>
    <n v="0"/>
    <x v="0"/>
    <n v="0"/>
    <x v="0"/>
    <x v="0"/>
    <n v="0"/>
    <n v="0"/>
    <m/>
    <n v="0.38041666666666668"/>
    <n v="0.25916666666666666"/>
    <n v="7.6479999999999997"/>
    <n v="0"/>
    <n v="20"/>
    <s v="ESTIMADO"/>
    <m/>
  </r>
  <r>
    <s v="20"/>
    <x v="10"/>
    <s v="SLUISA"/>
    <s v="53202509"/>
    <s v="53202509"/>
    <x v="0"/>
    <m/>
    <m/>
    <n v="4.5650000000000004"/>
    <n v="3.11"/>
    <m/>
    <m/>
    <n v="0"/>
    <m/>
    <m/>
    <m/>
    <m/>
    <m/>
    <x v="0"/>
    <s v="SLUISA53202509EL"/>
    <s v="C¡a. Minera Santa Luisa"/>
    <x v="111"/>
    <x v="111"/>
    <s v="C.T. Pallca"/>
    <x v="355"/>
    <x v="0"/>
    <x v="0"/>
    <x v="340"/>
    <x v="0"/>
    <s v="Instalado"/>
    <s v="Operativo"/>
    <s v="Autoproductor"/>
    <x v="2"/>
    <x v="0"/>
    <x v="0"/>
    <x v="0"/>
    <s v="Privado"/>
    <s v="ANCASH"/>
    <s v="ANCASH"/>
    <s v="BOLOGNESI"/>
    <s v="PACLLON"/>
    <n v="0"/>
    <x v="0"/>
    <n v="0"/>
    <x v="0"/>
    <n v="0"/>
    <x v="0"/>
    <x v="0"/>
    <n v="0"/>
    <n v="0"/>
    <m/>
    <n v="0.38041666666666668"/>
    <n v="0.25916666666666666"/>
    <n v="7.6479999999999997"/>
    <n v="0"/>
    <n v="20"/>
    <s v="ESTIMADO"/>
    <m/>
  </r>
  <r>
    <s v="20"/>
    <x v="11"/>
    <s v="SLUISA"/>
    <s v="53202509"/>
    <s v="53202509"/>
    <x v="0"/>
    <m/>
    <m/>
    <n v="4.5650000000000004"/>
    <n v="3.11"/>
    <m/>
    <m/>
    <n v="0"/>
    <m/>
    <m/>
    <m/>
    <m/>
    <m/>
    <x v="0"/>
    <s v="SLUISA53202509EL"/>
    <s v="C¡a. Minera Santa Luisa"/>
    <x v="111"/>
    <x v="111"/>
    <s v="C.T. Pallca"/>
    <x v="355"/>
    <x v="0"/>
    <x v="0"/>
    <x v="340"/>
    <x v="0"/>
    <s v="Instalado"/>
    <s v="Operativo"/>
    <s v="Autoproductor"/>
    <x v="2"/>
    <x v="0"/>
    <x v="0"/>
    <x v="0"/>
    <s v="Privado"/>
    <s v="ANCASH"/>
    <s v="ANCASH"/>
    <s v="BOLOGNESI"/>
    <s v="PACLLON"/>
    <n v="0"/>
    <x v="0"/>
    <n v="0"/>
    <x v="0"/>
    <n v="0"/>
    <x v="0"/>
    <x v="0"/>
    <n v="0"/>
    <n v="0"/>
    <m/>
    <n v="0.38041666666666668"/>
    <n v="0.25916666666666666"/>
    <n v="7.6479999999999997"/>
    <n v="0"/>
    <n v="20"/>
    <s v="ESTIMADO"/>
    <m/>
  </r>
  <r>
    <s v="20"/>
    <x v="0"/>
    <s v="BUENAV"/>
    <s v="31023793"/>
    <s v="31023793"/>
    <x v="4"/>
    <m/>
    <m/>
    <n v="3.9"/>
    <n v="3.9"/>
    <m/>
    <m/>
    <n v="750"/>
    <m/>
    <m/>
    <m/>
    <m/>
    <m/>
    <x v="0"/>
    <s v="BUENAV31023793HI"/>
    <s v="C¡a. de Minas Buenaventura"/>
    <x v="136"/>
    <x v="136"/>
    <s v="C. H. Huancarama"/>
    <x v="416"/>
    <x v="4"/>
    <x v="4"/>
    <x v="340"/>
    <x v="1"/>
    <s v="Instalado"/>
    <s v="Operativo"/>
    <s v="Autoproductor"/>
    <x v="2"/>
    <x v="0"/>
    <x v="0"/>
    <x v="0"/>
    <s v="Privado"/>
    <s v="AREQUIPA"/>
    <s v="AREQUIPA"/>
    <s v="CASTILLA"/>
    <s v="ORCOPAMPA"/>
    <n v="0"/>
    <x v="7"/>
    <n v="0"/>
    <x v="0"/>
    <n v="0"/>
    <x v="0"/>
    <x v="0"/>
    <n v="750"/>
    <n v="0.75"/>
    <m/>
    <n v="0.32500000000000001"/>
    <n v="0.32500000000000001"/>
    <n v="7.6479999999999997"/>
    <n v="0"/>
    <n v="22"/>
    <s v="ESTIMADO"/>
    <m/>
  </r>
  <r>
    <s v="20"/>
    <x v="1"/>
    <s v="BUENAV"/>
    <s v="31023793"/>
    <s v="31023793"/>
    <x v="4"/>
    <m/>
    <m/>
    <n v="3.9"/>
    <n v="3.9"/>
    <m/>
    <m/>
    <n v="720"/>
    <m/>
    <m/>
    <m/>
    <m/>
    <m/>
    <x v="0"/>
    <s v="BUENAV31023793HI"/>
    <s v="C¡a. de Minas Buenaventura"/>
    <x v="136"/>
    <x v="136"/>
    <s v="C. H. Huancarama"/>
    <x v="416"/>
    <x v="4"/>
    <x v="4"/>
    <x v="340"/>
    <x v="1"/>
    <s v="Instalado"/>
    <s v="Operativo"/>
    <s v="Autoproductor"/>
    <x v="2"/>
    <x v="0"/>
    <x v="0"/>
    <x v="0"/>
    <s v="Privado"/>
    <s v="AREQUIPA"/>
    <s v="AREQUIPA"/>
    <s v="CASTILLA"/>
    <s v="ORCOPAMPA"/>
    <n v="0"/>
    <x v="7"/>
    <n v="0"/>
    <x v="0"/>
    <n v="0"/>
    <x v="0"/>
    <x v="0"/>
    <n v="720"/>
    <n v="0.72"/>
    <m/>
    <n v="0.32500000000000001"/>
    <n v="0.32500000000000001"/>
    <n v="7.6479999999999997"/>
    <n v="0"/>
    <n v="22"/>
    <s v="ESTIMADO"/>
    <m/>
  </r>
  <r>
    <s v="20"/>
    <x v="2"/>
    <s v="BUENAV"/>
    <s v="31023793"/>
    <s v="31023793"/>
    <x v="4"/>
    <m/>
    <m/>
    <n v="3.9"/>
    <n v="3.9"/>
    <m/>
    <m/>
    <n v="820.8"/>
    <m/>
    <m/>
    <m/>
    <m/>
    <m/>
    <x v="0"/>
    <s v="BUENAV31023793HI"/>
    <s v="C¡a. de Minas Buenaventura"/>
    <x v="136"/>
    <x v="136"/>
    <s v="C. H. Huancarama"/>
    <x v="416"/>
    <x v="4"/>
    <x v="4"/>
    <x v="340"/>
    <x v="1"/>
    <s v="Instalado"/>
    <s v="Operativo"/>
    <s v="Autoproductor"/>
    <x v="2"/>
    <x v="0"/>
    <x v="0"/>
    <x v="0"/>
    <s v="Privado"/>
    <s v="AREQUIPA"/>
    <s v="AREQUIPA"/>
    <s v="CASTILLA"/>
    <s v="ORCOPAMPA"/>
    <n v="0"/>
    <x v="7"/>
    <n v="0"/>
    <x v="0"/>
    <n v="0"/>
    <x v="0"/>
    <x v="0"/>
    <n v="820.8"/>
    <n v="0.82079999999999997"/>
    <m/>
    <n v="0.32500000000000001"/>
    <n v="0.32500000000000001"/>
    <n v="7.6479999999999997"/>
    <n v="0"/>
    <n v="22"/>
    <s v="ESTIMADO"/>
    <m/>
  </r>
  <r>
    <s v="20"/>
    <x v="3"/>
    <s v="BUENAV"/>
    <s v="31023793"/>
    <s v="31023793"/>
    <x v="4"/>
    <m/>
    <m/>
    <n v="3.9"/>
    <n v="3.9"/>
    <m/>
    <m/>
    <n v="748.56960000000004"/>
    <m/>
    <m/>
    <m/>
    <m/>
    <m/>
    <x v="0"/>
    <s v="BUENAV31023793HI"/>
    <s v="C¡a. de Minas Buenaventura"/>
    <x v="136"/>
    <x v="136"/>
    <s v="C. H. Huancarama"/>
    <x v="416"/>
    <x v="4"/>
    <x v="4"/>
    <x v="340"/>
    <x v="1"/>
    <s v="Instalado"/>
    <s v="Operativo"/>
    <s v="Autoproductor"/>
    <x v="2"/>
    <x v="0"/>
    <x v="0"/>
    <x v="0"/>
    <s v="Privado"/>
    <s v="AREQUIPA"/>
    <s v="AREQUIPA"/>
    <s v="CASTILLA"/>
    <s v="ORCOPAMPA"/>
    <n v="0"/>
    <x v="7"/>
    <n v="0"/>
    <x v="0"/>
    <n v="0"/>
    <x v="0"/>
    <x v="0"/>
    <n v="748.56960000000004"/>
    <n v="0.74856960000000006"/>
    <m/>
    <n v="0.32500000000000001"/>
    <n v="0.32500000000000001"/>
    <n v="7.6479999999999997"/>
    <n v="0"/>
    <n v="22"/>
    <s v="ESTIMADO"/>
    <m/>
  </r>
  <r>
    <s v="20"/>
    <x v="4"/>
    <s v="BUENAV"/>
    <s v="31023793"/>
    <s v="31023793"/>
    <x v="4"/>
    <m/>
    <m/>
    <n v="3.9"/>
    <n v="3.9"/>
    <m/>
    <m/>
    <n v="767.28383999999994"/>
    <m/>
    <m/>
    <m/>
    <m/>
    <m/>
    <x v="0"/>
    <s v="BUENAV31023793HI"/>
    <s v="C¡a. de Minas Buenaventura"/>
    <x v="136"/>
    <x v="136"/>
    <s v="C. H. Huancarama"/>
    <x v="416"/>
    <x v="4"/>
    <x v="4"/>
    <x v="340"/>
    <x v="1"/>
    <s v="Instalado"/>
    <s v="Operativo"/>
    <s v="Autoproductor"/>
    <x v="2"/>
    <x v="0"/>
    <x v="0"/>
    <x v="0"/>
    <s v="Privado"/>
    <s v="AREQUIPA"/>
    <s v="AREQUIPA"/>
    <s v="CASTILLA"/>
    <s v="ORCOPAMPA"/>
    <n v="0"/>
    <x v="7"/>
    <n v="0"/>
    <x v="0"/>
    <n v="0"/>
    <x v="0"/>
    <x v="0"/>
    <n v="767.28383999999994"/>
    <n v="0.76728383999999994"/>
    <m/>
    <n v="0.32500000000000001"/>
    <n v="0.32500000000000001"/>
    <n v="7.6479999999999997"/>
    <n v="0"/>
    <n v="22"/>
    <s v="ESTIMADO"/>
    <m/>
  </r>
  <r>
    <s v="20"/>
    <x v="5"/>
    <s v="BUENAV"/>
    <s v="31023793"/>
    <s v="31023793"/>
    <x v="4"/>
    <m/>
    <m/>
    <n v="3.9"/>
    <n v="3.9"/>
    <m/>
    <m/>
    <n v="728.91964799999994"/>
    <m/>
    <m/>
    <m/>
    <m/>
    <m/>
    <x v="0"/>
    <s v="BUENAV31023793HI"/>
    <s v="C¡a. de Minas Buenaventura"/>
    <x v="136"/>
    <x v="136"/>
    <s v="C. H. Huancarama"/>
    <x v="416"/>
    <x v="4"/>
    <x v="4"/>
    <x v="340"/>
    <x v="1"/>
    <s v="Instalado"/>
    <s v="Operativo"/>
    <s v="Autoproductor"/>
    <x v="2"/>
    <x v="0"/>
    <x v="0"/>
    <x v="0"/>
    <s v="Privado"/>
    <s v="AREQUIPA"/>
    <s v="AREQUIPA"/>
    <s v="CASTILLA"/>
    <s v="ORCOPAMPA"/>
    <n v="0"/>
    <x v="7"/>
    <n v="0"/>
    <x v="0"/>
    <n v="0"/>
    <x v="0"/>
    <x v="0"/>
    <n v="728.91964799999994"/>
    <n v="0.72891964799999998"/>
    <m/>
    <n v="0.32500000000000001"/>
    <n v="0.32500000000000001"/>
    <n v="7.6479999999999997"/>
    <n v="0"/>
    <n v="22"/>
    <s v="ESTIMADO"/>
    <m/>
  </r>
  <r>
    <s v="20"/>
    <x v="6"/>
    <s v="BUENAV"/>
    <s v="31023793"/>
    <s v="31023793"/>
    <x v="4"/>
    <m/>
    <m/>
    <n v="3.9"/>
    <n v="3.9"/>
    <m/>
    <m/>
    <n v="692.47366559999989"/>
    <m/>
    <m/>
    <m/>
    <m/>
    <m/>
    <x v="0"/>
    <s v="BUENAV31023793HI"/>
    <s v="C¡a. de Minas Buenaventura"/>
    <x v="136"/>
    <x v="136"/>
    <s v="C. H. Huancarama"/>
    <x v="416"/>
    <x v="4"/>
    <x v="4"/>
    <x v="340"/>
    <x v="1"/>
    <s v="Instalado"/>
    <s v="Operativo"/>
    <s v="Autoproductor"/>
    <x v="2"/>
    <x v="0"/>
    <x v="0"/>
    <x v="0"/>
    <s v="Privado"/>
    <s v="AREQUIPA"/>
    <s v="AREQUIPA"/>
    <s v="CASTILLA"/>
    <s v="ORCOPAMPA"/>
    <n v="0"/>
    <x v="7"/>
    <n v="0"/>
    <x v="0"/>
    <n v="0"/>
    <x v="0"/>
    <x v="0"/>
    <n v="692.47366559999989"/>
    <n v="0.6924736655999999"/>
    <m/>
    <n v="0.32500000000000001"/>
    <n v="0.32500000000000001"/>
    <n v="7.6479999999999997"/>
    <n v="0"/>
    <n v="22"/>
    <s v="ESTIMADO"/>
    <m/>
  </r>
  <r>
    <s v="20"/>
    <x v="7"/>
    <s v="BUENAV"/>
    <s v="31023793"/>
    <s v="31023793"/>
    <x v="4"/>
    <m/>
    <m/>
    <n v="3.9"/>
    <n v="3.9"/>
    <m/>
    <m/>
    <n v="727.09734887999991"/>
    <m/>
    <m/>
    <m/>
    <m/>
    <m/>
    <x v="0"/>
    <s v="BUENAV31023793HI"/>
    <s v="C¡a. de Minas Buenaventura"/>
    <x v="136"/>
    <x v="136"/>
    <s v="C. H. Huancarama"/>
    <x v="416"/>
    <x v="4"/>
    <x v="4"/>
    <x v="340"/>
    <x v="1"/>
    <s v="Instalado"/>
    <s v="Operativo"/>
    <s v="Autoproductor"/>
    <x v="2"/>
    <x v="0"/>
    <x v="0"/>
    <x v="0"/>
    <s v="Privado"/>
    <s v="AREQUIPA"/>
    <s v="AREQUIPA"/>
    <s v="CASTILLA"/>
    <s v="ORCOPAMPA"/>
    <n v="0"/>
    <x v="7"/>
    <n v="0"/>
    <x v="0"/>
    <n v="0"/>
    <x v="0"/>
    <x v="0"/>
    <n v="727.09734887999991"/>
    <n v="0.72709734887999988"/>
    <m/>
    <n v="0.32500000000000001"/>
    <n v="0.32500000000000001"/>
    <n v="7.6479999999999997"/>
    <n v="0"/>
    <n v="22"/>
    <s v="ESTIMADO"/>
    <m/>
  </r>
  <r>
    <s v="20"/>
    <x v="8"/>
    <s v="BUENAV"/>
    <s v="31023793"/>
    <s v="31023793"/>
    <x v="4"/>
    <m/>
    <m/>
    <n v="3.9"/>
    <n v="3.9"/>
    <m/>
    <m/>
    <n v="748.9102693463999"/>
    <m/>
    <m/>
    <m/>
    <m/>
    <m/>
    <x v="0"/>
    <s v="BUENAV31023793HI"/>
    <s v="C¡a. de Minas Buenaventura"/>
    <x v="136"/>
    <x v="136"/>
    <s v="C. H. Huancarama"/>
    <x v="416"/>
    <x v="4"/>
    <x v="4"/>
    <x v="340"/>
    <x v="1"/>
    <s v="Instalado"/>
    <s v="Operativo"/>
    <s v="Autoproductor"/>
    <x v="2"/>
    <x v="0"/>
    <x v="0"/>
    <x v="0"/>
    <s v="Privado"/>
    <s v="AREQUIPA"/>
    <s v="AREQUIPA"/>
    <s v="CASTILLA"/>
    <s v="ORCOPAMPA"/>
    <n v="0"/>
    <x v="7"/>
    <n v="0"/>
    <x v="0"/>
    <n v="0"/>
    <x v="0"/>
    <x v="0"/>
    <n v="748.9102693463999"/>
    <n v="0.74891026934639993"/>
    <m/>
    <n v="0.32500000000000001"/>
    <n v="0.32500000000000001"/>
    <n v="7.6479999999999997"/>
    <n v="0"/>
    <n v="22"/>
    <s v="ESTIMADO"/>
    <m/>
  </r>
  <r>
    <s v="20"/>
    <x v="9"/>
    <s v="BUENAV"/>
    <s v="31023793"/>
    <s v="31023793"/>
    <x v="4"/>
    <m/>
    <m/>
    <n v="3.9"/>
    <n v="3.9"/>
    <m/>
    <m/>
    <n v="808.82309089411194"/>
    <m/>
    <m/>
    <m/>
    <m/>
    <m/>
    <x v="0"/>
    <s v="BUENAV31023793HI"/>
    <s v="C¡a. de Minas Buenaventura"/>
    <x v="136"/>
    <x v="136"/>
    <s v="C. H. Huancarama"/>
    <x v="416"/>
    <x v="4"/>
    <x v="4"/>
    <x v="340"/>
    <x v="1"/>
    <s v="Instalado"/>
    <s v="Operativo"/>
    <s v="Autoproductor"/>
    <x v="2"/>
    <x v="0"/>
    <x v="0"/>
    <x v="0"/>
    <s v="Privado"/>
    <s v="AREQUIPA"/>
    <s v="AREQUIPA"/>
    <s v="CASTILLA"/>
    <s v="ORCOPAMPA"/>
    <n v="0"/>
    <x v="7"/>
    <n v="0"/>
    <x v="0"/>
    <n v="0"/>
    <x v="0"/>
    <x v="0"/>
    <n v="808.82309089411194"/>
    <n v="0.80882309089411197"/>
    <m/>
    <n v="0.32500000000000001"/>
    <n v="0.32500000000000001"/>
    <n v="7.6479999999999997"/>
    <n v="0"/>
    <n v="22"/>
    <s v="ESTIMADO"/>
    <m/>
  </r>
  <r>
    <s v="20"/>
    <x v="10"/>
    <s v="BUENAV"/>
    <s v="31023793"/>
    <s v="31023793"/>
    <x v="4"/>
    <m/>
    <m/>
    <n v="3.9"/>
    <n v="3.9"/>
    <m/>
    <m/>
    <n v="873.52893816564097"/>
    <m/>
    <m/>
    <m/>
    <m/>
    <m/>
    <x v="0"/>
    <s v="BUENAV31023793HI"/>
    <s v="C¡a. de Minas Buenaventura"/>
    <x v="136"/>
    <x v="136"/>
    <s v="C. H. Huancarama"/>
    <x v="416"/>
    <x v="4"/>
    <x v="4"/>
    <x v="340"/>
    <x v="1"/>
    <s v="Instalado"/>
    <s v="Operativo"/>
    <s v="Autoproductor"/>
    <x v="2"/>
    <x v="0"/>
    <x v="0"/>
    <x v="0"/>
    <s v="Privado"/>
    <s v="AREQUIPA"/>
    <s v="AREQUIPA"/>
    <s v="CASTILLA"/>
    <s v="ORCOPAMPA"/>
    <n v="0"/>
    <x v="7"/>
    <n v="0"/>
    <x v="0"/>
    <n v="0"/>
    <x v="0"/>
    <x v="0"/>
    <n v="873.52893816564097"/>
    <n v="0.87352893816564092"/>
    <m/>
    <n v="0.32500000000000001"/>
    <n v="0.32500000000000001"/>
    <n v="7.6479999999999997"/>
    <n v="0"/>
    <n v="22"/>
    <s v="ESTIMADO"/>
    <m/>
  </r>
  <r>
    <s v="20"/>
    <x v="11"/>
    <s v="BUENAV"/>
    <s v="31023793"/>
    <s v="31023793"/>
    <x v="4"/>
    <m/>
    <m/>
    <n v="3.9"/>
    <n v="3.9"/>
    <m/>
    <m/>
    <n v="952.14654260054874"/>
    <m/>
    <m/>
    <m/>
    <m/>
    <m/>
    <x v="0"/>
    <s v="BUENAV31023793HI"/>
    <s v="C¡a. de Minas Buenaventura"/>
    <x v="136"/>
    <x v="136"/>
    <s v="C. H. Huancarama"/>
    <x v="416"/>
    <x v="4"/>
    <x v="4"/>
    <x v="340"/>
    <x v="1"/>
    <s v="Instalado"/>
    <s v="Operativo"/>
    <s v="Autoproductor"/>
    <x v="2"/>
    <x v="0"/>
    <x v="0"/>
    <x v="0"/>
    <s v="Privado"/>
    <s v="AREQUIPA"/>
    <s v="AREQUIPA"/>
    <s v="CASTILLA"/>
    <s v="ORCOPAMPA"/>
    <n v="0"/>
    <x v="7"/>
    <n v="0"/>
    <x v="0"/>
    <n v="0"/>
    <x v="0"/>
    <x v="0"/>
    <n v="952.14654260054874"/>
    <n v="0.95214654260054876"/>
    <m/>
    <n v="0.32500000000000001"/>
    <n v="0.32500000000000001"/>
    <n v="7.6479999999999997"/>
    <n v="0"/>
    <n v="22"/>
    <s v="ESTIMADO"/>
    <m/>
  </r>
  <r>
    <s v="20"/>
    <x v="0"/>
    <s v="BUENAV"/>
    <s v="31023593"/>
    <s v="31023593"/>
    <x v="4"/>
    <m/>
    <m/>
    <n v="0.88800000000000001"/>
    <n v="0.8"/>
    <m/>
    <m/>
    <n v="354.90000000000003"/>
    <m/>
    <m/>
    <m/>
    <m/>
    <m/>
    <x v="0"/>
    <s v="BUENAV31023593HI"/>
    <s v="C¡a. de Minas Buenaventura"/>
    <x v="136"/>
    <x v="136"/>
    <s v="C.H. Huapa"/>
    <x v="417"/>
    <x v="4"/>
    <x v="4"/>
    <x v="340"/>
    <x v="1"/>
    <s v="Instalado"/>
    <s v="Operativo"/>
    <s v="Autoproductor"/>
    <x v="2"/>
    <x v="0"/>
    <x v="0"/>
    <x v="0"/>
    <s v="Privado"/>
    <s v="HUANCAVELICA"/>
    <s v="HUANCAVELICA"/>
    <s v="ANGARAES"/>
    <s v="LIRCAY"/>
    <n v="0"/>
    <x v="7"/>
    <n v="0"/>
    <x v="0"/>
    <n v="0"/>
    <x v="0"/>
    <x v="0"/>
    <n v="354.90000000000003"/>
    <n v="0.35490000000000005"/>
    <m/>
    <n v="7.3999999999999996E-2"/>
    <n v="6.6666666666666666E-2"/>
    <n v="7.6479999999999997"/>
    <n v="0"/>
    <n v="22"/>
    <s v="ESTIMADO"/>
    <m/>
  </r>
  <r>
    <s v="20"/>
    <x v="1"/>
    <s v="BUENAV"/>
    <s v="31023593"/>
    <s v="31023593"/>
    <x v="4"/>
    <m/>
    <m/>
    <n v="0.88800000000000001"/>
    <n v="0.8"/>
    <m/>
    <m/>
    <n v="340.70400000000001"/>
    <m/>
    <m/>
    <m/>
    <m/>
    <m/>
    <x v="0"/>
    <s v="BUENAV31023593HI"/>
    <s v="C¡a. de Minas Buenaventura"/>
    <x v="136"/>
    <x v="136"/>
    <s v="C.H. Huapa"/>
    <x v="417"/>
    <x v="4"/>
    <x v="4"/>
    <x v="340"/>
    <x v="1"/>
    <s v="Instalado"/>
    <s v="Operativo"/>
    <s v="Autoproductor"/>
    <x v="2"/>
    <x v="0"/>
    <x v="0"/>
    <x v="0"/>
    <s v="Privado"/>
    <s v="HUANCAVELICA"/>
    <s v="HUANCAVELICA"/>
    <s v="ANGARAES"/>
    <s v="LIRCAY"/>
    <n v="0"/>
    <x v="7"/>
    <n v="0"/>
    <x v="0"/>
    <n v="0"/>
    <x v="0"/>
    <x v="0"/>
    <n v="340.70400000000001"/>
    <n v="0.34070400000000001"/>
    <m/>
    <n v="7.3999999999999996E-2"/>
    <n v="6.6666666666666666E-2"/>
    <n v="7.6479999999999997"/>
    <n v="0"/>
    <n v="22"/>
    <s v="ESTIMADO"/>
    <m/>
  </r>
  <r>
    <s v="20"/>
    <x v="2"/>
    <s v="BUENAV"/>
    <s v="31023593"/>
    <s v="31023593"/>
    <x v="4"/>
    <m/>
    <m/>
    <n v="0.88800000000000001"/>
    <n v="0.8"/>
    <m/>
    <m/>
    <n v="388.40255999999999"/>
    <m/>
    <m/>
    <m/>
    <m/>
    <m/>
    <x v="0"/>
    <s v="BUENAV31023593HI"/>
    <s v="C¡a. de Minas Buenaventura"/>
    <x v="136"/>
    <x v="136"/>
    <s v="C.H. Huapa"/>
    <x v="417"/>
    <x v="4"/>
    <x v="4"/>
    <x v="340"/>
    <x v="1"/>
    <s v="Instalado"/>
    <s v="Operativo"/>
    <s v="Autoproductor"/>
    <x v="2"/>
    <x v="0"/>
    <x v="0"/>
    <x v="0"/>
    <s v="Privado"/>
    <s v="HUANCAVELICA"/>
    <s v="HUANCAVELICA"/>
    <s v="ANGARAES"/>
    <s v="LIRCAY"/>
    <n v="0"/>
    <x v="7"/>
    <n v="0"/>
    <x v="0"/>
    <n v="0"/>
    <x v="0"/>
    <x v="0"/>
    <n v="388.40255999999999"/>
    <n v="0.38840256000000001"/>
    <m/>
    <n v="7.3999999999999996E-2"/>
    <n v="6.6666666666666666E-2"/>
    <n v="7.6479999999999997"/>
    <n v="0"/>
    <n v="22"/>
    <s v="ESTIMADO"/>
    <m/>
  </r>
  <r>
    <s v="20"/>
    <x v="3"/>
    <s v="BUENAV"/>
    <s v="31023593"/>
    <s v="31023593"/>
    <x v="4"/>
    <m/>
    <m/>
    <n v="0.88800000000000001"/>
    <n v="0.8"/>
    <m/>
    <m/>
    <n v="354.22313472000002"/>
    <m/>
    <m/>
    <m/>
    <m/>
    <m/>
    <x v="0"/>
    <s v="BUENAV31023593HI"/>
    <s v="C¡a. de Minas Buenaventura"/>
    <x v="136"/>
    <x v="136"/>
    <s v="C.H. Huapa"/>
    <x v="417"/>
    <x v="4"/>
    <x v="4"/>
    <x v="340"/>
    <x v="1"/>
    <s v="Instalado"/>
    <s v="Operativo"/>
    <s v="Autoproductor"/>
    <x v="2"/>
    <x v="0"/>
    <x v="0"/>
    <x v="0"/>
    <s v="Privado"/>
    <s v="HUANCAVELICA"/>
    <s v="HUANCAVELICA"/>
    <s v="ANGARAES"/>
    <s v="LIRCAY"/>
    <n v="0"/>
    <x v="7"/>
    <n v="0"/>
    <x v="0"/>
    <n v="0"/>
    <x v="0"/>
    <x v="0"/>
    <n v="354.22313472000002"/>
    <n v="0.35422313472"/>
    <m/>
    <n v="7.3999999999999996E-2"/>
    <n v="6.6666666666666666E-2"/>
    <n v="7.6479999999999997"/>
    <n v="0"/>
    <n v="22"/>
    <s v="ESTIMADO"/>
    <m/>
  </r>
  <r>
    <s v="20"/>
    <x v="4"/>
    <s v="BUENAV"/>
    <s v="31023593"/>
    <s v="31023593"/>
    <x v="4"/>
    <m/>
    <m/>
    <n v="0.88800000000000001"/>
    <n v="0.8"/>
    <m/>
    <m/>
    <n v="363.07871308799997"/>
    <m/>
    <m/>
    <m/>
    <m/>
    <m/>
    <x v="0"/>
    <s v="BUENAV31023593HI"/>
    <s v="C¡a. de Minas Buenaventura"/>
    <x v="136"/>
    <x v="136"/>
    <s v="C.H. Huapa"/>
    <x v="417"/>
    <x v="4"/>
    <x v="4"/>
    <x v="340"/>
    <x v="1"/>
    <s v="Instalado"/>
    <s v="Operativo"/>
    <s v="Autoproductor"/>
    <x v="2"/>
    <x v="0"/>
    <x v="0"/>
    <x v="0"/>
    <s v="Privado"/>
    <s v="HUANCAVELICA"/>
    <s v="HUANCAVELICA"/>
    <s v="ANGARAES"/>
    <s v="LIRCAY"/>
    <n v="0"/>
    <x v="7"/>
    <n v="0"/>
    <x v="0"/>
    <n v="0"/>
    <x v="0"/>
    <x v="0"/>
    <n v="363.07871308799997"/>
    <n v="0.36307871308799999"/>
    <m/>
    <n v="7.3999999999999996E-2"/>
    <n v="6.6666666666666666E-2"/>
    <n v="7.6479999999999997"/>
    <n v="0"/>
    <n v="22"/>
    <s v="ESTIMADO"/>
    <m/>
  </r>
  <r>
    <s v="20"/>
    <x v="5"/>
    <s v="BUENAV"/>
    <s v="31023593"/>
    <s v="31023593"/>
    <x v="4"/>
    <m/>
    <m/>
    <n v="0.88800000000000001"/>
    <n v="0.8"/>
    <m/>
    <m/>
    <n v="344.92477743359996"/>
    <m/>
    <m/>
    <m/>
    <m/>
    <m/>
    <x v="0"/>
    <s v="BUENAV31023593HI"/>
    <s v="C¡a. de Minas Buenaventura"/>
    <x v="136"/>
    <x v="136"/>
    <s v="C.H. Huapa"/>
    <x v="417"/>
    <x v="4"/>
    <x v="4"/>
    <x v="340"/>
    <x v="1"/>
    <s v="Instalado"/>
    <s v="Operativo"/>
    <s v="Autoproductor"/>
    <x v="2"/>
    <x v="0"/>
    <x v="0"/>
    <x v="0"/>
    <s v="Privado"/>
    <s v="HUANCAVELICA"/>
    <s v="HUANCAVELICA"/>
    <s v="ANGARAES"/>
    <s v="LIRCAY"/>
    <n v="0"/>
    <x v="7"/>
    <n v="0"/>
    <x v="0"/>
    <n v="0"/>
    <x v="0"/>
    <x v="0"/>
    <n v="344.92477743359996"/>
    <n v="0.34492477743359995"/>
    <m/>
    <n v="7.3999999999999996E-2"/>
    <n v="6.6666666666666666E-2"/>
    <n v="7.6479999999999997"/>
    <n v="0"/>
    <n v="22"/>
    <s v="ESTIMADO"/>
    <m/>
  </r>
  <r>
    <s v="20"/>
    <x v="6"/>
    <s v="BUENAV"/>
    <s v="31023593"/>
    <s v="31023593"/>
    <x v="4"/>
    <m/>
    <m/>
    <n v="0.88800000000000001"/>
    <n v="0.8"/>
    <m/>
    <m/>
    <n v="327.67853856191994"/>
    <m/>
    <m/>
    <m/>
    <m/>
    <m/>
    <x v="0"/>
    <s v="BUENAV31023593HI"/>
    <s v="C¡a. de Minas Buenaventura"/>
    <x v="136"/>
    <x v="136"/>
    <s v="C.H. Huapa"/>
    <x v="417"/>
    <x v="4"/>
    <x v="4"/>
    <x v="340"/>
    <x v="1"/>
    <s v="Instalado"/>
    <s v="Operativo"/>
    <s v="Autoproductor"/>
    <x v="2"/>
    <x v="0"/>
    <x v="0"/>
    <x v="0"/>
    <s v="Privado"/>
    <s v="HUANCAVELICA"/>
    <s v="HUANCAVELICA"/>
    <s v="ANGARAES"/>
    <s v="LIRCAY"/>
    <n v="0"/>
    <x v="7"/>
    <n v="0"/>
    <x v="0"/>
    <n v="0"/>
    <x v="0"/>
    <x v="0"/>
    <n v="327.67853856191994"/>
    <n v="0.32767853856191992"/>
    <m/>
    <n v="7.3999999999999996E-2"/>
    <n v="6.6666666666666666E-2"/>
    <n v="7.6479999999999997"/>
    <n v="0"/>
    <n v="22"/>
    <s v="ESTIMADO"/>
    <m/>
  </r>
  <r>
    <s v="20"/>
    <x v="7"/>
    <s v="BUENAV"/>
    <s v="31023593"/>
    <s v="31023593"/>
    <x v="4"/>
    <m/>
    <m/>
    <n v="0.88800000000000001"/>
    <n v="0.8"/>
    <m/>
    <m/>
    <n v="344.06246549001594"/>
    <m/>
    <m/>
    <m/>
    <m/>
    <m/>
    <x v="0"/>
    <s v="BUENAV31023593HI"/>
    <s v="C¡a. de Minas Buenaventura"/>
    <x v="136"/>
    <x v="136"/>
    <s v="C.H. Huapa"/>
    <x v="417"/>
    <x v="4"/>
    <x v="4"/>
    <x v="340"/>
    <x v="1"/>
    <s v="Instalado"/>
    <s v="Operativo"/>
    <s v="Autoproductor"/>
    <x v="2"/>
    <x v="0"/>
    <x v="0"/>
    <x v="0"/>
    <s v="Privado"/>
    <s v="HUANCAVELICA"/>
    <s v="HUANCAVELICA"/>
    <s v="ANGARAES"/>
    <s v="LIRCAY"/>
    <n v="0"/>
    <x v="7"/>
    <n v="0"/>
    <x v="0"/>
    <n v="0"/>
    <x v="0"/>
    <x v="0"/>
    <n v="344.06246549001594"/>
    <n v="0.34406246549001596"/>
    <m/>
    <n v="7.3999999999999996E-2"/>
    <n v="6.6666666666666666E-2"/>
    <n v="7.6479999999999997"/>
    <n v="0"/>
    <n v="22"/>
    <s v="ESTIMADO"/>
    <m/>
  </r>
  <r>
    <s v="20"/>
    <x v="8"/>
    <s v="BUENAV"/>
    <s v="31023593"/>
    <s v="31023593"/>
    <x v="4"/>
    <m/>
    <m/>
    <n v="0.88800000000000001"/>
    <n v="0.8"/>
    <m/>
    <m/>
    <n v="354.38433945471644"/>
    <m/>
    <m/>
    <m/>
    <m/>
    <m/>
    <x v="0"/>
    <s v="BUENAV31023593HI"/>
    <s v="C¡a. de Minas Buenaventura"/>
    <x v="136"/>
    <x v="136"/>
    <s v="C.H. Huapa"/>
    <x v="417"/>
    <x v="4"/>
    <x v="4"/>
    <x v="340"/>
    <x v="1"/>
    <s v="Instalado"/>
    <s v="Operativo"/>
    <s v="Autoproductor"/>
    <x v="2"/>
    <x v="0"/>
    <x v="0"/>
    <x v="0"/>
    <s v="Privado"/>
    <s v="HUANCAVELICA"/>
    <s v="HUANCAVELICA"/>
    <s v="ANGARAES"/>
    <s v="LIRCAY"/>
    <n v="0"/>
    <x v="7"/>
    <n v="0"/>
    <x v="0"/>
    <n v="0"/>
    <x v="0"/>
    <x v="0"/>
    <n v="354.38433945471644"/>
    <n v="0.35438433945471642"/>
    <m/>
    <n v="7.3999999999999996E-2"/>
    <n v="6.6666666666666666E-2"/>
    <n v="7.6479999999999997"/>
    <n v="0"/>
    <n v="22"/>
    <s v="ESTIMADO"/>
    <m/>
  </r>
  <r>
    <s v="20"/>
    <x v="9"/>
    <s v="BUENAV"/>
    <s v="31023593"/>
    <s v="31023593"/>
    <x v="4"/>
    <m/>
    <m/>
    <n v="0.88800000000000001"/>
    <n v="0.8"/>
    <m/>
    <m/>
    <n v="382.73508661109378"/>
    <m/>
    <m/>
    <m/>
    <m/>
    <m/>
    <x v="0"/>
    <s v="BUENAV31023593HI"/>
    <s v="C¡a. de Minas Buenaventura"/>
    <x v="136"/>
    <x v="136"/>
    <s v="C.H. Huapa"/>
    <x v="417"/>
    <x v="4"/>
    <x v="4"/>
    <x v="340"/>
    <x v="1"/>
    <s v="Instalado"/>
    <s v="Operativo"/>
    <s v="Autoproductor"/>
    <x v="2"/>
    <x v="0"/>
    <x v="0"/>
    <x v="0"/>
    <s v="Privado"/>
    <s v="HUANCAVELICA"/>
    <s v="HUANCAVELICA"/>
    <s v="ANGARAES"/>
    <s v="LIRCAY"/>
    <n v="0"/>
    <x v="7"/>
    <n v="0"/>
    <x v="0"/>
    <n v="0"/>
    <x v="0"/>
    <x v="0"/>
    <n v="382.73508661109378"/>
    <n v="0.38273508661109379"/>
    <m/>
    <n v="7.3999999999999996E-2"/>
    <n v="6.6666666666666666E-2"/>
    <n v="7.6479999999999997"/>
    <n v="0"/>
    <n v="22"/>
    <s v="ESTIMADO"/>
    <m/>
  </r>
  <r>
    <s v="20"/>
    <x v="10"/>
    <s v="BUENAV"/>
    <s v="31023593"/>
    <s v="31023593"/>
    <x v="4"/>
    <m/>
    <m/>
    <n v="0.88800000000000001"/>
    <n v="0.8"/>
    <m/>
    <m/>
    <n v="413.3538935399813"/>
    <m/>
    <m/>
    <m/>
    <m/>
    <m/>
    <x v="0"/>
    <s v="BUENAV31023593HI"/>
    <s v="C¡a. de Minas Buenaventura"/>
    <x v="136"/>
    <x v="136"/>
    <s v="C.H. Huapa"/>
    <x v="417"/>
    <x v="4"/>
    <x v="4"/>
    <x v="340"/>
    <x v="1"/>
    <s v="Instalado"/>
    <s v="Operativo"/>
    <s v="Autoproductor"/>
    <x v="2"/>
    <x v="0"/>
    <x v="0"/>
    <x v="0"/>
    <s v="Privado"/>
    <s v="HUANCAVELICA"/>
    <s v="HUANCAVELICA"/>
    <s v="ANGARAES"/>
    <s v="LIRCAY"/>
    <n v="0"/>
    <x v="7"/>
    <n v="0"/>
    <x v="0"/>
    <n v="0"/>
    <x v="0"/>
    <x v="0"/>
    <n v="413.3538935399813"/>
    <n v="0.41335389353998131"/>
    <m/>
    <n v="7.3999999999999996E-2"/>
    <n v="6.6666666666666666E-2"/>
    <n v="7.6479999999999997"/>
    <n v="0"/>
    <n v="22"/>
    <s v="ESTIMADO"/>
    <m/>
  </r>
  <r>
    <s v="20"/>
    <x v="11"/>
    <s v="BUENAV"/>
    <s v="31023593"/>
    <s v="31023593"/>
    <x v="4"/>
    <m/>
    <m/>
    <n v="0.88800000000000001"/>
    <n v="0.8"/>
    <m/>
    <m/>
    <n v="450.55574395857963"/>
    <m/>
    <m/>
    <m/>
    <m/>
    <m/>
    <x v="0"/>
    <s v="BUENAV31023593HI"/>
    <s v="C¡a. de Minas Buenaventura"/>
    <x v="136"/>
    <x v="136"/>
    <s v="C.H. Huapa"/>
    <x v="417"/>
    <x v="4"/>
    <x v="4"/>
    <x v="340"/>
    <x v="1"/>
    <s v="Instalado"/>
    <s v="Operativo"/>
    <s v="Autoproductor"/>
    <x v="2"/>
    <x v="0"/>
    <x v="0"/>
    <x v="0"/>
    <s v="Privado"/>
    <s v="HUANCAVELICA"/>
    <s v="HUANCAVELICA"/>
    <s v="ANGARAES"/>
    <s v="LIRCAY"/>
    <n v="0"/>
    <x v="7"/>
    <n v="0"/>
    <x v="0"/>
    <n v="0"/>
    <x v="0"/>
    <x v="0"/>
    <n v="450.55574395857963"/>
    <n v="0.45055574395857961"/>
    <m/>
    <n v="7.3999999999999996E-2"/>
    <n v="6.6666666666666666E-2"/>
    <n v="7.6479999999999997"/>
    <n v="0"/>
    <n v="22"/>
    <s v="ESTIMADO"/>
    <m/>
  </r>
  <r>
    <s v="20"/>
    <x v="0"/>
    <s v="BUENAV"/>
    <s v="51006195"/>
    <s v="51006195"/>
    <x v="4"/>
    <m/>
    <m/>
    <n v="1.26"/>
    <n v="1.26"/>
    <m/>
    <m/>
    <n v="464.1"/>
    <m/>
    <m/>
    <m/>
    <m/>
    <m/>
    <x v="0"/>
    <s v="BUENAV51006195HI"/>
    <s v="C¡a. de Minas Buenaventura"/>
    <x v="136"/>
    <x v="136"/>
    <s v="C. H. Ingenio"/>
    <x v="191"/>
    <x v="4"/>
    <x v="4"/>
    <x v="340"/>
    <x v="1"/>
    <s v="Instalado"/>
    <s v="Operativo"/>
    <s v="Autoproductor"/>
    <x v="2"/>
    <x v="0"/>
    <x v="0"/>
    <x v="0"/>
    <s v="Privado"/>
    <s v="HUANCAVELICA"/>
    <s v="HUANCAVELICA"/>
    <s v="HUANCAVELICA"/>
    <s v="HUACHOCOLPA"/>
    <n v="0"/>
    <x v="7"/>
    <n v="0"/>
    <x v="0"/>
    <n v="0"/>
    <x v="0"/>
    <x v="0"/>
    <n v="464.1"/>
    <n v="0.46410000000000001"/>
    <m/>
    <n v="0.105"/>
    <n v="0.105"/>
    <n v="7.6479999999999997"/>
    <n v="0"/>
    <n v="22"/>
    <s v="ESTIMADO"/>
    <m/>
  </r>
  <r>
    <s v="20"/>
    <x v="1"/>
    <s v="BUENAV"/>
    <s v="51006195"/>
    <s v="51006195"/>
    <x v="4"/>
    <m/>
    <m/>
    <n v="1.26"/>
    <n v="1.26"/>
    <m/>
    <m/>
    <n v="445.536"/>
    <m/>
    <m/>
    <m/>
    <m/>
    <m/>
    <x v="0"/>
    <s v="BUENAV51006195HI"/>
    <s v="C¡a. de Minas Buenaventura"/>
    <x v="136"/>
    <x v="136"/>
    <s v="C. H. Ingenio"/>
    <x v="191"/>
    <x v="4"/>
    <x v="4"/>
    <x v="340"/>
    <x v="1"/>
    <s v="Instalado"/>
    <s v="Operativo"/>
    <s v="Autoproductor"/>
    <x v="2"/>
    <x v="0"/>
    <x v="0"/>
    <x v="0"/>
    <s v="Privado"/>
    <s v="HUANCAVELICA"/>
    <s v="HUANCAVELICA"/>
    <s v="HUANCAVELICA"/>
    <s v="HUACHOCOLPA"/>
    <n v="0"/>
    <x v="7"/>
    <n v="0"/>
    <x v="0"/>
    <n v="0"/>
    <x v="0"/>
    <x v="0"/>
    <n v="445.536"/>
    <n v="0.44553599999999999"/>
    <m/>
    <n v="0.105"/>
    <n v="0.105"/>
    <n v="7.6479999999999997"/>
    <n v="0"/>
    <n v="22"/>
    <s v="ESTIMADO"/>
    <m/>
  </r>
  <r>
    <s v="20"/>
    <x v="2"/>
    <s v="BUENAV"/>
    <s v="51006195"/>
    <s v="51006195"/>
    <x v="4"/>
    <m/>
    <m/>
    <n v="1.26"/>
    <n v="1.26"/>
    <m/>
    <m/>
    <n v="507.91103999999996"/>
    <m/>
    <m/>
    <m/>
    <m/>
    <m/>
    <x v="0"/>
    <s v="BUENAV51006195HI"/>
    <s v="C¡a. de Minas Buenaventura"/>
    <x v="136"/>
    <x v="136"/>
    <s v="C. H. Ingenio"/>
    <x v="191"/>
    <x v="4"/>
    <x v="4"/>
    <x v="340"/>
    <x v="1"/>
    <s v="Instalado"/>
    <s v="Operativo"/>
    <s v="Autoproductor"/>
    <x v="2"/>
    <x v="0"/>
    <x v="0"/>
    <x v="0"/>
    <s v="Privado"/>
    <s v="HUANCAVELICA"/>
    <s v="HUANCAVELICA"/>
    <s v="HUANCAVELICA"/>
    <s v="HUACHOCOLPA"/>
    <n v="0"/>
    <x v="7"/>
    <n v="0"/>
    <x v="0"/>
    <n v="0"/>
    <x v="0"/>
    <x v="0"/>
    <n v="507.91103999999996"/>
    <n v="0.50791103999999998"/>
    <m/>
    <n v="0.105"/>
    <n v="0.105"/>
    <n v="7.6479999999999997"/>
    <n v="0"/>
    <n v="22"/>
    <s v="ESTIMADO"/>
    <m/>
  </r>
  <r>
    <s v="20"/>
    <x v="3"/>
    <s v="BUENAV"/>
    <s v="51006195"/>
    <s v="51006195"/>
    <x v="4"/>
    <m/>
    <m/>
    <n v="1.26"/>
    <n v="1.26"/>
    <m/>
    <m/>
    <n v="463.21486847999995"/>
    <m/>
    <m/>
    <m/>
    <m/>
    <m/>
    <x v="0"/>
    <s v="BUENAV51006195HI"/>
    <s v="C¡a. de Minas Buenaventura"/>
    <x v="136"/>
    <x v="136"/>
    <s v="C. H. Ingenio"/>
    <x v="191"/>
    <x v="4"/>
    <x v="4"/>
    <x v="340"/>
    <x v="1"/>
    <s v="Instalado"/>
    <s v="Operativo"/>
    <s v="Autoproductor"/>
    <x v="2"/>
    <x v="0"/>
    <x v="0"/>
    <x v="0"/>
    <s v="Privado"/>
    <s v="HUANCAVELICA"/>
    <s v="HUANCAVELICA"/>
    <s v="HUANCAVELICA"/>
    <s v="HUACHOCOLPA"/>
    <n v="0"/>
    <x v="7"/>
    <n v="0"/>
    <x v="0"/>
    <n v="0"/>
    <x v="0"/>
    <x v="0"/>
    <n v="463.21486847999995"/>
    <n v="0.46321486847999993"/>
    <m/>
    <n v="0.105"/>
    <n v="0.105"/>
    <n v="7.6479999999999997"/>
    <n v="0"/>
    <n v="22"/>
    <s v="ESTIMADO"/>
    <m/>
  </r>
  <r>
    <s v="20"/>
    <x v="4"/>
    <s v="BUENAV"/>
    <s v="51006195"/>
    <s v="51006195"/>
    <x v="4"/>
    <m/>
    <m/>
    <n v="1.26"/>
    <n v="1.26"/>
    <m/>
    <m/>
    <n v="474.79524019199988"/>
    <m/>
    <m/>
    <m/>
    <m/>
    <m/>
    <x v="0"/>
    <s v="BUENAV51006195HI"/>
    <s v="C¡a. de Minas Buenaventura"/>
    <x v="136"/>
    <x v="136"/>
    <s v="C. H. Ingenio"/>
    <x v="191"/>
    <x v="4"/>
    <x v="4"/>
    <x v="340"/>
    <x v="1"/>
    <s v="Instalado"/>
    <s v="Operativo"/>
    <s v="Autoproductor"/>
    <x v="2"/>
    <x v="0"/>
    <x v="0"/>
    <x v="0"/>
    <s v="Privado"/>
    <s v="HUANCAVELICA"/>
    <s v="HUANCAVELICA"/>
    <s v="HUANCAVELICA"/>
    <s v="HUACHOCOLPA"/>
    <n v="0"/>
    <x v="7"/>
    <n v="0"/>
    <x v="0"/>
    <n v="0"/>
    <x v="0"/>
    <x v="0"/>
    <n v="474.79524019199988"/>
    <n v="0.47479524019199987"/>
    <m/>
    <n v="0.105"/>
    <n v="0.105"/>
    <n v="7.6479999999999997"/>
    <n v="0"/>
    <n v="22"/>
    <s v="ESTIMADO"/>
    <m/>
  </r>
  <r>
    <s v="20"/>
    <x v="5"/>
    <s v="BUENAV"/>
    <s v="51006195"/>
    <s v="51006195"/>
    <x v="4"/>
    <m/>
    <m/>
    <n v="1.26"/>
    <n v="1.26"/>
    <m/>
    <m/>
    <n v="451.05547818239984"/>
    <m/>
    <m/>
    <m/>
    <m/>
    <m/>
    <x v="0"/>
    <s v="BUENAV51006195HI"/>
    <s v="C¡a. de Minas Buenaventura"/>
    <x v="136"/>
    <x v="136"/>
    <s v="C. H. Ingenio"/>
    <x v="191"/>
    <x v="4"/>
    <x v="4"/>
    <x v="340"/>
    <x v="1"/>
    <s v="Instalado"/>
    <s v="Operativo"/>
    <s v="Autoproductor"/>
    <x v="2"/>
    <x v="0"/>
    <x v="0"/>
    <x v="0"/>
    <s v="Privado"/>
    <s v="HUANCAVELICA"/>
    <s v="HUANCAVELICA"/>
    <s v="HUANCAVELICA"/>
    <s v="HUACHOCOLPA"/>
    <n v="0"/>
    <x v="7"/>
    <n v="0"/>
    <x v="0"/>
    <n v="0"/>
    <x v="0"/>
    <x v="0"/>
    <n v="451.05547818239984"/>
    <n v="0.45105547818239983"/>
    <m/>
    <n v="0.105"/>
    <n v="0.105"/>
    <n v="7.6479999999999997"/>
    <n v="0"/>
    <n v="22"/>
    <s v="ESTIMADO"/>
    <m/>
  </r>
  <r>
    <s v="20"/>
    <x v="6"/>
    <s v="BUENAV"/>
    <s v="51006195"/>
    <s v="51006195"/>
    <x v="4"/>
    <m/>
    <m/>
    <n v="1.26"/>
    <n v="1.26"/>
    <m/>
    <m/>
    <n v="428.50270427327985"/>
    <m/>
    <m/>
    <m/>
    <m/>
    <m/>
    <x v="0"/>
    <s v="BUENAV51006195HI"/>
    <s v="C¡a. de Minas Buenaventura"/>
    <x v="136"/>
    <x v="136"/>
    <s v="C. H. Ingenio"/>
    <x v="191"/>
    <x v="4"/>
    <x v="4"/>
    <x v="340"/>
    <x v="1"/>
    <s v="Instalado"/>
    <s v="Operativo"/>
    <s v="Autoproductor"/>
    <x v="2"/>
    <x v="0"/>
    <x v="0"/>
    <x v="0"/>
    <s v="Privado"/>
    <s v="HUANCAVELICA"/>
    <s v="HUANCAVELICA"/>
    <s v="HUANCAVELICA"/>
    <s v="HUACHOCOLPA"/>
    <n v="0"/>
    <x v="7"/>
    <n v="0"/>
    <x v="0"/>
    <n v="0"/>
    <x v="0"/>
    <x v="0"/>
    <n v="428.50270427327985"/>
    <n v="0.42850270427327986"/>
    <m/>
    <n v="0.105"/>
    <n v="0.105"/>
    <n v="7.6479999999999997"/>
    <n v="0"/>
    <n v="22"/>
    <s v="ESTIMADO"/>
    <m/>
  </r>
  <r>
    <s v="20"/>
    <x v="7"/>
    <s v="BUENAV"/>
    <s v="51006195"/>
    <s v="51006195"/>
    <x v="4"/>
    <m/>
    <m/>
    <n v="1.26"/>
    <n v="1.26"/>
    <m/>
    <m/>
    <n v="449.92783948694387"/>
    <m/>
    <m/>
    <m/>
    <m/>
    <m/>
    <x v="0"/>
    <s v="BUENAV51006195HI"/>
    <s v="C¡a. de Minas Buenaventura"/>
    <x v="136"/>
    <x v="136"/>
    <s v="C. H. Ingenio"/>
    <x v="191"/>
    <x v="4"/>
    <x v="4"/>
    <x v="340"/>
    <x v="1"/>
    <s v="Instalado"/>
    <s v="Operativo"/>
    <s v="Autoproductor"/>
    <x v="2"/>
    <x v="0"/>
    <x v="0"/>
    <x v="0"/>
    <s v="Privado"/>
    <s v="HUANCAVELICA"/>
    <s v="HUANCAVELICA"/>
    <s v="HUANCAVELICA"/>
    <s v="HUACHOCOLPA"/>
    <n v="0"/>
    <x v="7"/>
    <n v="0"/>
    <x v="0"/>
    <n v="0"/>
    <x v="0"/>
    <x v="0"/>
    <n v="449.92783948694387"/>
    <n v="0.44992783948694387"/>
    <m/>
    <n v="0.105"/>
    <n v="0.105"/>
    <n v="7.6479999999999997"/>
    <n v="0"/>
    <n v="22"/>
    <s v="ESTIMADO"/>
    <m/>
  </r>
  <r>
    <s v="20"/>
    <x v="8"/>
    <s v="BUENAV"/>
    <s v="51006195"/>
    <s v="51006195"/>
    <x v="4"/>
    <m/>
    <m/>
    <n v="1.26"/>
    <n v="1.26"/>
    <m/>
    <m/>
    <n v="463.4256746715522"/>
    <m/>
    <m/>
    <m/>
    <m/>
    <m/>
    <x v="0"/>
    <s v="BUENAV51006195HI"/>
    <s v="C¡a. de Minas Buenaventura"/>
    <x v="136"/>
    <x v="136"/>
    <s v="C. H. Ingenio"/>
    <x v="191"/>
    <x v="4"/>
    <x v="4"/>
    <x v="340"/>
    <x v="1"/>
    <s v="Instalado"/>
    <s v="Operativo"/>
    <s v="Autoproductor"/>
    <x v="2"/>
    <x v="0"/>
    <x v="0"/>
    <x v="0"/>
    <s v="Privado"/>
    <s v="HUANCAVELICA"/>
    <s v="HUANCAVELICA"/>
    <s v="HUANCAVELICA"/>
    <s v="HUACHOCOLPA"/>
    <n v="0"/>
    <x v="7"/>
    <n v="0"/>
    <x v="0"/>
    <n v="0"/>
    <x v="0"/>
    <x v="0"/>
    <n v="463.4256746715522"/>
    <n v="0.46342567467155221"/>
    <m/>
    <n v="0.105"/>
    <n v="0.105"/>
    <n v="7.6479999999999997"/>
    <n v="0"/>
    <n v="22"/>
    <s v="ESTIMADO"/>
    <m/>
  </r>
  <r>
    <s v="20"/>
    <x v="9"/>
    <s v="BUENAV"/>
    <s v="51006195"/>
    <s v="51006195"/>
    <x v="4"/>
    <m/>
    <m/>
    <n v="1.26"/>
    <n v="1.26"/>
    <m/>
    <m/>
    <n v="500.49972864527643"/>
    <m/>
    <m/>
    <m/>
    <m/>
    <m/>
    <x v="0"/>
    <s v="BUENAV51006195HI"/>
    <s v="C¡a. de Minas Buenaventura"/>
    <x v="136"/>
    <x v="136"/>
    <s v="C. H. Ingenio"/>
    <x v="191"/>
    <x v="4"/>
    <x v="4"/>
    <x v="340"/>
    <x v="1"/>
    <s v="Instalado"/>
    <s v="Operativo"/>
    <s v="Autoproductor"/>
    <x v="2"/>
    <x v="0"/>
    <x v="0"/>
    <x v="0"/>
    <s v="Privado"/>
    <s v="HUANCAVELICA"/>
    <s v="HUANCAVELICA"/>
    <s v="HUANCAVELICA"/>
    <s v="HUACHOCOLPA"/>
    <n v="0"/>
    <x v="7"/>
    <n v="0"/>
    <x v="0"/>
    <n v="0"/>
    <x v="0"/>
    <x v="0"/>
    <n v="500.49972864527643"/>
    <n v="0.50049972864527648"/>
    <m/>
    <n v="0.105"/>
    <n v="0.105"/>
    <n v="7.6479999999999997"/>
    <n v="0"/>
    <n v="22"/>
    <s v="ESTIMADO"/>
    <m/>
  </r>
  <r>
    <s v="20"/>
    <x v="10"/>
    <s v="BUENAV"/>
    <s v="51006195"/>
    <s v="51006195"/>
    <x v="4"/>
    <m/>
    <m/>
    <n v="1.26"/>
    <n v="1.26"/>
    <m/>
    <m/>
    <n v="540.5397069368986"/>
    <m/>
    <m/>
    <m/>
    <m/>
    <m/>
    <x v="0"/>
    <s v="BUENAV51006195HI"/>
    <s v="C¡a. de Minas Buenaventura"/>
    <x v="136"/>
    <x v="136"/>
    <s v="C. H. Ingenio"/>
    <x v="191"/>
    <x v="4"/>
    <x v="4"/>
    <x v="340"/>
    <x v="1"/>
    <s v="Instalado"/>
    <s v="Operativo"/>
    <s v="Autoproductor"/>
    <x v="2"/>
    <x v="0"/>
    <x v="0"/>
    <x v="0"/>
    <s v="Privado"/>
    <s v="HUANCAVELICA"/>
    <s v="HUANCAVELICA"/>
    <s v="HUANCAVELICA"/>
    <s v="HUACHOCOLPA"/>
    <n v="0"/>
    <x v="7"/>
    <n v="0"/>
    <x v="0"/>
    <n v="0"/>
    <x v="0"/>
    <x v="0"/>
    <n v="540.5397069368986"/>
    <n v="0.54053970693689857"/>
    <m/>
    <n v="0.105"/>
    <n v="0.105"/>
    <n v="7.6479999999999997"/>
    <n v="0"/>
    <n v="22"/>
    <s v="ESTIMADO"/>
    <m/>
  </r>
  <r>
    <s v="20"/>
    <x v="11"/>
    <s v="BUENAV"/>
    <s v="51006195"/>
    <s v="51006195"/>
    <x v="4"/>
    <m/>
    <m/>
    <n v="1.26"/>
    <n v="1.26"/>
    <m/>
    <m/>
    <n v="589.18828056121947"/>
    <m/>
    <m/>
    <m/>
    <m/>
    <m/>
    <x v="0"/>
    <s v="BUENAV51006195HI"/>
    <s v="C¡a. de Minas Buenaventura"/>
    <x v="136"/>
    <x v="136"/>
    <s v="C. H. Ingenio"/>
    <x v="191"/>
    <x v="4"/>
    <x v="4"/>
    <x v="340"/>
    <x v="1"/>
    <s v="Instalado"/>
    <s v="Operativo"/>
    <s v="Autoproductor"/>
    <x v="2"/>
    <x v="0"/>
    <x v="0"/>
    <x v="0"/>
    <s v="Privado"/>
    <s v="HUANCAVELICA"/>
    <s v="HUANCAVELICA"/>
    <s v="HUANCAVELICA"/>
    <s v="HUACHOCOLPA"/>
    <n v="0"/>
    <x v="7"/>
    <n v="0"/>
    <x v="0"/>
    <n v="0"/>
    <x v="0"/>
    <x v="0"/>
    <n v="589.18828056121947"/>
    <n v="0.58918828056121952"/>
    <m/>
    <n v="0.105"/>
    <n v="0.105"/>
    <n v="7.6479999999999997"/>
    <n v="0"/>
    <n v="22"/>
    <s v="ESTIMADO"/>
    <m/>
  </r>
  <r>
    <s v="20"/>
    <x v="0"/>
    <s v="BUENAV"/>
    <s v="31023393"/>
    <s v="31023393"/>
    <x v="4"/>
    <m/>
    <m/>
    <n v="3.4609999999999999"/>
    <n v="3.3"/>
    <m/>
    <m/>
    <n v="985"/>
    <m/>
    <m/>
    <m/>
    <m/>
    <m/>
    <x v="0"/>
    <s v="BUENAV31023393HI"/>
    <s v="C¡a. de Minas Buenaventura"/>
    <x v="136"/>
    <x v="136"/>
    <s v="C. H. Patón"/>
    <x v="418"/>
    <x v="4"/>
    <x v="4"/>
    <x v="340"/>
    <x v="1"/>
    <s v="Instalado"/>
    <s v="Operativo"/>
    <s v="Autoproductor"/>
    <x v="2"/>
    <x v="0"/>
    <x v="0"/>
    <x v="0"/>
    <s v="Privado"/>
    <s v="LIMA"/>
    <s v="LIMA"/>
    <s v="OYON"/>
    <s v="OYON"/>
    <n v="0"/>
    <x v="7"/>
    <n v="0"/>
    <x v="0"/>
    <n v="0"/>
    <x v="0"/>
    <x v="0"/>
    <n v="985"/>
    <n v="0.98499999999999999"/>
    <m/>
    <n v="0.28841666666666665"/>
    <n v="0.27499999999999997"/>
    <n v="7.6479999999999997"/>
    <n v="0"/>
    <n v="22"/>
    <s v="ESTIMADO"/>
    <m/>
  </r>
  <r>
    <s v="20"/>
    <x v="1"/>
    <s v="BUENAV"/>
    <s v="31023393"/>
    <s v="31023393"/>
    <x v="4"/>
    <m/>
    <m/>
    <n v="3.4609999999999999"/>
    <n v="3.3"/>
    <m/>
    <m/>
    <n v="945.59999999999991"/>
    <m/>
    <m/>
    <m/>
    <m/>
    <m/>
    <x v="0"/>
    <s v="BUENAV31023393HI"/>
    <s v="C¡a. de Minas Buenaventura"/>
    <x v="136"/>
    <x v="136"/>
    <s v="C. H. Patón"/>
    <x v="418"/>
    <x v="4"/>
    <x v="4"/>
    <x v="340"/>
    <x v="1"/>
    <s v="Instalado"/>
    <s v="Operativo"/>
    <s v="Autoproductor"/>
    <x v="2"/>
    <x v="0"/>
    <x v="0"/>
    <x v="0"/>
    <s v="Privado"/>
    <s v="LIMA"/>
    <s v="LIMA"/>
    <s v="OYON"/>
    <s v="OYON"/>
    <n v="0"/>
    <x v="7"/>
    <n v="0"/>
    <x v="0"/>
    <n v="0"/>
    <x v="0"/>
    <x v="0"/>
    <n v="945.59999999999991"/>
    <n v="0.94559999999999989"/>
    <m/>
    <n v="0.28841666666666665"/>
    <n v="0.27499999999999997"/>
    <n v="7.6479999999999997"/>
    <n v="0"/>
    <n v="22"/>
    <s v="ESTIMADO"/>
    <m/>
  </r>
  <r>
    <s v="20"/>
    <x v="2"/>
    <s v="BUENAV"/>
    <s v="31023393"/>
    <s v="31023393"/>
    <x v="4"/>
    <m/>
    <m/>
    <n v="3.4609999999999999"/>
    <n v="3.3"/>
    <m/>
    <m/>
    <n v="1077.9839999999997"/>
    <m/>
    <m/>
    <m/>
    <m/>
    <m/>
    <x v="0"/>
    <s v="BUENAV31023393HI"/>
    <s v="C¡a. de Minas Buenaventura"/>
    <x v="136"/>
    <x v="136"/>
    <s v="C. H. Patón"/>
    <x v="418"/>
    <x v="4"/>
    <x v="4"/>
    <x v="340"/>
    <x v="1"/>
    <s v="Instalado"/>
    <s v="Operativo"/>
    <s v="Autoproductor"/>
    <x v="2"/>
    <x v="0"/>
    <x v="0"/>
    <x v="0"/>
    <s v="Privado"/>
    <s v="LIMA"/>
    <s v="LIMA"/>
    <s v="OYON"/>
    <s v="OYON"/>
    <n v="0"/>
    <x v="7"/>
    <n v="0"/>
    <x v="0"/>
    <n v="0"/>
    <x v="0"/>
    <x v="0"/>
    <n v="1077.9839999999997"/>
    <n v="1.0779839999999996"/>
    <m/>
    <n v="0.28841666666666665"/>
    <n v="0.27499999999999997"/>
    <n v="7.6479999999999997"/>
    <n v="0"/>
    <n v="22"/>
    <s v="ESTIMADO"/>
    <m/>
  </r>
  <r>
    <s v="20"/>
    <x v="3"/>
    <s v="BUENAV"/>
    <s v="31023393"/>
    <s v="31023393"/>
    <x v="4"/>
    <m/>
    <m/>
    <n v="3.4609999999999999"/>
    <n v="3.3"/>
    <m/>
    <m/>
    <n v="983.12140799999975"/>
    <m/>
    <m/>
    <m/>
    <m/>
    <m/>
    <x v="0"/>
    <s v="BUENAV31023393HI"/>
    <s v="C¡a. de Minas Buenaventura"/>
    <x v="136"/>
    <x v="136"/>
    <s v="C. H. Patón"/>
    <x v="418"/>
    <x v="4"/>
    <x v="4"/>
    <x v="340"/>
    <x v="1"/>
    <s v="Instalado"/>
    <s v="Operativo"/>
    <s v="Autoproductor"/>
    <x v="2"/>
    <x v="0"/>
    <x v="0"/>
    <x v="0"/>
    <s v="Privado"/>
    <s v="LIMA"/>
    <s v="LIMA"/>
    <s v="OYON"/>
    <s v="OYON"/>
    <n v="0"/>
    <x v="7"/>
    <n v="0"/>
    <x v="0"/>
    <n v="0"/>
    <x v="0"/>
    <x v="0"/>
    <n v="983.12140799999975"/>
    <n v="0.9831214079999997"/>
    <m/>
    <n v="0.28841666666666665"/>
    <n v="0.27499999999999997"/>
    <n v="7.6479999999999997"/>
    <n v="0"/>
    <n v="22"/>
    <s v="ESTIMADO"/>
    <m/>
  </r>
  <r>
    <s v="20"/>
    <x v="4"/>
    <s v="BUENAV"/>
    <s v="31023393"/>
    <s v="31023393"/>
    <x v="4"/>
    <m/>
    <m/>
    <n v="3.4609999999999999"/>
    <n v="3.3"/>
    <m/>
    <m/>
    <n v="1007.6994431999997"/>
    <m/>
    <m/>
    <m/>
    <m/>
    <m/>
    <x v="0"/>
    <s v="BUENAV31023393HI"/>
    <s v="C¡a. de Minas Buenaventura"/>
    <x v="136"/>
    <x v="136"/>
    <s v="C. H. Patón"/>
    <x v="418"/>
    <x v="4"/>
    <x v="4"/>
    <x v="340"/>
    <x v="1"/>
    <s v="Instalado"/>
    <s v="Operativo"/>
    <s v="Autoproductor"/>
    <x v="2"/>
    <x v="0"/>
    <x v="0"/>
    <x v="0"/>
    <s v="Privado"/>
    <s v="LIMA"/>
    <s v="LIMA"/>
    <s v="OYON"/>
    <s v="OYON"/>
    <n v="0"/>
    <x v="7"/>
    <n v="0"/>
    <x v="0"/>
    <n v="0"/>
    <x v="0"/>
    <x v="0"/>
    <n v="1007.6994431999997"/>
    <n v="1.0076994431999997"/>
    <m/>
    <n v="0.28841666666666665"/>
    <n v="0.27499999999999997"/>
    <n v="7.6479999999999997"/>
    <n v="0"/>
    <n v="22"/>
    <s v="ESTIMADO"/>
    <m/>
  </r>
  <r>
    <s v="20"/>
    <x v="5"/>
    <s v="BUENAV"/>
    <s v="31023393"/>
    <s v="31023393"/>
    <x v="4"/>
    <m/>
    <m/>
    <n v="3.4609999999999999"/>
    <n v="3.3"/>
    <m/>
    <m/>
    <n v="957.3144710399996"/>
    <m/>
    <m/>
    <m/>
    <m/>
    <m/>
    <x v="0"/>
    <s v="BUENAV31023393HI"/>
    <s v="C¡a. de Minas Buenaventura"/>
    <x v="136"/>
    <x v="136"/>
    <s v="C. H. Patón"/>
    <x v="418"/>
    <x v="4"/>
    <x v="4"/>
    <x v="340"/>
    <x v="1"/>
    <s v="Instalado"/>
    <s v="Operativo"/>
    <s v="Autoproductor"/>
    <x v="2"/>
    <x v="0"/>
    <x v="0"/>
    <x v="0"/>
    <s v="Privado"/>
    <s v="LIMA"/>
    <s v="LIMA"/>
    <s v="OYON"/>
    <s v="OYON"/>
    <n v="0"/>
    <x v="7"/>
    <n v="0"/>
    <x v="0"/>
    <n v="0"/>
    <x v="0"/>
    <x v="0"/>
    <n v="957.3144710399996"/>
    <n v="0.95731447103999956"/>
    <m/>
    <n v="0.28841666666666665"/>
    <n v="0.27499999999999997"/>
    <n v="7.6479999999999997"/>
    <n v="0"/>
    <n v="22"/>
    <s v="ESTIMADO"/>
    <m/>
  </r>
  <r>
    <s v="20"/>
    <x v="6"/>
    <s v="BUENAV"/>
    <s v="31023393"/>
    <s v="31023393"/>
    <x v="4"/>
    <m/>
    <m/>
    <n v="3.4609999999999999"/>
    <n v="3.3"/>
    <m/>
    <m/>
    <n v="909.44874748799953"/>
    <m/>
    <m/>
    <m/>
    <m/>
    <m/>
    <x v="0"/>
    <s v="BUENAV31023393HI"/>
    <s v="C¡a. de Minas Buenaventura"/>
    <x v="136"/>
    <x v="136"/>
    <s v="C. H. Patón"/>
    <x v="418"/>
    <x v="4"/>
    <x v="4"/>
    <x v="340"/>
    <x v="1"/>
    <s v="Instalado"/>
    <s v="Operativo"/>
    <s v="Autoproductor"/>
    <x v="2"/>
    <x v="0"/>
    <x v="0"/>
    <x v="0"/>
    <s v="Privado"/>
    <s v="LIMA"/>
    <s v="LIMA"/>
    <s v="OYON"/>
    <s v="OYON"/>
    <n v="0"/>
    <x v="7"/>
    <n v="0"/>
    <x v="0"/>
    <n v="0"/>
    <x v="0"/>
    <x v="0"/>
    <n v="909.44874748799953"/>
    <n v="0.90944874748799953"/>
    <m/>
    <n v="0.28841666666666665"/>
    <n v="0.27499999999999997"/>
    <n v="7.6479999999999997"/>
    <n v="0"/>
    <n v="22"/>
    <s v="ESTIMADO"/>
    <m/>
  </r>
  <r>
    <s v="20"/>
    <x v="7"/>
    <s v="BUENAV"/>
    <s v="31023393"/>
    <s v="31023393"/>
    <x v="4"/>
    <m/>
    <m/>
    <n v="3.4609999999999999"/>
    <n v="3.3"/>
    <m/>
    <m/>
    <n v="954.92118486239951"/>
    <m/>
    <m/>
    <m/>
    <m/>
    <m/>
    <x v="0"/>
    <s v="BUENAV31023393HI"/>
    <s v="C¡a. de Minas Buenaventura"/>
    <x v="136"/>
    <x v="136"/>
    <s v="C. H. Patón"/>
    <x v="418"/>
    <x v="4"/>
    <x v="4"/>
    <x v="340"/>
    <x v="1"/>
    <s v="Instalado"/>
    <s v="Operativo"/>
    <s v="Autoproductor"/>
    <x v="2"/>
    <x v="0"/>
    <x v="0"/>
    <x v="0"/>
    <s v="Privado"/>
    <s v="LIMA"/>
    <s v="LIMA"/>
    <s v="OYON"/>
    <s v="OYON"/>
    <n v="0"/>
    <x v="7"/>
    <n v="0"/>
    <x v="0"/>
    <n v="0"/>
    <x v="0"/>
    <x v="0"/>
    <n v="954.92118486239951"/>
    <n v="0.95492118486239952"/>
    <m/>
    <n v="0.28841666666666665"/>
    <n v="0.27499999999999997"/>
    <n v="7.6479999999999997"/>
    <n v="0"/>
    <n v="22"/>
    <s v="ESTIMADO"/>
    <m/>
  </r>
  <r>
    <s v="20"/>
    <x v="8"/>
    <s v="BUENAV"/>
    <s v="31023393"/>
    <s v="31023393"/>
    <x v="4"/>
    <m/>
    <m/>
    <n v="3.4609999999999999"/>
    <n v="3.3"/>
    <m/>
    <m/>
    <n v="983.56882040827156"/>
    <m/>
    <m/>
    <m/>
    <m/>
    <m/>
    <x v="0"/>
    <s v="BUENAV31023393HI"/>
    <s v="C¡a. de Minas Buenaventura"/>
    <x v="136"/>
    <x v="136"/>
    <s v="C. H. Patón"/>
    <x v="418"/>
    <x v="4"/>
    <x v="4"/>
    <x v="340"/>
    <x v="1"/>
    <s v="Instalado"/>
    <s v="Operativo"/>
    <s v="Autoproductor"/>
    <x v="2"/>
    <x v="0"/>
    <x v="0"/>
    <x v="0"/>
    <s v="Privado"/>
    <s v="LIMA"/>
    <s v="LIMA"/>
    <s v="OYON"/>
    <s v="OYON"/>
    <n v="0"/>
    <x v="7"/>
    <n v="0"/>
    <x v="0"/>
    <n v="0"/>
    <x v="0"/>
    <x v="0"/>
    <n v="983.56882040827156"/>
    <n v="0.98356882040827154"/>
    <m/>
    <n v="0.28841666666666665"/>
    <n v="0.27499999999999997"/>
    <n v="7.6479999999999997"/>
    <n v="0"/>
    <n v="22"/>
    <s v="ESTIMADO"/>
    <m/>
  </r>
  <r>
    <s v="20"/>
    <x v="9"/>
    <s v="BUENAV"/>
    <s v="31023393"/>
    <s v="31023393"/>
    <x v="4"/>
    <m/>
    <m/>
    <n v="3.4609999999999999"/>
    <n v="3.3"/>
    <m/>
    <m/>
    <n v="1062.2543260409334"/>
    <m/>
    <m/>
    <m/>
    <m/>
    <m/>
    <x v="0"/>
    <s v="BUENAV31023393HI"/>
    <s v="C¡a. de Minas Buenaventura"/>
    <x v="136"/>
    <x v="136"/>
    <s v="C. H. Patón"/>
    <x v="418"/>
    <x v="4"/>
    <x v="4"/>
    <x v="340"/>
    <x v="1"/>
    <s v="Instalado"/>
    <s v="Operativo"/>
    <s v="Autoproductor"/>
    <x v="2"/>
    <x v="0"/>
    <x v="0"/>
    <x v="0"/>
    <s v="Privado"/>
    <s v="LIMA"/>
    <s v="LIMA"/>
    <s v="OYON"/>
    <s v="OYON"/>
    <n v="0"/>
    <x v="7"/>
    <n v="0"/>
    <x v="0"/>
    <n v="0"/>
    <x v="0"/>
    <x v="0"/>
    <n v="1062.2543260409334"/>
    <n v="1.0622543260409334"/>
    <m/>
    <n v="0.28841666666666665"/>
    <n v="0.27499999999999997"/>
    <n v="7.6479999999999997"/>
    <n v="0"/>
    <n v="22"/>
    <s v="ESTIMADO"/>
    <m/>
  </r>
  <r>
    <s v="20"/>
    <x v="10"/>
    <s v="BUENAV"/>
    <s v="31023393"/>
    <s v="31023393"/>
    <x v="4"/>
    <m/>
    <m/>
    <n v="3.4609999999999999"/>
    <n v="3.3"/>
    <m/>
    <m/>
    <n v="1147.2346721242081"/>
    <m/>
    <m/>
    <m/>
    <m/>
    <m/>
    <x v="0"/>
    <s v="BUENAV31023393HI"/>
    <s v="C¡a. de Minas Buenaventura"/>
    <x v="136"/>
    <x v="136"/>
    <s v="C. H. Patón"/>
    <x v="418"/>
    <x v="4"/>
    <x v="4"/>
    <x v="340"/>
    <x v="1"/>
    <s v="Instalado"/>
    <s v="Operativo"/>
    <s v="Autoproductor"/>
    <x v="2"/>
    <x v="0"/>
    <x v="0"/>
    <x v="0"/>
    <s v="Privado"/>
    <s v="LIMA"/>
    <s v="LIMA"/>
    <s v="OYON"/>
    <s v="OYON"/>
    <n v="0"/>
    <x v="7"/>
    <n v="0"/>
    <x v="0"/>
    <n v="0"/>
    <x v="0"/>
    <x v="0"/>
    <n v="1147.2346721242081"/>
    <n v="1.1472346721242082"/>
    <m/>
    <n v="0.28841666666666665"/>
    <n v="0.27499999999999997"/>
    <n v="7.6479999999999997"/>
    <n v="0"/>
    <n v="22"/>
    <s v="ESTIMADO"/>
    <m/>
  </r>
  <r>
    <s v="20"/>
    <x v="11"/>
    <s v="BUENAV"/>
    <s v="31023393"/>
    <s v="31023393"/>
    <x v="4"/>
    <m/>
    <m/>
    <n v="3.4609999999999999"/>
    <n v="3.3"/>
    <m/>
    <m/>
    <n v="1250.485792615387"/>
    <m/>
    <m/>
    <m/>
    <m/>
    <m/>
    <x v="0"/>
    <s v="BUENAV31023393HI"/>
    <s v="C¡a. de Minas Buenaventura"/>
    <x v="136"/>
    <x v="136"/>
    <s v="C. H. Patón"/>
    <x v="418"/>
    <x v="4"/>
    <x v="4"/>
    <x v="340"/>
    <x v="1"/>
    <s v="Instalado"/>
    <s v="Operativo"/>
    <s v="Autoproductor"/>
    <x v="2"/>
    <x v="0"/>
    <x v="0"/>
    <x v="0"/>
    <s v="Privado"/>
    <s v="LIMA"/>
    <s v="LIMA"/>
    <s v="OYON"/>
    <s v="OYON"/>
    <n v="0"/>
    <x v="7"/>
    <n v="0"/>
    <x v="0"/>
    <n v="0"/>
    <x v="0"/>
    <x v="0"/>
    <n v="1250.485792615387"/>
    <n v="1.2504857926153869"/>
    <m/>
    <n v="0.28841666666666665"/>
    <n v="0.27499999999999997"/>
    <n v="7.6479999999999997"/>
    <n v="0"/>
    <n v="22"/>
    <s v="ESTIMADO"/>
    <m/>
  </r>
  <r>
    <s v="20"/>
    <x v="0"/>
    <s v="BUENAV"/>
    <s v="31023493"/>
    <s v="31023493"/>
    <x v="4"/>
    <m/>
    <m/>
    <n v="1.3440000000000001"/>
    <n v="1.2"/>
    <m/>
    <m/>
    <n v="0"/>
    <m/>
    <m/>
    <m/>
    <m/>
    <m/>
    <x v="0"/>
    <s v="BUENAV31023493HI"/>
    <s v="C¡a. de Minas Buenaventura"/>
    <x v="136"/>
    <x v="136"/>
    <s v="C.H Tucsi"/>
    <x v="419"/>
    <x v="4"/>
    <x v="4"/>
    <x v="340"/>
    <x v="1"/>
    <s v="Instalado"/>
    <s v="Operativo"/>
    <s v="Autoproductor"/>
    <x v="2"/>
    <x v="0"/>
    <x v="0"/>
    <x v="0"/>
    <s v="Privado"/>
    <s v="HUANCAVELICA"/>
    <s v="HUANCAVELICA"/>
    <s v="ANGARAES"/>
    <s v="LIRCAY"/>
    <n v="0"/>
    <x v="7"/>
    <n v="0"/>
    <x v="0"/>
    <n v="0"/>
    <x v="0"/>
    <x v="0"/>
    <n v="0"/>
    <n v="0"/>
    <m/>
    <n v="0.112"/>
    <n v="9.9999999999999992E-2"/>
    <n v="7.6479999999999997"/>
    <n v="0"/>
    <n v="22"/>
    <s v="ESTIMADO"/>
    <m/>
  </r>
  <r>
    <s v="20"/>
    <x v="1"/>
    <s v="BUENAV"/>
    <s v="31023493"/>
    <s v="31023493"/>
    <x v="4"/>
    <m/>
    <m/>
    <n v="1.3440000000000001"/>
    <n v="1.2"/>
    <m/>
    <m/>
    <n v="0"/>
    <m/>
    <m/>
    <m/>
    <m/>
    <m/>
    <x v="0"/>
    <s v="BUENAV31023493HI"/>
    <s v="C¡a. de Minas Buenaventura"/>
    <x v="136"/>
    <x v="136"/>
    <s v="C.H Tucsi"/>
    <x v="419"/>
    <x v="4"/>
    <x v="4"/>
    <x v="340"/>
    <x v="1"/>
    <s v="Instalado"/>
    <s v="Operativo"/>
    <s v="Autoproductor"/>
    <x v="2"/>
    <x v="0"/>
    <x v="0"/>
    <x v="0"/>
    <s v="Privado"/>
    <s v="HUANCAVELICA"/>
    <s v="HUANCAVELICA"/>
    <s v="ANGARAES"/>
    <s v="LIRCAY"/>
    <n v="0"/>
    <x v="7"/>
    <n v="0"/>
    <x v="0"/>
    <n v="0"/>
    <x v="0"/>
    <x v="0"/>
    <n v="0"/>
    <n v="0"/>
    <m/>
    <n v="0.112"/>
    <n v="9.9999999999999992E-2"/>
    <n v="7.6479999999999997"/>
    <n v="0"/>
    <n v="22"/>
    <s v="ESTIMADO"/>
    <m/>
  </r>
  <r>
    <s v="20"/>
    <x v="2"/>
    <s v="BUENAV"/>
    <s v="31023493"/>
    <s v="31023493"/>
    <x v="4"/>
    <m/>
    <m/>
    <n v="1.3440000000000001"/>
    <n v="1.2"/>
    <m/>
    <m/>
    <n v="0"/>
    <m/>
    <m/>
    <m/>
    <m/>
    <m/>
    <x v="0"/>
    <s v="BUENAV31023493HI"/>
    <s v="C¡a. de Minas Buenaventura"/>
    <x v="136"/>
    <x v="136"/>
    <s v="C.H Tucsi"/>
    <x v="419"/>
    <x v="4"/>
    <x v="4"/>
    <x v="340"/>
    <x v="1"/>
    <s v="Instalado"/>
    <s v="Operativo"/>
    <s v="Autoproductor"/>
    <x v="2"/>
    <x v="0"/>
    <x v="0"/>
    <x v="0"/>
    <s v="Privado"/>
    <s v="HUANCAVELICA"/>
    <s v="HUANCAVELICA"/>
    <s v="ANGARAES"/>
    <s v="LIRCAY"/>
    <n v="0"/>
    <x v="7"/>
    <n v="0"/>
    <x v="0"/>
    <n v="0"/>
    <x v="0"/>
    <x v="0"/>
    <n v="0"/>
    <n v="0"/>
    <m/>
    <n v="0.112"/>
    <n v="9.9999999999999992E-2"/>
    <n v="7.6479999999999997"/>
    <n v="0"/>
    <n v="22"/>
    <s v="ESTIMADO"/>
    <m/>
  </r>
  <r>
    <s v="20"/>
    <x v="3"/>
    <s v="BUENAV"/>
    <s v="31023493"/>
    <s v="31023493"/>
    <x v="4"/>
    <m/>
    <m/>
    <n v="1.3440000000000001"/>
    <n v="1.2"/>
    <m/>
    <m/>
    <n v="0"/>
    <m/>
    <m/>
    <m/>
    <m/>
    <m/>
    <x v="0"/>
    <s v="BUENAV31023493HI"/>
    <s v="C¡a. de Minas Buenaventura"/>
    <x v="136"/>
    <x v="136"/>
    <s v="C.H Tucsi"/>
    <x v="419"/>
    <x v="4"/>
    <x v="4"/>
    <x v="340"/>
    <x v="1"/>
    <s v="Instalado"/>
    <s v="Operativo"/>
    <s v="Autoproductor"/>
    <x v="2"/>
    <x v="0"/>
    <x v="0"/>
    <x v="0"/>
    <s v="Privado"/>
    <s v="HUANCAVELICA"/>
    <s v="HUANCAVELICA"/>
    <s v="ANGARAES"/>
    <s v="LIRCAY"/>
    <n v="0"/>
    <x v="7"/>
    <n v="0"/>
    <x v="0"/>
    <n v="0"/>
    <x v="0"/>
    <x v="0"/>
    <n v="0"/>
    <n v="0"/>
    <m/>
    <n v="0.112"/>
    <n v="9.9999999999999992E-2"/>
    <n v="7.6479999999999997"/>
    <n v="0"/>
    <n v="22"/>
    <s v="ESTIMADO"/>
    <m/>
  </r>
  <r>
    <s v="20"/>
    <x v="4"/>
    <s v="BUENAV"/>
    <s v="31023493"/>
    <s v="31023493"/>
    <x v="4"/>
    <m/>
    <m/>
    <n v="1.3440000000000001"/>
    <n v="1.2"/>
    <m/>
    <m/>
    <n v="0"/>
    <m/>
    <m/>
    <m/>
    <m/>
    <m/>
    <x v="0"/>
    <s v="BUENAV31023493HI"/>
    <s v="C¡a. de Minas Buenaventura"/>
    <x v="136"/>
    <x v="136"/>
    <s v="C.H Tucsi"/>
    <x v="419"/>
    <x v="4"/>
    <x v="4"/>
    <x v="340"/>
    <x v="1"/>
    <s v="Instalado"/>
    <s v="Operativo"/>
    <s v="Autoproductor"/>
    <x v="2"/>
    <x v="0"/>
    <x v="0"/>
    <x v="0"/>
    <s v="Privado"/>
    <s v="HUANCAVELICA"/>
    <s v="HUANCAVELICA"/>
    <s v="ANGARAES"/>
    <s v="LIRCAY"/>
    <n v="0"/>
    <x v="7"/>
    <n v="0"/>
    <x v="0"/>
    <n v="0"/>
    <x v="0"/>
    <x v="0"/>
    <n v="0"/>
    <n v="0"/>
    <m/>
    <n v="0.112"/>
    <n v="9.9999999999999992E-2"/>
    <n v="7.6479999999999997"/>
    <n v="0"/>
    <n v="22"/>
    <s v="ESTIMADO"/>
    <m/>
  </r>
  <r>
    <s v="20"/>
    <x v="5"/>
    <s v="BUENAV"/>
    <s v="31023493"/>
    <s v="31023493"/>
    <x v="4"/>
    <m/>
    <m/>
    <n v="1.3440000000000001"/>
    <n v="1.2"/>
    <m/>
    <m/>
    <n v="0"/>
    <m/>
    <m/>
    <m/>
    <m/>
    <m/>
    <x v="0"/>
    <s v="BUENAV31023493HI"/>
    <s v="C¡a. de Minas Buenaventura"/>
    <x v="136"/>
    <x v="136"/>
    <s v="C.H Tucsi"/>
    <x v="419"/>
    <x v="4"/>
    <x v="4"/>
    <x v="340"/>
    <x v="1"/>
    <s v="Instalado"/>
    <s v="Operativo"/>
    <s v="Autoproductor"/>
    <x v="2"/>
    <x v="0"/>
    <x v="0"/>
    <x v="0"/>
    <s v="Privado"/>
    <s v="HUANCAVELICA"/>
    <s v="HUANCAVELICA"/>
    <s v="ANGARAES"/>
    <s v="LIRCAY"/>
    <n v="0"/>
    <x v="7"/>
    <n v="0"/>
    <x v="0"/>
    <n v="0"/>
    <x v="0"/>
    <x v="0"/>
    <n v="0"/>
    <n v="0"/>
    <m/>
    <n v="0.112"/>
    <n v="9.9999999999999992E-2"/>
    <n v="7.6479999999999997"/>
    <n v="0"/>
    <n v="22"/>
    <s v="ESTIMADO"/>
    <m/>
  </r>
  <r>
    <s v="20"/>
    <x v="6"/>
    <s v="BUENAV"/>
    <s v="31023493"/>
    <s v="31023493"/>
    <x v="4"/>
    <m/>
    <m/>
    <n v="1.3440000000000001"/>
    <n v="1.2"/>
    <m/>
    <m/>
    <n v="0"/>
    <m/>
    <m/>
    <m/>
    <m/>
    <m/>
    <x v="0"/>
    <s v="BUENAV31023493HI"/>
    <s v="C¡a. de Minas Buenaventura"/>
    <x v="136"/>
    <x v="136"/>
    <s v="C.H Tucsi"/>
    <x v="419"/>
    <x v="4"/>
    <x v="4"/>
    <x v="340"/>
    <x v="1"/>
    <s v="Instalado"/>
    <s v="Operativo"/>
    <s v="Autoproductor"/>
    <x v="2"/>
    <x v="0"/>
    <x v="0"/>
    <x v="0"/>
    <s v="Privado"/>
    <s v="HUANCAVELICA"/>
    <s v="HUANCAVELICA"/>
    <s v="ANGARAES"/>
    <s v="LIRCAY"/>
    <n v="0"/>
    <x v="7"/>
    <n v="0"/>
    <x v="0"/>
    <n v="0"/>
    <x v="0"/>
    <x v="0"/>
    <n v="0"/>
    <n v="0"/>
    <m/>
    <n v="0.112"/>
    <n v="9.9999999999999992E-2"/>
    <n v="7.6479999999999997"/>
    <n v="0"/>
    <n v="22"/>
    <s v="ESTIMADO"/>
    <m/>
  </r>
  <r>
    <s v="20"/>
    <x v="7"/>
    <s v="BUENAV"/>
    <s v="31023493"/>
    <s v="31023493"/>
    <x v="4"/>
    <m/>
    <m/>
    <n v="1.3440000000000001"/>
    <n v="1.2"/>
    <m/>
    <m/>
    <n v="0"/>
    <m/>
    <m/>
    <m/>
    <m/>
    <m/>
    <x v="0"/>
    <s v="BUENAV31023493HI"/>
    <s v="C¡a. de Minas Buenaventura"/>
    <x v="136"/>
    <x v="136"/>
    <s v="C.H Tucsi"/>
    <x v="419"/>
    <x v="4"/>
    <x v="4"/>
    <x v="340"/>
    <x v="1"/>
    <s v="Instalado"/>
    <s v="Operativo"/>
    <s v="Autoproductor"/>
    <x v="2"/>
    <x v="0"/>
    <x v="0"/>
    <x v="0"/>
    <s v="Privado"/>
    <s v="HUANCAVELICA"/>
    <s v="HUANCAVELICA"/>
    <s v="ANGARAES"/>
    <s v="LIRCAY"/>
    <n v="0"/>
    <x v="7"/>
    <n v="0"/>
    <x v="0"/>
    <n v="0"/>
    <x v="0"/>
    <x v="0"/>
    <n v="0"/>
    <n v="0"/>
    <m/>
    <n v="0.112"/>
    <n v="9.9999999999999992E-2"/>
    <n v="7.6479999999999997"/>
    <n v="0"/>
    <n v="22"/>
    <s v="ESTIMADO"/>
    <m/>
  </r>
  <r>
    <s v="20"/>
    <x v="8"/>
    <s v="BUENAV"/>
    <s v="31023493"/>
    <s v="31023493"/>
    <x v="4"/>
    <m/>
    <m/>
    <n v="1.3440000000000001"/>
    <n v="1.2"/>
    <m/>
    <m/>
    <n v="0"/>
    <m/>
    <m/>
    <m/>
    <m/>
    <m/>
    <x v="0"/>
    <s v="BUENAV31023493HI"/>
    <s v="C¡a. de Minas Buenaventura"/>
    <x v="136"/>
    <x v="136"/>
    <s v="C.H Tucsi"/>
    <x v="419"/>
    <x v="4"/>
    <x v="4"/>
    <x v="340"/>
    <x v="1"/>
    <s v="Instalado"/>
    <s v="Operativo"/>
    <s v="Autoproductor"/>
    <x v="2"/>
    <x v="0"/>
    <x v="0"/>
    <x v="0"/>
    <s v="Privado"/>
    <s v="HUANCAVELICA"/>
    <s v="HUANCAVELICA"/>
    <s v="ANGARAES"/>
    <s v="LIRCAY"/>
    <n v="0"/>
    <x v="7"/>
    <n v="0"/>
    <x v="0"/>
    <n v="0"/>
    <x v="0"/>
    <x v="0"/>
    <n v="0"/>
    <n v="0"/>
    <m/>
    <n v="0.112"/>
    <n v="9.9999999999999992E-2"/>
    <n v="7.6479999999999997"/>
    <n v="0"/>
    <n v="22"/>
    <s v="ESTIMADO"/>
    <m/>
  </r>
  <r>
    <s v="20"/>
    <x v="9"/>
    <s v="BUENAV"/>
    <s v="31023493"/>
    <s v="31023493"/>
    <x v="4"/>
    <m/>
    <m/>
    <n v="1.3440000000000001"/>
    <n v="1.2"/>
    <m/>
    <m/>
    <n v="0"/>
    <m/>
    <m/>
    <m/>
    <m/>
    <m/>
    <x v="0"/>
    <s v="BUENAV31023493HI"/>
    <s v="C¡a. de Minas Buenaventura"/>
    <x v="136"/>
    <x v="136"/>
    <s v="C.H Tucsi"/>
    <x v="419"/>
    <x v="4"/>
    <x v="4"/>
    <x v="340"/>
    <x v="1"/>
    <s v="Instalado"/>
    <s v="Operativo"/>
    <s v="Autoproductor"/>
    <x v="2"/>
    <x v="0"/>
    <x v="0"/>
    <x v="0"/>
    <s v="Privado"/>
    <s v="HUANCAVELICA"/>
    <s v="HUANCAVELICA"/>
    <s v="ANGARAES"/>
    <s v="LIRCAY"/>
    <n v="0"/>
    <x v="7"/>
    <n v="0"/>
    <x v="0"/>
    <n v="0"/>
    <x v="0"/>
    <x v="0"/>
    <n v="0"/>
    <n v="0"/>
    <m/>
    <n v="0.112"/>
    <n v="9.9999999999999992E-2"/>
    <n v="7.6479999999999997"/>
    <n v="0"/>
    <n v="22"/>
    <s v="ESTIMADO"/>
    <m/>
  </r>
  <r>
    <s v="20"/>
    <x v="10"/>
    <s v="BUENAV"/>
    <s v="31023493"/>
    <s v="31023493"/>
    <x v="4"/>
    <m/>
    <m/>
    <n v="1.3440000000000001"/>
    <n v="1.2"/>
    <m/>
    <m/>
    <n v="0"/>
    <m/>
    <m/>
    <m/>
    <m/>
    <m/>
    <x v="0"/>
    <s v="BUENAV31023493HI"/>
    <s v="C¡a. de Minas Buenaventura"/>
    <x v="136"/>
    <x v="136"/>
    <s v="C.H Tucsi"/>
    <x v="419"/>
    <x v="4"/>
    <x v="4"/>
    <x v="340"/>
    <x v="1"/>
    <s v="Instalado"/>
    <s v="Operativo"/>
    <s v="Autoproductor"/>
    <x v="2"/>
    <x v="0"/>
    <x v="0"/>
    <x v="0"/>
    <s v="Privado"/>
    <s v="HUANCAVELICA"/>
    <s v="HUANCAVELICA"/>
    <s v="ANGARAES"/>
    <s v="LIRCAY"/>
    <n v="0"/>
    <x v="7"/>
    <n v="0"/>
    <x v="0"/>
    <n v="0"/>
    <x v="0"/>
    <x v="0"/>
    <n v="0"/>
    <n v="0"/>
    <m/>
    <n v="0.112"/>
    <n v="9.9999999999999992E-2"/>
    <n v="7.6479999999999997"/>
    <n v="0"/>
    <n v="22"/>
    <s v="ESTIMADO"/>
    <m/>
  </r>
  <r>
    <s v="20"/>
    <x v="11"/>
    <s v="BUENAV"/>
    <s v="31023493"/>
    <s v="31023493"/>
    <x v="4"/>
    <m/>
    <m/>
    <n v="1.3440000000000001"/>
    <n v="1.2"/>
    <m/>
    <m/>
    <n v="0"/>
    <m/>
    <m/>
    <m/>
    <m/>
    <m/>
    <x v="0"/>
    <s v="BUENAV31023493HI"/>
    <s v="C¡a. de Minas Buenaventura"/>
    <x v="136"/>
    <x v="136"/>
    <s v="C.H Tucsi"/>
    <x v="419"/>
    <x v="4"/>
    <x v="4"/>
    <x v="340"/>
    <x v="1"/>
    <s v="Instalado"/>
    <s v="Operativo"/>
    <s v="Autoproductor"/>
    <x v="2"/>
    <x v="0"/>
    <x v="0"/>
    <x v="0"/>
    <s v="Privado"/>
    <s v="HUANCAVELICA"/>
    <s v="HUANCAVELICA"/>
    <s v="ANGARAES"/>
    <s v="LIRCAY"/>
    <n v="0"/>
    <x v="7"/>
    <n v="0"/>
    <x v="0"/>
    <n v="0"/>
    <x v="0"/>
    <x v="0"/>
    <n v="0"/>
    <n v="0"/>
    <m/>
    <n v="0.112"/>
    <n v="9.9999999999999992E-2"/>
    <n v="7.6479999999999997"/>
    <n v="0"/>
    <n v="22"/>
    <s v="ESTIMADO"/>
    <m/>
  </r>
  <r>
    <s v="20"/>
    <x v="0"/>
    <s v="BUENAV"/>
    <s v="53201307"/>
    <s v="53201307"/>
    <x v="0"/>
    <m/>
    <m/>
    <n v="2.13"/>
    <n v="1.1499999999999999"/>
    <m/>
    <m/>
    <n v="0"/>
    <m/>
    <m/>
    <m/>
    <m/>
    <m/>
    <x v="0"/>
    <s v="BUENAV53201307EL"/>
    <s v="C¡a. de Minas Buenaventura"/>
    <x v="136"/>
    <x v="136"/>
    <s v="C. T. de Cordova"/>
    <x v="420"/>
    <x v="0"/>
    <x v="0"/>
    <x v="340"/>
    <x v="0"/>
    <s v="Instalado"/>
    <s v="Operativo"/>
    <s v="Autoproductor"/>
    <x v="2"/>
    <x v="0"/>
    <x v="0"/>
    <x v="0"/>
    <s v="Privado"/>
    <s v="HUANCAVELICA"/>
    <s v="HUANCAVELICA"/>
    <s v="HUAYTARA"/>
    <s v="LARAMARCA"/>
    <n v="0"/>
    <x v="0"/>
    <n v="0"/>
    <x v="0"/>
    <n v="0"/>
    <x v="0"/>
    <x v="0"/>
    <n v="0"/>
    <n v="0"/>
    <m/>
    <n v="0.17749999999999999"/>
    <n v="9.5833333333333326E-2"/>
    <n v="7.6479999999999997"/>
    <n v="0"/>
    <n v="22"/>
    <s v="ESTIMADO"/>
    <m/>
  </r>
  <r>
    <s v="20"/>
    <x v="1"/>
    <s v="BUENAV"/>
    <s v="53201307"/>
    <s v="53201307"/>
    <x v="0"/>
    <m/>
    <m/>
    <n v="2.13"/>
    <n v="1.1499999999999999"/>
    <m/>
    <m/>
    <n v="0"/>
    <m/>
    <m/>
    <m/>
    <m/>
    <m/>
    <x v="0"/>
    <s v="BUENAV53201307EL"/>
    <s v="C¡a. de Minas Buenaventura"/>
    <x v="136"/>
    <x v="136"/>
    <s v="C. T. de Cordova"/>
    <x v="420"/>
    <x v="0"/>
    <x v="0"/>
    <x v="340"/>
    <x v="0"/>
    <s v="Instalado"/>
    <s v="Operativo"/>
    <s v="Autoproductor"/>
    <x v="2"/>
    <x v="0"/>
    <x v="0"/>
    <x v="0"/>
    <s v="Privado"/>
    <s v="HUANCAVELICA"/>
    <s v="HUANCAVELICA"/>
    <s v="HUAYTARA"/>
    <s v="LARAMARCA"/>
    <n v="0"/>
    <x v="0"/>
    <n v="0"/>
    <x v="0"/>
    <n v="0"/>
    <x v="0"/>
    <x v="0"/>
    <n v="0"/>
    <n v="0"/>
    <m/>
    <n v="0.17749999999999999"/>
    <n v="9.5833333333333326E-2"/>
    <n v="7.6479999999999997"/>
    <n v="0"/>
    <n v="22"/>
    <s v="ESTIMADO"/>
    <m/>
  </r>
  <r>
    <s v="20"/>
    <x v="2"/>
    <s v="BUENAV"/>
    <s v="53201307"/>
    <s v="53201307"/>
    <x v="0"/>
    <m/>
    <m/>
    <n v="2.13"/>
    <n v="1.1499999999999999"/>
    <m/>
    <m/>
    <n v="0"/>
    <m/>
    <m/>
    <m/>
    <m/>
    <m/>
    <x v="0"/>
    <s v="BUENAV53201307EL"/>
    <s v="C¡a. de Minas Buenaventura"/>
    <x v="136"/>
    <x v="136"/>
    <s v="C. T. de Cordova"/>
    <x v="420"/>
    <x v="0"/>
    <x v="0"/>
    <x v="340"/>
    <x v="0"/>
    <s v="Instalado"/>
    <s v="Operativo"/>
    <s v="Autoproductor"/>
    <x v="2"/>
    <x v="0"/>
    <x v="0"/>
    <x v="0"/>
    <s v="Privado"/>
    <s v="HUANCAVELICA"/>
    <s v="HUANCAVELICA"/>
    <s v="HUAYTARA"/>
    <s v="LARAMARCA"/>
    <n v="0"/>
    <x v="0"/>
    <n v="0"/>
    <x v="0"/>
    <n v="0"/>
    <x v="0"/>
    <x v="0"/>
    <n v="0"/>
    <n v="0"/>
    <m/>
    <n v="0.17749999999999999"/>
    <n v="9.5833333333333326E-2"/>
    <n v="7.6479999999999997"/>
    <n v="0"/>
    <n v="22"/>
    <s v="ESTIMADO"/>
    <m/>
  </r>
  <r>
    <s v="20"/>
    <x v="3"/>
    <s v="BUENAV"/>
    <s v="53201307"/>
    <s v="53201307"/>
    <x v="0"/>
    <m/>
    <m/>
    <n v="2.13"/>
    <n v="1.1499999999999999"/>
    <m/>
    <m/>
    <n v="0"/>
    <m/>
    <m/>
    <m/>
    <m/>
    <m/>
    <x v="0"/>
    <s v="BUENAV53201307EL"/>
    <s v="C¡a. de Minas Buenaventura"/>
    <x v="136"/>
    <x v="136"/>
    <s v="C. T. de Cordova"/>
    <x v="420"/>
    <x v="0"/>
    <x v="0"/>
    <x v="340"/>
    <x v="0"/>
    <s v="Instalado"/>
    <s v="Operativo"/>
    <s v="Autoproductor"/>
    <x v="2"/>
    <x v="0"/>
    <x v="0"/>
    <x v="0"/>
    <s v="Privado"/>
    <s v="HUANCAVELICA"/>
    <s v="HUANCAVELICA"/>
    <s v="HUAYTARA"/>
    <s v="LARAMARCA"/>
    <n v="0"/>
    <x v="0"/>
    <n v="0"/>
    <x v="0"/>
    <n v="0"/>
    <x v="0"/>
    <x v="0"/>
    <n v="0"/>
    <n v="0"/>
    <m/>
    <n v="0.17749999999999999"/>
    <n v="9.5833333333333326E-2"/>
    <n v="7.6479999999999997"/>
    <n v="0"/>
    <n v="22"/>
    <s v="ESTIMADO"/>
    <m/>
  </r>
  <r>
    <s v="20"/>
    <x v="4"/>
    <s v="BUENAV"/>
    <s v="53201307"/>
    <s v="53201307"/>
    <x v="0"/>
    <m/>
    <m/>
    <n v="2.13"/>
    <n v="1.1499999999999999"/>
    <m/>
    <m/>
    <n v="0"/>
    <m/>
    <m/>
    <m/>
    <m/>
    <m/>
    <x v="0"/>
    <s v="BUENAV53201307EL"/>
    <s v="C¡a. de Minas Buenaventura"/>
    <x v="136"/>
    <x v="136"/>
    <s v="C. T. de Cordova"/>
    <x v="420"/>
    <x v="0"/>
    <x v="0"/>
    <x v="340"/>
    <x v="0"/>
    <s v="Instalado"/>
    <s v="Operativo"/>
    <s v="Autoproductor"/>
    <x v="2"/>
    <x v="0"/>
    <x v="0"/>
    <x v="0"/>
    <s v="Privado"/>
    <s v="HUANCAVELICA"/>
    <s v="HUANCAVELICA"/>
    <s v="HUAYTARA"/>
    <s v="LARAMARCA"/>
    <n v="0"/>
    <x v="0"/>
    <n v="0"/>
    <x v="0"/>
    <n v="0"/>
    <x v="0"/>
    <x v="0"/>
    <n v="0"/>
    <n v="0"/>
    <m/>
    <n v="0.17749999999999999"/>
    <n v="9.5833333333333326E-2"/>
    <n v="7.6479999999999997"/>
    <n v="0"/>
    <n v="22"/>
    <s v="ESTIMADO"/>
    <m/>
  </r>
  <r>
    <s v="20"/>
    <x v="5"/>
    <s v="BUENAV"/>
    <s v="53201307"/>
    <s v="53201307"/>
    <x v="0"/>
    <m/>
    <m/>
    <n v="2.13"/>
    <n v="1.1499999999999999"/>
    <m/>
    <m/>
    <n v="0"/>
    <m/>
    <m/>
    <m/>
    <m/>
    <m/>
    <x v="0"/>
    <s v="BUENAV53201307EL"/>
    <s v="C¡a. de Minas Buenaventura"/>
    <x v="136"/>
    <x v="136"/>
    <s v="C. T. de Cordova"/>
    <x v="420"/>
    <x v="0"/>
    <x v="0"/>
    <x v="340"/>
    <x v="0"/>
    <s v="Instalado"/>
    <s v="Operativo"/>
    <s v="Autoproductor"/>
    <x v="2"/>
    <x v="0"/>
    <x v="0"/>
    <x v="0"/>
    <s v="Privado"/>
    <s v="HUANCAVELICA"/>
    <s v="HUANCAVELICA"/>
    <s v="HUAYTARA"/>
    <s v="LARAMARCA"/>
    <n v="0"/>
    <x v="0"/>
    <n v="0"/>
    <x v="0"/>
    <n v="0"/>
    <x v="0"/>
    <x v="0"/>
    <n v="0"/>
    <n v="0"/>
    <m/>
    <n v="0.17749999999999999"/>
    <n v="9.5833333333333326E-2"/>
    <n v="7.6479999999999997"/>
    <n v="0"/>
    <n v="22"/>
    <s v="ESTIMADO"/>
    <m/>
  </r>
  <r>
    <s v="20"/>
    <x v="6"/>
    <s v="BUENAV"/>
    <s v="53201307"/>
    <s v="53201307"/>
    <x v="0"/>
    <m/>
    <m/>
    <n v="2.13"/>
    <n v="1.1499999999999999"/>
    <m/>
    <m/>
    <n v="0"/>
    <m/>
    <m/>
    <m/>
    <m/>
    <m/>
    <x v="0"/>
    <s v="BUENAV53201307EL"/>
    <s v="C¡a. de Minas Buenaventura"/>
    <x v="136"/>
    <x v="136"/>
    <s v="C. T. de Cordova"/>
    <x v="420"/>
    <x v="0"/>
    <x v="0"/>
    <x v="340"/>
    <x v="0"/>
    <s v="Instalado"/>
    <s v="Operativo"/>
    <s v="Autoproductor"/>
    <x v="2"/>
    <x v="0"/>
    <x v="0"/>
    <x v="0"/>
    <s v="Privado"/>
    <s v="HUANCAVELICA"/>
    <s v="HUANCAVELICA"/>
    <s v="HUAYTARA"/>
    <s v="LARAMARCA"/>
    <n v="0"/>
    <x v="0"/>
    <n v="0"/>
    <x v="0"/>
    <n v="0"/>
    <x v="0"/>
    <x v="0"/>
    <n v="0"/>
    <n v="0"/>
    <m/>
    <n v="0.17749999999999999"/>
    <n v="9.5833333333333326E-2"/>
    <n v="7.6479999999999997"/>
    <n v="0"/>
    <n v="22"/>
    <s v="ESTIMADO"/>
    <m/>
  </r>
  <r>
    <s v="20"/>
    <x v="7"/>
    <s v="BUENAV"/>
    <s v="53201307"/>
    <s v="53201307"/>
    <x v="0"/>
    <m/>
    <m/>
    <n v="2.13"/>
    <n v="1.1499999999999999"/>
    <m/>
    <m/>
    <n v="0"/>
    <m/>
    <m/>
    <m/>
    <m/>
    <m/>
    <x v="0"/>
    <s v="BUENAV53201307EL"/>
    <s v="C¡a. de Minas Buenaventura"/>
    <x v="136"/>
    <x v="136"/>
    <s v="C. T. de Cordova"/>
    <x v="420"/>
    <x v="0"/>
    <x v="0"/>
    <x v="340"/>
    <x v="0"/>
    <s v="Instalado"/>
    <s v="Operativo"/>
    <s v="Autoproductor"/>
    <x v="2"/>
    <x v="0"/>
    <x v="0"/>
    <x v="0"/>
    <s v="Privado"/>
    <s v="HUANCAVELICA"/>
    <s v="HUANCAVELICA"/>
    <s v="HUAYTARA"/>
    <s v="LARAMARCA"/>
    <n v="0"/>
    <x v="0"/>
    <n v="0"/>
    <x v="0"/>
    <n v="0"/>
    <x v="0"/>
    <x v="0"/>
    <n v="0"/>
    <n v="0"/>
    <m/>
    <n v="0.17749999999999999"/>
    <n v="9.5833333333333326E-2"/>
    <n v="7.6479999999999997"/>
    <n v="0"/>
    <n v="22"/>
    <s v="ESTIMADO"/>
    <m/>
  </r>
  <r>
    <s v="20"/>
    <x v="8"/>
    <s v="BUENAV"/>
    <s v="53201307"/>
    <s v="53201307"/>
    <x v="0"/>
    <m/>
    <m/>
    <n v="2.13"/>
    <n v="1.1499999999999999"/>
    <m/>
    <m/>
    <n v="0"/>
    <m/>
    <m/>
    <m/>
    <m/>
    <m/>
    <x v="0"/>
    <s v="BUENAV53201307EL"/>
    <s v="C¡a. de Minas Buenaventura"/>
    <x v="136"/>
    <x v="136"/>
    <s v="C. T. de Cordova"/>
    <x v="420"/>
    <x v="0"/>
    <x v="0"/>
    <x v="340"/>
    <x v="0"/>
    <s v="Instalado"/>
    <s v="Operativo"/>
    <s v="Autoproductor"/>
    <x v="2"/>
    <x v="0"/>
    <x v="0"/>
    <x v="0"/>
    <s v="Privado"/>
    <s v="HUANCAVELICA"/>
    <s v="HUANCAVELICA"/>
    <s v="HUAYTARA"/>
    <s v="LARAMARCA"/>
    <n v="0"/>
    <x v="0"/>
    <n v="0"/>
    <x v="0"/>
    <n v="0"/>
    <x v="0"/>
    <x v="0"/>
    <n v="0"/>
    <n v="0"/>
    <m/>
    <n v="0.17749999999999999"/>
    <n v="9.5833333333333326E-2"/>
    <n v="7.6479999999999997"/>
    <n v="0"/>
    <n v="22"/>
    <s v="ESTIMADO"/>
    <m/>
  </r>
  <r>
    <s v="20"/>
    <x v="9"/>
    <s v="BUENAV"/>
    <s v="53201307"/>
    <s v="53201307"/>
    <x v="0"/>
    <m/>
    <m/>
    <n v="2.13"/>
    <n v="1.1499999999999999"/>
    <m/>
    <m/>
    <n v="0"/>
    <m/>
    <m/>
    <m/>
    <m/>
    <m/>
    <x v="0"/>
    <s v="BUENAV53201307EL"/>
    <s v="C¡a. de Minas Buenaventura"/>
    <x v="136"/>
    <x v="136"/>
    <s v="C. T. de Cordova"/>
    <x v="420"/>
    <x v="0"/>
    <x v="0"/>
    <x v="340"/>
    <x v="0"/>
    <s v="Instalado"/>
    <s v="Operativo"/>
    <s v="Autoproductor"/>
    <x v="2"/>
    <x v="0"/>
    <x v="0"/>
    <x v="0"/>
    <s v="Privado"/>
    <s v="HUANCAVELICA"/>
    <s v="HUANCAVELICA"/>
    <s v="HUAYTARA"/>
    <s v="LARAMARCA"/>
    <n v="0"/>
    <x v="0"/>
    <n v="0"/>
    <x v="0"/>
    <n v="0"/>
    <x v="0"/>
    <x v="0"/>
    <n v="0"/>
    <n v="0"/>
    <m/>
    <n v="0.17749999999999999"/>
    <n v="9.5833333333333326E-2"/>
    <n v="7.6479999999999997"/>
    <n v="0"/>
    <n v="22"/>
    <s v="ESTIMADO"/>
    <m/>
  </r>
  <r>
    <s v="20"/>
    <x v="10"/>
    <s v="BUENAV"/>
    <s v="53201307"/>
    <s v="53201307"/>
    <x v="0"/>
    <m/>
    <m/>
    <n v="2.13"/>
    <n v="1.1499999999999999"/>
    <m/>
    <m/>
    <n v="0"/>
    <m/>
    <m/>
    <m/>
    <m/>
    <m/>
    <x v="0"/>
    <s v="BUENAV53201307EL"/>
    <s v="C¡a. de Minas Buenaventura"/>
    <x v="136"/>
    <x v="136"/>
    <s v="C. T. de Cordova"/>
    <x v="420"/>
    <x v="0"/>
    <x v="0"/>
    <x v="340"/>
    <x v="0"/>
    <s v="Instalado"/>
    <s v="Operativo"/>
    <s v="Autoproductor"/>
    <x v="2"/>
    <x v="0"/>
    <x v="0"/>
    <x v="0"/>
    <s v="Privado"/>
    <s v="HUANCAVELICA"/>
    <s v="HUANCAVELICA"/>
    <s v="HUAYTARA"/>
    <s v="LARAMARCA"/>
    <n v="0"/>
    <x v="0"/>
    <n v="0"/>
    <x v="0"/>
    <n v="0"/>
    <x v="0"/>
    <x v="0"/>
    <n v="0"/>
    <n v="0"/>
    <m/>
    <n v="0.17749999999999999"/>
    <n v="9.5833333333333326E-2"/>
    <n v="7.6479999999999997"/>
    <n v="0"/>
    <n v="22"/>
    <s v="ESTIMADO"/>
    <m/>
  </r>
  <r>
    <s v="20"/>
    <x v="11"/>
    <s v="BUENAV"/>
    <s v="53201307"/>
    <s v="53201307"/>
    <x v="0"/>
    <m/>
    <m/>
    <n v="2.13"/>
    <n v="1.1499999999999999"/>
    <m/>
    <m/>
    <n v="0"/>
    <m/>
    <m/>
    <m/>
    <m/>
    <m/>
    <x v="0"/>
    <s v="BUENAV53201307EL"/>
    <s v="C¡a. de Minas Buenaventura"/>
    <x v="136"/>
    <x v="136"/>
    <s v="C. T. de Cordova"/>
    <x v="420"/>
    <x v="0"/>
    <x v="0"/>
    <x v="340"/>
    <x v="0"/>
    <s v="Instalado"/>
    <s v="Operativo"/>
    <s v="Autoproductor"/>
    <x v="2"/>
    <x v="0"/>
    <x v="0"/>
    <x v="0"/>
    <s v="Privado"/>
    <s v="HUANCAVELICA"/>
    <s v="HUANCAVELICA"/>
    <s v="HUAYTARA"/>
    <s v="LARAMARCA"/>
    <n v="0"/>
    <x v="0"/>
    <n v="0"/>
    <x v="0"/>
    <n v="0"/>
    <x v="0"/>
    <x v="0"/>
    <n v="0"/>
    <n v="0"/>
    <m/>
    <n v="0.17749999999999999"/>
    <n v="9.5833333333333326E-2"/>
    <n v="7.6479999999999997"/>
    <n v="0"/>
    <n v="22"/>
    <s v="ESTIMADO"/>
    <m/>
  </r>
  <r>
    <s v="20"/>
    <x v="0"/>
    <s v="BUENAV"/>
    <s v="53201407"/>
    <s v="53201407"/>
    <x v="0"/>
    <m/>
    <m/>
    <n v="1.45"/>
    <n v="1"/>
    <m/>
    <m/>
    <n v="0"/>
    <m/>
    <m/>
    <m/>
    <m/>
    <m/>
    <x v="0"/>
    <s v="BUENAV53201407EL"/>
    <s v="C¡a. de Minas Buenaventura"/>
    <x v="136"/>
    <x v="136"/>
    <s v="C. T. Ishihuinca"/>
    <x v="421"/>
    <x v="0"/>
    <x v="0"/>
    <x v="340"/>
    <x v="0"/>
    <s v="Instalado"/>
    <s v="Inoperativo"/>
    <s v="Autoproductor"/>
    <x v="2"/>
    <x v="0"/>
    <x v="0"/>
    <x v="0"/>
    <s v="Privado"/>
    <s v="AREQUIPA"/>
    <s v="AREQUIPA"/>
    <s v="CARAVELI"/>
    <s v="CARAVELI"/>
    <n v="0"/>
    <x v="0"/>
    <n v="0"/>
    <x v="0"/>
    <n v="0"/>
    <x v="0"/>
    <x v="0"/>
    <n v="0"/>
    <n v="0"/>
    <m/>
    <n v="0.12083333333333333"/>
    <n v="8.3333333333333329E-2"/>
    <n v="7.6479999999999997"/>
    <n v="0"/>
    <n v="22"/>
    <s v="ESTIMADO"/>
    <m/>
  </r>
  <r>
    <s v="20"/>
    <x v="1"/>
    <s v="BUENAV"/>
    <s v="53201407"/>
    <s v="53201407"/>
    <x v="0"/>
    <m/>
    <m/>
    <n v="1.45"/>
    <n v="1"/>
    <m/>
    <m/>
    <n v="0"/>
    <m/>
    <m/>
    <m/>
    <m/>
    <m/>
    <x v="0"/>
    <s v="BUENAV53201407EL"/>
    <s v="C¡a. de Minas Buenaventura"/>
    <x v="136"/>
    <x v="136"/>
    <s v="C. T. Ishihuinca"/>
    <x v="421"/>
    <x v="0"/>
    <x v="0"/>
    <x v="340"/>
    <x v="0"/>
    <s v="Instalado"/>
    <s v="Inoperativo"/>
    <s v="Autoproductor"/>
    <x v="2"/>
    <x v="0"/>
    <x v="0"/>
    <x v="0"/>
    <s v="Privado"/>
    <s v="AREQUIPA"/>
    <s v="AREQUIPA"/>
    <s v="CARAVELI"/>
    <s v="CARAVELI"/>
    <n v="0"/>
    <x v="0"/>
    <n v="0"/>
    <x v="0"/>
    <n v="0"/>
    <x v="0"/>
    <x v="0"/>
    <n v="0"/>
    <n v="0"/>
    <m/>
    <n v="0.12083333333333333"/>
    <n v="8.3333333333333329E-2"/>
    <n v="7.6479999999999997"/>
    <n v="0"/>
    <n v="22"/>
    <s v="ESTIMADO"/>
    <m/>
  </r>
  <r>
    <s v="20"/>
    <x v="2"/>
    <s v="BUENAV"/>
    <s v="53201407"/>
    <s v="53201407"/>
    <x v="0"/>
    <m/>
    <m/>
    <n v="1.45"/>
    <n v="1"/>
    <m/>
    <m/>
    <n v="0"/>
    <m/>
    <m/>
    <m/>
    <m/>
    <m/>
    <x v="0"/>
    <s v="BUENAV53201407EL"/>
    <s v="C¡a. de Minas Buenaventura"/>
    <x v="136"/>
    <x v="136"/>
    <s v="C. T. Ishihuinca"/>
    <x v="421"/>
    <x v="0"/>
    <x v="0"/>
    <x v="340"/>
    <x v="0"/>
    <s v="Instalado"/>
    <s v="Inoperativo"/>
    <s v="Autoproductor"/>
    <x v="2"/>
    <x v="0"/>
    <x v="0"/>
    <x v="0"/>
    <s v="Privado"/>
    <s v="AREQUIPA"/>
    <s v="AREQUIPA"/>
    <s v="CARAVELI"/>
    <s v="CARAVELI"/>
    <n v="0"/>
    <x v="0"/>
    <n v="0"/>
    <x v="0"/>
    <n v="0"/>
    <x v="0"/>
    <x v="0"/>
    <n v="0"/>
    <n v="0"/>
    <m/>
    <n v="0.12083333333333333"/>
    <n v="8.3333333333333329E-2"/>
    <n v="7.6479999999999997"/>
    <n v="0"/>
    <n v="22"/>
    <s v="ESTIMADO"/>
    <m/>
  </r>
  <r>
    <s v="20"/>
    <x v="3"/>
    <s v="BUENAV"/>
    <s v="53201407"/>
    <s v="53201407"/>
    <x v="0"/>
    <m/>
    <m/>
    <n v="1.45"/>
    <n v="1"/>
    <m/>
    <m/>
    <n v="0"/>
    <m/>
    <m/>
    <m/>
    <m/>
    <m/>
    <x v="0"/>
    <s v="BUENAV53201407EL"/>
    <s v="C¡a. de Minas Buenaventura"/>
    <x v="136"/>
    <x v="136"/>
    <s v="C. T. Ishihuinca"/>
    <x v="421"/>
    <x v="0"/>
    <x v="0"/>
    <x v="340"/>
    <x v="0"/>
    <s v="Instalado"/>
    <s v="Inoperativo"/>
    <s v="Autoproductor"/>
    <x v="2"/>
    <x v="0"/>
    <x v="0"/>
    <x v="0"/>
    <s v="Privado"/>
    <s v="AREQUIPA"/>
    <s v="AREQUIPA"/>
    <s v="CARAVELI"/>
    <s v="CARAVELI"/>
    <n v="0"/>
    <x v="0"/>
    <n v="0"/>
    <x v="0"/>
    <n v="0"/>
    <x v="0"/>
    <x v="0"/>
    <n v="0"/>
    <n v="0"/>
    <m/>
    <n v="0.12083333333333333"/>
    <n v="8.3333333333333329E-2"/>
    <n v="7.6479999999999997"/>
    <n v="0"/>
    <n v="22"/>
    <s v="ESTIMADO"/>
    <m/>
  </r>
  <r>
    <s v="20"/>
    <x v="4"/>
    <s v="BUENAV"/>
    <s v="53201407"/>
    <s v="53201407"/>
    <x v="0"/>
    <m/>
    <m/>
    <n v="1.45"/>
    <n v="1"/>
    <m/>
    <m/>
    <n v="0"/>
    <m/>
    <m/>
    <m/>
    <m/>
    <m/>
    <x v="0"/>
    <s v="BUENAV53201407EL"/>
    <s v="C¡a. de Minas Buenaventura"/>
    <x v="136"/>
    <x v="136"/>
    <s v="C. T. Ishihuinca"/>
    <x v="421"/>
    <x v="0"/>
    <x v="0"/>
    <x v="340"/>
    <x v="0"/>
    <s v="Instalado"/>
    <s v="Inoperativo"/>
    <s v="Autoproductor"/>
    <x v="2"/>
    <x v="0"/>
    <x v="0"/>
    <x v="0"/>
    <s v="Privado"/>
    <s v="AREQUIPA"/>
    <s v="AREQUIPA"/>
    <s v="CARAVELI"/>
    <s v="CARAVELI"/>
    <n v="0"/>
    <x v="0"/>
    <n v="0"/>
    <x v="0"/>
    <n v="0"/>
    <x v="0"/>
    <x v="0"/>
    <n v="0"/>
    <n v="0"/>
    <m/>
    <n v="0.12083333333333333"/>
    <n v="8.3333333333333329E-2"/>
    <n v="7.6479999999999997"/>
    <n v="0"/>
    <n v="22"/>
    <s v="ESTIMADO"/>
    <m/>
  </r>
  <r>
    <s v="20"/>
    <x v="5"/>
    <s v="BUENAV"/>
    <s v="53201407"/>
    <s v="53201407"/>
    <x v="0"/>
    <m/>
    <m/>
    <n v="1.45"/>
    <n v="1"/>
    <m/>
    <m/>
    <n v="0"/>
    <m/>
    <m/>
    <m/>
    <m/>
    <m/>
    <x v="0"/>
    <s v="BUENAV53201407EL"/>
    <s v="C¡a. de Minas Buenaventura"/>
    <x v="136"/>
    <x v="136"/>
    <s v="C. T. Ishihuinca"/>
    <x v="421"/>
    <x v="0"/>
    <x v="0"/>
    <x v="340"/>
    <x v="0"/>
    <s v="Instalado"/>
    <s v="Inoperativo"/>
    <s v="Autoproductor"/>
    <x v="2"/>
    <x v="0"/>
    <x v="0"/>
    <x v="0"/>
    <s v="Privado"/>
    <s v="AREQUIPA"/>
    <s v="AREQUIPA"/>
    <s v="CARAVELI"/>
    <s v="CARAVELI"/>
    <n v="0"/>
    <x v="0"/>
    <n v="0"/>
    <x v="0"/>
    <n v="0"/>
    <x v="0"/>
    <x v="0"/>
    <n v="0"/>
    <n v="0"/>
    <m/>
    <n v="0.12083333333333333"/>
    <n v="8.3333333333333329E-2"/>
    <n v="7.6479999999999997"/>
    <n v="0"/>
    <n v="22"/>
    <s v="ESTIMADO"/>
    <m/>
  </r>
  <r>
    <s v="20"/>
    <x v="6"/>
    <s v="BUENAV"/>
    <s v="53201407"/>
    <s v="53201407"/>
    <x v="0"/>
    <m/>
    <m/>
    <n v="1.45"/>
    <n v="1"/>
    <m/>
    <m/>
    <n v="0"/>
    <m/>
    <m/>
    <m/>
    <m/>
    <m/>
    <x v="0"/>
    <s v="BUENAV53201407EL"/>
    <s v="C¡a. de Minas Buenaventura"/>
    <x v="136"/>
    <x v="136"/>
    <s v="C. T. Ishihuinca"/>
    <x v="421"/>
    <x v="0"/>
    <x v="0"/>
    <x v="340"/>
    <x v="0"/>
    <s v="Instalado"/>
    <s v="Inoperativo"/>
    <s v="Autoproductor"/>
    <x v="2"/>
    <x v="0"/>
    <x v="0"/>
    <x v="0"/>
    <s v="Privado"/>
    <s v="AREQUIPA"/>
    <s v="AREQUIPA"/>
    <s v="CARAVELI"/>
    <s v="CARAVELI"/>
    <n v="0"/>
    <x v="0"/>
    <n v="0"/>
    <x v="0"/>
    <n v="0"/>
    <x v="0"/>
    <x v="0"/>
    <n v="0"/>
    <n v="0"/>
    <m/>
    <n v="0.12083333333333333"/>
    <n v="8.3333333333333329E-2"/>
    <n v="7.6479999999999997"/>
    <n v="0"/>
    <n v="22"/>
    <s v="ESTIMADO"/>
    <m/>
  </r>
  <r>
    <s v="20"/>
    <x v="7"/>
    <s v="BUENAV"/>
    <s v="53201407"/>
    <s v="53201407"/>
    <x v="0"/>
    <m/>
    <m/>
    <n v="1.45"/>
    <n v="1"/>
    <m/>
    <m/>
    <n v="0"/>
    <m/>
    <m/>
    <m/>
    <m/>
    <m/>
    <x v="0"/>
    <s v="BUENAV53201407EL"/>
    <s v="C¡a. de Minas Buenaventura"/>
    <x v="136"/>
    <x v="136"/>
    <s v="C. T. Ishihuinca"/>
    <x v="421"/>
    <x v="0"/>
    <x v="0"/>
    <x v="340"/>
    <x v="0"/>
    <s v="Instalado"/>
    <s v="Inoperativo"/>
    <s v="Autoproductor"/>
    <x v="2"/>
    <x v="0"/>
    <x v="0"/>
    <x v="0"/>
    <s v="Privado"/>
    <s v="AREQUIPA"/>
    <s v="AREQUIPA"/>
    <s v="CARAVELI"/>
    <s v="CARAVELI"/>
    <n v="0"/>
    <x v="0"/>
    <n v="0"/>
    <x v="0"/>
    <n v="0"/>
    <x v="0"/>
    <x v="0"/>
    <n v="0"/>
    <n v="0"/>
    <m/>
    <n v="0.12083333333333333"/>
    <n v="8.3333333333333329E-2"/>
    <n v="7.6479999999999997"/>
    <n v="0"/>
    <n v="22"/>
    <s v="ESTIMADO"/>
    <m/>
  </r>
  <r>
    <s v="20"/>
    <x v="8"/>
    <s v="BUENAV"/>
    <s v="53201407"/>
    <s v="53201407"/>
    <x v="0"/>
    <m/>
    <m/>
    <n v="1.45"/>
    <n v="1"/>
    <m/>
    <m/>
    <n v="0"/>
    <m/>
    <m/>
    <m/>
    <m/>
    <m/>
    <x v="0"/>
    <s v="BUENAV53201407EL"/>
    <s v="C¡a. de Minas Buenaventura"/>
    <x v="136"/>
    <x v="136"/>
    <s v="C. T. Ishihuinca"/>
    <x v="421"/>
    <x v="0"/>
    <x v="0"/>
    <x v="340"/>
    <x v="0"/>
    <s v="Instalado"/>
    <s v="Inoperativo"/>
    <s v="Autoproductor"/>
    <x v="2"/>
    <x v="0"/>
    <x v="0"/>
    <x v="0"/>
    <s v="Privado"/>
    <s v="AREQUIPA"/>
    <s v="AREQUIPA"/>
    <s v="CARAVELI"/>
    <s v="CARAVELI"/>
    <n v="0"/>
    <x v="0"/>
    <n v="0"/>
    <x v="0"/>
    <n v="0"/>
    <x v="0"/>
    <x v="0"/>
    <n v="0"/>
    <n v="0"/>
    <m/>
    <n v="0.12083333333333333"/>
    <n v="8.3333333333333329E-2"/>
    <n v="7.6479999999999997"/>
    <n v="0"/>
    <n v="22"/>
    <s v="ESTIMADO"/>
    <m/>
  </r>
  <r>
    <s v="20"/>
    <x v="9"/>
    <s v="BUENAV"/>
    <s v="53201407"/>
    <s v="53201407"/>
    <x v="0"/>
    <m/>
    <m/>
    <n v="1.45"/>
    <n v="1"/>
    <m/>
    <m/>
    <n v="0"/>
    <m/>
    <m/>
    <m/>
    <m/>
    <m/>
    <x v="0"/>
    <s v="BUENAV53201407EL"/>
    <s v="C¡a. de Minas Buenaventura"/>
    <x v="136"/>
    <x v="136"/>
    <s v="C. T. Ishihuinca"/>
    <x v="421"/>
    <x v="0"/>
    <x v="0"/>
    <x v="340"/>
    <x v="0"/>
    <s v="Instalado"/>
    <s v="Inoperativo"/>
    <s v="Autoproductor"/>
    <x v="2"/>
    <x v="0"/>
    <x v="0"/>
    <x v="0"/>
    <s v="Privado"/>
    <s v="AREQUIPA"/>
    <s v="AREQUIPA"/>
    <s v="CARAVELI"/>
    <s v="CARAVELI"/>
    <n v="0"/>
    <x v="0"/>
    <n v="0"/>
    <x v="0"/>
    <n v="0"/>
    <x v="0"/>
    <x v="0"/>
    <n v="0"/>
    <n v="0"/>
    <m/>
    <n v="0.12083333333333333"/>
    <n v="8.3333333333333329E-2"/>
    <n v="7.6479999999999997"/>
    <n v="0"/>
    <n v="22"/>
    <s v="ESTIMADO"/>
    <m/>
  </r>
  <r>
    <s v="20"/>
    <x v="10"/>
    <s v="BUENAV"/>
    <s v="53201407"/>
    <s v="53201407"/>
    <x v="0"/>
    <m/>
    <m/>
    <n v="1.45"/>
    <n v="1"/>
    <m/>
    <m/>
    <n v="0"/>
    <m/>
    <m/>
    <m/>
    <m/>
    <m/>
    <x v="0"/>
    <s v="BUENAV53201407EL"/>
    <s v="C¡a. de Minas Buenaventura"/>
    <x v="136"/>
    <x v="136"/>
    <s v="C. T. Ishihuinca"/>
    <x v="421"/>
    <x v="0"/>
    <x v="0"/>
    <x v="340"/>
    <x v="0"/>
    <s v="Instalado"/>
    <s v="Inoperativo"/>
    <s v="Autoproductor"/>
    <x v="2"/>
    <x v="0"/>
    <x v="0"/>
    <x v="0"/>
    <s v="Privado"/>
    <s v="AREQUIPA"/>
    <s v="AREQUIPA"/>
    <s v="CARAVELI"/>
    <s v="CARAVELI"/>
    <n v="0"/>
    <x v="0"/>
    <n v="0"/>
    <x v="0"/>
    <n v="0"/>
    <x v="0"/>
    <x v="0"/>
    <n v="0"/>
    <n v="0"/>
    <m/>
    <n v="0.12083333333333333"/>
    <n v="8.3333333333333329E-2"/>
    <n v="7.6479999999999997"/>
    <n v="0"/>
    <n v="22"/>
    <s v="ESTIMADO"/>
    <m/>
  </r>
  <r>
    <s v="20"/>
    <x v="11"/>
    <s v="BUENAV"/>
    <s v="53201407"/>
    <s v="53201407"/>
    <x v="0"/>
    <m/>
    <m/>
    <n v="1.45"/>
    <n v="1"/>
    <m/>
    <m/>
    <n v="0"/>
    <m/>
    <m/>
    <m/>
    <m/>
    <m/>
    <x v="0"/>
    <s v="BUENAV53201407EL"/>
    <s v="C¡a. de Minas Buenaventura"/>
    <x v="136"/>
    <x v="136"/>
    <s v="C. T. Ishihuinca"/>
    <x v="421"/>
    <x v="0"/>
    <x v="0"/>
    <x v="340"/>
    <x v="0"/>
    <s v="Instalado"/>
    <s v="Inoperativo"/>
    <s v="Autoproductor"/>
    <x v="2"/>
    <x v="0"/>
    <x v="0"/>
    <x v="0"/>
    <s v="Privado"/>
    <s v="AREQUIPA"/>
    <s v="AREQUIPA"/>
    <s v="CARAVELI"/>
    <s v="CARAVELI"/>
    <n v="0"/>
    <x v="0"/>
    <n v="0"/>
    <x v="0"/>
    <n v="0"/>
    <x v="0"/>
    <x v="0"/>
    <n v="0"/>
    <n v="0"/>
    <m/>
    <n v="0.12083333333333333"/>
    <n v="8.3333333333333329E-2"/>
    <n v="7.6479999999999997"/>
    <n v="0"/>
    <n v="22"/>
    <s v="ESTIMADO"/>
    <m/>
  </r>
  <r>
    <s v="20"/>
    <x v="0"/>
    <s v="BUENAV"/>
    <s v="00372835"/>
    <s v="00372835"/>
    <x v="0"/>
    <m/>
    <m/>
    <n v="5.3550000000000004"/>
    <n v="1.2"/>
    <m/>
    <m/>
    <n v="0"/>
    <m/>
    <m/>
    <m/>
    <m/>
    <m/>
    <x v="0"/>
    <s v="BUENAV00372835EL"/>
    <s v="C¡a. de Minas Buenaventura"/>
    <x v="136"/>
    <x v="136"/>
    <s v="C. T. Mallay"/>
    <x v="422"/>
    <x v="0"/>
    <x v="0"/>
    <x v="340"/>
    <x v="0"/>
    <s v="Instalado"/>
    <s v="Operativo"/>
    <s v="Autoproductor"/>
    <x v="2"/>
    <x v="0"/>
    <x v="0"/>
    <x v="0"/>
    <s v="Privado"/>
    <s v="LIMA"/>
    <s v="LIMA"/>
    <s v="OYON"/>
    <s v="OYON"/>
    <n v="0"/>
    <x v="0"/>
    <n v="0"/>
    <x v="0"/>
    <n v="0"/>
    <x v="0"/>
    <x v="0"/>
    <n v="0"/>
    <n v="0"/>
    <m/>
    <n v="0.44625000000000004"/>
    <n v="9.9999999999999992E-2"/>
    <n v="7.6479999999999997"/>
    <n v="0"/>
    <n v="22"/>
    <s v="ESTIMADO"/>
    <m/>
  </r>
  <r>
    <s v="20"/>
    <x v="1"/>
    <s v="BUENAV"/>
    <s v="00372835"/>
    <s v="00372835"/>
    <x v="0"/>
    <m/>
    <m/>
    <n v="5.3550000000000004"/>
    <n v="1.2"/>
    <m/>
    <m/>
    <n v="0"/>
    <m/>
    <m/>
    <m/>
    <m/>
    <m/>
    <x v="0"/>
    <s v="BUENAV00372835EL"/>
    <s v="C¡a. de Minas Buenaventura"/>
    <x v="136"/>
    <x v="136"/>
    <s v="C. T. Mallay"/>
    <x v="422"/>
    <x v="0"/>
    <x v="0"/>
    <x v="340"/>
    <x v="0"/>
    <s v="Instalado"/>
    <s v="Operativo"/>
    <s v="Autoproductor"/>
    <x v="2"/>
    <x v="0"/>
    <x v="0"/>
    <x v="0"/>
    <s v="Privado"/>
    <s v="LIMA"/>
    <s v="LIMA"/>
    <s v="OYON"/>
    <s v="OYON"/>
    <n v="0"/>
    <x v="0"/>
    <n v="0"/>
    <x v="0"/>
    <n v="0"/>
    <x v="0"/>
    <x v="0"/>
    <n v="0"/>
    <n v="0"/>
    <m/>
    <n v="0.44625000000000004"/>
    <n v="9.9999999999999992E-2"/>
    <n v="7.6479999999999997"/>
    <n v="0"/>
    <n v="22"/>
    <s v="ESTIMADO"/>
    <m/>
  </r>
  <r>
    <s v="20"/>
    <x v="2"/>
    <s v="BUENAV"/>
    <s v="00372835"/>
    <s v="00372835"/>
    <x v="0"/>
    <m/>
    <m/>
    <n v="5.3550000000000004"/>
    <n v="1.2"/>
    <m/>
    <m/>
    <n v="0"/>
    <m/>
    <m/>
    <m/>
    <m/>
    <m/>
    <x v="0"/>
    <s v="BUENAV00372835EL"/>
    <s v="C¡a. de Minas Buenaventura"/>
    <x v="136"/>
    <x v="136"/>
    <s v="C. T. Mallay"/>
    <x v="422"/>
    <x v="0"/>
    <x v="0"/>
    <x v="340"/>
    <x v="0"/>
    <s v="Instalado"/>
    <s v="Operativo"/>
    <s v="Autoproductor"/>
    <x v="2"/>
    <x v="0"/>
    <x v="0"/>
    <x v="0"/>
    <s v="Privado"/>
    <s v="LIMA"/>
    <s v="LIMA"/>
    <s v="OYON"/>
    <s v="OYON"/>
    <n v="0"/>
    <x v="0"/>
    <n v="0"/>
    <x v="0"/>
    <n v="0"/>
    <x v="0"/>
    <x v="0"/>
    <n v="0"/>
    <n v="0"/>
    <m/>
    <n v="0.44625000000000004"/>
    <n v="9.9999999999999992E-2"/>
    <n v="7.6479999999999997"/>
    <n v="0"/>
    <n v="22"/>
    <s v="ESTIMADO"/>
    <m/>
  </r>
  <r>
    <s v="20"/>
    <x v="3"/>
    <s v="BUENAV"/>
    <s v="00372835"/>
    <s v="00372835"/>
    <x v="0"/>
    <m/>
    <m/>
    <n v="5.3550000000000004"/>
    <n v="1.2"/>
    <m/>
    <m/>
    <n v="0"/>
    <m/>
    <m/>
    <m/>
    <m/>
    <m/>
    <x v="0"/>
    <s v="BUENAV00372835EL"/>
    <s v="C¡a. de Minas Buenaventura"/>
    <x v="136"/>
    <x v="136"/>
    <s v="C. T. Mallay"/>
    <x v="422"/>
    <x v="0"/>
    <x v="0"/>
    <x v="340"/>
    <x v="0"/>
    <s v="Instalado"/>
    <s v="Operativo"/>
    <s v="Autoproductor"/>
    <x v="2"/>
    <x v="0"/>
    <x v="0"/>
    <x v="0"/>
    <s v="Privado"/>
    <s v="LIMA"/>
    <s v="LIMA"/>
    <s v="OYON"/>
    <s v="OYON"/>
    <n v="0"/>
    <x v="0"/>
    <n v="0"/>
    <x v="0"/>
    <n v="0"/>
    <x v="0"/>
    <x v="0"/>
    <n v="0"/>
    <n v="0"/>
    <m/>
    <n v="0.44625000000000004"/>
    <n v="9.9999999999999992E-2"/>
    <n v="7.6479999999999997"/>
    <n v="0"/>
    <n v="22"/>
    <s v="ESTIMADO"/>
    <m/>
  </r>
  <r>
    <s v="20"/>
    <x v="4"/>
    <s v="BUENAV"/>
    <s v="00372835"/>
    <s v="00372835"/>
    <x v="0"/>
    <m/>
    <m/>
    <n v="5.3550000000000004"/>
    <n v="1.2"/>
    <m/>
    <m/>
    <n v="0"/>
    <m/>
    <m/>
    <m/>
    <m/>
    <m/>
    <x v="0"/>
    <s v="BUENAV00372835EL"/>
    <s v="C¡a. de Minas Buenaventura"/>
    <x v="136"/>
    <x v="136"/>
    <s v="C. T. Mallay"/>
    <x v="422"/>
    <x v="0"/>
    <x v="0"/>
    <x v="340"/>
    <x v="0"/>
    <s v="Instalado"/>
    <s v="Operativo"/>
    <s v="Autoproductor"/>
    <x v="2"/>
    <x v="0"/>
    <x v="0"/>
    <x v="0"/>
    <s v="Privado"/>
    <s v="LIMA"/>
    <s v="LIMA"/>
    <s v="OYON"/>
    <s v="OYON"/>
    <n v="0"/>
    <x v="0"/>
    <n v="0"/>
    <x v="0"/>
    <n v="0"/>
    <x v="0"/>
    <x v="0"/>
    <n v="0"/>
    <n v="0"/>
    <m/>
    <n v="0.44625000000000004"/>
    <n v="9.9999999999999992E-2"/>
    <n v="7.6479999999999997"/>
    <n v="0"/>
    <n v="22"/>
    <s v="ESTIMADO"/>
    <m/>
  </r>
  <r>
    <s v="20"/>
    <x v="5"/>
    <s v="BUENAV"/>
    <s v="00372835"/>
    <s v="00372835"/>
    <x v="0"/>
    <m/>
    <m/>
    <n v="5.3550000000000004"/>
    <n v="1.2"/>
    <m/>
    <m/>
    <n v="0"/>
    <m/>
    <m/>
    <m/>
    <m/>
    <m/>
    <x v="0"/>
    <s v="BUENAV00372835EL"/>
    <s v="C¡a. de Minas Buenaventura"/>
    <x v="136"/>
    <x v="136"/>
    <s v="C. T. Mallay"/>
    <x v="422"/>
    <x v="0"/>
    <x v="0"/>
    <x v="340"/>
    <x v="0"/>
    <s v="Instalado"/>
    <s v="Operativo"/>
    <s v="Autoproductor"/>
    <x v="2"/>
    <x v="0"/>
    <x v="0"/>
    <x v="0"/>
    <s v="Privado"/>
    <s v="LIMA"/>
    <s v="LIMA"/>
    <s v="OYON"/>
    <s v="OYON"/>
    <n v="0"/>
    <x v="0"/>
    <n v="0"/>
    <x v="0"/>
    <n v="0"/>
    <x v="0"/>
    <x v="0"/>
    <n v="0"/>
    <n v="0"/>
    <m/>
    <n v="0.44625000000000004"/>
    <n v="9.9999999999999992E-2"/>
    <n v="7.6479999999999997"/>
    <n v="0"/>
    <n v="22"/>
    <s v="ESTIMADO"/>
    <m/>
  </r>
  <r>
    <s v="20"/>
    <x v="6"/>
    <s v="BUENAV"/>
    <s v="00372835"/>
    <s v="00372835"/>
    <x v="0"/>
    <m/>
    <m/>
    <n v="5.3550000000000004"/>
    <n v="1.2"/>
    <m/>
    <m/>
    <n v="0"/>
    <m/>
    <m/>
    <m/>
    <m/>
    <m/>
    <x v="0"/>
    <s v="BUENAV00372835EL"/>
    <s v="C¡a. de Minas Buenaventura"/>
    <x v="136"/>
    <x v="136"/>
    <s v="C. T. Mallay"/>
    <x v="422"/>
    <x v="0"/>
    <x v="0"/>
    <x v="340"/>
    <x v="0"/>
    <s v="Instalado"/>
    <s v="Operativo"/>
    <s v="Autoproductor"/>
    <x v="2"/>
    <x v="0"/>
    <x v="0"/>
    <x v="0"/>
    <s v="Privado"/>
    <s v="LIMA"/>
    <s v="LIMA"/>
    <s v="OYON"/>
    <s v="OYON"/>
    <n v="0"/>
    <x v="0"/>
    <n v="0"/>
    <x v="0"/>
    <n v="0"/>
    <x v="0"/>
    <x v="0"/>
    <n v="0"/>
    <n v="0"/>
    <m/>
    <n v="0.44625000000000004"/>
    <n v="9.9999999999999992E-2"/>
    <n v="7.6479999999999997"/>
    <n v="0"/>
    <n v="22"/>
    <s v="ESTIMADO"/>
    <m/>
  </r>
  <r>
    <s v="20"/>
    <x v="7"/>
    <s v="BUENAV"/>
    <s v="00372835"/>
    <s v="00372835"/>
    <x v="0"/>
    <m/>
    <m/>
    <n v="5.3550000000000004"/>
    <n v="1.2"/>
    <m/>
    <m/>
    <n v="0"/>
    <m/>
    <m/>
    <m/>
    <m/>
    <m/>
    <x v="0"/>
    <s v="BUENAV00372835EL"/>
    <s v="C¡a. de Minas Buenaventura"/>
    <x v="136"/>
    <x v="136"/>
    <s v="C. T. Mallay"/>
    <x v="422"/>
    <x v="0"/>
    <x v="0"/>
    <x v="340"/>
    <x v="0"/>
    <s v="Instalado"/>
    <s v="Operativo"/>
    <s v="Autoproductor"/>
    <x v="2"/>
    <x v="0"/>
    <x v="0"/>
    <x v="0"/>
    <s v="Privado"/>
    <s v="LIMA"/>
    <s v="LIMA"/>
    <s v="OYON"/>
    <s v="OYON"/>
    <n v="0"/>
    <x v="0"/>
    <n v="0"/>
    <x v="0"/>
    <n v="0"/>
    <x v="0"/>
    <x v="0"/>
    <n v="0"/>
    <n v="0"/>
    <m/>
    <n v="0.44625000000000004"/>
    <n v="9.9999999999999992E-2"/>
    <n v="7.6479999999999997"/>
    <n v="0"/>
    <n v="22"/>
    <s v="ESTIMADO"/>
    <m/>
  </r>
  <r>
    <s v="20"/>
    <x v="8"/>
    <s v="BUENAV"/>
    <s v="00372835"/>
    <s v="00372835"/>
    <x v="0"/>
    <m/>
    <m/>
    <n v="5.3550000000000004"/>
    <n v="1.2"/>
    <m/>
    <m/>
    <n v="0"/>
    <m/>
    <m/>
    <m/>
    <m/>
    <m/>
    <x v="0"/>
    <s v="BUENAV00372835EL"/>
    <s v="C¡a. de Minas Buenaventura"/>
    <x v="136"/>
    <x v="136"/>
    <s v="C. T. Mallay"/>
    <x v="422"/>
    <x v="0"/>
    <x v="0"/>
    <x v="340"/>
    <x v="0"/>
    <s v="Instalado"/>
    <s v="Operativo"/>
    <s v="Autoproductor"/>
    <x v="2"/>
    <x v="0"/>
    <x v="0"/>
    <x v="0"/>
    <s v="Privado"/>
    <s v="LIMA"/>
    <s v="LIMA"/>
    <s v="OYON"/>
    <s v="OYON"/>
    <n v="0"/>
    <x v="0"/>
    <n v="0"/>
    <x v="0"/>
    <n v="0"/>
    <x v="0"/>
    <x v="0"/>
    <n v="0"/>
    <n v="0"/>
    <m/>
    <n v="0.44625000000000004"/>
    <n v="9.9999999999999992E-2"/>
    <n v="7.6479999999999997"/>
    <n v="0"/>
    <n v="22"/>
    <s v="ESTIMADO"/>
    <m/>
  </r>
  <r>
    <s v="20"/>
    <x v="9"/>
    <s v="BUENAV"/>
    <s v="00372835"/>
    <s v="00372835"/>
    <x v="0"/>
    <m/>
    <m/>
    <n v="5.3550000000000004"/>
    <n v="1.2"/>
    <m/>
    <m/>
    <n v="0"/>
    <m/>
    <m/>
    <m/>
    <m/>
    <m/>
    <x v="0"/>
    <s v="BUENAV00372835EL"/>
    <s v="C¡a. de Minas Buenaventura"/>
    <x v="136"/>
    <x v="136"/>
    <s v="C. T. Mallay"/>
    <x v="422"/>
    <x v="0"/>
    <x v="0"/>
    <x v="340"/>
    <x v="0"/>
    <s v="Instalado"/>
    <s v="Operativo"/>
    <s v="Autoproductor"/>
    <x v="2"/>
    <x v="0"/>
    <x v="0"/>
    <x v="0"/>
    <s v="Privado"/>
    <s v="LIMA"/>
    <s v="LIMA"/>
    <s v="OYON"/>
    <s v="OYON"/>
    <n v="0"/>
    <x v="0"/>
    <n v="0"/>
    <x v="0"/>
    <n v="0"/>
    <x v="0"/>
    <x v="0"/>
    <n v="0"/>
    <n v="0"/>
    <m/>
    <n v="0.44625000000000004"/>
    <n v="9.9999999999999992E-2"/>
    <n v="7.6479999999999997"/>
    <n v="0"/>
    <n v="22"/>
    <s v="ESTIMADO"/>
    <m/>
  </r>
  <r>
    <s v="20"/>
    <x v="10"/>
    <s v="BUENAV"/>
    <s v="00372835"/>
    <s v="00372835"/>
    <x v="0"/>
    <m/>
    <m/>
    <n v="5.3550000000000004"/>
    <n v="1.2"/>
    <m/>
    <m/>
    <n v="0"/>
    <m/>
    <m/>
    <m/>
    <m/>
    <m/>
    <x v="0"/>
    <s v="BUENAV00372835EL"/>
    <s v="C¡a. de Minas Buenaventura"/>
    <x v="136"/>
    <x v="136"/>
    <s v="C. T. Mallay"/>
    <x v="422"/>
    <x v="0"/>
    <x v="0"/>
    <x v="340"/>
    <x v="0"/>
    <s v="Instalado"/>
    <s v="Operativo"/>
    <s v="Autoproductor"/>
    <x v="2"/>
    <x v="0"/>
    <x v="0"/>
    <x v="0"/>
    <s v="Privado"/>
    <s v="LIMA"/>
    <s v="LIMA"/>
    <s v="OYON"/>
    <s v="OYON"/>
    <n v="0"/>
    <x v="0"/>
    <n v="0"/>
    <x v="0"/>
    <n v="0"/>
    <x v="0"/>
    <x v="0"/>
    <n v="0"/>
    <n v="0"/>
    <m/>
    <n v="0.44625000000000004"/>
    <n v="9.9999999999999992E-2"/>
    <n v="7.6479999999999997"/>
    <n v="0"/>
    <n v="22"/>
    <s v="ESTIMADO"/>
    <m/>
  </r>
  <r>
    <s v="20"/>
    <x v="11"/>
    <s v="BUENAV"/>
    <s v="00372835"/>
    <s v="00372835"/>
    <x v="0"/>
    <m/>
    <m/>
    <n v="5.3550000000000004"/>
    <n v="1.2"/>
    <m/>
    <m/>
    <n v="0"/>
    <m/>
    <m/>
    <m/>
    <m/>
    <m/>
    <x v="0"/>
    <s v="BUENAV00372835EL"/>
    <s v="C¡a. de Minas Buenaventura"/>
    <x v="136"/>
    <x v="136"/>
    <s v="C. T. Mallay"/>
    <x v="422"/>
    <x v="0"/>
    <x v="0"/>
    <x v="340"/>
    <x v="0"/>
    <s v="Instalado"/>
    <s v="Operativo"/>
    <s v="Autoproductor"/>
    <x v="2"/>
    <x v="0"/>
    <x v="0"/>
    <x v="0"/>
    <s v="Privado"/>
    <s v="LIMA"/>
    <s v="LIMA"/>
    <s v="OYON"/>
    <s v="OYON"/>
    <n v="0"/>
    <x v="0"/>
    <n v="0"/>
    <x v="0"/>
    <n v="0"/>
    <x v="0"/>
    <x v="0"/>
    <n v="0"/>
    <n v="0"/>
    <m/>
    <n v="0.44625000000000004"/>
    <n v="9.9999999999999992E-2"/>
    <n v="7.6479999999999997"/>
    <n v="0"/>
    <n v="22"/>
    <s v="ESTIMADO"/>
    <m/>
  </r>
  <r>
    <s v="20"/>
    <x v="0"/>
    <s v="BUENAV"/>
    <s v="33023693"/>
    <s v="33023693"/>
    <x v="0"/>
    <m/>
    <m/>
    <n v="6.11"/>
    <n v="4.16"/>
    <m/>
    <m/>
    <n v="0"/>
    <m/>
    <m/>
    <m/>
    <m/>
    <m/>
    <x v="0"/>
    <s v="BUENAV33023693EL"/>
    <s v="C¡a. de Minas Buenaventura"/>
    <x v="136"/>
    <x v="136"/>
    <s v="C. T. Orcopampa"/>
    <x v="63"/>
    <x v="0"/>
    <x v="0"/>
    <x v="340"/>
    <x v="0"/>
    <s v="Instalado"/>
    <s v="Operativo"/>
    <s v="Autoproductor"/>
    <x v="2"/>
    <x v="0"/>
    <x v="0"/>
    <x v="0"/>
    <s v="Privado"/>
    <s v="AREQUIPA"/>
    <s v="AREQUIPA"/>
    <s v="CASTILLA"/>
    <s v="ORCOPAMPA"/>
    <n v="0"/>
    <x v="0"/>
    <n v="0"/>
    <x v="0"/>
    <n v="0"/>
    <x v="0"/>
    <x v="0"/>
    <n v="0"/>
    <n v="0"/>
    <m/>
    <n v="0.50916666666666666"/>
    <n v="0.34666666666666668"/>
    <n v="7.6479999999999997"/>
    <n v="0"/>
    <n v="22"/>
    <s v="ESTIMADO"/>
    <m/>
  </r>
  <r>
    <s v="20"/>
    <x v="1"/>
    <s v="BUENAV"/>
    <s v="33023693"/>
    <s v="33023693"/>
    <x v="0"/>
    <m/>
    <m/>
    <n v="6.11"/>
    <n v="4.16"/>
    <m/>
    <m/>
    <n v="0"/>
    <m/>
    <m/>
    <m/>
    <m/>
    <m/>
    <x v="0"/>
    <s v="BUENAV33023693EL"/>
    <s v="C¡a. de Minas Buenaventura"/>
    <x v="136"/>
    <x v="136"/>
    <s v="C. T. Orcopampa"/>
    <x v="63"/>
    <x v="0"/>
    <x v="0"/>
    <x v="340"/>
    <x v="0"/>
    <s v="Instalado"/>
    <s v="Operativo"/>
    <s v="Autoproductor"/>
    <x v="2"/>
    <x v="0"/>
    <x v="0"/>
    <x v="0"/>
    <s v="Privado"/>
    <s v="AREQUIPA"/>
    <s v="AREQUIPA"/>
    <s v="CASTILLA"/>
    <s v="ORCOPAMPA"/>
    <n v="0"/>
    <x v="0"/>
    <n v="0"/>
    <x v="0"/>
    <n v="0"/>
    <x v="0"/>
    <x v="0"/>
    <n v="0"/>
    <n v="0"/>
    <m/>
    <n v="0.50916666666666666"/>
    <n v="0.34666666666666668"/>
    <n v="7.6479999999999997"/>
    <n v="0"/>
    <n v="22"/>
    <s v="ESTIMADO"/>
    <m/>
  </r>
  <r>
    <s v="20"/>
    <x v="2"/>
    <s v="BUENAV"/>
    <s v="33023693"/>
    <s v="33023693"/>
    <x v="0"/>
    <m/>
    <m/>
    <n v="6.11"/>
    <n v="4.16"/>
    <m/>
    <m/>
    <n v="0"/>
    <m/>
    <m/>
    <m/>
    <m/>
    <m/>
    <x v="0"/>
    <s v="BUENAV33023693EL"/>
    <s v="C¡a. de Minas Buenaventura"/>
    <x v="136"/>
    <x v="136"/>
    <s v="C. T. Orcopampa"/>
    <x v="63"/>
    <x v="0"/>
    <x v="0"/>
    <x v="340"/>
    <x v="0"/>
    <s v="Instalado"/>
    <s v="Operativo"/>
    <s v="Autoproductor"/>
    <x v="2"/>
    <x v="0"/>
    <x v="0"/>
    <x v="0"/>
    <s v="Privado"/>
    <s v="AREQUIPA"/>
    <s v="AREQUIPA"/>
    <s v="CASTILLA"/>
    <s v="ORCOPAMPA"/>
    <n v="0"/>
    <x v="0"/>
    <n v="0"/>
    <x v="0"/>
    <n v="0"/>
    <x v="0"/>
    <x v="0"/>
    <n v="0"/>
    <n v="0"/>
    <m/>
    <n v="0.50916666666666666"/>
    <n v="0.34666666666666668"/>
    <n v="7.6479999999999997"/>
    <n v="0"/>
    <n v="22"/>
    <s v="ESTIMADO"/>
    <m/>
  </r>
  <r>
    <s v="20"/>
    <x v="3"/>
    <s v="BUENAV"/>
    <s v="33023693"/>
    <s v="33023693"/>
    <x v="0"/>
    <m/>
    <m/>
    <n v="6.11"/>
    <n v="4.16"/>
    <m/>
    <m/>
    <n v="0"/>
    <m/>
    <m/>
    <m/>
    <m/>
    <m/>
    <x v="0"/>
    <s v="BUENAV33023693EL"/>
    <s v="C¡a. de Minas Buenaventura"/>
    <x v="136"/>
    <x v="136"/>
    <s v="C. T. Orcopampa"/>
    <x v="63"/>
    <x v="0"/>
    <x v="0"/>
    <x v="340"/>
    <x v="0"/>
    <s v="Instalado"/>
    <s v="Operativo"/>
    <s v="Autoproductor"/>
    <x v="2"/>
    <x v="0"/>
    <x v="0"/>
    <x v="0"/>
    <s v="Privado"/>
    <s v="AREQUIPA"/>
    <s v="AREQUIPA"/>
    <s v="CASTILLA"/>
    <s v="ORCOPAMPA"/>
    <n v="0"/>
    <x v="0"/>
    <n v="0"/>
    <x v="0"/>
    <n v="0"/>
    <x v="0"/>
    <x v="0"/>
    <n v="0"/>
    <n v="0"/>
    <m/>
    <n v="0.50916666666666666"/>
    <n v="0.34666666666666668"/>
    <n v="7.6479999999999997"/>
    <n v="0"/>
    <n v="22"/>
    <s v="ESTIMADO"/>
    <m/>
  </r>
  <r>
    <s v="20"/>
    <x v="4"/>
    <s v="BUENAV"/>
    <s v="33023693"/>
    <s v="33023693"/>
    <x v="0"/>
    <m/>
    <m/>
    <n v="6.11"/>
    <n v="4.16"/>
    <m/>
    <m/>
    <n v="0"/>
    <m/>
    <m/>
    <m/>
    <m/>
    <m/>
    <x v="0"/>
    <s v="BUENAV33023693EL"/>
    <s v="C¡a. de Minas Buenaventura"/>
    <x v="136"/>
    <x v="136"/>
    <s v="C. T. Orcopampa"/>
    <x v="63"/>
    <x v="0"/>
    <x v="0"/>
    <x v="340"/>
    <x v="0"/>
    <s v="Instalado"/>
    <s v="Operativo"/>
    <s v="Autoproductor"/>
    <x v="2"/>
    <x v="0"/>
    <x v="0"/>
    <x v="0"/>
    <s v="Privado"/>
    <s v="AREQUIPA"/>
    <s v="AREQUIPA"/>
    <s v="CASTILLA"/>
    <s v="ORCOPAMPA"/>
    <n v="0"/>
    <x v="0"/>
    <n v="0"/>
    <x v="0"/>
    <n v="0"/>
    <x v="0"/>
    <x v="0"/>
    <n v="0"/>
    <n v="0"/>
    <m/>
    <n v="0.50916666666666666"/>
    <n v="0.34666666666666668"/>
    <n v="7.6479999999999997"/>
    <n v="0"/>
    <n v="22"/>
    <s v="ESTIMADO"/>
    <m/>
  </r>
  <r>
    <s v="20"/>
    <x v="5"/>
    <s v="BUENAV"/>
    <s v="33023693"/>
    <s v="33023693"/>
    <x v="0"/>
    <m/>
    <m/>
    <n v="6.11"/>
    <n v="4.16"/>
    <m/>
    <m/>
    <n v="0"/>
    <m/>
    <m/>
    <m/>
    <m/>
    <m/>
    <x v="0"/>
    <s v="BUENAV33023693EL"/>
    <s v="C¡a. de Minas Buenaventura"/>
    <x v="136"/>
    <x v="136"/>
    <s v="C. T. Orcopampa"/>
    <x v="63"/>
    <x v="0"/>
    <x v="0"/>
    <x v="340"/>
    <x v="0"/>
    <s v="Instalado"/>
    <s v="Operativo"/>
    <s v="Autoproductor"/>
    <x v="2"/>
    <x v="0"/>
    <x v="0"/>
    <x v="0"/>
    <s v="Privado"/>
    <s v="AREQUIPA"/>
    <s v="AREQUIPA"/>
    <s v="CASTILLA"/>
    <s v="ORCOPAMPA"/>
    <n v="0"/>
    <x v="0"/>
    <n v="0"/>
    <x v="0"/>
    <n v="0"/>
    <x v="0"/>
    <x v="0"/>
    <n v="0"/>
    <n v="0"/>
    <m/>
    <n v="0.50916666666666666"/>
    <n v="0.34666666666666668"/>
    <n v="7.6479999999999997"/>
    <n v="0"/>
    <n v="22"/>
    <s v="ESTIMADO"/>
    <m/>
  </r>
  <r>
    <s v="20"/>
    <x v="6"/>
    <s v="BUENAV"/>
    <s v="33023693"/>
    <s v="33023693"/>
    <x v="0"/>
    <m/>
    <m/>
    <n v="6.11"/>
    <n v="4.16"/>
    <m/>
    <m/>
    <n v="0"/>
    <m/>
    <m/>
    <m/>
    <m/>
    <m/>
    <x v="0"/>
    <s v="BUENAV33023693EL"/>
    <s v="C¡a. de Minas Buenaventura"/>
    <x v="136"/>
    <x v="136"/>
    <s v="C. T. Orcopampa"/>
    <x v="63"/>
    <x v="0"/>
    <x v="0"/>
    <x v="340"/>
    <x v="0"/>
    <s v="Instalado"/>
    <s v="Operativo"/>
    <s v="Autoproductor"/>
    <x v="2"/>
    <x v="0"/>
    <x v="0"/>
    <x v="0"/>
    <s v="Privado"/>
    <s v="AREQUIPA"/>
    <s v="AREQUIPA"/>
    <s v="CASTILLA"/>
    <s v="ORCOPAMPA"/>
    <n v="0"/>
    <x v="0"/>
    <n v="0"/>
    <x v="0"/>
    <n v="0"/>
    <x v="0"/>
    <x v="0"/>
    <n v="0"/>
    <n v="0"/>
    <m/>
    <n v="0.50916666666666666"/>
    <n v="0.34666666666666668"/>
    <n v="7.6479999999999997"/>
    <n v="0"/>
    <n v="22"/>
    <s v="ESTIMADO"/>
    <m/>
  </r>
  <r>
    <s v="20"/>
    <x v="7"/>
    <s v="BUENAV"/>
    <s v="33023693"/>
    <s v="33023693"/>
    <x v="0"/>
    <m/>
    <m/>
    <n v="6.11"/>
    <n v="4.16"/>
    <m/>
    <m/>
    <n v="0"/>
    <m/>
    <m/>
    <m/>
    <m/>
    <m/>
    <x v="0"/>
    <s v="BUENAV33023693EL"/>
    <s v="C¡a. de Minas Buenaventura"/>
    <x v="136"/>
    <x v="136"/>
    <s v="C. T. Orcopampa"/>
    <x v="63"/>
    <x v="0"/>
    <x v="0"/>
    <x v="340"/>
    <x v="0"/>
    <s v="Instalado"/>
    <s v="Operativo"/>
    <s v="Autoproductor"/>
    <x v="2"/>
    <x v="0"/>
    <x v="0"/>
    <x v="0"/>
    <s v="Privado"/>
    <s v="AREQUIPA"/>
    <s v="AREQUIPA"/>
    <s v="CASTILLA"/>
    <s v="ORCOPAMPA"/>
    <n v="0"/>
    <x v="0"/>
    <n v="0"/>
    <x v="0"/>
    <n v="0"/>
    <x v="0"/>
    <x v="0"/>
    <n v="0"/>
    <n v="0"/>
    <m/>
    <n v="0.50916666666666666"/>
    <n v="0.34666666666666668"/>
    <n v="7.6479999999999997"/>
    <n v="0"/>
    <n v="22"/>
    <s v="ESTIMADO"/>
    <m/>
  </r>
  <r>
    <s v="20"/>
    <x v="8"/>
    <s v="BUENAV"/>
    <s v="33023693"/>
    <s v="33023693"/>
    <x v="0"/>
    <m/>
    <m/>
    <n v="6.11"/>
    <n v="4.16"/>
    <m/>
    <m/>
    <n v="0"/>
    <m/>
    <m/>
    <m/>
    <m/>
    <m/>
    <x v="0"/>
    <s v="BUENAV33023693EL"/>
    <s v="C¡a. de Minas Buenaventura"/>
    <x v="136"/>
    <x v="136"/>
    <s v="C. T. Orcopampa"/>
    <x v="63"/>
    <x v="0"/>
    <x v="0"/>
    <x v="340"/>
    <x v="0"/>
    <s v="Instalado"/>
    <s v="Operativo"/>
    <s v="Autoproductor"/>
    <x v="2"/>
    <x v="0"/>
    <x v="0"/>
    <x v="0"/>
    <s v="Privado"/>
    <s v="AREQUIPA"/>
    <s v="AREQUIPA"/>
    <s v="CASTILLA"/>
    <s v="ORCOPAMPA"/>
    <n v="0"/>
    <x v="0"/>
    <n v="0"/>
    <x v="0"/>
    <n v="0"/>
    <x v="0"/>
    <x v="0"/>
    <n v="0"/>
    <n v="0"/>
    <m/>
    <n v="0.50916666666666666"/>
    <n v="0.34666666666666668"/>
    <n v="7.6479999999999997"/>
    <n v="0"/>
    <n v="22"/>
    <s v="ESTIMADO"/>
    <m/>
  </r>
  <r>
    <s v="20"/>
    <x v="9"/>
    <s v="BUENAV"/>
    <s v="33023693"/>
    <s v="33023693"/>
    <x v="0"/>
    <m/>
    <m/>
    <n v="6.11"/>
    <n v="4.16"/>
    <m/>
    <m/>
    <n v="0"/>
    <m/>
    <m/>
    <m/>
    <m/>
    <m/>
    <x v="0"/>
    <s v="BUENAV33023693EL"/>
    <s v="C¡a. de Minas Buenaventura"/>
    <x v="136"/>
    <x v="136"/>
    <s v="C. T. Orcopampa"/>
    <x v="63"/>
    <x v="0"/>
    <x v="0"/>
    <x v="340"/>
    <x v="0"/>
    <s v="Instalado"/>
    <s v="Operativo"/>
    <s v="Autoproductor"/>
    <x v="2"/>
    <x v="0"/>
    <x v="0"/>
    <x v="0"/>
    <s v="Privado"/>
    <s v="AREQUIPA"/>
    <s v="AREQUIPA"/>
    <s v="CASTILLA"/>
    <s v="ORCOPAMPA"/>
    <n v="0"/>
    <x v="0"/>
    <n v="0"/>
    <x v="0"/>
    <n v="0"/>
    <x v="0"/>
    <x v="0"/>
    <n v="0"/>
    <n v="0"/>
    <m/>
    <n v="0.50916666666666666"/>
    <n v="0.34666666666666668"/>
    <n v="7.6479999999999997"/>
    <n v="0"/>
    <n v="22"/>
    <s v="ESTIMADO"/>
    <m/>
  </r>
  <r>
    <s v="20"/>
    <x v="10"/>
    <s v="BUENAV"/>
    <s v="33023693"/>
    <s v="33023693"/>
    <x v="0"/>
    <m/>
    <m/>
    <n v="6.11"/>
    <n v="4.16"/>
    <m/>
    <m/>
    <n v="0"/>
    <m/>
    <m/>
    <m/>
    <m/>
    <m/>
    <x v="0"/>
    <s v="BUENAV33023693EL"/>
    <s v="C¡a. de Minas Buenaventura"/>
    <x v="136"/>
    <x v="136"/>
    <s v="C. T. Orcopampa"/>
    <x v="63"/>
    <x v="0"/>
    <x v="0"/>
    <x v="340"/>
    <x v="0"/>
    <s v="Instalado"/>
    <s v="Operativo"/>
    <s v="Autoproductor"/>
    <x v="2"/>
    <x v="0"/>
    <x v="0"/>
    <x v="0"/>
    <s v="Privado"/>
    <s v="AREQUIPA"/>
    <s v="AREQUIPA"/>
    <s v="CASTILLA"/>
    <s v="ORCOPAMPA"/>
    <n v="0"/>
    <x v="0"/>
    <n v="0"/>
    <x v="0"/>
    <n v="0"/>
    <x v="0"/>
    <x v="0"/>
    <n v="0"/>
    <n v="0"/>
    <m/>
    <n v="0.50916666666666666"/>
    <n v="0.34666666666666668"/>
    <n v="7.6479999999999997"/>
    <n v="0"/>
    <n v="22"/>
    <s v="ESTIMADO"/>
    <m/>
  </r>
  <r>
    <s v="20"/>
    <x v="11"/>
    <s v="BUENAV"/>
    <s v="33023693"/>
    <s v="33023693"/>
    <x v="0"/>
    <m/>
    <m/>
    <n v="6.11"/>
    <n v="4.16"/>
    <m/>
    <m/>
    <n v="0"/>
    <m/>
    <m/>
    <m/>
    <m/>
    <m/>
    <x v="0"/>
    <s v="BUENAV33023693EL"/>
    <s v="C¡a. de Minas Buenaventura"/>
    <x v="136"/>
    <x v="136"/>
    <s v="C. T. Orcopampa"/>
    <x v="63"/>
    <x v="0"/>
    <x v="0"/>
    <x v="340"/>
    <x v="0"/>
    <s v="Instalado"/>
    <s v="Operativo"/>
    <s v="Autoproductor"/>
    <x v="2"/>
    <x v="0"/>
    <x v="0"/>
    <x v="0"/>
    <s v="Privado"/>
    <s v="AREQUIPA"/>
    <s v="AREQUIPA"/>
    <s v="CASTILLA"/>
    <s v="ORCOPAMPA"/>
    <n v="0"/>
    <x v="0"/>
    <n v="0"/>
    <x v="0"/>
    <n v="0"/>
    <x v="0"/>
    <x v="0"/>
    <n v="0"/>
    <n v="0"/>
    <m/>
    <n v="0.50916666666666666"/>
    <n v="0.34666666666666668"/>
    <n v="7.6479999999999997"/>
    <n v="0"/>
    <n v="22"/>
    <s v="ESTIMADO"/>
    <m/>
  </r>
  <r>
    <s v="20"/>
    <x v="0"/>
    <s v="BUENAV"/>
    <s v="33023293"/>
    <s v="33023293"/>
    <x v="0"/>
    <m/>
    <m/>
    <n v="3.5"/>
    <n v="3.5"/>
    <m/>
    <m/>
    <n v="0"/>
    <m/>
    <m/>
    <m/>
    <m/>
    <m/>
    <x v="0"/>
    <s v="BUENAV33023293EL"/>
    <s v="C¡a. de Minas Buenaventura"/>
    <x v="136"/>
    <x v="136"/>
    <s v="C. T. Uchucchacua"/>
    <x v="423"/>
    <x v="0"/>
    <x v="0"/>
    <x v="340"/>
    <x v="0"/>
    <s v="Instalado"/>
    <s v="Operativo"/>
    <s v="Autoproductor"/>
    <x v="2"/>
    <x v="0"/>
    <x v="0"/>
    <x v="0"/>
    <s v="Privado"/>
    <s v="LIMA"/>
    <s v="LIMA"/>
    <s v="OYON"/>
    <s v="OYON"/>
    <n v="0"/>
    <x v="0"/>
    <n v="0"/>
    <x v="0"/>
    <n v="0"/>
    <x v="0"/>
    <x v="0"/>
    <n v="0"/>
    <n v="0"/>
    <m/>
    <n v="0.29166666666666669"/>
    <n v="0.29166666666666669"/>
    <n v="7.6479999999999997"/>
    <n v="0"/>
    <n v="22"/>
    <s v="ESTIMADO"/>
    <m/>
  </r>
  <r>
    <s v="20"/>
    <x v="1"/>
    <s v="BUENAV"/>
    <s v="33023293"/>
    <s v="33023293"/>
    <x v="0"/>
    <m/>
    <m/>
    <n v="3.5"/>
    <n v="3.5"/>
    <m/>
    <m/>
    <n v="0"/>
    <m/>
    <m/>
    <m/>
    <m/>
    <m/>
    <x v="0"/>
    <s v="BUENAV33023293EL"/>
    <s v="C¡a. de Minas Buenaventura"/>
    <x v="136"/>
    <x v="136"/>
    <s v="C. T. Uchucchacua"/>
    <x v="423"/>
    <x v="0"/>
    <x v="0"/>
    <x v="340"/>
    <x v="0"/>
    <s v="Instalado"/>
    <s v="Operativo"/>
    <s v="Autoproductor"/>
    <x v="2"/>
    <x v="0"/>
    <x v="0"/>
    <x v="0"/>
    <s v="Privado"/>
    <s v="LIMA"/>
    <s v="LIMA"/>
    <s v="OYON"/>
    <s v="OYON"/>
    <n v="0"/>
    <x v="0"/>
    <n v="0"/>
    <x v="0"/>
    <n v="0"/>
    <x v="0"/>
    <x v="0"/>
    <n v="0"/>
    <n v="0"/>
    <m/>
    <n v="0.29166666666666669"/>
    <n v="0.29166666666666669"/>
    <n v="7.6479999999999997"/>
    <n v="0"/>
    <n v="22"/>
    <s v="ESTIMADO"/>
    <m/>
  </r>
  <r>
    <s v="20"/>
    <x v="2"/>
    <s v="BUENAV"/>
    <s v="33023293"/>
    <s v="33023293"/>
    <x v="0"/>
    <m/>
    <m/>
    <n v="3.5"/>
    <n v="3.5"/>
    <m/>
    <m/>
    <n v="0"/>
    <m/>
    <m/>
    <m/>
    <m/>
    <m/>
    <x v="0"/>
    <s v="BUENAV33023293EL"/>
    <s v="C¡a. de Minas Buenaventura"/>
    <x v="136"/>
    <x v="136"/>
    <s v="C. T. Uchucchacua"/>
    <x v="423"/>
    <x v="0"/>
    <x v="0"/>
    <x v="340"/>
    <x v="0"/>
    <s v="Instalado"/>
    <s v="Operativo"/>
    <s v="Autoproductor"/>
    <x v="2"/>
    <x v="0"/>
    <x v="0"/>
    <x v="0"/>
    <s v="Privado"/>
    <s v="LIMA"/>
    <s v="LIMA"/>
    <s v="OYON"/>
    <s v="OYON"/>
    <n v="0"/>
    <x v="0"/>
    <n v="0"/>
    <x v="0"/>
    <n v="0"/>
    <x v="0"/>
    <x v="0"/>
    <n v="0"/>
    <n v="0"/>
    <m/>
    <n v="0.29166666666666669"/>
    <n v="0.29166666666666669"/>
    <n v="7.6479999999999997"/>
    <n v="0"/>
    <n v="22"/>
    <s v="ESTIMADO"/>
    <m/>
  </r>
  <r>
    <s v="20"/>
    <x v="3"/>
    <s v="BUENAV"/>
    <s v="33023293"/>
    <s v="33023293"/>
    <x v="0"/>
    <m/>
    <m/>
    <n v="3.5"/>
    <n v="3.5"/>
    <m/>
    <m/>
    <n v="0"/>
    <m/>
    <m/>
    <m/>
    <m/>
    <m/>
    <x v="0"/>
    <s v="BUENAV33023293EL"/>
    <s v="C¡a. de Minas Buenaventura"/>
    <x v="136"/>
    <x v="136"/>
    <s v="C. T. Uchucchacua"/>
    <x v="423"/>
    <x v="0"/>
    <x v="0"/>
    <x v="340"/>
    <x v="0"/>
    <s v="Instalado"/>
    <s v="Operativo"/>
    <s v="Autoproductor"/>
    <x v="2"/>
    <x v="0"/>
    <x v="0"/>
    <x v="0"/>
    <s v="Privado"/>
    <s v="LIMA"/>
    <s v="LIMA"/>
    <s v="OYON"/>
    <s v="OYON"/>
    <n v="0"/>
    <x v="0"/>
    <n v="0"/>
    <x v="0"/>
    <n v="0"/>
    <x v="0"/>
    <x v="0"/>
    <n v="0"/>
    <n v="0"/>
    <m/>
    <n v="0.29166666666666669"/>
    <n v="0.29166666666666669"/>
    <n v="7.6479999999999997"/>
    <n v="0"/>
    <n v="22"/>
    <s v="ESTIMADO"/>
    <m/>
  </r>
  <r>
    <s v="20"/>
    <x v="4"/>
    <s v="BUENAV"/>
    <s v="33023293"/>
    <s v="33023293"/>
    <x v="0"/>
    <m/>
    <m/>
    <n v="3.5"/>
    <n v="3.5"/>
    <m/>
    <m/>
    <n v="0"/>
    <m/>
    <m/>
    <m/>
    <m/>
    <m/>
    <x v="0"/>
    <s v="BUENAV33023293EL"/>
    <s v="C¡a. de Minas Buenaventura"/>
    <x v="136"/>
    <x v="136"/>
    <s v="C. T. Uchucchacua"/>
    <x v="423"/>
    <x v="0"/>
    <x v="0"/>
    <x v="340"/>
    <x v="0"/>
    <s v="Instalado"/>
    <s v="Operativo"/>
    <s v="Autoproductor"/>
    <x v="2"/>
    <x v="0"/>
    <x v="0"/>
    <x v="0"/>
    <s v="Privado"/>
    <s v="LIMA"/>
    <s v="LIMA"/>
    <s v="OYON"/>
    <s v="OYON"/>
    <n v="0"/>
    <x v="0"/>
    <n v="0"/>
    <x v="0"/>
    <n v="0"/>
    <x v="0"/>
    <x v="0"/>
    <n v="0"/>
    <n v="0"/>
    <m/>
    <n v="0.29166666666666669"/>
    <n v="0.29166666666666669"/>
    <n v="7.6479999999999997"/>
    <n v="0"/>
    <n v="22"/>
    <s v="ESTIMADO"/>
    <m/>
  </r>
  <r>
    <s v="20"/>
    <x v="5"/>
    <s v="BUENAV"/>
    <s v="33023293"/>
    <s v="33023293"/>
    <x v="0"/>
    <m/>
    <m/>
    <n v="3.5"/>
    <n v="3.5"/>
    <m/>
    <m/>
    <n v="0"/>
    <m/>
    <m/>
    <m/>
    <m/>
    <m/>
    <x v="0"/>
    <s v="BUENAV33023293EL"/>
    <s v="C¡a. de Minas Buenaventura"/>
    <x v="136"/>
    <x v="136"/>
    <s v="C. T. Uchucchacua"/>
    <x v="423"/>
    <x v="0"/>
    <x v="0"/>
    <x v="340"/>
    <x v="0"/>
    <s v="Instalado"/>
    <s v="Operativo"/>
    <s v="Autoproductor"/>
    <x v="2"/>
    <x v="0"/>
    <x v="0"/>
    <x v="0"/>
    <s v="Privado"/>
    <s v="LIMA"/>
    <s v="LIMA"/>
    <s v="OYON"/>
    <s v="OYON"/>
    <n v="0"/>
    <x v="0"/>
    <n v="0"/>
    <x v="0"/>
    <n v="0"/>
    <x v="0"/>
    <x v="0"/>
    <n v="0"/>
    <n v="0"/>
    <m/>
    <n v="0.29166666666666669"/>
    <n v="0.29166666666666669"/>
    <n v="7.6479999999999997"/>
    <n v="0"/>
    <n v="22"/>
    <s v="ESTIMADO"/>
    <m/>
  </r>
  <r>
    <s v="20"/>
    <x v="6"/>
    <s v="BUENAV"/>
    <s v="33023293"/>
    <s v="33023293"/>
    <x v="0"/>
    <m/>
    <m/>
    <n v="3.5"/>
    <n v="3.5"/>
    <m/>
    <m/>
    <n v="0"/>
    <m/>
    <m/>
    <m/>
    <m/>
    <m/>
    <x v="0"/>
    <s v="BUENAV33023293EL"/>
    <s v="C¡a. de Minas Buenaventura"/>
    <x v="136"/>
    <x v="136"/>
    <s v="C. T. Uchucchacua"/>
    <x v="423"/>
    <x v="0"/>
    <x v="0"/>
    <x v="340"/>
    <x v="0"/>
    <s v="Instalado"/>
    <s v="Operativo"/>
    <s v="Autoproductor"/>
    <x v="2"/>
    <x v="0"/>
    <x v="0"/>
    <x v="0"/>
    <s v="Privado"/>
    <s v="LIMA"/>
    <s v="LIMA"/>
    <s v="OYON"/>
    <s v="OYON"/>
    <n v="0"/>
    <x v="0"/>
    <n v="0"/>
    <x v="0"/>
    <n v="0"/>
    <x v="0"/>
    <x v="0"/>
    <n v="0"/>
    <n v="0"/>
    <m/>
    <n v="0.29166666666666669"/>
    <n v="0.29166666666666669"/>
    <n v="7.6479999999999997"/>
    <n v="0"/>
    <n v="22"/>
    <s v="ESTIMADO"/>
    <m/>
  </r>
  <r>
    <s v="20"/>
    <x v="7"/>
    <s v="BUENAV"/>
    <s v="33023293"/>
    <s v="33023293"/>
    <x v="0"/>
    <m/>
    <m/>
    <n v="3.5"/>
    <n v="3.5"/>
    <m/>
    <m/>
    <n v="0"/>
    <m/>
    <m/>
    <m/>
    <m/>
    <m/>
    <x v="0"/>
    <s v="BUENAV33023293EL"/>
    <s v="C¡a. de Minas Buenaventura"/>
    <x v="136"/>
    <x v="136"/>
    <s v="C. T. Uchucchacua"/>
    <x v="423"/>
    <x v="0"/>
    <x v="0"/>
    <x v="340"/>
    <x v="0"/>
    <s v="Instalado"/>
    <s v="Operativo"/>
    <s v="Autoproductor"/>
    <x v="2"/>
    <x v="0"/>
    <x v="0"/>
    <x v="0"/>
    <s v="Privado"/>
    <s v="LIMA"/>
    <s v="LIMA"/>
    <s v="OYON"/>
    <s v="OYON"/>
    <n v="0"/>
    <x v="0"/>
    <n v="0"/>
    <x v="0"/>
    <n v="0"/>
    <x v="0"/>
    <x v="0"/>
    <n v="0"/>
    <n v="0"/>
    <m/>
    <n v="0.29166666666666669"/>
    <n v="0.29166666666666669"/>
    <n v="7.6479999999999997"/>
    <n v="0"/>
    <n v="22"/>
    <s v="ESTIMADO"/>
    <m/>
  </r>
  <r>
    <s v="20"/>
    <x v="8"/>
    <s v="BUENAV"/>
    <s v="33023293"/>
    <s v="33023293"/>
    <x v="0"/>
    <m/>
    <m/>
    <n v="3.5"/>
    <n v="3.5"/>
    <m/>
    <m/>
    <n v="0"/>
    <m/>
    <m/>
    <m/>
    <m/>
    <m/>
    <x v="0"/>
    <s v="BUENAV33023293EL"/>
    <s v="C¡a. de Minas Buenaventura"/>
    <x v="136"/>
    <x v="136"/>
    <s v="C. T. Uchucchacua"/>
    <x v="423"/>
    <x v="0"/>
    <x v="0"/>
    <x v="340"/>
    <x v="0"/>
    <s v="Instalado"/>
    <s v="Operativo"/>
    <s v="Autoproductor"/>
    <x v="2"/>
    <x v="0"/>
    <x v="0"/>
    <x v="0"/>
    <s v="Privado"/>
    <s v="LIMA"/>
    <s v="LIMA"/>
    <s v="OYON"/>
    <s v="OYON"/>
    <n v="0"/>
    <x v="0"/>
    <n v="0"/>
    <x v="0"/>
    <n v="0"/>
    <x v="0"/>
    <x v="0"/>
    <n v="0"/>
    <n v="0"/>
    <m/>
    <n v="0.29166666666666669"/>
    <n v="0.29166666666666669"/>
    <n v="7.6479999999999997"/>
    <n v="0"/>
    <n v="22"/>
    <s v="ESTIMADO"/>
    <m/>
  </r>
  <r>
    <s v="20"/>
    <x v="9"/>
    <s v="BUENAV"/>
    <s v="33023293"/>
    <s v="33023293"/>
    <x v="0"/>
    <m/>
    <m/>
    <n v="3.5"/>
    <n v="3.5"/>
    <m/>
    <m/>
    <n v="0"/>
    <m/>
    <m/>
    <m/>
    <m/>
    <m/>
    <x v="0"/>
    <s v="BUENAV33023293EL"/>
    <s v="C¡a. de Minas Buenaventura"/>
    <x v="136"/>
    <x v="136"/>
    <s v="C. T. Uchucchacua"/>
    <x v="423"/>
    <x v="0"/>
    <x v="0"/>
    <x v="340"/>
    <x v="0"/>
    <s v="Instalado"/>
    <s v="Operativo"/>
    <s v="Autoproductor"/>
    <x v="2"/>
    <x v="0"/>
    <x v="0"/>
    <x v="0"/>
    <s v="Privado"/>
    <s v="LIMA"/>
    <s v="LIMA"/>
    <s v="OYON"/>
    <s v="OYON"/>
    <n v="0"/>
    <x v="0"/>
    <n v="0"/>
    <x v="0"/>
    <n v="0"/>
    <x v="0"/>
    <x v="0"/>
    <n v="0"/>
    <n v="0"/>
    <m/>
    <n v="0.29166666666666669"/>
    <n v="0.29166666666666669"/>
    <n v="7.6479999999999997"/>
    <n v="0"/>
    <n v="22"/>
    <s v="ESTIMADO"/>
    <m/>
  </r>
  <r>
    <s v="20"/>
    <x v="10"/>
    <s v="BUENAV"/>
    <s v="33023293"/>
    <s v="33023293"/>
    <x v="0"/>
    <m/>
    <m/>
    <n v="3.5"/>
    <n v="3.5"/>
    <m/>
    <m/>
    <n v="0"/>
    <m/>
    <m/>
    <m/>
    <m/>
    <m/>
    <x v="0"/>
    <s v="BUENAV33023293EL"/>
    <s v="C¡a. de Minas Buenaventura"/>
    <x v="136"/>
    <x v="136"/>
    <s v="C. T. Uchucchacua"/>
    <x v="423"/>
    <x v="0"/>
    <x v="0"/>
    <x v="340"/>
    <x v="0"/>
    <s v="Instalado"/>
    <s v="Operativo"/>
    <s v="Autoproductor"/>
    <x v="2"/>
    <x v="0"/>
    <x v="0"/>
    <x v="0"/>
    <s v="Privado"/>
    <s v="LIMA"/>
    <s v="LIMA"/>
    <s v="OYON"/>
    <s v="OYON"/>
    <n v="0"/>
    <x v="0"/>
    <n v="0"/>
    <x v="0"/>
    <n v="0"/>
    <x v="0"/>
    <x v="0"/>
    <n v="0"/>
    <n v="0"/>
    <m/>
    <n v="0.29166666666666669"/>
    <n v="0.29166666666666669"/>
    <n v="7.6479999999999997"/>
    <n v="0"/>
    <n v="22"/>
    <s v="ESTIMADO"/>
    <m/>
  </r>
  <r>
    <s v="20"/>
    <x v="11"/>
    <s v="BUENAV"/>
    <s v="33023293"/>
    <s v="33023293"/>
    <x v="0"/>
    <m/>
    <m/>
    <n v="3.5"/>
    <n v="3.5"/>
    <m/>
    <m/>
    <n v="0"/>
    <m/>
    <m/>
    <m/>
    <m/>
    <m/>
    <x v="0"/>
    <s v="BUENAV33023293EL"/>
    <s v="C¡a. de Minas Buenaventura"/>
    <x v="136"/>
    <x v="136"/>
    <s v="C. T. Uchucchacua"/>
    <x v="423"/>
    <x v="0"/>
    <x v="0"/>
    <x v="340"/>
    <x v="0"/>
    <s v="Instalado"/>
    <s v="Operativo"/>
    <s v="Autoproductor"/>
    <x v="2"/>
    <x v="0"/>
    <x v="0"/>
    <x v="0"/>
    <s v="Privado"/>
    <s v="LIMA"/>
    <s v="LIMA"/>
    <s v="OYON"/>
    <s v="OYON"/>
    <n v="0"/>
    <x v="0"/>
    <n v="0"/>
    <x v="0"/>
    <n v="0"/>
    <x v="0"/>
    <x v="0"/>
    <n v="0"/>
    <n v="0"/>
    <m/>
    <n v="0.29166666666666669"/>
    <n v="0.29166666666666669"/>
    <n v="7.6479999999999997"/>
    <n v="0"/>
    <n v="22"/>
    <s v="ESTIMADO"/>
    <m/>
  </r>
  <r>
    <s v="20"/>
    <x v="0"/>
    <s v="ARES2"/>
    <s v="33020293"/>
    <s v="33020293"/>
    <x v="0"/>
    <m/>
    <m/>
    <n v="9.1999999999999993"/>
    <n v="5.0999999999999996"/>
    <m/>
    <m/>
    <n v="3.6736507837747916"/>
    <m/>
    <m/>
    <m/>
    <m/>
    <m/>
    <x v="0"/>
    <s v="ARES233020293EL"/>
    <s v="C¡a. Minera Ares S.A.C."/>
    <x v="137"/>
    <x v="137"/>
    <s v="C.T. Arcata"/>
    <x v="424"/>
    <x v="0"/>
    <x v="0"/>
    <x v="340"/>
    <x v="0"/>
    <s v="Instalado"/>
    <s v="Operativo"/>
    <s v="Autoproductor"/>
    <x v="2"/>
    <x v="0"/>
    <x v="0"/>
    <x v="0"/>
    <s v="Privado"/>
    <s v="AREQUIPA"/>
    <s v="AREQUIPA"/>
    <s v="CONDESUYOS"/>
    <s v="CAYARANI"/>
    <n v="0"/>
    <x v="0"/>
    <n v="0"/>
    <x v="0"/>
    <n v="0"/>
    <x v="0"/>
    <x v="0"/>
    <n v="3.6736507837747916"/>
    <n v="3.6736507837747917E-3"/>
    <m/>
    <n v="0.76666666666666661"/>
    <n v="0.42499999999999999"/>
    <n v="7.6479999999999997"/>
    <n v="0"/>
    <n v="24"/>
    <s v="ESTIMADO"/>
    <m/>
  </r>
  <r>
    <s v="20"/>
    <x v="1"/>
    <s v="ARES2"/>
    <s v="33020293"/>
    <s v="33020293"/>
    <x v="0"/>
    <m/>
    <m/>
    <n v="9.1999999999999993"/>
    <n v="5.0999999999999996"/>
    <m/>
    <m/>
    <n v="3.5267047524237998"/>
    <m/>
    <m/>
    <m/>
    <m/>
    <m/>
    <x v="0"/>
    <s v="ARES233020293EL"/>
    <s v="C¡a. Minera Ares S.A.C."/>
    <x v="137"/>
    <x v="137"/>
    <s v="C.T. Arcata"/>
    <x v="424"/>
    <x v="0"/>
    <x v="0"/>
    <x v="340"/>
    <x v="0"/>
    <s v="Instalado"/>
    <s v="Operativo"/>
    <s v="Autoproductor"/>
    <x v="2"/>
    <x v="0"/>
    <x v="0"/>
    <x v="0"/>
    <s v="Privado"/>
    <s v="AREQUIPA"/>
    <s v="AREQUIPA"/>
    <s v="CONDESUYOS"/>
    <s v="CAYARANI"/>
    <n v="0"/>
    <x v="0"/>
    <n v="0"/>
    <x v="0"/>
    <n v="0"/>
    <x v="0"/>
    <x v="0"/>
    <n v="3.5267047524237998"/>
    <n v="3.5267047524237998E-3"/>
    <m/>
    <n v="0.76666666666666661"/>
    <n v="0.42499999999999999"/>
    <n v="7.6479999999999997"/>
    <n v="0"/>
    <n v="24"/>
    <s v="ESTIMADO"/>
    <m/>
  </r>
  <r>
    <s v="20"/>
    <x v="2"/>
    <s v="ARES2"/>
    <s v="33020293"/>
    <s v="33020293"/>
    <x v="0"/>
    <m/>
    <m/>
    <n v="9.1999999999999993"/>
    <n v="5.0999999999999996"/>
    <m/>
    <m/>
    <n v="4.090977512811607"/>
    <m/>
    <m/>
    <m/>
    <m/>
    <m/>
    <x v="0"/>
    <s v="ARES233020293EL"/>
    <s v="C¡a. Minera Ares S.A.C."/>
    <x v="137"/>
    <x v="137"/>
    <s v="C.T. Arcata"/>
    <x v="424"/>
    <x v="0"/>
    <x v="0"/>
    <x v="340"/>
    <x v="0"/>
    <s v="Instalado"/>
    <s v="Operativo"/>
    <s v="Autoproductor"/>
    <x v="2"/>
    <x v="0"/>
    <x v="0"/>
    <x v="0"/>
    <s v="Privado"/>
    <s v="AREQUIPA"/>
    <s v="AREQUIPA"/>
    <s v="CONDESUYOS"/>
    <s v="CAYARANI"/>
    <n v="0"/>
    <x v="0"/>
    <n v="0"/>
    <x v="0"/>
    <n v="0"/>
    <x v="0"/>
    <x v="0"/>
    <n v="4.090977512811607"/>
    <n v="4.0909775128116074E-3"/>
    <m/>
    <n v="0.76666666666666661"/>
    <n v="0.42499999999999999"/>
    <n v="7.6479999999999997"/>
    <n v="0"/>
    <n v="24"/>
    <s v="ESTIMADO"/>
    <m/>
  </r>
  <r>
    <s v="20"/>
    <x v="3"/>
    <s v="ARES2"/>
    <s v="33020293"/>
    <s v="33020293"/>
    <x v="0"/>
    <m/>
    <m/>
    <n v="9.1999999999999993"/>
    <n v="5.0999999999999996"/>
    <m/>
    <m/>
    <n v="2.9045940340962408"/>
    <m/>
    <m/>
    <m/>
    <m/>
    <m/>
    <x v="0"/>
    <s v="ARES233020293EL"/>
    <s v="C¡a. Minera Ares S.A.C."/>
    <x v="137"/>
    <x v="137"/>
    <s v="C.T. Arcata"/>
    <x v="424"/>
    <x v="0"/>
    <x v="0"/>
    <x v="340"/>
    <x v="0"/>
    <s v="Instalado"/>
    <s v="Operativo"/>
    <s v="Autoproductor"/>
    <x v="2"/>
    <x v="0"/>
    <x v="0"/>
    <x v="0"/>
    <s v="Privado"/>
    <s v="AREQUIPA"/>
    <s v="AREQUIPA"/>
    <s v="CONDESUYOS"/>
    <s v="CAYARANI"/>
    <n v="0"/>
    <x v="0"/>
    <n v="0"/>
    <x v="0"/>
    <n v="0"/>
    <x v="0"/>
    <x v="0"/>
    <n v="2.9045940340962408"/>
    <n v="2.9045940340962409E-3"/>
    <m/>
    <n v="0.76666666666666661"/>
    <n v="0.42499999999999999"/>
    <n v="7.6479999999999997"/>
    <n v="0"/>
    <n v="24"/>
    <s v="ESTIMADO"/>
    <m/>
  </r>
  <r>
    <s v="20"/>
    <x v="4"/>
    <s v="ARES2"/>
    <s v="33020293"/>
    <s v="33020293"/>
    <x v="0"/>
    <m/>
    <m/>
    <n v="9.1999999999999993"/>
    <n v="5.0999999999999996"/>
    <m/>
    <m/>
    <n v="2.7593643323914288"/>
    <m/>
    <m/>
    <m/>
    <m/>
    <m/>
    <x v="0"/>
    <s v="ARES233020293EL"/>
    <s v="C¡a. Minera Ares S.A.C."/>
    <x v="137"/>
    <x v="137"/>
    <s v="C.T. Arcata"/>
    <x v="424"/>
    <x v="0"/>
    <x v="0"/>
    <x v="340"/>
    <x v="0"/>
    <s v="Instalado"/>
    <s v="Operativo"/>
    <s v="Autoproductor"/>
    <x v="2"/>
    <x v="0"/>
    <x v="0"/>
    <x v="0"/>
    <s v="Privado"/>
    <s v="AREQUIPA"/>
    <s v="AREQUIPA"/>
    <s v="CONDESUYOS"/>
    <s v="CAYARANI"/>
    <n v="0"/>
    <x v="0"/>
    <n v="0"/>
    <x v="0"/>
    <n v="0"/>
    <x v="0"/>
    <x v="0"/>
    <n v="2.7593643323914288"/>
    <n v="2.7593643323914289E-3"/>
    <m/>
    <n v="0.76666666666666661"/>
    <n v="0.42499999999999999"/>
    <n v="7.6479999999999997"/>
    <n v="0"/>
    <n v="24"/>
    <s v="ESTIMADO"/>
    <m/>
  </r>
  <r>
    <s v="20"/>
    <x v="5"/>
    <s v="ARES2"/>
    <s v="33020293"/>
    <s v="33020293"/>
    <x v="0"/>
    <m/>
    <m/>
    <n v="9.1999999999999993"/>
    <n v="5.0999999999999996"/>
    <m/>
    <m/>
    <n v="2.2074914659131433"/>
    <m/>
    <m/>
    <m/>
    <m/>
    <m/>
    <x v="0"/>
    <s v="ARES233020293EL"/>
    <s v="C¡a. Minera Ares S.A.C."/>
    <x v="137"/>
    <x v="137"/>
    <s v="C.T. Arcata"/>
    <x v="424"/>
    <x v="0"/>
    <x v="0"/>
    <x v="340"/>
    <x v="0"/>
    <s v="Instalado"/>
    <s v="Operativo"/>
    <s v="Autoproductor"/>
    <x v="2"/>
    <x v="0"/>
    <x v="0"/>
    <x v="0"/>
    <s v="Privado"/>
    <s v="AREQUIPA"/>
    <s v="AREQUIPA"/>
    <s v="CONDESUYOS"/>
    <s v="CAYARANI"/>
    <n v="0"/>
    <x v="0"/>
    <n v="0"/>
    <x v="0"/>
    <n v="0"/>
    <x v="0"/>
    <x v="0"/>
    <n v="2.2074914659131433"/>
    <n v="2.2074914659131434E-3"/>
    <m/>
    <n v="0.76666666666666661"/>
    <n v="0.42499999999999999"/>
    <n v="7.6479999999999997"/>
    <n v="0"/>
    <n v="24"/>
    <s v="ESTIMADO"/>
    <m/>
  </r>
  <r>
    <s v="20"/>
    <x v="6"/>
    <s v="ARES2"/>
    <s v="33020293"/>
    <s v="33020293"/>
    <x v="0"/>
    <m/>
    <m/>
    <n v="9.1999999999999993"/>
    <n v="5.0999999999999996"/>
    <m/>
    <m/>
    <n v="1.8763677460261716"/>
    <m/>
    <m/>
    <m/>
    <m/>
    <m/>
    <x v="0"/>
    <s v="ARES233020293EL"/>
    <s v="C¡a. Minera Ares S.A.C."/>
    <x v="137"/>
    <x v="137"/>
    <s v="C.T. Arcata"/>
    <x v="424"/>
    <x v="0"/>
    <x v="0"/>
    <x v="340"/>
    <x v="0"/>
    <s v="Instalado"/>
    <s v="Operativo"/>
    <s v="Autoproductor"/>
    <x v="2"/>
    <x v="0"/>
    <x v="0"/>
    <x v="0"/>
    <s v="Privado"/>
    <s v="AREQUIPA"/>
    <s v="AREQUIPA"/>
    <s v="CONDESUYOS"/>
    <s v="CAYARANI"/>
    <n v="0"/>
    <x v="0"/>
    <n v="0"/>
    <x v="0"/>
    <n v="0"/>
    <x v="0"/>
    <x v="0"/>
    <n v="1.8763677460261716"/>
    <n v="1.8763677460261717E-3"/>
    <m/>
    <n v="0.76666666666666661"/>
    <n v="0.42499999999999999"/>
    <n v="7.6479999999999997"/>
    <n v="0"/>
    <n v="24"/>
    <s v="ESTIMADO"/>
    <m/>
  </r>
  <r>
    <s v="20"/>
    <x v="7"/>
    <s v="ARES2"/>
    <s v="33020293"/>
    <s v="33020293"/>
    <x v="0"/>
    <m/>
    <m/>
    <n v="9.1999999999999993"/>
    <n v="5.0999999999999996"/>
    <m/>
    <m/>
    <n v="2.2000000000000002"/>
    <m/>
    <m/>
    <m/>
    <m/>
    <m/>
    <x v="0"/>
    <s v="ARES233020293EL"/>
    <s v="C¡a. Minera Ares S.A.C."/>
    <x v="137"/>
    <x v="137"/>
    <s v="C.T. Arcata"/>
    <x v="424"/>
    <x v="0"/>
    <x v="0"/>
    <x v="340"/>
    <x v="0"/>
    <s v="Instalado"/>
    <s v="Operativo"/>
    <s v="Autoproductor"/>
    <x v="2"/>
    <x v="0"/>
    <x v="0"/>
    <x v="0"/>
    <s v="Privado"/>
    <s v="AREQUIPA"/>
    <s v="AREQUIPA"/>
    <s v="CONDESUYOS"/>
    <s v="CAYARANI"/>
    <n v="0"/>
    <x v="0"/>
    <n v="0"/>
    <x v="0"/>
    <n v="0"/>
    <x v="0"/>
    <x v="0"/>
    <n v="2.2000000000000002"/>
    <n v="2.2000000000000001E-3"/>
    <m/>
    <n v="0.76666666666666661"/>
    <n v="0.42499999999999999"/>
    <n v="7.6479999999999997"/>
    <n v="0"/>
    <n v="24"/>
    <s v="ESTIMADO"/>
    <m/>
  </r>
  <r>
    <s v="20"/>
    <x v="8"/>
    <s v="ARES2"/>
    <s v="33020293"/>
    <s v="33020293"/>
    <x v="0"/>
    <m/>
    <m/>
    <n v="9.1999999999999993"/>
    <n v="5.0999999999999996"/>
    <m/>
    <m/>
    <n v="2.3100000000000005"/>
    <m/>
    <m/>
    <m/>
    <m/>
    <m/>
    <x v="0"/>
    <s v="ARES233020293EL"/>
    <s v="C¡a. Minera Ares S.A.C."/>
    <x v="137"/>
    <x v="137"/>
    <s v="C.T. Arcata"/>
    <x v="424"/>
    <x v="0"/>
    <x v="0"/>
    <x v="340"/>
    <x v="0"/>
    <s v="Instalado"/>
    <s v="Operativo"/>
    <s v="Autoproductor"/>
    <x v="2"/>
    <x v="0"/>
    <x v="0"/>
    <x v="0"/>
    <s v="Privado"/>
    <s v="AREQUIPA"/>
    <s v="AREQUIPA"/>
    <s v="CONDESUYOS"/>
    <s v="CAYARANI"/>
    <n v="0"/>
    <x v="0"/>
    <n v="0"/>
    <x v="0"/>
    <n v="0"/>
    <x v="0"/>
    <x v="0"/>
    <n v="2.3100000000000005"/>
    <n v="2.3100000000000004E-3"/>
    <m/>
    <n v="0.76666666666666661"/>
    <n v="0.42499999999999999"/>
    <n v="7.6479999999999997"/>
    <n v="0"/>
    <n v="24"/>
    <s v="ESTIMADO"/>
    <m/>
  </r>
  <r>
    <s v="20"/>
    <x v="9"/>
    <s v="ARES2"/>
    <s v="33020293"/>
    <s v="33020293"/>
    <x v="0"/>
    <m/>
    <m/>
    <n v="9.1999999999999993"/>
    <n v="5.0999999999999996"/>
    <m/>
    <m/>
    <n v="2.8"/>
    <m/>
    <m/>
    <m/>
    <m/>
    <m/>
    <x v="0"/>
    <s v="ARES233020293EL"/>
    <s v="C¡a. Minera Ares S.A.C."/>
    <x v="137"/>
    <x v="137"/>
    <s v="C.T. Arcata"/>
    <x v="424"/>
    <x v="0"/>
    <x v="0"/>
    <x v="340"/>
    <x v="0"/>
    <s v="Instalado"/>
    <s v="Operativo"/>
    <s v="Autoproductor"/>
    <x v="2"/>
    <x v="0"/>
    <x v="0"/>
    <x v="0"/>
    <s v="Privado"/>
    <s v="AREQUIPA"/>
    <s v="AREQUIPA"/>
    <s v="CONDESUYOS"/>
    <s v="CAYARANI"/>
    <n v="0"/>
    <x v="0"/>
    <n v="0"/>
    <x v="0"/>
    <n v="0"/>
    <x v="0"/>
    <x v="0"/>
    <n v="2.8"/>
    <n v="2.8E-3"/>
    <m/>
    <n v="0.76666666666666661"/>
    <n v="0.42499999999999999"/>
    <n v="7.6479999999999997"/>
    <n v="0"/>
    <n v="24"/>
    <s v="ESTIMADO"/>
    <m/>
  </r>
  <r>
    <s v="20"/>
    <x v="10"/>
    <s v="ARES2"/>
    <s v="33020293"/>
    <s v="33020293"/>
    <x v="0"/>
    <m/>
    <m/>
    <n v="9.1999999999999993"/>
    <n v="5.0999999999999996"/>
    <m/>
    <m/>
    <n v="2.1"/>
    <m/>
    <m/>
    <m/>
    <m/>
    <m/>
    <x v="0"/>
    <s v="ARES233020293EL"/>
    <s v="C¡a. Minera Ares S.A.C."/>
    <x v="137"/>
    <x v="137"/>
    <s v="C.T. Arcata"/>
    <x v="424"/>
    <x v="0"/>
    <x v="0"/>
    <x v="340"/>
    <x v="0"/>
    <s v="Instalado"/>
    <s v="Operativo"/>
    <s v="Autoproductor"/>
    <x v="2"/>
    <x v="0"/>
    <x v="0"/>
    <x v="0"/>
    <s v="Privado"/>
    <s v="AREQUIPA"/>
    <s v="AREQUIPA"/>
    <s v="CONDESUYOS"/>
    <s v="CAYARANI"/>
    <n v="0"/>
    <x v="0"/>
    <n v="0"/>
    <x v="0"/>
    <n v="0"/>
    <x v="0"/>
    <x v="0"/>
    <n v="2.1"/>
    <n v="2.1000000000000003E-3"/>
    <m/>
    <n v="0.76666666666666661"/>
    <n v="0.42499999999999999"/>
    <n v="7.6479999999999997"/>
    <n v="0"/>
    <n v="24"/>
    <s v="ESTIMADO"/>
    <m/>
  </r>
  <r>
    <s v="20"/>
    <x v="11"/>
    <s v="ARES2"/>
    <s v="33020293"/>
    <s v="33020293"/>
    <x v="0"/>
    <m/>
    <m/>
    <n v="9.1999999999999993"/>
    <n v="5.0999999999999996"/>
    <m/>
    <m/>
    <n v="2.3100000000000005"/>
    <m/>
    <m/>
    <m/>
    <m/>
    <m/>
    <x v="0"/>
    <s v="ARES233020293EL"/>
    <s v="C¡a. Minera Ares S.A.C."/>
    <x v="137"/>
    <x v="137"/>
    <s v="C.T. Arcata"/>
    <x v="424"/>
    <x v="0"/>
    <x v="0"/>
    <x v="340"/>
    <x v="0"/>
    <s v="Instalado"/>
    <s v="Operativo"/>
    <s v="Autoproductor"/>
    <x v="2"/>
    <x v="0"/>
    <x v="0"/>
    <x v="0"/>
    <s v="Privado"/>
    <s v="AREQUIPA"/>
    <s v="AREQUIPA"/>
    <s v="CONDESUYOS"/>
    <s v="CAYARANI"/>
    <n v="0"/>
    <x v="0"/>
    <n v="0"/>
    <x v="0"/>
    <n v="0"/>
    <x v="0"/>
    <x v="0"/>
    <n v="2.3100000000000005"/>
    <n v="2.3100000000000004E-3"/>
    <m/>
    <n v="0.76666666666666661"/>
    <n v="0.42499999999999999"/>
    <n v="7.6479999999999997"/>
    <n v="0"/>
    <n v="24"/>
    <s v="ESTIMADO"/>
    <m/>
  </r>
  <r>
    <s v="20"/>
    <x v="0"/>
    <s v="ARES2"/>
    <s v="33086798"/>
    <s v="33086798"/>
    <x v="0"/>
    <m/>
    <m/>
    <n v="5.0999999999999996"/>
    <n v="4.5"/>
    <m/>
    <m/>
    <n v="0"/>
    <m/>
    <m/>
    <m/>
    <m/>
    <m/>
    <x v="0"/>
    <s v="ARES233086798EL"/>
    <s v="C¡a. Minera Ares S.A.C."/>
    <x v="137"/>
    <x v="137"/>
    <s v="C.T. Ares"/>
    <x v="425"/>
    <x v="0"/>
    <x v="0"/>
    <x v="340"/>
    <x v="0"/>
    <s v="Instalado"/>
    <s v="Operativo"/>
    <s v="Autoproductor"/>
    <x v="2"/>
    <x v="0"/>
    <x v="0"/>
    <x v="0"/>
    <s v="Privado"/>
    <s v="AREQUIPA"/>
    <s v="AREQUIPA"/>
    <s v="CASTILLA"/>
    <s v="ORCOPAMPA"/>
    <n v="0"/>
    <x v="0"/>
    <n v="0"/>
    <x v="0"/>
    <n v="0"/>
    <x v="0"/>
    <x v="0"/>
    <n v="0"/>
    <n v="0"/>
    <m/>
    <n v="0.42499999999999999"/>
    <n v="0.375"/>
    <n v="7.6479999999999997"/>
    <n v="0"/>
    <n v="24"/>
    <s v="ESTIMADO"/>
    <m/>
  </r>
  <r>
    <s v="20"/>
    <x v="1"/>
    <s v="ARES2"/>
    <s v="33086798"/>
    <s v="33086798"/>
    <x v="0"/>
    <m/>
    <m/>
    <n v="5.0999999999999996"/>
    <n v="4.5"/>
    <m/>
    <m/>
    <n v="0"/>
    <m/>
    <m/>
    <m/>
    <m/>
    <m/>
    <x v="0"/>
    <s v="ARES233086798EL"/>
    <s v="C¡a. Minera Ares S.A.C."/>
    <x v="137"/>
    <x v="137"/>
    <s v="C.T. Ares"/>
    <x v="425"/>
    <x v="0"/>
    <x v="0"/>
    <x v="340"/>
    <x v="0"/>
    <s v="Instalado"/>
    <s v="Operativo"/>
    <s v="Autoproductor"/>
    <x v="2"/>
    <x v="0"/>
    <x v="0"/>
    <x v="0"/>
    <s v="Privado"/>
    <s v="AREQUIPA"/>
    <s v="AREQUIPA"/>
    <s v="CASTILLA"/>
    <s v="ORCOPAMPA"/>
    <n v="0"/>
    <x v="0"/>
    <n v="0"/>
    <x v="0"/>
    <n v="0"/>
    <x v="0"/>
    <x v="0"/>
    <n v="0"/>
    <n v="0"/>
    <m/>
    <n v="0.42499999999999999"/>
    <n v="0.375"/>
    <n v="7.6479999999999997"/>
    <n v="0"/>
    <n v="24"/>
    <s v="ESTIMADO"/>
    <m/>
  </r>
  <r>
    <s v="20"/>
    <x v="2"/>
    <s v="ARES2"/>
    <s v="33086798"/>
    <s v="33086798"/>
    <x v="0"/>
    <m/>
    <m/>
    <n v="5.0999999999999996"/>
    <n v="4.5"/>
    <m/>
    <m/>
    <n v="0"/>
    <m/>
    <m/>
    <m/>
    <m/>
    <m/>
    <x v="0"/>
    <s v="ARES233086798EL"/>
    <s v="C¡a. Minera Ares S.A.C."/>
    <x v="137"/>
    <x v="137"/>
    <s v="C.T. Ares"/>
    <x v="425"/>
    <x v="0"/>
    <x v="0"/>
    <x v="340"/>
    <x v="0"/>
    <s v="Instalado"/>
    <s v="Operativo"/>
    <s v="Autoproductor"/>
    <x v="2"/>
    <x v="0"/>
    <x v="0"/>
    <x v="0"/>
    <s v="Privado"/>
    <s v="AREQUIPA"/>
    <s v="AREQUIPA"/>
    <s v="CASTILLA"/>
    <s v="ORCOPAMPA"/>
    <n v="0"/>
    <x v="0"/>
    <n v="0"/>
    <x v="0"/>
    <n v="0"/>
    <x v="0"/>
    <x v="0"/>
    <n v="0"/>
    <n v="0"/>
    <m/>
    <n v="0.42499999999999999"/>
    <n v="0.375"/>
    <n v="7.6479999999999997"/>
    <n v="0"/>
    <n v="24"/>
    <s v="ESTIMADO"/>
    <m/>
  </r>
  <r>
    <s v="20"/>
    <x v="3"/>
    <s v="ARES2"/>
    <s v="33086798"/>
    <s v="33086798"/>
    <x v="0"/>
    <m/>
    <m/>
    <n v="5.0999999999999996"/>
    <n v="4.5"/>
    <m/>
    <m/>
    <n v="0"/>
    <m/>
    <m/>
    <m/>
    <m/>
    <m/>
    <x v="0"/>
    <s v="ARES233086798EL"/>
    <s v="C¡a. Minera Ares S.A.C."/>
    <x v="137"/>
    <x v="137"/>
    <s v="C.T. Ares"/>
    <x v="425"/>
    <x v="0"/>
    <x v="0"/>
    <x v="340"/>
    <x v="0"/>
    <s v="Instalado"/>
    <s v="Operativo"/>
    <s v="Autoproductor"/>
    <x v="2"/>
    <x v="0"/>
    <x v="0"/>
    <x v="0"/>
    <s v="Privado"/>
    <s v="AREQUIPA"/>
    <s v="AREQUIPA"/>
    <s v="CASTILLA"/>
    <s v="ORCOPAMPA"/>
    <n v="0"/>
    <x v="0"/>
    <n v="0"/>
    <x v="0"/>
    <n v="0"/>
    <x v="0"/>
    <x v="0"/>
    <n v="0"/>
    <n v="0"/>
    <m/>
    <n v="0.42499999999999999"/>
    <n v="0.375"/>
    <n v="7.6479999999999997"/>
    <n v="0"/>
    <n v="24"/>
    <s v="ESTIMADO"/>
    <m/>
  </r>
  <r>
    <s v="20"/>
    <x v="4"/>
    <s v="ARES2"/>
    <s v="33086798"/>
    <s v="33086798"/>
    <x v="0"/>
    <m/>
    <m/>
    <n v="5.0999999999999996"/>
    <n v="4.5"/>
    <m/>
    <m/>
    <n v="0"/>
    <m/>
    <m/>
    <m/>
    <m/>
    <m/>
    <x v="0"/>
    <s v="ARES233086798EL"/>
    <s v="C¡a. Minera Ares S.A.C."/>
    <x v="137"/>
    <x v="137"/>
    <s v="C.T. Ares"/>
    <x v="425"/>
    <x v="0"/>
    <x v="0"/>
    <x v="340"/>
    <x v="0"/>
    <s v="Instalado"/>
    <s v="Operativo"/>
    <s v="Autoproductor"/>
    <x v="2"/>
    <x v="0"/>
    <x v="0"/>
    <x v="0"/>
    <s v="Privado"/>
    <s v="AREQUIPA"/>
    <s v="AREQUIPA"/>
    <s v="CASTILLA"/>
    <s v="ORCOPAMPA"/>
    <n v="0"/>
    <x v="0"/>
    <n v="0"/>
    <x v="0"/>
    <n v="0"/>
    <x v="0"/>
    <x v="0"/>
    <n v="0"/>
    <n v="0"/>
    <m/>
    <n v="0.42499999999999999"/>
    <n v="0.375"/>
    <n v="7.6479999999999997"/>
    <n v="0"/>
    <n v="24"/>
    <s v="ESTIMADO"/>
    <m/>
  </r>
  <r>
    <s v="20"/>
    <x v="5"/>
    <s v="ARES2"/>
    <s v="33086798"/>
    <s v="33086798"/>
    <x v="0"/>
    <m/>
    <m/>
    <n v="5.0999999999999996"/>
    <n v="4.5"/>
    <m/>
    <m/>
    <n v="0"/>
    <m/>
    <m/>
    <m/>
    <m/>
    <m/>
    <x v="0"/>
    <s v="ARES233086798EL"/>
    <s v="C¡a. Minera Ares S.A.C."/>
    <x v="137"/>
    <x v="137"/>
    <s v="C.T. Ares"/>
    <x v="425"/>
    <x v="0"/>
    <x v="0"/>
    <x v="340"/>
    <x v="0"/>
    <s v="Instalado"/>
    <s v="Operativo"/>
    <s v="Autoproductor"/>
    <x v="2"/>
    <x v="0"/>
    <x v="0"/>
    <x v="0"/>
    <s v="Privado"/>
    <s v="AREQUIPA"/>
    <s v="AREQUIPA"/>
    <s v="CASTILLA"/>
    <s v="ORCOPAMPA"/>
    <n v="0"/>
    <x v="0"/>
    <n v="0"/>
    <x v="0"/>
    <n v="0"/>
    <x v="0"/>
    <x v="0"/>
    <n v="0"/>
    <n v="0"/>
    <m/>
    <n v="0.42499999999999999"/>
    <n v="0.375"/>
    <n v="7.6479999999999997"/>
    <n v="0"/>
    <n v="24"/>
    <s v="ESTIMADO"/>
    <m/>
  </r>
  <r>
    <s v="20"/>
    <x v="6"/>
    <s v="ARES2"/>
    <s v="33086798"/>
    <s v="33086798"/>
    <x v="0"/>
    <m/>
    <m/>
    <n v="5.0999999999999996"/>
    <n v="4.5"/>
    <m/>
    <m/>
    <n v="0"/>
    <m/>
    <m/>
    <m/>
    <m/>
    <m/>
    <x v="0"/>
    <s v="ARES233086798EL"/>
    <s v="C¡a. Minera Ares S.A.C."/>
    <x v="137"/>
    <x v="137"/>
    <s v="C.T. Ares"/>
    <x v="425"/>
    <x v="0"/>
    <x v="0"/>
    <x v="340"/>
    <x v="0"/>
    <s v="Instalado"/>
    <s v="Operativo"/>
    <s v="Autoproductor"/>
    <x v="2"/>
    <x v="0"/>
    <x v="0"/>
    <x v="0"/>
    <s v="Privado"/>
    <s v="AREQUIPA"/>
    <s v="AREQUIPA"/>
    <s v="CASTILLA"/>
    <s v="ORCOPAMPA"/>
    <n v="0"/>
    <x v="0"/>
    <n v="0"/>
    <x v="0"/>
    <n v="0"/>
    <x v="0"/>
    <x v="0"/>
    <n v="0"/>
    <n v="0"/>
    <m/>
    <n v="0.42499999999999999"/>
    <n v="0.375"/>
    <n v="7.6479999999999997"/>
    <n v="0"/>
    <n v="24"/>
    <s v="ESTIMADO"/>
    <m/>
  </r>
  <r>
    <s v="20"/>
    <x v="7"/>
    <s v="ARES2"/>
    <s v="33086798"/>
    <s v="33086798"/>
    <x v="0"/>
    <m/>
    <m/>
    <n v="5.0999999999999996"/>
    <n v="4.5"/>
    <m/>
    <m/>
    <n v="0"/>
    <m/>
    <m/>
    <m/>
    <m/>
    <m/>
    <x v="0"/>
    <s v="ARES233086798EL"/>
    <s v="C¡a. Minera Ares S.A.C."/>
    <x v="137"/>
    <x v="137"/>
    <s v="C.T. Ares"/>
    <x v="425"/>
    <x v="0"/>
    <x v="0"/>
    <x v="340"/>
    <x v="0"/>
    <s v="Instalado"/>
    <s v="Operativo"/>
    <s v="Autoproductor"/>
    <x v="2"/>
    <x v="0"/>
    <x v="0"/>
    <x v="0"/>
    <s v="Privado"/>
    <s v="AREQUIPA"/>
    <s v="AREQUIPA"/>
    <s v="CASTILLA"/>
    <s v="ORCOPAMPA"/>
    <n v="0"/>
    <x v="0"/>
    <n v="0"/>
    <x v="0"/>
    <n v="0"/>
    <x v="0"/>
    <x v="0"/>
    <n v="0"/>
    <n v="0"/>
    <m/>
    <n v="0.42499999999999999"/>
    <n v="0.375"/>
    <n v="7.6479999999999997"/>
    <n v="0"/>
    <n v="24"/>
    <s v="ESTIMADO"/>
    <m/>
  </r>
  <r>
    <s v="20"/>
    <x v="8"/>
    <s v="ARES2"/>
    <s v="33086798"/>
    <s v="33086798"/>
    <x v="0"/>
    <m/>
    <m/>
    <n v="5.0999999999999996"/>
    <n v="4.5"/>
    <m/>
    <m/>
    <n v="0"/>
    <m/>
    <m/>
    <m/>
    <m/>
    <m/>
    <x v="0"/>
    <s v="ARES233086798EL"/>
    <s v="C¡a. Minera Ares S.A.C."/>
    <x v="137"/>
    <x v="137"/>
    <s v="C.T. Ares"/>
    <x v="425"/>
    <x v="0"/>
    <x v="0"/>
    <x v="340"/>
    <x v="0"/>
    <s v="Instalado"/>
    <s v="Operativo"/>
    <s v="Autoproductor"/>
    <x v="2"/>
    <x v="0"/>
    <x v="0"/>
    <x v="0"/>
    <s v="Privado"/>
    <s v="AREQUIPA"/>
    <s v="AREQUIPA"/>
    <s v="CASTILLA"/>
    <s v="ORCOPAMPA"/>
    <n v="0"/>
    <x v="0"/>
    <n v="0"/>
    <x v="0"/>
    <n v="0"/>
    <x v="0"/>
    <x v="0"/>
    <n v="0"/>
    <n v="0"/>
    <m/>
    <n v="0.42499999999999999"/>
    <n v="0.375"/>
    <n v="7.6479999999999997"/>
    <n v="0"/>
    <n v="24"/>
    <s v="ESTIMADO"/>
    <m/>
  </r>
  <r>
    <s v="20"/>
    <x v="9"/>
    <s v="ARES2"/>
    <s v="33086798"/>
    <s v="33086798"/>
    <x v="0"/>
    <m/>
    <m/>
    <n v="5.0999999999999996"/>
    <n v="4.5"/>
    <m/>
    <m/>
    <n v="0"/>
    <m/>
    <m/>
    <m/>
    <m/>
    <m/>
    <x v="0"/>
    <s v="ARES233086798EL"/>
    <s v="C¡a. Minera Ares S.A.C."/>
    <x v="137"/>
    <x v="137"/>
    <s v="C.T. Ares"/>
    <x v="425"/>
    <x v="0"/>
    <x v="0"/>
    <x v="340"/>
    <x v="0"/>
    <s v="Instalado"/>
    <s v="Operativo"/>
    <s v="Autoproductor"/>
    <x v="2"/>
    <x v="0"/>
    <x v="0"/>
    <x v="0"/>
    <s v="Privado"/>
    <s v="AREQUIPA"/>
    <s v="AREQUIPA"/>
    <s v="CASTILLA"/>
    <s v="ORCOPAMPA"/>
    <n v="0"/>
    <x v="0"/>
    <n v="0"/>
    <x v="0"/>
    <n v="0"/>
    <x v="0"/>
    <x v="0"/>
    <n v="0"/>
    <n v="0"/>
    <m/>
    <n v="0.42499999999999999"/>
    <n v="0.375"/>
    <n v="7.6479999999999997"/>
    <n v="0"/>
    <n v="24"/>
    <s v="ESTIMADO"/>
    <m/>
  </r>
  <r>
    <s v="20"/>
    <x v="10"/>
    <s v="ARES2"/>
    <s v="33086798"/>
    <s v="33086798"/>
    <x v="0"/>
    <m/>
    <m/>
    <n v="5.0999999999999996"/>
    <n v="4.5"/>
    <m/>
    <m/>
    <n v="0"/>
    <m/>
    <m/>
    <m/>
    <m/>
    <m/>
    <x v="0"/>
    <s v="ARES233086798EL"/>
    <s v="C¡a. Minera Ares S.A.C."/>
    <x v="137"/>
    <x v="137"/>
    <s v="C.T. Ares"/>
    <x v="425"/>
    <x v="0"/>
    <x v="0"/>
    <x v="340"/>
    <x v="0"/>
    <s v="Instalado"/>
    <s v="Operativo"/>
    <s v="Autoproductor"/>
    <x v="2"/>
    <x v="0"/>
    <x v="0"/>
    <x v="0"/>
    <s v="Privado"/>
    <s v="AREQUIPA"/>
    <s v="AREQUIPA"/>
    <s v="CASTILLA"/>
    <s v="ORCOPAMPA"/>
    <n v="0"/>
    <x v="0"/>
    <n v="0"/>
    <x v="0"/>
    <n v="0"/>
    <x v="0"/>
    <x v="0"/>
    <n v="0"/>
    <n v="0"/>
    <m/>
    <n v="0.42499999999999999"/>
    <n v="0.375"/>
    <n v="7.6479999999999997"/>
    <n v="0"/>
    <n v="24"/>
    <s v="ESTIMADO"/>
    <m/>
  </r>
  <r>
    <s v="20"/>
    <x v="11"/>
    <s v="ARES2"/>
    <s v="33086798"/>
    <s v="33086798"/>
    <x v="0"/>
    <m/>
    <m/>
    <n v="5.0999999999999996"/>
    <n v="4.5"/>
    <m/>
    <m/>
    <n v="0"/>
    <m/>
    <m/>
    <m/>
    <m/>
    <m/>
    <x v="0"/>
    <s v="ARES233086798EL"/>
    <s v="C¡a. Minera Ares S.A.C."/>
    <x v="137"/>
    <x v="137"/>
    <s v="C.T. Ares"/>
    <x v="425"/>
    <x v="0"/>
    <x v="0"/>
    <x v="340"/>
    <x v="0"/>
    <s v="Instalado"/>
    <s v="Operativo"/>
    <s v="Autoproductor"/>
    <x v="2"/>
    <x v="0"/>
    <x v="0"/>
    <x v="0"/>
    <s v="Privado"/>
    <s v="AREQUIPA"/>
    <s v="AREQUIPA"/>
    <s v="CASTILLA"/>
    <s v="ORCOPAMPA"/>
    <n v="0"/>
    <x v="0"/>
    <n v="0"/>
    <x v="0"/>
    <n v="0"/>
    <x v="0"/>
    <x v="0"/>
    <n v="0"/>
    <n v="0"/>
    <m/>
    <n v="0.42499999999999999"/>
    <n v="0.375"/>
    <n v="7.6479999999999997"/>
    <n v="0"/>
    <n v="24"/>
    <s v="ESTIMADO"/>
    <m/>
  </r>
  <r>
    <s v="20"/>
    <x v="0"/>
    <s v="ARES2"/>
    <s v="53023914"/>
    <s v="53023914"/>
    <x v="0"/>
    <m/>
    <m/>
    <n v="1.2"/>
    <n v="1"/>
    <m/>
    <m/>
    <n v="1.6327336816776858"/>
    <m/>
    <m/>
    <m/>
    <m/>
    <m/>
    <x v="0"/>
    <s v="ARES253023914EL"/>
    <s v="C¡a. Minera Ares S.A.C."/>
    <x v="137"/>
    <x v="137"/>
    <s v="C.T. Pallancata"/>
    <x v="426"/>
    <x v="0"/>
    <x v="0"/>
    <x v="340"/>
    <x v="0"/>
    <s v="Instalado"/>
    <s v="Operativo"/>
    <s v="Autoproductor"/>
    <x v="2"/>
    <x v="0"/>
    <x v="0"/>
    <x v="0"/>
    <s v="Privado"/>
    <s v="AYACUCHO"/>
    <s v="AYACUCHO"/>
    <s v="PARINACOCHAS"/>
    <s v="CORONEL CASTAÑEDA"/>
    <s v="PALLANCATA"/>
    <x v="0"/>
    <n v="0"/>
    <x v="0"/>
    <n v="0"/>
    <x v="0"/>
    <x v="0"/>
    <n v="1.6327336816776858"/>
    <n v="1.6327336816776858E-3"/>
    <m/>
    <n v="9.9999999999999992E-2"/>
    <n v="8.3333333333333329E-2"/>
    <n v="7.6479999999999997"/>
    <n v="0"/>
    <n v="24"/>
    <s v="ESTIMADO"/>
    <m/>
  </r>
  <r>
    <s v="20"/>
    <x v="1"/>
    <s v="ARES2"/>
    <s v="53023914"/>
    <s v="53023914"/>
    <x v="0"/>
    <m/>
    <m/>
    <n v="1.2"/>
    <n v="1"/>
    <m/>
    <m/>
    <n v="1.5674243344105783"/>
    <m/>
    <m/>
    <m/>
    <m/>
    <m/>
    <x v="0"/>
    <s v="ARES253023914EL"/>
    <s v="C¡a. Minera Ares S.A.C."/>
    <x v="137"/>
    <x v="137"/>
    <s v="C.T. Pallancata"/>
    <x v="426"/>
    <x v="0"/>
    <x v="0"/>
    <x v="340"/>
    <x v="0"/>
    <s v="Instalado"/>
    <s v="Operativo"/>
    <s v="Autoproductor"/>
    <x v="2"/>
    <x v="0"/>
    <x v="0"/>
    <x v="0"/>
    <s v="Privado"/>
    <s v="AYACUCHO"/>
    <s v="AYACUCHO"/>
    <s v="PARINACOCHAS"/>
    <s v="CORONEL CASTAÑEDA"/>
    <s v="PALLANCATA"/>
    <x v="0"/>
    <n v="0"/>
    <x v="0"/>
    <n v="0"/>
    <x v="0"/>
    <x v="0"/>
    <n v="1.5674243344105783"/>
    <n v="1.5674243344105782E-3"/>
    <m/>
    <n v="9.9999999999999992E-2"/>
    <n v="8.3333333333333329E-2"/>
    <n v="7.6479999999999997"/>
    <n v="0"/>
    <n v="24"/>
    <s v="ESTIMADO"/>
    <m/>
  </r>
  <r>
    <s v="20"/>
    <x v="2"/>
    <s v="ARES2"/>
    <s v="53023914"/>
    <s v="53023914"/>
    <x v="0"/>
    <m/>
    <m/>
    <n v="1.2"/>
    <n v="1"/>
    <m/>
    <m/>
    <n v="1.8182122279162707"/>
    <m/>
    <m/>
    <m/>
    <m/>
    <m/>
    <x v="0"/>
    <s v="ARES253023914EL"/>
    <s v="C¡a. Minera Ares S.A.C."/>
    <x v="137"/>
    <x v="137"/>
    <s v="C.T. Pallancata"/>
    <x v="426"/>
    <x v="0"/>
    <x v="0"/>
    <x v="340"/>
    <x v="0"/>
    <s v="Instalado"/>
    <s v="Operativo"/>
    <s v="Autoproductor"/>
    <x v="2"/>
    <x v="0"/>
    <x v="0"/>
    <x v="0"/>
    <s v="Privado"/>
    <s v="AYACUCHO"/>
    <s v="AYACUCHO"/>
    <s v="PARINACOCHAS"/>
    <s v="CORONEL CASTAÑEDA"/>
    <s v="PALLANCATA"/>
    <x v="0"/>
    <n v="0"/>
    <x v="0"/>
    <n v="0"/>
    <x v="0"/>
    <x v="0"/>
    <n v="1.8182122279162707"/>
    <n v="1.8182122279162707E-3"/>
    <m/>
    <n v="9.9999999999999992E-2"/>
    <n v="8.3333333333333329E-2"/>
    <n v="7.6479999999999997"/>
    <n v="0"/>
    <n v="24"/>
    <s v="ESTIMADO"/>
    <m/>
  </r>
  <r>
    <s v="20"/>
    <x v="3"/>
    <s v="ARES2"/>
    <s v="53023914"/>
    <s v="53023914"/>
    <x v="0"/>
    <m/>
    <m/>
    <n v="1.2"/>
    <n v="1"/>
    <m/>
    <m/>
    <n v="1.2909306818205522"/>
    <m/>
    <m/>
    <m/>
    <m/>
    <m/>
    <x v="0"/>
    <s v="ARES253023914EL"/>
    <s v="C¡a. Minera Ares S.A.C."/>
    <x v="137"/>
    <x v="137"/>
    <s v="C.T. Pallancata"/>
    <x v="426"/>
    <x v="0"/>
    <x v="0"/>
    <x v="340"/>
    <x v="0"/>
    <s v="Instalado"/>
    <s v="Operativo"/>
    <s v="Autoproductor"/>
    <x v="2"/>
    <x v="0"/>
    <x v="0"/>
    <x v="0"/>
    <s v="Privado"/>
    <s v="AYACUCHO"/>
    <s v="AYACUCHO"/>
    <s v="PARINACOCHAS"/>
    <s v="CORONEL CASTAÑEDA"/>
    <s v="PALLANCATA"/>
    <x v="0"/>
    <n v="0"/>
    <x v="0"/>
    <n v="0"/>
    <x v="0"/>
    <x v="0"/>
    <n v="1.2909306818205522"/>
    <n v="1.2909306818205521E-3"/>
    <m/>
    <n v="9.9999999999999992E-2"/>
    <n v="8.3333333333333329E-2"/>
    <n v="7.6479999999999997"/>
    <n v="0"/>
    <n v="24"/>
    <s v="ESTIMADO"/>
    <m/>
  </r>
  <r>
    <s v="20"/>
    <x v="4"/>
    <s v="ARES2"/>
    <s v="53023914"/>
    <s v="53023914"/>
    <x v="0"/>
    <m/>
    <m/>
    <n v="1.2"/>
    <n v="1"/>
    <m/>
    <m/>
    <n v="1.2263841477295245"/>
    <m/>
    <m/>
    <m/>
    <m/>
    <m/>
    <x v="0"/>
    <s v="ARES253023914EL"/>
    <s v="C¡a. Minera Ares S.A.C."/>
    <x v="137"/>
    <x v="137"/>
    <s v="C.T. Pallancata"/>
    <x v="426"/>
    <x v="0"/>
    <x v="0"/>
    <x v="340"/>
    <x v="0"/>
    <s v="Instalado"/>
    <s v="Operativo"/>
    <s v="Autoproductor"/>
    <x v="2"/>
    <x v="0"/>
    <x v="0"/>
    <x v="0"/>
    <s v="Privado"/>
    <s v="AYACUCHO"/>
    <s v="AYACUCHO"/>
    <s v="PARINACOCHAS"/>
    <s v="CORONEL CASTAÑEDA"/>
    <s v="PALLANCATA"/>
    <x v="0"/>
    <n v="0"/>
    <x v="0"/>
    <n v="0"/>
    <x v="0"/>
    <x v="0"/>
    <n v="1.2263841477295245"/>
    <n v="1.2263841477295244E-3"/>
    <m/>
    <n v="9.9999999999999992E-2"/>
    <n v="8.3333333333333329E-2"/>
    <n v="7.6479999999999997"/>
    <n v="0"/>
    <n v="24"/>
    <s v="ESTIMADO"/>
    <m/>
  </r>
  <r>
    <s v="20"/>
    <x v="5"/>
    <s v="ARES2"/>
    <s v="53023914"/>
    <s v="53023914"/>
    <x v="0"/>
    <m/>
    <m/>
    <n v="1.2"/>
    <n v="1"/>
    <m/>
    <m/>
    <n v="0.98110731818361963"/>
    <m/>
    <m/>
    <m/>
    <m/>
    <m/>
    <x v="0"/>
    <s v="ARES253023914EL"/>
    <s v="C¡a. Minera Ares S.A.C."/>
    <x v="137"/>
    <x v="137"/>
    <s v="C.T. Pallancata"/>
    <x v="426"/>
    <x v="0"/>
    <x v="0"/>
    <x v="340"/>
    <x v="0"/>
    <s v="Instalado"/>
    <s v="Operativo"/>
    <s v="Autoproductor"/>
    <x v="2"/>
    <x v="0"/>
    <x v="0"/>
    <x v="0"/>
    <s v="Privado"/>
    <s v="AYACUCHO"/>
    <s v="AYACUCHO"/>
    <s v="PARINACOCHAS"/>
    <s v="CORONEL CASTAÑEDA"/>
    <s v="PALLANCATA"/>
    <x v="0"/>
    <n v="0"/>
    <x v="0"/>
    <n v="0"/>
    <x v="0"/>
    <x v="0"/>
    <n v="0.98110731818361963"/>
    <n v="9.8110731818361959E-4"/>
    <m/>
    <n v="9.9999999999999992E-2"/>
    <n v="8.3333333333333329E-2"/>
    <n v="7.6479999999999997"/>
    <n v="0"/>
    <n v="24"/>
    <s v="ESTIMADO"/>
    <m/>
  </r>
  <r>
    <s v="20"/>
    <x v="6"/>
    <s v="ARES2"/>
    <s v="53023914"/>
    <s v="53023914"/>
    <x v="0"/>
    <m/>
    <m/>
    <n v="1.2"/>
    <n v="1"/>
    <m/>
    <m/>
    <n v="0.83394122045607666"/>
    <m/>
    <m/>
    <m/>
    <m/>
    <m/>
    <x v="0"/>
    <s v="ARES253023914EL"/>
    <s v="C¡a. Minera Ares S.A.C."/>
    <x v="137"/>
    <x v="137"/>
    <s v="C.T. Pallancata"/>
    <x v="426"/>
    <x v="0"/>
    <x v="0"/>
    <x v="340"/>
    <x v="0"/>
    <s v="Instalado"/>
    <s v="Operativo"/>
    <s v="Autoproductor"/>
    <x v="2"/>
    <x v="0"/>
    <x v="0"/>
    <x v="0"/>
    <s v="Privado"/>
    <s v="AYACUCHO"/>
    <s v="AYACUCHO"/>
    <s v="PARINACOCHAS"/>
    <s v="CORONEL CASTAÑEDA"/>
    <s v="PALLANCATA"/>
    <x v="0"/>
    <n v="0"/>
    <x v="0"/>
    <n v="0"/>
    <x v="0"/>
    <x v="0"/>
    <n v="0.83394122045607666"/>
    <n v="8.3394122045607662E-4"/>
    <m/>
    <n v="9.9999999999999992E-2"/>
    <n v="8.3333333333333329E-2"/>
    <n v="7.6479999999999997"/>
    <n v="0"/>
    <n v="24"/>
    <s v="ESTIMADO"/>
    <m/>
  </r>
  <r>
    <s v="20"/>
    <x v="7"/>
    <s v="ARES2"/>
    <s v="53023914"/>
    <s v="53023914"/>
    <x v="0"/>
    <m/>
    <m/>
    <n v="1.2"/>
    <n v="1"/>
    <m/>
    <m/>
    <n v="1.06"/>
    <m/>
    <m/>
    <m/>
    <m/>
    <m/>
    <x v="0"/>
    <s v="ARES253023914EL"/>
    <s v="C¡a. Minera Ares S.A.C."/>
    <x v="137"/>
    <x v="137"/>
    <s v="C.T. Pallancata"/>
    <x v="426"/>
    <x v="0"/>
    <x v="0"/>
    <x v="340"/>
    <x v="0"/>
    <s v="Instalado"/>
    <s v="Operativo"/>
    <s v="Autoproductor"/>
    <x v="2"/>
    <x v="0"/>
    <x v="0"/>
    <x v="0"/>
    <s v="Privado"/>
    <s v="AYACUCHO"/>
    <s v="AYACUCHO"/>
    <s v="PARINACOCHAS"/>
    <s v="CORONEL CASTAÑEDA"/>
    <s v="PALLANCATA"/>
    <x v="0"/>
    <n v="0"/>
    <x v="0"/>
    <n v="0"/>
    <x v="0"/>
    <x v="0"/>
    <n v="1.06"/>
    <n v="1.06E-3"/>
    <m/>
    <n v="9.9999999999999992E-2"/>
    <n v="8.3333333333333329E-2"/>
    <n v="7.6479999999999997"/>
    <n v="0"/>
    <n v="24"/>
    <s v="ESTIMADO"/>
    <m/>
  </r>
  <r>
    <s v="20"/>
    <x v="8"/>
    <s v="ARES2"/>
    <s v="53023914"/>
    <s v="53023914"/>
    <x v="0"/>
    <m/>
    <m/>
    <n v="1.2"/>
    <n v="1"/>
    <m/>
    <m/>
    <n v="1.1130000000000002"/>
    <m/>
    <m/>
    <m/>
    <m/>
    <m/>
    <x v="0"/>
    <s v="ARES253023914EL"/>
    <s v="C¡a. Minera Ares S.A.C."/>
    <x v="137"/>
    <x v="137"/>
    <s v="C.T. Pallancata"/>
    <x v="426"/>
    <x v="0"/>
    <x v="0"/>
    <x v="340"/>
    <x v="0"/>
    <s v="Instalado"/>
    <s v="Operativo"/>
    <s v="Autoproductor"/>
    <x v="2"/>
    <x v="0"/>
    <x v="0"/>
    <x v="0"/>
    <s v="Privado"/>
    <s v="AYACUCHO"/>
    <s v="AYACUCHO"/>
    <s v="PARINACOCHAS"/>
    <s v="CORONEL CASTAÑEDA"/>
    <s v="PALLANCATA"/>
    <x v="0"/>
    <n v="0"/>
    <x v="0"/>
    <n v="0"/>
    <x v="0"/>
    <x v="0"/>
    <n v="1.1130000000000002"/>
    <n v="1.1130000000000003E-3"/>
    <m/>
    <n v="9.9999999999999992E-2"/>
    <n v="8.3333333333333329E-2"/>
    <n v="7.6479999999999997"/>
    <n v="0"/>
    <n v="24"/>
    <s v="ESTIMADO"/>
    <m/>
  </r>
  <r>
    <s v="20"/>
    <x v="9"/>
    <s v="ARES2"/>
    <s v="53023914"/>
    <s v="53023914"/>
    <x v="0"/>
    <m/>
    <m/>
    <n v="1.2"/>
    <n v="1"/>
    <m/>
    <m/>
    <n v="1.5"/>
    <m/>
    <m/>
    <m/>
    <m/>
    <m/>
    <x v="0"/>
    <s v="ARES253023914EL"/>
    <s v="C¡a. Minera Ares S.A.C."/>
    <x v="137"/>
    <x v="137"/>
    <s v="C.T. Pallancata"/>
    <x v="426"/>
    <x v="0"/>
    <x v="0"/>
    <x v="340"/>
    <x v="0"/>
    <s v="Instalado"/>
    <s v="Operativo"/>
    <s v="Autoproductor"/>
    <x v="2"/>
    <x v="0"/>
    <x v="0"/>
    <x v="0"/>
    <s v="Privado"/>
    <s v="AYACUCHO"/>
    <s v="AYACUCHO"/>
    <s v="PARINACOCHAS"/>
    <s v="CORONEL CASTAÑEDA"/>
    <s v="PALLANCATA"/>
    <x v="0"/>
    <n v="0"/>
    <x v="0"/>
    <n v="0"/>
    <x v="0"/>
    <x v="0"/>
    <n v="1.5"/>
    <n v="1.5E-3"/>
    <m/>
    <n v="9.9999999999999992E-2"/>
    <n v="8.3333333333333329E-2"/>
    <n v="7.6479999999999997"/>
    <n v="0"/>
    <n v="24"/>
    <s v="ESTIMADO"/>
    <m/>
  </r>
  <r>
    <s v="20"/>
    <x v="10"/>
    <s v="ARES2"/>
    <s v="53023914"/>
    <s v="53023914"/>
    <x v="0"/>
    <m/>
    <m/>
    <n v="1.2"/>
    <n v="1"/>
    <m/>
    <m/>
    <n v="1.5"/>
    <m/>
    <m/>
    <m/>
    <m/>
    <m/>
    <x v="0"/>
    <s v="ARES253023914EL"/>
    <s v="C¡a. Minera Ares S.A.C."/>
    <x v="137"/>
    <x v="137"/>
    <s v="C.T. Pallancata"/>
    <x v="426"/>
    <x v="0"/>
    <x v="0"/>
    <x v="340"/>
    <x v="0"/>
    <s v="Instalado"/>
    <s v="Operativo"/>
    <s v="Autoproductor"/>
    <x v="2"/>
    <x v="0"/>
    <x v="0"/>
    <x v="0"/>
    <s v="Privado"/>
    <s v="AYACUCHO"/>
    <s v="AYACUCHO"/>
    <s v="PARINACOCHAS"/>
    <s v="CORONEL CASTAÑEDA"/>
    <s v="PALLANCATA"/>
    <x v="0"/>
    <n v="0"/>
    <x v="0"/>
    <n v="0"/>
    <x v="0"/>
    <x v="0"/>
    <n v="1.5"/>
    <n v="1.5E-3"/>
    <m/>
    <n v="9.9999999999999992E-2"/>
    <n v="8.3333333333333329E-2"/>
    <n v="7.6479999999999997"/>
    <n v="0"/>
    <n v="24"/>
    <s v="ESTIMADO"/>
    <m/>
  </r>
  <r>
    <s v="20"/>
    <x v="11"/>
    <s v="ARES2"/>
    <s v="53023914"/>
    <s v="53023914"/>
    <x v="0"/>
    <m/>
    <m/>
    <n v="1.2"/>
    <n v="1"/>
    <m/>
    <m/>
    <n v="1.6500000000000001"/>
    <m/>
    <m/>
    <m/>
    <m/>
    <m/>
    <x v="0"/>
    <s v="ARES253023914EL"/>
    <s v="C¡a. Minera Ares S.A.C."/>
    <x v="137"/>
    <x v="137"/>
    <s v="C.T. Pallancata"/>
    <x v="426"/>
    <x v="0"/>
    <x v="0"/>
    <x v="340"/>
    <x v="0"/>
    <s v="Instalado"/>
    <s v="Operativo"/>
    <s v="Autoproductor"/>
    <x v="2"/>
    <x v="0"/>
    <x v="0"/>
    <x v="0"/>
    <s v="Privado"/>
    <s v="AYACUCHO"/>
    <s v="AYACUCHO"/>
    <s v="PARINACOCHAS"/>
    <s v="CORONEL CASTAÑEDA"/>
    <s v="PALLANCATA"/>
    <x v="0"/>
    <n v="0"/>
    <x v="0"/>
    <n v="0"/>
    <x v="0"/>
    <x v="0"/>
    <n v="1.6500000000000001"/>
    <n v="1.6500000000000002E-3"/>
    <m/>
    <n v="9.9999999999999992E-2"/>
    <n v="8.3333333333333329E-2"/>
    <n v="7.6479999999999997"/>
    <n v="0"/>
    <n v="24"/>
    <s v="ESTIMADO"/>
    <m/>
  </r>
  <r>
    <s v="20"/>
    <x v="0"/>
    <s v="ARES2"/>
    <s v="33087198"/>
    <s v="33087198"/>
    <x v="0"/>
    <m/>
    <m/>
    <n v="6"/>
    <n v="5"/>
    <m/>
    <m/>
    <n v="3.1718252845532673"/>
    <m/>
    <m/>
    <m/>
    <m/>
    <m/>
    <x v="0"/>
    <s v="ARES233087198EL"/>
    <s v="C¡a. Minera Ares S.A.C."/>
    <x v="137"/>
    <x v="137"/>
    <s v="C.T. Selene"/>
    <x v="427"/>
    <x v="0"/>
    <x v="0"/>
    <x v="340"/>
    <x v="0"/>
    <s v="Instalado"/>
    <s v="Operativo"/>
    <s v="Autoproductor"/>
    <x v="2"/>
    <x v="0"/>
    <x v="0"/>
    <x v="0"/>
    <s v="Privado"/>
    <s v="APURIMAC"/>
    <s v="APURIMAC"/>
    <s v="AYMARAES"/>
    <s v="COTARUSE (Pampamarca)"/>
    <n v="0"/>
    <x v="0"/>
    <n v="0"/>
    <x v="0"/>
    <n v="0"/>
    <x v="0"/>
    <x v="0"/>
    <n v="3.1718252845532673"/>
    <n v="3.1718252845532673E-3"/>
    <m/>
    <n v="0.5"/>
    <n v="0.41666666666666669"/>
    <n v="7.6479999999999997"/>
    <n v="0"/>
    <n v="24"/>
    <s v="ESTIMADO"/>
    <m/>
  </r>
  <r>
    <s v="20"/>
    <x v="1"/>
    <s v="ARES2"/>
    <s v="33087198"/>
    <s v="33087198"/>
    <x v="0"/>
    <m/>
    <m/>
    <n v="6"/>
    <n v="5"/>
    <m/>
    <m/>
    <n v="3.0449522731711367"/>
    <m/>
    <m/>
    <m/>
    <m/>
    <m/>
    <x v="0"/>
    <s v="ARES233087198EL"/>
    <s v="C¡a. Minera Ares S.A.C."/>
    <x v="137"/>
    <x v="137"/>
    <s v="C.T. Selene"/>
    <x v="427"/>
    <x v="0"/>
    <x v="0"/>
    <x v="340"/>
    <x v="0"/>
    <s v="Instalado"/>
    <s v="Operativo"/>
    <s v="Autoproductor"/>
    <x v="2"/>
    <x v="0"/>
    <x v="0"/>
    <x v="0"/>
    <s v="Privado"/>
    <s v="APURIMAC"/>
    <s v="APURIMAC"/>
    <s v="AYMARAES"/>
    <s v="COTARUSE (Pampamarca)"/>
    <n v="0"/>
    <x v="0"/>
    <n v="0"/>
    <x v="0"/>
    <n v="0"/>
    <x v="0"/>
    <x v="0"/>
    <n v="3.0449522731711367"/>
    <n v="3.0449522731711368E-3"/>
    <m/>
    <n v="0.5"/>
    <n v="0.41666666666666669"/>
    <n v="7.6479999999999997"/>
    <n v="0"/>
    <n v="24"/>
    <s v="ESTIMADO"/>
    <m/>
  </r>
  <r>
    <s v="20"/>
    <x v="2"/>
    <s v="ARES2"/>
    <s v="33087198"/>
    <s v="33087198"/>
    <x v="0"/>
    <m/>
    <m/>
    <n v="6"/>
    <n v="5"/>
    <m/>
    <m/>
    <n v="3.5321446368785185"/>
    <m/>
    <m/>
    <m/>
    <m/>
    <m/>
    <x v="0"/>
    <s v="ARES233087198EL"/>
    <s v="C¡a. Minera Ares S.A.C."/>
    <x v="137"/>
    <x v="137"/>
    <s v="C.T. Selene"/>
    <x v="427"/>
    <x v="0"/>
    <x v="0"/>
    <x v="340"/>
    <x v="0"/>
    <s v="Instalado"/>
    <s v="Operativo"/>
    <s v="Autoproductor"/>
    <x v="2"/>
    <x v="0"/>
    <x v="0"/>
    <x v="0"/>
    <s v="Privado"/>
    <s v="APURIMAC"/>
    <s v="APURIMAC"/>
    <s v="AYMARAES"/>
    <s v="COTARUSE (Pampamarca)"/>
    <n v="0"/>
    <x v="0"/>
    <n v="0"/>
    <x v="0"/>
    <n v="0"/>
    <x v="0"/>
    <x v="0"/>
    <n v="3.5321446368785185"/>
    <n v="3.5321446368785188E-3"/>
    <m/>
    <n v="0.5"/>
    <n v="0.41666666666666669"/>
    <n v="7.6479999999999997"/>
    <n v="0"/>
    <n v="24"/>
    <s v="ESTIMADO"/>
    <m/>
  </r>
  <r>
    <s v="20"/>
    <x v="3"/>
    <s v="ARES2"/>
    <s v="33087198"/>
    <s v="33087198"/>
    <x v="0"/>
    <m/>
    <m/>
    <n v="6"/>
    <n v="5"/>
    <m/>
    <m/>
    <n v="2.5078226921837481"/>
    <m/>
    <m/>
    <m/>
    <m/>
    <m/>
    <x v="0"/>
    <s v="ARES233087198EL"/>
    <s v="C¡a. Minera Ares S.A.C."/>
    <x v="137"/>
    <x v="137"/>
    <s v="C.T. Selene"/>
    <x v="427"/>
    <x v="0"/>
    <x v="0"/>
    <x v="340"/>
    <x v="0"/>
    <s v="Instalado"/>
    <s v="Operativo"/>
    <s v="Autoproductor"/>
    <x v="2"/>
    <x v="0"/>
    <x v="0"/>
    <x v="0"/>
    <s v="Privado"/>
    <s v="APURIMAC"/>
    <s v="APURIMAC"/>
    <s v="AYMARAES"/>
    <s v="COTARUSE (Pampamarca)"/>
    <n v="0"/>
    <x v="0"/>
    <n v="0"/>
    <x v="0"/>
    <n v="0"/>
    <x v="0"/>
    <x v="0"/>
    <n v="2.5078226921837481"/>
    <n v="2.5078226921837481E-3"/>
    <m/>
    <n v="0.5"/>
    <n v="0.41666666666666669"/>
    <n v="7.6479999999999997"/>
    <n v="0"/>
    <n v="24"/>
    <s v="ESTIMADO"/>
    <m/>
  </r>
  <r>
    <s v="20"/>
    <x v="4"/>
    <s v="ARES2"/>
    <s v="33087198"/>
    <s v="33087198"/>
    <x v="0"/>
    <m/>
    <m/>
    <n v="6"/>
    <n v="5"/>
    <m/>
    <m/>
    <n v="2.3824315575745607"/>
    <m/>
    <m/>
    <m/>
    <m/>
    <m/>
    <x v="0"/>
    <s v="ARES233087198EL"/>
    <s v="C¡a. Minera Ares S.A.C."/>
    <x v="137"/>
    <x v="137"/>
    <s v="C.T. Selene"/>
    <x v="427"/>
    <x v="0"/>
    <x v="0"/>
    <x v="340"/>
    <x v="0"/>
    <s v="Instalado"/>
    <s v="Operativo"/>
    <s v="Autoproductor"/>
    <x v="2"/>
    <x v="0"/>
    <x v="0"/>
    <x v="0"/>
    <s v="Privado"/>
    <s v="APURIMAC"/>
    <s v="APURIMAC"/>
    <s v="AYMARAES"/>
    <s v="COTARUSE (Pampamarca)"/>
    <n v="0"/>
    <x v="0"/>
    <n v="0"/>
    <x v="0"/>
    <n v="0"/>
    <x v="0"/>
    <x v="0"/>
    <n v="2.3824315575745607"/>
    <n v="2.3824315575745607E-3"/>
    <m/>
    <n v="0.5"/>
    <n v="0.41666666666666669"/>
    <n v="7.6479999999999997"/>
    <n v="0"/>
    <n v="24"/>
    <s v="ESTIMADO"/>
    <m/>
  </r>
  <r>
    <s v="20"/>
    <x v="5"/>
    <s v="ARES2"/>
    <s v="33087198"/>
    <s v="33087198"/>
    <x v="0"/>
    <m/>
    <m/>
    <n v="6"/>
    <n v="5"/>
    <m/>
    <m/>
    <n v="1.9059452460596487"/>
    <m/>
    <m/>
    <m/>
    <m/>
    <m/>
    <x v="0"/>
    <s v="ARES233087198EL"/>
    <s v="C¡a. Minera Ares S.A.C."/>
    <x v="137"/>
    <x v="137"/>
    <s v="C.T. Selene"/>
    <x v="427"/>
    <x v="0"/>
    <x v="0"/>
    <x v="340"/>
    <x v="0"/>
    <s v="Instalado"/>
    <s v="Operativo"/>
    <s v="Autoproductor"/>
    <x v="2"/>
    <x v="0"/>
    <x v="0"/>
    <x v="0"/>
    <s v="Privado"/>
    <s v="APURIMAC"/>
    <s v="APURIMAC"/>
    <s v="AYMARAES"/>
    <s v="COTARUSE (Pampamarca)"/>
    <n v="0"/>
    <x v="0"/>
    <n v="0"/>
    <x v="0"/>
    <n v="0"/>
    <x v="0"/>
    <x v="0"/>
    <n v="1.9059452460596487"/>
    <n v="1.9059452460596486E-3"/>
    <m/>
    <n v="0.5"/>
    <n v="0.41666666666666669"/>
    <n v="7.6479999999999997"/>
    <n v="0"/>
    <n v="24"/>
    <s v="ESTIMADO"/>
    <m/>
  </r>
  <r>
    <s v="20"/>
    <x v="6"/>
    <s v="ARES2"/>
    <s v="33087198"/>
    <s v="33087198"/>
    <x v="0"/>
    <m/>
    <m/>
    <n v="6"/>
    <n v="5"/>
    <m/>
    <m/>
    <n v="1.6200534591507014"/>
    <m/>
    <m/>
    <m/>
    <m/>
    <m/>
    <x v="0"/>
    <s v="ARES233087198EL"/>
    <s v="C¡a. Minera Ares S.A.C."/>
    <x v="137"/>
    <x v="137"/>
    <s v="C.T. Selene"/>
    <x v="427"/>
    <x v="0"/>
    <x v="0"/>
    <x v="340"/>
    <x v="0"/>
    <s v="Instalado"/>
    <s v="Operativo"/>
    <s v="Autoproductor"/>
    <x v="2"/>
    <x v="0"/>
    <x v="0"/>
    <x v="0"/>
    <s v="Privado"/>
    <s v="APURIMAC"/>
    <s v="APURIMAC"/>
    <s v="AYMARAES"/>
    <s v="COTARUSE (Pampamarca)"/>
    <n v="0"/>
    <x v="0"/>
    <n v="0"/>
    <x v="0"/>
    <n v="0"/>
    <x v="0"/>
    <x v="0"/>
    <n v="1.6200534591507014"/>
    <n v="1.6200534591507014E-3"/>
    <m/>
    <n v="0.5"/>
    <n v="0.41666666666666669"/>
    <n v="7.6479999999999997"/>
    <n v="0"/>
    <n v="24"/>
    <s v="ESTIMADO"/>
    <m/>
  </r>
  <r>
    <s v="20"/>
    <x v="7"/>
    <s v="ARES2"/>
    <s v="33087198"/>
    <s v="33087198"/>
    <x v="0"/>
    <m/>
    <m/>
    <n v="6"/>
    <n v="5"/>
    <m/>
    <m/>
    <n v="1.2"/>
    <m/>
    <m/>
    <m/>
    <m/>
    <m/>
    <x v="0"/>
    <s v="ARES233087198EL"/>
    <s v="C¡a. Minera Ares S.A.C."/>
    <x v="137"/>
    <x v="137"/>
    <s v="C.T. Selene"/>
    <x v="427"/>
    <x v="0"/>
    <x v="0"/>
    <x v="340"/>
    <x v="0"/>
    <s v="Instalado"/>
    <s v="Operativo"/>
    <s v="Autoproductor"/>
    <x v="2"/>
    <x v="0"/>
    <x v="0"/>
    <x v="0"/>
    <s v="Privado"/>
    <s v="APURIMAC"/>
    <s v="APURIMAC"/>
    <s v="AYMARAES"/>
    <s v="COTARUSE (Pampamarca)"/>
    <n v="0"/>
    <x v="0"/>
    <n v="0"/>
    <x v="0"/>
    <n v="0"/>
    <x v="0"/>
    <x v="0"/>
    <n v="1.2"/>
    <n v="1.1999999999999999E-3"/>
    <m/>
    <n v="0.5"/>
    <n v="0.41666666666666669"/>
    <n v="7.6479999999999997"/>
    <n v="0"/>
    <n v="24"/>
    <s v="ESTIMADO"/>
    <m/>
  </r>
  <r>
    <s v="20"/>
    <x v="8"/>
    <s v="ARES2"/>
    <s v="33087198"/>
    <s v="33087198"/>
    <x v="0"/>
    <m/>
    <m/>
    <n v="6"/>
    <n v="5"/>
    <m/>
    <m/>
    <n v="1.26"/>
    <m/>
    <m/>
    <m/>
    <m/>
    <m/>
    <x v="0"/>
    <s v="ARES233087198EL"/>
    <s v="C¡a. Minera Ares S.A.C."/>
    <x v="137"/>
    <x v="137"/>
    <s v="C.T. Selene"/>
    <x v="427"/>
    <x v="0"/>
    <x v="0"/>
    <x v="340"/>
    <x v="0"/>
    <s v="Instalado"/>
    <s v="Operativo"/>
    <s v="Autoproductor"/>
    <x v="2"/>
    <x v="0"/>
    <x v="0"/>
    <x v="0"/>
    <s v="Privado"/>
    <s v="APURIMAC"/>
    <s v="APURIMAC"/>
    <s v="AYMARAES"/>
    <s v="COTARUSE (Pampamarca)"/>
    <n v="0"/>
    <x v="0"/>
    <n v="0"/>
    <x v="0"/>
    <n v="0"/>
    <x v="0"/>
    <x v="0"/>
    <n v="1.26"/>
    <n v="1.2600000000000001E-3"/>
    <m/>
    <n v="0.5"/>
    <n v="0.41666666666666669"/>
    <n v="7.6479999999999997"/>
    <n v="0"/>
    <n v="24"/>
    <s v="ESTIMADO"/>
    <m/>
  </r>
  <r>
    <s v="20"/>
    <x v="9"/>
    <s v="ARES2"/>
    <s v="33087198"/>
    <s v="33087198"/>
    <x v="0"/>
    <m/>
    <m/>
    <n v="6"/>
    <n v="5"/>
    <m/>
    <m/>
    <n v="1.4"/>
    <m/>
    <m/>
    <m/>
    <m/>
    <m/>
    <x v="0"/>
    <s v="ARES233087198EL"/>
    <s v="C¡a. Minera Ares S.A.C."/>
    <x v="137"/>
    <x v="137"/>
    <s v="C.T. Selene"/>
    <x v="427"/>
    <x v="0"/>
    <x v="0"/>
    <x v="340"/>
    <x v="0"/>
    <s v="Instalado"/>
    <s v="Operativo"/>
    <s v="Autoproductor"/>
    <x v="2"/>
    <x v="0"/>
    <x v="0"/>
    <x v="0"/>
    <s v="Privado"/>
    <s v="APURIMAC"/>
    <s v="APURIMAC"/>
    <s v="AYMARAES"/>
    <s v="COTARUSE (Pampamarca)"/>
    <n v="0"/>
    <x v="0"/>
    <n v="0"/>
    <x v="0"/>
    <n v="0"/>
    <x v="0"/>
    <x v="0"/>
    <n v="1.4"/>
    <n v="1.4E-3"/>
    <m/>
    <n v="0.5"/>
    <n v="0.41666666666666669"/>
    <n v="7.6479999999999997"/>
    <n v="0"/>
    <n v="24"/>
    <s v="ESTIMADO"/>
    <m/>
  </r>
  <r>
    <s v="20"/>
    <x v="10"/>
    <s v="ARES2"/>
    <s v="33087198"/>
    <s v="33087198"/>
    <x v="0"/>
    <m/>
    <m/>
    <n v="6"/>
    <n v="5"/>
    <m/>
    <m/>
    <n v="1"/>
    <m/>
    <m/>
    <m/>
    <m/>
    <m/>
    <x v="0"/>
    <s v="ARES233087198EL"/>
    <s v="C¡a. Minera Ares S.A.C."/>
    <x v="137"/>
    <x v="137"/>
    <s v="C.T. Selene"/>
    <x v="427"/>
    <x v="0"/>
    <x v="0"/>
    <x v="340"/>
    <x v="0"/>
    <s v="Instalado"/>
    <s v="Operativo"/>
    <s v="Autoproductor"/>
    <x v="2"/>
    <x v="0"/>
    <x v="0"/>
    <x v="0"/>
    <s v="Privado"/>
    <s v="APURIMAC"/>
    <s v="APURIMAC"/>
    <s v="AYMARAES"/>
    <s v="COTARUSE (Pampamarca)"/>
    <n v="0"/>
    <x v="0"/>
    <n v="0"/>
    <x v="0"/>
    <n v="0"/>
    <x v="0"/>
    <x v="0"/>
    <n v="1"/>
    <n v="1E-3"/>
    <m/>
    <n v="0.5"/>
    <n v="0.41666666666666669"/>
    <n v="7.6479999999999997"/>
    <n v="0"/>
    <n v="24"/>
    <s v="ESTIMADO"/>
    <m/>
  </r>
  <r>
    <s v="20"/>
    <x v="11"/>
    <s v="ARES2"/>
    <s v="33087198"/>
    <s v="33087198"/>
    <x v="0"/>
    <m/>
    <m/>
    <n v="6"/>
    <n v="5"/>
    <m/>
    <m/>
    <n v="1.1000000000000001"/>
    <m/>
    <m/>
    <m/>
    <m/>
    <m/>
    <x v="0"/>
    <s v="ARES233087198EL"/>
    <s v="C¡a. Minera Ares S.A.C."/>
    <x v="137"/>
    <x v="137"/>
    <s v="C.T. Selene"/>
    <x v="427"/>
    <x v="0"/>
    <x v="0"/>
    <x v="340"/>
    <x v="0"/>
    <s v="Instalado"/>
    <s v="Operativo"/>
    <s v="Autoproductor"/>
    <x v="2"/>
    <x v="0"/>
    <x v="0"/>
    <x v="0"/>
    <s v="Privado"/>
    <s v="APURIMAC"/>
    <s v="APURIMAC"/>
    <s v="AYMARAES"/>
    <s v="COTARUSE (Pampamarca)"/>
    <n v="0"/>
    <x v="0"/>
    <n v="0"/>
    <x v="0"/>
    <n v="0"/>
    <x v="0"/>
    <x v="0"/>
    <n v="1.1000000000000001"/>
    <n v="1.1000000000000001E-3"/>
    <m/>
    <n v="0.5"/>
    <n v="0.41666666666666669"/>
    <n v="7.6479999999999997"/>
    <n v="0"/>
    <n v="24"/>
    <s v="ESTIMADO"/>
    <m/>
  </r>
  <r>
    <s v="20"/>
    <x v="0"/>
    <s v="ARES2"/>
    <s v="33079697"/>
    <s v="33079697"/>
    <x v="0"/>
    <m/>
    <m/>
    <n v="0.6"/>
    <n v="0.33"/>
    <m/>
    <m/>
    <n v="2.6964116537118246"/>
    <m/>
    <m/>
    <m/>
    <m/>
    <m/>
    <x v="0"/>
    <s v="ARES233079697EL"/>
    <s v="C¡a. Minera Ares S.A.C."/>
    <x v="137"/>
    <x v="137"/>
    <s v="C.T. Sipan"/>
    <x v="428"/>
    <x v="0"/>
    <x v="0"/>
    <x v="340"/>
    <x v="0"/>
    <s v="Instalado"/>
    <s v="Operativo"/>
    <s v="Autoproductor"/>
    <x v="2"/>
    <x v="0"/>
    <x v="0"/>
    <x v="0"/>
    <s v="Privado"/>
    <s v="CAJAMARCA"/>
    <s v="CAJAMARCA"/>
    <s v="SAN MIGUEL"/>
    <s v="LLAPA (Pampa Cuyoc La Colpa)"/>
    <n v="0"/>
    <x v="0"/>
    <n v="0"/>
    <x v="0"/>
    <n v="0"/>
    <x v="0"/>
    <x v="0"/>
    <n v="2.6964116537118246"/>
    <n v="2.6964116537118244E-3"/>
    <m/>
    <n v="4.9999999999999996E-2"/>
    <n v="2.75E-2"/>
    <n v="7.6479999999999997"/>
    <n v="0"/>
    <n v="24"/>
    <s v="ESTIMADO"/>
    <m/>
  </r>
  <r>
    <s v="20"/>
    <x v="1"/>
    <s v="ARES2"/>
    <s v="33079697"/>
    <s v="33079697"/>
    <x v="0"/>
    <m/>
    <m/>
    <n v="0.6"/>
    <n v="0.33"/>
    <m/>
    <m/>
    <n v="2.5885551875633515"/>
    <m/>
    <m/>
    <m/>
    <m/>
    <m/>
    <x v="0"/>
    <s v="ARES233079697EL"/>
    <s v="C¡a. Minera Ares S.A.C."/>
    <x v="137"/>
    <x v="137"/>
    <s v="C.T. Sipan"/>
    <x v="428"/>
    <x v="0"/>
    <x v="0"/>
    <x v="340"/>
    <x v="0"/>
    <s v="Instalado"/>
    <s v="Operativo"/>
    <s v="Autoproductor"/>
    <x v="2"/>
    <x v="0"/>
    <x v="0"/>
    <x v="0"/>
    <s v="Privado"/>
    <s v="CAJAMARCA"/>
    <s v="CAJAMARCA"/>
    <s v="SAN MIGUEL"/>
    <s v="LLAPA (Pampa Cuyoc La Colpa)"/>
    <n v="0"/>
    <x v="0"/>
    <n v="0"/>
    <x v="0"/>
    <n v="0"/>
    <x v="0"/>
    <x v="0"/>
    <n v="2.5885551875633515"/>
    <n v="2.5885551875633513E-3"/>
    <m/>
    <n v="4.9999999999999996E-2"/>
    <n v="2.75E-2"/>
    <n v="7.6479999999999997"/>
    <n v="0"/>
    <n v="24"/>
    <s v="ESTIMADO"/>
    <m/>
  </r>
  <r>
    <s v="20"/>
    <x v="2"/>
    <s v="ARES2"/>
    <s v="33079697"/>
    <s v="33079697"/>
    <x v="0"/>
    <m/>
    <m/>
    <n v="0.6"/>
    <n v="0.33"/>
    <m/>
    <m/>
    <n v="3.0027240175734873"/>
    <m/>
    <m/>
    <m/>
    <m/>
    <m/>
    <x v="0"/>
    <s v="ARES233079697EL"/>
    <s v="C¡a. Minera Ares S.A.C."/>
    <x v="137"/>
    <x v="137"/>
    <s v="C.T. Sipan"/>
    <x v="428"/>
    <x v="0"/>
    <x v="0"/>
    <x v="340"/>
    <x v="0"/>
    <s v="Instalado"/>
    <s v="Operativo"/>
    <s v="Autoproductor"/>
    <x v="2"/>
    <x v="0"/>
    <x v="0"/>
    <x v="0"/>
    <s v="Privado"/>
    <s v="CAJAMARCA"/>
    <s v="CAJAMARCA"/>
    <s v="SAN MIGUEL"/>
    <s v="LLAPA (Pampa Cuyoc La Colpa)"/>
    <n v="0"/>
    <x v="0"/>
    <n v="0"/>
    <x v="0"/>
    <n v="0"/>
    <x v="0"/>
    <x v="0"/>
    <n v="3.0027240175734873"/>
    <n v="3.0027240175734874E-3"/>
    <m/>
    <n v="4.9999999999999996E-2"/>
    <n v="2.75E-2"/>
    <n v="7.6479999999999997"/>
    <n v="0"/>
    <n v="24"/>
    <s v="ESTIMADO"/>
    <m/>
  </r>
  <r>
    <s v="20"/>
    <x v="3"/>
    <s v="ARES2"/>
    <s v="33079697"/>
    <s v="33079697"/>
    <x v="0"/>
    <m/>
    <m/>
    <n v="0.6"/>
    <n v="0.33"/>
    <m/>
    <m/>
    <n v="2.1319340524771757"/>
    <m/>
    <m/>
    <m/>
    <m/>
    <m/>
    <x v="0"/>
    <s v="ARES233079697EL"/>
    <s v="C¡a. Minera Ares S.A.C."/>
    <x v="137"/>
    <x v="137"/>
    <s v="C.T. Sipan"/>
    <x v="428"/>
    <x v="0"/>
    <x v="0"/>
    <x v="340"/>
    <x v="0"/>
    <s v="Instalado"/>
    <s v="Operativo"/>
    <s v="Autoproductor"/>
    <x v="2"/>
    <x v="0"/>
    <x v="0"/>
    <x v="0"/>
    <s v="Privado"/>
    <s v="CAJAMARCA"/>
    <s v="CAJAMARCA"/>
    <s v="SAN MIGUEL"/>
    <s v="LLAPA (Pampa Cuyoc La Colpa)"/>
    <n v="0"/>
    <x v="0"/>
    <n v="0"/>
    <x v="0"/>
    <n v="0"/>
    <x v="0"/>
    <x v="0"/>
    <n v="2.1319340524771757"/>
    <n v="2.1319340524771756E-3"/>
    <m/>
    <n v="4.9999999999999996E-2"/>
    <n v="2.75E-2"/>
    <n v="7.6479999999999997"/>
    <n v="0"/>
    <n v="24"/>
    <s v="ESTIMADO"/>
    <m/>
  </r>
  <r>
    <s v="20"/>
    <x v="4"/>
    <s v="ARES2"/>
    <s v="33079697"/>
    <s v="33079697"/>
    <x v="0"/>
    <m/>
    <m/>
    <n v="0.6"/>
    <n v="0.33"/>
    <m/>
    <m/>
    <n v="2.0253373498533169"/>
    <m/>
    <m/>
    <m/>
    <m/>
    <m/>
    <x v="0"/>
    <s v="ARES233079697EL"/>
    <s v="C¡a. Minera Ares S.A.C."/>
    <x v="137"/>
    <x v="137"/>
    <s v="C.T. Sipan"/>
    <x v="428"/>
    <x v="0"/>
    <x v="0"/>
    <x v="340"/>
    <x v="0"/>
    <s v="Instalado"/>
    <s v="Operativo"/>
    <s v="Autoproductor"/>
    <x v="2"/>
    <x v="0"/>
    <x v="0"/>
    <x v="0"/>
    <s v="Privado"/>
    <s v="CAJAMARCA"/>
    <s v="CAJAMARCA"/>
    <s v="SAN MIGUEL"/>
    <s v="LLAPA (Pampa Cuyoc La Colpa)"/>
    <n v="0"/>
    <x v="0"/>
    <n v="0"/>
    <x v="0"/>
    <n v="0"/>
    <x v="0"/>
    <x v="0"/>
    <n v="2.0253373498533169"/>
    <n v="2.0253373498533168E-3"/>
    <m/>
    <n v="4.9999999999999996E-2"/>
    <n v="2.75E-2"/>
    <n v="7.6479999999999997"/>
    <n v="0"/>
    <n v="24"/>
    <s v="ESTIMADO"/>
    <m/>
  </r>
  <r>
    <s v="20"/>
    <x v="5"/>
    <s v="ARES2"/>
    <s v="33079697"/>
    <s v="33079697"/>
    <x v="0"/>
    <m/>
    <m/>
    <n v="0.6"/>
    <n v="0.33"/>
    <m/>
    <m/>
    <n v="1.6202698798826536"/>
    <m/>
    <m/>
    <m/>
    <m/>
    <m/>
    <x v="0"/>
    <s v="ARES233079697EL"/>
    <s v="C¡a. Minera Ares S.A.C."/>
    <x v="137"/>
    <x v="137"/>
    <s v="C.T. Sipan"/>
    <x v="428"/>
    <x v="0"/>
    <x v="0"/>
    <x v="340"/>
    <x v="0"/>
    <s v="Instalado"/>
    <s v="Operativo"/>
    <s v="Autoproductor"/>
    <x v="2"/>
    <x v="0"/>
    <x v="0"/>
    <x v="0"/>
    <s v="Privado"/>
    <s v="CAJAMARCA"/>
    <s v="CAJAMARCA"/>
    <s v="SAN MIGUEL"/>
    <s v="LLAPA (Pampa Cuyoc La Colpa)"/>
    <n v="0"/>
    <x v="0"/>
    <n v="0"/>
    <x v="0"/>
    <n v="0"/>
    <x v="0"/>
    <x v="0"/>
    <n v="1.6202698798826536"/>
    <n v="1.6202698798826536E-3"/>
    <m/>
    <n v="4.9999999999999996E-2"/>
    <n v="2.75E-2"/>
    <n v="7.6479999999999997"/>
    <n v="0"/>
    <n v="24"/>
    <s v="ESTIMADO"/>
    <m/>
  </r>
  <r>
    <s v="20"/>
    <x v="6"/>
    <s v="ARES2"/>
    <s v="33079697"/>
    <s v="33079697"/>
    <x v="0"/>
    <m/>
    <m/>
    <n v="0.6"/>
    <n v="0.33"/>
    <m/>
    <m/>
    <n v="1.3772293979002554"/>
    <m/>
    <m/>
    <m/>
    <m/>
    <m/>
    <x v="0"/>
    <s v="ARES233079697EL"/>
    <s v="C¡a. Minera Ares S.A.C."/>
    <x v="137"/>
    <x v="137"/>
    <s v="C.T. Sipan"/>
    <x v="428"/>
    <x v="0"/>
    <x v="0"/>
    <x v="340"/>
    <x v="0"/>
    <s v="Instalado"/>
    <s v="Operativo"/>
    <s v="Autoproductor"/>
    <x v="2"/>
    <x v="0"/>
    <x v="0"/>
    <x v="0"/>
    <s v="Privado"/>
    <s v="CAJAMARCA"/>
    <s v="CAJAMARCA"/>
    <s v="SAN MIGUEL"/>
    <s v="LLAPA (Pampa Cuyoc La Colpa)"/>
    <n v="0"/>
    <x v="0"/>
    <n v="0"/>
    <x v="0"/>
    <n v="0"/>
    <x v="0"/>
    <x v="0"/>
    <n v="1.3772293979002554"/>
    <n v="1.3772293979002555E-3"/>
    <m/>
    <n v="4.9999999999999996E-2"/>
    <n v="2.75E-2"/>
    <n v="7.6479999999999997"/>
    <n v="0"/>
    <n v="24"/>
    <s v="ESTIMADO"/>
    <m/>
  </r>
  <r>
    <s v="20"/>
    <x v="7"/>
    <s v="ARES2"/>
    <s v="33079697"/>
    <s v="33079697"/>
    <x v="0"/>
    <m/>
    <m/>
    <n v="0.6"/>
    <n v="0.33"/>
    <m/>
    <m/>
    <n v="1"/>
    <m/>
    <m/>
    <m/>
    <m/>
    <m/>
    <x v="0"/>
    <s v="ARES233079697EL"/>
    <s v="C¡a. Minera Ares S.A.C."/>
    <x v="137"/>
    <x v="137"/>
    <s v="C.T. Sipan"/>
    <x v="428"/>
    <x v="0"/>
    <x v="0"/>
    <x v="340"/>
    <x v="0"/>
    <s v="Instalado"/>
    <s v="Operativo"/>
    <s v="Autoproductor"/>
    <x v="2"/>
    <x v="0"/>
    <x v="0"/>
    <x v="0"/>
    <s v="Privado"/>
    <s v="CAJAMARCA"/>
    <s v="CAJAMARCA"/>
    <s v="SAN MIGUEL"/>
    <s v="LLAPA (Pampa Cuyoc La Colpa)"/>
    <n v="0"/>
    <x v="0"/>
    <n v="0"/>
    <x v="0"/>
    <n v="0"/>
    <x v="0"/>
    <x v="0"/>
    <n v="1"/>
    <n v="1E-3"/>
    <m/>
    <n v="4.9999999999999996E-2"/>
    <n v="2.75E-2"/>
    <n v="7.6479999999999997"/>
    <n v="0"/>
    <n v="24"/>
    <s v="ESTIMADO"/>
    <m/>
  </r>
  <r>
    <s v="20"/>
    <x v="8"/>
    <s v="ARES2"/>
    <s v="33079697"/>
    <s v="33079697"/>
    <x v="0"/>
    <m/>
    <m/>
    <n v="0.6"/>
    <n v="0.33"/>
    <m/>
    <m/>
    <n v="1.05"/>
    <m/>
    <m/>
    <m/>
    <m/>
    <m/>
    <x v="0"/>
    <s v="ARES233079697EL"/>
    <s v="C¡a. Minera Ares S.A.C."/>
    <x v="137"/>
    <x v="137"/>
    <s v="C.T. Sipan"/>
    <x v="428"/>
    <x v="0"/>
    <x v="0"/>
    <x v="340"/>
    <x v="0"/>
    <s v="Instalado"/>
    <s v="Operativo"/>
    <s v="Autoproductor"/>
    <x v="2"/>
    <x v="0"/>
    <x v="0"/>
    <x v="0"/>
    <s v="Privado"/>
    <s v="CAJAMARCA"/>
    <s v="CAJAMARCA"/>
    <s v="SAN MIGUEL"/>
    <s v="LLAPA (Pampa Cuyoc La Colpa)"/>
    <n v="0"/>
    <x v="0"/>
    <n v="0"/>
    <x v="0"/>
    <n v="0"/>
    <x v="0"/>
    <x v="0"/>
    <n v="1.05"/>
    <n v="1.0500000000000002E-3"/>
    <m/>
    <n v="4.9999999999999996E-2"/>
    <n v="2.75E-2"/>
    <n v="7.6479999999999997"/>
    <n v="0"/>
    <n v="24"/>
    <s v="ESTIMADO"/>
    <m/>
  </r>
  <r>
    <s v="20"/>
    <x v="9"/>
    <s v="ARES2"/>
    <s v="33079697"/>
    <s v="33079697"/>
    <x v="0"/>
    <m/>
    <m/>
    <n v="0.6"/>
    <n v="0.33"/>
    <m/>
    <m/>
    <n v="2.1"/>
    <m/>
    <m/>
    <m/>
    <m/>
    <m/>
    <x v="0"/>
    <s v="ARES233079697EL"/>
    <s v="C¡a. Minera Ares S.A.C."/>
    <x v="137"/>
    <x v="137"/>
    <s v="C.T. Sipan"/>
    <x v="428"/>
    <x v="0"/>
    <x v="0"/>
    <x v="340"/>
    <x v="0"/>
    <s v="Instalado"/>
    <s v="Operativo"/>
    <s v="Autoproductor"/>
    <x v="2"/>
    <x v="0"/>
    <x v="0"/>
    <x v="0"/>
    <s v="Privado"/>
    <s v="CAJAMARCA"/>
    <s v="CAJAMARCA"/>
    <s v="SAN MIGUEL"/>
    <s v="LLAPA (Pampa Cuyoc La Colpa)"/>
    <n v="0"/>
    <x v="0"/>
    <n v="0"/>
    <x v="0"/>
    <n v="0"/>
    <x v="0"/>
    <x v="0"/>
    <n v="2.1"/>
    <n v="2.1000000000000003E-3"/>
    <m/>
    <n v="4.9999999999999996E-2"/>
    <n v="2.75E-2"/>
    <n v="7.6479999999999997"/>
    <n v="0"/>
    <n v="24"/>
    <s v="ESTIMADO"/>
    <m/>
  </r>
  <r>
    <s v="20"/>
    <x v="10"/>
    <s v="ARES2"/>
    <s v="33079697"/>
    <s v="33079697"/>
    <x v="0"/>
    <m/>
    <m/>
    <n v="0.6"/>
    <n v="0.33"/>
    <m/>
    <m/>
    <n v="2.2999999999999998"/>
    <m/>
    <m/>
    <m/>
    <m/>
    <m/>
    <x v="0"/>
    <s v="ARES233079697EL"/>
    <s v="C¡a. Minera Ares S.A.C."/>
    <x v="137"/>
    <x v="137"/>
    <s v="C.T. Sipan"/>
    <x v="428"/>
    <x v="0"/>
    <x v="0"/>
    <x v="340"/>
    <x v="0"/>
    <s v="Instalado"/>
    <s v="Operativo"/>
    <s v="Autoproductor"/>
    <x v="2"/>
    <x v="0"/>
    <x v="0"/>
    <x v="0"/>
    <s v="Privado"/>
    <s v="CAJAMARCA"/>
    <s v="CAJAMARCA"/>
    <s v="SAN MIGUEL"/>
    <s v="LLAPA (Pampa Cuyoc La Colpa)"/>
    <n v="0"/>
    <x v="0"/>
    <n v="0"/>
    <x v="0"/>
    <n v="0"/>
    <x v="0"/>
    <x v="0"/>
    <n v="2.2999999999999998"/>
    <n v="2.3E-3"/>
    <m/>
    <n v="4.9999999999999996E-2"/>
    <n v="2.75E-2"/>
    <n v="7.6479999999999997"/>
    <n v="0"/>
    <n v="24"/>
    <s v="ESTIMADO"/>
    <m/>
  </r>
  <r>
    <s v="20"/>
    <x v="11"/>
    <s v="ARES2"/>
    <s v="33079697"/>
    <s v="33079697"/>
    <x v="0"/>
    <m/>
    <m/>
    <n v="0.6"/>
    <n v="0.33"/>
    <m/>
    <m/>
    <n v="2.5299999999999998"/>
    <m/>
    <m/>
    <m/>
    <m/>
    <m/>
    <x v="0"/>
    <s v="ARES233079697EL"/>
    <s v="C¡a. Minera Ares S.A.C."/>
    <x v="137"/>
    <x v="137"/>
    <s v="C.T. Sipan"/>
    <x v="428"/>
    <x v="0"/>
    <x v="0"/>
    <x v="340"/>
    <x v="0"/>
    <s v="Instalado"/>
    <s v="Operativo"/>
    <s v="Autoproductor"/>
    <x v="2"/>
    <x v="0"/>
    <x v="0"/>
    <x v="0"/>
    <s v="Privado"/>
    <s v="CAJAMARCA"/>
    <s v="CAJAMARCA"/>
    <s v="SAN MIGUEL"/>
    <s v="LLAPA (Pampa Cuyoc La Colpa)"/>
    <n v="0"/>
    <x v="0"/>
    <n v="0"/>
    <x v="0"/>
    <n v="0"/>
    <x v="0"/>
    <x v="0"/>
    <n v="2.5299999999999998"/>
    <n v="2.5299999999999997E-3"/>
    <m/>
    <n v="4.9999999999999996E-2"/>
    <n v="2.75E-2"/>
    <n v="7.6479999999999997"/>
    <n v="0"/>
    <n v="24"/>
    <s v="ESTIMADO"/>
    <m/>
  </r>
  <r>
    <s v="20"/>
    <x v="9"/>
    <s v="MOROCO"/>
    <s v="31021094"/>
    <s v="31021094"/>
    <x v="4"/>
    <m/>
    <m/>
    <n v="11.5"/>
    <n v="11.5"/>
    <m/>
    <m/>
    <n v="2380"/>
    <m/>
    <m/>
    <m/>
    <m/>
    <m/>
    <x v="0"/>
    <s v="MOROCO31021094HI"/>
    <s v="C¡a. Minera San Ignacio de Morococha"/>
    <x v="119"/>
    <x v="119"/>
    <s v="C.H. Monobamba"/>
    <x v="429"/>
    <x v="4"/>
    <x v="4"/>
    <x v="340"/>
    <x v="1"/>
    <s v="Instalado"/>
    <s v="Operativo"/>
    <s v="Autoproductor"/>
    <x v="2"/>
    <x v="0"/>
    <x v="0"/>
    <x v="0"/>
    <s v="Privado"/>
    <s v="JUNIN"/>
    <s v="JUNIN"/>
    <s v="CHANCHAMAYO"/>
    <s v="VITOC"/>
    <n v="0"/>
    <x v="7"/>
    <n v="0"/>
    <x v="0"/>
    <n v="0"/>
    <x v="0"/>
    <x v="0"/>
    <n v="2380"/>
    <n v="2.38"/>
    <m/>
    <n v="0.95833333333333337"/>
    <n v="0.95833333333333337"/>
    <n v="7.6479999999999997"/>
    <n v="0"/>
    <n v="28"/>
    <s v="ESTIMADO"/>
    <m/>
  </r>
  <r>
    <s v="20"/>
    <x v="10"/>
    <s v="MOROCO"/>
    <s v="31021094"/>
    <s v="31021094"/>
    <x v="4"/>
    <m/>
    <m/>
    <n v="11.5"/>
    <n v="11.5"/>
    <m/>
    <m/>
    <n v="3980"/>
    <m/>
    <m/>
    <m/>
    <m/>
    <m/>
    <x v="0"/>
    <s v="MOROCO31021094HI"/>
    <s v="C¡a. Minera San Ignacio de Morococha"/>
    <x v="119"/>
    <x v="119"/>
    <s v="C.H. Monobamba"/>
    <x v="429"/>
    <x v="4"/>
    <x v="4"/>
    <x v="340"/>
    <x v="1"/>
    <s v="Instalado"/>
    <s v="Operativo"/>
    <s v="Autoproductor"/>
    <x v="2"/>
    <x v="0"/>
    <x v="0"/>
    <x v="0"/>
    <s v="Privado"/>
    <s v="JUNIN"/>
    <s v="JUNIN"/>
    <s v="CHANCHAMAYO"/>
    <s v="VITOC"/>
    <n v="0"/>
    <x v="7"/>
    <n v="0"/>
    <x v="0"/>
    <n v="0"/>
    <x v="0"/>
    <x v="0"/>
    <n v="3980"/>
    <n v="3.98"/>
    <m/>
    <n v="0.95833333333333337"/>
    <n v="0.95833333333333337"/>
    <n v="7.6479999999999997"/>
    <n v="0"/>
    <n v="28"/>
    <s v="ESTIMADO"/>
    <m/>
  </r>
  <r>
    <s v="20"/>
    <x v="11"/>
    <s v="MOROCO"/>
    <s v="31021094"/>
    <s v="31021094"/>
    <x v="4"/>
    <m/>
    <m/>
    <n v="11.5"/>
    <n v="11.5"/>
    <m/>
    <m/>
    <n v="5348"/>
    <m/>
    <m/>
    <m/>
    <m/>
    <m/>
    <x v="0"/>
    <s v="MOROCO31021094HI"/>
    <s v="C¡a. Minera San Ignacio de Morococha"/>
    <x v="119"/>
    <x v="119"/>
    <s v="C.H. Monobamba"/>
    <x v="429"/>
    <x v="4"/>
    <x v="4"/>
    <x v="340"/>
    <x v="1"/>
    <s v="Instalado"/>
    <s v="Operativo"/>
    <s v="Autoproductor"/>
    <x v="2"/>
    <x v="0"/>
    <x v="0"/>
    <x v="0"/>
    <s v="Privado"/>
    <s v="JUNIN"/>
    <s v="JUNIN"/>
    <s v="CHANCHAMAYO"/>
    <s v="VITOC"/>
    <n v="0"/>
    <x v="7"/>
    <n v="0"/>
    <x v="0"/>
    <n v="0"/>
    <x v="0"/>
    <x v="0"/>
    <n v="5348"/>
    <n v="5.3479999999999999"/>
    <m/>
    <n v="0.95833333333333337"/>
    <n v="0.95833333333333337"/>
    <n v="7.6479999999999997"/>
    <n v="0"/>
    <n v="28"/>
    <s v="ESTIMADO"/>
    <m/>
  </r>
  <r>
    <s v="20"/>
    <x v="9"/>
    <s v="MOROCO"/>
    <s v="33020993"/>
    <s v="33020993"/>
    <x v="0"/>
    <m/>
    <m/>
    <n v="12"/>
    <n v="8"/>
    <m/>
    <m/>
    <n v="20"/>
    <m/>
    <m/>
    <m/>
    <m/>
    <m/>
    <x v="0"/>
    <s v="MOROCO33020993EL"/>
    <s v="C¡a. Minera San Ignacio de Morococha"/>
    <x v="119"/>
    <x v="119"/>
    <s v="C.T. San Vicente"/>
    <x v="377"/>
    <x v="0"/>
    <x v="0"/>
    <x v="340"/>
    <x v="0"/>
    <s v="Instalado"/>
    <s v="Operativo"/>
    <s v="Autoproductor"/>
    <x v="2"/>
    <x v="0"/>
    <x v="0"/>
    <x v="0"/>
    <s v="Privado"/>
    <s v="JUNIN"/>
    <s v="JUNIN"/>
    <s v="YAULI"/>
    <s v="MOROCOCHA"/>
    <n v="0"/>
    <x v="0"/>
    <n v="0"/>
    <x v="0"/>
    <n v="0"/>
    <x v="0"/>
    <x v="0"/>
    <n v="20"/>
    <n v="0.02"/>
    <m/>
    <n v="1"/>
    <n v="0.66666666666666663"/>
    <n v="7.6479999999999997"/>
    <n v="0"/>
    <n v="28"/>
    <s v="ESTIMADO"/>
    <m/>
  </r>
  <r>
    <s v="20"/>
    <x v="10"/>
    <s v="MOROCO"/>
    <s v="33020993"/>
    <s v="33020993"/>
    <x v="0"/>
    <m/>
    <m/>
    <n v="12"/>
    <n v="8"/>
    <m/>
    <m/>
    <n v="15"/>
    <m/>
    <m/>
    <m/>
    <m/>
    <m/>
    <x v="0"/>
    <s v="MOROCO33020993EL"/>
    <s v="C¡a. Minera San Ignacio de Morococha"/>
    <x v="119"/>
    <x v="119"/>
    <s v="C.T. San Vicente"/>
    <x v="377"/>
    <x v="0"/>
    <x v="0"/>
    <x v="340"/>
    <x v="0"/>
    <s v="Instalado"/>
    <s v="Operativo"/>
    <s v="Autoproductor"/>
    <x v="2"/>
    <x v="0"/>
    <x v="0"/>
    <x v="0"/>
    <s v="Privado"/>
    <s v="JUNIN"/>
    <s v="JUNIN"/>
    <s v="YAULI"/>
    <s v="MOROCOCHA"/>
    <n v="0"/>
    <x v="0"/>
    <n v="0"/>
    <x v="0"/>
    <n v="0"/>
    <x v="0"/>
    <x v="0"/>
    <n v="15"/>
    <n v="1.4999999999999999E-2"/>
    <m/>
    <n v="1"/>
    <n v="0.66666666666666663"/>
    <n v="7.6479999999999997"/>
    <n v="0"/>
    <n v="28"/>
    <s v="ESTIMADO"/>
    <m/>
  </r>
  <r>
    <s v="20"/>
    <x v="11"/>
    <s v="MOROCO"/>
    <s v="33020993"/>
    <s v="33020993"/>
    <x v="0"/>
    <m/>
    <m/>
    <n v="12"/>
    <n v="8"/>
    <m/>
    <m/>
    <n v="45"/>
    <m/>
    <m/>
    <m/>
    <m/>
    <m/>
    <x v="0"/>
    <s v="MOROCO33020993EL"/>
    <s v="C¡a. Minera San Ignacio de Morococha"/>
    <x v="119"/>
    <x v="119"/>
    <s v="C.T. San Vicente"/>
    <x v="377"/>
    <x v="0"/>
    <x v="0"/>
    <x v="340"/>
    <x v="0"/>
    <s v="Instalado"/>
    <s v="Operativo"/>
    <s v="Autoproductor"/>
    <x v="2"/>
    <x v="0"/>
    <x v="0"/>
    <x v="0"/>
    <s v="Privado"/>
    <s v="JUNIN"/>
    <s v="JUNIN"/>
    <s v="YAULI"/>
    <s v="MOROCOCHA"/>
    <n v="0"/>
    <x v="0"/>
    <n v="0"/>
    <x v="0"/>
    <n v="0"/>
    <x v="0"/>
    <x v="0"/>
    <n v="45"/>
    <n v="4.4999999999999998E-2"/>
    <m/>
    <n v="1"/>
    <n v="0.66666666666666663"/>
    <n v="7.6479999999999997"/>
    <n v="0"/>
    <n v="28"/>
    <s v="ESTIMADO"/>
    <m/>
  </r>
  <r>
    <s v="20"/>
    <x v="0"/>
    <s v="SANNIC"/>
    <s v="00010002"/>
    <s v="00010002"/>
    <x v="4"/>
    <m/>
    <m/>
    <n v="0.04"/>
    <n v="0"/>
    <m/>
    <m/>
    <n v="0"/>
    <m/>
    <m/>
    <m/>
    <m/>
    <m/>
    <x v="0"/>
    <s v="SANNIC00010002HI"/>
    <s v="C¡a. Minera San Nicolas S. A."/>
    <x v="138"/>
    <x v="138"/>
    <s v="C.H. Mini CC.HH. El Tingo"/>
    <x v="430"/>
    <x v="4"/>
    <x v="4"/>
    <x v="340"/>
    <x v="1"/>
    <s v="Instalado"/>
    <s v="Inoperativo"/>
    <s v="Autoproductor"/>
    <x v="2"/>
    <x v="0"/>
    <x v="0"/>
    <x v="0"/>
    <s v="Privado"/>
    <s v="CAJAMARCA"/>
    <s v="CAJAMARCA"/>
    <s v="HUALGAYOC"/>
    <s v="HUALGAYOC"/>
    <n v="0"/>
    <x v="7"/>
    <n v="0"/>
    <x v="0"/>
    <n v="0"/>
    <x v="0"/>
    <x v="0"/>
    <n v="0"/>
    <n v="0"/>
    <m/>
    <n v="3.3333333333333335E-3"/>
    <n v="0"/>
    <n v="7.6479999999999997"/>
    <n v="0"/>
    <n v="29"/>
    <s v="ESTIMADO"/>
    <m/>
  </r>
  <r>
    <s v="20"/>
    <x v="1"/>
    <s v="SANNIC"/>
    <s v="00010002"/>
    <s v="00010002"/>
    <x v="4"/>
    <m/>
    <m/>
    <n v="0.04"/>
    <n v="0"/>
    <m/>
    <m/>
    <n v="0"/>
    <m/>
    <m/>
    <m/>
    <m/>
    <m/>
    <x v="0"/>
    <s v="SANNIC00010002HI"/>
    <s v="C¡a. Minera San Nicolas S. A."/>
    <x v="138"/>
    <x v="138"/>
    <s v="C.H. Mini CC.HH. El Tingo"/>
    <x v="430"/>
    <x v="4"/>
    <x v="4"/>
    <x v="340"/>
    <x v="1"/>
    <s v="Instalado"/>
    <s v="Inoperativo"/>
    <s v="Autoproductor"/>
    <x v="2"/>
    <x v="0"/>
    <x v="0"/>
    <x v="0"/>
    <s v="Privado"/>
    <s v="CAJAMARCA"/>
    <s v="CAJAMARCA"/>
    <s v="HUALGAYOC"/>
    <s v="HUALGAYOC"/>
    <n v="0"/>
    <x v="7"/>
    <n v="0"/>
    <x v="0"/>
    <n v="0"/>
    <x v="0"/>
    <x v="0"/>
    <n v="0"/>
    <n v="0"/>
    <m/>
    <n v="3.3333333333333335E-3"/>
    <n v="0"/>
    <n v="7.6479999999999997"/>
    <n v="0"/>
    <n v="29"/>
    <s v="ESTIMADO"/>
    <m/>
  </r>
  <r>
    <s v="20"/>
    <x v="2"/>
    <s v="SANNIC"/>
    <s v="00010002"/>
    <s v="00010002"/>
    <x v="4"/>
    <m/>
    <m/>
    <n v="0.04"/>
    <n v="0"/>
    <m/>
    <m/>
    <n v="0"/>
    <m/>
    <m/>
    <m/>
    <m/>
    <m/>
    <x v="0"/>
    <s v="SANNIC00010002HI"/>
    <s v="C¡a. Minera San Nicolas S. A."/>
    <x v="138"/>
    <x v="138"/>
    <s v="C.H. Mini CC.HH. El Tingo"/>
    <x v="430"/>
    <x v="4"/>
    <x v="4"/>
    <x v="340"/>
    <x v="1"/>
    <s v="Instalado"/>
    <s v="Inoperativo"/>
    <s v="Autoproductor"/>
    <x v="2"/>
    <x v="0"/>
    <x v="0"/>
    <x v="0"/>
    <s v="Privado"/>
    <s v="CAJAMARCA"/>
    <s v="CAJAMARCA"/>
    <s v="HUALGAYOC"/>
    <s v="HUALGAYOC"/>
    <n v="0"/>
    <x v="7"/>
    <n v="0"/>
    <x v="0"/>
    <n v="0"/>
    <x v="0"/>
    <x v="0"/>
    <n v="0"/>
    <n v="0"/>
    <m/>
    <n v="3.3333333333333335E-3"/>
    <n v="0"/>
    <n v="7.6479999999999997"/>
    <n v="0"/>
    <n v="29"/>
    <s v="ESTIMADO"/>
    <m/>
  </r>
  <r>
    <s v="20"/>
    <x v="3"/>
    <s v="SANNIC"/>
    <s v="00010002"/>
    <s v="00010002"/>
    <x v="4"/>
    <m/>
    <m/>
    <n v="0.04"/>
    <n v="0"/>
    <m/>
    <m/>
    <n v="0"/>
    <m/>
    <m/>
    <m/>
    <m/>
    <m/>
    <x v="0"/>
    <s v="SANNIC00010002HI"/>
    <s v="C¡a. Minera San Nicolas S. A."/>
    <x v="138"/>
    <x v="138"/>
    <s v="C.H. Mini CC.HH. El Tingo"/>
    <x v="430"/>
    <x v="4"/>
    <x v="4"/>
    <x v="340"/>
    <x v="1"/>
    <s v="Instalado"/>
    <s v="Inoperativo"/>
    <s v="Autoproductor"/>
    <x v="2"/>
    <x v="0"/>
    <x v="0"/>
    <x v="0"/>
    <s v="Privado"/>
    <s v="CAJAMARCA"/>
    <s v="CAJAMARCA"/>
    <s v="HUALGAYOC"/>
    <s v="HUALGAYOC"/>
    <n v="0"/>
    <x v="7"/>
    <n v="0"/>
    <x v="0"/>
    <n v="0"/>
    <x v="0"/>
    <x v="0"/>
    <n v="0"/>
    <n v="0"/>
    <m/>
    <n v="3.3333333333333335E-3"/>
    <n v="0"/>
    <n v="7.6479999999999997"/>
    <n v="0"/>
    <n v="29"/>
    <s v="ESTIMADO"/>
    <m/>
  </r>
  <r>
    <s v="20"/>
    <x v="4"/>
    <s v="SANNIC"/>
    <s v="00010002"/>
    <s v="00010002"/>
    <x v="4"/>
    <m/>
    <m/>
    <n v="0.04"/>
    <n v="0"/>
    <m/>
    <m/>
    <n v="0"/>
    <m/>
    <m/>
    <m/>
    <m/>
    <m/>
    <x v="0"/>
    <s v="SANNIC00010002HI"/>
    <s v="C¡a. Minera San Nicolas S. A."/>
    <x v="138"/>
    <x v="138"/>
    <s v="C.H. Mini CC.HH. El Tingo"/>
    <x v="430"/>
    <x v="4"/>
    <x v="4"/>
    <x v="340"/>
    <x v="1"/>
    <s v="Instalado"/>
    <s v="Inoperativo"/>
    <s v="Autoproductor"/>
    <x v="2"/>
    <x v="0"/>
    <x v="0"/>
    <x v="0"/>
    <s v="Privado"/>
    <s v="CAJAMARCA"/>
    <s v="CAJAMARCA"/>
    <s v="HUALGAYOC"/>
    <s v="HUALGAYOC"/>
    <n v="0"/>
    <x v="7"/>
    <n v="0"/>
    <x v="0"/>
    <n v="0"/>
    <x v="0"/>
    <x v="0"/>
    <n v="0"/>
    <n v="0"/>
    <m/>
    <n v="3.3333333333333335E-3"/>
    <n v="0"/>
    <n v="7.6479999999999997"/>
    <n v="0"/>
    <n v="29"/>
    <s v="ESTIMADO"/>
    <m/>
  </r>
  <r>
    <s v="20"/>
    <x v="5"/>
    <s v="SANNIC"/>
    <s v="00010002"/>
    <s v="00010002"/>
    <x v="4"/>
    <m/>
    <m/>
    <n v="0.04"/>
    <n v="0"/>
    <m/>
    <m/>
    <n v="0"/>
    <m/>
    <m/>
    <m/>
    <m/>
    <m/>
    <x v="0"/>
    <s v="SANNIC00010002HI"/>
    <s v="C¡a. Minera San Nicolas S. A."/>
    <x v="138"/>
    <x v="138"/>
    <s v="C.H. Mini CC.HH. El Tingo"/>
    <x v="430"/>
    <x v="4"/>
    <x v="4"/>
    <x v="340"/>
    <x v="1"/>
    <s v="Instalado"/>
    <s v="Inoperativo"/>
    <s v="Autoproductor"/>
    <x v="2"/>
    <x v="0"/>
    <x v="0"/>
    <x v="0"/>
    <s v="Privado"/>
    <s v="CAJAMARCA"/>
    <s v="CAJAMARCA"/>
    <s v="HUALGAYOC"/>
    <s v="HUALGAYOC"/>
    <n v="0"/>
    <x v="7"/>
    <n v="0"/>
    <x v="0"/>
    <n v="0"/>
    <x v="0"/>
    <x v="0"/>
    <n v="0"/>
    <n v="0"/>
    <m/>
    <n v="3.3333333333333335E-3"/>
    <n v="0"/>
    <n v="7.6479999999999997"/>
    <n v="0"/>
    <n v="29"/>
    <s v="ESTIMADO"/>
    <m/>
  </r>
  <r>
    <s v="20"/>
    <x v="6"/>
    <s v="SANNIC"/>
    <s v="00010002"/>
    <s v="00010002"/>
    <x v="4"/>
    <m/>
    <m/>
    <n v="0.04"/>
    <n v="0"/>
    <m/>
    <m/>
    <n v="0"/>
    <m/>
    <m/>
    <m/>
    <m/>
    <m/>
    <x v="0"/>
    <s v="SANNIC00010002HI"/>
    <s v="C¡a. Minera San Nicolas S. A."/>
    <x v="138"/>
    <x v="138"/>
    <s v="C.H. Mini CC.HH. El Tingo"/>
    <x v="430"/>
    <x v="4"/>
    <x v="4"/>
    <x v="340"/>
    <x v="1"/>
    <s v="Instalado"/>
    <s v="Inoperativo"/>
    <s v="Autoproductor"/>
    <x v="2"/>
    <x v="0"/>
    <x v="0"/>
    <x v="0"/>
    <s v="Privado"/>
    <s v="CAJAMARCA"/>
    <s v="CAJAMARCA"/>
    <s v="HUALGAYOC"/>
    <s v="HUALGAYOC"/>
    <n v="0"/>
    <x v="7"/>
    <n v="0"/>
    <x v="0"/>
    <n v="0"/>
    <x v="0"/>
    <x v="0"/>
    <n v="0"/>
    <n v="0"/>
    <m/>
    <n v="3.3333333333333335E-3"/>
    <n v="0"/>
    <n v="7.6479999999999997"/>
    <n v="0"/>
    <n v="29"/>
    <s v="ESTIMADO"/>
    <m/>
  </r>
  <r>
    <s v="20"/>
    <x v="7"/>
    <s v="SANNIC"/>
    <s v="00010002"/>
    <s v="00010002"/>
    <x v="4"/>
    <m/>
    <m/>
    <n v="0.04"/>
    <n v="0"/>
    <m/>
    <m/>
    <n v="0"/>
    <m/>
    <m/>
    <m/>
    <m/>
    <m/>
    <x v="0"/>
    <s v="SANNIC00010002HI"/>
    <s v="C¡a. Minera San Nicolas S. A."/>
    <x v="138"/>
    <x v="138"/>
    <s v="C.H. Mini CC.HH. El Tingo"/>
    <x v="430"/>
    <x v="4"/>
    <x v="4"/>
    <x v="340"/>
    <x v="1"/>
    <s v="Instalado"/>
    <s v="Inoperativo"/>
    <s v="Autoproductor"/>
    <x v="2"/>
    <x v="0"/>
    <x v="0"/>
    <x v="0"/>
    <s v="Privado"/>
    <s v="CAJAMARCA"/>
    <s v="CAJAMARCA"/>
    <s v="HUALGAYOC"/>
    <s v="HUALGAYOC"/>
    <n v="0"/>
    <x v="7"/>
    <n v="0"/>
    <x v="0"/>
    <n v="0"/>
    <x v="0"/>
    <x v="0"/>
    <n v="0"/>
    <n v="0"/>
    <m/>
    <n v="3.3333333333333335E-3"/>
    <n v="0"/>
    <n v="7.6479999999999997"/>
    <n v="0"/>
    <n v="29"/>
    <s v="ESTIMADO"/>
    <m/>
  </r>
  <r>
    <s v="20"/>
    <x v="8"/>
    <s v="SANNIC"/>
    <s v="00010002"/>
    <s v="00010002"/>
    <x v="4"/>
    <m/>
    <m/>
    <n v="0.04"/>
    <n v="0"/>
    <m/>
    <m/>
    <n v="0"/>
    <m/>
    <m/>
    <m/>
    <m/>
    <m/>
    <x v="0"/>
    <s v="SANNIC00010002HI"/>
    <s v="C¡a. Minera San Nicolas S. A."/>
    <x v="138"/>
    <x v="138"/>
    <s v="C.H. Mini CC.HH. El Tingo"/>
    <x v="430"/>
    <x v="4"/>
    <x v="4"/>
    <x v="340"/>
    <x v="1"/>
    <s v="Instalado"/>
    <s v="Inoperativo"/>
    <s v="Autoproductor"/>
    <x v="2"/>
    <x v="0"/>
    <x v="0"/>
    <x v="0"/>
    <s v="Privado"/>
    <s v="CAJAMARCA"/>
    <s v="CAJAMARCA"/>
    <s v="HUALGAYOC"/>
    <s v="HUALGAYOC"/>
    <n v="0"/>
    <x v="7"/>
    <n v="0"/>
    <x v="0"/>
    <n v="0"/>
    <x v="0"/>
    <x v="0"/>
    <n v="0"/>
    <n v="0"/>
    <m/>
    <n v="3.3333333333333335E-3"/>
    <n v="0"/>
    <n v="7.6479999999999997"/>
    <n v="0"/>
    <n v="29"/>
    <s v="ESTIMADO"/>
    <m/>
  </r>
  <r>
    <s v="20"/>
    <x v="9"/>
    <s v="SANNIC"/>
    <s v="00010002"/>
    <s v="00010002"/>
    <x v="4"/>
    <m/>
    <m/>
    <n v="0.04"/>
    <n v="0"/>
    <m/>
    <m/>
    <n v="0"/>
    <m/>
    <m/>
    <m/>
    <m/>
    <m/>
    <x v="0"/>
    <s v="SANNIC00010002HI"/>
    <s v="C¡a. Minera San Nicolas S. A."/>
    <x v="138"/>
    <x v="138"/>
    <s v="C.H. Mini CC.HH. El Tingo"/>
    <x v="430"/>
    <x v="4"/>
    <x v="4"/>
    <x v="340"/>
    <x v="1"/>
    <s v="Instalado"/>
    <s v="Inoperativo"/>
    <s v="Autoproductor"/>
    <x v="2"/>
    <x v="0"/>
    <x v="0"/>
    <x v="0"/>
    <s v="Privado"/>
    <s v="CAJAMARCA"/>
    <s v="CAJAMARCA"/>
    <s v="HUALGAYOC"/>
    <s v="HUALGAYOC"/>
    <n v="0"/>
    <x v="7"/>
    <n v="0"/>
    <x v="0"/>
    <n v="0"/>
    <x v="0"/>
    <x v="0"/>
    <n v="0"/>
    <n v="0"/>
    <m/>
    <n v="3.3333333333333335E-3"/>
    <n v="0"/>
    <n v="7.6479999999999997"/>
    <n v="0"/>
    <n v="29"/>
    <s v="ESTIMADO"/>
    <m/>
  </r>
  <r>
    <s v="20"/>
    <x v="10"/>
    <s v="SANNIC"/>
    <s v="00010002"/>
    <s v="00010002"/>
    <x v="4"/>
    <m/>
    <m/>
    <n v="0.04"/>
    <n v="0"/>
    <m/>
    <m/>
    <n v="0"/>
    <m/>
    <m/>
    <m/>
    <m/>
    <m/>
    <x v="0"/>
    <s v="SANNIC00010002HI"/>
    <s v="C¡a. Minera San Nicolas S. A."/>
    <x v="138"/>
    <x v="138"/>
    <s v="C.H. Mini CC.HH. El Tingo"/>
    <x v="430"/>
    <x v="4"/>
    <x v="4"/>
    <x v="340"/>
    <x v="1"/>
    <s v="Instalado"/>
    <s v="Inoperativo"/>
    <s v="Autoproductor"/>
    <x v="2"/>
    <x v="0"/>
    <x v="0"/>
    <x v="0"/>
    <s v="Privado"/>
    <s v="CAJAMARCA"/>
    <s v="CAJAMARCA"/>
    <s v="HUALGAYOC"/>
    <s v="HUALGAYOC"/>
    <n v="0"/>
    <x v="7"/>
    <n v="0"/>
    <x v="0"/>
    <n v="0"/>
    <x v="0"/>
    <x v="0"/>
    <n v="0"/>
    <n v="0"/>
    <m/>
    <n v="3.3333333333333335E-3"/>
    <n v="0"/>
    <n v="7.6479999999999997"/>
    <n v="0"/>
    <n v="29"/>
    <s v="ESTIMADO"/>
    <m/>
  </r>
  <r>
    <s v="20"/>
    <x v="11"/>
    <s v="SANNIC"/>
    <s v="00010002"/>
    <s v="00010002"/>
    <x v="4"/>
    <m/>
    <m/>
    <n v="0.04"/>
    <n v="0"/>
    <m/>
    <m/>
    <n v="0"/>
    <m/>
    <m/>
    <m/>
    <m/>
    <m/>
    <x v="0"/>
    <s v="SANNIC00010002HI"/>
    <s v="C¡a. Minera San Nicolas S. A."/>
    <x v="138"/>
    <x v="138"/>
    <s v="C.H. Mini CC.HH. El Tingo"/>
    <x v="430"/>
    <x v="4"/>
    <x v="4"/>
    <x v="340"/>
    <x v="1"/>
    <s v="Instalado"/>
    <s v="Inoperativo"/>
    <s v="Autoproductor"/>
    <x v="2"/>
    <x v="0"/>
    <x v="0"/>
    <x v="0"/>
    <s v="Privado"/>
    <s v="CAJAMARCA"/>
    <s v="CAJAMARCA"/>
    <s v="HUALGAYOC"/>
    <s v="HUALGAYOC"/>
    <n v="0"/>
    <x v="7"/>
    <n v="0"/>
    <x v="0"/>
    <n v="0"/>
    <x v="0"/>
    <x v="0"/>
    <n v="0"/>
    <n v="0"/>
    <m/>
    <n v="3.3333333333333335E-3"/>
    <n v="0"/>
    <n v="7.6479999999999997"/>
    <n v="0"/>
    <n v="29"/>
    <s v="ESTIMADO"/>
    <m/>
  </r>
  <r>
    <s v="20"/>
    <x v="0"/>
    <s v="SANNIC"/>
    <s v="00010001"/>
    <s v="00010001"/>
    <x v="0"/>
    <m/>
    <m/>
    <n v="1.135"/>
    <n v="0"/>
    <m/>
    <m/>
    <n v="0"/>
    <m/>
    <m/>
    <m/>
    <m/>
    <m/>
    <x v="0"/>
    <s v="SANNIC00010001EL"/>
    <s v="C¡a. Minera San Nicolas S. A."/>
    <x v="138"/>
    <x v="138"/>
    <s v="C.T. San Nicolás"/>
    <x v="107"/>
    <x v="0"/>
    <x v="0"/>
    <x v="340"/>
    <x v="0"/>
    <s v="Instalado"/>
    <s v="Inoperativo"/>
    <s v="Autoproductor"/>
    <x v="2"/>
    <x v="0"/>
    <x v="0"/>
    <x v="0"/>
    <s v="Privado"/>
    <s v="CAJAMARCA"/>
    <s v="CAJAMARCA"/>
    <s v="HUALGAYOC"/>
    <s v="HUALGAYOC"/>
    <n v="0"/>
    <x v="0"/>
    <n v="0"/>
    <x v="0"/>
    <n v="0"/>
    <x v="0"/>
    <x v="0"/>
    <n v="0"/>
    <n v="0"/>
    <m/>
    <n v="9.4583333333333339E-2"/>
    <n v="0"/>
    <n v="7.6479999999999997"/>
    <n v="0"/>
    <n v="29"/>
    <s v="ESTIMADO"/>
    <m/>
  </r>
  <r>
    <s v="20"/>
    <x v="1"/>
    <s v="SANNIC"/>
    <s v="00010001"/>
    <s v="00010001"/>
    <x v="0"/>
    <m/>
    <m/>
    <n v="1.135"/>
    <n v="0"/>
    <m/>
    <m/>
    <n v="0"/>
    <m/>
    <m/>
    <m/>
    <m/>
    <m/>
    <x v="0"/>
    <s v="SANNIC00010001EL"/>
    <s v="C¡a. Minera San Nicolas S. A."/>
    <x v="138"/>
    <x v="138"/>
    <s v="C.T. San Nicolás"/>
    <x v="107"/>
    <x v="0"/>
    <x v="0"/>
    <x v="340"/>
    <x v="0"/>
    <s v="Instalado"/>
    <s v="Inoperativo"/>
    <s v="Autoproductor"/>
    <x v="2"/>
    <x v="0"/>
    <x v="0"/>
    <x v="0"/>
    <s v="Privado"/>
    <s v="CAJAMARCA"/>
    <s v="CAJAMARCA"/>
    <s v="HUALGAYOC"/>
    <s v="HUALGAYOC"/>
    <n v="0"/>
    <x v="0"/>
    <n v="0"/>
    <x v="0"/>
    <n v="0"/>
    <x v="0"/>
    <x v="0"/>
    <n v="0"/>
    <n v="0"/>
    <m/>
    <n v="9.4583333333333339E-2"/>
    <n v="0"/>
    <n v="7.6479999999999997"/>
    <n v="0"/>
    <n v="29"/>
    <s v="ESTIMADO"/>
    <m/>
  </r>
  <r>
    <s v="20"/>
    <x v="2"/>
    <s v="SANNIC"/>
    <s v="00010001"/>
    <s v="00010001"/>
    <x v="0"/>
    <m/>
    <m/>
    <n v="1.135"/>
    <n v="0"/>
    <m/>
    <m/>
    <n v="0"/>
    <m/>
    <m/>
    <m/>
    <m/>
    <m/>
    <x v="0"/>
    <s v="SANNIC00010001EL"/>
    <s v="C¡a. Minera San Nicolas S. A."/>
    <x v="138"/>
    <x v="138"/>
    <s v="C.T. San Nicolás"/>
    <x v="107"/>
    <x v="0"/>
    <x v="0"/>
    <x v="340"/>
    <x v="0"/>
    <s v="Instalado"/>
    <s v="Inoperativo"/>
    <s v="Autoproductor"/>
    <x v="2"/>
    <x v="0"/>
    <x v="0"/>
    <x v="0"/>
    <s v="Privado"/>
    <s v="CAJAMARCA"/>
    <s v="CAJAMARCA"/>
    <s v="HUALGAYOC"/>
    <s v="HUALGAYOC"/>
    <n v="0"/>
    <x v="0"/>
    <n v="0"/>
    <x v="0"/>
    <n v="0"/>
    <x v="0"/>
    <x v="0"/>
    <n v="0"/>
    <n v="0"/>
    <m/>
    <n v="9.4583333333333339E-2"/>
    <n v="0"/>
    <n v="7.6479999999999997"/>
    <n v="0"/>
    <n v="29"/>
    <s v="ESTIMADO"/>
    <m/>
  </r>
  <r>
    <s v="20"/>
    <x v="3"/>
    <s v="SANNIC"/>
    <s v="00010001"/>
    <s v="00010001"/>
    <x v="0"/>
    <m/>
    <m/>
    <n v="1.135"/>
    <n v="0"/>
    <m/>
    <m/>
    <n v="0"/>
    <m/>
    <m/>
    <m/>
    <m/>
    <m/>
    <x v="0"/>
    <s v="SANNIC00010001EL"/>
    <s v="C¡a. Minera San Nicolas S. A."/>
    <x v="138"/>
    <x v="138"/>
    <s v="C.T. San Nicolás"/>
    <x v="107"/>
    <x v="0"/>
    <x v="0"/>
    <x v="340"/>
    <x v="0"/>
    <s v="Instalado"/>
    <s v="Inoperativo"/>
    <s v="Autoproductor"/>
    <x v="2"/>
    <x v="0"/>
    <x v="0"/>
    <x v="0"/>
    <s v="Privado"/>
    <s v="CAJAMARCA"/>
    <s v="CAJAMARCA"/>
    <s v="HUALGAYOC"/>
    <s v="HUALGAYOC"/>
    <n v="0"/>
    <x v="0"/>
    <n v="0"/>
    <x v="0"/>
    <n v="0"/>
    <x v="0"/>
    <x v="0"/>
    <n v="0"/>
    <n v="0"/>
    <m/>
    <n v="9.4583333333333339E-2"/>
    <n v="0"/>
    <n v="7.6479999999999997"/>
    <n v="0"/>
    <n v="29"/>
    <s v="ESTIMADO"/>
    <m/>
  </r>
  <r>
    <s v="20"/>
    <x v="4"/>
    <s v="SANNIC"/>
    <s v="00010001"/>
    <s v="00010001"/>
    <x v="0"/>
    <m/>
    <m/>
    <n v="1.135"/>
    <n v="0"/>
    <m/>
    <m/>
    <n v="0"/>
    <m/>
    <m/>
    <m/>
    <m/>
    <m/>
    <x v="0"/>
    <s v="SANNIC00010001EL"/>
    <s v="C¡a. Minera San Nicolas S. A."/>
    <x v="138"/>
    <x v="138"/>
    <s v="C.T. San Nicolás"/>
    <x v="107"/>
    <x v="0"/>
    <x v="0"/>
    <x v="340"/>
    <x v="0"/>
    <s v="Instalado"/>
    <s v="Inoperativo"/>
    <s v="Autoproductor"/>
    <x v="2"/>
    <x v="0"/>
    <x v="0"/>
    <x v="0"/>
    <s v="Privado"/>
    <s v="CAJAMARCA"/>
    <s v="CAJAMARCA"/>
    <s v="HUALGAYOC"/>
    <s v="HUALGAYOC"/>
    <n v="0"/>
    <x v="0"/>
    <n v="0"/>
    <x v="0"/>
    <n v="0"/>
    <x v="0"/>
    <x v="0"/>
    <n v="0"/>
    <n v="0"/>
    <m/>
    <n v="9.4583333333333339E-2"/>
    <n v="0"/>
    <n v="7.6479999999999997"/>
    <n v="0"/>
    <n v="29"/>
    <s v="ESTIMADO"/>
    <m/>
  </r>
  <r>
    <s v="20"/>
    <x v="5"/>
    <s v="SANNIC"/>
    <s v="00010001"/>
    <s v="00010001"/>
    <x v="0"/>
    <m/>
    <m/>
    <n v="1.135"/>
    <n v="0"/>
    <m/>
    <m/>
    <n v="0"/>
    <m/>
    <m/>
    <m/>
    <m/>
    <m/>
    <x v="0"/>
    <s v="SANNIC00010001EL"/>
    <s v="C¡a. Minera San Nicolas S. A."/>
    <x v="138"/>
    <x v="138"/>
    <s v="C.T. San Nicolás"/>
    <x v="107"/>
    <x v="0"/>
    <x v="0"/>
    <x v="340"/>
    <x v="0"/>
    <s v="Instalado"/>
    <s v="Inoperativo"/>
    <s v="Autoproductor"/>
    <x v="2"/>
    <x v="0"/>
    <x v="0"/>
    <x v="0"/>
    <s v="Privado"/>
    <s v="CAJAMARCA"/>
    <s v="CAJAMARCA"/>
    <s v="HUALGAYOC"/>
    <s v="HUALGAYOC"/>
    <n v="0"/>
    <x v="0"/>
    <n v="0"/>
    <x v="0"/>
    <n v="0"/>
    <x v="0"/>
    <x v="0"/>
    <n v="0"/>
    <n v="0"/>
    <m/>
    <n v="9.4583333333333339E-2"/>
    <n v="0"/>
    <n v="7.6479999999999997"/>
    <n v="0"/>
    <n v="29"/>
    <s v="ESTIMADO"/>
    <m/>
  </r>
  <r>
    <s v="20"/>
    <x v="6"/>
    <s v="SANNIC"/>
    <s v="00010001"/>
    <s v="00010001"/>
    <x v="0"/>
    <m/>
    <m/>
    <n v="1.135"/>
    <n v="0"/>
    <m/>
    <m/>
    <n v="0"/>
    <m/>
    <m/>
    <m/>
    <m/>
    <m/>
    <x v="0"/>
    <s v="SANNIC00010001EL"/>
    <s v="C¡a. Minera San Nicolas S. A."/>
    <x v="138"/>
    <x v="138"/>
    <s v="C.T. San Nicolás"/>
    <x v="107"/>
    <x v="0"/>
    <x v="0"/>
    <x v="340"/>
    <x v="0"/>
    <s v="Instalado"/>
    <s v="Inoperativo"/>
    <s v="Autoproductor"/>
    <x v="2"/>
    <x v="0"/>
    <x v="0"/>
    <x v="0"/>
    <s v="Privado"/>
    <s v="CAJAMARCA"/>
    <s v="CAJAMARCA"/>
    <s v="HUALGAYOC"/>
    <s v="HUALGAYOC"/>
    <n v="0"/>
    <x v="0"/>
    <n v="0"/>
    <x v="0"/>
    <n v="0"/>
    <x v="0"/>
    <x v="0"/>
    <n v="0"/>
    <n v="0"/>
    <m/>
    <n v="9.4583333333333339E-2"/>
    <n v="0"/>
    <n v="7.6479999999999997"/>
    <n v="0"/>
    <n v="29"/>
    <s v="ESTIMADO"/>
    <m/>
  </r>
  <r>
    <s v="20"/>
    <x v="7"/>
    <s v="SANNIC"/>
    <s v="00010001"/>
    <s v="00010001"/>
    <x v="0"/>
    <m/>
    <m/>
    <n v="1.135"/>
    <n v="0"/>
    <m/>
    <m/>
    <n v="0"/>
    <m/>
    <m/>
    <m/>
    <m/>
    <m/>
    <x v="0"/>
    <s v="SANNIC00010001EL"/>
    <s v="C¡a. Minera San Nicolas S. A."/>
    <x v="138"/>
    <x v="138"/>
    <s v="C.T. San Nicolás"/>
    <x v="107"/>
    <x v="0"/>
    <x v="0"/>
    <x v="340"/>
    <x v="0"/>
    <s v="Instalado"/>
    <s v="Inoperativo"/>
    <s v="Autoproductor"/>
    <x v="2"/>
    <x v="0"/>
    <x v="0"/>
    <x v="0"/>
    <s v="Privado"/>
    <s v="CAJAMARCA"/>
    <s v="CAJAMARCA"/>
    <s v="HUALGAYOC"/>
    <s v="HUALGAYOC"/>
    <n v="0"/>
    <x v="0"/>
    <n v="0"/>
    <x v="0"/>
    <n v="0"/>
    <x v="0"/>
    <x v="0"/>
    <n v="0"/>
    <n v="0"/>
    <m/>
    <n v="9.4583333333333339E-2"/>
    <n v="0"/>
    <n v="7.6479999999999997"/>
    <n v="0"/>
    <n v="29"/>
    <s v="ESTIMADO"/>
    <m/>
  </r>
  <r>
    <s v="20"/>
    <x v="8"/>
    <s v="SANNIC"/>
    <s v="00010001"/>
    <s v="00010001"/>
    <x v="0"/>
    <m/>
    <m/>
    <n v="1.135"/>
    <n v="0"/>
    <m/>
    <m/>
    <n v="0"/>
    <m/>
    <m/>
    <m/>
    <m/>
    <m/>
    <x v="0"/>
    <s v="SANNIC00010001EL"/>
    <s v="C¡a. Minera San Nicolas S. A."/>
    <x v="138"/>
    <x v="138"/>
    <s v="C.T. San Nicolás"/>
    <x v="107"/>
    <x v="0"/>
    <x v="0"/>
    <x v="340"/>
    <x v="0"/>
    <s v="Instalado"/>
    <s v="Inoperativo"/>
    <s v="Autoproductor"/>
    <x v="2"/>
    <x v="0"/>
    <x v="0"/>
    <x v="0"/>
    <s v="Privado"/>
    <s v="CAJAMARCA"/>
    <s v="CAJAMARCA"/>
    <s v="HUALGAYOC"/>
    <s v="HUALGAYOC"/>
    <n v="0"/>
    <x v="0"/>
    <n v="0"/>
    <x v="0"/>
    <n v="0"/>
    <x v="0"/>
    <x v="0"/>
    <n v="0"/>
    <n v="0"/>
    <m/>
    <n v="9.4583333333333339E-2"/>
    <n v="0"/>
    <n v="7.6479999999999997"/>
    <n v="0"/>
    <n v="29"/>
    <s v="ESTIMADO"/>
    <m/>
  </r>
  <r>
    <s v="20"/>
    <x v="9"/>
    <s v="SANNIC"/>
    <s v="00010001"/>
    <s v="00010001"/>
    <x v="0"/>
    <m/>
    <m/>
    <n v="1.135"/>
    <n v="0"/>
    <m/>
    <m/>
    <n v="0"/>
    <m/>
    <m/>
    <m/>
    <m/>
    <m/>
    <x v="0"/>
    <s v="SANNIC00010001EL"/>
    <s v="C¡a. Minera San Nicolas S. A."/>
    <x v="138"/>
    <x v="138"/>
    <s v="C.T. San Nicolás"/>
    <x v="107"/>
    <x v="0"/>
    <x v="0"/>
    <x v="340"/>
    <x v="0"/>
    <s v="Instalado"/>
    <s v="Inoperativo"/>
    <s v="Autoproductor"/>
    <x v="2"/>
    <x v="0"/>
    <x v="0"/>
    <x v="0"/>
    <s v="Privado"/>
    <s v="CAJAMARCA"/>
    <s v="CAJAMARCA"/>
    <s v="HUALGAYOC"/>
    <s v="HUALGAYOC"/>
    <n v="0"/>
    <x v="0"/>
    <n v="0"/>
    <x v="0"/>
    <n v="0"/>
    <x v="0"/>
    <x v="0"/>
    <n v="0"/>
    <n v="0"/>
    <m/>
    <n v="9.4583333333333339E-2"/>
    <n v="0"/>
    <n v="7.6479999999999997"/>
    <n v="0"/>
    <n v="29"/>
    <s v="ESTIMADO"/>
    <m/>
  </r>
  <r>
    <s v="20"/>
    <x v="10"/>
    <s v="SANNIC"/>
    <s v="00010001"/>
    <s v="00010001"/>
    <x v="0"/>
    <m/>
    <m/>
    <n v="1.135"/>
    <n v="0"/>
    <m/>
    <m/>
    <n v="0"/>
    <m/>
    <m/>
    <m/>
    <m/>
    <m/>
    <x v="0"/>
    <s v="SANNIC00010001EL"/>
    <s v="C¡a. Minera San Nicolas S. A."/>
    <x v="138"/>
    <x v="138"/>
    <s v="C.T. San Nicolás"/>
    <x v="107"/>
    <x v="0"/>
    <x v="0"/>
    <x v="340"/>
    <x v="0"/>
    <s v="Instalado"/>
    <s v="Inoperativo"/>
    <s v="Autoproductor"/>
    <x v="2"/>
    <x v="0"/>
    <x v="0"/>
    <x v="0"/>
    <s v="Privado"/>
    <s v="CAJAMARCA"/>
    <s v="CAJAMARCA"/>
    <s v="HUALGAYOC"/>
    <s v="HUALGAYOC"/>
    <n v="0"/>
    <x v="0"/>
    <n v="0"/>
    <x v="0"/>
    <n v="0"/>
    <x v="0"/>
    <x v="0"/>
    <n v="0"/>
    <n v="0"/>
    <m/>
    <n v="9.4583333333333339E-2"/>
    <n v="0"/>
    <n v="7.6479999999999997"/>
    <n v="0"/>
    <n v="29"/>
    <s v="ESTIMADO"/>
    <m/>
  </r>
  <r>
    <s v="20"/>
    <x v="11"/>
    <s v="SANNIC"/>
    <s v="00010001"/>
    <s v="00010001"/>
    <x v="0"/>
    <m/>
    <m/>
    <n v="1.135"/>
    <n v="0"/>
    <m/>
    <m/>
    <n v="0"/>
    <m/>
    <m/>
    <m/>
    <m/>
    <m/>
    <x v="0"/>
    <s v="SANNIC00010001EL"/>
    <s v="C¡a. Minera San Nicolas S. A."/>
    <x v="138"/>
    <x v="138"/>
    <s v="C.T. San Nicolás"/>
    <x v="107"/>
    <x v="0"/>
    <x v="0"/>
    <x v="340"/>
    <x v="0"/>
    <s v="Instalado"/>
    <s v="Inoperativo"/>
    <s v="Autoproductor"/>
    <x v="2"/>
    <x v="0"/>
    <x v="0"/>
    <x v="0"/>
    <s v="Privado"/>
    <s v="CAJAMARCA"/>
    <s v="CAJAMARCA"/>
    <s v="HUALGAYOC"/>
    <s v="HUALGAYOC"/>
    <n v="0"/>
    <x v="0"/>
    <n v="0"/>
    <x v="0"/>
    <n v="0"/>
    <x v="0"/>
    <x v="0"/>
    <n v="0"/>
    <n v="0"/>
    <m/>
    <n v="9.4583333333333339E-2"/>
    <n v="0"/>
    <n v="7.6479999999999997"/>
    <n v="0"/>
    <n v="29"/>
    <s v="ESTIMADO"/>
    <m/>
  </r>
  <r>
    <s v="20"/>
    <x v="0"/>
    <s v="CORPCE"/>
    <s v="33109100"/>
    <s v="33109100"/>
    <x v="0"/>
    <m/>
    <m/>
    <n v="1.47"/>
    <n v="1.2495000000000001"/>
    <m/>
    <m/>
    <n v="4.8701575022284791"/>
    <m/>
    <m/>
    <m/>
    <m/>
    <m/>
    <x v="0"/>
    <s v="CORPCE33109100EL"/>
    <s v="Corporaci¢n Ceramica S.A."/>
    <x v="139"/>
    <x v="139"/>
    <s v="Corporación 1"/>
    <x v="431"/>
    <x v="0"/>
    <x v="0"/>
    <x v="340"/>
    <x v="0"/>
    <s v="Instalado"/>
    <s v="Operativo"/>
    <s v="Autoproductor"/>
    <x v="2"/>
    <x v="0"/>
    <x v="0"/>
    <x v="0"/>
    <s v="Privado"/>
    <s v="LIMA"/>
    <s v="LIMA"/>
    <s v="LIMA"/>
    <s v="SAN MARTIN DE PORRES"/>
    <n v="0"/>
    <x v="0"/>
    <n v="0"/>
    <x v="0"/>
    <n v="0"/>
    <x v="0"/>
    <x v="0"/>
    <n v="4.8701575022284791"/>
    <n v="4.8701575022284792E-3"/>
    <m/>
    <n v="0.1225"/>
    <n v="0.10412500000000001"/>
    <n v="7.6479999999999997"/>
    <n v="0"/>
    <n v="34"/>
    <s v="ESTIMADO"/>
    <m/>
  </r>
  <r>
    <s v="20"/>
    <x v="1"/>
    <s v="CORPCE"/>
    <s v="33109100"/>
    <s v="33109100"/>
    <x v="0"/>
    <m/>
    <m/>
    <n v="1.47"/>
    <n v="1.2495000000000001"/>
    <m/>
    <m/>
    <n v="4.8701575022284791"/>
    <m/>
    <m/>
    <m/>
    <m/>
    <m/>
    <x v="0"/>
    <s v="CORPCE33109100EL"/>
    <s v="Corporaci¢n Ceramica S.A."/>
    <x v="139"/>
    <x v="139"/>
    <s v="Corporación 1"/>
    <x v="431"/>
    <x v="0"/>
    <x v="0"/>
    <x v="340"/>
    <x v="0"/>
    <s v="Instalado"/>
    <s v="Operativo"/>
    <s v="Autoproductor"/>
    <x v="2"/>
    <x v="0"/>
    <x v="0"/>
    <x v="0"/>
    <s v="Privado"/>
    <s v="LIMA"/>
    <s v="LIMA"/>
    <s v="LIMA"/>
    <s v="SAN MARTIN DE PORRES"/>
    <n v="0"/>
    <x v="0"/>
    <n v="0"/>
    <x v="0"/>
    <n v="0"/>
    <x v="0"/>
    <x v="0"/>
    <n v="4.8701575022284791"/>
    <n v="4.8701575022284792E-3"/>
    <m/>
    <n v="0.1225"/>
    <n v="0.10412500000000001"/>
    <n v="7.6479999999999997"/>
    <n v="0"/>
    <n v="34"/>
    <s v="ESTIMADO"/>
    <m/>
  </r>
  <r>
    <s v="20"/>
    <x v="2"/>
    <s v="CORPCE"/>
    <s v="33109100"/>
    <s v="33109100"/>
    <x v="0"/>
    <m/>
    <m/>
    <n v="1.47"/>
    <n v="1.2495000000000001"/>
    <m/>
    <m/>
    <n v="4.8701575022284791"/>
    <m/>
    <m/>
    <m/>
    <m/>
    <m/>
    <x v="0"/>
    <s v="CORPCE33109100EL"/>
    <s v="Corporaci¢n Ceramica S.A."/>
    <x v="139"/>
    <x v="139"/>
    <s v="Corporación 1"/>
    <x v="431"/>
    <x v="0"/>
    <x v="0"/>
    <x v="340"/>
    <x v="0"/>
    <s v="Instalado"/>
    <s v="Operativo"/>
    <s v="Autoproductor"/>
    <x v="2"/>
    <x v="0"/>
    <x v="0"/>
    <x v="0"/>
    <s v="Privado"/>
    <s v="LIMA"/>
    <s v="LIMA"/>
    <s v="LIMA"/>
    <s v="SAN MARTIN DE PORRES"/>
    <n v="0"/>
    <x v="0"/>
    <n v="0"/>
    <x v="0"/>
    <n v="0"/>
    <x v="0"/>
    <x v="0"/>
    <n v="4.8701575022284791"/>
    <n v="4.8701575022284792E-3"/>
    <m/>
    <n v="0.1225"/>
    <n v="0.10412500000000001"/>
    <n v="7.6479999999999997"/>
    <n v="0"/>
    <n v="34"/>
    <s v="ESTIMADO"/>
    <m/>
  </r>
  <r>
    <s v="20"/>
    <x v="3"/>
    <s v="CORPCE"/>
    <s v="33109100"/>
    <s v="33109100"/>
    <x v="0"/>
    <m/>
    <m/>
    <n v="1.47"/>
    <n v="1.2495000000000001"/>
    <m/>
    <m/>
    <n v="4.8701575022284791"/>
    <m/>
    <m/>
    <m/>
    <m/>
    <m/>
    <x v="0"/>
    <s v="CORPCE33109100EL"/>
    <s v="Corporaci¢n Ceramica S.A."/>
    <x v="139"/>
    <x v="139"/>
    <s v="Corporación 1"/>
    <x v="431"/>
    <x v="0"/>
    <x v="0"/>
    <x v="340"/>
    <x v="0"/>
    <s v="Instalado"/>
    <s v="Operativo"/>
    <s v="Autoproductor"/>
    <x v="2"/>
    <x v="0"/>
    <x v="0"/>
    <x v="0"/>
    <s v="Privado"/>
    <s v="LIMA"/>
    <s v="LIMA"/>
    <s v="LIMA"/>
    <s v="SAN MARTIN DE PORRES"/>
    <n v="0"/>
    <x v="0"/>
    <n v="0"/>
    <x v="0"/>
    <n v="0"/>
    <x v="0"/>
    <x v="0"/>
    <n v="4.8701575022284791"/>
    <n v="4.8701575022284792E-3"/>
    <m/>
    <n v="0.1225"/>
    <n v="0.10412500000000001"/>
    <n v="7.6479999999999997"/>
    <n v="0"/>
    <n v="34"/>
    <s v="ESTIMADO"/>
    <m/>
  </r>
  <r>
    <s v="20"/>
    <x v="4"/>
    <s v="CORPCE"/>
    <s v="33109100"/>
    <s v="33109100"/>
    <x v="0"/>
    <m/>
    <m/>
    <n v="1.47"/>
    <n v="1.2495000000000001"/>
    <m/>
    <m/>
    <n v="4.8701575022284791"/>
    <m/>
    <m/>
    <m/>
    <m/>
    <m/>
    <x v="0"/>
    <s v="CORPCE33109100EL"/>
    <s v="Corporaci¢n Ceramica S.A."/>
    <x v="139"/>
    <x v="139"/>
    <s v="Corporación 1"/>
    <x v="431"/>
    <x v="0"/>
    <x v="0"/>
    <x v="340"/>
    <x v="0"/>
    <s v="Instalado"/>
    <s v="Operativo"/>
    <s v="Autoproductor"/>
    <x v="2"/>
    <x v="0"/>
    <x v="0"/>
    <x v="0"/>
    <s v="Privado"/>
    <s v="LIMA"/>
    <s v="LIMA"/>
    <s v="LIMA"/>
    <s v="SAN MARTIN DE PORRES"/>
    <n v="0"/>
    <x v="0"/>
    <n v="0"/>
    <x v="0"/>
    <n v="0"/>
    <x v="0"/>
    <x v="0"/>
    <n v="4.8701575022284791"/>
    <n v="4.8701575022284792E-3"/>
    <m/>
    <n v="0.1225"/>
    <n v="0.10412500000000001"/>
    <n v="7.6479999999999997"/>
    <n v="0"/>
    <n v="34"/>
    <s v="ESTIMADO"/>
    <m/>
  </r>
  <r>
    <s v="20"/>
    <x v="5"/>
    <s v="CORPCE"/>
    <s v="33109100"/>
    <s v="33109100"/>
    <x v="0"/>
    <m/>
    <m/>
    <n v="1.47"/>
    <n v="1.2495000000000001"/>
    <m/>
    <m/>
    <n v="4.8701575022284791"/>
    <m/>
    <m/>
    <m/>
    <m/>
    <m/>
    <x v="0"/>
    <s v="CORPCE33109100EL"/>
    <s v="Corporaci¢n Ceramica S.A."/>
    <x v="139"/>
    <x v="139"/>
    <s v="Corporación 1"/>
    <x v="431"/>
    <x v="0"/>
    <x v="0"/>
    <x v="340"/>
    <x v="0"/>
    <s v="Instalado"/>
    <s v="Operativo"/>
    <s v="Autoproductor"/>
    <x v="2"/>
    <x v="0"/>
    <x v="0"/>
    <x v="0"/>
    <s v="Privado"/>
    <s v="LIMA"/>
    <s v="LIMA"/>
    <s v="LIMA"/>
    <s v="SAN MARTIN DE PORRES"/>
    <n v="0"/>
    <x v="0"/>
    <n v="0"/>
    <x v="0"/>
    <n v="0"/>
    <x v="0"/>
    <x v="0"/>
    <n v="4.8701575022284791"/>
    <n v="4.8701575022284792E-3"/>
    <m/>
    <n v="0.1225"/>
    <n v="0.10412500000000001"/>
    <n v="7.6479999999999997"/>
    <n v="0"/>
    <n v="34"/>
    <s v="ESTIMADO"/>
    <m/>
  </r>
  <r>
    <s v="20"/>
    <x v="6"/>
    <s v="CORPCE"/>
    <s v="33109100"/>
    <s v="33109100"/>
    <x v="0"/>
    <m/>
    <m/>
    <n v="1.47"/>
    <n v="1.2495000000000001"/>
    <m/>
    <m/>
    <n v="4.8701575022284791"/>
    <m/>
    <m/>
    <m/>
    <m/>
    <m/>
    <x v="0"/>
    <s v="CORPCE33109100EL"/>
    <s v="Corporaci¢n Ceramica S.A."/>
    <x v="139"/>
    <x v="139"/>
    <s v="Corporación 1"/>
    <x v="431"/>
    <x v="0"/>
    <x v="0"/>
    <x v="340"/>
    <x v="0"/>
    <s v="Instalado"/>
    <s v="Operativo"/>
    <s v="Autoproductor"/>
    <x v="2"/>
    <x v="0"/>
    <x v="0"/>
    <x v="0"/>
    <s v="Privado"/>
    <s v="LIMA"/>
    <s v="LIMA"/>
    <s v="LIMA"/>
    <s v="SAN MARTIN DE PORRES"/>
    <n v="0"/>
    <x v="0"/>
    <n v="0"/>
    <x v="0"/>
    <n v="0"/>
    <x v="0"/>
    <x v="0"/>
    <n v="4.8701575022284791"/>
    <n v="4.8701575022284792E-3"/>
    <m/>
    <n v="0.1225"/>
    <n v="0.10412500000000001"/>
    <n v="7.6479999999999997"/>
    <n v="0"/>
    <n v="34"/>
    <s v="ESTIMADO"/>
    <m/>
  </r>
  <r>
    <s v="20"/>
    <x v="7"/>
    <s v="CORPCE"/>
    <s v="33109100"/>
    <s v="33109100"/>
    <x v="0"/>
    <m/>
    <m/>
    <n v="1.47"/>
    <n v="1.2495000000000001"/>
    <m/>
    <m/>
    <n v="4.8701575022284791"/>
    <m/>
    <m/>
    <m/>
    <m/>
    <m/>
    <x v="0"/>
    <s v="CORPCE33109100EL"/>
    <s v="Corporaci¢n Ceramica S.A."/>
    <x v="139"/>
    <x v="139"/>
    <s v="Corporación 1"/>
    <x v="431"/>
    <x v="0"/>
    <x v="0"/>
    <x v="340"/>
    <x v="0"/>
    <s v="Instalado"/>
    <s v="Operativo"/>
    <s v="Autoproductor"/>
    <x v="2"/>
    <x v="0"/>
    <x v="0"/>
    <x v="0"/>
    <s v="Privado"/>
    <s v="LIMA"/>
    <s v="LIMA"/>
    <s v="LIMA"/>
    <s v="SAN MARTIN DE PORRES"/>
    <n v="0"/>
    <x v="0"/>
    <n v="0"/>
    <x v="0"/>
    <n v="0"/>
    <x v="0"/>
    <x v="0"/>
    <n v="4.8701575022284791"/>
    <n v="4.8701575022284792E-3"/>
    <m/>
    <n v="0.1225"/>
    <n v="0.10412500000000001"/>
    <n v="7.6479999999999997"/>
    <n v="0"/>
    <n v="34"/>
    <s v="ESTIMADO"/>
    <m/>
  </r>
  <r>
    <s v="20"/>
    <x v="8"/>
    <s v="CORPCE"/>
    <s v="33109100"/>
    <s v="33109100"/>
    <x v="0"/>
    <m/>
    <m/>
    <n v="1.47"/>
    <n v="1.2495000000000001"/>
    <m/>
    <m/>
    <n v="4.8701575022284791"/>
    <m/>
    <m/>
    <m/>
    <m/>
    <m/>
    <x v="0"/>
    <s v="CORPCE33109100EL"/>
    <s v="Corporaci¢n Ceramica S.A."/>
    <x v="139"/>
    <x v="139"/>
    <s v="Corporación 1"/>
    <x v="431"/>
    <x v="0"/>
    <x v="0"/>
    <x v="340"/>
    <x v="0"/>
    <s v="Instalado"/>
    <s v="Operativo"/>
    <s v="Autoproductor"/>
    <x v="2"/>
    <x v="0"/>
    <x v="0"/>
    <x v="0"/>
    <s v="Privado"/>
    <s v="LIMA"/>
    <s v="LIMA"/>
    <s v="LIMA"/>
    <s v="SAN MARTIN DE PORRES"/>
    <n v="0"/>
    <x v="0"/>
    <n v="0"/>
    <x v="0"/>
    <n v="0"/>
    <x v="0"/>
    <x v="0"/>
    <n v="4.8701575022284791"/>
    <n v="4.8701575022284792E-3"/>
    <m/>
    <n v="0.1225"/>
    <n v="0.10412500000000001"/>
    <n v="7.6479999999999997"/>
    <n v="0"/>
    <n v="34"/>
    <s v="ESTIMADO"/>
    <m/>
  </r>
  <r>
    <s v="20"/>
    <x v="9"/>
    <s v="CORPCE"/>
    <s v="33109100"/>
    <s v="33109100"/>
    <x v="0"/>
    <m/>
    <m/>
    <n v="1.47"/>
    <n v="1.2495000000000001"/>
    <m/>
    <m/>
    <n v="4.8701575022284791"/>
    <m/>
    <m/>
    <m/>
    <m/>
    <m/>
    <x v="0"/>
    <s v="CORPCE33109100EL"/>
    <s v="Corporaci¢n Ceramica S.A."/>
    <x v="139"/>
    <x v="139"/>
    <s v="Corporación 1"/>
    <x v="431"/>
    <x v="0"/>
    <x v="0"/>
    <x v="340"/>
    <x v="0"/>
    <s v="Instalado"/>
    <s v="Operativo"/>
    <s v="Autoproductor"/>
    <x v="2"/>
    <x v="0"/>
    <x v="0"/>
    <x v="0"/>
    <s v="Privado"/>
    <s v="LIMA"/>
    <s v="LIMA"/>
    <s v="LIMA"/>
    <s v="SAN MARTIN DE PORRES"/>
    <n v="0"/>
    <x v="0"/>
    <n v="0"/>
    <x v="0"/>
    <n v="0"/>
    <x v="0"/>
    <x v="0"/>
    <n v="4.8701575022284791"/>
    <n v="4.8701575022284792E-3"/>
    <m/>
    <n v="0.1225"/>
    <n v="0.10412500000000001"/>
    <n v="7.6479999999999997"/>
    <n v="0"/>
    <n v="34"/>
    <s v="ESTIMADO"/>
    <m/>
  </r>
  <r>
    <s v="20"/>
    <x v="10"/>
    <s v="CORPCE"/>
    <s v="33109100"/>
    <s v="33109100"/>
    <x v="0"/>
    <m/>
    <m/>
    <n v="1.47"/>
    <n v="1.2495000000000001"/>
    <m/>
    <m/>
    <n v="4.8701575022284791"/>
    <m/>
    <m/>
    <m/>
    <m/>
    <m/>
    <x v="0"/>
    <s v="CORPCE33109100EL"/>
    <s v="Corporaci¢n Ceramica S.A."/>
    <x v="139"/>
    <x v="139"/>
    <s v="Corporación 1"/>
    <x v="431"/>
    <x v="0"/>
    <x v="0"/>
    <x v="340"/>
    <x v="0"/>
    <s v="Instalado"/>
    <s v="Operativo"/>
    <s v="Autoproductor"/>
    <x v="2"/>
    <x v="0"/>
    <x v="0"/>
    <x v="0"/>
    <s v="Privado"/>
    <s v="LIMA"/>
    <s v="LIMA"/>
    <s v="LIMA"/>
    <s v="SAN MARTIN DE PORRES"/>
    <n v="0"/>
    <x v="0"/>
    <n v="0"/>
    <x v="0"/>
    <n v="0"/>
    <x v="0"/>
    <x v="0"/>
    <n v="4.8701575022284791"/>
    <n v="4.8701575022284792E-3"/>
    <m/>
    <n v="0.1225"/>
    <n v="0.10412500000000001"/>
    <n v="7.6479999999999997"/>
    <n v="0"/>
    <n v="34"/>
    <s v="ESTIMADO"/>
    <m/>
  </r>
  <r>
    <s v="20"/>
    <x v="11"/>
    <s v="CORPCE"/>
    <s v="33109100"/>
    <s v="33109100"/>
    <x v="0"/>
    <m/>
    <m/>
    <n v="1.47"/>
    <n v="1.2495000000000001"/>
    <m/>
    <m/>
    <n v="4.8701575022284791"/>
    <m/>
    <m/>
    <m/>
    <m/>
    <m/>
    <x v="0"/>
    <s v="CORPCE33109100EL"/>
    <s v="Corporaci¢n Ceramica S.A."/>
    <x v="139"/>
    <x v="139"/>
    <s v="Corporación 1"/>
    <x v="431"/>
    <x v="0"/>
    <x v="0"/>
    <x v="340"/>
    <x v="0"/>
    <s v="Instalado"/>
    <s v="Operativo"/>
    <s v="Autoproductor"/>
    <x v="2"/>
    <x v="0"/>
    <x v="0"/>
    <x v="0"/>
    <s v="Privado"/>
    <s v="LIMA"/>
    <s v="LIMA"/>
    <s v="LIMA"/>
    <s v="SAN MARTIN DE PORRES"/>
    <n v="0"/>
    <x v="0"/>
    <n v="0"/>
    <x v="0"/>
    <n v="0"/>
    <x v="0"/>
    <x v="0"/>
    <n v="4.8701575022284791"/>
    <n v="4.8701575022284792E-3"/>
    <m/>
    <n v="0.1225"/>
    <n v="0.10412500000000001"/>
    <n v="7.6479999999999997"/>
    <n v="0"/>
    <n v="34"/>
    <s v="ESTIMADO"/>
    <m/>
  </r>
  <r>
    <s v="20"/>
    <x v="0"/>
    <s v="CORPCE"/>
    <s v="33109200"/>
    <s v="33109200"/>
    <x v="0"/>
    <m/>
    <m/>
    <n v="0.70399999999999996"/>
    <n v="0.66879999999999995"/>
    <m/>
    <m/>
    <n v="4.6017986441011205"/>
    <m/>
    <m/>
    <m/>
    <m/>
    <m/>
    <x v="0"/>
    <s v="CORPCE33109200EL"/>
    <s v="Corporaci¢n Ceramica S.A."/>
    <x v="139"/>
    <x v="139"/>
    <s v="Corporación 2"/>
    <x v="432"/>
    <x v="0"/>
    <x v="0"/>
    <x v="340"/>
    <x v="0"/>
    <s v="Instalado"/>
    <s v="Operativo"/>
    <s v="Autoproductor"/>
    <x v="2"/>
    <x v="0"/>
    <x v="0"/>
    <x v="0"/>
    <s v="Privado"/>
    <s v="LIMA"/>
    <s v="CALLAO"/>
    <s v="CALLAO"/>
    <s v="CALLAO"/>
    <n v="0"/>
    <x v="0"/>
    <n v="0"/>
    <x v="0"/>
    <n v="0"/>
    <x v="0"/>
    <x v="0"/>
    <n v="4.6017986441011205"/>
    <n v="4.6017986441011204E-3"/>
    <m/>
    <n v="5.8666666666666666E-2"/>
    <n v="5.5733333333333329E-2"/>
    <n v="7.6479999999999997"/>
    <n v="0"/>
    <n v="34"/>
    <s v="ESTIMADO"/>
    <m/>
  </r>
  <r>
    <s v="20"/>
    <x v="1"/>
    <s v="CORPCE"/>
    <s v="33109200"/>
    <s v="33109200"/>
    <x v="0"/>
    <m/>
    <m/>
    <n v="0.70399999999999996"/>
    <n v="0.66879999999999995"/>
    <m/>
    <m/>
    <n v="4.6017986441011205"/>
    <m/>
    <m/>
    <m/>
    <m/>
    <m/>
    <x v="0"/>
    <s v="CORPCE33109200EL"/>
    <s v="Corporaci¢n Ceramica S.A."/>
    <x v="139"/>
    <x v="139"/>
    <s v="Corporación 2"/>
    <x v="432"/>
    <x v="0"/>
    <x v="0"/>
    <x v="340"/>
    <x v="0"/>
    <s v="Instalado"/>
    <s v="Operativo"/>
    <s v="Autoproductor"/>
    <x v="2"/>
    <x v="0"/>
    <x v="0"/>
    <x v="0"/>
    <s v="Privado"/>
    <s v="LIMA"/>
    <s v="CALLAO"/>
    <s v="CALLAO"/>
    <s v="CALLAO"/>
    <n v="0"/>
    <x v="0"/>
    <n v="0"/>
    <x v="0"/>
    <n v="0"/>
    <x v="0"/>
    <x v="0"/>
    <n v="4.6017986441011205"/>
    <n v="4.6017986441011204E-3"/>
    <m/>
    <n v="5.8666666666666666E-2"/>
    <n v="5.5733333333333329E-2"/>
    <n v="7.6479999999999997"/>
    <n v="0"/>
    <n v="34"/>
    <s v="ESTIMADO"/>
    <m/>
  </r>
  <r>
    <s v="20"/>
    <x v="2"/>
    <s v="CORPCE"/>
    <s v="33109200"/>
    <s v="33109200"/>
    <x v="0"/>
    <m/>
    <m/>
    <n v="0.70399999999999996"/>
    <n v="0.66879999999999995"/>
    <m/>
    <m/>
    <n v="4.6017986441011205"/>
    <m/>
    <m/>
    <m/>
    <m/>
    <m/>
    <x v="0"/>
    <s v="CORPCE33109200EL"/>
    <s v="Corporaci¢n Ceramica S.A."/>
    <x v="139"/>
    <x v="139"/>
    <s v="Corporación 2"/>
    <x v="432"/>
    <x v="0"/>
    <x v="0"/>
    <x v="340"/>
    <x v="0"/>
    <s v="Instalado"/>
    <s v="Operativo"/>
    <s v="Autoproductor"/>
    <x v="2"/>
    <x v="0"/>
    <x v="0"/>
    <x v="0"/>
    <s v="Privado"/>
    <s v="LIMA"/>
    <s v="CALLAO"/>
    <s v="CALLAO"/>
    <s v="CALLAO"/>
    <n v="0"/>
    <x v="0"/>
    <n v="0"/>
    <x v="0"/>
    <n v="0"/>
    <x v="0"/>
    <x v="0"/>
    <n v="4.6017986441011205"/>
    <n v="4.6017986441011204E-3"/>
    <m/>
    <n v="5.8666666666666666E-2"/>
    <n v="5.5733333333333329E-2"/>
    <n v="7.6479999999999997"/>
    <n v="0"/>
    <n v="34"/>
    <s v="ESTIMADO"/>
    <m/>
  </r>
  <r>
    <s v="20"/>
    <x v="3"/>
    <s v="CORPCE"/>
    <s v="33109200"/>
    <s v="33109200"/>
    <x v="0"/>
    <m/>
    <m/>
    <n v="0.70399999999999996"/>
    <n v="0.66879999999999995"/>
    <m/>
    <m/>
    <n v="4.6017986441011205"/>
    <m/>
    <m/>
    <m/>
    <m/>
    <m/>
    <x v="0"/>
    <s v="CORPCE33109200EL"/>
    <s v="Corporaci¢n Ceramica S.A."/>
    <x v="139"/>
    <x v="139"/>
    <s v="Corporación 2"/>
    <x v="432"/>
    <x v="0"/>
    <x v="0"/>
    <x v="340"/>
    <x v="0"/>
    <s v="Instalado"/>
    <s v="Operativo"/>
    <s v="Autoproductor"/>
    <x v="2"/>
    <x v="0"/>
    <x v="0"/>
    <x v="0"/>
    <s v="Privado"/>
    <s v="LIMA"/>
    <s v="CALLAO"/>
    <s v="CALLAO"/>
    <s v="CALLAO"/>
    <n v="0"/>
    <x v="0"/>
    <n v="0"/>
    <x v="0"/>
    <n v="0"/>
    <x v="0"/>
    <x v="0"/>
    <n v="4.6017986441011205"/>
    <n v="4.6017986441011204E-3"/>
    <m/>
    <n v="5.8666666666666666E-2"/>
    <n v="5.5733333333333329E-2"/>
    <n v="7.6479999999999997"/>
    <n v="0"/>
    <n v="34"/>
    <s v="ESTIMADO"/>
    <m/>
  </r>
  <r>
    <s v="20"/>
    <x v="4"/>
    <s v="CORPCE"/>
    <s v="33109200"/>
    <s v="33109200"/>
    <x v="0"/>
    <m/>
    <m/>
    <n v="0.70399999999999996"/>
    <n v="0.66879999999999995"/>
    <m/>
    <m/>
    <n v="4.6017986441011205"/>
    <m/>
    <m/>
    <m/>
    <m/>
    <m/>
    <x v="0"/>
    <s v="CORPCE33109200EL"/>
    <s v="Corporaci¢n Ceramica S.A."/>
    <x v="139"/>
    <x v="139"/>
    <s v="Corporación 2"/>
    <x v="432"/>
    <x v="0"/>
    <x v="0"/>
    <x v="340"/>
    <x v="0"/>
    <s v="Instalado"/>
    <s v="Operativo"/>
    <s v="Autoproductor"/>
    <x v="2"/>
    <x v="0"/>
    <x v="0"/>
    <x v="0"/>
    <s v="Privado"/>
    <s v="LIMA"/>
    <s v="CALLAO"/>
    <s v="CALLAO"/>
    <s v="CALLAO"/>
    <n v="0"/>
    <x v="0"/>
    <n v="0"/>
    <x v="0"/>
    <n v="0"/>
    <x v="0"/>
    <x v="0"/>
    <n v="4.6017986441011205"/>
    <n v="4.6017986441011204E-3"/>
    <m/>
    <n v="5.8666666666666666E-2"/>
    <n v="5.5733333333333329E-2"/>
    <n v="7.6479999999999997"/>
    <n v="0"/>
    <n v="34"/>
    <s v="ESTIMADO"/>
    <m/>
  </r>
  <r>
    <s v="20"/>
    <x v="5"/>
    <s v="CORPCE"/>
    <s v="33109200"/>
    <s v="33109200"/>
    <x v="0"/>
    <m/>
    <m/>
    <n v="0.70399999999999996"/>
    <n v="0.66879999999999995"/>
    <m/>
    <m/>
    <n v="4.6017986441011205"/>
    <m/>
    <m/>
    <m/>
    <m/>
    <m/>
    <x v="0"/>
    <s v="CORPCE33109200EL"/>
    <s v="Corporaci¢n Ceramica S.A."/>
    <x v="139"/>
    <x v="139"/>
    <s v="Corporación 2"/>
    <x v="432"/>
    <x v="0"/>
    <x v="0"/>
    <x v="340"/>
    <x v="0"/>
    <s v="Instalado"/>
    <s v="Operativo"/>
    <s v="Autoproductor"/>
    <x v="2"/>
    <x v="0"/>
    <x v="0"/>
    <x v="0"/>
    <s v="Privado"/>
    <s v="LIMA"/>
    <s v="CALLAO"/>
    <s v="CALLAO"/>
    <s v="CALLAO"/>
    <n v="0"/>
    <x v="0"/>
    <n v="0"/>
    <x v="0"/>
    <n v="0"/>
    <x v="0"/>
    <x v="0"/>
    <n v="4.6017986441011205"/>
    <n v="4.6017986441011204E-3"/>
    <m/>
    <n v="5.8666666666666666E-2"/>
    <n v="5.5733333333333329E-2"/>
    <n v="7.6479999999999997"/>
    <n v="0"/>
    <n v="34"/>
    <s v="ESTIMADO"/>
    <m/>
  </r>
  <r>
    <s v="20"/>
    <x v="6"/>
    <s v="CORPCE"/>
    <s v="33109200"/>
    <s v="33109200"/>
    <x v="0"/>
    <m/>
    <m/>
    <n v="0.70399999999999996"/>
    <n v="0.66879999999999995"/>
    <m/>
    <m/>
    <n v="4.6017986441011205"/>
    <m/>
    <m/>
    <m/>
    <m/>
    <m/>
    <x v="0"/>
    <s v="CORPCE33109200EL"/>
    <s v="Corporaci¢n Ceramica S.A."/>
    <x v="139"/>
    <x v="139"/>
    <s v="Corporación 2"/>
    <x v="432"/>
    <x v="0"/>
    <x v="0"/>
    <x v="340"/>
    <x v="0"/>
    <s v="Instalado"/>
    <s v="Operativo"/>
    <s v="Autoproductor"/>
    <x v="2"/>
    <x v="0"/>
    <x v="0"/>
    <x v="0"/>
    <s v="Privado"/>
    <s v="LIMA"/>
    <s v="CALLAO"/>
    <s v="CALLAO"/>
    <s v="CALLAO"/>
    <n v="0"/>
    <x v="0"/>
    <n v="0"/>
    <x v="0"/>
    <n v="0"/>
    <x v="0"/>
    <x v="0"/>
    <n v="4.6017986441011205"/>
    <n v="4.6017986441011204E-3"/>
    <m/>
    <n v="5.8666666666666666E-2"/>
    <n v="5.5733333333333329E-2"/>
    <n v="7.6479999999999997"/>
    <n v="0"/>
    <n v="34"/>
    <s v="ESTIMADO"/>
    <m/>
  </r>
  <r>
    <s v="20"/>
    <x v="7"/>
    <s v="CORPCE"/>
    <s v="33109200"/>
    <s v="33109200"/>
    <x v="0"/>
    <m/>
    <m/>
    <n v="0.70399999999999996"/>
    <n v="0.66879999999999995"/>
    <m/>
    <m/>
    <n v="4.6017986441011205"/>
    <m/>
    <m/>
    <m/>
    <m/>
    <m/>
    <x v="0"/>
    <s v="CORPCE33109200EL"/>
    <s v="Corporaci¢n Ceramica S.A."/>
    <x v="139"/>
    <x v="139"/>
    <s v="Corporación 2"/>
    <x v="432"/>
    <x v="0"/>
    <x v="0"/>
    <x v="340"/>
    <x v="0"/>
    <s v="Instalado"/>
    <s v="Operativo"/>
    <s v="Autoproductor"/>
    <x v="2"/>
    <x v="0"/>
    <x v="0"/>
    <x v="0"/>
    <s v="Privado"/>
    <s v="LIMA"/>
    <s v="CALLAO"/>
    <s v="CALLAO"/>
    <s v="CALLAO"/>
    <n v="0"/>
    <x v="0"/>
    <n v="0"/>
    <x v="0"/>
    <n v="0"/>
    <x v="0"/>
    <x v="0"/>
    <n v="4.6017986441011205"/>
    <n v="4.6017986441011204E-3"/>
    <m/>
    <n v="5.8666666666666666E-2"/>
    <n v="5.5733333333333329E-2"/>
    <n v="7.6479999999999997"/>
    <n v="0"/>
    <n v="34"/>
    <s v="ESTIMADO"/>
    <m/>
  </r>
  <r>
    <s v="20"/>
    <x v="8"/>
    <s v="CORPCE"/>
    <s v="33109200"/>
    <s v="33109200"/>
    <x v="0"/>
    <m/>
    <m/>
    <n v="0.70399999999999996"/>
    <n v="0.66879999999999995"/>
    <m/>
    <m/>
    <n v="4.6017986441011205"/>
    <m/>
    <m/>
    <m/>
    <m/>
    <m/>
    <x v="0"/>
    <s v="CORPCE33109200EL"/>
    <s v="Corporaci¢n Ceramica S.A."/>
    <x v="139"/>
    <x v="139"/>
    <s v="Corporación 2"/>
    <x v="432"/>
    <x v="0"/>
    <x v="0"/>
    <x v="340"/>
    <x v="0"/>
    <s v="Instalado"/>
    <s v="Operativo"/>
    <s v="Autoproductor"/>
    <x v="2"/>
    <x v="0"/>
    <x v="0"/>
    <x v="0"/>
    <s v="Privado"/>
    <s v="LIMA"/>
    <s v="CALLAO"/>
    <s v="CALLAO"/>
    <s v="CALLAO"/>
    <n v="0"/>
    <x v="0"/>
    <n v="0"/>
    <x v="0"/>
    <n v="0"/>
    <x v="0"/>
    <x v="0"/>
    <n v="4.6017986441011205"/>
    <n v="4.6017986441011204E-3"/>
    <m/>
    <n v="5.8666666666666666E-2"/>
    <n v="5.5733333333333329E-2"/>
    <n v="7.6479999999999997"/>
    <n v="0"/>
    <n v="34"/>
    <s v="ESTIMADO"/>
    <m/>
  </r>
  <r>
    <s v="20"/>
    <x v="9"/>
    <s v="CORPCE"/>
    <s v="33109200"/>
    <s v="33109200"/>
    <x v="0"/>
    <m/>
    <m/>
    <n v="0.70399999999999996"/>
    <n v="0.66879999999999995"/>
    <m/>
    <m/>
    <n v="4.6017986441011205"/>
    <m/>
    <m/>
    <m/>
    <m/>
    <m/>
    <x v="0"/>
    <s v="CORPCE33109200EL"/>
    <s v="Corporaci¢n Ceramica S.A."/>
    <x v="139"/>
    <x v="139"/>
    <s v="Corporación 2"/>
    <x v="432"/>
    <x v="0"/>
    <x v="0"/>
    <x v="340"/>
    <x v="0"/>
    <s v="Instalado"/>
    <s v="Operativo"/>
    <s v="Autoproductor"/>
    <x v="2"/>
    <x v="0"/>
    <x v="0"/>
    <x v="0"/>
    <s v="Privado"/>
    <s v="LIMA"/>
    <s v="CALLAO"/>
    <s v="CALLAO"/>
    <s v="CALLAO"/>
    <n v="0"/>
    <x v="0"/>
    <n v="0"/>
    <x v="0"/>
    <n v="0"/>
    <x v="0"/>
    <x v="0"/>
    <n v="4.6017986441011205"/>
    <n v="4.6017986441011204E-3"/>
    <m/>
    <n v="5.8666666666666666E-2"/>
    <n v="5.5733333333333329E-2"/>
    <n v="7.6479999999999997"/>
    <n v="0"/>
    <n v="34"/>
    <s v="ESTIMADO"/>
    <m/>
  </r>
  <r>
    <s v="20"/>
    <x v="10"/>
    <s v="CORPCE"/>
    <s v="33109200"/>
    <s v="33109200"/>
    <x v="0"/>
    <m/>
    <m/>
    <n v="0.70399999999999996"/>
    <n v="0.66879999999999995"/>
    <m/>
    <m/>
    <n v="4.6017986441011205"/>
    <m/>
    <m/>
    <m/>
    <m/>
    <m/>
    <x v="0"/>
    <s v="CORPCE33109200EL"/>
    <s v="Corporaci¢n Ceramica S.A."/>
    <x v="139"/>
    <x v="139"/>
    <s v="Corporación 2"/>
    <x v="432"/>
    <x v="0"/>
    <x v="0"/>
    <x v="340"/>
    <x v="0"/>
    <s v="Instalado"/>
    <s v="Operativo"/>
    <s v="Autoproductor"/>
    <x v="2"/>
    <x v="0"/>
    <x v="0"/>
    <x v="0"/>
    <s v="Privado"/>
    <s v="LIMA"/>
    <s v="CALLAO"/>
    <s v="CALLAO"/>
    <s v="CALLAO"/>
    <n v="0"/>
    <x v="0"/>
    <n v="0"/>
    <x v="0"/>
    <n v="0"/>
    <x v="0"/>
    <x v="0"/>
    <n v="4.6017986441011205"/>
    <n v="4.6017986441011204E-3"/>
    <m/>
    <n v="5.8666666666666666E-2"/>
    <n v="5.5733333333333329E-2"/>
    <n v="7.6479999999999997"/>
    <n v="0"/>
    <n v="34"/>
    <s v="ESTIMADO"/>
    <m/>
  </r>
  <r>
    <s v="20"/>
    <x v="11"/>
    <s v="CORPCE"/>
    <s v="33109200"/>
    <s v="33109200"/>
    <x v="0"/>
    <m/>
    <m/>
    <n v="0.70399999999999996"/>
    <n v="0.66879999999999995"/>
    <m/>
    <m/>
    <n v="4.6017986441011205"/>
    <m/>
    <m/>
    <m/>
    <m/>
    <m/>
    <x v="0"/>
    <s v="CORPCE33109200EL"/>
    <s v="Corporaci¢n Ceramica S.A."/>
    <x v="139"/>
    <x v="139"/>
    <s v="Corporación 2"/>
    <x v="432"/>
    <x v="0"/>
    <x v="0"/>
    <x v="340"/>
    <x v="0"/>
    <s v="Instalado"/>
    <s v="Operativo"/>
    <s v="Autoproductor"/>
    <x v="2"/>
    <x v="0"/>
    <x v="0"/>
    <x v="0"/>
    <s v="Privado"/>
    <s v="LIMA"/>
    <s v="CALLAO"/>
    <s v="CALLAO"/>
    <s v="CALLAO"/>
    <n v="0"/>
    <x v="0"/>
    <n v="0"/>
    <x v="0"/>
    <n v="0"/>
    <x v="0"/>
    <x v="0"/>
    <n v="4.6017986441011205"/>
    <n v="4.6017986441011204E-3"/>
    <m/>
    <n v="5.8666666666666666E-2"/>
    <n v="5.5733333333333329E-2"/>
    <n v="7.6479999999999997"/>
    <n v="0"/>
    <n v="34"/>
    <s v="ESTIMADO"/>
    <m/>
  </r>
  <r>
    <s v="20"/>
    <x v="0"/>
    <s v="TUMAN"/>
    <s v="10200713"/>
    <s v="10200713"/>
    <x v="2"/>
    <m/>
    <m/>
    <n v="8.4"/>
    <n v="0"/>
    <m/>
    <m/>
    <n v="0"/>
    <m/>
    <m/>
    <m/>
    <m/>
    <m/>
    <x v="0"/>
    <s v="TUMAN10200713TV"/>
    <s v="Empresa Agroindustrial Tum n S.A.A."/>
    <x v="140"/>
    <x v="140"/>
    <s v="C.T. Tumán"/>
    <x v="433"/>
    <x v="2"/>
    <x v="2"/>
    <x v="340"/>
    <x v="0"/>
    <s v="Instalado"/>
    <s v="Operativo"/>
    <s v="Autoproductor"/>
    <x v="2"/>
    <x v="0"/>
    <x v="0"/>
    <x v="0"/>
    <s v="Privado"/>
    <s v="LAMBAYEQUE"/>
    <s v="LAMBAYEQUE"/>
    <s v="LAMBAYEQUE"/>
    <s v="TUMÁN"/>
    <n v="0"/>
    <x v="3"/>
    <s v="COGENERADOR"/>
    <x v="0"/>
    <n v="0"/>
    <x v="0"/>
    <x v="0"/>
    <n v="0"/>
    <n v="0"/>
    <m/>
    <n v="0.70000000000000007"/>
    <n v="0"/>
    <n v="7.6479999999999997"/>
    <n v="0"/>
    <n v="36"/>
    <s v="ESTIMADO"/>
    <m/>
  </r>
  <r>
    <s v="20"/>
    <x v="1"/>
    <s v="TUMAN"/>
    <s v="10200713"/>
    <s v="10200713"/>
    <x v="2"/>
    <m/>
    <m/>
    <n v="8.4"/>
    <n v="0"/>
    <m/>
    <m/>
    <n v="0"/>
    <m/>
    <m/>
    <m/>
    <m/>
    <m/>
    <x v="0"/>
    <s v="TUMAN10200713TV"/>
    <s v="Empresa Agroindustrial Tum n S.A.A."/>
    <x v="140"/>
    <x v="140"/>
    <s v="C.T. Tumán"/>
    <x v="433"/>
    <x v="2"/>
    <x v="2"/>
    <x v="340"/>
    <x v="0"/>
    <s v="Instalado"/>
    <s v="Operativo"/>
    <s v="Autoproductor"/>
    <x v="2"/>
    <x v="0"/>
    <x v="0"/>
    <x v="0"/>
    <s v="Privado"/>
    <s v="LAMBAYEQUE"/>
    <s v="LAMBAYEQUE"/>
    <s v="LAMBAYEQUE"/>
    <s v="TUMÁN"/>
    <n v="0"/>
    <x v="3"/>
    <s v="COGENERADOR"/>
    <x v="0"/>
    <n v="0"/>
    <x v="0"/>
    <x v="0"/>
    <n v="0"/>
    <n v="0"/>
    <m/>
    <n v="0.70000000000000007"/>
    <n v="0"/>
    <n v="7.6479999999999997"/>
    <n v="0"/>
    <n v="36"/>
    <s v="ESTIMADO"/>
    <m/>
  </r>
  <r>
    <s v="20"/>
    <x v="2"/>
    <s v="TUMAN"/>
    <s v="10200713"/>
    <s v="10200713"/>
    <x v="2"/>
    <m/>
    <m/>
    <n v="8.4"/>
    <n v="0"/>
    <m/>
    <m/>
    <n v="0"/>
    <m/>
    <m/>
    <m/>
    <m/>
    <m/>
    <x v="0"/>
    <s v="TUMAN10200713TV"/>
    <s v="Empresa Agroindustrial Tum n S.A.A."/>
    <x v="140"/>
    <x v="140"/>
    <s v="C.T. Tumán"/>
    <x v="433"/>
    <x v="2"/>
    <x v="2"/>
    <x v="340"/>
    <x v="0"/>
    <s v="Instalado"/>
    <s v="Operativo"/>
    <s v="Autoproductor"/>
    <x v="2"/>
    <x v="0"/>
    <x v="0"/>
    <x v="0"/>
    <s v="Privado"/>
    <s v="LAMBAYEQUE"/>
    <s v="LAMBAYEQUE"/>
    <s v="LAMBAYEQUE"/>
    <s v="TUMÁN"/>
    <n v="0"/>
    <x v="3"/>
    <s v="COGENERADOR"/>
    <x v="0"/>
    <n v="0"/>
    <x v="0"/>
    <x v="0"/>
    <n v="0"/>
    <n v="0"/>
    <m/>
    <n v="0.70000000000000007"/>
    <n v="0"/>
    <n v="7.6479999999999997"/>
    <n v="0"/>
    <n v="36"/>
    <s v="ESTIMADO"/>
    <m/>
  </r>
  <r>
    <s v="20"/>
    <x v="3"/>
    <s v="TUMAN"/>
    <s v="10200713"/>
    <s v="10200713"/>
    <x v="2"/>
    <m/>
    <m/>
    <n v="8.4"/>
    <n v="0"/>
    <m/>
    <m/>
    <n v="0"/>
    <m/>
    <m/>
    <m/>
    <m/>
    <m/>
    <x v="0"/>
    <s v="TUMAN10200713TV"/>
    <s v="Empresa Agroindustrial Tum n S.A.A."/>
    <x v="140"/>
    <x v="140"/>
    <s v="C.T. Tumán"/>
    <x v="433"/>
    <x v="2"/>
    <x v="2"/>
    <x v="340"/>
    <x v="0"/>
    <s v="Instalado"/>
    <s v="Operativo"/>
    <s v="Autoproductor"/>
    <x v="2"/>
    <x v="0"/>
    <x v="0"/>
    <x v="0"/>
    <s v="Privado"/>
    <s v="LAMBAYEQUE"/>
    <s v="LAMBAYEQUE"/>
    <s v="LAMBAYEQUE"/>
    <s v="TUMÁN"/>
    <n v="0"/>
    <x v="3"/>
    <s v="COGENERADOR"/>
    <x v="0"/>
    <n v="0"/>
    <x v="0"/>
    <x v="0"/>
    <n v="0"/>
    <n v="0"/>
    <m/>
    <n v="0.70000000000000007"/>
    <n v="0"/>
    <n v="7.6479999999999997"/>
    <n v="0"/>
    <n v="36"/>
    <s v="ESTIMADO"/>
    <m/>
  </r>
  <r>
    <s v="20"/>
    <x v="4"/>
    <s v="TUMAN"/>
    <s v="10200713"/>
    <s v="10200713"/>
    <x v="2"/>
    <m/>
    <m/>
    <n v="8.4"/>
    <n v="0"/>
    <m/>
    <m/>
    <n v="0"/>
    <m/>
    <m/>
    <m/>
    <m/>
    <m/>
    <x v="0"/>
    <s v="TUMAN10200713TV"/>
    <s v="Empresa Agroindustrial Tum n S.A.A."/>
    <x v="140"/>
    <x v="140"/>
    <s v="C.T. Tumán"/>
    <x v="433"/>
    <x v="2"/>
    <x v="2"/>
    <x v="340"/>
    <x v="0"/>
    <s v="Instalado"/>
    <s v="Operativo"/>
    <s v="Autoproductor"/>
    <x v="2"/>
    <x v="0"/>
    <x v="0"/>
    <x v="0"/>
    <s v="Privado"/>
    <s v="LAMBAYEQUE"/>
    <s v="LAMBAYEQUE"/>
    <s v="LAMBAYEQUE"/>
    <s v="TUMÁN"/>
    <n v="0"/>
    <x v="3"/>
    <s v="COGENERADOR"/>
    <x v="0"/>
    <n v="0"/>
    <x v="0"/>
    <x v="0"/>
    <n v="0"/>
    <n v="0"/>
    <m/>
    <n v="0.70000000000000007"/>
    <n v="0"/>
    <n v="7.6479999999999997"/>
    <n v="0"/>
    <n v="36"/>
    <s v="ESTIMADO"/>
    <m/>
  </r>
  <r>
    <s v="20"/>
    <x v="5"/>
    <s v="TUMAN"/>
    <s v="10200713"/>
    <s v="10200713"/>
    <x v="2"/>
    <m/>
    <m/>
    <n v="8.4"/>
    <n v="0"/>
    <m/>
    <m/>
    <n v="0"/>
    <m/>
    <m/>
    <m/>
    <m/>
    <m/>
    <x v="0"/>
    <s v="TUMAN10200713TV"/>
    <s v="Empresa Agroindustrial Tum n S.A.A."/>
    <x v="140"/>
    <x v="140"/>
    <s v="C.T. Tumán"/>
    <x v="433"/>
    <x v="2"/>
    <x v="2"/>
    <x v="340"/>
    <x v="0"/>
    <s v="Instalado"/>
    <s v="Operativo"/>
    <s v="Autoproductor"/>
    <x v="2"/>
    <x v="0"/>
    <x v="0"/>
    <x v="0"/>
    <s v="Privado"/>
    <s v="LAMBAYEQUE"/>
    <s v="LAMBAYEQUE"/>
    <s v="LAMBAYEQUE"/>
    <s v="TUMÁN"/>
    <n v="0"/>
    <x v="3"/>
    <s v="COGENERADOR"/>
    <x v="0"/>
    <n v="0"/>
    <x v="0"/>
    <x v="0"/>
    <n v="0"/>
    <n v="0"/>
    <m/>
    <n v="0.70000000000000007"/>
    <n v="0"/>
    <n v="7.6479999999999997"/>
    <n v="0"/>
    <n v="36"/>
    <s v="ESTIMADO"/>
    <m/>
  </r>
  <r>
    <s v="20"/>
    <x v="6"/>
    <s v="TUMAN"/>
    <s v="10200713"/>
    <s v="10200713"/>
    <x v="2"/>
    <m/>
    <m/>
    <n v="8.4"/>
    <n v="0"/>
    <m/>
    <m/>
    <n v="0"/>
    <m/>
    <m/>
    <m/>
    <m/>
    <m/>
    <x v="0"/>
    <s v="TUMAN10200713TV"/>
    <s v="Empresa Agroindustrial Tum n S.A.A."/>
    <x v="140"/>
    <x v="140"/>
    <s v="C.T. Tumán"/>
    <x v="433"/>
    <x v="2"/>
    <x v="2"/>
    <x v="340"/>
    <x v="0"/>
    <s v="Instalado"/>
    <s v="Operativo"/>
    <s v="Autoproductor"/>
    <x v="2"/>
    <x v="0"/>
    <x v="0"/>
    <x v="0"/>
    <s v="Privado"/>
    <s v="LAMBAYEQUE"/>
    <s v="LAMBAYEQUE"/>
    <s v="LAMBAYEQUE"/>
    <s v="TUMÁN"/>
    <n v="0"/>
    <x v="3"/>
    <s v="COGENERADOR"/>
    <x v="0"/>
    <n v="0"/>
    <x v="0"/>
    <x v="0"/>
    <n v="0"/>
    <n v="0"/>
    <m/>
    <n v="0.70000000000000007"/>
    <n v="0"/>
    <n v="7.6479999999999997"/>
    <n v="0"/>
    <n v="36"/>
    <s v="ESTIMADO"/>
    <m/>
  </r>
  <r>
    <s v="20"/>
    <x v="7"/>
    <s v="TUMAN"/>
    <s v="10200713"/>
    <s v="10200713"/>
    <x v="2"/>
    <m/>
    <m/>
    <n v="8.4"/>
    <n v="0"/>
    <m/>
    <m/>
    <n v="0"/>
    <m/>
    <m/>
    <m/>
    <m/>
    <m/>
    <x v="0"/>
    <s v="TUMAN10200713TV"/>
    <s v="Empresa Agroindustrial Tum n S.A.A."/>
    <x v="140"/>
    <x v="140"/>
    <s v="C.T. Tumán"/>
    <x v="433"/>
    <x v="2"/>
    <x v="2"/>
    <x v="340"/>
    <x v="0"/>
    <s v="Instalado"/>
    <s v="Operativo"/>
    <s v="Autoproductor"/>
    <x v="2"/>
    <x v="0"/>
    <x v="0"/>
    <x v="0"/>
    <s v="Privado"/>
    <s v="LAMBAYEQUE"/>
    <s v="LAMBAYEQUE"/>
    <s v="LAMBAYEQUE"/>
    <s v="TUMÁN"/>
    <n v="0"/>
    <x v="3"/>
    <s v="COGENERADOR"/>
    <x v="0"/>
    <n v="0"/>
    <x v="0"/>
    <x v="0"/>
    <n v="0"/>
    <n v="0"/>
    <m/>
    <n v="0.70000000000000007"/>
    <n v="0"/>
    <n v="7.6479999999999997"/>
    <n v="0"/>
    <n v="36"/>
    <s v="ESTIMADO"/>
    <m/>
  </r>
  <r>
    <s v="20"/>
    <x v="8"/>
    <s v="TUMAN"/>
    <s v="10200713"/>
    <s v="10200713"/>
    <x v="2"/>
    <m/>
    <m/>
    <n v="8.4"/>
    <n v="0"/>
    <m/>
    <m/>
    <n v="0"/>
    <m/>
    <m/>
    <m/>
    <m/>
    <m/>
    <x v="0"/>
    <s v="TUMAN10200713TV"/>
    <s v="Empresa Agroindustrial Tum n S.A.A."/>
    <x v="140"/>
    <x v="140"/>
    <s v="C.T. Tumán"/>
    <x v="433"/>
    <x v="2"/>
    <x v="2"/>
    <x v="340"/>
    <x v="0"/>
    <s v="Instalado"/>
    <s v="Operativo"/>
    <s v="Autoproductor"/>
    <x v="2"/>
    <x v="0"/>
    <x v="0"/>
    <x v="0"/>
    <s v="Privado"/>
    <s v="LAMBAYEQUE"/>
    <s v="LAMBAYEQUE"/>
    <s v="LAMBAYEQUE"/>
    <s v="TUMÁN"/>
    <n v="0"/>
    <x v="3"/>
    <s v="COGENERADOR"/>
    <x v="0"/>
    <n v="0"/>
    <x v="0"/>
    <x v="0"/>
    <n v="0"/>
    <n v="0"/>
    <m/>
    <n v="0.70000000000000007"/>
    <n v="0"/>
    <n v="7.6479999999999997"/>
    <n v="0"/>
    <n v="36"/>
    <s v="ESTIMADO"/>
    <m/>
  </r>
  <r>
    <s v="20"/>
    <x v="9"/>
    <s v="TUMAN"/>
    <s v="10200713"/>
    <s v="10200713"/>
    <x v="2"/>
    <m/>
    <m/>
    <n v="8.4"/>
    <n v="0"/>
    <m/>
    <m/>
    <n v="0"/>
    <m/>
    <m/>
    <m/>
    <m/>
    <m/>
    <x v="0"/>
    <s v="TUMAN10200713TV"/>
    <s v="Empresa Agroindustrial Tum n S.A.A."/>
    <x v="140"/>
    <x v="140"/>
    <s v="C.T. Tumán"/>
    <x v="433"/>
    <x v="2"/>
    <x v="2"/>
    <x v="340"/>
    <x v="0"/>
    <s v="Instalado"/>
    <s v="Operativo"/>
    <s v="Autoproductor"/>
    <x v="2"/>
    <x v="0"/>
    <x v="0"/>
    <x v="0"/>
    <s v="Privado"/>
    <s v="LAMBAYEQUE"/>
    <s v="LAMBAYEQUE"/>
    <s v="LAMBAYEQUE"/>
    <s v="TUMÁN"/>
    <n v="0"/>
    <x v="3"/>
    <s v="COGENERADOR"/>
    <x v="0"/>
    <n v="0"/>
    <x v="0"/>
    <x v="0"/>
    <n v="0"/>
    <n v="0"/>
    <m/>
    <n v="0.70000000000000007"/>
    <n v="0"/>
    <n v="7.6479999999999997"/>
    <n v="0"/>
    <n v="36"/>
    <s v="ESTIMADO"/>
    <m/>
  </r>
  <r>
    <s v="20"/>
    <x v="10"/>
    <s v="TUMAN"/>
    <s v="10200713"/>
    <s v="10200713"/>
    <x v="2"/>
    <m/>
    <m/>
    <n v="8.4"/>
    <n v="0"/>
    <m/>
    <m/>
    <n v="0"/>
    <m/>
    <m/>
    <m/>
    <m/>
    <m/>
    <x v="0"/>
    <s v="TUMAN10200713TV"/>
    <s v="Empresa Agroindustrial Tum n S.A.A."/>
    <x v="140"/>
    <x v="140"/>
    <s v="C.T. Tumán"/>
    <x v="433"/>
    <x v="2"/>
    <x v="2"/>
    <x v="340"/>
    <x v="0"/>
    <s v="Instalado"/>
    <s v="Operativo"/>
    <s v="Autoproductor"/>
    <x v="2"/>
    <x v="0"/>
    <x v="0"/>
    <x v="0"/>
    <s v="Privado"/>
    <s v="LAMBAYEQUE"/>
    <s v="LAMBAYEQUE"/>
    <s v="LAMBAYEQUE"/>
    <s v="TUMÁN"/>
    <n v="0"/>
    <x v="3"/>
    <s v="COGENERADOR"/>
    <x v="0"/>
    <n v="0"/>
    <x v="0"/>
    <x v="0"/>
    <n v="0"/>
    <n v="0"/>
    <m/>
    <n v="0.70000000000000007"/>
    <n v="0"/>
    <n v="7.6479999999999997"/>
    <n v="0"/>
    <n v="36"/>
    <s v="ESTIMADO"/>
    <m/>
  </r>
  <r>
    <s v="20"/>
    <x v="11"/>
    <s v="TUMAN"/>
    <s v="10200713"/>
    <s v="10200713"/>
    <x v="2"/>
    <m/>
    <m/>
    <n v="8.4"/>
    <n v="0"/>
    <m/>
    <m/>
    <n v="0"/>
    <m/>
    <m/>
    <m/>
    <m/>
    <m/>
    <x v="0"/>
    <s v="TUMAN10200713TV"/>
    <s v="Empresa Agroindustrial Tum n S.A.A."/>
    <x v="140"/>
    <x v="140"/>
    <s v="C.T. Tumán"/>
    <x v="433"/>
    <x v="2"/>
    <x v="2"/>
    <x v="340"/>
    <x v="0"/>
    <s v="Instalado"/>
    <s v="Operativo"/>
    <s v="Autoproductor"/>
    <x v="2"/>
    <x v="0"/>
    <x v="0"/>
    <x v="0"/>
    <s v="Privado"/>
    <s v="LAMBAYEQUE"/>
    <s v="LAMBAYEQUE"/>
    <s v="LAMBAYEQUE"/>
    <s v="TUMÁN"/>
    <n v="0"/>
    <x v="3"/>
    <s v="COGENERADOR"/>
    <x v="0"/>
    <n v="0"/>
    <x v="0"/>
    <x v="0"/>
    <n v="0"/>
    <n v="0"/>
    <m/>
    <n v="0.70000000000000007"/>
    <n v="0"/>
    <n v="7.6479999999999997"/>
    <n v="0"/>
    <n v="36"/>
    <s v="ESTIMADO"/>
    <m/>
  </r>
  <r>
    <s v="20"/>
    <x v="0"/>
    <s v="ITEXPI"/>
    <s v="33127602"/>
    <s v="33127602"/>
    <x v="0"/>
    <m/>
    <m/>
    <n v="9.09"/>
    <n v="7.1"/>
    <m/>
    <m/>
    <n v="0"/>
    <m/>
    <m/>
    <m/>
    <m/>
    <m/>
    <x v="0"/>
    <s v="ITEXPI33127602EL"/>
    <s v="Industria Textil Piura S.A."/>
    <x v="141"/>
    <x v="141"/>
    <s v="C.T. Textil Piura S.A."/>
    <x v="434"/>
    <x v="0"/>
    <x v="0"/>
    <x v="340"/>
    <x v="0"/>
    <s v="Instalado"/>
    <s v="Operativo"/>
    <s v="Autoproductor"/>
    <x v="2"/>
    <x v="0"/>
    <x v="0"/>
    <x v="0"/>
    <s v="Privado"/>
    <s v="PIURA"/>
    <s v="PIURA"/>
    <s v="PIURA"/>
    <s v="PIURA"/>
    <n v="0"/>
    <x v="0"/>
    <n v="0"/>
    <x v="0"/>
    <n v="0"/>
    <x v="0"/>
    <x v="0"/>
    <n v="0"/>
    <n v="0"/>
    <m/>
    <n v="0.75749999999999995"/>
    <n v="0.59166666666666667"/>
    <n v="7.6479999999999997"/>
    <n v="0"/>
    <n v="40"/>
    <s v="ESTIMADO"/>
    <m/>
  </r>
  <r>
    <s v="20"/>
    <x v="1"/>
    <s v="ITEXPI"/>
    <s v="33127602"/>
    <s v="33127602"/>
    <x v="0"/>
    <m/>
    <m/>
    <n v="9.09"/>
    <n v="7.1"/>
    <m/>
    <m/>
    <n v="0"/>
    <m/>
    <m/>
    <m/>
    <m/>
    <m/>
    <x v="0"/>
    <s v="ITEXPI33127602EL"/>
    <s v="Industria Textil Piura S.A."/>
    <x v="141"/>
    <x v="141"/>
    <s v="C.T. Textil Piura S.A."/>
    <x v="434"/>
    <x v="0"/>
    <x v="0"/>
    <x v="340"/>
    <x v="0"/>
    <s v="Instalado"/>
    <s v="Operativo"/>
    <s v="Autoproductor"/>
    <x v="2"/>
    <x v="0"/>
    <x v="0"/>
    <x v="0"/>
    <s v="Privado"/>
    <s v="PIURA"/>
    <s v="PIURA"/>
    <s v="PIURA"/>
    <s v="PIURA"/>
    <n v="0"/>
    <x v="0"/>
    <n v="0"/>
    <x v="0"/>
    <n v="0"/>
    <x v="0"/>
    <x v="0"/>
    <n v="0"/>
    <n v="0"/>
    <m/>
    <n v="0.75749999999999995"/>
    <n v="0.59166666666666667"/>
    <n v="7.6479999999999997"/>
    <n v="0"/>
    <n v="40"/>
    <s v="ESTIMADO"/>
    <m/>
  </r>
  <r>
    <s v="20"/>
    <x v="2"/>
    <s v="ITEXPI"/>
    <s v="33127602"/>
    <s v="33127602"/>
    <x v="0"/>
    <m/>
    <m/>
    <n v="9.09"/>
    <n v="7.1"/>
    <m/>
    <m/>
    <n v="0"/>
    <m/>
    <m/>
    <m/>
    <m/>
    <m/>
    <x v="0"/>
    <s v="ITEXPI33127602EL"/>
    <s v="Industria Textil Piura S.A."/>
    <x v="141"/>
    <x v="141"/>
    <s v="C.T. Textil Piura S.A."/>
    <x v="434"/>
    <x v="0"/>
    <x v="0"/>
    <x v="340"/>
    <x v="0"/>
    <s v="Instalado"/>
    <s v="Operativo"/>
    <s v="Autoproductor"/>
    <x v="2"/>
    <x v="0"/>
    <x v="0"/>
    <x v="0"/>
    <s v="Privado"/>
    <s v="PIURA"/>
    <s v="PIURA"/>
    <s v="PIURA"/>
    <s v="PIURA"/>
    <n v="0"/>
    <x v="0"/>
    <n v="0"/>
    <x v="0"/>
    <n v="0"/>
    <x v="0"/>
    <x v="0"/>
    <n v="0"/>
    <n v="0"/>
    <m/>
    <n v="0.75749999999999995"/>
    <n v="0.59166666666666667"/>
    <n v="7.6479999999999997"/>
    <n v="0"/>
    <n v="40"/>
    <s v="ESTIMADO"/>
    <m/>
  </r>
  <r>
    <s v="20"/>
    <x v="3"/>
    <s v="ITEXPI"/>
    <s v="33127602"/>
    <s v="33127602"/>
    <x v="0"/>
    <m/>
    <m/>
    <n v="9.09"/>
    <n v="7.1"/>
    <m/>
    <m/>
    <n v="0"/>
    <m/>
    <m/>
    <m/>
    <m/>
    <m/>
    <x v="0"/>
    <s v="ITEXPI33127602EL"/>
    <s v="Industria Textil Piura S.A."/>
    <x v="141"/>
    <x v="141"/>
    <s v="C.T. Textil Piura S.A."/>
    <x v="434"/>
    <x v="0"/>
    <x v="0"/>
    <x v="340"/>
    <x v="0"/>
    <s v="Instalado"/>
    <s v="Operativo"/>
    <s v="Autoproductor"/>
    <x v="2"/>
    <x v="0"/>
    <x v="0"/>
    <x v="0"/>
    <s v="Privado"/>
    <s v="PIURA"/>
    <s v="PIURA"/>
    <s v="PIURA"/>
    <s v="PIURA"/>
    <n v="0"/>
    <x v="0"/>
    <n v="0"/>
    <x v="0"/>
    <n v="0"/>
    <x v="0"/>
    <x v="0"/>
    <n v="0"/>
    <n v="0"/>
    <m/>
    <n v="0.75749999999999995"/>
    <n v="0.59166666666666667"/>
    <n v="7.6479999999999997"/>
    <n v="0"/>
    <n v="40"/>
    <s v="ESTIMADO"/>
    <m/>
  </r>
  <r>
    <s v="20"/>
    <x v="4"/>
    <s v="ITEXPI"/>
    <s v="33127602"/>
    <s v="33127602"/>
    <x v="0"/>
    <m/>
    <m/>
    <n v="9.09"/>
    <n v="7.1"/>
    <m/>
    <m/>
    <n v="0"/>
    <m/>
    <m/>
    <m/>
    <m/>
    <m/>
    <x v="0"/>
    <s v="ITEXPI33127602EL"/>
    <s v="Industria Textil Piura S.A."/>
    <x v="141"/>
    <x v="141"/>
    <s v="C.T. Textil Piura S.A."/>
    <x v="434"/>
    <x v="0"/>
    <x v="0"/>
    <x v="340"/>
    <x v="0"/>
    <s v="Instalado"/>
    <s v="Operativo"/>
    <s v="Autoproductor"/>
    <x v="2"/>
    <x v="0"/>
    <x v="0"/>
    <x v="0"/>
    <s v="Privado"/>
    <s v="PIURA"/>
    <s v="PIURA"/>
    <s v="PIURA"/>
    <s v="PIURA"/>
    <n v="0"/>
    <x v="0"/>
    <n v="0"/>
    <x v="0"/>
    <n v="0"/>
    <x v="0"/>
    <x v="0"/>
    <n v="0"/>
    <n v="0"/>
    <m/>
    <n v="0.75749999999999995"/>
    <n v="0.59166666666666667"/>
    <n v="7.6479999999999997"/>
    <n v="0"/>
    <n v="40"/>
    <s v="ESTIMADO"/>
    <m/>
  </r>
  <r>
    <s v="20"/>
    <x v="5"/>
    <s v="ITEXPI"/>
    <s v="33127602"/>
    <s v="33127602"/>
    <x v="0"/>
    <m/>
    <m/>
    <n v="9.09"/>
    <n v="7.1"/>
    <m/>
    <m/>
    <n v="0"/>
    <m/>
    <m/>
    <m/>
    <m/>
    <m/>
    <x v="0"/>
    <s v="ITEXPI33127602EL"/>
    <s v="Industria Textil Piura S.A."/>
    <x v="141"/>
    <x v="141"/>
    <s v="C.T. Textil Piura S.A."/>
    <x v="434"/>
    <x v="0"/>
    <x v="0"/>
    <x v="340"/>
    <x v="0"/>
    <s v="Instalado"/>
    <s v="Operativo"/>
    <s v="Autoproductor"/>
    <x v="2"/>
    <x v="0"/>
    <x v="0"/>
    <x v="0"/>
    <s v="Privado"/>
    <s v="PIURA"/>
    <s v="PIURA"/>
    <s v="PIURA"/>
    <s v="PIURA"/>
    <n v="0"/>
    <x v="0"/>
    <n v="0"/>
    <x v="0"/>
    <n v="0"/>
    <x v="0"/>
    <x v="0"/>
    <n v="0"/>
    <n v="0"/>
    <m/>
    <n v="0.75749999999999995"/>
    <n v="0.59166666666666667"/>
    <n v="7.6479999999999997"/>
    <n v="0"/>
    <n v="40"/>
    <s v="ESTIMADO"/>
    <m/>
  </r>
  <r>
    <s v="20"/>
    <x v="6"/>
    <s v="ITEXPI"/>
    <s v="33127602"/>
    <s v="33127602"/>
    <x v="0"/>
    <m/>
    <m/>
    <n v="9.09"/>
    <n v="7.1"/>
    <m/>
    <m/>
    <n v="0"/>
    <m/>
    <m/>
    <m/>
    <m/>
    <m/>
    <x v="0"/>
    <s v="ITEXPI33127602EL"/>
    <s v="Industria Textil Piura S.A."/>
    <x v="141"/>
    <x v="141"/>
    <s v="C.T. Textil Piura S.A."/>
    <x v="434"/>
    <x v="0"/>
    <x v="0"/>
    <x v="340"/>
    <x v="0"/>
    <s v="Instalado"/>
    <s v="Operativo"/>
    <s v="Autoproductor"/>
    <x v="2"/>
    <x v="0"/>
    <x v="0"/>
    <x v="0"/>
    <s v="Privado"/>
    <s v="PIURA"/>
    <s v="PIURA"/>
    <s v="PIURA"/>
    <s v="PIURA"/>
    <n v="0"/>
    <x v="0"/>
    <n v="0"/>
    <x v="0"/>
    <n v="0"/>
    <x v="0"/>
    <x v="0"/>
    <n v="0"/>
    <n v="0"/>
    <m/>
    <n v="0.75749999999999995"/>
    <n v="0.59166666666666667"/>
    <n v="7.6479999999999997"/>
    <n v="0"/>
    <n v="40"/>
    <s v="ESTIMADO"/>
    <m/>
  </r>
  <r>
    <s v="20"/>
    <x v="7"/>
    <s v="ITEXPI"/>
    <s v="33127602"/>
    <s v="33127602"/>
    <x v="0"/>
    <m/>
    <m/>
    <n v="9.09"/>
    <n v="7.1"/>
    <m/>
    <m/>
    <n v="0"/>
    <m/>
    <m/>
    <m/>
    <m/>
    <m/>
    <x v="0"/>
    <s v="ITEXPI33127602EL"/>
    <s v="Industria Textil Piura S.A."/>
    <x v="141"/>
    <x v="141"/>
    <s v="C.T. Textil Piura S.A."/>
    <x v="434"/>
    <x v="0"/>
    <x v="0"/>
    <x v="340"/>
    <x v="0"/>
    <s v="Instalado"/>
    <s v="Operativo"/>
    <s v="Autoproductor"/>
    <x v="2"/>
    <x v="0"/>
    <x v="0"/>
    <x v="0"/>
    <s v="Privado"/>
    <s v="PIURA"/>
    <s v="PIURA"/>
    <s v="PIURA"/>
    <s v="PIURA"/>
    <n v="0"/>
    <x v="0"/>
    <n v="0"/>
    <x v="0"/>
    <n v="0"/>
    <x v="0"/>
    <x v="0"/>
    <n v="0"/>
    <n v="0"/>
    <m/>
    <n v="0.75749999999999995"/>
    <n v="0.59166666666666667"/>
    <n v="7.6479999999999997"/>
    <n v="0"/>
    <n v="40"/>
    <s v="ESTIMADO"/>
    <m/>
  </r>
  <r>
    <s v="20"/>
    <x v="8"/>
    <s v="ITEXPI"/>
    <s v="33127602"/>
    <s v="33127602"/>
    <x v="0"/>
    <m/>
    <m/>
    <n v="9.09"/>
    <n v="7.1"/>
    <m/>
    <m/>
    <n v="0"/>
    <m/>
    <m/>
    <m/>
    <m/>
    <m/>
    <x v="0"/>
    <s v="ITEXPI33127602EL"/>
    <s v="Industria Textil Piura S.A."/>
    <x v="141"/>
    <x v="141"/>
    <s v="C.T. Textil Piura S.A."/>
    <x v="434"/>
    <x v="0"/>
    <x v="0"/>
    <x v="340"/>
    <x v="0"/>
    <s v="Instalado"/>
    <s v="Operativo"/>
    <s v="Autoproductor"/>
    <x v="2"/>
    <x v="0"/>
    <x v="0"/>
    <x v="0"/>
    <s v="Privado"/>
    <s v="PIURA"/>
    <s v="PIURA"/>
    <s v="PIURA"/>
    <s v="PIURA"/>
    <n v="0"/>
    <x v="0"/>
    <n v="0"/>
    <x v="0"/>
    <n v="0"/>
    <x v="0"/>
    <x v="0"/>
    <n v="0"/>
    <n v="0"/>
    <m/>
    <n v="0.75749999999999995"/>
    <n v="0.59166666666666667"/>
    <n v="7.6479999999999997"/>
    <n v="0"/>
    <n v="40"/>
    <s v="ESTIMADO"/>
    <m/>
  </r>
  <r>
    <s v="20"/>
    <x v="9"/>
    <s v="ITEXPI"/>
    <s v="33127602"/>
    <s v="33127602"/>
    <x v="0"/>
    <m/>
    <m/>
    <n v="9.09"/>
    <n v="7.1"/>
    <m/>
    <m/>
    <n v="0"/>
    <m/>
    <m/>
    <m/>
    <m/>
    <m/>
    <x v="0"/>
    <s v="ITEXPI33127602EL"/>
    <s v="Industria Textil Piura S.A."/>
    <x v="141"/>
    <x v="141"/>
    <s v="C.T. Textil Piura S.A."/>
    <x v="434"/>
    <x v="0"/>
    <x v="0"/>
    <x v="340"/>
    <x v="0"/>
    <s v="Instalado"/>
    <s v="Operativo"/>
    <s v="Autoproductor"/>
    <x v="2"/>
    <x v="0"/>
    <x v="0"/>
    <x v="0"/>
    <s v="Privado"/>
    <s v="PIURA"/>
    <s v="PIURA"/>
    <s v="PIURA"/>
    <s v="PIURA"/>
    <n v="0"/>
    <x v="0"/>
    <n v="0"/>
    <x v="0"/>
    <n v="0"/>
    <x v="0"/>
    <x v="0"/>
    <n v="0"/>
    <n v="0"/>
    <m/>
    <n v="0.75749999999999995"/>
    <n v="0.59166666666666667"/>
    <n v="7.6479999999999997"/>
    <n v="0"/>
    <n v="40"/>
    <s v="ESTIMADO"/>
    <m/>
  </r>
  <r>
    <s v="20"/>
    <x v="10"/>
    <s v="ITEXPI"/>
    <s v="33127602"/>
    <s v="33127602"/>
    <x v="0"/>
    <m/>
    <m/>
    <n v="9.09"/>
    <n v="7.1"/>
    <m/>
    <m/>
    <n v="0"/>
    <m/>
    <m/>
    <m/>
    <m/>
    <m/>
    <x v="0"/>
    <s v="ITEXPI33127602EL"/>
    <s v="Industria Textil Piura S.A."/>
    <x v="141"/>
    <x v="141"/>
    <s v="C.T. Textil Piura S.A."/>
    <x v="434"/>
    <x v="0"/>
    <x v="0"/>
    <x v="340"/>
    <x v="0"/>
    <s v="Instalado"/>
    <s v="Operativo"/>
    <s v="Autoproductor"/>
    <x v="2"/>
    <x v="0"/>
    <x v="0"/>
    <x v="0"/>
    <s v="Privado"/>
    <s v="PIURA"/>
    <s v="PIURA"/>
    <s v="PIURA"/>
    <s v="PIURA"/>
    <n v="0"/>
    <x v="0"/>
    <n v="0"/>
    <x v="0"/>
    <n v="0"/>
    <x v="0"/>
    <x v="0"/>
    <n v="0"/>
    <n v="0"/>
    <m/>
    <n v="0.75749999999999995"/>
    <n v="0.59166666666666667"/>
    <n v="7.6479999999999997"/>
    <n v="0"/>
    <n v="40"/>
    <s v="ESTIMADO"/>
    <m/>
  </r>
  <r>
    <s v="20"/>
    <x v="11"/>
    <s v="ITEXPI"/>
    <s v="33127602"/>
    <s v="33127602"/>
    <x v="0"/>
    <m/>
    <m/>
    <n v="9.09"/>
    <n v="7.1"/>
    <m/>
    <m/>
    <n v="0"/>
    <m/>
    <m/>
    <m/>
    <m/>
    <m/>
    <x v="0"/>
    <s v="ITEXPI33127602EL"/>
    <s v="Industria Textil Piura S.A."/>
    <x v="141"/>
    <x v="141"/>
    <s v="C.T. Textil Piura S.A."/>
    <x v="434"/>
    <x v="0"/>
    <x v="0"/>
    <x v="340"/>
    <x v="0"/>
    <s v="Instalado"/>
    <s v="Operativo"/>
    <s v="Autoproductor"/>
    <x v="2"/>
    <x v="0"/>
    <x v="0"/>
    <x v="0"/>
    <s v="Privado"/>
    <s v="PIURA"/>
    <s v="PIURA"/>
    <s v="PIURA"/>
    <s v="PIURA"/>
    <n v="0"/>
    <x v="0"/>
    <n v="0"/>
    <x v="0"/>
    <n v="0"/>
    <x v="0"/>
    <x v="0"/>
    <n v="0"/>
    <n v="0"/>
    <m/>
    <n v="0.75749999999999995"/>
    <n v="0.59166666666666667"/>
    <n v="7.6479999999999997"/>
    <n v="0"/>
    <n v="40"/>
    <s v="ESTIMADO"/>
    <m/>
  </r>
  <r>
    <s v="20"/>
    <x v="7"/>
    <s v="INKBOR"/>
    <s v="33082398"/>
    <s v="33082398"/>
    <x v="0"/>
    <m/>
    <m/>
    <n v="0.91"/>
    <n v="0.82799999999999996"/>
    <m/>
    <m/>
    <n v="0.5"/>
    <m/>
    <m/>
    <m/>
    <m/>
    <m/>
    <x v="0"/>
    <s v="INKBOR33082398EL"/>
    <s v="Inkabor SAC"/>
    <x v="125"/>
    <x v="125"/>
    <s v="C.T. Rio Seco"/>
    <x v="388"/>
    <x v="0"/>
    <x v="0"/>
    <x v="340"/>
    <x v="0"/>
    <s v="Instalado"/>
    <s v="Operativo"/>
    <s v="Autoproductor"/>
    <x v="2"/>
    <x v="0"/>
    <x v="0"/>
    <x v="0"/>
    <s v="Privado"/>
    <s v="AREQUIPA"/>
    <s v="AREQUIPA"/>
    <s v="AREQUIPA"/>
    <s v="CERRO COLORADO"/>
    <n v="0"/>
    <x v="0"/>
    <n v="0"/>
    <x v="0"/>
    <n v="0"/>
    <x v="0"/>
    <x v="0"/>
    <n v="0.5"/>
    <n v="5.0000000000000001E-4"/>
    <m/>
    <n v="7.5833333333333336E-2"/>
    <n v="6.8999999999999992E-2"/>
    <n v="7.6479999999999997"/>
    <n v="0"/>
    <n v="42"/>
    <s v="ESTIMADO"/>
    <m/>
  </r>
  <r>
    <s v="20"/>
    <x v="8"/>
    <s v="INKBOR"/>
    <s v="33082398"/>
    <s v="33082398"/>
    <x v="0"/>
    <m/>
    <m/>
    <n v="0.91"/>
    <n v="0.82799999999999996"/>
    <m/>
    <m/>
    <n v="0"/>
    <m/>
    <m/>
    <m/>
    <m/>
    <m/>
    <x v="0"/>
    <s v="INKBOR33082398EL"/>
    <s v="Inkabor SAC"/>
    <x v="125"/>
    <x v="125"/>
    <s v="C.T. Rio Seco"/>
    <x v="388"/>
    <x v="0"/>
    <x v="0"/>
    <x v="340"/>
    <x v="0"/>
    <s v="Instalado"/>
    <s v="Operativo"/>
    <s v="Autoproductor"/>
    <x v="2"/>
    <x v="0"/>
    <x v="0"/>
    <x v="0"/>
    <s v="Privado"/>
    <s v="AREQUIPA"/>
    <s v="AREQUIPA"/>
    <s v="AREQUIPA"/>
    <s v="CERRO COLORADO"/>
    <n v="0"/>
    <x v="0"/>
    <n v="0"/>
    <x v="0"/>
    <n v="0"/>
    <x v="0"/>
    <x v="0"/>
    <n v="0"/>
    <n v="0"/>
    <m/>
    <n v="7.5833333333333336E-2"/>
    <n v="6.8999999999999992E-2"/>
    <n v="7.6479999999999997"/>
    <n v="0"/>
    <n v="42"/>
    <s v="ESTIMADO"/>
    <m/>
  </r>
  <r>
    <s v="20"/>
    <x v="9"/>
    <s v="INKBOR"/>
    <s v="33082398"/>
    <s v="33082398"/>
    <x v="0"/>
    <m/>
    <m/>
    <n v="0.91"/>
    <n v="0.82799999999999996"/>
    <m/>
    <m/>
    <n v="0"/>
    <m/>
    <m/>
    <m/>
    <m/>
    <m/>
    <x v="0"/>
    <s v="INKBOR33082398EL"/>
    <s v="Inkabor SAC"/>
    <x v="125"/>
    <x v="125"/>
    <s v="C.T. Rio Seco"/>
    <x v="388"/>
    <x v="0"/>
    <x v="0"/>
    <x v="340"/>
    <x v="0"/>
    <s v="Instalado"/>
    <s v="Operativo"/>
    <s v="Autoproductor"/>
    <x v="2"/>
    <x v="0"/>
    <x v="0"/>
    <x v="0"/>
    <s v="Privado"/>
    <s v="AREQUIPA"/>
    <s v="AREQUIPA"/>
    <s v="AREQUIPA"/>
    <s v="CERRO COLORADO"/>
    <n v="0"/>
    <x v="0"/>
    <n v="0"/>
    <x v="0"/>
    <n v="0"/>
    <x v="0"/>
    <x v="0"/>
    <n v="0"/>
    <n v="0"/>
    <m/>
    <n v="7.5833333333333336E-2"/>
    <n v="6.8999999999999992E-2"/>
    <n v="7.6479999999999997"/>
    <n v="0"/>
    <n v="42"/>
    <s v="ESTIMADO"/>
    <m/>
  </r>
  <r>
    <s v="20"/>
    <x v="10"/>
    <s v="INKBOR"/>
    <s v="33082398"/>
    <s v="33082398"/>
    <x v="0"/>
    <m/>
    <m/>
    <n v="0.91"/>
    <n v="0.82799999999999996"/>
    <m/>
    <m/>
    <n v="0"/>
    <m/>
    <m/>
    <m/>
    <m/>
    <m/>
    <x v="0"/>
    <s v="INKBOR33082398EL"/>
    <s v="Inkabor SAC"/>
    <x v="125"/>
    <x v="125"/>
    <s v="C.T. Rio Seco"/>
    <x v="388"/>
    <x v="0"/>
    <x v="0"/>
    <x v="340"/>
    <x v="0"/>
    <s v="Instalado"/>
    <s v="Operativo"/>
    <s v="Autoproductor"/>
    <x v="2"/>
    <x v="0"/>
    <x v="0"/>
    <x v="0"/>
    <s v="Privado"/>
    <s v="AREQUIPA"/>
    <s v="AREQUIPA"/>
    <s v="AREQUIPA"/>
    <s v="CERRO COLORADO"/>
    <n v="0"/>
    <x v="0"/>
    <n v="0"/>
    <x v="0"/>
    <n v="0"/>
    <x v="0"/>
    <x v="0"/>
    <n v="0"/>
    <n v="0"/>
    <m/>
    <n v="7.5833333333333336E-2"/>
    <n v="6.8999999999999992E-2"/>
    <n v="7.6479999999999997"/>
    <n v="0"/>
    <n v="42"/>
    <s v="ESTIMADO"/>
    <m/>
  </r>
  <r>
    <s v="20"/>
    <x v="11"/>
    <s v="INKBOR"/>
    <s v="33082398"/>
    <s v="33082398"/>
    <x v="0"/>
    <m/>
    <m/>
    <n v="0.91"/>
    <n v="0.82799999999999996"/>
    <m/>
    <m/>
    <n v="0"/>
    <m/>
    <m/>
    <m/>
    <m/>
    <m/>
    <x v="0"/>
    <s v="INKBOR33082398EL"/>
    <s v="Inkabor SAC"/>
    <x v="125"/>
    <x v="125"/>
    <s v="C.T. Rio Seco"/>
    <x v="388"/>
    <x v="0"/>
    <x v="0"/>
    <x v="340"/>
    <x v="0"/>
    <s v="Instalado"/>
    <s v="Operativo"/>
    <s v="Autoproductor"/>
    <x v="2"/>
    <x v="0"/>
    <x v="0"/>
    <x v="0"/>
    <s v="Privado"/>
    <s v="AREQUIPA"/>
    <s v="AREQUIPA"/>
    <s v="AREQUIPA"/>
    <s v="CERRO COLORADO"/>
    <n v="0"/>
    <x v="0"/>
    <n v="0"/>
    <x v="0"/>
    <n v="0"/>
    <x v="0"/>
    <x v="0"/>
    <n v="0"/>
    <n v="0"/>
    <m/>
    <n v="7.5833333333333336E-2"/>
    <n v="6.8999999999999992E-2"/>
    <n v="7.6479999999999997"/>
    <n v="0"/>
    <n v="42"/>
    <s v="ESTIMADO"/>
    <m/>
  </r>
  <r>
    <s v="20"/>
    <x v="7"/>
    <s v="INKBOR"/>
    <s v="33029094"/>
    <s v="33029094"/>
    <x v="0"/>
    <m/>
    <m/>
    <n v="1.1299999999999999"/>
    <n v="0.90400000000000003"/>
    <m/>
    <m/>
    <n v="17"/>
    <m/>
    <m/>
    <m/>
    <m/>
    <m/>
    <x v="0"/>
    <s v="INKBOR33029094EL"/>
    <s v="Inkabor SAC"/>
    <x v="125"/>
    <x v="125"/>
    <s v="C.T. Ubinas"/>
    <x v="387"/>
    <x v="0"/>
    <x v="0"/>
    <x v="340"/>
    <x v="0"/>
    <s v="Instalado"/>
    <s v="Operativo"/>
    <s v="Autoproductor"/>
    <x v="2"/>
    <x v="0"/>
    <x v="0"/>
    <x v="0"/>
    <s v="Privado"/>
    <s v="AREQUIPA"/>
    <s v="AREQUIPA"/>
    <s v="AREQUIPA"/>
    <s v="CERRO COLORADO"/>
    <n v="0"/>
    <x v="0"/>
    <n v="0"/>
    <x v="0"/>
    <n v="0"/>
    <x v="0"/>
    <x v="0"/>
    <n v="17"/>
    <n v="1.7000000000000001E-2"/>
    <m/>
    <n v="9.4166666666666662E-2"/>
    <n v="7.5333333333333335E-2"/>
    <n v="7.6479999999999997"/>
    <n v="0"/>
    <n v="42"/>
    <s v="ESTIMADO"/>
    <m/>
  </r>
  <r>
    <s v="20"/>
    <x v="8"/>
    <s v="INKBOR"/>
    <s v="33029094"/>
    <s v="33029094"/>
    <x v="0"/>
    <m/>
    <m/>
    <n v="1.1299999999999999"/>
    <n v="0.90400000000000003"/>
    <m/>
    <m/>
    <n v="15"/>
    <m/>
    <m/>
    <m/>
    <m/>
    <m/>
    <x v="0"/>
    <s v="INKBOR33029094EL"/>
    <s v="Inkabor SAC"/>
    <x v="125"/>
    <x v="125"/>
    <s v="C.T. Ubinas"/>
    <x v="387"/>
    <x v="0"/>
    <x v="0"/>
    <x v="340"/>
    <x v="0"/>
    <s v="Instalado"/>
    <s v="Operativo"/>
    <s v="Autoproductor"/>
    <x v="2"/>
    <x v="0"/>
    <x v="0"/>
    <x v="0"/>
    <s v="Privado"/>
    <s v="AREQUIPA"/>
    <s v="AREQUIPA"/>
    <s v="AREQUIPA"/>
    <s v="CERRO COLORADO"/>
    <n v="0"/>
    <x v="0"/>
    <n v="0"/>
    <x v="0"/>
    <n v="0"/>
    <x v="0"/>
    <x v="0"/>
    <n v="15"/>
    <n v="1.4999999999999999E-2"/>
    <m/>
    <n v="9.4166666666666662E-2"/>
    <n v="7.5333333333333335E-2"/>
    <n v="7.6479999999999997"/>
    <n v="0"/>
    <n v="42"/>
    <s v="ESTIMADO"/>
    <m/>
  </r>
  <r>
    <s v="20"/>
    <x v="9"/>
    <s v="INKBOR"/>
    <s v="33029094"/>
    <s v="33029094"/>
    <x v="0"/>
    <m/>
    <m/>
    <n v="1.1299999999999999"/>
    <n v="0.90400000000000003"/>
    <m/>
    <m/>
    <n v="20"/>
    <m/>
    <m/>
    <m/>
    <m/>
    <m/>
    <x v="0"/>
    <s v="INKBOR33029094EL"/>
    <s v="Inkabor SAC"/>
    <x v="125"/>
    <x v="125"/>
    <s v="C.T. Ubinas"/>
    <x v="387"/>
    <x v="0"/>
    <x v="0"/>
    <x v="340"/>
    <x v="0"/>
    <s v="Instalado"/>
    <s v="Operativo"/>
    <s v="Autoproductor"/>
    <x v="2"/>
    <x v="0"/>
    <x v="0"/>
    <x v="0"/>
    <s v="Privado"/>
    <s v="AREQUIPA"/>
    <s v="AREQUIPA"/>
    <s v="AREQUIPA"/>
    <s v="CERRO COLORADO"/>
    <n v="0"/>
    <x v="0"/>
    <n v="0"/>
    <x v="0"/>
    <n v="0"/>
    <x v="0"/>
    <x v="0"/>
    <n v="20"/>
    <n v="0.02"/>
    <m/>
    <n v="9.4166666666666662E-2"/>
    <n v="7.5333333333333335E-2"/>
    <n v="7.6479999999999997"/>
    <n v="0"/>
    <n v="42"/>
    <s v="ESTIMADO"/>
    <m/>
  </r>
  <r>
    <s v="20"/>
    <x v="10"/>
    <s v="INKBOR"/>
    <s v="33029094"/>
    <s v="33029094"/>
    <x v="0"/>
    <m/>
    <m/>
    <n v="1.1299999999999999"/>
    <n v="0.90400000000000003"/>
    <m/>
    <m/>
    <n v="25"/>
    <m/>
    <m/>
    <m/>
    <m/>
    <m/>
    <x v="0"/>
    <s v="INKBOR33029094EL"/>
    <s v="Inkabor SAC"/>
    <x v="125"/>
    <x v="125"/>
    <s v="C.T. Ubinas"/>
    <x v="387"/>
    <x v="0"/>
    <x v="0"/>
    <x v="340"/>
    <x v="0"/>
    <s v="Instalado"/>
    <s v="Operativo"/>
    <s v="Autoproductor"/>
    <x v="2"/>
    <x v="0"/>
    <x v="0"/>
    <x v="0"/>
    <s v="Privado"/>
    <s v="AREQUIPA"/>
    <s v="AREQUIPA"/>
    <s v="AREQUIPA"/>
    <s v="CERRO COLORADO"/>
    <n v="0"/>
    <x v="0"/>
    <n v="0"/>
    <x v="0"/>
    <n v="0"/>
    <x v="0"/>
    <x v="0"/>
    <n v="25"/>
    <n v="2.5000000000000001E-2"/>
    <m/>
    <n v="9.4166666666666662E-2"/>
    <n v="7.5333333333333335E-2"/>
    <n v="7.6479999999999997"/>
    <n v="0"/>
    <n v="42"/>
    <s v="ESTIMADO"/>
    <m/>
  </r>
  <r>
    <s v="20"/>
    <x v="11"/>
    <s v="INKBOR"/>
    <s v="33029094"/>
    <s v="33029094"/>
    <x v="0"/>
    <m/>
    <m/>
    <n v="1.1299999999999999"/>
    <n v="0.90400000000000003"/>
    <m/>
    <m/>
    <n v="30"/>
    <m/>
    <m/>
    <m/>
    <m/>
    <m/>
    <x v="0"/>
    <s v="INKBOR33029094EL"/>
    <s v="Inkabor SAC"/>
    <x v="125"/>
    <x v="125"/>
    <s v="C.T. Ubinas"/>
    <x v="387"/>
    <x v="0"/>
    <x v="0"/>
    <x v="340"/>
    <x v="0"/>
    <s v="Instalado"/>
    <s v="Operativo"/>
    <s v="Autoproductor"/>
    <x v="2"/>
    <x v="0"/>
    <x v="0"/>
    <x v="0"/>
    <s v="Privado"/>
    <s v="AREQUIPA"/>
    <s v="AREQUIPA"/>
    <s v="AREQUIPA"/>
    <s v="CERRO COLORADO"/>
    <n v="0"/>
    <x v="0"/>
    <n v="0"/>
    <x v="0"/>
    <n v="0"/>
    <x v="0"/>
    <x v="0"/>
    <n v="30"/>
    <n v="0.03"/>
    <m/>
    <n v="9.4166666666666662E-2"/>
    <n v="7.5333333333333335E-2"/>
    <n v="7.6479999999999997"/>
    <n v="0"/>
    <n v="42"/>
    <s v="ESTIMADO"/>
    <m/>
  </r>
  <r>
    <s v="20"/>
    <x v="0"/>
    <s v="MAPGAC"/>
    <s v="43110300"/>
    <s v="43110300"/>
    <x v="0"/>
    <m/>
    <m/>
    <n v="0.68300000000000005"/>
    <n v="0.61499999999999999"/>
    <m/>
    <m/>
    <n v="0"/>
    <m/>
    <m/>
    <m/>
    <m/>
    <m/>
    <x v="0"/>
    <s v="MAPGAC43110300EL"/>
    <s v="Maple Gas Corpporation del Per£"/>
    <x v="142"/>
    <x v="142"/>
    <s v="C.T. Agua Caliente"/>
    <x v="435"/>
    <x v="0"/>
    <x v="0"/>
    <x v="340"/>
    <x v="0"/>
    <s v="Instalado"/>
    <s v="Operativo"/>
    <s v="Autoproductor"/>
    <x v="2"/>
    <x v="0"/>
    <x v="0"/>
    <x v="0"/>
    <s v="Privado"/>
    <s v="HUANUCO"/>
    <s v="HUANUCO"/>
    <s v="PUERTO INCA"/>
    <s v="ONORIA"/>
    <n v="0"/>
    <x v="0"/>
    <n v="0"/>
    <x v="0"/>
    <n v="0"/>
    <x v="0"/>
    <x v="0"/>
    <n v="0"/>
    <n v="0"/>
    <m/>
    <n v="5.6916666666666671E-2"/>
    <n v="5.1249999999999997E-2"/>
    <n v="7.6479999999999997"/>
    <n v="0"/>
    <n v="43"/>
    <s v="ESTIMADO"/>
    <m/>
  </r>
  <r>
    <s v="20"/>
    <x v="1"/>
    <s v="MAPGAC"/>
    <s v="43110300"/>
    <s v="43110300"/>
    <x v="0"/>
    <m/>
    <m/>
    <n v="0.68300000000000005"/>
    <n v="0.61499999999999999"/>
    <m/>
    <m/>
    <n v="0"/>
    <m/>
    <m/>
    <m/>
    <m/>
    <m/>
    <x v="0"/>
    <s v="MAPGAC43110300EL"/>
    <s v="Maple Gas Corpporation del Per£"/>
    <x v="142"/>
    <x v="142"/>
    <s v="C.T. Agua Caliente"/>
    <x v="435"/>
    <x v="0"/>
    <x v="0"/>
    <x v="340"/>
    <x v="0"/>
    <s v="Instalado"/>
    <s v="Operativo"/>
    <s v="Autoproductor"/>
    <x v="2"/>
    <x v="0"/>
    <x v="0"/>
    <x v="0"/>
    <s v="Privado"/>
    <s v="HUANUCO"/>
    <s v="HUANUCO"/>
    <s v="PUERTO INCA"/>
    <s v="ONORIA"/>
    <n v="0"/>
    <x v="0"/>
    <n v="0"/>
    <x v="0"/>
    <n v="0"/>
    <x v="0"/>
    <x v="0"/>
    <n v="0"/>
    <n v="0"/>
    <m/>
    <n v="5.6916666666666671E-2"/>
    <n v="5.1249999999999997E-2"/>
    <n v="7.6479999999999997"/>
    <n v="0"/>
    <n v="43"/>
    <s v="ESTIMADO"/>
    <m/>
  </r>
  <r>
    <s v="20"/>
    <x v="2"/>
    <s v="MAPGAC"/>
    <s v="43110300"/>
    <s v="43110300"/>
    <x v="0"/>
    <m/>
    <m/>
    <n v="0.68300000000000005"/>
    <n v="0.61499999999999999"/>
    <m/>
    <m/>
    <n v="0"/>
    <m/>
    <m/>
    <m/>
    <m/>
    <m/>
    <x v="0"/>
    <s v="MAPGAC43110300EL"/>
    <s v="Maple Gas Corpporation del Per£"/>
    <x v="142"/>
    <x v="142"/>
    <s v="C.T. Agua Caliente"/>
    <x v="435"/>
    <x v="0"/>
    <x v="0"/>
    <x v="340"/>
    <x v="0"/>
    <s v="Instalado"/>
    <s v="Operativo"/>
    <s v="Autoproductor"/>
    <x v="2"/>
    <x v="0"/>
    <x v="0"/>
    <x v="0"/>
    <s v="Privado"/>
    <s v="HUANUCO"/>
    <s v="HUANUCO"/>
    <s v="PUERTO INCA"/>
    <s v="ONORIA"/>
    <n v="0"/>
    <x v="0"/>
    <n v="0"/>
    <x v="0"/>
    <n v="0"/>
    <x v="0"/>
    <x v="0"/>
    <n v="0"/>
    <n v="0"/>
    <m/>
    <n v="5.6916666666666671E-2"/>
    <n v="5.1249999999999997E-2"/>
    <n v="7.6479999999999997"/>
    <n v="0"/>
    <n v="43"/>
    <s v="ESTIMADO"/>
    <m/>
  </r>
  <r>
    <s v="20"/>
    <x v="3"/>
    <s v="MAPGAC"/>
    <s v="43110300"/>
    <s v="43110300"/>
    <x v="0"/>
    <m/>
    <m/>
    <n v="0.68300000000000005"/>
    <n v="0.61499999999999999"/>
    <m/>
    <m/>
    <n v="0"/>
    <m/>
    <m/>
    <m/>
    <m/>
    <m/>
    <x v="0"/>
    <s v="MAPGAC43110300EL"/>
    <s v="Maple Gas Corpporation del Per£"/>
    <x v="142"/>
    <x v="142"/>
    <s v="C.T. Agua Caliente"/>
    <x v="435"/>
    <x v="0"/>
    <x v="0"/>
    <x v="340"/>
    <x v="0"/>
    <s v="Instalado"/>
    <s v="Operativo"/>
    <s v="Autoproductor"/>
    <x v="2"/>
    <x v="0"/>
    <x v="0"/>
    <x v="0"/>
    <s v="Privado"/>
    <s v="HUANUCO"/>
    <s v="HUANUCO"/>
    <s v="PUERTO INCA"/>
    <s v="ONORIA"/>
    <n v="0"/>
    <x v="0"/>
    <n v="0"/>
    <x v="0"/>
    <n v="0"/>
    <x v="0"/>
    <x v="0"/>
    <n v="0"/>
    <n v="0"/>
    <m/>
    <n v="5.6916666666666671E-2"/>
    <n v="5.1249999999999997E-2"/>
    <n v="7.6479999999999997"/>
    <n v="0"/>
    <n v="43"/>
    <s v="ESTIMADO"/>
    <m/>
  </r>
  <r>
    <s v="20"/>
    <x v="4"/>
    <s v="MAPGAC"/>
    <s v="43110300"/>
    <s v="43110300"/>
    <x v="0"/>
    <m/>
    <m/>
    <n v="0.68300000000000005"/>
    <n v="0.61499999999999999"/>
    <m/>
    <m/>
    <n v="0"/>
    <m/>
    <m/>
    <m/>
    <m/>
    <m/>
    <x v="0"/>
    <s v="MAPGAC43110300EL"/>
    <s v="Maple Gas Corpporation del Per£"/>
    <x v="142"/>
    <x v="142"/>
    <s v="C.T. Agua Caliente"/>
    <x v="435"/>
    <x v="0"/>
    <x v="0"/>
    <x v="340"/>
    <x v="0"/>
    <s v="Instalado"/>
    <s v="Operativo"/>
    <s v="Autoproductor"/>
    <x v="2"/>
    <x v="0"/>
    <x v="0"/>
    <x v="0"/>
    <s v="Privado"/>
    <s v="HUANUCO"/>
    <s v="HUANUCO"/>
    <s v="PUERTO INCA"/>
    <s v="ONORIA"/>
    <n v="0"/>
    <x v="0"/>
    <n v="0"/>
    <x v="0"/>
    <n v="0"/>
    <x v="0"/>
    <x v="0"/>
    <n v="0"/>
    <n v="0"/>
    <m/>
    <n v="5.6916666666666671E-2"/>
    <n v="5.1249999999999997E-2"/>
    <n v="7.6479999999999997"/>
    <n v="0"/>
    <n v="43"/>
    <s v="ESTIMADO"/>
    <m/>
  </r>
  <r>
    <s v="20"/>
    <x v="5"/>
    <s v="MAPGAC"/>
    <s v="43110300"/>
    <s v="43110300"/>
    <x v="0"/>
    <m/>
    <m/>
    <n v="0.68300000000000005"/>
    <n v="0.61499999999999999"/>
    <m/>
    <m/>
    <n v="0"/>
    <m/>
    <m/>
    <m/>
    <m/>
    <m/>
    <x v="0"/>
    <s v="MAPGAC43110300EL"/>
    <s v="Maple Gas Corpporation del Per£"/>
    <x v="142"/>
    <x v="142"/>
    <s v="C.T. Agua Caliente"/>
    <x v="435"/>
    <x v="0"/>
    <x v="0"/>
    <x v="340"/>
    <x v="0"/>
    <s v="Instalado"/>
    <s v="Operativo"/>
    <s v="Autoproductor"/>
    <x v="2"/>
    <x v="0"/>
    <x v="0"/>
    <x v="0"/>
    <s v="Privado"/>
    <s v="HUANUCO"/>
    <s v="HUANUCO"/>
    <s v="PUERTO INCA"/>
    <s v="ONORIA"/>
    <n v="0"/>
    <x v="0"/>
    <n v="0"/>
    <x v="0"/>
    <n v="0"/>
    <x v="0"/>
    <x v="0"/>
    <n v="0"/>
    <n v="0"/>
    <m/>
    <n v="5.6916666666666671E-2"/>
    <n v="5.1249999999999997E-2"/>
    <n v="7.6479999999999997"/>
    <n v="0"/>
    <n v="43"/>
    <s v="ESTIMADO"/>
    <m/>
  </r>
  <r>
    <s v="20"/>
    <x v="6"/>
    <s v="MAPGAC"/>
    <s v="43110300"/>
    <s v="43110300"/>
    <x v="0"/>
    <m/>
    <m/>
    <n v="0.68300000000000005"/>
    <n v="0.61499999999999999"/>
    <m/>
    <m/>
    <n v="0"/>
    <m/>
    <m/>
    <m/>
    <m/>
    <m/>
    <x v="0"/>
    <s v="MAPGAC43110300EL"/>
    <s v="Maple Gas Corpporation del Per£"/>
    <x v="142"/>
    <x v="142"/>
    <s v="C.T. Agua Caliente"/>
    <x v="435"/>
    <x v="0"/>
    <x v="0"/>
    <x v="340"/>
    <x v="0"/>
    <s v="Instalado"/>
    <s v="Operativo"/>
    <s v="Autoproductor"/>
    <x v="2"/>
    <x v="0"/>
    <x v="0"/>
    <x v="0"/>
    <s v="Privado"/>
    <s v="HUANUCO"/>
    <s v="HUANUCO"/>
    <s v="PUERTO INCA"/>
    <s v="ONORIA"/>
    <n v="0"/>
    <x v="0"/>
    <n v="0"/>
    <x v="0"/>
    <n v="0"/>
    <x v="0"/>
    <x v="0"/>
    <n v="0"/>
    <n v="0"/>
    <m/>
    <n v="5.6916666666666671E-2"/>
    <n v="5.1249999999999997E-2"/>
    <n v="7.6479999999999997"/>
    <n v="0"/>
    <n v="43"/>
    <s v="ESTIMADO"/>
    <m/>
  </r>
  <r>
    <s v="20"/>
    <x v="7"/>
    <s v="MAPGAC"/>
    <s v="43110300"/>
    <s v="43110300"/>
    <x v="0"/>
    <m/>
    <m/>
    <n v="0.68300000000000005"/>
    <n v="0.61499999999999999"/>
    <m/>
    <m/>
    <n v="0"/>
    <m/>
    <m/>
    <m/>
    <m/>
    <m/>
    <x v="0"/>
    <s v="MAPGAC43110300EL"/>
    <s v="Maple Gas Corpporation del Per£"/>
    <x v="142"/>
    <x v="142"/>
    <s v="C.T. Agua Caliente"/>
    <x v="435"/>
    <x v="0"/>
    <x v="0"/>
    <x v="340"/>
    <x v="0"/>
    <s v="Instalado"/>
    <s v="Operativo"/>
    <s v="Autoproductor"/>
    <x v="2"/>
    <x v="0"/>
    <x v="0"/>
    <x v="0"/>
    <s v="Privado"/>
    <s v="HUANUCO"/>
    <s v="HUANUCO"/>
    <s v="PUERTO INCA"/>
    <s v="ONORIA"/>
    <n v="0"/>
    <x v="0"/>
    <n v="0"/>
    <x v="0"/>
    <n v="0"/>
    <x v="0"/>
    <x v="0"/>
    <n v="0"/>
    <n v="0"/>
    <m/>
    <n v="5.6916666666666671E-2"/>
    <n v="5.1249999999999997E-2"/>
    <n v="7.6479999999999997"/>
    <n v="0"/>
    <n v="43"/>
    <s v="ESTIMADO"/>
    <m/>
  </r>
  <r>
    <s v="20"/>
    <x v="8"/>
    <s v="MAPGAC"/>
    <s v="43110300"/>
    <s v="43110300"/>
    <x v="0"/>
    <m/>
    <m/>
    <n v="0.68300000000000005"/>
    <n v="0.61499999999999999"/>
    <m/>
    <m/>
    <n v="0"/>
    <m/>
    <m/>
    <m/>
    <m/>
    <m/>
    <x v="0"/>
    <s v="MAPGAC43110300EL"/>
    <s v="Maple Gas Corpporation del Per£"/>
    <x v="142"/>
    <x v="142"/>
    <s v="C.T. Agua Caliente"/>
    <x v="435"/>
    <x v="0"/>
    <x v="0"/>
    <x v="340"/>
    <x v="0"/>
    <s v="Instalado"/>
    <s v="Operativo"/>
    <s v="Autoproductor"/>
    <x v="2"/>
    <x v="0"/>
    <x v="0"/>
    <x v="0"/>
    <s v="Privado"/>
    <s v="HUANUCO"/>
    <s v="HUANUCO"/>
    <s v="PUERTO INCA"/>
    <s v="ONORIA"/>
    <n v="0"/>
    <x v="0"/>
    <n v="0"/>
    <x v="0"/>
    <n v="0"/>
    <x v="0"/>
    <x v="0"/>
    <n v="0"/>
    <n v="0"/>
    <m/>
    <n v="5.6916666666666671E-2"/>
    <n v="5.1249999999999997E-2"/>
    <n v="7.6479999999999997"/>
    <n v="0"/>
    <n v="43"/>
    <s v="ESTIMADO"/>
    <m/>
  </r>
  <r>
    <s v="20"/>
    <x v="9"/>
    <s v="MAPGAC"/>
    <s v="43110300"/>
    <s v="43110300"/>
    <x v="0"/>
    <m/>
    <m/>
    <n v="0.68300000000000005"/>
    <n v="0.61499999999999999"/>
    <m/>
    <m/>
    <n v="0"/>
    <m/>
    <m/>
    <m/>
    <m/>
    <m/>
    <x v="0"/>
    <s v="MAPGAC43110300EL"/>
    <s v="Maple Gas Corpporation del Per£"/>
    <x v="142"/>
    <x v="142"/>
    <s v="C.T. Agua Caliente"/>
    <x v="435"/>
    <x v="0"/>
    <x v="0"/>
    <x v="340"/>
    <x v="0"/>
    <s v="Instalado"/>
    <s v="Operativo"/>
    <s v="Autoproductor"/>
    <x v="2"/>
    <x v="0"/>
    <x v="0"/>
    <x v="0"/>
    <s v="Privado"/>
    <s v="HUANUCO"/>
    <s v="HUANUCO"/>
    <s v="PUERTO INCA"/>
    <s v="ONORIA"/>
    <n v="0"/>
    <x v="0"/>
    <n v="0"/>
    <x v="0"/>
    <n v="0"/>
    <x v="0"/>
    <x v="0"/>
    <n v="0"/>
    <n v="0"/>
    <m/>
    <n v="5.6916666666666671E-2"/>
    <n v="5.1249999999999997E-2"/>
    <n v="7.6479999999999997"/>
    <n v="0"/>
    <n v="43"/>
    <s v="ESTIMADO"/>
    <m/>
  </r>
  <r>
    <s v="20"/>
    <x v="10"/>
    <s v="MAPGAC"/>
    <s v="43110300"/>
    <s v="43110300"/>
    <x v="0"/>
    <m/>
    <m/>
    <n v="0.68300000000000005"/>
    <n v="0.61499999999999999"/>
    <m/>
    <m/>
    <n v="0"/>
    <m/>
    <m/>
    <m/>
    <m/>
    <m/>
    <x v="0"/>
    <s v="MAPGAC43110300EL"/>
    <s v="Maple Gas Corpporation del Per£"/>
    <x v="142"/>
    <x v="142"/>
    <s v="C.T. Agua Caliente"/>
    <x v="435"/>
    <x v="0"/>
    <x v="0"/>
    <x v="340"/>
    <x v="0"/>
    <s v="Instalado"/>
    <s v="Operativo"/>
    <s v="Autoproductor"/>
    <x v="2"/>
    <x v="0"/>
    <x v="0"/>
    <x v="0"/>
    <s v="Privado"/>
    <s v="HUANUCO"/>
    <s v="HUANUCO"/>
    <s v="PUERTO INCA"/>
    <s v="ONORIA"/>
    <n v="0"/>
    <x v="0"/>
    <n v="0"/>
    <x v="0"/>
    <n v="0"/>
    <x v="0"/>
    <x v="0"/>
    <n v="0"/>
    <n v="0"/>
    <m/>
    <n v="5.6916666666666671E-2"/>
    <n v="5.1249999999999997E-2"/>
    <n v="7.6479999999999997"/>
    <n v="0"/>
    <n v="43"/>
    <s v="ESTIMADO"/>
    <m/>
  </r>
  <r>
    <s v="20"/>
    <x v="11"/>
    <s v="MAPGAC"/>
    <s v="43110300"/>
    <s v="43110300"/>
    <x v="0"/>
    <m/>
    <m/>
    <n v="0.68300000000000005"/>
    <n v="0.61499999999999999"/>
    <m/>
    <m/>
    <n v="0"/>
    <m/>
    <m/>
    <m/>
    <m/>
    <m/>
    <x v="0"/>
    <s v="MAPGAC43110300EL"/>
    <s v="Maple Gas Corpporation del Per£"/>
    <x v="142"/>
    <x v="142"/>
    <s v="C.T. Agua Caliente"/>
    <x v="435"/>
    <x v="0"/>
    <x v="0"/>
    <x v="340"/>
    <x v="0"/>
    <s v="Instalado"/>
    <s v="Operativo"/>
    <s v="Autoproductor"/>
    <x v="2"/>
    <x v="0"/>
    <x v="0"/>
    <x v="0"/>
    <s v="Privado"/>
    <s v="HUANUCO"/>
    <s v="HUANUCO"/>
    <s v="PUERTO INCA"/>
    <s v="ONORIA"/>
    <n v="0"/>
    <x v="0"/>
    <n v="0"/>
    <x v="0"/>
    <n v="0"/>
    <x v="0"/>
    <x v="0"/>
    <n v="0"/>
    <n v="0"/>
    <m/>
    <n v="5.6916666666666671E-2"/>
    <n v="5.1249999999999997E-2"/>
    <n v="7.6479999999999997"/>
    <n v="0"/>
    <n v="43"/>
    <s v="ESTIMADO"/>
    <m/>
  </r>
  <r>
    <s v="20"/>
    <x v="0"/>
    <s v="MAPGAC"/>
    <s v="43110100"/>
    <s v="43110100"/>
    <x v="0"/>
    <m/>
    <m/>
    <n v="0.89500000000000002"/>
    <n v="0.80600000000000005"/>
    <m/>
    <m/>
    <n v="0"/>
    <m/>
    <m/>
    <m/>
    <m/>
    <m/>
    <x v="0"/>
    <s v="MAPGAC43110100EL"/>
    <s v="Maple Gas Corpporation del Per£"/>
    <x v="142"/>
    <x v="142"/>
    <s v="C.T. Maquia"/>
    <x v="436"/>
    <x v="0"/>
    <x v="0"/>
    <x v="340"/>
    <x v="0"/>
    <s v="Instalado"/>
    <s v="Operativo"/>
    <s v="Autoproductor"/>
    <x v="2"/>
    <x v="0"/>
    <x v="0"/>
    <x v="0"/>
    <s v="Privado"/>
    <s v="LORETO"/>
    <s v="LORETO"/>
    <s v="UCAYALI"/>
    <s v="CONTAMANA"/>
    <n v="0"/>
    <x v="0"/>
    <n v="0"/>
    <x v="0"/>
    <n v="0"/>
    <x v="0"/>
    <x v="0"/>
    <n v="0"/>
    <n v="0"/>
    <m/>
    <n v="7.4583333333333335E-2"/>
    <n v="6.7166666666666666E-2"/>
    <n v="7.6479999999999997"/>
    <n v="0"/>
    <n v="43"/>
    <s v="ESTIMADO"/>
    <m/>
  </r>
  <r>
    <s v="20"/>
    <x v="1"/>
    <s v="MAPGAC"/>
    <s v="43110100"/>
    <s v="43110100"/>
    <x v="0"/>
    <m/>
    <m/>
    <n v="0.89500000000000002"/>
    <n v="0.80600000000000005"/>
    <m/>
    <m/>
    <n v="0"/>
    <m/>
    <m/>
    <m/>
    <m/>
    <m/>
    <x v="0"/>
    <s v="MAPGAC43110100EL"/>
    <s v="Maple Gas Corpporation del Per£"/>
    <x v="142"/>
    <x v="142"/>
    <s v="C.T. Maquia"/>
    <x v="436"/>
    <x v="0"/>
    <x v="0"/>
    <x v="340"/>
    <x v="0"/>
    <s v="Instalado"/>
    <s v="Operativo"/>
    <s v="Autoproductor"/>
    <x v="2"/>
    <x v="0"/>
    <x v="0"/>
    <x v="0"/>
    <s v="Privado"/>
    <s v="LORETO"/>
    <s v="LORETO"/>
    <s v="UCAYALI"/>
    <s v="CONTAMANA"/>
    <n v="0"/>
    <x v="0"/>
    <n v="0"/>
    <x v="0"/>
    <n v="0"/>
    <x v="0"/>
    <x v="0"/>
    <n v="0"/>
    <n v="0"/>
    <m/>
    <n v="7.4583333333333335E-2"/>
    <n v="6.7166666666666666E-2"/>
    <n v="7.6479999999999997"/>
    <n v="0"/>
    <n v="43"/>
    <s v="ESTIMADO"/>
    <m/>
  </r>
  <r>
    <s v="20"/>
    <x v="2"/>
    <s v="MAPGAC"/>
    <s v="43110100"/>
    <s v="43110100"/>
    <x v="0"/>
    <m/>
    <m/>
    <n v="0.89500000000000002"/>
    <n v="0.80600000000000005"/>
    <m/>
    <m/>
    <n v="0"/>
    <m/>
    <m/>
    <m/>
    <m/>
    <m/>
    <x v="0"/>
    <s v="MAPGAC43110100EL"/>
    <s v="Maple Gas Corpporation del Per£"/>
    <x v="142"/>
    <x v="142"/>
    <s v="C.T. Maquia"/>
    <x v="436"/>
    <x v="0"/>
    <x v="0"/>
    <x v="340"/>
    <x v="0"/>
    <s v="Instalado"/>
    <s v="Operativo"/>
    <s v="Autoproductor"/>
    <x v="2"/>
    <x v="0"/>
    <x v="0"/>
    <x v="0"/>
    <s v="Privado"/>
    <s v="LORETO"/>
    <s v="LORETO"/>
    <s v="UCAYALI"/>
    <s v="CONTAMANA"/>
    <n v="0"/>
    <x v="0"/>
    <n v="0"/>
    <x v="0"/>
    <n v="0"/>
    <x v="0"/>
    <x v="0"/>
    <n v="0"/>
    <n v="0"/>
    <m/>
    <n v="7.4583333333333335E-2"/>
    <n v="6.7166666666666666E-2"/>
    <n v="7.6479999999999997"/>
    <n v="0"/>
    <n v="43"/>
    <s v="ESTIMADO"/>
    <m/>
  </r>
  <r>
    <s v="20"/>
    <x v="3"/>
    <s v="MAPGAC"/>
    <s v="43110100"/>
    <s v="43110100"/>
    <x v="0"/>
    <m/>
    <m/>
    <n v="0.89500000000000002"/>
    <n v="0.80600000000000005"/>
    <m/>
    <m/>
    <n v="0"/>
    <m/>
    <m/>
    <m/>
    <m/>
    <m/>
    <x v="0"/>
    <s v="MAPGAC43110100EL"/>
    <s v="Maple Gas Corpporation del Per£"/>
    <x v="142"/>
    <x v="142"/>
    <s v="C.T. Maquia"/>
    <x v="436"/>
    <x v="0"/>
    <x v="0"/>
    <x v="340"/>
    <x v="0"/>
    <s v="Instalado"/>
    <s v="Operativo"/>
    <s v="Autoproductor"/>
    <x v="2"/>
    <x v="0"/>
    <x v="0"/>
    <x v="0"/>
    <s v="Privado"/>
    <s v="LORETO"/>
    <s v="LORETO"/>
    <s v="UCAYALI"/>
    <s v="CONTAMANA"/>
    <n v="0"/>
    <x v="0"/>
    <n v="0"/>
    <x v="0"/>
    <n v="0"/>
    <x v="0"/>
    <x v="0"/>
    <n v="0"/>
    <n v="0"/>
    <m/>
    <n v="7.4583333333333335E-2"/>
    <n v="6.7166666666666666E-2"/>
    <n v="7.6479999999999997"/>
    <n v="0"/>
    <n v="43"/>
    <s v="ESTIMADO"/>
    <m/>
  </r>
  <r>
    <s v="20"/>
    <x v="4"/>
    <s v="MAPGAC"/>
    <s v="43110100"/>
    <s v="43110100"/>
    <x v="0"/>
    <m/>
    <m/>
    <n v="0.89500000000000002"/>
    <n v="0.80600000000000005"/>
    <m/>
    <m/>
    <n v="0"/>
    <m/>
    <m/>
    <m/>
    <m/>
    <m/>
    <x v="0"/>
    <s v="MAPGAC43110100EL"/>
    <s v="Maple Gas Corpporation del Per£"/>
    <x v="142"/>
    <x v="142"/>
    <s v="C.T. Maquia"/>
    <x v="436"/>
    <x v="0"/>
    <x v="0"/>
    <x v="340"/>
    <x v="0"/>
    <s v="Instalado"/>
    <s v="Operativo"/>
    <s v="Autoproductor"/>
    <x v="2"/>
    <x v="0"/>
    <x v="0"/>
    <x v="0"/>
    <s v="Privado"/>
    <s v="LORETO"/>
    <s v="LORETO"/>
    <s v="UCAYALI"/>
    <s v="CONTAMANA"/>
    <n v="0"/>
    <x v="0"/>
    <n v="0"/>
    <x v="0"/>
    <n v="0"/>
    <x v="0"/>
    <x v="0"/>
    <n v="0"/>
    <n v="0"/>
    <m/>
    <n v="7.4583333333333335E-2"/>
    <n v="6.7166666666666666E-2"/>
    <n v="7.6479999999999997"/>
    <n v="0"/>
    <n v="43"/>
    <s v="ESTIMADO"/>
    <m/>
  </r>
  <r>
    <s v="20"/>
    <x v="5"/>
    <s v="MAPGAC"/>
    <s v="43110100"/>
    <s v="43110100"/>
    <x v="0"/>
    <m/>
    <m/>
    <n v="0.89500000000000002"/>
    <n v="0.80600000000000005"/>
    <m/>
    <m/>
    <n v="0"/>
    <m/>
    <m/>
    <m/>
    <m/>
    <m/>
    <x v="0"/>
    <s v="MAPGAC43110100EL"/>
    <s v="Maple Gas Corpporation del Per£"/>
    <x v="142"/>
    <x v="142"/>
    <s v="C.T. Maquia"/>
    <x v="436"/>
    <x v="0"/>
    <x v="0"/>
    <x v="340"/>
    <x v="0"/>
    <s v="Instalado"/>
    <s v="Operativo"/>
    <s v="Autoproductor"/>
    <x v="2"/>
    <x v="0"/>
    <x v="0"/>
    <x v="0"/>
    <s v="Privado"/>
    <s v="LORETO"/>
    <s v="LORETO"/>
    <s v="UCAYALI"/>
    <s v="CONTAMANA"/>
    <n v="0"/>
    <x v="0"/>
    <n v="0"/>
    <x v="0"/>
    <n v="0"/>
    <x v="0"/>
    <x v="0"/>
    <n v="0"/>
    <n v="0"/>
    <m/>
    <n v="7.4583333333333335E-2"/>
    <n v="6.7166666666666666E-2"/>
    <n v="7.6479999999999997"/>
    <n v="0"/>
    <n v="43"/>
    <s v="ESTIMADO"/>
    <m/>
  </r>
  <r>
    <s v="20"/>
    <x v="6"/>
    <s v="MAPGAC"/>
    <s v="43110100"/>
    <s v="43110100"/>
    <x v="0"/>
    <m/>
    <m/>
    <n v="0.89500000000000002"/>
    <n v="0.80600000000000005"/>
    <m/>
    <m/>
    <n v="0"/>
    <m/>
    <m/>
    <m/>
    <m/>
    <m/>
    <x v="0"/>
    <s v="MAPGAC43110100EL"/>
    <s v="Maple Gas Corpporation del Per£"/>
    <x v="142"/>
    <x v="142"/>
    <s v="C.T. Maquia"/>
    <x v="436"/>
    <x v="0"/>
    <x v="0"/>
    <x v="340"/>
    <x v="0"/>
    <s v="Instalado"/>
    <s v="Operativo"/>
    <s v="Autoproductor"/>
    <x v="2"/>
    <x v="0"/>
    <x v="0"/>
    <x v="0"/>
    <s v="Privado"/>
    <s v="LORETO"/>
    <s v="LORETO"/>
    <s v="UCAYALI"/>
    <s v="CONTAMANA"/>
    <n v="0"/>
    <x v="0"/>
    <n v="0"/>
    <x v="0"/>
    <n v="0"/>
    <x v="0"/>
    <x v="0"/>
    <n v="0"/>
    <n v="0"/>
    <m/>
    <n v="7.4583333333333335E-2"/>
    <n v="6.7166666666666666E-2"/>
    <n v="7.6479999999999997"/>
    <n v="0"/>
    <n v="43"/>
    <s v="ESTIMADO"/>
    <m/>
  </r>
  <r>
    <s v="20"/>
    <x v="7"/>
    <s v="MAPGAC"/>
    <s v="43110100"/>
    <s v="43110100"/>
    <x v="0"/>
    <m/>
    <m/>
    <n v="0.89500000000000002"/>
    <n v="0.80600000000000005"/>
    <m/>
    <m/>
    <n v="0"/>
    <m/>
    <m/>
    <m/>
    <m/>
    <m/>
    <x v="0"/>
    <s v="MAPGAC43110100EL"/>
    <s v="Maple Gas Corpporation del Per£"/>
    <x v="142"/>
    <x v="142"/>
    <s v="C.T. Maquia"/>
    <x v="436"/>
    <x v="0"/>
    <x v="0"/>
    <x v="340"/>
    <x v="0"/>
    <s v="Instalado"/>
    <s v="Operativo"/>
    <s v="Autoproductor"/>
    <x v="2"/>
    <x v="0"/>
    <x v="0"/>
    <x v="0"/>
    <s v="Privado"/>
    <s v="LORETO"/>
    <s v="LORETO"/>
    <s v="UCAYALI"/>
    <s v="CONTAMANA"/>
    <n v="0"/>
    <x v="0"/>
    <n v="0"/>
    <x v="0"/>
    <n v="0"/>
    <x v="0"/>
    <x v="0"/>
    <n v="0"/>
    <n v="0"/>
    <m/>
    <n v="7.4583333333333335E-2"/>
    <n v="6.7166666666666666E-2"/>
    <n v="7.6479999999999997"/>
    <n v="0"/>
    <n v="43"/>
    <s v="ESTIMADO"/>
    <m/>
  </r>
  <r>
    <s v="20"/>
    <x v="8"/>
    <s v="MAPGAC"/>
    <s v="43110100"/>
    <s v="43110100"/>
    <x v="0"/>
    <m/>
    <m/>
    <n v="0.89500000000000002"/>
    <n v="0.80600000000000005"/>
    <m/>
    <m/>
    <n v="0"/>
    <m/>
    <m/>
    <m/>
    <m/>
    <m/>
    <x v="0"/>
    <s v="MAPGAC43110100EL"/>
    <s v="Maple Gas Corpporation del Per£"/>
    <x v="142"/>
    <x v="142"/>
    <s v="C.T. Maquia"/>
    <x v="436"/>
    <x v="0"/>
    <x v="0"/>
    <x v="340"/>
    <x v="0"/>
    <s v="Instalado"/>
    <s v="Operativo"/>
    <s v="Autoproductor"/>
    <x v="2"/>
    <x v="0"/>
    <x v="0"/>
    <x v="0"/>
    <s v="Privado"/>
    <s v="LORETO"/>
    <s v="LORETO"/>
    <s v="UCAYALI"/>
    <s v="CONTAMANA"/>
    <n v="0"/>
    <x v="0"/>
    <n v="0"/>
    <x v="0"/>
    <n v="0"/>
    <x v="0"/>
    <x v="0"/>
    <n v="0"/>
    <n v="0"/>
    <m/>
    <n v="7.4583333333333335E-2"/>
    <n v="6.7166666666666666E-2"/>
    <n v="7.6479999999999997"/>
    <n v="0"/>
    <n v="43"/>
    <s v="ESTIMADO"/>
    <m/>
  </r>
  <r>
    <s v="20"/>
    <x v="9"/>
    <s v="MAPGAC"/>
    <s v="43110100"/>
    <s v="43110100"/>
    <x v="0"/>
    <m/>
    <m/>
    <n v="0.89500000000000002"/>
    <n v="0.80600000000000005"/>
    <m/>
    <m/>
    <n v="0"/>
    <m/>
    <m/>
    <m/>
    <m/>
    <m/>
    <x v="0"/>
    <s v="MAPGAC43110100EL"/>
    <s v="Maple Gas Corpporation del Per£"/>
    <x v="142"/>
    <x v="142"/>
    <s v="C.T. Maquia"/>
    <x v="436"/>
    <x v="0"/>
    <x v="0"/>
    <x v="340"/>
    <x v="0"/>
    <s v="Instalado"/>
    <s v="Operativo"/>
    <s v="Autoproductor"/>
    <x v="2"/>
    <x v="0"/>
    <x v="0"/>
    <x v="0"/>
    <s v="Privado"/>
    <s v="LORETO"/>
    <s v="LORETO"/>
    <s v="UCAYALI"/>
    <s v="CONTAMANA"/>
    <n v="0"/>
    <x v="0"/>
    <n v="0"/>
    <x v="0"/>
    <n v="0"/>
    <x v="0"/>
    <x v="0"/>
    <n v="0"/>
    <n v="0"/>
    <m/>
    <n v="7.4583333333333335E-2"/>
    <n v="6.7166666666666666E-2"/>
    <n v="7.6479999999999997"/>
    <n v="0"/>
    <n v="43"/>
    <s v="ESTIMADO"/>
    <m/>
  </r>
  <r>
    <s v="20"/>
    <x v="10"/>
    <s v="MAPGAC"/>
    <s v="43110100"/>
    <s v="43110100"/>
    <x v="0"/>
    <m/>
    <m/>
    <n v="0.89500000000000002"/>
    <n v="0.80600000000000005"/>
    <m/>
    <m/>
    <n v="0"/>
    <m/>
    <m/>
    <m/>
    <m/>
    <m/>
    <x v="0"/>
    <s v="MAPGAC43110100EL"/>
    <s v="Maple Gas Corpporation del Per£"/>
    <x v="142"/>
    <x v="142"/>
    <s v="C.T. Maquia"/>
    <x v="436"/>
    <x v="0"/>
    <x v="0"/>
    <x v="340"/>
    <x v="0"/>
    <s v="Instalado"/>
    <s v="Operativo"/>
    <s v="Autoproductor"/>
    <x v="2"/>
    <x v="0"/>
    <x v="0"/>
    <x v="0"/>
    <s v="Privado"/>
    <s v="LORETO"/>
    <s v="LORETO"/>
    <s v="UCAYALI"/>
    <s v="CONTAMANA"/>
    <n v="0"/>
    <x v="0"/>
    <n v="0"/>
    <x v="0"/>
    <n v="0"/>
    <x v="0"/>
    <x v="0"/>
    <n v="0"/>
    <n v="0"/>
    <m/>
    <n v="7.4583333333333335E-2"/>
    <n v="6.7166666666666666E-2"/>
    <n v="7.6479999999999997"/>
    <n v="0"/>
    <n v="43"/>
    <s v="ESTIMADO"/>
    <m/>
  </r>
  <r>
    <s v="20"/>
    <x v="11"/>
    <s v="MAPGAC"/>
    <s v="43110100"/>
    <s v="43110100"/>
    <x v="0"/>
    <m/>
    <m/>
    <n v="0.89500000000000002"/>
    <n v="0.80600000000000005"/>
    <m/>
    <m/>
    <n v="0"/>
    <m/>
    <m/>
    <m/>
    <m/>
    <m/>
    <x v="0"/>
    <s v="MAPGAC43110100EL"/>
    <s v="Maple Gas Corpporation del Per£"/>
    <x v="142"/>
    <x v="142"/>
    <s v="C.T. Maquia"/>
    <x v="436"/>
    <x v="0"/>
    <x v="0"/>
    <x v="340"/>
    <x v="0"/>
    <s v="Instalado"/>
    <s v="Operativo"/>
    <s v="Autoproductor"/>
    <x v="2"/>
    <x v="0"/>
    <x v="0"/>
    <x v="0"/>
    <s v="Privado"/>
    <s v="LORETO"/>
    <s v="LORETO"/>
    <s v="UCAYALI"/>
    <s v="CONTAMANA"/>
    <n v="0"/>
    <x v="0"/>
    <n v="0"/>
    <x v="0"/>
    <n v="0"/>
    <x v="0"/>
    <x v="0"/>
    <n v="0"/>
    <n v="0"/>
    <m/>
    <n v="7.4583333333333335E-2"/>
    <n v="6.7166666666666666E-2"/>
    <n v="7.6479999999999997"/>
    <n v="0"/>
    <n v="43"/>
    <s v="ESTIMADO"/>
    <m/>
  </r>
  <r>
    <s v="20"/>
    <x v="0"/>
    <s v="MAPGAC"/>
    <s v="33125702"/>
    <s v="33125702"/>
    <x v="0"/>
    <m/>
    <m/>
    <n v="0.625"/>
    <n v="0.56200000000000006"/>
    <m/>
    <m/>
    <n v="0"/>
    <m/>
    <m/>
    <m/>
    <m/>
    <m/>
    <x v="0"/>
    <s v="MAPGAC33125702EL"/>
    <s v="Maple Gas Corpporation del Per£"/>
    <x v="142"/>
    <x v="142"/>
    <s v="C.T. Refineria"/>
    <x v="437"/>
    <x v="0"/>
    <x v="0"/>
    <x v="340"/>
    <x v="0"/>
    <s v="Instalado"/>
    <s v="Operativo"/>
    <s v="Autoproductor"/>
    <x v="2"/>
    <x v="0"/>
    <x v="0"/>
    <x v="0"/>
    <s v="Privado"/>
    <s v="UCAYALI"/>
    <s v="UCAYALI"/>
    <s v="CRNL. PORTILLO"/>
    <s v="CALLARIA"/>
    <n v="0"/>
    <x v="0"/>
    <n v="0"/>
    <x v="0"/>
    <n v="0"/>
    <x v="0"/>
    <x v="0"/>
    <n v="0"/>
    <n v="0"/>
    <m/>
    <n v="5.2083333333333336E-2"/>
    <n v="4.6833333333333338E-2"/>
    <n v="7.6479999999999997"/>
    <n v="0"/>
    <n v="43"/>
    <s v="ESTIMADO"/>
    <m/>
  </r>
  <r>
    <s v="20"/>
    <x v="1"/>
    <s v="MAPGAC"/>
    <s v="33125702"/>
    <s v="33125702"/>
    <x v="0"/>
    <m/>
    <m/>
    <n v="0.625"/>
    <n v="0.56200000000000006"/>
    <m/>
    <m/>
    <n v="0"/>
    <m/>
    <m/>
    <m/>
    <m/>
    <m/>
    <x v="0"/>
    <s v="MAPGAC33125702EL"/>
    <s v="Maple Gas Corpporation del Per£"/>
    <x v="142"/>
    <x v="142"/>
    <s v="C.T. Refineria"/>
    <x v="437"/>
    <x v="0"/>
    <x v="0"/>
    <x v="340"/>
    <x v="0"/>
    <s v="Instalado"/>
    <s v="Operativo"/>
    <s v="Autoproductor"/>
    <x v="2"/>
    <x v="0"/>
    <x v="0"/>
    <x v="0"/>
    <s v="Privado"/>
    <s v="UCAYALI"/>
    <s v="UCAYALI"/>
    <s v="CRNL. PORTILLO"/>
    <s v="CALLARIA"/>
    <n v="0"/>
    <x v="0"/>
    <n v="0"/>
    <x v="0"/>
    <n v="0"/>
    <x v="0"/>
    <x v="0"/>
    <n v="0"/>
    <n v="0"/>
    <m/>
    <n v="5.2083333333333336E-2"/>
    <n v="4.6833333333333338E-2"/>
    <n v="7.6479999999999997"/>
    <n v="0"/>
    <n v="43"/>
    <s v="ESTIMADO"/>
    <m/>
  </r>
  <r>
    <s v="20"/>
    <x v="2"/>
    <s v="MAPGAC"/>
    <s v="33125702"/>
    <s v="33125702"/>
    <x v="0"/>
    <m/>
    <m/>
    <n v="0.625"/>
    <n v="0.56200000000000006"/>
    <m/>
    <m/>
    <n v="0"/>
    <m/>
    <m/>
    <m/>
    <m/>
    <m/>
    <x v="0"/>
    <s v="MAPGAC33125702EL"/>
    <s v="Maple Gas Corpporation del Per£"/>
    <x v="142"/>
    <x v="142"/>
    <s v="C.T. Refineria"/>
    <x v="437"/>
    <x v="0"/>
    <x v="0"/>
    <x v="340"/>
    <x v="0"/>
    <s v="Instalado"/>
    <s v="Operativo"/>
    <s v="Autoproductor"/>
    <x v="2"/>
    <x v="0"/>
    <x v="0"/>
    <x v="0"/>
    <s v="Privado"/>
    <s v="UCAYALI"/>
    <s v="UCAYALI"/>
    <s v="CRNL. PORTILLO"/>
    <s v="CALLARIA"/>
    <n v="0"/>
    <x v="0"/>
    <n v="0"/>
    <x v="0"/>
    <n v="0"/>
    <x v="0"/>
    <x v="0"/>
    <n v="0"/>
    <n v="0"/>
    <m/>
    <n v="5.2083333333333336E-2"/>
    <n v="4.6833333333333338E-2"/>
    <n v="7.6479999999999997"/>
    <n v="0"/>
    <n v="43"/>
    <s v="ESTIMADO"/>
    <m/>
  </r>
  <r>
    <s v="20"/>
    <x v="3"/>
    <s v="MAPGAC"/>
    <s v="33125702"/>
    <s v="33125702"/>
    <x v="0"/>
    <m/>
    <m/>
    <n v="0.625"/>
    <n v="0.56200000000000006"/>
    <m/>
    <m/>
    <n v="0"/>
    <m/>
    <m/>
    <m/>
    <m/>
    <m/>
    <x v="0"/>
    <s v="MAPGAC33125702EL"/>
    <s v="Maple Gas Corpporation del Per£"/>
    <x v="142"/>
    <x v="142"/>
    <s v="C.T. Refineria"/>
    <x v="437"/>
    <x v="0"/>
    <x v="0"/>
    <x v="340"/>
    <x v="0"/>
    <s v="Instalado"/>
    <s v="Operativo"/>
    <s v="Autoproductor"/>
    <x v="2"/>
    <x v="0"/>
    <x v="0"/>
    <x v="0"/>
    <s v="Privado"/>
    <s v="UCAYALI"/>
    <s v="UCAYALI"/>
    <s v="CRNL. PORTILLO"/>
    <s v="CALLARIA"/>
    <n v="0"/>
    <x v="0"/>
    <n v="0"/>
    <x v="0"/>
    <n v="0"/>
    <x v="0"/>
    <x v="0"/>
    <n v="0"/>
    <n v="0"/>
    <m/>
    <n v="5.2083333333333336E-2"/>
    <n v="4.6833333333333338E-2"/>
    <n v="7.6479999999999997"/>
    <n v="0"/>
    <n v="43"/>
    <s v="ESTIMADO"/>
    <m/>
  </r>
  <r>
    <s v="20"/>
    <x v="4"/>
    <s v="MAPGAC"/>
    <s v="33125702"/>
    <s v="33125702"/>
    <x v="0"/>
    <m/>
    <m/>
    <n v="0.625"/>
    <n v="0.56200000000000006"/>
    <m/>
    <m/>
    <n v="0"/>
    <m/>
    <m/>
    <m/>
    <m/>
    <m/>
    <x v="0"/>
    <s v="MAPGAC33125702EL"/>
    <s v="Maple Gas Corpporation del Per£"/>
    <x v="142"/>
    <x v="142"/>
    <s v="C.T. Refineria"/>
    <x v="437"/>
    <x v="0"/>
    <x v="0"/>
    <x v="340"/>
    <x v="0"/>
    <s v="Instalado"/>
    <s v="Operativo"/>
    <s v="Autoproductor"/>
    <x v="2"/>
    <x v="0"/>
    <x v="0"/>
    <x v="0"/>
    <s v="Privado"/>
    <s v="UCAYALI"/>
    <s v="UCAYALI"/>
    <s v="CRNL. PORTILLO"/>
    <s v="CALLARIA"/>
    <n v="0"/>
    <x v="0"/>
    <n v="0"/>
    <x v="0"/>
    <n v="0"/>
    <x v="0"/>
    <x v="0"/>
    <n v="0"/>
    <n v="0"/>
    <m/>
    <n v="5.2083333333333336E-2"/>
    <n v="4.6833333333333338E-2"/>
    <n v="7.6479999999999997"/>
    <n v="0"/>
    <n v="43"/>
    <s v="ESTIMADO"/>
    <m/>
  </r>
  <r>
    <s v="20"/>
    <x v="5"/>
    <s v="MAPGAC"/>
    <s v="33125702"/>
    <s v="33125702"/>
    <x v="0"/>
    <m/>
    <m/>
    <n v="0.625"/>
    <n v="0.56200000000000006"/>
    <m/>
    <m/>
    <n v="0"/>
    <m/>
    <m/>
    <m/>
    <m/>
    <m/>
    <x v="0"/>
    <s v="MAPGAC33125702EL"/>
    <s v="Maple Gas Corpporation del Per£"/>
    <x v="142"/>
    <x v="142"/>
    <s v="C.T. Refineria"/>
    <x v="437"/>
    <x v="0"/>
    <x v="0"/>
    <x v="340"/>
    <x v="0"/>
    <s v="Instalado"/>
    <s v="Operativo"/>
    <s v="Autoproductor"/>
    <x v="2"/>
    <x v="0"/>
    <x v="0"/>
    <x v="0"/>
    <s v="Privado"/>
    <s v="UCAYALI"/>
    <s v="UCAYALI"/>
    <s v="CRNL. PORTILLO"/>
    <s v="CALLARIA"/>
    <n v="0"/>
    <x v="0"/>
    <n v="0"/>
    <x v="0"/>
    <n v="0"/>
    <x v="0"/>
    <x v="0"/>
    <n v="0"/>
    <n v="0"/>
    <m/>
    <n v="5.2083333333333336E-2"/>
    <n v="4.6833333333333338E-2"/>
    <n v="7.6479999999999997"/>
    <n v="0"/>
    <n v="43"/>
    <s v="ESTIMADO"/>
    <m/>
  </r>
  <r>
    <s v="20"/>
    <x v="6"/>
    <s v="MAPGAC"/>
    <s v="33125702"/>
    <s v="33125702"/>
    <x v="0"/>
    <m/>
    <m/>
    <n v="0.625"/>
    <n v="0.56200000000000006"/>
    <m/>
    <m/>
    <n v="0"/>
    <m/>
    <m/>
    <m/>
    <m/>
    <m/>
    <x v="0"/>
    <s v="MAPGAC33125702EL"/>
    <s v="Maple Gas Corpporation del Per£"/>
    <x v="142"/>
    <x v="142"/>
    <s v="C.T. Refineria"/>
    <x v="437"/>
    <x v="0"/>
    <x v="0"/>
    <x v="340"/>
    <x v="0"/>
    <s v="Instalado"/>
    <s v="Operativo"/>
    <s v="Autoproductor"/>
    <x v="2"/>
    <x v="0"/>
    <x v="0"/>
    <x v="0"/>
    <s v="Privado"/>
    <s v="UCAYALI"/>
    <s v="UCAYALI"/>
    <s v="CRNL. PORTILLO"/>
    <s v="CALLARIA"/>
    <n v="0"/>
    <x v="0"/>
    <n v="0"/>
    <x v="0"/>
    <n v="0"/>
    <x v="0"/>
    <x v="0"/>
    <n v="0"/>
    <n v="0"/>
    <m/>
    <n v="5.2083333333333336E-2"/>
    <n v="4.6833333333333338E-2"/>
    <n v="7.6479999999999997"/>
    <n v="0"/>
    <n v="43"/>
    <s v="ESTIMADO"/>
    <m/>
  </r>
  <r>
    <s v="20"/>
    <x v="7"/>
    <s v="MAPGAC"/>
    <s v="33125702"/>
    <s v="33125702"/>
    <x v="0"/>
    <m/>
    <m/>
    <n v="0.625"/>
    <n v="0.56200000000000006"/>
    <m/>
    <m/>
    <n v="0"/>
    <m/>
    <m/>
    <m/>
    <m/>
    <m/>
    <x v="0"/>
    <s v="MAPGAC33125702EL"/>
    <s v="Maple Gas Corpporation del Per£"/>
    <x v="142"/>
    <x v="142"/>
    <s v="C.T. Refineria"/>
    <x v="437"/>
    <x v="0"/>
    <x v="0"/>
    <x v="340"/>
    <x v="0"/>
    <s v="Instalado"/>
    <s v="Operativo"/>
    <s v="Autoproductor"/>
    <x v="2"/>
    <x v="0"/>
    <x v="0"/>
    <x v="0"/>
    <s v="Privado"/>
    <s v="UCAYALI"/>
    <s v="UCAYALI"/>
    <s v="CRNL. PORTILLO"/>
    <s v="CALLARIA"/>
    <n v="0"/>
    <x v="0"/>
    <n v="0"/>
    <x v="0"/>
    <n v="0"/>
    <x v="0"/>
    <x v="0"/>
    <n v="0"/>
    <n v="0"/>
    <m/>
    <n v="5.2083333333333336E-2"/>
    <n v="4.6833333333333338E-2"/>
    <n v="7.6479999999999997"/>
    <n v="0"/>
    <n v="43"/>
    <s v="ESTIMADO"/>
    <m/>
  </r>
  <r>
    <s v="20"/>
    <x v="8"/>
    <s v="MAPGAC"/>
    <s v="33125702"/>
    <s v="33125702"/>
    <x v="0"/>
    <m/>
    <m/>
    <n v="0.625"/>
    <n v="0.56200000000000006"/>
    <m/>
    <m/>
    <n v="0"/>
    <m/>
    <m/>
    <m/>
    <m/>
    <m/>
    <x v="0"/>
    <s v="MAPGAC33125702EL"/>
    <s v="Maple Gas Corpporation del Per£"/>
    <x v="142"/>
    <x v="142"/>
    <s v="C.T. Refineria"/>
    <x v="437"/>
    <x v="0"/>
    <x v="0"/>
    <x v="340"/>
    <x v="0"/>
    <s v="Instalado"/>
    <s v="Operativo"/>
    <s v="Autoproductor"/>
    <x v="2"/>
    <x v="0"/>
    <x v="0"/>
    <x v="0"/>
    <s v="Privado"/>
    <s v="UCAYALI"/>
    <s v="UCAYALI"/>
    <s v="CRNL. PORTILLO"/>
    <s v="CALLARIA"/>
    <n v="0"/>
    <x v="0"/>
    <n v="0"/>
    <x v="0"/>
    <n v="0"/>
    <x v="0"/>
    <x v="0"/>
    <n v="0"/>
    <n v="0"/>
    <m/>
    <n v="5.2083333333333336E-2"/>
    <n v="4.6833333333333338E-2"/>
    <n v="7.6479999999999997"/>
    <n v="0"/>
    <n v="43"/>
    <s v="ESTIMADO"/>
    <m/>
  </r>
  <r>
    <s v="20"/>
    <x v="9"/>
    <s v="MAPGAC"/>
    <s v="33125702"/>
    <s v="33125702"/>
    <x v="0"/>
    <m/>
    <m/>
    <n v="0.625"/>
    <n v="0.56200000000000006"/>
    <m/>
    <m/>
    <n v="0"/>
    <m/>
    <m/>
    <m/>
    <m/>
    <m/>
    <x v="0"/>
    <s v="MAPGAC33125702EL"/>
    <s v="Maple Gas Corpporation del Per£"/>
    <x v="142"/>
    <x v="142"/>
    <s v="C.T. Refineria"/>
    <x v="437"/>
    <x v="0"/>
    <x v="0"/>
    <x v="340"/>
    <x v="0"/>
    <s v="Instalado"/>
    <s v="Operativo"/>
    <s v="Autoproductor"/>
    <x v="2"/>
    <x v="0"/>
    <x v="0"/>
    <x v="0"/>
    <s v="Privado"/>
    <s v="UCAYALI"/>
    <s v="UCAYALI"/>
    <s v="CRNL. PORTILLO"/>
    <s v="CALLARIA"/>
    <n v="0"/>
    <x v="0"/>
    <n v="0"/>
    <x v="0"/>
    <n v="0"/>
    <x v="0"/>
    <x v="0"/>
    <n v="0"/>
    <n v="0"/>
    <m/>
    <n v="5.2083333333333336E-2"/>
    <n v="4.6833333333333338E-2"/>
    <n v="7.6479999999999997"/>
    <n v="0"/>
    <n v="43"/>
    <s v="ESTIMADO"/>
    <m/>
  </r>
  <r>
    <s v="20"/>
    <x v="10"/>
    <s v="MAPGAC"/>
    <s v="33125702"/>
    <s v="33125702"/>
    <x v="0"/>
    <m/>
    <m/>
    <n v="0.625"/>
    <n v="0.56200000000000006"/>
    <m/>
    <m/>
    <n v="0"/>
    <m/>
    <m/>
    <m/>
    <m/>
    <m/>
    <x v="0"/>
    <s v="MAPGAC33125702EL"/>
    <s v="Maple Gas Corpporation del Per£"/>
    <x v="142"/>
    <x v="142"/>
    <s v="C.T. Refineria"/>
    <x v="437"/>
    <x v="0"/>
    <x v="0"/>
    <x v="340"/>
    <x v="0"/>
    <s v="Instalado"/>
    <s v="Operativo"/>
    <s v="Autoproductor"/>
    <x v="2"/>
    <x v="0"/>
    <x v="0"/>
    <x v="0"/>
    <s v="Privado"/>
    <s v="UCAYALI"/>
    <s v="UCAYALI"/>
    <s v="CRNL. PORTILLO"/>
    <s v="CALLARIA"/>
    <n v="0"/>
    <x v="0"/>
    <n v="0"/>
    <x v="0"/>
    <n v="0"/>
    <x v="0"/>
    <x v="0"/>
    <n v="0"/>
    <n v="0"/>
    <m/>
    <n v="5.2083333333333336E-2"/>
    <n v="4.6833333333333338E-2"/>
    <n v="7.6479999999999997"/>
    <n v="0"/>
    <n v="43"/>
    <s v="ESTIMADO"/>
    <m/>
  </r>
  <r>
    <s v="20"/>
    <x v="11"/>
    <s v="MAPGAC"/>
    <s v="33125702"/>
    <s v="33125702"/>
    <x v="0"/>
    <m/>
    <m/>
    <n v="0.625"/>
    <n v="0.56200000000000006"/>
    <m/>
    <m/>
    <n v="0"/>
    <m/>
    <m/>
    <m/>
    <m/>
    <m/>
    <x v="0"/>
    <s v="MAPGAC33125702EL"/>
    <s v="Maple Gas Corpporation del Per£"/>
    <x v="142"/>
    <x v="142"/>
    <s v="C.T. Refineria"/>
    <x v="437"/>
    <x v="0"/>
    <x v="0"/>
    <x v="340"/>
    <x v="0"/>
    <s v="Instalado"/>
    <s v="Operativo"/>
    <s v="Autoproductor"/>
    <x v="2"/>
    <x v="0"/>
    <x v="0"/>
    <x v="0"/>
    <s v="Privado"/>
    <s v="UCAYALI"/>
    <s v="UCAYALI"/>
    <s v="CRNL. PORTILLO"/>
    <s v="CALLARIA"/>
    <n v="0"/>
    <x v="0"/>
    <n v="0"/>
    <x v="0"/>
    <n v="0"/>
    <x v="0"/>
    <x v="0"/>
    <n v="0"/>
    <n v="0"/>
    <m/>
    <n v="5.2083333333333336E-2"/>
    <n v="4.6833333333333338E-2"/>
    <n v="7.6479999999999997"/>
    <n v="0"/>
    <n v="43"/>
    <s v="ESTIMADO"/>
    <m/>
  </r>
  <r>
    <s v="20"/>
    <x v="0"/>
    <s v="MAPGAC"/>
    <s v="53023114"/>
    <s v="53023114"/>
    <x v="0"/>
    <m/>
    <m/>
    <n v="0.34"/>
    <n v="0.30599999999999999"/>
    <m/>
    <m/>
    <n v="0"/>
    <m/>
    <m/>
    <m/>
    <m/>
    <m/>
    <x v="0"/>
    <s v="MAPGAC53023114EL"/>
    <s v="Maple Gas Corpporation del Per£"/>
    <x v="142"/>
    <x v="142"/>
    <s v="C.T. Pacaya"/>
    <x v="438"/>
    <x v="0"/>
    <x v="0"/>
    <x v="340"/>
    <x v="0"/>
    <s v="Instalado"/>
    <s v="Operativo"/>
    <s v="Autoproductor"/>
    <x v="2"/>
    <x v="0"/>
    <x v="0"/>
    <x v="0"/>
    <s v="Privado"/>
    <s v="LORETO"/>
    <s v="LORETO"/>
    <s v="UCAYALI"/>
    <s v="CONTAMANA"/>
    <s v="PUERTO ORIENTE"/>
    <x v="0"/>
    <n v="0"/>
    <x v="0"/>
    <n v="0"/>
    <x v="0"/>
    <x v="0"/>
    <n v="0"/>
    <n v="0"/>
    <m/>
    <n v="2.8333333333333335E-2"/>
    <n v="2.5499999999999998E-2"/>
    <n v="7.6479999999999997"/>
    <n v="0"/>
    <n v="43"/>
    <s v="ESTIMADO"/>
    <m/>
  </r>
  <r>
    <s v="20"/>
    <x v="1"/>
    <s v="MAPGAC"/>
    <s v="53023114"/>
    <s v="53023114"/>
    <x v="0"/>
    <m/>
    <m/>
    <n v="0.34"/>
    <n v="0.30599999999999999"/>
    <m/>
    <m/>
    <n v="0"/>
    <m/>
    <m/>
    <m/>
    <m/>
    <m/>
    <x v="0"/>
    <s v="MAPGAC53023114EL"/>
    <s v="Maple Gas Corpporation del Per£"/>
    <x v="142"/>
    <x v="142"/>
    <s v="C.T. Pacaya"/>
    <x v="438"/>
    <x v="0"/>
    <x v="0"/>
    <x v="340"/>
    <x v="0"/>
    <s v="Instalado"/>
    <s v="Operativo"/>
    <s v="Autoproductor"/>
    <x v="2"/>
    <x v="0"/>
    <x v="0"/>
    <x v="0"/>
    <s v="Privado"/>
    <s v="LORETO"/>
    <s v="LORETO"/>
    <s v="UCAYALI"/>
    <s v="CONTAMANA"/>
    <s v="PUERTO ORIENTE"/>
    <x v="0"/>
    <n v="0"/>
    <x v="0"/>
    <n v="0"/>
    <x v="0"/>
    <x v="0"/>
    <n v="0"/>
    <n v="0"/>
    <m/>
    <n v="2.8333333333333335E-2"/>
    <n v="2.5499999999999998E-2"/>
    <n v="7.6479999999999997"/>
    <n v="0"/>
    <n v="43"/>
    <s v="ESTIMADO"/>
    <m/>
  </r>
  <r>
    <s v="20"/>
    <x v="2"/>
    <s v="MAPGAC"/>
    <s v="53023114"/>
    <s v="53023114"/>
    <x v="0"/>
    <m/>
    <m/>
    <n v="0.34"/>
    <n v="0.30599999999999999"/>
    <m/>
    <m/>
    <n v="0"/>
    <m/>
    <m/>
    <m/>
    <m/>
    <m/>
    <x v="0"/>
    <s v="MAPGAC53023114EL"/>
    <s v="Maple Gas Corpporation del Per£"/>
    <x v="142"/>
    <x v="142"/>
    <s v="C.T. Pacaya"/>
    <x v="438"/>
    <x v="0"/>
    <x v="0"/>
    <x v="340"/>
    <x v="0"/>
    <s v="Instalado"/>
    <s v="Operativo"/>
    <s v="Autoproductor"/>
    <x v="2"/>
    <x v="0"/>
    <x v="0"/>
    <x v="0"/>
    <s v="Privado"/>
    <s v="LORETO"/>
    <s v="LORETO"/>
    <s v="UCAYALI"/>
    <s v="CONTAMANA"/>
    <s v="PUERTO ORIENTE"/>
    <x v="0"/>
    <n v="0"/>
    <x v="0"/>
    <n v="0"/>
    <x v="0"/>
    <x v="0"/>
    <n v="0"/>
    <n v="0"/>
    <m/>
    <n v="2.8333333333333335E-2"/>
    <n v="2.5499999999999998E-2"/>
    <n v="7.6479999999999997"/>
    <n v="0"/>
    <n v="43"/>
    <s v="ESTIMADO"/>
    <m/>
  </r>
  <r>
    <s v="20"/>
    <x v="3"/>
    <s v="MAPGAC"/>
    <s v="53023114"/>
    <s v="53023114"/>
    <x v="0"/>
    <m/>
    <m/>
    <n v="0.34"/>
    <n v="0.30599999999999999"/>
    <m/>
    <m/>
    <n v="0"/>
    <m/>
    <m/>
    <m/>
    <m/>
    <m/>
    <x v="0"/>
    <s v="MAPGAC53023114EL"/>
    <s v="Maple Gas Corpporation del Per£"/>
    <x v="142"/>
    <x v="142"/>
    <s v="C.T. Pacaya"/>
    <x v="438"/>
    <x v="0"/>
    <x v="0"/>
    <x v="340"/>
    <x v="0"/>
    <s v="Instalado"/>
    <s v="Operativo"/>
    <s v="Autoproductor"/>
    <x v="2"/>
    <x v="0"/>
    <x v="0"/>
    <x v="0"/>
    <s v="Privado"/>
    <s v="LORETO"/>
    <s v="LORETO"/>
    <s v="UCAYALI"/>
    <s v="CONTAMANA"/>
    <s v="PUERTO ORIENTE"/>
    <x v="0"/>
    <n v="0"/>
    <x v="0"/>
    <n v="0"/>
    <x v="0"/>
    <x v="0"/>
    <n v="0"/>
    <n v="0"/>
    <m/>
    <n v="2.8333333333333335E-2"/>
    <n v="2.5499999999999998E-2"/>
    <n v="7.6479999999999997"/>
    <n v="0"/>
    <n v="43"/>
    <s v="ESTIMADO"/>
    <m/>
  </r>
  <r>
    <s v="20"/>
    <x v="4"/>
    <s v="MAPGAC"/>
    <s v="53023114"/>
    <s v="53023114"/>
    <x v="0"/>
    <m/>
    <m/>
    <n v="0.34"/>
    <n v="0.30599999999999999"/>
    <m/>
    <m/>
    <n v="0"/>
    <m/>
    <m/>
    <m/>
    <m/>
    <m/>
    <x v="0"/>
    <s v="MAPGAC53023114EL"/>
    <s v="Maple Gas Corpporation del Per£"/>
    <x v="142"/>
    <x v="142"/>
    <s v="C.T. Pacaya"/>
    <x v="438"/>
    <x v="0"/>
    <x v="0"/>
    <x v="340"/>
    <x v="0"/>
    <s v="Instalado"/>
    <s v="Operativo"/>
    <s v="Autoproductor"/>
    <x v="2"/>
    <x v="0"/>
    <x v="0"/>
    <x v="0"/>
    <s v="Privado"/>
    <s v="LORETO"/>
    <s v="LORETO"/>
    <s v="UCAYALI"/>
    <s v="CONTAMANA"/>
    <s v="PUERTO ORIENTE"/>
    <x v="0"/>
    <n v="0"/>
    <x v="0"/>
    <n v="0"/>
    <x v="0"/>
    <x v="0"/>
    <n v="0"/>
    <n v="0"/>
    <m/>
    <n v="2.8333333333333335E-2"/>
    <n v="2.5499999999999998E-2"/>
    <n v="7.6479999999999997"/>
    <n v="0"/>
    <n v="43"/>
    <s v="ESTIMADO"/>
    <m/>
  </r>
  <r>
    <s v="20"/>
    <x v="5"/>
    <s v="MAPGAC"/>
    <s v="53023114"/>
    <s v="53023114"/>
    <x v="0"/>
    <m/>
    <m/>
    <n v="0.34"/>
    <n v="0.30599999999999999"/>
    <m/>
    <m/>
    <n v="0"/>
    <m/>
    <m/>
    <m/>
    <m/>
    <m/>
    <x v="0"/>
    <s v="MAPGAC53023114EL"/>
    <s v="Maple Gas Corpporation del Per£"/>
    <x v="142"/>
    <x v="142"/>
    <s v="C.T. Pacaya"/>
    <x v="438"/>
    <x v="0"/>
    <x v="0"/>
    <x v="340"/>
    <x v="0"/>
    <s v="Instalado"/>
    <s v="Operativo"/>
    <s v="Autoproductor"/>
    <x v="2"/>
    <x v="0"/>
    <x v="0"/>
    <x v="0"/>
    <s v="Privado"/>
    <s v="LORETO"/>
    <s v="LORETO"/>
    <s v="UCAYALI"/>
    <s v="CONTAMANA"/>
    <s v="PUERTO ORIENTE"/>
    <x v="0"/>
    <n v="0"/>
    <x v="0"/>
    <n v="0"/>
    <x v="0"/>
    <x v="0"/>
    <n v="0"/>
    <n v="0"/>
    <m/>
    <n v="2.8333333333333335E-2"/>
    <n v="2.5499999999999998E-2"/>
    <n v="7.6479999999999997"/>
    <n v="0"/>
    <n v="43"/>
    <s v="ESTIMADO"/>
    <m/>
  </r>
  <r>
    <s v="20"/>
    <x v="6"/>
    <s v="MAPGAC"/>
    <s v="53023114"/>
    <s v="53023114"/>
    <x v="0"/>
    <m/>
    <m/>
    <n v="0.34"/>
    <n v="0.30599999999999999"/>
    <m/>
    <m/>
    <n v="0"/>
    <m/>
    <m/>
    <m/>
    <m/>
    <m/>
    <x v="0"/>
    <s v="MAPGAC53023114EL"/>
    <s v="Maple Gas Corpporation del Per£"/>
    <x v="142"/>
    <x v="142"/>
    <s v="C.T. Pacaya"/>
    <x v="438"/>
    <x v="0"/>
    <x v="0"/>
    <x v="340"/>
    <x v="0"/>
    <s v="Instalado"/>
    <s v="Operativo"/>
    <s v="Autoproductor"/>
    <x v="2"/>
    <x v="0"/>
    <x v="0"/>
    <x v="0"/>
    <s v="Privado"/>
    <s v="LORETO"/>
    <s v="LORETO"/>
    <s v="UCAYALI"/>
    <s v="CONTAMANA"/>
    <s v="PUERTO ORIENTE"/>
    <x v="0"/>
    <n v="0"/>
    <x v="0"/>
    <n v="0"/>
    <x v="0"/>
    <x v="0"/>
    <n v="0"/>
    <n v="0"/>
    <m/>
    <n v="2.8333333333333335E-2"/>
    <n v="2.5499999999999998E-2"/>
    <n v="7.6479999999999997"/>
    <n v="0"/>
    <n v="43"/>
    <s v="ESTIMADO"/>
    <m/>
  </r>
  <r>
    <s v="20"/>
    <x v="7"/>
    <s v="MAPGAC"/>
    <s v="53023114"/>
    <s v="53023114"/>
    <x v="0"/>
    <m/>
    <m/>
    <n v="0.34"/>
    <n v="0.30599999999999999"/>
    <m/>
    <m/>
    <n v="0"/>
    <m/>
    <m/>
    <m/>
    <m/>
    <m/>
    <x v="0"/>
    <s v="MAPGAC53023114EL"/>
    <s v="Maple Gas Corpporation del Per£"/>
    <x v="142"/>
    <x v="142"/>
    <s v="C.T. Pacaya"/>
    <x v="438"/>
    <x v="0"/>
    <x v="0"/>
    <x v="340"/>
    <x v="0"/>
    <s v="Instalado"/>
    <s v="Operativo"/>
    <s v="Autoproductor"/>
    <x v="2"/>
    <x v="0"/>
    <x v="0"/>
    <x v="0"/>
    <s v="Privado"/>
    <s v="LORETO"/>
    <s v="LORETO"/>
    <s v="UCAYALI"/>
    <s v="CONTAMANA"/>
    <s v="PUERTO ORIENTE"/>
    <x v="0"/>
    <n v="0"/>
    <x v="0"/>
    <n v="0"/>
    <x v="0"/>
    <x v="0"/>
    <n v="0"/>
    <n v="0"/>
    <m/>
    <n v="2.8333333333333335E-2"/>
    <n v="2.5499999999999998E-2"/>
    <n v="7.6479999999999997"/>
    <n v="0"/>
    <n v="43"/>
    <s v="ESTIMADO"/>
    <m/>
  </r>
  <r>
    <s v="20"/>
    <x v="8"/>
    <s v="MAPGAC"/>
    <s v="53023114"/>
    <s v="53023114"/>
    <x v="0"/>
    <m/>
    <m/>
    <n v="0.34"/>
    <n v="0.30599999999999999"/>
    <m/>
    <m/>
    <n v="0"/>
    <m/>
    <m/>
    <m/>
    <m/>
    <m/>
    <x v="0"/>
    <s v="MAPGAC53023114EL"/>
    <s v="Maple Gas Corpporation del Per£"/>
    <x v="142"/>
    <x v="142"/>
    <s v="C.T. Pacaya"/>
    <x v="438"/>
    <x v="0"/>
    <x v="0"/>
    <x v="340"/>
    <x v="0"/>
    <s v="Instalado"/>
    <s v="Operativo"/>
    <s v="Autoproductor"/>
    <x v="2"/>
    <x v="0"/>
    <x v="0"/>
    <x v="0"/>
    <s v="Privado"/>
    <s v="LORETO"/>
    <s v="LORETO"/>
    <s v="UCAYALI"/>
    <s v="CONTAMANA"/>
    <s v="PUERTO ORIENTE"/>
    <x v="0"/>
    <n v="0"/>
    <x v="0"/>
    <n v="0"/>
    <x v="0"/>
    <x v="0"/>
    <n v="0"/>
    <n v="0"/>
    <m/>
    <n v="2.8333333333333335E-2"/>
    <n v="2.5499999999999998E-2"/>
    <n v="7.6479999999999997"/>
    <n v="0"/>
    <n v="43"/>
    <s v="ESTIMADO"/>
    <m/>
  </r>
  <r>
    <s v="20"/>
    <x v="9"/>
    <s v="MAPGAC"/>
    <s v="53023114"/>
    <s v="53023114"/>
    <x v="0"/>
    <m/>
    <m/>
    <n v="0.34"/>
    <n v="0.30599999999999999"/>
    <m/>
    <m/>
    <n v="0"/>
    <m/>
    <m/>
    <m/>
    <m/>
    <m/>
    <x v="0"/>
    <s v="MAPGAC53023114EL"/>
    <s v="Maple Gas Corpporation del Per£"/>
    <x v="142"/>
    <x v="142"/>
    <s v="C.T. Pacaya"/>
    <x v="438"/>
    <x v="0"/>
    <x v="0"/>
    <x v="340"/>
    <x v="0"/>
    <s v="Instalado"/>
    <s v="Operativo"/>
    <s v="Autoproductor"/>
    <x v="2"/>
    <x v="0"/>
    <x v="0"/>
    <x v="0"/>
    <s v="Privado"/>
    <s v="LORETO"/>
    <s v="LORETO"/>
    <s v="UCAYALI"/>
    <s v="CONTAMANA"/>
    <s v="PUERTO ORIENTE"/>
    <x v="0"/>
    <n v="0"/>
    <x v="0"/>
    <n v="0"/>
    <x v="0"/>
    <x v="0"/>
    <n v="0"/>
    <n v="0"/>
    <m/>
    <n v="2.8333333333333335E-2"/>
    <n v="2.5499999999999998E-2"/>
    <n v="7.6479999999999997"/>
    <n v="0"/>
    <n v="43"/>
    <s v="ESTIMADO"/>
    <m/>
  </r>
  <r>
    <s v="20"/>
    <x v="10"/>
    <s v="MAPGAC"/>
    <s v="53023114"/>
    <s v="53023114"/>
    <x v="0"/>
    <m/>
    <m/>
    <n v="0.34"/>
    <n v="0.30599999999999999"/>
    <m/>
    <m/>
    <n v="0"/>
    <m/>
    <m/>
    <m/>
    <m/>
    <m/>
    <x v="0"/>
    <s v="MAPGAC53023114EL"/>
    <s v="Maple Gas Corpporation del Per£"/>
    <x v="142"/>
    <x v="142"/>
    <s v="C.T. Pacaya"/>
    <x v="438"/>
    <x v="0"/>
    <x v="0"/>
    <x v="340"/>
    <x v="0"/>
    <s v="Instalado"/>
    <s v="Operativo"/>
    <s v="Autoproductor"/>
    <x v="2"/>
    <x v="0"/>
    <x v="0"/>
    <x v="0"/>
    <s v="Privado"/>
    <s v="LORETO"/>
    <s v="LORETO"/>
    <s v="UCAYALI"/>
    <s v="CONTAMANA"/>
    <s v="PUERTO ORIENTE"/>
    <x v="0"/>
    <n v="0"/>
    <x v="0"/>
    <n v="0"/>
    <x v="0"/>
    <x v="0"/>
    <n v="0"/>
    <n v="0"/>
    <m/>
    <n v="2.8333333333333335E-2"/>
    <n v="2.5499999999999998E-2"/>
    <n v="7.6479999999999997"/>
    <n v="0"/>
    <n v="43"/>
    <s v="ESTIMADO"/>
    <m/>
  </r>
  <r>
    <s v="20"/>
    <x v="11"/>
    <s v="MAPGAC"/>
    <s v="53023114"/>
    <s v="53023114"/>
    <x v="0"/>
    <m/>
    <m/>
    <n v="0.34"/>
    <n v="0.30599999999999999"/>
    <m/>
    <m/>
    <n v="0"/>
    <m/>
    <m/>
    <m/>
    <m/>
    <m/>
    <x v="0"/>
    <s v="MAPGAC53023114EL"/>
    <s v="Maple Gas Corpporation del Per£"/>
    <x v="142"/>
    <x v="142"/>
    <s v="C.T. Pacaya"/>
    <x v="438"/>
    <x v="0"/>
    <x v="0"/>
    <x v="340"/>
    <x v="0"/>
    <s v="Instalado"/>
    <s v="Operativo"/>
    <s v="Autoproductor"/>
    <x v="2"/>
    <x v="0"/>
    <x v="0"/>
    <x v="0"/>
    <s v="Privado"/>
    <s v="LORETO"/>
    <s v="LORETO"/>
    <s v="UCAYALI"/>
    <s v="CONTAMANA"/>
    <s v="PUERTO ORIENTE"/>
    <x v="0"/>
    <n v="0"/>
    <x v="0"/>
    <n v="0"/>
    <x v="0"/>
    <x v="0"/>
    <n v="0"/>
    <n v="0"/>
    <m/>
    <n v="2.8333333333333335E-2"/>
    <n v="2.5499999999999998E-2"/>
    <n v="7.6479999999999997"/>
    <n v="0"/>
    <n v="43"/>
    <s v="ESTIMADO"/>
    <m/>
  </r>
  <r>
    <s v="20"/>
    <x v="0"/>
    <s v="MAPGAC"/>
    <s v="53023014"/>
    <s v="53023014"/>
    <x v="0"/>
    <m/>
    <m/>
    <n v="0.13"/>
    <n v="0.11700000000000001"/>
    <m/>
    <m/>
    <n v="0"/>
    <m/>
    <m/>
    <m/>
    <m/>
    <m/>
    <x v="0"/>
    <s v="MAPGAC53023014EL"/>
    <s v="Maple Gas Corpporation del Per£"/>
    <x v="142"/>
    <x v="142"/>
    <s v="C.T. Puerto Oriente"/>
    <x v="439"/>
    <x v="0"/>
    <x v="0"/>
    <x v="340"/>
    <x v="0"/>
    <s v="Instalado"/>
    <s v="Operativo"/>
    <s v="Autoproductor"/>
    <x v="2"/>
    <x v="0"/>
    <x v="0"/>
    <x v="0"/>
    <s v="Privado"/>
    <s v="LORETO"/>
    <s v="LORETO"/>
    <s v="UCAYALI"/>
    <s v="CONTAMANA"/>
    <s v="PUERTO ORIENTE"/>
    <x v="0"/>
    <n v="0"/>
    <x v="0"/>
    <n v="0"/>
    <x v="0"/>
    <x v="0"/>
    <n v="0"/>
    <n v="0"/>
    <m/>
    <n v="1.0833333333333334E-2"/>
    <n v="9.75E-3"/>
    <n v="7.6479999999999997"/>
    <n v="0"/>
    <n v="43"/>
    <s v="ESTIMADO"/>
    <m/>
  </r>
  <r>
    <s v="20"/>
    <x v="1"/>
    <s v="MAPGAC"/>
    <s v="53023014"/>
    <s v="53023014"/>
    <x v="0"/>
    <m/>
    <m/>
    <n v="0.13"/>
    <n v="0.11700000000000001"/>
    <m/>
    <m/>
    <n v="0"/>
    <m/>
    <m/>
    <m/>
    <m/>
    <m/>
    <x v="0"/>
    <s v="MAPGAC53023014EL"/>
    <s v="Maple Gas Corpporation del Per£"/>
    <x v="142"/>
    <x v="142"/>
    <s v="C.T. Puerto Oriente"/>
    <x v="439"/>
    <x v="0"/>
    <x v="0"/>
    <x v="340"/>
    <x v="0"/>
    <s v="Instalado"/>
    <s v="Operativo"/>
    <s v="Autoproductor"/>
    <x v="2"/>
    <x v="0"/>
    <x v="0"/>
    <x v="0"/>
    <s v="Privado"/>
    <s v="LORETO"/>
    <s v="LORETO"/>
    <s v="UCAYALI"/>
    <s v="CONTAMANA"/>
    <s v="PUERTO ORIENTE"/>
    <x v="0"/>
    <n v="0"/>
    <x v="0"/>
    <n v="0"/>
    <x v="0"/>
    <x v="0"/>
    <n v="0"/>
    <n v="0"/>
    <m/>
    <n v="1.0833333333333334E-2"/>
    <n v="9.75E-3"/>
    <n v="7.6479999999999997"/>
    <n v="0"/>
    <n v="43"/>
    <s v="ESTIMADO"/>
    <m/>
  </r>
  <r>
    <s v="20"/>
    <x v="2"/>
    <s v="MAPGAC"/>
    <s v="53023014"/>
    <s v="53023014"/>
    <x v="0"/>
    <m/>
    <m/>
    <n v="0.13"/>
    <n v="0.11700000000000001"/>
    <m/>
    <m/>
    <n v="0"/>
    <m/>
    <m/>
    <m/>
    <m/>
    <m/>
    <x v="0"/>
    <s v="MAPGAC53023014EL"/>
    <s v="Maple Gas Corpporation del Per£"/>
    <x v="142"/>
    <x v="142"/>
    <s v="C.T. Puerto Oriente"/>
    <x v="439"/>
    <x v="0"/>
    <x v="0"/>
    <x v="340"/>
    <x v="0"/>
    <s v="Instalado"/>
    <s v="Operativo"/>
    <s v="Autoproductor"/>
    <x v="2"/>
    <x v="0"/>
    <x v="0"/>
    <x v="0"/>
    <s v="Privado"/>
    <s v="LORETO"/>
    <s v="LORETO"/>
    <s v="UCAYALI"/>
    <s v="CONTAMANA"/>
    <s v="PUERTO ORIENTE"/>
    <x v="0"/>
    <n v="0"/>
    <x v="0"/>
    <n v="0"/>
    <x v="0"/>
    <x v="0"/>
    <n v="0"/>
    <n v="0"/>
    <m/>
    <n v="1.0833333333333334E-2"/>
    <n v="9.75E-3"/>
    <n v="7.6479999999999997"/>
    <n v="0"/>
    <n v="43"/>
    <s v="ESTIMADO"/>
    <m/>
  </r>
  <r>
    <s v="20"/>
    <x v="3"/>
    <s v="MAPGAC"/>
    <s v="53023014"/>
    <s v="53023014"/>
    <x v="0"/>
    <m/>
    <m/>
    <n v="0.13"/>
    <n v="0.11700000000000001"/>
    <m/>
    <m/>
    <n v="0"/>
    <m/>
    <m/>
    <m/>
    <m/>
    <m/>
    <x v="0"/>
    <s v="MAPGAC53023014EL"/>
    <s v="Maple Gas Corpporation del Per£"/>
    <x v="142"/>
    <x v="142"/>
    <s v="C.T. Puerto Oriente"/>
    <x v="439"/>
    <x v="0"/>
    <x v="0"/>
    <x v="340"/>
    <x v="0"/>
    <s v="Instalado"/>
    <s v="Operativo"/>
    <s v="Autoproductor"/>
    <x v="2"/>
    <x v="0"/>
    <x v="0"/>
    <x v="0"/>
    <s v="Privado"/>
    <s v="LORETO"/>
    <s v="LORETO"/>
    <s v="UCAYALI"/>
    <s v="CONTAMANA"/>
    <s v="PUERTO ORIENTE"/>
    <x v="0"/>
    <n v="0"/>
    <x v="0"/>
    <n v="0"/>
    <x v="0"/>
    <x v="0"/>
    <n v="0"/>
    <n v="0"/>
    <m/>
    <n v="1.0833333333333334E-2"/>
    <n v="9.75E-3"/>
    <n v="7.6479999999999997"/>
    <n v="0"/>
    <n v="43"/>
    <s v="ESTIMADO"/>
    <m/>
  </r>
  <r>
    <s v="20"/>
    <x v="4"/>
    <s v="MAPGAC"/>
    <s v="53023014"/>
    <s v="53023014"/>
    <x v="0"/>
    <m/>
    <m/>
    <n v="0.13"/>
    <n v="0.11700000000000001"/>
    <m/>
    <m/>
    <n v="0"/>
    <m/>
    <m/>
    <m/>
    <m/>
    <m/>
    <x v="0"/>
    <s v="MAPGAC53023014EL"/>
    <s v="Maple Gas Corpporation del Per£"/>
    <x v="142"/>
    <x v="142"/>
    <s v="C.T. Puerto Oriente"/>
    <x v="439"/>
    <x v="0"/>
    <x v="0"/>
    <x v="340"/>
    <x v="0"/>
    <s v="Instalado"/>
    <s v="Operativo"/>
    <s v="Autoproductor"/>
    <x v="2"/>
    <x v="0"/>
    <x v="0"/>
    <x v="0"/>
    <s v="Privado"/>
    <s v="LORETO"/>
    <s v="LORETO"/>
    <s v="UCAYALI"/>
    <s v="CONTAMANA"/>
    <s v="PUERTO ORIENTE"/>
    <x v="0"/>
    <n v="0"/>
    <x v="0"/>
    <n v="0"/>
    <x v="0"/>
    <x v="0"/>
    <n v="0"/>
    <n v="0"/>
    <m/>
    <n v="1.0833333333333334E-2"/>
    <n v="9.75E-3"/>
    <n v="7.6479999999999997"/>
    <n v="0"/>
    <n v="43"/>
    <s v="ESTIMADO"/>
    <m/>
  </r>
  <r>
    <s v="20"/>
    <x v="5"/>
    <s v="MAPGAC"/>
    <s v="53023014"/>
    <s v="53023014"/>
    <x v="0"/>
    <m/>
    <m/>
    <n v="0.13"/>
    <n v="0.11700000000000001"/>
    <m/>
    <m/>
    <n v="0"/>
    <m/>
    <m/>
    <m/>
    <m/>
    <m/>
    <x v="0"/>
    <s v="MAPGAC53023014EL"/>
    <s v="Maple Gas Corpporation del Per£"/>
    <x v="142"/>
    <x v="142"/>
    <s v="C.T. Puerto Oriente"/>
    <x v="439"/>
    <x v="0"/>
    <x v="0"/>
    <x v="340"/>
    <x v="0"/>
    <s v="Instalado"/>
    <s v="Operativo"/>
    <s v="Autoproductor"/>
    <x v="2"/>
    <x v="0"/>
    <x v="0"/>
    <x v="0"/>
    <s v="Privado"/>
    <s v="LORETO"/>
    <s v="LORETO"/>
    <s v="UCAYALI"/>
    <s v="CONTAMANA"/>
    <s v="PUERTO ORIENTE"/>
    <x v="0"/>
    <n v="0"/>
    <x v="0"/>
    <n v="0"/>
    <x v="0"/>
    <x v="0"/>
    <n v="0"/>
    <n v="0"/>
    <m/>
    <n v="1.0833333333333334E-2"/>
    <n v="9.75E-3"/>
    <n v="7.6479999999999997"/>
    <n v="0"/>
    <n v="43"/>
    <s v="ESTIMADO"/>
    <m/>
  </r>
  <r>
    <s v="20"/>
    <x v="6"/>
    <s v="MAPGAC"/>
    <s v="53023014"/>
    <s v="53023014"/>
    <x v="0"/>
    <m/>
    <m/>
    <n v="0.13"/>
    <n v="0.11700000000000001"/>
    <m/>
    <m/>
    <n v="0"/>
    <m/>
    <m/>
    <m/>
    <m/>
    <m/>
    <x v="0"/>
    <s v="MAPGAC53023014EL"/>
    <s v="Maple Gas Corpporation del Per£"/>
    <x v="142"/>
    <x v="142"/>
    <s v="C.T. Puerto Oriente"/>
    <x v="439"/>
    <x v="0"/>
    <x v="0"/>
    <x v="340"/>
    <x v="0"/>
    <s v="Instalado"/>
    <s v="Operativo"/>
    <s v="Autoproductor"/>
    <x v="2"/>
    <x v="0"/>
    <x v="0"/>
    <x v="0"/>
    <s v="Privado"/>
    <s v="LORETO"/>
    <s v="LORETO"/>
    <s v="UCAYALI"/>
    <s v="CONTAMANA"/>
    <s v="PUERTO ORIENTE"/>
    <x v="0"/>
    <n v="0"/>
    <x v="0"/>
    <n v="0"/>
    <x v="0"/>
    <x v="0"/>
    <n v="0"/>
    <n v="0"/>
    <m/>
    <n v="1.0833333333333334E-2"/>
    <n v="9.75E-3"/>
    <n v="7.6479999999999997"/>
    <n v="0"/>
    <n v="43"/>
    <s v="ESTIMADO"/>
    <m/>
  </r>
  <r>
    <s v="20"/>
    <x v="7"/>
    <s v="MAPGAC"/>
    <s v="53023014"/>
    <s v="53023014"/>
    <x v="0"/>
    <m/>
    <m/>
    <n v="0.13"/>
    <n v="0.11700000000000001"/>
    <m/>
    <m/>
    <n v="0"/>
    <m/>
    <m/>
    <m/>
    <m/>
    <m/>
    <x v="0"/>
    <s v="MAPGAC53023014EL"/>
    <s v="Maple Gas Corpporation del Per£"/>
    <x v="142"/>
    <x v="142"/>
    <s v="C.T. Puerto Oriente"/>
    <x v="439"/>
    <x v="0"/>
    <x v="0"/>
    <x v="340"/>
    <x v="0"/>
    <s v="Instalado"/>
    <s v="Operativo"/>
    <s v="Autoproductor"/>
    <x v="2"/>
    <x v="0"/>
    <x v="0"/>
    <x v="0"/>
    <s v="Privado"/>
    <s v="LORETO"/>
    <s v="LORETO"/>
    <s v="UCAYALI"/>
    <s v="CONTAMANA"/>
    <s v="PUERTO ORIENTE"/>
    <x v="0"/>
    <n v="0"/>
    <x v="0"/>
    <n v="0"/>
    <x v="0"/>
    <x v="0"/>
    <n v="0"/>
    <n v="0"/>
    <m/>
    <n v="1.0833333333333334E-2"/>
    <n v="9.75E-3"/>
    <n v="7.6479999999999997"/>
    <n v="0"/>
    <n v="43"/>
    <s v="ESTIMADO"/>
    <m/>
  </r>
  <r>
    <s v="20"/>
    <x v="8"/>
    <s v="MAPGAC"/>
    <s v="53023014"/>
    <s v="53023014"/>
    <x v="0"/>
    <m/>
    <m/>
    <n v="0.13"/>
    <n v="0.11700000000000001"/>
    <m/>
    <m/>
    <n v="0"/>
    <m/>
    <m/>
    <m/>
    <m/>
    <m/>
    <x v="0"/>
    <s v="MAPGAC53023014EL"/>
    <s v="Maple Gas Corpporation del Per£"/>
    <x v="142"/>
    <x v="142"/>
    <s v="C.T. Puerto Oriente"/>
    <x v="439"/>
    <x v="0"/>
    <x v="0"/>
    <x v="340"/>
    <x v="0"/>
    <s v="Instalado"/>
    <s v="Operativo"/>
    <s v="Autoproductor"/>
    <x v="2"/>
    <x v="0"/>
    <x v="0"/>
    <x v="0"/>
    <s v="Privado"/>
    <s v="LORETO"/>
    <s v="LORETO"/>
    <s v="UCAYALI"/>
    <s v="CONTAMANA"/>
    <s v="PUERTO ORIENTE"/>
    <x v="0"/>
    <n v="0"/>
    <x v="0"/>
    <n v="0"/>
    <x v="0"/>
    <x v="0"/>
    <n v="0"/>
    <n v="0"/>
    <m/>
    <n v="1.0833333333333334E-2"/>
    <n v="9.75E-3"/>
    <n v="7.6479999999999997"/>
    <n v="0"/>
    <n v="43"/>
    <s v="ESTIMADO"/>
    <m/>
  </r>
  <r>
    <s v="20"/>
    <x v="9"/>
    <s v="MAPGAC"/>
    <s v="53023014"/>
    <s v="53023014"/>
    <x v="0"/>
    <m/>
    <m/>
    <n v="0.13"/>
    <n v="0.11700000000000001"/>
    <m/>
    <m/>
    <n v="0"/>
    <m/>
    <m/>
    <m/>
    <m/>
    <m/>
    <x v="0"/>
    <s v="MAPGAC53023014EL"/>
    <s v="Maple Gas Corpporation del Per£"/>
    <x v="142"/>
    <x v="142"/>
    <s v="C.T. Puerto Oriente"/>
    <x v="439"/>
    <x v="0"/>
    <x v="0"/>
    <x v="340"/>
    <x v="0"/>
    <s v="Instalado"/>
    <s v="Operativo"/>
    <s v="Autoproductor"/>
    <x v="2"/>
    <x v="0"/>
    <x v="0"/>
    <x v="0"/>
    <s v="Privado"/>
    <s v="LORETO"/>
    <s v="LORETO"/>
    <s v="UCAYALI"/>
    <s v="CONTAMANA"/>
    <s v="PUERTO ORIENTE"/>
    <x v="0"/>
    <n v="0"/>
    <x v="0"/>
    <n v="0"/>
    <x v="0"/>
    <x v="0"/>
    <n v="0"/>
    <n v="0"/>
    <m/>
    <n v="1.0833333333333334E-2"/>
    <n v="9.75E-3"/>
    <n v="7.6479999999999997"/>
    <n v="0"/>
    <n v="43"/>
    <s v="ESTIMADO"/>
    <m/>
  </r>
  <r>
    <s v="20"/>
    <x v="10"/>
    <s v="MAPGAC"/>
    <s v="53023014"/>
    <s v="53023014"/>
    <x v="0"/>
    <m/>
    <m/>
    <n v="0.13"/>
    <n v="0.11700000000000001"/>
    <m/>
    <m/>
    <n v="0"/>
    <m/>
    <m/>
    <m/>
    <m/>
    <m/>
    <x v="0"/>
    <s v="MAPGAC53023014EL"/>
    <s v="Maple Gas Corpporation del Per£"/>
    <x v="142"/>
    <x v="142"/>
    <s v="C.T. Puerto Oriente"/>
    <x v="439"/>
    <x v="0"/>
    <x v="0"/>
    <x v="340"/>
    <x v="0"/>
    <s v="Instalado"/>
    <s v="Operativo"/>
    <s v="Autoproductor"/>
    <x v="2"/>
    <x v="0"/>
    <x v="0"/>
    <x v="0"/>
    <s v="Privado"/>
    <s v="LORETO"/>
    <s v="LORETO"/>
    <s v="UCAYALI"/>
    <s v="CONTAMANA"/>
    <s v="PUERTO ORIENTE"/>
    <x v="0"/>
    <n v="0"/>
    <x v="0"/>
    <n v="0"/>
    <x v="0"/>
    <x v="0"/>
    <n v="0"/>
    <n v="0"/>
    <m/>
    <n v="1.0833333333333334E-2"/>
    <n v="9.75E-3"/>
    <n v="7.6479999999999997"/>
    <n v="0"/>
    <n v="43"/>
    <s v="ESTIMADO"/>
    <m/>
  </r>
  <r>
    <s v="20"/>
    <x v="11"/>
    <s v="MAPGAC"/>
    <s v="53023014"/>
    <s v="53023014"/>
    <x v="0"/>
    <m/>
    <m/>
    <n v="0.13"/>
    <n v="0.11700000000000001"/>
    <m/>
    <m/>
    <n v="0"/>
    <m/>
    <m/>
    <m/>
    <m/>
    <m/>
    <x v="0"/>
    <s v="MAPGAC53023014EL"/>
    <s v="Maple Gas Corpporation del Per£"/>
    <x v="142"/>
    <x v="142"/>
    <s v="C.T. Puerto Oriente"/>
    <x v="439"/>
    <x v="0"/>
    <x v="0"/>
    <x v="340"/>
    <x v="0"/>
    <s v="Instalado"/>
    <s v="Operativo"/>
    <s v="Autoproductor"/>
    <x v="2"/>
    <x v="0"/>
    <x v="0"/>
    <x v="0"/>
    <s v="Privado"/>
    <s v="LORETO"/>
    <s v="LORETO"/>
    <s v="UCAYALI"/>
    <s v="CONTAMANA"/>
    <s v="PUERTO ORIENTE"/>
    <x v="0"/>
    <n v="0"/>
    <x v="0"/>
    <n v="0"/>
    <x v="0"/>
    <x v="0"/>
    <n v="0"/>
    <n v="0"/>
    <m/>
    <n v="1.0833333333333334E-2"/>
    <n v="9.75E-3"/>
    <n v="7.6479999999999997"/>
    <n v="0"/>
    <n v="43"/>
    <s v="ESTIMADO"/>
    <m/>
  </r>
  <r>
    <s v="20"/>
    <x v="0"/>
    <s v="MEPSA"/>
    <s v="33081797"/>
    <s v="33081797"/>
    <x v="0"/>
    <m/>
    <m/>
    <n v="0.75"/>
    <n v="0.6"/>
    <m/>
    <m/>
    <n v="0"/>
    <m/>
    <m/>
    <m/>
    <m/>
    <m/>
    <x v="0"/>
    <s v="MEPSA33081797EL"/>
    <s v="Metal£rgica Peruana S.A."/>
    <x v="143"/>
    <x v="143"/>
    <s v="C.T. MEPSA"/>
    <x v="440"/>
    <x v="0"/>
    <x v="0"/>
    <x v="340"/>
    <x v="0"/>
    <s v="Instalado"/>
    <s v="Operativo"/>
    <s v="Autoproductor"/>
    <x v="2"/>
    <x v="0"/>
    <x v="0"/>
    <x v="0"/>
    <s v="Privado"/>
    <s v="LIMA"/>
    <s v="LIMA"/>
    <s v="LIMA"/>
    <s v="LIMA"/>
    <n v="0"/>
    <x v="0"/>
    <n v="0"/>
    <x v="0"/>
    <n v="0"/>
    <x v="0"/>
    <x v="0"/>
    <n v="0"/>
    <n v="0"/>
    <m/>
    <n v="6.25E-2"/>
    <n v="4.9999999999999996E-2"/>
    <n v="7.6479999999999997"/>
    <n v="0"/>
    <n v="44"/>
    <s v="ESTIMADO"/>
    <m/>
  </r>
  <r>
    <s v="20"/>
    <x v="1"/>
    <s v="MEPSA"/>
    <s v="33081797"/>
    <s v="33081797"/>
    <x v="0"/>
    <m/>
    <m/>
    <n v="0.75"/>
    <n v="0.6"/>
    <m/>
    <m/>
    <n v="0"/>
    <m/>
    <m/>
    <m/>
    <m/>
    <m/>
    <x v="0"/>
    <s v="MEPSA33081797EL"/>
    <s v="Metal£rgica Peruana S.A."/>
    <x v="143"/>
    <x v="143"/>
    <s v="C.T. MEPSA"/>
    <x v="440"/>
    <x v="0"/>
    <x v="0"/>
    <x v="340"/>
    <x v="0"/>
    <s v="Instalado"/>
    <s v="Operativo"/>
    <s v="Autoproductor"/>
    <x v="2"/>
    <x v="0"/>
    <x v="0"/>
    <x v="0"/>
    <s v="Privado"/>
    <s v="LIMA"/>
    <s v="LIMA"/>
    <s v="LIMA"/>
    <s v="LIMA"/>
    <n v="0"/>
    <x v="0"/>
    <n v="0"/>
    <x v="0"/>
    <n v="0"/>
    <x v="0"/>
    <x v="0"/>
    <n v="0"/>
    <n v="0"/>
    <m/>
    <n v="6.25E-2"/>
    <n v="4.9999999999999996E-2"/>
    <n v="7.6479999999999997"/>
    <n v="0"/>
    <n v="44"/>
    <s v="ESTIMADO"/>
    <m/>
  </r>
  <r>
    <s v="20"/>
    <x v="2"/>
    <s v="MEPSA"/>
    <s v="33081797"/>
    <s v="33081797"/>
    <x v="0"/>
    <m/>
    <m/>
    <n v="0.75"/>
    <n v="0.6"/>
    <m/>
    <m/>
    <n v="0"/>
    <m/>
    <m/>
    <m/>
    <m/>
    <m/>
    <x v="0"/>
    <s v="MEPSA33081797EL"/>
    <s v="Metal£rgica Peruana S.A."/>
    <x v="143"/>
    <x v="143"/>
    <s v="C.T. MEPSA"/>
    <x v="440"/>
    <x v="0"/>
    <x v="0"/>
    <x v="340"/>
    <x v="0"/>
    <s v="Instalado"/>
    <s v="Operativo"/>
    <s v="Autoproductor"/>
    <x v="2"/>
    <x v="0"/>
    <x v="0"/>
    <x v="0"/>
    <s v="Privado"/>
    <s v="LIMA"/>
    <s v="LIMA"/>
    <s v="LIMA"/>
    <s v="LIMA"/>
    <n v="0"/>
    <x v="0"/>
    <n v="0"/>
    <x v="0"/>
    <n v="0"/>
    <x v="0"/>
    <x v="0"/>
    <n v="0"/>
    <n v="0"/>
    <m/>
    <n v="6.25E-2"/>
    <n v="4.9999999999999996E-2"/>
    <n v="7.6479999999999997"/>
    <n v="0"/>
    <n v="44"/>
    <s v="ESTIMADO"/>
    <m/>
  </r>
  <r>
    <s v="20"/>
    <x v="3"/>
    <s v="MEPSA"/>
    <s v="33081797"/>
    <s v="33081797"/>
    <x v="0"/>
    <m/>
    <m/>
    <n v="0.75"/>
    <n v="0.6"/>
    <m/>
    <m/>
    <n v="0"/>
    <m/>
    <m/>
    <m/>
    <m/>
    <m/>
    <x v="0"/>
    <s v="MEPSA33081797EL"/>
    <s v="Metal£rgica Peruana S.A."/>
    <x v="143"/>
    <x v="143"/>
    <s v="C.T. MEPSA"/>
    <x v="440"/>
    <x v="0"/>
    <x v="0"/>
    <x v="340"/>
    <x v="0"/>
    <s v="Instalado"/>
    <s v="Operativo"/>
    <s v="Autoproductor"/>
    <x v="2"/>
    <x v="0"/>
    <x v="0"/>
    <x v="0"/>
    <s v="Privado"/>
    <s v="LIMA"/>
    <s v="LIMA"/>
    <s v="LIMA"/>
    <s v="LIMA"/>
    <n v="0"/>
    <x v="0"/>
    <n v="0"/>
    <x v="0"/>
    <n v="0"/>
    <x v="0"/>
    <x v="0"/>
    <n v="0"/>
    <n v="0"/>
    <m/>
    <n v="6.25E-2"/>
    <n v="4.9999999999999996E-2"/>
    <n v="7.6479999999999997"/>
    <n v="0"/>
    <n v="44"/>
    <s v="ESTIMADO"/>
    <m/>
  </r>
  <r>
    <s v="20"/>
    <x v="4"/>
    <s v="MEPSA"/>
    <s v="33081797"/>
    <s v="33081797"/>
    <x v="0"/>
    <m/>
    <m/>
    <n v="0.75"/>
    <n v="0.6"/>
    <m/>
    <m/>
    <n v="0"/>
    <m/>
    <m/>
    <m/>
    <m/>
    <m/>
    <x v="0"/>
    <s v="MEPSA33081797EL"/>
    <s v="Metal£rgica Peruana S.A."/>
    <x v="143"/>
    <x v="143"/>
    <s v="C.T. MEPSA"/>
    <x v="440"/>
    <x v="0"/>
    <x v="0"/>
    <x v="340"/>
    <x v="0"/>
    <s v="Instalado"/>
    <s v="Operativo"/>
    <s v="Autoproductor"/>
    <x v="2"/>
    <x v="0"/>
    <x v="0"/>
    <x v="0"/>
    <s v="Privado"/>
    <s v="LIMA"/>
    <s v="LIMA"/>
    <s v="LIMA"/>
    <s v="LIMA"/>
    <n v="0"/>
    <x v="0"/>
    <n v="0"/>
    <x v="0"/>
    <n v="0"/>
    <x v="0"/>
    <x v="0"/>
    <n v="0"/>
    <n v="0"/>
    <m/>
    <n v="6.25E-2"/>
    <n v="4.9999999999999996E-2"/>
    <n v="7.6479999999999997"/>
    <n v="0"/>
    <n v="44"/>
    <s v="ESTIMADO"/>
    <m/>
  </r>
  <r>
    <s v="20"/>
    <x v="5"/>
    <s v="MEPSA"/>
    <s v="33081797"/>
    <s v="33081797"/>
    <x v="0"/>
    <m/>
    <m/>
    <n v="0.75"/>
    <n v="0.6"/>
    <m/>
    <m/>
    <n v="0"/>
    <m/>
    <m/>
    <m/>
    <m/>
    <m/>
    <x v="0"/>
    <s v="MEPSA33081797EL"/>
    <s v="Metal£rgica Peruana S.A."/>
    <x v="143"/>
    <x v="143"/>
    <s v="C.T. MEPSA"/>
    <x v="440"/>
    <x v="0"/>
    <x v="0"/>
    <x v="340"/>
    <x v="0"/>
    <s v="Instalado"/>
    <s v="Operativo"/>
    <s v="Autoproductor"/>
    <x v="2"/>
    <x v="0"/>
    <x v="0"/>
    <x v="0"/>
    <s v="Privado"/>
    <s v="LIMA"/>
    <s v="LIMA"/>
    <s v="LIMA"/>
    <s v="LIMA"/>
    <n v="0"/>
    <x v="0"/>
    <n v="0"/>
    <x v="0"/>
    <n v="0"/>
    <x v="0"/>
    <x v="0"/>
    <n v="0"/>
    <n v="0"/>
    <m/>
    <n v="6.25E-2"/>
    <n v="4.9999999999999996E-2"/>
    <n v="7.6479999999999997"/>
    <n v="0"/>
    <n v="44"/>
    <s v="ESTIMADO"/>
    <m/>
  </r>
  <r>
    <s v="20"/>
    <x v="6"/>
    <s v="MEPSA"/>
    <s v="33081797"/>
    <s v="33081797"/>
    <x v="0"/>
    <m/>
    <m/>
    <n v="0.75"/>
    <n v="0.6"/>
    <m/>
    <m/>
    <n v="0"/>
    <m/>
    <m/>
    <m/>
    <m/>
    <m/>
    <x v="0"/>
    <s v="MEPSA33081797EL"/>
    <s v="Metal£rgica Peruana S.A."/>
    <x v="143"/>
    <x v="143"/>
    <s v="C.T. MEPSA"/>
    <x v="440"/>
    <x v="0"/>
    <x v="0"/>
    <x v="340"/>
    <x v="0"/>
    <s v="Instalado"/>
    <s v="Operativo"/>
    <s v="Autoproductor"/>
    <x v="2"/>
    <x v="0"/>
    <x v="0"/>
    <x v="0"/>
    <s v="Privado"/>
    <s v="LIMA"/>
    <s v="LIMA"/>
    <s v="LIMA"/>
    <s v="LIMA"/>
    <n v="0"/>
    <x v="0"/>
    <n v="0"/>
    <x v="0"/>
    <n v="0"/>
    <x v="0"/>
    <x v="0"/>
    <n v="0"/>
    <n v="0"/>
    <m/>
    <n v="6.25E-2"/>
    <n v="4.9999999999999996E-2"/>
    <n v="7.6479999999999997"/>
    <n v="0"/>
    <n v="44"/>
    <s v="ESTIMADO"/>
    <m/>
  </r>
  <r>
    <s v="20"/>
    <x v="7"/>
    <s v="MEPSA"/>
    <s v="33081797"/>
    <s v="33081797"/>
    <x v="0"/>
    <m/>
    <m/>
    <n v="0.75"/>
    <n v="0.6"/>
    <m/>
    <m/>
    <n v="0"/>
    <m/>
    <m/>
    <m/>
    <m/>
    <m/>
    <x v="0"/>
    <s v="MEPSA33081797EL"/>
    <s v="Metal£rgica Peruana S.A."/>
    <x v="143"/>
    <x v="143"/>
    <s v="C.T. MEPSA"/>
    <x v="440"/>
    <x v="0"/>
    <x v="0"/>
    <x v="340"/>
    <x v="0"/>
    <s v="Instalado"/>
    <s v="Operativo"/>
    <s v="Autoproductor"/>
    <x v="2"/>
    <x v="0"/>
    <x v="0"/>
    <x v="0"/>
    <s v="Privado"/>
    <s v="LIMA"/>
    <s v="LIMA"/>
    <s v="LIMA"/>
    <s v="LIMA"/>
    <n v="0"/>
    <x v="0"/>
    <n v="0"/>
    <x v="0"/>
    <n v="0"/>
    <x v="0"/>
    <x v="0"/>
    <n v="0"/>
    <n v="0"/>
    <m/>
    <n v="6.25E-2"/>
    <n v="4.9999999999999996E-2"/>
    <n v="7.6479999999999997"/>
    <n v="0"/>
    <n v="44"/>
    <s v="ESTIMADO"/>
    <m/>
  </r>
  <r>
    <s v="20"/>
    <x v="8"/>
    <s v="MEPSA"/>
    <s v="33081797"/>
    <s v="33081797"/>
    <x v="0"/>
    <m/>
    <m/>
    <n v="0.75"/>
    <n v="0.6"/>
    <m/>
    <m/>
    <n v="0"/>
    <m/>
    <m/>
    <m/>
    <m/>
    <m/>
    <x v="0"/>
    <s v="MEPSA33081797EL"/>
    <s v="Metal£rgica Peruana S.A."/>
    <x v="143"/>
    <x v="143"/>
    <s v="C.T. MEPSA"/>
    <x v="440"/>
    <x v="0"/>
    <x v="0"/>
    <x v="340"/>
    <x v="0"/>
    <s v="Instalado"/>
    <s v="Operativo"/>
    <s v="Autoproductor"/>
    <x v="2"/>
    <x v="0"/>
    <x v="0"/>
    <x v="0"/>
    <s v="Privado"/>
    <s v="LIMA"/>
    <s v="LIMA"/>
    <s v="LIMA"/>
    <s v="LIMA"/>
    <n v="0"/>
    <x v="0"/>
    <n v="0"/>
    <x v="0"/>
    <n v="0"/>
    <x v="0"/>
    <x v="0"/>
    <n v="0"/>
    <n v="0"/>
    <m/>
    <n v="6.25E-2"/>
    <n v="4.9999999999999996E-2"/>
    <n v="7.6479999999999997"/>
    <n v="0"/>
    <n v="44"/>
    <s v="ESTIMADO"/>
    <m/>
  </r>
  <r>
    <s v="20"/>
    <x v="9"/>
    <s v="MEPSA"/>
    <s v="33081797"/>
    <s v="33081797"/>
    <x v="0"/>
    <m/>
    <m/>
    <n v="0.75"/>
    <n v="0.6"/>
    <m/>
    <m/>
    <n v="0"/>
    <m/>
    <m/>
    <m/>
    <m/>
    <m/>
    <x v="0"/>
    <s v="MEPSA33081797EL"/>
    <s v="Metal£rgica Peruana S.A."/>
    <x v="143"/>
    <x v="143"/>
    <s v="C.T. MEPSA"/>
    <x v="440"/>
    <x v="0"/>
    <x v="0"/>
    <x v="340"/>
    <x v="0"/>
    <s v="Instalado"/>
    <s v="Operativo"/>
    <s v="Autoproductor"/>
    <x v="2"/>
    <x v="0"/>
    <x v="0"/>
    <x v="0"/>
    <s v="Privado"/>
    <s v="LIMA"/>
    <s v="LIMA"/>
    <s v="LIMA"/>
    <s v="LIMA"/>
    <n v="0"/>
    <x v="0"/>
    <n v="0"/>
    <x v="0"/>
    <n v="0"/>
    <x v="0"/>
    <x v="0"/>
    <n v="0"/>
    <n v="0"/>
    <m/>
    <n v="6.25E-2"/>
    <n v="4.9999999999999996E-2"/>
    <n v="7.6479999999999997"/>
    <n v="0"/>
    <n v="44"/>
    <s v="ESTIMADO"/>
    <m/>
  </r>
  <r>
    <s v="20"/>
    <x v="10"/>
    <s v="MEPSA"/>
    <s v="33081797"/>
    <s v="33081797"/>
    <x v="0"/>
    <m/>
    <m/>
    <n v="0.75"/>
    <n v="0.6"/>
    <m/>
    <m/>
    <n v="0"/>
    <m/>
    <m/>
    <m/>
    <m/>
    <m/>
    <x v="0"/>
    <s v="MEPSA33081797EL"/>
    <s v="Metal£rgica Peruana S.A."/>
    <x v="143"/>
    <x v="143"/>
    <s v="C.T. MEPSA"/>
    <x v="440"/>
    <x v="0"/>
    <x v="0"/>
    <x v="340"/>
    <x v="0"/>
    <s v="Instalado"/>
    <s v="Operativo"/>
    <s v="Autoproductor"/>
    <x v="2"/>
    <x v="0"/>
    <x v="0"/>
    <x v="0"/>
    <s v="Privado"/>
    <s v="LIMA"/>
    <s v="LIMA"/>
    <s v="LIMA"/>
    <s v="LIMA"/>
    <n v="0"/>
    <x v="0"/>
    <n v="0"/>
    <x v="0"/>
    <n v="0"/>
    <x v="0"/>
    <x v="0"/>
    <n v="0"/>
    <n v="0"/>
    <m/>
    <n v="6.25E-2"/>
    <n v="4.9999999999999996E-2"/>
    <n v="7.6479999999999997"/>
    <n v="0"/>
    <n v="44"/>
    <s v="ESTIMADO"/>
    <m/>
  </r>
  <r>
    <s v="20"/>
    <x v="11"/>
    <s v="MEPSA"/>
    <s v="33081797"/>
    <s v="33081797"/>
    <x v="0"/>
    <m/>
    <m/>
    <n v="0.75"/>
    <n v="0.6"/>
    <m/>
    <m/>
    <n v="0"/>
    <m/>
    <m/>
    <m/>
    <m/>
    <m/>
    <x v="0"/>
    <s v="MEPSA33081797EL"/>
    <s v="Metal£rgica Peruana S.A."/>
    <x v="143"/>
    <x v="143"/>
    <s v="C.T. MEPSA"/>
    <x v="440"/>
    <x v="0"/>
    <x v="0"/>
    <x v="340"/>
    <x v="0"/>
    <s v="Instalado"/>
    <s v="Operativo"/>
    <s v="Autoproductor"/>
    <x v="2"/>
    <x v="0"/>
    <x v="0"/>
    <x v="0"/>
    <s v="Privado"/>
    <s v="LIMA"/>
    <s v="LIMA"/>
    <s v="LIMA"/>
    <s v="LIMA"/>
    <n v="0"/>
    <x v="0"/>
    <n v="0"/>
    <x v="0"/>
    <n v="0"/>
    <x v="0"/>
    <x v="0"/>
    <n v="0"/>
    <n v="0"/>
    <m/>
    <n v="6.25E-2"/>
    <n v="4.9999999999999996E-2"/>
    <n v="7.6479999999999997"/>
    <n v="0"/>
    <n v="44"/>
    <s v="ESTIMADO"/>
    <m/>
  </r>
  <r>
    <s v="20"/>
    <x v="0"/>
    <s v="MZANJA"/>
    <s v="53203311"/>
    <s v="53203311"/>
    <x v="0"/>
    <m/>
    <m/>
    <n v="3.67"/>
    <n v="2.4"/>
    <m/>
    <m/>
    <n v="0"/>
    <m/>
    <m/>
    <m/>
    <m/>
    <m/>
    <x v="0"/>
    <s v="MZANJA53203311EL"/>
    <s v="Minera La Zanja S.R.L."/>
    <x v="144"/>
    <x v="144"/>
    <s v="C.T. La Zanja"/>
    <x v="441"/>
    <x v="0"/>
    <x v="0"/>
    <x v="340"/>
    <x v="0"/>
    <s v="Instalado"/>
    <s v="Operativo"/>
    <s v="Autoproductor"/>
    <x v="2"/>
    <x v="0"/>
    <x v="0"/>
    <x v="0"/>
    <s v="Privado"/>
    <s v="CAJAMARCA"/>
    <s v="CAJAMARCA"/>
    <s v="SANTA CRUZ"/>
    <s v="PULAN"/>
    <n v="0"/>
    <x v="0"/>
    <n v="0"/>
    <x v="0"/>
    <n v="0"/>
    <x v="0"/>
    <x v="0"/>
    <n v="0"/>
    <n v="0"/>
    <m/>
    <n v="0.30583333333333335"/>
    <n v="0.19999999999999998"/>
    <n v="7.6479999999999997"/>
    <n v="0"/>
    <n v="47"/>
    <s v="ESTIMADO"/>
    <m/>
  </r>
  <r>
    <s v="20"/>
    <x v="1"/>
    <s v="MZANJA"/>
    <s v="53203311"/>
    <s v="53203311"/>
    <x v="0"/>
    <m/>
    <m/>
    <n v="3.67"/>
    <n v="2.4"/>
    <m/>
    <m/>
    <n v="0"/>
    <m/>
    <m/>
    <m/>
    <m/>
    <m/>
    <x v="0"/>
    <s v="MZANJA53203311EL"/>
    <s v="Minera La Zanja S.R.L."/>
    <x v="144"/>
    <x v="144"/>
    <s v="C.T. La Zanja"/>
    <x v="441"/>
    <x v="0"/>
    <x v="0"/>
    <x v="340"/>
    <x v="0"/>
    <s v="Instalado"/>
    <s v="Operativo"/>
    <s v="Autoproductor"/>
    <x v="2"/>
    <x v="0"/>
    <x v="0"/>
    <x v="0"/>
    <s v="Privado"/>
    <s v="CAJAMARCA"/>
    <s v="CAJAMARCA"/>
    <s v="SANTA CRUZ"/>
    <s v="PULAN"/>
    <n v="0"/>
    <x v="0"/>
    <n v="0"/>
    <x v="0"/>
    <n v="0"/>
    <x v="0"/>
    <x v="0"/>
    <n v="0"/>
    <n v="0"/>
    <m/>
    <n v="0.30583333333333335"/>
    <n v="0.19999999999999998"/>
    <n v="7.6479999999999997"/>
    <n v="0"/>
    <n v="47"/>
    <s v="ESTIMADO"/>
    <m/>
  </r>
  <r>
    <s v="20"/>
    <x v="2"/>
    <s v="MZANJA"/>
    <s v="53203311"/>
    <s v="53203311"/>
    <x v="0"/>
    <m/>
    <m/>
    <n v="3.67"/>
    <n v="2.4"/>
    <m/>
    <m/>
    <n v="0"/>
    <m/>
    <m/>
    <m/>
    <m/>
    <m/>
    <x v="0"/>
    <s v="MZANJA53203311EL"/>
    <s v="Minera La Zanja S.R.L."/>
    <x v="144"/>
    <x v="144"/>
    <s v="C.T. La Zanja"/>
    <x v="441"/>
    <x v="0"/>
    <x v="0"/>
    <x v="340"/>
    <x v="0"/>
    <s v="Instalado"/>
    <s v="Operativo"/>
    <s v="Autoproductor"/>
    <x v="2"/>
    <x v="0"/>
    <x v="0"/>
    <x v="0"/>
    <s v="Privado"/>
    <s v="CAJAMARCA"/>
    <s v="CAJAMARCA"/>
    <s v="SANTA CRUZ"/>
    <s v="PULAN"/>
    <n v="0"/>
    <x v="0"/>
    <n v="0"/>
    <x v="0"/>
    <n v="0"/>
    <x v="0"/>
    <x v="0"/>
    <n v="0"/>
    <n v="0"/>
    <m/>
    <n v="0.30583333333333335"/>
    <n v="0.19999999999999998"/>
    <n v="7.6479999999999997"/>
    <n v="0"/>
    <n v="47"/>
    <s v="ESTIMADO"/>
    <m/>
  </r>
  <r>
    <s v="20"/>
    <x v="3"/>
    <s v="MZANJA"/>
    <s v="53203311"/>
    <s v="53203311"/>
    <x v="0"/>
    <m/>
    <m/>
    <n v="3.67"/>
    <n v="2.4"/>
    <m/>
    <m/>
    <n v="0"/>
    <m/>
    <m/>
    <m/>
    <m/>
    <m/>
    <x v="0"/>
    <s v="MZANJA53203311EL"/>
    <s v="Minera La Zanja S.R.L."/>
    <x v="144"/>
    <x v="144"/>
    <s v="C.T. La Zanja"/>
    <x v="441"/>
    <x v="0"/>
    <x v="0"/>
    <x v="340"/>
    <x v="0"/>
    <s v="Instalado"/>
    <s v="Operativo"/>
    <s v="Autoproductor"/>
    <x v="2"/>
    <x v="0"/>
    <x v="0"/>
    <x v="0"/>
    <s v="Privado"/>
    <s v="CAJAMARCA"/>
    <s v="CAJAMARCA"/>
    <s v="SANTA CRUZ"/>
    <s v="PULAN"/>
    <n v="0"/>
    <x v="0"/>
    <n v="0"/>
    <x v="0"/>
    <n v="0"/>
    <x v="0"/>
    <x v="0"/>
    <n v="0"/>
    <n v="0"/>
    <m/>
    <n v="0.30583333333333335"/>
    <n v="0.19999999999999998"/>
    <n v="7.6479999999999997"/>
    <n v="0"/>
    <n v="47"/>
    <s v="ESTIMADO"/>
    <m/>
  </r>
  <r>
    <s v="20"/>
    <x v="4"/>
    <s v="MZANJA"/>
    <s v="53203311"/>
    <s v="53203311"/>
    <x v="0"/>
    <m/>
    <m/>
    <n v="3.67"/>
    <n v="2.4"/>
    <m/>
    <m/>
    <n v="0"/>
    <m/>
    <m/>
    <m/>
    <m/>
    <m/>
    <x v="0"/>
    <s v="MZANJA53203311EL"/>
    <s v="Minera La Zanja S.R.L."/>
    <x v="144"/>
    <x v="144"/>
    <s v="C.T. La Zanja"/>
    <x v="441"/>
    <x v="0"/>
    <x v="0"/>
    <x v="340"/>
    <x v="0"/>
    <s v="Instalado"/>
    <s v="Operativo"/>
    <s v="Autoproductor"/>
    <x v="2"/>
    <x v="0"/>
    <x v="0"/>
    <x v="0"/>
    <s v="Privado"/>
    <s v="CAJAMARCA"/>
    <s v="CAJAMARCA"/>
    <s v="SANTA CRUZ"/>
    <s v="PULAN"/>
    <n v="0"/>
    <x v="0"/>
    <n v="0"/>
    <x v="0"/>
    <n v="0"/>
    <x v="0"/>
    <x v="0"/>
    <n v="0"/>
    <n v="0"/>
    <m/>
    <n v="0.30583333333333335"/>
    <n v="0.19999999999999998"/>
    <n v="7.6479999999999997"/>
    <n v="0"/>
    <n v="47"/>
    <s v="ESTIMADO"/>
    <m/>
  </r>
  <r>
    <s v="20"/>
    <x v="5"/>
    <s v="MZANJA"/>
    <s v="53203311"/>
    <s v="53203311"/>
    <x v="0"/>
    <m/>
    <m/>
    <n v="3.67"/>
    <n v="2.4"/>
    <m/>
    <m/>
    <n v="0"/>
    <m/>
    <m/>
    <m/>
    <m/>
    <m/>
    <x v="0"/>
    <s v="MZANJA53203311EL"/>
    <s v="Minera La Zanja S.R.L."/>
    <x v="144"/>
    <x v="144"/>
    <s v="C.T. La Zanja"/>
    <x v="441"/>
    <x v="0"/>
    <x v="0"/>
    <x v="340"/>
    <x v="0"/>
    <s v="Instalado"/>
    <s v="Operativo"/>
    <s v="Autoproductor"/>
    <x v="2"/>
    <x v="0"/>
    <x v="0"/>
    <x v="0"/>
    <s v="Privado"/>
    <s v="CAJAMARCA"/>
    <s v="CAJAMARCA"/>
    <s v="SANTA CRUZ"/>
    <s v="PULAN"/>
    <n v="0"/>
    <x v="0"/>
    <n v="0"/>
    <x v="0"/>
    <n v="0"/>
    <x v="0"/>
    <x v="0"/>
    <n v="0"/>
    <n v="0"/>
    <m/>
    <n v="0.30583333333333335"/>
    <n v="0.19999999999999998"/>
    <n v="7.6479999999999997"/>
    <n v="0"/>
    <n v="47"/>
    <s v="ESTIMADO"/>
    <m/>
  </r>
  <r>
    <s v="20"/>
    <x v="6"/>
    <s v="MZANJA"/>
    <s v="53203311"/>
    <s v="53203311"/>
    <x v="0"/>
    <m/>
    <m/>
    <n v="3.67"/>
    <n v="2.4"/>
    <m/>
    <m/>
    <n v="0"/>
    <m/>
    <m/>
    <m/>
    <m/>
    <m/>
    <x v="0"/>
    <s v="MZANJA53203311EL"/>
    <s v="Minera La Zanja S.R.L."/>
    <x v="144"/>
    <x v="144"/>
    <s v="C.T. La Zanja"/>
    <x v="441"/>
    <x v="0"/>
    <x v="0"/>
    <x v="340"/>
    <x v="0"/>
    <s v="Instalado"/>
    <s v="Operativo"/>
    <s v="Autoproductor"/>
    <x v="2"/>
    <x v="0"/>
    <x v="0"/>
    <x v="0"/>
    <s v="Privado"/>
    <s v="CAJAMARCA"/>
    <s v="CAJAMARCA"/>
    <s v="SANTA CRUZ"/>
    <s v="PULAN"/>
    <n v="0"/>
    <x v="0"/>
    <n v="0"/>
    <x v="0"/>
    <n v="0"/>
    <x v="0"/>
    <x v="0"/>
    <n v="0"/>
    <n v="0"/>
    <m/>
    <n v="0.30583333333333335"/>
    <n v="0.19999999999999998"/>
    <n v="7.6479999999999997"/>
    <n v="0"/>
    <n v="47"/>
    <s v="ESTIMADO"/>
    <m/>
  </r>
  <r>
    <s v="20"/>
    <x v="7"/>
    <s v="MZANJA"/>
    <s v="53203311"/>
    <s v="53203311"/>
    <x v="0"/>
    <m/>
    <m/>
    <n v="3.67"/>
    <n v="2.4"/>
    <m/>
    <m/>
    <n v="0"/>
    <m/>
    <m/>
    <m/>
    <m/>
    <m/>
    <x v="0"/>
    <s v="MZANJA53203311EL"/>
    <s v="Minera La Zanja S.R.L."/>
    <x v="144"/>
    <x v="144"/>
    <s v="C.T. La Zanja"/>
    <x v="441"/>
    <x v="0"/>
    <x v="0"/>
    <x v="340"/>
    <x v="0"/>
    <s v="Instalado"/>
    <s v="Operativo"/>
    <s v="Autoproductor"/>
    <x v="2"/>
    <x v="0"/>
    <x v="0"/>
    <x v="0"/>
    <s v="Privado"/>
    <s v="CAJAMARCA"/>
    <s v="CAJAMARCA"/>
    <s v="SANTA CRUZ"/>
    <s v="PULAN"/>
    <n v="0"/>
    <x v="0"/>
    <n v="0"/>
    <x v="0"/>
    <n v="0"/>
    <x v="0"/>
    <x v="0"/>
    <n v="0"/>
    <n v="0"/>
    <m/>
    <n v="0.30583333333333335"/>
    <n v="0.19999999999999998"/>
    <n v="7.6479999999999997"/>
    <n v="0"/>
    <n v="47"/>
    <s v="ESTIMADO"/>
    <m/>
  </r>
  <r>
    <s v="20"/>
    <x v="8"/>
    <s v="MZANJA"/>
    <s v="53203311"/>
    <s v="53203311"/>
    <x v="0"/>
    <m/>
    <m/>
    <n v="3.67"/>
    <n v="2.4"/>
    <m/>
    <m/>
    <n v="0"/>
    <m/>
    <m/>
    <m/>
    <m/>
    <m/>
    <x v="0"/>
    <s v="MZANJA53203311EL"/>
    <s v="Minera La Zanja S.R.L."/>
    <x v="144"/>
    <x v="144"/>
    <s v="C.T. La Zanja"/>
    <x v="441"/>
    <x v="0"/>
    <x v="0"/>
    <x v="340"/>
    <x v="0"/>
    <s v="Instalado"/>
    <s v="Operativo"/>
    <s v="Autoproductor"/>
    <x v="2"/>
    <x v="0"/>
    <x v="0"/>
    <x v="0"/>
    <s v="Privado"/>
    <s v="CAJAMARCA"/>
    <s v="CAJAMARCA"/>
    <s v="SANTA CRUZ"/>
    <s v="PULAN"/>
    <n v="0"/>
    <x v="0"/>
    <n v="0"/>
    <x v="0"/>
    <n v="0"/>
    <x v="0"/>
    <x v="0"/>
    <n v="0"/>
    <n v="0"/>
    <m/>
    <n v="0.30583333333333335"/>
    <n v="0.19999999999999998"/>
    <n v="7.6479999999999997"/>
    <n v="0"/>
    <n v="47"/>
    <s v="ESTIMADO"/>
    <m/>
  </r>
  <r>
    <s v="20"/>
    <x v="9"/>
    <s v="MZANJA"/>
    <s v="53203311"/>
    <s v="53203311"/>
    <x v="0"/>
    <m/>
    <m/>
    <n v="3.67"/>
    <n v="2.4"/>
    <m/>
    <m/>
    <n v="0"/>
    <m/>
    <m/>
    <m/>
    <m/>
    <m/>
    <x v="0"/>
    <s v="MZANJA53203311EL"/>
    <s v="Minera La Zanja S.R.L."/>
    <x v="144"/>
    <x v="144"/>
    <s v="C.T. La Zanja"/>
    <x v="441"/>
    <x v="0"/>
    <x v="0"/>
    <x v="340"/>
    <x v="0"/>
    <s v="Instalado"/>
    <s v="Operativo"/>
    <s v="Autoproductor"/>
    <x v="2"/>
    <x v="0"/>
    <x v="0"/>
    <x v="0"/>
    <s v="Privado"/>
    <s v="CAJAMARCA"/>
    <s v="CAJAMARCA"/>
    <s v="SANTA CRUZ"/>
    <s v="PULAN"/>
    <n v="0"/>
    <x v="0"/>
    <n v="0"/>
    <x v="0"/>
    <n v="0"/>
    <x v="0"/>
    <x v="0"/>
    <n v="0"/>
    <n v="0"/>
    <m/>
    <n v="0.30583333333333335"/>
    <n v="0.19999999999999998"/>
    <n v="7.6479999999999997"/>
    <n v="0"/>
    <n v="47"/>
    <s v="ESTIMADO"/>
    <m/>
  </r>
  <r>
    <s v="20"/>
    <x v="10"/>
    <s v="MZANJA"/>
    <s v="53203311"/>
    <s v="53203311"/>
    <x v="0"/>
    <m/>
    <m/>
    <n v="3.67"/>
    <n v="2.4"/>
    <m/>
    <m/>
    <n v="0"/>
    <m/>
    <m/>
    <m/>
    <m/>
    <m/>
    <x v="0"/>
    <s v="MZANJA53203311EL"/>
    <s v="Minera La Zanja S.R.L."/>
    <x v="144"/>
    <x v="144"/>
    <s v="C.T. La Zanja"/>
    <x v="441"/>
    <x v="0"/>
    <x v="0"/>
    <x v="340"/>
    <x v="0"/>
    <s v="Instalado"/>
    <s v="Operativo"/>
    <s v="Autoproductor"/>
    <x v="2"/>
    <x v="0"/>
    <x v="0"/>
    <x v="0"/>
    <s v="Privado"/>
    <s v="CAJAMARCA"/>
    <s v="CAJAMARCA"/>
    <s v="SANTA CRUZ"/>
    <s v="PULAN"/>
    <n v="0"/>
    <x v="0"/>
    <n v="0"/>
    <x v="0"/>
    <n v="0"/>
    <x v="0"/>
    <x v="0"/>
    <n v="0"/>
    <n v="0"/>
    <m/>
    <n v="0.30583333333333335"/>
    <n v="0.19999999999999998"/>
    <n v="7.6479999999999997"/>
    <n v="0"/>
    <n v="47"/>
    <s v="ESTIMADO"/>
    <m/>
  </r>
  <r>
    <s v="20"/>
    <x v="11"/>
    <s v="MZANJA"/>
    <s v="53203311"/>
    <s v="53203311"/>
    <x v="0"/>
    <m/>
    <m/>
    <n v="3.67"/>
    <n v="2.4"/>
    <m/>
    <m/>
    <n v="0"/>
    <m/>
    <m/>
    <m/>
    <m/>
    <m/>
    <x v="0"/>
    <s v="MZANJA53203311EL"/>
    <s v="Minera La Zanja S.R.L."/>
    <x v="144"/>
    <x v="144"/>
    <s v="C.T. La Zanja"/>
    <x v="441"/>
    <x v="0"/>
    <x v="0"/>
    <x v="340"/>
    <x v="0"/>
    <s v="Instalado"/>
    <s v="Operativo"/>
    <s v="Autoproductor"/>
    <x v="2"/>
    <x v="0"/>
    <x v="0"/>
    <x v="0"/>
    <s v="Privado"/>
    <s v="CAJAMARCA"/>
    <s v="CAJAMARCA"/>
    <s v="SANTA CRUZ"/>
    <s v="PULAN"/>
    <n v="0"/>
    <x v="0"/>
    <n v="0"/>
    <x v="0"/>
    <n v="0"/>
    <x v="0"/>
    <x v="0"/>
    <n v="0"/>
    <n v="0"/>
    <m/>
    <n v="0.30583333333333335"/>
    <n v="0.19999999999999998"/>
    <n v="7.6479999999999997"/>
    <n v="0"/>
    <n v="47"/>
    <s v="ESTIMADO"/>
    <m/>
  </r>
  <r>
    <s v="20"/>
    <x v="0"/>
    <s v="YANAQU"/>
    <s v="53018803"/>
    <s v="53018803"/>
    <x v="0"/>
    <m/>
    <m/>
    <n v="0.9"/>
    <n v="0"/>
    <m/>
    <m/>
    <n v="0"/>
    <m/>
    <m/>
    <m/>
    <m/>
    <m/>
    <x v="0"/>
    <s v="YANAQU53018803EL"/>
    <s v="Minera Yanaquihua S.A.C."/>
    <x v="145"/>
    <x v="145"/>
    <s v="C.T. Yanaquihua"/>
    <x v="442"/>
    <x v="0"/>
    <x v="0"/>
    <x v="340"/>
    <x v="0"/>
    <s v="Instalado"/>
    <s v="Operativo"/>
    <s v="Autoproductor"/>
    <x v="2"/>
    <x v="0"/>
    <x v="0"/>
    <x v="0"/>
    <s v="Privado"/>
    <s v="AREQUIPA"/>
    <s v="AREQUIPA"/>
    <s v="CONDESUYOS"/>
    <s v="YANAQUIHUA"/>
    <n v="0"/>
    <x v="0"/>
    <n v="0"/>
    <x v="0"/>
    <n v="0"/>
    <x v="0"/>
    <x v="0"/>
    <n v="0"/>
    <n v="0"/>
    <m/>
    <n v="7.4999999999999997E-2"/>
    <n v="0"/>
    <n v="7.6479999999999997"/>
    <n v="0"/>
    <n v="49"/>
    <s v="ESTIMADO"/>
    <m/>
  </r>
  <r>
    <s v="20"/>
    <x v="1"/>
    <s v="YANAQU"/>
    <s v="53018803"/>
    <s v="53018803"/>
    <x v="0"/>
    <m/>
    <m/>
    <n v="0.9"/>
    <n v="0"/>
    <m/>
    <m/>
    <n v="0"/>
    <m/>
    <m/>
    <m/>
    <m/>
    <m/>
    <x v="0"/>
    <s v="YANAQU53018803EL"/>
    <s v="Minera Yanaquihua S.A.C."/>
    <x v="145"/>
    <x v="145"/>
    <s v="C.T. Yanaquihua"/>
    <x v="442"/>
    <x v="0"/>
    <x v="0"/>
    <x v="340"/>
    <x v="0"/>
    <s v="Instalado"/>
    <s v="Operativo"/>
    <s v="Autoproductor"/>
    <x v="2"/>
    <x v="0"/>
    <x v="0"/>
    <x v="0"/>
    <s v="Privado"/>
    <s v="AREQUIPA"/>
    <s v="AREQUIPA"/>
    <s v="CONDESUYOS"/>
    <s v="YANAQUIHUA"/>
    <n v="0"/>
    <x v="0"/>
    <n v="0"/>
    <x v="0"/>
    <n v="0"/>
    <x v="0"/>
    <x v="0"/>
    <n v="0"/>
    <n v="0"/>
    <m/>
    <n v="7.4999999999999997E-2"/>
    <n v="0"/>
    <n v="7.6479999999999997"/>
    <n v="0"/>
    <n v="49"/>
    <s v="ESTIMADO"/>
    <m/>
  </r>
  <r>
    <s v="20"/>
    <x v="2"/>
    <s v="YANAQU"/>
    <s v="53018803"/>
    <s v="53018803"/>
    <x v="0"/>
    <m/>
    <m/>
    <n v="0.9"/>
    <n v="0"/>
    <m/>
    <m/>
    <n v="0"/>
    <m/>
    <m/>
    <m/>
    <m/>
    <m/>
    <x v="0"/>
    <s v="YANAQU53018803EL"/>
    <s v="Minera Yanaquihua S.A.C."/>
    <x v="145"/>
    <x v="145"/>
    <s v="C.T. Yanaquihua"/>
    <x v="442"/>
    <x v="0"/>
    <x v="0"/>
    <x v="340"/>
    <x v="0"/>
    <s v="Instalado"/>
    <s v="Operativo"/>
    <s v="Autoproductor"/>
    <x v="2"/>
    <x v="0"/>
    <x v="0"/>
    <x v="0"/>
    <s v="Privado"/>
    <s v="AREQUIPA"/>
    <s v="AREQUIPA"/>
    <s v="CONDESUYOS"/>
    <s v="YANAQUIHUA"/>
    <n v="0"/>
    <x v="0"/>
    <n v="0"/>
    <x v="0"/>
    <n v="0"/>
    <x v="0"/>
    <x v="0"/>
    <n v="0"/>
    <n v="0"/>
    <m/>
    <n v="7.4999999999999997E-2"/>
    <n v="0"/>
    <n v="7.6479999999999997"/>
    <n v="0"/>
    <n v="49"/>
    <s v="ESTIMADO"/>
    <m/>
  </r>
  <r>
    <s v="20"/>
    <x v="3"/>
    <s v="YANAQU"/>
    <s v="53018803"/>
    <s v="53018803"/>
    <x v="0"/>
    <m/>
    <m/>
    <n v="0.9"/>
    <n v="0"/>
    <m/>
    <m/>
    <n v="0"/>
    <m/>
    <m/>
    <m/>
    <m/>
    <m/>
    <x v="0"/>
    <s v="YANAQU53018803EL"/>
    <s v="Minera Yanaquihua S.A.C."/>
    <x v="145"/>
    <x v="145"/>
    <s v="C.T. Yanaquihua"/>
    <x v="442"/>
    <x v="0"/>
    <x v="0"/>
    <x v="340"/>
    <x v="0"/>
    <s v="Instalado"/>
    <s v="Operativo"/>
    <s v="Autoproductor"/>
    <x v="2"/>
    <x v="0"/>
    <x v="0"/>
    <x v="0"/>
    <s v="Privado"/>
    <s v="AREQUIPA"/>
    <s v="AREQUIPA"/>
    <s v="CONDESUYOS"/>
    <s v="YANAQUIHUA"/>
    <n v="0"/>
    <x v="0"/>
    <n v="0"/>
    <x v="0"/>
    <n v="0"/>
    <x v="0"/>
    <x v="0"/>
    <n v="0"/>
    <n v="0"/>
    <m/>
    <n v="7.4999999999999997E-2"/>
    <n v="0"/>
    <n v="7.6479999999999997"/>
    <n v="0"/>
    <n v="49"/>
    <s v="ESTIMADO"/>
    <m/>
  </r>
  <r>
    <s v="20"/>
    <x v="4"/>
    <s v="YANAQU"/>
    <s v="53018803"/>
    <s v="53018803"/>
    <x v="0"/>
    <m/>
    <m/>
    <n v="0.9"/>
    <n v="0"/>
    <m/>
    <m/>
    <n v="0"/>
    <m/>
    <m/>
    <m/>
    <m/>
    <m/>
    <x v="0"/>
    <s v="YANAQU53018803EL"/>
    <s v="Minera Yanaquihua S.A.C."/>
    <x v="145"/>
    <x v="145"/>
    <s v="C.T. Yanaquihua"/>
    <x v="442"/>
    <x v="0"/>
    <x v="0"/>
    <x v="340"/>
    <x v="0"/>
    <s v="Instalado"/>
    <s v="Operativo"/>
    <s v="Autoproductor"/>
    <x v="2"/>
    <x v="0"/>
    <x v="0"/>
    <x v="0"/>
    <s v="Privado"/>
    <s v="AREQUIPA"/>
    <s v="AREQUIPA"/>
    <s v="CONDESUYOS"/>
    <s v="YANAQUIHUA"/>
    <n v="0"/>
    <x v="0"/>
    <n v="0"/>
    <x v="0"/>
    <n v="0"/>
    <x v="0"/>
    <x v="0"/>
    <n v="0"/>
    <n v="0"/>
    <m/>
    <n v="7.4999999999999997E-2"/>
    <n v="0"/>
    <n v="7.6479999999999997"/>
    <n v="0"/>
    <n v="49"/>
    <s v="ESTIMADO"/>
    <m/>
  </r>
  <r>
    <s v="20"/>
    <x v="5"/>
    <s v="YANAQU"/>
    <s v="53018803"/>
    <s v="53018803"/>
    <x v="0"/>
    <m/>
    <m/>
    <n v="0.9"/>
    <n v="0"/>
    <m/>
    <m/>
    <n v="0"/>
    <m/>
    <m/>
    <m/>
    <m/>
    <m/>
    <x v="0"/>
    <s v="YANAQU53018803EL"/>
    <s v="Minera Yanaquihua S.A.C."/>
    <x v="145"/>
    <x v="145"/>
    <s v="C.T. Yanaquihua"/>
    <x v="442"/>
    <x v="0"/>
    <x v="0"/>
    <x v="340"/>
    <x v="0"/>
    <s v="Instalado"/>
    <s v="Operativo"/>
    <s v="Autoproductor"/>
    <x v="2"/>
    <x v="0"/>
    <x v="0"/>
    <x v="0"/>
    <s v="Privado"/>
    <s v="AREQUIPA"/>
    <s v="AREQUIPA"/>
    <s v="CONDESUYOS"/>
    <s v="YANAQUIHUA"/>
    <n v="0"/>
    <x v="0"/>
    <n v="0"/>
    <x v="0"/>
    <n v="0"/>
    <x v="0"/>
    <x v="0"/>
    <n v="0"/>
    <n v="0"/>
    <m/>
    <n v="7.4999999999999997E-2"/>
    <n v="0"/>
    <n v="7.6479999999999997"/>
    <n v="0"/>
    <n v="49"/>
    <s v="ESTIMADO"/>
    <m/>
  </r>
  <r>
    <s v="20"/>
    <x v="6"/>
    <s v="YANAQU"/>
    <s v="53018803"/>
    <s v="53018803"/>
    <x v="0"/>
    <m/>
    <m/>
    <n v="0.9"/>
    <n v="0"/>
    <m/>
    <m/>
    <n v="0"/>
    <m/>
    <m/>
    <m/>
    <m/>
    <m/>
    <x v="0"/>
    <s v="YANAQU53018803EL"/>
    <s v="Minera Yanaquihua S.A.C."/>
    <x v="145"/>
    <x v="145"/>
    <s v="C.T. Yanaquihua"/>
    <x v="442"/>
    <x v="0"/>
    <x v="0"/>
    <x v="340"/>
    <x v="0"/>
    <s v="Instalado"/>
    <s v="Operativo"/>
    <s v="Autoproductor"/>
    <x v="2"/>
    <x v="0"/>
    <x v="0"/>
    <x v="0"/>
    <s v="Privado"/>
    <s v="AREQUIPA"/>
    <s v="AREQUIPA"/>
    <s v="CONDESUYOS"/>
    <s v="YANAQUIHUA"/>
    <n v="0"/>
    <x v="0"/>
    <n v="0"/>
    <x v="0"/>
    <n v="0"/>
    <x v="0"/>
    <x v="0"/>
    <n v="0"/>
    <n v="0"/>
    <m/>
    <n v="7.4999999999999997E-2"/>
    <n v="0"/>
    <n v="7.6479999999999997"/>
    <n v="0"/>
    <n v="49"/>
    <s v="ESTIMADO"/>
    <m/>
  </r>
  <r>
    <s v="20"/>
    <x v="7"/>
    <s v="YANAQU"/>
    <s v="53018803"/>
    <s v="53018803"/>
    <x v="0"/>
    <m/>
    <m/>
    <n v="0.9"/>
    <n v="0"/>
    <m/>
    <m/>
    <n v="0"/>
    <m/>
    <m/>
    <m/>
    <m/>
    <m/>
    <x v="0"/>
    <s v="YANAQU53018803EL"/>
    <s v="Minera Yanaquihua S.A.C."/>
    <x v="145"/>
    <x v="145"/>
    <s v="C.T. Yanaquihua"/>
    <x v="442"/>
    <x v="0"/>
    <x v="0"/>
    <x v="340"/>
    <x v="0"/>
    <s v="Instalado"/>
    <s v="Operativo"/>
    <s v="Autoproductor"/>
    <x v="2"/>
    <x v="0"/>
    <x v="0"/>
    <x v="0"/>
    <s v="Privado"/>
    <s v="AREQUIPA"/>
    <s v="AREQUIPA"/>
    <s v="CONDESUYOS"/>
    <s v="YANAQUIHUA"/>
    <n v="0"/>
    <x v="0"/>
    <n v="0"/>
    <x v="0"/>
    <n v="0"/>
    <x v="0"/>
    <x v="0"/>
    <n v="0"/>
    <n v="0"/>
    <m/>
    <n v="7.4999999999999997E-2"/>
    <n v="0"/>
    <n v="7.6479999999999997"/>
    <n v="0"/>
    <n v="49"/>
    <s v="ESTIMADO"/>
    <m/>
  </r>
  <r>
    <s v="20"/>
    <x v="8"/>
    <s v="YANAQU"/>
    <s v="53018803"/>
    <s v="53018803"/>
    <x v="0"/>
    <m/>
    <m/>
    <n v="0.9"/>
    <n v="0"/>
    <m/>
    <m/>
    <n v="0"/>
    <m/>
    <m/>
    <m/>
    <m/>
    <m/>
    <x v="0"/>
    <s v="YANAQU53018803EL"/>
    <s v="Minera Yanaquihua S.A.C."/>
    <x v="145"/>
    <x v="145"/>
    <s v="C.T. Yanaquihua"/>
    <x v="442"/>
    <x v="0"/>
    <x v="0"/>
    <x v="340"/>
    <x v="0"/>
    <s v="Instalado"/>
    <s v="Operativo"/>
    <s v="Autoproductor"/>
    <x v="2"/>
    <x v="0"/>
    <x v="0"/>
    <x v="0"/>
    <s v="Privado"/>
    <s v="AREQUIPA"/>
    <s v="AREQUIPA"/>
    <s v="CONDESUYOS"/>
    <s v="YANAQUIHUA"/>
    <n v="0"/>
    <x v="0"/>
    <n v="0"/>
    <x v="0"/>
    <n v="0"/>
    <x v="0"/>
    <x v="0"/>
    <n v="0"/>
    <n v="0"/>
    <m/>
    <n v="7.4999999999999997E-2"/>
    <n v="0"/>
    <n v="7.6479999999999997"/>
    <n v="0"/>
    <n v="49"/>
    <s v="ESTIMADO"/>
    <m/>
  </r>
  <r>
    <s v="20"/>
    <x v="9"/>
    <s v="YANAQU"/>
    <s v="53018803"/>
    <s v="53018803"/>
    <x v="0"/>
    <m/>
    <m/>
    <n v="0.9"/>
    <n v="0"/>
    <m/>
    <m/>
    <n v="0"/>
    <m/>
    <m/>
    <m/>
    <m/>
    <m/>
    <x v="0"/>
    <s v="YANAQU53018803EL"/>
    <s v="Minera Yanaquihua S.A.C."/>
    <x v="145"/>
    <x v="145"/>
    <s v="C.T. Yanaquihua"/>
    <x v="442"/>
    <x v="0"/>
    <x v="0"/>
    <x v="340"/>
    <x v="0"/>
    <s v="Instalado"/>
    <s v="Operativo"/>
    <s v="Autoproductor"/>
    <x v="2"/>
    <x v="0"/>
    <x v="0"/>
    <x v="0"/>
    <s v="Privado"/>
    <s v="AREQUIPA"/>
    <s v="AREQUIPA"/>
    <s v="CONDESUYOS"/>
    <s v="YANAQUIHUA"/>
    <n v="0"/>
    <x v="0"/>
    <n v="0"/>
    <x v="0"/>
    <n v="0"/>
    <x v="0"/>
    <x v="0"/>
    <n v="0"/>
    <n v="0"/>
    <m/>
    <n v="7.4999999999999997E-2"/>
    <n v="0"/>
    <n v="7.6479999999999997"/>
    <n v="0"/>
    <n v="49"/>
    <s v="ESTIMADO"/>
    <m/>
  </r>
  <r>
    <s v="20"/>
    <x v="10"/>
    <s v="YANAQU"/>
    <s v="53018803"/>
    <s v="53018803"/>
    <x v="0"/>
    <m/>
    <m/>
    <n v="0.9"/>
    <n v="0"/>
    <m/>
    <m/>
    <n v="0"/>
    <m/>
    <m/>
    <m/>
    <m/>
    <m/>
    <x v="0"/>
    <s v="YANAQU53018803EL"/>
    <s v="Minera Yanaquihua S.A.C."/>
    <x v="145"/>
    <x v="145"/>
    <s v="C.T. Yanaquihua"/>
    <x v="442"/>
    <x v="0"/>
    <x v="0"/>
    <x v="340"/>
    <x v="0"/>
    <s v="Instalado"/>
    <s v="Operativo"/>
    <s v="Autoproductor"/>
    <x v="2"/>
    <x v="0"/>
    <x v="0"/>
    <x v="0"/>
    <s v="Privado"/>
    <s v="AREQUIPA"/>
    <s v="AREQUIPA"/>
    <s v="CONDESUYOS"/>
    <s v="YANAQUIHUA"/>
    <n v="0"/>
    <x v="0"/>
    <n v="0"/>
    <x v="0"/>
    <n v="0"/>
    <x v="0"/>
    <x v="0"/>
    <n v="0"/>
    <n v="0"/>
    <m/>
    <n v="7.4999999999999997E-2"/>
    <n v="0"/>
    <n v="7.6479999999999997"/>
    <n v="0"/>
    <n v="49"/>
    <s v="ESTIMADO"/>
    <m/>
  </r>
  <r>
    <s v="20"/>
    <x v="11"/>
    <s v="YANAQU"/>
    <s v="53018803"/>
    <s v="53018803"/>
    <x v="0"/>
    <m/>
    <m/>
    <n v="0.9"/>
    <n v="0"/>
    <m/>
    <m/>
    <n v="0"/>
    <m/>
    <m/>
    <m/>
    <m/>
    <m/>
    <x v="0"/>
    <s v="YANAQU53018803EL"/>
    <s v="Minera Yanaquihua S.A.C."/>
    <x v="145"/>
    <x v="145"/>
    <s v="C.T. Yanaquihua"/>
    <x v="442"/>
    <x v="0"/>
    <x v="0"/>
    <x v="340"/>
    <x v="0"/>
    <s v="Instalado"/>
    <s v="Operativo"/>
    <s v="Autoproductor"/>
    <x v="2"/>
    <x v="0"/>
    <x v="0"/>
    <x v="0"/>
    <s v="Privado"/>
    <s v="AREQUIPA"/>
    <s v="AREQUIPA"/>
    <s v="CONDESUYOS"/>
    <s v="YANAQUIHUA"/>
    <n v="0"/>
    <x v="0"/>
    <n v="0"/>
    <x v="0"/>
    <n v="0"/>
    <x v="0"/>
    <x v="0"/>
    <n v="0"/>
    <n v="0"/>
    <m/>
    <n v="7.4999999999999997E-2"/>
    <n v="0"/>
    <n v="7.6479999999999997"/>
    <n v="0"/>
    <n v="49"/>
    <s v="ESTIMADO"/>
    <m/>
  </r>
  <r>
    <s v="20"/>
    <x v="9"/>
    <s v="NXAATA"/>
    <s v="31020893"/>
    <s v="31020893"/>
    <x v="4"/>
    <m/>
    <m/>
    <n v="5.4"/>
    <n v="5.2"/>
    <m/>
    <m/>
    <n v="2172"/>
    <m/>
    <m/>
    <m/>
    <m/>
    <m/>
    <x v="0"/>
    <s v="NXAATA31020893HI"/>
    <s v="Nexa Resources Atacocha S.A.A."/>
    <x v="146"/>
    <x v="146"/>
    <s v="C.H. Chaprin"/>
    <x v="443"/>
    <x v="4"/>
    <x v="4"/>
    <x v="340"/>
    <x v="1"/>
    <s v="Instalado"/>
    <s v="Operativo"/>
    <s v="Autoproductor"/>
    <x v="2"/>
    <x v="0"/>
    <x v="0"/>
    <x v="0"/>
    <s v="Privado"/>
    <s v="PASCO"/>
    <s v="PASCO"/>
    <s v="CERRO PASCO"/>
    <s v="HUARICA"/>
    <n v="0"/>
    <x v="7"/>
    <n v="0"/>
    <x v="0"/>
    <n v="0"/>
    <x v="0"/>
    <x v="0"/>
    <n v="2172"/>
    <n v="2.1720000000000002"/>
    <m/>
    <n v="0.45"/>
    <n v="0.43333333333333335"/>
    <n v="7.6479999999999997"/>
    <n v="0"/>
    <n v="51"/>
    <s v="BASE DE DATOS"/>
    <m/>
  </r>
  <r>
    <s v="20"/>
    <x v="11"/>
    <s v="NXAATA"/>
    <s v="31020893"/>
    <s v="31020893"/>
    <x v="4"/>
    <m/>
    <m/>
    <n v="5.4"/>
    <n v="5.2"/>
    <m/>
    <m/>
    <n v="2215"/>
    <m/>
    <m/>
    <m/>
    <m/>
    <m/>
    <x v="0"/>
    <s v="NXAATA31020893HI"/>
    <s v="Nexa Resources Atacocha S.A.A."/>
    <x v="146"/>
    <x v="146"/>
    <s v="C.H. Chaprin"/>
    <x v="443"/>
    <x v="4"/>
    <x v="4"/>
    <x v="340"/>
    <x v="1"/>
    <s v="Instalado"/>
    <s v="Operativo"/>
    <s v="Autoproductor"/>
    <x v="2"/>
    <x v="0"/>
    <x v="0"/>
    <x v="0"/>
    <s v="Privado"/>
    <s v="PASCO"/>
    <s v="PASCO"/>
    <s v="CERRO PASCO"/>
    <s v="HUARICA"/>
    <n v="0"/>
    <x v="7"/>
    <n v="0"/>
    <x v="0"/>
    <n v="0"/>
    <x v="0"/>
    <x v="0"/>
    <n v="2215"/>
    <n v="2.2149999999999999"/>
    <m/>
    <n v="0.45"/>
    <n v="0.43333333333333335"/>
    <n v="7.6479999999999997"/>
    <n v="0"/>
    <n v="51"/>
    <s v="ESTIMADO"/>
    <m/>
  </r>
  <r>
    <s v="20"/>
    <x v="9"/>
    <s v="NXAATA"/>
    <s v="31020793"/>
    <s v="31020793"/>
    <x v="4"/>
    <m/>
    <m/>
    <n v="1.2"/>
    <n v="1"/>
    <m/>
    <m/>
    <n v="0"/>
    <m/>
    <m/>
    <m/>
    <m/>
    <m/>
    <x v="0"/>
    <s v="NXAATA31020793HI"/>
    <s v="Nexa Resources Atacocha S.A.A."/>
    <x v="146"/>
    <x v="146"/>
    <s v="C.H. Marcapampa"/>
    <x v="444"/>
    <x v="4"/>
    <x v="4"/>
    <x v="340"/>
    <x v="1"/>
    <s v="Instalado"/>
    <s v="Operativo"/>
    <s v="Autoproductor"/>
    <x v="2"/>
    <x v="0"/>
    <x v="0"/>
    <x v="0"/>
    <s v="Privado"/>
    <s v="PASCO"/>
    <s v="PASCO"/>
    <s v="CERRO PASCO"/>
    <s v="YANACANCHA"/>
    <n v="0"/>
    <x v="7"/>
    <n v="0"/>
    <x v="0"/>
    <n v="0"/>
    <x v="0"/>
    <x v="0"/>
    <n v="0"/>
    <n v="0"/>
    <m/>
    <n v="9.9999999999999992E-2"/>
    <n v="8.3333333333333329E-2"/>
    <n v="7.6479999999999997"/>
    <n v="0"/>
    <n v="51"/>
    <s v="BASE DE DATOS"/>
    <m/>
  </r>
  <r>
    <s v="20"/>
    <x v="11"/>
    <s v="NXAATA"/>
    <s v="31020793"/>
    <s v="31020793"/>
    <x v="4"/>
    <m/>
    <m/>
    <n v="1.2"/>
    <n v="1"/>
    <m/>
    <m/>
    <n v="0"/>
    <m/>
    <m/>
    <m/>
    <m/>
    <m/>
    <x v="0"/>
    <s v="NXAATA31020793HI"/>
    <s v="Nexa Resources Atacocha S.A.A."/>
    <x v="146"/>
    <x v="146"/>
    <s v="C.H. Marcapampa"/>
    <x v="444"/>
    <x v="4"/>
    <x v="4"/>
    <x v="340"/>
    <x v="1"/>
    <s v="Instalado"/>
    <s v="Operativo"/>
    <s v="Autoproductor"/>
    <x v="2"/>
    <x v="0"/>
    <x v="0"/>
    <x v="0"/>
    <s v="Privado"/>
    <s v="PASCO"/>
    <s v="PASCO"/>
    <s v="CERRO PASCO"/>
    <s v="YANACANCHA"/>
    <n v="0"/>
    <x v="7"/>
    <n v="0"/>
    <x v="0"/>
    <n v="0"/>
    <x v="0"/>
    <x v="0"/>
    <n v="0"/>
    <n v="0"/>
    <m/>
    <n v="9.9999999999999992E-2"/>
    <n v="8.3333333333333329E-2"/>
    <n v="7.6479999999999997"/>
    <n v="0"/>
    <n v="51"/>
    <s v="ESTIMADO"/>
    <m/>
  </r>
  <r>
    <s v="20"/>
    <x v="11"/>
    <s v="STRATU"/>
    <s v="33039894"/>
    <s v="33039894"/>
    <x v="0"/>
    <m/>
    <m/>
    <n v="72.98"/>
    <n v="54.3"/>
    <m/>
    <m/>
    <n v="281"/>
    <m/>
    <m/>
    <m/>
    <m/>
    <m/>
    <x v="0"/>
    <s v="STRATU33039894EL"/>
    <s v="Pacific Stratus Energy del Perú S.A."/>
    <x v="88"/>
    <x v="88"/>
    <s v="C.T. MINICENTRALES L-1AB"/>
    <x v="304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ALTO AMAZONAS"/>
    <n v="0"/>
    <x v="1"/>
    <n v="0"/>
    <x v="0"/>
    <n v="0"/>
    <x v="0"/>
    <x v="0"/>
    <n v="281"/>
    <n v="0.28100000000000003"/>
    <m/>
    <n v="6.081666666666667"/>
    <n v="4.1091666666666669"/>
    <n v="7.6479999999999997"/>
    <n v="0"/>
    <n v="55"/>
    <s v="ESTIMADO"/>
    <m/>
  </r>
  <r>
    <s v="20"/>
    <x v="11"/>
    <s v="STRATU"/>
    <s v="33179009"/>
    <s v="33179009"/>
    <x v="0"/>
    <m/>
    <m/>
    <n v="42"/>
    <n v="42"/>
    <m/>
    <m/>
    <n v="0"/>
    <m/>
    <m/>
    <m/>
    <m/>
    <m/>
    <x v="0"/>
    <s v="STRATU33179009EL"/>
    <s v="Pacific Stratus Energy del Perú S.A."/>
    <x v="88"/>
    <x v="88"/>
    <s v="C.T. Huayuri"/>
    <x v="303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2"/>
    <n v="0"/>
    <x v="0"/>
    <n v="0"/>
    <x v="0"/>
    <x v="0"/>
    <n v="0"/>
    <n v="0"/>
    <m/>
    <n v="3.5"/>
    <n v="3.5"/>
    <n v="7.6479999999999997"/>
    <n v="0"/>
    <n v="55"/>
    <s v="ESTIMADO"/>
    <m/>
  </r>
  <r>
    <s v="20"/>
    <x v="11"/>
    <s v="STRATU"/>
    <s v="33148006"/>
    <s v="33148006"/>
    <x v="0"/>
    <m/>
    <m/>
    <n v="20.8"/>
    <n v="16"/>
    <m/>
    <m/>
    <n v="0"/>
    <m/>
    <m/>
    <m/>
    <m/>
    <m/>
    <x v="0"/>
    <s v="STRATU33148006EL"/>
    <s v="Pacific Stratus Energy del Perú S.A."/>
    <x v="88"/>
    <x v="88"/>
    <s v="C.T. Guayabal"/>
    <x v="305"/>
    <x v="0"/>
    <x v="0"/>
    <x v="340"/>
    <x v="0"/>
    <s v="Instalado"/>
    <s v="Operativo"/>
    <s v="Autoproductor"/>
    <x v="2"/>
    <x v="0"/>
    <x v="0"/>
    <x v="0"/>
    <s v="Privado"/>
    <s v="LORETO"/>
    <s v="LORETO"/>
    <s v="LORETO"/>
    <s v="TROMPETEROS"/>
    <n v="0"/>
    <x v="0"/>
    <n v="0"/>
    <x v="0"/>
    <n v="0"/>
    <x v="0"/>
    <x v="0"/>
    <n v="0"/>
    <n v="0"/>
    <m/>
    <n v="1.7333333333333334"/>
    <n v="1.3333333333333333"/>
    <n v="7.6479999999999997"/>
    <n v="0"/>
    <n v="55"/>
    <s v="ESTIMADO"/>
    <m/>
  </r>
  <r>
    <s v="20"/>
    <x v="0"/>
    <s v="PEDIAM"/>
    <s v="00000896"/>
    <s v="00000896"/>
    <x v="0"/>
    <m/>
    <m/>
    <n v="4.9340000000000002"/>
    <n v="4.085"/>
    <m/>
    <m/>
    <n v="0"/>
    <m/>
    <m/>
    <m/>
    <m/>
    <m/>
    <x v="0"/>
    <s v="PEDIAM00000896EL"/>
    <s v="Pesquera Diamante S.A."/>
    <x v="147"/>
    <x v="147"/>
    <s v="C.T. Bayovar"/>
    <x v="445"/>
    <x v="0"/>
    <x v="0"/>
    <x v="340"/>
    <x v="0"/>
    <s v="Instalado"/>
    <s v="Operativo"/>
    <s v="Autoproductor"/>
    <x v="2"/>
    <x v="0"/>
    <x v="0"/>
    <x v="0"/>
    <s v="Privado"/>
    <s v="PIURA"/>
    <s v="PIURA"/>
    <s v="SECHURA"/>
    <s v="SECHURA"/>
    <n v="0"/>
    <x v="0"/>
    <n v="0"/>
    <x v="0"/>
    <n v="0"/>
    <x v="0"/>
    <x v="0"/>
    <n v="0"/>
    <n v="0"/>
    <m/>
    <n v="0.41116666666666668"/>
    <n v="0.34041666666666665"/>
    <n v="7.6479999999999997"/>
    <n v="0"/>
    <n v="57"/>
    <s v="ESTIMADO"/>
    <m/>
  </r>
  <r>
    <s v="20"/>
    <x v="1"/>
    <s v="PEDIAM"/>
    <s v="00000896"/>
    <s v="00000896"/>
    <x v="0"/>
    <m/>
    <m/>
    <n v="4.9340000000000002"/>
    <n v="4.085"/>
    <m/>
    <m/>
    <n v="0"/>
    <m/>
    <m/>
    <m/>
    <m/>
    <m/>
    <x v="0"/>
    <s v="PEDIAM00000896EL"/>
    <s v="Pesquera Diamante S.A."/>
    <x v="147"/>
    <x v="147"/>
    <s v="C.T. Bayovar"/>
    <x v="445"/>
    <x v="0"/>
    <x v="0"/>
    <x v="340"/>
    <x v="0"/>
    <s v="Instalado"/>
    <s v="Operativo"/>
    <s v="Autoproductor"/>
    <x v="2"/>
    <x v="0"/>
    <x v="0"/>
    <x v="0"/>
    <s v="Privado"/>
    <s v="PIURA"/>
    <s v="PIURA"/>
    <s v="SECHURA"/>
    <s v="SECHURA"/>
    <n v="0"/>
    <x v="0"/>
    <n v="0"/>
    <x v="0"/>
    <n v="0"/>
    <x v="0"/>
    <x v="0"/>
    <n v="0"/>
    <n v="0"/>
    <m/>
    <n v="0.41116666666666668"/>
    <n v="0.34041666666666665"/>
    <n v="7.6479999999999997"/>
    <n v="0"/>
    <n v="57"/>
    <s v="ESTIMADO"/>
    <m/>
  </r>
  <r>
    <s v="20"/>
    <x v="2"/>
    <s v="PEDIAM"/>
    <s v="00000896"/>
    <s v="00000896"/>
    <x v="0"/>
    <m/>
    <m/>
    <n v="4.9340000000000002"/>
    <n v="4.085"/>
    <m/>
    <m/>
    <n v="0"/>
    <m/>
    <m/>
    <m/>
    <m/>
    <m/>
    <x v="0"/>
    <s v="PEDIAM00000896EL"/>
    <s v="Pesquera Diamante S.A."/>
    <x v="147"/>
    <x v="147"/>
    <s v="C.T. Bayovar"/>
    <x v="445"/>
    <x v="0"/>
    <x v="0"/>
    <x v="340"/>
    <x v="0"/>
    <s v="Instalado"/>
    <s v="Operativo"/>
    <s v="Autoproductor"/>
    <x v="2"/>
    <x v="0"/>
    <x v="0"/>
    <x v="0"/>
    <s v="Privado"/>
    <s v="PIURA"/>
    <s v="PIURA"/>
    <s v="SECHURA"/>
    <s v="SECHURA"/>
    <n v="0"/>
    <x v="0"/>
    <n v="0"/>
    <x v="0"/>
    <n v="0"/>
    <x v="0"/>
    <x v="0"/>
    <n v="0"/>
    <n v="0"/>
    <m/>
    <n v="0.41116666666666668"/>
    <n v="0.34041666666666665"/>
    <n v="7.6479999999999997"/>
    <n v="0"/>
    <n v="57"/>
    <s v="ESTIMADO"/>
    <m/>
  </r>
  <r>
    <s v="20"/>
    <x v="3"/>
    <s v="PEDIAM"/>
    <s v="00000896"/>
    <s v="00000896"/>
    <x v="0"/>
    <m/>
    <m/>
    <n v="4.9340000000000002"/>
    <n v="4.085"/>
    <m/>
    <m/>
    <n v="0"/>
    <m/>
    <m/>
    <m/>
    <m/>
    <m/>
    <x v="0"/>
    <s v="PEDIAM00000896EL"/>
    <s v="Pesquera Diamante S.A."/>
    <x v="147"/>
    <x v="147"/>
    <s v="C.T. Bayovar"/>
    <x v="445"/>
    <x v="0"/>
    <x v="0"/>
    <x v="340"/>
    <x v="0"/>
    <s v="Instalado"/>
    <s v="Operativo"/>
    <s v="Autoproductor"/>
    <x v="2"/>
    <x v="0"/>
    <x v="0"/>
    <x v="0"/>
    <s v="Privado"/>
    <s v="PIURA"/>
    <s v="PIURA"/>
    <s v="SECHURA"/>
    <s v="SECHURA"/>
    <n v="0"/>
    <x v="0"/>
    <n v="0"/>
    <x v="0"/>
    <n v="0"/>
    <x v="0"/>
    <x v="0"/>
    <n v="0"/>
    <n v="0"/>
    <m/>
    <n v="0.41116666666666668"/>
    <n v="0.34041666666666665"/>
    <n v="7.6479999999999997"/>
    <n v="0"/>
    <n v="57"/>
    <s v="ESTIMADO"/>
    <m/>
  </r>
  <r>
    <s v="20"/>
    <x v="4"/>
    <s v="PEDIAM"/>
    <s v="00000896"/>
    <s v="00000896"/>
    <x v="0"/>
    <m/>
    <m/>
    <n v="4.9340000000000002"/>
    <n v="4.085"/>
    <m/>
    <m/>
    <n v="0"/>
    <m/>
    <m/>
    <m/>
    <m/>
    <m/>
    <x v="0"/>
    <s v="PEDIAM00000896EL"/>
    <s v="Pesquera Diamante S.A."/>
    <x v="147"/>
    <x v="147"/>
    <s v="C.T. Bayovar"/>
    <x v="445"/>
    <x v="0"/>
    <x v="0"/>
    <x v="340"/>
    <x v="0"/>
    <s v="Instalado"/>
    <s v="Operativo"/>
    <s v="Autoproductor"/>
    <x v="2"/>
    <x v="0"/>
    <x v="0"/>
    <x v="0"/>
    <s v="Privado"/>
    <s v="PIURA"/>
    <s v="PIURA"/>
    <s v="SECHURA"/>
    <s v="SECHURA"/>
    <n v="0"/>
    <x v="0"/>
    <n v="0"/>
    <x v="0"/>
    <n v="0"/>
    <x v="0"/>
    <x v="0"/>
    <n v="0"/>
    <n v="0"/>
    <m/>
    <n v="0.41116666666666668"/>
    <n v="0.34041666666666665"/>
    <n v="7.6479999999999997"/>
    <n v="0"/>
    <n v="57"/>
    <s v="ESTIMADO"/>
    <m/>
  </r>
  <r>
    <s v="20"/>
    <x v="5"/>
    <s v="PEDIAM"/>
    <s v="00000896"/>
    <s v="00000896"/>
    <x v="0"/>
    <m/>
    <m/>
    <n v="4.9340000000000002"/>
    <n v="4.085"/>
    <m/>
    <m/>
    <n v="0"/>
    <m/>
    <m/>
    <m/>
    <m/>
    <m/>
    <x v="0"/>
    <s v="PEDIAM00000896EL"/>
    <s v="Pesquera Diamante S.A."/>
    <x v="147"/>
    <x v="147"/>
    <s v="C.T. Bayovar"/>
    <x v="445"/>
    <x v="0"/>
    <x v="0"/>
    <x v="340"/>
    <x v="0"/>
    <s v="Instalado"/>
    <s v="Operativo"/>
    <s v="Autoproductor"/>
    <x v="2"/>
    <x v="0"/>
    <x v="0"/>
    <x v="0"/>
    <s v="Privado"/>
    <s v="PIURA"/>
    <s v="PIURA"/>
    <s v="SECHURA"/>
    <s v="SECHURA"/>
    <n v="0"/>
    <x v="0"/>
    <n v="0"/>
    <x v="0"/>
    <n v="0"/>
    <x v="0"/>
    <x v="0"/>
    <n v="0"/>
    <n v="0"/>
    <m/>
    <n v="0.41116666666666668"/>
    <n v="0.34041666666666665"/>
    <n v="7.6479999999999997"/>
    <n v="0"/>
    <n v="57"/>
    <s v="ESTIMADO"/>
    <m/>
  </r>
  <r>
    <s v="20"/>
    <x v="6"/>
    <s v="PEDIAM"/>
    <s v="00000896"/>
    <s v="00000896"/>
    <x v="0"/>
    <m/>
    <m/>
    <n v="4.9340000000000002"/>
    <n v="4.085"/>
    <m/>
    <m/>
    <n v="0"/>
    <m/>
    <m/>
    <m/>
    <m/>
    <m/>
    <x v="0"/>
    <s v="PEDIAM00000896EL"/>
    <s v="Pesquera Diamante S.A."/>
    <x v="147"/>
    <x v="147"/>
    <s v="C.T. Bayovar"/>
    <x v="445"/>
    <x v="0"/>
    <x v="0"/>
    <x v="340"/>
    <x v="0"/>
    <s v="Instalado"/>
    <s v="Operativo"/>
    <s v="Autoproductor"/>
    <x v="2"/>
    <x v="0"/>
    <x v="0"/>
    <x v="0"/>
    <s v="Privado"/>
    <s v="PIURA"/>
    <s v="PIURA"/>
    <s v="SECHURA"/>
    <s v="SECHURA"/>
    <n v="0"/>
    <x v="0"/>
    <n v="0"/>
    <x v="0"/>
    <n v="0"/>
    <x v="0"/>
    <x v="0"/>
    <n v="0"/>
    <n v="0"/>
    <m/>
    <n v="0.41116666666666668"/>
    <n v="0.34041666666666665"/>
    <n v="7.6479999999999997"/>
    <n v="0"/>
    <n v="57"/>
    <s v="ESTIMADO"/>
    <m/>
  </r>
  <r>
    <s v="20"/>
    <x v="7"/>
    <s v="PEDIAM"/>
    <s v="00000896"/>
    <s v="00000896"/>
    <x v="0"/>
    <m/>
    <m/>
    <n v="4.9340000000000002"/>
    <n v="4.085"/>
    <m/>
    <m/>
    <n v="0"/>
    <m/>
    <m/>
    <m/>
    <m/>
    <m/>
    <x v="0"/>
    <s v="PEDIAM00000896EL"/>
    <s v="Pesquera Diamante S.A."/>
    <x v="147"/>
    <x v="147"/>
    <s v="C.T. Bayovar"/>
    <x v="445"/>
    <x v="0"/>
    <x v="0"/>
    <x v="340"/>
    <x v="0"/>
    <s v="Instalado"/>
    <s v="Operativo"/>
    <s v="Autoproductor"/>
    <x v="2"/>
    <x v="0"/>
    <x v="0"/>
    <x v="0"/>
    <s v="Privado"/>
    <s v="PIURA"/>
    <s v="PIURA"/>
    <s v="SECHURA"/>
    <s v="SECHURA"/>
    <n v="0"/>
    <x v="0"/>
    <n v="0"/>
    <x v="0"/>
    <n v="0"/>
    <x v="0"/>
    <x v="0"/>
    <n v="0"/>
    <n v="0"/>
    <m/>
    <n v="0.41116666666666668"/>
    <n v="0.34041666666666665"/>
    <n v="7.6479999999999997"/>
    <n v="0"/>
    <n v="57"/>
    <s v="ESTIMADO"/>
    <m/>
  </r>
  <r>
    <s v="20"/>
    <x v="8"/>
    <s v="PEDIAM"/>
    <s v="00000896"/>
    <s v="00000896"/>
    <x v="0"/>
    <m/>
    <m/>
    <n v="4.9340000000000002"/>
    <n v="4.085"/>
    <m/>
    <m/>
    <n v="0"/>
    <m/>
    <m/>
    <m/>
    <m/>
    <m/>
    <x v="0"/>
    <s v="PEDIAM00000896EL"/>
    <s v="Pesquera Diamante S.A."/>
    <x v="147"/>
    <x v="147"/>
    <s v="C.T. Bayovar"/>
    <x v="445"/>
    <x v="0"/>
    <x v="0"/>
    <x v="340"/>
    <x v="0"/>
    <s v="Instalado"/>
    <s v="Operativo"/>
    <s v="Autoproductor"/>
    <x v="2"/>
    <x v="0"/>
    <x v="0"/>
    <x v="0"/>
    <s v="Privado"/>
    <s v="PIURA"/>
    <s v="PIURA"/>
    <s v="SECHURA"/>
    <s v="SECHURA"/>
    <n v="0"/>
    <x v="0"/>
    <n v="0"/>
    <x v="0"/>
    <n v="0"/>
    <x v="0"/>
    <x v="0"/>
    <n v="0"/>
    <n v="0"/>
    <m/>
    <n v="0.41116666666666668"/>
    <n v="0.34041666666666665"/>
    <n v="7.6479999999999997"/>
    <n v="0"/>
    <n v="57"/>
    <s v="ESTIMADO"/>
    <m/>
  </r>
  <r>
    <s v="20"/>
    <x v="9"/>
    <s v="PEDIAM"/>
    <s v="00000896"/>
    <s v="00000896"/>
    <x v="0"/>
    <m/>
    <m/>
    <n v="4.9340000000000002"/>
    <n v="4.085"/>
    <m/>
    <m/>
    <n v="0"/>
    <m/>
    <m/>
    <m/>
    <m/>
    <m/>
    <x v="0"/>
    <s v="PEDIAM00000896EL"/>
    <s v="Pesquera Diamante S.A."/>
    <x v="147"/>
    <x v="147"/>
    <s v="C.T. Bayovar"/>
    <x v="445"/>
    <x v="0"/>
    <x v="0"/>
    <x v="340"/>
    <x v="0"/>
    <s v="Instalado"/>
    <s v="Operativo"/>
    <s v="Autoproductor"/>
    <x v="2"/>
    <x v="0"/>
    <x v="0"/>
    <x v="0"/>
    <s v="Privado"/>
    <s v="PIURA"/>
    <s v="PIURA"/>
    <s v="SECHURA"/>
    <s v="SECHURA"/>
    <n v="0"/>
    <x v="0"/>
    <n v="0"/>
    <x v="0"/>
    <n v="0"/>
    <x v="0"/>
    <x v="0"/>
    <n v="0"/>
    <n v="0"/>
    <m/>
    <n v="0.41116666666666668"/>
    <n v="0.34041666666666665"/>
    <n v="7.6479999999999997"/>
    <n v="0"/>
    <n v="57"/>
    <s v="ESTIMADO"/>
    <m/>
  </r>
  <r>
    <s v="20"/>
    <x v="10"/>
    <s v="PEDIAM"/>
    <s v="00000896"/>
    <s v="00000896"/>
    <x v="0"/>
    <m/>
    <m/>
    <n v="4.9340000000000002"/>
    <n v="4.085"/>
    <m/>
    <m/>
    <n v="0"/>
    <m/>
    <m/>
    <m/>
    <m/>
    <m/>
    <x v="0"/>
    <s v="PEDIAM00000896EL"/>
    <s v="Pesquera Diamante S.A."/>
    <x v="147"/>
    <x v="147"/>
    <s v="C.T. Bayovar"/>
    <x v="445"/>
    <x v="0"/>
    <x v="0"/>
    <x v="340"/>
    <x v="0"/>
    <s v="Instalado"/>
    <s v="Operativo"/>
    <s v="Autoproductor"/>
    <x v="2"/>
    <x v="0"/>
    <x v="0"/>
    <x v="0"/>
    <s v="Privado"/>
    <s v="PIURA"/>
    <s v="PIURA"/>
    <s v="SECHURA"/>
    <s v="SECHURA"/>
    <n v="0"/>
    <x v="0"/>
    <n v="0"/>
    <x v="0"/>
    <n v="0"/>
    <x v="0"/>
    <x v="0"/>
    <n v="0"/>
    <n v="0"/>
    <m/>
    <n v="0.41116666666666668"/>
    <n v="0.34041666666666665"/>
    <n v="7.6479999999999997"/>
    <n v="0"/>
    <n v="57"/>
    <s v="ESTIMADO"/>
    <m/>
  </r>
  <r>
    <s v="20"/>
    <x v="11"/>
    <s v="PEDIAM"/>
    <s v="00000896"/>
    <s v="00000896"/>
    <x v="0"/>
    <m/>
    <m/>
    <n v="4.9340000000000002"/>
    <n v="4.085"/>
    <m/>
    <m/>
    <n v="0"/>
    <m/>
    <m/>
    <m/>
    <m/>
    <m/>
    <x v="0"/>
    <s v="PEDIAM00000896EL"/>
    <s v="Pesquera Diamante S.A."/>
    <x v="147"/>
    <x v="147"/>
    <s v="C.T. Bayovar"/>
    <x v="445"/>
    <x v="0"/>
    <x v="0"/>
    <x v="340"/>
    <x v="0"/>
    <s v="Instalado"/>
    <s v="Operativo"/>
    <s v="Autoproductor"/>
    <x v="2"/>
    <x v="0"/>
    <x v="0"/>
    <x v="0"/>
    <s v="Privado"/>
    <s v="PIURA"/>
    <s v="PIURA"/>
    <s v="SECHURA"/>
    <s v="SECHURA"/>
    <n v="0"/>
    <x v="0"/>
    <n v="0"/>
    <x v="0"/>
    <n v="0"/>
    <x v="0"/>
    <x v="0"/>
    <n v="0"/>
    <n v="0"/>
    <m/>
    <n v="0.41116666666666668"/>
    <n v="0.34041666666666665"/>
    <n v="7.6479999999999997"/>
    <n v="0"/>
    <n v="57"/>
    <s v="ESTIMADO"/>
    <m/>
  </r>
  <r>
    <s v="20"/>
    <x v="0"/>
    <s v="PEDIAM"/>
    <s v="53021612"/>
    <s v="53021612"/>
    <x v="0"/>
    <m/>
    <m/>
    <n v="2.5"/>
    <n v="2.0499999999999998"/>
    <m/>
    <m/>
    <n v="0"/>
    <m/>
    <m/>
    <m/>
    <m/>
    <m/>
    <x v="0"/>
    <s v="PEDIAM53021612EL"/>
    <s v="Pesquera Diamante S.A."/>
    <x v="147"/>
    <x v="147"/>
    <s v="C.T. Callao"/>
    <x v="103"/>
    <x v="0"/>
    <x v="0"/>
    <x v="340"/>
    <x v="0"/>
    <s v="Instalado"/>
    <s v="Operativo"/>
    <s v="Autoproductor"/>
    <x v="2"/>
    <x v="0"/>
    <x v="0"/>
    <x v="0"/>
    <s v="Privado"/>
    <s v="LIMA"/>
    <s v="CALLAO"/>
    <s v="CALLAO"/>
    <s v="CALLAO"/>
    <n v="0"/>
    <x v="0"/>
    <n v="0"/>
    <x v="0"/>
    <n v="0"/>
    <x v="0"/>
    <x v="0"/>
    <n v="0"/>
    <n v="0"/>
    <m/>
    <n v="0.20833333333333334"/>
    <n v="0.17083333333333331"/>
    <n v="7.6479999999999997"/>
    <n v="0"/>
    <n v="57"/>
    <s v="ESTIMADO"/>
    <m/>
  </r>
  <r>
    <s v="20"/>
    <x v="1"/>
    <s v="PEDIAM"/>
    <s v="53021612"/>
    <s v="53021612"/>
    <x v="0"/>
    <m/>
    <m/>
    <n v="2.5"/>
    <n v="2.0499999999999998"/>
    <m/>
    <m/>
    <n v="0"/>
    <m/>
    <m/>
    <m/>
    <m/>
    <m/>
    <x v="0"/>
    <s v="PEDIAM53021612EL"/>
    <s v="Pesquera Diamante S.A."/>
    <x v="147"/>
    <x v="147"/>
    <s v="C.T. Callao"/>
    <x v="103"/>
    <x v="0"/>
    <x v="0"/>
    <x v="340"/>
    <x v="0"/>
    <s v="Instalado"/>
    <s v="Operativo"/>
    <s v="Autoproductor"/>
    <x v="2"/>
    <x v="0"/>
    <x v="0"/>
    <x v="0"/>
    <s v="Privado"/>
    <s v="LIMA"/>
    <s v="CALLAO"/>
    <s v="CALLAO"/>
    <s v="CALLAO"/>
    <n v="0"/>
    <x v="0"/>
    <n v="0"/>
    <x v="0"/>
    <n v="0"/>
    <x v="0"/>
    <x v="0"/>
    <n v="0"/>
    <n v="0"/>
    <m/>
    <n v="0.20833333333333334"/>
    <n v="0.17083333333333331"/>
    <n v="7.6479999999999997"/>
    <n v="0"/>
    <n v="57"/>
    <s v="ESTIMADO"/>
    <m/>
  </r>
  <r>
    <s v="20"/>
    <x v="2"/>
    <s v="PEDIAM"/>
    <s v="53021612"/>
    <s v="53021612"/>
    <x v="0"/>
    <m/>
    <m/>
    <n v="2.5"/>
    <n v="2.0499999999999998"/>
    <m/>
    <m/>
    <n v="0"/>
    <m/>
    <m/>
    <m/>
    <m/>
    <m/>
    <x v="0"/>
    <s v="PEDIAM53021612EL"/>
    <s v="Pesquera Diamante S.A."/>
    <x v="147"/>
    <x v="147"/>
    <s v="C.T. Callao"/>
    <x v="103"/>
    <x v="0"/>
    <x v="0"/>
    <x v="340"/>
    <x v="0"/>
    <s v="Instalado"/>
    <s v="Operativo"/>
    <s v="Autoproductor"/>
    <x v="2"/>
    <x v="0"/>
    <x v="0"/>
    <x v="0"/>
    <s v="Privado"/>
    <s v="LIMA"/>
    <s v="CALLAO"/>
    <s v="CALLAO"/>
    <s v="CALLAO"/>
    <n v="0"/>
    <x v="0"/>
    <n v="0"/>
    <x v="0"/>
    <n v="0"/>
    <x v="0"/>
    <x v="0"/>
    <n v="0"/>
    <n v="0"/>
    <m/>
    <n v="0.20833333333333334"/>
    <n v="0.17083333333333331"/>
    <n v="7.6479999999999997"/>
    <n v="0"/>
    <n v="57"/>
    <s v="ESTIMADO"/>
    <m/>
  </r>
  <r>
    <s v="20"/>
    <x v="3"/>
    <s v="PEDIAM"/>
    <s v="53021612"/>
    <s v="53021612"/>
    <x v="0"/>
    <m/>
    <m/>
    <n v="2.5"/>
    <n v="2.0499999999999998"/>
    <m/>
    <m/>
    <n v="0"/>
    <m/>
    <m/>
    <m/>
    <m/>
    <m/>
    <x v="0"/>
    <s v="PEDIAM53021612EL"/>
    <s v="Pesquera Diamante S.A."/>
    <x v="147"/>
    <x v="147"/>
    <s v="C.T. Callao"/>
    <x v="103"/>
    <x v="0"/>
    <x v="0"/>
    <x v="340"/>
    <x v="0"/>
    <s v="Instalado"/>
    <s v="Operativo"/>
    <s v="Autoproductor"/>
    <x v="2"/>
    <x v="0"/>
    <x v="0"/>
    <x v="0"/>
    <s v="Privado"/>
    <s v="LIMA"/>
    <s v="CALLAO"/>
    <s v="CALLAO"/>
    <s v="CALLAO"/>
    <n v="0"/>
    <x v="0"/>
    <n v="0"/>
    <x v="0"/>
    <n v="0"/>
    <x v="0"/>
    <x v="0"/>
    <n v="0"/>
    <n v="0"/>
    <m/>
    <n v="0.20833333333333334"/>
    <n v="0.17083333333333331"/>
    <n v="7.6479999999999997"/>
    <n v="0"/>
    <n v="57"/>
    <s v="ESTIMADO"/>
    <m/>
  </r>
  <r>
    <s v="20"/>
    <x v="4"/>
    <s v="PEDIAM"/>
    <s v="53021612"/>
    <s v="53021612"/>
    <x v="0"/>
    <m/>
    <m/>
    <n v="2.5"/>
    <n v="2.0499999999999998"/>
    <m/>
    <m/>
    <n v="0"/>
    <m/>
    <m/>
    <m/>
    <m/>
    <m/>
    <x v="0"/>
    <s v="PEDIAM53021612EL"/>
    <s v="Pesquera Diamante S.A."/>
    <x v="147"/>
    <x v="147"/>
    <s v="C.T. Callao"/>
    <x v="103"/>
    <x v="0"/>
    <x v="0"/>
    <x v="340"/>
    <x v="0"/>
    <s v="Instalado"/>
    <s v="Operativo"/>
    <s v="Autoproductor"/>
    <x v="2"/>
    <x v="0"/>
    <x v="0"/>
    <x v="0"/>
    <s v="Privado"/>
    <s v="LIMA"/>
    <s v="CALLAO"/>
    <s v="CALLAO"/>
    <s v="CALLAO"/>
    <n v="0"/>
    <x v="0"/>
    <n v="0"/>
    <x v="0"/>
    <n v="0"/>
    <x v="0"/>
    <x v="0"/>
    <n v="0"/>
    <n v="0"/>
    <m/>
    <n v="0.20833333333333334"/>
    <n v="0.17083333333333331"/>
    <n v="7.6479999999999997"/>
    <n v="0"/>
    <n v="57"/>
    <s v="ESTIMADO"/>
    <m/>
  </r>
  <r>
    <s v="20"/>
    <x v="5"/>
    <s v="PEDIAM"/>
    <s v="53021612"/>
    <s v="53021612"/>
    <x v="0"/>
    <m/>
    <m/>
    <n v="2.5"/>
    <n v="2.0499999999999998"/>
    <m/>
    <m/>
    <n v="0"/>
    <m/>
    <m/>
    <m/>
    <m/>
    <m/>
    <x v="0"/>
    <s v="PEDIAM53021612EL"/>
    <s v="Pesquera Diamante S.A."/>
    <x v="147"/>
    <x v="147"/>
    <s v="C.T. Callao"/>
    <x v="103"/>
    <x v="0"/>
    <x v="0"/>
    <x v="340"/>
    <x v="0"/>
    <s v="Instalado"/>
    <s v="Operativo"/>
    <s v="Autoproductor"/>
    <x v="2"/>
    <x v="0"/>
    <x v="0"/>
    <x v="0"/>
    <s v="Privado"/>
    <s v="LIMA"/>
    <s v="CALLAO"/>
    <s v="CALLAO"/>
    <s v="CALLAO"/>
    <n v="0"/>
    <x v="0"/>
    <n v="0"/>
    <x v="0"/>
    <n v="0"/>
    <x v="0"/>
    <x v="0"/>
    <n v="0"/>
    <n v="0"/>
    <m/>
    <n v="0.20833333333333334"/>
    <n v="0.17083333333333331"/>
    <n v="7.6479999999999997"/>
    <n v="0"/>
    <n v="57"/>
    <s v="ESTIMADO"/>
    <m/>
  </r>
  <r>
    <s v="20"/>
    <x v="6"/>
    <s v="PEDIAM"/>
    <s v="53021612"/>
    <s v="53021612"/>
    <x v="0"/>
    <m/>
    <m/>
    <n v="2.5"/>
    <n v="2.0499999999999998"/>
    <m/>
    <m/>
    <n v="0"/>
    <m/>
    <m/>
    <m/>
    <m/>
    <m/>
    <x v="0"/>
    <s v="PEDIAM53021612EL"/>
    <s v="Pesquera Diamante S.A."/>
    <x v="147"/>
    <x v="147"/>
    <s v="C.T. Callao"/>
    <x v="103"/>
    <x v="0"/>
    <x v="0"/>
    <x v="340"/>
    <x v="0"/>
    <s v="Instalado"/>
    <s v="Operativo"/>
    <s v="Autoproductor"/>
    <x v="2"/>
    <x v="0"/>
    <x v="0"/>
    <x v="0"/>
    <s v="Privado"/>
    <s v="LIMA"/>
    <s v="CALLAO"/>
    <s v="CALLAO"/>
    <s v="CALLAO"/>
    <n v="0"/>
    <x v="0"/>
    <n v="0"/>
    <x v="0"/>
    <n v="0"/>
    <x v="0"/>
    <x v="0"/>
    <n v="0"/>
    <n v="0"/>
    <m/>
    <n v="0.20833333333333334"/>
    <n v="0.17083333333333331"/>
    <n v="7.6479999999999997"/>
    <n v="0"/>
    <n v="57"/>
    <s v="ESTIMADO"/>
    <m/>
  </r>
  <r>
    <s v="20"/>
    <x v="7"/>
    <s v="PEDIAM"/>
    <s v="53021612"/>
    <s v="53021612"/>
    <x v="0"/>
    <m/>
    <m/>
    <n v="2.5"/>
    <n v="2.0499999999999998"/>
    <m/>
    <m/>
    <n v="0"/>
    <m/>
    <m/>
    <m/>
    <m/>
    <m/>
    <x v="0"/>
    <s v="PEDIAM53021612EL"/>
    <s v="Pesquera Diamante S.A."/>
    <x v="147"/>
    <x v="147"/>
    <s v="C.T. Callao"/>
    <x v="103"/>
    <x v="0"/>
    <x v="0"/>
    <x v="340"/>
    <x v="0"/>
    <s v="Instalado"/>
    <s v="Operativo"/>
    <s v="Autoproductor"/>
    <x v="2"/>
    <x v="0"/>
    <x v="0"/>
    <x v="0"/>
    <s v="Privado"/>
    <s v="LIMA"/>
    <s v="CALLAO"/>
    <s v="CALLAO"/>
    <s v="CALLAO"/>
    <n v="0"/>
    <x v="0"/>
    <n v="0"/>
    <x v="0"/>
    <n v="0"/>
    <x v="0"/>
    <x v="0"/>
    <n v="0"/>
    <n v="0"/>
    <m/>
    <n v="0.20833333333333334"/>
    <n v="0.17083333333333331"/>
    <n v="7.6479999999999997"/>
    <n v="0"/>
    <n v="57"/>
    <s v="ESTIMADO"/>
    <m/>
  </r>
  <r>
    <s v="20"/>
    <x v="8"/>
    <s v="PEDIAM"/>
    <s v="53021612"/>
    <s v="53021612"/>
    <x v="0"/>
    <m/>
    <m/>
    <n v="2.5"/>
    <n v="2.0499999999999998"/>
    <m/>
    <m/>
    <n v="0"/>
    <m/>
    <m/>
    <m/>
    <m/>
    <m/>
    <x v="0"/>
    <s v="PEDIAM53021612EL"/>
    <s v="Pesquera Diamante S.A."/>
    <x v="147"/>
    <x v="147"/>
    <s v="C.T. Callao"/>
    <x v="103"/>
    <x v="0"/>
    <x v="0"/>
    <x v="340"/>
    <x v="0"/>
    <s v="Instalado"/>
    <s v="Operativo"/>
    <s v="Autoproductor"/>
    <x v="2"/>
    <x v="0"/>
    <x v="0"/>
    <x v="0"/>
    <s v="Privado"/>
    <s v="LIMA"/>
    <s v="CALLAO"/>
    <s v="CALLAO"/>
    <s v="CALLAO"/>
    <n v="0"/>
    <x v="0"/>
    <n v="0"/>
    <x v="0"/>
    <n v="0"/>
    <x v="0"/>
    <x v="0"/>
    <n v="0"/>
    <n v="0"/>
    <m/>
    <n v="0.20833333333333334"/>
    <n v="0.17083333333333331"/>
    <n v="7.6479999999999997"/>
    <n v="0"/>
    <n v="57"/>
    <s v="ESTIMADO"/>
    <m/>
  </r>
  <r>
    <s v="20"/>
    <x v="9"/>
    <s v="PEDIAM"/>
    <s v="53021612"/>
    <s v="53021612"/>
    <x v="0"/>
    <m/>
    <m/>
    <n v="2.5"/>
    <n v="2.0499999999999998"/>
    <m/>
    <m/>
    <n v="0"/>
    <m/>
    <m/>
    <m/>
    <m/>
    <m/>
    <x v="0"/>
    <s v="PEDIAM53021612EL"/>
    <s v="Pesquera Diamante S.A."/>
    <x v="147"/>
    <x v="147"/>
    <s v="C.T. Callao"/>
    <x v="103"/>
    <x v="0"/>
    <x v="0"/>
    <x v="340"/>
    <x v="0"/>
    <s v="Instalado"/>
    <s v="Operativo"/>
    <s v="Autoproductor"/>
    <x v="2"/>
    <x v="0"/>
    <x v="0"/>
    <x v="0"/>
    <s v="Privado"/>
    <s v="LIMA"/>
    <s v="CALLAO"/>
    <s v="CALLAO"/>
    <s v="CALLAO"/>
    <n v="0"/>
    <x v="0"/>
    <n v="0"/>
    <x v="0"/>
    <n v="0"/>
    <x v="0"/>
    <x v="0"/>
    <n v="0"/>
    <n v="0"/>
    <m/>
    <n v="0.20833333333333334"/>
    <n v="0.17083333333333331"/>
    <n v="7.6479999999999997"/>
    <n v="0"/>
    <n v="57"/>
    <s v="ESTIMADO"/>
    <m/>
  </r>
  <r>
    <s v="20"/>
    <x v="10"/>
    <s v="PEDIAM"/>
    <s v="53021612"/>
    <s v="53021612"/>
    <x v="0"/>
    <m/>
    <m/>
    <n v="2.5"/>
    <n v="2.0499999999999998"/>
    <m/>
    <m/>
    <n v="0"/>
    <m/>
    <m/>
    <m/>
    <m/>
    <m/>
    <x v="0"/>
    <s v="PEDIAM53021612EL"/>
    <s v="Pesquera Diamante S.A."/>
    <x v="147"/>
    <x v="147"/>
    <s v="C.T. Callao"/>
    <x v="103"/>
    <x v="0"/>
    <x v="0"/>
    <x v="340"/>
    <x v="0"/>
    <s v="Instalado"/>
    <s v="Operativo"/>
    <s v="Autoproductor"/>
    <x v="2"/>
    <x v="0"/>
    <x v="0"/>
    <x v="0"/>
    <s v="Privado"/>
    <s v="LIMA"/>
    <s v="CALLAO"/>
    <s v="CALLAO"/>
    <s v="CALLAO"/>
    <n v="0"/>
    <x v="0"/>
    <n v="0"/>
    <x v="0"/>
    <n v="0"/>
    <x v="0"/>
    <x v="0"/>
    <n v="0"/>
    <n v="0"/>
    <m/>
    <n v="0.20833333333333334"/>
    <n v="0.17083333333333331"/>
    <n v="7.6479999999999997"/>
    <n v="0"/>
    <n v="57"/>
    <s v="ESTIMADO"/>
    <m/>
  </r>
  <r>
    <s v="20"/>
    <x v="11"/>
    <s v="PEDIAM"/>
    <s v="53021612"/>
    <s v="53021612"/>
    <x v="0"/>
    <m/>
    <m/>
    <n v="2.5"/>
    <n v="2.0499999999999998"/>
    <m/>
    <m/>
    <n v="0"/>
    <m/>
    <m/>
    <m/>
    <m/>
    <m/>
    <x v="0"/>
    <s v="PEDIAM53021612EL"/>
    <s v="Pesquera Diamante S.A."/>
    <x v="147"/>
    <x v="147"/>
    <s v="C.T. Callao"/>
    <x v="103"/>
    <x v="0"/>
    <x v="0"/>
    <x v="340"/>
    <x v="0"/>
    <s v="Instalado"/>
    <s v="Operativo"/>
    <s v="Autoproductor"/>
    <x v="2"/>
    <x v="0"/>
    <x v="0"/>
    <x v="0"/>
    <s v="Privado"/>
    <s v="LIMA"/>
    <s v="CALLAO"/>
    <s v="CALLAO"/>
    <s v="CALLAO"/>
    <n v="0"/>
    <x v="0"/>
    <n v="0"/>
    <x v="0"/>
    <n v="0"/>
    <x v="0"/>
    <x v="0"/>
    <n v="0"/>
    <n v="0"/>
    <m/>
    <n v="0.20833333333333334"/>
    <n v="0.17083333333333331"/>
    <n v="7.6479999999999997"/>
    <n v="0"/>
    <n v="57"/>
    <s v="ESTIMADO"/>
    <m/>
  </r>
  <r>
    <s v="20"/>
    <x v="0"/>
    <s v="PEDIAM"/>
    <s v="53021412"/>
    <s v="53021412"/>
    <x v="0"/>
    <m/>
    <m/>
    <n v="2.54"/>
    <n v="1.72"/>
    <m/>
    <m/>
    <n v="0"/>
    <m/>
    <m/>
    <m/>
    <m/>
    <m/>
    <x v="0"/>
    <s v="PEDIAM53021412EL"/>
    <s v="Pesquera Diamante S.A."/>
    <x v="147"/>
    <x v="147"/>
    <s v="C.T. Malabrigo"/>
    <x v="446"/>
    <x v="0"/>
    <x v="0"/>
    <x v="340"/>
    <x v="0"/>
    <s v="Instalado"/>
    <s v="Operativo"/>
    <s v="Autoproductor"/>
    <x v="2"/>
    <x v="0"/>
    <x v="0"/>
    <x v="0"/>
    <s v="Privado"/>
    <s v="LA LIBERTAD"/>
    <s v="LA LIBERTAD"/>
    <s v="ASCOPE"/>
    <s v="RAZURI"/>
    <n v="0"/>
    <x v="0"/>
    <n v="0"/>
    <x v="0"/>
    <n v="0"/>
    <x v="0"/>
    <x v="0"/>
    <n v="0"/>
    <n v="0"/>
    <m/>
    <n v="0.21166666666666667"/>
    <n v="0.14333333333333334"/>
    <n v="7.6479999999999997"/>
    <n v="0"/>
    <n v="57"/>
    <s v="ESTIMADO"/>
    <m/>
  </r>
  <r>
    <s v="20"/>
    <x v="1"/>
    <s v="PEDIAM"/>
    <s v="53021412"/>
    <s v="53021412"/>
    <x v="0"/>
    <m/>
    <m/>
    <n v="2.54"/>
    <n v="1.72"/>
    <m/>
    <m/>
    <n v="0"/>
    <m/>
    <m/>
    <m/>
    <m/>
    <m/>
    <x v="0"/>
    <s v="PEDIAM53021412EL"/>
    <s v="Pesquera Diamante S.A."/>
    <x v="147"/>
    <x v="147"/>
    <s v="C.T. Malabrigo"/>
    <x v="446"/>
    <x v="0"/>
    <x v="0"/>
    <x v="340"/>
    <x v="0"/>
    <s v="Instalado"/>
    <s v="Operativo"/>
    <s v="Autoproductor"/>
    <x v="2"/>
    <x v="0"/>
    <x v="0"/>
    <x v="0"/>
    <s v="Privado"/>
    <s v="LA LIBERTAD"/>
    <s v="LA LIBERTAD"/>
    <s v="ASCOPE"/>
    <s v="RAZURI"/>
    <n v="0"/>
    <x v="0"/>
    <n v="0"/>
    <x v="0"/>
    <n v="0"/>
    <x v="0"/>
    <x v="0"/>
    <n v="0"/>
    <n v="0"/>
    <m/>
    <n v="0.21166666666666667"/>
    <n v="0.14333333333333334"/>
    <n v="7.6479999999999997"/>
    <n v="0"/>
    <n v="57"/>
    <s v="ESTIMADO"/>
    <m/>
  </r>
  <r>
    <s v="20"/>
    <x v="2"/>
    <s v="PEDIAM"/>
    <s v="53021412"/>
    <s v="53021412"/>
    <x v="0"/>
    <m/>
    <m/>
    <n v="2.54"/>
    <n v="1.72"/>
    <m/>
    <m/>
    <n v="0"/>
    <m/>
    <m/>
    <m/>
    <m/>
    <m/>
    <x v="0"/>
    <s v="PEDIAM53021412EL"/>
    <s v="Pesquera Diamante S.A."/>
    <x v="147"/>
    <x v="147"/>
    <s v="C.T. Malabrigo"/>
    <x v="446"/>
    <x v="0"/>
    <x v="0"/>
    <x v="340"/>
    <x v="0"/>
    <s v="Instalado"/>
    <s v="Operativo"/>
    <s v="Autoproductor"/>
    <x v="2"/>
    <x v="0"/>
    <x v="0"/>
    <x v="0"/>
    <s v="Privado"/>
    <s v="LA LIBERTAD"/>
    <s v="LA LIBERTAD"/>
    <s v="ASCOPE"/>
    <s v="RAZURI"/>
    <n v="0"/>
    <x v="0"/>
    <n v="0"/>
    <x v="0"/>
    <n v="0"/>
    <x v="0"/>
    <x v="0"/>
    <n v="0"/>
    <n v="0"/>
    <m/>
    <n v="0.21166666666666667"/>
    <n v="0.14333333333333334"/>
    <n v="7.6479999999999997"/>
    <n v="0"/>
    <n v="57"/>
    <s v="ESTIMADO"/>
    <m/>
  </r>
  <r>
    <s v="20"/>
    <x v="3"/>
    <s v="PEDIAM"/>
    <s v="53021412"/>
    <s v="53021412"/>
    <x v="0"/>
    <m/>
    <m/>
    <n v="2.54"/>
    <n v="1.72"/>
    <m/>
    <m/>
    <n v="0"/>
    <m/>
    <m/>
    <m/>
    <m/>
    <m/>
    <x v="0"/>
    <s v="PEDIAM53021412EL"/>
    <s v="Pesquera Diamante S.A."/>
    <x v="147"/>
    <x v="147"/>
    <s v="C.T. Malabrigo"/>
    <x v="446"/>
    <x v="0"/>
    <x v="0"/>
    <x v="340"/>
    <x v="0"/>
    <s v="Instalado"/>
    <s v="Operativo"/>
    <s v="Autoproductor"/>
    <x v="2"/>
    <x v="0"/>
    <x v="0"/>
    <x v="0"/>
    <s v="Privado"/>
    <s v="LA LIBERTAD"/>
    <s v="LA LIBERTAD"/>
    <s v="ASCOPE"/>
    <s v="RAZURI"/>
    <n v="0"/>
    <x v="0"/>
    <n v="0"/>
    <x v="0"/>
    <n v="0"/>
    <x v="0"/>
    <x v="0"/>
    <n v="0"/>
    <n v="0"/>
    <m/>
    <n v="0.21166666666666667"/>
    <n v="0.14333333333333334"/>
    <n v="7.6479999999999997"/>
    <n v="0"/>
    <n v="57"/>
    <s v="ESTIMADO"/>
    <m/>
  </r>
  <r>
    <s v="20"/>
    <x v="4"/>
    <s v="PEDIAM"/>
    <s v="53021412"/>
    <s v="53021412"/>
    <x v="0"/>
    <m/>
    <m/>
    <n v="2.54"/>
    <n v="1.72"/>
    <m/>
    <m/>
    <n v="0"/>
    <m/>
    <m/>
    <m/>
    <m/>
    <m/>
    <x v="0"/>
    <s v="PEDIAM53021412EL"/>
    <s v="Pesquera Diamante S.A."/>
    <x v="147"/>
    <x v="147"/>
    <s v="C.T. Malabrigo"/>
    <x v="446"/>
    <x v="0"/>
    <x v="0"/>
    <x v="340"/>
    <x v="0"/>
    <s v="Instalado"/>
    <s v="Operativo"/>
    <s v="Autoproductor"/>
    <x v="2"/>
    <x v="0"/>
    <x v="0"/>
    <x v="0"/>
    <s v="Privado"/>
    <s v="LA LIBERTAD"/>
    <s v="LA LIBERTAD"/>
    <s v="ASCOPE"/>
    <s v="RAZURI"/>
    <n v="0"/>
    <x v="0"/>
    <n v="0"/>
    <x v="0"/>
    <n v="0"/>
    <x v="0"/>
    <x v="0"/>
    <n v="0"/>
    <n v="0"/>
    <m/>
    <n v="0.21166666666666667"/>
    <n v="0.14333333333333334"/>
    <n v="7.6479999999999997"/>
    <n v="0"/>
    <n v="57"/>
    <s v="ESTIMADO"/>
    <m/>
  </r>
  <r>
    <s v="20"/>
    <x v="5"/>
    <s v="PEDIAM"/>
    <s v="53021412"/>
    <s v="53021412"/>
    <x v="0"/>
    <m/>
    <m/>
    <n v="2.54"/>
    <n v="1.72"/>
    <m/>
    <m/>
    <n v="0"/>
    <m/>
    <m/>
    <m/>
    <m/>
    <m/>
    <x v="0"/>
    <s v="PEDIAM53021412EL"/>
    <s v="Pesquera Diamante S.A."/>
    <x v="147"/>
    <x v="147"/>
    <s v="C.T. Malabrigo"/>
    <x v="446"/>
    <x v="0"/>
    <x v="0"/>
    <x v="340"/>
    <x v="0"/>
    <s v="Instalado"/>
    <s v="Operativo"/>
    <s v="Autoproductor"/>
    <x v="2"/>
    <x v="0"/>
    <x v="0"/>
    <x v="0"/>
    <s v="Privado"/>
    <s v="LA LIBERTAD"/>
    <s v="LA LIBERTAD"/>
    <s v="ASCOPE"/>
    <s v="RAZURI"/>
    <n v="0"/>
    <x v="0"/>
    <n v="0"/>
    <x v="0"/>
    <n v="0"/>
    <x v="0"/>
    <x v="0"/>
    <n v="0"/>
    <n v="0"/>
    <m/>
    <n v="0.21166666666666667"/>
    <n v="0.14333333333333334"/>
    <n v="7.6479999999999997"/>
    <n v="0"/>
    <n v="57"/>
    <s v="ESTIMADO"/>
    <m/>
  </r>
  <r>
    <s v="20"/>
    <x v="6"/>
    <s v="PEDIAM"/>
    <s v="53021412"/>
    <s v="53021412"/>
    <x v="0"/>
    <m/>
    <m/>
    <n v="2.54"/>
    <n v="1.72"/>
    <m/>
    <m/>
    <n v="0"/>
    <m/>
    <m/>
    <m/>
    <m/>
    <m/>
    <x v="0"/>
    <s v="PEDIAM53021412EL"/>
    <s v="Pesquera Diamante S.A."/>
    <x v="147"/>
    <x v="147"/>
    <s v="C.T. Malabrigo"/>
    <x v="446"/>
    <x v="0"/>
    <x v="0"/>
    <x v="340"/>
    <x v="0"/>
    <s v="Instalado"/>
    <s v="Operativo"/>
    <s v="Autoproductor"/>
    <x v="2"/>
    <x v="0"/>
    <x v="0"/>
    <x v="0"/>
    <s v="Privado"/>
    <s v="LA LIBERTAD"/>
    <s v="LA LIBERTAD"/>
    <s v="ASCOPE"/>
    <s v="RAZURI"/>
    <n v="0"/>
    <x v="0"/>
    <n v="0"/>
    <x v="0"/>
    <n v="0"/>
    <x v="0"/>
    <x v="0"/>
    <n v="0"/>
    <n v="0"/>
    <m/>
    <n v="0.21166666666666667"/>
    <n v="0.14333333333333334"/>
    <n v="7.6479999999999997"/>
    <n v="0"/>
    <n v="57"/>
    <s v="ESTIMADO"/>
    <m/>
  </r>
  <r>
    <s v="20"/>
    <x v="7"/>
    <s v="PEDIAM"/>
    <s v="53021412"/>
    <s v="53021412"/>
    <x v="0"/>
    <m/>
    <m/>
    <n v="2.54"/>
    <n v="1.72"/>
    <m/>
    <m/>
    <n v="0"/>
    <m/>
    <m/>
    <m/>
    <m/>
    <m/>
    <x v="0"/>
    <s v="PEDIAM53021412EL"/>
    <s v="Pesquera Diamante S.A."/>
    <x v="147"/>
    <x v="147"/>
    <s v="C.T. Malabrigo"/>
    <x v="446"/>
    <x v="0"/>
    <x v="0"/>
    <x v="340"/>
    <x v="0"/>
    <s v="Instalado"/>
    <s v="Operativo"/>
    <s v="Autoproductor"/>
    <x v="2"/>
    <x v="0"/>
    <x v="0"/>
    <x v="0"/>
    <s v="Privado"/>
    <s v="LA LIBERTAD"/>
    <s v="LA LIBERTAD"/>
    <s v="ASCOPE"/>
    <s v="RAZURI"/>
    <n v="0"/>
    <x v="0"/>
    <n v="0"/>
    <x v="0"/>
    <n v="0"/>
    <x v="0"/>
    <x v="0"/>
    <n v="0"/>
    <n v="0"/>
    <m/>
    <n v="0.21166666666666667"/>
    <n v="0.14333333333333334"/>
    <n v="7.6479999999999997"/>
    <n v="0"/>
    <n v="57"/>
    <s v="ESTIMADO"/>
    <m/>
  </r>
  <r>
    <s v="20"/>
    <x v="8"/>
    <s v="PEDIAM"/>
    <s v="53021412"/>
    <s v="53021412"/>
    <x v="0"/>
    <m/>
    <m/>
    <n v="2.54"/>
    <n v="1.72"/>
    <m/>
    <m/>
    <n v="0"/>
    <m/>
    <m/>
    <m/>
    <m/>
    <m/>
    <x v="0"/>
    <s v="PEDIAM53021412EL"/>
    <s v="Pesquera Diamante S.A."/>
    <x v="147"/>
    <x v="147"/>
    <s v="C.T. Malabrigo"/>
    <x v="446"/>
    <x v="0"/>
    <x v="0"/>
    <x v="340"/>
    <x v="0"/>
    <s v="Instalado"/>
    <s v="Operativo"/>
    <s v="Autoproductor"/>
    <x v="2"/>
    <x v="0"/>
    <x v="0"/>
    <x v="0"/>
    <s v="Privado"/>
    <s v="LA LIBERTAD"/>
    <s v="LA LIBERTAD"/>
    <s v="ASCOPE"/>
    <s v="RAZURI"/>
    <n v="0"/>
    <x v="0"/>
    <n v="0"/>
    <x v="0"/>
    <n v="0"/>
    <x v="0"/>
    <x v="0"/>
    <n v="0"/>
    <n v="0"/>
    <m/>
    <n v="0.21166666666666667"/>
    <n v="0.14333333333333334"/>
    <n v="7.6479999999999997"/>
    <n v="0"/>
    <n v="57"/>
    <s v="ESTIMADO"/>
    <m/>
  </r>
  <r>
    <s v="20"/>
    <x v="9"/>
    <s v="PEDIAM"/>
    <s v="53021412"/>
    <s v="53021412"/>
    <x v="0"/>
    <m/>
    <m/>
    <n v="2.54"/>
    <n v="1.72"/>
    <m/>
    <m/>
    <n v="0"/>
    <m/>
    <m/>
    <m/>
    <m/>
    <m/>
    <x v="0"/>
    <s v="PEDIAM53021412EL"/>
    <s v="Pesquera Diamante S.A."/>
    <x v="147"/>
    <x v="147"/>
    <s v="C.T. Malabrigo"/>
    <x v="446"/>
    <x v="0"/>
    <x v="0"/>
    <x v="340"/>
    <x v="0"/>
    <s v="Instalado"/>
    <s v="Operativo"/>
    <s v="Autoproductor"/>
    <x v="2"/>
    <x v="0"/>
    <x v="0"/>
    <x v="0"/>
    <s v="Privado"/>
    <s v="LA LIBERTAD"/>
    <s v="LA LIBERTAD"/>
    <s v="ASCOPE"/>
    <s v="RAZURI"/>
    <n v="0"/>
    <x v="0"/>
    <n v="0"/>
    <x v="0"/>
    <n v="0"/>
    <x v="0"/>
    <x v="0"/>
    <n v="0"/>
    <n v="0"/>
    <m/>
    <n v="0.21166666666666667"/>
    <n v="0.14333333333333334"/>
    <n v="7.6479999999999997"/>
    <n v="0"/>
    <n v="57"/>
    <s v="ESTIMADO"/>
    <m/>
  </r>
  <r>
    <s v="20"/>
    <x v="10"/>
    <s v="PEDIAM"/>
    <s v="53021412"/>
    <s v="53021412"/>
    <x v="0"/>
    <m/>
    <m/>
    <n v="2.54"/>
    <n v="1.72"/>
    <m/>
    <m/>
    <n v="0"/>
    <m/>
    <m/>
    <m/>
    <m/>
    <m/>
    <x v="0"/>
    <s v="PEDIAM53021412EL"/>
    <s v="Pesquera Diamante S.A."/>
    <x v="147"/>
    <x v="147"/>
    <s v="C.T. Malabrigo"/>
    <x v="446"/>
    <x v="0"/>
    <x v="0"/>
    <x v="340"/>
    <x v="0"/>
    <s v="Instalado"/>
    <s v="Operativo"/>
    <s v="Autoproductor"/>
    <x v="2"/>
    <x v="0"/>
    <x v="0"/>
    <x v="0"/>
    <s v="Privado"/>
    <s v="LA LIBERTAD"/>
    <s v="LA LIBERTAD"/>
    <s v="ASCOPE"/>
    <s v="RAZURI"/>
    <n v="0"/>
    <x v="0"/>
    <n v="0"/>
    <x v="0"/>
    <n v="0"/>
    <x v="0"/>
    <x v="0"/>
    <n v="0"/>
    <n v="0"/>
    <m/>
    <n v="0.21166666666666667"/>
    <n v="0.14333333333333334"/>
    <n v="7.6479999999999997"/>
    <n v="0"/>
    <n v="57"/>
    <s v="ESTIMADO"/>
    <m/>
  </r>
  <r>
    <s v="20"/>
    <x v="11"/>
    <s v="PEDIAM"/>
    <s v="53021412"/>
    <s v="53021412"/>
    <x v="0"/>
    <m/>
    <m/>
    <n v="2.54"/>
    <n v="1.72"/>
    <m/>
    <m/>
    <n v="0"/>
    <m/>
    <m/>
    <m/>
    <m/>
    <m/>
    <x v="0"/>
    <s v="PEDIAM53021412EL"/>
    <s v="Pesquera Diamante S.A."/>
    <x v="147"/>
    <x v="147"/>
    <s v="C.T. Malabrigo"/>
    <x v="446"/>
    <x v="0"/>
    <x v="0"/>
    <x v="340"/>
    <x v="0"/>
    <s v="Instalado"/>
    <s v="Operativo"/>
    <s v="Autoproductor"/>
    <x v="2"/>
    <x v="0"/>
    <x v="0"/>
    <x v="0"/>
    <s v="Privado"/>
    <s v="LA LIBERTAD"/>
    <s v="LA LIBERTAD"/>
    <s v="ASCOPE"/>
    <s v="RAZURI"/>
    <n v="0"/>
    <x v="0"/>
    <n v="0"/>
    <x v="0"/>
    <n v="0"/>
    <x v="0"/>
    <x v="0"/>
    <n v="0"/>
    <n v="0"/>
    <m/>
    <n v="0.21166666666666667"/>
    <n v="0.14333333333333334"/>
    <n v="7.6479999999999997"/>
    <n v="0"/>
    <n v="57"/>
    <s v="ESTIMADO"/>
    <m/>
  </r>
  <r>
    <s v="20"/>
    <x v="0"/>
    <s v="PEDIAM"/>
    <s v="53200805"/>
    <s v="53200805"/>
    <x v="0"/>
    <m/>
    <m/>
    <n v="1.22"/>
    <n v="0.96"/>
    <m/>
    <m/>
    <n v="0"/>
    <m/>
    <m/>
    <m/>
    <m/>
    <m/>
    <x v="0"/>
    <s v="PEDIAM53200805EL"/>
    <s v="Pesquera Diamante S.A."/>
    <x v="147"/>
    <x v="147"/>
    <s v="C.T. Mollendo"/>
    <x v="81"/>
    <x v="0"/>
    <x v="0"/>
    <x v="340"/>
    <x v="0"/>
    <s v="Instalado"/>
    <s v="Operativo"/>
    <s v="Autoproductor"/>
    <x v="2"/>
    <x v="0"/>
    <x v="0"/>
    <x v="0"/>
    <s v="Privado"/>
    <s v="AREQUIPA"/>
    <s v="AREQUIPA"/>
    <s v="ISLAY"/>
    <s v="MOLLENDO"/>
    <n v="0"/>
    <x v="0"/>
    <n v="0"/>
    <x v="0"/>
    <n v="0"/>
    <x v="0"/>
    <x v="0"/>
    <n v="0"/>
    <n v="0"/>
    <m/>
    <n v="0.10166666666666667"/>
    <n v="0.08"/>
    <n v="7.6479999999999997"/>
    <n v="0"/>
    <n v="57"/>
    <s v="ESTIMADO"/>
    <m/>
  </r>
  <r>
    <s v="20"/>
    <x v="1"/>
    <s v="PEDIAM"/>
    <s v="53200805"/>
    <s v="53200805"/>
    <x v="0"/>
    <m/>
    <m/>
    <n v="1.22"/>
    <n v="0.96"/>
    <m/>
    <m/>
    <n v="0"/>
    <m/>
    <m/>
    <m/>
    <m/>
    <m/>
    <x v="0"/>
    <s v="PEDIAM53200805EL"/>
    <s v="Pesquera Diamante S.A."/>
    <x v="147"/>
    <x v="147"/>
    <s v="C.T. Mollendo"/>
    <x v="81"/>
    <x v="0"/>
    <x v="0"/>
    <x v="340"/>
    <x v="0"/>
    <s v="Instalado"/>
    <s v="Operativo"/>
    <s v="Autoproductor"/>
    <x v="2"/>
    <x v="0"/>
    <x v="0"/>
    <x v="0"/>
    <s v="Privado"/>
    <s v="AREQUIPA"/>
    <s v="AREQUIPA"/>
    <s v="ISLAY"/>
    <s v="MOLLENDO"/>
    <n v="0"/>
    <x v="0"/>
    <n v="0"/>
    <x v="0"/>
    <n v="0"/>
    <x v="0"/>
    <x v="0"/>
    <n v="0"/>
    <n v="0"/>
    <m/>
    <n v="0.10166666666666667"/>
    <n v="0.08"/>
    <n v="7.6479999999999997"/>
    <n v="0"/>
    <n v="57"/>
    <s v="ESTIMADO"/>
    <m/>
  </r>
  <r>
    <s v="20"/>
    <x v="2"/>
    <s v="PEDIAM"/>
    <s v="53200805"/>
    <s v="53200805"/>
    <x v="0"/>
    <m/>
    <m/>
    <n v="1.22"/>
    <n v="0.96"/>
    <m/>
    <m/>
    <n v="0"/>
    <m/>
    <m/>
    <m/>
    <m/>
    <m/>
    <x v="0"/>
    <s v="PEDIAM53200805EL"/>
    <s v="Pesquera Diamante S.A."/>
    <x v="147"/>
    <x v="147"/>
    <s v="C.T. Mollendo"/>
    <x v="81"/>
    <x v="0"/>
    <x v="0"/>
    <x v="340"/>
    <x v="0"/>
    <s v="Instalado"/>
    <s v="Operativo"/>
    <s v="Autoproductor"/>
    <x v="2"/>
    <x v="0"/>
    <x v="0"/>
    <x v="0"/>
    <s v="Privado"/>
    <s v="AREQUIPA"/>
    <s v="AREQUIPA"/>
    <s v="ISLAY"/>
    <s v="MOLLENDO"/>
    <n v="0"/>
    <x v="0"/>
    <n v="0"/>
    <x v="0"/>
    <n v="0"/>
    <x v="0"/>
    <x v="0"/>
    <n v="0"/>
    <n v="0"/>
    <m/>
    <n v="0.10166666666666667"/>
    <n v="0.08"/>
    <n v="7.6479999999999997"/>
    <n v="0"/>
    <n v="57"/>
    <s v="ESTIMADO"/>
    <m/>
  </r>
  <r>
    <s v="20"/>
    <x v="3"/>
    <s v="PEDIAM"/>
    <s v="53200805"/>
    <s v="53200805"/>
    <x v="0"/>
    <m/>
    <m/>
    <n v="1.22"/>
    <n v="0.96"/>
    <m/>
    <m/>
    <n v="0"/>
    <m/>
    <m/>
    <m/>
    <m/>
    <m/>
    <x v="0"/>
    <s v="PEDIAM53200805EL"/>
    <s v="Pesquera Diamante S.A."/>
    <x v="147"/>
    <x v="147"/>
    <s v="C.T. Mollendo"/>
    <x v="81"/>
    <x v="0"/>
    <x v="0"/>
    <x v="340"/>
    <x v="0"/>
    <s v="Instalado"/>
    <s v="Operativo"/>
    <s v="Autoproductor"/>
    <x v="2"/>
    <x v="0"/>
    <x v="0"/>
    <x v="0"/>
    <s v="Privado"/>
    <s v="AREQUIPA"/>
    <s v="AREQUIPA"/>
    <s v="ISLAY"/>
    <s v="MOLLENDO"/>
    <n v="0"/>
    <x v="0"/>
    <n v="0"/>
    <x v="0"/>
    <n v="0"/>
    <x v="0"/>
    <x v="0"/>
    <n v="0"/>
    <n v="0"/>
    <m/>
    <n v="0.10166666666666667"/>
    <n v="0.08"/>
    <n v="7.6479999999999997"/>
    <n v="0"/>
    <n v="57"/>
    <s v="ESTIMADO"/>
    <m/>
  </r>
  <r>
    <s v="20"/>
    <x v="4"/>
    <s v="PEDIAM"/>
    <s v="53200805"/>
    <s v="53200805"/>
    <x v="0"/>
    <m/>
    <m/>
    <n v="1.22"/>
    <n v="0.96"/>
    <m/>
    <m/>
    <n v="0"/>
    <m/>
    <m/>
    <m/>
    <m/>
    <m/>
    <x v="0"/>
    <s v="PEDIAM53200805EL"/>
    <s v="Pesquera Diamante S.A."/>
    <x v="147"/>
    <x v="147"/>
    <s v="C.T. Mollendo"/>
    <x v="81"/>
    <x v="0"/>
    <x v="0"/>
    <x v="340"/>
    <x v="0"/>
    <s v="Instalado"/>
    <s v="Operativo"/>
    <s v="Autoproductor"/>
    <x v="2"/>
    <x v="0"/>
    <x v="0"/>
    <x v="0"/>
    <s v="Privado"/>
    <s v="AREQUIPA"/>
    <s v="AREQUIPA"/>
    <s v="ISLAY"/>
    <s v="MOLLENDO"/>
    <n v="0"/>
    <x v="0"/>
    <n v="0"/>
    <x v="0"/>
    <n v="0"/>
    <x v="0"/>
    <x v="0"/>
    <n v="0"/>
    <n v="0"/>
    <m/>
    <n v="0.10166666666666667"/>
    <n v="0.08"/>
    <n v="7.6479999999999997"/>
    <n v="0"/>
    <n v="57"/>
    <s v="ESTIMADO"/>
    <m/>
  </r>
  <r>
    <s v="20"/>
    <x v="5"/>
    <s v="PEDIAM"/>
    <s v="53200805"/>
    <s v="53200805"/>
    <x v="0"/>
    <m/>
    <m/>
    <n v="1.22"/>
    <n v="0.96"/>
    <m/>
    <m/>
    <n v="0"/>
    <m/>
    <m/>
    <m/>
    <m/>
    <m/>
    <x v="0"/>
    <s v="PEDIAM53200805EL"/>
    <s v="Pesquera Diamante S.A."/>
    <x v="147"/>
    <x v="147"/>
    <s v="C.T. Mollendo"/>
    <x v="81"/>
    <x v="0"/>
    <x v="0"/>
    <x v="340"/>
    <x v="0"/>
    <s v="Instalado"/>
    <s v="Operativo"/>
    <s v="Autoproductor"/>
    <x v="2"/>
    <x v="0"/>
    <x v="0"/>
    <x v="0"/>
    <s v="Privado"/>
    <s v="AREQUIPA"/>
    <s v="AREQUIPA"/>
    <s v="ISLAY"/>
    <s v="MOLLENDO"/>
    <n v="0"/>
    <x v="0"/>
    <n v="0"/>
    <x v="0"/>
    <n v="0"/>
    <x v="0"/>
    <x v="0"/>
    <n v="0"/>
    <n v="0"/>
    <m/>
    <n v="0.10166666666666667"/>
    <n v="0.08"/>
    <n v="7.6479999999999997"/>
    <n v="0"/>
    <n v="57"/>
    <s v="ESTIMADO"/>
    <m/>
  </r>
  <r>
    <s v="20"/>
    <x v="6"/>
    <s v="PEDIAM"/>
    <s v="53200805"/>
    <s v="53200805"/>
    <x v="0"/>
    <m/>
    <m/>
    <n v="1.22"/>
    <n v="0.96"/>
    <m/>
    <m/>
    <n v="0"/>
    <m/>
    <m/>
    <m/>
    <m/>
    <m/>
    <x v="0"/>
    <s v="PEDIAM53200805EL"/>
    <s v="Pesquera Diamante S.A."/>
    <x v="147"/>
    <x v="147"/>
    <s v="C.T. Mollendo"/>
    <x v="81"/>
    <x v="0"/>
    <x v="0"/>
    <x v="340"/>
    <x v="0"/>
    <s v="Instalado"/>
    <s v="Operativo"/>
    <s v="Autoproductor"/>
    <x v="2"/>
    <x v="0"/>
    <x v="0"/>
    <x v="0"/>
    <s v="Privado"/>
    <s v="AREQUIPA"/>
    <s v="AREQUIPA"/>
    <s v="ISLAY"/>
    <s v="MOLLENDO"/>
    <n v="0"/>
    <x v="0"/>
    <n v="0"/>
    <x v="0"/>
    <n v="0"/>
    <x v="0"/>
    <x v="0"/>
    <n v="0"/>
    <n v="0"/>
    <m/>
    <n v="0.10166666666666667"/>
    <n v="0.08"/>
    <n v="7.6479999999999997"/>
    <n v="0"/>
    <n v="57"/>
    <s v="ESTIMADO"/>
    <m/>
  </r>
  <r>
    <s v="20"/>
    <x v="7"/>
    <s v="PEDIAM"/>
    <s v="53200805"/>
    <s v="53200805"/>
    <x v="0"/>
    <m/>
    <m/>
    <n v="1.22"/>
    <n v="0.96"/>
    <m/>
    <m/>
    <n v="0"/>
    <m/>
    <m/>
    <m/>
    <m/>
    <m/>
    <x v="0"/>
    <s v="PEDIAM53200805EL"/>
    <s v="Pesquera Diamante S.A."/>
    <x v="147"/>
    <x v="147"/>
    <s v="C.T. Mollendo"/>
    <x v="81"/>
    <x v="0"/>
    <x v="0"/>
    <x v="340"/>
    <x v="0"/>
    <s v="Instalado"/>
    <s v="Operativo"/>
    <s v="Autoproductor"/>
    <x v="2"/>
    <x v="0"/>
    <x v="0"/>
    <x v="0"/>
    <s v="Privado"/>
    <s v="AREQUIPA"/>
    <s v="AREQUIPA"/>
    <s v="ISLAY"/>
    <s v="MOLLENDO"/>
    <n v="0"/>
    <x v="0"/>
    <n v="0"/>
    <x v="0"/>
    <n v="0"/>
    <x v="0"/>
    <x v="0"/>
    <n v="0"/>
    <n v="0"/>
    <m/>
    <n v="0.10166666666666667"/>
    <n v="0.08"/>
    <n v="7.6479999999999997"/>
    <n v="0"/>
    <n v="57"/>
    <s v="ESTIMADO"/>
    <m/>
  </r>
  <r>
    <s v="20"/>
    <x v="8"/>
    <s v="PEDIAM"/>
    <s v="53200805"/>
    <s v="53200805"/>
    <x v="0"/>
    <m/>
    <m/>
    <n v="1.22"/>
    <n v="0.96"/>
    <m/>
    <m/>
    <n v="0"/>
    <m/>
    <m/>
    <m/>
    <m/>
    <m/>
    <x v="0"/>
    <s v="PEDIAM53200805EL"/>
    <s v="Pesquera Diamante S.A."/>
    <x v="147"/>
    <x v="147"/>
    <s v="C.T. Mollendo"/>
    <x v="81"/>
    <x v="0"/>
    <x v="0"/>
    <x v="340"/>
    <x v="0"/>
    <s v="Instalado"/>
    <s v="Operativo"/>
    <s v="Autoproductor"/>
    <x v="2"/>
    <x v="0"/>
    <x v="0"/>
    <x v="0"/>
    <s v="Privado"/>
    <s v="AREQUIPA"/>
    <s v="AREQUIPA"/>
    <s v="ISLAY"/>
    <s v="MOLLENDO"/>
    <n v="0"/>
    <x v="0"/>
    <n v="0"/>
    <x v="0"/>
    <n v="0"/>
    <x v="0"/>
    <x v="0"/>
    <n v="0"/>
    <n v="0"/>
    <m/>
    <n v="0.10166666666666667"/>
    <n v="0.08"/>
    <n v="7.6479999999999997"/>
    <n v="0"/>
    <n v="57"/>
    <s v="ESTIMADO"/>
    <m/>
  </r>
  <r>
    <s v="20"/>
    <x v="9"/>
    <s v="PEDIAM"/>
    <s v="53200805"/>
    <s v="53200805"/>
    <x v="0"/>
    <m/>
    <m/>
    <n v="1.22"/>
    <n v="0.96"/>
    <m/>
    <m/>
    <n v="0"/>
    <m/>
    <m/>
    <m/>
    <m/>
    <m/>
    <x v="0"/>
    <s v="PEDIAM53200805EL"/>
    <s v="Pesquera Diamante S.A."/>
    <x v="147"/>
    <x v="147"/>
    <s v="C.T. Mollendo"/>
    <x v="81"/>
    <x v="0"/>
    <x v="0"/>
    <x v="340"/>
    <x v="0"/>
    <s v="Instalado"/>
    <s v="Operativo"/>
    <s v="Autoproductor"/>
    <x v="2"/>
    <x v="0"/>
    <x v="0"/>
    <x v="0"/>
    <s v="Privado"/>
    <s v="AREQUIPA"/>
    <s v="AREQUIPA"/>
    <s v="ISLAY"/>
    <s v="MOLLENDO"/>
    <n v="0"/>
    <x v="0"/>
    <n v="0"/>
    <x v="0"/>
    <n v="0"/>
    <x v="0"/>
    <x v="0"/>
    <n v="0"/>
    <n v="0"/>
    <m/>
    <n v="0.10166666666666667"/>
    <n v="0.08"/>
    <n v="7.6479999999999997"/>
    <n v="0"/>
    <n v="57"/>
    <s v="ESTIMADO"/>
    <m/>
  </r>
  <r>
    <s v="20"/>
    <x v="10"/>
    <s v="PEDIAM"/>
    <s v="53200805"/>
    <s v="53200805"/>
    <x v="0"/>
    <m/>
    <m/>
    <n v="1.22"/>
    <n v="0.96"/>
    <m/>
    <m/>
    <n v="0"/>
    <m/>
    <m/>
    <m/>
    <m/>
    <m/>
    <x v="0"/>
    <s v="PEDIAM53200805EL"/>
    <s v="Pesquera Diamante S.A."/>
    <x v="147"/>
    <x v="147"/>
    <s v="C.T. Mollendo"/>
    <x v="81"/>
    <x v="0"/>
    <x v="0"/>
    <x v="340"/>
    <x v="0"/>
    <s v="Instalado"/>
    <s v="Operativo"/>
    <s v="Autoproductor"/>
    <x v="2"/>
    <x v="0"/>
    <x v="0"/>
    <x v="0"/>
    <s v="Privado"/>
    <s v="AREQUIPA"/>
    <s v="AREQUIPA"/>
    <s v="ISLAY"/>
    <s v="MOLLENDO"/>
    <n v="0"/>
    <x v="0"/>
    <n v="0"/>
    <x v="0"/>
    <n v="0"/>
    <x v="0"/>
    <x v="0"/>
    <n v="0"/>
    <n v="0"/>
    <m/>
    <n v="0.10166666666666667"/>
    <n v="0.08"/>
    <n v="7.6479999999999997"/>
    <n v="0"/>
    <n v="57"/>
    <s v="ESTIMADO"/>
    <m/>
  </r>
  <r>
    <s v="20"/>
    <x v="11"/>
    <s v="PEDIAM"/>
    <s v="53200805"/>
    <s v="53200805"/>
    <x v="0"/>
    <m/>
    <m/>
    <n v="1.22"/>
    <n v="0.96"/>
    <m/>
    <m/>
    <n v="0"/>
    <m/>
    <m/>
    <m/>
    <m/>
    <m/>
    <x v="0"/>
    <s v="PEDIAM53200805EL"/>
    <s v="Pesquera Diamante S.A."/>
    <x v="147"/>
    <x v="147"/>
    <s v="C.T. Mollendo"/>
    <x v="81"/>
    <x v="0"/>
    <x v="0"/>
    <x v="340"/>
    <x v="0"/>
    <s v="Instalado"/>
    <s v="Operativo"/>
    <s v="Autoproductor"/>
    <x v="2"/>
    <x v="0"/>
    <x v="0"/>
    <x v="0"/>
    <s v="Privado"/>
    <s v="AREQUIPA"/>
    <s v="AREQUIPA"/>
    <s v="ISLAY"/>
    <s v="MOLLENDO"/>
    <n v="0"/>
    <x v="0"/>
    <n v="0"/>
    <x v="0"/>
    <n v="0"/>
    <x v="0"/>
    <x v="0"/>
    <n v="0"/>
    <n v="0"/>
    <m/>
    <n v="0.10166666666666667"/>
    <n v="0.08"/>
    <n v="7.6479999999999997"/>
    <n v="0"/>
    <n v="57"/>
    <s v="ESTIMADO"/>
    <m/>
  </r>
  <r>
    <s v="20"/>
    <x v="0"/>
    <s v="PEDIAM"/>
    <s v="53021712"/>
    <s v="53021712"/>
    <x v="0"/>
    <m/>
    <m/>
    <n v="4.93"/>
    <n v="4.2"/>
    <m/>
    <m/>
    <n v="0"/>
    <m/>
    <m/>
    <m/>
    <m/>
    <m/>
    <x v="0"/>
    <s v="PEDIAM53021712EL"/>
    <s v="Pesquera Diamante S.A."/>
    <x v="147"/>
    <x v="147"/>
    <s v="C.T. Pisco Norte"/>
    <x v="447"/>
    <x v="0"/>
    <x v="0"/>
    <x v="340"/>
    <x v="0"/>
    <s v="Instalado"/>
    <s v="Operativo"/>
    <s v="Autoproductor"/>
    <x v="2"/>
    <x v="0"/>
    <x v="0"/>
    <x v="0"/>
    <s v="Privado"/>
    <s v="ICA"/>
    <s v="ICA"/>
    <s v="PISCO"/>
    <s v="PISCO"/>
    <n v="0"/>
    <x v="0"/>
    <n v="0"/>
    <x v="0"/>
    <n v="0"/>
    <x v="0"/>
    <x v="0"/>
    <n v="0"/>
    <n v="0"/>
    <m/>
    <n v="0.41083333333333333"/>
    <n v="0.35000000000000003"/>
    <n v="7.6479999999999997"/>
    <n v="0"/>
    <n v="57"/>
    <s v="ESTIMADO"/>
    <m/>
  </r>
  <r>
    <s v="20"/>
    <x v="1"/>
    <s v="PEDIAM"/>
    <s v="53021712"/>
    <s v="53021712"/>
    <x v="0"/>
    <m/>
    <m/>
    <n v="4.93"/>
    <n v="4.2"/>
    <m/>
    <m/>
    <n v="0"/>
    <m/>
    <m/>
    <m/>
    <m/>
    <m/>
    <x v="0"/>
    <s v="PEDIAM53021712EL"/>
    <s v="Pesquera Diamante S.A."/>
    <x v="147"/>
    <x v="147"/>
    <s v="C.T. Pisco Norte"/>
    <x v="447"/>
    <x v="0"/>
    <x v="0"/>
    <x v="340"/>
    <x v="0"/>
    <s v="Instalado"/>
    <s v="Operativo"/>
    <s v="Autoproductor"/>
    <x v="2"/>
    <x v="0"/>
    <x v="0"/>
    <x v="0"/>
    <s v="Privado"/>
    <s v="ICA"/>
    <s v="ICA"/>
    <s v="PISCO"/>
    <s v="PISCO"/>
    <n v="0"/>
    <x v="0"/>
    <n v="0"/>
    <x v="0"/>
    <n v="0"/>
    <x v="0"/>
    <x v="0"/>
    <n v="0"/>
    <n v="0"/>
    <m/>
    <n v="0.41083333333333333"/>
    <n v="0.35000000000000003"/>
    <n v="7.6479999999999997"/>
    <n v="0"/>
    <n v="57"/>
    <s v="ESTIMADO"/>
    <m/>
  </r>
  <r>
    <s v="20"/>
    <x v="2"/>
    <s v="PEDIAM"/>
    <s v="53021712"/>
    <s v="53021712"/>
    <x v="0"/>
    <m/>
    <m/>
    <n v="4.93"/>
    <n v="4.2"/>
    <m/>
    <m/>
    <n v="0"/>
    <m/>
    <m/>
    <m/>
    <m/>
    <m/>
    <x v="0"/>
    <s v="PEDIAM53021712EL"/>
    <s v="Pesquera Diamante S.A."/>
    <x v="147"/>
    <x v="147"/>
    <s v="C.T. Pisco Norte"/>
    <x v="447"/>
    <x v="0"/>
    <x v="0"/>
    <x v="340"/>
    <x v="0"/>
    <s v="Instalado"/>
    <s v="Operativo"/>
    <s v="Autoproductor"/>
    <x v="2"/>
    <x v="0"/>
    <x v="0"/>
    <x v="0"/>
    <s v="Privado"/>
    <s v="ICA"/>
    <s v="ICA"/>
    <s v="PISCO"/>
    <s v="PISCO"/>
    <n v="0"/>
    <x v="0"/>
    <n v="0"/>
    <x v="0"/>
    <n v="0"/>
    <x v="0"/>
    <x v="0"/>
    <n v="0"/>
    <n v="0"/>
    <m/>
    <n v="0.41083333333333333"/>
    <n v="0.35000000000000003"/>
    <n v="7.6479999999999997"/>
    <n v="0"/>
    <n v="57"/>
    <s v="ESTIMADO"/>
    <m/>
  </r>
  <r>
    <s v="20"/>
    <x v="3"/>
    <s v="PEDIAM"/>
    <s v="53021712"/>
    <s v="53021712"/>
    <x v="0"/>
    <m/>
    <m/>
    <n v="4.93"/>
    <n v="4.2"/>
    <m/>
    <m/>
    <n v="0"/>
    <m/>
    <m/>
    <m/>
    <m/>
    <m/>
    <x v="0"/>
    <s v="PEDIAM53021712EL"/>
    <s v="Pesquera Diamante S.A."/>
    <x v="147"/>
    <x v="147"/>
    <s v="C.T. Pisco Norte"/>
    <x v="447"/>
    <x v="0"/>
    <x v="0"/>
    <x v="340"/>
    <x v="0"/>
    <s v="Instalado"/>
    <s v="Operativo"/>
    <s v="Autoproductor"/>
    <x v="2"/>
    <x v="0"/>
    <x v="0"/>
    <x v="0"/>
    <s v="Privado"/>
    <s v="ICA"/>
    <s v="ICA"/>
    <s v="PISCO"/>
    <s v="PISCO"/>
    <n v="0"/>
    <x v="0"/>
    <n v="0"/>
    <x v="0"/>
    <n v="0"/>
    <x v="0"/>
    <x v="0"/>
    <n v="0"/>
    <n v="0"/>
    <m/>
    <n v="0.41083333333333333"/>
    <n v="0.35000000000000003"/>
    <n v="7.6479999999999997"/>
    <n v="0"/>
    <n v="57"/>
    <s v="ESTIMADO"/>
    <m/>
  </r>
  <r>
    <s v="20"/>
    <x v="4"/>
    <s v="PEDIAM"/>
    <s v="53021712"/>
    <s v="53021712"/>
    <x v="0"/>
    <m/>
    <m/>
    <n v="4.93"/>
    <n v="4.2"/>
    <m/>
    <m/>
    <n v="0"/>
    <m/>
    <m/>
    <m/>
    <m/>
    <m/>
    <x v="0"/>
    <s v="PEDIAM53021712EL"/>
    <s v="Pesquera Diamante S.A."/>
    <x v="147"/>
    <x v="147"/>
    <s v="C.T. Pisco Norte"/>
    <x v="447"/>
    <x v="0"/>
    <x v="0"/>
    <x v="340"/>
    <x v="0"/>
    <s v="Instalado"/>
    <s v="Operativo"/>
    <s v="Autoproductor"/>
    <x v="2"/>
    <x v="0"/>
    <x v="0"/>
    <x v="0"/>
    <s v="Privado"/>
    <s v="ICA"/>
    <s v="ICA"/>
    <s v="PISCO"/>
    <s v="PISCO"/>
    <n v="0"/>
    <x v="0"/>
    <n v="0"/>
    <x v="0"/>
    <n v="0"/>
    <x v="0"/>
    <x v="0"/>
    <n v="0"/>
    <n v="0"/>
    <m/>
    <n v="0.41083333333333333"/>
    <n v="0.35000000000000003"/>
    <n v="7.6479999999999997"/>
    <n v="0"/>
    <n v="57"/>
    <s v="ESTIMADO"/>
    <m/>
  </r>
  <r>
    <s v="20"/>
    <x v="5"/>
    <s v="PEDIAM"/>
    <s v="53021712"/>
    <s v="53021712"/>
    <x v="0"/>
    <m/>
    <m/>
    <n v="4.93"/>
    <n v="4.2"/>
    <m/>
    <m/>
    <n v="0"/>
    <m/>
    <m/>
    <m/>
    <m/>
    <m/>
    <x v="0"/>
    <s v="PEDIAM53021712EL"/>
    <s v="Pesquera Diamante S.A."/>
    <x v="147"/>
    <x v="147"/>
    <s v="C.T. Pisco Norte"/>
    <x v="447"/>
    <x v="0"/>
    <x v="0"/>
    <x v="340"/>
    <x v="0"/>
    <s v="Instalado"/>
    <s v="Operativo"/>
    <s v="Autoproductor"/>
    <x v="2"/>
    <x v="0"/>
    <x v="0"/>
    <x v="0"/>
    <s v="Privado"/>
    <s v="ICA"/>
    <s v="ICA"/>
    <s v="PISCO"/>
    <s v="PISCO"/>
    <n v="0"/>
    <x v="0"/>
    <n v="0"/>
    <x v="0"/>
    <n v="0"/>
    <x v="0"/>
    <x v="0"/>
    <n v="0"/>
    <n v="0"/>
    <m/>
    <n v="0.41083333333333333"/>
    <n v="0.35000000000000003"/>
    <n v="7.6479999999999997"/>
    <n v="0"/>
    <n v="57"/>
    <s v="ESTIMADO"/>
    <m/>
  </r>
  <r>
    <s v="20"/>
    <x v="6"/>
    <s v="PEDIAM"/>
    <s v="53021712"/>
    <s v="53021712"/>
    <x v="0"/>
    <m/>
    <m/>
    <n v="4.93"/>
    <n v="4.2"/>
    <m/>
    <m/>
    <n v="0"/>
    <m/>
    <m/>
    <m/>
    <m/>
    <m/>
    <x v="0"/>
    <s v="PEDIAM53021712EL"/>
    <s v="Pesquera Diamante S.A."/>
    <x v="147"/>
    <x v="147"/>
    <s v="C.T. Pisco Norte"/>
    <x v="447"/>
    <x v="0"/>
    <x v="0"/>
    <x v="340"/>
    <x v="0"/>
    <s v="Instalado"/>
    <s v="Operativo"/>
    <s v="Autoproductor"/>
    <x v="2"/>
    <x v="0"/>
    <x v="0"/>
    <x v="0"/>
    <s v="Privado"/>
    <s v="ICA"/>
    <s v="ICA"/>
    <s v="PISCO"/>
    <s v="PISCO"/>
    <n v="0"/>
    <x v="0"/>
    <n v="0"/>
    <x v="0"/>
    <n v="0"/>
    <x v="0"/>
    <x v="0"/>
    <n v="0"/>
    <n v="0"/>
    <m/>
    <n v="0.41083333333333333"/>
    <n v="0.35000000000000003"/>
    <n v="7.6479999999999997"/>
    <n v="0"/>
    <n v="57"/>
    <s v="ESTIMADO"/>
    <m/>
  </r>
  <r>
    <s v="20"/>
    <x v="7"/>
    <s v="PEDIAM"/>
    <s v="53021712"/>
    <s v="53021712"/>
    <x v="0"/>
    <m/>
    <m/>
    <n v="4.93"/>
    <n v="4.2"/>
    <m/>
    <m/>
    <n v="0"/>
    <m/>
    <m/>
    <m/>
    <m/>
    <m/>
    <x v="0"/>
    <s v="PEDIAM53021712EL"/>
    <s v="Pesquera Diamante S.A."/>
    <x v="147"/>
    <x v="147"/>
    <s v="C.T. Pisco Norte"/>
    <x v="447"/>
    <x v="0"/>
    <x v="0"/>
    <x v="340"/>
    <x v="0"/>
    <s v="Instalado"/>
    <s v="Operativo"/>
    <s v="Autoproductor"/>
    <x v="2"/>
    <x v="0"/>
    <x v="0"/>
    <x v="0"/>
    <s v="Privado"/>
    <s v="ICA"/>
    <s v="ICA"/>
    <s v="PISCO"/>
    <s v="PISCO"/>
    <n v="0"/>
    <x v="0"/>
    <n v="0"/>
    <x v="0"/>
    <n v="0"/>
    <x v="0"/>
    <x v="0"/>
    <n v="0"/>
    <n v="0"/>
    <m/>
    <n v="0.41083333333333333"/>
    <n v="0.35000000000000003"/>
    <n v="7.6479999999999997"/>
    <n v="0"/>
    <n v="57"/>
    <s v="ESTIMADO"/>
    <m/>
  </r>
  <r>
    <s v="20"/>
    <x v="8"/>
    <s v="PEDIAM"/>
    <s v="53021712"/>
    <s v="53021712"/>
    <x v="0"/>
    <m/>
    <m/>
    <n v="4.93"/>
    <n v="4.2"/>
    <m/>
    <m/>
    <n v="0"/>
    <m/>
    <m/>
    <m/>
    <m/>
    <m/>
    <x v="0"/>
    <s v="PEDIAM53021712EL"/>
    <s v="Pesquera Diamante S.A."/>
    <x v="147"/>
    <x v="147"/>
    <s v="C.T. Pisco Norte"/>
    <x v="447"/>
    <x v="0"/>
    <x v="0"/>
    <x v="340"/>
    <x v="0"/>
    <s v="Instalado"/>
    <s v="Operativo"/>
    <s v="Autoproductor"/>
    <x v="2"/>
    <x v="0"/>
    <x v="0"/>
    <x v="0"/>
    <s v="Privado"/>
    <s v="ICA"/>
    <s v="ICA"/>
    <s v="PISCO"/>
    <s v="PISCO"/>
    <n v="0"/>
    <x v="0"/>
    <n v="0"/>
    <x v="0"/>
    <n v="0"/>
    <x v="0"/>
    <x v="0"/>
    <n v="0"/>
    <n v="0"/>
    <m/>
    <n v="0.41083333333333333"/>
    <n v="0.35000000000000003"/>
    <n v="7.6479999999999997"/>
    <n v="0"/>
    <n v="57"/>
    <s v="ESTIMADO"/>
    <m/>
  </r>
  <r>
    <s v="20"/>
    <x v="9"/>
    <s v="PEDIAM"/>
    <s v="53021712"/>
    <s v="53021712"/>
    <x v="0"/>
    <m/>
    <m/>
    <n v="4.93"/>
    <n v="4.2"/>
    <m/>
    <m/>
    <n v="0"/>
    <m/>
    <m/>
    <m/>
    <m/>
    <m/>
    <x v="0"/>
    <s v="PEDIAM53021712EL"/>
    <s v="Pesquera Diamante S.A."/>
    <x v="147"/>
    <x v="147"/>
    <s v="C.T. Pisco Norte"/>
    <x v="447"/>
    <x v="0"/>
    <x v="0"/>
    <x v="340"/>
    <x v="0"/>
    <s v="Instalado"/>
    <s v="Operativo"/>
    <s v="Autoproductor"/>
    <x v="2"/>
    <x v="0"/>
    <x v="0"/>
    <x v="0"/>
    <s v="Privado"/>
    <s v="ICA"/>
    <s v="ICA"/>
    <s v="PISCO"/>
    <s v="PISCO"/>
    <n v="0"/>
    <x v="0"/>
    <n v="0"/>
    <x v="0"/>
    <n v="0"/>
    <x v="0"/>
    <x v="0"/>
    <n v="0"/>
    <n v="0"/>
    <m/>
    <n v="0.41083333333333333"/>
    <n v="0.35000000000000003"/>
    <n v="7.6479999999999997"/>
    <n v="0"/>
    <n v="57"/>
    <s v="ESTIMADO"/>
    <m/>
  </r>
  <r>
    <s v="20"/>
    <x v="10"/>
    <s v="PEDIAM"/>
    <s v="53021712"/>
    <s v="53021712"/>
    <x v="0"/>
    <m/>
    <m/>
    <n v="4.93"/>
    <n v="4.2"/>
    <m/>
    <m/>
    <n v="0"/>
    <m/>
    <m/>
    <m/>
    <m/>
    <m/>
    <x v="0"/>
    <s v="PEDIAM53021712EL"/>
    <s v="Pesquera Diamante S.A."/>
    <x v="147"/>
    <x v="147"/>
    <s v="C.T. Pisco Norte"/>
    <x v="447"/>
    <x v="0"/>
    <x v="0"/>
    <x v="340"/>
    <x v="0"/>
    <s v="Instalado"/>
    <s v="Operativo"/>
    <s v="Autoproductor"/>
    <x v="2"/>
    <x v="0"/>
    <x v="0"/>
    <x v="0"/>
    <s v="Privado"/>
    <s v="ICA"/>
    <s v="ICA"/>
    <s v="PISCO"/>
    <s v="PISCO"/>
    <n v="0"/>
    <x v="0"/>
    <n v="0"/>
    <x v="0"/>
    <n v="0"/>
    <x v="0"/>
    <x v="0"/>
    <n v="0"/>
    <n v="0"/>
    <m/>
    <n v="0.41083333333333333"/>
    <n v="0.35000000000000003"/>
    <n v="7.6479999999999997"/>
    <n v="0"/>
    <n v="57"/>
    <s v="ESTIMADO"/>
    <m/>
  </r>
  <r>
    <s v="20"/>
    <x v="11"/>
    <s v="PEDIAM"/>
    <s v="53021712"/>
    <s v="53021712"/>
    <x v="0"/>
    <m/>
    <m/>
    <n v="4.93"/>
    <n v="4.2"/>
    <m/>
    <m/>
    <n v="0"/>
    <m/>
    <m/>
    <m/>
    <m/>
    <m/>
    <x v="0"/>
    <s v="PEDIAM53021712EL"/>
    <s v="Pesquera Diamante S.A."/>
    <x v="147"/>
    <x v="147"/>
    <s v="C.T. Pisco Norte"/>
    <x v="447"/>
    <x v="0"/>
    <x v="0"/>
    <x v="340"/>
    <x v="0"/>
    <s v="Instalado"/>
    <s v="Operativo"/>
    <s v="Autoproductor"/>
    <x v="2"/>
    <x v="0"/>
    <x v="0"/>
    <x v="0"/>
    <s v="Privado"/>
    <s v="ICA"/>
    <s v="ICA"/>
    <s v="PISCO"/>
    <s v="PISCO"/>
    <n v="0"/>
    <x v="0"/>
    <n v="0"/>
    <x v="0"/>
    <n v="0"/>
    <x v="0"/>
    <x v="0"/>
    <n v="0"/>
    <n v="0"/>
    <m/>
    <n v="0.41083333333333333"/>
    <n v="0.35000000000000003"/>
    <n v="7.6479999999999997"/>
    <n v="0"/>
    <n v="57"/>
    <s v="ESTIMADO"/>
    <m/>
  </r>
  <r>
    <s v="20"/>
    <x v="0"/>
    <s v="PEDIAM"/>
    <s v="53021812"/>
    <s v="53021812"/>
    <x v="0"/>
    <m/>
    <m/>
    <n v="0.113"/>
    <n v="0.1"/>
    <m/>
    <m/>
    <n v="0"/>
    <m/>
    <m/>
    <m/>
    <m/>
    <m/>
    <x v="0"/>
    <s v="PEDIAM53021812EL"/>
    <s v="Pesquera Diamante S.A."/>
    <x v="147"/>
    <x v="147"/>
    <s v="C.T. Pisco Sur"/>
    <x v="448"/>
    <x v="0"/>
    <x v="0"/>
    <x v="340"/>
    <x v="0"/>
    <s v="Instalado"/>
    <s v="Inoperativo"/>
    <s v="Autoproductor"/>
    <x v="2"/>
    <x v="0"/>
    <x v="0"/>
    <x v="0"/>
    <s v="Privado"/>
    <s v="ICA"/>
    <s v="ICA"/>
    <s v="PISCO"/>
    <s v="PISCO"/>
    <n v="0"/>
    <x v="0"/>
    <n v="0"/>
    <x v="0"/>
    <n v="0"/>
    <x v="0"/>
    <x v="0"/>
    <n v="0"/>
    <n v="0"/>
    <m/>
    <n v="9.4166666666666669E-3"/>
    <n v="8.3333333333333332E-3"/>
    <n v="7.6479999999999997"/>
    <n v="0"/>
    <n v="57"/>
    <s v="ESTIMADO"/>
    <m/>
  </r>
  <r>
    <s v="20"/>
    <x v="1"/>
    <s v="PEDIAM"/>
    <s v="53021812"/>
    <s v="53021812"/>
    <x v="0"/>
    <m/>
    <m/>
    <n v="0.113"/>
    <n v="0.1"/>
    <m/>
    <m/>
    <n v="0"/>
    <m/>
    <m/>
    <m/>
    <m/>
    <m/>
    <x v="0"/>
    <s v="PEDIAM53021812EL"/>
    <s v="Pesquera Diamante S.A."/>
    <x v="147"/>
    <x v="147"/>
    <s v="C.T. Pisco Sur"/>
    <x v="448"/>
    <x v="0"/>
    <x v="0"/>
    <x v="340"/>
    <x v="0"/>
    <s v="Instalado"/>
    <s v="Inoperativo"/>
    <s v="Autoproductor"/>
    <x v="2"/>
    <x v="0"/>
    <x v="0"/>
    <x v="0"/>
    <s v="Privado"/>
    <s v="ICA"/>
    <s v="ICA"/>
    <s v="PISCO"/>
    <s v="PISCO"/>
    <n v="0"/>
    <x v="0"/>
    <n v="0"/>
    <x v="0"/>
    <n v="0"/>
    <x v="0"/>
    <x v="0"/>
    <n v="0"/>
    <n v="0"/>
    <m/>
    <n v="9.4166666666666669E-3"/>
    <n v="8.3333333333333332E-3"/>
    <n v="7.6479999999999997"/>
    <n v="0"/>
    <n v="57"/>
    <s v="ESTIMADO"/>
    <m/>
  </r>
  <r>
    <s v="20"/>
    <x v="2"/>
    <s v="PEDIAM"/>
    <s v="53021812"/>
    <s v="53021812"/>
    <x v="0"/>
    <m/>
    <m/>
    <n v="0.113"/>
    <n v="0.1"/>
    <m/>
    <m/>
    <n v="0"/>
    <m/>
    <m/>
    <m/>
    <m/>
    <m/>
    <x v="0"/>
    <s v="PEDIAM53021812EL"/>
    <s v="Pesquera Diamante S.A."/>
    <x v="147"/>
    <x v="147"/>
    <s v="C.T. Pisco Sur"/>
    <x v="448"/>
    <x v="0"/>
    <x v="0"/>
    <x v="340"/>
    <x v="0"/>
    <s v="Instalado"/>
    <s v="Inoperativo"/>
    <s v="Autoproductor"/>
    <x v="2"/>
    <x v="0"/>
    <x v="0"/>
    <x v="0"/>
    <s v="Privado"/>
    <s v="ICA"/>
    <s v="ICA"/>
    <s v="PISCO"/>
    <s v="PISCO"/>
    <n v="0"/>
    <x v="0"/>
    <n v="0"/>
    <x v="0"/>
    <n v="0"/>
    <x v="0"/>
    <x v="0"/>
    <n v="0"/>
    <n v="0"/>
    <m/>
    <n v="9.4166666666666669E-3"/>
    <n v="8.3333333333333332E-3"/>
    <n v="7.6479999999999997"/>
    <n v="0"/>
    <n v="57"/>
    <s v="ESTIMADO"/>
    <m/>
  </r>
  <r>
    <s v="20"/>
    <x v="3"/>
    <s v="PEDIAM"/>
    <s v="53021812"/>
    <s v="53021812"/>
    <x v="0"/>
    <m/>
    <m/>
    <n v="0.113"/>
    <n v="0.1"/>
    <m/>
    <m/>
    <n v="0"/>
    <m/>
    <m/>
    <m/>
    <m/>
    <m/>
    <x v="0"/>
    <s v="PEDIAM53021812EL"/>
    <s v="Pesquera Diamante S.A."/>
    <x v="147"/>
    <x v="147"/>
    <s v="C.T. Pisco Sur"/>
    <x v="448"/>
    <x v="0"/>
    <x v="0"/>
    <x v="340"/>
    <x v="0"/>
    <s v="Instalado"/>
    <s v="Inoperativo"/>
    <s v="Autoproductor"/>
    <x v="2"/>
    <x v="0"/>
    <x v="0"/>
    <x v="0"/>
    <s v="Privado"/>
    <s v="ICA"/>
    <s v="ICA"/>
    <s v="PISCO"/>
    <s v="PISCO"/>
    <n v="0"/>
    <x v="0"/>
    <n v="0"/>
    <x v="0"/>
    <n v="0"/>
    <x v="0"/>
    <x v="0"/>
    <n v="0"/>
    <n v="0"/>
    <m/>
    <n v="9.4166666666666669E-3"/>
    <n v="8.3333333333333332E-3"/>
    <n v="7.6479999999999997"/>
    <n v="0"/>
    <n v="57"/>
    <s v="ESTIMADO"/>
    <m/>
  </r>
  <r>
    <s v="20"/>
    <x v="4"/>
    <s v="PEDIAM"/>
    <s v="53021812"/>
    <s v="53021812"/>
    <x v="0"/>
    <m/>
    <m/>
    <n v="0.113"/>
    <n v="0.1"/>
    <m/>
    <m/>
    <n v="0"/>
    <m/>
    <m/>
    <m/>
    <m/>
    <m/>
    <x v="0"/>
    <s v="PEDIAM53021812EL"/>
    <s v="Pesquera Diamante S.A."/>
    <x v="147"/>
    <x v="147"/>
    <s v="C.T. Pisco Sur"/>
    <x v="448"/>
    <x v="0"/>
    <x v="0"/>
    <x v="340"/>
    <x v="0"/>
    <s v="Instalado"/>
    <s v="Inoperativo"/>
    <s v="Autoproductor"/>
    <x v="2"/>
    <x v="0"/>
    <x v="0"/>
    <x v="0"/>
    <s v="Privado"/>
    <s v="ICA"/>
    <s v="ICA"/>
    <s v="PISCO"/>
    <s v="PISCO"/>
    <n v="0"/>
    <x v="0"/>
    <n v="0"/>
    <x v="0"/>
    <n v="0"/>
    <x v="0"/>
    <x v="0"/>
    <n v="0"/>
    <n v="0"/>
    <m/>
    <n v="9.4166666666666669E-3"/>
    <n v="8.3333333333333332E-3"/>
    <n v="7.6479999999999997"/>
    <n v="0"/>
    <n v="57"/>
    <s v="ESTIMADO"/>
    <m/>
  </r>
  <r>
    <s v="20"/>
    <x v="5"/>
    <s v="PEDIAM"/>
    <s v="53021812"/>
    <s v="53021812"/>
    <x v="0"/>
    <m/>
    <m/>
    <n v="0.113"/>
    <n v="0.1"/>
    <m/>
    <m/>
    <n v="0"/>
    <m/>
    <m/>
    <m/>
    <m/>
    <m/>
    <x v="0"/>
    <s v="PEDIAM53021812EL"/>
    <s v="Pesquera Diamante S.A."/>
    <x v="147"/>
    <x v="147"/>
    <s v="C.T. Pisco Sur"/>
    <x v="448"/>
    <x v="0"/>
    <x v="0"/>
    <x v="340"/>
    <x v="0"/>
    <s v="Instalado"/>
    <s v="Inoperativo"/>
    <s v="Autoproductor"/>
    <x v="2"/>
    <x v="0"/>
    <x v="0"/>
    <x v="0"/>
    <s v="Privado"/>
    <s v="ICA"/>
    <s v="ICA"/>
    <s v="PISCO"/>
    <s v="PISCO"/>
    <n v="0"/>
    <x v="0"/>
    <n v="0"/>
    <x v="0"/>
    <n v="0"/>
    <x v="0"/>
    <x v="0"/>
    <n v="0"/>
    <n v="0"/>
    <m/>
    <n v="9.4166666666666669E-3"/>
    <n v="8.3333333333333332E-3"/>
    <n v="7.6479999999999997"/>
    <n v="0"/>
    <n v="57"/>
    <s v="ESTIMADO"/>
    <m/>
  </r>
  <r>
    <s v="20"/>
    <x v="6"/>
    <s v="PEDIAM"/>
    <s v="53021812"/>
    <s v="53021812"/>
    <x v="0"/>
    <m/>
    <m/>
    <n v="0.113"/>
    <n v="0.1"/>
    <m/>
    <m/>
    <n v="0"/>
    <m/>
    <m/>
    <m/>
    <m/>
    <m/>
    <x v="0"/>
    <s v="PEDIAM53021812EL"/>
    <s v="Pesquera Diamante S.A."/>
    <x v="147"/>
    <x v="147"/>
    <s v="C.T. Pisco Sur"/>
    <x v="448"/>
    <x v="0"/>
    <x v="0"/>
    <x v="340"/>
    <x v="0"/>
    <s v="Instalado"/>
    <s v="Inoperativo"/>
    <s v="Autoproductor"/>
    <x v="2"/>
    <x v="0"/>
    <x v="0"/>
    <x v="0"/>
    <s v="Privado"/>
    <s v="ICA"/>
    <s v="ICA"/>
    <s v="PISCO"/>
    <s v="PISCO"/>
    <n v="0"/>
    <x v="0"/>
    <n v="0"/>
    <x v="0"/>
    <n v="0"/>
    <x v="0"/>
    <x v="0"/>
    <n v="0"/>
    <n v="0"/>
    <m/>
    <n v="9.4166666666666669E-3"/>
    <n v="8.3333333333333332E-3"/>
    <n v="7.6479999999999997"/>
    <n v="0"/>
    <n v="57"/>
    <s v="ESTIMADO"/>
    <m/>
  </r>
  <r>
    <s v="20"/>
    <x v="7"/>
    <s v="PEDIAM"/>
    <s v="53021812"/>
    <s v="53021812"/>
    <x v="0"/>
    <m/>
    <m/>
    <n v="0.113"/>
    <n v="0.1"/>
    <m/>
    <m/>
    <n v="0"/>
    <m/>
    <m/>
    <m/>
    <m/>
    <m/>
    <x v="0"/>
    <s v="PEDIAM53021812EL"/>
    <s v="Pesquera Diamante S.A."/>
    <x v="147"/>
    <x v="147"/>
    <s v="C.T. Pisco Sur"/>
    <x v="448"/>
    <x v="0"/>
    <x v="0"/>
    <x v="340"/>
    <x v="0"/>
    <s v="Instalado"/>
    <s v="Inoperativo"/>
    <s v="Autoproductor"/>
    <x v="2"/>
    <x v="0"/>
    <x v="0"/>
    <x v="0"/>
    <s v="Privado"/>
    <s v="ICA"/>
    <s v="ICA"/>
    <s v="PISCO"/>
    <s v="PISCO"/>
    <n v="0"/>
    <x v="0"/>
    <n v="0"/>
    <x v="0"/>
    <n v="0"/>
    <x v="0"/>
    <x v="0"/>
    <n v="0"/>
    <n v="0"/>
    <m/>
    <n v="9.4166666666666669E-3"/>
    <n v="8.3333333333333332E-3"/>
    <n v="7.6479999999999997"/>
    <n v="0"/>
    <n v="57"/>
    <s v="ESTIMADO"/>
    <m/>
  </r>
  <r>
    <s v="20"/>
    <x v="8"/>
    <s v="PEDIAM"/>
    <s v="53021812"/>
    <s v="53021812"/>
    <x v="0"/>
    <m/>
    <m/>
    <n v="0.113"/>
    <n v="0.1"/>
    <m/>
    <m/>
    <n v="0"/>
    <m/>
    <m/>
    <m/>
    <m/>
    <m/>
    <x v="0"/>
    <s v="PEDIAM53021812EL"/>
    <s v="Pesquera Diamante S.A."/>
    <x v="147"/>
    <x v="147"/>
    <s v="C.T. Pisco Sur"/>
    <x v="448"/>
    <x v="0"/>
    <x v="0"/>
    <x v="340"/>
    <x v="0"/>
    <s v="Instalado"/>
    <s v="Inoperativo"/>
    <s v="Autoproductor"/>
    <x v="2"/>
    <x v="0"/>
    <x v="0"/>
    <x v="0"/>
    <s v="Privado"/>
    <s v="ICA"/>
    <s v="ICA"/>
    <s v="PISCO"/>
    <s v="PISCO"/>
    <n v="0"/>
    <x v="0"/>
    <n v="0"/>
    <x v="0"/>
    <n v="0"/>
    <x v="0"/>
    <x v="0"/>
    <n v="0"/>
    <n v="0"/>
    <m/>
    <n v="9.4166666666666669E-3"/>
    <n v="8.3333333333333332E-3"/>
    <n v="7.6479999999999997"/>
    <n v="0"/>
    <n v="57"/>
    <s v="ESTIMADO"/>
    <m/>
  </r>
  <r>
    <s v="20"/>
    <x v="9"/>
    <s v="PEDIAM"/>
    <s v="53021812"/>
    <s v="53021812"/>
    <x v="0"/>
    <m/>
    <m/>
    <n v="0.113"/>
    <n v="0.1"/>
    <m/>
    <m/>
    <n v="0"/>
    <m/>
    <m/>
    <m/>
    <m/>
    <m/>
    <x v="0"/>
    <s v="PEDIAM53021812EL"/>
    <s v="Pesquera Diamante S.A."/>
    <x v="147"/>
    <x v="147"/>
    <s v="C.T. Pisco Sur"/>
    <x v="448"/>
    <x v="0"/>
    <x v="0"/>
    <x v="340"/>
    <x v="0"/>
    <s v="Instalado"/>
    <s v="Inoperativo"/>
    <s v="Autoproductor"/>
    <x v="2"/>
    <x v="0"/>
    <x v="0"/>
    <x v="0"/>
    <s v="Privado"/>
    <s v="ICA"/>
    <s v="ICA"/>
    <s v="PISCO"/>
    <s v="PISCO"/>
    <n v="0"/>
    <x v="0"/>
    <n v="0"/>
    <x v="0"/>
    <n v="0"/>
    <x v="0"/>
    <x v="0"/>
    <n v="0"/>
    <n v="0"/>
    <m/>
    <n v="9.4166666666666669E-3"/>
    <n v="8.3333333333333332E-3"/>
    <n v="7.6479999999999997"/>
    <n v="0"/>
    <n v="57"/>
    <s v="ESTIMADO"/>
    <m/>
  </r>
  <r>
    <s v="20"/>
    <x v="10"/>
    <s v="PEDIAM"/>
    <s v="53021812"/>
    <s v="53021812"/>
    <x v="0"/>
    <m/>
    <m/>
    <n v="0.113"/>
    <n v="0.1"/>
    <m/>
    <m/>
    <n v="0"/>
    <m/>
    <m/>
    <m/>
    <m/>
    <m/>
    <x v="0"/>
    <s v="PEDIAM53021812EL"/>
    <s v="Pesquera Diamante S.A."/>
    <x v="147"/>
    <x v="147"/>
    <s v="C.T. Pisco Sur"/>
    <x v="448"/>
    <x v="0"/>
    <x v="0"/>
    <x v="340"/>
    <x v="0"/>
    <s v="Instalado"/>
    <s v="Inoperativo"/>
    <s v="Autoproductor"/>
    <x v="2"/>
    <x v="0"/>
    <x v="0"/>
    <x v="0"/>
    <s v="Privado"/>
    <s v="ICA"/>
    <s v="ICA"/>
    <s v="PISCO"/>
    <s v="PISCO"/>
    <n v="0"/>
    <x v="0"/>
    <n v="0"/>
    <x v="0"/>
    <n v="0"/>
    <x v="0"/>
    <x v="0"/>
    <n v="0"/>
    <n v="0"/>
    <m/>
    <n v="9.4166666666666669E-3"/>
    <n v="8.3333333333333332E-3"/>
    <n v="7.6479999999999997"/>
    <n v="0"/>
    <n v="57"/>
    <s v="ESTIMADO"/>
    <m/>
  </r>
  <r>
    <s v="20"/>
    <x v="11"/>
    <s v="PEDIAM"/>
    <s v="53021812"/>
    <s v="53021812"/>
    <x v="0"/>
    <m/>
    <m/>
    <n v="0.113"/>
    <n v="0.1"/>
    <m/>
    <m/>
    <n v="0"/>
    <m/>
    <m/>
    <m/>
    <m/>
    <m/>
    <x v="0"/>
    <s v="PEDIAM53021812EL"/>
    <s v="Pesquera Diamante S.A."/>
    <x v="147"/>
    <x v="147"/>
    <s v="C.T. Pisco Sur"/>
    <x v="448"/>
    <x v="0"/>
    <x v="0"/>
    <x v="340"/>
    <x v="0"/>
    <s v="Instalado"/>
    <s v="Inoperativo"/>
    <s v="Autoproductor"/>
    <x v="2"/>
    <x v="0"/>
    <x v="0"/>
    <x v="0"/>
    <s v="Privado"/>
    <s v="ICA"/>
    <s v="ICA"/>
    <s v="PISCO"/>
    <s v="PISCO"/>
    <n v="0"/>
    <x v="0"/>
    <n v="0"/>
    <x v="0"/>
    <n v="0"/>
    <x v="0"/>
    <x v="0"/>
    <n v="0"/>
    <n v="0"/>
    <m/>
    <n v="9.4166666666666669E-3"/>
    <n v="8.3333333333333332E-3"/>
    <n v="7.6479999999999997"/>
    <n v="0"/>
    <n v="57"/>
    <s v="ESTIMADO"/>
    <m/>
  </r>
  <r>
    <s v="20"/>
    <x v="0"/>
    <s v="PEDIAM"/>
    <s v="33099700"/>
    <s v="33099700"/>
    <x v="0"/>
    <m/>
    <m/>
    <n v="2.94"/>
    <n v="2.4"/>
    <m/>
    <m/>
    <n v="0"/>
    <m/>
    <m/>
    <m/>
    <m/>
    <m/>
    <x v="0"/>
    <s v="PEDIAM33099700EL"/>
    <s v="Pesquera Diamante S.A."/>
    <x v="147"/>
    <x v="147"/>
    <s v="C.T. Samanco"/>
    <x v="449"/>
    <x v="0"/>
    <x v="0"/>
    <x v="340"/>
    <x v="0"/>
    <s v="Instalado"/>
    <s v="Inoperativo"/>
    <s v="Autoproductor"/>
    <x v="2"/>
    <x v="0"/>
    <x v="0"/>
    <x v="0"/>
    <s v="Privado"/>
    <s v="ANCASH"/>
    <s v="ANCASH"/>
    <s v="SANTA"/>
    <s v="SAMANCO"/>
    <n v="0"/>
    <x v="0"/>
    <n v="0"/>
    <x v="0"/>
    <n v="0"/>
    <x v="0"/>
    <x v="0"/>
    <n v="0"/>
    <n v="0"/>
    <m/>
    <n v="0.245"/>
    <n v="0.19999999999999998"/>
    <n v="7.6479999999999997"/>
    <n v="0"/>
    <n v="57"/>
    <s v="ESTIMADO"/>
    <m/>
  </r>
  <r>
    <s v="20"/>
    <x v="1"/>
    <s v="PEDIAM"/>
    <s v="33099700"/>
    <s v="33099700"/>
    <x v="0"/>
    <m/>
    <m/>
    <n v="2.94"/>
    <n v="2.4"/>
    <m/>
    <m/>
    <n v="0"/>
    <m/>
    <m/>
    <m/>
    <m/>
    <m/>
    <x v="0"/>
    <s v="PEDIAM33099700EL"/>
    <s v="Pesquera Diamante S.A."/>
    <x v="147"/>
    <x v="147"/>
    <s v="C.T. Samanco"/>
    <x v="449"/>
    <x v="0"/>
    <x v="0"/>
    <x v="340"/>
    <x v="0"/>
    <s v="Instalado"/>
    <s v="Inoperativo"/>
    <s v="Autoproductor"/>
    <x v="2"/>
    <x v="0"/>
    <x v="0"/>
    <x v="0"/>
    <s v="Privado"/>
    <s v="ANCASH"/>
    <s v="ANCASH"/>
    <s v="SANTA"/>
    <s v="SAMANCO"/>
    <n v="0"/>
    <x v="0"/>
    <n v="0"/>
    <x v="0"/>
    <n v="0"/>
    <x v="0"/>
    <x v="0"/>
    <n v="0"/>
    <n v="0"/>
    <m/>
    <n v="0.245"/>
    <n v="0.19999999999999998"/>
    <n v="7.6479999999999997"/>
    <n v="0"/>
    <n v="57"/>
    <s v="ESTIMADO"/>
    <m/>
  </r>
  <r>
    <s v="20"/>
    <x v="2"/>
    <s v="PEDIAM"/>
    <s v="33099700"/>
    <s v="33099700"/>
    <x v="0"/>
    <m/>
    <m/>
    <n v="2.94"/>
    <n v="2.4"/>
    <m/>
    <m/>
    <n v="0"/>
    <m/>
    <m/>
    <m/>
    <m/>
    <m/>
    <x v="0"/>
    <s v="PEDIAM33099700EL"/>
    <s v="Pesquera Diamante S.A."/>
    <x v="147"/>
    <x v="147"/>
    <s v="C.T. Samanco"/>
    <x v="449"/>
    <x v="0"/>
    <x v="0"/>
    <x v="340"/>
    <x v="0"/>
    <s v="Instalado"/>
    <s v="Inoperativo"/>
    <s v="Autoproductor"/>
    <x v="2"/>
    <x v="0"/>
    <x v="0"/>
    <x v="0"/>
    <s v="Privado"/>
    <s v="ANCASH"/>
    <s v="ANCASH"/>
    <s v="SANTA"/>
    <s v="SAMANCO"/>
    <n v="0"/>
    <x v="0"/>
    <n v="0"/>
    <x v="0"/>
    <n v="0"/>
    <x v="0"/>
    <x v="0"/>
    <n v="0"/>
    <n v="0"/>
    <m/>
    <n v="0.245"/>
    <n v="0.19999999999999998"/>
    <n v="7.6479999999999997"/>
    <n v="0"/>
    <n v="57"/>
    <s v="ESTIMADO"/>
    <m/>
  </r>
  <r>
    <s v="20"/>
    <x v="3"/>
    <s v="PEDIAM"/>
    <s v="33099700"/>
    <s v="33099700"/>
    <x v="0"/>
    <m/>
    <m/>
    <n v="2.94"/>
    <n v="2.4"/>
    <m/>
    <m/>
    <n v="0"/>
    <m/>
    <m/>
    <m/>
    <m/>
    <m/>
    <x v="0"/>
    <s v="PEDIAM33099700EL"/>
    <s v="Pesquera Diamante S.A."/>
    <x v="147"/>
    <x v="147"/>
    <s v="C.T. Samanco"/>
    <x v="449"/>
    <x v="0"/>
    <x v="0"/>
    <x v="340"/>
    <x v="0"/>
    <s v="Instalado"/>
    <s v="Inoperativo"/>
    <s v="Autoproductor"/>
    <x v="2"/>
    <x v="0"/>
    <x v="0"/>
    <x v="0"/>
    <s v="Privado"/>
    <s v="ANCASH"/>
    <s v="ANCASH"/>
    <s v="SANTA"/>
    <s v="SAMANCO"/>
    <n v="0"/>
    <x v="0"/>
    <n v="0"/>
    <x v="0"/>
    <n v="0"/>
    <x v="0"/>
    <x v="0"/>
    <n v="0"/>
    <n v="0"/>
    <m/>
    <n v="0.245"/>
    <n v="0.19999999999999998"/>
    <n v="7.6479999999999997"/>
    <n v="0"/>
    <n v="57"/>
    <s v="ESTIMADO"/>
    <m/>
  </r>
  <r>
    <s v="20"/>
    <x v="4"/>
    <s v="PEDIAM"/>
    <s v="33099700"/>
    <s v="33099700"/>
    <x v="0"/>
    <m/>
    <m/>
    <n v="2.94"/>
    <n v="2.4"/>
    <m/>
    <m/>
    <n v="0"/>
    <m/>
    <m/>
    <m/>
    <m/>
    <m/>
    <x v="0"/>
    <s v="PEDIAM33099700EL"/>
    <s v="Pesquera Diamante S.A."/>
    <x v="147"/>
    <x v="147"/>
    <s v="C.T. Samanco"/>
    <x v="449"/>
    <x v="0"/>
    <x v="0"/>
    <x v="340"/>
    <x v="0"/>
    <s v="Instalado"/>
    <s v="Inoperativo"/>
    <s v="Autoproductor"/>
    <x v="2"/>
    <x v="0"/>
    <x v="0"/>
    <x v="0"/>
    <s v="Privado"/>
    <s v="ANCASH"/>
    <s v="ANCASH"/>
    <s v="SANTA"/>
    <s v="SAMANCO"/>
    <n v="0"/>
    <x v="0"/>
    <n v="0"/>
    <x v="0"/>
    <n v="0"/>
    <x v="0"/>
    <x v="0"/>
    <n v="0"/>
    <n v="0"/>
    <m/>
    <n v="0.245"/>
    <n v="0.19999999999999998"/>
    <n v="7.6479999999999997"/>
    <n v="0"/>
    <n v="57"/>
    <s v="ESTIMADO"/>
    <m/>
  </r>
  <r>
    <s v="20"/>
    <x v="5"/>
    <s v="PEDIAM"/>
    <s v="33099700"/>
    <s v="33099700"/>
    <x v="0"/>
    <m/>
    <m/>
    <n v="2.94"/>
    <n v="2.4"/>
    <m/>
    <m/>
    <n v="0"/>
    <m/>
    <m/>
    <m/>
    <m/>
    <m/>
    <x v="0"/>
    <s v="PEDIAM33099700EL"/>
    <s v="Pesquera Diamante S.A."/>
    <x v="147"/>
    <x v="147"/>
    <s v="C.T. Samanco"/>
    <x v="449"/>
    <x v="0"/>
    <x v="0"/>
    <x v="340"/>
    <x v="0"/>
    <s v="Instalado"/>
    <s v="Inoperativo"/>
    <s v="Autoproductor"/>
    <x v="2"/>
    <x v="0"/>
    <x v="0"/>
    <x v="0"/>
    <s v="Privado"/>
    <s v="ANCASH"/>
    <s v="ANCASH"/>
    <s v="SANTA"/>
    <s v="SAMANCO"/>
    <n v="0"/>
    <x v="0"/>
    <n v="0"/>
    <x v="0"/>
    <n v="0"/>
    <x v="0"/>
    <x v="0"/>
    <n v="0"/>
    <n v="0"/>
    <m/>
    <n v="0.245"/>
    <n v="0.19999999999999998"/>
    <n v="7.6479999999999997"/>
    <n v="0"/>
    <n v="57"/>
    <s v="ESTIMADO"/>
    <m/>
  </r>
  <r>
    <s v="20"/>
    <x v="6"/>
    <s v="PEDIAM"/>
    <s v="33099700"/>
    <s v="33099700"/>
    <x v="0"/>
    <m/>
    <m/>
    <n v="2.94"/>
    <n v="2.4"/>
    <m/>
    <m/>
    <n v="0"/>
    <m/>
    <m/>
    <m/>
    <m/>
    <m/>
    <x v="0"/>
    <s v="PEDIAM33099700EL"/>
    <s v="Pesquera Diamante S.A."/>
    <x v="147"/>
    <x v="147"/>
    <s v="C.T. Samanco"/>
    <x v="449"/>
    <x v="0"/>
    <x v="0"/>
    <x v="340"/>
    <x v="0"/>
    <s v="Instalado"/>
    <s v="Inoperativo"/>
    <s v="Autoproductor"/>
    <x v="2"/>
    <x v="0"/>
    <x v="0"/>
    <x v="0"/>
    <s v="Privado"/>
    <s v="ANCASH"/>
    <s v="ANCASH"/>
    <s v="SANTA"/>
    <s v="SAMANCO"/>
    <n v="0"/>
    <x v="0"/>
    <n v="0"/>
    <x v="0"/>
    <n v="0"/>
    <x v="0"/>
    <x v="0"/>
    <n v="0"/>
    <n v="0"/>
    <m/>
    <n v="0.245"/>
    <n v="0.19999999999999998"/>
    <n v="7.6479999999999997"/>
    <n v="0"/>
    <n v="57"/>
    <s v="ESTIMADO"/>
    <m/>
  </r>
  <r>
    <s v="20"/>
    <x v="7"/>
    <s v="PEDIAM"/>
    <s v="33099700"/>
    <s v="33099700"/>
    <x v="0"/>
    <m/>
    <m/>
    <n v="2.94"/>
    <n v="2.4"/>
    <m/>
    <m/>
    <n v="0"/>
    <m/>
    <m/>
    <m/>
    <m/>
    <m/>
    <x v="0"/>
    <s v="PEDIAM33099700EL"/>
    <s v="Pesquera Diamante S.A."/>
    <x v="147"/>
    <x v="147"/>
    <s v="C.T. Samanco"/>
    <x v="449"/>
    <x v="0"/>
    <x v="0"/>
    <x v="340"/>
    <x v="0"/>
    <s v="Instalado"/>
    <s v="Inoperativo"/>
    <s v="Autoproductor"/>
    <x v="2"/>
    <x v="0"/>
    <x v="0"/>
    <x v="0"/>
    <s v="Privado"/>
    <s v="ANCASH"/>
    <s v="ANCASH"/>
    <s v="SANTA"/>
    <s v="SAMANCO"/>
    <n v="0"/>
    <x v="0"/>
    <n v="0"/>
    <x v="0"/>
    <n v="0"/>
    <x v="0"/>
    <x v="0"/>
    <n v="0"/>
    <n v="0"/>
    <m/>
    <n v="0.245"/>
    <n v="0.19999999999999998"/>
    <n v="7.6479999999999997"/>
    <n v="0"/>
    <n v="57"/>
    <s v="ESTIMADO"/>
    <m/>
  </r>
  <r>
    <s v="20"/>
    <x v="8"/>
    <s v="PEDIAM"/>
    <s v="33099700"/>
    <s v="33099700"/>
    <x v="0"/>
    <m/>
    <m/>
    <n v="2.94"/>
    <n v="2.4"/>
    <m/>
    <m/>
    <n v="0"/>
    <m/>
    <m/>
    <m/>
    <m/>
    <m/>
    <x v="0"/>
    <s v="PEDIAM33099700EL"/>
    <s v="Pesquera Diamante S.A."/>
    <x v="147"/>
    <x v="147"/>
    <s v="C.T. Samanco"/>
    <x v="449"/>
    <x v="0"/>
    <x v="0"/>
    <x v="340"/>
    <x v="0"/>
    <s v="Instalado"/>
    <s v="Inoperativo"/>
    <s v="Autoproductor"/>
    <x v="2"/>
    <x v="0"/>
    <x v="0"/>
    <x v="0"/>
    <s v="Privado"/>
    <s v="ANCASH"/>
    <s v="ANCASH"/>
    <s v="SANTA"/>
    <s v="SAMANCO"/>
    <n v="0"/>
    <x v="0"/>
    <n v="0"/>
    <x v="0"/>
    <n v="0"/>
    <x v="0"/>
    <x v="0"/>
    <n v="0"/>
    <n v="0"/>
    <m/>
    <n v="0.245"/>
    <n v="0.19999999999999998"/>
    <n v="7.6479999999999997"/>
    <n v="0"/>
    <n v="57"/>
    <s v="ESTIMADO"/>
    <m/>
  </r>
  <r>
    <s v="20"/>
    <x v="9"/>
    <s v="PEDIAM"/>
    <s v="33099700"/>
    <s v="33099700"/>
    <x v="0"/>
    <m/>
    <m/>
    <n v="2.94"/>
    <n v="2.4"/>
    <m/>
    <m/>
    <n v="0"/>
    <m/>
    <m/>
    <m/>
    <m/>
    <m/>
    <x v="0"/>
    <s v="PEDIAM33099700EL"/>
    <s v="Pesquera Diamante S.A."/>
    <x v="147"/>
    <x v="147"/>
    <s v="C.T. Samanco"/>
    <x v="449"/>
    <x v="0"/>
    <x v="0"/>
    <x v="340"/>
    <x v="0"/>
    <s v="Instalado"/>
    <s v="Inoperativo"/>
    <s v="Autoproductor"/>
    <x v="2"/>
    <x v="0"/>
    <x v="0"/>
    <x v="0"/>
    <s v="Privado"/>
    <s v="ANCASH"/>
    <s v="ANCASH"/>
    <s v="SANTA"/>
    <s v="SAMANCO"/>
    <n v="0"/>
    <x v="0"/>
    <n v="0"/>
    <x v="0"/>
    <n v="0"/>
    <x v="0"/>
    <x v="0"/>
    <n v="0"/>
    <n v="0"/>
    <m/>
    <n v="0.245"/>
    <n v="0.19999999999999998"/>
    <n v="7.6479999999999997"/>
    <n v="0"/>
    <n v="57"/>
    <s v="ESTIMADO"/>
    <m/>
  </r>
  <r>
    <s v="20"/>
    <x v="10"/>
    <s v="PEDIAM"/>
    <s v="33099700"/>
    <s v="33099700"/>
    <x v="0"/>
    <m/>
    <m/>
    <n v="2.94"/>
    <n v="2.4"/>
    <m/>
    <m/>
    <n v="0"/>
    <m/>
    <m/>
    <m/>
    <m/>
    <m/>
    <x v="0"/>
    <s v="PEDIAM33099700EL"/>
    <s v="Pesquera Diamante S.A."/>
    <x v="147"/>
    <x v="147"/>
    <s v="C.T. Samanco"/>
    <x v="449"/>
    <x v="0"/>
    <x v="0"/>
    <x v="340"/>
    <x v="0"/>
    <s v="Instalado"/>
    <s v="Inoperativo"/>
    <s v="Autoproductor"/>
    <x v="2"/>
    <x v="0"/>
    <x v="0"/>
    <x v="0"/>
    <s v="Privado"/>
    <s v="ANCASH"/>
    <s v="ANCASH"/>
    <s v="SANTA"/>
    <s v="SAMANCO"/>
    <n v="0"/>
    <x v="0"/>
    <n v="0"/>
    <x v="0"/>
    <n v="0"/>
    <x v="0"/>
    <x v="0"/>
    <n v="0"/>
    <n v="0"/>
    <m/>
    <n v="0.245"/>
    <n v="0.19999999999999998"/>
    <n v="7.6479999999999997"/>
    <n v="0"/>
    <n v="57"/>
    <s v="ESTIMADO"/>
    <m/>
  </r>
  <r>
    <s v="20"/>
    <x v="11"/>
    <s v="PEDIAM"/>
    <s v="33099700"/>
    <s v="33099700"/>
    <x v="0"/>
    <m/>
    <m/>
    <n v="2.94"/>
    <n v="2.4"/>
    <m/>
    <m/>
    <n v="0"/>
    <m/>
    <m/>
    <m/>
    <m/>
    <m/>
    <x v="0"/>
    <s v="PEDIAM33099700EL"/>
    <s v="Pesquera Diamante S.A."/>
    <x v="147"/>
    <x v="147"/>
    <s v="C.T. Samanco"/>
    <x v="449"/>
    <x v="0"/>
    <x v="0"/>
    <x v="340"/>
    <x v="0"/>
    <s v="Instalado"/>
    <s v="Inoperativo"/>
    <s v="Autoproductor"/>
    <x v="2"/>
    <x v="0"/>
    <x v="0"/>
    <x v="0"/>
    <s v="Privado"/>
    <s v="ANCASH"/>
    <s v="ANCASH"/>
    <s v="SANTA"/>
    <s v="SAMANCO"/>
    <n v="0"/>
    <x v="0"/>
    <n v="0"/>
    <x v="0"/>
    <n v="0"/>
    <x v="0"/>
    <x v="0"/>
    <n v="0"/>
    <n v="0"/>
    <m/>
    <n v="0.245"/>
    <n v="0.19999999999999998"/>
    <n v="7.6479999999999997"/>
    <n v="0"/>
    <n v="57"/>
    <s v="ESTIMADO"/>
    <m/>
  </r>
  <r>
    <s v="20"/>
    <x v="0"/>
    <s v="PEDIAM"/>
    <s v="53021512"/>
    <s v="53021512"/>
    <x v="0"/>
    <m/>
    <m/>
    <n v="3.45"/>
    <n v="3.3"/>
    <m/>
    <m/>
    <n v="0"/>
    <m/>
    <m/>
    <m/>
    <m/>
    <m/>
    <x v="0"/>
    <s v="PEDIAM53021512EL"/>
    <s v="Pesquera Diamante S.A."/>
    <x v="147"/>
    <x v="147"/>
    <s v="C.T. Supe"/>
    <x v="450"/>
    <x v="0"/>
    <x v="0"/>
    <x v="340"/>
    <x v="0"/>
    <s v="Instalado"/>
    <s v="Operativo"/>
    <s v="Autoproductor"/>
    <x v="2"/>
    <x v="0"/>
    <x v="0"/>
    <x v="0"/>
    <s v="Privado"/>
    <s v="LIMA"/>
    <s v="LIMA"/>
    <s v="BARRANCA"/>
    <s v="SUPE"/>
    <n v="0"/>
    <x v="0"/>
    <n v="0"/>
    <x v="0"/>
    <n v="0"/>
    <x v="0"/>
    <x v="0"/>
    <n v="0"/>
    <n v="0"/>
    <m/>
    <n v="0.28750000000000003"/>
    <n v="0.27499999999999997"/>
    <n v="7.6479999999999997"/>
    <n v="0"/>
    <n v="57"/>
    <s v="ESTIMADO"/>
    <m/>
  </r>
  <r>
    <s v="20"/>
    <x v="1"/>
    <s v="PEDIAM"/>
    <s v="53021512"/>
    <s v="53021512"/>
    <x v="0"/>
    <m/>
    <m/>
    <n v="3.45"/>
    <n v="3.3"/>
    <m/>
    <m/>
    <n v="0"/>
    <m/>
    <m/>
    <m/>
    <m/>
    <m/>
    <x v="0"/>
    <s v="PEDIAM53021512EL"/>
    <s v="Pesquera Diamante S.A."/>
    <x v="147"/>
    <x v="147"/>
    <s v="C.T. Supe"/>
    <x v="450"/>
    <x v="0"/>
    <x v="0"/>
    <x v="340"/>
    <x v="0"/>
    <s v="Instalado"/>
    <s v="Operativo"/>
    <s v="Autoproductor"/>
    <x v="2"/>
    <x v="0"/>
    <x v="0"/>
    <x v="0"/>
    <s v="Privado"/>
    <s v="LIMA"/>
    <s v="LIMA"/>
    <s v="BARRANCA"/>
    <s v="SUPE"/>
    <n v="0"/>
    <x v="0"/>
    <n v="0"/>
    <x v="0"/>
    <n v="0"/>
    <x v="0"/>
    <x v="0"/>
    <n v="0"/>
    <n v="0"/>
    <m/>
    <n v="0.28750000000000003"/>
    <n v="0.27499999999999997"/>
    <n v="7.6479999999999997"/>
    <n v="0"/>
    <n v="57"/>
    <s v="ESTIMADO"/>
    <m/>
  </r>
  <r>
    <s v="20"/>
    <x v="2"/>
    <s v="PEDIAM"/>
    <s v="53021512"/>
    <s v="53021512"/>
    <x v="0"/>
    <m/>
    <m/>
    <n v="3.45"/>
    <n v="3.3"/>
    <m/>
    <m/>
    <n v="0"/>
    <m/>
    <m/>
    <m/>
    <m/>
    <m/>
    <x v="0"/>
    <s v="PEDIAM53021512EL"/>
    <s v="Pesquera Diamante S.A."/>
    <x v="147"/>
    <x v="147"/>
    <s v="C.T. Supe"/>
    <x v="450"/>
    <x v="0"/>
    <x v="0"/>
    <x v="340"/>
    <x v="0"/>
    <s v="Instalado"/>
    <s v="Operativo"/>
    <s v="Autoproductor"/>
    <x v="2"/>
    <x v="0"/>
    <x v="0"/>
    <x v="0"/>
    <s v="Privado"/>
    <s v="LIMA"/>
    <s v="LIMA"/>
    <s v="BARRANCA"/>
    <s v="SUPE"/>
    <n v="0"/>
    <x v="0"/>
    <n v="0"/>
    <x v="0"/>
    <n v="0"/>
    <x v="0"/>
    <x v="0"/>
    <n v="0"/>
    <n v="0"/>
    <m/>
    <n v="0.28750000000000003"/>
    <n v="0.27499999999999997"/>
    <n v="7.6479999999999997"/>
    <n v="0"/>
    <n v="57"/>
    <s v="ESTIMADO"/>
    <m/>
  </r>
  <r>
    <s v="20"/>
    <x v="3"/>
    <s v="PEDIAM"/>
    <s v="53021512"/>
    <s v="53021512"/>
    <x v="0"/>
    <m/>
    <m/>
    <n v="3.45"/>
    <n v="3.3"/>
    <m/>
    <m/>
    <n v="0"/>
    <m/>
    <m/>
    <m/>
    <m/>
    <m/>
    <x v="0"/>
    <s v="PEDIAM53021512EL"/>
    <s v="Pesquera Diamante S.A."/>
    <x v="147"/>
    <x v="147"/>
    <s v="C.T. Supe"/>
    <x v="450"/>
    <x v="0"/>
    <x v="0"/>
    <x v="340"/>
    <x v="0"/>
    <s v="Instalado"/>
    <s v="Operativo"/>
    <s v="Autoproductor"/>
    <x v="2"/>
    <x v="0"/>
    <x v="0"/>
    <x v="0"/>
    <s v="Privado"/>
    <s v="LIMA"/>
    <s v="LIMA"/>
    <s v="BARRANCA"/>
    <s v="SUPE"/>
    <n v="0"/>
    <x v="0"/>
    <n v="0"/>
    <x v="0"/>
    <n v="0"/>
    <x v="0"/>
    <x v="0"/>
    <n v="0"/>
    <n v="0"/>
    <m/>
    <n v="0.28750000000000003"/>
    <n v="0.27499999999999997"/>
    <n v="7.6479999999999997"/>
    <n v="0"/>
    <n v="57"/>
    <s v="ESTIMADO"/>
    <m/>
  </r>
  <r>
    <s v="20"/>
    <x v="4"/>
    <s v="PEDIAM"/>
    <s v="53021512"/>
    <s v="53021512"/>
    <x v="0"/>
    <m/>
    <m/>
    <n v="3.45"/>
    <n v="3.3"/>
    <m/>
    <m/>
    <n v="0"/>
    <m/>
    <m/>
    <m/>
    <m/>
    <m/>
    <x v="0"/>
    <s v="PEDIAM53021512EL"/>
    <s v="Pesquera Diamante S.A."/>
    <x v="147"/>
    <x v="147"/>
    <s v="C.T. Supe"/>
    <x v="450"/>
    <x v="0"/>
    <x v="0"/>
    <x v="340"/>
    <x v="0"/>
    <s v="Instalado"/>
    <s v="Operativo"/>
    <s v="Autoproductor"/>
    <x v="2"/>
    <x v="0"/>
    <x v="0"/>
    <x v="0"/>
    <s v="Privado"/>
    <s v="LIMA"/>
    <s v="LIMA"/>
    <s v="BARRANCA"/>
    <s v="SUPE"/>
    <n v="0"/>
    <x v="0"/>
    <n v="0"/>
    <x v="0"/>
    <n v="0"/>
    <x v="0"/>
    <x v="0"/>
    <n v="0"/>
    <n v="0"/>
    <m/>
    <n v="0.28750000000000003"/>
    <n v="0.27499999999999997"/>
    <n v="7.6479999999999997"/>
    <n v="0"/>
    <n v="57"/>
    <s v="ESTIMADO"/>
    <m/>
  </r>
  <r>
    <s v="20"/>
    <x v="5"/>
    <s v="PEDIAM"/>
    <s v="53021512"/>
    <s v="53021512"/>
    <x v="0"/>
    <m/>
    <m/>
    <n v="3.45"/>
    <n v="3.3"/>
    <m/>
    <m/>
    <n v="0"/>
    <m/>
    <m/>
    <m/>
    <m/>
    <m/>
    <x v="0"/>
    <s v="PEDIAM53021512EL"/>
    <s v="Pesquera Diamante S.A."/>
    <x v="147"/>
    <x v="147"/>
    <s v="C.T. Supe"/>
    <x v="450"/>
    <x v="0"/>
    <x v="0"/>
    <x v="340"/>
    <x v="0"/>
    <s v="Instalado"/>
    <s v="Operativo"/>
    <s v="Autoproductor"/>
    <x v="2"/>
    <x v="0"/>
    <x v="0"/>
    <x v="0"/>
    <s v="Privado"/>
    <s v="LIMA"/>
    <s v="LIMA"/>
    <s v="BARRANCA"/>
    <s v="SUPE"/>
    <n v="0"/>
    <x v="0"/>
    <n v="0"/>
    <x v="0"/>
    <n v="0"/>
    <x v="0"/>
    <x v="0"/>
    <n v="0"/>
    <n v="0"/>
    <m/>
    <n v="0.28750000000000003"/>
    <n v="0.27499999999999997"/>
    <n v="7.6479999999999997"/>
    <n v="0"/>
    <n v="57"/>
    <s v="ESTIMADO"/>
    <m/>
  </r>
  <r>
    <s v="20"/>
    <x v="6"/>
    <s v="PEDIAM"/>
    <s v="53021512"/>
    <s v="53021512"/>
    <x v="0"/>
    <m/>
    <m/>
    <n v="3.45"/>
    <n v="3.3"/>
    <m/>
    <m/>
    <n v="0"/>
    <m/>
    <m/>
    <m/>
    <m/>
    <m/>
    <x v="0"/>
    <s v="PEDIAM53021512EL"/>
    <s v="Pesquera Diamante S.A."/>
    <x v="147"/>
    <x v="147"/>
    <s v="C.T. Supe"/>
    <x v="450"/>
    <x v="0"/>
    <x v="0"/>
    <x v="340"/>
    <x v="0"/>
    <s v="Instalado"/>
    <s v="Operativo"/>
    <s v="Autoproductor"/>
    <x v="2"/>
    <x v="0"/>
    <x v="0"/>
    <x v="0"/>
    <s v="Privado"/>
    <s v="LIMA"/>
    <s v="LIMA"/>
    <s v="BARRANCA"/>
    <s v="SUPE"/>
    <n v="0"/>
    <x v="0"/>
    <n v="0"/>
    <x v="0"/>
    <n v="0"/>
    <x v="0"/>
    <x v="0"/>
    <n v="0"/>
    <n v="0"/>
    <m/>
    <n v="0.28750000000000003"/>
    <n v="0.27499999999999997"/>
    <n v="7.6479999999999997"/>
    <n v="0"/>
    <n v="57"/>
    <s v="ESTIMADO"/>
    <m/>
  </r>
  <r>
    <s v="20"/>
    <x v="7"/>
    <s v="PEDIAM"/>
    <s v="53021512"/>
    <s v="53021512"/>
    <x v="0"/>
    <m/>
    <m/>
    <n v="3.45"/>
    <n v="3.3"/>
    <m/>
    <m/>
    <n v="0"/>
    <m/>
    <m/>
    <m/>
    <m/>
    <m/>
    <x v="0"/>
    <s v="PEDIAM53021512EL"/>
    <s v="Pesquera Diamante S.A."/>
    <x v="147"/>
    <x v="147"/>
    <s v="C.T. Supe"/>
    <x v="450"/>
    <x v="0"/>
    <x v="0"/>
    <x v="340"/>
    <x v="0"/>
    <s v="Instalado"/>
    <s v="Operativo"/>
    <s v="Autoproductor"/>
    <x v="2"/>
    <x v="0"/>
    <x v="0"/>
    <x v="0"/>
    <s v="Privado"/>
    <s v="LIMA"/>
    <s v="LIMA"/>
    <s v="BARRANCA"/>
    <s v="SUPE"/>
    <n v="0"/>
    <x v="0"/>
    <n v="0"/>
    <x v="0"/>
    <n v="0"/>
    <x v="0"/>
    <x v="0"/>
    <n v="0"/>
    <n v="0"/>
    <m/>
    <n v="0.28750000000000003"/>
    <n v="0.27499999999999997"/>
    <n v="7.6479999999999997"/>
    <n v="0"/>
    <n v="57"/>
    <s v="ESTIMADO"/>
    <m/>
  </r>
  <r>
    <s v="20"/>
    <x v="8"/>
    <s v="PEDIAM"/>
    <s v="53021512"/>
    <s v="53021512"/>
    <x v="0"/>
    <m/>
    <m/>
    <n v="3.45"/>
    <n v="3.3"/>
    <m/>
    <m/>
    <n v="0"/>
    <m/>
    <m/>
    <m/>
    <m/>
    <m/>
    <x v="0"/>
    <s v="PEDIAM53021512EL"/>
    <s v="Pesquera Diamante S.A."/>
    <x v="147"/>
    <x v="147"/>
    <s v="C.T. Supe"/>
    <x v="450"/>
    <x v="0"/>
    <x v="0"/>
    <x v="340"/>
    <x v="0"/>
    <s v="Instalado"/>
    <s v="Operativo"/>
    <s v="Autoproductor"/>
    <x v="2"/>
    <x v="0"/>
    <x v="0"/>
    <x v="0"/>
    <s v="Privado"/>
    <s v="LIMA"/>
    <s v="LIMA"/>
    <s v="BARRANCA"/>
    <s v="SUPE"/>
    <n v="0"/>
    <x v="0"/>
    <n v="0"/>
    <x v="0"/>
    <n v="0"/>
    <x v="0"/>
    <x v="0"/>
    <n v="0"/>
    <n v="0"/>
    <m/>
    <n v="0.28750000000000003"/>
    <n v="0.27499999999999997"/>
    <n v="7.6479999999999997"/>
    <n v="0"/>
    <n v="57"/>
    <s v="ESTIMADO"/>
    <m/>
  </r>
  <r>
    <s v="20"/>
    <x v="9"/>
    <s v="PEDIAM"/>
    <s v="53021512"/>
    <s v="53021512"/>
    <x v="0"/>
    <m/>
    <m/>
    <n v="3.45"/>
    <n v="3.3"/>
    <m/>
    <m/>
    <n v="0"/>
    <m/>
    <m/>
    <m/>
    <m/>
    <m/>
    <x v="0"/>
    <s v="PEDIAM53021512EL"/>
    <s v="Pesquera Diamante S.A."/>
    <x v="147"/>
    <x v="147"/>
    <s v="C.T. Supe"/>
    <x v="450"/>
    <x v="0"/>
    <x v="0"/>
    <x v="340"/>
    <x v="0"/>
    <s v="Instalado"/>
    <s v="Operativo"/>
    <s v="Autoproductor"/>
    <x v="2"/>
    <x v="0"/>
    <x v="0"/>
    <x v="0"/>
    <s v="Privado"/>
    <s v="LIMA"/>
    <s v="LIMA"/>
    <s v="BARRANCA"/>
    <s v="SUPE"/>
    <n v="0"/>
    <x v="0"/>
    <n v="0"/>
    <x v="0"/>
    <n v="0"/>
    <x v="0"/>
    <x v="0"/>
    <n v="0"/>
    <n v="0"/>
    <m/>
    <n v="0.28750000000000003"/>
    <n v="0.27499999999999997"/>
    <n v="7.6479999999999997"/>
    <n v="0"/>
    <n v="57"/>
    <s v="ESTIMADO"/>
    <m/>
  </r>
  <r>
    <s v="20"/>
    <x v="10"/>
    <s v="PEDIAM"/>
    <s v="53021512"/>
    <s v="53021512"/>
    <x v="0"/>
    <m/>
    <m/>
    <n v="3.45"/>
    <n v="3.3"/>
    <m/>
    <m/>
    <n v="0"/>
    <m/>
    <m/>
    <m/>
    <m/>
    <m/>
    <x v="0"/>
    <s v="PEDIAM53021512EL"/>
    <s v="Pesquera Diamante S.A."/>
    <x v="147"/>
    <x v="147"/>
    <s v="C.T. Supe"/>
    <x v="450"/>
    <x v="0"/>
    <x v="0"/>
    <x v="340"/>
    <x v="0"/>
    <s v="Instalado"/>
    <s v="Operativo"/>
    <s v="Autoproductor"/>
    <x v="2"/>
    <x v="0"/>
    <x v="0"/>
    <x v="0"/>
    <s v="Privado"/>
    <s v="LIMA"/>
    <s v="LIMA"/>
    <s v="BARRANCA"/>
    <s v="SUPE"/>
    <n v="0"/>
    <x v="0"/>
    <n v="0"/>
    <x v="0"/>
    <n v="0"/>
    <x v="0"/>
    <x v="0"/>
    <n v="0"/>
    <n v="0"/>
    <m/>
    <n v="0.28750000000000003"/>
    <n v="0.27499999999999997"/>
    <n v="7.6479999999999997"/>
    <n v="0"/>
    <n v="57"/>
    <s v="ESTIMADO"/>
    <m/>
  </r>
  <r>
    <s v="20"/>
    <x v="11"/>
    <s v="PEDIAM"/>
    <s v="53021512"/>
    <s v="53021512"/>
    <x v="0"/>
    <m/>
    <m/>
    <n v="3.45"/>
    <n v="3.3"/>
    <m/>
    <m/>
    <n v="0"/>
    <m/>
    <m/>
    <m/>
    <m/>
    <m/>
    <x v="0"/>
    <s v="PEDIAM53021512EL"/>
    <s v="Pesquera Diamante S.A."/>
    <x v="147"/>
    <x v="147"/>
    <s v="C.T. Supe"/>
    <x v="450"/>
    <x v="0"/>
    <x v="0"/>
    <x v="340"/>
    <x v="0"/>
    <s v="Instalado"/>
    <s v="Operativo"/>
    <s v="Autoproductor"/>
    <x v="2"/>
    <x v="0"/>
    <x v="0"/>
    <x v="0"/>
    <s v="Privado"/>
    <s v="LIMA"/>
    <s v="LIMA"/>
    <s v="BARRANCA"/>
    <s v="SUPE"/>
    <n v="0"/>
    <x v="0"/>
    <n v="0"/>
    <x v="0"/>
    <n v="0"/>
    <x v="0"/>
    <x v="0"/>
    <n v="0"/>
    <n v="0"/>
    <m/>
    <n v="0.28750000000000003"/>
    <n v="0.27499999999999997"/>
    <n v="7.6479999999999997"/>
    <n v="0"/>
    <n v="57"/>
    <s v="ESTIMADO"/>
    <m/>
  </r>
  <r>
    <s v="20"/>
    <x v="0"/>
    <s v="HAYDUK"/>
    <s v="53027320"/>
    <s v="53027320"/>
    <x v="0"/>
    <m/>
    <m/>
    <n v="3.45"/>
    <n v="2.8"/>
    <m/>
    <m/>
    <n v="0"/>
    <m/>
    <m/>
    <m/>
    <m/>
    <m/>
    <x v="0"/>
    <s v="HAYDUK53027320EL"/>
    <s v="Pesquera Hayduk S.A."/>
    <x v="148"/>
    <x v="148"/>
    <s v="C.T. Tambo de Mora"/>
    <x v="451"/>
    <x v="0"/>
    <x v="0"/>
    <x v="340"/>
    <x v="0"/>
    <s v="Instalado"/>
    <s v="Operativo"/>
    <s v="Autoproductor"/>
    <x v="2"/>
    <x v="0"/>
    <x v="0"/>
    <x v="0"/>
    <s v="Privado"/>
    <s v="ICA"/>
    <s v="ICA"/>
    <s v="CIHNCHA"/>
    <s v="TAMBO DE MORA"/>
    <n v="0"/>
    <x v="0"/>
    <n v="0"/>
    <x v="0"/>
    <n v="0"/>
    <x v="0"/>
    <x v="0"/>
    <n v="0"/>
    <n v="0"/>
    <m/>
    <n v="0.28750000000000003"/>
    <n v="0.23333333333333331"/>
    <n v="7.6479999999999997"/>
    <n v="0"/>
    <n v="58"/>
    <s v="ESTIMADO"/>
    <m/>
  </r>
  <r>
    <s v="20"/>
    <x v="1"/>
    <s v="HAYDUK"/>
    <s v="53027320"/>
    <s v="53027320"/>
    <x v="0"/>
    <m/>
    <m/>
    <n v="3.45"/>
    <n v="2.8"/>
    <m/>
    <m/>
    <n v="0"/>
    <m/>
    <m/>
    <m/>
    <m/>
    <m/>
    <x v="0"/>
    <s v="HAYDUK53027320EL"/>
    <s v="Pesquera Hayduk S.A."/>
    <x v="148"/>
    <x v="148"/>
    <s v="C.T. Tambo de Mora"/>
    <x v="451"/>
    <x v="0"/>
    <x v="0"/>
    <x v="340"/>
    <x v="0"/>
    <s v="Instalado"/>
    <s v="Operativo"/>
    <s v="Autoproductor"/>
    <x v="2"/>
    <x v="0"/>
    <x v="0"/>
    <x v="0"/>
    <s v="Privado"/>
    <s v="ICA"/>
    <s v="ICA"/>
    <s v="CIHNCHA"/>
    <s v="TAMBO DE MORA"/>
    <n v="0"/>
    <x v="0"/>
    <n v="0"/>
    <x v="0"/>
    <n v="0"/>
    <x v="0"/>
    <x v="0"/>
    <n v="0"/>
    <n v="0"/>
    <m/>
    <n v="0.28750000000000003"/>
    <n v="0.23333333333333331"/>
    <n v="7.6479999999999997"/>
    <n v="0"/>
    <n v="58"/>
    <s v="ESTIMADO"/>
    <m/>
  </r>
  <r>
    <s v="20"/>
    <x v="2"/>
    <s v="HAYDUK"/>
    <s v="53027320"/>
    <s v="53027320"/>
    <x v="0"/>
    <m/>
    <m/>
    <n v="3.45"/>
    <n v="2.8"/>
    <m/>
    <m/>
    <n v="0"/>
    <m/>
    <m/>
    <m/>
    <m/>
    <m/>
    <x v="0"/>
    <s v="HAYDUK53027320EL"/>
    <s v="Pesquera Hayduk S.A."/>
    <x v="148"/>
    <x v="148"/>
    <s v="C.T. Tambo de Mora"/>
    <x v="451"/>
    <x v="0"/>
    <x v="0"/>
    <x v="340"/>
    <x v="0"/>
    <s v="Instalado"/>
    <s v="Operativo"/>
    <s v="Autoproductor"/>
    <x v="2"/>
    <x v="0"/>
    <x v="0"/>
    <x v="0"/>
    <s v="Privado"/>
    <s v="ICA"/>
    <s v="ICA"/>
    <s v="CIHNCHA"/>
    <s v="TAMBO DE MORA"/>
    <n v="0"/>
    <x v="0"/>
    <n v="0"/>
    <x v="0"/>
    <n v="0"/>
    <x v="0"/>
    <x v="0"/>
    <n v="0"/>
    <n v="0"/>
    <m/>
    <n v="0.28750000000000003"/>
    <n v="0.23333333333333331"/>
    <n v="7.6479999999999997"/>
    <n v="0"/>
    <n v="58"/>
    <s v="ESTIMADO"/>
    <m/>
  </r>
  <r>
    <s v="20"/>
    <x v="3"/>
    <s v="HAYDUK"/>
    <s v="53027320"/>
    <s v="53027320"/>
    <x v="0"/>
    <m/>
    <m/>
    <n v="3.45"/>
    <n v="2.8"/>
    <m/>
    <m/>
    <n v="0"/>
    <m/>
    <m/>
    <m/>
    <m/>
    <m/>
    <x v="0"/>
    <s v="HAYDUK53027320EL"/>
    <s v="Pesquera Hayduk S.A."/>
    <x v="148"/>
    <x v="148"/>
    <s v="C.T. Tambo de Mora"/>
    <x v="451"/>
    <x v="0"/>
    <x v="0"/>
    <x v="340"/>
    <x v="0"/>
    <s v="Instalado"/>
    <s v="Operativo"/>
    <s v="Autoproductor"/>
    <x v="2"/>
    <x v="0"/>
    <x v="0"/>
    <x v="0"/>
    <s v="Privado"/>
    <s v="ICA"/>
    <s v="ICA"/>
    <s v="CIHNCHA"/>
    <s v="TAMBO DE MORA"/>
    <n v="0"/>
    <x v="0"/>
    <n v="0"/>
    <x v="0"/>
    <n v="0"/>
    <x v="0"/>
    <x v="0"/>
    <n v="0"/>
    <n v="0"/>
    <m/>
    <n v="0.28750000000000003"/>
    <n v="0.23333333333333331"/>
    <n v="7.6479999999999997"/>
    <n v="0"/>
    <n v="58"/>
    <s v="ESTIMADO"/>
    <m/>
  </r>
  <r>
    <s v="20"/>
    <x v="4"/>
    <s v="HAYDUK"/>
    <s v="53027320"/>
    <s v="53027320"/>
    <x v="0"/>
    <m/>
    <m/>
    <n v="3.45"/>
    <n v="2.8"/>
    <m/>
    <m/>
    <n v="0"/>
    <m/>
    <m/>
    <m/>
    <m/>
    <m/>
    <x v="0"/>
    <s v="HAYDUK53027320EL"/>
    <s v="Pesquera Hayduk S.A."/>
    <x v="148"/>
    <x v="148"/>
    <s v="C.T. Tambo de Mora"/>
    <x v="451"/>
    <x v="0"/>
    <x v="0"/>
    <x v="340"/>
    <x v="0"/>
    <s v="Instalado"/>
    <s v="Operativo"/>
    <s v="Autoproductor"/>
    <x v="2"/>
    <x v="0"/>
    <x v="0"/>
    <x v="0"/>
    <s v="Privado"/>
    <s v="ICA"/>
    <s v="ICA"/>
    <s v="CIHNCHA"/>
    <s v="TAMBO DE MORA"/>
    <n v="0"/>
    <x v="0"/>
    <n v="0"/>
    <x v="0"/>
    <n v="0"/>
    <x v="0"/>
    <x v="0"/>
    <n v="0"/>
    <n v="0"/>
    <m/>
    <n v="0.28750000000000003"/>
    <n v="0.23333333333333331"/>
    <n v="7.6479999999999997"/>
    <n v="0"/>
    <n v="58"/>
    <s v="ESTIMADO"/>
    <m/>
  </r>
  <r>
    <s v="20"/>
    <x v="5"/>
    <s v="HAYDUK"/>
    <s v="53027320"/>
    <s v="53027320"/>
    <x v="0"/>
    <m/>
    <m/>
    <n v="3.45"/>
    <n v="2.8"/>
    <m/>
    <m/>
    <n v="0"/>
    <m/>
    <m/>
    <m/>
    <m/>
    <m/>
    <x v="0"/>
    <s v="HAYDUK53027320EL"/>
    <s v="Pesquera Hayduk S.A."/>
    <x v="148"/>
    <x v="148"/>
    <s v="C.T. Tambo de Mora"/>
    <x v="451"/>
    <x v="0"/>
    <x v="0"/>
    <x v="340"/>
    <x v="0"/>
    <s v="Instalado"/>
    <s v="Operativo"/>
    <s v="Autoproductor"/>
    <x v="2"/>
    <x v="0"/>
    <x v="0"/>
    <x v="0"/>
    <s v="Privado"/>
    <s v="ICA"/>
    <s v="ICA"/>
    <s v="CIHNCHA"/>
    <s v="TAMBO DE MORA"/>
    <n v="0"/>
    <x v="0"/>
    <n v="0"/>
    <x v="0"/>
    <n v="0"/>
    <x v="0"/>
    <x v="0"/>
    <n v="0"/>
    <n v="0"/>
    <m/>
    <n v="0.28750000000000003"/>
    <n v="0.23333333333333331"/>
    <n v="7.6479999999999997"/>
    <n v="0"/>
    <n v="58"/>
    <s v="ESTIMADO"/>
    <m/>
  </r>
  <r>
    <s v="20"/>
    <x v="6"/>
    <s v="HAYDUK"/>
    <s v="53027320"/>
    <s v="53027320"/>
    <x v="0"/>
    <m/>
    <m/>
    <n v="3.45"/>
    <n v="2.8"/>
    <m/>
    <m/>
    <n v="0"/>
    <m/>
    <m/>
    <m/>
    <m/>
    <m/>
    <x v="0"/>
    <s v="HAYDUK53027320EL"/>
    <s v="Pesquera Hayduk S.A."/>
    <x v="148"/>
    <x v="148"/>
    <s v="C.T. Tambo de Mora"/>
    <x v="451"/>
    <x v="0"/>
    <x v="0"/>
    <x v="340"/>
    <x v="0"/>
    <s v="Instalado"/>
    <s v="Operativo"/>
    <s v="Autoproductor"/>
    <x v="2"/>
    <x v="0"/>
    <x v="0"/>
    <x v="0"/>
    <s v="Privado"/>
    <s v="ICA"/>
    <s v="ICA"/>
    <s v="CIHNCHA"/>
    <s v="TAMBO DE MORA"/>
    <n v="0"/>
    <x v="0"/>
    <n v="0"/>
    <x v="0"/>
    <n v="0"/>
    <x v="0"/>
    <x v="0"/>
    <n v="0"/>
    <n v="0"/>
    <m/>
    <n v="0.28750000000000003"/>
    <n v="0.23333333333333331"/>
    <n v="7.6479999999999997"/>
    <n v="0"/>
    <n v="58"/>
    <s v="ESTIMADO"/>
    <m/>
  </r>
  <r>
    <s v="20"/>
    <x v="7"/>
    <s v="HAYDUK"/>
    <s v="53027320"/>
    <s v="53027320"/>
    <x v="0"/>
    <m/>
    <m/>
    <n v="3.45"/>
    <n v="2.8"/>
    <m/>
    <m/>
    <n v="0"/>
    <m/>
    <m/>
    <m/>
    <m/>
    <m/>
    <x v="0"/>
    <s v="HAYDUK53027320EL"/>
    <s v="Pesquera Hayduk S.A."/>
    <x v="148"/>
    <x v="148"/>
    <s v="C.T. Tambo de Mora"/>
    <x v="451"/>
    <x v="0"/>
    <x v="0"/>
    <x v="340"/>
    <x v="0"/>
    <s v="Instalado"/>
    <s v="Operativo"/>
    <s v="Autoproductor"/>
    <x v="2"/>
    <x v="0"/>
    <x v="0"/>
    <x v="0"/>
    <s v="Privado"/>
    <s v="ICA"/>
    <s v="ICA"/>
    <s v="CIHNCHA"/>
    <s v="TAMBO DE MORA"/>
    <n v="0"/>
    <x v="0"/>
    <n v="0"/>
    <x v="0"/>
    <n v="0"/>
    <x v="0"/>
    <x v="0"/>
    <n v="0"/>
    <n v="0"/>
    <m/>
    <n v="0.28750000000000003"/>
    <n v="0.23333333333333331"/>
    <n v="7.6479999999999997"/>
    <n v="0"/>
    <n v="58"/>
    <s v="ESTIMADO"/>
    <m/>
  </r>
  <r>
    <s v="20"/>
    <x v="8"/>
    <s v="HAYDUK"/>
    <s v="53027320"/>
    <s v="53027320"/>
    <x v="0"/>
    <m/>
    <m/>
    <n v="3.45"/>
    <n v="2.8"/>
    <m/>
    <m/>
    <n v="0"/>
    <m/>
    <m/>
    <m/>
    <m/>
    <m/>
    <x v="0"/>
    <s v="HAYDUK53027320EL"/>
    <s v="Pesquera Hayduk S.A."/>
    <x v="148"/>
    <x v="148"/>
    <s v="C.T. Tambo de Mora"/>
    <x v="451"/>
    <x v="0"/>
    <x v="0"/>
    <x v="340"/>
    <x v="0"/>
    <s v="Instalado"/>
    <s v="Operativo"/>
    <s v="Autoproductor"/>
    <x v="2"/>
    <x v="0"/>
    <x v="0"/>
    <x v="0"/>
    <s v="Privado"/>
    <s v="ICA"/>
    <s v="ICA"/>
    <s v="CIHNCHA"/>
    <s v="TAMBO DE MORA"/>
    <n v="0"/>
    <x v="0"/>
    <n v="0"/>
    <x v="0"/>
    <n v="0"/>
    <x v="0"/>
    <x v="0"/>
    <n v="0"/>
    <n v="0"/>
    <m/>
    <n v="0.28750000000000003"/>
    <n v="0.23333333333333331"/>
    <n v="7.6479999999999997"/>
    <n v="0"/>
    <n v="58"/>
    <s v="ESTIMADO"/>
    <m/>
  </r>
  <r>
    <s v="20"/>
    <x v="9"/>
    <s v="HAYDUK"/>
    <s v="53027320"/>
    <s v="53027320"/>
    <x v="0"/>
    <m/>
    <m/>
    <n v="3.45"/>
    <n v="2.8"/>
    <m/>
    <m/>
    <n v="0"/>
    <m/>
    <m/>
    <m/>
    <m/>
    <m/>
    <x v="0"/>
    <s v="HAYDUK53027320EL"/>
    <s v="Pesquera Hayduk S.A."/>
    <x v="148"/>
    <x v="148"/>
    <s v="C.T. Tambo de Mora"/>
    <x v="451"/>
    <x v="0"/>
    <x v="0"/>
    <x v="340"/>
    <x v="0"/>
    <s v="Instalado"/>
    <s v="Operativo"/>
    <s v="Autoproductor"/>
    <x v="2"/>
    <x v="0"/>
    <x v="0"/>
    <x v="0"/>
    <s v="Privado"/>
    <s v="ICA"/>
    <s v="ICA"/>
    <s v="CIHNCHA"/>
    <s v="TAMBO DE MORA"/>
    <n v="0"/>
    <x v="0"/>
    <n v="0"/>
    <x v="0"/>
    <n v="0"/>
    <x v="0"/>
    <x v="0"/>
    <n v="0"/>
    <n v="0"/>
    <m/>
    <n v="0.28750000000000003"/>
    <n v="0.23333333333333331"/>
    <n v="7.6479999999999997"/>
    <n v="0"/>
    <n v="58"/>
    <s v="ESTIMADO"/>
    <m/>
  </r>
  <r>
    <s v="20"/>
    <x v="10"/>
    <s v="HAYDUK"/>
    <s v="53027320"/>
    <s v="53027320"/>
    <x v="0"/>
    <m/>
    <m/>
    <n v="3.45"/>
    <n v="2.8"/>
    <m/>
    <m/>
    <n v="0"/>
    <m/>
    <m/>
    <m/>
    <m/>
    <m/>
    <x v="0"/>
    <s v="HAYDUK53027320EL"/>
    <s v="Pesquera Hayduk S.A."/>
    <x v="148"/>
    <x v="148"/>
    <s v="C.T. Tambo de Mora"/>
    <x v="451"/>
    <x v="0"/>
    <x v="0"/>
    <x v="340"/>
    <x v="0"/>
    <s v="Instalado"/>
    <s v="Operativo"/>
    <s v="Autoproductor"/>
    <x v="2"/>
    <x v="0"/>
    <x v="0"/>
    <x v="0"/>
    <s v="Privado"/>
    <s v="ICA"/>
    <s v="ICA"/>
    <s v="CIHNCHA"/>
    <s v="TAMBO DE MORA"/>
    <n v="0"/>
    <x v="0"/>
    <n v="0"/>
    <x v="0"/>
    <n v="0"/>
    <x v="0"/>
    <x v="0"/>
    <n v="0"/>
    <n v="0"/>
    <m/>
    <n v="0.28750000000000003"/>
    <n v="0.23333333333333331"/>
    <n v="7.6479999999999997"/>
    <n v="0"/>
    <n v="58"/>
    <s v="ESTIMADO"/>
    <m/>
  </r>
  <r>
    <s v="20"/>
    <x v="11"/>
    <s v="HAYDUK"/>
    <s v="53027320"/>
    <s v="53027320"/>
    <x v="0"/>
    <m/>
    <m/>
    <n v="3.45"/>
    <n v="2.8"/>
    <m/>
    <m/>
    <n v="0"/>
    <m/>
    <m/>
    <m/>
    <m/>
    <m/>
    <x v="0"/>
    <s v="HAYDUK53027320EL"/>
    <s v="Pesquera Hayduk S.A."/>
    <x v="148"/>
    <x v="148"/>
    <s v="C.T. Tambo de Mora"/>
    <x v="451"/>
    <x v="0"/>
    <x v="0"/>
    <x v="340"/>
    <x v="0"/>
    <s v="Instalado"/>
    <s v="Operativo"/>
    <s v="Autoproductor"/>
    <x v="2"/>
    <x v="0"/>
    <x v="0"/>
    <x v="0"/>
    <s v="Privado"/>
    <s v="ICA"/>
    <s v="ICA"/>
    <s v="CIHNCHA"/>
    <s v="TAMBO DE MORA"/>
    <n v="0"/>
    <x v="0"/>
    <n v="0"/>
    <x v="0"/>
    <n v="0"/>
    <x v="0"/>
    <x v="0"/>
    <n v="0"/>
    <n v="0"/>
    <m/>
    <n v="0.28750000000000003"/>
    <n v="0.23333333333333331"/>
    <n v="7.6479999999999997"/>
    <n v="0"/>
    <n v="58"/>
    <s v="ESTIMADO"/>
    <m/>
  </r>
  <r>
    <s v="20"/>
    <x v="0"/>
    <s v="OLEODU"/>
    <s v="33046894"/>
    <s v="33046894"/>
    <x v="0"/>
    <m/>
    <m/>
    <n v="1.35"/>
    <n v="1.1000000000000001"/>
    <m/>
    <m/>
    <n v="114.967"/>
    <m/>
    <m/>
    <m/>
    <n v="54"/>
    <n v="0.25"/>
    <x v="0"/>
    <s v="OLEODU33046894EL"/>
    <s v="Petroper£ Oleoducto"/>
    <x v="149"/>
    <x v="149"/>
    <s v="C.T ANDOAS"/>
    <x v="452"/>
    <x v="0"/>
    <x v="0"/>
    <x v="340"/>
    <x v="0"/>
    <s v="Instalado"/>
    <s v="Operativo"/>
    <s v="Autoproductor"/>
    <x v="2"/>
    <x v="0"/>
    <x v="0"/>
    <x v="0"/>
    <s v="Privado"/>
    <s v="LORETO"/>
    <s v="LORETO"/>
    <s v="ALTO AMAZONAS"/>
    <s v="PASTAZA"/>
    <n v="0"/>
    <x v="0"/>
    <n v="0"/>
    <x v="0"/>
    <n v="0"/>
    <x v="0"/>
    <x v="0"/>
    <n v="114.967"/>
    <n v="0.114967"/>
    <m/>
    <n v="0.1125"/>
    <n v="9.1666666666666674E-2"/>
    <n v="7.6479999999999997"/>
    <n v="0"/>
    <n v="60"/>
    <s v="BASE DE DATOS"/>
    <m/>
  </r>
  <r>
    <s v="20"/>
    <x v="0"/>
    <s v="OLEODU"/>
    <s v="33047094"/>
    <s v="33047094"/>
    <x v="0"/>
    <m/>
    <m/>
    <n v="1.65"/>
    <n v="1.518"/>
    <m/>
    <m/>
    <n v="73.491"/>
    <m/>
    <m/>
    <m/>
    <n v="7"/>
    <n v="0.5"/>
    <x v="0"/>
    <s v="OLEODU33047094EL"/>
    <s v="Petroper£ Oleoducto"/>
    <x v="149"/>
    <x v="149"/>
    <s v="C.T. BAYOVAR"/>
    <x v="445"/>
    <x v="0"/>
    <x v="0"/>
    <x v="340"/>
    <x v="0"/>
    <s v="Instalado"/>
    <s v="Operativo"/>
    <s v="Autoproductor"/>
    <x v="2"/>
    <x v="0"/>
    <x v="0"/>
    <x v="0"/>
    <s v="Privado"/>
    <s v="PIURA"/>
    <s v="PIURA"/>
    <s v="SECHURA"/>
    <s v="SECHURA"/>
    <n v="0"/>
    <x v="0"/>
    <n v="0"/>
    <x v="0"/>
    <n v="0"/>
    <x v="0"/>
    <x v="0"/>
    <n v="73.491"/>
    <n v="7.3491000000000001E-2"/>
    <m/>
    <n v="0.13749999999999998"/>
    <n v="0.1265"/>
    <n v="7.6479999999999997"/>
    <n v="0"/>
    <n v="60"/>
    <s v="BASE DE DATOS"/>
    <m/>
  </r>
  <r>
    <s v="20"/>
    <x v="0"/>
    <s v="OLEODU"/>
    <s v="33046694"/>
    <s v="33046694"/>
    <x v="0"/>
    <m/>
    <m/>
    <n v="1.54"/>
    <n v="1.25"/>
    <m/>
    <m/>
    <n v="194.57900000000001"/>
    <m/>
    <m/>
    <m/>
    <n v="41"/>
    <n v="1.0900000000000001"/>
    <x v="0"/>
    <s v="OLEODU33046694EL"/>
    <s v="Petroper£ Oleoducto"/>
    <x v="149"/>
    <x v="149"/>
    <s v="C.T. ESTACION 5"/>
    <x v="453"/>
    <x v="0"/>
    <x v="0"/>
    <x v="340"/>
    <x v="0"/>
    <s v="Instalado"/>
    <s v="Operativo"/>
    <s v="Autoproductor"/>
    <x v="2"/>
    <x v="0"/>
    <x v="0"/>
    <x v="0"/>
    <s v="Privado"/>
    <s v="LORETO"/>
    <s v="LORETO"/>
    <s v="ALTO AMAZONAS"/>
    <s v="MANSERICHE"/>
    <n v="0"/>
    <x v="0"/>
    <n v="0"/>
    <x v="0"/>
    <n v="0"/>
    <x v="0"/>
    <x v="0"/>
    <n v="194.57900000000001"/>
    <n v="0.194579"/>
    <m/>
    <n v="0.12833333333333333"/>
    <n v="0.10416666666666667"/>
    <n v="7.6479999999999997"/>
    <n v="0"/>
    <n v="60"/>
    <s v="BASE DE DATOS"/>
    <m/>
  </r>
  <r>
    <s v="20"/>
    <x v="0"/>
    <s v="OLEODU"/>
    <s v="33047394"/>
    <s v="33047394"/>
    <x v="0"/>
    <m/>
    <m/>
    <n v="1.6"/>
    <n v="1.1000000000000001"/>
    <m/>
    <m/>
    <n v="4.4809999999999999"/>
    <m/>
    <m/>
    <m/>
    <n v="0"/>
    <n v="0.5"/>
    <x v="0"/>
    <s v="OLEODU33047394EL"/>
    <s v="Petroper£ Oleoducto"/>
    <x v="149"/>
    <x v="149"/>
    <s v="C.T. ESTACION 7"/>
    <x v="454"/>
    <x v="0"/>
    <x v="0"/>
    <x v="340"/>
    <x v="0"/>
    <s v="Instalado"/>
    <s v="Operativo"/>
    <s v="Autoproductor"/>
    <x v="2"/>
    <x v="0"/>
    <x v="0"/>
    <x v="0"/>
    <s v="Privado"/>
    <s v="AMAZONAS"/>
    <s v="AMAZONAS"/>
    <s v="UTCUBAMBA"/>
    <s v="EL MILAGRO"/>
    <n v="0"/>
    <x v="0"/>
    <n v="0"/>
    <x v="0"/>
    <n v="0"/>
    <x v="0"/>
    <x v="0"/>
    <n v="4.4809999999999999"/>
    <n v="4.4809999999999997E-3"/>
    <m/>
    <n v="0.13333333333333333"/>
    <n v="9.1666666666666674E-2"/>
    <n v="7.6479999999999997"/>
    <n v="0"/>
    <n v="60"/>
    <s v="BASE DE DATOS"/>
    <m/>
  </r>
  <r>
    <s v="20"/>
    <x v="0"/>
    <s v="OLEODU"/>
    <s v="33047194"/>
    <s v="33047194"/>
    <x v="0"/>
    <m/>
    <m/>
    <n v="0.54500000000000004"/>
    <n v="0.45"/>
    <m/>
    <m/>
    <n v="51.131999999999998"/>
    <m/>
    <m/>
    <m/>
    <n v="51"/>
    <n v="0.5"/>
    <x v="0"/>
    <s v="OLEODU33047194EL"/>
    <s v="Petroper£ Oleoducto"/>
    <x v="149"/>
    <x v="149"/>
    <s v="C.T. ESTACION 9"/>
    <x v="455"/>
    <x v="0"/>
    <x v="0"/>
    <x v="340"/>
    <x v="0"/>
    <s v="Instalado"/>
    <s v="Operativo"/>
    <s v="Autoproductor"/>
    <x v="2"/>
    <x v="0"/>
    <x v="0"/>
    <x v="0"/>
    <s v="Privado"/>
    <s v="PIURA"/>
    <s v="PIURA"/>
    <s v="HUANCABAMBA"/>
    <s v="HUARMACA"/>
    <n v="0"/>
    <x v="0"/>
    <n v="0"/>
    <x v="0"/>
    <n v="0"/>
    <x v="0"/>
    <x v="0"/>
    <n v="51.131999999999998"/>
    <n v="5.1131999999999997E-2"/>
    <m/>
    <n v="4.5416666666666668E-2"/>
    <n v="3.7499999999999999E-2"/>
    <n v="7.6479999999999997"/>
    <n v="0"/>
    <n v="60"/>
    <s v="BASE DE DATOS"/>
    <m/>
  </r>
  <r>
    <s v="20"/>
    <x v="0"/>
    <s v="OLEODU"/>
    <s v="33046994"/>
    <s v="33046994"/>
    <x v="0"/>
    <m/>
    <m/>
    <n v="0.37"/>
    <n v="0.31"/>
    <m/>
    <m/>
    <n v="31.966999999999999"/>
    <m/>
    <m/>
    <m/>
    <n v="16"/>
    <n v="0.105"/>
    <x v="0"/>
    <s v="OLEODU33046994EL"/>
    <s v="Petroper£ Oleoducto"/>
    <x v="149"/>
    <x v="149"/>
    <s v="C.T. ESTACION MORONA"/>
    <x v="456"/>
    <x v="0"/>
    <x v="0"/>
    <x v="340"/>
    <x v="0"/>
    <s v="Instalado"/>
    <s v="Operativo"/>
    <s v="Autoproductor"/>
    <x v="2"/>
    <x v="0"/>
    <x v="0"/>
    <x v="0"/>
    <s v="Privado"/>
    <s v="LORETO"/>
    <s v="LORETO"/>
    <s v="ALTO AMAZONAS"/>
    <s v="MANSERICHE"/>
    <n v="0"/>
    <x v="0"/>
    <n v="0"/>
    <x v="0"/>
    <n v="0"/>
    <x v="0"/>
    <x v="0"/>
    <n v="31.966999999999999"/>
    <n v="3.1966999999999995E-2"/>
    <m/>
    <n v="3.0833333333333334E-2"/>
    <n v="2.5833333333333333E-2"/>
    <n v="7.6479999999999997"/>
    <n v="0"/>
    <n v="60"/>
    <s v="BASE DE DATOS"/>
    <m/>
  </r>
  <r>
    <s v="20"/>
    <x v="0"/>
    <s v="OLEODU"/>
    <s v="33046794"/>
    <s v="33046794"/>
    <x v="0"/>
    <m/>
    <m/>
    <n v="1.65"/>
    <n v="1.2"/>
    <m/>
    <m/>
    <n v="214.833"/>
    <m/>
    <m/>
    <m/>
    <n v="0"/>
    <n v="0.5"/>
    <x v="0"/>
    <s v="OLEODU33046794EL"/>
    <s v="Petroper£ Oleoducto"/>
    <x v="149"/>
    <x v="149"/>
    <s v="C.T.ESTACION 1"/>
    <x v="457"/>
    <x v="0"/>
    <x v="0"/>
    <x v="340"/>
    <x v="0"/>
    <s v="Instalado"/>
    <s v="Operativo"/>
    <s v="Autoproductor"/>
    <x v="2"/>
    <x v="0"/>
    <x v="0"/>
    <x v="0"/>
    <s v="Privado"/>
    <s v="LORETO"/>
    <s v="LORETO"/>
    <s v="LORETO "/>
    <s v="URANINAS"/>
    <n v="0"/>
    <x v="0"/>
    <n v="0"/>
    <x v="0"/>
    <n v="0"/>
    <x v="0"/>
    <x v="0"/>
    <n v="214.833"/>
    <n v="0.214833"/>
    <m/>
    <n v="0.13749999999999998"/>
    <n v="9.9999999999999992E-2"/>
    <n v="7.6479999999999997"/>
    <n v="0"/>
    <n v="60"/>
    <s v="BASE DE DATOS"/>
    <m/>
  </r>
  <r>
    <s v="20"/>
    <x v="0"/>
    <s v="OLEODU"/>
    <s v="33047294"/>
    <s v="33047294"/>
    <x v="0"/>
    <m/>
    <m/>
    <n v="0.3"/>
    <n v="0.3"/>
    <m/>
    <m/>
    <n v="5.0179999999999998"/>
    <m/>
    <m/>
    <m/>
    <n v="9"/>
    <n v="0.5"/>
    <x v="0"/>
    <s v="OLEODU33047294EL"/>
    <s v="Petroper£ Oleoducto"/>
    <x v="149"/>
    <x v="149"/>
    <s v="C.T.ESTACION 6"/>
    <x v="458"/>
    <x v="0"/>
    <x v="0"/>
    <x v="340"/>
    <x v="0"/>
    <s v="Instalado"/>
    <s v="Operativo"/>
    <s v="Autoproductor"/>
    <x v="2"/>
    <x v="0"/>
    <x v="0"/>
    <x v="0"/>
    <s v="Privado"/>
    <s v="AMAZONAS"/>
    <s v="AMAZONAS"/>
    <s v="BAGUA"/>
    <s v="IMASA"/>
    <n v="0"/>
    <x v="0"/>
    <n v="0"/>
    <x v="0"/>
    <n v="0"/>
    <x v="0"/>
    <x v="0"/>
    <n v="5.0179999999999998"/>
    <n v="5.0179999999999999E-3"/>
    <m/>
    <n v="2.4999999999999998E-2"/>
    <n v="2.4999999999999998E-2"/>
    <n v="7.6479999999999997"/>
    <n v="0"/>
    <n v="60"/>
    <s v="BASE DE DATOS"/>
    <m/>
  </r>
  <r>
    <s v="20"/>
    <x v="0"/>
    <s v="OLEODU"/>
    <s v="33046594"/>
    <s v="33046594"/>
    <x v="0"/>
    <m/>
    <m/>
    <n v="0.55000000000000004"/>
    <n v="0.48"/>
    <m/>
    <m/>
    <n v="32.350999999999999"/>
    <m/>
    <m/>
    <m/>
    <n v="29"/>
    <n v="0.38"/>
    <x v="0"/>
    <s v="OLEODU33046594EL"/>
    <s v="Petroper£ Oleoducto"/>
    <x v="149"/>
    <x v="149"/>
    <s v="C.T.ESTACION 8"/>
    <x v="459"/>
    <x v="0"/>
    <x v="0"/>
    <x v="340"/>
    <x v="0"/>
    <s v="Instalado"/>
    <s v="Operativo"/>
    <s v="Autoproductor"/>
    <x v="2"/>
    <x v="0"/>
    <x v="0"/>
    <x v="0"/>
    <s v="Privado"/>
    <s v="CAJAMARCA"/>
    <s v="CAJAMARCA"/>
    <s v="CUTERVO"/>
    <s v="CUTERVO"/>
    <n v="0"/>
    <x v="0"/>
    <n v="0"/>
    <x v="0"/>
    <n v="0"/>
    <x v="0"/>
    <x v="0"/>
    <n v="32.350999999999999"/>
    <n v="3.2350999999999998E-2"/>
    <m/>
    <n v="4.5833333333333337E-2"/>
    <n v="0.04"/>
    <n v="7.6479999999999997"/>
    <n v="0"/>
    <n v="60"/>
    <s v="BASE DE DATOS"/>
    <m/>
  </r>
  <r>
    <s v="20"/>
    <x v="1"/>
    <s v="OLEODU"/>
    <s v="33046794"/>
    <s v="33046794"/>
    <x v="0"/>
    <m/>
    <m/>
    <n v="1.65"/>
    <n v="1.2"/>
    <m/>
    <m/>
    <n v="208.565"/>
    <m/>
    <m/>
    <m/>
    <n v="44"/>
    <n v="0.5"/>
    <x v="0"/>
    <s v="OLEODU33046794EL"/>
    <s v="Petroper£ Oleoducto"/>
    <x v="149"/>
    <x v="149"/>
    <s v="C.T.ESTACION 1"/>
    <x v="457"/>
    <x v="0"/>
    <x v="0"/>
    <x v="340"/>
    <x v="0"/>
    <s v="Instalado"/>
    <s v="Operativo"/>
    <s v="Autoproductor"/>
    <x v="2"/>
    <x v="0"/>
    <x v="0"/>
    <x v="0"/>
    <s v="Privado"/>
    <s v="LORETO"/>
    <s v="LORETO"/>
    <s v="LORETO "/>
    <s v="URANINAS"/>
    <n v="0"/>
    <x v="0"/>
    <n v="0"/>
    <x v="0"/>
    <n v="0"/>
    <x v="0"/>
    <x v="0"/>
    <n v="208.565"/>
    <n v="0.208565"/>
    <m/>
    <n v="0.13749999999999998"/>
    <n v="9.9999999999999992E-2"/>
    <n v="7.6479999999999997"/>
    <n v="0"/>
    <n v="60"/>
    <s v="BASE DE DATOS"/>
    <m/>
  </r>
  <r>
    <s v="20"/>
    <x v="1"/>
    <s v="OLEODU"/>
    <s v="33046894"/>
    <s v="33046894"/>
    <x v="0"/>
    <m/>
    <m/>
    <n v="1.35"/>
    <n v="1.1000000000000001"/>
    <m/>
    <m/>
    <n v="97.748000000000005"/>
    <m/>
    <m/>
    <m/>
    <n v="54"/>
    <n v="0.22"/>
    <x v="0"/>
    <s v="OLEODU33046894EL"/>
    <s v="Petroper£ Oleoducto"/>
    <x v="149"/>
    <x v="149"/>
    <s v="C.T ANDOAS"/>
    <x v="452"/>
    <x v="0"/>
    <x v="0"/>
    <x v="340"/>
    <x v="0"/>
    <s v="Instalado"/>
    <s v="Operativo"/>
    <s v="Autoproductor"/>
    <x v="2"/>
    <x v="0"/>
    <x v="0"/>
    <x v="0"/>
    <s v="Privado"/>
    <s v="LORETO"/>
    <s v="LORETO"/>
    <s v="ALTO AMAZONAS"/>
    <s v="PASTAZA"/>
    <n v="0"/>
    <x v="0"/>
    <n v="0"/>
    <x v="0"/>
    <n v="0"/>
    <x v="0"/>
    <x v="0"/>
    <n v="97.748000000000005"/>
    <n v="9.7748000000000002E-2"/>
    <m/>
    <n v="0.1125"/>
    <n v="9.1666666666666674E-2"/>
    <n v="7.6479999999999997"/>
    <n v="0"/>
    <n v="60"/>
    <s v="BASE DE DATOS"/>
    <m/>
  </r>
  <r>
    <s v="20"/>
    <x v="1"/>
    <s v="OLEODU"/>
    <s v="33046994"/>
    <s v="33046994"/>
    <x v="0"/>
    <m/>
    <m/>
    <n v="0.37"/>
    <n v="0.31"/>
    <m/>
    <m/>
    <n v="30.61"/>
    <m/>
    <m/>
    <m/>
    <n v="16"/>
    <n v="0.11"/>
    <x v="0"/>
    <s v="OLEODU33046994EL"/>
    <s v="Petroper£ Oleoducto"/>
    <x v="149"/>
    <x v="149"/>
    <s v="C.T. ESTACION MORONA"/>
    <x v="456"/>
    <x v="0"/>
    <x v="0"/>
    <x v="340"/>
    <x v="0"/>
    <s v="Instalado"/>
    <s v="Operativo"/>
    <s v="Autoproductor"/>
    <x v="2"/>
    <x v="0"/>
    <x v="0"/>
    <x v="0"/>
    <s v="Privado"/>
    <s v="LORETO"/>
    <s v="LORETO"/>
    <s v="ALTO AMAZONAS"/>
    <s v="MANSERICHE"/>
    <n v="0"/>
    <x v="0"/>
    <n v="0"/>
    <x v="0"/>
    <n v="0"/>
    <x v="0"/>
    <x v="0"/>
    <n v="30.61"/>
    <n v="3.0609999999999998E-2"/>
    <m/>
    <n v="3.0833333333333334E-2"/>
    <n v="2.5833333333333333E-2"/>
    <n v="7.6479999999999997"/>
    <n v="0"/>
    <n v="60"/>
    <s v="BASE DE DATOS"/>
    <m/>
  </r>
  <r>
    <s v="20"/>
    <x v="1"/>
    <s v="OLEODU"/>
    <s v="33046694"/>
    <s v="33046694"/>
    <x v="0"/>
    <m/>
    <m/>
    <n v="1.54"/>
    <n v="1.25"/>
    <m/>
    <m/>
    <n v="183.53200000000001"/>
    <m/>
    <m/>
    <m/>
    <n v="30"/>
    <n v="1.0900000000000001"/>
    <x v="0"/>
    <s v="OLEODU33046694EL"/>
    <s v="Petroper£ Oleoducto"/>
    <x v="149"/>
    <x v="149"/>
    <s v="C.T. ESTACION 5"/>
    <x v="453"/>
    <x v="0"/>
    <x v="0"/>
    <x v="340"/>
    <x v="0"/>
    <s v="Instalado"/>
    <s v="Operativo"/>
    <s v="Autoproductor"/>
    <x v="2"/>
    <x v="0"/>
    <x v="0"/>
    <x v="0"/>
    <s v="Privado"/>
    <s v="LORETO"/>
    <s v="LORETO"/>
    <s v="ALTO AMAZONAS"/>
    <s v="MANSERICHE"/>
    <n v="0"/>
    <x v="0"/>
    <n v="0"/>
    <x v="0"/>
    <n v="0"/>
    <x v="0"/>
    <x v="0"/>
    <n v="183.53200000000001"/>
    <n v="0.183532"/>
    <m/>
    <n v="0.12833333333333333"/>
    <n v="0.10416666666666667"/>
    <n v="7.6479999999999997"/>
    <n v="0"/>
    <n v="60"/>
    <s v="BASE DE DATOS"/>
    <m/>
  </r>
  <r>
    <s v="20"/>
    <x v="1"/>
    <s v="OLEODU"/>
    <s v="33047294"/>
    <s v="33047294"/>
    <x v="0"/>
    <m/>
    <m/>
    <n v="0.3"/>
    <n v="0.3"/>
    <m/>
    <m/>
    <n v="1.597"/>
    <m/>
    <m/>
    <m/>
    <n v="0"/>
    <n v="0.5"/>
    <x v="0"/>
    <s v="OLEODU33047294EL"/>
    <s v="Petroper£ Oleoducto"/>
    <x v="149"/>
    <x v="149"/>
    <s v="C.T.ESTACION 6"/>
    <x v="458"/>
    <x v="0"/>
    <x v="0"/>
    <x v="340"/>
    <x v="0"/>
    <s v="Instalado"/>
    <s v="Operativo"/>
    <s v="Autoproductor"/>
    <x v="2"/>
    <x v="0"/>
    <x v="0"/>
    <x v="0"/>
    <s v="Privado"/>
    <s v="AMAZONAS"/>
    <s v="AMAZONAS"/>
    <s v="BAGUA"/>
    <s v="IMASA"/>
    <n v="0"/>
    <x v="0"/>
    <n v="0"/>
    <x v="0"/>
    <n v="0"/>
    <x v="0"/>
    <x v="0"/>
    <n v="1.597"/>
    <n v="1.5969999999999999E-3"/>
    <m/>
    <n v="2.4999999999999998E-2"/>
    <n v="2.4999999999999998E-2"/>
    <n v="7.6479999999999997"/>
    <n v="0"/>
    <n v="60"/>
    <s v="BASE DE DATOS"/>
    <m/>
  </r>
  <r>
    <s v="20"/>
    <x v="1"/>
    <s v="OLEODU"/>
    <s v="33047394"/>
    <s v="33047394"/>
    <x v="0"/>
    <m/>
    <m/>
    <n v="1.6"/>
    <n v="1.1000000000000001"/>
    <m/>
    <m/>
    <n v="1.3009999999999999"/>
    <m/>
    <m/>
    <m/>
    <n v="0"/>
    <n v="0.5"/>
    <x v="0"/>
    <s v="OLEODU33047394EL"/>
    <s v="Petroper£ Oleoducto"/>
    <x v="149"/>
    <x v="149"/>
    <s v="C.T. ESTACION 7"/>
    <x v="454"/>
    <x v="0"/>
    <x v="0"/>
    <x v="340"/>
    <x v="0"/>
    <s v="Instalado"/>
    <s v="Operativo"/>
    <s v="Autoproductor"/>
    <x v="2"/>
    <x v="0"/>
    <x v="0"/>
    <x v="0"/>
    <s v="Privado"/>
    <s v="AMAZONAS"/>
    <s v="AMAZONAS"/>
    <s v="UTCUBAMBA"/>
    <s v="EL MILAGRO"/>
    <n v="0"/>
    <x v="0"/>
    <n v="0"/>
    <x v="0"/>
    <n v="0"/>
    <x v="0"/>
    <x v="0"/>
    <n v="1.3009999999999999"/>
    <n v="1.3009999999999999E-3"/>
    <m/>
    <n v="0.13333333333333333"/>
    <n v="9.1666666666666674E-2"/>
    <n v="7.6479999999999997"/>
    <n v="0"/>
    <n v="60"/>
    <s v="BASE DE DATOS"/>
    <m/>
  </r>
  <r>
    <s v="20"/>
    <x v="1"/>
    <s v="OLEODU"/>
    <s v="33046594"/>
    <s v="33046594"/>
    <x v="0"/>
    <m/>
    <m/>
    <n v="0.55000000000000004"/>
    <n v="0.48"/>
    <m/>
    <m/>
    <n v="30.46"/>
    <m/>
    <m/>
    <m/>
    <n v="25"/>
    <n v="0.38"/>
    <x v="0"/>
    <s v="OLEODU33046594EL"/>
    <s v="Petroper£ Oleoducto"/>
    <x v="149"/>
    <x v="149"/>
    <s v="C.T.ESTACION 8"/>
    <x v="459"/>
    <x v="0"/>
    <x v="0"/>
    <x v="340"/>
    <x v="0"/>
    <s v="Instalado"/>
    <s v="Operativo"/>
    <s v="Autoproductor"/>
    <x v="2"/>
    <x v="0"/>
    <x v="0"/>
    <x v="0"/>
    <s v="Privado"/>
    <s v="CAJAMARCA"/>
    <s v="CAJAMARCA"/>
    <s v="CUTERVO"/>
    <s v="CUTERVO"/>
    <n v="0"/>
    <x v="0"/>
    <n v="0"/>
    <x v="0"/>
    <n v="0"/>
    <x v="0"/>
    <x v="0"/>
    <n v="30.46"/>
    <n v="3.0460000000000001E-2"/>
    <m/>
    <n v="4.5833333333333337E-2"/>
    <n v="0.04"/>
    <n v="7.6479999999999997"/>
    <n v="0"/>
    <n v="60"/>
    <s v="BASE DE DATOS"/>
    <m/>
  </r>
  <r>
    <s v="20"/>
    <x v="1"/>
    <s v="OLEODU"/>
    <s v="33047194"/>
    <s v="33047194"/>
    <x v="0"/>
    <m/>
    <m/>
    <n v="0.54500000000000004"/>
    <n v="0.45"/>
    <m/>
    <m/>
    <n v="49.845999999999997"/>
    <m/>
    <m/>
    <m/>
    <n v="12"/>
    <n v="0.5"/>
    <x v="0"/>
    <s v="OLEODU33047194EL"/>
    <s v="Petroper£ Oleoducto"/>
    <x v="149"/>
    <x v="149"/>
    <s v="C.T. ESTACION 9"/>
    <x v="455"/>
    <x v="0"/>
    <x v="0"/>
    <x v="340"/>
    <x v="0"/>
    <s v="Instalado"/>
    <s v="Operativo"/>
    <s v="Autoproductor"/>
    <x v="2"/>
    <x v="0"/>
    <x v="0"/>
    <x v="0"/>
    <s v="Privado"/>
    <s v="PIURA"/>
    <s v="PIURA"/>
    <s v="HUANCABAMBA"/>
    <s v="HUARMACA"/>
    <n v="0"/>
    <x v="0"/>
    <n v="0"/>
    <x v="0"/>
    <n v="0"/>
    <x v="0"/>
    <x v="0"/>
    <n v="49.845999999999997"/>
    <n v="4.9845999999999994E-2"/>
    <m/>
    <n v="4.5416666666666668E-2"/>
    <n v="3.7499999999999999E-2"/>
    <n v="7.6479999999999997"/>
    <n v="0"/>
    <n v="60"/>
    <s v="BASE DE DATOS"/>
    <m/>
  </r>
  <r>
    <s v="20"/>
    <x v="1"/>
    <s v="OLEODU"/>
    <s v="33047094"/>
    <s v="33047094"/>
    <x v="0"/>
    <m/>
    <m/>
    <n v="1.65"/>
    <n v="1.518"/>
    <m/>
    <m/>
    <n v="74.838999999999999"/>
    <m/>
    <m/>
    <m/>
    <n v="8"/>
    <n v="0.5"/>
    <x v="0"/>
    <s v="OLEODU33047094EL"/>
    <s v="Petroper£ Oleoducto"/>
    <x v="149"/>
    <x v="149"/>
    <s v="C.T. BAYOVAR"/>
    <x v="445"/>
    <x v="0"/>
    <x v="0"/>
    <x v="340"/>
    <x v="0"/>
    <s v="Instalado"/>
    <s v="Operativo"/>
    <s v="Autoproductor"/>
    <x v="2"/>
    <x v="0"/>
    <x v="0"/>
    <x v="0"/>
    <s v="Privado"/>
    <s v="PIURA"/>
    <s v="PIURA"/>
    <s v="SECHURA"/>
    <s v="SECHURA"/>
    <n v="0"/>
    <x v="0"/>
    <n v="0"/>
    <x v="0"/>
    <n v="0"/>
    <x v="0"/>
    <x v="0"/>
    <n v="74.838999999999999"/>
    <n v="7.4839000000000003E-2"/>
    <m/>
    <n v="0.13749999999999998"/>
    <n v="0.1265"/>
    <n v="7.6479999999999997"/>
    <n v="0"/>
    <n v="60"/>
    <s v="BASE DE DATOS"/>
    <m/>
  </r>
  <r>
    <s v="20"/>
    <x v="2"/>
    <s v="OLEODU"/>
    <s v="33046794"/>
    <s v="33046794"/>
    <x v="0"/>
    <m/>
    <m/>
    <n v="1.65"/>
    <n v="1.2"/>
    <m/>
    <m/>
    <n v="204.66399999999999"/>
    <m/>
    <m/>
    <m/>
    <n v="30"/>
    <n v="0.5"/>
    <x v="0"/>
    <s v="OLEODU33046794EL"/>
    <s v="Petroper£ Oleoducto"/>
    <x v="149"/>
    <x v="149"/>
    <s v="C.T.ESTACION 1"/>
    <x v="457"/>
    <x v="0"/>
    <x v="0"/>
    <x v="340"/>
    <x v="0"/>
    <s v="Instalado"/>
    <s v="Operativo"/>
    <s v="Autoproductor"/>
    <x v="2"/>
    <x v="0"/>
    <x v="0"/>
    <x v="0"/>
    <s v="Privado"/>
    <s v="LORETO"/>
    <s v="LORETO"/>
    <s v="LORETO "/>
    <s v="URANINAS"/>
    <n v="0"/>
    <x v="0"/>
    <n v="0"/>
    <x v="0"/>
    <n v="0"/>
    <x v="0"/>
    <x v="0"/>
    <n v="204.66399999999999"/>
    <n v="0.20466399999999998"/>
    <m/>
    <n v="0.13749999999999998"/>
    <n v="9.9999999999999992E-2"/>
    <n v="7.6479999999999997"/>
    <n v="0"/>
    <n v="60"/>
    <s v="BASE DE DATOS"/>
    <m/>
  </r>
  <r>
    <s v="20"/>
    <x v="2"/>
    <s v="OLEODU"/>
    <s v="33046894"/>
    <s v="33046894"/>
    <x v="0"/>
    <m/>
    <m/>
    <n v="1.35"/>
    <n v="1.1000000000000001"/>
    <m/>
    <m/>
    <n v="70.12"/>
    <m/>
    <m/>
    <m/>
    <n v="54"/>
    <n v="0.11"/>
    <x v="0"/>
    <s v="OLEODU33046894EL"/>
    <s v="Petroper£ Oleoducto"/>
    <x v="149"/>
    <x v="149"/>
    <s v="C.T ANDOAS"/>
    <x v="452"/>
    <x v="0"/>
    <x v="0"/>
    <x v="340"/>
    <x v="0"/>
    <s v="Instalado"/>
    <s v="Operativo"/>
    <s v="Autoproductor"/>
    <x v="2"/>
    <x v="0"/>
    <x v="0"/>
    <x v="0"/>
    <s v="Privado"/>
    <s v="LORETO"/>
    <s v="LORETO"/>
    <s v="ALTO AMAZONAS"/>
    <s v="PASTAZA"/>
    <n v="0"/>
    <x v="0"/>
    <n v="0"/>
    <x v="0"/>
    <n v="0"/>
    <x v="0"/>
    <x v="0"/>
    <n v="70.12"/>
    <n v="7.0120000000000002E-2"/>
    <m/>
    <n v="0.1125"/>
    <n v="9.1666666666666674E-2"/>
    <n v="7.6479999999999997"/>
    <n v="0"/>
    <n v="60"/>
    <s v="BASE DE DATOS"/>
    <m/>
  </r>
  <r>
    <s v="20"/>
    <x v="2"/>
    <s v="OLEODU"/>
    <s v="33046994"/>
    <s v="33046994"/>
    <x v="0"/>
    <m/>
    <m/>
    <n v="0.37"/>
    <n v="0.31"/>
    <m/>
    <m/>
    <n v="27.945"/>
    <m/>
    <m/>
    <m/>
    <n v="10"/>
    <n v="0.11"/>
    <x v="0"/>
    <s v="OLEODU33046994EL"/>
    <s v="Petroper£ Oleoducto"/>
    <x v="149"/>
    <x v="149"/>
    <s v="C.T. ESTACION MORONA"/>
    <x v="456"/>
    <x v="0"/>
    <x v="0"/>
    <x v="340"/>
    <x v="0"/>
    <s v="Instalado"/>
    <s v="Operativo"/>
    <s v="Autoproductor"/>
    <x v="2"/>
    <x v="0"/>
    <x v="0"/>
    <x v="0"/>
    <s v="Privado"/>
    <s v="LORETO"/>
    <s v="LORETO"/>
    <s v="ALTO AMAZONAS"/>
    <s v="MANSERICHE"/>
    <n v="0"/>
    <x v="0"/>
    <n v="0"/>
    <x v="0"/>
    <n v="0"/>
    <x v="0"/>
    <x v="0"/>
    <n v="27.945"/>
    <n v="2.7945000000000001E-2"/>
    <m/>
    <n v="3.0833333333333334E-2"/>
    <n v="2.5833333333333333E-2"/>
    <n v="7.6479999999999997"/>
    <n v="0"/>
    <n v="60"/>
    <s v="BASE DE DATOS"/>
    <m/>
  </r>
  <r>
    <s v="20"/>
    <x v="2"/>
    <s v="OLEODU"/>
    <s v="33046694"/>
    <s v="33046694"/>
    <x v="0"/>
    <m/>
    <m/>
    <n v="1.54"/>
    <n v="1.25"/>
    <m/>
    <m/>
    <n v="195.44300000000001"/>
    <m/>
    <m/>
    <m/>
    <n v="97"/>
    <n v="1.0900000000000001"/>
    <x v="0"/>
    <s v="OLEODU33046694EL"/>
    <s v="Petroper£ Oleoducto"/>
    <x v="149"/>
    <x v="149"/>
    <s v="C.T. ESTACION 5"/>
    <x v="453"/>
    <x v="0"/>
    <x v="0"/>
    <x v="340"/>
    <x v="0"/>
    <s v="Instalado"/>
    <s v="Operativo"/>
    <s v="Autoproductor"/>
    <x v="2"/>
    <x v="0"/>
    <x v="0"/>
    <x v="0"/>
    <s v="Privado"/>
    <s v="LORETO"/>
    <s v="LORETO"/>
    <s v="ALTO AMAZONAS"/>
    <s v="MANSERICHE"/>
    <n v="0"/>
    <x v="0"/>
    <n v="0"/>
    <x v="0"/>
    <n v="0"/>
    <x v="0"/>
    <x v="0"/>
    <n v="195.44300000000001"/>
    <n v="0.19544300000000001"/>
    <m/>
    <n v="0.12833333333333333"/>
    <n v="0.10416666666666667"/>
    <n v="7.6479999999999997"/>
    <n v="0"/>
    <n v="60"/>
    <s v="BASE DE DATOS"/>
    <m/>
  </r>
  <r>
    <s v="20"/>
    <x v="2"/>
    <s v="OLEODU"/>
    <s v="33047294"/>
    <s v="33047294"/>
    <x v="0"/>
    <m/>
    <m/>
    <n v="0.3"/>
    <n v="0.3"/>
    <m/>
    <m/>
    <n v="2.145"/>
    <m/>
    <m/>
    <m/>
    <n v="0"/>
    <n v="0.5"/>
    <x v="0"/>
    <s v="OLEODU33047294EL"/>
    <s v="Petroper£ Oleoducto"/>
    <x v="149"/>
    <x v="149"/>
    <s v="C.T.ESTACION 6"/>
    <x v="458"/>
    <x v="0"/>
    <x v="0"/>
    <x v="340"/>
    <x v="0"/>
    <s v="Instalado"/>
    <s v="Operativo"/>
    <s v="Autoproductor"/>
    <x v="2"/>
    <x v="0"/>
    <x v="0"/>
    <x v="0"/>
    <s v="Privado"/>
    <s v="AMAZONAS"/>
    <s v="AMAZONAS"/>
    <s v="BAGUA"/>
    <s v="IMASA"/>
    <n v="0"/>
    <x v="0"/>
    <n v="0"/>
    <x v="0"/>
    <n v="0"/>
    <x v="0"/>
    <x v="0"/>
    <n v="2.145"/>
    <n v="2.1450000000000002E-3"/>
    <m/>
    <n v="2.4999999999999998E-2"/>
    <n v="2.4999999999999998E-2"/>
    <n v="7.6479999999999997"/>
    <n v="0"/>
    <n v="60"/>
    <s v="BASE DE DATOS"/>
    <m/>
  </r>
  <r>
    <s v="20"/>
    <x v="2"/>
    <s v="OLEODU"/>
    <s v="33047394"/>
    <s v="33047394"/>
    <x v="0"/>
    <m/>
    <m/>
    <n v="1.6"/>
    <n v="1.1000000000000001"/>
    <m/>
    <m/>
    <n v="11.702"/>
    <m/>
    <m/>
    <m/>
    <n v="18"/>
    <n v="0.5"/>
    <x v="0"/>
    <s v="OLEODU33047394EL"/>
    <s v="Petroper£ Oleoducto"/>
    <x v="149"/>
    <x v="149"/>
    <s v="C.T. ESTACION 7"/>
    <x v="454"/>
    <x v="0"/>
    <x v="0"/>
    <x v="340"/>
    <x v="0"/>
    <s v="Instalado"/>
    <s v="Operativo"/>
    <s v="Autoproductor"/>
    <x v="2"/>
    <x v="0"/>
    <x v="0"/>
    <x v="0"/>
    <s v="Privado"/>
    <s v="AMAZONAS"/>
    <s v="AMAZONAS"/>
    <s v="UTCUBAMBA"/>
    <s v="EL MILAGRO"/>
    <n v="0"/>
    <x v="0"/>
    <n v="0"/>
    <x v="0"/>
    <n v="0"/>
    <x v="0"/>
    <x v="0"/>
    <n v="11.702"/>
    <n v="1.1702000000000001E-2"/>
    <m/>
    <n v="0.13333333333333333"/>
    <n v="9.1666666666666674E-2"/>
    <n v="7.6479999999999997"/>
    <n v="0"/>
    <n v="60"/>
    <s v="BASE DE DATOS"/>
    <m/>
  </r>
  <r>
    <s v="20"/>
    <x v="2"/>
    <s v="OLEODU"/>
    <s v="33046594"/>
    <s v="33046594"/>
    <x v="0"/>
    <m/>
    <m/>
    <n v="0.55000000000000004"/>
    <n v="0.48"/>
    <m/>
    <m/>
    <n v="33.003"/>
    <m/>
    <m/>
    <m/>
    <n v="33"/>
    <n v="0.1"/>
    <x v="0"/>
    <s v="OLEODU33046594EL"/>
    <s v="Petroper£ Oleoducto"/>
    <x v="149"/>
    <x v="149"/>
    <s v="C.T.ESTACION 8"/>
    <x v="459"/>
    <x v="0"/>
    <x v="0"/>
    <x v="340"/>
    <x v="0"/>
    <s v="Instalado"/>
    <s v="Operativo"/>
    <s v="Autoproductor"/>
    <x v="2"/>
    <x v="0"/>
    <x v="0"/>
    <x v="0"/>
    <s v="Privado"/>
    <s v="CAJAMARCA"/>
    <s v="CAJAMARCA"/>
    <s v="CUTERVO"/>
    <s v="CUTERVO"/>
    <n v="0"/>
    <x v="0"/>
    <n v="0"/>
    <x v="0"/>
    <n v="0"/>
    <x v="0"/>
    <x v="0"/>
    <n v="33.003"/>
    <n v="3.3002999999999998E-2"/>
    <m/>
    <n v="4.5833333333333337E-2"/>
    <n v="0.04"/>
    <n v="7.6479999999999997"/>
    <n v="0"/>
    <n v="60"/>
    <s v="BASE DE DATOS"/>
    <m/>
  </r>
  <r>
    <s v="20"/>
    <x v="2"/>
    <s v="OLEODU"/>
    <s v="33047194"/>
    <s v="33047194"/>
    <x v="0"/>
    <m/>
    <m/>
    <n v="0.54500000000000004"/>
    <n v="0.45"/>
    <m/>
    <m/>
    <n v="52.024000000000001"/>
    <m/>
    <m/>
    <m/>
    <n v="67"/>
    <n v="0.5"/>
    <x v="0"/>
    <s v="OLEODU33047194EL"/>
    <s v="Petroper£ Oleoducto"/>
    <x v="149"/>
    <x v="149"/>
    <s v="C.T. ESTACION 9"/>
    <x v="455"/>
    <x v="0"/>
    <x v="0"/>
    <x v="340"/>
    <x v="0"/>
    <s v="Instalado"/>
    <s v="Operativo"/>
    <s v="Autoproductor"/>
    <x v="2"/>
    <x v="0"/>
    <x v="0"/>
    <x v="0"/>
    <s v="Privado"/>
    <s v="PIURA"/>
    <s v="PIURA"/>
    <s v="HUANCABAMBA"/>
    <s v="HUARMACA"/>
    <n v="0"/>
    <x v="0"/>
    <n v="0"/>
    <x v="0"/>
    <n v="0"/>
    <x v="0"/>
    <x v="0"/>
    <n v="52.024000000000001"/>
    <n v="5.2024000000000001E-2"/>
    <m/>
    <n v="4.5416666666666668E-2"/>
    <n v="3.7499999999999999E-2"/>
    <n v="7.6479999999999997"/>
    <n v="0"/>
    <n v="60"/>
    <s v="BASE DE DATOS"/>
    <m/>
  </r>
  <r>
    <s v="20"/>
    <x v="2"/>
    <s v="OLEODU"/>
    <s v="33047094"/>
    <s v="33047094"/>
    <x v="0"/>
    <m/>
    <m/>
    <n v="1.65"/>
    <n v="1.518"/>
    <m/>
    <m/>
    <n v="76.715999999999994"/>
    <m/>
    <m/>
    <m/>
    <n v="32"/>
    <n v="0.5"/>
    <x v="0"/>
    <s v="OLEODU33047094EL"/>
    <s v="Petroper£ Oleoducto"/>
    <x v="149"/>
    <x v="149"/>
    <s v="C.T. BAYOVAR"/>
    <x v="445"/>
    <x v="0"/>
    <x v="0"/>
    <x v="340"/>
    <x v="0"/>
    <s v="Instalado"/>
    <s v="Operativo"/>
    <s v="Autoproductor"/>
    <x v="2"/>
    <x v="0"/>
    <x v="0"/>
    <x v="0"/>
    <s v="Privado"/>
    <s v="PIURA"/>
    <s v="PIURA"/>
    <s v="SECHURA"/>
    <s v="SECHURA"/>
    <n v="0"/>
    <x v="0"/>
    <n v="0"/>
    <x v="0"/>
    <n v="0"/>
    <x v="0"/>
    <x v="0"/>
    <n v="76.715999999999994"/>
    <n v="7.6715999999999993E-2"/>
    <m/>
    <n v="0.13749999999999998"/>
    <n v="0.1265"/>
    <n v="7.6479999999999997"/>
    <n v="0"/>
    <n v="60"/>
    <s v="BASE DE DATOS"/>
    <m/>
  </r>
  <r>
    <s v="20"/>
    <x v="3"/>
    <s v="OLEODU"/>
    <s v="33046794"/>
    <s v="33046794"/>
    <x v="0"/>
    <m/>
    <m/>
    <n v="1.65"/>
    <n v="1.2"/>
    <m/>
    <m/>
    <n v="181.071"/>
    <m/>
    <m/>
    <m/>
    <n v="20"/>
    <n v="0.5"/>
    <x v="0"/>
    <s v="OLEODU33046794EL"/>
    <s v="Petroper£ Oleoducto"/>
    <x v="149"/>
    <x v="149"/>
    <s v="C.T.ESTACION 1"/>
    <x v="457"/>
    <x v="0"/>
    <x v="0"/>
    <x v="340"/>
    <x v="0"/>
    <s v="Instalado"/>
    <s v="Operativo"/>
    <s v="Autoproductor"/>
    <x v="2"/>
    <x v="0"/>
    <x v="0"/>
    <x v="0"/>
    <s v="Privado"/>
    <s v="LORETO"/>
    <s v="LORETO"/>
    <s v="LORETO "/>
    <s v="URANINAS"/>
    <n v="0"/>
    <x v="0"/>
    <n v="0"/>
    <x v="0"/>
    <n v="0"/>
    <x v="0"/>
    <x v="0"/>
    <n v="181.071"/>
    <n v="0.18107100000000001"/>
    <m/>
    <n v="0.13749999999999998"/>
    <n v="9.9999999999999992E-2"/>
    <n v="7.6479999999999997"/>
    <n v="0"/>
    <n v="60"/>
    <s v="BASE DE DATOS"/>
    <m/>
  </r>
  <r>
    <s v="20"/>
    <x v="3"/>
    <s v="OLEODU"/>
    <s v="33046894"/>
    <s v="33046894"/>
    <x v="0"/>
    <m/>
    <m/>
    <n v="1.35"/>
    <n v="1.1000000000000001"/>
    <m/>
    <m/>
    <n v="69.421000000000006"/>
    <m/>
    <m/>
    <m/>
    <n v="36"/>
    <n v="0.122"/>
    <x v="0"/>
    <s v="OLEODU33046894EL"/>
    <s v="Petroper£ Oleoducto"/>
    <x v="149"/>
    <x v="149"/>
    <s v="C.T ANDOAS"/>
    <x v="452"/>
    <x v="0"/>
    <x v="0"/>
    <x v="340"/>
    <x v="0"/>
    <s v="Instalado"/>
    <s v="Operativo"/>
    <s v="Autoproductor"/>
    <x v="2"/>
    <x v="0"/>
    <x v="0"/>
    <x v="0"/>
    <s v="Privado"/>
    <s v="LORETO"/>
    <s v="LORETO"/>
    <s v="ALTO AMAZONAS"/>
    <s v="PASTAZA"/>
    <n v="0"/>
    <x v="0"/>
    <n v="0"/>
    <x v="0"/>
    <n v="0"/>
    <x v="0"/>
    <x v="0"/>
    <n v="69.421000000000006"/>
    <n v="6.942100000000001E-2"/>
    <m/>
    <n v="0.1125"/>
    <n v="9.1666666666666674E-2"/>
    <n v="7.6479999999999997"/>
    <n v="0"/>
    <n v="60"/>
    <s v="BASE DE DATOS"/>
    <m/>
  </r>
  <r>
    <s v="20"/>
    <x v="3"/>
    <s v="OLEODU"/>
    <s v="33046994"/>
    <s v="33046994"/>
    <x v="0"/>
    <m/>
    <m/>
    <n v="0.37"/>
    <n v="0.31"/>
    <m/>
    <m/>
    <n v="27.349"/>
    <m/>
    <m/>
    <m/>
    <n v="10"/>
    <n v="0.105"/>
    <x v="0"/>
    <s v="OLEODU33046994EL"/>
    <s v="Petroper£ Oleoducto"/>
    <x v="149"/>
    <x v="149"/>
    <s v="C.T. ESTACION MORONA"/>
    <x v="456"/>
    <x v="0"/>
    <x v="0"/>
    <x v="340"/>
    <x v="0"/>
    <s v="Instalado"/>
    <s v="Operativo"/>
    <s v="Autoproductor"/>
    <x v="2"/>
    <x v="0"/>
    <x v="0"/>
    <x v="0"/>
    <s v="Privado"/>
    <s v="LORETO"/>
    <s v="LORETO"/>
    <s v="ALTO AMAZONAS"/>
    <s v="MANSERICHE"/>
    <n v="0"/>
    <x v="0"/>
    <n v="0"/>
    <x v="0"/>
    <n v="0"/>
    <x v="0"/>
    <x v="0"/>
    <n v="27.349"/>
    <n v="2.7349000000000002E-2"/>
    <m/>
    <n v="3.0833333333333334E-2"/>
    <n v="2.5833333333333333E-2"/>
    <n v="7.6479999999999997"/>
    <n v="0"/>
    <n v="60"/>
    <s v="BASE DE DATOS"/>
    <m/>
  </r>
  <r>
    <s v="20"/>
    <x v="3"/>
    <s v="OLEODU"/>
    <s v="33046694"/>
    <s v="33046694"/>
    <x v="0"/>
    <m/>
    <m/>
    <n v="1.54"/>
    <n v="1.25"/>
    <m/>
    <m/>
    <n v="116.38200000000001"/>
    <m/>
    <m/>
    <m/>
    <n v="20"/>
    <n v="0.54500000000000004"/>
    <x v="0"/>
    <s v="OLEODU33046694EL"/>
    <s v="Petroper£ Oleoducto"/>
    <x v="149"/>
    <x v="149"/>
    <s v="C.T. ESTACION 5"/>
    <x v="453"/>
    <x v="0"/>
    <x v="0"/>
    <x v="340"/>
    <x v="0"/>
    <s v="Instalado"/>
    <s v="Operativo"/>
    <s v="Autoproductor"/>
    <x v="2"/>
    <x v="0"/>
    <x v="0"/>
    <x v="0"/>
    <s v="Privado"/>
    <s v="LORETO"/>
    <s v="LORETO"/>
    <s v="ALTO AMAZONAS"/>
    <s v="MANSERICHE"/>
    <n v="0"/>
    <x v="0"/>
    <n v="0"/>
    <x v="0"/>
    <n v="0"/>
    <x v="0"/>
    <x v="0"/>
    <n v="116.38200000000001"/>
    <n v="0.116382"/>
    <m/>
    <n v="0.12833333333333333"/>
    <n v="0.10416666666666667"/>
    <n v="7.6479999999999997"/>
    <n v="0"/>
    <n v="60"/>
    <s v="BASE DE DATOS"/>
    <m/>
  </r>
  <r>
    <s v="20"/>
    <x v="3"/>
    <s v="OLEODU"/>
    <s v="33047294"/>
    <s v="33047294"/>
    <x v="0"/>
    <m/>
    <m/>
    <n v="0.3"/>
    <n v="0.3"/>
    <m/>
    <m/>
    <n v="0.19900000000000001"/>
    <m/>
    <m/>
    <m/>
    <n v="34"/>
    <n v="0.5"/>
    <x v="0"/>
    <s v="OLEODU33047294EL"/>
    <s v="Petroper£ Oleoducto"/>
    <x v="149"/>
    <x v="149"/>
    <s v="C.T.ESTACION 6"/>
    <x v="458"/>
    <x v="0"/>
    <x v="0"/>
    <x v="340"/>
    <x v="0"/>
    <s v="Instalado"/>
    <s v="Operativo"/>
    <s v="Autoproductor"/>
    <x v="2"/>
    <x v="0"/>
    <x v="0"/>
    <x v="0"/>
    <s v="Privado"/>
    <s v="AMAZONAS"/>
    <s v="AMAZONAS"/>
    <s v="BAGUA"/>
    <s v="IMASA"/>
    <n v="0"/>
    <x v="0"/>
    <n v="0"/>
    <x v="0"/>
    <n v="0"/>
    <x v="0"/>
    <x v="0"/>
    <n v="0.19900000000000001"/>
    <n v="1.9900000000000001E-4"/>
    <m/>
    <n v="2.4999999999999998E-2"/>
    <n v="2.4999999999999998E-2"/>
    <n v="7.6479999999999997"/>
    <n v="0"/>
    <n v="60"/>
    <s v="BASE DE DATOS"/>
    <m/>
  </r>
  <r>
    <s v="20"/>
    <x v="3"/>
    <s v="OLEODU"/>
    <s v="33046594"/>
    <s v="33046594"/>
    <x v="0"/>
    <m/>
    <m/>
    <n v="0.55000000000000004"/>
    <n v="0.48"/>
    <m/>
    <m/>
    <n v="27.568999999999999"/>
    <m/>
    <m/>
    <m/>
    <n v="20"/>
    <n v="0.1"/>
    <x v="0"/>
    <s v="OLEODU33046594EL"/>
    <s v="Petroper£ Oleoducto"/>
    <x v="149"/>
    <x v="149"/>
    <s v="C.T.ESTACION 8"/>
    <x v="459"/>
    <x v="0"/>
    <x v="0"/>
    <x v="340"/>
    <x v="0"/>
    <s v="Instalado"/>
    <s v="Operativo"/>
    <s v="Autoproductor"/>
    <x v="2"/>
    <x v="0"/>
    <x v="0"/>
    <x v="0"/>
    <s v="Privado"/>
    <s v="CAJAMARCA"/>
    <s v="CAJAMARCA"/>
    <s v="CUTERVO"/>
    <s v="CUTERVO"/>
    <n v="0"/>
    <x v="0"/>
    <n v="0"/>
    <x v="0"/>
    <n v="0"/>
    <x v="0"/>
    <x v="0"/>
    <n v="27.568999999999999"/>
    <n v="2.7569E-2"/>
    <m/>
    <n v="4.5833333333333337E-2"/>
    <n v="0.04"/>
    <n v="7.6479999999999997"/>
    <n v="0"/>
    <n v="60"/>
    <s v="BASE DE DATOS"/>
    <m/>
  </r>
  <r>
    <s v="20"/>
    <x v="3"/>
    <s v="OLEODU"/>
    <s v="33047194"/>
    <s v="33047194"/>
    <x v="0"/>
    <m/>
    <m/>
    <n v="0.54500000000000004"/>
    <n v="0.45"/>
    <m/>
    <m/>
    <n v="43.274999999999999"/>
    <m/>
    <m/>
    <m/>
    <n v="63"/>
    <n v="0.5"/>
    <x v="0"/>
    <s v="OLEODU33047194EL"/>
    <s v="Petroper£ Oleoducto"/>
    <x v="149"/>
    <x v="149"/>
    <s v="C.T. ESTACION 9"/>
    <x v="455"/>
    <x v="0"/>
    <x v="0"/>
    <x v="340"/>
    <x v="0"/>
    <s v="Instalado"/>
    <s v="Operativo"/>
    <s v="Autoproductor"/>
    <x v="2"/>
    <x v="0"/>
    <x v="0"/>
    <x v="0"/>
    <s v="Privado"/>
    <s v="PIURA"/>
    <s v="PIURA"/>
    <s v="HUANCABAMBA"/>
    <s v="HUARMACA"/>
    <n v="0"/>
    <x v="0"/>
    <n v="0"/>
    <x v="0"/>
    <n v="0"/>
    <x v="0"/>
    <x v="0"/>
    <n v="43.274999999999999"/>
    <n v="4.3275000000000001E-2"/>
    <m/>
    <n v="4.5416666666666668E-2"/>
    <n v="3.7499999999999999E-2"/>
    <n v="7.6479999999999997"/>
    <n v="0"/>
    <n v="60"/>
    <s v="BASE DE DATOS"/>
    <m/>
  </r>
  <r>
    <s v="20"/>
    <x v="3"/>
    <s v="OLEODU"/>
    <s v="33047094"/>
    <s v="33047094"/>
    <x v="0"/>
    <m/>
    <m/>
    <n v="1.65"/>
    <n v="1.518"/>
    <m/>
    <m/>
    <n v="67.572000000000003"/>
    <m/>
    <m/>
    <m/>
    <n v="23"/>
    <n v="0.5"/>
    <x v="0"/>
    <s v="OLEODU33047094EL"/>
    <s v="Petroper£ Oleoducto"/>
    <x v="149"/>
    <x v="149"/>
    <s v="C.T. BAYOVAR"/>
    <x v="445"/>
    <x v="0"/>
    <x v="0"/>
    <x v="340"/>
    <x v="0"/>
    <s v="Instalado"/>
    <s v="Operativo"/>
    <s v="Autoproductor"/>
    <x v="2"/>
    <x v="0"/>
    <x v="0"/>
    <x v="0"/>
    <s v="Privado"/>
    <s v="PIURA"/>
    <s v="PIURA"/>
    <s v="SECHURA"/>
    <s v="SECHURA"/>
    <n v="0"/>
    <x v="0"/>
    <n v="0"/>
    <x v="0"/>
    <n v="0"/>
    <x v="0"/>
    <x v="0"/>
    <n v="67.572000000000003"/>
    <n v="6.7572000000000007E-2"/>
    <m/>
    <n v="0.13749999999999998"/>
    <n v="0.1265"/>
    <n v="7.6479999999999997"/>
    <n v="0"/>
    <n v="60"/>
    <s v="BASE DE DATOS"/>
    <m/>
  </r>
  <r>
    <s v="20"/>
    <x v="3"/>
    <s v="OLEODU"/>
    <s v="33047394"/>
    <s v="33047394"/>
    <x v="0"/>
    <m/>
    <m/>
    <n v="1.6"/>
    <n v="1.1000000000000001"/>
    <m/>
    <m/>
    <n v="2.6789999999999998"/>
    <m/>
    <m/>
    <m/>
    <n v="0"/>
    <n v="0.5"/>
    <x v="0"/>
    <s v="OLEODU33047394EL"/>
    <s v="Petroper£ Oleoducto"/>
    <x v="149"/>
    <x v="149"/>
    <s v="C.T. ESTACION 7"/>
    <x v="454"/>
    <x v="0"/>
    <x v="0"/>
    <x v="340"/>
    <x v="0"/>
    <s v="Instalado"/>
    <s v="Operativo"/>
    <s v="Autoproductor"/>
    <x v="2"/>
    <x v="0"/>
    <x v="0"/>
    <x v="0"/>
    <s v="Privado"/>
    <s v="AMAZONAS"/>
    <s v="AMAZONAS"/>
    <s v="UTCUBAMBA"/>
    <s v="EL MILAGRO"/>
    <n v="0"/>
    <x v="0"/>
    <n v="0"/>
    <x v="0"/>
    <n v="0"/>
    <x v="0"/>
    <x v="0"/>
    <n v="2.6789999999999998"/>
    <n v="2.679E-3"/>
    <m/>
    <n v="0.13333333333333333"/>
    <n v="9.1666666666666674E-2"/>
    <n v="7.6479999999999997"/>
    <n v="0"/>
    <n v="60"/>
    <s v="BASE DE DATOS"/>
    <m/>
  </r>
  <r>
    <s v="20"/>
    <x v="4"/>
    <s v="OLEODU"/>
    <s v="33046794"/>
    <s v="33046794"/>
    <x v="0"/>
    <m/>
    <m/>
    <n v="1.65"/>
    <n v="1.2"/>
    <m/>
    <m/>
    <n v="129.79499999999999"/>
    <m/>
    <m/>
    <m/>
    <n v="0"/>
    <n v="0.5"/>
    <x v="0"/>
    <s v="OLEODU33046794EL"/>
    <s v="Petroper£ Oleoducto"/>
    <x v="149"/>
    <x v="149"/>
    <s v="C.T.ESTACION 1"/>
    <x v="457"/>
    <x v="0"/>
    <x v="0"/>
    <x v="340"/>
    <x v="0"/>
    <s v="Instalado"/>
    <s v="Operativo"/>
    <s v="Autoproductor"/>
    <x v="2"/>
    <x v="0"/>
    <x v="0"/>
    <x v="0"/>
    <s v="Privado"/>
    <s v="LORETO"/>
    <s v="LORETO"/>
    <s v="LORETO "/>
    <s v="URANINAS"/>
    <n v="0"/>
    <x v="0"/>
    <n v="0"/>
    <x v="0"/>
    <n v="0"/>
    <x v="0"/>
    <x v="0"/>
    <n v="129.79499999999999"/>
    <n v="0.12979499999999999"/>
    <m/>
    <n v="0.13749999999999998"/>
    <n v="9.9999999999999992E-2"/>
    <n v="7.6479999999999997"/>
    <n v="0"/>
    <n v="60"/>
    <s v="BASE DE DATOS"/>
    <m/>
  </r>
  <r>
    <s v="20"/>
    <x v="4"/>
    <s v="OLEODU"/>
    <s v="33046894"/>
    <s v="33046894"/>
    <x v="0"/>
    <m/>
    <m/>
    <n v="1.35"/>
    <n v="1.1000000000000001"/>
    <m/>
    <m/>
    <n v="0"/>
    <m/>
    <m/>
    <m/>
    <n v="0"/>
    <n v="0"/>
    <x v="0"/>
    <s v="OLEODU33046894EL"/>
    <s v="Petroper£ Oleoducto"/>
    <x v="149"/>
    <x v="149"/>
    <s v="C.T ANDOAS"/>
    <x v="452"/>
    <x v="0"/>
    <x v="0"/>
    <x v="340"/>
    <x v="0"/>
    <s v="Instalado"/>
    <s v="Operativo"/>
    <s v="Autoproductor"/>
    <x v="2"/>
    <x v="0"/>
    <x v="0"/>
    <x v="0"/>
    <s v="Privado"/>
    <s v="LORETO"/>
    <s v="LORETO"/>
    <s v="ALTO AMAZONAS"/>
    <s v="PASTAZA"/>
    <n v="0"/>
    <x v="0"/>
    <n v="0"/>
    <x v="0"/>
    <n v="0"/>
    <x v="0"/>
    <x v="0"/>
    <n v="0"/>
    <n v="0"/>
    <m/>
    <n v="0.1125"/>
    <n v="9.1666666666666674E-2"/>
    <n v="7.6479999999999997"/>
    <n v="0"/>
    <n v="60"/>
    <s v="BASE DE DATOS"/>
    <m/>
  </r>
  <r>
    <s v="20"/>
    <x v="4"/>
    <s v="OLEODU"/>
    <s v="33046994"/>
    <s v="33046994"/>
    <x v="0"/>
    <m/>
    <m/>
    <n v="0.37"/>
    <n v="0.31"/>
    <m/>
    <m/>
    <n v="23.89"/>
    <m/>
    <m/>
    <m/>
    <n v="10"/>
    <n v="0.16"/>
    <x v="0"/>
    <s v="OLEODU33046994EL"/>
    <s v="Petroper£ Oleoducto"/>
    <x v="149"/>
    <x v="149"/>
    <s v="C.T. ESTACION MORONA"/>
    <x v="456"/>
    <x v="0"/>
    <x v="0"/>
    <x v="340"/>
    <x v="0"/>
    <s v="Instalado"/>
    <s v="Operativo"/>
    <s v="Autoproductor"/>
    <x v="2"/>
    <x v="0"/>
    <x v="0"/>
    <x v="0"/>
    <s v="Privado"/>
    <s v="LORETO"/>
    <s v="LORETO"/>
    <s v="ALTO AMAZONAS"/>
    <s v="MANSERICHE"/>
    <n v="0"/>
    <x v="0"/>
    <n v="0"/>
    <x v="0"/>
    <n v="0"/>
    <x v="0"/>
    <x v="0"/>
    <n v="23.89"/>
    <n v="2.3890000000000002E-2"/>
    <m/>
    <n v="3.0833333333333334E-2"/>
    <n v="2.5833333333333333E-2"/>
    <n v="7.6479999999999997"/>
    <n v="0"/>
    <n v="60"/>
    <s v="BASE DE DATOS"/>
    <m/>
  </r>
  <r>
    <s v="20"/>
    <x v="4"/>
    <s v="OLEODU"/>
    <s v="33046694"/>
    <s v="33046694"/>
    <x v="0"/>
    <m/>
    <m/>
    <n v="1.54"/>
    <n v="1.25"/>
    <m/>
    <m/>
    <n v="108.717"/>
    <m/>
    <m/>
    <m/>
    <n v="37"/>
    <n v="0.55000000000000004"/>
    <x v="0"/>
    <s v="OLEODU33046694EL"/>
    <s v="Petroper£ Oleoducto"/>
    <x v="149"/>
    <x v="149"/>
    <s v="C.T. ESTACION 5"/>
    <x v="453"/>
    <x v="0"/>
    <x v="0"/>
    <x v="340"/>
    <x v="0"/>
    <s v="Instalado"/>
    <s v="Operativo"/>
    <s v="Autoproductor"/>
    <x v="2"/>
    <x v="0"/>
    <x v="0"/>
    <x v="0"/>
    <s v="Privado"/>
    <s v="LORETO"/>
    <s v="LORETO"/>
    <s v="ALTO AMAZONAS"/>
    <s v="MANSERICHE"/>
    <n v="0"/>
    <x v="0"/>
    <n v="0"/>
    <x v="0"/>
    <n v="0"/>
    <x v="0"/>
    <x v="0"/>
    <n v="108.717"/>
    <n v="0.10871699999999999"/>
    <m/>
    <n v="0.12833333333333333"/>
    <n v="0.10416666666666667"/>
    <n v="7.6479999999999997"/>
    <n v="0"/>
    <n v="60"/>
    <s v="BASE DE DATOS"/>
    <m/>
  </r>
  <r>
    <s v="20"/>
    <x v="4"/>
    <s v="OLEODU"/>
    <s v="33047294"/>
    <s v="33047294"/>
    <x v="0"/>
    <m/>
    <m/>
    <n v="0.3"/>
    <n v="0.3"/>
    <m/>
    <m/>
    <n v="0.88800000000000001"/>
    <m/>
    <m/>
    <m/>
    <n v="0"/>
    <n v="0.5"/>
    <x v="0"/>
    <s v="OLEODU33047294EL"/>
    <s v="Petroper£ Oleoducto"/>
    <x v="149"/>
    <x v="149"/>
    <s v="C.T.ESTACION 6"/>
    <x v="458"/>
    <x v="0"/>
    <x v="0"/>
    <x v="340"/>
    <x v="0"/>
    <s v="Instalado"/>
    <s v="Operativo"/>
    <s v="Autoproductor"/>
    <x v="2"/>
    <x v="0"/>
    <x v="0"/>
    <x v="0"/>
    <s v="Privado"/>
    <s v="AMAZONAS"/>
    <s v="AMAZONAS"/>
    <s v="BAGUA"/>
    <s v="IMASA"/>
    <n v="0"/>
    <x v="0"/>
    <n v="0"/>
    <x v="0"/>
    <n v="0"/>
    <x v="0"/>
    <x v="0"/>
    <n v="0.88800000000000001"/>
    <n v="8.8800000000000001E-4"/>
    <m/>
    <n v="2.4999999999999998E-2"/>
    <n v="2.4999999999999998E-2"/>
    <n v="7.6479999999999997"/>
    <n v="0"/>
    <n v="60"/>
    <s v="BASE DE DATOS"/>
    <m/>
  </r>
  <r>
    <s v="20"/>
    <x v="4"/>
    <s v="OLEODU"/>
    <s v="33047394"/>
    <s v="33047394"/>
    <x v="0"/>
    <m/>
    <m/>
    <n v="1.6"/>
    <n v="1.1000000000000001"/>
    <m/>
    <m/>
    <n v="1.05"/>
    <m/>
    <m/>
    <m/>
    <n v="0"/>
    <n v="0.5"/>
    <x v="0"/>
    <s v="OLEODU33047394EL"/>
    <s v="Petroper£ Oleoducto"/>
    <x v="149"/>
    <x v="149"/>
    <s v="C.T. ESTACION 7"/>
    <x v="454"/>
    <x v="0"/>
    <x v="0"/>
    <x v="340"/>
    <x v="0"/>
    <s v="Instalado"/>
    <s v="Operativo"/>
    <s v="Autoproductor"/>
    <x v="2"/>
    <x v="0"/>
    <x v="0"/>
    <x v="0"/>
    <s v="Privado"/>
    <s v="AMAZONAS"/>
    <s v="AMAZONAS"/>
    <s v="UTCUBAMBA"/>
    <s v="EL MILAGRO"/>
    <n v="0"/>
    <x v="0"/>
    <n v="0"/>
    <x v="0"/>
    <n v="0"/>
    <x v="0"/>
    <x v="0"/>
    <n v="1.05"/>
    <n v="1.0500000000000002E-3"/>
    <m/>
    <n v="0.13333333333333333"/>
    <n v="9.1666666666666674E-2"/>
    <n v="7.6479999999999997"/>
    <n v="0"/>
    <n v="60"/>
    <s v="BASE DE DATOS"/>
    <m/>
  </r>
  <r>
    <s v="20"/>
    <x v="4"/>
    <s v="OLEODU"/>
    <s v="33046594"/>
    <s v="33046594"/>
    <x v="0"/>
    <m/>
    <m/>
    <n v="0.55000000000000004"/>
    <n v="0.48"/>
    <m/>
    <m/>
    <n v="28.553999999999998"/>
    <m/>
    <m/>
    <m/>
    <n v="20"/>
    <n v="0.1"/>
    <x v="0"/>
    <s v="OLEODU33046594EL"/>
    <s v="Petroper£ Oleoducto"/>
    <x v="149"/>
    <x v="149"/>
    <s v="C.T.ESTACION 8"/>
    <x v="459"/>
    <x v="0"/>
    <x v="0"/>
    <x v="340"/>
    <x v="0"/>
    <s v="Instalado"/>
    <s v="Operativo"/>
    <s v="Autoproductor"/>
    <x v="2"/>
    <x v="0"/>
    <x v="0"/>
    <x v="0"/>
    <s v="Privado"/>
    <s v="CAJAMARCA"/>
    <s v="CAJAMARCA"/>
    <s v="CUTERVO"/>
    <s v="CUTERVO"/>
    <n v="0"/>
    <x v="0"/>
    <n v="0"/>
    <x v="0"/>
    <n v="0"/>
    <x v="0"/>
    <x v="0"/>
    <n v="28.553999999999998"/>
    <n v="2.8554E-2"/>
    <m/>
    <n v="4.5833333333333337E-2"/>
    <n v="0.04"/>
    <n v="7.6479999999999997"/>
    <n v="0"/>
    <n v="60"/>
    <s v="BASE DE DATOS"/>
    <m/>
  </r>
  <r>
    <s v="20"/>
    <x v="4"/>
    <s v="OLEODU"/>
    <s v="33047194"/>
    <s v="33047194"/>
    <x v="0"/>
    <m/>
    <m/>
    <n v="0.54500000000000004"/>
    <n v="0.45"/>
    <m/>
    <m/>
    <n v="43.506"/>
    <m/>
    <m/>
    <m/>
    <n v="21"/>
    <n v="0.5"/>
    <x v="0"/>
    <s v="OLEODU33047194EL"/>
    <s v="Petroper£ Oleoducto"/>
    <x v="149"/>
    <x v="149"/>
    <s v="C.T. ESTACION 9"/>
    <x v="455"/>
    <x v="0"/>
    <x v="0"/>
    <x v="340"/>
    <x v="0"/>
    <s v="Instalado"/>
    <s v="Operativo"/>
    <s v="Autoproductor"/>
    <x v="2"/>
    <x v="0"/>
    <x v="0"/>
    <x v="0"/>
    <s v="Privado"/>
    <s v="PIURA"/>
    <s v="PIURA"/>
    <s v="HUANCABAMBA"/>
    <s v="HUARMACA"/>
    <n v="0"/>
    <x v="0"/>
    <n v="0"/>
    <x v="0"/>
    <n v="0"/>
    <x v="0"/>
    <x v="0"/>
    <n v="43.506"/>
    <n v="4.3506000000000003E-2"/>
    <m/>
    <n v="4.5416666666666668E-2"/>
    <n v="3.7499999999999999E-2"/>
    <n v="7.6479999999999997"/>
    <n v="0"/>
    <n v="60"/>
    <s v="BASE DE DATOS"/>
    <m/>
  </r>
  <r>
    <s v="20"/>
    <x v="4"/>
    <s v="OLEODU"/>
    <s v="33047094"/>
    <s v="33047094"/>
    <x v="0"/>
    <m/>
    <m/>
    <n v="1.65"/>
    <n v="1.518"/>
    <m/>
    <m/>
    <n v="70.548000000000002"/>
    <m/>
    <m/>
    <m/>
    <n v="21"/>
    <n v="0.5"/>
    <x v="0"/>
    <s v="OLEODU33047094EL"/>
    <s v="Petroper£ Oleoducto"/>
    <x v="149"/>
    <x v="149"/>
    <s v="C.T. BAYOVAR"/>
    <x v="445"/>
    <x v="0"/>
    <x v="0"/>
    <x v="340"/>
    <x v="0"/>
    <s v="Instalado"/>
    <s v="Operativo"/>
    <s v="Autoproductor"/>
    <x v="2"/>
    <x v="0"/>
    <x v="0"/>
    <x v="0"/>
    <s v="Privado"/>
    <s v="PIURA"/>
    <s v="PIURA"/>
    <s v="SECHURA"/>
    <s v="SECHURA"/>
    <n v="0"/>
    <x v="0"/>
    <n v="0"/>
    <x v="0"/>
    <n v="0"/>
    <x v="0"/>
    <x v="0"/>
    <n v="70.548000000000002"/>
    <n v="7.0548E-2"/>
    <m/>
    <n v="0.13749999999999998"/>
    <n v="0.1265"/>
    <n v="7.6479999999999997"/>
    <n v="0"/>
    <n v="60"/>
    <s v="BASE DE DATOS"/>
    <m/>
  </r>
  <r>
    <s v="20"/>
    <x v="5"/>
    <s v="OLEODU"/>
    <s v="33046794"/>
    <s v="33046794"/>
    <x v="0"/>
    <m/>
    <m/>
    <n v="1.65"/>
    <n v="1.2"/>
    <m/>
    <m/>
    <n v="123.73699999999999"/>
    <m/>
    <m/>
    <m/>
    <n v="61"/>
    <n v="0.3"/>
    <x v="0"/>
    <s v="OLEODU33046794EL"/>
    <s v="Petroper£ Oleoducto"/>
    <x v="149"/>
    <x v="149"/>
    <s v="C.T.ESTACION 1"/>
    <x v="457"/>
    <x v="0"/>
    <x v="0"/>
    <x v="340"/>
    <x v="0"/>
    <s v="Instalado"/>
    <s v="Operativo"/>
    <s v="Autoproductor"/>
    <x v="2"/>
    <x v="0"/>
    <x v="0"/>
    <x v="0"/>
    <s v="Privado"/>
    <s v="LORETO"/>
    <s v="LORETO"/>
    <s v="LORETO "/>
    <s v="URANINAS"/>
    <n v="0"/>
    <x v="0"/>
    <n v="0"/>
    <x v="0"/>
    <n v="0"/>
    <x v="0"/>
    <x v="0"/>
    <n v="123.73699999999999"/>
    <n v="0.123737"/>
    <m/>
    <n v="0.13749999999999998"/>
    <n v="9.9999999999999992E-2"/>
    <n v="7.6479999999999997"/>
    <n v="0"/>
    <n v="60"/>
    <s v="BASE DE DATOS"/>
    <m/>
  </r>
  <r>
    <s v="20"/>
    <x v="5"/>
    <s v="OLEODU"/>
    <s v="33046894"/>
    <s v="33046894"/>
    <x v="0"/>
    <m/>
    <m/>
    <n v="1.35"/>
    <n v="1.1000000000000001"/>
    <m/>
    <m/>
    <n v="0"/>
    <m/>
    <m/>
    <m/>
    <n v="0"/>
    <n v="0"/>
    <x v="0"/>
    <s v="OLEODU33046894EL"/>
    <s v="Petroper£ Oleoducto"/>
    <x v="149"/>
    <x v="149"/>
    <s v="C.T ANDOAS"/>
    <x v="452"/>
    <x v="0"/>
    <x v="0"/>
    <x v="340"/>
    <x v="0"/>
    <s v="Instalado"/>
    <s v="Operativo"/>
    <s v="Autoproductor"/>
    <x v="2"/>
    <x v="0"/>
    <x v="0"/>
    <x v="0"/>
    <s v="Privado"/>
    <s v="LORETO"/>
    <s v="LORETO"/>
    <s v="ALTO AMAZONAS"/>
    <s v="PASTAZA"/>
    <n v="0"/>
    <x v="0"/>
    <n v="0"/>
    <x v="0"/>
    <n v="0"/>
    <x v="0"/>
    <x v="0"/>
    <n v="0"/>
    <n v="0"/>
    <m/>
    <n v="0.1125"/>
    <n v="9.1666666666666674E-2"/>
    <n v="7.6479999999999997"/>
    <n v="0"/>
    <n v="60"/>
    <s v="BASE DE DATOS"/>
    <m/>
  </r>
  <r>
    <s v="20"/>
    <x v="5"/>
    <s v="OLEODU"/>
    <s v="33046994"/>
    <s v="33046994"/>
    <x v="0"/>
    <m/>
    <m/>
    <n v="0.37"/>
    <n v="0.31"/>
    <m/>
    <m/>
    <n v="27.349"/>
    <m/>
    <m/>
    <m/>
    <n v="10"/>
    <n v="0.16"/>
    <x v="0"/>
    <s v="OLEODU33046994EL"/>
    <s v="Petroper£ Oleoducto"/>
    <x v="149"/>
    <x v="149"/>
    <s v="C.T. ESTACION MORONA"/>
    <x v="456"/>
    <x v="0"/>
    <x v="0"/>
    <x v="340"/>
    <x v="0"/>
    <s v="Instalado"/>
    <s v="Operativo"/>
    <s v="Autoproductor"/>
    <x v="2"/>
    <x v="0"/>
    <x v="0"/>
    <x v="0"/>
    <s v="Privado"/>
    <s v="LORETO"/>
    <s v="LORETO"/>
    <s v="ALTO AMAZONAS"/>
    <s v="MANSERICHE"/>
    <n v="0"/>
    <x v="0"/>
    <n v="0"/>
    <x v="0"/>
    <n v="0"/>
    <x v="0"/>
    <x v="0"/>
    <n v="27.349"/>
    <n v="2.7349000000000002E-2"/>
    <m/>
    <n v="3.0833333333333334E-2"/>
    <n v="2.5833333333333333E-2"/>
    <n v="7.6479999999999997"/>
    <n v="0"/>
    <n v="60"/>
    <s v="BASE DE DATOS"/>
    <m/>
  </r>
  <r>
    <s v="20"/>
    <x v="5"/>
    <s v="OLEODU"/>
    <s v="33046694"/>
    <s v="33046694"/>
    <x v="0"/>
    <m/>
    <m/>
    <n v="1.54"/>
    <n v="1.25"/>
    <m/>
    <m/>
    <n v="101.708"/>
    <m/>
    <m/>
    <m/>
    <n v="71"/>
    <n v="0.54500000000000004"/>
    <x v="0"/>
    <s v="OLEODU33046694EL"/>
    <s v="Petroper£ Oleoducto"/>
    <x v="149"/>
    <x v="149"/>
    <s v="C.T. ESTACION 5"/>
    <x v="453"/>
    <x v="0"/>
    <x v="0"/>
    <x v="340"/>
    <x v="0"/>
    <s v="Instalado"/>
    <s v="Operativo"/>
    <s v="Autoproductor"/>
    <x v="2"/>
    <x v="0"/>
    <x v="0"/>
    <x v="0"/>
    <s v="Privado"/>
    <s v="LORETO"/>
    <s v="LORETO"/>
    <s v="ALTO AMAZONAS"/>
    <s v="MANSERICHE"/>
    <n v="0"/>
    <x v="0"/>
    <n v="0"/>
    <x v="0"/>
    <n v="0"/>
    <x v="0"/>
    <x v="0"/>
    <n v="101.708"/>
    <n v="0.10170799999999999"/>
    <m/>
    <n v="0.12833333333333333"/>
    <n v="0.10416666666666667"/>
    <n v="7.6479999999999997"/>
    <n v="0"/>
    <n v="60"/>
    <s v="BASE DE DATOS"/>
    <m/>
  </r>
  <r>
    <s v="20"/>
    <x v="5"/>
    <s v="OLEODU"/>
    <s v="33047294"/>
    <s v="33047294"/>
    <x v="0"/>
    <m/>
    <m/>
    <n v="0.3"/>
    <n v="0.3"/>
    <m/>
    <m/>
    <n v="0.371"/>
    <m/>
    <m/>
    <m/>
    <n v="0"/>
    <n v="0.5"/>
    <x v="0"/>
    <s v="OLEODU33047294EL"/>
    <s v="Petroper£ Oleoducto"/>
    <x v="149"/>
    <x v="149"/>
    <s v="C.T.ESTACION 6"/>
    <x v="458"/>
    <x v="0"/>
    <x v="0"/>
    <x v="340"/>
    <x v="0"/>
    <s v="Instalado"/>
    <s v="Operativo"/>
    <s v="Autoproductor"/>
    <x v="2"/>
    <x v="0"/>
    <x v="0"/>
    <x v="0"/>
    <s v="Privado"/>
    <s v="AMAZONAS"/>
    <s v="AMAZONAS"/>
    <s v="BAGUA"/>
    <s v="IMASA"/>
    <n v="0"/>
    <x v="0"/>
    <n v="0"/>
    <x v="0"/>
    <n v="0"/>
    <x v="0"/>
    <x v="0"/>
    <n v="0.371"/>
    <n v="3.7100000000000002E-4"/>
    <m/>
    <n v="2.4999999999999998E-2"/>
    <n v="2.4999999999999998E-2"/>
    <n v="7.6479999999999997"/>
    <n v="0"/>
    <n v="60"/>
    <s v="BASE DE DATOS"/>
    <m/>
  </r>
  <r>
    <s v="20"/>
    <x v="5"/>
    <s v="OLEODU"/>
    <s v="33047394"/>
    <s v="33047394"/>
    <x v="0"/>
    <m/>
    <m/>
    <n v="1.6"/>
    <n v="1.1000000000000001"/>
    <m/>
    <m/>
    <n v="1.905"/>
    <m/>
    <m/>
    <m/>
    <n v="0"/>
    <n v="0.5"/>
    <x v="0"/>
    <s v="OLEODU33047394EL"/>
    <s v="Petroper£ Oleoducto"/>
    <x v="149"/>
    <x v="149"/>
    <s v="C.T. ESTACION 7"/>
    <x v="454"/>
    <x v="0"/>
    <x v="0"/>
    <x v="340"/>
    <x v="0"/>
    <s v="Instalado"/>
    <s v="Operativo"/>
    <s v="Autoproductor"/>
    <x v="2"/>
    <x v="0"/>
    <x v="0"/>
    <x v="0"/>
    <s v="Privado"/>
    <s v="AMAZONAS"/>
    <s v="AMAZONAS"/>
    <s v="UTCUBAMBA"/>
    <s v="EL MILAGRO"/>
    <n v="0"/>
    <x v="0"/>
    <n v="0"/>
    <x v="0"/>
    <n v="0"/>
    <x v="0"/>
    <x v="0"/>
    <n v="1.905"/>
    <n v="1.905E-3"/>
    <m/>
    <n v="0.13333333333333333"/>
    <n v="9.1666666666666674E-2"/>
    <n v="7.6479999999999997"/>
    <n v="0"/>
    <n v="60"/>
    <s v="BASE DE DATOS"/>
    <m/>
  </r>
  <r>
    <s v="20"/>
    <x v="5"/>
    <s v="OLEODU"/>
    <s v="33047194"/>
    <s v="33047194"/>
    <x v="0"/>
    <m/>
    <m/>
    <n v="0.54500000000000004"/>
    <n v="0.45"/>
    <m/>
    <m/>
    <n v="42.216000000000001"/>
    <m/>
    <m/>
    <m/>
    <n v="43"/>
    <n v="0.5"/>
    <x v="0"/>
    <s v="OLEODU33047194EL"/>
    <s v="Petroper£ Oleoducto"/>
    <x v="149"/>
    <x v="149"/>
    <s v="C.T. ESTACION 9"/>
    <x v="455"/>
    <x v="0"/>
    <x v="0"/>
    <x v="340"/>
    <x v="0"/>
    <s v="Instalado"/>
    <s v="Operativo"/>
    <s v="Autoproductor"/>
    <x v="2"/>
    <x v="0"/>
    <x v="0"/>
    <x v="0"/>
    <s v="Privado"/>
    <s v="PIURA"/>
    <s v="PIURA"/>
    <s v="HUANCABAMBA"/>
    <s v="HUARMACA"/>
    <n v="0"/>
    <x v="0"/>
    <n v="0"/>
    <x v="0"/>
    <n v="0"/>
    <x v="0"/>
    <x v="0"/>
    <n v="42.216000000000001"/>
    <n v="4.2216000000000004E-2"/>
    <m/>
    <n v="4.5416666666666668E-2"/>
    <n v="3.7499999999999999E-2"/>
    <n v="7.6479999999999997"/>
    <n v="0"/>
    <n v="60"/>
    <s v="BASE DE DATOS"/>
    <m/>
  </r>
  <r>
    <s v="20"/>
    <x v="5"/>
    <s v="OLEODU"/>
    <s v="33047094"/>
    <s v="33047094"/>
    <x v="0"/>
    <m/>
    <m/>
    <n v="1.65"/>
    <n v="1.518"/>
    <m/>
    <m/>
    <n v="24.009"/>
    <m/>
    <m/>
    <m/>
    <n v="9"/>
    <n v="0.5"/>
    <x v="0"/>
    <s v="OLEODU33047094EL"/>
    <s v="Petroper£ Oleoducto"/>
    <x v="149"/>
    <x v="149"/>
    <s v="C.T. BAYOVAR"/>
    <x v="445"/>
    <x v="0"/>
    <x v="0"/>
    <x v="340"/>
    <x v="0"/>
    <s v="Instalado"/>
    <s v="Operativo"/>
    <s v="Autoproductor"/>
    <x v="2"/>
    <x v="0"/>
    <x v="0"/>
    <x v="0"/>
    <s v="Privado"/>
    <s v="PIURA"/>
    <s v="PIURA"/>
    <s v="SECHURA"/>
    <s v="SECHURA"/>
    <n v="0"/>
    <x v="0"/>
    <n v="0"/>
    <x v="0"/>
    <n v="0"/>
    <x v="0"/>
    <x v="0"/>
    <n v="24.009"/>
    <n v="2.4008999999999999E-2"/>
    <m/>
    <n v="0.13749999999999998"/>
    <n v="0.1265"/>
    <n v="7.6479999999999997"/>
    <n v="0"/>
    <n v="60"/>
    <s v="BASE DE DATOS"/>
    <m/>
  </r>
  <r>
    <s v="20"/>
    <x v="5"/>
    <s v="OLEODU"/>
    <s v="33046594"/>
    <s v="33046594"/>
    <x v="0"/>
    <m/>
    <m/>
    <n v="0.55000000000000004"/>
    <n v="0.48"/>
    <m/>
    <m/>
    <n v="28.568999999999999"/>
    <m/>
    <m/>
    <m/>
    <n v="37"/>
    <n v="0.1"/>
    <x v="0"/>
    <s v="OLEODU33046594EL"/>
    <s v="Petroper£ Oleoducto"/>
    <x v="149"/>
    <x v="149"/>
    <s v="C.T.ESTACION 8"/>
    <x v="459"/>
    <x v="0"/>
    <x v="0"/>
    <x v="340"/>
    <x v="0"/>
    <s v="Instalado"/>
    <s v="Operativo"/>
    <s v="Autoproductor"/>
    <x v="2"/>
    <x v="0"/>
    <x v="0"/>
    <x v="0"/>
    <s v="Privado"/>
    <s v="CAJAMARCA"/>
    <s v="CAJAMARCA"/>
    <s v="CUTERVO"/>
    <s v="CUTERVO"/>
    <n v="0"/>
    <x v="0"/>
    <n v="0"/>
    <x v="0"/>
    <n v="0"/>
    <x v="0"/>
    <x v="0"/>
    <n v="28.568999999999999"/>
    <n v="2.8569000000000001E-2"/>
    <m/>
    <n v="4.5833333333333337E-2"/>
    <n v="0.04"/>
    <n v="7.6479999999999997"/>
    <n v="0"/>
    <n v="60"/>
    <s v="BASE DE DATOS"/>
    <m/>
  </r>
  <r>
    <s v="20"/>
    <x v="6"/>
    <s v="OLEODU"/>
    <s v="33046794"/>
    <s v="33046794"/>
    <x v="0"/>
    <m/>
    <m/>
    <n v="1.65"/>
    <n v="1.2"/>
    <m/>
    <m/>
    <n v="135.49600000000001"/>
    <m/>
    <m/>
    <m/>
    <n v="0"/>
    <n v="0.5"/>
    <x v="0"/>
    <s v="OLEODU33046794EL"/>
    <s v="Petroper£ Oleoducto"/>
    <x v="149"/>
    <x v="149"/>
    <s v="C.T.ESTACION 1"/>
    <x v="457"/>
    <x v="0"/>
    <x v="0"/>
    <x v="340"/>
    <x v="0"/>
    <s v="Instalado"/>
    <s v="Operativo"/>
    <s v="Autoproductor"/>
    <x v="2"/>
    <x v="0"/>
    <x v="0"/>
    <x v="0"/>
    <s v="Privado"/>
    <s v="LORETO"/>
    <s v="LORETO"/>
    <s v="LORETO "/>
    <s v="URANINAS"/>
    <n v="0"/>
    <x v="0"/>
    <n v="0"/>
    <x v="0"/>
    <n v="0"/>
    <x v="0"/>
    <x v="0"/>
    <n v="135.49600000000001"/>
    <n v="0.13549600000000001"/>
    <m/>
    <n v="0.13749999999999998"/>
    <n v="9.9999999999999992E-2"/>
    <n v="7.6479999999999997"/>
    <n v="0"/>
    <n v="60"/>
    <s v="BASE DE DATOS"/>
    <m/>
  </r>
  <r>
    <s v="20"/>
    <x v="6"/>
    <s v="OLEODU"/>
    <s v="33046894"/>
    <s v="33046894"/>
    <x v="0"/>
    <m/>
    <m/>
    <n v="1.35"/>
    <n v="1.1000000000000001"/>
    <m/>
    <m/>
    <n v="0"/>
    <m/>
    <m/>
    <m/>
    <n v="0"/>
    <n v="0"/>
    <x v="0"/>
    <s v="OLEODU33046894EL"/>
    <s v="Petroper£ Oleoducto"/>
    <x v="149"/>
    <x v="149"/>
    <s v="C.T ANDOAS"/>
    <x v="452"/>
    <x v="0"/>
    <x v="0"/>
    <x v="340"/>
    <x v="0"/>
    <s v="Instalado"/>
    <s v="Operativo"/>
    <s v="Autoproductor"/>
    <x v="2"/>
    <x v="0"/>
    <x v="0"/>
    <x v="0"/>
    <s v="Privado"/>
    <s v="LORETO"/>
    <s v="LORETO"/>
    <s v="ALTO AMAZONAS"/>
    <s v="PASTAZA"/>
    <n v="0"/>
    <x v="0"/>
    <n v="0"/>
    <x v="0"/>
    <n v="0"/>
    <x v="0"/>
    <x v="0"/>
    <n v="0"/>
    <n v="0"/>
    <m/>
    <n v="0.1125"/>
    <n v="9.1666666666666674E-2"/>
    <n v="7.6479999999999997"/>
    <n v="0"/>
    <n v="60"/>
    <s v="BASE DE DATOS"/>
    <m/>
  </r>
  <r>
    <s v="20"/>
    <x v="6"/>
    <s v="OLEODU"/>
    <s v="33046994"/>
    <s v="33046994"/>
    <x v="0"/>
    <m/>
    <m/>
    <n v="0.37"/>
    <n v="0.31"/>
    <m/>
    <m/>
    <n v="27.45"/>
    <m/>
    <m/>
    <m/>
    <n v="10"/>
    <n v="0.16"/>
    <x v="0"/>
    <s v="OLEODU33046994EL"/>
    <s v="Petroper£ Oleoducto"/>
    <x v="149"/>
    <x v="149"/>
    <s v="C.T. ESTACION MORONA"/>
    <x v="456"/>
    <x v="0"/>
    <x v="0"/>
    <x v="340"/>
    <x v="0"/>
    <s v="Instalado"/>
    <s v="Operativo"/>
    <s v="Autoproductor"/>
    <x v="2"/>
    <x v="0"/>
    <x v="0"/>
    <x v="0"/>
    <s v="Privado"/>
    <s v="LORETO"/>
    <s v="LORETO"/>
    <s v="ALTO AMAZONAS"/>
    <s v="MANSERICHE"/>
    <n v="0"/>
    <x v="0"/>
    <n v="0"/>
    <x v="0"/>
    <n v="0"/>
    <x v="0"/>
    <x v="0"/>
    <n v="27.45"/>
    <n v="2.7449999999999999E-2"/>
    <m/>
    <n v="3.0833333333333334E-2"/>
    <n v="2.5833333333333333E-2"/>
    <n v="7.6479999999999997"/>
    <n v="0"/>
    <n v="60"/>
    <s v="BASE DE DATOS"/>
    <m/>
  </r>
  <r>
    <s v="20"/>
    <x v="6"/>
    <s v="OLEODU"/>
    <s v="33046694"/>
    <s v="33046694"/>
    <x v="0"/>
    <m/>
    <m/>
    <n v="1.54"/>
    <n v="1.25"/>
    <m/>
    <m/>
    <n v="12.15"/>
    <m/>
    <m/>
    <m/>
    <n v="66"/>
    <n v="0.54500000000000004"/>
    <x v="0"/>
    <s v="OLEODU33046694EL"/>
    <s v="Petroper£ Oleoducto"/>
    <x v="149"/>
    <x v="149"/>
    <s v="C.T. ESTACION 5"/>
    <x v="453"/>
    <x v="0"/>
    <x v="0"/>
    <x v="340"/>
    <x v="0"/>
    <s v="Instalado"/>
    <s v="Operativo"/>
    <s v="Autoproductor"/>
    <x v="2"/>
    <x v="0"/>
    <x v="0"/>
    <x v="0"/>
    <s v="Privado"/>
    <s v="LORETO"/>
    <s v="LORETO"/>
    <s v="ALTO AMAZONAS"/>
    <s v="MANSERICHE"/>
    <n v="0"/>
    <x v="0"/>
    <n v="0"/>
    <x v="0"/>
    <n v="0"/>
    <x v="0"/>
    <x v="0"/>
    <n v="12.15"/>
    <n v="1.2150000000000001E-2"/>
    <m/>
    <n v="0.12833333333333333"/>
    <n v="0.10416666666666667"/>
    <n v="7.6479999999999997"/>
    <n v="0"/>
    <n v="60"/>
    <s v="BASE DE DATOS"/>
    <m/>
  </r>
  <r>
    <s v="20"/>
    <x v="6"/>
    <s v="OLEODU"/>
    <s v="33047294"/>
    <s v="33047294"/>
    <x v="0"/>
    <m/>
    <m/>
    <n v="0.3"/>
    <n v="0.3"/>
    <m/>
    <m/>
    <n v="1.359"/>
    <m/>
    <m/>
    <m/>
    <n v="0"/>
    <n v="0.5"/>
    <x v="0"/>
    <s v="OLEODU33047294EL"/>
    <s v="Petroper£ Oleoducto"/>
    <x v="149"/>
    <x v="149"/>
    <s v="C.T.ESTACION 6"/>
    <x v="458"/>
    <x v="0"/>
    <x v="0"/>
    <x v="340"/>
    <x v="0"/>
    <s v="Instalado"/>
    <s v="Operativo"/>
    <s v="Autoproductor"/>
    <x v="2"/>
    <x v="0"/>
    <x v="0"/>
    <x v="0"/>
    <s v="Privado"/>
    <s v="AMAZONAS"/>
    <s v="AMAZONAS"/>
    <s v="BAGUA"/>
    <s v="IMASA"/>
    <n v="0"/>
    <x v="0"/>
    <n v="0"/>
    <x v="0"/>
    <n v="0"/>
    <x v="0"/>
    <x v="0"/>
    <n v="1.359"/>
    <n v="1.359E-3"/>
    <m/>
    <n v="2.4999999999999998E-2"/>
    <n v="2.4999999999999998E-2"/>
    <n v="7.6479999999999997"/>
    <n v="0"/>
    <n v="60"/>
    <s v="BASE DE DATOS"/>
    <m/>
  </r>
  <r>
    <s v="20"/>
    <x v="6"/>
    <s v="OLEODU"/>
    <s v="33047394"/>
    <s v="33047394"/>
    <x v="0"/>
    <m/>
    <m/>
    <n v="1.6"/>
    <n v="1.1000000000000001"/>
    <m/>
    <m/>
    <n v="3.2589999999999999"/>
    <m/>
    <m/>
    <m/>
    <n v="0"/>
    <n v="0.5"/>
    <x v="0"/>
    <s v="OLEODU33047394EL"/>
    <s v="Petroper£ Oleoducto"/>
    <x v="149"/>
    <x v="149"/>
    <s v="C.T. ESTACION 7"/>
    <x v="454"/>
    <x v="0"/>
    <x v="0"/>
    <x v="340"/>
    <x v="0"/>
    <s v="Instalado"/>
    <s v="Operativo"/>
    <s v="Autoproductor"/>
    <x v="2"/>
    <x v="0"/>
    <x v="0"/>
    <x v="0"/>
    <s v="Privado"/>
    <s v="AMAZONAS"/>
    <s v="AMAZONAS"/>
    <s v="UTCUBAMBA"/>
    <s v="EL MILAGRO"/>
    <n v="0"/>
    <x v="0"/>
    <n v="0"/>
    <x v="0"/>
    <n v="0"/>
    <x v="0"/>
    <x v="0"/>
    <n v="3.2589999999999999"/>
    <n v="3.2589999999999997E-3"/>
    <m/>
    <n v="0.13333333333333333"/>
    <n v="9.1666666666666674E-2"/>
    <n v="7.6479999999999997"/>
    <n v="0"/>
    <n v="60"/>
    <s v="BASE DE DATOS"/>
    <m/>
  </r>
  <r>
    <s v="20"/>
    <x v="6"/>
    <s v="OLEODU"/>
    <s v="33046594"/>
    <s v="33046594"/>
    <x v="0"/>
    <m/>
    <m/>
    <n v="0.55000000000000004"/>
    <n v="0.48"/>
    <m/>
    <m/>
    <n v="31.797999999999998"/>
    <m/>
    <m/>
    <m/>
    <n v="37"/>
    <n v="0.1"/>
    <x v="0"/>
    <s v="OLEODU33046594EL"/>
    <s v="Petroper£ Oleoducto"/>
    <x v="149"/>
    <x v="149"/>
    <s v="C.T.ESTACION 8"/>
    <x v="459"/>
    <x v="0"/>
    <x v="0"/>
    <x v="340"/>
    <x v="0"/>
    <s v="Instalado"/>
    <s v="Operativo"/>
    <s v="Autoproductor"/>
    <x v="2"/>
    <x v="0"/>
    <x v="0"/>
    <x v="0"/>
    <s v="Privado"/>
    <s v="CAJAMARCA"/>
    <s v="CAJAMARCA"/>
    <s v="CUTERVO"/>
    <s v="CUTERVO"/>
    <n v="0"/>
    <x v="0"/>
    <n v="0"/>
    <x v="0"/>
    <n v="0"/>
    <x v="0"/>
    <x v="0"/>
    <n v="31.797999999999998"/>
    <n v="3.1798E-2"/>
    <m/>
    <n v="4.5833333333333337E-2"/>
    <n v="0.04"/>
    <n v="7.6479999999999997"/>
    <n v="0"/>
    <n v="60"/>
    <s v="BASE DE DATOS"/>
    <m/>
  </r>
  <r>
    <s v="20"/>
    <x v="6"/>
    <s v="OLEODU"/>
    <s v="33047194"/>
    <s v="33047194"/>
    <x v="0"/>
    <m/>
    <m/>
    <n v="0.54500000000000004"/>
    <n v="0.45"/>
    <m/>
    <m/>
    <n v="45.591000000000001"/>
    <m/>
    <m/>
    <m/>
    <n v="60"/>
    <n v="0.5"/>
    <x v="0"/>
    <s v="OLEODU33047194EL"/>
    <s v="Petroper£ Oleoducto"/>
    <x v="149"/>
    <x v="149"/>
    <s v="C.T. ESTACION 9"/>
    <x v="455"/>
    <x v="0"/>
    <x v="0"/>
    <x v="340"/>
    <x v="0"/>
    <s v="Instalado"/>
    <s v="Operativo"/>
    <s v="Autoproductor"/>
    <x v="2"/>
    <x v="0"/>
    <x v="0"/>
    <x v="0"/>
    <s v="Privado"/>
    <s v="PIURA"/>
    <s v="PIURA"/>
    <s v="HUANCABAMBA"/>
    <s v="HUARMACA"/>
    <n v="0"/>
    <x v="0"/>
    <n v="0"/>
    <x v="0"/>
    <n v="0"/>
    <x v="0"/>
    <x v="0"/>
    <n v="45.591000000000001"/>
    <n v="4.5591E-2"/>
    <m/>
    <n v="4.5416666666666668E-2"/>
    <n v="3.7499999999999999E-2"/>
    <n v="7.6479999999999997"/>
    <n v="0"/>
    <n v="60"/>
    <s v="BASE DE DATOS"/>
    <m/>
  </r>
  <r>
    <s v="20"/>
    <x v="6"/>
    <s v="OLEODU"/>
    <s v="33047094"/>
    <s v="33047094"/>
    <x v="0"/>
    <m/>
    <m/>
    <n v="1.65"/>
    <n v="1.518"/>
    <m/>
    <m/>
    <n v="68.578999999999994"/>
    <m/>
    <m/>
    <m/>
    <n v="9"/>
    <n v="0.5"/>
    <x v="0"/>
    <s v="OLEODU33047094EL"/>
    <s v="Petroper£ Oleoducto"/>
    <x v="149"/>
    <x v="149"/>
    <s v="C.T. BAYOVAR"/>
    <x v="445"/>
    <x v="0"/>
    <x v="0"/>
    <x v="340"/>
    <x v="0"/>
    <s v="Instalado"/>
    <s v="Operativo"/>
    <s v="Autoproductor"/>
    <x v="2"/>
    <x v="0"/>
    <x v="0"/>
    <x v="0"/>
    <s v="Privado"/>
    <s v="PIURA"/>
    <s v="PIURA"/>
    <s v="SECHURA"/>
    <s v="SECHURA"/>
    <n v="0"/>
    <x v="0"/>
    <n v="0"/>
    <x v="0"/>
    <n v="0"/>
    <x v="0"/>
    <x v="0"/>
    <n v="68.578999999999994"/>
    <n v="6.8578999999999987E-2"/>
    <m/>
    <n v="0.13749999999999998"/>
    <n v="0.1265"/>
    <n v="7.6479999999999997"/>
    <n v="0"/>
    <n v="60"/>
    <s v="BASE DE DATOS"/>
    <m/>
  </r>
  <r>
    <s v="20"/>
    <x v="7"/>
    <s v="OLEODU"/>
    <s v="33046794"/>
    <s v="33046794"/>
    <x v="0"/>
    <m/>
    <m/>
    <n v="1.65"/>
    <n v="1.2"/>
    <m/>
    <m/>
    <n v="129.607"/>
    <m/>
    <m/>
    <m/>
    <n v="49"/>
    <n v="0.5"/>
    <x v="0"/>
    <s v="OLEODU33046794EL"/>
    <s v="Petroper£ Oleoducto"/>
    <x v="149"/>
    <x v="149"/>
    <s v="C.T.ESTACION 1"/>
    <x v="457"/>
    <x v="0"/>
    <x v="0"/>
    <x v="340"/>
    <x v="0"/>
    <s v="Instalado"/>
    <s v="Operativo"/>
    <s v="Autoproductor"/>
    <x v="2"/>
    <x v="0"/>
    <x v="0"/>
    <x v="0"/>
    <s v="Privado"/>
    <s v="LORETO"/>
    <s v="LORETO"/>
    <s v="LORETO "/>
    <s v="URANINAS"/>
    <n v="0"/>
    <x v="0"/>
    <n v="0"/>
    <x v="0"/>
    <n v="0"/>
    <x v="0"/>
    <x v="0"/>
    <n v="129.607"/>
    <n v="0.129607"/>
    <m/>
    <n v="0.13749999999999998"/>
    <n v="9.9999999999999992E-2"/>
    <n v="7.6479999999999997"/>
    <n v="0"/>
    <n v="60"/>
    <s v="BASE DE DATOS"/>
    <m/>
  </r>
  <r>
    <s v="20"/>
    <x v="7"/>
    <s v="OLEODU"/>
    <s v="33046894"/>
    <s v="33046894"/>
    <x v="0"/>
    <m/>
    <m/>
    <n v="1.35"/>
    <n v="1.1000000000000001"/>
    <m/>
    <m/>
    <n v="0"/>
    <m/>
    <m/>
    <m/>
    <n v="0"/>
    <n v="0"/>
    <x v="0"/>
    <s v="OLEODU33046894EL"/>
    <s v="Petroper£ Oleoducto"/>
    <x v="149"/>
    <x v="149"/>
    <s v="C.T ANDOAS"/>
    <x v="452"/>
    <x v="0"/>
    <x v="0"/>
    <x v="340"/>
    <x v="0"/>
    <s v="Instalado"/>
    <s v="Operativo"/>
    <s v="Autoproductor"/>
    <x v="2"/>
    <x v="0"/>
    <x v="0"/>
    <x v="0"/>
    <s v="Privado"/>
    <s v="LORETO"/>
    <s v="LORETO"/>
    <s v="ALTO AMAZONAS"/>
    <s v="PASTAZA"/>
    <n v="0"/>
    <x v="0"/>
    <n v="0"/>
    <x v="0"/>
    <n v="0"/>
    <x v="0"/>
    <x v="0"/>
    <n v="0"/>
    <n v="0"/>
    <m/>
    <n v="0.1125"/>
    <n v="9.1666666666666674E-2"/>
    <n v="7.6479999999999997"/>
    <n v="0"/>
    <n v="60"/>
    <s v="BASE DE DATOS"/>
    <m/>
  </r>
  <r>
    <s v="20"/>
    <x v="7"/>
    <s v="OLEODU"/>
    <s v="33046994"/>
    <s v="33046994"/>
    <x v="0"/>
    <m/>
    <m/>
    <n v="0.37"/>
    <n v="0.31"/>
    <m/>
    <m/>
    <n v="24.039000000000001"/>
    <m/>
    <m/>
    <m/>
    <n v="10"/>
    <n v="0.16"/>
    <x v="0"/>
    <s v="OLEODU33046994EL"/>
    <s v="Petroper£ Oleoducto"/>
    <x v="149"/>
    <x v="149"/>
    <s v="C.T. ESTACION MORONA"/>
    <x v="456"/>
    <x v="0"/>
    <x v="0"/>
    <x v="340"/>
    <x v="0"/>
    <s v="Instalado"/>
    <s v="Operativo"/>
    <s v="Autoproductor"/>
    <x v="2"/>
    <x v="0"/>
    <x v="0"/>
    <x v="0"/>
    <s v="Privado"/>
    <s v="LORETO"/>
    <s v="LORETO"/>
    <s v="ALTO AMAZONAS"/>
    <s v="MANSERICHE"/>
    <n v="0"/>
    <x v="0"/>
    <n v="0"/>
    <x v="0"/>
    <n v="0"/>
    <x v="0"/>
    <x v="0"/>
    <n v="24.039000000000001"/>
    <n v="2.4039000000000001E-2"/>
    <m/>
    <n v="3.0833333333333334E-2"/>
    <n v="2.5833333333333333E-2"/>
    <n v="7.6479999999999997"/>
    <n v="0"/>
    <n v="60"/>
    <s v="BASE DE DATOS"/>
    <m/>
  </r>
  <r>
    <s v="20"/>
    <x v="7"/>
    <s v="OLEODU"/>
    <s v="33046694"/>
    <s v="33046694"/>
    <x v="0"/>
    <m/>
    <m/>
    <n v="1.54"/>
    <n v="1.25"/>
    <m/>
    <m/>
    <n v="66.813999999999993"/>
    <m/>
    <m/>
    <m/>
    <n v="22"/>
    <n v="1.0900000000000001"/>
    <x v="0"/>
    <s v="OLEODU33046694EL"/>
    <s v="Petroper£ Oleoducto"/>
    <x v="149"/>
    <x v="149"/>
    <s v="C.T. ESTACION 5"/>
    <x v="453"/>
    <x v="0"/>
    <x v="0"/>
    <x v="340"/>
    <x v="0"/>
    <s v="Instalado"/>
    <s v="Operativo"/>
    <s v="Autoproductor"/>
    <x v="2"/>
    <x v="0"/>
    <x v="0"/>
    <x v="0"/>
    <s v="Privado"/>
    <s v="LORETO"/>
    <s v="LORETO"/>
    <s v="ALTO AMAZONAS"/>
    <s v="MANSERICHE"/>
    <n v="0"/>
    <x v="0"/>
    <n v="0"/>
    <x v="0"/>
    <n v="0"/>
    <x v="0"/>
    <x v="0"/>
    <n v="66.813999999999993"/>
    <n v="6.6813999999999998E-2"/>
    <m/>
    <n v="0.12833333333333333"/>
    <n v="0.10416666666666667"/>
    <n v="7.6479999999999997"/>
    <n v="0"/>
    <n v="60"/>
    <s v="BASE DE DATOS"/>
    <m/>
  </r>
  <r>
    <s v="20"/>
    <x v="7"/>
    <s v="OLEODU"/>
    <s v="33047294"/>
    <s v="33047294"/>
    <x v="0"/>
    <m/>
    <m/>
    <n v="0.3"/>
    <n v="0.3"/>
    <m/>
    <m/>
    <n v="1.591"/>
    <m/>
    <m/>
    <m/>
    <n v="10"/>
    <n v="0.5"/>
    <x v="0"/>
    <s v="OLEODU33047294EL"/>
    <s v="Petroper£ Oleoducto"/>
    <x v="149"/>
    <x v="149"/>
    <s v="C.T.ESTACION 6"/>
    <x v="458"/>
    <x v="0"/>
    <x v="0"/>
    <x v="340"/>
    <x v="0"/>
    <s v="Instalado"/>
    <s v="Operativo"/>
    <s v="Autoproductor"/>
    <x v="2"/>
    <x v="0"/>
    <x v="0"/>
    <x v="0"/>
    <s v="Privado"/>
    <s v="AMAZONAS"/>
    <s v="AMAZONAS"/>
    <s v="BAGUA"/>
    <s v="IMASA"/>
    <n v="0"/>
    <x v="0"/>
    <n v="0"/>
    <x v="0"/>
    <n v="0"/>
    <x v="0"/>
    <x v="0"/>
    <n v="1.591"/>
    <n v="1.591E-3"/>
    <m/>
    <n v="2.4999999999999998E-2"/>
    <n v="2.4999999999999998E-2"/>
    <n v="7.6479999999999997"/>
    <n v="0"/>
    <n v="60"/>
    <s v="BASE DE DATOS"/>
    <m/>
  </r>
  <r>
    <s v="20"/>
    <x v="7"/>
    <s v="OLEODU"/>
    <s v="33047394"/>
    <s v="33047394"/>
    <x v="0"/>
    <m/>
    <m/>
    <n v="1.6"/>
    <n v="1.1000000000000001"/>
    <m/>
    <m/>
    <n v="3.4169999999999998"/>
    <m/>
    <m/>
    <m/>
    <n v="0"/>
    <n v="0.5"/>
    <x v="0"/>
    <s v="OLEODU33047394EL"/>
    <s v="Petroper£ Oleoducto"/>
    <x v="149"/>
    <x v="149"/>
    <s v="C.T. ESTACION 7"/>
    <x v="454"/>
    <x v="0"/>
    <x v="0"/>
    <x v="340"/>
    <x v="0"/>
    <s v="Instalado"/>
    <s v="Operativo"/>
    <s v="Autoproductor"/>
    <x v="2"/>
    <x v="0"/>
    <x v="0"/>
    <x v="0"/>
    <s v="Privado"/>
    <s v="AMAZONAS"/>
    <s v="AMAZONAS"/>
    <s v="UTCUBAMBA"/>
    <s v="EL MILAGRO"/>
    <n v="0"/>
    <x v="0"/>
    <n v="0"/>
    <x v="0"/>
    <n v="0"/>
    <x v="0"/>
    <x v="0"/>
    <n v="3.4169999999999998"/>
    <n v="3.4169999999999999E-3"/>
    <m/>
    <n v="0.13333333333333333"/>
    <n v="9.1666666666666674E-2"/>
    <n v="7.6479999999999997"/>
    <n v="0"/>
    <n v="60"/>
    <s v="BASE DE DATOS"/>
    <m/>
  </r>
  <r>
    <s v="20"/>
    <x v="7"/>
    <s v="OLEODU"/>
    <s v="33046594"/>
    <s v="33046594"/>
    <x v="0"/>
    <m/>
    <m/>
    <n v="0.55000000000000004"/>
    <n v="0.48"/>
    <m/>
    <m/>
    <n v="36.311"/>
    <m/>
    <m/>
    <m/>
    <n v="57"/>
    <n v="0.1"/>
    <x v="0"/>
    <s v="OLEODU33046594EL"/>
    <s v="Petroper£ Oleoducto"/>
    <x v="149"/>
    <x v="149"/>
    <s v="C.T.ESTACION 8"/>
    <x v="459"/>
    <x v="0"/>
    <x v="0"/>
    <x v="340"/>
    <x v="0"/>
    <s v="Instalado"/>
    <s v="Operativo"/>
    <s v="Autoproductor"/>
    <x v="2"/>
    <x v="0"/>
    <x v="0"/>
    <x v="0"/>
    <s v="Privado"/>
    <s v="CAJAMARCA"/>
    <s v="CAJAMARCA"/>
    <s v="CUTERVO"/>
    <s v="CUTERVO"/>
    <n v="0"/>
    <x v="0"/>
    <n v="0"/>
    <x v="0"/>
    <n v="0"/>
    <x v="0"/>
    <x v="0"/>
    <n v="36.311"/>
    <n v="3.6311000000000003E-2"/>
    <m/>
    <n v="4.5833333333333337E-2"/>
    <n v="0.04"/>
    <n v="7.6479999999999997"/>
    <n v="0"/>
    <n v="60"/>
    <s v="BASE DE DATOS"/>
    <m/>
  </r>
  <r>
    <s v="20"/>
    <x v="7"/>
    <s v="OLEODU"/>
    <s v="33047194"/>
    <s v="33047194"/>
    <x v="0"/>
    <m/>
    <m/>
    <n v="0.54500000000000004"/>
    <n v="0.45"/>
    <m/>
    <m/>
    <n v="46.177"/>
    <m/>
    <m/>
    <m/>
    <n v="62"/>
    <n v="0.5"/>
    <x v="0"/>
    <s v="OLEODU33047194EL"/>
    <s v="Petroper£ Oleoducto"/>
    <x v="149"/>
    <x v="149"/>
    <s v="C.T. ESTACION 9"/>
    <x v="455"/>
    <x v="0"/>
    <x v="0"/>
    <x v="340"/>
    <x v="0"/>
    <s v="Instalado"/>
    <s v="Operativo"/>
    <s v="Autoproductor"/>
    <x v="2"/>
    <x v="0"/>
    <x v="0"/>
    <x v="0"/>
    <s v="Privado"/>
    <s v="PIURA"/>
    <s v="PIURA"/>
    <s v="HUANCABAMBA"/>
    <s v="HUARMACA"/>
    <n v="0"/>
    <x v="0"/>
    <n v="0"/>
    <x v="0"/>
    <n v="0"/>
    <x v="0"/>
    <x v="0"/>
    <n v="46.177"/>
    <n v="4.6177000000000003E-2"/>
    <m/>
    <n v="4.5416666666666668E-2"/>
    <n v="3.7499999999999999E-2"/>
    <n v="7.6479999999999997"/>
    <n v="0"/>
    <n v="60"/>
    <s v="BASE DE DATOS"/>
    <m/>
  </r>
  <r>
    <s v="20"/>
    <x v="7"/>
    <s v="OLEODU"/>
    <s v="33047094"/>
    <s v="33047094"/>
    <x v="0"/>
    <m/>
    <m/>
    <n v="1.65"/>
    <n v="1.518"/>
    <m/>
    <m/>
    <n v="59.527999999999999"/>
    <m/>
    <m/>
    <m/>
    <n v="16"/>
    <n v="0.5"/>
    <x v="0"/>
    <s v="OLEODU33047094EL"/>
    <s v="Petroper£ Oleoducto"/>
    <x v="149"/>
    <x v="149"/>
    <s v="C.T. BAYOVAR"/>
    <x v="445"/>
    <x v="0"/>
    <x v="0"/>
    <x v="340"/>
    <x v="0"/>
    <s v="Instalado"/>
    <s v="Operativo"/>
    <s v="Autoproductor"/>
    <x v="2"/>
    <x v="0"/>
    <x v="0"/>
    <x v="0"/>
    <s v="Privado"/>
    <s v="PIURA"/>
    <s v="PIURA"/>
    <s v="SECHURA"/>
    <s v="SECHURA"/>
    <n v="0"/>
    <x v="0"/>
    <n v="0"/>
    <x v="0"/>
    <n v="0"/>
    <x v="0"/>
    <x v="0"/>
    <n v="59.527999999999999"/>
    <n v="5.9527999999999998E-2"/>
    <m/>
    <n v="0.13749999999999998"/>
    <n v="0.1265"/>
    <n v="7.6479999999999997"/>
    <n v="0"/>
    <n v="60"/>
    <s v="BASE DE DATOS"/>
    <m/>
  </r>
  <r>
    <s v="20"/>
    <x v="8"/>
    <s v="OLEODU"/>
    <s v="33046794"/>
    <s v="33046794"/>
    <x v="0"/>
    <m/>
    <m/>
    <n v="1.65"/>
    <n v="1.2"/>
    <m/>
    <m/>
    <n v="133.48699999999999"/>
    <m/>
    <m/>
    <m/>
    <n v="30"/>
    <n v="0.5"/>
    <x v="0"/>
    <s v="OLEODU33046794EL"/>
    <s v="Petroper£ Oleoducto"/>
    <x v="149"/>
    <x v="149"/>
    <s v="C.T.ESTACION 1"/>
    <x v="457"/>
    <x v="0"/>
    <x v="0"/>
    <x v="340"/>
    <x v="0"/>
    <s v="Instalado"/>
    <s v="Operativo"/>
    <s v="Autoproductor"/>
    <x v="2"/>
    <x v="0"/>
    <x v="0"/>
    <x v="0"/>
    <s v="Privado"/>
    <s v="LORETO"/>
    <s v="LORETO"/>
    <s v="LORETO "/>
    <s v="URANINAS"/>
    <n v="0"/>
    <x v="0"/>
    <n v="0"/>
    <x v="0"/>
    <n v="0"/>
    <x v="0"/>
    <x v="0"/>
    <n v="133.48699999999999"/>
    <n v="0.13348699999999999"/>
    <m/>
    <n v="0.13749999999999998"/>
    <n v="9.9999999999999992E-2"/>
    <n v="7.6479999999999997"/>
    <n v="0"/>
    <n v="60"/>
    <s v="BASE DE DATOS"/>
    <m/>
  </r>
  <r>
    <s v="20"/>
    <x v="8"/>
    <s v="OLEODU"/>
    <s v="33046894"/>
    <s v="33046894"/>
    <x v="0"/>
    <m/>
    <m/>
    <n v="1.35"/>
    <n v="1.1000000000000001"/>
    <m/>
    <m/>
    <n v="0"/>
    <m/>
    <m/>
    <m/>
    <n v="0"/>
    <n v="0"/>
    <x v="0"/>
    <s v="OLEODU33046894EL"/>
    <s v="Petroper£ Oleoducto"/>
    <x v="149"/>
    <x v="149"/>
    <s v="C.T ANDOAS"/>
    <x v="452"/>
    <x v="0"/>
    <x v="0"/>
    <x v="340"/>
    <x v="0"/>
    <s v="Instalado"/>
    <s v="Operativo"/>
    <s v="Autoproductor"/>
    <x v="2"/>
    <x v="0"/>
    <x v="0"/>
    <x v="0"/>
    <s v="Privado"/>
    <s v="LORETO"/>
    <s v="LORETO"/>
    <s v="ALTO AMAZONAS"/>
    <s v="PASTAZA"/>
    <n v="0"/>
    <x v="0"/>
    <n v="0"/>
    <x v="0"/>
    <n v="0"/>
    <x v="0"/>
    <x v="0"/>
    <n v="0"/>
    <n v="0"/>
    <m/>
    <n v="0.1125"/>
    <n v="9.1666666666666674E-2"/>
    <n v="7.6479999999999997"/>
    <n v="0"/>
    <n v="60"/>
    <s v="BASE DE DATOS"/>
    <m/>
  </r>
  <r>
    <s v="20"/>
    <x v="8"/>
    <s v="OLEODU"/>
    <s v="33046994"/>
    <s v="33046994"/>
    <x v="0"/>
    <m/>
    <m/>
    <n v="0.37"/>
    <n v="0.31"/>
    <m/>
    <m/>
    <n v="24.861000000000001"/>
    <m/>
    <m/>
    <m/>
    <n v="10"/>
    <n v="0.11"/>
    <x v="0"/>
    <s v="OLEODU33046994EL"/>
    <s v="Petroper£ Oleoducto"/>
    <x v="149"/>
    <x v="149"/>
    <s v="C.T. ESTACION MORONA"/>
    <x v="456"/>
    <x v="0"/>
    <x v="0"/>
    <x v="340"/>
    <x v="0"/>
    <s v="Instalado"/>
    <s v="Operativo"/>
    <s v="Autoproductor"/>
    <x v="2"/>
    <x v="0"/>
    <x v="0"/>
    <x v="0"/>
    <s v="Privado"/>
    <s v="LORETO"/>
    <s v="LORETO"/>
    <s v="ALTO AMAZONAS"/>
    <s v="MANSERICHE"/>
    <n v="0"/>
    <x v="0"/>
    <n v="0"/>
    <x v="0"/>
    <n v="0"/>
    <x v="0"/>
    <x v="0"/>
    <n v="24.861000000000001"/>
    <n v="2.4861000000000001E-2"/>
    <m/>
    <n v="3.0833333333333334E-2"/>
    <n v="2.5833333333333333E-2"/>
    <n v="7.6479999999999997"/>
    <n v="0"/>
    <n v="60"/>
    <s v="BASE DE DATOS"/>
    <m/>
  </r>
  <r>
    <s v="20"/>
    <x v="8"/>
    <s v="OLEODU"/>
    <s v="33046694"/>
    <s v="33046694"/>
    <x v="0"/>
    <m/>
    <m/>
    <n v="1.54"/>
    <n v="1.25"/>
    <m/>
    <m/>
    <n v="103.11499999999999"/>
    <m/>
    <m/>
    <m/>
    <n v="0"/>
    <n v="1.0900000000000001"/>
    <x v="0"/>
    <s v="OLEODU33046694EL"/>
    <s v="Petroper£ Oleoducto"/>
    <x v="149"/>
    <x v="149"/>
    <s v="C.T. ESTACION 5"/>
    <x v="453"/>
    <x v="0"/>
    <x v="0"/>
    <x v="340"/>
    <x v="0"/>
    <s v="Instalado"/>
    <s v="Operativo"/>
    <s v="Autoproductor"/>
    <x v="2"/>
    <x v="0"/>
    <x v="0"/>
    <x v="0"/>
    <s v="Privado"/>
    <s v="LORETO"/>
    <s v="LORETO"/>
    <s v="ALTO AMAZONAS"/>
    <s v="MANSERICHE"/>
    <n v="0"/>
    <x v="0"/>
    <n v="0"/>
    <x v="0"/>
    <n v="0"/>
    <x v="0"/>
    <x v="0"/>
    <n v="103.11499999999999"/>
    <n v="0.103115"/>
    <m/>
    <n v="0.12833333333333333"/>
    <n v="0.10416666666666667"/>
    <n v="7.6479999999999997"/>
    <n v="0"/>
    <n v="60"/>
    <s v="BASE DE DATOS"/>
    <m/>
  </r>
  <r>
    <s v="20"/>
    <x v="8"/>
    <s v="OLEODU"/>
    <s v="33047294"/>
    <s v="33047294"/>
    <x v="0"/>
    <m/>
    <m/>
    <n v="0.3"/>
    <n v="0.3"/>
    <m/>
    <m/>
    <n v="5.7130000000000001"/>
    <m/>
    <m/>
    <m/>
    <n v="1"/>
    <n v="0.5"/>
    <x v="0"/>
    <s v="OLEODU33047294EL"/>
    <s v="Petroper£ Oleoducto"/>
    <x v="149"/>
    <x v="149"/>
    <s v="C.T.ESTACION 6"/>
    <x v="458"/>
    <x v="0"/>
    <x v="0"/>
    <x v="340"/>
    <x v="0"/>
    <s v="Instalado"/>
    <s v="Operativo"/>
    <s v="Autoproductor"/>
    <x v="2"/>
    <x v="0"/>
    <x v="0"/>
    <x v="0"/>
    <s v="Privado"/>
    <s v="AMAZONAS"/>
    <s v="AMAZONAS"/>
    <s v="BAGUA"/>
    <s v="IMASA"/>
    <n v="0"/>
    <x v="0"/>
    <n v="0"/>
    <x v="0"/>
    <n v="0"/>
    <x v="0"/>
    <x v="0"/>
    <n v="5.7130000000000001"/>
    <n v="5.7130000000000002E-3"/>
    <m/>
    <n v="2.4999999999999998E-2"/>
    <n v="2.4999999999999998E-2"/>
    <n v="7.6479999999999997"/>
    <n v="0"/>
    <n v="60"/>
    <s v="BASE DE DATOS"/>
    <m/>
  </r>
  <r>
    <s v="20"/>
    <x v="8"/>
    <s v="OLEODU"/>
    <s v="33047394"/>
    <s v="33047394"/>
    <x v="0"/>
    <m/>
    <m/>
    <n v="1.6"/>
    <n v="1.1000000000000001"/>
    <m/>
    <m/>
    <n v="2.3690000000000002"/>
    <m/>
    <m/>
    <m/>
    <n v="0"/>
    <n v="0.5"/>
    <x v="0"/>
    <s v="OLEODU33047394EL"/>
    <s v="Petroper£ Oleoducto"/>
    <x v="149"/>
    <x v="149"/>
    <s v="C.T. ESTACION 7"/>
    <x v="454"/>
    <x v="0"/>
    <x v="0"/>
    <x v="340"/>
    <x v="0"/>
    <s v="Instalado"/>
    <s v="Operativo"/>
    <s v="Autoproductor"/>
    <x v="2"/>
    <x v="0"/>
    <x v="0"/>
    <x v="0"/>
    <s v="Privado"/>
    <s v="AMAZONAS"/>
    <s v="AMAZONAS"/>
    <s v="UTCUBAMBA"/>
    <s v="EL MILAGRO"/>
    <n v="0"/>
    <x v="0"/>
    <n v="0"/>
    <x v="0"/>
    <n v="0"/>
    <x v="0"/>
    <x v="0"/>
    <n v="2.3690000000000002"/>
    <n v="2.369E-3"/>
    <m/>
    <n v="0.13333333333333333"/>
    <n v="9.1666666666666674E-2"/>
    <n v="7.6479999999999997"/>
    <n v="0"/>
    <n v="60"/>
    <s v="BASE DE DATOS"/>
    <m/>
  </r>
  <r>
    <s v="20"/>
    <x v="8"/>
    <s v="OLEODU"/>
    <s v="33046594"/>
    <s v="33046594"/>
    <x v="0"/>
    <m/>
    <m/>
    <n v="0.55000000000000004"/>
    <n v="0.48"/>
    <m/>
    <m/>
    <n v="32.122999999999998"/>
    <m/>
    <m/>
    <m/>
    <n v="45"/>
    <n v="0.1"/>
    <x v="0"/>
    <s v="OLEODU33046594EL"/>
    <s v="Petroper£ Oleoducto"/>
    <x v="149"/>
    <x v="149"/>
    <s v="C.T.ESTACION 8"/>
    <x v="459"/>
    <x v="0"/>
    <x v="0"/>
    <x v="340"/>
    <x v="0"/>
    <s v="Instalado"/>
    <s v="Operativo"/>
    <s v="Autoproductor"/>
    <x v="2"/>
    <x v="0"/>
    <x v="0"/>
    <x v="0"/>
    <s v="Privado"/>
    <s v="CAJAMARCA"/>
    <s v="CAJAMARCA"/>
    <s v="CUTERVO"/>
    <s v="CUTERVO"/>
    <n v="0"/>
    <x v="0"/>
    <n v="0"/>
    <x v="0"/>
    <n v="0"/>
    <x v="0"/>
    <x v="0"/>
    <n v="32.122999999999998"/>
    <n v="3.2122999999999999E-2"/>
    <m/>
    <n v="4.5833333333333337E-2"/>
    <n v="0.04"/>
    <n v="7.6479999999999997"/>
    <n v="0"/>
    <n v="60"/>
    <s v="BASE DE DATOS"/>
    <m/>
  </r>
  <r>
    <s v="20"/>
    <x v="8"/>
    <s v="OLEODU"/>
    <s v="33047194"/>
    <s v="33047194"/>
    <x v="0"/>
    <m/>
    <m/>
    <n v="0.54500000000000004"/>
    <n v="0.45"/>
    <m/>
    <m/>
    <n v="46.104999999999997"/>
    <m/>
    <m/>
    <m/>
    <n v="0"/>
    <n v="0.5"/>
    <x v="0"/>
    <s v="OLEODU33047194EL"/>
    <s v="Petroper£ Oleoducto"/>
    <x v="149"/>
    <x v="149"/>
    <s v="C.T. ESTACION 9"/>
    <x v="455"/>
    <x v="0"/>
    <x v="0"/>
    <x v="340"/>
    <x v="0"/>
    <s v="Instalado"/>
    <s v="Operativo"/>
    <s v="Autoproductor"/>
    <x v="2"/>
    <x v="0"/>
    <x v="0"/>
    <x v="0"/>
    <s v="Privado"/>
    <s v="PIURA"/>
    <s v="PIURA"/>
    <s v="HUANCABAMBA"/>
    <s v="HUARMACA"/>
    <n v="0"/>
    <x v="0"/>
    <n v="0"/>
    <x v="0"/>
    <n v="0"/>
    <x v="0"/>
    <x v="0"/>
    <n v="46.104999999999997"/>
    <n v="4.6105E-2"/>
    <m/>
    <n v="4.5416666666666668E-2"/>
    <n v="3.7499999999999999E-2"/>
    <n v="7.6479999999999997"/>
    <n v="0"/>
    <n v="60"/>
    <s v="BASE DE DATOS"/>
    <m/>
  </r>
  <r>
    <s v="20"/>
    <x v="8"/>
    <s v="OLEODU"/>
    <s v="33047094"/>
    <s v="33047094"/>
    <x v="0"/>
    <m/>
    <m/>
    <n v="1.65"/>
    <n v="1.518"/>
    <m/>
    <m/>
    <n v="57.981999999999999"/>
    <m/>
    <m/>
    <m/>
    <n v="21"/>
    <n v="0.5"/>
    <x v="0"/>
    <s v="OLEODU33047094EL"/>
    <s v="Petroper£ Oleoducto"/>
    <x v="149"/>
    <x v="149"/>
    <s v="C.T. BAYOVAR"/>
    <x v="445"/>
    <x v="0"/>
    <x v="0"/>
    <x v="340"/>
    <x v="0"/>
    <s v="Instalado"/>
    <s v="Operativo"/>
    <s v="Autoproductor"/>
    <x v="2"/>
    <x v="0"/>
    <x v="0"/>
    <x v="0"/>
    <s v="Privado"/>
    <s v="PIURA"/>
    <s v="PIURA"/>
    <s v="SECHURA"/>
    <s v="SECHURA"/>
    <n v="0"/>
    <x v="0"/>
    <n v="0"/>
    <x v="0"/>
    <n v="0"/>
    <x v="0"/>
    <x v="0"/>
    <n v="57.981999999999999"/>
    <n v="5.7981999999999999E-2"/>
    <m/>
    <n v="0.13749999999999998"/>
    <n v="0.1265"/>
    <n v="7.6479999999999997"/>
    <n v="0"/>
    <n v="60"/>
    <s v="BASE DE DATOS"/>
    <m/>
  </r>
  <r>
    <s v="20"/>
    <x v="9"/>
    <s v="OLEODU"/>
    <s v="33046794"/>
    <s v="33046794"/>
    <x v="0"/>
    <m/>
    <m/>
    <n v="1.65"/>
    <n v="1.2"/>
    <m/>
    <m/>
    <n v="142.60300000000001"/>
    <m/>
    <m/>
    <m/>
    <n v="0"/>
    <n v="0.5"/>
    <x v="0"/>
    <s v="OLEODU33046794EL"/>
    <s v="Petroper£ Oleoducto"/>
    <x v="149"/>
    <x v="149"/>
    <s v="C.T.ESTACION 1"/>
    <x v="457"/>
    <x v="0"/>
    <x v="0"/>
    <x v="340"/>
    <x v="0"/>
    <s v="Instalado"/>
    <s v="Operativo"/>
    <s v="Autoproductor"/>
    <x v="2"/>
    <x v="0"/>
    <x v="0"/>
    <x v="0"/>
    <s v="Privado"/>
    <s v="LORETO"/>
    <s v="LORETO"/>
    <s v="LORETO "/>
    <s v="URANINAS"/>
    <n v="0"/>
    <x v="0"/>
    <n v="0"/>
    <x v="0"/>
    <n v="0"/>
    <x v="0"/>
    <x v="0"/>
    <n v="142.60300000000001"/>
    <n v="0.14260300000000001"/>
    <m/>
    <n v="0.13749999999999998"/>
    <n v="9.9999999999999992E-2"/>
    <n v="7.6479999999999997"/>
    <n v="0"/>
    <n v="60"/>
    <s v="BASE DE DATOS"/>
    <m/>
  </r>
  <r>
    <s v="20"/>
    <x v="9"/>
    <s v="OLEODU"/>
    <s v="33046894"/>
    <s v="33046894"/>
    <x v="0"/>
    <m/>
    <m/>
    <n v="1.35"/>
    <n v="1.1000000000000001"/>
    <m/>
    <m/>
    <n v="0"/>
    <m/>
    <m/>
    <m/>
    <n v="0"/>
    <n v="0"/>
    <x v="0"/>
    <s v="OLEODU33046894EL"/>
    <s v="Petroper£ Oleoducto"/>
    <x v="149"/>
    <x v="149"/>
    <s v="C.T ANDOAS"/>
    <x v="452"/>
    <x v="0"/>
    <x v="0"/>
    <x v="340"/>
    <x v="0"/>
    <s v="Instalado"/>
    <s v="Operativo"/>
    <s v="Autoproductor"/>
    <x v="2"/>
    <x v="0"/>
    <x v="0"/>
    <x v="0"/>
    <s v="Privado"/>
    <s v="LORETO"/>
    <s v="LORETO"/>
    <s v="ALTO AMAZONAS"/>
    <s v="PASTAZA"/>
    <n v="0"/>
    <x v="0"/>
    <n v="0"/>
    <x v="0"/>
    <n v="0"/>
    <x v="0"/>
    <x v="0"/>
    <n v="0"/>
    <n v="0"/>
    <m/>
    <n v="0.1125"/>
    <n v="9.1666666666666674E-2"/>
    <n v="7.6479999999999997"/>
    <n v="0"/>
    <n v="60"/>
    <s v="BASE DE DATOS"/>
    <m/>
  </r>
  <r>
    <s v="20"/>
    <x v="9"/>
    <s v="OLEODU"/>
    <s v="33046994"/>
    <s v="33046994"/>
    <x v="0"/>
    <m/>
    <m/>
    <n v="0.37"/>
    <n v="0.31"/>
    <m/>
    <m/>
    <n v="3.9609999999999999"/>
    <m/>
    <m/>
    <m/>
    <n v="0"/>
    <n v="0.11"/>
    <x v="0"/>
    <s v="OLEODU33046994EL"/>
    <s v="Petroper£ Oleoducto"/>
    <x v="149"/>
    <x v="149"/>
    <s v="C.T. ESTACION MORONA"/>
    <x v="456"/>
    <x v="0"/>
    <x v="0"/>
    <x v="340"/>
    <x v="0"/>
    <s v="Instalado"/>
    <s v="Operativo"/>
    <s v="Autoproductor"/>
    <x v="2"/>
    <x v="0"/>
    <x v="0"/>
    <x v="0"/>
    <s v="Privado"/>
    <s v="LORETO"/>
    <s v="LORETO"/>
    <s v="ALTO AMAZONAS"/>
    <s v="MANSERICHE"/>
    <n v="0"/>
    <x v="0"/>
    <n v="0"/>
    <x v="0"/>
    <n v="0"/>
    <x v="0"/>
    <x v="0"/>
    <n v="3.9609999999999999"/>
    <n v="3.9610000000000001E-3"/>
    <m/>
    <n v="3.0833333333333334E-2"/>
    <n v="2.5833333333333333E-2"/>
    <n v="7.6479999999999997"/>
    <n v="0"/>
    <n v="60"/>
    <s v="BASE DE DATOS"/>
    <m/>
  </r>
  <r>
    <s v="20"/>
    <x v="9"/>
    <s v="OLEODU"/>
    <s v="33046694"/>
    <s v="33046694"/>
    <x v="0"/>
    <m/>
    <m/>
    <n v="1.54"/>
    <n v="1.25"/>
    <m/>
    <m/>
    <n v="0"/>
    <m/>
    <m/>
    <m/>
    <n v="0"/>
    <n v="0"/>
    <x v="0"/>
    <s v="OLEODU33046694EL"/>
    <s v="Petroper£ Oleoducto"/>
    <x v="149"/>
    <x v="149"/>
    <s v="C.T. ESTACION 5"/>
    <x v="453"/>
    <x v="0"/>
    <x v="0"/>
    <x v="340"/>
    <x v="0"/>
    <s v="Instalado"/>
    <s v="Operativo"/>
    <s v="Autoproductor"/>
    <x v="2"/>
    <x v="0"/>
    <x v="0"/>
    <x v="0"/>
    <s v="Privado"/>
    <s v="LORETO"/>
    <s v="LORETO"/>
    <s v="ALTO AMAZONAS"/>
    <s v="MANSERICHE"/>
    <n v="0"/>
    <x v="0"/>
    <n v="0"/>
    <x v="0"/>
    <n v="0"/>
    <x v="0"/>
    <x v="0"/>
    <n v="0"/>
    <n v="0"/>
    <m/>
    <n v="0.12833333333333333"/>
    <n v="0.10416666666666667"/>
    <n v="7.6479999999999997"/>
    <n v="0"/>
    <n v="60"/>
    <s v="BASE DE DATOS"/>
    <m/>
  </r>
  <r>
    <s v="20"/>
    <x v="9"/>
    <s v="OLEODU"/>
    <s v="33047294"/>
    <s v="33047294"/>
    <x v="0"/>
    <m/>
    <m/>
    <n v="0.3"/>
    <n v="0.3"/>
    <m/>
    <m/>
    <n v="0.58399999999999996"/>
    <m/>
    <m/>
    <m/>
    <n v="0"/>
    <n v="0.5"/>
    <x v="0"/>
    <s v="OLEODU33047294EL"/>
    <s v="Petroper£ Oleoducto"/>
    <x v="149"/>
    <x v="149"/>
    <s v="C.T.ESTACION 6"/>
    <x v="458"/>
    <x v="0"/>
    <x v="0"/>
    <x v="340"/>
    <x v="0"/>
    <s v="Instalado"/>
    <s v="Operativo"/>
    <s v="Autoproductor"/>
    <x v="2"/>
    <x v="0"/>
    <x v="0"/>
    <x v="0"/>
    <s v="Privado"/>
    <s v="AMAZONAS"/>
    <s v="AMAZONAS"/>
    <s v="BAGUA"/>
    <s v="IMASA"/>
    <n v="0"/>
    <x v="0"/>
    <n v="0"/>
    <x v="0"/>
    <n v="0"/>
    <x v="0"/>
    <x v="0"/>
    <n v="0.58399999999999996"/>
    <n v="5.8399999999999999E-4"/>
    <m/>
    <n v="2.4999999999999998E-2"/>
    <n v="2.4999999999999998E-2"/>
    <n v="7.6479999999999997"/>
    <n v="0"/>
    <n v="60"/>
    <s v="BASE DE DATOS"/>
    <m/>
  </r>
  <r>
    <s v="20"/>
    <x v="9"/>
    <s v="OLEODU"/>
    <s v="33047394"/>
    <s v="33047394"/>
    <x v="0"/>
    <m/>
    <m/>
    <n v="1.6"/>
    <n v="1.1000000000000001"/>
    <m/>
    <m/>
    <n v="5.54"/>
    <m/>
    <m/>
    <m/>
    <n v="20"/>
    <n v="0.5"/>
    <x v="0"/>
    <s v="OLEODU33047394EL"/>
    <s v="Petroper£ Oleoducto"/>
    <x v="149"/>
    <x v="149"/>
    <s v="C.T. ESTACION 7"/>
    <x v="454"/>
    <x v="0"/>
    <x v="0"/>
    <x v="340"/>
    <x v="0"/>
    <s v="Instalado"/>
    <s v="Operativo"/>
    <s v="Autoproductor"/>
    <x v="2"/>
    <x v="0"/>
    <x v="0"/>
    <x v="0"/>
    <s v="Privado"/>
    <s v="AMAZONAS"/>
    <s v="AMAZONAS"/>
    <s v="UTCUBAMBA"/>
    <s v="EL MILAGRO"/>
    <n v="0"/>
    <x v="0"/>
    <n v="0"/>
    <x v="0"/>
    <n v="0"/>
    <x v="0"/>
    <x v="0"/>
    <n v="5.54"/>
    <n v="5.5399999999999998E-3"/>
    <m/>
    <n v="0.13333333333333333"/>
    <n v="9.1666666666666674E-2"/>
    <n v="7.6479999999999997"/>
    <n v="0"/>
    <n v="60"/>
    <s v="BASE DE DATOS"/>
    <m/>
  </r>
  <r>
    <s v="20"/>
    <x v="9"/>
    <s v="OLEODU"/>
    <s v="33046594"/>
    <s v="33046594"/>
    <x v="0"/>
    <m/>
    <m/>
    <n v="0.55000000000000004"/>
    <n v="0.48"/>
    <m/>
    <m/>
    <n v="27.45"/>
    <m/>
    <m/>
    <m/>
    <n v="18"/>
    <n v="0.1"/>
    <x v="0"/>
    <s v="OLEODU33046594EL"/>
    <s v="Petroper£ Oleoducto"/>
    <x v="149"/>
    <x v="149"/>
    <s v="C.T.ESTACION 8"/>
    <x v="459"/>
    <x v="0"/>
    <x v="0"/>
    <x v="340"/>
    <x v="0"/>
    <s v="Instalado"/>
    <s v="Operativo"/>
    <s v="Autoproductor"/>
    <x v="2"/>
    <x v="0"/>
    <x v="0"/>
    <x v="0"/>
    <s v="Privado"/>
    <s v="CAJAMARCA"/>
    <s v="CAJAMARCA"/>
    <s v="CUTERVO"/>
    <s v="CUTERVO"/>
    <n v="0"/>
    <x v="0"/>
    <n v="0"/>
    <x v="0"/>
    <n v="0"/>
    <x v="0"/>
    <x v="0"/>
    <n v="27.45"/>
    <n v="2.7449999999999999E-2"/>
    <m/>
    <n v="4.5833333333333337E-2"/>
    <n v="0.04"/>
    <n v="7.6479999999999997"/>
    <n v="0"/>
    <n v="60"/>
    <s v="BASE DE DATOS"/>
    <m/>
  </r>
  <r>
    <s v="20"/>
    <x v="9"/>
    <s v="OLEODU"/>
    <s v="33047194"/>
    <s v="33047194"/>
    <x v="0"/>
    <m/>
    <m/>
    <n v="0.54500000000000004"/>
    <n v="0.45"/>
    <m/>
    <m/>
    <n v="47.143999999999998"/>
    <m/>
    <m/>
    <m/>
    <n v="64"/>
    <n v="0.5"/>
    <x v="0"/>
    <s v="OLEODU33047194EL"/>
    <s v="Petroper£ Oleoducto"/>
    <x v="149"/>
    <x v="149"/>
    <s v="C.T. ESTACION 9"/>
    <x v="455"/>
    <x v="0"/>
    <x v="0"/>
    <x v="340"/>
    <x v="0"/>
    <s v="Instalado"/>
    <s v="Operativo"/>
    <s v="Autoproductor"/>
    <x v="2"/>
    <x v="0"/>
    <x v="0"/>
    <x v="0"/>
    <s v="Privado"/>
    <s v="PIURA"/>
    <s v="PIURA"/>
    <s v="HUANCABAMBA"/>
    <s v="HUARMACA"/>
    <n v="0"/>
    <x v="0"/>
    <n v="0"/>
    <x v="0"/>
    <n v="0"/>
    <x v="0"/>
    <x v="0"/>
    <n v="47.143999999999998"/>
    <n v="4.7143999999999998E-2"/>
    <m/>
    <n v="4.5416666666666668E-2"/>
    <n v="3.7499999999999999E-2"/>
    <n v="7.6479999999999997"/>
    <n v="0"/>
    <n v="60"/>
    <s v="BASE DE DATOS"/>
    <m/>
  </r>
  <r>
    <s v="20"/>
    <x v="9"/>
    <s v="OLEODU"/>
    <s v="33047094"/>
    <s v="33047094"/>
    <x v="0"/>
    <m/>
    <m/>
    <n v="1.65"/>
    <n v="1.518"/>
    <m/>
    <m/>
    <n v="61.043999999999997"/>
    <m/>
    <m/>
    <m/>
    <n v="21"/>
    <n v="0.5"/>
    <x v="0"/>
    <s v="OLEODU33047094EL"/>
    <s v="Petroper£ Oleoducto"/>
    <x v="149"/>
    <x v="149"/>
    <s v="C.T. BAYOVAR"/>
    <x v="445"/>
    <x v="0"/>
    <x v="0"/>
    <x v="340"/>
    <x v="0"/>
    <s v="Instalado"/>
    <s v="Operativo"/>
    <s v="Autoproductor"/>
    <x v="2"/>
    <x v="0"/>
    <x v="0"/>
    <x v="0"/>
    <s v="Privado"/>
    <s v="PIURA"/>
    <s v="PIURA"/>
    <s v="SECHURA"/>
    <s v="SECHURA"/>
    <n v="0"/>
    <x v="0"/>
    <n v="0"/>
    <x v="0"/>
    <n v="0"/>
    <x v="0"/>
    <x v="0"/>
    <n v="61.043999999999997"/>
    <n v="6.1043999999999994E-2"/>
    <m/>
    <n v="0.13749999999999998"/>
    <n v="0.1265"/>
    <n v="7.6479999999999997"/>
    <n v="0"/>
    <n v="60"/>
    <s v="BASE DE DATOS"/>
    <m/>
  </r>
  <r>
    <s v="20"/>
    <x v="10"/>
    <s v="OLEODU"/>
    <s v="33046794"/>
    <s v="33046794"/>
    <x v="0"/>
    <m/>
    <m/>
    <n v="1.65"/>
    <n v="1.2"/>
    <m/>
    <m/>
    <n v="133.59"/>
    <m/>
    <m/>
    <m/>
    <n v="0"/>
    <n v="0.5"/>
    <x v="0"/>
    <s v="OLEODU33046794EL"/>
    <s v="Petroper£ Oleoducto"/>
    <x v="149"/>
    <x v="149"/>
    <s v="C.T.ESTACION 1"/>
    <x v="457"/>
    <x v="0"/>
    <x v="0"/>
    <x v="340"/>
    <x v="0"/>
    <s v="Instalado"/>
    <s v="Operativo"/>
    <s v="Autoproductor"/>
    <x v="2"/>
    <x v="0"/>
    <x v="0"/>
    <x v="0"/>
    <s v="Privado"/>
    <s v="LORETO"/>
    <s v="LORETO"/>
    <s v="LORETO "/>
    <s v="URANINAS"/>
    <n v="0"/>
    <x v="0"/>
    <n v="0"/>
    <x v="0"/>
    <n v="0"/>
    <x v="0"/>
    <x v="0"/>
    <n v="133.59"/>
    <n v="0.13359000000000001"/>
    <m/>
    <n v="0.13749999999999998"/>
    <n v="9.9999999999999992E-2"/>
    <n v="7.6479999999999997"/>
    <n v="0"/>
    <n v="60"/>
    <s v="BASE DE DATOS"/>
    <m/>
  </r>
  <r>
    <s v="20"/>
    <x v="10"/>
    <s v="OLEODU"/>
    <s v="33046894"/>
    <s v="33046894"/>
    <x v="0"/>
    <m/>
    <m/>
    <n v="1.35"/>
    <n v="1.1000000000000001"/>
    <m/>
    <m/>
    <n v="0"/>
    <m/>
    <m/>
    <m/>
    <n v="0"/>
    <n v="0"/>
    <x v="0"/>
    <s v="OLEODU33046894EL"/>
    <s v="Petroper£ Oleoducto"/>
    <x v="149"/>
    <x v="149"/>
    <s v="C.T ANDOAS"/>
    <x v="452"/>
    <x v="0"/>
    <x v="0"/>
    <x v="340"/>
    <x v="0"/>
    <s v="Instalado"/>
    <s v="Operativo"/>
    <s v="Autoproductor"/>
    <x v="2"/>
    <x v="0"/>
    <x v="0"/>
    <x v="0"/>
    <s v="Privado"/>
    <s v="LORETO"/>
    <s v="LORETO"/>
    <s v="ALTO AMAZONAS"/>
    <s v="PASTAZA"/>
    <n v="0"/>
    <x v="0"/>
    <n v="0"/>
    <x v="0"/>
    <n v="0"/>
    <x v="0"/>
    <x v="0"/>
    <n v="0"/>
    <n v="0"/>
    <m/>
    <n v="0.1125"/>
    <n v="9.1666666666666674E-2"/>
    <n v="7.6479999999999997"/>
    <n v="0"/>
    <n v="60"/>
    <s v="BASE DE DATOS"/>
    <m/>
  </r>
  <r>
    <s v="20"/>
    <x v="10"/>
    <s v="OLEODU"/>
    <s v="33046994"/>
    <s v="33046994"/>
    <x v="0"/>
    <m/>
    <m/>
    <n v="0.37"/>
    <n v="0.31"/>
    <m/>
    <m/>
    <n v="0"/>
    <m/>
    <m/>
    <m/>
    <n v="0"/>
    <n v="0"/>
    <x v="0"/>
    <s v="OLEODU33046994EL"/>
    <s v="Petroper£ Oleoducto"/>
    <x v="149"/>
    <x v="149"/>
    <s v="C.T. ESTACION MORONA"/>
    <x v="456"/>
    <x v="0"/>
    <x v="0"/>
    <x v="340"/>
    <x v="0"/>
    <s v="Instalado"/>
    <s v="Operativo"/>
    <s v="Autoproductor"/>
    <x v="2"/>
    <x v="0"/>
    <x v="0"/>
    <x v="0"/>
    <s v="Privado"/>
    <s v="LORETO"/>
    <s v="LORETO"/>
    <s v="ALTO AMAZONAS"/>
    <s v="MANSERICHE"/>
    <n v="0"/>
    <x v="0"/>
    <n v="0"/>
    <x v="0"/>
    <n v="0"/>
    <x v="0"/>
    <x v="0"/>
    <n v="0"/>
    <n v="0"/>
    <m/>
    <n v="3.0833333333333334E-2"/>
    <n v="2.5833333333333333E-2"/>
    <n v="7.6479999999999997"/>
    <n v="0"/>
    <n v="60"/>
    <s v="BASE DE DATOS"/>
    <m/>
  </r>
  <r>
    <s v="20"/>
    <x v="10"/>
    <s v="OLEODU"/>
    <s v="33046694"/>
    <s v="33046694"/>
    <x v="0"/>
    <m/>
    <m/>
    <n v="1.54"/>
    <n v="1.25"/>
    <m/>
    <m/>
    <n v="0"/>
    <m/>
    <m/>
    <m/>
    <n v="0"/>
    <n v="0.55000000000000004"/>
    <x v="0"/>
    <s v="OLEODU33046694EL"/>
    <s v="Petroper£ Oleoducto"/>
    <x v="149"/>
    <x v="149"/>
    <s v="C.T. ESTACION 5"/>
    <x v="453"/>
    <x v="0"/>
    <x v="0"/>
    <x v="340"/>
    <x v="0"/>
    <s v="Instalado"/>
    <s v="Operativo"/>
    <s v="Autoproductor"/>
    <x v="2"/>
    <x v="0"/>
    <x v="0"/>
    <x v="0"/>
    <s v="Privado"/>
    <s v="LORETO"/>
    <s v="LORETO"/>
    <s v="ALTO AMAZONAS"/>
    <s v="MANSERICHE"/>
    <n v="0"/>
    <x v="0"/>
    <n v="0"/>
    <x v="0"/>
    <n v="0"/>
    <x v="0"/>
    <x v="0"/>
    <n v="0"/>
    <n v="0"/>
    <m/>
    <n v="0.12833333333333333"/>
    <n v="0.10416666666666667"/>
    <n v="7.6479999999999997"/>
    <n v="0"/>
    <n v="60"/>
    <s v="BASE DE DATOS"/>
    <m/>
  </r>
  <r>
    <s v="20"/>
    <x v="10"/>
    <s v="OLEODU"/>
    <s v="33047294"/>
    <s v="33047294"/>
    <x v="0"/>
    <m/>
    <m/>
    <n v="0.3"/>
    <n v="0.3"/>
    <m/>
    <m/>
    <n v="3.1120000000000001"/>
    <m/>
    <m/>
    <m/>
    <n v="0"/>
    <n v="0.5"/>
    <x v="0"/>
    <s v="OLEODU33047294EL"/>
    <s v="Petroper£ Oleoducto"/>
    <x v="149"/>
    <x v="149"/>
    <s v="C.T.ESTACION 6"/>
    <x v="458"/>
    <x v="0"/>
    <x v="0"/>
    <x v="340"/>
    <x v="0"/>
    <s v="Instalado"/>
    <s v="Operativo"/>
    <s v="Autoproductor"/>
    <x v="2"/>
    <x v="0"/>
    <x v="0"/>
    <x v="0"/>
    <s v="Privado"/>
    <s v="AMAZONAS"/>
    <s v="AMAZONAS"/>
    <s v="BAGUA"/>
    <s v="IMASA"/>
    <n v="0"/>
    <x v="0"/>
    <n v="0"/>
    <x v="0"/>
    <n v="0"/>
    <x v="0"/>
    <x v="0"/>
    <n v="3.1120000000000001"/>
    <n v="3.1120000000000002E-3"/>
    <m/>
    <n v="2.4999999999999998E-2"/>
    <n v="2.4999999999999998E-2"/>
    <n v="7.6479999999999997"/>
    <n v="0"/>
    <n v="60"/>
    <s v="BASE DE DATOS"/>
    <m/>
  </r>
  <r>
    <s v="20"/>
    <x v="10"/>
    <s v="OLEODU"/>
    <s v="33047394"/>
    <s v="33047394"/>
    <x v="0"/>
    <m/>
    <m/>
    <n v="1.6"/>
    <n v="1.1000000000000001"/>
    <m/>
    <m/>
    <n v="26.646999999999998"/>
    <m/>
    <m/>
    <m/>
    <n v="0"/>
    <n v="0.5"/>
    <x v="0"/>
    <s v="OLEODU33047394EL"/>
    <s v="Petroper£ Oleoducto"/>
    <x v="149"/>
    <x v="149"/>
    <s v="C.T. ESTACION 7"/>
    <x v="454"/>
    <x v="0"/>
    <x v="0"/>
    <x v="340"/>
    <x v="0"/>
    <s v="Instalado"/>
    <s v="Operativo"/>
    <s v="Autoproductor"/>
    <x v="2"/>
    <x v="0"/>
    <x v="0"/>
    <x v="0"/>
    <s v="Privado"/>
    <s v="AMAZONAS"/>
    <s v="AMAZONAS"/>
    <s v="UTCUBAMBA"/>
    <s v="EL MILAGRO"/>
    <n v="0"/>
    <x v="0"/>
    <n v="0"/>
    <x v="0"/>
    <n v="0"/>
    <x v="0"/>
    <x v="0"/>
    <n v="26.646999999999998"/>
    <n v="2.6646999999999997E-2"/>
    <m/>
    <n v="0.13333333333333333"/>
    <n v="9.1666666666666674E-2"/>
    <n v="7.6479999999999997"/>
    <n v="0"/>
    <n v="60"/>
    <s v="BASE DE DATOS"/>
    <m/>
  </r>
  <r>
    <s v="20"/>
    <x v="10"/>
    <s v="OLEODU"/>
    <s v="33046594"/>
    <s v="33046594"/>
    <x v="0"/>
    <m/>
    <m/>
    <n v="0.55000000000000004"/>
    <n v="0.48"/>
    <m/>
    <m/>
    <n v="25.684999999999999"/>
    <m/>
    <m/>
    <m/>
    <n v="40"/>
    <n v="0.1"/>
    <x v="0"/>
    <s v="OLEODU33046594EL"/>
    <s v="Petroper£ Oleoducto"/>
    <x v="149"/>
    <x v="149"/>
    <s v="C.T.ESTACION 8"/>
    <x v="459"/>
    <x v="0"/>
    <x v="0"/>
    <x v="340"/>
    <x v="0"/>
    <s v="Instalado"/>
    <s v="Operativo"/>
    <s v="Autoproductor"/>
    <x v="2"/>
    <x v="0"/>
    <x v="0"/>
    <x v="0"/>
    <s v="Privado"/>
    <s v="CAJAMARCA"/>
    <s v="CAJAMARCA"/>
    <s v="CUTERVO"/>
    <s v="CUTERVO"/>
    <n v="0"/>
    <x v="0"/>
    <n v="0"/>
    <x v="0"/>
    <n v="0"/>
    <x v="0"/>
    <x v="0"/>
    <n v="25.684999999999999"/>
    <n v="2.5684999999999999E-2"/>
    <m/>
    <n v="4.5833333333333337E-2"/>
    <n v="0.04"/>
    <n v="7.6479999999999997"/>
    <n v="0"/>
    <n v="60"/>
    <s v="BASE DE DATOS"/>
    <m/>
  </r>
  <r>
    <s v="20"/>
    <x v="10"/>
    <s v="OLEODU"/>
    <s v="33047194"/>
    <s v="33047194"/>
    <x v="0"/>
    <m/>
    <m/>
    <n v="0.54500000000000004"/>
    <n v="0.45"/>
    <m/>
    <m/>
    <n v="46.036000000000001"/>
    <m/>
    <m/>
    <m/>
    <n v="7"/>
    <n v="0.5"/>
    <x v="0"/>
    <s v="OLEODU33047194EL"/>
    <s v="Petroper£ Oleoducto"/>
    <x v="149"/>
    <x v="149"/>
    <s v="C.T. ESTACION 9"/>
    <x v="455"/>
    <x v="0"/>
    <x v="0"/>
    <x v="340"/>
    <x v="0"/>
    <s v="Instalado"/>
    <s v="Operativo"/>
    <s v="Autoproductor"/>
    <x v="2"/>
    <x v="0"/>
    <x v="0"/>
    <x v="0"/>
    <s v="Privado"/>
    <s v="PIURA"/>
    <s v="PIURA"/>
    <s v="HUANCABAMBA"/>
    <s v="HUARMACA"/>
    <n v="0"/>
    <x v="0"/>
    <n v="0"/>
    <x v="0"/>
    <n v="0"/>
    <x v="0"/>
    <x v="0"/>
    <n v="46.036000000000001"/>
    <n v="4.6036000000000001E-2"/>
    <m/>
    <n v="4.5416666666666668E-2"/>
    <n v="3.7499999999999999E-2"/>
    <n v="7.6479999999999997"/>
    <n v="0"/>
    <n v="60"/>
    <s v="BASE DE DATOS"/>
    <m/>
  </r>
  <r>
    <s v="20"/>
    <x v="10"/>
    <s v="OLEODU"/>
    <s v="33047094"/>
    <s v="33047094"/>
    <x v="0"/>
    <m/>
    <m/>
    <n v="1.65"/>
    <n v="1.518"/>
    <m/>
    <m/>
    <n v="62.430999999999997"/>
    <m/>
    <m/>
    <m/>
    <n v="7"/>
    <n v="0.5"/>
    <x v="0"/>
    <s v="OLEODU33047094EL"/>
    <s v="Petroper£ Oleoducto"/>
    <x v="149"/>
    <x v="149"/>
    <s v="C.T. BAYOVAR"/>
    <x v="445"/>
    <x v="0"/>
    <x v="0"/>
    <x v="340"/>
    <x v="0"/>
    <s v="Instalado"/>
    <s v="Operativo"/>
    <s v="Autoproductor"/>
    <x v="2"/>
    <x v="0"/>
    <x v="0"/>
    <x v="0"/>
    <s v="Privado"/>
    <s v="PIURA"/>
    <s v="PIURA"/>
    <s v="SECHURA"/>
    <s v="SECHURA"/>
    <n v="0"/>
    <x v="0"/>
    <n v="0"/>
    <x v="0"/>
    <n v="0"/>
    <x v="0"/>
    <x v="0"/>
    <n v="62.430999999999997"/>
    <n v="6.2431E-2"/>
    <m/>
    <n v="0.13749999999999998"/>
    <n v="0.1265"/>
    <n v="7.6479999999999997"/>
    <n v="0"/>
    <n v="60"/>
    <s v="BASE DE DATOS"/>
    <m/>
  </r>
  <r>
    <s v="20"/>
    <x v="11"/>
    <s v="OLEODU"/>
    <s v="33046794"/>
    <s v="33046794"/>
    <x v="0"/>
    <m/>
    <m/>
    <n v="1.65"/>
    <n v="1.2"/>
    <m/>
    <m/>
    <n v="146.53399999999999"/>
    <m/>
    <m/>
    <m/>
    <n v="0"/>
    <n v="0.3"/>
    <x v="0"/>
    <s v="OLEODU33046794EL"/>
    <s v="Petroper£ Oleoducto"/>
    <x v="149"/>
    <x v="149"/>
    <s v="C.T.ESTACION 1"/>
    <x v="457"/>
    <x v="0"/>
    <x v="0"/>
    <x v="340"/>
    <x v="0"/>
    <s v="Instalado"/>
    <s v="Operativo"/>
    <s v="Autoproductor"/>
    <x v="2"/>
    <x v="0"/>
    <x v="0"/>
    <x v="0"/>
    <s v="Privado"/>
    <s v="LORETO"/>
    <s v="LORETO"/>
    <s v="LORETO "/>
    <s v="URANINAS"/>
    <n v="0"/>
    <x v="0"/>
    <n v="0"/>
    <x v="0"/>
    <n v="0"/>
    <x v="0"/>
    <x v="0"/>
    <n v="146.53399999999999"/>
    <n v="0.146534"/>
    <m/>
    <n v="0.13749999999999998"/>
    <n v="9.9999999999999992E-2"/>
    <n v="7.6479999999999997"/>
    <n v="0"/>
    <n v="60"/>
    <s v="BASE DE DATOS"/>
    <m/>
  </r>
  <r>
    <s v="20"/>
    <x v="11"/>
    <s v="OLEODU"/>
    <s v="33046894"/>
    <s v="33046894"/>
    <x v="0"/>
    <m/>
    <m/>
    <n v="1.35"/>
    <n v="1.1000000000000001"/>
    <m/>
    <m/>
    <n v="0"/>
    <m/>
    <m/>
    <m/>
    <n v="0"/>
    <n v="0"/>
    <x v="0"/>
    <s v="OLEODU33046894EL"/>
    <s v="Petroper£ Oleoducto"/>
    <x v="149"/>
    <x v="149"/>
    <s v="C.T ANDOAS"/>
    <x v="452"/>
    <x v="0"/>
    <x v="0"/>
    <x v="340"/>
    <x v="0"/>
    <s v="Instalado"/>
    <s v="Operativo"/>
    <s v="Autoproductor"/>
    <x v="2"/>
    <x v="0"/>
    <x v="0"/>
    <x v="0"/>
    <s v="Privado"/>
    <s v="LORETO"/>
    <s v="LORETO"/>
    <s v="ALTO AMAZONAS"/>
    <s v="PASTAZA"/>
    <n v="0"/>
    <x v="0"/>
    <n v="0"/>
    <x v="0"/>
    <n v="0"/>
    <x v="0"/>
    <x v="0"/>
    <n v="0"/>
    <n v="0"/>
    <m/>
    <n v="0.1125"/>
    <n v="9.1666666666666674E-2"/>
    <n v="7.6479999999999997"/>
    <n v="0"/>
    <n v="60"/>
    <s v="BASE DE DATOS"/>
    <m/>
  </r>
  <r>
    <s v="20"/>
    <x v="11"/>
    <s v="OLEODU"/>
    <s v="33046994"/>
    <s v="33046994"/>
    <x v="0"/>
    <m/>
    <m/>
    <n v="0.37"/>
    <n v="0.31"/>
    <m/>
    <m/>
    <n v="8.8330000000000002"/>
    <m/>
    <m/>
    <m/>
    <n v="10"/>
    <n v="0.16"/>
    <x v="0"/>
    <s v="OLEODU33046994EL"/>
    <s v="Petroper£ Oleoducto"/>
    <x v="149"/>
    <x v="149"/>
    <s v="C.T. ESTACION MORONA"/>
    <x v="456"/>
    <x v="0"/>
    <x v="0"/>
    <x v="340"/>
    <x v="0"/>
    <s v="Instalado"/>
    <s v="Operativo"/>
    <s v="Autoproductor"/>
    <x v="2"/>
    <x v="0"/>
    <x v="0"/>
    <x v="0"/>
    <s v="Privado"/>
    <s v="LORETO"/>
    <s v="LORETO"/>
    <s v="ALTO AMAZONAS"/>
    <s v="MANSERICHE"/>
    <n v="0"/>
    <x v="0"/>
    <n v="0"/>
    <x v="0"/>
    <n v="0"/>
    <x v="0"/>
    <x v="0"/>
    <n v="8.8330000000000002"/>
    <n v="8.8330000000000006E-3"/>
    <m/>
    <n v="3.0833333333333334E-2"/>
    <n v="2.5833333333333333E-2"/>
    <n v="7.6479999999999997"/>
    <n v="0"/>
    <n v="60"/>
    <s v="BASE DE DATOS"/>
    <m/>
  </r>
  <r>
    <s v="20"/>
    <x v="11"/>
    <s v="OLEODU"/>
    <s v="33046694"/>
    <s v="33046694"/>
    <x v="0"/>
    <m/>
    <m/>
    <n v="1.54"/>
    <n v="1.25"/>
    <m/>
    <m/>
    <n v="25.927"/>
    <m/>
    <m/>
    <m/>
    <n v="3"/>
    <n v="0.55000000000000004"/>
    <x v="0"/>
    <s v="OLEODU33046694EL"/>
    <s v="Petroper£ Oleoducto"/>
    <x v="149"/>
    <x v="149"/>
    <s v="C.T. ESTACION 5"/>
    <x v="453"/>
    <x v="0"/>
    <x v="0"/>
    <x v="340"/>
    <x v="0"/>
    <s v="Instalado"/>
    <s v="Operativo"/>
    <s v="Autoproductor"/>
    <x v="2"/>
    <x v="0"/>
    <x v="0"/>
    <x v="0"/>
    <s v="Privado"/>
    <s v="LORETO"/>
    <s v="LORETO"/>
    <s v="ALTO AMAZONAS"/>
    <s v="MANSERICHE"/>
    <n v="0"/>
    <x v="0"/>
    <n v="0"/>
    <x v="0"/>
    <n v="0"/>
    <x v="0"/>
    <x v="0"/>
    <n v="25.927"/>
    <n v="2.5926999999999999E-2"/>
    <m/>
    <n v="0.12833333333333333"/>
    <n v="0.10416666666666667"/>
    <n v="7.6479999999999997"/>
    <n v="0"/>
    <n v="60"/>
    <s v="BASE DE DATOS"/>
    <m/>
  </r>
  <r>
    <s v="20"/>
    <x v="11"/>
    <s v="OLEODU"/>
    <s v="33047294"/>
    <s v="33047294"/>
    <x v="0"/>
    <m/>
    <m/>
    <n v="0.3"/>
    <n v="0.3"/>
    <m/>
    <m/>
    <n v="4.2140000000000004"/>
    <m/>
    <m/>
    <m/>
    <n v="0"/>
    <n v="0.5"/>
    <x v="0"/>
    <s v="OLEODU33047294EL"/>
    <s v="Petroper£ Oleoducto"/>
    <x v="149"/>
    <x v="149"/>
    <s v="C.T.ESTACION 6"/>
    <x v="458"/>
    <x v="0"/>
    <x v="0"/>
    <x v="340"/>
    <x v="0"/>
    <s v="Instalado"/>
    <s v="Operativo"/>
    <s v="Autoproductor"/>
    <x v="2"/>
    <x v="0"/>
    <x v="0"/>
    <x v="0"/>
    <s v="Privado"/>
    <s v="AMAZONAS"/>
    <s v="AMAZONAS"/>
    <s v="BAGUA"/>
    <s v="IMASA"/>
    <n v="0"/>
    <x v="0"/>
    <n v="0"/>
    <x v="0"/>
    <n v="0"/>
    <x v="0"/>
    <x v="0"/>
    <n v="4.2140000000000004"/>
    <n v="4.2140000000000007E-3"/>
    <m/>
    <n v="2.4999999999999998E-2"/>
    <n v="2.4999999999999998E-2"/>
    <n v="7.6479999999999997"/>
    <n v="0"/>
    <n v="60"/>
    <s v="BASE DE DATOS"/>
    <m/>
  </r>
  <r>
    <s v="20"/>
    <x v="11"/>
    <s v="OLEODU"/>
    <s v="33047394"/>
    <s v="33047394"/>
    <x v="0"/>
    <m/>
    <m/>
    <n v="1.6"/>
    <n v="1.1000000000000001"/>
    <m/>
    <m/>
    <n v="22.324999999999999"/>
    <m/>
    <m/>
    <m/>
    <n v="18"/>
    <n v="0.5"/>
    <x v="0"/>
    <s v="OLEODU33047394EL"/>
    <s v="Petroper£ Oleoducto"/>
    <x v="149"/>
    <x v="149"/>
    <s v="C.T. ESTACION 7"/>
    <x v="454"/>
    <x v="0"/>
    <x v="0"/>
    <x v="340"/>
    <x v="0"/>
    <s v="Instalado"/>
    <s v="Operativo"/>
    <s v="Autoproductor"/>
    <x v="2"/>
    <x v="0"/>
    <x v="0"/>
    <x v="0"/>
    <s v="Privado"/>
    <s v="AMAZONAS"/>
    <s v="AMAZONAS"/>
    <s v="UTCUBAMBA"/>
    <s v="EL MILAGRO"/>
    <n v="0"/>
    <x v="0"/>
    <n v="0"/>
    <x v="0"/>
    <n v="0"/>
    <x v="0"/>
    <x v="0"/>
    <n v="22.324999999999999"/>
    <n v="2.2324999999999998E-2"/>
    <m/>
    <n v="0.13333333333333333"/>
    <n v="9.1666666666666674E-2"/>
    <n v="7.6479999999999997"/>
    <n v="0"/>
    <n v="60"/>
    <s v="BASE DE DATOS"/>
    <m/>
  </r>
  <r>
    <s v="20"/>
    <x v="11"/>
    <s v="OLEODU"/>
    <s v="33046594"/>
    <s v="33046594"/>
    <x v="0"/>
    <m/>
    <m/>
    <n v="0.55000000000000004"/>
    <n v="0.48"/>
    <m/>
    <m/>
    <n v="25.234000000000002"/>
    <m/>
    <m/>
    <m/>
    <n v="20"/>
    <n v="0.1"/>
    <x v="0"/>
    <s v="OLEODU33046594EL"/>
    <s v="Petroper£ Oleoducto"/>
    <x v="149"/>
    <x v="149"/>
    <s v="C.T.ESTACION 8"/>
    <x v="459"/>
    <x v="0"/>
    <x v="0"/>
    <x v="340"/>
    <x v="0"/>
    <s v="Instalado"/>
    <s v="Operativo"/>
    <s v="Autoproductor"/>
    <x v="2"/>
    <x v="0"/>
    <x v="0"/>
    <x v="0"/>
    <s v="Privado"/>
    <s v="CAJAMARCA"/>
    <s v="CAJAMARCA"/>
    <s v="CUTERVO"/>
    <s v="CUTERVO"/>
    <n v="0"/>
    <x v="0"/>
    <n v="0"/>
    <x v="0"/>
    <n v="0"/>
    <x v="0"/>
    <x v="0"/>
    <n v="25.234000000000002"/>
    <n v="2.5234000000000003E-2"/>
    <m/>
    <n v="4.5833333333333337E-2"/>
    <n v="0.04"/>
    <n v="7.6479999999999997"/>
    <n v="0"/>
    <n v="60"/>
    <s v="BASE DE DATOS"/>
    <m/>
  </r>
  <r>
    <s v="20"/>
    <x v="11"/>
    <s v="OLEODU"/>
    <s v="33047194"/>
    <s v="33047194"/>
    <x v="0"/>
    <m/>
    <m/>
    <n v="0.54500000000000004"/>
    <n v="0.45"/>
    <m/>
    <m/>
    <n v="42.914999999999999"/>
    <m/>
    <m/>
    <m/>
    <n v="70"/>
    <n v="0.5"/>
    <x v="0"/>
    <s v="OLEODU33047194EL"/>
    <s v="Petroper£ Oleoducto"/>
    <x v="149"/>
    <x v="149"/>
    <s v="C.T. ESTACION 9"/>
    <x v="455"/>
    <x v="0"/>
    <x v="0"/>
    <x v="340"/>
    <x v="0"/>
    <s v="Instalado"/>
    <s v="Operativo"/>
    <s v="Autoproductor"/>
    <x v="2"/>
    <x v="0"/>
    <x v="0"/>
    <x v="0"/>
    <s v="Privado"/>
    <s v="PIURA"/>
    <s v="PIURA"/>
    <s v="HUANCABAMBA"/>
    <s v="HUARMACA"/>
    <n v="0"/>
    <x v="0"/>
    <n v="0"/>
    <x v="0"/>
    <n v="0"/>
    <x v="0"/>
    <x v="0"/>
    <n v="42.914999999999999"/>
    <n v="4.2915000000000002E-2"/>
    <m/>
    <n v="4.5416666666666668E-2"/>
    <n v="3.7499999999999999E-2"/>
    <n v="7.6479999999999997"/>
    <n v="0"/>
    <n v="60"/>
    <s v="BASE DE DATOS"/>
    <m/>
  </r>
  <r>
    <s v="20"/>
    <x v="11"/>
    <s v="OLEODU"/>
    <s v="33047094"/>
    <s v="33047094"/>
    <x v="0"/>
    <m/>
    <m/>
    <n v="1.65"/>
    <n v="1.518"/>
    <m/>
    <m/>
    <n v="69.022000000000006"/>
    <m/>
    <m/>
    <m/>
    <n v="7"/>
    <n v="0.5"/>
    <x v="0"/>
    <s v="OLEODU33047094EL"/>
    <s v="Petroper£ Oleoducto"/>
    <x v="149"/>
    <x v="149"/>
    <s v="C.T. BAYOVAR"/>
    <x v="445"/>
    <x v="0"/>
    <x v="0"/>
    <x v="340"/>
    <x v="0"/>
    <s v="Instalado"/>
    <s v="Operativo"/>
    <s v="Autoproductor"/>
    <x v="2"/>
    <x v="0"/>
    <x v="0"/>
    <x v="0"/>
    <s v="Privado"/>
    <s v="PIURA"/>
    <s v="PIURA"/>
    <s v="SECHURA"/>
    <s v="SECHURA"/>
    <n v="0"/>
    <x v="0"/>
    <n v="0"/>
    <x v="0"/>
    <n v="0"/>
    <x v="0"/>
    <x v="0"/>
    <n v="69.022000000000006"/>
    <n v="6.9022E-2"/>
    <m/>
    <n v="0.13749999999999998"/>
    <n v="0.1265"/>
    <n v="7.6479999999999997"/>
    <n v="0"/>
    <n v="60"/>
    <s v="BASE DE DATOS"/>
    <m/>
  </r>
  <r>
    <s v="20"/>
    <x v="0"/>
    <s v="IQUITO"/>
    <s v="33063196"/>
    <s v="33063196"/>
    <x v="0"/>
    <m/>
    <m/>
    <n v="3.55"/>
    <n v="1.7"/>
    <m/>
    <m/>
    <n v="593"/>
    <m/>
    <m/>
    <m/>
    <n v="255"/>
    <n v="1.0680000000000001"/>
    <x v="0"/>
    <s v="IQUITO33063196EL"/>
    <s v="Petr¢leos del Per£ Selva - PETROPERU"/>
    <x v="149"/>
    <x v="149"/>
    <s v="CENTRAL TERMICA REFINERIA IQUI"/>
    <x v="460"/>
    <x v="0"/>
    <x v="0"/>
    <x v="340"/>
    <x v="0"/>
    <s v="Instalado"/>
    <s v="Operativo"/>
    <s v="Autoproductor"/>
    <x v="2"/>
    <x v="0"/>
    <x v="0"/>
    <x v="0"/>
    <s v="Privado"/>
    <s v="LORETO"/>
    <s v="LORETO"/>
    <s v="MAYNAS"/>
    <s v="PUNCHANA"/>
    <n v="0"/>
    <x v="0"/>
    <n v="0"/>
    <x v="0"/>
    <n v="0"/>
    <x v="0"/>
    <x v="0"/>
    <n v="593"/>
    <n v="0.59299999999999997"/>
    <m/>
    <n v="0.28666666666666668"/>
    <n v="0.14166666666666666"/>
    <n v="7.6479999999999997"/>
    <n v="0"/>
    <n v="60"/>
    <s v="BASE DE DATOS"/>
    <m/>
  </r>
  <r>
    <s v="20"/>
    <x v="1"/>
    <s v="IQUITO"/>
    <s v="33063196"/>
    <s v="33063196"/>
    <x v="0"/>
    <m/>
    <m/>
    <n v="3.55"/>
    <n v="1.7"/>
    <m/>
    <m/>
    <n v="582"/>
    <m/>
    <m/>
    <m/>
    <n v="60"/>
    <n v="1.044"/>
    <x v="0"/>
    <s v="IQUITO33063196EL"/>
    <s v="Petr¢leos del Per£ Selva - PETROPERU"/>
    <x v="149"/>
    <x v="149"/>
    <s v="CENTRAL TERMICA REFINERIA IQUI"/>
    <x v="460"/>
    <x v="0"/>
    <x v="0"/>
    <x v="340"/>
    <x v="0"/>
    <s v="Instalado"/>
    <s v="Operativo"/>
    <s v="Autoproductor"/>
    <x v="2"/>
    <x v="0"/>
    <x v="0"/>
    <x v="0"/>
    <s v="Privado"/>
    <s v="LORETO"/>
    <s v="LORETO"/>
    <s v="MAYNAS"/>
    <s v="PUNCHANA"/>
    <n v="0"/>
    <x v="0"/>
    <n v="0"/>
    <x v="0"/>
    <n v="0"/>
    <x v="0"/>
    <x v="0"/>
    <n v="582"/>
    <n v="0.58199999999999996"/>
    <m/>
    <n v="0.28666666666666668"/>
    <n v="0.14166666666666666"/>
    <n v="7.6479999999999997"/>
    <n v="0"/>
    <n v="60"/>
    <s v="BASE DE DATOS"/>
    <m/>
  </r>
  <r>
    <s v="20"/>
    <x v="2"/>
    <s v="IQUITO"/>
    <s v="33063196"/>
    <s v="33063196"/>
    <x v="0"/>
    <m/>
    <m/>
    <n v="3.55"/>
    <n v="1.7"/>
    <m/>
    <m/>
    <n v="570"/>
    <m/>
    <m/>
    <m/>
    <n v="120"/>
    <n v="0.99199999999999999"/>
    <x v="0"/>
    <s v="IQUITO33063196EL"/>
    <s v="Petr¢leos del Per£ Selva - PETROPERU"/>
    <x v="149"/>
    <x v="149"/>
    <s v="CENTRAL TERMICA REFINERIA IQUI"/>
    <x v="460"/>
    <x v="0"/>
    <x v="0"/>
    <x v="340"/>
    <x v="0"/>
    <s v="Instalado"/>
    <s v="Operativo"/>
    <s v="Autoproductor"/>
    <x v="2"/>
    <x v="0"/>
    <x v="0"/>
    <x v="0"/>
    <s v="Privado"/>
    <s v="LORETO"/>
    <s v="LORETO"/>
    <s v="MAYNAS"/>
    <s v="PUNCHANA"/>
    <n v="0"/>
    <x v="0"/>
    <n v="0"/>
    <x v="0"/>
    <n v="0"/>
    <x v="0"/>
    <x v="0"/>
    <n v="570"/>
    <n v="0.56999999999999995"/>
    <m/>
    <n v="0.28666666666666668"/>
    <n v="0.14166666666666666"/>
    <n v="7.6479999999999997"/>
    <n v="0"/>
    <n v="60"/>
    <s v="BASE DE DATOS"/>
    <m/>
  </r>
  <r>
    <s v="20"/>
    <x v="3"/>
    <s v="IQUITO"/>
    <s v="33063196"/>
    <s v="33063196"/>
    <x v="0"/>
    <m/>
    <m/>
    <n v="3.55"/>
    <n v="1.7"/>
    <m/>
    <m/>
    <n v="449"/>
    <m/>
    <m/>
    <m/>
    <n v="110"/>
    <n v="0.97199999999999998"/>
    <x v="0"/>
    <s v="IQUITO33063196EL"/>
    <s v="Petr¢leos del Per£ Selva - PETROPERU"/>
    <x v="149"/>
    <x v="149"/>
    <s v="CENTRAL TERMICA REFINERIA IQUI"/>
    <x v="460"/>
    <x v="0"/>
    <x v="0"/>
    <x v="340"/>
    <x v="0"/>
    <s v="Instalado"/>
    <s v="Operativo"/>
    <s v="Autoproductor"/>
    <x v="2"/>
    <x v="0"/>
    <x v="0"/>
    <x v="0"/>
    <s v="Privado"/>
    <s v="LORETO"/>
    <s v="LORETO"/>
    <s v="MAYNAS"/>
    <s v="PUNCHANA"/>
    <n v="0"/>
    <x v="0"/>
    <n v="0"/>
    <x v="0"/>
    <n v="0"/>
    <x v="0"/>
    <x v="0"/>
    <n v="449"/>
    <n v="0.44900000000000001"/>
    <m/>
    <n v="0.28666666666666668"/>
    <n v="0.14166666666666666"/>
    <n v="7.6479999999999997"/>
    <n v="0"/>
    <n v="60"/>
    <s v="BASE DE DATOS"/>
    <m/>
  </r>
  <r>
    <s v="20"/>
    <x v="4"/>
    <s v="IQUITO"/>
    <s v="33063196"/>
    <s v="33063196"/>
    <x v="0"/>
    <m/>
    <m/>
    <n v="3.55"/>
    <n v="1.7"/>
    <m/>
    <m/>
    <n v="163.178"/>
    <m/>
    <m/>
    <m/>
    <n v="160"/>
    <n v="0.97099999999999997"/>
    <x v="0"/>
    <s v="IQUITO33063196EL"/>
    <s v="Petr¢leos del Per£ Selva - PETROPERU"/>
    <x v="149"/>
    <x v="149"/>
    <s v="CENTRAL TERMICA REFINERIA IQUI"/>
    <x v="460"/>
    <x v="0"/>
    <x v="0"/>
    <x v="340"/>
    <x v="0"/>
    <s v="Instalado"/>
    <s v="Operativo"/>
    <s v="Autoproductor"/>
    <x v="2"/>
    <x v="0"/>
    <x v="0"/>
    <x v="0"/>
    <s v="Privado"/>
    <s v="LORETO"/>
    <s v="LORETO"/>
    <s v="MAYNAS"/>
    <s v="PUNCHANA"/>
    <n v="0"/>
    <x v="0"/>
    <n v="0"/>
    <x v="0"/>
    <n v="0"/>
    <x v="0"/>
    <x v="0"/>
    <n v="163.178"/>
    <n v="0.16317799999999999"/>
    <m/>
    <n v="0.28666666666666668"/>
    <n v="0.14166666666666666"/>
    <n v="7.6479999999999997"/>
    <n v="0"/>
    <n v="60"/>
    <s v="BASE DE DATOS"/>
    <m/>
  </r>
  <r>
    <s v="20"/>
    <x v="5"/>
    <s v="IQUITO"/>
    <s v="33063196"/>
    <s v="33063196"/>
    <x v="0"/>
    <m/>
    <m/>
    <n v="3.55"/>
    <n v="1.7"/>
    <m/>
    <m/>
    <n v="318.72399999999999"/>
    <m/>
    <m/>
    <m/>
    <n v="110"/>
    <n v="0.95899999999999996"/>
    <x v="0"/>
    <s v="IQUITO33063196EL"/>
    <s v="Petr¢leos del Per£ Selva - PETROPERU"/>
    <x v="149"/>
    <x v="149"/>
    <s v="CENTRAL TERMICA REFINERIA IQUI"/>
    <x v="460"/>
    <x v="0"/>
    <x v="0"/>
    <x v="340"/>
    <x v="0"/>
    <s v="Instalado"/>
    <s v="Operativo"/>
    <s v="Autoproductor"/>
    <x v="2"/>
    <x v="0"/>
    <x v="0"/>
    <x v="0"/>
    <s v="Privado"/>
    <s v="LORETO"/>
    <s v="LORETO"/>
    <s v="MAYNAS"/>
    <s v="PUNCHANA"/>
    <n v="0"/>
    <x v="0"/>
    <n v="0"/>
    <x v="0"/>
    <n v="0"/>
    <x v="0"/>
    <x v="0"/>
    <n v="318.72399999999999"/>
    <n v="0.31872400000000001"/>
    <m/>
    <n v="0.28666666666666668"/>
    <n v="0.14166666666666666"/>
    <n v="7.6479999999999997"/>
    <n v="0"/>
    <n v="60"/>
    <s v="BASE DE DATOS"/>
    <m/>
  </r>
  <r>
    <s v="20"/>
    <x v="6"/>
    <s v="IQUITO"/>
    <s v="33063196"/>
    <s v="33063196"/>
    <x v="0"/>
    <m/>
    <m/>
    <n v="3.55"/>
    <n v="1.7"/>
    <m/>
    <m/>
    <n v="496.55599999999998"/>
    <m/>
    <m/>
    <m/>
    <n v="110"/>
    <n v="1.0469999999999999"/>
    <x v="0"/>
    <s v="IQUITO33063196EL"/>
    <s v="Petr¢leos del Per£ Selva - PETROPERU"/>
    <x v="149"/>
    <x v="149"/>
    <s v="CENTRAL TERMICA REFINERIA IQUI"/>
    <x v="460"/>
    <x v="0"/>
    <x v="0"/>
    <x v="340"/>
    <x v="0"/>
    <s v="Instalado"/>
    <s v="Operativo"/>
    <s v="Autoproductor"/>
    <x v="2"/>
    <x v="0"/>
    <x v="0"/>
    <x v="0"/>
    <s v="Privado"/>
    <s v="LORETO"/>
    <s v="LORETO"/>
    <s v="MAYNAS"/>
    <s v="PUNCHANA"/>
    <n v="0"/>
    <x v="0"/>
    <n v="0"/>
    <x v="0"/>
    <n v="0"/>
    <x v="0"/>
    <x v="0"/>
    <n v="496.55599999999998"/>
    <n v="0.496556"/>
    <m/>
    <n v="0.28666666666666668"/>
    <n v="0.14166666666666666"/>
    <n v="7.6479999999999997"/>
    <n v="0"/>
    <n v="60"/>
    <s v="BASE DE DATOS"/>
    <m/>
  </r>
  <r>
    <s v="20"/>
    <x v="7"/>
    <s v="IQUITO"/>
    <s v="33063196"/>
    <s v="33063196"/>
    <x v="0"/>
    <m/>
    <m/>
    <n v="3.55"/>
    <n v="1.7"/>
    <m/>
    <m/>
    <n v="540"/>
    <m/>
    <m/>
    <m/>
    <n v="0"/>
    <n v="0.94799999999999995"/>
    <x v="0"/>
    <s v="IQUITO33063196EL"/>
    <s v="Petr¢leos del Per£ Selva - PETROPERU"/>
    <x v="149"/>
    <x v="149"/>
    <s v="CENTRAL TERMICA REFINERIA IQUI"/>
    <x v="460"/>
    <x v="0"/>
    <x v="0"/>
    <x v="340"/>
    <x v="0"/>
    <s v="Instalado"/>
    <s v="Operativo"/>
    <s v="Autoproductor"/>
    <x v="2"/>
    <x v="0"/>
    <x v="0"/>
    <x v="0"/>
    <s v="Privado"/>
    <s v="LORETO"/>
    <s v="LORETO"/>
    <s v="MAYNAS"/>
    <s v="PUNCHANA"/>
    <n v="0"/>
    <x v="0"/>
    <n v="0"/>
    <x v="0"/>
    <n v="0"/>
    <x v="0"/>
    <x v="0"/>
    <n v="540"/>
    <n v="0.54"/>
    <m/>
    <n v="0.28666666666666668"/>
    <n v="0.14166666666666666"/>
    <n v="7.6479999999999997"/>
    <n v="0"/>
    <n v="60"/>
    <s v="BASE DE DATOS"/>
    <m/>
  </r>
  <r>
    <s v="20"/>
    <x v="8"/>
    <s v="IQUITO"/>
    <s v="33063196"/>
    <s v="33063196"/>
    <x v="0"/>
    <m/>
    <m/>
    <n v="3.55"/>
    <n v="1.7"/>
    <m/>
    <m/>
    <n v="513"/>
    <m/>
    <m/>
    <m/>
    <n v="5"/>
    <n v="0.88700000000000001"/>
    <x v="0"/>
    <s v="IQUITO33063196EL"/>
    <s v="Petr¢leos del Per£ Selva - PETROPERU"/>
    <x v="149"/>
    <x v="149"/>
    <s v="CENTRAL TERMICA REFINERIA IQUI"/>
    <x v="460"/>
    <x v="0"/>
    <x v="0"/>
    <x v="340"/>
    <x v="0"/>
    <s v="Instalado"/>
    <s v="Operativo"/>
    <s v="Autoproductor"/>
    <x v="2"/>
    <x v="0"/>
    <x v="0"/>
    <x v="0"/>
    <s v="Privado"/>
    <s v="LORETO"/>
    <s v="LORETO"/>
    <s v="MAYNAS"/>
    <s v="PUNCHANA"/>
    <n v="0"/>
    <x v="0"/>
    <n v="0"/>
    <x v="0"/>
    <n v="0"/>
    <x v="0"/>
    <x v="0"/>
    <n v="513"/>
    <n v="0.51300000000000001"/>
    <m/>
    <n v="0.28666666666666668"/>
    <n v="0.14166666666666666"/>
    <n v="7.6479999999999997"/>
    <n v="0"/>
    <n v="60"/>
    <s v="BASE DE DATOS"/>
    <m/>
  </r>
  <r>
    <s v="20"/>
    <x v="9"/>
    <s v="IQUITO"/>
    <s v="33063196"/>
    <s v="33063196"/>
    <x v="0"/>
    <m/>
    <m/>
    <n v="3.55"/>
    <n v="1.7"/>
    <m/>
    <m/>
    <n v="462"/>
    <m/>
    <m/>
    <m/>
    <n v="7"/>
    <n v="0.998"/>
    <x v="0"/>
    <s v="IQUITO33063196EL"/>
    <s v="Petr¢leos del Per£ Selva - PETROPERU"/>
    <x v="149"/>
    <x v="149"/>
    <s v="CENTRAL TERMICA REFINERIA IQUI"/>
    <x v="460"/>
    <x v="0"/>
    <x v="0"/>
    <x v="340"/>
    <x v="0"/>
    <s v="Instalado"/>
    <s v="Operativo"/>
    <s v="Autoproductor"/>
    <x v="2"/>
    <x v="0"/>
    <x v="0"/>
    <x v="0"/>
    <s v="Privado"/>
    <s v="LORETO"/>
    <s v="LORETO"/>
    <s v="MAYNAS"/>
    <s v="PUNCHANA"/>
    <n v="0"/>
    <x v="0"/>
    <n v="0"/>
    <x v="0"/>
    <n v="0"/>
    <x v="0"/>
    <x v="0"/>
    <n v="462"/>
    <n v="0.46200000000000002"/>
    <m/>
    <n v="0.28666666666666668"/>
    <n v="0.14166666666666666"/>
    <n v="7.6479999999999997"/>
    <n v="0"/>
    <n v="60"/>
    <s v="BASE DE DATOS"/>
    <m/>
  </r>
  <r>
    <s v="20"/>
    <x v="10"/>
    <s v="IQUITO"/>
    <s v="33063196"/>
    <s v="33063196"/>
    <x v="0"/>
    <m/>
    <m/>
    <n v="3.55"/>
    <n v="1.7"/>
    <m/>
    <m/>
    <n v="433"/>
    <m/>
    <m/>
    <m/>
    <n v="0"/>
    <n v="0.998"/>
    <x v="0"/>
    <s v="IQUITO33063196EL"/>
    <s v="Petr¢leos del Per£ Selva - PETROPERU"/>
    <x v="149"/>
    <x v="149"/>
    <s v="CENTRAL TERMICA REFINERIA IQUI"/>
    <x v="460"/>
    <x v="0"/>
    <x v="0"/>
    <x v="340"/>
    <x v="0"/>
    <s v="Instalado"/>
    <s v="Operativo"/>
    <s v="Autoproductor"/>
    <x v="2"/>
    <x v="0"/>
    <x v="0"/>
    <x v="0"/>
    <s v="Privado"/>
    <s v="LORETO"/>
    <s v="LORETO"/>
    <s v="MAYNAS"/>
    <s v="PUNCHANA"/>
    <n v="0"/>
    <x v="0"/>
    <n v="0"/>
    <x v="0"/>
    <n v="0"/>
    <x v="0"/>
    <x v="0"/>
    <n v="433"/>
    <n v="0.433"/>
    <m/>
    <n v="0.28666666666666668"/>
    <n v="0.14166666666666666"/>
    <n v="7.6479999999999997"/>
    <n v="0"/>
    <n v="60"/>
    <s v="BASE DE DATOS"/>
    <m/>
  </r>
  <r>
    <s v="20"/>
    <x v="11"/>
    <s v="IQUITO"/>
    <s v="33063196"/>
    <s v="33063196"/>
    <x v="0"/>
    <m/>
    <m/>
    <n v="3.55"/>
    <n v="1.7"/>
    <m/>
    <m/>
    <n v="449"/>
    <m/>
    <m/>
    <m/>
    <n v="0"/>
    <n v="0.998"/>
    <x v="0"/>
    <s v="IQUITO33063196EL"/>
    <s v="Petr¢leos del Per£ Selva - PETROPERU"/>
    <x v="149"/>
    <x v="149"/>
    <s v="CENTRAL TERMICA REFINERIA IQUI"/>
    <x v="460"/>
    <x v="0"/>
    <x v="0"/>
    <x v="340"/>
    <x v="0"/>
    <s v="Instalado"/>
    <s v="Operativo"/>
    <s v="Autoproductor"/>
    <x v="2"/>
    <x v="0"/>
    <x v="0"/>
    <x v="0"/>
    <s v="Privado"/>
    <s v="LORETO"/>
    <s v="LORETO"/>
    <s v="MAYNAS"/>
    <s v="PUNCHANA"/>
    <n v="0"/>
    <x v="0"/>
    <n v="0"/>
    <x v="0"/>
    <n v="0"/>
    <x v="0"/>
    <x v="0"/>
    <n v="449"/>
    <n v="0.44900000000000001"/>
    <m/>
    <n v="0.28666666666666668"/>
    <n v="0.14166666666666666"/>
    <n v="7.6479999999999997"/>
    <n v="0"/>
    <n v="60"/>
    <s v="BASE DE DATOS"/>
    <m/>
  </r>
  <r>
    <s v="20"/>
    <x v="0"/>
    <s v="RIOSEC"/>
    <s v="00718132"/>
    <s v="00718132"/>
    <x v="0"/>
    <m/>
    <m/>
    <n v="1.825"/>
    <n v="1.825"/>
    <m/>
    <m/>
    <n v="0"/>
    <m/>
    <m/>
    <m/>
    <m/>
    <m/>
    <x v="0"/>
    <s v="RIOSEC00718132EL"/>
    <s v="Procesadora Industrial Rio Seco S.A."/>
    <x v="150"/>
    <x v="150"/>
    <s v="C.T. Rio Seco - EL"/>
    <x v="461"/>
    <x v="0"/>
    <x v="0"/>
    <x v="340"/>
    <x v="0"/>
    <s v="Instalado"/>
    <s v="Operativo"/>
    <s v="Autoproductor"/>
    <x v="2"/>
    <x v="1"/>
    <x v="0"/>
    <x v="0"/>
    <s v="Privado"/>
    <s v="LIMA"/>
    <s v="LIMA"/>
    <s v="HUARAL"/>
    <s v="HUARAL"/>
    <n v="0"/>
    <x v="0"/>
    <n v="0"/>
    <x v="0"/>
    <n v="0"/>
    <x v="0"/>
    <x v="0"/>
    <n v="0"/>
    <n v="0"/>
    <m/>
    <n v="0.15208333333333332"/>
    <n v="0.15208333333333332"/>
    <n v="7.6479999999999997"/>
    <n v="0"/>
    <n v="63"/>
    <s v="ESTIMADO"/>
    <m/>
  </r>
  <r>
    <s v="20"/>
    <x v="1"/>
    <s v="RIOSEC"/>
    <s v="00718132"/>
    <s v="00718132"/>
    <x v="0"/>
    <m/>
    <m/>
    <n v="1.825"/>
    <n v="1.825"/>
    <m/>
    <m/>
    <n v="0"/>
    <m/>
    <m/>
    <m/>
    <m/>
    <m/>
    <x v="0"/>
    <s v="RIOSEC00718132EL"/>
    <s v="Procesadora Industrial Rio Seco S.A."/>
    <x v="150"/>
    <x v="150"/>
    <s v="C.T. Rio Seco - EL"/>
    <x v="461"/>
    <x v="0"/>
    <x v="0"/>
    <x v="340"/>
    <x v="0"/>
    <s v="Instalado"/>
    <s v="Operativo"/>
    <s v="Autoproductor"/>
    <x v="2"/>
    <x v="1"/>
    <x v="0"/>
    <x v="0"/>
    <s v="Privado"/>
    <s v="LIMA"/>
    <s v="LIMA"/>
    <s v="HUARAL"/>
    <s v="HUARAL"/>
    <n v="0"/>
    <x v="0"/>
    <n v="0"/>
    <x v="0"/>
    <n v="0"/>
    <x v="0"/>
    <x v="0"/>
    <n v="0"/>
    <n v="0"/>
    <m/>
    <n v="0.15208333333333332"/>
    <n v="0.15208333333333332"/>
    <n v="7.6479999999999997"/>
    <n v="0"/>
    <n v="63"/>
    <s v="ESTIMADO"/>
    <m/>
  </r>
  <r>
    <s v="20"/>
    <x v="2"/>
    <s v="RIOSEC"/>
    <s v="00718132"/>
    <s v="00718132"/>
    <x v="0"/>
    <m/>
    <m/>
    <n v="1.825"/>
    <n v="1.825"/>
    <m/>
    <m/>
    <n v="0"/>
    <m/>
    <m/>
    <m/>
    <m/>
    <m/>
    <x v="0"/>
    <s v="RIOSEC00718132EL"/>
    <s v="Procesadora Industrial Rio Seco S.A."/>
    <x v="150"/>
    <x v="150"/>
    <s v="C.T. Rio Seco - EL"/>
    <x v="461"/>
    <x v="0"/>
    <x v="0"/>
    <x v="340"/>
    <x v="0"/>
    <s v="Instalado"/>
    <s v="Operativo"/>
    <s v="Autoproductor"/>
    <x v="2"/>
    <x v="1"/>
    <x v="0"/>
    <x v="0"/>
    <s v="Privado"/>
    <s v="LIMA"/>
    <s v="LIMA"/>
    <s v="HUARAL"/>
    <s v="HUARAL"/>
    <n v="0"/>
    <x v="0"/>
    <n v="0"/>
    <x v="0"/>
    <n v="0"/>
    <x v="0"/>
    <x v="0"/>
    <n v="0"/>
    <n v="0"/>
    <m/>
    <n v="0.15208333333333332"/>
    <n v="0.15208333333333332"/>
    <n v="7.6479999999999997"/>
    <n v="0"/>
    <n v="63"/>
    <s v="ESTIMADO"/>
    <m/>
  </r>
  <r>
    <s v="20"/>
    <x v="3"/>
    <s v="RIOSEC"/>
    <s v="00718132"/>
    <s v="00718132"/>
    <x v="0"/>
    <m/>
    <m/>
    <n v="1.825"/>
    <n v="1.825"/>
    <m/>
    <m/>
    <n v="0"/>
    <m/>
    <m/>
    <m/>
    <m/>
    <m/>
    <x v="0"/>
    <s v="RIOSEC00718132EL"/>
    <s v="Procesadora Industrial Rio Seco S.A."/>
    <x v="150"/>
    <x v="150"/>
    <s v="C.T. Rio Seco - EL"/>
    <x v="461"/>
    <x v="0"/>
    <x v="0"/>
    <x v="340"/>
    <x v="0"/>
    <s v="Instalado"/>
    <s v="Operativo"/>
    <s v="Autoproductor"/>
    <x v="2"/>
    <x v="1"/>
    <x v="0"/>
    <x v="0"/>
    <s v="Privado"/>
    <s v="LIMA"/>
    <s v="LIMA"/>
    <s v="HUARAL"/>
    <s v="HUARAL"/>
    <n v="0"/>
    <x v="0"/>
    <n v="0"/>
    <x v="0"/>
    <n v="0"/>
    <x v="0"/>
    <x v="0"/>
    <n v="0"/>
    <n v="0"/>
    <m/>
    <n v="0.15208333333333332"/>
    <n v="0.15208333333333332"/>
    <n v="7.6479999999999997"/>
    <n v="0"/>
    <n v="63"/>
    <s v="ESTIMADO"/>
    <m/>
  </r>
  <r>
    <s v="20"/>
    <x v="4"/>
    <s v="RIOSEC"/>
    <s v="00718132"/>
    <s v="00718132"/>
    <x v="0"/>
    <m/>
    <m/>
    <n v="1.825"/>
    <n v="1.825"/>
    <m/>
    <m/>
    <n v="0"/>
    <m/>
    <m/>
    <m/>
    <m/>
    <m/>
    <x v="0"/>
    <s v="RIOSEC00718132EL"/>
    <s v="Procesadora Industrial Rio Seco S.A."/>
    <x v="150"/>
    <x v="150"/>
    <s v="C.T. Rio Seco - EL"/>
    <x v="461"/>
    <x v="0"/>
    <x v="0"/>
    <x v="340"/>
    <x v="0"/>
    <s v="Instalado"/>
    <s v="Operativo"/>
    <s v="Autoproductor"/>
    <x v="2"/>
    <x v="1"/>
    <x v="0"/>
    <x v="0"/>
    <s v="Privado"/>
    <s v="LIMA"/>
    <s v="LIMA"/>
    <s v="HUARAL"/>
    <s v="HUARAL"/>
    <n v="0"/>
    <x v="0"/>
    <n v="0"/>
    <x v="0"/>
    <n v="0"/>
    <x v="0"/>
    <x v="0"/>
    <n v="0"/>
    <n v="0"/>
    <m/>
    <n v="0.15208333333333332"/>
    <n v="0.15208333333333332"/>
    <n v="7.6479999999999997"/>
    <n v="0"/>
    <n v="63"/>
    <s v="ESTIMADO"/>
    <m/>
  </r>
  <r>
    <s v="20"/>
    <x v="5"/>
    <s v="RIOSEC"/>
    <s v="00718132"/>
    <s v="00718132"/>
    <x v="0"/>
    <m/>
    <m/>
    <n v="1.825"/>
    <n v="1.825"/>
    <m/>
    <m/>
    <n v="0"/>
    <m/>
    <m/>
    <m/>
    <m/>
    <m/>
    <x v="0"/>
    <s v="RIOSEC00718132EL"/>
    <s v="Procesadora Industrial Rio Seco S.A."/>
    <x v="150"/>
    <x v="150"/>
    <s v="C.T. Rio Seco - EL"/>
    <x v="461"/>
    <x v="0"/>
    <x v="0"/>
    <x v="340"/>
    <x v="0"/>
    <s v="Instalado"/>
    <s v="Operativo"/>
    <s v="Autoproductor"/>
    <x v="2"/>
    <x v="1"/>
    <x v="0"/>
    <x v="0"/>
    <s v="Privado"/>
    <s v="LIMA"/>
    <s v="LIMA"/>
    <s v="HUARAL"/>
    <s v="HUARAL"/>
    <n v="0"/>
    <x v="0"/>
    <n v="0"/>
    <x v="0"/>
    <n v="0"/>
    <x v="0"/>
    <x v="0"/>
    <n v="0"/>
    <n v="0"/>
    <m/>
    <n v="0.15208333333333332"/>
    <n v="0.15208333333333332"/>
    <n v="7.6479999999999997"/>
    <n v="0"/>
    <n v="63"/>
    <s v="ESTIMADO"/>
    <m/>
  </r>
  <r>
    <s v="20"/>
    <x v="6"/>
    <s v="RIOSEC"/>
    <s v="00718132"/>
    <s v="00718132"/>
    <x v="0"/>
    <m/>
    <m/>
    <n v="1.825"/>
    <n v="1.825"/>
    <m/>
    <m/>
    <n v="0"/>
    <m/>
    <m/>
    <m/>
    <m/>
    <m/>
    <x v="0"/>
    <s v="RIOSEC00718132EL"/>
    <s v="Procesadora Industrial Rio Seco S.A."/>
    <x v="150"/>
    <x v="150"/>
    <s v="C.T. Rio Seco - EL"/>
    <x v="461"/>
    <x v="0"/>
    <x v="0"/>
    <x v="340"/>
    <x v="0"/>
    <s v="Instalado"/>
    <s v="Operativo"/>
    <s v="Autoproductor"/>
    <x v="2"/>
    <x v="1"/>
    <x v="0"/>
    <x v="0"/>
    <s v="Privado"/>
    <s v="LIMA"/>
    <s v="LIMA"/>
    <s v="HUARAL"/>
    <s v="HUARAL"/>
    <n v="0"/>
    <x v="0"/>
    <n v="0"/>
    <x v="0"/>
    <n v="0"/>
    <x v="0"/>
    <x v="0"/>
    <n v="0"/>
    <n v="0"/>
    <m/>
    <n v="0.15208333333333332"/>
    <n v="0.15208333333333332"/>
    <n v="7.6479999999999997"/>
    <n v="0"/>
    <n v="63"/>
    <s v="ESTIMADO"/>
    <m/>
  </r>
  <r>
    <s v="20"/>
    <x v="7"/>
    <s v="RIOSEC"/>
    <s v="00718132"/>
    <s v="00718132"/>
    <x v="0"/>
    <m/>
    <m/>
    <n v="1.825"/>
    <n v="1.825"/>
    <m/>
    <m/>
    <n v="0"/>
    <m/>
    <m/>
    <m/>
    <m/>
    <m/>
    <x v="0"/>
    <s v="RIOSEC00718132EL"/>
    <s v="Procesadora Industrial Rio Seco S.A."/>
    <x v="150"/>
    <x v="150"/>
    <s v="C.T. Rio Seco - EL"/>
    <x v="461"/>
    <x v="0"/>
    <x v="0"/>
    <x v="340"/>
    <x v="0"/>
    <s v="Instalado"/>
    <s v="Operativo"/>
    <s v="Autoproductor"/>
    <x v="2"/>
    <x v="1"/>
    <x v="0"/>
    <x v="0"/>
    <s v="Privado"/>
    <s v="LIMA"/>
    <s v="LIMA"/>
    <s v="HUARAL"/>
    <s v="HUARAL"/>
    <n v="0"/>
    <x v="0"/>
    <n v="0"/>
    <x v="0"/>
    <n v="0"/>
    <x v="0"/>
    <x v="0"/>
    <n v="0"/>
    <n v="0"/>
    <m/>
    <n v="0.15208333333333332"/>
    <n v="0.15208333333333332"/>
    <n v="7.6479999999999997"/>
    <n v="0"/>
    <n v="63"/>
    <s v="ESTIMADO"/>
    <m/>
  </r>
  <r>
    <s v="20"/>
    <x v="8"/>
    <s v="RIOSEC"/>
    <s v="00718132"/>
    <s v="00718132"/>
    <x v="0"/>
    <m/>
    <m/>
    <n v="1.825"/>
    <n v="1.825"/>
    <m/>
    <m/>
    <n v="0"/>
    <m/>
    <m/>
    <m/>
    <m/>
    <m/>
    <x v="0"/>
    <s v="RIOSEC00718132EL"/>
    <s v="Procesadora Industrial Rio Seco S.A."/>
    <x v="150"/>
    <x v="150"/>
    <s v="C.T. Rio Seco - EL"/>
    <x v="461"/>
    <x v="0"/>
    <x v="0"/>
    <x v="340"/>
    <x v="0"/>
    <s v="Instalado"/>
    <s v="Operativo"/>
    <s v="Autoproductor"/>
    <x v="2"/>
    <x v="1"/>
    <x v="0"/>
    <x v="0"/>
    <s v="Privado"/>
    <s v="LIMA"/>
    <s v="LIMA"/>
    <s v="HUARAL"/>
    <s v="HUARAL"/>
    <n v="0"/>
    <x v="0"/>
    <n v="0"/>
    <x v="0"/>
    <n v="0"/>
    <x v="0"/>
    <x v="0"/>
    <n v="0"/>
    <n v="0"/>
    <m/>
    <n v="0.15208333333333332"/>
    <n v="0.15208333333333332"/>
    <n v="7.6479999999999997"/>
    <n v="0"/>
    <n v="63"/>
    <s v="ESTIMADO"/>
    <m/>
  </r>
  <r>
    <s v="20"/>
    <x v="9"/>
    <s v="RIOSEC"/>
    <s v="00718132"/>
    <s v="00718132"/>
    <x v="0"/>
    <m/>
    <m/>
    <n v="1.825"/>
    <n v="1.825"/>
    <m/>
    <m/>
    <n v="0"/>
    <m/>
    <m/>
    <m/>
    <m/>
    <m/>
    <x v="0"/>
    <s v="RIOSEC00718132EL"/>
    <s v="Procesadora Industrial Rio Seco S.A."/>
    <x v="150"/>
    <x v="150"/>
    <s v="C.T. Rio Seco - EL"/>
    <x v="461"/>
    <x v="0"/>
    <x v="0"/>
    <x v="340"/>
    <x v="0"/>
    <s v="Instalado"/>
    <s v="Operativo"/>
    <s v="Autoproductor"/>
    <x v="2"/>
    <x v="1"/>
    <x v="0"/>
    <x v="0"/>
    <s v="Privado"/>
    <s v="LIMA"/>
    <s v="LIMA"/>
    <s v="HUARAL"/>
    <s v="HUARAL"/>
    <n v="0"/>
    <x v="0"/>
    <n v="0"/>
    <x v="0"/>
    <n v="0"/>
    <x v="0"/>
    <x v="0"/>
    <n v="0"/>
    <n v="0"/>
    <m/>
    <n v="0.15208333333333332"/>
    <n v="0.15208333333333332"/>
    <n v="7.6479999999999997"/>
    <n v="0"/>
    <n v="63"/>
    <s v="ESTIMADO"/>
    <m/>
  </r>
  <r>
    <s v="20"/>
    <x v="10"/>
    <s v="RIOSEC"/>
    <s v="00718132"/>
    <s v="00718132"/>
    <x v="0"/>
    <m/>
    <m/>
    <n v="1.825"/>
    <n v="1.825"/>
    <m/>
    <m/>
    <n v="0"/>
    <m/>
    <m/>
    <m/>
    <m/>
    <m/>
    <x v="0"/>
    <s v="RIOSEC00718132EL"/>
    <s v="Procesadora Industrial Rio Seco S.A."/>
    <x v="150"/>
    <x v="150"/>
    <s v="C.T. Rio Seco - EL"/>
    <x v="461"/>
    <x v="0"/>
    <x v="0"/>
    <x v="340"/>
    <x v="0"/>
    <s v="Instalado"/>
    <s v="Operativo"/>
    <s v="Autoproductor"/>
    <x v="2"/>
    <x v="1"/>
    <x v="0"/>
    <x v="0"/>
    <s v="Privado"/>
    <s v="LIMA"/>
    <s v="LIMA"/>
    <s v="HUARAL"/>
    <s v="HUARAL"/>
    <n v="0"/>
    <x v="0"/>
    <n v="0"/>
    <x v="0"/>
    <n v="0"/>
    <x v="0"/>
    <x v="0"/>
    <n v="0"/>
    <n v="0"/>
    <m/>
    <n v="0.15208333333333332"/>
    <n v="0.15208333333333332"/>
    <n v="7.6479999999999997"/>
    <n v="0"/>
    <n v="63"/>
    <s v="ESTIMADO"/>
    <m/>
  </r>
  <r>
    <s v="20"/>
    <x v="11"/>
    <s v="RIOSEC"/>
    <s v="00718132"/>
    <s v="00718132"/>
    <x v="0"/>
    <m/>
    <m/>
    <n v="1.825"/>
    <n v="1.825"/>
    <m/>
    <m/>
    <n v="0"/>
    <m/>
    <m/>
    <m/>
    <m/>
    <m/>
    <x v="0"/>
    <s v="RIOSEC00718132EL"/>
    <s v="Procesadora Industrial Rio Seco S.A."/>
    <x v="150"/>
    <x v="150"/>
    <s v="C.T. Rio Seco - EL"/>
    <x v="461"/>
    <x v="0"/>
    <x v="0"/>
    <x v="340"/>
    <x v="0"/>
    <s v="Instalado"/>
    <s v="Operativo"/>
    <s v="Autoproductor"/>
    <x v="2"/>
    <x v="1"/>
    <x v="0"/>
    <x v="0"/>
    <s v="Privado"/>
    <s v="LIMA"/>
    <s v="LIMA"/>
    <s v="HUARAL"/>
    <s v="HUARAL"/>
    <n v="0"/>
    <x v="0"/>
    <n v="0"/>
    <x v="0"/>
    <n v="0"/>
    <x v="0"/>
    <x v="0"/>
    <n v="0"/>
    <n v="0"/>
    <m/>
    <n v="0.15208333333333332"/>
    <n v="0.15208333333333332"/>
    <n v="7.6479999999999997"/>
    <n v="0"/>
    <n v="63"/>
    <s v="ESTIMADO"/>
    <m/>
  </r>
  <r>
    <s v="20"/>
    <x v="0"/>
    <s v="RIOSEC"/>
    <s v="00718132"/>
    <s v="00718132"/>
    <x v="2"/>
    <m/>
    <m/>
    <n v="0.8"/>
    <n v="0.56399999999999995"/>
    <m/>
    <m/>
    <n v="348"/>
    <m/>
    <m/>
    <m/>
    <m/>
    <m/>
    <x v="0"/>
    <s v="RIOSEC00718132TV"/>
    <s v="Procesadora Industrial Rio Seco S.A."/>
    <x v="150"/>
    <x v="150"/>
    <s v="C.T. Rio Seco - TV"/>
    <x v="462"/>
    <x v="2"/>
    <x v="2"/>
    <x v="340"/>
    <x v="0"/>
    <s v="Instalado"/>
    <s v="Operativo"/>
    <s v="Autoproductor"/>
    <x v="2"/>
    <x v="1"/>
    <x v="0"/>
    <x v="0"/>
    <s v="Privado"/>
    <s v="LIMA"/>
    <s v="LIMA"/>
    <s v="HUARAL"/>
    <s v="HUARAL"/>
    <n v="0"/>
    <x v="3"/>
    <n v="0"/>
    <x v="0"/>
    <n v="0"/>
    <x v="0"/>
    <x v="0"/>
    <n v="348"/>
    <n v="0.34799999999999998"/>
    <m/>
    <n v="6.6666666666666666E-2"/>
    <n v="4.6999999999999993E-2"/>
    <n v="7.6479999999999997"/>
    <n v="0"/>
    <n v="63"/>
    <s v="ESTIMADO"/>
    <m/>
  </r>
  <r>
    <s v="20"/>
    <x v="1"/>
    <s v="RIOSEC"/>
    <s v="00718132"/>
    <s v="00718132"/>
    <x v="2"/>
    <m/>
    <m/>
    <n v="0.8"/>
    <n v="0.56399999999999995"/>
    <m/>
    <m/>
    <n v="275"/>
    <m/>
    <m/>
    <m/>
    <m/>
    <m/>
    <x v="0"/>
    <s v="RIOSEC00718132TV"/>
    <s v="Procesadora Industrial Rio Seco S.A."/>
    <x v="150"/>
    <x v="150"/>
    <s v="C.T. Rio Seco - TV"/>
    <x v="462"/>
    <x v="2"/>
    <x v="2"/>
    <x v="340"/>
    <x v="0"/>
    <s v="Instalado"/>
    <s v="Operativo"/>
    <s v="Autoproductor"/>
    <x v="2"/>
    <x v="1"/>
    <x v="0"/>
    <x v="0"/>
    <s v="Privado"/>
    <s v="LIMA"/>
    <s v="LIMA"/>
    <s v="HUARAL"/>
    <s v="HUARAL"/>
    <n v="0"/>
    <x v="3"/>
    <n v="0"/>
    <x v="0"/>
    <n v="0"/>
    <x v="0"/>
    <x v="0"/>
    <n v="275"/>
    <n v="0.27500000000000002"/>
    <m/>
    <n v="6.6666666666666666E-2"/>
    <n v="4.6999999999999993E-2"/>
    <n v="7.6479999999999997"/>
    <n v="0"/>
    <n v="63"/>
    <s v="ESTIMADO"/>
    <m/>
  </r>
  <r>
    <s v="20"/>
    <x v="2"/>
    <s v="RIOSEC"/>
    <s v="00718132"/>
    <s v="00718132"/>
    <x v="2"/>
    <m/>
    <m/>
    <n v="0.8"/>
    <n v="0.56399999999999995"/>
    <m/>
    <m/>
    <n v="210"/>
    <m/>
    <m/>
    <m/>
    <m/>
    <m/>
    <x v="0"/>
    <s v="RIOSEC00718132TV"/>
    <s v="Procesadora Industrial Rio Seco S.A."/>
    <x v="150"/>
    <x v="150"/>
    <s v="C.T. Rio Seco - TV"/>
    <x v="462"/>
    <x v="2"/>
    <x v="2"/>
    <x v="340"/>
    <x v="0"/>
    <s v="Instalado"/>
    <s v="Operativo"/>
    <s v="Autoproductor"/>
    <x v="2"/>
    <x v="1"/>
    <x v="0"/>
    <x v="0"/>
    <s v="Privado"/>
    <s v="LIMA"/>
    <s v="LIMA"/>
    <s v="HUARAL"/>
    <s v="HUARAL"/>
    <n v="0"/>
    <x v="3"/>
    <n v="0"/>
    <x v="0"/>
    <n v="0"/>
    <x v="0"/>
    <x v="0"/>
    <n v="210"/>
    <n v="0.21"/>
    <m/>
    <n v="6.6666666666666666E-2"/>
    <n v="4.6999999999999993E-2"/>
    <n v="7.6479999999999997"/>
    <n v="0"/>
    <n v="63"/>
    <s v="ESTIMADO"/>
    <m/>
  </r>
  <r>
    <s v="20"/>
    <x v="3"/>
    <s v="RIOSEC"/>
    <s v="00718132"/>
    <s v="00718132"/>
    <x v="2"/>
    <m/>
    <m/>
    <n v="0.8"/>
    <n v="0.56399999999999995"/>
    <m/>
    <m/>
    <n v="180"/>
    <m/>
    <m/>
    <m/>
    <m/>
    <m/>
    <x v="0"/>
    <s v="RIOSEC00718132TV"/>
    <s v="Procesadora Industrial Rio Seco S.A."/>
    <x v="150"/>
    <x v="150"/>
    <s v="C.T. Rio Seco - TV"/>
    <x v="462"/>
    <x v="2"/>
    <x v="2"/>
    <x v="340"/>
    <x v="0"/>
    <s v="Instalado"/>
    <s v="Operativo"/>
    <s v="Autoproductor"/>
    <x v="2"/>
    <x v="1"/>
    <x v="0"/>
    <x v="0"/>
    <s v="Privado"/>
    <s v="LIMA"/>
    <s v="LIMA"/>
    <s v="HUARAL"/>
    <s v="HUARAL"/>
    <n v="0"/>
    <x v="3"/>
    <n v="0"/>
    <x v="0"/>
    <n v="0"/>
    <x v="0"/>
    <x v="0"/>
    <n v="180"/>
    <n v="0.18"/>
    <m/>
    <n v="6.6666666666666666E-2"/>
    <n v="4.6999999999999993E-2"/>
    <n v="7.6479999999999997"/>
    <n v="0"/>
    <n v="63"/>
    <s v="ESTIMADO"/>
    <m/>
  </r>
  <r>
    <s v="20"/>
    <x v="4"/>
    <s v="RIOSEC"/>
    <s v="00718132"/>
    <s v="00718132"/>
    <x v="2"/>
    <m/>
    <m/>
    <n v="0.8"/>
    <n v="0.56399999999999995"/>
    <m/>
    <m/>
    <n v="215"/>
    <m/>
    <m/>
    <m/>
    <m/>
    <m/>
    <x v="0"/>
    <s v="RIOSEC00718132TV"/>
    <s v="Procesadora Industrial Rio Seco S.A."/>
    <x v="150"/>
    <x v="150"/>
    <s v="C.T. Rio Seco - TV"/>
    <x v="462"/>
    <x v="2"/>
    <x v="2"/>
    <x v="340"/>
    <x v="0"/>
    <s v="Instalado"/>
    <s v="Operativo"/>
    <s v="Autoproductor"/>
    <x v="2"/>
    <x v="1"/>
    <x v="0"/>
    <x v="0"/>
    <s v="Privado"/>
    <s v="LIMA"/>
    <s v="LIMA"/>
    <s v="HUARAL"/>
    <s v="HUARAL"/>
    <n v="0"/>
    <x v="3"/>
    <n v="0"/>
    <x v="0"/>
    <n v="0"/>
    <x v="0"/>
    <x v="0"/>
    <n v="215"/>
    <n v="0.215"/>
    <m/>
    <n v="6.6666666666666666E-2"/>
    <n v="4.6999999999999993E-2"/>
    <n v="7.6479999999999997"/>
    <n v="0"/>
    <n v="63"/>
    <s v="ESTIMADO"/>
    <m/>
  </r>
  <r>
    <s v="20"/>
    <x v="5"/>
    <s v="RIOSEC"/>
    <s v="00718132"/>
    <s v="00718132"/>
    <x v="2"/>
    <m/>
    <m/>
    <n v="0.8"/>
    <n v="0.56399999999999995"/>
    <m/>
    <m/>
    <n v="175"/>
    <m/>
    <m/>
    <m/>
    <m/>
    <m/>
    <x v="0"/>
    <s v="RIOSEC00718132TV"/>
    <s v="Procesadora Industrial Rio Seco S.A."/>
    <x v="150"/>
    <x v="150"/>
    <s v="C.T. Rio Seco - TV"/>
    <x v="462"/>
    <x v="2"/>
    <x v="2"/>
    <x v="340"/>
    <x v="0"/>
    <s v="Instalado"/>
    <s v="Operativo"/>
    <s v="Autoproductor"/>
    <x v="2"/>
    <x v="1"/>
    <x v="0"/>
    <x v="0"/>
    <s v="Privado"/>
    <s v="LIMA"/>
    <s v="LIMA"/>
    <s v="HUARAL"/>
    <s v="HUARAL"/>
    <n v="0"/>
    <x v="3"/>
    <n v="0"/>
    <x v="0"/>
    <n v="0"/>
    <x v="0"/>
    <x v="0"/>
    <n v="175"/>
    <n v="0.17499999999999999"/>
    <m/>
    <n v="6.6666666666666666E-2"/>
    <n v="4.6999999999999993E-2"/>
    <n v="7.6479999999999997"/>
    <n v="0"/>
    <n v="63"/>
    <s v="ESTIMADO"/>
    <m/>
  </r>
  <r>
    <s v="20"/>
    <x v="6"/>
    <s v="RIOSEC"/>
    <s v="00718132"/>
    <s v="00718132"/>
    <x v="2"/>
    <m/>
    <m/>
    <n v="0.8"/>
    <n v="0.56399999999999995"/>
    <m/>
    <m/>
    <n v="190"/>
    <m/>
    <m/>
    <m/>
    <m/>
    <m/>
    <x v="0"/>
    <s v="RIOSEC00718132TV"/>
    <s v="Procesadora Industrial Rio Seco S.A."/>
    <x v="150"/>
    <x v="150"/>
    <s v="C.T. Rio Seco - TV"/>
    <x v="462"/>
    <x v="2"/>
    <x v="2"/>
    <x v="340"/>
    <x v="0"/>
    <s v="Instalado"/>
    <s v="Operativo"/>
    <s v="Autoproductor"/>
    <x v="2"/>
    <x v="1"/>
    <x v="0"/>
    <x v="0"/>
    <s v="Privado"/>
    <s v="LIMA"/>
    <s v="LIMA"/>
    <s v="HUARAL"/>
    <s v="HUARAL"/>
    <n v="0"/>
    <x v="3"/>
    <n v="0"/>
    <x v="0"/>
    <n v="0"/>
    <x v="0"/>
    <x v="0"/>
    <n v="190"/>
    <n v="0.19"/>
    <m/>
    <n v="6.6666666666666666E-2"/>
    <n v="4.6999999999999993E-2"/>
    <n v="7.6479999999999997"/>
    <n v="0"/>
    <n v="63"/>
    <s v="ESTIMADO"/>
    <m/>
  </r>
  <r>
    <s v="20"/>
    <x v="7"/>
    <s v="RIOSEC"/>
    <s v="00718132"/>
    <s v="00718132"/>
    <x v="2"/>
    <m/>
    <m/>
    <n v="0.8"/>
    <n v="0.56399999999999995"/>
    <m/>
    <m/>
    <n v="230"/>
    <m/>
    <m/>
    <m/>
    <m/>
    <m/>
    <x v="0"/>
    <s v="RIOSEC00718132TV"/>
    <s v="Procesadora Industrial Rio Seco S.A."/>
    <x v="150"/>
    <x v="150"/>
    <s v="C.T. Rio Seco - TV"/>
    <x v="462"/>
    <x v="2"/>
    <x v="2"/>
    <x v="340"/>
    <x v="0"/>
    <s v="Instalado"/>
    <s v="Operativo"/>
    <s v="Autoproductor"/>
    <x v="2"/>
    <x v="1"/>
    <x v="0"/>
    <x v="0"/>
    <s v="Privado"/>
    <s v="LIMA"/>
    <s v="LIMA"/>
    <s v="HUARAL"/>
    <s v="HUARAL"/>
    <n v="0"/>
    <x v="3"/>
    <n v="0"/>
    <x v="0"/>
    <n v="0"/>
    <x v="0"/>
    <x v="0"/>
    <n v="230"/>
    <n v="0.23"/>
    <m/>
    <n v="6.6666666666666666E-2"/>
    <n v="4.6999999999999993E-2"/>
    <n v="7.6479999999999997"/>
    <n v="0"/>
    <n v="63"/>
    <s v="ESTIMADO"/>
    <m/>
  </r>
  <r>
    <s v="20"/>
    <x v="8"/>
    <s v="RIOSEC"/>
    <s v="00718132"/>
    <s v="00718132"/>
    <x v="2"/>
    <m/>
    <m/>
    <n v="0.8"/>
    <n v="0.56399999999999995"/>
    <m/>
    <m/>
    <n v="185"/>
    <m/>
    <m/>
    <m/>
    <m/>
    <m/>
    <x v="0"/>
    <s v="RIOSEC00718132TV"/>
    <s v="Procesadora Industrial Rio Seco S.A."/>
    <x v="150"/>
    <x v="150"/>
    <s v="C.T. Rio Seco - TV"/>
    <x v="462"/>
    <x v="2"/>
    <x v="2"/>
    <x v="340"/>
    <x v="0"/>
    <s v="Instalado"/>
    <s v="Operativo"/>
    <s v="Autoproductor"/>
    <x v="2"/>
    <x v="1"/>
    <x v="0"/>
    <x v="0"/>
    <s v="Privado"/>
    <s v="LIMA"/>
    <s v="LIMA"/>
    <s v="HUARAL"/>
    <s v="HUARAL"/>
    <n v="0"/>
    <x v="3"/>
    <n v="0"/>
    <x v="0"/>
    <n v="0"/>
    <x v="0"/>
    <x v="0"/>
    <n v="185"/>
    <n v="0.185"/>
    <m/>
    <n v="6.6666666666666666E-2"/>
    <n v="4.6999999999999993E-2"/>
    <n v="7.6479999999999997"/>
    <n v="0"/>
    <n v="63"/>
    <s v="ESTIMADO"/>
    <m/>
  </r>
  <r>
    <s v="20"/>
    <x v="9"/>
    <s v="RIOSEC"/>
    <s v="00718132"/>
    <s v="00718132"/>
    <x v="2"/>
    <m/>
    <m/>
    <n v="0.8"/>
    <n v="0.56399999999999995"/>
    <m/>
    <m/>
    <n v="241"/>
    <m/>
    <m/>
    <m/>
    <m/>
    <m/>
    <x v="0"/>
    <s v="RIOSEC00718132TV"/>
    <s v="Procesadora Industrial Rio Seco S.A."/>
    <x v="150"/>
    <x v="150"/>
    <s v="C.T. Rio Seco - TV"/>
    <x v="462"/>
    <x v="2"/>
    <x v="2"/>
    <x v="340"/>
    <x v="0"/>
    <s v="Instalado"/>
    <s v="Operativo"/>
    <s v="Autoproductor"/>
    <x v="2"/>
    <x v="1"/>
    <x v="0"/>
    <x v="0"/>
    <s v="Privado"/>
    <s v="LIMA"/>
    <s v="LIMA"/>
    <s v="HUARAL"/>
    <s v="HUARAL"/>
    <n v="0"/>
    <x v="3"/>
    <n v="0"/>
    <x v="0"/>
    <n v="0"/>
    <x v="0"/>
    <x v="0"/>
    <n v="241"/>
    <n v="0.24099999999999999"/>
    <m/>
    <n v="6.6666666666666666E-2"/>
    <n v="4.6999999999999993E-2"/>
    <n v="7.6479999999999997"/>
    <n v="0"/>
    <n v="63"/>
    <s v="ESTIMADO"/>
    <m/>
  </r>
  <r>
    <s v="20"/>
    <x v="10"/>
    <s v="RIOSEC"/>
    <s v="00718132"/>
    <s v="00718132"/>
    <x v="2"/>
    <m/>
    <m/>
    <n v="0.8"/>
    <n v="0.56399999999999995"/>
    <m/>
    <m/>
    <n v="205"/>
    <m/>
    <m/>
    <m/>
    <m/>
    <m/>
    <x v="0"/>
    <s v="RIOSEC00718132TV"/>
    <s v="Procesadora Industrial Rio Seco S.A."/>
    <x v="150"/>
    <x v="150"/>
    <s v="C.T. Rio Seco - TV"/>
    <x v="462"/>
    <x v="2"/>
    <x v="2"/>
    <x v="340"/>
    <x v="0"/>
    <s v="Instalado"/>
    <s v="Operativo"/>
    <s v="Autoproductor"/>
    <x v="2"/>
    <x v="1"/>
    <x v="0"/>
    <x v="0"/>
    <s v="Privado"/>
    <s v="LIMA"/>
    <s v="LIMA"/>
    <s v="HUARAL"/>
    <s v="HUARAL"/>
    <n v="0"/>
    <x v="3"/>
    <n v="0"/>
    <x v="0"/>
    <n v="0"/>
    <x v="0"/>
    <x v="0"/>
    <n v="205"/>
    <n v="0.20499999999999999"/>
    <m/>
    <n v="6.6666666666666666E-2"/>
    <n v="4.6999999999999993E-2"/>
    <n v="7.6479999999999997"/>
    <n v="0"/>
    <n v="63"/>
    <s v="ESTIMADO"/>
    <m/>
  </r>
  <r>
    <s v="20"/>
    <x v="11"/>
    <s v="RIOSEC"/>
    <s v="00718132"/>
    <s v="00718132"/>
    <x v="2"/>
    <m/>
    <m/>
    <n v="0.8"/>
    <n v="0.56399999999999995"/>
    <m/>
    <m/>
    <n v="245"/>
    <m/>
    <m/>
    <m/>
    <m/>
    <m/>
    <x v="0"/>
    <s v="RIOSEC00718132TV"/>
    <s v="Procesadora Industrial Rio Seco S.A."/>
    <x v="150"/>
    <x v="150"/>
    <s v="C.T. Rio Seco - TV"/>
    <x v="462"/>
    <x v="2"/>
    <x v="2"/>
    <x v="340"/>
    <x v="0"/>
    <s v="Instalado"/>
    <s v="Operativo"/>
    <s v="Autoproductor"/>
    <x v="2"/>
    <x v="1"/>
    <x v="0"/>
    <x v="0"/>
    <s v="Privado"/>
    <s v="LIMA"/>
    <s v="LIMA"/>
    <s v="HUARAL"/>
    <s v="HUARAL"/>
    <n v="0"/>
    <x v="3"/>
    <n v="0"/>
    <x v="0"/>
    <n v="0"/>
    <x v="0"/>
    <x v="0"/>
    <n v="245"/>
    <n v="0.245"/>
    <m/>
    <n v="6.6666666666666666E-2"/>
    <n v="4.6999999999999993E-2"/>
    <n v="7.6479999999999997"/>
    <n v="0"/>
    <n v="63"/>
    <s v="ESTIMADO"/>
    <m/>
  </r>
  <r>
    <s v="20"/>
    <x v="0"/>
    <s v="QUIMPA"/>
    <s v="33039394"/>
    <s v="33039394"/>
    <x v="2"/>
    <m/>
    <m/>
    <n v="23"/>
    <n v="0"/>
    <m/>
    <m/>
    <n v="0"/>
    <m/>
    <m/>
    <m/>
    <m/>
    <m/>
    <x v="0"/>
    <s v="QUIMPA33039394TV"/>
    <s v="Quimpac S.A."/>
    <x v="151"/>
    <x v="151"/>
    <s v="C.T. Paramonga"/>
    <x v="88"/>
    <x v="2"/>
    <x v="2"/>
    <x v="340"/>
    <x v="0"/>
    <s v="Instalado"/>
    <s v="Operativo"/>
    <s v="Autoproductor"/>
    <x v="2"/>
    <x v="1"/>
    <x v="0"/>
    <x v="0"/>
    <s v="Privado"/>
    <s v="LIMA"/>
    <s v="LIMA"/>
    <s v="BARRANCA"/>
    <s v="PARAMONGA"/>
    <n v="0"/>
    <x v="3"/>
    <n v="0"/>
    <x v="0"/>
    <s v="PRIMERA"/>
    <x v="0"/>
    <x v="0"/>
    <n v="0"/>
    <n v="0"/>
    <m/>
    <n v="1.9166666666666667"/>
    <n v="0"/>
    <n v="7.6479999999999997"/>
    <n v="0"/>
    <n v="64"/>
    <s v="ESTIMADO"/>
    <m/>
  </r>
  <r>
    <s v="20"/>
    <x v="1"/>
    <s v="QUIMPA"/>
    <s v="33039394"/>
    <s v="33039394"/>
    <x v="2"/>
    <m/>
    <m/>
    <n v="23"/>
    <n v="0"/>
    <m/>
    <m/>
    <n v="0"/>
    <m/>
    <m/>
    <m/>
    <m/>
    <m/>
    <x v="0"/>
    <s v="QUIMPA33039394TV"/>
    <s v="Quimpac S.A."/>
    <x v="151"/>
    <x v="151"/>
    <s v="C.T. Paramonga"/>
    <x v="88"/>
    <x v="2"/>
    <x v="2"/>
    <x v="340"/>
    <x v="0"/>
    <s v="Instalado"/>
    <s v="Operativo"/>
    <s v="Autoproductor"/>
    <x v="2"/>
    <x v="1"/>
    <x v="0"/>
    <x v="0"/>
    <s v="Privado"/>
    <s v="LIMA"/>
    <s v="LIMA"/>
    <s v="BARRANCA"/>
    <s v="PARAMONGA"/>
    <n v="0"/>
    <x v="3"/>
    <n v="0"/>
    <x v="0"/>
    <s v="PRIMERA"/>
    <x v="0"/>
    <x v="0"/>
    <n v="0"/>
    <n v="0"/>
    <m/>
    <n v="1.9166666666666667"/>
    <n v="0"/>
    <n v="7.6479999999999997"/>
    <n v="0"/>
    <n v="64"/>
    <s v="ESTIMADO"/>
    <m/>
  </r>
  <r>
    <s v="20"/>
    <x v="2"/>
    <s v="QUIMPA"/>
    <s v="33039394"/>
    <s v="33039394"/>
    <x v="2"/>
    <m/>
    <m/>
    <n v="23"/>
    <n v="0"/>
    <m/>
    <m/>
    <n v="0"/>
    <m/>
    <m/>
    <m/>
    <m/>
    <m/>
    <x v="0"/>
    <s v="QUIMPA33039394TV"/>
    <s v="Quimpac S.A."/>
    <x v="151"/>
    <x v="151"/>
    <s v="C.T. Paramonga"/>
    <x v="88"/>
    <x v="2"/>
    <x v="2"/>
    <x v="340"/>
    <x v="0"/>
    <s v="Instalado"/>
    <s v="Operativo"/>
    <s v="Autoproductor"/>
    <x v="2"/>
    <x v="1"/>
    <x v="0"/>
    <x v="0"/>
    <s v="Privado"/>
    <s v="LIMA"/>
    <s v="LIMA"/>
    <s v="BARRANCA"/>
    <s v="PARAMONGA"/>
    <n v="0"/>
    <x v="3"/>
    <n v="0"/>
    <x v="0"/>
    <s v="PRIMERA"/>
    <x v="0"/>
    <x v="0"/>
    <n v="0"/>
    <n v="0"/>
    <m/>
    <n v="1.9166666666666667"/>
    <n v="0"/>
    <n v="7.6479999999999997"/>
    <n v="0"/>
    <n v="64"/>
    <s v="ESTIMADO"/>
    <m/>
  </r>
  <r>
    <s v="20"/>
    <x v="3"/>
    <s v="QUIMPA"/>
    <s v="33039394"/>
    <s v="33039394"/>
    <x v="2"/>
    <m/>
    <m/>
    <n v="23"/>
    <n v="0"/>
    <m/>
    <m/>
    <n v="0"/>
    <m/>
    <m/>
    <m/>
    <m/>
    <m/>
    <x v="0"/>
    <s v="QUIMPA33039394TV"/>
    <s v="Quimpac S.A."/>
    <x v="151"/>
    <x v="151"/>
    <s v="C.T. Paramonga"/>
    <x v="88"/>
    <x v="2"/>
    <x v="2"/>
    <x v="340"/>
    <x v="0"/>
    <s v="Instalado"/>
    <s v="Operativo"/>
    <s v="Autoproductor"/>
    <x v="2"/>
    <x v="1"/>
    <x v="0"/>
    <x v="0"/>
    <s v="Privado"/>
    <s v="LIMA"/>
    <s v="LIMA"/>
    <s v="BARRANCA"/>
    <s v="PARAMONGA"/>
    <n v="0"/>
    <x v="3"/>
    <n v="0"/>
    <x v="0"/>
    <s v="PRIMERA"/>
    <x v="0"/>
    <x v="0"/>
    <n v="0"/>
    <n v="0"/>
    <m/>
    <n v="1.9166666666666667"/>
    <n v="0"/>
    <n v="7.6479999999999997"/>
    <n v="0"/>
    <n v="64"/>
    <s v="ESTIMADO"/>
    <m/>
  </r>
  <r>
    <s v="20"/>
    <x v="4"/>
    <s v="QUIMPA"/>
    <s v="33039394"/>
    <s v="33039394"/>
    <x v="2"/>
    <m/>
    <m/>
    <n v="23"/>
    <n v="0"/>
    <m/>
    <m/>
    <n v="0"/>
    <m/>
    <m/>
    <m/>
    <m/>
    <m/>
    <x v="0"/>
    <s v="QUIMPA33039394TV"/>
    <s v="Quimpac S.A."/>
    <x v="151"/>
    <x v="151"/>
    <s v="C.T. Paramonga"/>
    <x v="88"/>
    <x v="2"/>
    <x v="2"/>
    <x v="340"/>
    <x v="0"/>
    <s v="Instalado"/>
    <s v="Operativo"/>
    <s v="Autoproductor"/>
    <x v="2"/>
    <x v="1"/>
    <x v="0"/>
    <x v="0"/>
    <s v="Privado"/>
    <s v="LIMA"/>
    <s v="LIMA"/>
    <s v="BARRANCA"/>
    <s v="PARAMONGA"/>
    <n v="0"/>
    <x v="3"/>
    <n v="0"/>
    <x v="0"/>
    <s v="PRIMERA"/>
    <x v="0"/>
    <x v="0"/>
    <n v="0"/>
    <n v="0"/>
    <m/>
    <n v="1.9166666666666667"/>
    <n v="0"/>
    <n v="7.6479999999999997"/>
    <n v="0"/>
    <n v="64"/>
    <s v="ESTIMADO"/>
    <m/>
  </r>
  <r>
    <s v="20"/>
    <x v="5"/>
    <s v="QUIMPA"/>
    <s v="33039394"/>
    <s v="33039394"/>
    <x v="2"/>
    <m/>
    <m/>
    <n v="23"/>
    <n v="0"/>
    <m/>
    <m/>
    <n v="0"/>
    <m/>
    <m/>
    <m/>
    <m/>
    <m/>
    <x v="0"/>
    <s v="QUIMPA33039394TV"/>
    <s v="Quimpac S.A."/>
    <x v="151"/>
    <x v="151"/>
    <s v="C.T. Paramonga"/>
    <x v="88"/>
    <x v="2"/>
    <x v="2"/>
    <x v="340"/>
    <x v="0"/>
    <s v="Instalado"/>
    <s v="Operativo"/>
    <s v="Autoproductor"/>
    <x v="2"/>
    <x v="1"/>
    <x v="0"/>
    <x v="0"/>
    <s v="Privado"/>
    <s v="LIMA"/>
    <s v="LIMA"/>
    <s v="BARRANCA"/>
    <s v="PARAMONGA"/>
    <n v="0"/>
    <x v="3"/>
    <n v="0"/>
    <x v="0"/>
    <s v="PRIMERA"/>
    <x v="0"/>
    <x v="0"/>
    <n v="0"/>
    <n v="0"/>
    <m/>
    <n v="1.9166666666666667"/>
    <n v="0"/>
    <n v="7.6479999999999997"/>
    <n v="0"/>
    <n v="64"/>
    <s v="ESTIMADO"/>
    <m/>
  </r>
  <r>
    <s v="20"/>
    <x v="6"/>
    <s v="QUIMPA"/>
    <s v="33039394"/>
    <s v="33039394"/>
    <x v="2"/>
    <m/>
    <m/>
    <n v="23"/>
    <n v="0"/>
    <m/>
    <m/>
    <n v="0"/>
    <m/>
    <m/>
    <m/>
    <m/>
    <m/>
    <x v="0"/>
    <s v="QUIMPA33039394TV"/>
    <s v="Quimpac S.A."/>
    <x v="151"/>
    <x v="151"/>
    <s v="C.T. Paramonga"/>
    <x v="88"/>
    <x v="2"/>
    <x v="2"/>
    <x v="340"/>
    <x v="0"/>
    <s v="Instalado"/>
    <s v="Operativo"/>
    <s v="Autoproductor"/>
    <x v="2"/>
    <x v="1"/>
    <x v="0"/>
    <x v="0"/>
    <s v="Privado"/>
    <s v="LIMA"/>
    <s v="LIMA"/>
    <s v="BARRANCA"/>
    <s v="PARAMONGA"/>
    <n v="0"/>
    <x v="3"/>
    <n v="0"/>
    <x v="0"/>
    <s v="PRIMERA"/>
    <x v="0"/>
    <x v="0"/>
    <n v="0"/>
    <n v="0"/>
    <m/>
    <n v="1.9166666666666667"/>
    <n v="0"/>
    <n v="7.6479999999999997"/>
    <n v="0"/>
    <n v="64"/>
    <s v="ESTIMADO"/>
    <m/>
  </r>
  <r>
    <s v="20"/>
    <x v="7"/>
    <s v="QUIMPA"/>
    <s v="33039394"/>
    <s v="33039394"/>
    <x v="2"/>
    <m/>
    <m/>
    <n v="23"/>
    <n v="0"/>
    <m/>
    <m/>
    <n v="0"/>
    <m/>
    <m/>
    <m/>
    <m/>
    <m/>
    <x v="0"/>
    <s v="QUIMPA33039394TV"/>
    <s v="Quimpac S.A."/>
    <x v="151"/>
    <x v="151"/>
    <s v="C.T. Paramonga"/>
    <x v="88"/>
    <x v="2"/>
    <x v="2"/>
    <x v="340"/>
    <x v="0"/>
    <s v="Instalado"/>
    <s v="Operativo"/>
    <s v="Autoproductor"/>
    <x v="2"/>
    <x v="1"/>
    <x v="0"/>
    <x v="0"/>
    <s v="Privado"/>
    <s v="LIMA"/>
    <s v="LIMA"/>
    <s v="BARRANCA"/>
    <s v="PARAMONGA"/>
    <n v="0"/>
    <x v="3"/>
    <n v="0"/>
    <x v="0"/>
    <s v="PRIMERA"/>
    <x v="0"/>
    <x v="0"/>
    <n v="0"/>
    <n v="0"/>
    <m/>
    <n v="1.9166666666666667"/>
    <n v="0"/>
    <n v="7.6479999999999997"/>
    <n v="0"/>
    <n v="64"/>
    <s v="ESTIMADO"/>
    <m/>
  </r>
  <r>
    <s v="20"/>
    <x v="8"/>
    <s v="QUIMPA"/>
    <s v="33039394"/>
    <s v="33039394"/>
    <x v="2"/>
    <m/>
    <m/>
    <n v="23"/>
    <n v="0"/>
    <m/>
    <m/>
    <n v="0"/>
    <m/>
    <m/>
    <m/>
    <m/>
    <m/>
    <x v="0"/>
    <s v="QUIMPA33039394TV"/>
    <s v="Quimpac S.A."/>
    <x v="151"/>
    <x v="151"/>
    <s v="C.T. Paramonga"/>
    <x v="88"/>
    <x v="2"/>
    <x v="2"/>
    <x v="340"/>
    <x v="0"/>
    <s v="Instalado"/>
    <s v="Operativo"/>
    <s v="Autoproductor"/>
    <x v="2"/>
    <x v="1"/>
    <x v="0"/>
    <x v="0"/>
    <s v="Privado"/>
    <s v="LIMA"/>
    <s v="LIMA"/>
    <s v="BARRANCA"/>
    <s v="PARAMONGA"/>
    <n v="0"/>
    <x v="3"/>
    <n v="0"/>
    <x v="0"/>
    <s v="PRIMERA"/>
    <x v="0"/>
    <x v="0"/>
    <n v="0"/>
    <n v="0"/>
    <m/>
    <n v="1.9166666666666667"/>
    <n v="0"/>
    <n v="7.6479999999999997"/>
    <n v="0"/>
    <n v="64"/>
    <s v="ESTIMADO"/>
    <m/>
  </r>
  <r>
    <s v="20"/>
    <x v="9"/>
    <s v="QUIMPA"/>
    <s v="33039394"/>
    <s v="33039394"/>
    <x v="2"/>
    <m/>
    <m/>
    <n v="23"/>
    <n v="0"/>
    <m/>
    <m/>
    <n v="0"/>
    <m/>
    <m/>
    <m/>
    <m/>
    <m/>
    <x v="0"/>
    <s v="QUIMPA33039394TV"/>
    <s v="Quimpac S.A."/>
    <x v="151"/>
    <x v="151"/>
    <s v="C.T. Paramonga"/>
    <x v="88"/>
    <x v="2"/>
    <x v="2"/>
    <x v="340"/>
    <x v="0"/>
    <s v="Instalado"/>
    <s v="Operativo"/>
    <s v="Autoproductor"/>
    <x v="2"/>
    <x v="1"/>
    <x v="0"/>
    <x v="0"/>
    <s v="Privado"/>
    <s v="LIMA"/>
    <s v="LIMA"/>
    <s v="BARRANCA"/>
    <s v="PARAMONGA"/>
    <n v="0"/>
    <x v="3"/>
    <n v="0"/>
    <x v="0"/>
    <s v="PRIMERA"/>
    <x v="0"/>
    <x v="0"/>
    <n v="0"/>
    <n v="0"/>
    <m/>
    <n v="1.9166666666666667"/>
    <n v="0"/>
    <n v="7.6479999999999997"/>
    <n v="0"/>
    <n v="64"/>
    <s v="ESTIMADO"/>
    <m/>
  </r>
  <r>
    <s v="20"/>
    <x v="10"/>
    <s v="QUIMPA"/>
    <s v="33039394"/>
    <s v="33039394"/>
    <x v="2"/>
    <m/>
    <m/>
    <n v="23"/>
    <n v="0"/>
    <m/>
    <m/>
    <n v="0"/>
    <m/>
    <m/>
    <m/>
    <m/>
    <m/>
    <x v="0"/>
    <s v="QUIMPA33039394TV"/>
    <s v="Quimpac S.A."/>
    <x v="151"/>
    <x v="151"/>
    <s v="C.T. Paramonga"/>
    <x v="88"/>
    <x v="2"/>
    <x v="2"/>
    <x v="340"/>
    <x v="0"/>
    <s v="Instalado"/>
    <s v="Operativo"/>
    <s v="Autoproductor"/>
    <x v="2"/>
    <x v="1"/>
    <x v="0"/>
    <x v="0"/>
    <s v="Privado"/>
    <s v="LIMA"/>
    <s v="LIMA"/>
    <s v="BARRANCA"/>
    <s v="PARAMONGA"/>
    <n v="0"/>
    <x v="3"/>
    <n v="0"/>
    <x v="0"/>
    <s v="PRIMERA"/>
    <x v="0"/>
    <x v="0"/>
    <n v="0"/>
    <n v="0"/>
    <m/>
    <n v="1.9166666666666667"/>
    <n v="0"/>
    <n v="7.6479999999999997"/>
    <n v="0"/>
    <n v="64"/>
    <s v="ESTIMADO"/>
    <m/>
  </r>
  <r>
    <s v="20"/>
    <x v="11"/>
    <s v="QUIMPA"/>
    <s v="33039394"/>
    <s v="33039394"/>
    <x v="2"/>
    <m/>
    <m/>
    <n v="23"/>
    <n v="0"/>
    <m/>
    <m/>
    <n v="0"/>
    <m/>
    <m/>
    <m/>
    <m/>
    <m/>
    <x v="0"/>
    <s v="QUIMPA33039394TV"/>
    <s v="Quimpac S.A."/>
    <x v="151"/>
    <x v="151"/>
    <s v="C.T. Paramonga"/>
    <x v="88"/>
    <x v="2"/>
    <x v="2"/>
    <x v="340"/>
    <x v="0"/>
    <s v="Instalado"/>
    <s v="Operativo"/>
    <s v="Autoproductor"/>
    <x v="2"/>
    <x v="1"/>
    <x v="0"/>
    <x v="0"/>
    <s v="Privado"/>
    <s v="LIMA"/>
    <s v="LIMA"/>
    <s v="BARRANCA"/>
    <s v="PARAMONGA"/>
    <n v="0"/>
    <x v="3"/>
    <n v="0"/>
    <x v="0"/>
    <s v="PRIMERA"/>
    <x v="0"/>
    <x v="0"/>
    <n v="0"/>
    <n v="0"/>
    <m/>
    <n v="1.9166666666666667"/>
    <n v="0"/>
    <n v="7.6479999999999997"/>
    <n v="0"/>
    <n v="64"/>
    <s v="ESTIMADO"/>
    <m/>
  </r>
  <r>
    <s v="20"/>
    <x v="0"/>
    <s v="SAVIAP"/>
    <s v="00000011"/>
    <s v="00000011"/>
    <x v="0"/>
    <m/>
    <m/>
    <n v="2.11"/>
    <n v="1.69"/>
    <m/>
    <m/>
    <n v="15"/>
    <m/>
    <m/>
    <m/>
    <m/>
    <m/>
    <x v="0"/>
    <s v="SAVIAP00000011EL"/>
    <s v="Savia Perú S.A."/>
    <x v="152"/>
    <x v="152"/>
    <s v="C. T. Negritos"/>
    <x v="463"/>
    <x v="0"/>
    <x v="0"/>
    <x v="340"/>
    <x v="0"/>
    <s v="Instalado"/>
    <s v="Operativo"/>
    <s v="Autoproductor"/>
    <x v="2"/>
    <x v="0"/>
    <x v="0"/>
    <x v="0"/>
    <s v="Privado"/>
    <s v="PIURA"/>
    <s v="PIURA"/>
    <s v="TALARA "/>
    <s v="LA BREA"/>
    <n v="0"/>
    <x v="1"/>
    <n v="0"/>
    <x v="0"/>
    <n v="0"/>
    <x v="0"/>
    <x v="0"/>
    <n v="15"/>
    <n v="1.4999999999999999E-2"/>
    <m/>
    <n v="0.17583333333333331"/>
    <n v="0.14083333333333334"/>
    <n v="7.6479999999999997"/>
    <n v="0"/>
    <n v="66"/>
    <s v="ESTIMADO"/>
    <m/>
  </r>
  <r>
    <s v="20"/>
    <x v="1"/>
    <s v="SAVIAP"/>
    <s v="00000011"/>
    <s v="00000011"/>
    <x v="0"/>
    <m/>
    <m/>
    <n v="2.11"/>
    <n v="1.69"/>
    <m/>
    <m/>
    <n v="14"/>
    <m/>
    <m/>
    <m/>
    <m/>
    <m/>
    <x v="0"/>
    <s v="SAVIAP00000011EL"/>
    <s v="Savia Perú S.A."/>
    <x v="152"/>
    <x v="152"/>
    <s v="C. T. Negritos"/>
    <x v="463"/>
    <x v="0"/>
    <x v="0"/>
    <x v="340"/>
    <x v="0"/>
    <s v="Instalado"/>
    <s v="Operativo"/>
    <s v="Autoproductor"/>
    <x v="2"/>
    <x v="0"/>
    <x v="0"/>
    <x v="0"/>
    <s v="Privado"/>
    <s v="PIURA"/>
    <s v="PIURA"/>
    <s v="TALARA "/>
    <s v="LA BREA"/>
    <n v="0"/>
    <x v="1"/>
    <n v="0"/>
    <x v="0"/>
    <n v="0"/>
    <x v="0"/>
    <x v="0"/>
    <n v="14"/>
    <n v="1.4E-2"/>
    <m/>
    <n v="0.17583333333333331"/>
    <n v="0.14083333333333334"/>
    <n v="7.6479999999999997"/>
    <n v="0"/>
    <n v="66"/>
    <s v="ESTIMADO"/>
    <m/>
  </r>
  <r>
    <s v="20"/>
    <x v="2"/>
    <s v="SAVIAP"/>
    <s v="00000011"/>
    <s v="00000011"/>
    <x v="0"/>
    <m/>
    <m/>
    <n v="2.11"/>
    <n v="1.69"/>
    <m/>
    <m/>
    <n v="10"/>
    <m/>
    <m/>
    <m/>
    <m/>
    <m/>
    <x v="0"/>
    <s v="SAVIAP00000011EL"/>
    <s v="Savia Perú S.A."/>
    <x v="152"/>
    <x v="152"/>
    <s v="C. T. Negritos"/>
    <x v="463"/>
    <x v="0"/>
    <x v="0"/>
    <x v="340"/>
    <x v="0"/>
    <s v="Instalado"/>
    <s v="Operativo"/>
    <s v="Autoproductor"/>
    <x v="2"/>
    <x v="0"/>
    <x v="0"/>
    <x v="0"/>
    <s v="Privado"/>
    <s v="PIURA"/>
    <s v="PIURA"/>
    <s v="TALARA "/>
    <s v="LA BREA"/>
    <n v="0"/>
    <x v="1"/>
    <n v="0"/>
    <x v="0"/>
    <n v="0"/>
    <x v="0"/>
    <x v="0"/>
    <n v="10"/>
    <n v="0.01"/>
    <m/>
    <n v="0.17583333333333331"/>
    <n v="0.14083333333333334"/>
    <n v="7.6479999999999997"/>
    <n v="0"/>
    <n v="66"/>
    <s v="ESTIMADO"/>
    <m/>
  </r>
  <r>
    <s v="20"/>
    <x v="3"/>
    <s v="SAVIAP"/>
    <s v="00000011"/>
    <s v="00000011"/>
    <x v="0"/>
    <m/>
    <m/>
    <n v="2.11"/>
    <n v="1.69"/>
    <m/>
    <m/>
    <n v="8.4"/>
    <m/>
    <m/>
    <m/>
    <m/>
    <m/>
    <x v="0"/>
    <s v="SAVIAP00000011EL"/>
    <s v="Savia Perú S.A."/>
    <x v="152"/>
    <x v="152"/>
    <s v="C. T. Negritos"/>
    <x v="463"/>
    <x v="0"/>
    <x v="0"/>
    <x v="340"/>
    <x v="0"/>
    <s v="Instalado"/>
    <s v="Operativo"/>
    <s v="Autoproductor"/>
    <x v="2"/>
    <x v="0"/>
    <x v="0"/>
    <x v="0"/>
    <s v="Privado"/>
    <s v="PIURA"/>
    <s v="PIURA"/>
    <s v="TALARA "/>
    <s v="LA BREA"/>
    <n v="0"/>
    <x v="1"/>
    <n v="0"/>
    <x v="0"/>
    <n v="0"/>
    <x v="0"/>
    <x v="0"/>
    <n v="8.4"/>
    <n v="8.4000000000000012E-3"/>
    <m/>
    <n v="0.17583333333333331"/>
    <n v="0.14083333333333334"/>
    <n v="7.6479999999999997"/>
    <n v="0"/>
    <n v="66"/>
    <s v="ESTIMADO"/>
    <m/>
  </r>
  <r>
    <s v="20"/>
    <x v="4"/>
    <s v="SAVIAP"/>
    <s v="00000011"/>
    <s v="00000011"/>
    <x v="0"/>
    <m/>
    <m/>
    <n v="2.11"/>
    <n v="1.69"/>
    <m/>
    <m/>
    <n v="11.340000000000002"/>
    <m/>
    <m/>
    <m/>
    <m/>
    <m/>
    <x v="0"/>
    <s v="SAVIAP00000011EL"/>
    <s v="Savia Perú S.A."/>
    <x v="152"/>
    <x v="152"/>
    <s v="C. T. Negritos"/>
    <x v="463"/>
    <x v="0"/>
    <x v="0"/>
    <x v="340"/>
    <x v="0"/>
    <s v="Instalado"/>
    <s v="Operativo"/>
    <s v="Autoproductor"/>
    <x v="2"/>
    <x v="0"/>
    <x v="0"/>
    <x v="0"/>
    <s v="Privado"/>
    <s v="PIURA"/>
    <s v="PIURA"/>
    <s v="TALARA "/>
    <s v="LA BREA"/>
    <n v="0"/>
    <x v="1"/>
    <n v="0"/>
    <x v="0"/>
    <n v="0"/>
    <x v="0"/>
    <x v="0"/>
    <n v="11.340000000000002"/>
    <n v="1.1340000000000001E-2"/>
    <m/>
    <n v="0.17583333333333331"/>
    <n v="0.14083333333333334"/>
    <n v="7.6479999999999997"/>
    <n v="0"/>
    <n v="66"/>
    <s v="ESTIMADO"/>
    <m/>
  </r>
  <r>
    <s v="20"/>
    <x v="5"/>
    <s v="SAVIAP"/>
    <s v="00000011"/>
    <s v="00000011"/>
    <x v="0"/>
    <m/>
    <m/>
    <n v="2.11"/>
    <n v="1.69"/>
    <m/>
    <m/>
    <n v="10"/>
    <m/>
    <m/>
    <m/>
    <m/>
    <m/>
    <x v="0"/>
    <s v="SAVIAP00000011EL"/>
    <s v="Savia Perú S.A."/>
    <x v="152"/>
    <x v="152"/>
    <s v="C. T. Negritos"/>
    <x v="463"/>
    <x v="0"/>
    <x v="0"/>
    <x v="340"/>
    <x v="0"/>
    <s v="Instalado"/>
    <s v="Operativo"/>
    <s v="Autoproductor"/>
    <x v="2"/>
    <x v="0"/>
    <x v="0"/>
    <x v="0"/>
    <s v="Privado"/>
    <s v="PIURA"/>
    <s v="PIURA"/>
    <s v="TALARA "/>
    <s v="LA BREA"/>
    <n v="0"/>
    <x v="1"/>
    <n v="0"/>
    <x v="0"/>
    <n v="0"/>
    <x v="0"/>
    <x v="0"/>
    <n v="10"/>
    <n v="0.01"/>
    <m/>
    <n v="0.17583333333333331"/>
    <n v="0.14083333333333334"/>
    <n v="7.6479999999999997"/>
    <n v="0"/>
    <n v="66"/>
    <s v="ESTIMADO"/>
    <m/>
  </r>
  <r>
    <s v="20"/>
    <x v="6"/>
    <s v="SAVIAP"/>
    <s v="00000011"/>
    <s v="00000011"/>
    <x v="0"/>
    <m/>
    <m/>
    <n v="2.11"/>
    <n v="1.69"/>
    <m/>
    <m/>
    <n v="15"/>
    <m/>
    <m/>
    <m/>
    <m/>
    <m/>
    <x v="0"/>
    <s v="SAVIAP00000011EL"/>
    <s v="Savia Perú S.A."/>
    <x v="152"/>
    <x v="152"/>
    <s v="C. T. Negritos"/>
    <x v="463"/>
    <x v="0"/>
    <x v="0"/>
    <x v="340"/>
    <x v="0"/>
    <s v="Instalado"/>
    <s v="Operativo"/>
    <s v="Autoproductor"/>
    <x v="2"/>
    <x v="0"/>
    <x v="0"/>
    <x v="0"/>
    <s v="Privado"/>
    <s v="PIURA"/>
    <s v="PIURA"/>
    <s v="TALARA "/>
    <s v="LA BREA"/>
    <n v="0"/>
    <x v="1"/>
    <n v="0"/>
    <x v="0"/>
    <n v="0"/>
    <x v="0"/>
    <x v="0"/>
    <n v="15"/>
    <n v="1.4999999999999999E-2"/>
    <m/>
    <n v="0.17583333333333331"/>
    <n v="0.14083333333333334"/>
    <n v="7.6479999999999997"/>
    <n v="0"/>
    <n v="66"/>
    <s v="ESTIMADO"/>
    <m/>
  </r>
  <r>
    <s v="20"/>
    <x v="7"/>
    <s v="SAVIAP"/>
    <s v="00000011"/>
    <s v="00000011"/>
    <x v="0"/>
    <m/>
    <m/>
    <n v="2.11"/>
    <n v="1.69"/>
    <m/>
    <m/>
    <n v="10"/>
    <m/>
    <m/>
    <m/>
    <m/>
    <m/>
    <x v="0"/>
    <s v="SAVIAP00000011EL"/>
    <s v="Savia Perú S.A."/>
    <x v="152"/>
    <x v="152"/>
    <s v="C. T. Negritos"/>
    <x v="463"/>
    <x v="0"/>
    <x v="0"/>
    <x v="340"/>
    <x v="0"/>
    <s v="Instalado"/>
    <s v="Operativo"/>
    <s v="Autoproductor"/>
    <x v="2"/>
    <x v="0"/>
    <x v="0"/>
    <x v="0"/>
    <s v="Privado"/>
    <s v="PIURA"/>
    <s v="PIURA"/>
    <s v="TALARA "/>
    <s v="LA BREA"/>
    <n v="0"/>
    <x v="1"/>
    <n v="0"/>
    <x v="0"/>
    <n v="0"/>
    <x v="0"/>
    <x v="0"/>
    <n v="10"/>
    <n v="0.01"/>
    <m/>
    <n v="0.17583333333333331"/>
    <n v="0.14083333333333334"/>
    <n v="7.6479999999999997"/>
    <n v="0"/>
    <n v="66"/>
    <s v="ESTIMADO"/>
    <m/>
  </r>
  <r>
    <s v="20"/>
    <x v="8"/>
    <s v="SAVIAP"/>
    <s v="00000011"/>
    <s v="00000011"/>
    <x v="0"/>
    <m/>
    <m/>
    <n v="2.11"/>
    <n v="1.69"/>
    <m/>
    <m/>
    <n v="11"/>
    <m/>
    <m/>
    <m/>
    <m/>
    <m/>
    <x v="0"/>
    <s v="SAVIAP00000011EL"/>
    <s v="Savia Perú S.A."/>
    <x v="152"/>
    <x v="152"/>
    <s v="C. T. Negritos"/>
    <x v="463"/>
    <x v="0"/>
    <x v="0"/>
    <x v="340"/>
    <x v="0"/>
    <s v="Instalado"/>
    <s v="Operativo"/>
    <s v="Autoproductor"/>
    <x v="2"/>
    <x v="0"/>
    <x v="0"/>
    <x v="0"/>
    <s v="Privado"/>
    <s v="PIURA"/>
    <s v="PIURA"/>
    <s v="TALARA "/>
    <s v="LA BREA"/>
    <n v="0"/>
    <x v="1"/>
    <n v="0"/>
    <x v="0"/>
    <n v="0"/>
    <x v="0"/>
    <x v="0"/>
    <n v="11"/>
    <n v="1.0999999999999999E-2"/>
    <m/>
    <n v="0.17583333333333331"/>
    <n v="0.14083333333333334"/>
    <n v="7.6479999999999997"/>
    <n v="0"/>
    <n v="66"/>
    <s v="ESTIMADO"/>
    <m/>
  </r>
  <r>
    <s v="20"/>
    <x v="9"/>
    <s v="SAVIAP"/>
    <s v="00000011"/>
    <s v="00000011"/>
    <x v="0"/>
    <m/>
    <m/>
    <n v="2.11"/>
    <n v="1.69"/>
    <m/>
    <m/>
    <n v="10"/>
    <m/>
    <m/>
    <m/>
    <m/>
    <m/>
    <x v="0"/>
    <s v="SAVIAP00000011EL"/>
    <s v="Savia Perú S.A."/>
    <x v="152"/>
    <x v="152"/>
    <s v="C. T. Negritos"/>
    <x v="463"/>
    <x v="0"/>
    <x v="0"/>
    <x v="340"/>
    <x v="0"/>
    <s v="Instalado"/>
    <s v="Operativo"/>
    <s v="Autoproductor"/>
    <x v="2"/>
    <x v="0"/>
    <x v="0"/>
    <x v="0"/>
    <s v="Privado"/>
    <s v="PIURA"/>
    <s v="PIURA"/>
    <s v="TALARA "/>
    <s v="LA BREA"/>
    <n v="0"/>
    <x v="1"/>
    <n v="0"/>
    <x v="0"/>
    <n v="0"/>
    <x v="0"/>
    <x v="0"/>
    <n v="10"/>
    <n v="0.01"/>
    <m/>
    <n v="0.17583333333333331"/>
    <n v="0.14083333333333334"/>
    <n v="7.6479999999999997"/>
    <n v="0"/>
    <n v="66"/>
    <s v="ESTIMADO"/>
    <m/>
  </r>
  <r>
    <s v="20"/>
    <x v="10"/>
    <s v="SAVIAP"/>
    <s v="00000011"/>
    <s v="00000011"/>
    <x v="0"/>
    <m/>
    <m/>
    <n v="2.11"/>
    <n v="1.69"/>
    <m/>
    <m/>
    <n v="5"/>
    <m/>
    <m/>
    <m/>
    <m/>
    <m/>
    <x v="0"/>
    <s v="SAVIAP00000011EL"/>
    <s v="Savia Perú S.A."/>
    <x v="152"/>
    <x v="152"/>
    <s v="C. T. Negritos"/>
    <x v="463"/>
    <x v="0"/>
    <x v="0"/>
    <x v="340"/>
    <x v="0"/>
    <s v="Instalado"/>
    <s v="Operativo"/>
    <s v="Autoproductor"/>
    <x v="2"/>
    <x v="0"/>
    <x v="0"/>
    <x v="0"/>
    <s v="Privado"/>
    <s v="PIURA"/>
    <s v="PIURA"/>
    <s v="TALARA "/>
    <s v="LA BREA"/>
    <n v="0"/>
    <x v="1"/>
    <n v="0"/>
    <x v="0"/>
    <n v="0"/>
    <x v="0"/>
    <x v="0"/>
    <n v="5"/>
    <n v="5.0000000000000001E-3"/>
    <m/>
    <n v="0.17583333333333331"/>
    <n v="0.14083333333333334"/>
    <n v="7.6479999999999997"/>
    <n v="0"/>
    <n v="66"/>
    <s v="ESTIMADO"/>
    <m/>
  </r>
  <r>
    <s v="20"/>
    <x v="11"/>
    <s v="SAVIAP"/>
    <s v="00000011"/>
    <s v="00000011"/>
    <x v="0"/>
    <m/>
    <m/>
    <n v="2.11"/>
    <n v="1.69"/>
    <m/>
    <m/>
    <n v="8"/>
    <m/>
    <m/>
    <m/>
    <m/>
    <m/>
    <x v="0"/>
    <s v="SAVIAP00000011EL"/>
    <s v="Savia Perú S.A."/>
    <x v="152"/>
    <x v="152"/>
    <s v="C. T. Negritos"/>
    <x v="463"/>
    <x v="0"/>
    <x v="0"/>
    <x v="340"/>
    <x v="0"/>
    <s v="Instalado"/>
    <s v="Operativo"/>
    <s v="Autoproductor"/>
    <x v="2"/>
    <x v="0"/>
    <x v="0"/>
    <x v="0"/>
    <s v="Privado"/>
    <s v="PIURA"/>
    <s v="PIURA"/>
    <s v="TALARA "/>
    <s v="LA BREA"/>
    <n v="0"/>
    <x v="1"/>
    <n v="0"/>
    <x v="0"/>
    <n v="0"/>
    <x v="0"/>
    <x v="0"/>
    <n v="8"/>
    <n v="8.0000000000000002E-3"/>
    <m/>
    <n v="0.17583333333333331"/>
    <n v="0.14083333333333334"/>
    <n v="7.6479999999999997"/>
    <n v="0"/>
    <n v="66"/>
    <s v="ESTIMADO"/>
    <m/>
  </r>
  <r>
    <s v="20"/>
    <x v="9"/>
    <s v="BROCAL"/>
    <s v="31023194"/>
    <s v="31023194"/>
    <x v="4"/>
    <m/>
    <m/>
    <n v="1.92"/>
    <n v="1.452"/>
    <m/>
    <m/>
    <n v="306.90800000000002"/>
    <m/>
    <m/>
    <m/>
    <m/>
    <m/>
    <x v="0"/>
    <s v="BROCAL31023194HI"/>
    <s v="Soc. Minera el Brocal S.A."/>
    <x v="153"/>
    <x v="153"/>
    <s v="C.H. Jupayragra"/>
    <x v="464"/>
    <x v="4"/>
    <x v="4"/>
    <x v="340"/>
    <x v="1"/>
    <s v="Instalado"/>
    <s v="Operativo"/>
    <s v="Autoproductor"/>
    <x v="2"/>
    <x v="0"/>
    <x v="0"/>
    <x v="0"/>
    <s v="Privado"/>
    <s v="PASCO"/>
    <s v="PASCO"/>
    <s v="PASCO"/>
    <s v="TINYAHUARCO"/>
    <n v="0"/>
    <x v="7"/>
    <n v="0"/>
    <x v="0"/>
    <n v="0"/>
    <x v="0"/>
    <x v="0"/>
    <n v="306.90800000000002"/>
    <n v="0.30690800000000001"/>
    <m/>
    <n v="0.17454545454545453"/>
    <n v="0.13636363636363635"/>
    <n v="7.6479999999999997"/>
    <n v="0"/>
    <n v="67"/>
    <s v="ESTIMADO"/>
    <m/>
  </r>
  <r>
    <s v="20"/>
    <x v="9"/>
    <s v="BROCAL"/>
    <s v="31023893"/>
    <s v="31023893"/>
    <x v="4"/>
    <m/>
    <m/>
    <n v="1.4159999999999999"/>
    <n v="1.07"/>
    <m/>
    <m/>
    <n v="805.89200000000005"/>
    <m/>
    <m/>
    <m/>
    <m/>
    <m/>
    <x v="0"/>
    <s v="BROCAL31023893HI"/>
    <s v="Soc. Minera el Brocal S.A."/>
    <x v="153"/>
    <x v="153"/>
    <s v="C.H. Río Blanco"/>
    <x v="465"/>
    <x v="4"/>
    <x v="4"/>
    <x v="340"/>
    <x v="1"/>
    <s v="Instalado"/>
    <s v="Operativo"/>
    <s v="Autoproductor"/>
    <x v="2"/>
    <x v="0"/>
    <x v="0"/>
    <x v="0"/>
    <s v="Privado"/>
    <s v="PASCO"/>
    <s v="PASCO"/>
    <s v="PASCO"/>
    <s v="TINYAHUARCO"/>
    <n v="0"/>
    <x v="7"/>
    <n v="0"/>
    <x v="0"/>
    <n v="0"/>
    <x v="0"/>
    <x v="0"/>
    <n v="805.89200000000005"/>
    <n v="0.80589200000000005"/>
    <m/>
    <n v="0.12872727272727272"/>
    <n v="0.1"/>
    <n v="7.6479999999999997"/>
    <n v="0"/>
    <n v="67"/>
    <s v="ESTIMADO"/>
    <m/>
  </r>
  <r>
    <s v="20"/>
    <x v="9"/>
    <s v="BROCAL"/>
    <s v="31031000"/>
    <s v="31031000"/>
    <x v="4"/>
    <m/>
    <m/>
    <n v="0.2"/>
    <n v="0.13"/>
    <m/>
    <m/>
    <n v="10.95"/>
    <m/>
    <m/>
    <m/>
    <m/>
    <m/>
    <x v="0"/>
    <s v="BROCAL31031000HI"/>
    <s v="Soc. Minera el Brocal S.A."/>
    <x v="153"/>
    <x v="153"/>
    <s v="C.H. Sacsamarca"/>
    <x v="466"/>
    <x v="4"/>
    <x v="4"/>
    <x v="340"/>
    <x v="1"/>
    <s v="Instalado"/>
    <s v="Operativo"/>
    <s v="Autoproductor"/>
    <x v="2"/>
    <x v="0"/>
    <x v="0"/>
    <x v="0"/>
    <s v="Privado"/>
    <s v="HUANCAVELICA"/>
    <s v="HUANCAVELICA"/>
    <s v="HUANCAVELICA"/>
    <s v="HUANCAVELICA"/>
    <n v="0"/>
    <x v="7"/>
    <n v="0"/>
    <x v="0"/>
    <n v="0"/>
    <x v="0"/>
    <x v="0"/>
    <n v="10.95"/>
    <n v="1.095E-2"/>
    <m/>
    <n v="1.6666666666666666E-2"/>
    <n v="1.6666666666666666E-2"/>
    <n v="7.6479999999999997"/>
    <n v="0"/>
    <n v="67"/>
    <s v="ESTIMADO"/>
    <m/>
  </r>
  <r>
    <s v="20"/>
    <x v="9"/>
    <s v="BROCAL"/>
    <s v="31030000"/>
    <s v="31030000"/>
    <x v="4"/>
    <m/>
    <m/>
    <n v="0.8"/>
    <n v="0.70299999999999996"/>
    <m/>
    <m/>
    <n v="427.21300000000002"/>
    <m/>
    <m/>
    <m/>
    <m/>
    <m/>
    <x v="0"/>
    <s v="BROCAL31030000HI"/>
    <s v="Soc. Minera el Brocal S.A."/>
    <x v="153"/>
    <x v="153"/>
    <s v="C.H. Yauli"/>
    <x v="467"/>
    <x v="4"/>
    <x v="4"/>
    <x v="340"/>
    <x v="1"/>
    <s v="Instalado"/>
    <s v="Operativo"/>
    <s v="Autoproductor"/>
    <x v="2"/>
    <x v="0"/>
    <x v="0"/>
    <x v="0"/>
    <s v="Privado"/>
    <s v="HUANCAVELICA"/>
    <s v="HUANCAVELICA"/>
    <s v="HUANCAVELICA"/>
    <s v="YAULI"/>
    <n v="0"/>
    <x v="7"/>
    <n v="0"/>
    <x v="0"/>
    <n v="0"/>
    <x v="0"/>
    <x v="0"/>
    <n v="427.21300000000002"/>
    <n v="0.42721300000000001"/>
    <m/>
    <n v="6.6666666666666666E-2"/>
    <n v="6.6666666666666666E-2"/>
    <n v="7.6479999999999997"/>
    <n v="0"/>
    <n v="67"/>
    <s v="ESTIMADO"/>
    <m/>
  </r>
  <r>
    <s v="20"/>
    <x v="0"/>
    <s v="TASA"/>
    <s v="33129603"/>
    <s v="33129603"/>
    <x v="0"/>
    <m/>
    <m/>
    <m/>
    <m/>
    <m/>
    <m/>
    <n v="0"/>
    <m/>
    <m/>
    <m/>
    <m/>
    <m/>
    <x v="0"/>
    <s v="TASA33129603EL"/>
    <s v="Tecnol¢gica de Alimentos S.A."/>
    <x v="110"/>
    <x v="110"/>
    <s v="C.T. Callao"/>
    <x v="103"/>
    <x v="0"/>
    <x v="0"/>
    <x v="340"/>
    <x v="0"/>
    <s v="Instalado"/>
    <s v="Inoperativo"/>
    <s v="Autoproductor"/>
    <x v="2"/>
    <x v="0"/>
    <x v="0"/>
    <x v="0"/>
    <s v="Privado"/>
    <s v="LIMA"/>
    <s v="CALLAO"/>
    <s v="CALLAO"/>
    <s v="CALLAO"/>
    <n v="0"/>
    <x v="0"/>
    <n v="0"/>
    <x v="0"/>
    <n v="0"/>
    <x v="0"/>
    <x v="0"/>
    <n v="0"/>
    <n v="0"/>
    <m/>
    <n v="0.18166666666666667"/>
    <n v="0.17500000000000002"/>
    <n v="7.6479999999999997"/>
    <n v="0"/>
    <n v="70"/>
    <s v="ESTIMADO"/>
    <m/>
  </r>
  <r>
    <s v="20"/>
    <x v="1"/>
    <s v="TASA"/>
    <s v="33129603"/>
    <s v="33129603"/>
    <x v="0"/>
    <m/>
    <m/>
    <m/>
    <m/>
    <m/>
    <m/>
    <n v="0"/>
    <m/>
    <m/>
    <m/>
    <m/>
    <m/>
    <x v="0"/>
    <s v="TASA33129603EL"/>
    <s v="Tecnol¢gica de Alimentos S.A."/>
    <x v="110"/>
    <x v="110"/>
    <s v="C.T. Callao"/>
    <x v="103"/>
    <x v="0"/>
    <x v="0"/>
    <x v="340"/>
    <x v="0"/>
    <s v="Instalado"/>
    <s v="Inoperativo"/>
    <s v="Autoproductor"/>
    <x v="2"/>
    <x v="0"/>
    <x v="0"/>
    <x v="0"/>
    <s v="Privado"/>
    <s v="LIMA"/>
    <s v="CALLAO"/>
    <s v="CALLAO"/>
    <s v="CALLAO"/>
    <n v="0"/>
    <x v="0"/>
    <n v="0"/>
    <x v="0"/>
    <n v="0"/>
    <x v="0"/>
    <x v="0"/>
    <n v="0"/>
    <n v="0"/>
    <m/>
    <n v="0.18166666666666667"/>
    <n v="0.17500000000000002"/>
    <n v="7.6479999999999997"/>
    <n v="0"/>
    <n v="70"/>
    <s v="ESTIMADO"/>
    <m/>
  </r>
  <r>
    <s v="20"/>
    <x v="2"/>
    <s v="TASA"/>
    <s v="33129603"/>
    <s v="33129603"/>
    <x v="0"/>
    <m/>
    <m/>
    <m/>
    <m/>
    <m/>
    <m/>
    <n v="0"/>
    <m/>
    <m/>
    <m/>
    <m/>
    <m/>
    <x v="0"/>
    <s v="TASA33129603EL"/>
    <s v="Tecnol¢gica de Alimentos S.A."/>
    <x v="110"/>
    <x v="110"/>
    <s v="C.T. Callao"/>
    <x v="103"/>
    <x v="0"/>
    <x v="0"/>
    <x v="340"/>
    <x v="0"/>
    <s v="Instalado"/>
    <s v="Inoperativo"/>
    <s v="Autoproductor"/>
    <x v="2"/>
    <x v="0"/>
    <x v="0"/>
    <x v="0"/>
    <s v="Privado"/>
    <s v="LIMA"/>
    <s v="CALLAO"/>
    <s v="CALLAO"/>
    <s v="CALLAO"/>
    <n v="0"/>
    <x v="0"/>
    <n v="0"/>
    <x v="0"/>
    <n v="0"/>
    <x v="0"/>
    <x v="0"/>
    <n v="0"/>
    <n v="0"/>
    <m/>
    <n v="0.18166666666666667"/>
    <n v="0.17500000000000002"/>
    <n v="7.6479999999999997"/>
    <n v="0"/>
    <n v="70"/>
    <s v="ESTIMADO"/>
    <m/>
  </r>
  <r>
    <s v="20"/>
    <x v="3"/>
    <s v="TASA"/>
    <s v="33129603"/>
    <s v="33129603"/>
    <x v="0"/>
    <m/>
    <m/>
    <m/>
    <m/>
    <m/>
    <m/>
    <n v="0"/>
    <m/>
    <m/>
    <m/>
    <m/>
    <m/>
    <x v="0"/>
    <s v="TASA33129603EL"/>
    <s v="Tecnol¢gica de Alimentos S.A."/>
    <x v="110"/>
    <x v="110"/>
    <s v="C.T. Callao"/>
    <x v="103"/>
    <x v="0"/>
    <x v="0"/>
    <x v="340"/>
    <x v="0"/>
    <s v="Instalado"/>
    <s v="Inoperativo"/>
    <s v="Autoproductor"/>
    <x v="2"/>
    <x v="0"/>
    <x v="0"/>
    <x v="0"/>
    <s v="Privado"/>
    <s v="LIMA"/>
    <s v="CALLAO"/>
    <s v="CALLAO"/>
    <s v="CALLAO"/>
    <n v="0"/>
    <x v="0"/>
    <n v="0"/>
    <x v="0"/>
    <n v="0"/>
    <x v="0"/>
    <x v="0"/>
    <n v="0"/>
    <n v="0"/>
    <m/>
    <n v="0.18166666666666667"/>
    <n v="0.17500000000000002"/>
    <n v="7.6479999999999997"/>
    <n v="0"/>
    <n v="70"/>
    <s v="ESTIMADO"/>
    <m/>
  </r>
  <r>
    <s v="20"/>
    <x v="4"/>
    <s v="TASA"/>
    <s v="33129603"/>
    <s v="33129603"/>
    <x v="0"/>
    <m/>
    <m/>
    <m/>
    <m/>
    <m/>
    <m/>
    <n v="0"/>
    <m/>
    <m/>
    <m/>
    <m/>
    <m/>
    <x v="0"/>
    <s v="TASA33129603EL"/>
    <s v="Tecnol¢gica de Alimentos S.A."/>
    <x v="110"/>
    <x v="110"/>
    <s v="C.T. Callao"/>
    <x v="103"/>
    <x v="0"/>
    <x v="0"/>
    <x v="340"/>
    <x v="0"/>
    <s v="Instalado"/>
    <s v="Inoperativo"/>
    <s v="Autoproductor"/>
    <x v="2"/>
    <x v="0"/>
    <x v="0"/>
    <x v="0"/>
    <s v="Privado"/>
    <s v="LIMA"/>
    <s v="CALLAO"/>
    <s v="CALLAO"/>
    <s v="CALLAO"/>
    <n v="0"/>
    <x v="0"/>
    <n v="0"/>
    <x v="0"/>
    <n v="0"/>
    <x v="0"/>
    <x v="0"/>
    <n v="0"/>
    <n v="0"/>
    <m/>
    <n v="0.18166666666666667"/>
    <n v="0.17500000000000002"/>
    <n v="7.6479999999999997"/>
    <n v="0"/>
    <n v="70"/>
    <s v="ESTIMADO"/>
    <m/>
  </r>
  <r>
    <s v="20"/>
    <x v="5"/>
    <s v="TASA"/>
    <s v="33129603"/>
    <s v="33129603"/>
    <x v="0"/>
    <m/>
    <m/>
    <m/>
    <m/>
    <m/>
    <m/>
    <n v="0"/>
    <m/>
    <m/>
    <m/>
    <m/>
    <m/>
    <x v="0"/>
    <s v="TASA33129603EL"/>
    <s v="Tecnol¢gica de Alimentos S.A."/>
    <x v="110"/>
    <x v="110"/>
    <s v="C.T. Callao"/>
    <x v="103"/>
    <x v="0"/>
    <x v="0"/>
    <x v="340"/>
    <x v="0"/>
    <s v="Instalado"/>
    <s v="Inoperativo"/>
    <s v="Autoproductor"/>
    <x v="2"/>
    <x v="0"/>
    <x v="0"/>
    <x v="0"/>
    <s v="Privado"/>
    <s v="LIMA"/>
    <s v="CALLAO"/>
    <s v="CALLAO"/>
    <s v="CALLAO"/>
    <n v="0"/>
    <x v="0"/>
    <n v="0"/>
    <x v="0"/>
    <n v="0"/>
    <x v="0"/>
    <x v="0"/>
    <n v="0"/>
    <n v="0"/>
    <m/>
    <n v="0.18166666666666667"/>
    <n v="0.17500000000000002"/>
    <n v="7.6479999999999997"/>
    <n v="0"/>
    <n v="70"/>
    <s v="ESTIMADO"/>
    <m/>
  </r>
  <r>
    <s v="20"/>
    <x v="6"/>
    <s v="TASA"/>
    <s v="33129603"/>
    <s v="33129603"/>
    <x v="0"/>
    <m/>
    <m/>
    <m/>
    <m/>
    <m/>
    <m/>
    <n v="0"/>
    <m/>
    <m/>
    <m/>
    <m/>
    <m/>
    <x v="0"/>
    <s v="TASA33129603EL"/>
    <s v="Tecnol¢gica de Alimentos S.A."/>
    <x v="110"/>
    <x v="110"/>
    <s v="C.T. Callao"/>
    <x v="103"/>
    <x v="0"/>
    <x v="0"/>
    <x v="340"/>
    <x v="0"/>
    <s v="Instalado"/>
    <s v="Inoperativo"/>
    <s v="Autoproductor"/>
    <x v="2"/>
    <x v="0"/>
    <x v="0"/>
    <x v="0"/>
    <s v="Privado"/>
    <s v="LIMA"/>
    <s v="CALLAO"/>
    <s v="CALLAO"/>
    <s v="CALLAO"/>
    <n v="0"/>
    <x v="0"/>
    <n v="0"/>
    <x v="0"/>
    <n v="0"/>
    <x v="0"/>
    <x v="0"/>
    <n v="0"/>
    <n v="0"/>
    <m/>
    <n v="0.18166666666666667"/>
    <n v="0.17500000000000002"/>
    <n v="7.6479999999999997"/>
    <n v="0"/>
    <n v="70"/>
    <s v="ESTIMADO"/>
    <m/>
  </r>
  <r>
    <s v="20"/>
    <x v="7"/>
    <s v="TASA"/>
    <s v="33129603"/>
    <s v="33129603"/>
    <x v="0"/>
    <m/>
    <m/>
    <m/>
    <m/>
    <m/>
    <m/>
    <n v="0"/>
    <m/>
    <m/>
    <m/>
    <m/>
    <m/>
    <x v="0"/>
    <s v="TASA33129603EL"/>
    <s v="Tecnol¢gica de Alimentos S.A."/>
    <x v="110"/>
    <x v="110"/>
    <s v="C.T. Callao"/>
    <x v="103"/>
    <x v="0"/>
    <x v="0"/>
    <x v="340"/>
    <x v="0"/>
    <s v="Instalado"/>
    <s v="Inoperativo"/>
    <s v="Autoproductor"/>
    <x v="2"/>
    <x v="0"/>
    <x v="0"/>
    <x v="0"/>
    <s v="Privado"/>
    <s v="LIMA"/>
    <s v="CALLAO"/>
    <s v="CALLAO"/>
    <s v="CALLAO"/>
    <n v="0"/>
    <x v="0"/>
    <n v="0"/>
    <x v="0"/>
    <n v="0"/>
    <x v="0"/>
    <x v="0"/>
    <n v="0"/>
    <n v="0"/>
    <m/>
    <n v="0.18166666666666667"/>
    <n v="0.17500000000000002"/>
    <n v="7.6479999999999997"/>
    <n v="0"/>
    <n v="70"/>
    <s v="ESTIMADO"/>
    <m/>
  </r>
  <r>
    <s v="20"/>
    <x v="8"/>
    <s v="TASA"/>
    <s v="33129603"/>
    <s v="33129603"/>
    <x v="0"/>
    <m/>
    <m/>
    <m/>
    <m/>
    <m/>
    <m/>
    <n v="0"/>
    <m/>
    <m/>
    <m/>
    <m/>
    <m/>
    <x v="0"/>
    <s v="TASA33129603EL"/>
    <s v="Tecnol¢gica de Alimentos S.A."/>
    <x v="110"/>
    <x v="110"/>
    <s v="C.T. Callao"/>
    <x v="103"/>
    <x v="0"/>
    <x v="0"/>
    <x v="340"/>
    <x v="0"/>
    <s v="Instalado"/>
    <s v="Inoperativo"/>
    <s v="Autoproductor"/>
    <x v="2"/>
    <x v="0"/>
    <x v="0"/>
    <x v="0"/>
    <s v="Privado"/>
    <s v="LIMA"/>
    <s v="CALLAO"/>
    <s v="CALLAO"/>
    <s v="CALLAO"/>
    <n v="0"/>
    <x v="0"/>
    <n v="0"/>
    <x v="0"/>
    <n v="0"/>
    <x v="0"/>
    <x v="0"/>
    <n v="0"/>
    <n v="0"/>
    <m/>
    <n v="0.18166666666666667"/>
    <n v="0.17500000000000002"/>
    <n v="7.6479999999999997"/>
    <n v="0"/>
    <n v="70"/>
    <s v="ESTIMADO"/>
    <m/>
  </r>
  <r>
    <s v="20"/>
    <x v="9"/>
    <s v="TASA"/>
    <s v="33129603"/>
    <s v="33129603"/>
    <x v="0"/>
    <m/>
    <m/>
    <m/>
    <m/>
    <m/>
    <m/>
    <n v="0"/>
    <m/>
    <m/>
    <m/>
    <m/>
    <m/>
    <x v="0"/>
    <s v="TASA33129603EL"/>
    <s v="Tecnol¢gica de Alimentos S.A."/>
    <x v="110"/>
    <x v="110"/>
    <s v="C.T. Callao"/>
    <x v="103"/>
    <x v="0"/>
    <x v="0"/>
    <x v="340"/>
    <x v="0"/>
    <s v="Instalado"/>
    <s v="Inoperativo"/>
    <s v="Autoproductor"/>
    <x v="2"/>
    <x v="0"/>
    <x v="0"/>
    <x v="0"/>
    <s v="Privado"/>
    <s v="LIMA"/>
    <s v="CALLAO"/>
    <s v="CALLAO"/>
    <s v="CALLAO"/>
    <n v="0"/>
    <x v="0"/>
    <n v="0"/>
    <x v="0"/>
    <n v="0"/>
    <x v="0"/>
    <x v="0"/>
    <n v="0"/>
    <n v="0"/>
    <m/>
    <n v="0.18166666666666667"/>
    <n v="0.17500000000000002"/>
    <n v="7.6479999999999997"/>
    <n v="0"/>
    <n v="70"/>
    <s v="ESTIMADO"/>
    <m/>
  </r>
  <r>
    <s v="20"/>
    <x v="10"/>
    <s v="TASA"/>
    <s v="33129603"/>
    <s v="33129603"/>
    <x v="0"/>
    <m/>
    <m/>
    <m/>
    <m/>
    <m/>
    <m/>
    <n v="0"/>
    <m/>
    <m/>
    <m/>
    <m/>
    <m/>
    <x v="0"/>
    <s v="TASA33129603EL"/>
    <s v="Tecnol¢gica de Alimentos S.A."/>
    <x v="110"/>
    <x v="110"/>
    <s v="C.T. Callao"/>
    <x v="103"/>
    <x v="0"/>
    <x v="0"/>
    <x v="340"/>
    <x v="0"/>
    <s v="Instalado"/>
    <s v="Inoperativo"/>
    <s v="Autoproductor"/>
    <x v="2"/>
    <x v="0"/>
    <x v="0"/>
    <x v="0"/>
    <s v="Privado"/>
    <s v="LIMA"/>
    <s v="CALLAO"/>
    <s v="CALLAO"/>
    <s v="CALLAO"/>
    <n v="0"/>
    <x v="0"/>
    <n v="0"/>
    <x v="0"/>
    <n v="0"/>
    <x v="0"/>
    <x v="0"/>
    <n v="0"/>
    <n v="0"/>
    <m/>
    <n v="0.18166666666666667"/>
    <n v="0.17500000000000002"/>
    <n v="7.6479999999999997"/>
    <n v="0"/>
    <n v="70"/>
    <s v="ESTIMADO"/>
    <m/>
  </r>
  <r>
    <s v="20"/>
    <x v="11"/>
    <s v="TASA"/>
    <s v="33129603"/>
    <s v="33129603"/>
    <x v="0"/>
    <m/>
    <m/>
    <m/>
    <m/>
    <m/>
    <m/>
    <n v="0"/>
    <m/>
    <m/>
    <m/>
    <m/>
    <m/>
    <x v="0"/>
    <s v="TASA33129603EL"/>
    <s v="Tecnol¢gica de Alimentos S.A."/>
    <x v="110"/>
    <x v="110"/>
    <s v="C.T. Callao"/>
    <x v="103"/>
    <x v="0"/>
    <x v="0"/>
    <x v="340"/>
    <x v="0"/>
    <s v="Instalado"/>
    <s v="Inoperativo"/>
    <s v="Autoproductor"/>
    <x v="2"/>
    <x v="0"/>
    <x v="0"/>
    <x v="0"/>
    <s v="Privado"/>
    <s v="LIMA"/>
    <s v="CALLAO"/>
    <s v="CALLAO"/>
    <s v="CALLAO"/>
    <n v="0"/>
    <x v="0"/>
    <n v="0"/>
    <x v="0"/>
    <n v="0"/>
    <x v="0"/>
    <x v="0"/>
    <n v="0"/>
    <n v="0"/>
    <m/>
    <n v="0.18166666666666667"/>
    <n v="0.17500000000000002"/>
    <n v="7.6479999999999997"/>
    <n v="0"/>
    <n v="70"/>
    <s v="ESTIMADO"/>
    <m/>
  </r>
  <r>
    <s v="20"/>
    <x v="0"/>
    <s v="TASA"/>
    <s v="00004947"/>
    <s v="00004947"/>
    <x v="0"/>
    <m/>
    <m/>
    <m/>
    <m/>
    <m/>
    <m/>
    <n v="0"/>
    <m/>
    <m/>
    <m/>
    <m/>
    <m/>
    <x v="0"/>
    <s v="TASA00004947EL"/>
    <s v="Tecnol¢gica de Alimentos S.A."/>
    <x v="110"/>
    <x v="110"/>
    <s v="C.T. Chimbote"/>
    <x v="468"/>
    <x v="0"/>
    <x v="0"/>
    <x v="340"/>
    <x v="0"/>
    <s v="Instalado"/>
    <s v="Operativo"/>
    <s v="Autoproductor"/>
    <x v="2"/>
    <x v="0"/>
    <x v="0"/>
    <x v="0"/>
    <s v="Privado"/>
    <s v="ANCASH"/>
    <s v="ANCASH"/>
    <s v="SANTA"/>
    <s v="CHIMBOTE"/>
    <n v="0"/>
    <x v="0"/>
    <n v="0"/>
    <x v="0"/>
    <n v="0"/>
    <x v="0"/>
    <x v="0"/>
    <n v="0"/>
    <n v="0"/>
    <m/>
    <n v="0.35916666666666663"/>
    <n v="0.28599999999999998"/>
    <n v="7.6479999999999997"/>
    <n v="0"/>
    <n v="70"/>
    <s v="ESTIMADO"/>
    <m/>
  </r>
  <r>
    <s v="20"/>
    <x v="1"/>
    <s v="TASA"/>
    <s v="00004947"/>
    <s v="00004947"/>
    <x v="0"/>
    <m/>
    <m/>
    <m/>
    <m/>
    <m/>
    <m/>
    <n v="0"/>
    <m/>
    <m/>
    <m/>
    <m/>
    <m/>
    <x v="0"/>
    <s v="TASA00004947EL"/>
    <s v="Tecnol¢gica de Alimentos S.A."/>
    <x v="110"/>
    <x v="110"/>
    <s v="C.T. Chimbote"/>
    <x v="468"/>
    <x v="0"/>
    <x v="0"/>
    <x v="340"/>
    <x v="0"/>
    <s v="Instalado"/>
    <s v="Operativo"/>
    <s v="Autoproductor"/>
    <x v="2"/>
    <x v="0"/>
    <x v="0"/>
    <x v="0"/>
    <s v="Privado"/>
    <s v="ANCASH"/>
    <s v="ANCASH"/>
    <s v="SANTA"/>
    <s v="CHIMBOTE"/>
    <n v="0"/>
    <x v="0"/>
    <n v="0"/>
    <x v="0"/>
    <n v="0"/>
    <x v="0"/>
    <x v="0"/>
    <n v="0"/>
    <n v="0"/>
    <m/>
    <n v="0.35916666666666663"/>
    <n v="0.28599999999999998"/>
    <n v="7.6479999999999997"/>
    <n v="0"/>
    <n v="70"/>
    <s v="ESTIMADO"/>
    <m/>
  </r>
  <r>
    <s v="20"/>
    <x v="2"/>
    <s v="TASA"/>
    <s v="00004947"/>
    <s v="00004947"/>
    <x v="0"/>
    <m/>
    <m/>
    <m/>
    <m/>
    <m/>
    <m/>
    <n v="0"/>
    <m/>
    <m/>
    <m/>
    <m/>
    <m/>
    <x v="0"/>
    <s v="TASA00004947EL"/>
    <s v="Tecnol¢gica de Alimentos S.A."/>
    <x v="110"/>
    <x v="110"/>
    <s v="C.T. Chimbote"/>
    <x v="468"/>
    <x v="0"/>
    <x v="0"/>
    <x v="340"/>
    <x v="0"/>
    <s v="Instalado"/>
    <s v="Operativo"/>
    <s v="Autoproductor"/>
    <x v="2"/>
    <x v="0"/>
    <x v="0"/>
    <x v="0"/>
    <s v="Privado"/>
    <s v="ANCASH"/>
    <s v="ANCASH"/>
    <s v="SANTA"/>
    <s v="CHIMBOTE"/>
    <n v="0"/>
    <x v="0"/>
    <n v="0"/>
    <x v="0"/>
    <n v="0"/>
    <x v="0"/>
    <x v="0"/>
    <n v="0"/>
    <n v="0"/>
    <m/>
    <n v="0.35916666666666663"/>
    <n v="0.28599999999999998"/>
    <n v="7.6479999999999997"/>
    <n v="0"/>
    <n v="70"/>
    <s v="ESTIMADO"/>
    <m/>
  </r>
  <r>
    <s v="20"/>
    <x v="3"/>
    <s v="TASA"/>
    <s v="00004947"/>
    <s v="00004947"/>
    <x v="0"/>
    <m/>
    <m/>
    <m/>
    <m/>
    <m/>
    <m/>
    <n v="0"/>
    <m/>
    <m/>
    <m/>
    <m/>
    <m/>
    <x v="0"/>
    <s v="TASA00004947EL"/>
    <s v="Tecnol¢gica de Alimentos S.A."/>
    <x v="110"/>
    <x v="110"/>
    <s v="C.T. Chimbote"/>
    <x v="468"/>
    <x v="0"/>
    <x v="0"/>
    <x v="340"/>
    <x v="0"/>
    <s v="Instalado"/>
    <s v="Operativo"/>
    <s v="Autoproductor"/>
    <x v="2"/>
    <x v="0"/>
    <x v="0"/>
    <x v="0"/>
    <s v="Privado"/>
    <s v="ANCASH"/>
    <s v="ANCASH"/>
    <s v="SANTA"/>
    <s v="CHIMBOTE"/>
    <n v="0"/>
    <x v="0"/>
    <n v="0"/>
    <x v="0"/>
    <n v="0"/>
    <x v="0"/>
    <x v="0"/>
    <n v="0"/>
    <n v="0"/>
    <m/>
    <n v="0.35916666666666663"/>
    <n v="0.28599999999999998"/>
    <n v="7.6479999999999997"/>
    <n v="0"/>
    <n v="70"/>
    <s v="ESTIMADO"/>
    <m/>
  </r>
  <r>
    <s v="20"/>
    <x v="4"/>
    <s v="TASA"/>
    <s v="00004947"/>
    <s v="00004947"/>
    <x v="0"/>
    <m/>
    <m/>
    <m/>
    <m/>
    <m/>
    <m/>
    <n v="0"/>
    <m/>
    <m/>
    <m/>
    <m/>
    <m/>
    <x v="0"/>
    <s v="TASA00004947EL"/>
    <s v="Tecnol¢gica de Alimentos S.A."/>
    <x v="110"/>
    <x v="110"/>
    <s v="C.T. Chimbote"/>
    <x v="468"/>
    <x v="0"/>
    <x v="0"/>
    <x v="340"/>
    <x v="0"/>
    <s v="Instalado"/>
    <s v="Operativo"/>
    <s v="Autoproductor"/>
    <x v="2"/>
    <x v="0"/>
    <x v="0"/>
    <x v="0"/>
    <s v="Privado"/>
    <s v="ANCASH"/>
    <s v="ANCASH"/>
    <s v="SANTA"/>
    <s v="CHIMBOTE"/>
    <n v="0"/>
    <x v="0"/>
    <n v="0"/>
    <x v="0"/>
    <n v="0"/>
    <x v="0"/>
    <x v="0"/>
    <n v="0"/>
    <n v="0"/>
    <m/>
    <n v="0.35916666666666663"/>
    <n v="0.28599999999999998"/>
    <n v="7.6479999999999997"/>
    <n v="0"/>
    <n v="70"/>
    <s v="ESTIMADO"/>
    <m/>
  </r>
  <r>
    <s v="20"/>
    <x v="5"/>
    <s v="TASA"/>
    <s v="00004947"/>
    <s v="00004947"/>
    <x v="0"/>
    <m/>
    <m/>
    <m/>
    <m/>
    <m/>
    <m/>
    <n v="0"/>
    <m/>
    <m/>
    <m/>
    <m/>
    <m/>
    <x v="0"/>
    <s v="TASA00004947EL"/>
    <s v="Tecnol¢gica de Alimentos S.A."/>
    <x v="110"/>
    <x v="110"/>
    <s v="C.T. Chimbote"/>
    <x v="468"/>
    <x v="0"/>
    <x v="0"/>
    <x v="340"/>
    <x v="0"/>
    <s v="Instalado"/>
    <s v="Operativo"/>
    <s v="Autoproductor"/>
    <x v="2"/>
    <x v="0"/>
    <x v="0"/>
    <x v="0"/>
    <s v="Privado"/>
    <s v="ANCASH"/>
    <s v="ANCASH"/>
    <s v="SANTA"/>
    <s v="CHIMBOTE"/>
    <n v="0"/>
    <x v="0"/>
    <n v="0"/>
    <x v="0"/>
    <n v="0"/>
    <x v="0"/>
    <x v="0"/>
    <n v="0"/>
    <n v="0"/>
    <m/>
    <n v="0.35916666666666663"/>
    <n v="0.28599999999999998"/>
    <n v="7.6479999999999997"/>
    <n v="0"/>
    <n v="70"/>
    <s v="ESTIMADO"/>
    <m/>
  </r>
  <r>
    <s v="20"/>
    <x v="6"/>
    <s v="TASA"/>
    <s v="00004947"/>
    <s v="00004947"/>
    <x v="0"/>
    <m/>
    <m/>
    <m/>
    <m/>
    <m/>
    <m/>
    <n v="0"/>
    <m/>
    <m/>
    <m/>
    <m/>
    <m/>
    <x v="0"/>
    <s v="TASA00004947EL"/>
    <s v="Tecnol¢gica de Alimentos S.A."/>
    <x v="110"/>
    <x v="110"/>
    <s v="C.T. Chimbote"/>
    <x v="468"/>
    <x v="0"/>
    <x v="0"/>
    <x v="340"/>
    <x v="0"/>
    <s v="Instalado"/>
    <s v="Operativo"/>
    <s v="Autoproductor"/>
    <x v="2"/>
    <x v="0"/>
    <x v="0"/>
    <x v="0"/>
    <s v="Privado"/>
    <s v="ANCASH"/>
    <s v="ANCASH"/>
    <s v="SANTA"/>
    <s v="CHIMBOTE"/>
    <n v="0"/>
    <x v="0"/>
    <n v="0"/>
    <x v="0"/>
    <n v="0"/>
    <x v="0"/>
    <x v="0"/>
    <n v="0"/>
    <n v="0"/>
    <m/>
    <n v="0.35916666666666663"/>
    <n v="0.28599999999999998"/>
    <n v="7.6479999999999997"/>
    <n v="0"/>
    <n v="70"/>
    <s v="ESTIMADO"/>
    <m/>
  </r>
  <r>
    <s v="20"/>
    <x v="7"/>
    <s v="TASA"/>
    <s v="00004947"/>
    <s v="00004947"/>
    <x v="0"/>
    <m/>
    <m/>
    <m/>
    <m/>
    <m/>
    <m/>
    <n v="0"/>
    <m/>
    <m/>
    <m/>
    <m/>
    <m/>
    <x v="0"/>
    <s v="TASA00004947EL"/>
    <s v="Tecnol¢gica de Alimentos S.A."/>
    <x v="110"/>
    <x v="110"/>
    <s v="C.T. Chimbote"/>
    <x v="468"/>
    <x v="0"/>
    <x v="0"/>
    <x v="340"/>
    <x v="0"/>
    <s v="Instalado"/>
    <s v="Operativo"/>
    <s v="Autoproductor"/>
    <x v="2"/>
    <x v="0"/>
    <x v="0"/>
    <x v="0"/>
    <s v="Privado"/>
    <s v="ANCASH"/>
    <s v="ANCASH"/>
    <s v="SANTA"/>
    <s v="CHIMBOTE"/>
    <n v="0"/>
    <x v="0"/>
    <n v="0"/>
    <x v="0"/>
    <n v="0"/>
    <x v="0"/>
    <x v="0"/>
    <n v="0"/>
    <n v="0"/>
    <m/>
    <n v="0.35916666666666663"/>
    <n v="0.28599999999999998"/>
    <n v="7.6479999999999997"/>
    <n v="0"/>
    <n v="70"/>
    <s v="ESTIMADO"/>
    <m/>
  </r>
  <r>
    <s v="20"/>
    <x v="8"/>
    <s v="TASA"/>
    <s v="00004947"/>
    <s v="00004947"/>
    <x v="0"/>
    <m/>
    <m/>
    <m/>
    <m/>
    <m/>
    <m/>
    <n v="0"/>
    <m/>
    <m/>
    <m/>
    <m/>
    <m/>
    <x v="0"/>
    <s v="TASA00004947EL"/>
    <s v="Tecnol¢gica de Alimentos S.A."/>
    <x v="110"/>
    <x v="110"/>
    <s v="C.T. Chimbote"/>
    <x v="468"/>
    <x v="0"/>
    <x v="0"/>
    <x v="340"/>
    <x v="0"/>
    <s v="Instalado"/>
    <s v="Operativo"/>
    <s v="Autoproductor"/>
    <x v="2"/>
    <x v="0"/>
    <x v="0"/>
    <x v="0"/>
    <s v="Privado"/>
    <s v="ANCASH"/>
    <s v="ANCASH"/>
    <s v="SANTA"/>
    <s v="CHIMBOTE"/>
    <n v="0"/>
    <x v="0"/>
    <n v="0"/>
    <x v="0"/>
    <n v="0"/>
    <x v="0"/>
    <x v="0"/>
    <n v="0"/>
    <n v="0"/>
    <m/>
    <n v="0.35916666666666663"/>
    <n v="0.28599999999999998"/>
    <n v="7.6479999999999997"/>
    <n v="0"/>
    <n v="70"/>
    <s v="ESTIMADO"/>
    <m/>
  </r>
  <r>
    <s v="20"/>
    <x v="9"/>
    <s v="TASA"/>
    <s v="00004947"/>
    <s v="00004947"/>
    <x v="0"/>
    <m/>
    <m/>
    <m/>
    <m/>
    <m/>
    <m/>
    <n v="0"/>
    <m/>
    <m/>
    <m/>
    <m/>
    <m/>
    <x v="0"/>
    <s v="TASA00004947EL"/>
    <s v="Tecnol¢gica de Alimentos S.A."/>
    <x v="110"/>
    <x v="110"/>
    <s v="C.T. Chimbote"/>
    <x v="468"/>
    <x v="0"/>
    <x v="0"/>
    <x v="340"/>
    <x v="0"/>
    <s v="Instalado"/>
    <s v="Operativo"/>
    <s v="Autoproductor"/>
    <x v="2"/>
    <x v="0"/>
    <x v="0"/>
    <x v="0"/>
    <s v="Privado"/>
    <s v="ANCASH"/>
    <s v="ANCASH"/>
    <s v="SANTA"/>
    <s v="CHIMBOTE"/>
    <n v="0"/>
    <x v="0"/>
    <n v="0"/>
    <x v="0"/>
    <n v="0"/>
    <x v="0"/>
    <x v="0"/>
    <n v="0"/>
    <n v="0"/>
    <m/>
    <n v="0.35916666666666663"/>
    <n v="0.28599999999999998"/>
    <n v="7.6479999999999997"/>
    <n v="0"/>
    <n v="70"/>
    <s v="ESTIMADO"/>
    <m/>
  </r>
  <r>
    <s v="20"/>
    <x v="10"/>
    <s v="TASA"/>
    <s v="00004947"/>
    <s v="00004947"/>
    <x v="0"/>
    <m/>
    <m/>
    <m/>
    <m/>
    <m/>
    <m/>
    <n v="0"/>
    <m/>
    <m/>
    <m/>
    <m/>
    <m/>
    <x v="0"/>
    <s v="TASA00004947EL"/>
    <s v="Tecnol¢gica de Alimentos S.A."/>
    <x v="110"/>
    <x v="110"/>
    <s v="C.T. Chimbote"/>
    <x v="468"/>
    <x v="0"/>
    <x v="0"/>
    <x v="340"/>
    <x v="0"/>
    <s v="Instalado"/>
    <s v="Operativo"/>
    <s v="Autoproductor"/>
    <x v="2"/>
    <x v="0"/>
    <x v="0"/>
    <x v="0"/>
    <s v="Privado"/>
    <s v="ANCASH"/>
    <s v="ANCASH"/>
    <s v="SANTA"/>
    <s v="CHIMBOTE"/>
    <n v="0"/>
    <x v="0"/>
    <n v="0"/>
    <x v="0"/>
    <n v="0"/>
    <x v="0"/>
    <x v="0"/>
    <n v="0"/>
    <n v="0"/>
    <m/>
    <n v="0.35916666666666663"/>
    <n v="0.28599999999999998"/>
    <n v="7.6479999999999997"/>
    <n v="0"/>
    <n v="70"/>
    <s v="ESTIMADO"/>
    <m/>
  </r>
  <r>
    <s v="20"/>
    <x v="11"/>
    <s v="TASA"/>
    <s v="00004947"/>
    <s v="00004947"/>
    <x v="0"/>
    <m/>
    <m/>
    <m/>
    <m/>
    <m/>
    <m/>
    <n v="0"/>
    <m/>
    <m/>
    <m/>
    <m/>
    <m/>
    <x v="0"/>
    <s v="TASA00004947EL"/>
    <s v="Tecnol¢gica de Alimentos S.A."/>
    <x v="110"/>
    <x v="110"/>
    <s v="C.T. Chimbote"/>
    <x v="468"/>
    <x v="0"/>
    <x v="0"/>
    <x v="340"/>
    <x v="0"/>
    <s v="Instalado"/>
    <s v="Operativo"/>
    <s v="Autoproductor"/>
    <x v="2"/>
    <x v="0"/>
    <x v="0"/>
    <x v="0"/>
    <s v="Privado"/>
    <s v="ANCASH"/>
    <s v="ANCASH"/>
    <s v="SANTA"/>
    <s v="CHIMBOTE"/>
    <n v="0"/>
    <x v="0"/>
    <n v="0"/>
    <x v="0"/>
    <n v="0"/>
    <x v="0"/>
    <x v="0"/>
    <n v="0"/>
    <n v="0"/>
    <m/>
    <n v="0.35916666666666663"/>
    <n v="0.28599999999999998"/>
    <n v="7.6479999999999997"/>
    <n v="0"/>
    <n v="70"/>
    <s v="ESTIMADO"/>
    <m/>
  </r>
  <r>
    <s v="20"/>
    <x v="0"/>
    <s v="TASA"/>
    <s v="04782010"/>
    <s v="04782010"/>
    <x v="0"/>
    <m/>
    <m/>
    <m/>
    <m/>
    <m/>
    <m/>
    <n v="0"/>
    <m/>
    <m/>
    <m/>
    <m/>
    <m/>
    <x v="0"/>
    <s v="TASA04782010EL"/>
    <s v="Tecnol¢gica de Alimentos S.A."/>
    <x v="110"/>
    <x v="110"/>
    <s v="C.T. Ilo"/>
    <x v="469"/>
    <x v="0"/>
    <x v="0"/>
    <x v="340"/>
    <x v="0"/>
    <s v="Instalado"/>
    <s v="Operativo"/>
    <s v="Autoproductor"/>
    <x v="2"/>
    <x v="0"/>
    <x v="0"/>
    <x v="0"/>
    <s v="Privado"/>
    <s v="MOQUEGUA"/>
    <s v="MOQUEGUA"/>
    <s v="ILO"/>
    <s v="ILO"/>
    <n v="0"/>
    <x v="0"/>
    <n v="0"/>
    <x v="0"/>
    <n v="0"/>
    <x v="0"/>
    <x v="0"/>
    <n v="0"/>
    <n v="0"/>
    <m/>
    <n v="0.30083333333333334"/>
    <n v="0.2175"/>
    <n v="7.6479999999999997"/>
    <n v="0"/>
    <n v="70"/>
    <s v="ESTIMADO"/>
    <m/>
  </r>
  <r>
    <s v="20"/>
    <x v="1"/>
    <s v="TASA"/>
    <s v="04782010"/>
    <s v="04782010"/>
    <x v="0"/>
    <m/>
    <m/>
    <m/>
    <m/>
    <m/>
    <m/>
    <n v="0"/>
    <m/>
    <m/>
    <m/>
    <m/>
    <m/>
    <x v="0"/>
    <s v="TASA04782010EL"/>
    <s v="Tecnol¢gica de Alimentos S.A."/>
    <x v="110"/>
    <x v="110"/>
    <s v="C.T. Ilo"/>
    <x v="469"/>
    <x v="0"/>
    <x v="0"/>
    <x v="340"/>
    <x v="0"/>
    <s v="Instalado"/>
    <s v="Operativo"/>
    <s v="Autoproductor"/>
    <x v="2"/>
    <x v="0"/>
    <x v="0"/>
    <x v="0"/>
    <s v="Privado"/>
    <s v="MOQUEGUA"/>
    <s v="MOQUEGUA"/>
    <s v="ILO"/>
    <s v="ILO"/>
    <n v="0"/>
    <x v="0"/>
    <n v="0"/>
    <x v="0"/>
    <n v="0"/>
    <x v="0"/>
    <x v="0"/>
    <n v="0"/>
    <n v="0"/>
    <m/>
    <n v="0.30083333333333334"/>
    <n v="0.2175"/>
    <n v="7.6479999999999997"/>
    <n v="0"/>
    <n v="70"/>
    <s v="ESTIMADO"/>
    <m/>
  </r>
  <r>
    <s v="20"/>
    <x v="2"/>
    <s v="TASA"/>
    <s v="04782010"/>
    <s v="04782010"/>
    <x v="0"/>
    <m/>
    <m/>
    <m/>
    <m/>
    <m/>
    <m/>
    <n v="0"/>
    <m/>
    <m/>
    <m/>
    <m/>
    <m/>
    <x v="0"/>
    <s v="TASA04782010EL"/>
    <s v="Tecnol¢gica de Alimentos S.A."/>
    <x v="110"/>
    <x v="110"/>
    <s v="C.T. Ilo"/>
    <x v="469"/>
    <x v="0"/>
    <x v="0"/>
    <x v="340"/>
    <x v="0"/>
    <s v="Instalado"/>
    <s v="Operativo"/>
    <s v="Autoproductor"/>
    <x v="2"/>
    <x v="0"/>
    <x v="0"/>
    <x v="0"/>
    <s v="Privado"/>
    <s v="MOQUEGUA"/>
    <s v="MOQUEGUA"/>
    <s v="ILO"/>
    <s v="ILO"/>
    <n v="0"/>
    <x v="0"/>
    <n v="0"/>
    <x v="0"/>
    <n v="0"/>
    <x v="0"/>
    <x v="0"/>
    <n v="0"/>
    <n v="0"/>
    <m/>
    <n v="0.30083333333333334"/>
    <n v="0.2175"/>
    <n v="7.6479999999999997"/>
    <n v="0"/>
    <n v="70"/>
    <s v="ESTIMADO"/>
    <m/>
  </r>
  <r>
    <s v="20"/>
    <x v="3"/>
    <s v="TASA"/>
    <s v="04782010"/>
    <s v="04782010"/>
    <x v="0"/>
    <m/>
    <m/>
    <m/>
    <m/>
    <m/>
    <m/>
    <n v="0"/>
    <m/>
    <m/>
    <m/>
    <m/>
    <m/>
    <x v="0"/>
    <s v="TASA04782010EL"/>
    <s v="Tecnol¢gica de Alimentos S.A."/>
    <x v="110"/>
    <x v="110"/>
    <s v="C.T. Ilo"/>
    <x v="469"/>
    <x v="0"/>
    <x v="0"/>
    <x v="340"/>
    <x v="0"/>
    <s v="Instalado"/>
    <s v="Operativo"/>
    <s v="Autoproductor"/>
    <x v="2"/>
    <x v="0"/>
    <x v="0"/>
    <x v="0"/>
    <s v="Privado"/>
    <s v="MOQUEGUA"/>
    <s v="MOQUEGUA"/>
    <s v="ILO"/>
    <s v="ILO"/>
    <n v="0"/>
    <x v="0"/>
    <n v="0"/>
    <x v="0"/>
    <n v="0"/>
    <x v="0"/>
    <x v="0"/>
    <n v="0"/>
    <n v="0"/>
    <m/>
    <n v="0.30083333333333334"/>
    <n v="0.2175"/>
    <n v="7.6479999999999997"/>
    <n v="0"/>
    <n v="70"/>
    <s v="ESTIMADO"/>
    <m/>
  </r>
  <r>
    <s v="20"/>
    <x v="4"/>
    <s v="TASA"/>
    <s v="04782010"/>
    <s v="04782010"/>
    <x v="0"/>
    <m/>
    <m/>
    <m/>
    <m/>
    <m/>
    <m/>
    <n v="0"/>
    <m/>
    <m/>
    <m/>
    <m/>
    <m/>
    <x v="0"/>
    <s v="TASA04782010EL"/>
    <s v="Tecnol¢gica de Alimentos S.A."/>
    <x v="110"/>
    <x v="110"/>
    <s v="C.T. Ilo"/>
    <x v="469"/>
    <x v="0"/>
    <x v="0"/>
    <x v="340"/>
    <x v="0"/>
    <s v="Instalado"/>
    <s v="Operativo"/>
    <s v="Autoproductor"/>
    <x v="2"/>
    <x v="0"/>
    <x v="0"/>
    <x v="0"/>
    <s v="Privado"/>
    <s v="MOQUEGUA"/>
    <s v="MOQUEGUA"/>
    <s v="ILO"/>
    <s v="ILO"/>
    <n v="0"/>
    <x v="0"/>
    <n v="0"/>
    <x v="0"/>
    <n v="0"/>
    <x v="0"/>
    <x v="0"/>
    <n v="0"/>
    <n v="0"/>
    <m/>
    <n v="0.30083333333333334"/>
    <n v="0.2175"/>
    <n v="7.6479999999999997"/>
    <n v="0"/>
    <n v="70"/>
    <s v="ESTIMADO"/>
    <m/>
  </r>
  <r>
    <s v="20"/>
    <x v="5"/>
    <s v="TASA"/>
    <s v="04782010"/>
    <s v="04782010"/>
    <x v="0"/>
    <m/>
    <m/>
    <m/>
    <m/>
    <m/>
    <m/>
    <n v="0"/>
    <m/>
    <m/>
    <m/>
    <m/>
    <m/>
    <x v="0"/>
    <s v="TASA04782010EL"/>
    <s v="Tecnol¢gica de Alimentos S.A."/>
    <x v="110"/>
    <x v="110"/>
    <s v="C.T. Ilo"/>
    <x v="469"/>
    <x v="0"/>
    <x v="0"/>
    <x v="340"/>
    <x v="0"/>
    <s v="Instalado"/>
    <s v="Operativo"/>
    <s v="Autoproductor"/>
    <x v="2"/>
    <x v="0"/>
    <x v="0"/>
    <x v="0"/>
    <s v="Privado"/>
    <s v="MOQUEGUA"/>
    <s v="MOQUEGUA"/>
    <s v="ILO"/>
    <s v="ILO"/>
    <n v="0"/>
    <x v="0"/>
    <n v="0"/>
    <x v="0"/>
    <n v="0"/>
    <x v="0"/>
    <x v="0"/>
    <n v="0"/>
    <n v="0"/>
    <m/>
    <n v="0.30083333333333334"/>
    <n v="0.2175"/>
    <n v="7.6479999999999997"/>
    <n v="0"/>
    <n v="70"/>
    <s v="ESTIMADO"/>
    <m/>
  </r>
  <r>
    <s v="20"/>
    <x v="6"/>
    <s v="TASA"/>
    <s v="04782010"/>
    <s v="04782010"/>
    <x v="0"/>
    <m/>
    <m/>
    <m/>
    <m/>
    <m/>
    <m/>
    <n v="0"/>
    <m/>
    <m/>
    <m/>
    <m/>
    <m/>
    <x v="0"/>
    <s v="TASA04782010EL"/>
    <s v="Tecnol¢gica de Alimentos S.A."/>
    <x v="110"/>
    <x v="110"/>
    <s v="C.T. Ilo"/>
    <x v="469"/>
    <x v="0"/>
    <x v="0"/>
    <x v="340"/>
    <x v="0"/>
    <s v="Instalado"/>
    <s v="Operativo"/>
    <s v="Autoproductor"/>
    <x v="2"/>
    <x v="0"/>
    <x v="0"/>
    <x v="0"/>
    <s v="Privado"/>
    <s v="MOQUEGUA"/>
    <s v="MOQUEGUA"/>
    <s v="ILO"/>
    <s v="ILO"/>
    <n v="0"/>
    <x v="0"/>
    <n v="0"/>
    <x v="0"/>
    <n v="0"/>
    <x v="0"/>
    <x v="0"/>
    <n v="0"/>
    <n v="0"/>
    <m/>
    <n v="0.30083333333333334"/>
    <n v="0.2175"/>
    <n v="7.6479999999999997"/>
    <n v="0"/>
    <n v="70"/>
    <s v="ESTIMADO"/>
    <m/>
  </r>
  <r>
    <s v="20"/>
    <x v="7"/>
    <s v="TASA"/>
    <s v="04782010"/>
    <s v="04782010"/>
    <x v="0"/>
    <m/>
    <m/>
    <m/>
    <m/>
    <m/>
    <m/>
    <n v="0"/>
    <m/>
    <m/>
    <m/>
    <m/>
    <m/>
    <x v="0"/>
    <s v="TASA04782010EL"/>
    <s v="Tecnol¢gica de Alimentos S.A."/>
    <x v="110"/>
    <x v="110"/>
    <s v="C.T. Ilo"/>
    <x v="469"/>
    <x v="0"/>
    <x v="0"/>
    <x v="340"/>
    <x v="0"/>
    <s v="Instalado"/>
    <s v="Operativo"/>
    <s v="Autoproductor"/>
    <x v="2"/>
    <x v="0"/>
    <x v="0"/>
    <x v="0"/>
    <s v="Privado"/>
    <s v="MOQUEGUA"/>
    <s v="MOQUEGUA"/>
    <s v="ILO"/>
    <s v="ILO"/>
    <n v="0"/>
    <x v="0"/>
    <n v="0"/>
    <x v="0"/>
    <n v="0"/>
    <x v="0"/>
    <x v="0"/>
    <n v="0"/>
    <n v="0"/>
    <m/>
    <n v="0.30083333333333334"/>
    <n v="0.2175"/>
    <n v="7.6479999999999997"/>
    <n v="0"/>
    <n v="70"/>
    <s v="ESTIMADO"/>
    <m/>
  </r>
  <r>
    <s v="20"/>
    <x v="8"/>
    <s v="TASA"/>
    <s v="04782010"/>
    <s v="04782010"/>
    <x v="0"/>
    <m/>
    <m/>
    <m/>
    <m/>
    <m/>
    <m/>
    <n v="0"/>
    <m/>
    <m/>
    <m/>
    <m/>
    <m/>
    <x v="0"/>
    <s v="TASA04782010EL"/>
    <s v="Tecnol¢gica de Alimentos S.A."/>
    <x v="110"/>
    <x v="110"/>
    <s v="C.T. Ilo"/>
    <x v="469"/>
    <x v="0"/>
    <x v="0"/>
    <x v="340"/>
    <x v="0"/>
    <s v="Instalado"/>
    <s v="Operativo"/>
    <s v="Autoproductor"/>
    <x v="2"/>
    <x v="0"/>
    <x v="0"/>
    <x v="0"/>
    <s v="Privado"/>
    <s v="MOQUEGUA"/>
    <s v="MOQUEGUA"/>
    <s v="ILO"/>
    <s v="ILO"/>
    <n v="0"/>
    <x v="0"/>
    <n v="0"/>
    <x v="0"/>
    <n v="0"/>
    <x v="0"/>
    <x v="0"/>
    <n v="0"/>
    <n v="0"/>
    <m/>
    <n v="0.30083333333333334"/>
    <n v="0.2175"/>
    <n v="7.6479999999999997"/>
    <n v="0"/>
    <n v="70"/>
    <s v="ESTIMADO"/>
    <m/>
  </r>
  <r>
    <s v="20"/>
    <x v="9"/>
    <s v="TASA"/>
    <s v="04782010"/>
    <s v="04782010"/>
    <x v="0"/>
    <m/>
    <m/>
    <m/>
    <m/>
    <m/>
    <m/>
    <n v="0"/>
    <m/>
    <m/>
    <m/>
    <m/>
    <m/>
    <x v="0"/>
    <s v="TASA04782010EL"/>
    <s v="Tecnol¢gica de Alimentos S.A."/>
    <x v="110"/>
    <x v="110"/>
    <s v="C.T. Ilo"/>
    <x v="469"/>
    <x v="0"/>
    <x v="0"/>
    <x v="340"/>
    <x v="0"/>
    <s v="Instalado"/>
    <s v="Operativo"/>
    <s v="Autoproductor"/>
    <x v="2"/>
    <x v="0"/>
    <x v="0"/>
    <x v="0"/>
    <s v="Privado"/>
    <s v="MOQUEGUA"/>
    <s v="MOQUEGUA"/>
    <s v="ILO"/>
    <s v="ILO"/>
    <n v="0"/>
    <x v="0"/>
    <n v="0"/>
    <x v="0"/>
    <n v="0"/>
    <x v="0"/>
    <x v="0"/>
    <n v="0"/>
    <n v="0"/>
    <m/>
    <n v="0.30083333333333334"/>
    <n v="0.2175"/>
    <n v="7.6479999999999997"/>
    <n v="0"/>
    <n v="70"/>
    <s v="ESTIMADO"/>
    <m/>
  </r>
  <r>
    <s v="20"/>
    <x v="10"/>
    <s v="TASA"/>
    <s v="04782010"/>
    <s v="04782010"/>
    <x v="0"/>
    <m/>
    <m/>
    <m/>
    <m/>
    <m/>
    <m/>
    <n v="0"/>
    <m/>
    <m/>
    <m/>
    <m/>
    <m/>
    <x v="0"/>
    <s v="TASA04782010EL"/>
    <s v="Tecnol¢gica de Alimentos S.A."/>
    <x v="110"/>
    <x v="110"/>
    <s v="C.T. Ilo"/>
    <x v="469"/>
    <x v="0"/>
    <x v="0"/>
    <x v="340"/>
    <x v="0"/>
    <s v="Instalado"/>
    <s v="Operativo"/>
    <s v="Autoproductor"/>
    <x v="2"/>
    <x v="0"/>
    <x v="0"/>
    <x v="0"/>
    <s v="Privado"/>
    <s v="MOQUEGUA"/>
    <s v="MOQUEGUA"/>
    <s v="ILO"/>
    <s v="ILO"/>
    <n v="0"/>
    <x v="0"/>
    <n v="0"/>
    <x v="0"/>
    <n v="0"/>
    <x v="0"/>
    <x v="0"/>
    <n v="0"/>
    <n v="0"/>
    <m/>
    <n v="0.30083333333333334"/>
    <n v="0.2175"/>
    <n v="7.6479999999999997"/>
    <n v="0"/>
    <n v="70"/>
    <s v="ESTIMADO"/>
    <m/>
  </r>
  <r>
    <s v="20"/>
    <x v="11"/>
    <s v="TASA"/>
    <s v="04782010"/>
    <s v="04782010"/>
    <x v="0"/>
    <m/>
    <m/>
    <m/>
    <m/>
    <m/>
    <m/>
    <n v="0"/>
    <m/>
    <m/>
    <m/>
    <m/>
    <m/>
    <x v="0"/>
    <s v="TASA04782010EL"/>
    <s v="Tecnol¢gica de Alimentos S.A."/>
    <x v="110"/>
    <x v="110"/>
    <s v="C.T. Ilo"/>
    <x v="469"/>
    <x v="0"/>
    <x v="0"/>
    <x v="340"/>
    <x v="0"/>
    <s v="Instalado"/>
    <s v="Operativo"/>
    <s v="Autoproductor"/>
    <x v="2"/>
    <x v="0"/>
    <x v="0"/>
    <x v="0"/>
    <s v="Privado"/>
    <s v="MOQUEGUA"/>
    <s v="MOQUEGUA"/>
    <s v="ILO"/>
    <s v="ILO"/>
    <n v="0"/>
    <x v="0"/>
    <n v="0"/>
    <x v="0"/>
    <n v="0"/>
    <x v="0"/>
    <x v="0"/>
    <n v="0"/>
    <n v="0"/>
    <m/>
    <n v="0.30083333333333334"/>
    <n v="0.2175"/>
    <n v="7.6479999999999997"/>
    <n v="0"/>
    <n v="70"/>
    <s v="ESTIMADO"/>
    <m/>
  </r>
  <r>
    <s v="20"/>
    <x v="0"/>
    <s v="TASA"/>
    <s v="33136504"/>
    <s v="33136504"/>
    <x v="0"/>
    <m/>
    <m/>
    <m/>
    <m/>
    <m/>
    <m/>
    <n v="0"/>
    <m/>
    <m/>
    <m/>
    <m/>
    <m/>
    <x v="0"/>
    <s v="TASA33136504EL"/>
    <s v="Tecnol¢gica de Alimentos S.A."/>
    <x v="110"/>
    <x v="110"/>
    <s v="C.T. Malabrigo"/>
    <x v="446"/>
    <x v="0"/>
    <x v="0"/>
    <x v="340"/>
    <x v="0"/>
    <s v="Instalado"/>
    <s v="Operativo"/>
    <s v="Autoproductor"/>
    <x v="2"/>
    <x v="0"/>
    <x v="0"/>
    <x v="0"/>
    <s v="Privado"/>
    <s v="LA LIBERTAD"/>
    <s v="LA LIBERTAD"/>
    <s v="ASCOPE"/>
    <s v="RAZURI"/>
    <n v="0"/>
    <x v="0"/>
    <n v="0"/>
    <x v="0"/>
    <n v="0"/>
    <x v="0"/>
    <x v="0"/>
    <n v="0"/>
    <n v="0"/>
    <m/>
    <n v="0.2525"/>
    <n v="0.2508333333333333"/>
    <n v="7.6479999999999997"/>
    <n v="0"/>
    <n v="70"/>
    <s v="ESTIMADO"/>
    <m/>
  </r>
  <r>
    <s v="20"/>
    <x v="1"/>
    <s v="TASA"/>
    <s v="33136504"/>
    <s v="33136504"/>
    <x v="0"/>
    <m/>
    <m/>
    <m/>
    <m/>
    <m/>
    <m/>
    <n v="0"/>
    <m/>
    <m/>
    <m/>
    <m/>
    <m/>
    <x v="0"/>
    <s v="TASA33136504EL"/>
    <s v="Tecnol¢gica de Alimentos S.A."/>
    <x v="110"/>
    <x v="110"/>
    <s v="C.T. Malabrigo"/>
    <x v="446"/>
    <x v="0"/>
    <x v="0"/>
    <x v="340"/>
    <x v="0"/>
    <s v="Instalado"/>
    <s v="Operativo"/>
    <s v="Autoproductor"/>
    <x v="2"/>
    <x v="0"/>
    <x v="0"/>
    <x v="0"/>
    <s v="Privado"/>
    <s v="LA LIBERTAD"/>
    <s v="LA LIBERTAD"/>
    <s v="ASCOPE"/>
    <s v="RAZURI"/>
    <n v="0"/>
    <x v="0"/>
    <n v="0"/>
    <x v="0"/>
    <n v="0"/>
    <x v="0"/>
    <x v="0"/>
    <n v="0"/>
    <n v="0"/>
    <m/>
    <n v="0.2525"/>
    <n v="0.2508333333333333"/>
    <n v="7.6479999999999997"/>
    <n v="0"/>
    <n v="70"/>
    <s v="ESTIMADO"/>
    <m/>
  </r>
  <r>
    <s v="20"/>
    <x v="2"/>
    <s v="TASA"/>
    <s v="33136504"/>
    <s v="33136504"/>
    <x v="0"/>
    <m/>
    <m/>
    <m/>
    <m/>
    <m/>
    <m/>
    <n v="0"/>
    <m/>
    <m/>
    <m/>
    <m/>
    <m/>
    <x v="0"/>
    <s v="TASA33136504EL"/>
    <s v="Tecnol¢gica de Alimentos S.A."/>
    <x v="110"/>
    <x v="110"/>
    <s v="C.T. Malabrigo"/>
    <x v="446"/>
    <x v="0"/>
    <x v="0"/>
    <x v="340"/>
    <x v="0"/>
    <s v="Instalado"/>
    <s v="Operativo"/>
    <s v="Autoproductor"/>
    <x v="2"/>
    <x v="0"/>
    <x v="0"/>
    <x v="0"/>
    <s v="Privado"/>
    <s v="LA LIBERTAD"/>
    <s v="LA LIBERTAD"/>
    <s v="ASCOPE"/>
    <s v="RAZURI"/>
    <n v="0"/>
    <x v="0"/>
    <n v="0"/>
    <x v="0"/>
    <n v="0"/>
    <x v="0"/>
    <x v="0"/>
    <n v="0"/>
    <n v="0"/>
    <m/>
    <n v="0.2525"/>
    <n v="0.2508333333333333"/>
    <n v="7.6479999999999997"/>
    <n v="0"/>
    <n v="70"/>
    <s v="ESTIMADO"/>
    <m/>
  </r>
  <r>
    <s v="20"/>
    <x v="3"/>
    <s v="TASA"/>
    <s v="33136504"/>
    <s v="33136504"/>
    <x v="0"/>
    <m/>
    <m/>
    <m/>
    <m/>
    <m/>
    <m/>
    <n v="0"/>
    <m/>
    <m/>
    <m/>
    <m/>
    <m/>
    <x v="0"/>
    <s v="TASA33136504EL"/>
    <s v="Tecnol¢gica de Alimentos S.A."/>
    <x v="110"/>
    <x v="110"/>
    <s v="C.T. Malabrigo"/>
    <x v="446"/>
    <x v="0"/>
    <x v="0"/>
    <x v="340"/>
    <x v="0"/>
    <s v="Instalado"/>
    <s v="Operativo"/>
    <s v="Autoproductor"/>
    <x v="2"/>
    <x v="0"/>
    <x v="0"/>
    <x v="0"/>
    <s v="Privado"/>
    <s v="LA LIBERTAD"/>
    <s v="LA LIBERTAD"/>
    <s v="ASCOPE"/>
    <s v="RAZURI"/>
    <n v="0"/>
    <x v="0"/>
    <n v="0"/>
    <x v="0"/>
    <n v="0"/>
    <x v="0"/>
    <x v="0"/>
    <n v="0"/>
    <n v="0"/>
    <m/>
    <n v="0.2525"/>
    <n v="0.2508333333333333"/>
    <n v="7.6479999999999997"/>
    <n v="0"/>
    <n v="70"/>
    <s v="ESTIMADO"/>
    <m/>
  </r>
  <r>
    <s v="20"/>
    <x v="4"/>
    <s v="TASA"/>
    <s v="33136504"/>
    <s v="33136504"/>
    <x v="0"/>
    <m/>
    <m/>
    <m/>
    <m/>
    <m/>
    <m/>
    <n v="0"/>
    <m/>
    <m/>
    <m/>
    <m/>
    <m/>
    <x v="0"/>
    <s v="TASA33136504EL"/>
    <s v="Tecnol¢gica de Alimentos S.A."/>
    <x v="110"/>
    <x v="110"/>
    <s v="C.T. Malabrigo"/>
    <x v="446"/>
    <x v="0"/>
    <x v="0"/>
    <x v="340"/>
    <x v="0"/>
    <s v="Instalado"/>
    <s v="Operativo"/>
    <s v="Autoproductor"/>
    <x v="2"/>
    <x v="0"/>
    <x v="0"/>
    <x v="0"/>
    <s v="Privado"/>
    <s v="LA LIBERTAD"/>
    <s v="LA LIBERTAD"/>
    <s v="ASCOPE"/>
    <s v="RAZURI"/>
    <n v="0"/>
    <x v="0"/>
    <n v="0"/>
    <x v="0"/>
    <n v="0"/>
    <x v="0"/>
    <x v="0"/>
    <n v="0"/>
    <n v="0"/>
    <m/>
    <n v="0.2525"/>
    <n v="0.2508333333333333"/>
    <n v="7.6479999999999997"/>
    <n v="0"/>
    <n v="70"/>
    <s v="ESTIMADO"/>
    <m/>
  </r>
  <r>
    <s v="20"/>
    <x v="5"/>
    <s v="TASA"/>
    <s v="33136504"/>
    <s v="33136504"/>
    <x v="0"/>
    <m/>
    <m/>
    <m/>
    <m/>
    <m/>
    <m/>
    <n v="0"/>
    <m/>
    <m/>
    <m/>
    <m/>
    <m/>
    <x v="0"/>
    <s v="TASA33136504EL"/>
    <s v="Tecnol¢gica de Alimentos S.A."/>
    <x v="110"/>
    <x v="110"/>
    <s v="C.T. Malabrigo"/>
    <x v="446"/>
    <x v="0"/>
    <x v="0"/>
    <x v="340"/>
    <x v="0"/>
    <s v="Instalado"/>
    <s v="Operativo"/>
    <s v="Autoproductor"/>
    <x v="2"/>
    <x v="0"/>
    <x v="0"/>
    <x v="0"/>
    <s v="Privado"/>
    <s v="LA LIBERTAD"/>
    <s v="LA LIBERTAD"/>
    <s v="ASCOPE"/>
    <s v="RAZURI"/>
    <n v="0"/>
    <x v="0"/>
    <n v="0"/>
    <x v="0"/>
    <n v="0"/>
    <x v="0"/>
    <x v="0"/>
    <n v="0"/>
    <n v="0"/>
    <m/>
    <n v="0.2525"/>
    <n v="0.2508333333333333"/>
    <n v="7.6479999999999997"/>
    <n v="0"/>
    <n v="70"/>
    <s v="ESTIMADO"/>
    <m/>
  </r>
  <r>
    <s v="20"/>
    <x v="6"/>
    <s v="TASA"/>
    <s v="33136504"/>
    <s v="33136504"/>
    <x v="0"/>
    <m/>
    <m/>
    <m/>
    <m/>
    <m/>
    <m/>
    <n v="0"/>
    <m/>
    <m/>
    <m/>
    <m/>
    <m/>
    <x v="0"/>
    <s v="TASA33136504EL"/>
    <s v="Tecnol¢gica de Alimentos S.A."/>
    <x v="110"/>
    <x v="110"/>
    <s v="C.T. Malabrigo"/>
    <x v="446"/>
    <x v="0"/>
    <x v="0"/>
    <x v="340"/>
    <x v="0"/>
    <s v="Instalado"/>
    <s v="Operativo"/>
    <s v="Autoproductor"/>
    <x v="2"/>
    <x v="0"/>
    <x v="0"/>
    <x v="0"/>
    <s v="Privado"/>
    <s v="LA LIBERTAD"/>
    <s v="LA LIBERTAD"/>
    <s v="ASCOPE"/>
    <s v="RAZURI"/>
    <n v="0"/>
    <x v="0"/>
    <n v="0"/>
    <x v="0"/>
    <n v="0"/>
    <x v="0"/>
    <x v="0"/>
    <n v="0"/>
    <n v="0"/>
    <m/>
    <n v="0.2525"/>
    <n v="0.2508333333333333"/>
    <n v="7.6479999999999997"/>
    <n v="0"/>
    <n v="70"/>
    <s v="ESTIMADO"/>
    <m/>
  </r>
  <r>
    <s v="20"/>
    <x v="7"/>
    <s v="TASA"/>
    <s v="33136504"/>
    <s v="33136504"/>
    <x v="0"/>
    <m/>
    <m/>
    <m/>
    <m/>
    <m/>
    <m/>
    <n v="0"/>
    <m/>
    <m/>
    <m/>
    <m/>
    <m/>
    <x v="0"/>
    <s v="TASA33136504EL"/>
    <s v="Tecnol¢gica de Alimentos S.A."/>
    <x v="110"/>
    <x v="110"/>
    <s v="C.T. Malabrigo"/>
    <x v="446"/>
    <x v="0"/>
    <x v="0"/>
    <x v="340"/>
    <x v="0"/>
    <s v="Instalado"/>
    <s v="Operativo"/>
    <s v="Autoproductor"/>
    <x v="2"/>
    <x v="0"/>
    <x v="0"/>
    <x v="0"/>
    <s v="Privado"/>
    <s v="LA LIBERTAD"/>
    <s v="LA LIBERTAD"/>
    <s v="ASCOPE"/>
    <s v="RAZURI"/>
    <n v="0"/>
    <x v="0"/>
    <n v="0"/>
    <x v="0"/>
    <n v="0"/>
    <x v="0"/>
    <x v="0"/>
    <n v="0"/>
    <n v="0"/>
    <m/>
    <n v="0.2525"/>
    <n v="0.2508333333333333"/>
    <n v="7.6479999999999997"/>
    <n v="0"/>
    <n v="70"/>
    <s v="ESTIMADO"/>
    <m/>
  </r>
  <r>
    <s v="20"/>
    <x v="8"/>
    <s v="TASA"/>
    <s v="33136504"/>
    <s v="33136504"/>
    <x v="0"/>
    <m/>
    <m/>
    <m/>
    <m/>
    <m/>
    <m/>
    <n v="0"/>
    <m/>
    <m/>
    <m/>
    <m/>
    <m/>
    <x v="0"/>
    <s v="TASA33136504EL"/>
    <s v="Tecnol¢gica de Alimentos S.A."/>
    <x v="110"/>
    <x v="110"/>
    <s v="C.T. Malabrigo"/>
    <x v="446"/>
    <x v="0"/>
    <x v="0"/>
    <x v="340"/>
    <x v="0"/>
    <s v="Instalado"/>
    <s v="Operativo"/>
    <s v="Autoproductor"/>
    <x v="2"/>
    <x v="0"/>
    <x v="0"/>
    <x v="0"/>
    <s v="Privado"/>
    <s v="LA LIBERTAD"/>
    <s v="LA LIBERTAD"/>
    <s v="ASCOPE"/>
    <s v="RAZURI"/>
    <n v="0"/>
    <x v="0"/>
    <n v="0"/>
    <x v="0"/>
    <n v="0"/>
    <x v="0"/>
    <x v="0"/>
    <n v="0"/>
    <n v="0"/>
    <m/>
    <n v="0.2525"/>
    <n v="0.2508333333333333"/>
    <n v="7.6479999999999997"/>
    <n v="0"/>
    <n v="70"/>
    <s v="ESTIMADO"/>
    <m/>
  </r>
  <r>
    <s v="20"/>
    <x v="9"/>
    <s v="TASA"/>
    <s v="33136504"/>
    <s v="33136504"/>
    <x v="0"/>
    <m/>
    <m/>
    <m/>
    <m/>
    <m/>
    <m/>
    <n v="0"/>
    <m/>
    <m/>
    <m/>
    <m/>
    <m/>
    <x v="0"/>
    <s v="TASA33136504EL"/>
    <s v="Tecnol¢gica de Alimentos S.A."/>
    <x v="110"/>
    <x v="110"/>
    <s v="C.T. Malabrigo"/>
    <x v="446"/>
    <x v="0"/>
    <x v="0"/>
    <x v="340"/>
    <x v="0"/>
    <s v="Instalado"/>
    <s v="Operativo"/>
    <s v="Autoproductor"/>
    <x v="2"/>
    <x v="0"/>
    <x v="0"/>
    <x v="0"/>
    <s v="Privado"/>
    <s v="LA LIBERTAD"/>
    <s v="LA LIBERTAD"/>
    <s v="ASCOPE"/>
    <s v="RAZURI"/>
    <n v="0"/>
    <x v="0"/>
    <n v="0"/>
    <x v="0"/>
    <n v="0"/>
    <x v="0"/>
    <x v="0"/>
    <n v="0"/>
    <n v="0"/>
    <m/>
    <n v="0.2525"/>
    <n v="0.2508333333333333"/>
    <n v="7.6479999999999997"/>
    <n v="0"/>
    <n v="70"/>
    <s v="ESTIMADO"/>
    <m/>
  </r>
  <r>
    <s v="20"/>
    <x v="10"/>
    <s v="TASA"/>
    <s v="33136504"/>
    <s v="33136504"/>
    <x v="0"/>
    <m/>
    <m/>
    <m/>
    <m/>
    <m/>
    <m/>
    <n v="0"/>
    <m/>
    <m/>
    <m/>
    <m/>
    <m/>
    <x v="0"/>
    <s v="TASA33136504EL"/>
    <s v="Tecnol¢gica de Alimentos S.A."/>
    <x v="110"/>
    <x v="110"/>
    <s v="C.T. Malabrigo"/>
    <x v="446"/>
    <x v="0"/>
    <x v="0"/>
    <x v="340"/>
    <x v="0"/>
    <s v="Instalado"/>
    <s v="Operativo"/>
    <s v="Autoproductor"/>
    <x v="2"/>
    <x v="0"/>
    <x v="0"/>
    <x v="0"/>
    <s v="Privado"/>
    <s v="LA LIBERTAD"/>
    <s v="LA LIBERTAD"/>
    <s v="ASCOPE"/>
    <s v="RAZURI"/>
    <n v="0"/>
    <x v="0"/>
    <n v="0"/>
    <x v="0"/>
    <n v="0"/>
    <x v="0"/>
    <x v="0"/>
    <n v="0"/>
    <n v="0"/>
    <m/>
    <n v="0.2525"/>
    <n v="0.2508333333333333"/>
    <n v="7.6479999999999997"/>
    <n v="0"/>
    <n v="70"/>
    <s v="ESTIMADO"/>
    <m/>
  </r>
  <r>
    <s v="20"/>
    <x v="11"/>
    <s v="TASA"/>
    <s v="33136504"/>
    <s v="33136504"/>
    <x v="0"/>
    <m/>
    <m/>
    <m/>
    <m/>
    <m/>
    <m/>
    <n v="0"/>
    <m/>
    <m/>
    <m/>
    <m/>
    <m/>
    <x v="0"/>
    <s v="TASA33136504EL"/>
    <s v="Tecnol¢gica de Alimentos S.A."/>
    <x v="110"/>
    <x v="110"/>
    <s v="C.T. Malabrigo"/>
    <x v="446"/>
    <x v="0"/>
    <x v="0"/>
    <x v="340"/>
    <x v="0"/>
    <s v="Instalado"/>
    <s v="Operativo"/>
    <s v="Autoproductor"/>
    <x v="2"/>
    <x v="0"/>
    <x v="0"/>
    <x v="0"/>
    <s v="Privado"/>
    <s v="LA LIBERTAD"/>
    <s v="LA LIBERTAD"/>
    <s v="ASCOPE"/>
    <s v="RAZURI"/>
    <n v="0"/>
    <x v="0"/>
    <n v="0"/>
    <x v="0"/>
    <n v="0"/>
    <x v="0"/>
    <x v="0"/>
    <n v="0"/>
    <n v="0"/>
    <m/>
    <n v="0.2525"/>
    <n v="0.2508333333333333"/>
    <n v="7.6479999999999997"/>
    <n v="0"/>
    <n v="70"/>
    <s v="ESTIMADO"/>
    <m/>
  </r>
  <r>
    <s v="20"/>
    <x v="0"/>
    <s v="TASA"/>
    <s v="53020612"/>
    <s v="53020612"/>
    <x v="0"/>
    <m/>
    <m/>
    <m/>
    <m/>
    <m/>
    <m/>
    <n v="0"/>
    <m/>
    <m/>
    <m/>
    <m/>
    <m/>
    <x v="0"/>
    <s v="TASA53020612EL"/>
    <s v="Tecnol¢gica de Alimentos S.A."/>
    <x v="110"/>
    <x v="110"/>
    <s v="C.T. Matarani"/>
    <x v="470"/>
    <x v="0"/>
    <x v="0"/>
    <x v="340"/>
    <x v="0"/>
    <s v="Instalado"/>
    <s v="Inoperativo"/>
    <s v="Autoproductor"/>
    <x v="2"/>
    <x v="0"/>
    <x v="0"/>
    <x v="0"/>
    <s v="Privado"/>
    <s v="AREQUIPA"/>
    <s v="AREQUIPA"/>
    <s v="ISLAY"/>
    <s v="ISLAY"/>
    <n v="0"/>
    <x v="0"/>
    <n v="0"/>
    <x v="0"/>
    <n v="0"/>
    <x v="0"/>
    <x v="0"/>
    <n v="0"/>
    <n v="0"/>
    <m/>
    <n v="0.29166666666666669"/>
    <n v="0.28750000000000003"/>
    <n v="7.6479999999999997"/>
    <n v="0"/>
    <n v="70"/>
    <s v="ESTIMADO"/>
    <m/>
  </r>
  <r>
    <s v="20"/>
    <x v="1"/>
    <s v="TASA"/>
    <s v="53020612"/>
    <s v="53020612"/>
    <x v="0"/>
    <m/>
    <m/>
    <m/>
    <m/>
    <m/>
    <m/>
    <n v="0"/>
    <m/>
    <m/>
    <m/>
    <m/>
    <m/>
    <x v="0"/>
    <s v="TASA53020612EL"/>
    <s v="Tecnol¢gica de Alimentos S.A."/>
    <x v="110"/>
    <x v="110"/>
    <s v="C.T. Matarani"/>
    <x v="470"/>
    <x v="0"/>
    <x v="0"/>
    <x v="340"/>
    <x v="0"/>
    <s v="Instalado"/>
    <s v="Inoperativo"/>
    <s v="Autoproductor"/>
    <x v="2"/>
    <x v="0"/>
    <x v="0"/>
    <x v="0"/>
    <s v="Privado"/>
    <s v="AREQUIPA"/>
    <s v="AREQUIPA"/>
    <s v="ISLAY"/>
    <s v="ISLAY"/>
    <n v="0"/>
    <x v="0"/>
    <n v="0"/>
    <x v="0"/>
    <n v="0"/>
    <x v="0"/>
    <x v="0"/>
    <n v="0"/>
    <n v="0"/>
    <m/>
    <n v="0.29166666666666669"/>
    <n v="0.28750000000000003"/>
    <n v="7.6479999999999997"/>
    <n v="0"/>
    <n v="70"/>
    <s v="ESTIMADO"/>
    <m/>
  </r>
  <r>
    <s v="20"/>
    <x v="2"/>
    <s v="TASA"/>
    <s v="53020612"/>
    <s v="53020612"/>
    <x v="0"/>
    <m/>
    <m/>
    <m/>
    <m/>
    <m/>
    <m/>
    <n v="0"/>
    <m/>
    <m/>
    <m/>
    <m/>
    <m/>
    <x v="0"/>
    <s v="TASA53020612EL"/>
    <s v="Tecnol¢gica de Alimentos S.A."/>
    <x v="110"/>
    <x v="110"/>
    <s v="C.T. Matarani"/>
    <x v="470"/>
    <x v="0"/>
    <x v="0"/>
    <x v="340"/>
    <x v="0"/>
    <s v="Instalado"/>
    <s v="Inoperativo"/>
    <s v="Autoproductor"/>
    <x v="2"/>
    <x v="0"/>
    <x v="0"/>
    <x v="0"/>
    <s v="Privado"/>
    <s v="AREQUIPA"/>
    <s v="AREQUIPA"/>
    <s v="ISLAY"/>
    <s v="ISLAY"/>
    <n v="0"/>
    <x v="0"/>
    <n v="0"/>
    <x v="0"/>
    <n v="0"/>
    <x v="0"/>
    <x v="0"/>
    <n v="0"/>
    <n v="0"/>
    <m/>
    <n v="0.29166666666666669"/>
    <n v="0.28750000000000003"/>
    <n v="7.6479999999999997"/>
    <n v="0"/>
    <n v="70"/>
    <s v="ESTIMADO"/>
    <m/>
  </r>
  <r>
    <s v="20"/>
    <x v="3"/>
    <s v="TASA"/>
    <s v="53020612"/>
    <s v="53020612"/>
    <x v="0"/>
    <m/>
    <m/>
    <m/>
    <m/>
    <m/>
    <m/>
    <n v="0"/>
    <m/>
    <m/>
    <m/>
    <m/>
    <m/>
    <x v="0"/>
    <s v="TASA53020612EL"/>
    <s v="Tecnol¢gica de Alimentos S.A."/>
    <x v="110"/>
    <x v="110"/>
    <s v="C.T. Matarani"/>
    <x v="470"/>
    <x v="0"/>
    <x v="0"/>
    <x v="340"/>
    <x v="0"/>
    <s v="Instalado"/>
    <s v="Inoperativo"/>
    <s v="Autoproductor"/>
    <x v="2"/>
    <x v="0"/>
    <x v="0"/>
    <x v="0"/>
    <s v="Privado"/>
    <s v="AREQUIPA"/>
    <s v="AREQUIPA"/>
    <s v="ISLAY"/>
    <s v="ISLAY"/>
    <n v="0"/>
    <x v="0"/>
    <n v="0"/>
    <x v="0"/>
    <n v="0"/>
    <x v="0"/>
    <x v="0"/>
    <n v="0"/>
    <n v="0"/>
    <m/>
    <n v="0.29166666666666669"/>
    <n v="0.28750000000000003"/>
    <n v="7.6479999999999997"/>
    <n v="0"/>
    <n v="70"/>
    <s v="ESTIMADO"/>
    <m/>
  </r>
  <r>
    <s v="20"/>
    <x v="4"/>
    <s v="TASA"/>
    <s v="53020612"/>
    <s v="53020612"/>
    <x v="0"/>
    <m/>
    <m/>
    <m/>
    <m/>
    <m/>
    <m/>
    <n v="0"/>
    <m/>
    <m/>
    <m/>
    <m/>
    <m/>
    <x v="0"/>
    <s v="TASA53020612EL"/>
    <s v="Tecnol¢gica de Alimentos S.A."/>
    <x v="110"/>
    <x v="110"/>
    <s v="C.T. Matarani"/>
    <x v="470"/>
    <x v="0"/>
    <x v="0"/>
    <x v="340"/>
    <x v="0"/>
    <s v="Instalado"/>
    <s v="Inoperativo"/>
    <s v="Autoproductor"/>
    <x v="2"/>
    <x v="0"/>
    <x v="0"/>
    <x v="0"/>
    <s v="Privado"/>
    <s v="AREQUIPA"/>
    <s v="AREQUIPA"/>
    <s v="ISLAY"/>
    <s v="ISLAY"/>
    <n v="0"/>
    <x v="0"/>
    <n v="0"/>
    <x v="0"/>
    <n v="0"/>
    <x v="0"/>
    <x v="0"/>
    <n v="0"/>
    <n v="0"/>
    <m/>
    <n v="0.29166666666666669"/>
    <n v="0.28750000000000003"/>
    <n v="7.6479999999999997"/>
    <n v="0"/>
    <n v="70"/>
    <s v="ESTIMADO"/>
    <m/>
  </r>
  <r>
    <s v="20"/>
    <x v="5"/>
    <s v="TASA"/>
    <s v="53020612"/>
    <s v="53020612"/>
    <x v="0"/>
    <m/>
    <m/>
    <m/>
    <m/>
    <m/>
    <m/>
    <n v="0"/>
    <m/>
    <m/>
    <m/>
    <m/>
    <m/>
    <x v="0"/>
    <s v="TASA53020612EL"/>
    <s v="Tecnol¢gica de Alimentos S.A."/>
    <x v="110"/>
    <x v="110"/>
    <s v="C.T. Matarani"/>
    <x v="470"/>
    <x v="0"/>
    <x v="0"/>
    <x v="340"/>
    <x v="0"/>
    <s v="Instalado"/>
    <s v="Inoperativo"/>
    <s v="Autoproductor"/>
    <x v="2"/>
    <x v="0"/>
    <x v="0"/>
    <x v="0"/>
    <s v="Privado"/>
    <s v="AREQUIPA"/>
    <s v="AREQUIPA"/>
    <s v="ISLAY"/>
    <s v="ISLAY"/>
    <n v="0"/>
    <x v="0"/>
    <n v="0"/>
    <x v="0"/>
    <n v="0"/>
    <x v="0"/>
    <x v="0"/>
    <n v="0"/>
    <n v="0"/>
    <m/>
    <n v="0.29166666666666669"/>
    <n v="0.28750000000000003"/>
    <n v="7.6479999999999997"/>
    <n v="0"/>
    <n v="70"/>
    <s v="ESTIMADO"/>
    <m/>
  </r>
  <r>
    <s v="20"/>
    <x v="6"/>
    <s v="TASA"/>
    <s v="53020612"/>
    <s v="53020612"/>
    <x v="0"/>
    <m/>
    <m/>
    <m/>
    <m/>
    <m/>
    <m/>
    <n v="0"/>
    <m/>
    <m/>
    <m/>
    <m/>
    <m/>
    <x v="0"/>
    <s v="TASA53020612EL"/>
    <s v="Tecnol¢gica de Alimentos S.A."/>
    <x v="110"/>
    <x v="110"/>
    <s v="C.T. Matarani"/>
    <x v="470"/>
    <x v="0"/>
    <x v="0"/>
    <x v="340"/>
    <x v="0"/>
    <s v="Instalado"/>
    <s v="Inoperativo"/>
    <s v="Autoproductor"/>
    <x v="2"/>
    <x v="0"/>
    <x v="0"/>
    <x v="0"/>
    <s v="Privado"/>
    <s v="AREQUIPA"/>
    <s v="AREQUIPA"/>
    <s v="ISLAY"/>
    <s v="ISLAY"/>
    <n v="0"/>
    <x v="0"/>
    <n v="0"/>
    <x v="0"/>
    <n v="0"/>
    <x v="0"/>
    <x v="0"/>
    <n v="0"/>
    <n v="0"/>
    <m/>
    <n v="0.29166666666666669"/>
    <n v="0.28750000000000003"/>
    <n v="7.6479999999999997"/>
    <n v="0"/>
    <n v="70"/>
    <s v="ESTIMADO"/>
    <m/>
  </r>
  <r>
    <s v="20"/>
    <x v="7"/>
    <s v="TASA"/>
    <s v="53020612"/>
    <s v="53020612"/>
    <x v="0"/>
    <m/>
    <m/>
    <m/>
    <m/>
    <m/>
    <m/>
    <n v="0"/>
    <m/>
    <m/>
    <m/>
    <m/>
    <m/>
    <x v="0"/>
    <s v="TASA53020612EL"/>
    <s v="Tecnol¢gica de Alimentos S.A."/>
    <x v="110"/>
    <x v="110"/>
    <s v="C.T. Matarani"/>
    <x v="470"/>
    <x v="0"/>
    <x v="0"/>
    <x v="340"/>
    <x v="0"/>
    <s v="Instalado"/>
    <s v="Inoperativo"/>
    <s v="Autoproductor"/>
    <x v="2"/>
    <x v="0"/>
    <x v="0"/>
    <x v="0"/>
    <s v="Privado"/>
    <s v="AREQUIPA"/>
    <s v="AREQUIPA"/>
    <s v="ISLAY"/>
    <s v="ISLAY"/>
    <n v="0"/>
    <x v="0"/>
    <n v="0"/>
    <x v="0"/>
    <n v="0"/>
    <x v="0"/>
    <x v="0"/>
    <n v="0"/>
    <n v="0"/>
    <m/>
    <n v="0.29166666666666669"/>
    <n v="0.28750000000000003"/>
    <n v="7.6479999999999997"/>
    <n v="0"/>
    <n v="70"/>
    <s v="ESTIMADO"/>
    <m/>
  </r>
  <r>
    <s v="20"/>
    <x v="8"/>
    <s v="TASA"/>
    <s v="53020612"/>
    <s v="53020612"/>
    <x v="0"/>
    <m/>
    <m/>
    <m/>
    <m/>
    <m/>
    <m/>
    <n v="0"/>
    <m/>
    <m/>
    <m/>
    <m/>
    <m/>
    <x v="0"/>
    <s v="TASA53020612EL"/>
    <s v="Tecnol¢gica de Alimentos S.A."/>
    <x v="110"/>
    <x v="110"/>
    <s v="C.T. Matarani"/>
    <x v="470"/>
    <x v="0"/>
    <x v="0"/>
    <x v="340"/>
    <x v="0"/>
    <s v="Instalado"/>
    <s v="Inoperativo"/>
    <s v="Autoproductor"/>
    <x v="2"/>
    <x v="0"/>
    <x v="0"/>
    <x v="0"/>
    <s v="Privado"/>
    <s v="AREQUIPA"/>
    <s v="AREQUIPA"/>
    <s v="ISLAY"/>
    <s v="ISLAY"/>
    <n v="0"/>
    <x v="0"/>
    <n v="0"/>
    <x v="0"/>
    <n v="0"/>
    <x v="0"/>
    <x v="0"/>
    <n v="0"/>
    <n v="0"/>
    <m/>
    <n v="0.29166666666666669"/>
    <n v="0.28750000000000003"/>
    <n v="7.6479999999999997"/>
    <n v="0"/>
    <n v="70"/>
    <s v="ESTIMADO"/>
    <m/>
  </r>
  <r>
    <s v="20"/>
    <x v="9"/>
    <s v="TASA"/>
    <s v="53020612"/>
    <s v="53020612"/>
    <x v="0"/>
    <m/>
    <m/>
    <m/>
    <m/>
    <m/>
    <m/>
    <n v="0"/>
    <m/>
    <m/>
    <m/>
    <m/>
    <m/>
    <x v="0"/>
    <s v="TASA53020612EL"/>
    <s v="Tecnol¢gica de Alimentos S.A."/>
    <x v="110"/>
    <x v="110"/>
    <s v="C.T. Matarani"/>
    <x v="470"/>
    <x v="0"/>
    <x v="0"/>
    <x v="340"/>
    <x v="0"/>
    <s v="Instalado"/>
    <s v="Inoperativo"/>
    <s v="Autoproductor"/>
    <x v="2"/>
    <x v="0"/>
    <x v="0"/>
    <x v="0"/>
    <s v="Privado"/>
    <s v="AREQUIPA"/>
    <s v="AREQUIPA"/>
    <s v="ISLAY"/>
    <s v="ISLAY"/>
    <n v="0"/>
    <x v="0"/>
    <n v="0"/>
    <x v="0"/>
    <n v="0"/>
    <x v="0"/>
    <x v="0"/>
    <n v="0"/>
    <n v="0"/>
    <m/>
    <n v="0.29166666666666669"/>
    <n v="0.28750000000000003"/>
    <n v="7.6479999999999997"/>
    <n v="0"/>
    <n v="70"/>
    <s v="ESTIMADO"/>
    <m/>
  </r>
  <r>
    <s v="20"/>
    <x v="10"/>
    <s v="TASA"/>
    <s v="53020612"/>
    <s v="53020612"/>
    <x v="0"/>
    <m/>
    <m/>
    <m/>
    <m/>
    <m/>
    <m/>
    <n v="0"/>
    <m/>
    <m/>
    <m/>
    <m/>
    <m/>
    <x v="0"/>
    <s v="TASA53020612EL"/>
    <s v="Tecnol¢gica de Alimentos S.A."/>
    <x v="110"/>
    <x v="110"/>
    <s v="C.T. Matarani"/>
    <x v="470"/>
    <x v="0"/>
    <x v="0"/>
    <x v="340"/>
    <x v="0"/>
    <s v="Instalado"/>
    <s v="Inoperativo"/>
    <s v="Autoproductor"/>
    <x v="2"/>
    <x v="0"/>
    <x v="0"/>
    <x v="0"/>
    <s v="Privado"/>
    <s v="AREQUIPA"/>
    <s v="AREQUIPA"/>
    <s v="ISLAY"/>
    <s v="ISLAY"/>
    <n v="0"/>
    <x v="0"/>
    <n v="0"/>
    <x v="0"/>
    <n v="0"/>
    <x v="0"/>
    <x v="0"/>
    <n v="0"/>
    <n v="0"/>
    <m/>
    <n v="0.29166666666666669"/>
    <n v="0.28750000000000003"/>
    <n v="7.6479999999999997"/>
    <n v="0"/>
    <n v="70"/>
    <s v="ESTIMADO"/>
    <m/>
  </r>
  <r>
    <s v="20"/>
    <x v="11"/>
    <s v="TASA"/>
    <s v="53020612"/>
    <s v="53020612"/>
    <x v="0"/>
    <m/>
    <m/>
    <m/>
    <m/>
    <m/>
    <m/>
    <n v="0"/>
    <m/>
    <m/>
    <m/>
    <m/>
    <m/>
    <x v="0"/>
    <s v="TASA53020612EL"/>
    <s v="Tecnol¢gica de Alimentos S.A."/>
    <x v="110"/>
    <x v="110"/>
    <s v="C.T. Matarani"/>
    <x v="470"/>
    <x v="0"/>
    <x v="0"/>
    <x v="340"/>
    <x v="0"/>
    <s v="Instalado"/>
    <s v="Inoperativo"/>
    <s v="Autoproductor"/>
    <x v="2"/>
    <x v="0"/>
    <x v="0"/>
    <x v="0"/>
    <s v="Privado"/>
    <s v="AREQUIPA"/>
    <s v="AREQUIPA"/>
    <s v="ISLAY"/>
    <s v="ISLAY"/>
    <n v="0"/>
    <x v="0"/>
    <n v="0"/>
    <x v="0"/>
    <n v="0"/>
    <x v="0"/>
    <x v="0"/>
    <n v="0"/>
    <n v="0"/>
    <m/>
    <n v="0.29166666666666669"/>
    <n v="0.28750000000000003"/>
    <n v="7.6479999999999997"/>
    <n v="0"/>
    <n v="70"/>
    <s v="ESTIMADO"/>
    <m/>
  </r>
  <r>
    <s v="20"/>
    <x v="0"/>
    <s v="TASA"/>
    <s v="33056895"/>
    <s v="33056895"/>
    <x v="0"/>
    <m/>
    <m/>
    <m/>
    <m/>
    <m/>
    <m/>
    <n v="0"/>
    <m/>
    <m/>
    <m/>
    <m/>
    <m/>
    <x v="0"/>
    <s v="TASA33056895EL"/>
    <s v="Tecnol¢gica de Alimentos S.A."/>
    <x v="110"/>
    <x v="110"/>
    <s v="C.T. Paita"/>
    <x v="471"/>
    <x v="0"/>
    <x v="0"/>
    <x v="340"/>
    <x v="0"/>
    <s v="Instalado"/>
    <s v="Operativo"/>
    <s v="Autoproductor"/>
    <x v="2"/>
    <x v="0"/>
    <x v="0"/>
    <x v="0"/>
    <s v="Privado"/>
    <s v="PIURA"/>
    <s v="PIURA"/>
    <s v="PAITA"/>
    <s v="PAITA"/>
    <n v="0"/>
    <x v="0"/>
    <n v="0"/>
    <x v="0"/>
    <n v="0"/>
    <x v="0"/>
    <x v="0"/>
    <n v="0"/>
    <n v="0"/>
    <m/>
    <n v="0.17666666666666667"/>
    <n v="0.17500000000000002"/>
    <n v="7.6479999999999997"/>
    <n v="0"/>
    <n v="70"/>
    <s v="ESTIMADO"/>
    <m/>
  </r>
  <r>
    <s v="20"/>
    <x v="1"/>
    <s v="TASA"/>
    <s v="33056895"/>
    <s v="33056895"/>
    <x v="0"/>
    <m/>
    <m/>
    <m/>
    <m/>
    <m/>
    <m/>
    <n v="0"/>
    <m/>
    <m/>
    <m/>
    <m/>
    <m/>
    <x v="0"/>
    <s v="TASA33056895EL"/>
    <s v="Tecnol¢gica de Alimentos S.A."/>
    <x v="110"/>
    <x v="110"/>
    <s v="C.T. Paita"/>
    <x v="471"/>
    <x v="0"/>
    <x v="0"/>
    <x v="340"/>
    <x v="0"/>
    <s v="Instalado"/>
    <s v="Operativo"/>
    <s v="Autoproductor"/>
    <x v="2"/>
    <x v="0"/>
    <x v="0"/>
    <x v="0"/>
    <s v="Privado"/>
    <s v="PIURA"/>
    <s v="PIURA"/>
    <s v="PAITA"/>
    <s v="PAITA"/>
    <n v="0"/>
    <x v="0"/>
    <n v="0"/>
    <x v="0"/>
    <n v="0"/>
    <x v="0"/>
    <x v="0"/>
    <n v="0"/>
    <n v="0"/>
    <m/>
    <n v="0.17666666666666667"/>
    <n v="0.17500000000000002"/>
    <n v="7.6479999999999997"/>
    <n v="0"/>
    <n v="70"/>
    <s v="ESTIMADO"/>
    <m/>
  </r>
  <r>
    <s v="20"/>
    <x v="2"/>
    <s v="TASA"/>
    <s v="33056895"/>
    <s v="33056895"/>
    <x v="0"/>
    <m/>
    <m/>
    <m/>
    <m/>
    <m/>
    <m/>
    <n v="0"/>
    <m/>
    <m/>
    <m/>
    <m/>
    <m/>
    <x v="0"/>
    <s v="TASA33056895EL"/>
    <s v="Tecnol¢gica de Alimentos S.A."/>
    <x v="110"/>
    <x v="110"/>
    <s v="C.T. Paita"/>
    <x v="471"/>
    <x v="0"/>
    <x v="0"/>
    <x v="340"/>
    <x v="0"/>
    <s v="Instalado"/>
    <s v="Operativo"/>
    <s v="Autoproductor"/>
    <x v="2"/>
    <x v="0"/>
    <x v="0"/>
    <x v="0"/>
    <s v="Privado"/>
    <s v="PIURA"/>
    <s v="PIURA"/>
    <s v="PAITA"/>
    <s v="PAITA"/>
    <n v="0"/>
    <x v="0"/>
    <n v="0"/>
    <x v="0"/>
    <n v="0"/>
    <x v="0"/>
    <x v="0"/>
    <n v="0"/>
    <n v="0"/>
    <m/>
    <n v="0.17666666666666667"/>
    <n v="0.17500000000000002"/>
    <n v="7.6479999999999997"/>
    <n v="0"/>
    <n v="70"/>
    <s v="ESTIMADO"/>
    <m/>
  </r>
  <r>
    <s v="20"/>
    <x v="3"/>
    <s v="TASA"/>
    <s v="33056895"/>
    <s v="33056895"/>
    <x v="0"/>
    <m/>
    <m/>
    <m/>
    <m/>
    <m/>
    <m/>
    <n v="0"/>
    <m/>
    <m/>
    <m/>
    <m/>
    <m/>
    <x v="0"/>
    <s v="TASA33056895EL"/>
    <s v="Tecnol¢gica de Alimentos S.A."/>
    <x v="110"/>
    <x v="110"/>
    <s v="C.T. Paita"/>
    <x v="471"/>
    <x v="0"/>
    <x v="0"/>
    <x v="340"/>
    <x v="0"/>
    <s v="Instalado"/>
    <s v="Operativo"/>
    <s v="Autoproductor"/>
    <x v="2"/>
    <x v="0"/>
    <x v="0"/>
    <x v="0"/>
    <s v="Privado"/>
    <s v="PIURA"/>
    <s v="PIURA"/>
    <s v="PAITA"/>
    <s v="PAITA"/>
    <n v="0"/>
    <x v="0"/>
    <n v="0"/>
    <x v="0"/>
    <n v="0"/>
    <x v="0"/>
    <x v="0"/>
    <n v="0"/>
    <n v="0"/>
    <m/>
    <n v="0.17666666666666667"/>
    <n v="0.17500000000000002"/>
    <n v="7.6479999999999997"/>
    <n v="0"/>
    <n v="70"/>
    <s v="ESTIMADO"/>
    <m/>
  </r>
  <r>
    <s v="20"/>
    <x v="4"/>
    <s v="TASA"/>
    <s v="33056895"/>
    <s v="33056895"/>
    <x v="0"/>
    <m/>
    <m/>
    <m/>
    <m/>
    <m/>
    <m/>
    <n v="0"/>
    <m/>
    <m/>
    <m/>
    <m/>
    <m/>
    <x v="0"/>
    <s v="TASA33056895EL"/>
    <s v="Tecnol¢gica de Alimentos S.A."/>
    <x v="110"/>
    <x v="110"/>
    <s v="C.T. Paita"/>
    <x v="471"/>
    <x v="0"/>
    <x v="0"/>
    <x v="340"/>
    <x v="0"/>
    <s v="Instalado"/>
    <s v="Operativo"/>
    <s v="Autoproductor"/>
    <x v="2"/>
    <x v="0"/>
    <x v="0"/>
    <x v="0"/>
    <s v="Privado"/>
    <s v="PIURA"/>
    <s v="PIURA"/>
    <s v="PAITA"/>
    <s v="PAITA"/>
    <n v="0"/>
    <x v="0"/>
    <n v="0"/>
    <x v="0"/>
    <n v="0"/>
    <x v="0"/>
    <x v="0"/>
    <n v="0"/>
    <n v="0"/>
    <m/>
    <n v="0.17666666666666667"/>
    <n v="0.17500000000000002"/>
    <n v="7.6479999999999997"/>
    <n v="0"/>
    <n v="70"/>
    <s v="ESTIMADO"/>
    <m/>
  </r>
  <r>
    <s v="20"/>
    <x v="5"/>
    <s v="TASA"/>
    <s v="33056895"/>
    <s v="33056895"/>
    <x v="0"/>
    <m/>
    <m/>
    <m/>
    <m/>
    <m/>
    <m/>
    <n v="0"/>
    <m/>
    <m/>
    <m/>
    <m/>
    <m/>
    <x v="0"/>
    <s v="TASA33056895EL"/>
    <s v="Tecnol¢gica de Alimentos S.A."/>
    <x v="110"/>
    <x v="110"/>
    <s v="C.T. Paita"/>
    <x v="471"/>
    <x v="0"/>
    <x v="0"/>
    <x v="340"/>
    <x v="0"/>
    <s v="Instalado"/>
    <s v="Operativo"/>
    <s v="Autoproductor"/>
    <x v="2"/>
    <x v="0"/>
    <x v="0"/>
    <x v="0"/>
    <s v="Privado"/>
    <s v="PIURA"/>
    <s v="PIURA"/>
    <s v="PAITA"/>
    <s v="PAITA"/>
    <n v="0"/>
    <x v="0"/>
    <n v="0"/>
    <x v="0"/>
    <n v="0"/>
    <x v="0"/>
    <x v="0"/>
    <n v="0"/>
    <n v="0"/>
    <m/>
    <n v="0.17666666666666667"/>
    <n v="0.17500000000000002"/>
    <n v="7.6479999999999997"/>
    <n v="0"/>
    <n v="70"/>
    <s v="ESTIMADO"/>
    <m/>
  </r>
  <r>
    <s v="20"/>
    <x v="6"/>
    <s v="TASA"/>
    <s v="33056895"/>
    <s v="33056895"/>
    <x v="0"/>
    <m/>
    <m/>
    <m/>
    <m/>
    <m/>
    <m/>
    <n v="0"/>
    <m/>
    <m/>
    <m/>
    <m/>
    <m/>
    <x v="0"/>
    <s v="TASA33056895EL"/>
    <s v="Tecnol¢gica de Alimentos S.A."/>
    <x v="110"/>
    <x v="110"/>
    <s v="C.T. Paita"/>
    <x v="471"/>
    <x v="0"/>
    <x v="0"/>
    <x v="340"/>
    <x v="0"/>
    <s v="Instalado"/>
    <s v="Operativo"/>
    <s v="Autoproductor"/>
    <x v="2"/>
    <x v="0"/>
    <x v="0"/>
    <x v="0"/>
    <s v="Privado"/>
    <s v="PIURA"/>
    <s v="PIURA"/>
    <s v="PAITA"/>
    <s v="PAITA"/>
    <n v="0"/>
    <x v="0"/>
    <n v="0"/>
    <x v="0"/>
    <n v="0"/>
    <x v="0"/>
    <x v="0"/>
    <n v="0"/>
    <n v="0"/>
    <m/>
    <n v="0.17666666666666667"/>
    <n v="0.17500000000000002"/>
    <n v="7.6479999999999997"/>
    <n v="0"/>
    <n v="70"/>
    <s v="ESTIMADO"/>
    <m/>
  </r>
  <r>
    <s v="20"/>
    <x v="7"/>
    <s v="TASA"/>
    <s v="33056895"/>
    <s v="33056895"/>
    <x v="0"/>
    <m/>
    <m/>
    <m/>
    <m/>
    <m/>
    <m/>
    <n v="0"/>
    <m/>
    <m/>
    <m/>
    <m/>
    <m/>
    <x v="0"/>
    <s v="TASA33056895EL"/>
    <s v="Tecnol¢gica de Alimentos S.A."/>
    <x v="110"/>
    <x v="110"/>
    <s v="C.T. Paita"/>
    <x v="471"/>
    <x v="0"/>
    <x v="0"/>
    <x v="340"/>
    <x v="0"/>
    <s v="Instalado"/>
    <s v="Operativo"/>
    <s v="Autoproductor"/>
    <x v="2"/>
    <x v="0"/>
    <x v="0"/>
    <x v="0"/>
    <s v="Privado"/>
    <s v="PIURA"/>
    <s v="PIURA"/>
    <s v="PAITA"/>
    <s v="PAITA"/>
    <n v="0"/>
    <x v="0"/>
    <n v="0"/>
    <x v="0"/>
    <n v="0"/>
    <x v="0"/>
    <x v="0"/>
    <n v="0"/>
    <n v="0"/>
    <m/>
    <n v="0.17666666666666667"/>
    <n v="0.17500000000000002"/>
    <n v="7.6479999999999997"/>
    <n v="0"/>
    <n v="70"/>
    <s v="ESTIMADO"/>
    <m/>
  </r>
  <r>
    <s v="20"/>
    <x v="8"/>
    <s v="TASA"/>
    <s v="33056895"/>
    <s v="33056895"/>
    <x v="0"/>
    <m/>
    <m/>
    <m/>
    <m/>
    <m/>
    <m/>
    <n v="0"/>
    <m/>
    <m/>
    <m/>
    <m/>
    <m/>
    <x v="0"/>
    <s v="TASA33056895EL"/>
    <s v="Tecnol¢gica de Alimentos S.A."/>
    <x v="110"/>
    <x v="110"/>
    <s v="C.T. Paita"/>
    <x v="471"/>
    <x v="0"/>
    <x v="0"/>
    <x v="340"/>
    <x v="0"/>
    <s v="Instalado"/>
    <s v="Operativo"/>
    <s v="Autoproductor"/>
    <x v="2"/>
    <x v="0"/>
    <x v="0"/>
    <x v="0"/>
    <s v="Privado"/>
    <s v="PIURA"/>
    <s v="PIURA"/>
    <s v="PAITA"/>
    <s v="PAITA"/>
    <n v="0"/>
    <x v="0"/>
    <n v="0"/>
    <x v="0"/>
    <n v="0"/>
    <x v="0"/>
    <x v="0"/>
    <n v="0"/>
    <n v="0"/>
    <m/>
    <n v="0.17666666666666667"/>
    <n v="0.17500000000000002"/>
    <n v="7.6479999999999997"/>
    <n v="0"/>
    <n v="70"/>
    <s v="ESTIMADO"/>
    <m/>
  </r>
  <r>
    <s v="20"/>
    <x v="9"/>
    <s v="TASA"/>
    <s v="33056895"/>
    <s v="33056895"/>
    <x v="0"/>
    <m/>
    <m/>
    <m/>
    <m/>
    <m/>
    <m/>
    <n v="0"/>
    <m/>
    <m/>
    <m/>
    <m/>
    <m/>
    <x v="0"/>
    <s v="TASA33056895EL"/>
    <s v="Tecnol¢gica de Alimentos S.A."/>
    <x v="110"/>
    <x v="110"/>
    <s v="C.T. Paita"/>
    <x v="471"/>
    <x v="0"/>
    <x v="0"/>
    <x v="340"/>
    <x v="0"/>
    <s v="Instalado"/>
    <s v="Operativo"/>
    <s v="Autoproductor"/>
    <x v="2"/>
    <x v="0"/>
    <x v="0"/>
    <x v="0"/>
    <s v="Privado"/>
    <s v="PIURA"/>
    <s v="PIURA"/>
    <s v="PAITA"/>
    <s v="PAITA"/>
    <n v="0"/>
    <x v="0"/>
    <n v="0"/>
    <x v="0"/>
    <n v="0"/>
    <x v="0"/>
    <x v="0"/>
    <n v="0"/>
    <n v="0"/>
    <m/>
    <n v="0.17666666666666667"/>
    <n v="0.17500000000000002"/>
    <n v="7.6479999999999997"/>
    <n v="0"/>
    <n v="70"/>
    <s v="ESTIMADO"/>
    <m/>
  </r>
  <r>
    <s v="20"/>
    <x v="10"/>
    <s v="TASA"/>
    <s v="33056895"/>
    <s v="33056895"/>
    <x v="0"/>
    <m/>
    <m/>
    <m/>
    <m/>
    <m/>
    <m/>
    <n v="0"/>
    <m/>
    <m/>
    <m/>
    <m/>
    <m/>
    <x v="0"/>
    <s v="TASA33056895EL"/>
    <s v="Tecnol¢gica de Alimentos S.A."/>
    <x v="110"/>
    <x v="110"/>
    <s v="C.T. Paita"/>
    <x v="471"/>
    <x v="0"/>
    <x v="0"/>
    <x v="340"/>
    <x v="0"/>
    <s v="Instalado"/>
    <s v="Operativo"/>
    <s v="Autoproductor"/>
    <x v="2"/>
    <x v="0"/>
    <x v="0"/>
    <x v="0"/>
    <s v="Privado"/>
    <s v="PIURA"/>
    <s v="PIURA"/>
    <s v="PAITA"/>
    <s v="PAITA"/>
    <n v="0"/>
    <x v="0"/>
    <n v="0"/>
    <x v="0"/>
    <n v="0"/>
    <x v="0"/>
    <x v="0"/>
    <n v="0"/>
    <n v="0"/>
    <m/>
    <n v="0.17666666666666667"/>
    <n v="0.17500000000000002"/>
    <n v="7.6479999999999997"/>
    <n v="0"/>
    <n v="70"/>
    <s v="ESTIMADO"/>
    <m/>
  </r>
  <r>
    <s v="20"/>
    <x v="11"/>
    <s v="TASA"/>
    <s v="33056895"/>
    <s v="33056895"/>
    <x v="0"/>
    <m/>
    <m/>
    <m/>
    <m/>
    <m/>
    <m/>
    <n v="0"/>
    <m/>
    <m/>
    <m/>
    <m/>
    <m/>
    <x v="0"/>
    <s v="TASA33056895EL"/>
    <s v="Tecnol¢gica de Alimentos S.A."/>
    <x v="110"/>
    <x v="110"/>
    <s v="C.T. Paita"/>
    <x v="471"/>
    <x v="0"/>
    <x v="0"/>
    <x v="340"/>
    <x v="0"/>
    <s v="Instalado"/>
    <s v="Operativo"/>
    <s v="Autoproductor"/>
    <x v="2"/>
    <x v="0"/>
    <x v="0"/>
    <x v="0"/>
    <s v="Privado"/>
    <s v="PIURA"/>
    <s v="PIURA"/>
    <s v="PAITA"/>
    <s v="PAITA"/>
    <n v="0"/>
    <x v="0"/>
    <n v="0"/>
    <x v="0"/>
    <n v="0"/>
    <x v="0"/>
    <x v="0"/>
    <n v="0"/>
    <n v="0"/>
    <m/>
    <n v="0.17666666666666667"/>
    <n v="0.17500000000000002"/>
    <n v="7.6479999999999997"/>
    <n v="0"/>
    <n v="70"/>
    <s v="ESTIMADO"/>
    <m/>
  </r>
  <r>
    <s v="20"/>
    <x v="0"/>
    <s v="TASA"/>
    <s v="33129703"/>
    <s v="33129703"/>
    <x v="0"/>
    <m/>
    <m/>
    <m/>
    <m/>
    <m/>
    <m/>
    <n v="0"/>
    <m/>
    <m/>
    <m/>
    <m/>
    <m/>
    <x v="0"/>
    <s v="TASA33129703EL"/>
    <s v="Tecnol¢gica de Alimentos S.A."/>
    <x v="110"/>
    <x v="110"/>
    <s v="C.T. Pisco Norte"/>
    <x v="447"/>
    <x v="0"/>
    <x v="0"/>
    <x v="340"/>
    <x v="0"/>
    <s v="Instalado"/>
    <s v="Operativo"/>
    <s v="Autoproductor"/>
    <x v="2"/>
    <x v="0"/>
    <x v="0"/>
    <x v="0"/>
    <s v="Privado"/>
    <s v="ICA"/>
    <s v="ICA"/>
    <s v="PISCO"/>
    <s v="PISCO"/>
    <n v="0"/>
    <x v="0"/>
    <n v="0"/>
    <x v="0"/>
    <n v="0"/>
    <x v="0"/>
    <x v="0"/>
    <n v="0"/>
    <n v="0"/>
    <m/>
    <n v="0.32075000000000004"/>
    <n v="0.21041666666666667"/>
    <n v="7.6479999999999997"/>
    <n v="0"/>
    <n v="70"/>
    <s v="ESTIMADO"/>
    <m/>
  </r>
  <r>
    <s v="20"/>
    <x v="1"/>
    <s v="TASA"/>
    <s v="33129703"/>
    <s v="33129703"/>
    <x v="0"/>
    <m/>
    <m/>
    <m/>
    <m/>
    <m/>
    <m/>
    <n v="0"/>
    <m/>
    <m/>
    <m/>
    <m/>
    <m/>
    <x v="0"/>
    <s v="TASA33129703EL"/>
    <s v="Tecnol¢gica de Alimentos S.A."/>
    <x v="110"/>
    <x v="110"/>
    <s v="C.T. Pisco Norte"/>
    <x v="447"/>
    <x v="0"/>
    <x v="0"/>
    <x v="340"/>
    <x v="0"/>
    <s v="Instalado"/>
    <s v="Operativo"/>
    <s v="Autoproductor"/>
    <x v="2"/>
    <x v="0"/>
    <x v="0"/>
    <x v="0"/>
    <s v="Privado"/>
    <s v="ICA"/>
    <s v="ICA"/>
    <s v="PISCO"/>
    <s v="PISCO"/>
    <n v="0"/>
    <x v="0"/>
    <n v="0"/>
    <x v="0"/>
    <n v="0"/>
    <x v="0"/>
    <x v="0"/>
    <n v="0"/>
    <n v="0"/>
    <m/>
    <n v="0.32075000000000004"/>
    <n v="0.21041666666666667"/>
    <n v="7.6479999999999997"/>
    <n v="0"/>
    <n v="70"/>
    <s v="ESTIMADO"/>
    <m/>
  </r>
  <r>
    <s v="20"/>
    <x v="2"/>
    <s v="TASA"/>
    <s v="33129703"/>
    <s v="33129703"/>
    <x v="0"/>
    <m/>
    <m/>
    <m/>
    <m/>
    <m/>
    <m/>
    <n v="0"/>
    <m/>
    <m/>
    <m/>
    <m/>
    <m/>
    <x v="0"/>
    <s v="TASA33129703EL"/>
    <s v="Tecnol¢gica de Alimentos S.A."/>
    <x v="110"/>
    <x v="110"/>
    <s v="C.T. Pisco Norte"/>
    <x v="447"/>
    <x v="0"/>
    <x v="0"/>
    <x v="340"/>
    <x v="0"/>
    <s v="Instalado"/>
    <s v="Operativo"/>
    <s v="Autoproductor"/>
    <x v="2"/>
    <x v="0"/>
    <x v="0"/>
    <x v="0"/>
    <s v="Privado"/>
    <s v="ICA"/>
    <s v="ICA"/>
    <s v="PISCO"/>
    <s v="PISCO"/>
    <n v="0"/>
    <x v="0"/>
    <n v="0"/>
    <x v="0"/>
    <n v="0"/>
    <x v="0"/>
    <x v="0"/>
    <n v="0"/>
    <n v="0"/>
    <m/>
    <n v="0.32075000000000004"/>
    <n v="0.21041666666666667"/>
    <n v="7.6479999999999997"/>
    <n v="0"/>
    <n v="70"/>
    <s v="ESTIMADO"/>
    <m/>
  </r>
  <r>
    <s v="20"/>
    <x v="3"/>
    <s v="TASA"/>
    <s v="33129703"/>
    <s v="33129703"/>
    <x v="0"/>
    <m/>
    <m/>
    <m/>
    <m/>
    <m/>
    <m/>
    <n v="0"/>
    <m/>
    <m/>
    <m/>
    <m/>
    <m/>
    <x v="0"/>
    <s v="TASA33129703EL"/>
    <s v="Tecnol¢gica de Alimentos S.A."/>
    <x v="110"/>
    <x v="110"/>
    <s v="C.T. Pisco Norte"/>
    <x v="447"/>
    <x v="0"/>
    <x v="0"/>
    <x v="340"/>
    <x v="0"/>
    <s v="Instalado"/>
    <s v="Operativo"/>
    <s v="Autoproductor"/>
    <x v="2"/>
    <x v="0"/>
    <x v="0"/>
    <x v="0"/>
    <s v="Privado"/>
    <s v="ICA"/>
    <s v="ICA"/>
    <s v="PISCO"/>
    <s v="PISCO"/>
    <n v="0"/>
    <x v="0"/>
    <n v="0"/>
    <x v="0"/>
    <n v="0"/>
    <x v="0"/>
    <x v="0"/>
    <n v="0"/>
    <n v="0"/>
    <m/>
    <n v="0.32075000000000004"/>
    <n v="0.21041666666666667"/>
    <n v="7.6479999999999997"/>
    <n v="0"/>
    <n v="70"/>
    <s v="ESTIMADO"/>
    <m/>
  </r>
  <r>
    <s v="20"/>
    <x v="4"/>
    <s v="TASA"/>
    <s v="33129703"/>
    <s v="33129703"/>
    <x v="0"/>
    <m/>
    <m/>
    <m/>
    <m/>
    <m/>
    <m/>
    <n v="0"/>
    <m/>
    <m/>
    <m/>
    <m/>
    <m/>
    <x v="0"/>
    <s v="TASA33129703EL"/>
    <s v="Tecnol¢gica de Alimentos S.A."/>
    <x v="110"/>
    <x v="110"/>
    <s v="C.T. Pisco Norte"/>
    <x v="447"/>
    <x v="0"/>
    <x v="0"/>
    <x v="340"/>
    <x v="0"/>
    <s v="Instalado"/>
    <s v="Operativo"/>
    <s v="Autoproductor"/>
    <x v="2"/>
    <x v="0"/>
    <x v="0"/>
    <x v="0"/>
    <s v="Privado"/>
    <s v="ICA"/>
    <s v="ICA"/>
    <s v="PISCO"/>
    <s v="PISCO"/>
    <n v="0"/>
    <x v="0"/>
    <n v="0"/>
    <x v="0"/>
    <n v="0"/>
    <x v="0"/>
    <x v="0"/>
    <n v="0"/>
    <n v="0"/>
    <m/>
    <n v="0.32075000000000004"/>
    <n v="0.21041666666666667"/>
    <n v="7.6479999999999997"/>
    <n v="0"/>
    <n v="70"/>
    <s v="ESTIMADO"/>
    <m/>
  </r>
  <r>
    <s v="20"/>
    <x v="5"/>
    <s v="TASA"/>
    <s v="33129703"/>
    <s v="33129703"/>
    <x v="0"/>
    <m/>
    <m/>
    <m/>
    <m/>
    <m/>
    <m/>
    <n v="0"/>
    <m/>
    <m/>
    <m/>
    <m/>
    <m/>
    <x v="0"/>
    <s v="TASA33129703EL"/>
    <s v="Tecnol¢gica de Alimentos S.A."/>
    <x v="110"/>
    <x v="110"/>
    <s v="C.T. Pisco Norte"/>
    <x v="447"/>
    <x v="0"/>
    <x v="0"/>
    <x v="340"/>
    <x v="0"/>
    <s v="Instalado"/>
    <s v="Operativo"/>
    <s v="Autoproductor"/>
    <x v="2"/>
    <x v="0"/>
    <x v="0"/>
    <x v="0"/>
    <s v="Privado"/>
    <s v="ICA"/>
    <s v="ICA"/>
    <s v="PISCO"/>
    <s v="PISCO"/>
    <n v="0"/>
    <x v="0"/>
    <n v="0"/>
    <x v="0"/>
    <n v="0"/>
    <x v="0"/>
    <x v="0"/>
    <n v="0"/>
    <n v="0"/>
    <m/>
    <n v="0.32075000000000004"/>
    <n v="0.21041666666666667"/>
    <n v="7.6479999999999997"/>
    <n v="0"/>
    <n v="70"/>
    <s v="ESTIMADO"/>
    <m/>
  </r>
  <r>
    <s v="20"/>
    <x v="6"/>
    <s v="TASA"/>
    <s v="33129703"/>
    <s v="33129703"/>
    <x v="0"/>
    <m/>
    <m/>
    <m/>
    <m/>
    <m/>
    <m/>
    <n v="0"/>
    <m/>
    <m/>
    <m/>
    <m/>
    <m/>
    <x v="0"/>
    <s v="TASA33129703EL"/>
    <s v="Tecnol¢gica de Alimentos S.A."/>
    <x v="110"/>
    <x v="110"/>
    <s v="C.T. Pisco Norte"/>
    <x v="447"/>
    <x v="0"/>
    <x v="0"/>
    <x v="340"/>
    <x v="0"/>
    <s v="Instalado"/>
    <s v="Operativo"/>
    <s v="Autoproductor"/>
    <x v="2"/>
    <x v="0"/>
    <x v="0"/>
    <x v="0"/>
    <s v="Privado"/>
    <s v="ICA"/>
    <s v="ICA"/>
    <s v="PISCO"/>
    <s v="PISCO"/>
    <n v="0"/>
    <x v="0"/>
    <n v="0"/>
    <x v="0"/>
    <n v="0"/>
    <x v="0"/>
    <x v="0"/>
    <n v="0"/>
    <n v="0"/>
    <m/>
    <n v="0.32075000000000004"/>
    <n v="0.21041666666666667"/>
    <n v="7.6479999999999997"/>
    <n v="0"/>
    <n v="70"/>
    <s v="ESTIMADO"/>
    <m/>
  </r>
  <r>
    <s v="20"/>
    <x v="7"/>
    <s v="TASA"/>
    <s v="33129703"/>
    <s v="33129703"/>
    <x v="0"/>
    <m/>
    <m/>
    <m/>
    <m/>
    <m/>
    <m/>
    <n v="0"/>
    <m/>
    <m/>
    <m/>
    <m/>
    <m/>
    <x v="0"/>
    <s v="TASA33129703EL"/>
    <s v="Tecnol¢gica de Alimentos S.A."/>
    <x v="110"/>
    <x v="110"/>
    <s v="C.T. Pisco Norte"/>
    <x v="447"/>
    <x v="0"/>
    <x v="0"/>
    <x v="340"/>
    <x v="0"/>
    <s v="Instalado"/>
    <s v="Operativo"/>
    <s v="Autoproductor"/>
    <x v="2"/>
    <x v="0"/>
    <x v="0"/>
    <x v="0"/>
    <s v="Privado"/>
    <s v="ICA"/>
    <s v="ICA"/>
    <s v="PISCO"/>
    <s v="PISCO"/>
    <n v="0"/>
    <x v="0"/>
    <n v="0"/>
    <x v="0"/>
    <n v="0"/>
    <x v="0"/>
    <x v="0"/>
    <n v="0"/>
    <n v="0"/>
    <m/>
    <n v="0.32075000000000004"/>
    <n v="0.21041666666666667"/>
    <n v="7.6479999999999997"/>
    <n v="0"/>
    <n v="70"/>
    <s v="ESTIMADO"/>
    <m/>
  </r>
  <r>
    <s v="20"/>
    <x v="8"/>
    <s v="TASA"/>
    <s v="33129703"/>
    <s v="33129703"/>
    <x v="0"/>
    <m/>
    <m/>
    <m/>
    <m/>
    <m/>
    <m/>
    <n v="0"/>
    <m/>
    <m/>
    <m/>
    <m/>
    <m/>
    <x v="0"/>
    <s v="TASA33129703EL"/>
    <s v="Tecnol¢gica de Alimentos S.A."/>
    <x v="110"/>
    <x v="110"/>
    <s v="C.T. Pisco Norte"/>
    <x v="447"/>
    <x v="0"/>
    <x v="0"/>
    <x v="340"/>
    <x v="0"/>
    <s v="Instalado"/>
    <s v="Operativo"/>
    <s v="Autoproductor"/>
    <x v="2"/>
    <x v="0"/>
    <x v="0"/>
    <x v="0"/>
    <s v="Privado"/>
    <s v="ICA"/>
    <s v="ICA"/>
    <s v="PISCO"/>
    <s v="PISCO"/>
    <n v="0"/>
    <x v="0"/>
    <n v="0"/>
    <x v="0"/>
    <n v="0"/>
    <x v="0"/>
    <x v="0"/>
    <n v="0"/>
    <n v="0"/>
    <m/>
    <n v="0.32075000000000004"/>
    <n v="0.21041666666666667"/>
    <n v="7.6479999999999997"/>
    <n v="0"/>
    <n v="70"/>
    <s v="ESTIMADO"/>
    <m/>
  </r>
  <r>
    <s v="20"/>
    <x v="9"/>
    <s v="TASA"/>
    <s v="33129703"/>
    <s v="33129703"/>
    <x v="0"/>
    <m/>
    <m/>
    <m/>
    <m/>
    <m/>
    <m/>
    <n v="0"/>
    <m/>
    <m/>
    <m/>
    <m/>
    <m/>
    <x v="0"/>
    <s v="TASA33129703EL"/>
    <s v="Tecnol¢gica de Alimentos S.A."/>
    <x v="110"/>
    <x v="110"/>
    <s v="C.T. Pisco Norte"/>
    <x v="447"/>
    <x v="0"/>
    <x v="0"/>
    <x v="340"/>
    <x v="0"/>
    <s v="Instalado"/>
    <s v="Operativo"/>
    <s v="Autoproductor"/>
    <x v="2"/>
    <x v="0"/>
    <x v="0"/>
    <x v="0"/>
    <s v="Privado"/>
    <s v="ICA"/>
    <s v="ICA"/>
    <s v="PISCO"/>
    <s v="PISCO"/>
    <n v="0"/>
    <x v="0"/>
    <n v="0"/>
    <x v="0"/>
    <n v="0"/>
    <x v="0"/>
    <x v="0"/>
    <n v="0"/>
    <n v="0"/>
    <m/>
    <n v="0.32075000000000004"/>
    <n v="0.21041666666666667"/>
    <n v="7.6479999999999997"/>
    <n v="0"/>
    <n v="70"/>
    <s v="ESTIMADO"/>
    <m/>
  </r>
  <r>
    <s v="20"/>
    <x v="10"/>
    <s v="TASA"/>
    <s v="33129703"/>
    <s v="33129703"/>
    <x v="0"/>
    <m/>
    <m/>
    <m/>
    <m/>
    <m/>
    <m/>
    <n v="0"/>
    <m/>
    <m/>
    <m/>
    <m/>
    <m/>
    <x v="0"/>
    <s v="TASA33129703EL"/>
    <s v="Tecnol¢gica de Alimentos S.A."/>
    <x v="110"/>
    <x v="110"/>
    <s v="C.T. Pisco Norte"/>
    <x v="447"/>
    <x v="0"/>
    <x v="0"/>
    <x v="340"/>
    <x v="0"/>
    <s v="Instalado"/>
    <s v="Operativo"/>
    <s v="Autoproductor"/>
    <x v="2"/>
    <x v="0"/>
    <x v="0"/>
    <x v="0"/>
    <s v="Privado"/>
    <s v="ICA"/>
    <s v="ICA"/>
    <s v="PISCO"/>
    <s v="PISCO"/>
    <n v="0"/>
    <x v="0"/>
    <n v="0"/>
    <x v="0"/>
    <n v="0"/>
    <x v="0"/>
    <x v="0"/>
    <n v="0"/>
    <n v="0"/>
    <m/>
    <n v="0.32075000000000004"/>
    <n v="0.21041666666666667"/>
    <n v="7.6479999999999997"/>
    <n v="0"/>
    <n v="70"/>
    <s v="ESTIMADO"/>
    <m/>
  </r>
  <r>
    <s v="20"/>
    <x v="11"/>
    <s v="TASA"/>
    <s v="33129703"/>
    <s v="33129703"/>
    <x v="0"/>
    <m/>
    <m/>
    <m/>
    <m/>
    <m/>
    <m/>
    <n v="0"/>
    <m/>
    <m/>
    <m/>
    <m/>
    <m/>
    <x v="0"/>
    <s v="TASA33129703EL"/>
    <s v="Tecnol¢gica de Alimentos S.A."/>
    <x v="110"/>
    <x v="110"/>
    <s v="C.T. Pisco Norte"/>
    <x v="447"/>
    <x v="0"/>
    <x v="0"/>
    <x v="340"/>
    <x v="0"/>
    <s v="Instalado"/>
    <s v="Operativo"/>
    <s v="Autoproductor"/>
    <x v="2"/>
    <x v="0"/>
    <x v="0"/>
    <x v="0"/>
    <s v="Privado"/>
    <s v="ICA"/>
    <s v="ICA"/>
    <s v="PISCO"/>
    <s v="PISCO"/>
    <n v="0"/>
    <x v="0"/>
    <n v="0"/>
    <x v="0"/>
    <n v="0"/>
    <x v="0"/>
    <x v="0"/>
    <n v="0"/>
    <n v="0"/>
    <m/>
    <n v="0.32075000000000004"/>
    <n v="0.21041666666666667"/>
    <n v="7.6479999999999997"/>
    <n v="0"/>
    <n v="70"/>
    <s v="ESTIMADO"/>
    <m/>
  </r>
  <r>
    <s v="20"/>
    <x v="0"/>
    <s v="TASA"/>
    <s v="33056495"/>
    <s v="33056495"/>
    <x v="0"/>
    <m/>
    <m/>
    <m/>
    <m/>
    <m/>
    <m/>
    <n v="0"/>
    <m/>
    <m/>
    <m/>
    <m/>
    <m/>
    <x v="0"/>
    <s v="TASA33056495EL"/>
    <s v="Tecnol¢gica de Alimentos S.A."/>
    <x v="110"/>
    <x v="110"/>
    <s v="C.T. Pisco Sur"/>
    <x v="448"/>
    <x v="0"/>
    <x v="0"/>
    <x v="340"/>
    <x v="0"/>
    <s v="Instalado"/>
    <s v="Operativo"/>
    <s v="Autoproductor"/>
    <x v="2"/>
    <x v="0"/>
    <x v="0"/>
    <x v="0"/>
    <s v="Privado"/>
    <s v="ICA"/>
    <s v="ICA"/>
    <s v="PISCO"/>
    <s v="PISCO"/>
    <n v="0"/>
    <x v="0"/>
    <n v="0"/>
    <x v="0"/>
    <n v="0"/>
    <x v="0"/>
    <x v="0"/>
    <n v="0"/>
    <n v="0"/>
    <m/>
    <n v="0.27250000000000002"/>
    <n v="0.27166666666666667"/>
    <n v="7.6479999999999997"/>
    <n v="0"/>
    <n v="70"/>
    <s v="ESTIMADO"/>
    <m/>
  </r>
  <r>
    <s v="20"/>
    <x v="1"/>
    <s v="TASA"/>
    <s v="33056495"/>
    <s v="33056495"/>
    <x v="0"/>
    <m/>
    <m/>
    <m/>
    <m/>
    <m/>
    <m/>
    <n v="0"/>
    <m/>
    <m/>
    <m/>
    <m/>
    <m/>
    <x v="0"/>
    <s v="TASA33056495EL"/>
    <s v="Tecnol¢gica de Alimentos S.A."/>
    <x v="110"/>
    <x v="110"/>
    <s v="C.T. Pisco Sur"/>
    <x v="448"/>
    <x v="0"/>
    <x v="0"/>
    <x v="340"/>
    <x v="0"/>
    <s v="Instalado"/>
    <s v="Operativo"/>
    <s v="Autoproductor"/>
    <x v="2"/>
    <x v="0"/>
    <x v="0"/>
    <x v="0"/>
    <s v="Privado"/>
    <s v="ICA"/>
    <s v="ICA"/>
    <s v="PISCO"/>
    <s v="PISCO"/>
    <n v="0"/>
    <x v="0"/>
    <n v="0"/>
    <x v="0"/>
    <n v="0"/>
    <x v="0"/>
    <x v="0"/>
    <n v="0"/>
    <n v="0"/>
    <m/>
    <n v="0.27250000000000002"/>
    <n v="0.27166666666666667"/>
    <n v="7.6479999999999997"/>
    <n v="0"/>
    <n v="70"/>
    <s v="ESTIMADO"/>
    <m/>
  </r>
  <r>
    <s v="20"/>
    <x v="2"/>
    <s v="TASA"/>
    <s v="33056495"/>
    <s v="33056495"/>
    <x v="0"/>
    <m/>
    <m/>
    <m/>
    <m/>
    <m/>
    <m/>
    <n v="0"/>
    <m/>
    <m/>
    <m/>
    <m/>
    <m/>
    <x v="0"/>
    <s v="TASA33056495EL"/>
    <s v="Tecnol¢gica de Alimentos S.A."/>
    <x v="110"/>
    <x v="110"/>
    <s v="C.T. Pisco Sur"/>
    <x v="448"/>
    <x v="0"/>
    <x v="0"/>
    <x v="340"/>
    <x v="0"/>
    <s v="Instalado"/>
    <s v="Operativo"/>
    <s v="Autoproductor"/>
    <x v="2"/>
    <x v="0"/>
    <x v="0"/>
    <x v="0"/>
    <s v="Privado"/>
    <s v="ICA"/>
    <s v="ICA"/>
    <s v="PISCO"/>
    <s v="PISCO"/>
    <n v="0"/>
    <x v="0"/>
    <n v="0"/>
    <x v="0"/>
    <n v="0"/>
    <x v="0"/>
    <x v="0"/>
    <n v="0"/>
    <n v="0"/>
    <m/>
    <n v="0.27250000000000002"/>
    <n v="0.27166666666666667"/>
    <n v="7.6479999999999997"/>
    <n v="0"/>
    <n v="70"/>
    <s v="ESTIMADO"/>
    <m/>
  </r>
  <r>
    <s v="20"/>
    <x v="3"/>
    <s v="TASA"/>
    <s v="33056495"/>
    <s v="33056495"/>
    <x v="0"/>
    <m/>
    <m/>
    <m/>
    <m/>
    <m/>
    <m/>
    <n v="0"/>
    <m/>
    <m/>
    <m/>
    <m/>
    <m/>
    <x v="0"/>
    <s v="TASA33056495EL"/>
    <s v="Tecnol¢gica de Alimentos S.A."/>
    <x v="110"/>
    <x v="110"/>
    <s v="C.T. Pisco Sur"/>
    <x v="448"/>
    <x v="0"/>
    <x v="0"/>
    <x v="340"/>
    <x v="0"/>
    <s v="Instalado"/>
    <s v="Operativo"/>
    <s v="Autoproductor"/>
    <x v="2"/>
    <x v="0"/>
    <x v="0"/>
    <x v="0"/>
    <s v="Privado"/>
    <s v="ICA"/>
    <s v="ICA"/>
    <s v="PISCO"/>
    <s v="PISCO"/>
    <n v="0"/>
    <x v="0"/>
    <n v="0"/>
    <x v="0"/>
    <n v="0"/>
    <x v="0"/>
    <x v="0"/>
    <n v="0"/>
    <n v="0"/>
    <m/>
    <n v="0.27250000000000002"/>
    <n v="0.27166666666666667"/>
    <n v="7.6479999999999997"/>
    <n v="0"/>
    <n v="70"/>
    <s v="ESTIMADO"/>
    <m/>
  </r>
  <r>
    <s v="20"/>
    <x v="4"/>
    <s v="TASA"/>
    <s v="33056495"/>
    <s v="33056495"/>
    <x v="0"/>
    <m/>
    <m/>
    <m/>
    <m/>
    <m/>
    <m/>
    <n v="0"/>
    <m/>
    <m/>
    <m/>
    <m/>
    <m/>
    <x v="0"/>
    <s v="TASA33056495EL"/>
    <s v="Tecnol¢gica de Alimentos S.A."/>
    <x v="110"/>
    <x v="110"/>
    <s v="C.T. Pisco Sur"/>
    <x v="448"/>
    <x v="0"/>
    <x v="0"/>
    <x v="340"/>
    <x v="0"/>
    <s v="Instalado"/>
    <s v="Operativo"/>
    <s v="Autoproductor"/>
    <x v="2"/>
    <x v="0"/>
    <x v="0"/>
    <x v="0"/>
    <s v="Privado"/>
    <s v="ICA"/>
    <s v="ICA"/>
    <s v="PISCO"/>
    <s v="PISCO"/>
    <n v="0"/>
    <x v="0"/>
    <n v="0"/>
    <x v="0"/>
    <n v="0"/>
    <x v="0"/>
    <x v="0"/>
    <n v="0"/>
    <n v="0"/>
    <m/>
    <n v="0.27250000000000002"/>
    <n v="0.27166666666666667"/>
    <n v="7.6479999999999997"/>
    <n v="0"/>
    <n v="70"/>
    <s v="ESTIMADO"/>
    <m/>
  </r>
  <r>
    <s v="20"/>
    <x v="5"/>
    <s v="TASA"/>
    <s v="33056495"/>
    <s v="33056495"/>
    <x v="0"/>
    <m/>
    <m/>
    <m/>
    <m/>
    <m/>
    <m/>
    <n v="0"/>
    <m/>
    <m/>
    <m/>
    <m/>
    <m/>
    <x v="0"/>
    <s v="TASA33056495EL"/>
    <s v="Tecnol¢gica de Alimentos S.A."/>
    <x v="110"/>
    <x v="110"/>
    <s v="C.T. Pisco Sur"/>
    <x v="448"/>
    <x v="0"/>
    <x v="0"/>
    <x v="340"/>
    <x v="0"/>
    <s v="Instalado"/>
    <s v="Operativo"/>
    <s v="Autoproductor"/>
    <x v="2"/>
    <x v="0"/>
    <x v="0"/>
    <x v="0"/>
    <s v="Privado"/>
    <s v="ICA"/>
    <s v="ICA"/>
    <s v="PISCO"/>
    <s v="PISCO"/>
    <n v="0"/>
    <x v="0"/>
    <n v="0"/>
    <x v="0"/>
    <n v="0"/>
    <x v="0"/>
    <x v="0"/>
    <n v="0"/>
    <n v="0"/>
    <m/>
    <n v="0.27250000000000002"/>
    <n v="0.27166666666666667"/>
    <n v="7.6479999999999997"/>
    <n v="0"/>
    <n v="70"/>
    <s v="ESTIMADO"/>
    <m/>
  </r>
  <r>
    <s v="20"/>
    <x v="6"/>
    <s v="TASA"/>
    <s v="33056495"/>
    <s v="33056495"/>
    <x v="0"/>
    <m/>
    <m/>
    <m/>
    <m/>
    <m/>
    <m/>
    <n v="0"/>
    <m/>
    <m/>
    <m/>
    <m/>
    <m/>
    <x v="0"/>
    <s v="TASA33056495EL"/>
    <s v="Tecnol¢gica de Alimentos S.A."/>
    <x v="110"/>
    <x v="110"/>
    <s v="C.T. Pisco Sur"/>
    <x v="448"/>
    <x v="0"/>
    <x v="0"/>
    <x v="340"/>
    <x v="0"/>
    <s v="Instalado"/>
    <s v="Operativo"/>
    <s v="Autoproductor"/>
    <x v="2"/>
    <x v="0"/>
    <x v="0"/>
    <x v="0"/>
    <s v="Privado"/>
    <s v="ICA"/>
    <s v="ICA"/>
    <s v="PISCO"/>
    <s v="PISCO"/>
    <n v="0"/>
    <x v="0"/>
    <n v="0"/>
    <x v="0"/>
    <n v="0"/>
    <x v="0"/>
    <x v="0"/>
    <n v="0"/>
    <n v="0"/>
    <m/>
    <n v="0.27250000000000002"/>
    <n v="0.27166666666666667"/>
    <n v="7.6479999999999997"/>
    <n v="0"/>
    <n v="70"/>
    <s v="ESTIMADO"/>
    <m/>
  </r>
  <r>
    <s v="20"/>
    <x v="7"/>
    <s v="TASA"/>
    <s v="33056495"/>
    <s v="33056495"/>
    <x v="0"/>
    <m/>
    <m/>
    <m/>
    <m/>
    <m/>
    <m/>
    <n v="0"/>
    <m/>
    <m/>
    <m/>
    <m/>
    <m/>
    <x v="0"/>
    <s v="TASA33056495EL"/>
    <s v="Tecnol¢gica de Alimentos S.A."/>
    <x v="110"/>
    <x v="110"/>
    <s v="C.T. Pisco Sur"/>
    <x v="448"/>
    <x v="0"/>
    <x v="0"/>
    <x v="340"/>
    <x v="0"/>
    <s v="Instalado"/>
    <s v="Operativo"/>
    <s v="Autoproductor"/>
    <x v="2"/>
    <x v="0"/>
    <x v="0"/>
    <x v="0"/>
    <s v="Privado"/>
    <s v="ICA"/>
    <s v="ICA"/>
    <s v="PISCO"/>
    <s v="PISCO"/>
    <n v="0"/>
    <x v="0"/>
    <n v="0"/>
    <x v="0"/>
    <n v="0"/>
    <x v="0"/>
    <x v="0"/>
    <n v="0"/>
    <n v="0"/>
    <m/>
    <n v="0.27250000000000002"/>
    <n v="0.27166666666666667"/>
    <n v="7.6479999999999997"/>
    <n v="0"/>
    <n v="70"/>
    <s v="ESTIMADO"/>
    <m/>
  </r>
  <r>
    <s v="20"/>
    <x v="8"/>
    <s v="TASA"/>
    <s v="33056495"/>
    <s v="33056495"/>
    <x v="0"/>
    <m/>
    <m/>
    <m/>
    <m/>
    <m/>
    <m/>
    <n v="0"/>
    <m/>
    <m/>
    <m/>
    <m/>
    <m/>
    <x v="0"/>
    <s v="TASA33056495EL"/>
    <s v="Tecnol¢gica de Alimentos S.A."/>
    <x v="110"/>
    <x v="110"/>
    <s v="C.T. Pisco Sur"/>
    <x v="448"/>
    <x v="0"/>
    <x v="0"/>
    <x v="340"/>
    <x v="0"/>
    <s v="Instalado"/>
    <s v="Operativo"/>
    <s v="Autoproductor"/>
    <x v="2"/>
    <x v="0"/>
    <x v="0"/>
    <x v="0"/>
    <s v="Privado"/>
    <s v="ICA"/>
    <s v="ICA"/>
    <s v="PISCO"/>
    <s v="PISCO"/>
    <n v="0"/>
    <x v="0"/>
    <n v="0"/>
    <x v="0"/>
    <n v="0"/>
    <x v="0"/>
    <x v="0"/>
    <n v="0"/>
    <n v="0"/>
    <m/>
    <n v="0.27250000000000002"/>
    <n v="0.27166666666666667"/>
    <n v="7.6479999999999997"/>
    <n v="0"/>
    <n v="70"/>
    <s v="ESTIMADO"/>
    <m/>
  </r>
  <r>
    <s v="20"/>
    <x v="9"/>
    <s v="TASA"/>
    <s v="33056495"/>
    <s v="33056495"/>
    <x v="0"/>
    <m/>
    <m/>
    <m/>
    <m/>
    <m/>
    <m/>
    <n v="0"/>
    <m/>
    <m/>
    <m/>
    <m/>
    <m/>
    <x v="0"/>
    <s v="TASA33056495EL"/>
    <s v="Tecnol¢gica de Alimentos S.A."/>
    <x v="110"/>
    <x v="110"/>
    <s v="C.T. Pisco Sur"/>
    <x v="448"/>
    <x v="0"/>
    <x v="0"/>
    <x v="340"/>
    <x v="0"/>
    <s v="Instalado"/>
    <s v="Operativo"/>
    <s v="Autoproductor"/>
    <x v="2"/>
    <x v="0"/>
    <x v="0"/>
    <x v="0"/>
    <s v="Privado"/>
    <s v="ICA"/>
    <s v="ICA"/>
    <s v="PISCO"/>
    <s v="PISCO"/>
    <n v="0"/>
    <x v="0"/>
    <n v="0"/>
    <x v="0"/>
    <n v="0"/>
    <x v="0"/>
    <x v="0"/>
    <n v="0"/>
    <n v="0"/>
    <m/>
    <n v="0.27250000000000002"/>
    <n v="0.27166666666666667"/>
    <n v="7.6479999999999997"/>
    <n v="0"/>
    <n v="70"/>
    <s v="ESTIMADO"/>
    <m/>
  </r>
  <r>
    <s v="20"/>
    <x v="10"/>
    <s v="TASA"/>
    <s v="33056495"/>
    <s v="33056495"/>
    <x v="0"/>
    <m/>
    <m/>
    <m/>
    <m/>
    <m/>
    <m/>
    <n v="0"/>
    <m/>
    <m/>
    <m/>
    <m/>
    <m/>
    <x v="0"/>
    <s v="TASA33056495EL"/>
    <s v="Tecnol¢gica de Alimentos S.A."/>
    <x v="110"/>
    <x v="110"/>
    <s v="C.T. Pisco Sur"/>
    <x v="448"/>
    <x v="0"/>
    <x v="0"/>
    <x v="340"/>
    <x v="0"/>
    <s v="Instalado"/>
    <s v="Operativo"/>
    <s v="Autoproductor"/>
    <x v="2"/>
    <x v="0"/>
    <x v="0"/>
    <x v="0"/>
    <s v="Privado"/>
    <s v="ICA"/>
    <s v="ICA"/>
    <s v="PISCO"/>
    <s v="PISCO"/>
    <n v="0"/>
    <x v="0"/>
    <n v="0"/>
    <x v="0"/>
    <n v="0"/>
    <x v="0"/>
    <x v="0"/>
    <n v="0"/>
    <n v="0"/>
    <m/>
    <n v="0.27250000000000002"/>
    <n v="0.27166666666666667"/>
    <n v="7.6479999999999997"/>
    <n v="0"/>
    <n v="70"/>
    <s v="ESTIMADO"/>
    <m/>
  </r>
  <r>
    <s v="20"/>
    <x v="11"/>
    <s v="TASA"/>
    <s v="33056495"/>
    <s v="33056495"/>
    <x v="0"/>
    <m/>
    <m/>
    <m/>
    <m/>
    <m/>
    <m/>
    <n v="0"/>
    <m/>
    <m/>
    <m/>
    <m/>
    <m/>
    <x v="0"/>
    <s v="TASA33056495EL"/>
    <s v="Tecnol¢gica de Alimentos S.A."/>
    <x v="110"/>
    <x v="110"/>
    <s v="C.T. Pisco Sur"/>
    <x v="448"/>
    <x v="0"/>
    <x v="0"/>
    <x v="340"/>
    <x v="0"/>
    <s v="Instalado"/>
    <s v="Operativo"/>
    <s v="Autoproductor"/>
    <x v="2"/>
    <x v="0"/>
    <x v="0"/>
    <x v="0"/>
    <s v="Privado"/>
    <s v="ICA"/>
    <s v="ICA"/>
    <s v="PISCO"/>
    <s v="PISCO"/>
    <n v="0"/>
    <x v="0"/>
    <n v="0"/>
    <x v="0"/>
    <n v="0"/>
    <x v="0"/>
    <x v="0"/>
    <n v="0"/>
    <n v="0"/>
    <m/>
    <n v="0.27250000000000002"/>
    <n v="0.27166666666666667"/>
    <n v="7.6479999999999997"/>
    <n v="0"/>
    <n v="70"/>
    <s v="ESTIMADO"/>
    <m/>
  </r>
  <r>
    <s v="20"/>
    <x v="0"/>
    <s v="TASA"/>
    <s v="33147106"/>
    <s v="33147106"/>
    <x v="0"/>
    <m/>
    <m/>
    <m/>
    <m/>
    <m/>
    <m/>
    <n v="0"/>
    <m/>
    <m/>
    <m/>
    <m/>
    <m/>
    <x v="0"/>
    <s v="TASA33147106EL"/>
    <s v="Tecnol¢gica de Alimentos S.A."/>
    <x v="110"/>
    <x v="110"/>
    <s v="C.T. Samanco"/>
    <x v="449"/>
    <x v="0"/>
    <x v="0"/>
    <x v="340"/>
    <x v="0"/>
    <s v="Instalado"/>
    <s v="Operativo"/>
    <s v="Autoproductor"/>
    <x v="2"/>
    <x v="0"/>
    <x v="0"/>
    <x v="0"/>
    <s v="Privado"/>
    <s v="ANCASH"/>
    <s v="ANCASH"/>
    <s v="SANTA"/>
    <s v="SAMANCO"/>
    <n v="0"/>
    <x v="0"/>
    <n v="0"/>
    <x v="0"/>
    <n v="0"/>
    <x v="0"/>
    <x v="0"/>
    <n v="0"/>
    <n v="0"/>
    <m/>
    <n v="0.16958333333333334"/>
    <n v="0.155"/>
    <n v="7.6479999999999997"/>
    <n v="0"/>
    <n v="70"/>
    <s v="ESTIMADO"/>
    <m/>
  </r>
  <r>
    <s v="20"/>
    <x v="1"/>
    <s v="TASA"/>
    <s v="33147106"/>
    <s v="33147106"/>
    <x v="0"/>
    <m/>
    <m/>
    <m/>
    <m/>
    <m/>
    <m/>
    <n v="0"/>
    <m/>
    <m/>
    <m/>
    <m/>
    <m/>
    <x v="0"/>
    <s v="TASA33147106EL"/>
    <s v="Tecnol¢gica de Alimentos S.A."/>
    <x v="110"/>
    <x v="110"/>
    <s v="C.T. Samanco"/>
    <x v="449"/>
    <x v="0"/>
    <x v="0"/>
    <x v="340"/>
    <x v="0"/>
    <s v="Instalado"/>
    <s v="Operativo"/>
    <s v="Autoproductor"/>
    <x v="2"/>
    <x v="0"/>
    <x v="0"/>
    <x v="0"/>
    <s v="Privado"/>
    <s v="ANCASH"/>
    <s v="ANCASH"/>
    <s v="SANTA"/>
    <s v="SAMANCO"/>
    <n v="0"/>
    <x v="0"/>
    <n v="0"/>
    <x v="0"/>
    <n v="0"/>
    <x v="0"/>
    <x v="0"/>
    <n v="0"/>
    <n v="0"/>
    <m/>
    <n v="0.16958333333333334"/>
    <n v="0.155"/>
    <n v="7.6479999999999997"/>
    <n v="0"/>
    <n v="70"/>
    <s v="ESTIMADO"/>
    <m/>
  </r>
  <r>
    <s v="20"/>
    <x v="2"/>
    <s v="TASA"/>
    <s v="33147106"/>
    <s v="33147106"/>
    <x v="0"/>
    <m/>
    <m/>
    <m/>
    <m/>
    <m/>
    <m/>
    <n v="0"/>
    <m/>
    <m/>
    <m/>
    <m/>
    <m/>
    <x v="0"/>
    <s v="TASA33147106EL"/>
    <s v="Tecnol¢gica de Alimentos S.A."/>
    <x v="110"/>
    <x v="110"/>
    <s v="C.T. Samanco"/>
    <x v="449"/>
    <x v="0"/>
    <x v="0"/>
    <x v="340"/>
    <x v="0"/>
    <s v="Instalado"/>
    <s v="Operativo"/>
    <s v="Autoproductor"/>
    <x v="2"/>
    <x v="0"/>
    <x v="0"/>
    <x v="0"/>
    <s v="Privado"/>
    <s v="ANCASH"/>
    <s v="ANCASH"/>
    <s v="SANTA"/>
    <s v="SAMANCO"/>
    <n v="0"/>
    <x v="0"/>
    <n v="0"/>
    <x v="0"/>
    <n v="0"/>
    <x v="0"/>
    <x v="0"/>
    <n v="0"/>
    <n v="0"/>
    <m/>
    <n v="0.16958333333333334"/>
    <n v="0.155"/>
    <n v="7.6479999999999997"/>
    <n v="0"/>
    <n v="70"/>
    <s v="ESTIMADO"/>
    <m/>
  </r>
  <r>
    <s v="20"/>
    <x v="3"/>
    <s v="TASA"/>
    <s v="33147106"/>
    <s v="33147106"/>
    <x v="0"/>
    <m/>
    <m/>
    <m/>
    <m/>
    <m/>
    <m/>
    <n v="0"/>
    <m/>
    <m/>
    <m/>
    <m/>
    <m/>
    <x v="0"/>
    <s v="TASA33147106EL"/>
    <s v="Tecnol¢gica de Alimentos S.A."/>
    <x v="110"/>
    <x v="110"/>
    <s v="C.T. Samanco"/>
    <x v="449"/>
    <x v="0"/>
    <x v="0"/>
    <x v="340"/>
    <x v="0"/>
    <s v="Instalado"/>
    <s v="Operativo"/>
    <s v="Autoproductor"/>
    <x v="2"/>
    <x v="0"/>
    <x v="0"/>
    <x v="0"/>
    <s v="Privado"/>
    <s v="ANCASH"/>
    <s v="ANCASH"/>
    <s v="SANTA"/>
    <s v="SAMANCO"/>
    <n v="0"/>
    <x v="0"/>
    <n v="0"/>
    <x v="0"/>
    <n v="0"/>
    <x v="0"/>
    <x v="0"/>
    <n v="0"/>
    <n v="0"/>
    <m/>
    <n v="0.16958333333333334"/>
    <n v="0.155"/>
    <n v="7.6479999999999997"/>
    <n v="0"/>
    <n v="70"/>
    <s v="ESTIMADO"/>
    <m/>
  </r>
  <r>
    <s v="20"/>
    <x v="4"/>
    <s v="TASA"/>
    <s v="33147106"/>
    <s v="33147106"/>
    <x v="0"/>
    <m/>
    <m/>
    <m/>
    <m/>
    <m/>
    <m/>
    <n v="0"/>
    <m/>
    <m/>
    <m/>
    <m/>
    <m/>
    <x v="0"/>
    <s v="TASA33147106EL"/>
    <s v="Tecnol¢gica de Alimentos S.A."/>
    <x v="110"/>
    <x v="110"/>
    <s v="C.T. Samanco"/>
    <x v="449"/>
    <x v="0"/>
    <x v="0"/>
    <x v="340"/>
    <x v="0"/>
    <s v="Instalado"/>
    <s v="Operativo"/>
    <s v="Autoproductor"/>
    <x v="2"/>
    <x v="0"/>
    <x v="0"/>
    <x v="0"/>
    <s v="Privado"/>
    <s v="ANCASH"/>
    <s v="ANCASH"/>
    <s v="SANTA"/>
    <s v="SAMANCO"/>
    <n v="0"/>
    <x v="0"/>
    <n v="0"/>
    <x v="0"/>
    <n v="0"/>
    <x v="0"/>
    <x v="0"/>
    <n v="0"/>
    <n v="0"/>
    <m/>
    <n v="0.16958333333333334"/>
    <n v="0.155"/>
    <n v="7.6479999999999997"/>
    <n v="0"/>
    <n v="70"/>
    <s v="ESTIMADO"/>
    <m/>
  </r>
  <r>
    <s v="20"/>
    <x v="5"/>
    <s v="TASA"/>
    <s v="33147106"/>
    <s v="33147106"/>
    <x v="0"/>
    <m/>
    <m/>
    <m/>
    <m/>
    <m/>
    <m/>
    <n v="0"/>
    <m/>
    <m/>
    <m/>
    <m/>
    <m/>
    <x v="0"/>
    <s v="TASA33147106EL"/>
    <s v="Tecnol¢gica de Alimentos S.A."/>
    <x v="110"/>
    <x v="110"/>
    <s v="C.T. Samanco"/>
    <x v="449"/>
    <x v="0"/>
    <x v="0"/>
    <x v="340"/>
    <x v="0"/>
    <s v="Instalado"/>
    <s v="Operativo"/>
    <s v="Autoproductor"/>
    <x v="2"/>
    <x v="0"/>
    <x v="0"/>
    <x v="0"/>
    <s v="Privado"/>
    <s v="ANCASH"/>
    <s v="ANCASH"/>
    <s v="SANTA"/>
    <s v="SAMANCO"/>
    <n v="0"/>
    <x v="0"/>
    <n v="0"/>
    <x v="0"/>
    <n v="0"/>
    <x v="0"/>
    <x v="0"/>
    <n v="0"/>
    <n v="0"/>
    <m/>
    <n v="0.16958333333333334"/>
    <n v="0.155"/>
    <n v="7.6479999999999997"/>
    <n v="0"/>
    <n v="70"/>
    <s v="ESTIMADO"/>
    <m/>
  </r>
  <r>
    <s v="20"/>
    <x v="6"/>
    <s v="TASA"/>
    <s v="33147106"/>
    <s v="33147106"/>
    <x v="0"/>
    <m/>
    <m/>
    <m/>
    <m/>
    <m/>
    <m/>
    <n v="0"/>
    <m/>
    <m/>
    <m/>
    <m/>
    <m/>
    <x v="0"/>
    <s v="TASA33147106EL"/>
    <s v="Tecnol¢gica de Alimentos S.A."/>
    <x v="110"/>
    <x v="110"/>
    <s v="C.T. Samanco"/>
    <x v="449"/>
    <x v="0"/>
    <x v="0"/>
    <x v="340"/>
    <x v="0"/>
    <s v="Instalado"/>
    <s v="Operativo"/>
    <s v="Autoproductor"/>
    <x v="2"/>
    <x v="0"/>
    <x v="0"/>
    <x v="0"/>
    <s v="Privado"/>
    <s v="ANCASH"/>
    <s v="ANCASH"/>
    <s v="SANTA"/>
    <s v="SAMANCO"/>
    <n v="0"/>
    <x v="0"/>
    <n v="0"/>
    <x v="0"/>
    <n v="0"/>
    <x v="0"/>
    <x v="0"/>
    <n v="0"/>
    <n v="0"/>
    <m/>
    <n v="0.16958333333333334"/>
    <n v="0.155"/>
    <n v="7.6479999999999997"/>
    <n v="0"/>
    <n v="70"/>
    <s v="ESTIMADO"/>
    <m/>
  </r>
  <r>
    <s v="20"/>
    <x v="7"/>
    <s v="TASA"/>
    <s v="33147106"/>
    <s v="33147106"/>
    <x v="0"/>
    <m/>
    <m/>
    <m/>
    <m/>
    <m/>
    <m/>
    <n v="0"/>
    <m/>
    <m/>
    <m/>
    <m/>
    <m/>
    <x v="0"/>
    <s v="TASA33147106EL"/>
    <s v="Tecnol¢gica de Alimentos S.A."/>
    <x v="110"/>
    <x v="110"/>
    <s v="C.T. Samanco"/>
    <x v="449"/>
    <x v="0"/>
    <x v="0"/>
    <x v="340"/>
    <x v="0"/>
    <s v="Instalado"/>
    <s v="Operativo"/>
    <s v="Autoproductor"/>
    <x v="2"/>
    <x v="0"/>
    <x v="0"/>
    <x v="0"/>
    <s v="Privado"/>
    <s v="ANCASH"/>
    <s v="ANCASH"/>
    <s v="SANTA"/>
    <s v="SAMANCO"/>
    <n v="0"/>
    <x v="0"/>
    <n v="0"/>
    <x v="0"/>
    <n v="0"/>
    <x v="0"/>
    <x v="0"/>
    <n v="0"/>
    <n v="0"/>
    <m/>
    <n v="0.16958333333333334"/>
    <n v="0.155"/>
    <n v="7.6479999999999997"/>
    <n v="0"/>
    <n v="70"/>
    <s v="ESTIMADO"/>
    <m/>
  </r>
  <r>
    <s v="20"/>
    <x v="8"/>
    <s v="TASA"/>
    <s v="33147106"/>
    <s v="33147106"/>
    <x v="0"/>
    <m/>
    <m/>
    <m/>
    <m/>
    <m/>
    <m/>
    <n v="0"/>
    <m/>
    <m/>
    <m/>
    <m/>
    <m/>
    <x v="0"/>
    <s v="TASA33147106EL"/>
    <s v="Tecnol¢gica de Alimentos S.A."/>
    <x v="110"/>
    <x v="110"/>
    <s v="C.T. Samanco"/>
    <x v="449"/>
    <x v="0"/>
    <x v="0"/>
    <x v="340"/>
    <x v="0"/>
    <s v="Instalado"/>
    <s v="Operativo"/>
    <s v="Autoproductor"/>
    <x v="2"/>
    <x v="0"/>
    <x v="0"/>
    <x v="0"/>
    <s v="Privado"/>
    <s v="ANCASH"/>
    <s v="ANCASH"/>
    <s v="SANTA"/>
    <s v="SAMANCO"/>
    <n v="0"/>
    <x v="0"/>
    <n v="0"/>
    <x v="0"/>
    <n v="0"/>
    <x v="0"/>
    <x v="0"/>
    <n v="0"/>
    <n v="0"/>
    <m/>
    <n v="0.16958333333333334"/>
    <n v="0.155"/>
    <n v="7.6479999999999997"/>
    <n v="0"/>
    <n v="70"/>
    <s v="ESTIMADO"/>
    <m/>
  </r>
  <r>
    <s v="20"/>
    <x v="9"/>
    <s v="TASA"/>
    <s v="33147106"/>
    <s v="33147106"/>
    <x v="0"/>
    <m/>
    <m/>
    <m/>
    <m/>
    <m/>
    <m/>
    <n v="0"/>
    <m/>
    <m/>
    <m/>
    <m/>
    <m/>
    <x v="0"/>
    <s v="TASA33147106EL"/>
    <s v="Tecnol¢gica de Alimentos S.A."/>
    <x v="110"/>
    <x v="110"/>
    <s v="C.T. Samanco"/>
    <x v="449"/>
    <x v="0"/>
    <x v="0"/>
    <x v="340"/>
    <x v="0"/>
    <s v="Instalado"/>
    <s v="Operativo"/>
    <s v="Autoproductor"/>
    <x v="2"/>
    <x v="0"/>
    <x v="0"/>
    <x v="0"/>
    <s v="Privado"/>
    <s v="ANCASH"/>
    <s v="ANCASH"/>
    <s v="SANTA"/>
    <s v="SAMANCO"/>
    <n v="0"/>
    <x v="0"/>
    <n v="0"/>
    <x v="0"/>
    <n v="0"/>
    <x v="0"/>
    <x v="0"/>
    <n v="0"/>
    <n v="0"/>
    <m/>
    <n v="0.16958333333333334"/>
    <n v="0.155"/>
    <n v="7.6479999999999997"/>
    <n v="0"/>
    <n v="70"/>
    <s v="ESTIMADO"/>
    <m/>
  </r>
  <r>
    <s v="20"/>
    <x v="10"/>
    <s v="TASA"/>
    <s v="33147106"/>
    <s v="33147106"/>
    <x v="0"/>
    <m/>
    <m/>
    <m/>
    <m/>
    <m/>
    <m/>
    <n v="0"/>
    <m/>
    <m/>
    <m/>
    <m/>
    <m/>
    <x v="0"/>
    <s v="TASA33147106EL"/>
    <s v="Tecnol¢gica de Alimentos S.A."/>
    <x v="110"/>
    <x v="110"/>
    <s v="C.T. Samanco"/>
    <x v="449"/>
    <x v="0"/>
    <x v="0"/>
    <x v="340"/>
    <x v="0"/>
    <s v="Instalado"/>
    <s v="Operativo"/>
    <s v="Autoproductor"/>
    <x v="2"/>
    <x v="0"/>
    <x v="0"/>
    <x v="0"/>
    <s v="Privado"/>
    <s v="ANCASH"/>
    <s v="ANCASH"/>
    <s v="SANTA"/>
    <s v="SAMANCO"/>
    <n v="0"/>
    <x v="0"/>
    <n v="0"/>
    <x v="0"/>
    <n v="0"/>
    <x v="0"/>
    <x v="0"/>
    <n v="0"/>
    <n v="0"/>
    <m/>
    <n v="0.16958333333333334"/>
    <n v="0.155"/>
    <n v="7.6479999999999997"/>
    <n v="0"/>
    <n v="70"/>
    <s v="ESTIMADO"/>
    <m/>
  </r>
  <r>
    <s v="20"/>
    <x v="11"/>
    <s v="TASA"/>
    <s v="33147106"/>
    <s v="33147106"/>
    <x v="0"/>
    <m/>
    <m/>
    <m/>
    <m/>
    <m/>
    <m/>
    <n v="0"/>
    <m/>
    <m/>
    <m/>
    <m/>
    <m/>
    <x v="0"/>
    <s v="TASA33147106EL"/>
    <s v="Tecnol¢gica de Alimentos S.A."/>
    <x v="110"/>
    <x v="110"/>
    <s v="C.T. Samanco"/>
    <x v="449"/>
    <x v="0"/>
    <x v="0"/>
    <x v="340"/>
    <x v="0"/>
    <s v="Instalado"/>
    <s v="Operativo"/>
    <s v="Autoproductor"/>
    <x v="2"/>
    <x v="0"/>
    <x v="0"/>
    <x v="0"/>
    <s v="Privado"/>
    <s v="ANCASH"/>
    <s v="ANCASH"/>
    <s v="SANTA"/>
    <s v="SAMANCO"/>
    <n v="0"/>
    <x v="0"/>
    <n v="0"/>
    <x v="0"/>
    <n v="0"/>
    <x v="0"/>
    <x v="0"/>
    <n v="0"/>
    <n v="0"/>
    <m/>
    <n v="0.16958333333333334"/>
    <n v="0.155"/>
    <n v="7.6479999999999997"/>
    <n v="0"/>
    <n v="70"/>
    <s v="ESTIMADO"/>
    <m/>
  </r>
  <r>
    <s v="20"/>
    <x v="0"/>
    <s v="TASA"/>
    <s v="33063096"/>
    <s v="33063096"/>
    <x v="0"/>
    <m/>
    <m/>
    <n v="2.78"/>
    <n v="0"/>
    <m/>
    <m/>
    <n v="0"/>
    <m/>
    <m/>
    <m/>
    <m/>
    <m/>
    <x v="0"/>
    <s v="TASA33063096EL"/>
    <s v="Tecnol¢gica de Alimentos S.A."/>
    <x v="110"/>
    <x v="110"/>
    <s v="C.T. Supe"/>
    <x v="450"/>
    <x v="0"/>
    <x v="0"/>
    <x v="340"/>
    <x v="0"/>
    <s v="Instalado"/>
    <s v="Operativo"/>
    <s v="Autoproductor"/>
    <x v="2"/>
    <x v="0"/>
    <x v="0"/>
    <x v="0"/>
    <s v="Privado"/>
    <s v="LIMA"/>
    <s v="LIMA"/>
    <s v="BARRANCA"/>
    <s v="SUPE"/>
    <n v="0"/>
    <x v="0"/>
    <n v="0"/>
    <x v="0"/>
    <n v="0"/>
    <x v="0"/>
    <x v="0"/>
    <n v="0"/>
    <n v="0"/>
    <m/>
    <n v="0.23166666666666666"/>
    <n v="0.16"/>
    <n v="7.6479999999999997"/>
    <n v="0"/>
    <n v="70"/>
    <s v="ESTIMADO"/>
    <m/>
  </r>
  <r>
    <s v="20"/>
    <x v="1"/>
    <s v="TASA"/>
    <s v="33063096"/>
    <s v="33063096"/>
    <x v="0"/>
    <m/>
    <m/>
    <n v="2.78"/>
    <n v="0"/>
    <m/>
    <m/>
    <n v="0"/>
    <m/>
    <m/>
    <m/>
    <m/>
    <m/>
    <x v="0"/>
    <s v="TASA33063096EL"/>
    <s v="Tecnol¢gica de Alimentos S.A."/>
    <x v="110"/>
    <x v="110"/>
    <s v="C.T. Supe"/>
    <x v="450"/>
    <x v="0"/>
    <x v="0"/>
    <x v="340"/>
    <x v="0"/>
    <s v="Instalado"/>
    <s v="Operativo"/>
    <s v="Autoproductor"/>
    <x v="2"/>
    <x v="0"/>
    <x v="0"/>
    <x v="0"/>
    <s v="Privado"/>
    <s v="LIMA"/>
    <s v="LIMA"/>
    <s v="BARRANCA"/>
    <s v="SUPE"/>
    <n v="0"/>
    <x v="0"/>
    <n v="0"/>
    <x v="0"/>
    <n v="0"/>
    <x v="0"/>
    <x v="0"/>
    <n v="0"/>
    <n v="0"/>
    <m/>
    <n v="0.23166666666666666"/>
    <n v="0.16"/>
    <n v="7.6479999999999997"/>
    <n v="0"/>
    <n v="70"/>
    <s v="ESTIMADO"/>
    <m/>
  </r>
  <r>
    <s v="20"/>
    <x v="2"/>
    <s v="TASA"/>
    <s v="33063096"/>
    <s v="33063096"/>
    <x v="0"/>
    <m/>
    <m/>
    <n v="2.78"/>
    <n v="0"/>
    <m/>
    <m/>
    <n v="0"/>
    <m/>
    <m/>
    <m/>
    <m/>
    <m/>
    <x v="0"/>
    <s v="TASA33063096EL"/>
    <s v="Tecnol¢gica de Alimentos S.A."/>
    <x v="110"/>
    <x v="110"/>
    <s v="C.T. Supe"/>
    <x v="450"/>
    <x v="0"/>
    <x v="0"/>
    <x v="340"/>
    <x v="0"/>
    <s v="Instalado"/>
    <s v="Operativo"/>
    <s v="Autoproductor"/>
    <x v="2"/>
    <x v="0"/>
    <x v="0"/>
    <x v="0"/>
    <s v="Privado"/>
    <s v="LIMA"/>
    <s v="LIMA"/>
    <s v="BARRANCA"/>
    <s v="SUPE"/>
    <n v="0"/>
    <x v="0"/>
    <n v="0"/>
    <x v="0"/>
    <n v="0"/>
    <x v="0"/>
    <x v="0"/>
    <n v="0"/>
    <n v="0"/>
    <m/>
    <n v="0.23166666666666666"/>
    <n v="0.16"/>
    <n v="7.6479999999999997"/>
    <n v="0"/>
    <n v="70"/>
    <s v="ESTIMADO"/>
    <m/>
  </r>
  <r>
    <s v="20"/>
    <x v="3"/>
    <s v="TASA"/>
    <s v="33063096"/>
    <s v="33063096"/>
    <x v="0"/>
    <m/>
    <m/>
    <n v="2.78"/>
    <n v="0"/>
    <m/>
    <m/>
    <n v="0"/>
    <m/>
    <m/>
    <m/>
    <m/>
    <m/>
    <x v="0"/>
    <s v="TASA33063096EL"/>
    <s v="Tecnol¢gica de Alimentos S.A."/>
    <x v="110"/>
    <x v="110"/>
    <s v="C.T. Supe"/>
    <x v="450"/>
    <x v="0"/>
    <x v="0"/>
    <x v="340"/>
    <x v="0"/>
    <s v="Instalado"/>
    <s v="Operativo"/>
    <s v="Autoproductor"/>
    <x v="2"/>
    <x v="0"/>
    <x v="0"/>
    <x v="0"/>
    <s v="Privado"/>
    <s v="LIMA"/>
    <s v="LIMA"/>
    <s v="BARRANCA"/>
    <s v="SUPE"/>
    <n v="0"/>
    <x v="0"/>
    <n v="0"/>
    <x v="0"/>
    <n v="0"/>
    <x v="0"/>
    <x v="0"/>
    <n v="0"/>
    <n v="0"/>
    <m/>
    <n v="0.23166666666666666"/>
    <n v="0.16"/>
    <n v="7.6479999999999997"/>
    <n v="0"/>
    <n v="70"/>
    <s v="ESTIMADO"/>
    <m/>
  </r>
  <r>
    <s v="20"/>
    <x v="4"/>
    <s v="TASA"/>
    <s v="33063096"/>
    <s v="33063096"/>
    <x v="0"/>
    <m/>
    <m/>
    <n v="2.78"/>
    <n v="0"/>
    <m/>
    <m/>
    <n v="0"/>
    <m/>
    <m/>
    <m/>
    <m/>
    <m/>
    <x v="0"/>
    <s v="TASA33063096EL"/>
    <s v="Tecnol¢gica de Alimentos S.A."/>
    <x v="110"/>
    <x v="110"/>
    <s v="C.T. Supe"/>
    <x v="450"/>
    <x v="0"/>
    <x v="0"/>
    <x v="340"/>
    <x v="0"/>
    <s v="Instalado"/>
    <s v="Operativo"/>
    <s v="Autoproductor"/>
    <x v="2"/>
    <x v="0"/>
    <x v="0"/>
    <x v="0"/>
    <s v="Privado"/>
    <s v="LIMA"/>
    <s v="LIMA"/>
    <s v="BARRANCA"/>
    <s v="SUPE"/>
    <n v="0"/>
    <x v="0"/>
    <n v="0"/>
    <x v="0"/>
    <n v="0"/>
    <x v="0"/>
    <x v="0"/>
    <n v="0"/>
    <n v="0"/>
    <m/>
    <n v="0.23166666666666666"/>
    <n v="0.16"/>
    <n v="7.6479999999999997"/>
    <n v="0"/>
    <n v="70"/>
    <s v="ESTIMADO"/>
    <m/>
  </r>
  <r>
    <s v="20"/>
    <x v="5"/>
    <s v="TASA"/>
    <s v="33063096"/>
    <s v="33063096"/>
    <x v="0"/>
    <m/>
    <m/>
    <n v="2.78"/>
    <n v="0"/>
    <m/>
    <m/>
    <n v="0"/>
    <m/>
    <m/>
    <m/>
    <m/>
    <m/>
    <x v="0"/>
    <s v="TASA33063096EL"/>
    <s v="Tecnol¢gica de Alimentos S.A."/>
    <x v="110"/>
    <x v="110"/>
    <s v="C.T. Supe"/>
    <x v="450"/>
    <x v="0"/>
    <x v="0"/>
    <x v="340"/>
    <x v="0"/>
    <s v="Instalado"/>
    <s v="Operativo"/>
    <s v="Autoproductor"/>
    <x v="2"/>
    <x v="0"/>
    <x v="0"/>
    <x v="0"/>
    <s v="Privado"/>
    <s v="LIMA"/>
    <s v="LIMA"/>
    <s v="BARRANCA"/>
    <s v="SUPE"/>
    <n v="0"/>
    <x v="0"/>
    <n v="0"/>
    <x v="0"/>
    <n v="0"/>
    <x v="0"/>
    <x v="0"/>
    <n v="0"/>
    <n v="0"/>
    <m/>
    <n v="0.23166666666666666"/>
    <n v="0.16"/>
    <n v="7.6479999999999997"/>
    <n v="0"/>
    <n v="70"/>
    <s v="ESTIMADO"/>
    <m/>
  </r>
  <r>
    <s v="20"/>
    <x v="6"/>
    <s v="TASA"/>
    <s v="33063096"/>
    <s v="33063096"/>
    <x v="0"/>
    <m/>
    <m/>
    <n v="2.78"/>
    <n v="0"/>
    <m/>
    <m/>
    <n v="0"/>
    <m/>
    <m/>
    <m/>
    <m/>
    <m/>
    <x v="0"/>
    <s v="TASA33063096EL"/>
    <s v="Tecnol¢gica de Alimentos S.A."/>
    <x v="110"/>
    <x v="110"/>
    <s v="C.T. Supe"/>
    <x v="450"/>
    <x v="0"/>
    <x v="0"/>
    <x v="340"/>
    <x v="0"/>
    <s v="Instalado"/>
    <s v="Operativo"/>
    <s v="Autoproductor"/>
    <x v="2"/>
    <x v="0"/>
    <x v="0"/>
    <x v="0"/>
    <s v="Privado"/>
    <s v="LIMA"/>
    <s v="LIMA"/>
    <s v="BARRANCA"/>
    <s v="SUPE"/>
    <n v="0"/>
    <x v="0"/>
    <n v="0"/>
    <x v="0"/>
    <n v="0"/>
    <x v="0"/>
    <x v="0"/>
    <n v="0"/>
    <n v="0"/>
    <m/>
    <n v="0.23166666666666666"/>
    <n v="0.16"/>
    <n v="7.6479999999999997"/>
    <n v="0"/>
    <n v="70"/>
    <s v="ESTIMADO"/>
    <m/>
  </r>
  <r>
    <s v="20"/>
    <x v="7"/>
    <s v="TASA"/>
    <s v="33063096"/>
    <s v="33063096"/>
    <x v="0"/>
    <m/>
    <m/>
    <n v="2.78"/>
    <n v="0"/>
    <m/>
    <m/>
    <n v="0"/>
    <m/>
    <m/>
    <m/>
    <m/>
    <m/>
    <x v="0"/>
    <s v="TASA33063096EL"/>
    <s v="Tecnol¢gica de Alimentos S.A."/>
    <x v="110"/>
    <x v="110"/>
    <s v="C.T. Supe"/>
    <x v="450"/>
    <x v="0"/>
    <x v="0"/>
    <x v="340"/>
    <x v="0"/>
    <s v="Instalado"/>
    <s v="Operativo"/>
    <s v="Autoproductor"/>
    <x v="2"/>
    <x v="0"/>
    <x v="0"/>
    <x v="0"/>
    <s v="Privado"/>
    <s v="LIMA"/>
    <s v="LIMA"/>
    <s v="BARRANCA"/>
    <s v="SUPE"/>
    <n v="0"/>
    <x v="0"/>
    <n v="0"/>
    <x v="0"/>
    <n v="0"/>
    <x v="0"/>
    <x v="0"/>
    <n v="0"/>
    <n v="0"/>
    <m/>
    <n v="0.23166666666666666"/>
    <n v="0.16"/>
    <n v="7.6479999999999997"/>
    <n v="0"/>
    <n v="70"/>
    <s v="ESTIMADO"/>
    <m/>
  </r>
  <r>
    <s v="20"/>
    <x v="8"/>
    <s v="TASA"/>
    <s v="33063096"/>
    <s v="33063096"/>
    <x v="0"/>
    <m/>
    <m/>
    <n v="2.78"/>
    <n v="0"/>
    <m/>
    <m/>
    <n v="0"/>
    <m/>
    <m/>
    <m/>
    <m/>
    <m/>
    <x v="0"/>
    <s v="TASA33063096EL"/>
    <s v="Tecnol¢gica de Alimentos S.A."/>
    <x v="110"/>
    <x v="110"/>
    <s v="C.T. Supe"/>
    <x v="450"/>
    <x v="0"/>
    <x v="0"/>
    <x v="340"/>
    <x v="0"/>
    <s v="Instalado"/>
    <s v="Operativo"/>
    <s v="Autoproductor"/>
    <x v="2"/>
    <x v="0"/>
    <x v="0"/>
    <x v="0"/>
    <s v="Privado"/>
    <s v="LIMA"/>
    <s v="LIMA"/>
    <s v="BARRANCA"/>
    <s v="SUPE"/>
    <n v="0"/>
    <x v="0"/>
    <n v="0"/>
    <x v="0"/>
    <n v="0"/>
    <x v="0"/>
    <x v="0"/>
    <n v="0"/>
    <n v="0"/>
    <m/>
    <n v="0.23166666666666666"/>
    <n v="0.16"/>
    <n v="7.6479999999999997"/>
    <n v="0"/>
    <n v="70"/>
    <s v="ESTIMADO"/>
    <m/>
  </r>
  <r>
    <s v="20"/>
    <x v="9"/>
    <s v="TASA"/>
    <s v="33063096"/>
    <s v="33063096"/>
    <x v="0"/>
    <m/>
    <m/>
    <n v="2.78"/>
    <n v="0"/>
    <m/>
    <m/>
    <n v="0"/>
    <m/>
    <m/>
    <m/>
    <m/>
    <m/>
    <x v="0"/>
    <s v="TASA33063096EL"/>
    <s v="Tecnol¢gica de Alimentos S.A."/>
    <x v="110"/>
    <x v="110"/>
    <s v="C.T. Supe"/>
    <x v="450"/>
    <x v="0"/>
    <x v="0"/>
    <x v="340"/>
    <x v="0"/>
    <s v="Instalado"/>
    <s v="Operativo"/>
    <s v="Autoproductor"/>
    <x v="2"/>
    <x v="0"/>
    <x v="0"/>
    <x v="0"/>
    <s v="Privado"/>
    <s v="LIMA"/>
    <s v="LIMA"/>
    <s v="BARRANCA"/>
    <s v="SUPE"/>
    <n v="0"/>
    <x v="0"/>
    <n v="0"/>
    <x v="0"/>
    <n v="0"/>
    <x v="0"/>
    <x v="0"/>
    <n v="0"/>
    <n v="0"/>
    <m/>
    <n v="0.23166666666666666"/>
    <n v="0.16"/>
    <n v="7.6479999999999997"/>
    <n v="0"/>
    <n v="70"/>
    <s v="ESTIMADO"/>
    <m/>
  </r>
  <r>
    <s v="20"/>
    <x v="10"/>
    <s v="TASA"/>
    <s v="33063096"/>
    <s v="33063096"/>
    <x v="0"/>
    <m/>
    <m/>
    <n v="2.78"/>
    <n v="0"/>
    <m/>
    <m/>
    <n v="0"/>
    <m/>
    <m/>
    <m/>
    <m/>
    <m/>
    <x v="0"/>
    <s v="TASA33063096EL"/>
    <s v="Tecnol¢gica de Alimentos S.A."/>
    <x v="110"/>
    <x v="110"/>
    <s v="C.T. Supe"/>
    <x v="450"/>
    <x v="0"/>
    <x v="0"/>
    <x v="340"/>
    <x v="0"/>
    <s v="Instalado"/>
    <s v="Operativo"/>
    <s v="Autoproductor"/>
    <x v="2"/>
    <x v="0"/>
    <x v="0"/>
    <x v="0"/>
    <s v="Privado"/>
    <s v="LIMA"/>
    <s v="LIMA"/>
    <s v="BARRANCA"/>
    <s v="SUPE"/>
    <n v="0"/>
    <x v="0"/>
    <n v="0"/>
    <x v="0"/>
    <n v="0"/>
    <x v="0"/>
    <x v="0"/>
    <n v="0"/>
    <n v="0"/>
    <m/>
    <n v="0.23166666666666666"/>
    <n v="0.16"/>
    <n v="7.6479999999999997"/>
    <n v="0"/>
    <n v="70"/>
    <s v="ESTIMADO"/>
    <m/>
  </r>
  <r>
    <s v="20"/>
    <x v="11"/>
    <s v="TASA"/>
    <s v="33063096"/>
    <s v="33063096"/>
    <x v="0"/>
    <m/>
    <m/>
    <n v="2.78"/>
    <n v="0"/>
    <m/>
    <m/>
    <n v="0"/>
    <m/>
    <m/>
    <m/>
    <m/>
    <m/>
    <x v="0"/>
    <s v="TASA33063096EL"/>
    <s v="Tecnol¢gica de Alimentos S.A."/>
    <x v="110"/>
    <x v="110"/>
    <s v="C.T. Supe"/>
    <x v="450"/>
    <x v="0"/>
    <x v="0"/>
    <x v="340"/>
    <x v="0"/>
    <s v="Instalado"/>
    <s v="Operativo"/>
    <s v="Autoproductor"/>
    <x v="2"/>
    <x v="0"/>
    <x v="0"/>
    <x v="0"/>
    <s v="Privado"/>
    <s v="LIMA"/>
    <s v="LIMA"/>
    <s v="BARRANCA"/>
    <s v="SUPE"/>
    <n v="0"/>
    <x v="0"/>
    <n v="0"/>
    <x v="0"/>
    <n v="0"/>
    <x v="0"/>
    <x v="0"/>
    <n v="0"/>
    <n v="0"/>
    <m/>
    <n v="0.23166666666666666"/>
    <n v="0.16"/>
    <n v="7.6479999999999997"/>
    <n v="0"/>
    <n v="70"/>
    <s v="ESTIMADO"/>
    <m/>
  </r>
  <r>
    <s v="20"/>
    <x v="1"/>
    <s v="TASA"/>
    <s v="00350777"/>
    <s v="00350777"/>
    <x v="0"/>
    <m/>
    <m/>
    <n v="3.94"/>
    <n v="0"/>
    <m/>
    <m/>
    <n v="0"/>
    <m/>
    <m/>
    <m/>
    <m/>
    <m/>
    <x v="0"/>
    <s v="TASA00350777EL"/>
    <s v="Tecnol¢gica de Alimentos S.A."/>
    <x v="110"/>
    <x v="110"/>
    <s v="C.T. Végueta"/>
    <x v="352"/>
    <x v="0"/>
    <x v="0"/>
    <x v="340"/>
    <x v="0"/>
    <s v="Instalado"/>
    <s v="Operativo"/>
    <s v="Autoproductor"/>
    <x v="2"/>
    <x v="0"/>
    <x v="0"/>
    <x v="0"/>
    <s v="Privado"/>
    <s v="LIMA"/>
    <s v="LIMA"/>
    <s v="HUAURA"/>
    <s v="VEGUETA"/>
    <n v="0"/>
    <x v="0"/>
    <n v="0"/>
    <x v="0"/>
    <n v="0"/>
    <x v="0"/>
    <x v="0"/>
    <n v="0"/>
    <n v="0"/>
    <m/>
    <n v="0.32833333333333331"/>
    <n v="0.19375000000000001"/>
    <n v="7.6479999999999997"/>
    <n v="0"/>
    <n v="70"/>
    <s v="ESTIMADO"/>
    <m/>
  </r>
  <r>
    <s v="20"/>
    <x v="2"/>
    <s v="TASA"/>
    <s v="00350777"/>
    <s v="00350777"/>
    <x v="0"/>
    <m/>
    <m/>
    <n v="3.94"/>
    <n v="0"/>
    <m/>
    <m/>
    <n v="0"/>
    <m/>
    <m/>
    <m/>
    <m/>
    <m/>
    <x v="0"/>
    <s v="TASA00350777EL"/>
    <s v="Tecnol¢gica de Alimentos S.A."/>
    <x v="110"/>
    <x v="110"/>
    <s v="C.T. Végueta"/>
    <x v="352"/>
    <x v="0"/>
    <x v="0"/>
    <x v="340"/>
    <x v="0"/>
    <s v="Instalado"/>
    <s v="Operativo"/>
    <s v="Autoproductor"/>
    <x v="2"/>
    <x v="0"/>
    <x v="0"/>
    <x v="0"/>
    <s v="Privado"/>
    <s v="LIMA"/>
    <s v="LIMA"/>
    <s v="HUAURA"/>
    <s v="VEGUETA"/>
    <n v="0"/>
    <x v="0"/>
    <n v="0"/>
    <x v="0"/>
    <n v="0"/>
    <x v="0"/>
    <x v="0"/>
    <n v="0"/>
    <n v="0"/>
    <m/>
    <n v="0.32833333333333331"/>
    <n v="0.19375000000000001"/>
    <n v="7.6479999999999997"/>
    <n v="0"/>
    <n v="70"/>
    <s v="ESTIMADO"/>
    <m/>
  </r>
  <r>
    <s v="20"/>
    <x v="3"/>
    <s v="TASA"/>
    <s v="00350777"/>
    <s v="00350777"/>
    <x v="0"/>
    <m/>
    <m/>
    <n v="3.94"/>
    <n v="0"/>
    <m/>
    <m/>
    <n v="0"/>
    <m/>
    <m/>
    <m/>
    <m/>
    <m/>
    <x v="0"/>
    <s v="TASA00350777EL"/>
    <s v="Tecnol¢gica de Alimentos S.A."/>
    <x v="110"/>
    <x v="110"/>
    <s v="C.T. Végueta"/>
    <x v="352"/>
    <x v="0"/>
    <x v="0"/>
    <x v="340"/>
    <x v="0"/>
    <s v="Instalado"/>
    <s v="Operativo"/>
    <s v="Autoproductor"/>
    <x v="2"/>
    <x v="0"/>
    <x v="0"/>
    <x v="0"/>
    <s v="Privado"/>
    <s v="LIMA"/>
    <s v="LIMA"/>
    <s v="HUAURA"/>
    <s v="VEGUETA"/>
    <n v="0"/>
    <x v="0"/>
    <n v="0"/>
    <x v="0"/>
    <n v="0"/>
    <x v="0"/>
    <x v="0"/>
    <n v="0"/>
    <n v="0"/>
    <m/>
    <n v="0.32833333333333331"/>
    <n v="0.19375000000000001"/>
    <n v="7.6479999999999997"/>
    <n v="0"/>
    <n v="70"/>
    <s v="ESTIMADO"/>
    <m/>
  </r>
  <r>
    <s v="20"/>
    <x v="4"/>
    <s v="TASA"/>
    <s v="00350777"/>
    <s v="00350777"/>
    <x v="0"/>
    <m/>
    <m/>
    <n v="3.94"/>
    <n v="0"/>
    <m/>
    <m/>
    <n v="0"/>
    <m/>
    <m/>
    <m/>
    <m/>
    <m/>
    <x v="0"/>
    <s v="TASA00350777EL"/>
    <s v="Tecnol¢gica de Alimentos S.A."/>
    <x v="110"/>
    <x v="110"/>
    <s v="C.T. Végueta"/>
    <x v="352"/>
    <x v="0"/>
    <x v="0"/>
    <x v="340"/>
    <x v="0"/>
    <s v="Instalado"/>
    <s v="Operativo"/>
    <s v="Autoproductor"/>
    <x v="2"/>
    <x v="0"/>
    <x v="0"/>
    <x v="0"/>
    <s v="Privado"/>
    <s v="LIMA"/>
    <s v="LIMA"/>
    <s v="HUAURA"/>
    <s v="VEGUETA"/>
    <n v="0"/>
    <x v="0"/>
    <n v="0"/>
    <x v="0"/>
    <n v="0"/>
    <x v="0"/>
    <x v="0"/>
    <n v="0"/>
    <n v="0"/>
    <m/>
    <n v="0.32833333333333331"/>
    <n v="0.19375000000000001"/>
    <n v="7.6479999999999997"/>
    <n v="0"/>
    <n v="70"/>
    <s v="ESTIMADO"/>
    <m/>
  </r>
  <r>
    <s v="20"/>
    <x v="5"/>
    <s v="TASA"/>
    <s v="00350777"/>
    <s v="00350777"/>
    <x v="0"/>
    <m/>
    <m/>
    <n v="3.94"/>
    <n v="0"/>
    <m/>
    <m/>
    <n v="0"/>
    <m/>
    <m/>
    <m/>
    <m/>
    <m/>
    <x v="0"/>
    <s v="TASA00350777EL"/>
    <s v="Tecnol¢gica de Alimentos S.A."/>
    <x v="110"/>
    <x v="110"/>
    <s v="C.T. Végueta"/>
    <x v="352"/>
    <x v="0"/>
    <x v="0"/>
    <x v="340"/>
    <x v="0"/>
    <s v="Instalado"/>
    <s v="Operativo"/>
    <s v="Autoproductor"/>
    <x v="2"/>
    <x v="0"/>
    <x v="0"/>
    <x v="0"/>
    <s v="Privado"/>
    <s v="LIMA"/>
    <s v="LIMA"/>
    <s v="HUAURA"/>
    <s v="VEGUETA"/>
    <n v="0"/>
    <x v="0"/>
    <n v="0"/>
    <x v="0"/>
    <n v="0"/>
    <x v="0"/>
    <x v="0"/>
    <n v="0"/>
    <n v="0"/>
    <m/>
    <n v="0.32833333333333331"/>
    <n v="0.19375000000000001"/>
    <n v="7.6479999999999997"/>
    <n v="0"/>
    <n v="70"/>
    <s v="ESTIMADO"/>
    <m/>
  </r>
  <r>
    <s v="20"/>
    <x v="6"/>
    <s v="TASA"/>
    <s v="00350777"/>
    <s v="00350777"/>
    <x v="0"/>
    <m/>
    <m/>
    <n v="3.94"/>
    <n v="0"/>
    <m/>
    <m/>
    <n v="0"/>
    <m/>
    <m/>
    <m/>
    <m/>
    <m/>
    <x v="0"/>
    <s v="TASA00350777EL"/>
    <s v="Tecnol¢gica de Alimentos S.A."/>
    <x v="110"/>
    <x v="110"/>
    <s v="C.T. Végueta"/>
    <x v="352"/>
    <x v="0"/>
    <x v="0"/>
    <x v="340"/>
    <x v="0"/>
    <s v="Instalado"/>
    <s v="Operativo"/>
    <s v="Autoproductor"/>
    <x v="2"/>
    <x v="0"/>
    <x v="0"/>
    <x v="0"/>
    <s v="Privado"/>
    <s v="LIMA"/>
    <s v="LIMA"/>
    <s v="HUAURA"/>
    <s v="VEGUETA"/>
    <n v="0"/>
    <x v="0"/>
    <n v="0"/>
    <x v="0"/>
    <n v="0"/>
    <x v="0"/>
    <x v="0"/>
    <n v="0"/>
    <n v="0"/>
    <m/>
    <n v="0.32833333333333331"/>
    <n v="0.19375000000000001"/>
    <n v="7.6479999999999997"/>
    <n v="0"/>
    <n v="70"/>
    <s v="ESTIMADO"/>
    <m/>
  </r>
  <r>
    <s v="20"/>
    <x v="7"/>
    <s v="TASA"/>
    <s v="00350777"/>
    <s v="00350777"/>
    <x v="0"/>
    <m/>
    <m/>
    <n v="3.94"/>
    <n v="0"/>
    <m/>
    <m/>
    <n v="0"/>
    <m/>
    <m/>
    <m/>
    <m/>
    <m/>
    <x v="0"/>
    <s v="TASA00350777EL"/>
    <s v="Tecnol¢gica de Alimentos S.A."/>
    <x v="110"/>
    <x v="110"/>
    <s v="C.T. Végueta"/>
    <x v="352"/>
    <x v="0"/>
    <x v="0"/>
    <x v="340"/>
    <x v="0"/>
    <s v="Instalado"/>
    <s v="Operativo"/>
    <s v="Autoproductor"/>
    <x v="2"/>
    <x v="0"/>
    <x v="0"/>
    <x v="0"/>
    <s v="Privado"/>
    <s v="LIMA"/>
    <s v="LIMA"/>
    <s v="HUAURA"/>
    <s v="VEGUETA"/>
    <n v="0"/>
    <x v="0"/>
    <n v="0"/>
    <x v="0"/>
    <n v="0"/>
    <x v="0"/>
    <x v="0"/>
    <n v="0"/>
    <n v="0"/>
    <m/>
    <n v="0.32833333333333331"/>
    <n v="0.19375000000000001"/>
    <n v="7.6479999999999997"/>
    <n v="0"/>
    <n v="70"/>
    <s v="ESTIMADO"/>
    <m/>
  </r>
  <r>
    <s v="20"/>
    <x v="8"/>
    <s v="TASA"/>
    <s v="00350777"/>
    <s v="00350777"/>
    <x v="0"/>
    <m/>
    <m/>
    <n v="3.94"/>
    <n v="0"/>
    <m/>
    <m/>
    <n v="0"/>
    <m/>
    <m/>
    <m/>
    <m/>
    <m/>
    <x v="0"/>
    <s v="TASA00350777EL"/>
    <s v="Tecnol¢gica de Alimentos S.A."/>
    <x v="110"/>
    <x v="110"/>
    <s v="C.T. Végueta"/>
    <x v="352"/>
    <x v="0"/>
    <x v="0"/>
    <x v="340"/>
    <x v="0"/>
    <s v="Instalado"/>
    <s v="Operativo"/>
    <s v="Autoproductor"/>
    <x v="2"/>
    <x v="0"/>
    <x v="0"/>
    <x v="0"/>
    <s v="Privado"/>
    <s v="LIMA"/>
    <s v="LIMA"/>
    <s v="HUAURA"/>
    <s v="VEGUETA"/>
    <n v="0"/>
    <x v="0"/>
    <n v="0"/>
    <x v="0"/>
    <n v="0"/>
    <x v="0"/>
    <x v="0"/>
    <n v="0"/>
    <n v="0"/>
    <m/>
    <n v="0.32833333333333331"/>
    <n v="0.19375000000000001"/>
    <n v="7.6479999999999997"/>
    <n v="0"/>
    <n v="70"/>
    <s v="ESTIMADO"/>
    <m/>
  </r>
  <r>
    <s v="20"/>
    <x v="9"/>
    <s v="TASA"/>
    <s v="00350777"/>
    <s v="00350777"/>
    <x v="0"/>
    <m/>
    <m/>
    <n v="3.94"/>
    <n v="0"/>
    <m/>
    <m/>
    <n v="0"/>
    <m/>
    <m/>
    <m/>
    <m/>
    <m/>
    <x v="0"/>
    <s v="TASA00350777EL"/>
    <s v="Tecnol¢gica de Alimentos S.A."/>
    <x v="110"/>
    <x v="110"/>
    <s v="C.T. Végueta"/>
    <x v="352"/>
    <x v="0"/>
    <x v="0"/>
    <x v="340"/>
    <x v="0"/>
    <s v="Instalado"/>
    <s v="Operativo"/>
    <s v="Autoproductor"/>
    <x v="2"/>
    <x v="0"/>
    <x v="0"/>
    <x v="0"/>
    <s v="Privado"/>
    <s v="LIMA"/>
    <s v="LIMA"/>
    <s v="HUAURA"/>
    <s v="VEGUETA"/>
    <n v="0"/>
    <x v="0"/>
    <n v="0"/>
    <x v="0"/>
    <n v="0"/>
    <x v="0"/>
    <x v="0"/>
    <n v="0"/>
    <n v="0"/>
    <m/>
    <n v="0.32833333333333331"/>
    <n v="0.19375000000000001"/>
    <n v="7.6479999999999997"/>
    <n v="0"/>
    <n v="70"/>
    <s v="ESTIMADO"/>
    <m/>
  </r>
  <r>
    <s v="20"/>
    <x v="10"/>
    <s v="TASA"/>
    <s v="00350777"/>
    <s v="00350777"/>
    <x v="0"/>
    <m/>
    <m/>
    <n v="3.94"/>
    <n v="0"/>
    <m/>
    <m/>
    <n v="0"/>
    <m/>
    <m/>
    <m/>
    <m/>
    <m/>
    <x v="0"/>
    <s v="TASA00350777EL"/>
    <s v="Tecnol¢gica de Alimentos S.A."/>
    <x v="110"/>
    <x v="110"/>
    <s v="C.T. Végueta"/>
    <x v="352"/>
    <x v="0"/>
    <x v="0"/>
    <x v="340"/>
    <x v="0"/>
    <s v="Instalado"/>
    <s v="Operativo"/>
    <s v="Autoproductor"/>
    <x v="2"/>
    <x v="0"/>
    <x v="0"/>
    <x v="0"/>
    <s v="Privado"/>
    <s v="LIMA"/>
    <s v="LIMA"/>
    <s v="HUAURA"/>
    <s v="VEGUETA"/>
    <n v="0"/>
    <x v="0"/>
    <n v="0"/>
    <x v="0"/>
    <n v="0"/>
    <x v="0"/>
    <x v="0"/>
    <n v="0"/>
    <n v="0"/>
    <m/>
    <n v="0.32833333333333331"/>
    <n v="0.19375000000000001"/>
    <n v="7.6479999999999997"/>
    <n v="0"/>
    <n v="70"/>
    <s v="ESTIMADO"/>
    <m/>
  </r>
  <r>
    <s v="20"/>
    <x v="11"/>
    <s v="TASA"/>
    <s v="00350777"/>
    <s v="00350777"/>
    <x v="0"/>
    <m/>
    <m/>
    <n v="3.94"/>
    <n v="0"/>
    <m/>
    <m/>
    <n v="0"/>
    <m/>
    <m/>
    <m/>
    <m/>
    <m/>
    <x v="0"/>
    <s v="TASA00350777EL"/>
    <s v="Tecnol¢gica de Alimentos S.A."/>
    <x v="110"/>
    <x v="110"/>
    <s v="C.T. Végueta"/>
    <x v="352"/>
    <x v="0"/>
    <x v="0"/>
    <x v="340"/>
    <x v="0"/>
    <s v="Instalado"/>
    <s v="Operativo"/>
    <s v="Autoproductor"/>
    <x v="2"/>
    <x v="0"/>
    <x v="0"/>
    <x v="0"/>
    <s v="Privado"/>
    <s v="LIMA"/>
    <s v="LIMA"/>
    <s v="HUAURA"/>
    <s v="VEGUETA"/>
    <n v="0"/>
    <x v="0"/>
    <n v="0"/>
    <x v="0"/>
    <n v="0"/>
    <x v="0"/>
    <x v="0"/>
    <n v="0"/>
    <n v="0"/>
    <m/>
    <n v="0.32833333333333331"/>
    <n v="0.19375000000000001"/>
    <n v="7.6479999999999997"/>
    <n v="0"/>
    <n v="70"/>
    <s v="ESTIMADO"/>
    <m/>
  </r>
  <r>
    <s v="20"/>
    <x v="11"/>
    <s v="TPL"/>
    <s v="33039294"/>
    <s v="33039294"/>
    <x v="2"/>
    <m/>
    <m/>
    <n v="15"/>
    <n v="12"/>
    <m/>
    <m/>
    <n v="4190.2449999999999"/>
    <m/>
    <m/>
    <m/>
    <n v="0"/>
    <n v="11"/>
    <x v="0"/>
    <s v="TPL33039294TV"/>
    <s v="TRUPAL S.A."/>
    <x v="124"/>
    <x v="124"/>
    <s v="C.T.Trupal"/>
    <x v="386"/>
    <x v="2"/>
    <x v="2"/>
    <x v="340"/>
    <x v="0"/>
    <s v="Instalado"/>
    <s v="Operativo"/>
    <s v="Autoproductor"/>
    <x v="2"/>
    <x v="1"/>
    <x v="0"/>
    <x v="0"/>
    <s v="Privado"/>
    <s v="LA LIBERTAD"/>
    <s v="LA LIBERTAD"/>
    <s v="ASCOPE"/>
    <s v="SANTIAGO DE CAO"/>
    <n v="0"/>
    <x v="3"/>
    <n v="0"/>
    <x v="0"/>
    <n v="0"/>
    <x v="0"/>
    <x v="0"/>
    <n v="4190.2449999999999"/>
    <n v="4.190245"/>
    <m/>
    <n v="1.25"/>
    <n v="1"/>
    <n v="7.6479999999999997"/>
    <n v="0"/>
    <n v="71"/>
    <s v="BASE DE DATOS"/>
    <m/>
  </r>
  <r>
    <s v="20"/>
    <x v="0"/>
    <s v="UNACEM"/>
    <s v="33010493"/>
    <s v="33010493"/>
    <x v="0"/>
    <m/>
    <m/>
    <n v="3"/>
    <n v="3"/>
    <m/>
    <m/>
    <n v="0"/>
    <m/>
    <m/>
    <m/>
    <m/>
    <m/>
    <x v="0"/>
    <s v="UNACEM33010493EL"/>
    <s v="Uni¢n Andina de Cementos S.A.A."/>
    <x v="92"/>
    <x v="92"/>
    <s v="C.T. Cemento Andino"/>
    <x v="472"/>
    <x v="0"/>
    <x v="0"/>
    <x v="340"/>
    <x v="0"/>
    <s v="Instalado"/>
    <s v="Operativo"/>
    <s v="Autoproductor"/>
    <x v="2"/>
    <x v="1"/>
    <x v="0"/>
    <x v="0"/>
    <s v="Privado"/>
    <s v="JUNIN"/>
    <s v="JUNIN"/>
    <s v="TARMA"/>
    <s v="LA UNION"/>
    <n v="0"/>
    <x v="0"/>
    <n v="0"/>
    <x v="0"/>
    <n v="0"/>
    <x v="0"/>
    <x v="0"/>
    <n v="0"/>
    <n v="0"/>
    <m/>
    <n v="0.25"/>
    <n v="0.25"/>
    <n v="7.6479999999999997"/>
    <n v="0"/>
    <n v="72"/>
    <s v="ESTIMADO"/>
    <m/>
  </r>
  <r>
    <s v="20"/>
    <x v="1"/>
    <s v="UNACEM"/>
    <s v="33010493"/>
    <s v="33010493"/>
    <x v="0"/>
    <m/>
    <m/>
    <n v="3"/>
    <n v="3"/>
    <m/>
    <m/>
    <n v="0"/>
    <m/>
    <m/>
    <m/>
    <m/>
    <m/>
    <x v="0"/>
    <s v="UNACEM33010493EL"/>
    <s v="Uni¢n Andina de Cementos S.A.A."/>
    <x v="92"/>
    <x v="92"/>
    <s v="C.T. Cemento Andino"/>
    <x v="472"/>
    <x v="0"/>
    <x v="0"/>
    <x v="340"/>
    <x v="0"/>
    <s v="Instalado"/>
    <s v="Operativo"/>
    <s v="Autoproductor"/>
    <x v="2"/>
    <x v="1"/>
    <x v="0"/>
    <x v="0"/>
    <s v="Privado"/>
    <s v="JUNIN"/>
    <s v="JUNIN"/>
    <s v="TARMA"/>
    <s v="LA UNION"/>
    <n v="0"/>
    <x v="0"/>
    <n v="0"/>
    <x v="0"/>
    <n v="0"/>
    <x v="0"/>
    <x v="0"/>
    <n v="0"/>
    <n v="0"/>
    <m/>
    <n v="0.25"/>
    <n v="0.25"/>
    <n v="7.6479999999999997"/>
    <n v="0"/>
    <n v="72"/>
    <s v="ESTIMADO"/>
    <m/>
  </r>
  <r>
    <s v="20"/>
    <x v="2"/>
    <s v="UNACEM"/>
    <s v="33010493"/>
    <s v="33010493"/>
    <x v="0"/>
    <m/>
    <m/>
    <n v="3"/>
    <n v="3"/>
    <m/>
    <m/>
    <n v="0"/>
    <m/>
    <m/>
    <m/>
    <m/>
    <m/>
    <x v="0"/>
    <s v="UNACEM33010493EL"/>
    <s v="Uni¢n Andina de Cementos S.A.A."/>
    <x v="92"/>
    <x v="92"/>
    <s v="C.T. Cemento Andino"/>
    <x v="472"/>
    <x v="0"/>
    <x v="0"/>
    <x v="340"/>
    <x v="0"/>
    <s v="Instalado"/>
    <s v="Operativo"/>
    <s v="Autoproductor"/>
    <x v="2"/>
    <x v="1"/>
    <x v="0"/>
    <x v="0"/>
    <s v="Privado"/>
    <s v="JUNIN"/>
    <s v="JUNIN"/>
    <s v="TARMA"/>
    <s v="LA UNION"/>
    <n v="0"/>
    <x v="0"/>
    <n v="0"/>
    <x v="0"/>
    <n v="0"/>
    <x v="0"/>
    <x v="0"/>
    <n v="0"/>
    <n v="0"/>
    <m/>
    <n v="0.25"/>
    <n v="0.25"/>
    <n v="7.6479999999999997"/>
    <n v="0"/>
    <n v="72"/>
    <s v="ESTIMADO"/>
    <m/>
  </r>
  <r>
    <s v="20"/>
    <x v="3"/>
    <s v="UNACEM"/>
    <s v="33010493"/>
    <s v="33010493"/>
    <x v="0"/>
    <m/>
    <m/>
    <n v="3"/>
    <n v="3"/>
    <m/>
    <m/>
    <n v="0"/>
    <m/>
    <m/>
    <m/>
    <m/>
    <m/>
    <x v="0"/>
    <s v="UNACEM33010493EL"/>
    <s v="Uni¢n Andina de Cementos S.A.A."/>
    <x v="92"/>
    <x v="92"/>
    <s v="C.T. Cemento Andino"/>
    <x v="472"/>
    <x v="0"/>
    <x v="0"/>
    <x v="340"/>
    <x v="0"/>
    <s v="Instalado"/>
    <s v="Operativo"/>
    <s v="Autoproductor"/>
    <x v="2"/>
    <x v="1"/>
    <x v="0"/>
    <x v="0"/>
    <s v="Privado"/>
    <s v="JUNIN"/>
    <s v="JUNIN"/>
    <s v="TARMA"/>
    <s v="LA UNION"/>
    <n v="0"/>
    <x v="0"/>
    <n v="0"/>
    <x v="0"/>
    <n v="0"/>
    <x v="0"/>
    <x v="0"/>
    <n v="0"/>
    <n v="0"/>
    <m/>
    <n v="0.25"/>
    <n v="0.25"/>
    <n v="7.6479999999999997"/>
    <n v="0"/>
    <n v="72"/>
    <s v="ESTIMADO"/>
    <m/>
  </r>
  <r>
    <s v="20"/>
    <x v="4"/>
    <s v="UNACEM"/>
    <s v="33010493"/>
    <s v="33010493"/>
    <x v="0"/>
    <m/>
    <m/>
    <n v="3"/>
    <n v="3"/>
    <m/>
    <m/>
    <n v="0"/>
    <m/>
    <m/>
    <m/>
    <m/>
    <m/>
    <x v="0"/>
    <s v="UNACEM33010493EL"/>
    <s v="Uni¢n Andina de Cementos S.A.A."/>
    <x v="92"/>
    <x v="92"/>
    <s v="C.T. Cemento Andino"/>
    <x v="472"/>
    <x v="0"/>
    <x v="0"/>
    <x v="340"/>
    <x v="0"/>
    <s v="Instalado"/>
    <s v="Operativo"/>
    <s v="Autoproductor"/>
    <x v="2"/>
    <x v="1"/>
    <x v="0"/>
    <x v="0"/>
    <s v="Privado"/>
    <s v="JUNIN"/>
    <s v="JUNIN"/>
    <s v="TARMA"/>
    <s v="LA UNION"/>
    <n v="0"/>
    <x v="0"/>
    <n v="0"/>
    <x v="0"/>
    <n v="0"/>
    <x v="0"/>
    <x v="0"/>
    <n v="0"/>
    <n v="0"/>
    <m/>
    <n v="0.25"/>
    <n v="0.25"/>
    <n v="7.6479999999999997"/>
    <n v="0"/>
    <n v="72"/>
    <s v="ESTIMADO"/>
    <m/>
  </r>
  <r>
    <s v="20"/>
    <x v="5"/>
    <s v="UNACEM"/>
    <s v="33010493"/>
    <s v="33010493"/>
    <x v="0"/>
    <m/>
    <m/>
    <n v="3"/>
    <n v="3"/>
    <m/>
    <m/>
    <n v="0"/>
    <m/>
    <m/>
    <m/>
    <m/>
    <m/>
    <x v="0"/>
    <s v="UNACEM33010493EL"/>
    <s v="Uni¢n Andina de Cementos S.A.A."/>
    <x v="92"/>
    <x v="92"/>
    <s v="C.T. Cemento Andino"/>
    <x v="472"/>
    <x v="0"/>
    <x v="0"/>
    <x v="340"/>
    <x v="0"/>
    <s v="Instalado"/>
    <s v="Operativo"/>
    <s v="Autoproductor"/>
    <x v="2"/>
    <x v="1"/>
    <x v="0"/>
    <x v="0"/>
    <s v="Privado"/>
    <s v="JUNIN"/>
    <s v="JUNIN"/>
    <s v="TARMA"/>
    <s v="LA UNION"/>
    <n v="0"/>
    <x v="0"/>
    <n v="0"/>
    <x v="0"/>
    <n v="0"/>
    <x v="0"/>
    <x v="0"/>
    <n v="0"/>
    <n v="0"/>
    <m/>
    <n v="0.25"/>
    <n v="0.25"/>
    <n v="7.6479999999999997"/>
    <n v="0"/>
    <n v="72"/>
    <s v="ESTIMADO"/>
    <m/>
  </r>
  <r>
    <s v="20"/>
    <x v="6"/>
    <s v="UNACEM"/>
    <s v="33010493"/>
    <s v="33010493"/>
    <x v="0"/>
    <m/>
    <m/>
    <n v="3"/>
    <n v="3"/>
    <m/>
    <m/>
    <n v="0"/>
    <m/>
    <m/>
    <m/>
    <m/>
    <m/>
    <x v="0"/>
    <s v="UNACEM33010493EL"/>
    <s v="Uni¢n Andina de Cementos S.A.A."/>
    <x v="92"/>
    <x v="92"/>
    <s v="C.T. Cemento Andino"/>
    <x v="472"/>
    <x v="0"/>
    <x v="0"/>
    <x v="340"/>
    <x v="0"/>
    <s v="Instalado"/>
    <s v="Operativo"/>
    <s v="Autoproductor"/>
    <x v="2"/>
    <x v="1"/>
    <x v="0"/>
    <x v="0"/>
    <s v="Privado"/>
    <s v="JUNIN"/>
    <s v="JUNIN"/>
    <s v="TARMA"/>
    <s v="LA UNION"/>
    <n v="0"/>
    <x v="0"/>
    <n v="0"/>
    <x v="0"/>
    <n v="0"/>
    <x v="0"/>
    <x v="0"/>
    <n v="0"/>
    <n v="0"/>
    <m/>
    <n v="0.25"/>
    <n v="0.25"/>
    <n v="7.6479999999999997"/>
    <n v="0"/>
    <n v="72"/>
    <s v="ESTIMADO"/>
    <m/>
  </r>
  <r>
    <s v="20"/>
    <x v="7"/>
    <s v="UNACEM"/>
    <s v="33010493"/>
    <s v="33010493"/>
    <x v="0"/>
    <m/>
    <m/>
    <n v="3"/>
    <n v="3"/>
    <m/>
    <m/>
    <n v="0"/>
    <m/>
    <m/>
    <m/>
    <m/>
    <m/>
    <x v="0"/>
    <s v="UNACEM33010493EL"/>
    <s v="Uni¢n Andina de Cementos S.A.A."/>
    <x v="92"/>
    <x v="92"/>
    <s v="C.T. Cemento Andino"/>
    <x v="472"/>
    <x v="0"/>
    <x v="0"/>
    <x v="340"/>
    <x v="0"/>
    <s v="Instalado"/>
    <s v="Operativo"/>
    <s v="Autoproductor"/>
    <x v="2"/>
    <x v="1"/>
    <x v="0"/>
    <x v="0"/>
    <s v="Privado"/>
    <s v="JUNIN"/>
    <s v="JUNIN"/>
    <s v="TARMA"/>
    <s v="LA UNION"/>
    <n v="0"/>
    <x v="0"/>
    <n v="0"/>
    <x v="0"/>
    <n v="0"/>
    <x v="0"/>
    <x v="0"/>
    <n v="0"/>
    <n v="0"/>
    <m/>
    <n v="0.25"/>
    <n v="0.25"/>
    <n v="7.6479999999999997"/>
    <n v="0"/>
    <n v="72"/>
    <s v="ESTIMADO"/>
    <m/>
  </r>
  <r>
    <s v="20"/>
    <x v="8"/>
    <s v="UNACEM"/>
    <s v="33010493"/>
    <s v="33010493"/>
    <x v="0"/>
    <m/>
    <m/>
    <n v="3"/>
    <n v="3"/>
    <m/>
    <m/>
    <n v="0"/>
    <m/>
    <m/>
    <m/>
    <m/>
    <m/>
    <x v="0"/>
    <s v="UNACEM33010493EL"/>
    <s v="Uni¢n Andina de Cementos S.A.A."/>
    <x v="92"/>
    <x v="92"/>
    <s v="C.T. Cemento Andino"/>
    <x v="472"/>
    <x v="0"/>
    <x v="0"/>
    <x v="340"/>
    <x v="0"/>
    <s v="Instalado"/>
    <s v="Operativo"/>
    <s v="Autoproductor"/>
    <x v="2"/>
    <x v="1"/>
    <x v="0"/>
    <x v="0"/>
    <s v="Privado"/>
    <s v="JUNIN"/>
    <s v="JUNIN"/>
    <s v="TARMA"/>
    <s v="LA UNION"/>
    <n v="0"/>
    <x v="0"/>
    <n v="0"/>
    <x v="0"/>
    <n v="0"/>
    <x v="0"/>
    <x v="0"/>
    <n v="0"/>
    <n v="0"/>
    <m/>
    <n v="0.25"/>
    <n v="0.25"/>
    <n v="7.6479999999999997"/>
    <n v="0"/>
    <n v="72"/>
    <s v="ESTIMADO"/>
    <m/>
  </r>
  <r>
    <s v="20"/>
    <x v="9"/>
    <s v="UNACEM"/>
    <s v="33010493"/>
    <s v="33010493"/>
    <x v="0"/>
    <m/>
    <m/>
    <n v="3"/>
    <n v="3"/>
    <m/>
    <m/>
    <n v="0"/>
    <m/>
    <m/>
    <m/>
    <m/>
    <m/>
    <x v="0"/>
    <s v="UNACEM33010493EL"/>
    <s v="Uni¢n Andina de Cementos S.A.A."/>
    <x v="92"/>
    <x v="92"/>
    <s v="C.T. Cemento Andino"/>
    <x v="472"/>
    <x v="0"/>
    <x v="0"/>
    <x v="340"/>
    <x v="0"/>
    <s v="Instalado"/>
    <s v="Operativo"/>
    <s v="Autoproductor"/>
    <x v="2"/>
    <x v="1"/>
    <x v="0"/>
    <x v="0"/>
    <s v="Privado"/>
    <s v="JUNIN"/>
    <s v="JUNIN"/>
    <s v="TARMA"/>
    <s v="LA UNION"/>
    <n v="0"/>
    <x v="0"/>
    <n v="0"/>
    <x v="0"/>
    <n v="0"/>
    <x v="0"/>
    <x v="0"/>
    <n v="0"/>
    <n v="0"/>
    <m/>
    <n v="0.25"/>
    <n v="0.25"/>
    <n v="7.6479999999999997"/>
    <n v="0"/>
    <n v="72"/>
    <s v="ESTIMADO"/>
    <m/>
  </r>
  <r>
    <s v="20"/>
    <x v="10"/>
    <s v="UNACEM"/>
    <s v="33010493"/>
    <s v="33010493"/>
    <x v="0"/>
    <m/>
    <m/>
    <n v="3"/>
    <n v="3"/>
    <m/>
    <m/>
    <n v="0"/>
    <m/>
    <m/>
    <m/>
    <m/>
    <m/>
    <x v="0"/>
    <s v="UNACEM33010493EL"/>
    <s v="Uni¢n Andina de Cementos S.A.A."/>
    <x v="92"/>
    <x v="92"/>
    <s v="C.T. Cemento Andino"/>
    <x v="472"/>
    <x v="0"/>
    <x v="0"/>
    <x v="340"/>
    <x v="0"/>
    <s v="Instalado"/>
    <s v="Operativo"/>
    <s v="Autoproductor"/>
    <x v="2"/>
    <x v="1"/>
    <x v="0"/>
    <x v="0"/>
    <s v="Privado"/>
    <s v="JUNIN"/>
    <s v="JUNIN"/>
    <s v="TARMA"/>
    <s v="LA UNION"/>
    <n v="0"/>
    <x v="0"/>
    <n v="0"/>
    <x v="0"/>
    <n v="0"/>
    <x v="0"/>
    <x v="0"/>
    <n v="0"/>
    <n v="0"/>
    <m/>
    <n v="0.25"/>
    <n v="0.25"/>
    <n v="7.6479999999999997"/>
    <n v="0"/>
    <n v="72"/>
    <s v="ESTIMADO"/>
    <m/>
  </r>
  <r>
    <s v="20"/>
    <x v="11"/>
    <s v="UNACEM"/>
    <s v="33010493"/>
    <s v="33010493"/>
    <x v="0"/>
    <m/>
    <m/>
    <n v="3"/>
    <n v="3"/>
    <m/>
    <m/>
    <n v="0"/>
    <m/>
    <m/>
    <m/>
    <m/>
    <m/>
    <x v="0"/>
    <s v="UNACEM33010493EL"/>
    <s v="Uni¢n Andina de Cementos S.A.A."/>
    <x v="92"/>
    <x v="92"/>
    <s v="C.T. Cemento Andino"/>
    <x v="472"/>
    <x v="0"/>
    <x v="0"/>
    <x v="340"/>
    <x v="0"/>
    <s v="Instalado"/>
    <s v="Operativo"/>
    <s v="Autoproductor"/>
    <x v="2"/>
    <x v="1"/>
    <x v="0"/>
    <x v="0"/>
    <s v="Privado"/>
    <s v="JUNIN"/>
    <s v="JUNIN"/>
    <s v="TARMA"/>
    <s v="LA UNION"/>
    <n v="0"/>
    <x v="0"/>
    <n v="0"/>
    <x v="0"/>
    <n v="0"/>
    <x v="0"/>
    <x v="0"/>
    <n v="0"/>
    <n v="0"/>
    <m/>
    <n v="0.25"/>
    <n v="0.25"/>
    <n v="7.6479999999999997"/>
    <n v="0"/>
    <n v="72"/>
    <s v="ESTIMADO"/>
    <m/>
  </r>
  <r>
    <s v="20"/>
    <x v="0"/>
    <s v="UCPB&amp;J"/>
    <s v="33004993"/>
    <s v="33004993"/>
    <x v="0"/>
    <m/>
    <m/>
    <n v="7.5"/>
    <n v="6"/>
    <m/>
    <m/>
    <n v="0"/>
    <m/>
    <m/>
    <m/>
    <n v="0"/>
    <n v="0"/>
    <x v="0"/>
    <s v="UCPB&amp;J33004993EL"/>
    <s v="Uni¢n de Cervecer¡as Peruanas Backus y Johnston S.A."/>
    <x v="154"/>
    <x v="154"/>
    <s v="C.T. Ate"/>
    <x v="473"/>
    <x v="0"/>
    <x v="0"/>
    <x v="340"/>
    <x v="0"/>
    <s v="Instalado"/>
    <s v="Operativo"/>
    <s v="Autoproductor"/>
    <x v="2"/>
    <x v="1"/>
    <x v="0"/>
    <x v="0"/>
    <s v="Privado"/>
    <s v="LIMA"/>
    <s v="LIMA"/>
    <s v="LIMA"/>
    <s v="ATE"/>
    <n v="0"/>
    <x v="0"/>
    <n v="0"/>
    <x v="0"/>
    <n v="0"/>
    <x v="0"/>
    <x v="0"/>
    <n v="0"/>
    <n v="0"/>
    <m/>
    <n v="0.625"/>
    <n v="0.5"/>
    <n v="7.6479999999999997"/>
    <n v="0"/>
    <n v="73"/>
    <s v="BASE DE DATOS"/>
    <m/>
  </r>
  <r>
    <s v="20"/>
    <x v="0"/>
    <s v="UCPB&amp;J"/>
    <s v="33016493"/>
    <s v="33016493"/>
    <x v="0"/>
    <m/>
    <m/>
    <n v="2.04"/>
    <n v="1.5"/>
    <m/>
    <m/>
    <n v="0.30599999999999999"/>
    <m/>
    <m/>
    <m/>
    <n v="0"/>
    <n v="2.5"/>
    <x v="0"/>
    <s v="UCPB&amp;J33016493EL"/>
    <s v="Uni¢n de Cervecer¡as Peruanas Backus y Johnston S.A."/>
    <x v="154"/>
    <x v="154"/>
    <s v="C.T. AQP"/>
    <x v="474"/>
    <x v="0"/>
    <x v="0"/>
    <x v="340"/>
    <x v="0"/>
    <s v="Instalado"/>
    <s v="Operativo"/>
    <s v="Autoproductor"/>
    <x v="2"/>
    <x v="1"/>
    <x v="0"/>
    <x v="0"/>
    <s v="Privado"/>
    <s v="AREQUIPA"/>
    <s v="AREQUIPA"/>
    <s v="AREQUIPA"/>
    <s v="SACHACA"/>
    <n v="0"/>
    <x v="0"/>
    <n v="0"/>
    <x v="0"/>
    <n v="0"/>
    <x v="0"/>
    <x v="0"/>
    <n v="0.30599999999999999"/>
    <n v="3.0600000000000001E-4"/>
    <m/>
    <n v="0.17"/>
    <n v="0.125"/>
    <n v="7.6479999999999997"/>
    <n v="0"/>
    <n v="73"/>
    <s v="BASE DE DATOS"/>
    <m/>
  </r>
  <r>
    <s v="20"/>
    <x v="0"/>
    <s v="UCPB&amp;J"/>
    <s v="53009897"/>
    <s v="53009897"/>
    <x v="0"/>
    <m/>
    <m/>
    <n v="3.5"/>
    <n v="2.8"/>
    <m/>
    <m/>
    <n v="0"/>
    <m/>
    <m/>
    <m/>
    <n v="0"/>
    <n v="0.8"/>
    <x v="0"/>
    <s v="UCPB&amp;J53009897EL"/>
    <s v="Uni¢n de Cervecer¡as Peruanas Backus y Johnston S.A."/>
    <x v="154"/>
    <x v="154"/>
    <s v="C.T. MOT"/>
    <x v="475"/>
    <x v="0"/>
    <x v="0"/>
    <x v="340"/>
    <x v="0"/>
    <s v="Instalado"/>
    <s v="Operativo"/>
    <s v="Autoproductor"/>
    <x v="2"/>
    <x v="0"/>
    <x v="0"/>
    <x v="0"/>
    <s v="Privado"/>
    <s v="LAMBAYEQUE"/>
    <s v="LAMBAYEQUE"/>
    <s v="LAMBAYEQUE"/>
    <s v="MOTUPE"/>
    <n v="0"/>
    <x v="0"/>
    <n v="0"/>
    <x v="0"/>
    <n v="0"/>
    <x v="0"/>
    <x v="0"/>
    <n v="0"/>
    <n v="0"/>
    <m/>
    <n v="0.29166666666666669"/>
    <n v="0.23333333333333331"/>
    <n v="7.6479999999999997"/>
    <n v="0"/>
    <n v="73"/>
    <s v="BASE DE DATOS"/>
    <m/>
  </r>
  <r>
    <s v="20"/>
    <x v="0"/>
    <s v="UCPB&amp;J"/>
    <s v="33010593"/>
    <s v="33010593"/>
    <x v="0"/>
    <m/>
    <m/>
    <n v="0.9"/>
    <n v="0.72"/>
    <m/>
    <m/>
    <n v="1.7370000000000001"/>
    <m/>
    <m/>
    <m/>
    <n v="0"/>
    <n v="0"/>
    <x v="0"/>
    <s v="UCPB&amp;J33010593EL"/>
    <s v="Uni¢n de Cervecer¡as Peruanas Backus y Johnston S.A."/>
    <x v="154"/>
    <x v="154"/>
    <s v="C.T. CUS"/>
    <x v="476"/>
    <x v="0"/>
    <x v="0"/>
    <x v="340"/>
    <x v="0"/>
    <s v="Instalado"/>
    <s v="Operativo"/>
    <s v="Autoproductor"/>
    <x v="2"/>
    <x v="0"/>
    <x v="0"/>
    <x v="0"/>
    <s v="Privado"/>
    <s v="CUSCO"/>
    <s v="CUSCO"/>
    <s v="CUSCO"/>
    <s v="CUSCO"/>
    <n v="0"/>
    <x v="0"/>
    <n v="0"/>
    <x v="0"/>
    <n v="0"/>
    <x v="0"/>
    <x v="0"/>
    <n v="1.7370000000000001"/>
    <n v="1.737E-3"/>
    <m/>
    <n v="7.4999999999999997E-2"/>
    <n v="0.06"/>
    <n v="7.6479999999999997"/>
    <n v="0"/>
    <n v="73"/>
    <s v="BASE DE DATOS"/>
    <m/>
  </r>
  <r>
    <s v="20"/>
    <x v="0"/>
    <s v="UCPB&amp;J"/>
    <s v="33002993"/>
    <s v="33002993"/>
    <x v="0"/>
    <m/>
    <m/>
    <n v="2.1"/>
    <n v="1.68"/>
    <m/>
    <m/>
    <n v="0"/>
    <m/>
    <m/>
    <m/>
    <n v="0"/>
    <n v="0.84"/>
    <x v="0"/>
    <s v="UCPB&amp;J33002993EL"/>
    <s v="Uni¢n de Cervecer¡as Peruanas Backus y Johnston S.A."/>
    <x v="154"/>
    <x v="154"/>
    <s v="C.T. MLI"/>
    <x v="477"/>
    <x v="0"/>
    <x v="0"/>
    <x v="340"/>
    <x v="0"/>
    <s v="Instalado"/>
    <s v="Operativo"/>
    <s v="Autoproductor"/>
    <x v="2"/>
    <x v="1"/>
    <x v="0"/>
    <x v="0"/>
    <s v="Privado"/>
    <s v="LIMA"/>
    <s v="LIMA"/>
    <s v="LIMA"/>
    <s v="CHACLACAYO"/>
    <n v="0"/>
    <x v="0"/>
    <n v="0"/>
    <x v="0"/>
    <n v="0"/>
    <x v="0"/>
    <x v="0"/>
    <n v="0"/>
    <n v="0"/>
    <m/>
    <n v="0.17500000000000002"/>
    <n v="0.13999999999999999"/>
    <n v="7.6479999999999997"/>
    <n v="0"/>
    <n v="73"/>
    <s v="BASE DE DATOS"/>
    <m/>
  </r>
  <r>
    <s v="20"/>
    <x v="1"/>
    <s v="UCPB&amp;J"/>
    <s v="33004993"/>
    <s v="33004993"/>
    <x v="0"/>
    <m/>
    <m/>
    <n v="7.5"/>
    <n v="6"/>
    <m/>
    <m/>
    <n v="0"/>
    <m/>
    <m/>
    <m/>
    <n v="0"/>
    <n v="0"/>
    <x v="0"/>
    <s v="UCPB&amp;J33004993EL"/>
    <s v="Uni¢n de Cervecer¡as Peruanas Backus y Johnston S.A."/>
    <x v="154"/>
    <x v="154"/>
    <s v="C.T. Ate"/>
    <x v="473"/>
    <x v="0"/>
    <x v="0"/>
    <x v="340"/>
    <x v="0"/>
    <s v="Instalado"/>
    <s v="Operativo"/>
    <s v="Autoproductor"/>
    <x v="2"/>
    <x v="1"/>
    <x v="0"/>
    <x v="0"/>
    <s v="Privado"/>
    <s v="LIMA"/>
    <s v="LIMA"/>
    <s v="LIMA"/>
    <s v="ATE"/>
    <n v="0"/>
    <x v="0"/>
    <n v="0"/>
    <x v="0"/>
    <n v="0"/>
    <x v="0"/>
    <x v="0"/>
    <n v="0"/>
    <n v="0"/>
    <m/>
    <n v="0.625"/>
    <n v="0.5"/>
    <n v="7.6479999999999997"/>
    <n v="0"/>
    <n v="73"/>
    <s v="BASE DE DATOS"/>
    <m/>
  </r>
  <r>
    <s v="20"/>
    <x v="1"/>
    <s v="UCPB&amp;J"/>
    <s v="33016493"/>
    <s v="33016493"/>
    <x v="0"/>
    <m/>
    <m/>
    <n v="2.04"/>
    <n v="1.5"/>
    <m/>
    <m/>
    <n v="8.9999999999999993E-3"/>
    <m/>
    <m/>
    <m/>
    <n v="0"/>
    <n v="2.5"/>
    <x v="0"/>
    <s v="UCPB&amp;J33016493EL"/>
    <s v="Uni¢n de Cervecer¡as Peruanas Backus y Johnston S.A."/>
    <x v="154"/>
    <x v="154"/>
    <s v="C.T. AQP"/>
    <x v="474"/>
    <x v="0"/>
    <x v="0"/>
    <x v="340"/>
    <x v="0"/>
    <s v="Instalado"/>
    <s v="Operativo"/>
    <s v="Autoproductor"/>
    <x v="2"/>
    <x v="1"/>
    <x v="0"/>
    <x v="0"/>
    <s v="Privado"/>
    <s v="AREQUIPA"/>
    <s v="AREQUIPA"/>
    <s v="AREQUIPA"/>
    <s v="SACHACA"/>
    <n v="0"/>
    <x v="0"/>
    <n v="0"/>
    <x v="0"/>
    <n v="0"/>
    <x v="0"/>
    <x v="0"/>
    <n v="8.9999999999999993E-3"/>
    <n v="8.9999999999999985E-6"/>
    <m/>
    <n v="0.17"/>
    <n v="0.125"/>
    <n v="7.6479999999999997"/>
    <n v="0"/>
    <n v="73"/>
    <s v="BASE DE DATOS"/>
    <m/>
  </r>
  <r>
    <s v="20"/>
    <x v="1"/>
    <s v="UCPB&amp;J"/>
    <s v="53009897"/>
    <s v="53009897"/>
    <x v="0"/>
    <m/>
    <m/>
    <n v="3.5"/>
    <n v="2.8"/>
    <m/>
    <m/>
    <n v="2.06"/>
    <m/>
    <m/>
    <m/>
    <n v="0"/>
    <n v="0.8"/>
    <x v="0"/>
    <s v="UCPB&amp;J53009897EL"/>
    <s v="Uni¢n de Cervecer¡as Peruanas Backus y Johnston S.A."/>
    <x v="154"/>
    <x v="154"/>
    <s v="C.T. MOT"/>
    <x v="475"/>
    <x v="0"/>
    <x v="0"/>
    <x v="340"/>
    <x v="0"/>
    <s v="Instalado"/>
    <s v="Operativo"/>
    <s v="Autoproductor"/>
    <x v="2"/>
    <x v="0"/>
    <x v="0"/>
    <x v="0"/>
    <s v="Privado"/>
    <s v="LAMBAYEQUE"/>
    <s v="LAMBAYEQUE"/>
    <s v="LAMBAYEQUE"/>
    <s v="MOTUPE"/>
    <n v="0"/>
    <x v="0"/>
    <n v="0"/>
    <x v="0"/>
    <n v="0"/>
    <x v="0"/>
    <x v="0"/>
    <n v="2.06"/>
    <n v="2.0600000000000002E-3"/>
    <m/>
    <n v="0.29166666666666669"/>
    <n v="0.23333333333333331"/>
    <n v="7.6479999999999997"/>
    <n v="0"/>
    <n v="73"/>
    <s v="BASE DE DATOS"/>
    <m/>
  </r>
  <r>
    <s v="20"/>
    <x v="1"/>
    <s v="UCPB&amp;J"/>
    <s v="33010593"/>
    <s v="33010593"/>
    <x v="0"/>
    <m/>
    <m/>
    <n v="0.9"/>
    <n v="0.72"/>
    <m/>
    <m/>
    <n v="1.542"/>
    <m/>
    <m/>
    <m/>
    <n v="0"/>
    <n v="0"/>
    <x v="0"/>
    <s v="UCPB&amp;J33010593EL"/>
    <s v="Uni¢n de Cervecer¡as Peruanas Backus y Johnston S.A."/>
    <x v="154"/>
    <x v="154"/>
    <s v="C.T. CUS"/>
    <x v="476"/>
    <x v="0"/>
    <x v="0"/>
    <x v="340"/>
    <x v="0"/>
    <s v="Instalado"/>
    <s v="Operativo"/>
    <s v="Autoproductor"/>
    <x v="2"/>
    <x v="0"/>
    <x v="0"/>
    <x v="0"/>
    <s v="Privado"/>
    <s v="CUSCO"/>
    <s v="CUSCO"/>
    <s v="CUSCO"/>
    <s v="CUSCO"/>
    <n v="0"/>
    <x v="0"/>
    <n v="0"/>
    <x v="0"/>
    <n v="0"/>
    <x v="0"/>
    <x v="0"/>
    <n v="1.542"/>
    <n v="1.542E-3"/>
    <m/>
    <n v="7.4999999999999997E-2"/>
    <n v="0.06"/>
    <n v="7.6479999999999997"/>
    <n v="0"/>
    <n v="73"/>
    <s v="BASE DE DATOS"/>
    <m/>
  </r>
  <r>
    <s v="20"/>
    <x v="1"/>
    <s v="UCPB&amp;J"/>
    <s v="33002993"/>
    <s v="33002993"/>
    <x v="0"/>
    <m/>
    <m/>
    <n v="2.1"/>
    <n v="1.68"/>
    <m/>
    <m/>
    <n v="0"/>
    <m/>
    <m/>
    <m/>
    <n v="0"/>
    <n v="0.84"/>
    <x v="0"/>
    <s v="UCPB&amp;J33002993EL"/>
    <s v="Uni¢n de Cervecer¡as Peruanas Backus y Johnston S.A."/>
    <x v="154"/>
    <x v="154"/>
    <s v="C.T. MLI"/>
    <x v="477"/>
    <x v="0"/>
    <x v="0"/>
    <x v="340"/>
    <x v="0"/>
    <s v="Instalado"/>
    <s v="Operativo"/>
    <s v="Autoproductor"/>
    <x v="2"/>
    <x v="1"/>
    <x v="0"/>
    <x v="0"/>
    <s v="Privado"/>
    <s v="LIMA"/>
    <s v="LIMA"/>
    <s v="LIMA"/>
    <s v="CHACLACAYO"/>
    <n v="0"/>
    <x v="0"/>
    <n v="0"/>
    <x v="0"/>
    <n v="0"/>
    <x v="0"/>
    <x v="0"/>
    <n v="0"/>
    <n v="0"/>
    <m/>
    <n v="0.17500000000000002"/>
    <n v="0.13999999999999999"/>
    <n v="7.6479999999999997"/>
    <n v="0"/>
    <n v="73"/>
    <s v="BASE DE DATOS"/>
    <m/>
  </r>
  <r>
    <s v="20"/>
    <x v="2"/>
    <s v="UCPB&amp;J"/>
    <s v="33004993"/>
    <s v="33004993"/>
    <x v="0"/>
    <m/>
    <m/>
    <n v="7.5"/>
    <n v="6"/>
    <m/>
    <m/>
    <n v="0"/>
    <m/>
    <m/>
    <m/>
    <n v="0"/>
    <n v="0"/>
    <x v="0"/>
    <s v="UCPB&amp;J33004993EL"/>
    <s v="Uni¢n de Cervecer¡as Peruanas Backus y Johnston S.A."/>
    <x v="154"/>
    <x v="154"/>
    <s v="C.T. Ate"/>
    <x v="473"/>
    <x v="0"/>
    <x v="0"/>
    <x v="340"/>
    <x v="0"/>
    <s v="Instalado"/>
    <s v="Operativo"/>
    <s v="Autoproductor"/>
    <x v="2"/>
    <x v="1"/>
    <x v="0"/>
    <x v="0"/>
    <s v="Privado"/>
    <s v="LIMA"/>
    <s v="LIMA"/>
    <s v="LIMA"/>
    <s v="ATE"/>
    <n v="0"/>
    <x v="0"/>
    <n v="0"/>
    <x v="0"/>
    <n v="0"/>
    <x v="0"/>
    <x v="0"/>
    <n v="0"/>
    <n v="0"/>
    <m/>
    <n v="0.625"/>
    <n v="0.5"/>
    <n v="7.6479999999999997"/>
    <n v="0"/>
    <n v="73"/>
    <s v="BASE DE DATOS"/>
    <m/>
  </r>
  <r>
    <s v="20"/>
    <x v="2"/>
    <s v="UCPB&amp;J"/>
    <s v="33016493"/>
    <s v="33016493"/>
    <x v="0"/>
    <m/>
    <m/>
    <n v="2.04"/>
    <n v="1.5"/>
    <m/>
    <m/>
    <n v="0"/>
    <m/>
    <m/>
    <m/>
    <n v="0"/>
    <n v="2.5"/>
    <x v="0"/>
    <s v="UCPB&amp;J33016493EL"/>
    <s v="Uni¢n de Cervecer¡as Peruanas Backus y Johnston S.A."/>
    <x v="154"/>
    <x v="154"/>
    <s v="C.T. AQP"/>
    <x v="474"/>
    <x v="0"/>
    <x v="0"/>
    <x v="340"/>
    <x v="0"/>
    <s v="Instalado"/>
    <s v="Operativo"/>
    <s v="Autoproductor"/>
    <x v="2"/>
    <x v="1"/>
    <x v="0"/>
    <x v="0"/>
    <s v="Privado"/>
    <s v="AREQUIPA"/>
    <s v="AREQUIPA"/>
    <s v="AREQUIPA"/>
    <s v="SACHACA"/>
    <n v="0"/>
    <x v="0"/>
    <n v="0"/>
    <x v="0"/>
    <n v="0"/>
    <x v="0"/>
    <x v="0"/>
    <n v="0"/>
    <n v="0"/>
    <m/>
    <n v="0.17"/>
    <n v="0.125"/>
    <n v="7.6479999999999997"/>
    <n v="0"/>
    <n v="73"/>
    <s v="BASE DE DATOS"/>
    <m/>
  </r>
  <r>
    <s v="20"/>
    <x v="2"/>
    <s v="UCPB&amp;J"/>
    <s v="53009897"/>
    <s v="53009897"/>
    <x v="0"/>
    <m/>
    <m/>
    <n v="3.5"/>
    <n v="2.8"/>
    <m/>
    <m/>
    <n v="2.06"/>
    <m/>
    <m/>
    <m/>
    <n v="0"/>
    <n v="0.8"/>
    <x v="0"/>
    <s v="UCPB&amp;J53009897EL"/>
    <s v="Uni¢n de Cervecer¡as Peruanas Backus y Johnston S.A."/>
    <x v="154"/>
    <x v="154"/>
    <s v="C.T. MOT"/>
    <x v="475"/>
    <x v="0"/>
    <x v="0"/>
    <x v="340"/>
    <x v="0"/>
    <s v="Instalado"/>
    <s v="Operativo"/>
    <s v="Autoproductor"/>
    <x v="2"/>
    <x v="0"/>
    <x v="0"/>
    <x v="0"/>
    <s v="Privado"/>
    <s v="LAMBAYEQUE"/>
    <s v="LAMBAYEQUE"/>
    <s v="LAMBAYEQUE"/>
    <s v="MOTUPE"/>
    <n v="0"/>
    <x v="0"/>
    <n v="0"/>
    <x v="0"/>
    <n v="0"/>
    <x v="0"/>
    <x v="0"/>
    <n v="2.06"/>
    <n v="2.0600000000000002E-3"/>
    <m/>
    <n v="0.29166666666666669"/>
    <n v="0.23333333333333331"/>
    <n v="7.6479999999999997"/>
    <n v="0"/>
    <n v="73"/>
    <s v="BASE DE DATOS"/>
    <m/>
  </r>
  <r>
    <s v="20"/>
    <x v="2"/>
    <s v="UCPB&amp;J"/>
    <s v="33010593"/>
    <s v="33010593"/>
    <x v="0"/>
    <m/>
    <m/>
    <n v="0.9"/>
    <n v="0.72"/>
    <m/>
    <m/>
    <n v="0"/>
    <m/>
    <m/>
    <m/>
    <n v="0"/>
    <n v="0"/>
    <x v="0"/>
    <s v="UCPB&amp;J33010593EL"/>
    <s v="Uni¢n de Cervecer¡as Peruanas Backus y Johnston S.A."/>
    <x v="154"/>
    <x v="154"/>
    <s v="C.T. CUS"/>
    <x v="476"/>
    <x v="0"/>
    <x v="0"/>
    <x v="340"/>
    <x v="0"/>
    <s v="Instalado"/>
    <s v="Operativo"/>
    <s v="Autoproductor"/>
    <x v="2"/>
    <x v="0"/>
    <x v="0"/>
    <x v="0"/>
    <s v="Privado"/>
    <s v="CUSCO"/>
    <s v="CUSCO"/>
    <s v="CUSCO"/>
    <s v="CUSCO"/>
    <n v="0"/>
    <x v="0"/>
    <n v="0"/>
    <x v="0"/>
    <n v="0"/>
    <x v="0"/>
    <x v="0"/>
    <n v="0"/>
    <n v="0"/>
    <m/>
    <n v="7.4999999999999997E-2"/>
    <n v="0.06"/>
    <n v="7.6479999999999997"/>
    <n v="0"/>
    <n v="73"/>
    <s v="BASE DE DATOS"/>
    <m/>
  </r>
  <r>
    <s v="20"/>
    <x v="2"/>
    <s v="UCPB&amp;J"/>
    <s v="33002993"/>
    <s v="33002993"/>
    <x v="0"/>
    <m/>
    <m/>
    <n v="2.1"/>
    <n v="1.68"/>
    <m/>
    <m/>
    <n v="0"/>
    <m/>
    <m/>
    <m/>
    <n v="0"/>
    <n v="0.84"/>
    <x v="0"/>
    <s v="UCPB&amp;J33002993EL"/>
    <s v="Uni¢n de Cervecer¡as Peruanas Backus y Johnston S.A."/>
    <x v="154"/>
    <x v="154"/>
    <s v="C.T. MLI"/>
    <x v="477"/>
    <x v="0"/>
    <x v="0"/>
    <x v="340"/>
    <x v="0"/>
    <s v="Instalado"/>
    <s v="Operativo"/>
    <s v="Autoproductor"/>
    <x v="2"/>
    <x v="1"/>
    <x v="0"/>
    <x v="0"/>
    <s v="Privado"/>
    <s v="LIMA"/>
    <s v="LIMA"/>
    <s v="LIMA"/>
    <s v="CHACLACAYO"/>
    <n v="0"/>
    <x v="0"/>
    <n v="0"/>
    <x v="0"/>
    <n v="0"/>
    <x v="0"/>
    <x v="0"/>
    <n v="0"/>
    <n v="0"/>
    <m/>
    <n v="0.17500000000000002"/>
    <n v="0.13999999999999999"/>
    <n v="7.6479999999999997"/>
    <n v="0"/>
    <n v="73"/>
    <s v="BASE DE DATOS"/>
    <m/>
  </r>
  <r>
    <s v="20"/>
    <x v="3"/>
    <s v="UCPB&amp;J"/>
    <s v="33004993"/>
    <s v="33004993"/>
    <x v="0"/>
    <m/>
    <m/>
    <n v="7.5"/>
    <n v="6"/>
    <m/>
    <m/>
    <n v="0"/>
    <m/>
    <m/>
    <m/>
    <n v="0"/>
    <n v="0"/>
    <x v="0"/>
    <s v="UCPB&amp;J33004993EL"/>
    <s v="Uni¢n de Cervecer¡as Peruanas Backus y Johnston S.A."/>
    <x v="154"/>
    <x v="154"/>
    <s v="C.T. Ate"/>
    <x v="473"/>
    <x v="0"/>
    <x v="0"/>
    <x v="340"/>
    <x v="0"/>
    <s v="Instalado"/>
    <s v="Operativo"/>
    <s v="Autoproductor"/>
    <x v="2"/>
    <x v="1"/>
    <x v="0"/>
    <x v="0"/>
    <s v="Privado"/>
    <s v="LIMA"/>
    <s v="LIMA"/>
    <s v="LIMA"/>
    <s v="ATE"/>
    <n v="0"/>
    <x v="0"/>
    <n v="0"/>
    <x v="0"/>
    <n v="0"/>
    <x v="0"/>
    <x v="0"/>
    <n v="0"/>
    <n v="0"/>
    <m/>
    <n v="0.625"/>
    <n v="0.5"/>
    <n v="7.6479999999999997"/>
    <n v="0"/>
    <n v="73"/>
    <s v="BASE DE DATOS"/>
    <m/>
  </r>
  <r>
    <s v="20"/>
    <x v="3"/>
    <s v="UCPB&amp;J"/>
    <s v="33016493"/>
    <s v="33016493"/>
    <x v="0"/>
    <m/>
    <m/>
    <n v="2.04"/>
    <n v="1.5"/>
    <m/>
    <m/>
    <n v="0.22500000000000001"/>
    <m/>
    <m/>
    <m/>
    <n v="0"/>
    <n v="2.5"/>
    <x v="0"/>
    <s v="UCPB&amp;J33016493EL"/>
    <s v="Uni¢n de Cervecer¡as Peruanas Backus y Johnston S.A."/>
    <x v="154"/>
    <x v="154"/>
    <s v="C.T. AQP"/>
    <x v="474"/>
    <x v="0"/>
    <x v="0"/>
    <x v="340"/>
    <x v="0"/>
    <s v="Instalado"/>
    <s v="Operativo"/>
    <s v="Autoproductor"/>
    <x v="2"/>
    <x v="1"/>
    <x v="0"/>
    <x v="0"/>
    <s v="Privado"/>
    <s v="AREQUIPA"/>
    <s v="AREQUIPA"/>
    <s v="AREQUIPA"/>
    <s v="SACHACA"/>
    <n v="0"/>
    <x v="0"/>
    <n v="0"/>
    <x v="0"/>
    <n v="0"/>
    <x v="0"/>
    <x v="0"/>
    <n v="0.22500000000000001"/>
    <n v="2.2499999999999999E-4"/>
    <m/>
    <n v="0.17"/>
    <n v="0.125"/>
    <n v="7.6479999999999997"/>
    <n v="0"/>
    <n v="73"/>
    <s v="BASE DE DATOS"/>
    <m/>
  </r>
  <r>
    <s v="20"/>
    <x v="3"/>
    <s v="UCPB&amp;J"/>
    <s v="53009897"/>
    <s v="53009897"/>
    <x v="0"/>
    <m/>
    <m/>
    <n v="3.5"/>
    <n v="2.8"/>
    <m/>
    <m/>
    <n v="0"/>
    <m/>
    <m/>
    <m/>
    <n v="0"/>
    <n v="0.8"/>
    <x v="0"/>
    <s v="UCPB&amp;J53009897EL"/>
    <s v="Uni¢n de Cervecer¡as Peruanas Backus y Johnston S.A."/>
    <x v="154"/>
    <x v="154"/>
    <s v="C.T. MOT"/>
    <x v="475"/>
    <x v="0"/>
    <x v="0"/>
    <x v="340"/>
    <x v="0"/>
    <s v="Instalado"/>
    <s v="Operativo"/>
    <s v="Autoproductor"/>
    <x v="2"/>
    <x v="0"/>
    <x v="0"/>
    <x v="0"/>
    <s v="Privado"/>
    <s v="LAMBAYEQUE"/>
    <s v="LAMBAYEQUE"/>
    <s v="LAMBAYEQUE"/>
    <s v="MOTUPE"/>
    <n v="0"/>
    <x v="0"/>
    <n v="0"/>
    <x v="0"/>
    <n v="0"/>
    <x v="0"/>
    <x v="0"/>
    <n v="0"/>
    <n v="0"/>
    <m/>
    <n v="0.29166666666666669"/>
    <n v="0.23333333333333331"/>
    <n v="7.6479999999999997"/>
    <n v="0"/>
    <n v="73"/>
    <s v="BASE DE DATOS"/>
    <m/>
  </r>
  <r>
    <s v="20"/>
    <x v="3"/>
    <s v="UCPB&amp;J"/>
    <s v="33010593"/>
    <s v="33010593"/>
    <x v="0"/>
    <m/>
    <m/>
    <n v="0.9"/>
    <n v="0.72"/>
    <m/>
    <m/>
    <n v="0.04"/>
    <m/>
    <m/>
    <m/>
    <n v="0"/>
    <n v="0"/>
    <x v="0"/>
    <s v="UCPB&amp;J33010593EL"/>
    <s v="Uni¢n de Cervecer¡as Peruanas Backus y Johnston S.A."/>
    <x v="154"/>
    <x v="154"/>
    <s v="C.T. CUS"/>
    <x v="476"/>
    <x v="0"/>
    <x v="0"/>
    <x v="340"/>
    <x v="0"/>
    <s v="Instalado"/>
    <s v="Operativo"/>
    <s v="Autoproductor"/>
    <x v="2"/>
    <x v="0"/>
    <x v="0"/>
    <x v="0"/>
    <s v="Privado"/>
    <s v="CUSCO"/>
    <s v="CUSCO"/>
    <s v="CUSCO"/>
    <s v="CUSCO"/>
    <n v="0"/>
    <x v="0"/>
    <n v="0"/>
    <x v="0"/>
    <n v="0"/>
    <x v="0"/>
    <x v="0"/>
    <n v="0.04"/>
    <n v="4.0000000000000003E-5"/>
    <m/>
    <n v="7.4999999999999997E-2"/>
    <n v="0.06"/>
    <n v="7.6479999999999997"/>
    <n v="0"/>
    <n v="73"/>
    <s v="BASE DE DATOS"/>
    <m/>
  </r>
  <r>
    <s v="20"/>
    <x v="3"/>
    <s v="UCPB&amp;J"/>
    <s v="33002993"/>
    <s v="33002993"/>
    <x v="0"/>
    <m/>
    <m/>
    <n v="2.1"/>
    <n v="1.68"/>
    <m/>
    <m/>
    <n v="0"/>
    <m/>
    <m/>
    <m/>
    <n v="0"/>
    <n v="0.84"/>
    <x v="0"/>
    <s v="UCPB&amp;J33002993EL"/>
    <s v="Uni¢n de Cervecer¡as Peruanas Backus y Johnston S.A."/>
    <x v="154"/>
    <x v="154"/>
    <s v="C.T. MLI"/>
    <x v="477"/>
    <x v="0"/>
    <x v="0"/>
    <x v="340"/>
    <x v="0"/>
    <s v="Instalado"/>
    <s v="Operativo"/>
    <s v="Autoproductor"/>
    <x v="2"/>
    <x v="1"/>
    <x v="0"/>
    <x v="0"/>
    <s v="Privado"/>
    <s v="LIMA"/>
    <s v="LIMA"/>
    <s v="LIMA"/>
    <s v="CHACLACAYO"/>
    <n v="0"/>
    <x v="0"/>
    <n v="0"/>
    <x v="0"/>
    <n v="0"/>
    <x v="0"/>
    <x v="0"/>
    <n v="0"/>
    <n v="0"/>
    <m/>
    <n v="0.17500000000000002"/>
    <n v="0.13999999999999999"/>
    <n v="7.6479999999999997"/>
    <n v="0"/>
    <n v="73"/>
    <s v="BASE DE DATOS"/>
    <m/>
  </r>
  <r>
    <s v="20"/>
    <x v="4"/>
    <s v="UCPB&amp;J"/>
    <s v="33004993"/>
    <s v="33004993"/>
    <x v="0"/>
    <m/>
    <m/>
    <n v="7.5"/>
    <n v="6"/>
    <m/>
    <m/>
    <n v="0"/>
    <m/>
    <m/>
    <m/>
    <n v="0"/>
    <n v="0"/>
    <x v="0"/>
    <s v="UCPB&amp;J33004993EL"/>
    <s v="Uni¢n de Cervecer¡as Peruanas Backus y Johnston S.A."/>
    <x v="154"/>
    <x v="154"/>
    <s v="C.T. Ate"/>
    <x v="473"/>
    <x v="0"/>
    <x v="0"/>
    <x v="340"/>
    <x v="0"/>
    <s v="Instalado"/>
    <s v="Operativo"/>
    <s v="Autoproductor"/>
    <x v="2"/>
    <x v="1"/>
    <x v="0"/>
    <x v="0"/>
    <s v="Privado"/>
    <s v="LIMA"/>
    <s v="LIMA"/>
    <s v="LIMA"/>
    <s v="ATE"/>
    <n v="0"/>
    <x v="0"/>
    <n v="0"/>
    <x v="0"/>
    <n v="0"/>
    <x v="0"/>
    <x v="0"/>
    <n v="0"/>
    <n v="0"/>
    <m/>
    <n v="0.625"/>
    <n v="0.5"/>
    <n v="7.6479999999999997"/>
    <n v="0"/>
    <n v="73"/>
    <s v="BASE DE DATOS"/>
    <m/>
  </r>
  <r>
    <s v="20"/>
    <x v="4"/>
    <s v="UCPB&amp;J"/>
    <s v="33016493"/>
    <s v="33016493"/>
    <x v="0"/>
    <m/>
    <m/>
    <n v="2.04"/>
    <n v="1.5"/>
    <m/>
    <m/>
    <n v="0"/>
    <m/>
    <m/>
    <m/>
    <n v="0"/>
    <n v="2.5"/>
    <x v="0"/>
    <s v="UCPB&amp;J33016493EL"/>
    <s v="Uni¢n de Cervecer¡as Peruanas Backus y Johnston S.A."/>
    <x v="154"/>
    <x v="154"/>
    <s v="C.T. AQP"/>
    <x v="474"/>
    <x v="0"/>
    <x v="0"/>
    <x v="340"/>
    <x v="0"/>
    <s v="Instalado"/>
    <s v="Operativo"/>
    <s v="Autoproductor"/>
    <x v="2"/>
    <x v="1"/>
    <x v="0"/>
    <x v="0"/>
    <s v="Privado"/>
    <s v="AREQUIPA"/>
    <s v="AREQUIPA"/>
    <s v="AREQUIPA"/>
    <s v="SACHACA"/>
    <n v="0"/>
    <x v="0"/>
    <n v="0"/>
    <x v="0"/>
    <n v="0"/>
    <x v="0"/>
    <x v="0"/>
    <n v="0"/>
    <n v="0"/>
    <m/>
    <n v="0.17"/>
    <n v="0.125"/>
    <n v="7.6479999999999997"/>
    <n v="0"/>
    <n v="73"/>
    <s v="BASE DE DATOS"/>
    <m/>
  </r>
  <r>
    <s v="20"/>
    <x v="4"/>
    <s v="UCPB&amp;J"/>
    <s v="53009897"/>
    <s v="53009897"/>
    <x v="0"/>
    <m/>
    <m/>
    <n v="3.5"/>
    <n v="2.8"/>
    <m/>
    <m/>
    <n v="0"/>
    <m/>
    <m/>
    <m/>
    <n v="0"/>
    <n v="0.8"/>
    <x v="0"/>
    <s v="UCPB&amp;J53009897EL"/>
    <s v="Uni¢n de Cervecer¡as Peruanas Backus y Johnston S.A."/>
    <x v="154"/>
    <x v="154"/>
    <s v="C.T. MOT"/>
    <x v="475"/>
    <x v="0"/>
    <x v="0"/>
    <x v="340"/>
    <x v="0"/>
    <s v="Instalado"/>
    <s v="Operativo"/>
    <s v="Autoproductor"/>
    <x v="2"/>
    <x v="0"/>
    <x v="0"/>
    <x v="0"/>
    <s v="Privado"/>
    <s v="LAMBAYEQUE"/>
    <s v="LAMBAYEQUE"/>
    <s v="LAMBAYEQUE"/>
    <s v="MOTUPE"/>
    <n v="0"/>
    <x v="0"/>
    <n v="0"/>
    <x v="0"/>
    <n v="0"/>
    <x v="0"/>
    <x v="0"/>
    <n v="0"/>
    <n v="0"/>
    <m/>
    <n v="0.29166666666666669"/>
    <n v="0.23333333333333331"/>
    <n v="7.6479999999999997"/>
    <n v="0"/>
    <n v="73"/>
    <s v="BASE DE DATOS"/>
    <m/>
  </r>
  <r>
    <s v="20"/>
    <x v="4"/>
    <s v="UCPB&amp;J"/>
    <s v="33010593"/>
    <s v="33010593"/>
    <x v="0"/>
    <m/>
    <m/>
    <n v="0.9"/>
    <n v="0.72"/>
    <m/>
    <m/>
    <n v="0"/>
    <m/>
    <m/>
    <m/>
    <n v="0"/>
    <n v="0"/>
    <x v="0"/>
    <s v="UCPB&amp;J33010593EL"/>
    <s v="Uni¢n de Cervecer¡as Peruanas Backus y Johnston S.A."/>
    <x v="154"/>
    <x v="154"/>
    <s v="C.T. CUS"/>
    <x v="476"/>
    <x v="0"/>
    <x v="0"/>
    <x v="340"/>
    <x v="0"/>
    <s v="Instalado"/>
    <s v="Operativo"/>
    <s v="Autoproductor"/>
    <x v="2"/>
    <x v="0"/>
    <x v="0"/>
    <x v="0"/>
    <s v="Privado"/>
    <s v="CUSCO"/>
    <s v="CUSCO"/>
    <s v="CUSCO"/>
    <s v="CUSCO"/>
    <n v="0"/>
    <x v="0"/>
    <n v="0"/>
    <x v="0"/>
    <n v="0"/>
    <x v="0"/>
    <x v="0"/>
    <n v="0"/>
    <n v="0"/>
    <m/>
    <n v="7.4999999999999997E-2"/>
    <n v="0.06"/>
    <n v="7.6479999999999997"/>
    <n v="0"/>
    <n v="73"/>
    <s v="BASE DE DATOS"/>
    <m/>
  </r>
  <r>
    <s v="20"/>
    <x v="4"/>
    <s v="UCPB&amp;J"/>
    <s v="33002993"/>
    <s v="33002993"/>
    <x v="0"/>
    <m/>
    <m/>
    <n v="2.1"/>
    <n v="1.68"/>
    <m/>
    <m/>
    <n v="0"/>
    <m/>
    <m/>
    <m/>
    <n v="0"/>
    <n v="0.84"/>
    <x v="0"/>
    <s v="UCPB&amp;J33002993EL"/>
    <s v="Uni¢n de Cervecer¡as Peruanas Backus y Johnston S.A."/>
    <x v="154"/>
    <x v="154"/>
    <s v="C.T. MLI"/>
    <x v="477"/>
    <x v="0"/>
    <x v="0"/>
    <x v="340"/>
    <x v="0"/>
    <s v="Instalado"/>
    <s v="Operativo"/>
    <s v="Autoproductor"/>
    <x v="2"/>
    <x v="1"/>
    <x v="0"/>
    <x v="0"/>
    <s v="Privado"/>
    <s v="LIMA"/>
    <s v="LIMA"/>
    <s v="LIMA"/>
    <s v="CHACLACAYO"/>
    <n v="0"/>
    <x v="0"/>
    <n v="0"/>
    <x v="0"/>
    <n v="0"/>
    <x v="0"/>
    <x v="0"/>
    <n v="0"/>
    <n v="0"/>
    <m/>
    <n v="0.17500000000000002"/>
    <n v="0.13999999999999999"/>
    <n v="7.6479999999999997"/>
    <n v="0"/>
    <n v="73"/>
    <s v="BASE DE DATOS"/>
    <m/>
  </r>
  <r>
    <s v="20"/>
    <x v="5"/>
    <s v="UCPB&amp;J"/>
    <s v="33004993"/>
    <s v="33004993"/>
    <x v="0"/>
    <m/>
    <m/>
    <n v="7.5"/>
    <n v="6"/>
    <m/>
    <m/>
    <n v="0"/>
    <m/>
    <m/>
    <m/>
    <n v="0"/>
    <n v="0"/>
    <x v="0"/>
    <s v="UCPB&amp;J33004993EL"/>
    <s v="Uni¢n de Cervecer¡as Peruanas Backus y Johnston S.A."/>
    <x v="154"/>
    <x v="154"/>
    <s v="C.T. Ate"/>
    <x v="473"/>
    <x v="0"/>
    <x v="0"/>
    <x v="340"/>
    <x v="0"/>
    <s v="Instalado"/>
    <s v="Operativo"/>
    <s v="Autoproductor"/>
    <x v="2"/>
    <x v="1"/>
    <x v="0"/>
    <x v="0"/>
    <s v="Privado"/>
    <s v="LIMA"/>
    <s v="LIMA"/>
    <s v="LIMA"/>
    <s v="ATE"/>
    <n v="0"/>
    <x v="0"/>
    <n v="0"/>
    <x v="0"/>
    <n v="0"/>
    <x v="0"/>
    <x v="0"/>
    <n v="0"/>
    <n v="0"/>
    <m/>
    <n v="0.625"/>
    <n v="0.5"/>
    <n v="7.6479999999999997"/>
    <n v="0"/>
    <n v="73"/>
    <s v="BASE DE DATOS"/>
    <m/>
  </r>
  <r>
    <s v="20"/>
    <x v="5"/>
    <s v="UCPB&amp;J"/>
    <s v="33016493"/>
    <s v="33016493"/>
    <x v="0"/>
    <m/>
    <m/>
    <n v="2.04"/>
    <n v="1.5"/>
    <m/>
    <m/>
    <n v="0"/>
    <m/>
    <m/>
    <m/>
    <n v="0"/>
    <n v="2.5"/>
    <x v="0"/>
    <s v="UCPB&amp;J33016493EL"/>
    <s v="Uni¢n de Cervecer¡as Peruanas Backus y Johnston S.A."/>
    <x v="154"/>
    <x v="154"/>
    <s v="C.T. AQP"/>
    <x v="474"/>
    <x v="0"/>
    <x v="0"/>
    <x v="340"/>
    <x v="0"/>
    <s v="Instalado"/>
    <s v="Operativo"/>
    <s v="Autoproductor"/>
    <x v="2"/>
    <x v="1"/>
    <x v="0"/>
    <x v="0"/>
    <s v="Privado"/>
    <s v="AREQUIPA"/>
    <s v="AREQUIPA"/>
    <s v="AREQUIPA"/>
    <s v="SACHACA"/>
    <n v="0"/>
    <x v="0"/>
    <n v="0"/>
    <x v="0"/>
    <n v="0"/>
    <x v="0"/>
    <x v="0"/>
    <n v="0"/>
    <n v="0"/>
    <m/>
    <n v="0.17"/>
    <n v="0.125"/>
    <n v="7.6479999999999997"/>
    <n v="0"/>
    <n v="73"/>
    <s v="BASE DE DATOS"/>
    <m/>
  </r>
  <r>
    <s v="20"/>
    <x v="5"/>
    <s v="UCPB&amp;J"/>
    <s v="53009897"/>
    <s v="53009897"/>
    <x v="0"/>
    <m/>
    <m/>
    <n v="3.5"/>
    <n v="2.8"/>
    <m/>
    <m/>
    <n v="0"/>
    <m/>
    <m/>
    <m/>
    <n v="0"/>
    <n v="0.8"/>
    <x v="0"/>
    <s v="UCPB&amp;J53009897EL"/>
    <s v="Uni¢n de Cervecer¡as Peruanas Backus y Johnston S.A."/>
    <x v="154"/>
    <x v="154"/>
    <s v="C.T. MOT"/>
    <x v="475"/>
    <x v="0"/>
    <x v="0"/>
    <x v="340"/>
    <x v="0"/>
    <s v="Instalado"/>
    <s v="Operativo"/>
    <s v="Autoproductor"/>
    <x v="2"/>
    <x v="0"/>
    <x v="0"/>
    <x v="0"/>
    <s v="Privado"/>
    <s v="LAMBAYEQUE"/>
    <s v="LAMBAYEQUE"/>
    <s v="LAMBAYEQUE"/>
    <s v="MOTUPE"/>
    <n v="0"/>
    <x v="0"/>
    <n v="0"/>
    <x v="0"/>
    <n v="0"/>
    <x v="0"/>
    <x v="0"/>
    <n v="0"/>
    <n v="0"/>
    <m/>
    <n v="0.29166666666666669"/>
    <n v="0.23333333333333331"/>
    <n v="7.6479999999999997"/>
    <n v="0"/>
    <n v="73"/>
    <s v="BASE DE DATOS"/>
    <m/>
  </r>
  <r>
    <s v="20"/>
    <x v="5"/>
    <s v="UCPB&amp;J"/>
    <s v="33010593"/>
    <s v="33010593"/>
    <x v="0"/>
    <m/>
    <m/>
    <n v="0.9"/>
    <n v="0.72"/>
    <m/>
    <m/>
    <n v="0"/>
    <m/>
    <m/>
    <m/>
    <n v="0"/>
    <n v="0"/>
    <x v="0"/>
    <s v="UCPB&amp;J33010593EL"/>
    <s v="Uni¢n de Cervecer¡as Peruanas Backus y Johnston S.A."/>
    <x v="154"/>
    <x v="154"/>
    <s v="C.T. CUS"/>
    <x v="476"/>
    <x v="0"/>
    <x v="0"/>
    <x v="340"/>
    <x v="0"/>
    <s v="Instalado"/>
    <s v="Operativo"/>
    <s v="Autoproductor"/>
    <x v="2"/>
    <x v="0"/>
    <x v="0"/>
    <x v="0"/>
    <s v="Privado"/>
    <s v="CUSCO"/>
    <s v="CUSCO"/>
    <s v="CUSCO"/>
    <s v="CUSCO"/>
    <n v="0"/>
    <x v="0"/>
    <n v="0"/>
    <x v="0"/>
    <n v="0"/>
    <x v="0"/>
    <x v="0"/>
    <n v="0"/>
    <n v="0"/>
    <m/>
    <n v="7.4999999999999997E-2"/>
    <n v="0.06"/>
    <n v="7.6479999999999997"/>
    <n v="0"/>
    <n v="73"/>
    <s v="BASE DE DATOS"/>
    <m/>
  </r>
  <r>
    <s v="20"/>
    <x v="5"/>
    <s v="UCPB&amp;J"/>
    <s v="33002993"/>
    <s v="33002993"/>
    <x v="0"/>
    <m/>
    <m/>
    <n v="2.1"/>
    <n v="1.68"/>
    <m/>
    <m/>
    <n v="0"/>
    <m/>
    <m/>
    <m/>
    <n v="0"/>
    <n v="0.84"/>
    <x v="0"/>
    <s v="UCPB&amp;J33002993EL"/>
    <s v="Uni¢n de Cervecer¡as Peruanas Backus y Johnston S.A."/>
    <x v="154"/>
    <x v="154"/>
    <s v="C.T. MLI"/>
    <x v="477"/>
    <x v="0"/>
    <x v="0"/>
    <x v="340"/>
    <x v="0"/>
    <s v="Instalado"/>
    <s v="Operativo"/>
    <s v="Autoproductor"/>
    <x v="2"/>
    <x v="1"/>
    <x v="0"/>
    <x v="0"/>
    <s v="Privado"/>
    <s v="LIMA"/>
    <s v="LIMA"/>
    <s v="LIMA"/>
    <s v="CHACLACAYO"/>
    <n v="0"/>
    <x v="0"/>
    <n v="0"/>
    <x v="0"/>
    <n v="0"/>
    <x v="0"/>
    <x v="0"/>
    <n v="0"/>
    <n v="0"/>
    <m/>
    <n v="0.17500000000000002"/>
    <n v="0.13999999999999999"/>
    <n v="7.6479999999999997"/>
    <n v="0"/>
    <n v="73"/>
    <s v="BASE DE DATOS"/>
    <m/>
  </r>
  <r>
    <s v="20"/>
    <x v="6"/>
    <s v="UCPB&amp;J"/>
    <s v="33004993"/>
    <s v="33004993"/>
    <x v="0"/>
    <m/>
    <m/>
    <n v="7.5"/>
    <n v="6"/>
    <m/>
    <m/>
    <n v="0"/>
    <m/>
    <m/>
    <m/>
    <n v="0"/>
    <n v="0"/>
    <x v="0"/>
    <s v="UCPB&amp;J33004993EL"/>
    <s v="Uni¢n de Cervecer¡as Peruanas Backus y Johnston S.A."/>
    <x v="154"/>
    <x v="154"/>
    <s v="C.T. Ate"/>
    <x v="473"/>
    <x v="0"/>
    <x v="0"/>
    <x v="340"/>
    <x v="0"/>
    <s v="Instalado"/>
    <s v="Operativo"/>
    <s v="Autoproductor"/>
    <x v="2"/>
    <x v="1"/>
    <x v="0"/>
    <x v="0"/>
    <s v="Privado"/>
    <s v="LIMA"/>
    <s v="LIMA"/>
    <s v="LIMA"/>
    <s v="ATE"/>
    <n v="0"/>
    <x v="0"/>
    <n v="0"/>
    <x v="0"/>
    <n v="0"/>
    <x v="0"/>
    <x v="0"/>
    <n v="0"/>
    <n v="0"/>
    <m/>
    <n v="0.625"/>
    <n v="0.5"/>
    <n v="7.6479999999999997"/>
    <n v="0"/>
    <n v="73"/>
    <s v="BASE DE DATOS"/>
    <m/>
  </r>
  <r>
    <s v="20"/>
    <x v="6"/>
    <s v="UCPB&amp;J"/>
    <s v="33016493"/>
    <s v="33016493"/>
    <x v="0"/>
    <m/>
    <m/>
    <n v="2.04"/>
    <n v="1.5"/>
    <m/>
    <m/>
    <n v="0"/>
    <m/>
    <m/>
    <m/>
    <n v="0"/>
    <n v="2.5"/>
    <x v="0"/>
    <s v="UCPB&amp;J33016493EL"/>
    <s v="Uni¢n de Cervecer¡as Peruanas Backus y Johnston S.A."/>
    <x v="154"/>
    <x v="154"/>
    <s v="C.T. AQP"/>
    <x v="474"/>
    <x v="0"/>
    <x v="0"/>
    <x v="340"/>
    <x v="0"/>
    <s v="Instalado"/>
    <s v="Operativo"/>
    <s v="Autoproductor"/>
    <x v="2"/>
    <x v="1"/>
    <x v="0"/>
    <x v="0"/>
    <s v="Privado"/>
    <s v="AREQUIPA"/>
    <s v="AREQUIPA"/>
    <s v="AREQUIPA"/>
    <s v="SACHACA"/>
    <n v="0"/>
    <x v="0"/>
    <n v="0"/>
    <x v="0"/>
    <n v="0"/>
    <x v="0"/>
    <x v="0"/>
    <n v="0"/>
    <n v="0"/>
    <m/>
    <n v="0.17"/>
    <n v="0.125"/>
    <n v="7.6479999999999997"/>
    <n v="0"/>
    <n v="73"/>
    <s v="BASE DE DATOS"/>
    <m/>
  </r>
  <r>
    <s v="20"/>
    <x v="6"/>
    <s v="UCPB&amp;J"/>
    <s v="53009897"/>
    <s v="53009897"/>
    <x v="0"/>
    <m/>
    <m/>
    <n v="3.5"/>
    <n v="2.8"/>
    <m/>
    <m/>
    <n v="1.5189999999999999"/>
    <m/>
    <m/>
    <m/>
    <n v="0"/>
    <n v="0.8"/>
    <x v="0"/>
    <s v="UCPB&amp;J53009897EL"/>
    <s v="Uni¢n de Cervecer¡as Peruanas Backus y Johnston S.A."/>
    <x v="154"/>
    <x v="154"/>
    <s v="C.T. MOT"/>
    <x v="475"/>
    <x v="0"/>
    <x v="0"/>
    <x v="340"/>
    <x v="0"/>
    <s v="Instalado"/>
    <s v="Operativo"/>
    <s v="Autoproductor"/>
    <x v="2"/>
    <x v="0"/>
    <x v="0"/>
    <x v="0"/>
    <s v="Privado"/>
    <s v="LAMBAYEQUE"/>
    <s v="LAMBAYEQUE"/>
    <s v="LAMBAYEQUE"/>
    <s v="MOTUPE"/>
    <n v="0"/>
    <x v="0"/>
    <n v="0"/>
    <x v="0"/>
    <n v="0"/>
    <x v="0"/>
    <x v="0"/>
    <n v="1.5189999999999999"/>
    <n v="1.519E-3"/>
    <m/>
    <n v="0.29166666666666669"/>
    <n v="0.23333333333333331"/>
    <n v="7.6479999999999997"/>
    <n v="0"/>
    <n v="73"/>
    <s v="BASE DE DATOS"/>
    <m/>
  </r>
  <r>
    <s v="20"/>
    <x v="6"/>
    <s v="UCPB&amp;J"/>
    <s v="33010593"/>
    <s v="33010593"/>
    <x v="0"/>
    <m/>
    <m/>
    <n v="0.9"/>
    <n v="0.72"/>
    <m/>
    <m/>
    <n v="0"/>
    <m/>
    <m/>
    <m/>
    <n v="0"/>
    <n v="0"/>
    <x v="0"/>
    <s v="UCPB&amp;J33010593EL"/>
    <s v="Uni¢n de Cervecer¡as Peruanas Backus y Johnston S.A."/>
    <x v="154"/>
    <x v="154"/>
    <s v="C.T. CUS"/>
    <x v="476"/>
    <x v="0"/>
    <x v="0"/>
    <x v="340"/>
    <x v="0"/>
    <s v="Instalado"/>
    <s v="Operativo"/>
    <s v="Autoproductor"/>
    <x v="2"/>
    <x v="0"/>
    <x v="0"/>
    <x v="0"/>
    <s v="Privado"/>
    <s v="CUSCO"/>
    <s v="CUSCO"/>
    <s v="CUSCO"/>
    <s v="CUSCO"/>
    <n v="0"/>
    <x v="0"/>
    <n v="0"/>
    <x v="0"/>
    <n v="0"/>
    <x v="0"/>
    <x v="0"/>
    <n v="0"/>
    <n v="0"/>
    <m/>
    <n v="7.4999999999999997E-2"/>
    <n v="0.06"/>
    <n v="7.6479999999999997"/>
    <n v="0"/>
    <n v="73"/>
    <s v="BASE DE DATOS"/>
    <m/>
  </r>
  <r>
    <s v="20"/>
    <x v="6"/>
    <s v="UCPB&amp;J"/>
    <s v="33002993"/>
    <s v="33002993"/>
    <x v="0"/>
    <m/>
    <m/>
    <n v="2.1"/>
    <n v="1.68"/>
    <m/>
    <m/>
    <n v="7.68"/>
    <m/>
    <m/>
    <m/>
    <n v="0"/>
    <n v="0.84"/>
    <x v="0"/>
    <s v="UCPB&amp;J33002993EL"/>
    <s v="Uni¢n de Cervecer¡as Peruanas Backus y Johnston S.A."/>
    <x v="154"/>
    <x v="154"/>
    <s v="C.T. MLI"/>
    <x v="477"/>
    <x v="0"/>
    <x v="0"/>
    <x v="340"/>
    <x v="0"/>
    <s v="Instalado"/>
    <s v="Operativo"/>
    <s v="Autoproductor"/>
    <x v="2"/>
    <x v="1"/>
    <x v="0"/>
    <x v="0"/>
    <s v="Privado"/>
    <s v="LIMA"/>
    <s v="LIMA"/>
    <s v="LIMA"/>
    <s v="CHACLACAYO"/>
    <n v="0"/>
    <x v="0"/>
    <n v="0"/>
    <x v="0"/>
    <n v="0"/>
    <x v="0"/>
    <x v="0"/>
    <n v="7.68"/>
    <n v="7.6799999999999993E-3"/>
    <m/>
    <n v="0.17500000000000002"/>
    <n v="0.13999999999999999"/>
    <n v="7.6479999999999997"/>
    <n v="0"/>
    <n v="73"/>
    <s v="BASE DE DATOS"/>
    <m/>
  </r>
  <r>
    <s v="20"/>
    <x v="7"/>
    <s v="UCPB&amp;J"/>
    <s v="33004993"/>
    <s v="33004993"/>
    <x v="0"/>
    <m/>
    <m/>
    <n v="7.5"/>
    <n v="6"/>
    <m/>
    <m/>
    <n v="0"/>
    <m/>
    <m/>
    <m/>
    <n v="0"/>
    <n v="0"/>
    <x v="0"/>
    <s v="UCPB&amp;J33004993EL"/>
    <s v="Uni¢n de Cervecer¡as Peruanas Backus y Johnston S.A."/>
    <x v="154"/>
    <x v="154"/>
    <s v="C.T. Ate"/>
    <x v="473"/>
    <x v="0"/>
    <x v="0"/>
    <x v="340"/>
    <x v="0"/>
    <s v="Instalado"/>
    <s v="Operativo"/>
    <s v="Autoproductor"/>
    <x v="2"/>
    <x v="1"/>
    <x v="0"/>
    <x v="0"/>
    <s v="Privado"/>
    <s v="LIMA"/>
    <s v="LIMA"/>
    <s v="LIMA"/>
    <s v="ATE"/>
    <n v="0"/>
    <x v="0"/>
    <n v="0"/>
    <x v="0"/>
    <n v="0"/>
    <x v="0"/>
    <x v="0"/>
    <n v="0"/>
    <n v="0"/>
    <m/>
    <n v="0.625"/>
    <n v="0.5"/>
    <n v="7.6479999999999997"/>
    <n v="0"/>
    <n v="73"/>
    <s v="BASE DE DATOS"/>
    <m/>
  </r>
  <r>
    <s v="20"/>
    <x v="7"/>
    <s v="UCPB&amp;J"/>
    <s v="33016493"/>
    <s v="33016493"/>
    <x v="0"/>
    <m/>
    <m/>
    <n v="2.04"/>
    <n v="1.5"/>
    <m/>
    <m/>
    <n v="0.22500000000000001"/>
    <m/>
    <m/>
    <m/>
    <n v="0"/>
    <n v="2.5"/>
    <x v="0"/>
    <s v="UCPB&amp;J33016493EL"/>
    <s v="Uni¢n de Cervecer¡as Peruanas Backus y Johnston S.A."/>
    <x v="154"/>
    <x v="154"/>
    <s v="C.T. AQP"/>
    <x v="474"/>
    <x v="0"/>
    <x v="0"/>
    <x v="340"/>
    <x v="0"/>
    <s v="Instalado"/>
    <s v="Operativo"/>
    <s v="Autoproductor"/>
    <x v="2"/>
    <x v="1"/>
    <x v="0"/>
    <x v="0"/>
    <s v="Privado"/>
    <s v="AREQUIPA"/>
    <s v="AREQUIPA"/>
    <s v="AREQUIPA"/>
    <s v="SACHACA"/>
    <n v="0"/>
    <x v="0"/>
    <n v="0"/>
    <x v="0"/>
    <n v="0"/>
    <x v="0"/>
    <x v="0"/>
    <n v="0.22500000000000001"/>
    <n v="2.2499999999999999E-4"/>
    <m/>
    <n v="0.17"/>
    <n v="0.125"/>
    <n v="7.6479999999999997"/>
    <n v="0"/>
    <n v="73"/>
    <s v="BASE DE DATOS"/>
    <m/>
  </r>
  <r>
    <s v="20"/>
    <x v="7"/>
    <s v="UCPB&amp;J"/>
    <s v="53009897"/>
    <s v="53009897"/>
    <x v="0"/>
    <m/>
    <m/>
    <n v="3.5"/>
    <n v="2.8"/>
    <m/>
    <m/>
    <n v="1.236"/>
    <m/>
    <m/>
    <m/>
    <n v="0"/>
    <n v="0.8"/>
    <x v="0"/>
    <s v="UCPB&amp;J53009897EL"/>
    <s v="Uni¢n de Cervecer¡as Peruanas Backus y Johnston S.A."/>
    <x v="154"/>
    <x v="154"/>
    <s v="C.T. MOT"/>
    <x v="475"/>
    <x v="0"/>
    <x v="0"/>
    <x v="340"/>
    <x v="0"/>
    <s v="Instalado"/>
    <s v="Operativo"/>
    <s v="Autoproductor"/>
    <x v="2"/>
    <x v="0"/>
    <x v="0"/>
    <x v="0"/>
    <s v="Privado"/>
    <s v="LAMBAYEQUE"/>
    <s v="LAMBAYEQUE"/>
    <s v="LAMBAYEQUE"/>
    <s v="MOTUPE"/>
    <n v="0"/>
    <x v="0"/>
    <n v="0"/>
    <x v="0"/>
    <n v="0"/>
    <x v="0"/>
    <x v="0"/>
    <n v="1.236"/>
    <n v="1.2359999999999999E-3"/>
    <m/>
    <n v="0.29166666666666669"/>
    <n v="0.23333333333333331"/>
    <n v="7.6479999999999997"/>
    <n v="0"/>
    <n v="73"/>
    <s v="BASE DE DATOS"/>
    <m/>
  </r>
  <r>
    <s v="20"/>
    <x v="7"/>
    <s v="UCPB&amp;J"/>
    <s v="33010593"/>
    <s v="33010593"/>
    <x v="0"/>
    <m/>
    <m/>
    <n v="0.9"/>
    <n v="0.72"/>
    <m/>
    <m/>
    <n v="0"/>
    <m/>
    <m/>
    <m/>
    <n v="0"/>
    <n v="0"/>
    <x v="0"/>
    <s v="UCPB&amp;J33010593EL"/>
    <s v="Uni¢n de Cervecer¡as Peruanas Backus y Johnston S.A."/>
    <x v="154"/>
    <x v="154"/>
    <s v="C.T. CUS"/>
    <x v="476"/>
    <x v="0"/>
    <x v="0"/>
    <x v="340"/>
    <x v="0"/>
    <s v="Instalado"/>
    <s v="Operativo"/>
    <s v="Autoproductor"/>
    <x v="2"/>
    <x v="0"/>
    <x v="0"/>
    <x v="0"/>
    <s v="Privado"/>
    <s v="CUSCO"/>
    <s v="CUSCO"/>
    <s v="CUSCO"/>
    <s v="CUSCO"/>
    <n v="0"/>
    <x v="0"/>
    <n v="0"/>
    <x v="0"/>
    <n v="0"/>
    <x v="0"/>
    <x v="0"/>
    <n v="0"/>
    <n v="0"/>
    <m/>
    <n v="7.4999999999999997E-2"/>
    <n v="0.06"/>
    <n v="7.6479999999999997"/>
    <n v="0"/>
    <n v="73"/>
    <s v="BASE DE DATOS"/>
    <m/>
  </r>
  <r>
    <s v="20"/>
    <x v="7"/>
    <s v="UCPB&amp;J"/>
    <s v="33002993"/>
    <s v="33002993"/>
    <x v="0"/>
    <m/>
    <m/>
    <n v="2.1"/>
    <n v="1.68"/>
    <m/>
    <m/>
    <n v="0"/>
    <m/>
    <m/>
    <m/>
    <n v="0"/>
    <n v="0.84"/>
    <x v="0"/>
    <s v="UCPB&amp;J33002993EL"/>
    <s v="Uni¢n de Cervecer¡as Peruanas Backus y Johnston S.A."/>
    <x v="154"/>
    <x v="154"/>
    <s v="C.T. MLI"/>
    <x v="477"/>
    <x v="0"/>
    <x v="0"/>
    <x v="340"/>
    <x v="0"/>
    <s v="Instalado"/>
    <s v="Operativo"/>
    <s v="Autoproductor"/>
    <x v="2"/>
    <x v="1"/>
    <x v="0"/>
    <x v="0"/>
    <s v="Privado"/>
    <s v="LIMA"/>
    <s v="LIMA"/>
    <s v="LIMA"/>
    <s v="CHACLACAYO"/>
    <n v="0"/>
    <x v="0"/>
    <n v="0"/>
    <x v="0"/>
    <n v="0"/>
    <x v="0"/>
    <x v="0"/>
    <n v="0"/>
    <n v="0"/>
    <m/>
    <n v="0.17500000000000002"/>
    <n v="0.13999999999999999"/>
    <n v="7.6479999999999997"/>
    <n v="0"/>
    <n v="73"/>
    <s v="BASE DE DATOS"/>
    <m/>
  </r>
  <r>
    <s v="20"/>
    <x v="8"/>
    <s v="UCPB&amp;J"/>
    <s v="33004993"/>
    <s v="33004993"/>
    <x v="0"/>
    <m/>
    <m/>
    <n v="7.5"/>
    <n v="6"/>
    <m/>
    <m/>
    <n v="0"/>
    <m/>
    <m/>
    <m/>
    <n v="0"/>
    <n v="0"/>
    <x v="0"/>
    <s v="UCPB&amp;J33004993EL"/>
    <s v="Uni¢n de Cervecer¡as Peruanas Backus y Johnston S.A."/>
    <x v="154"/>
    <x v="154"/>
    <s v="C.T. Ate"/>
    <x v="473"/>
    <x v="0"/>
    <x v="0"/>
    <x v="340"/>
    <x v="0"/>
    <s v="Instalado"/>
    <s v="Operativo"/>
    <s v="Autoproductor"/>
    <x v="2"/>
    <x v="1"/>
    <x v="0"/>
    <x v="0"/>
    <s v="Privado"/>
    <s v="LIMA"/>
    <s v="LIMA"/>
    <s v="LIMA"/>
    <s v="ATE"/>
    <n v="0"/>
    <x v="0"/>
    <n v="0"/>
    <x v="0"/>
    <n v="0"/>
    <x v="0"/>
    <x v="0"/>
    <n v="0"/>
    <n v="0"/>
    <m/>
    <n v="0.625"/>
    <n v="0.5"/>
    <n v="7.6479999999999997"/>
    <n v="0"/>
    <n v="73"/>
    <s v="BASE DE DATOS"/>
    <m/>
  </r>
  <r>
    <s v="20"/>
    <x v="8"/>
    <s v="UCPB&amp;J"/>
    <s v="33016493"/>
    <s v="33016493"/>
    <x v="0"/>
    <m/>
    <m/>
    <n v="2.04"/>
    <n v="1.5"/>
    <m/>
    <m/>
    <n v="0"/>
    <m/>
    <m/>
    <m/>
    <n v="0"/>
    <n v="2.5"/>
    <x v="0"/>
    <s v="UCPB&amp;J33016493EL"/>
    <s v="Uni¢n de Cervecer¡as Peruanas Backus y Johnston S.A."/>
    <x v="154"/>
    <x v="154"/>
    <s v="C.T. AQP"/>
    <x v="474"/>
    <x v="0"/>
    <x v="0"/>
    <x v="340"/>
    <x v="0"/>
    <s v="Instalado"/>
    <s v="Operativo"/>
    <s v="Autoproductor"/>
    <x v="2"/>
    <x v="1"/>
    <x v="0"/>
    <x v="0"/>
    <s v="Privado"/>
    <s v="AREQUIPA"/>
    <s v="AREQUIPA"/>
    <s v="AREQUIPA"/>
    <s v="SACHACA"/>
    <n v="0"/>
    <x v="0"/>
    <n v="0"/>
    <x v="0"/>
    <n v="0"/>
    <x v="0"/>
    <x v="0"/>
    <n v="0"/>
    <n v="0"/>
    <m/>
    <n v="0.17"/>
    <n v="0.125"/>
    <n v="7.6479999999999997"/>
    <n v="0"/>
    <n v="73"/>
    <s v="BASE DE DATOS"/>
    <m/>
  </r>
  <r>
    <s v="20"/>
    <x v="8"/>
    <s v="UCPB&amp;J"/>
    <s v="53009897"/>
    <s v="53009897"/>
    <x v="0"/>
    <m/>
    <m/>
    <n v="3.5"/>
    <n v="2.8"/>
    <m/>
    <m/>
    <n v="0"/>
    <m/>
    <m/>
    <m/>
    <n v="0"/>
    <n v="0.8"/>
    <x v="0"/>
    <s v="UCPB&amp;J53009897EL"/>
    <s v="Uni¢n de Cervecer¡as Peruanas Backus y Johnston S.A."/>
    <x v="154"/>
    <x v="154"/>
    <s v="C.T. MOT"/>
    <x v="475"/>
    <x v="0"/>
    <x v="0"/>
    <x v="340"/>
    <x v="0"/>
    <s v="Instalado"/>
    <s v="Operativo"/>
    <s v="Autoproductor"/>
    <x v="2"/>
    <x v="0"/>
    <x v="0"/>
    <x v="0"/>
    <s v="Privado"/>
    <s v="LAMBAYEQUE"/>
    <s v="LAMBAYEQUE"/>
    <s v="LAMBAYEQUE"/>
    <s v="MOTUPE"/>
    <n v="0"/>
    <x v="0"/>
    <n v="0"/>
    <x v="0"/>
    <n v="0"/>
    <x v="0"/>
    <x v="0"/>
    <n v="0"/>
    <n v="0"/>
    <m/>
    <n v="0.29166666666666669"/>
    <n v="0.23333333333333331"/>
    <n v="7.6479999999999997"/>
    <n v="0"/>
    <n v="73"/>
    <s v="BASE DE DATOS"/>
    <m/>
  </r>
  <r>
    <s v="20"/>
    <x v="8"/>
    <s v="UCPB&amp;J"/>
    <s v="33010593"/>
    <s v="33010593"/>
    <x v="0"/>
    <m/>
    <m/>
    <n v="0.9"/>
    <n v="0.72"/>
    <m/>
    <m/>
    <n v="0"/>
    <m/>
    <m/>
    <m/>
    <n v="0"/>
    <n v="0"/>
    <x v="0"/>
    <s v="UCPB&amp;J33010593EL"/>
    <s v="Uni¢n de Cervecer¡as Peruanas Backus y Johnston S.A."/>
    <x v="154"/>
    <x v="154"/>
    <s v="C.T. CUS"/>
    <x v="476"/>
    <x v="0"/>
    <x v="0"/>
    <x v="340"/>
    <x v="0"/>
    <s v="Instalado"/>
    <s v="Operativo"/>
    <s v="Autoproductor"/>
    <x v="2"/>
    <x v="0"/>
    <x v="0"/>
    <x v="0"/>
    <s v="Privado"/>
    <s v="CUSCO"/>
    <s v="CUSCO"/>
    <s v="CUSCO"/>
    <s v="CUSCO"/>
    <n v="0"/>
    <x v="0"/>
    <n v="0"/>
    <x v="0"/>
    <n v="0"/>
    <x v="0"/>
    <x v="0"/>
    <n v="0"/>
    <n v="0"/>
    <m/>
    <n v="7.4999999999999997E-2"/>
    <n v="0.06"/>
    <n v="7.6479999999999997"/>
    <n v="0"/>
    <n v="73"/>
    <s v="BASE DE DATOS"/>
    <m/>
  </r>
  <r>
    <s v="20"/>
    <x v="8"/>
    <s v="UCPB&amp;J"/>
    <s v="33002993"/>
    <s v="33002993"/>
    <x v="0"/>
    <m/>
    <m/>
    <n v="2.1"/>
    <n v="1.68"/>
    <m/>
    <m/>
    <n v="0"/>
    <m/>
    <m/>
    <m/>
    <n v="0"/>
    <n v="0.84"/>
    <x v="0"/>
    <s v="UCPB&amp;J33002993EL"/>
    <s v="Uni¢n de Cervecer¡as Peruanas Backus y Johnston S.A."/>
    <x v="154"/>
    <x v="154"/>
    <s v="C.T. MLI"/>
    <x v="477"/>
    <x v="0"/>
    <x v="0"/>
    <x v="340"/>
    <x v="0"/>
    <s v="Instalado"/>
    <s v="Operativo"/>
    <s v="Autoproductor"/>
    <x v="2"/>
    <x v="1"/>
    <x v="0"/>
    <x v="0"/>
    <s v="Privado"/>
    <s v="LIMA"/>
    <s v="LIMA"/>
    <s v="LIMA"/>
    <s v="CHACLACAYO"/>
    <n v="0"/>
    <x v="0"/>
    <n v="0"/>
    <x v="0"/>
    <n v="0"/>
    <x v="0"/>
    <x v="0"/>
    <n v="0"/>
    <n v="0"/>
    <m/>
    <n v="0.17500000000000002"/>
    <n v="0.13999999999999999"/>
    <n v="7.6479999999999997"/>
    <n v="0"/>
    <n v="73"/>
    <s v="BASE DE DATOS"/>
    <m/>
  </r>
  <r>
    <s v="20"/>
    <x v="9"/>
    <s v="UCPB&amp;J"/>
    <s v="33004993"/>
    <s v="33004993"/>
    <x v="0"/>
    <m/>
    <m/>
    <n v="7.5"/>
    <n v="6"/>
    <m/>
    <m/>
    <n v="0"/>
    <m/>
    <m/>
    <m/>
    <n v="0"/>
    <n v="0"/>
    <x v="0"/>
    <s v="UCPB&amp;J33004993EL"/>
    <s v="Uni¢n de Cervecer¡as Peruanas Backus y Johnston S.A."/>
    <x v="154"/>
    <x v="154"/>
    <s v="C.T. Ate"/>
    <x v="473"/>
    <x v="0"/>
    <x v="0"/>
    <x v="340"/>
    <x v="0"/>
    <s v="Instalado"/>
    <s v="Operativo"/>
    <s v="Autoproductor"/>
    <x v="2"/>
    <x v="1"/>
    <x v="0"/>
    <x v="0"/>
    <s v="Privado"/>
    <s v="LIMA"/>
    <s v="LIMA"/>
    <s v="LIMA"/>
    <s v="ATE"/>
    <n v="0"/>
    <x v="0"/>
    <n v="0"/>
    <x v="0"/>
    <n v="0"/>
    <x v="0"/>
    <x v="0"/>
    <n v="0"/>
    <n v="0"/>
    <m/>
    <n v="0.625"/>
    <n v="0.5"/>
    <n v="7.6479999999999997"/>
    <n v="0"/>
    <n v="73"/>
    <s v="BASE DE DATOS"/>
    <m/>
  </r>
  <r>
    <s v="20"/>
    <x v="9"/>
    <s v="UCPB&amp;J"/>
    <s v="33016493"/>
    <s v="33016493"/>
    <x v="0"/>
    <m/>
    <m/>
    <n v="2.04"/>
    <n v="1.5"/>
    <m/>
    <m/>
    <n v="0"/>
    <m/>
    <m/>
    <m/>
    <n v="0"/>
    <n v="2.5"/>
    <x v="0"/>
    <s v="UCPB&amp;J33016493EL"/>
    <s v="Uni¢n de Cervecer¡as Peruanas Backus y Johnston S.A."/>
    <x v="154"/>
    <x v="154"/>
    <s v="C.T. AQP"/>
    <x v="474"/>
    <x v="0"/>
    <x v="0"/>
    <x v="340"/>
    <x v="0"/>
    <s v="Instalado"/>
    <s v="Operativo"/>
    <s v="Autoproductor"/>
    <x v="2"/>
    <x v="1"/>
    <x v="0"/>
    <x v="0"/>
    <s v="Privado"/>
    <s v="AREQUIPA"/>
    <s v="AREQUIPA"/>
    <s v="AREQUIPA"/>
    <s v="SACHACA"/>
    <n v="0"/>
    <x v="0"/>
    <n v="0"/>
    <x v="0"/>
    <n v="0"/>
    <x v="0"/>
    <x v="0"/>
    <n v="0"/>
    <n v="0"/>
    <m/>
    <n v="0.17"/>
    <n v="0.125"/>
    <n v="7.6479999999999997"/>
    <n v="0"/>
    <n v="73"/>
    <s v="BASE DE DATOS"/>
    <m/>
  </r>
  <r>
    <s v="20"/>
    <x v="9"/>
    <s v="UCPB&amp;J"/>
    <s v="33010593"/>
    <s v="33010593"/>
    <x v="0"/>
    <m/>
    <m/>
    <n v="0.9"/>
    <n v="0.72"/>
    <m/>
    <m/>
    <n v="0"/>
    <m/>
    <m/>
    <m/>
    <n v="0"/>
    <n v="0"/>
    <x v="0"/>
    <s v="UCPB&amp;J33010593EL"/>
    <s v="Uni¢n de Cervecer¡as Peruanas Backus y Johnston S.A."/>
    <x v="154"/>
    <x v="154"/>
    <s v="C.T. CUS"/>
    <x v="476"/>
    <x v="0"/>
    <x v="0"/>
    <x v="340"/>
    <x v="0"/>
    <s v="Instalado"/>
    <s v="Operativo"/>
    <s v="Autoproductor"/>
    <x v="2"/>
    <x v="0"/>
    <x v="0"/>
    <x v="0"/>
    <s v="Privado"/>
    <s v="CUSCO"/>
    <s v="CUSCO"/>
    <s v="CUSCO"/>
    <s v="CUSCO"/>
    <n v="0"/>
    <x v="0"/>
    <n v="0"/>
    <x v="0"/>
    <n v="0"/>
    <x v="0"/>
    <x v="0"/>
    <n v="0"/>
    <n v="0"/>
    <m/>
    <n v="7.4999999999999997E-2"/>
    <n v="0.06"/>
    <n v="7.6479999999999997"/>
    <n v="0"/>
    <n v="73"/>
    <s v="BASE DE DATOS"/>
    <m/>
  </r>
  <r>
    <s v="20"/>
    <x v="9"/>
    <s v="UCPB&amp;J"/>
    <s v="33002993"/>
    <s v="33002993"/>
    <x v="0"/>
    <m/>
    <m/>
    <n v="2.1"/>
    <n v="1.68"/>
    <m/>
    <m/>
    <n v="0"/>
    <m/>
    <m/>
    <m/>
    <n v="0"/>
    <n v="0.84"/>
    <x v="0"/>
    <s v="UCPB&amp;J33002993EL"/>
    <s v="Uni¢n de Cervecer¡as Peruanas Backus y Johnston S.A."/>
    <x v="154"/>
    <x v="154"/>
    <s v="C.T. MLI"/>
    <x v="477"/>
    <x v="0"/>
    <x v="0"/>
    <x v="340"/>
    <x v="0"/>
    <s v="Instalado"/>
    <s v="Operativo"/>
    <s v="Autoproductor"/>
    <x v="2"/>
    <x v="1"/>
    <x v="0"/>
    <x v="0"/>
    <s v="Privado"/>
    <s v="LIMA"/>
    <s v="LIMA"/>
    <s v="LIMA"/>
    <s v="CHACLACAYO"/>
    <n v="0"/>
    <x v="0"/>
    <n v="0"/>
    <x v="0"/>
    <n v="0"/>
    <x v="0"/>
    <x v="0"/>
    <n v="0"/>
    <n v="0"/>
    <m/>
    <n v="0.17500000000000002"/>
    <n v="0.13999999999999999"/>
    <n v="7.6479999999999997"/>
    <n v="0"/>
    <n v="73"/>
    <s v="BASE DE DATOS"/>
    <m/>
  </r>
  <r>
    <s v="20"/>
    <x v="9"/>
    <s v="UCPB&amp;J"/>
    <s v="53009897"/>
    <s v="53009897"/>
    <x v="0"/>
    <m/>
    <m/>
    <n v="3.5"/>
    <n v="2.8"/>
    <m/>
    <m/>
    <n v="6.8559999999999999"/>
    <m/>
    <m/>
    <m/>
    <n v="0"/>
    <n v="0.8"/>
    <x v="0"/>
    <s v="UCPB&amp;J53009897EL"/>
    <s v="Uni¢n de Cervecer¡as Peruanas Backus y Johnston S.A."/>
    <x v="154"/>
    <x v="154"/>
    <s v="C.T. MOT"/>
    <x v="475"/>
    <x v="0"/>
    <x v="0"/>
    <x v="340"/>
    <x v="0"/>
    <s v="Instalado"/>
    <s v="Operativo"/>
    <s v="Autoproductor"/>
    <x v="2"/>
    <x v="0"/>
    <x v="0"/>
    <x v="0"/>
    <s v="Privado"/>
    <s v="LAMBAYEQUE"/>
    <s v="LAMBAYEQUE"/>
    <s v="LAMBAYEQUE"/>
    <s v="MOTUPE"/>
    <n v="0"/>
    <x v="0"/>
    <n v="0"/>
    <x v="0"/>
    <n v="0"/>
    <x v="0"/>
    <x v="0"/>
    <n v="6.8559999999999999"/>
    <n v="6.8560000000000001E-3"/>
    <m/>
    <n v="0.29166666666666669"/>
    <n v="0.23333333333333331"/>
    <n v="7.6479999999999997"/>
    <n v="0"/>
    <n v="73"/>
    <s v="BASE DE DATOS"/>
    <m/>
  </r>
  <r>
    <s v="20"/>
    <x v="10"/>
    <s v="UCPB&amp;J"/>
    <s v="33004993"/>
    <s v="33004993"/>
    <x v="0"/>
    <m/>
    <m/>
    <n v="7.5"/>
    <n v="6"/>
    <m/>
    <m/>
    <n v="0"/>
    <m/>
    <m/>
    <m/>
    <n v="0"/>
    <n v="0"/>
    <x v="0"/>
    <s v="UCPB&amp;J33004993EL"/>
    <s v="Uni¢n de Cervecer¡as Peruanas Backus y Johnston S.A."/>
    <x v="154"/>
    <x v="154"/>
    <s v="C.T. Ate"/>
    <x v="473"/>
    <x v="0"/>
    <x v="0"/>
    <x v="340"/>
    <x v="0"/>
    <s v="Instalado"/>
    <s v="Operativo"/>
    <s v="Autoproductor"/>
    <x v="2"/>
    <x v="1"/>
    <x v="0"/>
    <x v="0"/>
    <s v="Privado"/>
    <s v="LIMA"/>
    <s v="LIMA"/>
    <s v="LIMA"/>
    <s v="ATE"/>
    <n v="0"/>
    <x v="0"/>
    <n v="0"/>
    <x v="0"/>
    <n v="0"/>
    <x v="0"/>
    <x v="0"/>
    <n v="0"/>
    <n v="0"/>
    <m/>
    <n v="0.625"/>
    <n v="0.5"/>
    <n v="7.6479999999999997"/>
    <n v="0"/>
    <n v="73"/>
    <s v="BASE DE DATOS"/>
    <m/>
  </r>
  <r>
    <s v="20"/>
    <x v="10"/>
    <s v="UCPB&amp;J"/>
    <s v="33016493"/>
    <s v="33016493"/>
    <x v="0"/>
    <m/>
    <m/>
    <n v="2.04"/>
    <n v="1.5"/>
    <m/>
    <m/>
    <n v="0.36899999999999999"/>
    <m/>
    <m/>
    <m/>
    <n v="0"/>
    <n v="2.5"/>
    <x v="0"/>
    <s v="UCPB&amp;J33016493EL"/>
    <s v="Uni¢n de Cervecer¡as Peruanas Backus y Johnston S.A."/>
    <x v="154"/>
    <x v="154"/>
    <s v="C.T. AQP"/>
    <x v="474"/>
    <x v="0"/>
    <x v="0"/>
    <x v="340"/>
    <x v="0"/>
    <s v="Instalado"/>
    <s v="Operativo"/>
    <s v="Autoproductor"/>
    <x v="2"/>
    <x v="1"/>
    <x v="0"/>
    <x v="0"/>
    <s v="Privado"/>
    <s v="AREQUIPA"/>
    <s v="AREQUIPA"/>
    <s v="AREQUIPA"/>
    <s v="SACHACA"/>
    <n v="0"/>
    <x v="0"/>
    <n v="0"/>
    <x v="0"/>
    <n v="0"/>
    <x v="0"/>
    <x v="0"/>
    <n v="0.36899999999999999"/>
    <n v="3.6899999999999997E-4"/>
    <m/>
    <n v="0.17"/>
    <n v="0.125"/>
    <n v="7.6479999999999997"/>
    <n v="0"/>
    <n v="73"/>
    <s v="BASE DE DATOS"/>
    <m/>
  </r>
  <r>
    <s v="20"/>
    <x v="10"/>
    <s v="UCPB&amp;J"/>
    <s v="53009897"/>
    <s v="53009897"/>
    <x v="0"/>
    <m/>
    <m/>
    <n v="3.5"/>
    <n v="2.8"/>
    <m/>
    <m/>
    <n v="0"/>
    <m/>
    <m/>
    <m/>
    <n v="0"/>
    <n v="0.8"/>
    <x v="0"/>
    <s v="UCPB&amp;J53009897EL"/>
    <s v="Uni¢n de Cervecer¡as Peruanas Backus y Johnston S.A."/>
    <x v="154"/>
    <x v="154"/>
    <s v="C.T. MOT"/>
    <x v="475"/>
    <x v="0"/>
    <x v="0"/>
    <x v="340"/>
    <x v="0"/>
    <s v="Instalado"/>
    <s v="Operativo"/>
    <s v="Autoproductor"/>
    <x v="2"/>
    <x v="0"/>
    <x v="0"/>
    <x v="0"/>
    <s v="Privado"/>
    <s v="LAMBAYEQUE"/>
    <s v="LAMBAYEQUE"/>
    <s v="LAMBAYEQUE"/>
    <s v="MOTUPE"/>
    <n v="0"/>
    <x v="0"/>
    <n v="0"/>
    <x v="0"/>
    <n v="0"/>
    <x v="0"/>
    <x v="0"/>
    <n v="0"/>
    <n v="0"/>
    <m/>
    <n v="0.29166666666666669"/>
    <n v="0.23333333333333331"/>
    <n v="7.6479999999999997"/>
    <n v="0"/>
    <n v="73"/>
    <s v="BASE DE DATOS"/>
    <m/>
  </r>
  <r>
    <s v="20"/>
    <x v="10"/>
    <s v="UCPB&amp;J"/>
    <s v="33010593"/>
    <s v="33010593"/>
    <x v="0"/>
    <m/>
    <m/>
    <n v="0.9"/>
    <n v="0.72"/>
    <m/>
    <m/>
    <n v="0"/>
    <m/>
    <m/>
    <m/>
    <n v="0"/>
    <n v="0"/>
    <x v="0"/>
    <s v="UCPB&amp;J33010593EL"/>
    <s v="Uni¢n de Cervecer¡as Peruanas Backus y Johnston S.A."/>
    <x v="154"/>
    <x v="154"/>
    <s v="C.T. CUS"/>
    <x v="476"/>
    <x v="0"/>
    <x v="0"/>
    <x v="340"/>
    <x v="0"/>
    <s v="Instalado"/>
    <s v="Operativo"/>
    <s v="Autoproductor"/>
    <x v="2"/>
    <x v="0"/>
    <x v="0"/>
    <x v="0"/>
    <s v="Privado"/>
    <s v="CUSCO"/>
    <s v="CUSCO"/>
    <s v="CUSCO"/>
    <s v="CUSCO"/>
    <n v="0"/>
    <x v="0"/>
    <n v="0"/>
    <x v="0"/>
    <n v="0"/>
    <x v="0"/>
    <x v="0"/>
    <n v="0"/>
    <n v="0"/>
    <m/>
    <n v="7.4999999999999997E-2"/>
    <n v="0.06"/>
    <n v="7.6479999999999997"/>
    <n v="0"/>
    <n v="73"/>
    <s v="BASE DE DATOS"/>
    <m/>
  </r>
  <r>
    <s v="20"/>
    <x v="10"/>
    <s v="UCPB&amp;J"/>
    <s v="33002993"/>
    <s v="33002993"/>
    <x v="0"/>
    <m/>
    <m/>
    <n v="2.1"/>
    <n v="1.68"/>
    <m/>
    <m/>
    <n v="0"/>
    <m/>
    <m/>
    <m/>
    <n v="0"/>
    <n v="0.84"/>
    <x v="0"/>
    <s v="UCPB&amp;J33002993EL"/>
    <s v="Uni¢n de Cervecer¡as Peruanas Backus y Johnston S.A."/>
    <x v="154"/>
    <x v="154"/>
    <s v="C.T. MLI"/>
    <x v="477"/>
    <x v="0"/>
    <x v="0"/>
    <x v="340"/>
    <x v="0"/>
    <s v="Instalado"/>
    <s v="Operativo"/>
    <s v="Autoproductor"/>
    <x v="2"/>
    <x v="1"/>
    <x v="0"/>
    <x v="0"/>
    <s v="Privado"/>
    <s v="LIMA"/>
    <s v="LIMA"/>
    <s v="LIMA"/>
    <s v="CHACLACAYO"/>
    <n v="0"/>
    <x v="0"/>
    <n v="0"/>
    <x v="0"/>
    <n v="0"/>
    <x v="0"/>
    <x v="0"/>
    <n v="0"/>
    <n v="0"/>
    <m/>
    <n v="0.17500000000000002"/>
    <n v="0.13999999999999999"/>
    <n v="7.6479999999999997"/>
    <n v="0"/>
    <n v="73"/>
    <s v="BASE DE DATOS"/>
    <m/>
  </r>
  <r>
    <s v="20"/>
    <x v="11"/>
    <s v="UCPB&amp;J"/>
    <s v="33004993"/>
    <s v="33004993"/>
    <x v="0"/>
    <m/>
    <m/>
    <n v="7.5"/>
    <n v="6"/>
    <m/>
    <m/>
    <n v="0"/>
    <m/>
    <m/>
    <m/>
    <n v="0"/>
    <n v="0"/>
    <x v="0"/>
    <s v="UCPB&amp;J33004993EL"/>
    <s v="Uni¢n de Cervecer¡as Peruanas Backus y Johnston S.A."/>
    <x v="154"/>
    <x v="154"/>
    <s v="C.T. Ate"/>
    <x v="473"/>
    <x v="0"/>
    <x v="0"/>
    <x v="340"/>
    <x v="0"/>
    <s v="Instalado"/>
    <s v="Operativo"/>
    <s v="Autoproductor"/>
    <x v="2"/>
    <x v="1"/>
    <x v="0"/>
    <x v="0"/>
    <s v="Privado"/>
    <s v="LIMA"/>
    <s v="LIMA"/>
    <s v="LIMA"/>
    <s v="ATE"/>
    <n v="0"/>
    <x v="0"/>
    <n v="0"/>
    <x v="0"/>
    <n v="0"/>
    <x v="0"/>
    <x v="0"/>
    <n v="0"/>
    <n v="0"/>
    <m/>
    <n v="0.625"/>
    <n v="0.5"/>
    <n v="7.6479999999999997"/>
    <n v="0"/>
    <n v="73"/>
    <s v="BASE DE DATOS"/>
    <m/>
  </r>
  <r>
    <s v="20"/>
    <x v="11"/>
    <s v="UCPB&amp;J"/>
    <s v="33016493"/>
    <s v="33016493"/>
    <x v="0"/>
    <m/>
    <m/>
    <n v="2.04"/>
    <n v="1.5"/>
    <m/>
    <m/>
    <n v="0"/>
    <m/>
    <m/>
    <m/>
    <n v="0"/>
    <n v="2.5"/>
    <x v="0"/>
    <s v="UCPB&amp;J33016493EL"/>
    <s v="Uni¢n de Cervecer¡as Peruanas Backus y Johnston S.A."/>
    <x v="154"/>
    <x v="154"/>
    <s v="C.T. AQP"/>
    <x v="474"/>
    <x v="0"/>
    <x v="0"/>
    <x v="340"/>
    <x v="0"/>
    <s v="Instalado"/>
    <s v="Operativo"/>
    <s v="Autoproductor"/>
    <x v="2"/>
    <x v="1"/>
    <x v="0"/>
    <x v="0"/>
    <s v="Privado"/>
    <s v="AREQUIPA"/>
    <s v="AREQUIPA"/>
    <s v="AREQUIPA"/>
    <s v="SACHACA"/>
    <n v="0"/>
    <x v="0"/>
    <n v="0"/>
    <x v="0"/>
    <n v="0"/>
    <x v="0"/>
    <x v="0"/>
    <n v="0"/>
    <n v="0"/>
    <m/>
    <n v="0.17"/>
    <n v="0.125"/>
    <n v="7.6479999999999997"/>
    <n v="0"/>
    <n v="73"/>
    <s v="BASE DE DATOS"/>
    <m/>
  </r>
  <r>
    <s v="20"/>
    <x v="11"/>
    <s v="UCPB&amp;J"/>
    <s v="53009897"/>
    <s v="53009897"/>
    <x v="0"/>
    <m/>
    <m/>
    <n v="3.5"/>
    <n v="2.8"/>
    <m/>
    <m/>
    <n v="23.099"/>
    <m/>
    <m/>
    <m/>
    <n v="0"/>
    <n v="0.8"/>
    <x v="0"/>
    <s v="UCPB&amp;J53009897EL"/>
    <s v="Uni¢n de Cervecer¡as Peruanas Backus y Johnston S.A."/>
    <x v="154"/>
    <x v="154"/>
    <s v="C.T. MOT"/>
    <x v="475"/>
    <x v="0"/>
    <x v="0"/>
    <x v="340"/>
    <x v="0"/>
    <s v="Instalado"/>
    <s v="Operativo"/>
    <s v="Autoproductor"/>
    <x v="2"/>
    <x v="0"/>
    <x v="0"/>
    <x v="0"/>
    <s v="Privado"/>
    <s v="LAMBAYEQUE"/>
    <s v="LAMBAYEQUE"/>
    <s v="LAMBAYEQUE"/>
    <s v="MOTUPE"/>
    <n v="0"/>
    <x v="0"/>
    <n v="0"/>
    <x v="0"/>
    <n v="0"/>
    <x v="0"/>
    <x v="0"/>
    <n v="23.099"/>
    <n v="2.3099000000000001E-2"/>
    <m/>
    <n v="0.29166666666666669"/>
    <n v="0.23333333333333331"/>
    <n v="7.6479999999999997"/>
    <n v="0"/>
    <n v="73"/>
    <s v="BASE DE DATOS"/>
    <m/>
  </r>
  <r>
    <s v="20"/>
    <x v="11"/>
    <s v="UCPB&amp;J"/>
    <s v="33010593"/>
    <s v="33010593"/>
    <x v="0"/>
    <m/>
    <m/>
    <n v="0.9"/>
    <n v="0.72"/>
    <m/>
    <m/>
    <n v="0"/>
    <m/>
    <m/>
    <m/>
    <n v="0"/>
    <n v="0"/>
    <x v="0"/>
    <s v="UCPB&amp;J33010593EL"/>
    <s v="Uni¢n de Cervecer¡as Peruanas Backus y Johnston S.A."/>
    <x v="154"/>
    <x v="154"/>
    <s v="C.T. CUS"/>
    <x v="476"/>
    <x v="0"/>
    <x v="0"/>
    <x v="340"/>
    <x v="0"/>
    <s v="Instalado"/>
    <s v="Operativo"/>
    <s v="Autoproductor"/>
    <x v="2"/>
    <x v="0"/>
    <x v="0"/>
    <x v="0"/>
    <s v="Privado"/>
    <s v="CUSCO"/>
    <s v="CUSCO"/>
    <s v="CUSCO"/>
    <s v="CUSCO"/>
    <n v="0"/>
    <x v="0"/>
    <n v="0"/>
    <x v="0"/>
    <n v="0"/>
    <x v="0"/>
    <x v="0"/>
    <n v="0"/>
    <n v="0"/>
    <m/>
    <n v="7.4999999999999997E-2"/>
    <n v="0.06"/>
    <n v="7.6479999999999997"/>
    <n v="0"/>
    <n v="73"/>
    <s v="BASE DE DATOS"/>
    <m/>
  </r>
  <r>
    <s v="20"/>
    <x v="11"/>
    <s v="UCPB&amp;J"/>
    <s v="33002993"/>
    <s v="33002993"/>
    <x v="0"/>
    <m/>
    <m/>
    <n v="2.1"/>
    <n v="1.68"/>
    <m/>
    <m/>
    <n v="499.2"/>
    <m/>
    <m/>
    <m/>
    <n v="0"/>
    <n v="0.84"/>
    <x v="0"/>
    <s v="UCPB&amp;J33002993EL"/>
    <s v="Uni¢n de Cervecer¡as Peruanas Backus y Johnston S.A."/>
    <x v="154"/>
    <x v="154"/>
    <s v="C.T. MLI"/>
    <x v="477"/>
    <x v="0"/>
    <x v="0"/>
    <x v="340"/>
    <x v="0"/>
    <s v="Instalado"/>
    <s v="Operativo"/>
    <s v="Autoproductor"/>
    <x v="2"/>
    <x v="1"/>
    <x v="0"/>
    <x v="0"/>
    <s v="Privado"/>
    <s v="LIMA"/>
    <s v="LIMA"/>
    <s v="LIMA"/>
    <s v="CHACLACAYO"/>
    <n v="0"/>
    <x v="0"/>
    <n v="0"/>
    <x v="0"/>
    <n v="0"/>
    <x v="0"/>
    <x v="0"/>
    <n v="499.2"/>
    <n v="0.49919999999999998"/>
    <m/>
    <n v="0.17500000000000002"/>
    <n v="0.13999999999999999"/>
    <n v="7.6479999999999997"/>
    <n v="0"/>
    <n v="73"/>
    <s v="BASE DE DATOS"/>
    <m/>
  </r>
  <r>
    <s v="20"/>
    <x v="5"/>
    <s v="ALICOR"/>
    <s v="33022093"/>
    <s v="33022093"/>
    <x v="0"/>
    <m/>
    <m/>
    <n v="2.65"/>
    <n v="2.65"/>
    <m/>
    <m/>
    <n v="95.766000000000005"/>
    <m/>
    <m/>
    <m/>
    <n v="6"/>
    <n v="2.6"/>
    <x v="0"/>
    <s v="ALICOR33022093EL"/>
    <s v="Alicorp"/>
    <x v="122"/>
    <x v="122"/>
    <s v="C.T. Oleaginosa Callao"/>
    <x v="380"/>
    <x v="0"/>
    <x v="0"/>
    <x v="340"/>
    <x v="0"/>
    <s v="Instalado"/>
    <s v="Operativo"/>
    <s v="Autoproductor"/>
    <x v="2"/>
    <x v="1"/>
    <x v="0"/>
    <x v="0"/>
    <s v="Privado"/>
    <s v="LIMA"/>
    <s v="CALLAO"/>
    <s v="CALLAO"/>
    <s v="CARMEN DE LA LEGUA"/>
    <n v="0"/>
    <x v="0"/>
    <n v="0"/>
    <x v="0"/>
    <n v="0"/>
    <x v="0"/>
    <x v="0"/>
    <n v="95.766000000000005"/>
    <n v="9.5766000000000004E-2"/>
    <m/>
    <n v="0.22083333333333333"/>
    <n v="0.22083333333333333"/>
    <n v="7.6479999999999997"/>
    <n v="0"/>
    <n v="3"/>
    <s v="BASE DE DATOS"/>
    <m/>
  </r>
  <r>
    <s v="20"/>
    <x v="5"/>
    <s v="ALICOR"/>
    <s v="53009697"/>
    <s v="53009697"/>
    <x v="0"/>
    <m/>
    <m/>
    <n v="3.97"/>
    <n v="3.97"/>
    <m/>
    <m/>
    <n v="46.8"/>
    <m/>
    <m/>
    <m/>
    <n v="3"/>
    <n v="2.6"/>
    <x v="0"/>
    <s v="ALICOR53009697EL"/>
    <s v="Alicorp"/>
    <x v="122"/>
    <x v="122"/>
    <s v="C.T. Fideeria Lima"/>
    <x v="381"/>
    <x v="0"/>
    <x v="0"/>
    <x v="340"/>
    <x v="0"/>
    <s v="Instalado"/>
    <s v="Operativo"/>
    <s v="Autoproductor"/>
    <x v="2"/>
    <x v="1"/>
    <x v="0"/>
    <x v="0"/>
    <s v="Privado"/>
    <s v="LIMA"/>
    <s v="CALLAO"/>
    <s v="CALLAO"/>
    <s v="CALLAO"/>
    <n v="0"/>
    <x v="0"/>
    <n v="0"/>
    <x v="0"/>
    <n v="0"/>
    <x v="0"/>
    <x v="0"/>
    <n v="46.8"/>
    <n v="4.6799999999999994E-2"/>
    <m/>
    <n v="0.33083333333333337"/>
    <n v="0.33083333333333337"/>
    <n v="7.6479999999999997"/>
    <n v="0"/>
    <n v="3"/>
    <s v="BASE DE DATOS"/>
    <m/>
  </r>
  <r>
    <s v="20"/>
    <x v="8"/>
    <s v="NXAPOR"/>
    <s v="33020593"/>
    <s v="33020593"/>
    <x v="0"/>
    <m/>
    <m/>
    <n v="2.9159999999999999"/>
    <n v="2.35"/>
    <m/>
    <m/>
    <n v="0"/>
    <m/>
    <m/>
    <m/>
    <n v="0"/>
    <n v="0"/>
    <x v="0"/>
    <s v="NXAPOR33020593EL"/>
    <s v="Nexa Resources el Porvenir S.A.A."/>
    <x v="115"/>
    <x v="115"/>
    <s v="C.T. Milpo"/>
    <x v="367"/>
    <x v="0"/>
    <x v="0"/>
    <x v="340"/>
    <x v="0"/>
    <s v="Instalado"/>
    <s v="Operativo"/>
    <s v="Autoproductor"/>
    <x v="2"/>
    <x v="0"/>
    <x v="0"/>
    <x v="0"/>
    <s v="Privado"/>
    <s v="PASCO"/>
    <s v="PASCO"/>
    <s v="CERRO PASCO"/>
    <s v="SAN FRANCISCO DE ASIS"/>
    <n v="0"/>
    <x v="0"/>
    <n v="0"/>
    <x v="0"/>
    <n v="0"/>
    <x v="0"/>
    <x v="0"/>
    <n v="0"/>
    <n v="0"/>
    <m/>
    <n v="0.24299999999999999"/>
    <n v="0.19583333333333333"/>
    <n v="7.6479999999999997"/>
    <n v="0"/>
    <n v="53"/>
    <s v="BASE DE DATOS"/>
    <m/>
  </r>
  <r>
    <s v="20"/>
    <x v="9"/>
    <s v="NXAPOR"/>
    <s v="33020593"/>
    <s v="33020593"/>
    <x v="0"/>
    <m/>
    <m/>
    <n v="2.9159999999999999"/>
    <n v="2.35"/>
    <m/>
    <m/>
    <n v="0"/>
    <m/>
    <m/>
    <m/>
    <n v="0"/>
    <n v="0"/>
    <x v="0"/>
    <s v="NXAPOR33020593EL"/>
    <s v="Nexa Resources el Porvenir S.A.A."/>
    <x v="115"/>
    <x v="115"/>
    <s v="C.T. Milpo"/>
    <x v="367"/>
    <x v="0"/>
    <x v="0"/>
    <x v="340"/>
    <x v="0"/>
    <s v="Instalado"/>
    <s v="Operativo"/>
    <s v="Autoproductor"/>
    <x v="2"/>
    <x v="0"/>
    <x v="0"/>
    <x v="0"/>
    <s v="Privado"/>
    <s v="PASCO"/>
    <s v="PASCO"/>
    <s v="CERRO PASCO"/>
    <s v="SAN FRANCISCO DE ASIS"/>
    <n v="0"/>
    <x v="0"/>
    <n v="0"/>
    <x v="0"/>
    <n v="0"/>
    <x v="0"/>
    <x v="0"/>
    <n v="0"/>
    <n v="0"/>
    <m/>
    <n v="0.24299999999999999"/>
    <n v="0.19583333333333333"/>
    <n v="7.6479999999999997"/>
    <n v="0"/>
    <n v="53"/>
    <s v="BASE DE DATOS"/>
    <m/>
  </r>
  <r>
    <s v="20"/>
    <x v="11"/>
    <s v="NXAPOR"/>
    <s v="33020593"/>
    <s v="33020593"/>
    <x v="0"/>
    <m/>
    <m/>
    <n v="2.9159999999999999"/>
    <n v="2.35"/>
    <m/>
    <m/>
    <n v="0"/>
    <m/>
    <m/>
    <m/>
    <m/>
    <m/>
    <x v="0"/>
    <s v="NXAPOR33020593EL"/>
    <s v="Nexa Resources el Porvenir S.A.A."/>
    <x v="115"/>
    <x v="115"/>
    <s v="C.T. Milpo"/>
    <x v="367"/>
    <x v="0"/>
    <x v="0"/>
    <x v="340"/>
    <x v="0"/>
    <s v="Instalado"/>
    <s v="Operativo"/>
    <s v="Autoproductor"/>
    <x v="2"/>
    <x v="0"/>
    <x v="0"/>
    <x v="0"/>
    <s v="Privado"/>
    <s v="PASCO"/>
    <s v="PASCO"/>
    <s v="CERRO PASCO"/>
    <s v="SAN FRANCISCO DE ASIS"/>
    <n v="0"/>
    <x v="0"/>
    <n v="0"/>
    <x v="0"/>
    <n v="0"/>
    <x v="0"/>
    <x v="0"/>
    <n v="0"/>
    <n v="0"/>
    <m/>
    <n v="0.24299999999999999"/>
    <n v="0.19583333333333333"/>
    <n v="7.6479999999999997"/>
    <n v="0"/>
    <n v="53"/>
    <s v="ESTIMADO"/>
    <m/>
  </r>
  <r>
    <s v="20"/>
    <x v="8"/>
    <s v="NXAPOR"/>
    <s v="31020493"/>
    <s v="31020493"/>
    <x v="4"/>
    <m/>
    <m/>
    <n v="4.71"/>
    <n v="3.69"/>
    <m/>
    <m/>
    <n v="0"/>
    <m/>
    <m/>
    <m/>
    <m/>
    <n v="0"/>
    <x v="0"/>
    <s v="NXAPOR31020493HI"/>
    <s v="Nexa Resources el Porvenir S.A.A."/>
    <x v="115"/>
    <x v="115"/>
    <s v="C.H. Candelaria"/>
    <x v="478"/>
    <x v="4"/>
    <x v="4"/>
    <x v="340"/>
    <x v="1"/>
    <s v="Instalado"/>
    <s v="Operativo"/>
    <s v="Autoproductor"/>
    <x v="2"/>
    <x v="0"/>
    <x v="0"/>
    <x v="0"/>
    <s v="Privado"/>
    <s v="PASCO"/>
    <s v="PASCO"/>
    <s v="CERRO PASCO"/>
    <s v="YANACANCHA"/>
    <n v="0"/>
    <x v="7"/>
    <n v="0"/>
    <x v="0"/>
    <n v="0"/>
    <x v="0"/>
    <x v="0"/>
    <n v="0"/>
    <n v="0"/>
    <m/>
    <n v="0.39250000000000002"/>
    <n v="0.3075"/>
    <n v="7.6479999999999997"/>
    <n v="0"/>
    <n v="53"/>
    <s v="BASE DE DATOS"/>
    <m/>
  </r>
  <r>
    <s v="20"/>
    <x v="9"/>
    <s v="NXAPOR"/>
    <s v="31020493"/>
    <s v="31020493"/>
    <x v="4"/>
    <m/>
    <m/>
    <n v="4.71"/>
    <n v="3.69"/>
    <m/>
    <m/>
    <n v="0"/>
    <m/>
    <m/>
    <m/>
    <m/>
    <n v="0"/>
    <x v="0"/>
    <s v="NXAPOR31020493HI"/>
    <s v="Nexa Resources el Porvenir S.A.A."/>
    <x v="115"/>
    <x v="115"/>
    <s v="C.H. Candelaria"/>
    <x v="478"/>
    <x v="4"/>
    <x v="4"/>
    <x v="340"/>
    <x v="1"/>
    <s v="Instalado"/>
    <s v="Operativo"/>
    <s v="Autoproductor"/>
    <x v="2"/>
    <x v="0"/>
    <x v="0"/>
    <x v="0"/>
    <s v="Privado"/>
    <s v="PASCO"/>
    <s v="PASCO"/>
    <s v="CERRO PASCO"/>
    <s v="YANACANCHA"/>
    <n v="0"/>
    <x v="7"/>
    <n v="0"/>
    <x v="0"/>
    <n v="0"/>
    <x v="0"/>
    <x v="0"/>
    <n v="0"/>
    <n v="0"/>
    <m/>
    <n v="0.39250000000000002"/>
    <n v="0.3075"/>
    <n v="7.6479999999999997"/>
    <n v="0"/>
    <n v="53"/>
    <s v="BASE DE DATOS"/>
    <m/>
  </r>
  <r>
    <s v="20"/>
    <x v="11"/>
    <s v="NXAPOR"/>
    <s v="31020493"/>
    <s v="31020493"/>
    <x v="4"/>
    <m/>
    <m/>
    <n v="4.71"/>
    <n v="3.69"/>
    <m/>
    <m/>
    <n v="0"/>
    <m/>
    <m/>
    <m/>
    <m/>
    <m/>
    <x v="0"/>
    <s v="NXAPOR31020493HI"/>
    <s v="Nexa Resources el Porvenir S.A.A."/>
    <x v="115"/>
    <x v="115"/>
    <s v="C.H. Candelaria"/>
    <x v="478"/>
    <x v="4"/>
    <x v="4"/>
    <x v="340"/>
    <x v="1"/>
    <s v="Instalado"/>
    <s v="Operativo"/>
    <s v="Autoproductor"/>
    <x v="2"/>
    <x v="0"/>
    <x v="0"/>
    <x v="0"/>
    <s v="Privado"/>
    <s v="PASCO"/>
    <s v="PASCO"/>
    <s v="CERRO PASCO"/>
    <s v="YANACANCHA"/>
    <n v="0"/>
    <x v="7"/>
    <n v="0"/>
    <x v="0"/>
    <n v="0"/>
    <x v="0"/>
    <x v="0"/>
    <n v="0"/>
    <n v="0"/>
    <m/>
    <n v="0.39250000000000002"/>
    <n v="0.3075"/>
    <n v="7.6479999999999997"/>
    <n v="0"/>
    <n v="53"/>
    <s v="ESTIMADO"/>
    <m/>
  </r>
  <r>
    <m/>
    <x v="12"/>
    <m/>
    <m/>
    <m/>
    <x v="5"/>
    <m/>
    <m/>
    <m/>
    <m/>
    <m/>
    <m/>
    <m/>
    <m/>
    <m/>
    <m/>
    <m/>
    <m/>
    <x v="0"/>
    <m/>
    <m/>
    <x v="40"/>
    <x v="40"/>
    <m/>
    <x v="131"/>
    <x v="5"/>
    <x v="5"/>
    <x v="237"/>
    <x v="2"/>
    <m/>
    <m/>
    <m/>
    <x v="1"/>
    <x v="2"/>
    <x v="2"/>
    <x v="1"/>
    <m/>
    <m/>
    <m/>
    <m/>
    <m/>
    <m/>
    <x v="8"/>
    <m/>
    <x v="2"/>
    <m/>
    <x v="1"/>
    <x v="1"/>
    <m/>
    <m/>
    <m/>
    <m/>
    <m/>
    <m/>
    <m/>
    <m/>
    <m/>
    <m/>
  </r>
  <r>
    <s v="20"/>
    <x v="0"/>
    <s v="VALENT"/>
    <s v="31049194"/>
    <s v="31049194"/>
    <x v="4"/>
    <m/>
    <m/>
    <n v="3.78"/>
    <n v="1.5429999999999999"/>
    <m/>
    <m/>
    <n v="1156.952"/>
    <m/>
    <m/>
    <m/>
    <m/>
    <n v="1.853"/>
    <x v="0"/>
    <s v="VALENT31049194HI"/>
    <s v="C¡a. Minera San Valentin S.A."/>
    <x v="155"/>
    <x v="155"/>
    <s v="C. H. Llapay"/>
    <x v="479"/>
    <x v="4"/>
    <x v="4"/>
    <x v="340"/>
    <x v="1"/>
    <s v="Instalado"/>
    <s v="Operativo"/>
    <s v="Autoproductor"/>
    <x v="2"/>
    <x v="0"/>
    <x v="0"/>
    <x v="0"/>
    <s v="Privado"/>
    <s v="LIMA"/>
    <s v="LIMA"/>
    <s v="YAUYOS"/>
    <s v="LARAOS"/>
    <n v="0"/>
    <x v="7"/>
    <n v="0"/>
    <x v="0"/>
    <n v="0"/>
    <x v="0"/>
    <x v="0"/>
    <n v="1156.952"/>
    <n v="1.156952"/>
    <m/>
    <n v="0.315"/>
    <n v="0.12866666666666668"/>
    <n v="7.6479999999999997"/>
    <n v="0"/>
    <n v="30"/>
    <s v="BASE DE DATOS"/>
    <m/>
  </r>
  <r>
    <s v="20"/>
    <x v="0"/>
    <s v="SPCC"/>
    <s v="31024993"/>
    <s v="31024993"/>
    <x v="4"/>
    <m/>
    <m/>
    <n v="9"/>
    <n v="6.5039999999999996"/>
    <m/>
    <m/>
    <n v="2808.79"/>
    <m/>
    <m/>
    <m/>
    <m/>
    <n v="4.9050000000000002"/>
    <x v="0"/>
    <s v="SPCC31024993HI"/>
    <s v="Southern Per£ Cooper Corporation"/>
    <x v="91"/>
    <x v="91"/>
    <s v="C.H. Cuajone"/>
    <x v="480"/>
    <x v="4"/>
    <x v="4"/>
    <x v="340"/>
    <x v="1"/>
    <s v="Instalado"/>
    <s v="Operativo"/>
    <s v="Autoproductor"/>
    <x v="2"/>
    <x v="0"/>
    <x v="0"/>
    <x v="0"/>
    <s v="Privado"/>
    <s v="MOQUEGUA"/>
    <s v="MOQUEGUA"/>
    <s v="MARISCAL NIETO"/>
    <s v="TORATA"/>
    <n v="0"/>
    <x v="7"/>
    <n v="0"/>
    <x v="0"/>
    <n v="0"/>
    <x v="0"/>
    <x v="0"/>
    <n v="2808.79"/>
    <n v="2.8087900000000001"/>
    <m/>
    <n v="0.75"/>
    <n v="0.54199999999999993"/>
    <n v="7.6479999999999997"/>
    <n v="0"/>
    <n v="68"/>
    <s v="BASE DE DATOS"/>
    <m/>
  </r>
  <r>
    <s v="20"/>
    <x v="0"/>
    <s v="UNACEM"/>
    <s v="33010393"/>
    <s v="33010393"/>
    <x v="4"/>
    <m/>
    <m/>
    <n v="5.6"/>
    <n v="5.6"/>
    <m/>
    <m/>
    <n v="4224.0209999999997"/>
    <m/>
    <m/>
    <m/>
    <m/>
    <n v="5.8789999999999996"/>
    <x v="0"/>
    <s v="UNACEM33010393HI"/>
    <s v="Uni¢n Andina de Cementos S.A.A."/>
    <x v="92"/>
    <x v="92"/>
    <s v="C.H. Carpapata I"/>
    <x v="481"/>
    <x v="4"/>
    <x v="4"/>
    <x v="340"/>
    <x v="1"/>
    <s v="Instalado"/>
    <s v="Operativo"/>
    <s v="Autoproductor"/>
    <x v="2"/>
    <x v="1"/>
    <x v="0"/>
    <x v="0"/>
    <s v="Privado"/>
    <s v="JUNIN"/>
    <s v="JUNIN"/>
    <s v="TARMA"/>
    <s v="PALCA"/>
    <n v="0"/>
    <x v="7"/>
    <n v="0"/>
    <x v="0"/>
    <n v="0"/>
    <x v="0"/>
    <x v="0"/>
    <n v="4224.0209999999997"/>
    <n v="4.2240209999999996"/>
    <m/>
    <n v="0.46666666666666662"/>
    <n v="0.46666666666666662"/>
    <n v="7.6479999999999997"/>
    <n v="0"/>
    <n v="72"/>
    <s v="BASE DE DATOS"/>
    <m/>
  </r>
  <r>
    <s v="20"/>
    <x v="0"/>
    <s v="UNACEM"/>
    <s v="33010193"/>
    <s v="33010193"/>
    <x v="4"/>
    <m/>
    <m/>
    <n v="6.3"/>
    <n v="6.3"/>
    <m/>
    <m/>
    <n v="4395.4229999999998"/>
    <m/>
    <m/>
    <m/>
    <m/>
    <n v="6.1260000000000003"/>
    <x v="0"/>
    <s v="UNACEM33010193HI"/>
    <s v="Uni¢n Andina de Cementos S.A.A."/>
    <x v="92"/>
    <x v="92"/>
    <s v="C.H. Carpapata II"/>
    <x v="482"/>
    <x v="4"/>
    <x v="4"/>
    <x v="340"/>
    <x v="1"/>
    <s v="Instalado"/>
    <s v="Operativo"/>
    <s v="Autoproductor"/>
    <x v="2"/>
    <x v="1"/>
    <x v="0"/>
    <x v="0"/>
    <s v="Privado"/>
    <s v="JUNIN"/>
    <s v="JUNIN"/>
    <s v="TARMA"/>
    <s v="PALCA"/>
    <n v="0"/>
    <x v="7"/>
    <n v="0"/>
    <x v="0"/>
    <n v="0"/>
    <x v="0"/>
    <x v="0"/>
    <n v="4395.4229999999998"/>
    <n v="4.3954230000000001"/>
    <m/>
    <n v="0.52500000000000002"/>
    <n v="0.52500000000000002"/>
    <n v="7.6479999999999997"/>
    <n v="0"/>
    <n v="72"/>
    <s v="BASE DE DATOS"/>
    <m/>
  </r>
  <r>
    <s v="20"/>
    <x v="0"/>
    <s v="UNACEM"/>
    <s v="18170808"/>
    <s v="18170808"/>
    <x v="4"/>
    <m/>
    <m/>
    <n v="12.8"/>
    <n v="12.8"/>
    <m/>
    <m/>
    <n v="8967.2119999999995"/>
    <m/>
    <m/>
    <m/>
    <m/>
    <n v="12.917999999999999"/>
    <x v="0"/>
    <s v="UNACEM18170808HI"/>
    <s v="Uni¢n Andina de Cementos S.A.A."/>
    <x v="92"/>
    <x v="92"/>
    <s v="C.H. Carpapata III"/>
    <x v="483"/>
    <x v="4"/>
    <x v="4"/>
    <x v="340"/>
    <x v="1"/>
    <s v="Instalado"/>
    <s v="Operativo"/>
    <s v="Autoproductor"/>
    <x v="2"/>
    <x v="1"/>
    <x v="0"/>
    <x v="0"/>
    <s v="Privado"/>
    <s v="JUNIN"/>
    <s v="JUNIN"/>
    <s v="TARMA"/>
    <s v="PALCA"/>
    <n v="0"/>
    <x v="7"/>
    <n v="0"/>
    <x v="1"/>
    <s v="-"/>
    <x v="0"/>
    <x v="0"/>
    <n v="8967.2119999999995"/>
    <n v="8.967212"/>
    <m/>
    <n v="1.0666666666666667"/>
    <n v="1.0666666666666667"/>
    <n v="7.6479999999999997"/>
    <n v="0"/>
    <n v="72"/>
    <s v="BASE DE DATOS"/>
    <m/>
  </r>
  <r>
    <s v="20"/>
    <x v="0"/>
    <s v="CMCHUN"/>
    <s v="00022010"/>
    <s v="00022010"/>
    <x v="4"/>
    <m/>
    <m/>
    <n v="9.18"/>
    <n v="9.18"/>
    <m/>
    <m/>
    <n v="6721.8919999999998"/>
    <m/>
    <m/>
    <m/>
    <m/>
    <n v="9.2029999999999994"/>
    <x v="0"/>
    <s v="CMCHUN00022010HI"/>
    <s v="Compañía Minera Chungar S.A.C."/>
    <x v="96"/>
    <x v="96"/>
    <s v="C.H. Ba¤os V"/>
    <x v="484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ATAVILLOS ALTO"/>
    <n v="0"/>
    <x v="7"/>
    <n v="0"/>
    <x v="0"/>
    <n v="0"/>
    <x v="0"/>
    <x v="0"/>
    <n v="6721.8919999999998"/>
    <n v="6.7218919999999995"/>
    <m/>
    <n v="0.76500000000000001"/>
    <n v="0.76500000000000001"/>
    <n v="7.6479999999999997"/>
    <n v="0"/>
    <n v="26"/>
    <s v="BASE DE DATOS"/>
    <m/>
  </r>
  <r>
    <s v="20"/>
    <x v="0"/>
    <s v="CMCHUN"/>
    <s v="31007493"/>
    <s v="31007493"/>
    <x v="4"/>
    <m/>
    <m/>
    <n v="1.1000000000000001"/>
    <n v="1.1000000000000001"/>
    <m/>
    <m/>
    <n v="326.72800000000001"/>
    <m/>
    <m/>
    <m/>
    <m/>
    <n v="0.67100000000000004"/>
    <x v="0"/>
    <s v="CMCHUN31007493HI"/>
    <s v="Compañía Minera Chungar S.A.C."/>
    <x v="96"/>
    <x v="96"/>
    <s v="C.H. Shagua"/>
    <x v="485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STA CRUZ DE ANDAMARCA"/>
    <n v="0"/>
    <x v="7"/>
    <n v="0"/>
    <x v="0"/>
    <n v="0"/>
    <x v="0"/>
    <x v="0"/>
    <n v="326.72800000000001"/>
    <n v="0.32672800000000002"/>
    <m/>
    <n v="9.1666666666666674E-2"/>
    <n v="9.1666666666666674E-2"/>
    <n v="7.6479999999999997"/>
    <n v="0"/>
    <n v="26"/>
    <s v="BASE DE DATOS"/>
    <m/>
  </r>
  <r>
    <s v="20"/>
    <x v="0"/>
    <s v="CMCHUN"/>
    <s v="31007593"/>
    <s v="31007593"/>
    <x v="4"/>
    <m/>
    <m/>
    <n v="1.952"/>
    <n v="1.4179999999999999"/>
    <m/>
    <m/>
    <n v="436.86399999999998"/>
    <m/>
    <m/>
    <m/>
    <m/>
    <n v="0.83499999999999996"/>
    <x v="0"/>
    <s v="CMCHUN31007593HI"/>
    <s v="Compañía Minera Chungar S.A.C."/>
    <x v="96"/>
    <x v="96"/>
    <s v="C.H. Huanchay"/>
    <x v="486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PACARAOS"/>
    <n v="0"/>
    <x v="7"/>
    <n v="0"/>
    <x v="0"/>
    <n v="0"/>
    <x v="0"/>
    <x v="0"/>
    <n v="436.86399999999998"/>
    <n v="0.43686399999999997"/>
    <m/>
    <n v="0.16266666666666665"/>
    <n v="0.11816666666666666"/>
    <n v="7.6479999999999997"/>
    <n v="0"/>
    <n v="26"/>
    <s v="BASE DE DATOS"/>
    <m/>
  </r>
  <r>
    <s v="20"/>
    <x v="0"/>
    <s v="CMCHUN"/>
    <s v="31015993"/>
    <s v="31015993"/>
    <x v="4"/>
    <m/>
    <m/>
    <n v="2.2400000000000002"/>
    <n v="1.5"/>
    <m/>
    <m/>
    <n v="986.64499999999998"/>
    <m/>
    <m/>
    <m/>
    <m/>
    <n v="1.4390000000000001"/>
    <x v="0"/>
    <s v="CMCHUN31015993HI"/>
    <s v="Compañía Minera Chungar S.A.C."/>
    <x v="96"/>
    <x v="96"/>
    <s v="C.H. San José"/>
    <x v="487"/>
    <x v="4"/>
    <x v="4"/>
    <x v="340"/>
    <x v="1"/>
    <s v="Instalado"/>
    <s v="Inoperativo"/>
    <s v="Autoproductor"/>
    <x v="2"/>
    <x v="0"/>
    <x v="0"/>
    <x v="0"/>
    <s v="Privado"/>
    <s v="PASCO"/>
    <s v="PASCO"/>
    <s v="PASCO"/>
    <s v="HUAYLLAY"/>
    <n v="0"/>
    <x v="7"/>
    <n v="0"/>
    <x v="0"/>
    <n v="0"/>
    <x v="0"/>
    <x v="0"/>
    <n v="986.64499999999998"/>
    <n v="0.98664499999999999"/>
    <m/>
    <n v="0.18666666666666668"/>
    <n v="0.125"/>
    <n v="7.6479999999999997"/>
    <n v="0"/>
    <n v="26"/>
    <s v="BASE DE DATOS"/>
    <m/>
  </r>
  <r>
    <s v="20"/>
    <x v="0"/>
    <s v="CMCHUN"/>
    <s v="33036293"/>
    <s v="33036293"/>
    <x v="4"/>
    <m/>
    <m/>
    <n v="0.17599999999999999"/>
    <n v="0"/>
    <m/>
    <m/>
    <n v="0"/>
    <m/>
    <m/>
    <m/>
    <m/>
    <n v="0"/>
    <x v="0"/>
    <s v="CMCHUN33036293HI"/>
    <s v="Compañía Minera Chungar S.A.C."/>
    <x v="96"/>
    <x v="96"/>
    <s v="C.H. Francois"/>
    <x v="488"/>
    <x v="4"/>
    <x v="4"/>
    <x v="340"/>
    <x v="1"/>
    <s v="Instalado"/>
    <s v="Inoperativo"/>
    <s v="Autoproductor"/>
    <x v="2"/>
    <x v="0"/>
    <x v="0"/>
    <x v="0"/>
    <s v="Privado"/>
    <s v="PASCO"/>
    <s v="PASCO"/>
    <s v="PASCO"/>
    <s v="HUAYLLAY"/>
    <n v="0"/>
    <x v="7"/>
    <n v="0"/>
    <x v="0"/>
    <n v="0"/>
    <x v="0"/>
    <x v="0"/>
    <n v="0"/>
    <n v="0"/>
    <m/>
    <n v="1.4666666666666666E-2"/>
    <n v="0"/>
    <n v="7.6479999999999997"/>
    <n v="0"/>
    <n v="26"/>
    <s v="BASE DE DATOS"/>
    <m/>
  </r>
  <r>
    <s v="20"/>
    <x v="0"/>
    <s v="CMCHUN"/>
    <s v="41007293"/>
    <s v="41007293"/>
    <x v="4"/>
    <m/>
    <m/>
    <n v="0.224"/>
    <n v="0.2"/>
    <m/>
    <m/>
    <n v="3.444"/>
    <m/>
    <m/>
    <m/>
    <m/>
    <n v="6.0999999999999999E-2"/>
    <x v="0"/>
    <s v="CMCHUN41007293HI"/>
    <s v="Compañía Minera Chungar S.A.C."/>
    <x v="96"/>
    <x v="96"/>
    <s v="C.H. Cacray"/>
    <x v="489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PACARAOS"/>
    <n v="0"/>
    <x v="7"/>
    <n v="0"/>
    <x v="0"/>
    <n v="0"/>
    <x v="0"/>
    <x v="0"/>
    <n v="3.444"/>
    <n v="3.444E-3"/>
    <m/>
    <n v="1.8666666666666668E-2"/>
    <n v="1.6666666666666666E-2"/>
    <n v="7.6479999999999997"/>
    <n v="0"/>
    <n v="26"/>
    <s v="BASE DE DATOS"/>
    <m/>
  </r>
  <r>
    <s v="20"/>
    <x v="0"/>
    <s v="CMCHUN"/>
    <s v="41029994"/>
    <s v="41029994"/>
    <x v="4"/>
    <m/>
    <m/>
    <n v="0.496"/>
    <n v="0.496"/>
    <m/>
    <m/>
    <n v="0"/>
    <m/>
    <m/>
    <m/>
    <m/>
    <n v="0"/>
    <x v="0"/>
    <s v="CMCHUN41029994HI"/>
    <s v="Compañía Minera Chungar S.A.C."/>
    <x v="96"/>
    <x v="96"/>
    <s v="C.H. Yanahuin"/>
    <x v="490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PACARAOS"/>
    <n v="0"/>
    <x v="7"/>
    <n v="0"/>
    <x v="0"/>
    <n v="0"/>
    <x v="0"/>
    <x v="0"/>
    <n v="0"/>
    <n v="0"/>
    <m/>
    <n v="4.1333333333333333E-2"/>
    <n v="4.1333333333333333E-2"/>
    <n v="7.6479999999999997"/>
    <n v="0"/>
    <n v="26"/>
    <s v="BASE DE DATOS"/>
    <m/>
  </r>
  <r>
    <s v="20"/>
    <x v="0"/>
    <s v="CMCHUN"/>
    <s v="51017802"/>
    <s v="51017802"/>
    <x v="4"/>
    <m/>
    <m/>
    <n v="4.9000000000000004"/>
    <n v="4.9000000000000004"/>
    <m/>
    <m/>
    <n v="1195.633"/>
    <m/>
    <m/>
    <m/>
    <m/>
    <n v="1.6279999999999999"/>
    <x v="0"/>
    <s v="CMCHUN51017802HI"/>
    <s v="Compañía Minera Chungar S.A.C."/>
    <x v="96"/>
    <x v="96"/>
    <s v="C.H. Ba¤os IV"/>
    <x v="491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ATAVILLOS ALTO"/>
    <n v="0"/>
    <x v="7"/>
    <n v="0"/>
    <x v="0"/>
    <n v="0"/>
    <x v="0"/>
    <x v="0"/>
    <n v="1195.633"/>
    <n v="1.1956329999999999"/>
    <m/>
    <n v="0.40833333333333338"/>
    <n v="0.40833333333333338"/>
    <n v="7.6479999999999997"/>
    <n v="0"/>
    <n v="26"/>
    <s v="BASE DE DATOS"/>
    <m/>
  </r>
  <r>
    <s v="20"/>
    <x v="0"/>
    <s v="CMCHUN"/>
    <s v="51018102"/>
    <s v="51018102"/>
    <x v="4"/>
    <m/>
    <m/>
    <n v="0.97599999999999998"/>
    <n v="0.97599999999999998"/>
    <m/>
    <m/>
    <n v="700.54700000000003"/>
    <m/>
    <m/>
    <m/>
    <m/>
    <n v="0.98099999999999998"/>
    <x v="0"/>
    <s v="CMCHUN51018102HI"/>
    <s v="Compañía Minera Chungar S.A.C."/>
    <x v="96"/>
    <x v="96"/>
    <s v="C.H. Ba¤os III"/>
    <x v="492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ATAVILLOS ALTO"/>
    <n v="0"/>
    <x v="7"/>
    <n v="0"/>
    <x v="0"/>
    <n v="0"/>
    <x v="0"/>
    <x v="0"/>
    <n v="700.54700000000003"/>
    <n v="0.70054700000000003"/>
    <m/>
    <n v="8.1333333333333327E-2"/>
    <n v="8.1333333333333327E-2"/>
    <n v="7.6479999999999997"/>
    <n v="0"/>
    <n v="26"/>
    <s v="BASE DE DATOS"/>
    <m/>
  </r>
  <r>
    <s v="20"/>
    <x v="0"/>
    <s v="CMCHUN"/>
    <s v="51018402"/>
    <s v="51018402"/>
    <x v="4"/>
    <m/>
    <m/>
    <n v="0.94"/>
    <n v="0.85"/>
    <m/>
    <m/>
    <n v="606.77599999999995"/>
    <m/>
    <m/>
    <m/>
    <m/>
    <n v="0.82899999999999996"/>
    <x v="0"/>
    <s v="CMCHUN51018402HI"/>
    <s v="Compañía Minera Chungar S.A.C."/>
    <x v="96"/>
    <x v="96"/>
    <s v="C.H. Ba¤os II"/>
    <x v="493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ATAVILLOS ALTO"/>
    <n v="0"/>
    <x v="7"/>
    <n v="0"/>
    <x v="0"/>
    <n v="0"/>
    <x v="0"/>
    <x v="0"/>
    <n v="606.77599999999995"/>
    <n v="0.60677599999999998"/>
    <m/>
    <n v="7.8333333333333324E-2"/>
    <n v="7.0833333333333331E-2"/>
    <n v="7.6479999999999997"/>
    <n v="0"/>
    <n v="26"/>
    <s v="BASE DE DATOS"/>
    <m/>
  </r>
  <r>
    <s v="20"/>
    <x v="0"/>
    <s v="CMCHUN"/>
    <s v="51019703"/>
    <s v="51019703"/>
    <x v="4"/>
    <m/>
    <m/>
    <n v="1.2"/>
    <n v="0.86"/>
    <m/>
    <m/>
    <n v="534.22799999999995"/>
    <m/>
    <m/>
    <m/>
    <m/>
    <n v="1.038"/>
    <x v="0"/>
    <s v="CMCHUN51019703HI"/>
    <s v="Compañía Minera Chungar S.A.C."/>
    <x v="96"/>
    <x v="96"/>
    <s v="C.H. Ba¤os I"/>
    <x v="494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ATAVILLOS ALTO"/>
    <n v="0"/>
    <x v="7"/>
    <n v="0"/>
    <x v="0"/>
    <n v="0"/>
    <x v="0"/>
    <x v="0"/>
    <n v="534.22799999999995"/>
    <n v="0.53422799999999993"/>
    <m/>
    <n v="9.9999999999999992E-2"/>
    <n v="7.166666666666667E-2"/>
    <n v="7.6479999999999997"/>
    <n v="0"/>
    <n v="26"/>
    <s v="BASE DE DATOS"/>
    <m/>
  </r>
  <r>
    <s v="20"/>
    <x v="0"/>
    <s v="COHORI"/>
    <s v="18182809"/>
    <s v="18182809"/>
    <x v="4"/>
    <m/>
    <m/>
    <n v="12.6"/>
    <n v="11.98"/>
    <m/>
    <m/>
    <n v="7185.95"/>
    <m/>
    <m/>
    <m/>
    <m/>
    <n v="11.49"/>
    <x v="0"/>
    <s v="COHORI18182809HI"/>
    <s v="Consorcio Minero Horizonte S.A"/>
    <x v="97"/>
    <x v="97"/>
    <s v="C.H. Pías 1"/>
    <x v="495"/>
    <x v="4"/>
    <x v="4"/>
    <x v="340"/>
    <x v="1"/>
    <s v="Instalado"/>
    <s v="Operativo"/>
    <s v="Autoproductor"/>
    <x v="2"/>
    <x v="1"/>
    <x v="0"/>
    <x v="0"/>
    <s v="Privado"/>
    <s v="LA LIBERTAD"/>
    <s v="LA LIBERTAD"/>
    <s v="PATAZ"/>
    <s v="PÍAS"/>
    <n v="0"/>
    <x v="7"/>
    <n v="0"/>
    <x v="1"/>
    <s v="-"/>
    <x v="0"/>
    <x v="0"/>
    <n v="7185.95"/>
    <n v="7.1859500000000001"/>
    <m/>
    <n v="1.05"/>
    <n v="0.99833333333333341"/>
    <n v="7.6479999999999997"/>
    <n v="0"/>
    <n v="32"/>
    <s v="BASE DE DATOS"/>
    <m/>
  </r>
  <r>
    <s v="20"/>
    <x v="0"/>
    <s v="PACHAP"/>
    <s v="31146606"/>
    <s v="31146606"/>
    <x v="4"/>
    <m/>
    <m/>
    <n v="1.6"/>
    <n v="0.35"/>
    <m/>
    <m/>
    <n v="43.066000000000003"/>
    <m/>
    <m/>
    <m/>
    <m/>
    <n v="57.88"/>
    <x v="0"/>
    <s v="PACHAP31146606HI"/>
    <s v="ICM PACHAPAQUI S.A.C."/>
    <x v="156"/>
    <x v="156"/>
    <s v="C.H. San Martín de Porres"/>
    <x v="496"/>
    <x v="4"/>
    <x v="4"/>
    <x v="340"/>
    <x v="1"/>
    <s v="Instalado"/>
    <s v="Operativo"/>
    <s v="Autoproductor"/>
    <x v="2"/>
    <x v="0"/>
    <x v="0"/>
    <x v="0"/>
    <s v="Privado"/>
    <s v="ANCASH"/>
    <s v="ANCASH"/>
    <s v="BOLOGNESI"/>
    <s v="AQUIA"/>
    <n v="0"/>
    <x v="7"/>
    <n v="0"/>
    <x v="0"/>
    <n v="0"/>
    <x v="0"/>
    <x v="0"/>
    <n v="43.066000000000003"/>
    <n v="4.3066E-2"/>
    <m/>
    <n v="0.13333333333333333"/>
    <n v="2.9166666666666664E-2"/>
    <n v="7.6479999999999997"/>
    <n v="0"/>
    <n v="38"/>
    <s v="BASE DE DATOS"/>
    <m/>
  </r>
  <r>
    <s v="20"/>
    <x v="0"/>
    <s v="PACHAP"/>
    <s v="31146706"/>
    <s v="31146706"/>
    <x v="4"/>
    <m/>
    <m/>
    <n v="0.94"/>
    <n v="0.35"/>
    <m/>
    <m/>
    <n v="61.978999999999999"/>
    <m/>
    <m/>
    <m/>
    <m/>
    <n v="83.3"/>
    <x v="0"/>
    <s v="PACHAP31146706HI"/>
    <s v="ICM PACHAPAQUI S.A.C."/>
    <x v="156"/>
    <x v="156"/>
    <s v="C.H. San Judas Tadeo"/>
    <x v="497"/>
    <x v="4"/>
    <x v="4"/>
    <x v="340"/>
    <x v="1"/>
    <s v="Instalado"/>
    <s v="Operativo"/>
    <s v="Autoproductor"/>
    <x v="2"/>
    <x v="0"/>
    <x v="0"/>
    <x v="0"/>
    <s v="Privado"/>
    <s v="ANCASH"/>
    <s v="ANCASH"/>
    <s v="BOLOGNESI"/>
    <s v="AQUIA"/>
    <n v="0"/>
    <x v="7"/>
    <n v="0"/>
    <x v="0"/>
    <n v="0"/>
    <x v="0"/>
    <x v="0"/>
    <n v="61.978999999999999"/>
    <n v="6.1978999999999999E-2"/>
    <m/>
    <n v="7.8333333333333324E-2"/>
    <n v="2.9166666666666664E-2"/>
    <n v="7.6479999999999997"/>
    <n v="0"/>
    <n v="38"/>
    <s v="BASE DE DATOS"/>
    <m/>
  </r>
  <r>
    <s v="20"/>
    <x v="0"/>
    <s v="RAURA"/>
    <s v="31019993"/>
    <s v="31019993"/>
    <x v="4"/>
    <m/>
    <m/>
    <n v="4.1399999999999997"/>
    <n v="3.7"/>
    <m/>
    <m/>
    <n v="2076.1790000000001"/>
    <m/>
    <m/>
    <m/>
    <m/>
    <n v="2.94"/>
    <x v="0"/>
    <s v="RAURA31019993HI"/>
    <s v="C¡a. Minera Raura"/>
    <x v="157"/>
    <x v="157"/>
    <s v="C.H. Cashaucro"/>
    <x v="498"/>
    <x v="4"/>
    <x v="4"/>
    <x v="340"/>
    <x v="1"/>
    <s v="Instalado"/>
    <s v="Operativo"/>
    <s v="Autoproductor"/>
    <x v="2"/>
    <x v="0"/>
    <x v="0"/>
    <x v="0"/>
    <s v="Privado"/>
    <s v="LIMA"/>
    <s v="LIMA"/>
    <s v="OYON"/>
    <s v="OYON"/>
    <n v="0"/>
    <x v="7"/>
    <n v="0"/>
    <x v="0"/>
    <n v="0"/>
    <x v="0"/>
    <x v="0"/>
    <n v="2076.1790000000001"/>
    <n v="2.0761790000000002"/>
    <m/>
    <n v="0.34499999999999997"/>
    <n v="0.30833333333333335"/>
    <n v="7.6479999999999997"/>
    <n v="0"/>
    <n v="19"/>
    <s v="BASE DE DATOS"/>
    <m/>
  </r>
  <r>
    <s v="20"/>
    <x v="0"/>
    <s v="SLUISA"/>
    <s v="31001193"/>
    <s v="31001193"/>
    <x v="4"/>
    <m/>
    <m/>
    <n v="4.3"/>
    <n v="4.3"/>
    <m/>
    <m/>
    <n v="3019.75"/>
    <m/>
    <m/>
    <m/>
    <m/>
    <n v="4.3600000000000003"/>
    <x v="0"/>
    <s v="SLUISA31001193HI"/>
    <s v="C¡a. Minera Santa Luisa"/>
    <x v="111"/>
    <x v="111"/>
    <s v="C.H. Huallanca Nueva"/>
    <x v="414"/>
    <x v="4"/>
    <x v="4"/>
    <x v="340"/>
    <x v="1"/>
    <s v="Instalado"/>
    <s v="Operativo"/>
    <s v="Autoproductor"/>
    <x v="2"/>
    <x v="0"/>
    <x v="0"/>
    <x v="0"/>
    <s v="Privado"/>
    <s v="HUANUCO"/>
    <s v="HUANUCO"/>
    <s v="DOS DE MAYO"/>
    <s v="HUALLANCA"/>
    <n v="0"/>
    <x v="7"/>
    <n v="0"/>
    <x v="0"/>
    <n v="0"/>
    <x v="0"/>
    <x v="0"/>
    <n v="3019.75"/>
    <n v="3.0197500000000002"/>
    <m/>
    <n v="0.35833333333333334"/>
    <n v="0.35833333333333334"/>
    <n v="7.6479999999999997"/>
    <n v="0"/>
    <n v="20"/>
    <s v="BASE DE DATOS"/>
    <m/>
  </r>
  <r>
    <s v="20"/>
    <x v="0"/>
    <s v="SLUISA"/>
    <s v="51024617"/>
    <s v="51024617"/>
    <x v="4"/>
    <m/>
    <m/>
    <n v="1"/>
    <n v="1"/>
    <m/>
    <m/>
    <n v="250.4"/>
    <m/>
    <m/>
    <m/>
    <m/>
    <n v="0.47"/>
    <x v="0"/>
    <s v="SLUISA51024617HI"/>
    <s v="C¡a. Minera Santa Luisa"/>
    <x v="111"/>
    <x v="111"/>
    <s v="C.H. Pallca"/>
    <x v="415"/>
    <x v="4"/>
    <x v="4"/>
    <x v="340"/>
    <x v="1"/>
    <s v="Instalado"/>
    <s v="Operativo"/>
    <s v="Autoproductor"/>
    <x v="2"/>
    <x v="0"/>
    <x v="0"/>
    <x v="0"/>
    <s v="Privado"/>
    <s v="ANCASH"/>
    <s v="ANCASH"/>
    <s v="BOLOGNESI"/>
    <s v="PACLLON"/>
    <n v="0"/>
    <x v="7"/>
    <n v="0"/>
    <x v="0"/>
    <n v="0"/>
    <x v="0"/>
    <x v="0"/>
    <n v="250.4"/>
    <n v="0.25040000000000001"/>
    <m/>
    <n v="8.3333333333333329E-2"/>
    <n v="8.3333333333333329E-2"/>
    <n v="7.6479999999999997"/>
    <n v="0"/>
    <n v="20"/>
    <s v="BASE DE DATOS"/>
    <m/>
  </r>
  <r>
    <s v="20"/>
    <x v="0"/>
    <s v="NXAATA"/>
    <s v="31020793"/>
    <s v="31020793"/>
    <x v="4"/>
    <m/>
    <m/>
    <n v="1.2"/>
    <n v="1"/>
    <m/>
    <m/>
    <n v="0"/>
    <m/>
    <m/>
    <m/>
    <m/>
    <n v="0"/>
    <x v="0"/>
    <s v="NXAATA31020793HI"/>
    <s v="Nexa Resources Atacocha S.A.A."/>
    <x v="146"/>
    <x v="146"/>
    <s v="C.H. Marcapampa"/>
    <x v="444"/>
    <x v="4"/>
    <x v="4"/>
    <x v="340"/>
    <x v="1"/>
    <s v="Instalado"/>
    <s v="Operativo"/>
    <s v="Autoproductor"/>
    <x v="2"/>
    <x v="0"/>
    <x v="0"/>
    <x v="0"/>
    <s v="Privado"/>
    <s v="PASCO"/>
    <s v="PASCO"/>
    <s v="CERRO PASCO"/>
    <s v="YANACANCHA"/>
    <n v="0"/>
    <x v="7"/>
    <n v="0"/>
    <x v="0"/>
    <n v="0"/>
    <x v="0"/>
    <x v="0"/>
    <n v="0"/>
    <n v="0"/>
    <m/>
    <n v="9.9999999999999992E-2"/>
    <n v="8.3333333333333329E-2"/>
    <n v="7.6479999999999997"/>
    <n v="0"/>
    <n v="51"/>
    <s v="BASE DE DATOS"/>
    <m/>
  </r>
  <r>
    <s v="20"/>
    <x v="0"/>
    <s v="NXAATA"/>
    <s v="31020893"/>
    <s v="31020893"/>
    <x v="4"/>
    <m/>
    <m/>
    <n v="5.4"/>
    <n v="5.2"/>
    <m/>
    <m/>
    <n v="3859"/>
    <m/>
    <m/>
    <m/>
    <m/>
    <n v="4.8890000000000002"/>
    <x v="0"/>
    <s v="NXAATA31020893HI"/>
    <s v="Nexa Resources Atacocha S.A.A."/>
    <x v="146"/>
    <x v="146"/>
    <s v="C.H. Chaprin"/>
    <x v="443"/>
    <x v="4"/>
    <x v="4"/>
    <x v="340"/>
    <x v="1"/>
    <s v="Instalado"/>
    <s v="Operativo"/>
    <s v="Autoproductor"/>
    <x v="2"/>
    <x v="0"/>
    <x v="0"/>
    <x v="0"/>
    <s v="Privado"/>
    <s v="PASCO"/>
    <s v="PASCO"/>
    <s v="CERRO PASCO"/>
    <s v="HUARICA"/>
    <n v="0"/>
    <x v="7"/>
    <n v="0"/>
    <x v="0"/>
    <n v="0"/>
    <x v="0"/>
    <x v="0"/>
    <n v="3859"/>
    <n v="3.859"/>
    <m/>
    <n v="0.45"/>
    <n v="0.43333333333333335"/>
    <n v="7.6479999999999997"/>
    <n v="0"/>
    <n v="51"/>
    <s v="BASE DE DATOS"/>
    <m/>
  </r>
  <r>
    <s v="20"/>
    <x v="0"/>
    <s v="NXAPOR"/>
    <s v="31020493"/>
    <s v="31020493"/>
    <x v="4"/>
    <m/>
    <m/>
    <n v="4.71"/>
    <n v="3.69"/>
    <m/>
    <m/>
    <n v="1437.364"/>
    <m/>
    <m/>
    <m/>
    <m/>
    <n v="3.2130000000000001"/>
    <x v="0"/>
    <s v="NXAPOR31020493HI"/>
    <s v="Nexa Resources el Porvenir S.A.A."/>
    <x v="115"/>
    <x v="115"/>
    <s v="C.H. Candelaria"/>
    <x v="478"/>
    <x v="4"/>
    <x v="4"/>
    <x v="340"/>
    <x v="1"/>
    <s v="Instalado"/>
    <s v="Operativo"/>
    <s v="Autoproductor"/>
    <x v="2"/>
    <x v="0"/>
    <x v="0"/>
    <x v="0"/>
    <s v="Privado"/>
    <s v="PASCO"/>
    <s v="PASCO"/>
    <s v="CERRO PASCO"/>
    <s v="YANACANCHA"/>
    <n v="0"/>
    <x v="7"/>
    <n v="0"/>
    <x v="0"/>
    <n v="0"/>
    <x v="0"/>
    <x v="0"/>
    <n v="1437.364"/>
    <n v="1.4373640000000001"/>
    <m/>
    <n v="0.39250000000000002"/>
    <n v="0.3075"/>
    <n v="7.6479999999999997"/>
    <n v="0"/>
    <n v="53"/>
    <s v="BASE DE DATOS"/>
    <m/>
  </r>
  <r>
    <s v="20"/>
    <x v="1"/>
    <s v="CMCHUN"/>
    <s v="00022010"/>
    <s v="00022010"/>
    <x v="4"/>
    <m/>
    <m/>
    <n v="9.18"/>
    <n v="9.18"/>
    <m/>
    <m/>
    <n v="6378.7449999999999"/>
    <m/>
    <m/>
    <m/>
    <m/>
    <n v="9.19"/>
    <x v="0"/>
    <s v="CMCHUN00022010HI"/>
    <s v="Compañía Minera Chungar S.A.C."/>
    <x v="96"/>
    <x v="96"/>
    <s v="C.H. Ba¤os V"/>
    <x v="484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ATAVILLOS ALTO"/>
    <n v="0"/>
    <x v="7"/>
    <n v="0"/>
    <x v="0"/>
    <n v="0"/>
    <x v="0"/>
    <x v="0"/>
    <n v="6378.7449999999999"/>
    <n v="6.3787450000000003"/>
    <m/>
    <n v="0.76500000000000001"/>
    <n v="0.76500000000000001"/>
    <n v="7.6479999999999997"/>
    <n v="0"/>
    <n v="26"/>
    <s v="BASE DE DATOS"/>
    <m/>
  </r>
  <r>
    <s v="20"/>
    <x v="1"/>
    <s v="CMCHUN"/>
    <s v="31007493"/>
    <s v="31007493"/>
    <x v="4"/>
    <m/>
    <m/>
    <n v="1.1000000000000001"/>
    <n v="1.1000000000000001"/>
    <m/>
    <m/>
    <n v="646.99"/>
    <m/>
    <m/>
    <m/>
    <m/>
    <n v="1.111"/>
    <x v="0"/>
    <s v="CMCHUN31007493HI"/>
    <s v="Compañía Minera Chungar S.A.C."/>
    <x v="96"/>
    <x v="96"/>
    <s v="C.H. Shagua"/>
    <x v="485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STA CRUZ DE ANDAMARCA"/>
    <n v="0"/>
    <x v="7"/>
    <n v="0"/>
    <x v="0"/>
    <n v="0"/>
    <x v="0"/>
    <x v="0"/>
    <n v="646.99"/>
    <n v="0.64698999999999995"/>
    <m/>
    <n v="9.1666666666666674E-2"/>
    <n v="9.1666666666666674E-2"/>
    <n v="7.6479999999999997"/>
    <n v="0"/>
    <n v="26"/>
    <s v="BASE DE DATOS"/>
    <m/>
  </r>
  <r>
    <s v="20"/>
    <x v="1"/>
    <s v="CMCHUN"/>
    <s v="31007593"/>
    <s v="31007593"/>
    <x v="4"/>
    <m/>
    <m/>
    <n v="1.952"/>
    <n v="1.4179999999999999"/>
    <m/>
    <m/>
    <n v="681.86199999999997"/>
    <m/>
    <m/>
    <m/>
    <m/>
    <n v="1.415"/>
    <x v="0"/>
    <s v="CMCHUN31007593HI"/>
    <s v="Compañía Minera Chungar S.A.C."/>
    <x v="96"/>
    <x v="96"/>
    <s v="C.H. Huanchay"/>
    <x v="486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PACARAOS"/>
    <n v="0"/>
    <x v="7"/>
    <n v="0"/>
    <x v="0"/>
    <n v="0"/>
    <x v="0"/>
    <x v="0"/>
    <n v="681.86199999999997"/>
    <n v="0.68186199999999997"/>
    <m/>
    <n v="0.16266666666666665"/>
    <n v="0.11816666666666666"/>
    <n v="7.6479999999999997"/>
    <n v="0"/>
    <n v="26"/>
    <s v="BASE DE DATOS"/>
    <m/>
  </r>
  <r>
    <s v="20"/>
    <x v="1"/>
    <s v="CMCHUN"/>
    <s v="31015993"/>
    <s v="31015993"/>
    <x v="4"/>
    <m/>
    <m/>
    <n v="2.2400000000000002"/>
    <n v="1.5"/>
    <m/>
    <m/>
    <n v="916.84400000000005"/>
    <m/>
    <m/>
    <m/>
    <m/>
    <n v="1.528"/>
    <x v="0"/>
    <s v="CMCHUN31015993HI"/>
    <s v="Compañía Minera Chungar S.A.C."/>
    <x v="96"/>
    <x v="96"/>
    <s v="C.H. San José"/>
    <x v="487"/>
    <x v="4"/>
    <x v="4"/>
    <x v="340"/>
    <x v="1"/>
    <s v="Instalado"/>
    <s v="Inoperativo"/>
    <s v="Autoproductor"/>
    <x v="2"/>
    <x v="0"/>
    <x v="0"/>
    <x v="0"/>
    <s v="Privado"/>
    <s v="PASCO"/>
    <s v="PASCO"/>
    <s v="PASCO"/>
    <s v="HUAYLLAY"/>
    <n v="0"/>
    <x v="7"/>
    <n v="0"/>
    <x v="0"/>
    <n v="0"/>
    <x v="0"/>
    <x v="0"/>
    <n v="916.84400000000005"/>
    <n v="0.9168440000000001"/>
    <m/>
    <n v="0.18666666666666668"/>
    <n v="0.125"/>
    <n v="7.6479999999999997"/>
    <n v="0"/>
    <n v="26"/>
    <s v="BASE DE DATOS"/>
    <m/>
  </r>
  <r>
    <s v="20"/>
    <x v="1"/>
    <s v="CMCHUN"/>
    <s v="33036293"/>
    <s v="33036293"/>
    <x v="4"/>
    <m/>
    <m/>
    <n v="0.17599999999999999"/>
    <n v="0"/>
    <m/>
    <m/>
    <n v="0"/>
    <m/>
    <m/>
    <m/>
    <m/>
    <n v="0"/>
    <x v="0"/>
    <s v="CMCHUN33036293HI"/>
    <s v="Compañía Minera Chungar S.A.C."/>
    <x v="96"/>
    <x v="96"/>
    <s v="C.H. Francois"/>
    <x v="488"/>
    <x v="4"/>
    <x v="4"/>
    <x v="340"/>
    <x v="1"/>
    <s v="Instalado"/>
    <s v="Inoperativo"/>
    <s v="Autoproductor"/>
    <x v="2"/>
    <x v="0"/>
    <x v="0"/>
    <x v="0"/>
    <s v="Privado"/>
    <s v="PASCO"/>
    <s v="PASCO"/>
    <s v="PASCO"/>
    <s v="HUAYLLAY"/>
    <n v="0"/>
    <x v="7"/>
    <n v="0"/>
    <x v="0"/>
    <n v="0"/>
    <x v="0"/>
    <x v="0"/>
    <n v="0"/>
    <n v="0"/>
    <m/>
    <n v="1.4666666666666666E-2"/>
    <n v="0"/>
    <n v="7.6479999999999997"/>
    <n v="0"/>
    <n v="26"/>
    <s v="BASE DE DATOS"/>
    <m/>
  </r>
  <r>
    <s v="20"/>
    <x v="1"/>
    <s v="CMCHUN"/>
    <s v="41007293"/>
    <s v="41007293"/>
    <x v="4"/>
    <m/>
    <m/>
    <n v="0.224"/>
    <n v="0.2"/>
    <m/>
    <m/>
    <n v="71.278999999999996"/>
    <m/>
    <m/>
    <m/>
    <m/>
    <n v="0.17100000000000001"/>
    <x v="0"/>
    <s v="CMCHUN41007293HI"/>
    <s v="Compañía Minera Chungar S.A.C."/>
    <x v="96"/>
    <x v="96"/>
    <s v="C.H. Cacray"/>
    <x v="489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PACARAOS"/>
    <n v="0"/>
    <x v="7"/>
    <n v="0"/>
    <x v="0"/>
    <n v="0"/>
    <x v="0"/>
    <x v="0"/>
    <n v="71.278999999999996"/>
    <n v="7.1278999999999995E-2"/>
    <m/>
    <n v="1.8666666666666668E-2"/>
    <n v="1.6666666666666666E-2"/>
    <n v="7.6479999999999997"/>
    <n v="0"/>
    <n v="26"/>
    <s v="BASE DE DATOS"/>
    <m/>
  </r>
  <r>
    <s v="20"/>
    <x v="1"/>
    <s v="CMCHUN"/>
    <s v="41029994"/>
    <s v="41029994"/>
    <x v="4"/>
    <m/>
    <m/>
    <n v="0.496"/>
    <n v="0.496"/>
    <m/>
    <m/>
    <n v="5.0999999999999997E-2"/>
    <m/>
    <m/>
    <m/>
    <m/>
    <n v="0.32200000000000001"/>
    <x v="0"/>
    <s v="CMCHUN41029994HI"/>
    <s v="Compañía Minera Chungar S.A.C."/>
    <x v="96"/>
    <x v="96"/>
    <s v="C.H. Yanahuin"/>
    <x v="490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PACARAOS"/>
    <n v="0"/>
    <x v="7"/>
    <n v="0"/>
    <x v="0"/>
    <n v="0"/>
    <x v="0"/>
    <x v="0"/>
    <n v="5.0999999999999997E-2"/>
    <n v="5.1E-5"/>
    <m/>
    <n v="4.1333333333333333E-2"/>
    <n v="4.1333333333333333E-2"/>
    <n v="7.6479999999999997"/>
    <n v="0"/>
    <n v="26"/>
    <s v="BASE DE DATOS"/>
    <m/>
  </r>
  <r>
    <s v="20"/>
    <x v="1"/>
    <s v="CMCHUN"/>
    <s v="51017802"/>
    <s v="51017802"/>
    <x v="4"/>
    <m/>
    <m/>
    <n v="4.9000000000000004"/>
    <n v="4.9000000000000004"/>
    <m/>
    <m/>
    <n v="1123.81"/>
    <m/>
    <m/>
    <m/>
    <m/>
    <n v="1.63"/>
    <x v="0"/>
    <s v="CMCHUN51017802HI"/>
    <s v="Compañía Minera Chungar S.A.C."/>
    <x v="96"/>
    <x v="96"/>
    <s v="C.H. Ba¤os IV"/>
    <x v="491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ATAVILLOS ALTO"/>
    <n v="0"/>
    <x v="7"/>
    <n v="0"/>
    <x v="0"/>
    <n v="0"/>
    <x v="0"/>
    <x v="0"/>
    <n v="1123.81"/>
    <n v="1.12381"/>
    <m/>
    <n v="0.40833333333333338"/>
    <n v="0.40833333333333338"/>
    <n v="7.6479999999999997"/>
    <n v="0"/>
    <n v="26"/>
    <s v="BASE DE DATOS"/>
    <m/>
  </r>
  <r>
    <s v="20"/>
    <x v="1"/>
    <s v="CMCHUN"/>
    <s v="51018102"/>
    <s v="51018102"/>
    <x v="4"/>
    <m/>
    <m/>
    <n v="0.97599999999999998"/>
    <n v="0.97599999999999998"/>
    <m/>
    <m/>
    <n v="673.81700000000001"/>
    <m/>
    <m/>
    <m/>
    <m/>
    <n v="0.98099999999999998"/>
    <x v="0"/>
    <s v="CMCHUN51018102HI"/>
    <s v="Compañía Minera Chungar S.A.C."/>
    <x v="96"/>
    <x v="96"/>
    <s v="C.H. Ba¤os III"/>
    <x v="492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ATAVILLOS ALTO"/>
    <n v="0"/>
    <x v="7"/>
    <n v="0"/>
    <x v="0"/>
    <n v="0"/>
    <x v="0"/>
    <x v="0"/>
    <n v="673.81700000000001"/>
    <n v="0.673817"/>
    <m/>
    <n v="8.1333333333333327E-2"/>
    <n v="8.1333333333333327E-2"/>
    <n v="7.6479999999999997"/>
    <n v="0"/>
    <n v="26"/>
    <s v="BASE DE DATOS"/>
    <m/>
  </r>
  <r>
    <s v="20"/>
    <x v="1"/>
    <s v="CMCHUN"/>
    <s v="51018402"/>
    <s v="51018402"/>
    <x v="4"/>
    <m/>
    <m/>
    <n v="0.94"/>
    <n v="0.85"/>
    <m/>
    <m/>
    <n v="565.29899999999998"/>
    <m/>
    <m/>
    <m/>
    <m/>
    <n v="0.83299999999999996"/>
    <x v="0"/>
    <s v="CMCHUN51018402HI"/>
    <s v="Compañía Minera Chungar S.A.C."/>
    <x v="96"/>
    <x v="96"/>
    <s v="C.H. Ba¤os II"/>
    <x v="493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ATAVILLOS ALTO"/>
    <n v="0"/>
    <x v="7"/>
    <n v="0"/>
    <x v="0"/>
    <n v="0"/>
    <x v="0"/>
    <x v="0"/>
    <n v="565.29899999999998"/>
    <n v="0.565299"/>
    <m/>
    <n v="7.8333333333333324E-2"/>
    <n v="7.0833333333333331E-2"/>
    <n v="7.6479999999999997"/>
    <n v="0"/>
    <n v="26"/>
    <s v="BASE DE DATOS"/>
    <m/>
  </r>
  <r>
    <s v="20"/>
    <x v="1"/>
    <s v="CMCHUN"/>
    <s v="51019703"/>
    <s v="51019703"/>
    <x v="4"/>
    <m/>
    <m/>
    <n v="1.2"/>
    <n v="0.86"/>
    <m/>
    <m/>
    <n v="510.60399999999998"/>
    <m/>
    <m/>
    <m/>
    <m/>
    <n v="0.98799999999999999"/>
    <x v="0"/>
    <s v="CMCHUN51019703HI"/>
    <s v="Compañía Minera Chungar S.A.C."/>
    <x v="96"/>
    <x v="96"/>
    <s v="C.H. Ba¤os I"/>
    <x v="494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ATAVILLOS ALTO"/>
    <n v="0"/>
    <x v="7"/>
    <n v="0"/>
    <x v="0"/>
    <n v="0"/>
    <x v="0"/>
    <x v="0"/>
    <n v="510.60399999999998"/>
    <n v="0.51060399999999995"/>
    <m/>
    <n v="9.9999999999999992E-2"/>
    <n v="7.166666666666667E-2"/>
    <n v="7.6479999999999997"/>
    <n v="0"/>
    <n v="26"/>
    <s v="BASE DE DATOS"/>
    <m/>
  </r>
  <r>
    <s v="20"/>
    <x v="2"/>
    <s v="CMCHUN"/>
    <s v="00022010"/>
    <s v="00022010"/>
    <x v="4"/>
    <m/>
    <m/>
    <n v="9.18"/>
    <n v="9.18"/>
    <m/>
    <m/>
    <n v="6609.6"/>
    <m/>
    <m/>
    <m/>
    <m/>
    <n v="9.18"/>
    <x v="0"/>
    <s v="CMCHUN00022010HI"/>
    <s v="Compañía Minera Chungar S.A.C."/>
    <x v="96"/>
    <x v="96"/>
    <s v="C.H. Ba¤os V"/>
    <x v="484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ATAVILLOS ALTO"/>
    <n v="0"/>
    <x v="7"/>
    <n v="0"/>
    <x v="0"/>
    <n v="0"/>
    <x v="0"/>
    <x v="0"/>
    <n v="6609.6"/>
    <n v="6.6096000000000004"/>
    <m/>
    <n v="0.76500000000000001"/>
    <n v="0.76500000000000001"/>
    <n v="7.6479999999999997"/>
    <n v="0"/>
    <n v="26"/>
    <s v="BASE DE DATOS"/>
    <m/>
  </r>
  <r>
    <s v="20"/>
    <x v="2"/>
    <s v="CMCHUN"/>
    <s v="31007493"/>
    <s v="31007493"/>
    <x v="4"/>
    <m/>
    <m/>
    <n v="1.1000000000000001"/>
    <n v="1.1000000000000001"/>
    <m/>
    <m/>
    <n v="585.577"/>
    <m/>
    <m/>
    <m/>
    <m/>
    <n v="0.67100000000000004"/>
    <x v="0"/>
    <s v="CMCHUN31007493HI"/>
    <s v="Compañía Minera Chungar S.A.C."/>
    <x v="96"/>
    <x v="96"/>
    <s v="C.H. Shagua"/>
    <x v="485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STA CRUZ DE ANDAMARCA"/>
    <n v="0"/>
    <x v="7"/>
    <n v="0"/>
    <x v="0"/>
    <n v="0"/>
    <x v="0"/>
    <x v="0"/>
    <n v="585.577"/>
    <n v="0.58557700000000001"/>
    <m/>
    <n v="9.1666666666666674E-2"/>
    <n v="9.1666666666666674E-2"/>
    <n v="7.6479999999999997"/>
    <n v="0"/>
    <n v="26"/>
    <s v="BASE DE DATOS"/>
    <m/>
  </r>
  <r>
    <s v="20"/>
    <x v="2"/>
    <s v="CMCHUN"/>
    <s v="31007593"/>
    <s v="31007593"/>
    <x v="4"/>
    <m/>
    <m/>
    <n v="1.952"/>
    <n v="1.4179999999999999"/>
    <m/>
    <m/>
    <n v="705.29399999999998"/>
    <m/>
    <m/>
    <m/>
    <m/>
    <n v="0.83499999999999996"/>
    <x v="0"/>
    <s v="CMCHUN31007593HI"/>
    <s v="Compañía Minera Chungar S.A.C."/>
    <x v="96"/>
    <x v="96"/>
    <s v="C.H. Huanchay"/>
    <x v="486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PACARAOS"/>
    <n v="0"/>
    <x v="7"/>
    <n v="0"/>
    <x v="0"/>
    <n v="0"/>
    <x v="0"/>
    <x v="0"/>
    <n v="705.29399999999998"/>
    <n v="0.70529399999999998"/>
    <m/>
    <n v="0.16266666666666665"/>
    <n v="0.11816666666666666"/>
    <n v="7.6479999999999997"/>
    <n v="0"/>
    <n v="26"/>
    <s v="BASE DE DATOS"/>
    <m/>
  </r>
  <r>
    <s v="20"/>
    <x v="2"/>
    <s v="CMCHUN"/>
    <s v="31015993"/>
    <s v="31015993"/>
    <x v="4"/>
    <m/>
    <m/>
    <n v="2.2400000000000002"/>
    <n v="1.5"/>
    <m/>
    <m/>
    <n v="975.99400000000003"/>
    <m/>
    <m/>
    <m/>
    <m/>
    <n v="1.4390000000000001"/>
    <x v="0"/>
    <s v="CMCHUN31015993HI"/>
    <s v="Compañía Minera Chungar S.A.C."/>
    <x v="96"/>
    <x v="96"/>
    <s v="C.H. San José"/>
    <x v="487"/>
    <x v="4"/>
    <x v="4"/>
    <x v="340"/>
    <x v="1"/>
    <s v="Instalado"/>
    <s v="Inoperativo"/>
    <s v="Autoproductor"/>
    <x v="2"/>
    <x v="0"/>
    <x v="0"/>
    <x v="0"/>
    <s v="Privado"/>
    <s v="PASCO"/>
    <s v="PASCO"/>
    <s v="PASCO"/>
    <s v="HUAYLLAY"/>
    <n v="0"/>
    <x v="7"/>
    <n v="0"/>
    <x v="0"/>
    <n v="0"/>
    <x v="0"/>
    <x v="0"/>
    <n v="975.99400000000003"/>
    <n v="0.97599400000000003"/>
    <m/>
    <n v="0.18666666666666668"/>
    <n v="0.125"/>
    <n v="7.6479999999999997"/>
    <n v="0"/>
    <n v="26"/>
    <s v="BASE DE DATOS"/>
    <m/>
  </r>
  <r>
    <s v="20"/>
    <x v="2"/>
    <s v="CMCHUN"/>
    <s v="33036293"/>
    <s v="33036293"/>
    <x v="4"/>
    <m/>
    <m/>
    <n v="0.17599999999999999"/>
    <n v="0"/>
    <m/>
    <m/>
    <n v="0"/>
    <m/>
    <m/>
    <m/>
    <m/>
    <n v="0"/>
    <x v="0"/>
    <s v="CMCHUN33036293HI"/>
    <s v="Compañía Minera Chungar S.A.C."/>
    <x v="96"/>
    <x v="96"/>
    <s v="C.H. Francois"/>
    <x v="488"/>
    <x v="4"/>
    <x v="4"/>
    <x v="340"/>
    <x v="1"/>
    <s v="Instalado"/>
    <s v="Inoperativo"/>
    <s v="Autoproductor"/>
    <x v="2"/>
    <x v="0"/>
    <x v="0"/>
    <x v="0"/>
    <s v="Privado"/>
    <s v="PASCO"/>
    <s v="PASCO"/>
    <s v="PASCO"/>
    <s v="HUAYLLAY"/>
    <n v="0"/>
    <x v="7"/>
    <n v="0"/>
    <x v="0"/>
    <n v="0"/>
    <x v="0"/>
    <x v="0"/>
    <n v="0"/>
    <n v="0"/>
    <m/>
    <n v="1.4666666666666666E-2"/>
    <n v="0"/>
    <n v="7.6479999999999997"/>
    <n v="0"/>
    <n v="26"/>
    <s v="BASE DE DATOS"/>
    <m/>
  </r>
  <r>
    <s v="20"/>
    <x v="2"/>
    <s v="CMCHUN"/>
    <s v="41007293"/>
    <s v="41007293"/>
    <x v="4"/>
    <m/>
    <m/>
    <n v="0.224"/>
    <n v="0.2"/>
    <m/>
    <m/>
    <n v="0.92100000000000004"/>
    <m/>
    <m/>
    <m/>
    <m/>
    <n v="6.0999999999999999E-2"/>
    <x v="0"/>
    <s v="CMCHUN41007293HI"/>
    <s v="Compañía Minera Chungar S.A.C."/>
    <x v="96"/>
    <x v="96"/>
    <s v="C.H. Cacray"/>
    <x v="489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PACARAOS"/>
    <n v="0"/>
    <x v="7"/>
    <n v="0"/>
    <x v="0"/>
    <n v="0"/>
    <x v="0"/>
    <x v="0"/>
    <n v="0.92100000000000004"/>
    <n v="9.2100000000000005E-4"/>
    <m/>
    <n v="1.8666666666666668E-2"/>
    <n v="1.6666666666666666E-2"/>
    <n v="7.6479999999999997"/>
    <n v="0"/>
    <n v="26"/>
    <s v="BASE DE DATOS"/>
    <m/>
  </r>
  <r>
    <s v="20"/>
    <x v="2"/>
    <s v="CMCHUN"/>
    <s v="41029994"/>
    <s v="41029994"/>
    <x v="4"/>
    <m/>
    <m/>
    <n v="0.496"/>
    <n v="0.496"/>
    <m/>
    <m/>
    <n v="0"/>
    <m/>
    <m/>
    <m/>
    <m/>
    <n v="0"/>
    <x v="0"/>
    <s v="CMCHUN41029994HI"/>
    <s v="Compañía Minera Chungar S.A.C."/>
    <x v="96"/>
    <x v="96"/>
    <s v="C.H. Yanahuin"/>
    <x v="490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PACARAOS"/>
    <n v="0"/>
    <x v="7"/>
    <n v="0"/>
    <x v="0"/>
    <n v="0"/>
    <x v="0"/>
    <x v="0"/>
    <n v="0"/>
    <n v="0"/>
    <m/>
    <n v="4.1333333333333333E-2"/>
    <n v="4.1333333333333333E-2"/>
    <n v="7.6479999999999997"/>
    <n v="0"/>
    <n v="26"/>
    <s v="BASE DE DATOS"/>
    <m/>
  </r>
  <r>
    <s v="20"/>
    <x v="2"/>
    <s v="CMCHUN"/>
    <s v="51017802"/>
    <s v="51017802"/>
    <x v="4"/>
    <m/>
    <m/>
    <n v="4.9000000000000004"/>
    <n v="4.9000000000000004"/>
    <m/>
    <m/>
    <n v="2507.3020000000001"/>
    <m/>
    <m/>
    <m/>
    <m/>
    <n v="1.6279999999999999"/>
    <x v="0"/>
    <s v="CMCHUN51017802HI"/>
    <s v="Compañía Minera Chungar S.A.C."/>
    <x v="96"/>
    <x v="96"/>
    <s v="C.H. Ba¤os IV"/>
    <x v="491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ATAVILLOS ALTO"/>
    <n v="0"/>
    <x v="7"/>
    <n v="0"/>
    <x v="0"/>
    <n v="0"/>
    <x v="0"/>
    <x v="0"/>
    <n v="2507.3020000000001"/>
    <n v="2.5073020000000001"/>
    <m/>
    <n v="0.40833333333333338"/>
    <n v="0.40833333333333338"/>
    <n v="7.6479999999999997"/>
    <n v="0"/>
    <n v="26"/>
    <s v="BASE DE DATOS"/>
    <m/>
  </r>
  <r>
    <s v="20"/>
    <x v="2"/>
    <s v="CMCHUN"/>
    <s v="51018102"/>
    <s v="51018102"/>
    <x v="4"/>
    <m/>
    <m/>
    <n v="0.97599999999999998"/>
    <n v="0.97599999999999998"/>
    <m/>
    <m/>
    <n v="702.72"/>
    <m/>
    <m/>
    <m/>
    <m/>
    <n v="0.97599999999999998"/>
    <x v="0"/>
    <s v="CMCHUN51018102HI"/>
    <s v="Compañía Minera Chungar S.A.C."/>
    <x v="96"/>
    <x v="96"/>
    <s v="C.H. Ba¤os III"/>
    <x v="492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ATAVILLOS ALTO"/>
    <n v="0"/>
    <x v="7"/>
    <n v="0"/>
    <x v="0"/>
    <n v="0"/>
    <x v="0"/>
    <x v="0"/>
    <n v="702.72"/>
    <n v="0.70272000000000001"/>
    <m/>
    <n v="8.1333333333333327E-2"/>
    <n v="8.1333333333333327E-2"/>
    <n v="7.6479999999999997"/>
    <n v="0"/>
    <n v="26"/>
    <s v="BASE DE DATOS"/>
    <m/>
  </r>
  <r>
    <s v="20"/>
    <x v="2"/>
    <s v="CMCHUN"/>
    <s v="51018402"/>
    <s v="51018402"/>
    <x v="4"/>
    <m/>
    <m/>
    <n v="0.94"/>
    <n v="0.85"/>
    <m/>
    <m/>
    <n v="613.94299999999998"/>
    <m/>
    <m/>
    <m/>
    <m/>
    <n v="0.82899999999999996"/>
    <x v="0"/>
    <s v="CMCHUN51018402HI"/>
    <s v="Compañía Minera Chungar S.A.C."/>
    <x v="96"/>
    <x v="96"/>
    <s v="C.H. Ba¤os II"/>
    <x v="493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ATAVILLOS ALTO"/>
    <n v="0"/>
    <x v="7"/>
    <n v="0"/>
    <x v="0"/>
    <n v="0"/>
    <x v="0"/>
    <x v="0"/>
    <n v="613.94299999999998"/>
    <n v="0.61394300000000002"/>
    <m/>
    <n v="7.8333333333333324E-2"/>
    <n v="7.0833333333333331E-2"/>
    <n v="7.6479999999999997"/>
    <n v="0"/>
    <n v="26"/>
    <s v="BASE DE DATOS"/>
    <m/>
  </r>
  <r>
    <s v="20"/>
    <x v="2"/>
    <s v="CMCHUN"/>
    <s v="51019703"/>
    <s v="51019703"/>
    <x v="4"/>
    <m/>
    <m/>
    <n v="1.2"/>
    <n v="0.86"/>
    <m/>
    <m/>
    <n v="578.93499999999995"/>
    <m/>
    <m/>
    <m/>
    <m/>
    <n v="1.038"/>
    <x v="0"/>
    <s v="CMCHUN51019703HI"/>
    <s v="Compañía Minera Chungar S.A.C."/>
    <x v="96"/>
    <x v="96"/>
    <s v="C.H. Ba¤os I"/>
    <x v="494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ATAVILLOS ALTO"/>
    <n v="0"/>
    <x v="7"/>
    <n v="0"/>
    <x v="0"/>
    <n v="0"/>
    <x v="0"/>
    <x v="0"/>
    <n v="578.93499999999995"/>
    <n v="0.57893499999999998"/>
    <m/>
    <n v="9.9999999999999992E-2"/>
    <n v="7.166666666666667E-2"/>
    <n v="7.6479999999999997"/>
    <n v="0"/>
    <n v="26"/>
    <s v="BASE DE DATOS"/>
    <m/>
  </r>
  <r>
    <s v="20"/>
    <x v="1"/>
    <s v="COHORI"/>
    <s v="18182809"/>
    <s v="18182809"/>
    <x v="4"/>
    <m/>
    <m/>
    <n v="12.6"/>
    <n v="11.98"/>
    <m/>
    <m/>
    <n v="6744.04"/>
    <m/>
    <m/>
    <m/>
    <m/>
    <n v="11.35"/>
    <x v="0"/>
    <s v="COHORI18182809HI"/>
    <s v="Consorcio Minero Horizonte S.A"/>
    <x v="97"/>
    <x v="97"/>
    <s v="C.H. Pías 1"/>
    <x v="495"/>
    <x v="4"/>
    <x v="4"/>
    <x v="340"/>
    <x v="1"/>
    <s v="Instalado"/>
    <s v="Operativo"/>
    <s v="Autoproductor"/>
    <x v="2"/>
    <x v="1"/>
    <x v="0"/>
    <x v="0"/>
    <s v="Privado"/>
    <s v="LA LIBERTAD"/>
    <s v="LA LIBERTAD"/>
    <s v="PATAZ"/>
    <s v="PÍAS"/>
    <n v="0"/>
    <x v="7"/>
    <n v="0"/>
    <x v="1"/>
    <s v="-"/>
    <x v="0"/>
    <x v="0"/>
    <n v="6744.04"/>
    <n v="6.74404"/>
    <m/>
    <n v="1.05"/>
    <n v="0.99833333333333341"/>
    <n v="7.6479999999999997"/>
    <n v="0"/>
    <n v="32"/>
    <s v="BASE DE DATOS"/>
    <m/>
  </r>
  <r>
    <s v="20"/>
    <x v="2"/>
    <s v="COHORI"/>
    <s v="18182809"/>
    <s v="18182809"/>
    <x v="4"/>
    <m/>
    <m/>
    <n v="12.6"/>
    <n v="11.98"/>
    <m/>
    <m/>
    <n v="7138.1"/>
    <m/>
    <m/>
    <m/>
    <m/>
    <n v="11.64"/>
    <x v="0"/>
    <s v="COHORI18182809HI"/>
    <s v="Consorcio Minero Horizonte S.A"/>
    <x v="97"/>
    <x v="97"/>
    <s v="C.H. Pías 1"/>
    <x v="495"/>
    <x v="4"/>
    <x v="4"/>
    <x v="340"/>
    <x v="1"/>
    <s v="Instalado"/>
    <s v="Operativo"/>
    <s v="Autoproductor"/>
    <x v="2"/>
    <x v="1"/>
    <x v="0"/>
    <x v="0"/>
    <s v="Privado"/>
    <s v="LA LIBERTAD"/>
    <s v="LA LIBERTAD"/>
    <s v="PATAZ"/>
    <s v="PÍAS"/>
    <n v="0"/>
    <x v="7"/>
    <n v="0"/>
    <x v="1"/>
    <s v="-"/>
    <x v="0"/>
    <x v="0"/>
    <n v="7138.1"/>
    <n v="7.1381000000000006"/>
    <m/>
    <n v="1.05"/>
    <n v="0.99833333333333341"/>
    <n v="7.6479999999999997"/>
    <n v="0"/>
    <n v="32"/>
    <s v="BASE DE DATOS"/>
    <m/>
  </r>
  <r>
    <s v="20"/>
    <x v="1"/>
    <s v="RAURA"/>
    <s v="31019993"/>
    <s v="31019993"/>
    <x v="4"/>
    <m/>
    <m/>
    <n v="4.1399999999999997"/>
    <n v="3.7"/>
    <m/>
    <m/>
    <n v="2050.203"/>
    <m/>
    <m/>
    <m/>
    <m/>
    <n v="2.95"/>
    <x v="0"/>
    <s v="RAURA31019993HI"/>
    <s v="C¡a. Minera Raura"/>
    <x v="157"/>
    <x v="157"/>
    <s v="C.H. Cashaucro"/>
    <x v="498"/>
    <x v="4"/>
    <x v="4"/>
    <x v="340"/>
    <x v="1"/>
    <s v="Instalado"/>
    <s v="Operativo"/>
    <s v="Autoproductor"/>
    <x v="2"/>
    <x v="0"/>
    <x v="0"/>
    <x v="0"/>
    <s v="Privado"/>
    <s v="LIMA"/>
    <s v="LIMA"/>
    <s v="OYON"/>
    <s v="OYON"/>
    <n v="0"/>
    <x v="7"/>
    <n v="0"/>
    <x v="0"/>
    <n v="0"/>
    <x v="0"/>
    <x v="0"/>
    <n v="2050.203"/>
    <n v="2.0502029999999998"/>
    <m/>
    <n v="0.34499999999999997"/>
    <n v="0.30833333333333335"/>
    <n v="7.6479999999999997"/>
    <n v="0"/>
    <n v="19"/>
    <s v="BASE DE DATOS"/>
    <m/>
  </r>
  <r>
    <s v="20"/>
    <x v="2"/>
    <s v="RAURA"/>
    <s v="31019993"/>
    <s v="31019993"/>
    <x v="4"/>
    <m/>
    <m/>
    <n v="4.1399999999999997"/>
    <n v="3.7"/>
    <m/>
    <m/>
    <n v="2094.8270000000002"/>
    <m/>
    <m/>
    <m/>
    <m/>
    <n v="2.99"/>
    <x v="0"/>
    <s v="RAURA31019993HI"/>
    <s v="C¡a. Minera Raura"/>
    <x v="157"/>
    <x v="157"/>
    <s v="C.H. Cashaucro"/>
    <x v="498"/>
    <x v="4"/>
    <x v="4"/>
    <x v="340"/>
    <x v="1"/>
    <s v="Instalado"/>
    <s v="Operativo"/>
    <s v="Autoproductor"/>
    <x v="2"/>
    <x v="0"/>
    <x v="0"/>
    <x v="0"/>
    <s v="Privado"/>
    <s v="LIMA"/>
    <s v="LIMA"/>
    <s v="OYON"/>
    <s v="OYON"/>
    <n v="0"/>
    <x v="7"/>
    <n v="0"/>
    <x v="0"/>
    <n v="0"/>
    <x v="0"/>
    <x v="0"/>
    <n v="2094.8270000000002"/>
    <n v="2.0948270000000004"/>
    <m/>
    <n v="0.34499999999999997"/>
    <n v="0.30833333333333335"/>
    <n v="7.6479999999999997"/>
    <n v="0"/>
    <n v="19"/>
    <s v="BASE DE DATOS"/>
    <m/>
  </r>
  <r>
    <s v="20"/>
    <x v="1"/>
    <s v="VALENT"/>
    <s v="31049194"/>
    <s v="31049194"/>
    <x v="4"/>
    <m/>
    <m/>
    <n v="3.78"/>
    <n v="1.4059999999999999"/>
    <m/>
    <m/>
    <n v="983.90499999999997"/>
    <m/>
    <m/>
    <m/>
    <m/>
    <n v="1.8580000000000001"/>
    <x v="0"/>
    <s v="VALENT31049194HI"/>
    <s v="C¡a. Minera San Valentin S.A."/>
    <x v="155"/>
    <x v="155"/>
    <s v="C. H. Llapay"/>
    <x v="479"/>
    <x v="4"/>
    <x v="4"/>
    <x v="340"/>
    <x v="1"/>
    <s v="Instalado"/>
    <s v="Operativo"/>
    <s v="Autoproductor"/>
    <x v="2"/>
    <x v="0"/>
    <x v="0"/>
    <x v="0"/>
    <s v="Privado"/>
    <s v="LIMA"/>
    <s v="LIMA"/>
    <s v="YAUYOS"/>
    <s v="LARAOS"/>
    <n v="0"/>
    <x v="7"/>
    <n v="0"/>
    <x v="0"/>
    <n v="0"/>
    <x v="0"/>
    <x v="0"/>
    <n v="983.90499999999997"/>
    <n v="0.98390499999999992"/>
    <m/>
    <n v="0.315"/>
    <n v="0.12866666666666668"/>
    <n v="7.6479999999999997"/>
    <n v="0"/>
    <n v="30"/>
    <s v="BASE DE DATOS"/>
    <m/>
  </r>
  <r>
    <s v="20"/>
    <x v="2"/>
    <s v="VALENT"/>
    <s v="31049194"/>
    <s v="31049194"/>
    <x v="4"/>
    <m/>
    <m/>
    <n v="3.78"/>
    <n v="1.363"/>
    <m/>
    <m/>
    <n v="1029.8109999999999"/>
    <m/>
    <m/>
    <m/>
    <m/>
    <n v="1.8540000000000001"/>
    <x v="0"/>
    <s v="VALENT31049194HI"/>
    <s v="C¡a. Minera San Valentin S.A."/>
    <x v="155"/>
    <x v="155"/>
    <s v="C. H. Llapay"/>
    <x v="479"/>
    <x v="4"/>
    <x v="4"/>
    <x v="340"/>
    <x v="1"/>
    <s v="Instalado"/>
    <s v="Operativo"/>
    <s v="Autoproductor"/>
    <x v="2"/>
    <x v="0"/>
    <x v="0"/>
    <x v="0"/>
    <s v="Privado"/>
    <s v="LIMA"/>
    <s v="LIMA"/>
    <s v="YAUYOS"/>
    <s v="LARAOS"/>
    <n v="0"/>
    <x v="7"/>
    <n v="0"/>
    <x v="0"/>
    <n v="0"/>
    <x v="0"/>
    <x v="0"/>
    <n v="1029.8109999999999"/>
    <n v="1.029811"/>
    <m/>
    <n v="0.315"/>
    <n v="0.12866666666666668"/>
    <n v="7.6479999999999997"/>
    <n v="0"/>
    <n v="30"/>
    <s v="BASE DE DATOS"/>
    <m/>
  </r>
  <r>
    <s v="20"/>
    <x v="1"/>
    <s v="SPCC"/>
    <s v="31024993"/>
    <s v="31024993"/>
    <x v="4"/>
    <m/>
    <m/>
    <n v="9"/>
    <n v="6.5039999999999996"/>
    <m/>
    <m/>
    <n v="2891.29"/>
    <m/>
    <m/>
    <m/>
    <m/>
    <n v="4.99"/>
    <x v="0"/>
    <s v="SPCC31024993HI"/>
    <s v="Southern Per£ Cooper Corporation"/>
    <x v="91"/>
    <x v="91"/>
    <s v="C.H. Cuajone"/>
    <x v="480"/>
    <x v="4"/>
    <x v="4"/>
    <x v="340"/>
    <x v="1"/>
    <s v="Instalado"/>
    <s v="Operativo"/>
    <s v="Autoproductor"/>
    <x v="2"/>
    <x v="0"/>
    <x v="0"/>
    <x v="0"/>
    <s v="Privado"/>
    <s v="MOQUEGUA"/>
    <s v="MOQUEGUA"/>
    <s v="MARISCAL NIETO"/>
    <s v="TORATA"/>
    <n v="0"/>
    <x v="7"/>
    <n v="0"/>
    <x v="0"/>
    <n v="0"/>
    <x v="0"/>
    <x v="0"/>
    <n v="2891.29"/>
    <n v="2.8912900000000001"/>
    <m/>
    <n v="0.75"/>
    <n v="0.54199999999999993"/>
    <n v="7.6479999999999997"/>
    <n v="0"/>
    <n v="68"/>
    <s v="BASE DE DATOS"/>
    <m/>
  </r>
  <r>
    <s v="20"/>
    <x v="2"/>
    <s v="SPCC"/>
    <s v="31024993"/>
    <s v="31024993"/>
    <x v="4"/>
    <m/>
    <m/>
    <n v="9"/>
    <n v="6.5039999999999996"/>
    <m/>
    <m/>
    <n v="2880.76"/>
    <m/>
    <m/>
    <m/>
    <m/>
    <n v="4.8259999999999996"/>
    <x v="0"/>
    <s v="SPCC31024993HI"/>
    <s v="Southern Per£ Cooper Corporation"/>
    <x v="91"/>
    <x v="91"/>
    <s v="C.H. Cuajone"/>
    <x v="480"/>
    <x v="4"/>
    <x v="4"/>
    <x v="340"/>
    <x v="1"/>
    <s v="Instalado"/>
    <s v="Operativo"/>
    <s v="Autoproductor"/>
    <x v="2"/>
    <x v="0"/>
    <x v="0"/>
    <x v="0"/>
    <s v="Privado"/>
    <s v="MOQUEGUA"/>
    <s v="MOQUEGUA"/>
    <s v="MARISCAL NIETO"/>
    <s v="TORATA"/>
    <n v="0"/>
    <x v="7"/>
    <n v="0"/>
    <x v="0"/>
    <n v="0"/>
    <x v="0"/>
    <x v="0"/>
    <n v="2880.76"/>
    <n v="2.8807600000000004"/>
    <m/>
    <n v="0.75"/>
    <n v="0.54199999999999993"/>
    <n v="7.6479999999999997"/>
    <n v="0"/>
    <n v="68"/>
    <s v="BASE DE DATOS"/>
    <m/>
  </r>
  <r>
    <s v="20"/>
    <x v="1"/>
    <s v="UNACEM"/>
    <s v="33010393"/>
    <s v="33010393"/>
    <x v="4"/>
    <m/>
    <m/>
    <n v="5.6"/>
    <n v="5.6"/>
    <m/>
    <m/>
    <n v="4035.5740000000001"/>
    <m/>
    <m/>
    <m/>
    <m/>
    <n v="5.8529999999999998"/>
    <x v="0"/>
    <s v="UNACEM33010393HI"/>
    <s v="Uni¢n Andina de Cementos S.A.A."/>
    <x v="92"/>
    <x v="92"/>
    <s v="C.H. Carpapata I"/>
    <x v="481"/>
    <x v="4"/>
    <x v="4"/>
    <x v="340"/>
    <x v="1"/>
    <s v="Instalado"/>
    <s v="Operativo"/>
    <s v="Autoproductor"/>
    <x v="2"/>
    <x v="1"/>
    <x v="0"/>
    <x v="0"/>
    <s v="Privado"/>
    <s v="JUNIN"/>
    <s v="JUNIN"/>
    <s v="TARMA"/>
    <s v="PALCA"/>
    <n v="0"/>
    <x v="7"/>
    <n v="0"/>
    <x v="0"/>
    <n v="0"/>
    <x v="0"/>
    <x v="0"/>
    <n v="4035.5740000000001"/>
    <n v="4.0355740000000004"/>
    <m/>
    <n v="0.46666666666666662"/>
    <n v="0.46666666666666662"/>
    <n v="7.6479999999999997"/>
    <n v="0"/>
    <n v="72"/>
    <s v="BASE DE DATOS"/>
    <m/>
  </r>
  <r>
    <s v="20"/>
    <x v="1"/>
    <s v="UNACEM"/>
    <s v="33010193"/>
    <s v="33010193"/>
    <x v="4"/>
    <m/>
    <m/>
    <n v="6.3"/>
    <n v="6.3"/>
    <m/>
    <m/>
    <n v="4232.2460000000001"/>
    <m/>
    <m/>
    <m/>
    <m/>
    <n v="6.1059999999999999"/>
    <x v="0"/>
    <s v="UNACEM33010193HI"/>
    <s v="Uni¢n Andina de Cementos S.A.A."/>
    <x v="92"/>
    <x v="92"/>
    <s v="C.H. Carpapata II"/>
    <x v="482"/>
    <x v="4"/>
    <x v="4"/>
    <x v="340"/>
    <x v="1"/>
    <s v="Instalado"/>
    <s v="Operativo"/>
    <s v="Autoproductor"/>
    <x v="2"/>
    <x v="1"/>
    <x v="0"/>
    <x v="0"/>
    <s v="Privado"/>
    <s v="JUNIN"/>
    <s v="JUNIN"/>
    <s v="TARMA"/>
    <s v="PALCA"/>
    <n v="0"/>
    <x v="7"/>
    <n v="0"/>
    <x v="0"/>
    <n v="0"/>
    <x v="0"/>
    <x v="0"/>
    <n v="4232.2460000000001"/>
    <n v="4.232246"/>
    <m/>
    <n v="0.52500000000000002"/>
    <n v="0.52500000000000002"/>
    <n v="7.6479999999999997"/>
    <n v="0"/>
    <n v="72"/>
    <s v="BASE DE DATOS"/>
    <m/>
  </r>
  <r>
    <s v="20"/>
    <x v="1"/>
    <s v="UNACEM"/>
    <s v="18170808"/>
    <s v="18170808"/>
    <x v="4"/>
    <m/>
    <m/>
    <n v="12.8"/>
    <n v="12.8"/>
    <m/>
    <m/>
    <n v="8457.0249999999996"/>
    <m/>
    <m/>
    <m/>
    <m/>
    <n v="13.308"/>
    <x v="0"/>
    <s v="UNACEM18170808HI"/>
    <s v="Uni¢n Andina de Cementos S.A.A."/>
    <x v="92"/>
    <x v="92"/>
    <s v="C.H. Carpapata III"/>
    <x v="483"/>
    <x v="4"/>
    <x v="4"/>
    <x v="340"/>
    <x v="1"/>
    <s v="Instalado"/>
    <s v="Operativo"/>
    <s v="Autoproductor"/>
    <x v="2"/>
    <x v="1"/>
    <x v="0"/>
    <x v="0"/>
    <s v="Privado"/>
    <s v="JUNIN"/>
    <s v="JUNIN"/>
    <s v="TARMA"/>
    <s v="PALCA"/>
    <n v="0"/>
    <x v="7"/>
    <n v="0"/>
    <x v="1"/>
    <s v="-"/>
    <x v="0"/>
    <x v="0"/>
    <n v="8457.0249999999996"/>
    <n v="8.4570249999999998"/>
    <m/>
    <n v="1.0666666666666667"/>
    <n v="1.0666666666666667"/>
    <n v="7.6479999999999997"/>
    <n v="0"/>
    <n v="72"/>
    <s v="BASE DE DATOS"/>
    <m/>
  </r>
  <r>
    <s v="20"/>
    <x v="2"/>
    <s v="UNACEM"/>
    <s v="33010393"/>
    <s v="33010393"/>
    <x v="4"/>
    <m/>
    <m/>
    <n v="5.6"/>
    <n v="5.6"/>
    <m/>
    <m/>
    <n v="3130.0459999999998"/>
    <m/>
    <m/>
    <m/>
    <m/>
    <n v="5.8789999999999996"/>
    <x v="0"/>
    <s v="UNACEM33010393HI"/>
    <s v="Uni¢n Andina de Cementos S.A.A."/>
    <x v="92"/>
    <x v="92"/>
    <s v="C.H. Carpapata I"/>
    <x v="481"/>
    <x v="4"/>
    <x v="4"/>
    <x v="340"/>
    <x v="1"/>
    <s v="Instalado"/>
    <s v="Operativo"/>
    <s v="Autoproductor"/>
    <x v="2"/>
    <x v="1"/>
    <x v="0"/>
    <x v="0"/>
    <s v="Privado"/>
    <s v="JUNIN"/>
    <s v="JUNIN"/>
    <s v="TARMA"/>
    <s v="PALCA"/>
    <n v="0"/>
    <x v="7"/>
    <n v="0"/>
    <x v="0"/>
    <n v="0"/>
    <x v="0"/>
    <x v="0"/>
    <n v="3130.0459999999998"/>
    <n v="3.1300459999999997"/>
    <m/>
    <n v="0.46666666666666662"/>
    <n v="0.46666666666666662"/>
    <n v="7.6479999999999997"/>
    <n v="0"/>
    <n v="72"/>
    <s v="BASE DE DATOS"/>
    <m/>
  </r>
  <r>
    <s v="20"/>
    <x v="2"/>
    <s v="UNACEM"/>
    <s v="33010193"/>
    <s v="33010193"/>
    <x v="4"/>
    <m/>
    <m/>
    <n v="6.3"/>
    <n v="6.3"/>
    <m/>
    <m/>
    <n v="2213.0210000000002"/>
    <m/>
    <m/>
    <m/>
    <m/>
    <n v="6.1029999999999998"/>
    <x v="0"/>
    <s v="UNACEM33010193HI"/>
    <s v="Uni¢n Andina de Cementos S.A.A."/>
    <x v="92"/>
    <x v="92"/>
    <s v="C.H. Carpapata II"/>
    <x v="482"/>
    <x v="4"/>
    <x v="4"/>
    <x v="340"/>
    <x v="1"/>
    <s v="Instalado"/>
    <s v="Operativo"/>
    <s v="Autoproductor"/>
    <x v="2"/>
    <x v="1"/>
    <x v="0"/>
    <x v="0"/>
    <s v="Privado"/>
    <s v="JUNIN"/>
    <s v="JUNIN"/>
    <s v="TARMA"/>
    <s v="PALCA"/>
    <n v="0"/>
    <x v="7"/>
    <n v="0"/>
    <x v="0"/>
    <n v="0"/>
    <x v="0"/>
    <x v="0"/>
    <n v="2213.0210000000002"/>
    <n v="2.2130210000000003"/>
    <m/>
    <n v="0.52500000000000002"/>
    <n v="0.52500000000000002"/>
    <n v="7.6479999999999997"/>
    <n v="0"/>
    <n v="72"/>
    <s v="BASE DE DATOS"/>
    <m/>
  </r>
  <r>
    <s v="20"/>
    <x v="2"/>
    <s v="UNACEM"/>
    <s v="18170808"/>
    <s v="18170808"/>
    <x v="4"/>
    <m/>
    <m/>
    <n v="12.8"/>
    <n v="12.8"/>
    <m/>
    <m/>
    <n v="4564.1959999999999"/>
    <m/>
    <m/>
    <m/>
    <m/>
    <n v="12.677"/>
    <x v="0"/>
    <s v="UNACEM18170808HI"/>
    <s v="Uni¢n Andina de Cementos S.A.A."/>
    <x v="92"/>
    <x v="92"/>
    <s v="C.H. Carpapata III"/>
    <x v="483"/>
    <x v="4"/>
    <x v="4"/>
    <x v="340"/>
    <x v="1"/>
    <s v="Instalado"/>
    <s v="Operativo"/>
    <s v="Autoproductor"/>
    <x v="2"/>
    <x v="1"/>
    <x v="0"/>
    <x v="0"/>
    <s v="Privado"/>
    <s v="JUNIN"/>
    <s v="JUNIN"/>
    <s v="TARMA"/>
    <s v="PALCA"/>
    <n v="0"/>
    <x v="7"/>
    <n v="0"/>
    <x v="1"/>
    <s v="-"/>
    <x v="0"/>
    <x v="0"/>
    <n v="4564.1959999999999"/>
    <n v="4.5641959999999999"/>
    <m/>
    <n v="1.0666666666666667"/>
    <n v="1.0666666666666667"/>
    <n v="7.6479999999999997"/>
    <n v="0"/>
    <n v="72"/>
    <s v="BASE DE DATOS"/>
    <m/>
  </r>
  <r>
    <s v="20"/>
    <x v="0"/>
    <s v="MOROCO"/>
    <s v="31021094"/>
    <s v="31021094"/>
    <x v="4"/>
    <m/>
    <m/>
    <n v="11.5"/>
    <n v="11.5"/>
    <m/>
    <m/>
    <n v="7451.326"/>
    <m/>
    <m/>
    <m/>
    <m/>
    <n v="11.49"/>
    <x v="0"/>
    <s v="MOROCO31021094HI"/>
    <s v="C¡a. Minera San Ignacio de Morococha"/>
    <x v="119"/>
    <x v="119"/>
    <s v="C.H. Monobamba"/>
    <x v="429"/>
    <x v="4"/>
    <x v="4"/>
    <x v="340"/>
    <x v="1"/>
    <s v="Instalado"/>
    <s v="Operativo"/>
    <s v="Autoproductor"/>
    <x v="2"/>
    <x v="0"/>
    <x v="0"/>
    <x v="0"/>
    <s v="Privado"/>
    <s v="JUNIN"/>
    <s v="JUNIN"/>
    <s v="CHANCHAMAYO"/>
    <s v="VITOC"/>
    <n v="0"/>
    <x v="7"/>
    <n v="0"/>
    <x v="0"/>
    <n v="0"/>
    <x v="0"/>
    <x v="0"/>
    <n v="7451.326"/>
    <n v="7.4513259999999999"/>
    <m/>
    <n v="0.95833333333333337"/>
    <n v="0.95833333333333337"/>
    <n v="7.6479999999999997"/>
    <n v="0"/>
    <n v="28"/>
    <s v="BASE DE DATOS"/>
    <m/>
  </r>
  <r>
    <s v="20"/>
    <x v="1"/>
    <s v="MOROCO"/>
    <s v="31021094"/>
    <s v="31021094"/>
    <x v="4"/>
    <m/>
    <m/>
    <n v="11.5"/>
    <n v="11.5"/>
    <m/>
    <m/>
    <n v="7018.5420000000004"/>
    <m/>
    <m/>
    <m/>
    <m/>
    <n v="11.49"/>
    <x v="0"/>
    <s v="MOROCO31021094HI"/>
    <s v="C¡a. Minera San Ignacio de Morococha"/>
    <x v="119"/>
    <x v="119"/>
    <s v="C.H. Monobamba"/>
    <x v="429"/>
    <x v="4"/>
    <x v="4"/>
    <x v="340"/>
    <x v="1"/>
    <s v="Instalado"/>
    <s v="Operativo"/>
    <s v="Autoproductor"/>
    <x v="2"/>
    <x v="0"/>
    <x v="0"/>
    <x v="0"/>
    <s v="Privado"/>
    <s v="JUNIN"/>
    <s v="JUNIN"/>
    <s v="CHANCHAMAYO"/>
    <s v="VITOC"/>
    <n v="0"/>
    <x v="7"/>
    <n v="0"/>
    <x v="0"/>
    <n v="0"/>
    <x v="0"/>
    <x v="0"/>
    <n v="7018.5420000000004"/>
    <n v="7.0185420000000001"/>
    <m/>
    <n v="0.95833333333333337"/>
    <n v="0.95833333333333337"/>
    <n v="7.6479999999999997"/>
    <n v="0"/>
    <n v="28"/>
    <s v="BASE DE DATOS"/>
    <m/>
  </r>
  <r>
    <s v="20"/>
    <x v="3"/>
    <s v="CMCHUN"/>
    <s v="00022010"/>
    <s v="00022010"/>
    <x v="4"/>
    <m/>
    <m/>
    <n v="9.18"/>
    <n v="9.18"/>
    <m/>
    <m/>
    <n v="6595.7879999999996"/>
    <m/>
    <m/>
    <m/>
    <m/>
    <n v="9.2159999999999993"/>
    <x v="0"/>
    <s v="CMCHUN00022010HI"/>
    <s v="Compañía Minera Chungar S.A.C."/>
    <x v="96"/>
    <x v="96"/>
    <s v="C.H. Ba¤os V"/>
    <x v="484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ATAVILLOS ALTO"/>
    <n v="0"/>
    <x v="7"/>
    <n v="0"/>
    <x v="0"/>
    <n v="0"/>
    <x v="0"/>
    <x v="0"/>
    <n v="6595.7879999999996"/>
    <n v="6.5957879999999998"/>
    <m/>
    <n v="0.76500000000000001"/>
    <n v="0.76500000000000001"/>
    <n v="7.6479999999999997"/>
    <n v="0"/>
    <n v="26"/>
    <s v="BASE DE DATOS"/>
    <m/>
  </r>
  <r>
    <s v="20"/>
    <x v="3"/>
    <s v="CMCHUN"/>
    <s v="31007493"/>
    <s v="31007493"/>
    <x v="4"/>
    <m/>
    <m/>
    <n v="1.1000000000000001"/>
    <n v="1.1000000000000001"/>
    <m/>
    <m/>
    <n v="375.12599999999998"/>
    <m/>
    <m/>
    <m/>
    <m/>
    <n v="1.1080000000000001"/>
    <x v="0"/>
    <s v="CMCHUN31007493HI"/>
    <s v="Compañía Minera Chungar S.A.C."/>
    <x v="96"/>
    <x v="96"/>
    <s v="C.H. Shagua"/>
    <x v="485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STA CRUZ DE ANDAMARCA"/>
    <n v="0"/>
    <x v="7"/>
    <n v="0"/>
    <x v="0"/>
    <n v="0"/>
    <x v="0"/>
    <x v="0"/>
    <n v="375.12599999999998"/>
    <n v="0.37512599999999996"/>
    <m/>
    <n v="9.1666666666666674E-2"/>
    <n v="9.1666666666666674E-2"/>
    <n v="7.6479999999999997"/>
    <n v="0"/>
    <n v="26"/>
    <s v="BASE DE DATOS"/>
    <m/>
  </r>
  <r>
    <s v="20"/>
    <x v="3"/>
    <s v="CMCHUN"/>
    <s v="31007593"/>
    <s v="31007593"/>
    <x v="4"/>
    <m/>
    <m/>
    <n v="1.952"/>
    <n v="1.4179999999999999"/>
    <m/>
    <m/>
    <n v="724.04100000000005"/>
    <m/>
    <m/>
    <m/>
    <m/>
    <n v="1.5409999999999999"/>
    <x v="0"/>
    <s v="CMCHUN31007593HI"/>
    <s v="Compañía Minera Chungar S.A.C."/>
    <x v="96"/>
    <x v="96"/>
    <s v="C.H. Huanchay"/>
    <x v="486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PACARAOS"/>
    <n v="0"/>
    <x v="7"/>
    <n v="0"/>
    <x v="0"/>
    <n v="0"/>
    <x v="0"/>
    <x v="0"/>
    <n v="724.04100000000005"/>
    <n v="0.72404100000000005"/>
    <m/>
    <n v="0.16266666666666665"/>
    <n v="0.11816666666666666"/>
    <n v="7.6479999999999997"/>
    <n v="0"/>
    <n v="26"/>
    <s v="BASE DE DATOS"/>
    <m/>
  </r>
  <r>
    <s v="20"/>
    <x v="3"/>
    <s v="CMCHUN"/>
    <s v="31015993"/>
    <s v="31015993"/>
    <x v="4"/>
    <m/>
    <m/>
    <n v="2.2400000000000002"/>
    <n v="1.5"/>
    <m/>
    <m/>
    <n v="959.053"/>
    <m/>
    <m/>
    <m/>
    <m/>
    <n v="1.4079999999999999"/>
    <x v="0"/>
    <s v="CMCHUN31015993HI"/>
    <s v="Compañía Minera Chungar S.A.C."/>
    <x v="96"/>
    <x v="96"/>
    <s v="C.H. San José"/>
    <x v="487"/>
    <x v="4"/>
    <x v="4"/>
    <x v="340"/>
    <x v="1"/>
    <s v="Instalado"/>
    <s v="Inoperativo"/>
    <s v="Autoproductor"/>
    <x v="2"/>
    <x v="0"/>
    <x v="0"/>
    <x v="0"/>
    <s v="Privado"/>
    <s v="PASCO"/>
    <s v="PASCO"/>
    <s v="PASCO"/>
    <s v="HUAYLLAY"/>
    <n v="0"/>
    <x v="7"/>
    <n v="0"/>
    <x v="0"/>
    <n v="0"/>
    <x v="0"/>
    <x v="0"/>
    <n v="959.053"/>
    <n v="0.95905300000000004"/>
    <m/>
    <n v="0.18666666666666668"/>
    <n v="0.125"/>
    <n v="7.6479999999999997"/>
    <n v="0"/>
    <n v="26"/>
    <s v="BASE DE DATOS"/>
    <m/>
  </r>
  <r>
    <s v="20"/>
    <x v="3"/>
    <s v="CMCHUN"/>
    <s v="33036293"/>
    <s v="33036293"/>
    <x v="4"/>
    <m/>
    <m/>
    <n v="0.17599999999999999"/>
    <n v="0"/>
    <m/>
    <m/>
    <n v="0"/>
    <m/>
    <m/>
    <m/>
    <m/>
    <n v="0"/>
    <x v="0"/>
    <s v="CMCHUN33036293HI"/>
    <s v="Compañía Minera Chungar S.A.C."/>
    <x v="96"/>
    <x v="96"/>
    <s v="C.H. Francois"/>
    <x v="488"/>
    <x v="4"/>
    <x v="4"/>
    <x v="340"/>
    <x v="1"/>
    <s v="Instalado"/>
    <s v="Inoperativo"/>
    <s v="Autoproductor"/>
    <x v="2"/>
    <x v="0"/>
    <x v="0"/>
    <x v="0"/>
    <s v="Privado"/>
    <s v="PASCO"/>
    <s v="PASCO"/>
    <s v="PASCO"/>
    <s v="HUAYLLAY"/>
    <n v="0"/>
    <x v="7"/>
    <n v="0"/>
    <x v="0"/>
    <n v="0"/>
    <x v="0"/>
    <x v="0"/>
    <n v="0"/>
    <n v="0"/>
    <m/>
    <n v="1.4666666666666666E-2"/>
    <n v="0"/>
    <n v="7.6479999999999997"/>
    <n v="0"/>
    <n v="26"/>
    <s v="BASE DE DATOS"/>
    <m/>
  </r>
  <r>
    <s v="20"/>
    <x v="3"/>
    <s v="CMCHUN"/>
    <s v="41007293"/>
    <s v="41007293"/>
    <x v="4"/>
    <m/>
    <m/>
    <n v="0.224"/>
    <n v="0.2"/>
    <m/>
    <m/>
    <n v="0"/>
    <m/>
    <m/>
    <m/>
    <m/>
    <n v="0"/>
    <x v="0"/>
    <s v="CMCHUN41007293HI"/>
    <s v="Compañía Minera Chungar S.A.C."/>
    <x v="96"/>
    <x v="96"/>
    <s v="C.H. Cacray"/>
    <x v="489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PACARAOS"/>
    <n v="0"/>
    <x v="7"/>
    <n v="0"/>
    <x v="0"/>
    <n v="0"/>
    <x v="0"/>
    <x v="0"/>
    <n v="0"/>
    <n v="0"/>
    <m/>
    <n v="1.8666666666666668E-2"/>
    <n v="1.6666666666666666E-2"/>
    <n v="7.6479999999999997"/>
    <n v="0"/>
    <n v="26"/>
    <s v="BASE DE DATOS"/>
    <m/>
  </r>
  <r>
    <s v="20"/>
    <x v="3"/>
    <s v="CMCHUN"/>
    <s v="41029994"/>
    <s v="41029994"/>
    <x v="4"/>
    <m/>
    <m/>
    <n v="0.496"/>
    <n v="0.496"/>
    <m/>
    <m/>
    <n v="0.46100000000000002"/>
    <m/>
    <m/>
    <m/>
    <m/>
    <n v="0.33100000000000002"/>
    <x v="0"/>
    <s v="CMCHUN41029994HI"/>
    <s v="Compañía Minera Chungar S.A.C."/>
    <x v="96"/>
    <x v="96"/>
    <s v="C.H. Yanahuin"/>
    <x v="490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PACARAOS"/>
    <n v="0"/>
    <x v="7"/>
    <n v="0"/>
    <x v="0"/>
    <n v="0"/>
    <x v="0"/>
    <x v="0"/>
    <n v="0.46100000000000002"/>
    <n v="4.6100000000000004E-4"/>
    <m/>
    <n v="4.1333333333333333E-2"/>
    <n v="4.1333333333333333E-2"/>
    <n v="7.6479999999999997"/>
    <n v="0"/>
    <n v="26"/>
    <s v="BASE DE DATOS"/>
    <m/>
  </r>
  <r>
    <s v="20"/>
    <x v="3"/>
    <s v="CMCHUN"/>
    <s v="51017802"/>
    <s v="51017802"/>
    <x v="4"/>
    <m/>
    <m/>
    <n v="4.9000000000000004"/>
    <n v="4.9000000000000004"/>
    <m/>
    <m/>
    <n v="3422.8159999999998"/>
    <m/>
    <m/>
    <m/>
    <m/>
    <n v="4.9249999999999998"/>
    <x v="0"/>
    <s v="CMCHUN51017802HI"/>
    <s v="Compañía Minera Chungar S.A.C."/>
    <x v="96"/>
    <x v="96"/>
    <s v="C.H. Ba¤os IV"/>
    <x v="491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ATAVILLOS ALTO"/>
    <n v="0"/>
    <x v="7"/>
    <n v="0"/>
    <x v="0"/>
    <n v="0"/>
    <x v="0"/>
    <x v="0"/>
    <n v="3422.8159999999998"/>
    <n v="3.4228159999999996"/>
    <m/>
    <n v="0.40833333333333338"/>
    <n v="0.40833333333333338"/>
    <n v="7.6479999999999997"/>
    <n v="0"/>
    <n v="26"/>
    <s v="BASE DE DATOS"/>
    <m/>
  </r>
  <r>
    <s v="20"/>
    <x v="3"/>
    <s v="CMCHUN"/>
    <s v="51018102"/>
    <s v="51018102"/>
    <x v="4"/>
    <m/>
    <m/>
    <n v="0.97599999999999998"/>
    <n v="0.97599999999999998"/>
    <m/>
    <m/>
    <n v="688.62800000000004"/>
    <m/>
    <m/>
    <m/>
    <m/>
    <n v="0.98099999999999998"/>
    <x v="0"/>
    <s v="CMCHUN51018102HI"/>
    <s v="Compañía Minera Chungar S.A.C."/>
    <x v="96"/>
    <x v="96"/>
    <s v="C.H. Ba¤os III"/>
    <x v="492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ATAVILLOS ALTO"/>
    <n v="0"/>
    <x v="7"/>
    <n v="0"/>
    <x v="0"/>
    <n v="0"/>
    <x v="0"/>
    <x v="0"/>
    <n v="688.62800000000004"/>
    <n v="0.68862800000000002"/>
    <m/>
    <n v="8.1333333333333327E-2"/>
    <n v="8.1333333333333327E-2"/>
    <n v="7.6479999999999997"/>
    <n v="0"/>
    <n v="26"/>
    <s v="BASE DE DATOS"/>
    <m/>
  </r>
  <r>
    <s v="20"/>
    <x v="3"/>
    <s v="CMCHUN"/>
    <s v="51018402"/>
    <s v="51018402"/>
    <x v="4"/>
    <m/>
    <m/>
    <n v="0.94"/>
    <n v="0.85"/>
    <m/>
    <m/>
    <n v="585.37400000000002"/>
    <m/>
    <m/>
    <m/>
    <m/>
    <n v="0.82799999999999996"/>
    <x v="0"/>
    <s v="CMCHUN51018402HI"/>
    <s v="Compañía Minera Chungar S.A.C."/>
    <x v="96"/>
    <x v="96"/>
    <s v="C.H. Ba¤os II"/>
    <x v="493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ATAVILLOS ALTO"/>
    <n v="0"/>
    <x v="7"/>
    <n v="0"/>
    <x v="0"/>
    <n v="0"/>
    <x v="0"/>
    <x v="0"/>
    <n v="585.37400000000002"/>
    <n v="0.58537400000000006"/>
    <m/>
    <n v="7.8333333333333324E-2"/>
    <n v="7.0833333333333331E-2"/>
    <n v="7.6479999999999997"/>
    <n v="0"/>
    <n v="26"/>
    <s v="BASE DE DATOS"/>
    <m/>
  </r>
  <r>
    <s v="20"/>
    <x v="3"/>
    <s v="CMCHUN"/>
    <s v="51019703"/>
    <s v="51019703"/>
    <x v="4"/>
    <m/>
    <m/>
    <n v="1.2"/>
    <n v="0.86"/>
    <m/>
    <m/>
    <n v="567.30899999999997"/>
    <m/>
    <m/>
    <m/>
    <m/>
    <n v="0.91600000000000004"/>
    <x v="0"/>
    <s v="CMCHUN51019703HI"/>
    <s v="Compañía Minera Chungar S.A.C."/>
    <x v="96"/>
    <x v="96"/>
    <s v="C.H. Ba¤os I"/>
    <x v="494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ATAVILLOS ALTO"/>
    <n v="0"/>
    <x v="7"/>
    <n v="0"/>
    <x v="0"/>
    <n v="0"/>
    <x v="0"/>
    <x v="0"/>
    <n v="567.30899999999997"/>
    <n v="0.56730899999999995"/>
    <m/>
    <n v="9.9999999999999992E-2"/>
    <n v="7.166666666666667E-2"/>
    <n v="7.6479999999999997"/>
    <n v="0"/>
    <n v="26"/>
    <s v="BASE DE DATOS"/>
    <m/>
  </r>
  <r>
    <s v="20"/>
    <x v="3"/>
    <s v="VALENT"/>
    <s v="31049194"/>
    <s v="31049194"/>
    <x v="4"/>
    <m/>
    <m/>
    <n v="3.78"/>
    <n v="1.4370000000000001"/>
    <m/>
    <m/>
    <n v="1045.702"/>
    <m/>
    <m/>
    <m/>
    <m/>
    <n v="1.732"/>
    <x v="0"/>
    <s v="VALENT31049194HI"/>
    <s v="C¡a. Minera San Valentin S.A."/>
    <x v="155"/>
    <x v="155"/>
    <s v="C. H. Llapay"/>
    <x v="479"/>
    <x v="4"/>
    <x v="4"/>
    <x v="340"/>
    <x v="1"/>
    <s v="Instalado"/>
    <s v="Operativo"/>
    <s v="Autoproductor"/>
    <x v="2"/>
    <x v="0"/>
    <x v="0"/>
    <x v="0"/>
    <s v="Privado"/>
    <s v="LIMA"/>
    <s v="LIMA"/>
    <s v="YAUYOS"/>
    <s v="LARAOS"/>
    <n v="0"/>
    <x v="7"/>
    <n v="0"/>
    <x v="0"/>
    <n v="0"/>
    <x v="0"/>
    <x v="0"/>
    <n v="1045.702"/>
    <n v="1.0457019999999999"/>
    <m/>
    <n v="0.315"/>
    <n v="0.12866666666666668"/>
    <n v="7.6479999999999997"/>
    <n v="0"/>
    <n v="30"/>
    <s v="BASE DE DATOS"/>
    <m/>
  </r>
  <r>
    <s v="20"/>
    <x v="3"/>
    <s v="SPCC"/>
    <s v="31024993"/>
    <s v="31024993"/>
    <x v="4"/>
    <m/>
    <m/>
    <n v="9"/>
    <n v="6.5039999999999996"/>
    <m/>
    <m/>
    <n v="3045.52"/>
    <m/>
    <m/>
    <m/>
    <m/>
    <n v="4.8529999999999998"/>
    <x v="0"/>
    <s v="SPCC31024993HI"/>
    <s v="Southern Per£ Cooper Corporation"/>
    <x v="91"/>
    <x v="91"/>
    <s v="C.H. Cuajone"/>
    <x v="480"/>
    <x v="4"/>
    <x v="4"/>
    <x v="340"/>
    <x v="1"/>
    <s v="Instalado"/>
    <s v="Operativo"/>
    <s v="Autoproductor"/>
    <x v="2"/>
    <x v="0"/>
    <x v="0"/>
    <x v="0"/>
    <s v="Privado"/>
    <s v="MOQUEGUA"/>
    <s v="MOQUEGUA"/>
    <s v="MARISCAL NIETO"/>
    <s v="TORATA"/>
    <n v="0"/>
    <x v="7"/>
    <n v="0"/>
    <x v="0"/>
    <n v="0"/>
    <x v="0"/>
    <x v="0"/>
    <n v="3045.52"/>
    <n v="3.0455199999999998"/>
    <m/>
    <n v="0.75"/>
    <n v="0.54199999999999993"/>
    <n v="7.6479999999999997"/>
    <n v="0"/>
    <n v="68"/>
    <s v="BASE DE DATOS"/>
    <m/>
  </r>
  <r>
    <s v="20"/>
    <x v="3"/>
    <s v="UNACEM"/>
    <s v="33010393"/>
    <s v="33010393"/>
    <x v="4"/>
    <m/>
    <m/>
    <n v="5.6"/>
    <n v="5.6"/>
    <m/>
    <m/>
    <n v="1824.0229999999999"/>
    <m/>
    <m/>
    <m/>
    <m/>
    <n v="3.0070000000000001"/>
    <x v="0"/>
    <s v="UNACEM33010393HI"/>
    <s v="Uni¢n Andina de Cementos S.A.A."/>
    <x v="92"/>
    <x v="92"/>
    <s v="C.H. Carpapata I"/>
    <x v="481"/>
    <x v="4"/>
    <x v="4"/>
    <x v="340"/>
    <x v="1"/>
    <s v="Instalado"/>
    <s v="Operativo"/>
    <s v="Autoproductor"/>
    <x v="2"/>
    <x v="1"/>
    <x v="0"/>
    <x v="0"/>
    <s v="Privado"/>
    <s v="JUNIN"/>
    <s v="JUNIN"/>
    <s v="TARMA"/>
    <s v="PALCA"/>
    <n v="0"/>
    <x v="7"/>
    <n v="0"/>
    <x v="0"/>
    <n v="0"/>
    <x v="0"/>
    <x v="0"/>
    <n v="1824.0229999999999"/>
    <n v="1.8240229999999999"/>
    <m/>
    <n v="0.46666666666666662"/>
    <n v="0.46666666666666662"/>
    <n v="7.6479999999999997"/>
    <n v="0"/>
    <n v="72"/>
    <s v="BASE DE DATOS"/>
    <m/>
  </r>
  <r>
    <s v="20"/>
    <x v="3"/>
    <s v="UNACEM"/>
    <s v="33010193"/>
    <s v="33010193"/>
    <x v="4"/>
    <m/>
    <m/>
    <n v="6.3"/>
    <n v="6.3"/>
    <m/>
    <m/>
    <n v="0"/>
    <m/>
    <m/>
    <m/>
    <m/>
    <n v="0"/>
    <x v="0"/>
    <s v="UNACEM33010193HI"/>
    <s v="Uni¢n Andina de Cementos S.A.A."/>
    <x v="92"/>
    <x v="92"/>
    <s v="C.H. Carpapata II"/>
    <x v="482"/>
    <x v="4"/>
    <x v="4"/>
    <x v="340"/>
    <x v="1"/>
    <s v="Instalado"/>
    <s v="Operativo"/>
    <s v="Autoproductor"/>
    <x v="2"/>
    <x v="1"/>
    <x v="0"/>
    <x v="0"/>
    <s v="Privado"/>
    <s v="JUNIN"/>
    <s v="JUNIN"/>
    <s v="TARMA"/>
    <s v="PALCA"/>
    <n v="0"/>
    <x v="7"/>
    <n v="0"/>
    <x v="0"/>
    <n v="0"/>
    <x v="0"/>
    <x v="0"/>
    <n v="0"/>
    <n v="0"/>
    <m/>
    <n v="0.52500000000000002"/>
    <n v="0.52500000000000002"/>
    <n v="7.6479999999999997"/>
    <n v="0"/>
    <n v="72"/>
    <s v="BASE DE DATOS"/>
    <m/>
  </r>
  <r>
    <s v="20"/>
    <x v="3"/>
    <s v="UNACEM"/>
    <s v="18170808"/>
    <s v="18170808"/>
    <x v="4"/>
    <m/>
    <m/>
    <n v="12.8"/>
    <n v="12.8"/>
    <m/>
    <m/>
    <n v="0"/>
    <m/>
    <m/>
    <m/>
    <m/>
    <n v="0"/>
    <x v="0"/>
    <s v="UNACEM18170808HI"/>
    <s v="Uni¢n Andina de Cementos S.A.A."/>
    <x v="92"/>
    <x v="92"/>
    <s v="C.H. Carpapata III"/>
    <x v="483"/>
    <x v="4"/>
    <x v="4"/>
    <x v="340"/>
    <x v="1"/>
    <s v="Instalado"/>
    <s v="Operativo"/>
    <s v="Autoproductor"/>
    <x v="2"/>
    <x v="1"/>
    <x v="0"/>
    <x v="0"/>
    <s v="Privado"/>
    <s v="JUNIN"/>
    <s v="JUNIN"/>
    <s v="TARMA"/>
    <s v="PALCA"/>
    <n v="0"/>
    <x v="7"/>
    <n v="0"/>
    <x v="1"/>
    <s v="-"/>
    <x v="0"/>
    <x v="0"/>
    <n v="0"/>
    <n v="0"/>
    <m/>
    <n v="1.0666666666666667"/>
    <n v="1.0666666666666667"/>
    <n v="7.6479999999999997"/>
    <n v="0"/>
    <n v="72"/>
    <s v="BASE DE DATOS"/>
    <m/>
  </r>
  <r>
    <s v="20"/>
    <x v="4"/>
    <s v="CMCHUN"/>
    <s v="00022010"/>
    <s v="00022010"/>
    <x v="4"/>
    <m/>
    <m/>
    <n v="9.18"/>
    <n v="9.18"/>
    <m/>
    <m/>
    <n v="6609.6"/>
    <m/>
    <m/>
    <m/>
    <m/>
    <n v="9.2110000000000003"/>
    <x v="0"/>
    <s v="CMCHUN00022010HI"/>
    <s v="Compañía Minera Chungar S.A.C."/>
    <x v="96"/>
    <x v="96"/>
    <s v="C.H. Ba¤os V"/>
    <x v="484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ATAVILLOS ALTO"/>
    <n v="0"/>
    <x v="7"/>
    <n v="0"/>
    <x v="0"/>
    <n v="0"/>
    <x v="0"/>
    <x v="0"/>
    <n v="6609.6"/>
    <n v="6.6096000000000004"/>
    <m/>
    <n v="0.76500000000000001"/>
    <n v="0.76500000000000001"/>
    <n v="7.6479999999999997"/>
    <n v="0"/>
    <n v="26"/>
    <s v="BASE DE DATOS"/>
    <m/>
  </r>
  <r>
    <s v="20"/>
    <x v="4"/>
    <s v="CMCHUN"/>
    <s v="31007493"/>
    <s v="31007493"/>
    <x v="4"/>
    <m/>
    <m/>
    <n v="1.1000000000000001"/>
    <n v="1.1000000000000001"/>
    <m/>
    <m/>
    <n v="679.94100000000003"/>
    <m/>
    <m/>
    <m/>
    <m/>
    <n v="1.1140000000000001"/>
    <x v="0"/>
    <s v="CMCHUN31007493HI"/>
    <s v="Compañía Minera Chungar S.A.C."/>
    <x v="96"/>
    <x v="96"/>
    <s v="C.H. Shagua"/>
    <x v="485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STA CRUZ DE ANDAMARCA"/>
    <n v="0"/>
    <x v="7"/>
    <n v="0"/>
    <x v="0"/>
    <n v="0"/>
    <x v="0"/>
    <x v="0"/>
    <n v="679.94100000000003"/>
    <n v="0.67994100000000002"/>
    <m/>
    <n v="9.1666666666666674E-2"/>
    <n v="9.1666666666666674E-2"/>
    <n v="7.6479999999999997"/>
    <n v="0"/>
    <n v="26"/>
    <s v="BASE DE DATOS"/>
    <m/>
  </r>
  <r>
    <s v="20"/>
    <x v="4"/>
    <s v="CMCHUN"/>
    <s v="31007593"/>
    <s v="31007593"/>
    <x v="4"/>
    <m/>
    <m/>
    <n v="1.952"/>
    <n v="1.4179999999999999"/>
    <m/>
    <m/>
    <n v="873.19200000000001"/>
    <m/>
    <m/>
    <m/>
    <m/>
    <n v="1.6879999999999999"/>
    <x v="0"/>
    <s v="CMCHUN31007593HI"/>
    <s v="Compañía Minera Chungar S.A.C."/>
    <x v="96"/>
    <x v="96"/>
    <s v="C.H. Huanchay"/>
    <x v="486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PACARAOS"/>
    <n v="0"/>
    <x v="7"/>
    <n v="0"/>
    <x v="0"/>
    <n v="0"/>
    <x v="0"/>
    <x v="0"/>
    <n v="873.19200000000001"/>
    <n v="0.87319199999999997"/>
    <m/>
    <n v="0.16266666666666665"/>
    <n v="0.11816666666666666"/>
    <n v="7.6479999999999997"/>
    <n v="0"/>
    <n v="26"/>
    <s v="BASE DE DATOS"/>
    <m/>
  </r>
  <r>
    <s v="20"/>
    <x v="4"/>
    <s v="CMCHUN"/>
    <s v="31015993"/>
    <s v="31015993"/>
    <x v="4"/>
    <m/>
    <m/>
    <n v="2.2400000000000002"/>
    <n v="1.5"/>
    <m/>
    <m/>
    <n v="941.10699999999997"/>
    <m/>
    <m/>
    <m/>
    <m/>
    <n v="1.379"/>
    <x v="0"/>
    <s v="CMCHUN31015993HI"/>
    <s v="Compañía Minera Chungar S.A.C."/>
    <x v="96"/>
    <x v="96"/>
    <s v="C.H. San José"/>
    <x v="487"/>
    <x v="4"/>
    <x v="4"/>
    <x v="340"/>
    <x v="1"/>
    <s v="Instalado"/>
    <s v="Inoperativo"/>
    <s v="Autoproductor"/>
    <x v="2"/>
    <x v="0"/>
    <x v="0"/>
    <x v="0"/>
    <s v="Privado"/>
    <s v="PASCO"/>
    <s v="PASCO"/>
    <s v="PASCO"/>
    <s v="HUAYLLAY"/>
    <n v="0"/>
    <x v="7"/>
    <n v="0"/>
    <x v="0"/>
    <n v="0"/>
    <x v="0"/>
    <x v="0"/>
    <n v="941.10699999999997"/>
    <n v="0.94110699999999992"/>
    <m/>
    <n v="0.18666666666666668"/>
    <n v="0.125"/>
    <n v="7.6479999999999997"/>
    <n v="0"/>
    <n v="26"/>
    <s v="BASE DE DATOS"/>
    <m/>
  </r>
  <r>
    <s v="20"/>
    <x v="4"/>
    <s v="CMCHUN"/>
    <s v="33036293"/>
    <s v="33036293"/>
    <x v="4"/>
    <m/>
    <m/>
    <n v="0.17599999999999999"/>
    <n v="0"/>
    <m/>
    <m/>
    <n v="0"/>
    <m/>
    <m/>
    <m/>
    <m/>
    <n v="0"/>
    <x v="0"/>
    <s v="CMCHUN33036293HI"/>
    <s v="Compañía Minera Chungar S.A.C."/>
    <x v="96"/>
    <x v="96"/>
    <s v="C.H. Francois"/>
    <x v="488"/>
    <x v="4"/>
    <x v="4"/>
    <x v="340"/>
    <x v="1"/>
    <s v="Instalado"/>
    <s v="Inoperativo"/>
    <s v="Autoproductor"/>
    <x v="2"/>
    <x v="0"/>
    <x v="0"/>
    <x v="0"/>
    <s v="Privado"/>
    <s v="PASCO"/>
    <s v="PASCO"/>
    <s v="PASCO"/>
    <s v="HUAYLLAY"/>
    <n v="0"/>
    <x v="7"/>
    <n v="0"/>
    <x v="0"/>
    <n v="0"/>
    <x v="0"/>
    <x v="0"/>
    <n v="0"/>
    <n v="0"/>
    <m/>
    <n v="1.4666666666666666E-2"/>
    <n v="0"/>
    <n v="7.6479999999999997"/>
    <n v="0"/>
    <n v="26"/>
    <s v="BASE DE DATOS"/>
    <m/>
  </r>
  <r>
    <s v="20"/>
    <x v="4"/>
    <s v="CMCHUN"/>
    <s v="41007293"/>
    <s v="41007293"/>
    <x v="4"/>
    <m/>
    <m/>
    <n v="0.224"/>
    <n v="0.2"/>
    <m/>
    <m/>
    <n v="0"/>
    <m/>
    <m/>
    <m/>
    <m/>
    <n v="0"/>
    <x v="0"/>
    <s v="CMCHUN41007293HI"/>
    <s v="Compañía Minera Chungar S.A.C."/>
    <x v="96"/>
    <x v="96"/>
    <s v="C.H. Cacray"/>
    <x v="489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PACARAOS"/>
    <n v="0"/>
    <x v="7"/>
    <n v="0"/>
    <x v="0"/>
    <n v="0"/>
    <x v="0"/>
    <x v="0"/>
    <n v="0"/>
    <n v="0"/>
    <m/>
    <n v="1.8666666666666668E-2"/>
    <n v="1.6666666666666666E-2"/>
    <n v="7.6479999999999997"/>
    <n v="0"/>
    <n v="26"/>
    <s v="BASE DE DATOS"/>
    <m/>
  </r>
  <r>
    <s v="20"/>
    <x v="4"/>
    <s v="CMCHUN"/>
    <s v="41029994"/>
    <s v="41029994"/>
    <x v="4"/>
    <m/>
    <m/>
    <n v="0.496"/>
    <n v="0.496"/>
    <m/>
    <m/>
    <n v="0.51300000000000001"/>
    <m/>
    <m/>
    <m/>
    <m/>
    <n v="0.47799999999999998"/>
    <x v="0"/>
    <s v="CMCHUN41029994HI"/>
    <s v="Compañía Minera Chungar S.A.C."/>
    <x v="96"/>
    <x v="96"/>
    <s v="C.H. Yanahuin"/>
    <x v="490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PACARAOS"/>
    <n v="0"/>
    <x v="7"/>
    <n v="0"/>
    <x v="0"/>
    <n v="0"/>
    <x v="0"/>
    <x v="0"/>
    <n v="0.51300000000000001"/>
    <n v="5.13E-4"/>
    <m/>
    <n v="4.1333333333333333E-2"/>
    <n v="4.1333333333333333E-2"/>
    <n v="7.6479999999999997"/>
    <n v="0"/>
    <n v="26"/>
    <s v="BASE DE DATOS"/>
    <m/>
  </r>
  <r>
    <s v="20"/>
    <x v="4"/>
    <s v="CMCHUN"/>
    <s v="51017802"/>
    <s v="51017802"/>
    <x v="4"/>
    <m/>
    <m/>
    <n v="4.9000000000000004"/>
    <n v="4.9000000000000004"/>
    <m/>
    <m/>
    <n v="3474.5039999999999"/>
    <m/>
    <m/>
    <m/>
    <m/>
    <n v="4.9180000000000001"/>
    <x v="0"/>
    <s v="CMCHUN51017802HI"/>
    <s v="Compañía Minera Chungar S.A.C."/>
    <x v="96"/>
    <x v="96"/>
    <s v="C.H. Ba¤os IV"/>
    <x v="491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ATAVILLOS ALTO"/>
    <n v="0"/>
    <x v="7"/>
    <n v="0"/>
    <x v="0"/>
    <n v="0"/>
    <x v="0"/>
    <x v="0"/>
    <n v="3474.5039999999999"/>
    <n v="3.474504"/>
    <m/>
    <n v="0.40833333333333338"/>
    <n v="0.40833333333333338"/>
    <n v="7.6479999999999997"/>
    <n v="0"/>
    <n v="26"/>
    <s v="BASE DE DATOS"/>
    <m/>
  </r>
  <r>
    <s v="20"/>
    <x v="4"/>
    <s v="CMCHUN"/>
    <s v="51018102"/>
    <s v="51018102"/>
    <x v="4"/>
    <m/>
    <m/>
    <n v="0.97599999999999998"/>
    <n v="0.97599999999999998"/>
    <m/>
    <m/>
    <n v="702.72"/>
    <m/>
    <m/>
    <m/>
    <m/>
    <n v="0.98199999999999998"/>
    <x v="0"/>
    <s v="CMCHUN51018102HI"/>
    <s v="Compañía Minera Chungar S.A.C."/>
    <x v="96"/>
    <x v="96"/>
    <s v="C.H. Ba¤os III"/>
    <x v="492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ATAVILLOS ALTO"/>
    <n v="0"/>
    <x v="7"/>
    <n v="0"/>
    <x v="0"/>
    <n v="0"/>
    <x v="0"/>
    <x v="0"/>
    <n v="702.72"/>
    <n v="0.70272000000000001"/>
    <m/>
    <n v="8.1333333333333327E-2"/>
    <n v="8.1333333333333327E-2"/>
    <n v="7.6479999999999997"/>
    <n v="0"/>
    <n v="26"/>
    <s v="BASE DE DATOS"/>
    <m/>
  </r>
  <r>
    <s v="20"/>
    <x v="4"/>
    <s v="CMCHUN"/>
    <s v="51018402"/>
    <s v="51018402"/>
    <x v="4"/>
    <m/>
    <m/>
    <n v="0.94"/>
    <n v="0.85"/>
    <m/>
    <m/>
    <n v="526.80700000000002"/>
    <m/>
    <m/>
    <m/>
    <m/>
    <n v="0.82499999999999996"/>
    <x v="0"/>
    <s v="CMCHUN51018402HI"/>
    <s v="Compañía Minera Chungar S.A.C."/>
    <x v="96"/>
    <x v="96"/>
    <s v="C.H. Ba¤os II"/>
    <x v="493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ATAVILLOS ALTO"/>
    <n v="0"/>
    <x v="7"/>
    <n v="0"/>
    <x v="0"/>
    <n v="0"/>
    <x v="0"/>
    <x v="0"/>
    <n v="526.80700000000002"/>
    <n v="0.52680700000000003"/>
    <m/>
    <n v="7.8333333333333324E-2"/>
    <n v="7.0833333333333331E-2"/>
    <n v="7.6479999999999997"/>
    <n v="0"/>
    <n v="26"/>
    <s v="BASE DE DATOS"/>
    <m/>
  </r>
  <r>
    <s v="20"/>
    <x v="4"/>
    <s v="CMCHUN"/>
    <s v="51019703"/>
    <s v="51019703"/>
    <x v="4"/>
    <m/>
    <m/>
    <n v="1.2"/>
    <n v="0.86"/>
    <m/>
    <m/>
    <n v="605.84400000000005"/>
    <m/>
    <m/>
    <m/>
    <m/>
    <n v="0.83299999999999996"/>
    <x v="0"/>
    <s v="CMCHUN51019703HI"/>
    <s v="Compañía Minera Chungar S.A.C."/>
    <x v="96"/>
    <x v="96"/>
    <s v="C.H. Ba¤os I"/>
    <x v="494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ATAVILLOS ALTO"/>
    <n v="0"/>
    <x v="7"/>
    <n v="0"/>
    <x v="0"/>
    <n v="0"/>
    <x v="0"/>
    <x v="0"/>
    <n v="605.84400000000005"/>
    <n v="0.60584400000000005"/>
    <m/>
    <n v="9.9999999999999992E-2"/>
    <n v="7.166666666666667E-2"/>
    <n v="7.6479999999999997"/>
    <n v="0"/>
    <n v="26"/>
    <s v="BASE DE DATOS"/>
    <m/>
  </r>
  <r>
    <s v="20"/>
    <x v="4"/>
    <s v="VALENT"/>
    <s v="31049194"/>
    <s v="31049194"/>
    <x v="4"/>
    <m/>
    <m/>
    <n v="3.78"/>
    <n v="1.2649999999999999"/>
    <m/>
    <m/>
    <n v="959.85"/>
    <m/>
    <m/>
    <m/>
    <m/>
    <n v="1.6279999999999999"/>
    <x v="0"/>
    <s v="VALENT31049194HI"/>
    <s v="C¡a. Minera San Valentin S.A."/>
    <x v="155"/>
    <x v="155"/>
    <s v="C. H. Llapay"/>
    <x v="479"/>
    <x v="4"/>
    <x v="4"/>
    <x v="340"/>
    <x v="1"/>
    <s v="Instalado"/>
    <s v="Operativo"/>
    <s v="Autoproductor"/>
    <x v="2"/>
    <x v="0"/>
    <x v="0"/>
    <x v="0"/>
    <s v="Privado"/>
    <s v="LIMA"/>
    <s v="LIMA"/>
    <s v="YAUYOS"/>
    <s v="LARAOS"/>
    <n v="0"/>
    <x v="7"/>
    <n v="0"/>
    <x v="0"/>
    <n v="0"/>
    <x v="0"/>
    <x v="0"/>
    <n v="959.85"/>
    <n v="0.95984999999999998"/>
    <m/>
    <n v="0.315"/>
    <n v="0.12866666666666668"/>
    <n v="7.6479999999999997"/>
    <n v="0"/>
    <n v="30"/>
    <s v="BASE DE DATOS"/>
    <m/>
  </r>
  <r>
    <s v="20"/>
    <x v="4"/>
    <s v="SPCC"/>
    <s v="31024993"/>
    <s v="31024993"/>
    <x v="4"/>
    <m/>
    <m/>
    <n v="9"/>
    <n v="6.5039999999999996"/>
    <m/>
    <m/>
    <n v="2830.62"/>
    <m/>
    <m/>
    <m/>
    <m/>
    <n v="4.5940000000000003"/>
    <x v="0"/>
    <s v="SPCC31024993HI"/>
    <s v="Southern Per£ Cooper Corporation"/>
    <x v="91"/>
    <x v="91"/>
    <s v="C.H. Cuajone"/>
    <x v="480"/>
    <x v="4"/>
    <x v="4"/>
    <x v="340"/>
    <x v="1"/>
    <s v="Instalado"/>
    <s v="Operativo"/>
    <s v="Autoproductor"/>
    <x v="2"/>
    <x v="0"/>
    <x v="0"/>
    <x v="0"/>
    <s v="Privado"/>
    <s v="MOQUEGUA"/>
    <s v="MOQUEGUA"/>
    <s v="MARISCAL NIETO"/>
    <s v="TORATA"/>
    <n v="0"/>
    <x v="7"/>
    <n v="0"/>
    <x v="0"/>
    <n v="0"/>
    <x v="0"/>
    <x v="0"/>
    <n v="2830.62"/>
    <n v="2.8306199999999997"/>
    <m/>
    <n v="0.75"/>
    <n v="0.54199999999999993"/>
    <n v="7.6479999999999997"/>
    <n v="0"/>
    <n v="68"/>
    <s v="BASE DE DATOS"/>
    <m/>
  </r>
  <r>
    <s v="20"/>
    <x v="4"/>
    <s v="UNACEM"/>
    <s v="18170808"/>
    <s v="18170808"/>
    <x v="4"/>
    <m/>
    <m/>
    <n v="12.8"/>
    <n v="12.8"/>
    <m/>
    <m/>
    <n v="1698.826"/>
    <m/>
    <m/>
    <m/>
    <m/>
    <n v="10.119"/>
    <x v="0"/>
    <s v="UNACEM18170808HI"/>
    <s v="Uni¢n Andina de Cementos S.A.A."/>
    <x v="92"/>
    <x v="92"/>
    <s v="C.H. Carpapata III"/>
    <x v="483"/>
    <x v="4"/>
    <x v="4"/>
    <x v="340"/>
    <x v="1"/>
    <s v="Instalado"/>
    <s v="Operativo"/>
    <s v="Autoproductor"/>
    <x v="2"/>
    <x v="1"/>
    <x v="0"/>
    <x v="0"/>
    <s v="Privado"/>
    <s v="JUNIN"/>
    <s v="JUNIN"/>
    <s v="TARMA"/>
    <s v="PALCA"/>
    <n v="0"/>
    <x v="7"/>
    <n v="0"/>
    <x v="1"/>
    <s v="-"/>
    <x v="0"/>
    <x v="0"/>
    <n v="1698.826"/>
    <n v="1.6988259999999999"/>
    <m/>
    <n v="1.0666666666666667"/>
    <n v="1.0666666666666667"/>
    <n v="7.6479999999999997"/>
    <n v="0"/>
    <n v="72"/>
    <s v="BASE DE DATOS"/>
    <m/>
  </r>
  <r>
    <s v="20"/>
    <x v="4"/>
    <s v="UNACEM"/>
    <s v="33010193"/>
    <s v="33010193"/>
    <x v="4"/>
    <m/>
    <m/>
    <n v="6.3"/>
    <n v="6.3"/>
    <m/>
    <m/>
    <n v="0"/>
    <m/>
    <m/>
    <m/>
    <m/>
    <n v="0"/>
    <x v="0"/>
    <s v="UNACEM33010193HI"/>
    <s v="Uni¢n Andina de Cementos S.A.A."/>
    <x v="92"/>
    <x v="92"/>
    <s v="C.H. Carpapata II"/>
    <x v="482"/>
    <x v="4"/>
    <x v="4"/>
    <x v="340"/>
    <x v="1"/>
    <s v="Instalado"/>
    <s v="Operativo"/>
    <s v="Autoproductor"/>
    <x v="2"/>
    <x v="1"/>
    <x v="0"/>
    <x v="0"/>
    <s v="Privado"/>
    <s v="JUNIN"/>
    <s v="JUNIN"/>
    <s v="TARMA"/>
    <s v="PALCA"/>
    <n v="0"/>
    <x v="7"/>
    <n v="0"/>
    <x v="0"/>
    <n v="0"/>
    <x v="0"/>
    <x v="0"/>
    <n v="0"/>
    <n v="0"/>
    <m/>
    <n v="0.52500000000000002"/>
    <n v="0.52500000000000002"/>
    <n v="7.6479999999999997"/>
    <n v="0"/>
    <n v="72"/>
    <s v="BASE DE DATOS"/>
    <m/>
  </r>
  <r>
    <s v="20"/>
    <x v="4"/>
    <s v="UNACEM"/>
    <s v="33010393"/>
    <s v="33010393"/>
    <x v="4"/>
    <m/>
    <m/>
    <n v="5.6"/>
    <n v="5.6"/>
    <m/>
    <m/>
    <n v="2294.3510000000001"/>
    <m/>
    <m/>
    <m/>
    <m/>
    <n v="5.8940000000000001"/>
    <x v="0"/>
    <s v="UNACEM33010393HI"/>
    <s v="Uni¢n Andina de Cementos S.A.A."/>
    <x v="92"/>
    <x v="92"/>
    <s v="C.H. Carpapata I"/>
    <x v="481"/>
    <x v="4"/>
    <x v="4"/>
    <x v="340"/>
    <x v="1"/>
    <s v="Instalado"/>
    <s v="Operativo"/>
    <s v="Autoproductor"/>
    <x v="2"/>
    <x v="1"/>
    <x v="0"/>
    <x v="0"/>
    <s v="Privado"/>
    <s v="JUNIN"/>
    <s v="JUNIN"/>
    <s v="TARMA"/>
    <s v="PALCA"/>
    <n v="0"/>
    <x v="7"/>
    <n v="0"/>
    <x v="0"/>
    <n v="0"/>
    <x v="0"/>
    <x v="0"/>
    <n v="2294.3510000000001"/>
    <n v="2.2943510000000003"/>
    <m/>
    <n v="0.46666666666666662"/>
    <n v="0.46666666666666662"/>
    <n v="7.6479999999999997"/>
    <n v="0"/>
    <n v="72"/>
    <s v="BASE DE DATOS"/>
    <m/>
  </r>
  <r>
    <s v="20"/>
    <x v="3"/>
    <s v="COHORI"/>
    <s v="18182809"/>
    <s v="18182809"/>
    <x v="4"/>
    <m/>
    <m/>
    <n v="12.6"/>
    <n v="11.98"/>
    <m/>
    <m/>
    <n v="6972.79"/>
    <m/>
    <m/>
    <m/>
    <m/>
    <n v="11.29"/>
    <x v="0"/>
    <s v="COHORI18182809HI"/>
    <s v="Consorcio Minero Horizonte S.A"/>
    <x v="97"/>
    <x v="97"/>
    <s v="C.H. Pías 1"/>
    <x v="495"/>
    <x v="4"/>
    <x v="4"/>
    <x v="340"/>
    <x v="1"/>
    <s v="Instalado"/>
    <s v="Operativo"/>
    <s v="Autoproductor"/>
    <x v="2"/>
    <x v="1"/>
    <x v="0"/>
    <x v="0"/>
    <s v="Privado"/>
    <s v="LA LIBERTAD"/>
    <s v="LA LIBERTAD"/>
    <s v="PATAZ"/>
    <s v="PÍAS"/>
    <n v="0"/>
    <x v="7"/>
    <n v="0"/>
    <x v="1"/>
    <s v="-"/>
    <x v="0"/>
    <x v="0"/>
    <n v="6972.79"/>
    <n v="6.9727899999999998"/>
    <m/>
    <n v="1.05"/>
    <n v="0.99833333333333341"/>
    <n v="7.6479999999999997"/>
    <n v="0"/>
    <n v="32"/>
    <s v="BASE DE DATOS"/>
    <m/>
  </r>
  <r>
    <s v="20"/>
    <x v="4"/>
    <s v="COHORI"/>
    <s v="18182809"/>
    <s v="18182809"/>
    <x v="4"/>
    <m/>
    <m/>
    <n v="12.6"/>
    <n v="11.98"/>
    <m/>
    <m/>
    <n v="5619.84"/>
    <m/>
    <m/>
    <m/>
    <m/>
    <n v="11.2"/>
    <x v="0"/>
    <s v="COHORI18182809HI"/>
    <s v="Consorcio Minero Horizonte S.A"/>
    <x v="97"/>
    <x v="97"/>
    <s v="C.H. Pías 1"/>
    <x v="495"/>
    <x v="4"/>
    <x v="4"/>
    <x v="340"/>
    <x v="1"/>
    <s v="Instalado"/>
    <s v="Operativo"/>
    <s v="Autoproductor"/>
    <x v="2"/>
    <x v="1"/>
    <x v="0"/>
    <x v="0"/>
    <s v="Privado"/>
    <s v="LA LIBERTAD"/>
    <s v="LA LIBERTAD"/>
    <s v="PATAZ"/>
    <s v="PÍAS"/>
    <n v="0"/>
    <x v="7"/>
    <n v="0"/>
    <x v="1"/>
    <s v="-"/>
    <x v="0"/>
    <x v="0"/>
    <n v="5619.84"/>
    <n v="5.6198399999999999"/>
    <m/>
    <n v="1.05"/>
    <n v="0.99833333333333341"/>
    <n v="7.6479999999999997"/>
    <n v="0"/>
    <n v="32"/>
    <s v="BASE DE DATOS"/>
    <m/>
  </r>
  <r>
    <s v="20"/>
    <x v="5"/>
    <s v="CMCHUN"/>
    <s v="00022010"/>
    <s v="00022010"/>
    <x v="4"/>
    <m/>
    <m/>
    <n v="9.18"/>
    <n v="9.18"/>
    <m/>
    <m/>
    <n v="5789.9210000000003"/>
    <m/>
    <m/>
    <m/>
    <m/>
    <n v="9.2070000000000007"/>
    <x v="0"/>
    <s v="CMCHUN00022010HI"/>
    <s v="Compañía Minera Chungar S.A.C."/>
    <x v="96"/>
    <x v="96"/>
    <s v="C.H. Ba¤os V"/>
    <x v="484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ATAVILLOS ALTO"/>
    <n v="0"/>
    <x v="7"/>
    <n v="0"/>
    <x v="0"/>
    <n v="0"/>
    <x v="0"/>
    <x v="0"/>
    <n v="5789.9210000000003"/>
    <n v="5.7899210000000005"/>
    <m/>
    <n v="0.76500000000000001"/>
    <n v="0.76500000000000001"/>
    <n v="7.6479999999999997"/>
    <n v="0"/>
    <n v="26"/>
    <s v="BASE DE DATOS"/>
    <m/>
  </r>
  <r>
    <s v="20"/>
    <x v="5"/>
    <s v="CMCHUN"/>
    <s v="31007493"/>
    <s v="31007493"/>
    <x v="4"/>
    <m/>
    <m/>
    <n v="1.1000000000000001"/>
    <n v="1.1000000000000001"/>
    <m/>
    <m/>
    <n v="344.34399999999999"/>
    <m/>
    <m/>
    <m/>
    <m/>
    <n v="0.73599999999999999"/>
    <x v="0"/>
    <s v="CMCHUN31007493HI"/>
    <s v="Compañía Minera Chungar S.A.C."/>
    <x v="96"/>
    <x v="96"/>
    <s v="C.H. Shagua"/>
    <x v="485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STA CRUZ DE ANDAMARCA"/>
    <n v="0"/>
    <x v="7"/>
    <n v="0"/>
    <x v="0"/>
    <n v="0"/>
    <x v="0"/>
    <x v="0"/>
    <n v="344.34399999999999"/>
    <n v="0.34434399999999998"/>
    <m/>
    <n v="9.1666666666666674E-2"/>
    <n v="9.1666666666666674E-2"/>
    <n v="7.6479999999999997"/>
    <n v="0"/>
    <n v="26"/>
    <s v="BASE DE DATOS"/>
    <m/>
  </r>
  <r>
    <s v="20"/>
    <x v="5"/>
    <s v="CMCHUN"/>
    <s v="31007593"/>
    <s v="31007593"/>
    <x v="4"/>
    <m/>
    <m/>
    <n v="1.952"/>
    <n v="1.4179999999999999"/>
    <m/>
    <m/>
    <n v="439.54399999999998"/>
    <m/>
    <m/>
    <m/>
    <m/>
    <n v="0.98399999999999999"/>
    <x v="0"/>
    <s v="CMCHUN31007593HI"/>
    <s v="Compañía Minera Chungar S.A.C."/>
    <x v="96"/>
    <x v="96"/>
    <s v="C.H. Huanchay"/>
    <x v="486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PACARAOS"/>
    <n v="0"/>
    <x v="7"/>
    <n v="0"/>
    <x v="0"/>
    <n v="0"/>
    <x v="0"/>
    <x v="0"/>
    <n v="439.54399999999998"/>
    <n v="0.43954399999999999"/>
    <m/>
    <n v="0.16266666666666665"/>
    <n v="0.11816666666666666"/>
    <n v="7.6479999999999997"/>
    <n v="0"/>
    <n v="26"/>
    <s v="BASE DE DATOS"/>
    <m/>
  </r>
  <r>
    <s v="20"/>
    <x v="5"/>
    <s v="CMCHUN"/>
    <s v="31015993"/>
    <s v="31015993"/>
    <x v="4"/>
    <m/>
    <m/>
    <n v="2.2400000000000002"/>
    <n v="1.5"/>
    <m/>
    <m/>
    <n v="742.77200000000005"/>
    <m/>
    <m/>
    <m/>
    <m/>
    <n v="1.379"/>
    <x v="0"/>
    <s v="CMCHUN31015993HI"/>
    <s v="Compañía Minera Chungar S.A.C."/>
    <x v="96"/>
    <x v="96"/>
    <s v="C.H. San José"/>
    <x v="487"/>
    <x v="4"/>
    <x v="4"/>
    <x v="340"/>
    <x v="1"/>
    <s v="Instalado"/>
    <s v="Inoperativo"/>
    <s v="Autoproductor"/>
    <x v="2"/>
    <x v="0"/>
    <x v="0"/>
    <x v="0"/>
    <s v="Privado"/>
    <s v="PASCO"/>
    <s v="PASCO"/>
    <s v="PASCO"/>
    <s v="HUAYLLAY"/>
    <n v="0"/>
    <x v="7"/>
    <n v="0"/>
    <x v="0"/>
    <n v="0"/>
    <x v="0"/>
    <x v="0"/>
    <n v="742.77200000000005"/>
    <n v="0.7427720000000001"/>
    <m/>
    <n v="0.18666666666666668"/>
    <n v="0.125"/>
    <n v="7.6479999999999997"/>
    <n v="0"/>
    <n v="26"/>
    <s v="BASE DE DATOS"/>
    <m/>
  </r>
  <r>
    <s v="20"/>
    <x v="5"/>
    <s v="CMCHUN"/>
    <s v="33036293"/>
    <s v="33036293"/>
    <x v="4"/>
    <m/>
    <m/>
    <n v="0.17599999999999999"/>
    <n v="0"/>
    <m/>
    <m/>
    <n v="0"/>
    <m/>
    <m/>
    <m/>
    <m/>
    <n v="0"/>
    <x v="0"/>
    <s v="CMCHUN33036293HI"/>
    <s v="Compañía Minera Chungar S.A.C."/>
    <x v="96"/>
    <x v="96"/>
    <s v="C.H. Francois"/>
    <x v="488"/>
    <x v="4"/>
    <x v="4"/>
    <x v="340"/>
    <x v="1"/>
    <s v="Instalado"/>
    <s v="Inoperativo"/>
    <s v="Autoproductor"/>
    <x v="2"/>
    <x v="0"/>
    <x v="0"/>
    <x v="0"/>
    <s v="Privado"/>
    <s v="PASCO"/>
    <s v="PASCO"/>
    <s v="PASCO"/>
    <s v="HUAYLLAY"/>
    <n v="0"/>
    <x v="7"/>
    <n v="0"/>
    <x v="0"/>
    <n v="0"/>
    <x v="0"/>
    <x v="0"/>
    <n v="0"/>
    <n v="0"/>
    <m/>
    <n v="1.4666666666666666E-2"/>
    <n v="0"/>
    <n v="7.6479999999999997"/>
    <n v="0"/>
    <n v="26"/>
    <s v="BASE DE DATOS"/>
    <m/>
  </r>
  <r>
    <s v="20"/>
    <x v="5"/>
    <s v="CMCHUN"/>
    <s v="41007293"/>
    <s v="41007293"/>
    <x v="4"/>
    <m/>
    <m/>
    <n v="0.224"/>
    <n v="0.2"/>
    <m/>
    <m/>
    <n v="0"/>
    <m/>
    <m/>
    <m/>
    <m/>
    <n v="0"/>
    <x v="0"/>
    <s v="CMCHUN41007293HI"/>
    <s v="Compañía Minera Chungar S.A.C."/>
    <x v="96"/>
    <x v="96"/>
    <s v="C.H. Cacray"/>
    <x v="489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PACARAOS"/>
    <n v="0"/>
    <x v="7"/>
    <n v="0"/>
    <x v="0"/>
    <n v="0"/>
    <x v="0"/>
    <x v="0"/>
    <n v="0"/>
    <n v="0"/>
    <m/>
    <n v="1.8666666666666668E-2"/>
    <n v="1.6666666666666666E-2"/>
    <n v="7.6479999999999997"/>
    <n v="0"/>
    <n v="26"/>
    <s v="BASE DE DATOS"/>
    <m/>
  </r>
  <r>
    <s v="20"/>
    <x v="5"/>
    <s v="CMCHUN"/>
    <s v="41029994"/>
    <s v="41029994"/>
    <x v="4"/>
    <m/>
    <m/>
    <n v="0.496"/>
    <n v="0.496"/>
    <m/>
    <m/>
    <n v="0"/>
    <m/>
    <m/>
    <m/>
    <m/>
    <n v="0"/>
    <x v="0"/>
    <s v="CMCHUN41029994HI"/>
    <s v="Compañía Minera Chungar S.A.C."/>
    <x v="96"/>
    <x v="96"/>
    <s v="C.H. Yanahuin"/>
    <x v="490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PACARAOS"/>
    <n v="0"/>
    <x v="7"/>
    <n v="0"/>
    <x v="0"/>
    <n v="0"/>
    <x v="0"/>
    <x v="0"/>
    <n v="0"/>
    <n v="0"/>
    <m/>
    <n v="4.1333333333333333E-2"/>
    <n v="4.1333333333333333E-2"/>
    <n v="7.6479999999999997"/>
    <n v="0"/>
    <n v="26"/>
    <s v="BASE DE DATOS"/>
    <m/>
  </r>
  <r>
    <s v="20"/>
    <x v="5"/>
    <s v="CMCHUN"/>
    <s v="51017802"/>
    <s v="51017802"/>
    <x v="4"/>
    <m/>
    <m/>
    <n v="4.9000000000000004"/>
    <n v="4.9000000000000004"/>
    <m/>
    <m/>
    <n v="2709.7959999999998"/>
    <m/>
    <m/>
    <m/>
    <m/>
    <n v="4.5430000000000001"/>
    <x v="0"/>
    <s v="CMCHUN51017802HI"/>
    <s v="Compañía Minera Chungar S.A.C."/>
    <x v="96"/>
    <x v="96"/>
    <s v="C.H. Ba¤os IV"/>
    <x v="491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ATAVILLOS ALTO"/>
    <n v="0"/>
    <x v="7"/>
    <n v="0"/>
    <x v="0"/>
    <n v="0"/>
    <x v="0"/>
    <x v="0"/>
    <n v="2709.7959999999998"/>
    <n v="2.7097959999999999"/>
    <m/>
    <n v="0.40833333333333338"/>
    <n v="0.40833333333333338"/>
    <n v="7.6479999999999997"/>
    <n v="0"/>
    <n v="26"/>
    <s v="BASE DE DATOS"/>
    <m/>
  </r>
  <r>
    <s v="20"/>
    <x v="5"/>
    <s v="CMCHUN"/>
    <s v="51018102"/>
    <s v="51018102"/>
    <x v="4"/>
    <m/>
    <m/>
    <n v="0.97599999999999998"/>
    <n v="0.97599999999999998"/>
    <m/>
    <m/>
    <n v="634.83000000000004"/>
    <m/>
    <m/>
    <m/>
    <m/>
    <n v="0.98099999999999998"/>
    <x v="0"/>
    <s v="CMCHUN51018102HI"/>
    <s v="Compañía Minera Chungar S.A.C."/>
    <x v="96"/>
    <x v="96"/>
    <s v="C.H. Ba¤os III"/>
    <x v="492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ATAVILLOS ALTO"/>
    <n v="0"/>
    <x v="7"/>
    <n v="0"/>
    <x v="0"/>
    <n v="0"/>
    <x v="0"/>
    <x v="0"/>
    <n v="634.83000000000004"/>
    <n v="0.63483000000000001"/>
    <m/>
    <n v="8.1333333333333327E-2"/>
    <n v="8.1333333333333327E-2"/>
    <n v="7.6479999999999997"/>
    <n v="0"/>
    <n v="26"/>
    <s v="BASE DE DATOS"/>
    <m/>
  </r>
  <r>
    <s v="20"/>
    <x v="5"/>
    <s v="CMCHUN"/>
    <s v="51018402"/>
    <s v="51018402"/>
    <x v="4"/>
    <m/>
    <m/>
    <n v="0.94"/>
    <n v="0.85"/>
    <m/>
    <m/>
    <n v="547.56399999999996"/>
    <m/>
    <m/>
    <m/>
    <m/>
    <n v="0.82799999999999996"/>
    <x v="0"/>
    <s v="CMCHUN51018402HI"/>
    <s v="Compañía Minera Chungar S.A.C."/>
    <x v="96"/>
    <x v="96"/>
    <s v="C.H. Ba¤os II"/>
    <x v="493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ATAVILLOS ALTO"/>
    <n v="0"/>
    <x v="7"/>
    <n v="0"/>
    <x v="0"/>
    <n v="0"/>
    <x v="0"/>
    <x v="0"/>
    <n v="547.56399999999996"/>
    <n v="0.54756399999999994"/>
    <m/>
    <n v="7.8333333333333324E-2"/>
    <n v="7.0833333333333331E-2"/>
    <n v="7.6479999999999997"/>
    <n v="0"/>
    <n v="26"/>
    <s v="BASE DE DATOS"/>
    <m/>
  </r>
  <r>
    <s v="20"/>
    <x v="5"/>
    <s v="CMCHUN"/>
    <s v="51019703"/>
    <s v="51019703"/>
    <x v="4"/>
    <m/>
    <m/>
    <n v="1.2"/>
    <n v="0.86"/>
    <m/>
    <m/>
    <n v="555.54399999999998"/>
    <m/>
    <m/>
    <m/>
    <m/>
    <n v="0.90700000000000003"/>
    <x v="0"/>
    <s v="CMCHUN51019703HI"/>
    <s v="Compañía Minera Chungar S.A.C."/>
    <x v="96"/>
    <x v="96"/>
    <s v="C.H. Ba¤os I"/>
    <x v="494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ATAVILLOS ALTO"/>
    <n v="0"/>
    <x v="7"/>
    <n v="0"/>
    <x v="0"/>
    <n v="0"/>
    <x v="0"/>
    <x v="0"/>
    <n v="555.54399999999998"/>
    <n v="0.55554400000000004"/>
    <m/>
    <n v="9.9999999999999992E-2"/>
    <n v="7.166666666666667E-2"/>
    <n v="7.6479999999999997"/>
    <n v="0"/>
    <n v="26"/>
    <s v="BASE DE DATOS"/>
    <m/>
  </r>
  <r>
    <s v="20"/>
    <x v="5"/>
    <s v="COHORI"/>
    <s v="18182809"/>
    <s v="18182809"/>
    <x v="4"/>
    <m/>
    <m/>
    <n v="12.6"/>
    <n v="11.98"/>
    <m/>
    <m/>
    <n v="5509.6360000000004"/>
    <m/>
    <m/>
    <m/>
    <m/>
    <n v="0"/>
    <x v="0"/>
    <s v="COHORI18182809HI"/>
    <s v="Consorcio Minero Horizonte S.A"/>
    <x v="97"/>
    <x v="97"/>
    <s v="C.H. Pías 1"/>
    <x v="495"/>
    <x v="4"/>
    <x v="4"/>
    <x v="340"/>
    <x v="1"/>
    <s v="Instalado"/>
    <s v="Operativo"/>
    <s v="Autoproductor"/>
    <x v="2"/>
    <x v="1"/>
    <x v="0"/>
    <x v="0"/>
    <s v="Privado"/>
    <s v="LA LIBERTAD"/>
    <s v="LA LIBERTAD"/>
    <s v="PATAZ"/>
    <s v="PÍAS"/>
    <n v="0"/>
    <x v="7"/>
    <n v="0"/>
    <x v="1"/>
    <s v="-"/>
    <x v="0"/>
    <x v="0"/>
    <n v="5509.6360000000004"/>
    <n v="5.5096360000000004"/>
    <m/>
    <n v="1.05"/>
    <n v="0.99833333333333341"/>
    <n v="7.6479999999999997"/>
    <n v="0"/>
    <n v="32"/>
    <s v="BASE DE DATOS"/>
    <m/>
  </r>
  <r>
    <s v="20"/>
    <x v="1"/>
    <s v="PACHAP"/>
    <s v="31146606"/>
    <s v="31146606"/>
    <x v="4"/>
    <m/>
    <m/>
    <n v="1.6"/>
    <n v="0.35"/>
    <m/>
    <m/>
    <n v="42.677"/>
    <m/>
    <m/>
    <m/>
    <m/>
    <n v="61.34"/>
    <x v="0"/>
    <s v="PACHAP31146606HI"/>
    <s v="ICM PACHAPAQUI S.A.C."/>
    <x v="156"/>
    <x v="156"/>
    <s v="C.H. San Martín de Porres"/>
    <x v="496"/>
    <x v="4"/>
    <x v="4"/>
    <x v="340"/>
    <x v="1"/>
    <s v="Instalado"/>
    <s v="Operativo"/>
    <s v="Autoproductor"/>
    <x v="2"/>
    <x v="0"/>
    <x v="0"/>
    <x v="0"/>
    <s v="Privado"/>
    <s v="ANCASH"/>
    <s v="ANCASH"/>
    <s v="BOLOGNESI"/>
    <s v="AQUIA"/>
    <n v="0"/>
    <x v="7"/>
    <n v="0"/>
    <x v="0"/>
    <n v="0"/>
    <x v="0"/>
    <x v="0"/>
    <n v="42.677"/>
    <n v="4.2677E-2"/>
    <m/>
    <n v="0.13333333333333333"/>
    <n v="2.9166666666666664E-2"/>
    <n v="7.6479999999999997"/>
    <n v="0"/>
    <n v="38"/>
    <s v="BASE DE DATOS"/>
    <m/>
  </r>
  <r>
    <s v="20"/>
    <x v="1"/>
    <s v="PACHAP"/>
    <s v="31146706"/>
    <s v="31146706"/>
    <x v="4"/>
    <m/>
    <m/>
    <n v="0.94"/>
    <n v="0.35"/>
    <m/>
    <m/>
    <n v="66.046999999999997"/>
    <m/>
    <m/>
    <m/>
    <m/>
    <n v="94.72"/>
    <x v="0"/>
    <s v="PACHAP31146706HI"/>
    <s v="ICM PACHAPAQUI S.A.C."/>
    <x v="156"/>
    <x v="156"/>
    <s v="C.H. San Judas Tadeo"/>
    <x v="497"/>
    <x v="4"/>
    <x v="4"/>
    <x v="340"/>
    <x v="1"/>
    <s v="Instalado"/>
    <s v="Operativo"/>
    <s v="Autoproductor"/>
    <x v="2"/>
    <x v="0"/>
    <x v="0"/>
    <x v="0"/>
    <s v="Privado"/>
    <s v="ANCASH"/>
    <s v="ANCASH"/>
    <s v="BOLOGNESI"/>
    <s v="AQUIA"/>
    <n v="0"/>
    <x v="7"/>
    <n v="0"/>
    <x v="0"/>
    <n v="0"/>
    <x v="0"/>
    <x v="0"/>
    <n v="66.046999999999997"/>
    <n v="6.6046999999999995E-2"/>
    <m/>
    <n v="7.8333333333333324E-2"/>
    <n v="2.9166666666666664E-2"/>
    <n v="7.6479999999999997"/>
    <n v="0"/>
    <n v="38"/>
    <s v="BASE DE DATOS"/>
    <m/>
  </r>
  <r>
    <s v="20"/>
    <x v="2"/>
    <s v="PACHAP"/>
    <s v="31146606"/>
    <s v="31146606"/>
    <x v="4"/>
    <m/>
    <m/>
    <n v="1.6"/>
    <n v="0.35"/>
    <m/>
    <m/>
    <n v="45.043999999999997"/>
    <m/>
    <m/>
    <m/>
    <m/>
    <n v="60.64"/>
    <x v="0"/>
    <s v="PACHAP31146606HI"/>
    <s v="ICM PACHAPAQUI S.A.C."/>
    <x v="156"/>
    <x v="156"/>
    <s v="C.H. San Martín de Porres"/>
    <x v="496"/>
    <x v="4"/>
    <x v="4"/>
    <x v="340"/>
    <x v="1"/>
    <s v="Instalado"/>
    <s v="Operativo"/>
    <s v="Autoproductor"/>
    <x v="2"/>
    <x v="0"/>
    <x v="0"/>
    <x v="0"/>
    <s v="Privado"/>
    <s v="ANCASH"/>
    <s v="ANCASH"/>
    <s v="BOLOGNESI"/>
    <s v="AQUIA"/>
    <n v="0"/>
    <x v="7"/>
    <n v="0"/>
    <x v="0"/>
    <n v="0"/>
    <x v="0"/>
    <x v="0"/>
    <n v="45.043999999999997"/>
    <n v="4.5043999999999994E-2"/>
    <m/>
    <n v="0.13333333333333333"/>
    <n v="2.9166666666666664E-2"/>
    <n v="7.6479999999999997"/>
    <n v="0"/>
    <n v="38"/>
    <s v="BASE DE DATOS"/>
    <m/>
  </r>
  <r>
    <s v="20"/>
    <x v="2"/>
    <s v="PACHAP"/>
    <s v="31146706"/>
    <s v="31146706"/>
    <x v="4"/>
    <m/>
    <m/>
    <n v="0.94"/>
    <n v="0.35"/>
    <m/>
    <m/>
    <n v="75.266000000000005"/>
    <m/>
    <m/>
    <m/>
    <m/>
    <n v="101.12"/>
    <x v="0"/>
    <s v="PACHAP31146706HI"/>
    <s v="ICM PACHAPAQUI S.A.C."/>
    <x v="156"/>
    <x v="156"/>
    <s v="C.H. San Judas Tadeo"/>
    <x v="497"/>
    <x v="4"/>
    <x v="4"/>
    <x v="340"/>
    <x v="1"/>
    <s v="Instalado"/>
    <s v="Operativo"/>
    <s v="Autoproductor"/>
    <x v="2"/>
    <x v="0"/>
    <x v="0"/>
    <x v="0"/>
    <s v="Privado"/>
    <s v="ANCASH"/>
    <s v="ANCASH"/>
    <s v="BOLOGNESI"/>
    <s v="AQUIA"/>
    <n v="0"/>
    <x v="7"/>
    <n v="0"/>
    <x v="0"/>
    <n v="0"/>
    <x v="0"/>
    <x v="0"/>
    <n v="75.266000000000005"/>
    <n v="7.5266E-2"/>
    <m/>
    <n v="7.8333333333333324E-2"/>
    <n v="2.9166666666666664E-2"/>
    <n v="7.6479999999999997"/>
    <n v="0"/>
    <n v="38"/>
    <s v="BASE DE DATOS"/>
    <m/>
  </r>
  <r>
    <s v="20"/>
    <x v="3"/>
    <s v="PACHAP"/>
    <s v="31146606"/>
    <s v="31146606"/>
    <x v="4"/>
    <m/>
    <m/>
    <n v="1.6"/>
    <n v="0.35"/>
    <m/>
    <m/>
    <n v="41.575000000000003"/>
    <m/>
    <m/>
    <m/>
    <m/>
    <n v="57.74"/>
    <x v="0"/>
    <s v="PACHAP31146606HI"/>
    <s v="ICM PACHAPAQUI S.A.C."/>
    <x v="156"/>
    <x v="156"/>
    <s v="C.H. San Martín de Porres"/>
    <x v="496"/>
    <x v="4"/>
    <x v="4"/>
    <x v="340"/>
    <x v="1"/>
    <s v="Instalado"/>
    <s v="Operativo"/>
    <s v="Autoproductor"/>
    <x v="2"/>
    <x v="0"/>
    <x v="0"/>
    <x v="0"/>
    <s v="Privado"/>
    <s v="ANCASH"/>
    <s v="ANCASH"/>
    <s v="BOLOGNESI"/>
    <s v="AQUIA"/>
    <n v="0"/>
    <x v="7"/>
    <n v="0"/>
    <x v="0"/>
    <n v="0"/>
    <x v="0"/>
    <x v="0"/>
    <n v="41.575000000000003"/>
    <n v="4.1575000000000001E-2"/>
    <m/>
    <n v="0.13333333333333333"/>
    <n v="2.9166666666666664E-2"/>
    <n v="7.6479999999999997"/>
    <n v="0"/>
    <n v="38"/>
    <s v="BASE DE DATOS"/>
    <m/>
  </r>
  <r>
    <s v="20"/>
    <x v="3"/>
    <s v="PACHAP"/>
    <s v="31146706"/>
    <s v="31146706"/>
    <x v="4"/>
    <m/>
    <m/>
    <n v="0.94"/>
    <n v="0.35"/>
    <m/>
    <m/>
    <n v="67.218999999999994"/>
    <m/>
    <m/>
    <m/>
    <m/>
    <n v="93.35"/>
    <x v="0"/>
    <s v="PACHAP31146706HI"/>
    <s v="ICM PACHAPAQUI S.A.C."/>
    <x v="156"/>
    <x v="156"/>
    <s v="C.H. San Judas Tadeo"/>
    <x v="497"/>
    <x v="4"/>
    <x v="4"/>
    <x v="340"/>
    <x v="1"/>
    <s v="Instalado"/>
    <s v="Operativo"/>
    <s v="Autoproductor"/>
    <x v="2"/>
    <x v="0"/>
    <x v="0"/>
    <x v="0"/>
    <s v="Privado"/>
    <s v="ANCASH"/>
    <s v="ANCASH"/>
    <s v="BOLOGNESI"/>
    <s v="AQUIA"/>
    <n v="0"/>
    <x v="7"/>
    <n v="0"/>
    <x v="0"/>
    <n v="0"/>
    <x v="0"/>
    <x v="0"/>
    <n v="67.218999999999994"/>
    <n v="6.7219000000000001E-2"/>
    <m/>
    <n v="7.8333333333333324E-2"/>
    <n v="2.9166666666666664E-2"/>
    <n v="7.6479999999999997"/>
    <n v="0"/>
    <n v="38"/>
    <s v="BASE DE DATOS"/>
    <m/>
  </r>
  <r>
    <s v="20"/>
    <x v="4"/>
    <s v="PACHAP"/>
    <s v="31146606"/>
    <s v="31146606"/>
    <x v="4"/>
    <m/>
    <m/>
    <n v="1.6"/>
    <n v="0.35"/>
    <m/>
    <m/>
    <n v="42.627000000000002"/>
    <m/>
    <m/>
    <m/>
    <m/>
    <n v="57.29"/>
    <x v="0"/>
    <s v="PACHAP31146606HI"/>
    <s v="ICM PACHAPAQUI S.A.C."/>
    <x v="156"/>
    <x v="156"/>
    <s v="C.H. San Martín de Porres"/>
    <x v="496"/>
    <x v="4"/>
    <x v="4"/>
    <x v="340"/>
    <x v="1"/>
    <s v="Instalado"/>
    <s v="Operativo"/>
    <s v="Autoproductor"/>
    <x v="2"/>
    <x v="0"/>
    <x v="0"/>
    <x v="0"/>
    <s v="Privado"/>
    <s v="ANCASH"/>
    <s v="ANCASH"/>
    <s v="BOLOGNESI"/>
    <s v="AQUIA"/>
    <n v="0"/>
    <x v="7"/>
    <n v="0"/>
    <x v="0"/>
    <n v="0"/>
    <x v="0"/>
    <x v="0"/>
    <n v="42.627000000000002"/>
    <n v="4.2627000000000005E-2"/>
    <m/>
    <n v="0.13333333333333333"/>
    <n v="2.9166666666666664E-2"/>
    <n v="7.6479999999999997"/>
    <n v="0"/>
    <n v="38"/>
    <s v="BASE DE DATOS"/>
    <m/>
  </r>
  <r>
    <s v="20"/>
    <x v="4"/>
    <s v="PACHAP"/>
    <s v="31146706"/>
    <s v="31146706"/>
    <x v="4"/>
    <m/>
    <m/>
    <n v="0.94"/>
    <n v="0.35"/>
    <m/>
    <m/>
    <n v="68.3"/>
    <m/>
    <m/>
    <m/>
    <m/>
    <n v="91.801000000000002"/>
    <x v="0"/>
    <s v="PACHAP31146706HI"/>
    <s v="ICM PACHAPAQUI S.A.C."/>
    <x v="156"/>
    <x v="156"/>
    <s v="C.H. San Judas Tadeo"/>
    <x v="497"/>
    <x v="4"/>
    <x v="4"/>
    <x v="340"/>
    <x v="1"/>
    <s v="Instalado"/>
    <s v="Operativo"/>
    <s v="Autoproductor"/>
    <x v="2"/>
    <x v="0"/>
    <x v="0"/>
    <x v="0"/>
    <s v="Privado"/>
    <s v="ANCASH"/>
    <s v="ANCASH"/>
    <s v="BOLOGNESI"/>
    <s v="AQUIA"/>
    <n v="0"/>
    <x v="7"/>
    <n v="0"/>
    <x v="0"/>
    <n v="0"/>
    <x v="0"/>
    <x v="0"/>
    <n v="68.3"/>
    <n v="6.83E-2"/>
    <m/>
    <n v="7.8333333333333324E-2"/>
    <n v="2.9166666666666664E-2"/>
    <n v="7.6479999999999997"/>
    <n v="0"/>
    <n v="38"/>
    <s v="BASE DE DATOS"/>
    <m/>
  </r>
  <r>
    <s v="20"/>
    <x v="5"/>
    <s v="PACHAP"/>
    <s v="31146606"/>
    <s v="31146606"/>
    <x v="4"/>
    <m/>
    <m/>
    <n v="1.6"/>
    <n v="0.35"/>
    <m/>
    <m/>
    <n v="39.174999999999997"/>
    <m/>
    <m/>
    <m/>
    <m/>
    <n v="54.26"/>
    <x v="0"/>
    <s v="PACHAP31146606HI"/>
    <s v="ICM PACHAPAQUI S.A.C."/>
    <x v="156"/>
    <x v="156"/>
    <s v="C.H. San Martín de Porres"/>
    <x v="496"/>
    <x v="4"/>
    <x v="4"/>
    <x v="340"/>
    <x v="1"/>
    <s v="Instalado"/>
    <s v="Operativo"/>
    <s v="Autoproductor"/>
    <x v="2"/>
    <x v="0"/>
    <x v="0"/>
    <x v="0"/>
    <s v="Privado"/>
    <s v="ANCASH"/>
    <s v="ANCASH"/>
    <s v="BOLOGNESI"/>
    <s v="AQUIA"/>
    <n v="0"/>
    <x v="7"/>
    <n v="0"/>
    <x v="0"/>
    <n v="0"/>
    <x v="0"/>
    <x v="0"/>
    <n v="39.174999999999997"/>
    <n v="3.9174999999999995E-2"/>
    <m/>
    <n v="0.13333333333333333"/>
    <n v="2.9166666666666664E-2"/>
    <n v="7.6479999999999997"/>
    <n v="0"/>
    <n v="38"/>
    <s v="BASE DE DATOS"/>
    <m/>
  </r>
  <r>
    <s v="20"/>
    <x v="5"/>
    <s v="PACHAP"/>
    <s v="31146706"/>
    <s v="31146706"/>
    <x v="4"/>
    <m/>
    <m/>
    <n v="0.94"/>
    <n v="0.35"/>
    <m/>
    <m/>
    <n v="74.266999999999996"/>
    <m/>
    <m/>
    <m/>
    <m/>
    <n v="103.2"/>
    <x v="0"/>
    <s v="PACHAP31146706HI"/>
    <s v="ICM PACHAPAQUI S.A.C."/>
    <x v="156"/>
    <x v="156"/>
    <s v="C.H. San Judas Tadeo"/>
    <x v="497"/>
    <x v="4"/>
    <x v="4"/>
    <x v="340"/>
    <x v="1"/>
    <s v="Instalado"/>
    <s v="Operativo"/>
    <s v="Autoproductor"/>
    <x v="2"/>
    <x v="0"/>
    <x v="0"/>
    <x v="0"/>
    <s v="Privado"/>
    <s v="ANCASH"/>
    <s v="ANCASH"/>
    <s v="BOLOGNESI"/>
    <s v="AQUIA"/>
    <n v="0"/>
    <x v="7"/>
    <n v="0"/>
    <x v="0"/>
    <n v="0"/>
    <x v="0"/>
    <x v="0"/>
    <n v="74.266999999999996"/>
    <n v="7.4267E-2"/>
    <m/>
    <n v="7.8333333333333324E-2"/>
    <n v="2.9166666666666664E-2"/>
    <n v="7.6479999999999997"/>
    <n v="0"/>
    <n v="38"/>
    <s v="BASE DE DATOS"/>
    <m/>
  </r>
  <r>
    <s v="20"/>
    <x v="3"/>
    <s v="RAURA"/>
    <s v="31019993"/>
    <s v="31019993"/>
    <x v="4"/>
    <m/>
    <m/>
    <n v="4.1399999999999997"/>
    <n v="3.7"/>
    <m/>
    <m/>
    <n v="1879.4480000000001"/>
    <m/>
    <m/>
    <m/>
    <m/>
    <n v="2.9"/>
    <x v="0"/>
    <s v="RAURA31019993HI"/>
    <s v="C¡a. Minera Raura"/>
    <x v="157"/>
    <x v="157"/>
    <s v="C.H. Cashaucro"/>
    <x v="498"/>
    <x v="4"/>
    <x v="4"/>
    <x v="340"/>
    <x v="1"/>
    <s v="Instalado"/>
    <s v="Operativo"/>
    <s v="Autoproductor"/>
    <x v="2"/>
    <x v="0"/>
    <x v="0"/>
    <x v="0"/>
    <s v="Privado"/>
    <s v="LIMA"/>
    <s v="LIMA"/>
    <s v="OYON"/>
    <s v="OYON"/>
    <n v="0"/>
    <x v="7"/>
    <n v="0"/>
    <x v="0"/>
    <n v="0"/>
    <x v="0"/>
    <x v="0"/>
    <n v="1879.4480000000001"/>
    <n v="1.879448"/>
    <m/>
    <n v="0.34499999999999997"/>
    <n v="0.30833333333333335"/>
    <n v="7.6479999999999997"/>
    <n v="0"/>
    <n v="19"/>
    <s v="BASE DE DATOS"/>
    <m/>
  </r>
  <r>
    <s v="20"/>
    <x v="4"/>
    <s v="RAURA"/>
    <s v="31019993"/>
    <s v="31019993"/>
    <x v="4"/>
    <m/>
    <m/>
    <n v="4.1399999999999997"/>
    <n v="3.7"/>
    <m/>
    <m/>
    <n v="2178.5169999999998"/>
    <m/>
    <m/>
    <m/>
    <m/>
    <n v="2.9"/>
    <x v="0"/>
    <s v="RAURA31019993HI"/>
    <s v="C¡a. Minera Raura"/>
    <x v="157"/>
    <x v="157"/>
    <s v="C.H. Cashaucro"/>
    <x v="498"/>
    <x v="4"/>
    <x v="4"/>
    <x v="340"/>
    <x v="1"/>
    <s v="Instalado"/>
    <s v="Operativo"/>
    <s v="Autoproductor"/>
    <x v="2"/>
    <x v="0"/>
    <x v="0"/>
    <x v="0"/>
    <s v="Privado"/>
    <s v="LIMA"/>
    <s v="LIMA"/>
    <s v="OYON"/>
    <s v="OYON"/>
    <n v="0"/>
    <x v="7"/>
    <n v="0"/>
    <x v="0"/>
    <n v="0"/>
    <x v="0"/>
    <x v="0"/>
    <n v="2178.5169999999998"/>
    <n v="2.1785169999999998"/>
    <m/>
    <n v="0.34499999999999997"/>
    <n v="0.30833333333333335"/>
    <n v="7.6479999999999997"/>
    <n v="0"/>
    <n v="19"/>
    <s v="BASE DE DATOS"/>
    <m/>
  </r>
  <r>
    <s v="20"/>
    <x v="5"/>
    <s v="RAURA"/>
    <s v="31019993"/>
    <s v="31019993"/>
    <x v="4"/>
    <m/>
    <m/>
    <n v="4.1399999999999997"/>
    <n v="3.7"/>
    <m/>
    <m/>
    <n v="1651.0650000000001"/>
    <m/>
    <m/>
    <m/>
    <m/>
    <n v="1.9"/>
    <x v="0"/>
    <s v="RAURA31019993HI"/>
    <s v="C¡a. Minera Raura"/>
    <x v="157"/>
    <x v="157"/>
    <s v="C.H. Cashaucro"/>
    <x v="498"/>
    <x v="4"/>
    <x v="4"/>
    <x v="340"/>
    <x v="1"/>
    <s v="Instalado"/>
    <s v="Operativo"/>
    <s v="Autoproductor"/>
    <x v="2"/>
    <x v="0"/>
    <x v="0"/>
    <x v="0"/>
    <s v="Privado"/>
    <s v="LIMA"/>
    <s v="LIMA"/>
    <s v="OYON"/>
    <s v="OYON"/>
    <n v="0"/>
    <x v="7"/>
    <n v="0"/>
    <x v="0"/>
    <n v="0"/>
    <x v="0"/>
    <x v="0"/>
    <n v="1651.0650000000001"/>
    <n v="1.651065"/>
    <m/>
    <n v="0.34499999999999997"/>
    <n v="0.30833333333333335"/>
    <n v="7.6479999999999997"/>
    <n v="0"/>
    <n v="19"/>
    <s v="BASE DE DATOS"/>
    <m/>
  </r>
  <r>
    <s v="20"/>
    <x v="5"/>
    <s v="VALENT"/>
    <s v="31049194"/>
    <s v="31049194"/>
    <x v="4"/>
    <m/>
    <m/>
    <n v="3.78"/>
    <n v="1.389"/>
    <m/>
    <m/>
    <n v="1014.04"/>
    <m/>
    <m/>
    <m/>
    <m/>
    <n v="1.7410000000000001"/>
    <x v="0"/>
    <s v="VALENT31049194HI"/>
    <s v="C¡a. Minera San Valentin S.A."/>
    <x v="155"/>
    <x v="155"/>
    <s v="C. H. Llapay"/>
    <x v="479"/>
    <x v="4"/>
    <x v="4"/>
    <x v="340"/>
    <x v="1"/>
    <s v="Instalado"/>
    <s v="Operativo"/>
    <s v="Autoproductor"/>
    <x v="2"/>
    <x v="0"/>
    <x v="0"/>
    <x v="0"/>
    <s v="Privado"/>
    <s v="LIMA"/>
    <s v="LIMA"/>
    <s v="YAUYOS"/>
    <s v="LARAOS"/>
    <n v="0"/>
    <x v="7"/>
    <n v="0"/>
    <x v="0"/>
    <n v="0"/>
    <x v="0"/>
    <x v="0"/>
    <n v="1014.04"/>
    <n v="1.0140400000000001"/>
    <m/>
    <n v="0.315"/>
    <n v="0.12866666666666668"/>
    <n v="7.6479999999999997"/>
    <n v="0"/>
    <n v="30"/>
    <s v="BASE DE DATOS"/>
    <m/>
  </r>
  <r>
    <s v="20"/>
    <x v="5"/>
    <s v="SPCC"/>
    <s v="31024993"/>
    <s v="31024993"/>
    <x v="4"/>
    <m/>
    <m/>
    <n v="9"/>
    <n v="6.5039999999999996"/>
    <m/>
    <m/>
    <n v="1790.76"/>
    <m/>
    <m/>
    <m/>
    <m/>
    <n v="3.62"/>
    <x v="0"/>
    <s v="SPCC31024993HI"/>
    <s v="Southern Per£ Cooper Corporation"/>
    <x v="91"/>
    <x v="91"/>
    <s v="C.H. Cuajone"/>
    <x v="480"/>
    <x v="4"/>
    <x v="4"/>
    <x v="340"/>
    <x v="1"/>
    <s v="Instalado"/>
    <s v="Operativo"/>
    <s v="Autoproductor"/>
    <x v="2"/>
    <x v="0"/>
    <x v="0"/>
    <x v="0"/>
    <s v="Privado"/>
    <s v="MOQUEGUA"/>
    <s v="MOQUEGUA"/>
    <s v="MARISCAL NIETO"/>
    <s v="TORATA"/>
    <n v="0"/>
    <x v="7"/>
    <n v="0"/>
    <x v="0"/>
    <n v="0"/>
    <x v="0"/>
    <x v="0"/>
    <n v="1790.76"/>
    <n v="1.7907599999999999"/>
    <m/>
    <n v="0.75"/>
    <n v="0.54199999999999993"/>
    <n v="7.6479999999999997"/>
    <n v="0"/>
    <n v="68"/>
    <s v="BASE DE DATOS"/>
    <m/>
  </r>
  <r>
    <s v="20"/>
    <x v="5"/>
    <s v="UNACEM"/>
    <s v="18170808"/>
    <s v="18170808"/>
    <x v="4"/>
    <m/>
    <m/>
    <n v="12.8"/>
    <n v="12.8"/>
    <m/>
    <m/>
    <n v="4429.6310000000003"/>
    <m/>
    <m/>
    <m/>
    <m/>
    <n v="9.2149999999999999"/>
    <x v="0"/>
    <s v="UNACEM18170808HI"/>
    <s v="Uni¢n Andina de Cementos S.A.A."/>
    <x v="92"/>
    <x v="92"/>
    <s v="C.H. Carpapata III"/>
    <x v="483"/>
    <x v="4"/>
    <x v="4"/>
    <x v="340"/>
    <x v="1"/>
    <s v="Instalado"/>
    <s v="Operativo"/>
    <s v="Autoproductor"/>
    <x v="2"/>
    <x v="1"/>
    <x v="0"/>
    <x v="0"/>
    <s v="Privado"/>
    <s v="JUNIN"/>
    <s v="JUNIN"/>
    <s v="TARMA"/>
    <s v="PALCA"/>
    <n v="0"/>
    <x v="7"/>
    <n v="0"/>
    <x v="1"/>
    <s v="-"/>
    <x v="0"/>
    <x v="0"/>
    <n v="4429.6310000000003"/>
    <n v="4.4296310000000005"/>
    <m/>
    <n v="1.0666666666666667"/>
    <n v="1.0666666666666667"/>
    <n v="7.6479999999999997"/>
    <n v="0"/>
    <n v="72"/>
    <s v="BASE DE DATOS"/>
    <m/>
  </r>
  <r>
    <s v="20"/>
    <x v="5"/>
    <s v="UNACEM"/>
    <s v="33010193"/>
    <s v="33010193"/>
    <x v="4"/>
    <m/>
    <m/>
    <n v="6.3"/>
    <n v="6.3"/>
    <m/>
    <m/>
    <n v="201.97900000000001"/>
    <m/>
    <m/>
    <m/>
    <m/>
    <n v="4.2830000000000004"/>
    <x v="0"/>
    <s v="UNACEM33010193HI"/>
    <s v="Uni¢n Andina de Cementos S.A.A."/>
    <x v="92"/>
    <x v="92"/>
    <s v="C.H. Carpapata II"/>
    <x v="482"/>
    <x v="4"/>
    <x v="4"/>
    <x v="340"/>
    <x v="1"/>
    <s v="Instalado"/>
    <s v="Operativo"/>
    <s v="Autoproductor"/>
    <x v="2"/>
    <x v="1"/>
    <x v="0"/>
    <x v="0"/>
    <s v="Privado"/>
    <s v="JUNIN"/>
    <s v="JUNIN"/>
    <s v="TARMA"/>
    <s v="PALCA"/>
    <n v="0"/>
    <x v="7"/>
    <n v="0"/>
    <x v="0"/>
    <n v="0"/>
    <x v="0"/>
    <x v="0"/>
    <n v="201.97900000000001"/>
    <n v="0.20197900000000002"/>
    <m/>
    <n v="0.52500000000000002"/>
    <n v="0.52500000000000002"/>
    <n v="7.6479999999999997"/>
    <n v="0"/>
    <n v="72"/>
    <s v="BASE DE DATOS"/>
    <m/>
  </r>
  <r>
    <s v="20"/>
    <x v="5"/>
    <s v="UNACEM"/>
    <s v="33010393"/>
    <s v="33010393"/>
    <x v="4"/>
    <m/>
    <m/>
    <n v="5.6"/>
    <n v="5.6"/>
    <m/>
    <m/>
    <n v="3394.1759999999999"/>
    <m/>
    <m/>
    <m/>
    <m/>
    <n v="5.8860000000000001"/>
    <x v="0"/>
    <s v="UNACEM33010393HI"/>
    <s v="Uni¢n Andina de Cementos S.A.A."/>
    <x v="92"/>
    <x v="92"/>
    <s v="C.H. Carpapata I"/>
    <x v="481"/>
    <x v="4"/>
    <x v="4"/>
    <x v="340"/>
    <x v="1"/>
    <s v="Instalado"/>
    <s v="Operativo"/>
    <s v="Autoproductor"/>
    <x v="2"/>
    <x v="1"/>
    <x v="0"/>
    <x v="0"/>
    <s v="Privado"/>
    <s v="JUNIN"/>
    <s v="JUNIN"/>
    <s v="TARMA"/>
    <s v="PALCA"/>
    <n v="0"/>
    <x v="7"/>
    <n v="0"/>
    <x v="0"/>
    <n v="0"/>
    <x v="0"/>
    <x v="0"/>
    <n v="3394.1759999999999"/>
    <n v="3.3941759999999999"/>
    <m/>
    <n v="0.46666666666666662"/>
    <n v="0.46666666666666662"/>
    <n v="7.6479999999999997"/>
    <n v="0"/>
    <n v="72"/>
    <s v="BASE DE DATOS"/>
    <m/>
  </r>
  <r>
    <s v="20"/>
    <x v="6"/>
    <s v="CMCHUN"/>
    <s v="00022010"/>
    <s v="00022010"/>
    <x v="4"/>
    <m/>
    <m/>
    <n v="9.18"/>
    <n v="9.18"/>
    <m/>
    <m/>
    <n v="5491.8159999999998"/>
    <m/>
    <m/>
    <m/>
    <m/>
    <n v="8.2449999999999992"/>
    <x v="0"/>
    <s v="CMCHUN00022010HI"/>
    <s v="Compañía Minera Chungar S.A.C."/>
    <x v="96"/>
    <x v="96"/>
    <s v="C.H. Ba¤os V"/>
    <x v="484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ATAVILLOS ALTO"/>
    <n v="0"/>
    <x v="7"/>
    <n v="0"/>
    <x v="0"/>
    <n v="0"/>
    <x v="0"/>
    <x v="0"/>
    <n v="5491.8159999999998"/>
    <n v="5.491816"/>
    <m/>
    <n v="0.76500000000000001"/>
    <n v="0.76500000000000001"/>
    <n v="7.6479999999999997"/>
    <n v="0"/>
    <n v="26"/>
    <s v="BASE DE DATOS"/>
    <m/>
  </r>
  <r>
    <s v="20"/>
    <x v="6"/>
    <s v="CMCHUN"/>
    <s v="31007493"/>
    <s v="31007493"/>
    <x v="4"/>
    <m/>
    <m/>
    <n v="1.1000000000000001"/>
    <n v="1.1000000000000001"/>
    <m/>
    <m/>
    <n v="502.97899999999998"/>
    <m/>
    <m/>
    <m/>
    <m/>
    <n v="0.88500000000000001"/>
    <x v="0"/>
    <s v="CMCHUN31007493HI"/>
    <s v="Compañía Minera Chungar S.A.C."/>
    <x v="96"/>
    <x v="96"/>
    <s v="C.H. Shagua"/>
    <x v="485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STA CRUZ DE ANDAMARCA"/>
    <n v="0"/>
    <x v="7"/>
    <n v="0"/>
    <x v="0"/>
    <n v="0"/>
    <x v="0"/>
    <x v="0"/>
    <n v="502.97899999999998"/>
    <n v="0.50297899999999995"/>
    <m/>
    <n v="9.1666666666666674E-2"/>
    <n v="9.1666666666666674E-2"/>
    <n v="7.6479999999999997"/>
    <n v="0"/>
    <n v="26"/>
    <s v="BASE DE DATOS"/>
    <m/>
  </r>
  <r>
    <s v="20"/>
    <x v="6"/>
    <s v="CMCHUN"/>
    <s v="31007593"/>
    <s v="31007593"/>
    <x v="4"/>
    <m/>
    <m/>
    <n v="1.952"/>
    <n v="1.4179999999999999"/>
    <m/>
    <m/>
    <n v="625.56200000000001"/>
    <m/>
    <m/>
    <m/>
    <m/>
    <n v="1.4470000000000001"/>
    <x v="0"/>
    <s v="CMCHUN31007593HI"/>
    <s v="Compañía Minera Chungar S.A.C."/>
    <x v="96"/>
    <x v="96"/>
    <s v="C.H. Huanchay"/>
    <x v="486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PACARAOS"/>
    <n v="0"/>
    <x v="7"/>
    <n v="0"/>
    <x v="0"/>
    <n v="0"/>
    <x v="0"/>
    <x v="0"/>
    <n v="625.56200000000001"/>
    <n v="0.62556200000000006"/>
    <m/>
    <n v="0.16266666666666665"/>
    <n v="0.11816666666666666"/>
    <n v="7.6479999999999997"/>
    <n v="0"/>
    <n v="26"/>
    <s v="BASE DE DATOS"/>
    <m/>
  </r>
  <r>
    <s v="20"/>
    <x v="6"/>
    <s v="CMCHUN"/>
    <s v="31015993"/>
    <s v="31015993"/>
    <x v="4"/>
    <m/>
    <m/>
    <n v="2.2400000000000002"/>
    <n v="1.5"/>
    <m/>
    <m/>
    <n v="874.37"/>
    <m/>
    <m/>
    <m/>
    <m/>
    <n v="1.3180000000000001"/>
    <x v="0"/>
    <s v="CMCHUN31015993HI"/>
    <s v="Compañía Minera Chungar S.A.C."/>
    <x v="96"/>
    <x v="96"/>
    <s v="C.H. San José"/>
    <x v="487"/>
    <x v="4"/>
    <x v="4"/>
    <x v="340"/>
    <x v="1"/>
    <s v="Instalado"/>
    <s v="Inoperativo"/>
    <s v="Autoproductor"/>
    <x v="2"/>
    <x v="0"/>
    <x v="0"/>
    <x v="0"/>
    <s v="Privado"/>
    <s v="PASCO"/>
    <s v="PASCO"/>
    <s v="PASCO"/>
    <s v="HUAYLLAY"/>
    <n v="0"/>
    <x v="7"/>
    <n v="0"/>
    <x v="0"/>
    <n v="0"/>
    <x v="0"/>
    <x v="0"/>
    <n v="874.37"/>
    <n v="0.87436999999999998"/>
    <m/>
    <n v="0.18666666666666668"/>
    <n v="0.125"/>
    <n v="7.6479999999999997"/>
    <n v="0"/>
    <n v="26"/>
    <s v="BASE DE DATOS"/>
    <m/>
  </r>
  <r>
    <s v="20"/>
    <x v="6"/>
    <s v="CMCHUN"/>
    <s v="33036293"/>
    <s v="33036293"/>
    <x v="4"/>
    <m/>
    <m/>
    <n v="0.17599999999999999"/>
    <n v="0"/>
    <m/>
    <m/>
    <n v="0"/>
    <m/>
    <m/>
    <m/>
    <m/>
    <n v="0"/>
    <x v="0"/>
    <s v="CMCHUN33036293HI"/>
    <s v="Compañía Minera Chungar S.A.C."/>
    <x v="96"/>
    <x v="96"/>
    <s v="C.H. Francois"/>
    <x v="488"/>
    <x v="4"/>
    <x v="4"/>
    <x v="340"/>
    <x v="1"/>
    <s v="Instalado"/>
    <s v="Inoperativo"/>
    <s v="Autoproductor"/>
    <x v="2"/>
    <x v="0"/>
    <x v="0"/>
    <x v="0"/>
    <s v="Privado"/>
    <s v="PASCO"/>
    <s v="PASCO"/>
    <s v="PASCO"/>
    <s v="HUAYLLAY"/>
    <n v="0"/>
    <x v="7"/>
    <n v="0"/>
    <x v="0"/>
    <n v="0"/>
    <x v="0"/>
    <x v="0"/>
    <n v="0"/>
    <n v="0"/>
    <m/>
    <n v="1.4666666666666666E-2"/>
    <n v="0"/>
    <n v="7.6479999999999997"/>
    <n v="0"/>
    <n v="26"/>
    <s v="BASE DE DATOS"/>
    <m/>
  </r>
  <r>
    <s v="20"/>
    <x v="6"/>
    <s v="CMCHUN"/>
    <s v="41007293"/>
    <s v="41007293"/>
    <x v="4"/>
    <m/>
    <m/>
    <n v="0.224"/>
    <n v="0"/>
    <m/>
    <m/>
    <n v="0"/>
    <m/>
    <m/>
    <m/>
    <m/>
    <n v="0"/>
    <x v="0"/>
    <s v="CMCHUN41007293HI"/>
    <s v="Compañía Minera Chungar S.A.C."/>
    <x v="96"/>
    <x v="96"/>
    <s v="C.H. Cacray"/>
    <x v="489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PACARAOS"/>
    <n v="0"/>
    <x v="7"/>
    <n v="0"/>
    <x v="0"/>
    <n v="0"/>
    <x v="0"/>
    <x v="0"/>
    <n v="0"/>
    <n v="0"/>
    <m/>
    <n v="1.8666666666666668E-2"/>
    <n v="1.6666666666666666E-2"/>
    <n v="7.6479999999999997"/>
    <n v="0"/>
    <n v="26"/>
    <s v="BASE DE DATOS"/>
    <m/>
  </r>
  <r>
    <s v="20"/>
    <x v="6"/>
    <s v="CMCHUN"/>
    <s v="41029994"/>
    <s v="41029994"/>
    <x v="4"/>
    <m/>
    <m/>
    <n v="0.496"/>
    <n v="0.496"/>
    <m/>
    <m/>
    <n v="87.591999999999999"/>
    <m/>
    <m/>
    <m/>
    <m/>
    <n v="0.41899999999999998"/>
    <x v="0"/>
    <s v="CMCHUN41029994HI"/>
    <s v="Compañía Minera Chungar S.A.C."/>
    <x v="96"/>
    <x v="96"/>
    <s v="C.H. Yanahuin"/>
    <x v="490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PACARAOS"/>
    <n v="0"/>
    <x v="7"/>
    <n v="0"/>
    <x v="0"/>
    <n v="0"/>
    <x v="0"/>
    <x v="0"/>
    <n v="87.591999999999999"/>
    <n v="8.7592000000000003E-2"/>
    <m/>
    <n v="4.1333333333333333E-2"/>
    <n v="4.1333333333333333E-2"/>
    <n v="7.6479999999999997"/>
    <n v="0"/>
    <n v="26"/>
    <s v="BASE DE DATOS"/>
    <m/>
  </r>
  <r>
    <s v="20"/>
    <x v="6"/>
    <s v="CMCHUN"/>
    <s v="51017802"/>
    <s v="51017802"/>
    <x v="4"/>
    <m/>
    <m/>
    <n v="4.9000000000000004"/>
    <n v="4.9000000000000004"/>
    <m/>
    <m/>
    <n v="2631.0529999999999"/>
    <m/>
    <m/>
    <m/>
    <m/>
    <n v="4.2489999999999997"/>
    <x v="0"/>
    <s v="CMCHUN51017802HI"/>
    <s v="Compañía Minera Chungar S.A.C."/>
    <x v="96"/>
    <x v="96"/>
    <s v="C.H. Ba¤os IV"/>
    <x v="491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ATAVILLOS ALTO"/>
    <n v="0"/>
    <x v="7"/>
    <n v="0"/>
    <x v="0"/>
    <n v="0"/>
    <x v="0"/>
    <x v="0"/>
    <n v="2631.0529999999999"/>
    <n v="2.6310530000000001"/>
    <m/>
    <n v="0.40833333333333338"/>
    <n v="0.40833333333333338"/>
    <n v="7.6479999999999997"/>
    <n v="0"/>
    <n v="26"/>
    <s v="BASE DE DATOS"/>
    <m/>
  </r>
  <r>
    <s v="20"/>
    <x v="6"/>
    <s v="CMCHUN"/>
    <s v="51018102"/>
    <s v="51018102"/>
    <x v="4"/>
    <m/>
    <m/>
    <n v="0.97599999999999998"/>
    <n v="0.97599999999999998"/>
    <m/>
    <m/>
    <n v="671.47799999999995"/>
    <m/>
    <m/>
    <m/>
    <m/>
    <n v="0.98"/>
    <x v="0"/>
    <s v="CMCHUN51018102HI"/>
    <s v="Compañía Minera Chungar S.A.C."/>
    <x v="96"/>
    <x v="96"/>
    <s v="C.H. Ba¤os III"/>
    <x v="492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ATAVILLOS ALTO"/>
    <n v="0"/>
    <x v="7"/>
    <n v="0"/>
    <x v="0"/>
    <n v="0"/>
    <x v="0"/>
    <x v="0"/>
    <n v="671.47799999999995"/>
    <n v="0.67147799999999991"/>
    <m/>
    <n v="8.1333333333333327E-2"/>
    <n v="8.1333333333333327E-2"/>
    <n v="7.6479999999999997"/>
    <n v="0"/>
    <n v="26"/>
    <s v="BASE DE DATOS"/>
    <m/>
  </r>
  <r>
    <s v="20"/>
    <x v="6"/>
    <s v="CMCHUN"/>
    <s v="51018402"/>
    <s v="51018402"/>
    <x v="4"/>
    <m/>
    <m/>
    <n v="0.94"/>
    <n v="0.85"/>
    <m/>
    <m/>
    <n v="612.30200000000002"/>
    <m/>
    <m/>
    <m/>
    <m/>
    <n v="0.83099999999999996"/>
    <x v="0"/>
    <s v="CMCHUN51018402HI"/>
    <s v="Compañía Minera Chungar S.A.C."/>
    <x v="96"/>
    <x v="96"/>
    <s v="C.H. Ba¤os II"/>
    <x v="493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ATAVILLOS ALTO"/>
    <n v="0"/>
    <x v="7"/>
    <n v="0"/>
    <x v="0"/>
    <n v="0"/>
    <x v="0"/>
    <x v="0"/>
    <n v="612.30200000000002"/>
    <n v="0.61230200000000001"/>
    <m/>
    <n v="7.8333333333333324E-2"/>
    <n v="7.0833333333333331E-2"/>
    <n v="7.6479999999999997"/>
    <n v="0"/>
    <n v="26"/>
    <s v="BASE DE DATOS"/>
    <m/>
  </r>
  <r>
    <s v="20"/>
    <x v="6"/>
    <s v="CMCHUN"/>
    <s v="51019703"/>
    <s v="51019703"/>
    <x v="4"/>
    <m/>
    <m/>
    <n v="1.2"/>
    <n v="0.86"/>
    <m/>
    <m/>
    <n v="497.78"/>
    <m/>
    <m/>
    <m/>
    <m/>
    <n v="0.70199999999999996"/>
    <x v="0"/>
    <s v="CMCHUN51019703HI"/>
    <s v="Compañía Minera Chungar S.A.C."/>
    <x v="96"/>
    <x v="96"/>
    <s v="C.H. Ba¤os I"/>
    <x v="494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ATAVILLOS ALTO"/>
    <n v="0"/>
    <x v="7"/>
    <n v="0"/>
    <x v="0"/>
    <n v="0"/>
    <x v="0"/>
    <x v="0"/>
    <n v="497.78"/>
    <n v="0.49778"/>
    <m/>
    <n v="9.9999999999999992E-2"/>
    <n v="7.166666666666667E-2"/>
    <n v="7.6479999999999997"/>
    <n v="0"/>
    <n v="26"/>
    <s v="BASE DE DATOS"/>
    <m/>
  </r>
  <r>
    <s v="20"/>
    <x v="6"/>
    <s v="COHORI"/>
    <s v="18182809"/>
    <s v="18182809"/>
    <x v="4"/>
    <m/>
    <m/>
    <n v="12.6"/>
    <n v="11.98"/>
    <m/>
    <m/>
    <n v="4794.0600000000004"/>
    <m/>
    <m/>
    <m/>
    <m/>
    <n v="10.86"/>
    <x v="0"/>
    <s v="COHORI18182809HI"/>
    <s v="Consorcio Minero Horizonte S.A"/>
    <x v="97"/>
    <x v="97"/>
    <s v="C.H. Pías 1"/>
    <x v="495"/>
    <x v="4"/>
    <x v="4"/>
    <x v="340"/>
    <x v="1"/>
    <s v="Instalado"/>
    <s v="Operativo"/>
    <s v="Autoproductor"/>
    <x v="2"/>
    <x v="1"/>
    <x v="0"/>
    <x v="0"/>
    <s v="Privado"/>
    <s v="LA LIBERTAD"/>
    <s v="LA LIBERTAD"/>
    <s v="PATAZ"/>
    <s v="PÍAS"/>
    <n v="0"/>
    <x v="7"/>
    <n v="0"/>
    <x v="1"/>
    <s v="-"/>
    <x v="0"/>
    <x v="0"/>
    <n v="4794.0600000000004"/>
    <n v="4.79406"/>
    <m/>
    <n v="1.05"/>
    <n v="0.99833333333333341"/>
    <n v="7.6479999999999997"/>
    <n v="0"/>
    <n v="32"/>
    <s v="BASE DE DATOS"/>
    <m/>
  </r>
  <r>
    <s v="20"/>
    <x v="6"/>
    <s v="PACHAP"/>
    <s v="31146606"/>
    <s v="31146606"/>
    <x v="4"/>
    <m/>
    <m/>
    <n v="1.6"/>
    <n v="0.35"/>
    <m/>
    <m/>
    <n v="41.862000000000002"/>
    <m/>
    <m/>
    <m/>
    <m/>
    <n v="56.35"/>
    <x v="0"/>
    <s v="PACHAP31146606HI"/>
    <s v="ICM PACHAPAQUI S.A.C."/>
    <x v="156"/>
    <x v="156"/>
    <s v="C.H. San Martín de Porres"/>
    <x v="496"/>
    <x v="4"/>
    <x v="4"/>
    <x v="340"/>
    <x v="1"/>
    <s v="Instalado"/>
    <s v="Operativo"/>
    <s v="Autoproductor"/>
    <x v="2"/>
    <x v="0"/>
    <x v="0"/>
    <x v="0"/>
    <s v="Privado"/>
    <s v="ANCASH"/>
    <s v="ANCASH"/>
    <s v="BOLOGNESI"/>
    <s v="AQUIA"/>
    <n v="0"/>
    <x v="7"/>
    <n v="0"/>
    <x v="0"/>
    <n v="0"/>
    <x v="0"/>
    <x v="0"/>
    <n v="41.862000000000002"/>
    <n v="4.1862000000000003E-2"/>
    <m/>
    <n v="0.13333333333333333"/>
    <n v="2.9166666666666664E-2"/>
    <n v="7.6479999999999997"/>
    <n v="0"/>
    <n v="38"/>
    <s v="BASE DE DATOS"/>
    <m/>
  </r>
  <r>
    <s v="20"/>
    <x v="6"/>
    <s v="PACHAP"/>
    <s v="31146706"/>
    <s v="31146706"/>
    <x v="4"/>
    <m/>
    <m/>
    <n v="0.94"/>
    <n v="0.35"/>
    <m/>
    <m/>
    <n v="79.168000000000006"/>
    <m/>
    <m/>
    <m/>
    <m/>
    <n v="106.4"/>
    <x v="0"/>
    <s v="PACHAP31146706HI"/>
    <s v="ICM PACHAPAQUI S.A.C."/>
    <x v="156"/>
    <x v="156"/>
    <s v="C.H. San Judas Tadeo"/>
    <x v="497"/>
    <x v="4"/>
    <x v="4"/>
    <x v="340"/>
    <x v="1"/>
    <s v="Instalado"/>
    <s v="Operativo"/>
    <s v="Autoproductor"/>
    <x v="2"/>
    <x v="0"/>
    <x v="0"/>
    <x v="0"/>
    <s v="Privado"/>
    <s v="ANCASH"/>
    <s v="ANCASH"/>
    <s v="BOLOGNESI"/>
    <s v="AQUIA"/>
    <n v="0"/>
    <x v="7"/>
    <n v="0"/>
    <x v="0"/>
    <n v="0"/>
    <x v="0"/>
    <x v="0"/>
    <n v="79.168000000000006"/>
    <n v="7.9168000000000002E-2"/>
    <m/>
    <n v="7.8333333333333324E-2"/>
    <n v="2.9166666666666664E-2"/>
    <n v="7.6479999999999997"/>
    <n v="0"/>
    <n v="38"/>
    <s v="BASE DE DATOS"/>
    <m/>
  </r>
  <r>
    <s v="20"/>
    <x v="6"/>
    <s v="VALENT"/>
    <s v="31049194"/>
    <s v="31049194"/>
    <x v="4"/>
    <m/>
    <m/>
    <n v="3.78"/>
    <n v="1.357"/>
    <m/>
    <m/>
    <n v="1021.711"/>
    <m/>
    <m/>
    <m/>
    <m/>
    <n v="1.659"/>
    <x v="0"/>
    <s v="VALENT31049194HI"/>
    <s v="C¡a. Minera San Valentin S.A."/>
    <x v="155"/>
    <x v="155"/>
    <s v="C. H. Llapay"/>
    <x v="479"/>
    <x v="4"/>
    <x v="4"/>
    <x v="340"/>
    <x v="1"/>
    <s v="Instalado"/>
    <s v="Operativo"/>
    <s v="Autoproductor"/>
    <x v="2"/>
    <x v="0"/>
    <x v="0"/>
    <x v="0"/>
    <s v="Privado"/>
    <s v="LIMA"/>
    <s v="LIMA"/>
    <s v="YAUYOS"/>
    <s v="LARAOS"/>
    <n v="0"/>
    <x v="7"/>
    <n v="0"/>
    <x v="0"/>
    <n v="0"/>
    <x v="0"/>
    <x v="0"/>
    <n v="1021.711"/>
    <n v="1.021711"/>
    <m/>
    <n v="0.315"/>
    <n v="0.12866666666666668"/>
    <n v="7.6479999999999997"/>
    <n v="0"/>
    <n v="30"/>
    <s v="BASE DE DATOS"/>
    <m/>
  </r>
  <r>
    <s v="20"/>
    <x v="6"/>
    <s v="SPCC"/>
    <s v="31024993"/>
    <s v="31024993"/>
    <x v="4"/>
    <m/>
    <m/>
    <n v="9"/>
    <n v="6.5039999999999996"/>
    <m/>
    <m/>
    <n v="3588.12"/>
    <m/>
    <m/>
    <m/>
    <m/>
    <n v="5.5350000000000001"/>
    <x v="0"/>
    <s v="SPCC31024993HI"/>
    <s v="Southern Per£ Cooper Corporation"/>
    <x v="91"/>
    <x v="91"/>
    <s v="C.H. Cuajone"/>
    <x v="480"/>
    <x v="4"/>
    <x v="4"/>
    <x v="340"/>
    <x v="1"/>
    <s v="Instalado"/>
    <s v="Operativo"/>
    <s v="Autoproductor"/>
    <x v="2"/>
    <x v="0"/>
    <x v="0"/>
    <x v="0"/>
    <s v="Privado"/>
    <s v="MOQUEGUA"/>
    <s v="MOQUEGUA"/>
    <s v="MARISCAL NIETO"/>
    <s v="TORATA"/>
    <n v="0"/>
    <x v="7"/>
    <n v="0"/>
    <x v="0"/>
    <n v="0"/>
    <x v="0"/>
    <x v="0"/>
    <n v="3588.12"/>
    <n v="3.58812"/>
    <m/>
    <n v="0.75"/>
    <n v="0.54199999999999993"/>
    <n v="7.6479999999999997"/>
    <n v="0"/>
    <n v="68"/>
    <s v="BASE DE DATOS"/>
    <m/>
  </r>
  <r>
    <s v="20"/>
    <x v="6"/>
    <s v="UNACEM"/>
    <s v="33010393"/>
    <s v="33010393"/>
    <x v="4"/>
    <m/>
    <m/>
    <n v="5.6"/>
    <n v="5.6"/>
    <m/>
    <m/>
    <n v="3791.2759999999998"/>
    <m/>
    <m/>
    <m/>
    <m/>
    <n v="5.9059999999999997"/>
    <x v="0"/>
    <s v="UNACEM33010393HI"/>
    <s v="Uni¢n Andina de Cementos S.A.A."/>
    <x v="92"/>
    <x v="92"/>
    <s v="C.H. Carpapata I"/>
    <x v="481"/>
    <x v="4"/>
    <x v="4"/>
    <x v="340"/>
    <x v="1"/>
    <s v="Instalado"/>
    <s v="Operativo"/>
    <s v="Autoproductor"/>
    <x v="2"/>
    <x v="1"/>
    <x v="0"/>
    <x v="0"/>
    <s v="Privado"/>
    <s v="JUNIN"/>
    <s v="JUNIN"/>
    <s v="TARMA"/>
    <s v="PALCA"/>
    <n v="0"/>
    <x v="7"/>
    <n v="0"/>
    <x v="0"/>
    <n v="0"/>
    <x v="0"/>
    <x v="0"/>
    <n v="3791.2759999999998"/>
    <n v="3.7912759999999999"/>
    <m/>
    <n v="0.46666666666666662"/>
    <n v="0.46666666666666662"/>
    <n v="7.6479999999999997"/>
    <n v="0"/>
    <n v="72"/>
    <s v="BASE DE DATOS"/>
    <m/>
  </r>
  <r>
    <s v="20"/>
    <x v="6"/>
    <s v="UNACEM"/>
    <s v="33010193"/>
    <s v="33010193"/>
    <x v="4"/>
    <m/>
    <m/>
    <n v="6.3"/>
    <n v="6.3"/>
    <m/>
    <m/>
    <n v="3632.5720000000001"/>
    <m/>
    <m/>
    <m/>
    <m/>
    <n v="5.4480000000000004"/>
    <x v="0"/>
    <s v="UNACEM33010193HI"/>
    <s v="Uni¢n Andina de Cementos S.A.A."/>
    <x v="92"/>
    <x v="92"/>
    <s v="C.H. Carpapata II"/>
    <x v="482"/>
    <x v="4"/>
    <x v="4"/>
    <x v="340"/>
    <x v="1"/>
    <s v="Instalado"/>
    <s v="Operativo"/>
    <s v="Autoproductor"/>
    <x v="2"/>
    <x v="1"/>
    <x v="0"/>
    <x v="0"/>
    <s v="Privado"/>
    <s v="JUNIN"/>
    <s v="JUNIN"/>
    <s v="TARMA"/>
    <s v="PALCA"/>
    <n v="0"/>
    <x v="7"/>
    <n v="0"/>
    <x v="0"/>
    <n v="0"/>
    <x v="0"/>
    <x v="0"/>
    <n v="3632.5720000000001"/>
    <n v="3.6325720000000001"/>
    <m/>
    <n v="0.52500000000000002"/>
    <n v="0.52500000000000002"/>
    <n v="7.6479999999999997"/>
    <n v="0"/>
    <n v="72"/>
    <s v="BASE DE DATOS"/>
    <m/>
  </r>
  <r>
    <s v="20"/>
    <x v="6"/>
    <s v="UNACEM"/>
    <s v="18170808"/>
    <s v="18170808"/>
    <x v="4"/>
    <m/>
    <m/>
    <n v="12.8"/>
    <n v="12.8"/>
    <m/>
    <m/>
    <n v="4752.5780000000004"/>
    <m/>
    <m/>
    <m/>
    <m/>
    <n v="10.936999999999999"/>
    <x v="0"/>
    <s v="UNACEM18170808HI"/>
    <s v="Uni¢n Andina de Cementos S.A.A."/>
    <x v="92"/>
    <x v="92"/>
    <s v="C.H. Carpapata III"/>
    <x v="483"/>
    <x v="4"/>
    <x v="4"/>
    <x v="340"/>
    <x v="1"/>
    <s v="Instalado"/>
    <s v="Operativo"/>
    <s v="Autoproductor"/>
    <x v="2"/>
    <x v="1"/>
    <x v="0"/>
    <x v="0"/>
    <s v="Privado"/>
    <s v="JUNIN"/>
    <s v="JUNIN"/>
    <s v="TARMA"/>
    <s v="PALCA"/>
    <n v="0"/>
    <x v="7"/>
    <n v="0"/>
    <x v="1"/>
    <s v="-"/>
    <x v="0"/>
    <x v="0"/>
    <n v="4752.5780000000004"/>
    <n v="4.7525780000000006"/>
    <m/>
    <n v="1.0666666666666667"/>
    <n v="1.0666666666666667"/>
    <n v="7.6479999999999997"/>
    <n v="0"/>
    <n v="72"/>
    <s v="BASE DE DATOS"/>
    <m/>
  </r>
  <r>
    <s v="20"/>
    <x v="7"/>
    <s v="CMCHUN"/>
    <s v="00022010"/>
    <s v="00022010"/>
    <x v="4"/>
    <m/>
    <m/>
    <n v="9.18"/>
    <n v="9.18"/>
    <m/>
    <m/>
    <n v="5436.6450000000004"/>
    <m/>
    <m/>
    <m/>
    <m/>
    <n v="8.2449999999999992"/>
    <x v="0"/>
    <s v="CMCHUN00022010HI"/>
    <s v="Compañía Minera Chungar S.A.C."/>
    <x v="96"/>
    <x v="96"/>
    <s v="C.H. Ba¤os V"/>
    <x v="484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ATAVILLOS ALTO"/>
    <n v="0"/>
    <x v="7"/>
    <n v="0"/>
    <x v="0"/>
    <n v="0"/>
    <x v="0"/>
    <x v="0"/>
    <n v="5436.6450000000004"/>
    <n v="5.4366450000000004"/>
    <m/>
    <n v="0.76500000000000001"/>
    <n v="0.76500000000000001"/>
    <n v="7.6479999999999997"/>
    <n v="0"/>
    <n v="26"/>
    <s v="BASE DE DATOS"/>
    <m/>
  </r>
  <r>
    <s v="20"/>
    <x v="7"/>
    <s v="CMCHUN"/>
    <s v="31007493"/>
    <s v="31007493"/>
    <x v="4"/>
    <m/>
    <m/>
    <n v="1.1000000000000001"/>
    <n v="1.1000000000000001"/>
    <m/>
    <m/>
    <n v="753.70799999999997"/>
    <m/>
    <m/>
    <m/>
    <m/>
    <n v="0.88500000000000001"/>
    <x v="0"/>
    <s v="CMCHUN31007493HI"/>
    <s v="Compañía Minera Chungar S.A.C."/>
    <x v="96"/>
    <x v="96"/>
    <s v="C.H. Shagua"/>
    <x v="485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STA CRUZ DE ANDAMARCA"/>
    <n v="0"/>
    <x v="7"/>
    <n v="0"/>
    <x v="0"/>
    <n v="0"/>
    <x v="0"/>
    <x v="0"/>
    <n v="753.70799999999997"/>
    <n v="0.75370799999999993"/>
    <m/>
    <n v="9.1666666666666674E-2"/>
    <n v="9.1666666666666674E-2"/>
    <n v="7.6479999999999997"/>
    <n v="0"/>
    <n v="26"/>
    <s v="BASE DE DATOS"/>
    <m/>
  </r>
  <r>
    <s v="20"/>
    <x v="7"/>
    <s v="CMCHUN"/>
    <s v="31007593"/>
    <s v="31007593"/>
    <x v="4"/>
    <m/>
    <m/>
    <n v="1.952"/>
    <n v="1.4179999999999999"/>
    <m/>
    <m/>
    <n v="873.24900000000002"/>
    <m/>
    <m/>
    <m/>
    <m/>
    <n v="1.4470000000000001"/>
    <x v="0"/>
    <s v="CMCHUN31007593HI"/>
    <s v="Compañía Minera Chungar S.A.C."/>
    <x v="96"/>
    <x v="96"/>
    <s v="C.H. Huanchay"/>
    <x v="486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PACARAOS"/>
    <n v="0"/>
    <x v="7"/>
    <n v="0"/>
    <x v="0"/>
    <n v="0"/>
    <x v="0"/>
    <x v="0"/>
    <n v="873.24900000000002"/>
    <n v="0.87324900000000005"/>
    <m/>
    <n v="0.16266666666666665"/>
    <n v="0.11816666666666666"/>
    <n v="7.6479999999999997"/>
    <n v="0"/>
    <n v="26"/>
    <s v="BASE DE DATOS"/>
    <m/>
  </r>
  <r>
    <s v="20"/>
    <x v="7"/>
    <s v="CMCHUN"/>
    <s v="31015993"/>
    <s v="31015993"/>
    <x v="4"/>
    <m/>
    <m/>
    <n v="2.2400000000000002"/>
    <n v="1.5"/>
    <m/>
    <m/>
    <n v="919.05600000000004"/>
    <m/>
    <m/>
    <m/>
    <m/>
    <n v="1.3180000000000001"/>
    <x v="0"/>
    <s v="CMCHUN31015993HI"/>
    <s v="Compañía Minera Chungar S.A.C."/>
    <x v="96"/>
    <x v="96"/>
    <s v="C.H. San José"/>
    <x v="487"/>
    <x v="4"/>
    <x v="4"/>
    <x v="340"/>
    <x v="1"/>
    <s v="Instalado"/>
    <s v="Inoperativo"/>
    <s v="Autoproductor"/>
    <x v="2"/>
    <x v="0"/>
    <x v="0"/>
    <x v="0"/>
    <s v="Privado"/>
    <s v="PASCO"/>
    <s v="PASCO"/>
    <s v="PASCO"/>
    <s v="HUAYLLAY"/>
    <n v="0"/>
    <x v="7"/>
    <n v="0"/>
    <x v="0"/>
    <n v="0"/>
    <x v="0"/>
    <x v="0"/>
    <n v="919.05600000000004"/>
    <n v="0.9190560000000001"/>
    <m/>
    <n v="0.18666666666666668"/>
    <n v="0.125"/>
    <n v="7.6479999999999997"/>
    <n v="0"/>
    <n v="26"/>
    <s v="BASE DE DATOS"/>
    <m/>
  </r>
  <r>
    <s v="20"/>
    <x v="7"/>
    <s v="CMCHUN"/>
    <s v="33036293"/>
    <s v="33036293"/>
    <x v="4"/>
    <m/>
    <m/>
    <n v="0.17599999999999999"/>
    <n v="0"/>
    <m/>
    <m/>
    <n v="0"/>
    <m/>
    <m/>
    <m/>
    <m/>
    <n v="0"/>
    <x v="0"/>
    <s v="CMCHUN33036293HI"/>
    <s v="Compañía Minera Chungar S.A.C."/>
    <x v="96"/>
    <x v="96"/>
    <s v="C.H. Francois"/>
    <x v="488"/>
    <x v="4"/>
    <x v="4"/>
    <x v="340"/>
    <x v="1"/>
    <s v="Instalado"/>
    <s v="Inoperativo"/>
    <s v="Autoproductor"/>
    <x v="2"/>
    <x v="0"/>
    <x v="0"/>
    <x v="0"/>
    <s v="Privado"/>
    <s v="PASCO"/>
    <s v="PASCO"/>
    <s v="PASCO"/>
    <s v="HUAYLLAY"/>
    <n v="0"/>
    <x v="7"/>
    <n v="0"/>
    <x v="0"/>
    <n v="0"/>
    <x v="0"/>
    <x v="0"/>
    <n v="0"/>
    <n v="0"/>
    <m/>
    <n v="1.4666666666666666E-2"/>
    <n v="0"/>
    <n v="7.6479999999999997"/>
    <n v="0"/>
    <n v="26"/>
    <s v="BASE DE DATOS"/>
    <m/>
  </r>
  <r>
    <s v="20"/>
    <x v="7"/>
    <s v="CMCHUN"/>
    <s v="41007293"/>
    <s v="41007293"/>
    <x v="4"/>
    <m/>
    <m/>
    <n v="0.224"/>
    <n v="0.2"/>
    <m/>
    <m/>
    <n v="0"/>
    <m/>
    <m/>
    <m/>
    <m/>
    <n v="0"/>
    <x v="0"/>
    <s v="CMCHUN41007293HI"/>
    <s v="Compañía Minera Chungar S.A.C."/>
    <x v="96"/>
    <x v="96"/>
    <s v="C.H. Cacray"/>
    <x v="489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PACARAOS"/>
    <n v="0"/>
    <x v="7"/>
    <n v="0"/>
    <x v="0"/>
    <n v="0"/>
    <x v="0"/>
    <x v="0"/>
    <n v="0"/>
    <n v="0"/>
    <m/>
    <n v="1.8666666666666668E-2"/>
    <n v="1.6666666666666666E-2"/>
    <n v="7.6479999999999997"/>
    <n v="0"/>
    <n v="26"/>
    <s v="BASE DE DATOS"/>
    <m/>
  </r>
  <r>
    <s v="20"/>
    <x v="7"/>
    <s v="CMCHUN"/>
    <s v="41029994"/>
    <s v="41029994"/>
    <x v="4"/>
    <m/>
    <m/>
    <n v="0.496"/>
    <n v="0.496"/>
    <m/>
    <m/>
    <n v="357.12"/>
    <m/>
    <m/>
    <m/>
    <m/>
    <n v="0.41899999999999998"/>
    <x v="0"/>
    <s v="CMCHUN41029994HI"/>
    <s v="Compañía Minera Chungar S.A.C."/>
    <x v="96"/>
    <x v="96"/>
    <s v="C.H. Yanahuin"/>
    <x v="490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PACARAOS"/>
    <n v="0"/>
    <x v="7"/>
    <n v="0"/>
    <x v="0"/>
    <n v="0"/>
    <x v="0"/>
    <x v="0"/>
    <n v="357.12"/>
    <n v="0.35711999999999999"/>
    <m/>
    <n v="4.1333333333333333E-2"/>
    <n v="4.1333333333333333E-2"/>
    <n v="7.6479999999999997"/>
    <n v="0"/>
    <n v="26"/>
    <s v="BASE DE DATOS"/>
    <m/>
  </r>
  <r>
    <s v="20"/>
    <x v="7"/>
    <s v="CMCHUN"/>
    <s v="51017802"/>
    <s v="51017802"/>
    <x v="4"/>
    <m/>
    <m/>
    <n v="4.9000000000000004"/>
    <n v="4.9000000000000004"/>
    <m/>
    <m/>
    <n v="2623.8580000000002"/>
    <m/>
    <m/>
    <m/>
    <m/>
    <n v="4.2489999999999997"/>
    <x v="0"/>
    <s v="CMCHUN51017802HI"/>
    <s v="Compañía Minera Chungar S.A.C."/>
    <x v="96"/>
    <x v="96"/>
    <s v="C.H. Ba¤os IV"/>
    <x v="491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ATAVILLOS ALTO"/>
    <n v="0"/>
    <x v="7"/>
    <n v="0"/>
    <x v="0"/>
    <n v="0"/>
    <x v="0"/>
    <x v="0"/>
    <n v="2623.8580000000002"/>
    <n v="2.6238580000000002"/>
    <m/>
    <n v="0.40833333333333338"/>
    <n v="0.40833333333333338"/>
    <n v="7.6479999999999997"/>
    <n v="0"/>
    <n v="26"/>
    <s v="BASE DE DATOS"/>
    <m/>
  </r>
  <r>
    <s v="20"/>
    <x v="7"/>
    <s v="CMCHUN"/>
    <s v="51018102"/>
    <s v="51018102"/>
    <x v="4"/>
    <m/>
    <m/>
    <n v="0.97599999999999998"/>
    <n v="0.97599999999999998"/>
    <m/>
    <m/>
    <n v="518.26800000000003"/>
    <m/>
    <m/>
    <m/>
    <m/>
    <n v="0.98"/>
    <x v="0"/>
    <s v="CMCHUN51018102HI"/>
    <s v="Compañía Minera Chungar S.A.C."/>
    <x v="96"/>
    <x v="96"/>
    <s v="C.H. Ba¤os III"/>
    <x v="492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ATAVILLOS ALTO"/>
    <n v="0"/>
    <x v="7"/>
    <n v="0"/>
    <x v="0"/>
    <n v="0"/>
    <x v="0"/>
    <x v="0"/>
    <n v="518.26800000000003"/>
    <n v="0.51826800000000006"/>
    <m/>
    <n v="8.1333333333333327E-2"/>
    <n v="8.1333333333333327E-2"/>
    <n v="7.6479999999999997"/>
    <n v="0"/>
    <n v="26"/>
    <s v="BASE DE DATOS"/>
    <m/>
  </r>
  <r>
    <s v="20"/>
    <x v="7"/>
    <s v="CMCHUN"/>
    <s v="51018402"/>
    <s v="51018402"/>
    <x v="4"/>
    <m/>
    <m/>
    <n v="0.94"/>
    <n v="0.85"/>
    <m/>
    <m/>
    <n v="601.65800000000002"/>
    <m/>
    <m/>
    <m/>
    <m/>
    <n v="0.83099999999999996"/>
    <x v="0"/>
    <s v="CMCHUN51018402HI"/>
    <s v="Compañía Minera Chungar S.A.C."/>
    <x v="96"/>
    <x v="96"/>
    <s v="C.H. Ba¤os II"/>
    <x v="493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ATAVILLOS ALTO"/>
    <n v="0"/>
    <x v="7"/>
    <n v="0"/>
    <x v="0"/>
    <n v="0"/>
    <x v="0"/>
    <x v="0"/>
    <n v="601.65800000000002"/>
    <n v="0.60165800000000003"/>
    <m/>
    <n v="7.8333333333333324E-2"/>
    <n v="7.0833333333333331E-2"/>
    <n v="7.6479999999999997"/>
    <n v="0"/>
    <n v="26"/>
    <s v="BASE DE DATOS"/>
    <m/>
  </r>
  <r>
    <s v="20"/>
    <x v="7"/>
    <s v="CMCHUN"/>
    <s v="51019703"/>
    <s v="51019703"/>
    <x v="4"/>
    <m/>
    <m/>
    <n v="1.2"/>
    <n v="0.86"/>
    <m/>
    <m/>
    <n v="461.07499999999999"/>
    <m/>
    <m/>
    <m/>
    <m/>
    <n v="0.70199999999999996"/>
    <x v="0"/>
    <s v="CMCHUN51019703HI"/>
    <s v="Compañía Minera Chungar S.A.C."/>
    <x v="96"/>
    <x v="96"/>
    <s v="C.H. Ba¤os I"/>
    <x v="494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ATAVILLOS ALTO"/>
    <n v="0"/>
    <x v="7"/>
    <n v="0"/>
    <x v="0"/>
    <n v="0"/>
    <x v="0"/>
    <x v="0"/>
    <n v="461.07499999999999"/>
    <n v="0.46107500000000001"/>
    <m/>
    <n v="9.9999999999999992E-2"/>
    <n v="7.166666666666667E-2"/>
    <n v="7.6479999999999997"/>
    <n v="0"/>
    <n v="26"/>
    <s v="BASE DE DATOS"/>
    <m/>
  </r>
  <r>
    <s v="20"/>
    <x v="7"/>
    <s v="COHORI"/>
    <s v="18182809"/>
    <s v="18182809"/>
    <x v="4"/>
    <m/>
    <m/>
    <n v="12.6"/>
    <n v="11.98"/>
    <m/>
    <m/>
    <n v="2886.54"/>
    <m/>
    <m/>
    <m/>
    <m/>
    <n v="10.61"/>
    <x v="0"/>
    <s v="COHORI18182809HI"/>
    <s v="Consorcio Minero Horizonte S.A"/>
    <x v="97"/>
    <x v="97"/>
    <s v="C.H. Pías 1"/>
    <x v="495"/>
    <x v="4"/>
    <x v="4"/>
    <x v="340"/>
    <x v="1"/>
    <s v="Instalado"/>
    <s v="Operativo"/>
    <s v="Autoproductor"/>
    <x v="2"/>
    <x v="1"/>
    <x v="0"/>
    <x v="0"/>
    <s v="Privado"/>
    <s v="LA LIBERTAD"/>
    <s v="LA LIBERTAD"/>
    <s v="PATAZ"/>
    <s v="PÍAS"/>
    <n v="0"/>
    <x v="7"/>
    <n v="0"/>
    <x v="1"/>
    <s v="-"/>
    <x v="0"/>
    <x v="0"/>
    <n v="2886.54"/>
    <n v="2.8865400000000001"/>
    <m/>
    <n v="1.05"/>
    <n v="0.99833333333333341"/>
    <n v="7.6479999999999997"/>
    <n v="0"/>
    <n v="32"/>
    <s v="BASE DE DATOS"/>
    <m/>
  </r>
  <r>
    <s v="20"/>
    <x v="7"/>
    <s v="VALENT"/>
    <s v="31049194"/>
    <s v="31049194"/>
    <x v="4"/>
    <m/>
    <m/>
    <n v="3.78"/>
    <n v="1.395"/>
    <m/>
    <m/>
    <n v="1038.886"/>
    <m/>
    <m/>
    <m/>
    <m/>
    <n v="1.72"/>
    <x v="0"/>
    <s v="VALENT31049194HI"/>
    <s v="C¡a. Minera San Valentin S.A."/>
    <x v="155"/>
    <x v="155"/>
    <s v="C. H. Llapay"/>
    <x v="479"/>
    <x v="4"/>
    <x v="4"/>
    <x v="340"/>
    <x v="1"/>
    <s v="Instalado"/>
    <s v="Operativo"/>
    <s v="Autoproductor"/>
    <x v="2"/>
    <x v="0"/>
    <x v="0"/>
    <x v="0"/>
    <s v="Privado"/>
    <s v="LIMA"/>
    <s v="LIMA"/>
    <s v="YAUYOS"/>
    <s v="LARAOS"/>
    <n v="0"/>
    <x v="7"/>
    <n v="0"/>
    <x v="0"/>
    <n v="0"/>
    <x v="0"/>
    <x v="0"/>
    <n v="1038.886"/>
    <n v="1.038886"/>
    <m/>
    <n v="0.315"/>
    <n v="0.12866666666666668"/>
    <n v="7.6479999999999997"/>
    <n v="0"/>
    <n v="30"/>
    <s v="BASE DE DATOS"/>
    <m/>
  </r>
  <r>
    <s v="20"/>
    <x v="7"/>
    <s v="SPCC"/>
    <s v="31024993"/>
    <s v="31024993"/>
    <x v="4"/>
    <m/>
    <m/>
    <n v="9"/>
    <n v="6.5039999999999996"/>
    <m/>
    <m/>
    <n v="3607.9470000000001"/>
    <m/>
    <m/>
    <m/>
    <m/>
    <n v="5.5579999999999998"/>
    <x v="0"/>
    <s v="SPCC31024993HI"/>
    <s v="Southern Per£ Cooper Corporation"/>
    <x v="91"/>
    <x v="91"/>
    <s v="C.H. Cuajone"/>
    <x v="480"/>
    <x v="4"/>
    <x v="4"/>
    <x v="340"/>
    <x v="1"/>
    <s v="Instalado"/>
    <s v="Operativo"/>
    <s v="Autoproductor"/>
    <x v="2"/>
    <x v="0"/>
    <x v="0"/>
    <x v="0"/>
    <s v="Privado"/>
    <s v="MOQUEGUA"/>
    <s v="MOQUEGUA"/>
    <s v="MARISCAL NIETO"/>
    <s v="TORATA"/>
    <n v="0"/>
    <x v="7"/>
    <n v="0"/>
    <x v="0"/>
    <n v="0"/>
    <x v="0"/>
    <x v="0"/>
    <n v="3607.9470000000001"/>
    <n v="3.6079470000000002"/>
    <m/>
    <n v="0.75"/>
    <n v="0.54199999999999993"/>
    <n v="7.6479999999999997"/>
    <n v="0"/>
    <n v="68"/>
    <s v="BASE DE DATOS"/>
    <m/>
  </r>
  <r>
    <s v="20"/>
    <x v="7"/>
    <s v="UNACEM"/>
    <s v="33010393"/>
    <s v="33010393"/>
    <x v="4"/>
    <m/>
    <m/>
    <n v="5.6"/>
    <n v="5.6"/>
    <m/>
    <m/>
    <n v="3477.9090000000001"/>
    <m/>
    <m/>
    <m/>
    <m/>
    <n v="5.8719999999999999"/>
    <x v="0"/>
    <s v="UNACEM33010393HI"/>
    <s v="Uni¢n Andina de Cementos S.A.A."/>
    <x v="92"/>
    <x v="92"/>
    <s v="C.H. Carpapata I"/>
    <x v="481"/>
    <x v="4"/>
    <x v="4"/>
    <x v="340"/>
    <x v="1"/>
    <s v="Instalado"/>
    <s v="Operativo"/>
    <s v="Autoproductor"/>
    <x v="2"/>
    <x v="1"/>
    <x v="0"/>
    <x v="0"/>
    <s v="Privado"/>
    <s v="JUNIN"/>
    <s v="JUNIN"/>
    <s v="TARMA"/>
    <s v="PALCA"/>
    <n v="0"/>
    <x v="7"/>
    <n v="0"/>
    <x v="0"/>
    <n v="0"/>
    <x v="0"/>
    <x v="0"/>
    <n v="3477.9090000000001"/>
    <n v="3.4779089999999999"/>
    <m/>
    <n v="0.46666666666666662"/>
    <n v="0.46666666666666662"/>
    <n v="7.6479999999999997"/>
    <n v="0"/>
    <n v="72"/>
    <s v="BASE DE DATOS"/>
    <m/>
  </r>
  <r>
    <s v="20"/>
    <x v="7"/>
    <s v="UNACEM"/>
    <s v="33010193"/>
    <s v="33010193"/>
    <x v="4"/>
    <m/>
    <m/>
    <n v="6.3"/>
    <n v="6.3"/>
    <m/>
    <m/>
    <n v="3423.9949999999999"/>
    <m/>
    <m/>
    <m/>
    <m/>
    <n v="5.7530000000000001"/>
    <x v="0"/>
    <s v="UNACEM33010193HI"/>
    <s v="Uni¢n Andina de Cementos S.A.A."/>
    <x v="92"/>
    <x v="92"/>
    <s v="C.H. Carpapata II"/>
    <x v="482"/>
    <x v="4"/>
    <x v="4"/>
    <x v="340"/>
    <x v="1"/>
    <s v="Instalado"/>
    <s v="Operativo"/>
    <s v="Autoproductor"/>
    <x v="2"/>
    <x v="1"/>
    <x v="0"/>
    <x v="0"/>
    <s v="Privado"/>
    <s v="JUNIN"/>
    <s v="JUNIN"/>
    <s v="TARMA"/>
    <s v="PALCA"/>
    <n v="0"/>
    <x v="7"/>
    <n v="0"/>
    <x v="0"/>
    <n v="0"/>
    <x v="0"/>
    <x v="0"/>
    <n v="3423.9949999999999"/>
    <n v="3.4239949999999997"/>
    <m/>
    <n v="0.52500000000000002"/>
    <n v="0.52500000000000002"/>
    <n v="7.6479999999999997"/>
    <n v="0"/>
    <n v="72"/>
    <s v="BASE DE DATOS"/>
    <m/>
  </r>
  <r>
    <s v="20"/>
    <x v="7"/>
    <s v="UNACEM"/>
    <s v="18170808"/>
    <s v="18170808"/>
    <x v="4"/>
    <m/>
    <m/>
    <n v="12.8"/>
    <n v="12.8"/>
    <m/>
    <m/>
    <n v="4023.7829999999999"/>
    <m/>
    <m/>
    <m/>
    <m/>
    <n v="8.7970000000000006"/>
    <x v="0"/>
    <s v="UNACEM18170808HI"/>
    <s v="Uni¢n Andina de Cementos S.A.A."/>
    <x v="92"/>
    <x v="92"/>
    <s v="C.H. Carpapata III"/>
    <x v="483"/>
    <x v="4"/>
    <x v="4"/>
    <x v="340"/>
    <x v="1"/>
    <s v="Instalado"/>
    <s v="Operativo"/>
    <s v="Autoproductor"/>
    <x v="2"/>
    <x v="1"/>
    <x v="0"/>
    <x v="0"/>
    <s v="Privado"/>
    <s v="JUNIN"/>
    <s v="JUNIN"/>
    <s v="TARMA"/>
    <s v="PALCA"/>
    <n v="0"/>
    <x v="7"/>
    <n v="0"/>
    <x v="1"/>
    <s v="-"/>
    <x v="0"/>
    <x v="0"/>
    <n v="4023.7829999999999"/>
    <n v="4.0237829999999999"/>
    <m/>
    <n v="1.0666666666666667"/>
    <n v="1.0666666666666667"/>
    <n v="7.6479999999999997"/>
    <n v="0"/>
    <n v="72"/>
    <s v="BASE DE DATOS"/>
    <m/>
  </r>
  <r>
    <s v="20"/>
    <x v="8"/>
    <s v="PACHAP"/>
    <s v="31146606"/>
    <s v="31146606"/>
    <x v="4"/>
    <m/>
    <m/>
    <n v="1.6"/>
    <n v="0.35"/>
    <m/>
    <m/>
    <n v="43.192999999999998"/>
    <m/>
    <m/>
    <m/>
    <m/>
    <n v="59.7"/>
    <x v="0"/>
    <s v="PACHAP31146606HI"/>
    <s v="ICM PACHAPAQUI S.A.C."/>
    <x v="156"/>
    <x v="156"/>
    <s v="C.H. San Martín de Porres"/>
    <x v="496"/>
    <x v="4"/>
    <x v="4"/>
    <x v="340"/>
    <x v="1"/>
    <s v="Instalado"/>
    <s v="Operativo"/>
    <s v="Autoproductor"/>
    <x v="2"/>
    <x v="0"/>
    <x v="0"/>
    <x v="0"/>
    <s v="Privado"/>
    <s v="ANCASH"/>
    <s v="ANCASH"/>
    <s v="BOLOGNESI"/>
    <s v="AQUIA"/>
    <n v="0"/>
    <x v="7"/>
    <n v="0"/>
    <x v="0"/>
    <n v="0"/>
    <x v="0"/>
    <x v="0"/>
    <n v="43.192999999999998"/>
    <n v="4.3192999999999995E-2"/>
    <m/>
    <n v="0.13333333333333333"/>
    <n v="2.9166666666666664E-2"/>
    <n v="7.6479999999999997"/>
    <n v="0"/>
    <n v="38"/>
    <s v="BASE DE DATOS"/>
    <m/>
  </r>
  <r>
    <s v="20"/>
    <x v="8"/>
    <s v="PACHAP"/>
    <s v="31146706"/>
    <s v="31146706"/>
    <x v="4"/>
    <m/>
    <m/>
    <n v="0.94"/>
    <n v="0.35"/>
    <m/>
    <m/>
    <n v="65.680000000000007"/>
    <m/>
    <m/>
    <m/>
    <m/>
    <n v="91.22"/>
    <x v="0"/>
    <s v="PACHAP31146706HI"/>
    <s v="ICM PACHAPAQUI S.A.C."/>
    <x v="156"/>
    <x v="156"/>
    <s v="C.H. San Judas Tadeo"/>
    <x v="497"/>
    <x v="4"/>
    <x v="4"/>
    <x v="340"/>
    <x v="1"/>
    <s v="Instalado"/>
    <s v="Operativo"/>
    <s v="Autoproductor"/>
    <x v="2"/>
    <x v="0"/>
    <x v="0"/>
    <x v="0"/>
    <s v="Privado"/>
    <s v="ANCASH"/>
    <s v="ANCASH"/>
    <s v="BOLOGNESI"/>
    <s v="AQUIA"/>
    <n v="0"/>
    <x v="7"/>
    <n v="0"/>
    <x v="0"/>
    <n v="0"/>
    <x v="0"/>
    <x v="0"/>
    <n v="65.680000000000007"/>
    <n v="6.5680000000000002E-2"/>
    <m/>
    <n v="7.8333333333333324E-2"/>
    <n v="2.9166666666666664E-2"/>
    <n v="7.6479999999999997"/>
    <n v="0"/>
    <n v="38"/>
    <s v="BASE DE DATOS"/>
    <m/>
  </r>
  <r>
    <s v="20"/>
    <x v="7"/>
    <s v="RAURA"/>
    <s v="31019993"/>
    <s v="31019993"/>
    <x v="4"/>
    <m/>
    <m/>
    <n v="4.1399999999999997"/>
    <n v="3.7"/>
    <m/>
    <m/>
    <n v="1604.9749999999999"/>
    <m/>
    <m/>
    <m/>
    <m/>
    <n v="2.7"/>
    <x v="0"/>
    <s v="RAURA31019993HI"/>
    <s v="C¡a. Minera Raura"/>
    <x v="157"/>
    <x v="157"/>
    <s v="C.H. Cashaucro"/>
    <x v="498"/>
    <x v="4"/>
    <x v="4"/>
    <x v="340"/>
    <x v="1"/>
    <s v="Instalado"/>
    <s v="Operativo"/>
    <s v="Autoproductor"/>
    <x v="2"/>
    <x v="0"/>
    <x v="0"/>
    <x v="0"/>
    <s v="Privado"/>
    <s v="LIMA"/>
    <s v="LIMA"/>
    <s v="OYON"/>
    <s v="OYON"/>
    <n v="0"/>
    <x v="7"/>
    <n v="0"/>
    <x v="0"/>
    <n v="0"/>
    <x v="0"/>
    <x v="0"/>
    <n v="1604.9749999999999"/>
    <n v="1.6049749999999998"/>
    <m/>
    <n v="0.34499999999999997"/>
    <n v="0.30833333333333335"/>
    <n v="7.6479999999999997"/>
    <n v="0"/>
    <n v="19"/>
    <s v="BASE DE DATOS"/>
    <m/>
  </r>
  <r>
    <s v="20"/>
    <x v="8"/>
    <s v="RAURA"/>
    <s v="31019993"/>
    <s v="31019993"/>
    <x v="4"/>
    <m/>
    <m/>
    <n v="4.1399999999999997"/>
    <n v="3.7"/>
    <m/>
    <m/>
    <n v="1693.3589999999999"/>
    <m/>
    <m/>
    <m/>
    <m/>
    <n v="2.7"/>
    <x v="0"/>
    <s v="RAURA31019993HI"/>
    <s v="C¡a. Minera Raura"/>
    <x v="157"/>
    <x v="157"/>
    <s v="C.H. Cashaucro"/>
    <x v="498"/>
    <x v="4"/>
    <x v="4"/>
    <x v="340"/>
    <x v="1"/>
    <s v="Instalado"/>
    <s v="Operativo"/>
    <s v="Autoproductor"/>
    <x v="2"/>
    <x v="0"/>
    <x v="0"/>
    <x v="0"/>
    <s v="Privado"/>
    <s v="LIMA"/>
    <s v="LIMA"/>
    <s v="OYON"/>
    <s v="OYON"/>
    <n v="0"/>
    <x v="7"/>
    <n v="0"/>
    <x v="0"/>
    <n v="0"/>
    <x v="0"/>
    <x v="0"/>
    <n v="1693.3589999999999"/>
    <n v="1.6933589999999998"/>
    <m/>
    <n v="0.34499999999999997"/>
    <n v="0.30833333333333335"/>
    <n v="7.6479999999999997"/>
    <n v="0"/>
    <n v="19"/>
    <s v="BASE DE DATOS"/>
    <m/>
  </r>
  <r>
    <s v="20"/>
    <x v="8"/>
    <s v="VALENT"/>
    <s v="31049194"/>
    <s v="31049194"/>
    <x v="4"/>
    <m/>
    <m/>
    <n v="3.78"/>
    <n v="1.2549999999999999"/>
    <m/>
    <m/>
    <n v="912.49300000000005"/>
    <m/>
    <m/>
    <m/>
    <m/>
    <n v="1.6040000000000001"/>
    <x v="0"/>
    <s v="VALENT31049194HI"/>
    <s v="C¡a. Minera San Valentin S.A."/>
    <x v="155"/>
    <x v="155"/>
    <s v="C. H. Llapay"/>
    <x v="479"/>
    <x v="4"/>
    <x v="4"/>
    <x v="340"/>
    <x v="1"/>
    <s v="Instalado"/>
    <s v="Operativo"/>
    <s v="Autoproductor"/>
    <x v="2"/>
    <x v="0"/>
    <x v="0"/>
    <x v="0"/>
    <s v="Privado"/>
    <s v="LIMA"/>
    <s v="LIMA"/>
    <s v="YAUYOS"/>
    <s v="LARAOS"/>
    <n v="0"/>
    <x v="7"/>
    <n v="0"/>
    <x v="0"/>
    <n v="0"/>
    <x v="0"/>
    <x v="0"/>
    <n v="912.49300000000005"/>
    <n v="0.912493"/>
    <m/>
    <n v="0.315"/>
    <n v="0.12866666666666668"/>
    <n v="7.6479999999999997"/>
    <n v="0"/>
    <n v="30"/>
    <s v="BASE DE DATOS"/>
    <m/>
  </r>
  <r>
    <s v="20"/>
    <x v="2"/>
    <s v="MOROCO"/>
    <s v="31021094"/>
    <s v="31021094"/>
    <x v="4"/>
    <m/>
    <m/>
    <n v="11.5"/>
    <n v="11.5"/>
    <m/>
    <m/>
    <n v="7207.9319999999998"/>
    <m/>
    <m/>
    <m/>
    <m/>
    <n v="11.49"/>
    <x v="0"/>
    <s v="MOROCO31021094HI"/>
    <s v="C¡a. Minera San Ignacio de Morococha"/>
    <x v="119"/>
    <x v="119"/>
    <s v="C.H. Monobamba"/>
    <x v="429"/>
    <x v="4"/>
    <x v="4"/>
    <x v="340"/>
    <x v="1"/>
    <s v="Instalado"/>
    <s v="Operativo"/>
    <s v="Autoproductor"/>
    <x v="2"/>
    <x v="0"/>
    <x v="0"/>
    <x v="0"/>
    <s v="Privado"/>
    <s v="JUNIN"/>
    <s v="JUNIN"/>
    <s v="CHANCHAMAYO"/>
    <s v="VITOC"/>
    <n v="0"/>
    <x v="7"/>
    <n v="0"/>
    <x v="0"/>
    <n v="0"/>
    <x v="0"/>
    <x v="0"/>
    <n v="7207.9319999999998"/>
    <n v="7.2079319999999996"/>
    <m/>
    <n v="0.95833333333333337"/>
    <n v="0.95833333333333337"/>
    <n v="7.6479999999999997"/>
    <n v="0"/>
    <n v="28"/>
    <s v="BASE DE DATOS"/>
    <m/>
  </r>
  <r>
    <s v="20"/>
    <x v="3"/>
    <s v="MOROCO"/>
    <s v="31021094"/>
    <s v="31021094"/>
    <x v="4"/>
    <m/>
    <m/>
    <n v="11.5"/>
    <n v="11.5"/>
    <m/>
    <m/>
    <n v="6484.424"/>
    <m/>
    <m/>
    <m/>
    <m/>
    <n v="11.09"/>
    <x v="0"/>
    <s v="MOROCO31021094HI"/>
    <s v="C¡a. Minera San Ignacio de Morococha"/>
    <x v="119"/>
    <x v="119"/>
    <s v="C.H. Monobamba"/>
    <x v="429"/>
    <x v="4"/>
    <x v="4"/>
    <x v="340"/>
    <x v="1"/>
    <s v="Instalado"/>
    <s v="Operativo"/>
    <s v="Autoproductor"/>
    <x v="2"/>
    <x v="0"/>
    <x v="0"/>
    <x v="0"/>
    <s v="Privado"/>
    <s v="JUNIN"/>
    <s v="JUNIN"/>
    <s v="CHANCHAMAYO"/>
    <s v="VITOC"/>
    <n v="0"/>
    <x v="7"/>
    <n v="0"/>
    <x v="0"/>
    <n v="0"/>
    <x v="0"/>
    <x v="0"/>
    <n v="6484.424"/>
    <n v="6.4844239999999997"/>
    <m/>
    <n v="0.95833333333333337"/>
    <n v="0.95833333333333337"/>
    <n v="7.6479999999999997"/>
    <n v="0"/>
    <n v="28"/>
    <s v="BASE DE DATOS"/>
    <m/>
  </r>
  <r>
    <s v="20"/>
    <x v="4"/>
    <s v="MOROCO"/>
    <s v="31021094"/>
    <s v="31021094"/>
    <x v="4"/>
    <m/>
    <m/>
    <n v="11.5"/>
    <n v="11.5"/>
    <m/>
    <m/>
    <n v="5168.3370000000004"/>
    <m/>
    <m/>
    <m/>
    <m/>
    <n v="10.73"/>
    <x v="0"/>
    <s v="MOROCO31021094HI"/>
    <s v="C¡a. Minera San Ignacio de Morococha"/>
    <x v="119"/>
    <x v="119"/>
    <s v="C.H. Monobamba"/>
    <x v="429"/>
    <x v="4"/>
    <x v="4"/>
    <x v="340"/>
    <x v="1"/>
    <s v="Instalado"/>
    <s v="Operativo"/>
    <s v="Autoproductor"/>
    <x v="2"/>
    <x v="0"/>
    <x v="0"/>
    <x v="0"/>
    <s v="Privado"/>
    <s v="JUNIN"/>
    <s v="JUNIN"/>
    <s v="CHANCHAMAYO"/>
    <s v="VITOC"/>
    <n v="0"/>
    <x v="7"/>
    <n v="0"/>
    <x v="0"/>
    <n v="0"/>
    <x v="0"/>
    <x v="0"/>
    <n v="5168.3370000000004"/>
    <n v="5.1683370000000002"/>
    <m/>
    <n v="0.95833333333333337"/>
    <n v="0.95833333333333337"/>
    <n v="7.6479999999999997"/>
    <n v="0"/>
    <n v="28"/>
    <s v="BASE DE DATOS"/>
    <m/>
  </r>
  <r>
    <s v="20"/>
    <x v="5"/>
    <s v="MOROCO"/>
    <s v="31021094"/>
    <s v="31021094"/>
    <x v="4"/>
    <m/>
    <m/>
    <n v="11.5"/>
    <n v="11.5"/>
    <m/>
    <m/>
    <n v="3688.895"/>
    <m/>
    <m/>
    <m/>
    <m/>
    <n v="5.43"/>
    <x v="0"/>
    <s v="MOROCO31021094HI"/>
    <s v="C¡a. Minera San Ignacio de Morococha"/>
    <x v="119"/>
    <x v="119"/>
    <s v="C.H. Monobamba"/>
    <x v="429"/>
    <x v="4"/>
    <x v="4"/>
    <x v="340"/>
    <x v="1"/>
    <s v="Instalado"/>
    <s v="Operativo"/>
    <s v="Autoproductor"/>
    <x v="2"/>
    <x v="0"/>
    <x v="0"/>
    <x v="0"/>
    <s v="Privado"/>
    <s v="JUNIN"/>
    <s v="JUNIN"/>
    <s v="CHANCHAMAYO"/>
    <s v="VITOC"/>
    <n v="0"/>
    <x v="7"/>
    <n v="0"/>
    <x v="0"/>
    <n v="0"/>
    <x v="0"/>
    <x v="0"/>
    <n v="3688.895"/>
    <n v="3.688895"/>
    <m/>
    <n v="0.95833333333333337"/>
    <n v="0.95833333333333337"/>
    <n v="7.6479999999999997"/>
    <n v="0"/>
    <n v="28"/>
    <s v="BASE DE DATOS"/>
    <m/>
  </r>
  <r>
    <s v="20"/>
    <x v="6"/>
    <s v="MOROCO"/>
    <s v="31021094"/>
    <s v="31021094"/>
    <x v="4"/>
    <m/>
    <m/>
    <n v="11.5"/>
    <n v="11.5"/>
    <m/>
    <m/>
    <n v="2811.6"/>
    <m/>
    <m/>
    <m/>
    <m/>
    <n v="5.22"/>
    <x v="0"/>
    <s v="MOROCO31021094HI"/>
    <s v="C¡a. Minera San Ignacio de Morococha"/>
    <x v="119"/>
    <x v="119"/>
    <s v="C.H. Monobamba"/>
    <x v="429"/>
    <x v="4"/>
    <x v="4"/>
    <x v="340"/>
    <x v="1"/>
    <s v="Instalado"/>
    <s v="Operativo"/>
    <s v="Autoproductor"/>
    <x v="2"/>
    <x v="0"/>
    <x v="0"/>
    <x v="0"/>
    <s v="Privado"/>
    <s v="JUNIN"/>
    <s v="JUNIN"/>
    <s v="CHANCHAMAYO"/>
    <s v="VITOC"/>
    <n v="0"/>
    <x v="7"/>
    <n v="0"/>
    <x v="0"/>
    <n v="0"/>
    <x v="0"/>
    <x v="0"/>
    <n v="2811.6"/>
    <n v="2.8115999999999999"/>
    <m/>
    <n v="0.95833333333333337"/>
    <n v="0.95833333333333337"/>
    <n v="7.6479999999999997"/>
    <n v="0"/>
    <n v="28"/>
    <s v="BASE DE DATOS"/>
    <m/>
  </r>
  <r>
    <s v="20"/>
    <x v="7"/>
    <s v="MOROCO"/>
    <s v="31021094"/>
    <s v="31021094"/>
    <x v="4"/>
    <m/>
    <m/>
    <n v="11.5"/>
    <n v="11.5"/>
    <m/>
    <m/>
    <n v="2124.0430000000001"/>
    <m/>
    <m/>
    <m/>
    <m/>
    <n v="4.0999999999999996"/>
    <x v="0"/>
    <s v="MOROCO31021094HI"/>
    <s v="C¡a. Minera San Ignacio de Morococha"/>
    <x v="119"/>
    <x v="119"/>
    <s v="C.H. Monobamba"/>
    <x v="429"/>
    <x v="4"/>
    <x v="4"/>
    <x v="340"/>
    <x v="1"/>
    <s v="Instalado"/>
    <s v="Operativo"/>
    <s v="Autoproductor"/>
    <x v="2"/>
    <x v="0"/>
    <x v="0"/>
    <x v="0"/>
    <s v="Privado"/>
    <s v="JUNIN"/>
    <s v="JUNIN"/>
    <s v="CHANCHAMAYO"/>
    <s v="VITOC"/>
    <n v="0"/>
    <x v="7"/>
    <n v="0"/>
    <x v="0"/>
    <n v="0"/>
    <x v="0"/>
    <x v="0"/>
    <n v="2124.0430000000001"/>
    <n v="2.1240429999999999"/>
    <m/>
    <n v="0.95833333333333337"/>
    <n v="0.95833333333333337"/>
    <n v="7.6479999999999997"/>
    <n v="0"/>
    <n v="28"/>
    <s v="BASE DE DATOS"/>
    <m/>
  </r>
  <r>
    <s v="20"/>
    <x v="8"/>
    <s v="MOROCO"/>
    <s v="31021094"/>
    <s v="31021094"/>
    <x v="4"/>
    <m/>
    <m/>
    <n v="11.5"/>
    <n v="11.5"/>
    <m/>
    <m/>
    <n v="2506.2570000000001"/>
    <m/>
    <m/>
    <m/>
    <m/>
    <n v="5.35"/>
    <x v="0"/>
    <s v="MOROCO31021094HI"/>
    <s v="C¡a. Minera San Ignacio de Morococha"/>
    <x v="119"/>
    <x v="119"/>
    <s v="C.H. Monobamba"/>
    <x v="429"/>
    <x v="4"/>
    <x v="4"/>
    <x v="340"/>
    <x v="1"/>
    <s v="Instalado"/>
    <s v="Operativo"/>
    <s v="Autoproductor"/>
    <x v="2"/>
    <x v="0"/>
    <x v="0"/>
    <x v="0"/>
    <s v="Privado"/>
    <s v="JUNIN"/>
    <s v="JUNIN"/>
    <s v="CHANCHAMAYO"/>
    <s v="VITOC"/>
    <n v="0"/>
    <x v="7"/>
    <n v="0"/>
    <x v="0"/>
    <n v="0"/>
    <x v="0"/>
    <x v="0"/>
    <n v="2506.2570000000001"/>
    <n v="2.5062570000000002"/>
    <m/>
    <n v="0.95833333333333337"/>
    <n v="0.95833333333333337"/>
    <n v="7.6479999999999997"/>
    <n v="0"/>
    <n v="28"/>
    <s v="BASE DE DATOS"/>
    <m/>
  </r>
  <r>
    <s v="20"/>
    <x v="8"/>
    <s v="SPCC"/>
    <s v="31024993"/>
    <s v="31024993"/>
    <x v="4"/>
    <m/>
    <m/>
    <n v="9"/>
    <n v="6.5039999999999996"/>
    <m/>
    <m/>
    <n v="3473.902"/>
    <m/>
    <m/>
    <m/>
    <m/>
    <n v="5.431"/>
    <x v="0"/>
    <s v="SPCC31024993HI"/>
    <s v="Southern Per£ Cooper Corporation"/>
    <x v="91"/>
    <x v="91"/>
    <s v="C.H. Cuajone"/>
    <x v="480"/>
    <x v="4"/>
    <x v="4"/>
    <x v="340"/>
    <x v="1"/>
    <s v="Instalado"/>
    <s v="Operativo"/>
    <s v="Autoproductor"/>
    <x v="2"/>
    <x v="0"/>
    <x v="0"/>
    <x v="0"/>
    <s v="Privado"/>
    <s v="MOQUEGUA"/>
    <s v="MOQUEGUA"/>
    <s v="MARISCAL NIETO"/>
    <s v="TORATA"/>
    <n v="0"/>
    <x v="7"/>
    <n v="0"/>
    <x v="0"/>
    <n v="0"/>
    <x v="0"/>
    <x v="0"/>
    <n v="3473.902"/>
    <n v="3.4739019999999998"/>
    <m/>
    <n v="0.75"/>
    <n v="0.54199999999999993"/>
    <n v="7.6479999999999997"/>
    <n v="0"/>
    <n v="68"/>
    <s v="BASE DE DATOS"/>
    <m/>
  </r>
  <r>
    <s v="20"/>
    <x v="8"/>
    <s v="UNACEM"/>
    <s v="33010393"/>
    <s v="33010393"/>
    <x v="4"/>
    <m/>
    <m/>
    <n v="5.6"/>
    <n v="5.6"/>
    <m/>
    <m/>
    <n v="3286.72"/>
    <m/>
    <m/>
    <m/>
    <m/>
    <n v="5.843"/>
    <x v="0"/>
    <s v="UNACEM33010393HI"/>
    <s v="Uni¢n Andina de Cementos S.A.A."/>
    <x v="92"/>
    <x v="92"/>
    <s v="C.H. Carpapata I"/>
    <x v="481"/>
    <x v="4"/>
    <x v="4"/>
    <x v="340"/>
    <x v="1"/>
    <s v="Instalado"/>
    <s v="Operativo"/>
    <s v="Autoproductor"/>
    <x v="2"/>
    <x v="1"/>
    <x v="0"/>
    <x v="0"/>
    <s v="Privado"/>
    <s v="JUNIN"/>
    <s v="JUNIN"/>
    <s v="TARMA"/>
    <s v="PALCA"/>
    <n v="0"/>
    <x v="7"/>
    <n v="0"/>
    <x v="0"/>
    <n v="0"/>
    <x v="0"/>
    <x v="0"/>
    <n v="3286.72"/>
    <n v="3.2867199999999999"/>
    <m/>
    <n v="0.46666666666666662"/>
    <n v="0.46666666666666662"/>
    <n v="7.6479999999999997"/>
    <n v="0"/>
    <n v="72"/>
    <s v="BASE DE DATOS"/>
    <m/>
  </r>
  <r>
    <s v="20"/>
    <x v="8"/>
    <s v="UNACEM"/>
    <s v="33010193"/>
    <s v="33010193"/>
    <x v="4"/>
    <m/>
    <m/>
    <n v="6.3"/>
    <n v="6.3"/>
    <m/>
    <m/>
    <n v="3325.3389999999999"/>
    <m/>
    <m/>
    <m/>
    <m/>
    <n v="6.0970000000000004"/>
    <x v="0"/>
    <s v="UNACEM33010193HI"/>
    <s v="Uni¢n Andina de Cementos S.A.A."/>
    <x v="92"/>
    <x v="92"/>
    <s v="C.H. Carpapata II"/>
    <x v="482"/>
    <x v="4"/>
    <x v="4"/>
    <x v="340"/>
    <x v="1"/>
    <s v="Instalado"/>
    <s v="Operativo"/>
    <s v="Autoproductor"/>
    <x v="2"/>
    <x v="1"/>
    <x v="0"/>
    <x v="0"/>
    <s v="Privado"/>
    <s v="JUNIN"/>
    <s v="JUNIN"/>
    <s v="TARMA"/>
    <s v="PALCA"/>
    <n v="0"/>
    <x v="7"/>
    <n v="0"/>
    <x v="0"/>
    <n v="0"/>
    <x v="0"/>
    <x v="0"/>
    <n v="3325.3389999999999"/>
    <n v="3.325339"/>
    <m/>
    <n v="0.52500000000000002"/>
    <n v="0.52500000000000002"/>
    <n v="7.6479999999999997"/>
    <n v="0"/>
    <n v="72"/>
    <s v="BASE DE DATOS"/>
    <m/>
  </r>
  <r>
    <s v="20"/>
    <x v="8"/>
    <s v="UNACEM"/>
    <s v="18170808"/>
    <s v="18170808"/>
    <x v="4"/>
    <m/>
    <m/>
    <n v="12.8"/>
    <n v="12.8"/>
    <m/>
    <m/>
    <n v="4178.308"/>
    <m/>
    <m/>
    <m/>
    <m/>
    <n v="9.51"/>
    <x v="0"/>
    <s v="UNACEM18170808HI"/>
    <s v="Uni¢n Andina de Cementos S.A.A."/>
    <x v="92"/>
    <x v="92"/>
    <s v="C.H. Carpapata III"/>
    <x v="483"/>
    <x v="4"/>
    <x v="4"/>
    <x v="340"/>
    <x v="1"/>
    <s v="Instalado"/>
    <s v="Operativo"/>
    <s v="Autoproductor"/>
    <x v="2"/>
    <x v="1"/>
    <x v="0"/>
    <x v="0"/>
    <s v="Privado"/>
    <s v="JUNIN"/>
    <s v="JUNIN"/>
    <s v="TARMA"/>
    <s v="PALCA"/>
    <n v="0"/>
    <x v="7"/>
    <n v="0"/>
    <x v="1"/>
    <s v="-"/>
    <x v="0"/>
    <x v="0"/>
    <n v="4178.308"/>
    <n v="4.1783080000000004"/>
    <m/>
    <n v="1.0666666666666667"/>
    <n v="1.0666666666666667"/>
    <n v="7.6479999999999997"/>
    <n v="0"/>
    <n v="72"/>
    <s v="BASE DE DATOS"/>
    <m/>
  </r>
  <r>
    <s v="20"/>
    <x v="7"/>
    <s v="PACHAP"/>
    <s v="31146606"/>
    <s v="31146606"/>
    <x v="4"/>
    <m/>
    <m/>
    <n v="1.6"/>
    <n v="0.35"/>
    <m/>
    <m/>
    <n v="47.911000000000001"/>
    <m/>
    <m/>
    <m/>
    <m/>
    <n v="64.319999999999993"/>
    <x v="0"/>
    <s v="PACHAP31146606HI"/>
    <s v="ICM PACHAPAQUI S.A.C."/>
    <x v="156"/>
    <x v="156"/>
    <s v="C.H. San Martín de Porres"/>
    <x v="496"/>
    <x v="4"/>
    <x v="4"/>
    <x v="340"/>
    <x v="1"/>
    <s v="Instalado"/>
    <s v="Operativo"/>
    <s v="Autoproductor"/>
    <x v="2"/>
    <x v="0"/>
    <x v="0"/>
    <x v="0"/>
    <s v="Privado"/>
    <s v="ANCASH"/>
    <s v="ANCASH"/>
    <s v="BOLOGNESI"/>
    <s v="AQUIA"/>
    <n v="0"/>
    <x v="7"/>
    <n v="0"/>
    <x v="0"/>
    <n v="0"/>
    <x v="0"/>
    <x v="0"/>
    <n v="47.911000000000001"/>
    <n v="4.7911000000000002E-2"/>
    <m/>
    <n v="0.13333333333333333"/>
    <n v="2.9166666666666664E-2"/>
    <n v="7.6479999999999997"/>
    <n v="0"/>
    <n v="38"/>
    <s v="BASE DE DATOS"/>
    <m/>
  </r>
  <r>
    <s v="20"/>
    <x v="7"/>
    <s v="PACHAP"/>
    <s v="31146706"/>
    <s v="31146706"/>
    <x v="4"/>
    <m/>
    <m/>
    <n v="0.94"/>
    <n v="0.35"/>
    <m/>
    <m/>
    <n v="69.926000000000002"/>
    <m/>
    <m/>
    <m/>
    <m/>
    <n v="94.06"/>
    <x v="0"/>
    <s v="PACHAP31146706HI"/>
    <s v="ICM PACHAPAQUI S.A.C."/>
    <x v="156"/>
    <x v="156"/>
    <s v="C.H. San Judas Tadeo"/>
    <x v="497"/>
    <x v="4"/>
    <x v="4"/>
    <x v="340"/>
    <x v="1"/>
    <s v="Instalado"/>
    <s v="Operativo"/>
    <s v="Autoproductor"/>
    <x v="2"/>
    <x v="0"/>
    <x v="0"/>
    <x v="0"/>
    <s v="Privado"/>
    <s v="ANCASH"/>
    <s v="ANCASH"/>
    <s v="BOLOGNESI"/>
    <s v="AQUIA"/>
    <n v="0"/>
    <x v="7"/>
    <n v="0"/>
    <x v="0"/>
    <n v="0"/>
    <x v="0"/>
    <x v="0"/>
    <n v="69.926000000000002"/>
    <n v="6.9926000000000002E-2"/>
    <m/>
    <n v="7.8333333333333324E-2"/>
    <n v="2.9166666666666664E-2"/>
    <n v="7.6479999999999997"/>
    <n v="0"/>
    <n v="38"/>
    <s v="BASE DE DATOS"/>
    <m/>
  </r>
  <r>
    <s v="20"/>
    <x v="8"/>
    <s v="COHORI"/>
    <s v="18182809"/>
    <s v="18182809"/>
    <x v="4"/>
    <m/>
    <m/>
    <n v="12.6"/>
    <n v="11.98"/>
    <m/>
    <m/>
    <n v="2989.93"/>
    <m/>
    <m/>
    <m/>
    <m/>
    <n v="5.96"/>
    <x v="0"/>
    <s v="COHORI18182809HI"/>
    <s v="Consorcio Minero Horizonte S.A"/>
    <x v="97"/>
    <x v="97"/>
    <s v="C.H. Pías 1"/>
    <x v="495"/>
    <x v="4"/>
    <x v="4"/>
    <x v="340"/>
    <x v="1"/>
    <s v="Instalado"/>
    <s v="Operativo"/>
    <s v="Autoproductor"/>
    <x v="2"/>
    <x v="1"/>
    <x v="0"/>
    <x v="0"/>
    <s v="Privado"/>
    <s v="LA LIBERTAD"/>
    <s v="LA LIBERTAD"/>
    <s v="PATAZ"/>
    <s v="PÍAS"/>
    <n v="0"/>
    <x v="7"/>
    <n v="0"/>
    <x v="1"/>
    <s v="-"/>
    <x v="0"/>
    <x v="0"/>
    <n v="2989.93"/>
    <n v="2.9899299999999998"/>
    <m/>
    <n v="1.05"/>
    <n v="0.99833333333333341"/>
    <n v="7.6479999999999997"/>
    <n v="0"/>
    <n v="32"/>
    <s v="BASE DE DATOS"/>
    <m/>
  </r>
  <r>
    <s v="20"/>
    <x v="8"/>
    <s v="CMCHUN"/>
    <s v="00022010"/>
    <s v="00022010"/>
    <x v="4"/>
    <m/>
    <m/>
    <n v="9.18"/>
    <n v="9.18"/>
    <m/>
    <m/>
    <n v="6097.3950000000004"/>
    <m/>
    <m/>
    <m/>
    <m/>
    <n v="8.2449999999999992"/>
    <x v="0"/>
    <s v="CMCHUN00022010HI"/>
    <s v="Compañía Minera Chungar S.A.C."/>
    <x v="96"/>
    <x v="96"/>
    <s v="C.H. Ba¤os V"/>
    <x v="484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ATAVILLOS ALTO"/>
    <n v="0"/>
    <x v="7"/>
    <n v="0"/>
    <x v="0"/>
    <n v="0"/>
    <x v="0"/>
    <x v="0"/>
    <n v="6097.3950000000004"/>
    <n v="6.0973950000000006"/>
    <m/>
    <n v="0.76500000000000001"/>
    <n v="0.76500000000000001"/>
    <n v="7.6479999999999997"/>
    <n v="0"/>
    <n v="26"/>
    <s v="BASE DE DATOS"/>
    <m/>
  </r>
  <r>
    <s v="20"/>
    <x v="8"/>
    <s v="CMCHUN"/>
    <s v="31007493"/>
    <s v="31007493"/>
    <x v="4"/>
    <m/>
    <m/>
    <n v="1.1000000000000001"/>
    <n v="1.1000000000000001"/>
    <m/>
    <m/>
    <n v="677.12699999999995"/>
    <m/>
    <m/>
    <m/>
    <m/>
    <n v="0.88500000000000001"/>
    <x v="0"/>
    <s v="CMCHUN31007493HI"/>
    <s v="Compañía Minera Chungar S.A.C."/>
    <x v="96"/>
    <x v="96"/>
    <s v="C.H. Shagua"/>
    <x v="485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STA CRUZ DE ANDAMARCA"/>
    <n v="0"/>
    <x v="7"/>
    <n v="0"/>
    <x v="0"/>
    <n v="0"/>
    <x v="0"/>
    <x v="0"/>
    <n v="677.12699999999995"/>
    <n v="0.67712699999999992"/>
    <m/>
    <n v="9.1666666666666674E-2"/>
    <n v="9.1666666666666674E-2"/>
    <n v="7.6479999999999997"/>
    <n v="0"/>
    <n v="26"/>
    <s v="BASE DE DATOS"/>
    <m/>
  </r>
  <r>
    <s v="20"/>
    <x v="8"/>
    <s v="CMCHUN"/>
    <s v="31007593"/>
    <s v="31007593"/>
    <x v="4"/>
    <m/>
    <m/>
    <n v="1.952"/>
    <n v="1.4179999999999999"/>
    <m/>
    <m/>
    <n v="800.60699999999997"/>
    <m/>
    <m/>
    <m/>
    <m/>
    <n v="1.4470000000000001"/>
    <x v="0"/>
    <s v="CMCHUN31007593HI"/>
    <s v="Compañía Minera Chungar S.A.C."/>
    <x v="96"/>
    <x v="96"/>
    <s v="C.H. Huanchay"/>
    <x v="486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PACARAOS"/>
    <n v="0"/>
    <x v="7"/>
    <n v="0"/>
    <x v="0"/>
    <n v="0"/>
    <x v="0"/>
    <x v="0"/>
    <n v="800.60699999999997"/>
    <n v="0.80060699999999996"/>
    <m/>
    <n v="0.16266666666666665"/>
    <n v="0.11816666666666666"/>
    <n v="7.6479999999999997"/>
    <n v="0"/>
    <n v="26"/>
    <s v="BASE DE DATOS"/>
    <m/>
  </r>
  <r>
    <s v="20"/>
    <x v="8"/>
    <s v="CMCHUN"/>
    <s v="31015993"/>
    <s v="31015993"/>
    <x v="4"/>
    <m/>
    <m/>
    <n v="2.2400000000000002"/>
    <n v="1.5"/>
    <m/>
    <m/>
    <n v="930.02700000000004"/>
    <m/>
    <m/>
    <m/>
    <m/>
    <n v="1.3180000000000001"/>
    <x v="0"/>
    <s v="CMCHUN31015993HI"/>
    <s v="Compañía Minera Chungar S.A.C."/>
    <x v="96"/>
    <x v="96"/>
    <s v="C.H. San José"/>
    <x v="487"/>
    <x v="4"/>
    <x v="4"/>
    <x v="340"/>
    <x v="1"/>
    <s v="Instalado"/>
    <s v="Inoperativo"/>
    <s v="Autoproductor"/>
    <x v="2"/>
    <x v="0"/>
    <x v="0"/>
    <x v="0"/>
    <s v="Privado"/>
    <s v="PASCO"/>
    <s v="PASCO"/>
    <s v="PASCO"/>
    <s v="HUAYLLAY"/>
    <n v="0"/>
    <x v="7"/>
    <n v="0"/>
    <x v="0"/>
    <n v="0"/>
    <x v="0"/>
    <x v="0"/>
    <n v="930.02700000000004"/>
    <n v="0.93002700000000005"/>
    <m/>
    <n v="0.18666666666666668"/>
    <n v="0.125"/>
    <n v="7.6479999999999997"/>
    <n v="0"/>
    <n v="26"/>
    <s v="BASE DE DATOS"/>
    <m/>
  </r>
  <r>
    <s v="20"/>
    <x v="8"/>
    <s v="CMCHUN"/>
    <s v="33036293"/>
    <s v="33036293"/>
    <x v="4"/>
    <m/>
    <m/>
    <n v="0.17599999999999999"/>
    <n v="0"/>
    <m/>
    <m/>
    <n v="0"/>
    <m/>
    <m/>
    <m/>
    <m/>
    <n v="0"/>
    <x v="0"/>
    <s v="CMCHUN33036293HI"/>
    <s v="Compañía Minera Chungar S.A.C."/>
    <x v="96"/>
    <x v="96"/>
    <s v="C.H. Francois"/>
    <x v="488"/>
    <x v="4"/>
    <x v="4"/>
    <x v="340"/>
    <x v="1"/>
    <s v="Instalado"/>
    <s v="Inoperativo"/>
    <s v="Autoproductor"/>
    <x v="2"/>
    <x v="0"/>
    <x v="0"/>
    <x v="0"/>
    <s v="Privado"/>
    <s v="PASCO"/>
    <s v="PASCO"/>
    <s v="PASCO"/>
    <s v="HUAYLLAY"/>
    <n v="0"/>
    <x v="7"/>
    <n v="0"/>
    <x v="0"/>
    <n v="0"/>
    <x v="0"/>
    <x v="0"/>
    <n v="0"/>
    <n v="0"/>
    <m/>
    <n v="1.4666666666666666E-2"/>
    <n v="0"/>
    <n v="7.6479999999999997"/>
    <n v="0"/>
    <n v="26"/>
    <s v="BASE DE DATOS"/>
    <m/>
  </r>
  <r>
    <s v="20"/>
    <x v="8"/>
    <s v="CMCHUN"/>
    <s v="41007293"/>
    <s v="41007293"/>
    <x v="4"/>
    <m/>
    <m/>
    <n v="0.224"/>
    <n v="0.2"/>
    <m/>
    <m/>
    <n v="0"/>
    <m/>
    <m/>
    <m/>
    <m/>
    <n v="0"/>
    <x v="0"/>
    <s v="CMCHUN41007293HI"/>
    <s v="Compañía Minera Chungar S.A.C."/>
    <x v="96"/>
    <x v="96"/>
    <s v="C.H. Cacray"/>
    <x v="489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PACARAOS"/>
    <n v="0"/>
    <x v="7"/>
    <n v="0"/>
    <x v="0"/>
    <n v="0"/>
    <x v="0"/>
    <x v="0"/>
    <n v="0"/>
    <n v="0"/>
    <m/>
    <n v="1.8666666666666668E-2"/>
    <n v="1.6666666666666666E-2"/>
    <n v="7.6479999999999997"/>
    <n v="0"/>
    <n v="26"/>
    <s v="BASE DE DATOS"/>
    <m/>
  </r>
  <r>
    <s v="20"/>
    <x v="8"/>
    <s v="CMCHUN"/>
    <s v="41029994"/>
    <s v="41029994"/>
    <x v="4"/>
    <m/>
    <m/>
    <n v="0.496"/>
    <n v="0.496"/>
    <m/>
    <m/>
    <n v="337.19200000000001"/>
    <m/>
    <m/>
    <m/>
    <m/>
    <n v="0.41899999999999998"/>
    <x v="0"/>
    <s v="CMCHUN41029994HI"/>
    <s v="Compañía Minera Chungar S.A.C."/>
    <x v="96"/>
    <x v="96"/>
    <s v="C.H. Yanahuin"/>
    <x v="490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PACARAOS"/>
    <n v="0"/>
    <x v="7"/>
    <n v="0"/>
    <x v="0"/>
    <n v="0"/>
    <x v="0"/>
    <x v="0"/>
    <n v="337.19200000000001"/>
    <n v="0.33719199999999999"/>
    <m/>
    <n v="4.1333333333333333E-2"/>
    <n v="4.1333333333333333E-2"/>
    <n v="7.6479999999999997"/>
    <n v="0"/>
    <n v="26"/>
    <s v="BASE DE DATOS"/>
    <m/>
  </r>
  <r>
    <s v="20"/>
    <x v="8"/>
    <s v="CMCHUN"/>
    <s v="51017802"/>
    <s v="51017802"/>
    <x v="4"/>
    <m/>
    <m/>
    <n v="4.9000000000000004"/>
    <n v="4.9000000000000004"/>
    <m/>
    <m/>
    <n v="2889.1379999999999"/>
    <m/>
    <m/>
    <m/>
    <m/>
    <n v="4.2489999999999997"/>
    <x v="0"/>
    <s v="CMCHUN51017802HI"/>
    <s v="Compañía Minera Chungar S.A.C."/>
    <x v="96"/>
    <x v="96"/>
    <s v="C.H. Ba¤os IV"/>
    <x v="491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ATAVILLOS ALTO"/>
    <n v="0"/>
    <x v="7"/>
    <n v="0"/>
    <x v="0"/>
    <n v="0"/>
    <x v="0"/>
    <x v="0"/>
    <n v="2889.1379999999999"/>
    <n v="2.889138"/>
    <m/>
    <n v="0.40833333333333338"/>
    <n v="0.40833333333333338"/>
    <n v="7.6479999999999997"/>
    <n v="0"/>
    <n v="26"/>
    <s v="BASE DE DATOS"/>
    <m/>
  </r>
  <r>
    <s v="20"/>
    <x v="8"/>
    <s v="CMCHUN"/>
    <s v="51018102"/>
    <s v="51018102"/>
    <x v="4"/>
    <m/>
    <m/>
    <n v="0.97599999999999998"/>
    <n v="0.97599999999999998"/>
    <m/>
    <m/>
    <n v="616.90800000000002"/>
    <m/>
    <m/>
    <m/>
    <m/>
    <n v="0.98"/>
    <x v="0"/>
    <s v="CMCHUN51018102HI"/>
    <s v="Compañía Minera Chungar S.A.C."/>
    <x v="96"/>
    <x v="96"/>
    <s v="C.H. Ba¤os III"/>
    <x v="492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ATAVILLOS ALTO"/>
    <n v="0"/>
    <x v="7"/>
    <n v="0"/>
    <x v="0"/>
    <n v="0"/>
    <x v="0"/>
    <x v="0"/>
    <n v="616.90800000000002"/>
    <n v="0.61690800000000001"/>
    <m/>
    <n v="8.1333333333333327E-2"/>
    <n v="8.1333333333333327E-2"/>
    <n v="7.6479999999999997"/>
    <n v="0"/>
    <n v="26"/>
    <s v="BASE DE DATOS"/>
    <m/>
  </r>
  <r>
    <s v="20"/>
    <x v="8"/>
    <s v="CMCHUN"/>
    <s v="51018402"/>
    <s v="51018402"/>
    <x v="4"/>
    <m/>
    <m/>
    <n v="0.94"/>
    <n v="0.85"/>
    <m/>
    <m/>
    <n v="589.9"/>
    <m/>
    <m/>
    <m/>
    <m/>
    <n v="0.83099999999999996"/>
    <x v="0"/>
    <s v="CMCHUN51018402HI"/>
    <s v="Compañía Minera Chungar S.A.C."/>
    <x v="96"/>
    <x v="96"/>
    <s v="C.H. Ba¤os II"/>
    <x v="493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ATAVILLOS ALTO"/>
    <n v="0"/>
    <x v="7"/>
    <n v="0"/>
    <x v="0"/>
    <n v="0"/>
    <x v="0"/>
    <x v="0"/>
    <n v="589.9"/>
    <n v="0.58989999999999998"/>
    <m/>
    <n v="7.8333333333333324E-2"/>
    <n v="7.0833333333333331E-2"/>
    <n v="7.6479999999999997"/>
    <n v="0"/>
    <n v="26"/>
    <s v="BASE DE DATOS"/>
    <m/>
  </r>
  <r>
    <s v="20"/>
    <x v="8"/>
    <s v="CMCHUN"/>
    <s v="51019703"/>
    <s v="51019703"/>
    <x v="4"/>
    <m/>
    <m/>
    <n v="1.2"/>
    <n v="0.86"/>
    <m/>
    <m/>
    <n v="411.565"/>
    <m/>
    <m/>
    <m/>
    <m/>
    <n v="0.70199999999999996"/>
    <x v="0"/>
    <s v="CMCHUN51019703HI"/>
    <s v="Compañía Minera Chungar S.A.C."/>
    <x v="96"/>
    <x v="96"/>
    <s v="C.H. Ba¤os I"/>
    <x v="494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ATAVILLOS ALTO"/>
    <n v="0"/>
    <x v="7"/>
    <n v="0"/>
    <x v="0"/>
    <n v="0"/>
    <x v="0"/>
    <x v="0"/>
    <n v="411.565"/>
    <n v="0.41156500000000001"/>
    <m/>
    <n v="9.9999999999999992E-2"/>
    <n v="7.166666666666667E-2"/>
    <n v="7.6479999999999997"/>
    <n v="0"/>
    <n v="26"/>
    <s v="BASE DE DATOS"/>
    <m/>
  </r>
  <r>
    <s v="20"/>
    <x v="9"/>
    <s v="CMCHUN"/>
    <s v="00022010"/>
    <s v="00022010"/>
    <x v="4"/>
    <m/>
    <m/>
    <n v="9.18"/>
    <n v="9.18"/>
    <m/>
    <m/>
    <n v="5906.7730000000001"/>
    <m/>
    <m/>
    <m/>
    <m/>
    <n v="9.2089999999999996"/>
    <x v="0"/>
    <s v="CMCHUN00022010HI"/>
    <s v="Compañía Minera Chungar S.A.C."/>
    <x v="96"/>
    <x v="96"/>
    <s v="C.H. Ba¤os V"/>
    <x v="484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ATAVILLOS ALTO"/>
    <n v="0"/>
    <x v="7"/>
    <n v="0"/>
    <x v="0"/>
    <n v="0"/>
    <x v="0"/>
    <x v="0"/>
    <n v="5906.7730000000001"/>
    <n v="5.9067730000000003"/>
    <m/>
    <n v="0.76500000000000001"/>
    <n v="0.76500000000000001"/>
    <n v="7.6479999999999997"/>
    <n v="0"/>
    <n v="26"/>
    <s v="BASE DE DATOS"/>
    <m/>
  </r>
  <r>
    <s v="20"/>
    <x v="9"/>
    <s v="CMCHUN"/>
    <s v="31007493"/>
    <s v="31007493"/>
    <x v="4"/>
    <m/>
    <m/>
    <n v="1.1000000000000001"/>
    <n v="1.1000000000000001"/>
    <m/>
    <m/>
    <n v="680.79899999999998"/>
    <m/>
    <m/>
    <m/>
    <m/>
    <n v="1.117"/>
    <x v="0"/>
    <s v="CMCHUN31007493HI"/>
    <s v="Compañía Minera Chungar S.A.C."/>
    <x v="96"/>
    <x v="96"/>
    <s v="C.H. Shagua"/>
    <x v="485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STA CRUZ DE ANDAMARCA"/>
    <n v="0"/>
    <x v="7"/>
    <n v="0"/>
    <x v="0"/>
    <n v="0"/>
    <x v="0"/>
    <x v="0"/>
    <n v="680.79899999999998"/>
    <n v="0.68079899999999993"/>
    <m/>
    <n v="9.1666666666666674E-2"/>
    <n v="9.1666666666666674E-2"/>
    <n v="7.6479999999999997"/>
    <n v="0"/>
    <n v="26"/>
    <s v="BASE DE DATOS"/>
    <m/>
  </r>
  <r>
    <s v="20"/>
    <x v="9"/>
    <s v="CMCHUN"/>
    <s v="31007593"/>
    <s v="31007593"/>
    <x v="4"/>
    <m/>
    <m/>
    <n v="1.952"/>
    <n v="1.4179999999999999"/>
    <m/>
    <m/>
    <n v="805.19399999999996"/>
    <m/>
    <m/>
    <m/>
    <m/>
    <n v="1.2949999999999999"/>
    <x v="0"/>
    <s v="CMCHUN31007593HI"/>
    <s v="Compañía Minera Chungar S.A.C."/>
    <x v="96"/>
    <x v="96"/>
    <s v="C.H. Huanchay"/>
    <x v="486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PACARAOS"/>
    <n v="0"/>
    <x v="7"/>
    <n v="0"/>
    <x v="0"/>
    <n v="0"/>
    <x v="0"/>
    <x v="0"/>
    <n v="805.19399999999996"/>
    <n v="0.80519399999999997"/>
    <m/>
    <n v="0.16266666666666665"/>
    <n v="0.11816666666666666"/>
    <n v="7.6479999999999997"/>
    <n v="0"/>
    <n v="26"/>
    <s v="BASE DE DATOS"/>
    <m/>
  </r>
  <r>
    <s v="20"/>
    <x v="9"/>
    <s v="CMCHUN"/>
    <s v="31015993"/>
    <s v="31015993"/>
    <x v="4"/>
    <m/>
    <m/>
    <n v="2.2400000000000002"/>
    <n v="1.5"/>
    <m/>
    <m/>
    <n v="889.64400000000001"/>
    <m/>
    <m/>
    <m/>
    <m/>
    <n v="1.2849999999999999"/>
    <x v="0"/>
    <s v="CMCHUN31015993HI"/>
    <s v="Compañía Minera Chungar S.A.C."/>
    <x v="96"/>
    <x v="96"/>
    <s v="C.H. San José"/>
    <x v="487"/>
    <x v="4"/>
    <x v="4"/>
    <x v="340"/>
    <x v="1"/>
    <s v="Instalado"/>
    <s v="Inoperativo"/>
    <s v="Autoproductor"/>
    <x v="2"/>
    <x v="0"/>
    <x v="0"/>
    <x v="0"/>
    <s v="Privado"/>
    <s v="PASCO"/>
    <s v="PASCO"/>
    <s v="PASCO"/>
    <s v="HUAYLLAY"/>
    <n v="0"/>
    <x v="7"/>
    <n v="0"/>
    <x v="0"/>
    <n v="0"/>
    <x v="0"/>
    <x v="0"/>
    <n v="889.64400000000001"/>
    <n v="0.88964399999999999"/>
    <m/>
    <n v="0.18666666666666668"/>
    <n v="0.125"/>
    <n v="7.6479999999999997"/>
    <n v="0"/>
    <n v="26"/>
    <s v="BASE DE DATOS"/>
    <m/>
  </r>
  <r>
    <s v="20"/>
    <x v="9"/>
    <s v="CMCHUN"/>
    <s v="33036293"/>
    <s v="33036293"/>
    <x v="4"/>
    <m/>
    <m/>
    <n v="0.17599999999999999"/>
    <n v="0"/>
    <m/>
    <m/>
    <n v="0"/>
    <m/>
    <m/>
    <m/>
    <m/>
    <n v="0"/>
    <x v="0"/>
    <s v="CMCHUN33036293HI"/>
    <s v="Compañía Minera Chungar S.A.C."/>
    <x v="96"/>
    <x v="96"/>
    <s v="C.H. Francois"/>
    <x v="488"/>
    <x v="4"/>
    <x v="4"/>
    <x v="340"/>
    <x v="1"/>
    <s v="Instalado"/>
    <s v="Inoperativo"/>
    <s v="Autoproductor"/>
    <x v="2"/>
    <x v="0"/>
    <x v="0"/>
    <x v="0"/>
    <s v="Privado"/>
    <s v="PASCO"/>
    <s v="PASCO"/>
    <s v="PASCO"/>
    <s v="HUAYLLAY"/>
    <n v="0"/>
    <x v="7"/>
    <n v="0"/>
    <x v="0"/>
    <n v="0"/>
    <x v="0"/>
    <x v="0"/>
    <n v="0"/>
    <n v="0"/>
    <m/>
    <n v="1.4666666666666666E-2"/>
    <n v="0"/>
    <n v="7.6479999999999997"/>
    <n v="0"/>
    <n v="26"/>
    <s v="BASE DE DATOS"/>
    <m/>
  </r>
  <r>
    <s v="20"/>
    <x v="9"/>
    <s v="CMCHUN"/>
    <s v="41007293"/>
    <s v="41007293"/>
    <x v="4"/>
    <m/>
    <m/>
    <n v="0.224"/>
    <n v="0.2"/>
    <m/>
    <m/>
    <n v="0"/>
    <m/>
    <m/>
    <m/>
    <m/>
    <n v="0"/>
    <x v="0"/>
    <s v="CMCHUN41007293HI"/>
    <s v="Compañía Minera Chungar S.A.C."/>
    <x v="96"/>
    <x v="96"/>
    <s v="C.H. Cacray"/>
    <x v="489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PACARAOS"/>
    <n v="0"/>
    <x v="7"/>
    <n v="0"/>
    <x v="0"/>
    <n v="0"/>
    <x v="0"/>
    <x v="0"/>
    <n v="0"/>
    <n v="0"/>
    <m/>
    <n v="1.8666666666666668E-2"/>
    <n v="1.6666666666666666E-2"/>
    <n v="7.6479999999999997"/>
    <n v="0"/>
    <n v="26"/>
    <s v="BASE DE DATOS"/>
    <m/>
  </r>
  <r>
    <s v="20"/>
    <x v="9"/>
    <s v="CMCHUN"/>
    <s v="41029994"/>
    <s v="41029994"/>
    <x v="4"/>
    <m/>
    <m/>
    <n v="0.496"/>
    <n v="0.496"/>
    <m/>
    <m/>
    <n v="332.55599999999998"/>
    <m/>
    <m/>
    <m/>
    <m/>
    <n v="0.52"/>
    <x v="0"/>
    <s v="CMCHUN41029994HI"/>
    <s v="Compañía Minera Chungar S.A.C."/>
    <x v="96"/>
    <x v="96"/>
    <s v="C.H. Yanahuin"/>
    <x v="490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PACARAOS"/>
    <n v="0"/>
    <x v="7"/>
    <n v="0"/>
    <x v="0"/>
    <n v="0"/>
    <x v="0"/>
    <x v="0"/>
    <n v="332.55599999999998"/>
    <n v="0.33255599999999996"/>
    <m/>
    <n v="4.1333333333333333E-2"/>
    <n v="4.1333333333333333E-2"/>
    <n v="7.6479999999999997"/>
    <n v="0"/>
    <n v="26"/>
    <s v="BASE DE DATOS"/>
    <m/>
  </r>
  <r>
    <s v="20"/>
    <x v="9"/>
    <s v="CMCHUN"/>
    <s v="51017802"/>
    <s v="51017802"/>
    <x v="4"/>
    <m/>
    <m/>
    <n v="4.9000000000000004"/>
    <n v="4.9000000000000004"/>
    <m/>
    <m/>
    <n v="2833.16"/>
    <m/>
    <m/>
    <m/>
    <m/>
    <n v="4.4050000000000002"/>
    <x v="0"/>
    <s v="CMCHUN51017802HI"/>
    <s v="Compañía Minera Chungar S.A.C."/>
    <x v="96"/>
    <x v="96"/>
    <s v="C.H. Ba¤os IV"/>
    <x v="491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ATAVILLOS ALTO"/>
    <n v="0"/>
    <x v="7"/>
    <n v="0"/>
    <x v="0"/>
    <n v="0"/>
    <x v="0"/>
    <x v="0"/>
    <n v="2833.16"/>
    <n v="2.8331599999999999"/>
    <m/>
    <n v="0.40833333333333338"/>
    <n v="0.40833333333333338"/>
    <n v="7.6479999999999997"/>
    <n v="0"/>
    <n v="26"/>
    <s v="BASE DE DATOS"/>
    <m/>
  </r>
  <r>
    <s v="20"/>
    <x v="9"/>
    <s v="CMCHUN"/>
    <s v="51018102"/>
    <s v="51018102"/>
    <x v="4"/>
    <m/>
    <m/>
    <n v="0.97599999999999998"/>
    <n v="0.97599999999999998"/>
    <m/>
    <m/>
    <n v="604.35299999999995"/>
    <m/>
    <m/>
    <m/>
    <m/>
    <n v="0.97799999999999998"/>
    <x v="0"/>
    <s v="CMCHUN51018102HI"/>
    <s v="Compañía Minera Chungar S.A.C."/>
    <x v="96"/>
    <x v="96"/>
    <s v="C.H. Ba¤os III"/>
    <x v="492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ATAVILLOS ALTO"/>
    <n v="0"/>
    <x v="7"/>
    <n v="0"/>
    <x v="0"/>
    <n v="0"/>
    <x v="0"/>
    <x v="0"/>
    <n v="604.35299999999995"/>
    <n v="0.60435299999999992"/>
    <m/>
    <n v="8.1333333333333327E-2"/>
    <n v="8.1333333333333327E-2"/>
    <n v="7.6479999999999997"/>
    <n v="0"/>
    <n v="26"/>
    <s v="BASE DE DATOS"/>
    <m/>
  </r>
  <r>
    <s v="20"/>
    <x v="9"/>
    <s v="CMCHUN"/>
    <s v="51018402"/>
    <s v="51018402"/>
    <x v="4"/>
    <m/>
    <m/>
    <n v="0.94"/>
    <n v="0.85"/>
    <m/>
    <m/>
    <n v="610.00900000000001"/>
    <m/>
    <m/>
    <m/>
    <m/>
    <n v="0.82799999999999996"/>
    <x v="0"/>
    <s v="CMCHUN51018402HI"/>
    <s v="Compañía Minera Chungar S.A.C."/>
    <x v="96"/>
    <x v="96"/>
    <s v="C.H. Ba¤os II"/>
    <x v="493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ATAVILLOS ALTO"/>
    <n v="0"/>
    <x v="7"/>
    <n v="0"/>
    <x v="0"/>
    <n v="0"/>
    <x v="0"/>
    <x v="0"/>
    <n v="610.00900000000001"/>
    <n v="0.61000900000000002"/>
    <m/>
    <n v="7.8333333333333324E-2"/>
    <n v="7.0833333333333331E-2"/>
    <n v="7.6479999999999997"/>
    <n v="0"/>
    <n v="26"/>
    <s v="BASE DE DATOS"/>
    <m/>
  </r>
  <r>
    <s v="20"/>
    <x v="9"/>
    <s v="CMCHUN"/>
    <s v="51019703"/>
    <s v="51019703"/>
    <x v="4"/>
    <m/>
    <m/>
    <n v="1.2"/>
    <n v="0.86"/>
    <m/>
    <m/>
    <n v="417.05900000000003"/>
    <m/>
    <m/>
    <m/>
    <m/>
    <n v="0.58699999999999997"/>
    <x v="0"/>
    <s v="CMCHUN51019703HI"/>
    <s v="Compañía Minera Chungar S.A.C."/>
    <x v="96"/>
    <x v="96"/>
    <s v="C.H. Ba¤os I"/>
    <x v="494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ATAVILLOS ALTO"/>
    <n v="0"/>
    <x v="7"/>
    <n v="0"/>
    <x v="0"/>
    <n v="0"/>
    <x v="0"/>
    <x v="0"/>
    <n v="417.05900000000003"/>
    <n v="0.41705900000000001"/>
    <m/>
    <n v="9.9999999999999992E-2"/>
    <n v="7.166666666666667E-2"/>
    <n v="7.6479999999999997"/>
    <n v="0"/>
    <n v="26"/>
    <s v="BASE DE DATOS"/>
    <m/>
  </r>
  <r>
    <s v="20"/>
    <x v="9"/>
    <s v="RAURA"/>
    <s v="31019993"/>
    <s v="31019993"/>
    <x v="4"/>
    <m/>
    <m/>
    <n v="4.1399999999999997"/>
    <n v="3.7"/>
    <m/>
    <m/>
    <n v="1569.346"/>
    <m/>
    <m/>
    <m/>
    <m/>
    <n v="2.782"/>
    <x v="0"/>
    <s v="RAURA31019993HI"/>
    <s v="C¡a. Minera Raura"/>
    <x v="157"/>
    <x v="157"/>
    <s v="C.H. Cashaucro"/>
    <x v="498"/>
    <x v="4"/>
    <x v="4"/>
    <x v="340"/>
    <x v="1"/>
    <s v="Instalado"/>
    <s v="Operativo"/>
    <s v="Autoproductor"/>
    <x v="2"/>
    <x v="0"/>
    <x v="0"/>
    <x v="0"/>
    <s v="Privado"/>
    <s v="LIMA"/>
    <s v="LIMA"/>
    <s v="OYON"/>
    <s v="OYON"/>
    <n v="0"/>
    <x v="7"/>
    <n v="0"/>
    <x v="0"/>
    <n v="0"/>
    <x v="0"/>
    <x v="0"/>
    <n v="1569.346"/>
    <n v="1.5693459999999999"/>
    <m/>
    <n v="0.34499999999999997"/>
    <n v="0.30833333333333335"/>
    <n v="7.6479999999999997"/>
    <n v="0"/>
    <n v="19"/>
    <s v="BASE DE DATOS"/>
    <m/>
  </r>
  <r>
    <s v="20"/>
    <x v="9"/>
    <s v="VALENT"/>
    <s v="31049194"/>
    <s v="31049194"/>
    <x v="4"/>
    <m/>
    <m/>
    <n v="3.78"/>
    <n v="1.4359999999999999"/>
    <m/>
    <m/>
    <n v="1039.665"/>
    <m/>
    <m/>
    <m/>
    <m/>
    <n v="1.85"/>
    <x v="0"/>
    <s v="VALENT31049194HI"/>
    <s v="C¡a. Minera San Valentin S.A."/>
    <x v="155"/>
    <x v="155"/>
    <s v="C. H. Llapay"/>
    <x v="479"/>
    <x v="4"/>
    <x v="4"/>
    <x v="340"/>
    <x v="1"/>
    <s v="Instalado"/>
    <s v="Operativo"/>
    <s v="Autoproductor"/>
    <x v="2"/>
    <x v="0"/>
    <x v="0"/>
    <x v="0"/>
    <s v="Privado"/>
    <s v="LIMA"/>
    <s v="LIMA"/>
    <s v="YAUYOS"/>
    <s v="LARAOS"/>
    <n v="0"/>
    <x v="7"/>
    <n v="0"/>
    <x v="0"/>
    <n v="0"/>
    <x v="0"/>
    <x v="0"/>
    <n v="1039.665"/>
    <n v="1.0396650000000001"/>
    <m/>
    <n v="0.315"/>
    <n v="0.12866666666666668"/>
    <n v="7.6479999999999997"/>
    <n v="0"/>
    <n v="30"/>
    <s v="BASE DE DATOS"/>
    <m/>
  </r>
  <r>
    <s v="20"/>
    <x v="9"/>
    <s v="SPCC"/>
    <s v="31024993"/>
    <s v="31024993"/>
    <x v="4"/>
    <m/>
    <m/>
    <n v="9"/>
    <n v="6.5039999999999996"/>
    <m/>
    <m/>
    <n v="2694.2330000000002"/>
    <m/>
    <m/>
    <m/>
    <m/>
    <n v="5.4569999999999999"/>
    <x v="0"/>
    <s v="SPCC31024993HI"/>
    <s v="Southern Per£ Cooper Corporation"/>
    <x v="91"/>
    <x v="91"/>
    <s v="C.H. Cuajone"/>
    <x v="480"/>
    <x v="4"/>
    <x v="4"/>
    <x v="340"/>
    <x v="1"/>
    <s v="Instalado"/>
    <s v="Operativo"/>
    <s v="Autoproductor"/>
    <x v="2"/>
    <x v="0"/>
    <x v="0"/>
    <x v="0"/>
    <s v="Privado"/>
    <s v="MOQUEGUA"/>
    <s v="MOQUEGUA"/>
    <s v="MARISCAL NIETO"/>
    <s v="TORATA"/>
    <n v="0"/>
    <x v="7"/>
    <n v="0"/>
    <x v="0"/>
    <n v="0"/>
    <x v="0"/>
    <x v="0"/>
    <n v="2694.2330000000002"/>
    <n v="2.6942330000000001"/>
    <m/>
    <n v="0.75"/>
    <n v="0.54199999999999993"/>
    <n v="7.6479999999999997"/>
    <n v="0"/>
    <n v="68"/>
    <s v="BASE DE DATOS"/>
    <m/>
  </r>
  <r>
    <s v="20"/>
    <x v="9"/>
    <s v="UNACEM"/>
    <s v="33010393"/>
    <s v="33010393"/>
    <x v="4"/>
    <m/>
    <m/>
    <n v="5.6"/>
    <n v="5.6"/>
    <m/>
    <m/>
    <n v="3358.1219999999998"/>
    <m/>
    <m/>
    <m/>
    <m/>
    <n v="5.8460000000000001"/>
    <x v="0"/>
    <s v="UNACEM33010393HI"/>
    <s v="Uni¢n Andina de Cementos S.A.A."/>
    <x v="92"/>
    <x v="92"/>
    <s v="C.H. Carpapata I"/>
    <x v="481"/>
    <x v="4"/>
    <x v="4"/>
    <x v="340"/>
    <x v="1"/>
    <s v="Instalado"/>
    <s v="Operativo"/>
    <s v="Autoproductor"/>
    <x v="2"/>
    <x v="1"/>
    <x v="0"/>
    <x v="0"/>
    <s v="Privado"/>
    <s v="JUNIN"/>
    <s v="JUNIN"/>
    <s v="TARMA"/>
    <s v="PALCA"/>
    <n v="0"/>
    <x v="7"/>
    <n v="0"/>
    <x v="0"/>
    <n v="0"/>
    <x v="0"/>
    <x v="0"/>
    <n v="3358.1219999999998"/>
    <n v="3.3581219999999998"/>
    <m/>
    <n v="0.46666666666666662"/>
    <n v="0.46666666666666662"/>
    <n v="7.6479999999999997"/>
    <n v="0"/>
    <n v="72"/>
    <s v="BASE DE DATOS"/>
    <m/>
  </r>
  <r>
    <s v="20"/>
    <x v="9"/>
    <s v="UNACEM"/>
    <s v="33010193"/>
    <s v="33010193"/>
    <x v="4"/>
    <m/>
    <m/>
    <n v="6.3"/>
    <n v="6.3"/>
    <m/>
    <m/>
    <n v="3723.482"/>
    <m/>
    <m/>
    <m/>
    <m/>
    <n v="6.1459999999999999"/>
    <x v="0"/>
    <s v="UNACEM33010193HI"/>
    <s v="Uni¢n Andina de Cementos S.A.A."/>
    <x v="92"/>
    <x v="92"/>
    <s v="C.H. Carpapata II"/>
    <x v="482"/>
    <x v="4"/>
    <x v="4"/>
    <x v="340"/>
    <x v="1"/>
    <s v="Instalado"/>
    <s v="Operativo"/>
    <s v="Autoproductor"/>
    <x v="2"/>
    <x v="1"/>
    <x v="0"/>
    <x v="0"/>
    <s v="Privado"/>
    <s v="JUNIN"/>
    <s v="JUNIN"/>
    <s v="TARMA"/>
    <s v="PALCA"/>
    <n v="0"/>
    <x v="7"/>
    <n v="0"/>
    <x v="0"/>
    <n v="0"/>
    <x v="0"/>
    <x v="0"/>
    <n v="3723.482"/>
    <n v="3.7234820000000002"/>
    <m/>
    <n v="0.52500000000000002"/>
    <n v="0.52500000000000002"/>
    <n v="7.6479999999999997"/>
    <n v="0"/>
    <n v="72"/>
    <s v="BASE DE DATOS"/>
    <m/>
  </r>
  <r>
    <s v="20"/>
    <x v="9"/>
    <s v="UNACEM"/>
    <s v="18170808"/>
    <s v="18170808"/>
    <x v="4"/>
    <m/>
    <m/>
    <n v="12.8"/>
    <n v="12.8"/>
    <m/>
    <m/>
    <n v="4695.2740000000003"/>
    <m/>
    <m/>
    <m/>
    <m/>
    <n v="9.4979999999999993"/>
    <x v="0"/>
    <s v="UNACEM18170808HI"/>
    <s v="Uni¢n Andina de Cementos S.A.A."/>
    <x v="92"/>
    <x v="92"/>
    <s v="C.H. Carpapata III"/>
    <x v="483"/>
    <x v="4"/>
    <x v="4"/>
    <x v="340"/>
    <x v="1"/>
    <s v="Instalado"/>
    <s v="Operativo"/>
    <s v="Autoproductor"/>
    <x v="2"/>
    <x v="1"/>
    <x v="0"/>
    <x v="0"/>
    <s v="Privado"/>
    <s v="JUNIN"/>
    <s v="JUNIN"/>
    <s v="TARMA"/>
    <s v="PALCA"/>
    <n v="0"/>
    <x v="7"/>
    <n v="0"/>
    <x v="1"/>
    <s v="-"/>
    <x v="0"/>
    <x v="0"/>
    <n v="4695.2740000000003"/>
    <n v="4.6952740000000004"/>
    <m/>
    <n v="1.0666666666666667"/>
    <n v="1.0666666666666667"/>
    <n v="7.6479999999999997"/>
    <n v="0"/>
    <n v="72"/>
    <s v="BASE DE DATOS"/>
    <m/>
  </r>
  <r>
    <s v="20"/>
    <x v="10"/>
    <s v="CMCHUN"/>
    <s v="00022010"/>
    <s v="00022010"/>
    <x v="4"/>
    <m/>
    <m/>
    <n v="9.18"/>
    <n v="9.18"/>
    <m/>
    <m/>
    <n v="5077.9470000000001"/>
    <m/>
    <m/>
    <m/>
    <m/>
    <n v="7.6319999999999997"/>
    <x v="0"/>
    <s v="CMCHUN00022010HI"/>
    <s v="Compañía Minera Chungar S.A.C."/>
    <x v="96"/>
    <x v="96"/>
    <s v="C.H. Ba¤os V"/>
    <x v="484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ATAVILLOS ALTO"/>
    <n v="0"/>
    <x v="7"/>
    <n v="0"/>
    <x v="0"/>
    <n v="0"/>
    <x v="0"/>
    <x v="0"/>
    <n v="5077.9470000000001"/>
    <n v="5.077947"/>
    <m/>
    <n v="0.76500000000000001"/>
    <n v="0.76500000000000001"/>
    <n v="7.6479999999999997"/>
    <n v="0"/>
    <n v="26"/>
    <s v="BASE DE DATOS"/>
    <m/>
  </r>
  <r>
    <s v="20"/>
    <x v="10"/>
    <s v="CMCHUN"/>
    <s v="31007493"/>
    <s v="31007493"/>
    <x v="4"/>
    <m/>
    <m/>
    <n v="1.1000000000000001"/>
    <n v="1.1000000000000001"/>
    <m/>
    <m/>
    <n v="521.66300000000001"/>
    <m/>
    <m/>
    <m/>
    <m/>
    <n v="0.86199999999999999"/>
    <x v="0"/>
    <s v="CMCHUN31007493HI"/>
    <s v="Compañía Minera Chungar S.A.C."/>
    <x v="96"/>
    <x v="96"/>
    <s v="C.H. Shagua"/>
    <x v="485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STA CRUZ DE ANDAMARCA"/>
    <n v="0"/>
    <x v="7"/>
    <n v="0"/>
    <x v="0"/>
    <n v="0"/>
    <x v="0"/>
    <x v="0"/>
    <n v="521.66300000000001"/>
    <n v="0.52166299999999999"/>
    <m/>
    <n v="9.1666666666666674E-2"/>
    <n v="9.1666666666666674E-2"/>
    <n v="7.6479999999999997"/>
    <n v="0"/>
    <n v="26"/>
    <s v="BASE DE DATOS"/>
    <m/>
  </r>
  <r>
    <s v="20"/>
    <x v="10"/>
    <s v="CMCHUN"/>
    <s v="31007593"/>
    <s v="31007593"/>
    <x v="4"/>
    <m/>
    <m/>
    <n v="1.952"/>
    <n v="1.4179999999999999"/>
    <m/>
    <m/>
    <n v="631.99300000000005"/>
    <m/>
    <m/>
    <m/>
    <m/>
    <n v="1.323"/>
    <x v="0"/>
    <s v="CMCHUN31007593HI"/>
    <s v="Compañía Minera Chungar S.A.C."/>
    <x v="96"/>
    <x v="96"/>
    <s v="C.H. Huanchay"/>
    <x v="486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PACARAOS"/>
    <n v="0"/>
    <x v="7"/>
    <n v="0"/>
    <x v="0"/>
    <n v="0"/>
    <x v="0"/>
    <x v="0"/>
    <n v="631.99300000000005"/>
    <n v="0.63199300000000003"/>
    <m/>
    <n v="0.16266666666666665"/>
    <n v="0.11816666666666666"/>
    <n v="7.6479999999999997"/>
    <n v="0"/>
    <n v="26"/>
    <s v="BASE DE DATOS"/>
    <m/>
  </r>
  <r>
    <s v="20"/>
    <x v="10"/>
    <s v="CMCHUN"/>
    <s v="31015993"/>
    <s v="31015993"/>
    <x v="4"/>
    <m/>
    <m/>
    <n v="2.2400000000000002"/>
    <n v="1.5"/>
    <m/>
    <m/>
    <n v="801.34"/>
    <m/>
    <m/>
    <m/>
    <m/>
    <n v="1.2569999999999999"/>
    <x v="0"/>
    <s v="CMCHUN31015993HI"/>
    <s v="Compañía Minera Chungar S.A.C."/>
    <x v="96"/>
    <x v="96"/>
    <s v="C.H. San José"/>
    <x v="487"/>
    <x v="4"/>
    <x v="4"/>
    <x v="340"/>
    <x v="1"/>
    <s v="Instalado"/>
    <s v="Inoperativo"/>
    <s v="Autoproductor"/>
    <x v="2"/>
    <x v="0"/>
    <x v="0"/>
    <x v="0"/>
    <s v="Privado"/>
    <s v="PASCO"/>
    <s v="PASCO"/>
    <s v="PASCO"/>
    <s v="HUAYLLAY"/>
    <n v="0"/>
    <x v="7"/>
    <n v="0"/>
    <x v="0"/>
    <n v="0"/>
    <x v="0"/>
    <x v="0"/>
    <n v="801.34"/>
    <n v="0.80134000000000005"/>
    <m/>
    <n v="0.18666666666666668"/>
    <n v="0.125"/>
    <n v="7.6479999999999997"/>
    <n v="0"/>
    <n v="26"/>
    <s v="BASE DE DATOS"/>
    <m/>
  </r>
  <r>
    <s v="20"/>
    <x v="10"/>
    <s v="CMCHUN"/>
    <s v="33036293"/>
    <s v="33036293"/>
    <x v="4"/>
    <m/>
    <m/>
    <n v="0.17599999999999999"/>
    <n v="0"/>
    <m/>
    <m/>
    <n v="0"/>
    <m/>
    <m/>
    <m/>
    <m/>
    <n v="0"/>
    <x v="0"/>
    <s v="CMCHUN33036293HI"/>
    <s v="Compañía Minera Chungar S.A.C."/>
    <x v="96"/>
    <x v="96"/>
    <s v="C.H. Francois"/>
    <x v="488"/>
    <x v="4"/>
    <x v="4"/>
    <x v="340"/>
    <x v="1"/>
    <s v="Instalado"/>
    <s v="Inoperativo"/>
    <s v="Autoproductor"/>
    <x v="2"/>
    <x v="0"/>
    <x v="0"/>
    <x v="0"/>
    <s v="Privado"/>
    <s v="PASCO"/>
    <s v="PASCO"/>
    <s v="PASCO"/>
    <s v="HUAYLLAY"/>
    <n v="0"/>
    <x v="7"/>
    <n v="0"/>
    <x v="0"/>
    <n v="0"/>
    <x v="0"/>
    <x v="0"/>
    <n v="0"/>
    <n v="0"/>
    <m/>
    <n v="1.4666666666666666E-2"/>
    <n v="0"/>
    <n v="7.6479999999999997"/>
    <n v="0"/>
    <n v="26"/>
    <s v="BASE DE DATOS"/>
    <m/>
  </r>
  <r>
    <s v="20"/>
    <x v="10"/>
    <s v="CMCHUN"/>
    <s v="41007293"/>
    <s v="41007293"/>
    <x v="4"/>
    <m/>
    <m/>
    <n v="0.224"/>
    <n v="0.2"/>
    <m/>
    <m/>
    <n v="0"/>
    <m/>
    <m/>
    <m/>
    <m/>
    <n v="0"/>
    <x v="0"/>
    <s v="CMCHUN41007293HI"/>
    <s v="Compañía Minera Chungar S.A.C."/>
    <x v="96"/>
    <x v="96"/>
    <s v="C.H. Cacray"/>
    <x v="489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PACARAOS"/>
    <n v="0"/>
    <x v="7"/>
    <n v="0"/>
    <x v="0"/>
    <n v="0"/>
    <x v="0"/>
    <x v="0"/>
    <n v="0"/>
    <n v="0"/>
    <m/>
    <n v="1.8666666666666668E-2"/>
    <n v="1.6666666666666666E-2"/>
    <n v="7.6479999999999997"/>
    <n v="0"/>
    <n v="26"/>
    <s v="BASE DE DATOS"/>
    <m/>
  </r>
  <r>
    <s v="20"/>
    <x v="10"/>
    <s v="CMCHUN"/>
    <s v="41029994"/>
    <s v="41029994"/>
    <x v="4"/>
    <m/>
    <m/>
    <n v="0.496"/>
    <n v="0.496"/>
    <m/>
    <m/>
    <n v="237.84100000000001"/>
    <m/>
    <m/>
    <m/>
    <m/>
    <n v="0.42399999999999999"/>
    <x v="0"/>
    <s v="CMCHUN41029994HI"/>
    <s v="Compañía Minera Chungar S.A.C."/>
    <x v="96"/>
    <x v="96"/>
    <s v="C.H. Yanahuin"/>
    <x v="490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PACARAOS"/>
    <n v="0"/>
    <x v="7"/>
    <n v="0"/>
    <x v="0"/>
    <n v="0"/>
    <x v="0"/>
    <x v="0"/>
    <n v="237.84100000000001"/>
    <n v="0.237841"/>
    <m/>
    <n v="4.1333333333333333E-2"/>
    <n v="4.1333333333333333E-2"/>
    <n v="7.6479999999999997"/>
    <n v="0"/>
    <n v="26"/>
    <s v="BASE DE DATOS"/>
    <m/>
  </r>
  <r>
    <s v="20"/>
    <x v="10"/>
    <s v="CMCHUN"/>
    <s v="51017802"/>
    <s v="51017802"/>
    <x v="4"/>
    <m/>
    <m/>
    <n v="4.9000000000000004"/>
    <n v="4.9000000000000004"/>
    <m/>
    <m/>
    <n v="2506.6970000000001"/>
    <m/>
    <m/>
    <m/>
    <m/>
    <n v="4.0309999999999997"/>
    <x v="0"/>
    <s v="CMCHUN51017802HI"/>
    <s v="Compañía Minera Chungar S.A.C."/>
    <x v="96"/>
    <x v="96"/>
    <s v="C.H. Ba¤os IV"/>
    <x v="491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ATAVILLOS ALTO"/>
    <n v="0"/>
    <x v="7"/>
    <n v="0"/>
    <x v="0"/>
    <n v="0"/>
    <x v="0"/>
    <x v="0"/>
    <n v="2506.6970000000001"/>
    <n v="2.506697"/>
    <m/>
    <n v="0.40833333333333338"/>
    <n v="0.40833333333333338"/>
    <n v="7.6479999999999997"/>
    <n v="0"/>
    <n v="26"/>
    <s v="BASE DE DATOS"/>
    <m/>
  </r>
  <r>
    <s v="20"/>
    <x v="10"/>
    <s v="CMCHUN"/>
    <s v="51018102"/>
    <s v="51018102"/>
    <x v="4"/>
    <m/>
    <m/>
    <n v="0.97599999999999998"/>
    <n v="0.97599999999999998"/>
    <m/>
    <m/>
    <n v="411.81299999999999"/>
    <m/>
    <m/>
    <m/>
    <m/>
    <n v="0.67200000000000004"/>
    <x v="0"/>
    <s v="CMCHUN51018102HI"/>
    <s v="Compañía Minera Chungar S.A.C."/>
    <x v="96"/>
    <x v="96"/>
    <s v="C.H. Ba¤os III"/>
    <x v="492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ATAVILLOS ALTO"/>
    <n v="0"/>
    <x v="7"/>
    <n v="0"/>
    <x v="0"/>
    <n v="0"/>
    <x v="0"/>
    <x v="0"/>
    <n v="411.81299999999999"/>
    <n v="0.41181299999999998"/>
    <m/>
    <n v="8.1333333333333327E-2"/>
    <n v="8.1333333333333327E-2"/>
    <n v="7.6479999999999997"/>
    <n v="0"/>
    <n v="26"/>
    <s v="BASE DE DATOS"/>
    <m/>
  </r>
  <r>
    <s v="20"/>
    <x v="10"/>
    <s v="CMCHUN"/>
    <s v="51018402"/>
    <s v="51018402"/>
    <x v="4"/>
    <m/>
    <m/>
    <n v="0.94"/>
    <n v="0.85"/>
    <m/>
    <m/>
    <n v="568.93799999999999"/>
    <m/>
    <m/>
    <m/>
    <m/>
    <n v="0.82699999999999996"/>
    <x v="0"/>
    <s v="CMCHUN51018402HI"/>
    <s v="Compañía Minera Chungar S.A.C."/>
    <x v="96"/>
    <x v="96"/>
    <s v="C.H. Ba¤os II"/>
    <x v="493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ATAVILLOS ALTO"/>
    <n v="0"/>
    <x v="7"/>
    <n v="0"/>
    <x v="0"/>
    <n v="0"/>
    <x v="0"/>
    <x v="0"/>
    <n v="568.93799999999999"/>
    <n v="0.56893799999999994"/>
    <m/>
    <n v="7.8333333333333324E-2"/>
    <n v="7.0833333333333331E-2"/>
    <n v="7.6479999999999997"/>
    <n v="0"/>
    <n v="26"/>
    <s v="BASE DE DATOS"/>
    <m/>
  </r>
  <r>
    <s v="20"/>
    <x v="10"/>
    <s v="CMCHUN"/>
    <s v="51019703"/>
    <s v="51019703"/>
    <x v="4"/>
    <m/>
    <m/>
    <n v="1.2"/>
    <n v="0.86"/>
    <m/>
    <m/>
    <n v="441.49900000000002"/>
    <m/>
    <m/>
    <m/>
    <m/>
    <n v="0.90600000000000003"/>
    <x v="0"/>
    <s v="CMCHUN51019703HI"/>
    <s v="Compañía Minera Chungar S.A.C."/>
    <x v="96"/>
    <x v="96"/>
    <s v="C.H. Ba¤os I"/>
    <x v="494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ATAVILLOS ALTO"/>
    <n v="0"/>
    <x v="7"/>
    <n v="0"/>
    <x v="0"/>
    <n v="0"/>
    <x v="0"/>
    <x v="0"/>
    <n v="441.49900000000002"/>
    <n v="0.44149900000000003"/>
    <m/>
    <n v="9.9999999999999992E-2"/>
    <n v="7.166666666666667E-2"/>
    <n v="7.6479999999999997"/>
    <n v="0"/>
    <n v="26"/>
    <s v="BASE DE DATOS"/>
    <m/>
  </r>
  <r>
    <s v="20"/>
    <x v="10"/>
    <s v="RAURA"/>
    <s v="31019993"/>
    <s v="31019993"/>
    <x v="4"/>
    <m/>
    <m/>
    <n v="4.1399999999999997"/>
    <n v="3.7"/>
    <m/>
    <m/>
    <n v="1982.4929999999999"/>
    <m/>
    <m/>
    <m/>
    <m/>
    <n v="2.7"/>
    <x v="0"/>
    <s v="RAURA31019993HI"/>
    <s v="C¡a. Minera Raura"/>
    <x v="157"/>
    <x v="157"/>
    <s v="C.H. Cashaucro"/>
    <x v="498"/>
    <x v="4"/>
    <x v="4"/>
    <x v="340"/>
    <x v="1"/>
    <s v="Instalado"/>
    <s v="Operativo"/>
    <s v="Autoproductor"/>
    <x v="2"/>
    <x v="0"/>
    <x v="0"/>
    <x v="0"/>
    <s v="Privado"/>
    <s v="LIMA"/>
    <s v="LIMA"/>
    <s v="OYON"/>
    <s v="OYON"/>
    <n v="0"/>
    <x v="7"/>
    <n v="0"/>
    <x v="0"/>
    <n v="0"/>
    <x v="0"/>
    <x v="0"/>
    <n v="1982.4929999999999"/>
    <n v="1.9824929999999998"/>
    <m/>
    <n v="0.34499999999999997"/>
    <n v="0.30833333333333335"/>
    <n v="7.6479999999999997"/>
    <n v="0"/>
    <n v="19"/>
    <s v="BASE DE DATOS"/>
    <m/>
  </r>
  <r>
    <s v="20"/>
    <x v="10"/>
    <s v="VALENT"/>
    <s v="31049194"/>
    <s v="31049194"/>
    <x v="4"/>
    <m/>
    <m/>
    <n v="3.78"/>
    <n v="1.494"/>
    <m/>
    <m/>
    <n v="1090.05"/>
    <m/>
    <m/>
    <m/>
    <m/>
    <n v="1.776"/>
    <x v="0"/>
    <s v="VALENT31049194HI"/>
    <s v="C¡a. Minera San Valentin S.A."/>
    <x v="155"/>
    <x v="155"/>
    <s v="C. H. Llapay"/>
    <x v="479"/>
    <x v="4"/>
    <x v="4"/>
    <x v="340"/>
    <x v="1"/>
    <s v="Instalado"/>
    <s v="Operativo"/>
    <s v="Autoproductor"/>
    <x v="2"/>
    <x v="0"/>
    <x v="0"/>
    <x v="0"/>
    <s v="Privado"/>
    <s v="LIMA"/>
    <s v="LIMA"/>
    <s v="YAUYOS"/>
    <s v="LARAOS"/>
    <n v="0"/>
    <x v="7"/>
    <n v="0"/>
    <x v="0"/>
    <n v="0"/>
    <x v="0"/>
    <x v="0"/>
    <n v="1090.05"/>
    <n v="1.09005"/>
    <m/>
    <n v="0.315"/>
    <n v="0.12866666666666668"/>
    <n v="7.6479999999999997"/>
    <n v="0"/>
    <n v="30"/>
    <s v="BASE DE DATOS"/>
    <m/>
  </r>
  <r>
    <s v="20"/>
    <x v="10"/>
    <s v="SPCC"/>
    <s v="31024993"/>
    <s v="31024993"/>
    <x v="4"/>
    <m/>
    <m/>
    <n v="9"/>
    <n v="6.5039999999999996"/>
    <m/>
    <m/>
    <n v="2056.2950000000001"/>
    <m/>
    <m/>
    <m/>
    <m/>
    <n v="5.2249999999999996"/>
    <x v="0"/>
    <s v="SPCC31024993HI"/>
    <s v="Southern Per£ Cooper Corporation"/>
    <x v="91"/>
    <x v="91"/>
    <s v="C.H. Cuajone"/>
    <x v="480"/>
    <x v="4"/>
    <x v="4"/>
    <x v="340"/>
    <x v="1"/>
    <s v="Instalado"/>
    <s v="Operativo"/>
    <s v="Autoproductor"/>
    <x v="2"/>
    <x v="0"/>
    <x v="0"/>
    <x v="0"/>
    <s v="Privado"/>
    <s v="MOQUEGUA"/>
    <s v="MOQUEGUA"/>
    <s v="MARISCAL NIETO"/>
    <s v="TORATA"/>
    <n v="0"/>
    <x v="7"/>
    <n v="0"/>
    <x v="0"/>
    <n v="0"/>
    <x v="0"/>
    <x v="0"/>
    <n v="2056.2950000000001"/>
    <n v="2.056295"/>
    <m/>
    <n v="0.75"/>
    <n v="0.54199999999999993"/>
    <n v="7.6479999999999997"/>
    <n v="0"/>
    <n v="68"/>
    <s v="BASE DE DATOS"/>
    <m/>
  </r>
  <r>
    <s v="20"/>
    <x v="9"/>
    <s v="PACHAP"/>
    <s v="31146606"/>
    <s v="31146606"/>
    <x v="4"/>
    <m/>
    <m/>
    <n v="1.6"/>
    <n v="0.35"/>
    <m/>
    <m/>
    <n v="43.691000000000003"/>
    <m/>
    <m/>
    <m/>
    <m/>
    <n v="58.72"/>
    <x v="0"/>
    <s v="PACHAP31146606HI"/>
    <s v="ICM PACHAPAQUI S.A.C."/>
    <x v="156"/>
    <x v="156"/>
    <s v="C.H. San Martín de Porres"/>
    <x v="496"/>
    <x v="4"/>
    <x v="4"/>
    <x v="340"/>
    <x v="1"/>
    <s v="Instalado"/>
    <s v="Operativo"/>
    <s v="Autoproductor"/>
    <x v="2"/>
    <x v="0"/>
    <x v="0"/>
    <x v="0"/>
    <s v="Privado"/>
    <s v="ANCASH"/>
    <s v="ANCASH"/>
    <s v="BOLOGNESI"/>
    <s v="AQUIA"/>
    <n v="0"/>
    <x v="7"/>
    <n v="0"/>
    <x v="0"/>
    <n v="0"/>
    <x v="0"/>
    <x v="0"/>
    <n v="43.691000000000003"/>
    <n v="4.3691000000000001E-2"/>
    <m/>
    <n v="0.13333333333333333"/>
    <n v="2.9166666666666664E-2"/>
    <n v="7.6479999999999997"/>
    <n v="0"/>
    <n v="38"/>
    <s v="BASE DE DATOS"/>
    <m/>
  </r>
  <r>
    <s v="20"/>
    <x v="9"/>
    <s v="PACHAP"/>
    <s v="31146706"/>
    <s v="31146706"/>
    <x v="4"/>
    <m/>
    <m/>
    <n v="0.94"/>
    <n v="0.35"/>
    <m/>
    <m/>
    <n v="66.861999999999995"/>
    <m/>
    <m/>
    <m/>
    <m/>
    <n v="89.86"/>
    <x v="0"/>
    <s v="PACHAP31146706HI"/>
    <s v="ICM PACHAPAQUI S.A.C."/>
    <x v="156"/>
    <x v="156"/>
    <s v="C.H. San Judas Tadeo"/>
    <x v="497"/>
    <x v="4"/>
    <x v="4"/>
    <x v="340"/>
    <x v="1"/>
    <s v="Instalado"/>
    <s v="Operativo"/>
    <s v="Autoproductor"/>
    <x v="2"/>
    <x v="0"/>
    <x v="0"/>
    <x v="0"/>
    <s v="Privado"/>
    <s v="ANCASH"/>
    <s v="ANCASH"/>
    <s v="BOLOGNESI"/>
    <s v="AQUIA"/>
    <n v="0"/>
    <x v="7"/>
    <n v="0"/>
    <x v="0"/>
    <n v="0"/>
    <x v="0"/>
    <x v="0"/>
    <n v="66.861999999999995"/>
    <n v="6.6861999999999991E-2"/>
    <m/>
    <n v="7.8333333333333324E-2"/>
    <n v="2.9166666666666664E-2"/>
    <n v="7.6479999999999997"/>
    <n v="0"/>
    <n v="38"/>
    <s v="BASE DE DATOS"/>
    <m/>
  </r>
  <r>
    <s v="20"/>
    <x v="10"/>
    <s v="PACHAP"/>
    <s v="31146606"/>
    <s v="31146606"/>
    <x v="4"/>
    <m/>
    <m/>
    <n v="1.6"/>
    <n v="0.35"/>
    <m/>
    <m/>
    <n v="40.414000000000001"/>
    <m/>
    <m/>
    <m/>
    <m/>
    <n v="56.13"/>
    <x v="0"/>
    <s v="PACHAP31146606HI"/>
    <s v="ICM PACHAPAQUI S.A.C."/>
    <x v="156"/>
    <x v="156"/>
    <s v="C.H. San Martín de Porres"/>
    <x v="496"/>
    <x v="4"/>
    <x v="4"/>
    <x v="340"/>
    <x v="1"/>
    <s v="Instalado"/>
    <s v="Operativo"/>
    <s v="Autoproductor"/>
    <x v="2"/>
    <x v="0"/>
    <x v="0"/>
    <x v="0"/>
    <s v="Privado"/>
    <s v="ANCASH"/>
    <s v="ANCASH"/>
    <s v="BOLOGNESI"/>
    <s v="AQUIA"/>
    <n v="0"/>
    <x v="7"/>
    <n v="0"/>
    <x v="0"/>
    <n v="0"/>
    <x v="0"/>
    <x v="0"/>
    <n v="40.414000000000001"/>
    <n v="4.0413999999999999E-2"/>
    <m/>
    <n v="0.13333333333333333"/>
    <n v="2.9166666666666664E-2"/>
    <n v="7.6479999999999997"/>
    <n v="0"/>
    <n v="38"/>
    <s v="BASE DE DATOS"/>
    <m/>
  </r>
  <r>
    <s v="20"/>
    <x v="10"/>
    <s v="PACHAP"/>
    <s v="31146706"/>
    <s v="31146706"/>
    <x v="4"/>
    <m/>
    <m/>
    <n v="0.94"/>
    <n v="0.35"/>
    <m/>
    <m/>
    <n v="66.718000000000004"/>
    <m/>
    <m/>
    <m/>
    <m/>
    <n v="92.66"/>
    <x v="0"/>
    <s v="PACHAP31146706HI"/>
    <s v="ICM PACHAPAQUI S.A.C."/>
    <x v="156"/>
    <x v="156"/>
    <s v="C.H. San Judas Tadeo"/>
    <x v="497"/>
    <x v="4"/>
    <x v="4"/>
    <x v="340"/>
    <x v="1"/>
    <s v="Instalado"/>
    <s v="Operativo"/>
    <s v="Autoproductor"/>
    <x v="2"/>
    <x v="0"/>
    <x v="0"/>
    <x v="0"/>
    <s v="Privado"/>
    <s v="ANCASH"/>
    <s v="ANCASH"/>
    <s v="BOLOGNESI"/>
    <s v="AQUIA"/>
    <n v="0"/>
    <x v="7"/>
    <n v="0"/>
    <x v="0"/>
    <n v="0"/>
    <x v="0"/>
    <x v="0"/>
    <n v="66.718000000000004"/>
    <n v="6.6718E-2"/>
    <m/>
    <n v="7.8333333333333324E-2"/>
    <n v="2.9166666666666664E-2"/>
    <n v="7.6479999999999997"/>
    <n v="0"/>
    <n v="38"/>
    <s v="BASE DE DATOS"/>
    <m/>
  </r>
  <r>
    <s v="20"/>
    <x v="10"/>
    <s v="UNACEM"/>
    <s v="33010393"/>
    <s v="33010393"/>
    <x v="4"/>
    <m/>
    <m/>
    <n v="5.6"/>
    <n v="5.6"/>
    <m/>
    <m/>
    <n v="2681.0720000000001"/>
    <m/>
    <m/>
    <m/>
    <m/>
    <n v="5.3310000000000004"/>
    <x v="0"/>
    <s v="UNACEM33010393HI"/>
    <s v="Uni¢n Andina de Cementos S.A.A."/>
    <x v="92"/>
    <x v="92"/>
    <s v="C.H. Carpapata I"/>
    <x v="481"/>
    <x v="4"/>
    <x v="4"/>
    <x v="340"/>
    <x v="1"/>
    <s v="Instalado"/>
    <s v="Operativo"/>
    <s v="Autoproductor"/>
    <x v="2"/>
    <x v="1"/>
    <x v="0"/>
    <x v="0"/>
    <s v="Privado"/>
    <s v="JUNIN"/>
    <s v="JUNIN"/>
    <s v="TARMA"/>
    <s v="PALCA"/>
    <n v="0"/>
    <x v="7"/>
    <n v="0"/>
    <x v="0"/>
    <n v="0"/>
    <x v="0"/>
    <x v="0"/>
    <n v="2681.0720000000001"/>
    <n v="2.6810719999999999"/>
    <m/>
    <n v="0.46666666666666662"/>
    <n v="0.46666666666666662"/>
    <n v="7.6479999999999997"/>
    <n v="0"/>
    <n v="72"/>
    <s v="BASE DE DATOS"/>
    <m/>
  </r>
  <r>
    <s v="20"/>
    <x v="10"/>
    <s v="UNACEM"/>
    <s v="33010193"/>
    <s v="33010193"/>
    <x v="4"/>
    <m/>
    <m/>
    <n v="6.3"/>
    <n v="6.3"/>
    <m/>
    <m/>
    <n v="2985.4540000000002"/>
    <m/>
    <m/>
    <m/>
    <m/>
    <n v="6.0940000000000003"/>
    <x v="0"/>
    <s v="UNACEM33010193HI"/>
    <s v="Uni¢n Andina de Cementos S.A.A."/>
    <x v="92"/>
    <x v="92"/>
    <s v="C.H. Carpapata II"/>
    <x v="482"/>
    <x v="4"/>
    <x v="4"/>
    <x v="340"/>
    <x v="1"/>
    <s v="Instalado"/>
    <s v="Operativo"/>
    <s v="Autoproductor"/>
    <x v="2"/>
    <x v="1"/>
    <x v="0"/>
    <x v="0"/>
    <s v="Privado"/>
    <s v="JUNIN"/>
    <s v="JUNIN"/>
    <s v="TARMA"/>
    <s v="PALCA"/>
    <n v="0"/>
    <x v="7"/>
    <n v="0"/>
    <x v="0"/>
    <n v="0"/>
    <x v="0"/>
    <x v="0"/>
    <n v="2985.4540000000002"/>
    <n v="2.9854540000000003"/>
    <m/>
    <n v="0.52500000000000002"/>
    <n v="0.52500000000000002"/>
    <n v="7.6479999999999997"/>
    <n v="0"/>
    <n v="72"/>
    <s v="BASE DE DATOS"/>
    <m/>
  </r>
  <r>
    <s v="20"/>
    <x v="10"/>
    <s v="UNACEM"/>
    <s v="18170808"/>
    <s v="18170808"/>
    <x v="4"/>
    <m/>
    <m/>
    <n v="12.8"/>
    <n v="12.8"/>
    <m/>
    <m/>
    <n v="3336.2660000000001"/>
    <m/>
    <m/>
    <m/>
    <m/>
    <n v="6.9779999999999998"/>
    <x v="0"/>
    <s v="UNACEM18170808HI"/>
    <s v="Uni¢n Andina de Cementos S.A.A."/>
    <x v="92"/>
    <x v="92"/>
    <s v="C.H. Carpapata III"/>
    <x v="483"/>
    <x v="4"/>
    <x v="4"/>
    <x v="340"/>
    <x v="1"/>
    <s v="Instalado"/>
    <s v="Operativo"/>
    <s v="Autoproductor"/>
    <x v="2"/>
    <x v="1"/>
    <x v="0"/>
    <x v="0"/>
    <s v="Privado"/>
    <s v="JUNIN"/>
    <s v="JUNIN"/>
    <s v="TARMA"/>
    <s v="PALCA"/>
    <n v="0"/>
    <x v="7"/>
    <n v="0"/>
    <x v="1"/>
    <s v="-"/>
    <x v="0"/>
    <x v="0"/>
    <n v="3336.2660000000001"/>
    <n v="3.3362660000000002"/>
    <m/>
    <n v="1.0666666666666667"/>
    <n v="1.0666666666666667"/>
    <n v="7.6479999999999997"/>
    <n v="0"/>
    <n v="72"/>
    <s v="BASE DE DATOS"/>
    <m/>
  </r>
  <r>
    <s v="20"/>
    <x v="11"/>
    <s v="RAURA"/>
    <s v="31019993"/>
    <s v="31019993"/>
    <x v="4"/>
    <m/>
    <m/>
    <n v="4.1399999999999997"/>
    <n v="3.7"/>
    <m/>
    <m/>
    <n v="2021.326"/>
    <m/>
    <m/>
    <m/>
    <m/>
    <n v="2.7160000000000002"/>
    <x v="0"/>
    <s v="RAURA31019993HI"/>
    <s v="C¡a. Minera Raura"/>
    <x v="157"/>
    <x v="157"/>
    <s v="C.H. Cashaucro"/>
    <x v="498"/>
    <x v="4"/>
    <x v="4"/>
    <x v="340"/>
    <x v="1"/>
    <s v="Instalado"/>
    <s v="Operativo"/>
    <s v="Autoproductor"/>
    <x v="2"/>
    <x v="0"/>
    <x v="0"/>
    <x v="0"/>
    <s v="Privado"/>
    <s v="LIMA"/>
    <s v="LIMA"/>
    <s v="OYON"/>
    <s v="OYON"/>
    <n v="0"/>
    <x v="7"/>
    <n v="0"/>
    <x v="0"/>
    <n v="0"/>
    <x v="0"/>
    <x v="0"/>
    <n v="2021.326"/>
    <n v="2.0213260000000002"/>
    <m/>
    <n v="0.34499999999999997"/>
    <n v="0.30833333333333335"/>
    <n v="7.6479999999999997"/>
    <n v="0"/>
    <n v="19"/>
    <s v="BASE DE DATOS"/>
    <m/>
  </r>
  <r>
    <s v="20"/>
    <x v="6"/>
    <s v="RAURA"/>
    <s v="31019993"/>
    <s v="31019993"/>
    <x v="4"/>
    <m/>
    <m/>
    <n v="4.1399999999999997"/>
    <n v="3.7"/>
    <m/>
    <m/>
    <n v="1323.692"/>
    <m/>
    <m/>
    <m/>
    <m/>
    <n v="2.5"/>
    <x v="0"/>
    <s v="RAURA31019993HI"/>
    <s v="C¡a. Minera Raura"/>
    <x v="157"/>
    <x v="157"/>
    <s v="C.H. Cashaucro"/>
    <x v="498"/>
    <x v="4"/>
    <x v="4"/>
    <x v="340"/>
    <x v="1"/>
    <s v="Instalado"/>
    <s v="Operativo"/>
    <s v="Autoproductor"/>
    <x v="2"/>
    <x v="0"/>
    <x v="0"/>
    <x v="0"/>
    <s v="Privado"/>
    <s v="LIMA"/>
    <s v="LIMA"/>
    <s v="OYON"/>
    <s v="OYON"/>
    <n v="0"/>
    <x v="7"/>
    <n v="0"/>
    <x v="0"/>
    <n v="0"/>
    <x v="0"/>
    <x v="0"/>
    <n v="1323.692"/>
    <n v="1.3236920000000001"/>
    <m/>
    <n v="0.34499999999999997"/>
    <n v="0.30833333333333335"/>
    <n v="7.6479999999999997"/>
    <n v="0"/>
    <n v="19"/>
    <s v="BASE DE DATOS"/>
    <m/>
  </r>
  <r>
    <s v="20"/>
    <x v="11"/>
    <s v="QUEISC"/>
    <s v="989196"/>
    <s v="989196"/>
    <x v="4"/>
    <m/>
    <m/>
    <n v="1.7"/>
    <n v="1.35"/>
    <m/>
    <m/>
    <n v="854.03200000000004"/>
    <m/>
    <m/>
    <m/>
    <m/>
    <n v="1.216"/>
    <x v="0"/>
    <s v="QUEISC989196HI"/>
    <s v="Empresa Minera Los Quenuales S.A. - Unidad Iscaycruz"/>
    <x v="127"/>
    <x v="127"/>
    <s v="C.H. Rapaz II"/>
    <x v="499"/>
    <x v="4"/>
    <x v="4"/>
    <x v="340"/>
    <x v="1"/>
    <s v="Instalado"/>
    <s v="Operativo"/>
    <s v="Autoproductor"/>
    <x v="2"/>
    <x v="0"/>
    <x v="0"/>
    <x v="0"/>
    <s v="Privado"/>
    <s v="LIMA"/>
    <s v="LIMA"/>
    <s v="OYON"/>
    <s v="OYON"/>
    <s v="RAPAZ"/>
    <x v="7"/>
    <n v="0"/>
    <x v="0"/>
    <n v="0"/>
    <x v="0"/>
    <x v="0"/>
    <n v="854.03200000000004"/>
    <n v="0.85403200000000001"/>
    <m/>
    <n v="0.14166666666666666"/>
    <n v="0.1125"/>
    <n v="7.6479999999999997"/>
    <n v="0"/>
    <n v="37"/>
    <s v="BASE DE DATOS"/>
    <m/>
  </r>
  <r>
    <s v="20"/>
    <x v="11"/>
    <s v="UNACEM"/>
    <s v="33010393"/>
    <s v="33010393"/>
    <x v="4"/>
    <m/>
    <m/>
    <n v="5.6"/>
    <n v="5.6"/>
    <m/>
    <m/>
    <n v="3710.4810000000002"/>
    <m/>
    <m/>
    <m/>
    <m/>
    <n v="5.8449999999999998"/>
    <x v="0"/>
    <s v="UNACEM33010393HI"/>
    <s v="Uni¢n Andina de Cementos S.A.A."/>
    <x v="92"/>
    <x v="92"/>
    <s v="C.H. Carpapata I"/>
    <x v="481"/>
    <x v="4"/>
    <x v="4"/>
    <x v="340"/>
    <x v="1"/>
    <s v="Instalado"/>
    <s v="Operativo"/>
    <s v="Autoproductor"/>
    <x v="2"/>
    <x v="1"/>
    <x v="0"/>
    <x v="0"/>
    <s v="Privado"/>
    <s v="JUNIN"/>
    <s v="JUNIN"/>
    <s v="TARMA"/>
    <s v="PALCA"/>
    <n v="0"/>
    <x v="7"/>
    <n v="0"/>
    <x v="0"/>
    <n v="0"/>
    <x v="0"/>
    <x v="0"/>
    <n v="3710.4810000000002"/>
    <n v="3.7104810000000001"/>
    <m/>
    <n v="0.46666666666666662"/>
    <n v="0.46666666666666662"/>
    <n v="7.6479999999999997"/>
    <n v="0"/>
    <n v="72"/>
    <s v="BASE DE DATOS"/>
    <m/>
  </r>
  <r>
    <s v="20"/>
    <x v="11"/>
    <s v="UNACEM"/>
    <s v="33010193"/>
    <s v="33010193"/>
    <x v="4"/>
    <m/>
    <m/>
    <n v="6.3"/>
    <n v="6.3"/>
    <m/>
    <m/>
    <n v="4086.8989999999999"/>
    <m/>
    <m/>
    <m/>
    <m/>
    <n v="6.1630000000000003"/>
    <x v="0"/>
    <s v="UNACEM33010193HI"/>
    <s v="Uni¢n Andina de Cementos S.A.A."/>
    <x v="92"/>
    <x v="92"/>
    <s v="C.H. Carpapata II"/>
    <x v="482"/>
    <x v="4"/>
    <x v="4"/>
    <x v="340"/>
    <x v="1"/>
    <s v="Instalado"/>
    <s v="Operativo"/>
    <s v="Autoproductor"/>
    <x v="2"/>
    <x v="1"/>
    <x v="0"/>
    <x v="0"/>
    <s v="Privado"/>
    <s v="JUNIN"/>
    <s v="JUNIN"/>
    <s v="TARMA"/>
    <s v="PALCA"/>
    <n v="0"/>
    <x v="7"/>
    <n v="0"/>
    <x v="0"/>
    <n v="0"/>
    <x v="0"/>
    <x v="0"/>
    <n v="4086.8989999999999"/>
    <n v="4.0868989999999998"/>
    <m/>
    <n v="0.52500000000000002"/>
    <n v="0.52500000000000002"/>
    <n v="7.6479999999999997"/>
    <n v="0"/>
    <n v="72"/>
    <s v="BASE DE DATOS"/>
    <m/>
  </r>
  <r>
    <s v="20"/>
    <x v="11"/>
    <s v="UNACEM"/>
    <s v="18170808"/>
    <s v="18170808"/>
    <x v="4"/>
    <m/>
    <m/>
    <n v="12.8"/>
    <n v="12.8"/>
    <m/>
    <m/>
    <n v="6634.808"/>
    <m/>
    <m/>
    <m/>
    <m/>
    <n v="13.34"/>
    <x v="0"/>
    <s v="UNACEM18170808HI"/>
    <s v="Uni¢n Andina de Cementos S.A.A."/>
    <x v="92"/>
    <x v="92"/>
    <s v="C.H. Carpapata III"/>
    <x v="483"/>
    <x v="4"/>
    <x v="4"/>
    <x v="340"/>
    <x v="1"/>
    <s v="Instalado"/>
    <s v="Operativo"/>
    <s v="Autoproductor"/>
    <x v="2"/>
    <x v="1"/>
    <x v="0"/>
    <x v="0"/>
    <s v="Privado"/>
    <s v="JUNIN"/>
    <s v="JUNIN"/>
    <s v="TARMA"/>
    <s v="PALCA"/>
    <n v="0"/>
    <x v="7"/>
    <n v="0"/>
    <x v="1"/>
    <s v="-"/>
    <x v="0"/>
    <x v="0"/>
    <n v="6634.808"/>
    <n v="6.6348079999999996"/>
    <m/>
    <n v="1.0666666666666667"/>
    <n v="1.0666666666666667"/>
    <n v="7.6479999999999997"/>
    <n v="0"/>
    <n v="72"/>
    <s v="BASE DE DATOS"/>
    <m/>
  </r>
  <r>
    <s v="20"/>
    <x v="11"/>
    <s v="SPCC"/>
    <s v="31024993"/>
    <s v="31024993"/>
    <x v="4"/>
    <m/>
    <m/>
    <n v="9"/>
    <n v="6.5039999999999996"/>
    <m/>
    <m/>
    <n v="3408.13"/>
    <m/>
    <m/>
    <m/>
    <m/>
    <n v="5.5309999999999997"/>
    <x v="0"/>
    <s v="SPCC31024993HI"/>
    <s v="Southern Per£ Cooper Corporation"/>
    <x v="91"/>
    <x v="91"/>
    <s v="C.H. Cuajone"/>
    <x v="480"/>
    <x v="4"/>
    <x v="4"/>
    <x v="340"/>
    <x v="1"/>
    <s v="Instalado"/>
    <s v="Operativo"/>
    <s v="Autoproductor"/>
    <x v="2"/>
    <x v="0"/>
    <x v="0"/>
    <x v="0"/>
    <s v="Privado"/>
    <s v="MOQUEGUA"/>
    <s v="MOQUEGUA"/>
    <s v="MARISCAL NIETO"/>
    <s v="TORATA"/>
    <n v="0"/>
    <x v="7"/>
    <n v="0"/>
    <x v="0"/>
    <n v="0"/>
    <x v="0"/>
    <x v="0"/>
    <n v="3408.13"/>
    <n v="3.4081300000000003"/>
    <m/>
    <n v="0.75"/>
    <n v="0.54199999999999993"/>
    <n v="7.6479999999999997"/>
    <n v="0"/>
    <n v="68"/>
    <s v="BASE DE DATOS"/>
    <m/>
  </r>
  <r>
    <s v="20"/>
    <x v="11"/>
    <s v="VALENT"/>
    <s v="31049194"/>
    <s v="31049194"/>
    <x v="4"/>
    <m/>
    <m/>
    <n v="3.78"/>
    <n v="1.4159999999999999"/>
    <m/>
    <m/>
    <n v="1038.222"/>
    <m/>
    <m/>
    <m/>
    <m/>
    <n v="1.86"/>
    <x v="0"/>
    <s v="VALENT31049194HI"/>
    <s v="C¡a. Minera San Valentin S.A."/>
    <x v="155"/>
    <x v="155"/>
    <s v="C. H. Llapay"/>
    <x v="479"/>
    <x v="4"/>
    <x v="4"/>
    <x v="340"/>
    <x v="1"/>
    <s v="Instalado"/>
    <s v="Operativo"/>
    <s v="Autoproductor"/>
    <x v="2"/>
    <x v="0"/>
    <x v="0"/>
    <x v="0"/>
    <s v="Privado"/>
    <s v="LIMA"/>
    <s v="LIMA"/>
    <s v="YAUYOS"/>
    <s v="LARAOS"/>
    <n v="0"/>
    <x v="7"/>
    <n v="0"/>
    <x v="0"/>
    <n v="0"/>
    <x v="0"/>
    <x v="0"/>
    <n v="1038.222"/>
    <n v="1.038222"/>
    <m/>
    <n v="0.315"/>
    <n v="0.12866666666666668"/>
    <n v="7.6479999999999997"/>
    <n v="0"/>
    <n v="30"/>
    <s v="BASE DE DATOS"/>
    <m/>
  </r>
  <r>
    <s v="20"/>
    <x v="11"/>
    <s v="CMCHUN"/>
    <s v="00022010"/>
    <s v="00022010"/>
    <x v="4"/>
    <m/>
    <m/>
    <n v="9.18"/>
    <n v="9.18"/>
    <m/>
    <m/>
    <n v="6603.35"/>
    <m/>
    <m/>
    <m/>
    <m/>
    <n v="9.2140000000000004"/>
    <x v="0"/>
    <s v="CMCHUN00022010HI"/>
    <s v="Compañía Minera Chungar S.A.C."/>
    <x v="96"/>
    <x v="96"/>
    <s v="C.H. Ba¤os V"/>
    <x v="484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ATAVILLOS ALTO"/>
    <n v="0"/>
    <x v="7"/>
    <n v="0"/>
    <x v="0"/>
    <n v="0"/>
    <x v="0"/>
    <x v="0"/>
    <n v="6603.35"/>
    <n v="6.6033500000000007"/>
    <m/>
    <n v="0.76500000000000001"/>
    <n v="0.76500000000000001"/>
    <n v="7.6479999999999997"/>
    <n v="0"/>
    <n v="26"/>
    <s v="BASE DE DATOS"/>
    <m/>
  </r>
  <r>
    <s v="20"/>
    <x v="11"/>
    <s v="CMCHUN"/>
    <s v="31007493"/>
    <s v="31007493"/>
    <x v="4"/>
    <m/>
    <m/>
    <n v="1.1000000000000001"/>
    <n v="1.1000000000000001"/>
    <m/>
    <m/>
    <n v="596.71"/>
    <m/>
    <m/>
    <m/>
    <m/>
    <n v="1.1020000000000001"/>
    <x v="0"/>
    <s v="CMCHUN31007493HI"/>
    <s v="Compañía Minera Chungar S.A.C."/>
    <x v="96"/>
    <x v="96"/>
    <s v="C.H. Shagua"/>
    <x v="485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STA CRUZ DE ANDAMARCA"/>
    <n v="0"/>
    <x v="7"/>
    <n v="0"/>
    <x v="0"/>
    <n v="0"/>
    <x v="0"/>
    <x v="0"/>
    <n v="596.71"/>
    <n v="0.59671000000000007"/>
    <m/>
    <n v="9.1666666666666674E-2"/>
    <n v="9.1666666666666674E-2"/>
    <n v="7.6479999999999997"/>
    <n v="0"/>
    <n v="26"/>
    <s v="BASE DE DATOS"/>
    <m/>
  </r>
  <r>
    <s v="20"/>
    <x v="11"/>
    <s v="CMCHUN"/>
    <s v="31007593"/>
    <s v="31007593"/>
    <x v="4"/>
    <m/>
    <m/>
    <n v="1.952"/>
    <n v="1.4179999999999999"/>
    <m/>
    <m/>
    <n v="749.096"/>
    <m/>
    <m/>
    <m/>
    <m/>
    <n v="1.429"/>
    <x v="0"/>
    <s v="CMCHUN31007593HI"/>
    <s v="Compañía Minera Chungar S.A.C."/>
    <x v="96"/>
    <x v="96"/>
    <s v="C.H. Huanchay"/>
    <x v="486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PACARAOS"/>
    <n v="0"/>
    <x v="7"/>
    <n v="0"/>
    <x v="0"/>
    <n v="0"/>
    <x v="0"/>
    <x v="0"/>
    <n v="749.096"/>
    <n v="0.74909599999999998"/>
    <m/>
    <n v="0.16266666666666665"/>
    <n v="0.11816666666666666"/>
    <n v="7.6479999999999997"/>
    <n v="0"/>
    <n v="26"/>
    <s v="BASE DE DATOS"/>
    <m/>
  </r>
  <r>
    <s v="20"/>
    <x v="11"/>
    <s v="CMCHUN"/>
    <s v="31015993"/>
    <s v="31015993"/>
    <x v="4"/>
    <m/>
    <m/>
    <n v="2.2400000000000002"/>
    <n v="1.5"/>
    <m/>
    <m/>
    <n v="800.85400000000004"/>
    <m/>
    <m/>
    <m/>
    <m/>
    <n v="1.242"/>
    <x v="0"/>
    <s v="CMCHUN31015993HI"/>
    <s v="Compañía Minera Chungar S.A.C."/>
    <x v="96"/>
    <x v="96"/>
    <s v="C.H. San José"/>
    <x v="487"/>
    <x v="4"/>
    <x v="4"/>
    <x v="340"/>
    <x v="1"/>
    <s v="Instalado"/>
    <s v="Inoperativo"/>
    <s v="Autoproductor"/>
    <x v="2"/>
    <x v="0"/>
    <x v="0"/>
    <x v="0"/>
    <s v="Privado"/>
    <s v="PASCO"/>
    <s v="PASCO"/>
    <s v="PASCO"/>
    <s v="HUAYLLAY"/>
    <n v="0"/>
    <x v="7"/>
    <n v="0"/>
    <x v="0"/>
    <n v="0"/>
    <x v="0"/>
    <x v="0"/>
    <n v="800.85400000000004"/>
    <n v="0.80085400000000007"/>
    <m/>
    <n v="0.18666666666666668"/>
    <n v="0.125"/>
    <n v="7.6479999999999997"/>
    <n v="0"/>
    <n v="26"/>
    <s v="BASE DE DATOS"/>
    <m/>
  </r>
  <r>
    <s v="20"/>
    <x v="11"/>
    <s v="CMCHUN"/>
    <s v="33036293"/>
    <s v="33036293"/>
    <x v="4"/>
    <m/>
    <m/>
    <n v="0.17599999999999999"/>
    <n v="0"/>
    <m/>
    <m/>
    <n v="0"/>
    <m/>
    <m/>
    <m/>
    <m/>
    <n v="0"/>
    <x v="0"/>
    <s v="CMCHUN33036293HI"/>
    <s v="Compañía Minera Chungar S.A.C."/>
    <x v="96"/>
    <x v="96"/>
    <s v="C.H. Francois"/>
    <x v="488"/>
    <x v="4"/>
    <x v="4"/>
    <x v="340"/>
    <x v="1"/>
    <s v="Instalado"/>
    <s v="Inoperativo"/>
    <s v="Autoproductor"/>
    <x v="2"/>
    <x v="0"/>
    <x v="0"/>
    <x v="0"/>
    <s v="Privado"/>
    <s v="PASCO"/>
    <s v="PASCO"/>
    <s v="PASCO"/>
    <s v="HUAYLLAY"/>
    <n v="0"/>
    <x v="7"/>
    <n v="0"/>
    <x v="0"/>
    <n v="0"/>
    <x v="0"/>
    <x v="0"/>
    <n v="0"/>
    <n v="0"/>
    <m/>
    <n v="1.4666666666666666E-2"/>
    <n v="0"/>
    <n v="7.6479999999999997"/>
    <n v="0"/>
    <n v="26"/>
    <s v="BASE DE DATOS"/>
    <m/>
  </r>
  <r>
    <s v="20"/>
    <x v="11"/>
    <s v="CMCHUN"/>
    <s v="41007293"/>
    <s v="41007293"/>
    <x v="4"/>
    <m/>
    <m/>
    <n v="0.224"/>
    <n v="0.2"/>
    <m/>
    <m/>
    <n v="0"/>
    <m/>
    <m/>
    <m/>
    <m/>
    <n v="0"/>
    <x v="0"/>
    <s v="CMCHUN41007293HI"/>
    <s v="Compañía Minera Chungar S.A.C."/>
    <x v="96"/>
    <x v="96"/>
    <s v="C.H. Cacray"/>
    <x v="489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PACARAOS"/>
    <n v="0"/>
    <x v="7"/>
    <n v="0"/>
    <x v="0"/>
    <n v="0"/>
    <x v="0"/>
    <x v="0"/>
    <n v="0"/>
    <n v="0"/>
    <m/>
    <n v="1.8666666666666668E-2"/>
    <n v="1.6666666666666666E-2"/>
    <n v="7.6479999999999997"/>
    <n v="0"/>
    <n v="26"/>
    <s v="BASE DE DATOS"/>
    <m/>
  </r>
  <r>
    <s v="20"/>
    <x v="11"/>
    <s v="CMCHUN"/>
    <s v="41029994"/>
    <s v="41029994"/>
    <x v="4"/>
    <m/>
    <m/>
    <n v="0.496"/>
    <n v="0.496"/>
    <m/>
    <m/>
    <n v="217.74299999999999"/>
    <m/>
    <m/>
    <m/>
    <m/>
    <n v="0.39"/>
    <x v="0"/>
    <s v="CMCHUN41029994HI"/>
    <s v="Compañía Minera Chungar S.A.C."/>
    <x v="96"/>
    <x v="96"/>
    <s v="C.H. Yanahuin"/>
    <x v="490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PACARAOS"/>
    <n v="0"/>
    <x v="7"/>
    <n v="0"/>
    <x v="0"/>
    <n v="0"/>
    <x v="0"/>
    <x v="0"/>
    <n v="217.74299999999999"/>
    <n v="0.21774299999999999"/>
    <m/>
    <n v="4.1333333333333333E-2"/>
    <n v="4.1333333333333333E-2"/>
    <n v="7.6479999999999997"/>
    <n v="0"/>
    <n v="26"/>
    <s v="BASE DE DATOS"/>
    <m/>
  </r>
  <r>
    <s v="20"/>
    <x v="11"/>
    <s v="CMCHUN"/>
    <s v="51017802"/>
    <s v="51017802"/>
    <x v="4"/>
    <m/>
    <m/>
    <n v="4.9000000000000004"/>
    <n v="4.9000000000000004"/>
    <m/>
    <m/>
    <n v="3418.3670000000002"/>
    <m/>
    <m/>
    <m/>
    <m/>
    <n v="4.9370000000000003"/>
    <x v="0"/>
    <s v="CMCHUN51017802HI"/>
    <s v="Compañía Minera Chungar S.A.C."/>
    <x v="96"/>
    <x v="96"/>
    <s v="C.H. Ba¤os IV"/>
    <x v="491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ATAVILLOS ALTO"/>
    <n v="0"/>
    <x v="7"/>
    <n v="0"/>
    <x v="0"/>
    <n v="0"/>
    <x v="0"/>
    <x v="0"/>
    <n v="3418.3670000000002"/>
    <n v="3.4183670000000004"/>
    <m/>
    <n v="0.40833333333333338"/>
    <n v="0.40833333333333338"/>
    <n v="7.6479999999999997"/>
    <n v="0"/>
    <n v="26"/>
    <s v="BASE DE DATOS"/>
    <m/>
  </r>
  <r>
    <s v="20"/>
    <x v="11"/>
    <s v="CMCHUN"/>
    <s v="51018102"/>
    <s v="51018102"/>
    <x v="4"/>
    <m/>
    <m/>
    <n v="0.97599999999999998"/>
    <n v="0.97599999999999998"/>
    <m/>
    <m/>
    <n v="635.35"/>
    <m/>
    <m/>
    <m/>
    <m/>
    <n v="0.98099999999999998"/>
    <x v="0"/>
    <s v="CMCHUN51018102HI"/>
    <s v="Compañía Minera Chungar S.A.C."/>
    <x v="96"/>
    <x v="96"/>
    <s v="C.H. Ba¤os III"/>
    <x v="492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ATAVILLOS ALTO"/>
    <n v="0"/>
    <x v="7"/>
    <n v="0"/>
    <x v="0"/>
    <n v="0"/>
    <x v="0"/>
    <x v="0"/>
    <n v="635.35"/>
    <n v="0.63534999999999997"/>
    <m/>
    <n v="8.1333333333333327E-2"/>
    <n v="8.1333333333333327E-2"/>
    <n v="7.6479999999999997"/>
    <n v="0"/>
    <n v="26"/>
    <s v="BASE DE DATOS"/>
    <m/>
  </r>
  <r>
    <s v="20"/>
    <x v="11"/>
    <s v="CMCHUN"/>
    <s v="51018402"/>
    <s v="51018402"/>
    <x v="4"/>
    <m/>
    <m/>
    <n v="0.94"/>
    <n v="0.85"/>
    <m/>
    <m/>
    <n v="438.61500000000001"/>
    <m/>
    <m/>
    <m/>
    <m/>
    <n v="0.82299999999999995"/>
    <x v="0"/>
    <s v="CMCHUN51018402HI"/>
    <s v="Compañía Minera Chungar S.A.C."/>
    <x v="96"/>
    <x v="96"/>
    <s v="C.H. Ba¤os II"/>
    <x v="493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ATAVILLOS ALTO"/>
    <n v="0"/>
    <x v="7"/>
    <n v="0"/>
    <x v="0"/>
    <n v="0"/>
    <x v="0"/>
    <x v="0"/>
    <n v="438.61500000000001"/>
    <n v="0.43861500000000003"/>
    <m/>
    <n v="7.8333333333333324E-2"/>
    <n v="7.0833333333333331E-2"/>
    <n v="7.6479999999999997"/>
    <n v="0"/>
    <n v="26"/>
    <s v="BASE DE DATOS"/>
    <m/>
  </r>
  <r>
    <s v="20"/>
    <x v="11"/>
    <s v="CMCHUN"/>
    <s v="51019703"/>
    <s v="51019703"/>
    <x v="4"/>
    <m/>
    <m/>
    <n v="1.2"/>
    <n v="0.86"/>
    <m/>
    <m/>
    <n v="476.05799999999999"/>
    <m/>
    <m/>
    <m/>
    <m/>
    <n v="0.66200000000000003"/>
    <x v="0"/>
    <s v="CMCHUN51019703HI"/>
    <s v="Compañía Minera Chungar S.A.C."/>
    <x v="96"/>
    <x v="96"/>
    <s v="C.H. Ba¤os I"/>
    <x v="494"/>
    <x v="4"/>
    <x v="4"/>
    <x v="340"/>
    <x v="1"/>
    <s v="Instalado"/>
    <s v="Operativo"/>
    <s v="Autoproductor"/>
    <x v="2"/>
    <x v="0"/>
    <x v="0"/>
    <x v="0"/>
    <s v="Privado"/>
    <s v="LIMA"/>
    <s v="LIMA"/>
    <s v="HUARAL"/>
    <s v="ATAVILLOS ALTO"/>
    <n v="0"/>
    <x v="7"/>
    <n v="0"/>
    <x v="0"/>
    <n v="0"/>
    <x v="0"/>
    <x v="0"/>
    <n v="476.05799999999999"/>
    <n v="0.47605799999999998"/>
    <m/>
    <n v="9.9999999999999992E-2"/>
    <n v="7.166666666666667E-2"/>
    <n v="7.6479999999999997"/>
    <n v="0"/>
    <n v="26"/>
    <s v="BASE DE DATOS"/>
    <m/>
  </r>
  <r>
    <s v="20"/>
    <x v="11"/>
    <s v="COHORI"/>
    <s v="18182809"/>
    <s v="18182809"/>
    <x v="4"/>
    <m/>
    <m/>
    <n v="12.6"/>
    <n v="11.98"/>
    <m/>
    <m/>
    <n v="7084.46"/>
    <m/>
    <m/>
    <m/>
    <m/>
    <n v="11.07"/>
    <x v="0"/>
    <s v="COHORI18182809HI"/>
    <s v="Consorcio Minero Horizonte S.A"/>
    <x v="97"/>
    <x v="97"/>
    <s v="C.H. Pías 1"/>
    <x v="495"/>
    <x v="4"/>
    <x v="4"/>
    <x v="340"/>
    <x v="1"/>
    <s v="Instalado"/>
    <s v="Operativo"/>
    <s v="Autoproductor"/>
    <x v="2"/>
    <x v="1"/>
    <x v="0"/>
    <x v="0"/>
    <s v="Privado"/>
    <s v="LA LIBERTAD"/>
    <s v="LA LIBERTAD"/>
    <s v="PATAZ"/>
    <s v="PÍAS"/>
    <n v="0"/>
    <x v="7"/>
    <n v="0"/>
    <x v="1"/>
    <s v="-"/>
    <x v="0"/>
    <x v="0"/>
    <n v="7084.46"/>
    <n v="7.08446"/>
    <m/>
    <n v="1.05"/>
    <n v="0.99833333333333341"/>
    <n v="7.6479999999999997"/>
    <n v="0"/>
    <n v="32"/>
    <s v="BASE DE DATOS"/>
    <m/>
  </r>
  <r>
    <s v="20"/>
    <x v="11"/>
    <s v="PACHAP"/>
    <s v="31146606"/>
    <s v="31146606"/>
    <x v="4"/>
    <m/>
    <m/>
    <n v="1.6"/>
    <n v="0.35"/>
    <m/>
    <m/>
    <n v="42.02"/>
    <m/>
    <m/>
    <m/>
    <m/>
    <n v="56.25"/>
    <x v="0"/>
    <s v="PACHAP31146606HI"/>
    <s v="ICM PACHAPAQUI S.A.C."/>
    <x v="156"/>
    <x v="156"/>
    <s v="C.H. San Martín de Porres"/>
    <x v="496"/>
    <x v="4"/>
    <x v="4"/>
    <x v="340"/>
    <x v="1"/>
    <s v="Instalado"/>
    <s v="Operativo"/>
    <s v="Autoproductor"/>
    <x v="2"/>
    <x v="0"/>
    <x v="0"/>
    <x v="0"/>
    <s v="Privado"/>
    <s v="ANCASH"/>
    <s v="ANCASH"/>
    <s v="BOLOGNESI"/>
    <s v="AQUIA"/>
    <n v="0"/>
    <x v="7"/>
    <n v="0"/>
    <x v="0"/>
    <n v="0"/>
    <x v="0"/>
    <x v="0"/>
    <n v="42.02"/>
    <n v="4.2020000000000002E-2"/>
    <m/>
    <n v="0.13333333333333333"/>
    <n v="2.9166666666666664E-2"/>
    <n v="7.6479999999999997"/>
    <n v="0"/>
    <n v="38"/>
    <s v="BASE DE DATOS"/>
    <m/>
  </r>
  <r>
    <s v="20"/>
    <x v="11"/>
    <s v="PACHAP"/>
    <s v="31146706"/>
    <s v="31146706"/>
    <x v="4"/>
    <m/>
    <m/>
    <n v="0.94"/>
    <n v="0.35"/>
    <m/>
    <m/>
    <n v="81.284999999999997"/>
    <m/>
    <m/>
    <m/>
    <m/>
    <n v="108.9"/>
    <x v="0"/>
    <s v="PACHAP31146706HI"/>
    <s v="ICM PACHAPAQUI S.A.C."/>
    <x v="156"/>
    <x v="156"/>
    <s v="C.H. San Judas Tadeo"/>
    <x v="497"/>
    <x v="4"/>
    <x v="4"/>
    <x v="340"/>
    <x v="1"/>
    <s v="Instalado"/>
    <s v="Operativo"/>
    <s v="Autoproductor"/>
    <x v="2"/>
    <x v="0"/>
    <x v="0"/>
    <x v="0"/>
    <s v="Privado"/>
    <s v="ANCASH"/>
    <s v="ANCASH"/>
    <s v="BOLOGNESI"/>
    <s v="AQUIA"/>
    <n v="0"/>
    <x v="7"/>
    <n v="0"/>
    <x v="0"/>
    <n v="0"/>
    <x v="0"/>
    <x v="0"/>
    <n v="81.284999999999997"/>
    <n v="8.1284999999999996E-2"/>
    <m/>
    <n v="7.8333333333333324E-2"/>
    <n v="2.9166666666666664E-2"/>
    <n v="7.6479999999999997"/>
    <n v="0"/>
    <n v="38"/>
    <s v="BASE DE DATOS"/>
    <m/>
  </r>
  <r>
    <s v="20"/>
    <x v="11"/>
    <s v="BROCAL"/>
    <s v="31030000"/>
    <s v="31030000"/>
    <x v="4"/>
    <m/>
    <m/>
    <n v="0.8"/>
    <n v="0.8"/>
    <m/>
    <m/>
    <n v="482.87"/>
    <m/>
    <m/>
    <m/>
    <m/>
    <n v="0.73799999999999999"/>
    <x v="0"/>
    <s v="BROCAL31030000HI"/>
    <s v="Soc. Minera el Brocal S.A."/>
    <x v="153"/>
    <x v="153"/>
    <s v="C.H. Yauli"/>
    <x v="467"/>
    <x v="4"/>
    <x v="4"/>
    <x v="340"/>
    <x v="1"/>
    <s v="Instalado"/>
    <s v="Operativo"/>
    <s v="Autoproductor"/>
    <x v="2"/>
    <x v="0"/>
    <x v="0"/>
    <x v="0"/>
    <s v="Privado"/>
    <s v="HUANCAVELICA"/>
    <s v="HUANCAVELICA"/>
    <s v="HUANCAVELICA"/>
    <s v="YAULI"/>
    <n v="0"/>
    <x v="7"/>
    <n v="0"/>
    <x v="0"/>
    <n v="0"/>
    <x v="0"/>
    <x v="0"/>
    <n v="482.87"/>
    <n v="0.48287000000000002"/>
    <m/>
    <n v="6.6666666666666666E-2"/>
    <n v="6.6666666666666666E-2"/>
    <n v="7.6479999999999997"/>
    <n v="0"/>
    <n v="67"/>
    <s v="BASE DE DATOS"/>
    <m/>
  </r>
  <r>
    <s v="20"/>
    <x v="11"/>
    <s v="BROCAL"/>
    <s v="31031000"/>
    <s v="31031000"/>
    <x v="4"/>
    <m/>
    <m/>
    <n v="0.2"/>
    <n v="0.2"/>
    <m/>
    <m/>
    <n v="42.66"/>
    <m/>
    <m/>
    <m/>
    <m/>
    <n v="0.154"/>
    <x v="0"/>
    <s v="BROCAL31031000HI"/>
    <s v="Soc. Minera el Brocal S.A."/>
    <x v="153"/>
    <x v="153"/>
    <s v="C.H. Sacsamarca"/>
    <x v="466"/>
    <x v="4"/>
    <x v="4"/>
    <x v="340"/>
    <x v="1"/>
    <s v="Instalado"/>
    <s v="Operativo"/>
    <s v="Autoproductor"/>
    <x v="2"/>
    <x v="0"/>
    <x v="0"/>
    <x v="0"/>
    <s v="Privado"/>
    <s v="HUANCAVELICA"/>
    <s v="HUANCAVELICA"/>
    <s v="HUANCAVELICA"/>
    <s v="HUANCAVELICA"/>
    <n v="0"/>
    <x v="7"/>
    <n v="0"/>
    <x v="0"/>
    <n v="0"/>
    <x v="0"/>
    <x v="0"/>
    <n v="42.66"/>
    <n v="4.2659999999999997E-2"/>
    <m/>
    <n v="1.6666666666666666E-2"/>
    <n v="1.6666666666666666E-2"/>
    <n v="7.6479999999999997"/>
    <n v="0"/>
    <n v="67"/>
    <s v="BASE DE DATOS"/>
    <m/>
  </r>
  <r>
    <s v="20"/>
    <x v="11"/>
    <s v="PODERO"/>
    <s v="31028694"/>
    <s v="31028694"/>
    <x v="4"/>
    <m/>
    <m/>
    <n v="1.72"/>
    <n v="1.65"/>
    <m/>
    <m/>
    <n v="171.15"/>
    <m/>
    <m/>
    <m/>
    <m/>
    <n v="0.7"/>
    <x v="0"/>
    <s v="PODERO31028694HI"/>
    <s v="C¡a. Minera Poderosa S.A."/>
    <x v="130"/>
    <x v="130"/>
    <s v="C.H. El Tingo"/>
    <x v="500"/>
    <x v="4"/>
    <x v="4"/>
    <x v="340"/>
    <x v="1"/>
    <s v="Instalado"/>
    <s v="Operativo"/>
    <s v="Autoproductor"/>
    <x v="2"/>
    <x v="0"/>
    <x v="0"/>
    <x v="0"/>
    <s v="Privado"/>
    <s v="LA LIBERTAD"/>
    <s v="LA LIBERTAD"/>
    <s v="PATAZ"/>
    <s v="PATAZ"/>
    <n v="0"/>
    <x v="7"/>
    <n v="0"/>
    <x v="0"/>
    <n v="0"/>
    <x v="0"/>
    <x v="0"/>
    <n v="171.15"/>
    <n v="0.17115"/>
    <m/>
    <n v="0.14333333333333334"/>
    <n v="0.13749999999999998"/>
    <n v="7.6479999999999997"/>
    <n v="0"/>
    <n v="18"/>
    <s v="BASE DE DATOS"/>
    <m/>
  </r>
  <r>
    <s v="20"/>
    <x v="10"/>
    <s v="QUEISC"/>
    <s v="989196"/>
    <s v="989196"/>
    <x v="4"/>
    <m/>
    <m/>
    <n v="1.7"/>
    <n v="1.35"/>
    <m/>
    <m/>
    <n v="620.43299999999999"/>
    <m/>
    <m/>
    <m/>
    <m/>
    <n v="1.2050000000000001"/>
    <x v="0"/>
    <s v="QUEISC989196HI"/>
    <s v="Empresa Minera Los Quenuales S.A. - Unidad Iscaycruz"/>
    <x v="127"/>
    <x v="127"/>
    <s v="C.H. Rapaz II"/>
    <x v="499"/>
    <x v="4"/>
    <x v="4"/>
    <x v="340"/>
    <x v="1"/>
    <s v="Instalado"/>
    <s v="Operativo"/>
    <s v="Autoproductor"/>
    <x v="2"/>
    <x v="0"/>
    <x v="0"/>
    <x v="0"/>
    <s v="Privado"/>
    <s v="LIMA"/>
    <s v="LIMA"/>
    <s v="OYON"/>
    <s v="OYON"/>
    <s v="RAPAZ"/>
    <x v="7"/>
    <n v="0"/>
    <x v="0"/>
    <n v="0"/>
    <x v="0"/>
    <x v="0"/>
    <n v="620.43299999999999"/>
    <n v="0.62043300000000001"/>
    <m/>
    <n v="0.14166666666666666"/>
    <n v="0.1125"/>
    <n v="7.6479999999999997"/>
    <n v="0"/>
    <n v="37"/>
    <s v="BASE DE DATOS"/>
    <m/>
  </r>
  <r>
    <s v="20"/>
    <x v="9"/>
    <s v="QUEISC"/>
    <s v="989196"/>
    <s v="989196"/>
    <x v="4"/>
    <m/>
    <m/>
    <n v="1.7"/>
    <n v="1.35"/>
    <m/>
    <m/>
    <n v="663.43299999999999"/>
    <m/>
    <m/>
    <m/>
    <m/>
    <n v="1.216"/>
    <x v="0"/>
    <s v="QUEISC989196HI"/>
    <s v="Empresa Minera Los Quenuales S.A. - Unidad Iscaycruz"/>
    <x v="127"/>
    <x v="127"/>
    <s v="C.H. Rapaz II"/>
    <x v="499"/>
    <x v="4"/>
    <x v="4"/>
    <x v="340"/>
    <x v="1"/>
    <s v="Instalado"/>
    <s v="Operativo"/>
    <s v="Autoproductor"/>
    <x v="2"/>
    <x v="0"/>
    <x v="0"/>
    <x v="0"/>
    <s v="Privado"/>
    <s v="LIMA"/>
    <s v="LIMA"/>
    <s v="OYON"/>
    <s v="OYON"/>
    <s v="RAPAZ"/>
    <x v="7"/>
    <n v="0"/>
    <x v="0"/>
    <n v="0"/>
    <x v="0"/>
    <x v="0"/>
    <n v="663.43299999999999"/>
    <n v="0.66343299999999994"/>
    <m/>
    <n v="0.14166666666666666"/>
    <n v="0.1125"/>
    <n v="7.6479999999999997"/>
    <n v="0"/>
    <n v="37"/>
    <s v="BASE DE DATOS"/>
    <m/>
  </r>
  <r>
    <s v="20"/>
    <x v="8"/>
    <s v="QUEISC"/>
    <s v="989196"/>
    <s v="989196"/>
    <x v="4"/>
    <m/>
    <m/>
    <n v="1.7"/>
    <n v="1.35"/>
    <m/>
    <m/>
    <n v="761.33799999999997"/>
    <m/>
    <m/>
    <m/>
    <m/>
    <n v="1.2050000000000001"/>
    <x v="0"/>
    <s v="QUEISC989196HI"/>
    <s v="Empresa Minera Los Quenuales S.A. - Unidad Iscaycruz"/>
    <x v="127"/>
    <x v="127"/>
    <s v="C.H. Rapaz II"/>
    <x v="499"/>
    <x v="4"/>
    <x v="4"/>
    <x v="340"/>
    <x v="1"/>
    <s v="Instalado"/>
    <s v="Operativo"/>
    <s v="Autoproductor"/>
    <x v="2"/>
    <x v="0"/>
    <x v="0"/>
    <x v="0"/>
    <s v="Privado"/>
    <s v="LIMA"/>
    <s v="LIMA"/>
    <s v="OYON"/>
    <s v="OYON"/>
    <s v="RAPAZ"/>
    <x v="7"/>
    <n v="0"/>
    <x v="0"/>
    <n v="0"/>
    <x v="0"/>
    <x v="0"/>
    <n v="761.33799999999997"/>
    <n v="0.76133799999999996"/>
    <m/>
    <n v="0.14166666666666666"/>
    <n v="0.1125"/>
    <n v="7.6479999999999997"/>
    <n v="0"/>
    <n v="37"/>
    <s v="BASE DE DATOS"/>
    <m/>
  </r>
  <r>
    <s v="20"/>
    <x v="7"/>
    <s v="QUEISC"/>
    <s v="989196"/>
    <s v="989196"/>
    <x v="4"/>
    <m/>
    <m/>
    <n v="1.7"/>
    <n v="1.35"/>
    <m/>
    <m/>
    <n v="817.61199999999997"/>
    <m/>
    <m/>
    <m/>
    <m/>
    <n v="1.3009999999999999"/>
    <x v="0"/>
    <s v="QUEISC989196HI"/>
    <s v="Empresa Minera Los Quenuales S.A. - Unidad Iscaycruz"/>
    <x v="127"/>
    <x v="127"/>
    <s v="C.H. Rapaz II"/>
    <x v="499"/>
    <x v="4"/>
    <x v="4"/>
    <x v="340"/>
    <x v="1"/>
    <s v="Instalado"/>
    <s v="Operativo"/>
    <s v="Autoproductor"/>
    <x v="2"/>
    <x v="0"/>
    <x v="0"/>
    <x v="0"/>
    <s v="Privado"/>
    <s v="LIMA"/>
    <s v="LIMA"/>
    <s v="OYON"/>
    <s v="OYON"/>
    <s v="RAPAZ"/>
    <x v="7"/>
    <n v="0"/>
    <x v="0"/>
    <n v="0"/>
    <x v="0"/>
    <x v="0"/>
    <n v="817.61199999999997"/>
    <n v="0.81761200000000001"/>
    <m/>
    <n v="0.14166666666666666"/>
    <n v="0.1125"/>
    <n v="7.6479999999999997"/>
    <n v="0"/>
    <n v="37"/>
    <s v="BASE DE DATOS"/>
    <m/>
  </r>
  <r>
    <s v="20"/>
    <x v="6"/>
    <s v="QUEISC"/>
    <s v="989196"/>
    <s v="989196"/>
    <x v="4"/>
    <m/>
    <m/>
    <n v="1.7"/>
    <n v="1.35"/>
    <m/>
    <m/>
    <n v="727.80700000000002"/>
    <m/>
    <m/>
    <m/>
    <m/>
    <n v="1.3009999999999999"/>
    <x v="0"/>
    <s v="QUEISC989196HI"/>
    <s v="Empresa Minera Los Quenuales S.A. - Unidad Iscaycruz"/>
    <x v="127"/>
    <x v="127"/>
    <s v="C.H. Rapaz II"/>
    <x v="499"/>
    <x v="4"/>
    <x v="4"/>
    <x v="340"/>
    <x v="1"/>
    <s v="Instalado"/>
    <s v="Operativo"/>
    <s v="Autoproductor"/>
    <x v="2"/>
    <x v="0"/>
    <x v="0"/>
    <x v="0"/>
    <s v="Privado"/>
    <s v="LIMA"/>
    <s v="LIMA"/>
    <s v="OYON"/>
    <s v="OYON"/>
    <s v="RAPAZ"/>
    <x v="7"/>
    <n v="0"/>
    <x v="0"/>
    <n v="0"/>
    <x v="0"/>
    <x v="0"/>
    <n v="727.80700000000002"/>
    <n v="0.72780699999999998"/>
    <m/>
    <n v="0.14166666666666666"/>
    <n v="0.1125"/>
    <n v="7.6479999999999997"/>
    <n v="0"/>
    <n v="37"/>
    <s v="BASE DE DATOS"/>
    <m/>
  </r>
  <r>
    <s v="20"/>
    <x v="5"/>
    <s v="QUEISC"/>
    <s v="989196"/>
    <s v="989196"/>
    <x v="4"/>
    <m/>
    <m/>
    <n v="1.7"/>
    <n v="1.35"/>
    <m/>
    <m/>
    <n v="701.24699999999996"/>
    <m/>
    <m/>
    <m/>
    <m/>
    <n v="1.3009999999999999"/>
    <x v="0"/>
    <s v="QUEISC989196HI"/>
    <s v="Empresa Minera Los Quenuales S.A. - Unidad Iscaycruz"/>
    <x v="127"/>
    <x v="127"/>
    <s v="C.H. Rapaz II"/>
    <x v="499"/>
    <x v="4"/>
    <x v="4"/>
    <x v="340"/>
    <x v="1"/>
    <s v="Instalado"/>
    <s v="Operativo"/>
    <s v="Autoproductor"/>
    <x v="2"/>
    <x v="0"/>
    <x v="0"/>
    <x v="0"/>
    <s v="Privado"/>
    <s v="LIMA"/>
    <s v="LIMA"/>
    <s v="OYON"/>
    <s v="OYON"/>
    <s v="RAPAZ"/>
    <x v="7"/>
    <n v="0"/>
    <x v="0"/>
    <n v="0"/>
    <x v="0"/>
    <x v="0"/>
    <n v="701.24699999999996"/>
    <n v="0.70124699999999995"/>
    <m/>
    <n v="0.14166666666666666"/>
    <n v="0.1125"/>
    <n v="7.6479999999999997"/>
    <n v="0"/>
    <n v="37"/>
    <s v="BASE DE DATOS"/>
    <m/>
  </r>
  <r>
    <s v="20"/>
    <x v="4"/>
    <s v="QUEISC"/>
    <s v="989196"/>
    <s v="989196"/>
    <x v="4"/>
    <m/>
    <m/>
    <n v="1.7"/>
    <n v="1.35"/>
    <m/>
    <m/>
    <n v="708.00900000000001"/>
    <m/>
    <m/>
    <m/>
    <m/>
    <n v="1.3009999999999999"/>
    <x v="0"/>
    <s v="QUEISC989196HI"/>
    <s v="Empresa Minera Los Quenuales S.A. - Unidad Iscaycruz"/>
    <x v="127"/>
    <x v="127"/>
    <s v="C.H. Rapaz II"/>
    <x v="499"/>
    <x v="4"/>
    <x v="4"/>
    <x v="340"/>
    <x v="1"/>
    <s v="Instalado"/>
    <s v="Operativo"/>
    <s v="Autoproductor"/>
    <x v="2"/>
    <x v="0"/>
    <x v="0"/>
    <x v="0"/>
    <s v="Privado"/>
    <s v="LIMA"/>
    <s v="LIMA"/>
    <s v="OYON"/>
    <s v="OYON"/>
    <s v="RAPAZ"/>
    <x v="7"/>
    <n v="0"/>
    <x v="0"/>
    <n v="0"/>
    <x v="0"/>
    <x v="0"/>
    <n v="708.00900000000001"/>
    <n v="0.708009"/>
    <m/>
    <n v="0.14166666666666666"/>
    <n v="0.1125"/>
    <n v="7.6479999999999997"/>
    <n v="0"/>
    <n v="37"/>
    <s v="BASE DE DATOS"/>
    <m/>
  </r>
  <r>
    <s v="20"/>
    <x v="3"/>
    <s v="QUEISC"/>
    <s v="989196"/>
    <s v="989196"/>
    <x v="4"/>
    <m/>
    <m/>
    <n v="1.7"/>
    <n v="1.35"/>
    <m/>
    <m/>
    <n v="661.45299999999997"/>
    <m/>
    <m/>
    <m/>
    <m/>
    <n v="1.3009999999999999"/>
    <x v="0"/>
    <s v="QUEISC989196HI"/>
    <s v="Empresa Minera Los Quenuales S.A. - Unidad Iscaycruz"/>
    <x v="127"/>
    <x v="127"/>
    <s v="C.H. Rapaz II"/>
    <x v="499"/>
    <x v="4"/>
    <x v="4"/>
    <x v="340"/>
    <x v="1"/>
    <s v="Instalado"/>
    <s v="Operativo"/>
    <s v="Autoproductor"/>
    <x v="2"/>
    <x v="0"/>
    <x v="0"/>
    <x v="0"/>
    <s v="Privado"/>
    <s v="LIMA"/>
    <s v="LIMA"/>
    <s v="OYON"/>
    <s v="OYON"/>
    <s v="RAPAZ"/>
    <x v="7"/>
    <n v="0"/>
    <x v="0"/>
    <n v="0"/>
    <x v="0"/>
    <x v="0"/>
    <n v="661.45299999999997"/>
    <n v="0.66145299999999996"/>
    <m/>
    <n v="0.14166666666666666"/>
    <n v="0.1125"/>
    <n v="7.6479999999999997"/>
    <n v="0"/>
    <n v="37"/>
    <s v="BASE DE DATOS"/>
    <m/>
  </r>
  <r>
    <s v="20"/>
    <x v="2"/>
    <s v="QUEISC"/>
    <s v="989196"/>
    <s v="989196"/>
    <x v="4"/>
    <m/>
    <m/>
    <n v="1.7"/>
    <n v="1.35"/>
    <m/>
    <m/>
    <n v="707.15800000000002"/>
    <m/>
    <m/>
    <m/>
    <m/>
    <n v="1.3009999999999999"/>
    <x v="0"/>
    <s v="QUEISC989196HI"/>
    <s v="Empresa Minera Los Quenuales S.A. - Unidad Iscaycruz"/>
    <x v="127"/>
    <x v="127"/>
    <s v="C.H. Rapaz II"/>
    <x v="499"/>
    <x v="4"/>
    <x v="4"/>
    <x v="340"/>
    <x v="1"/>
    <s v="Instalado"/>
    <s v="Operativo"/>
    <s v="Autoproductor"/>
    <x v="2"/>
    <x v="0"/>
    <x v="0"/>
    <x v="0"/>
    <s v="Privado"/>
    <s v="LIMA"/>
    <s v="LIMA"/>
    <s v="OYON"/>
    <s v="OYON"/>
    <s v="RAPAZ"/>
    <x v="7"/>
    <n v="0"/>
    <x v="0"/>
    <n v="0"/>
    <x v="0"/>
    <x v="0"/>
    <n v="707.15800000000002"/>
    <n v="0.70715800000000006"/>
    <m/>
    <n v="0.14166666666666666"/>
    <n v="0.1125"/>
    <n v="7.6479999999999997"/>
    <n v="0"/>
    <n v="37"/>
    <s v="BASE DE DATOS"/>
    <m/>
  </r>
  <r>
    <s v="20"/>
    <x v="1"/>
    <s v="QUEISC"/>
    <s v="989196"/>
    <s v="989196"/>
    <x v="4"/>
    <m/>
    <m/>
    <n v="1.7"/>
    <n v="1.35"/>
    <m/>
    <m/>
    <n v="524.38800000000003"/>
    <m/>
    <m/>
    <m/>
    <m/>
    <n v="1.3009999999999999"/>
    <x v="0"/>
    <s v="QUEISC989196HI"/>
    <s v="Empresa Minera Los Quenuales S.A. - Unidad Iscaycruz"/>
    <x v="127"/>
    <x v="127"/>
    <s v="C.H. Rapaz II"/>
    <x v="499"/>
    <x v="4"/>
    <x v="4"/>
    <x v="340"/>
    <x v="1"/>
    <s v="Instalado"/>
    <s v="Operativo"/>
    <s v="Autoproductor"/>
    <x v="2"/>
    <x v="0"/>
    <x v="0"/>
    <x v="0"/>
    <s v="Privado"/>
    <s v="LIMA"/>
    <s v="LIMA"/>
    <s v="OYON"/>
    <s v="OYON"/>
    <s v="RAPAZ"/>
    <x v="7"/>
    <n v="0"/>
    <x v="0"/>
    <n v="0"/>
    <x v="0"/>
    <x v="0"/>
    <n v="524.38800000000003"/>
    <n v="0.52438800000000008"/>
    <m/>
    <n v="0.14166666666666666"/>
    <n v="0.1125"/>
    <n v="7.6479999999999997"/>
    <n v="0"/>
    <n v="37"/>
    <s v="BASE DE DATOS"/>
    <m/>
  </r>
  <r>
    <s v="20"/>
    <x v="0"/>
    <s v="QUEISC"/>
    <s v="989196"/>
    <s v="989196"/>
    <x v="4"/>
    <m/>
    <m/>
    <n v="1.7"/>
    <n v="1.35"/>
    <m/>
    <m/>
    <n v="524.38800000000003"/>
    <m/>
    <m/>
    <m/>
    <m/>
    <n v="1.3009999999999999"/>
    <x v="0"/>
    <s v="QUEISC989196HI"/>
    <s v="Empresa Minera Los Quenuales S.A. - Unidad Iscaycruz"/>
    <x v="127"/>
    <x v="127"/>
    <s v="C.H. Rapaz II"/>
    <x v="499"/>
    <x v="4"/>
    <x v="4"/>
    <x v="340"/>
    <x v="1"/>
    <s v="Instalado"/>
    <s v="Operativo"/>
    <s v="Autoproductor"/>
    <x v="2"/>
    <x v="0"/>
    <x v="0"/>
    <x v="0"/>
    <s v="Privado"/>
    <s v="LIMA"/>
    <s v="LIMA"/>
    <s v="OYON"/>
    <s v="OYON"/>
    <s v="RAPAZ"/>
    <x v="7"/>
    <n v="0"/>
    <x v="0"/>
    <n v="0"/>
    <x v="0"/>
    <x v="0"/>
    <n v="524.38800000000003"/>
    <n v="0.52438800000000008"/>
    <m/>
    <n v="0.14166666666666666"/>
    <n v="0.1125"/>
    <n v="7.6479999999999997"/>
    <n v="0"/>
    <n v="37"/>
    <s v="BASE DE DATOS"/>
    <m/>
  </r>
  <r>
    <s v="20"/>
    <x v="10"/>
    <s v="NXAATA"/>
    <s v="31020793"/>
    <s v="31020793"/>
    <x v="4"/>
    <m/>
    <m/>
    <n v="1.2"/>
    <n v="1"/>
    <m/>
    <m/>
    <n v="0"/>
    <m/>
    <m/>
    <m/>
    <m/>
    <n v="0"/>
    <x v="0"/>
    <s v="NXAATA31020793HI"/>
    <s v="Nexa Resources Atacocha S.A.A."/>
    <x v="146"/>
    <x v="146"/>
    <s v="C.H. Marcapampa"/>
    <x v="444"/>
    <x v="4"/>
    <x v="4"/>
    <x v="340"/>
    <x v="1"/>
    <s v="Instalado"/>
    <s v="Operativo"/>
    <s v="Autoproductor"/>
    <x v="2"/>
    <x v="0"/>
    <x v="0"/>
    <x v="0"/>
    <s v="Privado"/>
    <s v="PASCO"/>
    <s v="PASCO"/>
    <s v="CERRO PASCO"/>
    <s v="YANACANCHA"/>
    <n v="0"/>
    <x v="7"/>
    <n v="0"/>
    <x v="0"/>
    <n v="0"/>
    <x v="0"/>
    <x v="0"/>
    <n v="0"/>
    <n v="0"/>
    <m/>
    <n v="9.9999999999999992E-2"/>
    <n v="8.3333333333333329E-2"/>
    <n v="7.6479999999999997"/>
    <n v="0"/>
    <n v="51"/>
    <s v="BASE DE DATOS"/>
    <m/>
  </r>
  <r>
    <s v="20"/>
    <x v="10"/>
    <s v="NXAATA"/>
    <s v="31020893"/>
    <s v="31020893"/>
    <x v="4"/>
    <m/>
    <m/>
    <n v="5.4"/>
    <n v="5.2"/>
    <m/>
    <m/>
    <n v="1881"/>
    <m/>
    <m/>
    <m/>
    <m/>
    <n v="1.373"/>
    <x v="0"/>
    <s v="NXAATA31020893HI"/>
    <s v="Nexa Resources Atacocha S.A.A."/>
    <x v="146"/>
    <x v="146"/>
    <s v="C.H. Chaprin"/>
    <x v="443"/>
    <x v="4"/>
    <x v="4"/>
    <x v="340"/>
    <x v="1"/>
    <s v="Instalado"/>
    <s v="Operativo"/>
    <s v="Autoproductor"/>
    <x v="2"/>
    <x v="0"/>
    <x v="0"/>
    <x v="0"/>
    <s v="Privado"/>
    <s v="PASCO"/>
    <s v="PASCO"/>
    <s v="CERRO PASCO"/>
    <s v="HUARICA"/>
    <n v="0"/>
    <x v="7"/>
    <n v="0"/>
    <x v="0"/>
    <n v="0"/>
    <x v="0"/>
    <x v="0"/>
    <n v="1881"/>
    <n v="1.881"/>
    <m/>
    <n v="0.45"/>
    <n v="0.43333333333333335"/>
    <n v="7.6479999999999997"/>
    <n v="0"/>
    <n v="51"/>
    <s v="BASE DE DATOS"/>
    <m/>
  </r>
  <r>
    <s v="20"/>
    <x v="10"/>
    <s v="BROCAL"/>
    <s v="31023194"/>
    <s v="31023194"/>
    <x v="4"/>
    <m/>
    <m/>
    <n v="1.92"/>
    <n v="1.5"/>
    <m/>
    <m/>
    <n v="23.834"/>
    <m/>
    <m/>
    <m/>
    <m/>
    <n v="1.3520000000000001"/>
    <x v="0"/>
    <s v="BROCAL31023194HI"/>
    <s v="Soc. Minera el Brocal S.A."/>
    <x v="153"/>
    <x v="153"/>
    <s v="C.H. Jupayragra"/>
    <x v="464"/>
    <x v="4"/>
    <x v="4"/>
    <x v="340"/>
    <x v="1"/>
    <s v="Instalado"/>
    <s v="Operativo"/>
    <s v="Autoproductor"/>
    <x v="2"/>
    <x v="0"/>
    <x v="0"/>
    <x v="0"/>
    <s v="Privado"/>
    <s v="PASCO"/>
    <s v="PASCO"/>
    <s v="PASCO"/>
    <s v="TINYAHUARCO"/>
    <n v="0"/>
    <x v="7"/>
    <n v="0"/>
    <x v="0"/>
    <n v="0"/>
    <x v="0"/>
    <x v="0"/>
    <n v="23.834"/>
    <n v="2.3834000000000001E-2"/>
    <m/>
    <n v="0.17454545454545453"/>
    <n v="0.13636363636363635"/>
    <n v="7.6479999999999997"/>
    <n v="0"/>
    <n v="67"/>
    <s v="BASE DE DATOS"/>
    <m/>
  </r>
  <r>
    <s v="20"/>
    <x v="10"/>
    <s v="BROCAL"/>
    <s v="31023893"/>
    <s v="31023893"/>
    <x v="4"/>
    <m/>
    <m/>
    <n v="1.4159999999999999"/>
    <n v="1.1000000000000001"/>
    <m/>
    <m/>
    <n v="561.52800000000002"/>
    <m/>
    <m/>
    <m/>
    <m/>
    <n v="1.1240000000000001"/>
    <x v="0"/>
    <s v="BROCAL31023893HI"/>
    <s v="Soc. Minera el Brocal S.A."/>
    <x v="153"/>
    <x v="153"/>
    <s v="C.H. Río Blanco"/>
    <x v="465"/>
    <x v="4"/>
    <x v="4"/>
    <x v="340"/>
    <x v="1"/>
    <s v="Instalado"/>
    <s v="Operativo"/>
    <s v="Autoproductor"/>
    <x v="2"/>
    <x v="0"/>
    <x v="0"/>
    <x v="0"/>
    <s v="Privado"/>
    <s v="PASCO"/>
    <s v="PASCO"/>
    <s v="PASCO"/>
    <s v="TINYAHUARCO"/>
    <n v="0"/>
    <x v="7"/>
    <n v="0"/>
    <x v="0"/>
    <n v="0"/>
    <x v="0"/>
    <x v="0"/>
    <n v="561.52800000000002"/>
    <n v="0.56152800000000003"/>
    <m/>
    <n v="0.12872727272727272"/>
    <n v="0.1"/>
    <n v="7.6479999999999997"/>
    <n v="0"/>
    <n v="67"/>
    <s v="BASE DE DATOS"/>
    <m/>
  </r>
  <r>
    <s v="20"/>
    <x v="10"/>
    <s v="BROCAL"/>
    <s v="31030000"/>
    <s v="31030000"/>
    <x v="4"/>
    <m/>
    <m/>
    <n v="0.8"/>
    <n v="0.8"/>
    <m/>
    <m/>
    <n v="390.06700000000001"/>
    <m/>
    <m/>
    <m/>
    <m/>
    <n v="0.72899999999999998"/>
    <x v="0"/>
    <s v="BROCAL31030000HI"/>
    <s v="Soc. Minera el Brocal S.A."/>
    <x v="153"/>
    <x v="153"/>
    <s v="C.H. Yauli"/>
    <x v="467"/>
    <x v="4"/>
    <x v="4"/>
    <x v="340"/>
    <x v="1"/>
    <s v="Instalado"/>
    <s v="Operativo"/>
    <s v="Autoproductor"/>
    <x v="2"/>
    <x v="0"/>
    <x v="0"/>
    <x v="0"/>
    <s v="Privado"/>
    <s v="HUANCAVELICA"/>
    <s v="HUANCAVELICA"/>
    <s v="HUANCAVELICA"/>
    <s v="YAULI"/>
    <n v="0"/>
    <x v="7"/>
    <n v="0"/>
    <x v="0"/>
    <n v="0"/>
    <x v="0"/>
    <x v="0"/>
    <n v="390.06700000000001"/>
    <n v="0.390067"/>
    <m/>
    <n v="6.6666666666666666E-2"/>
    <n v="6.6666666666666666E-2"/>
    <n v="7.6479999999999997"/>
    <n v="0"/>
    <n v="67"/>
    <s v="BASE DE DATOS"/>
    <m/>
  </r>
  <r>
    <s v="20"/>
    <x v="10"/>
    <s v="BROCAL"/>
    <s v="31031000"/>
    <s v="31031000"/>
    <x v="4"/>
    <m/>
    <m/>
    <n v="0.2"/>
    <n v="0.2"/>
    <m/>
    <m/>
    <n v="3.66"/>
    <m/>
    <m/>
    <m/>
    <m/>
    <n v="1.4999999999999999E-2"/>
    <x v="0"/>
    <s v="BROCAL31031000HI"/>
    <s v="Soc. Minera el Brocal S.A."/>
    <x v="153"/>
    <x v="153"/>
    <s v="C.H. Sacsamarca"/>
    <x v="466"/>
    <x v="4"/>
    <x v="4"/>
    <x v="340"/>
    <x v="1"/>
    <s v="Instalado"/>
    <s v="Operativo"/>
    <s v="Autoproductor"/>
    <x v="2"/>
    <x v="0"/>
    <x v="0"/>
    <x v="0"/>
    <s v="Privado"/>
    <s v="HUANCAVELICA"/>
    <s v="HUANCAVELICA"/>
    <s v="HUANCAVELICA"/>
    <s v="HUANCAVELICA"/>
    <n v="0"/>
    <x v="7"/>
    <n v="0"/>
    <x v="0"/>
    <n v="0"/>
    <x v="0"/>
    <x v="0"/>
    <n v="3.66"/>
    <n v="3.6600000000000001E-3"/>
    <m/>
    <n v="1.6666666666666666E-2"/>
    <n v="1.6666666666666666E-2"/>
    <n v="7.6479999999999997"/>
    <n v="0"/>
    <n v="67"/>
    <s v="BASE DE DATOS"/>
    <m/>
  </r>
  <r>
    <s v="20"/>
    <x v="10"/>
    <s v="NXAPOR"/>
    <s v="31020493"/>
    <s v="31020493"/>
    <x v="4"/>
    <m/>
    <m/>
    <n v="4.71"/>
    <n v="3.69"/>
    <m/>
    <m/>
    <n v="0"/>
    <m/>
    <m/>
    <m/>
    <m/>
    <n v="0"/>
    <x v="0"/>
    <s v="NXAPOR31020493HI"/>
    <s v="Nexa Resources el Porvenir S.A.A."/>
    <x v="115"/>
    <x v="115"/>
    <s v="C.H. Candelaria"/>
    <x v="478"/>
    <x v="4"/>
    <x v="4"/>
    <x v="340"/>
    <x v="1"/>
    <s v="Instalado"/>
    <s v="Operativo"/>
    <s v="Autoproductor"/>
    <x v="2"/>
    <x v="0"/>
    <x v="0"/>
    <x v="0"/>
    <s v="Privado"/>
    <s v="PASCO"/>
    <s v="PASCO"/>
    <s v="CERRO PASCO"/>
    <s v="YANACANCHA"/>
    <n v="0"/>
    <x v="7"/>
    <n v="0"/>
    <x v="0"/>
    <n v="0"/>
    <x v="0"/>
    <x v="0"/>
    <n v="0"/>
    <n v="0"/>
    <m/>
    <n v="0.39250000000000002"/>
    <n v="0.3075"/>
    <n v="7.6479999999999997"/>
    <n v="0"/>
    <n v="53"/>
    <s v="BASE DE DATOS"/>
    <m/>
  </r>
  <r>
    <s v="20"/>
    <x v="9"/>
    <s v="PODERO"/>
    <s v="31028694"/>
    <s v="31028694"/>
    <x v="4"/>
    <m/>
    <m/>
    <n v="1.72"/>
    <n v="1.65"/>
    <m/>
    <m/>
    <n v="208.01"/>
    <m/>
    <m/>
    <m/>
    <m/>
    <n v="0.66"/>
    <x v="0"/>
    <s v="PODERO31028694HI"/>
    <s v="C¡a. Minera Poderosa S.A."/>
    <x v="130"/>
    <x v="130"/>
    <s v="C.H. El Tingo"/>
    <x v="500"/>
    <x v="4"/>
    <x v="4"/>
    <x v="340"/>
    <x v="1"/>
    <s v="Instalado"/>
    <s v="Operativo"/>
    <s v="Autoproductor"/>
    <x v="2"/>
    <x v="0"/>
    <x v="0"/>
    <x v="0"/>
    <s v="Privado"/>
    <s v="LA LIBERTAD"/>
    <s v="LA LIBERTAD"/>
    <s v="PATAZ"/>
    <s v="PATAZ"/>
    <n v="0"/>
    <x v="7"/>
    <n v="0"/>
    <x v="0"/>
    <n v="0"/>
    <x v="0"/>
    <x v="0"/>
    <n v="208.01"/>
    <n v="0.20801"/>
    <m/>
    <n v="0.14333333333333334"/>
    <n v="0.13749999999999998"/>
    <n v="7.6479999999999997"/>
    <n v="0"/>
    <n v="18"/>
    <s v="BASE DE DATOS"/>
    <m/>
  </r>
  <r>
    <s v="20"/>
    <x v="8"/>
    <s v="BROCAL"/>
    <s v="31023194"/>
    <s v="31023194"/>
    <x v="4"/>
    <m/>
    <m/>
    <n v="1.92"/>
    <n v="1.5"/>
    <m/>
    <m/>
    <n v="753.774"/>
    <m/>
    <m/>
    <m/>
    <m/>
    <n v="1.464"/>
    <x v="0"/>
    <s v="BROCAL31023194HI"/>
    <s v="Soc. Minera el Brocal S.A."/>
    <x v="153"/>
    <x v="153"/>
    <s v="C.H. Jupayragra"/>
    <x v="464"/>
    <x v="4"/>
    <x v="4"/>
    <x v="340"/>
    <x v="1"/>
    <s v="Instalado"/>
    <s v="Operativo"/>
    <s v="Autoproductor"/>
    <x v="2"/>
    <x v="0"/>
    <x v="0"/>
    <x v="0"/>
    <s v="Privado"/>
    <s v="PASCO"/>
    <s v="PASCO"/>
    <s v="PASCO"/>
    <s v="TINYAHUARCO"/>
    <n v="0"/>
    <x v="7"/>
    <n v="0"/>
    <x v="0"/>
    <n v="0"/>
    <x v="0"/>
    <x v="0"/>
    <n v="753.774"/>
    <n v="0.75377400000000006"/>
    <m/>
    <n v="0.17454545454545453"/>
    <n v="0.13636363636363635"/>
    <n v="7.6479999999999997"/>
    <n v="0"/>
    <n v="67"/>
    <s v="BASE DE DATOS"/>
    <m/>
  </r>
  <r>
    <s v="20"/>
    <x v="8"/>
    <s v="BROCAL"/>
    <s v="31023893"/>
    <s v="31023893"/>
    <x v="4"/>
    <m/>
    <m/>
    <n v="1.4159999999999999"/>
    <n v="1.1000000000000001"/>
    <m/>
    <m/>
    <n v="71.221999999999994"/>
    <m/>
    <m/>
    <m/>
    <m/>
    <n v="1.1100000000000001"/>
    <x v="0"/>
    <s v="BROCAL31023893HI"/>
    <s v="Soc. Minera el Brocal S.A."/>
    <x v="153"/>
    <x v="153"/>
    <s v="C.H. Río Blanco"/>
    <x v="465"/>
    <x v="4"/>
    <x v="4"/>
    <x v="340"/>
    <x v="1"/>
    <s v="Instalado"/>
    <s v="Operativo"/>
    <s v="Autoproductor"/>
    <x v="2"/>
    <x v="0"/>
    <x v="0"/>
    <x v="0"/>
    <s v="Privado"/>
    <s v="PASCO"/>
    <s v="PASCO"/>
    <s v="PASCO"/>
    <s v="TINYAHUARCO"/>
    <n v="0"/>
    <x v="7"/>
    <n v="0"/>
    <x v="0"/>
    <n v="0"/>
    <x v="0"/>
    <x v="0"/>
    <n v="71.221999999999994"/>
    <n v="7.1221999999999994E-2"/>
    <m/>
    <n v="0.12872727272727272"/>
    <n v="0.1"/>
    <n v="7.6479999999999997"/>
    <n v="0"/>
    <n v="67"/>
    <s v="BASE DE DATOS"/>
    <m/>
  </r>
  <r>
    <s v="20"/>
    <x v="8"/>
    <s v="BROCAL"/>
    <s v="31030000"/>
    <s v="31030000"/>
    <x v="4"/>
    <m/>
    <m/>
    <n v="0.8"/>
    <n v="0.8"/>
    <m/>
    <m/>
    <n v="400.93900000000002"/>
    <m/>
    <m/>
    <m/>
    <m/>
    <n v="0.70199999999999996"/>
    <x v="0"/>
    <s v="BROCAL31030000HI"/>
    <s v="Soc. Minera el Brocal S.A."/>
    <x v="153"/>
    <x v="153"/>
    <s v="C.H. Yauli"/>
    <x v="467"/>
    <x v="4"/>
    <x v="4"/>
    <x v="340"/>
    <x v="1"/>
    <s v="Instalado"/>
    <s v="Operativo"/>
    <s v="Autoproductor"/>
    <x v="2"/>
    <x v="0"/>
    <x v="0"/>
    <x v="0"/>
    <s v="Privado"/>
    <s v="HUANCAVELICA"/>
    <s v="HUANCAVELICA"/>
    <s v="HUANCAVELICA"/>
    <s v="YAULI"/>
    <n v="0"/>
    <x v="7"/>
    <n v="0"/>
    <x v="0"/>
    <n v="0"/>
    <x v="0"/>
    <x v="0"/>
    <n v="400.93900000000002"/>
    <n v="0.40093900000000005"/>
    <m/>
    <n v="6.6666666666666666E-2"/>
    <n v="6.6666666666666666E-2"/>
    <n v="7.6479999999999997"/>
    <n v="0"/>
    <n v="67"/>
    <s v="BASE DE DATOS"/>
    <m/>
  </r>
  <r>
    <s v="20"/>
    <x v="8"/>
    <s v="BROCAL"/>
    <s v="31031000"/>
    <s v="31031000"/>
    <x v="4"/>
    <m/>
    <m/>
    <n v="0.2"/>
    <n v="0.2"/>
    <m/>
    <m/>
    <n v="24.05"/>
    <m/>
    <m/>
    <m/>
    <m/>
    <n v="1.6E-2"/>
    <x v="0"/>
    <s v="BROCAL31031000HI"/>
    <s v="Soc. Minera el Brocal S.A."/>
    <x v="153"/>
    <x v="153"/>
    <s v="C.H. Sacsamarca"/>
    <x v="466"/>
    <x v="4"/>
    <x v="4"/>
    <x v="340"/>
    <x v="1"/>
    <s v="Instalado"/>
    <s v="Operativo"/>
    <s v="Autoproductor"/>
    <x v="2"/>
    <x v="0"/>
    <x v="0"/>
    <x v="0"/>
    <s v="Privado"/>
    <s v="HUANCAVELICA"/>
    <s v="HUANCAVELICA"/>
    <s v="HUANCAVELICA"/>
    <s v="HUANCAVELICA"/>
    <n v="0"/>
    <x v="7"/>
    <n v="0"/>
    <x v="0"/>
    <n v="0"/>
    <x v="0"/>
    <x v="0"/>
    <n v="24.05"/>
    <n v="2.4050000000000002E-2"/>
    <m/>
    <n v="1.6666666666666666E-2"/>
    <n v="1.6666666666666666E-2"/>
    <n v="7.6479999999999997"/>
    <n v="0"/>
    <n v="67"/>
    <s v="BASE DE DATOS"/>
    <m/>
  </r>
  <r>
    <s v="20"/>
    <x v="8"/>
    <s v="NXAATA"/>
    <s v="31020793"/>
    <s v="31020793"/>
    <x v="4"/>
    <m/>
    <m/>
    <n v="1.2"/>
    <n v="1"/>
    <m/>
    <m/>
    <n v="0"/>
    <m/>
    <m/>
    <m/>
    <m/>
    <n v="0"/>
    <x v="0"/>
    <s v="NXAATA31020793HI"/>
    <s v="Nexa Resources Atacocha S.A.A."/>
    <x v="146"/>
    <x v="146"/>
    <s v="C.H. Marcapampa"/>
    <x v="444"/>
    <x v="4"/>
    <x v="4"/>
    <x v="340"/>
    <x v="1"/>
    <s v="Instalado"/>
    <s v="Operativo"/>
    <s v="Autoproductor"/>
    <x v="2"/>
    <x v="0"/>
    <x v="0"/>
    <x v="0"/>
    <s v="Privado"/>
    <s v="PASCO"/>
    <s v="PASCO"/>
    <s v="CERRO PASCO"/>
    <s v="YANACANCHA"/>
    <n v="0"/>
    <x v="7"/>
    <n v="0"/>
    <x v="0"/>
    <n v="0"/>
    <x v="0"/>
    <x v="0"/>
    <n v="0"/>
    <n v="0"/>
    <m/>
    <n v="9.9999999999999992E-2"/>
    <n v="8.3333333333333329E-2"/>
    <n v="7.6479999999999997"/>
    <n v="0"/>
    <n v="51"/>
    <s v="BASE DE DATOS"/>
    <m/>
  </r>
  <r>
    <s v="20"/>
    <x v="8"/>
    <s v="NXAATA"/>
    <s v="31020893"/>
    <s v="31020893"/>
    <x v="4"/>
    <m/>
    <m/>
    <n v="5.4"/>
    <n v="5.2"/>
    <m/>
    <m/>
    <n v="2056"/>
    <m/>
    <m/>
    <m/>
    <m/>
    <n v="3.056"/>
    <x v="0"/>
    <s v="NXAATA31020893HI"/>
    <s v="Nexa Resources Atacocha S.A.A."/>
    <x v="146"/>
    <x v="146"/>
    <s v="C.H. Chaprin"/>
    <x v="443"/>
    <x v="4"/>
    <x v="4"/>
    <x v="340"/>
    <x v="1"/>
    <s v="Instalado"/>
    <s v="Operativo"/>
    <s v="Autoproductor"/>
    <x v="2"/>
    <x v="0"/>
    <x v="0"/>
    <x v="0"/>
    <s v="Privado"/>
    <s v="PASCO"/>
    <s v="PASCO"/>
    <s v="CERRO PASCO"/>
    <s v="HUARICA"/>
    <n v="0"/>
    <x v="7"/>
    <n v="0"/>
    <x v="0"/>
    <n v="0"/>
    <x v="0"/>
    <x v="0"/>
    <n v="2056"/>
    <n v="2.056"/>
    <m/>
    <n v="0.45"/>
    <n v="0.43333333333333335"/>
    <n v="7.6479999999999997"/>
    <n v="0"/>
    <n v="51"/>
    <s v="BASE DE DATOS"/>
    <m/>
  </r>
  <r>
    <s v="20"/>
    <x v="10"/>
    <s v="PODERO"/>
    <s v="31028694"/>
    <s v="31028694"/>
    <x v="4"/>
    <m/>
    <m/>
    <n v="1.72"/>
    <n v="1.65"/>
    <m/>
    <m/>
    <n v="208.01"/>
    <m/>
    <m/>
    <m/>
    <m/>
    <n v="0.66"/>
    <x v="0"/>
    <s v="PODERO31028694HI"/>
    <s v="C¡a. Minera Poderosa S.A."/>
    <x v="130"/>
    <x v="130"/>
    <s v="C.H. El Tingo"/>
    <x v="500"/>
    <x v="4"/>
    <x v="4"/>
    <x v="340"/>
    <x v="1"/>
    <s v="Instalado"/>
    <s v="Operativo"/>
    <s v="Autoproductor"/>
    <x v="2"/>
    <x v="0"/>
    <x v="0"/>
    <x v="0"/>
    <s v="Privado"/>
    <s v="LA LIBERTAD"/>
    <s v="LA LIBERTAD"/>
    <s v="PATAZ"/>
    <s v="PATAZ"/>
    <n v="0"/>
    <x v="7"/>
    <n v="0"/>
    <x v="0"/>
    <n v="0"/>
    <x v="0"/>
    <x v="0"/>
    <n v="208.01"/>
    <n v="0.20801"/>
    <m/>
    <n v="0.14333333333333334"/>
    <n v="0.13749999999999998"/>
    <n v="7.6479999999999997"/>
    <n v="0"/>
    <n v="18"/>
    <s v="BASE DE DATOS"/>
    <m/>
  </r>
  <r>
    <s v="20"/>
    <x v="8"/>
    <s v="PODERO"/>
    <s v="31028694"/>
    <s v="31028694"/>
    <x v="4"/>
    <m/>
    <m/>
    <n v="1.72"/>
    <n v="1.65"/>
    <m/>
    <m/>
    <n v="235.46"/>
    <m/>
    <m/>
    <m/>
    <m/>
    <n v="0.56999999999999995"/>
    <x v="0"/>
    <s v="PODERO31028694HI"/>
    <s v="C¡a. Minera Poderosa S.A."/>
    <x v="130"/>
    <x v="130"/>
    <s v="C.H. El Tingo"/>
    <x v="500"/>
    <x v="4"/>
    <x v="4"/>
    <x v="340"/>
    <x v="1"/>
    <s v="Instalado"/>
    <s v="Operativo"/>
    <s v="Autoproductor"/>
    <x v="2"/>
    <x v="0"/>
    <x v="0"/>
    <x v="0"/>
    <s v="Privado"/>
    <s v="LA LIBERTAD"/>
    <s v="LA LIBERTAD"/>
    <s v="PATAZ"/>
    <s v="PATAZ"/>
    <n v="0"/>
    <x v="7"/>
    <n v="0"/>
    <x v="0"/>
    <n v="0"/>
    <x v="0"/>
    <x v="0"/>
    <n v="235.46"/>
    <n v="0.23546"/>
    <m/>
    <n v="0.14333333333333334"/>
    <n v="0.13749999999999998"/>
    <n v="7.6479999999999997"/>
    <n v="0"/>
    <n v="18"/>
    <s v="BASE DE DATOS"/>
    <m/>
  </r>
  <r>
    <s v="20"/>
    <x v="7"/>
    <s v="PODERO"/>
    <s v="31028694"/>
    <s v="31028694"/>
    <x v="4"/>
    <m/>
    <m/>
    <n v="1.72"/>
    <n v="1.65"/>
    <m/>
    <m/>
    <n v="254.54"/>
    <m/>
    <m/>
    <m/>
    <m/>
    <n v="0.95399999999999996"/>
    <x v="0"/>
    <s v="PODERO31028694HI"/>
    <s v="C¡a. Minera Poderosa S.A."/>
    <x v="130"/>
    <x v="130"/>
    <s v="C.H. El Tingo"/>
    <x v="500"/>
    <x v="4"/>
    <x v="4"/>
    <x v="340"/>
    <x v="1"/>
    <s v="Instalado"/>
    <s v="Operativo"/>
    <s v="Autoproductor"/>
    <x v="2"/>
    <x v="0"/>
    <x v="0"/>
    <x v="0"/>
    <s v="Privado"/>
    <s v="LA LIBERTAD"/>
    <s v="LA LIBERTAD"/>
    <s v="PATAZ"/>
    <s v="PATAZ"/>
    <n v="0"/>
    <x v="7"/>
    <n v="0"/>
    <x v="0"/>
    <n v="0"/>
    <x v="0"/>
    <x v="0"/>
    <n v="254.54"/>
    <n v="0.25453999999999999"/>
    <m/>
    <n v="0.14333333333333334"/>
    <n v="0.13749999999999998"/>
    <n v="7.6479999999999997"/>
    <n v="0"/>
    <n v="18"/>
    <s v="BASE DE DATOS"/>
    <m/>
  </r>
  <r>
    <s v="20"/>
    <x v="6"/>
    <s v="PODERO"/>
    <s v="31028694"/>
    <s v="31028694"/>
    <x v="4"/>
    <m/>
    <m/>
    <n v="1.72"/>
    <n v="1.65"/>
    <m/>
    <m/>
    <n v="293.38299999999998"/>
    <m/>
    <m/>
    <m/>
    <m/>
    <n v="0.96199999999999997"/>
    <x v="0"/>
    <s v="PODERO31028694HI"/>
    <s v="C¡a. Minera Poderosa S.A."/>
    <x v="130"/>
    <x v="130"/>
    <s v="C.H. El Tingo"/>
    <x v="500"/>
    <x v="4"/>
    <x v="4"/>
    <x v="340"/>
    <x v="1"/>
    <s v="Instalado"/>
    <s v="Operativo"/>
    <s v="Autoproductor"/>
    <x v="2"/>
    <x v="0"/>
    <x v="0"/>
    <x v="0"/>
    <s v="Privado"/>
    <s v="LA LIBERTAD"/>
    <s v="LA LIBERTAD"/>
    <s v="PATAZ"/>
    <s v="PATAZ"/>
    <n v="0"/>
    <x v="7"/>
    <n v="0"/>
    <x v="0"/>
    <n v="0"/>
    <x v="0"/>
    <x v="0"/>
    <n v="293.38299999999998"/>
    <n v="0.293383"/>
    <m/>
    <n v="0.14333333333333334"/>
    <n v="0.13749999999999998"/>
    <n v="7.6479999999999997"/>
    <n v="0"/>
    <n v="18"/>
    <s v="BASE DE DATOS"/>
    <m/>
  </r>
  <r>
    <s v="20"/>
    <x v="5"/>
    <s v="PODERO"/>
    <s v="31028694"/>
    <s v="31028694"/>
    <x v="4"/>
    <m/>
    <m/>
    <n v="1.72"/>
    <n v="1.65"/>
    <m/>
    <m/>
    <n v="327.84399999999999"/>
    <m/>
    <m/>
    <m/>
    <m/>
    <n v="1.0129999999999999"/>
    <x v="0"/>
    <s v="PODERO31028694HI"/>
    <s v="C¡a. Minera Poderosa S.A."/>
    <x v="130"/>
    <x v="130"/>
    <s v="C.H. El Tingo"/>
    <x v="500"/>
    <x v="4"/>
    <x v="4"/>
    <x v="340"/>
    <x v="1"/>
    <s v="Instalado"/>
    <s v="Operativo"/>
    <s v="Autoproductor"/>
    <x v="2"/>
    <x v="0"/>
    <x v="0"/>
    <x v="0"/>
    <s v="Privado"/>
    <s v="LA LIBERTAD"/>
    <s v="LA LIBERTAD"/>
    <s v="PATAZ"/>
    <s v="PATAZ"/>
    <n v="0"/>
    <x v="7"/>
    <n v="0"/>
    <x v="0"/>
    <n v="0"/>
    <x v="0"/>
    <x v="0"/>
    <n v="327.84399999999999"/>
    <n v="0.32784399999999997"/>
    <m/>
    <n v="0.14333333333333334"/>
    <n v="0.13749999999999998"/>
    <n v="7.6479999999999997"/>
    <n v="0"/>
    <n v="18"/>
    <s v="BASE DE DATOS"/>
    <m/>
  </r>
  <r>
    <s v="20"/>
    <x v="4"/>
    <s v="PODERO"/>
    <s v="31028694"/>
    <s v="31028694"/>
    <x v="4"/>
    <m/>
    <m/>
    <n v="1.72"/>
    <n v="1.65"/>
    <m/>
    <m/>
    <n v="401.41199999999998"/>
    <m/>
    <m/>
    <m/>
    <m/>
    <n v="1.0289999999999999"/>
    <x v="0"/>
    <s v="PODERO31028694HI"/>
    <s v="C¡a. Minera Poderosa S.A."/>
    <x v="130"/>
    <x v="130"/>
    <s v="C.H. El Tingo"/>
    <x v="500"/>
    <x v="4"/>
    <x v="4"/>
    <x v="340"/>
    <x v="1"/>
    <s v="Instalado"/>
    <s v="Operativo"/>
    <s v="Autoproductor"/>
    <x v="2"/>
    <x v="0"/>
    <x v="0"/>
    <x v="0"/>
    <s v="Privado"/>
    <s v="LA LIBERTAD"/>
    <s v="LA LIBERTAD"/>
    <s v="PATAZ"/>
    <s v="PATAZ"/>
    <n v="0"/>
    <x v="7"/>
    <n v="0"/>
    <x v="0"/>
    <n v="0"/>
    <x v="0"/>
    <x v="0"/>
    <n v="401.41199999999998"/>
    <n v="0.40141199999999999"/>
    <m/>
    <n v="0.14333333333333334"/>
    <n v="0.13749999999999998"/>
    <n v="7.6479999999999997"/>
    <n v="0"/>
    <n v="18"/>
    <s v="BASE DE DATOS"/>
    <m/>
  </r>
  <r>
    <s v="20"/>
    <x v="3"/>
    <s v="PODERO"/>
    <s v="31028694"/>
    <s v="31028694"/>
    <x v="4"/>
    <m/>
    <m/>
    <n v="1.72"/>
    <n v="1.65"/>
    <m/>
    <m/>
    <n v="349.43200000000002"/>
    <m/>
    <m/>
    <m/>
    <m/>
    <n v="0.86799999999999999"/>
    <x v="0"/>
    <s v="PODERO31028694HI"/>
    <s v="C¡a. Minera Poderosa S.A."/>
    <x v="130"/>
    <x v="130"/>
    <s v="C.H. El Tingo"/>
    <x v="500"/>
    <x v="4"/>
    <x v="4"/>
    <x v="340"/>
    <x v="1"/>
    <s v="Instalado"/>
    <s v="Operativo"/>
    <s v="Autoproductor"/>
    <x v="2"/>
    <x v="0"/>
    <x v="0"/>
    <x v="0"/>
    <s v="Privado"/>
    <s v="LA LIBERTAD"/>
    <s v="LA LIBERTAD"/>
    <s v="PATAZ"/>
    <s v="PATAZ"/>
    <n v="0"/>
    <x v="7"/>
    <n v="0"/>
    <x v="0"/>
    <n v="0"/>
    <x v="0"/>
    <x v="0"/>
    <n v="349.43200000000002"/>
    <n v="0.34943200000000002"/>
    <m/>
    <n v="0.14333333333333334"/>
    <n v="0.13749999999999998"/>
    <n v="7.6479999999999997"/>
    <n v="0"/>
    <n v="18"/>
    <s v="BASE DE DATOS"/>
    <m/>
  </r>
  <r>
    <s v="20"/>
    <x v="2"/>
    <s v="PODERO"/>
    <s v="31028694"/>
    <s v="31028694"/>
    <x v="4"/>
    <m/>
    <m/>
    <n v="1.72"/>
    <n v="1.65"/>
    <m/>
    <m/>
    <n v="622.15499999999997"/>
    <m/>
    <m/>
    <m/>
    <m/>
    <n v="1.3839999999999999"/>
    <x v="0"/>
    <s v="PODERO31028694HI"/>
    <s v="C¡a. Minera Poderosa S.A."/>
    <x v="130"/>
    <x v="130"/>
    <s v="C.H. El Tingo"/>
    <x v="500"/>
    <x v="4"/>
    <x v="4"/>
    <x v="340"/>
    <x v="1"/>
    <s v="Instalado"/>
    <s v="Operativo"/>
    <s v="Autoproductor"/>
    <x v="2"/>
    <x v="0"/>
    <x v="0"/>
    <x v="0"/>
    <s v="Privado"/>
    <s v="LA LIBERTAD"/>
    <s v="LA LIBERTAD"/>
    <s v="PATAZ"/>
    <s v="PATAZ"/>
    <n v="0"/>
    <x v="7"/>
    <n v="0"/>
    <x v="0"/>
    <n v="0"/>
    <x v="0"/>
    <x v="0"/>
    <n v="622.15499999999997"/>
    <n v="0.62215500000000001"/>
    <m/>
    <n v="0.14333333333333334"/>
    <n v="0.13749999999999998"/>
    <n v="7.6479999999999997"/>
    <n v="0"/>
    <n v="18"/>
    <s v="BASE DE DATOS"/>
    <m/>
  </r>
  <r>
    <s v="20"/>
    <x v="1"/>
    <s v="PODERO"/>
    <s v="31028694"/>
    <s v="31028694"/>
    <x v="4"/>
    <m/>
    <m/>
    <n v="1.72"/>
    <n v="1.65"/>
    <m/>
    <m/>
    <n v="814.68299999999999"/>
    <m/>
    <m/>
    <m/>
    <m/>
    <n v="1.516"/>
    <x v="0"/>
    <s v="PODERO31028694HI"/>
    <s v="C¡a. Minera Poderosa S.A."/>
    <x v="130"/>
    <x v="130"/>
    <s v="C.H. El Tingo"/>
    <x v="500"/>
    <x v="4"/>
    <x v="4"/>
    <x v="340"/>
    <x v="1"/>
    <s v="Instalado"/>
    <s v="Operativo"/>
    <s v="Autoproductor"/>
    <x v="2"/>
    <x v="0"/>
    <x v="0"/>
    <x v="0"/>
    <s v="Privado"/>
    <s v="LA LIBERTAD"/>
    <s v="LA LIBERTAD"/>
    <s v="PATAZ"/>
    <s v="PATAZ"/>
    <n v="0"/>
    <x v="7"/>
    <n v="0"/>
    <x v="0"/>
    <n v="0"/>
    <x v="0"/>
    <x v="0"/>
    <n v="814.68299999999999"/>
    <n v="0.81468300000000005"/>
    <m/>
    <n v="0.14333333333333334"/>
    <n v="0.13749999999999998"/>
    <n v="7.6479999999999997"/>
    <n v="0"/>
    <n v="18"/>
    <s v="BASE DE DATOS"/>
    <m/>
  </r>
  <r>
    <s v="20"/>
    <x v="0"/>
    <s v="PODERO"/>
    <s v="31028694"/>
    <s v="31028694"/>
    <x v="4"/>
    <m/>
    <m/>
    <n v="1.72"/>
    <n v="1.65"/>
    <m/>
    <m/>
    <n v="834.89400000000001"/>
    <m/>
    <m/>
    <m/>
    <m/>
    <n v="1.7390000000000001"/>
    <x v="0"/>
    <s v="PODERO31028694HI"/>
    <s v="C¡a. Minera Poderosa S.A."/>
    <x v="130"/>
    <x v="130"/>
    <s v="C.H. El Tingo"/>
    <x v="500"/>
    <x v="4"/>
    <x v="4"/>
    <x v="340"/>
    <x v="1"/>
    <s v="Instalado"/>
    <s v="Operativo"/>
    <s v="Autoproductor"/>
    <x v="2"/>
    <x v="0"/>
    <x v="0"/>
    <x v="0"/>
    <s v="Privado"/>
    <s v="LA LIBERTAD"/>
    <s v="LA LIBERTAD"/>
    <s v="PATAZ"/>
    <s v="PATAZ"/>
    <n v="0"/>
    <x v="7"/>
    <n v="0"/>
    <x v="0"/>
    <n v="0"/>
    <x v="0"/>
    <x v="0"/>
    <n v="834.89400000000001"/>
    <n v="0.83489400000000002"/>
    <m/>
    <n v="0.14333333333333334"/>
    <n v="0.13749999999999998"/>
    <n v="7.6479999999999997"/>
    <n v="0"/>
    <n v="18"/>
    <s v="BASE DE DATOS"/>
    <m/>
  </r>
  <r>
    <s v="20"/>
    <x v="7"/>
    <s v="NXAATA"/>
    <s v="31020793"/>
    <s v="31020793"/>
    <x v="4"/>
    <m/>
    <m/>
    <n v="1.2"/>
    <n v="1"/>
    <m/>
    <m/>
    <n v="0"/>
    <m/>
    <m/>
    <m/>
    <m/>
    <n v="0"/>
    <x v="0"/>
    <s v="NXAATA31020793HI"/>
    <s v="Nexa Resources Atacocha S.A.A."/>
    <x v="146"/>
    <x v="146"/>
    <s v="C.H. Marcapampa"/>
    <x v="444"/>
    <x v="4"/>
    <x v="4"/>
    <x v="340"/>
    <x v="1"/>
    <s v="Instalado"/>
    <s v="Operativo"/>
    <s v="Autoproductor"/>
    <x v="2"/>
    <x v="0"/>
    <x v="0"/>
    <x v="0"/>
    <s v="Privado"/>
    <s v="PASCO"/>
    <s v="PASCO"/>
    <s v="CERRO PASCO"/>
    <s v="YANACANCHA"/>
    <n v="0"/>
    <x v="7"/>
    <n v="0"/>
    <x v="0"/>
    <n v="0"/>
    <x v="0"/>
    <x v="0"/>
    <n v="0"/>
    <n v="0"/>
    <m/>
    <n v="9.9999999999999992E-2"/>
    <n v="8.3333333333333329E-2"/>
    <n v="7.6479999999999997"/>
    <n v="0"/>
    <n v="51"/>
    <s v="BASE DE DATOS"/>
    <m/>
  </r>
  <r>
    <s v="20"/>
    <x v="7"/>
    <s v="NXAATA"/>
    <s v="31020893"/>
    <s v="31020893"/>
    <x v="4"/>
    <m/>
    <m/>
    <n v="5.4"/>
    <n v="5.2"/>
    <m/>
    <m/>
    <n v="2324"/>
    <m/>
    <m/>
    <m/>
    <m/>
    <n v="2.9849999999999999"/>
    <x v="0"/>
    <s v="NXAATA31020893HI"/>
    <s v="Nexa Resources Atacocha S.A.A."/>
    <x v="146"/>
    <x v="146"/>
    <s v="C.H. Chaprin"/>
    <x v="443"/>
    <x v="4"/>
    <x v="4"/>
    <x v="340"/>
    <x v="1"/>
    <s v="Instalado"/>
    <s v="Operativo"/>
    <s v="Autoproductor"/>
    <x v="2"/>
    <x v="0"/>
    <x v="0"/>
    <x v="0"/>
    <s v="Privado"/>
    <s v="PASCO"/>
    <s v="PASCO"/>
    <s v="CERRO PASCO"/>
    <s v="HUARICA"/>
    <n v="0"/>
    <x v="7"/>
    <n v="0"/>
    <x v="0"/>
    <n v="0"/>
    <x v="0"/>
    <x v="0"/>
    <n v="2324"/>
    <n v="2.3239999999999998"/>
    <m/>
    <n v="0.45"/>
    <n v="0.43333333333333335"/>
    <n v="7.6479999999999997"/>
    <n v="0"/>
    <n v="51"/>
    <s v="BASE DE DATOS"/>
    <m/>
  </r>
  <r>
    <s v="20"/>
    <x v="7"/>
    <s v="BROCAL"/>
    <s v="31023194"/>
    <s v="31023194"/>
    <x v="4"/>
    <m/>
    <m/>
    <n v="1.92"/>
    <n v="1.5"/>
    <m/>
    <m/>
    <n v="276.12"/>
    <m/>
    <m/>
    <m/>
    <m/>
    <n v="1.4319999999999999"/>
    <x v="0"/>
    <s v="BROCAL31023194HI"/>
    <s v="Soc. Minera el Brocal S.A."/>
    <x v="153"/>
    <x v="153"/>
    <s v="C.H. Jupayragra"/>
    <x v="464"/>
    <x v="4"/>
    <x v="4"/>
    <x v="340"/>
    <x v="1"/>
    <s v="Instalado"/>
    <s v="Operativo"/>
    <s v="Autoproductor"/>
    <x v="2"/>
    <x v="0"/>
    <x v="0"/>
    <x v="0"/>
    <s v="Privado"/>
    <s v="PASCO"/>
    <s v="PASCO"/>
    <s v="PASCO"/>
    <s v="TINYAHUARCO"/>
    <n v="0"/>
    <x v="7"/>
    <n v="0"/>
    <x v="0"/>
    <n v="0"/>
    <x v="0"/>
    <x v="0"/>
    <n v="276.12"/>
    <n v="0.27612000000000003"/>
    <m/>
    <n v="0.17454545454545453"/>
    <n v="0.13636363636363635"/>
    <n v="7.6479999999999997"/>
    <n v="0"/>
    <n v="67"/>
    <s v="BASE DE DATOS"/>
    <m/>
  </r>
  <r>
    <s v="20"/>
    <x v="7"/>
    <s v="BROCAL"/>
    <s v="31023893"/>
    <s v="31023893"/>
    <x v="4"/>
    <m/>
    <m/>
    <n v="1.4159999999999999"/>
    <n v="1.1000000000000001"/>
    <m/>
    <m/>
    <n v="535.69200000000001"/>
    <m/>
    <m/>
    <m/>
    <m/>
    <n v="0.97799999999999998"/>
    <x v="0"/>
    <s v="BROCAL31023893HI"/>
    <s v="Soc. Minera el Brocal S.A."/>
    <x v="153"/>
    <x v="153"/>
    <s v="C.H. Río Blanco"/>
    <x v="465"/>
    <x v="4"/>
    <x v="4"/>
    <x v="340"/>
    <x v="1"/>
    <s v="Instalado"/>
    <s v="Operativo"/>
    <s v="Autoproductor"/>
    <x v="2"/>
    <x v="0"/>
    <x v="0"/>
    <x v="0"/>
    <s v="Privado"/>
    <s v="PASCO"/>
    <s v="PASCO"/>
    <s v="PASCO"/>
    <s v="TINYAHUARCO"/>
    <n v="0"/>
    <x v="7"/>
    <n v="0"/>
    <x v="0"/>
    <n v="0"/>
    <x v="0"/>
    <x v="0"/>
    <n v="535.69200000000001"/>
    <n v="0.53569200000000006"/>
    <m/>
    <n v="0.12872727272727272"/>
    <n v="0.1"/>
    <n v="7.6479999999999997"/>
    <n v="0"/>
    <n v="67"/>
    <s v="BASE DE DATOS"/>
    <m/>
  </r>
  <r>
    <s v="20"/>
    <x v="7"/>
    <s v="BROCAL"/>
    <s v="31030000"/>
    <s v="31030000"/>
    <x v="4"/>
    <m/>
    <m/>
    <n v="0.8"/>
    <n v="0.8"/>
    <m/>
    <m/>
    <n v="364.1"/>
    <m/>
    <m/>
    <m/>
    <m/>
    <n v="0.57699999999999996"/>
    <x v="0"/>
    <s v="BROCAL31030000HI"/>
    <s v="Soc. Minera el Brocal S.A."/>
    <x v="153"/>
    <x v="153"/>
    <s v="C.H. Yauli"/>
    <x v="467"/>
    <x v="4"/>
    <x v="4"/>
    <x v="340"/>
    <x v="1"/>
    <s v="Instalado"/>
    <s v="Operativo"/>
    <s v="Autoproductor"/>
    <x v="2"/>
    <x v="0"/>
    <x v="0"/>
    <x v="0"/>
    <s v="Privado"/>
    <s v="HUANCAVELICA"/>
    <s v="HUANCAVELICA"/>
    <s v="HUANCAVELICA"/>
    <s v="YAULI"/>
    <n v="0"/>
    <x v="7"/>
    <n v="0"/>
    <x v="0"/>
    <n v="0"/>
    <x v="0"/>
    <x v="0"/>
    <n v="364.1"/>
    <n v="0.36410000000000003"/>
    <m/>
    <n v="6.6666666666666666E-2"/>
    <n v="6.6666666666666666E-2"/>
    <n v="7.6479999999999997"/>
    <n v="0"/>
    <n v="67"/>
    <s v="BASE DE DATOS"/>
    <m/>
  </r>
  <r>
    <s v="20"/>
    <x v="7"/>
    <s v="BROCAL"/>
    <s v="31031000"/>
    <s v="31031000"/>
    <x v="4"/>
    <m/>
    <m/>
    <n v="0.2"/>
    <n v="0.2"/>
    <m/>
    <m/>
    <n v="16.254000000000001"/>
    <m/>
    <m/>
    <m/>
    <m/>
    <n v="1.4E-2"/>
    <x v="0"/>
    <s v="BROCAL31031000HI"/>
    <s v="Soc. Minera el Brocal S.A."/>
    <x v="153"/>
    <x v="153"/>
    <s v="C.H. Sacsamarca"/>
    <x v="466"/>
    <x v="4"/>
    <x v="4"/>
    <x v="340"/>
    <x v="1"/>
    <s v="Instalado"/>
    <s v="Operativo"/>
    <s v="Autoproductor"/>
    <x v="2"/>
    <x v="0"/>
    <x v="0"/>
    <x v="0"/>
    <s v="Privado"/>
    <s v="HUANCAVELICA"/>
    <s v="HUANCAVELICA"/>
    <s v="HUANCAVELICA"/>
    <s v="HUANCAVELICA"/>
    <n v="0"/>
    <x v="7"/>
    <n v="0"/>
    <x v="0"/>
    <n v="0"/>
    <x v="0"/>
    <x v="0"/>
    <n v="16.254000000000001"/>
    <n v="1.6254000000000001E-2"/>
    <m/>
    <n v="1.6666666666666666E-2"/>
    <n v="1.6666666666666666E-2"/>
    <n v="7.6479999999999997"/>
    <n v="0"/>
    <n v="67"/>
    <s v="BASE DE DATOS"/>
    <m/>
  </r>
  <r>
    <s v="20"/>
    <x v="7"/>
    <s v="NXAPOR"/>
    <s v="31020493"/>
    <s v="31020493"/>
    <x v="4"/>
    <m/>
    <m/>
    <n v="4.71"/>
    <n v="3.69"/>
    <m/>
    <m/>
    <n v="0"/>
    <m/>
    <m/>
    <m/>
    <m/>
    <n v="0"/>
    <x v="0"/>
    <s v="NXAPOR31020493HI"/>
    <s v="Nexa Resources el Porvenir S.A.A."/>
    <x v="115"/>
    <x v="115"/>
    <s v="C.H. Candelaria"/>
    <x v="478"/>
    <x v="4"/>
    <x v="4"/>
    <x v="340"/>
    <x v="1"/>
    <s v="Instalado"/>
    <s v="Operativo"/>
    <s v="Autoproductor"/>
    <x v="2"/>
    <x v="0"/>
    <x v="0"/>
    <x v="0"/>
    <s v="Privado"/>
    <s v="PASCO"/>
    <s v="PASCO"/>
    <s v="CERRO PASCO"/>
    <s v="YANACANCHA"/>
    <n v="0"/>
    <x v="7"/>
    <n v="0"/>
    <x v="0"/>
    <n v="0"/>
    <x v="0"/>
    <x v="0"/>
    <n v="0"/>
    <n v="0"/>
    <m/>
    <n v="0.39250000000000002"/>
    <n v="0.3075"/>
    <n v="7.6479999999999997"/>
    <n v="0"/>
    <n v="53"/>
    <s v="BASE DE DATOS"/>
    <m/>
  </r>
  <r>
    <s v="20"/>
    <x v="6"/>
    <s v="NXAATA"/>
    <s v="31020793"/>
    <s v="31020793"/>
    <x v="4"/>
    <m/>
    <m/>
    <n v="1.2"/>
    <n v="1"/>
    <m/>
    <m/>
    <n v="0"/>
    <m/>
    <m/>
    <m/>
    <m/>
    <n v="0"/>
    <x v="0"/>
    <s v="NXAATA31020793HI"/>
    <s v="Nexa Resources Atacocha S.A.A."/>
    <x v="146"/>
    <x v="146"/>
    <s v="C.H. Marcapampa"/>
    <x v="444"/>
    <x v="4"/>
    <x v="4"/>
    <x v="340"/>
    <x v="1"/>
    <s v="Instalado"/>
    <s v="Operativo"/>
    <s v="Autoproductor"/>
    <x v="2"/>
    <x v="0"/>
    <x v="0"/>
    <x v="0"/>
    <s v="Privado"/>
    <s v="PASCO"/>
    <s v="PASCO"/>
    <s v="CERRO PASCO"/>
    <s v="YANACANCHA"/>
    <n v="0"/>
    <x v="7"/>
    <n v="0"/>
    <x v="0"/>
    <n v="0"/>
    <x v="0"/>
    <x v="0"/>
    <n v="0"/>
    <n v="0"/>
    <m/>
    <n v="9.9999999999999992E-2"/>
    <n v="8.3333333333333329E-2"/>
    <n v="7.6479999999999997"/>
    <n v="0"/>
    <n v="51"/>
    <s v="BASE DE DATOS"/>
    <m/>
  </r>
  <r>
    <s v="20"/>
    <x v="6"/>
    <s v="NXAATA"/>
    <s v="31020893"/>
    <s v="31020893"/>
    <x v="4"/>
    <m/>
    <m/>
    <n v="5.4"/>
    <n v="5.2"/>
    <m/>
    <m/>
    <n v="2927"/>
    <m/>
    <m/>
    <m/>
    <m/>
    <n v="4.4420000000000002"/>
    <x v="0"/>
    <s v="NXAATA31020893HI"/>
    <s v="Nexa Resources Atacocha S.A.A."/>
    <x v="146"/>
    <x v="146"/>
    <s v="C.H. Chaprin"/>
    <x v="443"/>
    <x v="4"/>
    <x v="4"/>
    <x v="340"/>
    <x v="1"/>
    <s v="Instalado"/>
    <s v="Operativo"/>
    <s v="Autoproductor"/>
    <x v="2"/>
    <x v="0"/>
    <x v="0"/>
    <x v="0"/>
    <s v="Privado"/>
    <s v="PASCO"/>
    <s v="PASCO"/>
    <s v="CERRO PASCO"/>
    <s v="HUARICA"/>
    <n v="0"/>
    <x v="7"/>
    <n v="0"/>
    <x v="0"/>
    <n v="0"/>
    <x v="0"/>
    <x v="0"/>
    <n v="2927"/>
    <n v="2.927"/>
    <m/>
    <n v="0.45"/>
    <n v="0.43333333333333335"/>
    <n v="7.6479999999999997"/>
    <n v="0"/>
    <n v="51"/>
    <s v="BASE DE DATOS"/>
    <m/>
  </r>
  <r>
    <s v="20"/>
    <x v="6"/>
    <s v="BROCAL"/>
    <s v="31023194"/>
    <s v="31023194"/>
    <x v="4"/>
    <m/>
    <m/>
    <n v="1.92"/>
    <n v="1.92"/>
    <m/>
    <m/>
    <n v="93.706000000000003"/>
    <m/>
    <m/>
    <m/>
    <m/>
    <n v="1.4119999999999999"/>
    <x v="0"/>
    <s v="BROCAL31023194HI"/>
    <s v="Soc. Minera el Brocal S.A."/>
    <x v="153"/>
    <x v="153"/>
    <s v="C.H. Jupayragra"/>
    <x v="464"/>
    <x v="4"/>
    <x v="4"/>
    <x v="340"/>
    <x v="1"/>
    <s v="Instalado"/>
    <s v="Operativo"/>
    <s v="Autoproductor"/>
    <x v="2"/>
    <x v="0"/>
    <x v="0"/>
    <x v="0"/>
    <s v="Privado"/>
    <s v="PASCO"/>
    <s v="PASCO"/>
    <s v="PASCO"/>
    <s v="TINYAHUARCO"/>
    <n v="0"/>
    <x v="7"/>
    <n v="0"/>
    <x v="0"/>
    <n v="0"/>
    <x v="0"/>
    <x v="0"/>
    <n v="93.706000000000003"/>
    <n v="9.3705999999999998E-2"/>
    <m/>
    <n v="0.17454545454545453"/>
    <n v="0.13636363636363635"/>
    <n v="7.6479999999999997"/>
    <n v="0"/>
    <n v="67"/>
    <s v="BASE DE DATOS"/>
    <m/>
  </r>
  <r>
    <s v="20"/>
    <x v="6"/>
    <s v="BROCAL"/>
    <s v="31023893"/>
    <s v="31023893"/>
    <x v="4"/>
    <m/>
    <m/>
    <n v="1.4159999999999999"/>
    <n v="1.4159999999999999"/>
    <m/>
    <m/>
    <n v="73.546000000000006"/>
    <m/>
    <m/>
    <m/>
    <m/>
    <n v="0.97399999999999998"/>
    <x v="0"/>
    <s v="BROCAL31023893HI"/>
    <s v="Soc. Minera el Brocal S.A."/>
    <x v="153"/>
    <x v="153"/>
    <s v="C.H. Río Blanco"/>
    <x v="465"/>
    <x v="4"/>
    <x v="4"/>
    <x v="340"/>
    <x v="1"/>
    <s v="Instalado"/>
    <s v="Operativo"/>
    <s v="Autoproductor"/>
    <x v="2"/>
    <x v="0"/>
    <x v="0"/>
    <x v="0"/>
    <s v="Privado"/>
    <s v="PASCO"/>
    <s v="PASCO"/>
    <s v="PASCO"/>
    <s v="TINYAHUARCO"/>
    <n v="0"/>
    <x v="7"/>
    <n v="0"/>
    <x v="0"/>
    <n v="0"/>
    <x v="0"/>
    <x v="0"/>
    <n v="73.546000000000006"/>
    <n v="7.3546E-2"/>
    <m/>
    <n v="0.12872727272727272"/>
    <n v="0.1"/>
    <n v="7.6479999999999997"/>
    <n v="0"/>
    <n v="67"/>
    <s v="BASE DE DATOS"/>
    <m/>
  </r>
  <r>
    <s v="20"/>
    <x v="6"/>
    <s v="BROCAL"/>
    <s v="31030000"/>
    <s v="31030000"/>
    <x v="4"/>
    <m/>
    <m/>
    <n v="0.8"/>
    <n v="0.8"/>
    <m/>
    <m/>
    <n v="449.39400000000001"/>
    <m/>
    <m/>
    <m/>
    <m/>
    <n v="0.67800000000000005"/>
    <x v="0"/>
    <s v="BROCAL31030000HI"/>
    <s v="Soc. Minera el Brocal S.A."/>
    <x v="153"/>
    <x v="153"/>
    <s v="C.H. Yauli"/>
    <x v="467"/>
    <x v="4"/>
    <x v="4"/>
    <x v="340"/>
    <x v="1"/>
    <s v="Instalado"/>
    <s v="Operativo"/>
    <s v="Autoproductor"/>
    <x v="2"/>
    <x v="0"/>
    <x v="0"/>
    <x v="0"/>
    <s v="Privado"/>
    <s v="HUANCAVELICA"/>
    <s v="HUANCAVELICA"/>
    <s v="HUANCAVELICA"/>
    <s v="YAULI"/>
    <n v="0"/>
    <x v="7"/>
    <n v="0"/>
    <x v="0"/>
    <n v="0"/>
    <x v="0"/>
    <x v="0"/>
    <n v="449.39400000000001"/>
    <n v="0.44939400000000002"/>
    <m/>
    <n v="6.6666666666666666E-2"/>
    <n v="6.6666666666666666E-2"/>
    <n v="7.6479999999999997"/>
    <n v="0"/>
    <n v="67"/>
    <s v="BASE DE DATOS"/>
    <m/>
  </r>
  <r>
    <s v="20"/>
    <x v="6"/>
    <s v="BROCAL"/>
    <s v="31031000"/>
    <s v="31031000"/>
    <x v="4"/>
    <m/>
    <m/>
    <n v="0.2"/>
    <n v="0.2"/>
    <m/>
    <m/>
    <n v="38.183"/>
    <m/>
    <m/>
    <m/>
    <m/>
    <n v="0.06"/>
    <x v="0"/>
    <s v="BROCAL31031000HI"/>
    <s v="Soc. Minera el Brocal S.A."/>
    <x v="153"/>
    <x v="153"/>
    <s v="C.H. Sacsamarca"/>
    <x v="466"/>
    <x v="4"/>
    <x v="4"/>
    <x v="340"/>
    <x v="1"/>
    <s v="Instalado"/>
    <s v="Operativo"/>
    <s v="Autoproductor"/>
    <x v="2"/>
    <x v="0"/>
    <x v="0"/>
    <x v="0"/>
    <s v="Privado"/>
    <s v="HUANCAVELICA"/>
    <s v="HUANCAVELICA"/>
    <s v="HUANCAVELICA"/>
    <s v="HUANCAVELICA"/>
    <n v="0"/>
    <x v="7"/>
    <n v="0"/>
    <x v="0"/>
    <n v="0"/>
    <x v="0"/>
    <x v="0"/>
    <n v="38.183"/>
    <n v="3.8183000000000002E-2"/>
    <m/>
    <n v="1.6666666666666666E-2"/>
    <n v="1.6666666666666666E-2"/>
    <n v="7.6479999999999997"/>
    <n v="0"/>
    <n v="67"/>
    <s v="BASE DE DATOS"/>
    <m/>
  </r>
  <r>
    <s v="20"/>
    <x v="6"/>
    <s v="NXAPOR"/>
    <s v="31020493"/>
    <s v="31020493"/>
    <x v="4"/>
    <m/>
    <m/>
    <n v="4.71"/>
    <n v="3.69"/>
    <m/>
    <m/>
    <n v="186"/>
    <m/>
    <m/>
    <m/>
    <m/>
    <n v="0.69099999999999995"/>
    <x v="0"/>
    <s v="NXAPOR31020493HI"/>
    <s v="Nexa Resources el Porvenir S.A.A."/>
    <x v="115"/>
    <x v="115"/>
    <s v="C.H. Candelaria"/>
    <x v="478"/>
    <x v="4"/>
    <x v="4"/>
    <x v="340"/>
    <x v="1"/>
    <s v="Instalado"/>
    <s v="Operativo"/>
    <s v="Autoproductor"/>
    <x v="2"/>
    <x v="0"/>
    <x v="0"/>
    <x v="0"/>
    <s v="Privado"/>
    <s v="PASCO"/>
    <s v="PASCO"/>
    <s v="CERRO PASCO"/>
    <s v="YANACANCHA"/>
    <n v="0"/>
    <x v="7"/>
    <n v="0"/>
    <x v="0"/>
    <n v="0"/>
    <x v="0"/>
    <x v="0"/>
    <n v="186"/>
    <n v="0.186"/>
    <m/>
    <n v="0.39250000000000002"/>
    <n v="0.3075"/>
    <n v="7.6479999999999997"/>
    <n v="0"/>
    <n v="53"/>
    <s v="BASE DE DATOS"/>
    <m/>
  </r>
  <r>
    <s v="20"/>
    <x v="5"/>
    <s v="BROCAL"/>
    <s v="31023194"/>
    <s v="31023194"/>
    <x v="4"/>
    <m/>
    <m/>
    <n v="1.92"/>
    <n v="1.92"/>
    <m/>
    <m/>
    <n v="0"/>
    <m/>
    <m/>
    <m/>
    <m/>
    <n v="0"/>
    <x v="0"/>
    <s v="BROCAL31023194HI"/>
    <s v="Soc. Minera el Brocal S.A."/>
    <x v="153"/>
    <x v="153"/>
    <s v="C.H. Jupayragra"/>
    <x v="464"/>
    <x v="4"/>
    <x v="4"/>
    <x v="340"/>
    <x v="1"/>
    <s v="Instalado"/>
    <s v="Operativo"/>
    <s v="Autoproductor"/>
    <x v="2"/>
    <x v="0"/>
    <x v="0"/>
    <x v="0"/>
    <s v="Privado"/>
    <s v="PASCO"/>
    <s v="PASCO"/>
    <s v="PASCO"/>
    <s v="TINYAHUARCO"/>
    <n v="0"/>
    <x v="7"/>
    <n v="0"/>
    <x v="0"/>
    <n v="0"/>
    <x v="0"/>
    <x v="0"/>
    <n v="0"/>
    <n v="0"/>
    <m/>
    <n v="0.17454545454545453"/>
    <n v="0.13636363636363635"/>
    <n v="7.6479999999999997"/>
    <n v="0"/>
    <n v="67"/>
    <s v="BASE DE DATOS"/>
    <m/>
  </r>
  <r>
    <s v="20"/>
    <x v="5"/>
    <s v="BROCAL"/>
    <s v="31023893"/>
    <s v="31023893"/>
    <x v="4"/>
    <m/>
    <m/>
    <n v="1.4159999999999999"/>
    <n v="1.4159999999999999"/>
    <m/>
    <m/>
    <n v="0"/>
    <m/>
    <m/>
    <m/>
    <m/>
    <n v="0"/>
    <x v="0"/>
    <s v="BROCAL31023893HI"/>
    <s v="Soc. Minera el Brocal S.A."/>
    <x v="153"/>
    <x v="153"/>
    <s v="C.H. Río Blanco"/>
    <x v="465"/>
    <x v="4"/>
    <x v="4"/>
    <x v="340"/>
    <x v="1"/>
    <s v="Instalado"/>
    <s v="Operativo"/>
    <s v="Autoproductor"/>
    <x v="2"/>
    <x v="0"/>
    <x v="0"/>
    <x v="0"/>
    <s v="Privado"/>
    <s v="PASCO"/>
    <s v="PASCO"/>
    <s v="PASCO"/>
    <s v="TINYAHUARCO"/>
    <n v="0"/>
    <x v="7"/>
    <n v="0"/>
    <x v="0"/>
    <n v="0"/>
    <x v="0"/>
    <x v="0"/>
    <n v="0"/>
    <n v="0"/>
    <m/>
    <n v="0.12872727272727272"/>
    <n v="0.1"/>
    <n v="7.6479999999999997"/>
    <n v="0"/>
    <n v="67"/>
    <s v="BASE DE DATOS"/>
    <m/>
  </r>
  <r>
    <s v="20"/>
    <x v="5"/>
    <s v="BROCAL"/>
    <s v="31030000"/>
    <s v="31030000"/>
    <x v="4"/>
    <m/>
    <m/>
    <n v="0.8"/>
    <n v="0.8"/>
    <m/>
    <m/>
    <n v="461.11099999999999"/>
    <m/>
    <m/>
    <m/>
    <m/>
    <n v="0.68700000000000006"/>
    <x v="0"/>
    <s v="BROCAL31030000HI"/>
    <s v="Soc. Minera el Brocal S.A."/>
    <x v="153"/>
    <x v="153"/>
    <s v="C.H. Yauli"/>
    <x v="467"/>
    <x v="4"/>
    <x v="4"/>
    <x v="340"/>
    <x v="1"/>
    <s v="Instalado"/>
    <s v="Operativo"/>
    <s v="Autoproductor"/>
    <x v="2"/>
    <x v="0"/>
    <x v="0"/>
    <x v="0"/>
    <s v="Privado"/>
    <s v="HUANCAVELICA"/>
    <s v="HUANCAVELICA"/>
    <s v="HUANCAVELICA"/>
    <s v="YAULI"/>
    <n v="0"/>
    <x v="7"/>
    <n v="0"/>
    <x v="0"/>
    <n v="0"/>
    <x v="0"/>
    <x v="0"/>
    <n v="461.11099999999999"/>
    <n v="0.46111099999999999"/>
    <m/>
    <n v="6.6666666666666666E-2"/>
    <n v="6.6666666666666666E-2"/>
    <n v="7.6479999999999997"/>
    <n v="0"/>
    <n v="67"/>
    <s v="BASE DE DATOS"/>
    <m/>
  </r>
  <r>
    <s v="20"/>
    <x v="5"/>
    <s v="BROCAL"/>
    <s v="31031000"/>
    <s v="31031000"/>
    <x v="4"/>
    <m/>
    <m/>
    <n v="0.2"/>
    <n v="0.2"/>
    <m/>
    <m/>
    <n v="3.8119999999999998"/>
    <m/>
    <m/>
    <m/>
    <m/>
    <n v="6.7000000000000004E-2"/>
    <x v="0"/>
    <s v="BROCAL31031000HI"/>
    <s v="Soc. Minera el Brocal S.A."/>
    <x v="153"/>
    <x v="153"/>
    <s v="C.H. Sacsamarca"/>
    <x v="466"/>
    <x v="4"/>
    <x v="4"/>
    <x v="340"/>
    <x v="1"/>
    <s v="Instalado"/>
    <s v="Operativo"/>
    <s v="Autoproductor"/>
    <x v="2"/>
    <x v="0"/>
    <x v="0"/>
    <x v="0"/>
    <s v="Privado"/>
    <s v="HUANCAVELICA"/>
    <s v="HUANCAVELICA"/>
    <s v="HUANCAVELICA"/>
    <s v="HUANCAVELICA"/>
    <n v="0"/>
    <x v="7"/>
    <n v="0"/>
    <x v="0"/>
    <n v="0"/>
    <x v="0"/>
    <x v="0"/>
    <n v="3.8119999999999998"/>
    <n v="3.8119999999999999E-3"/>
    <m/>
    <n v="1.6666666666666666E-2"/>
    <n v="1.6666666666666666E-2"/>
    <n v="7.6479999999999997"/>
    <n v="0"/>
    <n v="67"/>
    <s v="BASE DE DATOS"/>
    <m/>
  </r>
  <r>
    <s v="20"/>
    <x v="4"/>
    <s v="BROCAL"/>
    <s v="31023194"/>
    <s v="31023194"/>
    <x v="4"/>
    <m/>
    <m/>
    <n v="1.92"/>
    <n v="1.92"/>
    <m/>
    <m/>
    <n v="0"/>
    <m/>
    <m/>
    <m/>
    <m/>
    <n v="0"/>
    <x v="0"/>
    <s v="BROCAL31023194HI"/>
    <s v="Soc. Minera el Brocal S.A."/>
    <x v="153"/>
    <x v="153"/>
    <s v="C.H. Jupayragra"/>
    <x v="464"/>
    <x v="4"/>
    <x v="4"/>
    <x v="340"/>
    <x v="1"/>
    <s v="Instalado"/>
    <s v="Operativo"/>
    <s v="Autoproductor"/>
    <x v="2"/>
    <x v="0"/>
    <x v="0"/>
    <x v="0"/>
    <s v="Privado"/>
    <s v="PASCO"/>
    <s v="PASCO"/>
    <s v="PASCO"/>
    <s v="TINYAHUARCO"/>
    <n v="0"/>
    <x v="7"/>
    <n v="0"/>
    <x v="0"/>
    <n v="0"/>
    <x v="0"/>
    <x v="0"/>
    <n v="0"/>
    <n v="0"/>
    <m/>
    <n v="0.17454545454545453"/>
    <n v="0.13636363636363635"/>
    <n v="7.6479999999999997"/>
    <n v="0"/>
    <n v="67"/>
    <s v="BASE DE DATOS"/>
    <m/>
  </r>
  <r>
    <s v="20"/>
    <x v="4"/>
    <s v="BROCAL"/>
    <s v="31023893"/>
    <s v="31023893"/>
    <x v="4"/>
    <m/>
    <m/>
    <n v="1.4159999999999999"/>
    <n v="1.4159999999999999"/>
    <m/>
    <m/>
    <n v="0"/>
    <m/>
    <m/>
    <m/>
    <m/>
    <n v="0"/>
    <x v="0"/>
    <s v="BROCAL31023893HI"/>
    <s v="Soc. Minera el Brocal S.A."/>
    <x v="153"/>
    <x v="153"/>
    <s v="C.H. Río Blanco"/>
    <x v="465"/>
    <x v="4"/>
    <x v="4"/>
    <x v="340"/>
    <x v="1"/>
    <s v="Instalado"/>
    <s v="Operativo"/>
    <s v="Autoproductor"/>
    <x v="2"/>
    <x v="0"/>
    <x v="0"/>
    <x v="0"/>
    <s v="Privado"/>
    <s v="PASCO"/>
    <s v="PASCO"/>
    <s v="PASCO"/>
    <s v="TINYAHUARCO"/>
    <n v="0"/>
    <x v="7"/>
    <n v="0"/>
    <x v="0"/>
    <n v="0"/>
    <x v="0"/>
    <x v="0"/>
    <n v="0"/>
    <n v="0"/>
    <m/>
    <n v="0.12872727272727272"/>
    <n v="0.1"/>
    <n v="7.6479999999999997"/>
    <n v="0"/>
    <n v="67"/>
    <s v="BASE DE DATOS"/>
    <m/>
  </r>
  <r>
    <s v="20"/>
    <x v="4"/>
    <s v="BROCAL"/>
    <s v="31030000"/>
    <s v="31030000"/>
    <x v="4"/>
    <m/>
    <m/>
    <n v="0.8"/>
    <n v="0.8"/>
    <m/>
    <m/>
    <n v="501.54"/>
    <m/>
    <m/>
    <m/>
    <m/>
    <n v="0.75900000000000001"/>
    <x v="0"/>
    <s v="BROCAL31030000HI"/>
    <s v="Soc. Minera el Brocal S.A."/>
    <x v="153"/>
    <x v="153"/>
    <s v="C.H. Yauli"/>
    <x v="467"/>
    <x v="4"/>
    <x v="4"/>
    <x v="340"/>
    <x v="1"/>
    <s v="Instalado"/>
    <s v="Operativo"/>
    <s v="Autoproductor"/>
    <x v="2"/>
    <x v="0"/>
    <x v="0"/>
    <x v="0"/>
    <s v="Privado"/>
    <s v="HUANCAVELICA"/>
    <s v="HUANCAVELICA"/>
    <s v="HUANCAVELICA"/>
    <s v="YAULI"/>
    <n v="0"/>
    <x v="7"/>
    <n v="0"/>
    <x v="0"/>
    <n v="0"/>
    <x v="0"/>
    <x v="0"/>
    <n v="501.54"/>
    <n v="0.50153999999999999"/>
    <m/>
    <n v="6.6666666666666666E-2"/>
    <n v="6.6666666666666666E-2"/>
    <n v="7.6479999999999997"/>
    <n v="0"/>
    <n v="67"/>
    <s v="BASE DE DATOS"/>
    <m/>
  </r>
  <r>
    <s v="20"/>
    <x v="4"/>
    <s v="BROCAL"/>
    <s v="31031000"/>
    <s v="31031000"/>
    <x v="4"/>
    <m/>
    <m/>
    <n v="0.2"/>
    <n v="0.2"/>
    <m/>
    <m/>
    <n v="27.933"/>
    <m/>
    <m/>
    <m/>
    <m/>
    <n v="6.8000000000000005E-2"/>
    <x v="0"/>
    <s v="BROCAL31031000HI"/>
    <s v="Soc. Minera el Brocal S.A."/>
    <x v="153"/>
    <x v="153"/>
    <s v="C.H. Sacsamarca"/>
    <x v="466"/>
    <x v="4"/>
    <x v="4"/>
    <x v="340"/>
    <x v="1"/>
    <s v="Instalado"/>
    <s v="Operativo"/>
    <s v="Autoproductor"/>
    <x v="2"/>
    <x v="0"/>
    <x v="0"/>
    <x v="0"/>
    <s v="Privado"/>
    <s v="HUANCAVELICA"/>
    <s v="HUANCAVELICA"/>
    <s v="HUANCAVELICA"/>
    <s v="HUANCAVELICA"/>
    <n v="0"/>
    <x v="7"/>
    <n v="0"/>
    <x v="0"/>
    <n v="0"/>
    <x v="0"/>
    <x v="0"/>
    <n v="27.933"/>
    <n v="2.7932999999999999E-2"/>
    <m/>
    <n v="1.6666666666666666E-2"/>
    <n v="1.6666666666666666E-2"/>
    <n v="7.6479999999999997"/>
    <n v="0"/>
    <n v="67"/>
    <s v="BASE DE DATOS"/>
    <m/>
  </r>
  <r>
    <s v="20"/>
    <x v="3"/>
    <s v="BROCAL"/>
    <s v="31023194"/>
    <s v="31023194"/>
    <x v="4"/>
    <m/>
    <m/>
    <n v="1.92"/>
    <n v="1.92"/>
    <m/>
    <m/>
    <n v="0"/>
    <m/>
    <m/>
    <m/>
    <m/>
    <n v="0"/>
    <x v="0"/>
    <s v="BROCAL31023194HI"/>
    <s v="Soc. Minera el Brocal S.A."/>
    <x v="153"/>
    <x v="153"/>
    <s v="C.H. Jupayragra"/>
    <x v="464"/>
    <x v="4"/>
    <x v="4"/>
    <x v="340"/>
    <x v="1"/>
    <s v="Instalado"/>
    <s v="Operativo"/>
    <s v="Autoproductor"/>
    <x v="2"/>
    <x v="0"/>
    <x v="0"/>
    <x v="0"/>
    <s v="Privado"/>
    <s v="PASCO"/>
    <s v="PASCO"/>
    <s v="PASCO"/>
    <s v="TINYAHUARCO"/>
    <n v="0"/>
    <x v="7"/>
    <n v="0"/>
    <x v="0"/>
    <n v="0"/>
    <x v="0"/>
    <x v="0"/>
    <n v="0"/>
    <n v="0"/>
    <m/>
    <n v="0.17454545454545453"/>
    <n v="0.13636363636363635"/>
    <n v="7.6479999999999997"/>
    <n v="0"/>
    <n v="67"/>
    <s v="BASE DE DATOS"/>
    <m/>
  </r>
  <r>
    <s v="20"/>
    <x v="3"/>
    <s v="BROCAL"/>
    <s v="31023893"/>
    <s v="31023893"/>
    <x v="4"/>
    <m/>
    <m/>
    <n v="1.4159999999999999"/>
    <n v="1.4159999999999999"/>
    <m/>
    <m/>
    <n v="0"/>
    <m/>
    <m/>
    <m/>
    <m/>
    <n v="0"/>
    <x v="0"/>
    <s v="BROCAL31023893HI"/>
    <s v="Soc. Minera el Brocal S.A."/>
    <x v="153"/>
    <x v="153"/>
    <s v="C.H. Río Blanco"/>
    <x v="465"/>
    <x v="4"/>
    <x v="4"/>
    <x v="340"/>
    <x v="1"/>
    <s v="Instalado"/>
    <s v="Operativo"/>
    <s v="Autoproductor"/>
    <x v="2"/>
    <x v="0"/>
    <x v="0"/>
    <x v="0"/>
    <s v="Privado"/>
    <s v="PASCO"/>
    <s v="PASCO"/>
    <s v="PASCO"/>
    <s v="TINYAHUARCO"/>
    <n v="0"/>
    <x v="7"/>
    <n v="0"/>
    <x v="0"/>
    <n v="0"/>
    <x v="0"/>
    <x v="0"/>
    <n v="0"/>
    <n v="0"/>
    <m/>
    <n v="0.12872727272727272"/>
    <n v="0.1"/>
    <n v="7.6479999999999997"/>
    <n v="0"/>
    <n v="67"/>
    <s v="BASE DE DATOS"/>
    <m/>
  </r>
  <r>
    <s v="20"/>
    <x v="3"/>
    <s v="BROCAL"/>
    <s v="31030000"/>
    <s v="31030000"/>
    <x v="4"/>
    <m/>
    <m/>
    <n v="0.8"/>
    <n v="0.8"/>
    <m/>
    <m/>
    <n v="492.90600000000001"/>
    <m/>
    <m/>
    <m/>
    <m/>
    <n v="0.76300000000000001"/>
    <x v="0"/>
    <s v="BROCAL31030000HI"/>
    <s v="Soc. Minera el Brocal S.A."/>
    <x v="153"/>
    <x v="153"/>
    <s v="C.H. Yauli"/>
    <x v="467"/>
    <x v="4"/>
    <x v="4"/>
    <x v="340"/>
    <x v="1"/>
    <s v="Instalado"/>
    <s v="Operativo"/>
    <s v="Autoproductor"/>
    <x v="2"/>
    <x v="0"/>
    <x v="0"/>
    <x v="0"/>
    <s v="Privado"/>
    <s v="HUANCAVELICA"/>
    <s v="HUANCAVELICA"/>
    <s v="HUANCAVELICA"/>
    <s v="YAULI"/>
    <n v="0"/>
    <x v="7"/>
    <n v="0"/>
    <x v="0"/>
    <n v="0"/>
    <x v="0"/>
    <x v="0"/>
    <n v="492.90600000000001"/>
    <n v="0.49290600000000001"/>
    <m/>
    <n v="6.6666666666666666E-2"/>
    <n v="6.6666666666666666E-2"/>
    <n v="7.6479999999999997"/>
    <n v="0"/>
    <n v="67"/>
    <s v="BASE DE DATOS"/>
    <m/>
  </r>
  <r>
    <s v="20"/>
    <x v="3"/>
    <s v="BROCAL"/>
    <s v="31031000"/>
    <s v="31031000"/>
    <x v="4"/>
    <m/>
    <m/>
    <n v="0.2"/>
    <n v="0.2"/>
    <m/>
    <m/>
    <n v="0"/>
    <m/>
    <m/>
    <m/>
    <m/>
    <n v="0"/>
    <x v="0"/>
    <s v="BROCAL31031000HI"/>
    <s v="Soc. Minera el Brocal S.A."/>
    <x v="153"/>
    <x v="153"/>
    <s v="C.H. Sacsamarca"/>
    <x v="466"/>
    <x v="4"/>
    <x v="4"/>
    <x v="340"/>
    <x v="1"/>
    <s v="Instalado"/>
    <s v="Operativo"/>
    <s v="Autoproductor"/>
    <x v="2"/>
    <x v="0"/>
    <x v="0"/>
    <x v="0"/>
    <s v="Privado"/>
    <s v="HUANCAVELICA"/>
    <s v="HUANCAVELICA"/>
    <s v="HUANCAVELICA"/>
    <s v="HUANCAVELICA"/>
    <n v="0"/>
    <x v="7"/>
    <n v="0"/>
    <x v="0"/>
    <n v="0"/>
    <x v="0"/>
    <x v="0"/>
    <n v="0"/>
    <n v="0"/>
    <m/>
    <n v="1.6666666666666666E-2"/>
    <n v="1.6666666666666666E-2"/>
    <n v="7.6479999999999997"/>
    <n v="0"/>
    <n v="67"/>
    <s v="BASE DE DATOS"/>
    <m/>
  </r>
  <r>
    <s v="20"/>
    <x v="2"/>
    <s v="BROCAL"/>
    <s v="31023194"/>
    <s v="31023194"/>
    <x v="4"/>
    <m/>
    <m/>
    <n v="1.92"/>
    <n v="1.504"/>
    <m/>
    <m/>
    <n v="577.50800000000004"/>
    <m/>
    <m/>
    <m/>
    <m/>
    <n v="1.542"/>
    <x v="0"/>
    <s v="BROCAL31023194HI"/>
    <s v="Soc. Minera el Brocal S.A."/>
    <x v="153"/>
    <x v="153"/>
    <s v="C.H. Jupayragra"/>
    <x v="464"/>
    <x v="4"/>
    <x v="4"/>
    <x v="340"/>
    <x v="1"/>
    <s v="Instalado"/>
    <s v="Operativo"/>
    <s v="Autoproductor"/>
    <x v="2"/>
    <x v="0"/>
    <x v="0"/>
    <x v="0"/>
    <s v="Privado"/>
    <s v="PASCO"/>
    <s v="PASCO"/>
    <s v="PASCO"/>
    <s v="TINYAHUARCO"/>
    <n v="0"/>
    <x v="7"/>
    <n v="0"/>
    <x v="0"/>
    <n v="0"/>
    <x v="0"/>
    <x v="0"/>
    <n v="577.50800000000004"/>
    <n v="0.57750800000000002"/>
    <m/>
    <n v="0.17454545454545453"/>
    <n v="0.13636363636363635"/>
    <n v="7.6479999999999997"/>
    <n v="0"/>
    <n v="67"/>
    <s v="BASE DE DATOS"/>
    <m/>
  </r>
  <r>
    <s v="20"/>
    <x v="2"/>
    <s v="BROCAL"/>
    <s v="31023893"/>
    <s v="31023893"/>
    <x v="4"/>
    <m/>
    <m/>
    <n v="1.4159999999999999"/>
    <n v="1.099"/>
    <m/>
    <m/>
    <n v="418.61399999999998"/>
    <m/>
    <m/>
    <m/>
    <m/>
    <n v="1.1539999999999999"/>
    <x v="0"/>
    <s v="BROCAL31023893HI"/>
    <s v="Soc. Minera el Brocal S.A."/>
    <x v="153"/>
    <x v="153"/>
    <s v="C.H. Río Blanco"/>
    <x v="465"/>
    <x v="4"/>
    <x v="4"/>
    <x v="340"/>
    <x v="1"/>
    <s v="Instalado"/>
    <s v="Operativo"/>
    <s v="Autoproductor"/>
    <x v="2"/>
    <x v="0"/>
    <x v="0"/>
    <x v="0"/>
    <s v="Privado"/>
    <s v="PASCO"/>
    <s v="PASCO"/>
    <s v="PASCO"/>
    <s v="TINYAHUARCO"/>
    <n v="0"/>
    <x v="7"/>
    <n v="0"/>
    <x v="0"/>
    <n v="0"/>
    <x v="0"/>
    <x v="0"/>
    <n v="418.61399999999998"/>
    <n v="0.41861399999999999"/>
    <m/>
    <n v="0.12872727272727272"/>
    <n v="0.1"/>
    <n v="7.6479999999999997"/>
    <n v="0"/>
    <n v="67"/>
    <s v="BASE DE DATOS"/>
    <m/>
  </r>
  <r>
    <s v="20"/>
    <x v="2"/>
    <s v="BROCAL"/>
    <s v="31030000"/>
    <s v="31030000"/>
    <x v="4"/>
    <m/>
    <m/>
    <n v="0.8"/>
    <n v="0.8"/>
    <m/>
    <m/>
    <n v="523.45500000000004"/>
    <m/>
    <m/>
    <m/>
    <m/>
    <n v="1.0940000000000001"/>
    <x v="0"/>
    <s v="BROCAL31030000HI"/>
    <s v="Soc. Minera el Brocal S.A."/>
    <x v="153"/>
    <x v="153"/>
    <s v="C.H. Yauli"/>
    <x v="467"/>
    <x v="4"/>
    <x v="4"/>
    <x v="340"/>
    <x v="1"/>
    <s v="Instalado"/>
    <s v="Operativo"/>
    <s v="Autoproductor"/>
    <x v="2"/>
    <x v="0"/>
    <x v="0"/>
    <x v="0"/>
    <s v="Privado"/>
    <s v="HUANCAVELICA"/>
    <s v="HUANCAVELICA"/>
    <s v="HUANCAVELICA"/>
    <s v="YAULI"/>
    <n v="0"/>
    <x v="7"/>
    <n v="0"/>
    <x v="0"/>
    <n v="0"/>
    <x v="0"/>
    <x v="0"/>
    <n v="523.45500000000004"/>
    <n v="0.523455"/>
    <m/>
    <n v="6.6666666666666666E-2"/>
    <n v="6.6666666666666666E-2"/>
    <n v="7.6479999999999997"/>
    <n v="0"/>
    <n v="67"/>
    <s v="BASE DE DATOS"/>
    <m/>
  </r>
  <r>
    <s v="20"/>
    <x v="2"/>
    <s v="BROCAL"/>
    <s v="31031000"/>
    <s v="31031000"/>
    <x v="4"/>
    <m/>
    <m/>
    <n v="0.2"/>
    <n v="0.2"/>
    <m/>
    <m/>
    <n v="47.219000000000001"/>
    <m/>
    <m/>
    <m/>
    <m/>
    <n v="0.156"/>
    <x v="0"/>
    <s v="BROCAL31031000HI"/>
    <s v="Soc. Minera el Brocal S.A."/>
    <x v="153"/>
    <x v="153"/>
    <s v="C.H. Sacsamarca"/>
    <x v="466"/>
    <x v="4"/>
    <x v="4"/>
    <x v="340"/>
    <x v="1"/>
    <s v="Instalado"/>
    <s v="Operativo"/>
    <s v="Autoproductor"/>
    <x v="2"/>
    <x v="0"/>
    <x v="0"/>
    <x v="0"/>
    <s v="Privado"/>
    <s v="HUANCAVELICA"/>
    <s v="HUANCAVELICA"/>
    <s v="HUANCAVELICA"/>
    <s v="HUANCAVELICA"/>
    <n v="0"/>
    <x v="7"/>
    <n v="0"/>
    <x v="0"/>
    <n v="0"/>
    <x v="0"/>
    <x v="0"/>
    <n v="47.219000000000001"/>
    <n v="4.7219000000000004E-2"/>
    <m/>
    <n v="1.6666666666666666E-2"/>
    <n v="1.6666666666666666E-2"/>
    <n v="7.6479999999999997"/>
    <n v="0"/>
    <n v="67"/>
    <s v="BASE DE DATOS"/>
    <m/>
  </r>
  <r>
    <s v="20"/>
    <x v="1"/>
    <s v="BROCAL"/>
    <s v="31023194"/>
    <s v="31023194"/>
    <x v="4"/>
    <m/>
    <m/>
    <n v="1.92"/>
    <n v="1.506"/>
    <m/>
    <m/>
    <n v="1047.896"/>
    <m/>
    <m/>
    <m/>
    <m/>
    <n v="1.544"/>
    <x v="0"/>
    <s v="BROCAL31023194HI"/>
    <s v="Soc. Minera el Brocal S.A."/>
    <x v="153"/>
    <x v="153"/>
    <s v="C.H. Jupayragra"/>
    <x v="464"/>
    <x v="4"/>
    <x v="4"/>
    <x v="340"/>
    <x v="1"/>
    <s v="Instalado"/>
    <s v="Operativo"/>
    <s v="Autoproductor"/>
    <x v="2"/>
    <x v="0"/>
    <x v="0"/>
    <x v="0"/>
    <s v="Privado"/>
    <s v="PASCO"/>
    <s v="PASCO"/>
    <s v="PASCO"/>
    <s v="TINYAHUARCO"/>
    <n v="0"/>
    <x v="7"/>
    <n v="0"/>
    <x v="0"/>
    <n v="0"/>
    <x v="0"/>
    <x v="0"/>
    <n v="1047.896"/>
    <n v="1.0478959999999999"/>
    <m/>
    <n v="0.17454545454545453"/>
    <n v="0.13636363636363635"/>
    <n v="7.6479999999999997"/>
    <n v="0"/>
    <n v="67"/>
    <s v="BASE DE DATOS"/>
    <m/>
  </r>
  <r>
    <s v="20"/>
    <x v="1"/>
    <s v="BROCAL"/>
    <s v="31023893"/>
    <s v="31023893"/>
    <x v="4"/>
    <m/>
    <m/>
    <n v="1.4159999999999999"/>
    <n v="1.1040000000000001"/>
    <m/>
    <m/>
    <n v="768.11500000000001"/>
    <m/>
    <m/>
    <m/>
    <m/>
    <n v="1.1539999999999999"/>
    <x v="0"/>
    <s v="BROCAL31023893HI"/>
    <s v="Soc. Minera el Brocal S.A."/>
    <x v="153"/>
    <x v="153"/>
    <s v="C.H. Río Blanco"/>
    <x v="465"/>
    <x v="4"/>
    <x v="4"/>
    <x v="340"/>
    <x v="1"/>
    <s v="Instalado"/>
    <s v="Operativo"/>
    <s v="Autoproductor"/>
    <x v="2"/>
    <x v="0"/>
    <x v="0"/>
    <x v="0"/>
    <s v="Privado"/>
    <s v="PASCO"/>
    <s v="PASCO"/>
    <s v="PASCO"/>
    <s v="TINYAHUARCO"/>
    <n v="0"/>
    <x v="7"/>
    <n v="0"/>
    <x v="0"/>
    <n v="0"/>
    <x v="0"/>
    <x v="0"/>
    <n v="768.11500000000001"/>
    <n v="0.76811499999999999"/>
    <m/>
    <n v="0.12872727272727272"/>
    <n v="0.1"/>
    <n v="7.6479999999999997"/>
    <n v="0"/>
    <n v="67"/>
    <s v="BASE DE DATOS"/>
    <m/>
  </r>
  <r>
    <s v="20"/>
    <x v="1"/>
    <s v="BROCAL"/>
    <s v="31030000"/>
    <s v="31030000"/>
    <x v="4"/>
    <m/>
    <m/>
    <n v="0.8"/>
    <n v="0.8"/>
    <m/>
    <m/>
    <n v="501.88499999999999"/>
    <m/>
    <m/>
    <m/>
    <m/>
    <n v="0.77"/>
    <x v="0"/>
    <s v="BROCAL31030000HI"/>
    <s v="Soc. Minera el Brocal S.A."/>
    <x v="153"/>
    <x v="153"/>
    <s v="C.H. Yauli"/>
    <x v="467"/>
    <x v="4"/>
    <x v="4"/>
    <x v="340"/>
    <x v="1"/>
    <s v="Instalado"/>
    <s v="Operativo"/>
    <s v="Autoproductor"/>
    <x v="2"/>
    <x v="0"/>
    <x v="0"/>
    <x v="0"/>
    <s v="Privado"/>
    <s v="HUANCAVELICA"/>
    <s v="HUANCAVELICA"/>
    <s v="HUANCAVELICA"/>
    <s v="YAULI"/>
    <n v="0"/>
    <x v="7"/>
    <n v="0"/>
    <x v="0"/>
    <n v="0"/>
    <x v="0"/>
    <x v="0"/>
    <n v="501.88499999999999"/>
    <n v="0.50188500000000003"/>
    <m/>
    <n v="6.6666666666666666E-2"/>
    <n v="6.6666666666666666E-2"/>
    <n v="7.6479999999999997"/>
    <n v="0"/>
    <n v="67"/>
    <s v="BASE DE DATOS"/>
    <m/>
  </r>
  <r>
    <s v="20"/>
    <x v="1"/>
    <s v="BROCAL"/>
    <s v="31031000"/>
    <s v="31031000"/>
    <x v="4"/>
    <m/>
    <m/>
    <n v="0.2"/>
    <n v="0.2"/>
    <m/>
    <m/>
    <n v="72.444000000000003"/>
    <m/>
    <m/>
    <m/>
    <m/>
    <n v="0.16200000000000001"/>
    <x v="0"/>
    <s v="BROCAL31031000HI"/>
    <s v="Soc. Minera el Brocal S.A."/>
    <x v="153"/>
    <x v="153"/>
    <s v="C.H. Sacsamarca"/>
    <x v="466"/>
    <x v="4"/>
    <x v="4"/>
    <x v="340"/>
    <x v="1"/>
    <s v="Instalado"/>
    <s v="Operativo"/>
    <s v="Autoproductor"/>
    <x v="2"/>
    <x v="0"/>
    <x v="0"/>
    <x v="0"/>
    <s v="Privado"/>
    <s v="HUANCAVELICA"/>
    <s v="HUANCAVELICA"/>
    <s v="HUANCAVELICA"/>
    <s v="HUANCAVELICA"/>
    <n v="0"/>
    <x v="7"/>
    <n v="0"/>
    <x v="0"/>
    <n v="0"/>
    <x v="0"/>
    <x v="0"/>
    <n v="72.444000000000003"/>
    <n v="7.2444000000000008E-2"/>
    <m/>
    <n v="1.6666666666666666E-2"/>
    <n v="1.6666666666666666E-2"/>
    <n v="7.6479999999999997"/>
    <n v="0"/>
    <n v="67"/>
    <s v="BASE DE DATOS"/>
    <m/>
  </r>
  <r>
    <s v="20"/>
    <x v="0"/>
    <s v="BROCAL"/>
    <s v="31023194"/>
    <s v="31023194"/>
    <x v="4"/>
    <m/>
    <m/>
    <n v="1.92"/>
    <n v="1.5129999999999999"/>
    <m/>
    <m/>
    <n v="1125.501"/>
    <m/>
    <m/>
    <m/>
    <m/>
    <n v="1.542"/>
    <x v="0"/>
    <s v="BROCAL31023194HI"/>
    <s v="Soc. Minera el Brocal S.A."/>
    <x v="153"/>
    <x v="153"/>
    <s v="C.H. Jupayragra"/>
    <x v="464"/>
    <x v="4"/>
    <x v="4"/>
    <x v="340"/>
    <x v="1"/>
    <s v="Instalado"/>
    <s v="Operativo"/>
    <s v="Autoproductor"/>
    <x v="2"/>
    <x v="0"/>
    <x v="0"/>
    <x v="0"/>
    <s v="Privado"/>
    <s v="PASCO"/>
    <s v="PASCO"/>
    <s v="PASCO"/>
    <s v="TINYAHUARCO"/>
    <n v="0"/>
    <x v="7"/>
    <n v="0"/>
    <x v="0"/>
    <n v="0"/>
    <x v="0"/>
    <x v="0"/>
    <n v="1125.501"/>
    <n v="1.1255010000000001"/>
    <m/>
    <n v="0.17454545454545453"/>
    <n v="0.13636363636363635"/>
    <n v="7.6479999999999997"/>
    <n v="0"/>
    <n v="67"/>
    <s v="BASE DE DATOS"/>
    <m/>
  </r>
  <r>
    <s v="20"/>
    <x v="0"/>
    <s v="BROCAL"/>
    <s v="31023893"/>
    <s v="31023893"/>
    <x v="4"/>
    <m/>
    <m/>
    <n v="1.4159999999999999"/>
    <n v="1.107"/>
    <m/>
    <m/>
    <n v="823.83799999999997"/>
    <m/>
    <m/>
    <m/>
    <m/>
    <n v="1.1339999999999999"/>
    <x v="0"/>
    <s v="BROCAL31023893HI"/>
    <s v="Soc. Minera el Brocal S.A."/>
    <x v="153"/>
    <x v="153"/>
    <s v="C.H. Río Blanco"/>
    <x v="465"/>
    <x v="4"/>
    <x v="4"/>
    <x v="340"/>
    <x v="1"/>
    <s v="Instalado"/>
    <s v="Operativo"/>
    <s v="Autoproductor"/>
    <x v="2"/>
    <x v="0"/>
    <x v="0"/>
    <x v="0"/>
    <s v="Privado"/>
    <s v="PASCO"/>
    <s v="PASCO"/>
    <s v="PASCO"/>
    <s v="TINYAHUARCO"/>
    <n v="0"/>
    <x v="7"/>
    <n v="0"/>
    <x v="0"/>
    <n v="0"/>
    <x v="0"/>
    <x v="0"/>
    <n v="823.83799999999997"/>
    <n v="0.82383799999999996"/>
    <m/>
    <n v="0.12872727272727272"/>
    <n v="0.1"/>
    <n v="7.6479999999999997"/>
    <n v="0"/>
    <n v="67"/>
    <s v="BASE DE DATOS"/>
    <m/>
  </r>
  <r>
    <s v="20"/>
    <x v="0"/>
    <s v="BROCAL"/>
    <s v="31030000"/>
    <s v="31030000"/>
    <x v="4"/>
    <m/>
    <m/>
    <n v="0.8"/>
    <n v="0.8"/>
    <m/>
    <m/>
    <n v="510.2"/>
    <m/>
    <m/>
    <m/>
    <m/>
    <n v="0.76200000000000001"/>
    <x v="0"/>
    <s v="BROCAL31030000HI"/>
    <s v="Soc. Minera el Brocal S.A."/>
    <x v="153"/>
    <x v="153"/>
    <s v="C.H. Yauli"/>
    <x v="467"/>
    <x v="4"/>
    <x v="4"/>
    <x v="340"/>
    <x v="1"/>
    <s v="Instalado"/>
    <s v="Operativo"/>
    <s v="Autoproductor"/>
    <x v="2"/>
    <x v="0"/>
    <x v="0"/>
    <x v="0"/>
    <s v="Privado"/>
    <s v="HUANCAVELICA"/>
    <s v="HUANCAVELICA"/>
    <s v="HUANCAVELICA"/>
    <s v="YAULI"/>
    <n v="0"/>
    <x v="7"/>
    <n v="0"/>
    <x v="0"/>
    <n v="0"/>
    <x v="0"/>
    <x v="0"/>
    <n v="510.2"/>
    <n v="0.51019999999999999"/>
    <m/>
    <n v="6.6666666666666666E-2"/>
    <n v="6.6666666666666666E-2"/>
    <n v="7.6479999999999997"/>
    <n v="0"/>
    <n v="67"/>
    <s v="BASE DE DATOS"/>
    <m/>
  </r>
  <r>
    <s v="20"/>
    <x v="0"/>
    <s v="BROCAL"/>
    <s v="31031000"/>
    <s v="31031000"/>
    <x v="4"/>
    <m/>
    <m/>
    <n v="0.2"/>
    <n v="0.2"/>
    <m/>
    <m/>
    <n v="81.117000000000004"/>
    <m/>
    <m/>
    <m/>
    <m/>
    <n v="0.157"/>
    <x v="0"/>
    <s v="BROCAL31031000HI"/>
    <s v="Soc. Minera el Brocal S.A."/>
    <x v="153"/>
    <x v="153"/>
    <s v="C.H. Sacsamarca"/>
    <x v="466"/>
    <x v="4"/>
    <x v="4"/>
    <x v="340"/>
    <x v="1"/>
    <s v="Instalado"/>
    <s v="Operativo"/>
    <s v="Autoproductor"/>
    <x v="2"/>
    <x v="0"/>
    <x v="0"/>
    <x v="0"/>
    <s v="Privado"/>
    <s v="HUANCAVELICA"/>
    <s v="HUANCAVELICA"/>
    <s v="HUANCAVELICA"/>
    <s v="HUANCAVELICA"/>
    <n v="0"/>
    <x v="7"/>
    <n v="0"/>
    <x v="0"/>
    <n v="0"/>
    <x v="0"/>
    <x v="0"/>
    <n v="81.117000000000004"/>
    <n v="8.1117000000000009E-2"/>
    <m/>
    <n v="1.6666666666666666E-2"/>
    <n v="1.6666666666666666E-2"/>
    <n v="7.6479999999999997"/>
    <n v="0"/>
    <n v="67"/>
    <s v="BASE DE DATOS"/>
    <m/>
  </r>
  <r>
    <s v="20"/>
    <x v="5"/>
    <s v="NXAATA"/>
    <s v="31020793"/>
    <s v="31020793"/>
    <x v="4"/>
    <m/>
    <m/>
    <n v="1.2"/>
    <n v="1"/>
    <m/>
    <m/>
    <n v="0"/>
    <m/>
    <m/>
    <m/>
    <m/>
    <n v="0"/>
    <x v="0"/>
    <s v="NXAATA31020793HI"/>
    <s v="Nexa Resources Atacocha S.A.A."/>
    <x v="146"/>
    <x v="146"/>
    <s v="C.H. Marcapampa"/>
    <x v="444"/>
    <x v="4"/>
    <x v="4"/>
    <x v="340"/>
    <x v="1"/>
    <s v="Instalado"/>
    <s v="Operativo"/>
    <s v="Autoproductor"/>
    <x v="2"/>
    <x v="0"/>
    <x v="0"/>
    <x v="0"/>
    <s v="Privado"/>
    <s v="PASCO"/>
    <s v="PASCO"/>
    <s v="CERRO PASCO"/>
    <s v="YANACANCHA"/>
    <n v="0"/>
    <x v="7"/>
    <n v="0"/>
    <x v="0"/>
    <n v="0"/>
    <x v="0"/>
    <x v="0"/>
    <n v="0"/>
    <n v="0"/>
    <m/>
    <n v="9.9999999999999992E-2"/>
    <n v="8.3333333333333329E-2"/>
    <n v="7.6479999999999997"/>
    <n v="0"/>
    <n v="51"/>
    <s v="BASE DE DATOS"/>
    <m/>
  </r>
  <r>
    <s v="20"/>
    <x v="5"/>
    <s v="NXAATA"/>
    <s v="31020893"/>
    <s v="31020893"/>
    <x v="4"/>
    <m/>
    <m/>
    <n v="5.4"/>
    <n v="5.2"/>
    <m/>
    <m/>
    <n v="3268"/>
    <m/>
    <m/>
    <m/>
    <m/>
    <n v="4.7149999999999999"/>
    <x v="0"/>
    <s v="NXAATA31020893HI"/>
    <s v="Nexa Resources Atacocha S.A.A."/>
    <x v="146"/>
    <x v="146"/>
    <s v="C.H. Chaprin"/>
    <x v="443"/>
    <x v="4"/>
    <x v="4"/>
    <x v="340"/>
    <x v="1"/>
    <s v="Instalado"/>
    <s v="Operativo"/>
    <s v="Autoproductor"/>
    <x v="2"/>
    <x v="0"/>
    <x v="0"/>
    <x v="0"/>
    <s v="Privado"/>
    <s v="PASCO"/>
    <s v="PASCO"/>
    <s v="CERRO PASCO"/>
    <s v="HUARICA"/>
    <n v="0"/>
    <x v="7"/>
    <n v="0"/>
    <x v="0"/>
    <n v="0"/>
    <x v="0"/>
    <x v="0"/>
    <n v="3268"/>
    <n v="3.2679999999999998"/>
    <m/>
    <n v="0.45"/>
    <n v="0.43333333333333335"/>
    <n v="7.6479999999999997"/>
    <n v="0"/>
    <n v="51"/>
    <s v="BASE DE DATOS"/>
    <m/>
  </r>
  <r>
    <s v="20"/>
    <x v="5"/>
    <s v="NXAPOR"/>
    <s v="31020493"/>
    <s v="31020493"/>
    <x v="4"/>
    <m/>
    <m/>
    <n v="4.71"/>
    <n v="3.69"/>
    <m/>
    <m/>
    <n v="234"/>
    <m/>
    <m/>
    <m/>
    <m/>
    <n v="1"/>
    <x v="0"/>
    <s v="NXAPOR31020493HI"/>
    <s v="Nexa Resources el Porvenir S.A.A."/>
    <x v="115"/>
    <x v="115"/>
    <s v="C.H. Candelaria"/>
    <x v="478"/>
    <x v="4"/>
    <x v="4"/>
    <x v="340"/>
    <x v="1"/>
    <s v="Instalado"/>
    <s v="Operativo"/>
    <s v="Autoproductor"/>
    <x v="2"/>
    <x v="0"/>
    <x v="0"/>
    <x v="0"/>
    <s v="Privado"/>
    <s v="PASCO"/>
    <s v="PASCO"/>
    <s v="CERRO PASCO"/>
    <s v="YANACANCHA"/>
    <n v="0"/>
    <x v="7"/>
    <n v="0"/>
    <x v="0"/>
    <n v="0"/>
    <x v="0"/>
    <x v="0"/>
    <n v="234"/>
    <n v="0.23400000000000001"/>
    <m/>
    <n v="0.39250000000000002"/>
    <n v="0.3075"/>
    <n v="7.6479999999999997"/>
    <n v="0"/>
    <n v="53"/>
    <s v="BASE DE DATOS"/>
    <m/>
  </r>
  <r>
    <s v="20"/>
    <x v="4"/>
    <s v="NXAATA"/>
    <s v="31020793"/>
    <s v="31020793"/>
    <x v="4"/>
    <m/>
    <m/>
    <n v="1.2"/>
    <n v="1"/>
    <m/>
    <m/>
    <n v="0"/>
    <m/>
    <m/>
    <m/>
    <m/>
    <n v="0"/>
    <x v="0"/>
    <s v="NXAATA31020793HI"/>
    <s v="Nexa Resources Atacocha S.A.A."/>
    <x v="146"/>
    <x v="146"/>
    <s v="C.H. Marcapampa"/>
    <x v="444"/>
    <x v="4"/>
    <x v="4"/>
    <x v="340"/>
    <x v="1"/>
    <s v="Instalado"/>
    <s v="Operativo"/>
    <s v="Autoproductor"/>
    <x v="2"/>
    <x v="0"/>
    <x v="0"/>
    <x v="0"/>
    <s v="Privado"/>
    <s v="PASCO"/>
    <s v="PASCO"/>
    <s v="CERRO PASCO"/>
    <s v="YANACANCHA"/>
    <n v="0"/>
    <x v="7"/>
    <n v="0"/>
    <x v="0"/>
    <n v="0"/>
    <x v="0"/>
    <x v="0"/>
    <n v="0"/>
    <n v="0"/>
    <m/>
    <n v="9.9999999999999992E-2"/>
    <n v="8.3333333333333329E-2"/>
    <n v="7.6479999999999997"/>
    <n v="0"/>
    <n v="51"/>
    <s v="BASE DE DATOS"/>
    <m/>
  </r>
  <r>
    <s v="20"/>
    <x v="4"/>
    <s v="NXAATA"/>
    <s v="31020893"/>
    <s v="31020893"/>
    <x v="4"/>
    <m/>
    <m/>
    <n v="5.4"/>
    <n v="5.2"/>
    <m/>
    <m/>
    <n v="3883"/>
    <m/>
    <m/>
    <m/>
    <m/>
    <n v="4.7549999999999999"/>
    <x v="0"/>
    <s v="NXAATA31020893HI"/>
    <s v="Nexa Resources Atacocha S.A.A."/>
    <x v="146"/>
    <x v="146"/>
    <s v="C.H. Chaprin"/>
    <x v="443"/>
    <x v="4"/>
    <x v="4"/>
    <x v="340"/>
    <x v="1"/>
    <s v="Instalado"/>
    <s v="Operativo"/>
    <s v="Autoproductor"/>
    <x v="2"/>
    <x v="0"/>
    <x v="0"/>
    <x v="0"/>
    <s v="Privado"/>
    <s v="PASCO"/>
    <s v="PASCO"/>
    <s v="CERRO PASCO"/>
    <s v="HUARICA"/>
    <n v="0"/>
    <x v="7"/>
    <n v="0"/>
    <x v="0"/>
    <n v="0"/>
    <x v="0"/>
    <x v="0"/>
    <n v="3883"/>
    <n v="3.883"/>
    <m/>
    <n v="0.45"/>
    <n v="0.43333333333333335"/>
    <n v="7.6479999999999997"/>
    <n v="0"/>
    <n v="51"/>
    <s v="BASE DE DATOS"/>
    <m/>
  </r>
  <r>
    <s v="20"/>
    <x v="4"/>
    <s v="NXAPOR"/>
    <s v="31020493"/>
    <s v="31020493"/>
    <x v="4"/>
    <m/>
    <m/>
    <n v="4.71"/>
    <n v="3.69"/>
    <m/>
    <m/>
    <n v="520.59199999999998"/>
    <m/>
    <m/>
    <m/>
    <m/>
    <n v="1.397"/>
    <x v="0"/>
    <s v="NXAPOR31020493HI"/>
    <s v="Nexa Resources el Porvenir S.A.A."/>
    <x v="115"/>
    <x v="115"/>
    <s v="C.H. Candelaria"/>
    <x v="478"/>
    <x v="4"/>
    <x v="4"/>
    <x v="340"/>
    <x v="1"/>
    <s v="Instalado"/>
    <s v="Operativo"/>
    <s v="Autoproductor"/>
    <x v="2"/>
    <x v="0"/>
    <x v="0"/>
    <x v="0"/>
    <s v="Privado"/>
    <s v="PASCO"/>
    <s v="PASCO"/>
    <s v="CERRO PASCO"/>
    <s v="YANACANCHA"/>
    <n v="0"/>
    <x v="7"/>
    <n v="0"/>
    <x v="0"/>
    <n v="0"/>
    <x v="0"/>
    <x v="0"/>
    <n v="520.59199999999998"/>
    <n v="0.52059199999999994"/>
    <m/>
    <n v="0.39250000000000002"/>
    <n v="0.3075"/>
    <n v="7.6479999999999997"/>
    <n v="0"/>
    <n v="53"/>
    <s v="BASE DE DATOS"/>
    <m/>
  </r>
  <r>
    <s v="20"/>
    <x v="3"/>
    <s v="NXAATA"/>
    <s v="31020893"/>
    <s v="31020893"/>
    <x v="4"/>
    <m/>
    <m/>
    <n v="5.4"/>
    <n v="5.2"/>
    <m/>
    <m/>
    <n v="3754"/>
    <m/>
    <m/>
    <m/>
    <m/>
    <n v="4.8520000000000003"/>
    <x v="0"/>
    <s v="NXAATA31020893HI"/>
    <s v="Nexa Resources Atacocha S.A.A."/>
    <x v="146"/>
    <x v="146"/>
    <s v="C.H. Chaprin"/>
    <x v="443"/>
    <x v="4"/>
    <x v="4"/>
    <x v="340"/>
    <x v="1"/>
    <s v="Instalado"/>
    <s v="Operativo"/>
    <s v="Autoproductor"/>
    <x v="2"/>
    <x v="0"/>
    <x v="0"/>
    <x v="0"/>
    <s v="Privado"/>
    <s v="PASCO"/>
    <s v="PASCO"/>
    <s v="CERRO PASCO"/>
    <s v="HUARICA"/>
    <n v="0"/>
    <x v="7"/>
    <n v="0"/>
    <x v="0"/>
    <n v="0"/>
    <x v="0"/>
    <x v="0"/>
    <n v="3754"/>
    <n v="3.754"/>
    <m/>
    <n v="0.45"/>
    <n v="0.43333333333333335"/>
    <n v="7.6479999999999997"/>
    <n v="0"/>
    <n v="51"/>
    <s v="BASE DE DATOS"/>
    <m/>
  </r>
  <r>
    <s v="20"/>
    <x v="3"/>
    <s v="NXAATA"/>
    <s v="31020793"/>
    <s v="31020793"/>
    <x v="4"/>
    <m/>
    <m/>
    <n v="1.2"/>
    <n v="1"/>
    <m/>
    <m/>
    <n v="0"/>
    <m/>
    <m/>
    <m/>
    <m/>
    <n v="0"/>
    <x v="0"/>
    <s v="NXAATA31020793HI"/>
    <s v="Nexa Resources Atacocha S.A.A."/>
    <x v="146"/>
    <x v="146"/>
    <s v="C.H. Marcapampa"/>
    <x v="444"/>
    <x v="4"/>
    <x v="4"/>
    <x v="340"/>
    <x v="1"/>
    <s v="Instalado"/>
    <s v="Operativo"/>
    <s v="Autoproductor"/>
    <x v="2"/>
    <x v="0"/>
    <x v="0"/>
    <x v="0"/>
    <s v="Privado"/>
    <s v="PASCO"/>
    <s v="PASCO"/>
    <s v="CERRO PASCO"/>
    <s v="YANACANCHA"/>
    <n v="0"/>
    <x v="7"/>
    <n v="0"/>
    <x v="0"/>
    <n v="0"/>
    <x v="0"/>
    <x v="0"/>
    <n v="0"/>
    <n v="0"/>
    <m/>
    <n v="9.9999999999999992E-2"/>
    <n v="8.3333333333333329E-2"/>
    <n v="7.6479999999999997"/>
    <n v="0"/>
    <n v="51"/>
    <s v="BASE DE DATOS"/>
    <m/>
  </r>
  <r>
    <s v="20"/>
    <x v="3"/>
    <s v="NXAPOR"/>
    <s v="31020493"/>
    <s v="31020493"/>
    <x v="4"/>
    <m/>
    <m/>
    <n v="4.71"/>
    <n v="3.69"/>
    <m/>
    <m/>
    <n v="1416.566"/>
    <m/>
    <m/>
    <m/>
    <m/>
    <n v="3.21"/>
    <x v="0"/>
    <s v="NXAPOR31020493HI"/>
    <s v="Nexa Resources el Porvenir S.A.A."/>
    <x v="115"/>
    <x v="115"/>
    <s v="C.H. Candelaria"/>
    <x v="478"/>
    <x v="4"/>
    <x v="4"/>
    <x v="340"/>
    <x v="1"/>
    <s v="Instalado"/>
    <s v="Operativo"/>
    <s v="Autoproductor"/>
    <x v="2"/>
    <x v="0"/>
    <x v="0"/>
    <x v="0"/>
    <s v="Privado"/>
    <s v="PASCO"/>
    <s v="PASCO"/>
    <s v="CERRO PASCO"/>
    <s v="YANACANCHA"/>
    <n v="0"/>
    <x v="7"/>
    <n v="0"/>
    <x v="0"/>
    <n v="0"/>
    <x v="0"/>
    <x v="0"/>
    <n v="1416.566"/>
    <n v="1.416566"/>
    <m/>
    <n v="0.39250000000000002"/>
    <n v="0.3075"/>
    <n v="7.6479999999999997"/>
    <n v="0"/>
    <n v="53"/>
    <s v="BASE DE DATOS"/>
    <m/>
  </r>
  <r>
    <s v="20"/>
    <x v="2"/>
    <s v="NXAATA"/>
    <s v="31020793"/>
    <s v="31020793"/>
    <x v="4"/>
    <m/>
    <m/>
    <n v="1.2"/>
    <n v="1"/>
    <m/>
    <m/>
    <n v="0"/>
    <m/>
    <m/>
    <m/>
    <m/>
    <n v="0"/>
    <x v="0"/>
    <s v="NXAATA31020793HI"/>
    <s v="Nexa Resources Atacocha S.A.A."/>
    <x v="146"/>
    <x v="146"/>
    <s v="C.H. Marcapampa"/>
    <x v="444"/>
    <x v="4"/>
    <x v="4"/>
    <x v="340"/>
    <x v="1"/>
    <s v="Instalado"/>
    <s v="Operativo"/>
    <s v="Autoproductor"/>
    <x v="2"/>
    <x v="0"/>
    <x v="0"/>
    <x v="0"/>
    <s v="Privado"/>
    <s v="PASCO"/>
    <s v="PASCO"/>
    <s v="CERRO PASCO"/>
    <s v="YANACANCHA"/>
    <n v="0"/>
    <x v="7"/>
    <n v="0"/>
    <x v="0"/>
    <n v="0"/>
    <x v="0"/>
    <x v="0"/>
    <n v="0"/>
    <n v="0"/>
    <m/>
    <n v="9.9999999999999992E-2"/>
    <n v="8.3333333333333329E-2"/>
    <n v="7.6479999999999997"/>
    <n v="0"/>
    <n v="51"/>
    <s v="BASE DE DATOS"/>
    <m/>
  </r>
  <r>
    <s v="20"/>
    <x v="2"/>
    <s v="NXAATA"/>
    <s v="31020893"/>
    <s v="31020893"/>
    <x v="4"/>
    <m/>
    <m/>
    <n v="5.4"/>
    <n v="5.2"/>
    <m/>
    <m/>
    <n v="3894"/>
    <m/>
    <m/>
    <m/>
    <m/>
    <n v="4.9039999999999999"/>
    <x v="0"/>
    <s v="NXAATA31020893HI"/>
    <s v="Nexa Resources Atacocha S.A.A."/>
    <x v="146"/>
    <x v="146"/>
    <s v="C.H. Chaprin"/>
    <x v="443"/>
    <x v="4"/>
    <x v="4"/>
    <x v="340"/>
    <x v="1"/>
    <s v="Instalado"/>
    <s v="Operativo"/>
    <s v="Autoproductor"/>
    <x v="2"/>
    <x v="0"/>
    <x v="0"/>
    <x v="0"/>
    <s v="Privado"/>
    <s v="PASCO"/>
    <s v="PASCO"/>
    <s v="CERRO PASCO"/>
    <s v="HUARICA"/>
    <n v="0"/>
    <x v="7"/>
    <n v="0"/>
    <x v="0"/>
    <n v="0"/>
    <x v="0"/>
    <x v="0"/>
    <n v="3894"/>
    <n v="3.8940000000000001"/>
    <m/>
    <n v="0.45"/>
    <n v="0.43333333333333335"/>
    <n v="7.6479999999999997"/>
    <n v="0"/>
    <n v="51"/>
    <s v="BASE DE DATOS"/>
    <m/>
  </r>
  <r>
    <s v="20"/>
    <x v="2"/>
    <s v="NXAPOR"/>
    <s v="31020493"/>
    <s v="31020493"/>
    <x v="4"/>
    <m/>
    <m/>
    <n v="4.71"/>
    <n v="3.69"/>
    <m/>
    <m/>
    <n v="1823.806"/>
    <m/>
    <m/>
    <m/>
    <m/>
    <n v="3.21"/>
    <x v="0"/>
    <s v="NXAPOR31020493HI"/>
    <s v="Nexa Resources el Porvenir S.A.A."/>
    <x v="115"/>
    <x v="115"/>
    <s v="C.H. Candelaria"/>
    <x v="478"/>
    <x v="4"/>
    <x v="4"/>
    <x v="340"/>
    <x v="1"/>
    <s v="Instalado"/>
    <s v="Operativo"/>
    <s v="Autoproductor"/>
    <x v="2"/>
    <x v="0"/>
    <x v="0"/>
    <x v="0"/>
    <s v="Privado"/>
    <s v="PASCO"/>
    <s v="PASCO"/>
    <s v="CERRO PASCO"/>
    <s v="YANACANCHA"/>
    <n v="0"/>
    <x v="7"/>
    <n v="0"/>
    <x v="0"/>
    <n v="0"/>
    <x v="0"/>
    <x v="0"/>
    <n v="1823.806"/>
    <n v="1.823806"/>
    <m/>
    <n v="0.39250000000000002"/>
    <n v="0.3075"/>
    <n v="7.6479999999999997"/>
    <n v="0"/>
    <n v="53"/>
    <s v="BASE DE DATOS"/>
    <m/>
  </r>
  <r>
    <s v="20"/>
    <x v="1"/>
    <s v="NXAATA"/>
    <s v="31020893"/>
    <s v="31020893"/>
    <x v="4"/>
    <m/>
    <m/>
    <n v="5.4"/>
    <n v="5.2"/>
    <m/>
    <m/>
    <n v="3631"/>
    <m/>
    <m/>
    <m/>
    <m/>
    <n v="4.6950000000000003"/>
    <x v="0"/>
    <s v="NXAATA31020893HI"/>
    <s v="Nexa Resources Atacocha S.A.A."/>
    <x v="146"/>
    <x v="146"/>
    <s v="C.H. Chaprin"/>
    <x v="443"/>
    <x v="4"/>
    <x v="4"/>
    <x v="340"/>
    <x v="1"/>
    <s v="Instalado"/>
    <s v="Operativo"/>
    <s v="Autoproductor"/>
    <x v="2"/>
    <x v="0"/>
    <x v="0"/>
    <x v="0"/>
    <s v="Privado"/>
    <s v="PASCO"/>
    <s v="PASCO"/>
    <s v="CERRO PASCO"/>
    <s v="HUARICA"/>
    <n v="0"/>
    <x v="7"/>
    <n v="0"/>
    <x v="0"/>
    <n v="0"/>
    <x v="0"/>
    <x v="0"/>
    <n v="3631"/>
    <n v="3.6309999999999998"/>
    <m/>
    <n v="0.45"/>
    <n v="0.43333333333333335"/>
    <n v="7.6479999999999997"/>
    <n v="0"/>
    <n v="51"/>
    <s v="BASE DE DATOS"/>
    <m/>
  </r>
  <r>
    <s v="20"/>
    <x v="1"/>
    <s v="NXAATA"/>
    <s v="31020793"/>
    <s v="31020793"/>
    <x v="4"/>
    <m/>
    <m/>
    <n v="1.2"/>
    <n v="1"/>
    <m/>
    <m/>
    <n v="0"/>
    <m/>
    <m/>
    <m/>
    <m/>
    <n v="0"/>
    <x v="0"/>
    <s v="NXAATA31020793HI"/>
    <s v="Nexa Resources Atacocha S.A.A."/>
    <x v="146"/>
    <x v="146"/>
    <s v="C.H. Marcapampa"/>
    <x v="444"/>
    <x v="4"/>
    <x v="4"/>
    <x v="340"/>
    <x v="1"/>
    <s v="Instalado"/>
    <s v="Operativo"/>
    <s v="Autoproductor"/>
    <x v="2"/>
    <x v="0"/>
    <x v="0"/>
    <x v="0"/>
    <s v="Privado"/>
    <s v="PASCO"/>
    <s v="PASCO"/>
    <s v="CERRO PASCO"/>
    <s v="YANACANCHA"/>
    <n v="0"/>
    <x v="7"/>
    <n v="0"/>
    <x v="0"/>
    <n v="0"/>
    <x v="0"/>
    <x v="0"/>
    <n v="0"/>
    <n v="0"/>
    <m/>
    <n v="9.9999999999999992E-2"/>
    <n v="8.3333333333333329E-2"/>
    <n v="7.6479999999999997"/>
    <n v="0"/>
    <n v="51"/>
    <s v="BASE DE DATOS"/>
    <m/>
  </r>
  <r>
    <s v="20"/>
    <x v="1"/>
    <s v="NXAPOR"/>
    <s v="31020493"/>
    <s v="31020493"/>
    <x v="4"/>
    <m/>
    <m/>
    <n v="4.71"/>
    <n v="3.69"/>
    <m/>
    <m/>
    <n v="1977.212"/>
    <m/>
    <m/>
    <m/>
    <m/>
    <n v="3.21"/>
    <x v="0"/>
    <s v="NXAPOR31020493HI"/>
    <s v="Nexa Resources el Porvenir S.A.A."/>
    <x v="115"/>
    <x v="115"/>
    <s v="C.H. Candelaria"/>
    <x v="478"/>
    <x v="4"/>
    <x v="4"/>
    <x v="340"/>
    <x v="1"/>
    <s v="Instalado"/>
    <s v="Operativo"/>
    <s v="Autoproductor"/>
    <x v="2"/>
    <x v="0"/>
    <x v="0"/>
    <x v="0"/>
    <s v="Privado"/>
    <s v="PASCO"/>
    <s v="PASCO"/>
    <s v="CERRO PASCO"/>
    <s v="YANACANCHA"/>
    <n v="0"/>
    <x v="7"/>
    <n v="0"/>
    <x v="0"/>
    <n v="0"/>
    <x v="0"/>
    <x v="0"/>
    <n v="1977.212"/>
    <n v="1.977212"/>
    <m/>
    <n v="0.39250000000000002"/>
    <n v="0.3075"/>
    <n v="7.6479999999999997"/>
    <n v="0"/>
    <n v="53"/>
    <s v="BASE DE DATOS"/>
    <m/>
  </r>
  <r>
    <s v="20"/>
    <x v="10"/>
    <s v="COHORI"/>
    <s v="18182809"/>
    <s v="18182809"/>
    <x v="4"/>
    <m/>
    <m/>
    <n v="12.6"/>
    <n v="11.98"/>
    <m/>
    <m/>
    <n v="5057.5200000000004"/>
    <m/>
    <m/>
    <m/>
    <m/>
    <n v="10.82"/>
    <x v="0"/>
    <s v="COHORI18182809HI"/>
    <s v="Consorcio Minero Horizonte S.A"/>
    <x v="97"/>
    <x v="97"/>
    <s v="C.H. Pías 1"/>
    <x v="495"/>
    <x v="4"/>
    <x v="4"/>
    <x v="340"/>
    <x v="1"/>
    <s v="Instalado"/>
    <s v="Operativo"/>
    <s v="Autoproductor"/>
    <x v="2"/>
    <x v="1"/>
    <x v="0"/>
    <x v="0"/>
    <s v="Privado"/>
    <s v="LA LIBERTAD"/>
    <s v="LA LIBERTAD"/>
    <s v="PATAZ"/>
    <s v="PÍAS"/>
    <n v="0"/>
    <x v="7"/>
    <n v="0"/>
    <x v="1"/>
    <s v="-"/>
    <x v="0"/>
    <x v="0"/>
    <n v="5057.5200000000004"/>
    <n v="5.0575200000000002"/>
    <m/>
    <n v="1.05"/>
    <n v="0.99833333333333341"/>
    <n v="7.6479999999999997"/>
    <n v="0"/>
    <n v="32"/>
    <s v="BASE DE DATOS"/>
    <m/>
  </r>
  <r>
    <s v="20"/>
    <x v="9"/>
    <s v="COHORI"/>
    <s v="18182809"/>
    <s v="18182809"/>
    <x v="4"/>
    <m/>
    <m/>
    <n v="12.6"/>
    <n v="11.98"/>
    <m/>
    <m/>
    <n v="4063"/>
    <m/>
    <m/>
    <m/>
    <m/>
    <n v="7.9749999999999996"/>
    <x v="0"/>
    <s v="COHORI18182809HI"/>
    <s v="Consorcio Minero Horizonte S.A"/>
    <x v="97"/>
    <x v="97"/>
    <s v="C.H. Pías 1"/>
    <x v="495"/>
    <x v="4"/>
    <x v="4"/>
    <x v="340"/>
    <x v="1"/>
    <s v="Instalado"/>
    <s v="Operativo"/>
    <s v="Autoproductor"/>
    <x v="2"/>
    <x v="1"/>
    <x v="0"/>
    <x v="0"/>
    <s v="Privado"/>
    <s v="LA LIBERTAD"/>
    <s v="LA LIBERTAD"/>
    <s v="PATAZ"/>
    <s v="PÍAS"/>
    <n v="0"/>
    <x v="7"/>
    <n v="0"/>
    <x v="1"/>
    <s v="-"/>
    <x v="0"/>
    <x v="0"/>
    <n v="4063"/>
    <n v="4.0629999999999997"/>
    <m/>
    <n v="1.05"/>
    <n v="0.99833333333333341"/>
    <n v="7.6479999999999997"/>
    <n v="0"/>
    <n v="32"/>
    <s v="BASE DE DATOS"/>
    <m/>
  </r>
  <r>
    <m/>
    <x v="12"/>
    <m/>
    <m/>
    <m/>
    <x v="5"/>
    <m/>
    <m/>
    <m/>
    <m/>
    <m/>
    <m/>
    <m/>
    <m/>
    <m/>
    <m/>
    <m/>
    <m/>
    <x v="0"/>
    <m/>
    <m/>
    <x v="40"/>
    <x v="40"/>
    <m/>
    <x v="131"/>
    <x v="5"/>
    <x v="5"/>
    <x v="237"/>
    <x v="2"/>
    <m/>
    <m/>
    <m/>
    <x v="1"/>
    <x v="2"/>
    <x v="2"/>
    <x v="1"/>
    <m/>
    <m/>
    <m/>
    <m/>
    <m/>
    <m/>
    <x v="8"/>
    <m/>
    <x v="2"/>
    <m/>
    <x v="1"/>
    <x v="1"/>
    <m/>
    <m/>
    <m/>
    <m/>
    <m/>
    <m/>
    <m/>
    <m/>
    <m/>
    <m/>
  </r>
  <r>
    <s v="20"/>
    <x v="13"/>
    <s v="NO INFORMANTE"/>
    <m/>
    <m/>
    <x v="4"/>
    <m/>
    <m/>
    <n v="0.2"/>
    <n v="0.2"/>
    <m/>
    <m/>
    <n v="700.8"/>
    <m/>
    <m/>
    <m/>
    <m/>
    <m/>
    <x v="0"/>
    <m/>
    <m/>
    <x v="40"/>
    <x v="158"/>
    <m/>
    <x v="501"/>
    <x v="5"/>
    <x v="4"/>
    <x v="237"/>
    <x v="1"/>
    <s v="Instalado"/>
    <s v="Operativo"/>
    <m/>
    <x v="0"/>
    <x v="0"/>
    <x v="0"/>
    <x v="2"/>
    <s v="Estatal"/>
    <s v="AMAZONAS"/>
    <s v="AMAZONAS"/>
    <s v="BONGARÁ"/>
    <s v="JAZAN"/>
    <m/>
    <x v="7"/>
    <m/>
    <x v="2"/>
    <m/>
    <x v="1"/>
    <x v="1"/>
    <n v="700.8"/>
    <n v="0.70079999999999998"/>
    <m/>
    <n v="0.2"/>
    <n v="0.2"/>
    <e v="#N/A"/>
    <m/>
    <n v="83"/>
    <s v="ESTIMACIONES"/>
    <m/>
  </r>
  <r>
    <s v="20"/>
    <x v="13"/>
    <s v="NO INFORMANTE"/>
    <m/>
    <m/>
    <x v="4"/>
    <m/>
    <m/>
    <n v="0.28000000000000003"/>
    <n v="0"/>
    <m/>
    <m/>
    <n v="0"/>
    <m/>
    <m/>
    <m/>
    <m/>
    <m/>
    <x v="0"/>
    <m/>
    <m/>
    <x v="40"/>
    <x v="158"/>
    <m/>
    <x v="502"/>
    <x v="5"/>
    <x v="4"/>
    <x v="237"/>
    <x v="1"/>
    <s v="Instalado"/>
    <s v="Inoperativo"/>
    <m/>
    <x v="0"/>
    <x v="0"/>
    <x v="0"/>
    <x v="2"/>
    <s v="Estatal"/>
    <s v="ANCASH"/>
    <s v="ANCASH"/>
    <s v="OCROS"/>
    <s v="OCROS"/>
    <m/>
    <x v="7"/>
    <m/>
    <x v="2"/>
    <m/>
    <x v="1"/>
    <x v="1"/>
    <n v="0"/>
    <n v="0"/>
    <m/>
    <n v="0.28000000000000003"/>
    <n v="0"/>
    <e v="#N/A"/>
    <m/>
    <n v="83"/>
    <s v="ESTIMACIONES"/>
    <m/>
  </r>
  <r>
    <s v="20"/>
    <x v="13"/>
    <s v="NO INFORMANTE"/>
    <m/>
    <m/>
    <x v="0"/>
    <m/>
    <m/>
    <n v="0.05"/>
    <n v="0"/>
    <m/>
    <m/>
    <n v="0"/>
    <m/>
    <m/>
    <m/>
    <m/>
    <m/>
    <x v="0"/>
    <m/>
    <m/>
    <x v="40"/>
    <x v="158"/>
    <m/>
    <x v="503"/>
    <x v="5"/>
    <x v="0"/>
    <x v="237"/>
    <x v="0"/>
    <s v="Instalado"/>
    <s v="Inoperativo"/>
    <m/>
    <x v="0"/>
    <x v="0"/>
    <x v="0"/>
    <x v="2"/>
    <s v="Estatal"/>
    <s v="ANCASH"/>
    <s v="ANCASH"/>
    <s v="BOLOGNESI"/>
    <s v="CAJACAY"/>
    <m/>
    <x v="0"/>
    <m/>
    <x v="2"/>
    <m/>
    <x v="1"/>
    <x v="1"/>
    <n v="0"/>
    <n v="0"/>
    <m/>
    <n v="0.05"/>
    <n v="0"/>
    <e v="#N/A"/>
    <m/>
    <n v="83"/>
    <s v="ESTIMACIONES"/>
    <m/>
  </r>
  <r>
    <s v="20"/>
    <x v="13"/>
    <s v="NO INFORMANTE"/>
    <m/>
    <m/>
    <x v="0"/>
    <m/>
    <m/>
    <n v="0.1"/>
    <n v="0"/>
    <m/>
    <m/>
    <n v="0"/>
    <m/>
    <m/>
    <m/>
    <m/>
    <m/>
    <x v="0"/>
    <m/>
    <m/>
    <x v="40"/>
    <x v="158"/>
    <m/>
    <x v="504"/>
    <x v="5"/>
    <x v="0"/>
    <x v="237"/>
    <x v="0"/>
    <s v="Instalado"/>
    <s v="Inoperativo"/>
    <m/>
    <x v="0"/>
    <x v="0"/>
    <x v="0"/>
    <x v="2"/>
    <s v="Estatal"/>
    <s v="ANCASH"/>
    <s v="ANCASH"/>
    <s v="ANTONIO RAYMONDI"/>
    <s v="LLAMELLIN"/>
    <m/>
    <x v="0"/>
    <m/>
    <x v="2"/>
    <m/>
    <x v="1"/>
    <x v="1"/>
    <n v="0"/>
    <n v="0"/>
    <m/>
    <n v="0.1"/>
    <n v="0"/>
    <e v="#N/A"/>
    <m/>
    <n v="83"/>
    <s v="ESTIMACIONES"/>
    <m/>
  </r>
  <r>
    <s v="20"/>
    <x v="13"/>
    <s v="NO INFORMANTE"/>
    <m/>
    <m/>
    <x v="4"/>
    <m/>
    <m/>
    <n v="2.5000000000000001E-2"/>
    <n v="2.5000000000000001E-2"/>
    <m/>
    <m/>
    <n v="87.6"/>
    <m/>
    <m/>
    <m/>
    <m/>
    <m/>
    <x v="0"/>
    <m/>
    <m/>
    <x v="40"/>
    <x v="158"/>
    <m/>
    <x v="505"/>
    <x v="5"/>
    <x v="4"/>
    <x v="237"/>
    <x v="1"/>
    <s v="Instalado"/>
    <s v="Operativo"/>
    <m/>
    <x v="0"/>
    <x v="0"/>
    <x v="0"/>
    <x v="2"/>
    <s v="Estatal"/>
    <s v="CAJAMARCA"/>
    <s v="CAJAMARCA"/>
    <s v="CELENDÍN"/>
    <s v="MIGUEL IGLESIAS"/>
    <m/>
    <x v="7"/>
    <m/>
    <x v="2"/>
    <m/>
    <x v="1"/>
    <x v="1"/>
    <n v="87.6"/>
    <n v="8.7599999999999997E-2"/>
    <m/>
    <n v="2.5000000000000001E-2"/>
    <n v="2.5000000000000001E-2"/>
    <e v="#N/A"/>
    <m/>
    <n v="83"/>
    <s v="ESTIMACIONES"/>
    <m/>
  </r>
  <r>
    <s v="20"/>
    <x v="13"/>
    <s v="NO INFORMANTE"/>
    <m/>
    <m/>
    <x v="4"/>
    <m/>
    <m/>
    <n v="0.06"/>
    <n v="0.06"/>
    <m/>
    <m/>
    <n v="210.24"/>
    <m/>
    <m/>
    <m/>
    <m/>
    <m/>
    <x v="0"/>
    <m/>
    <m/>
    <x v="40"/>
    <x v="158"/>
    <m/>
    <x v="506"/>
    <x v="5"/>
    <x v="4"/>
    <x v="237"/>
    <x v="1"/>
    <s v="Instalado"/>
    <s v="Operativo"/>
    <m/>
    <x v="0"/>
    <x v="0"/>
    <x v="0"/>
    <x v="2"/>
    <s v="Estatal"/>
    <s v="CAJAMARCA"/>
    <s v="CAJAMARCA"/>
    <s v="CHOTA"/>
    <s v="PACCHA"/>
    <m/>
    <x v="7"/>
    <m/>
    <x v="2"/>
    <m/>
    <x v="1"/>
    <x v="1"/>
    <n v="210.24"/>
    <n v="0.21024000000000001"/>
    <m/>
    <n v="0.06"/>
    <n v="0.06"/>
    <e v="#N/A"/>
    <m/>
    <n v="83"/>
    <s v="ESTIMACIONES"/>
    <m/>
  </r>
  <r>
    <s v="20"/>
    <x v="13"/>
    <s v="NO INFORMANTE"/>
    <m/>
    <m/>
    <x v="4"/>
    <m/>
    <m/>
    <n v="6.0000000000000001E-3"/>
    <n v="6.0000000000000001E-3"/>
    <m/>
    <m/>
    <n v="21.024000000000001"/>
    <m/>
    <m/>
    <m/>
    <m/>
    <m/>
    <x v="0"/>
    <m/>
    <m/>
    <x v="40"/>
    <x v="158"/>
    <m/>
    <x v="507"/>
    <x v="5"/>
    <x v="4"/>
    <x v="237"/>
    <x v="1"/>
    <s v="Instalado"/>
    <s v="Operativo"/>
    <m/>
    <x v="0"/>
    <x v="0"/>
    <x v="0"/>
    <x v="2"/>
    <s v="Estatal"/>
    <s v="CAJAMARCA"/>
    <s v="CAJAMARCA"/>
    <s v="JAEN"/>
    <s v="COLASAY"/>
    <m/>
    <x v="7"/>
    <m/>
    <x v="2"/>
    <m/>
    <x v="1"/>
    <x v="1"/>
    <n v="21.024000000000001"/>
    <n v="2.1024000000000001E-2"/>
    <m/>
    <n v="6.0000000000000001E-3"/>
    <n v="6.0000000000000001E-3"/>
    <e v="#N/A"/>
    <m/>
    <n v="83"/>
    <s v="ESTIMACIONES"/>
    <m/>
  </r>
  <r>
    <s v="20"/>
    <x v="13"/>
    <s v="NO INFORMANTE"/>
    <m/>
    <m/>
    <x v="4"/>
    <m/>
    <m/>
    <n v="0.05"/>
    <n v="0.05"/>
    <m/>
    <m/>
    <n v="175.2"/>
    <m/>
    <m/>
    <m/>
    <m/>
    <m/>
    <x v="0"/>
    <m/>
    <m/>
    <x v="40"/>
    <x v="158"/>
    <m/>
    <x v="508"/>
    <x v="5"/>
    <x v="4"/>
    <x v="237"/>
    <x v="1"/>
    <s v="Instalado"/>
    <s v="Operativo"/>
    <m/>
    <x v="0"/>
    <x v="0"/>
    <x v="0"/>
    <x v="2"/>
    <s v="Estatal"/>
    <s v="CAJAMARCA"/>
    <s v="CAJAMARCA"/>
    <s v="SAN IGNACIO"/>
    <s v="TABACONAS"/>
    <m/>
    <x v="7"/>
    <m/>
    <x v="2"/>
    <m/>
    <x v="1"/>
    <x v="1"/>
    <n v="175.2"/>
    <n v="0.17519999999999999"/>
    <m/>
    <n v="0.05"/>
    <n v="0.05"/>
    <e v="#N/A"/>
    <m/>
    <n v="83"/>
    <s v="ESTIMACIONES"/>
    <m/>
  </r>
  <r>
    <s v="20"/>
    <x v="13"/>
    <s v="NO INFORMANTE"/>
    <m/>
    <m/>
    <x v="0"/>
    <m/>
    <m/>
    <n v="0.14399999999999999"/>
    <n v="0.14399999999999999"/>
    <m/>
    <m/>
    <n v="252.28799999999998"/>
    <m/>
    <m/>
    <m/>
    <m/>
    <m/>
    <x v="0"/>
    <m/>
    <m/>
    <x v="40"/>
    <x v="158"/>
    <m/>
    <x v="509"/>
    <x v="5"/>
    <x v="0"/>
    <x v="237"/>
    <x v="0"/>
    <s v="Instalado"/>
    <s v="Operativo"/>
    <m/>
    <x v="0"/>
    <x v="0"/>
    <x v="0"/>
    <x v="2"/>
    <s v="Estatal"/>
    <s v="CAJAMARCA"/>
    <s v="CAJAMARCA"/>
    <s v="SAN MARCOS"/>
    <s v="EDUARDO VILLANUEVA"/>
    <m/>
    <x v="0"/>
    <m/>
    <x v="2"/>
    <m/>
    <x v="1"/>
    <x v="1"/>
    <n v="252.28799999999998"/>
    <n v="0.25228799999999996"/>
    <m/>
    <n v="0.14399999999999999"/>
    <n v="0.14399999999999999"/>
    <e v="#N/A"/>
    <m/>
    <n v="83"/>
    <s v="ESTIMACIONES"/>
    <m/>
  </r>
  <r>
    <s v="20"/>
    <x v="13"/>
    <s v="NO INFORMANTE"/>
    <m/>
    <m/>
    <x v="4"/>
    <m/>
    <m/>
    <n v="0.06"/>
    <n v="0.06"/>
    <m/>
    <m/>
    <n v="210.24"/>
    <m/>
    <m/>
    <m/>
    <m/>
    <m/>
    <x v="0"/>
    <m/>
    <m/>
    <x v="40"/>
    <x v="158"/>
    <m/>
    <x v="510"/>
    <x v="5"/>
    <x v="4"/>
    <x v="237"/>
    <x v="1"/>
    <s v="Instalado"/>
    <s v="Operativo"/>
    <m/>
    <x v="0"/>
    <x v="0"/>
    <x v="0"/>
    <x v="2"/>
    <s v="Estatal"/>
    <s v="HUANUCO"/>
    <s v="HUANUCO"/>
    <s v="AMBO"/>
    <s v="SAN RAFAEL"/>
    <m/>
    <x v="7"/>
    <m/>
    <x v="2"/>
    <m/>
    <x v="1"/>
    <x v="1"/>
    <n v="210.24"/>
    <n v="0.21024000000000001"/>
    <m/>
    <n v="0.06"/>
    <n v="0.06"/>
    <e v="#N/A"/>
    <m/>
    <n v="83"/>
    <s v="ESTIMACIONES"/>
    <m/>
  </r>
  <r>
    <s v="20"/>
    <x v="13"/>
    <s v="NO INFORMANTE"/>
    <m/>
    <m/>
    <x v="0"/>
    <m/>
    <m/>
    <n v="6.0999999999999999E-2"/>
    <n v="6.0999999999999999E-2"/>
    <m/>
    <m/>
    <n v="106.872"/>
    <m/>
    <m/>
    <m/>
    <m/>
    <m/>
    <x v="0"/>
    <m/>
    <m/>
    <x v="40"/>
    <x v="158"/>
    <m/>
    <x v="511"/>
    <x v="5"/>
    <x v="0"/>
    <x v="237"/>
    <x v="0"/>
    <s v="Instalado"/>
    <s v="Operativo"/>
    <m/>
    <x v="0"/>
    <x v="0"/>
    <x v="0"/>
    <x v="2"/>
    <s v="Estatal"/>
    <s v="ICA"/>
    <s v="ICA"/>
    <s v="PISCO"/>
    <s v="HUANCANO"/>
    <m/>
    <x v="0"/>
    <m/>
    <x v="2"/>
    <m/>
    <x v="1"/>
    <x v="1"/>
    <n v="106.872"/>
    <n v="0.10687199999999999"/>
    <m/>
    <n v="6.0999999999999999E-2"/>
    <n v="6.0999999999999999E-2"/>
    <e v="#N/A"/>
    <m/>
    <n v="83"/>
    <s v="ESTIMACIONES"/>
    <m/>
  </r>
  <r>
    <s v="20"/>
    <x v="13"/>
    <s v="NO INFORMANTE"/>
    <m/>
    <m/>
    <x v="0"/>
    <m/>
    <m/>
    <n v="0.06"/>
    <n v="0.06"/>
    <m/>
    <m/>
    <n v="105.12"/>
    <m/>
    <m/>
    <m/>
    <m/>
    <m/>
    <x v="0"/>
    <m/>
    <m/>
    <x v="40"/>
    <x v="158"/>
    <m/>
    <x v="512"/>
    <x v="5"/>
    <x v="0"/>
    <x v="237"/>
    <x v="0"/>
    <s v="Instalado"/>
    <s v="Operativo"/>
    <m/>
    <x v="0"/>
    <x v="0"/>
    <x v="0"/>
    <x v="2"/>
    <s v="Estatal"/>
    <s v="LORETO"/>
    <s v="LORETO"/>
    <s v="ALTO AMAZONAS"/>
    <s v="YURIMAGUAS"/>
    <m/>
    <x v="0"/>
    <m/>
    <x v="2"/>
    <m/>
    <x v="1"/>
    <x v="1"/>
    <n v="105.12"/>
    <n v="0.10512000000000001"/>
    <m/>
    <n v="0.06"/>
    <n v="0.06"/>
    <e v="#N/A"/>
    <m/>
    <n v="83"/>
    <s v="ESTIMACIONES"/>
    <m/>
  </r>
  <r>
    <s v="20"/>
    <x v="13"/>
    <s v="NO INFORMANTE"/>
    <m/>
    <m/>
    <x v="0"/>
    <m/>
    <m/>
    <n v="0.06"/>
    <n v="0.06"/>
    <m/>
    <m/>
    <n v="105.12"/>
    <m/>
    <m/>
    <m/>
    <m/>
    <m/>
    <x v="0"/>
    <m/>
    <m/>
    <x v="40"/>
    <x v="158"/>
    <m/>
    <x v="513"/>
    <x v="5"/>
    <x v="0"/>
    <x v="237"/>
    <x v="0"/>
    <s v="Instalado"/>
    <s v="Operativo"/>
    <m/>
    <x v="0"/>
    <x v="0"/>
    <x v="0"/>
    <x v="2"/>
    <s v="Estatal"/>
    <s v="LORETO"/>
    <s v="LORETO"/>
    <s v="ALTO AMAZONAS"/>
    <s v="YURIMAGUAS"/>
    <m/>
    <x v="0"/>
    <m/>
    <x v="2"/>
    <m/>
    <x v="1"/>
    <x v="1"/>
    <n v="105.12"/>
    <n v="0.10512000000000001"/>
    <m/>
    <n v="0.06"/>
    <n v="0.06"/>
    <e v="#N/A"/>
    <m/>
    <n v="83"/>
    <s v="ESTIMACIONES"/>
    <m/>
  </r>
  <r>
    <s v="20"/>
    <x v="13"/>
    <s v="NO INFORMANTE"/>
    <m/>
    <m/>
    <x v="0"/>
    <m/>
    <m/>
    <n v="0.04"/>
    <n v="0.04"/>
    <m/>
    <m/>
    <n v="70.08"/>
    <m/>
    <m/>
    <m/>
    <m/>
    <m/>
    <x v="0"/>
    <m/>
    <m/>
    <x v="40"/>
    <x v="158"/>
    <m/>
    <x v="514"/>
    <x v="5"/>
    <x v="0"/>
    <x v="237"/>
    <x v="0"/>
    <s v="Instalado"/>
    <s v="Operativo"/>
    <m/>
    <x v="0"/>
    <x v="0"/>
    <x v="0"/>
    <x v="2"/>
    <s v="Estatal"/>
    <s v="MADRE DE DIOS"/>
    <s v="MADRE DE DIOS"/>
    <s v="TAHUAMANÚ"/>
    <s v="TAHUAMANÚ"/>
    <m/>
    <x v="0"/>
    <m/>
    <x v="2"/>
    <m/>
    <x v="1"/>
    <x v="1"/>
    <n v="70.08"/>
    <n v="7.0080000000000003E-2"/>
    <m/>
    <n v="0.04"/>
    <n v="0.04"/>
    <e v="#N/A"/>
    <m/>
    <n v="83"/>
    <s v="ESTIMACIONES"/>
    <m/>
  </r>
  <r>
    <s v="20"/>
    <x v="13"/>
    <s v="NO INFORMANTE"/>
    <m/>
    <m/>
    <x v="0"/>
    <m/>
    <m/>
    <n v="0.27500000000000002"/>
    <n v="0.27500000000000002"/>
    <m/>
    <m/>
    <n v="481.8"/>
    <m/>
    <m/>
    <m/>
    <m/>
    <m/>
    <x v="0"/>
    <m/>
    <m/>
    <x v="40"/>
    <x v="158"/>
    <m/>
    <x v="515"/>
    <x v="5"/>
    <x v="0"/>
    <x v="237"/>
    <x v="0"/>
    <s v="Instalado"/>
    <s v="Operativo"/>
    <m/>
    <x v="0"/>
    <x v="0"/>
    <x v="0"/>
    <x v="2"/>
    <s v="Estatal"/>
    <s v="MADRE DE DIOS"/>
    <s v="MADRE DE DIOS"/>
    <s v="TAMBOPATA"/>
    <s v="INABARI"/>
    <m/>
    <x v="0"/>
    <m/>
    <x v="2"/>
    <m/>
    <x v="1"/>
    <x v="1"/>
    <n v="481.8"/>
    <n v="0.48180000000000001"/>
    <m/>
    <n v="0.27500000000000002"/>
    <n v="0.27500000000000002"/>
    <e v="#N/A"/>
    <m/>
    <n v="83"/>
    <s v="ESTIMACIONES"/>
    <m/>
  </r>
  <r>
    <s v="20"/>
    <x v="13"/>
    <s v="NO INFORMANTE"/>
    <m/>
    <m/>
    <x v="0"/>
    <m/>
    <m/>
    <n v="0.2"/>
    <n v="0.2"/>
    <m/>
    <m/>
    <n v="350.4"/>
    <m/>
    <m/>
    <m/>
    <m/>
    <m/>
    <x v="0"/>
    <m/>
    <m/>
    <x v="40"/>
    <x v="158"/>
    <m/>
    <x v="516"/>
    <x v="5"/>
    <x v="0"/>
    <x v="237"/>
    <x v="0"/>
    <s v="Instalado"/>
    <s v="Operativo"/>
    <m/>
    <x v="0"/>
    <x v="0"/>
    <x v="0"/>
    <x v="2"/>
    <s v="Estatal"/>
    <s v="MADRE DE DIOS"/>
    <s v="MADRE DE DIOS"/>
    <s v="TAMBOPATA"/>
    <s v="LAS PIEDRAS"/>
    <m/>
    <x v="0"/>
    <m/>
    <x v="2"/>
    <m/>
    <x v="1"/>
    <x v="1"/>
    <n v="350.4"/>
    <n v="0.35039999999999999"/>
    <m/>
    <n v="0.2"/>
    <n v="0.2"/>
    <e v="#N/A"/>
    <m/>
    <n v="83"/>
    <s v="ESTIMACIONES"/>
    <m/>
  </r>
  <r>
    <s v="20"/>
    <x v="13"/>
    <s v="NO INFORMANTE"/>
    <m/>
    <m/>
    <x v="4"/>
    <m/>
    <m/>
    <n v="0.06"/>
    <n v="0.06"/>
    <m/>
    <m/>
    <n v="210.24"/>
    <m/>
    <m/>
    <m/>
    <m/>
    <m/>
    <x v="0"/>
    <m/>
    <m/>
    <x v="40"/>
    <x v="158"/>
    <m/>
    <x v="517"/>
    <x v="5"/>
    <x v="4"/>
    <x v="237"/>
    <x v="1"/>
    <s v="Instalado"/>
    <s v="Operativo"/>
    <m/>
    <x v="0"/>
    <x v="0"/>
    <x v="0"/>
    <x v="2"/>
    <s v="Estatal"/>
    <s v="PASCO"/>
    <s v="PASCO"/>
    <s v="PASCO"/>
    <s v="HUACHÓN"/>
    <m/>
    <x v="7"/>
    <m/>
    <x v="2"/>
    <m/>
    <x v="1"/>
    <x v="1"/>
    <n v="210.24"/>
    <n v="0.21024000000000001"/>
    <m/>
    <n v="0.06"/>
    <n v="0.06"/>
    <e v="#N/A"/>
    <m/>
    <n v="83"/>
    <s v="ESTIMACIONES"/>
    <m/>
  </r>
  <r>
    <s v="20"/>
    <x v="13"/>
    <s v="NO INFORMANTE"/>
    <m/>
    <m/>
    <x v="0"/>
    <m/>
    <m/>
    <n v="0.1"/>
    <n v="0.1"/>
    <m/>
    <m/>
    <n v="175.2"/>
    <m/>
    <m/>
    <m/>
    <m/>
    <m/>
    <x v="0"/>
    <m/>
    <m/>
    <x v="40"/>
    <x v="158"/>
    <m/>
    <x v="518"/>
    <x v="5"/>
    <x v="0"/>
    <x v="237"/>
    <x v="0"/>
    <s v="Instalado"/>
    <s v="Operativo"/>
    <m/>
    <x v="0"/>
    <x v="0"/>
    <x v="0"/>
    <x v="2"/>
    <s v="Estatal"/>
    <s v="PIURA"/>
    <s v="PIURA"/>
    <s v="PIURA"/>
    <s v="TAMBO GRANDE"/>
    <m/>
    <x v="0"/>
    <m/>
    <x v="2"/>
    <m/>
    <x v="1"/>
    <x v="1"/>
    <n v="175.2"/>
    <n v="0.17519999999999999"/>
    <m/>
    <n v="0.1"/>
    <n v="0.1"/>
    <e v="#N/A"/>
    <m/>
    <n v="83"/>
    <s v="ESTIMACIONES"/>
    <m/>
  </r>
  <r>
    <s v="20"/>
    <x v="13"/>
    <s v="NO INFORMANTE"/>
    <m/>
    <m/>
    <x v="0"/>
    <m/>
    <m/>
    <n v="0.20499999999999999"/>
    <n v="0.20499999999999999"/>
    <m/>
    <m/>
    <n v="359.16"/>
    <m/>
    <m/>
    <m/>
    <m/>
    <m/>
    <x v="0"/>
    <m/>
    <m/>
    <x v="40"/>
    <x v="158"/>
    <m/>
    <x v="519"/>
    <x v="5"/>
    <x v="0"/>
    <x v="237"/>
    <x v="0"/>
    <s v="Instalado"/>
    <s v="Operativo"/>
    <m/>
    <x v="0"/>
    <x v="0"/>
    <x v="0"/>
    <x v="2"/>
    <s v="Estatal"/>
    <s v="PUNO"/>
    <s v="PUNO"/>
    <s v="SAN ANTONIO DE PUTINA"/>
    <s v="ANANEA"/>
    <m/>
    <x v="0"/>
    <m/>
    <x v="2"/>
    <m/>
    <x v="1"/>
    <x v="1"/>
    <n v="359.16"/>
    <n v="0.35916000000000003"/>
    <m/>
    <n v="0.20499999999999999"/>
    <n v="0.20499999999999999"/>
    <e v="#N/A"/>
    <m/>
    <n v="83"/>
    <s v="ESTIMACIONES"/>
    <m/>
  </r>
  <r>
    <s v="20"/>
    <x v="13"/>
    <s v="NO INFORMANTE"/>
    <m/>
    <m/>
    <x v="0"/>
    <m/>
    <m/>
    <n v="0.3"/>
    <n v="0.3"/>
    <m/>
    <m/>
    <n v="525.6"/>
    <m/>
    <m/>
    <m/>
    <m/>
    <m/>
    <x v="0"/>
    <m/>
    <m/>
    <x v="40"/>
    <x v="158"/>
    <m/>
    <x v="520"/>
    <x v="5"/>
    <x v="0"/>
    <x v="237"/>
    <x v="0"/>
    <s v="Instalado"/>
    <s v="Operativo"/>
    <m/>
    <x v="0"/>
    <x v="0"/>
    <x v="0"/>
    <x v="2"/>
    <s v="Estatal"/>
    <s v="PUNO"/>
    <s v="PUNO"/>
    <s v="MOHO"/>
    <s v="MOHO"/>
    <m/>
    <x v="0"/>
    <m/>
    <x v="2"/>
    <m/>
    <x v="1"/>
    <x v="1"/>
    <n v="525.6"/>
    <n v="0.52560000000000007"/>
    <m/>
    <n v="0.3"/>
    <n v="0.3"/>
    <e v="#N/A"/>
    <m/>
    <n v="83"/>
    <s v="ESTIMACIONES"/>
    <m/>
  </r>
  <r>
    <s v="20"/>
    <x v="13"/>
    <s v="NO INFORMANTE"/>
    <m/>
    <m/>
    <x v="0"/>
    <m/>
    <m/>
    <n v="0.3"/>
    <n v="0.3"/>
    <m/>
    <m/>
    <n v="525.6"/>
    <m/>
    <m/>
    <m/>
    <m/>
    <m/>
    <x v="0"/>
    <m/>
    <m/>
    <x v="40"/>
    <x v="158"/>
    <m/>
    <x v="521"/>
    <x v="5"/>
    <x v="0"/>
    <x v="237"/>
    <x v="0"/>
    <s v="Instalado"/>
    <s v="Operativo"/>
    <m/>
    <x v="0"/>
    <x v="0"/>
    <x v="0"/>
    <x v="2"/>
    <s v="Estatal"/>
    <s v="PUNO"/>
    <s v="PUNO"/>
    <s v="AZANGARO"/>
    <s v="ASILLO"/>
    <m/>
    <x v="0"/>
    <m/>
    <x v="2"/>
    <m/>
    <x v="1"/>
    <x v="1"/>
    <n v="525.6"/>
    <n v="0.52560000000000007"/>
    <m/>
    <n v="0.3"/>
    <n v="0.3"/>
    <e v="#N/A"/>
    <m/>
    <n v="83"/>
    <s v="ESTIMACIONES"/>
    <m/>
  </r>
  <r>
    <s v="20"/>
    <x v="13"/>
    <s v="NO INFORMANTE"/>
    <m/>
    <m/>
    <x v="0"/>
    <m/>
    <m/>
    <n v="3.5000000000000003E-2"/>
    <n v="3.5000000000000003E-2"/>
    <m/>
    <m/>
    <n v="61.32"/>
    <m/>
    <m/>
    <m/>
    <m/>
    <m/>
    <x v="0"/>
    <m/>
    <m/>
    <x v="40"/>
    <x v="158"/>
    <m/>
    <x v="522"/>
    <x v="5"/>
    <x v="0"/>
    <x v="237"/>
    <x v="0"/>
    <s v="Instalado"/>
    <s v="Operativo"/>
    <m/>
    <x v="0"/>
    <x v="0"/>
    <x v="0"/>
    <x v="2"/>
    <s v="Estatal"/>
    <s v="PUNO"/>
    <s v="PUNO"/>
    <s v="MOHO"/>
    <s v="TILALI"/>
    <m/>
    <x v="0"/>
    <m/>
    <x v="2"/>
    <m/>
    <x v="1"/>
    <x v="1"/>
    <n v="61.32"/>
    <n v="6.132E-2"/>
    <m/>
    <n v="3.5000000000000003E-2"/>
    <n v="3.5000000000000003E-2"/>
    <e v="#N/A"/>
    <m/>
    <n v="83"/>
    <s v="ESTIMACIONES"/>
    <m/>
  </r>
  <r>
    <s v="20"/>
    <x v="13"/>
    <s v="NO INFORMANTE"/>
    <m/>
    <m/>
    <x v="0"/>
    <m/>
    <m/>
    <n v="0.15"/>
    <n v="0.15"/>
    <m/>
    <m/>
    <n v="262.8"/>
    <m/>
    <m/>
    <m/>
    <m/>
    <m/>
    <x v="0"/>
    <m/>
    <m/>
    <x v="40"/>
    <x v="158"/>
    <m/>
    <x v="523"/>
    <x v="5"/>
    <x v="0"/>
    <x v="237"/>
    <x v="0"/>
    <s v="Instalado"/>
    <s v="Operativo"/>
    <m/>
    <x v="0"/>
    <x v="0"/>
    <x v="0"/>
    <x v="2"/>
    <s v="Estatal"/>
    <s v="PUNO"/>
    <s v="PUNO"/>
    <s v="CHUCUITO"/>
    <s v="ZEPITA"/>
    <m/>
    <x v="0"/>
    <m/>
    <x v="2"/>
    <m/>
    <x v="1"/>
    <x v="1"/>
    <n v="262.8"/>
    <n v="0.26280000000000003"/>
    <m/>
    <n v="0.15"/>
    <n v="0.15"/>
    <e v="#N/A"/>
    <m/>
    <n v="83"/>
    <s v="ESTIMACIONES"/>
    <m/>
  </r>
  <r>
    <s v="20"/>
    <x v="13"/>
    <s v="NO INFORMANTE"/>
    <m/>
    <m/>
    <x v="4"/>
    <m/>
    <m/>
    <n v="0.1"/>
    <n v="0"/>
    <m/>
    <m/>
    <n v="0"/>
    <m/>
    <m/>
    <m/>
    <m/>
    <m/>
    <x v="0"/>
    <m/>
    <m/>
    <x v="40"/>
    <x v="158"/>
    <m/>
    <x v="524"/>
    <x v="5"/>
    <x v="4"/>
    <x v="237"/>
    <x v="1"/>
    <s v="Instalado"/>
    <s v="Inoperativo"/>
    <m/>
    <x v="0"/>
    <x v="0"/>
    <x v="0"/>
    <x v="2"/>
    <s v="Estatal"/>
    <s v="CAJAMARCA"/>
    <s v="CAJAMARCA"/>
    <s v="SAN MARCOS"/>
    <s v="PAUCAMARCA"/>
    <m/>
    <x v="7"/>
    <m/>
    <x v="2"/>
    <m/>
    <x v="1"/>
    <x v="1"/>
    <n v="0"/>
    <n v="0"/>
    <m/>
    <n v="0.1"/>
    <n v="0"/>
    <e v="#N/A"/>
    <m/>
    <n v="83"/>
    <s v="ESTIMACIONES"/>
    <m/>
  </r>
  <r>
    <s v="20"/>
    <x v="13"/>
    <s v="NO INFORMANTE"/>
    <m/>
    <m/>
    <x v="0"/>
    <m/>
    <m/>
    <n v="0.09"/>
    <n v="0.09"/>
    <m/>
    <m/>
    <n v="157.68"/>
    <m/>
    <m/>
    <m/>
    <m/>
    <m/>
    <x v="0"/>
    <m/>
    <m/>
    <x v="40"/>
    <x v="158"/>
    <m/>
    <x v="525"/>
    <x v="5"/>
    <x v="0"/>
    <x v="237"/>
    <x v="0"/>
    <s v="Instalado"/>
    <s v="Operativo"/>
    <m/>
    <x v="0"/>
    <x v="0"/>
    <x v="0"/>
    <x v="2"/>
    <s v="Estatal"/>
    <s v="SAN MARTÍN"/>
    <s v="SAN MARTÍN"/>
    <s v="RIOJA"/>
    <s v="AWAJUN"/>
    <m/>
    <x v="0"/>
    <m/>
    <x v="2"/>
    <m/>
    <x v="1"/>
    <x v="1"/>
    <n v="157.68"/>
    <n v="0.15768000000000001"/>
    <m/>
    <n v="0.09"/>
    <n v="0.09"/>
    <e v="#N/A"/>
    <m/>
    <n v="83"/>
    <s v="ESTIMACIONES"/>
    <m/>
  </r>
  <r>
    <s v="20"/>
    <x v="13"/>
    <s v="NO INFORMANTE"/>
    <m/>
    <m/>
    <x v="0"/>
    <m/>
    <m/>
    <n v="0.09"/>
    <n v="0.09"/>
    <m/>
    <m/>
    <n v="157.68"/>
    <m/>
    <m/>
    <m/>
    <m/>
    <m/>
    <x v="0"/>
    <m/>
    <m/>
    <x v="40"/>
    <x v="158"/>
    <m/>
    <x v="526"/>
    <x v="5"/>
    <x v="0"/>
    <x v="237"/>
    <x v="0"/>
    <s v="Instalado"/>
    <s v="Operativo"/>
    <m/>
    <x v="0"/>
    <x v="0"/>
    <x v="0"/>
    <x v="2"/>
    <s v="Estatal"/>
    <s v="SAN MARTÍN"/>
    <s v="SAN MARTÍN"/>
    <s v="MRCAL. CÁCERES"/>
    <s v="CAMPANILLA"/>
    <m/>
    <x v="0"/>
    <m/>
    <x v="2"/>
    <m/>
    <x v="1"/>
    <x v="1"/>
    <n v="157.68"/>
    <n v="0.15768000000000001"/>
    <m/>
    <n v="0.09"/>
    <n v="0.09"/>
    <e v="#N/A"/>
    <m/>
    <n v="83"/>
    <s v="ESTIMACIONES"/>
    <m/>
  </r>
  <r>
    <s v="20"/>
    <x v="13"/>
    <s v="NO INFORMANTE"/>
    <m/>
    <m/>
    <x v="0"/>
    <m/>
    <m/>
    <n v="0.09"/>
    <n v="0.09"/>
    <m/>
    <m/>
    <n v="157.68"/>
    <m/>
    <m/>
    <m/>
    <m/>
    <m/>
    <x v="0"/>
    <m/>
    <m/>
    <x v="40"/>
    <x v="158"/>
    <m/>
    <x v="527"/>
    <x v="5"/>
    <x v="0"/>
    <x v="237"/>
    <x v="0"/>
    <s v="Instalado"/>
    <s v="Operativo"/>
    <m/>
    <x v="0"/>
    <x v="0"/>
    <x v="0"/>
    <x v="2"/>
    <s v="Estatal"/>
    <s v="SAN MARTÍN"/>
    <s v="SAN MARTÍN"/>
    <s v="RIOJA"/>
    <s v="PUEBLO LIBRE"/>
    <m/>
    <x v="0"/>
    <m/>
    <x v="2"/>
    <m/>
    <x v="1"/>
    <x v="1"/>
    <n v="157.68"/>
    <n v="0.15768000000000001"/>
    <m/>
    <n v="0.09"/>
    <n v="0.09"/>
    <e v="#N/A"/>
    <m/>
    <n v="83"/>
    <s v="ESTIMACIONES"/>
    <m/>
  </r>
  <r>
    <s v="20"/>
    <x v="13"/>
    <s v="NO INFORMANTE"/>
    <m/>
    <m/>
    <x v="0"/>
    <m/>
    <m/>
    <n v="0.09"/>
    <n v="0.09"/>
    <m/>
    <m/>
    <n v="157.68"/>
    <m/>
    <m/>
    <m/>
    <m/>
    <m/>
    <x v="0"/>
    <m/>
    <m/>
    <x v="40"/>
    <x v="158"/>
    <m/>
    <x v="528"/>
    <x v="5"/>
    <x v="0"/>
    <x v="237"/>
    <x v="0"/>
    <s v="Instalado"/>
    <s v="Operativo"/>
    <m/>
    <x v="0"/>
    <x v="0"/>
    <x v="0"/>
    <x v="2"/>
    <s v="Estatal"/>
    <s v="SAN MARTÍN"/>
    <s v="SAN MARTÍN"/>
    <s v="MRCAL. CÁCERES"/>
    <s v="HUICUNGO"/>
    <m/>
    <x v="0"/>
    <m/>
    <x v="2"/>
    <m/>
    <x v="1"/>
    <x v="1"/>
    <n v="157.68"/>
    <n v="0.15768000000000001"/>
    <m/>
    <n v="0.09"/>
    <n v="0.09"/>
    <e v="#N/A"/>
    <m/>
    <n v="83"/>
    <s v="ESTIMACIONES"/>
    <m/>
  </r>
  <r>
    <s v="20"/>
    <x v="13"/>
    <s v="NO INFORMANTE"/>
    <m/>
    <m/>
    <x v="0"/>
    <m/>
    <m/>
    <n v="0.09"/>
    <n v="0.09"/>
    <m/>
    <m/>
    <n v="157.68"/>
    <m/>
    <m/>
    <m/>
    <m/>
    <m/>
    <x v="0"/>
    <m/>
    <m/>
    <x v="40"/>
    <x v="158"/>
    <m/>
    <x v="529"/>
    <x v="5"/>
    <x v="0"/>
    <x v="237"/>
    <x v="0"/>
    <s v="Instalado"/>
    <s v="Operativo"/>
    <m/>
    <x v="0"/>
    <x v="0"/>
    <x v="0"/>
    <x v="2"/>
    <s v="Estatal"/>
    <s v="SAN MARTÍN"/>
    <s v="SAN MARTÍN"/>
    <s v="RIOJA"/>
    <s v="PARDO MIGUEL"/>
    <m/>
    <x v="0"/>
    <m/>
    <x v="2"/>
    <m/>
    <x v="1"/>
    <x v="1"/>
    <n v="157.68"/>
    <n v="0.15768000000000001"/>
    <m/>
    <n v="0.09"/>
    <n v="0.09"/>
    <e v="#N/A"/>
    <m/>
    <n v="83"/>
    <s v="ESTIMACIONES"/>
    <m/>
  </r>
  <r>
    <s v="20"/>
    <x v="13"/>
    <s v="NO INFORMANTE"/>
    <m/>
    <m/>
    <x v="0"/>
    <m/>
    <m/>
    <n v="0.12"/>
    <n v="0.12"/>
    <m/>
    <m/>
    <n v="210.24"/>
    <m/>
    <m/>
    <m/>
    <m/>
    <m/>
    <x v="0"/>
    <m/>
    <m/>
    <x v="40"/>
    <x v="158"/>
    <m/>
    <x v="530"/>
    <x v="5"/>
    <x v="0"/>
    <x v="237"/>
    <x v="0"/>
    <s v="Instalado"/>
    <s v="Operativo"/>
    <m/>
    <x v="0"/>
    <x v="0"/>
    <x v="0"/>
    <x v="2"/>
    <s v="Estatal"/>
    <s v="SAN MARTÍN"/>
    <s v="SAN MARTÍN"/>
    <s v="RIOJA"/>
    <s v="PARDO MIGUEL"/>
    <m/>
    <x v="0"/>
    <m/>
    <x v="2"/>
    <m/>
    <x v="1"/>
    <x v="1"/>
    <n v="210.24"/>
    <n v="0.21024000000000001"/>
    <m/>
    <n v="0.12"/>
    <n v="0.12"/>
    <e v="#N/A"/>
    <m/>
    <n v="83"/>
    <s v="ESTIMACIONES"/>
    <m/>
  </r>
  <r>
    <s v="20"/>
    <x v="13"/>
    <s v="NO INFORMANTE"/>
    <m/>
    <m/>
    <x v="0"/>
    <m/>
    <m/>
    <n v="8.5000000000000006E-2"/>
    <n v="8.5000000000000006E-2"/>
    <m/>
    <m/>
    <n v="148.91999999999999"/>
    <m/>
    <m/>
    <m/>
    <m/>
    <m/>
    <x v="0"/>
    <m/>
    <m/>
    <x v="40"/>
    <x v="158"/>
    <m/>
    <x v="531"/>
    <x v="5"/>
    <x v="0"/>
    <x v="237"/>
    <x v="0"/>
    <s v="Instalado"/>
    <s v="Operativo"/>
    <m/>
    <x v="0"/>
    <x v="0"/>
    <x v="0"/>
    <x v="2"/>
    <s v="Estatal"/>
    <s v="SAN MARTÍN"/>
    <s v="SAN MARTÍN"/>
    <s v="RIOJA"/>
    <s v="PONO DE CAYNARÁCHI"/>
    <m/>
    <x v="0"/>
    <m/>
    <x v="2"/>
    <m/>
    <x v="1"/>
    <x v="1"/>
    <n v="148.91999999999999"/>
    <n v="0.14892"/>
    <m/>
    <n v="8.5000000000000006E-2"/>
    <n v="8.5000000000000006E-2"/>
    <e v="#N/A"/>
    <m/>
    <n v="83"/>
    <s v="ESTIMACIONES"/>
    <m/>
  </r>
  <r>
    <s v="20"/>
    <x v="13"/>
    <s v="NO INFORMANTE"/>
    <m/>
    <m/>
    <x v="0"/>
    <m/>
    <m/>
    <n v="0.09"/>
    <n v="0.09"/>
    <m/>
    <m/>
    <n v="157.68"/>
    <m/>
    <m/>
    <m/>
    <m/>
    <m/>
    <x v="0"/>
    <m/>
    <m/>
    <x v="40"/>
    <x v="158"/>
    <m/>
    <x v="532"/>
    <x v="5"/>
    <x v="0"/>
    <x v="237"/>
    <x v="0"/>
    <s v="Instalado"/>
    <s v="Operativo"/>
    <m/>
    <x v="0"/>
    <x v="0"/>
    <x v="0"/>
    <x v="2"/>
    <s v="Estatal"/>
    <s v="SAN MARTÍN"/>
    <s v="SAN MARTÍN"/>
    <s v="RIOJA"/>
    <s v="NUEVO PORVENIR"/>
    <m/>
    <x v="0"/>
    <m/>
    <x v="2"/>
    <m/>
    <x v="1"/>
    <x v="1"/>
    <n v="157.68"/>
    <n v="0.15768000000000001"/>
    <m/>
    <n v="0.09"/>
    <n v="0.09"/>
    <e v="#N/A"/>
    <m/>
    <n v="83"/>
    <s v="ESTIMACIONES"/>
    <m/>
  </r>
  <r>
    <s v="20"/>
    <x v="13"/>
    <s v="NO INFORMANTE"/>
    <m/>
    <m/>
    <x v="0"/>
    <m/>
    <m/>
    <n v="9.6000000000000002E-2"/>
    <n v="9.6000000000000002E-2"/>
    <m/>
    <m/>
    <n v="168.19200000000001"/>
    <m/>
    <m/>
    <m/>
    <m/>
    <m/>
    <x v="0"/>
    <m/>
    <m/>
    <x v="40"/>
    <x v="158"/>
    <m/>
    <x v="24"/>
    <x v="5"/>
    <x v="0"/>
    <x v="237"/>
    <x v="0"/>
    <s v="Instalado"/>
    <s v="Operativo"/>
    <m/>
    <x v="0"/>
    <x v="0"/>
    <x v="0"/>
    <x v="2"/>
    <s v="Estatal"/>
    <s v="SAN MARTÍN"/>
    <s v="SAN MARTÍN"/>
    <s v="BELLAVISTA"/>
    <s v="SAN PABLO"/>
    <m/>
    <x v="0"/>
    <m/>
    <x v="2"/>
    <m/>
    <x v="1"/>
    <x v="1"/>
    <n v="168.19200000000001"/>
    <n v="0.16819200000000001"/>
    <m/>
    <n v="9.6000000000000002E-2"/>
    <n v="9.6000000000000002E-2"/>
    <e v="#N/A"/>
    <m/>
    <n v="83"/>
    <s v="ESTIMACIONES"/>
    <m/>
  </r>
  <r>
    <s v="20"/>
    <x v="13"/>
    <s v="NO INFORMANTE"/>
    <m/>
    <m/>
    <x v="0"/>
    <m/>
    <m/>
    <n v="0.09"/>
    <n v="0.09"/>
    <m/>
    <m/>
    <n v="157.68"/>
    <m/>
    <m/>
    <m/>
    <m/>
    <m/>
    <x v="0"/>
    <m/>
    <m/>
    <x v="40"/>
    <x v="158"/>
    <m/>
    <x v="533"/>
    <x v="5"/>
    <x v="0"/>
    <x v="237"/>
    <x v="0"/>
    <s v="Instalado"/>
    <s v="Operativo"/>
    <m/>
    <x v="0"/>
    <x v="0"/>
    <x v="0"/>
    <x v="2"/>
    <s v="Estatal"/>
    <s v="SAN MARTÍN"/>
    <s v="SAN MARTÍN"/>
    <s v="RIOJA"/>
    <s v="PARDO MIGUEL"/>
    <m/>
    <x v="0"/>
    <m/>
    <x v="2"/>
    <m/>
    <x v="1"/>
    <x v="1"/>
    <n v="157.68"/>
    <n v="0.15768000000000001"/>
    <m/>
    <n v="0.09"/>
    <n v="0.09"/>
    <e v="#N/A"/>
    <m/>
    <n v="83"/>
    <s v="ESTIMACIONES"/>
    <m/>
  </r>
  <r>
    <s v="20"/>
    <x v="13"/>
    <s v="NO INFORMANTE"/>
    <m/>
    <m/>
    <x v="0"/>
    <m/>
    <m/>
    <n v="0.09"/>
    <n v="0.09"/>
    <m/>
    <m/>
    <n v="157.68"/>
    <m/>
    <m/>
    <m/>
    <m/>
    <m/>
    <x v="0"/>
    <m/>
    <m/>
    <x v="40"/>
    <x v="158"/>
    <m/>
    <x v="534"/>
    <x v="5"/>
    <x v="0"/>
    <x v="237"/>
    <x v="0"/>
    <s v="Instalado"/>
    <s v="Operativo"/>
    <m/>
    <x v="0"/>
    <x v="0"/>
    <x v="0"/>
    <x v="2"/>
    <s v="Estatal"/>
    <s v="SAN MARTÍN"/>
    <s v="SAN MARTÍN"/>
    <s v="RIOJA"/>
    <s v="PARDO MIGUEL"/>
    <m/>
    <x v="0"/>
    <m/>
    <x v="2"/>
    <m/>
    <x v="1"/>
    <x v="1"/>
    <n v="157.68"/>
    <n v="0.15768000000000001"/>
    <m/>
    <n v="0.09"/>
    <n v="0.09"/>
    <e v="#N/A"/>
    <m/>
    <n v="83"/>
    <s v="ESTIMACIONES"/>
    <m/>
  </r>
  <r>
    <s v="20"/>
    <x v="13"/>
    <s v="NO INFORMANTE"/>
    <m/>
    <m/>
    <x v="0"/>
    <m/>
    <m/>
    <n v="0.1"/>
    <n v="0"/>
    <m/>
    <m/>
    <n v="0"/>
    <m/>
    <m/>
    <m/>
    <m/>
    <m/>
    <x v="0"/>
    <m/>
    <m/>
    <x v="40"/>
    <x v="158"/>
    <m/>
    <x v="535"/>
    <x v="5"/>
    <x v="0"/>
    <x v="237"/>
    <x v="0"/>
    <s v="Instalado"/>
    <s v="Inoperativo"/>
    <m/>
    <x v="0"/>
    <x v="0"/>
    <x v="0"/>
    <x v="2"/>
    <s v="Estatal"/>
    <s v="SAN MARTÍN"/>
    <s v="SAN MARTÍN"/>
    <s v="EL DORADO"/>
    <s v="AGUA BLANCA"/>
    <m/>
    <x v="0"/>
    <m/>
    <x v="2"/>
    <m/>
    <x v="1"/>
    <x v="1"/>
    <n v="0"/>
    <n v="0"/>
    <m/>
    <n v="0.1"/>
    <n v="0"/>
    <e v="#N/A"/>
    <m/>
    <n v="83"/>
    <s v="ESTIMACIONES"/>
    <m/>
  </r>
  <r>
    <s v="20"/>
    <x v="13"/>
    <s v="NO INFORMANTE"/>
    <m/>
    <m/>
    <x v="0"/>
    <m/>
    <m/>
    <n v="0.125"/>
    <n v="0"/>
    <m/>
    <m/>
    <n v="0"/>
    <m/>
    <m/>
    <m/>
    <m/>
    <m/>
    <x v="0"/>
    <m/>
    <m/>
    <x v="40"/>
    <x v="158"/>
    <m/>
    <x v="536"/>
    <x v="5"/>
    <x v="0"/>
    <x v="237"/>
    <x v="0"/>
    <s v="Instalado"/>
    <s v="Inoperativo"/>
    <m/>
    <x v="0"/>
    <x v="0"/>
    <x v="0"/>
    <x v="2"/>
    <s v="Estatal"/>
    <s v="SAN MARTÍN"/>
    <s v="SAN MARTÍN"/>
    <s v="HUALLAGA"/>
    <s v="EL ESLABÓN"/>
    <m/>
    <x v="0"/>
    <m/>
    <x v="2"/>
    <m/>
    <x v="1"/>
    <x v="1"/>
    <n v="0"/>
    <n v="0"/>
    <m/>
    <n v="0.125"/>
    <n v="0"/>
    <e v="#N/A"/>
    <m/>
    <n v="83"/>
    <s v="ESTIMACIONES"/>
    <m/>
  </r>
  <r>
    <s v="20"/>
    <x v="13"/>
    <s v="NO INFORMANTE"/>
    <m/>
    <m/>
    <x v="0"/>
    <m/>
    <m/>
    <n v="0.18"/>
    <n v="0"/>
    <m/>
    <m/>
    <n v="0"/>
    <m/>
    <m/>
    <m/>
    <m/>
    <m/>
    <x v="0"/>
    <m/>
    <m/>
    <x v="40"/>
    <x v="158"/>
    <m/>
    <x v="537"/>
    <x v="5"/>
    <x v="0"/>
    <x v="237"/>
    <x v="0"/>
    <s v="Instalado"/>
    <s v="Inoperativo"/>
    <m/>
    <x v="0"/>
    <x v="0"/>
    <x v="0"/>
    <x v="2"/>
    <s v="Estatal"/>
    <s v="SAN MARTÍN"/>
    <s v="SAN MARTÍN"/>
    <s v="SAN MARTÍN"/>
    <s v="HUIMBAYOC"/>
    <m/>
    <x v="0"/>
    <m/>
    <x v="2"/>
    <m/>
    <x v="1"/>
    <x v="1"/>
    <n v="0"/>
    <n v="0"/>
    <m/>
    <n v="0.18"/>
    <n v="0"/>
    <e v="#N/A"/>
    <m/>
    <n v="83"/>
    <s v="ESTIMACIONES"/>
    <m/>
  </r>
  <r>
    <s v="20"/>
    <x v="13"/>
    <s v="NO INFORMANTE"/>
    <m/>
    <m/>
    <x v="0"/>
    <m/>
    <m/>
    <n v="0.05"/>
    <n v="0"/>
    <m/>
    <m/>
    <n v="0"/>
    <m/>
    <m/>
    <m/>
    <m/>
    <m/>
    <x v="0"/>
    <m/>
    <m/>
    <x v="40"/>
    <x v="158"/>
    <m/>
    <x v="538"/>
    <x v="5"/>
    <x v="0"/>
    <x v="237"/>
    <x v="0"/>
    <s v="Instalado"/>
    <s v="Inoperativo"/>
    <m/>
    <x v="0"/>
    <x v="0"/>
    <x v="0"/>
    <x v="2"/>
    <s v="Estatal"/>
    <s v="SAN MARTÍN"/>
    <s v="SAN MARTÍN"/>
    <s v="MOYOBAMBA"/>
    <s v="JEPELACIO"/>
    <m/>
    <x v="0"/>
    <m/>
    <x v="2"/>
    <m/>
    <x v="1"/>
    <x v="1"/>
    <n v="0"/>
    <n v="0"/>
    <m/>
    <n v="0.05"/>
    <n v="0"/>
    <e v="#N/A"/>
    <m/>
    <n v="83"/>
    <s v="ESTIMACIONES"/>
    <m/>
  </r>
  <r>
    <s v="20"/>
    <x v="13"/>
    <s v="NO INFORMANTE"/>
    <m/>
    <m/>
    <x v="0"/>
    <m/>
    <m/>
    <n v="0.55000000000000004"/>
    <n v="0"/>
    <m/>
    <m/>
    <n v="0"/>
    <m/>
    <m/>
    <m/>
    <m/>
    <m/>
    <x v="0"/>
    <m/>
    <m/>
    <x v="40"/>
    <x v="158"/>
    <m/>
    <x v="54"/>
    <x v="5"/>
    <x v="0"/>
    <x v="237"/>
    <x v="0"/>
    <s v="Instalado"/>
    <s v="Inoperativo"/>
    <m/>
    <x v="0"/>
    <x v="0"/>
    <x v="0"/>
    <x v="2"/>
    <s v="Estatal"/>
    <s v="LORETO"/>
    <s v="LORETO"/>
    <s v="ALTO AMAZONAS"/>
    <s v="LAGUNAS"/>
    <m/>
    <x v="0"/>
    <m/>
    <x v="2"/>
    <m/>
    <x v="1"/>
    <x v="1"/>
    <n v="0"/>
    <n v="0"/>
    <m/>
    <n v="0.55000000000000004"/>
    <n v="0"/>
    <e v="#N/A"/>
    <m/>
    <n v="83"/>
    <s v="ESTIMACIONES"/>
    <m/>
  </r>
  <r>
    <s v="20"/>
    <x v="13"/>
    <s v="NO INFORMANTE"/>
    <m/>
    <m/>
    <x v="0"/>
    <m/>
    <m/>
    <n v="0.41599999999999998"/>
    <n v="0"/>
    <m/>
    <m/>
    <n v="0"/>
    <m/>
    <m/>
    <m/>
    <m/>
    <m/>
    <x v="0"/>
    <m/>
    <m/>
    <x v="40"/>
    <x v="158"/>
    <m/>
    <x v="539"/>
    <x v="5"/>
    <x v="0"/>
    <x v="237"/>
    <x v="0"/>
    <s v="Instalado"/>
    <s v="Inoperativo"/>
    <m/>
    <x v="0"/>
    <x v="0"/>
    <x v="0"/>
    <x v="2"/>
    <s v="Estatal"/>
    <s v="SAN MARTÍN"/>
    <s v="SAN MARTÍN"/>
    <s v="RIOJA"/>
    <s v="PARDO MIGUEL"/>
    <m/>
    <x v="0"/>
    <m/>
    <x v="2"/>
    <m/>
    <x v="1"/>
    <x v="1"/>
    <n v="0"/>
    <n v="0"/>
    <m/>
    <n v="0.41599999999999998"/>
    <n v="0"/>
    <e v="#N/A"/>
    <m/>
    <n v="83"/>
    <s v="ESTIMACIONES"/>
    <m/>
  </r>
  <r>
    <s v="20"/>
    <x v="13"/>
    <s v="NO INFORMANTE"/>
    <m/>
    <m/>
    <x v="0"/>
    <m/>
    <m/>
    <n v="0.183"/>
    <n v="0"/>
    <m/>
    <m/>
    <n v="0"/>
    <m/>
    <m/>
    <m/>
    <m/>
    <m/>
    <x v="0"/>
    <m/>
    <m/>
    <x v="40"/>
    <x v="158"/>
    <m/>
    <x v="540"/>
    <x v="5"/>
    <x v="0"/>
    <x v="237"/>
    <x v="0"/>
    <s v="Instalado"/>
    <s v="Inoperativo"/>
    <m/>
    <x v="0"/>
    <x v="0"/>
    <x v="0"/>
    <x v="2"/>
    <s v="Estatal"/>
    <s v="SAN MARTÍN"/>
    <s v="SAN MARTÍN"/>
    <s v="LAMAS"/>
    <s v="ALONSO ALVARADO"/>
    <m/>
    <x v="0"/>
    <m/>
    <x v="2"/>
    <m/>
    <x v="1"/>
    <x v="1"/>
    <n v="0"/>
    <n v="0"/>
    <m/>
    <n v="0.183"/>
    <n v="0"/>
    <e v="#N/A"/>
    <m/>
    <n v="83"/>
    <s v="ESTIMACIONES"/>
    <m/>
  </r>
  <r>
    <s v="20"/>
    <x v="13"/>
    <s v="NO INFORMANTE"/>
    <m/>
    <m/>
    <x v="0"/>
    <m/>
    <m/>
    <n v="0.23"/>
    <n v="0"/>
    <m/>
    <m/>
    <n v="0"/>
    <m/>
    <m/>
    <m/>
    <m/>
    <m/>
    <x v="0"/>
    <m/>
    <m/>
    <x v="40"/>
    <x v="158"/>
    <m/>
    <x v="541"/>
    <x v="5"/>
    <x v="0"/>
    <x v="237"/>
    <x v="0"/>
    <s v="Instalado"/>
    <s v="Inoperativo"/>
    <m/>
    <x v="0"/>
    <x v="0"/>
    <x v="0"/>
    <x v="2"/>
    <s v="Estatal"/>
    <s v="SAN MARTÍN"/>
    <s v="SAN MARTÍN"/>
    <s v="PICOTA"/>
    <s v="SAN HILARIÓN"/>
    <m/>
    <x v="0"/>
    <m/>
    <x v="2"/>
    <m/>
    <x v="1"/>
    <x v="1"/>
    <n v="0"/>
    <n v="0"/>
    <m/>
    <n v="0.23"/>
    <n v="0"/>
    <e v="#N/A"/>
    <m/>
    <n v="83"/>
    <s v="ESTIMACIONES"/>
    <m/>
  </r>
  <r>
    <s v="20"/>
    <x v="13"/>
    <s v="NO INFORMANTE"/>
    <m/>
    <m/>
    <x v="0"/>
    <m/>
    <m/>
    <n v="9.6000000000000002E-2"/>
    <n v="0"/>
    <m/>
    <m/>
    <n v="0"/>
    <m/>
    <m/>
    <m/>
    <m/>
    <m/>
    <x v="0"/>
    <m/>
    <m/>
    <x v="40"/>
    <x v="158"/>
    <m/>
    <x v="542"/>
    <x v="5"/>
    <x v="0"/>
    <x v="237"/>
    <x v="0"/>
    <s v="Instalado"/>
    <s v="Inoperativo"/>
    <m/>
    <x v="0"/>
    <x v="0"/>
    <x v="0"/>
    <x v="2"/>
    <s v="Estatal"/>
    <s v="SAN MARTÍN"/>
    <s v="SAN MARTÍN"/>
    <s v="LAMAS"/>
    <s v="ZAPATERO"/>
    <m/>
    <x v="0"/>
    <m/>
    <x v="2"/>
    <m/>
    <x v="1"/>
    <x v="1"/>
    <n v="0"/>
    <n v="0"/>
    <m/>
    <n v="9.6000000000000002E-2"/>
    <n v="0"/>
    <e v="#N/A"/>
    <m/>
    <n v="83"/>
    <s v="ESTIMACIONES"/>
    <m/>
  </r>
  <r>
    <s v="20"/>
    <x v="13"/>
    <s v="NO INFORMANTE"/>
    <m/>
    <m/>
    <x v="0"/>
    <m/>
    <m/>
    <n v="0.05"/>
    <n v="0.05"/>
    <m/>
    <m/>
    <n v="87.6"/>
    <m/>
    <m/>
    <m/>
    <m/>
    <m/>
    <x v="0"/>
    <m/>
    <m/>
    <x v="40"/>
    <x v="158"/>
    <m/>
    <x v="543"/>
    <x v="5"/>
    <x v="0"/>
    <x v="237"/>
    <x v="0"/>
    <s v="Instalado"/>
    <s v="Operativo"/>
    <m/>
    <x v="0"/>
    <x v="0"/>
    <x v="0"/>
    <x v="2"/>
    <s v="Estatal"/>
    <s v="UCAYALI"/>
    <s v="UCAYALI"/>
    <s v="CRNEL. PORTILLO"/>
    <s v="MASISEA"/>
    <m/>
    <x v="0"/>
    <m/>
    <x v="2"/>
    <m/>
    <x v="1"/>
    <x v="1"/>
    <n v="87.6"/>
    <n v="8.7599999999999997E-2"/>
    <m/>
    <n v="0.05"/>
    <n v="0.05"/>
    <e v="#N/A"/>
    <m/>
    <n v="83"/>
    <s v="ESTIMACIONES"/>
    <m/>
  </r>
  <r>
    <s v="20"/>
    <x v="13"/>
    <s v="NO INFORMANTE"/>
    <m/>
    <m/>
    <x v="0"/>
    <m/>
    <m/>
    <n v="0.2"/>
    <n v="0.2"/>
    <m/>
    <m/>
    <n v="350.4"/>
    <m/>
    <m/>
    <m/>
    <m/>
    <m/>
    <x v="0"/>
    <m/>
    <m/>
    <x v="40"/>
    <x v="158"/>
    <m/>
    <x v="544"/>
    <x v="5"/>
    <x v="0"/>
    <x v="237"/>
    <x v="0"/>
    <s v="Instalado"/>
    <s v="Operativo"/>
    <m/>
    <x v="0"/>
    <x v="0"/>
    <x v="0"/>
    <x v="2"/>
    <s v="Estatal"/>
    <s v="UCAYALI"/>
    <s v="UCAYALI"/>
    <s v="PADRE ABAD"/>
    <s v="IRAZOLA"/>
    <m/>
    <x v="0"/>
    <m/>
    <x v="2"/>
    <m/>
    <x v="1"/>
    <x v="1"/>
    <n v="350.4"/>
    <n v="0.35039999999999999"/>
    <m/>
    <n v="0.2"/>
    <n v="0.2"/>
    <e v="#N/A"/>
    <m/>
    <n v="83"/>
    <s v="ESTIMACIONES"/>
    <m/>
  </r>
  <r>
    <s v="20"/>
    <x v="13"/>
    <s v="NO INFORMANTE"/>
    <m/>
    <m/>
    <x v="0"/>
    <m/>
    <m/>
    <n v="8.5999999999999993E-2"/>
    <n v="8.5999999999999993E-2"/>
    <m/>
    <m/>
    <n v="150.672"/>
    <m/>
    <m/>
    <m/>
    <m/>
    <m/>
    <x v="0"/>
    <m/>
    <m/>
    <x v="40"/>
    <x v="158"/>
    <m/>
    <x v="545"/>
    <x v="5"/>
    <x v="0"/>
    <x v="237"/>
    <x v="0"/>
    <s v="Instalado"/>
    <s v="Operativo"/>
    <m/>
    <x v="0"/>
    <x v="0"/>
    <x v="0"/>
    <x v="2"/>
    <s v="Estatal"/>
    <s v="UCAYALI"/>
    <s v="UCAYALI"/>
    <s v="PADRE ABAD"/>
    <s v="IRAZOLA"/>
    <m/>
    <x v="0"/>
    <m/>
    <x v="2"/>
    <m/>
    <x v="1"/>
    <x v="1"/>
    <n v="150.672"/>
    <n v="0.150672"/>
    <m/>
    <n v="8.5999999999999993E-2"/>
    <n v="8.5999999999999993E-2"/>
    <e v="#N/A"/>
    <m/>
    <n v="83"/>
    <s v="ESTIMACIONES"/>
    <m/>
  </r>
  <r>
    <s v="20"/>
    <x v="13"/>
    <s v="NO INFORMANTE"/>
    <m/>
    <m/>
    <x v="0"/>
    <m/>
    <m/>
    <n v="0.2"/>
    <n v="0.2"/>
    <m/>
    <m/>
    <n v="350.4"/>
    <m/>
    <m/>
    <m/>
    <m/>
    <m/>
    <x v="0"/>
    <m/>
    <m/>
    <x v="40"/>
    <x v="158"/>
    <m/>
    <x v="546"/>
    <x v="5"/>
    <x v="0"/>
    <x v="237"/>
    <x v="0"/>
    <s v="Instalado"/>
    <s v="Operativo"/>
    <m/>
    <x v="0"/>
    <x v="0"/>
    <x v="0"/>
    <x v="2"/>
    <s v="Estatal"/>
    <s v="UCAYALI"/>
    <s v="UCAYALI"/>
    <s v="CRNEL. PORTILLO"/>
    <s v="MASISEA"/>
    <m/>
    <x v="0"/>
    <m/>
    <x v="2"/>
    <m/>
    <x v="1"/>
    <x v="1"/>
    <n v="350.4"/>
    <n v="0.35039999999999999"/>
    <m/>
    <n v="0.2"/>
    <n v="0.2"/>
    <e v="#N/A"/>
    <m/>
    <n v="83"/>
    <s v="ESTIMACIONES"/>
    <m/>
  </r>
  <r>
    <s v="20"/>
    <x v="13"/>
    <s v="NO INFORMANTE"/>
    <m/>
    <m/>
    <x v="0"/>
    <m/>
    <m/>
    <n v="5.2999999999999999E-2"/>
    <n v="5.2999999999999999E-2"/>
    <m/>
    <m/>
    <n v="92.855999999999995"/>
    <m/>
    <m/>
    <m/>
    <m/>
    <m/>
    <x v="0"/>
    <m/>
    <m/>
    <x v="40"/>
    <x v="158"/>
    <m/>
    <x v="547"/>
    <x v="5"/>
    <x v="0"/>
    <x v="237"/>
    <x v="0"/>
    <s v="Instalado"/>
    <s v="Operativo"/>
    <m/>
    <x v="0"/>
    <x v="0"/>
    <x v="0"/>
    <x v="2"/>
    <s v="Estatal"/>
    <s v="UCAYALI"/>
    <s v="UCAYALI"/>
    <s v="CRNEL. PORTILLO"/>
    <s v="YARINACOCHA"/>
    <m/>
    <x v="0"/>
    <m/>
    <x v="2"/>
    <m/>
    <x v="1"/>
    <x v="1"/>
    <n v="92.855999999999995"/>
    <n v="9.2855999999999994E-2"/>
    <m/>
    <n v="5.2999999999999999E-2"/>
    <n v="5.2999999999999999E-2"/>
    <e v="#N/A"/>
    <m/>
    <n v="83"/>
    <s v="ESTIMACIONES"/>
    <m/>
  </r>
  <r>
    <s v="20"/>
    <x v="13"/>
    <s v="NO INFORMANTE"/>
    <m/>
    <m/>
    <x v="0"/>
    <m/>
    <m/>
    <n v="0.1"/>
    <n v="0.1"/>
    <m/>
    <m/>
    <n v="175.2"/>
    <m/>
    <m/>
    <m/>
    <m/>
    <m/>
    <x v="0"/>
    <m/>
    <m/>
    <x v="40"/>
    <x v="158"/>
    <m/>
    <x v="548"/>
    <x v="5"/>
    <x v="0"/>
    <x v="237"/>
    <x v="0"/>
    <s v="Instalado"/>
    <s v="Operativo"/>
    <m/>
    <x v="0"/>
    <x v="0"/>
    <x v="0"/>
    <x v="2"/>
    <s v="Estatal"/>
    <s v="UCAYALI"/>
    <s v="UCAYALI"/>
    <s v="PADRE ABAD"/>
    <s v="IRAZOLA"/>
    <m/>
    <x v="0"/>
    <m/>
    <x v="2"/>
    <m/>
    <x v="1"/>
    <x v="1"/>
    <n v="175.2"/>
    <n v="0.17519999999999999"/>
    <m/>
    <n v="0.1"/>
    <n v="0.1"/>
    <e v="#N/A"/>
    <m/>
    <n v="83"/>
    <s v="ESTIMACIONES"/>
    <m/>
  </r>
  <r>
    <s v="20"/>
    <x v="13"/>
    <s v="NO INFORMANTE"/>
    <m/>
    <m/>
    <x v="0"/>
    <m/>
    <m/>
    <n v="0.38"/>
    <n v="0.38"/>
    <m/>
    <m/>
    <n v="665.76"/>
    <m/>
    <m/>
    <m/>
    <m/>
    <m/>
    <x v="0"/>
    <m/>
    <m/>
    <x v="40"/>
    <x v="158"/>
    <m/>
    <x v="549"/>
    <x v="5"/>
    <x v="0"/>
    <x v="237"/>
    <x v="0"/>
    <s v="Instalado"/>
    <s v="Operativo"/>
    <m/>
    <x v="0"/>
    <x v="0"/>
    <x v="0"/>
    <x v="2"/>
    <s v="Estatal"/>
    <s v="UCAYALI"/>
    <s v="UCAYALI"/>
    <s v="CRNEL. PORTILLO"/>
    <s v="CAMPOVERDE"/>
    <m/>
    <x v="0"/>
    <m/>
    <x v="2"/>
    <m/>
    <x v="1"/>
    <x v="1"/>
    <n v="665.76"/>
    <n v="0.66576000000000002"/>
    <m/>
    <n v="0.38"/>
    <n v="0.38"/>
    <e v="#N/A"/>
    <m/>
    <n v="83"/>
    <s v="ESTIMACIONES"/>
    <m/>
  </r>
  <r>
    <s v="20"/>
    <x v="13"/>
    <s v="NO INFORMANTE"/>
    <m/>
    <m/>
    <x v="0"/>
    <m/>
    <m/>
    <n v="0.5"/>
    <n v="0.5"/>
    <m/>
    <m/>
    <n v="876"/>
    <m/>
    <m/>
    <m/>
    <m/>
    <m/>
    <x v="0"/>
    <m/>
    <m/>
    <x v="40"/>
    <x v="158"/>
    <m/>
    <x v="550"/>
    <x v="5"/>
    <x v="0"/>
    <x v="237"/>
    <x v="0"/>
    <s v="Instalado"/>
    <s v="Operativo"/>
    <m/>
    <x v="0"/>
    <x v="0"/>
    <x v="0"/>
    <x v="2"/>
    <s v="Estatal"/>
    <s v="UCAYALI"/>
    <s v="UCAYALI"/>
    <s v="ATALAYA"/>
    <s v="RAYMONDI"/>
    <m/>
    <x v="0"/>
    <m/>
    <x v="2"/>
    <m/>
    <x v="1"/>
    <x v="1"/>
    <n v="876"/>
    <n v="0.876"/>
    <m/>
    <n v="0.5"/>
    <n v="0.5"/>
    <e v="#N/A"/>
    <m/>
    <n v="83"/>
    <s v="ESTIMACIONES"/>
    <m/>
  </r>
  <r>
    <s v="20"/>
    <x v="13"/>
    <s v="NO INFORMANTE"/>
    <m/>
    <m/>
    <x v="0"/>
    <m/>
    <m/>
    <n v="0.3"/>
    <n v="0.3"/>
    <m/>
    <m/>
    <n v="525.6"/>
    <m/>
    <m/>
    <m/>
    <m/>
    <m/>
    <x v="0"/>
    <m/>
    <m/>
    <x v="40"/>
    <x v="158"/>
    <m/>
    <x v="551"/>
    <x v="5"/>
    <x v="0"/>
    <x v="237"/>
    <x v="0"/>
    <s v="Instalado"/>
    <s v="Operativo"/>
    <m/>
    <x v="0"/>
    <x v="0"/>
    <x v="0"/>
    <x v="2"/>
    <s v="Estatal"/>
    <s v="UCAYALI"/>
    <s v="UCAYALI"/>
    <s v="PADRE ABAD"/>
    <s v="CURIMANA"/>
    <m/>
    <x v="0"/>
    <m/>
    <x v="2"/>
    <m/>
    <x v="1"/>
    <x v="1"/>
    <n v="525.6"/>
    <n v="0.52560000000000007"/>
    <m/>
    <n v="0.3"/>
    <n v="0.3"/>
    <e v="#N/A"/>
    <m/>
    <n v="83"/>
    <s v="ESTIMACIONES"/>
    <m/>
  </r>
  <r>
    <s v="20"/>
    <x v="13"/>
    <s v="NO INFORMANTE"/>
    <m/>
    <m/>
    <x v="0"/>
    <m/>
    <m/>
    <n v="5.6000000000000001E-2"/>
    <n v="5.6000000000000001E-2"/>
    <m/>
    <m/>
    <n v="98.112000000000009"/>
    <m/>
    <m/>
    <m/>
    <m/>
    <m/>
    <x v="0"/>
    <m/>
    <m/>
    <x v="40"/>
    <x v="158"/>
    <m/>
    <x v="552"/>
    <x v="5"/>
    <x v="0"/>
    <x v="237"/>
    <x v="0"/>
    <s v="Instalado"/>
    <s v="Operativo"/>
    <m/>
    <x v="0"/>
    <x v="0"/>
    <x v="0"/>
    <x v="2"/>
    <s v="Estatal"/>
    <s v="UCAYALI"/>
    <s v="UCAYALI"/>
    <s v="CRNEL. PORTILLO"/>
    <s v="IPARIA"/>
    <m/>
    <x v="0"/>
    <m/>
    <x v="2"/>
    <m/>
    <x v="1"/>
    <x v="1"/>
    <n v="98.112000000000009"/>
    <n v="9.8112000000000005E-2"/>
    <m/>
    <n v="5.6000000000000001E-2"/>
    <n v="5.6000000000000001E-2"/>
    <e v="#N/A"/>
    <m/>
    <n v="83"/>
    <s v="ESTIMACIONES"/>
    <m/>
  </r>
  <r>
    <s v="20"/>
    <x v="13"/>
    <s v="NO INFORMANTE"/>
    <m/>
    <m/>
    <x v="0"/>
    <m/>
    <m/>
    <n v="0.7"/>
    <n v="0.7"/>
    <m/>
    <m/>
    <n v="1226.4000000000001"/>
    <m/>
    <m/>
    <m/>
    <m/>
    <m/>
    <x v="0"/>
    <m/>
    <m/>
    <x v="40"/>
    <x v="158"/>
    <m/>
    <x v="553"/>
    <x v="5"/>
    <x v="0"/>
    <x v="237"/>
    <x v="0"/>
    <s v="Instalado"/>
    <s v="Operativo"/>
    <m/>
    <x v="0"/>
    <x v="0"/>
    <x v="0"/>
    <x v="2"/>
    <s v="Estatal"/>
    <s v="UCAYALI"/>
    <s v="UCAYALI"/>
    <s v="PADRE ABAD"/>
    <s v="IRAZOLA"/>
    <m/>
    <x v="0"/>
    <m/>
    <x v="2"/>
    <m/>
    <x v="1"/>
    <x v="1"/>
    <n v="1226.4000000000001"/>
    <n v="1.2264000000000002"/>
    <m/>
    <n v="0.7"/>
    <n v="0.7"/>
    <e v="#N/A"/>
    <m/>
    <n v="83"/>
    <s v="ESTIMACIONES"/>
    <m/>
  </r>
  <r>
    <s v="20"/>
    <x v="13"/>
    <s v="NO INFORMANTE"/>
    <m/>
    <m/>
    <x v="0"/>
    <m/>
    <m/>
    <n v="0.51300000000000001"/>
    <n v="0.51300000000000001"/>
    <m/>
    <m/>
    <n v="898.77600000000007"/>
    <m/>
    <m/>
    <m/>
    <m/>
    <m/>
    <x v="0"/>
    <m/>
    <m/>
    <x v="40"/>
    <x v="158"/>
    <m/>
    <x v="554"/>
    <x v="5"/>
    <x v="0"/>
    <x v="237"/>
    <x v="0"/>
    <s v="Instalado"/>
    <s v="Operativo"/>
    <m/>
    <x v="0"/>
    <x v="0"/>
    <x v="0"/>
    <x v="2"/>
    <s v="Estatal"/>
    <s v="UCAYALI"/>
    <s v="UCAYALI"/>
    <s v="CRNEL. PORTILLO"/>
    <s v="MASISEA"/>
    <m/>
    <x v="0"/>
    <m/>
    <x v="2"/>
    <m/>
    <x v="1"/>
    <x v="1"/>
    <n v="898.77600000000007"/>
    <n v="0.89877600000000002"/>
    <m/>
    <n v="0.51300000000000001"/>
    <n v="0.51300000000000001"/>
    <e v="#N/A"/>
    <m/>
    <n v="83"/>
    <s v="ESTIMACIONES"/>
    <m/>
  </r>
  <r>
    <s v="20"/>
    <x v="13"/>
    <s v="NO INFORMANTE"/>
    <m/>
    <m/>
    <x v="0"/>
    <m/>
    <m/>
    <n v="0.2"/>
    <n v="0.2"/>
    <m/>
    <m/>
    <n v="350.4"/>
    <m/>
    <m/>
    <m/>
    <m/>
    <m/>
    <x v="0"/>
    <m/>
    <m/>
    <x v="40"/>
    <x v="158"/>
    <m/>
    <x v="555"/>
    <x v="5"/>
    <x v="0"/>
    <x v="237"/>
    <x v="0"/>
    <s v="Instalado"/>
    <s v="Operativo"/>
    <m/>
    <x v="0"/>
    <x v="0"/>
    <x v="0"/>
    <x v="2"/>
    <s v="Estatal"/>
    <s v="UCAYALI"/>
    <s v="UCAYALI"/>
    <s v="CRNEL. PORTILLO"/>
    <s v="NUEVA REQUENA"/>
    <m/>
    <x v="0"/>
    <m/>
    <x v="2"/>
    <m/>
    <x v="1"/>
    <x v="1"/>
    <n v="350.4"/>
    <n v="0.35039999999999999"/>
    <m/>
    <n v="0.2"/>
    <n v="0.2"/>
    <e v="#N/A"/>
    <m/>
    <n v="83"/>
    <s v="ESTIMACIONES"/>
    <m/>
  </r>
  <r>
    <s v="20"/>
    <x v="13"/>
    <s v="NO INFORMANTE"/>
    <m/>
    <m/>
    <x v="0"/>
    <m/>
    <m/>
    <n v="0.2"/>
    <n v="0.2"/>
    <m/>
    <m/>
    <n v="350.4"/>
    <m/>
    <m/>
    <m/>
    <m/>
    <m/>
    <x v="0"/>
    <m/>
    <m/>
    <x v="40"/>
    <x v="158"/>
    <m/>
    <x v="556"/>
    <x v="5"/>
    <x v="0"/>
    <x v="237"/>
    <x v="0"/>
    <s v="Instalado"/>
    <s v="Operativo"/>
    <m/>
    <x v="0"/>
    <x v="0"/>
    <x v="0"/>
    <x v="2"/>
    <s v="Estatal"/>
    <s v="UCAYALI"/>
    <s v="UCAYALI"/>
    <s v="ATALAYA"/>
    <s v="SEPAHUA"/>
    <m/>
    <x v="0"/>
    <m/>
    <x v="2"/>
    <m/>
    <x v="1"/>
    <x v="1"/>
    <n v="350.4"/>
    <n v="0.35039999999999999"/>
    <m/>
    <n v="0.2"/>
    <n v="0.2"/>
    <e v="#N/A"/>
    <m/>
    <n v="83"/>
    <s v="ESTIMACIONES"/>
    <m/>
  </r>
  <r>
    <s v="20"/>
    <x v="13"/>
    <s v="NO INFORMANTE"/>
    <m/>
    <m/>
    <x v="0"/>
    <m/>
    <m/>
    <n v="5.6000000000000001E-2"/>
    <n v="5.6000000000000001E-2"/>
    <m/>
    <m/>
    <n v="98.112000000000009"/>
    <m/>
    <m/>
    <m/>
    <m/>
    <m/>
    <x v="0"/>
    <m/>
    <m/>
    <x v="40"/>
    <x v="158"/>
    <m/>
    <x v="557"/>
    <x v="5"/>
    <x v="0"/>
    <x v="237"/>
    <x v="0"/>
    <s v="Instalado"/>
    <s v="Operativo"/>
    <m/>
    <x v="0"/>
    <x v="0"/>
    <x v="0"/>
    <x v="2"/>
    <s v="Estatal"/>
    <s v="UCAYALI"/>
    <s v="UCAYALI"/>
    <s v="CRNEL. PORTILLO"/>
    <s v="CALLARÍA"/>
    <m/>
    <x v="0"/>
    <m/>
    <x v="2"/>
    <m/>
    <x v="1"/>
    <x v="1"/>
    <n v="98.112000000000009"/>
    <n v="9.8112000000000005E-2"/>
    <m/>
    <n v="5.6000000000000001E-2"/>
    <n v="5.6000000000000001E-2"/>
    <e v="#N/A"/>
    <m/>
    <n v="83"/>
    <s v="ESTIMACIONES"/>
    <m/>
  </r>
  <r>
    <s v="20"/>
    <x v="13"/>
    <s v="NO INFORMANTE"/>
    <m/>
    <m/>
    <x v="0"/>
    <m/>
    <m/>
    <n v="0.1"/>
    <n v="0.1"/>
    <m/>
    <m/>
    <n v="175.2"/>
    <m/>
    <m/>
    <m/>
    <m/>
    <m/>
    <x v="0"/>
    <m/>
    <m/>
    <x v="40"/>
    <x v="158"/>
    <m/>
    <x v="558"/>
    <x v="5"/>
    <x v="0"/>
    <x v="237"/>
    <x v="0"/>
    <s v="Instalado"/>
    <s v="Operativo"/>
    <m/>
    <x v="0"/>
    <x v="0"/>
    <x v="0"/>
    <x v="2"/>
    <s v="Estatal"/>
    <s v="UCAYALI"/>
    <s v="UCAYALI"/>
    <s v="ATALAYA"/>
    <s v="YURUA"/>
    <m/>
    <x v="0"/>
    <m/>
    <x v="2"/>
    <m/>
    <x v="1"/>
    <x v="1"/>
    <n v="175.2"/>
    <n v="0.17519999999999999"/>
    <m/>
    <n v="0.1"/>
    <n v="0.1"/>
    <e v="#N/A"/>
    <m/>
    <n v="83"/>
    <s v="ESTIMACIONES"/>
    <m/>
  </r>
  <r>
    <s v="20"/>
    <x v="13"/>
    <s v="NO INFORMANTE"/>
    <m/>
    <m/>
    <x v="0"/>
    <m/>
    <m/>
    <n v="0.313"/>
    <n v="0.313"/>
    <m/>
    <m/>
    <n v="548.37599999999998"/>
    <m/>
    <m/>
    <m/>
    <m/>
    <m/>
    <x v="0"/>
    <m/>
    <m/>
    <x v="40"/>
    <x v="158"/>
    <m/>
    <x v="559"/>
    <x v="5"/>
    <x v="0"/>
    <x v="237"/>
    <x v="0"/>
    <s v="Instalado"/>
    <s v="Operativo"/>
    <m/>
    <x v="0"/>
    <x v="0"/>
    <x v="0"/>
    <x v="2"/>
    <s v="Estatal"/>
    <s v="UCAYALI"/>
    <s v="UCAYALI"/>
    <s v="PURUS"/>
    <s v="PURUS"/>
    <m/>
    <x v="0"/>
    <m/>
    <x v="2"/>
    <m/>
    <x v="1"/>
    <x v="1"/>
    <n v="548.37599999999998"/>
    <n v="0.54837599999999997"/>
    <m/>
    <n v="0.313"/>
    <n v="0.313"/>
    <e v="#N/A"/>
    <m/>
    <n v="83"/>
    <s v="ESTIMACIONES"/>
    <m/>
  </r>
  <r>
    <s v="20"/>
    <x v="13"/>
    <s v="NO INFORMANTE"/>
    <m/>
    <m/>
    <x v="0"/>
    <m/>
    <m/>
    <n v="0.05"/>
    <n v="0.05"/>
    <m/>
    <m/>
    <n v="87.6"/>
    <m/>
    <m/>
    <m/>
    <m/>
    <m/>
    <x v="0"/>
    <m/>
    <m/>
    <x v="40"/>
    <x v="158"/>
    <m/>
    <x v="560"/>
    <x v="5"/>
    <x v="0"/>
    <x v="237"/>
    <x v="0"/>
    <s v="Instalado"/>
    <s v="Operativo"/>
    <m/>
    <x v="0"/>
    <x v="0"/>
    <x v="0"/>
    <x v="2"/>
    <s v="Estatal"/>
    <s v="UCAYALI"/>
    <s v="UCAYALI"/>
    <s v="ATALAYA"/>
    <s v="TAHUANIA"/>
    <m/>
    <x v="0"/>
    <m/>
    <x v="2"/>
    <m/>
    <x v="1"/>
    <x v="1"/>
    <n v="87.6"/>
    <n v="8.7599999999999997E-2"/>
    <m/>
    <n v="0.05"/>
    <n v="0.05"/>
    <e v="#N/A"/>
    <m/>
    <n v="83"/>
    <s v="ESTIMACIONES"/>
    <m/>
  </r>
  <r>
    <s v="20"/>
    <x v="13"/>
    <s v="NO INFORMANTE"/>
    <m/>
    <m/>
    <x v="0"/>
    <m/>
    <m/>
    <n v="0.05"/>
    <n v="0.05"/>
    <m/>
    <m/>
    <n v="87.6"/>
    <m/>
    <m/>
    <m/>
    <m/>
    <m/>
    <x v="0"/>
    <m/>
    <m/>
    <x v="40"/>
    <x v="158"/>
    <m/>
    <x v="561"/>
    <x v="5"/>
    <x v="0"/>
    <x v="237"/>
    <x v="0"/>
    <s v="Instalado"/>
    <s v="Operativo"/>
    <m/>
    <x v="0"/>
    <x v="0"/>
    <x v="0"/>
    <x v="2"/>
    <s v="Estatal"/>
    <s v="UCAYALI"/>
    <s v="UCAYALI"/>
    <s v="ATALAYA"/>
    <s v="TAHUANIA"/>
    <m/>
    <x v="0"/>
    <m/>
    <x v="2"/>
    <m/>
    <x v="1"/>
    <x v="1"/>
    <n v="87.6"/>
    <n v="8.7599999999999997E-2"/>
    <m/>
    <n v="0.05"/>
    <n v="0.05"/>
    <e v="#N/A"/>
    <m/>
    <n v="83"/>
    <s v="ESTIMACIONES"/>
    <m/>
  </r>
  <r>
    <s v="20"/>
    <x v="13"/>
    <s v="NO INFORMANTE"/>
    <m/>
    <m/>
    <x v="0"/>
    <m/>
    <m/>
    <n v="2.7E-2"/>
    <n v="2.7E-2"/>
    <m/>
    <m/>
    <n v="47.304000000000002"/>
    <m/>
    <m/>
    <m/>
    <m/>
    <m/>
    <x v="0"/>
    <m/>
    <m/>
    <x v="40"/>
    <x v="158"/>
    <m/>
    <x v="562"/>
    <x v="5"/>
    <x v="0"/>
    <x v="237"/>
    <x v="0"/>
    <s v="Instalado"/>
    <s v="Operativo"/>
    <m/>
    <x v="0"/>
    <x v="0"/>
    <x v="0"/>
    <x v="2"/>
    <s v="Estatal"/>
    <s v="UCAYALI"/>
    <s v="UCAYALI"/>
    <s v="ATALAYA"/>
    <s v="TAHUANIA"/>
    <m/>
    <x v="0"/>
    <m/>
    <x v="2"/>
    <m/>
    <x v="1"/>
    <x v="1"/>
    <n v="47.304000000000002"/>
    <n v="4.7303999999999999E-2"/>
    <m/>
    <n v="2.7E-2"/>
    <n v="2.7E-2"/>
    <e v="#N/A"/>
    <m/>
    <n v="83"/>
    <s v="ESTIMACIONES"/>
    <m/>
  </r>
  <r>
    <s v="20"/>
    <x v="13"/>
    <s v="NO INFORMANTE"/>
    <m/>
    <m/>
    <x v="0"/>
    <m/>
    <m/>
    <n v="0.52"/>
    <n v="2.7E-2"/>
    <m/>
    <m/>
    <n v="0"/>
    <m/>
    <m/>
    <m/>
    <m/>
    <m/>
    <x v="0"/>
    <m/>
    <m/>
    <x v="40"/>
    <x v="158"/>
    <m/>
    <x v="563"/>
    <x v="5"/>
    <x v="0"/>
    <x v="237"/>
    <x v="0"/>
    <s v="Instalado"/>
    <s v="Inoperativo"/>
    <m/>
    <x v="0"/>
    <x v="0"/>
    <x v="0"/>
    <x v="2"/>
    <s v="Estatal"/>
    <s v="SAN MARTÍN"/>
    <s v="SAN MARTÍN"/>
    <s v="HUALLAGA"/>
    <s v="SAPOSOA"/>
    <m/>
    <x v="0"/>
    <m/>
    <x v="2"/>
    <m/>
    <x v="1"/>
    <x v="1"/>
    <n v="0"/>
    <n v="0"/>
    <m/>
    <n v="0.52"/>
    <n v="2.7E-2"/>
    <e v="#N/A"/>
    <m/>
    <n v="83"/>
    <s v="ESTIMACIONES"/>
    <m/>
  </r>
  <r>
    <s v="20"/>
    <x v="13"/>
    <s v="NO INFORMANTE"/>
    <m/>
    <m/>
    <x v="0"/>
    <m/>
    <m/>
    <n v="3.4000000000000002E-2"/>
    <n v="2.7E-2"/>
    <m/>
    <m/>
    <n v="0"/>
    <m/>
    <m/>
    <m/>
    <m/>
    <m/>
    <x v="0"/>
    <m/>
    <m/>
    <x v="40"/>
    <x v="158"/>
    <m/>
    <x v="564"/>
    <x v="5"/>
    <x v="0"/>
    <x v="237"/>
    <x v="0"/>
    <s v="Instalado"/>
    <s v="Inoperativo"/>
    <m/>
    <x v="0"/>
    <x v="0"/>
    <x v="0"/>
    <x v="2"/>
    <s v="Estatal"/>
    <s v="SAN MARTÍN"/>
    <s v="SAN MARTÍN"/>
    <s v="LAMAS"/>
    <s v="SHANAO"/>
    <m/>
    <x v="0"/>
    <m/>
    <x v="2"/>
    <m/>
    <x v="1"/>
    <x v="1"/>
    <n v="0"/>
    <n v="0"/>
    <m/>
    <n v="3.4000000000000002E-2"/>
    <n v="2.7E-2"/>
    <e v="#N/A"/>
    <m/>
    <n v="83"/>
    <s v="ESTIMACIONES"/>
    <m/>
  </r>
  <r>
    <s v="20"/>
    <x v="13"/>
    <s v="NO INFORMANTE"/>
    <m/>
    <m/>
    <x v="0"/>
    <m/>
    <m/>
    <n v="0.14000000000000001"/>
    <n v="2.7E-2"/>
    <m/>
    <m/>
    <n v="0"/>
    <m/>
    <m/>
    <m/>
    <m/>
    <m/>
    <x v="0"/>
    <m/>
    <m/>
    <x v="40"/>
    <x v="158"/>
    <m/>
    <x v="565"/>
    <x v="5"/>
    <x v="0"/>
    <x v="237"/>
    <x v="0"/>
    <s v="Instalado"/>
    <s v="Inoperativo"/>
    <m/>
    <x v="0"/>
    <x v="0"/>
    <x v="0"/>
    <x v="2"/>
    <s v="Estatal"/>
    <s v="SAN MARTÍN"/>
    <s v="SAN MARTÍN"/>
    <s v="EL DORADO"/>
    <s v="SHATOJA"/>
    <m/>
    <x v="0"/>
    <m/>
    <x v="2"/>
    <m/>
    <x v="1"/>
    <x v="1"/>
    <n v="0"/>
    <n v="0"/>
    <m/>
    <n v="0.14000000000000001"/>
    <n v="2.7E-2"/>
    <e v="#N/A"/>
    <m/>
    <n v="83"/>
    <s v="ESTIMACIONES"/>
    <m/>
  </r>
  <r>
    <s v="20"/>
    <x v="13"/>
    <s v="NO INFORMANTE"/>
    <m/>
    <m/>
    <x v="0"/>
    <m/>
    <m/>
    <n v="9.6000000000000002E-2"/>
    <n v="2.7E-2"/>
    <m/>
    <m/>
    <n v="0"/>
    <m/>
    <m/>
    <m/>
    <m/>
    <m/>
    <x v="0"/>
    <m/>
    <m/>
    <x v="40"/>
    <x v="158"/>
    <m/>
    <x v="566"/>
    <x v="5"/>
    <x v="0"/>
    <x v="237"/>
    <x v="0"/>
    <s v="Instalado"/>
    <s v="Inoperativo"/>
    <m/>
    <x v="0"/>
    <x v="0"/>
    <x v="0"/>
    <x v="2"/>
    <s v="Estatal"/>
    <s v="SAN MARTÍN"/>
    <s v="SAN MARTÍN"/>
    <s v="PICOTA"/>
    <s v="TINGO DE PONAZA"/>
    <m/>
    <x v="0"/>
    <m/>
    <x v="2"/>
    <m/>
    <x v="1"/>
    <x v="1"/>
    <n v="0"/>
    <n v="0"/>
    <m/>
    <n v="9.6000000000000002E-2"/>
    <n v="2.7E-2"/>
    <e v="#N/A"/>
    <m/>
    <n v="83"/>
    <s v="ESTIMACIONES"/>
    <m/>
  </r>
  <r>
    <s v="20"/>
    <x v="13"/>
    <s v="NO INFORMANTE"/>
    <m/>
    <m/>
    <x v="0"/>
    <m/>
    <m/>
    <n v="0.21"/>
    <n v="2.7E-2"/>
    <m/>
    <m/>
    <n v="0"/>
    <m/>
    <m/>
    <m/>
    <m/>
    <m/>
    <x v="0"/>
    <m/>
    <m/>
    <x v="40"/>
    <x v="158"/>
    <m/>
    <x v="567"/>
    <x v="5"/>
    <x v="0"/>
    <x v="237"/>
    <x v="0"/>
    <s v="Instalado"/>
    <s v="Inoperativo"/>
    <m/>
    <x v="0"/>
    <x v="0"/>
    <x v="0"/>
    <x v="2"/>
    <s v="Estatal"/>
    <s v="SAN MARTÍN"/>
    <s v="SAN MARTÍN"/>
    <s v="SAN MARTÍN"/>
    <s v="CHAZUTA"/>
    <m/>
    <x v="0"/>
    <m/>
    <x v="2"/>
    <m/>
    <x v="1"/>
    <x v="1"/>
    <n v="0"/>
    <n v="0"/>
    <m/>
    <n v="0.21"/>
    <n v="2.7E-2"/>
    <e v="#N/A"/>
    <m/>
    <n v="83"/>
    <s v="ESTIMACIONES"/>
    <m/>
  </r>
  <r>
    <s v="20"/>
    <x v="13"/>
    <s v="NO INFORMANTE"/>
    <m/>
    <m/>
    <x v="0"/>
    <m/>
    <m/>
    <n v="0.21"/>
    <n v="2.7E-2"/>
    <m/>
    <m/>
    <n v="0"/>
    <m/>
    <m/>
    <m/>
    <m/>
    <m/>
    <x v="0"/>
    <m/>
    <m/>
    <x v="40"/>
    <x v="158"/>
    <m/>
    <x v="568"/>
    <x v="5"/>
    <x v="0"/>
    <x v="237"/>
    <x v="0"/>
    <s v="Instalado"/>
    <s v="Inoperativo"/>
    <m/>
    <x v="0"/>
    <x v="0"/>
    <x v="0"/>
    <x v="2"/>
    <s v="Estatal"/>
    <s v="SAN MARTÍN"/>
    <s v="SAN MARTÍN"/>
    <s v="RIOJA"/>
    <s v="NUEVA CAJAMARCA"/>
    <m/>
    <x v="0"/>
    <m/>
    <x v="2"/>
    <m/>
    <x v="1"/>
    <x v="1"/>
    <n v="0"/>
    <n v="0"/>
    <m/>
    <n v="0.21"/>
    <n v="2.7E-2"/>
    <e v="#N/A"/>
    <m/>
    <n v="83"/>
    <s v="ESTIMACIONES"/>
    <m/>
  </r>
  <r>
    <s v="20"/>
    <x v="13"/>
    <s v="NO INFORMANTE"/>
    <m/>
    <m/>
    <x v="0"/>
    <m/>
    <m/>
    <n v="5.5E-2"/>
    <n v="2.7E-2"/>
    <m/>
    <m/>
    <n v="0"/>
    <m/>
    <m/>
    <m/>
    <m/>
    <m/>
    <x v="0"/>
    <m/>
    <m/>
    <x v="40"/>
    <x v="158"/>
    <m/>
    <x v="569"/>
    <x v="5"/>
    <x v="0"/>
    <x v="237"/>
    <x v="0"/>
    <s v="Instalado"/>
    <s v="Inoperativo"/>
    <m/>
    <x v="0"/>
    <x v="0"/>
    <x v="0"/>
    <x v="2"/>
    <s v="Estatal"/>
    <s v="SAN MARTÍN"/>
    <s v="SAN MARTÍN"/>
    <s v="HUALLAGA"/>
    <s v="SACANCHE"/>
    <m/>
    <x v="0"/>
    <m/>
    <x v="2"/>
    <m/>
    <x v="1"/>
    <x v="1"/>
    <n v="0"/>
    <n v="0"/>
    <m/>
    <n v="5.5E-2"/>
    <n v="2.7E-2"/>
    <e v="#N/A"/>
    <m/>
    <n v="83"/>
    <s v="ESTIMACIONES"/>
    <m/>
  </r>
  <r>
    <s v="20"/>
    <x v="13"/>
    <s v="NO INFORMANTE"/>
    <m/>
    <m/>
    <x v="6"/>
    <m/>
    <m/>
    <n v="0.25"/>
    <n v="0.25"/>
    <m/>
    <m/>
    <n v="438"/>
    <m/>
    <m/>
    <m/>
    <m/>
    <m/>
    <x v="0"/>
    <m/>
    <s v="Electro Norte Medio S.A. - HIDRANDINA"/>
    <x v="40"/>
    <x v="158"/>
    <m/>
    <x v="570"/>
    <x v="5"/>
    <x v="8"/>
    <x v="237"/>
    <x v="4"/>
    <s v="Instalado"/>
    <s v="Operativo"/>
    <m/>
    <x v="0"/>
    <x v="0"/>
    <x v="0"/>
    <x v="2"/>
    <s v="Estatal"/>
    <s v="LA LIBERTAD"/>
    <s v="LA LIBERTAD"/>
    <s v="RAZURI"/>
    <s v="MALABRIGO"/>
    <m/>
    <x v="10"/>
    <m/>
    <x v="2"/>
    <m/>
    <x v="1"/>
    <x v="1"/>
    <n v="438"/>
    <n v="0.438"/>
    <m/>
    <n v="0.25"/>
    <n v="0.25"/>
    <e v="#N/A"/>
    <m/>
    <n v="83"/>
    <s v="ESTIMACIONES"/>
    <m/>
  </r>
  <r>
    <s v="20"/>
    <x v="13"/>
    <s v="NO INFORMANTE"/>
    <m/>
    <m/>
    <x v="0"/>
    <m/>
    <m/>
    <n v="0.1"/>
    <n v="0.1"/>
    <m/>
    <m/>
    <n v="175.2"/>
    <m/>
    <m/>
    <m/>
    <m/>
    <m/>
    <x v="0"/>
    <m/>
    <s v="MUNICIPALIDAD"/>
    <x v="40"/>
    <x v="158"/>
    <m/>
    <x v="571"/>
    <x v="5"/>
    <x v="0"/>
    <x v="237"/>
    <x v="0"/>
    <s v="Instalado"/>
    <s v="Operativo"/>
    <m/>
    <x v="0"/>
    <x v="0"/>
    <x v="0"/>
    <x v="2"/>
    <s v="Estatal"/>
    <s v="ANCASH"/>
    <s v="ANCASH"/>
    <s v="CASMA"/>
    <s v="YAUTAN"/>
    <m/>
    <x v="0"/>
    <m/>
    <x v="2"/>
    <m/>
    <x v="1"/>
    <x v="1"/>
    <n v="175.2"/>
    <n v="0.17519999999999999"/>
    <m/>
    <n v="0.1"/>
    <n v="0.1"/>
    <e v="#N/A"/>
    <m/>
    <n v="83"/>
    <s v="ESTIMACIONES"/>
    <m/>
  </r>
  <r>
    <s v="20"/>
    <x v="13"/>
    <s v="NO INFORMANTE"/>
    <m/>
    <m/>
    <x v="0"/>
    <m/>
    <m/>
    <n v="0.1"/>
    <n v="0.1"/>
    <m/>
    <m/>
    <n v="175.2"/>
    <m/>
    <m/>
    <m/>
    <m/>
    <m/>
    <x v="0"/>
    <m/>
    <s v="MUNICIPALIDAD"/>
    <x v="40"/>
    <x v="158"/>
    <m/>
    <x v="572"/>
    <x v="5"/>
    <x v="0"/>
    <x v="237"/>
    <x v="0"/>
    <s v="Instalado"/>
    <s v="Operativo"/>
    <m/>
    <x v="0"/>
    <x v="0"/>
    <x v="0"/>
    <x v="2"/>
    <s v="Estatal"/>
    <s v="ANCASH"/>
    <s v="ANCASH"/>
    <s v="RECUAY"/>
    <s v="MARCA"/>
    <m/>
    <x v="0"/>
    <m/>
    <x v="2"/>
    <m/>
    <x v="1"/>
    <x v="1"/>
    <n v="175.2"/>
    <n v="0.17519999999999999"/>
    <m/>
    <n v="0.1"/>
    <n v="0.1"/>
    <e v="#N/A"/>
    <m/>
    <n v="83"/>
    <s v="ESTIMACIONES"/>
    <m/>
  </r>
  <r>
    <s v="20"/>
    <x v="13"/>
    <s v="NO INFORMANTE"/>
    <m/>
    <m/>
    <x v="0"/>
    <m/>
    <m/>
    <n v="0.05"/>
    <n v="0.05"/>
    <m/>
    <m/>
    <n v="87.6"/>
    <m/>
    <m/>
    <m/>
    <m/>
    <m/>
    <x v="0"/>
    <m/>
    <s v="MUNICIPALIDAD"/>
    <x v="40"/>
    <x v="158"/>
    <m/>
    <x v="573"/>
    <x v="5"/>
    <x v="0"/>
    <x v="237"/>
    <x v="0"/>
    <s v="Instalado"/>
    <s v="Operativo"/>
    <m/>
    <x v="0"/>
    <x v="0"/>
    <x v="0"/>
    <x v="2"/>
    <s v="Estatal"/>
    <s v="CAJAMARCA"/>
    <s v="CAJAMARCA"/>
    <s v="CHOTA"/>
    <s v="PACCHA (CHALAMARCA)"/>
    <m/>
    <x v="0"/>
    <m/>
    <x v="2"/>
    <m/>
    <x v="1"/>
    <x v="1"/>
    <n v="87.6"/>
    <n v="8.7599999999999997E-2"/>
    <m/>
    <n v="0.05"/>
    <n v="0.05"/>
    <e v="#N/A"/>
    <m/>
    <n v="83"/>
    <s v="ESTIMACIONES"/>
    <m/>
  </r>
  <r>
    <s v="20"/>
    <x v="13"/>
    <s v="NO INFORMANTE"/>
    <m/>
    <m/>
    <x v="0"/>
    <m/>
    <m/>
    <n v="0.05"/>
    <n v="0.05"/>
    <m/>
    <m/>
    <n v="87.6"/>
    <m/>
    <m/>
    <m/>
    <m/>
    <m/>
    <x v="0"/>
    <m/>
    <s v="MUNICIPALIDAD"/>
    <x v="40"/>
    <x v="158"/>
    <m/>
    <x v="574"/>
    <x v="5"/>
    <x v="0"/>
    <x v="237"/>
    <x v="0"/>
    <s v="Instalado"/>
    <s v="Operativo"/>
    <m/>
    <x v="0"/>
    <x v="0"/>
    <x v="0"/>
    <x v="2"/>
    <s v="Estatal"/>
    <s v="CAJAMARCA"/>
    <s v="CAJAMARCA"/>
    <s v="SAN IGNACIO"/>
    <s v="S.J. LOURDES (ICAMANCHE)"/>
    <m/>
    <x v="0"/>
    <m/>
    <x v="2"/>
    <m/>
    <x v="1"/>
    <x v="1"/>
    <n v="87.6"/>
    <n v="8.7599999999999997E-2"/>
    <m/>
    <n v="0.05"/>
    <n v="0.05"/>
    <e v="#N/A"/>
    <m/>
    <n v="83"/>
    <s v="ESTIMACIONES"/>
    <m/>
  </r>
  <r>
    <s v="20"/>
    <x v="13"/>
    <s v="NO INFORMANTE"/>
    <m/>
    <m/>
    <x v="0"/>
    <m/>
    <m/>
    <n v="0.1"/>
    <n v="0.1"/>
    <m/>
    <m/>
    <n v="175.2"/>
    <m/>
    <m/>
    <m/>
    <m/>
    <m/>
    <x v="0"/>
    <m/>
    <s v="MUNICIPALIDAD"/>
    <x v="40"/>
    <x v="158"/>
    <m/>
    <x v="575"/>
    <x v="5"/>
    <x v="0"/>
    <x v="237"/>
    <x v="0"/>
    <s v="Instalado"/>
    <s v="Operativo"/>
    <m/>
    <x v="0"/>
    <x v="0"/>
    <x v="0"/>
    <x v="2"/>
    <s v="Estatal"/>
    <s v="CAJAMARCA"/>
    <s v="CAJAMARCA"/>
    <s v="SAN MIGUEL"/>
    <s v="LLAPA"/>
    <m/>
    <x v="0"/>
    <m/>
    <x v="2"/>
    <m/>
    <x v="1"/>
    <x v="1"/>
    <n v="175.2"/>
    <n v="0.17519999999999999"/>
    <m/>
    <n v="0.1"/>
    <n v="0.1"/>
    <e v="#N/A"/>
    <m/>
    <n v="83"/>
    <s v="ESTIMACIONES"/>
    <m/>
  </r>
  <r>
    <s v="20"/>
    <x v="13"/>
    <s v="NO INFORMANTE"/>
    <m/>
    <m/>
    <x v="0"/>
    <m/>
    <m/>
    <n v="0.05"/>
    <n v="0.05"/>
    <m/>
    <m/>
    <n v="87.6"/>
    <m/>
    <m/>
    <m/>
    <m/>
    <m/>
    <x v="0"/>
    <m/>
    <s v="MUNICIPALIDAD"/>
    <x v="40"/>
    <x v="158"/>
    <m/>
    <x v="576"/>
    <x v="5"/>
    <x v="0"/>
    <x v="237"/>
    <x v="0"/>
    <s v="Instalado"/>
    <s v="Operativo"/>
    <m/>
    <x v="0"/>
    <x v="0"/>
    <x v="0"/>
    <x v="2"/>
    <s v="Estatal"/>
    <s v="CAJAMARCA"/>
    <s v="CAJAMARCA"/>
    <s v="SANTA CRUZ"/>
    <s v="SAUCEPAMPA"/>
    <m/>
    <x v="0"/>
    <m/>
    <x v="2"/>
    <m/>
    <x v="1"/>
    <x v="1"/>
    <n v="87.6"/>
    <n v="8.7599999999999997E-2"/>
    <m/>
    <n v="0.05"/>
    <n v="0.05"/>
    <e v="#N/A"/>
    <m/>
    <n v="83"/>
    <s v="ESTIMACIONES"/>
    <m/>
  </r>
  <r>
    <s v="20"/>
    <x v="13"/>
    <s v="NO INFORMANTE"/>
    <m/>
    <m/>
    <x v="0"/>
    <m/>
    <m/>
    <n v="0.05"/>
    <n v="0.05"/>
    <m/>
    <m/>
    <n v="87.6"/>
    <m/>
    <m/>
    <m/>
    <m/>
    <m/>
    <x v="0"/>
    <m/>
    <s v="MUNICIPALIDAD"/>
    <x v="40"/>
    <x v="158"/>
    <m/>
    <x v="577"/>
    <x v="5"/>
    <x v="0"/>
    <x v="237"/>
    <x v="0"/>
    <s v="Instalado"/>
    <s v="Operativo"/>
    <m/>
    <x v="0"/>
    <x v="0"/>
    <x v="0"/>
    <x v="2"/>
    <s v="Estatal"/>
    <s v="HUANCAVELICA"/>
    <s v="HUANCAVELICA"/>
    <s v="CASTROVIRREYNA"/>
    <s v="AURAHUA"/>
    <m/>
    <x v="0"/>
    <m/>
    <x v="2"/>
    <m/>
    <x v="1"/>
    <x v="1"/>
    <n v="87.6"/>
    <n v="8.7599999999999997E-2"/>
    <m/>
    <n v="0.05"/>
    <n v="0.05"/>
    <e v="#N/A"/>
    <m/>
    <n v="83"/>
    <s v="ESTIMACIONES"/>
    <m/>
  </r>
  <r>
    <s v="20"/>
    <x v="13"/>
    <s v="NO INFORMANTE"/>
    <m/>
    <m/>
    <x v="0"/>
    <m/>
    <m/>
    <n v="0.05"/>
    <n v="0.05"/>
    <m/>
    <m/>
    <n v="87.6"/>
    <m/>
    <m/>
    <m/>
    <m/>
    <m/>
    <x v="0"/>
    <m/>
    <s v="MUNICIPALIDAD"/>
    <x v="40"/>
    <x v="158"/>
    <m/>
    <x v="578"/>
    <x v="5"/>
    <x v="0"/>
    <x v="237"/>
    <x v="0"/>
    <s v="Instalado"/>
    <s v="Operativo"/>
    <m/>
    <x v="0"/>
    <x v="0"/>
    <x v="0"/>
    <x v="2"/>
    <s v="Estatal"/>
    <s v="HUANCAVELICA"/>
    <s v="HUANCAVELICA"/>
    <s v="CASTROVIRREYNA"/>
    <s v="CHUPAMARCA"/>
    <m/>
    <x v="0"/>
    <m/>
    <x v="2"/>
    <m/>
    <x v="1"/>
    <x v="1"/>
    <n v="87.6"/>
    <n v="8.7599999999999997E-2"/>
    <m/>
    <n v="0.05"/>
    <n v="0.05"/>
    <e v="#N/A"/>
    <m/>
    <n v="83"/>
    <s v="ESTIMACIONES"/>
    <m/>
  </r>
  <r>
    <s v="20"/>
    <x v="13"/>
    <s v="NO INFORMANTE"/>
    <m/>
    <m/>
    <x v="0"/>
    <m/>
    <m/>
    <n v="0.1"/>
    <n v="0.1"/>
    <m/>
    <m/>
    <n v="175.2"/>
    <m/>
    <m/>
    <m/>
    <m/>
    <m/>
    <x v="0"/>
    <m/>
    <s v="MUNICIPALIDAD"/>
    <x v="40"/>
    <x v="158"/>
    <m/>
    <x v="579"/>
    <x v="5"/>
    <x v="0"/>
    <x v="237"/>
    <x v="0"/>
    <s v="Instalado"/>
    <s v="Operativo"/>
    <m/>
    <x v="0"/>
    <x v="0"/>
    <x v="0"/>
    <x v="2"/>
    <s v="Estatal"/>
    <s v="HUANUCO"/>
    <s v="HUANUCO"/>
    <s v="PACHITEA"/>
    <s v="HONORIA"/>
    <m/>
    <x v="0"/>
    <m/>
    <x v="2"/>
    <m/>
    <x v="1"/>
    <x v="1"/>
    <n v="175.2"/>
    <n v="0.17519999999999999"/>
    <m/>
    <n v="0.1"/>
    <n v="0.1"/>
    <e v="#N/A"/>
    <m/>
    <n v="83"/>
    <s v="ESTIMACIONES"/>
    <m/>
  </r>
  <r>
    <s v="20"/>
    <x v="13"/>
    <s v="NO INFORMANTE"/>
    <m/>
    <m/>
    <x v="6"/>
    <m/>
    <m/>
    <n v="0.45"/>
    <n v="0.45"/>
    <m/>
    <m/>
    <n v="788.4"/>
    <m/>
    <m/>
    <m/>
    <m/>
    <m/>
    <x v="0"/>
    <m/>
    <s v="DEP - ADINELSA"/>
    <x v="40"/>
    <x v="158"/>
    <m/>
    <x v="580"/>
    <x v="5"/>
    <x v="8"/>
    <x v="237"/>
    <x v="4"/>
    <s v="Instalado"/>
    <s v="Operativo"/>
    <m/>
    <x v="0"/>
    <x v="0"/>
    <x v="0"/>
    <x v="2"/>
    <s v="Estatal"/>
    <s v="ICA"/>
    <s v="ICA"/>
    <s v="NAZCA"/>
    <s v="MARCONA"/>
    <m/>
    <x v="10"/>
    <m/>
    <x v="2"/>
    <m/>
    <x v="1"/>
    <x v="1"/>
    <n v="788.4"/>
    <n v="0.78839999999999999"/>
    <m/>
    <n v="0.45"/>
    <n v="0.45"/>
    <e v="#N/A"/>
    <m/>
    <n v="83"/>
    <s v="ESTIMACIONES"/>
    <m/>
  </r>
  <r>
    <s v="20"/>
    <x v="13"/>
    <s v="NO INFORMANTE"/>
    <m/>
    <m/>
    <x v="0"/>
    <m/>
    <m/>
    <n v="0.05"/>
    <n v="0.05"/>
    <m/>
    <m/>
    <n v="87.6"/>
    <m/>
    <m/>
    <m/>
    <m/>
    <m/>
    <x v="0"/>
    <m/>
    <s v="MUNICIPALIDAD"/>
    <x v="40"/>
    <x v="158"/>
    <m/>
    <x v="581"/>
    <x v="5"/>
    <x v="0"/>
    <x v="237"/>
    <x v="0"/>
    <s v="Instalado"/>
    <s v="Operativo"/>
    <m/>
    <x v="0"/>
    <x v="0"/>
    <x v="0"/>
    <x v="2"/>
    <s v="Estatal"/>
    <s v="ICA"/>
    <s v="ICA"/>
    <s v="PISCO"/>
    <s v="HUANCANO"/>
    <m/>
    <x v="0"/>
    <m/>
    <x v="2"/>
    <m/>
    <x v="1"/>
    <x v="1"/>
    <n v="87.6"/>
    <n v="8.7599999999999997E-2"/>
    <m/>
    <n v="0.05"/>
    <n v="0.05"/>
    <e v="#N/A"/>
    <m/>
    <n v="83"/>
    <s v="ESTIMACIONES"/>
    <m/>
  </r>
  <r>
    <s v="20"/>
    <x v="13"/>
    <s v="NO INFORMANTE"/>
    <m/>
    <m/>
    <x v="0"/>
    <m/>
    <m/>
    <n v="0.2"/>
    <n v="0.2"/>
    <m/>
    <m/>
    <n v="350.4"/>
    <m/>
    <m/>
    <m/>
    <m/>
    <m/>
    <x v="0"/>
    <m/>
    <s v="MUNICIPALIDAD"/>
    <x v="40"/>
    <x v="158"/>
    <m/>
    <x v="582"/>
    <x v="5"/>
    <x v="0"/>
    <x v="237"/>
    <x v="0"/>
    <s v="Instalado"/>
    <s v="Operativo"/>
    <m/>
    <x v="0"/>
    <x v="0"/>
    <x v="0"/>
    <x v="2"/>
    <s v="Estatal"/>
    <s v="JUNIN"/>
    <s v="JUNIN"/>
    <s v="CHANCHAMAYO"/>
    <s v="SAN LUIS DE SHUARO"/>
    <m/>
    <x v="0"/>
    <m/>
    <x v="2"/>
    <m/>
    <x v="1"/>
    <x v="1"/>
    <n v="350.4"/>
    <n v="0.35039999999999999"/>
    <m/>
    <n v="0.2"/>
    <n v="0.2"/>
    <e v="#N/A"/>
    <m/>
    <n v="83"/>
    <s v="ESTIMACIONES"/>
    <m/>
  </r>
  <r>
    <s v="20"/>
    <x v="13"/>
    <s v="NO INFORMANTE"/>
    <m/>
    <m/>
    <x v="0"/>
    <m/>
    <m/>
    <n v="0.1"/>
    <n v="0.1"/>
    <m/>
    <m/>
    <n v="175.2"/>
    <m/>
    <m/>
    <m/>
    <m/>
    <m/>
    <x v="0"/>
    <m/>
    <s v="MUNICIPALIDAD"/>
    <x v="40"/>
    <x v="158"/>
    <m/>
    <x v="583"/>
    <x v="5"/>
    <x v="0"/>
    <x v="237"/>
    <x v="0"/>
    <s v="Instalado"/>
    <s v="Operativo"/>
    <m/>
    <x v="0"/>
    <x v="0"/>
    <x v="0"/>
    <x v="2"/>
    <s v="Estatal"/>
    <s v="LA LIBERTAD"/>
    <s v="LA LIBERTAD"/>
    <s v="BOLIVAR"/>
    <s v="BOLIVAR"/>
    <m/>
    <x v="0"/>
    <m/>
    <x v="2"/>
    <m/>
    <x v="1"/>
    <x v="1"/>
    <n v="175.2"/>
    <n v="0.17519999999999999"/>
    <m/>
    <n v="0.1"/>
    <n v="0.1"/>
    <e v="#N/A"/>
    <m/>
    <n v="83"/>
    <s v="ESTIMACIONES"/>
    <m/>
  </r>
  <r>
    <s v="20"/>
    <x v="13"/>
    <s v="NO INFORMANTE"/>
    <m/>
    <m/>
    <x v="4"/>
    <m/>
    <m/>
    <n v="0.14000000000000001"/>
    <n v="0.14000000000000001"/>
    <m/>
    <m/>
    <n v="490.56"/>
    <m/>
    <m/>
    <m/>
    <m/>
    <m/>
    <x v="0"/>
    <m/>
    <s v="MUNICIPALIDAD"/>
    <x v="40"/>
    <x v="158"/>
    <m/>
    <x v="584"/>
    <x v="5"/>
    <x v="4"/>
    <x v="237"/>
    <x v="1"/>
    <s v="Instalado"/>
    <s v="Operativo"/>
    <m/>
    <x v="0"/>
    <x v="0"/>
    <x v="0"/>
    <x v="2"/>
    <s v="Estatal"/>
    <s v="LIMA"/>
    <s v="LIMA"/>
    <s v="YAUYOS"/>
    <s v="HONGOS"/>
    <m/>
    <x v="7"/>
    <m/>
    <x v="2"/>
    <m/>
    <x v="1"/>
    <x v="1"/>
    <n v="490.56"/>
    <n v="0.49056"/>
    <m/>
    <n v="0.14000000000000001"/>
    <n v="0.14000000000000001"/>
    <e v="#N/A"/>
    <m/>
    <n v="83"/>
    <s v="ESTIMACIONES"/>
    <m/>
  </r>
  <r>
    <s v="20"/>
    <x v="13"/>
    <s v="NO INFORMANTE"/>
    <m/>
    <m/>
    <x v="4"/>
    <m/>
    <m/>
    <n v="0.13"/>
    <n v="0.13"/>
    <m/>
    <m/>
    <n v="455.52"/>
    <m/>
    <m/>
    <m/>
    <m/>
    <m/>
    <x v="0"/>
    <m/>
    <s v="MUNICIPALIDAD"/>
    <x v="40"/>
    <x v="158"/>
    <m/>
    <x v="585"/>
    <x v="5"/>
    <x v="4"/>
    <x v="237"/>
    <x v="1"/>
    <s v="Instalado"/>
    <s v="Operativo"/>
    <m/>
    <x v="0"/>
    <x v="0"/>
    <x v="0"/>
    <x v="2"/>
    <s v="Estatal"/>
    <s v="LIMA"/>
    <s v="LIMA"/>
    <s v="YAUYOS"/>
    <s v="QUINCHES"/>
    <m/>
    <x v="7"/>
    <m/>
    <x v="2"/>
    <m/>
    <x v="1"/>
    <x v="1"/>
    <n v="455.52"/>
    <n v="0.45551999999999998"/>
    <m/>
    <n v="0.13"/>
    <n v="0.13"/>
    <e v="#N/A"/>
    <m/>
    <n v="83"/>
    <s v="ESTIMACIONES"/>
    <m/>
  </r>
  <r>
    <s v="20"/>
    <x v="13"/>
    <s v="NO INFORMANTE"/>
    <m/>
    <m/>
    <x v="4"/>
    <m/>
    <m/>
    <n v="0.28000000000000003"/>
    <n v="0.28000000000000003"/>
    <m/>
    <m/>
    <n v="981.12"/>
    <m/>
    <m/>
    <m/>
    <m/>
    <m/>
    <x v="0"/>
    <m/>
    <s v="Electrocentro S. A."/>
    <x v="40"/>
    <x v="158"/>
    <m/>
    <x v="586"/>
    <x v="5"/>
    <x v="4"/>
    <x v="237"/>
    <x v="1"/>
    <s v="Instalado"/>
    <s v="Operativo"/>
    <m/>
    <x v="0"/>
    <x v="0"/>
    <x v="0"/>
    <x v="2"/>
    <s v="Estatal"/>
    <s v="LIMA"/>
    <s v="LIMA"/>
    <s v="HUAURA"/>
    <s v="SANTA LEONOR"/>
    <m/>
    <x v="7"/>
    <m/>
    <x v="2"/>
    <m/>
    <x v="1"/>
    <x v="1"/>
    <n v="981.12"/>
    <n v="0.98111999999999999"/>
    <m/>
    <n v="0.28000000000000003"/>
    <n v="0.28000000000000003"/>
    <e v="#N/A"/>
    <m/>
    <n v="83"/>
    <s v="ESTIMACIONES"/>
    <m/>
  </r>
  <r>
    <s v="20"/>
    <x v="13"/>
    <s v="NO INFORMANTE"/>
    <m/>
    <m/>
    <x v="0"/>
    <m/>
    <m/>
    <n v="0.2"/>
    <n v="0.2"/>
    <m/>
    <m/>
    <n v="350.4"/>
    <m/>
    <m/>
    <m/>
    <m/>
    <m/>
    <x v="0"/>
    <m/>
    <s v="MUNICIPALIDAD"/>
    <x v="40"/>
    <x v="158"/>
    <m/>
    <x v="587"/>
    <x v="5"/>
    <x v="0"/>
    <x v="237"/>
    <x v="0"/>
    <s v="Instalado"/>
    <s v="Operativo"/>
    <m/>
    <x v="0"/>
    <x v="0"/>
    <x v="0"/>
    <x v="2"/>
    <s v="Estatal"/>
    <s v="LIMA"/>
    <s v="LIMA"/>
    <s v="CAJATAMBO"/>
    <s v="CAJATAMBO"/>
    <m/>
    <x v="0"/>
    <m/>
    <x v="2"/>
    <m/>
    <x v="1"/>
    <x v="1"/>
    <n v="350.4"/>
    <n v="0.35039999999999999"/>
    <m/>
    <n v="0.2"/>
    <n v="0.2"/>
    <e v="#N/A"/>
    <m/>
    <n v="83"/>
    <s v="ESTIMACIONES"/>
    <m/>
  </r>
  <r>
    <s v="20"/>
    <x v="13"/>
    <s v="NO INFORMANTE"/>
    <m/>
    <m/>
    <x v="0"/>
    <m/>
    <m/>
    <n v="0.2"/>
    <n v="0.2"/>
    <m/>
    <m/>
    <n v="350.4"/>
    <m/>
    <m/>
    <m/>
    <m/>
    <m/>
    <x v="0"/>
    <m/>
    <s v="MUNICIPALIDAD"/>
    <x v="40"/>
    <x v="158"/>
    <m/>
    <x v="588"/>
    <x v="5"/>
    <x v="0"/>
    <x v="237"/>
    <x v="0"/>
    <s v="Instalado"/>
    <s v="Operativo"/>
    <m/>
    <x v="0"/>
    <x v="0"/>
    <x v="0"/>
    <x v="2"/>
    <s v="Estatal"/>
    <s v="LIMA"/>
    <s v="LIMA"/>
    <s v="YAUYOS"/>
    <s v="YAUYOS"/>
    <m/>
    <x v="0"/>
    <m/>
    <x v="2"/>
    <m/>
    <x v="1"/>
    <x v="1"/>
    <n v="350.4"/>
    <n v="0.35039999999999999"/>
    <m/>
    <n v="0.2"/>
    <n v="0.2"/>
    <e v="#N/A"/>
    <m/>
    <n v="83"/>
    <s v="ESTIMACIONES"/>
    <m/>
  </r>
  <r>
    <s v="20"/>
    <x v="13"/>
    <s v="NO INFORMANTE"/>
    <m/>
    <m/>
    <x v="0"/>
    <m/>
    <m/>
    <n v="0.1"/>
    <n v="0.1"/>
    <m/>
    <m/>
    <n v="175.2"/>
    <m/>
    <m/>
    <m/>
    <m/>
    <m/>
    <x v="0"/>
    <m/>
    <s v="MUNICIPALIDAD"/>
    <x v="40"/>
    <x v="158"/>
    <m/>
    <x v="589"/>
    <x v="5"/>
    <x v="0"/>
    <x v="237"/>
    <x v="0"/>
    <s v="Instalado"/>
    <s v="Operativo"/>
    <m/>
    <x v="0"/>
    <x v="0"/>
    <x v="0"/>
    <x v="2"/>
    <s v="Estatal"/>
    <s v="MADRE DE DIOS"/>
    <s v="MADRE DE DIOS"/>
    <s v="TAMBOPATA"/>
    <s v="TAMBOPATA"/>
    <m/>
    <x v="0"/>
    <m/>
    <x v="2"/>
    <m/>
    <x v="1"/>
    <x v="1"/>
    <n v="175.2"/>
    <n v="0.17519999999999999"/>
    <m/>
    <n v="0.1"/>
    <n v="0.1"/>
    <e v="#N/A"/>
    <m/>
    <n v="83"/>
    <s v="ESTIMACIONES"/>
    <m/>
  </r>
  <r>
    <s v="20"/>
    <x v="13"/>
    <s v="NO INFORMANTE"/>
    <m/>
    <m/>
    <x v="4"/>
    <m/>
    <m/>
    <n v="0.1"/>
    <n v="0.1"/>
    <m/>
    <m/>
    <n v="350.4"/>
    <m/>
    <m/>
    <m/>
    <m/>
    <m/>
    <x v="0"/>
    <m/>
    <s v="MUNICIPALIDAD"/>
    <x v="40"/>
    <x v="158"/>
    <m/>
    <x v="590"/>
    <x v="5"/>
    <x v="4"/>
    <x v="237"/>
    <x v="1"/>
    <s v="Instalado"/>
    <s v="Operativo"/>
    <m/>
    <x v="0"/>
    <x v="0"/>
    <x v="0"/>
    <x v="2"/>
    <s v="Estatal"/>
    <s v="PIURA"/>
    <s v="PIURA"/>
    <s v="AYABACA"/>
    <s v="FRIAS"/>
    <m/>
    <x v="7"/>
    <m/>
    <x v="2"/>
    <m/>
    <x v="1"/>
    <x v="1"/>
    <n v="350.4"/>
    <n v="0.35039999999999999"/>
    <m/>
    <n v="0.1"/>
    <n v="0.1"/>
    <e v="#N/A"/>
    <m/>
    <n v="83"/>
    <s v="ESTIMACIONES"/>
    <m/>
  </r>
  <r>
    <s v="20"/>
    <x v="13"/>
    <s v="NO INFORMANTE"/>
    <m/>
    <m/>
    <x v="4"/>
    <m/>
    <m/>
    <n v="0.15"/>
    <n v="0.15"/>
    <m/>
    <m/>
    <n v="525.6"/>
    <m/>
    <m/>
    <m/>
    <m/>
    <m/>
    <x v="0"/>
    <m/>
    <s v="MUNICIPALIDAD"/>
    <x v="40"/>
    <x v="158"/>
    <m/>
    <x v="591"/>
    <x v="5"/>
    <x v="4"/>
    <x v="237"/>
    <x v="1"/>
    <s v="Instalado"/>
    <s v="Operativo"/>
    <m/>
    <x v="0"/>
    <x v="0"/>
    <x v="0"/>
    <x v="2"/>
    <s v="Estatal"/>
    <s v="PIURA"/>
    <s v="PIURA"/>
    <s v="HUANCABAMBA"/>
    <s v="HUARMACA"/>
    <m/>
    <x v="7"/>
    <m/>
    <x v="2"/>
    <m/>
    <x v="1"/>
    <x v="1"/>
    <n v="525.6"/>
    <n v="0.52560000000000007"/>
    <m/>
    <n v="0.15"/>
    <n v="0.15"/>
    <e v="#N/A"/>
    <m/>
    <n v="83"/>
    <s v="ESTIMACIONES"/>
    <m/>
  </r>
  <r>
    <s v="20"/>
    <x v="13"/>
    <s v="NO INFORMANTE"/>
    <m/>
    <m/>
    <x v="0"/>
    <m/>
    <m/>
    <n v="0.2"/>
    <n v="0.2"/>
    <m/>
    <m/>
    <n v="350.4"/>
    <m/>
    <m/>
    <m/>
    <m/>
    <m/>
    <x v="0"/>
    <m/>
    <s v="MUNICIPALIDAD"/>
    <x v="40"/>
    <x v="158"/>
    <m/>
    <x v="592"/>
    <x v="5"/>
    <x v="0"/>
    <x v="237"/>
    <x v="0"/>
    <s v="Instalado"/>
    <s v="Operativo"/>
    <m/>
    <x v="0"/>
    <x v="0"/>
    <x v="0"/>
    <x v="2"/>
    <s v="Estatal"/>
    <s v="PIURA"/>
    <s v="PIURA"/>
    <s v="SULLANA"/>
    <s v="LANCONES "/>
    <m/>
    <x v="0"/>
    <m/>
    <x v="2"/>
    <m/>
    <x v="1"/>
    <x v="1"/>
    <n v="350.4"/>
    <n v="0.35039999999999999"/>
    <m/>
    <n v="0.2"/>
    <n v="0.2"/>
    <e v="#N/A"/>
    <m/>
    <n v="83"/>
    <s v="ESTIMACIONES"/>
    <m/>
  </r>
  <r>
    <s v="20"/>
    <x v="13"/>
    <s v="NO INFORMANTE"/>
    <m/>
    <m/>
    <x v="0"/>
    <m/>
    <m/>
    <n v="0.1"/>
    <n v="0.1"/>
    <m/>
    <m/>
    <n v="175.2"/>
    <m/>
    <m/>
    <m/>
    <m/>
    <m/>
    <x v="0"/>
    <m/>
    <s v="MUNICIPALIDAD"/>
    <x v="40"/>
    <x v="158"/>
    <m/>
    <x v="593"/>
    <x v="5"/>
    <x v="0"/>
    <x v="237"/>
    <x v="0"/>
    <s v="Instalado"/>
    <s v="Operativo"/>
    <m/>
    <x v="0"/>
    <x v="0"/>
    <x v="0"/>
    <x v="2"/>
    <s v="Estatal"/>
    <s v="PIURA"/>
    <s v="PIURA"/>
    <s v="SULLANA"/>
    <s v="LANCONES "/>
    <m/>
    <x v="0"/>
    <m/>
    <x v="2"/>
    <m/>
    <x v="1"/>
    <x v="1"/>
    <n v="175.2"/>
    <n v="0.17519999999999999"/>
    <m/>
    <n v="0.1"/>
    <n v="0.1"/>
    <e v="#N/A"/>
    <m/>
    <n v="83"/>
    <s v="ESTIMACIONES"/>
    <m/>
  </r>
  <r>
    <s v="20"/>
    <x v="13"/>
    <s v="NO INFORMANTE"/>
    <m/>
    <m/>
    <x v="0"/>
    <m/>
    <m/>
    <n v="0.1"/>
    <n v="0.1"/>
    <m/>
    <m/>
    <n v="175.2"/>
    <m/>
    <m/>
    <m/>
    <m/>
    <m/>
    <x v="0"/>
    <m/>
    <s v="MUNICIPALIDAD"/>
    <x v="40"/>
    <x v="158"/>
    <m/>
    <x v="594"/>
    <x v="5"/>
    <x v="0"/>
    <x v="237"/>
    <x v="0"/>
    <s v="Instalado"/>
    <s v="Operativo"/>
    <m/>
    <x v="0"/>
    <x v="0"/>
    <x v="0"/>
    <x v="2"/>
    <s v="Estatal"/>
    <s v="PIURA"/>
    <s v="PIURA"/>
    <s v="PAITA"/>
    <s v="LA BOCANA (PARACHIQUE)"/>
    <m/>
    <x v="0"/>
    <m/>
    <x v="2"/>
    <m/>
    <x v="1"/>
    <x v="1"/>
    <n v="175.2"/>
    <n v="0.17519999999999999"/>
    <m/>
    <n v="0.1"/>
    <n v="0.1"/>
    <e v="#N/A"/>
    <m/>
    <n v="83"/>
    <s v="ESTIMACIONES"/>
    <m/>
  </r>
  <r>
    <s v="20"/>
    <x v="13"/>
    <s v="NO INFORMANTE"/>
    <m/>
    <m/>
    <x v="4"/>
    <m/>
    <m/>
    <n v="0.41"/>
    <n v="0.41"/>
    <m/>
    <m/>
    <n v="1436.64"/>
    <m/>
    <m/>
    <m/>
    <m/>
    <m/>
    <x v="0"/>
    <m/>
    <s v="Electro Puno S.A.A."/>
    <x v="40"/>
    <x v="158"/>
    <m/>
    <x v="595"/>
    <x v="5"/>
    <x v="4"/>
    <x v="237"/>
    <x v="1"/>
    <s v="Instalado"/>
    <s v="Operativo"/>
    <m/>
    <x v="0"/>
    <x v="0"/>
    <x v="0"/>
    <x v="2"/>
    <s v="Estatal"/>
    <s v="PUNO"/>
    <s v="PUNO"/>
    <s v="CARABAYA"/>
    <s v="MACUSANI"/>
    <m/>
    <x v="7"/>
    <m/>
    <x v="2"/>
    <m/>
    <x v="1"/>
    <x v="1"/>
    <n v="1436.64"/>
    <n v="1.4366400000000001"/>
    <m/>
    <n v="0.41"/>
    <n v="0.41"/>
    <e v="#N/A"/>
    <m/>
    <n v="83"/>
    <s v="ESTIMACIONES"/>
    <m/>
  </r>
  <r>
    <s v="20"/>
    <x v="13"/>
    <s v="NO INFORMANTE"/>
    <m/>
    <m/>
    <x v="0"/>
    <m/>
    <m/>
    <n v="0.2"/>
    <n v="0.2"/>
    <m/>
    <m/>
    <n v="350.4"/>
    <m/>
    <m/>
    <m/>
    <m/>
    <m/>
    <x v="0"/>
    <m/>
    <s v="MUNICIPALIDAD"/>
    <x v="40"/>
    <x v="158"/>
    <m/>
    <x v="596"/>
    <x v="5"/>
    <x v="0"/>
    <x v="237"/>
    <x v="0"/>
    <s v="Instalado"/>
    <s v="Operativo"/>
    <m/>
    <x v="0"/>
    <x v="0"/>
    <x v="0"/>
    <x v="2"/>
    <s v="Estatal"/>
    <s v="PUNO"/>
    <s v="PUNO"/>
    <s v="PUNO"/>
    <s v="PUNO (AMANTANI)"/>
    <m/>
    <x v="0"/>
    <m/>
    <x v="2"/>
    <m/>
    <x v="1"/>
    <x v="1"/>
    <n v="350.4"/>
    <n v="0.35039999999999999"/>
    <m/>
    <n v="0.2"/>
    <n v="0.2"/>
    <e v="#N/A"/>
    <m/>
    <n v="83"/>
    <s v="ESTIMACIONES"/>
    <m/>
  </r>
  <r>
    <s v="20"/>
    <x v="13"/>
    <s v="NO INFORMANTE"/>
    <m/>
    <m/>
    <x v="0"/>
    <m/>
    <m/>
    <n v="0.1"/>
    <n v="0.1"/>
    <m/>
    <m/>
    <n v="175.2"/>
    <m/>
    <m/>
    <m/>
    <m/>
    <m/>
    <x v="0"/>
    <m/>
    <s v="MUNICIPALIDAD"/>
    <x v="40"/>
    <x v="158"/>
    <m/>
    <x v="597"/>
    <x v="5"/>
    <x v="0"/>
    <x v="237"/>
    <x v="0"/>
    <s v="Instalado"/>
    <s v="Operativo"/>
    <m/>
    <x v="0"/>
    <x v="0"/>
    <x v="0"/>
    <x v="2"/>
    <s v="Estatal"/>
    <s v="PUNO"/>
    <s v="PUNO"/>
    <s v="EL COLLAO"/>
    <s v="CAPASO"/>
    <m/>
    <x v="0"/>
    <m/>
    <x v="2"/>
    <m/>
    <x v="1"/>
    <x v="1"/>
    <n v="175.2"/>
    <n v="0.17519999999999999"/>
    <m/>
    <n v="0.1"/>
    <n v="0.1"/>
    <e v="#N/A"/>
    <m/>
    <n v="83"/>
    <s v="ESTIMACIONES"/>
    <m/>
  </r>
  <r>
    <s v="20"/>
    <x v="13"/>
    <s v="NO INFORMANTE"/>
    <m/>
    <m/>
    <x v="0"/>
    <m/>
    <m/>
    <n v="0.2"/>
    <n v="0.2"/>
    <m/>
    <m/>
    <n v="350.4"/>
    <m/>
    <m/>
    <m/>
    <m/>
    <m/>
    <x v="0"/>
    <m/>
    <s v="MUNICIPALIDAD"/>
    <x v="40"/>
    <x v="158"/>
    <m/>
    <x v="598"/>
    <x v="5"/>
    <x v="0"/>
    <x v="237"/>
    <x v="0"/>
    <s v="Instalado"/>
    <s v="Operativo"/>
    <m/>
    <x v="0"/>
    <x v="0"/>
    <x v="0"/>
    <x v="2"/>
    <s v="Estatal"/>
    <s v="PUNO"/>
    <s v="PUNO"/>
    <s v="PUNO"/>
    <s v="PICHANAQUI"/>
    <m/>
    <x v="0"/>
    <m/>
    <x v="2"/>
    <m/>
    <x v="1"/>
    <x v="1"/>
    <n v="350.4"/>
    <n v="0.35039999999999999"/>
    <m/>
    <n v="0.2"/>
    <n v="0.2"/>
    <e v="#N/A"/>
    <m/>
    <n v="83"/>
    <s v="ESTIMACIONES"/>
    <m/>
  </r>
  <r>
    <s v="20"/>
    <x v="13"/>
    <s v="NO INFORMANTE"/>
    <m/>
    <m/>
    <x v="0"/>
    <m/>
    <m/>
    <n v="0.2"/>
    <n v="0.2"/>
    <m/>
    <m/>
    <n v="350.4"/>
    <m/>
    <m/>
    <m/>
    <m/>
    <m/>
    <x v="0"/>
    <m/>
    <s v="MUNICIPALIDAD"/>
    <x v="40"/>
    <x v="158"/>
    <m/>
    <x v="599"/>
    <x v="5"/>
    <x v="0"/>
    <x v="237"/>
    <x v="0"/>
    <s v="Instalado"/>
    <s v="Operativo"/>
    <m/>
    <x v="0"/>
    <x v="0"/>
    <x v="0"/>
    <x v="2"/>
    <s v="Estatal"/>
    <s v="PUNO"/>
    <s v="PUNO"/>
    <s v="EL COLLAO"/>
    <s v="SANTA ROSA (MAZO CRUZ)"/>
    <m/>
    <x v="0"/>
    <m/>
    <x v="2"/>
    <m/>
    <x v="1"/>
    <x v="1"/>
    <n v="350.4"/>
    <n v="0.35039999999999999"/>
    <m/>
    <n v="0.2"/>
    <n v="0.2"/>
    <e v="#N/A"/>
    <m/>
    <n v="83"/>
    <s v="ESTIMACIONES"/>
    <m/>
  </r>
  <r>
    <s v="20"/>
    <x v="13"/>
    <s v="NO INFORMANTE"/>
    <m/>
    <m/>
    <x v="0"/>
    <m/>
    <m/>
    <n v="0.5"/>
    <n v="0.5"/>
    <m/>
    <m/>
    <n v="876"/>
    <m/>
    <m/>
    <m/>
    <m/>
    <m/>
    <x v="0"/>
    <m/>
    <s v="MUNICIPALIDAD"/>
    <x v="40"/>
    <x v="158"/>
    <m/>
    <x v="600"/>
    <x v="5"/>
    <x v="0"/>
    <x v="237"/>
    <x v="0"/>
    <s v="Instalado"/>
    <s v="Operativo"/>
    <m/>
    <x v="0"/>
    <x v="0"/>
    <x v="0"/>
    <x v="2"/>
    <s v="Estatal"/>
    <s v="SAN MARTÍN"/>
    <s v="SAN MARTÍN"/>
    <s v="TOCACHE"/>
    <s v="UCHIZA"/>
    <m/>
    <x v="0"/>
    <m/>
    <x v="2"/>
    <m/>
    <x v="1"/>
    <x v="1"/>
    <n v="876"/>
    <n v="0.876"/>
    <m/>
    <n v="0.5"/>
    <n v="0.5"/>
    <e v="#N/A"/>
    <m/>
    <n v="83"/>
    <s v="ESTIMACIONES"/>
    <m/>
  </r>
  <r>
    <s v="20"/>
    <x v="13"/>
    <s v="NO INFORMANTE"/>
    <m/>
    <m/>
    <x v="0"/>
    <m/>
    <m/>
    <n v="0.2"/>
    <n v="0.2"/>
    <m/>
    <m/>
    <n v="350.4"/>
    <m/>
    <m/>
    <m/>
    <m/>
    <m/>
    <x v="0"/>
    <m/>
    <s v="MUNICIPALIDAD"/>
    <x v="40"/>
    <x v="158"/>
    <m/>
    <x v="601"/>
    <x v="5"/>
    <x v="0"/>
    <x v="237"/>
    <x v="0"/>
    <s v="Instalado"/>
    <s v="Operativo"/>
    <m/>
    <x v="0"/>
    <x v="0"/>
    <x v="0"/>
    <x v="2"/>
    <s v="Estatal"/>
    <s v="TUMBES"/>
    <s v="TUMBES"/>
    <s v="COMANDANTE VILLAR"/>
    <s v="CASITAS"/>
    <m/>
    <x v="0"/>
    <m/>
    <x v="2"/>
    <m/>
    <x v="1"/>
    <x v="1"/>
    <n v="350.4"/>
    <n v="0.35039999999999999"/>
    <m/>
    <n v="0.2"/>
    <n v="0.2"/>
    <e v="#N/A"/>
    <m/>
    <n v="83"/>
    <s v="ESTIMACIONES"/>
    <m/>
  </r>
  <r>
    <s v="20"/>
    <x v="13"/>
    <s v="NO INFORMANTE"/>
    <m/>
    <m/>
    <x v="0"/>
    <m/>
    <m/>
    <n v="0.05"/>
    <n v="0.05"/>
    <m/>
    <m/>
    <n v="87.6"/>
    <m/>
    <m/>
    <m/>
    <m/>
    <m/>
    <x v="0"/>
    <m/>
    <s v="MUNICIPALIDAD"/>
    <x v="40"/>
    <x v="158"/>
    <m/>
    <x v="602"/>
    <x v="5"/>
    <x v="0"/>
    <x v="237"/>
    <x v="0"/>
    <s v="Instalado"/>
    <s v="Operativo"/>
    <m/>
    <x v="0"/>
    <x v="0"/>
    <x v="0"/>
    <x v="2"/>
    <s v="Estatal"/>
    <s v="UCAYALI"/>
    <s v="UCAYALI"/>
    <s v="CORONEL PORTILLO"/>
    <s v="MASISEA (BELLA FLOR)"/>
    <m/>
    <x v="0"/>
    <m/>
    <x v="2"/>
    <m/>
    <x v="1"/>
    <x v="1"/>
    <n v="87.6"/>
    <n v="8.7599999999999997E-2"/>
    <m/>
    <n v="0.05"/>
    <n v="0.05"/>
    <e v="#N/A"/>
    <m/>
    <n v="83"/>
    <s v="ESTIMACIONES"/>
    <m/>
  </r>
  <r>
    <s v="20"/>
    <x v="13"/>
    <s v="NO INFORMANTE"/>
    <m/>
    <m/>
    <x v="0"/>
    <m/>
    <m/>
    <n v="0.2"/>
    <n v="0.2"/>
    <m/>
    <m/>
    <n v="350.4"/>
    <m/>
    <m/>
    <m/>
    <m/>
    <m/>
    <x v="0"/>
    <m/>
    <s v="MUNICIPALIDAD"/>
    <x v="40"/>
    <x v="158"/>
    <m/>
    <x v="603"/>
    <x v="5"/>
    <x v="0"/>
    <x v="237"/>
    <x v="0"/>
    <s v="Instalado"/>
    <s v="Operativo"/>
    <m/>
    <x v="0"/>
    <x v="0"/>
    <x v="0"/>
    <x v="2"/>
    <s v="Estatal"/>
    <s v="UCAYALI"/>
    <s v="UCAYALI"/>
    <s v="CORONEL PORTILLO"/>
    <s v="CAMPO VERDE"/>
    <m/>
    <x v="0"/>
    <m/>
    <x v="2"/>
    <m/>
    <x v="1"/>
    <x v="1"/>
    <n v="350.4"/>
    <n v="0.35039999999999999"/>
    <m/>
    <n v="0.2"/>
    <n v="0.2"/>
    <e v="#N/A"/>
    <m/>
    <n v="83"/>
    <s v="ESTIMACIONES"/>
    <m/>
  </r>
  <r>
    <s v="20"/>
    <x v="13"/>
    <s v="NO INFORMANTE"/>
    <m/>
    <m/>
    <x v="0"/>
    <m/>
    <m/>
    <n v="0.2"/>
    <n v="0.2"/>
    <m/>
    <m/>
    <n v="350.4"/>
    <m/>
    <m/>
    <m/>
    <m/>
    <m/>
    <x v="0"/>
    <m/>
    <s v="MUNICIPALIDAD"/>
    <x v="40"/>
    <x v="158"/>
    <m/>
    <x v="604"/>
    <x v="5"/>
    <x v="0"/>
    <x v="237"/>
    <x v="0"/>
    <s v="Instalado"/>
    <s v="Operativo"/>
    <m/>
    <x v="0"/>
    <x v="0"/>
    <x v="0"/>
    <x v="2"/>
    <s v="Estatal"/>
    <s v="UCAYALI"/>
    <s v="UCAYALI"/>
    <s v="PADRE ABAD"/>
    <s v="IRAZOLA (SAN ALEJANDRO)"/>
    <m/>
    <x v="0"/>
    <m/>
    <x v="2"/>
    <m/>
    <x v="1"/>
    <x v="1"/>
    <n v="350.4"/>
    <n v="0.35039999999999999"/>
    <m/>
    <n v="0.2"/>
    <n v="0.2"/>
    <e v="#N/A"/>
    <m/>
    <n v="83"/>
    <s v="ESTIMACIONES"/>
    <m/>
  </r>
  <r>
    <s v="20"/>
    <x v="13"/>
    <s v="NO INFORMANTE"/>
    <m/>
    <m/>
    <x v="4"/>
    <m/>
    <m/>
    <n v="0"/>
    <n v="0"/>
    <m/>
    <m/>
    <n v="0"/>
    <m/>
    <m/>
    <m/>
    <m/>
    <m/>
    <x v="0"/>
    <m/>
    <s v="MUNICIPALIDAD"/>
    <x v="40"/>
    <x v="158"/>
    <m/>
    <x v="173"/>
    <x v="5"/>
    <x v="4"/>
    <x v="237"/>
    <x v="1"/>
    <s v="Instalado"/>
    <s v="Inoperativo"/>
    <m/>
    <x v="0"/>
    <x v="0"/>
    <x v="0"/>
    <x v="2"/>
    <s v="Estatal"/>
    <s v="AMAZONAS"/>
    <s v="AMAZONAS"/>
    <s v="CHACHAPOYAS"/>
    <s v="CHUQUIBAMBA"/>
    <m/>
    <x v="7"/>
    <m/>
    <x v="2"/>
    <m/>
    <x v="1"/>
    <x v="1"/>
    <n v="0"/>
    <n v="0"/>
    <m/>
    <n v="0"/>
    <n v="0"/>
    <e v="#N/A"/>
    <m/>
    <n v="83"/>
    <s v="ESTIMACIONES"/>
    <m/>
  </r>
  <r>
    <s v="20"/>
    <x v="13"/>
    <s v="NO INFORMANTE"/>
    <m/>
    <m/>
    <x v="4"/>
    <m/>
    <m/>
    <n v="0.1"/>
    <n v="0.1"/>
    <m/>
    <m/>
    <n v="350.4"/>
    <m/>
    <m/>
    <m/>
    <m/>
    <m/>
    <x v="0"/>
    <m/>
    <s v="MUNICIPALIDAD"/>
    <x v="40"/>
    <x v="158"/>
    <m/>
    <x v="605"/>
    <x v="5"/>
    <x v="4"/>
    <x v="237"/>
    <x v="1"/>
    <s v="Instalado"/>
    <s v="Operativo"/>
    <m/>
    <x v="0"/>
    <x v="0"/>
    <x v="0"/>
    <x v="2"/>
    <s v="Estatal"/>
    <s v="APURIMAC"/>
    <s v="APURIMAC"/>
    <s v="COTABAMBAS"/>
    <s v="TAMBOBAMBA"/>
    <m/>
    <x v="7"/>
    <m/>
    <x v="2"/>
    <m/>
    <x v="1"/>
    <x v="1"/>
    <n v="350.4"/>
    <n v="0.35039999999999999"/>
    <m/>
    <n v="0.1"/>
    <n v="0.1"/>
    <e v="#N/A"/>
    <m/>
    <n v="83"/>
    <s v="ESTIMACIONES"/>
    <m/>
  </r>
  <r>
    <s v="20"/>
    <x v="13"/>
    <s v="NO INFORMANTE"/>
    <m/>
    <m/>
    <x v="4"/>
    <m/>
    <m/>
    <n v="0.1"/>
    <n v="0.1"/>
    <m/>
    <m/>
    <n v="350.4"/>
    <m/>
    <m/>
    <m/>
    <m/>
    <m/>
    <x v="0"/>
    <m/>
    <s v="MUNICIPALIDAD"/>
    <x v="40"/>
    <x v="158"/>
    <m/>
    <x v="606"/>
    <x v="5"/>
    <x v="4"/>
    <x v="237"/>
    <x v="1"/>
    <s v="Instalado"/>
    <s v="Operativo"/>
    <m/>
    <x v="0"/>
    <x v="0"/>
    <x v="0"/>
    <x v="2"/>
    <s v="Estatal"/>
    <s v="AREQUIPA"/>
    <s v="AREQUIPA"/>
    <s v="CAYLLOMA"/>
    <s v="CHIVAY"/>
    <m/>
    <x v="7"/>
    <m/>
    <x v="2"/>
    <m/>
    <x v="1"/>
    <x v="1"/>
    <n v="350.4"/>
    <n v="0.35039999999999999"/>
    <m/>
    <n v="0.1"/>
    <n v="0.1"/>
    <e v="#N/A"/>
    <m/>
    <n v="83"/>
    <s v="ESTIMACIONES"/>
    <m/>
  </r>
  <r>
    <s v="20"/>
    <x v="13"/>
    <s v="NO INFORMANTE"/>
    <m/>
    <m/>
    <x v="4"/>
    <m/>
    <m/>
    <n v="6.5000000000000002E-2"/>
    <n v="6.5000000000000002E-2"/>
    <m/>
    <m/>
    <n v="227.76"/>
    <m/>
    <m/>
    <m/>
    <m/>
    <m/>
    <x v="0"/>
    <m/>
    <s v="MUNICIPALIDAD"/>
    <x v="40"/>
    <x v="158"/>
    <m/>
    <x v="607"/>
    <x v="5"/>
    <x v="4"/>
    <x v="237"/>
    <x v="1"/>
    <s v="Instalado"/>
    <s v="Operativo"/>
    <m/>
    <x v="0"/>
    <x v="0"/>
    <x v="0"/>
    <x v="2"/>
    <s v="Estatal"/>
    <s v="AREQUIPA"/>
    <s v="AREQUIPA"/>
    <s v="CAYLLOMA"/>
    <s v="TUTI"/>
    <m/>
    <x v="7"/>
    <m/>
    <x v="2"/>
    <m/>
    <x v="1"/>
    <x v="1"/>
    <n v="227.76"/>
    <n v="0.22775999999999999"/>
    <m/>
    <n v="6.5000000000000002E-2"/>
    <n v="6.5000000000000002E-2"/>
    <e v="#N/A"/>
    <m/>
    <n v="83"/>
    <s v="ESTIMACIONES"/>
    <m/>
  </r>
  <r>
    <s v="20"/>
    <x v="13"/>
    <s v="NO INFORMANTE"/>
    <m/>
    <m/>
    <x v="4"/>
    <m/>
    <m/>
    <n v="0.15"/>
    <n v="0.15"/>
    <m/>
    <m/>
    <n v="525.6"/>
    <m/>
    <m/>
    <m/>
    <m/>
    <m/>
    <x v="0"/>
    <m/>
    <s v="MUNICIPALIDAD"/>
    <x v="40"/>
    <x v="158"/>
    <m/>
    <x v="608"/>
    <x v="5"/>
    <x v="4"/>
    <x v="237"/>
    <x v="1"/>
    <s v="Instalado"/>
    <s v="Operativo"/>
    <m/>
    <x v="0"/>
    <x v="0"/>
    <x v="0"/>
    <x v="2"/>
    <s v="Estatal"/>
    <s v="AREQUIPA"/>
    <s v="AREQUIPA"/>
    <s v="CAYLLOMA"/>
    <s v="CAYLLOMA"/>
    <m/>
    <x v="7"/>
    <m/>
    <x v="2"/>
    <m/>
    <x v="1"/>
    <x v="1"/>
    <n v="525.6"/>
    <n v="0.52560000000000007"/>
    <m/>
    <n v="0.15"/>
    <n v="0.15"/>
    <e v="#N/A"/>
    <m/>
    <n v="83"/>
    <s v="ESTIMACIONES"/>
    <m/>
  </r>
  <r>
    <s v="20"/>
    <x v="13"/>
    <s v="NO INFORMANTE"/>
    <m/>
    <m/>
    <x v="4"/>
    <m/>
    <m/>
    <n v="0.3"/>
    <n v="0.3"/>
    <m/>
    <m/>
    <n v="1051.2"/>
    <m/>
    <m/>
    <m/>
    <m/>
    <m/>
    <x v="0"/>
    <m/>
    <s v="MUNICIPALIDAD"/>
    <x v="40"/>
    <x v="158"/>
    <m/>
    <x v="609"/>
    <x v="5"/>
    <x v="4"/>
    <x v="237"/>
    <x v="1"/>
    <s v="Instalado"/>
    <s v="Operativo"/>
    <m/>
    <x v="0"/>
    <x v="0"/>
    <x v="0"/>
    <x v="2"/>
    <s v="Estatal"/>
    <s v="AYACUCHO"/>
    <s v="AYACUCHO"/>
    <s v="LUCANAS"/>
    <s v="LUCANAS"/>
    <m/>
    <x v="7"/>
    <m/>
    <x v="2"/>
    <m/>
    <x v="1"/>
    <x v="1"/>
    <n v="1051.2"/>
    <n v="1.0512000000000001"/>
    <m/>
    <n v="0.3"/>
    <n v="0.3"/>
    <e v="#N/A"/>
    <m/>
    <n v="83"/>
    <s v="ESTIMACIONES"/>
    <m/>
  </r>
  <r>
    <s v="20"/>
    <x v="13"/>
    <s v="NO INFORMANTE"/>
    <m/>
    <m/>
    <x v="4"/>
    <m/>
    <m/>
    <n v="0.1"/>
    <n v="0"/>
    <m/>
    <m/>
    <n v="0"/>
    <m/>
    <m/>
    <m/>
    <m/>
    <m/>
    <x v="0"/>
    <m/>
    <s v="MUNICIPALIDAD"/>
    <x v="40"/>
    <x v="158"/>
    <m/>
    <x v="610"/>
    <x v="5"/>
    <x v="4"/>
    <x v="237"/>
    <x v="1"/>
    <s v="Instalado"/>
    <s v="Inoperativo"/>
    <m/>
    <x v="0"/>
    <x v="0"/>
    <x v="0"/>
    <x v="2"/>
    <s v="Estatal"/>
    <s v="AYACUCHO"/>
    <s v="AYACUCHO"/>
    <s v="SUCRE"/>
    <s v="SORAS"/>
    <m/>
    <x v="7"/>
    <m/>
    <x v="2"/>
    <m/>
    <x v="1"/>
    <x v="1"/>
    <n v="0"/>
    <n v="0"/>
    <m/>
    <n v="0.1"/>
    <n v="0"/>
    <e v="#N/A"/>
    <m/>
    <n v="83"/>
    <s v="ESTIMACIONES"/>
    <m/>
  </r>
  <r>
    <s v="20"/>
    <x v="13"/>
    <s v="NO INFORMANTE"/>
    <m/>
    <m/>
    <x v="4"/>
    <m/>
    <m/>
    <n v="7.0000000000000007E-2"/>
    <n v="7.0000000000000007E-2"/>
    <m/>
    <m/>
    <n v="245.28"/>
    <m/>
    <m/>
    <m/>
    <m/>
    <m/>
    <x v="0"/>
    <m/>
    <s v="MUNICIPALIDAD"/>
    <x v="40"/>
    <x v="158"/>
    <m/>
    <x v="611"/>
    <x v="5"/>
    <x v="4"/>
    <x v="237"/>
    <x v="1"/>
    <s v="Instalado"/>
    <s v="Operativo"/>
    <m/>
    <x v="0"/>
    <x v="0"/>
    <x v="0"/>
    <x v="2"/>
    <s v="Estatal"/>
    <s v="CAJAMARCA"/>
    <s v="CAJAMARCA"/>
    <s v="CELENDÍN"/>
    <s v="SUCRE"/>
    <m/>
    <x v="7"/>
    <m/>
    <x v="2"/>
    <m/>
    <x v="1"/>
    <x v="1"/>
    <n v="245.28"/>
    <n v="0.24528"/>
    <m/>
    <n v="7.0000000000000007E-2"/>
    <n v="7.0000000000000007E-2"/>
    <e v="#N/A"/>
    <m/>
    <n v="83"/>
    <s v="ESTIMACIONES"/>
    <m/>
  </r>
  <r>
    <s v="20"/>
    <x v="13"/>
    <s v="NO INFORMANTE"/>
    <m/>
    <m/>
    <x v="4"/>
    <m/>
    <m/>
    <n v="0.1"/>
    <n v="0.1"/>
    <m/>
    <m/>
    <n v="350.4"/>
    <m/>
    <m/>
    <m/>
    <m/>
    <m/>
    <x v="0"/>
    <m/>
    <s v="MUNICIPALIDAD"/>
    <x v="40"/>
    <x v="158"/>
    <m/>
    <x v="612"/>
    <x v="5"/>
    <x v="4"/>
    <x v="237"/>
    <x v="1"/>
    <s v="Instalado"/>
    <s v="Operativo"/>
    <m/>
    <x v="0"/>
    <x v="0"/>
    <x v="0"/>
    <x v="2"/>
    <s v="Estatal"/>
    <s v="CAJAMARCA"/>
    <s v="CAJAMARCA"/>
    <s v="CAJABAMBA"/>
    <s v="CONDEBAMBA"/>
    <m/>
    <x v="7"/>
    <m/>
    <x v="2"/>
    <m/>
    <x v="1"/>
    <x v="1"/>
    <n v="350.4"/>
    <n v="0.35039999999999999"/>
    <m/>
    <n v="0.1"/>
    <n v="0.1"/>
    <e v="#N/A"/>
    <m/>
    <n v="83"/>
    <s v="ESTIMACIONES"/>
    <m/>
  </r>
  <r>
    <s v="20"/>
    <x v="13"/>
    <s v="NO INFORMANTE"/>
    <m/>
    <m/>
    <x v="4"/>
    <m/>
    <m/>
    <n v="0.1"/>
    <n v="0.1"/>
    <m/>
    <m/>
    <n v="350.4"/>
    <m/>
    <m/>
    <m/>
    <m/>
    <m/>
    <x v="0"/>
    <m/>
    <s v="MUNICIPALIDAD"/>
    <x v="40"/>
    <x v="158"/>
    <m/>
    <x v="613"/>
    <x v="5"/>
    <x v="4"/>
    <x v="237"/>
    <x v="1"/>
    <s v="Instalado"/>
    <s v="Operativo"/>
    <m/>
    <x v="0"/>
    <x v="0"/>
    <x v="0"/>
    <x v="2"/>
    <s v="Estatal"/>
    <s v="CAJAMARCA"/>
    <s v="CAJAMARCA"/>
    <s v="JAEN"/>
    <s v="COLASAY"/>
    <m/>
    <x v="7"/>
    <m/>
    <x v="2"/>
    <m/>
    <x v="1"/>
    <x v="1"/>
    <n v="350.4"/>
    <n v="0.35039999999999999"/>
    <m/>
    <n v="0.1"/>
    <n v="0.1"/>
    <e v="#N/A"/>
    <m/>
    <n v="83"/>
    <s v="ESTIMACIONES"/>
    <m/>
  </r>
  <r>
    <s v="20"/>
    <x v="13"/>
    <s v="NO INFORMANTE"/>
    <m/>
    <m/>
    <x v="4"/>
    <m/>
    <m/>
    <n v="0.1"/>
    <n v="0.1"/>
    <m/>
    <m/>
    <n v="350.4"/>
    <m/>
    <m/>
    <m/>
    <m/>
    <m/>
    <x v="0"/>
    <m/>
    <s v="MUNICIPALIDAD"/>
    <x v="40"/>
    <x v="158"/>
    <m/>
    <x v="614"/>
    <x v="5"/>
    <x v="4"/>
    <x v="237"/>
    <x v="1"/>
    <s v="Instalado"/>
    <s v="Operativo"/>
    <m/>
    <x v="0"/>
    <x v="0"/>
    <x v="0"/>
    <x v="2"/>
    <s v="Estatal"/>
    <s v="CAJAMARCA"/>
    <s v="CAJAMARCA"/>
    <s v="CHOTA"/>
    <s v="CONCHÁN"/>
    <m/>
    <x v="7"/>
    <m/>
    <x v="2"/>
    <m/>
    <x v="1"/>
    <x v="1"/>
    <n v="350.4"/>
    <n v="0.35039999999999999"/>
    <m/>
    <n v="0.1"/>
    <n v="0.1"/>
    <e v="#N/A"/>
    <m/>
    <n v="83"/>
    <s v="ESTIMACIONES"/>
    <m/>
  </r>
  <r>
    <s v="20"/>
    <x v="13"/>
    <s v="NO INFORMANTE"/>
    <m/>
    <m/>
    <x v="4"/>
    <m/>
    <m/>
    <n v="0.1"/>
    <n v="0.1"/>
    <m/>
    <m/>
    <n v="350.4"/>
    <m/>
    <m/>
    <m/>
    <m/>
    <m/>
    <x v="0"/>
    <m/>
    <s v="MUNICIPALIDAD"/>
    <x v="40"/>
    <x v="158"/>
    <m/>
    <x v="615"/>
    <x v="5"/>
    <x v="4"/>
    <x v="237"/>
    <x v="1"/>
    <s v="Instalado"/>
    <s v="Operativo"/>
    <m/>
    <x v="0"/>
    <x v="0"/>
    <x v="0"/>
    <x v="2"/>
    <s v="Estatal"/>
    <s v="CAJAMARCA"/>
    <s v="CAJAMARCA"/>
    <s v="CHOTA"/>
    <s v="CHADÍN"/>
    <m/>
    <x v="7"/>
    <m/>
    <x v="2"/>
    <m/>
    <x v="1"/>
    <x v="1"/>
    <n v="350.4"/>
    <n v="0.35039999999999999"/>
    <m/>
    <n v="0.1"/>
    <n v="0.1"/>
    <e v="#N/A"/>
    <m/>
    <n v="83"/>
    <s v="ESTIMACIONES"/>
    <m/>
  </r>
  <r>
    <s v="20"/>
    <x v="13"/>
    <s v="NO INFORMANTE"/>
    <m/>
    <m/>
    <x v="4"/>
    <m/>
    <m/>
    <n v="0.3"/>
    <n v="0.3"/>
    <m/>
    <m/>
    <n v="1051.2"/>
    <m/>
    <m/>
    <m/>
    <m/>
    <m/>
    <x v="0"/>
    <m/>
    <s v="MUNICIPALIDAD"/>
    <x v="40"/>
    <x v="158"/>
    <m/>
    <x v="616"/>
    <x v="5"/>
    <x v="4"/>
    <x v="237"/>
    <x v="1"/>
    <s v="Instalado"/>
    <s v="Operativo"/>
    <m/>
    <x v="0"/>
    <x v="0"/>
    <x v="0"/>
    <x v="2"/>
    <s v="Estatal"/>
    <s v="CAJAMARCA"/>
    <s v="CAJAMARCA"/>
    <s v="HUALGAYOC"/>
    <s v="HUALGAYOC"/>
    <m/>
    <x v="7"/>
    <m/>
    <x v="2"/>
    <m/>
    <x v="1"/>
    <x v="1"/>
    <n v="1051.2"/>
    <n v="1.0512000000000001"/>
    <m/>
    <n v="0.3"/>
    <n v="0.3"/>
    <e v="#N/A"/>
    <m/>
    <n v="83"/>
    <s v="ESTIMACIONES"/>
    <m/>
  </r>
  <r>
    <s v="20"/>
    <x v="13"/>
    <s v="NO INFORMANTE"/>
    <m/>
    <m/>
    <x v="4"/>
    <m/>
    <m/>
    <n v="0.2"/>
    <n v="0.2"/>
    <m/>
    <m/>
    <n v="700.8"/>
    <m/>
    <m/>
    <m/>
    <m/>
    <m/>
    <x v="0"/>
    <m/>
    <s v="MUNICIPALIDAD"/>
    <x v="40"/>
    <x v="158"/>
    <m/>
    <x v="617"/>
    <x v="5"/>
    <x v="4"/>
    <x v="237"/>
    <x v="1"/>
    <s v="Instalado"/>
    <s v="Operativo"/>
    <m/>
    <x v="0"/>
    <x v="0"/>
    <x v="0"/>
    <x v="2"/>
    <s v="Estatal"/>
    <s v="CAJAMARCA"/>
    <s v="CAJAMARCA"/>
    <s v="SAN MIGUEL"/>
    <s v="SAN MIGUEL"/>
    <m/>
    <x v="7"/>
    <m/>
    <x v="2"/>
    <m/>
    <x v="1"/>
    <x v="1"/>
    <n v="700.8"/>
    <n v="0.70079999999999998"/>
    <m/>
    <n v="0.2"/>
    <n v="0.2"/>
    <e v="#N/A"/>
    <m/>
    <n v="83"/>
    <s v="ESTIMACIONES"/>
    <m/>
  </r>
  <r>
    <s v="20"/>
    <x v="13"/>
    <s v="NO INFORMANTE"/>
    <m/>
    <m/>
    <x v="4"/>
    <m/>
    <m/>
    <n v="0.08"/>
    <n v="0.08"/>
    <m/>
    <m/>
    <n v="280.32"/>
    <m/>
    <m/>
    <m/>
    <m/>
    <m/>
    <x v="0"/>
    <m/>
    <s v="MUNICIPALIDAD"/>
    <x v="40"/>
    <x v="158"/>
    <m/>
    <x v="618"/>
    <x v="5"/>
    <x v="4"/>
    <x v="237"/>
    <x v="1"/>
    <s v="Instalado"/>
    <s v="Operativo"/>
    <m/>
    <x v="0"/>
    <x v="0"/>
    <x v="0"/>
    <x v="2"/>
    <s v="Estatal"/>
    <s v="CAJAMARCA"/>
    <s v="CAJAMARCA"/>
    <s v="CUTERVO"/>
    <s v="STO. TOMÁS"/>
    <m/>
    <x v="7"/>
    <m/>
    <x v="2"/>
    <m/>
    <x v="1"/>
    <x v="1"/>
    <n v="280.32"/>
    <n v="0.28032000000000001"/>
    <m/>
    <n v="0.08"/>
    <n v="0.08"/>
    <e v="#N/A"/>
    <m/>
    <n v="83"/>
    <s v="ESTIMACIONES"/>
    <m/>
  </r>
  <r>
    <s v="20"/>
    <x v="13"/>
    <s v="NO INFORMANTE"/>
    <m/>
    <m/>
    <x v="4"/>
    <m/>
    <m/>
    <n v="0.1"/>
    <n v="0.1"/>
    <m/>
    <m/>
    <n v="350.4"/>
    <m/>
    <m/>
    <m/>
    <m/>
    <m/>
    <x v="0"/>
    <m/>
    <s v="MUNICIPALIDAD"/>
    <x v="40"/>
    <x v="158"/>
    <m/>
    <x v="619"/>
    <x v="5"/>
    <x v="4"/>
    <x v="237"/>
    <x v="1"/>
    <s v="Instalado"/>
    <s v="Operativo"/>
    <m/>
    <x v="0"/>
    <x v="0"/>
    <x v="0"/>
    <x v="2"/>
    <s v="Estatal"/>
    <s v="CAJAMARCA"/>
    <s v="CAJAMARCA"/>
    <s v="CHOTA"/>
    <s v="PACCHA"/>
    <m/>
    <x v="7"/>
    <m/>
    <x v="2"/>
    <m/>
    <x v="1"/>
    <x v="1"/>
    <n v="350.4"/>
    <n v="0.35039999999999999"/>
    <m/>
    <n v="0.1"/>
    <n v="0.1"/>
    <e v="#N/A"/>
    <m/>
    <n v="83"/>
    <s v="ESTIMACIONES"/>
    <m/>
  </r>
  <r>
    <s v="20"/>
    <x v="13"/>
    <s v="NO INFORMANTE"/>
    <m/>
    <m/>
    <x v="4"/>
    <m/>
    <m/>
    <n v="0.25"/>
    <n v="0.25"/>
    <m/>
    <m/>
    <n v="876"/>
    <m/>
    <m/>
    <m/>
    <m/>
    <m/>
    <x v="0"/>
    <m/>
    <s v="MUNICIPALIDAD"/>
    <x v="40"/>
    <x v="158"/>
    <m/>
    <x v="620"/>
    <x v="5"/>
    <x v="4"/>
    <x v="237"/>
    <x v="1"/>
    <s v="Instalado"/>
    <s v="Operativo"/>
    <m/>
    <x v="0"/>
    <x v="0"/>
    <x v="0"/>
    <x v="2"/>
    <s v="Estatal"/>
    <s v="CAJAMARCA"/>
    <s v="CAJAMARCA"/>
    <s v="CHOTA"/>
    <s v="CHOTA"/>
    <m/>
    <x v="7"/>
    <m/>
    <x v="2"/>
    <m/>
    <x v="1"/>
    <x v="1"/>
    <n v="876"/>
    <n v="0.876"/>
    <m/>
    <n v="0.25"/>
    <n v="0.25"/>
    <e v="#N/A"/>
    <m/>
    <n v="83"/>
    <s v="ESTIMACIONES"/>
    <m/>
  </r>
  <r>
    <s v="20"/>
    <x v="13"/>
    <s v="NO INFORMANTE"/>
    <m/>
    <m/>
    <x v="4"/>
    <m/>
    <m/>
    <n v="0.6"/>
    <n v="0.6"/>
    <m/>
    <m/>
    <n v="2102.4"/>
    <m/>
    <m/>
    <m/>
    <m/>
    <m/>
    <x v="0"/>
    <m/>
    <s v="MUNICIPALIDAD"/>
    <x v="40"/>
    <x v="158"/>
    <m/>
    <x v="621"/>
    <x v="5"/>
    <x v="4"/>
    <x v="237"/>
    <x v="1"/>
    <s v="Instalado"/>
    <s v="Operativo"/>
    <m/>
    <x v="0"/>
    <x v="0"/>
    <x v="0"/>
    <x v="2"/>
    <s v="Estatal"/>
    <s v="CAJAMARCA"/>
    <s v="CAJAMARCA"/>
    <s v="CHOTA"/>
    <s v="LAJAS"/>
    <m/>
    <x v="7"/>
    <m/>
    <x v="2"/>
    <m/>
    <x v="1"/>
    <x v="1"/>
    <n v="2102.4"/>
    <n v="2.1024000000000003"/>
    <m/>
    <n v="0.6"/>
    <n v="0.6"/>
    <e v="#N/A"/>
    <m/>
    <n v="83"/>
    <s v="ESTIMACIONES"/>
    <m/>
  </r>
  <r>
    <s v="20"/>
    <x v="13"/>
    <s v="NO INFORMANTE"/>
    <m/>
    <m/>
    <x v="4"/>
    <m/>
    <m/>
    <n v="0"/>
    <n v="0"/>
    <m/>
    <m/>
    <n v="0"/>
    <m/>
    <m/>
    <m/>
    <m/>
    <m/>
    <x v="0"/>
    <m/>
    <s v="Electro Norte Medio S.A. - HIDRANDINA"/>
    <x v="40"/>
    <x v="158"/>
    <m/>
    <x v="151"/>
    <x v="5"/>
    <x v="4"/>
    <x v="237"/>
    <x v="1"/>
    <s v="Instalado"/>
    <s v="Inoperativo"/>
    <m/>
    <x v="0"/>
    <x v="0"/>
    <x v="0"/>
    <x v="2"/>
    <s v="Estatal"/>
    <s v="CAJAMARCA"/>
    <s v="CAJAMARCA"/>
    <s v="CAJAMARCA"/>
    <s v="NÁMORA"/>
    <m/>
    <x v="7"/>
    <m/>
    <x v="2"/>
    <m/>
    <x v="1"/>
    <x v="1"/>
    <n v="0"/>
    <n v="0"/>
    <m/>
    <n v="0"/>
    <n v="0"/>
    <e v="#N/A"/>
    <m/>
    <n v="83"/>
    <s v="ESTIMACIONES"/>
    <m/>
  </r>
  <r>
    <s v="20"/>
    <x v="13"/>
    <s v="NO INFORMANTE"/>
    <m/>
    <m/>
    <x v="4"/>
    <m/>
    <m/>
    <n v="0.3"/>
    <n v="0.3"/>
    <m/>
    <m/>
    <n v="1051.2"/>
    <m/>
    <m/>
    <m/>
    <m/>
    <m/>
    <x v="0"/>
    <m/>
    <s v="MUNICIPALIDAD"/>
    <x v="40"/>
    <x v="158"/>
    <m/>
    <x v="622"/>
    <x v="5"/>
    <x v="4"/>
    <x v="237"/>
    <x v="1"/>
    <s v="Instalado"/>
    <s v="Operativo"/>
    <m/>
    <x v="0"/>
    <x v="0"/>
    <x v="0"/>
    <x v="2"/>
    <s v="Estatal"/>
    <s v="CUSCO"/>
    <s v="CUSCO"/>
    <s v="PAUCARTAMBO"/>
    <s v="KCOSÑISPATA"/>
    <m/>
    <x v="7"/>
    <m/>
    <x v="2"/>
    <m/>
    <x v="1"/>
    <x v="1"/>
    <n v="1051.2"/>
    <n v="1.0512000000000001"/>
    <m/>
    <n v="0.3"/>
    <n v="0.3"/>
    <e v="#N/A"/>
    <m/>
    <n v="83"/>
    <s v="ESTIMACIONES"/>
    <m/>
  </r>
  <r>
    <s v="20"/>
    <x v="13"/>
    <s v="NO INFORMANTE"/>
    <m/>
    <m/>
    <x v="4"/>
    <m/>
    <m/>
    <n v="0.27"/>
    <n v="0.27"/>
    <m/>
    <m/>
    <n v="946.08"/>
    <m/>
    <m/>
    <m/>
    <m/>
    <m/>
    <x v="0"/>
    <m/>
    <s v="MUNICIPALIDAD"/>
    <x v="40"/>
    <x v="158"/>
    <m/>
    <x v="623"/>
    <x v="5"/>
    <x v="4"/>
    <x v="237"/>
    <x v="1"/>
    <s v="Instalado"/>
    <s v="Operativo"/>
    <m/>
    <x v="0"/>
    <x v="0"/>
    <x v="0"/>
    <x v="2"/>
    <s v="Estatal"/>
    <s v="HUANUCO"/>
    <s v="HUANUCO"/>
    <s v="MARAÑÓN"/>
    <s v="HUACRACHUCO"/>
    <m/>
    <x v="7"/>
    <m/>
    <x v="2"/>
    <m/>
    <x v="1"/>
    <x v="1"/>
    <n v="946.08"/>
    <n v="0.94608000000000003"/>
    <m/>
    <n v="0.27"/>
    <n v="0.27"/>
    <e v="#N/A"/>
    <m/>
    <n v="83"/>
    <s v="ESTIMACIONES"/>
    <m/>
  </r>
  <r>
    <s v="20"/>
    <x v="13"/>
    <s v="NO INFORMANTE"/>
    <m/>
    <m/>
    <x v="4"/>
    <m/>
    <m/>
    <n v="0.16"/>
    <n v="0.16"/>
    <m/>
    <m/>
    <n v="560.64"/>
    <m/>
    <m/>
    <m/>
    <m/>
    <m/>
    <x v="0"/>
    <m/>
    <s v="MUNICIPALIDAD"/>
    <x v="40"/>
    <x v="158"/>
    <m/>
    <x v="624"/>
    <x v="5"/>
    <x v="4"/>
    <x v="237"/>
    <x v="1"/>
    <s v="Instalado"/>
    <s v="Operativo"/>
    <m/>
    <x v="0"/>
    <x v="0"/>
    <x v="0"/>
    <x v="2"/>
    <s v="Estatal"/>
    <s v="LA LIBERTAD"/>
    <s v="LA LIBERTAD"/>
    <s v="BOLIVAR"/>
    <s v="BOLIVAR"/>
    <m/>
    <x v="7"/>
    <m/>
    <x v="2"/>
    <m/>
    <x v="1"/>
    <x v="1"/>
    <n v="560.64"/>
    <n v="0.56064000000000003"/>
    <m/>
    <n v="0.16"/>
    <n v="0.16"/>
    <e v="#N/A"/>
    <m/>
    <n v="83"/>
    <s v="ESTIMACIONES"/>
    <m/>
  </r>
  <r>
    <s v="20"/>
    <x v="13"/>
    <s v="NO INFORMANTE"/>
    <m/>
    <m/>
    <x v="4"/>
    <m/>
    <m/>
    <n v="0.3"/>
    <n v="0.3"/>
    <m/>
    <m/>
    <n v="1051.2"/>
    <m/>
    <m/>
    <m/>
    <m/>
    <m/>
    <x v="0"/>
    <m/>
    <s v="MUNICIPALIDAD"/>
    <x v="40"/>
    <x v="158"/>
    <m/>
    <x v="625"/>
    <x v="5"/>
    <x v="4"/>
    <x v="237"/>
    <x v="1"/>
    <s v="Instalado"/>
    <s v="Operativo"/>
    <m/>
    <x v="0"/>
    <x v="0"/>
    <x v="0"/>
    <x v="2"/>
    <s v="Estatal"/>
    <s v="LA LIBERTAD"/>
    <s v="LA LIBERTAD"/>
    <s v="PATAZ"/>
    <s v="PATAZ"/>
    <m/>
    <x v="7"/>
    <m/>
    <x v="2"/>
    <m/>
    <x v="1"/>
    <x v="1"/>
    <n v="1051.2"/>
    <n v="1.0512000000000001"/>
    <m/>
    <n v="0.3"/>
    <n v="0.3"/>
    <e v="#N/A"/>
    <m/>
    <n v="83"/>
    <s v="ESTIMACIONES"/>
    <m/>
  </r>
  <r>
    <s v="20"/>
    <x v="13"/>
    <s v="NO INFORMANTE"/>
    <m/>
    <m/>
    <x v="4"/>
    <m/>
    <m/>
    <n v="0.15"/>
    <n v="0.15"/>
    <m/>
    <m/>
    <n v="525.6"/>
    <m/>
    <m/>
    <m/>
    <m/>
    <m/>
    <x v="0"/>
    <m/>
    <s v="MUNICIPALIDAD"/>
    <x v="40"/>
    <x v="158"/>
    <m/>
    <x v="626"/>
    <x v="5"/>
    <x v="4"/>
    <x v="237"/>
    <x v="1"/>
    <s v="Instalado"/>
    <s v="Operativo"/>
    <m/>
    <x v="0"/>
    <x v="0"/>
    <x v="0"/>
    <x v="2"/>
    <s v="Estatal"/>
    <s v="MOQUEGUA"/>
    <s v="MOQUEGUA"/>
    <s v="SANCHEZ CERRO"/>
    <s v="OMATE"/>
    <m/>
    <x v="7"/>
    <m/>
    <x v="2"/>
    <m/>
    <x v="1"/>
    <x v="1"/>
    <n v="525.6"/>
    <n v="0.52560000000000007"/>
    <m/>
    <n v="0.15"/>
    <n v="0.15"/>
    <e v="#N/A"/>
    <m/>
    <n v="83"/>
    <s v="ESTIMACIONES"/>
    <m/>
  </r>
  <r>
    <s v="20"/>
    <x v="13"/>
    <s v="NO INFORMANTE"/>
    <m/>
    <m/>
    <x v="4"/>
    <m/>
    <m/>
    <n v="0.2"/>
    <n v="0.2"/>
    <m/>
    <m/>
    <n v="700.8"/>
    <m/>
    <m/>
    <m/>
    <m/>
    <m/>
    <x v="0"/>
    <m/>
    <s v="MUNICIPALIDAD"/>
    <x v="40"/>
    <x v="158"/>
    <m/>
    <x v="627"/>
    <x v="5"/>
    <x v="4"/>
    <x v="237"/>
    <x v="1"/>
    <s v="Instalado"/>
    <s v="Operativo"/>
    <m/>
    <x v="0"/>
    <x v="0"/>
    <x v="0"/>
    <x v="2"/>
    <s v="Estatal"/>
    <s v="MOQUEGUA"/>
    <s v="MOQUEGUA"/>
    <s v="SANCHEZ CERRO"/>
    <s v="PUQUINA"/>
    <m/>
    <x v="7"/>
    <m/>
    <x v="2"/>
    <m/>
    <x v="1"/>
    <x v="1"/>
    <n v="700.8"/>
    <n v="0.70079999999999998"/>
    <m/>
    <n v="0.2"/>
    <n v="0.2"/>
    <e v="#N/A"/>
    <m/>
    <n v="83"/>
    <s v="ESTIMACIONES"/>
    <m/>
  </r>
  <r>
    <s v="20"/>
    <x v="13"/>
    <s v="NO INFORMANTE"/>
    <m/>
    <m/>
    <x v="4"/>
    <m/>
    <m/>
    <n v="0.12"/>
    <n v="0.12"/>
    <m/>
    <m/>
    <n v="420.48"/>
    <m/>
    <m/>
    <m/>
    <m/>
    <m/>
    <x v="0"/>
    <m/>
    <s v="MUNICIPALIDAD"/>
    <x v="40"/>
    <x v="158"/>
    <m/>
    <x v="628"/>
    <x v="5"/>
    <x v="4"/>
    <x v="237"/>
    <x v="1"/>
    <s v="Instalado"/>
    <s v="Operativo"/>
    <m/>
    <x v="0"/>
    <x v="0"/>
    <x v="0"/>
    <x v="2"/>
    <s v="Estatal"/>
    <s v="MOQUEGUA"/>
    <s v="MOQUEGUA"/>
    <s v="MARISCAL NIETO"/>
    <s v="SAN CRISTOBAL"/>
    <m/>
    <x v="7"/>
    <m/>
    <x v="2"/>
    <m/>
    <x v="1"/>
    <x v="1"/>
    <n v="420.48"/>
    <n v="0.42048000000000002"/>
    <m/>
    <n v="0.12"/>
    <n v="0.12"/>
    <e v="#N/A"/>
    <m/>
    <n v="83"/>
    <s v="ESTIMACIONES"/>
    <m/>
  </r>
  <r>
    <s v="20"/>
    <x v="13"/>
    <s v="NO INFORMANTE"/>
    <m/>
    <m/>
    <x v="4"/>
    <m/>
    <m/>
    <n v="0.16800000000000001"/>
    <n v="0.16800000000000001"/>
    <m/>
    <m/>
    <n v="588.67200000000014"/>
    <m/>
    <m/>
    <m/>
    <m/>
    <m/>
    <x v="0"/>
    <m/>
    <s v="MUNICIPALIDAD"/>
    <x v="40"/>
    <x v="158"/>
    <m/>
    <x v="629"/>
    <x v="5"/>
    <x v="4"/>
    <x v="237"/>
    <x v="1"/>
    <s v="Instalado"/>
    <s v="Operativo"/>
    <m/>
    <x v="0"/>
    <x v="0"/>
    <x v="0"/>
    <x v="2"/>
    <s v="Estatal"/>
    <s v="PASCO"/>
    <s v="PASCO"/>
    <s v="CERRO PASCO"/>
    <s v="HUACHÓN"/>
    <m/>
    <x v="7"/>
    <m/>
    <x v="2"/>
    <m/>
    <x v="1"/>
    <x v="1"/>
    <n v="588.67200000000014"/>
    <n v="0.58867200000000008"/>
    <m/>
    <n v="0.16800000000000001"/>
    <n v="0.16800000000000001"/>
    <e v="#N/A"/>
    <m/>
    <n v="83"/>
    <s v="ESTIMACIONES"/>
    <m/>
  </r>
  <r>
    <s v="20"/>
    <x v="13"/>
    <s v="NO INFORMANTE"/>
    <m/>
    <m/>
    <x v="4"/>
    <m/>
    <m/>
    <n v="0.1"/>
    <n v="0.1"/>
    <m/>
    <m/>
    <n v="350.4"/>
    <m/>
    <m/>
    <m/>
    <m/>
    <m/>
    <x v="0"/>
    <m/>
    <s v="MUNICIPALIDAD"/>
    <x v="40"/>
    <x v="158"/>
    <m/>
    <x v="630"/>
    <x v="5"/>
    <x v="4"/>
    <x v="237"/>
    <x v="1"/>
    <s v="Instalado"/>
    <s v="Operativo"/>
    <m/>
    <x v="0"/>
    <x v="0"/>
    <x v="0"/>
    <x v="2"/>
    <s v="Estatal"/>
    <s v="PUNO"/>
    <s v="PUNO"/>
    <s v="SANDIA"/>
    <s v="UNTUCA"/>
    <m/>
    <x v="7"/>
    <m/>
    <x v="2"/>
    <m/>
    <x v="1"/>
    <x v="1"/>
    <n v="350.4"/>
    <n v="0.35039999999999999"/>
    <m/>
    <n v="0.1"/>
    <n v="0.1"/>
    <e v="#N/A"/>
    <m/>
    <n v="83"/>
    <s v="ESTIMACIONES"/>
    <m/>
  </r>
  <r>
    <s v="20"/>
    <x v="13"/>
    <s v="NO INFORMANTE"/>
    <m/>
    <m/>
    <x v="4"/>
    <m/>
    <m/>
    <n v="0.1"/>
    <n v="0.1"/>
    <m/>
    <m/>
    <n v="350.4"/>
    <m/>
    <m/>
    <m/>
    <m/>
    <m/>
    <x v="0"/>
    <m/>
    <s v="MUNICIPALIDAD"/>
    <x v="40"/>
    <x v="158"/>
    <m/>
    <x v="631"/>
    <x v="5"/>
    <x v="4"/>
    <x v="237"/>
    <x v="1"/>
    <s v="Instalado"/>
    <s v="Operativo"/>
    <m/>
    <x v="0"/>
    <x v="0"/>
    <x v="0"/>
    <x v="2"/>
    <s v="Estatal"/>
    <s v="PUNO"/>
    <s v="PUNO"/>
    <s v="CARABAYA"/>
    <s v="AYAPATA"/>
    <m/>
    <x v="7"/>
    <m/>
    <x v="2"/>
    <m/>
    <x v="1"/>
    <x v="1"/>
    <n v="350.4"/>
    <n v="0.35039999999999999"/>
    <m/>
    <n v="0.1"/>
    <n v="0.1"/>
    <e v="#N/A"/>
    <m/>
    <n v="83"/>
    <s v="ESTIMACIONES"/>
    <m/>
  </r>
  <r>
    <s v="20"/>
    <x v="13"/>
    <s v="NO INFORMANTE"/>
    <m/>
    <m/>
    <x v="4"/>
    <m/>
    <m/>
    <n v="0.35"/>
    <n v="0.35"/>
    <m/>
    <m/>
    <n v="1226.4000000000001"/>
    <m/>
    <m/>
    <m/>
    <m/>
    <m/>
    <x v="0"/>
    <m/>
    <s v="MUNICIPALIDAD"/>
    <x v="40"/>
    <x v="158"/>
    <m/>
    <x v="632"/>
    <x v="5"/>
    <x v="4"/>
    <x v="237"/>
    <x v="1"/>
    <s v="Instalado"/>
    <s v="Operativo"/>
    <m/>
    <x v="0"/>
    <x v="0"/>
    <x v="0"/>
    <x v="2"/>
    <s v="Estatal"/>
    <s v="PUNO"/>
    <s v="PUNO"/>
    <s v="SANDIA"/>
    <s v="CUYO CUYO"/>
    <m/>
    <x v="7"/>
    <m/>
    <x v="2"/>
    <m/>
    <x v="1"/>
    <x v="1"/>
    <n v="1226.4000000000001"/>
    <n v="1.2264000000000002"/>
    <m/>
    <n v="0.35"/>
    <n v="0.35"/>
    <e v="#N/A"/>
    <m/>
    <n v="83"/>
    <s v="ESTIMACIONES"/>
    <m/>
  </r>
  <r>
    <s v="20"/>
    <x v="13"/>
    <s v="NO INFORMANTE"/>
    <m/>
    <m/>
    <x v="4"/>
    <m/>
    <m/>
    <n v="0.2"/>
    <n v="0.2"/>
    <m/>
    <m/>
    <n v="700.8"/>
    <m/>
    <m/>
    <m/>
    <m/>
    <m/>
    <x v="0"/>
    <m/>
    <s v="MUNICIPALIDAD"/>
    <x v="40"/>
    <x v="158"/>
    <m/>
    <x v="633"/>
    <x v="5"/>
    <x v="4"/>
    <x v="237"/>
    <x v="1"/>
    <s v="Instalado"/>
    <s v="Operativo"/>
    <m/>
    <x v="0"/>
    <x v="0"/>
    <x v="0"/>
    <x v="2"/>
    <s v="Estatal"/>
    <s v="PUNO"/>
    <s v="PUNO"/>
    <s v="CARABAYA"/>
    <s v="OLLACHEA"/>
    <m/>
    <x v="7"/>
    <m/>
    <x v="2"/>
    <m/>
    <x v="1"/>
    <x v="1"/>
    <n v="700.8"/>
    <n v="0.70079999999999998"/>
    <m/>
    <n v="0.2"/>
    <n v="0.2"/>
    <e v="#N/A"/>
    <m/>
    <n v="83"/>
    <s v="ESTIMACIONES"/>
    <m/>
  </r>
  <r>
    <s v="20"/>
    <x v="13"/>
    <s v="NO INFORMANTE"/>
    <m/>
    <m/>
    <x v="4"/>
    <m/>
    <m/>
    <n v="0.15"/>
    <n v="0.15"/>
    <m/>
    <m/>
    <n v="525.6"/>
    <m/>
    <m/>
    <m/>
    <m/>
    <m/>
    <x v="0"/>
    <m/>
    <s v="MUNICIPALIDAD"/>
    <x v="40"/>
    <x v="158"/>
    <m/>
    <x v="634"/>
    <x v="5"/>
    <x v="4"/>
    <x v="237"/>
    <x v="1"/>
    <s v="Instalado"/>
    <s v="Operativo"/>
    <m/>
    <x v="0"/>
    <x v="0"/>
    <x v="0"/>
    <x v="2"/>
    <s v="Estatal"/>
    <s v="PUNO"/>
    <s v="PUNO"/>
    <s v="SANDIA"/>
    <s v="PHARA"/>
    <m/>
    <x v="7"/>
    <m/>
    <x v="2"/>
    <m/>
    <x v="1"/>
    <x v="1"/>
    <n v="525.6"/>
    <n v="0.52560000000000007"/>
    <m/>
    <n v="0.15"/>
    <n v="0.15"/>
    <e v="#N/A"/>
    <m/>
    <n v="83"/>
    <s v="ESTIMACIONES"/>
    <m/>
  </r>
  <r>
    <s v="20"/>
    <x v="13"/>
    <s v="NO INFORMANTE"/>
    <m/>
    <m/>
    <x v="4"/>
    <m/>
    <m/>
    <n v="0.23"/>
    <n v="0.23"/>
    <m/>
    <m/>
    <n v="805.92"/>
    <m/>
    <m/>
    <m/>
    <m/>
    <m/>
    <x v="0"/>
    <m/>
    <s v="MUNICIPALIDAD"/>
    <x v="40"/>
    <x v="158"/>
    <m/>
    <x v="635"/>
    <x v="5"/>
    <x v="4"/>
    <x v="237"/>
    <x v="1"/>
    <s v="Instalado"/>
    <s v="Operativo"/>
    <m/>
    <x v="0"/>
    <x v="0"/>
    <x v="0"/>
    <x v="2"/>
    <s v="Estatal"/>
    <s v="SAN MARTÍN"/>
    <s v="SAN MARTÍN"/>
    <s v="RIOJA"/>
    <s v="PARDO MIGUEL"/>
    <m/>
    <x v="7"/>
    <m/>
    <x v="2"/>
    <m/>
    <x v="1"/>
    <x v="1"/>
    <n v="805.92"/>
    <n v="0.80591999999999997"/>
    <m/>
    <n v="0.23"/>
    <n v="0.23"/>
    <e v="#N/A"/>
    <m/>
    <n v="83"/>
    <s v="ESTIMACIONES"/>
    <m/>
  </r>
  <r>
    <s v="20"/>
    <x v="13"/>
    <s v="NO INFORMANTE"/>
    <m/>
    <m/>
    <x v="0"/>
    <m/>
    <m/>
    <n v="1.23"/>
    <n v="0"/>
    <m/>
    <m/>
    <n v="0"/>
    <m/>
    <m/>
    <m/>
    <m/>
    <m/>
    <x v="0"/>
    <m/>
    <s v="Corporación Pesquera San Antonio S.A."/>
    <x v="40"/>
    <x v="159"/>
    <m/>
    <x v="636"/>
    <x v="5"/>
    <x v="0"/>
    <x v="237"/>
    <x v="0"/>
    <s v="Instalado"/>
    <s v="Inoperativo"/>
    <m/>
    <x v="2"/>
    <x v="0"/>
    <x v="0"/>
    <x v="2"/>
    <s v="Privado"/>
    <s v="AREQUIPA"/>
    <s v="AREQUIPA"/>
    <s v="MOLLENDO"/>
    <s v="MATARANI"/>
    <m/>
    <x v="0"/>
    <m/>
    <x v="2"/>
    <m/>
    <x v="1"/>
    <x v="1"/>
    <n v="0"/>
    <n v="0"/>
    <m/>
    <n v="1.23"/>
    <n v="0"/>
    <e v="#N/A"/>
    <m/>
    <n v="75"/>
    <s v="ESTIMACIONES"/>
    <m/>
  </r>
  <r>
    <s v="20"/>
    <x v="13"/>
    <s v="NO INFORMANTE"/>
    <m/>
    <m/>
    <x v="0"/>
    <m/>
    <m/>
    <n v="2.4500000000000002"/>
    <n v="0"/>
    <m/>
    <m/>
    <n v="0"/>
    <m/>
    <m/>
    <m/>
    <m/>
    <m/>
    <x v="0"/>
    <m/>
    <s v="Corporación Pesquera San Antonio S.A."/>
    <x v="40"/>
    <x v="159"/>
    <m/>
    <x v="401"/>
    <x v="5"/>
    <x v="0"/>
    <x v="237"/>
    <x v="0"/>
    <s v="Instalado"/>
    <s v="Inoperativo"/>
    <m/>
    <x v="2"/>
    <x v="0"/>
    <x v="0"/>
    <x v="2"/>
    <s v="Privado"/>
    <s v="ICA"/>
    <s v="ICA"/>
    <s v="PISCO"/>
    <s v="PARACAS"/>
    <m/>
    <x v="0"/>
    <m/>
    <x v="2"/>
    <m/>
    <x v="1"/>
    <x v="1"/>
    <n v="0"/>
    <n v="0"/>
    <m/>
    <n v="2.4500000000000002"/>
    <n v="0"/>
    <e v="#N/A"/>
    <m/>
    <n v="75"/>
    <s v="ESTIMACIONES"/>
    <m/>
  </r>
  <r>
    <s v="20"/>
    <x v="13"/>
    <s v="NO INFORMANTE"/>
    <m/>
    <m/>
    <x v="0"/>
    <m/>
    <m/>
    <n v="2.1"/>
    <n v="0"/>
    <m/>
    <m/>
    <n v="0"/>
    <m/>
    <m/>
    <m/>
    <m/>
    <m/>
    <x v="0"/>
    <m/>
    <s v="Corporación Pesquera San Antonio S.A."/>
    <x v="40"/>
    <x v="159"/>
    <m/>
    <x v="330"/>
    <x v="5"/>
    <x v="0"/>
    <x v="237"/>
    <x v="0"/>
    <s v="Instalado"/>
    <s v="Inoperativo"/>
    <m/>
    <x v="2"/>
    <x v="0"/>
    <x v="0"/>
    <x v="2"/>
    <s v="Privado"/>
    <s v="LIMA"/>
    <s v="LIMA"/>
    <s v="BARRANCA"/>
    <s v="PUERTO SUPE"/>
    <m/>
    <x v="0"/>
    <m/>
    <x v="2"/>
    <m/>
    <x v="1"/>
    <x v="1"/>
    <n v="0"/>
    <n v="0"/>
    <m/>
    <n v="2.1"/>
    <n v="0"/>
    <e v="#N/A"/>
    <m/>
    <n v="75"/>
    <s v="ESTIMACIONES"/>
    <m/>
  </r>
  <r>
    <s v="20"/>
    <x v="13"/>
    <s v="NO INFORMANTE"/>
    <m/>
    <m/>
    <x v="0"/>
    <m/>
    <m/>
    <n v="1.06"/>
    <n v="0"/>
    <m/>
    <m/>
    <n v="0"/>
    <m/>
    <m/>
    <m/>
    <m/>
    <m/>
    <x v="0"/>
    <m/>
    <s v="Corporación Pesquera San Antonio S.A."/>
    <x v="40"/>
    <x v="159"/>
    <m/>
    <x v="637"/>
    <x v="5"/>
    <x v="0"/>
    <x v="237"/>
    <x v="0"/>
    <s v="Instalado"/>
    <s v="Inoperativo"/>
    <m/>
    <x v="2"/>
    <x v="0"/>
    <x v="0"/>
    <x v="2"/>
    <s v="Privado"/>
    <s v="ANCASH"/>
    <s v="ANCASH"/>
    <s v="SANTA"/>
    <s v="SAMANCO"/>
    <m/>
    <x v="0"/>
    <m/>
    <x v="2"/>
    <m/>
    <x v="1"/>
    <x v="1"/>
    <n v="0"/>
    <n v="0"/>
    <m/>
    <n v="1.06"/>
    <n v="0"/>
    <e v="#N/A"/>
    <m/>
    <n v="75"/>
    <s v="ESTIMACIONES"/>
    <m/>
  </r>
  <r>
    <s v="20"/>
    <x v="13"/>
    <s v="NO INFORMANTE"/>
    <m/>
    <m/>
    <x v="0"/>
    <m/>
    <m/>
    <n v="0.113"/>
    <n v="0.113"/>
    <m/>
    <m/>
    <n v="197.97600000000003"/>
    <m/>
    <m/>
    <m/>
    <m/>
    <m/>
    <x v="0"/>
    <m/>
    <s v="Alimentos Conservados El Santa S. A."/>
    <x v="40"/>
    <x v="159"/>
    <m/>
    <x v="638"/>
    <x v="5"/>
    <x v="0"/>
    <x v="237"/>
    <x v="0"/>
    <s v="Instalado"/>
    <s v="Operativo"/>
    <m/>
    <x v="2"/>
    <x v="0"/>
    <x v="0"/>
    <x v="2"/>
    <s v="Privado"/>
    <s v="ANCASH"/>
    <s v="ANCASH"/>
    <s v="Santa"/>
    <s v="Santa"/>
    <m/>
    <x v="0"/>
    <m/>
    <x v="2"/>
    <m/>
    <x v="1"/>
    <x v="1"/>
    <n v="197.97600000000003"/>
    <n v="0.19797600000000004"/>
    <m/>
    <n v="0.113"/>
    <n v="0.113"/>
    <e v="#N/A"/>
    <m/>
    <n v="75"/>
    <s v="ESTIMACIONES"/>
    <m/>
  </r>
  <r>
    <s v="20"/>
    <x v="13"/>
    <s v="NO INFORMANTE"/>
    <m/>
    <m/>
    <x v="0"/>
    <m/>
    <m/>
    <n v="0.436"/>
    <n v="0.436"/>
    <m/>
    <m/>
    <n v="763.87199999999996"/>
    <m/>
    <m/>
    <m/>
    <m/>
    <m/>
    <x v="0"/>
    <m/>
    <s v="Alimentos Maritimos S. A."/>
    <x v="40"/>
    <x v="159"/>
    <m/>
    <x v="639"/>
    <x v="5"/>
    <x v="0"/>
    <x v="237"/>
    <x v="0"/>
    <s v="Instalado"/>
    <s v="Operativo"/>
    <m/>
    <x v="2"/>
    <x v="0"/>
    <x v="0"/>
    <x v="2"/>
    <s v="Privado"/>
    <s v="ANCASH"/>
    <s v="ANCASH"/>
    <s v="Santa"/>
    <s v="Chimbote"/>
    <m/>
    <x v="0"/>
    <m/>
    <x v="2"/>
    <m/>
    <x v="1"/>
    <x v="1"/>
    <n v="763.87199999999996"/>
    <n v="0.763872"/>
    <m/>
    <n v="0.436"/>
    <n v="0.436"/>
    <e v="#N/A"/>
    <m/>
    <n v="75"/>
    <s v="ESTIMACIONES"/>
    <m/>
  </r>
  <r>
    <s v="20"/>
    <x v="13"/>
    <s v="NO INFORMANTE"/>
    <m/>
    <m/>
    <x v="0"/>
    <m/>
    <m/>
    <n v="0.44500000000000001"/>
    <n v="0.44500000000000001"/>
    <m/>
    <m/>
    <n v="779.64"/>
    <m/>
    <m/>
    <m/>
    <m/>
    <m/>
    <x v="0"/>
    <m/>
    <s v="Compañía Minera Nueva California S. A."/>
    <x v="40"/>
    <x v="159"/>
    <m/>
    <x v="640"/>
    <x v="5"/>
    <x v="0"/>
    <x v="237"/>
    <x v="0"/>
    <s v="Instalado"/>
    <s v="Operativo"/>
    <m/>
    <x v="2"/>
    <x v="0"/>
    <x v="0"/>
    <x v="2"/>
    <s v="Privado"/>
    <s v="ANCASH"/>
    <s v="ANCASH"/>
    <s v="Yungay"/>
    <s v="Yungay"/>
    <m/>
    <x v="0"/>
    <m/>
    <x v="2"/>
    <m/>
    <x v="1"/>
    <x v="1"/>
    <n v="779.64"/>
    <n v="0.77964"/>
    <m/>
    <n v="0.44500000000000001"/>
    <n v="0.44500000000000001"/>
    <e v="#N/A"/>
    <m/>
    <n v="75"/>
    <s v="ESTIMACIONES"/>
    <m/>
  </r>
  <r>
    <s v="20"/>
    <x v="13"/>
    <s v="NO INFORMANTE"/>
    <m/>
    <m/>
    <x v="0"/>
    <m/>
    <m/>
    <n v="0.8"/>
    <n v="0.8"/>
    <m/>
    <m/>
    <n v="1401.6"/>
    <m/>
    <m/>
    <m/>
    <m/>
    <m/>
    <x v="0"/>
    <m/>
    <s v="Compañía Minera Santo Toribio S. A."/>
    <x v="40"/>
    <x v="159"/>
    <m/>
    <x v="641"/>
    <x v="5"/>
    <x v="0"/>
    <x v="237"/>
    <x v="0"/>
    <s v="Instalado"/>
    <s v="Operativo"/>
    <m/>
    <x v="2"/>
    <x v="0"/>
    <x v="0"/>
    <x v="2"/>
    <s v="Privado"/>
    <s v="ANCASH"/>
    <s v="ANCASH"/>
    <s v="Huaraz"/>
    <s v="Huaraz"/>
    <m/>
    <x v="0"/>
    <m/>
    <x v="2"/>
    <m/>
    <x v="1"/>
    <x v="1"/>
    <n v="1401.6"/>
    <n v="1.4016"/>
    <m/>
    <n v="0.8"/>
    <n v="0.8"/>
    <e v="#N/A"/>
    <m/>
    <n v="75"/>
    <s v="ESTIMACIONES"/>
    <m/>
  </r>
  <r>
    <s v="20"/>
    <x v="13"/>
    <s v="NO INFORMANTE"/>
    <m/>
    <m/>
    <x v="0"/>
    <m/>
    <m/>
    <n v="3.65"/>
    <n v="3.65"/>
    <m/>
    <m/>
    <n v="6394.8"/>
    <m/>
    <m/>
    <m/>
    <m/>
    <m/>
    <x v="0"/>
    <m/>
    <s v="Compañía Peruana del Azucar S. A."/>
    <x v="40"/>
    <x v="159"/>
    <m/>
    <x v="642"/>
    <x v="5"/>
    <x v="0"/>
    <x v="237"/>
    <x v="0"/>
    <s v="Instalado"/>
    <s v="Operativo"/>
    <m/>
    <x v="2"/>
    <x v="0"/>
    <x v="0"/>
    <x v="2"/>
    <s v="Privado"/>
    <s v="ANCASH"/>
    <s v="ANCASH"/>
    <s v="Santa"/>
    <s v="Nepeña"/>
    <m/>
    <x v="0"/>
    <m/>
    <x v="2"/>
    <m/>
    <x v="1"/>
    <x v="1"/>
    <n v="6394.8"/>
    <n v="6.3948"/>
    <m/>
    <n v="3.65"/>
    <n v="3.65"/>
    <e v="#N/A"/>
    <m/>
    <n v="75"/>
    <s v="ESTIMACIONES"/>
    <m/>
  </r>
  <r>
    <s v="20"/>
    <x v="13"/>
    <s v="NO INFORMANTE"/>
    <m/>
    <m/>
    <x v="0"/>
    <m/>
    <m/>
    <n v="0.6"/>
    <n v="0.6"/>
    <m/>
    <m/>
    <n v="1051.2"/>
    <m/>
    <m/>
    <m/>
    <m/>
    <m/>
    <x v="0"/>
    <m/>
    <s v="Compañía Pesquera Sarimón S. A."/>
    <x v="40"/>
    <x v="159"/>
    <m/>
    <x v="643"/>
    <x v="5"/>
    <x v="0"/>
    <x v="237"/>
    <x v="0"/>
    <s v="Instalado"/>
    <s v="Operativo"/>
    <m/>
    <x v="2"/>
    <x v="0"/>
    <x v="0"/>
    <x v="2"/>
    <s v="Privado"/>
    <s v="ANCASH"/>
    <s v="ANCASH"/>
    <s v="Santa"/>
    <s v="Chimbote"/>
    <m/>
    <x v="0"/>
    <m/>
    <x v="2"/>
    <m/>
    <x v="1"/>
    <x v="1"/>
    <n v="1051.2"/>
    <n v="1.0512000000000001"/>
    <m/>
    <n v="0.6"/>
    <n v="0.6"/>
    <e v="#N/A"/>
    <m/>
    <n v="75"/>
    <s v="ESTIMACIONES"/>
    <m/>
  </r>
  <r>
    <s v="20"/>
    <x v="13"/>
    <s v="NO INFORMANTE"/>
    <m/>
    <m/>
    <x v="0"/>
    <m/>
    <m/>
    <n v="1.34"/>
    <n v="1.34"/>
    <m/>
    <m/>
    <n v="2347.6799999999998"/>
    <m/>
    <m/>
    <m/>
    <m/>
    <m/>
    <x v="0"/>
    <m/>
    <s v="Consorcio Pesquero Carolina S. A."/>
    <x v="40"/>
    <x v="159"/>
    <m/>
    <x v="644"/>
    <x v="5"/>
    <x v="0"/>
    <x v="237"/>
    <x v="0"/>
    <s v="Instalado"/>
    <s v="Operativo"/>
    <m/>
    <x v="2"/>
    <x v="0"/>
    <x v="0"/>
    <x v="2"/>
    <s v="Privado"/>
    <s v="ANCASH"/>
    <s v="ANCASH"/>
    <s v="Santa"/>
    <s v="Coishco"/>
    <m/>
    <x v="0"/>
    <m/>
    <x v="2"/>
    <m/>
    <x v="1"/>
    <x v="1"/>
    <n v="2347.6799999999998"/>
    <n v="2.34768"/>
    <m/>
    <n v="1.34"/>
    <n v="1.34"/>
    <e v="#N/A"/>
    <m/>
    <n v="75"/>
    <s v="ESTIMACIONES"/>
    <m/>
  </r>
  <r>
    <s v="20"/>
    <x v="13"/>
    <s v="NO INFORMANTE"/>
    <m/>
    <m/>
    <x v="0"/>
    <m/>
    <m/>
    <n v="1.33"/>
    <n v="1.33"/>
    <m/>
    <m/>
    <n v="2330.16"/>
    <m/>
    <m/>
    <m/>
    <m/>
    <m/>
    <x v="0"/>
    <m/>
    <s v="Consorcio Pesquero Carolina S. A."/>
    <x v="40"/>
    <x v="159"/>
    <m/>
    <x v="645"/>
    <x v="5"/>
    <x v="0"/>
    <x v="237"/>
    <x v="0"/>
    <s v="Instalado"/>
    <s v="Operativo"/>
    <m/>
    <x v="2"/>
    <x v="0"/>
    <x v="0"/>
    <x v="2"/>
    <s v="Privado"/>
    <s v="ANCASH"/>
    <s v="ANCASH"/>
    <s v="Huarmey"/>
    <s v="Huarmey"/>
    <m/>
    <x v="0"/>
    <m/>
    <x v="2"/>
    <m/>
    <x v="1"/>
    <x v="1"/>
    <n v="2330.16"/>
    <n v="2.3301599999999998"/>
    <m/>
    <n v="1.33"/>
    <n v="1.33"/>
    <e v="#N/A"/>
    <m/>
    <n v="75"/>
    <s v="ESTIMACIONES"/>
    <m/>
  </r>
  <r>
    <s v="20"/>
    <x v="13"/>
    <s v="NO INFORMANTE"/>
    <m/>
    <m/>
    <x v="0"/>
    <m/>
    <m/>
    <n v="1.5249999999999999"/>
    <n v="1.5249999999999999"/>
    <m/>
    <m/>
    <n v="2671.8"/>
    <m/>
    <m/>
    <m/>
    <m/>
    <m/>
    <x v="0"/>
    <m/>
    <s v="Corporación del Mar S. A."/>
    <x v="40"/>
    <x v="159"/>
    <m/>
    <x v="646"/>
    <x v="5"/>
    <x v="0"/>
    <x v="237"/>
    <x v="0"/>
    <s v="Instalado"/>
    <s v="Operativo"/>
    <m/>
    <x v="2"/>
    <x v="0"/>
    <x v="0"/>
    <x v="2"/>
    <s v="Privado"/>
    <s v="ANCASH"/>
    <s v="ANCASH"/>
    <s v="Casma"/>
    <s v="Cmte. Noel"/>
    <m/>
    <x v="0"/>
    <m/>
    <x v="2"/>
    <m/>
    <x v="1"/>
    <x v="1"/>
    <n v="2671.8"/>
    <n v="2.6718000000000002"/>
    <m/>
    <n v="1.5249999999999999"/>
    <n v="1.5249999999999999"/>
    <e v="#N/A"/>
    <m/>
    <n v="75"/>
    <s v="ESTIMACIONES"/>
    <m/>
  </r>
  <r>
    <s v="20"/>
    <x v="13"/>
    <s v="NO INFORMANTE"/>
    <m/>
    <m/>
    <x v="0"/>
    <m/>
    <m/>
    <n v="2.0499999999999998"/>
    <n v="2.0499999999999998"/>
    <m/>
    <m/>
    <n v="3591.6"/>
    <m/>
    <m/>
    <m/>
    <m/>
    <m/>
    <x v="0"/>
    <m/>
    <s v="Corporación Fish Protein S. A."/>
    <x v="40"/>
    <x v="159"/>
    <m/>
    <x v="647"/>
    <x v="5"/>
    <x v="0"/>
    <x v="237"/>
    <x v="0"/>
    <s v="Instalado"/>
    <s v="Operativo"/>
    <m/>
    <x v="2"/>
    <x v="0"/>
    <x v="0"/>
    <x v="2"/>
    <s v="Privado"/>
    <s v="ANCASH"/>
    <s v="ANCASH"/>
    <s v="Santa"/>
    <s v="Chimbote"/>
    <m/>
    <x v="0"/>
    <m/>
    <x v="2"/>
    <m/>
    <x v="1"/>
    <x v="1"/>
    <n v="3591.6"/>
    <n v="3.5916000000000001"/>
    <m/>
    <n v="2.0499999999999998"/>
    <n v="2.0499999999999998"/>
    <e v="#N/A"/>
    <m/>
    <n v="75"/>
    <s v="ESTIMACIONES"/>
    <m/>
  </r>
  <r>
    <s v="20"/>
    <x v="13"/>
    <s v="NO INFORMANTE"/>
    <m/>
    <m/>
    <x v="0"/>
    <m/>
    <m/>
    <n v="0.25"/>
    <n v="0.25"/>
    <m/>
    <m/>
    <n v="438"/>
    <m/>
    <m/>
    <m/>
    <m/>
    <m/>
    <x v="0"/>
    <m/>
    <s v="Corporacion Pesquera Ribar S. A."/>
    <x v="40"/>
    <x v="159"/>
    <m/>
    <x v="648"/>
    <x v="5"/>
    <x v="0"/>
    <x v="237"/>
    <x v="0"/>
    <s v="Instalado"/>
    <s v="Operativo"/>
    <m/>
    <x v="2"/>
    <x v="0"/>
    <x v="0"/>
    <x v="2"/>
    <s v="Privado"/>
    <s v="ANCASH"/>
    <s v="ANCASH"/>
    <s v="Santa"/>
    <s v="Chimbote"/>
    <m/>
    <x v="0"/>
    <m/>
    <x v="2"/>
    <m/>
    <x v="1"/>
    <x v="1"/>
    <n v="438"/>
    <n v="0.438"/>
    <m/>
    <n v="0.25"/>
    <n v="0.25"/>
    <e v="#N/A"/>
    <m/>
    <n v="75"/>
    <s v="ESTIMACIONES"/>
    <m/>
  </r>
  <r>
    <s v="20"/>
    <x v="13"/>
    <s v="NO INFORMANTE"/>
    <m/>
    <m/>
    <x v="0"/>
    <m/>
    <m/>
    <n v="2.4500000000000002"/>
    <n v="2.4500000000000002"/>
    <m/>
    <m/>
    <n v="4292.3999999999996"/>
    <m/>
    <m/>
    <m/>
    <m/>
    <m/>
    <x v="0"/>
    <m/>
    <s v="Empresa Pesquera Maui S. A."/>
    <x v="40"/>
    <x v="159"/>
    <m/>
    <x v="649"/>
    <x v="5"/>
    <x v="0"/>
    <x v="237"/>
    <x v="0"/>
    <s v="Instalado"/>
    <s v="Operativo"/>
    <m/>
    <x v="2"/>
    <x v="0"/>
    <x v="0"/>
    <x v="2"/>
    <s v="Privado"/>
    <s v="ANCASH"/>
    <s v="ANCASH"/>
    <s v="Santa"/>
    <s v="Chimbote"/>
    <m/>
    <x v="0"/>
    <m/>
    <x v="2"/>
    <m/>
    <x v="1"/>
    <x v="1"/>
    <n v="4292.3999999999996"/>
    <n v="4.2923999999999998"/>
    <m/>
    <n v="2.4500000000000002"/>
    <n v="2.4500000000000002"/>
    <e v="#N/A"/>
    <m/>
    <n v="75"/>
    <s v="ESTIMACIONES"/>
    <m/>
  </r>
  <r>
    <s v="20"/>
    <x v="13"/>
    <s v="NO INFORMANTE"/>
    <m/>
    <m/>
    <x v="0"/>
    <m/>
    <m/>
    <n v="2.7829999999999999"/>
    <n v="0"/>
    <m/>
    <m/>
    <n v="0"/>
    <m/>
    <m/>
    <m/>
    <m/>
    <m/>
    <x v="0"/>
    <m/>
    <s v="Envasadora Chimbote Export S.A."/>
    <x v="40"/>
    <x v="159"/>
    <m/>
    <x v="650"/>
    <x v="5"/>
    <x v="0"/>
    <x v="237"/>
    <x v="0"/>
    <s v="Instalado"/>
    <s v="Inoperativo"/>
    <m/>
    <x v="2"/>
    <x v="0"/>
    <x v="0"/>
    <x v="2"/>
    <s v="Privado"/>
    <s v="ANCASH"/>
    <s v="ANCASH"/>
    <s v="Santa"/>
    <s v="Samanco"/>
    <m/>
    <x v="0"/>
    <m/>
    <x v="2"/>
    <m/>
    <x v="1"/>
    <x v="1"/>
    <n v="0"/>
    <n v="0"/>
    <m/>
    <n v="2.7829999999999999"/>
    <n v="0"/>
    <e v="#N/A"/>
    <m/>
    <n v="75"/>
    <s v="ESTIMACIONES"/>
    <m/>
  </r>
  <r>
    <s v="20"/>
    <x v="13"/>
    <s v="NO INFORMANTE"/>
    <m/>
    <m/>
    <x v="0"/>
    <m/>
    <m/>
    <n v="0.437"/>
    <n v="0.437"/>
    <m/>
    <m/>
    <n v="765.62400000000002"/>
    <m/>
    <m/>
    <m/>
    <m/>
    <m/>
    <x v="0"/>
    <m/>
    <s v="Envasadora Polaris S.A."/>
    <x v="40"/>
    <x v="159"/>
    <m/>
    <x v="651"/>
    <x v="5"/>
    <x v="0"/>
    <x v="237"/>
    <x v="0"/>
    <s v="Instalado"/>
    <s v="Operativo"/>
    <m/>
    <x v="2"/>
    <x v="0"/>
    <x v="0"/>
    <x v="2"/>
    <s v="Privado"/>
    <s v="ANCASH"/>
    <s v="ANCASH"/>
    <s v="Santa"/>
    <s v="Chimbote"/>
    <m/>
    <x v="0"/>
    <m/>
    <x v="2"/>
    <m/>
    <x v="1"/>
    <x v="1"/>
    <n v="765.62400000000002"/>
    <n v="0.76562399999999997"/>
    <m/>
    <n v="0.437"/>
    <n v="0.437"/>
    <e v="#N/A"/>
    <m/>
    <n v="75"/>
    <s v="ESTIMACIONES"/>
    <m/>
  </r>
  <r>
    <s v="20"/>
    <x v="13"/>
    <s v="NO INFORMANTE"/>
    <m/>
    <m/>
    <x v="0"/>
    <m/>
    <m/>
    <n v="0.25"/>
    <n v="0.25"/>
    <m/>
    <m/>
    <n v="438"/>
    <m/>
    <m/>
    <m/>
    <m/>
    <m/>
    <x v="0"/>
    <m/>
    <s v="Fabrica de Conservas Islay S. A."/>
    <x v="40"/>
    <x v="159"/>
    <m/>
    <x v="652"/>
    <x v="5"/>
    <x v="0"/>
    <x v="237"/>
    <x v="0"/>
    <s v="Instalado"/>
    <s v="Operativo"/>
    <m/>
    <x v="2"/>
    <x v="0"/>
    <x v="0"/>
    <x v="2"/>
    <s v="Privado"/>
    <s v="ANCASH"/>
    <s v="ANCASH"/>
    <s v="Santa"/>
    <s v="Chimbote"/>
    <m/>
    <x v="0"/>
    <m/>
    <x v="2"/>
    <m/>
    <x v="1"/>
    <x v="1"/>
    <n v="438"/>
    <n v="0.438"/>
    <m/>
    <n v="0.25"/>
    <n v="0.25"/>
    <e v="#N/A"/>
    <m/>
    <n v="75"/>
    <s v="ESTIMACIONES"/>
    <m/>
  </r>
  <r>
    <s v="20"/>
    <x v="13"/>
    <s v="NO INFORMANTE"/>
    <m/>
    <m/>
    <x v="0"/>
    <m/>
    <m/>
    <n v="1.59"/>
    <n v="1.59"/>
    <m/>
    <m/>
    <n v="2785.68"/>
    <m/>
    <m/>
    <m/>
    <m/>
    <m/>
    <x v="0"/>
    <m/>
    <s v="Fabrica de conservas Islay S. A."/>
    <x v="40"/>
    <x v="159"/>
    <m/>
    <x v="653"/>
    <x v="5"/>
    <x v="0"/>
    <x v="237"/>
    <x v="0"/>
    <s v="Instalado"/>
    <s v="Operativo"/>
    <m/>
    <x v="2"/>
    <x v="0"/>
    <x v="0"/>
    <x v="2"/>
    <s v="Privado"/>
    <s v="ANCASH"/>
    <s v="ANCASH"/>
    <s v="Santa"/>
    <s v="Chimbote"/>
    <m/>
    <x v="0"/>
    <m/>
    <x v="2"/>
    <m/>
    <x v="1"/>
    <x v="1"/>
    <n v="2785.68"/>
    <n v="2.7856799999999997"/>
    <m/>
    <n v="1.59"/>
    <n v="1.59"/>
    <e v="#N/A"/>
    <m/>
    <n v="75"/>
    <s v="ESTIMACIONES"/>
    <m/>
  </r>
  <r>
    <s v="20"/>
    <x v="13"/>
    <s v="NO INFORMANTE"/>
    <m/>
    <m/>
    <x v="0"/>
    <m/>
    <m/>
    <n v="2.58"/>
    <n v="2.58"/>
    <m/>
    <m/>
    <n v="4520.16"/>
    <m/>
    <m/>
    <m/>
    <m/>
    <m/>
    <x v="0"/>
    <m/>
    <s v="Grupo Sindicato Pesquero del Perú S. A."/>
    <x v="40"/>
    <x v="159"/>
    <m/>
    <x v="654"/>
    <x v="5"/>
    <x v="0"/>
    <x v="237"/>
    <x v="0"/>
    <s v="Instalado"/>
    <s v="Operativo"/>
    <m/>
    <x v="2"/>
    <x v="0"/>
    <x v="0"/>
    <x v="2"/>
    <s v="Privado"/>
    <s v="ANCASH"/>
    <s v="ANCASH"/>
    <s v="Santa"/>
    <s v="Chimbote"/>
    <m/>
    <x v="0"/>
    <m/>
    <x v="2"/>
    <m/>
    <x v="1"/>
    <x v="1"/>
    <n v="4520.16"/>
    <n v="4.5201599999999997"/>
    <m/>
    <n v="2.58"/>
    <n v="2.58"/>
    <e v="#N/A"/>
    <m/>
    <n v="75"/>
    <s v="ESTIMACIONES"/>
    <m/>
  </r>
  <r>
    <s v="20"/>
    <x v="13"/>
    <s v="NO INFORMANTE"/>
    <m/>
    <m/>
    <x v="0"/>
    <m/>
    <m/>
    <n v="1.3160000000000001"/>
    <n v="1.3160000000000001"/>
    <m/>
    <m/>
    <n v="2305.6320000000005"/>
    <m/>
    <m/>
    <m/>
    <m/>
    <m/>
    <x v="0"/>
    <m/>
    <s v="Pesca Conserva y Derivadfos S. A."/>
    <x v="40"/>
    <x v="159"/>
    <m/>
    <x v="655"/>
    <x v="5"/>
    <x v="0"/>
    <x v="237"/>
    <x v="0"/>
    <s v="Instalado"/>
    <s v="Operativo"/>
    <m/>
    <x v="2"/>
    <x v="0"/>
    <x v="0"/>
    <x v="2"/>
    <s v="Privado"/>
    <s v="ANCASH"/>
    <s v="ANCASH"/>
    <s v="Santa"/>
    <s v="Chimbote"/>
    <m/>
    <x v="0"/>
    <m/>
    <x v="2"/>
    <m/>
    <x v="1"/>
    <x v="1"/>
    <n v="2305.6320000000005"/>
    <n v="2.3056320000000006"/>
    <m/>
    <n v="1.3160000000000001"/>
    <n v="1.3160000000000001"/>
    <e v="#N/A"/>
    <m/>
    <n v="75"/>
    <s v="ESTIMACIONES"/>
    <m/>
  </r>
  <r>
    <s v="20"/>
    <x v="13"/>
    <s v="NO INFORMANTE"/>
    <m/>
    <m/>
    <x v="0"/>
    <m/>
    <m/>
    <n v="0.46100000000000002"/>
    <n v="0.46100000000000002"/>
    <m/>
    <m/>
    <n v="807.67200000000003"/>
    <m/>
    <m/>
    <m/>
    <m/>
    <m/>
    <x v="0"/>
    <m/>
    <s v="Pesquera Acuarius S.R. Ltda."/>
    <x v="40"/>
    <x v="159"/>
    <m/>
    <x v="656"/>
    <x v="5"/>
    <x v="0"/>
    <x v="237"/>
    <x v="0"/>
    <s v="Instalado"/>
    <s v="Operativo"/>
    <m/>
    <x v="2"/>
    <x v="0"/>
    <x v="0"/>
    <x v="2"/>
    <s v="Privado"/>
    <s v="ANCASH"/>
    <s v="ANCASH"/>
    <s v="Santa"/>
    <s v="Coishco"/>
    <m/>
    <x v="0"/>
    <m/>
    <x v="2"/>
    <m/>
    <x v="1"/>
    <x v="1"/>
    <n v="807.67200000000003"/>
    <n v="0.80767200000000006"/>
    <m/>
    <n v="0.46100000000000002"/>
    <n v="0.46100000000000002"/>
    <e v="#N/A"/>
    <m/>
    <n v="75"/>
    <s v="ESTIMACIONES"/>
    <m/>
  </r>
  <r>
    <s v="20"/>
    <x v="13"/>
    <s v="NO INFORMANTE"/>
    <m/>
    <m/>
    <x v="0"/>
    <m/>
    <m/>
    <n v="0.65"/>
    <n v="0.65"/>
    <m/>
    <m/>
    <n v="1138.8"/>
    <m/>
    <m/>
    <m/>
    <m/>
    <m/>
    <x v="0"/>
    <m/>
    <s v="Pesquera Arco Iris S. A."/>
    <x v="40"/>
    <x v="159"/>
    <m/>
    <x v="657"/>
    <x v="5"/>
    <x v="0"/>
    <x v="237"/>
    <x v="0"/>
    <s v="Instalado"/>
    <s v="Operativo"/>
    <m/>
    <x v="2"/>
    <x v="0"/>
    <x v="0"/>
    <x v="2"/>
    <s v="Privado"/>
    <s v="ANCASH"/>
    <s v="ANCASH"/>
    <s v="Santa"/>
    <s v="Coishco"/>
    <m/>
    <x v="0"/>
    <m/>
    <x v="2"/>
    <m/>
    <x v="1"/>
    <x v="1"/>
    <n v="1138.8"/>
    <n v="1.1388"/>
    <m/>
    <n v="0.65"/>
    <n v="0.65"/>
    <e v="#N/A"/>
    <m/>
    <n v="75"/>
    <s v="ESTIMACIONES"/>
    <m/>
  </r>
  <r>
    <s v="20"/>
    <x v="13"/>
    <s v="NO INFORMANTE"/>
    <m/>
    <m/>
    <x v="0"/>
    <m/>
    <m/>
    <n v="0.08"/>
    <n v="0.08"/>
    <m/>
    <m/>
    <n v="140.16"/>
    <m/>
    <m/>
    <m/>
    <m/>
    <m/>
    <x v="0"/>
    <m/>
    <s v="Pesquera Colonial S. A."/>
    <x v="40"/>
    <x v="159"/>
    <m/>
    <x v="329"/>
    <x v="5"/>
    <x v="0"/>
    <x v="237"/>
    <x v="0"/>
    <s v="Instalado"/>
    <s v="Operativo"/>
    <m/>
    <x v="2"/>
    <x v="0"/>
    <x v="0"/>
    <x v="2"/>
    <s v="Privado"/>
    <s v="ANCASH"/>
    <s v="ANCASH"/>
    <s v="Santa"/>
    <s v="Chimbote"/>
    <m/>
    <x v="0"/>
    <m/>
    <x v="2"/>
    <m/>
    <x v="1"/>
    <x v="1"/>
    <n v="140.16"/>
    <n v="0.14016000000000001"/>
    <m/>
    <n v="0.08"/>
    <n v="0.08"/>
    <e v="#N/A"/>
    <m/>
    <n v="75"/>
    <s v="ESTIMACIONES"/>
    <m/>
  </r>
  <r>
    <s v="20"/>
    <x v="13"/>
    <s v="NO INFORMANTE"/>
    <m/>
    <m/>
    <x v="0"/>
    <m/>
    <m/>
    <n v="2.0150000000000001"/>
    <n v="2.0150000000000001"/>
    <m/>
    <m/>
    <n v="882.57"/>
    <m/>
    <m/>
    <m/>
    <m/>
    <m/>
    <x v="0"/>
    <m/>
    <s v="Pesquera Exalmar S.A."/>
    <x v="40"/>
    <x v="159"/>
    <m/>
    <x v="658"/>
    <x v="5"/>
    <x v="0"/>
    <x v="237"/>
    <x v="0"/>
    <s v="Instalado"/>
    <s v="Operativo"/>
    <m/>
    <x v="2"/>
    <x v="0"/>
    <x v="0"/>
    <x v="2"/>
    <s v="Privado"/>
    <s v="ANCASH"/>
    <s v="ANCASH"/>
    <s v="Casma"/>
    <s v="Cmte. Noel"/>
    <m/>
    <x v="0"/>
    <m/>
    <x v="2"/>
    <m/>
    <x v="1"/>
    <x v="1"/>
    <n v="882.57"/>
    <n v="0.88257000000000008"/>
    <m/>
    <n v="2.0150000000000001"/>
    <n v="2.0150000000000001"/>
    <e v="#N/A"/>
    <m/>
    <n v="75"/>
    <s v="ESTIMACIONES"/>
    <m/>
  </r>
  <r>
    <s v="20"/>
    <x v="13"/>
    <s v="NO INFORMANTE"/>
    <m/>
    <m/>
    <x v="0"/>
    <m/>
    <m/>
    <n v="2.2000000000000002"/>
    <n v="2.2000000000000002"/>
    <m/>
    <m/>
    <n v="3854.4"/>
    <m/>
    <m/>
    <m/>
    <m/>
    <m/>
    <x v="0"/>
    <m/>
    <s v="Pesquera Hayduck S.A."/>
    <x v="40"/>
    <x v="159"/>
    <m/>
    <x v="659"/>
    <x v="5"/>
    <x v="0"/>
    <x v="237"/>
    <x v="0"/>
    <s v="Instalado"/>
    <s v="Operativo"/>
    <m/>
    <x v="2"/>
    <x v="0"/>
    <x v="0"/>
    <x v="2"/>
    <s v="Privado"/>
    <s v="ANCASH"/>
    <s v="ANCASH"/>
    <s v="Santa"/>
    <s v="Coishco"/>
    <m/>
    <x v="0"/>
    <m/>
    <x v="2"/>
    <m/>
    <x v="1"/>
    <x v="1"/>
    <n v="3854.4"/>
    <n v="3.8544"/>
    <m/>
    <n v="2.2000000000000002"/>
    <n v="2.2000000000000002"/>
    <e v="#N/A"/>
    <m/>
    <n v="75"/>
    <s v="ESTIMACIONES"/>
    <m/>
  </r>
  <r>
    <s v="20"/>
    <x v="13"/>
    <s v="NO INFORMANTE"/>
    <m/>
    <m/>
    <x v="0"/>
    <m/>
    <m/>
    <n v="0.9"/>
    <n v="0.9"/>
    <m/>
    <m/>
    <n v="1576.8"/>
    <m/>
    <m/>
    <m/>
    <m/>
    <m/>
    <x v="0"/>
    <m/>
    <s v="Pesquera Industrial El Angel"/>
    <x v="40"/>
    <x v="159"/>
    <m/>
    <x v="660"/>
    <x v="5"/>
    <x v="0"/>
    <x v="237"/>
    <x v="0"/>
    <s v="Instalado"/>
    <s v="Operativo"/>
    <m/>
    <x v="2"/>
    <x v="0"/>
    <x v="0"/>
    <x v="2"/>
    <s v="Privado"/>
    <s v="ANCASH"/>
    <s v="ANCASH"/>
    <s v="Santa"/>
    <s v="Chimbote"/>
    <m/>
    <x v="0"/>
    <m/>
    <x v="2"/>
    <m/>
    <x v="1"/>
    <x v="1"/>
    <n v="1576.8"/>
    <n v="1.5768"/>
    <m/>
    <n v="0.9"/>
    <n v="0.9"/>
    <e v="#N/A"/>
    <m/>
    <n v="75"/>
    <s v="ESTIMACIONES"/>
    <m/>
  </r>
  <r>
    <s v="20"/>
    <x v="13"/>
    <s v="NO INFORMANTE"/>
    <m/>
    <m/>
    <x v="0"/>
    <m/>
    <m/>
    <n v="3.7559999999999998"/>
    <n v="3.7559999999999998"/>
    <m/>
    <m/>
    <n v="6580.5119999999997"/>
    <m/>
    <m/>
    <m/>
    <m/>
    <m/>
    <x v="0"/>
    <m/>
    <s v="Pesquera Industrial El Angel"/>
    <x v="40"/>
    <x v="159"/>
    <m/>
    <x v="661"/>
    <x v="5"/>
    <x v="0"/>
    <x v="237"/>
    <x v="0"/>
    <s v="Instalado"/>
    <s v="Operativo"/>
    <m/>
    <x v="2"/>
    <x v="0"/>
    <x v="0"/>
    <x v="2"/>
    <s v="Privado"/>
    <s v="ANCASH"/>
    <s v="ANCASH"/>
    <s v="Huarmey"/>
    <s v="Culebras"/>
    <m/>
    <x v="0"/>
    <m/>
    <x v="2"/>
    <m/>
    <x v="1"/>
    <x v="1"/>
    <n v="6580.5119999999997"/>
    <n v="6.5805119999999997"/>
    <m/>
    <n v="3.7559999999999998"/>
    <n v="3.7559999999999998"/>
    <e v="#N/A"/>
    <m/>
    <n v="75"/>
    <s v="ESTIMACIONES"/>
    <m/>
  </r>
  <r>
    <s v="20"/>
    <x v="13"/>
    <s v="NO INFORMANTE"/>
    <m/>
    <m/>
    <x v="0"/>
    <m/>
    <m/>
    <n v="0.20499999999999999"/>
    <n v="0.20499999999999999"/>
    <m/>
    <m/>
    <n v="359.16"/>
    <m/>
    <m/>
    <m/>
    <m/>
    <m/>
    <x v="0"/>
    <m/>
    <s v="Pesquera Marco Polo"/>
    <x v="40"/>
    <x v="159"/>
    <m/>
    <x v="662"/>
    <x v="5"/>
    <x v="0"/>
    <x v="237"/>
    <x v="0"/>
    <s v="Instalado"/>
    <s v="Operativo"/>
    <m/>
    <x v="2"/>
    <x v="0"/>
    <x v="0"/>
    <x v="2"/>
    <s v="Privado"/>
    <s v="ANCASH"/>
    <s v="ANCASH"/>
    <s v="Santa"/>
    <s v="Nuevo Chimbote"/>
    <m/>
    <x v="0"/>
    <m/>
    <x v="2"/>
    <m/>
    <x v="1"/>
    <x v="1"/>
    <n v="359.16"/>
    <n v="0.35916000000000003"/>
    <m/>
    <n v="0.20499999999999999"/>
    <n v="0.20499999999999999"/>
    <e v="#N/A"/>
    <m/>
    <n v="75"/>
    <s v="ESTIMACIONES"/>
    <m/>
  </r>
  <r>
    <s v="20"/>
    <x v="13"/>
    <s v="NO INFORMANTE"/>
    <m/>
    <m/>
    <x v="0"/>
    <m/>
    <m/>
    <n v="1.0900000000000001"/>
    <n v="1.0900000000000001"/>
    <m/>
    <m/>
    <n v="1909.68"/>
    <m/>
    <m/>
    <m/>
    <m/>
    <m/>
    <x v="0"/>
    <m/>
    <s v="Pesquera San Fermín"/>
    <x v="40"/>
    <x v="159"/>
    <m/>
    <x v="663"/>
    <x v="5"/>
    <x v="0"/>
    <x v="237"/>
    <x v="0"/>
    <s v="Instalado"/>
    <s v="Operativo"/>
    <m/>
    <x v="2"/>
    <x v="0"/>
    <x v="0"/>
    <x v="2"/>
    <s v="Privado"/>
    <s v="ANCASH"/>
    <s v="ANCASH"/>
    <s v="Santa"/>
    <s v="Chimbote"/>
    <m/>
    <x v="0"/>
    <m/>
    <x v="2"/>
    <m/>
    <x v="1"/>
    <x v="1"/>
    <n v="1909.68"/>
    <n v="1.90968"/>
    <m/>
    <n v="1.0900000000000001"/>
    <n v="1.0900000000000001"/>
    <e v="#N/A"/>
    <m/>
    <n v="75"/>
    <s v="ESTIMACIONES"/>
    <m/>
  </r>
  <r>
    <s v="20"/>
    <x v="13"/>
    <s v="NO INFORMANTE"/>
    <m/>
    <m/>
    <x v="0"/>
    <m/>
    <m/>
    <n v="1.1399999999999999"/>
    <n v="1.1399999999999999"/>
    <m/>
    <m/>
    <n v="1997.28"/>
    <m/>
    <m/>
    <m/>
    <m/>
    <m/>
    <x v="0"/>
    <m/>
    <s v="Pesquera Vista Florida S.A."/>
    <x v="40"/>
    <x v="159"/>
    <m/>
    <x v="664"/>
    <x v="5"/>
    <x v="0"/>
    <x v="237"/>
    <x v="0"/>
    <s v="Instalado"/>
    <s v="Operativo"/>
    <m/>
    <x v="2"/>
    <x v="0"/>
    <x v="0"/>
    <x v="2"/>
    <s v="Privado"/>
    <s v="ANCASH"/>
    <s v="ANCASH"/>
    <s v="Santa"/>
    <s v="Santa"/>
    <m/>
    <x v="0"/>
    <m/>
    <x v="2"/>
    <m/>
    <x v="1"/>
    <x v="1"/>
    <n v="1997.28"/>
    <n v="1.9972799999999999"/>
    <m/>
    <n v="1.1399999999999999"/>
    <n v="1.1399999999999999"/>
    <e v="#N/A"/>
    <m/>
    <n v="75"/>
    <s v="ESTIMACIONES"/>
    <m/>
  </r>
  <r>
    <s v="20"/>
    <x v="13"/>
    <s v="NO INFORMANTE"/>
    <m/>
    <m/>
    <x v="0"/>
    <m/>
    <m/>
    <n v="0.4"/>
    <n v="0.4"/>
    <m/>
    <m/>
    <n v="700.8"/>
    <m/>
    <m/>
    <m/>
    <m/>
    <m/>
    <x v="0"/>
    <m/>
    <s v="Profish S.A."/>
    <x v="40"/>
    <x v="159"/>
    <m/>
    <x v="665"/>
    <x v="5"/>
    <x v="0"/>
    <x v="237"/>
    <x v="0"/>
    <s v="Instalado"/>
    <s v="Operativo"/>
    <m/>
    <x v="2"/>
    <x v="0"/>
    <x v="0"/>
    <x v="2"/>
    <s v="Privado"/>
    <s v="ANCASH"/>
    <s v="ANCASH"/>
    <s v="Santa"/>
    <s v="Chimbote"/>
    <m/>
    <x v="0"/>
    <m/>
    <x v="2"/>
    <m/>
    <x v="1"/>
    <x v="1"/>
    <n v="700.8"/>
    <n v="0.70079999999999998"/>
    <m/>
    <n v="0.4"/>
    <n v="0.4"/>
    <e v="#N/A"/>
    <m/>
    <n v="75"/>
    <s v="ESTIMACIONES"/>
    <m/>
  </r>
  <r>
    <s v="20"/>
    <x v="13"/>
    <s v="NO INFORMANTE"/>
    <m/>
    <m/>
    <x v="0"/>
    <m/>
    <m/>
    <n v="0.25"/>
    <n v="0.25"/>
    <m/>
    <m/>
    <n v="438"/>
    <m/>
    <m/>
    <m/>
    <m/>
    <m/>
    <x v="0"/>
    <m/>
    <s v="Rama Fibra del Perú S.A.C."/>
    <x v="40"/>
    <x v="159"/>
    <m/>
    <x v="666"/>
    <x v="5"/>
    <x v="0"/>
    <x v="237"/>
    <x v="0"/>
    <s v="Instalado"/>
    <s v="Operativo"/>
    <m/>
    <x v="2"/>
    <x v="0"/>
    <x v="0"/>
    <x v="2"/>
    <s v="Privado"/>
    <s v="ANCASH"/>
    <s v="ANCASH"/>
    <s v="Santa"/>
    <s v="Santa"/>
    <m/>
    <x v="0"/>
    <m/>
    <x v="2"/>
    <m/>
    <x v="1"/>
    <x v="1"/>
    <n v="438"/>
    <n v="0.438"/>
    <m/>
    <n v="0.25"/>
    <n v="0.25"/>
    <e v="#N/A"/>
    <m/>
    <n v="75"/>
    <s v="ESTIMACIONES"/>
    <m/>
  </r>
  <r>
    <s v="20"/>
    <x v="13"/>
    <s v="NO INFORMANTE"/>
    <m/>
    <m/>
    <x v="4"/>
    <m/>
    <m/>
    <n v="0.12"/>
    <n v="0.12"/>
    <m/>
    <m/>
    <n v="420.48"/>
    <m/>
    <m/>
    <m/>
    <m/>
    <m/>
    <x v="0"/>
    <m/>
    <s v="Raul Vizcarra Smith"/>
    <x v="40"/>
    <x v="159"/>
    <m/>
    <x v="667"/>
    <x v="5"/>
    <x v="4"/>
    <x v="237"/>
    <x v="1"/>
    <s v="Instalado"/>
    <s v="Operativo"/>
    <m/>
    <x v="2"/>
    <x v="0"/>
    <x v="0"/>
    <x v="2"/>
    <s v="Privado"/>
    <s v="ANCASH"/>
    <s v="ANCASH"/>
    <s v="Huaraz"/>
    <s v="Independencia"/>
    <m/>
    <x v="7"/>
    <m/>
    <x v="2"/>
    <m/>
    <x v="1"/>
    <x v="1"/>
    <n v="420.48"/>
    <n v="0.42048000000000002"/>
    <m/>
    <n v="0.12"/>
    <n v="0.12"/>
    <e v="#N/A"/>
    <m/>
    <n v="75"/>
    <s v="ESTIMACIONES"/>
    <m/>
  </r>
  <r>
    <s v="20"/>
    <x v="13"/>
    <s v="NO INFORMANTE"/>
    <m/>
    <m/>
    <x v="0"/>
    <m/>
    <m/>
    <n v="0.16"/>
    <n v="0.16"/>
    <m/>
    <m/>
    <n v="280.32"/>
    <m/>
    <m/>
    <m/>
    <m/>
    <m/>
    <x v="0"/>
    <m/>
    <s v="Servicios de Embarque S.A."/>
    <x v="40"/>
    <x v="159"/>
    <m/>
    <x v="668"/>
    <x v="5"/>
    <x v="0"/>
    <x v="237"/>
    <x v="0"/>
    <s v="Instalado"/>
    <s v="Operativo"/>
    <m/>
    <x v="2"/>
    <x v="0"/>
    <x v="0"/>
    <x v="2"/>
    <s v="Privado"/>
    <s v="ANCASH"/>
    <s v="ANCASH"/>
    <s v="Santa"/>
    <s v="Chimbote"/>
    <m/>
    <x v="0"/>
    <m/>
    <x v="2"/>
    <m/>
    <x v="1"/>
    <x v="1"/>
    <n v="280.32"/>
    <n v="0.28032000000000001"/>
    <m/>
    <n v="0.16"/>
    <n v="0.16"/>
    <e v="#N/A"/>
    <m/>
    <n v="75"/>
    <s v="ESTIMACIONES"/>
    <m/>
  </r>
  <r>
    <s v="20"/>
    <x v="13"/>
    <s v="NO INFORMANTE"/>
    <m/>
    <m/>
    <x v="0"/>
    <m/>
    <m/>
    <n v="12.19"/>
    <n v="12.19"/>
    <m/>
    <m/>
    <n v="21356.880000000001"/>
    <m/>
    <m/>
    <m/>
    <m/>
    <m/>
    <x v="0"/>
    <m/>
    <s v="SIDERPERU S.A."/>
    <x v="40"/>
    <x v="159"/>
    <m/>
    <x v="669"/>
    <x v="5"/>
    <x v="0"/>
    <x v="237"/>
    <x v="0"/>
    <s v="Instalado"/>
    <s v="Operativo"/>
    <m/>
    <x v="2"/>
    <x v="0"/>
    <x v="0"/>
    <x v="2"/>
    <s v="Privado"/>
    <s v="ANCASH"/>
    <s v="ANCASH"/>
    <s v="Santa"/>
    <s v="Chimbote"/>
    <m/>
    <x v="0"/>
    <m/>
    <x v="2"/>
    <m/>
    <x v="1"/>
    <x v="1"/>
    <n v="21356.880000000001"/>
    <n v="21.35688"/>
    <m/>
    <n v="12.19"/>
    <n v="12.19"/>
    <e v="#N/A"/>
    <m/>
    <n v="75"/>
    <s v="ESTIMACIONES"/>
    <m/>
  </r>
  <r>
    <s v="20"/>
    <x v="13"/>
    <s v="NO INFORMANTE"/>
    <m/>
    <m/>
    <x v="0"/>
    <m/>
    <m/>
    <n v="0.55000000000000004"/>
    <n v="0.55000000000000004"/>
    <m/>
    <m/>
    <n v="963.6"/>
    <m/>
    <m/>
    <m/>
    <m/>
    <m/>
    <x v="0"/>
    <m/>
    <s v="Starfish S.A."/>
    <x v="40"/>
    <x v="159"/>
    <m/>
    <x v="670"/>
    <x v="5"/>
    <x v="0"/>
    <x v="237"/>
    <x v="0"/>
    <s v="Instalado"/>
    <s v="Operativo"/>
    <m/>
    <x v="2"/>
    <x v="0"/>
    <x v="0"/>
    <x v="2"/>
    <s v="Privado"/>
    <s v="ANCASH"/>
    <s v="ANCASH"/>
    <s v="Santa"/>
    <s v="Santa"/>
    <m/>
    <x v="0"/>
    <m/>
    <x v="2"/>
    <m/>
    <x v="1"/>
    <x v="1"/>
    <n v="963.6"/>
    <n v="0.96360000000000001"/>
    <m/>
    <n v="0.55000000000000004"/>
    <n v="0.55000000000000004"/>
    <e v="#N/A"/>
    <m/>
    <n v="75"/>
    <s v="ESTIMACIONES"/>
    <m/>
  </r>
  <r>
    <s v="20"/>
    <x v="13"/>
    <s v="NO INFORMANTE"/>
    <m/>
    <m/>
    <x v="0"/>
    <m/>
    <m/>
    <n v="0.4"/>
    <n v="0.4"/>
    <m/>
    <m/>
    <n v="700.8"/>
    <m/>
    <m/>
    <m/>
    <m/>
    <m/>
    <x v="0"/>
    <m/>
    <s v="Compañía de Minera Caravelí S. A."/>
    <x v="40"/>
    <x v="159"/>
    <m/>
    <x v="671"/>
    <x v="5"/>
    <x v="0"/>
    <x v="237"/>
    <x v="0"/>
    <s v="Instalado"/>
    <s v="Operativo"/>
    <m/>
    <x v="2"/>
    <x v="0"/>
    <x v="0"/>
    <x v="2"/>
    <s v="Privado"/>
    <s v="AREQUIPA"/>
    <s v="AREQUIPA"/>
    <s v="Caravelí"/>
    <s v="Huanuhuanu"/>
    <m/>
    <x v="0"/>
    <m/>
    <x v="2"/>
    <m/>
    <x v="1"/>
    <x v="1"/>
    <n v="700.8"/>
    <n v="0.70079999999999998"/>
    <m/>
    <n v="0.4"/>
    <n v="0.4"/>
    <e v="#N/A"/>
    <m/>
    <n v="75"/>
    <s v="ESTIMACIONES"/>
    <m/>
  </r>
  <r>
    <s v="20"/>
    <x v="13"/>
    <s v="NO INFORMANTE"/>
    <m/>
    <m/>
    <x v="0"/>
    <m/>
    <m/>
    <n v="0.96499999999999997"/>
    <n v="0.96499999999999997"/>
    <m/>
    <m/>
    <n v="1690.68"/>
    <m/>
    <m/>
    <m/>
    <m/>
    <m/>
    <x v="0"/>
    <m/>
    <s v="Empresa Nacional de Puertos S. A."/>
    <x v="40"/>
    <x v="159"/>
    <m/>
    <x v="672"/>
    <x v="5"/>
    <x v="0"/>
    <x v="237"/>
    <x v="0"/>
    <s v="Instalado"/>
    <s v="Operativo"/>
    <m/>
    <x v="2"/>
    <x v="0"/>
    <x v="0"/>
    <x v="2"/>
    <s v="Privado"/>
    <s v="AREQUIPA"/>
    <s v="AREQUIPA"/>
    <s v="Islay"/>
    <s v="Islay"/>
    <m/>
    <x v="0"/>
    <m/>
    <x v="2"/>
    <m/>
    <x v="1"/>
    <x v="1"/>
    <n v="1690.68"/>
    <n v="1.69068"/>
    <m/>
    <n v="0.96499999999999997"/>
    <n v="0.96499999999999997"/>
    <e v="#N/A"/>
    <m/>
    <n v="75"/>
    <s v="ESTIMACIONES"/>
    <m/>
  </r>
  <r>
    <s v="20"/>
    <x v="13"/>
    <s v="NO INFORMANTE"/>
    <m/>
    <m/>
    <x v="0"/>
    <m/>
    <m/>
    <n v="0.09"/>
    <n v="0.09"/>
    <m/>
    <m/>
    <n v="157.68"/>
    <m/>
    <m/>
    <m/>
    <m/>
    <m/>
    <x v="0"/>
    <m/>
    <s v="Gloria S.A."/>
    <x v="40"/>
    <x v="159"/>
    <m/>
    <x v="673"/>
    <x v="5"/>
    <x v="0"/>
    <x v="237"/>
    <x v="0"/>
    <s v="Instalado"/>
    <s v="Operativo"/>
    <m/>
    <x v="2"/>
    <x v="0"/>
    <x v="0"/>
    <x v="2"/>
    <s v="Privado"/>
    <s v="AREQUIPA"/>
    <s v="AREQUIPA"/>
    <s v="Castilla"/>
    <s v="Aplao"/>
    <m/>
    <x v="0"/>
    <m/>
    <x v="2"/>
    <m/>
    <x v="1"/>
    <x v="1"/>
    <n v="157.68"/>
    <n v="0.15768000000000001"/>
    <m/>
    <n v="0.09"/>
    <n v="0.09"/>
    <e v="#N/A"/>
    <m/>
    <n v="75"/>
    <s v="ESTIMACIONES"/>
    <m/>
  </r>
  <r>
    <s v="20"/>
    <x v="13"/>
    <s v="NO INFORMANTE"/>
    <m/>
    <m/>
    <x v="0"/>
    <m/>
    <m/>
    <n v="1.0449999999999999"/>
    <n v="1.0449999999999999"/>
    <m/>
    <m/>
    <n v="1830.84"/>
    <m/>
    <m/>
    <m/>
    <m/>
    <m/>
    <x v="0"/>
    <m/>
    <s v="Gloria S.A."/>
    <x v="40"/>
    <x v="159"/>
    <m/>
    <x v="674"/>
    <x v="5"/>
    <x v="0"/>
    <x v="237"/>
    <x v="0"/>
    <s v="Instalado"/>
    <s v="Operativo"/>
    <m/>
    <x v="2"/>
    <x v="0"/>
    <x v="0"/>
    <x v="2"/>
    <s v="Privado"/>
    <s v="AREQUIPA"/>
    <s v="AREQUIPA"/>
    <s v="Arequipa"/>
    <s v="Arequipa"/>
    <m/>
    <x v="0"/>
    <m/>
    <x v="2"/>
    <m/>
    <x v="1"/>
    <x v="1"/>
    <n v="1830.84"/>
    <n v="1.83084"/>
    <m/>
    <n v="1.0449999999999999"/>
    <n v="1.0449999999999999"/>
    <e v="#N/A"/>
    <m/>
    <n v="75"/>
    <s v="ESTIMACIONES"/>
    <m/>
  </r>
  <r>
    <s v="20"/>
    <x v="13"/>
    <s v="NO INFORMANTE"/>
    <m/>
    <m/>
    <x v="0"/>
    <m/>
    <m/>
    <n v="0.22"/>
    <n v="0.22"/>
    <m/>
    <m/>
    <n v="385.44"/>
    <m/>
    <m/>
    <m/>
    <m/>
    <m/>
    <x v="0"/>
    <m/>
    <s v="Gloria S.A."/>
    <x v="40"/>
    <x v="159"/>
    <m/>
    <x v="675"/>
    <x v="5"/>
    <x v="0"/>
    <x v="237"/>
    <x v="0"/>
    <s v="Instalado"/>
    <s v="Operativo"/>
    <m/>
    <x v="2"/>
    <x v="0"/>
    <x v="0"/>
    <x v="2"/>
    <s v="Privado"/>
    <s v="AREQUIPA"/>
    <s v="AREQUIPA"/>
    <s v="Arequipa"/>
    <s v="La Joya"/>
    <m/>
    <x v="0"/>
    <m/>
    <x v="2"/>
    <m/>
    <x v="1"/>
    <x v="1"/>
    <n v="385.44"/>
    <n v="0.38544"/>
    <m/>
    <n v="0.22"/>
    <n v="0.22"/>
    <e v="#N/A"/>
    <m/>
    <n v="75"/>
    <s v="ESTIMACIONES"/>
    <m/>
  </r>
  <r>
    <s v="20"/>
    <x v="13"/>
    <s v="NO INFORMANTE"/>
    <m/>
    <m/>
    <x v="0"/>
    <m/>
    <m/>
    <n v="0.28499999999999998"/>
    <n v="0.28499999999999998"/>
    <m/>
    <m/>
    <n v="499.32"/>
    <m/>
    <m/>
    <m/>
    <m/>
    <m/>
    <x v="0"/>
    <m/>
    <s v="Gloria S.A."/>
    <x v="40"/>
    <x v="159"/>
    <m/>
    <x v="676"/>
    <x v="5"/>
    <x v="0"/>
    <x v="237"/>
    <x v="0"/>
    <s v="Instalado"/>
    <s v="Operativo"/>
    <m/>
    <x v="2"/>
    <x v="0"/>
    <x v="0"/>
    <x v="2"/>
    <s v="Privado"/>
    <s v="AREQUIPA"/>
    <s v="AREQUIPA"/>
    <s v="Caylloma"/>
    <s v="Lluta"/>
    <m/>
    <x v="0"/>
    <m/>
    <x v="2"/>
    <m/>
    <x v="1"/>
    <x v="1"/>
    <n v="499.32"/>
    <n v="0.49931999999999999"/>
    <m/>
    <n v="0.28499999999999998"/>
    <n v="0.28499999999999998"/>
    <e v="#N/A"/>
    <m/>
    <n v="75"/>
    <s v="ESTIMACIONES"/>
    <m/>
  </r>
  <r>
    <s v="20"/>
    <x v="13"/>
    <s v="NO INFORMANTE"/>
    <m/>
    <m/>
    <x v="0"/>
    <m/>
    <m/>
    <n v="0.113"/>
    <n v="0.113"/>
    <m/>
    <m/>
    <n v="197.97600000000003"/>
    <m/>
    <m/>
    <m/>
    <m/>
    <m/>
    <x v="0"/>
    <m/>
    <s v="Gloria S.A."/>
    <x v="40"/>
    <x v="159"/>
    <m/>
    <x v="677"/>
    <x v="5"/>
    <x v="0"/>
    <x v="237"/>
    <x v="0"/>
    <s v="Instalado"/>
    <s v="Operativo"/>
    <m/>
    <x v="2"/>
    <x v="0"/>
    <x v="0"/>
    <x v="2"/>
    <s v="Privado"/>
    <s v="AREQUIPA"/>
    <s v="AREQUIPA"/>
    <s v="Islay"/>
    <s v="Mejía"/>
    <m/>
    <x v="0"/>
    <m/>
    <x v="2"/>
    <m/>
    <x v="1"/>
    <x v="1"/>
    <n v="197.97600000000003"/>
    <n v="0.19797600000000004"/>
    <m/>
    <n v="0.113"/>
    <n v="0.113"/>
    <e v="#N/A"/>
    <m/>
    <n v="75"/>
    <s v="ESTIMACIONES"/>
    <m/>
  </r>
  <r>
    <s v="20"/>
    <x v="13"/>
    <s v="NO INFORMANTE"/>
    <m/>
    <m/>
    <x v="0"/>
    <m/>
    <m/>
    <n v="5.6000000000000001E-2"/>
    <n v="5.6000000000000001E-2"/>
    <m/>
    <m/>
    <n v="98.112000000000009"/>
    <m/>
    <m/>
    <m/>
    <m/>
    <m/>
    <x v="0"/>
    <m/>
    <s v="Gloria S.A."/>
    <x v="40"/>
    <x v="159"/>
    <m/>
    <x v="678"/>
    <x v="5"/>
    <x v="0"/>
    <x v="237"/>
    <x v="0"/>
    <s v="Instalado"/>
    <s v="Operativo"/>
    <m/>
    <x v="2"/>
    <x v="0"/>
    <x v="0"/>
    <x v="2"/>
    <s v="Privado"/>
    <s v="AREQUIPA"/>
    <s v="AREQUIPA"/>
    <s v="Castilla"/>
    <s v="Pampacolca"/>
    <m/>
    <x v="0"/>
    <m/>
    <x v="2"/>
    <m/>
    <x v="1"/>
    <x v="1"/>
    <n v="98.112000000000009"/>
    <n v="9.8112000000000005E-2"/>
    <m/>
    <n v="5.6000000000000001E-2"/>
    <n v="5.6000000000000001E-2"/>
    <e v="#N/A"/>
    <m/>
    <n v="75"/>
    <s v="ESTIMACIONES"/>
    <m/>
  </r>
  <r>
    <s v="20"/>
    <x v="13"/>
    <s v="NO INFORMANTE"/>
    <m/>
    <m/>
    <x v="0"/>
    <m/>
    <m/>
    <n v="0.14000000000000001"/>
    <n v="0.14000000000000001"/>
    <m/>
    <m/>
    <n v="245.28"/>
    <m/>
    <m/>
    <m/>
    <m/>
    <m/>
    <x v="0"/>
    <m/>
    <s v="Gloria S.A."/>
    <x v="40"/>
    <x v="159"/>
    <m/>
    <x v="679"/>
    <x v="5"/>
    <x v="0"/>
    <x v="237"/>
    <x v="0"/>
    <s v="Instalado"/>
    <s v="Operativo"/>
    <m/>
    <x v="2"/>
    <x v="0"/>
    <x v="0"/>
    <x v="2"/>
    <s v="Privado"/>
    <s v="AREQUIPA"/>
    <s v="AREQUIPA"/>
    <s v="Arequipa"/>
    <s v="Santa Rita de Siguas"/>
    <m/>
    <x v="0"/>
    <m/>
    <x v="2"/>
    <m/>
    <x v="1"/>
    <x v="1"/>
    <n v="245.28"/>
    <n v="0.24528"/>
    <m/>
    <n v="0.14000000000000001"/>
    <n v="0.14000000000000001"/>
    <e v="#N/A"/>
    <m/>
    <n v="75"/>
    <s v="ESTIMACIONES"/>
    <m/>
  </r>
  <r>
    <s v="20"/>
    <x v="13"/>
    <s v="NO INFORMANTE"/>
    <m/>
    <m/>
    <x v="0"/>
    <m/>
    <m/>
    <n v="3.28"/>
    <n v="3.28"/>
    <m/>
    <m/>
    <n v="5746.56"/>
    <m/>
    <m/>
    <m/>
    <m/>
    <m/>
    <x v="0"/>
    <m/>
    <s v="Grupo Sindicato Pesquero del Perú S. A."/>
    <x v="40"/>
    <x v="159"/>
    <m/>
    <x v="680"/>
    <x v="5"/>
    <x v="0"/>
    <x v="237"/>
    <x v="0"/>
    <s v="Instalado"/>
    <s v="Operativo"/>
    <m/>
    <x v="2"/>
    <x v="0"/>
    <x v="0"/>
    <x v="2"/>
    <s v="Privado"/>
    <s v="AREQUIPA"/>
    <s v="AREQUIPA"/>
    <s v="Caravelí"/>
    <s v="Atico"/>
    <m/>
    <x v="0"/>
    <m/>
    <x v="2"/>
    <m/>
    <x v="1"/>
    <x v="1"/>
    <n v="5746.56"/>
    <n v="5.7465600000000006"/>
    <m/>
    <n v="3.28"/>
    <n v="3.28"/>
    <e v="#N/A"/>
    <m/>
    <n v="75"/>
    <s v="ESTIMACIONES"/>
    <m/>
  </r>
  <r>
    <s v="20"/>
    <x v="13"/>
    <s v="NO INFORMANTE"/>
    <m/>
    <m/>
    <x v="0"/>
    <m/>
    <m/>
    <n v="4.26"/>
    <n v="4.26"/>
    <m/>
    <m/>
    <n v="7463.52"/>
    <m/>
    <m/>
    <m/>
    <m/>
    <m/>
    <x v="0"/>
    <m/>
    <s v="Grupo Sindicato Pesquero del Perú S. A."/>
    <x v="40"/>
    <x v="159"/>
    <m/>
    <x v="681"/>
    <x v="5"/>
    <x v="0"/>
    <x v="237"/>
    <x v="0"/>
    <s v="Instalado"/>
    <s v="Operativo"/>
    <m/>
    <x v="2"/>
    <x v="0"/>
    <x v="0"/>
    <x v="2"/>
    <s v="Privado"/>
    <s v="AREQUIPA"/>
    <s v="AREQUIPA"/>
    <s v="Islay"/>
    <s v="Mollendo"/>
    <m/>
    <x v="0"/>
    <m/>
    <x v="2"/>
    <m/>
    <x v="1"/>
    <x v="1"/>
    <n v="7463.52"/>
    <n v="7.4635200000000008"/>
    <m/>
    <n v="4.26"/>
    <n v="4.26"/>
    <e v="#N/A"/>
    <m/>
    <n v="75"/>
    <s v="ESTIMACIONES"/>
    <m/>
  </r>
  <r>
    <s v="20"/>
    <x v="13"/>
    <s v="NO INFORMANTE"/>
    <m/>
    <m/>
    <x v="0"/>
    <m/>
    <m/>
    <n v="2.33"/>
    <n v="2.33"/>
    <m/>
    <m/>
    <n v="4082.16"/>
    <m/>
    <m/>
    <m/>
    <m/>
    <m/>
    <x v="0"/>
    <m/>
    <s v="Grupo Sindicato Pesquero del Perú S. A."/>
    <x v="40"/>
    <x v="159"/>
    <m/>
    <x v="682"/>
    <x v="5"/>
    <x v="0"/>
    <x v="237"/>
    <x v="0"/>
    <s v="Instalado"/>
    <s v="Operativo"/>
    <m/>
    <x v="2"/>
    <x v="0"/>
    <x v="0"/>
    <x v="2"/>
    <s v="Privado"/>
    <s v="AREQUIPA"/>
    <s v="AREQUIPA"/>
    <s v="Islay"/>
    <s v="Mollendo"/>
    <m/>
    <x v="0"/>
    <m/>
    <x v="2"/>
    <m/>
    <x v="1"/>
    <x v="1"/>
    <n v="4082.16"/>
    <n v="4.08216"/>
    <m/>
    <n v="2.33"/>
    <n v="2.33"/>
    <e v="#N/A"/>
    <m/>
    <n v="75"/>
    <s v="ESTIMACIONES"/>
    <m/>
  </r>
  <r>
    <s v="20"/>
    <x v="13"/>
    <s v="NO INFORMANTE"/>
    <m/>
    <m/>
    <x v="0"/>
    <m/>
    <m/>
    <n v="2.2000000000000002"/>
    <n v="2.2000000000000002"/>
    <m/>
    <m/>
    <n v="3854.4"/>
    <m/>
    <m/>
    <m/>
    <m/>
    <m/>
    <x v="0"/>
    <m/>
    <s v="Inversiones Mineras del Sur S. A."/>
    <x v="40"/>
    <x v="159"/>
    <m/>
    <x v="683"/>
    <x v="5"/>
    <x v="0"/>
    <x v="237"/>
    <x v="0"/>
    <s v="Instalado"/>
    <s v="Operativo"/>
    <m/>
    <x v="2"/>
    <x v="0"/>
    <x v="0"/>
    <x v="2"/>
    <s v="Privado"/>
    <s v="AREQUIPA"/>
    <s v="AREQUIPA"/>
    <s v="Caravelí"/>
    <s v="Caravelí"/>
    <m/>
    <x v="0"/>
    <m/>
    <x v="2"/>
    <m/>
    <x v="1"/>
    <x v="1"/>
    <n v="3854.4"/>
    <n v="3.8544"/>
    <m/>
    <n v="2.2000000000000002"/>
    <n v="2.2000000000000002"/>
    <e v="#N/A"/>
    <m/>
    <n v="75"/>
    <s v="ESTIMACIONES"/>
    <m/>
  </r>
  <r>
    <s v="20"/>
    <x v="13"/>
    <s v="NO INFORMANTE"/>
    <m/>
    <m/>
    <x v="4"/>
    <m/>
    <m/>
    <n v="0.06"/>
    <n v="0.06"/>
    <m/>
    <m/>
    <n v="210.24"/>
    <m/>
    <m/>
    <m/>
    <m/>
    <m/>
    <x v="0"/>
    <m/>
    <s v="Socosani S. A."/>
    <x v="40"/>
    <x v="159"/>
    <m/>
    <x v="684"/>
    <x v="5"/>
    <x v="4"/>
    <x v="237"/>
    <x v="1"/>
    <s v="Instalado"/>
    <s v="Operativo"/>
    <m/>
    <x v="2"/>
    <x v="0"/>
    <x v="0"/>
    <x v="2"/>
    <s v="Privado"/>
    <s v="AREQUIPA"/>
    <s v="AREQUIPA"/>
    <s v="Arequipa"/>
    <s v="Yura"/>
    <m/>
    <x v="7"/>
    <m/>
    <x v="2"/>
    <m/>
    <x v="1"/>
    <x v="1"/>
    <n v="210.24"/>
    <n v="0.21024000000000001"/>
    <m/>
    <n v="0.06"/>
    <n v="0.06"/>
    <e v="#N/A"/>
    <m/>
    <n v="75"/>
    <s v="ESTIMACIONES"/>
    <m/>
  </r>
  <r>
    <s v="20"/>
    <x v="13"/>
    <s v="NO INFORMANTE"/>
    <m/>
    <m/>
    <x v="0"/>
    <m/>
    <m/>
    <n v="0.8"/>
    <n v="0.8"/>
    <m/>
    <m/>
    <n v="1401.6"/>
    <m/>
    <m/>
    <m/>
    <m/>
    <m/>
    <x v="0"/>
    <m/>
    <s v="Socosani S. A."/>
    <x v="40"/>
    <x v="159"/>
    <m/>
    <x v="685"/>
    <x v="5"/>
    <x v="0"/>
    <x v="237"/>
    <x v="0"/>
    <s v="Instalado"/>
    <s v="Operativo"/>
    <m/>
    <x v="2"/>
    <x v="0"/>
    <x v="0"/>
    <x v="2"/>
    <s v="Privado"/>
    <s v="AREQUIPA"/>
    <s v="AREQUIPA"/>
    <s v="Arequipa"/>
    <s v="Cerro Colorado"/>
    <m/>
    <x v="0"/>
    <m/>
    <x v="2"/>
    <m/>
    <x v="1"/>
    <x v="1"/>
    <n v="1401.6"/>
    <n v="1.4016"/>
    <m/>
    <n v="0.8"/>
    <n v="0.8"/>
    <e v="#N/A"/>
    <m/>
    <n v="75"/>
    <s v="ESTIMACIONES"/>
    <m/>
  </r>
  <r>
    <s v="20"/>
    <x v="13"/>
    <s v="NO INFORMANTE"/>
    <m/>
    <m/>
    <x v="0"/>
    <m/>
    <m/>
    <n v="0.4"/>
    <n v="0.4"/>
    <m/>
    <m/>
    <n v="700.8"/>
    <m/>
    <m/>
    <m/>
    <m/>
    <m/>
    <x v="0"/>
    <m/>
    <s v="Yura S.A."/>
    <x v="40"/>
    <x v="159"/>
    <m/>
    <x v="686"/>
    <x v="5"/>
    <x v="0"/>
    <x v="237"/>
    <x v="0"/>
    <s v="Instalado"/>
    <s v="Operativo"/>
    <m/>
    <x v="2"/>
    <x v="0"/>
    <x v="0"/>
    <x v="2"/>
    <s v="Privado"/>
    <s v="AREQUIPA"/>
    <s v="AREQUIPA"/>
    <s v="Arequipa"/>
    <s v="Yura"/>
    <m/>
    <x v="0"/>
    <m/>
    <x v="2"/>
    <m/>
    <x v="1"/>
    <x v="1"/>
    <n v="700.8"/>
    <n v="0.70079999999999998"/>
    <m/>
    <n v="0.4"/>
    <n v="0.4"/>
    <e v="#N/A"/>
    <m/>
    <n v="75"/>
    <s v="ESTIMACIONES"/>
    <m/>
  </r>
  <r>
    <s v="20"/>
    <x v="13"/>
    <s v="NO INFORMANTE"/>
    <m/>
    <m/>
    <x v="4"/>
    <m/>
    <m/>
    <n v="1.677"/>
    <n v="1.677"/>
    <m/>
    <m/>
    <n v="5876.2080000000005"/>
    <m/>
    <m/>
    <m/>
    <m/>
    <m/>
    <x v="0"/>
    <m/>
    <s v="Compañía Minera Algamarca"/>
    <x v="40"/>
    <x v="159"/>
    <m/>
    <x v="687"/>
    <x v="5"/>
    <x v="4"/>
    <x v="237"/>
    <x v="1"/>
    <s v="Instalado"/>
    <s v="Operativo"/>
    <m/>
    <x v="2"/>
    <x v="0"/>
    <x v="0"/>
    <x v="2"/>
    <s v="Privado"/>
    <s v="CAJAMARCA"/>
    <s v="CAJAMARCA"/>
    <s v="Cajabamba"/>
    <s v="Cachachi"/>
    <m/>
    <x v="7"/>
    <m/>
    <x v="2"/>
    <m/>
    <x v="1"/>
    <x v="1"/>
    <n v="5876.2080000000005"/>
    <n v="5.8762080000000001"/>
    <m/>
    <n v="1.677"/>
    <n v="1.677"/>
    <e v="#N/A"/>
    <m/>
    <n v="75"/>
    <s v="ESTIMACIONES"/>
    <m/>
  </r>
  <r>
    <s v="20"/>
    <x v="13"/>
    <s v="NO INFORMANTE"/>
    <m/>
    <m/>
    <x v="4"/>
    <m/>
    <m/>
    <n v="1.7999999999999999E-2"/>
    <n v="1.7999999999999999E-2"/>
    <m/>
    <m/>
    <n v="63.071999999999996"/>
    <m/>
    <m/>
    <m/>
    <m/>
    <m/>
    <x v="0"/>
    <m/>
    <s v="Comunidad Campesina de Tambomayo"/>
    <x v="40"/>
    <x v="159"/>
    <m/>
    <x v="688"/>
    <x v="5"/>
    <x v="4"/>
    <x v="237"/>
    <x v="1"/>
    <s v="Instalado"/>
    <s v="Operativo"/>
    <m/>
    <x v="2"/>
    <x v="0"/>
    <x v="0"/>
    <x v="2"/>
    <s v="Privado"/>
    <s v="CAJAMARCA"/>
    <s v="CAJAMARCA"/>
    <s v="Cajamarca"/>
    <s v="Encañada"/>
    <m/>
    <x v="7"/>
    <m/>
    <x v="2"/>
    <m/>
    <x v="1"/>
    <x v="1"/>
    <n v="63.071999999999996"/>
    <n v="6.3071999999999989E-2"/>
    <m/>
    <n v="1.7999999999999999E-2"/>
    <n v="1.7999999999999999E-2"/>
    <e v="#N/A"/>
    <m/>
    <n v="75"/>
    <s v="ESTIMACIONES"/>
    <m/>
  </r>
  <r>
    <s v="20"/>
    <x v="13"/>
    <s v="NO INFORMANTE"/>
    <m/>
    <m/>
    <x v="4"/>
    <m/>
    <m/>
    <n v="5.0000000000000001E-3"/>
    <n v="5.0000000000000001E-3"/>
    <m/>
    <m/>
    <n v="17.52"/>
    <m/>
    <m/>
    <m/>
    <m/>
    <m/>
    <x v="0"/>
    <m/>
    <s v="Maximo Díaz Pretel"/>
    <x v="40"/>
    <x v="159"/>
    <m/>
    <x v="689"/>
    <x v="5"/>
    <x v="4"/>
    <x v="237"/>
    <x v="1"/>
    <s v="Instalado"/>
    <s v="Operativo"/>
    <m/>
    <x v="2"/>
    <x v="0"/>
    <x v="0"/>
    <x v="2"/>
    <s v="Privado"/>
    <s v="CAJAMARCA"/>
    <s v="CAJAMARCA"/>
    <s v="Contumazá"/>
    <s v="Cupisnique"/>
    <m/>
    <x v="7"/>
    <m/>
    <x v="2"/>
    <m/>
    <x v="1"/>
    <x v="1"/>
    <n v="17.52"/>
    <n v="1.7520000000000001E-2"/>
    <m/>
    <n v="5.0000000000000001E-3"/>
    <n v="5.0000000000000001E-3"/>
    <e v="#N/A"/>
    <m/>
    <n v="75"/>
    <s v="ESTIMACIONES"/>
    <m/>
  </r>
  <r>
    <s v="20"/>
    <x v="13"/>
    <s v="NO INFORMANTE"/>
    <m/>
    <m/>
    <x v="4"/>
    <m/>
    <m/>
    <n v="0.13600000000000001"/>
    <n v="0.13600000000000001"/>
    <m/>
    <m/>
    <n v="476.54400000000004"/>
    <m/>
    <m/>
    <m/>
    <m/>
    <m/>
    <x v="0"/>
    <m/>
    <s v="Cocla Ltda. Central de Coop. Agrarias"/>
    <x v="40"/>
    <x v="159"/>
    <m/>
    <x v="690"/>
    <x v="5"/>
    <x v="4"/>
    <x v="237"/>
    <x v="1"/>
    <s v="Instalado"/>
    <s v="Operativo"/>
    <m/>
    <x v="2"/>
    <x v="0"/>
    <x v="0"/>
    <x v="2"/>
    <s v="Privado"/>
    <s v="CUSCO"/>
    <s v="CUSCO"/>
    <s v="La Convención"/>
    <s v="Santa Ana"/>
    <m/>
    <x v="7"/>
    <m/>
    <x v="2"/>
    <m/>
    <x v="1"/>
    <x v="1"/>
    <n v="476.54400000000004"/>
    <n v="0.47654400000000002"/>
    <m/>
    <n v="0.13600000000000001"/>
    <n v="0.13600000000000001"/>
    <e v="#N/A"/>
    <m/>
    <n v="75"/>
    <s v="ESTIMACIONES"/>
    <m/>
  </r>
  <r>
    <s v="20"/>
    <x v="13"/>
    <s v="NO INFORMANTE"/>
    <m/>
    <m/>
    <x v="4"/>
    <m/>
    <m/>
    <n v="0.52"/>
    <n v="0.52"/>
    <m/>
    <m/>
    <n v="1822.08"/>
    <m/>
    <m/>
    <m/>
    <m/>
    <m/>
    <x v="0"/>
    <m/>
    <s v="Tejidos Urcos - Ex Cooperativa de Trabajo"/>
    <x v="40"/>
    <x v="159"/>
    <m/>
    <x v="691"/>
    <x v="5"/>
    <x v="4"/>
    <x v="237"/>
    <x v="1"/>
    <s v="Instalado"/>
    <s v="Operativo"/>
    <m/>
    <x v="2"/>
    <x v="0"/>
    <x v="0"/>
    <x v="2"/>
    <s v="Privado"/>
    <s v="CUSCO"/>
    <s v="CUSCO"/>
    <s v="Quispicanchis"/>
    <s v="Huaro"/>
    <m/>
    <x v="7"/>
    <m/>
    <x v="2"/>
    <m/>
    <x v="1"/>
    <x v="1"/>
    <n v="1822.08"/>
    <n v="1.8220799999999999"/>
    <m/>
    <n v="0.52"/>
    <n v="0.52"/>
    <e v="#N/A"/>
    <m/>
    <n v="75"/>
    <s v="ESTIMACIONES"/>
    <m/>
  </r>
  <r>
    <s v="20"/>
    <x v="13"/>
    <s v="NO INFORMANTE"/>
    <m/>
    <m/>
    <x v="0"/>
    <m/>
    <m/>
    <n v="0.317"/>
    <n v="0.317"/>
    <m/>
    <m/>
    <n v="555.38400000000001"/>
    <m/>
    <m/>
    <m/>
    <m/>
    <m/>
    <x v="0"/>
    <m/>
    <s v="Coop. Agraria Jardines de Té El Porvenir"/>
    <x v="40"/>
    <x v="159"/>
    <m/>
    <x v="692"/>
    <x v="5"/>
    <x v="0"/>
    <x v="237"/>
    <x v="0"/>
    <s v="Instalado"/>
    <s v="Operativo"/>
    <m/>
    <x v="2"/>
    <x v="0"/>
    <x v="0"/>
    <x v="2"/>
    <s v="Privado"/>
    <s v="HUANUCO"/>
    <s v="HUANUCO"/>
    <s v="Leoncio Prado"/>
    <s v="Hermílio Valdizan"/>
    <m/>
    <x v="0"/>
    <m/>
    <x v="2"/>
    <m/>
    <x v="1"/>
    <x v="1"/>
    <n v="555.38400000000001"/>
    <n v="0.55538399999999999"/>
    <m/>
    <n v="0.317"/>
    <n v="0.317"/>
    <e v="#N/A"/>
    <m/>
    <n v="75"/>
    <s v="ESTIMACIONES"/>
    <m/>
  </r>
  <r>
    <s v="20"/>
    <x v="13"/>
    <s v="NO INFORMANTE"/>
    <m/>
    <m/>
    <x v="0"/>
    <m/>
    <m/>
    <n v="3.31"/>
    <n v="3.31"/>
    <m/>
    <m/>
    <n v="5799.12"/>
    <m/>
    <m/>
    <m/>
    <m/>
    <m/>
    <x v="0"/>
    <m/>
    <s v="Cía. Textil El Progreso S.A."/>
    <x v="40"/>
    <x v="159"/>
    <m/>
    <x v="693"/>
    <x v="5"/>
    <x v="0"/>
    <x v="237"/>
    <x v="0"/>
    <s v="Instalado"/>
    <s v="Operativo"/>
    <m/>
    <x v="2"/>
    <x v="0"/>
    <x v="0"/>
    <x v="2"/>
    <s v="Privado"/>
    <s v="ICA"/>
    <s v="ICA"/>
    <s v="Pisco"/>
    <s v="Pisco"/>
    <m/>
    <x v="0"/>
    <m/>
    <x v="2"/>
    <m/>
    <x v="1"/>
    <x v="1"/>
    <n v="5799.12"/>
    <n v="5.7991200000000003"/>
    <m/>
    <n v="3.31"/>
    <n v="3.31"/>
    <e v="#N/A"/>
    <m/>
    <n v="75"/>
    <s v="ESTIMACIONES"/>
    <m/>
  </r>
  <r>
    <s v="20"/>
    <x v="13"/>
    <s v="NO INFORMANTE"/>
    <m/>
    <m/>
    <x v="0"/>
    <m/>
    <m/>
    <n v="0.94"/>
    <n v="0.94"/>
    <m/>
    <m/>
    <n v="1646.88"/>
    <m/>
    <m/>
    <m/>
    <m/>
    <m/>
    <x v="0"/>
    <m/>
    <s v="Empresa de la Sal S. A."/>
    <x v="40"/>
    <x v="159"/>
    <m/>
    <x v="694"/>
    <x v="5"/>
    <x v="0"/>
    <x v="237"/>
    <x v="0"/>
    <s v="Instalado"/>
    <s v="Operativo"/>
    <m/>
    <x v="2"/>
    <x v="0"/>
    <x v="0"/>
    <x v="2"/>
    <s v="Privado"/>
    <s v="ICA"/>
    <s v="ICA"/>
    <s v="Pisco"/>
    <s v="Paracas"/>
    <m/>
    <x v="0"/>
    <m/>
    <x v="2"/>
    <m/>
    <x v="1"/>
    <x v="1"/>
    <n v="1646.88"/>
    <n v="1.6468800000000001"/>
    <m/>
    <n v="0.94"/>
    <n v="0.94"/>
    <e v="#N/A"/>
    <m/>
    <n v="75"/>
    <s v="ESTIMACIONES"/>
    <m/>
  </r>
  <r>
    <s v="20"/>
    <x v="13"/>
    <s v="NO INFORMANTE"/>
    <m/>
    <m/>
    <x v="0"/>
    <m/>
    <m/>
    <n v="2.87"/>
    <n v="2.87"/>
    <m/>
    <m/>
    <n v="5028.24"/>
    <m/>
    <m/>
    <m/>
    <m/>
    <m/>
    <x v="0"/>
    <m/>
    <s v="EPESCA S.A."/>
    <x v="40"/>
    <x v="159"/>
    <m/>
    <x v="695"/>
    <x v="5"/>
    <x v="0"/>
    <x v="237"/>
    <x v="0"/>
    <s v="Instalado"/>
    <s v="Operativo"/>
    <m/>
    <x v="2"/>
    <x v="0"/>
    <x v="0"/>
    <x v="2"/>
    <s v="Privado"/>
    <s v="ICA"/>
    <s v="ICA"/>
    <s v="Pisco"/>
    <s v="Paracas"/>
    <m/>
    <x v="0"/>
    <m/>
    <x v="2"/>
    <m/>
    <x v="1"/>
    <x v="1"/>
    <n v="5028.24"/>
    <n v="5.0282399999999994"/>
    <m/>
    <n v="2.87"/>
    <n v="2.87"/>
    <e v="#N/A"/>
    <m/>
    <n v="75"/>
    <s v="ESTIMACIONES"/>
    <m/>
  </r>
  <r>
    <s v="20"/>
    <x v="13"/>
    <s v="NO INFORMANTE"/>
    <m/>
    <m/>
    <x v="0"/>
    <m/>
    <m/>
    <n v="4.59"/>
    <n v="4.59"/>
    <m/>
    <m/>
    <n v="8041.68"/>
    <m/>
    <m/>
    <m/>
    <m/>
    <m/>
    <x v="0"/>
    <m/>
    <s v="Grupo Sindicato Pesquero del Perú S. A."/>
    <x v="40"/>
    <x v="159"/>
    <m/>
    <x v="696"/>
    <x v="5"/>
    <x v="0"/>
    <x v="237"/>
    <x v="0"/>
    <s v="Instalado"/>
    <s v="Operativo"/>
    <m/>
    <x v="2"/>
    <x v="0"/>
    <x v="0"/>
    <x v="2"/>
    <s v="Privado"/>
    <s v="ICA"/>
    <s v="ICA"/>
    <s v="Pisco"/>
    <s v="Paracas"/>
    <m/>
    <x v="0"/>
    <m/>
    <x v="2"/>
    <m/>
    <x v="1"/>
    <x v="1"/>
    <n v="8041.68"/>
    <n v="8.0416799999999995"/>
    <m/>
    <n v="4.59"/>
    <n v="4.59"/>
    <e v="#N/A"/>
    <m/>
    <n v="75"/>
    <s v="ESTIMACIONES"/>
    <m/>
  </r>
  <r>
    <s v="20"/>
    <x v="13"/>
    <s v="NO INFORMANTE"/>
    <m/>
    <m/>
    <x v="0"/>
    <m/>
    <m/>
    <n v="0.17"/>
    <n v="0.17"/>
    <m/>
    <m/>
    <n v="297.83999999999997"/>
    <m/>
    <m/>
    <m/>
    <m/>
    <m/>
    <x v="0"/>
    <m/>
    <s v="Pesquera Industrial El Angel"/>
    <x v="40"/>
    <x v="159"/>
    <m/>
    <x v="697"/>
    <x v="5"/>
    <x v="0"/>
    <x v="237"/>
    <x v="0"/>
    <s v="Instalado"/>
    <s v="Operativo"/>
    <m/>
    <x v="2"/>
    <x v="0"/>
    <x v="0"/>
    <x v="2"/>
    <s v="Privado"/>
    <s v="ICA"/>
    <s v="ICA"/>
    <s v="Pisco"/>
    <s v="Paracas"/>
    <m/>
    <x v="0"/>
    <m/>
    <x v="2"/>
    <m/>
    <x v="1"/>
    <x v="1"/>
    <n v="297.83999999999997"/>
    <n v="0.29783999999999999"/>
    <m/>
    <n v="0.17"/>
    <n v="0.17"/>
    <e v="#N/A"/>
    <m/>
    <n v="75"/>
    <s v="ESTIMACIONES"/>
    <m/>
  </r>
  <r>
    <s v="20"/>
    <x v="13"/>
    <s v="NO INFORMANTE"/>
    <m/>
    <m/>
    <x v="0"/>
    <m/>
    <m/>
    <n v="0.16800000000000001"/>
    <n v="0.16800000000000001"/>
    <m/>
    <m/>
    <n v="294.33600000000007"/>
    <m/>
    <m/>
    <m/>
    <m/>
    <m/>
    <x v="0"/>
    <m/>
    <s v="Agropecuaria Chimu S. A."/>
    <x v="40"/>
    <x v="159"/>
    <m/>
    <x v="698"/>
    <x v="5"/>
    <x v="0"/>
    <x v="237"/>
    <x v="0"/>
    <s v="Instalado"/>
    <s v="Operativo"/>
    <m/>
    <x v="2"/>
    <x v="0"/>
    <x v="0"/>
    <x v="2"/>
    <s v="Privado"/>
    <s v="LA LIBERTAD"/>
    <s v="LA LIBERTAD"/>
    <s v="Ascope"/>
    <s v="Chicama"/>
    <m/>
    <x v="0"/>
    <m/>
    <x v="2"/>
    <m/>
    <x v="1"/>
    <x v="1"/>
    <n v="294.33600000000007"/>
    <n v="0.29433600000000004"/>
    <m/>
    <n v="0.16800000000000001"/>
    <n v="0.16800000000000001"/>
    <e v="#N/A"/>
    <m/>
    <n v="75"/>
    <s v="ESTIMACIONES"/>
    <m/>
  </r>
  <r>
    <s v="20"/>
    <x v="13"/>
    <s v="NO INFORMANTE"/>
    <m/>
    <m/>
    <x v="0"/>
    <m/>
    <m/>
    <n v="0.16800000000000001"/>
    <n v="0.16800000000000001"/>
    <m/>
    <m/>
    <n v="294.33600000000007"/>
    <m/>
    <m/>
    <m/>
    <m/>
    <m/>
    <x v="0"/>
    <m/>
    <s v="Agropecuaria Chimu S. A."/>
    <x v="40"/>
    <x v="159"/>
    <m/>
    <x v="699"/>
    <x v="5"/>
    <x v="0"/>
    <x v="237"/>
    <x v="0"/>
    <s v="Instalado"/>
    <s v="Operativo"/>
    <m/>
    <x v="2"/>
    <x v="0"/>
    <x v="0"/>
    <x v="2"/>
    <s v="Privado"/>
    <s v="LA LIBERTAD"/>
    <s v="LA LIBERTAD"/>
    <s v="Virú"/>
    <s v="Virú"/>
    <m/>
    <x v="0"/>
    <m/>
    <x v="2"/>
    <m/>
    <x v="1"/>
    <x v="1"/>
    <n v="294.33600000000007"/>
    <n v="0.29433600000000004"/>
    <m/>
    <n v="0.16800000000000001"/>
    <n v="0.16800000000000001"/>
    <e v="#N/A"/>
    <m/>
    <n v="75"/>
    <s v="ESTIMACIONES"/>
    <m/>
  </r>
  <r>
    <s v="20"/>
    <x v="13"/>
    <s v="NO INFORMANTE"/>
    <m/>
    <m/>
    <x v="0"/>
    <m/>
    <m/>
    <n v="0.12"/>
    <n v="0.12"/>
    <m/>
    <m/>
    <n v="210.24"/>
    <m/>
    <m/>
    <m/>
    <m/>
    <m/>
    <x v="0"/>
    <m/>
    <s v="Agropecuaria Chimu S. A."/>
    <x v="40"/>
    <x v="159"/>
    <m/>
    <x v="700"/>
    <x v="5"/>
    <x v="0"/>
    <x v="237"/>
    <x v="0"/>
    <s v="Instalado"/>
    <s v="Operativo"/>
    <m/>
    <x v="2"/>
    <x v="0"/>
    <x v="0"/>
    <x v="2"/>
    <s v="Privado"/>
    <s v="LA LIBERTAD"/>
    <s v="LA LIBERTAD"/>
    <s v="Trujillo"/>
    <s v="La Esperanza"/>
    <m/>
    <x v="0"/>
    <m/>
    <x v="2"/>
    <m/>
    <x v="1"/>
    <x v="1"/>
    <n v="210.24"/>
    <n v="0.21024000000000001"/>
    <m/>
    <n v="0.12"/>
    <n v="0.12"/>
    <e v="#N/A"/>
    <m/>
    <n v="75"/>
    <s v="ESTIMACIONES"/>
    <m/>
  </r>
  <r>
    <s v="20"/>
    <x v="13"/>
    <s v="NO INFORMANTE"/>
    <m/>
    <m/>
    <x v="0"/>
    <m/>
    <m/>
    <n v="0.35"/>
    <n v="0.35"/>
    <m/>
    <m/>
    <n v="613.20000000000005"/>
    <m/>
    <m/>
    <m/>
    <m/>
    <m/>
    <x v="0"/>
    <m/>
    <s v="Agropecuaria Chimu S. A."/>
    <x v="40"/>
    <x v="159"/>
    <m/>
    <x v="701"/>
    <x v="5"/>
    <x v="0"/>
    <x v="237"/>
    <x v="0"/>
    <s v="Instalado"/>
    <s v="Operativo"/>
    <m/>
    <x v="2"/>
    <x v="0"/>
    <x v="0"/>
    <x v="2"/>
    <s v="Privado"/>
    <s v="LA LIBERTAD"/>
    <s v="LA LIBERTAD"/>
    <s v="Trujillo"/>
    <s v="Huanchaco"/>
    <m/>
    <x v="0"/>
    <m/>
    <x v="2"/>
    <m/>
    <x v="1"/>
    <x v="1"/>
    <n v="613.20000000000005"/>
    <n v="0.61320000000000008"/>
    <m/>
    <n v="0.35"/>
    <n v="0.35"/>
    <e v="#N/A"/>
    <m/>
    <n v="75"/>
    <s v="ESTIMACIONES"/>
    <m/>
  </r>
  <r>
    <s v="20"/>
    <x v="13"/>
    <s v="NO INFORMANTE"/>
    <m/>
    <m/>
    <x v="0"/>
    <m/>
    <m/>
    <n v="0.8"/>
    <n v="0.8"/>
    <m/>
    <m/>
    <n v="1401.6"/>
    <m/>
    <m/>
    <m/>
    <m/>
    <m/>
    <x v="0"/>
    <m/>
    <s v="Complejo Agroindustrial Cartavio S. A."/>
    <x v="40"/>
    <x v="159"/>
    <m/>
    <x v="702"/>
    <x v="5"/>
    <x v="0"/>
    <x v="237"/>
    <x v="0"/>
    <s v="Instalado"/>
    <s v="Operativo"/>
    <m/>
    <x v="2"/>
    <x v="0"/>
    <x v="0"/>
    <x v="2"/>
    <s v="Privado"/>
    <s v="LA LIBERTAD"/>
    <s v="LA LIBERTAD"/>
    <s v="Ascope"/>
    <s v="Santiago de Cao"/>
    <m/>
    <x v="0"/>
    <m/>
    <x v="2"/>
    <m/>
    <x v="1"/>
    <x v="1"/>
    <n v="1401.6"/>
    <n v="1.4016"/>
    <m/>
    <n v="0.8"/>
    <n v="0.8"/>
    <e v="#N/A"/>
    <m/>
    <n v="75"/>
    <s v="ESTIMACIONES"/>
    <m/>
  </r>
  <r>
    <s v="20"/>
    <x v="13"/>
    <s v="NO INFORMANTE"/>
    <m/>
    <m/>
    <x v="0"/>
    <m/>
    <m/>
    <n v="2.4"/>
    <n v="2.4"/>
    <m/>
    <m/>
    <n v="4204.8"/>
    <m/>
    <m/>
    <m/>
    <m/>
    <m/>
    <x v="0"/>
    <m/>
    <s v="Corporacion Pesquera Maurice S. A. C."/>
    <x v="40"/>
    <x v="159"/>
    <m/>
    <x v="703"/>
    <x v="5"/>
    <x v="0"/>
    <x v="237"/>
    <x v="0"/>
    <s v="Instalado"/>
    <s v="Operativo"/>
    <m/>
    <x v="2"/>
    <x v="0"/>
    <x v="0"/>
    <x v="2"/>
    <s v="Privado"/>
    <s v="LA LIBERTAD"/>
    <s v="LA LIBERTAD"/>
    <s v="Ascope"/>
    <s v="Rázuri"/>
    <m/>
    <x v="0"/>
    <m/>
    <x v="2"/>
    <m/>
    <x v="1"/>
    <x v="1"/>
    <n v="4204.8"/>
    <n v="4.2048000000000005"/>
    <m/>
    <n v="2.4"/>
    <n v="2.4"/>
    <e v="#N/A"/>
    <m/>
    <n v="75"/>
    <s v="ESTIMACIONES"/>
    <m/>
  </r>
  <r>
    <s v="20"/>
    <x v="13"/>
    <s v="NO INFORMANTE"/>
    <m/>
    <m/>
    <x v="0"/>
    <m/>
    <m/>
    <n v="1.0900000000000001"/>
    <n v="1.0900000000000001"/>
    <m/>
    <m/>
    <n v="1909.68"/>
    <m/>
    <m/>
    <m/>
    <m/>
    <m/>
    <x v="0"/>
    <m/>
    <s v="Creditex S. A."/>
    <x v="40"/>
    <x v="159"/>
    <m/>
    <x v="704"/>
    <x v="5"/>
    <x v="0"/>
    <x v="237"/>
    <x v="0"/>
    <s v="Instalado"/>
    <s v="Operativo"/>
    <m/>
    <x v="2"/>
    <x v="0"/>
    <x v="0"/>
    <x v="2"/>
    <s v="Privado"/>
    <s v="LA LIBERTAD"/>
    <s v="LA LIBERTAD"/>
    <s v="Trujillo"/>
    <s v="La Esperanza"/>
    <m/>
    <x v="0"/>
    <m/>
    <x v="2"/>
    <m/>
    <x v="1"/>
    <x v="1"/>
    <n v="1909.68"/>
    <n v="1.90968"/>
    <m/>
    <n v="1.0900000000000001"/>
    <n v="1.0900000000000001"/>
    <e v="#N/A"/>
    <m/>
    <n v="75"/>
    <s v="ESTIMACIONES"/>
    <m/>
  </r>
  <r>
    <s v="20"/>
    <x v="13"/>
    <s v="NO INFORMANTE"/>
    <m/>
    <m/>
    <x v="0"/>
    <m/>
    <m/>
    <n v="2.7530000000000001"/>
    <n v="2.7530000000000001"/>
    <m/>
    <m/>
    <n v="4823.2560000000012"/>
    <m/>
    <m/>
    <m/>
    <m/>
    <m/>
    <x v="0"/>
    <m/>
    <s v="Grupo Sindicato Pesquero del Perú S. A."/>
    <x v="40"/>
    <x v="159"/>
    <m/>
    <x v="705"/>
    <x v="5"/>
    <x v="0"/>
    <x v="237"/>
    <x v="0"/>
    <s v="Instalado"/>
    <s v="Operativo"/>
    <m/>
    <x v="2"/>
    <x v="0"/>
    <x v="0"/>
    <x v="2"/>
    <s v="Privado"/>
    <s v="LA LIBERTAD"/>
    <s v="LA LIBERTAD"/>
    <s v="Ascope"/>
    <s v="Rázuri"/>
    <m/>
    <x v="0"/>
    <m/>
    <x v="2"/>
    <m/>
    <x v="1"/>
    <x v="1"/>
    <n v="4823.2560000000012"/>
    <n v="4.8232560000000015"/>
    <m/>
    <n v="2.7530000000000001"/>
    <n v="2.7530000000000001"/>
    <e v="#N/A"/>
    <m/>
    <n v="75"/>
    <s v="ESTIMACIONES"/>
    <m/>
  </r>
  <r>
    <s v="20"/>
    <x v="13"/>
    <s v="NO INFORMANTE"/>
    <m/>
    <m/>
    <x v="0"/>
    <m/>
    <m/>
    <n v="3.3"/>
    <n v="3.3"/>
    <m/>
    <m/>
    <n v="5781.6"/>
    <m/>
    <m/>
    <m/>
    <m/>
    <m/>
    <x v="0"/>
    <m/>
    <s v="Grupo Sindicato Pesquero del Perú S. A."/>
    <x v="40"/>
    <x v="159"/>
    <m/>
    <x v="706"/>
    <x v="5"/>
    <x v="0"/>
    <x v="237"/>
    <x v="0"/>
    <s v="Instalado"/>
    <s v="Operativo"/>
    <m/>
    <x v="2"/>
    <x v="0"/>
    <x v="0"/>
    <x v="2"/>
    <s v="Privado"/>
    <s v="LA LIBERTAD"/>
    <s v="LA LIBERTAD"/>
    <s v="Ascope"/>
    <s v="Rázuri"/>
    <m/>
    <x v="0"/>
    <m/>
    <x v="2"/>
    <m/>
    <x v="1"/>
    <x v="1"/>
    <n v="5781.6"/>
    <n v="5.7816000000000001"/>
    <m/>
    <n v="3.3"/>
    <n v="3.3"/>
    <e v="#N/A"/>
    <m/>
    <n v="75"/>
    <s v="ESTIMACIONES"/>
    <m/>
  </r>
  <r>
    <s v="20"/>
    <x v="13"/>
    <s v="NO INFORMANTE"/>
    <m/>
    <m/>
    <x v="0"/>
    <m/>
    <m/>
    <n v="0.624"/>
    <n v="0.624"/>
    <m/>
    <m/>
    <n v="1093.248"/>
    <m/>
    <m/>
    <m/>
    <m/>
    <m/>
    <x v="0"/>
    <m/>
    <s v="Multiservicios Pesqueros S. A."/>
    <x v="40"/>
    <x v="159"/>
    <m/>
    <x v="707"/>
    <x v="5"/>
    <x v="0"/>
    <x v="237"/>
    <x v="0"/>
    <s v="Instalado"/>
    <s v="Operativo"/>
    <m/>
    <x v="2"/>
    <x v="0"/>
    <x v="0"/>
    <x v="2"/>
    <s v="Privado"/>
    <s v="LA LIBERTAD"/>
    <s v="LA LIBERTAD"/>
    <s v="Trujillo"/>
    <s v="Salaverry"/>
    <m/>
    <x v="0"/>
    <m/>
    <x v="2"/>
    <m/>
    <x v="1"/>
    <x v="1"/>
    <n v="1093.248"/>
    <n v="1.093248"/>
    <m/>
    <n v="0.624"/>
    <n v="0.624"/>
    <e v="#N/A"/>
    <m/>
    <n v="75"/>
    <s v="ESTIMACIONES"/>
    <m/>
  </r>
  <r>
    <s v="20"/>
    <x v="13"/>
    <s v="NO INFORMANTE"/>
    <m/>
    <m/>
    <x v="0"/>
    <m/>
    <m/>
    <n v="1.252"/>
    <n v="1.252"/>
    <m/>
    <m/>
    <n v="2193.5039999999999"/>
    <m/>
    <m/>
    <m/>
    <m/>
    <m/>
    <x v="0"/>
    <m/>
    <s v="Norsac S.A."/>
    <x v="40"/>
    <x v="159"/>
    <m/>
    <x v="708"/>
    <x v="5"/>
    <x v="0"/>
    <x v="237"/>
    <x v="0"/>
    <s v="Instalado"/>
    <s v="Operativo"/>
    <m/>
    <x v="2"/>
    <x v="0"/>
    <x v="0"/>
    <x v="2"/>
    <s v="Privado"/>
    <s v="LA LIBERTAD"/>
    <s v="LA LIBERTAD"/>
    <s v="Trujillo"/>
    <s v="Trujillo"/>
    <m/>
    <x v="0"/>
    <m/>
    <x v="2"/>
    <m/>
    <x v="1"/>
    <x v="1"/>
    <n v="2193.5039999999999"/>
    <n v="2.1935039999999999"/>
    <m/>
    <n v="1.252"/>
    <n v="1.252"/>
    <e v="#N/A"/>
    <m/>
    <n v="75"/>
    <s v="ESTIMACIONES"/>
    <m/>
  </r>
  <r>
    <s v="20"/>
    <x v="13"/>
    <s v="NO INFORMANTE"/>
    <m/>
    <m/>
    <x v="0"/>
    <m/>
    <m/>
    <n v="2.67"/>
    <n v="2.67"/>
    <m/>
    <m/>
    <n v="4677.84"/>
    <m/>
    <m/>
    <m/>
    <m/>
    <m/>
    <x v="0"/>
    <m/>
    <s v="Pesquera Hayduk S.A."/>
    <x v="40"/>
    <x v="159"/>
    <m/>
    <x v="709"/>
    <x v="5"/>
    <x v="0"/>
    <x v="237"/>
    <x v="0"/>
    <s v="Instalado"/>
    <s v="Operativo"/>
    <m/>
    <x v="2"/>
    <x v="0"/>
    <x v="0"/>
    <x v="2"/>
    <s v="Privado"/>
    <s v="LA LIBERTAD"/>
    <s v="LA LIBERTAD"/>
    <s v="Ascope"/>
    <s v="Rázuri"/>
    <m/>
    <x v="0"/>
    <m/>
    <x v="2"/>
    <m/>
    <x v="1"/>
    <x v="1"/>
    <n v="4677.84"/>
    <n v="4.6778399999999998"/>
    <m/>
    <n v="2.67"/>
    <n v="2.67"/>
    <e v="#N/A"/>
    <m/>
    <n v="75"/>
    <s v="ESTIMACIONES"/>
    <m/>
  </r>
  <r>
    <s v="20"/>
    <x v="13"/>
    <s v="NO INFORMANTE"/>
    <m/>
    <m/>
    <x v="0"/>
    <m/>
    <m/>
    <n v="2.5"/>
    <n v="2.5"/>
    <m/>
    <m/>
    <n v="4380"/>
    <m/>
    <m/>
    <m/>
    <m/>
    <m/>
    <x v="0"/>
    <m/>
    <s v="Pesquera Industrial El Angel"/>
    <x v="40"/>
    <x v="159"/>
    <m/>
    <x v="710"/>
    <x v="5"/>
    <x v="0"/>
    <x v="237"/>
    <x v="0"/>
    <s v="Instalado"/>
    <s v="Operativo"/>
    <m/>
    <x v="2"/>
    <x v="0"/>
    <x v="0"/>
    <x v="2"/>
    <s v="Privado"/>
    <s v="LA LIBERTAD"/>
    <s v="LA LIBERTAD"/>
    <s v="Ascope"/>
    <s v="Rázuri"/>
    <m/>
    <x v="0"/>
    <m/>
    <x v="2"/>
    <m/>
    <x v="1"/>
    <x v="1"/>
    <n v="4380"/>
    <n v="4.38"/>
    <m/>
    <n v="2.5"/>
    <n v="2.5"/>
    <e v="#N/A"/>
    <m/>
    <n v="75"/>
    <s v="ESTIMACIONES"/>
    <m/>
  </r>
  <r>
    <s v="20"/>
    <x v="13"/>
    <s v="NO INFORMANTE"/>
    <m/>
    <m/>
    <x v="0"/>
    <m/>
    <m/>
    <n v="0.59399999999999997"/>
    <n v="0.59399999999999997"/>
    <m/>
    <m/>
    <n v="1040.6880000000001"/>
    <m/>
    <m/>
    <m/>
    <m/>
    <m/>
    <x v="0"/>
    <m/>
    <s v="Agroderivados S. A."/>
    <x v="40"/>
    <x v="159"/>
    <m/>
    <x v="711"/>
    <x v="5"/>
    <x v="0"/>
    <x v="237"/>
    <x v="0"/>
    <s v="Instalado"/>
    <s v="Operativo"/>
    <m/>
    <x v="2"/>
    <x v="0"/>
    <x v="0"/>
    <x v="2"/>
    <s v="Privado"/>
    <s v="LAMBAYEQUE"/>
    <s v="LAMBAYEQUE"/>
    <s v="Lambayeque"/>
    <s v="Olmos"/>
    <m/>
    <x v="0"/>
    <m/>
    <x v="2"/>
    <m/>
    <x v="1"/>
    <x v="1"/>
    <n v="1040.6880000000001"/>
    <n v="1.0406880000000001"/>
    <m/>
    <n v="0.59399999999999997"/>
    <n v="0.59399999999999997"/>
    <e v="#N/A"/>
    <m/>
    <n v="75"/>
    <s v="ESTIMACIONES"/>
    <m/>
  </r>
  <r>
    <s v="20"/>
    <x v="13"/>
    <s v="NO INFORMANTE"/>
    <m/>
    <m/>
    <x v="0"/>
    <m/>
    <m/>
    <n v="3.7999999999999999E-2"/>
    <n v="3.7999999999999999E-2"/>
    <m/>
    <m/>
    <n v="66.575999999999993"/>
    <m/>
    <m/>
    <m/>
    <m/>
    <m/>
    <x v="0"/>
    <m/>
    <s v="Agroprocesadora S. A."/>
    <x v="40"/>
    <x v="159"/>
    <m/>
    <x v="712"/>
    <x v="5"/>
    <x v="0"/>
    <x v="237"/>
    <x v="0"/>
    <s v="Instalado"/>
    <s v="Operativo"/>
    <m/>
    <x v="2"/>
    <x v="0"/>
    <x v="0"/>
    <x v="2"/>
    <s v="Privado"/>
    <s v="LAMBAYEQUE"/>
    <s v="LAMBAYEQUE"/>
    <s v="Chiclayo"/>
    <s v="Chiclayo"/>
    <m/>
    <x v="0"/>
    <m/>
    <x v="2"/>
    <m/>
    <x v="1"/>
    <x v="1"/>
    <n v="66.575999999999993"/>
    <n v="6.6575999999999996E-2"/>
    <m/>
    <n v="3.7999999999999999E-2"/>
    <n v="3.7999999999999999E-2"/>
    <e v="#N/A"/>
    <m/>
    <n v="75"/>
    <s v="ESTIMACIONES"/>
    <m/>
  </r>
  <r>
    <s v="20"/>
    <x v="13"/>
    <s v="NO INFORMANTE"/>
    <m/>
    <m/>
    <x v="0"/>
    <m/>
    <m/>
    <n v="8.5000000000000006E-2"/>
    <n v="8.5000000000000006E-2"/>
    <m/>
    <m/>
    <n v="148.91999999999999"/>
    <m/>
    <m/>
    <m/>
    <m/>
    <m/>
    <x v="0"/>
    <m/>
    <s v="Codavyse S. A."/>
    <x v="40"/>
    <x v="159"/>
    <m/>
    <x v="713"/>
    <x v="5"/>
    <x v="0"/>
    <x v="237"/>
    <x v="0"/>
    <s v="Instalado"/>
    <s v="Operativo"/>
    <m/>
    <x v="2"/>
    <x v="0"/>
    <x v="0"/>
    <x v="2"/>
    <s v="Privado"/>
    <s v="LAMBAYEQUE"/>
    <s v="LAMBAYEQUE"/>
    <s v="Lambayeque"/>
    <s v="Lambayeque"/>
    <m/>
    <x v="0"/>
    <m/>
    <x v="2"/>
    <m/>
    <x v="1"/>
    <x v="1"/>
    <n v="148.91999999999999"/>
    <n v="0.14892"/>
    <m/>
    <n v="8.5000000000000006E-2"/>
    <n v="8.5000000000000006E-2"/>
    <e v="#N/A"/>
    <m/>
    <n v="75"/>
    <s v="ESTIMACIONES"/>
    <m/>
  </r>
  <r>
    <s v="20"/>
    <x v="13"/>
    <s v="NO INFORMANTE"/>
    <m/>
    <m/>
    <x v="0"/>
    <m/>
    <m/>
    <n v="0.11"/>
    <n v="0.11"/>
    <m/>
    <m/>
    <n v="192.72"/>
    <m/>
    <m/>
    <m/>
    <m/>
    <m/>
    <x v="0"/>
    <m/>
    <s v="Comercial Nuevo Horizonte S. A."/>
    <x v="40"/>
    <x v="159"/>
    <m/>
    <x v="714"/>
    <x v="5"/>
    <x v="0"/>
    <x v="237"/>
    <x v="0"/>
    <s v="Instalado"/>
    <s v="Operativo"/>
    <m/>
    <x v="2"/>
    <x v="0"/>
    <x v="0"/>
    <x v="2"/>
    <s v="Privado"/>
    <s v="LAMBAYEQUE"/>
    <s v="LAMBAYEQUE"/>
    <s v="Chiclayo "/>
    <s v="Chiclayo "/>
    <m/>
    <x v="0"/>
    <m/>
    <x v="2"/>
    <m/>
    <x v="1"/>
    <x v="1"/>
    <n v="192.72"/>
    <n v="0.19272"/>
    <m/>
    <n v="0.11"/>
    <n v="0.11"/>
    <e v="#N/A"/>
    <m/>
    <n v="75"/>
    <s v="ESTIMACIONES"/>
    <m/>
  </r>
  <r>
    <s v="20"/>
    <x v="13"/>
    <s v="NO INFORMANTE"/>
    <m/>
    <m/>
    <x v="0"/>
    <m/>
    <m/>
    <n v="7.24"/>
    <n v="7.24"/>
    <m/>
    <m/>
    <n v="12684.48"/>
    <m/>
    <m/>
    <m/>
    <m/>
    <m/>
    <x v="0"/>
    <m/>
    <s v="Empresa Agroindustrial Cayalti"/>
    <x v="40"/>
    <x v="159"/>
    <m/>
    <x v="715"/>
    <x v="5"/>
    <x v="0"/>
    <x v="237"/>
    <x v="0"/>
    <s v="Instalado"/>
    <s v="Operativo"/>
    <m/>
    <x v="2"/>
    <x v="0"/>
    <x v="0"/>
    <x v="2"/>
    <s v="Privado"/>
    <s v="LAMBAYEQUE"/>
    <s v="LAMBAYEQUE"/>
    <s v="Chiclayo "/>
    <s v="Zaña"/>
    <m/>
    <x v="0"/>
    <m/>
    <x v="2"/>
    <m/>
    <x v="1"/>
    <x v="1"/>
    <n v="12684.48"/>
    <n v="12.684479999999999"/>
    <m/>
    <n v="7.24"/>
    <n v="7.24"/>
    <e v="#N/A"/>
    <m/>
    <n v="75"/>
    <s v="ESTIMACIONES"/>
    <m/>
  </r>
  <r>
    <s v="20"/>
    <x v="13"/>
    <s v="NO INFORMANTE"/>
    <m/>
    <m/>
    <x v="0"/>
    <m/>
    <m/>
    <n v="12.45"/>
    <n v="12.45"/>
    <m/>
    <m/>
    <n v="21812.400000000001"/>
    <m/>
    <m/>
    <m/>
    <m/>
    <m/>
    <x v="0"/>
    <m/>
    <s v="Empresa Agroindustrial Pomalca"/>
    <x v="40"/>
    <x v="159"/>
    <m/>
    <x v="716"/>
    <x v="5"/>
    <x v="0"/>
    <x v="237"/>
    <x v="0"/>
    <s v="Instalado"/>
    <s v="Operativo"/>
    <m/>
    <x v="2"/>
    <x v="0"/>
    <x v="0"/>
    <x v="2"/>
    <s v="Privado"/>
    <s v="LAMBAYEQUE"/>
    <s v="LAMBAYEQUE"/>
    <s v="Chiclayo "/>
    <s v="Pomalca"/>
    <m/>
    <x v="0"/>
    <m/>
    <x v="2"/>
    <m/>
    <x v="1"/>
    <x v="1"/>
    <n v="21812.400000000001"/>
    <n v="21.8124"/>
    <m/>
    <n v="12.45"/>
    <n v="12.45"/>
    <e v="#N/A"/>
    <m/>
    <n v="75"/>
    <s v="ESTIMACIONES"/>
    <m/>
  </r>
  <r>
    <s v="20"/>
    <x v="13"/>
    <s v="NO INFORMANTE"/>
    <m/>
    <m/>
    <x v="0"/>
    <m/>
    <m/>
    <n v="10.76"/>
    <n v="10.76"/>
    <m/>
    <m/>
    <n v="18851.52"/>
    <m/>
    <m/>
    <m/>
    <m/>
    <m/>
    <x v="0"/>
    <m/>
    <s v="Empresa Agroindustrial Pucalá S. A."/>
    <x v="40"/>
    <x v="159"/>
    <m/>
    <x v="717"/>
    <x v="5"/>
    <x v="0"/>
    <x v="237"/>
    <x v="0"/>
    <s v="Instalado"/>
    <s v="Operativo"/>
    <m/>
    <x v="2"/>
    <x v="0"/>
    <x v="0"/>
    <x v="2"/>
    <s v="Privado"/>
    <s v="LAMBAYEQUE"/>
    <s v="LAMBAYEQUE"/>
    <s v="Chiclayo "/>
    <s v="Pucalá"/>
    <m/>
    <x v="0"/>
    <m/>
    <x v="2"/>
    <m/>
    <x v="1"/>
    <x v="1"/>
    <n v="18851.52"/>
    <n v="18.851520000000001"/>
    <m/>
    <n v="10.76"/>
    <n v="10.76"/>
    <e v="#N/A"/>
    <m/>
    <n v="75"/>
    <s v="ESTIMACIONES"/>
    <m/>
  </r>
  <r>
    <s v="20"/>
    <x v="13"/>
    <s v="NO INFORMANTE"/>
    <m/>
    <m/>
    <x v="0"/>
    <m/>
    <m/>
    <n v="2.9000000000000001E-2"/>
    <n v="2.9000000000000001E-2"/>
    <m/>
    <m/>
    <n v="50.808000000000007"/>
    <m/>
    <m/>
    <m/>
    <m/>
    <m/>
    <x v="0"/>
    <m/>
    <s v="Empresa Agropecuaria La Abeja S. A. C."/>
    <x v="40"/>
    <x v="159"/>
    <m/>
    <x v="718"/>
    <x v="5"/>
    <x v="0"/>
    <x v="237"/>
    <x v="0"/>
    <s v="Instalado"/>
    <s v="Operativo"/>
    <m/>
    <x v="2"/>
    <x v="0"/>
    <x v="0"/>
    <x v="2"/>
    <s v="Privado"/>
    <s v="LAMBAYEQUE"/>
    <s v="LAMBAYEQUE"/>
    <s v="Lambayeque"/>
    <s v="Olmos"/>
    <m/>
    <x v="0"/>
    <m/>
    <x v="2"/>
    <m/>
    <x v="1"/>
    <x v="1"/>
    <n v="50.808000000000007"/>
    <n v="5.0808000000000006E-2"/>
    <m/>
    <n v="2.9000000000000001E-2"/>
    <n v="2.9000000000000001E-2"/>
    <e v="#N/A"/>
    <m/>
    <n v="75"/>
    <s v="ESTIMACIONES"/>
    <m/>
  </r>
  <r>
    <s v="20"/>
    <x v="13"/>
    <s v="NO INFORMANTE"/>
    <m/>
    <m/>
    <x v="0"/>
    <m/>
    <m/>
    <n v="1.6E-2"/>
    <n v="1.6E-2"/>
    <m/>
    <m/>
    <n v="28.032"/>
    <m/>
    <m/>
    <m/>
    <m/>
    <m/>
    <x v="0"/>
    <m/>
    <s v="Fundo La Tejersa"/>
    <x v="40"/>
    <x v="159"/>
    <m/>
    <x v="719"/>
    <x v="5"/>
    <x v="0"/>
    <x v="237"/>
    <x v="0"/>
    <s v="Instalado"/>
    <s v="Operativo"/>
    <m/>
    <x v="2"/>
    <x v="0"/>
    <x v="0"/>
    <x v="2"/>
    <s v="Privado"/>
    <s v="LAMBAYEQUE"/>
    <s v="LAMBAYEQUE"/>
    <s v="Lambayeque"/>
    <s v="Olmos"/>
    <m/>
    <x v="0"/>
    <m/>
    <x v="2"/>
    <m/>
    <x v="1"/>
    <x v="1"/>
    <n v="28.032"/>
    <n v="2.8032000000000001E-2"/>
    <m/>
    <n v="1.6E-2"/>
    <n v="1.6E-2"/>
    <e v="#N/A"/>
    <m/>
    <n v="75"/>
    <s v="ESTIMACIONES"/>
    <m/>
  </r>
  <r>
    <s v="20"/>
    <x v="13"/>
    <s v="NO INFORMANTE"/>
    <m/>
    <m/>
    <x v="0"/>
    <m/>
    <m/>
    <n v="5.8000000000000003E-2"/>
    <n v="5.8000000000000003E-2"/>
    <m/>
    <m/>
    <n v="101.61600000000001"/>
    <m/>
    <m/>
    <m/>
    <m/>
    <m/>
    <x v="0"/>
    <m/>
    <s v="Limones El Sol S. A."/>
    <x v="40"/>
    <x v="159"/>
    <m/>
    <x v="720"/>
    <x v="5"/>
    <x v="0"/>
    <x v="237"/>
    <x v="0"/>
    <s v="Instalado"/>
    <s v="Operativo"/>
    <m/>
    <x v="2"/>
    <x v="0"/>
    <x v="0"/>
    <x v="2"/>
    <s v="Privado"/>
    <s v="LAMBAYEQUE"/>
    <s v="LAMBAYEQUE"/>
    <s v="Lambayeque"/>
    <s v="Olmos"/>
    <m/>
    <x v="0"/>
    <m/>
    <x v="2"/>
    <m/>
    <x v="1"/>
    <x v="1"/>
    <n v="101.61600000000001"/>
    <n v="0.10161600000000001"/>
    <m/>
    <n v="5.8000000000000003E-2"/>
    <n v="5.8000000000000003E-2"/>
    <e v="#N/A"/>
    <m/>
    <n v="75"/>
    <s v="ESTIMACIONES"/>
    <m/>
  </r>
  <r>
    <s v="20"/>
    <x v="13"/>
    <s v="NO INFORMANTE"/>
    <m/>
    <m/>
    <x v="0"/>
    <m/>
    <m/>
    <n v="8.5000000000000006E-2"/>
    <n v="8.5000000000000006E-2"/>
    <m/>
    <m/>
    <n v="148.91999999999999"/>
    <m/>
    <m/>
    <m/>
    <m/>
    <m/>
    <x v="0"/>
    <m/>
    <s v="Piladora de Arroz el Marañón E.I.R.L."/>
    <x v="40"/>
    <x v="159"/>
    <m/>
    <x v="721"/>
    <x v="5"/>
    <x v="0"/>
    <x v="237"/>
    <x v="0"/>
    <s v="Instalado"/>
    <s v="Operativo"/>
    <m/>
    <x v="2"/>
    <x v="0"/>
    <x v="0"/>
    <x v="2"/>
    <s v="Privado"/>
    <s v="LAMBAYEQUE"/>
    <s v="LAMBAYEQUE"/>
    <s v="Chiclayo"/>
    <s v="Chiclayo"/>
    <m/>
    <x v="0"/>
    <m/>
    <x v="2"/>
    <m/>
    <x v="1"/>
    <x v="1"/>
    <n v="148.91999999999999"/>
    <n v="0.14892"/>
    <m/>
    <n v="8.5000000000000006E-2"/>
    <n v="8.5000000000000006E-2"/>
    <e v="#N/A"/>
    <m/>
    <n v="75"/>
    <s v="ESTIMACIONES"/>
    <m/>
  </r>
  <r>
    <s v="20"/>
    <x v="13"/>
    <s v="NO INFORMANTE"/>
    <m/>
    <m/>
    <x v="0"/>
    <m/>
    <m/>
    <n v="0.06"/>
    <n v="0.06"/>
    <m/>
    <m/>
    <n v="105.12"/>
    <m/>
    <m/>
    <m/>
    <m/>
    <m/>
    <x v="0"/>
    <m/>
    <s v="Potrero San Carlos"/>
    <x v="40"/>
    <x v="159"/>
    <m/>
    <x v="722"/>
    <x v="5"/>
    <x v="0"/>
    <x v="237"/>
    <x v="0"/>
    <s v="Instalado"/>
    <s v="Operativo"/>
    <m/>
    <x v="2"/>
    <x v="0"/>
    <x v="0"/>
    <x v="2"/>
    <s v="Privado"/>
    <s v="LAMBAYEQUE"/>
    <s v="LAMBAYEQUE"/>
    <s v="Lambayeque"/>
    <s v="Olmos"/>
    <m/>
    <x v="0"/>
    <m/>
    <x v="2"/>
    <m/>
    <x v="1"/>
    <x v="1"/>
    <n v="105.12"/>
    <n v="0.10512000000000001"/>
    <m/>
    <n v="0.06"/>
    <n v="0.06"/>
    <e v="#N/A"/>
    <m/>
    <n v="75"/>
    <s v="ESTIMACIONES"/>
    <m/>
  </r>
  <r>
    <s v="20"/>
    <x v="13"/>
    <s v="NO INFORMANTE"/>
    <m/>
    <m/>
    <x v="0"/>
    <m/>
    <m/>
    <n v="0.75"/>
    <n v="0.75"/>
    <m/>
    <m/>
    <n v="1314"/>
    <m/>
    <m/>
    <m/>
    <m/>
    <m/>
    <x v="0"/>
    <m/>
    <s v="Agribrands Purina Perú S. A."/>
    <x v="40"/>
    <x v="159"/>
    <m/>
    <x v="723"/>
    <x v="5"/>
    <x v="0"/>
    <x v="237"/>
    <x v="0"/>
    <s v="Instalado"/>
    <s v="Operativo"/>
    <m/>
    <x v="2"/>
    <x v="0"/>
    <x v="0"/>
    <x v="2"/>
    <s v="Privado"/>
    <s v="LIMA"/>
    <s v="LIMA"/>
    <s v="Lima"/>
    <s v="Independencia"/>
    <m/>
    <x v="0"/>
    <m/>
    <x v="2"/>
    <m/>
    <x v="1"/>
    <x v="1"/>
    <n v="1314"/>
    <n v="1.3140000000000001"/>
    <m/>
    <n v="0.75"/>
    <n v="0.75"/>
    <e v="#N/A"/>
    <m/>
    <n v="75"/>
    <s v="ESTIMACIONES"/>
    <m/>
  </r>
  <r>
    <s v="20"/>
    <x v="13"/>
    <s v="NO INFORMANTE"/>
    <m/>
    <m/>
    <x v="0"/>
    <m/>
    <m/>
    <n v="0.27500000000000002"/>
    <n v="0.27500000000000002"/>
    <m/>
    <m/>
    <n v="481.8"/>
    <m/>
    <m/>
    <m/>
    <m/>
    <m/>
    <x v="0"/>
    <m/>
    <s v="Agroalpesa"/>
    <x v="40"/>
    <x v="159"/>
    <m/>
    <x v="724"/>
    <x v="5"/>
    <x v="0"/>
    <x v="237"/>
    <x v="0"/>
    <s v="Instalado"/>
    <s v="Operativo"/>
    <m/>
    <x v="2"/>
    <x v="0"/>
    <x v="0"/>
    <x v="2"/>
    <s v="Privado"/>
    <s v="LIMA"/>
    <s v="LIMA"/>
    <s v="Huaral"/>
    <s v="Huaral"/>
    <m/>
    <x v="0"/>
    <m/>
    <x v="2"/>
    <m/>
    <x v="1"/>
    <x v="1"/>
    <n v="481.8"/>
    <n v="0.48180000000000001"/>
    <m/>
    <n v="0.27500000000000002"/>
    <n v="0.27500000000000002"/>
    <e v="#N/A"/>
    <m/>
    <n v="75"/>
    <s v="ESTIMACIONES"/>
    <m/>
  </r>
  <r>
    <s v="20"/>
    <x v="13"/>
    <s v="NO INFORMANTE"/>
    <m/>
    <m/>
    <x v="0"/>
    <m/>
    <m/>
    <n v="0.02"/>
    <n v="0.02"/>
    <m/>
    <m/>
    <n v="35.04"/>
    <m/>
    <m/>
    <m/>
    <m/>
    <m/>
    <x v="0"/>
    <m/>
    <s v="Agropecuaria San Felipe S.C.R.L."/>
    <x v="40"/>
    <x v="159"/>
    <m/>
    <x v="725"/>
    <x v="5"/>
    <x v="0"/>
    <x v="237"/>
    <x v="0"/>
    <s v="Instalado"/>
    <s v="Operativo"/>
    <m/>
    <x v="2"/>
    <x v="0"/>
    <x v="0"/>
    <x v="2"/>
    <s v="Privado"/>
    <s v="LIMA"/>
    <s v="LIMA"/>
    <s v="Huaral"/>
    <s v="Chancay"/>
    <m/>
    <x v="0"/>
    <m/>
    <x v="2"/>
    <m/>
    <x v="1"/>
    <x v="1"/>
    <n v="35.04"/>
    <n v="3.5040000000000002E-2"/>
    <m/>
    <n v="0.02"/>
    <n v="0.02"/>
    <e v="#N/A"/>
    <m/>
    <n v="75"/>
    <s v="ESTIMACIONES"/>
    <m/>
  </r>
  <r>
    <s v="20"/>
    <x v="13"/>
    <s v="NO INFORMANTE"/>
    <m/>
    <m/>
    <x v="0"/>
    <m/>
    <m/>
    <n v="1.0900000000000001"/>
    <n v="1.0900000000000001"/>
    <m/>
    <m/>
    <n v="1909.68"/>
    <m/>
    <m/>
    <m/>
    <m/>
    <m/>
    <x v="0"/>
    <m/>
    <s v="Alianza Comercial S.A."/>
    <x v="40"/>
    <x v="159"/>
    <m/>
    <x v="726"/>
    <x v="5"/>
    <x v="0"/>
    <x v="237"/>
    <x v="0"/>
    <s v="Instalado"/>
    <s v="Operativo"/>
    <m/>
    <x v="2"/>
    <x v="0"/>
    <x v="0"/>
    <x v="2"/>
    <s v="Privado"/>
    <s v="LIMA"/>
    <s v="CALLAO"/>
    <s v="Callao"/>
    <s v="Callao"/>
    <m/>
    <x v="0"/>
    <m/>
    <x v="2"/>
    <m/>
    <x v="1"/>
    <x v="1"/>
    <n v="1909.68"/>
    <n v="1.90968"/>
    <m/>
    <n v="1.0900000000000001"/>
    <n v="1.0900000000000001"/>
    <e v="#N/A"/>
    <m/>
    <n v="75"/>
    <s v="ESTIMACIONES"/>
    <m/>
  </r>
  <r>
    <s v="20"/>
    <x v="13"/>
    <s v="NO INFORMANTE"/>
    <m/>
    <m/>
    <x v="0"/>
    <m/>
    <m/>
    <n v="1"/>
    <n v="1"/>
    <m/>
    <m/>
    <n v="1752"/>
    <m/>
    <m/>
    <m/>
    <m/>
    <m/>
    <x v="0"/>
    <m/>
    <s v="CEPER"/>
    <x v="40"/>
    <x v="159"/>
    <m/>
    <x v="727"/>
    <x v="5"/>
    <x v="0"/>
    <x v="237"/>
    <x v="0"/>
    <s v="Instalado"/>
    <s v="Operativo"/>
    <m/>
    <x v="2"/>
    <x v="0"/>
    <x v="0"/>
    <x v="2"/>
    <s v="Privado"/>
    <s v="LIMA"/>
    <s v="LIMA"/>
    <s v="Lima"/>
    <s v="Los Olivos"/>
    <m/>
    <x v="0"/>
    <m/>
    <x v="2"/>
    <m/>
    <x v="1"/>
    <x v="1"/>
    <n v="1752"/>
    <n v="1.752"/>
    <m/>
    <n v="1"/>
    <n v="1"/>
    <e v="#N/A"/>
    <m/>
    <n v="75"/>
    <s v="ESTIMACIONES"/>
    <m/>
  </r>
  <r>
    <s v="20"/>
    <x v="13"/>
    <s v="NO INFORMANTE"/>
    <m/>
    <m/>
    <x v="0"/>
    <m/>
    <m/>
    <n v="2.5680000000000001"/>
    <n v="2.5680000000000001"/>
    <m/>
    <m/>
    <n v="4499.1360000000004"/>
    <m/>
    <m/>
    <m/>
    <m/>
    <m/>
    <x v="0"/>
    <m/>
    <s v="Ceramicas Lima S.A."/>
    <x v="40"/>
    <x v="159"/>
    <m/>
    <x v="728"/>
    <x v="5"/>
    <x v="0"/>
    <x v="237"/>
    <x v="0"/>
    <s v="Instalado"/>
    <s v="Operativo"/>
    <m/>
    <x v="2"/>
    <x v="0"/>
    <x v="0"/>
    <x v="2"/>
    <s v="Privado"/>
    <s v="LIMA"/>
    <s v="LIMA"/>
    <s v="Lima"/>
    <s v="San Juan de Lurigancho"/>
    <m/>
    <x v="0"/>
    <m/>
    <x v="2"/>
    <m/>
    <x v="1"/>
    <x v="1"/>
    <n v="4499.1360000000004"/>
    <n v="4.499136"/>
    <m/>
    <n v="2.5680000000000001"/>
    <n v="2.5680000000000001"/>
    <e v="#N/A"/>
    <m/>
    <n v="75"/>
    <s v="ESTIMACIONES"/>
    <m/>
  </r>
  <r>
    <s v="20"/>
    <x v="13"/>
    <s v="NO INFORMANTE"/>
    <m/>
    <m/>
    <x v="0"/>
    <m/>
    <m/>
    <n v="0"/>
    <n v="0"/>
    <m/>
    <m/>
    <n v="0"/>
    <m/>
    <m/>
    <m/>
    <m/>
    <m/>
    <x v="0"/>
    <m/>
    <s v="Ceramicas Lima S.A."/>
    <x v="40"/>
    <x v="159"/>
    <m/>
    <x v="729"/>
    <x v="5"/>
    <x v="0"/>
    <x v="237"/>
    <x v="0"/>
    <s v="Instalado"/>
    <s v="Inoperativo"/>
    <m/>
    <x v="2"/>
    <x v="0"/>
    <x v="0"/>
    <x v="2"/>
    <s v="Privado"/>
    <s v="LIMA"/>
    <s v="LIMA"/>
    <s v="Lima"/>
    <s v="San Martín de Porres"/>
    <m/>
    <x v="0"/>
    <m/>
    <x v="2"/>
    <m/>
    <x v="1"/>
    <x v="1"/>
    <n v="0"/>
    <n v="0"/>
    <m/>
    <n v="0"/>
    <n v="0"/>
    <e v="#N/A"/>
    <m/>
    <n v="75"/>
    <s v="ESTIMACIONES"/>
    <m/>
  </r>
  <r>
    <s v="20"/>
    <x v="13"/>
    <s v="NO INFORMANTE"/>
    <m/>
    <m/>
    <x v="0"/>
    <m/>
    <m/>
    <n v="1.34"/>
    <n v="1.34"/>
    <m/>
    <m/>
    <n v="2347.6799999999998"/>
    <m/>
    <m/>
    <m/>
    <m/>
    <m/>
    <x v="0"/>
    <m/>
    <s v="Ceramicos Peruanos S.A."/>
    <x v="40"/>
    <x v="159"/>
    <m/>
    <x v="730"/>
    <x v="5"/>
    <x v="0"/>
    <x v="237"/>
    <x v="0"/>
    <s v="Instalado"/>
    <s v="Operativo"/>
    <m/>
    <x v="2"/>
    <x v="0"/>
    <x v="0"/>
    <x v="2"/>
    <s v="Privado"/>
    <s v="LIMA"/>
    <s v="LIMA"/>
    <s v="Lima"/>
    <s v="Puente Piedra"/>
    <m/>
    <x v="0"/>
    <m/>
    <x v="2"/>
    <m/>
    <x v="1"/>
    <x v="1"/>
    <n v="2347.6799999999998"/>
    <n v="2.34768"/>
    <m/>
    <n v="1.34"/>
    <n v="1.34"/>
    <e v="#N/A"/>
    <m/>
    <n v="75"/>
    <s v="ESTIMACIONES"/>
    <m/>
  </r>
  <r>
    <s v="20"/>
    <x v="13"/>
    <s v="NO INFORMANTE"/>
    <m/>
    <m/>
    <x v="0"/>
    <m/>
    <m/>
    <n v="0.5"/>
    <n v="0.5"/>
    <m/>
    <m/>
    <n v="876"/>
    <m/>
    <m/>
    <m/>
    <m/>
    <m/>
    <x v="0"/>
    <m/>
    <s v="Creditex S. A."/>
    <x v="40"/>
    <x v="159"/>
    <m/>
    <x v="731"/>
    <x v="5"/>
    <x v="0"/>
    <x v="237"/>
    <x v="0"/>
    <s v="Instalado"/>
    <s v="Operativo"/>
    <m/>
    <x v="2"/>
    <x v="0"/>
    <x v="0"/>
    <x v="2"/>
    <s v="Privado"/>
    <s v="LIMA"/>
    <s v="LIMA"/>
    <s v="Lima"/>
    <s v="Los Olivos"/>
    <m/>
    <x v="0"/>
    <m/>
    <x v="2"/>
    <m/>
    <x v="1"/>
    <x v="1"/>
    <n v="876"/>
    <n v="0.876"/>
    <m/>
    <n v="0.5"/>
    <n v="0.5"/>
    <e v="#N/A"/>
    <m/>
    <n v="75"/>
    <s v="ESTIMACIONES"/>
    <m/>
  </r>
  <r>
    <s v="20"/>
    <x v="13"/>
    <s v="NO INFORMANTE"/>
    <m/>
    <m/>
    <x v="0"/>
    <m/>
    <m/>
    <n v="3.0750000000000002"/>
    <n v="3.0750000000000002"/>
    <m/>
    <m/>
    <n v="5387.4"/>
    <m/>
    <m/>
    <m/>
    <m/>
    <m/>
    <x v="0"/>
    <m/>
    <s v="Creditex S. A."/>
    <x v="40"/>
    <x v="159"/>
    <m/>
    <x v="732"/>
    <x v="5"/>
    <x v="0"/>
    <x v="237"/>
    <x v="0"/>
    <s v="Instalado"/>
    <s v="Operativo"/>
    <m/>
    <x v="2"/>
    <x v="0"/>
    <x v="0"/>
    <x v="2"/>
    <s v="Privado"/>
    <s v="LIMA"/>
    <s v="LIMA"/>
    <s v="Lima"/>
    <s v="Ate"/>
    <m/>
    <x v="0"/>
    <m/>
    <x v="2"/>
    <m/>
    <x v="1"/>
    <x v="1"/>
    <n v="5387.4"/>
    <n v="5.3873999999999995"/>
    <m/>
    <n v="3.0750000000000002"/>
    <n v="3.0750000000000002"/>
    <e v="#N/A"/>
    <m/>
    <n v="75"/>
    <s v="ESTIMACIONES"/>
    <m/>
  </r>
  <r>
    <s v="20"/>
    <x v="13"/>
    <s v="NO INFORMANTE"/>
    <m/>
    <m/>
    <x v="0"/>
    <m/>
    <m/>
    <n v="0.1"/>
    <n v="0.1"/>
    <m/>
    <m/>
    <n v="175.2"/>
    <m/>
    <m/>
    <m/>
    <m/>
    <m/>
    <x v="0"/>
    <m/>
    <s v="Embutidos Huaral S. A."/>
    <x v="40"/>
    <x v="159"/>
    <m/>
    <x v="733"/>
    <x v="5"/>
    <x v="0"/>
    <x v="237"/>
    <x v="0"/>
    <s v="Instalado"/>
    <s v="Operativo"/>
    <m/>
    <x v="2"/>
    <x v="0"/>
    <x v="0"/>
    <x v="2"/>
    <s v="Privado"/>
    <s v="LIMA"/>
    <s v="LIMA"/>
    <s v="Huaral"/>
    <s v="Huaral"/>
    <m/>
    <x v="0"/>
    <m/>
    <x v="2"/>
    <m/>
    <x v="1"/>
    <x v="1"/>
    <n v="175.2"/>
    <n v="0.17519999999999999"/>
    <m/>
    <n v="0.1"/>
    <n v="0.1"/>
    <e v="#N/A"/>
    <m/>
    <n v="75"/>
    <s v="ESTIMACIONES"/>
    <m/>
  </r>
  <r>
    <s v="20"/>
    <x v="13"/>
    <s v="NO INFORMANTE"/>
    <m/>
    <m/>
    <x v="0"/>
    <m/>
    <m/>
    <n v="1.65"/>
    <n v="1.65"/>
    <m/>
    <m/>
    <n v="2890.8"/>
    <m/>
    <m/>
    <m/>
    <m/>
    <m/>
    <x v="0"/>
    <m/>
    <s v="Fijesa S.A."/>
    <x v="40"/>
    <x v="159"/>
    <m/>
    <x v="734"/>
    <x v="5"/>
    <x v="0"/>
    <x v="237"/>
    <x v="0"/>
    <s v="Instalado"/>
    <s v="Operativo"/>
    <m/>
    <x v="2"/>
    <x v="0"/>
    <x v="0"/>
    <x v="2"/>
    <s v="Privado"/>
    <s v="LIMA"/>
    <s v="LIMA"/>
    <s v="Lima"/>
    <s v="Lima"/>
    <m/>
    <x v="0"/>
    <m/>
    <x v="2"/>
    <m/>
    <x v="1"/>
    <x v="1"/>
    <n v="2890.8"/>
    <n v="2.8908"/>
    <m/>
    <n v="1.65"/>
    <n v="1.65"/>
    <e v="#N/A"/>
    <m/>
    <n v="75"/>
    <s v="ESTIMACIONES"/>
    <m/>
  </r>
  <r>
    <s v="20"/>
    <x v="13"/>
    <s v="NO INFORMANTE"/>
    <m/>
    <m/>
    <x v="0"/>
    <m/>
    <m/>
    <n v="0.32"/>
    <n v="0.32"/>
    <m/>
    <m/>
    <n v="560.64"/>
    <m/>
    <m/>
    <m/>
    <m/>
    <m/>
    <x v="0"/>
    <m/>
    <s v="Gloria S.A. - Centro Papelero"/>
    <x v="40"/>
    <x v="159"/>
    <m/>
    <x v="735"/>
    <x v="5"/>
    <x v="0"/>
    <x v="237"/>
    <x v="0"/>
    <s v="Instalado"/>
    <s v="Operativo"/>
    <m/>
    <x v="2"/>
    <x v="0"/>
    <x v="0"/>
    <x v="2"/>
    <s v="Privado"/>
    <s v="LIMA"/>
    <s v="LIMA"/>
    <s v="Lima"/>
    <s v="El Agustino"/>
    <m/>
    <x v="0"/>
    <m/>
    <x v="2"/>
    <m/>
    <x v="1"/>
    <x v="1"/>
    <n v="560.64"/>
    <n v="0.56064000000000003"/>
    <m/>
    <n v="0.32"/>
    <n v="0.32"/>
    <e v="#N/A"/>
    <m/>
    <n v="75"/>
    <s v="ESTIMACIONES"/>
    <m/>
  </r>
  <r>
    <s v="20"/>
    <x v="13"/>
    <s v="NO INFORMANTE"/>
    <m/>
    <m/>
    <x v="0"/>
    <m/>
    <m/>
    <n v="1.64"/>
    <n v="1.64"/>
    <m/>
    <m/>
    <n v="2873.28"/>
    <m/>
    <m/>
    <m/>
    <m/>
    <m/>
    <x v="0"/>
    <m/>
    <s v="Grupo Negociaciones Paita S. A."/>
    <x v="40"/>
    <x v="159"/>
    <m/>
    <x v="736"/>
    <x v="5"/>
    <x v="0"/>
    <x v="237"/>
    <x v="0"/>
    <s v="Instalado"/>
    <s v="Operativo"/>
    <m/>
    <x v="2"/>
    <x v="0"/>
    <x v="0"/>
    <x v="2"/>
    <s v="Privado"/>
    <s v="LIMA"/>
    <s v="LIMA"/>
    <s v="Huaral"/>
    <s v="Chancay"/>
    <m/>
    <x v="0"/>
    <m/>
    <x v="2"/>
    <m/>
    <x v="1"/>
    <x v="1"/>
    <n v="2873.28"/>
    <n v="2.8732800000000003"/>
    <m/>
    <n v="1.64"/>
    <n v="1.64"/>
    <e v="#N/A"/>
    <m/>
    <n v="75"/>
    <s v="ESTIMACIONES"/>
    <m/>
  </r>
  <r>
    <s v="20"/>
    <x v="13"/>
    <s v="NO INFORMANTE"/>
    <m/>
    <m/>
    <x v="0"/>
    <m/>
    <m/>
    <n v="1"/>
    <n v="1"/>
    <m/>
    <m/>
    <n v="1752"/>
    <m/>
    <m/>
    <m/>
    <m/>
    <m/>
    <x v="0"/>
    <m/>
    <s v="Indumar S.A."/>
    <x v="40"/>
    <x v="159"/>
    <m/>
    <x v="737"/>
    <x v="5"/>
    <x v="0"/>
    <x v="237"/>
    <x v="0"/>
    <s v="Instalado"/>
    <s v="Operativo"/>
    <m/>
    <x v="2"/>
    <x v="0"/>
    <x v="0"/>
    <x v="2"/>
    <s v="Privado"/>
    <s v="LIMA"/>
    <s v="LIMA"/>
    <s v="Huaura"/>
    <s v="Huacho"/>
    <m/>
    <x v="0"/>
    <m/>
    <x v="2"/>
    <m/>
    <x v="1"/>
    <x v="1"/>
    <n v="1752"/>
    <n v="1.752"/>
    <m/>
    <n v="1"/>
    <n v="1"/>
    <e v="#N/A"/>
    <m/>
    <n v="75"/>
    <s v="ESTIMACIONES"/>
    <m/>
  </r>
  <r>
    <s v="20"/>
    <x v="13"/>
    <s v="NO INFORMANTE"/>
    <m/>
    <m/>
    <x v="0"/>
    <m/>
    <m/>
    <n v="2.0299999999999998"/>
    <n v="2.0299999999999998"/>
    <m/>
    <m/>
    <n v="3556.56"/>
    <m/>
    <m/>
    <m/>
    <m/>
    <m/>
    <x v="0"/>
    <m/>
    <s v="Industrial Aisa S. A. C."/>
    <x v="40"/>
    <x v="159"/>
    <m/>
    <x v="738"/>
    <x v="5"/>
    <x v="0"/>
    <x v="237"/>
    <x v="0"/>
    <s v="Instalado"/>
    <s v="Operativo"/>
    <m/>
    <x v="2"/>
    <x v="0"/>
    <x v="0"/>
    <x v="2"/>
    <s v="Privado"/>
    <s v="LIMA"/>
    <s v="LIMA"/>
    <s v="Huaura"/>
    <s v="Sayán"/>
    <m/>
    <x v="0"/>
    <m/>
    <x v="2"/>
    <m/>
    <x v="1"/>
    <x v="1"/>
    <n v="3556.56"/>
    <n v="3.5565600000000002"/>
    <m/>
    <n v="2.0299999999999998"/>
    <n v="2.0299999999999998"/>
    <e v="#N/A"/>
    <m/>
    <n v="75"/>
    <s v="ESTIMACIONES"/>
    <m/>
  </r>
  <r>
    <s v="20"/>
    <x v="13"/>
    <s v="NO INFORMANTE"/>
    <m/>
    <m/>
    <x v="0"/>
    <m/>
    <m/>
    <n v="2.25"/>
    <n v="2.25"/>
    <m/>
    <m/>
    <n v="3942"/>
    <m/>
    <m/>
    <m/>
    <m/>
    <m/>
    <x v="0"/>
    <m/>
    <s v="Industrial Aisa S. A. C."/>
    <x v="40"/>
    <x v="159"/>
    <m/>
    <x v="739"/>
    <x v="5"/>
    <x v="0"/>
    <x v="237"/>
    <x v="0"/>
    <s v="Instalado"/>
    <s v="Operativo"/>
    <m/>
    <x v="2"/>
    <x v="0"/>
    <x v="0"/>
    <x v="2"/>
    <s v="Privado"/>
    <s v="LIMA"/>
    <s v="LIMA"/>
    <s v="Huaura"/>
    <s v="Sayán"/>
    <m/>
    <x v="0"/>
    <m/>
    <x v="2"/>
    <m/>
    <x v="1"/>
    <x v="1"/>
    <n v="3942"/>
    <n v="3.9420000000000002"/>
    <m/>
    <n v="2.25"/>
    <n v="2.25"/>
    <e v="#N/A"/>
    <m/>
    <n v="75"/>
    <s v="ESTIMACIONES"/>
    <m/>
  </r>
  <r>
    <s v="20"/>
    <x v="13"/>
    <s v="NO INFORMANTE"/>
    <m/>
    <m/>
    <x v="0"/>
    <m/>
    <m/>
    <n v="1.125"/>
    <n v="1.125"/>
    <m/>
    <m/>
    <n v="1971"/>
    <m/>
    <m/>
    <m/>
    <m/>
    <m/>
    <x v="0"/>
    <m/>
    <s v="Lima Caucho S.A."/>
    <x v="40"/>
    <x v="159"/>
    <m/>
    <x v="740"/>
    <x v="5"/>
    <x v="0"/>
    <x v="237"/>
    <x v="0"/>
    <s v="Instalado"/>
    <s v="Operativo"/>
    <m/>
    <x v="2"/>
    <x v="0"/>
    <x v="0"/>
    <x v="2"/>
    <s v="Privado"/>
    <s v="LIMA"/>
    <s v="LIMA"/>
    <s v="Lima"/>
    <s v="Santa Anita"/>
    <m/>
    <x v="0"/>
    <m/>
    <x v="2"/>
    <m/>
    <x v="1"/>
    <x v="1"/>
    <n v="1971"/>
    <n v="1.9710000000000001"/>
    <m/>
    <n v="1.125"/>
    <n v="1.125"/>
    <e v="#N/A"/>
    <m/>
    <n v="75"/>
    <s v="ESTIMACIONES"/>
    <m/>
  </r>
  <r>
    <s v="20"/>
    <x v="13"/>
    <s v="NO INFORMANTE"/>
    <m/>
    <m/>
    <x v="0"/>
    <m/>
    <m/>
    <n v="1.0900000000000001"/>
    <n v="1.0900000000000001"/>
    <m/>
    <m/>
    <n v="1909.68"/>
    <m/>
    <m/>
    <m/>
    <m/>
    <m/>
    <x v="0"/>
    <m/>
    <s v="Minera Colquisiri S. A."/>
    <x v="40"/>
    <x v="159"/>
    <m/>
    <x v="741"/>
    <x v="5"/>
    <x v="0"/>
    <x v="237"/>
    <x v="0"/>
    <s v="Instalado"/>
    <s v="Operativo"/>
    <m/>
    <x v="2"/>
    <x v="0"/>
    <x v="0"/>
    <x v="2"/>
    <s v="Privado"/>
    <s v="LIMA"/>
    <s v="LIMA"/>
    <s v="Huaral"/>
    <s v="Huaral"/>
    <m/>
    <x v="0"/>
    <m/>
    <x v="2"/>
    <m/>
    <x v="1"/>
    <x v="1"/>
    <n v="1909.68"/>
    <n v="1.90968"/>
    <m/>
    <n v="1.0900000000000001"/>
    <n v="1.0900000000000001"/>
    <e v="#N/A"/>
    <m/>
    <n v="75"/>
    <s v="ESTIMACIONES"/>
    <m/>
  </r>
  <r>
    <s v="20"/>
    <x v="13"/>
    <s v="NO INFORMANTE"/>
    <m/>
    <m/>
    <x v="0"/>
    <m/>
    <m/>
    <n v="0.21"/>
    <n v="0.21"/>
    <m/>
    <m/>
    <n v="367.92"/>
    <m/>
    <m/>
    <m/>
    <m/>
    <m/>
    <x v="0"/>
    <m/>
    <s v="Mobil Oil del Perú"/>
    <x v="40"/>
    <x v="159"/>
    <m/>
    <x v="742"/>
    <x v="5"/>
    <x v="0"/>
    <x v="237"/>
    <x v="0"/>
    <s v="Instalado"/>
    <s v="Operativo"/>
    <m/>
    <x v="2"/>
    <x v="0"/>
    <x v="0"/>
    <x v="2"/>
    <s v="Privado"/>
    <s v="LIMA"/>
    <s v="CALLAO"/>
    <s v="Callao"/>
    <s v="Callao"/>
    <m/>
    <x v="0"/>
    <m/>
    <x v="2"/>
    <m/>
    <x v="1"/>
    <x v="1"/>
    <n v="367.92"/>
    <n v="0.36792000000000002"/>
    <m/>
    <n v="0.21"/>
    <n v="0.21"/>
    <e v="#N/A"/>
    <m/>
    <n v="75"/>
    <s v="ESTIMACIONES"/>
    <m/>
  </r>
  <r>
    <s v="20"/>
    <x v="13"/>
    <s v="NO INFORMANTE"/>
    <m/>
    <m/>
    <x v="0"/>
    <m/>
    <m/>
    <n v="2.4"/>
    <n v="2.4"/>
    <m/>
    <m/>
    <n v="4204.8"/>
    <m/>
    <m/>
    <m/>
    <m/>
    <m/>
    <x v="0"/>
    <m/>
    <s v="Pesquera Polar S.A."/>
    <x v="40"/>
    <x v="159"/>
    <m/>
    <x v="743"/>
    <x v="5"/>
    <x v="0"/>
    <x v="237"/>
    <x v="0"/>
    <s v="Instalado"/>
    <s v="Operativo"/>
    <m/>
    <x v="2"/>
    <x v="0"/>
    <x v="0"/>
    <x v="2"/>
    <s v="Privado"/>
    <s v="LIMA"/>
    <s v="LIMA"/>
    <s v="Huaral"/>
    <s v="Chancay"/>
    <m/>
    <x v="0"/>
    <m/>
    <x v="2"/>
    <m/>
    <x v="1"/>
    <x v="1"/>
    <n v="4204.8"/>
    <n v="4.2048000000000005"/>
    <m/>
    <n v="2.4"/>
    <n v="2.4"/>
    <e v="#N/A"/>
    <m/>
    <n v="75"/>
    <s v="ESTIMACIONES"/>
    <m/>
  </r>
  <r>
    <s v="20"/>
    <x v="13"/>
    <s v="NO INFORMANTE"/>
    <m/>
    <m/>
    <x v="0"/>
    <m/>
    <m/>
    <n v="2.91"/>
    <n v="2.91"/>
    <m/>
    <m/>
    <n v="5098.32"/>
    <m/>
    <m/>
    <m/>
    <m/>
    <m/>
    <x v="0"/>
    <m/>
    <s v="Pesquera San Fermín"/>
    <x v="40"/>
    <x v="159"/>
    <m/>
    <x v="744"/>
    <x v="5"/>
    <x v="0"/>
    <x v="237"/>
    <x v="0"/>
    <s v="Instalado"/>
    <s v="Operativo"/>
    <m/>
    <x v="2"/>
    <x v="0"/>
    <x v="0"/>
    <x v="2"/>
    <s v="Privado"/>
    <s v="LIMA"/>
    <s v="LIMA"/>
    <s v="Huaral"/>
    <s v="Chancay"/>
    <m/>
    <x v="0"/>
    <m/>
    <x v="2"/>
    <m/>
    <x v="1"/>
    <x v="1"/>
    <n v="5098.32"/>
    <n v="5.0983199999999993"/>
    <m/>
    <n v="2.91"/>
    <n v="2.91"/>
    <e v="#N/A"/>
    <m/>
    <n v="75"/>
    <s v="ESTIMACIONES"/>
    <m/>
  </r>
  <r>
    <s v="20"/>
    <x v="13"/>
    <s v="NO INFORMANTE"/>
    <m/>
    <m/>
    <x v="0"/>
    <m/>
    <m/>
    <n v="0.86499999999999999"/>
    <n v="0.86499999999999999"/>
    <m/>
    <m/>
    <n v="1515.48"/>
    <m/>
    <m/>
    <m/>
    <m/>
    <m/>
    <x v="0"/>
    <m/>
    <s v="Productos Pesqueros Peruanos - Chancay"/>
    <x v="40"/>
    <x v="159"/>
    <m/>
    <x v="745"/>
    <x v="5"/>
    <x v="0"/>
    <x v="237"/>
    <x v="0"/>
    <s v="Instalado"/>
    <s v="Operativo"/>
    <m/>
    <x v="2"/>
    <x v="0"/>
    <x v="0"/>
    <x v="2"/>
    <s v="Privado"/>
    <s v="LIMA"/>
    <s v="LIMA"/>
    <s v="Huaral"/>
    <s v="Chancay"/>
    <m/>
    <x v="0"/>
    <m/>
    <x v="2"/>
    <m/>
    <x v="1"/>
    <x v="1"/>
    <n v="1515.48"/>
    <n v="1.5154799999999999"/>
    <m/>
    <n v="0.86499999999999999"/>
    <n v="0.86499999999999999"/>
    <e v="#N/A"/>
    <m/>
    <n v="75"/>
    <s v="ESTIMACIONES"/>
    <m/>
  </r>
  <r>
    <s v="20"/>
    <x v="13"/>
    <s v="NO INFORMANTE"/>
    <m/>
    <m/>
    <x v="0"/>
    <m/>
    <m/>
    <n v="5.6000000000000001E-2"/>
    <n v="5.6000000000000001E-2"/>
    <m/>
    <m/>
    <n v="98.112000000000009"/>
    <m/>
    <m/>
    <m/>
    <m/>
    <m/>
    <x v="0"/>
    <m/>
    <s v="Redondos S.A."/>
    <x v="40"/>
    <x v="159"/>
    <m/>
    <x v="746"/>
    <x v="5"/>
    <x v="0"/>
    <x v="237"/>
    <x v="0"/>
    <s v="Instalado"/>
    <s v="Operativo"/>
    <m/>
    <x v="2"/>
    <x v="0"/>
    <x v="0"/>
    <x v="2"/>
    <s v="Privado"/>
    <s v="LIMA"/>
    <s v="LIMA"/>
    <s v="Huaura"/>
    <s v="Huacho"/>
    <m/>
    <x v="0"/>
    <m/>
    <x v="2"/>
    <m/>
    <x v="1"/>
    <x v="1"/>
    <n v="98.112000000000009"/>
    <n v="9.8112000000000005E-2"/>
    <m/>
    <n v="5.6000000000000001E-2"/>
    <n v="5.6000000000000001E-2"/>
    <e v="#N/A"/>
    <m/>
    <n v="75"/>
    <s v="ESTIMACIONES"/>
    <m/>
  </r>
  <r>
    <s v="20"/>
    <x v="13"/>
    <s v="NO INFORMANTE"/>
    <m/>
    <m/>
    <x v="0"/>
    <m/>
    <m/>
    <n v="0.73499999999999999"/>
    <n v="0.73499999999999999"/>
    <m/>
    <m/>
    <n v="1287.72"/>
    <m/>
    <m/>
    <m/>
    <m/>
    <m/>
    <x v="0"/>
    <m/>
    <s v="Redondos S.A."/>
    <x v="40"/>
    <x v="159"/>
    <m/>
    <x v="747"/>
    <x v="5"/>
    <x v="0"/>
    <x v="237"/>
    <x v="0"/>
    <s v="Instalado"/>
    <s v="Operativo"/>
    <m/>
    <x v="2"/>
    <x v="0"/>
    <x v="0"/>
    <x v="2"/>
    <s v="Privado"/>
    <s v="LIMA"/>
    <s v="LIMA"/>
    <s v="Huaura"/>
    <s v="Huacho"/>
    <m/>
    <x v="0"/>
    <m/>
    <x v="2"/>
    <m/>
    <x v="1"/>
    <x v="1"/>
    <n v="1287.72"/>
    <n v="1.28772"/>
    <m/>
    <n v="0.73499999999999999"/>
    <n v="0.73499999999999999"/>
    <e v="#N/A"/>
    <m/>
    <n v="75"/>
    <s v="ESTIMACIONES"/>
    <m/>
  </r>
  <r>
    <s v="20"/>
    <x v="13"/>
    <s v="NO INFORMANTE"/>
    <m/>
    <m/>
    <x v="0"/>
    <m/>
    <m/>
    <n v="0.05"/>
    <n v="0.05"/>
    <m/>
    <m/>
    <n v="87.6"/>
    <m/>
    <m/>
    <m/>
    <m/>
    <m/>
    <x v="0"/>
    <m/>
    <s v="Remesa Astilleros S.A."/>
    <x v="40"/>
    <x v="159"/>
    <m/>
    <x v="748"/>
    <x v="5"/>
    <x v="0"/>
    <x v="237"/>
    <x v="0"/>
    <s v="Instalado"/>
    <s v="Operativo"/>
    <m/>
    <x v="2"/>
    <x v="0"/>
    <x v="0"/>
    <x v="2"/>
    <s v="Privado"/>
    <s v="LIMA"/>
    <s v="CALLAO"/>
    <s v="Callao"/>
    <s v="Callao"/>
    <m/>
    <x v="0"/>
    <m/>
    <x v="2"/>
    <m/>
    <x v="1"/>
    <x v="1"/>
    <n v="87.6"/>
    <n v="8.7599999999999997E-2"/>
    <m/>
    <n v="0.05"/>
    <n v="0.05"/>
    <e v="#N/A"/>
    <m/>
    <n v="75"/>
    <s v="ESTIMACIONES"/>
    <m/>
  </r>
  <r>
    <s v="20"/>
    <x v="13"/>
    <s v="NO INFORMANTE"/>
    <m/>
    <m/>
    <x v="0"/>
    <m/>
    <m/>
    <n v="0.15"/>
    <n v="0.15"/>
    <m/>
    <m/>
    <n v="262.8"/>
    <m/>
    <m/>
    <m/>
    <m/>
    <m/>
    <x v="0"/>
    <m/>
    <s v="Shell Perú"/>
    <x v="40"/>
    <x v="159"/>
    <m/>
    <x v="749"/>
    <x v="5"/>
    <x v="0"/>
    <x v="237"/>
    <x v="0"/>
    <s v="Instalado"/>
    <s v="Operativo"/>
    <m/>
    <x v="2"/>
    <x v="0"/>
    <x v="0"/>
    <x v="2"/>
    <s v="Privado"/>
    <s v="LIMA"/>
    <s v="CALLAO"/>
    <s v="Callao"/>
    <s v="Callao"/>
    <m/>
    <x v="0"/>
    <m/>
    <x v="2"/>
    <m/>
    <x v="1"/>
    <x v="1"/>
    <n v="262.8"/>
    <n v="0.26280000000000003"/>
    <m/>
    <n v="0.15"/>
    <n v="0.15"/>
    <e v="#N/A"/>
    <m/>
    <n v="75"/>
    <s v="ESTIMACIONES"/>
    <m/>
  </r>
  <r>
    <s v="20"/>
    <x v="13"/>
    <s v="NO INFORMANTE"/>
    <m/>
    <m/>
    <x v="0"/>
    <m/>
    <m/>
    <n v="4.0000000000000001E-3"/>
    <n v="4.0000000000000001E-3"/>
    <m/>
    <m/>
    <n v="7.008"/>
    <m/>
    <m/>
    <m/>
    <m/>
    <m/>
    <x v="0"/>
    <m/>
    <s v="Svedala Skega S.A."/>
    <x v="40"/>
    <x v="159"/>
    <m/>
    <x v="750"/>
    <x v="5"/>
    <x v="0"/>
    <x v="237"/>
    <x v="0"/>
    <s v="Instalado"/>
    <s v="Operativo"/>
    <m/>
    <x v="2"/>
    <x v="0"/>
    <x v="0"/>
    <x v="2"/>
    <s v="Privado"/>
    <s v="LIMA"/>
    <s v="LIMA"/>
    <s v="Lima"/>
    <s v="Ate"/>
    <m/>
    <x v="0"/>
    <m/>
    <x v="2"/>
    <m/>
    <x v="1"/>
    <x v="1"/>
    <n v="7.008"/>
    <n v="7.0080000000000003E-3"/>
    <m/>
    <n v="4.0000000000000001E-3"/>
    <n v="4.0000000000000001E-3"/>
    <e v="#N/A"/>
    <m/>
    <n v="75"/>
    <s v="ESTIMACIONES"/>
    <m/>
  </r>
  <r>
    <s v="20"/>
    <x v="13"/>
    <s v="NO INFORMANTE"/>
    <m/>
    <m/>
    <x v="0"/>
    <m/>
    <m/>
    <n v="0.90200000000000002"/>
    <n v="0.90200000000000002"/>
    <m/>
    <m/>
    <n v="1580.3040000000001"/>
    <m/>
    <m/>
    <m/>
    <m/>
    <m/>
    <x v="0"/>
    <m/>
    <s v="Unión de Concreteras S.A."/>
    <x v="40"/>
    <x v="159"/>
    <m/>
    <x v="751"/>
    <x v="5"/>
    <x v="0"/>
    <x v="237"/>
    <x v="0"/>
    <s v="Instalado"/>
    <s v="Operativo"/>
    <m/>
    <x v="2"/>
    <x v="0"/>
    <x v="0"/>
    <x v="2"/>
    <s v="Privado"/>
    <s v="LIMA"/>
    <s v="LIMA"/>
    <s v="Lima"/>
    <s v="Lurigancho"/>
    <m/>
    <x v="0"/>
    <m/>
    <x v="2"/>
    <m/>
    <x v="1"/>
    <x v="1"/>
    <n v="1580.3040000000001"/>
    <n v="1.5803040000000002"/>
    <m/>
    <n v="0.90200000000000002"/>
    <n v="0.90200000000000002"/>
    <e v="#N/A"/>
    <m/>
    <n v="75"/>
    <s v="ESTIMACIONES"/>
    <m/>
  </r>
  <r>
    <s v="20"/>
    <x v="13"/>
    <s v="NO INFORMANTE"/>
    <m/>
    <m/>
    <x v="0"/>
    <m/>
    <m/>
    <n v="0.20499999999999999"/>
    <n v="0.20499999999999999"/>
    <m/>
    <m/>
    <n v="359.16"/>
    <m/>
    <m/>
    <m/>
    <m/>
    <m/>
    <x v="0"/>
    <m/>
    <s v="Baker Hughes Oilfield Operation Inc."/>
    <x v="40"/>
    <x v="159"/>
    <m/>
    <x v="752"/>
    <x v="5"/>
    <x v="0"/>
    <x v="237"/>
    <x v="0"/>
    <s v="Instalado"/>
    <s v="Operativo"/>
    <m/>
    <x v="2"/>
    <x v="0"/>
    <x v="0"/>
    <x v="2"/>
    <s v="Privado"/>
    <s v="LORETO"/>
    <s v="LORETO"/>
    <s v="Maynas"/>
    <s v="Iquitos"/>
    <m/>
    <x v="0"/>
    <m/>
    <x v="2"/>
    <m/>
    <x v="1"/>
    <x v="1"/>
    <n v="359.16"/>
    <n v="0.35916000000000003"/>
    <m/>
    <n v="0.20499999999999999"/>
    <n v="0.20499999999999999"/>
    <e v="#N/A"/>
    <m/>
    <n v="75"/>
    <s v="ESTIMACIONES"/>
    <m/>
  </r>
  <r>
    <s v="20"/>
    <x v="13"/>
    <s v="NO INFORMANTE"/>
    <m/>
    <m/>
    <x v="0"/>
    <m/>
    <m/>
    <n v="0.252"/>
    <n v="0.252"/>
    <m/>
    <m/>
    <n v="441.50400000000002"/>
    <m/>
    <m/>
    <m/>
    <m/>
    <m/>
    <x v="0"/>
    <m/>
    <s v="Embotelladora La Selva S. A."/>
    <x v="40"/>
    <x v="159"/>
    <m/>
    <x v="753"/>
    <x v="5"/>
    <x v="0"/>
    <x v="237"/>
    <x v="0"/>
    <s v="Instalado"/>
    <s v="Operativo"/>
    <m/>
    <x v="2"/>
    <x v="0"/>
    <x v="0"/>
    <x v="2"/>
    <s v="Privado"/>
    <s v="LORETO"/>
    <s v="LORETO"/>
    <s v="Maynas"/>
    <s v="Iquitos"/>
    <m/>
    <x v="0"/>
    <m/>
    <x v="2"/>
    <m/>
    <x v="1"/>
    <x v="1"/>
    <n v="441.50400000000002"/>
    <n v="0.44150400000000001"/>
    <m/>
    <n v="0.252"/>
    <n v="0.252"/>
    <e v="#N/A"/>
    <m/>
    <n v="75"/>
    <s v="ESTIMACIONES"/>
    <m/>
  </r>
  <r>
    <s v="20"/>
    <x v="13"/>
    <s v="NO INFORMANTE"/>
    <m/>
    <m/>
    <x v="0"/>
    <m/>
    <m/>
    <n v="0.26"/>
    <n v="0.26"/>
    <m/>
    <m/>
    <n v="455.52"/>
    <m/>
    <m/>
    <m/>
    <m/>
    <m/>
    <x v="0"/>
    <m/>
    <s v="Estación Naval Teniente Manuel Clavero"/>
    <x v="40"/>
    <x v="159"/>
    <m/>
    <x v="754"/>
    <x v="5"/>
    <x v="0"/>
    <x v="237"/>
    <x v="0"/>
    <s v="Instalado"/>
    <s v="Operativo"/>
    <m/>
    <x v="2"/>
    <x v="0"/>
    <x v="0"/>
    <x v="2"/>
    <s v="Privado"/>
    <s v="LORETO"/>
    <s v="LORETO"/>
    <s v="Maynas"/>
    <s v="Punchana"/>
    <m/>
    <x v="0"/>
    <m/>
    <x v="2"/>
    <m/>
    <x v="1"/>
    <x v="1"/>
    <n v="455.52"/>
    <n v="0.45551999999999998"/>
    <m/>
    <n v="0.26"/>
    <n v="0.26"/>
    <e v="#N/A"/>
    <m/>
    <n v="75"/>
    <s v="ESTIMACIONES"/>
    <m/>
  </r>
  <r>
    <s v="20"/>
    <x v="13"/>
    <s v="NO INFORMANTE"/>
    <m/>
    <m/>
    <x v="0"/>
    <m/>
    <m/>
    <n v="0.20499999999999999"/>
    <n v="0.20499999999999999"/>
    <m/>
    <m/>
    <n v="359.16"/>
    <m/>
    <m/>
    <m/>
    <m/>
    <m/>
    <x v="0"/>
    <m/>
    <s v="Industrial Iquitos S. A."/>
    <x v="40"/>
    <x v="159"/>
    <m/>
    <x v="755"/>
    <x v="5"/>
    <x v="0"/>
    <x v="237"/>
    <x v="0"/>
    <s v="Instalado"/>
    <s v="Operativo"/>
    <m/>
    <x v="2"/>
    <x v="0"/>
    <x v="0"/>
    <x v="2"/>
    <s v="Privado"/>
    <s v="LORETO"/>
    <s v="LORETO"/>
    <s v="Maynas"/>
    <s v="Iquitos"/>
    <m/>
    <x v="0"/>
    <m/>
    <x v="2"/>
    <m/>
    <x v="1"/>
    <x v="1"/>
    <n v="359.16"/>
    <n v="0.35916000000000003"/>
    <m/>
    <n v="0.20499999999999999"/>
    <n v="0.20499999999999999"/>
    <e v="#N/A"/>
    <m/>
    <n v="75"/>
    <s v="ESTIMACIONES"/>
    <m/>
  </r>
  <r>
    <s v="20"/>
    <x v="13"/>
    <s v="NO INFORMANTE"/>
    <m/>
    <m/>
    <x v="0"/>
    <m/>
    <m/>
    <n v="7.6999999999999999E-2"/>
    <n v="7.6999999999999999E-2"/>
    <m/>
    <m/>
    <n v="134.904"/>
    <m/>
    <m/>
    <m/>
    <m/>
    <m/>
    <x v="0"/>
    <m/>
    <s v="Gloria S.A."/>
    <x v="40"/>
    <x v="159"/>
    <m/>
    <x v="756"/>
    <x v="5"/>
    <x v="0"/>
    <x v="237"/>
    <x v="0"/>
    <s v="Instalado"/>
    <s v="Operativo"/>
    <m/>
    <x v="2"/>
    <x v="0"/>
    <x v="0"/>
    <x v="2"/>
    <s v="Privado"/>
    <s v="MOQUEGUA"/>
    <s v="MOQUEGUA"/>
    <s v="Sanchez Cerro"/>
    <s v="Puquina"/>
    <m/>
    <x v="0"/>
    <m/>
    <x v="2"/>
    <m/>
    <x v="1"/>
    <x v="1"/>
    <n v="134.904"/>
    <n v="0.134904"/>
    <m/>
    <n v="7.6999999999999999E-2"/>
    <n v="7.6999999999999999E-2"/>
    <e v="#N/A"/>
    <m/>
    <n v="75"/>
    <s v="ESTIMACIONES"/>
    <m/>
  </r>
  <r>
    <s v="20"/>
    <x v="13"/>
    <s v="NO INFORMANTE"/>
    <m/>
    <m/>
    <x v="0"/>
    <m/>
    <m/>
    <n v="0.16"/>
    <n v="0.16"/>
    <m/>
    <m/>
    <n v="280.32"/>
    <m/>
    <m/>
    <m/>
    <m/>
    <m/>
    <x v="0"/>
    <m/>
    <s v="Pesquera Hayduck S.A."/>
    <x v="40"/>
    <x v="159"/>
    <m/>
    <x v="757"/>
    <x v="5"/>
    <x v="0"/>
    <x v="237"/>
    <x v="0"/>
    <s v="Instalado"/>
    <s v="Operativo"/>
    <m/>
    <x v="2"/>
    <x v="0"/>
    <x v="0"/>
    <x v="2"/>
    <s v="Privado"/>
    <s v="MOQUEGUA"/>
    <s v="MOQUEGUA"/>
    <s v="Ilo"/>
    <s v="Ilo"/>
    <m/>
    <x v="0"/>
    <m/>
    <x v="2"/>
    <m/>
    <x v="1"/>
    <x v="1"/>
    <n v="280.32"/>
    <n v="0.28032000000000001"/>
    <m/>
    <n v="0.16"/>
    <n v="0.16"/>
    <e v="#N/A"/>
    <m/>
    <n v="75"/>
    <s v="ESTIMACIONES"/>
    <m/>
  </r>
  <r>
    <s v="20"/>
    <x v="13"/>
    <s v="NO INFORMANTE"/>
    <m/>
    <m/>
    <x v="0"/>
    <m/>
    <m/>
    <n v="0"/>
    <n v="0"/>
    <m/>
    <m/>
    <n v="0"/>
    <m/>
    <m/>
    <m/>
    <m/>
    <m/>
    <x v="0"/>
    <m/>
    <s v="Pesquera Rubí S.A."/>
    <x v="40"/>
    <x v="159"/>
    <m/>
    <x v="758"/>
    <x v="5"/>
    <x v="0"/>
    <x v="237"/>
    <x v="0"/>
    <s v="Instalado"/>
    <s v="Inoperativo"/>
    <m/>
    <x v="2"/>
    <x v="0"/>
    <x v="0"/>
    <x v="2"/>
    <s v="Privado"/>
    <s v="MOQUEGUA"/>
    <s v="MOQUEGUA"/>
    <s v="Ilo"/>
    <s v="Ilo"/>
    <m/>
    <x v="0"/>
    <m/>
    <x v="2"/>
    <m/>
    <x v="1"/>
    <x v="1"/>
    <n v="0"/>
    <n v="0"/>
    <m/>
    <n v="0"/>
    <n v="0"/>
    <e v="#N/A"/>
    <m/>
    <n v="75"/>
    <s v="ESTIMACIONES"/>
    <m/>
  </r>
  <r>
    <s v="20"/>
    <x v="13"/>
    <s v="NO INFORMANTE"/>
    <m/>
    <m/>
    <x v="0"/>
    <m/>
    <m/>
    <n v="4.3650000000000002"/>
    <n v="4.3650000000000002"/>
    <m/>
    <m/>
    <n v="7647.48"/>
    <m/>
    <m/>
    <m/>
    <m/>
    <m/>
    <x v="0"/>
    <m/>
    <s v="Austral Group S.A. - Pesquera Austral"/>
    <x v="40"/>
    <x v="159"/>
    <m/>
    <x v="759"/>
    <x v="5"/>
    <x v="0"/>
    <x v="237"/>
    <x v="0"/>
    <s v="Instalado"/>
    <s v="Operativo"/>
    <m/>
    <x v="2"/>
    <x v="0"/>
    <x v="0"/>
    <x v="2"/>
    <s v="Privado"/>
    <s v="PIURA"/>
    <s v="PIURA"/>
    <s v="Paita"/>
    <s v="Paita"/>
    <m/>
    <x v="0"/>
    <m/>
    <x v="2"/>
    <m/>
    <x v="1"/>
    <x v="1"/>
    <n v="7647.48"/>
    <n v="7.6474799999999998"/>
    <m/>
    <n v="4.3650000000000002"/>
    <n v="4.3650000000000002"/>
    <e v="#N/A"/>
    <m/>
    <n v="75"/>
    <s v="ESTIMACIONES"/>
    <m/>
  </r>
  <r>
    <s v="20"/>
    <x v="13"/>
    <s v="NO INFORMANTE"/>
    <m/>
    <m/>
    <x v="0"/>
    <m/>
    <m/>
    <n v="0.44500000000000001"/>
    <n v="0.44500000000000001"/>
    <m/>
    <m/>
    <n v="779.64"/>
    <m/>
    <m/>
    <m/>
    <m/>
    <m/>
    <x v="0"/>
    <m/>
    <s v="Cía. Pesquera Estrella del Perú S.A."/>
    <x v="40"/>
    <x v="159"/>
    <m/>
    <x v="760"/>
    <x v="5"/>
    <x v="0"/>
    <x v="237"/>
    <x v="0"/>
    <s v="Instalado"/>
    <s v="Operativo"/>
    <m/>
    <x v="2"/>
    <x v="0"/>
    <x v="0"/>
    <x v="2"/>
    <s v="Privado"/>
    <s v="PIURA"/>
    <s v="PIURA"/>
    <s v="Paita"/>
    <s v="Paita"/>
    <m/>
    <x v="0"/>
    <m/>
    <x v="2"/>
    <m/>
    <x v="1"/>
    <x v="1"/>
    <n v="779.64"/>
    <n v="0.77964"/>
    <m/>
    <n v="0.44500000000000001"/>
    <n v="0.44500000000000001"/>
    <e v="#N/A"/>
    <m/>
    <n v="75"/>
    <s v="ESTIMACIONES"/>
    <m/>
  </r>
  <r>
    <s v="20"/>
    <x v="13"/>
    <s v="NO INFORMANTE"/>
    <m/>
    <m/>
    <x v="0"/>
    <m/>
    <m/>
    <n v="4.24"/>
    <n v="4.24"/>
    <m/>
    <m/>
    <n v="7428.48"/>
    <m/>
    <m/>
    <m/>
    <m/>
    <m/>
    <x v="0"/>
    <m/>
    <s v="Grupo Sindicato Pesquero del Perú S. A."/>
    <x v="40"/>
    <x v="159"/>
    <m/>
    <x v="761"/>
    <x v="5"/>
    <x v="0"/>
    <x v="237"/>
    <x v="0"/>
    <s v="Instalado"/>
    <s v="Operativo"/>
    <m/>
    <x v="2"/>
    <x v="0"/>
    <x v="0"/>
    <x v="2"/>
    <s v="Privado"/>
    <s v="PIURA"/>
    <s v="PIURA"/>
    <s v="Paita"/>
    <s v="Paita"/>
    <m/>
    <x v="0"/>
    <m/>
    <x v="2"/>
    <m/>
    <x v="1"/>
    <x v="1"/>
    <n v="7428.48"/>
    <n v="7.4284799999999995"/>
    <m/>
    <n v="4.24"/>
    <n v="4.24"/>
    <e v="#N/A"/>
    <m/>
    <n v="75"/>
    <s v="ESTIMACIONES"/>
    <m/>
  </r>
  <r>
    <s v="20"/>
    <x v="13"/>
    <s v="NO INFORMANTE"/>
    <m/>
    <m/>
    <x v="0"/>
    <m/>
    <m/>
    <n v="0.27600000000000002"/>
    <n v="0.27600000000000002"/>
    <m/>
    <m/>
    <n v="483.55200000000008"/>
    <m/>
    <m/>
    <m/>
    <m/>
    <m/>
    <x v="0"/>
    <m/>
    <s v="Industrias Pesqueras Daruma S. A"/>
    <x v="40"/>
    <x v="159"/>
    <m/>
    <x v="762"/>
    <x v="5"/>
    <x v="0"/>
    <x v="237"/>
    <x v="0"/>
    <s v="Instalado"/>
    <s v="Operativo"/>
    <m/>
    <x v="2"/>
    <x v="0"/>
    <x v="0"/>
    <x v="2"/>
    <s v="Privado"/>
    <s v="PIURA"/>
    <s v="PIURA"/>
    <s v="Talara"/>
    <s v="Pariñas"/>
    <m/>
    <x v="0"/>
    <m/>
    <x v="2"/>
    <m/>
    <x v="1"/>
    <x v="1"/>
    <n v="483.55200000000008"/>
    <n v="0.48355200000000009"/>
    <m/>
    <n v="0.27600000000000002"/>
    <n v="0.27600000000000002"/>
    <e v="#N/A"/>
    <m/>
    <n v="75"/>
    <s v="ESTIMACIONES"/>
    <m/>
  </r>
  <r>
    <s v="20"/>
    <x v="13"/>
    <s v="NO INFORMANTE"/>
    <m/>
    <m/>
    <x v="0"/>
    <m/>
    <m/>
    <n v="0.9"/>
    <n v="0.9"/>
    <m/>
    <m/>
    <n v="1576.8"/>
    <m/>
    <m/>
    <m/>
    <m/>
    <m/>
    <x v="0"/>
    <m/>
    <s v="Mercantile Perú Oil y Gas S. A."/>
    <x v="40"/>
    <x v="159"/>
    <m/>
    <x v="763"/>
    <x v="5"/>
    <x v="0"/>
    <x v="237"/>
    <x v="0"/>
    <s v="Instalado"/>
    <s v="Operativo"/>
    <m/>
    <x v="2"/>
    <x v="0"/>
    <x v="0"/>
    <x v="2"/>
    <s v="Privado"/>
    <s v="PIURA"/>
    <s v="PIURA"/>
    <s v="Talara"/>
    <s v="Pariñas"/>
    <m/>
    <x v="0"/>
    <m/>
    <x v="2"/>
    <m/>
    <x v="1"/>
    <x v="1"/>
    <n v="1576.8"/>
    <n v="1.5768"/>
    <m/>
    <n v="0.9"/>
    <n v="0.9"/>
    <e v="#N/A"/>
    <m/>
    <n v="75"/>
    <s v="ESTIMACIONES"/>
    <m/>
  </r>
  <r>
    <s v="20"/>
    <x v="13"/>
    <s v="NO INFORMANTE"/>
    <m/>
    <m/>
    <x v="0"/>
    <m/>
    <m/>
    <n v="0.4"/>
    <n v="0.4"/>
    <m/>
    <m/>
    <n v="700.8"/>
    <m/>
    <m/>
    <m/>
    <m/>
    <m/>
    <x v="0"/>
    <m/>
    <s v="Operaciones Petroleras S. A."/>
    <x v="40"/>
    <x v="159"/>
    <m/>
    <x v="764"/>
    <x v="5"/>
    <x v="0"/>
    <x v="237"/>
    <x v="0"/>
    <s v="Instalado"/>
    <s v="Operativo"/>
    <m/>
    <x v="2"/>
    <x v="0"/>
    <x v="0"/>
    <x v="2"/>
    <s v="Privado"/>
    <s v="PIURA"/>
    <s v="PIURA"/>
    <s v="Talara"/>
    <s v="Pariñas"/>
    <m/>
    <x v="0"/>
    <m/>
    <x v="2"/>
    <m/>
    <x v="1"/>
    <x v="1"/>
    <n v="700.8"/>
    <n v="0.70079999999999998"/>
    <m/>
    <n v="0.4"/>
    <n v="0.4"/>
    <e v="#N/A"/>
    <m/>
    <n v="75"/>
    <s v="ESTIMACIONES"/>
    <m/>
  </r>
  <r>
    <s v="20"/>
    <x v="13"/>
    <s v="NO INFORMANTE"/>
    <m/>
    <m/>
    <x v="0"/>
    <m/>
    <m/>
    <n v="7.41"/>
    <n v="7.41"/>
    <m/>
    <m/>
    <n v="12982.32"/>
    <m/>
    <m/>
    <m/>
    <m/>
    <m/>
    <x v="0"/>
    <m/>
    <s v="Perez Compac del Perú S. A."/>
    <x v="40"/>
    <x v="159"/>
    <m/>
    <x v="765"/>
    <x v="5"/>
    <x v="0"/>
    <x v="237"/>
    <x v="0"/>
    <s v="Instalado"/>
    <s v="Operativo"/>
    <m/>
    <x v="2"/>
    <x v="0"/>
    <x v="0"/>
    <x v="2"/>
    <s v="Privado"/>
    <s v="PIURA"/>
    <s v="PIURA"/>
    <s v="Talara"/>
    <s v="El Alto"/>
    <m/>
    <x v="0"/>
    <m/>
    <x v="2"/>
    <m/>
    <x v="1"/>
    <x v="1"/>
    <n v="12982.32"/>
    <n v="12.98232"/>
    <m/>
    <n v="7.41"/>
    <n v="7.41"/>
    <e v="#N/A"/>
    <m/>
    <n v="75"/>
    <s v="ESTIMACIONES"/>
    <m/>
  </r>
  <r>
    <s v="20"/>
    <x v="13"/>
    <s v="NO INFORMANTE"/>
    <m/>
    <m/>
    <x v="0"/>
    <m/>
    <m/>
    <n v="3.6"/>
    <n v="3.6"/>
    <m/>
    <m/>
    <n v="6307.2"/>
    <m/>
    <m/>
    <m/>
    <m/>
    <m/>
    <x v="0"/>
    <m/>
    <s v="Pesquera Hayduk S.A."/>
    <x v="40"/>
    <x v="159"/>
    <m/>
    <x v="766"/>
    <x v="5"/>
    <x v="0"/>
    <x v="237"/>
    <x v="0"/>
    <s v="Instalado"/>
    <s v="Operativo"/>
    <m/>
    <x v="2"/>
    <x v="0"/>
    <x v="0"/>
    <x v="2"/>
    <s v="Privado"/>
    <s v="PIURA"/>
    <s v="PIURA"/>
    <s v="Paita"/>
    <s v="Paita"/>
    <m/>
    <x v="0"/>
    <m/>
    <x v="2"/>
    <m/>
    <x v="1"/>
    <x v="1"/>
    <n v="6307.2"/>
    <n v="6.3071999999999999"/>
    <m/>
    <n v="3.6"/>
    <n v="3.6"/>
    <e v="#N/A"/>
    <m/>
    <n v="75"/>
    <s v="ESTIMACIONES"/>
    <m/>
  </r>
  <r>
    <s v="20"/>
    <x v="13"/>
    <s v="NO INFORMANTE"/>
    <m/>
    <m/>
    <x v="0"/>
    <m/>
    <m/>
    <n v="7.2110000000000003"/>
    <n v="7.2110000000000003"/>
    <m/>
    <m/>
    <n v="12633.672"/>
    <m/>
    <m/>
    <m/>
    <m/>
    <m/>
    <x v="0"/>
    <m/>
    <s v="Petrex S.A. - Saipen Group"/>
    <x v="40"/>
    <x v="159"/>
    <m/>
    <x v="767"/>
    <x v="5"/>
    <x v="0"/>
    <x v="237"/>
    <x v="0"/>
    <s v="Instalado"/>
    <s v="Operativo"/>
    <m/>
    <x v="2"/>
    <x v="0"/>
    <x v="0"/>
    <x v="2"/>
    <s v="Privado"/>
    <s v="PIURA"/>
    <s v="PIURA"/>
    <s v="Talara"/>
    <s v="Pariñas"/>
    <m/>
    <x v="0"/>
    <m/>
    <x v="2"/>
    <m/>
    <x v="1"/>
    <x v="1"/>
    <n v="12633.672"/>
    <n v="12.633672000000001"/>
    <m/>
    <n v="7.2110000000000003"/>
    <n v="7.2110000000000003"/>
    <e v="#N/A"/>
    <m/>
    <n v="75"/>
    <s v="ESTIMACIONES"/>
    <m/>
  </r>
  <r>
    <s v="20"/>
    <x v="13"/>
    <s v="NO INFORMANTE"/>
    <m/>
    <m/>
    <x v="0"/>
    <m/>
    <m/>
    <n v="0.435"/>
    <n v="0.435"/>
    <m/>
    <m/>
    <n v="762.12"/>
    <m/>
    <m/>
    <m/>
    <m/>
    <m/>
    <x v="0"/>
    <m/>
    <s v="Petrolera Monterrico"/>
    <x v="40"/>
    <x v="159"/>
    <m/>
    <x v="768"/>
    <x v="5"/>
    <x v="0"/>
    <x v="237"/>
    <x v="0"/>
    <s v="Instalado"/>
    <s v="Operativo"/>
    <m/>
    <x v="2"/>
    <x v="0"/>
    <x v="0"/>
    <x v="2"/>
    <s v="Privado"/>
    <s v="PIURA"/>
    <s v="PIURA"/>
    <s v="Talara"/>
    <s v="Pariñas"/>
    <m/>
    <x v="0"/>
    <m/>
    <x v="2"/>
    <m/>
    <x v="1"/>
    <x v="1"/>
    <n v="762.12"/>
    <n v="0.76212000000000002"/>
    <m/>
    <n v="0.435"/>
    <n v="0.435"/>
    <e v="#N/A"/>
    <m/>
    <n v="75"/>
    <s v="ESTIMACIONES"/>
    <m/>
  </r>
  <r>
    <s v="20"/>
    <x v="13"/>
    <s v="NO INFORMANTE"/>
    <m/>
    <m/>
    <x v="0"/>
    <m/>
    <m/>
    <n v="0.27"/>
    <n v="0.27"/>
    <m/>
    <m/>
    <n v="473.04"/>
    <m/>
    <m/>
    <m/>
    <m/>
    <m/>
    <x v="0"/>
    <m/>
    <s v="Petronor C - S.R.L."/>
    <x v="40"/>
    <x v="159"/>
    <m/>
    <x v="769"/>
    <x v="5"/>
    <x v="0"/>
    <x v="237"/>
    <x v="0"/>
    <s v="Instalado"/>
    <s v="Operativo"/>
    <m/>
    <x v="2"/>
    <x v="0"/>
    <x v="0"/>
    <x v="2"/>
    <s v="Privado"/>
    <s v="PIURA"/>
    <s v="PIURA"/>
    <s v="Talara"/>
    <s v="Pariñas"/>
    <m/>
    <x v="0"/>
    <m/>
    <x v="2"/>
    <m/>
    <x v="1"/>
    <x v="1"/>
    <n v="473.04"/>
    <n v="0.47304000000000002"/>
    <m/>
    <n v="0.27"/>
    <n v="0.27"/>
    <e v="#N/A"/>
    <m/>
    <n v="75"/>
    <s v="ESTIMACIONES"/>
    <m/>
  </r>
  <r>
    <s v="20"/>
    <x v="13"/>
    <s v="NO INFORMANTE"/>
    <m/>
    <m/>
    <x v="0"/>
    <m/>
    <m/>
    <n v="1.42"/>
    <n v="1.42"/>
    <m/>
    <m/>
    <n v="2487.84"/>
    <m/>
    <m/>
    <m/>
    <m/>
    <m/>
    <x v="0"/>
    <m/>
    <s v="Productos Marinos del Pacífico Sur S.A."/>
    <x v="40"/>
    <x v="159"/>
    <m/>
    <x v="770"/>
    <x v="5"/>
    <x v="0"/>
    <x v="237"/>
    <x v="0"/>
    <s v="Instalado"/>
    <s v="Operativo"/>
    <m/>
    <x v="2"/>
    <x v="0"/>
    <x v="0"/>
    <x v="2"/>
    <s v="Privado"/>
    <s v="PIURA"/>
    <s v="PIURA"/>
    <s v="Sechura"/>
    <s v="Sechura"/>
    <m/>
    <x v="0"/>
    <m/>
    <x v="2"/>
    <m/>
    <x v="1"/>
    <x v="1"/>
    <n v="2487.84"/>
    <n v="2.4878400000000003"/>
    <m/>
    <n v="1.42"/>
    <n v="1.42"/>
    <e v="#N/A"/>
    <m/>
    <n v="75"/>
    <s v="ESTIMACIONES"/>
    <m/>
  </r>
  <r>
    <s v="20"/>
    <x v="13"/>
    <s v="NO INFORMANTE"/>
    <m/>
    <m/>
    <x v="0"/>
    <m/>
    <m/>
    <n v="1.04"/>
    <n v="1.04"/>
    <m/>
    <m/>
    <n v="1822.08"/>
    <m/>
    <m/>
    <m/>
    <m/>
    <m/>
    <x v="0"/>
    <m/>
    <s v="Sapet Development Perú Inc."/>
    <x v="40"/>
    <x v="159"/>
    <m/>
    <x v="771"/>
    <x v="5"/>
    <x v="0"/>
    <x v="237"/>
    <x v="0"/>
    <s v="Instalado"/>
    <s v="Operativo"/>
    <m/>
    <x v="2"/>
    <x v="0"/>
    <x v="0"/>
    <x v="2"/>
    <s v="Privado"/>
    <s v="PIURA"/>
    <s v="PIURA"/>
    <s v="Talara"/>
    <s v="Pariñas"/>
    <m/>
    <x v="0"/>
    <m/>
    <x v="2"/>
    <m/>
    <x v="1"/>
    <x v="1"/>
    <n v="1822.08"/>
    <n v="1.8220799999999999"/>
    <m/>
    <n v="1.04"/>
    <n v="1.04"/>
    <e v="#N/A"/>
    <m/>
    <n v="75"/>
    <s v="ESTIMACIONES"/>
    <m/>
  </r>
  <r>
    <s v="20"/>
    <x v="13"/>
    <s v="NO INFORMANTE"/>
    <m/>
    <m/>
    <x v="0"/>
    <m/>
    <m/>
    <n v="0.06"/>
    <n v="0.06"/>
    <m/>
    <m/>
    <n v="105.12"/>
    <m/>
    <m/>
    <m/>
    <m/>
    <m/>
    <x v="0"/>
    <m/>
    <s v="Schlumberger oilfield services"/>
    <x v="40"/>
    <x v="159"/>
    <m/>
    <x v="772"/>
    <x v="5"/>
    <x v="0"/>
    <x v="237"/>
    <x v="0"/>
    <s v="Instalado"/>
    <s v="Operativo"/>
    <m/>
    <x v="2"/>
    <x v="0"/>
    <x v="0"/>
    <x v="2"/>
    <s v="Privado"/>
    <s v="PIURA"/>
    <s v="PIURA"/>
    <s v="Talara"/>
    <s v="Pariñas"/>
    <m/>
    <x v="0"/>
    <m/>
    <x v="2"/>
    <m/>
    <x v="1"/>
    <x v="1"/>
    <n v="105.12"/>
    <n v="0.10512000000000001"/>
    <m/>
    <n v="0.06"/>
    <n v="0.06"/>
    <e v="#N/A"/>
    <m/>
    <n v="75"/>
    <s v="ESTIMACIONES"/>
    <m/>
  </r>
  <r>
    <s v="20"/>
    <x v="13"/>
    <s v="NO INFORMANTE"/>
    <m/>
    <m/>
    <x v="0"/>
    <m/>
    <m/>
    <n v="0.12"/>
    <n v="0.12"/>
    <m/>
    <m/>
    <n v="210.24"/>
    <m/>
    <m/>
    <m/>
    <m/>
    <m/>
    <x v="0"/>
    <m/>
    <s v="Cecovasa"/>
    <x v="40"/>
    <x v="159"/>
    <m/>
    <x v="773"/>
    <x v="5"/>
    <x v="0"/>
    <x v="237"/>
    <x v="0"/>
    <s v="Instalado"/>
    <s v="Operativo"/>
    <m/>
    <x v="2"/>
    <x v="0"/>
    <x v="0"/>
    <x v="2"/>
    <s v="Privado"/>
    <s v="PUNO"/>
    <s v="PUNO"/>
    <s v="San Román"/>
    <s v="Juliaca"/>
    <m/>
    <x v="0"/>
    <m/>
    <x v="2"/>
    <m/>
    <x v="1"/>
    <x v="1"/>
    <n v="210.24"/>
    <n v="0.21024000000000001"/>
    <m/>
    <n v="0.12"/>
    <n v="0.12"/>
    <e v="#N/A"/>
    <m/>
    <n v="75"/>
    <s v="ESTIMACIONES"/>
    <m/>
  </r>
  <r>
    <s v="20"/>
    <x v="13"/>
    <s v="NO INFORMANTE"/>
    <m/>
    <m/>
    <x v="0"/>
    <m/>
    <m/>
    <n v="3.55"/>
    <n v="3.55"/>
    <m/>
    <m/>
    <n v="6219.6"/>
    <m/>
    <m/>
    <m/>
    <m/>
    <m/>
    <x v="0"/>
    <m/>
    <s v="Cementos Sur S. A."/>
    <x v="40"/>
    <x v="159"/>
    <m/>
    <x v="774"/>
    <x v="5"/>
    <x v="0"/>
    <x v="237"/>
    <x v="0"/>
    <s v="Instalado"/>
    <s v="Operativo"/>
    <m/>
    <x v="2"/>
    <x v="0"/>
    <x v="0"/>
    <x v="2"/>
    <s v="Privado"/>
    <s v="PUNO"/>
    <s v="PUNO"/>
    <s v="San Román"/>
    <s v="Caracoto"/>
    <m/>
    <x v="0"/>
    <m/>
    <x v="2"/>
    <m/>
    <x v="1"/>
    <x v="1"/>
    <n v="6219.6"/>
    <n v="6.2196000000000007"/>
    <m/>
    <n v="3.55"/>
    <n v="3.55"/>
    <e v="#N/A"/>
    <m/>
    <n v="75"/>
    <s v="ESTIMACIONES"/>
    <m/>
  </r>
  <r>
    <s v="20"/>
    <x v="13"/>
    <s v="NO INFORMANTE"/>
    <m/>
    <m/>
    <x v="0"/>
    <m/>
    <m/>
    <n v="0.433"/>
    <n v="0.433"/>
    <m/>
    <m/>
    <n v="758.6160000000001"/>
    <m/>
    <m/>
    <m/>
    <m/>
    <m/>
    <x v="0"/>
    <m/>
    <s v="Corporación Minera Ananea S. A."/>
    <x v="40"/>
    <x v="159"/>
    <m/>
    <x v="775"/>
    <x v="5"/>
    <x v="0"/>
    <x v="237"/>
    <x v="0"/>
    <s v="Instalado"/>
    <s v="Operativo"/>
    <m/>
    <x v="2"/>
    <x v="0"/>
    <x v="0"/>
    <x v="2"/>
    <s v="Privado"/>
    <s v="PUNO"/>
    <s v="PUNO"/>
    <s v="San Antonio de Putina"/>
    <s v="Ananea"/>
    <m/>
    <x v="0"/>
    <m/>
    <x v="2"/>
    <m/>
    <x v="1"/>
    <x v="1"/>
    <n v="758.6160000000001"/>
    <n v="0.75861600000000007"/>
    <m/>
    <n v="0.433"/>
    <n v="0.433"/>
    <e v="#N/A"/>
    <m/>
    <n v="75"/>
    <s v="ESTIMACIONES"/>
    <m/>
  </r>
  <r>
    <s v="20"/>
    <x v="13"/>
    <s v="NO INFORMANTE"/>
    <m/>
    <m/>
    <x v="0"/>
    <m/>
    <m/>
    <n v="1.03"/>
    <n v="1.03"/>
    <m/>
    <m/>
    <n v="1804.56"/>
    <m/>
    <m/>
    <m/>
    <m/>
    <m/>
    <x v="0"/>
    <m/>
    <s v="Mina Regina"/>
    <x v="40"/>
    <x v="159"/>
    <m/>
    <x v="776"/>
    <x v="5"/>
    <x v="0"/>
    <x v="237"/>
    <x v="0"/>
    <s v="Instalado"/>
    <s v="Operativo"/>
    <m/>
    <x v="2"/>
    <x v="0"/>
    <x v="0"/>
    <x v="2"/>
    <s v="Privado"/>
    <s v="PUNO"/>
    <s v="PUNO"/>
    <s v="San Antonio de Putina"/>
    <s v="Ananea"/>
    <m/>
    <x v="0"/>
    <m/>
    <x v="2"/>
    <m/>
    <x v="1"/>
    <x v="1"/>
    <n v="1804.56"/>
    <n v="1.8045599999999999"/>
    <m/>
    <n v="1.03"/>
    <n v="1.03"/>
    <e v="#N/A"/>
    <m/>
    <n v="75"/>
    <s v="ESTIMACIONES"/>
    <m/>
  </r>
  <r>
    <s v="20"/>
    <x v="13"/>
    <s v="NO INFORMANTE"/>
    <m/>
    <m/>
    <x v="0"/>
    <m/>
    <m/>
    <n v="0.56000000000000005"/>
    <n v="0.56000000000000005"/>
    <m/>
    <m/>
    <n v="981.12"/>
    <m/>
    <m/>
    <m/>
    <m/>
    <m/>
    <x v="0"/>
    <m/>
    <s v="Minero Perú S. A."/>
    <x v="40"/>
    <x v="159"/>
    <m/>
    <x v="777"/>
    <x v="5"/>
    <x v="0"/>
    <x v="237"/>
    <x v="0"/>
    <s v="Instalado"/>
    <s v="Operativo"/>
    <m/>
    <x v="2"/>
    <x v="0"/>
    <x v="0"/>
    <x v="2"/>
    <s v="Privado"/>
    <s v="PUNO"/>
    <s v="PUNO"/>
    <s v="San Antonio de Putina"/>
    <s v="Ananea"/>
    <m/>
    <x v="0"/>
    <m/>
    <x v="2"/>
    <m/>
    <x v="1"/>
    <x v="1"/>
    <n v="981.12"/>
    <n v="0.98111999999999999"/>
    <m/>
    <n v="0.56000000000000005"/>
    <n v="0.56000000000000005"/>
    <e v="#N/A"/>
    <m/>
    <n v="75"/>
    <s v="ESTIMACIONES"/>
    <m/>
  </r>
  <r>
    <s v="20"/>
    <x v="13"/>
    <s v="NO INFORMANTE"/>
    <m/>
    <m/>
    <x v="0"/>
    <m/>
    <m/>
    <n v="0.114"/>
    <n v="0.114"/>
    <m/>
    <m/>
    <n v="199.72800000000001"/>
    <m/>
    <m/>
    <m/>
    <m/>
    <m/>
    <x v="0"/>
    <m/>
    <s v="Proyecto Pampa"/>
    <x v="40"/>
    <x v="159"/>
    <m/>
    <x v="778"/>
    <x v="5"/>
    <x v="0"/>
    <x v="237"/>
    <x v="0"/>
    <s v="Instalado"/>
    <s v="Operativo"/>
    <m/>
    <x v="2"/>
    <x v="0"/>
    <x v="0"/>
    <x v="2"/>
    <s v="Privado"/>
    <s v="PUNO"/>
    <s v="PUNO"/>
    <s v="San Román"/>
    <s v="Juliaca"/>
    <m/>
    <x v="0"/>
    <m/>
    <x v="2"/>
    <m/>
    <x v="1"/>
    <x v="1"/>
    <n v="199.72800000000001"/>
    <n v="0.19972800000000002"/>
    <m/>
    <n v="0.114"/>
    <n v="0.114"/>
    <e v="#N/A"/>
    <m/>
    <n v="75"/>
    <s v="ESTIMACIONES"/>
    <m/>
  </r>
  <r>
    <s v="20"/>
    <x v="13"/>
    <s v="NO INFORMANTE"/>
    <m/>
    <m/>
    <x v="0"/>
    <m/>
    <m/>
    <n v="0.09"/>
    <n v="0.09"/>
    <m/>
    <m/>
    <n v="157.68"/>
    <m/>
    <m/>
    <m/>
    <m/>
    <m/>
    <x v="0"/>
    <m/>
    <s v="Gloria S.A."/>
    <x v="40"/>
    <x v="159"/>
    <m/>
    <x v="779"/>
    <x v="5"/>
    <x v="0"/>
    <x v="237"/>
    <x v="0"/>
    <s v="Instalado"/>
    <s v="Operativo"/>
    <m/>
    <x v="2"/>
    <x v="0"/>
    <x v="0"/>
    <x v="2"/>
    <s v="Privado"/>
    <s v="TACNA"/>
    <s v="TACNA"/>
    <s v="Jorge Basadre"/>
    <s v="Lucumba"/>
    <m/>
    <x v="0"/>
    <m/>
    <x v="2"/>
    <m/>
    <x v="1"/>
    <x v="1"/>
    <n v="157.68"/>
    <n v="0.15768000000000001"/>
    <m/>
    <n v="0.09"/>
    <n v="0.09"/>
    <e v="#N/A"/>
    <m/>
    <n v="75"/>
    <s v="ESTIMACIONES"/>
    <m/>
  </r>
  <r>
    <s v="20"/>
    <x v="13"/>
    <s v="NO INFORMANTE"/>
    <m/>
    <m/>
    <x v="0"/>
    <m/>
    <m/>
    <n v="1.89"/>
    <n v="1.89"/>
    <m/>
    <m/>
    <n v="3311.28"/>
    <m/>
    <m/>
    <m/>
    <m/>
    <m/>
    <x v="0"/>
    <m/>
    <s v="Acquatumbes S.A."/>
    <x v="40"/>
    <x v="159"/>
    <m/>
    <x v="780"/>
    <x v="5"/>
    <x v="0"/>
    <x v="237"/>
    <x v="0"/>
    <s v="Instalado"/>
    <s v="Operativo"/>
    <m/>
    <x v="2"/>
    <x v="0"/>
    <x v="0"/>
    <x v="2"/>
    <s v="Privado"/>
    <s v="TUMBES"/>
    <s v="TUMBES"/>
    <s v="Tumbes"/>
    <s v="Tumbes"/>
    <m/>
    <x v="0"/>
    <m/>
    <x v="2"/>
    <m/>
    <x v="1"/>
    <x v="1"/>
    <n v="3311.28"/>
    <n v="3.31128"/>
    <m/>
    <n v="1.89"/>
    <n v="1.89"/>
    <e v="#N/A"/>
    <m/>
    <n v="75"/>
    <s v="ESTIMACIONES"/>
    <m/>
  </r>
  <r>
    <s v="20"/>
    <x v="13"/>
    <s v="NO INFORMANTE"/>
    <m/>
    <m/>
    <x v="0"/>
    <m/>
    <m/>
    <n v="0.59499999999999997"/>
    <n v="0.59499999999999997"/>
    <m/>
    <m/>
    <n v="1042.44"/>
    <m/>
    <m/>
    <m/>
    <m/>
    <m/>
    <x v="0"/>
    <m/>
    <s v="Acquatumbes S.A."/>
    <x v="40"/>
    <x v="159"/>
    <m/>
    <x v="781"/>
    <x v="5"/>
    <x v="0"/>
    <x v="237"/>
    <x v="0"/>
    <s v="Instalado"/>
    <s v="Operativo"/>
    <m/>
    <x v="2"/>
    <x v="0"/>
    <x v="0"/>
    <x v="2"/>
    <s v="Privado"/>
    <s v="TUMBES"/>
    <s v="TUMBES"/>
    <s v="Tumbes"/>
    <s v="Tumbes"/>
    <m/>
    <x v="0"/>
    <m/>
    <x v="2"/>
    <m/>
    <x v="1"/>
    <x v="1"/>
    <n v="1042.44"/>
    <n v="1.04244"/>
    <m/>
    <n v="0.59499999999999997"/>
    <n v="0.59499999999999997"/>
    <e v="#N/A"/>
    <m/>
    <n v="75"/>
    <s v="ESTIMACIONES"/>
    <m/>
  </r>
  <r>
    <s v="20"/>
    <x v="13"/>
    <s v="NO INFORMANTE"/>
    <m/>
    <m/>
    <x v="0"/>
    <m/>
    <m/>
    <n v="0.65"/>
    <n v="0.65"/>
    <m/>
    <m/>
    <n v="1138.8"/>
    <m/>
    <m/>
    <m/>
    <m/>
    <m/>
    <x v="0"/>
    <m/>
    <s v="Acuafarm S. A."/>
    <x v="40"/>
    <x v="159"/>
    <m/>
    <x v="782"/>
    <x v="5"/>
    <x v="0"/>
    <x v="237"/>
    <x v="0"/>
    <s v="Instalado"/>
    <s v="Operativo"/>
    <m/>
    <x v="2"/>
    <x v="0"/>
    <x v="0"/>
    <x v="2"/>
    <s v="Privado"/>
    <s v="TUMBES"/>
    <s v="TUMBES"/>
    <s v="Tumbes"/>
    <s v="Tumbes"/>
    <m/>
    <x v="0"/>
    <m/>
    <x v="2"/>
    <m/>
    <x v="1"/>
    <x v="1"/>
    <n v="1138.8"/>
    <n v="1.1388"/>
    <m/>
    <n v="0.65"/>
    <n v="0.65"/>
    <e v="#N/A"/>
    <m/>
    <n v="75"/>
    <s v="ESTIMACIONES"/>
    <m/>
  </r>
  <r>
    <s v="20"/>
    <x v="13"/>
    <s v="NO INFORMANTE"/>
    <m/>
    <m/>
    <x v="0"/>
    <m/>
    <m/>
    <n v="0.1"/>
    <n v="0.1"/>
    <m/>
    <m/>
    <n v="175.2"/>
    <m/>
    <m/>
    <m/>
    <m/>
    <m/>
    <x v="0"/>
    <m/>
    <s v="Biología Técnica S. A."/>
    <x v="40"/>
    <x v="159"/>
    <m/>
    <x v="783"/>
    <x v="5"/>
    <x v="0"/>
    <x v="237"/>
    <x v="0"/>
    <s v="Instalado"/>
    <s v="Operativo"/>
    <m/>
    <x v="2"/>
    <x v="0"/>
    <x v="0"/>
    <x v="2"/>
    <s v="Privado"/>
    <s v="TUMBES"/>
    <s v="TUMBES"/>
    <s v="Tumbes"/>
    <s v="Tumbes"/>
    <m/>
    <x v="0"/>
    <m/>
    <x v="2"/>
    <m/>
    <x v="1"/>
    <x v="1"/>
    <n v="175.2"/>
    <n v="0.17519999999999999"/>
    <m/>
    <n v="0.1"/>
    <n v="0.1"/>
    <e v="#N/A"/>
    <m/>
    <n v="75"/>
    <s v="ESTIMACIONES"/>
    <m/>
  </r>
  <r>
    <s v="20"/>
    <x v="13"/>
    <s v="NO INFORMANTE"/>
    <m/>
    <m/>
    <x v="0"/>
    <m/>
    <m/>
    <n v="0.15"/>
    <n v="0.15"/>
    <m/>
    <m/>
    <n v="262.8"/>
    <m/>
    <m/>
    <m/>
    <m/>
    <m/>
    <x v="0"/>
    <m/>
    <s v="Biología Técnica S. A."/>
    <x v="40"/>
    <x v="159"/>
    <m/>
    <x v="784"/>
    <x v="5"/>
    <x v="0"/>
    <x v="237"/>
    <x v="0"/>
    <s v="Instalado"/>
    <s v="Operativo"/>
    <m/>
    <x v="2"/>
    <x v="0"/>
    <x v="0"/>
    <x v="2"/>
    <s v="Privado"/>
    <s v="TUMBES"/>
    <s v="TUMBES"/>
    <s v="Tumbes"/>
    <s v="Tumbes"/>
    <m/>
    <x v="0"/>
    <m/>
    <x v="2"/>
    <m/>
    <x v="1"/>
    <x v="1"/>
    <n v="262.8"/>
    <n v="0.26280000000000003"/>
    <m/>
    <n v="0.15"/>
    <n v="0.15"/>
    <e v="#N/A"/>
    <m/>
    <n v="75"/>
    <s v="ESTIMACIONES"/>
    <m/>
  </r>
  <r>
    <s v="20"/>
    <x v="13"/>
    <s v="NO INFORMANTE"/>
    <m/>
    <m/>
    <x v="0"/>
    <m/>
    <m/>
    <n v="0.23"/>
    <n v="0.23"/>
    <m/>
    <m/>
    <n v="402.96"/>
    <m/>
    <m/>
    <m/>
    <m/>
    <m/>
    <x v="0"/>
    <m/>
    <s v="Biología Técnica S. A."/>
    <x v="40"/>
    <x v="159"/>
    <m/>
    <x v="785"/>
    <x v="5"/>
    <x v="0"/>
    <x v="237"/>
    <x v="0"/>
    <s v="Instalado"/>
    <s v="Operativo"/>
    <m/>
    <x v="2"/>
    <x v="0"/>
    <x v="0"/>
    <x v="2"/>
    <s v="Privado"/>
    <s v="TUMBES"/>
    <s v="TUMBES"/>
    <s v="Tumbes"/>
    <s v="Tumbes"/>
    <m/>
    <x v="0"/>
    <m/>
    <x v="2"/>
    <m/>
    <x v="1"/>
    <x v="1"/>
    <n v="402.96"/>
    <n v="0.40295999999999998"/>
    <m/>
    <n v="0.23"/>
    <n v="0.23"/>
    <e v="#N/A"/>
    <m/>
    <n v="75"/>
    <s v="ESTIMACIONES"/>
    <m/>
  </r>
  <r>
    <s v="20"/>
    <x v="13"/>
    <s v="NO INFORMANTE"/>
    <m/>
    <m/>
    <x v="0"/>
    <m/>
    <m/>
    <n v="0.36499999999999999"/>
    <n v="0.36499999999999999"/>
    <m/>
    <m/>
    <n v="639.48"/>
    <m/>
    <m/>
    <m/>
    <m/>
    <m/>
    <x v="0"/>
    <m/>
    <s v="Congelados y Frescos S. A."/>
    <x v="40"/>
    <x v="159"/>
    <m/>
    <x v="786"/>
    <x v="5"/>
    <x v="0"/>
    <x v="237"/>
    <x v="0"/>
    <s v="Instalado"/>
    <s v="Operativo"/>
    <m/>
    <x v="2"/>
    <x v="0"/>
    <x v="0"/>
    <x v="2"/>
    <s v="Privado"/>
    <s v="TUMBES"/>
    <s v="TUMBES"/>
    <s v="Tumbes"/>
    <s v="Corrales"/>
    <m/>
    <x v="0"/>
    <m/>
    <x v="2"/>
    <m/>
    <x v="1"/>
    <x v="1"/>
    <n v="639.48"/>
    <n v="0.63948000000000005"/>
    <m/>
    <n v="0.36499999999999999"/>
    <n v="0.36499999999999999"/>
    <e v="#N/A"/>
    <m/>
    <n v="75"/>
    <s v="ESTIMACIONES"/>
    <m/>
  </r>
  <r>
    <s v="20"/>
    <x v="13"/>
    <s v="NO INFORMANTE"/>
    <m/>
    <m/>
    <x v="0"/>
    <m/>
    <m/>
    <n v="0.4"/>
    <n v="0.4"/>
    <m/>
    <m/>
    <n v="700.8"/>
    <m/>
    <m/>
    <m/>
    <m/>
    <m/>
    <x v="0"/>
    <m/>
    <s v="Corporacion Refrigerados Iny S. A."/>
    <x v="40"/>
    <x v="159"/>
    <m/>
    <x v="787"/>
    <x v="5"/>
    <x v="0"/>
    <x v="237"/>
    <x v="0"/>
    <s v="Instalado"/>
    <s v="Operativo"/>
    <m/>
    <x v="2"/>
    <x v="0"/>
    <x v="0"/>
    <x v="2"/>
    <s v="Privado"/>
    <s v="TUMBES"/>
    <s v="TUMBES"/>
    <s v="Zarumilla"/>
    <s v="Zarumilla"/>
    <m/>
    <x v="0"/>
    <m/>
    <x v="2"/>
    <m/>
    <x v="1"/>
    <x v="1"/>
    <n v="700.8"/>
    <n v="0.70079999999999998"/>
    <m/>
    <n v="0.4"/>
    <n v="0.4"/>
    <e v="#N/A"/>
    <m/>
    <n v="75"/>
    <s v="ESTIMACIONES"/>
    <m/>
  </r>
  <r>
    <s v="20"/>
    <x v="13"/>
    <s v="NO INFORMANTE"/>
    <m/>
    <m/>
    <x v="0"/>
    <m/>
    <m/>
    <n v="0.54500000000000004"/>
    <n v="0.54500000000000004"/>
    <m/>
    <m/>
    <n v="954.84"/>
    <m/>
    <m/>
    <m/>
    <m/>
    <m/>
    <x v="0"/>
    <m/>
    <s v="Corporacion Refrigerados Iny S. A."/>
    <x v="40"/>
    <x v="159"/>
    <m/>
    <x v="788"/>
    <x v="5"/>
    <x v="0"/>
    <x v="237"/>
    <x v="0"/>
    <s v="Instalado"/>
    <s v="Operativo"/>
    <m/>
    <x v="2"/>
    <x v="0"/>
    <x v="0"/>
    <x v="2"/>
    <s v="Privado"/>
    <s v="TUMBES"/>
    <s v="TUMBES"/>
    <s v="Tumbes"/>
    <s v="La Cruz"/>
    <m/>
    <x v="0"/>
    <m/>
    <x v="2"/>
    <m/>
    <x v="1"/>
    <x v="1"/>
    <n v="954.84"/>
    <n v="0.95484000000000002"/>
    <m/>
    <n v="0.54500000000000004"/>
    <n v="0.54500000000000004"/>
    <e v="#N/A"/>
    <m/>
    <n v="75"/>
    <s v="ESTIMACIONES"/>
    <m/>
  </r>
  <r>
    <s v="20"/>
    <x v="13"/>
    <s v="NO INFORMANTE"/>
    <m/>
    <m/>
    <x v="0"/>
    <m/>
    <m/>
    <n v="0.46"/>
    <n v="0.46"/>
    <m/>
    <m/>
    <n v="805.92"/>
    <m/>
    <m/>
    <m/>
    <m/>
    <m/>
    <x v="0"/>
    <m/>
    <s v="Corporacion Refrigerados Iny S. A."/>
    <x v="40"/>
    <x v="159"/>
    <m/>
    <x v="789"/>
    <x v="5"/>
    <x v="0"/>
    <x v="237"/>
    <x v="0"/>
    <s v="Instalado"/>
    <s v="Operativo"/>
    <m/>
    <x v="2"/>
    <x v="0"/>
    <x v="0"/>
    <x v="2"/>
    <s v="Privado"/>
    <s v="TUMBES"/>
    <s v="TUMBES"/>
    <s v="Tumbes"/>
    <s v="La Cruz"/>
    <m/>
    <x v="0"/>
    <m/>
    <x v="2"/>
    <m/>
    <x v="1"/>
    <x v="1"/>
    <n v="805.92"/>
    <n v="0.80591999999999997"/>
    <m/>
    <n v="0.46"/>
    <n v="0.46"/>
    <e v="#N/A"/>
    <m/>
    <n v="75"/>
    <s v="ESTIMACIONES"/>
    <m/>
  </r>
  <r>
    <s v="20"/>
    <x v="13"/>
    <s v="NO INFORMANTE"/>
    <m/>
    <m/>
    <x v="0"/>
    <m/>
    <m/>
    <n v="0.435"/>
    <n v="0.435"/>
    <m/>
    <m/>
    <n v="762.12"/>
    <m/>
    <m/>
    <m/>
    <m/>
    <m/>
    <x v="0"/>
    <m/>
    <s v="Empacadora Nautilus S. A."/>
    <x v="40"/>
    <x v="159"/>
    <m/>
    <x v="790"/>
    <x v="5"/>
    <x v="0"/>
    <x v="237"/>
    <x v="0"/>
    <s v="Instalado"/>
    <s v="Operativo"/>
    <m/>
    <x v="2"/>
    <x v="0"/>
    <x v="0"/>
    <x v="2"/>
    <s v="Privado"/>
    <s v="TUMBES"/>
    <s v="TUMBES"/>
    <s v="Tumbes"/>
    <s v="La Cruz"/>
    <m/>
    <x v="0"/>
    <m/>
    <x v="2"/>
    <m/>
    <x v="1"/>
    <x v="1"/>
    <n v="762.12"/>
    <n v="0.76212000000000002"/>
    <m/>
    <n v="0.435"/>
    <n v="0.435"/>
    <e v="#N/A"/>
    <m/>
    <n v="75"/>
    <s v="ESTIMACIONES"/>
    <m/>
  </r>
  <r>
    <s v="20"/>
    <x v="13"/>
    <s v="NO INFORMANTE"/>
    <m/>
    <m/>
    <x v="0"/>
    <m/>
    <m/>
    <n v="0.42"/>
    <n v="0.42"/>
    <m/>
    <m/>
    <n v="735.84"/>
    <m/>
    <m/>
    <m/>
    <m/>
    <m/>
    <x v="0"/>
    <m/>
    <s v="Hielo S. A."/>
    <x v="40"/>
    <x v="159"/>
    <m/>
    <x v="791"/>
    <x v="5"/>
    <x v="0"/>
    <x v="237"/>
    <x v="0"/>
    <s v="Instalado"/>
    <s v="Operativo"/>
    <m/>
    <x v="2"/>
    <x v="0"/>
    <x v="0"/>
    <x v="2"/>
    <s v="Privado"/>
    <s v="TUMBES"/>
    <s v="TUMBES"/>
    <s v="Ctmte. Villar"/>
    <s v="Zorritos"/>
    <m/>
    <x v="0"/>
    <m/>
    <x v="2"/>
    <m/>
    <x v="1"/>
    <x v="1"/>
    <n v="735.84"/>
    <n v="0.73584000000000005"/>
    <m/>
    <n v="0.42"/>
    <n v="0.42"/>
    <e v="#N/A"/>
    <m/>
    <n v="75"/>
    <s v="ESTIMACIONES"/>
    <m/>
  </r>
  <r>
    <s v="20"/>
    <x v="13"/>
    <s v="NO INFORMANTE"/>
    <m/>
    <m/>
    <x v="0"/>
    <m/>
    <m/>
    <n v="0.12"/>
    <n v="0.12"/>
    <m/>
    <m/>
    <n v="210.24"/>
    <m/>
    <m/>
    <m/>
    <m/>
    <m/>
    <x v="0"/>
    <m/>
    <s v="Langostinera Domingo Rodas S. A."/>
    <x v="40"/>
    <x v="159"/>
    <m/>
    <x v="792"/>
    <x v="5"/>
    <x v="0"/>
    <x v="237"/>
    <x v="0"/>
    <s v="Instalado"/>
    <s v="Operativo"/>
    <m/>
    <x v="2"/>
    <x v="0"/>
    <x v="0"/>
    <x v="2"/>
    <s v="Privado"/>
    <s v="TUMBES"/>
    <s v="TUMBES"/>
    <s v="Tumbes"/>
    <s v="Corrales"/>
    <m/>
    <x v="0"/>
    <m/>
    <x v="2"/>
    <m/>
    <x v="1"/>
    <x v="1"/>
    <n v="210.24"/>
    <n v="0.21024000000000001"/>
    <m/>
    <n v="0.12"/>
    <n v="0.12"/>
    <e v="#N/A"/>
    <m/>
    <n v="75"/>
    <s v="ESTIMACIONES"/>
    <m/>
  </r>
  <r>
    <s v="20"/>
    <x v="13"/>
    <s v="NO INFORMANTE"/>
    <m/>
    <m/>
    <x v="0"/>
    <m/>
    <m/>
    <n v="0.4"/>
    <n v="0.4"/>
    <m/>
    <m/>
    <n v="700.8"/>
    <m/>
    <m/>
    <m/>
    <m/>
    <m/>
    <x v="0"/>
    <m/>
    <s v="Langostinera La Bocana S.R.L."/>
    <x v="40"/>
    <x v="159"/>
    <m/>
    <x v="793"/>
    <x v="5"/>
    <x v="0"/>
    <x v="237"/>
    <x v="0"/>
    <s v="Instalado"/>
    <s v="Operativo"/>
    <m/>
    <x v="2"/>
    <x v="0"/>
    <x v="0"/>
    <x v="2"/>
    <s v="Privado"/>
    <s v="TUMBES"/>
    <s v="TUMBES"/>
    <s v="Tumbes"/>
    <s v="Tumbes"/>
    <m/>
    <x v="0"/>
    <m/>
    <x v="2"/>
    <m/>
    <x v="1"/>
    <x v="1"/>
    <n v="700.8"/>
    <n v="0.70079999999999998"/>
    <m/>
    <n v="0.4"/>
    <n v="0.4"/>
    <e v="#N/A"/>
    <m/>
    <n v="75"/>
    <s v="ESTIMACIONES"/>
    <m/>
  </r>
  <r>
    <s v="20"/>
    <x v="13"/>
    <s v="NO INFORMANTE"/>
    <m/>
    <m/>
    <x v="0"/>
    <m/>
    <m/>
    <n v="0.22800000000000001"/>
    <n v="0.22800000000000001"/>
    <m/>
    <m/>
    <n v="399.45600000000002"/>
    <m/>
    <m/>
    <m/>
    <m/>
    <m/>
    <x v="0"/>
    <m/>
    <s v="Molino La Cruz S. A."/>
    <x v="40"/>
    <x v="159"/>
    <m/>
    <x v="794"/>
    <x v="5"/>
    <x v="0"/>
    <x v="237"/>
    <x v="0"/>
    <s v="Instalado"/>
    <s v="Operativo"/>
    <m/>
    <x v="2"/>
    <x v="0"/>
    <x v="0"/>
    <x v="2"/>
    <s v="Privado"/>
    <s v="TUMBES"/>
    <s v="TUMBES"/>
    <s v="Tumbes"/>
    <s v="Corrales"/>
    <m/>
    <x v="0"/>
    <m/>
    <x v="2"/>
    <m/>
    <x v="1"/>
    <x v="1"/>
    <n v="399.45600000000002"/>
    <n v="0.39945600000000003"/>
    <m/>
    <n v="0.22800000000000001"/>
    <n v="0.22800000000000001"/>
    <e v="#N/A"/>
    <m/>
    <n v="75"/>
    <s v="ESTIMACIONES"/>
    <m/>
  </r>
  <r>
    <s v="20"/>
    <x v="13"/>
    <s v="NO INFORMANTE"/>
    <m/>
    <m/>
    <x v="0"/>
    <m/>
    <m/>
    <n v="0.35"/>
    <n v="0.35"/>
    <m/>
    <m/>
    <n v="613.20000000000005"/>
    <m/>
    <m/>
    <m/>
    <m/>
    <m/>
    <x v="0"/>
    <m/>
    <s v="Procesadora de Productos Marinos del norte"/>
    <x v="40"/>
    <x v="159"/>
    <m/>
    <x v="795"/>
    <x v="5"/>
    <x v="0"/>
    <x v="237"/>
    <x v="0"/>
    <s v="Instalado"/>
    <s v="Operativo"/>
    <m/>
    <x v="2"/>
    <x v="0"/>
    <x v="0"/>
    <x v="2"/>
    <s v="Privado"/>
    <s v="TUMBES"/>
    <s v="TUMBES"/>
    <s v="Ctmte. Villar"/>
    <s v="Zorritos"/>
    <m/>
    <x v="0"/>
    <m/>
    <x v="2"/>
    <m/>
    <x v="1"/>
    <x v="1"/>
    <n v="613.20000000000005"/>
    <n v="0.61320000000000008"/>
    <m/>
    <n v="0.35"/>
    <n v="0.35"/>
    <e v="#N/A"/>
    <m/>
    <n v="75"/>
    <s v="ESTIMACIONES"/>
    <m/>
  </r>
  <r>
    <s v="20"/>
    <x v="13"/>
    <s v="NO INFORMANTE"/>
    <m/>
    <m/>
    <x v="0"/>
    <m/>
    <m/>
    <n v="0"/>
    <n v="0"/>
    <m/>
    <m/>
    <n v="0"/>
    <m/>
    <m/>
    <m/>
    <m/>
    <m/>
    <x v="0"/>
    <m/>
    <s v="Cervecería San Juan S.A."/>
    <x v="40"/>
    <x v="159"/>
    <m/>
    <x v="796"/>
    <x v="5"/>
    <x v="0"/>
    <x v="237"/>
    <x v="0"/>
    <s v="Instalado"/>
    <s v="Operativo"/>
    <m/>
    <x v="2"/>
    <x v="0"/>
    <x v="0"/>
    <x v="2"/>
    <s v="Privado"/>
    <s v="UCAYALI"/>
    <s v="UCAYALI"/>
    <s v="Crnel Portillo"/>
    <s v="Yarinacocha"/>
    <m/>
    <x v="0"/>
    <m/>
    <x v="2"/>
    <m/>
    <x v="1"/>
    <x v="1"/>
    <n v="0"/>
    <n v="0"/>
    <m/>
    <n v="0"/>
    <n v="0"/>
    <e v="#N/A"/>
    <m/>
    <n v="75"/>
    <s v="ESTIMACIONES"/>
    <m/>
  </r>
  <r>
    <s v="20"/>
    <x v="13"/>
    <s v="NO INFORMANTE"/>
    <m/>
    <m/>
    <x v="0"/>
    <m/>
    <m/>
    <n v="0.28999999999999998"/>
    <n v="0.28999999999999998"/>
    <m/>
    <m/>
    <n v="3.2479999999999998"/>
    <m/>
    <m/>
    <m/>
    <m/>
    <m/>
    <x v="0"/>
    <m/>
    <s v="AGROCINSA"/>
    <x v="40"/>
    <x v="159"/>
    <m/>
    <x v="797"/>
    <x v="5"/>
    <x v="0"/>
    <x v="237"/>
    <x v="0"/>
    <s v="Instalado"/>
    <s v="Operativo"/>
    <m/>
    <x v="2"/>
    <x v="0"/>
    <x v="0"/>
    <x v="2"/>
    <s v="Privado"/>
    <s v="ANCASH"/>
    <s v="ANCASH"/>
    <s v="Santa"/>
    <s v="Chimbote"/>
    <m/>
    <x v="0"/>
    <m/>
    <x v="2"/>
    <m/>
    <x v="1"/>
    <x v="1"/>
    <n v="3.2479999999999998"/>
    <n v="3.2479999999999996E-3"/>
    <m/>
    <n v="0.28999999999999998"/>
    <n v="0.28999999999999998"/>
    <e v="#N/A"/>
    <m/>
    <n v="75"/>
    <s v="ESTIMACIONES"/>
    <m/>
  </r>
  <r>
    <s v="20"/>
    <x v="13"/>
    <s v="NO INFORMANTE"/>
    <m/>
    <m/>
    <x v="0"/>
    <m/>
    <m/>
    <n v="0.2"/>
    <n v="0.2"/>
    <m/>
    <m/>
    <n v="2.2400000000000002"/>
    <m/>
    <m/>
    <m/>
    <m/>
    <m/>
    <x v="0"/>
    <m/>
    <s v="Alfonso Velasquez S.A."/>
    <x v="40"/>
    <x v="159"/>
    <m/>
    <x v="798"/>
    <x v="5"/>
    <x v="0"/>
    <x v="237"/>
    <x v="0"/>
    <s v="Instalado"/>
    <s v="Operativo"/>
    <m/>
    <x v="2"/>
    <x v="0"/>
    <x v="0"/>
    <x v="2"/>
    <s v="Privado"/>
    <s v="ANCASH"/>
    <s v="ANCASH"/>
    <s v="Santa"/>
    <s v="Chimbote"/>
    <m/>
    <x v="0"/>
    <m/>
    <x v="2"/>
    <m/>
    <x v="1"/>
    <x v="1"/>
    <n v="2.2400000000000002"/>
    <n v="2.2400000000000002E-3"/>
    <m/>
    <n v="0.2"/>
    <n v="0.2"/>
    <e v="#N/A"/>
    <m/>
    <n v="75"/>
    <s v="ESTIMACIONES"/>
    <m/>
  </r>
  <r>
    <s v="20"/>
    <x v="13"/>
    <s v="NO INFORMANTE"/>
    <m/>
    <m/>
    <x v="0"/>
    <m/>
    <m/>
    <n v="0.22500000000000001"/>
    <n v="0.22500000000000001"/>
    <m/>
    <m/>
    <n v="2.52"/>
    <m/>
    <m/>
    <m/>
    <m/>
    <m/>
    <x v="0"/>
    <m/>
    <s v="Alfonso Velasquez S.A."/>
    <x v="40"/>
    <x v="159"/>
    <m/>
    <x v="799"/>
    <x v="5"/>
    <x v="0"/>
    <x v="237"/>
    <x v="0"/>
    <s v="Instalado"/>
    <s v="Operativo"/>
    <m/>
    <x v="2"/>
    <x v="0"/>
    <x v="0"/>
    <x v="2"/>
    <s v="Privado"/>
    <s v="ANCASH"/>
    <s v="ANCASH"/>
    <s v="Santa"/>
    <s v="Chimbote"/>
    <m/>
    <x v="0"/>
    <m/>
    <x v="2"/>
    <m/>
    <x v="1"/>
    <x v="1"/>
    <n v="2.52"/>
    <n v="2.5200000000000001E-3"/>
    <m/>
    <n v="0.22500000000000001"/>
    <n v="0.22500000000000001"/>
    <e v="#N/A"/>
    <m/>
    <n v="75"/>
    <s v="ESTIMACIONES"/>
    <m/>
  </r>
  <r>
    <s v="20"/>
    <x v="13"/>
    <s v="NO INFORMANTE"/>
    <m/>
    <m/>
    <x v="0"/>
    <m/>
    <m/>
    <n v="0.25"/>
    <n v="0.25"/>
    <m/>
    <m/>
    <n v="2.8"/>
    <m/>
    <m/>
    <m/>
    <m/>
    <m/>
    <x v="0"/>
    <m/>
    <s v="Cantec S.K.  S.R.L."/>
    <x v="40"/>
    <x v="159"/>
    <m/>
    <x v="800"/>
    <x v="5"/>
    <x v="0"/>
    <x v="237"/>
    <x v="0"/>
    <s v="Instalado"/>
    <s v="Operativo"/>
    <m/>
    <x v="2"/>
    <x v="0"/>
    <x v="0"/>
    <x v="2"/>
    <s v="Privado"/>
    <s v="ANCASH"/>
    <s v="ANCASH"/>
    <s v="Santa"/>
    <s v="Chimbote"/>
    <m/>
    <x v="0"/>
    <m/>
    <x v="2"/>
    <m/>
    <x v="1"/>
    <x v="1"/>
    <n v="2.8"/>
    <n v="2.8E-3"/>
    <m/>
    <n v="0.25"/>
    <n v="0.25"/>
    <e v="#N/A"/>
    <m/>
    <n v="75"/>
    <s v="ESTIMACIONES"/>
    <m/>
  </r>
  <r>
    <s v="20"/>
    <x v="13"/>
    <s v="NO INFORMANTE"/>
    <m/>
    <m/>
    <x v="0"/>
    <m/>
    <m/>
    <n v="0.65"/>
    <n v="0.65"/>
    <m/>
    <m/>
    <n v="7.28"/>
    <m/>
    <m/>
    <m/>
    <m/>
    <m/>
    <x v="0"/>
    <m/>
    <s v="Conservas Santa Adela"/>
    <x v="40"/>
    <x v="159"/>
    <m/>
    <x v="801"/>
    <x v="5"/>
    <x v="0"/>
    <x v="237"/>
    <x v="0"/>
    <s v="Instalado"/>
    <s v="Operativo"/>
    <m/>
    <x v="2"/>
    <x v="0"/>
    <x v="0"/>
    <x v="2"/>
    <s v="Privado"/>
    <s v="ANCASH"/>
    <s v="ANCASH"/>
    <s v="Santa"/>
    <s v="Chimbote"/>
    <m/>
    <x v="0"/>
    <m/>
    <x v="2"/>
    <m/>
    <x v="1"/>
    <x v="1"/>
    <n v="7.28"/>
    <n v="7.28E-3"/>
    <m/>
    <n v="0.65"/>
    <n v="0.65"/>
    <e v="#N/A"/>
    <m/>
    <n v="75"/>
    <s v="ESTIMACIONES"/>
    <m/>
  </r>
  <r>
    <s v="20"/>
    <x v="13"/>
    <s v="NO INFORMANTE"/>
    <m/>
    <m/>
    <x v="0"/>
    <m/>
    <m/>
    <n v="0.09"/>
    <n v="0.09"/>
    <m/>
    <m/>
    <n v="1.008"/>
    <m/>
    <m/>
    <m/>
    <m/>
    <m/>
    <x v="0"/>
    <m/>
    <s v="Conservera El Pilar S.A."/>
    <x v="40"/>
    <x v="159"/>
    <m/>
    <x v="802"/>
    <x v="5"/>
    <x v="0"/>
    <x v="237"/>
    <x v="0"/>
    <s v="Instalado"/>
    <s v="Operativo"/>
    <m/>
    <x v="2"/>
    <x v="0"/>
    <x v="0"/>
    <x v="2"/>
    <s v="Privado"/>
    <s v="ANCASH"/>
    <s v="ANCASH"/>
    <s v="Santa"/>
    <s v="Chimbote"/>
    <m/>
    <x v="0"/>
    <m/>
    <x v="2"/>
    <m/>
    <x v="1"/>
    <x v="1"/>
    <n v="1.008"/>
    <n v="1.008E-3"/>
    <m/>
    <n v="0.09"/>
    <n v="0.09"/>
    <e v="#N/A"/>
    <m/>
    <n v="75"/>
    <s v="ESTIMACIONES"/>
    <m/>
  </r>
  <r>
    <s v="20"/>
    <x v="13"/>
    <s v="NO INFORMANTE"/>
    <m/>
    <m/>
    <x v="0"/>
    <m/>
    <m/>
    <n v="9.9000000000000005E-2"/>
    <n v="9.9000000000000005E-2"/>
    <m/>
    <m/>
    <n v="1.1088"/>
    <m/>
    <m/>
    <m/>
    <m/>
    <m/>
    <x v="0"/>
    <m/>
    <s v="Desembarcadero Pesquero Artesanal Culebras"/>
    <x v="40"/>
    <x v="159"/>
    <m/>
    <x v="803"/>
    <x v="5"/>
    <x v="0"/>
    <x v="237"/>
    <x v="0"/>
    <s v="Instalado"/>
    <s v="Operativo"/>
    <m/>
    <x v="2"/>
    <x v="0"/>
    <x v="0"/>
    <x v="2"/>
    <s v="Privado"/>
    <s v="ANCASH"/>
    <s v="ANCASH"/>
    <s v="Huarmey"/>
    <s v="Culebras"/>
    <m/>
    <x v="0"/>
    <m/>
    <x v="2"/>
    <m/>
    <x v="1"/>
    <x v="1"/>
    <n v="1.1088"/>
    <n v="1.1088000000000001E-3"/>
    <m/>
    <n v="9.9000000000000005E-2"/>
    <n v="9.9000000000000005E-2"/>
    <e v="#N/A"/>
    <m/>
    <n v="75"/>
    <s v="ESTIMACIONES"/>
    <m/>
  </r>
  <r>
    <s v="20"/>
    <x v="13"/>
    <s v="NO INFORMANTE"/>
    <m/>
    <m/>
    <x v="0"/>
    <m/>
    <m/>
    <n v="0.08"/>
    <n v="0.08"/>
    <m/>
    <m/>
    <n v="0.89600000000000002"/>
    <m/>
    <m/>
    <m/>
    <m/>
    <m/>
    <x v="0"/>
    <m/>
    <s v="Fábrica de Conservas Nadia Denisse S.A."/>
    <x v="40"/>
    <x v="159"/>
    <m/>
    <x v="804"/>
    <x v="5"/>
    <x v="0"/>
    <x v="237"/>
    <x v="0"/>
    <s v="Instalado"/>
    <s v="Operativo"/>
    <m/>
    <x v="2"/>
    <x v="0"/>
    <x v="0"/>
    <x v="2"/>
    <s v="Privado"/>
    <s v="ANCASH"/>
    <s v="ANCASH"/>
    <s v="Santa"/>
    <s v="Santa"/>
    <m/>
    <x v="0"/>
    <m/>
    <x v="2"/>
    <m/>
    <x v="1"/>
    <x v="1"/>
    <n v="0.89600000000000002"/>
    <n v="8.9599999999999999E-4"/>
    <m/>
    <n v="0.08"/>
    <n v="0.08"/>
    <e v="#N/A"/>
    <m/>
    <n v="75"/>
    <s v="ESTIMACIONES"/>
    <m/>
  </r>
  <r>
    <s v="20"/>
    <x v="13"/>
    <s v="NO INFORMANTE"/>
    <m/>
    <m/>
    <x v="0"/>
    <m/>
    <m/>
    <n v="0.06"/>
    <n v="0.06"/>
    <m/>
    <m/>
    <n v="0.67200000000000004"/>
    <m/>
    <m/>
    <m/>
    <m/>
    <m/>
    <x v="0"/>
    <m/>
    <s v="Fábrica de Conservas Tucchisa"/>
    <x v="40"/>
    <x v="159"/>
    <m/>
    <x v="805"/>
    <x v="5"/>
    <x v="0"/>
    <x v="237"/>
    <x v="0"/>
    <s v="Instalado"/>
    <s v="Operativo"/>
    <m/>
    <x v="2"/>
    <x v="0"/>
    <x v="0"/>
    <x v="2"/>
    <s v="Privado"/>
    <s v="ANCASH"/>
    <s v="ANCASH"/>
    <s v="Santa"/>
    <s v="Chimbote"/>
    <m/>
    <x v="0"/>
    <m/>
    <x v="2"/>
    <m/>
    <x v="1"/>
    <x v="1"/>
    <n v="0.67200000000000004"/>
    <n v="6.7200000000000007E-4"/>
    <m/>
    <n v="0.06"/>
    <n v="0.06"/>
    <e v="#N/A"/>
    <m/>
    <n v="75"/>
    <s v="ESTIMACIONES"/>
    <m/>
  </r>
  <r>
    <s v="20"/>
    <x v="13"/>
    <s v="NO INFORMANTE"/>
    <m/>
    <m/>
    <x v="0"/>
    <m/>
    <m/>
    <n v="5.6000000000000001E-2"/>
    <n v="5.6000000000000001E-2"/>
    <m/>
    <m/>
    <n v="0.62720000000000009"/>
    <m/>
    <m/>
    <m/>
    <m/>
    <m/>
    <x v="0"/>
    <m/>
    <s v="Fábrica de Proteínas del Pacífico S.A."/>
    <x v="40"/>
    <x v="159"/>
    <m/>
    <x v="806"/>
    <x v="5"/>
    <x v="0"/>
    <x v="237"/>
    <x v="0"/>
    <s v="Instalado"/>
    <s v="Operativo"/>
    <m/>
    <x v="2"/>
    <x v="0"/>
    <x v="0"/>
    <x v="2"/>
    <s v="Privado"/>
    <s v="ANCASH"/>
    <s v="ANCASH"/>
    <s v="Santa"/>
    <s v="Coishco"/>
    <m/>
    <x v="0"/>
    <m/>
    <x v="2"/>
    <m/>
    <x v="1"/>
    <x v="1"/>
    <n v="0.62720000000000009"/>
    <n v="6.2720000000000007E-4"/>
    <m/>
    <n v="5.6000000000000001E-2"/>
    <n v="5.6000000000000001E-2"/>
    <e v="#N/A"/>
    <m/>
    <n v="75"/>
    <s v="ESTIMACIONES"/>
    <m/>
  </r>
  <r>
    <s v="20"/>
    <x v="13"/>
    <s v="NO INFORMANTE"/>
    <m/>
    <m/>
    <x v="0"/>
    <m/>
    <m/>
    <n v="0.21199999999999999"/>
    <n v="0.21199999999999999"/>
    <m/>
    <m/>
    <n v="2.3744000000000001"/>
    <m/>
    <m/>
    <m/>
    <m/>
    <m/>
    <x v="0"/>
    <m/>
    <s v="Gerencia y Representaciones Pesqueras S.A."/>
    <x v="40"/>
    <x v="159"/>
    <m/>
    <x v="807"/>
    <x v="5"/>
    <x v="0"/>
    <x v="237"/>
    <x v="0"/>
    <s v="Instalado"/>
    <s v="Operativo"/>
    <m/>
    <x v="2"/>
    <x v="0"/>
    <x v="0"/>
    <x v="2"/>
    <s v="Privado"/>
    <s v="ANCASH"/>
    <s v="ANCASH"/>
    <s v="Santa"/>
    <s v="Coishco"/>
    <m/>
    <x v="0"/>
    <m/>
    <x v="2"/>
    <m/>
    <x v="1"/>
    <x v="1"/>
    <n v="2.3744000000000001"/>
    <n v="2.3744E-3"/>
    <m/>
    <n v="0.21199999999999999"/>
    <n v="0.21199999999999999"/>
    <e v="#N/A"/>
    <m/>
    <n v="75"/>
    <s v="ESTIMACIONES"/>
    <m/>
  </r>
  <r>
    <s v="20"/>
    <x v="13"/>
    <s v="NO INFORMANTE"/>
    <m/>
    <m/>
    <x v="0"/>
    <m/>
    <m/>
    <n v="0.45"/>
    <n v="0.45"/>
    <m/>
    <m/>
    <n v="5.04"/>
    <m/>
    <m/>
    <m/>
    <m/>
    <m/>
    <x v="0"/>
    <m/>
    <s v="Ingeniero Pesquero Consultores S.A. - INPESCO"/>
    <x v="40"/>
    <x v="159"/>
    <m/>
    <x v="808"/>
    <x v="5"/>
    <x v="0"/>
    <x v="237"/>
    <x v="0"/>
    <s v="Instalado"/>
    <s v="Operativo"/>
    <m/>
    <x v="2"/>
    <x v="0"/>
    <x v="0"/>
    <x v="2"/>
    <s v="Privado"/>
    <s v="ANCASH"/>
    <s v="ANCASH"/>
    <s v="Santa"/>
    <s v="Santa"/>
    <m/>
    <x v="0"/>
    <m/>
    <x v="2"/>
    <m/>
    <x v="1"/>
    <x v="1"/>
    <n v="5.04"/>
    <n v="5.0400000000000002E-3"/>
    <m/>
    <n v="0.45"/>
    <n v="0.45"/>
    <e v="#N/A"/>
    <m/>
    <n v="75"/>
    <s v="ESTIMACIONES"/>
    <m/>
  </r>
  <r>
    <s v="20"/>
    <x v="13"/>
    <s v="NO INFORMANTE"/>
    <m/>
    <m/>
    <x v="0"/>
    <m/>
    <m/>
    <n v="0.504"/>
    <n v="0.504"/>
    <m/>
    <m/>
    <n v="5.6448"/>
    <m/>
    <m/>
    <m/>
    <m/>
    <m/>
    <x v="0"/>
    <m/>
    <s v="Instalaciones Electromecánicas Norte S.A."/>
    <x v="40"/>
    <x v="159"/>
    <m/>
    <x v="809"/>
    <x v="5"/>
    <x v="0"/>
    <x v="237"/>
    <x v="0"/>
    <s v="Instalado"/>
    <s v="Operativo"/>
    <m/>
    <x v="2"/>
    <x v="0"/>
    <x v="0"/>
    <x v="2"/>
    <s v="Privado"/>
    <s v="ANCASH"/>
    <s v="ANCASH"/>
    <s v="Santa"/>
    <s v="Chimbote"/>
    <m/>
    <x v="0"/>
    <m/>
    <x v="2"/>
    <m/>
    <x v="1"/>
    <x v="1"/>
    <n v="5.6448"/>
    <n v="5.6448000000000002E-3"/>
    <m/>
    <n v="0.504"/>
    <n v="0.504"/>
    <e v="#N/A"/>
    <m/>
    <n v="75"/>
    <s v="ESTIMACIONES"/>
    <m/>
  </r>
  <r>
    <s v="20"/>
    <x v="13"/>
    <s v="NO INFORMANTE"/>
    <m/>
    <m/>
    <x v="0"/>
    <m/>
    <m/>
    <n v="0.06"/>
    <n v="0.06"/>
    <m/>
    <m/>
    <n v="0.67200000000000004"/>
    <m/>
    <m/>
    <m/>
    <m/>
    <m/>
    <x v="0"/>
    <m/>
    <s v="Inversiones Pesqueras S.A."/>
    <x v="40"/>
    <x v="159"/>
    <m/>
    <x v="810"/>
    <x v="5"/>
    <x v="0"/>
    <x v="237"/>
    <x v="0"/>
    <s v="Instalado"/>
    <s v="Operativo"/>
    <m/>
    <x v="2"/>
    <x v="0"/>
    <x v="0"/>
    <x v="2"/>
    <s v="Privado"/>
    <s v="ANCASH"/>
    <s v="ANCASH"/>
    <s v="Santa"/>
    <s v="Chimbote"/>
    <m/>
    <x v="0"/>
    <m/>
    <x v="2"/>
    <m/>
    <x v="1"/>
    <x v="1"/>
    <n v="0.67200000000000004"/>
    <n v="6.7200000000000007E-4"/>
    <m/>
    <n v="0.06"/>
    <n v="0.06"/>
    <e v="#N/A"/>
    <m/>
    <n v="75"/>
    <s v="ESTIMACIONES"/>
    <m/>
  </r>
  <r>
    <s v="20"/>
    <x v="13"/>
    <s v="NO INFORMANTE"/>
    <m/>
    <m/>
    <x v="0"/>
    <m/>
    <m/>
    <n v="0.67"/>
    <n v="0.67"/>
    <m/>
    <m/>
    <n v="7.5040000000000004"/>
    <m/>
    <m/>
    <m/>
    <m/>
    <m/>
    <x v="0"/>
    <m/>
    <s v="Inversiones Rigel S.A."/>
    <x v="40"/>
    <x v="159"/>
    <m/>
    <x v="811"/>
    <x v="5"/>
    <x v="0"/>
    <x v="237"/>
    <x v="0"/>
    <s v="Instalado"/>
    <s v="Operativo"/>
    <m/>
    <x v="2"/>
    <x v="0"/>
    <x v="0"/>
    <x v="2"/>
    <s v="Privado"/>
    <s v="ANCASH"/>
    <s v="ANCASH"/>
    <s v="Santa"/>
    <s v="Chimbote"/>
    <m/>
    <x v="0"/>
    <m/>
    <x v="2"/>
    <m/>
    <x v="1"/>
    <x v="1"/>
    <n v="7.5040000000000004"/>
    <n v="7.5040000000000003E-3"/>
    <m/>
    <n v="0.67"/>
    <n v="0.67"/>
    <e v="#N/A"/>
    <m/>
    <n v="75"/>
    <s v="ESTIMACIONES"/>
    <m/>
  </r>
  <r>
    <s v="20"/>
    <x v="13"/>
    <s v="NO INFORMANTE"/>
    <m/>
    <m/>
    <x v="0"/>
    <m/>
    <m/>
    <n v="0.112"/>
    <n v="0.112"/>
    <m/>
    <m/>
    <n v="1.2544000000000002"/>
    <m/>
    <m/>
    <m/>
    <m/>
    <m/>
    <x v="0"/>
    <m/>
    <s v="J.C. Astilleros S.A. - Financiera Comercial Pesquera"/>
    <x v="40"/>
    <x v="159"/>
    <m/>
    <x v="812"/>
    <x v="5"/>
    <x v="0"/>
    <x v="237"/>
    <x v="0"/>
    <s v="Instalado"/>
    <s v="Operativo"/>
    <m/>
    <x v="2"/>
    <x v="0"/>
    <x v="0"/>
    <x v="2"/>
    <s v="Privado"/>
    <s v="ANCASH"/>
    <s v="ANCASH"/>
    <s v="Santa"/>
    <s v="Chimbote"/>
    <m/>
    <x v="0"/>
    <m/>
    <x v="2"/>
    <m/>
    <x v="1"/>
    <x v="1"/>
    <n v="1.2544000000000002"/>
    <n v="1.2544000000000001E-3"/>
    <m/>
    <n v="0.112"/>
    <n v="0.112"/>
    <e v="#N/A"/>
    <m/>
    <n v="75"/>
    <s v="ESTIMACIONES"/>
    <m/>
  </r>
  <r>
    <s v="20"/>
    <x v="13"/>
    <s v="NO INFORMANTE"/>
    <m/>
    <m/>
    <x v="0"/>
    <m/>
    <m/>
    <n v="0.2"/>
    <n v="0.2"/>
    <m/>
    <m/>
    <n v="2.2400000000000002"/>
    <m/>
    <m/>
    <m/>
    <m/>
    <m/>
    <x v="0"/>
    <m/>
    <s v="Jadran S.A."/>
    <x v="40"/>
    <x v="159"/>
    <m/>
    <x v="813"/>
    <x v="5"/>
    <x v="0"/>
    <x v="237"/>
    <x v="0"/>
    <s v="Instalado"/>
    <s v="Operativo"/>
    <m/>
    <x v="2"/>
    <x v="0"/>
    <x v="0"/>
    <x v="2"/>
    <s v="Privado"/>
    <s v="ANCASH"/>
    <s v="ANCASH"/>
    <s v="Santa"/>
    <s v="Chimbote"/>
    <m/>
    <x v="0"/>
    <m/>
    <x v="2"/>
    <m/>
    <x v="1"/>
    <x v="1"/>
    <n v="2.2400000000000002"/>
    <n v="2.2400000000000002E-3"/>
    <m/>
    <n v="0.2"/>
    <n v="0.2"/>
    <e v="#N/A"/>
    <m/>
    <n v="75"/>
    <s v="ESTIMACIONES"/>
    <m/>
  </r>
  <r>
    <s v="20"/>
    <x v="13"/>
    <s v="NO INFORMANTE"/>
    <m/>
    <m/>
    <x v="0"/>
    <m/>
    <m/>
    <n v="0.15"/>
    <n v="0.15"/>
    <m/>
    <m/>
    <n v="1.68"/>
    <m/>
    <m/>
    <m/>
    <m/>
    <m/>
    <x v="0"/>
    <m/>
    <s v="Pacífico Seiphen Wong Kcont S.R.Ltda."/>
    <x v="40"/>
    <x v="159"/>
    <m/>
    <x v="814"/>
    <x v="5"/>
    <x v="0"/>
    <x v="237"/>
    <x v="0"/>
    <s v="Instalado"/>
    <s v="Operativo"/>
    <m/>
    <x v="2"/>
    <x v="0"/>
    <x v="0"/>
    <x v="2"/>
    <s v="Privado"/>
    <s v="ANCASH"/>
    <s v="ANCASH"/>
    <s v="Santa"/>
    <s v="Santa"/>
    <m/>
    <x v="0"/>
    <m/>
    <x v="2"/>
    <m/>
    <x v="1"/>
    <x v="1"/>
    <n v="1.68"/>
    <n v="1.6799999999999999E-3"/>
    <m/>
    <n v="0.15"/>
    <n v="0.15"/>
    <e v="#N/A"/>
    <m/>
    <n v="75"/>
    <s v="ESTIMACIONES"/>
    <m/>
  </r>
  <r>
    <s v="20"/>
    <x v="13"/>
    <s v="NO INFORMANTE"/>
    <m/>
    <m/>
    <x v="0"/>
    <m/>
    <m/>
    <n v="8.3000000000000004E-2"/>
    <n v="8.3000000000000004E-2"/>
    <m/>
    <m/>
    <n v="0.92959999999999998"/>
    <m/>
    <m/>
    <m/>
    <m/>
    <m/>
    <x v="0"/>
    <m/>
    <s v="Pedro Rodriguez Cortijo"/>
    <x v="40"/>
    <x v="159"/>
    <m/>
    <x v="815"/>
    <x v="5"/>
    <x v="0"/>
    <x v="237"/>
    <x v="0"/>
    <s v="Instalado"/>
    <s v="Operativo"/>
    <m/>
    <x v="2"/>
    <x v="0"/>
    <x v="0"/>
    <x v="2"/>
    <s v="Privado"/>
    <s v="ANCASH"/>
    <s v="ANCASH"/>
    <s v="Santa"/>
    <s v="Chimbote"/>
    <m/>
    <x v="0"/>
    <m/>
    <x v="2"/>
    <m/>
    <x v="1"/>
    <x v="1"/>
    <n v="0.92959999999999998"/>
    <n v="9.2959999999999994E-4"/>
    <m/>
    <n v="8.3000000000000004E-2"/>
    <n v="8.3000000000000004E-2"/>
    <e v="#N/A"/>
    <m/>
    <n v="75"/>
    <s v="ESTIMACIONES"/>
    <m/>
  </r>
  <r>
    <s v="20"/>
    <x v="13"/>
    <s v="NO INFORMANTE"/>
    <m/>
    <m/>
    <x v="0"/>
    <m/>
    <m/>
    <n v="8.3000000000000004E-2"/>
    <n v="8.3000000000000004E-2"/>
    <m/>
    <m/>
    <n v="0.92959999999999998"/>
    <m/>
    <m/>
    <m/>
    <m/>
    <m/>
    <x v="0"/>
    <m/>
    <s v="Pedro Rodriguez Cortijo"/>
    <x v="40"/>
    <x v="159"/>
    <m/>
    <x v="816"/>
    <x v="5"/>
    <x v="0"/>
    <x v="237"/>
    <x v="0"/>
    <s v="Instalado"/>
    <s v="Operativo"/>
    <m/>
    <x v="2"/>
    <x v="0"/>
    <x v="0"/>
    <x v="2"/>
    <s v="Privado"/>
    <s v="ANCASH"/>
    <s v="ANCASH"/>
    <s v="Casma"/>
    <s v="Casma"/>
    <m/>
    <x v="0"/>
    <m/>
    <x v="2"/>
    <m/>
    <x v="1"/>
    <x v="1"/>
    <n v="0.92959999999999998"/>
    <n v="9.2959999999999994E-4"/>
    <m/>
    <n v="8.3000000000000004E-2"/>
    <n v="8.3000000000000004E-2"/>
    <e v="#N/A"/>
    <m/>
    <n v="75"/>
    <s v="ESTIMACIONES"/>
    <m/>
  </r>
  <r>
    <s v="20"/>
    <x v="13"/>
    <s v="NO INFORMANTE"/>
    <m/>
    <m/>
    <x v="0"/>
    <m/>
    <m/>
    <n v="0.66"/>
    <n v="0.66"/>
    <m/>
    <m/>
    <n v="7.3920000000000003"/>
    <m/>
    <m/>
    <m/>
    <m/>
    <m/>
    <x v="0"/>
    <m/>
    <s v="Productos Marinos del Pacífico Sur S.A."/>
    <x v="40"/>
    <x v="159"/>
    <m/>
    <x v="817"/>
    <x v="5"/>
    <x v="0"/>
    <x v="237"/>
    <x v="0"/>
    <s v="Instalado"/>
    <s v="Operativo"/>
    <m/>
    <x v="2"/>
    <x v="0"/>
    <x v="0"/>
    <x v="2"/>
    <s v="Privado"/>
    <s v="ANCASH"/>
    <s v="ANCASH"/>
    <s v="Santa"/>
    <s v="Chimbote"/>
    <m/>
    <x v="0"/>
    <m/>
    <x v="2"/>
    <m/>
    <x v="1"/>
    <x v="1"/>
    <n v="7.3920000000000003"/>
    <n v="7.3920000000000001E-3"/>
    <m/>
    <n v="0.66"/>
    <n v="0.66"/>
    <e v="#N/A"/>
    <m/>
    <n v="75"/>
    <s v="ESTIMACIONES"/>
    <m/>
  </r>
  <r>
    <s v="20"/>
    <x v="13"/>
    <s v="NO INFORMANTE"/>
    <m/>
    <m/>
    <x v="0"/>
    <m/>
    <m/>
    <n v="1.208"/>
    <n v="1.208"/>
    <m/>
    <m/>
    <n v="13.5296"/>
    <m/>
    <m/>
    <m/>
    <m/>
    <m/>
    <x v="0"/>
    <m/>
    <s v="Productos Pesqueros Peruanos S.A."/>
    <x v="40"/>
    <x v="159"/>
    <m/>
    <x v="818"/>
    <x v="5"/>
    <x v="0"/>
    <x v="237"/>
    <x v="0"/>
    <s v="Instalado"/>
    <s v="Operativo"/>
    <m/>
    <x v="2"/>
    <x v="0"/>
    <x v="0"/>
    <x v="2"/>
    <s v="Privado"/>
    <s v="ANCASH"/>
    <s v="ANCASH"/>
    <s v="Santa"/>
    <s v="Chimbote"/>
    <m/>
    <x v="0"/>
    <m/>
    <x v="2"/>
    <m/>
    <x v="1"/>
    <x v="1"/>
    <n v="13.5296"/>
    <n v="1.3529600000000001E-2"/>
    <m/>
    <n v="1.208"/>
    <n v="1.208"/>
    <e v="#N/A"/>
    <m/>
    <n v="75"/>
    <s v="ESTIMACIONES"/>
    <m/>
  </r>
  <r>
    <s v="20"/>
    <x v="13"/>
    <s v="NO INFORMANTE"/>
    <m/>
    <m/>
    <x v="0"/>
    <m/>
    <m/>
    <n v="0.2"/>
    <n v="0.2"/>
    <m/>
    <m/>
    <n v="2.2400000000000002"/>
    <m/>
    <m/>
    <m/>
    <m/>
    <m/>
    <x v="0"/>
    <m/>
    <s v="San Dionicios"/>
    <x v="40"/>
    <x v="159"/>
    <m/>
    <x v="819"/>
    <x v="5"/>
    <x v="0"/>
    <x v="237"/>
    <x v="0"/>
    <s v="Instalado"/>
    <s v="Operativo"/>
    <m/>
    <x v="2"/>
    <x v="0"/>
    <x v="0"/>
    <x v="2"/>
    <s v="Privado"/>
    <s v="ANCASH"/>
    <s v="ANCASH"/>
    <s v="Santa"/>
    <s v="Santa"/>
    <m/>
    <x v="0"/>
    <m/>
    <x v="2"/>
    <m/>
    <x v="1"/>
    <x v="1"/>
    <n v="2.2400000000000002"/>
    <n v="2.2400000000000002E-3"/>
    <m/>
    <n v="0.2"/>
    <n v="0.2"/>
    <e v="#N/A"/>
    <m/>
    <n v="75"/>
    <s v="ESTIMACIONES"/>
    <m/>
  </r>
  <r>
    <s v="20"/>
    <x v="13"/>
    <s v="NO INFORMANTE"/>
    <m/>
    <m/>
    <x v="0"/>
    <m/>
    <m/>
    <n v="0.27500000000000002"/>
    <n v="0.27500000000000002"/>
    <m/>
    <m/>
    <n v="3.08"/>
    <m/>
    <m/>
    <m/>
    <m/>
    <m/>
    <x v="0"/>
    <m/>
    <s v="Unión Oleaginosa S. A."/>
    <x v="40"/>
    <x v="159"/>
    <m/>
    <x v="820"/>
    <x v="5"/>
    <x v="0"/>
    <x v="237"/>
    <x v="0"/>
    <s v="Instalado"/>
    <s v="Operativo"/>
    <m/>
    <x v="2"/>
    <x v="0"/>
    <x v="0"/>
    <x v="2"/>
    <s v="Privado"/>
    <s v="ANCASH"/>
    <s v="ANCASH"/>
    <s v="Santa"/>
    <s v="Chimbote"/>
    <m/>
    <x v="0"/>
    <m/>
    <x v="2"/>
    <m/>
    <x v="1"/>
    <x v="1"/>
    <n v="3.08"/>
    <n v="3.0800000000000003E-3"/>
    <m/>
    <n v="0.27500000000000002"/>
    <n v="0.27500000000000002"/>
    <e v="#N/A"/>
    <m/>
    <n v="75"/>
    <s v="ESTIMACIONES"/>
    <m/>
  </r>
  <r>
    <s v="20"/>
    <x v="13"/>
    <s v="NO INFORMANTE"/>
    <m/>
    <m/>
    <x v="0"/>
    <m/>
    <m/>
    <n v="1.306"/>
    <n v="1.306"/>
    <m/>
    <m/>
    <n v="14.627200000000002"/>
    <m/>
    <m/>
    <m/>
    <m/>
    <m/>
    <x v="0"/>
    <m/>
    <s v="Alpalana S.A."/>
    <x v="40"/>
    <x v="159"/>
    <m/>
    <x v="821"/>
    <x v="5"/>
    <x v="0"/>
    <x v="237"/>
    <x v="0"/>
    <s v="Instalado"/>
    <s v="Operativo"/>
    <m/>
    <x v="2"/>
    <x v="0"/>
    <x v="0"/>
    <x v="2"/>
    <s v="Privado"/>
    <s v="AREQUIPA"/>
    <s v="AREQUIPA"/>
    <s v="Arequipa"/>
    <s v="J. L. Bustamente"/>
    <m/>
    <x v="0"/>
    <m/>
    <x v="2"/>
    <m/>
    <x v="1"/>
    <x v="1"/>
    <n v="14.627200000000002"/>
    <n v="1.4627200000000002E-2"/>
    <m/>
    <n v="1.306"/>
    <n v="1.306"/>
    <e v="#N/A"/>
    <m/>
    <n v="75"/>
    <s v="ESTIMACIONES"/>
    <m/>
  </r>
  <r>
    <s v="20"/>
    <x v="13"/>
    <s v="NO INFORMANTE"/>
    <m/>
    <m/>
    <x v="0"/>
    <m/>
    <m/>
    <n v="0.75"/>
    <n v="0.75"/>
    <m/>
    <m/>
    <n v="8.4"/>
    <m/>
    <m/>
    <m/>
    <m/>
    <m/>
    <x v="0"/>
    <m/>
    <s v="Alpalana S.A."/>
    <x v="40"/>
    <x v="159"/>
    <m/>
    <x v="822"/>
    <x v="5"/>
    <x v="0"/>
    <x v="237"/>
    <x v="0"/>
    <s v="Instalado"/>
    <s v="Operativo"/>
    <m/>
    <x v="2"/>
    <x v="0"/>
    <x v="0"/>
    <x v="2"/>
    <s v="Privado"/>
    <s v="AREQUIPA"/>
    <s v="AREQUIPA"/>
    <s v="Arequipa"/>
    <s v="Arequipa"/>
    <m/>
    <x v="0"/>
    <m/>
    <x v="2"/>
    <m/>
    <x v="1"/>
    <x v="1"/>
    <n v="8.4"/>
    <n v="8.4000000000000012E-3"/>
    <m/>
    <n v="0.75"/>
    <n v="0.75"/>
    <e v="#N/A"/>
    <m/>
    <n v="75"/>
    <s v="ESTIMACIONES"/>
    <m/>
  </r>
  <r>
    <s v="20"/>
    <x v="13"/>
    <s v="NO INFORMANTE"/>
    <m/>
    <m/>
    <x v="0"/>
    <m/>
    <m/>
    <n v="0.25"/>
    <n v="0.25"/>
    <m/>
    <m/>
    <n v="2.8"/>
    <m/>
    <m/>
    <m/>
    <m/>
    <m/>
    <x v="0"/>
    <m/>
    <s v="Alpalana S.A."/>
    <x v="40"/>
    <x v="159"/>
    <m/>
    <x v="823"/>
    <x v="5"/>
    <x v="0"/>
    <x v="237"/>
    <x v="0"/>
    <s v="Instalado"/>
    <s v="Operativo"/>
    <m/>
    <x v="2"/>
    <x v="0"/>
    <x v="0"/>
    <x v="2"/>
    <s v="Privado"/>
    <s v="AREQUIPA"/>
    <s v="AREQUIPA"/>
    <s v="Arequipa"/>
    <s v="Arequipa"/>
    <m/>
    <x v="0"/>
    <m/>
    <x v="2"/>
    <m/>
    <x v="1"/>
    <x v="1"/>
    <n v="2.8"/>
    <n v="2.8E-3"/>
    <m/>
    <n v="0.25"/>
    <n v="0.25"/>
    <e v="#N/A"/>
    <m/>
    <n v="75"/>
    <s v="ESTIMACIONES"/>
    <m/>
  </r>
  <r>
    <s v="20"/>
    <x v="13"/>
    <s v="NO INFORMANTE"/>
    <m/>
    <m/>
    <x v="0"/>
    <m/>
    <m/>
    <n v="0.32"/>
    <n v="0.32"/>
    <m/>
    <m/>
    <n v="3.5840000000000001"/>
    <m/>
    <m/>
    <m/>
    <m/>
    <m/>
    <x v="0"/>
    <m/>
    <s v="Embotelladora Latinoamericana S.A."/>
    <x v="40"/>
    <x v="159"/>
    <m/>
    <x v="824"/>
    <x v="5"/>
    <x v="0"/>
    <x v="237"/>
    <x v="0"/>
    <s v="Instalado"/>
    <s v="Operativo"/>
    <m/>
    <x v="2"/>
    <x v="0"/>
    <x v="0"/>
    <x v="2"/>
    <s v="Privado"/>
    <s v="AREQUIPA"/>
    <s v="AREQUIPA"/>
    <s v="Arequipa"/>
    <s v="Tiabaya"/>
    <m/>
    <x v="0"/>
    <m/>
    <x v="2"/>
    <m/>
    <x v="1"/>
    <x v="1"/>
    <n v="3.5840000000000001"/>
    <n v="3.5839999999999999E-3"/>
    <m/>
    <n v="0.32"/>
    <n v="0.32"/>
    <e v="#N/A"/>
    <m/>
    <n v="75"/>
    <s v="ESTIMACIONES"/>
    <m/>
  </r>
  <r>
    <s v="20"/>
    <x v="13"/>
    <s v="NO INFORMANTE"/>
    <m/>
    <m/>
    <x v="0"/>
    <m/>
    <m/>
    <n v="0.375"/>
    <n v="0.375"/>
    <m/>
    <m/>
    <n v="4.2"/>
    <m/>
    <m/>
    <m/>
    <m/>
    <m/>
    <x v="0"/>
    <m/>
    <s v="Inca Tops S.A."/>
    <x v="40"/>
    <x v="159"/>
    <m/>
    <x v="825"/>
    <x v="5"/>
    <x v="0"/>
    <x v="237"/>
    <x v="0"/>
    <s v="Instalado"/>
    <s v="Operativo"/>
    <m/>
    <x v="2"/>
    <x v="0"/>
    <x v="0"/>
    <x v="2"/>
    <s v="Privado"/>
    <s v="AREQUIPA"/>
    <s v="AREQUIPA"/>
    <s v="Arequipa"/>
    <s v="Arequipa"/>
    <m/>
    <x v="0"/>
    <m/>
    <x v="2"/>
    <m/>
    <x v="1"/>
    <x v="1"/>
    <n v="4.2"/>
    <n v="4.2000000000000006E-3"/>
    <m/>
    <n v="0.375"/>
    <n v="0.375"/>
    <e v="#N/A"/>
    <m/>
    <n v="75"/>
    <s v="ESTIMACIONES"/>
    <m/>
  </r>
  <r>
    <s v="20"/>
    <x v="13"/>
    <s v="NO INFORMANTE"/>
    <m/>
    <m/>
    <x v="0"/>
    <m/>
    <m/>
    <n v="0.65700000000000003"/>
    <n v="0.65700000000000003"/>
    <m/>
    <m/>
    <n v="7.3584000000000014"/>
    <m/>
    <m/>
    <m/>
    <m/>
    <m/>
    <x v="0"/>
    <m/>
    <s v="Inca Tops S.A."/>
    <x v="40"/>
    <x v="159"/>
    <m/>
    <x v="826"/>
    <x v="5"/>
    <x v="0"/>
    <x v="237"/>
    <x v="0"/>
    <s v="Instalado"/>
    <s v="Operativo"/>
    <m/>
    <x v="2"/>
    <x v="0"/>
    <x v="0"/>
    <x v="2"/>
    <s v="Privado"/>
    <s v="AREQUIPA"/>
    <s v="AREQUIPA"/>
    <s v="Arequipa"/>
    <s v="Arequipa"/>
    <m/>
    <x v="0"/>
    <m/>
    <x v="2"/>
    <m/>
    <x v="1"/>
    <x v="1"/>
    <n v="7.3584000000000014"/>
    <n v="7.3584000000000011E-3"/>
    <m/>
    <n v="0.65700000000000003"/>
    <n v="0.65700000000000003"/>
    <e v="#N/A"/>
    <m/>
    <n v="75"/>
    <s v="ESTIMACIONES"/>
    <m/>
  </r>
  <r>
    <s v="20"/>
    <x v="13"/>
    <s v="NO INFORMANTE"/>
    <m/>
    <m/>
    <x v="0"/>
    <m/>
    <m/>
    <n v="0.75"/>
    <n v="0.75"/>
    <m/>
    <m/>
    <n v="8.4"/>
    <m/>
    <m/>
    <m/>
    <m/>
    <m/>
    <x v="0"/>
    <m/>
    <s v="Incalpaca TPX S.A."/>
    <x v="40"/>
    <x v="159"/>
    <m/>
    <x v="827"/>
    <x v="5"/>
    <x v="0"/>
    <x v="237"/>
    <x v="0"/>
    <s v="Instalado"/>
    <s v="Operativo"/>
    <m/>
    <x v="2"/>
    <x v="0"/>
    <x v="0"/>
    <x v="2"/>
    <s v="Privado"/>
    <s v="AREQUIPA"/>
    <s v="AREQUIPA"/>
    <s v="Arequipa"/>
    <s v="Sachaca"/>
    <m/>
    <x v="0"/>
    <m/>
    <x v="2"/>
    <m/>
    <x v="1"/>
    <x v="1"/>
    <n v="8.4"/>
    <n v="8.4000000000000012E-3"/>
    <m/>
    <n v="0.75"/>
    <n v="0.75"/>
    <e v="#N/A"/>
    <m/>
    <n v="75"/>
    <s v="ESTIMACIONES"/>
    <m/>
  </r>
  <r>
    <s v="20"/>
    <x v="13"/>
    <s v="NO INFORMANTE"/>
    <m/>
    <m/>
    <x v="0"/>
    <m/>
    <m/>
    <n v="7.4999999999999997E-2"/>
    <n v="7.4999999999999997E-2"/>
    <m/>
    <m/>
    <n v="0.84"/>
    <m/>
    <m/>
    <m/>
    <m/>
    <m/>
    <x v="0"/>
    <m/>
    <s v="Laive S.A."/>
    <x v="40"/>
    <x v="159"/>
    <m/>
    <x v="828"/>
    <x v="5"/>
    <x v="0"/>
    <x v="237"/>
    <x v="0"/>
    <s v="Instalado"/>
    <s v="Operativo"/>
    <m/>
    <x v="2"/>
    <x v="0"/>
    <x v="0"/>
    <x v="2"/>
    <s v="Privado"/>
    <s v="AREQUIPA"/>
    <s v="AREQUIPA"/>
    <s v="Arequipa"/>
    <s v="Arequipa"/>
    <m/>
    <x v="0"/>
    <m/>
    <x v="2"/>
    <m/>
    <x v="1"/>
    <x v="1"/>
    <n v="0.84"/>
    <n v="8.3999999999999993E-4"/>
    <m/>
    <n v="7.4999999999999997E-2"/>
    <n v="7.4999999999999997E-2"/>
    <e v="#N/A"/>
    <m/>
    <n v="75"/>
    <s v="ESTIMACIONES"/>
    <m/>
  </r>
  <r>
    <s v="20"/>
    <x v="13"/>
    <s v="NO INFORMANTE"/>
    <m/>
    <m/>
    <x v="0"/>
    <m/>
    <m/>
    <n v="0.93"/>
    <n v="0.93"/>
    <m/>
    <m/>
    <n v="10.416000000000002"/>
    <m/>
    <m/>
    <m/>
    <m/>
    <m/>
    <x v="0"/>
    <m/>
    <s v="Manufacturas del Sur S.A."/>
    <x v="40"/>
    <x v="159"/>
    <m/>
    <x v="829"/>
    <x v="5"/>
    <x v="0"/>
    <x v="237"/>
    <x v="0"/>
    <s v="Instalado"/>
    <s v="Operativo"/>
    <m/>
    <x v="2"/>
    <x v="0"/>
    <x v="0"/>
    <x v="2"/>
    <s v="Privado"/>
    <s v="AREQUIPA"/>
    <s v="AREQUIPA"/>
    <s v="Arequipa"/>
    <s v="Arequipa"/>
    <m/>
    <x v="0"/>
    <m/>
    <x v="2"/>
    <m/>
    <x v="1"/>
    <x v="1"/>
    <n v="10.416000000000002"/>
    <n v="1.0416000000000002E-2"/>
    <m/>
    <n v="0.93"/>
    <n v="0.93"/>
    <e v="#N/A"/>
    <m/>
    <n v="75"/>
    <s v="ESTIMACIONES"/>
    <m/>
  </r>
  <r>
    <s v="20"/>
    <x v="13"/>
    <s v="NO INFORMANTE"/>
    <m/>
    <m/>
    <x v="0"/>
    <m/>
    <m/>
    <n v="0.5"/>
    <n v="0.5"/>
    <m/>
    <m/>
    <n v="5.6"/>
    <m/>
    <m/>
    <m/>
    <m/>
    <m/>
    <x v="0"/>
    <m/>
    <s v="Praxair Perú S.A."/>
    <x v="40"/>
    <x v="159"/>
    <m/>
    <x v="830"/>
    <x v="5"/>
    <x v="0"/>
    <x v="237"/>
    <x v="0"/>
    <s v="Instalado"/>
    <s v="Operativo"/>
    <m/>
    <x v="2"/>
    <x v="0"/>
    <x v="0"/>
    <x v="2"/>
    <s v="Privado"/>
    <s v="AREQUIPA"/>
    <s v="AREQUIPA"/>
    <s v="Arequipa"/>
    <s v="Arequipa"/>
    <m/>
    <x v="0"/>
    <m/>
    <x v="2"/>
    <m/>
    <x v="1"/>
    <x v="1"/>
    <n v="5.6"/>
    <n v="5.5999999999999999E-3"/>
    <m/>
    <n v="0.5"/>
    <n v="0.5"/>
    <e v="#N/A"/>
    <m/>
    <n v="75"/>
    <s v="ESTIMACIONES"/>
    <m/>
  </r>
  <r>
    <s v="20"/>
    <x v="13"/>
    <s v="NO INFORMANTE"/>
    <m/>
    <m/>
    <x v="0"/>
    <m/>
    <m/>
    <n v="0.5"/>
    <n v="0.5"/>
    <m/>
    <m/>
    <n v="5.6"/>
    <m/>
    <m/>
    <m/>
    <m/>
    <m/>
    <x v="0"/>
    <m/>
    <s v="Productoras y Proveedores Agrarios S.A."/>
    <x v="40"/>
    <x v="159"/>
    <m/>
    <x v="831"/>
    <x v="5"/>
    <x v="0"/>
    <x v="237"/>
    <x v="0"/>
    <s v="Instalado"/>
    <s v="Operativo"/>
    <m/>
    <x v="2"/>
    <x v="0"/>
    <x v="0"/>
    <x v="2"/>
    <s v="Privado"/>
    <s v="AREQUIPA"/>
    <s v="AREQUIPA"/>
    <s v="Castilla"/>
    <s v="Uraca"/>
    <m/>
    <x v="0"/>
    <m/>
    <x v="2"/>
    <m/>
    <x v="1"/>
    <x v="1"/>
    <n v="5.6"/>
    <n v="5.5999999999999999E-3"/>
    <m/>
    <n v="0.5"/>
    <n v="0.5"/>
    <e v="#N/A"/>
    <m/>
    <n v="75"/>
    <s v="ESTIMACIONES"/>
    <m/>
  </r>
  <r>
    <s v="20"/>
    <x v="13"/>
    <s v="NO INFORMANTE"/>
    <m/>
    <m/>
    <x v="0"/>
    <m/>
    <m/>
    <n v="0.45"/>
    <n v="0.45"/>
    <m/>
    <m/>
    <n v="5.04"/>
    <m/>
    <m/>
    <m/>
    <m/>
    <m/>
    <x v="0"/>
    <m/>
    <s v="Productos del Sur S.A."/>
    <x v="40"/>
    <x v="159"/>
    <m/>
    <x v="832"/>
    <x v="5"/>
    <x v="0"/>
    <x v="237"/>
    <x v="0"/>
    <s v="Instalado"/>
    <s v="Operativo"/>
    <m/>
    <x v="2"/>
    <x v="0"/>
    <x v="0"/>
    <x v="2"/>
    <s v="Privado"/>
    <s v="AREQUIPA"/>
    <s v="AREQUIPA"/>
    <s v="Arequipa"/>
    <s v="Arequipa"/>
    <m/>
    <x v="0"/>
    <m/>
    <x v="2"/>
    <m/>
    <x v="1"/>
    <x v="1"/>
    <n v="5.04"/>
    <n v="5.0400000000000002E-3"/>
    <m/>
    <n v="0.45"/>
    <n v="0.45"/>
    <e v="#N/A"/>
    <m/>
    <n v="75"/>
    <s v="ESTIMACIONES"/>
    <m/>
  </r>
  <r>
    <s v="20"/>
    <x v="13"/>
    <s v="NO INFORMANTE"/>
    <m/>
    <m/>
    <x v="0"/>
    <m/>
    <m/>
    <n v="1"/>
    <n v="1"/>
    <m/>
    <m/>
    <n v="11.2"/>
    <m/>
    <m/>
    <m/>
    <m/>
    <m/>
    <x v="0"/>
    <m/>
    <s v="Sacos del Sur S.A."/>
    <x v="40"/>
    <x v="159"/>
    <m/>
    <x v="833"/>
    <x v="5"/>
    <x v="0"/>
    <x v="237"/>
    <x v="0"/>
    <s v="Instalado"/>
    <s v="Operativo"/>
    <m/>
    <x v="2"/>
    <x v="0"/>
    <x v="0"/>
    <x v="2"/>
    <s v="Privado"/>
    <s v="AREQUIPA"/>
    <s v="AREQUIPA"/>
    <s v="Arequipa"/>
    <s v="Arequipa"/>
    <m/>
    <x v="0"/>
    <m/>
    <x v="2"/>
    <m/>
    <x v="1"/>
    <x v="1"/>
    <n v="11.2"/>
    <n v="1.12E-2"/>
    <m/>
    <n v="1"/>
    <n v="1"/>
    <e v="#N/A"/>
    <m/>
    <n v="75"/>
    <s v="ESTIMACIONES"/>
    <m/>
  </r>
  <r>
    <s v="20"/>
    <x v="13"/>
    <s v="NO INFORMANTE"/>
    <m/>
    <m/>
    <x v="4"/>
    <m/>
    <m/>
    <n v="1.0999999999999999E-2"/>
    <n v="1.0999999999999999E-2"/>
    <m/>
    <m/>
    <n v="38.544000000000004"/>
    <m/>
    <m/>
    <m/>
    <m/>
    <m/>
    <x v="0"/>
    <m/>
    <s v="Andres Sangay Terrones"/>
    <x v="40"/>
    <x v="159"/>
    <m/>
    <x v="834"/>
    <x v="5"/>
    <x v="4"/>
    <x v="237"/>
    <x v="1"/>
    <s v="Instalado"/>
    <s v="Operativo"/>
    <m/>
    <x v="2"/>
    <x v="0"/>
    <x v="0"/>
    <x v="2"/>
    <s v="Privado"/>
    <s v="CAJAMARCA"/>
    <s v="CAJAMARCA"/>
    <s v="Cajamarca"/>
    <s v="Magdalena"/>
    <m/>
    <x v="7"/>
    <m/>
    <x v="2"/>
    <m/>
    <x v="1"/>
    <x v="1"/>
    <n v="38.544000000000004"/>
    <n v="3.8544000000000002E-2"/>
    <m/>
    <n v="1.0999999999999999E-2"/>
    <n v="1.0999999999999999E-2"/>
    <e v="#N/A"/>
    <m/>
    <n v="75"/>
    <s v="ESTIMACIONES"/>
    <m/>
  </r>
  <r>
    <s v="20"/>
    <x v="13"/>
    <s v="NO INFORMANTE"/>
    <m/>
    <m/>
    <x v="4"/>
    <m/>
    <m/>
    <n v="1.4999999999999999E-2"/>
    <n v="1.4999999999999999E-2"/>
    <m/>
    <m/>
    <n v="52.56"/>
    <m/>
    <m/>
    <m/>
    <m/>
    <m/>
    <x v="0"/>
    <m/>
    <s v="Comunidad Campesina de Huacataz"/>
    <x v="40"/>
    <x v="159"/>
    <m/>
    <x v="835"/>
    <x v="5"/>
    <x v="4"/>
    <x v="237"/>
    <x v="1"/>
    <s v="Instalado"/>
    <s v="Operativo"/>
    <m/>
    <x v="2"/>
    <x v="0"/>
    <x v="0"/>
    <x v="2"/>
    <s v="Privado"/>
    <s v="CAJAMARCA"/>
    <s v="CAJAMARCA"/>
    <s v="Cajamarca"/>
    <s v="Los Baños del Inca"/>
    <m/>
    <x v="7"/>
    <m/>
    <x v="2"/>
    <m/>
    <x v="1"/>
    <x v="1"/>
    <n v="52.56"/>
    <n v="5.2560000000000003E-2"/>
    <m/>
    <n v="1.4999999999999999E-2"/>
    <n v="1.4999999999999999E-2"/>
    <e v="#N/A"/>
    <m/>
    <n v="75"/>
    <s v="ESTIMACIONES"/>
    <m/>
  </r>
  <r>
    <s v="20"/>
    <x v="13"/>
    <s v="NO INFORMANTE"/>
    <m/>
    <m/>
    <x v="4"/>
    <m/>
    <m/>
    <n v="3.5000000000000003E-2"/>
    <n v="3.5000000000000003E-2"/>
    <m/>
    <m/>
    <n v="122.64"/>
    <m/>
    <m/>
    <m/>
    <m/>
    <m/>
    <x v="0"/>
    <m/>
    <s v="Cooperativa Agraria Atahualpa"/>
    <x v="40"/>
    <x v="159"/>
    <m/>
    <x v="836"/>
    <x v="5"/>
    <x v="4"/>
    <x v="237"/>
    <x v="1"/>
    <s v="Instalado"/>
    <s v="Operativo"/>
    <m/>
    <x v="2"/>
    <x v="0"/>
    <x v="0"/>
    <x v="2"/>
    <s v="Privado"/>
    <s v="CAJAMARCA"/>
    <s v="CAJAMARCA"/>
    <s v="Cajamarca"/>
    <s v="Cajamarca"/>
    <m/>
    <x v="7"/>
    <m/>
    <x v="2"/>
    <m/>
    <x v="1"/>
    <x v="1"/>
    <n v="122.64"/>
    <n v="0.12264"/>
    <m/>
    <n v="3.5000000000000003E-2"/>
    <n v="3.5000000000000003E-2"/>
    <e v="#N/A"/>
    <m/>
    <n v="75"/>
    <s v="ESTIMACIONES"/>
    <m/>
  </r>
  <r>
    <s v="20"/>
    <x v="13"/>
    <s v="NO INFORMANTE"/>
    <m/>
    <m/>
    <x v="4"/>
    <m/>
    <m/>
    <n v="1.4E-2"/>
    <n v="1.4E-2"/>
    <m/>
    <m/>
    <n v="49.056000000000004"/>
    <m/>
    <m/>
    <m/>
    <m/>
    <m/>
    <x v="0"/>
    <m/>
    <s v="Cooperativa Agraria Atahualpa"/>
    <x v="40"/>
    <x v="159"/>
    <m/>
    <x v="837"/>
    <x v="5"/>
    <x v="4"/>
    <x v="237"/>
    <x v="1"/>
    <s v="Instalado"/>
    <s v="Operativo"/>
    <m/>
    <x v="2"/>
    <x v="0"/>
    <x v="0"/>
    <x v="2"/>
    <s v="Privado"/>
    <s v="CAJAMARCA"/>
    <s v="CAJAMARCA"/>
    <s v="Cajamarca"/>
    <s v="Cajamarca"/>
    <m/>
    <x v="7"/>
    <m/>
    <x v="2"/>
    <m/>
    <x v="1"/>
    <x v="1"/>
    <n v="49.056000000000004"/>
    <n v="4.9056000000000002E-2"/>
    <m/>
    <n v="1.4E-2"/>
    <n v="1.4E-2"/>
    <e v="#N/A"/>
    <m/>
    <n v="75"/>
    <s v="ESTIMACIONES"/>
    <m/>
  </r>
  <r>
    <s v="20"/>
    <x v="13"/>
    <s v="NO INFORMANTE"/>
    <m/>
    <m/>
    <x v="0"/>
    <m/>
    <m/>
    <n v="0.192"/>
    <n v="0.192"/>
    <m/>
    <m/>
    <n v="2.1504000000000003"/>
    <m/>
    <m/>
    <m/>
    <m/>
    <m/>
    <x v="0"/>
    <m/>
    <s v="Industria Cajamarquina de Lacteos"/>
    <x v="40"/>
    <x v="159"/>
    <m/>
    <x v="838"/>
    <x v="5"/>
    <x v="0"/>
    <x v="237"/>
    <x v="0"/>
    <s v="Instalado"/>
    <s v="Operativo"/>
    <m/>
    <x v="2"/>
    <x v="0"/>
    <x v="0"/>
    <x v="2"/>
    <s v="Privado"/>
    <s v="CAJAMARCA"/>
    <s v="CAJAMARCA"/>
    <s v="Cajamarca"/>
    <s v="Baños del Inca"/>
    <m/>
    <x v="0"/>
    <m/>
    <x v="2"/>
    <m/>
    <x v="1"/>
    <x v="1"/>
    <n v="2.1504000000000003"/>
    <n v="2.1504000000000002E-3"/>
    <m/>
    <n v="0.192"/>
    <n v="0.192"/>
    <e v="#N/A"/>
    <m/>
    <n v="75"/>
    <s v="ESTIMACIONES"/>
    <m/>
  </r>
  <r>
    <s v="20"/>
    <x v="13"/>
    <s v="NO INFORMANTE"/>
    <m/>
    <m/>
    <x v="0"/>
    <m/>
    <m/>
    <n v="0.28999999999999998"/>
    <n v="0.28999999999999998"/>
    <m/>
    <m/>
    <n v="3.2479999999999998"/>
    <m/>
    <m/>
    <m/>
    <m/>
    <m/>
    <x v="0"/>
    <m/>
    <s v="Cocla Ltda. - Central de Coop. Agrarias Cafetaleras"/>
    <x v="40"/>
    <x v="159"/>
    <m/>
    <x v="839"/>
    <x v="5"/>
    <x v="0"/>
    <x v="237"/>
    <x v="0"/>
    <s v="Instalado"/>
    <s v="Operativo"/>
    <m/>
    <x v="2"/>
    <x v="0"/>
    <x v="0"/>
    <x v="2"/>
    <s v="Privado"/>
    <s v="CUSCO"/>
    <s v="CUSCO"/>
    <s v="La Convención"/>
    <s v="Santa Ana"/>
    <m/>
    <x v="0"/>
    <m/>
    <x v="2"/>
    <m/>
    <x v="1"/>
    <x v="1"/>
    <n v="3.2479999999999998"/>
    <n v="3.2479999999999996E-3"/>
    <m/>
    <n v="0.28999999999999998"/>
    <n v="0.28999999999999998"/>
    <e v="#N/A"/>
    <m/>
    <n v="75"/>
    <s v="ESTIMACIONES"/>
    <m/>
  </r>
  <r>
    <s v="20"/>
    <x v="13"/>
    <s v="NO INFORMANTE"/>
    <m/>
    <m/>
    <x v="0"/>
    <m/>
    <m/>
    <n v="2.5000000000000001E-2"/>
    <n v="2.5000000000000001E-2"/>
    <m/>
    <m/>
    <n v="0.28000000000000003"/>
    <m/>
    <m/>
    <m/>
    <m/>
    <m/>
    <x v="0"/>
    <m/>
    <s v="Embotelladora La Reyna"/>
    <x v="40"/>
    <x v="159"/>
    <m/>
    <x v="840"/>
    <x v="5"/>
    <x v="0"/>
    <x v="237"/>
    <x v="0"/>
    <s v="Instalado"/>
    <s v="Operativo"/>
    <m/>
    <x v="2"/>
    <x v="0"/>
    <x v="0"/>
    <x v="2"/>
    <s v="Privado"/>
    <s v="CUSCO"/>
    <s v="CUSCO"/>
    <s v="Canchis"/>
    <s v="Sicuani"/>
    <m/>
    <x v="0"/>
    <m/>
    <x v="2"/>
    <m/>
    <x v="1"/>
    <x v="1"/>
    <n v="0.28000000000000003"/>
    <n v="2.8000000000000003E-4"/>
    <m/>
    <n v="2.5000000000000001E-2"/>
    <n v="2.5000000000000001E-2"/>
    <e v="#N/A"/>
    <m/>
    <n v="75"/>
    <s v="ESTIMACIONES"/>
    <m/>
  </r>
  <r>
    <s v="20"/>
    <x v="13"/>
    <s v="NO INFORMANTE"/>
    <m/>
    <m/>
    <x v="0"/>
    <m/>
    <m/>
    <n v="0.25"/>
    <n v="0.25"/>
    <m/>
    <m/>
    <n v="2.8"/>
    <m/>
    <m/>
    <m/>
    <m/>
    <m/>
    <x v="0"/>
    <m/>
    <s v="Embotelladora Latinoamericana S.A."/>
    <x v="40"/>
    <x v="159"/>
    <m/>
    <x v="841"/>
    <x v="5"/>
    <x v="0"/>
    <x v="237"/>
    <x v="0"/>
    <s v="Instalado"/>
    <s v="Operativo"/>
    <m/>
    <x v="2"/>
    <x v="0"/>
    <x v="0"/>
    <x v="2"/>
    <s v="Privado"/>
    <s v="CUSCO"/>
    <s v="CUSCO"/>
    <s v="Cusco"/>
    <s v="Cusco"/>
    <m/>
    <x v="0"/>
    <m/>
    <x v="2"/>
    <m/>
    <x v="1"/>
    <x v="1"/>
    <n v="2.8"/>
    <n v="2.8E-3"/>
    <m/>
    <n v="0.25"/>
    <n v="0.25"/>
    <e v="#N/A"/>
    <m/>
    <n v="75"/>
    <s v="ESTIMACIONES"/>
    <m/>
  </r>
  <r>
    <s v="20"/>
    <x v="13"/>
    <s v="NO INFORMANTE"/>
    <m/>
    <m/>
    <x v="0"/>
    <m/>
    <m/>
    <n v="3.7999999999999999E-2"/>
    <n v="3.7999999999999999E-2"/>
    <m/>
    <m/>
    <n v="0.42559999999999998"/>
    <m/>
    <m/>
    <m/>
    <m/>
    <m/>
    <x v="0"/>
    <m/>
    <s v="Empresa Nacional de la Coca"/>
    <x v="40"/>
    <x v="159"/>
    <m/>
    <x v="842"/>
    <x v="5"/>
    <x v="0"/>
    <x v="237"/>
    <x v="0"/>
    <s v="Instalado"/>
    <s v="Operativo"/>
    <m/>
    <x v="2"/>
    <x v="0"/>
    <x v="0"/>
    <x v="2"/>
    <s v="Privado"/>
    <s v="CUSCO"/>
    <s v="CUSCO"/>
    <s v="La Convención"/>
    <s v="Santa Ana"/>
    <m/>
    <x v="0"/>
    <m/>
    <x v="2"/>
    <m/>
    <x v="1"/>
    <x v="1"/>
    <n v="0.42559999999999998"/>
    <n v="4.2559999999999999E-4"/>
    <m/>
    <n v="3.7999999999999999E-2"/>
    <n v="3.7999999999999999E-2"/>
    <e v="#N/A"/>
    <m/>
    <n v="75"/>
    <s v="ESTIMACIONES"/>
    <m/>
  </r>
  <r>
    <s v="20"/>
    <x v="13"/>
    <s v="NO INFORMANTE"/>
    <m/>
    <m/>
    <x v="0"/>
    <m/>
    <m/>
    <n v="1.0999999999999999E-2"/>
    <n v="1.0999999999999999E-2"/>
    <m/>
    <m/>
    <n v="0.1232"/>
    <m/>
    <m/>
    <m/>
    <m/>
    <m/>
    <x v="0"/>
    <m/>
    <s v="Empresa Nacional de la Coca"/>
    <x v="40"/>
    <x v="159"/>
    <m/>
    <x v="843"/>
    <x v="5"/>
    <x v="0"/>
    <x v="237"/>
    <x v="0"/>
    <s v="Instalado"/>
    <s v="Operativo"/>
    <m/>
    <x v="2"/>
    <x v="0"/>
    <x v="0"/>
    <x v="2"/>
    <s v="Privado"/>
    <s v="CUSCO"/>
    <s v="CUSCO"/>
    <s v="Calca"/>
    <s v="Yanatile"/>
    <m/>
    <x v="0"/>
    <m/>
    <x v="2"/>
    <m/>
    <x v="1"/>
    <x v="1"/>
    <n v="0.1232"/>
    <n v="1.2320000000000001E-4"/>
    <m/>
    <n v="1.0999999999999999E-2"/>
    <n v="1.0999999999999999E-2"/>
    <e v="#N/A"/>
    <m/>
    <n v="75"/>
    <s v="ESTIMACIONES"/>
    <m/>
  </r>
  <r>
    <s v="20"/>
    <x v="13"/>
    <s v="NO INFORMANTE"/>
    <m/>
    <m/>
    <x v="4"/>
    <m/>
    <m/>
    <n v="0.05"/>
    <n v="0.05"/>
    <m/>
    <m/>
    <n v="175.2"/>
    <m/>
    <m/>
    <m/>
    <m/>
    <m/>
    <x v="0"/>
    <m/>
    <s v="Luis Gonzales Willis SUC. S.A."/>
    <x v="40"/>
    <x v="159"/>
    <m/>
    <x v="252"/>
    <x v="5"/>
    <x v="4"/>
    <x v="237"/>
    <x v="1"/>
    <s v="Instalado"/>
    <s v="Operativo"/>
    <m/>
    <x v="2"/>
    <x v="0"/>
    <x v="0"/>
    <x v="2"/>
    <s v="Privado"/>
    <s v="CUSCO"/>
    <s v="CUSCO"/>
    <s v="La Convención"/>
    <s v="Santa Ana"/>
    <m/>
    <x v="7"/>
    <m/>
    <x v="2"/>
    <m/>
    <x v="1"/>
    <x v="1"/>
    <n v="175.2"/>
    <n v="0.17519999999999999"/>
    <m/>
    <n v="0.05"/>
    <n v="0.05"/>
    <e v="#N/A"/>
    <m/>
    <n v="75"/>
    <s v="ESTIMACIONES"/>
    <m/>
  </r>
  <r>
    <s v="20"/>
    <x v="13"/>
    <s v="NO INFORMANTE"/>
    <m/>
    <m/>
    <x v="0"/>
    <m/>
    <m/>
    <n v="0.248"/>
    <n v="0.248"/>
    <m/>
    <m/>
    <n v="2.7776000000000005"/>
    <m/>
    <m/>
    <m/>
    <m/>
    <m/>
    <x v="0"/>
    <m/>
    <s v="Cía. Embotelladora La Unión S.A."/>
    <x v="40"/>
    <x v="159"/>
    <m/>
    <x v="844"/>
    <x v="5"/>
    <x v="0"/>
    <x v="237"/>
    <x v="0"/>
    <s v="Instalado"/>
    <s v="Operativo"/>
    <m/>
    <x v="2"/>
    <x v="0"/>
    <x v="0"/>
    <x v="2"/>
    <s v="Privado"/>
    <s v="HUANUCO"/>
    <s v="HUANUCO"/>
    <s v="Ambo"/>
    <s v="Ambo"/>
    <m/>
    <x v="0"/>
    <m/>
    <x v="2"/>
    <m/>
    <x v="1"/>
    <x v="1"/>
    <n v="2.7776000000000005"/>
    <n v="2.7776000000000007E-3"/>
    <m/>
    <n v="0.248"/>
    <n v="0.248"/>
    <e v="#N/A"/>
    <m/>
    <n v="75"/>
    <s v="ESTIMACIONES"/>
    <m/>
  </r>
  <r>
    <s v="20"/>
    <x v="13"/>
    <s v="NO INFORMANTE"/>
    <m/>
    <m/>
    <x v="0"/>
    <m/>
    <m/>
    <n v="0.43"/>
    <n v="0.43"/>
    <m/>
    <m/>
    <n v="4.8160000000000007"/>
    <m/>
    <m/>
    <m/>
    <m/>
    <m/>
    <x v="0"/>
    <m/>
    <s v="Cooperativa Industrial Agraria Naranjillo Ltda."/>
    <x v="40"/>
    <x v="159"/>
    <m/>
    <x v="529"/>
    <x v="5"/>
    <x v="0"/>
    <x v="237"/>
    <x v="0"/>
    <s v="Instalado"/>
    <s v="Operativo"/>
    <m/>
    <x v="2"/>
    <x v="0"/>
    <x v="0"/>
    <x v="2"/>
    <s v="Privado"/>
    <s v="HUANUCO"/>
    <s v="HUANUCO"/>
    <s v="Leoncio Prado"/>
    <s v="Rupa-Rupa"/>
    <m/>
    <x v="0"/>
    <m/>
    <x v="2"/>
    <m/>
    <x v="1"/>
    <x v="1"/>
    <n v="4.8160000000000007"/>
    <n v="4.8160000000000008E-3"/>
    <m/>
    <n v="0.43"/>
    <n v="0.43"/>
    <e v="#N/A"/>
    <m/>
    <n v="75"/>
    <s v="ESTIMACIONES"/>
    <m/>
  </r>
  <r>
    <s v="20"/>
    <x v="13"/>
    <s v="NO INFORMANTE"/>
    <m/>
    <m/>
    <x v="0"/>
    <m/>
    <m/>
    <n v="0.14000000000000001"/>
    <n v="0.14000000000000001"/>
    <m/>
    <m/>
    <n v="1.5680000000000003"/>
    <m/>
    <m/>
    <m/>
    <m/>
    <m/>
    <x v="0"/>
    <m/>
    <s v="Maderera Fretel"/>
    <x v="40"/>
    <x v="159"/>
    <m/>
    <x v="845"/>
    <x v="5"/>
    <x v="0"/>
    <x v="237"/>
    <x v="0"/>
    <s v="Instalado"/>
    <s v="Operativo"/>
    <m/>
    <x v="2"/>
    <x v="0"/>
    <x v="0"/>
    <x v="2"/>
    <s v="Privado"/>
    <s v="HUANUCO"/>
    <s v="HUANUCO"/>
    <s v="Huánuco"/>
    <s v="Huánuco"/>
    <m/>
    <x v="0"/>
    <m/>
    <x v="2"/>
    <m/>
    <x v="1"/>
    <x v="1"/>
    <n v="1.5680000000000003"/>
    <n v="1.5680000000000004E-3"/>
    <m/>
    <n v="0.14000000000000001"/>
    <n v="0.14000000000000001"/>
    <e v="#N/A"/>
    <m/>
    <n v="75"/>
    <s v="ESTIMACIONES"/>
    <m/>
  </r>
  <r>
    <s v="20"/>
    <x v="13"/>
    <s v="NO INFORMANTE"/>
    <m/>
    <m/>
    <x v="0"/>
    <m/>
    <m/>
    <n v="9.5000000000000001E-2"/>
    <n v="9.5000000000000001E-2"/>
    <m/>
    <m/>
    <n v="1.0640000000000001"/>
    <m/>
    <m/>
    <m/>
    <m/>
    <m/>
    <x v="0"/>
    <m/>
    <s v="Molinera Kuennen y Duanne S.R.L."/>
    <x v="40"/>
    <x v="159"/>
    <m/>
    <x v="846"/>
    <x v="5"/>
    <x v="0"/>
    <x v="237"/>
    <x v="0"/>
    <s v="Instalado"/>
    <s v="Operativo"/>
    <m/>
    <x v="2"/>
    <x v="0"/>
    <x v="0"/>
    <x v="2"/>
    <s v="Privado"/>
    <s v="HUANUCO"/>
    <s v="HUANUCO"/>
    <s v="Huánuco"/>
    <s v="Huánuco"/>
    <m/>
    <x v="0"/>
    <m/>
    <x v="2"/>
    <m/>
    <x v="1"/>
    <x v="1"/>
    <n v="1.0640000000000001"/>
    <n v="1.0640000000000001E-3"/>
    <m/>
    <n v="9.5000000000000001E-2"/>
    <n v="9.5000000000000001E-2"/>
    <e v="#N/A"/>
    <m/>
    <n v="75"/>
    <s v="ESTIMACIONES"/>
    <m/>
  </r>
  <r>
    <s v="20"/>
    <x v="13"/>
    <s v="NO INFORMANTE"/>
    <m/>
    <m/>
    <x v="0"/>
    <m/>
    <m/>
    <n v="0.124"/>
    <n v="0.124"/>
    <m/>
    <m/>
    <n v="1.3888000000000003"/>
    <m/>
    <m/>
    <m/>
    <m/>
    <m/>
    <x v="0"/>
    <m/>
    <s v="APEISA"/>
    <x v="40"/>
    <x v="159"/>
    <m/>
    <x v="847"/>
    <x v="5"/>
    <x v="0"/>
    <x v="237"/>
    <x v="0"/>
    <s v="Instalado"/>
    <s v="Operativo"/>
    <m/>
    <x v="2"/>
    <x v="0"/>
    <x v="0"/>
    <x v="2"/>
    <s v="Privado"/>
    <s v="ICA"/>
    <s v="ICA"/>
    <s v="Ica"/>
    <s v="Pueblo Nuevo"/>
    <m/>
    <x v="0"/>
    <m/>
    <x v="2"/>
    <m/>
    <x v="1"/>
    <x v="1"/>
    <n v="1.3888000000000003"/>
    <n v="1.3888000000000004E-3"/>
    <m/>
    <n v="0.124"/>
    <n v="0.124"/>
    <e v="#N/A"/>
    <m/>
    <n v="75"/>
    <s v="ESTIMACIONES"/>
    <m/>
  </r>
  <r>
    <s v="20"/>
    <x v="13"/>
    <s v="NO INFORMANTE"/>
    <m/>
    <m/>
    <x v="0"/>
    <m/>
    <m/>
    <n v="0.27500000000000002"/>
    <n v="0.27500000000000002"/>
    <m/>
    <m/>
    <n v="3.08"/>
    <m/>
    <m/>
    <m/>
    <m/>
    <m/>
    <x v="0"/>
    <m/>
    <s v="Cía.  Embotelladora Ica"/>
    <x v="40"/>
    <x v="159"/>
    <m/>
    <x v="848"/>
    <x v="5"/>
    <x v="0"/>
    <x v="237"/>
    <x v="0"/>
    <s v="Instalado"/>
    <s v="Operativo"/>
    <m/>
    <x v="2"/>
    <x v="0"/>
    <x v="0"/>
    <x v="2"/>
    <s v="Privado"/>
    <s v="ICA"/>
    <s v="ICA"/>
    <s v="Ica"/>
    <s v="Ica"/>
    <m/>
    <x v="0"/>
    <m/>
    <x v="2"/>
    <m/>
    <x v="1"/>
    <x v="1"/>
    <n v="3.08"/>
    <n v="3.0800000000000003E-3"/>
    <m/>
    <n v="0.27500000000000002"/>
    <n v="0.27500000000000002"/>
    <e v="#N/A"/>
    <m/>
    <n v="75"/>
    <s v="ESTIMACIONES"/>
    <m/>
  </r>
  <r>
    <s v="20"/>
    <x v="13"/>
    <s v="NO INFORMANTE"/>
    <m/>
    <m/>
    <x v="0"/>
    <m/>
    <m/>
    <n v="0.20499999999999999"/>
    <n v="0.20499999999999999"/>
    <m/>
    <m/>
    <n v="2.2960000000000003"/>
    <m/>
    <m/>
    <m/>
    <m/>
    <m/>
    <x v="0"/>
    <m/>
    <s v="Cía. Oleaginosa Ica S.A."/>
    <x v="40"/>
    <x v="159"/>
    <m/>
    <x v="849"/>
    <x v="5"/>
    <x v="0"/>
    <x v="237"/>
    <x v="0"/>
    <s v="Instalado"/>
    <s v="Operativo"/>
    <m/>
    <x v="2"/>
    <x v="0"/>
    <x v="0"/>
    <x v="2"/>
    <s v="Privado"/>
    <s v="ICA"/>
    <s v="ICA"/>
    <s v="Ica"/>
    <s v="Ica"/>
    <m/>
    <x v="0"/>
    <m/>
    <x v="2"/>
    <m/>
    <x v="1"/>
    <x v="1"/>
    <n v="2.2960000000000003"/>
    <n v="2.2960000000000003E-3"/>
    <m/>
    <n v="0.20499999999999999"/>
    <n v="0.20499999999999999"/>
    <e v="#N/A"/>
    <m/>
    <n v="75"/>
    <s v="ESTIMACIONES"/>
    <m/>
  </r>
  <r>
    <s v="20"/>
    <x v="13"/>
    <s v="NO INFORMANTE"/>
    <m/>
    <m/>
    <x v="0"/>
    <m/>
    <m/>
    <n v="0.05"/>
    <n v="0.05"/>
    <m/>
    <m/>
    <n v="0.56000000000000005"/>
    <m/>
    <m/>
    <m/>
    <m/>
    <m/>
    <x v="0"/>
    <m/>
    <s v="Cía. Promotora Export. Agroind. S.A."/>
    <x v="40"/>
    <x v="159"/>
    <m/>
    <x v="850"/>
    <x v="5"/>
    <x v="0"/>
    <x v="237"/>
    <x v="0"/>
    <s v="Instalado"/>
    <s v="Operativo"/>
    <m/>
    <x v="2"/>
    <x v="0"/>
    <x v="0"/>
    <x v="2"/>
    <s v="Privado"/>
    <s v="ICA"/>
    <s v="ICA"/>
    <s v="Ica"/>
    <s v="Pueblo Nuevo"/>
    <m/>
    <x v="0"/>
    <m/>
    <x v="2"/>
    <m/>
    <x v="1"/>
    <x v="1"/>
    <n v="0.56000000000000005"/>
    <n v="5.6000000000000006E-4"/>
    <m/>
    <n v="0.05"/>
    <n v="0.05"/>
    <e v="#N/A"/>
    <m/>
    <n v="75"/>
    <s v="ESTIMACIONES"/>
    <m/>
  </r>
  <r>
    <s v="20"/>
    <x v="13"/>
    <s v="NO INFORMANTE"/>
    <m/>
    <m/>
    <x v="0"/>
    <m/>
    <m/>
    <n v="0.01"/>
    <n v="0.01"/>
    <m/>
    <m/>
    <n v="0.112"/>
    <m/>
    <m/>
    <m/>
    <m/>
    <m/>
    <x v="0"/>
    <m/>
    <s v="Complejo Agropecuario Santa Marha S.R.L."/>
    <x v="40"/>
    <x v="159"/>
    <m/>
    <x v="851"/>
    <x v="5"/>
    <x v="0"/>
    <x v="237"/>
    <x v="0"/>
    <s v="Instalado"/>
    <s v="Operativo"/>
    <m/>
    <x v="2"/>
    <x v="0"/>
    <x v="0"/>
    <x v="2"/>
    <s v="Privado"/>
    <s v="ICA"/>
    <s v="ICA"/>
    <s v="Ica"/>
    <s v="Subtanjalla"/>
    <m/>
    <x v="0"/>
    <m/>
    <x v="2"/>
    <m/>
    <x v="1"/>
    <x v="1"/>
    <n v="0.112"/>
    <n v="1.12E-4"/>
    <m/>
    <n v="0.01"/>
    <n v="0.01"/>
    <e v="#N/A"/>
    <m/>
    <n v="75"/>
    <s v="ESTIMACIONES"/>
    <m/>
  </r>
  <r>
    <s v="20"/>
    <x v="13"/>
    <s v="NO INFORMANTE"/>
    <m/>
    <m/>
    <x v="0"/>
    <m/>
    <m/>
    <n v="0.55000000000000004"/>
    <n v="0.55000000000000004"/>
    <m/>
    <m/>
    <n v="6.16"/>
    <m/>
    <m/>
    <m/>
    <m/>
    <m/>
    <x v="0"/>
    <m/>
    <s v="Corporación Molinera S.A.C."/>
    <x v="40"/>
    <x v="159"/>
    <m/>
    <x v="852"/>
    <x v="5"/>
    <x v="0"/>
    <x v="237"/>
    <x v="0"/>
    <s v="Instalado"/>
    <s v="Operativo"/>
    <m/>
    <x v="2"/>
    <x v="0"/>
    <x v="0"/>
    <x v="2"/>
    <s v="Privado"/>
    <s v="ICA"/>
    <s v="ICA"/>
    <s v="Pisco"/>
    <s v="Pisco"/>
    <m/>
    <x v="0"/>
    <m/>
    <x v="2"/>
    <m/>
    <x v="1"/>
    <x v="1"/>
    <n v="6.16"/>
    <n v="6.1600000000000005E-3"/>
    <m/>
    <n v="0.55000000000000004"/>
    <n v="0.55000000000000004"/>
    <e v="#N/A"/>
    <m/>
    <n v="75"/>
    <s v="ESTIMACIONES"/>
    <m/>
  </r>
  <r>
    <s v="20"/>
    <x v="13"/>
    <s v="NO INFORMANTE"/>
    <m/>
    <m/>
    <x v="0"/>
    <m/>
    <m/>
    <n v="0.36"/>
    <n v="0.36"/>
    <m/>
    <m/>
    <n v="4.032"/>
    <m/>
    <m/>
    <m/>
    <m/>
    <m/>
    <x v="0"/>
    <m/>
    <s v="Embotelladora Latinoamericana S.A."/>
    <x v="40"/>
    <x v="159"/>
    <m/>
    <x v="853"/>
    <x v="5"/>
    <x v="0"/>
    <x v="237"/>
    <x v="0"/>
    <s v="Instalado"/>
    <s v="Operativo"/>
    <m/>
    <x v="2"/>
    <x v="0"/>
    <x v="0"/>
    <x v="2"/>
    <s v="Privado"/>
    <s v="ICA"/>
    <s v="ICA"/>
    <s v="Ica"/>
    <s v="Ica"/>
    <m/>
    <x v="0"/>
    <m/>
    <x v="2"/>
    <m/>
    <x v="1"/>
    <x v="1"/>
    <n v="4.032"/>
    <n v="4.032E-3"/>
    <m/>
    <n v="0.36"/>
    <n v="0.36"/>
    <e v="#N/A"/>
    <m/>
    <n v="75"/>
    <s v="ESTIMACIONES"/>
    <m/>
  </r>
  <r>
    <s v="20"/>
    <x v="13"/>
    <s v="NO INFORMANTE"/>
    <m/>
    <m/>
    <x v="0"/>
    <m/>
    <m/>
    <n v="0.12"/>
    <n v="0.12"/>
    <m/>
    <m/>
    <n v="1.3440000000000001"/>
    <m/>
    <m/>
    <m/>
    <m/>
    <m/>
    <x v="0"/>
    <m/>
    <s v="Nutreina S.A."/>
    <x v="40"/>
    <x v="159"/>
    <m/>
    <x v="854"/>
    <x v="5"/>
    <x v="0"/>
    <x v="237"/>
    <x v="0"/>
    <s v="Instalado"/>
    <s v="Operativo"/>
    <m/>
    <x v="2"/>
    <x v="0"/>
    <x v="0"/>
    <x v="2"/>
    <s v="Privado"/>
    <s v="ICA"/>
    <s v="ICA"/>
    <s v="Chincha"/>
    <s v="Chincha Alta"/>
    <m/>
    <x v="0"/>
    <m/>
    <x v="2"/>
    <m/>
    <x v="1"/>
    <x v="1"/>
    <n v="1.3440000000000001"/>
    <n v="1.3440000000000001E-3"/>
    <m/>
    <n v="0.12"/>
    <n v="0.12"/>
    <e v="#N/A"/>
    <m/>
    <n v="75"/>
    <s v="ESTIMACIONES"/>
    <m/>
  </r>
  <r>
    <s v="20"/>
    <x v="13"/>
    <s v="NO INFORMANTE"/>
    <m/>
    <m/>
    <x v="0"/>
    <m/>
    <m/>
    <n v="0.6"/>
    <n v="0.6"/>
    <m/>
    <m/>
    <n v="6.72"/>
    <m/>
    <m/>
    <m/>
    <m/>
    <m/>
    <x v="0"/>
    <m/>
    <s v="Textil San Cristobal S. A."/>
    <x v="40"/>
    <x v="159"/>
    <m/>
    <x v="855"/>
    <x v="5"/>
    <x v="0"/>
    <x v="237"/>
    <x v="0"/>
    <s v="Instalado"/>
    <s v="Operativo"/>
    <m/>
    <x v="2"/>
    <x v="0"/>
    <x v="0"/>
    <x v="2"/>
    <s v="Privado"/>
    <s v="ICA"/>
    <s v="ICA"/>
    <s v="Chincha"/>
    <s v="Pueblo Nuevo"/>
    <m/>
    <x v="0"/>
    <m/>
    <x v="2"/>
    <m/>
    <x v="1"/>
    <x v="1"/>
    <n v="6.72"/>
    <n v="6.7199999999999994E-3"/>
    <m/>
    <n v="0.6"/>
    <n v="0.6"/>
    <e v="#N/A"/>
    <m/>
    <n v="75"/>
    <s v="ESTIMACIONES"/>
    <m/>
  </r>
  <r>
    <s v="20"/>
    <x v="13"/>
    <s v="NO INFORMANTE"/>
    <m/>
    <m/>
    <x v="0"/>
    <m/>
    <m/>
    <n v="0.18"/>
    <n v="0.18"/>
    <m/>
    <m/>
    <n v="2.016"/>
    <m/>
    <m/>
    <m/>
    <m/>
    <m/>
    <x v="0"/>
    <m/>
    <s v="Viña Tacama S. A."/>
    <x v="40"/>
    <x v="159"/>
    <m/>
    <x v="856"/>
    <x v="5"/>
    <x v="0"/>
    <x v="237"/>
    <x v="0"/>
    <s v="Instalado"/>
    <s v="Operativo"/>
    <m/>
    <x v="2"/>
    <x v="0"/>
    <x v="0"/>
    <x v="2"/>
    <s v="Privado"/>
    <s v="ICA"/>
    <s v="ICA"/>
    <s v="Ica"/>
    <s v="La Tinguiña"/>
    <m/>
    <x v="0"/>
    <m/>
    <x v="2"/>
    <m/>
    <x v="1"/>
    <x v="1"/>
    <n v="2.016"/>
    <n v="2.016E-3"/>
    <m/>
    <n v="0.18"/>
    <n v="0.18"/>
    <e v="#N/A"/>
    <m/>
    <n v="75"/>
    <s v="ESTIMACIONES"/>
    <m/>
  </r>
  <r>
    <s v="20"/>
    <x v="13"/>
    <s v="NO INFORMANTE"/>
    <m/>
    <m/>
    <x v="0"/>
    <m/>
    <m/>
    <n v="0.113"/>
    <n v="0.113"/>
    <m/>
    <m/>
    <n v="1.2656000000000001"/>
    <m/>
    <m/>
    <m/>
    <m/>
    <m/>
    <x v="0"/>
    <m/>
    <s v="Cooperativa Industrial Manufacturas del Centro"/>
    <x v="40"/>
    <x v="159"/>
    <m/>
    <x v="857"/>
    <x v="5"/>
    <x v="0"/>
    <x v="237"/>
    <x v="0"/>
    <s v="Instalado"/>
    <s v="Operativo"/>
    <m/>
    <x v="2"/>
    <x v="0"/>
    <x v="0"/>
    <x v="2"/>
    <s v="Privado"/>
    <s v="JUNIN"/>
    <s v="JUNIN"/>
    <s v="Huancayo"/>
    <s v="Huancayo"/>
    <m/>
    <x v="0"/>
    <m/>
    <x v="2"/>
    <m/>
    <x v="1"/>
    <x v="1"/>
    <n v="1.2656000000000001"/>
    <n v="1.2656E-3"/>
    <m/>
    <n v="0.113"/>
    <n v="0.113"/>
    <e v="#N/A"/>
    <m/>
    <n v="75"/>
    <s v="ESTIMACIONES"/>
    <m/>
  </r>
  <r>
    <s v="20"/>
    <x v="13"/>
    <s v="NO INFORMANTE"/>
    <m/>
    <m/>
    <x v="0"/>
    <m/>
    <m/>
    <n v="0.12"/>
    <n v="0.12"/>
    <m/>
    <m/>
    <n v="1.3440000000000001"/>
    <m/>
    <m/>
    <m/>
    <m/>
    <m/>
    <x v="0"/>
    <m/>
    <s v="Avicola El Rocío S.A."/>
    <x v="40"/>
    <x v="159"/>
    <m/>
    <x v="858"/>
    <x v="5"/>
    <x v="0"/>
    <x v="237"/>
    <x v="0"/>
    <s v="Instalado"/>
    <s v="Operativo"/>
    <m/>
    <x v="2"/>
    <x v="0"/>
    <x v="0"/>
    <x v="2"/>
    <s v="Privado"/>
    <s v="LA LIBERTAD"/>
    <s v="LA LIBERTAD"/>
    <s v="Trujillo"/>
    <s v="Trujillo"/>
    <m/>
    <x v="0"/>
    <m/>
    <x v="2"/>
    <m/>
    <x v="1"/>
    <x v="1"/>
    <n v="1.3440000000000001"/>
    <n v="1.3440000000000001E-3"/>
    <m/>
    <n v="0.12"/>
    <n v="0.12"/>
    <e v="#N/A"/>
    <m/>
    <n v="75"/>
    <s v="ESTIMACIONES"/>
    <m/>
  </r>
  <r>
    <s v="20"/>
    <x v="13"/>
    <s v="NO INFORMANTE"/>
    <m/>
    <m/>
    <x v="0"/>
    <m/>
    <m/>
    <n v="0.11"/>
    <n v="0.11"/>
    <m/>
    <m/>
    <n v="1.2320000000000002"/>
    <m/>
    <m/>
    <m/>
    <m/>
    <m/>
    <x v="0"/>
    <m/>
    <s v="Avicola El Rocío S.A."/>
    <x v="40"/>
    <x v="159"/>
    <m/>
    <x v="859"/>
    <x v="5"/>
    <x v="0"/>
    <x v="237"/>
    <x v="0"/>
    <s v="Instalado"/>
    <s v="Operativo"/>
    <m/>
    <x v="2"/>
    <x v="0"/>
    <x v="0"/>
    <x v="2"/>
    <s v="Privado"/>
    <s v="LA LIBERTAD"/>
    <s v="LA LIBERTAD"/>
    <s v="Trujillo"/>
    <s v="Trujillo"/>
    <m/>
    <x v="0"/>
    <m/>
    <x v="2"/>
    <m/>
    <x v="1"/>
    <x v="1"/>
    <n v="1.2320000000000002"/>
    <n v="1.2320000000000002E-3"/>
    <m/>
    <n v="0.11"/>
    <n v="0.11"/>
    <e v="#N/A"/>
    <m/>
    <n v="75"/>
    <s v="ESTIMACIONES"/>
    <m/>
  </r>
  <r>
    <s v="20"/>
    <x v="13"/>
    <s v="NO INFORMANTE"/>
    <m/>
    <m/>
    <x v="0"/>
    <m/>
    <m/>
    <n v="0.27500000000000002"/>
    <n v="0.27500000000000002"/>
    <m/>
    <m/>
    <n v="3.08"/>
    <m/>
    <m/>
    <m/>
    <m/>
    <m/>
    <x v="0"/>
    <m/>
    <s v="Avicola El Rocío S.A."/>
    <x v="40"/>
    <x v="159"/>
    <m/>
    <x v="860"/>
    <x v="5"/>
    <x v="0"/>
    <x v="237"/>
    <x v="0"/>
    <s v="Instalado"/>
    <s v="Operativo"/>
    <m/>
    <x v="2"/>
    <x v="0"/>
    <x v="0"/>
    <x v="2"/>
    <s v="Privado"/>
    <s v="LA LIBERTAD"/>
    <s v="LA LIBERTAD"/>
    <s v="Trujillo"/>
    <s v="Trujillo"/>
    <m/>
    <x v="0"/>
    <m/>
    <x v="2"/>
    <m/>
    <x v="1"/>
    <x v="1"/>
    <n v="3.08"/>
    <n v="3.0800000000000003E-3"/>
    <m/>
    <n v="0.27500000000000002"/>
    <n v="0.27500000000000002"/>
    <e v="#N/A"/>
    <m/>
    <n v="75"/>
    <s v="ESTIMACIONES"/>
    <m/>
  </r>
  <r>
    <s v="20"/>
    <x v="13"/>
    <s v="NO INFORMANTE"/>
    <m/>
    <m/>
    <x v="0"/>
    <m/>
    <m/>
    <n v="9.5000000000000001E-2"/>
    <n v="9.5000000000000001E-2"/>
    <m/>
    <m/>
    <n v="1.0640000000000001"/>
    <m/>
    <m/>
    <m/>
    <m/>
    <m/>
    <x v="0"/>
    <m/>
    <s v="Avicola El Rocío S.A."/>
    <x v="40"/>
    <x v="159"/>
    <m/>
    <x v="861"/>
    <x v="5"/>
    <x v="0"/>
    <x v="237"/>
    <x v="0"/>
    <s v="Instalado"/>
    <s v="Operativo"/>
    <m/>
    <x v="2"/>
    <x v="0"/>
    <x v="0"/>
    <x v="2"/>
    <s v="Privado"/>
    <s v="LA LIBERTAD"/>
    <s v="LA LIBERTAD"/>
    <s v="Trujillo"/>
    <s v="Trujillo"/>
    <m/>
    <x v="0"/>
    <m/>
    <x v="2"/>
    <m/>
    <x v="1"/>
    <x v="1"/>
    <n v="1.0640000000000001"/>
    <n v="1.0640000000000001E-3"/>
    <m/>
    <n v="9.5000000000000001E-2"/>
    <n v="9.5000000000000001E-2"/>
    <e v="#N/A"/>
    <m/>
    <n v="75"/>
    <s v="ESTIMACIONES"/>
    <m/>
  </r>
  <r>
    <s v="20"/>
    <x v="13"/>
    <s v="NO INFORMANTE"/>
    <m/>
    <m/>
    <x v="0"/>
    <m/>
    <m/>
    <n v="0.09"/>
    <n v="0.09"/>
    <m/>
    <m/>
    <n v="1.008"/>
    <m/>
    <m/>
    <m/>
    <m/>
    <m/>
    <x v="0"/>
    <m/>
    <s v="Camal San Francisco"/>
    <x v="40"/>
    <x v="159"/>
    <m/>
    <x v="862"/>
    <x v="5"/>
    <x v="0"/>
    <x v="237"/>
    <x v="0"/>
    <s v="Instalado"/>
    <s v="Operativo"/>
    <m/>
    <x v="2"/>
    <x v="0"/>
    <x v="0"/>
    <x v="2"/>
    <s v="Privado"/>
    <s v="LA LIBERTAD"/>
    <s v="LA LIBERTAD"/>
    <s v="Trujillo"/>
    <s v="Salaverry"/>
    <m/>
    <x v="0"/>
    <m/>
    <x v="2"/>
    <m/>
    <x v="1"/>
    <x v="1"/>
    <n v="1.008"/>
    <n v="1.008E-3"/>
    <m/>
    <n v="0.09"/>
    <n v="0.09"/>
    <e v="#N/A"/>
    <m/>
    <n v="75"/>
    <s v="ESTIMACIONES"/>
    <m/>
  </r>
  <r>
    <s v="20"/>
    <x v="13"/>
    <s v="NO INFORMANTE"/>
    <m/>
    <m/>
    <x v="0"/>
    <m/>
    <m/>
    <n v="0.114"/>
    <n v="0.114"/>
    <m/>
    <m/>
    <n v="1.2768000000000002"/>
    <m/>
    <m/>
    <m/>
    <m/>
    <m/>
    <x v="0"/>
    <m/>
    <s v="Curtiembre Chimú Murgia Hnos. S.A."/>
    <x v="40"/>
    <x v="159"/>
    <m/>
    <x v="863"/>
    <x v="5"/>
    <x v="0"/>
    <x v="237"/>
    <x v="0"/>
    <s v="Instalado"/>
    <s v="Operativo"/>
    <m/>
    <x v="2"/>
    <x v="0"/>
    <x v="0"/>
    <x v="2"/>
    <s v="Privado"/>
    <s v="LA LIBERTAD"/>
    <s v="LA LIBERTAD"/>
    <s v="Trujillo"/>
    <s v="Trujillo"/>
    <m/>
    <x v="0"/>
    <m/>
    <x v="2"/>
    <m/>
    <x v="1"/>
    <x v="1"/>
    <n v="1.2768000000000002"/>
    <n v="1.2768000000000002E-3"/>
    <m/>
    <n v="0.114"/>
    <n v="0.114"/>
    <e v="#N/A"/>
    <m/>
    <n v="75"/>
    <s v="ESTIMACIONES"/>
    <m/>
  </r>
  <r>
    <s v="20"/>
    <x v="13"/>
    <s v="NO INFORMANTE"/>
    <m/>
    <m/>
    <x v="0"/>
    <m/>
    <m/>
    <n v="0.56000000000000005"/>
    <n v="0.56000000000000005"/>
    <m/>
    <m/>
    <n v="6.2720000000000011"/>
    <m/>
    <m/>
    <m/>
    <m/>
    <m/>
    <x v="0"/>
    <m/>
    <s v="Danper Trujillo S.A."/>
    <x v="40"/>
    <x v="159"/>
    <m/>
    <x v="864"/>
    <x v="5"/>
    <x v="0"/>
    <x v="237"/>
    <x v="0"/>
    <s v="Instalado"/>
    <s v="Operativo"/>
    <m/>
    <x v="2"/>
    <x v="0"/>
    <x v="0"/>
    <x v="2"/>
    <s v="Privado"/>
    <s v="LA LIBERTAD"/>
    <s v="LA LIBERTAD"/>
    <s v="Trujillo"/>
    <s v="Salaverry"/>
    <m/>
    <x v="0"/>
    <m/>
    <x v="2"/>
    <m/>
    <x v="1"/>
    <x v="1"/>
    <n v="6.2720000000000011"/>
    <n v="6.2720000000000015E-3"/>
    <m/>
    <n v="0.56000000000000005"/>
    <n v="0.56000000000000005"/>
    <e v="#N/A"/>
    <m/>
    <n v="75"/>
    <s v="ESTIMACIONES"/>
    <m/>
  </r>
  <r>
    <s v="20"/>
    <x v="13"/>
    <s v="NO INFORMANTE"/>
    <m/>
    <m/>
    <x v="0"/>
    <m/>
    <m/>
    <n v="0.45"/>
    <n v="0.45"/>
    <m/>
    <m/>
    <n v="5.04"/>
    <m/>
    <m/>
    <m/>
    <m/>
    <m/>
    <x v="0"/>
    <m/>
    <s v="Embutidos Razzeto S.A."/>
    <x v="40"/>
    <x v="159"/>
    <m/>
    <x v="865"/>
    <x v="5"/>
    <x v="0"/>
    <x v="237"/>
    <x v="0"/>
    <s v="Instalado"/>
    <s v="Operativo"/>
    <m/>
    <x v="2"/>
    <x v="0"/>
    <x v="0"/>
    <x v="2"/>
    <s v="Privado"/>
    <s v="LA LIBERTAD"/>
    <s v="LA LIBERTAD"/>
    <s v="Trujillo"/>
    <s v="Trujillo"/>
    <m/>
    <x v="0"/>
    <m/>
    <x v="2"/>
    <m/>
    <x v="1"/>
    <x v="1"/>
    <n v="5.04"/>
    <n v="5.0400000000000002E-3"/>
    <m/>
    <n v="0.45"/>
    <n v="0.45"/>
    <e v="#N/A"/>
    <m/>
    <n v="75"/>
    <s v="ESTIMACIONES"/>
    <m/>
  </r>
  <r>
    <s v="20"/>
    <x v="13"/>
    <s v="NO INFORMANTE"/>
    <m/>
    <m/>
    <x v="0"/>
    <m/>
    <m/>
    <n v="0"/>
    <n v="0"/>
    <m/>
    <m/>
    <n v="0"/>
    <m/>
    <m/>
    <m/>
    <m/>
    <m/>
    <x v="0"/>
    <m/>
    <s v="Empresa Agroindustrial Laredo S. A."/>
    <x v="40"/>
    <x v="159"/>
    <m/>
    <x v="866"/>
    <x v="5"/>
    <x v="0"/>
    <x v="237"/>
    <x v="0"/>
    <s v="Instalado"/>
    <s v="Inoperativo"/>
    <m/>
    <x v="2"/>
    <x v="0"/>
    <x v="0"/>
    <x v="2"/>
    <s v="Privado"/>
    <s v="LA LIBERTAD"/>
    <s v="LA LIBERTAD"/>
    <s v="Trujillo"/>
    <s v="Laredo"/>
    <m/>
    <x v="0"/>
    <m/>
    <x v="2"/>
    <m/>
    <x v="1"/>
    <x v="1"/>
    <n v="0"/>
    <n v="0"/>
    <m/>
    <n v="0"/>
    <n v="0"/>
    <e v="#N/A"/>
    <m/>
    <n v="75"/>
    <s v="ESTIMACIONES"/>
    <m/>
  </r>
  <r>
    <s v="20"/>
    <x v="13"/>
    <s v="NO INFORMANTE"/>
    <m/>
    <m/>
    <x v="0"/>
    <m/>
    <m/>
    <n v="0.45"/>
    <n v="0.45"/>
    <m/>
    <m/>
    <n v="5.04"/>
    <m/>
    <m/>
    <m/>
    <m/>
    <m/>
    <x v="0"/>
    <m/>
    <s v="Enrique Cassinelli e hijos"/>
    <x v="40"/>
    <x v="159"/>
    <m/>
    <x v="867"/>
    <x v="5"/>
    <x v="0"/>
    <x v="237"/>
    <x v="0"/>
    <s v="Instalado"/>
    <s v="Operativo"/>
    <m/>
    <x v="2"/>
    <x v="0"/>
    <x v="0"/>
    <x v="2"/>
    <s v="Privado"/>
    <s v="LA LIBERTAD"/>
    <s v="LA LIBERTAD"/>
    <s v="Trujillo"/>
    <s v="Trujillo"/>
    <m/>
    <x v="0"/>
    <m/>
    <x v="2"/>
    <m/>
    <x v="1"/>
    <x v="1"/>
    <n v="5.04"/>
    <n v="5.0400000000000002E-3"/>
    <m/>
    <n v="0.45"/>
    <n v="0.45"/>
    <e v="#N/A"/>
    <m/>
    <n v="75"/>
    <s v="ESTIMACIONES"/>
    <m/>
  </r>
  <r>
    <s v="20"/>
    <x v="13"/>
    <s v="NO INFORMANTE"/>
    <m/>
    <m/>
    <x v="0"/>
    <m/>
    <m/>
    <n v="0.27"/>
    <n v="0.27"/>
    <m/>
    <m/>
    <n v="3.0240000000000005"/>
    <m/>
    <m/>
    <m/>
    <m/>
    <m/>
    <x v="0"/>
    <m/>
    <s v="Eugenio Cogorno - Molino Excelsior S.A."/>
    <x v="40"/>
    <x v="159"/>
    <m/>
    <x v="868"/>
    <x v="5"/>
    <x v="0"/>
    <x v="237"/>
    <x v="0"/>
    <s v="Instalado"/>
    <s v="Operativo"/>
    <m/>
    <x v="2"/>
    <x v="0"/>
    <x v="0"/>
    <x v="2"/>
    <s v="Privado"/>
    <s v="LA LIBERTAD"/>
    <s v="LA LIBERTAD"/>
    <s v="Trujillo"/>
    <s v="Salaverry"/>
    <m/>
    <x v="0"/>
    <m/>
    <x v="2"/>
    <m/>
    <x v="1"/>
    <x v="1"/>
    <n v="3.0240000000000005"/>
    <n v="3.0240000000000006E-3"/>
    <m/>
    <n v="0.27"/>
    <n v="0.27"/>
    <e v="#N/A"/>
    <m/>
    <n v="75"/>
    <s v="ESTIMACIONES"/>
    <m/>
  </r>
  <r>
    <s v="20"/>
    <x v="13"/>
    <s v="NO INFORMANTE"/>
    <m/>
    <m/>
    <x v="0"/>
    <m/>
    <m/>
    <n v="0.09"/>
    <n v="0.09"/>
    <m/>
    <m/>
    <n v="1.008"/>
    <m/>
    <m/>
    <m/>
    <m/>
    <m/>
    <x v="0"/>
    <m/>
    <s v="Hielera Milagros Ltda."/>
    <x v="40"/>
    <x v="159"/>
    <m/>
    <x v="869"/>
    <x v="5"/>
    <x v="0"/>
    <x v="237"/>
    <x v="0"/>
    <s v="Instalado"/>
    <s v="Operativo"/>
    <m/>
    <x v="2"/>
    <x v="0"/>
    <x v="0"/>
    <x v="2"/>
    <s v="Privado"/>
    <s v="LA LIBERTAD"/>
    <s v="LA LIBERTAD"/>
    <s v="Trujillo"/>
    <s v="Trujillo"/>
    <m/>
    <x v="0"/>
    <m/>
    <x v="2"/>
    <m/>
    <x v="1"/>
    <x v="1"/>
    <n v="1.008"/>
    <n v="1.008E-3"/>
    <m/>
    <n v="0.09"/>
    <n v="0.09"/>
    <e v="#N/A"/>
    <m/>
    <n v="75"/>
    <s v="ESTIMACIONES"/>
    <m/>
  </r>
  <r>
    <s v="20"/>
    <x v="13"/>
    <s v="NO INFORMANTE"/>
    <m/>
    <m/>
    <x v="0"/>
    <m/>
    <m/>
    <n v="0.12"/>
    <n v="0.12"/>
    <m/>
    <m/>
    <n v="1.3440000000000001"/>
    <m/>
    <m/>
    <m/>
    <m/>
    <m/>
    <x v="0"/>
    <m/>
    <s v="Hielos Cassinelli S.A."/>
    <x v="40"/>
    <x v="159"/>
    <m/>
    <x v="870"/>
    <x v="5"/>
    <x v="0"/>
    <x v="237"/>
    <x v="0"/>
    <s v="Instalado"/>
    <s v="Operativo"/>
    <m/>
    <x v="2"/>
    <x v="0"/>
    <x v="0"/>
    <x v="2"/>
    <s v="Privado"/>
    <s v="LA LIBERTAD"/>
    <s v="LA LIBERTAD"/>
    <s v="Trujillo"/>
    <s v="Trujillo"/>
    <m/>
    <x v="0"/>
    <m/>
    <x v="2"/>
    <m/>
    <x v="1"/>
    <x v="1"/>
    <n v="1.3440000000000001"/>
    <n v="1.3440000000000001E-3"/>
    <m/>
    <n v="0.12"/>
    <n v="0.12"/>
    <e v="#N/A"/>
    <m/>
    <n v="75"/>
    <s v="ESTIMACIONES"/>
    <m/>
  </r>
  <r>
    <s v="20"/>
    <x v="13"/>
    <s v="NO INFORMANTE"/>
    <m/>
    <m/>
    <x v="0"/>
    <m/>
    <m/>
    <n v="8.7999999999999995E-2"/>
    <n v="8.7999999999999995E-2"/>
    <m/>
    <m/>
    <n v="0.98560000000000003"/>
    <m/>
    <m/>
    <m/>
    <m/>
    <m/>
    <x v="0"/>
    <m/>
    <s v="Industrial Añaños S.A."/>
    <x v="40"/>
    <x v="159"/>
    <m/>
    <x v="871"/>
    <x v="5"/>
    <x v="0"/>
    <x v="237"/>
    <x v="0"/>
    <s v="Instalado"/>
    <s v="Operativo"/>
    <m/>
    <x v="2"/>
    <x v="0"/>
    <x v="0"/>
    <x v="2"/>
    <s v="Privado"/>
    <s v="LA LIBERTAD"/>
    <s v="LA LIBERTAD"/>
    <s v="Trujillo"/>
    <s v="La Esperanza"/>
    <m/>
    <x v="0"/>
    <m/>
    <x v="2"/>
    <m/>
    <x v="1"/>
    <x v="1"/>
    <n v="0.98560000000000003"/>
    <n v="9.856000000000001E-4"/>
    <m/>
    <n v="8.7999999999999995E-2"/>
    <n v="8.7999999999999995E-2"/>
    <e v="#N/A"/>
    <m/>
    <n v="75"/>
    <s v="ESTIMACIONES"/>
    <m/>
  </r>
  <r>
    <s v="20"/>
    <x v="13"/>
    <s v="NO INFORMANTE"/>
    <m/>
    <m/>
    <x v="0"/>
    <m/>
    <m/>
    <n v="0.44500000000000001"/>
    <n v="0.44500000000000001"/>
    <m/>
    <m/>
    <n v="4.9840000000000009"/>
    <m/>
    <m/>
    <m/>
    <m/>
    <m/>
    <x v="0"/>
    <m/>
    <s v="Industrial Cartavio S.A."/>
    <x v="40"/>
    <x v="159"/>
    <m/>
    <x v="872"/>
    <x v="5"/>
    <x v="0"/>
    <x v="237"/>
    <x v="0"/>
    <s v="Instalado"/>
    <s v="Operativo"/>
    <m/>
    <x v="2"/>
    <x v="0"/>
    <x v="0"/>
    <x v="2"/>
    <s v="Privado"/>
    <s v="LA LIBERTAD"/>
    <s v="LA LIBERTAD"/>
    <s v="Ascope"/>
    <s v="Casa Grande"/>
    <m/>
    <x v="0"/>
    <m/>
    <x v="2"/>
    <m/>
    <x v="1"/>
    <x v="1"/>
    <n v="4.9840000000000009"/>
    <n v="4.9840000000000006E-3"/>
    <m/>
    <n v="0.44500000000000001"/>
    <n v="0.44500000000000001"/>
    <e v="#N/A"/>
    <m/>
    <n v="75"/>
    <s v="ESTIMACIONES"/>
    <m/>
  </r>
  <r>
    <s v="20"/>
    <x v="13"/>
    <s v="NO INFORMANTE"/>
    <m/>
    <m/>
    <x v="0"/>
    <m/>
    <m/>
    <n v="8.2000000000000003E-2"/>
    <n v="8.2000000000000003E-2"/>
    <m/>
    <m/>
    <n v="0.91840000000000011"/>
    <m/>
    <m/>
    <m/>
    <m/>
    <m/>
    <x v="0"/>
    <m/>
    <s v="Industrias del Latón"/>
    <x v="40"/>
    <x v="159"/>
    <m/>
    <x v="873"/>
    <x v="5"/>
    <x v="0"/>
    <x v="237"/>
    <x v="0"/>
    <s v="Instalado"/>
    <s v="Operativo"/>
    <m/>
    <x v="2"/>
    <x v="0"/>
    <x v="0"/>
    <x v="2"/>
    <s v="Privado"/>
    <s v="LA LIBERTAD"/>
    <s v="LA LIBERTAD"/>
    <s v="Trujillo"/>
    <s v="La Esperanza"/>
    <m/>
    <x v="0"/>
    <m/>
    <x v="2"/>
    <m/>
    <x v="1"/>
    <x v="1"/>
    <n v="0.91840000000000011"/>
    <n v="9.184000000000001E-4"/>
    <m/>
    <n v="8.2000000000000003E-2"/>
    <n v="8.2000000000000003E-2"/>
    <e v="#N/A"/>
    <m/>
    <n v="75"/>
    <s v="ESTIMACIONES"/>
    <m/>
  </r>
  <r>
    <s v="20"/>
    <x v="13"/>
    <s v="NO INFORMANTE"/>
    <m/>
    <m/>
    <x v="0"/>
    <m/>
    <m/>
    <n v="1.99"/>
    <n v="1.99"/>
    <m/>
    <m/>
    <n v="22.288"/>
    <m/>
    <m/>
    <m/>
    <m/>
    <m/>
    <x v="0"/>
    <m/>
    <s v="Italmar"/>
    <x v="40"/>
    <x v="159"/>
    <m/>
    <x v="874"/>
    <x v="5"/>
    <x v="0"/>
    <x v="237"/>
    <x v="0"/>
    <s v="Instalado"/>
    <s v="Operativo"/>
    <m/>
    <x v="2"/>
    <x v="0"/>
    <x v="0"/>
    <x v="2"/>
    <s v="Privado"/>
    <s v="LA LIBERTAD"/>
    <s v="LA LIBERTAD"/>
    <s v="Trujillo"/>
    <s v="Salaverry"/>
    <m/>
    <x v="0"/>
    <m/>
    <x v="2"/>
    <m/>
    <x v="1"/>
    <x v="1"/>
    <n v="22.288"/>
    <n v="2.2287999999999999E-2"/>
    <m/>
    <n v="1.99"/>
    <n v="1.99"/>
    <e v="#N/A"/>
    <m/>
    <n v="75"/>
    <s v="ESTIMACIONES"/>
    <m/>
  </r>
  <r>
    <s v="20"/>
    <x v="13"/>
    <s v="NO INFORMANTE"/>
    <m/>
    <m/>
    <x v="0"/>
    <m/>
    <m/>
    <n v="1.58"/>
    <n v="1.58"/>
    <m/>
    <m/>
    <n v="17.696000000000005"/>
    <m/>
    <m/>
    <m/>
    <m/>
    <m/>
    <x v="0"/>
    <m/>
    <s v="Molinera Inca S.A."/>
    <x v="40"/>
    <x v="159"/>
    <m/>
    <x v="875"/>
    <x v="5"/>
    <x v="0"/>
    <x v="237"/>
    <x v="0"/>
    <s v="Instalado"/>
    <s v="Operativo"/>
    <m/>
    <x v="2"/>
    <x v="0"/>
    <x v="0"/>
    <x v="2"/>
    <s v="Privado"/>
    <s v="LA LIBERTAD"/>
    <s v="LA LIBERTAD"/>
    <s v="Trujillo"/>
    <s v="Trujillo"/>
    <m/>
    <x v="0"/>
    <m/>
    <x v="2"/>
    <m/>
    <x v="1"/>
    <x v="1"/>
    <n v="17.696000000000005"/>
    <n v="1.7696000000000003E-2"/>
    <m/>
    <n v="1.58"/>
    <n v="1.58"/>
    <e v="#N/A"/>
    <m/>
    <n v="75"/>
    <s v="ESTIMACIONES"/>
    <m/>
  </r>
  <r>
    <s v="20"/>
    <x v="13"/>
    <s v="NO INFORMANTE"/>
    <m/>
    <m/>
    <x v="0"/>
    <m/>
    <m/>
    <n v="0.60799999999999998"/>
    <n v="0.60799999999999998"/>
    <m/>
    <m/>
    <n v="6.8095999999999997"/>
    <m/>
    <m/>
    <m/>
    <m/>
    <m/>
    <x v="0"/>
    <m/>
    <s v="Molinera Inca S.A."/>
    <x v="40"/>
    <x v="159"/>
    <m/>
    <x v="876"/>
    <x v="5"/>
    <x v="0"/>
    <x v="237"/>
    <x v="0"/>
    <s v="Instalado"/>
    <s v="Operativo"/>
    <m/>
    <x v="2"/>
    <x v="0"/>
    <x v="0"/>
    <x v="2"/>
    <s v="Privado"/>
    <s v="LA LIBERTAD"/>
    <s v="LA LIBERTAD"/>
    <s v="Trujillo"/>
    <s v="Trujillo"/>
    <m/>
    <x v="0"/>
    <m/>
    <x v="2"/>
    <m/>
    <x v="1"/>
    <x v="1"/>
    <n v="6.8095999999999997"/>
    <n v="6.8095999999999999E-3"/>
    <m/>
    <n v="0.60799999999999998"/>
    <n v="0.60799999999999998"/>
    <e v="#N/A"/>
    <m/>
    <n v="75"/>
    <s v="ESTIMACIONES"/>
    <m/>
  </r>
  <r>
    <s v="20"/>
    <x v="13"/>
    <s v="NO INFORMANTE"/>
    <m/>
    <m/>
    <x v="0"/>
    <m/>
    <m/>
    <n v="0.12"/>
    <n v="0.12"/>
    <m/>
    <m/>
    <n v="1.3440000000000001"/>
    <m/>
    <m/>
    <m/>
    <m/>
    <m/>
    <x v="0"/>
    <m/>
    <s v="Molino El Cholo"/>
    <x v="40"/>
    <x v="159"/>
    <m/>
    <x v="877"/>
    <x v="5"/>
    <x v="0"/>
    <x v="237"/>
    <x v="0"/>
    <s v="Instalado"/>
    <s v="Operativo"/>
    <m/>
    <x v="2"/>
    <x v="0"/>
    <x v="0"/>
    <x v="2"/>
    <s v="Privado"/>
    <s v="LA LIBERTAD"/>
    <s v="LA LIBERTAD"/>
    <s v="Chepen"/>
    <s v="Chepen"/>
    <m/>
    <x v="0"/>
    <m/>
    <x v="2"/>
    <m/>
    <x v="1"/>
    <x v="1"/>
    <n v="1.3440000000000001"/>
    <n v="1.3440000000000001E-3"/>
    <m/>
    <n v="0.12"/>
    <n v="0.12"/>
    <e v="#N/A"/>
    <m/>
    <n v="75"/>
    <s v="ESTIMACIONES"/>
    <m/>
  </r>
  <r>
    <s v="20"/>
    <x v="13"/>
    <s v="NO INFORMANTE"/>
    <m/>
    <m/>
    <x v="0"/>
    <m/>
    <m/>
    <n v="0.13"/>
    <n v="0.13"/>
    <m/>
    <m/>
    <n v="1.4560000000000002"/>
    <m/>
    <m/>
    <m/>
    <m/>
    <m/>
    <x v="0"/>
    <m/>
    <s v="Molino Iris E.I.R.L."/>
    <x v="40"/>
    <x v="159"/>
    <m/>
    <x v="878"/>
    <x v="5"/>
    <x v="0"/>
    <x v="237"/>
    <x v="0"/>
    <s v="Instalado"/>
    <s v="Operativo"/>
    <m/>
    <x v="2"/>
    <x v="0"/>
    <x v="0"/>
    <x v="2"/>
    <s v="Privado"/>
    <s v="LA LIBERTAD"/>
    <s v="LA LIBERTAD"/>
    <s v="Pacasmayo"/>
    <s v="Guadalupe"/>
    <m/>
    <x v="0"/>
    <m/>
    <x v="2"/>
    <m/>
    <x v="1"/>
    <x v="1"/>
    <n v="1.4560000000000002"/>
    <n v="1.4560000000000003E-3"/>
    <m/>
    <n v="0.13"/>
    <n v="0.13"/>
    <e v="#N/A"/>
    <m/>
    <n v="75"/>
    <s v="ESTIMACIONES"/>
    <m/>
  </r>
  <r>
    <s v="20"/>
    <x v="13"/>
    <s v="NO INFORMANTE"/>
    <m/>
    <m/>
    <x v="0"/>
    <m/>
    <m/>
    <n v="0.23"/>
    <n v="0.23"/>
    <m/>
    <m/>
    <n v="2.5760000000000005"/>
    <m/>
    <m/>
    <m/>
    <m/>
    <m/>
    <x v="0"/>
    <m/>
    <s v="Molino La Perla"/>
    <x v="40"/>
    <x v="159"/>
    <m/>
    <x v="879"/>
    <x v="5"/>
    <x v="0"/>
    <x v="237"/>
    <x v="0"/>
    <s v="Instalado"/>
    <s v="Operativo"/>
    <m/>
    <x v="2"/>
    <x v="0"/>
    <x v="0"/>
    <x v="2"/>
    <s v="Privado"/>
    <s v="LA LIBERTAD"/>
    <s v="LA LIBERTAD"/>
    <s v="Trujillo"/>
    <s v="Trujillo"/>
    <m/>
    <x v="0"/>
    <m/>
    <x v="2"/>
    <m/>
    <x v="1"/>
    <x v="1"/>
    <n v="2.5760000000000005"/>
    <n v="2.5760000000000006E-3"/>
    <m/>
    <n v="0.23"/>
    <n v="0.23"/>
    <e v="#N/A"/>
    <m/>
    <n v="75"/>
    <s v="ESTIMACIONES"/>
    <m/>
  </r>
  <r>
    <s v="20"/>
    <x v="13"/>
    <s v="NO INFORMANTE"/>
    <m/>
    <m/>
    <x v="0"/>
    <m/>
    <m/>
    <n v="0.16"/>
    <n v="0.16"/>
    <m/>
    <m/>
    <n v="1.792"/>
    <m/>
    <m/>
    <m/>
    <m/>
    <m/>
    <x v="0"/>
    <m/>
    <s v="Molino La Perla"/>
    <x v="40"/>
    <x v="159"/>
    <m/>
    <x v="880"/>
    <x v="5"/>
    <x v="0"/>
    <x v="237"/>
    <x v="0"/>
    <s v="Instalado"/>
    <s v="Operativo"/>
    <m/>
    <x v="2"/>
    <x v="0"/>
    <x v="0"/>
    <x v="2"/>
    <s v="Privado"/>
    <s v="LA LIBERTAD"/>
    <s v="LA LIBERTAD"/>
    <s v="Trujillo"/>
    <s v="Trujillo"/>
    <m/>
    <x v="0"/>
    <m/>
    <x v="2"/>
    <m/>
    <x v="1"/>
    <x v="1"/>
    <n v="1.792"/>
    <n v="1.792E-3"/>
    <m/>
    <n v="0.16"/>
    <n v="0.16"/>
    <e v="#N/A"/>
    <m/>
    <n v="75"/>
    <s v="ESTIMACIONES"/>
    <m/>
  </r>
  <r>
    <s v="20"/>
    <x v="13"/>
    <s v="NO INFORMANTE"/>
    <m/>
    <m/>
    <x v="0"/>
    <m/>
    <m/>
    <n v="0.108"/>
    <n v="0.108"/>
    <m/>
    <m/>
    <n v="1.2096"/>
    <m/>
    <m/>
    <m/>
    <m/>
    <m/>
    <x v="0"/>
    <m/>
    <s v="Norpack S.A."/>
    <x v="40"/>
    <x v="159"/>
    <m/>
    <x v="881"/>
    <x v="5"/>
    <x v="0"/>
    <x v="237"/>
    <x v="0"/>
    <s v="Instalado"/>
    <s v="Operativo"/>
    <m/>
    <x v="2"/>
    <x v="0"/>
    <x v="0"/>
    <x v="2"/>
    <s v="Privado"/>
    <s v="LA LIBERTAD"/>
    <s v="LA LIBERTAD"/>
    <s v="Trujillo"/>
    <s v="Salaverry"/>
    <m/>
    <x v="0"/>
    <m/>
    <x v="2"/>
    <m/>
    <x v="1"/>
    <x v="1"/>
    <n v="1.2096"/>
    <n v="1.2095999999999999E-3"/>
    <m/>
    <n v="0.108"/>
    <n v="0.108"/>
    <e v="#N/A"/>
    <m/>
    <n v="75"/>
    <s v="ESTIMACIONES"/>
    <m/>
  </r>
  <r>
    <s v="20"/>
    <x v="13"/>
    <s v="NO INFORMANTE"/>
    <m/>
    <m/>
    <x v="0"/>
    <m/>
    <m/>
    <n v="0.13500000000000001"/>
    <n v="0.13500000000000001"/>
    <m/>
    <m/>
    <n v="1.5120000000000002"/>
    <m/>
    <m/>
    <m/>
    <m/>
    <m/>
    <x v="0"/>
    <m/>
    <s v="Premoldeados de Concretos S.A."/>
    <x v="40"/>
    <x v="159"/>
    <m/>
    <x v="882"/>
    <x v="5"/>
    <x v="0"/>
    <x v="237"/>
    <x v="0"/>
    <s v="Instalado"/>
    <s v="Operativo"/>
    <m/>
    <x v="2"/>
    <x v="0"/>
    <x v="0"/>
    <x v="2"/>
    <s v="Privado"/>
    <s v="LA LIBERTAD"/>
    <s v="LA LIBERTAD"/>
    <s v="Trujillo"/>
    <s v="Huanchaco"/>
    <m/>
    <x v="0"/>
    <m/>
    <x v="2"/>
    <m/>
    <x v="1"/>
    <x v="1"/>
    <n v="1.5120000000000002"/>
    <n v="1.5120000000000003E-3"/>
    <m/>
    <n v="0.13500000000000001"/>
    <n v="0.13500000000000001"/>
    <e v="#N/A"/>
    <m/>
    <n v="75"/>
    <s v="ESTIMACIONES"/>
    <m/>
  </r>
  <r>
    <s v="20"/>
    <x v="13"/>
    <s v="NO INFORMANTE"/>
    <m/>
    <m/>
    <x v="0"/>
    <m/>
    <m/>
    <n v="0.28699999999999998"/>
    <n v="0.28699999999999998"/>
    <m/>
    <m/>
    <n v="3.2143999999999999"/>
    <m/>
    <m/>
    <m/>
    <m/>
    <m/>
    <x v="0"/>
    <m/>
    <s v="Sociedad Conservera del Norte S. A."/>
    <x v="40"/>
    <x v="159"/>
    <m/>
    <x v="883"/>
    <x v="5"/>
    <x v="0"/>
    <x v="237"/>
    <x v="0"/>
    <s v="Instalado"/>
    <s v="Operativo"/>
    <m/>
    <x v="2"/>
    <x v="0"/>
    <x v="0"/>
    <x v="2"/>
    <s v="Privado"/>
    <s v="LA LIBERTAD"/>
    <s v="LA LIBERTAD"/>
    <s v="Trujillo"/>
    <s v="Trujillo"/>
    <m/>
    <x v="0"/>
    <m/>
    <x v="2"/>
    <m/>
    <x v="1"/>
    <x v="1"/>
    <n v="3.2143999999999999"/>
    <n v="3.2144000000000001E-3"/>
    <m/>
    <n v="0.28699999999999998"/>
    <n v="0.28699999999999998"/>
    <e v="#N/A"/>
    <m/>
    <n v="75"/>
    <s v="ESTIMACIONES"/>
    <m/>
  </r>
  <r>
    <s v="20"/>
    <x v="13"/>
    <s v="NO INFORMANTE"/>
    <m/>
    <m/>
    <x v="0"/>
    <m/>
    <m/>
    <n v="0.5"/>
    <n v="0.5"/>
    <m/>
    <m/>
    <n v="5.6"/>
    <m/>
    <m/>
    <m/>
    <m/>
    <m/>
    <x v="0"/>
    <m/>
    <s v="Tableros Peruanos S. A."/>
    <x v="40"/>
    <x v="159"/>
    <m/>
    <x v="884"/>
    <x v="5"/>
    <x v="0"/>
    <x v="237"/>
    <x v="0"/>
    <s v="Instalado"/>
    <s v="Operativo"/>
    <m/>
    <x v="2"/>
    <x v="0"/>
    <x v="0"/>
    <x v="2"/>
    <s v="Privado"/>
    <s v="LA LIBERTAD"/>
    <s v="LA LIBERTAD"/>
    <s v="Trujillo"/>
    <s v="Laredo"/>
    <m/>
    <x v="0"/>
    <m/>
    <x v="2"/>
    <m/>
    <x v="1"/>
    <x v="1"/>
    <n v="5.6"/>
    <n v="5.5999999999999999E-3"/>
    <m/>
    <n v="0.5"/>
    <n v="0.5"/>
    <e v="#N/A"/>
    <m/>
    <n v="75"/>
    <s v="ESTIMACIONES"/>
    <m/>
  </r>
  <r>
    <s v="20"/>
    <x v="13"/>
    <s v="NO INFORMANTE"/>
    <m/>
    <m/>
    <x v="0"/>
    <m/>
    <m/>
    <n v="0.77"/>
    <n v="0.77"/>
    <m/>
    <m/>
    <n v="8.6240000000000023"/>
    <m/>
    <m/>
    <m/>
    <m/>
    <m/>
    <x v="0"/>
    <m/>
    <s v="Talsa"/>
    <x v="40"/>
    <x v="159"/>
    <m/>
    <x v="885"/>
    <x v="5"/>
    <x v="0"/>
    <x v="237"/>
    <x v="0"/>
    <s v="Instalado"/>
    <s v="Operativo"/>
    <m/>
    <x v="2"/>
    <x v="0"/>
    <x v="0"/>
    <x v="2"/>
    <s v="Privado"/>
    <s v="LA LIBERTAD"/>
    <s v="LA LIBERTAD"/>
    <s v="Trujillo"/>
    <s v="Salaverry"/>
    <m/>
    <x v="0"/>
    <m/>
    <x v="2"/>
    <m/>
    <x v="1"/>
    <x v="1"/>
    <n v="8.6240000000000023"/>
    <n v="8.6240000000000032E-3"/>
    <m/>
    <n v="0.77"/>
    <n v="0.77"/>
    <e v="#N/A"/>
    <m/>
    <n v="75"/>
    <s v="ESTIMACIONES"/>
    <m/>
  </r>
  <r>
    <s v="20"/>
    <x v="13"/>
    <s v="NO INFORMANTE"/>
    <m/>
    <m/>
    <x v="0"/>
    <m/>
    <m/>
    <n v="0.16"/>
    <n v="0.16"/>
    <m/>
    <m/>
    <n v="1.792"/>
    <m/>
    <m/>
    <m/>
    <m/>
    <m/>
    <x v="0"/>
    <m/>
    <s v="Yugo Frio S. A."/>
    <x v="40"/>
    <x v="159"/>
    <m/>
    <x v="886"/>
    <x v="5"/>
    <x v="0"/>
    <x v="237"/>
    <x v="0"/>
    <s v="Instalado"/>
    <s v="Operativo"/>
    <m/>
    <x v="2"/>
    <x v="0"/>
    <x v="0"/>
    <x v="2"/>
    <s v="Privado"/>
    <s v="LA LIBERTAD"/>
    <s v="LA LIBERTAD"/>
    <s v="Trujillo"/>
    <s v="Salaverry"/>
    <m/>
    <x v="0"/>
    <m/>
    <x v="2"/>
    <m/>
    <x v="1"/>
    <x v="1"/>
    <n v="1.792"/>
    <n v="1.792E-3"/>
    <m/>
    <n v="0.16"/>
    <n v="0.16"/>
    <e v="#N/A"/>
    <m/>
    <n v="75"/>
    <s v="ESTIMACIONES"/>
    <m/>
  </r>
  <r>
    <s v="20"/>
    <x v="13"/>
    <s v="NO INFORMANTE"/>
    <m/>
    <m/>
    <x v="0"/>
    <m/>
    <m/>
    <n v="0.27500000000000002"/>
    <n v="0.27500000000000002"/>
    <m/>
    <m/>
    <n v="3.08"/>
    <m/>
    <m/>
    <m/>
    <m/>
    <m/>
    <x v="0"/>
    <m/>
    <s v="Bebidas La Concordia S.A."/>
    <x v="40"/>
    <x v="159"/>
    <m/>
    <x v="887"/>
    <x v="5"/>
    <x v="0"/>
    <x v="237"/>
    <x v="0"/>
    <s v="Instalado"/>
    <s v="Operativo"/>
    <m/>
    <x v="2"/>
    <x v="0"/>
    <x v="0"/>
    <x v="2"/>
    <s v="Privado"/>
    <s v="LAMBAYEQUE"/>
    <s v="LAMBAYEQUE"/>
    <s v="Chiclayo"/>
    <s v="Chiclayo"/>
    <m/>
    <x v="0"/>
    <m/>
    <x v="2"/>
    <m/>
    <x v="1"/>
    <x v="1"/>
    <n v="3.08"/>
    <n v="3.0800000000000003E-3"/>
    <m/>
    <n v="0.27500000000000002"/>
    <n v="0.27500000000000002"/>
    <e v="#N/A"/>
    <m/>
    <n v="75"/>
    <s v="ESTIMACIONES"/>
    <m/>
  </r>
  <r>
    <s v="20"/>
    <x v="13"/>
    <s v="NO INFORMANTE"/>
    <m/>
    <m/>
    <x v="0"/>
    <m/>
    <m/>
    <n v="3.7999999999999999E-2"/>
    <n v="3.7999999999999999E-2"/>
    <m/>
    <m/>
    <n v="0.42559999999999998"/>
    <m/>
    <m/>
    <m/>
    <m/>
    <m/>
    <x v="0"/>
    <m/>
    <s v="Cía. Peruana de Gas"/>
    <x v="40"/>
    <x v="159"/>
    <m/>
    <x v="888"/>
    <x v="5"/>
    <x v="0"/>
    <x v="237"/>
    <x v="0"/>
    <s v="Instalado"/>
    <s v="Operativo"/>
    <m/>
    <x v="2"/>
    <x v="0"/>
    <x v="0"/>
    <x v="2"/>
    <s v="Privado"/>
    <s v="LAMBAYEQUE"/>
    <s v="LAMBAYEQUE"/>
    <s v="Chiclayo"/>
    <s v="Chiclayo"/>
    <m/>
    <x v="0"/>
    <m/>
    <x v="2"/>
    <m/>
    <x v="1"/>
    <x v="1"/>
    <n v="0.42559999999999998"/>
    <n v="4.2559999999999999E-4"/>
    <m/>
    <n v="3.7999999999999999E-2"/>
    <n v="3.7999999999999999E-2"/>
    <e v="#N/A"/>
    <m/>
    <n v="75"/>
    <s v="ESTIMACIONES"/>
    <m/>
  </r>
  <r>
    <s v="20"/>
    <x v="13"/>
    <s v="NO INFORMANTE"/>
    <m/>
    <m/>
    <x v="0"/>
    <m/>
    <m/>
    <n v="0.61"/>
    <n v="0.61"/>
    <m/>
    <m/>
    <n v="6.8319999999999999"/>
    <m/>
    <m/>
    <m/>
    <m/>
    <m/>
    <x v="0"/>
    <m/>
    <s v="Corporación de Pesca S.A."/>
    <x v="40"/>
    <x v="159"/>
    <m/>
    <x v="889"/>
    <x v="5"/>
    <x v="0"/>
    <x v="237"/>
    <x v="0"/>
    <s v="Instalado"/>
    <s v="Operativo"/>
    <m/>
    <x v="2"/>
    <x v="0"/>
    <x v="0"/>
    <x v="2"/>
    <s v="Privado"/>
    <s v="LAMBAYEQUE"/>
    <s v="LAMBAYEQUE"/>
    <s v="Chiclayo"/>
    <s v="Chiclayo"/>
    <m/>
    <x v="0"/>
    <m/>
    <x v="2"/>
    <m/>
    <x v="1"/>
    <x v="1"/>
    <n v="6.8319999999999999"/>
    <n v="6.8319999999999995E-3"/>
    <m/>
    <n v="0.61"/>
    <n v="0.61"/>
    <e v="#N/A"/>
    <m/>
    <n v="75"/>
    <s v="ESTIMACIONES"/>
    <m/>
  </r>
  <r>
    <s v="20"/>
    <x v="13"/>
    <s v="NO INFORMANTE"/>
    <m/>
    <m/>
    <x v="0"/>
    <m/>
    <m/>
    <n v="0.16"/>
    <n v="0.16"/>
    <m/>
    <m/>
    <n v="1.792"/>
    <m/>
    <m/>
    <m/>
    <m/>
    <m/>
    <x v="0"/>
    <m/>
    <s v="Elver Vasquez Santa Cruz (Molino San Nicolas)"/>
    <x v="40"/>
    <x v="159"/>
    <m/>
    <x v="890"/>
    <x v="5"/>
    <x v="0"/>
    <x v="237"/>
    <x v="0"/>
    <s v="Instalado"/>
    <s v="Operativo"/>
    <m/>
    <x v="2"/>
    <x v="0"/>
    <x v="0"/>
    <x v="2"/>
    <s v="Privado"/>
    <s v="LAMBAYEQUE"/>
    <s v="LAMBAYEQUE"/>
    <s v="Lambayeque"/>
    <s v="Lambayeque"/>
    <m/>
    <x v="0"/>
    <m/>
    <x v="2"/>
    <m/>
    <x v="1"/>
    <x v="1"/>
    <n v="1.792"/>
    <n v="1.792E-3"/>
    <m/>
    <n v="0.16"/>
    <n v="0.16"/>
    <e v="#N/A"/>
    <m/>
    <n v="75"/>
    <s v="ESTIMACIONES"/>
    <m/>
  </r>
  <r>
    <s v="20"/>
    <x v="13"/>
    <s v="NO INFORMANTE"/>
    <m/>
    <m/>
    <x v="0"/>
    <m/>
    <m/>
    <n v="0.2"/>
    <n v="0.2"/>
    <m/>
    <m/>
    <n v="2.2400000000000002"/>
    <m/>
    <m/>
    <m/>
    <m/>
    <m/>
    <x v="0"/>
    <m/>
    <s v="Embotelladora Lambayeque"/>
    <x v="40"/>
    <x v="159"/>
    <m/>
    <x v="891"/>
    <x v="5"/>
    <x v="0"/>
    <x v="237"/>
    <x v="0"/>
    <s v="Instalado"/>
    <s v="Operativo"/>
    <m/>
    <x v="2"/>
    <x v="0"/>
    <x v="0"/>
    <x v="2"/>
    <s v="Privado"/>
    <s v="LAMBAYEQUE"/>
    <s v="LAMBAYEQUE"/>
    <s v="Chiclayo"/>
    <s v="Chiclayo"/>
    <m/>
    <x v="0"/>
    <m/>
    <x v="2"/>
    <m/>
    <x v="1"/>
    <x v="1"/>
    <n v="2.2400000000000002"/>
    <n v="2.2400000000000002E-3"/>
    <m/>
    <n v="0.2"/>
    <n v="0.2"/>
    <e v="#N/A"/>
    <m/>
    <n v="75"/>
    <s v="ESTIMACIONES"/>
    <m/>
  </r>
  <r>
    <s v="20"/>
    <x v="13"/>
    <s v="NO INFORMANTE"/>
    <m/>
    <m/>
    <x v="0"/>
    <m/>
    <m/>
    <n v="0.4"/>
    <n v="0.4"/>
    <m/>
    <m/>
    <n v="4.4800000000000004"/>
    <m/>
    <m/>
    <m/>
    <m/>
    <m/>
    <x v="0"/>
    <m/>
    <s v="Embotelladora Latinoamericana S.A."/>
    <x v="40"/>
    <x v="159"/>
    <m/>
    <x v="892"/>
    <x v="5"/>
    <x v="0"/>
    <x v="237"/>
    <x v="0"/>
    <s v="Instalado"/>
    <s v="Operativo"/>
    <m/>
    <x v="2"/>
    <x v="0"/>
    <x v="0"/>
    <x v="2"/>
    <s v="Privado"/>
    <s v="LAMBAYEQUE"/>
    <s v="LAMBAYEQUE"/>
    <s v="Chiclayo"/>
    <s v="Chiclayo"/>
    <m/>
    <x v="0"/>
    <m/>
    <x v="2"/>
    <m/>
    <x v="1"/>
    <x v="1"/>
    <n v="4.4800000000000004"/>
    <n v="4.4800000000000005E-3"/>
    <m/>
    <n v="0.4"/>
    <n v="0.4"/>
    <e v="#N/A"/>
    <m/>
    <n v="75"/>
    <s v="ESTIMACIONES"/>
    <m/>
  </r>
  <r>
    <s v="20"/>
    <x v="13"/>
    <s v="NO INFORMANTE"/>
    <m/>
    <m/>
    <x v="0"/>
    <m/>
    <m/>
    <n v="0.13500000000000001"/>
    <n v="0.13500000000000001"/>
    <m/>
    <m/>
    <n v="1.5120000000000002"/>
    <m/>
    <m/>
    <m/>
    <m/>
    <m/>
    <x v="0"/>
    <m/>
    <s v="Frío y Servicios S.A."/>
    <x v="40"/>
    <x v="159"/>
    <m/>
    <x v="893"/>
    <x v="5"/>
    <x v="0"/>
    <x v="237"/>
    <x v="0"/>
    <s v="Instalado"/>
    <s v="Operativo"/>
    <m/>
    <x v="2"/>
    <x v="0"/>
    <x v="0"/>
    <x v="2"/>
    <s v="Privado"/>
    <s v="LAMBAYEQUE"/>
    <s v="LAMBAYEQUE"/>
    <s v="Chiclayo"/>
    <s v="Chiclayo"/>
    <m/>
    <x v="0"/>
    <m/>
    <x v="2"/>
    <m/>
    <x v="1"/>
    <x v="1"/>
    <n v="1.5120000000000002"/>
    <n v="1.5120000000000003E-3"/>
    <m/>
    <n v="0.13500000000000001"/>
    <n v="0.13500000000000001"/>
    <e v="#N/A"/>
    <m/>
    <n v="75"/>
    <s v="ESTIMACIONES"/>
    <m/>
  </r>
  <r>
    <s v="20"/>
    <x v="13"/>
    <s v="NO INFORMANTE"/>
    <m/>
    <m/>
    <x v="0"/>
    <m/>
    <m/>
    <n v="0.21"/>
    <n v="0.21"/>
    <m/>
    <m/>
    <n v="2.3520000000000003"/>
    <m/>
    <m/>
    <m/>
    <m/>
    <m/>
    <x v="0"/>
    <m/>
    <s v="Molino Virgen del Carmen"/>
    <x v="40"/>
    <x v="159"/>
    <m/>
    <x v="894"/>
    <x v="5"/>
    <x v="0"/>
    <x v="237"/>
    <x v="0"/>
    <s v="Instalado"/>
    <s v="Operativo"/>
    <m/>
    <x v="2"/>
    <x v="0"/>
    <x v="0"/>
    <x v="2"/>
    <s v="Privado"/>
    <s v="LAMBAYEQUE"/>
    <s v="LAMBAYEQUE"/>
    <s v="Lambayeque"/>
    <s v="Lambayeque"/>
    <m/>
    <x v="0"/>
    <m/>
    <x v="2"/>
    <m/>
    <x v="1"/>
    <x v="1"/>
    <n v="2.3520000000000003"/>
    <n v="2.3520000000000004E-3"/>
    <m/>
    <n v="0.21"/>
    <n v="0.21"/>
    <e v="#N/A"/>
    <m/>
    <n v="75"/>
    <s v="ESTIMACIONES"/>
    <m/>
  </r>
  <r>
    <s v="20"/>
    <x v="13"/>
    <s v="NO INFORMANTE"/>
    <m/>
    <m/>
    <x v="0"/>
    <m/>
    <m/>
    <n v="1.575"/>
    <n v="1.575"/>
    <m/>
    <m/>
    <n v="17.64"/>
    <m/>
    <m/>
    <m/>
    <m/>
    <m/>
    <x v="0"/>
    <m/>
    <s v="Nestle Perú S.A."/>
    <x v="40"/>
    <x v="159"/>
    <m/>
    <x v="895"/>
    <x v="5"/>
    <x v="0"/>
    <x v="237"/>
    <x v="0"/>
    <s v="Instalado"/>
    <s v="Operativo"/>
    <m/>
    <x v="2"/>
    <x v="0"/>
    <x v="0"/>
    <x v="2"/>
    <s v="Privado"/>
    <s v="LAMBAYEQUE"/>
    <s v="LAMBAYEQUE"/>
    <s v="Chiclayo"/>
    <s v="Chiclayo"/>
    <m/>
    <x v="0"/>
    <m/>
    <x v="2"/>
    <m/>
    <x v="1"/>
    <x v="1"/>
    <n v="17.64"/>
    <n v="1.7639999999999999E-2"/>
    <m/>
    <n v="1.575"/>
    <n v="1.575"/>
    <e v="#N/A"/>
    <m/>
    <n v="75"/>
    <s v="ESTIMACIONES"/>
    <m/>
  </r>
  <r>
    <s v="20"/>
    <x v="13"/>
    <s v="NO INFORMANTE"/>
    <m/>
    <m/>
    <x v="0"/>
    <m/>
    <m/>
    <n v="0.16"/>
    <n v="0.16"/>
    <m/>
    <m/>
    <n v="1.792"/>
    <m/>
    <m/>
    <m/>
    <m/>
    <m/>
    <x v="0"/>
    <m/>
    <s v="Perhusac"/>
    <x v="40"/>
    <x v="159"/>
    <m/>
    <x v="896"/>
    <x v="5"/>
    <x v="0"/>
    <x v="237"/>
    <x v="0"/>
    <s v="Instalado"/>
    <s v="Operativo"/>
    <m/>
    <x v="2"/>
    <x v="0"/>
    <x v="0"/>
    <x v="2"/>
    <s v="Privado"/>
    <s v="LAMBAYEQUE"/>
    <s v="LAMBAYEQUE"/>
    <s v="Lambayeque"/>
    <s v="Lambayeque"/>
    <m/>
    <x v="0"/>
    <m/>
    <x v="2"/>
    <m/>
    <x v="1"/>
    <x v="1"/>
    <n v="1.792"/>
    <n v="1.792E-3"/>
    <m/>
    <n v="0.16"/>
    <n v="0.16"/>
    <e v="#N/A"/>
    <m/>
    <n v="75"/>
    <s v="ESTIMACIONES"/>
    <m/>
  </r>
  <r>
    <s v="20"/>
    <x v="13"/>
    <s v="NO INFORMANTE"/>
    <m/>
    <m/>
    <x v="0"/>
    <m/>
    <m/>
    <n v="0.09"/>
    <n v="0.09"/>
    <m/>
    <m/>
    <n v="1.008"/>
    <m/>
    <m/>
    <m/>
    <m/>
    <m/>
    <x v="0"/>
    <m/>
    <s v="Piladora de Arroz San Pedro S.R. Ltda."/>
    <x v="40"/>
    <x v="159"/>
    <m/>
    <x v="897"/>
    <x v="5"/>
    <x v="0"/>
    <x v="237"/>
    <x v="0"/>
    <s v="Instalado"/>
    <s v="Operativo"/>
    <m/>
    <x v="2"/>
    <x v="0"/>
    <x v="0"/>
    <x v="2"/>
    <s v="Privado"/>
    <s v="LAMBAYEQUE"/>
    <s v="LAMBAYEQUE"/>
    <s v="Lambayeque"/>
    <s v="Lambayeque"/>
    <m/>
    <x v="0"/>
    <m/>
    <x v="2"/>
    <m/>
    <x v="1"/>
    <x v="1"/>
    <n v="1.008"/>
    <n v="1.008E-3"/>
    <m/>
    <n v="0.09"/>
    <n v="0.09"/>
    <e v="#N/A"/>
    <m/>
    <n v="75"/>
    <s v="ESTIMACIONES"/>
    <m/>
  </r>
  <r>
    <s v="20"/>
    <x v="13"/>
    <s v="NO INFORMANTE"/>
    <m/>
    <m/>
    <x v="0"/>
    <m/>
    <m/>
    <n v="0.38"/>
    <n v="0.38"/>
    <m/>
    <m/>
    <n v="4.2560000000000002"/>
    <m/>
    <m/>
    <m/>
    <m/>
    <m/>
    <x v="0"/>
    <m/>
    <s v="Procesadora S.A."/>
    <x v="40"/>
    <x v="159"/>
    <m/>
    <x v="898"/>
    <x v="5"/>
    <x v="0"/>
    <x v="237"/>
    <x v="0"/>
    <s v="Instalado"/>
    <s v="Operativo"/>
    <m/>
    <x v="2"/>
    <x v="0"/>
    <x v="0"/>
    <x v="2"/>
    <s v="Privado"/>
    <s v="LAMBAYEQUE"/>
    <s v="LAMBAYEQUE"/>
    <s v="Chiclayo"/>
    <s v="Chiclayo"/>
    <m/>
    <x v="0"/>
    <m/>
    <x v="2"/>
    <m/>
    <x v="1"/>
    <x v="1"/>
    <n v="4.2560000000000002"/>
    <n v="4.2560000000000002E-3"/>
    <m/>
    <n v="0.38"/>
    <n v="0.38"/>
    <e v="#N/A"/>
    <m/>
    <n v="75"/>
    <s v="ESTIMACIONES"/>
    <m/>
  </r>
  <r>
    <s v="20"/>
    <x v="13"/>
    <s v="NO INFORMANTE"/>
    <m/>
    <m/>
    <x v="0"/>
    <m/>
    <m/>
    <n v="0.128"/>
    <n v="0.128"/>
    <m/>
    <m/>
    <n v="1.4336"/>
    <m/>
    <m/>
    <m/>
    <m/>
    <m/>
    <x v="0"/>
    <m/>
    <s v="San Roque S.A."/>
    <x v="40"/>
    <x v="159"/>
    <m/>
    <x v="899"/>
    <x v="5"/>
    <x v="0"/>
    <x v="237"/>
    <x v="0"/>
    <s v="Instalado"/>
    <s v="Operativo"/>
    <m/>
    <x v="2"/>
    <x v="0"/>
    <x v="0"/>
    <x v="2"/>
    <s v="Privado"/>
    <s v="LAMBAYEQUE"/>
    <s v="LAMBAYEQUE"/>
    <s v="Lambayeque"/>
    <s v="Lambayeque"/>
    <m/>
    <x v="0"/>
    <m/>
    <x v="2"/>
    <m/>
    <x v="1"/>
    <x v="1"/>
    <n v="1.4336"/>
    <n v="1.4335999999999999E-3"/>
    <m/>
    <n v="0.128"/>
    <n v="0.128"/>
    <e v="#N/A"/>
    <m/>
    <n v="75"/>
    <s v="ESTIMACIONES"/>
    <m/>
  </r>
  <r>
    <s v="20"/>
    <x v="13"/>
    <s v="NO INFORMANTE"/>
    <m/>
    <m/>
    <x v="0"/>
    <m/>
    <m/>
    <n v="0.8"/>
    <n v="0.8"/>
    <m/>
    <m/>
    <n v="8.9600000000000009"/>
    <m/>
    <m/>
    <m/>
    <m/>
    <m/>
    <x v="0"/>
    <m/>
    <s v="Abrasivos S.A."/>
    <x v="40"/>
    <x v="159"/>
    <m/>
    <x v="900"/>
    <x v="5"/>
    <x v="0"/>
    <x v="237"/>
    <x v="0"/>
    <s v="Instalado"/>
    <s v="Operativo"/>
    <m/>
    <x v="2"/>
    <x v="0"/>
    <x v="0"/>
    <x v="2"/>
    <s v="Privado"/>
    <s v="LIMA"/>
    <s v="LIMA"/>
    <s v="Lima"/>
    <s v="Ate"/>
    <m/>
    <x v="0"/>
    <m/>
    <x v="2"/>
    <m/>
    <x v="1"/>
    <x v="1"/>
    <n v="8.9600000000000009"/>
    <n v="8.9600000000000009E-3"/>
    <m/>
    <n v="0.8"/>
    <n v="0.8"/>
    <e v="#N/A"/>
    <m/>
    <n v="75"/>
    <s v="ESTIMACIONES"/>
    <m/>
  </r>
  <r>
    <s v="20"/>
    <x v="13"/>
    <s v="NO INFORMANTE"/>
    <m/>
    <m/>
    <x v="0"/>
    <m/>
    <m/>
    <n v="0.05"/>
    <n v="0.05"/>
    <m/>
    <m/>
    <n v="0.56000000000000005"/>
    <m/>
    <m/>
    <m/>
    <m/>
    <m/>
    <x v="0"/>
    <m/>
    <s v="AGA S.A."/>
    <x v="40"/>
    <x v="159"/>
    <m/>
    <x v="901"/>
    <x v="5"/>
    <x v="0"/>
    <x v="237"/>
    <x v="0"/>
    <s v="Instalado"/>
    <s v="Operativo"/>
    <m/>
    <x v="2"/>
    <x v="0"/>
    <x v="0"/>
    <x v="2"/>
    <s v="Privado"/>
    <s v="LIMA"/>
    <s v="CALLAO"/>
    <s v="Callao"/>
    <s v="Callao"/>
    <m/>
    <x v="0"/>
    <m/>
    <x v="2"/>
    <m/>
    <x v="1"/>
    <x v="1"/>
    <n v="0.56000000000000005"/>
    <n v="5.6000000000000006E-4"/>
    <m/>
    <n v="0.05"/>
    <n v="0.05"/>
    <e v="#N/A"/>
    <m/>
    <n v="75"/>
    <s v="ESTIMACIONES"/>
    <m/>
  </r>
  <r>
    <s v="20"/>
    <x v="13"/>
    <s v="NO INFORMANTE"/>
    <m/>
    <m/>
    <x v="0"/>
    <m/>
    <m/>
    <n v="0.113"/>
    <n v="0.113"/>
    <m/>
    <m/>
    <n v="1.2656000000000001"/>
    <m/>
    <m/>
    <m/>
    <m/>
    <m/>
    <x v="0"/>
    <m/>
    <s v="AGP Industrias S.A."/>
    <x v="40"/>
    <x v="159"/>
    <m/>
    <x v="902"/>
    <x v="5"/>
    <x v="0"/>
    <x v="237"/>
    <x v="0"/>
    <s v="Instalado"/>
    <s v="Operativo"/>
    <m/>
    <x v="2"/>
    <x v="0"/>
    <x v="0"/>
    <x v="2"/>
    <s v="Privado"/>
    <s v="LIMA"/>
    <s v="LIMA"/>
    <s v="Lima"/>
    <s v="Lima"/>
    <m/>
    <x v="0"/>
    <m/>
    <x v="2"/>
    <m/>
    <x v="1"/>
    <x v="1"/>
    <n v="1.2656000000000001"/>
    <n v="1.2656E-3"/>
    <m/>
    <n v="0.113"/>
    <n v="0.113"/>
    <e v="#N/A"/>
    <m/>
    <n v="75"/>
    <s v="ESTIMACIONES"/>
    <m/>
  </r>
  <r>
    <s v="20"/>
    <x v="13"/>
    <s v="NO INFORMANTE"/>
    <m/>
    <m/>
    <x v="0"/>
    <m/>
    <m/>
    <n v="0.1"/>
    <n v="0.1"/>
    <m/>
    <m/>
    <n v="1.1200000000000001"/>
    <m/>
    <m/>
    <m/>
    <m/>
    <m/>
    <x v="0"/>
    <m/>
    <s v="Agroindustria Paramonga S.A. - AIPSA"/>
    <x v="40"/>
    <x v="159"/>
    <m/>
    <x v="903"/>
    <x v="5"/>
    <x v="0"/>
    <x v="237"/>
    <x v="0"/>
    <s v="Instalado"/>
    <s v="Operativo"/>
    <m/>
    <x v="2"/>
    <x v="0"/>
    <x v="0"/>
    <x v="2"/>
    <s v="Privado"/>
    <s v="LIMA"/>
    <s v="LIMA"/>
    <s v="Barranca"/>
    <s v="Paramonga"/>
    <m/>
    <x v="0"/>
    <m/>
    <x v="2"/>
    <m/>
    <x v="1"/>
    <x v="1"/>
    <n v="1.1200000000000001"/>
    <n v="1.1200000000000001E-3"/>
    <m/>
    <n v="0.1"/>
    <n v="0.1"/>
    <e v="#N/A"/>
    <m/>
    <n v="75"/>
    <s v="ESTIMACIONES"/>
    <m/>
  </r>
  <r>
    <s v="20"/>
    <x v="13"/>
    <s v="NO INFORMANTE"/>
    <m/>
    <m/>
    <x v="0"/>
    <m/>
    <m/>
    <n v="1.22"/>
    <n v="1.22"/>
    <m/>
    <m/>
    <n v="13.664"/>
    <m/>
    <m/>
    <m/>
    <m/>
    <m/>
    <x v="0"/>
    <m/>
    <s v="Ajinomoto del Perú S.A."/>
    <x v="40"/>
    <x v="159"/>
    <m/>
    <x v="904"/>
    <x v="5"/>
    <x v="0"/>
    <x v="237"/>
    <x v="0"/>
    <s v="Instalado"/>
    <s v="Operativo"/>
    <m/>
    <x v="2"/>
    <x v="0"/>
    <x v="0"/>
    <x v="2"/>
    <s v="Privado"/>
    <s v="LIMA"/>
    <s v="CALLAO"/>
    <s v="Callao"/>
    <s v="Ventanilla"/>
    <m/>
    <x v="0"/>
    <m/>
    <x v="2"/>
    <m/>
    <x v="1"/>
    <x v="1"/>
    <n v="13.664"/>
    <n v="1.3663999999999999E-2"/>
    <m/>
    <n v="1.22"/>
    <n v="1.22"/>
    <e v="#N/A"/>
    <m/>
    <n v="75"/>
    <s v="ESTIMACIONES"/>
    <m/>
  </r>
  <r>
    <s v="20"/>
    <x v="13"/>
    <s v="NO INFORMANTE"/>
    <m/>
    <m/>
    <x v="0"/>
    <m/>
    <m/>
    <n v="4.8000000000000001E-2"/>
    <n v="4.8000000000000001E-2"/>
    <m/>
    <m/>
    <n v="0.53760000000000008"/>
    <m/>
    <m/>
    <m/>
    <m/>
    <m/>
    <x v="0"/>
    <m/>
    <s v="Alimentos y Productos de Maiz S.A."/>
    <x v="40"/>
    <x v="159"/>
    <m/>
    <x v="905"/>
    <x v="5"/>
    <x v="0"/>
    <x v="237"/>
    <x v="0"/>
    <s v="Instalado"/>
    <s v="Operativo"/>
    <m/>
    <x v="2"/>
    <x v="0"/>
    <x v="0"/>
    <x v="2"/>
    <s v="Privado"/>
    <s v="LIMA"/>
    <s v="CALLAO"/>
    <s v="Callao"/>
    <s v="Callao"/>
    <m/>
    <x v="0"/>
    <m/>
    <x v="2"/>
    <m/>
    <x v="1"/>
    <x v="1"/>
    <n v="0.53760000000000008"/>
    <n v="5.3760000000000006E-4"/>
    <m/>
    <n v="4.8000000000000001E-2"/>
    <n v="4.8000000000000001E-2"/>
    <e v="#N/A"/>
    <m/>
    <n v="75"/>
    <s v="ESTIMACIONES"/>
    <m/>
  </r>
  <r>
    <s v="20"/>
    <x v="13"/>
    <s v="NO INFORMANTE"/>
    <m/>
    <m/>
    <x v="0"/>
    <m/>
    <m/>
    <n v="0.31"/>
    <n v="0.31"/>
    <m/>
    <m/>
    <n v="3.472"/>
    <m/>
    <m/>
    <m/>
    <m/>
    <m/>
    <x v="0"/>
    <m/>
    <s v="Ambrosoli Perú S.A."/>
    <x v="40"/>
    <x v="159"/>
    <m/>
    <x v="906"/>
    <x v="5"/>
    <x v="0"/>
    <x v="237"/>
    <x v="0"/>
    <s v="Instalado"/>
    <s v="Operativo"/>
    <m/>
    <x v="2"/>
    <x v="0"/>
    <x v="0"/>
    <x v="2"/>
    <s v="Privado"/>
    <s v="LIMA"/>
    <s v="LIMA"/>
    <s v="Lima"/>
    <s v="Ate"/>
    <m/>
    <x v="0"/>
    <m/>
    <x v="2"/>
    <m/>
    <x v="1"/>
    <x v="1"/>
    <n v="3.472"/>
    <n v="3.4719999999999998E-3"/>
    <m/>
    <n v="0.31"/>
    <n v="0.31"/>
    <e v="#N/A"/>
    <m/>
    <n v="75"/>
    <s v="ESTIMACIONES"/>
    <m/>
  </r>
  <r>
    <s v="20"/>
    <x v="13"/>
    <s v="NO INFORMANTE"/>
    <m/>
    <m/>
    <x v="0"/>
    <m/>
    <m/>
    <n v="0.32"/>
    <n v="0.32"/>
    <m/>
    <m/>
    <n v="3.5840000000000001"/>
    <m/>
    <m/>
    <m/>
    <m/>
    <m/>
    <x v="0"/>
    <m/>
    <s v="Antartic S.A."/>
    <x v="40"/>
    <x v="159"/>
    <m/>
    <x v="907"/>
    <x v="5"/>
    <x v="0"/>
    <x v="237"/>
    <x v="0"/>
    <s v="Instalado"/>
    <s v="Operativo"/>
    <m/>
    <x v="2"/>
    <x v="0"/>
    <x v="0"/>
    <x v="2"/>
    <s v="Privado"/>
    <s v="LIMA"/>
    <s v="CALLAO"/>
    <s v="Callao"/>
    <s v="Callao"/>
    <m/>
    <x v="0"/>
    <m/>
    <x v="2"/>
    <m/>
    <x v="1"/>
    <x v="1"/>
    <n v="3.5840000000000001"/>
    <n v="3.5839999999999999E-3"/>
    <m/>
    <n v="0.32"/>
    <n v="0.32"/>
    <e v="#N/A"/>
    <m/>
    <n v="75"/>
    <s v="ESTIMACIONES"/>
    <m/>
  </r>
  <r>
    <s v="20"/>
    <x v="13"/>
    <s v="NO INFORMANTE"/>
    <m/>
    <m/>
    <x v="0"/>
    <m/>
    <m/>
    <n v="0.17499999999999999"/>
    <n v="0.17499999999999999"/>
    <m/>
    <m/>
    <n v="1.96"/>
    <m/>
    <m/>
    <m/>
    <m/>
    <m/>
    <x v="0"/>
    <m/>
    <s v="ARDAL S.A. - UNIQUE S.A."/>
    <x v="40"/>
    <x v="159"/>
    <m/>
    <x v="908"/>
    <x v="5"/>
    <x v="0"/>
    <x v="237"/>
    <x v="0"/>
    <s v="Instalado"/>
    <s v="Operativo"/>
    <m/>
    <x v="2"/>
    <x v="0"/>
    <x v="0"/>
    <x v="2"/>
    <s v="Privado"/>
    <s v="LIMA"/>
    <s v="LIMA"/>
    <s v="Lima"/>
    <s v="Los Olivos"/>
    <m/>
    <x v="0"/>
    <m/>
    <x v="2"/>
    <m/>
    <x v="1"/>
    <x v="1"/>
    <n v="1.96"/>
    <n v="1.9599999999999999E-3"/>
    <m/>
    <n v="0.17499999999999999"/>
    <n v="0.17499999999999999"/>
    <e v="#N/A"/>
    <m/>
    <n v="75"/>
    <s v="ESTIMACIONES"/>
    <m/>
  </r>
  <r>
    <s v="20"/>
    <x v="13"/>
    <s v="NO INFORMANTE"/>
    <m/>
    <m/>
    <x v="0"/>
    <m/>
    <m/>
    <n v="0.125"/>
    <n v="0.125"/>
    <m/>
    <m/>
    <n v="1.4"/>
    <m/>
    <m/>
    <m/>
    <m/>
    <m/>
    <x v="0"/>
    <m/>
    <s v="Artesco S.A."/>
    <x v="40"/>
    <x v="159"/>
    <m/>
    <x v="909"/>
    <x v="5"/>
    <x v="0"/>
    <x v="237"/>
    <x v="0"/>
    <s v="Instalado"/>
    <s v="Operativo"/>
    <m/>
    <x v="2"/>
    <x v="0"/>
    <x v="0"/>
    <x v="2"/>
    <s v="Privado"/>
    <s v="LIMA"/>
    <s v="LIMA"/>
    <s v="Lima"/>
    <s v="Ate"/>
    <m/>
    <x v="0"/>
    <m/>
    <x v="2"/>
    <m/>
    <x v="1"/>
    <x v="1"/>
    <n v="1.4"/>
    <n v="1.4E-3"/>
    <m/>
    <n v="0.125"/>
    <n v="0.125"/>
    <e v="#N/A"/>
    <m/>
    <n v="75"/>
    <s v="ESTIMACIONES"/>
    <m/>
  </r>
  <r>
    <s v="20"/>
    <x v="13"/>
    <s v="NO INFORMANTE"/>
    <m/>
    <m/>
    <x v="0"/>
    <m/>
    <m/>
    <n v="0.94"/>
    <n v="0.94"/>
    <m/>
    <m/>
    <n v="10.528"/>
    <m/>
    <m/>
    <m/>
    <m/>
    <m/>
    <x v="0"/>
    <m/>
    <s v="Bakelita y Anexos S.A. - BASA"/>
    <x v="40"/>
    <x v="159"/>
    <m/>
    <x v="910"/>
    <x v="5"/>
    <x v="0"/>
    <x v="237"/>
    <x v="0"/>
    <s v="Instalado"/>
    <s v="Operativo"/>
    <m/>
    <x v="2"/>
    <x v="0"/>
    <x v="0"/>
    <x v="2"/>
    <s v="Privado"/>
    <s v="LIMA"/>
    <s v="LIMA"/>
    <s v="Lima"/>
    <s v="El Agustino"/>
    <m/>
    <x v="0"/>
    <m/>
    <x v="2"/>
    <m/>
    <x v="1"/>
    <x v="1"/>
    <n v="10.528"/>
    <n v="1.0528000000000001E-2"/>
    <m/>
    <n v="0.94"/>
    <n v="0.94"/>
    <e v="#N/A"/>
    <m/>
    <n v="75"/>
    <s v="ESTIMACIONES"/>
    <m/>
  </r>
  <r>
    <s v="20"/>
    <x v="13"/>
    <s v="NO INFORMANTE"/>
    <m/>
    <m/>
    <x v="0"/>
    <m/>
    <m/>
    <n v="0.05"/>
    <n v="0.05"/>
    <m/>
    <m/>
    <n v="0.56000000000000005"/>
    <m/>
    <m/>
    <m/>
    <m/>
    <m/>
    <x v="0"/>
    <m/>
    <s v="Beiersdorf S.A."/>
    <x v="40"/>
    <x v="159"/>
    <m/>
    <x v="911"/>
    <x v="5"/>
    <x v="0"/>
    <x v="237"/>
    <x v="0"/>
    <s v="Instalado"/>
    <s v="Operativo"/>
    <m/>
    <x v="2"/>
    <x v="0"/>
    <x v="0"/>
    <x v="2"/>
    <s v="Privado"/>
    <s v="LIMA"/>
    <s v="LIMA"/>
    <s v="Lima"/>
    <s v="Independencia"/>
    <m/>
    <x v="0"/>
    <m/>
    <x v="2"/>
    <m/>
    <x v="1"/>
    <x v="1"/>
    <n v="0.56000000000000005"/>
    <n v="5.6000000000000006E-4"/>
    <m/>
    <n v="0.05"/>
    <n v="0.05"/>
    <e v="#N/A"/>
    <m/>
    <n v="75"/>
    <s v="ESTIMACIONES"/>
    <m/>
  </r>
  <r>
    <s v="20"/>
    <x v="13"/>
    <s v="NO INFORMANTE"/>
    <m/>
    <m/>
    <x v="0"/>
    <m/>
    <m/>
    <n v="0.1"/>
    <n v="0.1"/>
    <m/>
    <m/>
    <n v="1.1200000000000001"/>
    <m/>
    <m/>
    <m/>
    <m/>
    <m/>
    <x v="0"/>
    <m/>
    <s v="Boyles Bros Diamantina"/>
    <x v="40"/>
    <x v="159"/>
    <m/>
    <x v="912"/>
    <x v="5"/>
    <x v="0"/>
    <x v="237"/>
    <x v="0"/>
    <s v="Instalado"/>
    <s v="Operativo"/>
    <m/>
    <x v="2"/>
    <x v="0"/>
    <x v="0"/>
    <x v="2"/>
    <s v="Privado"/>
    <s v="LIMA"/>
    <s v="LIMA"/>
    <s v="Lima"/>
    <s v="Ate"/>
    <m/>
    <x v="0"/>
    <m/>
    <x v="2"/>
    <m/>
    <x v="1"/>
    <x v="1"/>
    <n v="1.1200000000000001"/>
    <n v="1.1200000000000001E-3"/>
    <m/>
    <n v="0.1"/>
    <n v="0.1"/>
    <e v="#N/A"/>
    <m/>
    <n v="75"/>
    <s v="ESTIMACIONES"/>
    <m/>
  </r>
  <r>
    <s v="20"/>
    <x v="13"/>
    <s v="NO INFORMANTE"/>
    <m/>
    <m/>
    <x v="0"/>
    <m/>
    <m/>
    <n v="0.16800000000000001"/>
    <n v="0.16800000000000001"/>
    <m/>
    <m/>
    <n v="1.8816000000000002"/>
    <m/>
    <m/>
    <m/>
    <m/>
    <m/>
    <x v="0"/>
    <m/>
    <s v="Chancadora Limatambo S.A."/>
    <x v="40"/>
    <x v="159"/>
    <m/>
    <x v="913"/>
    <x v="5"/>
    <x v="0"/>
    <x v="237"/>
    <x v="0"/>
    <s v="Instalado"/>
    <s v="Operativo"/>
    <m/>
    <x v="2"/>
    <x v="0"/>
    <x v="0"/>
    <x v="2"/>
    <s v="Privado"/>
    <s v="LIMA"/>
    <s v="LIMA"/>
    <s v="Lima"/>
    <s v="Lurin"/>
    <m/>
    <x v="0"/>
    <m/>
    <x v="2"/>
    <m/>
    <x v="1"/>
    <x v="1"/>
    <n v="1.8816000000000002"/>
    <n v="1.8816000000000002E-3"/>
    <m/>
    <n v="0.16800000000000001"/>
    <n v="0.16800000000000001"/>
    <e v="#N/A"/>
    <m/>
    <n v="75"/>
    <s v="ESTIMACIONES"/>
    <m/>
  </r>
  <r>
    <s v="20"/>
    <x v="13"/>
    <s v="NO INFORMANTE"/>
    <m/>
    <m/>
    <x v="0"/>
    <m/>
    <m/>
    <n v="1.3049999999999999"/>
    <n v="1.3049999999999999"/>
    <m/>
    <m/>
    <n v="14.616"/>
    <m/>
    <m/>
    <m/>
    <m/>
    <m/>
    <x v="0"/>
    <m/>
    <s v="Cía. Embotelladora del Pacífico S.A."/>
    <x v="40"/>
    <x v="159"/>
    <m/>
    <x v="914"/>
    <x v="5"/>
    <x v="0"/>
    <x v="237"/>
    <x v="0"/>
    <s v="Instalado"/>
    <s v="Operativo"/>
    <m/>
    <x v="2"/>
    <x v="0"/>
    <x v="0"/>
    <x v="2"/>
    <s v="Privado"/>
    <s v="LIMA"/>
    <s v="LIMA"/>
    <s v="Lima"/>
    <s v="Lima"/>
    <m/>
    <x v="0"/>
    <m/>
    <x v="2"/>
    <m/>
    <x v="1"/>
    <x v="1"/>
    <n v="14.616"/>
    <n v="1.4616000000000001E-2"/>
    <m/>
    <n v="1.3049999999999999"/>
    <n v="1.3049999999999999"/>
    <e v="#N/A"/>
    <m/>
    <n v="75"/>
    <s v="ESTIMACIONES"/>
    <m/>
  </r>
  <r>
    <s v="20"/>
    <x v="13"/>
    <s v="NO INFORMANTE"/>
    <m/>
    <m/>
    <x v="0"/>
    <m/>
    <m/>
    <n v="3"/>
    <n v="3"/>
    <m/>
    <m/>
    <n v="33.6"/>
    <m/>
    <m/>
    <m/>
    <m/>
    <m/>
    <x v="0"/>
    <m/>
    <s v="Cía. Industrial Nuevo Mundo S.A."/>
    <x v="40"/>
    <x v="159"/>
    <m/>
    <x v="915"/>
    <x v="5"/>
    <x v="0"/>
    <x v="237"/>
    <x v="0"/>
    <s v="Instalado"/>
    <s v="Operativo"/>
    <m/>
    <x v="2"/>
    <x v="0"/>
    <x v="0"/>
    <x v="2"/>
    <s v="Privado"/>
    <s v="LIMA"/>
    <s v="LIMA"/>
    <s v="Lima"/>
    <s v="Lima"/>
    <m/>
    <x v="0"/>
    <m/>
    <x v="2"/>
    <m/>
    <x v="1"/>
    <x v="1"/>
    <n v="33.6"/>
    <n v="3.3600000000000005E-2"/>
    <m/>
    <n v="3"/>
    <n v="3"/>
    <e v="#N/A"/>
    <m/>
    <n v="75"/>
    <s v="ESTIMACIONES"/>
    <m/>
  </r>
  <r>
    <s v="20"/>
    <x v="13"/>
    <s v="NO INFORMANTE"/>
    <m/>
    <m/>
    <x v="0"/>
    <m/>
    <m/>
    <n v="0.16"/>
    <n v="0.16"/>
    <m/>
    <m/>
    <n v="1.792"/>
    <m/>
    <m/>
    <m/>
    <m/>
    <m/>
    <x v="0"/>
    <m/>
    <s v="Cía. Industrial Romosa S.A."/>
    <x v="40"/>
    <x v="159"/>
    <m/>
    <x v="916"/>
    <x v="5"/>
    <x v="0"/>
    <x v="237"/>
    <x v="0"/>
    <s v="Instalado"/>
    <s v="Operativo"/>
    <m/>
    <x v="2"/>
    <x v="0"/>
    <x v="0"/>
    <x v="2"/>
    <s v="Privado"/>
    <s v="LIMA"/>
    <s v="LIMA"/>
    <s v="Lima"/>
    <s v="Lima"/>
    <m/>
    <x v="0"/>
    <m/>
    <x v="2"/>
    <m/>
    <x v="1"/>
    <x v="1"/>
    <n v="1.792"/>
    <n v="1.792E-3"/>
    <m/>
    <n v="0.16"/>
    <n v="0.16"/>
    <e v="#N/A"/>
    <m/>
    <n v="75"/>
    <s v="ESTIMACIONES"/>
    <m/>
  </r>
  <r>
    <s v="20"/>
    <x v="13"/>
    <s v="NO INFORMANTE"/>
    <m/>
    <m/>
    <x v="0"/>
    <m/>
    <m/>
    <n v="3.5"/>
    <n v="3.5"/>
    <m/>
    <m/>
    <n v="39.200000000000003"/>
    <m/>
    <m/>
    <m/>
    <m/>
    <m/>
    <x v="0"/>
    <m/>
    <s v="Cía. Manufacturera de Vidrios del Perú S.A."/>
    <x v="40"/>
    <x v="159"/>
    <m/>
    <x v="917"/>
    <x v="5"/>
    <x v="0"/>
    <x v="237"/>
    <x v="0"/>
    <s v="Instalado"/>
    <s v="Operativo"/>
    <m/>
    <x v="2"/>
    <x v="0"/>
    <x v="0"/>
    <x v="2"/>
    <s v="Privado"/>
    <s v="LIMA"/>
    <s v="LIMA"/>
    <s v="Lima"/>
    <s v="Surquillo"/>
    <m/>
    <x v="0"/>
    <m/>
    <x v="2"/>
    <m/>
    <x v="1"/>
    <x v="1"/>
    <n v="39.200000000000003"/>
    <n v="3.9200000000000006E-2"/>
    <m/>
    <n v="3.5"/>
    <n v="3.5"/>
    <e v="#N/A"/>
    <m/>
    <n v="75"/>
    <s v="ESTIMACIONES"/>
    <m/>
  </r>
  <r>
    <s v="20"/>
    <x v="13"/>
    <s v="NO INFORMANTE"/>
    <m/>
    <m/>
    <x v="0"/>
    <m/>
    <m/>
    <n v="4.8000000000000001E-2"/>
    <n v="4.8000000000000001E-2"/>
    <m/>
    <m/>
    <n v="0.53760000000000008"/>
    <m/>
    <m/>
    <m/>
    <m/>
    <m/>
    <x v="0"/>
    <m/>
    <s v="Cía. Nacional de Marmoles"/>
    <x v="40"/>
    <x v="159"/>
    <m/>
    <x v="918"/>
    <x v="5"/>
    <x v="0"/>
    <x v="237"/>
    <x v="0"/>
    <s v="Instalado"/>
    <s v="Operativo"/>
    <m/>
    <x v="2"/>
    <x v="0"/>
    <x v="0"/>
    <x v="2"/>
    <s v="Privado"/>
    <s v="LIMA"/>
    <s v="CALLAO"/>
    <s v="Callao"/>
    <s v="Callao"/>
    <m/>
    <x v="0"/>
    <m/>
    <x v="2"/>
    <m/>
    <x v="1"/>
    <x v="1"/>
    <n v="0.53760000000000008"/>
    <n v="5.3760000000000006E-4"/>
    <m/>
    <n v="4.8000000000000001E-2"/>
    <n v="4.8000000000000001E-2"/>
    <e v="#N/A"/>
    <m/>
    <n v="75"/>
    <s v="ESTIMACIONES"/>
    <m/>
  </r>
  <r>
    <s v="20"/>
    <x v="13"/>
    <s v="NO INFORMANTE"/>
    <m/>
    <m/>
    <x v="0"/>
    <m/>
    <m/>
    <n v="0.26"/>
    <n v="0.26"/>
    <m/>
    <m/>
    <n v="2.9120000000000004"/>
    <m/>
    <m/>
    <m/>
    <m/>
    <m/>
    <x v="0"/>
    <m/>
    <s v="Cía. Rex S.A."/>
    <x v="40"/>
    <x v="159"/>
    <m/>
    <x v="919"/>
    <x v="5"/>
    <x v="0"/>
    <x v="237"/>
    <x v="0"/>
    <s v="Instalado"/>
    <s v="Operativo"/>
    <m/>
    <x v="2"/>
    <x v="0"/>
    <x v="0"/>
    <x v="2"/>
    <s v="Privado"/>
    <s v="LIMA"/>
    <s v="LIMA"/>
    <s v="Lima"/>
    <s v="San Martín de Porres"/>
    <m/>
    <x v="0"/>
    <m/>
    <x v="2"/>
    <m/>
    <x v="1"/>
    <x v="1"/>
    <n v="2.9120000000000004"/>
    <n v="2.9120000000000005E-3"/>
    <m/>
    <n v="0.26"/>
    <n v="0.26"/>
    <e v="#N/A"/>
    <m/>
    <n v="75"/>
    <s v="ESTIMACIONES"/>
    <m/>
  </r>
  <r>
    <s v="20"/>
    <x v="13"/>
    <s v="NO INFORMANTE"/>
    <m/>
    <m/>
    <x v="0"/>
    <m/>
    <m/>
    <n v="0.28799999999999998"/>
    <n v="0.28799999999999998"/>
    <m/>
    <m/>
    <n v="3.2256"/>
    <m/>
    <m/>
    <m/>
    <m/>
    <m/>
    <x v="0"/>
    <m/>
    <s v="Clariant Perú S.A."/>
    <x v="40"/>
    <x v="159"/>
    <m/>
    <x v="920"/>
    <x v="5"/>
    <x v="0"/>
    <x v="237"/>
    <x v="0"/>
    <s v="Instalado"/>
    <s v="Operativo"/>
    <m/>
    <x v="2"/>
    <x v="0"/>
    <x v="0"/>
    <x v="2"/>
    <s v="Privado"/>
    <s v="LIMA"/>
    <s v="LIMA"/>
    <s v="Lima"/>
    <s v="Ate"/>
    <m/>
    <x v="0"/>
    <m/>
    <x v="2"/>
    <m/>
    <x v="1"/>
    <x v="1"/>
    <n v="3.2256"/>
    <n v="3.2255999999999999E-3"/>
    <m/>
    <n v="0.28799999999999998"/>
    <n v="0.28799999999999998"/>
    <e v="#N/A"/>
    <m/>
    <n v="75"/>
    <s v="ESTIMACIONES"/>
    <m/>
  </r>
  <r>
    <s v="20"/>
    <x v="13"/>
    <s v="NO INFORMANTE"/>
    <m/>
    <m/>
    <x v="0"/>
    <m/>
    <m/>
    <n v="0.7"/>
    <n v="0.7"/>
    <m/>
    <m/>
    <n v="7.84"/>
    <m/>
    <m/>
    <m/>
    <m/>
    <m/>
    <x v="0"/>
    <m/>
    <s v="Coldex S.A."/>
    <x v="40"/>
    <x v="159"/>
    <m/>
    <x v="921"/>
    <x v="5"/>
    <x v="0"/>
    <x v="237"/>
    <x v="0"/>
    <s v="Instalado"/>
    <s v="Operativo"/>
    <m/>
    <x v="2"/>
    <x v="0"/>
    <x v="0"/>
    <x v="2"/>
    <s v="Privado"/>
    <s v="LIMA"/>
    <s v="CALLAO"/>
    <s v="Callao"/>
    <s v="Callao"/>
    <m/>
    <x v="0"/>
    <m/>
    <x v="2"/>
    <m/>
    <x v="1"/>
    <x v="1"/>
    <n v="7.84"/>
    <n v="7.8399999999999997E-3"/>
    <m/>
    <n v="0.7"/>
    <n v="0.7"/>
    <e v="#N/A"/>
    <m/>
    <n v="75"/>
    <s v="ESTIMACIONES"/>
    <m/>
  </r>
  <r>
    <s v="20"/>
    <x v="13"/>
    <s v="NO INFORMANTE"/>
    <m/>
    <m/>
    <x v="0"/>
    <m/>
    <m/>
    <n v="0.56999999999999995"/>
    <n v="0.56999999999999995"/>
    <m/>
    <m/>
    <n v="6.3839999999999995"/>
    <m/>
    <m/>
    <m/>
    <m/>
    <m/>
    <x v="0"/>
    <m/>
    <s v="Compañía Química S.A."/>
    <x v="40"/>
    <x v="159"/>
    <m/>
    <x v="922"/>
    <x v="5"/>
    <x v="0"/>
    <x v="237"/>
    <x v="0"/>
    <s v="Instalado"/>
    <s v="Operativo"/>
    <m/>
    <x v="2"/>
    <x v="0"/>
    <x v="0"/>
    <x v="2"/>
    <s v="Privado"/>
    <s v="LIMA"/>
    <s v="CALLAO"/>
    <s v="Callao"/>
    <s v="Callao"/>
    <m/>
    <x v="0"/>
    <m/>
    <x v="2"/>
    <m/>
    <x v="1"/>
    <x v="1"/>
    <n v="6.3839999999999995"/>
    <n v="6.3839999999999991E-3"/>
    <m/>
    <n v="0.56999999999999995"/>
    <n v="0.56999999999999995"/>
    <e v="#N/A"/>
    <m/>
    <n v="75"/>
    <s v="ESTIMACIONES"/>
    <m/>
  </r>
  <r>
    <s v="20"/>
    <x v="13"/>
    <s v="NO INFORMANTE"/>
    <m/>
    <m/>
    <x v="0"/>
    <m/>
    <m/>
    <n v="0.125"/>
    <n v="0.125"/>
    <m/>
    <m/>
    <n v="1.4"/>
    <m/>
    <m/>
    <m/>
    <m/>
    <m/>
    <x v="0"/>
    <m/>
    <s v="Confecciones Textimax S.A."/>
    <x v="40"/>
    <x v="159"/>
    <m/>
    <x v="923"/>
    <x v="5"/>
    <x v="0"/>
    <x v="237"/>
    <x v="0"/>
    <s v="Instalado"/>
    <s v="Operativo"/>
    <m/>
    <x v="2"/>
    <x v="0"/>
    <x v="0"/>
    <x v="2"/>
    <s v="Privado"/>
    <s v="LIMA"/>
    <s v="LIMA"/>
    <s v="Lima"/>
    <s v="Santa Anita"/>
    <m/>
    <x v="0"/>
    <m/>
    <x v="2"/>
    <m/>
    <x v="1"/>
    <x v="1"/>
    <n v="1.4"/>
    <n v="1.4E-3"/>
    <m/>
    <n v="0.125"/>
    <n v="0.125"/>
    <e v="#N/A"/>
    <m/>
    <n v="75"/>
    <s v="ESTIMACIONES"/>
    <m/>
  </r>
  <r>
    <s v="20"/>
    <x v="13"/>
    <s v="NO INFORMANTE"/>
    <m/>
    <m/>
    <x v="0"/>
    <m/>
    <m/>
    <n v="0.54500000000000004"/>
    <n v="0.54500000000000004"/>
    <m/>
    <m/>
    <n v="6.104000000000001"/>
    <m/>
    <m/>
    <m/>
    <m/>
    <m/>
    <x v="0"/>
    <m/>
    <s v="Consorcio Industrial San Martín S.A."/>
    <x v="40"/>
    <x v="159"/>
    <m/>
    <x v="924"/>
    <x v="5"/>
    <x v="0"/>
    <x v="237"/>
    <x v="0"/>
    <s v="Instalado"/>
    <s v="Operativo"/>
    <m/>
    <x v="2"/>
    <x v="0"/>
    <x v="0"/>
    <x v="2"/>
    <s v="Privado"/>
    <s v="LIMA"/>
    <s v="LIMA"/>
    <s v="Lima"/>
    <s v="San Juan de Lurigancho"/>
    <m/>
    <x v="0"/>
    <m/>
    <x v="2"/>
    <m/>
    <x v="1"/>
    <x v="1"/>
    <n v="6.104000000000001"/>
    <n v="6.1040000000000009E-3"/>
    <m/>
    <n v="0.54500000000000004"/>
    <n v="0.54500000000000004"/>
    <e v="#N/A"/>
    <m/>
    <n v="75"/>
    <s v="ESTIMACIONES"/>
    <m/>
  </r>
  <r>
    <s v="20"/>
    <x v="13"/>
    <s v="NO INFORMANTE"/>
    <m/>
    <m/>
    <x v="0"/>
    <m/>
    <m/>
    <n v="0"/>
    <n v="0"/>
    <m/>
    <m/>
    <n v="0"/>
    <m/>
    <m/>
    <m/>
    <m/>
    <m/>
    <x v="0"/>
    <m/>
    <s v="Corporación Ceramica S.A."/>
    <x v="40"/>
    <x v="159"/>
    <m/>
    <x v="925"/>
    <x v="5"/>
    <x v="0"/>
    <x v="237"/>
    <x v="0"/>
    <s v="Instalado"/>
    <s v="Inoperativo"/>
    <m/>
    <x v="2"/>
    <x v="0"/>
    <x v="0"/>
    <x v="2"/>
    <s v="Privado"/>
    <s v="LIMA"/>
    <s v="CALLAO"/>
    <s v="Callao"/>
    <s v="Callao"/>
    <m/>
    <x v="0"/>
    <m/>
    <x v="2"/>
    <m/>
    <x v="1"/>
    <x v="1"/>
    <n v="0"/>
    <n v="0"/>
    <m/>
    <n v="0"/>
    <n v="0"/>
    <e v="#N/A"/>
    <m/>
    <n v="75"/>
    <s v="ESTIMACIONES"/>
    <m/>
  </r>
  <r>
    <s v="20"/>
    <x v="13"/>
    <s v="NO INFORMANTE"/>
    <m/>
    <m/>
    <x v="0"/>
    <m/>
    <m/>
    <n v="0.57799999999999996"/>
    <n v="0.57799999999999996"/>
    <m/>
    <m/>
    <n v="6.4735999999999994"/>
    <m/>
    <m/>
    <m/>
    <m/>
    <m/>
    <x v="0"/>
    <m/>
    <s v="Corporación Gráfica Navarrete"/>
    <x v="40"/>
    <x v="159"/>
    <m/>
    <x v="926"/>
    <x v="5"/>
    <x v="0"/>
    <x v="237"/>
    <x v="0"/>
    <s v="Instalado"/>
    <s v="Operativo"/>
    <m/>
    <x v="2"/>
    <x v="0"/>
    <x v="0"/>
    <x v="2"/>
    <s v="Privado"/>
    <s v="LIMA"/>
    <s v="LIMA"/>
    <s v="Lima"/>
    <s v="Santa Anita"/>
    <m/>
    <x v="0"/>
    <m/>
    <x v="2"/>
    <m/>
    <x v="1"/>
    <x v="1"/>
    <n v="6.4735999999999994"/>
    <n v="6.4735999999999995E-3"/>
    <m/>
    <n v="0.57799999999999996"/>
    <n v="0.57799999999999996"/>
    <e v="#N/A"/>
    <m/>
    <n v="75"/>
    <s v="ESTIMACIONES"/>
    <m/>
  </r>
  <r>
    <s v="20"/>
    <x v="13"/>
    <s v="NO INFORMANTE"/>
    <m/>
    <m/>
    <x v="0"/>
    <m/>
    <m/>
    <n v="0.50600000000000001"/>
    <n v="0.50600000000000001"/>
    <m/>
    <m/>
    <n v="5.6672000000000011"/>
    <m/>
    <m/>
    <m/>
    <m/>
    <m/>
    <x v="0"/>
    <m/>
    <s v="Corporación Infarmasa"/>
    <x v="40"/>
    <x v="159"/>
    <m/>
    <x v="927"/>
    <x v="5"/>
    <x v="0"/>
    <x v="237"/>
    <x v="0"/>
    <s v="Instalado"/>
    <s v="Operativo"/>
    <m/>
    <x v="2"/>
    <x v="0"/>
    <x v="0"/>
    <x v="2"/>
    <s v="Privado"/>
    <s v="LIMA"/>
    <s v="LIMA"/>
    <s v="Lima"/>
    <s v="Ate"/>
    <m/>
    <x v="0"/>
    <m/>
    <x v="2"/>
    <m/>
    <x v="1"/>
    <x v="1"/>
    <n v="5.6672000000000011"/>
    <n v="5.6672000000000007E-3"/>
    <m/>
    <n v="0.50600000000000001"/>
    <n v="0.50600000000000001"/>
    <e v="#N/A"/>
    <m/>
    <n v="75"/>
    <s v="ESTIMACIONES"/>
    <m/>
  </r>
  <r>
    <s v="20"/>
    <x v="13"/>
    <s v="NO INFORMANTE"/>
    <m/>
    <m/>
    <x v="0"/>
    <m/>
    <m/>
    <n v="0.113"/>
    <n v="0.113"/>
    <m/>
    <m/>
    <n v="1.2656000000000001"/>
    <m/>
    <m/>
    <m/>
    <m/>
    <m/>
    <x v="0"/>
    <m/>
    <s v="Corporación Rey - Reymatics S.A."/>
    <x v="40"/>
    <x v="159"/>
    <m/>
    <x v="928"/>
    <x v="5"/>
    <x v="0"/>
    <x v="237"/>
    <x v="0"/>
    <s v="Instalado"/>
    <s v="Operativo"/>
    <m/>
    <x v="2"/>
    <x v="0"/>
    <x v="0"/>
    <x v="2"/>
    <s v="Privado"/>
    <s v="LIMA"/>
    <s v="CALLAO"/>
    <s v="Callao"/>
    <s v="Callao"/>
    <m/>
    <x v="0"/>
    <m/>
    <x v="2"/>
    <m/>
    <x v="1"/>
    <x v="1"/>
    <n v="1.2656000000000001"/>
    <n v="1.2656E-3"/>
    <m/>
    <n v="0.113"/>
    <n v="0.113"/>
    <e v="#N/A"/>
    <m/>
    <n v="75"/>
    <s v="ESTIMACIONES"/>
    <m/>
  </r>
  <r>
    <s v="20"/>
    <x v="13"/>
    <s v="NO INFORMANTE"/>
    <m/>
    <m/>
    <x v="0"/>
    <m/>
    <m/>
    <n v="0.32"/>
    <n v="0.32"/>
    <m/>
    <m/>
    <n v="3.5840000000000001"/>
    <m/>
    <m/>
    <m/>
    <m/>
    <m/>
    <x v="0"/>
    <m/>
    <s v="Curtiembre La Colonial"/>
    <x v="40"/>
    <x v="159"/>
    <m/>
    <x v="929"/>
    <x v="5"/>
    <x v="0"/>
    <x v="237"/>
    <x v="0"/>
    <s v="Instalado"/>
    <s v="Operativo"/>
    <m/>
    <x v="2"/>
    <x v="0"/>
    <x v="0"/>
    <x v="2"/>
    <s v="Privado"/>
    <s v="LIMA"/>
    <s v="LIMA"/>
    <s v="Lima"/>
    <s v="Lima"/>
    <m/>
    <x v="0"/>
    <m/>
    <x v="2"/>
    <m/>
    <x v="1"/>
    <x v="1"/>
    <n v="3.5840000000000001"/>
    <n v="3.5839999999999999E-3"/>
    <m/>
    <n v="0.32"/>
    <n v="0.32"/>
    <e v="#N/A"/>
    <m/>
    <n v="75"/>
    <s v="ESTIMACIONES"/>
    <m/>
  </r>
  <r>
    <s v="20"/>
    <x v="13"/>
    <s v="NO INFORMANTE"/>
    <m/>
    <m/>
    <x v="0"/>
    <m/>
    <m/>
    <n v="0.34599999999999997"/>
    <n v="0.34599999999999997"/>
    <m/>
    <m/>
    <n v="3.8752"/>
    <m/>
    <m/>
    <m/>
    <m/>
    <m/>
    <x v="0"/>
    <m/>
    <s v="Delcrosa S.A."/>
    <x v="40"/>
    <x v="159"/>
    <m/>
    <x v="930"/>
    <x v="5"/>
    <x v="0"/>
    <x v="237"/>
    <x v="0"/>
    <s v="Instalado"/>
    <s v="Operativo"/>
    <m/>
    <x v="2"/>
    <x v="0"/>
    <x v="0"/>
    <x v="2"/>
    <s v="Privado"/>
    <s v="LIMA"/>
    <s v="LIMA"/>
    <s v="Lima"/>
    <s v="Lima"/>
    <m/>
    <x v="0"/>
    <m/>
    <x v="2"/>
    <m/>
    <x v="1"/>
    <x v="1"/>
    <n v="3.8752"/>
    <n v="3.8752000000000001E-3"/>
    <m/>
    <n v="0.34599999999999997"/>
    <n v="0.34599999999999997"/>
    <e v="#N/A"/>
    <m/>
    <n v="75"/>
    <s v="ESTIMACIONES"/>
    <m/>
  </r>
  <r>
    <s v="20"/>
    <x v="13"/>
    <s v="NO INFORMANTE"/>
    <m/>
    <m/>
    <x v="0"/>
    <m/>
    <m/>
    <n v="1"/>
    <n v="1"/>
    <m/>
    <m/>
    <n v="11.2"/>
    <m/>
    <m/>
    <m/>
    <m/>
    <m/>
    <x v="0"/>
    <m/>
    <s v="Donofrio S.A."/>
    <x v="40"/>
    <x v="159"/>
    <m/>
    <x v="931"/>
    <x v="5"/>
    <x v="0"/>
    <x v="237"/>
    <x v="0"/>
    <s v="Instalado"/>
    <s v="Operativo"/>
    <m/>
    <x v="2"/>
    <x v="0"/>
    <x v="0"/>
    <x v="2"/>
    <s v="Privado"/>
    <s v="LIMA"/>
    <s v="LIMA"/>
    <s v="Lima"/>
    <s v="Lima"/>
    <m/>
    <x v="0"/>
    <m/>
    <x v="2"/>
    <m/>
    <x v="1"/>
    <x v="1"/>
    <n v="11.2"/>
    <n v="1.12E-2"/>
    <m/>
    <n v="1"/>
    <n v="1"/>
    <e v="#N/A"/>
    <m/>
    <n v="75"/>
    <s v="ESTIMACIONES"/>
    <m/>
  </r>
  <r>
    <s v="20"/>
    <x v="13"/>
    <s v="NO INFORMANTE"/>
    <m/>
    <m/>
    <x v="0"/>
    <m/>
    <m/>
    <n v="0.34499999999999997"/>
    <n v="0.34499999999999997"/>
    <m/>
    <m/>
    <n v="3.8639999999999994"/>
    <m/>
    <m/>
    <m/>
    <m/>
    <m/>
    <x v="0"/>
    <m/>
    <s v="Duotex S.A."/>
    <x v="40"/>
    <x v="159"/>
    <m/>
    <x v="932"/>
    <x v="5"/>
    <x v="0"/>
    <x v="237"/>
    <x v="0"/>
    <s v="Instalado"/>
    <s v="Operativo"/>
    <m/>
    <x v="2"/>
    <x v="0"/>
    <x v="0"/>
    <x v="2"/>
    <s v="Privado"/>
    <s v="LIMA"/>
    <s v="LIMA"/>
    <s v="Lima"/>
    <s v="Lima"/>
    <m/>
    <x v="0"/>
    <m/>
    <x v="2"/>
    <m/>
    <x v="1"/>
    <x v="1"/>
    <n v="3.8639999999999994"/>
    <n v="3.8639999999999994E-3"/>
    <m/>
    <n v="0.34499999999999997"/>
    <n v="0.34499999999999997"/>
    <e v="#N/A"/>
    <m/>
    <n v="75"/>
    <s v="ESTIMACIONES"/>
    <m/>
  </r>
  <r>
    <s v="20"/>
    <x v="13"/>
    <s v="NO INFORMANTE"/>
    <m/>
    <m/>
    <x v="0"/>
    <m/>
    <m/>
    <n v="0.68"/>
    <n v="0.68"/>
    <m/>
    <m/>
    <n v="7.6160000000000005"/>
    <m/>
    <m/>
    <m/>
    <m/>
    <m/>
    <x v="0"/>
    <m/>
    <s v="Embotelladora Latinoamericana S.A."/>
    <x v="40"/>
    <x v="159"/>
    <m/>
    <x v="933"/>
    <x v="5"/>
    <x v="0"/>
    <x v="237"/>
    <x v="0"/>
    <s v="Instalado"/>
    <s v="Operativo"/>
    <m/>
    <x v="2"/>
    <x v="0"/>
    <x v="0"/>
    <x v="2"/>
    <s v="Privado"/>
    <s v="LIMA"/>
    <s v="LIMA"/>
    <s v="Lima"/>
    <s v="Lima"/>
    <m/>
    <x v="0"/>
    <m/>
    <x v="2"/>
    <m/>
    <x v="1"/>
    <x v="1"/>
    <n v="7.6160000000000005"/>
    <n v="7.6160000000000004E-3"/>
    <m/>
    <n v="0.68"/>
    <n v="0.68"/>
    <e v="#N/A"/>
    <m/>
    <n v="75"/>
    <s v="ESTIMACIONES"/>
    <m/>
  </r>
  <r>
    <s v="20"/>
    <x v="13"/>
    <s v="NO INFORMANTE"/>
    <m/>
    <m/>
    <x v="0"/>
    <m/>
    <m/>
    <n v="1.2"/>
    <n v="1.2"/>
    <m/>
    <m/>
    <n v="13.44"/>
    <m/>
    <m/>
    <m/>
    <m/>
    <m/>
    <x v="0"/>
    <m/>
    <s v="Eugenio Cogorno - Molino Excelsior S.A."/>
    <x v="40"/>
    <x v="159"/>
    <m/>
    <x v="934"/>
    <x v="5"/>
    <x v="0"/>
    <x v="237"/>
    <x v="0"/>
    <s v="Instalado"/>
    <s v="Operativo"/>
    <m/>
    <x v="2"/>
    <x v="0"/>
    <x v="0"/>
    <x v="2"/>
    <s v="Privado"/>
    <s v="LIMA"/>
    <s v="CALLAO"/>
    <s v="Callao"/>
    <s v="La Perla"/>
    <m/>
    <x v="0"/>
    <m/>
    <x v="2"/>
    <m/>
    <x v="1"/>
    <x v="1"/>
    <n v="13.44"/>
    <n v="1.3439999999999999E-2"/>
    <m/>
    <n v="1.2"/>
    <n v="1.2"/>
    <e v="#N/A"/>
    <m/>
    <n v="75"/>
    <s v="ESTIMACIONES"/>
    <m/>
  </r>
  <r>
    <s v="20"/>
    <x v="13"/>
    <s v="NO INFORMANTE"/>
    <m/>
    <m/>
    <x v="0"/>
    <m/>
    <m/>
    <n v="0.25"/>
    <n v="0.25"/>
    <m/>
    <m/>
    <n v="2.8"/>
    <m/>
    <m/>
    <m/>
    <m/>
    <m/>
    <x v="0"/>
    <m/>
    <s v="Exportadora El Sol S.A."/>
    <x v="40"/>
    <x v="159"/>
    <m/>
    <x v="935"/>
    <x v="5"/>
    <x v="0"/>
    <x v="237"/>
    <x v="0"/>
    <s v="Instalado"/>
    <s v="Operativo"/>
    <m/>
    <x v="2"/>
    <x v="0"/>
    <x v="0"/>
    <x v="2"/>
    <s v="Privado"/>
    <s v="LIMA"/>
    <s v="LIMA"/>
    <s v="Lima"/>
    <s v="Lima"/>
    <m/>
    <x v="0"/>
    <m/>
    <x v="2"/>
    <m/>
    <x v="1"/>
    <x v="1"/>
    <n v="2.8"/>
    <n v="2.8E-3"/>
    <m/>
    <n v="0.25"/>
    <n v="0.25"/>
    <e v="#N/A"/>
    <m/>
    <n v="75"/>
    <s v="ESTIMACIONES"/>
    <m/>
  </r>
  <r>
    <s v="20"/>
    <x v="13"/>
    <s v="NO INFORMANTE"/>
    <m/>
    <m/>
    <x v="0"/>
    <m/>
    <m/>
    <n v="0.45800000000000002"/>
    <n v="0.45800000000000002"/>
    <m/>
    <m/>
    <n v="5.1296000000000008"/>
    <m/>
    <m/>
    <m/>
    <m/>
    <m/>
    <x v="0"/>
    <m/>
    <s v="Fábrica de Aguas Gaseosas Huacho"/>
    <x v="40"/>
    <x v="159"/>
    <m/>
    <x v="936"/>
    <x v="5"/>
    <x v="0"/>
    <x v="237"/>
    <x v="0"/>
    <s v="Instalado"/>
    <s v="Operativo"/>
    <m/>
    <x v="2"/>
    <x v="0"/>
    <x v="0"/>
    <x v="2"/>
    <s v="Privado"/>
    <s v="LIMA"/>
    <s v="LIMA"/>
    <s v="Huaura"/>
    <s v="Huacho"/>
    <m/>
    <x v="0"/>
    <m/>
    <x v="2"/>
    <m/>
    <x v="1"/>
    <x v="1"/>
    <n v="5.1296000000000008"/>
    <n v="5.1296000000000007E-3"/>
    <m/>
    <n v="0.45800000000000002"/>
    <n v="0.45800000000000002"/>
    <e v="#N/A"/>
    <m/>
    <n v="75"/>
    <s v="ESTIMACIONES"/>
    <m/>
  </r>
  <r>
    <s v="20"/>
    <x v="13"/>
    <s v="NO INFORMANTE"/>
    <m/>
    <m/>
    <x v="0"/>
    <m/>
    <m/>
    <n v="0.17"/>
    <n v="0.17"/>
    <m/>
    <m/>
    <n v="1.9040000000000001"/>
    <m/>
    <m/>
    <m/>
    <m/>
    <m/>
    <x v="0"/>
    <m/>
    <s v="Fábrica de Embutidos Walter Braedt S.A."/>
    <x v="40"/>
    <x v="159"/>
    <m/>
    <x v="937"/>
    <x v="5"/>
    <x v="0"/>
    <x v="237"/>
    <x v="0"/>
    <s v="Instalado"/>
    <s v="Operativo"/>
    <m/>
    <x v="2"/>
    <x v="0"/>
    <x v="0"/>
    <x v="2"/>
    <s v="Privado"/>
    <s v="LIMA"/>
    <s v="LIMA"/>
    <s v="Lima"/>
    <s v="Ate"/>
    <m/>
    <x v="0"/>
    <m/>
    <x v="2"/>
    <m/>
    <x v="1"/>
    <x v="1"/>
    <n v="1.9040000000000001"/>
    <n v="1.9040000000000001E-3"/>
    <m/>
    <n v="0.17"/>
    <n v="0.17"/>
    <e v="#N/A"/>
    <m/>
    <n v="75"/>
    <s v="ESTIMACIONES"/>
    <m/>
  </r>
  <r>
    <s v="20"/>
    <x v="13"/>
    <s v="NO INFORMANTE"/>
    <m/>
    <m/>
    <x v="0"/>
    <m/>
    <m/>
    <n v="0.32800000000000001"/>
    <n v="0.32800000000000001"/>
    <m/>
    <m/>
    <n v="3.6736000000000004"/>
    <m/>
    <m/>
    <m/>
    <m/>
    <m/>
    <x v="0"/>
    <m/>
    <s v="Fábrica de Tejidos La Bellota S.A."/>
    <x v="40"/>
    <x v="159"/>
    <m/>
    <x v="938"/>
    <x v="5"/>
    <x v="0"/>
    <x v="237"/>
    <x v="0"/>
    <s v="Instalado"/>
    <s v="Operativo"/>
    <m/>
    <x v="2"/>
    <x v="0"/>
    <x v="0"/>
    <x v="2"/>
    <s v="Privado"/>
    <s v="LIMA"/>
    <s v="LIMA"/>
    <s v="Lima"/>
    <s v="Lima"/>
    <m/>
    <x v="0"/>
    <m/>
    <x v="2"/>
    <m/>
    <x v="1"/>
    <x v="1"/>
    <n v="3.6736000000000004"/>
    <n v="3.6736000000000004E-3"/>
    <m/>
    <n v="0.32800000000000001"/>
    <n v="0.32800000000000001"/>
    <e v="#N/A"/>
    <m/>
    <n v="75"/>
    <s v="ESTIMACIONES"/>
    <m/>
  </r>
  <r>
    <s v="20"/>
    <x v="13"/>
    <s v="NO INFORMANTE"/>
    <m/>
    <m/>
    <x v="0"/>
    <m/>
    <m/>
    <n v="0.15"/>
    <n v="0.15"/>
    <m/>
    <m/>
    <n v="1.68"/>
    <m/>
    <m/>
    <m/>
    <m/>
    <m/>
    <x v="0"/>
    <m/>
    <s v="Fábrica Nacional de Plasticos E.I.R.L."/>
    <x v="40"/>
    <x v="159"/>
    <m/>
    <x v="939"/>
    <x v="5"/>
    <x v="0"/>
    <x v="237"/>
    <x v="0"/>
    <s v="Instalado"/>
    <s v="Operativo"/>
    <m/>
    <x v="2"/>
    <x v="0"/>
    <x v="0"/>
    <x v="2"/>
    <s v="Privado"/>
    <s v="LIMA"/>
    <s v="LIMA"/>
    <s v="Lima"/>
    <s v="Independencia"/>
    <m/>
    <x v="0"/>
    <m/>
    <x v="2"/>
    <m/>
    <x v="1"/>
    <x v="1"/>
    <n v="1.68"/>
    <n v="1.6799999999999999E-3"/>
    <m/>
    <n v="0.15"/>
    <n v="0.15"/>
    <e v="#N/A"/>
    <m/>
    <n v="75"/>
    <s v="ESTIMACIONES"/>
    <m/>
  </r>
  <r>
    <s v="20"/>
    <x v="13"/>
    <s v="NO INFORMANTE"/>
    <m/>
    <m/>
    <x v="0"/>
    <m/>
    <m/>
    <n v="1.6"/>
    <n v="1.6"/>
    <m/>
    <m/>
    <n v="17.920000000000002"/>
    <m/>
    <m/>
    <m/>
    <m/>
    <m/>
    <x v="0"/>
    <m/>
    <s v="Fábrica Nacional Textil El Amazonas S.A."/>
    <x v="40"/>
    <x v="159"/>
    <m/>
    <x v="940"/>
    <x v="5"/>
    <x v="0"/>
    <x v="237"/>
    <x v="0"/>
    <s v="Instalado"/>
    <s v="Operativo"/>
    <m/>
    <x v="2"/>
    <x v="0"/>
    <x v="0"/>
    <x v="2"/>
    <s v="Privado"/>
    <s v="LIMA"/>
    <s v="LIMA"/>
    <s v="Lima"/>
    <s v="Lima"/>
    <m/>
    <x v="0"/>
    <m/>
    <x v="2"/>
    <m/>
    <x v="1"/>
    <x v="1"/>
    <n v="17.920000000000002"/>
    <n v="1.7920000000000002E-2"/>
    <m/>
    <n v="1.6"/>
    <n v="1.6"/>
    <e v="#N/A"/>
    <m/>
    <n v="75"/>
    <s v="ESTIMACIONES"/>
    <m/>
  </r>
  <r>
    <s v="20"/>
    <x v="13"/>
    <s v="NO INFORMANTE"/>
    <m/>
    <m/>
    <x v="0"/>
    <m/>
    <m/>
    <n v="0.25"/>
    <n v="0.25"/>
    <m/>
    <m/>
    <n v="2.8"/>
    <m/>
    <m/>
    <m/>
    <m/>
    <m/>
    <x v="0"/>
    <m/>
    <s v="Famia Industrial S.A."/>
    <x v="40"/>
    <x v="159"/>
    <m/>
    <x v="941"/>
    <x v="5"/>
    <x v="0"/>
    <x v="237"/>
    <x v="0"/>
    <s v="Instalado"/>
    <s v="Operativo"/>
    <m/>
    <x v="2"/>
    <x v="0"/>
    <x v="0"/>
    <x v="2"/>
    <s v="Privado"/>
    <s v="LIMA"/>
    <s v="LIMA"/>
    <s v="Lima"/>
    <s v="Ate"/>
    <m/>
    <x v="0"/>
    <m/>
    <x v="2"/>
    <m/>
    <x v="1"/>
    <x v="1"/>
    <n v="2.8"/>
    <n v="2.8E-3"/>
    <m/>
    <n v="0.25"/>
    <n v="0.25"/>
    <e v="#N/A"/>
    <m/>
    <n v="75"/>
    <s v="ESTIMACIONES"/>
    <m/>
  </r>
  <r>
    <s v="20"/>
    <x v="13"/>
    <s v="NO INFORMANTE"/>
    <m/>
    <m/>
    <x v="0"/>
    <m/>
    <m/>
    <n v="0.40799999999999997"/>
    <n v="0.40799999999999997"/>
    <m/>
    <m/>
    <n v="4.5696000000000003"/>
    <m/>
    <m/>
    <m/>
    <m/>
    <m/>
    <x v="0"/>
    <m/>
    <s v="FIMA S.A."/>
    <x v="40"/>
    <x v="159"/>
    <m/>
    <x v="942"/>
    <x v="5"/>
    <x v="0"/>
    <x v="237"/>
    <x v="0"/>
    <s v="Instalado"/>
    <s v="Operativo"/>
    <m/>
    <x v="2"/>
    <x v="0"/>
    <x v="0"/>
    <x v="2"/>
    <s v="Privado"/>
    <s v="LIMA"/>
    <s v="CALLAO"/>
    <s v="Callao"/>
    <s v="Carmen de la Legua"/>
    <m/>
    <x v="0"/>
    <m/>
    <x v="2"/>
    <m/>
    <x v="1"/>
    <x v="1"/>
    <n v="4.5696000000000003"/>
    <n v="4.5696000000000001E-3"/>
    <m/>
    <n v="0.40799999999999997"/>
    <n v="0.40799999999999997"/>
    <e v="#N/A"/>
    <m/>
    <n v="75"/>
    <s v="ESTIMACIONES"/>
    <m/>
  </r>
  <r>
    <s v="20"/>
    <x v="13"/>
    <s v="NO INFORMANTE"/>
    <m/>
    <m/>
    <x v="0"/>
    <m/>
    <m/>
    <n v="0.113"/>
    <n v="0.113"/>
    <m/>
    <m/>
    <n v="1.2656000000000001"/>
    <m/>
    <m/>
    <m/>
    <m/>
    <m/>
    <x v="0"/>
    <m/>
    <s v="Fino Textil"/>
    <x v="40"/>
    <x v="159"/>
    <m/>
    <x v="943"/>
    <x v="5"/>
    <x v="0"/>
    <x v="237"/>
    <x v="0"/>
    <s v="Instalado"/>
    <s v="Operativo"/>
    <m/>
    <x v="2"/>
    <x v="0"/>
    <x v="0"/>
    <x v="2"/>
    <s v="Privado"/>
    <s v="LIMA"/>
    <s v="LIMA"/>
    <s v="Lima"/>
    <s v="San Juan de Lurigancho"/>
    <m/>
    <x v="0"/>
    <m/>
    <x v="2"/>
    <m/>
    <x v="1"/>
    <x v="1"/>
    <n v="1.2656000000000001"/>
    <n v="1.2656E-3"/>
    <m/>
    <n v="0.113"/>
    <n v="0.113"/>
    <e v="#N/A"/>
    <m/>
    <n v="75"/>
    <s v="ESTIMACIONES"/>
    <m/>
  </r>
  <r>
    <s v="20"/>
    <x v="13"/>
    <s v="NO INFORMANTE"/>
    <m/>
    <m/>
    <x v="0"/>
    <m/>
    <m/>
    <n v="0.39300000000000002"/>
    <n v="0.39300000000000002"/>
    <m/>
    <m/>
    <n v="4.4016000000000002"/>
    <m/>
    <m/>
    <m/>
    <m/>
    <m/>
    <x v="0"/>
    <m/>
    <s v="Flexo Plast S.A."/>
    <x v="40"/>
    <x v="159"/>
    <m/>
    <x v="944"/>
    <x v="5"/>
    <x v="0"/>
    <x v="237"/>
    <x v="0"/>
    <s v="Instalado"/>
    <s v="Operativo"/>
    <m/>
    <x v="2"/>
    <x v="0"/>
    <x v="0"/>
    <x v="2"/>
    <s v="Privado"/>
    <s v="LIMA"/>
    <s v="LIMA"/>
    <s v="Lima"/>
    <s v="Ate"/>
    <m/>
    <x v="0"/>
    <m/>
    <x v="2"/>
    <m/>
    <x v="1"/>
    <x v="1"/>
    <n v="4.4016000000000002"/>
    <n v="4.4016000000000003E-3"/>
    <m/>
    <n v="0.39300000000000002"/>
    <n v="0.39300000000000002"/>
    <e v="#N/A"/>
    <m/>
    <n v="75"/>
    <s v="ESTIMACIONES"/>
    <m/>
  </r>
  <r>
    <s v="20"/>
    <x v="13"/>
    <s v="NO INFORMANTE"/>
    <m/>
    <m/>
    <x v="0"/>
    <m/>
    <m/>
    <n v="0.59499999999999997"/>
    <n v="0.59499999999999997"/>
    <m/>
    <m/>
    <n v="6.6639999999999997"/>
    <m/>
    <m/>
    <m/>
    <m/>
    <m/>
    <x v="0"/>
    <m/>
    <s v="Freno S.A."/>
    <x v="40"/>
    <x v="159"/>
    <m/>
    <x v="945"/>
    <x v="5"/>
    <x v="0"/>
    <x v="237"/>
    <x v="0"/>
    <s v="Instalado"/>
    <s v="Operativo"/>
    <m/>
    <x v="2"/>
    <x v="0"/>
    <x v="0"/>
    <x v="2"/>
    <s v="Privado"/>
    <s v="LIMA"/>
    <s v="CALLAO"/>
    <s v="Callao"/>
    <s v="Callao"/>
    <m/>
    <x v="0"/>
    <m/>
    <x v="2"/>
    <m/>
    <x v="1"/>
    <x v="1"/>
    <n v="6.6639999999999997"/>
    <n v="6.6639999999999998E-3"/>
    <m/>
    <n v="0.59499999999999997"/>
    <n v="0.59499999999999997"/>
    <e v="#N/A"/>
    <m/>
    <n v="75"/>
    <s v="ESTIMACIONES"/>
    <m/>
  </r>
  <r>
    <s v="20"/>
    <x v="13"/>
    <s v="NO INFORMANTE"/>
    <m/>
    <m/>
    <x v="0"/>
    <m/>
    <m/>
    <n v="0.7"/>
    <n v="0.7"/>
    <m/>
    <m/>
    <n v="7.84"/>
    <m/>
    <m/>
    <m/>
    <m/>
    <m/>
    <x v="0"/>
    <m/>
    <s v="Frigorífico La Colonial"/>
    <x v="40"/>
    <x v="159"/>
    <m/>
    <x v="946"/>
    <x v="5"/>
    <x v="0"/>
    <x v="237"/>
    <x v="0"/>
    <s v="Instalado"/>
    <s v="Operativo"/>
    <m/>
    <x v="2"/>
    <x v="0"/>
    <x v="0"/>
    <x v="2"/>
    <s v="Privado"/>
    <s v="LIMA"/>
    <s v="CALLAO"/>
    <s v="Callao"/>
    <s v="Callao"/>
    <m/>
    <x v="0"/>
    <m/>
    <x v="2"/>
    <m/>
    <x v="1"/>
    <x v="1"/>
    <n v="7.84"/>
    <n v="7.8399999999999997E-3"/>
    <m/>
    <n v="0.7"/>
    <n v="0.7"/>
    <e v="#N/A"/>
    <m/>
    <n v="75"/>
    <s v="ESTIMACIONES"/>
    <m/>
  </r>
  <r>
    <s v="20"/>
    <x v="13"/>
    <s v="NO INFORMANTE"/>
    <m/>
    <m/>
    <x v="0"/>
    <m/>
    <m/>
    <n v="0.08"/>
    <n v="0.08"/>
    <m/>
    <m/>
    <n v="0.89600000000000002"/>
    <m/>
    <m/>
    <m/>
    <m/>
    <m/>
    <x v="0"/>
    <m/>
    <s v="FUMASA"/>
    <x v="40"/>
    <x v="159"/>
    <m/>
    <x v="947"/>
    <x v="5"/>
    <x v="0"/>
    <x v="237"/>
    <x v="0"/>
    <s v="Instalado"/>
    <s v="Operativo"/>
    <m/>
    <x v="2"/>
    <x v="0"/>
    <x v="0"/>
    <x v="2"/>
    <s v="Privado"/>
    <s v="LIMA"/>
    <s v="LIMA"/>
    <s v="Lima"/>
    <s v="Lima"/>
    <m/>
    <x v="0"/>
    <m/>
    <x v="2"/>
    <m/>
    <x v="1"/>
    <x v="1"/>
    <n v="0.89600000000000002"/>
    <n v="8.9599999999999999E-4"/>
    <m/>
    <n v="0.08"/>
    <n v="0.08"/>
    <e v="#N/A"/>
    <m/>
    <n v="75"/>
    <s v="ESTIMACIONES"/>
    <m/>
  </r>
  <r>
    <s v="20"/>
    <x v="13"/>
    <s v="NO INFORMANTE"/>
    <m/>
    <m/>
    <x v="0"/>
    <m/>
    <m/>
    <n v="0.125"/>
    <n v="0.125"/>
    <m/>
    <m/>
    <n v="1.4"/>
    <m/>
    <m/>
    <m/>
    <m/>
    <m/>
    <x v="0"/>
    <m/>
    <s v="Fundición Callao S.A."/>
    <x v="40"/>
    <x v="159"/>
    <m/>
    <x v="948"/>
    <x v="5"/>
    <x v="0"/>
    <x v="237"/>
    <x v="0"/>
    <s v="Instalado"/>
    <s v="Operativo"/>
    <m/>
    <x v="2"/>
    <x v="0"/>
    <x v="0"/>
    <x v="2"/>
    <s v="Privado"/>
    <s v="LIMA"/>
    <s v="CALLAO"/>
    <s v="Callao"/>
    <s v="Callao"/>
    <m/>
    <x v="0"/>
    <m/>
    <x v="2"/>
    <m/>
    <x v="1"/>
    <x v="1"/>
    <n v="1.4"/>
    <n v="1.4E-3"/>
    <m/>
    <n v="0.125"/>
    <n v="0.125"/>
    <e v="#N/A"/>
    <m/>
    <n v="75"/>
    <s v="ESTIMACIONES"/>
    <m/>
  </r>
  <r>
    <s v="20"/>
    <x v="13"/>
    <s v="NO INFORMANTE"/>
    <m/>
    <m/>
    <x v="0"/>
    <m/>
    <m/>
    <n v="0.51600000000000001"/>
    <n v="0.51600000000000001"/>
    <m/>
    <m/>
    <n v="5.7792000000000012"/>
    <m/>
    <m/>
    <m/>
    <m/>
    <m/>
    <x v="0"/>
    <m/>
    <s v="Fundición Ventanilla"/>
    <x v="40"/>
    <x v="159"/>
    <m/>
    <x v="949"/>
    <x v="5"/>
    <x v="0"/>
    <x v="237"/>
    <x v="0"/>
    <s v="Instalado"/>
    <s v="Operativo"/>
    <m/>
    <x v="2"/>
    <x v="0"/>
    <x v="0"/>
    <x v="2"/>
    <s v="Privado"/>
    <s v="LIMA"/>
    <s v="CALLAO"/>
    <s v="Callao"/>
    <s v="Callao"/>
    <m/>
    <x v="0"/>
    <m/>
    <x v="2"/>
    <m/>
    <x v="1"/>
    <x v="1"/>
    <n v="5.7792000000000012"/>
    <n v="5.7792000000000008E-3"/>
    <m/>
    <n v="0.51600000000000001"/>
    <n v="0.51600000000000001"/>
    <e v="#N/A"/>
    <m/>
    <n v="75"/>
    <s v="ESTIMACIONES"/>
    <m/>
  </r>
  <r>
    <s v="20"/>
    <x v="13"/>
    <s v="NO INFORMANTE"/>
    <m/>
    <m/>
    <x v="0"/>
    <m/>
    <m/>
    <n v="0.19"/>
    <n v="0.19"/>
    <m/>
    <m/>
    <n v="2.1280000000000001"/>
    <m/>
    <m/>
    <m/>
    <m/>
    <m/>
    <x v="0"/>
    <m/>
    <s v="Galpi S.A."/>
    <x v="40"/>
    <x v="159"/>
    <m/>
    <x v="950"/>
    <x v="5"/>
    <x v="0"/>
    <x v="237"/>
    <x v="0"/>
    <s v="Instalado"/>
    <s v="Operativo"/>
    <m/>
    <x v="2"/>
    <x v="0"/>
    <x v="0"/>
    <x v="2"/>
    <s v="Privado"/>
    <s v="LIMA"/>
    <s v="CALLAO"/>
    <s v="Callao"/>
    <s v="Callao"/>
    <m/>
    <x v="0"/>
    <m/>
    <x v="2"/>
    <m/>
    <x v="1"/>
    <x v="1"/>
    <n v="2.1280000000000001"/>
    <n v="2.1280000000000001E-3"/>
    <m/>
    <n v="0.19"/>
    <n v="0.19"/>
    <e v="#N/A"/>
    <m/>
    <n v="75"/>
    <s v="ESTIMACIONES"/>
    <m/>
  </r>
  <r>
    <s v="20"/>
    <x v="13"/>
    <s v="NO INFORMANTE"/>
    <m/>
    <m/>
    <x v="0"/>
    <m/>
    <m/>
    <n v="0.504"/>
    <n v="0.504"/>
    <m/>
    <m/>
    <n v="5.6448"/>
    <m/>
    <m/>
    <m/>
    <m/>
    <m/>
    <x v="0"/>
    <m/>
    <s v="Haug S.A."/>
    <x v="40"/>
    <x v="159"/>
    <m/>
    <x v="951"/>
    <x v="5"/>
    <x v="0"/>
    <x v="237"/>
    <x v="0"/>
    <s v="Instalado"/>
    <s v="Operativo"/>
    <m/>
    <x v="2"/>
    <x v="0"/>
    <x v="0"/>
    <x v="2"/>
    <s v="Privado"/>
    <s v="LIMA"/>
    <s v="CALLAO"/>
    <s v="Callao"/>
    <s v="Callao"/>
    <m/>
    <x v="0"/>
    <m/>
    <x v="2"/>
    <m/>
    <x v="1"/>
    <x v="1"/>
    <n v="5.6448"/>
    <n v="5.6448000000000002E-3"/>
    <m/>
    <n v="0.504"/>
    <n v="0.504"/>
    <e v="#N/A"/>
    <m/>
    <n v="75"/>
    <s v="ESTIMACIONES"/>
    <m/>
  </r>
  <r>
    <s v="20"/>
    <x v="13"/>
    <s v="NO INFORMANTE"/>
    <m/>
    <m/>
    <x v="0"/>
    <m/>
    <m/>
    <n v="0.6"/>
    <n v="0.6"/>
    <m/>
    <m/>
    <n v="6.72"/>
    <m/>
    <m/>
    <m/>
    <m/>
    <m/>
    <x v="0"/>
    <m/>
    <s v="Hidrostal S.A."/>
    <x v="40"/>
    <x v="159"/>
    <m/>
    <x v="952"/>
    <x v="5"/>
    <x v="0"/>
    <x v="237"/>
    <x v="0"/>
    <s v="Instalado"/>
    <s v="Operativo"/>
    <m/>
    <x v="2"/>
    <x v="0"/>
    <x v="0"/>
    <x v="2"/>
    <s v="Privado"/>
    <s v="LIMA"/>
    <s v="LIMA"/>
    <s v="Lima"/>
    <s v="San Juan de Lurigancho"/>
    <m/>
    <x v="0"/>
    <m/>
    <x v="2"/>
    <m/>
    <x v="1"/>
    <x v="1"/>
    <n v="6.72"/>
    <n v="6.7199999999999994E-3"/>
    <m/>
    <n v="0.6"/>
    <n v="0.6"/>
    <e v="#N/A"/>
    <m/>
    <n v="75"/>
    <s v="ESTIMACIONES"/>
    <m/>
  </r>
  <r>
    <s v="20"/>
    <x v="13"/>
    <s v="NO INFORMANTE"/>
    <m/>
    <m/>
    <x v="4"/>
    <m/>
    <m/>
    <n v="0.33900000000000002"/>
    <n v="0.33900000000000002"/>
    <m/>
    <m/>
    <n v="1187.8560000000002"/>
    <m/>
    <m/>
    <m/>
    <m/>
    <m/>
    <x v="0"/>
    <m/>
    <s v="Hornos Eléctricos Peruanos"/>
    <x v="40"/>
    <x v="159"/>
    <m/>
    <x v="953"/>
    <x v="5"/>
    <x v="4"/>
    <x v="237"/>
    <x v="1"/>
    <s v="Instalado"/>
    <s v="Operativo"/>
    <m/>
    <x v="2"/>
    <x v="0"/>
    <x v="0"/>
    <x v="2"/>
    <s v="Privado"/>
    <s v="LIMA"/>
    <s v="LIMA"/>
    <s v="Huarochirí"/>
    <s v="Surco"/>
    <m/>
    <x v="7"/>
    <m/>
    <x v="2"/>
    <m/>
    <x v="1"/>
    <x v="1"/>
    <n v="1187.8560000000002"/>
    <n v="1.1878560000000002"/>
    <m/>
    <n v="0.33900000000000002"/>
    <n v="0.33900000000000002"/>
    <e v="#N/A"/>
    <m/>
    <n v="75"/>
    <s v="ESTIMACIONES"/>
    <m/>
  </r>
  <r>
    <s v="20"/>
    <x v="13"/>
    <s v="NO INFORMANTE"/>
    <m/>
    <m/>
    <x v="0"/>
    <m/>
    <m/>
    <n v="0.7"/>
    <n v="0.7"/>
    <m/>
    <m/>
    <n v="7.84"/>
    <m/>
    <m/>
    <m/>
    <m/>
    <m/>
    <x v="0"/>
    <m/>
    <s v="IDIESA Artículos Plásticos S.A."/>
    <x v="40"/>
    <x v="159"/>
    <m/>
    <x v="954"/>
    <x v="5"/>
    <x v="0"/>
    <x v="237"/>
    <x v="0"/>
    <s v="Instalado"/>
    <s v="Operativo"/>
    <m/>
    <x v="2"/>
    <x v="0"/>
    <x v="0"/>
    <x v="2"/>
    <s v="Privado"/>
    <s v="LIMA"/>
    <s v="LIMA"/>
    <s v="Lima"/>
    <s v="San Juan de Lurigancho"/>
    <m/>
    <x v="0"/>
    <m/>
    <x v="2"/>
    <m/>
    <x v="1"/>
    <x v="1"/>
    <n v="7.84"/>
    <n v="7.8399999999999997E-3"/>
    <m/>
    <n v="0.7"/>
    <n v="0.7"/>
    <e v="#N/A"/>
    <m/>
    <n v="75"/>
    <s v="ESTIMACIONES"/>
    <m/>
  </r>
  <r>
    <s v="20"/>
    <x v="13"/>
    <s v="NO INFORMANTE"/>
    <m/>
    <m/>
    <x v="0"/>
    <m/>
    <m/>
    <n v="0.121"/>
    <n v="0.121"/>
    <m/>
    <m/>
    <n v="1.3552"/>
    <m/>
    <m/>
    <m/>
    <m/>
    <m/>
    <x v="0"/>
    <m/>
    <s v="Inagro Sur S.A."/>
    <x v="40"/>
    <x v="159"/>
    <m/>
    <x v="955"/>
    <x v="5"/>
    <x v="0"/>
    <x v="237"/>
    <x v="0"/>
    <s v="Instalado"/>
    <s v="Operativo"/>
    <m/>
    <x v="2"/>
    <x v="0"/>
    <x v="0"/>
    <x v="2"/>
    <s v="Privado"/>
    <s v="LIMA"/>
    <s v="LIMA"/>
    <s v="Cañete"/>
    <s v="San Vicente"/>
    <m/>
    <x v="0"/>
    <m/>
    <x v="2"/>
    <m/>
    <x v="1"/>
    <x v="1"/>
    <n v="1.3552"/>
    <n v="1.3552E-3"/>
    <m/>
    <n v="0.121"/>
    <n v="0.121"/>
    <e v="#N/A"/>
    <m/>
    <n v="75"/>
    <s v="ESTIMACIONES"/>
    <m/>
  </r>
  <r>
    <s v="20"/>
    <x v="13"/>
    <s v="NO INFORMANTE"/>
    <m/>
    <m/>
    <x v="0"/>
    <m/>
    <m/>
    <n v="7.4999999999999997E-2"/>
    <n v="7.4999999999999997E-2"/>
    <m/>
    <m/>
    <n v="0.84"/>
    <m/>
    <m/>
    <m/>
    <m/>
    <m/>
    <x v="0"/>
    <m/>
    <s v="Indeco S.A."/>
    <x v="40"/>
    <x v="159"/>
    <m/>
    <x v="956"/>
    <x v="5"/>
    <x v="0"/>
    <x v="237"/>
    <x v="0"/>
    <s v="Instalado"/>
    <s v="Operativo"/>
    <m/>
    <x v="2"/>
    <x v="0"/>
    <x v="0"/>
    <x v="2"/>
    <s v="Privado"/>
    <s v="LIMA"/>
    <s v="LIMA"/>
    <s v="Lima"/>
    <s v="Lima"/>
    <m/>
    <x v="0"/>
    <m/>
    <x v="2"/>
    <m/>
    <x v="1"/>
    <x v="1"/>
    <n v="0.84"/>
    <n v="8.3999999999999993E-4"/>
    <m/>
    <n v="7.4999999999999997E-2"/>
    <n v="7.4999999999999997E-2"/>
    <e v="#N/A"/>
    <m/>
    <n v="75"/>
    <s v="ESTIMACIONES"/>
    <m/>
  </r>
  <r>
    <s v="20"/>
    <x v="13"/>
    <s v="NO INFORMANTE"/>
    <m/>
    <m/>
    <x v="0"/>
    <m/>
    <m/>
    <n v="0.496"/>
    <n v="0.496"/>
    <m/>
    <m/>
    <n v="5.555200000000001"/>
    <m/>
    <m/>
    <m/>
    <m/>
    <m/>
    <x v="0"/>
    <m/>
    <s v="Indus S.A."/>
    <x v="40"/>
    <x v="159"/>
    <m/>
    <x v="957"/>
    <x v="5"/>
    <x v="0"/>
    <x v="237"/>
    <x v="0"/>
    <s v="Instalado"/>
    <s v="Operativo"/>
    <m/>
    <x v="2"/>
    <x v="0"/>
    <x v="0"/>
    <x v="2"/>
    <s v="Privado"/>
    <s v="LIMA"/>
    <s v="CALLAO"/>
    <s v="Callao"/>
    <s v="Callao"/>
    <m/>
    <x v="0"/>
    <m/>
    <x v="2"/>
    <m/>
    <x v="1"/>
    <x v="1"/>
    <n v="5.555200000000001"/>
    <n v="5.5552000000000015E-3"/>
    <m/>
    <n v="0.496"/>
    <n v="0.496"/>
    <e v="#N/A"/>
    <m/>
    <n v="75"/>
    <s v="ESTIMACIONES"/>
    <m/>
  </r>
  <r>
    <s v="20"/>
    <x v="13"/>
    <s v="NO INFORMANTE"/>
    <m/>
    <m/>
    <x v="0"/>
    <m/>
    <m/>
    <n v="0.1"/>
    <n v="0.1"/>
    <m/>
    <m/>
    <n v="1.1200000000000001"/>
    <m/>
    <m/>
    <m/>
    <m/>
    <m/>
    <x v="0"/>
    <m/>
    <s v="Industria Convertidora S.A. - INCOL"/>
    <x v="40"/>
    <x v="159"/>
    <m/>
    <x v="958"/>
    <x v="5"/>
    <x v="0"/>
    <x v="237"/>
    <x v="0"/>
    <s v="Instalado"/>
    <s v="Operativo"/>
    <m/>
    <x v="2"/>
    <x v="0"/>
    <x v="0"/>
    <x v="2"/>
    <s v="Privado"/>
    <s v="LIMA"/>
    <s v="LIMA"/>
    <s v="Lima"/>
    <s v="Ate"/>
    <m/>
    <x v="0"/>
    <m/>
    <x v="2"/>
    <m/>
    <x v="1"/>
    <x v="1"/>
    <n v="1.1200000000000001"/>
    <n v="1.1200000000000001E-3"/>
    <m/>
    <n v="0.1"/>
    <n v="0.1"/>
    <e v="#N/A"/>
    <m/>
    <n v="75"/>
    <s v="ESTIMACIONES"/>
    <m/>
  </r>
  <r>
    <s v="20"/>
    <x v="13"/>
    <s v="NO INFORMANTE"/>
    <m/>
    <m/>
    <x v="0"/>
    <m/>
    <m/>
    <n v="0.7"/>
    <n v="0.7"/>
    <m/>
    <m/>
    <n v="7.84"/>
    <m/>
    <m/>
    <m/>
    <m/>
    <m/>
    <x v="0"/>
    <m/>
    <s v="Industrial Alpamayo S.A."/>
    <x v="40"/>
    <x v="159"/>
    <m/>
    <x v="959"/>
    <x v="5"/>
    <x v="0"/>
    <x v="237"/>
    <x v="0"/>
    <s v="Instalado"/>
    <s v="Operativo"/>
    <m/>
    <x v="2"/>
    <x v="0"/>
    <x v="0"/>
    <x v="2"/>
    <s v="Privado"/>
    <s v="LIMA"/>
    <s v="LIMA"/>
    <s v="Lima"/>
    <s v="Lima"/>
    <m/>
    <x v="0"/>
    <m/>
    <x v="2"/>
    <m/>
    <x v="1"/>
    <x v="1"/>
    <n v="7.84"/>
    <n v="7.8399999999999997E-3"/>
    <m/>
    <n v="0.7"/>
    <n v="0.7"/>
    <e v="#N/A"/>
    <m/>
    <n v="75"/>
    <s v="ESTIMACIONES"/>
    <m/>
  </r>
  <r>
    <s v="20"/>
    <x v="13"/>
    <s v="NO INFORMANTE"/>
    <m/>
    <m/>
    <x v="0"/>
    <m/>
    <m/>
    <n v="0.20499999999999999"/>
    <n v="0.20499999999999999"/>
    <m/>
    <m/>
    <n v="2.2960000000000003"/>
    <m/>
    <m/>
    <m/>
    <m/>
    <m/>
    <x v="0"/>
    <m/>
    <s v="Industrial Brawns S.A,"/>
    <x v="40"/>
    <x v="159"/>
    <m/>
    <x v="960"/>
    <x v="5"/>
    <x v="0"/>
    <x v="237"/>
    <x v="0"/>
    <s v="Instalado"/>
    <s v="Operativo"/>
    <m/>
    <x v="2"/>
    <x v="0"/>
    <x v="0"/>
    <x v="2"/>
    <s v="Privado"/>
    <s v="LIMA"/>
    <s v="LIMA"/>
    <s v="Lima"/>
    <s v="Independencia"/>
    <m/>
    <x v="0"/>
    <m/>
    <x v="2"/>
    <m/>
    <x v="1"/>
    <x v="1"/>
    <n v="2.2960000000000003"/>
    <n v="2.2960000000000003E-3"/>
    <m/>
    <n v="0.20499999999999999"/>
    <n v="0.20499999999999999"/>
    <e v="#N/A"/>
    <m/>
    <n v="75"/>
    <s v="ESTIMACIONES"/>
    <m/>
  </r>
  <r>
    <s v="20"/>
    <x v="13"/>
    <s v="NO INFORMANTE"/>
    <m/>
    <m/>
    <x v="0"/>
    <m/>
    <m/>
    <n v="0.6"/>
    <n v="0.6"/>
    <m/>
    <m/>
    <n v="6.72"/>
    <m/>
    <m/>
    <m/>
    <m/>
    <m/>
    <x v="0"/>
    <m/>
    <s v="Industrial Hilandera S.A."/>
    <x v="40"/>
    <x v="159"/>
    <m/>
    <x v="961"/>
    <x v="5"/>
    <x v="0"/>
    <x v="237"/>
    <x v="0"/>
    <s v="Instalado"/>
    <s v="Operativo"/>
    <m/>
    <x v="2"/>
    <x v="0"/>
    <x v="0"/>
    <x v="2"/>
    <s v="Privado"/>
    <s v="LIMA"/>
    <s v="LIMA"/>
    <s v="Lima"/>
    <s v="Ate"/>
    <m/>
    <x v="0"/>
    <m/>
    <x v="2"/>
    <m/>
    <x v="1"/>
    <x v="1"/>
    <n v="6.72"/>
    <n v="6.7199999999999994E-3"/>
    <m/>
    <n v="0.6"/>
    <n v="0.6"/>
    <e v="#N/A"/>
    <m/>
    <n v="75"/>
    <s v="ESTIMACIONES"/>
    <m/>
  </r>
  <r>
    <s v="20"/>
    <x v="13"/>
    <s v="NO INFORMANTE"/>
    <m/>
    <m/>
    <x v="0"/>
    <m/>
    <m/>
    <n v="0.55000000000000004"/>
    <n v="0.55000000000000004"/>
    <m/>
    <m/>
    <n v="6.16"/>
    <m/>
    <m/>
    <m/>
    <m/>
    <m/>
    <x v="0"/>
    <m/>
    <s v="Industrias de Confección Textil S.A."/>
    <x v="40"/>
    <x v="159"/>
    <m/>
    <x v="962"/>
    <x v="5"/>
    <x v="0"/>
    <x v="237"/>
    <x v="0"/>
    <s v="Instalado"/>
    <s v="Operativo"/>
    <m/>
    <x v="2"/>
    <x v="0"/>
    <x v="0"/>
    <x v="2"/>
    <s v="Privado"/>
    <s v="LIMA"/>
    <s v="LIMA"/>
    <s v="Lima"/>
    <s v="Los Olivos"/>
    <m/>
    <x v="0"/>
    <m/>
    <x v="2"/>
    <m/>
    <x v="1"/>
    <x v="1"/>
    <n v="6.16"/>
    <n v="6.1600000000000005E-3"/>
    <m/>
    <n v="0.55000000000000004"/>
    <n v="0.55000000000000004"/>
    <e v="#N/A"/>
    <m/>
    <n v="75"/>
    <s v="ESTIMACIONES"/>
    <m/>
  </r>
  <r>
    <s v="20"/>
    <x v="13"/>
    <s v="NO INFORMANTE"/>
    <m/>
    <m/>
    <x v="0"/>
    <m/>
    <m/>
    <n v="0.36"/>
    <n v="0.36"/>
    <m/>
    <m/>
    <n v="4.032"/>
    <m/>
    <m/>
    <m/>
    <m/>
    <m/>
    <x v="0"/>
    <m/>
    <s v="Industrias Incorporadas S.A."/>
    <x v="40"/>
    <x v="159"/>
    <m/>
    <x v="963"/>
    <x v="5"/>
    <x v="0"/>
    <x v="237"/>
    <x v="0"/>
    <s v="Instalado"/>
    <s v="Operativo"/>
    <m/>
    <x v="2"/>
    <x v="0"/>
    <x v="0"/>
    <x v="2"/>
    <s v="Privado"/>
    <s v="LIMA"/>
    <s v="LIMA"/>
    <s v="Lima"/>
    <s v="San Juan de Lurigancho"/>
    <m/>
    <x v="0"/>
    <m/>
    <x v="2"/>
    <m/>
    <x v="1"/>
    <x v="1"/>
    <n v="4.032"/>
    <n v="4.032E-3"/>
    <m/>
    <n v="0.36"/>
    <n v="0.36"/>
    <e v="#N/A"/>
    <m/>
    <n v="75"/>
    <s v="ESTIMACIONES"/>
    <m/>
  </r>
  <r>
    <s v="20"/>
    <x v="13"/>
    <s v="NO INFORMANTE"/>
    <m/>
    <m/>
    <x v="0"/>
    <m/>
    <m/>
    <n v="1.25"/>
    <n v="1.25"/>
    <m/>
    <m/>
    <n v="14"/>
    <m/>
    <m/>
    <m/>
    <m/>
    <m/>
    <x v="0"/>
    <m/>
    <s v="Industrias Nettalco S.A."/>
    <x v="40"/>
    <x v="159"/>
    <m/>
    <x v="964"/>
    <x v="5"/>
    <x v="0"/>
    <x v="237"/>
    <x v="0"/>
    <s v="Instalado"/>
    <s v="Operativo"/>
    <m/>
    <x v="2"/>
    <x v="0"/>
    <x v="0"/>
    <x v="2"/>
    <s v="Privado"/>
    <s v="LIMA"/>
    <s v="LIMA"/>
    <s v="Lima"/>
    <s v="Ate"/>
    <m/>
    <x v="0"/>
    <m/>
    <x v="2"/>
    <m/>
    <x v="1"/>
    <x v="1"/>
    <n v="14"/>
    <n v="1.4E-2"/>
    <m/>
    <n v="1.25"/>
    <n v="1.25"/>
    <e v="#N/A"/>
    <m/>
    <n v="75"/>
    <s v="ESTIMACIONES"/>
    <m/>
  </r>
  <r>
    <s v="20"/>
    <x v="13"/>
    <s v="NO INFORMANTE"/>
    <m/>
    <m/>
    <x v="0"/>
    <m/>
    <m/>
    <n v="0.1"/>
    <n v="0.1"/>
    <m/>
    <m/>
    <n v="1.1200000000000001"/>
    <m/>
    <m/>
    <m/>
    <m/>
    <m/>
    <x v="0"/>
    <m/>
    <s v="Industrias Santa María S.A."/>
    <x v="40"/>
    <x v="159"/>
    <m/>
    <x v="965"/>
    <x v="5"/>
    <x v="0"/>
    <x v="237"/>
    <x v="0"/>
    <s v="Instalado"/>
    <s v="Operativo"/>
    <m/>
    <x v="2"/>
    <x v="0"/>
    <x v="0"/>
    <x v="2"/>
    <s v="Privado"/>
    <s v="LIMA"/>
    <s v="LIMA"/>
    <s v="Lima"/>
    <s v="Lima"/>
    <m/>
    <x v="0"/>
    <m/>
    <x v="2"/>
    <m/>
    <x v="1"/>
    <x v="1"/>
    <n v="1.1200000000000001"/>
    <n v="1.1200000000000001E-3"/>
    <m/>
    <n v="0.1"/>
    <n v="0.1"/>
    <e v="#N/A"/>
    <m/>
    <n v="75"/>
    <s v="ESTIMACIONES"/>
    <m/>
  </r>
  <r>
    <s v="20"/>
    <x v="13"/>
    <s v="NO INFORMANTE"/>
    <m/>
    <m/>
    <x v="0"/>
    <m/>
    <m/>
    <n v="0.3"/>
    <n v="0.3"/>
    <m/>
    <m/>
    <n v="3.36"/>
    <m/>
    <m/>
    <m/>
    <m/>
    <m/>
    <x v="0"/>
    <m/>
    <s v="Industrias Vencedor S.A."/>
    <x v="40"/>
    <x v="159"/>
    <m/>
    <x v="966"/>
    <x v="5"/>
    <x v="0"/>
    <x v="237"/>
    <x v="0"/>
    <s v="Instalado"/>
    <s v="Operativo"/>
    <m/>
    <x v="2"/>
    <x v="0"/>
    <x v="0"/>
    <x v="2"/>
    <s v="Privado"/>
    <s v="LIMA"/>
    <s v="CALLAO"/>
    <s v="Callao"/>
    <s v="Callao"/>
    <m/>
    <x v="0"/>
    <m/>
    <x v="2"/>
    <m/>
    <x v="1"/>
    <x v="1"/>
    <n v="3.36"/>
    <n v="3.3599999999999997E-3"/>
    <m/>
    <n v="0.3"/>
    <n v="0.3"/>
    <e v="#N/A"/>
    <m/>
    <n v="75"/>
    <s v="ESTIMACIONES"/>
    <m/>
  </r>
  <r>
    <s v="20"/>
    <x v="13"/>
    <s v="NO INFORMANTE"/>
    <m/>
    <m/>
    <x v="0"/>
    <m/>
    <m/>
    <n v="0.37"/>
    <n v="0.37"/>
    <m/>
    <m/>
    <n v="4.1440000000000001"/>
    <m/>
    <m/>
    <m/>
    <m/>
    <m/>
    <x v="0"/>
    <m/>
    <s v="Interquímica S.A."/>
    <x v="40"/>
    <x v="159"/>
    <m/>
    <x v="967"/>
    <x v="5"/>
    <x v="0"/>
    <x v="237"/>
    <x v="0"/>
    <s v="Instalado"/>
    <s v="Operativo"/>
    <m/>
    <x v="2"/>
    <x v="0"/>
    <x v="0"/>
    <x v="2"/>
    <s v="Privado"/>
    <s v="LIMA"/>
    <s v="CALLAO"/>
    <s v="Callao"/>
    <s v="Carmen de la Legua"/>
    <m/>
    <x v="0"/>
    <m/>
    <x v="2"/>
    <m/>
    <x v="1"/>
    <x v="1"/>
    <n v="4.1440000000000001"/>
    <n v="4.1440000000000001E-3"/>
    <m/>
    <n v="0.37"/>
    <n v="0.37"/>
    <e v="#N/A"/>
    <m/>
    <n v="75"/>
    <s v="ESTIMACIONES"/>
    <m/>
  </r>
  <r>
    <s v="20"/>
    <x v="13"/>
    <s v="NO INFORMANTE"/>
    <m/>
    <m/>
    <x v="0"/>
    <m/>
    <m/>
    <n v="0.125"/>
    <n v="0.125"/>
    <m/>
    <m/>
    <n v="1.4"/>
    <m/>
    <m/>
    <m/>
    <m/>
    <m/>
    <x v="0"/>
    <m/>
    <s v="Inversiones Comindustria S.A."/>
    <x v="40"/>
    <x v="159"/>
    <m/>
    <x v="968"/>
    <x v="5"/>
    <x v="0"/>
    <x v="237"/>
    <x v="0"/>
    <s v="Instalado"/>
    <s v="Operativo"/>
    <m/>
    <x v="2"/>
    <x v="0"/>
    <x v="0"/>
    <x v="2"/>
    <s v="Privado"/>
    <s v="LIMA"/>
    <s v="LIMA"/>
    <s v="Lima"/>
    <s v="Ate"/>
    <m/>
    <x v="0"/>
    <m/>
    <x v="2"/>
    <m/>
    <x v="1"/>
    <x v="1"/>
    <n v="1.4"/>
    <n v="1.4E-3"/>
    <m/>
    <n v="0.125"/>
    <n v="0.125"/>
    <e v="#N/A"/>
    <m/>
    <n v="75"/>
    <s v="ESTIMACIONES"/>
    <m/>
  </r>
  <r>
    <s v="20"/>
    <x v="13"/>
    <s v="NO INFORMANTE"/>
    <m/>
    <m/>
    <x v="0"/>
    <m/>
    <m/>
    <n v="0.25"/>
    <n v="0.25"/>
    <m/>
    <m/>
    <n v="2.8"/>
    <m/>
    <m/>
    <m/>
    <m/>
    <m/>
    <x v="0"/>
    <m/>
    <s v="Italmecánica S.A."/>
    <x v="40"/>
    <x v="159"/>
    <m/>
    <x v="969"/>
    <x v="5"/>
    <x v="0"/>
    <x v="237"/>
    <x v="0"/>
    <s v="Instalado"/>
    <s v="Operativo"/>
    <m/>
    <x v="2"/>
    <x v="0"/>
    <x v="0"/>
    <x v="2"/>
    <s v="Privado"/>
    <s v="LIMA"/>
    <s v="CALLAO"/>
    <s v="Callao"/>
    <s v="Callao"/>
    <m/>
    <x v="0"/>
    <m/>
    <x v="2"/>
    <m/>
    <x v="1"/>
    <x v="1"/>
    <n v="2.8"/>
    <n v="2.8E-3"/>
    <m/>
    <n v="0.25"/>
    <n v="0.25"/>
    <e v="#N/A"/>
    <m/>
    <n v="75"/>
    <s v="ESTIMACIONES"/>
    <m/>
  </r>
  <r>
    <s v="20"/>
    <x v="13"/>
    <s v="NO INFORMANTE"/>
    <m/>
    <m/>
    <x v="0"/>
    <m/>
    <m/>
    <n v="0.75"/>
    <n v="0.75"/>
    <m/>
    <m/>
    <n v="8.4"/>
    <m/>
    <m/>
    <m/>
    <m/>
    <m/>
    <x v="0"/>
    <m/>
    <s v="Jhonson &amp; Jhonson del Perú S.A."/>
    <x v="40"/>
    <x v="159"/>
    <m/>
    <x v="970"/>
    <x v="5"/>
    <x v="0"/>
    <x v="237"/>
    <x v="0"/>
    <s v="Instalado"/>
    <s v="Operativo"/>
    <m/>
    <x v="2"/>
    <x v="0"/>
    <x v="0"/>
    <x v="2"/>
    <s v="Privado"/>
    <s v="LIMA"/>
    <s v="LIMA"/>
    <s v="Lima"/>
    <s v="Santa Anita"/>
    <m/>
    <x v="0"/>
    <m/>
    <x v="2"/>
    <m/>
    <x v="1"/>
    <x v="1"/>
    <n v="8.4"/>
    <n v="8.4000000000000012E-3"/>
    <m/>
    <n v="0.75"/>
    <n v="0.75"/>
    <e v="#N/A"/>
    <m/>
    <n v="75"/>
    <s v="ESTIMACIONES"/>
    <m/>
  </r>
  <r>
    <s v="20"/>
    <x v="13"/>
    <s v="NO INFORMANTE"/>
    <m/>
    <m/>
    <x v="0"/>
    <m/>
    <m/>
    <n v="0.115"/>
    <n v="0.115"/>
    <m/>
    <m/>
    <n v="1.2880000000000003"/>
    <m/>
    <m/>
    <m/>
    <m/>
    <m/>
    <x v="0"/>
    <m/>
    <s v="Josfel S.A."/>
    <x v="40"/>
    <x v="159"/>
    <m/>
    <x v="971"/>
    <x v="5"/>
    <x v="0"/>
    <x v="237"/>
    <x v="0"/>
    <s v="Instalado"/>
    <s v="Operativo"/>
    <m/>
    <x v="2"/>
    <x v="0"/>
    <x v="0"/>
    <x v="2"/>
    <s v="Privado"/>
    <s v="LIMA"/>
    <s v="LIMA"/>
    <s v="Lima"/>
    <s v="Ate"/>
    <m/>
    <x v="0"/>
    <m/>
    <x v="2"/>
    <m/>
    <x v="1"/>
    <x v="1"/>
    <n v="1.2880000000000003"/>
    <n v="1.2880000000000003E-3"/>
    <m/>
    <n v="0.115"/>
    <n v="0.115"/>
    <e v="#N/A"/>
    <m/>
    <n v="75"/>
    <s v="ESTIMACIONES"/>
    <m/>
  </r>
  <r>
    <s v="20"/>
    <x v="13"/>
    <s v="NO INFORMANTE"/>
    <m/>
    <m/>
    <x v="0"/>
    <m/>
    <m/>
    <n v="1.3149999999999999"/>
    <n v="1.3149999999999999"/>
    <m/>
    <m/>
    <n v="14.728000000000002"/>
    <m/>
    <m/>
    <m/>
    <m/>
    <m/>
    <x v="0"/>
    <m/>
    <s v="Kimberly - Clark Perú S.A."/>
    <x v="40"/>
    <x v="159"/>
    <m/>
    <x v="972"/>
    <x v="5"/>
    <x v="0"/>
    <x v="237"/>
    <x v="0"/>
    <s v="Instalado"/>
    <s v="Operativo"/>
    <m/>
    <x v="2"/>
    <x v="0"/>
    <x v="0"/>
    <x v="2"/>
    <s v="Privado"/>
    <s v="LIMA"/>
    <s v="LIMA"/>
    <s v="Lima"/>
    <s v="Ate"/>
    <m/>
    <x v="0"/>
    <m/>
    <x v="2"/>
    <m/>
    <x v="1"/>
    <x v="1"/>
    <n v="14.728000000000002"/>
    <n v="1.4728000000000002E-2"/>
    <m/>
    <n v="1.3149999999999999"/>
    <n v="1.3149999999999999"/>
    <e v="#N/A"/>
    <m/>
    <n v="75"/>
    <s v="ESTIMACIONES"/>
    <m/>
  </r>
  <r>
    <s v="20"/>
    <x v="13"/>
    <s v="NO INFORMANTE"/>
    <m/>
    <m/>
    <x v="0"/>
    <m/>
    <m/>
    <n v="0.3"/>
    <n v="0.3"/>
    <m/>
    <m/>
    <n v="3.36"/>
    <m/>
    <m/>
    <m/>
    <m/>
    <m/>
    <x v="0"/>
    <m/>
    <s v="Laboratorios Abeefe S.A."/>
    <x v="40"/>
    <x v="159"/>
    <m/>
    <x v="973"/>
    <x v="5"/>
    <x v="0"/>
    <x v="237"/>
    <x v="0"/>
    <s v="Instalado"/>
    <s v="Operativo"/>
    <m/>
    <x v="2"/>
    <x v="0"/>
    <x v="0"/>
    <x v="2"/>
    <s v="Privado"/>
    <s v="LIMA"/>
    <s v="LIMA"/>
    <s v="Lima"/>
    <s v="San Miguel"/>
    <m/>
    <x v="0"/>
    <m/>
    <x v="2"/>
    <m/>
    <x v="1"/>
    <x v="1"/>
    <n v="3.36"/>
    <n v="3.3599999999999997E-3"/>
    <m/>
    <n v="0.3"/>
    <n v="0.3"/>
    <e v="#N/A"/>
    <m/>
    <n v="75"/>
    <s v="ESTIMACIONES"/>
    <m/>
  </r>
  <r>
    <s v="20"/>
    <x v="13"/>
    <s v="NO INFORMANTE"/>
    <m/>
    <m/>
    <x v="0"/>
    <m/>
    <m/>
    <n v="0.27500000000000002"/>
    <n v="0.27500000000000002"/>
    <m/>
    <m/>
    <n v="3.08"/>
    <m/>
    <m/>
    <m/>
    <m/>
    <m/>
    <x v="0"/>
    <m/>
    <s v="Lee Filter del Perú S.A."/>
    <x v="40"/>
    <x v="159"/>
    <m/>
    <x v="974"/>
    <x v="5"/>
    <x v="0"/>
    <x v="237"/>
    <x v="0"/>
    <s v="Instalado"/>
    <s v="Operativo"/>
    <m/>
    <x v="2"/>
    <x v="0"/>
    <x v="0"/>
    <x v="2"/>
    <s v="Privado"/>
    <s v="LIMA"/>
    <s v="LIMA"/>
    <s v="Lima"/>
    <s v="Ate"/>
    <m/>
    <x v="0"/>
    <m/>
    <x v="2"/>
    <m/>
    <x v="1"/>
    <x v="1"/>
    <n v="3.08"/>
    <n v="3.0800000000000003E-3"/>
    <m/>
    <n v="0.27500000000000002"/>
    <n v="0.27500000000000002"/>
    <e v="#N/A"/>
    <m/>
    <n v="75"/>
    <s v="ESTIMACIONES"/>
    <m/>
  </r>
  <r>
    <s v="20"/>
    <x v="13"/>
    <s v="NO INFORMANTE"/>
    <m/>
    <m/>
    <x v="0"/>
    <m/>
    <m/>
    <n v="0.3"/>
    <n v="0.3"/>
    <m/>
    <m/>
    <n v="3.36"/>
    <m/>
    <m/>
    <m/>
    <m/>
    <m/>
    <x v="0"/>
    <m/>
    <s v="Marmoles y Granitos S.A."/>
    <x v="40"/>
    <x v="159"/>
    <m/>
    <x v="975"/>
    <x v="5"/>
    <x v="0"/>
    <x v="237"/>
    <x v="0"/>
    <s v="Instalado"/>
    <s v="Operativo"/>
    <m/>
    <x v="2"/>
    <x v="0"/>
    <x v="0"/>
    <x v="2"/>
    <s v="Privado"/>
    <s v="LIMA"/>
    <s v="LIMA"/>
    <s v="Lima"/>
    <s v="Lima"/>
    <m/>
    <x v="0"/>
    <m/>
    <x v="2"/>
    <m/>
    <x v="1"/>
    <x v="1"/>
    <n v="3.36"/>
    <n v="3.3599999999999997E-3"/>
    <m/>
    <n v="0.3"/>
    <n v="0.3"/>
    <e v="#N/A"/>
    <m/>
    <n v="75"/>
    <s v="ESTIMACIONES"/>
    <m/>
  </r>
  <r>
    <s v="20"/>
    <x v="13"/>
    <s v="NO INFORMANTE"/>
    <m/>
    <m/>
    <x v="0"/>
    <m/>
    <m/>
    <n v="0.155"/>
    <n v="0.155"/>
    <m/>
    <m/>
    <n v="1.736"/>
    <m/>
    <m/>
    <m/>
    <m/>
    <m/>
    <x v="0"/>
    <m/>
    <s v="Matsushita Electric Industrial del Perú"/>
    <x v="40"/>
    <x v="159"/>
    <m/>
    <x v="976"/>
    <x v="5"/>
    <x v="0"/>
    <x v="237"/>
    <x v="0"/>
    <s v="Instalado"/>
    <s v="Operativo"/>
    <m/>
    <x v="2"/>
    <x v="0"/>
    <x v="0"/>
    <x v="2"/>
    <s v="Privado"/>
    <s v="LIMA"/>
    <s v="LIMA"/>
    <s v="Lima"/>
    <s v="Independencia"/>
    <m/>
    <x v="0"/>
    <m/>
    <x v="2"/>
    <m/>
    <x v="1"/>
    <x v="1"/>
    <n v="1.736"/>
    <n v="1.7359999999999999E-3"/>
    <m/>
    <n v="0.155"/>
    <n v="0.155"/>
    <e v="#N/A"/>
    <m/>
    <n v="75"/>
    <s v="ESTIMACIONES"/>
    <m/>
  </r>
  <r>
    <s v="20"/>
    <x v="13"/>
    <s v="NO INFORMANTE"/>
    <m/>
    <m/>
    <x v="0"/>
    <m/>
    <m/>
    <n v="0.27500000000000002"/>
    <n v="0.27500000000000002"/>
    <m/>
    <m/>
    <n v="3.08"/>
    <m/>
    <m/>
    <m/>
    <m/>
    <m/>
    <x v="0"/>
    <m/>
    <s v="Medifarma S.A."/>
    <x v="40"/>
    <x v="159"/>
    <m/>
    <x v="977"/>
    <x v="5"/>
    <x v="0"/>
    <x v="237"/>
    <x v="0"/>
    <s v="Instalado"/>
    <s v="Operativo"/>
    <m/>
    <x v="2"/>
    <x v="0"/>
    <x v="0"/>
    <x v="2"/>
    <s v="Privado"/>
    <s v="LIMA"/>
    <s v="LIMA"/>
    <s v="Lima"/>
    <s v="Lima"/>
    <m/>
    <x v="0"/>
    <m/>
    <x v="2"/>
    <m/>
    <x v="1"/>
    <x v="1"/>
    <n v="3.08"/>
    <n v="3.0800000000000003E-3"/>
    <m/>
    <n v="0.27500000000000002"/>
    <n v="0.27500000000000002"/>
    <e v="#N/A"/>
    <m/>
    <n v="75"/>
    <s v="ESTIMACIONES"/>
    <m/>
  </r>
  <r>
    <s v="20"/>
    <x v="13"/>
    <s v="NO INFORMANTE"/>
    <m/>
    <m/>
    <x v="0"/>
    <m/>
    <m/>
    <n v="0.25"/>
    <n v="0.25"/>
    <m/>
    <m/>
    <n v="2.8"/>
    <m/>
    <m/>
    <m/>
    <m/>
    <m/>
    <x v="0"/>
    <m/>
    <s v="Milanoplast y Portofino Industrias S.A."/>
    <x v="40"/>
    <x v="159"/>
    <m/>
    <x v="978"/>
    <x v="5"/>
    <x v="0"/>
    <x v="237"/>
    <x v="0"/>
    <s v="Instalado"/>
    <s v="Operativo"/>
    <m/>
    <x v="2"/>
    <x v="0"/>
    <x v="0"/>
    <x v="2"/>
    <s v="Privado"/>
    <s v="LIMA"/>
    <s v="LIMA"/>
    <s v="Lima"/>
    <s v="San Juan de Lurigancho"/>
    <m/>
    <x v="0"/>
    <m/>
    <x v="2"/>
    <m/>
    <x v="1"/>
    <x v="1"/>
    <n v="2.8"/>
    <n v="2.8E-3"/>
    <m/>
    <n v="0.25"/>
    <n v="0.25"/>
    <e v="#N/A"/>
    <m/>
    <n v="75"/>
    <s v="ESTIMACIONES"/>
    <m/>
  </r>
  <r>
    <s v="20"/>
    <x v="13"/>
    <s v="NO INFORMANTE"/>
    <m/>
    <m/>
    <x v="0"/>
    <m/>
    <m/>
    <n v="0.32"/>
    <n v="0.32"/>
    <m/>
    <m/>
    <n v="3.5840000000000001"/>
    <m/>
    <m/>
    <m/>
    <m/>
    <m/>
    <x v="0"/>
    <m/>
    <s v="Molino El Triunfo S.A."/>
    <x v="40"/>
    <x v="159"/>
    <m/>
    <x v="979"/>
    <x v="5"/>
    <x v="0"/>
    <x v="237"/>
    <x v="0"/>
    <s v="Instalado"/>
    <s v="Operativo"/>
    <m/>
    <x v="2"/>
    <x v="0"/>
    <x v="0"/>
    <x v="2"/>
    <s v="Privado"/>
    <s v="LIMA"/>
    <s v="CALLAO"/>
    <s v="Callao"/>
    <s v="Callao"/>
    <m/>
    <x v="0"/>
    <m/>
    <x v="2"/>
    <m/>
    <x v="1"/>
    <x v="1"/>
    <n v="3.5840000000000001"/>
    <n v="3.5839999999999999E-3"/>
    <m/>
    <n v="0.32"/>
    <n v="0.32"/>
    <e v="#N/A"/>
    <m/>
    <n v="75"/>
    <s v="ESTIMACIONES"/>
    <m/>
  </r>
  <r>
    <s v="20"/>
    <x v="13"/>
    <s v="NO INFORMANTE"/>
    <m/>
    <m/>
    <x v="0"/>
    <m/>
    <m/>
    <n v="2.9180000000000001"/>
    <n v="2.9180000000000001"/>
    <m/>
    <m/>
    <n v="32.681600000000003"/>
    <m/>
    <m/>
    <m/>
    <m/>
    <m/>
    <x v="0"/>
    <m/>
    <s v="Molino Italia S.A."/>
    <x v="40"/>
    <x v="159"/>
    <m/>
    <x v="980"/>
    <x v="5"/>
    <x v="0"/>
    <x v="237"/>
    <x v="0"/>
    <s v="Instalado"/>
    <s v="Operativo"/>
    <m/>
    <x v="2"/>
    <x v="0"/>
    <x v="0"/>
    <x v="2"/>
    <s v="Privado"/>
    <s v="LIMA"/>
    <s v="LIMA"/>
    <s v="Lima"/>
    <s v="Lima"/>
    <m/>
    <x v="0"/>
    <m/>
    <x v="2"/>
    <m/>
    <x v="1"/>
    <x v="1"/>
    <n v="32.681600000000003"/>
    <n v="3.2681600000000005E-2"/>
    <m/>
    <n v="2.9180000000000001"/>
    <n v="2.9180000000000001"/>
    <e v="#N/A"/>
    <m/>
    <n v="75"/>
    <s v="ESTIMACIONES"/>
    <m/>
  </r>
  <r>
    <s v="20"/>
    <x v="13"/>
    <s v="NO INFORMANTE"/>
    <m/>
    <m/>
    <x v="0"/>
    <m/>
    <m/>
    <n v="0.442"/>
    <n v="0.442"/>
    <m/>
    <m/>
    <n v="4.9504000000000001"/>
    <m/>
    <m/>
    <m/>
    <m/>
    <m/>
    <x v="0"/>
    <m/>
    <s v="Molinos Mayo S.A."/>
    <x v="40"/>
    <x v="159"/>
    <m/>
    <x v="981"/>
    <x v="5"/>
    <x v="0"/>
    <x v="237"/>
    <x v="0"/>
    <s v="Instalado"/>
    <s v="Operativo"/>
    <m/>
    <x v="2"/>
    <x v="0"/>
    <x v="0"/>
    <x v="2"/>
    <s v="Privado"/>
    <s v="LIMA"/>
    <s v="LIMA"/>
    <s v="Huaral"/>
    <s v="Chancay"/>
    <m/>
    <x v="0"/>
    <m/>
    <x v="2"/>
    <m/>
    <x v="1"/>
    <x v="1"/>
    <n v="4.9504000000000001"/>
    <n v="4.9503999999999998E-3"/>
    <m/>
    <n v="0.442"/>
    <n v="0.442"/>
    <e v="#N/A"/>
    <m/>
    <n v="75"/>
    <s v="ESTIMACIONES"/>
    <m/>
  </r>
  <r>
    <s v="20"/>
    <x v="13"/>
    <s v="NO INFORMANTE"/>
    <m/>
    <m/>
    <x v="0"/>
    <m/>
    <m/>
    <n v="0.67700000000000005"/>
    <n v="0.67700000000000005"/>
    <m/>
    <m/>
    <n v="7.5824000000000016"/>
    <m/>
    <m/>
    <m/>
    <m/>
    <m/>
    <x v="0"/>
    <m/>
    <s v="Molinos Mayo S.A."/>
    <x v="40"/>
    <x v="159"/>
    <m/>
    <x v="982"/>
    <x v="5"/>
    <x v="0"/>
    <x v="237"/>
    <x v="0"/>
    <s v="Instalado"/>
    <s v="Operativo"/>
    <m/>
    <x v="2"/>
    <x v="0"/>
    <x v="0"/>
    <x v="2"/>
    <s v="Privado"/>
    <s v="LIMA"/>
    <s v="LIMA"/>
    <s v="Huaral"/>
    <s v="Huaral"/>
    <m/>
    <x v="0"/>
    <m/>
    <x v="2"/>
    <m/>
    <x v="1"/>
    <x v="1"/>
    <n v="7.5824000000000016"/>
    <n v="7.5824000000000013E-3"/>
    <m/>
    <n v="0.67700000000000005"/>
    <n v="0.67700000000000005"/>
    <e v="#N/A"/>
    <m/>
    <n v="75"/>
    <s v="ESTIMACIONES"/>
    <m/>
  </r>
  <r>
    <s v="20"/>
    <x v="13"/>
    <s v="NO INFORMANTE"/>
    <m/>
    <m/>
    <x v="0"/>
    <m/>
    <m/>
    <n v="0.89500000000000002"/>
    <n v="0.89500000000000002"/>
    <m/>
    <m/>
    <n v="10.024000000000001"/>
    <m/>
    <m/>
    <m/>
    <m/>
    <m/>
    <x v="0"/>
    <m/>
    <s v="Molinos Mayo S.A."/>
    <x v="40"/>
    <x v="159"/>
    <m/>
    <x v="983"/>
    <x v="5"/>
    <x v="0"/>
    <x v="237"/>
    <x v="0"/>
    <s v="Instalado"/>
    <s v="Operativo"/>
    <m/>
    <x v="2"/>
    <x v="0"/>
    <x v="0"/>
    <x v="2"/>
    <s v="Privado"/>
    <s v="LIMA"/>
    <s v="LIMA"/>
    <s v="Huaral"/>
    <s v="Huaral"/>
    <m/>
    <x v="0"/>
    <m/>
    <x v="2"/>
    <m/>
    <x v="1"/>
    <x v="1"/>
    <n v="10.024000000000001"/>
    <n v="1.0024000000000002E-2"/>
    <m/>
    <n v="0.89500000000000002"/>
    <n v="0.89500000000000002"/>
    <e v="#N/A"/>
    <m/>
    <n v="75"/>
    <s v="ESTIMACIONES"/>
    <m/>
  </r>
  <r>
    <s v="20"/>
    <x v="13"/>
    <s v="NO INFORMANTE"/>
    <m/>
    <m/>
    <x v="0"/>
    <m/>
    <m/>
    <n v="0.5"/>
    <n v="0.5"/>
    <m/>
    <m/>
    <n v="5.6"/>
    <m/>
    <m/>
    <m/>
    <m/>
    <m/>
    <x v="0"/>
    <m/>
    <s v="Molinos Mayo S.A."/>
    <x v="40"/>
    <x v="159"/>
    <m/>
    <x v="984"/>
    <x v="5"/>
    <x v="0"/>
    <x v="237"/>
    <x v="0"/>
    <s v="Instalado"/>
    <s v="Operativo"/>
    <m/>
    <x v="2"/>
    <x v="0"/>
    <x v="0"/>
    <x v="2"/>
    <s v="Privado"/>
    <s v="LIMA"/>
    <s v="LIMA"/>
    <s v="Huaral"/>
    <s v="Chancay"/>
    <m/>
    <x v="0"/>
    <m/>
    <x v="2"/>
    <m/>
    <x v="1"/>
    <x v="1"/>
    <n v="5.6"/>
    <n v="5.5999999999999999E-3"/>
    <m/>
    <n v="0.5"/>
    <n v="0.5"/>
    <e v="#N/A"/>
    <m/>
    <n v="75"/>
    <s v="ESTIMACIONES"/>
    <m/>
  </r>
  <r>
    <s v="20"/>
    <x v="13"/>
    <s v="NO INFORMANTE"/>
    <m/>
    <m/>
    <x v="0"/>
    <m/>
    <m/>
    <n v="0.05"/>
    <n v="0.05"/>
    <m/>
    <m/>
    <n v="0.56000000000000005"/>
    <m/>
    <m/>
    <m/>
    <m/>
    <m/>
    <x v="0"/>
    <m/>
    <s v="MSA del Perú S.A."/>
    <x v="40"/>
    <x v="159"/>
    <m/>
    <x v="985"/>
    <x v="5"/>
    <x v="0"/>
    <x v="237"/>
    <x v="0"/>
    <s v="Instalado"/>
    <s v="Operativo"/>
    <m/>
    <x v="2"/>
    <x v="0"/>
    <x v="0"/>
    <x v="2"/>
    <s v="Privado"/>
    <s v="LIMA"/>
    <s v="LIMA"/>
    <s v="Lima"/>
    <s v="Ate"/>
    <m/>
    <x v="0"/>
    <m/>
    <x v="2"/>
    <m/>
    <x v="1"/>
    <x v="1"/>
    <n v="0.56000000000000005"/>
    <n v="5.6000000000000006E-4"/>
    <m/>
    <n v="0.05"/>
    <n v="0.05"/>
    <e v="#N/A"/>
    <m/>
    <n v="75"/>
    <s v="ESTIMACIONES"/>
    <m/>
  </r>
  <r>
    <s v="20"/>
    <x v="13"/>
    <s v="NO INFORMANTE"/>
    <m/>
    <m/>
    <x v="0"/>
    <m/>
    <m/>
    <n v="0.63300000000000001"/>
    <n v="0.63300000000000001"/>
    <m/>
    <m/>
    <n v="7.0896000000000008"/>
    <m/>
    <m/>
    <m/>
    <m/>
    <m/>
    <x v="0"/>
    <m/>
    <s v="Nabisco Perú S.A."/>
    <x v="40"/>
    <x v="159"/>
    <m/>
    <x v="986"/>
    <x v="5"/>
    <x v="0"/>
    <x v="237"/>
    <x v="0"/>
    <s v="Instalado"/>
    <s v="Operativo"/>
    <m/>
    <x v="2"/>
    <x v="0"/>
    <x v="0"/>
    <x v="2"/>
    <s v="Privado"/>
    <s v="LIMA"/>
    <s v="LIMA"/>
    <s v="Lima"/>
    <s v="Breña"/>
    <m/>
    <x v="0"/>
    <m/>
    <x v="2"/>
    <m/>
    <x v="1"/>
    <x v="1"/>
    <n v="7.0896000000000008"/>
    <n v="7.0896000000000006E-3"/>
    <m/>
    <n v="0.63300000000000001"/>
    <n v="0.63300000000000001"/>
    <e v="#N/A"/>
    <m/>
    <n v="75"/>
    <s v="ESTIMACIONES"/>
    <m/>
  </r>
  <r>
    <s v="20"/>
    <x v="13"/>
    <s v="NO INFORMANTE"/>
    <m/>
    <m/>
    <x v="0"/>
    <m/>
    <m/>
    <n v="0.5"/>
    <n v="0.5"/>
    <m/>
    <m/>
    <n v="5.6"/>
    <m/>
    <m/>
    <m/>
    <m/>
    <m/>
    <x v="0"/>
    <m/>
    <s v="Negociación Lanera del Perú"/>
    <x v="40"/>
    <x v="159"/>
    <m/>
    <x v="987"/>
    <x v="5"/>
    <x v="0"/>
    <x v="237"/>
    <x v="0"/>
    <s v="Instalado"/>
    <s v="Operativo"/>
    <m/>
    <x v="2"/>
    <x v="0"/>
    <x v="0"/>
    <x v="2"/>
    <s v="Privado"/>
    <s v="LIMA"/>
    <s v="CALLAO"/>
    <s v="Callao"/>
    <s v="Bellavista"/>
    <m/>
    <x v="0"/>
    <m/>
    <x v="2"/>
    <m/>
    <x v="1"/>
    <x v="1"/>
    <n v="5.6"/>
    <n v="5.5999999999999999E-3"/>
    <m/>
    <n v="0.5"/>
    <n v="0.5"/>
    <e v="#N/A"/>
    <m/>
    <n v="75"/>
    <s v="ESTIMACIONES"/>
    <m/>
  </r>
  <r>
    <s v="20"/>
    <x v="13"/>
    <s v="NO INFORMANTE"/>
    <m/>
    <m/>
    <x v="0"/>
    <m/>
    <m/>
    <n v="0.112"/>
    <n v="0.112"/>
    <m/>
    <m/>
    <n v="1.2544000000000002"/>
    <m/>
    <m/>
    <m/>
    <m/>
    <m/>
    <x v="0"/>
    <m/>
    <s v="Negusa Corp. S.A."/>
    <x v="40"/>
    <x v="159"/>
    <m/>
    <x v="988"/>
    <x v="5"/>
    <x v="0"/>
    <x v="237"/>
    <x v="0"/>
    <s v="Instalado"/>
    <s v="Operativo"/>
    <m/>
    <x v="2"/>
    <x v="0"/>
    <x v="0"/>
    <x v="2"/>
    <s v="Privado"/>
    <s v="LIMA"/>
    <s v="CALLAO"/>
    <s v="Callao"/>
    <s v="Callao"/>
    <m/>
    <x v="0"/>
    <m/>
    <x v="2"/>
    <m/>
    <x v="1"/>
    <x v="1"/>
    <n v="1.2544000000000002"/>
    <n v="1.2544000000000001E-3"/>
    <m/>
    <n v="0.112"/>
    <n v="0.112"/>
    <e v="#N/A"/>
    <m/>
    <n v="75"/>
    <s v="ESTIMACIONES"/>
    <m/>
  </r>
  <r>
    <s v="20"/>
    <x v="13"/>
    <s v="NO INFORMANTE"/>
    <m/>
    <m/>
    <x v="0"/>
    <m/>
    <m/>
    <n v="0.28000000000000003"/>
    <n v="0.28000000000000003"/>
    <m/>
    <m/>
    <n v="3.1360000000000006"/>
    <m/>
    <m/>
    <m/>
    <m/>
    <m/>
    <x v="0"/>
    <m/>
    <s v="OMIS S.R.L."/>
    <x v="40"/>
    <x v="159"/>
    <m/>
    <x v="989"/>
    <x v="5"/>
    <x v="0"/>
    <x v="237"/>
    <x v="0"/>
    <s v="Instalado"/>
    <s v="Operativo"/>
    <m/>
    <x v="2"/>
    <x v="0"/>
    <x v="0"/>
    <x v="2"/>
    <s v="Privado"/>
    <s v="LIMA"/>
    <s v="LIMA"/>
    <s v="Lima"/>
    <s v="San Luis"/>
    <m/>
    <x v="0"/>
    <m/>
    <x v="2"/>
    <m/>
    <x v="1"/>
    <x v="1"/>
    <n v="3.1360000000000006"/>
    <n v="3.1360000000000008E-3"/>
    <m/>
    <n v="0.28000000000000003"/>
    <n v="0.28000000000000003"/>
    <e v="#N/A"/>
    <m/>
    <n v="75"/>
    <s v="ESTIMACIONES"/>
    <m/>
  </r>
  <r>
    <s v="20"/>
    <x v="13"/>
    <s v="NO INFORMANTE"/>
    <m/>
    <m/>
    <x v="0"/>
    <m/>
    <m/>
    <n v="0.15"/>
    <n v="0.15"/>
    <m/>
    <m/>
    <n v="1.68"/>
    <m/>
    <m/>
    <m/>
    <m/>
    <m/>
    <x v="0"/>
    <m/>
    <s v="Pavco del Perú S.A."/>
    <x v="40"/>
    <x v="159"/>
    <m/>
    <x v="990"/>
    <x v="5"/>
    <x v="0"/>
    <x v="237"/>
    <x v="0"/>
    <s v="Instalado"/>
    <s v="Operativo"/>
    <m/>
    <x v="2"/>
    <x v="0"/>
    <x v="0"/>
    <x v="2"/>
    <s v="Privado"/>
    <s v="LIMA"/>
    <s v="LIMA"/>
    <s v="Lima"/>
    <s v="El Agustino"/>
    <m/>
    <x v="0"/>
    <m/>
    <x v="2"/>
    <m/>
    <x v="1"/>
    <x v="1"/>
    <n v="1.68"/>
    <n v="1.6799999999999999E-3"/>
    <m/>
    <n v="0.15"/>
    <n v="0.15"/>
    <e v="#N/A"/>
    <m/>
    <n v="75"/>
    <s v="ESTIMACIONES"/>
    <m/>
  </r>
  <r>
    <s v="20"/>
    <x v="13"/>
    <s v="NO INFORMANTE"/>
    <m/>
    <m/>
    <x v="0"/>
    <m/>
    <m/>
    <n v="0.18099999999999999"/>
    <n v="0.18099999999999999"/>
    <m/>
    <m/>
    <n v="2.0272000000000001"/>
    <m/>
    <m/>
    <m/>
    <m/>
    <m/>
    <x v="0"/>
    <m/>
    <s v="Perfiles Metálicos Precor S.A."/>
    <x v="40"/>
    <x v="159"/>
    <m/>
    <x v="991"/>
    <x v="5"/>
    <x v="0"/>
    <x v="237"/>
    <x v="0"/>
    <s v="Instalado"/>
    <s v="Operativo"/>
    <m/>
    <x v="2"/>
    <x v="0"/>
    <x v="0"/>
    <x v="2"/>
    <s v="Privado"/>
    <s v="LIMA"/>
    <s v="LIMA"/>
    <s v="Lima"/>
    <s v="Lima"/>
    <m/>
    <x v="0"/>
    <m/>
    <x v="2"/>
    <m/>
    <x v="1"/>
    <x v="1"/>
    <n v="2.0272000000000001"/>
    <n v="2.0272000000000003E-3"/>
    <m/>
    <n v="0.18099999999999999"/>
    <n v="0.18099999999999999"/>
    <e v="#N/A"/>
    <m/>
    <n v="75"/>
    <s v="ESTIMACIONES"/>
    <m/>
  </r>
  <r>
    <s v="20"/>
    <x v="13"/>
    <s v="NO INFORMANTE"/>
    <m/>
    <m/>
    <x v="0"/>
    <m/>
    <m/>
    <n v="0.25"/>
    <n v="0.25"/>
    <m/>
    <m/>
    <n v="2.8"/>
    <m/>
    <m/>
    <m/>
    <m/>
    <m/>
    <x v="0"/>
    <m/>
    <s v="Peruana de Moldeados S.A."/>
    <x v="40"/>
    <x v="159"/>
    <m/>
    <x v="992"/>
    <x v="5"/>
    <x v="0"/>
    <x v="237"/>
    <x v="0"/>
    <s v="Instalado"/>
    <s v="Operativo"/>
    <m/>
    <x v="2"/>
    <x v="0"/>
    <x v="0"/>
    <x v="2"/>
    <s v="Privado"/>
    <s v="LIMA"/>
    <s v="CALLAO"/>
    <s v="Callao"/>
    <s v="Callao"/>
    <m/>
    <x v="0"/>
    <m/>
    <x v="2"/>
    <m/>
    <x v="1"/>
    <x v="1"/>
    <n v="2.8"/>
    <n v="2.8E-3"/>
    <m/>
    <n v="0.25"/>
    <n v="0.25"/>
    <e v="#N/A"/>
    <m/>
    <n v="75"/>
    <s v="ESTIMACIONES"/>
    <m/>
  </r>
  <r>
    <s v="20"/>
    <x v="13"/>
    <s v="NO INFORMANTE"/>
    <m/>
    <m/>
    <x v="0"/>
    <m/>
    <m/>
    <n v="1.5"/>
    <n v="1.5"/>
    <m/>
    <m/>
    <n v="16.8"/>
    <m/>
    <m/>
    <m/>
    <m/>
    <m/>
    <x v="0"/>
    <m/>
    <s v="Peruplast"/>
    <x v="40"/>
    <x v="159"/>
    <m/>
    <x v="993"/>
    <x v="5"/>
    <x v="0"/>
    <x v="237"/>
    <x v="0"/>
    <s v="Instalado"/>
    <s v="Operativo"/>
    <m/>
    <x v="2"/>
    <x v="0"/>
    <x v="0"/>
    <x v="2"/>
    <s v="Privado"/>
    <s v="LIMA"/>
    <s v="LIMA"/>
    <s v="Lima"/>
    <s v="San Luis"/>
    <m/>
    <x v="0"/>
    <m/>
    <x v="2"/>
    <m/>
    <x v="1"/>
    <x v="1"/>
    <n v="16.8"/>
    <n v="1.6800000000000002E-2"/>
    <m/>
    <n v="1.5"/>
    <n v="1.5"/>
    <e v="#N/A"/>
    <m/>
    <n v="75"/>
    <s v="ESTIMACIONES"/>
    <m/>
  </r>
  <r>
    <s v="20"/>
    <x v="13"/>
    <s v="NO INFORMANTE"/>
    <m/>
    <m/>
    <x v="0"/>
    <m/>
    <m/>
    <n v="0.35299999999999998"/>
    <n v="0.35299999999999998"/>
    <m/>
    <m/>
    <n v="3.9535999999999998"/>
    <m/>
    <m/>
    <m/>
    <m/>
    <m/>
    <x v="0"/>
    <m/>
    <s v="Plastica S.A."/>
    <x v="40"/>
    <x v="159"/>
    <m/>
    <x v="994"/>
    <x v="5"/>
    <x v="0"/>
    <x v="237"/>
    <x v="0"/>
    <s v="Instalado"/>
    <s v="Operativo"/>
    <m/>
    <x v="2"/>
    <x v="0"/>
    <x v="0"/>
    <x v="2"/>
    <s v="Privado"/>
    <s v="LIMA"/>
    <s v="LIMA"/>
    <s v="Lima"/>
    <s v="San Miguel"/>
    <m/>
    <x v="0"/>
    <m/>
    <x v="2"/>
    <m/>
    <x v="1"/>
    <x v="1"/>
    <n v="3.9535999999999998"/>
    <n v="3.9535999999999998E-3"/>
    <m/>
    <n v="0.35299999999999998"/>
    <n v="0.35299999999999998"/>
    <e v="#N/A"/>
    <m/>
    <n v="75"/>
    <s v="ESTIMACIONES"/>
    <m/>
  </r>
  <r>
    <s v="20"/>
    <x v="13"/>
    <s v="NO INFORMANTE"/>
    <m/>
    <m/>
    <x v="0"/>
    <m/>
    <m/>
    <n v="0.125"/>
    <n v="0.125"/>
    <m/>
    <m/>
    <n v="1.4"/>
    <m/>
    <m/>
    <m/>
    <m/>
    <m/>
    <x v="0"/>
    <m/>
    <s v="Plasticos Nacionales S.A."/>
    <x v="40"/>
    <x v="159"/>
    <m/>
    <x v="995"/>
    <x v="5"/>
    <x v="0"/>
    <x v="237"/>
    <x v="0"/>
    <s v="Instalado"/>
    <s v="Operativo"/>
    <m/>
    <x v="2"/>
    <x v="0"/>
    <x v="0"/>
    <x v="2"/>
    <s v="Privado"/>
    <s v="LIMA"/>
    <s v="LIMA"/>
    <s v="Lima"/>
    <s v="Independencia"/>
    <m/>
    <x v="0"/>
    <m/>
    <x v="2"/>
    <m/>
    <x v="1"/>
    <x v="1"/>
    <n v="1.4"/>
    <n v="1.4E-3"/>
    <m/>
    <n v="0.125"/>
    <n v="0.125"/>
    <e v="#N/A"/>
    <m/>
    <n v="75"/>
    <s v="ESTIMACIONES"/>
    <m/>
  </r>
  <r>
    <s v="20"/>
    <x v="13"/>
    <s v="NO INFORMANTE"/>
    <m/>
    <m/>
    <x v="0"/>
    <m/>
    <m/>
    <n v="1.35"/>
    <n v="1.35"/>
    <m/>
    <m/>
    <n v="15.12"/>
    <m/>
    <m/>
    <m/>
    <m/>
    <m/>
    <x v="0"/>
    <m/>
    <s v="Productos Químicos Industriales S.A."/>
    <x v="40"/>
    <x v="159"/>
    <m/>
    <x v="996"/>
    <x v="5"/>
    <x v="0"/>
    <x v="237"/>
    <x v="0"/>
    <s v="Instalado"/>
    <s v="Operativo"/>
    <m/>
    <x v="2"/>
    <x v="0"/>
    <x v="0"/>
    <x v="2"/>
    <s v="Privado"/>
    <s v="LIMA"/>
    <s v="LIMA"/>
    <s v="Lima"/>
    <s v="San Juan de Lurigancho"/>
    <m/>
    <x v="0"/>
    <m/>
    <x v="2"/>
    <m/>
    <x v="1"/>
    <x v="1"/>
    <n v="15.12"/>
    <n v="1.512E-2"/>
    <m/>
    <n v="1.35"/>
    <n v="1.35"/>
    <e v="#N/A"/>
    <m/>
    <n v="75"/>
    <s v="ESTIMACIONES"/>
    <m/>
  </r>
  <r>
    <s v="20"/>
    <x v="13"/>
    <s v="NO INFORMANTE"/>
    <m/>
    <m/>
    <x v="0"/>
    <m/>
    <m/>
    <n v="0.25"/>
    <n v="0.25"/>
    <m/>
    <m/>
    <n v="2.8"/>
    <m/>
    <m/>
    <m/>
    <m/>
    <m/>
    <x v="0"/>
    <m/>
    <s v="Reactivos Nacionales S.A."/>
    <x v="40"/>
    <x v="159"/>
    <m/>
    <x v="997"/>
    <x v="5"/>
    <x v="0"/>
    <x v="237"/>
    <x v="0"/>
    <s v="Instalado"/>
    <s v="Operativo"/>
    <m/>
    <x v="2"/>
    <x v="0"/>
    <x v="0"/>
    <x v="2"/>
    <s v="Privado"/>
    <s v="LIMA"/>
    <s v="CALLAO"/>
    <s v="Callao"/>
    <s v="Callao"/>
    <m/>
    <x v="0"/>
    <m/>
    <x v="2"/>
    <m/>
    <x v="1"/>
    <x v="1"/>
    <n v="2.8"/>
    <n v="2.8E-3"/>
    <m/>
    <n v="0.25"/>
    <n v="0.25"/>
    <e v="#N/A"/>
    <m/>
    <n v="75"/>
    <s v="ESTIMACIONES"/>
    <m/>
  </r>
  <r>
    <s v="20"/>
    <x v="13"/>
    <s v="NO INFORMANTE"/>
    <m/>
    <m/>
    <x v="0"/>
    <m/>
    <m/>
    <n v="7.0000000000000007E-2"/>
    <n v="7.0000000000000007E-2"/>
    <m/>
    <m/>
    <n v="0.78400000000000014"/>
    <m/>
    <m/>
    <m/>
    <m/>
    <m/>
    <x v="0"/>
    <m/>
    <s v="Recolsa"/>
    <x v="40"/>
    <x v="159"/>
    <m/>
    <x v="998"/>
    <x v="5"/>
    <x v="0"/>
    <x v="237"/>
    <x v="0"/>
    <s v="Instalado"/>
    <s v="Operativo"/>
    <m/>
    <x v="2"/>
    <x v="0"/>
    <x v="0"/>
    <x v="2"/>
    <s v="Privado"/>
    <s v="LIMA"/>
    <s v="CALLAO"/>
    <s v="Callao"/>
    <s v="Callao"/>
    <m/>
    <x v="0"/>
    <m/>
    <x v="2"/>
    <m/>
    <x v="1"/>
    <x v="1"/>
    <n v="0.78400000000000014"/>
    <n v="7.8400000000000019E-4"/>
    <m/>
    <n v="7.0000000000000007E-2"/>
    <n v="7.0000000000000007E-2"/>
    <e v="#N/A"/>
    <m/>
    <n v="75"/>
    <s v="ESTIMACIONES"/>
    <m/>
  </r>
  <r>
    <s v="20"/>
    <x v="13"/>
    <s v="NO INFORMANTE"/>
    <m/>
    <m/>
    <x v="0"/>
    <m/>
    <m/>
    <n v="0.54700000000000004"/>
    <n v="0.54700000000000004"/>
    <m/>
    <m/>
    <n v="6.1264000000000003"/>
    <m/>
    <m/>
    <m/>
    <m/>
    <m/>
    <x v="0"/>
    <m/>
    <s v="Red Star del Perú"/>
    <x v="40"/>
    <x v="159"/>
    <m/>
    <x v="999"/>
    <x v="5"/>
    <x v="0"/>
    <x v="237"/>
    <x v="0"/>
    <s v="Instalado"/>
    <s v="Operativo"/>
    <m/>
    <x v="2"/>
    <x v="0"/>
    <x v="0"/>
    <x v="2"/>
    <s v="Privado"/>
    <s v="LIMA"/>
    <s v="LIMA"/>
    <s v="Lima"/>
    <s v="Santa Anita"/>
    <m/>
    <x v="0"/>
    <m/>
    <x v="2"/>
    <m/>
    <x v="1"/>
    <x v="1"/>
    <n v="6.1264000000000003"/>
    <n v="6.1264000000000006E-3"/>
    <m/>
    <n v="0.54700000000000004"/>
    <n v="0.54700000000000004"/>
    <e v="#N/A"/>
    <m/>
    <n v="75"/>
    <s v="ESTIMACIONES"/>
    <m/>
  </r>
  <r>
    <s v="20"/>
    <x v="13"/>
    <s v="NO INFORMANTE"/>
    <m/>
    <m/>
    <x v="0"/>
    <m/>
    <m/>
    <n v="0.04"/>
    <n v="0.04"/>
    <m/>
    <m/>
    <n v="0.44800000000000001"/>
    <m/>
    <m/>
    <m/>
    <m/>
    <m/>
    <x v="0"/>
    <m/>
    <s v="Redondos S.A."/>
    <x v="40"/>
    <x v="159"/>
    <m/>
    <x v="1000"/>
    <x v="5"/>
    <x v="0"/>
    <x v="237"/>
    <x v="0"/>
    <s v="Instalado"/>
    <s v="Operativo"/>
    <m/>
    <x v="2"/>
    <x v="0"/>
    <x v="0"/>
    <x v="2"/>
    <s v="Privado"/>
    <s v="LIMA"/>
    <s v="LIMA"/>
    <s v="Huaura"/>
    <s v="Huacho"/>
    <m/>
    <x v="0"/>
    <m/>
    <x v="2"/>
    <m/>
    <x v="1"/>
    <x v="1"/>
    <n v="0.44800000000000001"/>
    <n v="4.4799999999999999E-4"/>
    <m/>
    <n v="0.04"/>
    <n v="0.04"/>
    <e v="#N/A"/>
    <m/>
    <n v="75"/>
    <s v="ESTIMACIONES"/>
    <m/>
  </r>
  <r>
    <s v="20"/>
    <x v="13"/>
    <s v="NO INFORMANTE"/>
    <m/>
    <m/>
    <x v="0"/>
    <m/>
    <m/>
    <n v="0.2"/>
    <n v="0.2"/>
    <m/>
    <m/>
    <n v="2.2400000000000002"/>
    <m/>
    <m/>
    <m/>
    <m/>
    <m/>
    <x v="0"/>
    <m/>
    <s v="Redondos S.A."/>
    <x v="40"/>
    <x v="159"/>
    <m/>
    <x v="1001"/>
    <x v="5"/>
    <x v="0"/>
    <x v="237"/>
    <x v="0"/>
    <s v="Instalado"/>
    <s v="Operativo"/>
    <m/>
    <x v="2"/>
    <x v="0"/>
    <x v="0"/>
    <x v="2"/>
    <s v="Privado"/>
    <s v="LIMA"/>
    <s v="LIMA"/>
    <s v="Huaral"/>
    <s v="Huaral"/>
    <m/>
    <x v="0"/>
    <m/>
    <x v="2"/>
    <m/>
    <x v="1"/>
    <x v="1"/>
    <n v="2.2400000000000002"/>
    <n v="2.2400000000000002E-3"/>
    <m/>
    <n v="0.2"/>
    <n v="0.2"/>
    <e v="#N/A"/>
    <m/>
    <n v="75"/>
    <s v="ESTIMACIONES"/>
    <m/>
  </r>
  <r>
    <s v="20"/>
    <x v="13"/>
    <s v="NO INFORMANTE"/>
    <m/>
    <m/>
    <x v="0"/>
    <m/>
    <m/>
    <n v="0.35"/>
    <n v="0.35"/>
    <m/>
    <m/>
    <n v="3.92"/>
    <m/>
    <m/>
    <m/>
    <m/>
    <m/>
    <x v="0"/>
    <m/>
    <s v="Renova S.A."/>
    <x v="40"/>
    <x v="159"/>
    <m/>
    <x v="1002"/>
    <x v="5"/>
    <x v="0"/>
    <x v="237"/>
    <x v="0"/>
    <s v="Instalado"/>
    <s v="Operativo"/>
    <m/>
    <x v="2"/>
    <x v="0"/>
    <x v="0"/>
    <x v="2"/>
    <s v="Privado"/>
    <s v="LIMA"/>
    <s v="LIMA"/>
    <s v="Lima"/>
    <s v="Independencia"/>
    <m/>
    <x v="0"/>
    <m/>
    <x v="2"/>
    <m/>
    <x v="1"/>
    <x v="1"/>
    <n v="3.92"/>
    <n v="3.9199999999999999E-3"/>
    <m/>
    <n v="0.35"/>
    <n v="0.35"/>
    <e v="#N/A"/>
    <m/>
    <n v="75"/>
    <s v="ESTIMACIONES"/>
    <m/>
  </r>
  <r>
    <s v="20"/>
    <x v="13"/>
    <s v="NO INFORMANTE"/>
    <m/>
    <m/>
    <x v="0"/>
    <m/>
    <m/>
    <n v="0.48"/>
    <n v="0.48"/>
    <m/>
    <m/>
    <n v="5.3760000000000003"/>
    <m/>
    <m/>
    <m/>
    <m/>
    <m/>
    <x v="0"/>
    <m/>
    <s v="Reyemsa"/>
    <x v="40"/>
    <x v="159"/>
    <m/>
    <x v="1003"/>
    <x v="5"/>
    <x v="0"/>
    <x v="237"/>
    <x v="0"/>
    <s v="Instalado"/>
    <s v="Operativo"/>
    <m/>
    <x v="2"/>
    <x v="0"/>
    <x v="0"/>
    <x v="2"/>
    <s v="Privado"/>
    <s v="LIMA"/>
    <s v="LIMA"/>
    <s v="Lima"/>
    <s v="Lima"/>
    <m/>
    <x v="0"/>
    <m/>
    <x v="2"/>
    <m/>
    <x v="1"/>
    <x v="1"/>
    <n v="5.3760000000000003"/>
    <n v="5.3760000000000006E-3"/>
    <m/>
    <n v="0.48"/>
    <n v="0.48"/>
    <e v="#N/A"/>
    <m/>
    <n v="75"/>
    <s v="ESTIMACIONES"/>
    <m/>
  </r>
  <r>
    <s v="20"/>
    <x v="13"/>
    <s v="NO INFORMANTE"/>
    <m/>
    <m/>
    <x v="0"/>
    <m/>
    <m/>
    <n v="2.4"/>
    <n v="2.4"/>
    <m/>
    <m/>
    <n v="26.88"/>
    <m/>
    <m/>
    <m/>
    <m/>
    <m/>
    <x v="0"/>
    <m/>
    <s v="San Miguel Industrial S.A."/>
    <x v="40"/>
    <x v="159"/>
    <m/>
    <x v="1004"/>
    <x v="5"/>
    <x v="0"/>
    <x v="237"/>
    <x v="0"/>
    <s v="Instalado"/>
    <s v="Operativo"/>
    <m/>
    <x v="2"/>
    <x v="0"/>
    <x v="0"/>
    <x v="2"/>
    <s v="Privado"/>
    <s v="LIMA"/>
    <s v="LIMA"/>
    <s v="Lima"/>
    <s v="Lima"/>
    <m/>
    <x v="0"/>
    <m/>
    <x v="2"/>
    <m/>
    <x v="1"/>
    <x v="1"/>
    <n v="26.88"/>
    <n v="2.6879999999999998E-2"/>
    <m/>
    <n v="2.4"/>
    <n v="2.4"/>
    <e v="#N/A"/>
    <m/>
    <n v="75"/>
    <s v="ESTIMACIONES"/>
    <m/>
  </r>
  <r>
    <s v="20"/>
    <x v="13"/>
    <s v="NO INFORMANTE"/>
    <m/>
    <m/>
    <x v="0"/>
    <m/>
    <m/>
    <n v="0.54100000000000004"/>
    <n v="0.54100000000000004"/>
    <m/>
    <m/>
    <n v="6.0592000000000006"/>
    <m/>
    <m/>
    <m/>
    <m/>
    <m/>
    <x v="0"/>
    <m/>
    <s v="Savoy Brands Perú S.A."/>
    <x v="40"/>
    <x v="159"/>
    <m/>
    <x v="1005"/>
    <x v="5"/>
    <x v="0"/>
    <x v="237"/>
    <x v="0"/>
    <s v="Instalado"/>
    <s v="Operativo"/>
    <m/>
    <x v="2"/>
    <x v="0"/>
    <x v="0"/>
    <x v="2"/>
    <s v="Privado"/>
    <s v="LIMA"/>
    <s v="LIMA"/>
    <s v="Lima"/>
    <s v="Santa Anita"/>
    <m/>
    <x v="0"/>
    <m/>
    <x v="2"/>
    <m/>
    <x v="1"/>
    <x v="1"/>
    <n v="6.0592000000000006"/>
    <n v="6.0592000000000007E-3"/>
    <m/>
    <n v="0.54100000000000004"/>
    <n v="0.54100000000000004"/>
    <e v="#N/A"/>
    <m/>
    <n v="75"/>
    <s v="ESTIMACIONES"/>
    <m/>
  </r>
  <r>
    <s v="20"/>
    <x v="13"/>
    <s v="NO INFORMANTE"/>
    <m/>
    <m/>
    <x v="0"/>
    <m/>
    <m/>
    <n v="0.442"/>
    <n v="0.442"/>
    <m/>
    <m/>
    <n v="4.9504000000000001"/>
    <m/>
    <m/>
    <m/>
    <m/>
    <m/>
    <x v="0"/>
    <m/>
    <s v="Sociedad Andina de los Grandes Almacenes S.A."/>
    <x v="40"/>
    <x v="159"/>
    <m/>
    <x v="1006"/>
    <x v="5"/>
    <x v="0"/>
    <x v="237"/>
    <x v="0"/>
    <s v="Instalado"/>
    <s v="Operativo"/>
    <m/>
    <x v="2"/>
    <x v="0"/>
    <x v="0"/>
    <x v="2"/>
    <s v="Privado"/>
    <s v="LIMA"/>
    <s v="LIMA"/>
    <s v="Lima"/>
    <s v="San Isidro"/>
    <m/>
    <x v="0"/>
    <m/>
    <x v="2"/>
    <m/>
    <x v="1"/>
    <x v="1"/>
    <n v="4.9504000000000001"/>
    <n v="4.9503999999999998E-3"/>
    <m/>
    <n v="0.442"/>
    <n v="0.442"/>
    <e v="#N/A"/>
    <m/>
    <n v="75"/>
    <s v="ESTIMACIONES"/>
    <m/>
  </r>
  <r>
    <s v="20"/>
    <x v="13"/>
    <s v="NO INFORMANTE"/>
    <m/>
    <m/>
    <x v="0"/>
    <m/>
    <m/>
    <n v="0.46"/>
    <n v="0.46"/>
    <m/>
    <m/>
    <n v="5.152000000000001"/>
    <m/>
    <m/>
    <m/>
    <m/>
    <m/>
    <x v="0"/>
    <m/>
    <s v="Sociedad Andina de los Grandes Almacenes S.A."/>
    <x v="40"/>
    <x v="159"/>
    <m/>
    <x v="1007"/>
    <x v="5"/>
    <x v="0"/>
    <x v="237"/>
    <x v="0"/>
    <s v="Instalado"/>
    <s v="Operativo"/>
    <m/>
    <x v="2"/>
    <x v="0"/>
    <x v="0"/>
    <x v="2"/>
    <s v="Privado"/>
    <s v="LIMA"/>
    <s v="LIMA"/>
    <s v="Lima"/>
    <s v="San Miguel"/>
    <m/>
    <x v="0"/>
    <m/>
    <x v="2"/>
    <m/>
    <x v="1"/>
    <x v="1"/>
    <n v="5.152000000000001"/>
    <n v="5.1520000000000012E-3"/>
    <m/>
    <n v="0.46"/>
    <n v="0.46"/>
    <e v="#N/A"/>
    <m/>
    <n v="75"/>
    <s v="ESTIMACIONES"/>
    <m/>
  </r>
  <r>
    <s v="20"/>
    <x v="13"/>
    <s v="NO INFORMANTE"/>
    <m/>
    <m/>
    <x v="0"/>
    <m/>
    <m/>
    <n v="0.27700000000000002"/>
    <n v="0.27700000000000002"/>
    <m/>
    <m/>
    <n v="3.1024000000000003"/>
    <m/>
    <m/>
    <m/>
    <m/>
    <m/>
    <x v="0"/>
    <m/>
    <s v="Sociedad Suizo Peruana de Embutidos S. A."/>
    <x v="40"/>
    <x v="159"/>
    <m/>
    <x v="1008"/>
    <x v="5"/>
    <x v="0"/>
    <x v="237"/>
    <x v="0"/>
    <s v="Instalado"/>
    <s v="Operativo"/>
    <m/>
    <x v="2"/>
    <x v="0"/>
    <x v="0"/>
    <x v="2"/>
    <s v="Privado"/>
    <s v="LIMA"/>
    <s v="LIMA"/>
    <s v="Huaral"/>
    <s v="Chancay"/>
    <m/>
    <x v="0"/>
    <m/>
    <x v="2"/>
    <m/>
    <x v="1"/>
    <x v="1"/>
    <n v="3.1024000000000003"/>
    <n v="3.1024000000000004E-3"/>
    <m/>
    <n v="0.27700000000000002"/>
    <n v="0.27700000000000002"/>
    <e v="#N/A"/>
    <m/>
    <n v="75"/>
    <s v="ESTIMACIONES"/>
    <m/>
  </r>
  <r>
    <s v="20"/>
    <x v="13"/>
    <s v="NO INFORMANTE"/>
    <m/>
    <m/>
    <x v="0"/>
    <m/>
    <m/>
    <n v="0.15"/>
    <n v="0.15"/>
    <m/>
    <m/>
    <n v="1.68"/>
    <m/>
    <m/>
    <m/>
    <m/>
    <m/>
    <x v="0"/>
    <m/>
    <s v="Soldadoras Andinas S. A."/>
    <x v="40"/>
    <x v="159"/>
    <m/>
    <x v="1009"/>
    <x v="5"/>
    <x v="0"/>
    <x v="237"/>
    <x v="0"/>
    <s v="Instalado"/>
    <s v="Operativo"/>
    <m/>
    <x v="2"/>
    <x v="0"/>
    <x v="0"/>
    <x v="2"/>
    <s v="Privado"/>
    <s v="LIMA"/>
    <s v="LIMA"/>
    <s v="Lima"/>
    <s v="Santa Anita"/>
    <m/>
    <x v="0"/>
    <m/>
    <x v="2"/>
    <m/>
    <x v="1"/>
    <x v="1"/>
    <n v="1.68"/>
    <n v="1.6799999999999999E-3"/>
    <m/>
    <n v="0.15"/>
    <n v="0.15"/>
    <e v="#N/A"/>
    <m/>
    <n v="75"/>
    <s v="ESTIMACIONES"/>
    <m/>
  </r>
  <r>
    <s v="20"/>
    <x v="13"/>
    <s v="NO INFORMANTE"/>
    <m/>
    <m/>
    <x v="0"/>
    <m/>
    <m/>
    <n v="0.17499999999999999"/>
    <n v="0.17499999999999999"/>
    <m/>
    <m/>
    <n v="1.96"/>
    <m/>
    <m/>
    <m/>
    <m/>
    <m/>
    <x v="0"/>
    <m/>
    <s v="Tecnica Comercial Peruana S. A."/>
    <x v="40"/>
    <x v="159"/>
    <m/>
    <x v="1010"/>
    <x v="5"/>
    <x v="0"/>
    <x v="237"/>
    <x v="0"/>
    <s v="Instalado"/>
    <s v="Operativo"/>
    <m/>
    <x v="2"/>
    <x v="0"/>
    <x v="0"/>
    <x v="2"/>
    <s v="Privado"/>
    <s v="LIMA"/>
    <s v="LIMA"/>
    <s v="Lima"/>
    <s v="Lima"/>
    <m/>
    <x v="0"/>
    <m/>
    <x v="2"/>
    <m/>
    <x v="1"/>
    <x v="1"/>
    <n v="1.96"/>
    <n v="1.9599999999999999E-3"/>
    <m/>
    <n v="0.17499999999999999"/>
    <n v="0.17499999999999999"/>
    <e v="#N/A"/>
    <m/>
    <n v="75"/>
    <s v="ESTIMACIONES"/>
    <m/>
  </r>
  <r>
    <s v="20"/>
    <x v="13"/>
    <s v="NO INFORMANTE"/>
    <m/>
    <m/>
    <x v="0"/>
    <m/>
    <m/>
    <n v="0.36499999999999999"/>
    <n v="0.36499999999999999"/>
    <m/>
    <m/>
    <n v="4.0880000000000001"/>
    <m/>
    <m/>
    <m/>
    <m/>
    <m/>
    <x v="0"/>
    <m/>
    <s v="Tecnogas S. A."/>
    <x v="40"/>
    <x v="159"/>
    <m/>
    <x v="1011"/>
    <x v="5"/>
    <x v="0"/>
    <x v="237"/>
    <x v="0"/>
    <s v="Instalado"/>
    <s v="Operativo"/>
    <m/>
    <x v="2"/>
    <x v="0"/>
    <x v="0"/>
    <x v="2"/>
    <s v="Privado"/>
    <s v="LIMA"/>
    <s v="CALLAO"/>
    <s v="Callao"/>
    <s v="Callao"/>
    <m/>
    <x v="0"/>
    <m/>
    <x v="2"/>
    <m/>
    <x v="1"/>
    <x v="1"/>
    <n v="4.0880000000000001"/>
    <n v="4.0880000000000005E-3"/>
    <m/>
    <n v="0.36499999999999999"/>
    <n v="0.36499999999999999"/>
    <e v="#N/A"/>
    <m/>
    <n v="75"/>
    <s v="ESTIMACIONES"/>
    <m/>
  </r>
  <r>
    <s v="20"/>
    <x v="13"/>
    <s v="NO INFORMANTE"/>
    <m/>
    <m/>
    <x v="0"/>
    <m/>
    <m/>
    <n v="0.44"/>
    <n v="0.44"/>
    <m/>
    <m/>
    <n v="4.9280000000000008"/>
    <m/>
    <m/>
    <m/>
    <m/>
    <m/>
    <x v="0"/>
    <m/>
    <s v="Textil Santa Anita S. A."/>
    <x v="40"/>
    <x v="159"/>
    <m/>
    <x v="1012"/>
    <x v="5"/>
    <x v="0"/>
    <x v="237"/>
    <x v="0"/>
    <s v="Instalado"/>
    <s v="Operativo"/>
    <m/>
    <x v="2"/>
    <x v="0"/>
    <x v="0"/>
    <x v="2"/>
    <s v="Privado"/>
    <s v="LIMA"/>
    <s v="LIMA"/>
    <s v="Lima"/>
    <s v="Santa Anita"/>
    <m/>
    <x v="0"/>
    <m/>
    <x v="2"/>
    <m/>
    <x v="1"/>
    <x v="1"/>
    <n v="4.9280000000000008"/>
    <n v="4.928000000000001E-3"/>
    <m/>
    <n v="0.44"/>
    <n v="0.44"/>
    <e v="#N/A"/>
    <m/>
    <n v="75"/>
    <s v="ESTIMACIONES"/>
    <m/>
  </r>
  <r>
    <s v="20"/>
    <x v="13"/>
    <s v="NO INFORMANTE"/>
    <m/>
    <m/>
    <x v="0"/>
    <m/>
    <m/>
    <n v="0.2"/>
    <n v="0.2"/>
    <m/>
    <m/>
    <n v="2.2400000000000002"/>
    <m/>
    <m/>
    <m/>
    <m/>
    <m/>
    <x v="0"/>
    <m/>
    <s v="Textiles Frutos del Telar S. A."/>
    <x v="40"/>
    <x v="159"/>
    <m/>
    <x v="1013"/>
    <x v="5"/>
    <x v="0"/>
    <x v="237"/>
    <x v="0"/>
    <s v="Instalado"/>
    <s v="Operativo"/>
    <m/>
    <x v="2"/>
    <x v="0"/>
    <x v="0"/>
    <x v="2"/>
    <s v="Privado"/>
    <s v="LIMA"/>
    <s v="LIMA"/>
    <s v="Lima"/>
    <s v="Lima"/>
    <m/>
    <x v="0"/>
    <m/>
    <x v="2"/>
    <m/>
    <x v="1"/>
    <x v="1"/>
    <n v="2.2400000000000002"/>
    <n v="2.2400000000000002E-3"/>
    <m/>
    <n v="0.2"/>
    <n v="0.2"/>
    <e v="#N/A"/>
    <m/>
    <n v="75"/>
    <s v="ESTIMACIONES"/>
    <m/>
  </r>
  <r>
    <s v="20"/>
    <x v="13"/>
    <s v="NO INFORMANTE"/>
    <m/>
    <m/>
    <x v="0"/>
    <m/>
    <m/>
    <n v="0.7"/>
    <n v="0.7"/>
    <m/>
    <m/>
    <n v="7.84"/>
    <m/>
    <m/>
    <m/>
    <m/>
    <m/>
    <x v="0"/>
    <m/>
    <s v="Textiles Populares S. A."/>
    <x v="40"/>
    <x v="159"/>
    <m/>
    <x v="1014"/>
    <x v="5"/>
    <x v="0"/>
    <x v="237"/>
    <x v="0"/>
    <s v="Instalado"/>
    <s v="Operativo"/>
    <m/>
    <x v="2"/>
    <x v="0"/>
    <x v="0"/>
    <x v="2"/>
    <s v="Privado"/>
    <s v="LIMA"/>
    <s v="LIMA"/>
    <s v="Lima"/>
    <s v="San Martín de Porres"/>
    <m/>
    <x v="0"/>
    <m/>
    <x v="2"/>
    <m/>
    <x v="1"/>
    <x v="1"/>
    <n v="7.84"/>
    <n v="7.8399999999999997E-3"/>
    <m/>
    <n v="0.7"/>
    <n v="0.7"/>
    <e v="#N/A"/>
    <m/>
    <n v="75"/>
    <s v="ESTIMACIONES"/>
    <m/>
  </r>
  <r>
    <s v="20"/>
    <x v="13"/>
    <s v="NO INFORMANTE"/>
    <m/>
    <m/>
    <x v="0"/>
    <m/>
    <m/>
    <n v="0.15"/>
    <n v="0.15"/>
    <m/>
    <m/>
    <n v="1.68"/>
    <m/>
    <m/>
    <m/>
    <m/>
    <m/>
    <x v="0"/>
    <m/>
    <s v="Ticino del Perú S. A."/>
    <x v="40"/>
    <x v="159"/>
    <m/>
    <x v="1015"/>
    <x v="5"/>
    <x v="0"/>
    <x v="237"/>
    <x v="0"/>
    <s v="Instalado"/>
    <s v="Operativo"/>
    <m/>
    <x v="2"/>
    <x v="0"/>
    <x v="0"/>
    <x v="2"/>
    <s v="Privado"/>
    <s v="LIMA"/>
    <s v="LIMA"/>
    <s v="Lima"/>
    <s v="Santa Anita"/>
    <m/>
    <x v="0"/>
    <m/>
    <x v="2"/>
    <m/>
    <x v="1"/>
    <x v="1"/>
    <n v="1.68"/>
    <n v="1.6799999999999999E-3"/>
    <m/>
    <n v="0.15"/>
    <n v="0.15"/>
    <e v="#N/A"/>
    <m/>
    <n v="75"/>
    <s v="ESTIMACIONES"/>
    <m/>
  </r>
  <r>
    <s v="20"/>
    <x v="13"/>
    <s v="NO INFORMANTE"/>
    <m/>
    <m/>
    <x v="0"/>
    <m/>
    <m/>
    <n v="0.16300000000000001"/>
    <n v="0.16300000000000001"/>
    <m/>
    <m/>
    <n v="1.8256000000000001"/>
    <m/>
    <m/>
    <m/>
    <m/>
    <m/>
    <x v="0"/>
    <m/>
    <s v="Tintorería Industrial San Antonio S. A."/>
    <x v="40"/>
    <x v="159"/>
    <m/>
    <x v="1016"/>
    <x v="5"/>
    <x v="0"/>
    <x v="237"/>
    <x v="0"/>
    <s v="Instalado"/>
    <s v="Operativo"/>
    <m/>
    <x v="2"/>
    <x v="0"/>
    <x v="0"/>
    <x v="2"/>
    <s v="Privado"/>
    <s v="LIMA"/>
    <s v="CALLAO"/>
    <s v="Callao"/>
    <s v="Callao"/>
    <m/>
    <x v="0"/>
    <m/>
    <x v="2"/>
    <m/>
    <x v="1"/>
    <x v="1"/>
    <n v="1.8256000000000001"/>
    <n v="1.8256000000000001E-3"/>
    <m/>
    <n v="0.16300000000000001"/>
    <n v="0.16300000000000001"/>
    <e v="#N/A"/>
    <m/>
    <n v="75"/>
    <s v="ESTIMACIONES"/>
    <m/>
  </r>
  <r>
    <s v="20"/>
    <x v="13"/>
    <s v="NO INFORMANTE"/>
    <m/>
    <m/>
    <x v="0"/>
    <m/>
    <m/>
    <n v="0.21"/>
    <n v="0.21"/>
    <m/>
    <m/>
    <n v="2.3520000000000003"/>
    <m/>
    <m/>
    <m/>
    <m/>
    <m/>
    <x v="0"/>
    <m/>
    <s v="Tuboplast S. A."/>
    <x v="40"/>
    <x v="159"/>
    <m/>
    <x v="1017"/>
    <x v="5"/>
    <x v="0"/>
    <x v="237"/>
    <x v="0"/>
    <s v="Instalado"/>
    <s v="Operativo"/>
    <m/>
    <x v="2"/>
    <x v="0"/>
    <x v="0"/>
    <x v="2"/>
    <s v="Privado"/>
    <s v="LIMA"/>
    <s v="LIMA"/>
    <s v="Lima"/>
    <s v="Ate"/>
    <m/>
    <x v="0"/>
    <m/>
    <x v="2"/>
    <m/>
    <x v="1"/>
    <x v="1"/>
    <n v="2.3520000000000003"/>
    <n v="2.3520000000000004E-3"/>
    <m/>
    <n v="0.21"/>
    <n v="0.21"/>
    <e v="#N/A"/>
    <m/>
    <n v="75"/>
    <s v="ESTIMACIONES"/>
    <m/>
  </r>
  <r>
    <s v="20"/>
    <x v="13"/>
    <s v="NO INFORMANTE"/>
    <m/>
    <m/>
    <x v="0"/>
    <m/>
    <m/>
    <n v="2.0950000000000002"/>
    <n v="2.0950000000000002"/>
    <m/>
    <m/>
    <n v="23.464000000000002"/>
    <m/>
    <m/>
    <m/>
    <m/>
    <m/>
    <x v="0"/>
    <m/>
    <s v="Vidrios Industriales S. A."/>
    <x v="40"/>
    <x v="159"/>
    <m/>
    <x v="1018"/>
    <x v="5"/>
    <x v="0"/>
    <x v="237"/>
    <x v="0"/>
    <s v="Instalado"/>
    <s v="Operativo"/>
    <m/>
    <x v="2"/>
    <x v="0"/>
    <x v="0"/>
    <x v="2"/>
    <s v="Privado"/>
    <s v="LIMA"/>
    <s v="CALLAO"/>
    <s v="Callao"/>
    <s v="Carmen de la Legua"/>
    <m/>
    <x v="0"/>
    <m/>
    <x v="2"/>
    <m/>
    <x v="1"/>
    <x v="1"/>
    <n v="23.464000000000002"/>
    <n v="2.3464000000000002E-2"/>
    <m/>
    <n v="2.0950000000000002"/>
    <n v="2.0950000000000002"/>
    <e v="#N/A"/>
    <m/>
    <n v="75"/>
    <s v="ESTIMACIONES"/>
    <m/>
  </r>
  <r>
    <s v="20"/>
    <x v="13"/>
    <s v="NO INFORMANTE"/>
    <m/>
    <m/>
    <x v="0"/>
    <m/>
    <m/>
    <n v="0.46200000000000002"/>
    <n v="0.46200000000000002"/>
    <m/>
    <m/>
    <n v="5.1744000000000003"/>
    <m/>
    <m/>
    <m/>
    <m/>
    <m/>
    <x v="0"/>
    <m/>
    <s v="Zeta Gas S. A."/>
    <x v="40"/>
    <x v="159"/>
    <m/>
    <x v="1019"/>
    <x v="5"/>
    <x v="0"/>
    <x v="237"/>
    <x v="0"/>
    <s v="Instalado"/>
    <s v="Operativo"/>
    <m/>
    <x v="2"/>
    <x v="0"/>
    <x v="0"/>
    <x v="2"/>
    <s v="Privado"/>
    <s v="LIMA"/>
    <s v="CALLAO"/>
    <s v="Callao"/>
    <s v="Ventanilla"/>
    <m/>
    <x v="0"/>
    <m/>
    <x v="2"/>
    <m/>
    <x v="1"/>
    <x v="1"/>
    <n v="5.1744000000000003"/>
    <n v="5.1744E-3"/>
    <m/>
    <n v="0.46200000000000002"/>
    <n v="0.46200000000000002"/>
    <e v="#N/A"/>
    <m/>
    <n v="75"/>
    <s v="ESTIMACIONES"/>
    <m/>
  </r>
  <r>
    <s v="20"/>
    <x v="13"/>
    <s v="NO INFORMANTE"/>
    <m/>
    <m/>
    <x v="0"/>
    <m/>
    <m/>
    <n v="7.0000000000000007E-2"/>
    <n v="7.0000000000000007E-2"/>
    <m/>
    <m/>
    <n v="0.78400000000000014"/>
    <m/>
    <m/>
    <m/>
    <m/>
    <m/>
    <x v="0"/>
    <m/>
    <s v="Carbo Gas de la Selva"/>
    <x v="40"/>
    <x v="159"/>
    <m/>
    <x v="1020"/>
    <x v="5"/>
    <x v="0"/>
    <x v="237"/>
    <x v="0"/>
    <s v="Instalado"/>
    <s v="Operativo"/>
    <m/>
    <x v="2"/>
    <x v="0"/>
    <x v="0"/>
    <x v="2"/>
    <s v="Privado"/>
    <s v="LORETO"/>
    <s v="LORETO"/>
    <s v="Maynas"/>
    <s v="Punchana"/>
    <m/>
    <x v="0"/>
    <m/>
    <x v="2"/>
    <m/>
    <x v="1"/>
    <x v="1"/>
    <n v="0.78400000000000014"/>
    <n v="7.8400000000000019E-4"/>
    <m/>
    <n v="7.0000000000000007E-2"/>
    <n v="7.0000000000000007E-2"/>
    <e v="#N/A"/>
    <m/>
    <n v="75"/>
    <s v="ESTIMACIONES"/>
    <m/>
  </r>
  <r>
    <s v="20"/>
    <x v="13"/>
    <s v="NO INFORMANTE"/>
    <m/>
    <m/>
    <x v="0"/>
    <m/>
    <m/>
    <n v="0.3"/>
    <n v="0.3"/>
    <m/>
    <m/>
    <n v="3.36"/>
    <m/>
    <m/>
    <m/>
    <m/>
    <m/>
    <x v="0"/>
    <m/>
    <s v="Fuerza Aérea del Perú"/>
    <x v="40"/>
    <x v="159"/>
    <m/>
    <x v="1021"/>
    <x v="5"/>
    <x v="0"/>
    <x v="237"/>
    <x v="0"/>
    <s v="Instalado"/>
    <s v="Operativo"/>
    <m/>
    <x v="2"/>
    <x v="0"/>
    <x v="0"/>
    <x v="2"/>
    <s v="Privado"/>
    <s v="LORETO"/>
    <s v="LORETO"/>
    <s v="Maynas"/>
    <s v="Iquitos"/>
    <m/>
    <x v="0"/>
    <m/>
    <x v="2"/>
    <m/>
    <x v="1"/>
    <x v="1"/>
    <n v="3.36"/>
    <n v="3.3599999999999997E-3"/>
    <m/>
    <n v="0.3"/>
    <n v="0.3"/>
    <e v="#N/A"/>
    <m/>
    <n v="75"/>
    <s v="ESTIMACIONES"/>
    <m/>
  </r>
  <r>
    <s v="20"/>
    <x v="13"/>
    <s v="NO INFORMANTE"/>
    <m/>
    <m/>
    <x v="0"/>
    <m/>
    <m/>
    <n v="7.4999999999999997E-2"/>
    <n v="7.4999999999999997E-2"/>
    <m/>
    <m/>
    <n v="0.84"/>
    <m/>
    <m/>
    <m/>
    <m/>
    <m/>
    <x v="0"/>
    <m/>
    <s v="G.V. Serv. Real Hotel Iquitos"/>
    <x v="40"/>
    <x v="159"/>
    <m/>
    <x v="1022"/>
    <x v="5"/>
    <x v="0"/>
    <x v="237"/>
    <x v="0"/>
    <s v="Instalado"/>
    <s v="Operativo"/>
    <m/>
    <x v="2"/>
    <x v="0"/>
    <x v="0"/>
    <x v="2"/>
    <s v="Privado"/>
    <s v="LORETO"/>
    <s v="LORETO"/>
    <s v="Maynas"/>
    <s v="Iquitos"/>
    <m/>
    <x v="0"/>
    <m/>
    <x v="2"/>
    <m/>
    <x v="1"/>
    <x v="1"/>
    <n v="0.84"/>
    <n v="8.3999999999999993E-4"/>
    <m/>
    <n v="7.4999999999999997E-2"/>
    <n v="7.4999999999999997E-2"/>
    <e v="#N/A"/>
    <m/>
    <n v="75"/>
    <s v="ESTIMACIONES"/>
    <m/>
  </r>
  <r>
    <s v="20"/>
    <x v="13"/>
    <s v="NO INFORMANTE"/>
    <m/>
    <m/>
    <x v="0"/>
    <m/>
    <m/>
    <n v="0.14399999999999999"/>
    <n v="0.14399999999999999"/>
    <m/>
    <m/>
    <n v="1.6128"/>
    <m/>
    <m/>
    <m/>
    <m/>
    <m/>
    <x v="0"/>
    <m/>
    <s v="Oxígeno Loreto S.R.L."/>
    <x v="40"/>
    <x v="159"/>
    <m/>
    <x v="1023"/>
    <x v="5"/>
    <x v="0"/>
    <x v="237"/>
    <x v="0"/>
    <s v="Instalado"/>
    <s v="Operativo"/>
    <m/>
    <x v="2"/>
    <x v="0"/>
    <x v="0"/>
    <x v="2"/>
    <s v="Privado"/>
    <s v="LORETO"/>
    <s v="LORETO"/>
    <s v="Maynas"/>
    <s v="Punchana"/>
    <m/>
    <x v="0"/>
    <m/>
    <x v="2"/>
    <m/>
    <x v="1"/>
    <x v="1"/>
    <n v="1.6128"/>
    <n v="1.6128E-3"/>
    <m/>
    <n v="0.14399999999999999"/>
    <n v="0.14399999999999999"/>
    <e v="#N/A"/>
    <m/>
    <n v="75"/>
    <s v="ESTIMACIONES"/>
    <m/>
  </r>
  <r>
    <s v="20"/>
    <x v="13"/>
    <s v="NO INFORMANTE"/>
    <m/>
    <m/>
    <x v="0"/>
    <m/>
    <m/>
    <n v="1.9350000000000001"/>
    <n v="1.9350000000000001"/>
    <m/>
    <m/>
    <n v="21.672000000000001"/>
    <m/>
    <m/>
    <m/>
    <m/>
    <m/>
    <x v="0"/>
    <m/>
    <s v="Tripay Iquitos S. A - Trisa"/>
    <x v="40"/>
    <x v="159"/>
    <m/>
    <x v="1024"/>
    <x v="5"/>
    <x v="0"/>
    <x v="237"/>
    <x v="0"/>
    <s v="Instalado"/>
    <s v="Operativo"/>
    <m/>
    <x v="2"/>
    <x v="0"/>
    <x v="0"/>
    <x v="2"/>
    <s v="Privado"/>
    <s v="LORETO"/>
    <s v="LORETO"/>
    <s v="Maynas"/>
    <s v="Punchana"/>
    <m/>
    <x v="0"/>
    <m/>
    <x v="2"/>
    <m/>
    <x v="1"/>
    <x v="1"/>
    <n v="21.672000000000001"/>
    <n v="2.1672E-2"/>
    <m/>
    <n v="1.9350000000000001"/>
    <n v="1.9350000000000001"/>
    <e v="#N/A"/>
    <m/>
    <n v="75"/>
    <s v="ESTIMACIONES"/>
    <m/>
  </r>
  <r>
    <s v="20"/>
    <x v="13"/>
    <s v="NO INFORMANTE"/>
    <m/>
    <m/>
    <x v="0"/>
    <m/>
    <m/>
    <n v="1.2"/>
    <n v="1.2"/>
    <m/>
    <m/>
    <n v="13.44"/>
    <m/>
    <m/>
    <m/>
    <m/>
    <m/>
    <x v="0"/>
    <m/>
    <s v="Triplay - Enchapes S. A."/>
    <x v="40"/>
    <x v="159"/>
    <m/>
    <x v="1025"/>
    <x v="5"/>
    <x v="0"/>
    <x v="237"/>
    <x v="0"/>
    <s v="Instalado"/>
    <s v="Operativo"/>
    <m/>
    <x v="2"/>
    <x v="0"/>
    <x v="0"/>
    <x v="2"/>
    <s v="Privado"/>
    <s v="LORETO"/>
    <s v="LORETO"/>
    <s v="Maynas"/>
    <s v="Punchana"/>
    <m/>
    <x v="0"/>
    <m/>
    <x v="2"/>
    <m/>
    <x v="1"/>
    <x v="1"/>
    <n v="13.44"/>
    <n v="1.3439999999999999E-2"/>
    <m/>
    <n v="1.2"/>
    <n v="1.2"/>
    <e v="#N/A"/>
    <m/>
    <n v="75"/>
    <s v="ESTIMACIONES"/>
    <m/>
  </r>
  <r>
    <s v="20"/>
    <x v="13"/>
    <s v="NO INFORMANTE"/>
    <m/>
    <m/>
    <x v="0"/>
    <m/>
    <m/>
    <n v="2.2000000000000002"/>
    <n v="2.2000000000000002"/>
    <m/>
    <m/>
    <n v="24.64"/>
    <m/>
    <m/>
    <m/>
    <m/>
    <m/>
    <x v="0"/>
    <m/>
    <s v="Armadores Pesqueros S.A."/>
    <x v="40"/>
    <x v="159"/>
    <m/>
    <x v="1026"/>
    <x v="5"/>
    <x v="0"/>
    <x v="237"/>
    <x v="0"/>
    <s v="Instalado"/>
    <s v="Operativo"/>
    <m/>
    <x v="2"/>
    <x v="0"/>
    <x v="0"/>
    <x v="2"/>
    <s v="Privado"/>
    <s v="MOQUEGUA"/>
    <s v="MOQUEGUA"/>
    <s v="Ilo"/>
    <s v="Ilo"/>
    <m/>
    <x v="0"/>
    <m/>
    <x v="2"/>
    <m/>
    <x v="1"/>
    <x v="1"/>
    <n v="24.64"/>
    <n v="2.4640000000000002E-2"/>
    <m/>
    <n v="2.2000000000000002"/>
    <n v="2.2000000000000002"/>
    <e v="#N/A"/>
    <m/>
    <n v="75"/>
    <s v="ESTIMACIONES"/>
    <m/>
  </r>
  <r>
    <s v="20"/>
    <x v="13"/>
    <s v="NO INFORMANTE"/>
    <m/>
    <m/>
    <x v="0"/>
    <m/>
    <m/>
    <n v="0.77500000000000002"/>
    <n v="0.77500000000000002"/>
    <m/>
    <m/>
    <n v="8.68"/>
    <m/>
    <m/>
    <m/>
    <m/>
    <m/>
    <x v="0"/>
    <m/>
    <s v="Astilleros de Paita S.A."/>
    <x v="40"/>
    <x v="159"/>
    <m/>
    <x v="1027"/>
    <x v="5"/>
    <x v="0"/>
    <x v="237"/>
    <x v="0"/>
    <s v="Instalado"/>
    <s v="Operativo"/>
    <m/>
    <x v="2"/>
    <x v="0"/>
    <x v="0"/>
    <x v="2"/>
    <s v="Privado"/>
    <s v="PIURA"/>
    <s v="PIURA"/>
    <s v="Paita"/>
    <s v="Paita"/>
    <m/>
    <x v="0"/>
    <m/>
    <x v="2"/>
    <m/>
    <x v="1"/>
    <x v="1"/>
    <n v="8.68"/>
    <n v="8.6800000000000002E-3"/>
    <m/>
    <n v="0.77500000000000002"/>
    <n v="0.77500000000000002"/>
    <e v="#N/A"/>
    <m/>
    <n v="75"/>
    <s v="ESTIMACIONES"/>
    <m/>
  </r>
  <r>
    <s v="20"/>
    <x v="13"/>
    <s v="NO INFORMANTE"/>
    <m/>
    <m/>
    <x v="0"/>
    <m/>
    <m/>
    <n v="8.5000000000000006E-2"/>
    <n v="8.5000000000000006E-2"/>
    <m/>
    <m/>
    <n v="0.95200000000000007"/>
    <m/>
    <m/>
    <m/>
    <m/>
    <m/>
    <x v="0"/>
    <m/>
    <s v="Cía. Peruana de Gas"/>
    <x v="40"/>
    <x v="159"/>
    <m/>
    <x v="1028"/>
    <x v="5"/>
    <x v="0"/>
    <x v="237"/>
    <x v="0"/>
    <s v="Instalado"/>
    <s v="Operativo"/>
    <m/>
    <x v="2"/>
    <x v="0"/>
    <x v="0"/>
    <x v="2"/>
    <s v="Privado"/>
    <s v="PIURA"/>
    <s v="PIURA"/>
    <s v="Talara"/>
    <s v="Pariñas"/>
    <m/>
    <x v="0"/>
    <m/>
    <x v="2"/>
    <m/>
    <x v="1"/>
    <x v="1"/>
    <n v="0.95200000000000007"/>
    <n v="9.5200000000000005E-4"/>
    <m/>
    <n v="8.5000000000000006E-2"/>
    <n v="8.5000000000000006E-2"/>
    <e v="#N/A"/>
    <m/>
    <n v="75"/>
    <s v="ESTIMACIONES"/>
    <m/>
  </r>
  <r>
    <s v="20"/>
    <x v="13"/>
    <s v="NO INFORMANTE"/>
    <m/>
    <m/>
    <x v="0"/>
    <m/>
    <m/>
    <n v="0.40300000000000002"/>
    <n v="0.40300000000000002"/>
    <m/>
    <m/>
    <n v="4.5136000000000003"/>
    <m/>
    <m/>
    <m/>
    <m/>
    <m/>
    <x v="0"/>
    <m/>
    <s v="Consorcio Pacífico Sur"/>
    <x v="40"/>
    <x v="159"/>
    <m/>
    <x v="1029"/>
    <x v="5"/>
    <x v="0"/>
    <x v="237"/>
    <x v="0"/>
    <s v="Instalado"/>
    <s v="Operativo"/>
    <m/>
    <x v="2"/>
    <x v="0"/>
    <x v="0"/>
    <x v="2"/>
    <s v="Privado"/>
    <s v="PIURA"/>
    <s v="PIURA"/>
    <s v="Paita"/>
    <s v="Paita"/>
    <m/>
    <x v="0"/>
    <m/>
    <x v="2"/>
    <m/>
    <x v="1"/>
    <x v="1"/>
    <n v="4.5136000000000003"/>
    <n v="4.5136000000000004E-3"/>
    <m/>
    <n v="0.40300000000000002"/>
    <n v="0.40300000000000002"/>
    <e v="#N/A"/>
    <m/>
    <n v="75"/>
    <s v="ESTIMACIONES"/>
    <m/>
  </r>
  <r>
    <s v="20"/>
    <x v="13"/>
    <s v="NO INFORMANTE"/>
    <m/>
    <m/>
    <x v="0"/>
    <m/>
    <m/>
    <n v="1.65"/>
    <n v="1.65"/>
    <m/>
    <m/>
    <n v="18.48"/>
    <m/>
    <m/>
    <m/>
    <m/>
    <m/>
    <x v="0"/>
    <m/>
    <s v="Corporación del Mar S.A."/>
    <x v="40"/>
    <x v="159"/>
    <m/>
    <x v="1030"/>
    <x v="5"/>
    <x v="0"/>
    <x v="237"/>
    <x v="0"/>
    <s v="Instalado"/>
    <s v="Operativo"/>
    <m/>
    <x v="2"/>
    <x v="0"/>
    <x v="0"/>
    <x v="2"/>
    <s v="Privado"/>
    <s v="PIURA"/>
    <s v="PIURA"/>
    <s v="Paita"/>
    <s v="Paita"/>
    <m/>
    <x v="0"/>
    <m/>
    <x v="2"/>
    <m/>
    <x v="1"/>
    <x v="1"/>
    <n v="18.48"/>
    <n v="1.848E-2"/>
    <m/>
    <n v="1.65"/>
    <n v="1.65"/>
    <e v="#N/A"/>
    <m/>
    <n v="75"/>
    <s v="ESTIMACIONES"/>
    <m/>
  </r>
  <r>
    <s v="20"/>
    <x v="13"/>
    <s v="NO INFORMANTE"/>
    <m/>
    <m/>
    <x v="0"/>
    <m/>
    <m/>
    <n v="2.532"/>
    <n v="2.532"/>
    <m/>
    <m/>
    <n v="28.358400000000003"/>
    <m/>
    <m/>
    <m/>
    <m/>
    <m/>
    <x v="0"/>
    <m/>
    <s v="Embotelladora Rivera"/>
    <x v="40"/>
    <x v="159"/>
    <m/>
    <x v="1031"/>
    <x v="5"/>
    <x v="0"/>
    <x v="237"/>
    <x v="0"/>
    <s v="Instalado"/>
    <s v="Operativo"/>
    <m/>
    <x v="2"/>
    <x v="0"/>
    <x v="0"/>
    <x v="2"/>
    <s v="Privado"/>
    <s v="PIURA"/>
    <s v="PIURA"/>
    <s v="Sullana"/>
    <s v="Sullana"/>
    <m/>
    <x v="0"/>
    <m/>
    <x v="2"/>
    <m/>
    <x v="1"/>
    <x v="1"/>
    <n v="28.358400000000003"/>
    <n v="2.8358400000000002E-2"/>
    <m/>
    <n v="2.532"/>
    <n v="2.532"/>
    <e v="#N/A"/>
    <m/>
    <n v="75"/>
    <s v="ESTIMACIONES"/>
    <m/>
  </r>
  <r>
    <s v="20"/>
    <x v="13"/>
    <s v="NO INFORMANTE"/>
    <m/>
    <m/>
    <x v="0"/>
    <m/>
    <m/>
    <n v="0.32"/>
    <n v="0.32"/>
    <m/>
    <m/>
    <n v="3.5840000000000001"/>
    <m/>
    <m/>
    <m/>
    <m/>
    <m/>
    <x v="0"/>
    <m/>
    <s v="F.T. Fishing S.A."/>
    <x v="40"/>
    <x v="159"/>
    <m/>
    <x v="1032"/>
    <x v="5"/>
    <x v="0"/>
    <x v="237"/>
    <x v="0"/>
    <s v="Instalado"/>
    <s v="Operativo"/>
    <m/>
    <x v="2"/>
    <x v="0"/>
    <x v="0"/>
    <x v="2"/>
    <s v="Privado"/>
    <s v="PIURA"/>
    <s v="PIURA"/>
    <s v="Paita"/>
    <s v="Paita"/>
    <m/>
    <x v="0"/>
    <m/>
    <x v="2"/>
    <m/>
    <x v="1"/>
    <x v="1"/>
    <n v="3.5840000000000001"/>
    <n v="3.5839999999999999E-3"/>
    <m/>
    <n v="0.32"/>
    <n v="0.32"/>
    <e v="#N/A"/>
    <m/>
    <n v="75"/>
    <s v="ESTIMACIONES"/>
    <m/>
  </r>
  <r>
    <s v="20"/>
    <x v="13"/>
    <s v="NO INFORMANTE"/>
    <m/>
    <m/>
    <x v="0"/>
    <m/>
    <m/>
    <n v="1.0009999999999999"/>
    <n v="1.0009999999999999"/>
    <m/>
    <m/>
    <n v="11.2112"/>
    <m/>
    <m/>
    <m/>
    <m/>
    <m/>
    <x v="0"/>
    <m/>
    <s v="Industrial Pesquera Sta. Monica S.A."/>
    <x v="40"/>
    <x v="159"/>
    <m/>
    <x v="1033"/>
    <x v="5"/>
    <x v="0"/>
    <x v="237"/>
    <x v="0"/>
    <s v="Instalado"/>
    <s v="Operativo"/>
    <m/>
    <x v="2"/>
    <x v="0"/>
    <x v="0"/>
    <x v="2"/>
    <s v="Privado"/>
    <s v="PIURA"/>
    <s v="PIURA"/>
    <s v="Paita"/>
    <s v="Paita"/>
    <m/>
    <x v="0"/>
    <m/>
    <x v="2"/>
    <m/>
    <x v="1"/>
    <x v="1"/>
    <n v="11.2112"/>
    <n v="1.1211199999999999E-2"/>
    <m/>
    <n v="1.0009999999999999"/>
    <n v="1.0009999999999999"/>
    <e v="#N/A"/>
    <m/>
    <n v="75"/>
    <s v="ESTIMACIONES"/>
    <m/>
  </r>
  <r>
    <s v="20"/>
    <x v="13"/>
    <s v="NO INFORMANTE"/>
    <m/>
    <m/>
    <x v="0"/>
    <m/>
    <m/>
    <n v="0.06"/>
    <n v="0.06"/>
    <m/>
    <m/>
    <n v="0.67200000000000004"/>
    <m/>
    <m/>
    <m/>
    <m/>
    <m/>
    <x v="0"/>
    <m/>
    <s v="International Marine Inc."/>
    <x v="40"/>
    <x v="159"/>
    <m/>
    <x v="1034"/>
    <x v="5"/>
    <x v="0"/>
    <x v="237"/>
    <x v="0"/>
    <s v="Instalado"/>
    <s v="Operativo"/>
    <m/>
    <x v="2"/>
    <x v="0"/>
    <x v="0"/>
    <x v="2"/>
    <s v="Privado"/>
    <s v="PIURA"/>
    <s v="PIURA"/>
    <s v="Talara"/>
    <s v="Pariñas"/>
    <m/>
    <x v="0"/>
    <m/>
    <x v="2"/>
    <m/>
    <x v="1"/>
    <x v="1"/>
    <n v="0.67200000000000004"/>
    <n v="6.7200000000000007E-4"/>
    <m/>
    <n v="0.06"/>
    <n v="0.06"/>
    <e v="#N/A"/>
    <m/>
    <n v="75"/>
    <s v="ESTIMACIONES"/>
    <m/>
  </r>
  <r>
    <s v="20"/>
    <x v="13"/>
    <s v="NO INFORMANTE"/>
    <m/>
    <m/>
    <x v="0"/>
    <m/>
    <m/>
    <n v="0.22500000000000001"/>
    <n v="0.22500000000000001"/>
    <m/>
    <m/>
    <n v="2.52"/>
    <m/>
    <m/>
    <m/>
    <m/>
    <m/>
    <x v="0"/>
    <m/>
    <s v="International Marine Inc."/>
    <x v="40"/>
    <x v="159"/>
    <m/>
    <x v="1035"/>
    <x v="5"/>
    <x v="0"/>
    <x v="237"/>
    <x v="0"/>
    <s v="Instalado"/>
    <s v="Operativo"/>
    <m/>
    <x v="2"/>
    <x v="0"/>
    <x v="0"/>
    <x v="2"/>
    <s v="Privado"/>
    <s v="PIURA"/>
    <s v="PIURA"/>
    <s v="Talara"/>
    <s v="Pariñas"/>
    <m/>
    <x v="0"/>
    <m/>
    <x v="2"/>
    <m/>
    <x v="1"/>
    <x v="1"/>
    <n v="2.52"/>
    <n v="2.5200000000000001E-3"/>
    <m/>
    <n v="0.22500000000000001"/>
    <n v="0.22500000000000001"/>
    <e v="#N/A"/>
    <m/>
    <n v="75"/>
    <s v="ESTIMACIONES"/>
    <m/>
  </r>
  <r>
    <s v="20"/>
    <x v="13"/>
    <s v="NO INFORMANTE"/>
    <m/>
    <m/>
    <x v="0"/>
    <m/>
    <m/>
    <n v="0.5"/>
    <n v="0.5"/>
    <m/>
    <m/>
    <n v="5.6"/>
    <m/>
    <m/>
    <m/>
    <m/>
    <m/>
    <x v="0"/>
    <m/>
    <s v="International Marine Inc."/>
    <x v="40"/>
    <x v="159"/>
    <m/>
    <x v="1036"/>
    <x v="5"/>
    <x v="0"/>
    <x v="237"/>
    <x v="0"/>
    <s v="Instalado"/>
    <s v="Operativo"/>
    <m/>
    <x v="2"/>
    <x v="0"/>
    <x v="0"/>
    <x v="2"/>
    <s v="Privado"/>
    <s v="PIURA"/>
    <s v="PIURA"/>
    <s v="Talara"/>
    <s v="Pariñas"/>
    <m/>
    <x v="0"/>
    <m/>
    <x v="2"/>
    <m/>
    <x v="1"/>
    <x v="1"/>
    <n v="5.6"/>
    <n v="5.5999999999999999E-3"/>
    <m/>
    <n v="0.5"/>
    <n v="0.5"/>
    <e v="#N/A"/>
    <m/>
    <n v="75"/>
    <s v="ESTIMACIONES"/>
    <m/>
  </r>
  <r>
    <s v="20"/>
    <x v="13"/>
    <s v="NO INFORMANTE"/>
    <m/>
    <m/>
    <x v="0"/>
    <m/>
    <m/>
    <n v="0.17499999999999999"/>
    <n v="0.17499999999999999"/>
    <m/>
    <m/>
    <n v="1.96"/>
    <m/>
    <m/>
    <m/>
    <m/>
    <m/>
    <x v="0"/>
    <m/>
    <s v="International Marine Inc."/>
    <x v="40"/>
    <x v="159"/>
    <m/>
    <x v="1037"/>
    <x v="5"/>
    <x v="0"/>
    <x v="237"/>
    <x v="0"/>
    <s v="Instalado"/>
    <s v="Operativo"/>
    <m/>
    <x v="2"/>
    <x v="0"/>
    <x v="0"/>
    <x v="2"/>
    <s v="Privado"/>
    <s v="PIURA"/>
    <s v="PIURA"/>
    <s v="Talara"/>
    <s v="Pariñas"/>
    <m/>
    <x v="0"/>
    <m/>
    <x v="2"/>
    <m/>
    <x v="1"/>
    <x v="1"/>
    <n v="1.96"/>
    <n v="1.9599999999999999E-3"/>
    <m/>
    <n v="0.17499999999999999"/>
    <n v="0.17499999999999999"/>
    <e v="#N/A"/>
    <m/>
    <n v="75"/>
    <s v="ESTIMACIONES"/>
    <m/>
  </r>
  <r>
    <s v="20"/>
    <x v="13"/>
    <s v="NO INFORMANTE"/>
    <m/>
    <m/>
    <x v="0"/>
    <m/>
    <m/>
    <n v="0.25"/>
    <n v="0.25"/>
    <m/>
    <m/>
    <n v="2.8"/>
    <m/>
    <m/>
    <m/>
    <m/>
    <m/>
    <x v="0"/>
    <m/>
    <s v="International Marine Inc."/>
    <x v="40"/>
    <x v="159"/>
    <m/>
    <x v="1038"/>
    <x v="5"/>
    <x v="0"/>
    <x v="237"/>
    <x v="0"/>
    <s v="Instalado"/>
    <s v="Operativo"/>
    <m/>
    <x v="2"/>
    <x v="0"/>
    <x v="0"/>
    <x v="2"/>
    <s v="Privado"/>
    <s v="PIURA"/>
    <s v="PIURA"/>
    <s v="Talara"/>
    <s v="Pariñas"/>
    <m/>
    <x v="0"/>
    <m/>
    <x v="2"/>
    <m/>
    <x v="1"/>
    <x v="1"/>
    <n v="2.8"/>
    <n v="2.8E-3"/>
    <m/>
    <n v="0.25"/>
    <n v="0.25"/>
    <e v="#N/A"/>
    <m/>
    <n v="75"/>
    <s v="ESTIMACIONES"/>
    <m/>
  </r>
  <r>
    <s v="20"/>
    <x v="13"/>
    <s v="NO INFORMANTE"/>
    <m/>
    <m/>
    <x v="0"/>
    <m/>
    <m/>
    <n v="0.25"/>
    <n v="0.25"/>
    <m/>
    <m/>
    <n v="2.8"/>
    <m/>
    <m/>
    <m/>
    <m/>
    <m/>
    <x v="0"/>
    <m/>
    <s v="International Marine Inc."/>
    <x v="40"/>
    <x v="159"/>
    <m/>
    <x v="1039"/>
    <x v="5"/>
    <x v="0"/>
    <x v="237"/>
    <x v="0"/>
    <s v="Instalado"/>
    <s v="Operativo"/>
    <m/>
    <x v="2"/>
    <x v="0"/>
    <x v="0"/>
    <x v="2"/>
    <s v="Privado"/>
    <s v="PIURA"/>
    <s v="PIURA"/>
    <s v="Talara"/>
    <s v="Pariñas"/>
    <m/>
    <x v="0"/>
    <m/>
    <x v="2"/>
    <m/>
    <x v="1"/>
    <x v="1"/>
    <n v="2.8"/>
    <n v="2.8E-3"/>
    <m/>
    <n v="0.25"/>
    <n v="0.25"/>
    <e v="#N/A"/>
    <m/>
    <n v="75"/>
    <s v="ESTIMACIONES"/>
    <m/>
  </r>
  <r>
    <s v="20"/>
    <x v="13"/>
    <s v="NO INFORMANTE"/>
    <m/>
    <m/>
    <x v="0"/>
    <m/>
    <m/>
    <n v="0.31"/>
    <n v="0.31"/>
    <m/>
    <m/>
    <n v="3.472"/>
    <m/>
    <m/>
    <m/>
    <m/>
    <m/>
    <x v="0"/>
    <m/>
    <s v="International Marine Inc."/>
    <x v="40"/>
    <x v="159"/>
    <m/>
    <x v="1040"/>
    <x v="5"/>
    <x v="0"/>
    <x v="237"/>
    <x v="0"/>
    <s v="Instalado"/>
    <s v="Operativo"/>
    <m/>
    <x v="2"/>
    <x v="0"/>
    <x v="0"/>
    <x v="2"/>
    <s v="Privado"/>
    <s v="PIURA"/>
    <s v="PIURA"/>
    <s v="Talara"/>
    <s v="Pariñas"/>
    <m/>
    <x v="0"/>
    <m/>
    <x v="2"/>
    <m/>
    <x v="1"/>
    <x v="1"/>
    <n v="3.472"/>
    <n v="3.4719999999999998E-3"/>
    <m/>
    <n v="0.31"/>
    <n v="0.31"/>
    <e v="#N/A"/>
    <m/>
    <n v="75"/>
    <s v="ESTIMACIONES"/>
    <m/>
  </r>
  <r>
    <s v="20"/>
    <x v="13"/>
    <s v="NO INFORMANTE"/>
    <m/>
    <m/>
    <x v="0"/>
    <m/>
    <m/>
    <n v="0.3"/>
    <n v="0.3"/>
    <m/>
    <m/>
    <n v="3.36"/>
    <m/>
    <m/>
    <m/>
    <m/>
    <m/>
    <x v="0"/>
    <m/>
    <s v="International Marine Inc."/>
    <x v="40"/>
    <x v="159"/>
    <m/>
    <x v="1041"/>
    <x v="5"/>
    <x v="0"/>
    <x v="237"/>
    <x v="0"/>
    <s v="Instalado"/>
    <s v="Operativo"/>
    <m/>
    <x v="2"/>
    <x v="0"/>
    <x v="0"/>
    <x v="2"/>
    <s v="Privado"/>
    <s v="PIURA"/>
    <s v="PIURA"/>
    <s v="Talara"/>
    <s v="Pariñas"/>
    <m/>
    <x v="0"/>
    <m/>
    <x v="2"/>
    <m/>
    <x v="1"/>
    <x v="1"/>
    <n v="3.36"/>
    <n v="3.3599999999999997E-3"/>
    <m/>
    <n v="0.3"/>
    <n v="0.3"/>
    <e v="#N/A"/>
    <m/>
    <n v="75"/>
    <s v="ESTIMACIONES"/>
    <m/>
  </r>
  <r>
    <s v="20"/>
    <x v="13"/>
    <s v="NO INFORMANTE"/>
    <m/>
    <m/>
    <x v="0"/>
    <m/>
    <m/>
    <n v="1.054"/>
    <n v="1.054"/>
    <m/>
    <m/>
    <n v="11.8048"/>
    <m/>
    <m/>
    <m/>
    <m/>
    <m/>
    <x v="0"/>
    <m/>
    <s v="Molinera Inca S.A."/>
    <x v="40"/>
    <x v="159"/>
    <m/>
    <x v="1042"/>
    <x v="5"/>
    <x v="0"/>
    <x v="237"/>
    <x v="0"/>
    <s v="Instalado"/>
    <s v="Operativo"/>
    <m/>
    <x v="2"/>
    <x v="0"/>
    <x v="0"/>
    <x v="2"/>
    <s v="Privado"/>
    <s v="PIURA"/>
    <s v="PIURA"/>
    <s v="Paita"/>
    <s v="Paita"/>
    <m/>
    <x v="0"/>
    <m/>
    <x v="2"/>
    <m/>
    <x v="1"/>
    <x v="1"/>
    <n v="11.8048"/>
    <n v="1.1804800000000001E-2"/>
    <m/>
    <n v="1.054"/>
    <n v="1.054"/>
    <e v="#N/A"/>
    <m/>
    <n v="75"/>
    <s v="ESTIMACIONES"/>
    <m/>
  </r>
  <r>
    <s v="20"/>
    <x v="13"/>
    <s v="NO INFORMANTE"/>
    <m/>
    <m/>
    <x v="0"/>
    <m/>
    <m/>
    <n v="0.42"/>
    <n v="0.42"/>
    <m/>
    <m/>
    <n v="4.7040000000000006"/>
    <m/>
    <m/>
    <m/>
    <m/>
    <m/>
    <x v="0"/>
    <m/>
    <s v="Servicios de Frio E.I.R.L."/>
    <x v="40"/>
    <x v="159"/>
    <m/>
    <x v="1043"/>
    <x v="5"/>
    <x v="0"/>
    <x v="237"/>
    <x v="0"/>
    <s v="Instalado"/>
    <s v="Operativo"/>
    <m/>
    <x v="2"/>
    <x v="0"/>
    <x v="0"/>
    <x v="2"/>
    <s v="Privado"/>
    <s v="PIURA"/>
    <s v="PIURA"/>
    <s v="Paita"/>
    <s v="Paita"/>
    <m/>
    <x v="0"/>
    <m/>
    <x v="2"/>
    <m/>
    <x v="1"/>
    <x v="1"/>
    <n v="4.7040000000000006"/>
    <n v="4.7040000000000007E-3"/>
    <m/>
    <n v="0.42"/>
    <n v="0.42"/>
    <e v="#N/A"/>
    <m/>
    <n v="75"/>
    <s v="ESTIMACIONES"/>
    <m/>
  </r>
  <r>
    <s v="20"/>
    <x v="13"/>
    <s v="NO INFORMANTE"/>
    <m/>
    <m/>
    <x v="0"/>
    <m/>
    <m/>
    <n v="0.35"/>
    <n v="0.35"/>
    <m/>
    <m/>
    <n v="3.92"/>
    <m/>
    <m/>
    <m/>
    <m/>
    <m/>
    <x v="0"/>
    <m/>
    <s v="Embotelladora Frontera S.A. (PEPSI)"/>
    <x v="40"/>
    <x v="159"/>
    <m/>
    <x v="1044"/>
    <x v="5"/>
    <x v="0"/>
    <x v="237"/>
    <x v="0"/>
    <s v="Instalado"/>
    <s v="Operativo"/>
    <m/>
    <x v="2"/>
    <x v="0"/>
    <x v="0"/>
    <x v="2"/>
    <s v="Privado"/>
    <s v="PUNO"/>
    <s v="PUNO"/>
    <s v="San Román"/>
    <s v="Juliaca"/>
    <m/>
    <x v="0"/>
    <m/>
    <x v="2"/>
    <m/>
    <x v="1"/>
    <x v="1"/>
    <n v="3.92"/>
    <n v="3.9199999999999999E-3"/>
    <m/>
    <n v="0.35"/>
    <n v="0.35"/>
    <e v="#N/A"/>
    <m/>
    <n v="75"/>
    <s v="ESTIMACIONES"/>
    <m/>
  </r>
  <r>
    <s v="20"/>
    <x v="13"/>
    <s v="NO INFORMANTE"/>
    <m/>
    <m/>
    <x v="0"/>
    <m/>
    <m/>
    <n v="0.26"/>
    <n v="0.26"/>
    <m/>
    <m/>
    <n v="2.9120000000000004"/>
    <m/>
    <m/>
    <m/>
    <m/>
    <m/>
    <x v="0"/>
    <m/>
    <s v="Embotelladora Juliaca S.A. - Inca Kola"/>
    <x v="40"/>
    <x v="159"/>
    <m/>
    <x v="1045"/>
    <x v="5"/>
    <x v="0"/>
    <x v="237"/>
    <x v="0"/>
    <s v="Instalado"/>
    <s v="Operativo"/>
    <m/>
    <x v="2"/>
    <x v="0"/>
    <x v="0"/>
    <x v="2"/>
    <s v="Privado"/>
    <s v="PUNO"/>
    <s v="PUNO"/>
    <s v="San Román"/>
    <s v="Juliaca"/>
    <m/>
    <x v="0"/>
    <m/>
    <x v="2"/>
    <m/>
    <x v="1"/>
    <x v="1"/>
    <n v="2.9120000000000004"/>
    <n v="2.9120000000000005E-3"/>
    <m/>
    <n v="0.26"/>
    <n v="0.26"/>
    <e v="#N/A"/>
    <m/>
    <n v="75"/>
    <s v="ESTIMACIONES"/>
    <m/>
  </r>
  <r>
    <s v="20"/>
    <x v="13"/>
    <s v="NO INFORMANTE"/>
    <m/>
    <m/>
    <x v="0"/>
    <m/>
    <m/>
    <n v="0.32"/>
    <n v="0.32"/>
    <m/>
    <m/>
    <n v="3.5840000000000001"/>
    <m/>
    <m/>
    <m/>
    <m/>
    <m/>
    <x v="0"/>
    <m/>
    <s v="Embotelladora Latinoamericana S.A."/>
    <x v="40"/>
    <x v="159"/>
    <m/>
    <x v="1046"/>
    <x v="5"/>
    <x v="0"/>
    <x v="237"/>
    <x v="0"/>
    <s v="Instalado"/>
    <s v="Operativo"/>
    <m/>
    <x v="2"/>
    <x v="0"/>
    <x v="0"/>
    <x v="2"/>
    <s v="Privado"/>
    <s v="PUNO"/>
    <s v="PUNO"/>
    <s v="San Román"/>
    <s v="Juliaca"/>
    <m/>
    <x v="0"/>
    <m/>
    <x v="2"/>
    <m/>
    <x v="1"/>
    <x v="1"/>
    <n v="3.5840000000000001"/>
    <n v="3.5839999999999999E-3"/>
    <m/>
    <n v="0.32"/>
    <n v="0.32"/>
    <e v="#N/A"/>
    <m/>
    <n v="75"/>
    <s v="ESTIMACIONES"/>
    <m/>
  </r>
  <r>
    <s v="20"/>
    <x v="13"/>
    <s v="NO INFORMANTE"/>
    <m/>
    <m/>
    <x v="0"/>
    <m/>
    <m/>
    <n v="0.27500000000000002"/>
    <n v="0.27500000000000002"/>
    <m/>
    <m/>
    <n v="3.08"/>
    <m/>
    <m/>
    <m/>
    <m/>
    <m/>
    <x v="0"/>
    <m/>
    <s v="Duilio Cuneo y Cía. S.A. - Embotelladora Ica S.A."/>
    <x v="40"/>
    <x v="159"/>
    <m/>
    <x v="1047"/>
    <x v="5"/>
    <x v="0"/>
    <x v="237"/>
    <x v="0"/>
    <s v="Instalado"/>
    <s v="Operativo"/>
    <m/>
    <x v="2"/>
    <x v="0"/>
    <x v="0"/>
    <x v="2"/>
    <s v="Privado"/>
    <s v="TACNA"/>
    <s v="TACNA"/>
    <s v="Tacna"/>
    <s v="Tacna"/>
    <m/>
    <x v="0"/>
    <m/>
    <x v="2"/>
    <m/>
    <x v="1"/>
    <x v="1"/>
    <n v="3.08"/>
    <n v="3.0800000000000003E-3"/>
    <m/>
    <n v="0.27500000000000002"/>
    <n v="0.27500000000000002"/>
    <e v="#N/A"/>
    <m/>
    <n v="75"/>
    <s v="ESTIMACIONES"/>
    <m/>
  </r>
  <r>
    <s v="20"/>
    <x v="13"/>
    <s v="NO INFORMANTE"/>
    <m/>
    <m/>
    <x v="0"/>
    <m/>
    <m/>
    <n v="0.1"/>
    <n v="0.1"/>
    <m/>
    <m/>
    <n v="1.1200000000000001"/>
    <m/>
    <m/>
    <m/>
    <m/>
    <m/>
    <x v="0"/>
    <m/>
    <s v="Ladrillera Jorge Martorel"/>
    <x v="40"/>
    <x v="159"/>
    <m/>
    <x v="1048"/>
    <x v="5"/>
    <x v="0"/>
    <x v="237"/>
    <x v="0"/>
    <s v="Instalado"/>
    <s v="Operativo"/>
    <m/>
    <x v="2"/>
    <x v="0"/>
    <x v="0"/>
    <x v="2"/>
    <s v="Privado"/>
    <s v="TACNA"/>
    <s v="TACNA"/>
    <s v="Tacna"/>
    <s v="Tacna"/>
    <m/>
    <x v="0"/>
    <m/>
    <x v="2"/>
    <m/>
    <x v="1"/>
    <x v="1"/>
    <n v="1.1200000000000001"/>
    <n v="1.1200000000000001E-3"/>
    <m/>
    <n v="0.1"/>
    <n v="0.1"/>
    <e v="#N/A"/>
    <m/>
    <n v="75"/>
    <s v="ESTIMACIONES"/>
    <m/>
  </r>
  <r>
    <s v="20"/>
    <x v="13"/>
    <s v="NO INFORMANTE"/>
    <m/>
    <m/>
    <x v="0"/>
    <m/>
    <m/>
    <n v="0.09"/>
    <n v="0.09"/>
    <m/>
    <m/>
    <n v="1.008"/>
    <m/>
    <m/>
    <m/>
    <m/>
    <m/>
    <x v="0"/>
    <m/>
    <s v="Planta Lechera Tacna S.A. (Ex Leche Gloria)"/>
    <x v="40"/>
    <x v="159"/>
    <m/>
    <x v="1049"/>
    <x v="5"/>
    <x v="0"/>
    <x v="237"/>
    <x v="0"/>
    <s v="Instalado"/>
    <s v="Operativo"/>
    <m/>
    <x v="2"/>
    <x v="0"/>
    <x v="0"/>
    <x v="2"/>
    <s v="Privado"/>
    <s v="TACNA"/>
    <s v="TACNA"/>
    <s v="Tacna"/>
    <s v="Tacna"/>
    <m/>
    <x v="0"/>
    <m/>
    <x v="2"/>
    <m/>
    <x v="1"/>
    <x v="1"/>
    <n v="1.008"/>
    <n v="1.008E-3"/>
    <m/>
    <n v="0.09"/>
    <n v="0.09"/>
    <e v="#N/A"/>
    <m/>
    <n v="75"/>
    <s v="ESTIMACIONES"/>
    <m/>
  </r>
  <r>
    <s v="20"/>
    <x v="13"/>
    <s v="NO INFORMANTE"/>
    <m/>
    <m/>
    <x v="0"/>
    <m/>
    <m/>
    <n v="0.47"/>
    <n v="0.47"/>
    <m/>
    <m/>
    <n v="5.2640000000000002"/>
    <m/>
    <m/>
    <m/>
    <m/>
    <m/>
    <x v="0"/>
    <m/>
    <s v="Embotelladora La Loretana S.A."/>
    <x v="40"/>
    <x v="159"/>
    <m/>
    <x v="1050"/>
    <x v="5"/>
    <x v="0"/>
    <x v="237"/>
    <x v="0"/>
    <s v="Instalado"/>
    <s v="Operativo"/>
    <m/>
    <x v="2"/>
    <x v="0"/>
    <x v="0"/>
    <x v="2"/>
    <s v="Privado"/>
    <s v="UCAYALI"/>
    <s v="UCAYALI"/>
    <s v="Crnel. Portillo"/>
    <s v="Yarinacocha"/>
    <m/>
    <x v="0"/>
    <m/>
    <x v="2"/>
    <m/>
    <x v="1"/>
    <x v="1"/>
    <n v="5.2640000000000002"/>
    <n v="5.2640000000000004E-3"/>
    <m/>
    <n v="0.47"/>
    <n v="0.47"/>
    <e v="#N/A"/>
    <m/>
    <n v="75"/>
    <s v="ESTIMACIONES"/>
    <m/>
  </r>
  <r>
    <s v="20"/>
    <x v="13"/>
    <s v="NO INFORMANTE"/>
    <m/>
    <m/>
    <x v="0"/>
    <m/>
    <m/>
    <n v="0.4"/>
    <n v="0.4"/>
    <m/>
    <m/>
    <n v="4.4800000000000004"/>
    <m/>
    <m/>
    <m/>
    <m/>
    <m/>
    <x v="0"/>
    <m/>
    <s v="Embotelladora Sysley S.A."/>
    <x v="40"/>
    <x v="159"/>
    <m/>
    <x v="1051"/>
    <x v="5"/>
    <x v="0"/>
    <x v="237"/>
    <x v="0"/>
    <s v="Instalado"/>
    <s v="Operativo"/>
    <m/>
    <x v="2"/>
    <x v="0"/>
    <x v="0"/>
    <x v="2"/>
    <s v="Privado"/>
    <s v="UCAYALI"/>
    <s v="UCAYALI"/>
    <s v="Crnel. Portillo"/>
    <s v="Callería"/>
    <m/>
    <x v="0"/>
    <m/>
    <x v="2"/>
    <m/>
    <x v="1"/>
    <x v="1"/>
    <n v="4.4800000000000004"/>
    <n v="4.4800000000000005E-3"/>
    <m/>
    <n v="0.4"/>
    <n v="0.4"/>
    <e v="#N/A"/>
    <m/>
    <n v="75"/>
    <s v="ESTIMACIONES"/>
    <m/>
  </r>
  <r>
    <s v="20"/>
    <x v="13"/>
    <s v="NO INFORMANTE"/>
    <m/>
    <m/>
    <x v="0"/>
    <m/>
    <m/>
    <n v="0.25"/>
    <n v="0.25"/>
    <m/>
    <m/>
    <n v="2.8"/>
    <m/>
    <m/>
    <m/>
    <m/>
    <m/>
    <x v="0"/>
    <m/>
    <s v="Galvanizadora Peruana S.A."/>
    <x v="40"/>
    <x v="159"/>
    <m/>
    <x v="1052"/>
    <x v="5"/>
    <x v="0"/>
    <x v="237"/>
    <x v="0"/>
    <s v="Instalado"/>
    <s v="Operativo"/>
    <m/>
    <x v="2"/>
    <x v="0"/>
    <x v="0"/>
    <x v="2"/>
    <s v="Privado"/>
    <s v="UCAYALI"/>
    <s v="UCAYALI"/>
    <s v="Crnel. Portillo"/>
    <s v="Callería"/>
    <m/>
    <x v="0"/>
    <m/>
    <x v="2"/>
    <m/>
    <x v="1"/>
    <x v="1"/>
    <n v="2.8"/>
    <n v="2.8E-3"/>
    <m/>
    <n v="0.25"/>
    <n v="0.25"/>
    <e v="#N/A"/>
    <m/>
    <n v="75"/>
    <s v="ESTIMACIONES"/>
    <m/>
  </r>
  <r>
    <s v="20"/>
    <x v="13"/>
    <s v="NO INFORMANTE"/>
    <m/>
    <m/>
    <x v="0"/>
    <m/>
    <m/>
    <n v="0.56999999999999995"/>
    <n v="0.56999999999999995"/>
    <m/>
    <m/>
    <n v="6.3839999999999995"/>
    <m/>
    <m/>
    <m/>
    <m/>
    <m/>
    <x v="0"/>
    <m/>
    <s v="Industrial Selva S.A."/>
    <x v="40"/>
    <x v="159"/>
    <m/>
    <x v="1053"/>
    <x v="5"/>
    <x v="0"/>
    <x v="237"/>
    <x v="0"/>
    <s v="Instalado"/>
    <s v="Operativo"/>
    <m/>
    <x v="2"/>
    <x v="0"/>
    <x v="0"/>
    <x v="2"/>
    <s v="Privado"/>
    <s v="UCAYALI"/>
    <s v="UCAYALI"/>
    <s v="Crnel. Portillo"/>
    <s v="Callería"/>
    <m/>
    <x v="0"/>
    <m/>
    <x v="2"/>
    <m/>
    <x v="1"/>
    <x v="1"/>
    <n v="6.3839999999999995"/>
    <n v="6.3839999999999991E-3"/>
    <m/>
    <n v="0.56999999999999995"/>
    <n v="0.56999999999999995"/>
    <e v="#N/A"/>
    <m/>
    <n v="75"/>
    <s v="ESTIMACIONES"/>
    <m/>
  </r>
  <r>
    <s v="20"/>
    <x v="13"/>
    <s v="NO INFORMANTE"/>
    <m/>
    <m/>
    <x v="0"/>
    <m/>
    <m/>
    <n v="0.64"/>
    <n v="0.64"/>
    <m/>
    <m/>
    <n v="7.1680000000000001"/>
    <m/>
    <m/>
    <m/>
    <m/>
    <m/>
    <x v="0"/>
    <m/>
    <s v="Maderas Peruanas S.A."/>
    <x v="40"/>
    <x v="159"/>
    <m/>
    <x v="1054"/>
    <x v="5"/>
    <x v="0"/>
    <x v="237"/>
    <x v="0"/>
    <s v="Instalado"/>
    <s v="Operativo"/>
    <m/>
    <x v="2"/>
    <x v="0"/>
    <x v="0"/>
    <x v="2"/>
    <s v="Privado"/>
    <s v="UCAYALI"/>
    <s v="UCAYALI"/>
    <s v="Crnel. Portillo"/>
    <s v="Callería"/>
    <m/>
    <x v="0"/>
    <m/>
    <x v="2"/>
    <m/>
    <x v="1"/>
    <x v="1"/>
    <n v="7.1680000000000001"/>
    <n v="7.1679999999999999E-3"/>
    <m/>
    <n v="0.64"/>
    <n v="0.64"/>
    <e v="#N/A"/>
    <m/>
    <n v="75"/>
    <s v="ESTIMACIONES"/>
    <m/>
  </r>
  <r>
    <s v="20"/>
    <x v="13"/>
    <s v="NO INFORMANTE"/>
    <m/>
    <m/>
    <x v="0"/>
    <m/>
    <m/>
    <n v="0.69499999999999995"/>
    <n v="0.69499999999999995"/>
    <m/>
    <m/>
    <n v="7.7839999999999989"/>
    <m/>
    <m/>
    <m/>
    <m/>
    <m/>
    <x v="0"/>
    <m/>
    <s v="Triplay Amazónico S. A."/>
    <x v="40"/>
    <x v="159"/>
    <m/>
    <x v="1055"/>
    <x v="5"/>
    <x v="0"/>
    <x v="237"/>
    <x v="0"/>
    <s v="Instalado"/>
    <s v="Operativo"/>
    <m/>
    <x v="2"/>
    <x v="0"/>
    <x v="0"/>
    <x v="2"/>
    <s v="Privado"/>
    <s v="UCAYALI"/>
    <s v="UCAYALI"/>
    <s v="Crnel. Portillo"/>
    <s v="Callería"/>
    <m/>
    <x v="0"/>
    <m/>
    <x v="2"/>
    <m/>
    <x v="1"/>
    <x v="1"/>
    <n v="7.7839999999999989"/>
    <n v="7.7839999999999993E-3"/>
    <m/>
    <n v="0.69499999999999995"/>
    <n v="0.69499999999999995"/>
    <e v="#N/A"/>
    <m/>
    <n v="75"/>
    <s v="ESTIMACIONES"/>
    <m/>
  </r>
  <r>
    <s v="20"/>
    <x v="13"/>
    <s v="NO INFORMANTE"/>
    <m/>
    <m/>
    <x v="0"/>
    <m/>
    <m/>
    <n v="0"/>
    <n v="0"/>
    <m/>
    <m/>
    <n v="0"/>
    <m/>
    <m/>
    <m/>
    <m/>
    <m/>
    <x v="0"/>
    <m/>
    <s v="Austral Group S.A.A."/>
    <x v="40"/>
    <x v="159"/>
    <m/>
    <x v="1056"/>
    <x v="5"/>
    <x v="0"/>
    <x v="237"/>
    <x v="0"/>
    <s v="Instalado"/>
    <s v="Operativo"/>
    <m/>
    <x v="2"/>
    <x v="0"/>
    <x v="0"/>
    <x v="2"/>
    <s v="Privado"/>
    <s v="ANCASH"/>
    <s v="ANCASH"/>
    <s v="HUARMEY"/>
    <s v="HUARMEY"/>
    <m/>
    <x v="0"/>
    <m/>
    <x v="2"/>
    <m/>
    <x v="1"/>
    <x v="1"/>
    <n v="0"/>
    <n v="0"/>
    <m/>
    <n v="0"/>
    <n v="0"/>
    <e v="#N/A"/>
    <m/>
    <n v="75"/>
    <s v="ESTIMACIONES"/>
    <m/>
  </r>
  <r>
    <s v="20"/>
    <x v="13"/>
    <s v="NO INFORMANTE"/>
    <m/>
    <m/>
    <x v="0"/>
    <m/>
    <m/>
    <n v="2.02"/>
    <n v="0"/>
    <m/>
    <m/>
    <n v="0"/>
    <m/>
    <m/>
    <m/>
    <m/>
    <m/>
    <x v="0"/>
    <m/>
    <s v="Cía. Goodyear del Perú S.A."/>
    <x v="40"/>
    <x v="159"/>
    <m/>
    <x v="1057"/>
    <x v="5"/>
    <x v="0"/>
    <x v="237"/>
    <x v="0"/>
    <s v="Instalado"/>
    <s v="Operativo"/>
    <m/>
    <x v="2"/>
    <x v="0"/>
    <x v="0"/>
    <x v="2"/>
    <s v="Privado"/>
    <s v="LIMA"/>
    <s v="CALLAO"/>
    <s v="CALLAO"/>
    <s v="CARMEN DE LA LEGUA"/>
    <m/>
    <x v="0"/>
    <m/>
    <x v="2"/>
    <m/>
    <x v="1"/>
    <x v="1"/>
    <n v="0"/>
    <n v="0"/>
    <m/>
    <n v="2.02"/>
    <n v="0"/>
    <e v="#N/A"/>
    <m/>
    <n v="75"/>
    <s v="ESTIMACIONES"/>
    <m/>
  </r>
  <r>
    <s v="20"/>
    <x v="13"/>
    <s v="NO INFORMANTE"/>
    <m/>
    <m/>
    <x v="0"/>
    <m/>
    <m/>
    <n v="2.6360000000000001"/>
    <n v="2.6360000000000001"/>
    <m/>
    <m/>
    <n v="839.17538006391987"/>
    <m/>
    <m/>
    <m/>
    <m/>
    <m/>
    <x v="0"/>
    <m/>
    <s v="Corporación Pesquera Inca S.A.C."/>
    <x v="40"/>
    <x v="159"/>
    <m/>
    <x v="445"/>
    <x v="5"/>
    <x v="0"/>
    <x v="237"/>
    <x v="0"/>
    <s v="Instalado"/>
    <s v="Operativo"/>
    <m/>
    <x v="2"/>
    <x v="0"/>
    <x v="0"/>
    <x v="2"/>
    <s v="Privado"/>
    <s v="PIURA"/>
    <s v="PIURA"/>
    <s v="SECHURA"/>
    <s v="SECHURA"/>
    <m/>
    <x v="0"/>
    <m/>
    <x v="2"/>
    <m/>
    <x v="1"/>
    <x v="1"/>
    <n v="839.17538006391987"/>
    <n v="0.8391753800639199"/>
    <m/>
    <n v="2.6360000000000001"/>
    <n v="2.6360000000000001"/>
    <e v="#N/A"/>
    <m/>
    <n v="75"/>
    <s v="ESTIMACIONES"/>
    <m/>
  </r>
  <r>
    <s v="20"/>
    <x v="13"/>
    <s v="NO INFORMANTE"/>
    <m/>
    <m/>
    <x v="0"/>
    <m/>
    <m/>
    <n v="2.6360000000000001"/>
    <n v="2.6360000000000001"/>
    <m/>
    <m/>
    <n v="564.12318160746997"/>
    <m/>
    <m/>
    <m/>
    <m/>
    <m/>
    <x v="0"/>
    <m/>
    <s v="Corporación Pesquera Inca S.A.C."/>
    <x v="40"/>
    <x v="159"/>
    <m/>
    <x v="1058"/>
    <x v="5"/>
    <x v="0"/>
    <x v="237"/>
    <x v="0"/>
    <s v="Instalado"/>
    <s v="Operativo"/>
    <m/>
    <x v="2"/>
    <x v="0"/>
    <x v="0"/>
    <x v="2"/>
    <s v="Privado"/>
    <s v="LA LIBERTAD"/>
    <s v="LA LIBERTAD"/>
    <s v="ASCOPE"/>
    <s v="RÁZURI"/>
    <m/>
    <x v="0"/>
    <m/>
    <x v="2"/>
    <m/>
    <x v="1"/>
    <x v="1"/>
    <n v="564.12318160746997"/>
    <n v="0.56412318160746999"/>
    <m/>
    <n v="2.6360000000000001"/>
    <n v="2.6360000000000001"/>
    <e v="#N/A"/>
    <m/>
    <n v="75"/>
    <s v="ESTIMACIONES"/>
    <m/>
  </r>
  <r>
    <s v="20"/>
    <x v="13"/>
    <s v="NO INFORMANTE"/>
    <m/>
    <m/>
    <x v="0"/>
    <m/>
    <m/>
    <n v="1.9550000000000001"/>
    <n v="2.6360000000000001"/>
    <m/>
    <m/>
    <n v="0"/>
    <m/>
    <m/>
    <m/>
    <m/>
    <m/>
    <x v="0"/>
    <m/>
    <s v="Corporación Pesquera Inca S.A.C."/>
    <x v="40"/>
    <x v="159"/>
    <m/>
    <x v="1059"/>
    <x v="5"/>
    <x v="0"/>
    <x v="237"/>
    <x v="0"/>
    <s v="Instalado"/>
    <s v="Inoperativo"/>
    <m/>
    <x v="2"/>
    <x v="0"/>
    <x v="0"/>
    <x v="2"/>
    <s v="Privado"/>
    <s v="ANCASH"/>
    <s v="ANCASH"/>
    <s v="SANTA"/>
    <s v="CHIMBOTE"/>
    <m/>
    <x v="0"/>
    <m/>
    <x v="2"/>
    <m/>
    <x v="1"/>
    <x v="1"/>
    <n v="0"/>
    <n v="0"/>
    <m/>
    <n v="1.9550000000000001"/>
    <n v="2.6360000000000001"/>
    <e v="#N/A"/>
    <m/>
    <n v="75"/>
    <s v="ESTIMACIONES"/>
    <m/>
  </r>
  <r>
    <s v="20"/>
    <x v="13"/>
    <s v="NO INFORMANTE"/>
    <m/>
    <m/>
    <x v="0"/>
    <m/>
    <m/>
    <n v="3.1749999999999998"/>
    <n v="2.6360000000000001"/>
    <m/>
    <m/>
    <n v="0"/>
    <m/>
    <m/>
    <m/>
    <m/>
    <m/>
    <x v="0"/>
    <m/>
    <s v="Corporación Pesquera Inca S.A.C."/>
    <x v="40"/>
    <x v="159"/>
    <m/>
    <x v="1060"/>
    <x v="5"/>
    <x v="0"/>
    <x v="237"/>
    <x v="0"/>
    <s v="Instalado"/>
    <s v="Inoperativo"/>
    <m/>
    <x v="2"/>
    <x v="0"/>
    <x v="0"/>
    <x v="2"/>
    <s v="Privado"/>
    <s v="LIMA"/>
    <s v="LIMA"/>
    <s v="HUARAL"/>
    <s v="CHANCAY"/>
    <m/>
    <x v="0"/>
    <m/>
    <x v="2"/>
    <m/>
    <x v="1"/>
    <x v="1"/>
    <n v="0"/>
    <n v="0"/>
    <m/>
    <n v="3.1749999999999998"/>
    <n v="2.6360000000000001"/>
    <e v="#N/A"/>
    <m/>
    <n v="75"/>
    <s v="ESTIMACIONES"/>
    <m/>
  </r>
  <r>
    <s v="20"/>
    <x v="13"/>
    <s v="NO INFORMANTE"/>
    <m/>
    <m/>
    <x v="0"/>
    <m/>
    <m/>
    <n v="2.6360000000000001"/>
    <n v="2.6360000000000001"/>
    <m/>
    <m/>
    <n v="55.199999999999996"/>
    <m/>
    <m/>
    <m/>
    <m/>
    <m/>
    <x v="0"/>
    <m/>
    <s v="Corporación Pesquera Inca S.A.C."/>
    <x v="40"/>
    <x v="159"/>
    <m/>
    <x v="469"/>
    <x v="5"/>
    <x v="0"/>
    <x v="237"/>
    <x v="0"/>
    <s v="Instalado"/>
    <s v="Operativo"/>
    <m/>
    <x v="2"/>
    <x v="0"/>
    <x v="0"/>
    <x v="2"/>
    <s v="Privado"/>
    <s v="MOQUEGUA"/>
    <s v="MOQUEGUA"/>
    <s v="ILO"/>
    <s v="ILO"/>
    <m/>
    <x v="0"/>
    <m/>
    <x v="2"/>
    <m/>
    <x v="1"/>
    <x v="1"/>
    <n v="55.199999999999996"/>
    <n v="5.5199999999999999E-2"/>
    <m/>
    <n v="2.6360000000000001"/>
    <n v="2.6360000000000001"/>
    <e v="#N/A"/>
    <m/>
    <n v="75"/>
    <s v="ESTIMACIONES"/>
    <m/>
  </r>
  <r>
    <s v="20"/>
    <x v="13"/>
    <s v="NO INFORMANTE"/>
    <m/>
    <m/>
    <x v="0"/>
    <m/>
    <m/>
    <n v="3.85"/>
    <n v="2.6360000000000001"/>
    <m/>
    <m/>
    <n v="0"/>
    <m/>
    <m/>
    <m/>
    <m/>
    <m/>
    <x v="0"/>
    <m/>
    <s v="Corporación Pesquera Inca S.A.C."/>
    <x v="40"/>
    <x v="159"/>
    <m/>
    <x v="1061"/>
    <x v="5"/>
    <x v="0"/>
    <x v="237"/>
    <x v="0"/>
    <s v="Instalado"/>
    <s v="Inoperativo"/>
    <m/>
    <x v="2"/>
    <x v="0"/>
    <x v="0"/>
    <x v="2"/>
    <s v="Privado"/>
    <s v="ANCASH"/>
    <s v="ANCASH"/>
    <s v="HUARMEY"/>
    <s v="HUARMEY"/>
    <m/>
    <x v="0"/>
    <m/>
    <x v="2"/>
    <m/>
    <x v="1"/>
    <x v="1"/>
    <n v="0"/>
    <n v="0"/>
    <m/>
    <n v="3.85"/>
    <n v="2.6360000000000001"/>
    <e v="#N/A"/>
    <m/>
    <n v="75"/>
    <s v="ESTIMACIONES"/>
    <m/>
  </r>
  <r>
    <s v="20"/>
    <x v="13"/>
    <s v="NO INFORMANTE"/>
    <m/>
    <m/>
    <x v="0"/>
    <m/>
    <m/>
    <n v="0.56000000000000005"/>
    <n v="0"/>
    <m/>
    <m/>
    <n v="0"/>
    <m/>
    <m/>
    <m/>
    <m/>
    <m/>
    <x v="0"/>
    <m/>
    <s v="Procesadora Frutícola S.A."/>
    <x v="40"/>
    <x v="159"/>
    <m/>
    <x v="1062"/>
    <x v="5"/>
    <x v="0"/>
    <x v="237"/>
    <x v="0"/>
    <s v="Instalado"/>
    <s v="Operativo"/>
    <m/>
    <x v="2"/>
    <x v="0"/>
    <x v="0"/>
    <x v="2"/>
    <s v="Privado"/>
    <s v="LAMBAYEQUE"/>
    <s v="LAMBAYEQUE"/>
    <s v="CHICLAYO"/>
    <s v="CHICLAYO"/>
    <m/>
    <x v="0"/>
    <m/>
    <x v="2"/>
    <m/>
    <x v="1"/>
    <x v="1"/>
    <n v="0"/>
    <n v="0"/>
    <m/>
    <n v="0.56000000000000005"/>
    <n v="0"/>
    <e v="#N/A"/>
    <m/>
    <n v="75"/>
    <s v="ESTIMACIONES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44">
  <r>
    <x v="0"/>
    <x v="0"/>
    <s v="AGSJAC"/>
    <s v="13375116"/>
    <s v="TV1"/>
    <s v="TV"/>
    <s v="T"/>
    <s v="AGSJAC13375116TV1TV"/>
    <s v="AGSJAC13375116TV1TV"/>
    <x v="0"/>
    <x v="0"/>
    <x v="0"/>
    <x v="0"/>
    <x v="0"/>
    <s v="TV"/>
    <s v="TV"/>
    <s v="Bagazo"/>
    <x v="0"/>
    <s v="COES"/>
    <s v="Instalado"/>
    <x v="0"/>
    <s v="RER"/>
    <s v="-"/>
    <s v="Privado"/>
    <s v="Generadora"/>
    <x v="0"/>
    <s v="ANCASH"/>
    <s v="ANCASH"/>
    <s v="SANTA"/>
    <s v="NEPEÑA"/>
    <n v="0"/>
    <n v="3"/>
    <m/>
    <m/>
    <m/>
    <m/>
    <m/>
    <m/>
    <m/>
    <m/>
    <m/>
    <m/>
    <n v="21.71"/>
    <n v="6.8250000000000002"/>
    <n v="45110.171000000002"/>
    <n v="45.110171000000001"/>
    <n v="7.6479999999999997"/>
    <n v="21.71"/>
    <n v="6.8250000000000002"/>
    <n v="53984.362000000008"/>
    <n v="53.984362000000012"/>
    <n v="7.6479999999999997"/>
    <m/>
    <m/>
    <m/>
  </r>
  <r>
    <x v="0"/>
    <x v="0"/>
    <s v="AIPSAA"/>
    <s v="13177209"/>
    <s v="TV01"/>
    <s v="TV"/>
    <s v="T"/>
    <s v="AIPSAA13177209TV01TV"/>
    <s v="AIPSAA13177209TV01TV"/>
    <x v="1"/>
    <x v="1"/>
    <x v="0"/>
    <x v="1"/>
    <x v="1"/>
    <s v="TV"/>
    <s v="TV"/>
    <s v="Bagazo"/>
    <x v="0"/>
    <s v="COES"/>
    <s v="Instalado"/>
    <x v="0"/>
    <s v="RER"/>
    <s v="PRIMERA"/>
    <s v="Privado"/>
    <s v="Generadora"/>
    <x v="0"/>
    <s v="LIMA"/>
    <s v="LIMA"/>
    <s v="PARAMONGA"/>
    <s v="BARRANCA"/>
    <n v="0"/>
    <n v="1"/>
    <n v="23"/>
    <n v="12.656000000000001"/>
    <n v="81519.858000000022"/>
    <n v="81.519858000000028"/>
    <n v="18.858000000000001"/>
    <n v="23"/>
    <n v="12.741"/>
    <n v="89577.4"/>
    <n v="89.577399999999997"/>
    <n v="18.324999999999999"/>
    <n v="23"/>
    <n v="12.741"/>
    <n v="97251.706999999995"/>
    <n v="97.251706999999996"/>
    <n v="18.353000000000002"/>
    <n v="23"/>
    <n v="13.535"/>
    <n v="91880.421999999991"/>
    <n v="91.880421999999996"/>
    <n v="7.6479999999999997"/>
    <m/>
    <m/>
    <m/>
  </r>
  <r>
    <x v="0"/>
    <x v="0"/>
    <s v="ASLCHA"/>
    <s v="0001021"/>
    <s v="G1"/>
    <s v="HI"/>
    <s v="H"/>
    <s v="ASLCHA0001021G1HI"/>
    <s v="ASLCHA0001021G1HI"/>
    <x v="2"/>
    <x v="2"/>
    <x v="1"/>
    <x v="2"/>
    <x v="2"/>
    <s v="HI"/>
    <s v="HI"/>
    <s v="Agua"/>
    <x v="0"/>
    <s v="NO COES"/>
    <s v="Instalado"/>
    <x v="0"/>
    <n v="0"/>
    <n v="0"/>
    <s v="Privado"/>
    <s v="Generadora"/>
    <x v="0"/>
    <s v="ANCASH"/>
    <s v="ANCASH"/>
    <s v="ASUNCIÓN"/>
    <s v="CHACAS"/>
    <s v="HUALLÍN"/>
    <n v="5"/>
    <n v="3"/>
    <n v="1.1499999999999999"/>
    <n v="9501.6659999999993"/>
    <n v="9.5016659999999984"/>
    <n v="1.2649999999999999"/>
    <n v="3"/>
    <n v="1.1499999999999999"/>
    <n v="9245.3730000000014"/>
    <n v="9.2453730000000007"/>
    <n v="1.2609999999999999"/>
    <n v="3"/>
    <n v="1.1499999999999999"/>
    <n v="9132.0439999999999"/>
    <n v="9.1320440000000005"/>
    <n v="1.214"/>
    <n v="3"/>
    <n v="1.1499999999999999"/>
    <n v="8852.1689999999999"/>
    <n v="8.852169"/>
    <n v="7.6479999999999997"/>
    <m/>
    <m/>
    <m/>
  </r>
  <r>
    <x v="0"/>
    <x v="0"/>
    <s v="AURORA"/>
    <s v="13281411"/>
    <s v="G1"/>
    <s v="TV"/>
    <s v="T"/>
    <s v="AURORA13281411G1TV"/>
    <s v="AURORA13281411G1TV"/>
    <x v="3"/>
    <x v="3"/>
    <x v="0"/>
    <x v="3"/>
    <x v="2"/>
    <s v="TV"/>
    <s v="TV"/>
    <s v="Bagazo"/>
    <x v="0"/>
    <s v="COES"/>
    <s v="Instalado"/>
    <x v="0"/>
    <s v="RER"/>
    <s v="-"/>
    <s v="Privado"/>
    <s v="Generadora"/>
    <x v="0"/>
    <s v="PIURA"/>
    <s v="PIURA"/>
    <s v="PAITA"/>
    <s v="LA HUACA"/>
    <n v="0"/>
    <n v="2"/>
    <n v="37.5"/>
    <n v="16.059000000000001"/>
    <n v="167.36099999999999"/>
    <n v="0.16736099999999998"/>
    <n v="0"/>
    <n v="37.5"/>
    <n v="16.059000000000001"/>
    <n v="4234.66"/>
    <n v="4.2346599999999999"/>
    <n v="19.41"/>
    <n v="37.5"/>
    <n v="20.388999999999999"/>
    <n v="28641.749"/>
    <n v="28.641749000000001"/>
    <n v="21.834"/>
    <n v="37.5"/>
    <n v="20.388999999999999"/>
    <n v="28871.01"/>
    <n v="28.871009999999998"/>
    <n v="7.6479999999999997"/>
    <m/>
    <m/>
    <m/>
  </r>
  <r>
    <x v="0"/>
    <x v="0"/>
    <s v="BIOCHI"/>
    <s v="33175009"/>
    <s v="TM5000"/>
    <s v="TV"/>
    <s v="T"/>
    <s v="BIOCHI33175009TM5000TV"/>
    <s v="BIOCHI33175009TM5000TV"/>
    <x v="4"/>
    <x v="4"/>
    <x v="0"/>
    <x v="4"/>
    <x v="3"/>
    <s v="TV"/>
    <s v="TV"/>
    <s v="Bagazo"/>
    <x v="0"/>
    <s v="COES"/>
    <s v="Instalado"/>
    <x v="0"/>
    <s v="RER"/>
    <s v="-"/>
    <s v="Privado"/>
    <s v="Generadora"/>
    <x v="0"/>
    <s v="PIURA"/>
    <s v="PIURA"/>
    <s v="SULLANA"/>
    <s v="IGNACIO ESCUDERO"/>
    <n v="0"/>
    <n v="7"/>
    <m/>
    <m/>
    <m/>
    <m/>
    <m/>
    <m/>
    <m/>
    <m/>
    <m/>
    <m/>
    <n v="10"/>
    <n v="10"/>
    <n v="15481.438"/>
    <n v="15.481438000000001"/>
    <n v="14.416"/>
    <n v="10"/>
    <n v="10"/>
    <n v="65118.137999999992"/>
    <n v="65.118137999999988"/>
    <n v="7.6479999999999997"/>
    <m/>
    <m/>
    <m/>
  </r>
  <r>
    <x v="0"/>
    <x v="0"/>
    <s v="BIOCHI"/>
    <s v="33175009"/>
    <s v="TMC5000"/>
    <s v="TV"/>
    <s v="T"/>
    <s v="BIOCHI33175009TMC5000TV"/>
    <s v="BIOCHI33175009TMC5000TV"/>
    <x v="4"/>
    <x v="4"/>
    <x v="0"/>
    <x v="4"/>
    <x v="4"/>
    <s v="TV"/>
    <s v="TV"/>
    <s v="Bagazo"/>
    <x v="0"/>
    <s v="COES"/>
    <s v="Instalado"/>
    <x v="0"/>
    <s v="RER"/>
    <s v="-"/>
    <s v="Privado"/>
    <s v="Generadora"/>
    <x v="0"/>
    <s v="PIURA"/>
    <s v="PIURA"/>
    <s v="SULLANA"/>
    <s v="IGNACIO ESCUDERO"/>
    <n v="0"/>
    <n v="7"/>
    <m/>
    <m/>
    <m/>
    <m/>
    <m/>
    <m/>
    <m/>
    <m/>
    <m/>
    <m/>
    <n v="4"/>
    <n v="4"/>
    <n v="2494.6"/>
    <n v="2.4945999999999997"/>
    <n v="14.416"/>
    <n v="4"/>
    <n v="4"/>
    <n v="4374.9620000000004"/>
    <n v="4.374962"/>
    <n v="7.6479999999999997"/>
    <m/>
    <m/>
    <m/>
  </r>
  <r>
    <x v="0"/>
    <x v="1"/>
    <s v="BIOCHI"/>
    <s v="33175009"/>
    <s v="TM5000"/>
    <s v="TV"/>
    <s v="T"/>
    <s v="BIOCHI33175009TM5000TV"/>
    <s v="BIOCHI33175009TM5000TV"/>
    <x v="4"/>
    <x v="4"/>
    <x v="0"/>
    <x v="4"/>
    <x v="3"/>
    <s v="TV"/>
    <s v="TV"/>
    <s v="Bagazo"/>
    <x v="0"/>
    <s v="NO COES"/>
    <s v="Instalado"/>
    <x v="0"/>
    <s v="RER"/>
    <s v="-"/>
    <s v="Privado"/>
    <s v="Generadora"/>
    <x v="0"/>
    <s v="PIURA"/>
    <s v="PIURA"/>
    <s v="SULLANA"/>
    <s v="IGNACIO ESCUDERO"/>
    <n v="0"/>
    <n v="7"/>
    <n v="10"/>
    <n v="10"/>
    <n v="48153.911000000007"/>
    <n v="48.153911000000008"/>
    <n v="17.187999999999999"/>
    <n v="10"/>
    <n v="10"/>
    <n v="58021.378999999994"/>
    <n v="58.021378999999996"/>
    <n v="13.853999999999999"/>
    <s v="-"/>
    <s v="-"/>
    <n v="47074.558000000005"/>
    <n v="47.074558000000003"/>
    <n v="14.416"/>
    <s v="-"/>
    <s v="-"/>
    <m/>
    <m/>
    <m/>
    <m/>
    <m/>
    <m/>
  </r>
  <r>
    <x v="0"/>
    <x v="1"/>
    <s v="BIOCHI"/>
    <s v="33175009"/>
    <s v="TMC5000"/>
    <s v="TV"/>
    <s v="T"/>
    <s v="BIOCHI33175009TMC5000TV"/>
    <s v="BIOCHI33175009TMC5000TV"/>
    <x v="4"/>
    <x v="4"/>
    <x v="0"/>
    <x v="4"/>
    <x v="4"/>
    <s v="TV"/>
    <s v="TV"/>
    <s v="Bagazo"/>
    <x v="0"/>
    <s v="NO COES"/>
    <s v="Instalado"/>
    <x v="0"/>
    <s v="RER"/>
    <s v="-"/>
    <s v="Privado"/>
    <s v="Generadora"/>
    <x v="0"/>
    <s v="PIURA"/>
    <s v="PIURA"/>
    <s v="SULLANA"/>
    <s v="IGNACIO ESCUDERO"/>
    <n v="0"/>
    <n v="7"/>
    <n v="4"/>
    <n v="4"/>
    <n v="14144.474"/>
    <n v="14.144474000000001"/>
    <n v="17.187999999999999"/>
    <n v="4"/>
    <n v="4"/>
    <n v="8586.6239999999998"/>
    <n v="8.5866240000000005"/>
    <n v="13.853999999999999"/>
    <s v="-"/>
    <s v="-"/>
    <n v="9759.0419999999995"/>
    <n v="9.7590419999999991"/>
    <n v="14.416"/>
    <s v="-"/>
    <s v="-"/>
    <m/>
    <m/>
    <m/>
    <m/>
    <m/>
    <m/>
  </r>
  <r>
    <x v="0"/>
    <x v="0"/>
    <s v="BIOCHI"/>
    <s v="53203511"/>
    <s v="CAT C32 GRUPO 1"/>
    <s v="EL"/>
    <s v="T"/>
    <s v="BIOCHI53203511CAT C32 GRUPO 1EL"/>
    <s v="BIOCHI53203511CAT C32 GRUPO 1EL"/>
    <x v="4"/>
    <x v="4"/>
    <x v="0"/>
    <x v="5"/>
    <x v="5"/>
    <s v="EL"/>
    <s v="EL"/>
    <s v="Diésel"/>
    <x v="0"/>
    <s v="NO COES"/>
    <s v="Instalado"/>
    <x v="0"/>
    <n v="0"/>
    <n v="0"/>
    <s v="Privado"/>
    <s v="Generadora"/>
    <x v="0"/>
    <s v="PIURA"/>
    <s v="PIURA"/>
    <s v="SULLANA"/>
    <s v="IGNACIO ESCUDERO"/>
    <n v="0"/>
    <n v="7"/>
    <n v="0.91"/>
    <n v="0.91"/>
    <n v="642.69100000000003"/>
    <n v="0.64269100000000001"/>
    <n v="0.45"/>
    <n v="0.91"/>
    <n v="0.91"/>
    <n v="1549.038"/>
    <n v="1.5490379999999999"/>
    <n v="0.91"/>
    <n v="0.91"/>
    <n v="0.91"/>
    <n v="1250.7069999999999"/>
    <n v="1.2507069999999998"/>
    <n v="0.6"/>
    <n v="0.91"/>
    <n v="0.91"/>
    <n v="274.09000000000003"/>
    <n v="0.27409000000000006"/>
    <n v="7.6479999999999997"/>
    <m/>
    <m/>
    <m/>
  </r>
  <r>
    <x v="0"/>
    <x v="0"/>
    <s v="CELEPS"/>
    <s v="11091298"/>
    <s v="PELTON 1"/>
    <s v="HI"/>
    <s v="H"/>
    <s v="CELEPS11091298PELTON 1HI"/>
    <s v="CELEPS11091298PELTON 1HI"/>
    <x v="5"/>
    <x v="5"/>
    <x v="1"/>
    <x v="6"/>
    <x v="6"/>
    <s v="HI"/>
    <s v="HI"/>
    <s v="Agua"/>
    <x v="0"/>
    <s v="COES"/>
    <s v="Instalado"/>
    <x v="0"/>
    <n v="0"/>
    <n v="0"/>
    <s v="Privado"/>
    <s v="Generadora"/>
    <x v="0"/>
    <s v="LIMA"/>
    <s v="LIMA"/>
    <s v="YAUYOS Y CAÑETE"/>
    <s v="AYAUCA, CATAHUASI, CHOCOS, TANTA, CARANIA y LARAOS"/>
    <n v="0"/>
    <n v="13"/>
    <n v="110"/>
    <n v="110"/>
    <n v="596657.77300000004"/>
    <n v="596.65777300000002"/>
    <n v="223.73699999999999"/>
    <n v="110"/>
    <n v="110"/>
    <n v="516343.07800000004"/>
    <n v="516.34307799999999"/>
    <n v="223.62799999999999"/>
    <n v="110"/>
    <n v="110"/>
    <n v="593437.57200000004"/>
    <n v="593.43757200000005"/>
    <n v="223.99700000000001"/>
    <n v="110"/>
    <n v="110"/>
    <n v="552322.41899999999"/>
    <n v="552.32241899999997"/>
    <n v="7.6479999999999997"/>
    <m/>
    <m/>
    <m/>
  </r>
  <r>
    <x v="0"/>
    <x v="0"/>
    <s v="CELEPS"/>
    <s v="11091298"/>
    <s v="Pelton 2"/>
    <s v="HI"/>
    <s v="H"/>
    <s v="CELEPS11091298Pelton 2HI"/>
    <s v="CELEPS11091298Pelton 2HI"/>
    <x v="5"/>
    <x v="5"/>
    <x v="1"/>
    <x v="6"/>
    <x v="7"/>
    <s v="HI"/>
    <s v="HI"/>
    <s v="Agua"/>
    <x v="0"/>
    <s v="COES"/>
    <s v="Instalado"/>
    <x v="0"/>
    <n v="0"/>
    <n v="0"/>
    <s v="Privado"/>
    <s v="Generadora"/>
    <x v="0"/>
    <s v="LIMA"/>
    <s v="LIMA"/>
    <s v="YAUYOS Y CAÑETE"/>
    <s v="AYAUCA, CATAHUASI, CHOCOS, TANTA, CARANIA y LARAOS"/>
    <n v="0"/>
    <n v="13"/>
    <n v="110"/>
    <n v="110"/>
    <n v="587055.45000000007"/>
    <n v="587.05545000000006"/>
    <n v="223.73699999999999"/>
    <n v="110"/>
    <n v="110"/>
    <n v="610026.31599999999"/>
    <n v="610.02631599999995"/>
    <n v="223.62799999999999"/>
    <n v="110"/>
    <n v="110"/>
    <n v="579802.60700000008"/>
    <n v="579.80260700000008"/>
    <n v="223.99700000000001"/>
    <n v="110"/>
    <n v="110"/>
    <n v="555299.65899999999"/>
    <n v="555.29965900000002"/>
    <n v="7.6479999999999997"/>
    <m/>
    <m/>
    <m/>
  </r>
  <r>
    <x v="0"/>
    <x v="0"/>
    <s v="CHAVI1"/>
    <s v="31035794"/>
    <s v="Grupo Nº 01"/>
    <s v="HI"/>
    <s v="H"/>
    <s v="CHAVI131035794Grupo Nº 01HI"/>
    <s v="CHAVI131035794Grupo Nº 01HI"/>
    <x v="6"/>
    <x v="6"/>
    <x v="1"/>
    <x v="7"/>
    <x v="8"/>
    <s v="HI"/>
    <s v="HI"/>
    <s v="Agua"/>
    <x v="0"/>
    <s v="NO COES"/>
    <s v="Instalado"/>
    <x v="0"/>
    <n v="0"/>
    <n v="0"/>
    <s v="Estatal"/>
    <s v="Distribuidora"/>
    <x v="0"/>
    <s v="LA LIBERTAD"/>
    <s v="LA LIBERTAD"/>
    <s v="VIRU"/>
    <s v="VIRU"/>
    <n v="0"/>
    <n v="72"/>
    <n v="2.56"/>
    <n v="2"/>
    <n v="8063.7899999999991"/>
    <n v="8.0637899999999991"/>
    <n v="5.8079999999999998"/>
    <n v="2.56"/>
    <n v="2"/>
    <n v="11768.231497970195"/>
    <n v="11.768231497970195"/>
    <n v="6.0759999999999996"/>
    <n v="2.56"/>
    <n v="2"/>
    <n v="10927.383280048365"/>
    <n v="10.927383280048366"/>
    <n v="3.5"/>
    <n v="2.56"/>
    <n v="2"/>
    <n v="19945.57929091965"/>
    <n v="19.94557929091965"/>
    <n v="7.6479999999999997"/>
    <m/>
    <m/>
    <m/>
  </r>
  <r>
    <x v="0"/>
    <x v="0"/>
    <s v="CHAVI1"/>
    <s v="31035794"/>
    <s v="Grupo Nº 02"/>
    <s v="HI"/>
    <s v="H"/>
    <s v="CHAVI131035794Grupo Nº 02HI"/>
    <s v="CHAVI131035794Grupo Nº 02HI"/>
    <x v="6"/>
    <x v="6"/>
    <x v="1"/>
    <x v="7"/>
    <x v="9"/>
    <s v="HI"/>
    <s v="HI"/>
    <s v="Agua"/>
    <x v="0"/>
    <s v="NO COES"/>
    <s v="Instalado"/>
    <x v="1"/>
    <n v="0"/>
    <n v="0"/>
    <s v="Estatal"/>
    <s v="Distribuidora"/>
    <x v="0"/>
    <s v="LA LIBERTAD"/>
    <s v="LA LIBERTAD"/>
    <s v="VIRU"/>
    <s v="VIRU"/>
    <n v="0"/>
    <n v="72"/>
    <n v="2.56"/>
    <n v="0"/>
    <n v="5799.0880000000006"/>
    <n v="5.7990880000000002"/>
    <n v="5.8079999999999998"/>
    <n v="2.56"/>
    <n v="2.1"/>
    <n v="8815.1138773049151"/>
    <n v="8.8151138773049151"/>
    <n v="6.0759999999999996"/>
    <n v="2.56"/>
    <n v="2.1"/>
    <n v="8488.2935282932176"/>
    <n v="8.4882935282932177"/>
    <n v="3.5"/>
    <n v="2.56"/>
    <n v="2.1"/>
    <n v="0"/>
    <n v="0"/>
    <n v="7.6479999999999997"/>
    <m/>
    <m/>
    <m/>
  </r>
  <r>
    <x v="0"/>
    <x v="0"/>
    <s v="CHAVI1"/>
    <s v="31035794"/>
    <s v="Grupo Nº 03"/>
    <s v="HI"/>
    <s v="H"/>
    <s v="CHAVI131035794Grupo Nº 03HI"/>
    <s v="CHAVI131035794Grupo Nº 03HI"/>
    <x v="6"/>
    <x v="6"/>
    <x v="1"/>
    <x v="7"/>
    <x v="10"/>
    <s v="HI"/>
    <s v="HI"/>
    <s v="Agua"/>
    <x v="0"/>
    <s v="NO COES"/>
    <s v="Instalado"/>
    <x v="0"/>
    <n v="0"/>
    <n v="0"/>
    <s v="Estatal"/>
    <s v="Distribuidora"/>
    <x v="0"/>
    <s v="LA LIBERTAD"/>
    <s v="LA LIBERTAD"/>
    <s v="VIRU"/>
    <s v="VIRU"/>
    <n v="0"/>
    <n v="72"/>
    <n v="2.56"/>
    <n v="2.2000000000000002"/>
    <n v="11149.837"/>
    <n v="11.149837"/>
    <n v="5.8079999999999998"/>
    <n v="2.56"/>
    <n v="2.2000000000000002"/>
    <n v="8262.8499207248915"/>
    <n v="8.2628499207248911"/>
    <n v="6.0759999999999996"/>
    <n v="2.56"/>
    <n v="2.2000000000000002"/>
    <n v="7435.9145374021609"/>
    <n v="7.4359145374021614"/>
    <n v="3.5"/>
    <n v="2.56"/>
    <n v="2.2000000000000002"/>
    <n v="0"/>
    <n v="0"/>
    <n v="7.6479999999999997"/>
    <m/>
    <m/>
    <m/>
  </r>
  <r>
    <x v="0"/>
    <x v="0"/>
    <s v="CHAVI2"/>
    <s v="53015400"/>
    <s v="Grupo Nº T1"/>
    <s v="HI"/>
    <s v="H"/>
    <s v="CHAVI253015400Grupo Nº T1HI"/>
    <s v="CHAVI253015400Grupo Nº T1HI"/>
    <x v="6"/>
    <x v="6"/>
    <x v="1"/>
    <x v="8"/>
    <x v="11"/>
    <s v="HI"/>
    <s v="HI"/>
    <s v="Agua"/>
    <x v="1"/>
    <s v="NO COES"/>
    <s v="Instalado"/>
    <x v="1"/>
    <n v="0"/>
    <n v="0"/>
    <s v="Estatal"/>
    <s v="Distribuidora"/>
    <x v="0"/>
    <s v="LA LIBERTAD"/>
    <s v="LA LIBERTAD"/>
    <s v="VIRU"/>
    <s v="CHAO"/>
    <n v="0"/>
    <n v="72"/>
    <n v="0.16"/>
    <n v="0"/>
    <n v="0"/>
    <n v="0"/>
    <n v="0"/>
    <n v="0.16"/>
    <n v="0"/>
    <n v="0"/>
    <n v="0"/>
    <n v="0"/>
    <n v="0.16"/>
    <n v="0"/>
    <n v="0"/>
    <n v="0"/>
    <n v="0.35"/>
    <n v="0.16"/>
    <n v="0"/>
    <n v="0"/>
    <n v="0"/>
    <n v="7.6479999999999997"/>
    <m/>
    <m/>
    <m/>
  </r>
  <r>
    <x v="0"/>
    <x v="0"/>
    <s v="CHAVI2"/>
    <s v="53015400"/>
    <s v="Grupo Nº T2"/>
    <s v="HI"/>
    <s v="H"/>
    <s v="CHAVI253015400Grupo Nº T2HI"/>
    <s v="CHAVI253015400Grupo Nº T2HI"/>
    <x v="6"/>
    <x v="6"/>
    <x v="1"/>
    <x v="8"/>
    <x v="12"/>
    <s v="HI"/>
    <s v="HI"/>
    <s v="Agua"/>
    <x v="1"/>
    <s v="NO COES"/>
    <s v="Instalado"/>
    <x v="1"/>
    <n v="0"/>
    <n v="0"/>
    <s v="Estatal"/>
    <s v="Distribuidora"/>
    <x v="0"/>
    <s v="LA LIBERTAD"/>
    <s v="LA LIBERTAD"/>
    <s v="VIRU"/>
    <s v="CHAO"/>
    <n v="0"/>
    <n v="72"/>
    <n v="0.16"/>
    <n v="0"/>
    <n v="0"/>
    <n v="0"/>
    <n v="0"/>
    <n v="0.16"/>
    <n v="0"/>
    <n v="0"/>
    <n v="0"/>
    <n v="0"/>
    <n v="0.16"/>
    <n v="0"/>
    <n v="0"/>
    <n v="0"/>
    <n v="0.35"/>
    <n v="0.16"/>
    <n v="0"/>
    <n v="0"/>
    <n v="0"/>
    <n v="7.6479999999999997"/>
    <m/>
    <m/>
    <m/>
  </r>
  <r>
    <x v="0"/>
    <x v="0"/>
    <s v="CHAVI2"/>
    <s v="53015401"/>
    <s v="GRUPO NºD1"/>
    <s v="HI"/>
    <s v="H"/>
    <s v="CHAVI253015401GRUPO NºD1HI"/>
    <s v="CHAVI253015401GRUPO NºD1HI"/>
    <x v="6"/>
    <x v="6"/>
    <x v="1"/>
    <x v="9"/>
    <x v="13"/>
    <s v="HI"/>
    <s v="HI"/>
    <s v="Agua"/>
    <x v="1"/>
    <s v="NO COES"/>
    <s v="Instalado"/>
    <x v="0"/>
    <n v="0"/>
    <n v="0"/>
    <s v="Estatal"/>
    <s v="Distribuidora"/>
    <x v="0"/>
    <s v="LA LIBERTAD"/>
    <s v="LA LIBERTAD"/>
    <s v="VIRU"/>
    <s v="CHAO"/>
    <n v="0"/>
    <n v="72"/>
    <n v="0.32"/>
    <n v="0.32"/>
    <n v="1016.4649999999999"/>
    <n v="1.016465"/>
    <n v="0.26800000000000002"/>
    <n v="0.32"/>
    <n v="0.32"/>
    <n v="1044.4690717713131"/>
    <n v="1.0444690717713132"/>
    <n v="0.23799999999999999"/>
    <n v="0.32"/>
    <n v="0.32"/>
    <n v="1094.929885562562"/>
    <n v="1.094929885562562"/>
    <n v="0.35"/>
    <n v="0.32"/>
    <n v="0.32"/>
    <n v="853.90100136209503"/>
    <n v="0.85390100136209501"/>
    <n v="7.6479999999999997"/>
    <m/>
    <m/>
    <m/>
  </r>
  <r>
    <x v="0"/>
    <x v="0"/>
    <s v="CHAVI2"/>
    <s v="53202409"/>
    <s v="GE-BOC 01"/>
    <s v="EL"/>
    <s v="T"/>
    <s v="CHAVI253202409GE-BOC 01EL"/>
    <s v="CHAVI253202409GE-BOC 01EL"/>
    <x v="6"/>
    <x v="6"/>
    <x v="0"/>
    <x v="10"/>
    <x v="14"/>
    <s v="EL"/>
    <s v="EL"/>
    <s v="Diésel"/>
    <x v="1"/>
    <s v="NO COES"/>
    <s v="Instalado"/>
    <x v="0"/>
    <n v="0"/>
    <n v="0"/>
    <s v="Estatal"/>
    <s v="Distribuidora"/>
    <x v="0"/>
    <s v="LA LIBERTAD"/>
    <s v="LA LIBERTAD"/>
    <s v="VIRU"/>
    <s v="CHAO"/>
    <n v="0"/>
    <n v="72"/>
    <n v="0.15"/>
    <n v="0.12"/>
    <n v="0"/>
    <n v="0"/>
    <n v="0"/>
    <n v="0.15"/>
    <n v="0.12"/>
    <n v="0"/>
    <n v="0"/>
    <n v="0"/>
    <n v="0.15"/>
    <n v="0.12"/>
    <n v="0"/>
    <n v="0"/>
    <n v="0.35"/>
    <n v="0.15"/>
    <n v="0.12"/>
    <n v="0"/>
    <n v="0"/>
    <n v="7.6479999999999997"/>
    <m/>
    <m/>
    <m/>
  </r>
  <r>
    <x v="0"/>
    <x v="0"/>
    <s v="CHINAN"/>
    <s v="11068096"/>
    <s v="GR-1"/>
    <s v="HI"/>
    <s v="H"/>
    <s v="CHINAN11068096GR-1HI"/>
    <s v="CHINAN11068096GR-1HI"/>
    <x v="7"/>
    <x v="7"/>
    <x v="1"/>
    <x v="11"/>
    <x v="15"/>
    <s v="HI"/>
    <s v="HI"/>
    <s v="Agua"/>
    <x v="0"/>
    <s v="COES"/>
    <s v="Instalado"/>
    <x v="0"/>
    <n v="0"/>
    <n v="0"/>
    <s v="Privado"/>
    <s v="Generadora"/>
    <x v="0"/>
    <s v="JUNIN"/>
    <s v="JUNIN"/>
    <s v="CHANCHAMAYO"/>
    <s v="SAN RAMÓN"/>
    <n v="0"/>
    <n v="11"/>
    <n v="42.3"/>
    <n v="43.113999999999997"/>
    <n v="225196.541"/>
    <n v="225.196541"/>
    <n v="42.643000000000001"/>
    <n v="42.3"/>
    <n v="43.113999999999997"/>
    <n v="264391.23"/>
    <n v="264.39123000000001"/>
    <n v="42.7"/>
    <n v="42.3"/>
    <n v="43.113999999999997"/>
    <n v="228826.64400000003"/>
    <n v="228.82664400000002"/>
    <n v="42.697000000000003"/>
    <n v="42.3"/>
    <n v="43.113999999999997"/>
    <n v="222697.02300000002"/>
    <n v="222.697023"/>
    <n v="7.6479999999999997"/>
    <m/>
    <m/>
    <m/>
  </r>
  <r>
    <x v="0"/>
    <x v="0"/>
    <s v="CHINAN"/>
    <s v="11082197"/>
    <s v="GR-1"/>
    <s v="HI"/>
    <s v="H"/>
    <s v="CHINAN11082197GR-1HI"/>
    <s v="CHINAN11082197GR-1HI"/>
    <x v="7"/>
    <x v="7"/>
    <x v="1"/>
    <x v="12"/>
    <x v="15"/>
    <s v="HI"/>
    <s v="HI"/>
    <s v="Agua"/>
    <x v="0"/>
    <s v="COES"/>
    <s v="Instalado"/>
    <x v="0"/>
    <n v="0"/>
    <n v="0"/>
    <s v="Privado"/>
    <s v="Generadora"/>
    <x v="0"/>
    <s v="JUNIN"/>
    <s v="JUNIN"/>
    <s v="JAUJA"/>
    <s v="MONOBAMBA"/>
    <n v="0"/>
    <n v="11"/>
    <n v="71.400000000000006"/>
    <n v="78.192999999999998"/>
    <n v="446604.95400000009"/>
    <n v="446.60495400000008"/>
    <n v="156.61099999999999"/>
    <n v="71.400000000000006"/>
    <n v="78.192999999999998"/>
    <n v="505204.8440000001"/>
    <n v="505.20484400000009"/>
    <n v="157.64099999999999"/>
    <n v="71.400000000000006"/>
    <n v="78.192999999999998"/>
    <n v="371809.22399999999"/>
    <n v="371.80922399999997"/>
    <n v="156.83699999999999"/>
    <n v="71.400000000000006"/>
    <n v="77.643000000000001"/>
    <n v="324341.88799999998"/>
    <n v="324.34188799999998"/>
    <n v="7.6479999999999997"/>
    <m/>
    <m/>
    <m/>
  </r>
  <r>
    <x v="0"/>
    <x v="0"/>
    <s v="CHINAN"/>
    <s v="11082197"/>
    <s v="GR-2"/>
    <s v="HI"/>
    <s v="H"/>
    <s v="CHINAN11082197GR-2HI"/>
    <s v="CHINAN11082197GR-2HI"/>
    <x v="7"/>
    <x v="7"/>
    <x v="1"/>
    <x v="12"/>
    <x v="16"/>
    <s v="HI"/>
    <s v="HI"/>
    <s v="Agua"/>
    <x v="0"/>
    <s v="COES"/>
    <s v="Instalado"/>
    <x v="0"/>
    <n v="0"/>
    <n v="0"/>
    <s v="Privado"/>
    <s v="Generadora"/>
    <x v="0"/>
    <s v="JUNIN"/>
    <s v="JUNIN"/>
    <s v="JAUJA"/>
    <s v="MONOBAMBA"/>
    <n v="0"/>
    <n v="11"/>
    <n v="71.400000000000006"/>
    <n v="76.578000000000003"/>
    <n v="440507.38399999996"/>
    <n v="440.50738399999994"/>
    <n v="156.61099999999999"/>
    <n v="71.400000000000006"/>
    <n v="76.578000000000003"/>
    <n v="478679.973"/>
    <n v="478.67997300000002"/>
    <n v="157.64099999999999"/>
    <n v="71.400000000000006"/>
    <n v="76.578000000000003"/>
    <n v="414169.45300000004"/>
    <n v="414.16945300000003"/>
    <n v="156.83699999999999"/>
    <n v="71.400000000000006"/>
    <n v="74.698999999999998"/>
    <n v="422862.30099999998"/>
    <n v="422.862301"/>
    <n v="7.6479999999999997"/>
    <m/>
    <m/>
    <m/>
  </r>
  <r>
    <x v="0"/>
    <x v="0"/>
    <s v="CHTING"/>
    <s v="18169608"/>
    <s v="Allis Charner 1-4"/>
    <s v="HI"/>
    <s v="H"/>
    <s v="CHTING18169608Allis Charner 1-4HI"/>
    <s v="CHTING18169608Allis Charner 1-4HI"/>
    <x v="8"/>
    <x v="8"/>
    <x v="1"/>
    <x v="13"/>
    <x v="17"/>
    <s v="HI"/>
    <s v="HI"/>
    <s v="Agua"/>
    <x v="0"/>
    <s v="NO COES"/>
    <s v="Instalado"/>
    <x v="0"/>
    <n v="0"/>
    <n v="0"/>
    <s v="Privado"/>
    <s v="Generadora"/>
    <x v="0"/>
    <s v="LIMA"/>
    <s v="LIMA"/>
    <s v="HUARAL"/>
    <s v="SANTA CRUZ DE ANDAMARCA"/>
    <n v="0"/>
    <n v="14"/>
    <s v="-"/>
    <s v="-"/>
    <n v="5863.2520000000004"/>
    <n v="5.8632520000000001"/>
    <n v="1.2"/>
    <n v="1.65"/>
    <n v="1.2"/>
    <n v="1543.6079999999999"/>
    <n v="1.5436079999999999"/>
    <n v="1.105"/>
    <n v="1.65"/>
    <n v="1.2"/>
    <n v="8637.0139999999992"/>
    <n v="8.6370139999999989"/>
    <n v="1.0980000000000001"/>
    <n v="1.65"/>
    <n v="1.2"/>
    <n v="1996.2640000000001"/>
    <n v="1.996264"/>
    <n v="7.6479999999999997"/>
    <m/>
    <m/>
    <m/>
  </r>
  <r>
    <x v="0"/>
    <x v="0"/>
    <s v="CSTARO"/>
    <s v="31116601"/>
    <s v="G-1"/>
    <s v="HI"/>
    <s v="H"/>
    <s v="CSTARO31116601G-1HI"/>
    <s v="CSTARO31116601G-1HI"/>
    <x v="9"/>
    <x v="9"/>
    <x v="1"/>
    <x v="14"/>
    <x v="18"/>
    <s v="HI"/>
    <s v="HI"/>
    <s v="Agua"/>
    <x v="0"/>
    <s v="NO COES"/>
    <s v="Instalado"/>
    <x v="0"/>
    <n v="0"/>
    <n v="0"/>
    <s v="Privado"/>
    <s v="Generadora"/>
    <x v="0"/>
    <s v="LIMA"/>
    <s v="LIMA"/>
    <s v="HUAURA"/>
    <s v="SAYAN"/>
    <n v="0"/>
    <n v="10"/>
    <n v="1.7"/>
    <n v="1.496"/>
    <n v="6400.3620000000001"/>
    <n v="6.4003620000000003"/>
    <n v="1.552"/>
    <n v="1.7"/>
    <n v="1.496"/>
    <n v="8790.4920000000002"/>
    <n v="8.7904920000000004"/>
    <n v="1.639"/>
    <n v="1.7"/>
    <n v="1.496"/>
    <n v="9552.9439999999995"/>
    <n v="9.5529440000000001"/>
    <n v="1.7430000000000001"/>
    <n v="1.7"/>
    <n v="1.496"/>
    <n v="10092.926999999998"/>
    <n v="10.092926999999998"/>
    <n v="7.6479999999999997"/>
    <m/>
    <m/>
    <m/>
  </r>
  <r>
    <x v="0"/>
    <x v="0"/>
    <s v="CSTARO"/>
    <s v="31135704"/>
    <s v="G-1"/>
    <s v="HI"/>
    <s v="H"/>
    <s v="CSTARO31135704G-1HI"/>
    <s v="CSTARO31135704G-1HI"/>
    <x v="9"/>
    <x v="9"/>
    <x v="1"/>
    <x v="15"/>
    <x v="18"/>
    <s v="HI"/>
    <s v="HI"/>
    <s v="Agua"/>
    <x v="0"/>
    <s v="NO COES"/>
    <s v="Instalado"/>
    <x v="0"/>
    <n v="0"/>
    <n v="0"/>
    <s v="Privado"/>
    <s v="Generadora"/>
    <x v="0"/>
    <s v="LIMA"/>
    <s v="LIMA"/>
    <s v="HUAURA"/>
    <s v="SAYAN"/>
    <n v="0"/>
    <n v="10"/>
    <n v="1.2"/>
    <n v="1.02"/>
    <n v="3511.7819999999992"/>
    <n v="3.5117819999999993"/>
    <n v="0.97599999999999998"/>
    <n v="1.2"/>
    <n v="1.02"/>
    <n v="4593.2920000000004"/>
    <n v="4.5932919999999999"/>
    <n v="1.07"/>
    <n v="1.2"/>
    <n v="1.02"/>
    <n v="5314.2090000000007"/>
    <n v="5.3142090000000008"/>
    <n v="1.1779999999999999"/>
    <n v="1.2"/>
    <n v="1.02"/>
    <n v="5715.9549999999999"/>
    <n v="5.7159550000000001"/>
    <n v="7.6479999999999997"/>
    <m/>
    <m/>
    <m/>
  </r>
  <r>
    <x v="0"/>
    <x v="0"/>
    <s v="EANDES"/>
    <s v="1139028"/>
    <s v="CH2"/>
    <s v="HI"/>
    <s v="H"/>
    <s v="EANDES1139028CH2HI"/>
    <s v="EANDES1139028CH2HI"/>
    <x v="10"/>
    <x v="10"/>
    <x v="1"/>
    <x v="16"/>
    <x v="19"/>
    <s v="HI"/>
    <s v="HI"/>
    <s v="Agua"/>
    <x v="0"/>
    <s v="COES"/>
    <s v="Cambió Razón social"/>
    <x v="0"/>
    <n v="0"/>
    <n v="0"/>
    <s v="Privado"/>
    <s v="Generadora"/>
    <x v="0"/>
    <s v="ANCASH"/>
    <s v="ANCASH"/>
    <s v="HUARAZ "/>
    <s v="HUARAZ"/>
    <n v="0"/>
    <n v="79"/>
    <n v="0.44"/>
    <n v="0.45200000000000001"/>
    <n v="2538.1239999999998"/>
    <n v="2.5381239999999998"/>
    <n v="4.4489999999999998"/>
    <n v="0.44"/>
    <n v="0.45200000000000001"/>
    <n v="2237.2729999999997"/>
    <n v="2.2372729999999996"/>
    <n v="4.3579999999999997"/>
    <n v="0.44"/>
    <n v="0.45200000000000001"/>
    <n v="1769.3370000000002"/>
    <n v="1.7693370000000002"/>
    <n v="4.157"/>
    <n v="0.44"/>
    <n v="0.45200000000000001"/>
    <n v="1239.0730000000001"/>
    <n v="1.2390730000000001"/>
    <n v="7.6479999999999997"/>
    <m/>
    <m/>
    <m/>
  </r>
  <r>
    <x v="0"/>
    <x v="0"/>
    <s v="EANDES"/>
    <s v="1139028"/>
    <s v="CH2 G2"/>
    <s v="HI"/>
    <s v="H"/>
    <s v="EANDES1139028CH2 G2HI"/>
    <s v="EANDES1139028CH2 G2HI"/>
    <x v="10"/>
    <x v="10"/>
    <x v="1"/>
    <x v="16"/>
    <x v="20"/>
    <s v="HI"/>
    <s v="HI"/>
    <s v="Agua"/>
    <x v="0"/>
    <s v="COES"/>
    <s v="Cambió Razón social"/>
    <x v="0"/>
    <n v="0"/>
    <n v="0"/>
    <s v="Privado"/>
    <s v="Generadora"/>
    <x v="0"/>
    <s v="ANCASH"/>
    <s v="ANCASH"/>
    <s v="HUARAZ "/>
    <s v="HUARAZ"/>
    <n v="0"/>
    <n v="79"/>
    <n v="0.35499999999999998"/>
    <n v="0.34599999999999997"/>
    <n v="601.45499999999993"/>
    <n v="0.60145499999999996"/>
    <n v="4.4489999999999998"/>
    <n v="0.35499999999999998"/>
    <n v="0.34599999999999997"/>
    <n v="117.821"/>
    <n v="0.117821"/>
    <n v="4.3579999999999997"/>
    <n v="0.35499999999999998"/>
    <n v="0.34599999999999997"/>
    <n v="75.284000000000006"/>
    <n v="7.5284000000000004E-2"/>
    <n v="4.157"/>
    <n v="0.35499999999999998"/>
    <n v="0.34599999999999997"/>
    <n v="167.989"/>
    <n v="0.167989"/>
    <n v="7.6479999999999997"/>
    <m/>
    <m/>
    <m/>
  </r>
  <r>
    <x v="0"/>
    <x v="0"/>
    <s v="EANDES"/>
    <s v="1139028"/>
    <s v="CH3 N"/>
    <s v="HI"/>
    <s v="H"/>
    <s v="EANDES1139028CH3 NHI"/>
    <s v="EANDES1139028CH3 NHI"/>
    <x v="10"/>
    <x v="10"/>
    <x v="1"/>
    <x v="16"/>
    <x v="21"/>
    <s v="HI"/>
    <s v="HI"/>
    <s v="Agua"/>
    <x v="0"/>
    <s v="COES"/>
    <s v="Cambió Razón social"/>
    <x v="0"/>
    <n v="0"/>
    <n v="0"/>
    <s v="Privado"/>
    <s v="Generadora"/>
    <x v="0"/>
    <s v="ANCASH"/>
    <s v="ANCASH"/>
    <s v="HUARAZ "/>
    <s v="HUARAZ"/>
    <n v="0"/>
    <n v="79"/>
    <n v="0.872"/>
    <n v="0.79600000000000004"/>
    <n v="1934.1010000000001"/>
    <n v="1.9341010000000001"/>
    <n v="4.4489999999999998"/>
    <n v="0.872"/>
    <n v="0.79600000000000004"/>
    <n v="1633.2789999999998"/>
    <n v="1.6332789999999997"/>
    <n v="4.3579999999999997"/>
    <n v="0.872"/>
    <n v="0.79600000000000004"/>
    <n v="1016.8600000000001"/>
    <n v="1.0168600000000001"/>
    <n v="4.157"/>
    <n v="0.872"/>
    <n v="0.79600000000000004"/>
    <n v="1846.1150000000002"/>
    <n v="1.8461150000000002"/>
    <n v="7.6479999999999997"/>
    <m/>
    <m/>
    <m/>
  </r>
  <r>
    <x v="0"/>
    <x v="0"/>
    <s v="EANDES"/>
    <s v="1139028"/>
    <s v="CH3 N G2"/>
    <s v="HI"/>
    <s v="H"/>
    <s v="EANDES1139028CH3 N G2HI"/>
    <s v="EANDES1139028CH3 N G2HI"/>
    <x v="10"/>
    <x v="10"/>
    <x v="1"/>
    <x v="16"/>
    <x v="22"/>
    <s v="HI"/>
    <s v="HI"/>
    <s v="Agua"/>
    <x v="0"/>
    <s v="COES"/>
    <s v="Cambió Razón social"/>
    <x v="0"/>
    <n v="0"/>
    <n v="0"/>
    <s v="Privado"/>
    <s v="Generadora"/>
    <x v="0"/>
    <s v="ANCASH"/>
    <s v="ANCASH"/>
    <s v="HUARAZ "/>
    <s v="HUARAZ"/>
    <n v="0"/>
    <n v="79"/>
    <n v="0.4"/>
    <n v="0.4"/>
    <n v="2363.596"/>
    <n v="2.3635959999999998"/>
    <n v="4.4489999999999998"/>
    <n v="0.4"/>
    <n v="0.4"/>
    <n v="2464.0749999999998"/>
    <n v="2.4640749999999998"/>
    <n v="4.3579999999999997"/>
    <n v="0.4"/>
    <n v="0.4"/>
    <n v="1943.9009999999996"/>
    <n v="1.9439009999999997"/>
    <n v="4.157"/>
    <n v="0.4"/>
    <n v="0.4"/>
    <n v="473.26499999999999"/>
    <n v="0.47326499999999999"/>
    <n v="7.6479999999999997"/>
    <m/>
    <m/>
    <m/>
  </r>
  <r>
    <x v="0"/>
    <x v="0"/>
    <s v="EANDES"/>
    <s v="1139028"/>
    <s v="CH4 G-1"/>
    <s v="HI"/>
    <s v="H"/>
    <s v="EANDES1139028CH4 G-1HI"/>
    <s v="EANDES1139028CH4 G-1HI"/>
    <x v="10"/>
    <x v="10"/>
    <x v="1"/>
    <x v="16"/>
    <x v="23"/>
    <s v="HI"/>
    <s v="HI"/>
    <s v="Agua"/>
    <x v="0"/>
    <s v="COES"/>
    <s v="Cambió Razón social"/>
    <x v="0"/>
    <n v="0"/>
    <n v="0"/>
    <s v="Privado"/>
    <s v="Generadora"/>
    <x v="0"/>
    <s v="ANCASH"/>
    <s v="ANCASH"/>
    <s v="HUARAZ "/>
    <s v="HUARAZ"/>
    <n v="0"/>
    <n v="79"/>
    <n v="1.5"/>
    <n v="1.464"/>
    <n v="8117.1060000000016"/>
    <n v="8.1171060000000015"/>
    <n v="4.4489999999999998"/>
    <n v="1.5"/>
    <n v="1.464"/>
    <n v="5426.9209999999994"/>
    <n v="5.4269209999999992"/>
    <n v="4.3579999999999997"/>
    <n v="1.5"/>
    <n v="1.464"/>
    <n v="9636.8900000000012"/>
    <n v="9.6368900000000011"/>
    <n v="4.157"/>
    <n v="1.5"/>
    <n v="1.464"/>
    <n v="6437.3339999999998"/>
    <n v="6.4373339999999999"/>
    <n v="7.6479999999999997"/>
    <m/>
    <m/>
    <m/>
  </r>
  <r>
    <x v="0"/>
    <x v="0"/>
    <s v="EANDES"/>
    <s v="1139028"/>
    <s v="CH4 G-2"/>
    <s v="HI"/>
    <s v="H"/>
    <s v="EANDES1139028CH4 G-2HI"/>
    <s v="EANDES1139028CH4 G-2HI"/>
    <x v="10"/>
    <x v="10"/>
    <x v="1"/>
    <x v="16"/>
    <x v="24"/>
    <s v="HI"/>
    <s v="HI"/>
    <s v="Agua"/>
    <x v="0"/>
    <s v="COES"/>
    <s v="Cambió Razón social"/>
    <x v="0"/>
    <n v="0"/>
    <n v="0"/>
    <s v="Privado"/>
    <s v="Generadora"/>
    <x v="0"/>
    <s v="ANCASH"/>
    <s v="ANCASH"/>
    <s v="HUARAZ "/>
    <s v="HUARAZ"/>
    <n v="0"/>
    <n v="79"/>
    <n v="1.5"/>
    <n v="1.492"/>
    <n v="9141.4979999999996"/>
    <n v="9.1414980000000003"/>
    <n v="4.4489999999999998"/>
    <n v="1.5"/>
    <n v="1.492"/>
    <n v="6145.902"/>
    <n v="6.1459020000000004"/>
    <n v="4.3579999999999997"/>
    <n v="1.5"/>
    <n v="1.492"/>
    <n v="2135.6590000000001"/>
    <n v="2.135659"/>
    <n v="4.157"/>
    <n v="1.5"/>
    <n v="1.492"/>
    <n v="2510.31"/>
    <n v="2.51031"/>
    <n v="7.6479999999999997"/>
    <m/>
    <m/>
    <m/>
  </r>
  <r>
    <x v="0"/>
    <x v="0"/>
    <s v="EANDES"/>
    <s v="11014493"/>
    <s v="1"/>
    <s v="HI"/>
    <s v="H"/>
    <s v="EANDES110144931HI"/>
    <s v="EANDES110144931HI"/>
    <x v="10"/>
    <x v="10"/>
    <x v="1"/>
    <x v="17"/>
    <x v="25"/>
    <s v="HI"/>
    <s v="HI"/>
    <s v="Agua"/>
    <x v="0"/>
    <s v="COES"/>
    <s v="Cambió Razón social"/>
    <x v="0"/>
    <n v="0"/>
    <n v="0"/>
    <s v="Privado"/>
    <s v="Generadora"/>
    <x v="0"/>
    <s v="LIMA"/>
    <s v="LIMA"/>
    <s v="CAJATAMBO"/>
    <s v="CAJATAMBO"/>
    <n v="0"/>
    <n v="79"/>
    <n v="19.8"/>
    <n v="21.434999999999999"/>
    <n v="102263.95600000001"/>
    <n v="102.26395600000001"/>
    <n v="48.058"/>
    <n v="19.8"/>
    <n v="21.434999999999999"/>
    <n v="154680.81099999999"/>
    <n v="154.68081099999998"/>
    <n v="49.378"/>
    <n v="19.8"/>
    <n v="21.434999999999999"/>
    <n v="139685.921"/>
    <n v="139.68592100000001"/>
    <n v="46.430999999999997"/>
    <n v="19.8"/>
    <n v="21.434999999999999"/>
    <n v="157191.68200000003"/>
    <n v="157.19168200000004"/>
    <n v="7.6479999999999997"/>
    <m/>
    <m/>
    <m/>
  </r>
  <r>
    <x v="0"/>
    <x v="0"/>
    <s v="EANDES"/>
    <s v="11014493"/>
    <s v="2"/>
    <s v="HI"/>
    <s v="H"/>
    <s v="EANDES110144932HI"/>
    <s v="EANDES110144932HI"/>
    <x v="10"/>
    <x v="10"/>
    <x v="1"/>
    <x v="17"/>
    <x v="26"/>
    <s v="HI"/>
    <s v="HI"/>
    <s v="Agua"/>
    <x v="0"/>
    <s v="COES"/>
    <s v="Cambió Razón social"/>
    <x v="0"/>
    <n v="0"/>
    <n v="0"/>
    <s v="Privado"/>
    <s v="Generadora"/>
    <x v="0"/>
    <s v="LIMA"/>
    <s v="LIMA"/>
    <s v="CAJATAMBO"/>
    <s v="CAJATAMBO"/>
    <n v="0"/>
    <n v="79"/>
    <n v="19.8"/>
    <n v="21.678999999999998"/>
    <n v="99850.721000000005"/>
    <n v="99.850721000000007"/>
    <n v="48.058"/>
    <n v="19.8"/>
    <n v="21.678999999999998"/>
    <n v="133535.33300000001"/>
    <n v="133.53533300000001"/>
    <n v="49.378"/>
    <n v="19.8"/>
    <n v="21.678999999999998"/>
    <n v="138305.43100000001"/>
    <n v="138.305431"/>
    <n v="46.430999999999997"/>
    <n v="19.8"/>
    <n v="21.678999999999998"/>
    <n v="131132.64499999999"/>
    <n v="131.132645"/>
    <n v="7.6479999999999997"/>
    <m/>
    <m/>
    <m/>
  </r>
  <r>
    <x v="0"/>
    <x v="0"/>
    <s v="EANDES"/>
    <s v="11051295"/>
    <s v="1"/>
    <s v="HI"/>
    <s v="H"/>
    <s v="EANDES110512951HI"/>
    <s v="EANDES110512951HI"/>
    <x v="10"/>
    <x v="10"/>
    <x v="1"/>
    <x v="18"/>
    <x v="25"/>
    <s v="HI"/>
    <s v="HI"/>
    <s v="Agua"/>
    <x v="0"/>
    <s v="COES"/>
    <s v="Cambió Razón social"/>
    <x v="0"/>
    <n v="0"/>
    <n v="0"/>
    <s v="Privado"/>
    <s v="Generadora"/>
    <x v="0"/>
    <s v="CAJAMARCA"/>
    <s v="CAJAMARCA"/>
    <s v="CONTUMAZA"/>
    <s v="YANAN (Tembladera)"/>
    <n v="0"/>
    <n v="79"/>
    <n v="17"/>
    <n v="19.074000000000002"/>
    <n v="92285.101999999984"/>
    <n v="92.285101999999981"/>
    <n v="39.654000000000003"/>
    <n v="17"/>
    <n v="19.074000000000002"/>
    <n v="56868.90800000001"/>
    <n v="56.868908000000012"/>
    <n v="37.253"/>
    <n v="17"/>
    <n v="19.074000000000002"/>
    <n v="66880.593999999997"/>
    <n v="66.880594000000002"/>
    <n v="35.133000000000003"/>
    <n v="17"/>
    <n v="19.074000000000002"/>
    <n v="47091.283000000003"/>
    <n v="47.091283000000004"/>
    <n v="7.6479999999999997"/>
    <m/>
    <m/>
    <m/>
  </r>
  <r>
    <x v="0"/>
    <x v="0"/>
    <s v="EANDES"/>
    <s v="11051295"/>
    <s v="2"/>
    <s v="HI"/>
    <s v="H"/>
    <s v="EANDES110512952HI"/>
    <s v="EANDES110512952HI"/>
    <x v="10"/>
    <x v="10"/>
    <x v="1"/>
    <x v="18"/>
    <x v="26"/>
    <s v="HI"/>
    <s v="HI"/>
    <s v="Agua"/>
    <x v="0"/>
    <s v="COES"/>
    <s v="Cambió Razón social"/>
    <x v="0"/>
    <n v="0"/>
    <n v="0"/>
    <s v="Privado"/>
    <s v="Generadora"/>
    <x v="0"/>
    <s v="CAJAMARCA"/>
    <s v="CAJAMARCA"/>
    <s v="CONTUMAZA"/>
    <s v="YANAN (Tembladera)"/>
    <n v="0"/>
    <n v="79"/>
    <n v="17"/>
    <n v="19.074000000000002"/>
    <n v="87603.671000000017"/>
    <n v="87.60367100000002"/>
    <n v="39.654000000000003"/>
    <n v="17"/>
    <n v="19.074000000000002"/>
    <n v="74983.661999999997"/>
    <n v="74.983661999999995"/>
    <n v="37.253"/>
    <n v="17"/>
    <n v="19.074000000000002"/>
    <n v="76927.375"/>
    <n v="76.927374999999998"/>
    <n v="35.133000000000003"/>
    <n v="17"/>
    <n v="19.074000000000002"/>
    <n v="44456.385000000009"/>
    <n v="44.456385000000012"/>
    <n v="7.6479999999999997"/>
    <m/>
    <m/>
    <m/>
  </r>
  <r>
    <x v="0"/>
    <x v="0"/>
    <s v="EANDES"/>
    <s v="31020193"/>
    <s v="Pelton"/>
    <s v="HI"/>
    <s v="H"/>
    <s v="EANDES31020193PeltonHI"/>
    <s v="EANDES31020193PeltonHI"/>
    <x v="10"/>
    <x v="10"/>
    <x v="1"/>
    <x v="19"/>
    <x v="27"/>
    <s v="HI"/>
    <s v="HI"/>
    <s v="Agua"/>
    <x v="0"/>
    <s v="COES"/>
    <s v="Cambió Razón social"/>
    <x v="0"/>
    <n v="0"/>
    <n v="0"/>
    <s v="Privado"/>
    <s v="Generadora"/>
    <x v="0"/>
    <s v="AREQUIPA"/>
    <s v="AREQUIPA"/>
    <s v="CONDESUYOS"/>
    <s v="CAYARANI"/>
    <n v="0"/>
    <n v="79"/>
    <n v="3.68"/>
    <n v="1.9330000000000001"/>
    <n v="25204.493999999995"/>
    <n v="25.204493999999997"/>
    <n v="3.81"/>
    <n v="3.68"/>
    <n v="1.9330000000000001"/>
    <n v="24878.665000000001"/>
    <n v="24.878665000000002"/>
    <n v="3.8380000000000001"/>
    <n v="3.68"/>
    <n v="1.9330000000000001"/>
    <n v="22659.821000000004"/>
    <n v="22.659821000000004"/>
    <n v="3.8879999999999999"/>
    <n v="3.68"/>
    <n v="1.9330000000000001"/>
    <n v="21703.162000000004"/>
    <n v="21.703162000000003"/>
    <n v="7.6479999999999997"/>
    <m/>
    <m/>
    <m/>
  </r>
  <r>
    <x v="0"/>
    <x v="0"/>
    <s v="EANDES"/>
    <s v="33016493"/>
    <s v="FRANCIS"/>
    <s v="HI"/>
    <s v="H"/>
    <s v="EANDES33016493FRANCISHI"/>
    <s v="EANDES33016493FRANCISHI"/>
    <x v="10"/>
    <x v="10"/>
    <x v="1"/>
    <x v="20"/>
    <x v="28"/>
    <s v="HI"/>
    <s v="HI"/>
    <s v="Agua"/>
    <x v="0"/>
    <s v="COES"/>
    <s v="Cambió Razón social"/>
    <x v="0"/>
    <n v="0"/>
    <n v="0"/>
    <s v="Privado"/>
    <s v="Generadora"/>
    <x v="0"/>
    <s v="AREQUIPA"/>
    <s v="AREQUIPA"/>
    <s v="CAYLLOMA"/>
    <s v="CAYLLOMA"/>
    <n v="0"/>
    <n v="79"/>
    <n v="0.624"/>
    <n v="0.57999999999999996"/>
    <n v="3097.4690000000001"/>
    <n v="3.0974690000000002"/>
    <n v="0.57199999999999995"/>
    <n v="0.624"/>
    <n v="0.57999999999999996"/>
    <n v="1483.7250000000001"/>
    <n v="1.4837250000000002"/>
    <n v="0.57199999999999995"/>
    <n v="0.624"/>
    <n v="0.57999999999999996"/>
    <n v="2857.2999999999997"/>
    <n v="2.8572999999999995"/>
    <n v="0.56599999999999995"/>
    <n v="0.624"/>
    <n v="0.57999999999999996"/>
    <n v="1691.6220000000001"/>
    <n v="1.6916220000000002"/>
    <n v="7.6479999999999997"/>
    <m/>
    <m/>
    <m/>
  </r>
  <r>
    <x v="0"/>
    <x v="0"/>
    <s v="EANDES"/>
    <s v="41097499"/>
    <s v="Pelton"/>
    <s v="HI"/>
    <s v="H"/>
    <s v="EANDES41097499PeltonHI"/>
    <s v="EANDES41097499PeltonHI"/>
    <x v="10"/>
    <x v="10"/>
    <x v="1"/>
    <x v="21"/>
    <x v="27"/>
    <s v="HI"/>
    <s v="HI"/>
    <s v="Agua"/>
    <x v="0"/>
    <s v="COES"/>
    <s v="Cambió Razón social"/>
    <x v="0"/>
    <n v="0"/>
    <n v="0"/>
    <s v="Privado"/>
    <s v="Generadora"/>
    <x v="0"/>
    <s v="AREQUIPA"/>
    <s v="AREQUIPA"/>
    <s v="CAYLLOMA"/>
    <s v="CAYLLOMA"/>
    <n v="0"/>
    <n v="79"/>
    <n v="0.28799999999999998"/>
    <n v="0.186"/>
    <n v="137.55500000000001"/>
    <n v="0.13755500000000001"/>
    <n v="0.222"/>
    <n v="0.28799999999999998"/>
    <n v="0.186"/>
    <n v="705.82400000000007"/>
    <n v="0.70582400000000012"/>
    <n v="0.22700000000000001"/>
    <n v="0.28799999999999998"/>
    <n v="0.186"/>
    <n v="706.59700000000009"/>
    <n v="0.70659700000000014"/>
    <n v="0.22"/>
    <n v="0.28799999999999998"/>
    <n v="0.186"/>
    <n v="666.84500000000003"/>
    <n v="0.66684500000000002"/>
    <n v="7.6479999999999997"/>
    <m/>
    <m/>
    <m/>
  </r>
  <r>
    <x v="0"/>
    <x v="0"/>
    <s v="EANDES"/>
    <s v="41097599"/>
    <s v="FRANCIS"/>
    <s v="HI"/>
    <s v="H"/>
    <s v="EANDES41097599FRANCISHI"/>
    <s v="EANDES41097599FRANCISHI"/>
    <x v="10"/>
    <x v="10"/>
    <x v="1"/>
    <x v="22"/>
    <x v="28"/>
    <s v="HI"/>
    <s v="HI"/>
    <s v="Agua"/>
    <x v="0"/>
    <s v="COES"/>
    <s v="Cambió Razón social"/>
    <x v="0"/>
    <n v="0"/>
    <n v="0"/>
    <s v="Privado"/>
    <s v="Generadora"/>
    <x v="0"/>
    <s v="AREQUIPA"/>
    <s v="AREQUIPA"/>
    <s v="CAYLLOMA"/>
    <s v="CAYLLOMA"/>
    <n v="0"/>
    <n v="79"/>
    <n v="0.52400000000000002"/>
    <n v="0.42199999999999999"/>
    <n v="1964.4549999999999"/>
    <n v="1.9644549999999998"/>
    <n v="0.34599999999999997"/>
    <n v="0.52400000000000002"/>
    <n v="0.42199999999999999"/>
    <n v="1417.3310000000001"/>
    <n v="1.4173310000000001"/>
    <n v="0.41099999999999998"/>
    <n v="0.52400000000000002"/>
    <n v="0.42199999999999999"/>
    <n v="2153.701"/>
    <n v="2.1537009999999999"/>
    <n v="0.40400000000000003"/>
    <n v="0.52400000000000002"/>
    <n v="0.42199999999999999"/>
    <n v="1628.193"/>
    <n v="1.628193"/>
    <n v="7.6479999999999997"/>
    <m/>
    <m/>
    <m/>
  </r>
  <r>
    <x v="0"/>
    <x v="0"/>
    <s v="EANDES"/>
    <s v="G1230715"/>
    <s v="G1"/>
    <s v="HI"/>
    <s v="H"/>
    <s v="EANDESG1230715G1HI"/>
    <s v="EANDESG1230715G1HI"/>
    <x v="10"/>
    <x v="10"/>
    <x v="1"/>
    <x v="23"/>
    <x v="2"/>
    <s v="HI"/>
    <s v="HI"/>
    <s v="Agua"/>
    <x v="0"/>
    <s v="COES"/>
    <s v="Instalado"/>
    <x v="0"/>
    <n v="0"/>
    <n v="0"/>
    <s v="Privado"/>
    <s v="Generadora"/>
    <x v="0"/>
    <s v="LIMA"/>
    <s v="LIMA"/>
    <s v="HUAURA"/>
    <s v="SAYAN"/>
    <s v="CHURIN"/>
    <n v="79"/>
    <n v="86.24"/>
    <n v="86.24"/>
    <n v="162448.58000000002"/>
    <n v="162.44858000000002"/>
    <n v="175.791"/>
    <n v="86.24"/>
    <n v="86.24"/>
    <n v="273411.11"/>
    <n v="273.41111000000001"/>
    <n v="175.04"/>
    <n v="86.24"/>
    <n v="86.24"/>
    <n v="369365.12399999995"/>
    <n v="369.36512399999998"/>
    <n v="174.946"/>
    <n v="86.24"/>
    <n v="86.24"/>
    <n v="348047.60499999998"/>
    <n v="348.04760499999998"/>
    <n v="7.6479999999999997"/>
    <m/>
    <m/>
    <m/>
  </r>
  <r>
    <x v="0"/>
    <x v="0"/>
    <s v="EANDES"/>
    <s v="G1230715"/>
    <s v="G2"/>
    <s v="HI"/>
    <s v="H"/>
    <s v="EANDESG1230715G2HI"/>
    <s v="EANDESG1230715G2HI"/>
    <x v="10"/>
    <x v="10"/>
    <x v="1"/>
    <x v="23"/>
    <x v="29"/>
    <s v="HI"/>
    <s v="HI"/>
    <s v="Agua"/>
    <x v="0"/>
    <s v="COES"/>
    <s v="Instalado"/>
    <x v="0"/>
    <n v="0"/>
    <n v="0"/>
    <s v="Privado"/>
    <s v="Generadora"/>
    <x v="0"/>
    <s v="LIMA"/>
    <s v="LIMA"/>
    <s v="HUAURA"/>
    <s v="SAYAN"/>
    <s v="CHURIN"/>
    <n v="79"/>
    <n v="85.44"/>
    <n v="85.44"/>
    <n v="689037.245"/>
    <n v="689.03724499999998"/>
    <n v="175.791"/>
    <n v="85.44"/>
    <n v="85.44"/>
    <n v="525409.5959999999"/>
    <n v="525.40959599999985"/>
    <n v="175.04"/>
    <n v="85.44"/>
    <n v="85.44"/>
    <n v="408677.67"/>
    <n v="408.67766999999998"/>
    <n v="174.946"/>
    <n v="85.44"/>
    <n v="85.44"/>
    <n v="428574.27799999999"/>
    <n v="428.57427799999999"/>
    <n v="7.6479999999999997"/>
    <m/>
    <m/>
    <m/>
  </r>
  <r>
    <x v="0"/>
    <x v="0"/>
    <s v="EANDES"/>
    <s v="PP101093"/>
    <s v="G1"/>
    <s v="HI"/>
    <s v="H"/>
    <s v="EANDESPP101093G1HI"/>
    <s v="EANDESPP101093G1HI"/>
    <x v="10"/>
    <x v="10"/>
    <x v="1"/>
    <x v="24"/>
    <x v="2"/>
    <s v="HI"/>
    <s v="HI"/>
    <s v="Agua"/>
    <x v="0"/>
    <s v="COES"/>
    <s v="Cambió Razón social"/>
    <x v="0"/>
    <n v="0"/>
    <n v="0"/>
    <s v="Privado"/>
    <s v="Generadora"/>
    <x v="0"/>
    <s v="JUNIN"/>
    <s v="JUNIN"/>
    <s v="YAULI"/>
    <s v="PACCHAS"/>
    <n v="0"/>
    <n v="79"/>
    <n v="13.6"/>
    <n v="12.082000000000001"/>
    <n v="62870.381000000008"/>
    <n v="62.870381000000009"/>
    <n v="48.308999999999997"/>
    <n v="13.6"/>
    <n v="12.082000000000001"/>
    <n v="56119.346999999994"/>
    <n v="56.119346999999998"/>
    <n v="47.381"/>
    <n v="13.6"/>
    <n v="12.082000000000001"/>
    <n v="39569.256999999998"/>
    <n v="39.569257"/>
    <n v="46.790999999999997"/>
    <n v="13.6"/>
    <n v="12.082000000000001"/>
    <n v="69502.062999999995"/>
    <n v="69.502062999999993"/>
    <n v="7.6479999999999997"/>
    <m/>
    <m/>
    <m/>
  </r>
  <r>
    <x v="0"/>
    <x v="0"/>
    <s v="EANDES"/>
    <s v="PP101093"/>
    <s v="G2"/>
    <s v="HI"/>
    <s v="H"/>
    <s v="EANDESPP101093G2HI"/>
    <s v="EANDESPP101093G2HI"/>
    <x v="10"/>
    <x v="10"/>
    <x v="1"/>
    <x v="24"/>
    <x v="29"/>
    <s v="HI"/>
    <s v="HI"/>
    <s v="Agua"/>
    <x v="0"/>
    <s v="COES"/>
    <s v="Cambió Razón social"/>
    <x v="0"/>
    <n v="0"/>
    <n v="0"/>
    <s v="Privado"/>
    <s v="Generadora"/>
    <x v="0"/>
    <s v="JUNIN"/>
    <s v="JUNIN"/>
    <s v="YAULI"/>
    <s v="PACCHAS"/>
    <n v="0"/>
    <n v="79"/>
    <n v="13.6"/>
    <n v="12.779"/>
    <n v="50683.56"/>
    <n v="50.68356"/>
    <n v="48.308999999999997"/>
    <n v="13.6"/>
    <n v="12.779"/>
    <n v="61690.690999999999"/>
    <n v="61.690691000000001"/>
    <n v="47.381"/>
    <n v="13.6"/>
    <n v="12.779"/>
    <n v="75989.88"/>
    <n v="75.989879999999999"/>
    <n v="46.790999999999997"/>
    <n v="13.6"/>
    <n v="12.779"/>
    <n v="67820.627999999997"/>
    <n v="67.820627999999999"/>
    <n v="7.6479999999999997"/>
    <m/>
    <m/>
    <m/>
  </r>
  <r>
    <x v="0"/>
    <x v="0"/>
    <s v="EANDES"/>
    <s v="PP101093"/>
    <s v="G3"/>
    <s v="HI"/>
    <s v="H"/>
    <s v="EANDESPP101093G3HI"/>
    <s v="EANDESPP101093G3HI"/>
    <x v="10"/>
    <x v="10"/>
    <x v="1"/>
    <x v="24"/>
    <x v="30"/>
    <s v="HI"/>
    <s v="HI"/>
    <s v="Agua"/>
    <x v="0"/>
    <s v="COES"/>
    <s v="Cambió Razón social"/>
    <x v="0"/>
    <n v="0"/>
    <n v="0"/>
    <s v="Privado"/>
    <s v="Generadora"/>
    <x v="0"/>
    <s v="JUNIN"/>
    <s v="JUNIN"/>
    <s v="YAULI"/>
    <s v="PACCHAS"/>
    <n v="0"/>
    <n v="79"/>
    <n v="13.6"/>
    <n v="11.234"/>
    <n v="58975.320000000007"/>
    <n v="58.975320000000004"/>
    <n v="48.308999999999997"/>
    <n v="13.6"/>
    <n v="11.234"/>
    <n v="53783.541999999994"/>
    <n v="53.783541999999997"/>
    <n v="47.381"/>
    <n v="13.6"/>
    <n v="11.234"/>
    <n v="59435.869000000006"/>
    <n v="59.435869000000004"/>
    <n v="46.790999999999997"/>
    <n v="13.6"/>
    <n v="11.234"/>
    <n v="51909.87"/>
    <n v="51.909870000000005"/>
    <n v="7.6479999999999997"/>
    <m/>
    <m/>
    <m/>
  </r>
  <r>
    <x v="0"/>
    <x v="0"/>
    <s v="EANDES"/>
    <s v="PP101093"/>
    <s v="G4"/>
    <s v="HI"/>
    <s v="H"/>
    <s v="EANDESPP101093G4HI"/>
    <s v="EANDESPP101093G4HI"/>
    <x v="10"/>
    <x v="10"/>
    <x v="1"/>
    <x v="24"/>
    <x v="31"/>
    <s v="HI"/>
    <s v="HI"/>
    <s v="Agua"/>
    <x v="0"/>
    <s v="COES"/>
    <s v="Cambió Razón social"/>
    <x v="0"/>
    <n v="0"/>
    <n v="0"/>
    <s v="Privado"/>
    <s v="Generadora"/>
    <x v="0"/>
    <s v="JUNIN"/>
    <s v="JUNIN"/>
    <s v="YAULI"/>
    <s v="PACCHAS"/>
    <n v="0"/>
    <n v="79"/>
    <n v="13.6"/>
    <n v="11.926"/>
    <n v="61576.877999999997"/>
    <n v="61.576877999999994"/>
    <n v="48.308999999999997"/>
    <n v="13.6"/>
    <n v="11.926"/>
    <n v="60528.794000000002"/>
    <n v="60.528794000000005"/>
    <n v="47.381"/>
    <n v="13.6"/>
    <n v="11.926"/>
    <n v="72263.252000000008"/>
    <n v="72.263252000000008"/>
    <n v="46.790999999999997"/>
    <n v="13.6"/>
    <n v="11.926"/>
    <n v="52710.02399999999"/>
    <n v="52.71002399999999"/>
    <n v="7.6479999999999997"/>
    <m/>
    <m/>
    <m/>
  </r>
  <r>
    <x v="0"/>
    <x v="0"/>
    <s v="EANDES"/>
    <s v="PP102093"/>
    <s v="G1"/>
    <s v="HI"/>
    <s v="H"/>
    <s v="EANDESPP102093G1HI"/>
    <s v="EANDESPP102093G1HI"/>
    <x v="10"/>
    <x v="10"/>
    <x v="1"/>
    <x v="25"/>
    <x v="2"/>
    <s v="HI"/>
    <s v="HI"/>
    <s v="Agua"/>
    <x v="0"/>
    <s v="COES"/>
    <s v="Cambió Razón social"/>
    <x v="0"/>
    <n v="0"/>
    <n v="0"/>
    <s v="Privado"/>
    <s v="Generadora"/>
    <x v="0"/>
    <s v="JUNIN"/>
    <s v="JUNIN"/>
    <s v="YAULI"/>
    <s v="LA OROYA"/>
    <n v="0"/>
    <n v="79"/>
    <n v="3"/>
    <n v="3.1429999999999998"/>
    <n v="19603.587000000003"/>
    <n v="19.603587000000005"/>
    <n v="9.0779999999999994"/>
    <n v="3"/>
    <n v="3.1429999999999998"/>
    <n v="23663.286999999997"/>
    <n v="23.663286999999997"/>
    <n v="8.766"/>
    <n v="3"/>
    <n v="3.1429999999999998"/>
    <n v="16214.785"/>
    <n v="16.214784999999999"/>
    <n v="9.3279999999999994"/>
    <n v="3"/>
    <n v="3.1429999999999998"/>
    <n v="20296.938000000002"/>
    <n v="20.296938000000001"/>
    <n v="7.6479999999999997"/>
    <m/>
    <m/>
    <m/>
  </r>
  <r>
    <x v="0"/>
    <x v="0"/>
    <s v="EANDES"/>
    <s v="PP102093"/>
    <s v="G2"/>
    <s v="HI"/>
    <s v="H"/>
    <s v="EANDESPP102093G2HI"/>
    <s v="EANDESPP102093G2HI"/>
    <x v="10"/>
    <x v="10"/>
    <x v="1"/>
    <x v="25"/>
    <x v="29"/>
    <s v="HI"/>
    <s v="HI"/>
    <s v="Agua"/>
    <x v="0"/>
    <s v="COES"/>
    <s v="Cambió Razón social"/>
    <x v="0"/>
    <n v="0"/>
    <n v="0"/>
    <s v="Privado"/>
    <s v="Generadora"/>
    <x v="0"/>
    <s v="JUNIN"/>
    <s v="JUNIN"/>
    <s v="YAULI"/>
    <s v="LA OROYA"/>
    <n v="0"/>
    <n v="79"/>
    <n v="3"/>
    <n v="3.165"/>
    <n v="11622.005999999999"/>
    <n v="11.622005999999999"/>
    <n v="9.0779999999999994"/>
    <n v="3"/>
    <n v="3.165"/>
    <n v="16896.319"/>
    <n v="16.896318999999998"/>
    <n v="8.766"/>
    <n v="3"/>
    <n v="3.165"/>
    <n v="17163.229999999996"/>
    <n v="17.163229999999995"/>
    <n v="9.3279999999999994"/>
    <n v="3"/>
    <n v="3.165"/>
    <n v="14556.599"/>
    <n v="14.556599"/>
    <n v="7.6479999999999997"/>
    <m/>
    <m/>
    <m/>
  </r>
  <r>
    <x v="0"/>
    <x v="0"/>
    <s v="EANDES"/>
    <s v="PP102093"/>
    <s v="G3"/>
    <s v="HI"/>
    <s v="H"/>
    <s v="EANDESPP102093G3HI"/>
    <s v="EANDESPP102093G3HI"/>
    <x v="10"/>
    <x v="10"/>
    <x v="1"/>
    <x v="25"/>
    <x v="30"/>
    <s v="HI"/>
    <s v="HI"/>
    <s v="Agua"/>
    <x v="0"/>
    <s v="COES"/>
    <s v="Cambió Razón social"/>
    <x v="0"/>
    <n v="0"/>
    <n v="0"/>
    <s v="Privado"/>
    <s v="Generadora"/>
    <x v="0"/>
    <s v="JUNIN"/>
    <s v="JUNIN"/>
    <s v="YAULI"/>
    <s v="LA OROYA"/>
    <n v="0"/>
    <n v="79"/>
    <n v="3"/>
    <n v="3.1720000000000002"/>
    <n v="17224.259000000002"/>
    <n v="17.224259000000004"/>
    <n v="9.0779999999999994"/>
    <n v="3"/>
    <n v="3.1720000000000002"/>
    <n v="22486.549000000003"/>
    <n v="22.486549000000004"/>
    <n v="8.766"/>
    <n v="3"/>
    <n v="3.1720000000000002"/>
    <n v="19129.215000000004"/>
    <n v="19.129215000000002"/>
    <n v="9.3279999999999994"/>
    <n v="3"/>
    <n v="3.1720000000000002"/>
    <n v="21284.089000000004"/>
    <n v="21.284089000000005"/>
    <n v="7.6479999999999997"/>
    <m/>
    <m/>
    <m/>
  </r>
  <r>
    <x v="0"/>
    <x v="0"/>
    <s v="EANDES"/>
    <s v="PP103093"/>
    <s v="G1"/>
    <s v="HI"/>
    <s v="H"/>
    <s v="EANDESPP103093G1HI"/>
    <s v="EANDESPP103093G1HI"/>
    <x v="10"/>
    <x v="10"/>
    <x v="1"/>
    <x v="26"/>
    <x v="2"/>
    <s v="HI"/>
    <s v="HI"/>
    <s v="Agua"/>
    <x v="0"/>
    <s v="COES"/>
    <s v="Cambió Razón social"/>
    <x v="0"/>
    <n v="0"/>
    <n v="0"/>
    <s v="Privado"/>
    <s v="Generadora"/>
    <x v="0"/>
    <s v="JUNIN"/>
    <s v="JUNIN"/>
    <s v="YAULI"/>
    <s v="YAULI"/>
    <n v="0"/>
    <n v="79"/>
    <n v="3"/>
    <n v="3.1859999999999999"/>
    <n v="16673.82"/>
    <n v="16.673819999999999"/>
    <n v="9.8569999999999993"/>
    <n v="3"/>
    <n v="3.1859999999999999"/>
    <n v="15603.037"/>
    <n v="15.603037"/>
    <n v="9.4990000000000006"/>
    <n v="3"/>
    <n v="3.1859999999999999"/>
    <n v="15171.011999999999"/>
    <n v="15.171011999999999"/>
    <n v="9.7110000000000003"/>
    <n v="3"/>
    <n v="3.1859999999999999"/>
    <n v="11474.999"/>
    <n v="11.474999"/>
    <n v="7.6479999999999997"/>
    <m/>
    <m/>
    <m/>
  </r>
  <r>
    <x v="0"/>
    <x v="0"/>
    <s v="EANDES"/>
    <s v="PP103093"/>
    <s v="G2"/>
    <s v="HI"/>
    <s v="H"/>
    <s v="EANDESPP103093G2HI"/>
    <s v="EANDESPP103093G2HI"/>
    <x v="10"/>
    <x v="10"/>
    <x v="1"/>
    <x v="26"/>
    <x v="29"/>
    <s v="HI"/>
    <s v="HI"/>
    <s v="Agua"/>
    <x v="0"/>
    <s v="COES"/>
    <s v="Cambió Razón social"/>
    <x v="0"/>
    <n v="0"/>
    <n v="0"/>
    <s v="Privado"/>
    <s v="Generadora"/>
    <x v="0"/>
    <s v="JUNIN"/>
    <s v="JUNIN"/>
    <s v="YAULI"/>
    <s v="YAULI"/>
    <n v="0"/>
    <n v="79"/>
    <n v="3"/>
    <n v="3.31"/>
    <n v="16367.899000000001"/>
    <n v="16.367899000000001"/>
    <n v="9.8569999999999993"/>
    <n v="3"/>
    <n v="3.31"/>
    <n v="12377.735000000002"/>
    <n v="12.377735000000003"/>
    <n v="9.4990000000000006"/>
    <n v="3"/>
    <n v="3.31"/>
    <n v="8082.7290000000003"/>
    <n v="8.0827290000000005"/>
    <n v="9.7110000000000003"/>
    <n v="3"/>
    <n v="3.31"/>
    <n v="11926.139000000001"/>
    <n v="11.926139000000001"/>
    <n v="7.6479999999999997"/>
    <m/>
    <m/>
    <m/>
  </r>
  <r>
    <x v="0"/>
    <x v="0"/>
    <s v="EANDES"/>
    <s v="PP103093"/>
    <s v="G3"/>
    <s v="HI"/>
    <s v="H"/>
    <s v="EANDESPP103093G3HI"/>
    <s v="EANDESPP103093G3HI"/>
    <x v="10"/>
    <x v="10"/>
    <x v="1"/>
    <x v="26"/>
    <x v="30"/>
    <s v="HI"/>
    <s v="HI"/>
    <s v="Agua"/>
    <x v="0"/>
    <s v="COES"/>
    <s v="Cambió Razón social"/>
    <x v="0"/>
    <n v="0"/>
    <n v="0"/>
    <s v="Privado"/>
    <s v="Generadora"/>
    <x v="0"/>
    <s v="JUNIN"/>
    <s v="JUNIN"/>
    <s v="YAULI"/>
    <s v="YAULI"/>
    <n v="0"/>
    <n v="79"/>
    <n v="3"/>
    <n v="3.1539999999999999"/>
    <n v="16250.970000000001"/>
    <n v="16.250970000000002"/>
    <n v="9.8569999999999993"/>
    <n v="3"/>
    <n v="3.1539999999999999"/>
    <n v="12253.992"/>
    <n v="12.253992"/>
    <n v="9.4990000000000006"/>
    <n v="3"/>
    <n v="3.1539999999999999"/>
    <n v="11394.535"/>
    <n v="11.394534999999999"/>
    <n v="9.7110000000000003"/>
    <n v="3"/>
    <n v="3.1539999999999999"/>
    <n v="8745.1610000000019"/>
    <n v="8.7451610000000013"/>
    <n v="7.6479999999999997"/>
    <m/>
    <m/>
    <m/>
  </r>
  <r>
    <x v="0"/>
    <x v="0"/>
    <s v="EANDES"/>
    <s v="PP104093"/>
    <s v="G1"/>
    <s v="HI"/>
    <s v="H"/>
    <s v="EANDESPP104093G1HI"/>
    <s v="EANDESPP104093G1HI"/>
    <x v="10"/>
    <x v="10"/>
    <x v="1"/>
    <x v="27"/>
    <x v="2"/>
    <s v="HI"/>
    <s v="HI"/>
    <s v="Agua"/>
    <x v="0"/>
    <s v="COES"/>
    <s v="Cambió Razón social"/>
    <x v="0"/>
    <n v="0"/>
    <n v="0"/>
    <s v="Privado"/>
    <s v="Generadora"/>
    <x v="0"/>
    <s v="JUNIN"/>
    <s v="JUNIN"/>
    <s v="JUNIN"/>
    <s v="ULCUMAYO"/>
    <n v="0"/>
    <n v="79"/>
    <n v="22.065000000000001"/>
    <n v="22.065000000000001"/>
    <n v="139078.076"/>
    <n v="139.07807600000001"/>
    <n v="109.94199999999999"/>
    <n v="22.065000000000001"/>
    <n v="22.065000000000001"/>
    <n v="155564.75700000004"/>
    <n v="155.56475700000004"/>
    <n v="110.51"/>
    <n v="22.065000000000001"/>
    <n v="22.065000000000001"/>
    <n v="148992.36000000002"/>
    <n v="148.99236000000002"/>
    <n v="110.151"/>
    <n v="22.065000000000001"/>
    <n v="22.065000000000001"/>
    <n v="138973.64799999999"/>
    <n v="138.973648"/>
    <n v="7.6479999999999997"/>
    <m/>
    <m/>
    <m/>
  </r>
  <r>
    <x v="0"/>
    <x v="0"/>
    <s v="EANDES"/>
    <s v="PP104093"/>
    <s v="G2"/>
    <s v="HI"/>
    <s v="H"/>
    <s v="EANDESPP104093G2HI"/>
    <s v="EANDESPP104093G2HI"/>
    <x v="10"/>
    <x v="10"/>
    <x v="1"/>
    <x v="27"/>
    <x v="29"/>
    <s v="HI"/>
    <s v="HI"/>
    <s v="Agua"/>
    <x v="0"/>
    <s v="COES"/>
    <s v="Cambió Razón social"/>
    <x v="0"/>
    <n v="0"/>
    <n v="0"/>
    <s v="Privado"/>
    <s v="Generadora"/>
    <x v="0"/>
    <s v="JUNIN"/>
    <s v="JUNIN"/>
    <s v="JUNIN"/>
    <s v="ULCUMAYO"/>
    <n v="0"/>
    <n v="79"/>
    <n v="23.23"/>
    <n v="23.23"/>
    <n v="142465.1"/>
    <n v="142.46510000000001"/>
    <n v="109.94199999999999"/>
    <n v="23.23"/>
    <n v="23.23"/>
    <n v="163275.46299999999"/>
    <n v="163.275463"/>
    <n v="110.51"/>
    <n v="23.23"/>
    <n v="23.23"/>
    <n v="153462.611"/>
    <n v="153.46261100000001"/>
    <n v="110.151"/>
    <n v="23.23"/>
    <n v="23.23"/>
    <n v="138612.01700000002"/>
    <n v="138.61201700000001"/>
    <n v="7.6479999999999997"/>
    <m/>
    <m/>
    <m/>
  </r>
  <r>
    <x v="0"/>
    <x v="0"/>
    <s v="EANDES"/>
    <s v="PP104093"/>
    <s v="G3"/>
    <s v="HI"/>
    <s v="H"/>
    <s v="EANDESPP104093G3HI"/>
    <s v="EANDESPP104093G3HI"/>
    <x v="10"/>
    <x v="10"/>
    <x v="1"/>
    <x v="27"/>
    <x v="30"/>
    <s v="HI"/>
    <s v="HI"/>
    <s v="Agua"/>
    <x v="0"/>
    <s v="COES"/>
    <s v="Cambió Razón social"/>
    <x v="0"/>
    <n v="0"/>
    <n v="0"/>
    <s v="Privado"/>
    <s v="Generadora"/>
    <x v="0"/>
    <s v="JUNIN"/>
    <s v="JUNIN"/>
    <s v="JUNIN"/>
    <s v="ULCUMAYO"/>
    <n v="0"/>
    <n v="79"/>
    <n v="23.155000000000001"/>
    <n v="23.155000000000001"/>
    <n v="140352.36000000002"/>
    <n v="140.35236"/>
    <n v="109.94199999999999"/>
    <n v="23.155000000000001"/>
    <n v="23.155000000000001"/>
    <n v="158209.30399999997"/>
    <n v="158.20930399999997"/>
    <n v="110.51"/>
    <n v="23.155000000000001"/>
    <n v="23.155000000000001"/>
    <n v="171430.93199999997"/>
    <n v="171.43093199999998"/>
    <n v="110.151"/>
    <n v="23.155000000000001"/>
    <n v="23.155000000000001"/>
    <n v="139649.62599999999"/>
    <n v="139.64962599999998"/>
    <n v="7.6479999999999997"/>
    <m/>
    <m/>
    <m/>
  </r>
  <r>
    <x v="0"/>
    <x v="0"/>
    <s v="EANDES"/>
    <s v="PP104093"/>
    <s v="G4"/>
    <s v="HI"/>
    <s v="H"/>
    <s v="EANDESPP104093G4HI"/>
    <s v="EANDESPP104093G4HI"/>
    <x v="10"/>
    <x v="10"/>
    <x v="1"/>
    <x v="27"/>
    <x v="31"/>
    <s v="HI"/>
    <s v="HI"/>
    <s v="Agua"/>
    <x v="0"/>
    <s v="COES"/>
    <s v="Cambió Razón social"/>
    <x v="0"/>
    <n v="0"/>
    <n v="0"/>
    <s v="Privado"/>
    <s v="Generadora"/>
    <x v="0"/>
    <s v="JUNIN"/>
    <s v="JUNIN"/>
    <s v="JUNIN"/>
    <s v="ULCUMAYO"/>
    <n v="0"/>
    <n v="79"/>
    <n v="22.66"/>
    <n v="22.66"/>
    <n v="139850.83599999998"/>
    <n v="139.85083599999999"/>
    <n v="109.94199999999999"/>
    <n v="22.66"/>
    <n v="22.66"/>
    <n v="158634.77100000001"/>
    <n v="158.634771"/>
    <n v="110.51"/>
    <n v="22.66"/>
    <n v="22.66"/>
    <n v="170539.49299999999"/>
    <n v="170.53949299999999"/>
    <n v="110.151"/>
    <n v="22.66"/>
    <n v="22.66"/>
    <n v="150559.182"/>
    <n v="150.55918199999999"/>
    <n v="7.6479999999999997"/>
    <m/>
    <m/>
    <m/>
  </r>
  <r>
    <x v="0"/>
    <x v="0"/>
    <s v="EANDES"/>
    <s v="PP104093"/>
    <s v="G5"/>
    <s v="HI"/>
    <s v="H"/>
    <s v="EANDESPP104093G5HI"/>
    <s v="EANDESPP104093G5HI"/>
    <x v="10"/>
    <x v="10"/>
    <x v="1"/>
    <x v="27"/>
    <x v="32"/>
    <s v="HI"/>
    <s v="HI"/>
    <s v="Agua"/>
    <x v="0"/>
    <s v="COES"/>
    <s v="Cambió Razón social"/>
    <x v="0"/>
    <n v="0"/>
    <n v="0"/>
    <s v="Privado"/>
    <s v="Generadora"/>
    <x v="0"/>
    <s v="JUNIN"/>
    <s v="JUNIN"/>
    <s v="JUNIN"/>
    <s v="ULCUMAYO"/>
    <n v="0"/>
    <n v="79"/>
    <n v="22.576000000000001"/>
    <n v="22.576000000000001"/>
    <n v="141157.45199999999"/>
    <n v="141.15745199999998"/>
    <n v="109.94199999999999"/>
    <n v="22.576000000000001"/>
    <n v="22.576000000000001"/>
    <n v="155047.155"/>
    <n v="155.047155"/>
    <n v="110.51"/>
    <n v="22.576000000000001"/>
    <n v="22.576000000000001"/>
    <n v="151292.97500000001"/>
    <n v="151.29297500000001"/>
    <n v="110.151"/>
    <n v="22.576000000000001"/>
    <n v="22.576000000000001"/>
    <n v="152913.53599999999"/>
    <n v="152.91353599999999"/>
    <n v="7.6479999999999997"/>
    <m/>
    <m/>
    <m/>
  </r>
  <r>
    <x v="0"/>
    <x v="0"/>
    <s v="ENEDIS"/>
    <s v="15004393"/>
    <s v="PELTON N║ 1"/>
    <s v="HI"/>
    <s v="H"/>
    <s v="ENEDIS15004393PELTON N║ 1HI"/>
    <s v="ENEDIS15004393PELTON N║ 1HI"/>
    <x v="11"/>
    <x v="11"/>
    <x v="1"/>
    <x v="28"/>
    <x v="33"/>
    <s v="HI"/>
    <s v="HI"/>
    <s v="Agua"/>
    <x v="1"/>
    <s v="NO COES"/>
    <s v="Instalado"/>
    <x v="2"/>
    <n v="0"/>
    <n v="0"/>
    <s v="Privado"/>
    <s v="Distribuidora"/>
    <x v="0"/>
    <s v="LIMA"/>
    <s v="LIMA"/>
    <s v="CANTA"/>
    <s v="CANTA"/>
    <n v="0"/>
    <n v="43"/>
    <n v="0.5"/>
    <n v="0.45"/>
    <n v="852.22299999999996"/>
    <n v="0.85222299999999995"/>
    <n v="0.76400000000000001"/>
    <n v="0.5"/>
    <n v="0.45"/>
    <n v="402.37099999999998"/>
    <n v="0.40237099999999998"/>
    <n v="0.86799999999999999"/>
    <n v="0.5"/>
    <n v="0.45"/>
    <n v="527.21800000000007"/>
    <n v="0.52721800000000008"/>
    <n v="0.78200000000000003"/>
    <n v="0.5"/>
    <n v="0.45"/>
    <n v="706.86900000000003"/>
    <n v="0.70686900000000008"/>
    <n v="7.6479999999999997"/>
    <m/>
    <m/>
    <m/>
  </r>
  <r>
    <x v="0"/>
    <x v="0"/>
    <s v="ENEDIS"/>
    <s v="15004393"/>
    <s v="PELTON N║ 2"/>
    <s v="HI"/>
    <s v="H"/>
    <s v="ENEDIS15004393PELTON N║ 2HI"/>
    <s v="ENEDIS15004393PELTON N║ 2HI"/>
    <x v="11"/>
    <x v="11"/>
    <x v="1"/>
    <x v="28"/>
    <x v="34"/>
    <s v="HI"/>
    <s v="HI"/>
    <s v="Agua"/>
    <x v="1"/>
    <s v="NO COES"/>
    <s v="Instalado"/>
    <x v="2"/>
    <n v="0"/>
    <n v="0"/>
    <s v="Privado"/>
    <s v="Distribuidora"/>
    <x v="0"/>
    <s v="LIMA"/>
    <s v="LIMA"/>
    <s v="CANTA"/>
    <s v="CANTA"/>
    <n v="0"/>
    <n v="43"/>
    <n v="0.5"/>
    <n v="0.45"/>
    <n v="2454.049"/>
    <n v="2.4540489999999999"/>
    <n v="0.76400000000000001"/>
    <n v="0.5"/>
    <n v="0.45"/>
    <n v="2963.0180000000005"/>
    <n v="2.9630180000000004"/>
    <n v="0.86799999999999999"/>
    <n v="0.5"/>
    <n v="0.45"/>
    <n v="2298.62"/>
    <n v="2.2986200000000001"/>
    <n v="0.78200000000000003"/>
    <n v="0.5"/>
    <n v="0.45"/>
    <n v="609.21500000000003"/>
    <n v="0.60921500000000006"/>
    <n v="7.6479999999999997"/>
    <m/>
    <m/>
    <m/>
  </r>
  <r>
    <x v="0"/>
    <x v="0"/>
    <s v="ENEDIS"/>
    <s v="15004593"/>
    <s v="FRANCIS N ║ 6"/>
    <s v="HI"/>
    <s v="H"/>
    <s v="ENEDIS15004593FRANCIS N ║ 6HI"/>
    <s v="ENEDIS15004593FRANCIS N ║ 6HI"/>
    <x v="11"/>
    <x v="11"/>
    <x v="1"/>
    <x v="29"/>
    <x v="35"/>
    <s v="HI"/>
    <s v="HI"/>
    <s v="Agua"/>
    <x v="1"/>
    <s v="NO COES"/>
    <s v="Instalado"/>
    <x v="2"/>
    <n v="0"/>
    <n v="0"/>
    <s v="Privado"/>
    <s v="Distribuidora"/>
    <x v="0"/>
    <s v="LIMA"/>
    <s v="LIMA"/>
    <s v="CANTA"/>
    <s v="SANTA ROSA DE QUIVES"/>
    <n v="0"/>
    <n v="43"/>
    <n v="0.11"/>
    <n v="9.9000000000000005E-2"/>
    <n v="62.379999999999995"/>
    <n v="6.2379999999999998E-2"/>
    <n v="0.08"/>
    <n v="0.11"/>
    <n v="9.9000000000000005E-2"/>
    <n v="244.41600000000005"/>
    <n v="0.24441600000000005"/>
    <n v="7.3999999999999996E-2"/>
    <n v="0.11"/>
    <n v="9.9000000000000005E-2"/>
    <n v="251.023"/>
    <n v="0.251023"/>
    <n v="7.6999999999999999E-2"/>
    <n v="0.11"/>
    <n v="9.9000000000000005E-2"/>
    <n v="99.512"/>
    <n v="9.9512000000000003E-2"/>
    <n v="7.6479999999999997"/>
    <m/>
    <m/>
    <m/>
  </r>
  <r>
    <x v="0"/>
    <x v="0"/>
    <s v="ENEDIS"/>
    <s v="15004593"/>
    <s v="KUBOTTA N║ 4"/>
    <s v="HI"/>
    <s v="H"/>
    <s v="ENEDIS15004593KUBOTTA N║ 4HI"/>
    <s v="ENEDIS15004593KUBOTTA N║ 4HI"/>
    <x v="11"/>
    <x v="11"/>
    <x v="1"/>
    <x v="29"/>
    <x v="36"/>
    <s v="HI"/>
    <s v="HI"/>
    <s v="Agua"/>
    <x v="1"/>
    <s v="NO COES"/>
    <s v="Instalado"/>
    <x v="2"/>
    <n v="0"/>
    <n v="0"/>
    <s v="Privado"/>
    <s v="Distribuidora"/>
    <x v="0"/>
    <s v="LIMA"/>
    <s v="LIMA"/>
    <s v="CANTA"/>
    <s v="SANTA ROSA DE QUIVES"/>
    <n v="0"/>
    <n v="43"/>
    <n v="0.08"/>
    <n v="7.1999999999999995E-2"/>
    <n v="87.586999999999989"/>
    <n v="8.7586999999999984E-2"/>
    <n v="0.08"/>
    <n v="0.08"/>
    <n v="7.1999999999999995E-2"/>
    <n v="4.17"/>
    <n v="4.1700000000000001E-3"/>
    <n v="7.3999999999999996E-2"/>
    <n v="0.08"/>
    <n v="7.1999999999999995E-2"/>
    <n v="1.8359999999999999"/>
    <n v="1.836E-3"/>
    <n v="7.6999999999999999E-2"/>
    <n v="0.08"/>
    <n v="7.1999999999999995E-2"/>
    <n v="105.71299999999999"/>
    <n v="0.10571299999999999"/>
    <n v="7.6479999999999997"/>
    <m/>
    <m/>
    <m/>
  </r>
  <r>
    <x v="0"/>
    <x v="0"/>
    <s v="ENEDIS"/>
    <s v="15004693"/>
    <s v="FRANCIS N║ 1"/>
    <s v="HI"/>
    <s v="H"/>
    <s v="ENEDIS15004693FRANCIS N║ 1HI"/>
    <s v="ENEDIS15004693FRANCIS N║ 1HI"/>
    <x v="11"/>
    <x v="11"/>
    <x v="1"/>
    <x v="30"/>
    <x v="37"/>
    <s v="HI"/>
    <s v="HI"/>
    <s v="Agua"/>
    <x v="1"/>
    <s v="NO COES"/>
    <s v="Instalado"/>
    <x v="2"/>
    <n v="0"/>
    <n v="0"/>
    <s v="Privado"/>
    <s v="Distribuidora"/>
    <x v="0"/>
    <s v="LIMA"/>
    <s v="LIMA"/>
    <s v="HUARAL"/>
    <s v="SAN MIGUEL DE ACOS"/>
    <n v="0"/>
    <n v="43"/>
    <n v="0.14000000000000001"/>
    <n v="0.14000000000000001"/>
    <n v="343.85599999999999"/>
    <n v="0.34385599999999999"/>
    <n v="0.24199999999999999"/>
    <n v="0.14000000000000001"/>
    <n v="0.14000000000000001"/>
    <n v="347.06799999999998"/>
    <n v="0.34706799999999999"/>
    <n v="0.23899999999999999"/>
    <n v="0.14000000000000001"/>
    <n v="0.14000000000000001"/>
    <n v="352.21900000000005"/>
    <n v="0.35221900000000006"/>
    <n v="0.24099999999999999"/>
    <n v="0.14000000000000001"/>
    <n v="0.14000000000000001"/>
    <n v="385.31599999999997"/>
    <n v="0.38531599999999999"/>
    <n v="7.6479999999999997"/>
    <m/>
    <m/>
    <m/>
  </r>
  <r>
    <x v="0"/>
    <x v="0"/>
    <s v="ENEDIS"/>
    <s v="15004693"/>
    <s v="FRANCIS N║ 2"/>
    <s v="HI"/>
    <s v="H"/>
    <s v="ENEDIS15004693FRANCIS N║ 2HI"/>
    <s v="ENEDIS15004693FRANCIS N║ 2HI"/>
    <x v="11"/>
    <x v="11"/>
    <x v="1"/>
    <x v="30"/>
    <x v="38"/>
    <s v="HI"/>
    <s v="HI"/>
    <s v="Agua"/>
    <x v="1"/>
    <s v="NO COES"/>
    <s v="Instalado"/>
    <x v="2"/>
    <n v="0"/>
    <n v="0"/>
    <s v="Privado"/>
    <s v="Distribuidora"/>
    <x v="0"/>
    <s v="LIMA"/>
    <s v="LIMA"/>
    <s v="HUARAL"/>
    <s v="SAN MIGUEL DE ACOS"/>
    <n v="0"/>
    <n v="43"/>
    <n v="0.14000000000000001"/>
    <n v="0.14000000000000001"/>
    <n v="617.59700000000009"/>
    <n v="0.61759700000000006"/>
    <n v="0.24199999999999999"/>
    <n v="0.14000000000000001"/>
    <n v="0.14000000000000001"/>
    <n v="638.94299999999998"/>
    <n v="0.63894300000000004"/>
    <n v="0.23899999999999999"/>
    <n v="0.14000000000000001"/>
    <n v="0.14000000000000001"/>
    <n v="661.25800000000004"/>
    <n v="0.66125800000000001"/>
    <n v="0.24099999999999999"/>
    <n v="0.14000000000000001"/>
    <n v="0.14000000000000001"/>
    <n v="731.58699999999999"/>
    <n v="0.73158699999999999"/>
    <n v="7.6479999999999997"/>
    <m/>
    <m/>
    <m/>
  </r>
  <r>
    <x v="0"/>
    <x v="0"/>
    <s v="ENEDIS"/>
    <s v="15004893"/>
    <s v="FRANCIS 3"/>
    <s v="HI"/>
    <s v="H"/>
    <s v="ENEDIS15004893FRANCIS 3HI"/>
    <s v="ENEDIS15004893FRANCIS 3HI"/>
    <x v="11"/>
    <x v="11"/>
    <x v="1"/>
    <x v="31"/>
    <x v="39"/>
    <s v="HI"/>
    <s v="HI"/>
    <s v="Agua"/>
    <x v="1"/>
    <s v="NO COES"/>
    <s v="Instalado"/>
    <x v="2"/>
    <n v="0"/>
    <n v="0"/>
    <s v="Privado"/>
    <s v="Distribuidora"/>
    <x v="0"/>
    <s v="LIMA"/>
    <s v="LIMA"/>
    <s v="HUARAL"/>
    <s v="PACARAOS"/>
    <n v="0"/>
    <n v="43"/>
    <n v="7.4999999999999997E-2"/>
    <n v="7.4999999999999997E-2"/>
    <n v="128.929"/>
    <n v="0.12892900000000002"/>
    <n v="0.124"/>
    <n v="7.4999999999999997E-2"/>
    <n v="7.4999999999999997E-2"/>
    <n v="263.59500000000003"/>
    <n v="0.26359500000000002"/>
    <n v="0.128"/>
    <n v="7.4999999999999997E-2"/>
    <n v="7.4999999999999997E-2"/>
    <n v="206.53400000000002"/>
    <n v="0.20653400000000002"/>
    <n v="0.115"/>
    <n v="7.4999999999999997E-2"/>
    <n v="7.4999999999999997E-2"/>
    <n v="84.878999999999991"/>
    <n v="8.4878999999999996E-2"/>
    <n v="7.6479999999999997"/>
    <m/>
    <m/>
    <m/>
  </r>
  <r>
    <x v="0"/>
    <x v="0"/>
    <s v="ENEDIS"/>
    <s v="15004893"/>
    <s v="FRANCIS 4"/>
    <s v="HI"/>
    <s v="H"/>
    <s v="ENEDIS15004893FRANCIS 4HI"/>
    <s v="ENEDIS15004893FRANCIS 4HI"/>
    <x v="11"/>
    <x v="11"/>
    <x v="1"/>
    <x v="31"/>
    <x v="40"/>
    <s v="HI"/>
    <s v="HI"/>
    <s v="Agua"/>
    <x v="1"/>
    <s v="NO COES"/>
    <s v="Instalado"/>
    <x v="2"/>
    <n v="0"/>
    <n v="0"/>
    <s v="Privado"/>
    <s v="Distribuidora"/>
    <x v="0"/>
    <s v="LIMA"/>
    <s v="LIMA"/>
    <s v="HUARAL"/>
    <s v="PACARAOS"/>
    <n v="0"/>
    <n v="43"/>
    <n v="7.4999999999999997E-2"/>
    <n v="7.4999999999999997E-2"/>
    <n v="310.32"/>
    <n v="0.31031999999999998"/>
    <n v="0.124"/>
    <n v="7.4999999999999997E-2"/>
    <n v="7.4999999999999997E-2"/>
    <n v="267.59200000000004"/>
    <n v="0.26759200000000005"/>
    <n v="0.128"/>
    <n v="7.4999999999999997E-2"/>
    <n v="7.4999999999999997E-2"/>
    <n v="198.68199999999999"/>
    <n v="0.198682"/>
    <n v="0.115"/>
    <n v="7.4999999999999997E-2"/>
    <n v="7.4999999999999997E-2"/>
    <n v="126.40099999999998"/>
    <n v="0.12640099999999999"/>
    <n v="7.6479999999999997"/>
    <m/>
    <m/>
    <m/>
  </r>
  <r>
    <x v="0"/>
    <x v="0"/>
    <s v="ENEDIS"/>
    <s v="51000495"/>
    <s v="Turgo N║ 1"/>
    <s v="HI"/>
    <s v="H"/>
    <s v="ENEDIS51000495Turgo N║ 1HI"/>
    <s v="ENEDIS51000495Turgo N║ 1HI"/>
    <x v="11"/>
    <x v="11"/>
    <x v="1"/>
    <x v="32"/>
    <x v="41"/>
    <s v="HI"/>
    <s v="HI"/>
    <s v="Agua"/>
    <x v="1"/>
    <s v="NO COES"/>
    <s v="Instalado"/>
    <x v="2"/>
    <n v="0"/>
    <n v="0"/>
    <s v="Privado"/>
    <s v="Distribuidora"/>
    <x v="0"/>
    <s v="LIMA"/>
    <s v="LIMA"/>
    <s v="OYON"/>
    <s v="PACHANGARA"/>
    <n v="0"/>
    <n v="43"/>
    <n v="0.25"/>
    <n v="0.25"/>
    <n v="466.63400000000001"/>
    <n v="0.46663399999999999"/>
    <n v="0.31"/>
    <n v="0.25"/>
    <n v="0.25"/>
    <n v="704.54199999999992"/>
    <n v="0.70454199999999989"/>
    <n v="0.26500000000000001"/>
    <n v="0.25"/>
    <n v="0.25"/>
    <n v="858.57100000000003"/>
    <n v="0.85857099999999997"/>
    <n v="0.33700000000000002"/>
    <n v="0.25"/>
    <n v="0.25"/>
    <n v="659.83"/>
    <n v="0.65983000000000003"/>
    <n v="7.6479999999999997"/>
    <m/>
    <m/>
    <m/>
  </r>
  <r>
    <x v="0"/>
    <x v="0"/>
    <s v="ENEDIS"/>
    <s v="51000495"/>
    <s v="Turgo N║ 2"/>
    <s v="HI"/>
    <s v="H"/>
    <s v="ENEDIS51000495Turgo N║ 2HI"/>
    <s v="ENEDIS51000495Turgo N║ 2HI"/>
    <x v="11"/>
    <x v="11"/>
    <x v="1"/>
    <x v="32"/>
    <x v="42"/>
    <s v="HI"/>
    <s v="HI"/>
    <s v="Agua"/>
    <x v="1"/>
    <s v="NO COES"/>
    <s v="Instalado"/>
    <x v="2"/>
    <n v="0"/>
    <n v="0"/>
    <s v="Privado"/>
    <s v="Distribuidora"/>
    <x v="0"/>
    <s v="LIMA"/>
    <s v="LIMA"/>
    <s v="OYON"/>
    <s v="PACHANGARA"/>
    <n v="0"/>
    <n v="43"/>
    <n v="0.27700000000000002"/>
    <n v="0.25"/>
    <n v="582.66099999999994"/>
    <n v="0.58266099999999998"/>
    <n v="0.31"/>
    <n v="0.27700000000000002"/>
    <n v="0.25"/>
    <n v="398.28700000000003"/>
    <n v="0.39828700000000006"/>
    <n v="0.26500000000000001"/>
    <n v="0.27700000000000002"/>
    <n v="0.25"/>
    <n v="257.57799999999997"/>
    <n v="0.25757799999999997"/>
    <n v="0.33700000000000002"/>
    <n v="0.27700000000000002"/>
    <n v="0.25"/>
    <n v="187.92299999999997"/>
    <n v="0.18792299999999998"/>
    <n v="7.6479999999999997"/>
    <m/>
    <m/>
    <m/>
  </r>
  <r>
    <x v="0"/>
    <x v="0"/>
    <s v="ENEDIS"/>
    <s v="53014599"/>
    <s v="GRUPO PLACA ZQ-4288"/>
    <s v="EL"/>
    <s v="T"/>
    <s v="ENEDIS53014599GRUPO PLACA ZQ-4288EL"/>
    <s v="ENEDIS53014599GRUPO PLACA ZQ-4288EL"/>
    <x v="11"/>
    <x v="11"/>
    <x v="0"/>
    <x v="33"/>
    <x v="43"/>
    <s v="EL"/>
    <s v="EL"/>
    <s v="Diésel"/>
    <x v="1"/>
    <s v="NO COES"/>
    <s v="Instalado"/>
    <x v="0"/>
    <n v="0"/>
    <n v="0"/>
    <s v="Privado"/>
    <s v="Distribuidora"/>
    <x v="0"/>
    <s v="LIMA"/>
    <s v="LIMA"/>
    <s v="HUARAL"/>
    <s v="PACARAOS"/>
    <n v="0"/>
    <n v="43"/>
    <s v="-"/>
    <s v="-"/>
    <n v="72.768000000000001"/>
    <n v="7.2767999999999999E-2"/>
    <n v="0.10199999999999999"/>
    <n v="0.17"/>
    <n v="0.15"/>
    <n v="5.5270000000000001"/>
    <n v="5.5269999999999998E-3"/>
    <n v="0.22500000000000001"/>
    <n v="0.17"/>
    <n v="0.15"/>
    <n v="5.5220000000000002"/>
    <n v="5.522E-3"/>
    <n v="0.52"/>
    <n v="0.17"/>
    <n v="0.15"/>
    <n v="34.530999999999999"/>
    <n v="3.4530999999999999E-2"/>
    <n v="7.6479999999999997"/>
    <m/>
    <m/>
    <m/>
  </r>
  <r>
    <x v="0"/>
    <x v="0"/>
    <s v="ENEDIS"/>
    <s v="53014599"/>
    <s v="MODASA 515kW"/>
    <s v="EL"/>
    <s v="T"/>
    <s v="ENEDIS53014599MODASA 515kWEL"/>
    <s v="ENEDIS53014599MODASA 515kWEL"/>
    <x v="11"/>
    <x v="11"/>
    <x v="0"/>
    <x v="33"/>
    <x v="44"/>
    <s v="EL"/>
    <s v="EL"/>
    <s v="Diésel"/>
    <x v="1"/>
    <s v="NO COES"/>
    <s v="Instalado"/>
    <x v="0"/>
    <n v="0"/>
    <n v="0"/>
    <s v="Privado"/>
    <s v="Distribuidora"/>
    <x v="0"/>
    <s v="LIMA"/>
    <s v="LIMA"/>
    <s v="HUARAL"/>
    <s v="PACARAOS"/>
    <n v="0"/>
    <n v="43"/>
    <n v="0.46300000000000002"/>
    <n v="0.35"/>
    <n v="17.887"/>
    <n v="1.7887E-2"/>
    <n v="0.10199999999999999"/>
    <n v="0.46300000000000002"/>
    <n v="0.35"/>
    <n v="1.3460000000000001"/>
    <n v="1.3460000000000002E-3"/>
    <n v="0.22500000000000001"/>
    <n v="0.46300000000000002"/>
    <n v="0.35"/>
    <n v="0.70799999999999996"/>
    <n v="7.0799999999999997E-4"/>
    <n v="0.52"/>
    <n v="0.46300000000000002"/>
    <n v="0.35"/>
    <n v="17.213000000000001"/>
    <n v="1.7213000000000003E-2"/>
    <n v="7.6479999999999997"/>
    <m/>
    <m/>
    <m/>
  </r>
  <r>
    <x v="0"/>
    <x v="1"/>
    <s v="ENEDIS"/>
    <s v="53014599"/>
    <s v="Kumins170kW"/>
    <s v="EL"/>
    <s v="T"/>
    <s v="ENEDIS53014599Kumins170kWEL"/>
    <s v="ENEDIS53014599Kumins170kWEL"/>
    <x v="11"/>
    <x v="11"/>
    <x v="0"/>
    <x v="33"/>
    <x v="45"/>
    <s v="EL"/>
    <s v="EL"/>
    <s v="Diésel"/>
    <x v="1"/>
    <s v="NO COES"/>
    <s v="Instalado"/>
    <x v="0"/>
    <n v="0"/>
    <n v="0"/>
    <s v="Privado"/>
    <s v="Distribuidora"/>
    <x v="0"/>
    <s v="LIMA"/>
    <s v="LIMA"/>
    <s v="HUARAL"/>
    <s v="PACARAOS"/>
    <n v="0"/>
    <n v="43"/>
    <s v="-"/>
    <s v="-"/>
    <n v="1.5720000000000001"/>
    <n v="1.572E-3"/>
    <n v="0.10199999999999999"/>
    <m/>
    <m/>
    <m/>
    <m/>
    <m/>
    <n v="0.17"/>
    <n v="0.15"/>
    <n v="5.3220000000000001"/>
    <n v="5.3220000000000003E-3"/>
    <n v="0.52"/>
    <s v="-"/>
    <s v="-"/>
    <s v="-"/>
    <s v="-"/>
    <s v="-"/>
    <m/>
    <m/>
    <m/>
  </r>
  <r>
    <x v="0"/>
    <x v="2"/>
    <s v="EDELSU"/>
    <s v="11275711"/>
    <s v="01"/>
    <s v="HI"/>
    <s v="H"/>
    <s v="EDELSU1127571101HI"/>
    <s v="EDELSU1127571101HI"/>
    <x v="12"/>
    <x v="12"/>
    <x v="1"/>
    <x v="34"/>
    <x v="46"/>
    <s v="HI"/>
    <s v="HI"/>
    <s v="Agua"/>
    <x v="0"/>
    <s v="COES"/>
    <s v="Instalado"/>
    <x v="0"/>
    <n v="0"/>
    <n v="0"/>
    <s v="Privado"/>
    <s v="Generadora"/>
    <x v="0"/>
    <s v="CUSCO"/>
    <s v="CUSCO"/>
    <s v="URUBAMBA"/>
    <s v="MACHUPICCHU"/>
    <n v="0"/>
    <m/>
    <n v="50"/>
    <n v="45.326000000000001"/>
    <n v="336549.48852139059"/>
    <n v="336.54948852139057"/>
    <n v="93.94"/>
    <s v="-"/>
    <s v="-"/>
    <n v="29372.73"/>
    <n v="29.372730000000001"/>
    <n v="93.39"/>
    <m/>
    <m/>
    <m/>
    <m/>
    <m/>
    <s v="-"/>
    <s v="-"/>
    <s v="-"/>
    <s v="-"/>
    <s v="-"/>
    <m/>
    <m/>
    <m/>
  </r>
  <r>
    <x v="0"/>
    <x v="2"/>
    <s v="EDELSU"/>
    <s v="11275711"/>
    <s v="02"/>
    <s v="HI"/>
    <s v="H"/>
    <s v="EDELSU1127571102HI"/>
    <s v="EDELSU1127571102HI"/>
    <x v="12"/>
    <x v="12"/>
    <x v="1"/>
    <x v="34"/>
    <x v="47"/>
    <s v="HI"/>
    <s v="HI"/>
    <s v="Agua"/>
    <x v="0"/>
    <s v="COES"/>
    <s v="Instalado"/>
    <x v="0"/>
    <n v="0"/>
    <n v="0"/>
    <s v="Privado"/>
    <s v="Generadora"/>
    <x v="0"/>
    <s v="CUSCO"/>
    <s v="CUSCO"/>
    <s v="URUBAMBA"/>
    <s v="MACHUPICCHU"/>
    <n v="0"/>
    <m/>
    <n v="50"/>
    <n v="44.523000000000003"/>
    <n v="313541.50705252134"/>
    <n v="313.54150705252135"/>
    <n v="93.94"/>
    <s v="-"/>
    <s v="-"/>
    <n v="37044.86"/>
    <n v="37.04486"/>
    <n v="93.39"/>
    <m/>
    <m/>
    <m/>
    <m/>
    <m/>
    <s v="-"/>
    <s v="-"/>
    <s v="-"/>
    <s v="-"/>
    <s v="-"/>
    <m/>
    <m/>
    <m/>
  </r>
  <r>
    <x v="0"/>
    <x v="0"/>
    <s v="EEAGUA"/>
    <s v="18319612"/>
    <s v="G1"/>
    <s v="HI"/>
    <s v="H"/>
    <s v="EEAGUA18319612G1HI"/>
    <s v="EEAGUA18319612G1HI"/>
    <x v="13"/>
    <x v="13"/>
    <x v="1"/>
    <x v="35"/>
    <x v="2"/>
    <s v="HI"/>
    <s v="HI"/>
    <s v="Agua"/>
    <x v="0"/>
    <s v="COES"/>
    <s v="Instalado"/>
    <x v="0"/>
    <s v="RER"/>
    <s v="TERCERA"/>
    <s v="Privado"/>
    <s v="Generadora"/>
    <x v="0"/>
    <s v="CAJAMARCA"/>
    <s v="CAJAMARCA"/>
    <s v="SAN MARCOS"/>
    <s v="EDUARDO VILLANUEVA"/>
    <n v="0"/>
    <n v="41"/>
    <n v="9.9499999999999993"/>
    <n v="9.9499999999999993"/>
    <n v="10724.011"/>
    <n v="10.724011000000001"/>
    <n v="20.46"/>
    <n v="9.9499999999999993"/>
    <n v="9.9499999999999993"/>
    <n v="51321.104000000007"/>
    <n v="51.321104000000005"/>
    <n v="21.07"/>
    <n v="9.9499999999999993"/>
    <n v="9.9499999999999993"/>
    <n v="58858.684000000001"/>
    <n v="58.858684000000004"/>
    <n v="21.6"/>
    <n v="9.9499999999999993"/>
    <n v="9.9499999999999993"/>
    <n v="43894.326000000001"/>
    <n v="43.894326"/>
    <n v="7.6479999999999997"/>
    <m/>
    <m/>
    <m/>
  </r>
  <r>
    <x v="0"/>
    <x v="0"/>
    <s v="EEAGUA"/>
    <s v="18319612"/>
    <s v="G2"/>
    <s v="HI"/>
    <s v="H"/>
    <s v="EEAGUA18319612G2HI"/>
    <s v="EEAGUA18319612G2HI"/>
    <x v="13"/>
    <x v="13"/>
    <x v="1"/>
    <x v="35"/>
    <x v="29"/>
    <s v="HI"/>
    <s v="HI"/>
    <s v="Agua"/>
    <x v="0"/>
    <s v="COES"/>
    <s v="Instalado"/>
    <x v="0"/>
    <s v="RER"/>
    <s v="TERCERA"/>
    <s v="Privado"/>
    <s v="Generadora"/>
    <x v="0"/>
    <s v="CAJAMARCA"/>
    <s v="CAJAMARCA"/>
    <s v="SAN MARCOS"/>
    <s v="EDUARDO VILLANUEVA"/>
    <n v="0"/>
    <n v="41"/>
    <n v="9.9499999999999993"/>
    <n v="9.9499999999999993"/>
    <n v="23114.416000000001"/>
    <n v="23.114416000000002"/>
    <n v="20.46"/>
    <n v="9.9499999999999993"/>
    <n v="9.9499999999999993"/>
    <n v="46454.109000000004"/>
    <n v="46.454109000000003"/>
    <n v="21.07"/>
    <n v="9.9499999999999993"/>
    <n v="9.9499999999999993"/>
    <n v="57061.904000000002"/>
    <n v="57.061904000000006"/>
    <n v="21.6"/>
    <n v="9.9499999999999993"/>
    <n v="9.9499999999999993"/>
    <n v="47478.212"/>
    <n v="47.478211999999999"/>
    <n v="7.6479999999999997"/>
    <m/>
    <m/>
    <m/>
  </r>
  <r>
    <x v="0"/>
    <x v="0"/>
    <s v="EGASA"/>
    <s v="11013293"/>
    <s v="G-1"/>
    <s v="HI"/>
    <s v="H"/>
    <s v="EGASA11013293G-1HI"/>
    <s v="EGASA11013293G-1HI"/>
    <x v="14"/>
    <x v="14"/>
    <x v="1"/>
    <x v="36"/>
    <x v="18"/>
    <s v="HI"/>
    <s v="HI"/>
    <s v="Agua"/>
    <x v="0"/>
    <s v="COES"/>
    <s v="Instalado"/>
    <x v="0"/>
    <n v="0"/>
    <n v="0"/>
    <s v="Estatal"/>
    <s v="Generadora"/>
    <x v="0"/>
    <s v="AREQUIPA"/>
    <s v="AREQUIPA"/>
    <s v="AREQUIPA "/>
    <s v="CAYMA"/>
    <n v="0"/>
    <n v="29"/>
    <n v="5.2"/>
    <n v="5.0410000000000004"/>
    <n v="33939.68"/>
    <n v="33.939680000000003"/>
    <n v="15.435"/>
    <n v="5.2"/>
    <n v="5.0410000000000004"/>
    <n v="34901.408000000003"/>
    <n v="34.901408000000004"/>
    <n v="15.573"/>
    <n v="5.2"/>
    <n v="5.0410000000000004"/>
    <n v="32087.581999999999"/>
    <n v="32.087581999999998"/>
    <n v="15.289"/>
    <n v="5.2"/>
    <n v="5.0410000000000004"/>
    <n v="36861.106999999996"/>
    <n v="36.861106999999997"/>
    <n v="7.6479999999999997"/>
    <m/>
    <m/>
    <m/>
  </r>
  <r>
    <x v="0"/>
    <x v="0"/>
    <s v="EGASA"/>
    <s v="11013293"/>
    <s v="G-2"/>
    <s v="HI"/>
    <s v="H"/>
    <s v="EGASA11013293G-2HI"/>
    <s v="EGASA11013293G-2HI"/>
    <x v="14"/>
    <x v="14"/>
    <x v="1"/>
    <x v="36"/>
    <x v="48"/>
    <s v="HI"/>
    <s v="HI"/>
    <s v="Agua"/>
    <x v="0"/>
    <s v="COES"/>
    <s v="Instalado"/>
    <x v="0"/>
    <n v="0"/>
    <n v="0"/>
    <s v="Estatal"/>
    <s v="Generadora"/>
    <x v="0"/>
    <s v="AREQUIPA"/>
    <s v="AREQUIPA"/>
    <s v="AREQUIPA "/>
    <s v="CAYMA"/>
    <n v="0"/>
    <n v="29"/>
    <n v="5.2"/>
    <n v="5.056"/>
    <n v="34693.514000000003"/>
    <n v="34.693514"/>
    <n v="15.435"/>
    <n v="5.2"/>
    <n v="5.056"/>
    <n v="33156.880000000005"/>
    <n v="33.156880000000008"/>
    <n v="15.573"/>
    <n v="5.2"/>
    <n v="5.056"/>
    <n v="34519.104999999996"/>
    <n v="34.519104999999996"/>
    <n v="15.289"/>
    <n v="5.2"/>
    <n v="5.056"/>
    <n v="37586.289000000004"/>
    <n v="37.586289000000008"/>
    <n v="7.6479999999999997"/>
    <m/>
    <m/>
    <m/>
  </r>
  <r>
    <x v="0"/>
    <x v="0"/>
    <s v="EGASA"/>
    <s v="11013293"/>
    <s v="G-3"/>
    <s v="HI"/>
    <s v="H"/>
    <s v="EGASA11013293G-3HI"/>
    <s v="EGASA11013293G-3HI"/>
    <x v="14"/>
    <x v="14"/>
    <x v="1"/>
    <x v="36"/>
    <x v="49"/>
    <s v="HI"/>
    <s v="HI"/>
    <s v="Agua"/>
    <x v="0"/>
    <s v="COES"/>
    <s v="Instalado"/>
    <x v="0"/>
    <n v="0"/>
    <n v="0"/>
    <s v="Estatal"/>
    <s v="Generadora"/>
    <x v="0"/>
    <s v="AREQUIPA"/>
    <s v="AREQUIPA"/>
    <s v="AREQUIPA "/>
    <s v="CAYMA"/>
    <n v="0"/>
    <n v="29"/>
    <n v="5.2"/>
    <n v="5.2"/>
    <n v="31496.213000000003"/>
    <n v="31.496213000000004"/>
    <n v="15.435"/>
    <n v="5.2"/>
    <n v="5.2"/>
    <n v="41008.848000000005"/>
    <n v="41.008848000000008"/>
    <n v="15.573"/>
    <n v="5.2"/>
    <n v="5.2"/>
    <n v="37676.768000000004"/>
    <n v="37.676768000000003"/>
    <n v="15.289"/>
    <n v="5.2"/>
    <n v="5.2"/>
    <n v="37569.058000000005"/>
    <n v="37.569058000000005"/>
    <n v="7.6479999999999997"/>
    <m/>
    <m/>
    <m/>
  </r>
  <r>
    <x v="0"/>
    <x v="0"/>
    <s v="EGASA"/>
    <s v="11014193"/>
    <s v="G-1"/>
    <s v="HI"/>
    <s v="H"/>
    <s v="EGASA11014193G-1HI"/>
    <s v="EGASA11014193G-1HI"/>
    <x v="14"/>
    <x v="14"/>
    <x v="1"/>
    <x v="37"/>
    <x v="18"/>
    <s v="HI"/>
    <s v="HI"/>
    <s v="Agua"/>
    <x v="0"/>
    <s v="COES"/>
    <s v="Instalado"/>
    <x v="0"/>
    <n v="0"/>
    <n v="0"/>
    <s v="Estatal"/>
    <s v="Generadora"/>
    <x v="0"/>
    <s v="AREQUIPA"/>
    <s v="AREQUIPA"/>
    <s v="AREQUIPA "/>
    <s v="CAYMA"/>
    <n v="0"/>
    <n v="29"/>
    <n v="48.45"/>
    <n v="48.119"/>
    <n v="232816.26299999998"/>
    <n v="232.81626299999996"/>
    <n v="145.46700000000001"/>
    <n v="48.45"/>
    <n v="48.119"/>
    <n v="272759.299"/>
    <n v="272.759299"/>
    <n v="147.07499999999999"/>
    <n v="48.45"/>
    <n v="48.119"/>
    <n v="269681.42299999995"/>
    <n v="269.68142299999994"/>
    <n v="146.83500000000001"/>
    <n v="48.45"/>
    <n v="48.119"/>
    <n v="302421.80999999994"/>
    <n v="302.42180999999994"/>
    <n v="7.6479999999999997"/>
    <m/>
    <m/>
    <m/>
  </r>
  <r>
    <x v="0"/>
    <x v="0"/>
    <s v="EGASA"/>
    <s v="11014193"/>
    <s v="G-2"/>
    <s v="HI"/>
    <s v="H"/>
    <s v="EGASA11014193G-2HI"/>
    <s v="EGASA11014193G-2HI"/>
    <x v="14"/>
    <x v="14"/>
    <x v="1"/>
    <x v="37"/>
    <x v="48"/>
    <s v="HI"/>
    <s v="HI"/>
    <s v="Agua"/>
    <x v="0"/>
    <s v="COES"/>
    <s v="Instalado"/>
    <x v="0"/>
    <n v="0"/>
    <n v="0"/>
    <s v="Estatal"/>
    <s v="Generadora"/>
    <x v="0"/>
    <s v="AREQUIPA"/>
    <s v="AREQUIPA"/>
    <s v="AREQUIPA "/>
    <s v="CAYMA"/>
    <n v="0"/>
    <n v="29"/>
    <n v="48.45"/>
    <n v="48.161999999999999"/>
    <n v="174567.30399999997"/>
    <n v="174.56730399999998"/>
    <n v="145.46700000000001"/>
    <n v="48.45"/>
    <n v="48.161999999999999"/>
    <n v="203875.976"/>
    <n v="203.87597600000001"/>
    <n v="147.07499999999999"/>
    <n v="48.45"/>
    <n v="48.161999999999999"/>
    <n v="211734.70100000003"/>
    <n v="211.73470100000003"/>
    <n v="146.83500000000001"/>
    <n v="48.45"/>
    <n v="48.161999999999999"/>
    <n v="182492.96600000001"/>
    <n v="182.49296600000002"/>
    <n v="7.6479999999999997"/>
    <m/>
    <m/>
    <m/>
  </r>
  <r>
    <x v="0"/>
    <x v="0"/>
    <s v="EGASA"/>
    <s v="11014193"/>
    <s v="G-3"/>
    <s v="HI"/>
    <s v="H"/>
    <s v="EGASA11014193G-3HI"/>
    <s v="EGASA11014193G-3HI"/>
    <x v="14"/>
    <x v="14"/>
    <x v="1"/>
    <x v="37"/>
    <x v="49"/>
    <s v="HI"/>
    <s v="HI"/>
    <s v="Agua"/>
    <x v="0"/>
    <s v="COES"/>
    <s v="Instalado"/>
    <x v="0"/>
    <n v="0"/>
    <n v="0"/>
    <s v="Estatal"/>
    <s v="Generadora"/>
    <x v="0"/>
    <s v="AREQUIPA"/>
    <s v="AREQUIPA"/>
    <s v="AREQUIPA "/>
    <s v="CAYMA"/>
    <n v="0"/>
    <n v="29"/>
    <n v="48.45"/>
    <n v="48.341000000000001"/>
    <n v="219628.98800000004"/>
    <n v="219.62898800000005"/>
    <n v="145.46700000000001"/>
    <n v="48.45"/>
    <n v="48.341000000000001"/>
    <n v="245494.75899999996"/>
    <n v="245.49475899999996"/>
    <n v="147.07499999999999"/>
    <n v="48.45"/>
    <n v="48.341000000000001"/>
    <n v="253032.11699999997"/>
    <n v="253.03211699999997"/>
    <n v="146.83500000000001"/>
    <n v="48.45"/>
    <n v="48.341000000000001"/>
    <n v="303226.70799999998"/>
    <n v="303.22670799999997"/>
    <n v="7.6479999999999997"/>
    <m/>
    <m/>
    <m/>
  </r>
  <r>
    <x v="0"/>
    <x v="0"/>
    <s v="EGASA"/>
    <s v="31012893"/>
    <s v="G-1"/>
    <s v="HI"/>
    <s v="H"/>
    <s v="EGASA31012893G-1HI"/>
    <s v="EGASA31012893G-1HI"/>
    <x v="14"/>
    <x v="14"/>
    <x v="1"/>
    <x v="38"/>
    <x v="18"/>
    <s v="HI"/>
    <s v="HI"/>
    <s v="Agua"/>
    <x v="0"/>
    <s v="COES"/>
    <s v="Instalado"/>
    <x v="0"/>
    <n v="0"/>
    <n v="0"/>
    <s v="Estatal"/>
    <s v="Generadora"/>
    <x v="0"/>
    <s v="AREQUIPA"/>
    <s v="AREQUIPA"/>
    <s v="AREQUIPA "/>
    <s v="CAYMA"/>
    <n v="0"/>
    <n v="29"/>
    <n v="0.88"/>
    <n v="0.86799999999999999"/>
    <n v="7011.0339999999997"/>
    <n v="7.0110339999999995"/>
    <n v="1.722"/>
    <n v="0.88"/>
    <n v="0.86799999999999999"/>
    <n v="7221.2820000000002"/>
    <n v="7.2212820000000004"/>
    <n v="1.8580000000000001"/>
    <n v="0.88"/>
    <n v="0.86799999999999999"/>
    <n v="7180.3750000000009"/>
    <n v="7.1803750000000006"/>
    <n v="1.766"/>
    <n v="0.88"/>
    <n v="0.86799999999999999"/>
    <n v="6570.1149999999998"/>
    <n v="6.5701149999999995"/>
    <n v="7.6479999999999997"/>
    <m/>
    <m/>
    <m/>
  </r>
  <r>
    <x v="0"/>
    <x v="0"/>
    <s v="EGASA"/>
    <s v="31012893"/>
    <s v="G-2"/>
    <s v="HI"/>
    <s v="H"/>
    <s v="EGASA31012893G-2HI"/>
    <s v="EGASA31012893G-2HI"/>
    <x v="14"/>
    <x v="14"/>
    <x v="1"/>
    <x v="38"/>
    <x v="48"/>
    <s v="HI"/>
    <s v="HI"/>
    <s v="Agua"/>
    <x v="0"/>
    <s v="COES"/>
    <s v="Instalado"/>
    <x v="0"/>
    <n v="0"/>
    <n v="0"/>
    <s v="Estatal"/>
    <s v="Generadora"/>
    <x v="0"/>
    <s v="AREQUIPA"/>
    <s v="AREQUIPA"/>
    <s v="AREQUIPA "/>
    <s v="CAYMA"/>
    <n v="0"/>
    <n v="29"/>
    <n v="0.88"/>
    <n v="0.86"/>
    <n v="6219.320999999999"/>
    <n v="6.219320999999999"/>
    <n v="1.722"/>
    <n v="0.88"/>
    <n v="0.86"/>
    <n v="6773.3780000000015"/>
    <n v="6.7733780000000019"/>
    <n v="1.8580000000000001"/>
    <n v="0.88"/>
    <n v="0.86"/>
    <n v="7204.0019999999995"/>
    <n v="7.2040019999999991"/>
    <n v="1.766"/>
    <n v="0.88"/>
    <n v="0.86"/>
    <n v="6771.9319999999998"/>
    <n v="6.7719319999999996"/>
    <n v="7.6479999999999997"/>
    <m/>
    <m/>
    <m/>
  </r>
  <r>
    <x v="0"/>
    <x v="0"/>
    <s v="EGASA"/>
    <s v="31012993"/>
    <s v="G-1"/>
    <s v="HI"/>
    <s v="H"/>
    <s v="EGASA31012993G-1HI"/>
    <s v="EGASA31012993G-1HI"/>
    <x v="14"/>
    <x v="14"/>
    <x v="1"/>
    <x v="39"/>
    <x v="18"/>
    <s v="HI"/>
    <s v="HI"/>
    <s v="Agua"/>
    <x v="0"/>
    <s v="COES"/>
    <s v="Instalado"/>
    <x v="0"/>
    <n v="0"/>
    <n v="0"/>
    <s v="Estatal"/>
    <s v="Generadora"/>
    <x v="0"/>
    <s v="AREQUIPA"/>
    <s v="AREQUIPA"/>
    <s v="AREQUIPA "/>
    <s v="CAYMA"/>
    <n v="0"/>
    <n v="29"/>
    <n v="0.26"/>
    <n v="0.19"/>
    <n v="1536.057"/>
    <n v="1.536057"/>
    <n v="0.59899999999999998"/>
    <n v="0.26"/>
    <n v="0.19"/>
    <n v="1612.8240000000001"/>
    <n v="1.612824"/>
    <n v="0.625"/>
    <n v="0.26"/>
    <n v="0.19"/>
    <n v="1570.825"/>
    <n v="1.5708250000000001"/>
    <n v="0.59899999999999998"/>
    <n v="0.26"/>
    <n v="0.19"/>
    <n v="1560.473"/>
    <n v="1.560473"/>
    <n v="7.6479999999999997"/>
    <m/>
    <m/>
    <m/>
  </r>
  <r>
    <x v="0"/>
    <x v="0"/>
    <s v="EGASA"/>
    <s v="31012993"/>
    <s v="G-2"/>
    <s v="HI"/>
    <s v="H"/>
    <s v="EGASA31012993G-2HI"/>
    <s v="EGASA31012993G-2HI"/>
    <x v="14"/>
    <x v="14"/>
    <x v="1"/>
    <x v="39"/>
    <x v="48"/>
    <s v="HI"/>
    <s v="HI"/>
    <s v="Agua"/>
    <x v="0"/>
    <s v="COES"/>
    <s v="Instalado"/>
    <x v="0"/>
    <n v="0"/>
    <n v="0"/>
    <s v="Estatal"/>
    <s v="Generadora"/>
    <x v="0"/>
    <s v="AREQUIPA"/>
    <s v="AREQUIPA"/>
    <s v="AREQUIPA "/>
    <s v="CAYMA"/>
    <n v="0"/>
    <n v="29"/>
    <n v="0.26"/>
    <n v="0.19"/>
    <n v="1577.5260000000003"/>
    <n v="1.5775260000000002"/>
    <n v="0.59899999999999998"/>
    <n v="0.26"/>
    <n v="0.19"/>
    <n v="1613.7650000000001"/>
    <n v="1.6137650000000001"/>
    <n v="0.625"/>
    <n v="0.26"/>
    <n v="0.19"/>
    <n v="1571.6319999999998"/>
    <n v="1.5716319999999999"/>
    <n v="0.59899999999999998"/>
    <n v="0.26"/>
    <n v="0.19"/>
    <n v="1353.086"/>
    <n v="1.353086"/>
    <n v="7.6479999999999997"/>
    <m/>
    <m/>
    <m/>
  </r>
  <r>
    <x v="0"/>
    <x v="0"/>
    <s v="EGASA"/>
    <s v="31012993"/>
    <s v="G-3"/>
    <s v="HI"/>
    <s v="H"/>
    <s v="EGASA31012993G-3HI"/>
    <s v="EGASA31012993G-3HI"/>
    <x v="14"/>
    <x v="14"/>
    <x v="1"/>
    <x v="39"/>
    <x v="49"/>
    <s v="HI"/>
    <s v="HI"/>
    <s v="Agua"/>
    <x v="0"/>
    <s v="COES"/>
    <s v="Instalado"/>
    <x v="0"/>
    <n v="0"/>
    <n v="0"/>
    <s v="Estatal"/>
    <s v="Generadora"/>
    <x v="0"/>
    <s v="AREQUIPA"/>
    <s v="AREQUIPA"/>
    <s v="AREQUIPA "/>
    <s v="CAYMA"/>
    <n v="0"/>
    <n v="29"/>
    <n v="0.26"/>
    <n v="0.22"/>
    <n v="1690.4609999999998"/>
    <n v="1.6904609999999998"/>
    <n v="0.59899999999999998"/>
    <n v="0.26"/>
    <n v="0.22"/>
    <n v="1737.9820000000002"/>
    <n v="1.7379820000000001"/>
    <n v="0.625"/>
    <n v="0.26"/>
    <n v="0.22"/>
    <n v="1748.222"/>
    <n v="1.7482219999999999"/>
    <n v="0.59899999999999998"/>
    <n v="0.26"/>
    <n v="0.22"/>
    <n v="1656.5180000000003"/>
    <n v="1.6565180000000002"/>
    <n v="7.6479999999999997"/>
    <m/>
    <m/>
    <m/>
  </r>
  <r>
    <x v="0"/>
    <x v="0"/>
    <s v="EGASA"/>
    <s v="31013093"/>
    <s v="G-1"/>
    <s v="HI"/>
    <s v="H"/>
    <s v="EGASA31013093G-1HI"/>
    <s v="EGASA31013093G-1HI"/>
    <x v="14"/>
    <x v="14"/>
    <x v="1"/>
    <x v="40"/>
    <x v="18"/>
    <s v="HI"/>
    <s v="HI"/>
    <s v="Agua"/>
    <x v="0"/>
    <s v="COES"/>
    <s v="Instalado"/>
    <x v="0"/>
    <n v="0"/>
    <n v="0"/>
    <s v="Estatal"/>
    <s v="Generadora"/>
    <x v="0"/>
    <s v="AREQUIPA"/>
    <s v="AREQUIPA"/>
    <s v="AREQUIPA "/>
    <s v="CAYMA"/>
    <n v="0"/>
    <n v="29"/>
    <n v="2.3199999999999998"/>
    <n v="2.2450000000000001"/>
    <n v="18378.325000000001"/>
    <n v="18.378325"/>
    <n v="4.6189999999999998"/>
    <n v="2.3199999999999998"/>
    <n v="2.2450000000000001"/>
    <n v="19339.699000000001"/>
    <n v="19.339699"/>
    <n v="4.9850000000000003"/>
    <n v="2.3199999999999998"/>
    <n v="2.2450000000000001"/>
    <n v="19422.413000000004"/>
    <n v="19.422413000000002"/>
    <n v="4.798"/>
    <n v="2.3199999999999998"/>
    <n v="2.2450000000000001"/>
    <n v="20162.597999999998"/>
    <n v="20.162597999999999"/>
    <n v="7.6479999999999997"/>
    <m/>
    <m/>
    <m/>
  </r>
  <r>
    <x v="0"/>
    <x v="0"/>
    <s v="EGASA"/>
    <s v="31013093"/>
    <s v="G-2"/>
    <s v="HI"/>
    <s v="H"/>
    <s v="EGASA31013093G-2HI"/>
    <s v="EGASA31013093G-2HI"/>
    <x v="14"/>
    <x v="14"/>
    <x v="1"/>
    <x v="40"/>
    <x v="48"/>
    <s v="HI"/>
    <s v="HI"/>
    <s v="Agua"/>
    <x v="0"/>
    <s v="COES"/>
    <s v="Instalado"/>
    <x v="0"/>
    <n v="0"/>
    <n v="0"/>
    <s v="Estatal"/>
    <s v="Generadora"/>
    <x v="0"/>
    <s v="AREQUIPA"/>
    <s v="AREQUIPA"/>
    <s v="AREQUIPA "/>
    <s v="CAYMA"/>
    <n v="0"/>
    <n v="29"/>
    <n v="2.3199999999999998"/>
    <n v="2.3199999999999998"/>
    <n v="19454.112000000001"/>
    <n v="19.454112000000002"/>
    <n v="4.6189999999999998"/>
    <n v="2.3199999999999998"/>
    <n v="2.3199999999999998"/>
    <n v="20065.996999999999"/>
    <n v="20.065996999999999"/>
    <n v="4.9850000000000003"/>
    <n v="2.3199999999999998"/>
    <n v="2.3199999999999998"/>
    <n v="20004.719000000001"/>
    <n v="20.004719000000001"/>
    <n v="4.798"/>
    <n v="2.3199999999999998"/>
    <n v="2.3199999999999998"/>
    <n v="20202.935999999998"/>
    <n v="20.202935999999998"/>
    <n v="7.6479999999999997"/>
    <m/>
    <m/>
    <m/>
  </r>
  <r>
    <x v="0"/>
    <x v="0"/>
    <s v="EGASA"/>
    <s v="31013393"/>
    <s v="G-1"/>
    <s v="HI"/>
    <s v="H"/>
    <s v="EGASA31013393G-1HI"/>
    <s v="EGASA31013393G-1HI"/>
    <x v="14"/>
    <x v="14"/>
    <x v="1"/>
    <x v="41"/>
    <x v="18"/>
    <s v="HI"/>
    <s v="HI"/>
    <s v="Agua"/>
    <x v="0"/>
    <s v="COES"/>
    <s v="Instalado"/>
    <x v="0"/>
    <n v="0"/>
    <n v="0"/>
    <s v="Estatal"/>
    <s v="Generadora"/>
    <x v="0"/>
    <s v="AREQUIPA"/>
    <s v="AREQUIPA"/>
    <s v="AREQUIPA "/>
    <s v="CAYMA"/>
    <n v="0"/>
    <n v="29"/>
    <n v="8.9600000000000009"/>
    <n v="8.9469999999999992"/>
    <n v="58385.999000000003"/>
    <n v="58.385999000000005"/>
    <n v="8.9429999999999996"/>
    <n v="8.9600000000000009"/>
    <n v="8.9469999999999992"/>
    <n v="65998.712"/>
    <n v="65.998711999999998"/>
    <n v="9.0120000000000005"/>
    <n v="8.9600000000000009"/>
    <n v="8.9469999999999992"/>
    <n v="63794.238999999994"/>
    <n v="63.794238999999997"/>
    <n v="8.9740000000000002"/>
    <n v="8.9600000000000009"/>
    <n v="8.9469999999999992"/>
    <n v="65287.513999999996"/>
    <n v="65.287514000000002"/>
    <n v="7.6479999999999997"/>
    <m/>
    <m/>
    <m/>
  </r>
  <r>
    <x v="0"/>
    <x v="0"/>
    <s v="EGASA"/>
    <s v="33013693"/>
    <s v="G-4"/>
    <s v="CC"/>
    <s v="T"/>
    <s v="EGASA33013693G-4CC"/>
    <s v="EGASA33013693G-4CC"/>
    <x v="14"/>
    <x v="14"/>
    <x v="0"/>
    <x v="42"/>
    <x v="50"/>
    <s v="CC"/>
    <s v="CC"/>
    <s v="Gas Natural"/>
    <x v="0"/>
    <s v="COES"/>
    <s v="Instalado"/>
    <x v="0"/>
    <n v="0"/>
    <n v="0"/>
    <s v="Estatal"/>
    <s v="Generadora"/>
    <x v="0"/>
    <s v="AREQUIPA"/>
    <s v="AREQUIPA"/>
    <s v="AREQUIPA "/>
    <s v="AREQUIPA "/>
    <n v="0"/>
    <n v="29"/>
    <n v="20.350000000000001"/>
    <n v="16.696999999999999"/>
    <n v="114.41500000000001"/>
    <n v="0.114415"/>
    <n v="12.242000000000001"/>
    <n v="20.350000000000001"/>
    <n v="16.696999999999999"/>
    <n v="60.465000000000003"/>
    <n v="6.0465000000000005E-2"/>
    <n v="12.257"/>
    <n v="20.350000000000001"/>
    <n v="16.696999999999999"/>
    <n v="165.52699999999999"/>
    <n v="0.16552699999999998"/>
    <n v="12.457000000000001"/>
    <n v="20.350000000000001"/>
    <n v="16.696999999999999"/>
    <n v="65.407000000000011"/>
    <n v="6.5407000000000007E-2"/>
    <n v="7.6479999999999997"/>
    <m/>
    <m/>
    <m/>
  </r>
  <r>
    <x v="0"/>
    <x v="0"/>
    <s v="EGASA"/>
    <s v="33013693"/>
    <s v="Sulzer 1"/>
    <s v="EL"/>
    <s v="T"/>
    <s v="EGASA33013693Sulzer 1EL"/>
    <s v="EGASA33013693Sulzer 1EL"/>
    <x v="14"/>
    <x v="14"/>
    <x v="0"/>
    <x v="42"/>
    <x v="51"/>
    <s v="EL"/>
    <s v="EL"/>
    <s v="Diésel"/>
    <x v="0"/>
    <s v="COES"/>
    <s v="Instalado"/>
    <x v="0"/>
    <n v="0"/>
    <n v="0"/>
    <s v="Estatal"/>
    <s v="Generadora"/>
    <x v="0"/>
    <s v="AREQUIPA"/>
    <s v="AREQUIPA"/>
    <s v="AREQUIPA "/>
    <s v="AREQUIPA "/>
    <n v="0"/>
    <n v="29"/>
    <n v="5.23"/>
    <n v="5.1310000000000002"/>
    <n v="17351.540999999997"/>
    <n v="17.351540999999997"/>
    <n v="12.242000000000001"/>
    <n v="5.23"/>
    <n v="5.1310000000000002"/>
    <n v="401.15200000000004"/>
    <n v="0.40115200000000006"/>
    <n v="12.257"/>
    <n v="5.23"/>
    <n v="5.1310000000000002"/>
    <n v="125.68"/>
    <n v="0.12568000000000001"/>
    <n v="12.457000000000001"/>
    <n v="5.23"/>
    <n v="5.1310000000000002"/>
    <n v="6.609"/>
    <n v="6.6090000000000003E-3"/>
    <n v="7.6479999999999997"/>
    <m/>
    <m/>
    <m/>
  </r>
  <r>
    <x v="0"/>
    <x v="0"/>
    <s v="EGASA"/>
    <s v="33013693"/>
    <s v="SULZER 2"/>
    <s v="EL"/>
    <s v="T"/>
    <s v="EGASA33013693SULZER 2EL"/>
    <s v="EGASA33013693SULZER 2EL"/>
    <x v="14"/>
    <x v="14"/>
    <x v="0"/>
    <x v="42"/>
    <x v="52"/>
    <s v="EL"/>
    <s v="EL"/>
    <s v="Diésel"/>
    <x v="0"/>
    <s v="COES"/>
    <s v="Instalado"/>
    <x v="0"/>
    <n v="0"/>
    <n v="0"/>
    <s v="Estatal"/>
    <s v="Generadora"/>
    <x v="0"/>
    <s v="AREQUIPA"/>
    <s v="AREQUIPA"/>
    <s v="AREQUIPA "/>
    <s v="AREQUIPA "/>
    <n v="0"/>
    <n v="29"/>
    <n v="5.23"/>
    <n v="5.23"/>
    <n v="15545.953000000001"/>
    <n v="15.545953000000001"/>
    <n v="12.242000000000001"/>
    <n v="5.23"/>
    <n v="5.23"/>
    <n v="377.52699999999999"/>
    <n v="0.377527"/>
    <n v="12.257"/>
    <n v="5.23"/>
    <n v="5.23"/>
    <n v="151.59399999999999"/>
    <n v="0.15159400000000001"/>
    <n v="12.457000000000001"/>
    <n v="5.23"/>
    <n v="5.23"/>
    <n v="31.596000000000004"/>
    <n v="3.1596000000000006E-2"/>
    <n v="7.6479999999999997"/>
    <m/>
    <m/>
    <m/>
  </r>
  <r>
    <x v="0"/>
    <x v="1"/>
    <s v="EGASA"/>
    <s v="33096799"/>
    <s v="Turbogas 1"/>
    <s v="TG"/>
    <s v="T"/>
    <s v="EGASA33096799Turbogas 1TG"/>
    <s v="EGASA33096799Turbogas 1TG"/>
    <x v="14"/>
    <x v="14"/>
    <x v="0"/>
    <x v="43"/>
    <x v="53"/>
    <s v="TG"/>
    <s v="TG"/>
    <s v="Gas Natural"/>
    <x v="0"/>
    <s v="COES"/>
    <s v="Instalado"/>
    <x v="0"/>
    <n v="0"/>
    <n v="0"/>
    <s v="Estatal"/>
    <s v="Generadora"/>
    <x v="0"/>
    <s v="ICA"/>
    <s v="ICA"/>
    <s v="PISCO"/>
    <s v="INDEPENDENCIA"/>
    <n v="0"/>
    <n v="29"/>
    <n v="37.4"/>
    <n v="36.731000000000002"/>
    <n v="253695.86300000004"/>
    <n v="253.69586300000003"/>
    <n v="76.477999999999994"/>
    <n v="37.4"/>
    <n v="36.731000000000002"/>
    <n v="36066.251000000004"/>
    <n v="36.066251000000001"/>
    <n v="71.396000000000001"/>
    <s v="-"/>
    <s v="-"/>
    <s v="-"/>
    <s v="-"/>
    <s v="-"/>
    <s v="-"/>
    <s v="-"/>
    <s v="-"/>
    <s v="-"/>
    <s v="-"/>
    <m/>
    <m/>
    <m/>
  </r>
  <r>
    <x v="0"/>
    <x v="1"/>
    <s v="EGASA"/>
    <s v="33096799"/>
    <s v="Turbogas 2"/>
    <s v="TG"/>
    <s v="T"/>
    <s v="EGASA33096799Turbogas 2TG"/>
    <s v="EGASA33096799Turbogas 2TG"/>
    <x v="14"/>
    <x v="14"/>
    <x v="0"/>
    <x v="43"/>
    <x v="54"/>
    <s v="TG"/>
    <s v="TG"/>
    <s v="Gas Natural"/>
    <x v="0"/>
    <s v="COES"/>
    <s v="Instalado"/>
    <x v="0"/>
    <n v="0"/>
    <n v="0"/>
    <s v="Estatal"/>
    <s v="Generadora"/>
    <x v="0"/>
    <s v="ICA"/>
    <s v="ICA"/>
    <s v="PISCO"/>
    <s v="INDEPENDENCIA"/>
    <n v="0"/>
    <n v="29"/>
    <n v="37.4"/>
    <n v="36.470999999999997"/>
    <n v="247929.19699999999"/>
    <n v="247.92919699999999"/>
    <n v="76.477999999999994"/>
    <n v="37.4"/>
    <n v="36.470999999999997"/>
    <n v="48566.381000000001"/>
    <n v="48.566381"/>
    <n v="71.396000000000001"/>
    <s v="-"/>
    <s v="-"/>
    <s v="-"/>
    <s v="-"/>
    <s v="-"/>
    <s v="-"/>
    <s v="-"/>
    <s v="-"/>
    <s v="-"/>
    <s v="-"/>
    <m/>
    <m/>
    <m/>
  </r>
  <r>
    <x v="0"/>
    <x v="0"/>
    <s v="EGASA"/>
    <s v="53010597"/>
    <s v="Grupo 1"/>
    <s v="EL"/>
    <s v="T"/>
    <s v="EGASA53010597Grupo 1EL"/>
    <s v="EGASA53010597Grupo 1EL"/>
    <x v="14"/>
    <x v="14"/>
    <x v="0"/>
    <x v="44"/>
    <x v="25"/>
    <s v="EL"/>
    <s v="EL"/>
    <s v="Diésel"/>
    <x v="0"/>
    <s v="COES"/>
    <s v="Instalado"/>
    <x v="0"/>
    <n v="0"/>
    <n v="0"/>
    <s v="Estatal"/>
    <s v="Generadora"/>
    <x v="0"/>
    <s v="AREQUIPA"/>
    <s v="AREQUIPA"/>
    <s v="ISLAY"/>
    <s v="MOLLENDO"/>
    <n v="0"/>
    <n v="29"/>
    <n v="10.57"/>
    <n v="10.57"/>
    <n v="14414.282000000001"/>
    <n v="14.414282000000002"/>
    <n v="24.058"/>
    <n v="10.57"/>
    <n v="10.57"/>
    <n v="0"/>
    <n v="0"/>
    <n v="16.959"/>
    <n v="10.57"/>
    <n v="10.57"/>
    <n v="124.255"/>
    <n v="0.12425499999999999"/>
    <n v="8.484"/>
    <n v="10.57"/>
    <n v="10.57"/>
    <n v="29.951000000000001"/>
    <n v="2.9951000000000002E-2"/>
    <n v="7.6479999999999997"/>
    <m/>
    <m/>
    <m/>
  </r>
  <r>
    <x v="0"/>
    <x v="0"/>
    <s v="EGASA"/>
    <s v="53010597"/>
    <s v="Grupo 2"/>
    <s v="EL"/>
    <s v="T"/>
    <s v="EGASA53010597Grupo 2EL"/>
    <s v="EGASA53010597Grupo 2EL"/>
    <x v="14"/>
    <x v="14"/>
    <x v="0"/>
    <x v="44"/>
    <x v="26"/>
    <s v="EL"/>
    <s v="EL"/>
    <s v="Diésel"/>
    <x v="0"/>
    <s v="COES"/>
    <s v="Instalado"/>
    <x v="0"/>
    <n v="0"/>
    <n v="0"/>
    <s v="Estatal"/>
    <s v="Generadora"/>
    <x v="0"/>
    <s v="AREQUIPA"/>
    <s v="AREQUIPA"/>
    <s v="ISLAY"/>
    <s v="MOLLENDO"/>
    <n v="0"/>
    <n v="29"/>
    <n v="10.57"/>
    <n v="10.57"/>
    <n v="13978.766000000001"/>
    <n v="13.978766000000002"/>
    <n v="24.058"/>
    <n v="10.57"/>
    <n v="10.57"/>
    <n v="290.90500000000003"/>
    <n v="0.29090500000000002"/>
    <n v="16.959"/>
    <n v="10.57"/>
    <n v="10.57"/>
    <n v="148.55000000000001"/>
    <n v="0.14855000000000002"/>
    <n v="8.484"/>
    <n v="10.57"/>
    <n v="10.57"/>
    <n v="48.641999999999996"/>
    <n v="4.8641999999999998E-2"/>
    <n v="7.6479999999999997"/>
    <m/>
    <m/>
    <m/>
  </r>
  <r>
    <x v="0"/>
    <x v="0"/>
    <s v="EGASA"/>
    <s v="53010597"/>
    <s v="Grupo 3"/>
    <s v="EL"/>
    <s v="T"/>
    <s v="EGASA53010597Grupo 3EL"/>
    <s v="EGASA53010597Grupo 3EL"/>
    <x v="14"/>
    <x v="14"/>
    <x v="0"/>
    <x v="44"/>
    <x v="55"/>
    <s v="EL"/>
    <s v="EL"/>
    <s v="Diésel"/>
    <x v="0"/>
    <s v="COES"/>
    <s v="Instalado"/>
    <x v="0"/>
    <n v="0"/>
    <n v="0"/>
    <s v="Estatal"/>
    <s v="Generadora"/>
    <x v="0"/>
    <s v="AREQUIPA"/>
    <s v="AREQUIPA"/>
    <s v="ISLAY"/>
    <s v="MOLLENDO"/>
    <n v="0"/>
    <n v="29"/>
    <n v="10.57"/>
    <n v="10.57"/>
    <n v="698.33200000000011"/>
    <n v="0.69833200000000006"/>
    <n v="24.058"/>
    <n v="10.57"/>
    <n v="10.57"/>
    <n v="260.56100000000004"/>
    <n v="0.26056100000000004"/>
    <n v="16.959"/>
    <n v="10.57"/>
    <n v="10.57"/>
    <n v="84.381"/>
    <n v="8.4380999999999998E-2"/>
    <n v="8.484"/>
    <n v="10.57"/>
    <n v="10.57"/>
    <n v="47.268000000000001"/>
    <n v="4.7267999999999998E-2"/>
    <n v="7.6479999999999997"/>
    <m/>
    <m/>
    <m/>
  </r>
  <r>
    <x v="0"/>
    <x v="0"/>
    <s v="EGECHA"/>
    <s v="0000000P"/>
    <s v="G1"/>
    <s v="HI"/>
    <s v="H"/>
    <s v="EGECHA0000000PG1HI"/>
    <s v="EGECHA0000000PG1HI"/>
    <x v="15"/>
    <x v="15"/>
    <x v="1"/>
    <x v="45"/>
    <x v="2"/>
    <s v="HI"/>
    <s v="HI"/>
    <s v="Agua"/>
    <x v="0"/>
    <s v="COES"/>
    <s v="Instalado"/>
    <x v="0"/>
    <s v="RER"/>
    <s v="SEGUNDA"/>
    <s v="Privado"/>
    <s v="Generadora"/>
    <x v="0"/>
    <s v="JUNIN"/>
    <s v="JUNIN"/>
    <s v="JAUJA"/>
    <s v="CANCHAYLLO"/>
    <n v="0"/>
    <n v="32"/>
    <n v="5"/>
    <n v="5"/>
    <n v="28204.837000000003"/>
    <n v="28.204837000000005"/>
    <n v="0"/>
    <n v="5"/>
    <n v="5"/>
    <n v="32547.929000000004"/>
    <n v="32.547929000000003"/>
    <n v="0"/>
    <n v="5"/>
    <n v="5"/>
    <n v="30309.962"/>
    <n v="30.309961999999999"/>
    <n v="0"/>
    <n v="5"/>
    <n v="5"/>
    <n v="33886.137999999999"/>
    <n v="33.886138000000003"/>
    <n v="7.6479999999999997"/>
    <m/>
    <m/>
    <m/>
  </r>
  <r>
    <x v="0"/>
    <x v="0"/>
    <s v="EGEHUA"/>
    <s v="11077497"/>
    <s v="Grupo N° 1"/>
    <s v="HI"/>
    <s v="H"/>
    <s v="EGEHUA11077497Grupo N° 1HI"/>
    <s v="EGEHUA11077497Grupo N° 1HI"/>
    <x v="16"/>
    <x v="16"/>
    <x v="1"/>
    <x v="46"/>
    <x v="56"/>
    <s v="HI"/>
    <s v="HI"/>
    <s v="Agua"/>
    <x v="0"/>
    <s v="COES"/>
    <s v="Instalado"/>
    <x v="0"/>
    <n v="0"/>
    <n v="0"/>
    <s v="Privado"/>
    <s v="Generadora"/>
    <x v="0"/>
    <s v="LIMA"/>
    <s v="LIMA"/>
    <s v="HUAROCHIRI"/>
    <s v="HUANZA"/>
    <n v="0"/>
    <n v="39"/>
    <n v="49.18"/>
    <n v="49.18"/>
    <n v="249910.27699999997"/>
    <n v="249.91027699999998"/>
    <n v="99.236000000000004"/>
    <n v="49.18"/>
    <n v="49.18"/>
    <n v="211948.45699999997"/>
    <n v="211.94845699999996"/>
    <n v="96.536000000000001"/>
    <n v="49.18"/>
    <n v="49.18"/>
    <n v="203337.79399999997"/>
    <n v="203.33779399999997"/>
    <n v="97.817999999999998"/>
    <n v="49.18"/>
    <n v="49.18"/>
    <n v="218196.64700000003"/>
    <n v="218.19664700000001"/>
    <n v="7.6479999999999997"/>
    <m/>
    <m/>
    <m/>
  </r>
  <r>
    <x v="0"/>
    <x v="0"/>
    <s v="EGEHUA"/>
    <s v="11077497"/>
    <s v="Grupo N° 2"/>
    <s v="HI"/>
    <s v="H"/>
    <s v="EGEHUA11077497Grupo N° 2HI"/>
    <s v="EGEHUA11077497Grupo N° 2HI"/>
    <x v="16"/>
    <x v="16"/>
    <x v="1"/>
    <x v="46"/>
    <x v="57"/>
    <s v="HI"/>
    <s v="HI"/>
    <s v="Agua"/>
    <x v="0"/>
    <s v="COES"/>
    <s v="Instalado"/>
    <x v="0"/>
    <n v="0"/>
    <n v="0"/>
    <s v="Privado"/>
    <s v="Generadora"/>
    <x v="0"/>
    <s v="LIMA"/>
    <s v="LIMA"/>
    <s v="HUAROCHIRI"/>
    <s v="HUANZA"/>
    <n v="0"/>
    <n v="39"/>
    <n v="47.58"/>
    <n v="47.58"/>
    <n v="239475.52900000001"/>
    <n v="239.47552900000002"/>
    <n v="99.236000000000004"/>
    <n v="47.58"/>
    <n v="47.58"/>
    <n v="180681.44900000002"/>
    <n v="180.68144900000001"/>
    <n v="96.536000000000001"/>
    <n v="47.58"/>
    <n v="47.58"/>
    <n v="193528.51700000002"/>
    <n v="193.52851700000002"/>
    <n v="97.817999999999998"/>
    <n v="47.58"/>
    <n v="47.58"/>
    <n v="207500.94999999995"/>
    <n v="207.50094999999996"/>
    <n v="7.6479999999999997"/>
    <m/>
    <m/>
    <m/>
  </r>
  <r>
    <x v="0"/>
    <x v="0"/>
    <s v="EGEMSA"/>
    <s v="11005993"/>
    <s v="GRUPO Nº1"/>
    <s v="HI"/>
    <s v="H"/>
    <s v="EGEMSA11005993GRUPO Nº1HI"/>
    <s v="EGEMSA11005993GRUPO Nº1HI"/>
    <x v="17"/>
    <x v="17"/>
    <x v="1"/>
    <x v="47"/>
    <x v="58"/>
    <s v="HI"/>
    <s v="HI"/>
    <s v="Agua"/>
    <x v="0"/>
    <s v="COES"/>
    <s v="Instalado"/>
    <x v="0"/>
    <n v="0"/>
    <n v="0"/>
    <s v="Estatal"/>
    <s v="Generadora"/>
    <x v="0"/>
    <s v="CUSCO"/>
    <s v="CUSCO"/>
    <s v="URUBAMBA"/>
    <s v="MACHUPICCHU"/>
    <n v="0"/>
    <n v="34"/>
    <n v="30.15"/>
    <n v="29.295999999999999"/>
    <n v="123552.284"/>
    <n v="123.552284"/>
    <n v="191.16"/>
    <n v="30.15"/>
    <n v="29.925999999999998"/>
    <n v="90193.732000000004"/>
    <n v="90.193731999999997"/>
    <n v="0"/>
    <n v="30.15"/>
    <n v="29.295999999999999"/>
    <n v="141922.58500000002"/>
    <n v="141.92258500000003"/>
    <n v="183.92"/>
    <n v="30.15"/>
    <n v="29.295999999999999"/>
    <n v="164426.45500000002"/>
    <n v="164.426455"/>
    <n v="7.6479999999999997"/>
    <m/>
    <m/>
    <m/>
  </r>
  <r>
    <x v="0"/>
    <x v="0"/>
    <s v="EGEMSA"/>
    <s v="11005993"/>
    <s v="GRUPO Nº2"/>
    <s v="HI"/>
    <s v="H"/>
    <s v="EGEMSA11005993GRUPO Nº2HI"/>
    <s v="EGEMSA11005993GRUPO Nº2HI"/>
    <x v="17"/>
    <x v="17"/>
    <x v="1"/>
    <x v="47"/>
    <x v="59"/>
    <s v="HI"/>
    <s v="HI"/>
    <s v="Agua"/>
    <x v="0"/>
    <s v="COES"/>
    <s v="Instalado"/>
    <x v="0"/>
    <n v="0"/>
    <n v="0"/>
    <s v="Estatal"/>
    <s v="Generadora"/>
    <x v="0"/>
    <s v="CUSCO"/>
    <s v="CUSCO"/>
    <s v="URUBAMBA"/>
    <s v="MACHUPICCHU"/>
    <n v="0"/>
    <n v="34"/>
    <n v="30.15"/>
    <n v="29.95"/>
    <n v="139360.136"/>
    <n v="139.36013600000001"/>
    <n v="191.16"/>
    <n v="30.15"/>
    <n v="29.95"/>
    <n v="189390.73100000003"/>
    <n v="189.39073100000002"/>
    <n v="0"/>
    <n v="30.15"/>
    <n v="29.95"/>
    <n v="164199.171"/>
    <n v="164.19917100000001"/>
    <n v="183.92"/>
    <n v="30.15"/>
    <n v="29.95"/>
    <n v="160968.717"/>
    <n v="160.968717"/>
    <n v="7.6479999999999997"/>
    <m/>
    <m/>
    <m/>
  </r>
  <r>
    <x v="0"/>
    <x v="0"/>
    <s v="EGEMSA"/>
    <s v="11005993"/>
    <s v="GRUPO Nº3"/>
    <s v="HI"/>
    <s v="H"/>
    <s v="EGEMSA11005993GRUPO Nº3HI"/>
    <s v="EGEMSA11005993GRUPO Nº3HI"/>
    <x v="17"/>
    <x v="17"/>
    <x v="1"/>
    <x v="47"/>
    <x v="60"/>
    <s v="HI"/>
    <s v="HI"/>
    <s v="Agua"/>
    <x v="0"/>
    <s v="COES"/>
    <s v="Instalado"/>
    <x v="0"/>
    <n v="0"/>
    <n v="0"/>
    <s v="Estatal"/>
    <s v="Generadora"/>
    <x v="0"/>
    <s v="CUSCO"/>
    <s v="CUSCO"/>
    <s v="URUBAMBA"/>
    <s v="MACHUPICCHU"/>
    <n v="0"/>
    <n v="34"/>
    <n v="30.15"/>
    <n v="29.553999999999998"/>
    <n v="121279.34800000001"/>
    <n v="121.27934800000001"/>
    <n v="191.16"/>
    <n v="30.15"/>
    <n v="29.553999999999998"/>
    <n v="168775.421"/>
    <n v="168.77542099999999"/>
    <n v="0"/>
    <n v="30.15"/>
    <n v="29.553999999999998"/>
    <n v="147691.59199999998"/>
    <n v="147.69159199999999"/>
    <n v="183.92"/>
    <n v="30.15"/>
    <n v="29.553999999999998"/>
    <n v="154104.83800000002"/>
    <n v="154.10483800000003"/>
    <n v="7.6479999999999997"/>
    <m/>
    <m/>
    <m/>
  </r>
  <r>
    <x v="0"/>
    <x v="0"/>
    <s v="EGEMSA"/>
    <s v="11005993"/>
    <s v="GRUPO N°4"/>
    <s v="HI"/>
    <s v="H"/>
    <s v="EGEMSA11005993GRUPO N°4HI"/>
    <s v="EGEMSA11005993GRUPO N°4HI"/>
    <x v="17"/>
    <x v="17"/>
    <x v="1"/>
    <x v="47"/>
    <x v="61"/>
    <s v="HI"/>
    <s v="HI"/>
    <s v="Agua"/>
    <x v="0"/>
    <s v="COES"/>
    <s v="Instalado"/>
    <x v="0"/>
    <n v="0"/>
    <n v="0"/>
    <s v="Estatal"/>
    <s v="Generadora"/>
    <x v="0"/>
    <s v="CUSCO"/>
    <s v="CUSCO"/>
    <s v="URUBAMBA"/>
    <s v="MACHUPICCHU"/>
    <n v="0"/>
    <n v="34"/>
    <n v="102"/>
    <n v="99.86"/>
    <n v="845630.30300000007"/>
    <n v="845.63030300000003"/>
    <n v="191.16"/>
    <n v="102"/>
    <n v="99.86"/>
    <n v="837083.14000000013"/>
    <n v="837.08314000000018"/>
    <n v="0"/>
    <n v="102"/>
    <n v="99.86"/>
    <n v="800300.89699999988"/>
    <n v="800.30089699999985"/>
    <n v="183.92"/>
    <n v="102"/>
    <n v="99.86"/>
    <n v="693561.05299999996"/>
    <n v="693.5610529999999"/>
    <n v="7.6479999999999997"/>
    <m/>
    <m/>
    <m/>
  </r>
  <r>
    <x v="0"/>
    <x v="0"/>
    <s v="EGEMSA"/>
    <s v="33005893"/>
    <s v="ALCO 1"/>
    <s v="EL"/>
    <s v="T"/>
    <s v="EGEMSA33005893ALCO 1EL"/>
    <s v="EGEMSA33005893ALCO 1EL"/>
    <x v="17"/>
    <x v="17"/>
    <x v="0"/>
    <x v="48"/>
    <x v="62"/>
    <s v="EL"/>
    <s v="EL"/>
    <s v="Diésel"/>
    <x v="0"/>
    <s v="NO COES"/>
    <s v="Instalado"/>
    <x v="0"/>
    <n v="0"/>
    <n v="0"/>
    <s v="Estatal"/>
    <s v="Generadora"/>
    <x v="0"/>
    <s v="CUSCO"/>
    <s v="CUSCO"/>
    <s v="CUZCO"/>
    <s v="SANTIAGO"/>
    <n v="0"/>
    <n v="34"/>
    <n v="0"/>
    <n v="0"/>
    <n v="0"/>
    <n v="0"/>
    <n v="0"/>
    <n v="2.5"/>
    <n v="1.629"/>
    <n v="7.7119999999999997"/>
    <n v="7.7120000000000001E-3"/>
    <n v="0"/>
    <n v="2.5"/>
    <n v="1.629"/>
    <n v="0"/>
    <n v="0"/>
    <n v="0"/>
    <n v="2.5"/>
    <n v="1.629"/>
    <n v="0"/>
    <n v="0"/>
    <n v="7.6479999999999997"/>
    <m/>
    <m/>
    <m/>
  </r>
  <r>
    <x v="0"/>
    <x v="0"/>
    <s v="EGEMSA"/>
    <s v="33005893"/>
    <s v="ALCO 2"/>
    <s v="EL"/>
    <s v="T"/>
    <s v="EGEMSA33005893ALCO 2EL"/>
    <s v="EGEMSA33005893ALCO 2EL"/>
    <x v="17"/>
    <x v="17"/>
    <x v="0"/>
    <x v="48"/>
    <x v="63"/>
    <s v="EL"/>
    <s v="EL"/>
    <s v="Diésel"/>
    <x v="0"/>
    <s v="NO COES"/>
    <s v="Instalado"/>
    <x v="0"/>
    <n v="0"/>
    <n v="0"/>
    <s v="Estatal"/>
    <s v="Generadora"/>
    <x v="0"/>
    <s v="CUSCO"/>
    <s v="CUSCO"/>
    <s v="CUZCO"/>
    <s v="SANTIAGO"/>
    <n v="0"/>
    <n v="34"/>
    <n v="0"/>
    <n v="0"/>
    <n v="0"/>
    <n v="0"/>
    <n v="0"/>
    <n v="2.5"/>
    <n v="1.7509999999999999"/>
    <n v="8.016"/>
    <n v="8.0160000000000006E-3"/>
    <n v="0"/>
    <n v="2.5"/>
    <n v="1.7509999999999999"/>
    <n v="0"/>
    <n v="0"/>
    <n v="0"/>
    <n v="2.5"/>
    <n v="1.7509999999999999"/>
    <n v="0"/>
    <n v="0"/>
    <n v="7.6479999999999997"/>
    <m/>
    <m/>
    <m/>
  </r>
  <r>
    <x v="0"/>
    <x v="0"/>
    <s v="EGEMSA"/>
    <s v="33005893"/>
    <s v="G.MOTORS1"/>
    <s v="EL"/>
    <s v="T"/>
    <s v="EGEMSA33005893G.MOTORS1EL"/>
    <s v="EGEMSA33005893G.MOTORS1EL"/>
    <x v="17"/>
    <x v="17"/>
    <x v="0"/>
    <x v="48"/>
    <x v="64"/>
    <s v="EL"/>
    <s v="EL"/>
    <s v="Diésel"/>
    <x v="0"/>
    <s v="NO COES"/>
    <s v="Instalado"/>
    <x v="0"/>
    <n v="0"/>
    <n v="0"/>
    <s v="Estatal"/>
    <s v="Generadora"/>
    <x v="0"/>
    <s v="CUSCO"/>
    <s v="CUSCO"/>
    <s v="CUZCO"/>
    <s v="SANTIAGO"/>
    <n v="0"/>
    <n v="34"/>
    <n v="0"/>
    <n v="0"/>
    <n v="0"/>
    <n v="0"/>
    <n v="0"/>
    <n v="2.5"/>
    <n v="1.75"/>
    <n v="8.0150000000000006"/>
    <n v="8.0150000000000013E-3"/>
    <n v="0"/>
    <n v="2.5"/>
    <n v="1.75"/>
    <n v="0"/>
    <n v="0"/>
    <n v="0"/>
    <n v="2.5"/>
    <n v="1.75"/>
    <n v="0"/>
    <n v="0"/>
    <n v="7.6479999999999997"/>
    <m/>
    <m/>
    <m/>
  </r>
  <r>
    <x v="0"/>
    <x v="0"/>
    <s v="EGEMSA"/>
    <s v="33005893"/>
    <s v="G.MOTORS2"/>
    <s v="EL"/>
    <s v="T"/>
    <s v="EGEMSA33005893G.MOTORS2EL"/>
    <s v="EGEMSA33005893G.MOTORS2EL"/>
    <x v="17"/>
    <x v="17"/>
    <x v="0"/>
    <x v="48"/>
    <x v="65"/>
    <s v="EL"/>
    <s v="EL"/>
    <s v="Diésel"/>
    <x v="0"/>
    <s v="NO COES"/>
    <s v="Instalado"/>
    <x v="0"/>
    <n v="0"/>
    <n v="0"/>
    <s v="Estatal"/>
    <s v="Generadora"/>
    <x v="0"/>
    <s v="CUSCO"/>
    <s v="CUSCO"/>
    <s v="CUZCO"/>
    <s v="SANTIAGO"/>
    <n v="0"/>
    <n v="34"/>
    <n v="0"/>
    <n v="0"/>
    <n v="0"/>
    <n v="0"/>
    <n v="0"/>
    <n v="2.5"/>
    <n v="1.829"/>
    <n v="5.9370000000000003"/>
    <n v="5.9370000000000004E-3"/>
    <n v="0"/>
    <n v="2.5"/>
    <n v="1.829"/>
    <n v="0"/>
    <n v="0"/>
    <n v="0"/>
    <n v="2.5"/>
    <n v="1.829"/>
    <n v="0"/>
    <n v="0"/>
    <n v="7.6479999999999997"/>
    <m/>
    <m/>
    <m/>
  </r>
  <r>
    <x v="0"/>
    <x v="0"/>
    <s v="EGEMSA"/>
    <s v="33005893"/>
    <s v="G.MOTORS3"/>
    <s v="EL"/>
    <s v="T"/>
    <s v="EGEMSA33005893G.MOTORS3EL"/>
    <s v="EGEMSA33005893G.MOTORS3EL"/>
    <x v="17"/>
    <x v="17"/>
    <x v="0"/>
    <x v="48"/>
    <x v="66"/>
    <s v="EL"/>
    <s v="EL"/>
    <s v="Diésel"/>
    <x v="0"/>
    <s v="NO COES"/>
    <s v="Instalado"/>
    <x v="0"/>
    <n v="0"/>
    <n v="0"/>
    <s v="Estatal"/>
    <s v="Generadora"/>
    <x v="0"/>
    <s v="CUSCO"/>
    <s v="CUSCO"/>
    <s v="CUZCO"/>
    <s v="SANTIAGO"/>
    <n v="0"/>
    <n v="34"/>
    <n v="0"/>
    <n v="0"/>
    <n v="0"/>
    <n v="0"/>
    <n v="0"/>
    <n v="2.5"/>
    <n v="1.732"/>
    <n v="0"/>
    <n v="0"/>
    <n v="0"/>
    <n v="2.5"/>
    <n v="1.732"/>
    <n v="0"/>
    <n v="0"/>
    <n v="0"/>
    <n v="2.5"/>
    <n v="1.732"/>
    <n v="0"/>
    <n v="0"/>
    <n v="7.6479999999999997"/>
    <m/>
    <m/>
    <m/>
  </r>
  <r>
    <x v="0"/>
    <x v="0"/>
    <s v="EGEMSA"/>
    <s v="33005893"/>
    <s v="Sulzer 1"/>
    <s v="EL"/>
    <s v="T"/>
    <s v="EGEMSA33005893Sulzer 1EL"/>
    <s v="EGEMSA33005893Sulzer 1EL"/>
    <x v="17"/>
    <x v="17"/>
    <x v="0"/>
    <x v="48"/>
    <x v="51"/>
    <s v="EL"/>
    <s v="EL"/>
    <s v="Diésel"/>
    <x v="0"/>
    <s v="NO COES"/>
    <s v="Instalado"/>
    <x v="0"/>
    <n v="0"/>
    <n v="0"/>
    <s v="Estatal"/>
    <s v="Generadora"/>
    <x v="0"/>
    <s v="CUSCO"/>
    <s v="CUSCO"/>
    <s v="CUZCO"/>
    <s v="SANTIAGO"/>
    <n v="0"/>
    <n v="34"/>
    <n v="0"/>
    <n v="0"/>
    <n v="0"/>
    <n v="0"/>
    <n v="0"/>
    <n v="1"/>
    <n v="0.88900000000000001"/>
    <n v="6.9930000000000003"/>
    <n v="6.9930000000000001E-3"/>
    <n v="0"/>
    <n v="1"/>
    <n v="0.88900000000000001"/>
    <n v="0"/>
    <n v="0"/>
    <n v="0"/>
    <n v="1"/>
    <n v="0.88900000000000001"/>
    <n v="0"/>
    <n v="0"/>
    <n v="7.6479999999999997"/>
    <m/>
    <m/>
    <m/>
  </r>
  <r>
    <x v="0"/>
    <x v="0"/>
    <s v="EGEMSA"/>
    <s v="33005893"/>
    <s v="SULZER 2"/>
    <s v="EL"/>
    <s v="T"/>
    <s v="EGEMSA33005893SULZER 2EL"/>
    <s v="EGEMSA33005893SULZER 2EL"/>
    <x v="17"/>
    <x v="17"/>
    <x v="0"/>
    <x v="48"/>
    <x v="52"/>
    <s v="EL"/>
    <s v="EL"/>
    <s v="Diésel"/>
    <x v="0"/>
    <s v="NO COES"/>
    <s v="Instalado"/>
    <x v="0"/>
    <n v="0"/>
    <n v="0"/>
    <s v="Estatal"/>
    <s v="Generadora"/>
    <x v="0"/>
    <s v="CUSCO"/>
    <s v="CUSCO"/>
    <s v="CUZCO"/>
    <s v="SANTIAGO"/>
    <n v="0"/>
    <n v="34"/>
    <n v="0"/>
    <n v="0"/>
    <n v="0"/>
    <n v="0"/>
    <n v="0"/>
    <n v="2.12"/>
    <n v="1.87"/>
    <n v="5.9370000000000003"/>
    <n v="5.9370000000000004E-3"/>
    <n v="0"/>
    <n v="2.12"/>
    <n v="1.87"/>
    <n v="0"/>
    <n v="0"/>
    <n v="0"/>
    <n v="2.12"/>
    <n v="1.87"/>
    <n v="0"/>
    <n v="0"/>
    <n v="7.6479999999999997"/>
    <m/>
    <m/>
    <m/>
  </r>
  <r>
    <x v="0"/>
    <x v="1"/>
    <s v="EGEMSA"/>
    <s v="33005893"/>
    <s v="GENERAL MOTORS 1"/>
    <s v="EL"/>
    <s v="T"/>
    <s v="EGEMSA33005893GENERAL MOTORS 1EL"/>
    <s v="EGEMSA33005893GENERAL MOTORS 1EL"/>
    <x v="17"/>
    <x v="17"/>
    <x v="0"/>
    <x v="48"/>
    <x v="67"/>
    <s v="EL"/>
    <s v="EL"/>
    <s v="Diésel"/>
    <x v="0"/>
    <s v="NO COES"/>
    <s v="Instalado"/>
    <x v="0"/>
    <n v="0"/>
    <n v="0"/>
    <s v="Estatal"/>
    <s v="Generadora"/>
    <x v="0"/>
    <s v="CUSCO"/>
    <s v="CUSCO"/>
    <s v="CUZCO"/>
    <s v="SANTIAGO"/>
    <n v="0"/>
    <n v="34"/>
    <n v="0"/>
    <n v="0"/>
    <n v="0"/>
    <n v="0"/>
    <n v="0"/>
    <m/>
    <m/>
    <m/>
    <m/>
    <m/>
    <m/>
    <m/>
    <m/>
    <m/>
    <m/>
    <s v="-"/>
    <s v="-"/>
    <s v="-"/>
    <s v="-"/>
    <s v="-"/>
    <m/>
    <m/>
    <m/>
  </r>
  <r>
    <x v="0"/>
    <x v="0"/>
    <s v="EGEPSA"/>
    <s v="41071696"/>
    <s v="Grupo 1"/>
    <s v="HI"/>
    <s v="H"/>
    <s v="EGEPSA41071696Grupo 1HI"/>
    <s v="EGEPSA41071696Grupo 1HI"/>
    <x v="18"/>
    <x v="18"/>
    <x v="1"/>
    <x v="49"/>
    <x v="25"/>
    <s v="HI"/>
    <s v="HI"/>
    <s v="Agua"/>
    <x v="0"/>
    <s v="NO COES"/>
    <s v="Instalado"/>
    <x v="1"/>
    <n v="0"/>
    <n v="0"/>
    <s v="Privado"/>
    <s v="Generadora"/>
    <x v="0"/>
    <s v="JUNIN"/>
    <s v="JUNIN"/>
    <s v="SATIPO"/>
    <s v="PANGOA"/>
    <n v="0"/>
    <n v="31"/>
    <s v="-"/>
    <s v="-"/>
    <n v="718.47"/>
    <n v="0.71847000000000005"/>
    <n v="0.55300000000000005"/>
    <n v="0.3"/>
    <n v="0.25"/>
    <n v="1648.453"/>
    <n v="1.6484529999999999"/>
    <n v="0.58199999999999996"/>
    <n v="0.3"/>
    <n v="0.26300000000000001"/>
    <n v="1890.2460000000001"/>
    <n v="1.8902460000000001"/>
    <n v="0.53700000000000003"/>
    <n v="0.3"/>
    <n v="0.26"/>
    <n v="1637.595"/>
    <n v="1.6375950000000001"/>
    <n v="7.6479999999999997"/>
    <m/>
    <m/>
    <m/>
  </r>
  <r>
    <x v="0"/>
    <x v="0"/>
    <s v="EGEPSA"/>
    <s v="41071696"/>
    <s v="Grupo 2"/>
    <s v="HI"/>
    <s v="H"/>
    <s v="EGEPSA41071696Grupo 2HI"/>
    <s v="EGEPSA41071696Grupo 2HI"/>
    <x v="18"/>
    <x v="18"/>
    <x v="1"/>
    <x v="49"/>
    <x v="26"/>
    <s v="HI"/>
    <s v="HI"/>
    <s v="Agua"/>
    <x v="0"/>
    <s v="NO COES"/>
    <s v="Instalado"/>
    <x v="0"/>
    <n v="0"/>
    <n v="0"/>
    <s v="Privado"/>
    <s v="Generadora"/>
    <x v="0"/>
    <s v="JUNIN"/>
    <s v="JUNIN"/>
    <s v="SATIPO"/>
    <s v="PANGOA"/>
    <n v="0"/>
    <n v="31"/>
    <s v="-"/>
    <s v="-"/>
    <n v="719.42399999999998"/>
    <n v="0.71942399999999995"/>
    <n v="0.55300000000000005"/>
    <n v="0.3"/>
    <n v="0.25800000000000001"/>
    <n v="1155.2639999999999"/>
    <n v="1.1552639999999998"/>
    <n v="0.58199999999999996"/>
    <n v="0.3"/>
    <n v="0.249"/>
    <n v="1167.8609999999999"/>
    <n v="1.1678609999999998"/>
    <n v="0.53700000000000003"/>
    <n v="0.3"/>
    <n v="0.252"/>
    <n v="926.01600000000008"/>
    <n v="0.92601600000000006"/>
    <n v="7.6479999999999997"/>
    <m/>
    <m/>
    <m/>
  </r>
  <r>
    <x v="0"/>
    <x v="0"/>
    <s v="EGERBA"/>
    <s v="18325912"/>
    <s v="Grupo 1"/>
    <s v="HI"/>
    <s v="H"/>
    <s v="EGERBA18325912Grupo 1HI"/>
    <s v="EGERBA18325912Grupo 1HI"/>
    <x v="19"/>
    <x v="19"/>
    <x v="1"/>
    <x v="50"/>
    <x v="25"/>
    <s v="HI"/>
    <s v="HI"/>
    <s v="Agua"/>
    <x v="0"/>
    <s v="COES"/>
    <s v="Instalado"/>
    <x v="0"/>
    <s v="RER"/>
    <s v="CUARTA"/>
    <s v="Privado"/>
    <s v="Generadora"/>
    <x v="0"/>
    <s v="LIMA"/>
    <s v="LIMA"/>
    <s v="HUARAL"/>
    <s v="PACARAOS"/>
    <n v="0"/>
    <n v="35"/>
    <n v="10"/>
    <n v="0"/>
    <n v="0"/>
    <n v="0"/>
    <n v="10.417999999999999"/>
    <n v="10"/>
    <n v="0"/>
    <n v="0"/>
    <n v="0"/>
    <n v="0"/>
    <n v="10"/>
    <n v="10"/>
    <n v="31099.513999999999"/>
    <n v="31.099513999999999"/>
    <n v="10.199999999999999"/>
    <n v="10"/>
    <n v="10"/>
    <n v="62353.962"/>
    <n v="62.353962000000003"/>
    <n v="7.6479999999999997"/>
    <m/>
    <m/>
    <m/>
  </r>
  <r>
    <x v="0"/>
    <x v="0"/>
    <s v="EGERBA"/>
    <s v="18325912"/>
    <s v="Grupo 2"/>
    <s v="HI"/>
    <s v="H"/>
    <s v="EGERBA18325912Grupo 2HI"/>
    <s v="EGERBA18325912Grupo 2HI"/>
    <x v="19"/>
    <x v="19"/>
    <x v="1"/>
    <x v="50"/>
    <x v="26"/>
    <s v="HI"/>
    <s v="HI"/>
    <s v="Agua"/>
    <x v="0"/>
    <s v="COES"/>
    <s v="Instalado"/>
    <x v="0"/>
    <s v="RER"/>
    <s v="CUARTA"/>
    <s v="Privado"/>
    <s v="Generadora"/>
    <x v="0"/>
    <s v="LIMA"/>
    <s v="LIMA"/>
    <s v="HUARAL"/>
    <s v="PACARAOS"/>
    <n v="0"/>
    <n v="35"/>
    <n v="10"/>
    <n v="0"/>
    <n v="0"/>
    <n v="0"/>
    <n v="10.417999999999999"/>
    <n v="10"/>
    <n v="0"/>
    <n v="0"/>
    <n v="0"/>
    <n v="0"/>
    <n v="10"/>
    <n v="10"/>
    <n v="36638.300000000003"/>
    <n v="36.638300000000001"/>
    <n v="10.199999999999999"/>
    <n v="10"/>
    <n v="10"/>
    <n v="68939.08"/>
    <n v="68.939080000000004"/>
    <n v="7.6479999999999997"/>
    <m/>
    <m/>
    <m/>
  </r>
  <r>
    <x v="0"/>
    <x v="0"/>
    <s v="EGESGB"/>
    <s v="11072396"/>
    <s v="1"/>
    <s v="HI"/>
    <s v="H"/>
    <s v="EGESGB110723961HI"/>
    <s v="EGESGB110723961HI"/>
    <x v="20"/>
    <x v="20"/>
    <x v="1"/>
    <x v="51"/>
    <x v="25"/>
    <s v="HI"/>
    <s v="HI"/>
    <s v="Agua"/>
    <x v="0"/>
    <s v="COES"/>
    <s v="Instalado"/>
    <x v="0"/>
    <n v="0"/>
    <n v="0"/>
    <s v="Estatal"/>
    <s v="Generadora"/>
    <x v="0"/>
    <s v="PUNO"/>
    <s v="PUNO"/>
    <s v="CARABAYA"/>
    <s v="SAN GABÁN"/>
    <n v="0"/>
    <n v="36"/>
    <n v="57"/>
    <n v="58.176000000000002"/>
    <n v="373935.93799999997"/>
    <n v="373.93593799999996"/>
    <n v="113.636"/>
    <n v="57"/>
    <n v="58.176000000000002"/>
    <n v="402732.35100000002"/>
    <n v="402.73235100000005"/>
    <n v="113.54300000000001"/>
    <n v="57"/>
    <n v="58.176000000000002"/>
    <n v="364581.92099999997"/>
    <n v="364.58192099999997"/>
    <n v="113.751"/>
    <n v="57"/>
    <n v="58.176000000000002"/>
    <n v="365829.37199999997"/>
    <n v="365.82937199999998"/>
    <n v="7.6479999999999997"/>
    <m/>
    <m/>
    <m/>
  </r>
  <r>
    <x v="0"/>
    <x v="0"/>
    <s v="EGESGB"/>
    <s v="11072396"/>
    <s v="2"/>
    <s v="HI"/>
    <s v="H"/>
    <s v="EGESGB110723962HI"/>
    <s v="EGESGB110723962HI"/>
    <x v="20"/>
    <x v="20"/>
    <x v="1"/>
    <x v="51"/>
    <x v="26"/>
    <s v="HI"/>
    <s v="HI"/>
    <s v="Agua"/>
    <x v="0"/>
    <s v="COES"/>
    <s v="Instalado"/>
    <x v="0"/>
    <n v="0"/>
    <n v="0"/>
    <s v="Estatal"/>
    <s v="Generadora"/>
    <x v="0"/>
    <s v="PUNO"/>
    <s v="PUNO"/>
    <s v="CARABAYA"/>
    <s v="SAN GABÁN"/>
    <n v="0"/>
    <n v="36"/>
    <n v="57"/>
    <n v="57.540999999999997"/>
    <n v="371617.95299999998"/>
    <n v="371.617953"/>
    <n v="113.636"/>
    <n v="57"/>
    <n v="57.540999999999997"/>
    <n v="401582.77799999999"/>
    <n v="401.58277800000002"/>
    <n v="113.54300000000001"/>
    <n v="57"/>
    <n v="57.540999999999997"/>
    <n v="363658.49800000002"/>
    <n v="363.65849800000001"/>
    <n v="113.751"/>
    <n v="57"/>
    <n v="57.540999999999997"/>
    <n v="364965.46300000005"/>
    <n v="364.96546300000006"/>
    <n v="7.6479999999999997"/>
    <m/>
    <m/>
    <m/>
  </r>
  <r>
    <x v="0"/>
    <x v="1"/>
    <s v="EGESGB"/>
    <s v="33005793"/>
    <s v="CENTRAL"/>
    <s v="EL"/>
    <s v="T"/>
    <s v="EGESGB33005793CENTRALEL"/>
    <s v="EGESGB33005793CENTRALEL"/>
    <x v="20"/>
    <x v="20"/>
    <x v="0"/>
    <x v="52"/>
    <x v="68"/>
    <s v="EL"/>
    <s v="EL"/>
    <s v="Diésel"/>
    <x v="0"/>
    <s v="NO COES"/>
    <s v="Instalado"/>
    <x v="0"/>
    <n v="0"/>
    <n v="0"/>
    <s v="Estatal"/>
    <s v="Generadora"/>
    <x v="0"/>
    <s v="PUNO"/>
    <s v="PUNO"/>
    <s v="SAN ROMAN "/>
    <s v="JULIACA"/>
    <n v="0"/>
    <n v="36"/>
    <n v="0"/>
    <n v="0"/>
    <n v="0"/>
    <n v="0"/>
    <n v="0"/>
    <n v="0"/>
    <n v="0"/>
    <n v="0"/>
    <n v="0"/>
    <n v="0"/>
    <m/>
    <m/>
    <m/>
    <m/>
    <m/>
    <s v="-"/>
    <s v="-"/>
    <s v="-"/>
    <s v="-"/>
    <s v="-"/>
    <m/>
    <m/>
    <m/>
  </r>
  <r>
    <x v="0"/>
    <x v="1"/>
    <s v="EGESGB"/>
    <s v="43047694"/>
    <s v="CENTRAL"/>
    <s v="EL"/>
    <s v="T"/>
    <s v="EGESGB43047694CENTRALEL"/>
    <s v="EGESGB43047694CENTRALEL"/>
    <x v="20"/>
    <x v="20"/>
    <x v="0"/>
    <x v="53"/>
    <x v="68"/>
    <s v="EL"/>
    <s v="EL"/>
    <s v="Diésel"/>
    <x v="0"/>
    <s v="NO COES"/>
    <s v="Instalado"/>
    <x v="0"/>
    <n v="0"/>
    <n v="0"/>
    <s v="Estatal"/>
    <s v="Generadora"/>
    <x v="0"/>
    <s v="PUNO"/>
    <s v="PUNO"/>
    <s v="PUNO "/>
    <s v="PUNO"/>
    <n v="0"/>
    <n v="36"/>
    <n v="0"/>
    <n v="0"/>
    <n v="0"/>
    <n v="0"/>
    <n v="0"/>
    <n v="0"/>
    <n v="0"/>
    <n v="0"/>
    <n v="0"/>
    <n v="0"/>
    <m/>
    <m/>
    <m/>
    <m/>
    <m/>
    <s v="-"/>
    <s v="-"/>
    <s v="-"/>
    <s v="-"/>
    <s v="-"/>
    <m/>
    <m/>
    <m/>
  </r>
  <r>
    <x v="0"/>
    <x v="0"/>
    <s v="EGHUAL"/>
    <s v="11177909"/>
    <s v="G1"/>
    <s v="HI"/>
    <s v="H"/>
    <s v="EGHUAL11177909G1HI"/>
    <s v="EGHUAL11177909G1HI"/>
    <x v="21"/>
    <x v="21"/>
    <x v="1"/>
    <x v="54"/>
    <x v="2"/>
    <s v="HI"/>
    <s v="HI"/>
    <s v="Agua"/>
    <x v="0"/>
    <s v="COES"/>
    <s v="Instalado"/>
    <x v="0"/>
    <n v="0"/>
    <n v="0"/>
    <s v="Privado"/>
    <s v="Generadora"/>
    <x v="0"/>
    <s v="HUANUCO"/>
    <s v="HUANUCO"/>
    <s v="HUANUCO - PACHITEA"/>
    <s v="CHINCHAO - CHAGLLA"/>
    <n v="0"/>
    <n v="38"/>
    <n v="225"/>
    <n v="225"/>
    <n v="1036606.3230000001"/>
    <n v="1036.6063230000002"/>
    <n v="476.74"/>
    <n v="225"/>
    <n v="235.31"/>
    <n v="1226156.0330000001"/>
    <n v="1226.156033"/>
    <n v="476.74"/>
    <n v="225"/>
    <n v="235.31"/>
    <n v="1131030.0460000001"/>
    <n v="1131.0300460000001"/>
    <n v="476.74"/>
    <n v="225"/>
    <n v="235.31"/>
    <n v="875904.41300000006"/>
    <n v="875.90441300000009"/>
    <n v="7.6479999999999997"/>
    <m/>
    <m/>
    <m/>
  </r>
  <r>
    <x v="0"/>
    <x v="0"/>
    <s v="EGHUAL"/>
    <s v="11177909"/>
    <s v="G2"/>
    <s v="HI"/>
    <s v="H"/>
    <s v="EGHUAL11177909G2HI"/>
    <s v="EGHUAL11177909G2HI"/>
    <x v="21"/>
    <x v="21"/>
    <x v="1"/>
    <x v="54"/>
    <x v="29"/>
    <s v="HI"/>
    <s v="HI"/>
    <s v="Agua"/>
    <x v="0"/>
    <s v="COES"/>
    <s v="Instalado"/>
    <x v="0"/>
    <n v="0"/>
    <n v="0"/>
    <s v="Privado"/>
    <s v="Generadora"/>
    <x v="0"/>
    <s v="HUANUCO"/>
    <s v="HUANUCO"/>
    <s v="HUANUCO - PACHITEA"/>
    <s v="CHINCHAO - CHAGLLA"/>
    <n v="0"/>
    <n v="38"/>
    <n v="225"/>
    <n v="225"/>
    <n v="1058169.4159999997"/>
    <n v="1058.1694159999997"/>
    <n v="476.74"/>
    <n v="225"/>
    <n v="235.04"/>
    <n v="1204374.6859999998"/>
    <n v="1204.3746859999997"/>
    <n v="476.74"/>
    <n v="225"/>
    <n v="235.04"/>
    <n v="1117682.2110000001"/>
    <n v="1117.6822110000001"/>
    <n v="476.74"/>
    <n v="225"/>
    <n v="235.04"/>
    <n v="954632.07799999998"/>
    <n v="954.63207799999998"/>
    <n v="7.6479999999999997"/>
    <m/>
    <m/>
    <m/>
  </r>
  <r>
    <x v="0"/>
    <x v="0"/>
    <s v="EGHUAL"/>
    <s v="11177909"/>
    <s v="G3"/>
    <s v="HI"/>
    <s v="H"/>
    <s v="EGHUAL11177909G3HI"/>
    <s v="EGHUAL11177909G3HI"/>
    <x v="21"/>
    <x v="21"/>
    <x v="1"/>
    <x v="54"/>
    <x v="30"/>
    <s v="HI"/>
    <s v="HI"/>
    <s v="Agua"/>
    <x v="0"/>
    <s v="COES"/>
    <s v="Instalado"/>
    <x v="0"/>
    <n v="0"/>
    <n v="0"/>
    <s v="Privado"/>
    <s v="Generadora"/>
    <x v="0"/>
    <s v="HUANUCO"/>
    <s v="HUANUCO"/>
    <s v="HUANUCO - PACHITEA"/>
    <s v="CHINCHAO - CHAGLLA"/>
    <n v="0"/>
    <n v="38"/>
    <n v="6.4"/>
    <n v="6.3"/>
    <n v="47684.726999999999"/>
    <n v="47.684727000000002"/>
    <n v="476.74"/>
    <n v="6.4"/>
    <n v="6.39"/>
    <n v="37393.834999999999"/>
    <n v="37.393834999999996"/>
    <n v="476.74"/>
    <n v="6"/>
    <n v="6.39"/>
    <n v="48751.403000000006"/>
    <n v="48.751403000000003"/>
    <n v="476.74"/>
    <n v="6"/>
    <n v="6.39"/>
    <n v="53298.188000000009"/>
    <n v="53.29818800000001"/>
    <n v="7.6479999999999997"/>
    <m/>
    <m/>
    <m/>
  </r>
  <r>
    <x v="0"/>
    <x v="0"/>
    <s v="EILHIC"/>
    <s v="53200504"/>
    <s v="G1"/>
    <s v="HI"/>
    <s v="H"/>
    <s v="EILHIC53200504G1HI"/>
    <s v="EILHIC53200504G1HI"/>
    <x v="22"/>
    <x v="22"/>
    <x v="1"/>
    <x v="55"/>
    <x v="2"/>
    <s v="HI"/>
    <s v="HI"/>
    <s v="Agua"/>
    <x v="1"/>
    <s v="NO COES"/>
    <s v="Instalado"/>
    <x v="0"/>
    <n v="0"/>
    <n v="0"/>
    <s v="Privado"/>
    <s v="Generadora"/>
    <x v="0"/>
    <s v="ANCASH"/>
    <s v="ANCASH"/>
    <s v="ASUNCION"/>
    <s v="CHACAS"/>
    <n v="0"/>
    <n v="40"/>
    <n v="0.73399999999999999"/>
    <n v="0.25900000000000001"/>
    <n v="1873.777"/>
    <n v="1.873777"/>
    <n v="0.55100000000000005"/>
    <n v="0.73399999999999999"/>
    <n v="0.23100000000000001"/>
    <n v="2150.2419999999997"/>
    <n v="2.1502419999999995"/>
    <n v="0.51900000000000002"/>
    <n v="0.73399999999999999"/>
    <n v="0.245"/>
    <n v="2080.8430000000003"/>
    <n v="2.0808430000000002"/>
    <n v="0.436"/>
    <n v="0.73399999999999999"/>
    <n v="0.245"/>
    <n v="2087.7379999999998"/>
    <n v="2.0877379999999999"/>
    <n v="7.6479999999999997"/>
    <m/>
    <m/>
    <m/>
  </r>
  <r>
    <x v="0"/>
    <x v="0"/>
    <s v="EILHIC"/>
    <s v="53200604"/>
    <s v="G1"/>
    <s v="HI"/>
    <s v="H"/>
    <s v="EILHIC53200604G1HI"/>
    <s v="EILHIC53200604G1HI"/>
    <x v="22"/>
    <x v="22"/>
    <x v="1"/>
    <x v="56"/>
    <x v="2"/>
    <s v="HI"/>
    <s v="HI"/>
    <s v="Agua"/>
    <x v="1"/>
    <s v="NO COES"/>
    <s v="Instalado"/>
    <x v="0"/>
    <n v="0"/>
    <n v="0"/>
    <s v="Privado"/>
    <s v="Generadora"/>
    <x v="0"/>
    <s v="ANCASH"/>
    <s v="ANCASH"/>
    <s v="ASUNCION"/>
    <s v="CHACAS"/>
    <n v="0"/>
    <n v="40"/>
    <n v="0.85"/>
    <n v="0.221"/>
    <n v="1953.3190000000002"/>
    <n v="1.9533190000000002"/>
    <n v="0.95299999999999996"/>
    <n v="0.85"/>
    <n v="0.157"/>
    <n v="454.64000000000004"/>
    <n v="0.45464000000000004"/>
    <n v="0.57999999999999996"/>
    <n v="0.85"/>
    <n v="0.28899999999999998"/>
    <n v="668.95400000000006"/>
    <n v="0.66895400000000005"/>
    <n v="0.54400000000000004"/>
    <n v="0.85"/>
    <n v="0.311"/>
    <n v="440.55200000000008"/>
    <n v="0.44055200000000005"/>
    <n v="7.6479999999999997"/>
    <m/>
    <m/>
    <m/>
  </r>
  <r>
    <x v="0"/>
    <x v="0"/>
    <s v="EILHIC"/>
    <s v="53200604"/>
    <s v="G2"/>
    <s v="HI"/>
    <s v="H"/>
    <s v="EILHIC53200604G2HI"/>
    <s v="EILHIC53200604G2HI"/>
    <x v="22"/>
    <x v="22"/>
    <x v="1"/>
    <x v="56"/>
    <x v="29"/>
    <s v="HI"/>
    <s v="HI"/>
    <s v="Agua"/>
    <x v="1"/>
    <s v="NO COES"/>
    <s v="Instalado"/>
    <x v="0"/>
    <n v="0"/>
    <n v="0"/>
    <s v="Privado"/>
    <s v="Generadora"/>
    <x v="0"/>
    <s v="ANCASH"/>
    <s v="ANCASH"/>
    <s v="ASUNCION"/>
    <s v="CHACAS"/>
    <n v="0"/>
    <n v="40"/>
    <n v="0.32"/>
    <n v="0.13600000000000001"/>
    <n v="355.02800000000002"/>
    <n v="0.35502800000000001"/>
    <n v="0.95299999999999996"/>
    <n v="0.32"/>
    <n v="0.13100000000000001"/>
    <n v="1110.261"/>
    <n v="1.1102609999999999"/>
    <n v="0.57999999999999996"/>
    <n v="0.32"/>
    <n v="0.123"/>
    <n v="1021.2620000000001"/>
    <n v="1.0212620000000001"/>
    <n v="0.54400000000000004"/>
    <n v="0.32"/>
    <n v="0.158"/>
    <n v="1217.01"/>
    <n v="1.2170099999999999"/>
    <n v="7.6479999999999997"/>
    <m/>
    <m/>
    <m/>
  </r>
  <r>
    <x v="0"/>
    <x v="0"/>
    <s v="ELC"/>
    <s v="31007793"/>
    <s v="G-1"/>
    <s v="HI"/>
    <s v="H"/>
    <s v="ELC31007793G-1HI"/>
    <s v="ELC31007793G-1HI"/>
    <x v="23"/>
    <x v="23"/>
    <x v="1"/>
    <x v="57"/>
    <x v="18"/>
    <s v="HI"/>
    <s v="HI"/>
    <s v="Agua"/>
    <x v="0"/>
    <s v="NO COES"/>
    <s v="Instalado"/>
    <x v="0"/>
    <n v="0"/>
    <n v="0"/>
    <s v="Estatal"/>
    <s v="Distribuidora"/>
    <x v="0"/>
    <s v="JUNIN"/>
    <s v="JUNIN"/>
    <s v="CHANCHAMAYO"/>
    <s v="PICHANAKI"/>
    <n v="0"/>
    <n v="25"/>
    <n v="0.63"/>
    <n v="0.56100000000000005"/>
    <n v="3434.5699999999997"/>
    <n v="3.4345699999999999"/>
    <n v="0.93799999999999994"/>
    <n v="0.63"/>
    <n v="0.56100000000000005"/>
    <n v="3203.9780000000001"/>
    <n v="3.2039780000000002"/>
    <n v="0.93400000000000005"/>
    <n v="0.63"/>
    <n v="0.56100000000000005"/>
    <n v="1705.1569999999997"/>
    <n v="1.7051569999999996"/>
    <n v="0.92200000000000004"/>
    <n v="0.63"/>
    <n v="0.56100000000000005"/>
    <n v="1982.915"/>
    <n v="1.982915"/>
    <n v="7.6479999999999997"/>
    <m/>
    <m/>
    <m/>
  </r>
  <r>
    <x v="0"/>
    <x v="0"/>
    <s v="ELC"/>
    <s v="31007793"/>
    <s v="G-2"/>
    <s v="HI"/>
    <s v="H"/>
    <s v="ELC31007793G-2HI"/>
    <s v="ELC31007793G-2HI"/>
    <x v="23"/>
    <x v="23"/>
    <x v="1"/>
    <x v="57"/>
    <x v="48"/>
    <s v="HI"/>
    <s v="HI"/>
    <s v="Agua"/>
    <x v="0"/>
    <s v="NO COES"/>
    <s v="Instalado"/>
    <x v="0"/>
    <n v="0"/>
    <n v="0"/>
    <s v="Estatal"/>
    <s v="Distribuidora"/>
    <x v="0"/>
    <s v="JUNIN"/>
    <s v="JUNIN"/>
    <s v="CHANCHAMAYO"/>
    <s v="PICHANAKI"/>
    <n v="0"/>
    <n v="25"/>
    <n v="0.63"/>
    <n v="0.56100000000000005"/>
    <n v="3449.663"/>
    <n v="3.4496630000000001"/>
    <n v="0.93799999999999994"/>
    <n v="0.63"/>
    <n v="0.56100000000000005"/>
    <n v="3111.2259999999997"/>
    <n v="3.1112259999999998"/>
    <n v="0.93400000000000005"/>
    <n v="0.63"/>
    <n v="0.56100000000000005"/>
    <n v="3067.6320000000001"/>
    <n v="3.0676320000000001"/>
    <n v="0.92200000000000004"/>
    <n v="0.63"/>
    <n v="0.56100000000000005"/>
    <n v="3796.241"/>
    <n v="3.7962410000000002"/>
    <n v="7.6479999999999997"/>
    <m/>
    <m/>
    <m/>
  </r>
  <r>
    <x v="0"/>
    <x v="0"/>
    <s v="ELC"/>
    <s v="31007893"/>
    <s v="G-1"/>
    <s v="HI"/>
    <s v="H"/>
    <s v="ELC31007893G-1HI"/>
    <s v="ELC31007893G-1HI"/>
    <x v="23"/>
    <x v="23"/>
    <x v="1"/>
    <x v="58"/>
    <x v="18"/>
    <s v="HI"/>
    <s v="HI"/>
    <s v="Agua"/>
    <x v="0"/>
    <s v="NO COES"/>
    <s v="Instalado"/>
    <x v="0"/>
    <n v="0"/>
    <n v="0"/>
    <s v="Estatal"/>
    <s v="Distribuidora"/>
    <x v="0"/>
    <s v="AYACUCHO"/>
    <s v="AYACUCHO"/>
    <s v="HUAMANGA"/>
    <s v="CARMEN ALTO"/>
    <n v="0"/>
    <n v="25"/>
    <n v="0.52"/>
    <n v="0.46"/>
    <n v="3408.1030000000001"/>
    <n v="3.4081030000000001"/>
    <n v="0.85799999999999998"/>
    <n v="0.52"/>
    <n v="0.46"/>
    <n v="3361.9319999999998"/>
    <n v="3.3619319999999999"/>
    <n v="0.85"/>
    <n v="0.52"/>
    <n v="0.46"/>
    <n v="2309.1040000000003"/>
    <n v="2.3091040000000005"/>
    <n v="1"/>
    <n v="0.52"/>
    <n v="0.46"/>
    <n v="1501.7570000000001"/>
    <n v="1.501757"/>
    <n v="7.6479999999999997"/>
    <m/>
    <m/>
    <m/>
  </r>
  <r>
    <x v="0"/>
    <x v="0"/>
    <s v="ELC"/>
    <s v="31007893"/>
    <s v="G-2"/>
    <s v="HI"/>
    <s v="H"/>
    <s v="ELC31007893G-2HI"/>
    <s v="ELC31007893G-2HI"/>
    <x v="23"/>
    <x v="23"/>
    <x v="1"/>
    <x v="58"/>
    <x v="48"/>
    <s v="HI"/>
    <s v="HI"/>
    <s v="Agua"/>
    <x v="0"/>
    <s v="NO COES"/>
    <s v="Instalado"/>
    <x v="0"/>
    <n v="0"/>
    <n v="0"/>
    <s v="Estatal"/>
    <s v="Distribuidora"/>
    <x v="0"/>
    <s v="AYACUCHO"/>
    <s v="AYACUCHO"/>
    <s v="HUAMANGA"/>
    <s v="CARMEN ALTO"/>
    <n v="0"/>
    <n v="25"/>
    <n v="0.52"/>
    <n v="0.46"/>
    <n v="3221.8999999999992"/>
    <n v="3.2218999999999993"/>
    <n v="0.85799999999999998"/>
    <n v="0.52"/>
    <n v="0.46"/>
    <n v="3331.3739999999993"/>
    <n v="3.3313739999999994"/>
    <n v="0.85"/>
    <n v="0.52"/>
    <n v="0.46"/>
    <n v="3232.2929999999997"/>
    <n v="3.2322929999999999"/>
    <n v="1"/>
    <n v="0.52"/>
    <n v="0.46"/>
    <n v="2973.261"/>
    <n v="2.9732609999999999"/>
    <n v="7.6479999999999997"/>
    <m/>
    <m/>
    <m/>
  </r>
  <r>
    <x v="0"/>
    <x v="0"/>
    <s v="ELC"/>
    <s v="31007993"/>
    <s v="G-1"/>
    <s v="HI"/>
    <s v="H"/>
    <s v="ELC31007993G-1HI"/>
    <s v="ELC31007993G-1HI"/>
    <x v="23"/>
    <x v="23"/>
    <x v="1"/>
    <x v="59"/>
    <x v="18"/>
    <s v="HI"/>
    <s v="HI"/>
    <s v="Agua"/>
    <x v="0"/>
    <s v="NO COES"/>
    <s v="Instalado"/>
    <x v="0"/>
    <n v="0"/>
    <n v="0"/>
    <s v="Estatal"/>
    <s v="Distribuidora"/>
    <x v="0"/>
    <s v="JUNIN"/>
    <s v="JUNIN"/>
    <s v="HUANCAYO "/>
    <s v="EL TAMBO"/>
    <n v="0"/>
    <n v="25"/>
    <n v="0.25"/>
    <n v="0.25"/>
    <n v="1323.3500000000004"/>
    <n v="1.3233500000000005"/>
    <n v="0.26700000000000002"/>
    <n v="0.25"/>
    <n v="0.25"/>
    <n v="1038.0930000000001"/>
    <n v="1.0380930000000002"/>
    <n v="0.26500000000000001"/>
    <n v="0.25"/>
    <n v="0.25"/>
    <n v="435.20100000000002"/>
    <n v="0.435201"/>
    <n v="0.26100000000000001"/>
    <n v="0.25"/>
    <n v="0.25"/>
    <n v="1182.9449999999999"/>
    <n v="1.1829449999999999"/>
    <n v="7.6479999999999997"/>
    <m/>
    <m/>
    <m/>
  </r>
  <r>
    <x v="0"/>
    <x v="0"/>
    <s v="ELC"/>
    <s v="31008493"/>
    <s v="G-1"/>
    <s v="HI"/>
    <s v="H"/>
    <s v="ELC31008493G-1HI"/>
    <s v="ELC31008493G-1HI"/>
    <x v="23"/>
    <x v="23"/>
    <x v="1"/>
    <x v="60"/>
    <x v="18"/>
    <s v="HI"/>
    <s v="HI"/>
    <s v="Agua"/>
    <x v="0"/>
    <s v="NO COES"/>
    <s v="Instalado"/>
    <x v="0"/>
    <n v="0"/>
    <n v="0"/>
    <s v="Estatal"/>
    <s v="Distribuidora"/>
    <x v="0"/>
    <s v="JUNIN"/>
    <s v="JUNIN"/>
    <s v="HUANCAYO"/>
    <s v="SICAYA"/>
    <n v="0"/>
    <n v="25"/>
    <n v="1.92"/>
    <n v="1.675"/>
    <n v="7369.4760000000006"/>
    <n v="7.3694760000000006"/>
    <n v="2.9889999999999999"/>
    <n v="1.92"/>
    <n v="1.675"/>
    <n v="7525.1410000000005"/>
    <n v="7.5251410000000005"/>
    <n v="2.919"/>
    <n v="1.92"/>
    <n v="1.675"/>
    <n v="6819.9609999999993"/>
    <n v="6.8199609999999993"/>
    <n v="2.84"/>
    <n v="1.92"/>
    <n v="1.675"/>
    <n v="6646.08"/>
    <n v="6.6460799999999995"/>
    <n v="7.6479999999999997"/>
    <m/>
    <m/>
    <m/>
  </r>
  <r>
    <x v="0"/>
    <x v="0"/>
    <s v="ELC"/>
    <s v="31008493"/>
    <s v="G-2"/>
    <s v="HI"/>
    <s v="H"/>
    <s v="ELC31008493G-2HI"/>
    <s v="ELC31008493G-2HI"/>
    <x v="23"/>
    <x v="23"/>
    <x v="1"/>
    <x v="60"/>
    <x v="48"/>
    <s v="HI"/>
    <s v="HI"/>
    <s v="Agua"/>
    <x v="0"/>
    <s v="NO COES"/>
    <s v="Instalado"/>
    <x v="0"/>
    <n v="0"/>
    <n v="0"/>
    <s v="Estatal"/>
    <s v="Distribuidora"/>
    <x v="0"/>
    <s v="JUNIN"/>
    <s v="JUNIN"/>
    <s v="HUANCAYO"/>
    <s v="SICAYA"/>
    <n v="0"/>
    <n v="25"/>
    <n v="1.92"/>
    <n v="1.675"/>
    <n v="8086.5250000000005"/>
    <n v="8.086525"/>
    <n v="2.9889999999999999"/>
    <n v="1.92"/>
    <n v="1.675"/>
    <n v="7121.3539999999994"/>
    <n v="7.1213539999999993"/>
    <n v="2.919"/>
    <n v="1.92"/>
    <n v="1.675"/>
    <n v="4774.5240000000003"/>
    <n v="4.7745240000000004"/>
    <n v="2.84"/>
    <n v="1.92"/>
    <n v="1.675"/>
    <n v="5610.2520000000004"/>
    <n v="5.610252"/>
    <n v="7.6479999999999997"/>
    <m/>
    <m/>
    <m/>
  </r>
  <r>
    <x v="0"/>
    <x v="0"/>
    <s v="ELC"/>
    <s v="31008893"/>
    <s v="G-1"/>
    <s v="HI"/>
    <s v="H"/>
    <s v="ELC31008893G-1HI"/>
    <s v="ELC31008893G-1HI"/>
    <x v="23"/>
    <x v="23"/>
    <x v="1"/>
    <x v="61"/>
    <x v="18"/>
    <s v="HI"/>
    <s v="HI"/>
    <s v="Agua"/>
    <x v="0"/>
    <s v="NO COES"/>
    <s v="Instalado"/>
    <x v="0"/>
    <n v="0"/>
    <n v="0"/>
    <s v="Estatal"/>
    <s v="Distribuidora"/>
    <x v="0"/>
    <s v="JUNIN"/>
    <s v="JUNIN"/>
    <s v="HUANCAYO"/>
    <s v="INGENIO"/>
    <n v="0"/>
    <n v="25"/>
    <n v="1.46"/>
    <n v="1.34"/>
    <n v="6596.4010000000007"/>
    <n v="6.5964010000000011"/>
    <n v="1.3109999999999999"/>
    <n v="1.46"/>
    <n v="1.34"/>
    <n v="9738.6609999999982"/>
    <n v="9.7386609999999987"/>
    <n v="1.397"/>
    <n v="1.46"/>
    <n v="1.34"/>
    <n v="7716.5200000000013"/>
    <n v="7.7165200000000009"/>
    <n v="1.331"/>
    <n v="1.46"/>
    <n v="1.34"/>
    <n v="7731.1030000000001"/>
    <n v="7.7311030000000001"/>
    <n v="7.6479999999999997"/>
    <m/>
    <m/>
    <m/>
  </r>
  <r>
    <x v="0"/>
    <x v="0"/>
    <s v="ELC"/>
    <s v="31009293"/>
    <s v="G-1"/>
    <s v="HI"/>
    <s v="H"/>
    <s v="ELC31009293G-1HI"/>
    <s v="ELC31009293G-1HI"/>
    <x v="23"/>
    <x v="23"/>
    <x v="1"/>
    <x v="62"/>
    <x v="18"/>
    <s v="HI"/>
    <s v="HI"/>
    <s v="Agua"/>
    <x v="0"/>
    <s v="NO COES"/>
    <s v="Instalado"/>
    <x v="0"/>
    <n v="0"/>
    <n v="0"/>
    <s v="Estatal"/>
    <s v="Distribuidora"/>
    <x v="0"/>
    <s v="JUNIN"/>
    <s v="JUNIN"/>
    <s v="CHANCHAMAYO"/>
    <s v="SAN RAMON"/>
    <n v="0"/>
    <n v="25"/>
    <n v="0.28000000000000003"/>
    <n v="0"/>
    <n v="0"/>
    <n v="0"/>
    <n v="0.29499999999999998"/>
    <n v="0.28000000000000003"/>
    <n v="0"/>
    <n v="0"/>
    <n v="0"/>
    <n v="0.245"/>
    <n v="0.28000000000000003"/>
    <n v="0"/>
    <n v="0"/>
    <n v="0"/>
    <n v="0.25600000000000001"/>
    <n v="0.28000000000000003"/>
    <n v="0"/>
    <n v="0"/>
    <n v="0"/>
    <n v="7.6479999999999997"/>
    <m/>
    <m/>
    <m/>
  </r>
  <r>
    <x v="0"/>
    <x v="0"/>
    <s v="ELC"/>
    <s v="31009293"/>
    <s v="G-2"/>
    <s v="HI"/>
    <s v="H"/>
    <s v="ELC31009293G-2HI"/>
    <s v="ELC31009293G-2HI"/>
    <x v="23"/>
    <x v="23"/>
    <x v="1"/>
    <x v="62"/>
    <x v="48"/>
    <s v="HI"/>
    <s v="HI"/>
    <s v="Agua"/>
    <x v="0"/>
    <s v="NO COES"/>
    <s v="Instalado"/>
    <x v="0"/>
    <n v="0"/>
    <n v="0"/>
    <s v="Estatal"/>
    <s v="Distribuidora"/>
    <x v="0"/>
    <s v="JUNIN"/>
    <s v="JUNIN"/>
    <s v="CHANCHAMAYO"/>
    <s v="SAN RAMON"/>
    <n v="0"/>
    <n v="25"/>
    <n v="0.28000000000000003"/>
    <n v="0.28000000000000003"/>
    <n v="1761.6599999999999"/>
    <n v="1.7616599999999998"/>
    <n v="0.29499999999999998"/>
    <n v="0.28000000000000003"/>
    <n v="0.28000000000000003"/>
    <n v="1195.8789999999999"/>
    <n v="1.1958789999999999"/>
    <n v="0.245"/>
    <n v="0.28000000000000003"/>
    <n v="0.28000000000000003"/>
    <n v="800.5"/>
    <n v="0.80049999999999999"/>
    <n v="0.25600000000000001"/>
    <n v="0.28000000000000003"/>
    <n v="0.28000000000000003"/>
    <n v="1898.3630000000003"/>
    <n v="1.8983630000000002"/>
    <n v="7.6479999999999997"/>
    <m/>
    <m/>
    <m/>
  </r>
  <r>
    <x v="0"/>
    <x v="0"/>
    <s v="ELC"/>
    <s v="31009693"/>
    <s v="G-1"/>
    <s v="HI"/>
    <s v="H"/>
    <s v="ELC31009693G-1HI"/>
    <s v="ELC31009693G-1HI"/>
    <x v="23"/>
    <x v="23"/>
    <x v="1"/>
    <x v="63"/>
    <x v="18"/>
    <s v="HI"/>
    <s v="HI"/>
    <s v="Agua"/>
    <x v="0"/>
    <s v="NO COES"/>
    <s v="Instalado"/>
    <x v="0"/>
    <n v="0"/>
    <n v="0"/>
    <s v="Estatal"/>
    <s v="Distribuidora"/>
    <x v="0"/>
    <s v="JUNIN"/>
    <s v="JUNIN"/>
    <s v="CONCEPCION"/>
    <s v="CONCEPCION"/>
    <n v="0"/>
    <n v="25"/>
    <n v="0.35"/>
    <n v="0.27500000000000002"/>
    <n v="0"/>
    <n v="0"/>
    <n v="0"/>
    <n v="0.35"/>
    <n v="0.27500000000000002"/>
    <n v="0"/>
    <n v="0"/>
    <n v="0"/>
    <n v="0.35"/>
    <n v="0.27500000000000002"/>
    <n v="0"/>
    <n v="0"/>
    <n v="0"/>
    <n v="0.35"/>
    <n v="0.27500000000000002"/>
    <n v="265.59100000000001"/>
    <n v="0.26559100000000002"/>
    <n v="7.6479999999999997"/>
    <m/>
    <m/>
    <m/>
  </r>
  <r>
    <x v="0"/>
    <x v="0"/>
    <s v="ELC"/>
    <s v="31009693"/>
    <s v="G-2"/>
    <s v="HI"/>
    <s v="H"/>
    <s v="ELC31009693G-2HI"/>
    <s v="ELC31009693G-2HI"/>
    <x v="23"/>
    <x v="23"/>
    <x v="1"/>
    <x v="63"/>
    <x v="48"/>
    <s v="HI"/>
    <s v="HI"/>
    <s v="Agua"/>
    <x v="0"/>
    <s v="NO COES"/>
    <s v="Instalado"/>
    <x v="0"/>
    <n v="0"/>
    <n v="0"/>
    <s v="Estatal"/>
    <s v="Distribuidora"/>
    <x v="0"/>
    <s v="JUNIN"/>
    <s v="JUNIN"/>
    <s v="CONCEPCION"/>
    <s v="CONCEPCION"/>
    <n v="0"/>
    <n v="25"/>
    <n v="0.35"/>
    <n v="0.27500000000000002"/>
    <n v="0"/>
    <n v="0"/>
    <n v="0"/>
    <n v="0.35"/>
    <n v="0.27500000000000002"/>
    <n v="0"/>
    <n v="0"/>
    <n v="0"/>
    <n v="0.35"/>
    <n v="0.27500000000000002"/>
    <n v="0"/>
    <n v="0"/>
    <n v="0"/>
    <n v="0.35"/>
    <n v="0.27500000000000002"/>
    <n v="409.46000000000004"/>
    <n v="0.40946000000000005"/>
    <n v="7.6479999999999997"/>
    <m/>
    <m/>
    <m/>
  </r>
  <r>
    <x v="0"/>
    <x v="0"/>
    <s v="ELC"/>
    <s v="31036294"/>
    <s v="G-1"/>
    <s v="HI"/>
    <s v="H"/>
    <s v="ELC31036294G-1HI"/>
    <s v="ELC31036294G-1HI"/>
    <x v="23"/>
    <x v="23"/>
    <x v="1"/>
    <x v="64"/>
    <x v="18"/>
    <s v="HI"/>
    <s v="HI"/>
    <s v="Agua"/>
    <x v="0"/>
    <s v="NO COES"/>
    <s v="Instalado"/>
    <x v="0"/>
    <n v="0"/>
    <n v="0"/>
    <s v="Estatal"/>
    <s v="Distribuidora"/>
    <x v="0"/>
    <s v="JUNIN"/>
    <s v="JUNIN"/>
    <s v="HUANCAYO"/>
    <s v="HUASICANCHA"/>
    <n v="0"/>
    <n v="25"/>
    <n v="0.45"/>
    <n v="0.45"/>
    <n v="3094.049"/>
    <n v="3.094049"/>
    <n v="0.88200000000000001"/>
    <n v="0.45"/>
    <n v="0.45"/>
    <n v="2856.6489999999999"/>
    <n v="2.856649"/>
    <n v="0.88300000000000001"/>
    <n v="0.45"/>
    <n v="0.45"/>
    <n v="3118.1629999999996"/>
    <n v="3.1181629999999996"/>
    <n v="0.89300000000000002"/>
    <n v="0.45"/>
    <n v="0.45"/>
    <n v="2095.5070000000001"/>
    <n v="2.095507"/>
    <n v="7.6479999999999997"/>
    <m/>
    <m/>
    <m/>
  </r>
  <r>
    <x v="0"/>
    <x v="0"/>
    <s v="ELC"/>
    <s v="31036294"/>
    <s v="G-2"/>
    <s v="HI"/>
    <s v="H"/>
    <s v="ELC31036294G-2HI"/>
    <s v="ELC31036294G-2HI"/>
    <x v="23"/>
    <x v="23"/>
    <x v="1"/>
    <x v="64"/>
    <x v="48"/>
    <s v="HI"/>
    <s v="HI"/>
    <s v="Agua"/>
    <x v="0"/>
    <s v="NO COES"/>
    <s v="Instalado"/>
    <x v="0"/>
    <n v="0"/>
    <n v="0"/>
    <s v="Estatal"/>
    <s v="Distribuidora"/>
    <x v="0"/>
    <s v="JUNIN"/>
    <s v="JUNIN"/>
    <s v="HUANCAYO"/>
    <s v="HUASICANCHA"/>
    <n v="0"/>
    <n v="25"/>
    <n v="0.45"/>
    <n v="0.45"/>
    <n v="3294.721"/>
    <n v="3.294721"/>
    <n v="0.88200000000000001"/>
    <n v="0.45"/>
    <n v="0.45"/>
    <n v="3284.8049999999994"/>
    <n v="3.2848049999999995"/>
    <n v="0.88300000000000001"/>
    <n v="0.45"/>
    <n v="0.45"/>
    <n v="2960.7130000000002"/>
    <n v="2.9607130000000002"/>
    <n v="0.89300000000000002"/>
    <n v="0.45"/>
    <n v="0.45"/>
    <n v="2997.5520000000001"/>
    <n v="2.9975520000000002"/>
    <n v="7.6479999999999997"/>
    <m/>
    <m/>
    <m/>
  </r>
  <r>
    <x v="0"/>
    <x v="1"/>
    <s v="ELC"/>
    <s v="31036394"/>
    <s v="G-1"/>
    <s v="HI"/>
    <s v="H"/>
    <s v="ELC31036394G-1HI"/>
    <s v="ELC31036394G-1HI"/>
    <x v="23"/>
    <x v="23"/>
    <x v="1"/>
    <x v="65"/>
    <x v="18"/>
    <s v="HI"/>
    <s v="HI"/>
    <s v="Agua"/>
    <x v="0"/>
    <s v="NO COES"/>
    <s v="Instalado"/>
    <x v="1"/>
    <n v="0"/>
    <n v="0"/>
    <s v="Estatal"/>
    <s v="Distribuidora"/>
    <x v="0"/>
    <s v="PASCO"/>
    <s v="PASCO"/>
    <s v="OXAPAMPA"/>
    <s v="POZUZO"/>
    <n v="0"/>
    <n v="25"/>
    <s v="-"/>
    <n v="0"/>
    <n v="0"/>
    <n v="0"/>
    <n v="0"/>
    <s v="-"/>
    <s v="-"/>
    <n v="0"/>
    <n v="0"/>
    <n v="0"/>
    <m/>
    <m/>
    <m/>
    <m/>
    <m/>
    <s v="-"/>
    <s v="-"/>
    <s v="-"/>
    <s v="-"/>
    <s v="-"/>
    <m/>
    <m/>
    <m/>
  </r>
  <r>
    <x v="0"/>
    <x v="1"/>
    <s v="ELC"/>
    <s v="31036394"/>
    <s v="G-2"/>
    <s v="HI"/>
    <s v="H"/>
    <s v="ELC31036394G-2HI"/>
    <s v="ELC31036394G-2HI"/>
    <x v="23"/>
    <x v="23"/>
    <x v="1"/>
    <x v="65"/>
    <x v="48"/>
    <s v="HI"/>
    <s v="HI"/>
    <s v="Agua"/>
    <x v="0"/>
    <s v="NO COES"/>
    <s v="Instalado"/>
    <x v="1"/>
    <n v="0"/>
    <n v="0"/>
    <s v="Estatal"/>
    <s v="Distribuidora"/>
    <x v="0"/>
    <s v="PASCO"/>
    <s v="PASCO"/>
    <s v="OXAPAMPA"/>
    <s v="POZUZO"/>
    <n v="0"/>
    <n v="25"/>
    <s v="-"/>
    <n v="0"/>
    <n v="0"/>
    <n v="0"/>
    <n v="0"/>
    <s v="-"/>
    <s v="-"/>
    <n v="0"/>
    <n v="0"/>
    <n v="0"/>
    <m/>
    <m/>
    <m/>
    <m/>
    <m/>
    <s v="-"/>
    <s v="-"/>
    <s v="-"/>
    <s v="-"/>
    <s v="-"/>
    <m/>
    <m/>
    <m/>
  </r>
  <r>
    <x v="0"/>
    <x v="1"/>
    <s v="ELC"/>
    <s v="33008793"/>
    <s v="PS-AYC"/>
    <s v="EL"/>
    <s v="T"/>
    <s v="ELC33008793PS-AYCEL"/>
    <s v="ELC33008793PS-AYCEL"/>
    <x v="23"/>
    <x v="23"/>
    <x v="0"/>
    <x v="66"/>
    <x v="69"/>
    <s v="EL"/>
    <s v="EL"/>
    <s v="Diésel"/>
    <x v="0"/>
    <s v="NO COES"/>
    <s v="Instalado"/>
    <x v="0"/>
    <n v="0"/>
    <n v="0"/>
    <s v="Estatal"/>
    <s v="Distribuidora"/>
    <x v="0"/>
    <s v="AYACUCHO"/>
    <s v="AYACUCHO"/>
    <s v="AYACUCHO"/>
    <s v="HUAMANGA"/>
    <n v="0"/>
    <n v="25"/>
    <n v="7.65"/>
    <n v="6.75"/>
    <n v="5286.7370000000001"/>
    <n v="5.2867370000000005"/>
    <n v="7.8940000000000001"/>
    <n v="7.65"/>
    <n v="0"/>
    <n v="810.61500000000001"/>
    <n v="0.81061499999999997"/>
    <n v="7.7489999999999997"/>
    <n v="0"/>
    <n v="0"/>
    <n v="0"/>
    <n v="0"/>
    <n v="0"/>
    <s v="-"/>
    <s v="-"/>
    <s v="-"/>
    <s v="-"/>
    <s v="-"/>
    <m/>
    <m/>
    <m/>
  </r>
  <r>
    <x v="0"/>
    <x v="1"/>
    <s v="ELC"/>
    <s v="33008793"/>
    <s v="PS-SFC"/>
    <s v="EL"/>
    <s v="T"/>
    <s v="ELC33008793PS-SFCEL"/>
    <s v="ELC33008793PS-SFCEL"/>
    <x v="23"/>
    <x v="23"/>
    <x v="0"/>
    <x v="66"/>
    <x v="70"/>
    <s v="EL"/>
    <s v="EL"/>
    <s v="Diésel"/>
    <x v="0"/>
    <s v="NO COES"/>
    <s v="Instalado"/>
    <x v="0"/>
    <n v="0"/>
    <n v="0"/>
    <s v="Estatal"/>
    <s v="Distribuidora"/>
    <x v="0"/>
    <s v="AYACUCHO"/>
    <s v="AYACUCHO"/>
    <s v="AYACUCHO"/>
    <s v="HUAMANGA"/>
    <n v="0"/>
    <n v="25"/>
    <n v="2.5499999999999998"/>
    <n v="2.25"/>
    <n v="1600.731"/>
    <n v="1.6007309999999999"/>
    <n v="7.8940000000000001"/>
    <n v="2.5499999999999998"/>
    <n v="0"/>
    <n v="357.084"/>
    <n v="0.35708400000000001"/>
    <n v="7.7489999999999997"/>
    <n v="0"/>
    <n v="0"/>
    <n v="0"/>
    <n v="0"/>
    <n v="0"/>
    <s v="-"/>
    <s v="-"/>
    <s v="-"/>
    <s v="-"/>
    <s v="-"/>
    <m/>
    <m/>
    <m/>
  </r>
  <r>
    <x v="0"/>
    <x v="1"/>
    <s v="ELC"/>
    <s v="33008793"/>
    <s v="SKODA-E1"/>
    <s v="EL"/>
    <s v="T"/>
    <s v="ELC33008793SKODA-E1EL"/>
    <s v="ELC33008793SKODA-E1EL"/>
    <x v="23"/>
    <x v="23"/>
    <x v="0"/>
    <x v="66"/>
    <x v="71"/>
    <s v="EL"/>
    <s v="EL"/>
    <s v="Diésel"/>
    <x v="0"/>
    <s v="NO COES"/>
    <s v="Instalado"/>
    <x v="1"/>
    <n v="0"/>
    <n v="0"/>
    <s v="Estatal"/>
    <s v="Distribuidora"/>
    <x v="0"/>
    <s v="AYACUCHO"/>
    <s v="AYACUCHO"/>
    <s v="AYACUCHO"/>
    <s v="HUAMANGA"/>
    <n v="0"/>
    <n v="25"/>
    <n v="0.5"/>
    <n v="0"/>
    <n v="0"/>
    <n v="0"/>
    <n v="7.8940000000000001"/>
    <n v="0.5"/>
    <n v="0"/>
    <n v="0"/>
    <n v="0"/>
    <n v="7.7489999999999997"/>
    <n v="0"/>
    <n v="0"/>
    <n v="0"/>
    <n v="0"/>
    <n v="0"/>
    <s v="-"/>
    <s v="-"/>
    <s v="-"/>
    <s v="-"/>
    <s v="-"/>
    <m/>
    <m/>
    <m/>
  </r>
  <r>
    <x v="0"/>
    <x v="1"/>
    <s v="ELC"/>
    <s v="33008793"/>
    <s v="SKODA-E2"/>
    <s v="EL"/>
    <s v="T"/>
    <s v="ELC33008793SKODA-E2EL"/>
    <s v="ELC33008793SKODA-E2EL"/>
    <x v="23"/>
    <x v="23"/>
    <x v="0"/>
    <x v="66"/>
    <x v="72"/>
    <s v="EL"/>
    <s v="EL"/>
    <s v="Diésel"/>
    <x v="0"/>
    <s v="NO COES"/>
    <s v="Instalado"/>
    <x v="1"/>
    <n v="0"/>
    <n v="0"/>
    <s v="Estatal"/>
    <s v="Distribuidora"/>
    <x v="0"/>
    <s v="AYACUCHO"/>
    <s v="AYACUCHO"/>
    <s v="AYACUCHO"/>
    <s v="HUAMANGA"/>
    <n v="0"/>
    <n v="25"/>
    <n v="0.5"/>
    <n v="0"/>
    <n v="0"/>
    <n v="0"/>
    <n v="7.8940000000000001"/>
    <n v="0.5"/>
    <n v="0"/>
    <n v="0"/>
    <n v="0"/>
    <n v="7.7489999999999997"/>
    <n v="0"/>
    <n v="0"/>
    <n v="0"/>
    <n v="0"/>
    <n v="0"/>
    <s v="-"/>
    <s v="-"/>
    <s v="-"/>
    <s v="-"/>
    <s v="-"/>
    <m/>
    <m/>
    <m/>
  </r>
  <r>
    <x v="0"/>
    <x v="0"/>
    <s v="ELC"/>
    <s v="33009493"/>
    <s v="CAT-E1"/>
    <s v="EL"/>
    <s v="T"/>
    <s v="ELC33009493CAT-E1EL"/>
    <s v="ELC33009493CAT-E1EL"/>
    <x v="23"/>
    <x v="23"/>
    <x v="0"/>
    <x v="67"/>
    <x v="73"/>
    <s v="EL"/>
    <s v="EL"/>
    <s v="Diésel"/>
    <x v="0"/>
    <s v="NO COES"/>
    <s v="Instalado"/>
    <x v="0"/>
    <n v="0"/>
    <n v="0"/>
    <s v="Estatal"/>
    <s v="Distribuidora"/>
    <x v="0"/>
    <s v="JUNIN"/>
    <s v="JUNIN"/>
    <s v="SATIPO"/>
    <s v="SATIPO"/>
    <n v="0"/>
    <n v="25"/>
    <n v="0.5"/>
    <n v="0.4"/>
    <n v="0"/>
    <n v="0"/>
    <n v="0.27100000000000002"/>
    <n v="0.5"/>
    <n v="0.4"/>
    <n v="0"/>
    <n v="0"/>
    <n v="0"/>
    <n v="0.5"/>
    <n v="0.35"/>
    <n v="0"/>
    <n v="0"/>
    <n v="0.503"/>
    <n v="0.5"/>
    <n v="0.35"/>
    <n v="0"/>
    <n v="0"/>
    <n v="7.6479999999999997"/>
    <m/>
    <m/>
    <m/>
  </r>
  <r>
    <x v="0"/>
    <x v="1"/>
    <s v="ELC"/>
    <s v="33009493"/>
    <s v="CAT-M1"/>
    <s v="EL"/>
    <s v="T"/>
    <s v="ELC33009493CAT-M1EL"/>
    <s v="ELC33009493CAT-M1EL"/>
    <x v="23"/>
    <x v="23"/>
    <x v="0"/>
    <x v="67"/>
    <x v="74"/>
    <s v="EL"/>
    <s v="EL"/>
    <s v="Diésel"/>
    <x v="0"/>
    <s v="NO COES"/>
    <s v="Instalado"/>
    <x v="0"/>
    <n v="0"/>
    <n v="0"/>
    <s v="Estatal"/>
    <s v="Distribuidora"/>
    <x v="0"/>
    <s v="JUNIN"/>
    <s v="JUNIN"/>
    <s v="SATIPO"/>
    <s v="SATIPO"/>
    <n v="0"/>
    <n v="25"/>
    <n v="0.5"/>
    <n v="0.5"/>
    <n v="0"/>
    <n v="0"/>
    <n v="0.27100000000000002"/>
    <n v="0.5"/>
    <n v="0.5"/>
    <n v="0"/>
    <n v="0"/>
    <n v="0"/>
    <n v="0"/>
    <n v="0"/>
    <n v="0"/>
    <n v="0"/>
    <n v="0.503"/>
    <s v="-"/>
    <s v="-"/>
    <s v="-"/>
    <s v="-"/>
    <s v="-"/>
    <m/>
    <m/>
    <m/>
  </r>
  <r>
    <x v="0"/>
    <x v="1"/>
    <s v="ELC"/>
    <s v="33009493"/>
    <s v="CAT-M2"/>
    <s v="EL"/>
    <s v="T"/>
    <s v="ELC33009493CAT-M2EL"/>
    <s v="ELC33009493CAT-M2EL"/>
    <x v="23"/>
    <x v="23"/>
    <x v="0"/>
    <x v="67"/>
    <x v="75"/>
    <s v="EL"/>
    <s v="EL"/>
    <s v="Diésel"/>
    <x v="0"/>
    <s v="NO COES"/>
    <s v="Instalado"/>
    <x v="0"/>
    <n v="0"/>
    <n v="0"/>
    <s v="Estatal"/>
    <s v="Distribuidora"/>
    <x v="0"/>
    <s v="JUNIN"/>
    <s v="JUNIN"/>
    <s v="SATIPO"/>
    <s v="SATIPO"/>
    <n v="0"/>
    <n v="25"/>
    <n v="0.5"/>
    <n v="0.5"/>
    <n v="2.2639999999999998"/>
    <n v="2.264E-3"/>
    <n v="0.27100000000000002"/>
    <n v="0.5"/>
    <n v="0.5"/>
    <n v="0"/>
    <n v="0"/>
    <n v="0"/>
    <n v="0"/>
    <n v="0"/>
    <n v="0"/>
    <n v="0"/>
    <n v="0.503"/>
    <s v="-"/>
    <s v="-"/>
    <s v="-"/>
    <s v="-"/>
    <s v="-"/>
    <m/>
    <m/>
    <m/>
  </r>
  <r>
    <x v="0"/>
    <x v="1"/>
    <s v="ELC"/>
    <s v="41109600"/>
    <s v="G-1"/>
    <s v="HI"/>
    <s v="H"/>
    <s v="ELC41109600G-1HI"/>
    <s v="ELC41109600G-1HI"/>
    <x v="23"/>
    <x v="23"/>
    <x v="1"/>
    <x v="68"/>
    <x v="18"/>
    <s v="HI"/>
    <s v="HI"/>
    <s v="Agua"/>
    <x v="1"/>
    <s v="NO COES"/>
    <s v="Instalado"/>
    <x v="0"/>
    <n v="0"/>
    <n v="0"/>
    <s v="Estatal"/>
    <s v="Distribuidora"/>
    <x v="0"/>
    <s v="HUANCAVELICA"/>
    <s v="HUANCAVELICA"/>
    <s v="TAYACAJA"/>
    <s v="ACOBAMBILLA"/>
    <n v="0"/>
    <n v="25"/>
    <n v="0"/>
    <n v="0"/>
    <n v="0"/>
    <n v="0"/>
    <n v="0"/>
    <s v="-"/>
    <s v="-"/>
    <n v="0"/>
    <n v="0"/>
    <n v="0"/>
    <m/>
    <m/>
    <m/>
    <m/>
    <m/>
    <s v="-"/>
    <s v="-"/>
    <s v="-"/>
    <s v="-"/>
    <s v="-"/>
    <m/>
    <m/>
    <m/>
  </r>
  <r>
    <x v="0"/>
    <x v="0"/>
    <s v="ELC"/>
    <s v="41114801"/>
    <s v="G-1"/>
    <s v="HI"/>
    <s v="H"/>
    <s v="ELC41114801G-1HI"/>
    <s v="ELC41114801G-1HI"/>
    <x v="23"/>
    <x v="23"/>
    <x v="1"/>
    <x v="69"/>
    <x v="18"/>
    <s v="HI"/>
    <s v="HI"/>
    <s v="Agua"/>
    <x v="0"/>
    <s v="NO COES"/>
    <s v="Instalado"/>
    <x v="0"/>
    <n v="0"/>
    <n v="0"/>
    <s v="Estatal"/>
    <s v="Distribuidora"/>
    <x v="0"/>
    <s v="JUNIN"/>
    <s v="JUNIN"/>
    <s v="HUANCAYO"/>
    <s v="PARIHUANCA"/>
    <n v="0"/>
    <n v="25"/>
    <n v="0.09"/>
    <n v="5.7000000000000002E-2"/>
    <n v="620.18099999999981"/>
    <n v="0.62018099999999976"/>
    <n v="0.26600000000000001"/>
    <n v="0.09"/>
    <n v="5.7000000000000002E-2"/>
    <n v="391.34"/>
    <n v="0.39133999999999997"/>
    <n v="0.26200000000000001"/>
    <n v="0.09"/>
    <n v="5.7000000000000002E-2"/>
    <n v="173.67100000000002"/>
    <n v="0.17367100000000002"/>
    <n v="0.253"/>
    <n v="0.09"/>
    <n v="5.7000000000000002E-2"/>
    <n v="260.75099999999998"/>
    <n v="0.26075099999999996"/>
    <n v="7.6479999999999997"/>
    <m/>
    <m/>
    <m/>
  </r>
  <r>
    <x v="0"/>
    <x v="0"/>
    <s v="ELC"/>
    <s v="41114801"/>
    <s v="G-2"/>
    <s v="HI"/>
    <s v="H"/>
    <s v="ELC41114801G-2HI"/>
    <s v="ELC41114801G-2HI"/>
    <x v="23"/>
    <x v="23"/>
    <x v="1"/>
    <x v="69"/>
    <x v="48"/>
    <s v="HI"/>
    <s v="HI"/>
    <s v="Agua"/>
    <x v="0"/>
    <s v="NO COES"/>
    <s v="Instalado"/>
    <x v="0"/>
    <n v="0"/>
    <n v="0"/>
    <s v="Estatal"/>
    <s v="Distribuidora"/>
    <x v="0"/>
    <s v="JUNIN"/>
    <s v="JUNIN"/>
    <s v="HUANCAYO"/>
    <s v="PARIHUANCA"/>
    <n v="0"/>
    <n v="25"/>
    <n v="0.09"/>
    <n v="5.7000000000000002E-2"/>
    <n v="611.84100000000012"/>
    <n v="0.61184100000000008"/>
    <n v="0.26600000000000001"/>
    <n v="0.09"/>
    <n v="5.7000000000000002E-2"/>
    <n v="485.62099999999998"/>
    <n v="0.48562099999999997"/>
    <n v="0.26200000000000001"/>
    <n v="0.09"/>
    <n v="5.7000000000000002E-2"/>
    <n v="144.4"/>
    <n v="0.1444"/>
    <n v="0.253"/>
    <n v="0.09"/>
    <n v="5.7000000000000002E-2"/>
    <n v="509.86099999999999"/>
    <n v="0.50986100000000001"/>
    <n v="7.6479999999999997"/>
    <m/>
    <m/>
    <m/>
  </r>
  <r>
    <x v="0"/>
    <x v="0"/>
    <s v="ELC"/>
    <s v="41114801"/>
    <s v="G-3"/>
    <s v="HI"/>
    <s v="H"/>
    <s v="ELC41114801G-3HI"/>
    <s v="ELC41114801G-3HI"/>
    <x v="23"/>
    <x v="23"/>
    <x v="1"/>
    <x v="69"/>
    <x v="49"/>
    <s v="HI"/>
    <s v="HI"/>
    <s v="Agua"/>
    <x v="0"/>
    <s v="NO COES"/>
    <s v="Instalado"/>
    <x v="0"/>
    <n v="0"/>
    <n v="0"/>
    <s v="Estatal"/>
    <s v="Distribuidora"/>
    <x v="0"/>
    <s v="JUNIN"/>
    <s v="JUNIN"/>
    <s v="HUANCAYO"/>
    <s v="PARIHUANCA"/>
    <n v="0"/>
    <n v="25"/>
    <n v="0.1"/>
    <n v="9.8000000000000004E-2"/>
    <n v="752.48300000000006"/>
    <n v="0.75248300000000001"/>
    <n v="0.26600000000000001"/>
    <n v="0.1"/>
    <n v="9.8000000000000004E-2"/>
    <n v="542.40300000000013"/>
    <n v="0.54240300000000008"/>
    <n v="0.26200000000000001"/>
    <n v="0.1"/>
    <n v="9.8000000000000004E-2"/>
    <n v="247.44"/>
    <n v="0.24743999999999999"/>
    <n v="0.253"/>
    <n v="0.1"/>
    <n v="9.8000000000000004E-2"/>
    <n v="629.26999999999987"/>
    <n v="0.62926999999999988"/>
    <n v="7.6479999999999997"/>
    <m/>
    <m/>
    <m/>
  </r>
  <r>
    <x v="0"/>
    <x v="0"/>
    <s v="ELC"/>
    <s v="51000996"/>
    <s v="G-1"/>
    <s v="HI"/>
    <s v="H"/>
    <s v="ELC51000996G-1HI"/>
    <s v="ELC51000996G-1HI"/>
    <x v="23"/>
    <x v="23"/>
    <x v="1"/>
    <x v="70"/>
    <x v="18"/>
    <s v="HI"/>
    <s v="HI"/>
    <s v="Agua"/>
    <x v="0"/>
    <s v="NO COES"/>
    <s v="Instalado"/>
    <x v="0"/>
    <n v="0"/>
    <n v="0"/>
    <s v="Estatal"/>
    <s v="Distribuidora"/>
    <x v="0"/>
    <s v="AYACUCHO"/>
    <s v="AYACUCHO"/>
    <s v="VICTOR FAJARDO"/>
    <s v="HUANCARAYLLA"/>
    <n v="0"/>
    <n v="25"/>
    <n v="0.91200000000000003"/>
    <n v="0.79"/>
    <n v="2338.1179999999999"/>
    <n v="2.3381180000000001"/>
    <n v="0.75600000000000001"/>
    <n v="0.91200000000000003"/>
    <n v="0.79"/>
    <n v="1966.6679999999999"/>
    <n v="1.9666679999999999"/>
    <n v="0.71399999999999997"/>
    <n v="0.91200000000000003"/>
    <n v="0.79"/>
    <n v="1368.8520000000001"/>
    <n v="1.3688520000000002"/>
    <n v="0.83599999999999997"/>
    <n v="0.91200000000000003"/>
    <n v="0.79"/>
    <n v="819.89800000000002"/>
    <n v="0.81989800000000002"/>
    <n v="7.6479999999999997"/>
    <m/>
    <m/>
    <m/>
  </r>
  <r>
    <x v="0"/>
    <x v="0"/>
    <s v="ELC"/>
    <s v="51000996"/>
    <s v="G-2"/>
    <s v="HI"/>
    <s v="H"/>
    <s v="ELC51000996G-2HI"/>
    <s v="ELC51000996G-2HI"/>
    <x v="23"/>
    <x v="23"/>
    <x v="1"/>
    <x v="70"/>
    <x v="48"/>
    <s v="HI"/>
    <s v="HI"/>
    <s v="Agua"/>
    <x v="0"/>
    <s v="NO COES"/>
    <s v="Instalado"/>
    <x v="0"/>
    <n v="0"/>
    <n v="0"/>
    <s v="Estatal"/>
    <s v="Distribuidora"/>
    <x v="0"/>
    <s v="AYACUCHO"/>
    <s v="AYACUCHO"/>
    <s v="VICTOR FAJARDO"/>
    <s v="HUANCARAYLLA"/>
    <n v="0"/>
    <n v="25"/>
    <n v="0.91200000000000003"/>
    <n v="0.79"/>
    <n v="3159.4230000000002"/>
    <n v="3.1594230000000003"/>
    <n v="0.75600000000000001"/>
    <n v="0.91200000000000003"/>
    <n v="0.79"/>
    <n v="2250.6"/>
    <n v="2.2505999999999999"/>
    <n v="0.71399999999999997"/>
    <n v="0.91200000000000003"/>
    <n v="0.79"/>
    <n v="146.92500000000001"/>
    <n v="0.146925"/>
    <n v="0.83599999999999997"/>
    <n v="0.91200000000000003"/>
    <n v="0.79"/>
    <n v="4008.4500000000003"/>
    <n v="4.0084499999999998"/>
    <n v="7.6479999999999997"/>
    <m/>
    <m/>
    <m/>
  </r>
  <r>
    <x v="0"/>
    <x v="0"/>
    <s v="ELC"/>
    <s v="51010097"/>
    <s v="G-1"/>
    <s v="HI"/>
    <s v="H"/>
    <s v="ELC51010097G-1HI"/>
    <s v="ELC51010097G-1HI"/>
    <x v="23"/>
    <x v="23"/>
    <x v="1"/>
    <x v="71"/>
    <x v="18"/>
    <s v="HI"/>
    <s v="HI"/>
    <s v="Agua"/>
    <x v="0"/>
    <s v="NO COES"/>
    <s v="Instalado"/>
    <x v="0"/>
    <n v="0"/>
    <n v="0"/>
    <s v="Estatal"/>
    <s v="Distribuidora"/>
    <x v="0"/>
    <s v="JUNIN"/>
    <s v="JUNIN"/>
    <s v="SATIPO"/>
    <s v="SATIPO"/>
    <n v="0"/>
    <n v="25"/>
    <n v="1.6"/>
    <n v="1.6"/>
    <n v="11858.091"/>
    <n v="11.858091"/>
    <n v="3.3109999999999999"/>
    <n v="1.6"/>
    <n v="1.6"/>
    <n v="10062.479000000001"/>
    <n v="10.062479000000002"/>
    <n v="5.5650000000000004"/>
    <n v="1.6"/>
    <n v="1.6"/>
    <n v="12413.318000000001"/>
    <n v="12.413318"/>
    <n v="6.4489999999999998"/>
    <n v="1.6"/>
    <n v="1.6"/>
    <n v="10963.662"/>
    <n v="10.963662000000001"/>
    <n v="7.6479999999999997"/>
    <m/>
    <m/>
    <m/>
  </r>
  <r>
    <x v="0"/>
    <x v="0"/>
    <s v="ELC"/>
    <s v="51010097"/>
    <s v="G-2"/>
    <s v="HI"/>
    <s v="H"/>
    <s v="ELC51010097G-2HI"/>
    <s v="ELC51010097G-2HI"/>
    <x v="23"/>
    <x v="23"/>
    <x v="1"/>
    <x v="71"/>
    <x v="48"/>
    <s v="HI"/>
    <s v="HI"/>
    <s v="Agua"/>
    <x v="0"/>
    <s v="NO COES"/>
    <s v="Instalado"/>
    <x v="0"/>
    <n v="0"/>
    <n v="0"/>
    <s v="Estatal"/>
    <s v="Distribuidora"/>
    <x v="0"/>
    <s v="JUNIN"/>
    <s v="JUNIN"/>
    <s v="SATIPO"/>
    <s v="SATIPO"/>
    <n v="0"/>
    <n v="25"/>
    <n v="1.6"/>
    <n v="1.6"/>
    <n v="11894.17"/>
    <n v="11.894170000000001"/>
    <n v="3.3109999999999999"/>
    <n v="1.6"/>
    <n v="1.6"/>
    <n v="10902.232"/>
    <n v="10.902232"/>
    <n v="5.5650000000000004"/>
    <n v="1.6"/>
    <n v="1.6"/>
    <n v="10674.841"/>
    <n v="10.674841000000001"/>
    <n v="6.4489999999999998"/>
    <n v="1.6"/>
    <n v="1.6"/>
    <n v="10916.798999999999"/>
    <n v="10.916798999999999"/>
    <n v="7.6479999999999997"/>
    <m/>
    <m/>
    <m/>
  </r>
  <r>
    <x v="0"/>
    <x v="0"/>
    <s v="ELC"/>
    <s v="51010797"/>
    <s v="G-1"/>
    <s v="HI"/>
    <s v="H"/>
    <s v="ELC51010797G-1HI"/>
    <s v="ELC51010797G-1HI"/>
    <x v="23"/>
    <x v="23"/>
    <x v="1"/>
    <x v="72"/>
    <x v="18"/>
    <s v="HI"/>
    <s v="HI"/>
    <s v="Agua"/>
    <x v="0"/>
    <s v="NO COES"/>
    <s v="Instalado"/>
    <x v="0"/>
    <n v="0"/>
    <n v="0"/>
    <s v="Estatal"/>
    <s v="Distribuidora"/>
    <x v="0"/>
    <s v="CUSCO"/>
    <s v="CUSCO"/>
    <s v="LA CONVENCIÓN"/>
    <s v="ECHARATE"/>
    <n v="0"/>
    <n v="25"/>
    <n v="0.76800000000000002"/>
    <n v="0.59499999999999997"/>
    <n v="4429.51"/>
    <n v="4.4295100000000005"/>
    <n v="1.2170000000000001"/>
    <n v="0.76800000000000002"/>
    <n v="0.59499999999999997"/>
    <n v="2450.4450000000002"/>
    <n v="2.4504450000000002"/>
    <n v="1.204"/>
    <n v="0.76800000000000002"/>
    <n v="0.59499999999999997"/>
    <n v="2443.7190000000001"/>
    <n v="2.4437190000000002"/>
    <n v="1.4690000000000001"/>
    <n v="0.76800000000000002"/>
    <n v="0.59499999999999997"/>
    <n v="2719.9029999999998"/>
    <n v="2.719903"/>
    <n v="7.6479999999999997"/>
    <m/>
    <m/>
    <m/>
  </r>
  <r>
    <x v="0"/>
    <x v="0"/>
    <s v="ELC"/>
    <s v="51010797"/>
    <s v="G-2"/>
    <s v="HI"/>
    <s v="H"/>
    <s v="ELC51010797G-2HI"/>
    <s v="ELC51010797G-2HI"/>
    <x v="23"/>
    <x v="23"/>
    <x v="1"/>
    <x v="72"/>
    <x v="48"/>
    <s v="HI"/>
    <s v="HI"/>
    <s v="Agua"/>
    <x v="0"/>
    <s v="NO COES"/>
    <s v="Instalado"/>
    <x v="0"/>
    <n v="0"/>
    <n v="0"/>
    <s v="Estatal"/>
    <s v="Distribuidora"/>
    <x v="0"/>
    <s v="CUSCO"/>
    <s v="CUSCO"/>
    <s v="LA CONVENCIÓN"/>
    <s v="ECHARATE"/>
    <n v="0"/>
    <n v="25"/>
    <n v="0.76800000000000002"/>
    <n v="0.59499999999999997"/>
    <n v="4219.6790000000001"/>
    <n v="4.2196790000000002"/>
    <n v="1.2170000000000001"/>
    <n v="0.76800000000000002"/>
    <n v="0.59499999999999997"/>
    <n v="2936.0509999999999"/>
    <n v="2.936051"/>
    <n v="1.204"/>
    <n v="0.76800000000000002"/>
    <n v="0.59499999999999997"/>
    <n v="2595.1039999999998"/>
    <n v="2.5951039999999996"/>
    <n v="1.4690000000000001"/>
    <n v="0.76800000000000002"/>
    <n v="0.59499999999999997"/>
    <n v="4272.2380000000003"/>
    <n v="4.2722380000000006"/>
    <n v="7.6479999999999997"/>
    <m/>
    <m/>
    <m/>
  </r>
  <r>
    <x v="0"/>
    <x v="0"/>
    <s v="ELC"/>
    <s v="53022212"/>
    <s v="CAT-C27M1"/>
    <s v="EL"/>
    <s v="T"/>
    <s v="ELC53022212CAT-C27M1EL"/>
    <s v="ELC53022212CAT-C27M1EL"/>
    <x v="23"/>
    <x v="23"/>
    <x v="0"/>
    <x v="73"/>
    <x v="76"/>
    <s v="EL"/>
    <s v="EL"/>
    <s v="Diésel"/>
    <x v="0"/>
    <s v="NO COES"/>
    <s v="Instalado"/>
    <x v="0"/>
    <n v="0"/>
    <n v="0"/>
    <s v="Estatal"/>
    <s v="Distribuidora"/>
    <x v="0"/>
    <s v="JUNIN"/>
    <s v="JUNIN"/>
    <s v="HUANCAYO"/>
    <s v="HUANCAYO"/>
    <n v="0"/>
    <n v="25"/>
    <n v="0.75"/>
    <n v="0.5"/>
    <n v="0"/>
    <n v="0"/>
    <n v="0"/>
    <n v="0.75"/>
    <n v="0.5"/>
    <n v="0"/>
    <n v="0"/>
    <n v="0"/>
    <n v="0.75"/>
    <n v="0.5"/>
    <n v="0"/>
    <n v="0"/>
    <n v="0"/>
    <n v="0.75"/>
    <n v="0.5"/>
    <n v="0"/>
    <n v="0"/>
    <n v="7.6479999999999997"/>
    <m/>
    <m/>
    <m/>
  </r>
  <r>
    <x v="0"/>
    <x v="1"/>
    <s v="ELC"/>
    <s v="53022212"/>
    <s v="DETROIT-M1"/>
    <s v="EL"/>
    <s v="T"/>
    <s v="ELC53022212DETROIT-M1EL"/>
    <s v="ELC53022212DETROIT-M1EL"/>
    <x v="23"/>
    <x v="23"/>
    <x v="0"/>
    <x v="73"/>
    <x v="77"/>
    <s v="EL"/>
    <s v="EL"/>
    <s v="Diésel"/>
    <x v="0"/>
    <s v="NO COES"/>
    <s v="Instalado"/>
    <x v="0"/>
    <n v="0"/>
    <n v="0"/>
    <s v="Estatal"/>
    <s v="Distribuidora"/>
    <x v="0"/>
    <s v="JUNIN"/>
    <s v="JUNIN"/>
    <s v="HUANCAYO"/>
    <s v="HUANCAYO"/>
    <n v="0"/>
    <n v="25"/>
    <n v="0.5"/>
    <n v="0.5"/>
    <n v="0"/>
    <n v="0"/>
    <n v="0"/>
    <n v="0.5"/>
    <n v="0.5"/>
    <n v="0"/>
    <n v="0"/>
    <n v="0"/>
    <n v="0"/>
    <n v="0"/>
    <n v="0"/>
    <n v="0"/>
    <n v="0"/>
    <s v="-"/>
    <s v="-"/>
    <s v="-"/>
    <s v="-"/>
    <s v="-"/>
    <m/>
    <m/>
    <m/>
  </r>
  <r>
    <x v="0"/>
    <x v="1"/>
    <s v="ELC"/>
    <s v="53203411"/>
    <s v="CAT-Ea2"/>
    <s v="EL"/>
    <s v="T"/>
    <s v="ELC53203411CAT-Ea2EL"/>
    <s v="ELC53203411CAT-Ea2EL"/>
    <x v="23"/>
    <x v="23"/>
    <x v="0"/>
    <x v="74"/>
    <x v="78"/>
    <s v="EL"/>
    <s v="EL"/>
    <s v="Diésel"/>
    <x v="0"/>
    <s v="NO COES"/>
    <s v="Instalado"/>
    <x v="0"/>
    <n v="0"/>
    <n v="0"/>
    <s v="Estatal"/>
    <s v="Distribuidora"/>
    <x v="0"/>
    <s v="PASCO"/>
    <s v="PASCO"/>
    <s v="OXAPAMPA"/>
    <s v="POZUZO"/>
    <n v="0"/>
    <n v="25"/>
    <n v="0.25"/>
    <n v="0.25"/>
    <n v="31.756999999999998"/>
    <n v="3.1757000000000001E-2"/>
    <n v="0.377"/>
    <n v="0.25"/>
    <n v="0.25"/>
    <n v="51.159000000000006"/>
    <n v="5.1159000000000003E-2"/>
    <n v="0.57999999999999996"/>
    <n v="0"/>
    <n v="0"/>
    <n v="11.448"/>
    <n v="1.1448E-2"/>
    <n v="1.1080000000000001"/>
    <s v="-"/>
    <s v="-"/>
    <s v="-"/>
    <s v="-"/>
    <s v="-"/>
    <m/>
    <m/>
    <m/>
  </r>
  <r>
    <x v="0"/>
    <x v="0"/>
    <s v="ELC"/>
    <s v="53203411"/>
    <s v="VOLVO-M1"/>
    <s v="EL"/>
    <s v="T"/>
    <s v="ELC53203411VOLVO-M1EL"/>
    <s v="ELC53203411VOLVO-M1EL"/>
    <x v="23"/>
    <x v="23"/>
    <x v="0"/>
    <x v="74"/>
    <x v="79"/>
    <s v="EL"/>
    <s v="EL"/>
    <s v="Diésel"/>
    <x v="0"/>
    <s v="NO COES"/>
    <s v="Instalado"/>
    <x v="0"/>
    <n v="0"/>
    <n v="0"/>
    <s v="Estatal"/>
    <s v="Distribuidora"/>
    <x v="0"/>
    <s v="PASCO"/>
    <s v="PASCO"/>
    <s v="OXAPAMPA"/>
    <s v="POZUZO"/>
    <n v="0"/>
    <n v="25"/>
    <n v="0.5"/>
    <n v="0.5"/>
    <n v="51.751999999999995"/>
    <n v="5.1751999999999992E-2"/>
    <n v="0.377"/>
    <n v="0.5"/>
    <n v="0.5"/>
    <n v="25.428000000000004"/>
    <n v="2.5428000000000003E-2"/>
    <n v="0.57999999999999996"/>
    <n v="0.5"/>
    <n v="0.5"/>
    <n v="40.805"/>
    <n v="4.0805000000000001E-2"/>
    <n v="1.1080000000000001"/>
    <n v="0.5"/>
    <n v="0.5"/>
    <n v="56.739000000000004"/>
    <n v="5.6739000000000005E-2"/>
    <n v="7.6479999999999997"/>
    <m/>
    <m/>
    <m/>
  </r>
  <r>
    <x v="0"/>
    <x v="1"/>
    <s v="ELC"/>
    <s v="53203411"/>
    <s v="CAT-Ea1"/>
    <s v="EL"/>
    <s v="T"/>
    <s v="ELC53203411CAT-Ea1EL"/>
    <s v="ELC53203411CAT-Ea1EL"/>
    <x v="23"/>
    <x v="23"/>
    <x v="0"/>
    <x v="74"/>
    <x v="80"/>
    <s v="EL"/>
    <s v="EL"/>
    <s v="Diésel"/>
    <x v="0"/>
    <s v="NO COES"/>
    <s v="Instalado"/>
    <x v="0"/>
    <n v="0"/>
    <n v="0"/>
    <s v="Estatal"/>
    <s v="Distribuidora"/>
    <x v="0"/>
    <s v="PASCO"/>
    <s v="PASCO"/>
    <s v="OXAPAMPA"/>
    <s v="POZUZO"/>
    <n v="0"/>
    <n v="25"/>
    <n v="0.25"/>
    <n v="0.2"/>
    <n v="3.0539999999999998"/>
    <n v="3.0539999999999999E-3"/>
    <n v="0.377"/>
    <n v="0.25"/>
    <n v="0.2"/>
    <n v="24.512"/>
    <n v="2.4511999999999999E-2"/>
    <n v="0.57999999999999996"/>
    <n v="0"/>
    <n v="0"/>
    <n v="6.1020000000000003"/>
    <n v="6.1020000000000007E-3"/>
    <n v="1.1080000000000001"/>
    <s v="-"/>
    <s v="-"/>
    <s v="-"/>
    <s v="-"/>
    <s v="-"/>
    <m/>
    <m/>
    <m/>
  </r>
  <r>
    <x v="0"/>
    <x v="0"/>
    <s v="ELC"/>
    <s v="PP000194"/>
    <s v="G-1"/>
    <s v="HI"/>
    <s v="H"/>
    <s v="ELCPP000194G-1HI"/>
    <s v="ELCPP000194G-1HI"/>
    <x v="23"/>
    <x v="23"/>
    <x v="1"/>
    <x v="75"/>
    <x v="18"/>
    <s v="HI"/>
    <s v="HI"/>
    <s v="Agua"/>
    <x v="0"/>
    <s v="NO COES"/>
    <s v="Instalado"/>
    <x v="0"/>
    <n v="0"/>
    <n v="0"/>
    <s v="Estatal"/>
    <s v="Distribuidora"/>
    <x v="0"/>
    <s v="HUANCAVELICA"/>
    <s v="HUANCAVELICA"/>
    <s v="ACOBAMBA"/>
    <s v="ACOBAMBA"/>
    <n v="0"/>
    <n v="25"/>
    <n v="0.22"/>
    <n v="0.22"/>
    <n v="944.68899999999985"/>
    <n v="0.94468899999999989"/>
    <n v="0.21299999999999999"/>
    <n v="0.22"/>
    <n v="0.22"/>
    <n v="658.07799999999997"/>
    <n v="0.65807799999999994"/>
    <n v="0.215"/>
    <n v="0.22"/>
    <n v="0.22"/>
    <n v="330.04500000000007"/>
    <n v="0.33004500000000009"/>
    <n v="0.19600000000000001"/>
    <n v="0.22"/>
    <n v="0.22"/>
    <n v="645.25999999999988"/>
    <n v="0.64525999999999983"/>
    <n v="7.6479999999999997"/>
    <m/>
    <m/>
    <m/>
  </r>
  <r>
    <x v="0"/>
    <x v="0"/>
    <s v="ELC"/>
    <s v="PP000694"/>
    <s v="G-1"/>
    <s v="HI"/>
    <s v="H"/>
    <s v="ELCPP000694G-1HI"/>
    <s v="ELCPP000694G-1HI"/>
    <x v="23"/>
    <x v="23"/>
    <x v="1"/>
    <x v="76"/>
    <x v="18"/>
    <s v="HI"/>
    <s v="HI"/>
    <s v="Agua"/>
    <x v="0"/>
    <s v="NO COES"/>
    <s v="Instalado"/>
    <x v="0"/>
    <n v="0"/>
    <n v="0"/>
    <s v="Estatal"/>
    <s v="Distribuidora"/>
    <x v="0"/>
    <s v="JUNIN"/>
    <s v="JUNIN"/>
    <s v="TARMA"/>
    <s v="TARMA"/>
    <n v="0"/>
    <n v="25"/>
    <n v="0.11"/>
    <n v="0.11"/>
    <n v="543.06400000000008"/>
    <n v="0.5430640000000001"/>
    <n v="0.193"/>
    <n v="0.11"/>
    <n v="0.11"/>
    <n v="420.64499999999992"/>
    <n v="0.42064499999999994"/>
    <n v="0.19900000000000001"/>
    <n v="0.11"/>
    <n v="0.11"/>
    <n v="218.142"/>
    <n v="0.218142"/>
    <n v="0.186"/>
    <n v="0.11"/>
    <n v="0.11"/>
    <n v="486.15"/>
    <n v="0.48614999999999997"/>
    <n v="7.6479999999999997"/>
    <m/>
    <m/>
    <m/>
  </r>
  <r>
    <x v="0"/>
    <x v="0"/>
    <s v="ELC"/>
    <s v="PP000694"/>
    <s v="G-2"/>
    <s v="HI"/>
    <s v="H"/>
    <s v="ELCPP000694G-2HI"/>
    <s v="ELCPP000694G-2HI"/>
    <x v="23"/>
    <x v="23"/>
    <x v="1"/>
    <x v="76"/>
    <x v="48"/>
    <s v="HI"/>
    <s v="HI"/>
    <s v="Agua"/>
    <x v="0"/>
    <s v="NO COES"/>
    <s v="Instalado"/>
    <x v="0"/>
    <n v="0"/>
    <n v="0"/>
    <s v="Estatal"/>
    <s v="Distribuidora"/>
    <x v="0"/>
    <s v="JUNIN"/>
    <s v="JUNIN"/>
    <s v="TARMA"/>
    <s v="TARMA"/>
    <n v="0"/>
    <n v="25"/>
    <n v="0.11"/>
    <n v="0.11"/>
    <n v="657.11800000000005"/>
    <n v="0.65711800000000009"/>
    <n v="0.193"/>
    <n v="0.11"/>
    <n v="0.11"/>
    <n v="467.512"/>
    <n v="0.46751199999999998"/>
    <n v="0.19900000000000001"/>
    <n v="0.11"/>
    <n v="0.11"/>
    <n v="233.42099999999999"/>
    <n v="0.23342099999999999"/>
    <n v="0.186"/>
    <n v="0.11"/>
    <n v="0.11"/>
    <n v="539.32100000000003"/>
    <n v="0.53932100000000005"/>
    <n v="7.6479999999999997"/>
    <m/>
    <m/>
    <m/>
  </r>
  <r>
    <x v="0"/>
    <x v="0"/>
    <s v="ELN"/>
    <s v="31019393"/>
    <s v="Turbina 1"/>
    <s v="HI"/>
    <s v="H"/>
    <s v="ELN31019393Turbina 1HI"/>
    <s v="ELN31019393Turbina 1HI"/>
    <x v="24"/>
    <x v="24"/>
    <x v="1"/>
    <x v="77"/>
    <x v="81"/>
    <s v="HI"/>
    <s v="HI"/>
    <s v="Agua"/>
    <x v="0"/>
    <s v="NO COES"/>
    <s v="Instalado"/>
    <x v="0"/>
    <n v="0"/>
    <n v="0"/>
    <s v="Estatal"/>
    <s v="Distribuidora"/>
    <x v="0"/>
    <s v="CAJAMARCA"/>
    <s v="CAJAMARCA"/>
    <s v="CUTERVO"/>
    <s v="SOCOTA"/>
    <n v="0"/>
    <n v="27"/>
    <n v="0.4"/>
    <n v="0.4"/>
    <n v="2543.0619999999999"/>
    <n v="2.5430619999999999"/>
    <n v="1"/>
    <n v="0.4"/>
    <n v="0.4"/>
    <n v="3181.5419999999999"/>
    <n v="3.1815419999999999"/>
    <n v="1"/>
    <n v="0.4"/>
    <n v="0.4"/>
    <n v="2016.0079999999996"/>
    <n v="2.0160079999999998"/>
    <n v="1.22"/>
    <n v="0.4"/>
    <n v="0.4"/>
    <n v="744.33900000000006"/>
    <n v="0.74433900000000008"/>
    <n v="7.6479999999999997"/>
    <m/>
    <m/>
    <m/>
  </r>
  <r>
    <x v="0"/>
    <x v="0"/>
    <s v="ELN"/>
    <s v="31019393"/>
    <s v="Turbina 2"/>
    <s v="HI"/>
    <s v="H"/>
    <s v="ELN31019393Turbina 2HI"/>
    <s v="ELN31019393Turbina 2HI"/>
    <x v="24"/>
    <x v="24"/>
    <x v="1"/>
    <x v="77"/>
    <x v="82"/>
    <s v="HI"/>
    <s v="HI"/>
    <s v="Agua"/>
    <x v="0"/>
    <s v="NO COES"/>
    <s v="Instalado"/>
    <x v="0"/>
    <n v="0"/>
    <n v="0"/>
    <s v="Estatal"/>
    <s v="Distribuidora"/>
    <x v="0"/>
    <s v="CAJAMARCA"/>
    <s v="CAJAMARCA"/>
    <s v="CUTERVO"/>
    <s v="SOCOTA"/>
    <n v="0"/>
    <n v="27"/>
    <n v="0.4"/>
    <n v="0.4"/>
    <n v="2460.384"/>
    <n v="2.4603839999999999"/>
    <n v="1"/>
    <n v="0.4"/>
    <n v="0.4"/>
    <n v="3087.9829999999997"/>
    <n v="3.0879829999999999"/>
    <n v="1"/>
    <n v="0.4"/>
    <n v="0.5"/>
    <n v="3048.4349999999995"/>
    <n v="3.0484349999999996"/>
    <n v="1.22"/>
    <n v="0.4"/>
    <n v="0.5"/>
    <n v="3343.75"/>
    <n v="3.34375"/>
    <n v="7.6479999999999997"/>
    <m/>
    <m/>
    <m/>
  </r>
  <r>
    <x v="0"/>
    <x v="0"/>
    <s v="ELN"/>
    <s v="31019493"/>
    <s v="Turbina 1"/>
    <s v="HI"/>
    <s v="H"/>
    <s v="ELN31019493Turbina 1HI"/>
    <s v="ELN31019493Turbina 1HI"/>
    <x v="24"/>
    <x v="24"/>
    <x v="1"/>
    <x v="78"/>
    <x v="81"/>
    <s v="HI"/>
    <s v="HI"/>
    <s v="Agua"/>
    <x v="0"/>
    <s v="NO COES"/>
    <s v="Instalado"/>
    <x v="0"/>
    <n v="0"/>
    <n v="0"/>
    <s v="Estatal"/>
    <s v="Distribuidora"/>
    <x v="0"/>
    <s v="CAJAMARCA"/>
    <s v="CAJAMARCA"/>
    <s v="SANTA CRUZ"/>
    <s v="CATACHES"/>
    <n v="0"/>
    <n v="27"/>
    <n v="0.5"/>
    <n v="0.48"/>
    <n v="3397.2980000000007"/>
    <n v="3.3972980000000006"/>
    <n v="0.9"/>
    <n v="0.5"/>
    <n v="0.45"/>
    <n v="3644.0479999999998"/>
    <n v="3.6440479999999997"/>
    <n v="0.9"/>
    <n v="0.5"/>
    <n v="0.45"/>
    <n v="3381.8740000000003"/>
    <n v="3.3818740000000003"/>
    <n v="0.9"/>
    <n v="0.5"/>
    <n v="0.45"/>
    <n v="3783.6320000000005"/>
    <n v="3.7836320000000003"/>
    <n v="7.6479999999999997"/>
    <m/>
    <m/>
    <m/>
  </r>
  <r>
    <x v="0"/>
    <x v="0"/>
    <s v="ELN"/>
    <s v="31019493"/>
    <s v="Turbina 2"/>
    <s v="HI"/>
    <s v="H"/>
    <s v="ELN31019493Turbina 2HI"/>
    <s v="ELN31019493Turbina 2HI"/>
    <x v="24"/>
    <x v="24"/>
    <x v="1"/>
    <x v="78"/>
    <x v="82"/>
    <s v="HI"/>
    <s v="HI"/>
    <s v="Agua"/>
    <x v="0"/>
    <s v="NO COES"/>
    <s v="Instalado"/>
    <x v="0"/>
    <n v="0"/>
    <n v="0"/>
    <s v="Estatal"/>
    <s v="Distribuidora"/>
    <x v="0"/>
    <s v="CAJAMARCA"/>
    <s v="CAJAMARCA"/>
    <s v="SANTA CRUZ"/>
    <s v="CATACHES"/>
    <n v="0"/>
    <n v="27"/>
    <n v="0.5"/>
    <n v="0.48"/>
    <n v="4044.1340000000005"/>
    <n v="4.0441340000000006"/>
    <n v="0.9"/>
    <n v="0.5"/>
    <n v="0.45"/>
    <n v="4181.5550000000003"/>
    <n v="4.1815550000000004"/>
    <n v="0.9"/>
    <n v="0.5"/>
    <n v="0.45"/>
    <n v="376.01900000000001"/>
    <n v="0.37601899999999999"/>
    <n v="0.9"/>
    <n v="0.5"/>
    <n v="0.45"/>
    <n v="0"/>
    <n v="0"/>
    <n v="7.6479999999999997"/>
    <m/>
    <m/>
    <m/>
  </r>
  <r>
    <x v="0"/>
    <x v="1"/>
    <s v="ELN"/>
    <s v="33007793"/>
    <s v="CKD. HOROV."/>
    <s v="EL"/>
    <s v="T"/>
    <s v="ELN33007793CKD. HOROV.EL"/>
    <s v="ELN33007793CKD. HOROV.EL"/>
    <x v="24"/>
    <x v="24"/>
    <x v="0"/>
    <x v="79"/>
    <x v="83"/>
    <s v="EL"/>
    <s v="EL"/>
    <s v="Diésel"/>
    <x v="0"/>
    <s v="NO COES"/>
    <s v="Retirado"/>
    <x v="1"/>
    <n v="0"/>
    <n v="0"/>
    <s v="Estatal"/>
    <s v="Distribuidora"/>
    <x v="0"/>
    <s v="LAMBAYEQUE"/>
    <s v="LAMBAYEQUE"/>
    <s v="LAMBAYEQUE"/>
    <s v="SALAS"/>
    <n v="0"/>
    <n v="27"/>
    <n v="0"/>
    <n v="0"/>
    <n v="0"/>
    <n v="0"/>
    <n v="0"/>
    <n v="0"/>
    <n v="0"/>
    <n v="0"/>
    <n v="0"/>
    <n v="0"/>
    <m/>
    <m/>
    <m/>
    <m/>
    <m/>
    <s v="-"/>
    <s v="-"/>
    <s v="-"/>
    <s v="-"/>
    <s v="-"/>
    <m/>
    <m/>
    <m/>
  </r>
  <r>
    <x v="0"/>
    <x v="1"/>
    <s v="ELN"/>
    <s v="33007793"/>
    <s v="Volvo TD70"/>
    <s v="EL"/>
    <s v="T"/>
    <s v="ELN33007793Volvo TD70EL"/>
    <s v="ELN33007793Volvo TD70EL"/>
    <x v="24"/>
    <x v="24"/>
    <x v="0"/>
    <x v="79"/>
    <x v="84"/>
    <s v="EL"/>
    <s v="EL"/>
    <s v="Diésel"/>
    <x v="0"/>
    <s v="NO COES"/>
    <s v="Retirado"/>
    <x v="1"/>
    <n v="0"/>
    <n v="0"/>
    <s v="Estatal"/>
    <s v="Distribuidora"/>
    <x v="0"/>
    <s v="LAMBAYEQUE"/>
    <s v="LAMBAYEQUE"/>
    <s v="LAMBAYEQUE"/>
    <s v="SALAS"/>
    <n v="0"/>
    <n v="27"/>
    <n v="0"/>
    <n v="0"/>
    <n v="0"/>
    <n v="0"/>
    <n v="0"/>
    <n v="0"/>
    <n v="0"/>
    <n v="0"/>
    <n v="0"/>
    <n v="0"/>
    <m/>
    <m/>
    <m/>
    <m/>
    <m/>
    <s v="-"/>
    <s v="-"/>
    <s v="-"/>
    <s v="-"/>
    <s v="-"/>
    <m/>
    <m/>
    <m/>
  </r>
  <r>
    <x v="0"/>
    <x v="0"/>
    <s v="ELN"/>
    <s v="33018893"/>
    <s v="Caterpillar"/>
    <s v="EL"/>
    <s v="T"/>
    <s v="ELN33018893CaterpillarEL"/>
    <s v="ELN33018893CaterpillarEL"/>
    <x v="24"/>
    <x v="24"/>
    <x v="0"/>
    <x v="80"/>
    <x v="85"/>
    <s v="EL"/>
    <s v="EL"/>
    <s v="Diésel"/>
    <x v="0"/>
    <s v="NO COES"/>
    <s v="Instalado"/>
    <x v="1"/>
    <n v="0"/>
    <n v="0"/>
    <s v="Estatal"/>
    <s v="Distribuidora"/>
    <x v="0"/>
    <s v="CAJAMARCA"/>
    <s v="CAJAMARCA"/>
    <s v="CHOTA"/>
    <s v="CHOTA"/>
    <n v="0"/>
    <n v="27"/>
    <n v="0.5"/>
    <n v="0.46"/>
    <n v="0.64"/>
    <n v="6.4000000000000005E-4"/>
    <n v="0.3"/>
    <n v="0.5"/>
    <n v="0.46"/>
    <n v="0"/>
    <n v="0"/>
    <n v="0"/>
    <n v="0.5"/>
    <n v="0.46"/>
    <n v="0"/>
    <n v="0"/>
    <n v="0"/>
    <n v="0.5"/>
    <n v="0.46"/>
    <n v="0"/>
    <n v="0"/>
    <n v="7.6479999999999997"/>
    <m/>
    <m/>
    <m/>
  </r>
  <r>
    <x v="0"/>
    <x v="0"/>
    <s v="ELN"/>
    <s v="33018893"/>
    <s v="Grupo G.E"/>
    <s v="EL"/>
    <s v="T"/>
    <s v="ELN33018893Grupo G.EEL"/>
    <s v="ELN33018893Grupo G.EEL"/>
    <x v="24"/>
    <x v="24"/>
    <x v="0"/>
    <x v="80"/>
    <x v="86"/>
    <s v="EL"/>
    <s v="EL"/>
    <s v="Diésel"/>
    <x v="0"/>
    <s v="NO COES"/>
    <s v="Instalado"/>
    <x v="0"/>
    <n v="0"/>
    <n v="0"/>
    <s v="Estatal"/>
    <s v="Distribuidora"/>
    <x v="0"/>
    <s v="CAJAMARCA"/>
    <s v="CAJAMARCA"/>
    <s v="CHOTA"/>
    <s v="CHOTA"/>
    <n v="0"/>
    <n v="27"/>
    <n v="0.75"/>
    <n v="0.6"/>
    <n v="0"/>
    <n v="0"/>
    <n v="0.3"/>
    <n v="0.75"/>
    <n v="0.6"/>
    <n v="0"/>
    <n v="0"/>
    <n v="0"/>
    <n v="0.75"/>
    <n v="0"/>
    <n v="0"/>
    <n v="0"/>
    <n v="0"/>
    <n v="0.75"/>
    <n v="0"/>
    <n v="0"/>
    <n v="0"/>
    <n v="7.6479999999999997"/>
    <m/>
    <m/>
    <m/>
  </r>
  <r>
    <x v="0"/>
    <x v="0"/>
    <s v="ELN"/>
    <s v="33019393"/>
    <s v="Caterp-3512"/>
    <s v="EL"/>
    <s v="T"/>
    <s v="ELN33019393Caterp-3512EL"/>
    <s v="ELN33019393Caterp-3512EL"/>
    <x v="24"/>
    <x v="24"/>
    <x v="0"/>
    <x v="81"/>
    <x v="87"/>
    <s v="EL"/>
    <s v="EL"/>
    <s v="Diésel"/>
    <x v="0"/>
    <s v="NO COES"/>
    <s v="Instalado"/>
    <x v="0"/>
    <n v="0"/>
    <n v="0"/>
    <s v="Estatal"/>
    <s v="Distribuidora"/>
    <x v="0"/>
    <s v="CAJAMARCA"/>
    <s v="CAJAMARCA"/>
    <s v="CUTERVO"/>
    <s v="CUTERVO"/>
    <n v="0"/>
    <n v="27"/>
    <n v="0.5"/>
    <n v="0.5"/>
    <n v="34.58"/>
    <n v="3.458E-2"/>
    <n v="0.71399999999999997"/>
    <n v="0.5"/>
    <n v="0.5"/>
    <n v="15.235000000000001"/>
    <n v="1.5235000000000002E-2"/>
    <n v="0.31"/>
    <n v="0.5"/>
    <n v="0.5"/>
    <n v="30.5"/>
    <n v="3.0499999999999999E-2"/>
    <n v="0.38"/>
    <n v="0.5"/>
    <n v="0.5"/>
    <n v="1.9"/>
    <n v="1.9E-3"/>
    <n v="7.6479999999999997"/>
    <m/>
    <m/>
    <m/>
  </r>
  <r>
    <x v="0"/>
    <x v="0"/>
    <s v="ELN"/>
    <s v="33019393"/>
    <s v="Detroit"/>
    <s v="EL"/>
    <s v="T"/>
    <s v="ELN33019393DetroitEL"/>
    <s v="ELN33019393DetroitEL"/>
    <x v="24"/>
    <x v="24"/>
    <x v="0"/>
    <x v="81"/>
    <x v="88"/>
    <s v="EL"/>
    <s v="EL"/>
    <s v="Diésel"/>
    <x v="0"/>
    <s v="NO COES"/>
    <s v="Instalado"/>
    <x v="1"/>
    <n v="0"/>
    <n v="0"/>
    <s v="Estatal"/>
    <s v="Distribuidora"/>
    <x v="0"/>
    <s v="CAJAMARCA"/>
    <s v="CAJAMARCA"/>
    <s v="CUTERVO"/>
    <s v="CUTERVO"/>
    <n v="0"/>
    <n v="27"/>
    <n v="0"/>
    <n v="0"/>
    <n v="0"/>
    <n v="0"/>
    <n v="0.71399999999999997"/>
    <n v="0"/>
    <n v="0"/>
    <n v="0"/>
    <n v="0"/>
    <n v="0.31"/>
    <n v="0"/>
    <n v="0"/>
    <n v="0"/>
    <n v="0"/>
    <n v="0.38"/>
    <n v="0"/>
    <n v="0"/>
    <n v="0"/>
    <n v="0"/>
    <n v="7.6479999999999997"/>
    <m/>
    <m/>
    <m/>
  </r>
  <r>
    <x v="0"/>
    <x v="1"/>
    <s v="ELN"/>
    <s v="41027893"/>
    <s v="T. Maier B"/>
    <s v="HI"/>
    <s v="H"/>
    <s v="ELN41027893T. Maier BHI"/>
    <s v="ELN41027893T. Maier BHI"/>
    <x v="24"/>
    <x v="24"/>
    <x v="1"/>
    <x v="82"/>
    <x v="89"/>
    <s v="HI"/>
    <s v="HI"/>
    <s v="Agua"/>
    <x v="0"/>
    <s v="NO COES"/>
    <s v="Retirado"/>
    <x v="1"/>
    <n v="0"/>
    <n v="0"/>
    <s v="Estatal"/>
    <s v="Distribuidora"/>
    <x v="0"/>
    <s v="CAJAMARCA"/>
    <s v="CAJAMARCA"/>
    <s v="HUALGAYOC"/>
    <s v="BAMBAMARCA"/>
    <n v="0"/>
    <n v="27"/>
    <n v="0"/>
    <n v="0"/>
    <n v="0"/>
    <n v="0"/>
    <n v="0"/>
    <n v="0"/>
    <n v="0"/>
    <n v="0"/>
    <n v="0"/>
    <n v="0"/>
    <m/>
    <m/>
    <m/>
    <m/>
    <m/>
    <s v="-"/>
    <s v="-"/>
    <s v="-"/>
    <s v="-"/>
    <s v="-"/>
    <m/>
    <m/>
    <m/>
  </r>
  <r>
    <x v="0"/>
    <x v="1"/>
    <s v="ELN"/>
    <s v="43026893"/>
    <s v="Caterp-3512"/>
    <s v="EL"/>
    <s v="T"/>
    <s v="ELN43026893Caterp-3512EL"/>
    <s v="ELN43026893Caterp-3512EL"/>
    <x v="24"/>
    <x v="24"/>
    <x v="0"/>
    <x v="83"/>
    <x v="87"/>
    <s v="EL"/>
    <s v="EL"/>
    <s v="Diésel"/>
    <x v="0"/>
    <s v="NO COES"/>
    <s v="Retirado"/>
    <x v="1"/>
    <n v="0"/>
    <n v="0"/>
    <s v="Estatal"/>
    <s v="Distribuidora"/>
    <x v="0"/>
    <s v="LAMBAYEQUE"/>
    <s v="LAMBAYEQUE"/>
    <s v="CHICLAYO"/>
    <s v="LAGUNAS"/>
    <n v="0"/>
    <n v="27"/>
    <n v="0"/>
    <n v="0"/>
    <n v="0"/>
    <n v="0"/>
    <n v="0"/>
    <n v="0"/>
    <n v="0"/>
    <n v="0"/>
    <n v="0"/>
    <n v="0"/>
    <m/>
    <m/>
    <m/>
    <m/>
    <m/>
    <s v="-"/>
    <s v="-"/>
    <s v="-"/>
    <s v="-"/>
    <s v="-"/>
    <m/>
    <m/>
    <m/>
  </r>
  <r>
    <x v="0"/>
    <x v="1"/>
    <s v="ELN"/>
    <s v="43026993"/>
    <s v="Vol-TD100"/>
    <s v="EL"/>
    <s v="T"/>
    <s v="ELN43026993Vol-TD100EL"/>
    <s v="ELN43026993Vol-TD100EL"/>
    <x v="24"/>
    <x v="24"/>
    <x v="0"/>
    <x v="84"/>
    <x v="90"/>
    <s v="EL"/>
    <s v="EL"/>
    <s v="Diésel"/>
    <x v="0"/>
    <s v="NO COES"/>
    <s v="Instalado"/>
    <x v="1"/>
    <n v="0"/>
    <n v="0"/>
    <s v="Estatal"/>
    <s v="Distribuidora"/>
    <x v="0"/>
    <s v="LAMBAYEQUE"/>
    <s v="LAMBAYEQUE"/>
    <s v="LAMBAYEQUE"/>
    <s v="MORROPE"/>
    <n v="0"/>
    <n v="27"/>
    <n v="0"/>
    <n v="0"/>
    <n v="0"/>
    <n v="0"/>
    <n v="0"/>
    <n v="0"/>
    <n v="0"/>
    <n v="0"/>
    <n v="0"/>
    <n v="0"/>
    <m/>
    <m/>
    <m/>
    <m/>
    <m/>
    <s v="-"/>
    <s v="-"/>
    <s v="-"/>
    <s v="-"/>
    <s v="-"/>
    <m/>
    <m/>
    <m/>
  </r>
  <r>
    <x v="0"/>
    <x v="0"/>
    <s v="ELN"/>
    <s v="43027493"/>
    <s v="Caterp-3512"/>
    <s v="EL"/>
    <s v="T"/>
    <s v="ELN43027493Caterp-3512EL"/>
    <s v="ELN43027493Caterp-3512EL"/>
    <x v="24"/>
    <x v="24"/>
    <x v="0"/>
    <x v="85"/>
    <x v="87"/>
    <s v="EL"/>
    <s v="EL"/>
    <s v="Diésel"/>
    <x v="0"/>
    <s v="NO COES"/>
    <s v="Instalado"/>
    <x v="0"/>
    <n v="0"/>
    <n v="0"/>
    <s v="Estatal"/>
    <s v="Distribuidora"/>
    <x v="0"/>
    <s v="CAJAMARCA"/>
    <s v="CAJAMARCA"/>
    <s v="HUALGAYOC"/>
    <s v="BAMBAMARCA"/>
    <n v="0"/>
    <n v="27"/>
    <n v="0.5"/>
    <n v="0.4"/>
    <n v="0"/>
    <n v="0"/>
    <n v="0"/>
    <n v="0.5"/>
    <n v="0.4"/>
    <n v="0"/>
    <n v="0"/>
    <n v="0"/>
    <n v="0.5"/>
    <n v="0.4"/>
    <n v="0"/>
    <n v="0"/>
    <n v="0"/>
    <n v="0.5"/>
    <n v="0.4"/>
    <n v="0"/>
    <n v="0"/>
    <n v="7.6479999999999997"/>
    <m/>
    <m/>
    <m/>
  </r>
  <r>
    <x v="0"/>
    <x v="0"/>
    <s v="ELN"/>
    <s v="51009296"/>
    <s v="Turbina 1"/>
    <s v="HI"/>
    <s v="H"/>
    <s v="ELN51009296Turbina 1HI"/>
    <s v="ELN51009296Turbina 1HI"/>
    <x v="24"/>
    <x v="24"/>
    <x v="1"/>
    <x v="86"/>
    <x v="81"/>
    <s v="HI"/>
    <s v="HI"/>
    <s v="Agua"/>
    <x v="0"/>
    <s v="NO COES"/>
    <s v="Instalado"/>
    <x v="0"/>
    <n v="0"/>
    <n v="0"/>
    <s v="Estatal"/>
    <s v="Distribuidora"/>
    <x v="0"/>
    <s v="CAJAMARCA"/>
    <s v="CAJAMARCA"/>
    <s v="SANTA CRUZ"/>
    <s v="CHANCAY-BAÑOS"/>
    <n v="0"/>
    <n v="27"/>
    <n v="1"/>
    <n v="0.9"/>
    <n v="2369.0190000000002"/>
    <n v="2.3690190000000002"/>
    <n v="1.7"/>
    <n v="1"/>
    <n v="0.8"/>
    <n v="6104.5009999999993"/>
    <n v="6.1045009999999991"/>
    <n v="0.94799999999999995"/>
    <n v="1"/>
    <n v="0.8"/>
    <n v="3082.8180000000002"/>
    <n v="3.0828180000000001"/>
    <n v="1.6930000000000001"/>
    <n v="1"/>
    <n v="0.8"/>
    <n v="0"/>
    <n v="0"/>
    <n v="7.6479999999999997"/>
    <m/>
    <m/>
    <m/>
  </r>
  <r>
    <x v="0"/>
    <x v="0"/>
    <s v="ELN"/>
    <s v="51009296"/>
    <s v="Turbina 2"/>
    <s v="HI"/>
    <s v="H"/>
    <s v="ELN51009296Turbina 2HI"/>
    <s v="ELN51009296Turbina 2HI"/>
    <x v="24"/>
    <x v="24"/>
    <x v="1"/>
    <x v="86"/>
    <x v="82"/>
    <s v="HI"/>
    <s v="HI"/>
    <s v="Agua"/>
    <x v="0"/>
    <s v="NO COES"/>
    <s v="Instalado"/>
    <x v="0"/>
    <n v="0"/>
    <n v="0"/>
    <s v="Estatal"/>
    <s v="Distribuidora"/>
    <x v="0"/>
    <s v="CAJAMARCA"/>
    <s v="CAJAMARCA"/>
    <s v="SANTA CRUZ"/>
    <s v="CHANCAY-BAÑOS"/>
    <n v="0"/>
    <n v="27"/>
    <n v="1"/>
    <n v="0.9"/>
    <n v="2748.5529999999999"/>
    <n v="2.7485529999999998"/>
    <n v="1.7"/>
    <n v="1"/>
    <n v="0.8"/>
    <n v="0"/>
    <n v="0"/>
    <n v="0.94799999999999995"/>
    <n v="1"/>
    <n v="0.8"/>
    <n v="1252.0409999999999"/>
    <n v="1.252041"/>
    <n v="1.6930000000000001"/>
    <n v="1"/>
    <n v="0.8"/>
    <n v="5660.9220000000005"/>
    <n v="5.6609220000000002"/>
    <n v="7.6479999999999997"/>
    <m/>
    <m/>
    <m/>
  </r>
  <r>
    <x v="0"/>
    <x v="0"/>
    <s v="ELN"/>
    <s v="51015600"/>
    <s v="Turbina 1"/>
    <s v="HI"/>
    <s v="H"/>
    <s v="ELN51015600Turbina 1HI"/>
    <s v="ELN51015600Turbina 1HI"/>
    <x v="24"/>
    <x v="24"/>
    <x v="1"/>
    <x v="87"/>
    <x v="81"/>
    <s v="HI"/>
    <s v="HI"/>
    <s v="Agua"/>
    <x v="0"/>
    <s v="NO COES"/>
    <s v="Instalado"/>
    <x v="0"/>
    <n v="0"/>
    <n v="0"/>
    <s v="Estatal"/>
    <s v="Distribuidora"/>
    <x v="0"/>
    <s v="CAJAMARCA"/>
    <s v="CAJAMARCA"/>
    <s v="CUTERVO"/>
    <s v="QUERECOTILLO"/>
    <n v="0"/>
    <n v="27"/>
    <n v="0.34"/>
    <n v="0.32"/>
    <n v="2037.086"/>
    <n v="2.037086"/>
    <n v="0.29499999999999998"/>
    <n v="0.34"/>
    <n v="0.34"/>
    <n v="1641.15"/>
    <n v="1.6411500000000001"/>
    <n v="0.29499999999999998"/>
    <n v="0.34"/>
    <n v="0.34"/>
    <n v="0"/>
    <n v="0"/>
    <n v="0"/>
    <n v="0.34"/>
    <n v="0.34"/>
    <n v="0"/>
    <n v="0"/>
    <n v="7.6479999999999997"/>
    <m/>
    <m/>
    <m/>
  </r>
  <r>
    <x v="0"/>
    <x v="0"/>
    <s v="ELN"/>
    <s v="51015600"/>
    <s v="Turbina 2"/>
    <s v="HI"/>
    <s v="H"/>
    <s v="ELN51015600Turbina 2HI"/>
    <s v="ELN51015600Turbina 2HI"/>
    <x v="24"/>
    <x v="24"/>
    <x v="1"/>
    <x v="87"/>
    <x v="82"/>
    <s v="HI"/>
    <s v="HI"/>
    <s v="Agua"/>
    <x v="0"/>
    <s v="NO COES"/>
    <s v="Instalado"/>
    <x v="1"/>
    <n v="0"/>
    <n v="0"/>
    <s v="Estatal"/>
    <s v="Distribuidora"/>
    <x v="0"/>
    <s v="CAJAMARCA"/>
    <s v="CAJAMARCA"/>
    <s v="CUTERVO"/>
    <s v="QUERECOTILLO"/>
    <n v="0"/>
    <n v="27"/>
    <n v="0.4"/>
    <n v="0.4"/>
    <n v="0"/>
    <n v="0"/>
    <n v="0.29499999999999998"/>
    <n v="0.4"/>
    <n v="0.4"/>
    <n v="0"/>
    <n v="0"/>
    <n v="0.29499999999999998"/>
    <n v="0.4"/>
    <n v="0.4"/>
    <n v="0"/>
    <n v="0"/>
    <n v="0"/>
    <n v="0.4"/>
    <n v="0.4"/>
    <n v="0"/>
    <n v="0"/>
    <n v="7.6479999999999997"/>
    <m/>
    <m/>
    <m/>
  </r>
  <r>
    <x v="0"/>
    <x v="0"/>
    <s v="ELN"/>
    <s v="53022313"/>
    <s v="Detroit"/>
    <s v="EL"/>
    <s v="T"/>
    <s v="ELN53022313DetroitEL"/>
    <s v="ELN53022313DetroitEL"/>
    <x v="24"/>
    <x v="24"/>
    <x v="0"/>
    <x v="88"/>
    <x v="88"/>
    <s v="EL"/>
    <s v="EL"/>
    <s v="Diésel"/>
    <x v="0"/>
    <s v="NO COES"/>
    <s v="Instalado"/>
    <x v="0"/>
    <n v="0"/>
    <n v="0"/>
    <s v="Estatal"/>
    <s v="Distribuidora"/>
    <x v="0"/>
    <s v="LAMBAYEQUE"/>
    <s v="LAMBAYEQUE"/>
    <s v="LAMBAYEQUE"/>
    <s v="JAYANCA"/>
    <n v="0"/>
    <n v="27"/>
    <n v="0.7"/>
    <n v="0.6"/>
    <n v="4.1000000000000002E-2"/>
    <n v="4.1E-5"/>
    <n v="5.3999999999999999E-2"/>
    <n v="0.7"/>
    <n v="0.6"/>
    <n v="0"/>
    <n v="0"/>
    <n v="0"/>
    <n v="0.7"/>
    <n v="0.6"/>
    <n v="0"/>
    <n v="0"/>
    <n v="0"/>
    <n v="0.7"/>
    <n v="0.6"/>
    <n v="0"/>
    <n v="0"/>
    <n v="7.6479999999999997"/>
    <m/>
    <m/>
    <m/>
  </r>
  <r>
    <x v="0"/>
    <x v="0"/>
    <s v="ELN"/>
    <s v="53203611"/>
    <s v="Detroit"/>
    <s v="EL"/>
    <s v="T"/>
    <s v="ELN53203611DetroitEL"/>
    <s v="ELN53203611DetroitEL"/>
    <x v="24"/>
    <x v="24"/>
    <x v="0"/>
    <x v="89"/>
    <x v="88"/>
    <s v="EL"/>
    <s v="EL"/>
    <s v="Diésel"/>
    <x v="0"/>
    <s v="NO COES"/>
    <s v="Instalado"/>
    <x v="0"/>
    <n v="0"/>
    <n v="0"/>
    <s v="Estatal"/>
    <s v="Distribuidora"/>
    <x v="0"/>
    <s v="LAMBAYEQUE"/>
    <s v="LAMBAYEQUE"/>
    <s v="LAMBAYEQUE"/>
    <s v="MOTUPE"/>
    <n v="0"/>
    <n v="27"/>
    <n v="0.5"/>
    <n v="0.5"/>
    <n v="0"/>
    <n v="0"/>
    <n v="0"/>
    <n v="0.5"/>
    <n v="0.5"/>
    <n v="0"/>
    <n v="0"/>
    <n v="0"/>
    <n v="0.5"/>
    <n v="0.5"/>
    <n v="25.852"/>
    <n v="2.5852E-2"/>
    <n v="0.5"/>
    <n v="0.5"/>
    <n v="0.6"/>
    <n v="22.95"/>
    <n v="2.2949999999999998E-2"/>
    <n v="7.6479999999999997"/>
    <m/>
    <m/>
    <m/>
  </r>
  <r>
    <x v="0"/>
    <x v="0"/>
    <s v="ELNM"/>
    <s v="31015193"/>
    <s v="Grupo U.Gen.2"/>
    <s v="HI"/>
    <s v="H"/>
    <s v="ELNM31015193Grupo U.Gen.2HI"/>
    <s v="ELNM31015193Grupo U.Gen.2HI"/>
    <x v="25"/>
    <x v="25"/>
    <x v="1"/>
    <x v="90"/>
    <x v="91"/>
    <s v="HI"/>
    <s v="HI"/>
    <s v="Agua"/>
    <x v="0"/>
    <s v="NO COES"/>
    <s v="Instalado"/>
    <x v="0"/>
    <n v="0"/>
    <n v="0"/>
    <s v="Estatal"/>
    <s v="Distribuidora"/>
    <x v="0"/>
    <s v="ANCASH"/>
    <s v="ANCASH"/>
    <s v="POMABAMBA"/>
    <s v="POMABAMBA"/>
    <n v="0"/>
    <n v="55"/>
    <n v="0.74"/>
    <n v="0.72"/>
    <n v="3007.82"/>
    <n v="3.0078200000000002"/>
    <n v="1.042"/>
    <n v="0.74"/>
    <n v="0.72"/>
    <n v="2091.73"/>
    <n v="2.0917300000000001"/>
    <n v="0.86299999999999999"/>
    <n v="0.74"/>
    <n v="0.72"/>
    <n v="2313.9560000000001"/>
    <n v="2.3139560000000001"/>
    <n v="0.94799999999999995"/>
    <n v="0.74"/>
    <n v="0.72"/>
    <n v="1039.4859999999999"/>
    <n v="1.0394859999999999"/>
    <n v="7.6479999999999997"/>
    <m/>
    <m/>
    <m/>
  </r>
  <r>
    <x v="0"/>
    <x v="0"/>
    <s v="ELNM"/>
    <s v="31015193"/>
    <s v="Grupo U.Gen.3"/>
    <s v="HI"/>
    <s v="H"/>
    <s v="ELNM31015193Grupo U.Gen.3HI"/>
    <s v="ELNM31015193Grupo U.Gen.3HI"/>
    <x v="25"/>
    <x v="25"/>
    <x v="1"/>
    <x v="90"/>
    <x v="92"/>
    <s v="HI"/>
    <s v="HI"/>
    <s v="Agua"/>
    <x v="0"/>
    <s v="NO COES"/>
    <s v="Instalado"/>
    <x v="0"/>
    <n v="0"/>
    <n v="0"/>
    <s v="Estatal"/>
    <s v="Distribuidora"/>
    <x v="0"/>
    <s v="ANCASH"/>
    <s v="ANCASH"/>
    <s v="POMABAMBA"/>
    <s v="POMABAMBA"/>
    <n v="0"/>
    <n v="55"/>
    <n v="0.55000000000000004"/>
    <n v="0.5"/>
    <n v="1862.45"/>
    <n v="1.8624499999999999"/>
    <n v="1.042"/>
    <n v="0.55000000000000004"/>
    <n v="0.5"/>
    <n v="2651.2360000000003"/>
    <n v="2.6512360000000004"/>
    <n v="0.86299999999999999"/>
    <n v="0.55000000000000004"/>
    <n v="0.5"/>
    <n v="2225.7399999999998"/>
    <n v="2.2257399999999996"/>
    <n v="0.94799999999999995"/>
    <n v="0.55000000000000004"/>
    <n v="0.5"/>
    <n v="3511.16"/>
    <n v="3.5111599999999998"/>
    <n v="7.6479999999999997"/>
    <m/>
    <m/>
    <m/>
  </r>
  <r>
    <x v="0"/>
    <x v="0"/>
    <s v="ELNM"/>
    <s v="31016893"/>
    <s v="Grupo U.Gen.1"/>
    <s v="HI"/>
    <s v="H"/>
    <s v="ELNM31016893Grupo U.Gen.1HI"/>
    <s v="ELNM31016893Grupo U.Gen.1HI"/>
    <x v="25"/>
    <x v="25"/>
    <x v="1"/>
    <x v="91"/>
    <x v="93"/>
    <s v="HI"/>
    <s v="HI"/>
    <s v="Agua"/>
    <x v="0"/>
    <s v="NO COES"/>
    <s v="Instalado"/>
    <x v="0"/>
    <n v="0"/>
    <n v="0"/>
    <s v="Estatal"/>
    <s v="Distribuidora"/>
    <x v="0"/>
    <s v="CAJAMARCA"/>
    <s v="CAJAMARCA"/>
    <s v="CELENDIN"/>
    <s v="CELENDIN"/>
    <n v="0"/>
    <n v="55"/>
    <n v="0.28999999999999998"/>
    <n v="0.28999999999999998"/>
    <n v="1315.3019999999999"/>
    <n v="1.315302"/>
    <n v="0.52900000000000003"/>
    <n v="0.28999999999999998"/>
    <n v="0.28999999999999998"/>
    <n v="558.27100000000007"/>
    <n v="0.55827100000000007"/>
    <n v="0.57499999999999996"/>
    <n v="0.28999999999999998"/>
    <n v="0.28999999999999998"/>
    <n v="566.61"/>
    <n v="0.56661000000000006"/>
    <n v="0.56799999999999995"/>
    <n v="0.28999999999999998"/>
    <n v="0.28999999999999998"/>
    <n v="865.09399999999994"/>
    <n v="0.86509399999999992"/>
    <n v="7.6479999999999997"/>
    <m/>
    <m/>
    <m/>
  </r>
  <r>
    <x v="0"/>
    <x v="0"/>
    <s v="ELNM"/>
    <s v="31016893"/>
    <s v="Grupo U.Gen.2"/>
    <s v="HI"/>
    <s v="H"/>
    <s v="ELNM31016893Grupo U.Gen.2HI"/>
    <s v="ELNM31016893Grupo U.Gen.2HI"/>
    <x v="25"/>
    <x v="25"/>
    <x v="1"/>
    <x v="91"/>
    <x v="91"/>
    <s v="HI"/>
    <s v="HI"/>
    <s v="Agua"/>
    <x v="0"/>
    <s v="NO COES"/>
    <s v="Instalado"/>
    <x v="0"/>
    <n v="0"/>
    <n v="0"/>
    <s v="Estatal"/>
    <s v="Distribuidora"/>
    <x v="0"/>
    <s v="CAJAMARCA"/>
    <s v="CAJAMARCA"/>
    <s v="CELENDIN"/>
    <s v="CELENDIN"/>
    <n v="0"/>
    <n v="55"/>
    <n v="0.28999999999999998"/>
    <n v="0.28999999999999998"/>
    <n v="897.49799999999993"/>
    <n v="0.89749799999999991"/>
    <n v="0.52900000000000003"/>
    <n v="0.28999999999999998"/>
    <n v="0.28999999999999998"/>
    <n v="1633.4879999999998"/>
    <n v="1.6334879999999998"/>
    <n v="0.57499999999999996"/>
    <n v="0.28999999999999998"/>
    <n v="0.28999999999999998"/>
    <n v="1287.232"/>
    <n v="1.2872319999999999"/>
    <n v="0.56799999999999995"/>
    <n v="0.28999999999999998"/>
    <n v="0.28999999999999998"/>
    <n v="897.63099999999997"/>
    <n v="0.89763099999999996"/>
    <n v="7.6479999999999997"/>
    <m/>
    <m/>
    <m/>
  </r>
  <r>
    <x v="0"/>
    <x v="0"/>
    <s v="ELNM"/>
    <s v="31016993"/>
    <s v="Grupo 1"/>
    <s v="HI"/>
    <s v="H"/>
    <s v="ELNM31016993Grupo 1HI"/>
    <s v="ELNM31016993Grupo 1HI"/>
    <x v="25"/>
    <x v="25"/>
    <x v="1"/>
    <x v="92"/>
    <x v="25"/>
    <s v="HI"/>
    <s v="HI"/>
    <s v="Agua"/>
    <x v="0"/>
    <s v="NO COES"/>
    <s v="Instalado"/>
    <x v="0"/>
    <n v="0"/>
    <n v="0"/>
    <s v="Estatal"/>
    <s v="Distribuidora"/>
    <x v="0"/>
    <s v="CAJAMARCA"/>
    <s v="CAJAMARCA"/>
    <s v="CAJABAMBA"/>
    <s v="CAJABAMBA"/>
    <n v="0"/>
    <n v="55"/>
    <n v="0.26"/>
    <n v="0.26"/>
    <n v="1527.0889999999999"/>
    <n v="1.5270889999999999"/>
    <n v="0.52500000000000002"/>
    <n v="0.26"/>
    <n v="0.26"/>
    <n v="1415.3939999999998"/>
    <n v="1.4153939999999998"/>
    <n v="0.51300000000000001"/>
    <n v="0.26"/>
    <n v="0.26"/>
    <n v="0"/>
    <n v="0"/>
    <n v="0"/>
    <n v="0.26"/>
    <n v="0.26"/>
    <n v="6.157"/>
    <n v="6.1570000000000001E-3"/>
    <n v="7.6479999999999997"/>
    <m/>
    <m/>
    <m/>
  </r>
  <r>
    <x v="0"/>
    <x v="1"/>
    <s v="ELNM"/>
    <s v="31016993"/>
    <s v="Grupo 2"/>
    <s v="HI"/>
    <s v="H"/>
    <s v="ELNM31016993Grupo 2HI"/>
    <s v="ELNM31016993Grupo 2HI"/>
    <x v="25"/>
    <x v="25"/>
    <x v="1"/>
    <x v="92"/>
    <x v="26"/>
    <s v="HI"/>
    <s v="HI"/>
    <s v="Agua"/>
    <x v="0"/>
    <s v="NO COES"/>
    <s v="Instalado"/>
    <x v="0"/>
    <n v="0"/>
    <n v="0"/>
    <s v="Estatal"/>
    <s v="Distribuidora"/>
    <x v="0"/>
    <s v="CAJAMARCA"/>
    <s v="CAJAMARCA"/>
    <s v="CAJABAMBA"/>
    <s v="CAJABAMBA"/>
    <n v="0"/>
    <n v="55"/>
    <n v="0.26"/>
    <n v="0.26"/>
    <n v="1030.8629999999998"/>
    <n v="1.0308629999999999"/>
    <n v="0.52500000000000002"/>
    <s v="-"/>
    <s v="-"/>
    <n v="475.02299999999997"/>
    <n v="0.47502299999999997"/>
    <n v="0.51300000000000001"/>
    <m/>
    <m/>
    <m/>
    <m/>
    <m/>
    <s v="-"/>
    <s v="-"/>
    <s v="-"/>
    <s v="-"/>
    <s v="-"/>
    <m/>
    <m/>
    <m/>
  </r>
  <r>
    <x v="0"/>
    <x v="0"/>
    <s v="ELNM"/>
    <s v="31017393"/>
    <s v="Grupo U.Gen.1"/>
    <s v="HI"/>
    <s v="H"/>
    <s v="ELNM31017393Grupo U.Gen.1HI"/>
    <s v="ELNM31017393Grupo U.Gen.1HI"/>
    <x v="25"/>
    <x v="25"/>
    <x v="1"/>
    <x v="93"/>
    <x v="93"/>
    <s v="HI"/>
    <s v="HI"/>
    <s v="Agua"/>
    <x v="0"/>
    <s v="NO COES"/>
    <s v="Instalado"/>
    <x v="0"/>
    <n v="0"/>
    <n v="0"/>
    <s v="Estatal"/>
    <s v="Distribuidora"/>
    <x v="0"/>
    <s v="CAJAMARCA"/>
    <s v="CAJAMARCA"/>
    <s v="CAJAMARCA"/>
    <s v="CAJAMARCA"/>
    <n v="0"/>
    <n v="55"/>
    <s v="-"/>
    <s v="-"/>
    <n v="176.28199999999998"/>
    <n v="0.17628199999999999"/>
    <n v="0.51"/>
    <m/>
    <m/>
    <m/>
    <m/>
    <m/>
    <n v="0.31"/>
    <n v="0.26"/>
    <n v="4.2610000000000001"/>
    <n v="4.261E-3"/>
    <n v="0.502"/>
    <n v="0.31"/>
    <n v="0.26"/>
    <n v="230.01499999999999"/>
    <n v="0.230015"/>
    <n v="7.6479999999999997"/>
    <m/>
    <m/>
    <m/>
  </r>
  <r>
    <x v="0"/>
    <x v="0"/>
    <s v="ELNM"/>
    <s v="31017393"/>
    <s v="Grupo U.Gen.2"/>
    <s v="HI"/>
    <s v="H"/>
    <s v="ELNM31017393Grupo U.Gen.2HI"/>
    <s v="ELNM31017393Grupo U.Gen.2HI"/>
    <x v="25"/>
    <x v="25"/>
    <x v="1"/>
    <x v="93"/>
    <x v="91"/>
    <s v="HI"/>
    <s v="HI"/>
    <s v="Agua"/>
    <x v="0"/>
    <s v="NO COES"/>
    <s v="Instalado"/>
    <x v="0"/>
    <n v="0"/>
    <n v="0"/>
    <s v="Estatal"/>
    <s v="Distribuidora"/>
    <x v="0"/>
    <s v="CAJAMARCA"/>
    <s v="CAJAMARCA"/>
    <s v="CAJAMARCA"/>
    <s v="CAJAMARCA"/>
    <n v="0"/>
    <n v="55"/>
    <n v="0.31"/>
    <n v="0.26"/>
    <n v="1710.2369999999996"/>
    <n v="1.7102369999999996"/>
    <n v="0.51"/>
    <n v="0.31"/>
    <n v="0.26"/>
    <n v="1773.654"/>
    <n v="1.7736540000000001"/>
    <n v="0.26200000000000001"/>
    <n v="0.31"/>
    <n v="0.26"/>
    <n v="1157.088"/>
    <n v="1.1570879999999999"/>
    <n v="0.502"/>
    <n v="0.31"/>
    <n v="0.26"/>
    <n v="742.47899999999993"/>
    <n v="0.74247899999999989"/>
    <n v="7.6479999999999997"/>
    <m/>
    <m/>
    <m/>
  </r>
  <r>
    <x v="0"/>
    <x v="0"/>
    <s v="ELNM"/>
    <s v="31017493"/>
    <s v="Grupo 1"/>
    <s v="HI"/>
    <s v="H"/>
    <s v="ELNM31017493Grupo 1HI"/>
    <s v="ELNM31017493Grupo 1HI"/>
    <x v="25"/>
    <x v="25"/>
    <x v="1"/>
    <x v="94"/>
    <x v="25"/>
    <s v="HI"/>
    <s v="HI"/>
    <s v="Agua"/>
    <x v="0"/>
    <s v="NO COES"/>
    <s v="Instalado"/>
    <x v="0"/>
    <n v="0"/>
    <n v="0"/>
    <s v="Estatal"/>
    <s v="Distribuidora"/>
    <x v="0"/>
    <s v="ANCASH"/>
    <s v="ANCASH"/>
    <s v="HUARI"/>
    <s v="HUARI"/>
    <n v="0"/>
    <n v="55"/>
    <n v="1.54"/>
    <n v="1.4970000000000001"/>
    <n v="8165.5069999999996"/>
    <n v="8.1655069999999998"/>
    <n v="3.0209999999999999"/>
    <n v="1.54"/>
    <n v="1.4970000000000001"/>
    <n v="10946.97"/>
    <n v="10.946969999999999"/>
    <n v="2.8690000000000002"/>
    <n v="1.54"/>
    <n v="1.4970000000000001"/>
    <n v="6628.62"/>
    <n v="6.6286199999999997"/>
    <n v="2.9550000000000001"/>
    <n v="1.54"/>
    <n v="1.4970000000000001"/>
    <n v="8617.1009999999987"/>
    <n v="8.6171009999999981"/>
    <n v="7.6479999999999997"/>
    <m/>
    <m/>
    <m/>
  </r>
  <r>
    <x v="0"/>
    <x v="0"/>
    <s v="ELNM"/>
    <s v="31017493"/>
    <s v="Grupo 2"/>
    <s v="HI"/>
    <s v="H"/>
    <s v="ELNM31017493Grupo 2HI"/>
    <s v="ELNM31017493Grupo 2HI"/>
    <x v="25"/>
    <x v="25"/>
    <x v="1"/>
    <x v="94"/>
    <x v="26"/>
    <s v="HI"/>
    <s v="HI"/>
    <s v="Agua"/>
    <x v="0"/>
    <s v="NO COES"/>
    <s v="Instalado"/>
    <x v="0"/>
    <n v="0"/>
    <n v="0"/>
    <s v="Estatal"/>
    <s v="Distribuidora"/>
    <x v="0"/>
    <s v="ANCASH"/>
    <s v="ANCASH"/>
    <s v="HUARI"/>
    <s v="HUARI"/>
    <n v="0"/>
    <n v="55"/>
    <n v="1.5"/>
    <n v="1.4"/>
    <n v="5061.6480000000001"/>
    <n v="5.0616479999999999"/>
    <n v="3.0209999999999999"/>
    <n v="1.5"/>
    <n v="1.4"/>
    <n v="7127.1600000000008"/>
    <n v="7.1271600000000008"/>
    <n v="2.8690000000000002"/>
    <n v="1.5"/>
    <n v="1.4"/>
    <n v="8466.2260000000006"/>
    <n v="8.4662260000000007"/>
    <n v="2.9550000000000001"/>
    <n v="1.5"/>
    <n v="1.4"/>
    <n v="6618.6149999999998"/>
    <n v="6.6186150000000001"/>
    <n v="7.6479999999999997"/>
    <m/>
    <m/>
    <m/>
  </r>
  <r>
    <x v="0"/>
    <x v="0"/>
    <s v="ELNM"/>
    <s v="41028394"/>
    <s v="Grupo 3"/>
    <s v="HI"/>
    <s v="H"/>
    <s v="ELNM41028394Grupo 3HI"/>
    <s v="ELNM41028394Grupo 3HI"/>
    <x v="25"/>
    <x v="25"/>
    <x v="1"/>
    <x v="95"/>
    <x v="55"/>
    <s v="HI"/>
    <s v="HI"/>
    <s v="Agua"/>
    <x v="0"/>
    <s v="NO COES"/>
    <s v="Instalado"/>
    <x v="0"/>
    <n v="0"/>
    <n v="0"/>
    <s v="Estatal"/>
    <s v="Distribuidora"/>
    <x v="0"/>
    <s v="LA LIBERTAD"/>
    <s v="LA LIBERTAD"/>
    <s v="SANCHEZ CARRION"/>
    <s v="HUAMACHUCO"/>
    <n v="0"/>
    <n v="55"/>
    <n v="0.2"/>
    <n v="0.2"/>
    <n v="184.25"/>
    <n v="0.18425"/>
    <n v="9.6000000000000002E-2"/>
    <n v="0.2"/>
    <n v="0.2"/>
    <n v="560.42999999999995"/>
    <n v="0.56042999999999998"/>
    <n v="0.17100000000000001"/>
    <n v="0.2"/>
    <n v="0.2"/>
    <n v="391.77000000000004"/>
    <n v="0.39177000000000006"/>
    <n v="0.17599999999999999"/>
    <n v="0.2"/>
    <n v="0.2"/>
    <n v="98.59"/>
    <n v="9.8589999999999997E-2"/>
    <n v="7.6479999999999997"/>
    <m/>
    <m/>
    <m/>
  </r>
  <r>
    <x v="0"/>
    <x v="0"/>
    <s v="ELNM"/>
    <s v="41046094"/>
    <s v="Ansaldo 1"/>
    <s v="HI"/>
    <s v="H"/>
    <s v="ELNM41046094Ansaldo 1HI"/>
    <s v="ELNM41046094Ansaldo 1HI"/>
    <x v="25"/>
    <x v="25"/>
    <x v="1"/>
    <x v="96"/>
    <x v="94"/>
    <s v="HI"/>
    <s v="HI"/>
    <s v="Agua"/>
    <x v="0"/>
    <s v="NO COES"/>
    <s v="Instalado"/>
    <x v="0"/>
    <n v="0"/>
    <n v="0"/>
    <s v="Estatal"/>
    <s v="Distribuidora"/>
    <x v="0"/>
    <s v="LA LIBERTAD"/>
    <s v="LA LIBERTAD"/>
    <s v="PATAZ"/>
    <s v="BULDIBUYO"/>
    <n v="0"/>
    <n v="55"/>
    <n v="0.55000000000000004"/>
    <n v="0.5"/>
    <n v="791.15599999999995"/>
    <n v="0.79115599999999997"/>
    <n v="0.97599999999999998"/>
    <n v="0.55000000000000004"/>
    <n v="0.5"/>
    <n v="3274.5140000000001"/>
    <n v="3.2745139999999999"/>
    <n v="0.98"/>
    <n v="0.55000000000000004"/>
    <n v="0.5"/>
    <n v="2623.52"/>
    <n v="2.6235200000000001"/>
    <n v="0.95099999999999996"/>
    <n v="0.55000000000000004"/>
    <n v="0.5"/>
    <n v="510.48399999999998"/>
    <n v="0.51048399999999994"/>
    <n v="7.6479999999999997"/>
    <m/>
    <m/>
    <m/>
  </r>
  <r>
    <x v="0"/>
    <x v="0"/>
    <s v="ELNM"/>
    <s v="41046094"/>
    <s v="Ansaldo 2"/>
    <s v="HI"/>
    <s v="H"/>
    <s v="ELNM41046094Ansaldo 2HI"/>
    <s v="ELNM41046094Ansaldo 2HI"/>
    <x v="25"/>
    <x v="25"/>
    <x v="1"/>
    <x v="96"/>
    <x v="95"/>
    <s v="HI"/>
    <s v="HI"/>
    <s v="Agua"/>
    <x v="0"/>
    <s v="NO COES"/>
    <s v="Instalado"/>
    <x v="0"/>
    <n v="0"/>
    <n v="0"/>
    <s v="Estatal"/>
    <s v="Distribuidora"/>
    <x v="0"/>
    <s v="LA LIBERTAD"/>
    <s v="LA LIBERTAD"/>
    <s v="PATAZ"/>
    <s v="BULDIBUYO"/>
    <n v="0"/>
    <n v="55"/>
    <n v="0.55000000000000004"/>
    <n v="0.5"/>
    <n v="2687.5720000000001"/>
    <n v="2.6875720000000003"/>
    <n v="0.97599999999999998"/>
    <s v="-"/>
    <s v="-"/>
    <n v="607.78099999999995"/>
    <n v="0.6077809999999999"/>
    <n v="0.98"/>
    <n v="0.55000000000000004"/>
    <n v="0.5"/>
    <n v="701.99800000000005"/>
    <n v="0.70199800000000001"/>
    <n v="0.95099999999999996"/>
    <n v="0.55000000000000004"/>
    <n v="0.5"/>
    <n v="290.24399999999997"/>
    <n v="0.29024399999999995"/>
    <n v="7.6479999999999997"/>
    <m/>
    <m/>
    <m/>
  </r>
  <r>
    <x v="0"/>
    <x v="0"/>
    <s v="ELNM"/>
    <s v="41046294"/>
    <s v="Grupo 1"/>
    <s v="HI"/>
    <s v="H"/>
    <s v="ELNM41046294Grupo 1HI"/>
    <s v="ELNM41046294Grupo 1HI"/>
    <x v="25"/>
    <x v="25"/>
    <x v="1"/>
    <x v="97"/>
    <x v="25"/>
    <s v="HI"/>
    <s v="HI"/>
    <s v="Agua"/>
    <x v="0"/>
    <s v="NO COES"/>
    <s v="Instalado"/>
    <x v="0"/>
    <n v="0"/>
    <n v="0"/>
    <s v="Estatal"/>
    <s v="Distribuidora"/>
    <x v="0"/>
    <s v="CAJAMARCA"/>
    <s v="CAJAMARCA"/>
    <s v="SAN MARCOS"/>
    <s v="CHOCAN"/>
    <n v="0"/>
    <n v="55"/>
    <n v="0.33"/>
    <n v="0.33"/>
    <n v="2077.9399999999996"/>
    <n v="2.0779399999999995"/>
    <n v="0.32100000000000001"/>
    <n v="0.33"/>
    <n v="0.33"/>
    <n v="1808.521"/>
    <n v="1.808521"/>
    <n v="0.31900000000000001"/>
    <n v="0.33"/>
    <n v="0.33"/>
    <n v="570.51800000000003"/>
    <n v="0.57051800000000008"/>
    <n v="0.32"/>
    <n v="0.33"/>
    <n v="0.33"/>
    <n v="1108.787"/>
    <n v="1.108787"/>
    <n v="7.6479999999999997"/>
    <m/>
    <m/>
    <m/>
  </r>
  <r>
    <x v="0"/>
    <x v="0"/>
    <s v="ELNM"/>
    <s v="41046494"/>
    <s v="Grupo U.Gen 2"/>
    <s v="HI"/>
    <s v="H"/>
    <s v="ELNM41046494Grupo U.Gen 2HI"/>
    <s v="ELNM41046494Grupo U.Gen 2HI"/>
    <x v="25"/>
    <x v="25"/>
    <x v="1"/>
    <x v="98"/>
    <x v="96"/>
    <s v="HI"/>
    <s v="HI"/>
    <s v="Agua"/>
    <x v="1"/>
    <s v="NO COES"/>
    <s v="Instalado"/>
    <x v="0"/>
    <n v="0"/>
    <n v="0"/>
    <s v="Estatal"/>
    <s v="Distribuidora"/>
    <x v="0"/>
    <s v="ANCASH"/>
    <s v="ANCASH"/>
    <s v="BOLOGNESI"/>
    <s v="CHIQUIAN"/>
    <n v="0"/>
    <n v="55"/>
    <n v="0.2"/>
    <n v="0.19500000000000001"/>
    <n v="970.11599999999987"/>
    <n v="0.97011599999999987"/>
    <n v="1.718"/>
    <n v="0.2"/>
    <n v="0.19500000000000001"/>
    <n v="1043.2550000000001"/>
    <n v="1.043255"/>
    <n v="0.94799999999999995"/>
    <n v="0.2"/>
    <n v="0.19500000000000001"/>
    <n v="592.95900000000017"/>
    <n v="0.59295900000000012"/>
    <n v="0.91"/>
    <n v="0.2"/>
    <n v="0.19500000000000001"/>
    <n v="46.39"/>
    <n v="4.6390000000000001E-2"/>
    <n v="7.6479999999999997"/>
    <m/>
    <m/>
    <m/>
  </r>
  <r>
    <x v="0"/>
    <x v="0"/>
    <s v="ELNM"/>
    <s v="41046494"/>
    <s v="Sulzer 1"/>
    <s v="HI"/>
    <s v="H"/>
    <s v="ELNM41046494Sulzer 1HI"/>
    <s v="ELNM41046494Sulzer 1HI"/>
    <x v="25"/>
    <x v="25"/>
    <x v="1"/>
    <x v="98"/>
    <x v="51"/>
    <s v="HI"/>
    <s v="HI"/>
    <s v="Agua"/>
    <x v="1"/>
    <s v="NO COES"/>
    <s v="Instalado"/>
    <x v="0"/>
    <n v="0"/>
    <n v="0"/>
    <s v="Estatal"/>
    <s v="Distribuidora"/>
    <x v="0"/>
    <s v="ANCASH"/>
    <s v="ANCASH"/>
    <s v="BOLOGNESI"/>
    <s v="CHIQUIAN"/>
    <n v="0"/>
    <n v="55"/>
    <n v="0.81"/>
    <n v="0.78"/>
    <n v="2570.3249999999998"/>
    <n v="2.570325"/>
    <n v="1.718"/>
    <n v="0.81"/>
    <n v="0.78"/>
    <n v="3193.14"/>
    <n v="3.1931400000000001"/>
    <n v="0.94799999999999995"/>
    <n v="0.81"/>
    <n v="0.78"/>
    <n v="2171.8710000000001"/>
    <n v="2.1718709999999999"/>
    <n v="0.91"/>
    <n v="0.81"/>
    <n v="0.78"/>
    <n v="2353.5160000000001"/>
    <n v="2.3535159999999999"/>
    <n v="7.6479999999999997"/>
    <m/>
    <m/>
    <m/>
  </r>
  <r>
    <x v="0"/>
    <x v="0"/>
    <s v="ELNM"/>
    <s v="51001796"/>
    <s v="G-3"/>
    <s v="HI"/>
    <s v="H"/>
    <s v="ELNM51001796G-3HI"/>
    <s v="ELNM51001796G-3HI"/>
    <x v="25"/>
    <x v="25"/>
    <x v="1"/>
    <x v="99"/>
    <x v="55"/>
    <s v="HI"/>
    <s v="HI"/>
    <s v="Agua"/>
    <x v="0"/>
    <s v="NO COES"/>
    <s v="Instalado"/>
    <x v="0"/>
    <n v="0"/>
    <n v="0"/>
    <s v="Estatal"/>
    <s v="Distribuidora"/>
    <x v="0"/>
    <s v="CAJAMARCA"/>
    <s v="CAJAMARCA"/>
    <s v="CELENDIN"/>
    <s v="JORGE CHAVEZ"/>
    <n v="0"/>
    <n v="55"/>
    <n v="0.55000000000000004"/>
    <n v="0.52"/>
    <n v="3680.2550000000001"/>
    <n v="3.6802550000000003"/>
    <n v="1.49"/>
    <n v="0.55000000000000004"/>
    <n v="0.52"/>
    <n v="3435.4870000000001"/>
    <n v="3.4354870000000002"/>
    <n v="1.47"/>
    <n v="0.55000000000000004"/>
    <n v="0.52"/>
    <n v="928.26600000000008"/>
    <n v="0.92826600000000004"/>
    <n v="1.39"/>
    <n v="0.55000000000000004"/>
    <n v="0.52"/>
    <n v="2713.1190000000001"/>
    <n v="2.7131190000000003"/>
    <n v="7.6479999999999997"/>
    <m/>
    <m/>
    <m/>
  </r>
  <r>
    <x v="0"/>
    <x v="0"/>
    <s v="ELNM"/>
    <s v="51001796"/>
    <s v="Grupo 1"/>
    <s v="HI"/>
    <s v="H"/>
    <s v="ELNM51001796Grupo 1HI"/>
    <s v="ELNM51001796Grupo 1HI"/>
    <x v="25"/>
    <x v="25"/>
    <x v="1"/>
    <x v="99"/>
    <x v="25"/>
    <s v="HI"/>
    <s v="HI"/>
    <s v="Agua"/>
    <x v="0"/>
    <s v="NO COES"/>
    <s v="Instalado"/>
    <x v="0"/>
    <n v="0"/>
    <n v="0"/>
    <s v="Estatal"/>
    <s v="Distribuidora"/>
    <x v="0"/>
    <s v="CAJAMARCA"/>
    <s v="CAJAMARCA"/>
    <s v="CELENDIN"/>
    <s v="JORGE CHAVEZ"/>
    <n v="0"/>
    <n v="55"/>
    <n v="0.55000000000000004"/>
    <n v="0.52"/>
    <n v="2638.95"/>
    <n v="2.6389499999999999"/>
    <n v="1.49"/>
    <n v="0.55000000000000004"/>
    <n v="0.52"/>
    <n v="2776.453"/>
    <n v="2.7764530000000001"/>
    <n v="1.47"/>
    <n v="0.55000000000000004"/>
    <n v="0.52"/>
    <n v="2520.4669999999996"/>
    <n v="2.5204669999999996"/>
    <n v="1.39"/>
    <n v="0.55000000000000004"/>
    <n v="0.52"/>
    <n v="2880.4689999999996"/>
    <n v="2.8804689999999997"/>
    <n v="7.6479999999999997"/>
    <m/>
    <m/>
    <m/>
  </r>
  <r>
    <x v="0"/>
    <x v="0"/>
    <s v="ELNM"/>
    <s v="51001796"/>
    <s v="Grupo 2"/>
    <s v="HI"/>
    <s v="H"/>
    <s v="ELNM51001796Grupo 2HI"/>
    <s v="ELNM51001796Grupo 2HI"/>
    <x v="25"/>
    <x v="25"/>
    <x v="1"/>
    <x v="99"/>
    <x v="26"/>
    <s v="HI"/>
    <s v="HI"/>
    <s v="Agua"/>
    <x v="0"/>
    <s v="NO COES"/>
    <s v="Instalado"/>
    <x v="0"/>
    <n v="0"/>
    <n v="0"/>
    <s v="Estatal"/>
    <s v="Distribuidora"/>
    <x v="0"/>
    <s v="CAJAMARCA"/>
    <s v="CAJAMARCA"/>
    <s v="CELENDIN"/>
    <s v="JORGE CHAVEZ"/>
    <n v="0"/>
    <n v="55"/>
    <n v="0.55000000000000004"/>
    <n v="0.52"/>
    <n v="2697.3360000000002"/>
    <n v="2.6973360000000004"/>
    <n v="1.49"/>
    <n v="0.55000000000000004"/>
    <n v="0.52"/>
    <n v="3714.8980000000001"/>
    <n v="3.7148980000000003"/>
    <n v="1.47"/>
    <n v="0.55000000000000004"/>
    <n v="0.52"/>
    <n v="2299.1869999999999"/>
    <n v="2.2991869999999999"/>
    <n v="1.39"/>
    <n v="0.55000000000000004"/>
    <n v="0.52"/>
    <n v="3185.6730000000002"/>
    <n v="3.1856730000000004"/>
    <n v="7.6479999999999997"/>
    <m/>
    <m/>
    <m/>
  </r>
  <r>
    <x v="0"/>
    <x v="0"/>
    <s v="ELNM"/>
    <s v="51023714"/>
    <s v="G-1"/>
    <s v="HI"/>
    <s v="H"/>
    <s v="ELNM51023714G-1HI"/>
    <s v="ELNM51023714G-1HI"/>
    <x v="25"/>
    <x v="25"/>
    <x v="1"/>
    <x v="100"/>
    <x v="18"/>
    <s v="HI"/>
    <s v="HI"/>
    <s v="Agua"/>
    <x v="0"/>
    <s v="NO COES"/>
    <s v="Instalado"/>
    <x v="0"/>
    <n v="0"/>
    <n v="0"/>
    <s v="Estatal"/>
    <s v="Distribuidora"/>
    <x v="0"/>
    <s v="CAJAMARCA"/>
    <s v="CAJAMARCA"/>
    <s v="SAN MIGUEL"/>
    <s v="CATILLUC"/>
    <n v="0"/>
    <n v="55"/>
    <n v="7.0000000000000007E-2"/>
    <n v="7.0000000000000007E-2"/>
    <n v="540.94200000000001"/>
    <n v="0.54094200000000003"/>
    <n v="0.14499999999999999"/>
    <n v="7.0000000000000007E-2"/>
    <n v="7.0000000000000007E-2"/>
    <n v="408.02099999999996"/>
    <n v="0.40802099999999997"/>
    <n v="0.14099999999999999"/>
    <n v="7.0000000000000007E-2"/>
    <n v="7.0000000000000007E-2"/>
    <n v="418.59999999999997"/>
    <n v="0.41859999999999997"/>
    <n v="0.14299999999999999"/>
    <n v="7.0000000000000007E-2"/>
    <n v="7.0000000000000007E-2"/>
    <n v="306.72500000000002"/>
    <n v="0.30672500000000003"/>
    <n v="7.6479999999999997"/>
    <m/>
    <m/>
    <m/>
  </r>
  <r>
    <x v="0"/>
    <x v="0"/>
    <s v="ELNM"/>
    <s v="51023714"/>
    <s v="G-2"/>
    <s v="HI"/>
    <s v="H"/>
    <s v="ELNM51023714G-2HI"/>
    <s v="ELNM51023714G-2HI"/>
    <x v="25"/>
    <x v="25"/>
    <x v="1"/>
    <x v="100"/>
    <x v="48"/>
    <s v="HI"/>
    <s v="HI"/>
    <s v="Agua"/>
    <x v="0"/>
    <s v="NO COES"/>
    <s v="Instalado"/>
    <x v="0"/>
    <n v="0"/>
    <n v="0"/>
    <s v="Estatal"/>
    <s v="Distribuidora"/>
    <x v="0"/>
    <s v="CAJAMARCA"/>
    <s v="CAJAMARCA"/>
    <s v="SAN MIGUEL"/>
    <s v="CATILLUC"/>
    <n v="0"/>
    <n v="55"/>
    <n v="7.4999999999999997E-2"/>
    <n v="7.4999999999999997E-2"/>
    <n v="520.84400000000005"/>
    <n v="0.52084400000000008"/>
    <n v="0.14499999999999999"/>
    <n v="7.4999999999999997E-2"/>
    <n v="7.4999999999999997E-2"/>
    <n v="606.00200000000007"/>
    <n v="0.60600200000000004"/>
    <n v="0.14099999999999999"/>
    <n v="7.4999999999999997E-2"/>
    <n v="7.4999999999999997E-2"/>
    <n v="544.8950000000001"/>
    <n v="0.54489500000000013"/>
    <n v="0.14299999999999999"/>
    <n v="7.4999999999999997E-2"/>
    <n v="7.4999999999999997E-2"/>
    <n v="544.56999999999994"/>
    <n v="0.54456999999999989"/>
    <n v="7.6479999999999997"/>
    <m/>
    <m/>
    <m/>
  </r>
  <r>
    <x v="0"/>
    <x v="0"/>
    <s v="ELNM"/>
    <s v="53002696"/>
    <s v="1"/>
    <s v="EL"/>
    <s v="T"/>
    <s v="ELNM530026961EL"/>
    <s v="ELNM530026961EL"/>
    <x v="25"/>
    <x v="25"/>
    <x v="0"/>
    <x v="101"/>
    <x v="25"/>
    <s v="EL"/>
    <s v="EL"/>
    <s v="Diésel"/>
    <x v="1"/>
    <s v="NO COES"/>
    <s v="Instalado"/>
    <x v="0"/>
    <n v="0"/>
    <n v="0"/>
    <s v="Estatal"/>
    <s v="Distribuidora"/>
    <x v="0"/>
    <s v="ANCASH"/>
    <s v="ANCASH"/>
    <s v="BOLOGNESI"/>
    <s v="CHIQUIAN"/>
    <n v="0"/>
    <n v="55"/>
    <n v="0.7"/>
    <n v="0.5"/>
    <n v="23.88"/>
    <n v="2.3879999999999998E-2"/>
    <n v="0.46"/>
    <n v="0.7"/>
    <n v="0.5"/>
    <n v="30.024000000000001"/>
    <n v="3.0024000000000002E-2"/>
    <n v="0.46600000000000003"/>
    <n v="0.7"/>
    <n v="0.5"/>
    <n v="39.75800000000001"/>
    <n v="3.9758000000000009E-2"/>
    <n v="0.51900000000000002"/>
    <n v="0.7"/>
    <n v="0.5"/>
    <n v="16.186"/>
    <n v="1.6185999999999999E-2"/>
    <n v="7.6479999999999997"/>
    <m/>
    <m/>
    <m/>
  </r>
  <r>
    <x v="0"/>
    <x v="0"/>
    <s v="ELNO"/>
    <s v="33034294"/>
    <s v="CAT"/>
    <s v="EL"/>
    <s v="T"/>
    <s v="ELNO33034294CATEL"/>
    <s v="ELNO33034294CATEL"/>
    <x v="26"/>
    <x v="26"/>
    <x v="0"/>
    <x v="102"/>
    <x v="97"/>
    <s v="EL"/>
    <s v="EL"/>
    <s v="Diésel"/>
    <x v="0"/>
    <s v="NO COES"/>
    <s v="Instalado"/>
    <x v="0"/>
    <n v="0"/>
    <n v="0"/>
    <s v="Estatal"/>
    <s v="Distribuidora"/>
    <x v="0"/>
    <s v="PIURA"/>
    <s v="PIURA"/>
    <s v="SECHURA"/>
    <s v="SECHURA"/>
    <n v="0"/>
    <n v="26"/>
    <n v="0.32"/>
    <n v="0.3"/>
    <n v="0"/>
    <n v="0"/>
    <n v="1.25"/>
    <n v="0.32"/>
    <n v="0"/>
    <n v="0"/>
    <n v="0"/>
    <n v="1.25"/>
    <n v="0.32"/>
    <n v="0"/>
    <n v="3.0739999999999998"/>
    <n v="3.0739999999999999E-3"/>
    <n v="0"/>
    <n v="0.32"/>
    <n v="0"/>
    <n v="0"/>
    <n v="0"/>
    <n v="7.6479999999999997"/>
    <m/>
    <m/>
    <m/>
  </r>
  <r>
    <x v="0"/>
    <x v="0"/>
    <s v="ELNO"/>
    <s v="33034294"/>
    <s v="CKD. 2"/>
    <s v="EL"/>
    <s v="T"/>
    <s v="ELNO33034294CKD. 2EL"/>
    <s v="ELNO33034294CKD. 2EL"/>
    <x v="26"/>
    <x v="26"/>
    <x v="0"/>
    <x v="102"/>
    <x v="98"/>
    <s v="EL"/>
    <s v="EL"/>
    <s v="Diésel"/>
    <x v="0"/>
    <s v="NO COES"/>
    <s v="Instalado"/>
    <x v="0"/>
    <n v="0"/>
    <n v="0"/>
    <s v="Estatal"/>
    <s v="Distribuidora"/>
    <x v="0"/>
    <s v="PIURA"/>
    <s v="PIURA"/>
    <s v="SECHURA"/>
    <s v="SECHURA"/>
    <n v="0"/>
    <n v="26"/>
    <n v="1"/>
    <n v="0.85"/>
    <n v="0"/>
    <n v="0"/>
    <n v="1.25"/>
    <n v="1"/>
    <n v="0.85"/>
    <n v="0"/>
    <n v="0"/>
    <n v="1.25"/>
    <n v="1"/>
    <n v="0.85"/>
    <n v="0"/>
    <n v="0"/>
    <n v="0"/>
    <n v="1"/>
    <n v="0.85"/>
    <n v="0"/>
    <n v="0"/>
    <n v="7.6479999999999997"/>
    <m/>
    <m/>
    <m/>
  </r>
  <r>
    <x v="0"/>
    <x v="0"/>
    <s v="ELNO"/>
    <s v="33034294"/>
    <s v="CKD. 3"/>
    <s v="EL"/>
    <s v="T"/>
    <s v="ELNO33034294CKD. 3EL"/>
    <s v="ELNO33034294CKD. 3EL"/>
    <x v="26"/>
    <x v="26"/>
    <x v="0"/>
    <x v="102"/>
    <x v="99"/>
    <s v="EL"/>
    <s v="EL"/>
    <s v="Diésel"/>
    <x v="0"/>
    <s v="NO COES"/>
    <s v="Instalado"/>
    <x v="0"/>
    <n v="0"/>
    <n v="0"/>
    <s v="Estatal"/>
    <s v="Distribuidora"/>
    <x v="0"/>
    <s v="PIURA"/>
    <s v="PIURA"/>
    <s v="SECHURA"/>
    <s v="SECHURA"/>
    <n v="0"/>
    <n v="26"/>
    <n v="0.5"/>
    <n v="0.4"/>
    <n v="0"/>
    <n v="0"/>
    <n v="1.25"/>
    <n v="0.5"/>
    <n v="0.4"/>
    <n v="0"/>
    <n v="0"/>
    <n v="1.25"/>
    <n v="0.5"/>
    <n v="0.4"/>
    <n v="0"/>
    <n v="0"/>
    <n v="0"/>
    <n v="0.5"/>
    <n v="0.4"/>
    <n v="0"/>
    <n v="0"/>
    <n v="7.6479999999999997"/>
    <m/>
    <m/>
    <m/>
  </r>
  <r>
    <x v="0"/>
    <x v="0"/>
    <s v="ELNO"/>
    <s v="33034294"/>
    <s v="SKODA 1"/>
    <s v="EL"/>
    <s v="T"/>
    <s v="ELNO33034294SKODA 1EL"/>
    <s v="ELNO33034294SKODA 1EL"/>
    <x v="26"/>
    <x v="26"/>
    <x v="0"/>
    <x v="102"/>
    <x v="100"/>
    <s v="EL"/>
    <s v="EL"/>
    <s v="Diésel"/>
    <x v="0"/>
    <s v="NO COES"/>
    <s v="Instalado"/>
    <x v="0"/>
    <n v="0"/>
    <n v="0"/>
    <s v="Estatal"/>
    <s v="Distribuidora"/>
    <x v="0"/>
    <s v="PIURA"/>
    <s v="PIURA"/>
    <s v="SECHURA"/>
    <s v="SECHURA"/>
    <n v="0"/>
    <n v="26"/>
    <n v="1"/>
    <n v="0.85"/>
    <n v="0"/>
    <n v="0"/>
    <n v="1.25"/>
    <n v="1"/>
    <n v="0.85"/>
    <n v="0"/>
    <n v="0"/>
    <n v="1.25"/>
    <n v="1"/>
    <n v="0.85"/>
    <n v="0"/>
    <n v="0"/>
    <n v="0"/>
    <n v="1"/>
    <n v="0.85"/>
    <n v="0"/>
    <n v="0"/>
    <n v="7.6479999999999997"/>
    <m/>
    <m/>
    <m/>
  </r>
  <r>
    <x v="0"/>
    <x v="1"/>
    <s v="ELNO"/>
    <s v="33034494"/>
    <s v="CAT D 399"/>
    <s v="EL"/>
    <s v="T"/>
    <s v="ELNO33034494CAT D 399EL"/>
    <s v="ELNO33034494CAT D 399EL"/>
    <x v="26"/>
    <x v="26"/>
    <x v="0"/>
    <x v="103"/>
    <x v="101"/>
    <s v="EL"/>
    <s v="EL"/>
    <s v="Diésel"/>
    <x v="0"/>
    <s v="NO COES"/>
    <s v="Retirado"/>
    <x v="0"/>
    <n v="0"/>
    <n v="0"/>
    <s v="Estatal"/>
    <s v="Distribuidora"/>
    <x v="0"/>
    <s v="PIURA"/>
    <s v="PIURA"/>
    <s v="MORROPON"/>
    <s v="MORROPON"/>
    <n v="0"/>
    <n v="26"/>
    <s v="-"/>
    <s v="-"/>
    <n v="0"/>
    <n v="0"/>
    <n v="0"/>
    <s v="-"/>
    <s v="-"/>
    <n v="0"/>
    <n v="0"/>
    <n v="0"/>
    <m/>
    <m/>
    <m/>
    <m/>
    <m/>
    <s v="-"/>
    <s v="-"/>
    <s v="-"/>
    <s v="-"/>
    <s v="-"/>
    <m/>
    <m/>
    <m/>
  </r>
  <r>
    <x v="0"/>
    <x v="1"/>
    <s v="ELNO"/>
    <s v="33034494"/>
    <s v="CAT. 1"/>
    <s v="EL"/>
    <s v="T"/>
    <s v="ELNO33034494CAT. 1EL"/>
    <s v="ELNO33034494CAT. 1EL"/>
    <x v="26"/>
    <x v="26"/>
    <x v="0"/>
    <x v="103"/>
    <x v="102"/>
    <s v="EL"/>
    <s v="EL"/>
    <s v="Diésel"/>
    <x v="0"/>
    <s v="NO COES"/>
    <s v="Retirado"/>
    <x v="0"/>
    <n v="0"/>
    <n v="0"/>
    <s v="Estatal"/>
    <s v="Distribuidora"/>
    <x v="0"/>
    <s v="PIURA"/>
    <s v="PIURA"/>
    <s v="MORROPON"/>
    <s v="MORROPON"/>
    <n v="0"/>
    <n v="26"/>
    <s v="-"/>
    <s v="-"/>
    <n v="0"/>
    <n v="0"/>
    <n v="0"/>
    <s v="-"/>
    <s v="-"/>
    <n v="0"/>
    <n v="0"/>
    <n v="0"/>
    <m/>
    <m/>
    <m/>
    <m/>
    <m/>
    <s v="-"/>
    <s v="-"/>
    <s v="-"/>
    <s v="-"/>
    <s v="-"/>
    <m/>
    <m/>
    <m/>
  </r>
  <r>
    <x v="0"/>
    <x v="1"/>
    <s v="ELNO"/>
    <s v="33034494"/>
    <s v="CAT. 2"/>
    <s v="EL"/>
    <s v="T"/>
    <s v="ELNO33034494CAT. 2EL"/>
    <s v="ELNO33034494CAT. 2EL"/>
    <x v="26"/>
    <x v="26"/>
    <x v="0"/>
    <x v="103"/>
    <x v="103"/>
    <s v="EL"/>
    <s v="EL"/>
    <s v="Diésel"/>
    <x v="0"/>
    <s v="NO COES"/>
    <s v="Retirado"/>
    <x v="0"/>
    <n v="0"/>
    <n v="0"/>
    <s v="Estatal"/>
    <s v="Distribuidora"/>
    <x v="0"/>
    <s v="PIURA"/>
    <s v="PIURA"/>
    <s v="MORROPON"/>
    <s v="MORROPON"/>
    <n v="0"/>
    <n v="26"/>
    <s v="-"/>
    <s v="-"/>
    <n v="0"/>
    <n v="0"/>
    <n v="0"/>
    <s v="-"/>
    <s v="-"/>
    <n v="0"/>
    <n v="0"/>
    <n v="0"/>
    <m/>
    <m/>
    <m/>
    <m/>
    <m/>
    <s v="-"/>
    <s v="-"/>
    <s v="-"/>
    <s v="-"/>
    <s v="-"/>
    <m/>
    <m/>
    <m/>
  </r>
  <r>
    <x v="0"/>
    <x v="1"/>
    <s v="ELNO"/>
    <s v="33034494"/>
    <s v="SKODA"/>
    <s v="EL"/>
    <s v="T"/>
    <s v="ELNO33034494SKODAEL"/>
    <s v="ELNO33034494SKODAEL"/>
    <x v="26"/>
    <x v="26"/>
    <x v="0"/>
    <x v="103"/>
    <x v="104"/>
    <s v="EL"/>
    <s v="EL"/>
    <s v="Diésel"/>
    <x v="0"/>
    <s v="NO COES"/>
    <s v="Retirado"/>
    <x v="1"/>
    <n v="0"/>
    <n v="0"/>
    <s v="Estatal"/>
    <s v="Distribuidora"/>
    <x v="0"/>
    <s v="PIURA"/>
    <s v="PIURA"/>
    <s v="MORROPON"/>
    <s v="MORROPON"/>
    <n v="0"/>
    <n v="26"/>
    <s v="-"/>
    <s v="-"/>
    <n v="0"/>
    <n v="0"/>
    <n v="0"/>
    <s v="-"/>
    <s v="-"/>
    <n v="0"/>
    <n v="0"/>
    <n v="0"/>
    <m/>
    <m/>
    <m/>
    <m/>
    <m/>
    <s v="-"/>
    <s v="-"/>
    <s v="-"/>
    <s v="-"/>
    <s v="-"/>
    <m/>
    <m/>
    <m/>
  </r>
  <r>
    <x v="0"/>
    <x v="1"/>
    <s v="ELNO"/>
    <s v="33034594"/>
    <s v="CAT-3412"/>
    <s v="EL"/>
    <s v="T"/>
    <s v="ELNO33034594CAT-3412EL"/>
    <s v="ELNO33034594CAT-3412EL"/>
    <x v="26"/>
    <x v="26"/>
    <x v="0"/>
    <x v="104"/>
    <x v="105"/>
    <s v="EL"/>
    <s v="EL"/>
    <s v="Diésel"/>
    <x v="0"/>
    <s v="NO COES"/>
    <s v="Retirado"/>
    <x v="0"/>
    <n v="0"/>
    <n v="0"/>
    <s v="Estatal"/>
    <s v="Distribuidora"/>
    <x v="0"/>
    <s v="PIURA"/>
    <s v="PIURA"/>
    <s v="HUANCABAMBA"/>
    <s v="HUANCABAMBA"/>
    <n v="0"/>
    <n v="26"/>
    <s v="-"/>
    <s v="-"/>
    <n v="0"/>
    <n v="0"/>
    <n v="0"/>
    <s v="-"/>
    <s v="-"/>
    <n v="0"/>
    <n v="0"/>
    <n v="0"/>
    <m/>
    <m/>
    <m/>
    <m/>
    <m/>
    <s v="-"/>
    <s v="-"/>
    <s v="-"/>
    <s v="-"/>
    <s v="-"/>
    <m/>
    <m/>
    <m/>
  </r>
  <r>
    <x v="0"/>
    <x v="1"/>
    <s v="ELNO"/>
    <s v="33034594"/>
    <s v="VOLVO PENTA"/>
    <s v="EL"/>
    <s v="T"/>
    <s v="ELNO33034594VOLVO PENTAEL"/>
    <s v="ELNO33034594VOLVO PENTAEL"/>
    <x v="26"/>
    <x v="26"/>
    <x v="0"/>
    <x v="104"/>
    <x v="106"/>
    <s v="EL"/>
    <s v="EL"/>
    <s v="Diésel"/>
    <x v="0"/>
    <s v="NO COES"/>
    <s v="Retirado"/>
    <x v="1"/>
    <n v="0"/>
    <n v="0"/>
    <s v="Estatal"/>
    <s v="Distribuidora"/>
    <x v="0"/>
    <s v="PIURA"/>
    <s v="PIURA"/>
    <s v="HUANCABAMBA"/>
    <s v="HUANCABAMBA"/>
    <n v="0"/>
    <n v="26"/>
    <s v="-"/>
    <s v="-"/>
    <n v="0"/>
    <n v="0"/>
    <n v="0"/>
    <s v="-"/>
    <s v="-"/>
    <n v="0"/>
    <n v="0"/>
    <n v="0"/>
    <m/>
    <m/>
    <m/>
    <m/>
    <m/>
    <s v="-"/>
    <s v="-"/>
    <s v="-"/>
    <s v="-"/>
    <s v="-"/>
    <m/>
    <m/>
    <m/>
  </r>
  <r>
    <x v="0"/>
    <x v="1"/>
    <s v="ELNO"/>
    <s v="33034594"/>
    <s v="VOLVO TD 100"/>
    <s v="EL"/>
    <s v="T"/>
    <s v="ELNO33034594VOLVO TD 100EL"/>
    <s v="ELNO33034594VOLVO TD 100EL"/>
    <x v="26"/>
    <x v="26"/>
    <x v="0"/>
    <x v="104"/>
    <x v="107"/>
    <s v="EL"/>
    <s v="EL"/>
    <s v="Diésel"/>
    <x v="0"/>
    <s v="NO COES"/>
    <s v="Retirado"/>
    <x v="0"/>
    <n v="0"/>
    <n v="0"/>
    <s v="Estatal"/>
    <s v="Distribuidora"/>
    <x v="0"/>
    <s v="PIURA"/>
    <s v="PIURA"/>
    <s v="HUANCABAMBA"/>
    <s v="HUANCABAMBA"/>
    <n v="0"/>
    <n v="26"/>
    <s v="-"/>
    <s v="-"/>
    <n v="0"/>
    <n v="0"/>
    <n v="0"/>
    <s v="-"/>
    <s v="-"/>
    <n v="0"/>
    <n v="0"/>
    <n v="0"/>
    <m/>
    <m/>
    <m/>
    <m/>
    <m/>
    <s v="-"/>
    <s v="-"/>
    <s v="-"/>
    <s v="-"/>
    <s v="-"/>
    <m/>
    <m/>
    <m/>
  </r>
  <r>
    <x v="0"/>
    <x v="0"/>
    <s v="ELNO"/>
    <s v="33034595"/>
    <s v="KUBOTTA-1"/>
    <s v="HI"/>
    <s v="H"/>
    <s v="ELNO33034595KUBOTTA-1HI"/>
    <s v="ELNO33034595KUBOTTA-1HI"/>
    <x v="26"/>
    <x v="26"/>
    <x v="1"/>
    <x v="105"/>
    <x v="108"/>
    <s v="HI"/>
    <s v="HI"/>
    <s v="Agua"/>
    <x v="0"/>
    <s v="NO COES"/>
    <s v="Instalado"/>
    <x v="0"/>
    <n v="0"/>
    <n v="0"/>
    <s v="Estatal"/>
    <s v="Distribuidora"/>
    <x v="0"/>
    <s v="PIURA"/>
    <s v="PIURA"/>
    <s v="HUANCABAMBA"/>
    <s v="HUANCABAMBA"/>
    <n v="0"/>
    <n v="26"/>
    <n v="7.0000000000000007E-2"/>
    <n v="6.5000000000000002E-2"/>
    <n v="413.63400000000001"/>
    <n v="0.413634"/>
    <n v="0.11"/>
    <n v="7.0000000000000007E-2"/>
    <n v="6.5000000000000002E-2"/>
    <n v="178.28499999999997"/>
    <n v="0.17828499999999997"/>
    <n v="0.11"/>
    <n v="7.0000000000000007E-2"/>
    <n v="0"/>
    <n v="0"/>
    <n v="0"/>
    <n v="0"/>
    <n v="7.0000000000000007E-2"/>
    <n v="0"/>
    <n v="0"/>
    <n v="0"/>
    <n v="7.6479999999999997"/>
    <m/>
    <m/>
    <m/>
  </r>
  <r>
    <x v="0"/>
    <x v="0"/>
    <s v="ELNO"/>
    <s v="33034595"/>
    <s v="KUBOTTA-2"/>
    <s v="HI"/>
    <s v="H"/>
    <s v="ELNO33034595KUBOTTA-2HI"/>
    <s v="ELNO33034595KUBOTTA-2HI"/>
    <x v="26"/>
    <x v="26"/>
    <x v="1"/>
    <x v="105"/>
    <x v="109"/>
    <s v="HI"/>
    <s v="HI"/>
    <s v="Agua"/>
    <x v="0"/>
    <s v="NO COES"/>
    <s v="Instalado"/>
    <x v="0"/>
    <n v="0"/>
    <n v="0"/>
    <s v="Estatal"/>
    <s v="Distribuidora"/>
    <x v="0"/>
    <s v="PIURA"/>
    <s v="PIURA"/>
    <s v="HUANCABAMBA"/>
    <s v="HUANCABAMBA"/>
    <n v="0"/>
    <n v="26"/>
    <n v="7.0000000000000007E-2"/>
    <n v="6.5000000000000002E-2"/>
    <n v="398.69200000000001"/>
    <n v="0.39869199999999999"/>
    <n v="0.11"/>
    <n v="7.0000000000000007E-2"/>
    <n v="6.5000000000000002E-2"/>
    <n v="183.90199999999999"/>
    <n v="0.18390199999999998"/>
    <n v="0.11"/>
    <n v="7.0000000000000007E-2"/>
    <n v="0"/>
    <n v="0"/>
    <n v="0"/>
    <n v="0"/>
    <n v="7.0000000000000007E-2"/>
    <n v="0"/>
    <n v="0"/>
    <n v="0"/>
    <n v="7.6479999999999997"/>
    <m/>
    <m/>
    <m/>
  </r>
  <r>
    <x v="0"/>
    <x v="1"/>
    <s v="ELNO"/>
    <s v="33034695"/>
    <s v="CKD"/>
    <s v="EL"/>
    <s v="T"/>
    <s v="ELNO33034695CKDEL"/>
    <s v="ELNO33034695CKDEL"/>
    <x v="26"/>
    <x v="26"/>
    <x v="0"/>
    <x v="106"/>
    <x v="110"/>
    <s v="EL"/>
    <s v="EL"/>
    <s v="Diésel"/>
    <x v="0"/>
    <s v="NO COES"/>
    <s v="Retirado"/>
    <x v="1"/>
    <n v="0"/>
    <n v="0"/>
    <s v="Estatal"/>
    <s v="Distribuidora"/>
    <x v="0"/>
    <s v="PIURA"/>
    <s v="PIURA"/>
    <s v="MORROPON"/>
    <s v="SANTO DOMINGO"/>
    <n v="0"/>
    <n v="26"/>
    <s v="-"/>
    <s v="-"/>
    <n v="0"/>
    <n v="0"/>
    <n v="0"/>
    <s v="-"/>
    <s v="-"/>
    <n v="0"/>
    <n v="0"/>
    <n v="0"/>
    <m/>
    <m/>
    <m/>
    <m/>
    <m/>
    <s v="-"/>
    <s v="-"/>
    <s v="-"/>
    <s v="-"/>
    <s v="-"/>
    <m/>
    <m/>
    <m/>
  </r>
  <r>
    <x v="0"/>
    <x v="1"/>
    <s v="ELNO"/>
    <s v="33034695"/>
    <s v="V.PENTA"/>
    <s v="EL"/>
    <s v="T"/>
    <s v="ELNO33034695V.PENTAEL"/>
    <s v="ELNO33034695V.PENTAEL"/>
    <x v="26"/>
    <x v="26"/>
    <x v="0"/>
    <x v="106"/>
    <x v="111"/>
    <s v="EL"/>
    <s v="EL"/>
    <s v="Diésel"/>
    <x v="0"/>
    <s v="NO COES"/>
    <s v="Retirado"/>
    <x v="0"/>
    <n v="0"/>
    <n v="0"/>
    <s v="Estatal"/>
    <s v="Distribuidora"/>
    <x v="0"/>
    <s v="PIURA"/>
    <s v="PIURA"/>
    <s v="MORROPON"/>
    <s v="SANTO DOMINGO"/>
    <n v="0"/>
    <n v="26"/>
    <s v="-"/>
    <s v="-"/>
    <n v="0"/>
    <n v="0"/>
    <n v="0"/>
    <s v="-"/>
    <s v="-"/>
    <n v="0"/>
    <n v="0"/>
    <n v="0"/>
    <m/>
    <m/>
    <m/>
    <m/>
    <m/>
    <s v="-"/>
    <s v="-"/>
    <s v="-"/>
    <s v="-"/>
    <s v="-"/>
    <m/>
    <m/>
    <m/>
  </r>
  <r>
    <x v="0"/>
    <x v="0"/>
    <s v="ELNO"/>
    <s v="33098299"/>
    <s v="CAT 1"/>
    <s v="EL"/>
    <s v="T"/>
    <s v="ELNO33098299CAT 1EL"/>
    <s v="ELNO33098299CAT 1EL"/>
    <x v="26"/>
    <x v="26"/>
    <x v="0"/>
    <x v="107"/>
    <x v="112"/>
    <s v="EL"/>
    <s v="EL"/>
    <s v="Diésel"/>
    <x v="0"/>
    <s v="NO COES"/>
    <s v="Instalado"/>
    <x v="0"/>
    <n v="0"/>
    <n v="0"/>
    <s v="Estatal"/>
    <s v="Distribuidora"/>
    <x v="0"/>
    <s v="PIURA"/>
    <s v="PIURA"/>
    <s v="CHULUCANAS"/>
    <s v="CHULUCANAS"/>
    <n v="0"/>
    <n v="26"/>
    <n v="0.5"/>
    <n v="0.4"/>
    <n v="0"/>
    <n v="0"/>
    <n v="0.8"/>
    <n v="0.5"/>
    <n v="0.4"/>
    <n v="0"/>
    <n v="0"/>
    <n v="0"/>
    <n v="0.5"/>
    <n v="0.4"/>
    <n v="0"/>
    <n v="0"/>
    <n v="0"/>
    <n v="0.5"/>
    <n v="0"/>
    <n v="0"/>
    <n v="0"/>
    <n v="7.6479999999999997"/>
    <m/>
    <m/>
    <m/>
  </r>
  <r>
    <x v="0"/>
    <x v="0"/>
    <s v="ELNO"/>
    <s v="33098299"/>
    <s v="CAT 2"/>
    <s v="EL"/>
    <s v="T"/>
    <s v="ELNO33098299CAT 2EL"/>
    <s v="ELNO33098299CAT 2EL"/>
    <x v="26"/>
    <x v="26"/>
    <x v="0"/>
    <x v="107"/>
    <x v="113"/>
    <s v="EL"/>
    <s v="EL"/>
    <s v="Diésel"/>
    <x v="0"/>
    <s v="NO COES"/>
    <s v="Instalado"/>
    <x v="0"/>
    <n v="0"/>
    <n v="0"/>
    <s v="Estatal"/>
    <s v="Distribuidora"/>
    <x v="0"/>
    <s v="PIURA"/>
    <s v="PIURA"/>
    <s v="CHULUCANAS"/>
    <s v="CHULUCANAS"/>
    <n v="0"/>
    <n v="26"/>
    <n v="0.5"/>
    <n v="0.4"/>
    <n v="0"/>
    <n v="0"/>
    <n v="0.8"/>
    <n v="0.5"/>
    <n v="0.4"/>
    <n v="0"/>
    <n v="0"/>
    <n v="0"/>
    <n v="0.5"/>
    <n v="0.4"/>
    <n v="0"/>
    <n v="0"/>
    <n v="0"/>
    <n v="0.5"/>
    <n v="0"/>
    <n v="0"/>
    <n v="0"/>
    <n v="7.6479999999999997"/>
    <m/>
    <m/>
    <m/>
  </r>
  <r>
    <x v="0"/>
    <x v="0"/>
    <s v="ELNO"/>
    <s v="33098299"/>
    <s v="CAT 3"/>
    <s v="EL"/>
    <s v="T"/>
    <s v="ELNO33098299CAT 3EL"/>
    <s v="ELNO33098299CAT 3EL"/>
    <x v="26"/>
    <x v="26"/>
    <x v="0"/>
    <x v="107"/>
    <x v="114"/>
    <s v="EL"/>
    <s v="EL"/>
    <s v="Diésel"/>
    <x v="0"/>
    <s v="NO COES"/>
    <s v="Instalado"/>
    <x v="0"/>
    <n v="0"/>
    <n v="0"/>
    <s v="Estatal"/>
    <s v="Distribuidora"/>
    <x v="0"/>
    <s v="PIURA"/>
    <s v="PIURA"/>
    <s v="CHULUCANAS"/>
    <s v="CHULUCANAS"/>
    <n v="0"/>
    <n v="26"/>
    <n v="0.5"/>
    <n v="0.75"/>
    <n v="0"/>
    <n v="0"/>
    <n v="0.8"/>
    <n v="0.5"/>
    <n v="0.75"/>
    <n v="0"/>
    <n v="0"/>
    <n v="0"/>
    <n v="0.5"/>
    <n v="0.75"/>
    <n v="0"/>
    <n v="0"/>
    <n v="0"/>
    <n v="0.5"/>
    <n v="0.5"/>
    <n v="0"/>
    <n v="0"/>
    <n v="7.6479999999999997"/>
    <m/>
    <m/>
    <m/>
  </r>
  <r>
    <x v="0"/>
    <x v="0"/>
    <s v="ELNO"/>
    <s v="33098299"/>
    <s v="CAT D 399"/>
    <s v="EL"/>
    <s v="T"/>
    <s v="ELNO33098299CAT D 399EL"/>
    <s v="ELNO33098299CAT D 399EL"/>
    <x v="26"/>
    <x v="26"/>
    <x v="0"/>
    <x v="107"/>
    <x v="101"/>
    <s v="EL"/>
    <s v="EL"/>
    <s v="Diésel"/>
    <x v="0"/>
    <s v="NO COES"/>
    <s v="Instalado"/>
    <x v="0"/>
    <n v="0"/>
    <n v="0"/>
    <s v="Estatal"/>
    <s v="Distribuidora"/>
    <x v="0"/>
    <s v="PIURA"/>
    <s v="PIURA"/>
    <s v="CHULUCANAS"/>
    <s v="CHULUCANAS"/>
    <n v="0"/>
    <n v="26"/>
    <n v="0.9"/>
    <n v="0.65"/>
    <n v="0"/>
    <n v="0"/>
    <n v="0.8"/>
    <n v="0.9"/>
    <n v="0.65"/>
    <n v="0"/>
    <n v="0"/>
    <n v="0"/>
    <n v="0.9"/>
    <n v="0.65"/>
    <n v="0"/>
    <n v="0"/>
    <n v="0"/>
    <n v="0.9"/>
    <n v="0.95"/>
    <n v="0"/>
    <n v="0"/>
    <n v="7.6479999999999997"/>
    <m/>
    <m/>
    <m/>
  </r>
  <r>
    <x v="0"/>
    <x v="0"/>
    <s v="ELNO"/>
    <s v="33098299"/>
    <s v="SKODA-1"/>
    <s v="EL"/>
    <s v="T"/>
    <s v="ELNO33098299SKODA-1EL"/>
    <s v="ELNO33098299SKODA-1EL"/>
    <x v="26"/>
    <x v="26"/>
    <x v="0"/>
    <x v="107"/>
    <x v="115"/>
    <s v="EL"/>
    <s v="EL"/>
    <s v="Diésel"/>
    <x v="0"/>
    <s v="NO COES"/>
    <s v="Instalado"/>
    <x v="0"/>
    <n v="0"/>
    <n v="0"/>
    <s v="Estatal"/>
    <s v="Distribuidora"/>
    <x v="0"/>
    <s v="PIURA"/>
    <s v="PIURA"/>
    <s v="CHULUCANAS"/>
    <s v="CHULUCANAS"/>
    <n v="0"/>
    <n v="26"/>
    <n v="1"/>
    <n v="0.85"/>
    <n v="0.30199999999999999"/>
    <n v="3.0199999999999997E-4"/>
    <n v="0.8"/>
    <n v="1"/>
    <n v="0.85"/>
    <n v="0"/>
    <n v="0"/>
    <n v="0"/>
    <n v="1"/>
    <n v="0.85"/>
    <n v="0"/>
    <n v="0"/>
    <n v="0"/>
    <n v="1"/>
    <n v="1"/>
    <n v="0"/>
    <n v="0"/>
    <n v="7.6479999999999997"/>
    <m/>
    <m/>
    <m/>
  </r>
  <r>
    <x v="0"/>
    <x v="0"/>
    <s v="ELNO"/>
    <s v="33098299"/>
    <s v="SKODA-2"/>
    <s v="EL"/>
    <s v="T"/>
    <s v="ELNO33098299SKODA-2EL"/>
    <s v="ELNO33098299SKODA-2EL"/>
    <x v="26"/>
    <x v="26"/>
    <x v="0"/>
    <x v="107"/>
    <x v="116"/>
    <s v="EL"/>
    <s v="EL"/>
    <s v="Diésel"/>
    <x v="0"/>
    <s v="NO COES"/>
    <s v="Instalado"/>
    <x v="0"/>
    <n v="0"/>
    <n v="0"/>
    <s v="Estatal"/>
    <s v="Distribuidora"/>
    <x v="0"/>
    <s v="PIURA"/>
    <s v="PIURA"/>
    <s v="CHULUCANAS"/>
    <s v="CHULUCANAS"/>
    <n v="0"/>
    <n v="26"/>
    <n v="1"/>
    <n v="0.4"/>
    <n v="0"/>
    <n v="0"/>
    <n v="0.8"/>
    <n v="1"/>
    <n v="0.4"/>
    <n v="0"/>
    <n v="0"/>
    <n v="0"/>
    <n v="1"/>
    <n v="0.4"/>
    <n v="1.5149999999999999"/>
    <n v="1.5149999999999999E-3"/>
    <n v="0"/>
    <n v="1"/>
    <n v="1"/>
    <n v="0"/>
    <n v="0"/>
    <n v="7.6479999999999997"/>
    <m/>
    <m/>
    <m/>
  </r>
  <r>
    <x v="0"/>
    <x v="0"/>
    <s v="ELNO"/>
    <s v="41037194"/>
    <s v="KUBOTTA-1"/>
    <s v="HI"/>
    <s v="H"/>
    <s v="ELNO41037194KUBOTTA-1HI"/>
    <s v="ELNO41037194KUBOTTA-1HI"/>
    <x v="26"/>
    <x v="26"/>
    <x v="1"/>
    <x v="108"/>
    <x v="108"/>
    <s v="HI"/>
    <s v="HI"/>
    <s v="Agua"/>
    <x v="0"/>
    <s v="NO COES"/>
    <s v="Instalado"/>
    <x v="0"/>
    <n v="0"/>
    <n v="0"/>
    <s v="Estatal"/>
    <s v="Distribuidora"/>
    <x v="0"/>
    <s v="PIURA"/>
    <s v="PIURA"/>
    <s v="MORROPON"/>
    <s v="CHALACO"/>
    <n v="0"/>
    <n v="26"/>
    <n v="0.08"/>
    <n v="7.0000000000000007E-2"/>
    <n v="497.75800000000004"/>
    <n v="0.49775800000000003"/>
    <n v="0.15"/>
    <n v="0.08"/>
    <n v="0"/>
    <n v="244.92700000000002"/>
    <n v="0.24492700000000003"/>
    <n v="0.15"/>
    <n v="0.08"/>
    <n v="0"/>
    <n v="0"/>
    <n v="0"/>
    <n v="0"/>
    <n v="0.08"/>
    <n v="0"/>
    <n v="0"/>
    <n v="0"/>
    <n v="7.6479999999999997"/>
    <m/>
    <m/>
    <m/>
  </r>
  <r>
    <x v="0"/>
    <x v="0"/>
    <s v="ELNO"/>
    <s v="41037194"/>
    <s v="KUBOTTA-2"/>
    <s v="HI"/>
    <s v="H"/>
    <s v="ELNO41037194KUBOTTA-2HI"/>
    <s v="ELNO41037194KUBOTTA-2HI"/>
    <x v="26"/>
    <x v="26"/>
    <x v="1"/>
    <x v="108"/>
    <x v="109"/>
    <s v="HI"/>
    <s v="HI"/>
    <s v="Agua"/>
    <x v="0"/>
    <s v="NO COES"/>
    <s v="Instalado"/>
    <x v="0"/>
    <n v="0"/>
    <n v="0"/>
    <s v="Estatal"/>
    <s v="Distribuidora"/>
    <x v="0"/>
    <s v="PIURA"/>
    <s v="PIURA"/>
    <s v="MORROPON"/>
    <s v="CHALACO"/>
    <n v="0"/>
    <n v="26"/>
    <n v="0.08"/>
    <n v="7.0000000000000007E-2"/>
    <n v="448.29300000000001"/>
    <n v="0.448293"/>
    <n v="0.15"/>
    <n v="0.08"/>
    <n v="0"/>
    <n v="218.80200000000002"/>
    <n v="0.21880200000000002"/>
    <n v="0.15"/>
    <n v="0.08"/>
    <n v="0"/>
    <n v="0"/>
    <n v="0"/>
    <n v="0"/>
    <n v="0.08"/>
    <n v="0"/>
    <n v="0"/>
    <n v="0"/>
    <n v="7.6479999999999997"/>
    <m/>
    <m/>
    <m/>
  </r>
  <r>
    <x v="0"/>
    <x v="1"/>
    <s v="ELNO"/>
    <s v="41037294"/>
    <s v="KUBOTTA-1"/>
    <s v="HI"/>
    <s v="H"/>
    <s v="ELNO41037294KUBOTTA-1HI"/>
    <s v="ELNO41037294KUBOTTA-1HI"/>
    <x v="26"/>
    <x v="26"/>
    <x v="1"/>
    <x v="109"/>
    <x v="108"/>
    <s v="HI"/>
    <s v="HI"/>
    <s v="Agua"/>
    <x v="0"/>
    <s v="NO COES"/>
    <s v="Retirado"/>
    <x v="0"/>
    <n v="0"/>
    <n v="0"/>
    <s v="Estatal"/>
    <s v="Distribuidora"/>
    <x v="0"/>
    <s v="PIURA"/>
    <s v="PIURA"/>
    <s v="MORROPON"/>
    <s v="SANTO DOMINGO"/>
    <n v="0"/>
    <n v="26"/>
    <s v="-"/>
    <s v="-"/>
    <n v="0"/>
    <n v="0"/>
    <n v="0"/>
    <s v="-"/>
    <s v="-"/>
    <n v="0"/>
    <n v="0"/>
    <n v="0"/>
    <m/>
    <m/>
    <m/>
    <m/>
    <m/>
    <s v="-"/>
    <s v="-"/>
    <s v="-"/>
    <s v="-"/>
    <s v="-"/>
    <m/>
    <m/>
    <m/>
  </r>
  <r>
    <x v="0"/>
    <x v="1"/>
    <s v="ELNO"/>
    <s v="41037294"/>
    <s v="KUBOTTA-2"/>
    <s v="HI"/>
    <s v="H"/>
    <s v="ELNO41037294KUBOTTA-2HI"/>
    <s v="ELNO41037294KUBOTTA-2HI"/>
    <x v="26"/>
    <x v="26"/>
    <x v="1"/>
    <x v="109"/>
    <x v="109"/>
    <s v="HI"/>
    <s v="HI"/>
    <s v="Agua"/>
    <x v="0"/>
    <s v="NO COES"/>
    <s v="Retirado"/>
    <x v="0"/>
    <n v="0"/>
    <n v="0"/>
    <s v="Estatal"/>
    <s v="Distribuidora"/>
    <x v="0"/>
    <s v="PIURA"/>
    <s v="PIURA"/>
    <s v="MORROPON"/>
    <s v="SANTO DOMINGO"/>
    <n v="0"/>
    <n v="26"/>
    <s v="-"/>
    <s v="-"/>
    <n v="0"/>
    <n v="0"/>
    <n v="0"/>
    <s v="-"/>
    <s v="-"/>
    <n v="0"/>
    <n v="0"/>
    <n v="0"/>
    <m/>
    <m/>
    <m/>
    <m/>
    <m/>
    <s v="-"/>
    <s v="-"/>
    <s v="-"/>
    <s v="-"/>
    <s v="-"/>
    <m/>
    <m/>
    <m/>
  </r>
  <r>
    <x v="0"/>
    <x v="1"/>
    <s v="ELNO"/>
    <s v="41037394"/>
    <s v="V. PENTA 1"/>
    <s v="EL"/>
    <s v="T"/>
    <s v="ELNO41037394V. PENTA 1EL"/>
    <s v="ELNO41037394V. PENTA 1EL"/>
    <x v="26"/>
    <x v="26"/>
    <x v="0"/>
    <x v="110"/>
    <x v="117"/>
    <s v="EL"/>
    <s v="EL"/>
    <s v="Diésel"/>
    <x v="0"/>
    <s v="NO COES"/>
    <s v="Retirado"/>
    <x v="0"/>
    <n v="0"/>
    <n v="0"/>
    <s v="Estatal"/>
    <s v="Distribuidora"/>
    <x v="0"/>
    <s v="PIURA"/>
    <s v="PIURA"/>
    <s v="HUANCABAMBA"/>
    <s v="CANCHAQUE"/>
    <n v="0"/>
    <n v="26"/>
    <s v="-"/>
    <n v="0"/>
    <n v="0"/>
    <n v="0"/>
    <n v="0"/>
    <s v="-"/>
    <s v="-"/>
    <n v="0"/>
    <n v="0"/>
    <n v="0"/>
    <m/>
    <m/>
    <m/>
    <m/>
    <m/>
    <s v="-"/>
    <s v="-"/>
    <s v="-"/>
    <s v="-"/>
    <s v="-"/>
    <m/>
    <m/>
    <m/>
  </r>
  <r>
    <x v="0"/>
    <x v="1"/>
    <s v="ELNO"/>
    <s v="41037394"/>
    <s v="VOLVO 3"/>
    <s v="EL"/>
    <s v="T"/>
    <s v="ELNO41037394VOLVO 3EL"/>
    <s v="ELNO41037394VOLVO 3EL"/>
    <x v="26"/>
    <x v="26"/>
    <x v="0"/>
    <x v="110"/>
    <x v="118"/>
    <s v="EL"/>
    <s v="EL"/>
    <s v="Diésel"/>
    <x v="0"/>
    <s v="NO COES"/>
    <s v="Retirado"/>
    <x v="0"/>
    <n v="0"/>
    <n v="0"/>
    <s v="Estatal"/>
    <s v="Distribuidora"/>
    <x v="0"/>
    <s v="PIURA"/>
    <s v="PIURA"/>
    <s v="HUANCABAMBA"/>
    <s v="CANCHAQUE"/>
    <n v="0"/>
    <n v="26"/>
    <s v="-"/>
    <n v="0"/>
    <n v="0"/>
    <n v="0"/>
    <n v="0"/>
    <s v="-"/>
    <s v="-"/>
    <n v="0"/>
    <n v="0"/>
    <n v="0"/>
    <m/>
    <m/>
    <m/>
    <m/>
    <m/>
    <s v="-"/>
    <s v="-"/>
    <s v="-"/>
    <s v="-"/>
    <s v="-"/>
    <m/>
    <m/>
    <m/>
  </r>
  <r>
    <x v="0"/>
    <x v="1"/>
    <s v="ELNO"/>
    <s v="42037394"/>
    <s v="KUBOTTA-1"/>
    <s v="HI"/>
    <s v="H"/>
    <s v="ELNO42037394KUBOTTA-1HI"/>
    <s v="ELNO42037394KUBOTTA-1HI"/>
    <x v="26"/>
    <x v="26"/>
    <x v="1"/>
    <x v="111"/>
    <x v="108"/>
    <s v="HI"/>
    <s v="HI"/>
    <s v="Agua"/>
    <x v="0"/>
    <s v="NO COES"/>
    <s v="Retirado"/>
    <x v="0"/>
    <n v="0"/>
    <n v="0"/>
    <s v="Estatal"/>
    <s v="Distribuidora"/>
    <x v="0"/>
    <s v="PIURA"/>
    <s v="PIURA"/>
    <s v="HUANCABAMBA"/>
    <s v="CANCHAQUE"/>
    <n v="0"/>
    <n v="26"/>
    <s v="-"/>
    <n v="0"/>
    <n v="0"/>
    <n v="0"/>
    <n v="0"/>
    <s v="-"/>
    <s v="-"/>
    <n v="0"/>
    <n v="0"/>
    <n v="0"/>
    <m/>
    <m/>
    <m/>
    <m/>
    <m/>
    <s v="-"/>
    <s v="-"/>
    <s v="-"/>
    <s v="-"/>
    <s v="-"/>
    <m/>
    <m/>
    <m/>
  </r>
  <r>
    <x v="0"/>
    <x v="0"/>
    <s v="ELNO"/>
    <s v="43038095"/>
    <s v="WEIRPUMP-1"/>
    <s v="HI"/>
    <s v="H"/>
    <s v="ELNO43038095WEIRPUMP-1HI"/>
    <s v="ELNO43038095WEIRPUMP-1HI"/>
    <x v="26"/>
    <x v="26"/>
    <x v="1"/>
    <x v="112"/>
    <x v="119"/>
    <s v="HI"/>
    <s v="HI"/>
    <s v="Agua"/>
    <x v="0"/>
    <s v="NO COES"/>
    <s v="Instalado"/>
    <x v="0"/>
    <n v="0"/>
    <n v="0"/>
    <s v="Estatal"/>
    <s v="Distribuidora"/>
    <x v="0"/>
    <s v="PIURA"/>
    <s v="PIURA"/>
    <s v="AYABACA"/>
    <s v="AYABACA"/>
    <n v="0"/>
    <n v="26"/>
    <n v="0.83"/>
    <n v="0.8"/>
    <n v="3084.1450000000004"/>
    <n v="3.0841450000000004"/>
    <n v="1.4590000000000001"/>
    <n v="0.83"/>
    <n v="0.8"/>
    <n v="5580.5069999999996"/>
    <n v="5.5805069999999999"/>
    <n v="1.4590000000000001"/>
    <n v="0.83"/>
    <n v="0.8"/>
    <n v="5063.8540000000003"/>
    <n v="5.0638540000000001"/>
    <n v="1.4590000000000001"/>
    <n v="0.83"/>
    <n v="0.8"/>
    <n v="5969.4"/>
    <n v="5.9693999999999994"/>
    <n v="7.6479999999999997"/>
    <m/>
    <m/>
    <m/>
  </r>
  <r>
    <x v="0"/>
    <x v="0"/>
    <s v="ELNO"/>
    <s v="43038095"/>
    <s v="WEIRPUMP-2"/>
    <s v="HI"/>
    <s v="H"/>
    <s v="ELNO43038095WEIRPUMP-2HI"/>
    <s v="ELNO43038095WEIRPUMP-2HI"/>
    <x v="26"/>
    <x v="26"/>
    <x v="1"/>
    <x v="112"/>
    <x v="120"/>
    <s v="HI"/>
    <s v="HI"/>
    <s v="Agua"/>
    <x v="0"/>
    <s v="NO COES"/>
    <s v="Instalado"/>
    <x v="0"/>
    <n v="0"/>
    <n v="0"/>
    <s v="Estatal"/>
    <s v="Distribuidora"/>
    <x v="0"/>
    <s v="PIURA"/>
    <s v="PIURA"/>
    <s v="AYABACA"/>
    <s v="AYABACA"/>
    <n v="0"/>
    <n v="26"/>
    <n v="0.83"/>
    <n v="0.8"/>
    <n v="3059.3560000000002"/>
    <n v="3.0593560000000002"/>
    <n v="1.4590000000000001"/>
    <n v="0.83"/>
    <n v="0.8"/>
    <n v="5536.6659999999993"/>
    <n v="5.5366659999999994"/>
    <n v="1.4590000000000001"/>
    <n v="0.83"/>
    <n v="0.8"/>
    <n v="5021.851999999999"/>
    <n v="5.0218519999999991"/>
    <n v="1.4590000000000001"/>
    <n v="0.83"/>
    <n v="0.8"/>
    <n v="5921.107"/>
    <n v="5.9211070000000001"/>
    <n v="7.6479999999999997"/>
    <m/>
    <m/>
    <m/>
  </r>
  <r>
    <x v="0"/>
    <x v="0"/>
    <s v="ELNO"/>
    <s v="43038096"/>
    <s v="Kubota"/>
    <s v="HI"/>
    <s v="H"/>
    <s v="ELNO43038096KubotaHI"/>
    <s v="ELNO43038096KubotaHI"/>
    <x v="26"/>
    <x v="26"/>
    <x v="1"/>
    <x v="113"/>
    <x v="121"/>
    <s v="HI"/>
    <s v="HI"/>
    <s v="Agua"/>
    <x v="0"/>
    <s v="NO COES"/>
    <s v="Instalado"/>
    <x v="0"/>
    <n v="0"/>
    <n v="0"/>
    <s v="Estatal"/>
    <s v="Distribuidora"/>
    <x v="0"/>
    <s v="PIURA"/>
    <s v="PIURA"/>
    <s v="AYABACA"/>
    <s v="AYABACA"/>
    <n v="0"/>
    <n v="26"/>
    <n v="0.26"/>
    <n v="0.2"/>
    <n v="510.90000000000003"/>
    <n v="0.51090000000000002"/>
    <n v="9.7000000000000003E-2"/>
    <n v="0.26"/>
    <n v="0.2"/>
    <n v="671.8370000000001"/>
    <n v="0.67183700000000013"/>
    <n v="9.7000000000000003E-2"/>
    <n v="0.26"/>
    <n v="0.2"/>
    <n v="710.33400000000006"/>
    <n v="0.71033400000000002"/>
    <n v="9.7000000000000003E-2"/>
    <n v="0.26"/>
    <n v="0.2"/>
    <n v="677.01799999999992"/>
    <n v="0.6770179999999999"/>
    <n v="7.6479999999999997"/>
    <m/>
    <m/>
    <m/>
  </r>
  <r>
    <x v="0"/>
    <x v="0"/>
    <s v="ELNO"/>
    <s v="43038096"/>
    <s v="KUBOTA-1"/>
    <s v="HI"/>
    <s v="H"/>
    <s v="ELNO43038096KUBOTA-1HI"/>
    <s v="ELNO43038096KUBOTA-1HI"/>
    <x v="26"/>
    <x v="26"/>
    <x v="1"/>
    <x v="113"/>
    <x v="122"/>
    <s v="HI"/>
    <s v="HI"/>
    <s v="Agua"/>
    <x v="0"/>
    <s v="NO COES"/>
    <s v="Instalado"/>
    <x v="0"/>
    <n v="0"/>
    <n v="0"/>
    <s v="Estatal"/>
    <s v="Distribuidora"/>
    <x v="0"/>
    <s v="PIURA"/>
    <s v="PIURA"/>
    <s v="AYABACA"/>
    <s v="AYABACA"/>
    <n v="0"/>
    <n v="26"/>
    <n v="0.246"/>
    <n v="0.2"/>
    <n v="1304.204"/>
    <n v="1.3042039999999999"/>
    <n v="9.7000000000000003E-2"/>
    <n v="0.246"/>
    <n v="0.2"/>
    <n v="1124.9599999999998"/>
    <n v="1.1249599999999997"/>
    <n v="9.7000000000000003E-2"/>
    <n v="0.246"/>
    <n v="0.2"/>
    <n v="1189.4010000000001"/>
    <n v="1.1894010000000002"/>
    <n v="9.7000000000000003E-2"/>
    <n v="0.246"/>
    <n v="0.2"/>
    <n v="1133.5619999999999"/>
    <n v="1.133562"/>
    <n v="7.6479999999999997"/>
    <m/>
    <m/>
    <m/>
  </r>
  <r>
    <x v="0"/>
    <x v="0"/>
    <s v="ELOR"/>
    <s v="00000000"/>
    <s v="Cat 2. 3512 Dita"/>
    <s v="EL"/>
    <s v="T"/>
    <s v="ELOR00000000Cat 2. 3512 DitaEL"/>
    <s v="ELOR00000000Cat 2. 3512 DitaEL"/>
    <x v="27"/>
    <x v="27"/>
    <x v="0"/>
    <x v="114"/>
    <x v="123"/>
    <s v="EL"/>
    <s v="EL"/>
    <s v="Diésel"/>
    <x v="1"/>
    <s v="NO COES"/>
    <s v="Instalado"/>
    <x v="0"/>
    <n v="0"/>
    <n v="0"/>
    <s v="Estatal"/>
    <s v="Distribuidora"/>
    <x v="0"/>
    <s v="LORETO"/>
    <s v="LORETO"/>
    <s v="RAMÓN CASTILLA"/>
    <s v="RAMÓN CASTILLA"/>
    <n v="0"/>
    <n v="20"/>
    <n v="0.5"/>
    <n v="0"/>
    <n v="0"/>
    <n v="0"/>
    <n v="1.5780000000000001"/>
    <n v="0.5"/>
    <n v="0"/>
    <n v="0"/>
    <n v="0"/>
    <n v="1.7110000000000001"/>
    <n v="0.5"/>
    <n v="0.38"/>
    <n v="0"/>
    <n v="0"/>
    <n v="1.577"/>
    <n v="0.5"/>
    <n v="0.38"/>
    <n v="0"/>
    <n v="0"/>
    <n v="7.6479999999999997"/>
    <m/>
    <m/>
    <m/>
  </r>
  <r>
    <x v="0"/>
    <x v="0"/>
    <s v="ELOR"/>
    <s v="00000000"/>
    <s v="Cat. 3512 Dito"/>
    <s v="EL"/>
    <s v="T"/>
    <s v="ELOR00000000Cat. 3512 DitoEL"/>
    <s v="ELOR00000000Cat. 3512 DitoEL"/>
    <x v="27"/>
    <x v="27"/>
    <x v="0"/>
    <x v="114"/>
    <x v="124"/>
    <s v="EL"/>
    <s v="EL"/>
    <s v="Diésel"/>
    <x v="1"/>
    <s v="NO COES"/>
    <s v="Instalado"/>
    <x v="0"/>
    <n v="0"/>
    <n v="0"/>
    <s v="Estatal"/>
    <s v="Distribuidora"/>
    <x v="0"/>
    <s v="LORETO"/>
    <s v="LORETO"/>
    <s v="RAMÓN CASTILLA"/>
    <s v="RAMÓN CASTILLA"/>
    <n v="0"/>
    <n v="20"/>
    <n v="0.5"/>
    <n v="0.4"/>
    <n v="1154.96"/>
    <n v="1.15496"/>
    <n v="1.5780000000000001"/>
    <n v="0.5"/>
    <n v="0.4"/>
    <n v="1194.4000000000001"/>
    <n v="1.1944000000000001"/>
    <n v="1.7110000000000001"/>
    <n v="0.5"/>
    <n v="0.4"/>
    <n v="2072.64"/>
    <n v="2.0726399999999998"/>
    <n v="1.577"/>
    <n v="0.5"/>
    <n v="0.4"/>
    <n v="2351.6799999999998"/>
    <n v="2.35168"/>
    <n v="7.6479999999999997"/>
    <m/>
    <m/>
    <m/>
  </r>
  <r>
    <x v="0"/>
    <x v="0"/>
    <s v="ELOR"/>
    <s v="00000000"/>
    <s v="CUMMINS 3"/>
    <s v="EL"/>
    <s v="T"/>
    <s v="ELOR00000000CUMMINS 3EL"/>
    <s v="ELOR00000000CUMMINS 3EL"/>
    <x v="27"/>
    <x v="27"/>
    <x v="0"/>
    <x v="114"/>
    <x v="125"/>
    <s v="EL"/>
    <s v="EL"/>
    <s v="Diésel"/>
    <x v="1"/>
    <s v="NO COES"/>
    <s v="Instalado"/>
    <x v="0"/>
    <n v="0"/>
    <n v="0"/>
    <s v="Estatal"/>
    <s v="Distribuidora"/>
    <x v="0"/>
    <s v="LORETO"/>
    <s v="LORETO"/>
    <s v="RAMÓN CASTILLA"/>
    <s v="RAMÓN CASTILLA"/>
    <n v="0"/>
    <n v="20"/>
    <n v="0.6"/>
    <n v="0.48"/>
    <n v="1532.1"/>
    <n v="1.5321"/>
    <n v="1.5780000000000001"/>
    <n v="0.6"/>
    <n v="0.48"/>
    <n v="1739.1399999999999"/>
    <n v="1.7391399999999999"/>
    <n v="1.7110000000000001"/>
    <n v="0.6"/>
    <n v="0.48"/>
    <n v="1261.56"/>
    <n v="1.26156"/>
    <n v="1.577"/>
    <n v="0.6"/>
    <n v="0.48"/>
    <n v="337.17999999999995"/>
    <n v="0.33717999999999992"/>
    <n v="7.6479999999999997"/>
    <m/>
    <m/>
    <m/>
  </r>
  <r>
    <x v="0"/>
    <x v="0"/>
    <s v="ELOR"/>
    <s v="00000000"/>
    <s v="Cat.4-3412-16878"/>
    <s v="EL"/>
    <s v="T"/>
    <s v="ELOR00000000Cat.4-3412-16878EL"/>
    <s v="ELOR00000000Cat.4-3412-16878EL"/>
    <x v="27"/>
    <x v="27"/>
    <x v="0"/>
    <x v="114"/>
    <x v="126"/>
    <s v="EL"/>
    <s v="EL"/>
    <s v="Diésel"/>
    <x v="1"/>
    <s v="NO COES"/>
    <s v="Instalado"/>
    <x v="0"/>
    <n v="0"/>
    <n v="0"/>
    <s v="Estatal"/>
    <s v="Distribuidora"/>
    <x v="0"/>
    <s v="LORETO"/>
    <s v="LORETO"/>
    <s v="RAMÓN CASTILLA"/>
    <s v="RAMÓN CASTILLA"/>
    <n v="0"/>
    <n v="20"/>
    <n v="0.73399999999999999"/>
    <n v="0.5"/>
    <n v="2006.336"/>
    <n v="2.0063360000000001"/>
    <n v="1.5780000000000001"/>
    <n v="0.73399999999999999"/>
    <n v="0.5"/>
    <n v="2185.7549999999997"/>
    <n v="2.1857549999999994"/>
    <n v="1.7110000000000001"/>
    <n v="0.73399999999999999"/>
    <n v="0.5"/>
    <n v="954.46800000000007"/>
    <n v="0.95446800000000009"/>
    <n v="1.577"/>
    <n v="0.73399999999999999"/>
    <n v="0.5"/>
    <n v="456.83199999999999"/>
    <n v="0.45683200000000002"/>
    <n v="7.6479999999999997"/>
    <m/>
    <m/>
    <m/>
  </r>
  <r>
    <x v="0"/>
    <x v="1"/>
    <s v="ELOR"/>
    <s v="00000000"/>
    <s v="Cat.3406"/>
    <s v="EL"/>
    <s v="T"/>
    <s v="ELOR00000000Cat.3406EL"/>
    <s v="ELOR00000000Cat.3406EL"/>
    <x v="27"/>
    <x v="27"/>
    <x v="0"/>
    <x v="114"/>
    <x v="127"/>
    <s v="EL"/>
    <s v="EL"/>
    <s v="Diésel"/>
    <x v="1"/>
    <s v="NO COES"/>
    <s v="Instalado"/>
    <x v="0"/>
    <n v="0"/>
    <n v="0"/>
    <s v="Estatal"/>
    <s v="Distribuidora"/>
    <x v="0"/>
    <s v="LORETO"/>
    <s v="LORETO"/>
    <s v="RAMÓN CASTILLA"/>
    <s v="RAMÓN CASTILLA"/>
    <n v="0"/>
    <n v="20"/>
    <n v="0.42499999999999999"/>
    <n v="0.35"/>
    <n v="99.955999999999989"/>
    <n v="9.9955999999999989E-2"/>
    <n v="1.5780000000000001"/>
    <s v="-"/>
    <s v="-"/>
    <n v="118.27799999999999"/>
    <n v="0.11827799999999999"/>
    <n v="1.7110000000000001"/>
    <m/>
    <m/>
    <m/>
    <m/>
    <m/>
    <s v="-"/>
    <s v="-"/>
    <s v="-"/>
    <s v="-"/>
    <s v="-"/>
    <m/>
    <m/>
    <m/>
  </r>
  <r>
    <x v="0"/>
    <x v="0"/>
    <s v="ELOR"/>
    <s v="31024193"/>
    <s v="1"/>
    <s v="HI"/>
    <s v="H"/>
    <s v="ELOR310241931HI"/>
    <s v="ELOR310241931HI"/>
    <x v="27"/>
    <x v="27"/>
    <x v="1"/>
    <x v="115"/>
    <x v="25"/>
    <s v="HI"/>
    <s v="HI"/>
    <s v="Agua"/>
    <x v="0"/>
    <s v="NO COES"/>
    <s v="Instalado"/>
    <x v="0"/>
    <n v="0"/>
    <n v="0"/>
    <s v="Estatal"/>
    <s v="Distribuidora"/>
    <x v="0"/>
    <s v="SAN MARTÍN"/>
    <s v="SAN MARTÍN"/>
    <s v="MOYOBAMBA"/>
    <s v="JEPELACIO"/>
    <n v="0"/>
    <n v="20"/>
    <n v="3.3"/>
    <n v="3.3"/>
    <n v="20539.458000000002"/>
    <n v="20.539458000000003"/>
    <n v="8.4339999999999993"/>
    <n v="3.3"/>
    <n v="3.3"/>
    <n v="18994.817999999999"/>
    <n v="18.994817999999999"/>
    <n v="8.3789999999999996"/>
    <n v="3.3"/>
    <n v="3.3"/>
    <n v="18595.493999999999"/>
    <n v="18.595493999999999"/>
    <n v="8.359"/>
    <n v="3.3"/>
    <n v="3.3"/>
    <n v="16494.546999999999"/>
    <n v="16.494546999999997"/>
    <n v="7.6479999999999997"/>
    <m/>
    <m/>
    <m/>
  </r>
  <r>
    <x v="0"/>
    <x v="0"/>
    <s v="ELOR"/>
    <s v="31024193"/>
    <s v="2"/>
    <s v="HI"/>
    <s v="H"/>
    <s v="ELOR310241932HI"/>
    <s v="ELOR310241932HI"/>
    <x v="27"/>
    <x v="27"/>
    <x v="1"/>
    <x v="115"/>
    <x v="26"/>
    <s v="HI"/>
    <s v="HI"/>
    <s v="Agua"/>
    <x v="0"/>
    <s v="NO COES"/>
    <s v="Instalado"/>
    <x v="0"/>
    <n v="0"/>
    <n v="0"/>
    <s v="Estatal"/>
    <s v="Distribuidora"/>
    <x v="0"/>
    <s v="SAN MARTÍN"/>
    <s v="SAN MARTÍN"/>
    <s v="MOYOBAMBA"/>
    <s v="JEPELACIO"/>
    <n v="0"/>
    <n v="20"/>
    <n v="3.3"/>
    <n v="3.3"/>
    <n v="20936.240999999998"/>
    <n v="20.936240999999999"/>
    <n v="8.4339999999999993"/>
    <n v="3.3"/>
    <n v="3.3"/>
    <n v="19184.900999999998"/>
    <n v="19.184900999999996"/>
    <n v="8.3789999999999996"/>
    <n v="3.3"/>
    <n v="3.3"/>
    <n v="18618.137999999995"/>
    <n v="18.618137999999995"/>
    <n v="8.359"/>
    <n v="3.3"/>
    <n v="3.3"/>
    <n v="16633.833000000002"/>
    <n v="16.633833000000003"/>
    <n v="7.6479999999999997"/>
    <m/>
    <m/>
    <m/>
  </r>
  <r>
    <x v="0"/>
    <x v="0"/>
    <s v="ELOR"/>
    <s v="31024193"/>
    <s v="3"/>
    <s v="HI"/>
    <s v="H"/>
    <s v="ELOR310241933HI"/>
    <s v="ELOR310241933HI"/>
    <x v="27"/>
    <x v="27"/>
    <x v="1"/>
    <x v="115"/>
    <x v="55"/>
    <s v="HI"/>
    <s v="HI"/>
    <s v="Agua"/>
    <x v="0"/>
    <s v="NO COES"/>
    <s v="Instalado"/>
    <x v="0"/>
    <n v="0"/>
    <n v="0"/>
    <s v="Estatal"/>
    <s v="Distribuidora"/>
    <x v="0"/>
    <s v="SAN MARTÍN"/>
    <s v="SAN MARTÍN"/>
    <s v="MOYOBAMBA"/>
    <s v="JEPELACIO"/>
    <n v="0"/>
    <n v="20"/>
    <n v="2.5"/>
    <n v="2"/>
    <n v="10649.157999999999"/>
    <n v="10.649158"/>
    <n v="8.4339999999999993"/>
    <n v="2.5"/>
    <n v="2"/>
    <n v="9864.8280000000013"/>
    <n v="9.864828000000001"/>
    <n v="8.3789999999999996"/>
    <n v="2.5"/>
    <n v="2"/>
    <n v="8357.8220000000001"/>
    <n v="8.3578220000000005"/>
    <n v="8.359"/>
    <n v="2.5"/>
    <n v="2"/>
    <n v="8244.5500000000011"/>
    <n v="8.2445500000000003"/>
    <n v="7.6479999999999997"/>
    <m/>
    <m/>
    <m/>
  </r>
  <r>
    <x v="0"/>
    <x v="0"/>
    <s v="ELOR"/>
    <s v="31024293"/>
    <s v="G1"/>
    <s v="HI"/>
    <s v="H"/>
    <s v="ELOR31024293G1HI"/>
    <s v="ELOR31024293G1HI"/>
    <x v="27"/>
    <x v="27"/>
    <x v="1"/>
    <x v="116"/>
    <x v="2"/>
    <s v="HI"/>
    <s v="HI"/>
    <s v="Agua"/>
    <x v="0"/>
    <s v="NO COES"/>
    <s v="Instalado"/>
    <x v="1"/>
    <n v="0"/>
    <n v="0"/>
    <s v="Estatal"/>
    <s v="Distribuidora"/>
    <x v="0"/>
    <s v="SAN MARTÍN"/>
    <s v="SAN MARTÍN"/>
    <s v="MARISCAL CACERES"/>
    <s v="PACHIZA"/>
    <n v="0"/>
    <n v="20"/>
    <n v="0.4"/>
    <n v="0.26"/>
    <n v="0"/>
    <n v="0"/>
    <n v="0.26"/>
    <n v="0.4"/>
    <n v="0.25"/>
    <n v="0"/>
    <n v="0"/>
    <n v="0.248"/>
    <n v="0.4"/>
    <n v="0.25"/>
    <n v="0"/>
    <n v="0"/>
    <n v="0.252"/>
    <n v="0.4"/>
    <n v="0.25"/>
    <n v="0"/>
    <n v="0"/>
    <n v="7.6479999999999997"/>
    <m/>
    <m/>
    <m/>
  </r>
  <r>
    <x v="0"/>
    <x v="0"/>
    <s v="ELOR"/>
    <s v="31024293"/>
    <s v="G2"/>
    <s v="HI"/>
    <s v="H"/>
    <s v="ELOR31024293G2HI"/>
    <s v="ELOR31024293G2HI"/>
    <x v="27"/>
    <x v="27"/>
    <x v="1"/>
    <x v="116"/>
    <x v="29"/>
    <s v="HI"/>
    <s v="HI"/>
    <s v="Agua"/>
    <x v="0"/>
    <s v="NO COES"/>
    <s v="Instalado"/>
    <x v="0"/>
    <n v="0"/>
    <n v="0"/>
    <s v="Estatal"/>
    <s v="Distribuidora"/>
    <x v="0"/>
    <s v="SAN MARTÍN"/>
    <s v="SAN MARTÍN"/>
    <s v="MARISCAL CACERES"/>
    <s v="PACHIZA"/>
    <n v="0"/>
    <n v="20"/>
    <n v="0.4"/>
    <n v="0.26"/>
    <n v="876.20700000000011"/>
    <n v="0.87620700000000007"/>
    <n v="0.26"/>
    <n v="0.4"/>
    <n v="0.25"/>
    <n v="879.7489999999998"/>
    <n v="0.87974899999999978"/>
    <n v="0.248"/>
    <n v="0.4"/>
    <n v="0.25"/>
    <n v="711.06799999999998"/>
    <n v="0.71106800000000003"/>
    <n v="0.252"/>
    <n v="0.4"/>
    <n v="0.25"/>
    <n v="466.74099999999999"/>
    <n v="0.46674099999999996"/>
    <n v="7.6479999999999997"/>
    <m/>
    <m/>
    <m/>
  </r>
  <r>
    <x v="0"/>
    <x v="0"/>
    <s v="ELOR"/>
    <s v="31077997"/>
    <s v="Turbina 1"/>
    <s v="HI"/>
    <s v="H"/>
    <s v="ELOR31077997Turbina 1HI"/>
    <s v="ELOR31077997Turbina 1HI"/>
    <x v="27"/>
    <x v="27"/>
    <x v="1"/>
    <x v="117"/>
    <x v="81"/>
    <s v="HI"/>
    <s v="HI"/>
    <s v="Agua"/>
    <x v="1"/>
    <s v="NO COES"/>
    <s v="Instalado"/>
    <x v="0"/>
    <n v="0"/>
    <n v="0"/>
    <s v="Estatal"/>
    <s v="Distribuidora"/>
    <x v="0"/>
    <s v="AMAZONAS"/>
    <s v="AMAZONAS"/>
    <s v="LUYA"/>
    <s v="LUYA"/>
    <n v="0"/>
    <n v="20"/>
    <n v="1.2529999999999999"/>
    <n v="1.1499999999999999"/>
    <n v="7411.83"/>
    <n v="7.4118300000000001"/>
    <n v="4.5140000000000002"/>
    <n v="1.2529999999999999"/>
    <n v="1.1499999999999999"/>
    <n v="7861.3079999999991"/>
    <n v="7.8613079999999993"/>
    <n v="4.4630000000000001"/>
    <n v="1.2529999999999999"/>
    <n v="1.1499999999999999"/>
    <n v="7215.4720000000007"/>
    <n v="7.215472000000001"/>
    <n v="4.4630000000000001"/>
    <n v="1.2529999999999999"/>
    <n v="1.1499999999999999"/>
    <n v="5806.2929999999997"/>
    <n v="5.8062929999999993"/>
    <n v="7.6479999999999997"/>
    <m/>
    <m/>
    <m/>
  </r>
  <r>
    <x v="0"/>
    <x v="0"/>
    <s v="ELOR"/>
    <s v="31077997"/>
    <s v="Turbina 2"/>
    <s v="HI"/>
    <s v="H"/>
    <s v="ELOR31077997Turbina 2HI"/>
    <s v="ELOR31077997Turbina 2HI"/>
    <x v="27"/>
    <x v="27"/>
    <x v="1"/>
    <x v="117"/>
    <x v="82"/>
    <s v="HI"/>
    <s v="HI"/>
    <s v="Agua"/>
    <x v="1"/>
    <s v="NO COES"/>
    <s v="Instalado"/>
    <x v="0"/>
    <n v="0"/>
    <n v="0"/>
    <s v="Estatal"/>
    <s v="Distribuidora"/>
    <x v="0"/>
    <s v="AMAZONAS"/>
    <s v="AMAZONAS"/>
    <s v="LUYA"/>
    <s v="LUYA"/>
    <n v="0"/>
    <n v="20"/>
    <n v="1.2529999999999999"/>
    <n v="1.1499999999999999"/>
    <n v="6941.1630000000005"/>
    <n v="6.9411630000000004"/>
    <n v="4.5140000000000002"/>
    <n v="1.2529999999999999"/>
    <n v="1.1499999999999999"/>
    <n v="7400.5220000000008"/>
    <n v="7.4005220000000005"/>
    <n v="4.4630000000000001"/>
    <n v="1.2529999999999999"/>
    <n v="1.1499999999999999"/>
    <n v="5602.6130000000003"/>
    <n v="5.6026129999999998"/>
    <n v="4.4630000000000001"/>
    <n v="1.2529999999999999"/>
    <n v="0"/>
    <n v="0"/>
    <n v="0"/>
    <n v="7.6479999999999997"/>
    <m/>
    <m/>
    <m/>
  </r>
  <r>
    <x v="0"/>
    <x v="0"/>
    <s v="ELOR"/>
    <s v="31077997"/>
    <s v="Turbina 3"/>
    <s v="HI"/>
    <s v="H"/>
    <s v="ELOR31077997Turbina 3HI"/>
    <s v="ELOR31077997Turbina 3HI"/>
    <x v="27"/>
    <x v="27"/>
    <x v="1"/>
    <x v="117"/>
    <x v="128"/>
    <s v="HI"/>
    <s v="HI"/>
    <s v="Agua"/>
    <x v="1"/>
    <s v="NO COES"/>
    <s v="Instalado"/>
    <x v="0"/>
    <n v="0"/>
    <n v="0"/>
    <s v="Estatal"/>
    <s v="Distribuidora"/>
    <x v="0"/>
    <s v="AMAZONAS"/>
    <s v="AMAZONAS"/>
    <s v="LUYA"/>
    <s v="LUYA"/>
    <n v="0"/>
    <n v="20"/>
    <n v="1.2529999999999999"/>
    <n v="1.1499999999999999"/>
    <n v="7431.4560000000001"/>
    <n v="7.4314559999999998"/>
    <n v="4.5140000000000002"/>
    <n v="1.2529999999999999"/>
    <n v="1.1499999999999999"/>
    <n v="7282.973"/>
    <n v="7.2829730000000001"/>
    <n v="4.4630000000000001"/>
    <n v="1.2529999999999999"/>
    <n v="1.1499999999999999"/>
    <n v="3759.607"/>
    <n v="3.7596069999999999"/>
    <n v="4.4630000000000001"/>
    <n v="1.2529999999999999"/>
    <n v="1.1499999999999999"/>
    <n v="4633.7199999999993"/>
    <n v="4.6337199999999994"/>
    <n v="7.6479999999999997"/>
    <m/>
    <m/>
    <m/>
  </r>
  <r>
    <x v="0"/>
    <x v="0"/>
    <s v="ELOR"/>
    <s v="31077997"/>
    <s v="Turbina 4"/>
    <s v="HI"/>
    <s v="H"/>
    <s v="ELOR31077997Turbina 4HI"/>
    <s v="ELOR31077997Turbina 4HI"/>
    <x v="27"/>
    <x v="27"/>
    <x v="1"/>
    <x v="117"/>
    <x v="129"/>
    <s v="HI"/>
    <s v="HI"/>
    <s v="Agua"/>
    <x v="1"/>
    <s v="NO COES"/>
    <s v="Instalado"/>
    <x v="0"/>
    <n v="0"/>
    <n v="0"/>
    <s v="Estatal"/>
    <s v="Distribuidora"/>
    <x v="0"/>
    <s v="AMAZONAS"/>
    <s v="AMAZONAS"/>
    <s v="LUYA"/>
    <s v="LUYA"/>
    <n v="0"/>
    <n v="20"/>
    <n v="1.2529999999999999"/>
    <n v="1.1499999999999999"/>
    <n v="7236.4249999999993"/>
    <n v="7.2364249999999997"/>
    <n v="4.5140000000000002"/>
    <n v="1.2529999999999999"/>
    <n v="1.1499999999999999"/>
    <n v="7609.4269999999997"/>
    <n v="7.6094269999999993"/>
    <n v="4.4630000000000001"/>
    <n v="1.2529999999999999"/>
    <n v="1.1499999999999999"/>
    <n v="7504.8720000000003"/>
    <n v="7.5048720000000007"/>
    <n v="4.4630000000000001"/>
    <n v="1.2529999999999999"/>
    <n v="1.1499999999999999"/>
    <n v="6052.1979999999994"/>
    <n v="6.0521979999999997"/>
    <n v="7.6479999999999997"/>
    <m/>
    <m/>
    <m/>
  </r>
  <r>
    <x v="0"/>
    <x v="0"/>
    <s v="ELOR"/>
    <s v="31078697"/>
    <s v="Turbina 1"/>
    <s v="HI"/>
    <s v="H"/>
    <s v="ELOR31078697Turbina 1HI"/>
    <s v="ELOR31078697Turbina 1HI"/>
    <x v="27"/>
    <x v="27"/>
    <x v="1"/>
    <x v="118"/>
    <x v="81"/>
    <s v="HI"/>
    <s v="HI"/>
    <s v="Agua"/>
    <x v="0"/>
    <s v="NO COES"/>
    <s v="Instalado"/>
    <x v="0"/>
    <n v="0"/>
    <n v="0"/>
    <s v="Estatal"/>
    <s v="Distribuidora"/>
    <x v="0"/>
    <s v="AMAZONAS"/>
    <s v="AMAZONAS"/>
    <s v="BAGUA"/>
    <s v="ARAMANGO"/>
    <n v="0"/>
    <n v="20"/>
    <n v="2.8370000000000002"/>
    <n v="2.6"/>
    <n v="18166.060000000001"/>
    <n v="18.166060000000002"/>
    <n v="5.3559999999999999"/>
    <n v="2.8370000000000002"/>
    <n v="2.6"/>
    <n v="9852.4480000000003"/>
    <n v="9.8524480000000008"/>
    <n v="4.883"/>
    <n v="2.8370000000000002"/>
    <n v="2.6"/>
    <n v="6224.9080000000004"/>
    <n v="6.2249080000000001"/>
    <n v="4.3949999999999996"/>
    <n v="2.8370000000000002"/>
    <n v="2.6"/>
    <n v="91.686999999999998"/>
    <n v="9.1686999999999991E-2"/>
    <n v="7.6479999999999997"/>
    <m/>
    <m/>
    <m/>
  </r>
  <r>
    <x v="0"/>
    <x v="0"/>
    <s v="ELOR"/>
    <s v="31078697"/>
    <s v="Turbina 2"/>
    <s v="HI"/>
    <s v="H"/>
    <s v="ELOR31078697Turbina 2HI"/>
    <s v="ELOR31078697Turbina 2HI"/>
    <x v="27"/>
    <x v="27"/>
    <x v="1"/>
    <x v="118"/>
    <x v="82"/>
    <s v="HI"/>
    <s v="HI"/>
    <s v="Agua"/>
    <x v="0"/>
    <s v="NO COES"/>
    <s v="Instalado"/>
    <x v="0"/>
    <n v="0"/>
    <n v="0"/>
    <s v="Estatal"/>
    <s v="Distribuidora"/>
    <x v="0"/>
    <s v="AMAZONAS"/>
    <s v="AMAZONAS"/>
    <s v="BAGUA"/>
    <s v="ARAMANGO"/>
    <n v="0"/>
    <n v="20"/>
    <n v="2.8370000000000002"/>
    <n v="2.6"/>
    <n v="19730.428"/>
    <n v="19.730428"/>
    <n v="5.3559999999999999"/>
    <n v="2.8370000000000002"/>
    <n v="2.6"/>
    <n v="21248.821"/>
    <n v="21.248821"/>
    <n v="4.883"/>
    <n v="2.8370000000000002"/>
    <n v="2.6"/>
    <n v="18580.546999999999"/>
    <n v="18.580546999999999"/>
    <n v="4.3949999999999996"/>
    <n v="2.8370000000000002"/>
    <n v="2.6"/>
    <n v="18715.358"/>
    <n v="18.715358000000002"/>
    <n v="7.6479999999999997"/>
    <m/>
    <m/>
    <m/>
  </r>
  <r>
    <x v="0"/>
    <x v="0"/>
    <s v="ELOR"/>
    <s v="31078897"/>
    <s v="Turbina 1"/>
    <s v="HI"/>
    <s v="H"/>
    <s v="ELOR31078897Turbina 1HI"/>
    <s v="ELOR31078897Turbina 1HI"/>
    <x v="27"/>
    <x v="27"/>
    <x v="1"/>
    <x v="119"/>
    <x v="81"/>
    <s v="HI"/>
    <s v="HI"/>
    <s v="Agua"/>
    <x v="0"/>
    <s v="NO COES"/>
    <s v="Instalado"/>
    <x v="0"/>
    <n v="0"/>
    <n v="0"/>
    <s v="Estatal"/>
    <s v="Distribuidora"/>
    <x v="0"/>
    <s v="CAJAMARCA"/>
    <s v="CAJAMARCA"/>
    <s v="JAEN"/>
    <s v="JAEN"/>
    <n v="0"/>
    <n v="20"/>
    <n v="1.59"/>
    <n v="1.45"/>
    <n v="10364.112999999999"/>
    <n v="10.364113"/>
    <n v="2.726"/>
    <n v="1.59"/>
    <n v="1.45"/>
    <n v="11013.526999999998"/>
    <n v="11.013526999999998"/>
    <n v="2.746"/>
    <n v="1.59"/>
    <n v="1.45"/>
    <n v="7394.7"/>
    <n v="7.3946999999999994"/>
    <n v="2.6850000000000001"/>
    <n v="1.59"/>
    <n v="1.45"/>
    <n v="10241.717999999999"/>
    <n v="10.241717999999999"/>
    <n v="7.6479999999999997"/>
    <m/>
    <m/>
    <m/>
  </r>
  <r>
    <x v="0"/>
    <x v="0"/>
    <s v="ELOR"/>
    <s v="31078897"/>
    <s v="Turbina 2"/>
    <s v="HI"/>
    <s v="H"/>
    <s v="ELOR31078897Turbina 2HI"/>
    <s v="ELOR31078897Turbina 2HI"/>
    <x v="27"/>
    <x v="27"/>
    <x v="1"/>
    <x v="119"/>
    <x v="82"/>
    <s v="HI"/>
    <s v="HI"/>
    <s v="Agua"/>
    <x v="0"/>
    <s v="NO COES"/>
    <s v="Instalado"/>
    <x v="0"/>
    <n v="0"/>
    <n v="0"/>
    <s v="Estatal"/>
    <s v="Distribuidora"/>
    <x v="0"/>
    <s v="CAJAMARCA"/>
    <s v="CAJAMARCA"/>
    <s v="JAEN"/>
    <s v="JAEN"/>
    <n v="0"/>
    <n v="20"/>
    <n v="1.59"/>
    <n v="1.45"/>
    <n v="10784.130999999999"/>
    <n v="10.784130999999999"/>
    <n v="2.726"/>
    <n v="1.59"/>
    <n v="1.45"/>
    <n v="10752.304999999998"/>
    <n v="10.752304999999998"/>
    <n v="2.746"/>
    <n v="1.59"/>
    <n v="1.45"/>
    <n v="9918.17"/>
    <n v="9.9181699999999999"/>
    <n v="2.6850000000000001"/>
    <n v="1.59"/>
    <n v="1.45"/>
    <n v="10517.362999999999"/>
    <n v="10.517363"/>
    <n v="7.6479999999999997"/>
    <m/>
    <m/>
    <m/>
  </r>
  <r>
    <x v="0"/>
    <x v="0"/>
    <s v="ELOR"/>
    <s v="33010767"/>
    <s v="CUMMINS 1"/>
    <s v="EL"/>
    <s v="T"/>
    <s v="ELOR33010767CUMMINS 1EL"/>
    <s v="ELOR33010767CUMMINS 1EL"/>
    <x v="27"/>
    <x v="27"/>
    <x v="0"/>
    <x v="120"/>
    <x v="130"/>
    <s v="EL"/>
    <s v="EL"/>
    <s v="Diésel"/>
    <x v="1"/>
    <s v="NO COES"/>
    <s v="Instalado"/>
    <x v="0"/>
    <n v="0"/>
    <n v="0"/>
    <s v="Estatal"/>
    <s v="Distribuidora"/>
    <x v="0"/>
    <s v="LORETO"/>
    <s v="LORETO"/>
    <s v="MAYNAS"/>
    <s v="IQUITOS"/>
    <n v="0"/>
    <n v="20"/>
    <n v="2"/>
    <n v="1.2"/>
    <n v="68.030999999999992"/>
    <n v="6.8030999999999994E-2"/>
    <n v="17.396999999999998"/>
    <n v="2"/>
    <n v="1.5"/>
    <n v="3.2469999999999999"/>
    <n v="3.2469999999999999E-3"/>
    <n v="1.0580000000000001"/>
    <n v="2"/>
    <n v="1.5"/>
    <n v="5.7070000000000007"/>
    <n v="5.7070000000000011E-3"/>
    <n v="0.998"/>
    <n v="2"/>
    <n v="1.5"/>
    <n v="0"/>
    <n v="0"/>
    <n v="7.6479999999999997"/>
    <m/>
    <m/>
    <m/>
  </r>
  <r>
    <x v="0"/>
    <x v="0"/>
    <s v="ELOR"/>
    <s v="33010793"/>
    <s v="CAT.1-16CM32C"/>
    <s v="EL"/>
    <s v="T"/>
    <s v="ELOR33010793CAT.1-16CM32CEL"/>
    <s v="ELOR33010793CAT.1-16CM32CEL"/>
    <x v="27"/>
    <x v="27"/>
    <x v="0"/>
    <x v="121"/>
    <x v="131"/>
    <s v="EL"/>
    <s v="EL"/>
    <s v="Diésel"/>
    <x v="1"/>
    <s v="NO COES"/>
    <s v="Instalado"/>
    <x v="1"/>
    <n v="0"/>
    <n v="0"/>
    <s v="Estatal"/>
    <s v="Distribuidora"/>
    <x v="0"/>
    <s v="LORETO"/>
    <s v="LORETO"/>
    <s v="MAYNAS"/>
    <s v="IQUITOS"/>
    <n v="0"/>
    <n v="20"/>
    <n v="7.5179999999999998"/>
    <n v="0"/>
    <n v="0"/>
    <n v="0"/>
    <n v="55.89"/>
    <n v="7.5179999999999998"/>
    <n v="0"/>
    <n v="0"/>
    <n v="0"/>
    <n v="42.756"/>
    <n v="7.5179999999999998"/>
    <n v="0"/>
    <n v="0"/>
    <n v="0"/>
    <n v="39.720999999999997"/>
    <n v="7.5179999999999998"/>
    <n v="0"/>
    <n v="0"/>
    <n v="0"/>
    <n v="7.6479999999999997"/>
    <m/>
    <m/>
    <m/>
  </r>
  <r>
    <x v="0"/>
    <x v="0"/>
    <s v="ELOR"/>
    <s v="33010793"/>
    <s v="CAT.2-16CM32C"/>
    <s v="EL"/>
    <s v="T"/>
    <s v="ELOR33010793CAT.2-16CM32CEL"/>
    <s v="ELOR33010793CAT.2-16CM32CEL"/>
    <x v="27"/>
    <x v="27"/>
    <x v="0"/>
    <x v="121"/>
    <x v="132"/>
    <s v="EL"/>
    <s v="EL"/>
    <s v="Diésel"/>
    <x v="1"/>
    <s v="NO COES"/>
    <s v="Instalado"/>
    <x v="1"/>
    <n v="0"/>
    <n v="0"/>
    <s v="Estatal"/>
    <s v="Distribuidora"/>
    <x v="0"/>
    <s v="LORETO"/>
    <s v="LORETO"/>
    <s v="MAYNAS"/>
    <s v="IQUITOS"/>
    <n v="0"/>
    <n v="20"/>
    <n v="7.5179999999999998"/>
    <n v="0"/>
    <n v="3520.72"/>
    <n v="3.5207199999999998"/>
    <n v="55.89"/>
    <n v="7.5179999999999998"/>
    <n v="0"/>
    <n v="0"/>
    <n v="0"/>
    <n v="42.756"/>
    <n v="7.5179999999999998"/>
    <n v="0"/>
    <n v="0"/>
    <n v="0"/>
    <n v="39.720999999999997"/>
    <n v="7.5179999999999998"/>
    <n v="0"/>
    <n v="0"/>
    <n v="0"/>
    <n v="7.6479999999999997"/>
    <m/>
    <m/>
    <m/>
  </r>
  <r>
    <x v="0"/>
    <x v="0"/>
    <s v="ELOR"/>
    <s v="33010793"/>
    <s v="CAT-16CM32"/>
    <s v="EL"/>
    <s v="T"/>
    <s v="ELOR33010793CAT-16CM32EL"/>
    <s v="ELOR33010793CAT-16CM32EL"/>
    <x v="27"/>
    <x v="27"/>
    <x v="0"/>
    <x v="121"/>
    <x v="133"/>
    <s v="EL"/>
    <s v="EL"/>
    <s v="Diésel"/>
    <x v="1"/>
    <s v="NO COES"/>
    <s v="Instalado"/>
    <x v="0"/>
    <n v="0"/>
    <n v="0"/>
    <s v="Estatal"/>
    <s v="Distribuidora"/>
    <x v="0"/>
    <s v="LORETO"/>
    <s v="LORETO"/>
    <s v="MAYNAS"/>
    <s v="IQUITOS"/>
    <n v="0"/>
    <n v="20"/>
    <n v="7.4"/>
    <n v="6.5"/>
    <n v="22571.689000000002"/>
    <n v="22.571689000000003"/>
    <n v="55.89"/>
    <n v="7.4"/>
    <n v="6.5"/>
    <n v="260.20300000000003"/>
    <n v="0.26020300000000002"/>
    <n v="42.756"/>
    <n v="7.4"/>
    <n v="6.5"/>
    <n v="86.9"/>
    <n v="8.6900000000000005E-2"/>
    <n v="39.720999999999997"/>
    <n v="7.4"/>
    <n v="6.5"/>
    <n v="0"/>
    <n v="0"/>
    <n v="7.6479999999999997"/>
    <m/>
    <m/>
    <m/>
  </r>
  <r>
    <x v="0"/>
    <x v="0"/>
    <s v="ELOR"/>
    <s v="33010793"/>
    <s v="WARTSILA 1"/>
    <s v="EL"/>
    <s v="T"/>
    <s v="ELOR33010793WARTSILA 1EL"/>
    <s v="ELOR33010793WARTSILA 1EL"/>
    <x v="27"/>
    <x v="27"/>
    <x v="0"/>
    <x v="121"/>
    <x v="134"/>
    <s v="EL"/>
    <s v="EL"/>
    <s v="Diésel"/>
    <x v="1"/>
    <s v="NO COES"/>
    <s v="Instalado"/>
    <x v="0"/>
    <n v="0"/>
    <n v="0"/>
    <s v="Estatal"/>
    <s v="Distribuidora"/>
    <x v="0"/>
    <s v="LORETO"/>
    <s v="LORETO"/>
    <s v="MAYNAS"/>
    <s v="IQUITOS"/>
    <n v="0"/>
    <n v="20"/>
    <n v="6.4"/>
    <n v="6"/>
    <n v="5355.1439999999993"/>
    <n v="5.3551439999999992"/>
    <n v="55.89"/>
    <n v="6.4"/>
    <n v="6"/>
    <n v="2.1919999999999997"/>
    <n v="2.1919999999999999E-3"/>
    <n v="42.756"/>
    <n v="6.4"/>
    <n v="6"/>
    <n v="23.898"/>
    <n v="2.3897999999999999E-2"/>
    <n v="39.720999999999997"/>
    <n v="6.4"/>
    <n v="6"/>
    <n v="7.6150000000000002"/>
    <n v="7.6150000000000002E-3"/>
    <n v="7.6479999999999997"/>
    <m/>
    <m/>
    <m/>
  </r>
  <r>
    <x v="0"/>
    <x v="0"/>
    <s v="ELOR"/>
    <s v="33010793"/>
    <s v="WARTSILA 2"/>
    <s v="EL"/>
    <s v="T"/>
    <s v="ELOR33010793WARTSILA 2EL"/>
    <s v="ELOR33010793WARTSILA 2EL"/>
    <x v="27"/>
    <x v="27"/>
    <x v="0"/>
    <x v="121"/>
    <x v="135"/>
    <s v="EL"/>
    <s v="EL"/>
    <s v="Diésel"/>
    <x v="1"/>
    <s v="NO COES"/>
    <s v="Instalado"/>
    <x v="0"/>
    <n v="0"/>
    <n v="0"/>
    <s v="Estatal"/>
    <s v="Distribuidora"/>
    <x v="0"/>
    <s v="LORETO"/>
    <s v="LORETO"/>
    <s v="MAYNAS"/>
    <s v="IQUITOS"/>
    <n v="0"/>
    <n v="20"/>
    <n v="6.4"/>
    <n v="6"/>
    <n v="10865.165999999999"/>
    <n v="10.865165999999999"/>
    <n v="55.89"/>
    <n v="6.4"/>
    <n v="6"/>
    <n v="3.3000000000000003"/>
    <n v="3.3000000000000004E-3"/>
    <n v="42.756"/>
    <n v="6.4"/>
    <n v="6"/>
    <n v="31.798999999999999"/>
    <n v="3.1799000000000001E-2"/>
    <n v="39.720999999999997"/>
    <n v="6.4"/>
    <n v="6"/>
    <n v="4.72"/>
    <n v="4.7199999999999994E-3"/>
    <n v="7.6479999999999997"/>
    <m/>
    <m/>
    <m/>
  </r>
  <r>
    <x v="0"/>
    <x v="0"/>
    <s v="ELOR"/>
    <s v="33010793"/>
    <s v="WARTSILA 3"/>
    <s v="EL"/>
    <s v="T"/>
    <s v="ELOR33010793WARTSILA 3EL"/>
    <s v="ELOR33010793WARTSILA 3EL"/>
    <x v="27"/>
    <x v="27"/>
    <x v="0"/>
    <x v="121"/>
    <x v="136"/>
    <s v="EL"/>
    <s v="EL"/>
    <s v="Diésel"/>
    <x v="1"/>
    <s v="NO COES"/>
    <s v="Instalado"/>
    <x v="0"/>
    <n v="0"/>
    <n v="0"/>
    <s v="Estatal"/>
    <s v="Distribuidora"/>
    <x v="0"/>
    <s v="LORETO"/>
    <s v="LORETO"/>
    <s v="MAYNAS"/>
    <s v="IQUITOS"/>
    <n v="0"/>
    <n v="20"/>
    <n v="6.4"/>
    <n v="6"/>
    <n v="7130.7680000000009"/>
    <n v="7.1307680000000007"/>
    <n v="55.89"/>
    <n v="6.4"/>
    <n v="6"/>
    <n v="0.83299999999999996"/>
    <n v="8.3299999999999997E-4"/>
    <n v="42.756"/>
    <n v="6.4"/>
    <n v="6"/>
    <n v="0"/>
    <n v="0"/>
    <n v="39.720999999999997"/>
    <n v="6.4"/>
    <n v="6"/>
    <n v="0"/>
    <n v="0"/>
    <n v="7.6479999999999997"/>
    <m/>
    <m/>
    <m/>
  </r>
  <r>
    <x v="0"/>
    <x v="0"/>
    <s v="ELOR"/>
    <s v="33010793"/>
    <s v="WARTSILA 4"/>
    <s v="EL"/>
    <s v="T"/>
    <s v="ELOR33010793WARTSILA 4EL"/>
    <s v="ELOR33010793WARTSILA 4EL"/>
    <x v="27"/>
    <x v="27"/>
    <x v="0"/>
    <x v="121"/>
    <x v="137"/>
    <s v="EL"/>
    <s v="EL"/>
    <s v="Diésel"/>
    <x v="1"/>
    <s v="NO COES"/>
    <s v="Instalado"/>
    <x v="0"/>
    <n v="0"/>
    <n v="0"/>
    <s v="Estatal"/>
    <s v="Distribuidora"/>
    <x v="0"/>
    <s v="LORETO"/>
    <s v="LORETO"/>
    <s v="MAYNAS"/>
    <s v="IQUITOS"/>
    <n v="0"/>
    <n v="20"/>
    <n v="6.4"/>
    <n v="6"/>
    <n v="13607.786999999998"/>
    <n v="13.607786999999998"/>
    <n v="55.89"/>
    <n v="6.4"/>
    <n v="6"/>
    <n v="95.589999999999989"/>
    <n v="9.5589999999999994E-2"/>
    <n v="42.756"/>
    <n v="6.4"/>
    <n v="6"/>
    <n v="112.991"/>
    <n v="0.11299099999999999"/>
    <n v="39.720999999999997"/>
    <n v="6.4"/>
    <n v="6"/>
    <n v="5.8540000000000001"/>
    <n v="5.8539999999999998E-3"/>
    <n v="7.6479999999999997"/>
    <m/>
    <m/>
    <m/>
  </r>
  <r>
    <x v="0"/>
    <x v="0"/>
    <s v="ELOR"/>
    <s v="33010793"/>
    <s v="WARTSILA 5"/>
    <s v="EL"/>
    <s v="T"/>
    <s v="ELOR33010793WARTSILA 5EL"/>
    <s v="ELOR33010793WARTSILA 5EL"/>
    <x v="27"/>
    <x v="27"/>
    <x v="0"/>
    <x v="121"/>
    <x v="138"/>
    <s v="EL"/>
    <s v="EL"/>
    <s v="Residual 6"/>
    <x v="1"/>
    <s v="NO COES"/>
    <s v="Instalado"/>
    <x v="0"/>
    <n v="0"/>
    <n v="0"/>
    <s v="Estatal"/>
    <s v="Distribuidora"/>
    <x v="0"/>
    <s v="LORETO"/>
    <s v="LORETO"/>
    <s v="MAYNAS"/>
    <s v="IQUITOS"/>
    <n v="0"/>
    <n v="20"/>
    <n v="8.1"/>
    <n v="7.8"/>
    <n v="49301.521000000008"/>
    <n v="49.301521000000008"/>
    <n v="55.89"/>
    <n v="8.1"/>
    <n v="7.8"/>
    <n v="9095.257999999998"/>
    <n v="9.0952579999999976"/>
    <n v="42.756"/>
    <n v="8.1"/>
    <n v="7.8"/>
    <n v="3232.7719999999999"/>
    <n v="3.2327719999999998"/>
    <n v="39.720999999999997"/>
    <n v="8.1"/>
    <n v="7.8"/>
    <n v="490.97500000000002"/>
    <n v="0.49097500000000005"/>
    <n v="7.6479999999999997"/>
    <m/>
    <m/>
    <m/>
  </r>
  <r>
    <x v="0"/>
    <x v="0"/>
    <s v="ELOR"/>
    <s v="33010793"/>
    <s v="WARTSILA 6"/>
    <s v="EL"/>
    <s v="T"/>
    <s v="ELOR33010793WARTSILA 6EL"/>
    <s v="ELOR33010793WARTSILA 6EL"/>
    <x v="27"/>
    <x v="27"/>
    <x v="0"/>
    <x v="121"/>
    <x v="139"/>
    <s v="EL"/>
    <s v="EL"/>
    <s v="Residual 6"/>
    <x v="1"/>
    <s v="NO COES"/>
    <s v="Instalado"/>
    <x v="0"/>
    <n v="0"/>
    <n v="0"/>
    <s v="Estatal"/>
    <s v="Distribuidora"/>
    <x v="0"/>
    <s v="LORETO"/>
    <s v="LORETO"/>
    <s v="MAYNAS"/>
    <s v="IQUITOS"/>
    <n v="0"/>
    <n v="20"/>
    <n v="8.1"/>
    <n v="7.8"/>
    <n v="49824.899000000005"/>
    <n v="49.824899000000002"/>
    <n v="55.89"/>
    <n v="8.1"/>
    <n v="7.8"/>
    <n v="13125.893"/>
    <n v="13.125893"/>
    <n v="42.756"/>
    <n v="8.1"/>
    <n v="7.8"/>
    <n v="1997.2370000000001"/>
    <n v="1.9972370000000002"/>
    <n v="39.720999999999997"/>
    <n v="8.1"/>
    <n v="7.8"/>
    <n v="21.994"/>
    <n v="2.1994E-2"/>
    <n v="7.6479999999999997"/>
    <m/>
    <m/>
    <m/>
  </r>
  <r>
    <x v="0"/>
    <x v="0"/>
    <s v="ELOR"/>
    <s v="33010793"/>
    <s v="WARTSILA 7"/>
    <s v="EL"/>
    <s v="T"/>
    <s v="ELOR33010793WARTSILA 7EL"/>
    <s v="ELOR33010793WARTSILA 7EL"/>
    <x v="27"/>
    <x v="27"/>
    <x v="0"/>
    <x v="121"/>
    <x v="140"/>
    <s v="EL"/>
    <s v="EL"/>
    <s v="Residual 6"/>
    <x v="1"/>
    <s v="NO COES"/>
    <s v="Instalado"/>
    <x v="0"/>
    <n v="0"/>
    <n v="0"/>
    <s v="Estatal"/>
    <s v="Distribuidora"/>
    <x v="0"/>
    <s v="LORETO"/>
    <s v="LORETO"/>
    <s v="MAYNAS"/>
    <s v="IQUITOS"/>
    <n v="0"/>
    <n v="20"/>
    <n v="8.1"/>
    <n v="7.8"/>
    <n v="48755.725999999995"/>
    <n v="48.755725999999996"/>
    <n v="55.89"/>
    <n v="8.1"/>
    <n v="7.8"/>
    <n v="8809.9309999999987"/>
    <n v="8.8099309999999988"/>
    <n v="42.756"/>
    <n v="8.1"/>
    <n v="7.8"/>
    <n v="1980.5489999999998"/>
    <n v="1.9805489999999997"/>
    <n v="39.720999999999997"/>
    <n v="8.1"/>
    <n v="7.8"/>
    <n v="44.777999999999999"/>
    <n v="4.4777999999999998E-2"/>
    <n v="7.6479999999999997"/>
    <m/>
    <m/>
    <m/>
  </r>
  <r>
    <x v="0"/>
    <x v="1"/>
    <s v="ELOR"/>
    <s v="33010893"/>
    <s v="CAT 3516(G1)"/>
    <s v="EL"/>
    <s v="T"/>
    <s v="ELOR33010893CAT 3516(G1)EL"/>
    <s v="ELOR33010893CAT 3516(G1)EL"/>
    <x v="27"/>
    <x v="27"/>
    <x v="0"/>
    <x v="122"/>
    <x v="141"/>
    <s v="EL"/>
    <s v="EL"/>
    <s v="Diésel"/>
    <x v="0"/>
    <s v="NO COES"/>
    <s v="Instalado"/>
    <x v="0"/>
    <n v="0"/>
    <n v="0"/>
    <s v="Estatal"/>
    <s v="Distribuidora"/>
    <x v="0"/>
    <s v="LORETO"/>
    <s v="LORETO"/>
    <s v="ALTO AMAZONAS"/>
    <s v="YURIMAGUAS"/>
    <n v="0"/>
    <n v="20"/>
    <n v="1"/>
    <n v="0.95"/>
    <n v="18.088999999999999"/>
    <n v="1.8088999999999997E-2"/>
    <n v="1.427"/>
    <n v="1"/>
    <n v="0.95"/>
    <n v="0"/>
    <n v="0"/>
    <n v="0"/>
    <m/>
    <m/>
    <m/>
    <m/>
    <m/>
    <s v="-"/>
    <s v="-"/>
    <s v="-"/>
    <s v="-"/>
    <s v="-"/>
    <m/>
    <m/>
    <m/>
  </r>
  <r>
    <x v="0"/>
    <x v="1"/>
    <s v="ELOR"/>
    <s v="33010893"/>
    <s v="CAT. D-3512(G5)"/>
    <s v="EL"/>
    <s v="T"/>
    <s v="ELOR33010893CAT. D-3512(G5)EL"/>
    <s v="ELOR33010893CAT. D-3512(G5)EL"/>
    <x v="27"/>
    <x v="27"/>
    <x v="0"/>
    <x v="122"/>
    <x v="142"/>
    <s v="EL"/>
    <s v="EL"/>
    <s v="Diésel"/>
    <x v="0"/>
    <s v="NO COES"/>
    <s v="Instalado"/>
    <x v="0"/>
    <n v="0"/>
    <n v="0"/>
    <s v="Estatal"/>
    <s v="Distribuidora"/>
    <x v="0"/>
    <s v="LORETO"/>
    <s v="LORETO"/>
    <s v="ALTO AMAZONAS"/>
    <s v="YURIMAGUAS"/>
    <n v="0"/>
    <n v="20"/>
    <n v="0.5"/>
    <n v="0.45"/>
    <n v="32.204999999999998"/>
    <n v="3.2204999999999998E-2"/>
    <n v="1.427"/>
    <n v="0.5"/>
    <n v="0.45"/>
    <n v="0"/>
    <n v="0"/>
    <n v="0"/>
    <m/>
    <m/>
    <m/>
    <m/>
    <m/>
    <s v="-"/>
    <s v="-"/>
    <s v="-"/>
    <s v="-"/>
    <s v="-"/>
    <m/>
    <m/>
    <m/>
  </r>
  <r>
    <x v="0"/>
    <x v="1"/>
    <s v="ELOR"/>
    <s v="33010893"/>
    <s v="CAT.2 D-3512(G4)"/>
    <s v="EL"/>
    <s v="T"/>
    <s v="ELOR33010893CAT.2 D-3512(G4)EL"/>
    <s v="ELOR33010893CAT.2 D-3512(G4)EL"/>
    <x v="27"/>
    <x v="27"/>
    <x v="0"/>
    <x v="122"/>
    <x v="143"/>
    <s v="EL"/>
    <s v="EL"/>
    <s v="Diésel"/>
    <x v="0"/>
    <s v="NO COES"/>
    <s v="Instalado"/>
    <x v="0"/>
    <n v="0"/>
    <n v="0"/>
    <s v="Estatal"/>
    <s v="Distribuidora"/>
    <x v="0"/>
    <s v="LORETO"/>
    <s v="LORETO"/>
    <s v="ALTO AMAZONAS"/>
    <s v="YURIMAGUAS"/>
    <n v="0"/>
    <n v="20"/>
    <n v="0.5"/>
    <n v="0.45"/>
    <n v="25.414000000000001"/>
    <n v="2.5414000000000003E-2"/>
    <n v="1.427"/>
    <n v="0.5"/>
    <n v="0.45"/>
    <n v="0"/>
    <n v="0"/>
    <n v="0"/>
    <m/>
    <m/>
    <m/>
    <m/>
    <m/>
    <s v="-"/>
    <s v="-"/>
    <s v="-"/>
    <s v="-"/>
    <s v="-"/>
    <m/>
    <m/>
    <m/>
  </r>
  <r>
    <x v="0"/>
    <x v="1"/>
    <s v="ELOR"/>
    <s v="33010893"/>
    <s v="CAT2 3512 TA(G2)"/>
    <s v="EL"/>
    <s v="T"/>
    <s v="ELOR33010893CAT2 3512 TA(G2)EL"/>
    <s v="ELOR33010893CAT2 3512 TA(G2)EL"/>
    <x v="27"/>
    <x v="27"/>
    <x v="0"/>
    <x v="122"/>
    <x v="144"/>
    <s v="EL"/>
    <s v="EL"/>
    <s v="Diésel"/>
    <x v="0"/>
    <s v="NO COES"/>
    <s v="Instalado"/>
    <x v="0"/>
    <n v="0"/>
    <n v="0"/>
    <s v="Estatal"/>
    <s v="Distribuidora"/>
    <x v="0"/>
    <s v="LORETO"/>
    <s v="LORETO"/>
    <s v="ALTO AMAZONAS"/>
    <s v="YURIMAGUAS"/>
    <n v="0"/>
    <n v="20"/>
    <n v="0.5"/>
    <n v="0.4"/>
    <n v="32.897999999999996"/>
    <n v="3.2897999999999997E-2"/>
    <n v="1.427"/>
    <n v="0.5"/>
    <n v="0.4"/>
    <n v="0"/>
    <n v="0"/>
    <n v="0"/>
    <m/>
    <m/>
    <m/>
    <m/>
    <m/>
    <s v="-"/>
    <s v="-"/>
    <s v="-"/>
    <s v="-"/>
    <s v="-"/>
    <m/>
    <m/>
    <m/>
  </r>
  <r>
    <x v="0"/>
    <x v="1"/>
    <s v="ELOR"/>
    <s v="33010893"/>
    <s v="Cat. D-3512(G3)"/>
    <s v="EL"/>
    <s v="T"/>
    <s v="ELOR33010893Cat. D-3512(G3)EL"/>
    <s v="ELOR33010893Cat. D-3512(G3)EL"/>
    <x v="27"/>
    <x v="27"/>
    <x v="0"/>
    <x v="122"/>
    <x v="145"/>
    <s v="EL"/>
    <s v="EL"/>
    <s v="Diésel"/>
    <x v="0"/>
    <s v="NO COES"/>
    <s v="Instalado"/>
    <x v="0"/>
    <n v="0"/>
    <n v="0"/>
    <s v="Estatal"/>
    <s v="Distribuidora"/>
    <x v="0"/>
    <s v="LORETO"/>
    <s v="LORETO"/>
    <s v="ALTO AMAZONAS"/>
    <s v="YURIMAGUAS"/>
    <n v="0"/>
    <n v="20"/>
    <s v="-"/>
    <s v="-"/>
    <n v="0"/>
    <n v="0"/>
    <n v="1.427"/>
    <m/>
    <m/>
    <m/>
    <m/>
    <m/>
    <m/>
    <m/>
    <m/>
    <m/>
    <m/>
    <s v="-"/>
    <s v="-"/>
    <s v="-"/>
    <s v="-"/>
    <s v="-"/>
    <m/>
    <m/>
    <m/>
  </r>
  <r>
    <x v="0"/>
    <x v="1"/>
    <s v="ELOR"/>
    <s v="33010993"/>
    <s v="CAT 3512"/>
    <s v="EL"/>
    <s v="T"/>
    <s v="ELOR33010993CAT 3512EL"/>
    <s v="ELOR33010993CAT 3512EL"/>
    <x v="27"/>
    <x v="27"/>
    <x v="0"/>
    <x v="123"/>
    <x v="146"/>
    <s v="EL"/>
    <s v="EL"/>
    <s v="Diésel"/>
    <x v="1"/>
    <s v="NO COES"/>
    <s v="Instalado"/>
    <x v="1"/>
    <n v="0"/>
    <n v="0"/>
    <s v="Estatal"/>
    <s v="Distribuidora"/>
    <x v="0"/>
    <s v="LORETO"/>
    <s v="LORETO"/>
    <s v="REQUENA"/>
    <s v="REQUENA"/>
    <n v="0"/>
    <n v="20"/>
    <n v="0.5"/>
    <n v="0"/>
    <n v="0"/>
    <n v="0"/>
    <n v="1.3069999999999999"/>
    <n v="0.5"/>
    <n v="0"/>
    <n v="0"/>
    <n v="0"/>
    <n v="1.4039999999999999"/>
    <m/>
    <m/>
    <m/>
    <m/>
    <m/>
    <s v="-"/>
    <s v="-"/>
    <s v="-"/>
    <s v="-"/>
    <s v="-"/>
    <m/>
    <m/>
    <m/>
  </r>
  <r>
    <x v="0"/>
    <x v="0"/>
    <s v="ELOR"/>
    <s v="33010993"/>
    <s v="Cat.1-3512(.208)"/>
    <s v="EL"/>
    <s v="T"/>
    <s v="ELOR33010993Cat.1-3512(.208)EL"/>
    <s v="ELOR33010993Cat.1-3512(.208)EL"/>
    <x v="27"/>
    <x v="27"/>
    <x v="0"/>
    <x v="123"/>
    <x v="147"/>
    <s v="EL"/>
    <s v="EL"/>
    <s v="Diésel"/>
    <x v="1"/>
    <s v="NO COES"/>
    <s v="Instalado"/>
    <x v="0"/>
    <n v="0"/>
    <n v="0"/>
    <s v="Estatal"/>
    <s v="Distribuidora"/>
    <x v="0"/>
    <s v="LORETO"/>
    <s v="LORETO"/>
    <s v="REQUENA"/>
    <s v="REQUENA"/>
    <n v="0"/>
    <n v="20"/>
    <n v="0.5"/>
    <n v="0.25"/>
    <n v="368.16000000000008"/>
    <n v="0.3681600000000001"/>
    <n v="1.3069999999999999"/>
    <n v="0.5"/>
    <n v="0.25"/>
    <n v="1042.32"/>
    <n v="1.0423199999999999"/>
    <n v="1.4039999999999999"/>
    <n v="0.5"/>
    <n v="0.25"/>
    <n v="378.23999999999995"/>
    <n v="0.37823999999999997"/>
    <n v="1.5980000000000001"/>
    <n v="0.5"/>
    <n v="0.25"/>
    <n v="828.4"/>
    <n v="0.82840000000000003"/>
    <n v="7.6479999999999997"/>
    <m/>
    <m/>
    <m/>
  </r>
  <r>
    <x v="0"/>
    <x v="0"/>
    <s v="ELOR"/>
    <s v="33010993"/>
    <s v="Cat.3-3512(.219)"/>
    <s v="EL"/>
    <s v="T"/>
    <s v="ELOR33010993Cat.3-3512(.219)EL"/>
    <s v="ELOR33010993Cat.3-3512(.219)EL"/>
    <x v="27"/>
    <x v="27"/>
    <x v="0"/>
    <x v="123"/>
    <x v="148"/>
    <s v="EL"/>
    <s v="EL"/>
    <s v="Diésel"/>
    <x v="1"/>
    <s v="NO COES"/>
    <s v="Instalado"/>
    <x v="0"/>
    <n v="0"/>
    <n v="0"/>
    <s v="Estatal"/>
    <s v="Distribuidora"/>
    <x v="0"/>
    <s v="LORETO"/>
    <s v="LORETO"/>
    <s v="REQUENA"/>
    <s v="REQUENA"/>
    <n v="0"/>
    <n v="20"/>
    <n v="0.5"/>
    <n v="0.35"/>
    <n v="166.64000000000004"/>
    <n v="0.16664000000000004"/>
    <n v="1.3069999999999999"/>
    <n v="0.5"/>
    <n v="0.35"/>
    <n v="382.4"/>
    <n v="0.38239999999999996"/>
    <n v="1.4039999999999999"/>
    <n v="0.5"/>
    <n v="0.3"/>
    <n v="152.32000000000002"/>
    <n v="0.15232000000000001"/>
    <n v="1.5980000000000001"/>
    <n v="0.5"/>
    <n v="0.3"/>
    <n v="752"/>
    <n v="0.752"/>
    <n v="7.6479999999999997"/>
    <m/>
    <m/>
    <m/>
  </r>
  <r>
    <x v="0"/>
    <x v="0"/>
    <s v="ELOR"/>
    <s v="33010993"/>
    <s v="CUMMINS 4"/>
    <s v="EL"/>
    <s v="T"/>
    <s v="ELOR33010993CUMMINS 4EL"/>
    <s v="ELOR33010993CUMMINS 4EL"/>
    <x v="27"/>
    <x v="27"/>
    <x v="0"/>
    <x v="123"/>
    <x v="149"/>
    <s v="EL"/>
    <s v="EL"/>
    <s v="Diésel"/>
    <x v="1"/>
    <s v="NO COES"/>
    <s v="Instalado"/>
    <x v="0"/>
    <n v="0"/>
    <n v="0"/>
    <s v="Estatal"/>
    <s v="Distribuidora"/>
    <x v="0"/>
    <s v="LORETO"/>
    <s v="LORETO"/>
    <s v="REQUENA"/>
    <s v="REQUENA"/>
    <n v="0"/>
    <n v="20"/>
    <n v="0.6"/>
    <n v="0.45700000000000002"/>
    <n v="1225.8599999999999"/>
    <n v="1.2258599999999999"/>
    <n v="1.3069999999999999"/>
    <n v="0.6"/>
    <n v="0.45700000000000002"/>
    <n v="2085.5400000000004"/>
    <n v="2.0855400000000004"/>
    <n v="1.4039999999999999"/>
    <n v="0.6"/>
    <n v="0.45700000000000002"/>
    <n v="1218.56"/>
    <n v="1.2185599999999999"/>
    <n v="1.5980000000000001"/>
    <n v="0.6"/>
    <n v="0.45700000000000002"/>
    <n v="1434.3799999999999"/>
    <n v="1.43438"/>
    <n v="7.6479999999999997"/>
    <m/>
    <m/>
    <m/>
  </r>
  <r>
    <x v="0"/>
    <x v="1"/>
    <s v="ELOR"/>
    <s v="33010993"/>
    <s v="Cat.5-3412STA-16860"/>
    <s v="EL"/>
    <s v="T"/>
    <s v="ELOR33010993Cat.5-3412STA-16860EL"/>
    <s v="ELOR33010993Cat.5-3412STA-16860EL"/>
    <x v="27"/>
    <x v="27"/>
    <x v="0"/>
    <x v="123"/>
    <x v="150"/>
    <s v="EL"/>
    <s v="EL"/>
    <s v="Diésel"/>
    <x v="1"/>
    <s v="NO COES"/>
    <s v="Instalado"/>
    <x v="0"/>
    <n v="0"/>
    <n v="0"/>
    <s v="Estatal"/>
    <s v="Distribuidora"/>
    <x v="0"/>
    <s v="LORETO"/>
    <s v="LORETO"/>
    <s v="REQUENA"/>
    <s v="REQUENA"/>
    <n v="0"/>
    <n v="20"/>
    <n v="0.72499999999999998"/>
    <n v="0.57999999999999996"/>
    <n v="974.90600000000006"/>
    <n v="0.97490600000000005"/>
    <n v="1.3069999999999999"/>
    <n v="0.72499999999999998"/>
    <n v="0.57999999999999996"/>
    <n v="1361.08"/>
    <n v="1.3610799999999998"/>
    <n v="1.4039999999999999"/>
    <n v="0"/>
    <n v="0"/>
    <n v="0"/>
    <n v="0"/>
    <n v="1.5980000000000001"/>
    <s v="-"/>
    <s v="-"/>
    <s v="-"/>
    <s v="-"/>
    <s v="-"/>
    <m/>
    <m/>
    <m/>
  </r>
  <r>
    <x v="0"/>
    <x v="0"/>
    <s v="ELOR"/>
    <s v="33010993"/>
    <s v="CAT 6-3516B-139"/>
    <s v="EL"/>
    <s v="T"/>
    <s v="ELOR33010993CAT 6-3516B-139EL"/>
    <s v="ELOR33010993CAT 6-3516B-139EL"/>
    <x v="27"/>
    <x v="27"/>
    <x v="0"/>
    <x v="123"/>
    <x v="151"/>
    <s v="EL"/>
    <s v="EL"/>
    <s v="Diésel"/>
    <x v="1"/>
    <s v="NO COES"/>
    <s v="Instalado"/>
    <x v="0"/>
    <n v="0"/>
    <n v="0"/>
    <s v="Estatal"/>
    <s v="Distribuidora"/>
    <x v="0"/>
    <s v="LORETO"/>
    <s v="LORETO"/>
    <s v="REQUENA"/>
    <s v="REQUENA"/>
    <n v="0"/>
    <n v="20"/>
    <n v="2"/>
    <n v="1"/>
    <n v="3619.96"/>
    <n v="3.6199599999999998"/>
    <n v="1.3069999999999999"/>
    <n v="2"/>
    <n v="1"/>
    <n v="1071.626"/>
    <n v="1.071626"/>
    <n v="1.4039999999999999"/>
    <n v="2"/>
    <n v="1"/>
    <n v="3173.8569999999995"/>
    <n v="3.1738569999999995"/>
    <n v="1.5980000000000001"/>
    <n v="2"/>
    <n v="1"/>
    <n v="423.322"/>
    <n v="0.42332199999999998"/>
    <n v="7.6479999999999997"/>
    <m/>
    <m/>
    <m/>
  </r>
  <r>
    <x v="0"/>
    <x v="1"/>
    <s v="ELOR"/>
    <s v="33010993"/>
    <s v="CKD-PRAHA 6"/>
    <s v="EL"/>
    <s v="T"/>
    <s v="ELOR33010993CKD-PRAHA 6EL"/>
    <s v="ELOR33010993CKD-PRAHA 6EL"/>
    <x v="27"/>
    <x v="27"/>
    <x v="0"/>
    <x v="123"/>
    <x v="152"/>
    <s v="EL"/>
    <s v="EL"/>
    <s v="Diésel"/>
    <x v="1"/>
    <s v="NO COES"/>
    <s v="Instalado"/>
    <x v="3"/>
    <n v="0"/>
    <n v="0"/>
    <s v="Estatal"/>
    <s v="Distribuidora"/>
    <x v="0"/>
    <s v="LORETO"/>
    <s v="LORETO"/>
    <s v="REQUENA"/>
    <s v="REQUENA"/>
    <n v="0"/>
    <n v="20"/>
    <s v="-"/>
    <s v="-"/>
    <n v="79.7"/>
    <n v="7.9700000000000007E-2"/>
    <n v="1.3069999999999999"/>
    <m/>
    <m/>
    <m/>
    <m/>
    <m/>
    <m/>
    <m/>
    <m/>
    <m/>
    <m/>
    <s v="-"/>
    <s v="-"/>
    <s v="-"/>
    <s v="-"/>
    <s v="-"/>
    <m/>
    <m/>
    <m/>
  </r>
  <r>
    <x v="0"/>
    <x v="0"/>
    <s v="ELOR"/>
    <s v="33011093"/>
    <s v="CAT. D3512"/>
    <s v="EL"/>
    <s v="T"/>
    <s v="ELOR33011093CAT. D3512EL"/>
    <s v="ELOR33011093CAT. D3512EL"/>
    <x v="27"/>
    <x v="27"/>
    <x v="0"/>
    <x v="124"/>
    <x v="153"/>
    <s v="EL"/>
    <s v="EL"/>
    <s v="Diésel"/>
    <x v="1"/>
    <s v="NO COES"/>
    <s v="Instalado"/>
    <x v="0"/>
    <n v="0"/>
    <n v="0"/>
    <s v="Estatal"/>
    <s v="Distribuidora"/>
    <x v="0"/>
    <s v="LORETO"/>
    <s v="LORETO"/>
    <s v="UCAYALI"/>
    <s v="CONTAMANA"/>
    <n v="0"/>
    <n v="20"/>
    <n v="0.65"/>
    <n v="0"/>
    <n v="0"/>
    <n v="0"/>
    <n v="1.3260000000000001"/>
    <n v="0.65"/>
    <n v="0"/>
    <n v="0"/>
    <n v="0"/>
    <n v="1.39"/>
    <n v="0.65"/>
    <n v="0"/>
    <n v="0"/>
    <n v="0"/>
    <n v="1.415"/>
    <n v="0.65"/>
    <n v="0"/>
    <n v="0"/>
    <n v="0"/>
    <n v="7.6479999999999997"/>
    <m/>
    <m/>
    <m/>
  </r>
  <r>
    <x v="0"/>
    <x v="0"/>
    <s v="ELOR"/>
    <s v="33011093"/>
    <s v="Cat.2.3512 Dita"/>
    <s v="EL"/>
    <s v="T"/>
    <s v="ELOR33011093Cat.2.3512 DitaEL"/>
    <s v="ELOR33011093Cat.2.3512 DitaEL"/>
    <x v="27"/>
    <x v="27"/>
    <x v="0"/>
    <x v="124"/>
    <x v="154"/>
    <s v="EL"/>
    <s v="EL"/>
    <s v="Diésel"/>
    <x v="1"/>
    <s v="NO COES"/>
    <s v="Instalado"/>
    <x v="0"/>
    <n v="0"/>
    <n v="0"/>
    <s v="Estatal"/>
    <s v="Distribuidora"/>
    <x v="0"/>
    <s v="LORETO"/>
    <s v="LORETO"/>
    <s v="UCAYALI"/>
    <s v="CONTAMANA"/>
    <n v="0"/>
    <n v="20"/>
    <n v="0.5"/>
    <n v="0.32"/>
    <n v="554.88"/>
    <n v="0.55488000000000004"/>
    <n v="1.3260000000000001"/>
    <n v="0.5"/>
    <n v="0.32"/>
    <n v="1942.1599999999999"/>
    <n v="1.9421599999999999"/>
    <n v="1.39"/>
    <n v="0.5"/>
    <n v="0.32"/>
    <n v="1842.56"/>
    <n v="1.84256"/>
    <n v="1.415"/>
    <n v="0.5"/>
    <n v="0.32"/>
    <n v="2039.12"/>
    <n v="2.03912"/>
    <n v="7.6479999999999997"/>
    <m/>
    <m/>
    <m/>
  </r>
  <r>
    <x v="0"/>
    <x v="0"/>
    <s v="ELOR"/>
    <s v="33011093"/>
    <s v="Cat.3512 Dita"/>
    <s v="EL"/>
    <s v="T"/>
    <s v="ELOR33011093Cat.3512 DitaEL"/>
    <s v="ELOR33011093Cat.3512 DitaEL"/>
    <x v="27"/>
    <x v="27"/>
    <x v="0"/>
    <x v="124"/>
    <x v="155"/>
    <s v="EL"/>
    <s v="EL"/>
    <s v="Diésel"/>
    <x v="1"/>
    <s v="NO COES"/>
    <s v="Instalado"/>
    <x v="0"/>
    <n v="0"/>
    <n v="0"/>
    <s v="Estatal"/>
    <s v="Distribuidora"/>
    <x v="0"/>
    <s v="LORETO"/>
    <s v="LORETO"/>
    <s v="UCAYALI"/>
    <s v="CONTAMANA"/>
    <n v="0"/>
    <n v="20"/>
    <n v="0.5"/>
    <n v="0.46"/>
    <n v="1427.04"/>
    <n v="1.4270399999999999"/>
    <n v="1.3260000000000001"/>
    <n v="0.5"/>
    <n v="0.46"/>
    <n v="1224.9389999999999"/>
    <n v="1.2249389999999998"/>
    <n v="1.39"/>
    <n v="0.5"/>
    <n v="0.46"/>
    <n v="1259.2000000000003"/>
    <n v="1.2592000000000003"/>
    <n v="1.415"/>
    <n v="0.5"/>
    <n v="0.46"/>
    <n v="1708.88"/>
    <n v="1.7088800000000002"/>
    <n v="7.6479999999999997"/>
    <m/>
    <m/>
    <m/>
  </r>
  <r>
    <x v="0"/>
    <x v="1"/>
    <s v="ELOR"/>
    <s v="33011093"/>
    <s v="Cat.4-3412-16877"/>
    <s v="EL"/>
    <s v="T"/>
    <s v="ELOR33011093Cat.4-3412-16877EL"/>
    <s v="ELOR33011093Cat.4-3412-16877EL"/>
    <x v="27"/>
    <x v="27"/>
    <x v="0"/>
    <x v="124"/>
    <x v="156"/>
    <s v="EL"/>
    <s v="EL"/>
    <s v="Diésel"/>
    <x v="1"/>
    <s v="NO COES"/>
    <s v="Instalado"/>
    <x v="0"/>
    <n v="0"/>
    <n v="0"/>
    <s v="Estatal"/>
    <s v="Distribuidora"/>
    <x v="0"/>
    <s v="LORETO"/>
    <s v="LORETO"/>
    <s v="UCAYALI"/>
    <s v="CONTAMANA"/>
    <n v="0"/>
    <n v="20"/>
    <n v="0.68"/>
    <n v="0.6"/>
    <n v="2873.9629999999993"/>
    <n v="2.8739629999999994"/>
    <n v="1.3260000000000001"/>
    <n v="0.68"/>
    <n v="0.6"/>
    <n v="1769.4959999999999"/>
    <n v="1.769496"/>
    <n v="1.39"/>
    <n v="0"/>
    <n v="0"/>
    <n v="0"/>
    <n v="0"/>
    <n v="1.415"/>
    <s v="-"/>
    <s v="-"/>
    <s v="-"/>
    <s v="-"/>
    <s v="-"/>
    <m/>
    <m/>
    <m/>
  </r>
  <r>
    <x v="0"/>
    <x v="0"/>
    <s v="ELOR"/>
    <s v="33011093"/>
    <s v="Cat.5-C15-07183"/>
    <s v="EL"/>
    <s v="T"/>
    <s v="ELOR33011093Cat.5-C15-07183EL"/>
    <s v="ELOR33011093Cat.5-C15-07183EL"/>
    <x v="27"/>
    <x v="27"/>
    <x v="0"/>
    <x v="124"/>
    <x v="157"/>
    <s v="EL"/>
    <s v="EL"/>
    <s v="Diésel"/>
    <x v="1"/>
    <s v="NO COES"/>
    <s v="Instalado"/>
    <x v="0"/>
    <n v="0"/>
    <n v="0"/>
    <s v="Estatal"/>
    <s v="Distribuidora"/>
    <x v="0"/>
    <s v="LORETO"/>
    <s v="LORETO"/>
    <s v="UCAYALI"/>
    <s v="CONTAMANA"/>
    <n v="0"/>
    <n v="20"/>
    <n v="0.45500000000000002"/>
    <n v="0.39"/>
    <n v="975.64699999999993"/>
    <n v="0.97564699999999993"/>
    <n v="1.3260000000000001"/>
    <n v="0.45500000000000002"/>
    <n v="0.39"/>
    <n v="1265.4100000000001"/>
    <n v="1.2654100000000001"/>
    <n v="1.39"/>
    <n v="0.45500000000000002"/>
    <n v="0.39"/>
    <n v="1161.827"/>
    <n v="1.1618269999999999"/>
    <n v="1.415"/>
    <n v="0.45500000000000002"/>
    <n v="0.39"/>
    <n v="1088.4169999999999"/>
    <n v="1.088417"/>
    <n v="7.6479999999999997"/>
    <m/>
    <m/>
    <m/>
  </r>
  <r>
    <x v="0"/>
    <x v="0"/>
    <s v="ELOR"/>
    <s v="33011193"/>
    <s v="Cat. 3512 Dita"/>
    <s v="EL"/>
    <s v="T"/>
    <s v="ELOR33011193Cat. 3512 DitaEL"/>
    <s v="ELOR33011193Cat. 3512 DitaEL"/>
    <x v="27"/>
    <x v="27"/>
    <x v="0"/>
    <x v="125"/>
    <x v="158"/>
    <s v="EL"/>
    <s v="EL"/>
    <s v="Diésel"/>
    <x v="1"/>
    <s v="NO COES"/>
    <s v="Instalado"/>
    <x v="0"/>
    <n v="0"/>
    <n v="0"/>
    <s v="Estatal"/>
    <s v="Distribuidora"/>
    <x v="0"/>
    <s v="LORETO"/>
    <s v="LORETO"/>
    <s v="LORETO"/>
    <s v="NAUTA"/>
    <n v="0"/>
    <n v="20"/>
    <n v="0.5"/>
    <n v="0.25"/>
    <n v="1038.463"/>
    <n v="1.0384629999999999"/>
    <n v="1.25"/>
    <n v="0.5"/>
    <n v="0.25"/>
    <n v="1647.5229999999999"/>
    <n v="1.6475229999999998"/>
    <n v="1.3580000000000001"/>
    <n v="0.5"/>
    <n v="0.25"/>
    <n v="734.73"/>
    <n v="0.73472999999999999"/>
    <n v="1.45"/>
    <n v="0.5"/>
    <n v="0.25"/>
    <n v="977.83699999999999"/>
    <n v="0.97783699999999996"/>
    <n v="7.6479999999999997"/>
    <m/>
    <m/>
    <m/>
  </r>
  <r>
    <x v="0"/>
    <x v="1"/>
    <s v="ELOR"/>
    <s v="33011193"/>
    <s v="Caterpillar"/>
    <s v="EL"/>
    <s v="T"/>
    <s v="ELOR33011193CaterpillarEL"/>
    <s v="ELOR33011193CaterpillarEL"/>
    <x v="27"/>
    <x v="27"/>
    <x v="0"/>
    <x v="125"/>
    <x v="85"/>
    <s v="EL"/>
    <s v="EL"/>
    <s v="Diésel"/>
    <x v="1"/>
    <s v="NO COES"/>
    <s v="Instalado"/>
    <x v="1"/>
    <n v="0"/>
    <n v="0"/>
    <s v="Estatal"/>
    <s v="Distribuidora"/>
    <x v="0"/>
    <s v="LORETO"/>
    <s v="LORETO"/>
    <s v="LORETO"/>
    <s v="NAUTA"/>
    <n v="0"/>
    <n v="20"/>
    <n v="0.45500000000000002"/>
    <n v="0"/>
    <n v="0"/>
    <n v="0"/>
    <n v="1.25"/>
    <s v="-"/>
    <n v="0"/>
    <n v="0"/>
    <n v="0"/>
    <n v="1.2490000000000001"/>
    <m/>
    <m/>
    <m/>
    <m/>
    <m/>
    <s v="-"/>
    <s v="-"/>
    <s v="-"/>
    <s v="-"/>
    <s v="-"/>
    <m/>
    <m/>
    <m/>
  </r>
  <r>
    <x v="0"/>
    <x v="0"/>
    <s v="ELOR"/>
    <s v="33011193"/>
    <s v="CUMMINS"/>
    <s v="EL"/>
    <s v="T"/>
    <s v="ELOR33011193CUMMINSEL"/>
    <s v="ELOR33011193CUMMINSEL"/>
    <x v="27"/>
    <x v="27"/>
    <x v="0"/>
    <x v="125"/>
    <x v="159"/>
    <s v="EL"/>
    <s v="EL"/>
    <s v="Diésel"/>
    <x v="1"/>
    <s v="NO COES"/>
    <s v="Instalado"/>
    <x v="0"/>
    <n v="0"/>
    <n v="0"/>
    <s v="Estatal"/>
    <s v="Distribuidora"/>
    <x v="0"/>
    <s v="LORETO"/>
    <s v="LORETO"/>
    <s v="LORETO"/>
    <s v="NAUTA"/>
    <n v="0"/>
    <n v="20"/>
    <n v="0.6"/>
    <n v="0.4"/>
    <n v="1952.4999999999998"/>
    <n v="1.9524999999999997"/>
    <n v="1.25"/>
    <n v="0.6"/>
    <n v="0.3"/>
    <n v="1191.5509999999999"/>
    <n v="1.191551"/>
    <n v="1.3580000000000001"/>
    <n v="0.6"/>
    <n v="0.3"/>
    <n v="1138.3400000000001"/>
    <n v="1.1383400000000001"/>
    <n v="1.45"/>
    <n v="0.6"/>
    <n v="0.3"/>
    <n v="925.92"/>
    <n v="0.92591999999999997"/>
    <n v="7.6479999999999997"/>
    <m/>
    <m/>
    <m/>
  </r>
  <r>
    <x v="0"/>
    <x v="1"/>
    <s v="ELOR"/>
    <s v="33011193"/>
    <s v="CUMMINS 2"/>
    <s v="EL"/>
    <s v="T"/>
    <s v="ELOR33011193CUMMINS 2EL"/>
    <s v="ELOR33011193CUMMINS 2EL"/>
    <x v="27"/>
    <x v="27"/>
    <x v="0"/>
    <x v="125"/>
    <x v="160"/>
    <s v="EL"/>
    <s v="EL"/>
    <s v="Diésel"/>
    <x v="1"/>
    <s v="NO COES"/>
    <s v="Instalado"/>
    <x v="0"/>
    <n v="0"/>
    <n v="0"/>
    <s v="Estatal"/>
    <s v="Distribuidora"/>
    <x v="0"/>
    <s v="LORETO"/>
    <s v="LORETO"/>
    <s v="LORETO"/>
    <s v="NAUTA"/>
    <n v="0"/>
    <n v="20"/>
    <n v="0.6"/>
    <n v="0.4"/>
    <n v="1184.32"/>
    <n v="1.18432"/>
    <n v="1.25"/>
    <s v="-"/>
    <s v="-"/>
    <n v="835.82"/>
    <n v="0.83582000000000001"/>
    <n v="1.2490000000000001"/>
    <m/>
    <m/>
    <m/>
    <m/>
    <m/>
    <s v="-"/>
    <s v="-"/>
    <s v="-"/>
    <s v="-"/>
    <s v="-"/>
    <m/>
    <m/>
    <m/>
  </r>
  <r>
    <x v="0"/>
    <x v="1"/>
    <s v="ELOR"/>
    <s v="33011193"/>
    <s v="Cat.4-750S-04388"/>
    <s v="EL"/>
    <s v="T"/>
    <s v="ELOR33011193Cat.4-750S-04388EL"/>
    <s v="ELOR33011193Cat.4-750S-04388EL"/>
    <x v="27"/>
    <x v="27"/>
    <x v="0"/>
    <x v="125"/>
    <x v="161"/>
    <s v="EL"/>
    <s v="EL"/>
    <s v="Diésel"/>
    <x v="1"/>
    <s v="NO COES"/>
    <s v="Instalado"/>
    <x v="0"/>
    <n v="0"/>
    <n v="0"/>
    <s v="Estatal"/>
    <s v="Distribuidora"/>
    <x v="0"/>
    <s v="LORETO"/>
    <s v="LORETO"/>
    <s v="LORETO"/>
    <s v="NAUTA"/>
    <n v="0"/>
    <n v="20"/>
    <n v="0.85"/>
    <n v="0.55000000000000004"/>
    <n v="1766.7239999999999"/>
    <n v="1.766724"/>
    <n v="1.25"/>
    <s v="-"/>
    <s v="-"/>
    <n v="323.08799999999997"/>
    <n v="0.32308799999999999"/>
    <n v="1.2490000000000001"/>
    <m/>
    <m/>
    <m/>
    <m/>
    <m/>
    <s v="-"/>
    <s v="-"/>
    <s v="-"/>
    <s v="-"/>
    <s v="-"/>
    <m/>
    <m/>
    <m/>
  </r>
  <r>
    <x v="0"/>
    <x v="0"/>
    <s v="ELOR"/>
    <s v="33011293"/>
    <s v="WARTSILA 1"/>
    <s v="EL"/>
    <s v="T"/>
    <s v="ELOR33011293WARTSILA 1EL"/>
    <s v="ELOR33011293WARTSILA 1EL"/>
    <x v="27"/>
    <x v="27"/>
    <x v="0"/>
    <x v="126"/>
    <x v="134"/>
    <s v="EL"/>
    <s v="EL"/>
    <s v="Residual 6"/>
    <x v="0"/>
    <s v="NO COES"/>
    <s v="Instalado"/>
    <x v="0"/>
    <n v="0"/>
    <n v="0"/>
    <s v="Estatal"/>
    <s v="Distribuidora"/>
    <x v="0"/>
    <s v="SAN MARTÍN"/>
    <s v="SAN MARTÍN"/>
    <s v="SAN MARTIN"/>
    <s v="LA BANDA DE SHILCAYO"/>
    <n v="0"/>
    <n v="20"/>
    <n v="6.24"/>
    <n v="6"/>
    <n v="636.61099999999999"/>
    <n v="0.63661100000000004"/>
    <n v="11.69"/>
    <n v="6.24"/>
    <n v="6"/>
    <n v="6.0770000000000008"/>
    <n v="6.0770000000000008E-3"/>
    <n v="9.6"/>
    <n v="6.24"/>
    <n v="6"/>
    <n v="201.947"/>
    <n v="0.20194700000000002"/>
    <n v="11.32"/>
    <n v="6.24"/>
    <n v="6"/>
    <n v="14.976000000000001"/>
    <n v="1.4976000000000001E-2"/>
    <n v="7.6479999999999997"/>
    <m/>
    <m/>
    <m/>
  </r>
  <r>
    <x v="0"/>
    <x v="0"/>
    <s v="ELOR"/>
    <s v="33011293"/>
    <s v="WARTSILA 2"/>
    <s v="EL"/>
    <s v="T"/>
    <s v="ELOR33011293WARTSILA 2EL"/>
    <s v="ELOR33011293WARTSILA 2EL"/>
    <x v="27"/>
    <x v="27"/>
    <x v="0"/>
    <x v="126"/>
    <x v="135"/>
    <s v="EL"/>
    <s v="EL"/>
    <s v="Residual 6"/>
    <x v="0"/>
    <s v="NO COES"/>
    <s v="Instalado"/>
    <x v="0"/>
    <n v="0"/>
    <n v="0"/>
    <s v="Estatal"/>
    <s v="Distribuidora"/>
    <x v="0"/>
    <s v="SAN MARTÍN"/>
    <s v="SAN MARTÍN"/>
    <s v="SAN MARTIN"/>
    <s v="LA BANDA DE SHILCAYO"/>
    <n v="0"/>
    <n v="20"/>
    <n v="6.24"/>
    <n v="6"/>
    <n v="463.47500000000002"/>
    <n v="0.46347500000000003"/>
    <n v="11.69"/>
    <n v="6.24"/>
    <n v="6"/>
    <n v="64.347999999999999"/>
    <n v="6.4348000000000002E-2"/>
    <n v="9.6"/>
    <n v="6.24"/>
    <n v="6"/>
    <n v="226.32"/>
    <n v="0.22631999999999999"/>
    <n v="11.32"/>
    <n v="6.24"/>
    <n v="6"/>
    <n v="19.771999999999998"/>
    <n v="1.9771999999999998E-2"/>
    <n v="7.6479999999999997"/>
    <m/>
    <m/>
    <m/>
  </r>
  <r>
    <x v="0"/>
    <x v="0"/>
    <s v="ELOR"/>
    <s v="33011293"/>
    <s v="CAT.D-3512"/>
    <s v="EL"/>
    <s v="T"/>
    <s v="ELOR33011293CAT.D-3512EL"/>
    <s v="ELOR33011293CAT.D-3512EL"/>
    <x v="27"/>
    <x v="27"/>
    <x v="0"/>
    <x v="126"/>
    <x v="162"/>
    <s v="EL"/>
    <s v="EL"/>
    <s v="Diésel"/>
    <x v="0"/>
    <s v="NO COES"/>
    <s v="Instalado"/>
    <x v="0"/>
    <n v="0"/>
    <n v="0"/>
    <s v="Estatal"/>
    <s v="Distribuidora"/>
    <x v="0"/>
    <s v="SAN MARTÍN"/>
    <s v="SAN MARTÍN"/>
    <s v="SAN MARTIN"/>
    <s v="LA BANDA DE SHILCAYO"/>
    <n v="0"/>
    <n v="20"/>
    <n v="0.52"/>
    <n v="0.4"/>
    <n v="0"/>
    <n v="0"/>
    <n v="11.69"/>
    <n v="0.52"/>
    <n v="0.4"/>
    <n v="0"/>
    <n v="0"/>
    <n v="9.6"/>
    <n v="0.52"/>
    <n v="0.4"/>
    <n v="0"/>
    <n v="0"/>
    <n v="11.32"/>
    <n v="0.52"/>
    <n v="0.4"/>
    <n v="0"/>
    <n v="0"/>
    <n v="7.6479999999999997"/>
    <m/>
    <m/>
    <m/>
  </r>
  <r>
    <x v="0"/>
    <x v="0"/>
    <s v="ELOR"/>
    <s v="33011593"/>
    <s v="EMD"/>
    <s v="EL"/>
    <s v="T"/>
    <s v="ELOR33011593EMDEL"/>
    <s v="ELOR33011593EMDEL"/>
    <x v="27"/>
    <x v="27"/>
    <x v="0"/>
    <x v="53"/>
    <x v="163"/>
    <s v="EL"/>
    <s v="EL"/>
    <s v="Diésel"/>
    <x v="0"/>
    <s v="NO COES"/>
    <s v="Instalado"/>
    <x v="1"/>
    <n v="0"/>
    <n v="0"/>
    <s v="Estatal"/>
    <s v="Distribuidora"/>
    <x v="0"/>
    <s v="SAN MARTÍN"/>
    <s v="SAN MARTÍN"/>
    <s v="BELLAVISTA"/>
    <s v="BELLAVISTA"/>
    <n v="0"/>
    <n v="20"/>
    <n v="2.5"/>
    <n v="1.6"/>
    <n v="0"/>
    <n v="0"/>
    <n v="5.77"/>
    <n v="2.5"/>
    <n v="1.6"/>
    <n v="0"/>
    <n v="0"/>
    <n v="0"/>
    <n v="2.5"/>
    <n v="1.6"/>
    <n v="0"/>
    <n v="0"/>
    <n v="0"/>
    <n v="2.5"/>
    <n v="1.6"/>
    <n v="0"/>
    <n v="0"/>
    <n v="7.6479999999999997"/>
    <m/>
    <m/>
    <m/>
  </r>
  <r>
    <x v="0"/>
    <x v="0"/>
    <s v="ELOR"/>
    <s v="41027393"/>
    <s v="T-1"/>
    <s v="HI"/>
    <s v="H"/>
    <s v="ELOR41027393T-1HI"/>
    <s v="ELOR41027393T-1HI"/>
    <x v="27"/>
    <x v="27"/>
    <x v="1"/>
    <x v="127"/>
    <x v="164"/>
    <s v="HI"/>
    <s v="HI"/>
    <s v="Agua"/>
    <x v="0"/>
    <s v="NO COES"/>
    <s v="Instalado"/>
    <x v="0"/>
    <n v="0"/>
    <n v="0"/>
    <s v="Estatal"/>
    <s v="Distribuidora"/>
    <x v="0"/>
    <s v="CAJAMARCA"/>
    <s v="CAJAMARCA"/>
    <s v="JAEN"/>
    <s v="JAEN"/>
    <n v="0"/>
    <n v="20"/>
    <n v="0.2"/>
    <n v="0.18"/>
    <n v="1098.395"/>
    <n v="1.098395"/>
    <n v="0.37"/>
    <n v="0.2"/>
    <n v="0.18"/>
    <n v="1153.5260000000001"/>
    <n v="1.1535260000000001"/>
    <n v="0.371"/>
    <n v="0.2"/>
    <n v="0.18"/>
    <n v="1228.9709999999998"/>
    <n v="1.2289709999999998"/>
    <n v="0.376"/>
    <n v="0.2"/>
    <n v="0.18"/>
    <n v="0"/>
    <n v="0"/>
    <n v="7.6479999999999997"/>
    <m/>
    <m/>
    <m/>
  </r>
  <r>
    <x v="0"/>
    <x v="0"/>
    <s v="ELOR"/>
    <s v="41027393"/>
    <s v="T-2"/>
    <s v="HI"/>
    <s v="H"/>
    <s v="ELOR41027393T-2HI"/>
    <s v="ELOR41027393T-2HI"/>
    <x v="27"/>
    <x v="27"/>
    <x v="1"/>
    <x v="127"/>
    <x v="165"/>
    <s v="HI"/>
    <s v="HI"/>
    <s v="Agua"/>
    <x v="0"/>
    <s v="NO COES"/>
    <s v="Instalado"/>
    <x v="0"/>
    <n v="0"/>
    <n v="0"/>
    <s v="Estatal"/>
    <s v="Distribuidora"/>
    <x v="0"/>
    <s v="CAJAMARCA"/>
    <s v="CAJAMARCA"/>
    <s v="JAEN"/>
    <s v="JAEN"/>
    <n v="0"/>
    <n v="20"/>
    <n v="0.2"/>
    <n v="0.18"/>
    <n v="1113.991"/>
    <n v="1.113991"/>
    <n v="0.37"/>
    <n v="0.2"/>
    <n v="0.18"/>
    <n v="1172.3070000000002"/>
    <n v="1.1723070000000002"/>
    <n v="0.371"/>
    <n v="0.2"/>
    <n v="0.18"/>
    <n v="1431.6380000000001"/>
    <n v="1.4316380000000002"/>
    <n v="0.376"/>
    <n v="0.2"/>
    <n v="0.18"/>
    <n v="1311.1059999999998"/>
    <n v="1.3111059999999997"/>
    <n v="7.6479999999999997"/>
    <m/>
    <m/>
    <m/>
  </r>
  <r>
    <x v="0"/>
    <x v="0"/>
    <s v="ELOR"/>
    <s v="41113900"/>
    <s v="Grupo 1"/>
    <s v="HI"/>
    <s v="H"/>
    <s v="ELOR41113900Grupo 1HI"/>
    <s v="ELOR41113900Grupo 1HI"/>
    <x v="27"/>
    <x v="27"/>
    <x v="1"/>
    <x v="128"/>
    <x v="25"/>
    <s v="HI"/>
    <s v="HI"/>
    <s v="Agua"/>
    <x v="1"/>
    <s v="NO COES"/>
    <s v="Instalado"/>
    <x v="0"/>
    <n v="0"/>
    <n v="0"/>
    <s v="Estatal"/>
    <s v="Distribuidora"/>
    <x v="0"/>
    <s v="CAJAMARCA"/>
    <s v="CAJAMARCA"/>
    <s v="SAN IGNACIO"/>
    <s v="TABACONAS"/>
    <n v="0"/>
    <n v="20"/>
    <n v="0.06"/>
    <n v="0.05"/>
    <n v="102.43600000000001"/>
    <n v="0.10243600000000001"/>
    <n v="7.2999999999999995E-2"/>
    <n v="0.06"/>
    <n v="0.05"/>
    <n v="125.06400000000001"/>
    <n v="0.12506400000000001"/>
    <n v="7.5999999999999998E-2"/>
    <n v="0.06"/>
    <n v="0"/>
    <n v="0"/>
    <n v="0"/>
    <n v="0"/>
    <n v="0.06"/>
    <n v="0"/>
    <n v="0"/>
    <n v="0"/>
    <n v="7.6479999999999997"/>
    <m/>
    <m/>
    <m/>
  </r>
  <r>
    <x v="0"/>
    <x v="0"/>
    <s v="ELOR"/>
    <s v="41113900"/>
    <s v="Grupo 2"/>
    <s v="HI"/>
    <s v="H"/>
    <s v="ELOR41113900Grupo 2HI"/>
    <s v="ELOR41113900Grupo 2HI"/>
    <x v="27"/>
    <x v="27"/>
    <x v="1"/>
    <x v="128"/>
    <x v="26"/>
    <s v="HI"/>
    <s v="HI"/>
    <s v="Agua"/>
    <x v="1"/>
    <s v="NO COES"/>
    <s v="Instalado"/>
    <x v="0"/>
    <n v="0"/>
    <n v="0"/>
    <s v="Estatal"/>
    <s v="Distribuidora"/>
    <x v="0"/>
    <s v="CAJAMARCA"/>
    <s v="CAJAMARCA"/>
    <s v="SAN IGNACIO"/>
    <s v="TABACONAS"/>
    <n v="0"/>
    <n v="20"/>
    <n v="0.06"/>
    <n v="0.05"/>
    <n v="65.518000000000001"/>
    <n v="6.5518000000000007E-2"/>
    <n v="7.2999999999999995E-2"/>
    <n v="0.06"/>
    <n v="0.05"/>
    <n v="44.297000000000004"/>
    <n v="4.4297000000000003E-2"/>
    <n v="7.5999999999999998E-2"/>
    <n v="0.06"/>
    <n v="0"/>
    <n v="0"/>
    <n v="0"/>
    <n v="0"/>
    <n v="0.06"/>
    <n v="0"/>
    <n v="0"/>
    <n v="0"/>
    <n v="7.6479999999999997"/>
    <m/>
    <m/>
    <m/>
  </r>
  <r>
    <x v="0"/>
    <x v="0"/>
    <s v="ELOR"/>
    <s v="43047494"/>
    <s v="CAT C-18"/>
    <s v="EL"/>
    <s v="T"/>
    <s v="ELOR43047494CAT C-18EL"/>
    <s v="ELOR43047494CAT C-18EL"/>
    <x v="27"/>
    <x v="27"/>
    <x v="0"/>
    <x v="129"/>
    <x v="166"/>
    <s v="EL"/>
    <s v="EL"/>
    <s v="Diésel"/>
    <x v="1"/>
    <s v="NO COES"/>
    <s v="Instalado"/>
    <x v="0"/>
    <n v="0"/>
    <n v="0"/>
    <s v="Estatal"/>
    <s v="Distribuidora"/>
    <x v="0"/>
    <s v="LORETO"/>
    <s v="LORETO"/>
    <s v="ALTO AMAZONAS"/>
    <s v="LAGUNAS"/>
    <n v="0"/>
    <n v="20"/>
    <n v="0.5"/>
    <n v="0.5"/>
    <n v="104.306"/>
    <n v="0.104306"/>
    <n v="0.376"/>
    <n v="0.5"/>
    <n v="0.5"/>
    <n v="335.44200000000001"/>
    <n v="0.33544200000000002"/>
    <n v="0.46400000000000002"/>
    <n v="0.5"/>
    <n v="0.5"/>
    <n v="446.32700000000006"/>
    <n v="0.44632700000000003"/>
    <n v="0.997"/>
    <n v="0.5"/>
    <n v="0.45"/>
    <n v="428.04300000000001"/>
    <n v="0.42804300000000001"/>
    <n v="7.6479999999999997"/>
    <m/>
    <m/>
    <m/>
  </r>
  <r>
    <x v="0"/>
    <x v="0"/>
    <s v="ELOR"/>
    <s v="43047494"/>
    <s v="Cat. D-3512&lt;G3&gt;"/>
    <s v="EL"/>
    <s v="T"/>
    <s v="ELOR43047494Cat. D-3512&lt;G3&gt;EL"/>
    <s v="ELOR43047494Cat. D-3512&lt;G3&gt;EL"/>
    <x v="27"/>
    <x v="27"/>
    <x v="0"/>
    <x v="129"/>
    <x v="167"/>
    <s v="EL"/>
    <s v="EL"/>
    <s v="Diésel"/>
    <x v="1"/>
    <s v="NO COES"/>
    <s v="Instalado"/>
    <x v="0"/>
    <n v="0"/>
    <n v="0"/>
    <s v="Estatal"/>
    <s v="Distribuidora"/>
    <x v="0"/>
    <s v="LORETO"/>
    <s v="LORETO"/>
    <s v="ALTO AMAZONAS"/>
    <s v="LAGUNAS"/>
    <n v="0"/>
    <n v="20"/>
    <n v="0.5"/>
    <n v="0.45"/>
    <n v="757.77800000000002"/>
    <n v="0.75777800000000006"/>
    <n v="0.376"/>
    <n v="0.5"/>
    <n v="0.45"/>
    <n v="483.02900000000005"/>
    <n v="0.48302900000000004"/>
    <n v="0.46400000000000002"/>
    <n v="0.5"/>
    <n v="0.45"/>
    <n v="341.56600000000003"/>
    <n v="0.34156600000000004"/>
    <n v="0.997"/>
    <n v="0.5"/>
    <n v="0.45"/>
    <n v="554.25900000000001"/>
    <n v="0.55425900000000006"/>
    <n v="7.6479999999999997"/>
    <m/>
    <m/>
    <m/>
  </r>
  <r>
    <x v="0"/>
    <x v="0"/>
    <s v="ELOR"/>
    <s v="43047494"/>
    <s v="Volvo Penta TAD1630"/>
    <s v="EL"/>
    <s v="T"/>
    <s v="ELOR43047494Volvo Penta TAD1630EL"/>
    <s v="ELOR43047494Volvo Penta TAD1630EL"/>
    <x v="27"/>
    <x v="27"/>
    <x v="0"/>
    <x v="129"/>
    <x v="168"/>
    <s v="EL"/>
    <s v="EL"/>
    <s v="Diésel"/>
    <x v="1"/>
    <s v="NO COES"/>
    <s v="Instalado"/>
    <x v="0"/>
    <n v="0"/>
    <n v="0"/>
    <s v="Estatal"/>
    <s v="Distribuidora"/>
    <x v="0"/>
    <s v="LORETO"/>
    <s v="LORETO"/>
    <s v="ALTO AMAZONAS"/>
    <s v="LAGUNAS"/>
    <n v="0"/>
    <n v="20"/>
    <n v="0.4"/>
    <n v="0.4"/>
    <n v="7.5969999999999995"/>
    <n v="7.5969999999999996E-3"/>
    <n v="0.376"/>
    <n v="0.4"/>
    <n v="0.4"/>
    <n v="303.06500000000005"/>
    <n v="0.30306500000000003"/>
    <n v="0.46400000000000002"/>
    <n v="0.4"/>
    <n v="0.4"/>
    <n v="424.80500000000001"/>
    <n v="0.42480499999999999"/>
    <n v="0.997"/>
    <n v="0.4"/>
    <n v="0.4"/>
    <n v="313.34299999999996"/>
    <n v="0.31334299999999998"/>
    <n v="7.6479999999999997"/>
    <m/>
    <m/>
    <m/>
  </r>
  <r>
    <x v="0"/>
    <x v="0"/>
    <s v="ELOR"/>
    <s v="43094599"/>
    <s v="Cat. C9-180"/>
    <s v="EL"/>
    <s v="T"/>
    <s v="ELOR43094599Cat. C9-180EL"/>
    <s v="ELOR43094599Cat. C9-180EL"/>
    <x v="27"/>
    <x v="27"/>
    <x v="0"/>
    <x v="130"/>
    <x v="169"/>
    <s v="EL"/>
    <s v="EL"/>
    <s v="Diésel"/>
    <x v="1"/>
    <s v="NO COES"/>
    <s v="Instalado"/>
    <x v="0"/>
    <n v="0"/>
    <n v="0"/>
    <s v="Estatal"/>
    <s v="Distribuidora"/>
    <x v="0"/>
    <s v="LORETO"/>
    <s v="LORETO"/>
    <s v="MAYNAS"/>
    <s v="FERNANDO LORES"/>
    <n v="0"/>
    <n v="20"/>
    <n v="0.18"/>
    <n v="0.15"/>
    <n v="201.18400000000003"/>
    <n v="0.20118400000000003"/>
    <n v="0.29899999999999999"/>
    <n v="0.18"/>
    <n v="0.15"/>
    <n v="131.56099999999998"/>
    <n v="0.13156099999999998"/>
    <n v="0.32500000000000001"/>
    <n v="0.18"/>
    <n v="0.15"/>
    <n v="436.72999999999996"/>
    <n v="0.43672999999999995"/>
    <n v="0.31"/>
    <n v="0.18"/>
    <n v="0.15"/>
    <n v="112.97400000000002"/>
    <n v="0.11297400000000002"/>
    <n v="7.6479999999999997"/>
    <m/>
    <m/>
    <m/>
  </r>
  <r>
    <x v="0"/>
    <x v="0"/>
    <s v="ELOR"/>
    <s v="43094599"/>
    <s v="CUMMINS_1 C200(050)"/>
    <s v="EL"/>
    <s v="T"/>
    <s v="ELOR43094599CUMMINS_1 C200(050)EL"/>
    <s v="ELOR43094599CUMMINS_1 C200(050)EL"/>
    <x v="27"/>
    <x v="27"/>
    <x v="0"/>
    <x v="130"/>
    <x v="170"/>
    <s v="EL"/>
    <s v="EL"/>
    <s v="Diésel"/>
    <x v="1"/>
    <s v="NO COES"/>
    <s v="Instalado"/>
    <x v="0"/>
    <n v="0"/>
    <n v="0"/>
    <s v="Estatal"/>
    <s v="Distribuidora"/>
    <x v="0"/>
    <s v="LORETO"/>
    <s v="LORETO"/>
    <s v="MAYNAS"/>
    <s v="FERNANDO LORES"/>
    <n v="0"/>
    <n v="20"/>
    <n v="0.20799999999999999"/>
    <n v="0.15"/>
    <n v="550.19199999999989"/>
    <n v="0.5501919999999999"/>
    <n v="0.29899999999999999"/>
    <n v="0.20799999999999999"/>
    <n v="0.15"/>
    <n v="526.75099999999998"/>
    <n v="0.52675099999999997"/>
    <n v="0.32500000000000001"/>
    <n v="0.20799999999999999"/>
    <n v="0.15"/>
    <n v="423.78299999999996"/>
    <n v="0.42378299999999997"/>
    <n v="0.31"/>
    <n v="0.20799999999999999"/>
    <n v="0.15"/>
    <n v="299.84500000000003"/>
    <n v="0.29984500000000003"/>
    <n v="7.6479999999999997"/>
    <m/>
    <m/>
    <m/>
  </r>
  <r>
    <x v="0"/>
    <x v="0"/>
    <s v="ELOR"/>
    <s v="43094599"/>
    <s v="CUMMINS_2 C200(026)"/>
    <s v="EL"/>
    <s v="T"/>
    <s v="ELOR43094599CUMMINS_2 C200(026)EL"/>
    <s v="ELOR43094599CUMMINS_2 C200(026)EL"/>
    <x v="27"/>
    <x v="27"/>
    <x v="0"/>
    <x v="130"/>
    <x v="171"/>
    <s v="EL"/>
    <s v="EL"/>
    <s v="Diésel"/>
    <x v="1"/>
    <s v="NO COES"/>
    <s v="Instalado"/>
    <x v="0"/>
    <n v="0"/>
    <n v="0"/>
    <s v="Estatal"/>
    <s v="Distribuidora"/>
    <x v="0"/>
    <s v="LORETO"/>
    <s v="LORETO"/>
    <s v="MAYNAS"/>
    <s v="FERNANDO LORES"/>
    <n v="0"/>
    <n v="20"/>
    <n v="0.20799999999999999"/>
    <n v="0.15"/>
    <n v="541.80499999999995"/>
    <n v="0.54180499999999998"/>
    <n v="0.29899999999999999"/>
    <n v="0.20799999999999999"/>
    <n v="0.15"/>
    <n v="503.76100000000002"/>
    <n v="0.50376100000000001"/>
    <n v="0.32500000000000001"/>
    <n v="0.20799999999999999"/>
    <n v="0.15"/>
    <n v="421.91100000000006"/>
    <n v="0.42191100000000004"/>
    <n v="0.31"/>
    <n v="0.20799999999999999"/>
    <n v="0.15"/>
    <n v="553.27199999999993"/>
    <n v="0.55327199999999999"/>
    <n v="7.6479999999999997"/>
    <m/>
    <m/>
    <m/>
  </r>
  <r>
    <x v="0"/>
    <x v="1"/>
    <s v="ELOR"/>
    <s v="43094599"/>
    <s v="VolPenta TAD-1232GE"/>
    <s v="EL"/>
    <s v="T"/>
    <s v="ELOR43094599VolPenta TAD-1232GEEL"/>
    <s v="ELOR43094599VolPenta TAD-1232GEEL"/>
    <x v="27"/>
    <x v="27"/>
    <x v="0"/>
    <x v="130"/>
    <x v="172"/>
    <s v="EL"/>
    <s v="EL"/>
    <s v="Diésel"/>
    <x v="1"/>
    <s v="NO COES"/>
    <s v="Instalado"/>
    <x v="1"/>
    <n v="0"/>
    <n v="0"/>
    <s v="Estatal"/>
    <s v="Distribuidora"/>
    <x v="0"/>
    <s v="LORETO"/>
    <s v="LORETO"/>
    <s v="MAYNAS"/>
    <s v="FERNANDO LORES"/>
    <n v="0"/>
    <n v="20"/>
    <n v="0.35399999999999998"/>
    <n v="0"/>
    <n v="0"/>
    <n v="0"/>
    <n v="0.29899999999999999"/>
    <s v="-"/>
    <n v="0"/>
    <n v="0"/>
    <n v="0"/>
    <n v="0.32500000000000001"/>
    <m/>
    <m/>
    <m/>
    <m/>
    <m/>
    <s v="-"/>
    <s v="-"/>
    <s v="-"/>
    <s v="-"/>
    <s v="-"/>
    <m/>
    <m/>
    <m/>
  </r>
  <r>
    <x v="0"/>
    <x v="0"/>
    <s v="ELOR"/>
    <s v="43094599"/>
    <s v="Volvo PentaTWD1010G"/>
    <s v="EL"/>
    <s v="T"/>
    <s v="ELOR43094599Volvo PentaTWD1010GEL"/>
    <s v="ELOR43094599Volvo PentaTWD1010GEL"/>
    <x v="27"/>
    <x v="27"/>
    <x v="0"/>
    <x v="130"/>
    <x v="173"/>
    <s v="EL"/>
    <s v="EL"/>
    <s v="Diésel"/>
    <x v="1"/>
    <s v="NO COES"/>
    <s v="Instalado"/>
    <x v="1"/>
    <n v="0"/>
    <n v="0"/>
    <s v="Estatal"/>
    <s v="Distribuidora"/>
    <x v="0"/>
    <s v="LORETO"/>
    <s v="LORETO"/>
    <s v="MAYNAS"/>
    <s v="FERNANDO LORES"/>
    <n v="0"/>
    <n v="20"/>
    <n v="0.21"/>
    <n v="0"/>
    <n v="0"/>
    <n v="0"/>
    <n v="0.29899999999999999"/>
    <n v="0.21"/>
    <n v="0.15"/>
    <n v="214.19600000000003"/>
    <n v="0.21419600000000003"/>
    <n v="0.32500000000000001"/>
    <n v="0.21"/>
    <n v="0.15"/>
    <n v="183.161"/>
    <n v="0.18316099999999999"/>
    <n v="0.31"/>
    <n v="0.21"/>
    <n v="0.15"/>
    <n v="457.33800000000002"/>
    <n v="0.45733800000000002"/>
    <n v="7.6479999999999997"/>
    <m/>
    <m/>
    <m/>
  </r>
  <r>
    <x v="0"/>
    <x v="1"/>
    <s v="ELOR"/>
    <s v="43094699"/>
    <s v="Cat. C9-225"/>
    <s v="EL"/>
    <s v="T"/>
    <s v="ELOR43094699Cat. C9-225EL"/>
    <s v="ELOR43094699Cat. C9-225EL"/>
    <x v="27"/>
    <x v="27"/>
    <x v="0"/>
    <x v="131"/>
    <x v="174"/>
    <s v="EL"/>
    <s v="EL"/>
    <s v="Diésel"/>
    <x v="1"/>
    <s v="NO COES"/>
    <s v="Instalado"/>
    <x v="0"/>
    <n v="0"/>
    <n v="0"/>
    <s v="Estatal"/>
    <s v="Distribuidora"/>
    <x v="0"/>
    <s v="LORETO"/>
    <s v="LORETO"/>
    <s v="MAYNAS"/>
    <s v="INDIANA"/>
    <n v="0"/>
    <n v="20"/>
    <n v="0.22500000000000001"/>
    <n v="0.18"/>
    <n v="548.36699999999996"/>
    <n v="0.54836699999999994"/>
    <n v="0.48099999999999998"/>
    <n v="0.22500000000000001"/>
    <n v="0.18"/>
    <n v="204.51100000000002"/>
    <n v="0.20451100000000003"/>
    <n v="0.51300000000000001"/>
    <n v="0"/>
    <n v="0"/>
    <n v="120.13200000000002"/>
    <n v="0.12013200000000002"/>
    <n v="0.51600000000000001"/>
    <s v="-"/>
    <s v="-"/>
    <s v="-"/>
    <s v="-"/>
    <s v="-"/>
    <m/>
    <m/>
    <m/>
  </r>
  <r>
    <x v="0"/>
    <x v="0"/>
    <s v="ELOR"/>
    <s v="43094699"/>
    <s v="Volvo Penta RVM364"/>
    <s v="EL"/>
    <s v="T"/>
    <s v="ELOR43094699Volvo Penta RVM364EL"/>
    <s v="ELOR43094699Volvo Penta RVM364EL"/>
    <x v="27"/>
    <x v="27"/>
    <x v="0"/>
    <x v="131"/>
    <x v="175"/>
    <s v="EL"/>
    <s v="EL"/>
    <s v="Diésel"/>
    <x v="1"/>
    <s v="NO COES"/>
    <s v="Instalado"/>
    <x v="0"/>
    <n v="0"/>
    <n v="0"/>
    <s v="Estatal"/>
    <s v="Distribuidora"/>
    <x v="0"/>
    <s v="LORETO"/>
    <s v="LORETO"/>
    <s v="MAYNAS"/>
    <s v="INDIANA"/>
    <n v="0"/>
    <n v="20"/>
    <n v="0.36399999999999999"/>
    <n v="0.17"/>
    <n v="138.71200000000002"/>
    <n v="0.13871200000000003"/>
    <n v="0.48099999999999998"/>
    <n v="0.36399999999999999"/>
    <n v="0.17"/>
    <n v="413.21199999999993"/>
    <n v="0.41321199999999991"/>
    <n v="0.51300000000000001"/>
    <n v="0.36399999999999999"/>
    <n v="0.17"/>
    <n v="370.02899999999988"/>
    <n v="0.37002899999999989"/>
    <n v="0.51600000000000001"/>
    <n v="0.36399999999999999"/>
    <n v="0"/>
    <n v="0"/>
    <n v="0"/>
    <n v="7.6479999999999997"/>
    <m/>
    <m/>
    <m/>
  </r>
  <r>
    <x v="0"/>
    <x v="0"/>
    <s v="ELOR"/>
    <s v="43094699"/>
    <s v="Volvo2 CAD1641GE"/>
    <s v="EL"/>
    <s v="T"/>
    <s v="ELOR43094699Volvo2 CAD1641GEEL"/>
    <s v="ELOR43094699Volvo2 CAD1641GEEL"/>
    <x v="27"/>
    <x v="27"/>
    <x v="0"/>
    <x v="131"/>
    <x v="176"/>
    <s v="EL"/>
    <s v="EL"/>
    <s v="Diésel"/>
    <x v="1"/>
    <s v="NO COES"/>
    <s v="Instalado"/>
    <x v="0"/>
    <n v="0"/>
    <n v="0"/>
    <s v="Estatal"/>
    <s v="Distribuidora"/>
    <x v="0"/>
    <s v="LORETO"/>
    <s v="LORETO"/>
    <s v="MAYNAS"/>
    <s v="INDIANA"/>
    <n v="0"/>
    <n v="20"/>
    <n v="0.45600000000000002"/>
    <n v="0.33"/>
    <n v="1548.2540000000001"/>
    <n v="1.5482540000000002"/>
    <n v="0.48099999999999998"/>
    <n v="0.45600000000000002"/>
    <n v="0.33"/>
    <n v="1851.692"/>
    <n v="1.8516920000000001"/>
    <n v="0.51300000000000001"/>
    <n v="0.45600000000000002"/>
    <n v="0.33"/>
    <n v="900.20499999999993"/>
    <n v="0.90020499999999992"/>
    <n v="0.51600000000000001"/>
    <n v="0.45600000000000002"/>
    <n v="0"/>
    <n v="0"/>
    <n v="0"/>
    <n v="7.6479999999999997"/>
    <m/>
    <m/>
    <m/>
  </r>
  <r>
    <x v="0"/>
    <x v="1"/>
    <s v="ELOR"/>
    <s v="43094799"/>
    <s v="Cat."/>
    <s v="EL"/>
    <s v="T"/>
    <s v="ELOR43094799Cat.EL"/>
    <s v="ELOR43094799Cat.EL"/>
    <x v="27"/>
    <x v="27"/>
    <x v="0"/>
    <x v="132"/>
    <x v="177"/>
    <s v="EL"/>
    <s v="EL"/>
    <s v="Diésel"/>
    <x v="1"/>
    <s v="NO COES"/>
    <s v="Instalado"/>
    <x v="1"/>
    <n v="0"/>
    <n v="0"/>
    <s v="Estatal"/>
    <s v="Distribuidora"/>
    <x v="0"/>
    <s v="LORETO"/>
    <s v="LORETO"/>
    <s v="MAYNAS"/>
    <s v="NAPO"/>
    <n v="0"/>
    <n v="20"/>
    <n v="0"/>
    <n v="0"/>
    <n v="0"/>
    <n v="0"/>
    <n v="0"/>
    <s v="-"/>
    <s v="-"/>
    <n v="0"/>
    <n v="0"/>
    <n v="0"/>
    <m/>
    <m/>
    <m/>
    <m/>
    <m/>
    <s v="-"/>
    <s v="-"/>
    <s v="-"/>
    <s v="-"/>
    <s v="-"/>
    <m/>
    <m/>
    <m/>
  </r>
  <r>
    <x v="0"/>
    <x v="1"/>
    <s v="ELOR"/>
    <s v="43094799"/>
    <s v="CKD"/>
    <s v="EL"/>
    <s v="T"/>
    <s v="ELOR43094799CKDEL"/>
    <s v="ELOR43094799CKDEL"/>
    <x v="27"/>
    <x v="27"/>
    <x v="0"/>
    <x v="132"/>
    <x v="110"/>
    <s v="EL"/>
    <s v="EL"/>
    <s v="Diésel"/>
    <x v="1"/>
    <s v="NO COES"/>
    <s v="Instalado"/>
    <x v="1"/>
    <n v="0"/>
    <n v="0"/>
    <s v="Estatal"/>
    <s v="Distribuidora"/>
    <x v="0"/>
    <s v="LORETO"/>
    <s v="LORETO"/>
    <s v="MAYNAS"/>
    <s v="NAPO"/>
    <n v="0"/>
    <n v="20"/>
    <n v="0"/>
    <n v="0"/>
    <n v="0"/>
    <n v="0"/>
    <n v="0"/>
    <s v="-"/>
    <s v="-"/>
    <n v="0"/>
    <n v="0"/>
    <n v="0"/>
    <m/>
    <m/>
    <m/>
    <m/>
    <m/>
    <s v="-"/>
    <s v="-"/>
    <s v="-"/>
    <s v="-"/>
    <s v="-"/>
    <m/>
    <m/>
    <m/>
  </r>
  <r>
    <x v="0"/>
    <x v="2"/>
    <s v="ELOR"/>
    <s v="43094899"/>
    <s v="MODASA"/>
    <s v="EL"/>
    <s v="T"/>
    <s v="ELOR43094899MODASAEL"/>
    <s v="ELOR43094899MODASAEL"/>
    <x v="27"/>
    <x v="27"/>
    <x v="0"/>
    <x v="133"/>
    <x v="178"/>
    <s v="EL"/>
    <s v="EL"/>
    <s v="Diésel"/>
    <x v="1"/>
    <s v="NO COES"/>
    <s v="Instalado"/>
    <x v="1"/>
    <n v="0"/>
    <n v="0"/>
    <s v="Estatal"/>
    <s v="Distribuidora"/>
    <x v="0"/>
    <s v="LORETO"/>
    <s v="LORETO"/>
    <s v="MAYNAS"/>
    <s v="PUTUMAYU"/>
    <n v="0"/>
    <n v="20"/>
    <n v="0"/>
    <n v="0"/>
    <n v="0"/>
    <n v="0"/>
    <n v="0"/>
    <s v="-"/>
    <s v="-"/>
    <n v="0"/>
    <n v="0"/>
    <n v="0"/>
    <m/>
    <m/>
    <m/>
    <m/>
    <m/>
    <s v="-"/>
    <s v="-"/>
    <s v="-"/>
    <s v="-"/>
    <s v="-"/>
    <m/>
    <m/>
    <m/>
  </r>
  <r>
    <x v="0"/>
    <x v="1"/>
    <s v="ELOR"/>
    <s v="43094999"/>
    <s v="CKD MODASA"/>
    <s v="EL"/>
    <s v="T"/>
    <s v="ELOR43094999CKD MODASAEL"/>
    <s v="ELOR43094999CKD MODASAEL"/>
    <x v="27"/>
    <x v="27"/>
    <x v="0"/>
    <x v="134"/>
    <x v="179"/>
    <s v="EL"/>
    <s v="EL"/>
    <s v="Diésel"/>
    <x v="1"/>
    <s v="NO COES"/>
    <s v="Instalado"/>
    <x v="1"/>
    <n v="0"/>
    <n v="0"/>
    <s v="Estatal"/>
    <s v="Distribuidora"/>
    <x v="0"/>
    <s v="LORETO"/>
    <s v="LORETO"/>
    <s v="MAYNAS"/>
    <s v="TORRES CAUSANO"/>
    <n v="0"/>
    <n v="20"/>
    <n v="0"/>
    <n v="0"/>
    <n v="0"/>
    <n v="0"/>
    <n v="0"/>
    <s v="-"/>
    <s v="-"/>
    <n v="0"/>
    <n v="0"/>
    <n v="0"/>
    <m/>
    <m/>
    <m/>
    <m/>
    <m/>
    <s v="-"/>
    <s v="-"/>
    <s v="-"/>
    <s v="-"/>
    <s v="-"/>
    <m/>
    <m/>
    <m/>
  </r>
  <r>
    <x v="0"/>
    <x v="2"/>
    <s v="ELOR"/>
    <s v="43095099"/>
    <s v="Perkins M. 4-326-I"/>
    <s v="EL"/>
    <s v="T"/>
    <s v="ELOR43095099Perkins M. 4-326-IEL"/>
    <s v="ELOR43095099Perkins M. 4-326-IEL"/>
    <x v="27"/>
    <x v="27"/>
    <x v="0"/>
    <x v="135"/>
    <x v="180"/>
    <s v="EL"/>
    <s v="EL"/>
    <s v="Diésel"/>
    <x v="1"/>
    <s v="NO COES"/>
    <s v="Instalado"/>
    <x v="1"/>
    <n v="0"/>
    <n v="0"/>
    <s v="Estatal"/>
    <s v="Distribuidora"/>
    <x v="0"/>
    <s v="LORETO"/>
    <s v="LORETO"/>
    <s v="MAYNAS"/>
    <s v="FERNANDO LORES"/>
    <n v="0"/>
    <n v="20"/>
    <n v="0"/>
    <n v="0"/>
    <n v="0"/>
    <n v="0"/>
    <n v="0"/>
    <s v="-"/>
    <s v="-"/>
    <n v="0"/>
    <n v="0"/>
    <n v="0"/>
    <m/>
    <m/>
    <m/>
    <m/>
    <m/>
    <s v="-"/>
    <s v="-"/>
    <s v="-"/>
    <s v="-"/>
    <s v="-"/>
    <m/>
    <m/>
    <m/>
  </r>
  <r>
    <x v="0"/>
    <x v="1"/>
    <s v="ELOR"/>
    <s v="43095199"/>
    <s v="CKD 6S150PV"/>
    <s v="EL"/>
    <s v="T"/>
    <s v="ELOR43095199CKD 6S150PVEL"/>
    <s v="ELOR43095199CKD 6S150PVEL"/>
    <x v="27"/>
    <x v="27"/>
    <x v="0"/>
    <x v="136"/>
    <x v="181"/>
    <s v="EL"/>
    <s v="EL"/>
    <s v="Diésel"/>
    <x v="1"/>
    <s v="NO COES"/>
    <s v="Instalado"/>
    <x v="1"/>
    <n v="0"/>
    <n v="0"/>
    <s v="Estatal"/>
    <s v="Distribuidora"/>
    <x v="0"/>
    <s v="LORETO"/>
    <s v="LORETO"/>
    <s v="MRCAL. R. CASTILLA"/>
    <s v="PEVAS"/>
    <n v="0"/>
    <n v="20"/>
    <n v="0"/>
    <n v="0"/>
    <n v="0"/>
    <n v="0"/>
    <n v="0"/>
    <s v="-"/>
    <s v="-"/>
    <n v="0"/>
    <n v="0"/>
    <n v="0"/>
    <m/>
    <m/>
    <m/>
    <m/>
    <m/>
    <s v="-"/>
    <s v="-"/>
    <s v="-"/>
    <s v="-"/>
    <s v="-"/>
    <m/>
    <m/>
    <m/>
  </r>
  <r>
    <x v="0"/>
    <x v="1"/>
    <s v="ELOR"/>
    <s v="43095199"/>
    <s v="Volvo TD-70G Nº1"/>
    <s v="EL"/>
    <s v="T"/>
    <s v="ELOR43095199Volvo TD-70G Nº1EL"/>
    <s v="ELOR43095199Volvo TD-70G Nº1EL"/>
    <x v="27"/>
    <x v="27"/>
    <x v="0"/>
    <x v="136"/>
    <x v="182"/>
    <s v="EL"/>
    <s v="EL"/>
    <s v="Diésel"/>
    <x v="1"/>
    <s v="NO COES"/>
    <s v="Instalado"/>
    <x v="1"/>
    <n v="0"/>
    <n v="0"/>
    <s v="Estatal"/>
    <s v="Distribuidora"/>
    <x v="0"/>
    <s v="LORETO"/>
    <s v="LORETO"/>
    <s v="MRCAL. R. CASTILLA"/>
    <s v="PEVAS"/>
    <n v="0"/>
    <n v="20"/>
    <n v="0"/>
    <n v="0"/>
    <n v="0"/>
    <n v="0"/>
    <n v="0"/>
    <s v="-"/>
    <s v="-"/>
    <n v="0"/>
    <n v="0"/>
    <n v="0"/>
    <m/>
    <m/>
    <m/>
    <m/>
    <m/>
    <s v="-"/>
    <s v="-"/>
    <s v="-"/>
    <s v="-"/>
    <s v="-"/>
    <m/>
    <m/>
    <m/>
  </r>
  <r>
    <x v="0"/>
    <x v="1"/>
    <s v="ELOR"/>
    <s v="43095299"/>
    <s v="MODASA"/>
    <s v="EL"/>
    <s v="T"/>
    <s v="ELOR43095299MODASAEL"/>
    <s v="ELOR43095299MODASAEL"/>
    <x v="27"/>
    <x v="27"/>
    <x v="0"/>
    <x v="137"/>
    <x v="178"/>
    <s v="EL"/>
    <s v="EL"/>
    <s v="Diésel"/>
    <x v="1"/>
    <s v="NO COES"/>
    <s v="Instalado"/>
    <x v="1"/>
    <n v="0"/>
    <n v="0"/>
    <s v="Estatal"/>
    <s v="Distribuidora"/>
    <x v="0"/>
    <s v="LORETO"/>
    <s v="LORETO"/>
    <s v="MRCAL. R. CASTILLA"/>
    <s v="YAVARI"/>
    <n v="0"/>
    <n v="20"/>
    <n v="0"/>
    <n v="0"/>
    <n v="0"/>
    <n v="0"/>
    <n v="0"/>
    <s v="-"/>
    <s v="-"/>
    <n v="0"/>
    <n v="0"/>
    <n v="0"/>
    <n v="0"/>
    <n v="0"/>
    <n v="0"/>
    <n v="0"/>
    <n v="2.7E-2"/>
    <s v="-"/>
    <s v="-"/>
    <s v="-"/>
    <s v="-"/>
    <s v="-"/>
    <m/>
    <m/>
    <m/>
  </r>
  <r>
    <x v="0"/>
    <x v="1"/>
    <s v="ELOR"/>
    <s v="43095399"/>
    <s v="Cat."/>
    <s v="EL"/>
    <s v="T"/>
    <s v="ELOR43095399Cat.EL"/>
    <s v="ELOR43095399Cat.EL"/>
    <x v="27"/>
    <x v="27"/>
    <x v="0"/>
    <x v="138"/>
    <x v="177"/>
    <s v="EL"/>
    <s v="EL"/>
    <s v="Diésel"/>
    <x v="1"/>
    <s v="NO COES"/>
    <s v="Instalado"/>
    <x v="1"/>
    <n v="0"/>
    <n v="0"/>
    <s v="Estatal"/>
    <s v="Distribuidora"/>
    <x v="0"/>
    <s v="LORETO"/>
    <s v="LORETO"/>
    <s v="MRCAL. R. CASTILLA"/>
    <s v="RAMON CASTILLA"/>
    <n v="0"/>
    <n v="20"/>
    <n v="0"/>
    <n v="0"/>
    <n v="0"/>
    <n v="0"/>
    <n v="0"/>
    <s v="-"/>
    <s v="-"/>
    <n v="0"/>
    <n v="0"/>
    <n v="0"/>
    <m/>
    <m/>
    <m/>
    <m/>
    <m/>
    <s v="-"/>
    <s v="-"/>
    <s v="-"/>
    <s v="-"/>
    <s v="-"/>
    <m/>
    <m/>
    <m/>
  </r>
  <r>
    <x v="0"/>
    <x v="1"/>
    <s v="ELOR"/>
    <s v="43095399"/>
    <s v="CKD"/>
    <s v="EL"/>
    <s v="T"/>
    <s v="ELOR43095399CKDEL"/>
    <s v="ELOR43095399CKDEL"/>
    <x v="27"/>
    <x v="27"/>
    <x v="0"/>
    <x v="138"/>
    <x v="110"/>
    <s v="EL"/>
    <s v="EL"/>
    <s v="Diésel"/>
    <x v="1"/>
    <s v="NO COES"/>
    <s v="Instalado"/>
    <x v="1"/>
    <n v="0"/>
    <n v="0"/>
    <s v="Estatal"/>
    <s v="Distribuidora"/>
    <x v="0"/>
    <s v="LORETO"/>
    <s v="LORETO"/>
    <s v="MRCAL. R. CASTILLA"/>
    <s v="RAMON CASTILLA"/>
    <n v="0"/>
    <n v="20"/>
    <n v="0"/>
    <n v="0"/>
    <n v="0"/>
    <n v="0"/>
    <n v="0"/>
    <s v="-"/>
    <s v="-"/>
    <n v="0"/>
    <n v="0"/>
    <n v="0"/>
    <m/>
    <m/>
    <m/>
    <m/>
    <m/>
    <s v="-"/>
    <s v="-"/>
    <s v="-"/>
    <s v="-"/>
    <s v="-"/>
    <m/>
    <m/>
    <m/>
  </r>
  <r>
    <x v="0"/>
    <x v="1"/>
    <s v="ELOR"/>
    <s v="43095499"/>
    <s v="VOLVO TD 100"/>
    <s v="EL"/>
    <s v="T"/>
    <s v="ELOR43095499VOLVO TD 100EL"/>
    <s v="ELOR43095499VOLVO TD 100EL"/>
    <x v="27"/>
    <x v="27"/>
    <x v="0"/>
    <x v="139"/>
    <x v="107"/>
    <s v="EL"/>
    <s v="EL"/>
    <s v="Diésel"/>
    <x v="1"/>
    <s v="NO COES"/>
    <s v="Instalado"/>
    <x v="1"/>
    <n v="0"/>
    <n v="0"/>
    <s v="Estatal"/>
    <s v="Distribuidora"/>
    <x v="0"/>
    <s v="LORETO"/>
    <s v="LORETO"/>
    <s v="REQUENA"/>
    <s v="CAPELLO"/>
    <n v="0"/>
    <n v="20"/>
    <n v="0"/>
    <n v="0"/>
    <n v="0"/>
    <n v="0"/>
    <n v="0"/>
    <s v="-"/>
    <s v="-"/>
    <n v="0"/>
    <n v="0"/>
    <n v="0"/>
    <m/>
    <m/>
    <m/>
    <m/>
    <m/>
    <s v="-"/>
    <s v="-"/>
    <s v="-"/>
    <s v="-"/>
    <s v="-"/>
    <m/>
    <m/>
    <m/>
  </r>
  <r>
    <x v="0"/>
    <x v="1"/>
    <s v="ELOR"/>
    <s v="43095599"/>
    <s v="CKD"/>
    <s v="EL"/>
    <s v="T"/>
    <s v="ELOR43095599CKDEL"/>
    <s v="ELOR43095599CKDEL"/>
    <x v="27"/>
    <x v="27"/>
    <x v="0"/>
    <x v="140"/>
    <x v="110"/>
    <s v="EL"/>
    <s v="EL"/>
    <s v="Diésel"/>
    <x v="1"/>
    <s v="NO COES"/>
    <s v="Instalado"/>
    <x v="1"/>
    <n v="0"/>
    <n v="0"/>
    <s v="Estatal"/>
    <s v="Distribuidora"/>
    <x v="0"/>
    <s v="LORETO"/>
    <s v="LORETO"/>
    <s v="REQUENA"/>
    <s v="EMILIO SAN MARTIN"/>
    <n v="0"/>
    <n v="20"/>
    <n v="0"/>
    <n v="0"/>
    <n v="0"/>
    <n v="0"/>
    <n v="0"/>
    <s v="-"/>
    <s v="-"/>
    <n v="0"/>
    <n v="0"/>
    <n v="0"/>
    <m/>
    <m/>
    <m/>
    <m/>
    <m/>
    <s v="-"/>
    <s v="-"/>
    <s v="-"/>
    <s v="-"/>
    <s v="-"/>
    <m/>
    <m/>
    <m/>
  </r>
  <r>
    <x v="0"/>
    <x v="1"/>
    <s v="ELOR"/>
    <s v="43095599"/>
    <s v="PERKINS"/>
    <s v="EL"/>
    <s v="T"/>
    <s v="ELOR43095599PERKINSEL"/>
    <s v="ELOR43095599PERKINSEL"/>
    <x v="27"/>
    <x v="27"/>
    <x v="0"/>
    <x v="140"/>
    <x v="183"/>
    <s v="EL"/>
    <s v="EL"/>
    <s v="Diésel"/>
    <x v="1"/>
    <s v="NO COES"/>
    <s v="Instalado"/>
    <x v="1"/>
    <n v="0"/>
    <n v="0"/>
    <s v="Estatal"/>
    <s v="Distribuidora"/>
    <x v="0"/>
    <s v="LORETO"/>
    <s v="LORETO"/>
    <s v="REQUENA"/>
    <s v="EMILIO SAN MARTIN"/>
    <n v="0"/>
    <n v="20"/>
    <n v="0"/>
    <n v="0"/>
    <n v="0"/>
    <n v="0"/>
    <n v="0"/>
    <s v="-"/>
    <s v="-"/>
    <n v="0"/>
    <n v="0"/>
    <n v="0"/>
    <m/>
    <m/>
    <m/>
    <m/>
    <m/>
    <s v="-"/>
    <s v="-"/>
    <s v="-"/>
    <s v="-"/>
    <s v="-"/>
    <m/>
    <m/>
    <m/>
  </r>
  <r>
    <x v="0"/>
    <x v="1"/>
    <s v="ELOR"/>
    <s v="43095699"/>
    <s v="CKD"/>
    <s v="EL"/>
    <s v="T"/>
    <s v="ELOR43095699CKDEL"/>
    <s v="ELOR43095699CKDEL"/>
    <x v="27"/>
    <x v="27"/>
    <x v="0"/>
    <x v="141"/>
    <x v="110"/>
    <s v="EL"/>
    <s v="EL"/>
    <s v="Diésel"/>
    <x v="1"/>
    <s v="NO COES"/>
    <s v="Instalado"/>
    <x v="1"/>
    <n v="0"/>
    <n v="0"/>
    <s v="Estatal"/>
    <s v="Distribuidora"/>
    <x v="0"/>
    <s v="LORETO"/>
    <s v="LORETO"/>
    <s v="REQUENA"/>
    <s v="MAQUIA"/>
    <n v="0"/>
    <n v="20"/>
    <n v="0"/>
    <n v="0"/>
    <n v="0"/>
    <n v="0"/>
    <n v="0"/>
    <s v="-"/>
    <s v="-"/>
    <n v="0"/>
    <n v="0"/>
    <n v="0"/>
    <m/>
    <m/>
    <m/>
    <m/>
    <m/>
    <s v="-"/>
    <s v="-"/>
    <s v="-"/>
    <s v="-"/>
    <s v="-"/>
    <m/>
    <m/>
    <m/>
  </r>
  <r>
    <x v="0"/>
    <x v="1"/>
    <s v="ELOR"/>
    <s v="43095699"/>
    <s v="PERKINS"/>
    <s v="EL"/>
    <s v="T"/>
    <s v="ELOR43095699PERKINSEL"/>
    <s v="ELOR43095699PERKINSEL"/>
    <x v="27"/>
    <x v="27"/>
    <x v="0"/>
    <x v="141"/>
    <x v="183"/>
    <s v="EL"/>
    <s v="EL"/>
    <s v="Diésel"/>
    <x v="1"/>
    <s v="NO COES"/>
    <s v="Instalado"/>
    <x v="1"/>
    <n v="0"/>
    <n v="0"/>
    <s v="Estatal"/>
    <s v="Distribuidora"/>
    <x v="0"/>
    <s v="LORETO"/>
    <s v="LORETO"/>
    <s v="REQUENA"/>
    <s v="MAQUIA"/>
    <n v="0"/>
    <n v="20"/>
    <n v="0"/>
    <n v="0"/>
    <n v="0"/>
    <n v="0"/>
    <n v="0"/>
    <s v="-"/>
    <s v="-"/>
    <n v="0"/>
    <n v="0"/>
    <n v="0"/>
    <m/>
    <m/>
    <m/>
    <m/>
    <m/>
    <s v="-"/>
    <s v="-"/>
    <s v="-"/>
    <s v="-"/>
    <s v="-"/>
    <m/>
    <m/>
    <m/>
  </r>
  <r>
    <x v="0"/>
    <x v="1"/>
    <s v="ELOR"/>
    <s v="43095799"/>
    <s v="CKD"/>
    <s v="EL"/>
    <s v="T"/>
    <s v="ELOR43095799CKDEL"/>
    <s v="ELOR43095799CKDEL"/>
    <x v="27"/>
    <x v="27"/>
    <x v="0"/>
    <x v="142"/>
    <x v="110"/>
    <s v="EL"/>
    <s v="EL"/>
    <s v="Diésel"/>
    <x v="1"/>
    <s v="NO COES"/>
    <s v="Instalado"/>
    <x v="1"/>
    <n v="0"/>
    <n v="0"/>
    <s v="Estatal"/>
    <s v="Distribuidora"/>
    <x v="0"/>
    <s v="LORETO"/>
    <s v="LORETO"/>
    <s v="REQUENA"/>
    <s v="SAPUENA"/>
    <n v="0"/>
    <n v="20"/>
    <n v="0"/>
    <n v="0"/>
    <n v="0"/>
    <n v="0"/>
    <n v="0"/>
    <s v="-"/>
    <s v="-"/>
    <n v="0"/>
    <n v="0"/>
    <n v="0"/>
    <m/>
    <m/>
    <m/>
    <m/>
    <m/>
    <s v="-"/>
    <s v="-"/>
    <s v="-"/>
    <s v="-"/>
    <s v="-"/>
    <m/>
    <m/>
    <m/>
  </r>
  <r>
    <x v="0"/>
    <x v="1"/>
    <s v="ELOR"/>
    <s v="43095799"/>
    <s v="PERKINS"/>
    <s v="EL"/>
    <s v="T"/>
    <s v="ELOR43095799PERKINSEL"/>
    <s v="ELOR43095799PERKINSEL"/>
    <x v="27"/>
    <x v="27"/>
    <x v="0"/>
    <x v="142"/>
    <x v="183"/>
    <s v="EL"/>
    <s v="EL"/>
    <s v="Diésel"/>
    <x v="1"/>
    <s v="NO COES"/>
    <s v="Instalado"/>
    <x v="1"/>
    <n v="0"/>
    <n v="0"/>
    <s v="Estatal"/>
    <s v="Distribuidora"/>
    <x v="0"/>
    <s v="LORETO"/>
    <s v="LORETO"/>
    <s v="REQUENA"/>
    <s v="SAPUENA"/>
    <n v="0"/>
    <n v="20"/>
    <n v="0"/>
    <n v="0"/>
    <n v="0"/>
    <n v="0"/>
    <n v="0"/>
    <s v="-"/>
    <s v="-"/>
    <n v="0"/>
    <n v="0"/>
    <n v="0"/>
    <m/>
    <m/>
    <m/>
    <m/>
    <m/>
    <s v="-"/>
    <s v="-"/>
    <s v="-"/>
    <s v="-"/>
    <s v="-"/>
    <m/>
    <m/>
    <m/>
  </r>
  <r>
    <x v="0"/>
    <x v="1"/>
    <s v="ELOR"/>
    <s v="43095899"/>
    <s v="MODASA"/>
    <s v="EL"/>
    <s v="T"/>
    <s v="ELOR43095899MODASAEL"/>
    <s v="ELOR43095899MODASAEL"/>
    <x v="27"/>
    <x v="27"/>
    <x v="0"/>
    <x v="143"/>
    <x v="178"/>
    <s v="EL"/>
    <s v="EL"/>
    <s v="Diésel"/>
    <x v="1"/>
    <s v="NO COES"/>
    <s v="Instalado"/>
    <x v="1"/>
    <n v="0"/>
    <n v="0"/>
    <s v="Estatal"/>
    <s v="Distribuidora"/>
    <x v="0"/>
    <s v="LORETO"/>
    <s v="LORETO"/>
    <s v="REQUENA"/>
    <s v="SAPUENA"/>
    <n v="0"/>
    <n v="20"/>
    <n v="0"/>
    <n v="0"/>
    <n v="0"/>
    <n v="0"/>
    <n v="0"/>
    <s v="-"/>
    <s v="-"/>
    <n v="0"/>
    <n v="0"/>
    <n v="0"/>
    <m/>
    <m/>
    <m/>
    <m/>
    <m/>
    <s v="-"/>
    <s v="-"/>
    <s v="-"/>
    <s v="-"/>
    <s v="-"/>
    <m/>
    <m/>
    <m/>
  </r>
  <r>
    <x v="0"/>
    <x v="1"/>
    <s v="ELOR"/>
    <s v="43095999"/>
    <s v="Cat. D-3306"/>
    <s v="EL"/>
    <s v="T"/>
    <s v="ELOR43095999Cat. D-3306EL"/>
    <s v="ELOR43095999Cat. D-3306EL"/>
    <x v="27"/>
    <x v="27"/>
    <x v="0"/>
    <x v="144"/>
    <x v="184"/>
    <s v="EL"/>
    <s v="EL"/>
    <s v="Diésel"/>
    <x v="1"/>
    <s v="NO COES"/>
    <s v="Instalado"/>
    <x v="1"/>
    <n v="0"/>
    <n v="0"/>
    <s v="Estatal"/>
    <s v="Distribuidora"/>
    <x v="0"/>
    <s v="LORETO"/>
    <s v="LORETO"/>
    <s v="REQUENA"/>
    <s v="SAPUENA"/>
    <n v="0"/>
    <n v="20"/>
    <n v="0"/>
    <n v="0"/>
    <n v="0"/>
    <n v="0"/>
    <n v="0"/>
    <s v="-"/>
    <s v="-"/>
    <n v="0"/>
    <n v="0"/>
    <n v="0"/>
    <m/>
    <m/>
    <m/>
    <m/>
    <m/>
    <s v="-"/>
    <s v="-"/>
    <s v="-"/>
    <s v="-"/>
    <s v="-"/>
    <m/>
    <m/>
    <m/>
  </r>
  <r>
    <x v="0"/>
    <x v="1"/>
    <s v="ELOR"/>
    <s v="43095999"/>
    <s v="CKD DAT-120"/>
    <s v="EL"/>
    <s v="T"/>
    <s v="ELOR43095999CKD DAT-120EL"/>
    <s v="ELOR43095999CKD DAT-120EL"/>
    <x v="27"/>
    <x v="27"/>
    <x v="0"/>
    <x v="144"/>
    <x v="185"/>
    <s v="EL"/>
    <s v="EL"/>
    <s v="Diésel"/>
    <x v="1"/>
    <s v="NO COES"/>
    <s v="Instalado"/>
    <x v="1"/>
    <n v="0"/>
    <n v="0"/>
    <s v="Estatal"/>
    <s v="Distribuidora"/>
    <x v="0"/>
    <s v="LORETO"/>
    <s v="LORETO"/>
    <s v="REQUENA"/>
    <s v="SAPUENA"/>
    <n v="0"/>
    <n v="20"/>
    <n v="0"/>
    <n v="0"/>
    <n v="0"/>
    <n v="0"/>
    <n v="0"/>
    <s v="-"/>
    <s v="-"/>
    <n v="0"/>
    <n v="0"/>
    <n v="0"/>
    <m/>
    <m/>
    <m/>
    <m/>
    <m/>
    <s v="-"/>
    <s v="-"/>
    <s v="-"/>
    <s v="-"/>
    <s v="-"/>
    <m/>
    <m/>
    <m/>
  </r>
  <r>
    <x v="0"/>
    <x v="1"/>
    <s v="ELOR"/>
    <s v="43096099"/>
    <s v="VOLVO TD 100"/>
    <s v="EL"/>
    <s v="T"/>
    <s v="ELOR43096099VOLVO TD 100EL"/>
    <s v="ELOR43096099VOLVO TD 100EL"/>
    <x v="27"/>
    <x v="27"/>
    <x v="0"/>
    <x v="145"/>
    <x v="107"/>
    <s v="EL"/>
    <s v="EL"/>
    <s v="Diésel"/>
    <x v="1"/>
    <s v="NO COES"/>
    <s v="Instalado"/>
    <x v="1"/>
    <n v="0"/>
    <n v="0"/>
    <s v="Estatal"/>
    <s v="Distribuidora"/>
    <x v="0"/>
    <s v="LORETO"/>
    <s v="LORETO"/>
    <s v="REQUENA"/>
    <s v="YAQUERANA"/>
    <n v="0"/>
    <n v="20"/>
    <n v="0"/>
    <n v="0"/>
    <n v="0"/>
    <n v="0"/>
    <n v="0"/>
    <s v="-"/>
    <s v="-"/>
    <n v="0"/>
    <n v="0"/>
    <n v="0"/>
    <m/>
    <m/>
    <m/>
    <m/>
    <m/>
    <s v="-"/>
    <s v="-"/>
    <s v="-"/>
    <s v="-"/>
    <s v="-"/>
    <m/>
    <m/>
    <m/>
  </r>
  <r>
    <x v="0"/>
    <x v="1"/>
    <s v="ELOR"/>
    <s v="43096199"/>
    <s v="CKD DAT 120"/>
    <s v="EL"/>
    <s v="T"/>
    <s v="ELOR43096199CKD DAT 120EL"/>
    <s v="ELOR43096199CKD DAT 120EL"/>
    <x v="27"/>
    <x v="27"/>
    <x v="0"/>
    <x v="146"/>
    <x v="186"/>
    <s v="EL"/>
    <s v="EL"/>
    <s v="Diésel"/>
    <x v="1"/>
    <s v="NO COES"/>
    <s v="Instalado"/>
    <x v="1"/>
    <n v="0"/>
    <n v="0"/>
    <s v="Estatal"/>
    <s v="Distribuidora"/>
    <x v="0"/>
    <s v="LORETO"/>
    <s v="LORETO"/>
    <s v="UCAYALI"/>
    <s v="INAHUAYA"/>
    <n v="0"/>
    <n v="20"/>
    <n v="0"/>
    <n v="0"/>
    <n v="0"/>
    <n v="0"/>
    <n v="0"/>
    <s v="-"/>
    <s v="-"/>
    <n v="0"/>
    <n v="0"/>
    <n v="0"/>
    <m/>
    <m/>
    <m/>
    <m/>
    <m/>
    <s v="-"/>
    <s v="-"/>
    <s v="-"/>
    <s v="-"/>
    <s v="-"/>
    <m/>
    <m/>
    <m/>
  </r>
  <r>
    <x v="0"/>
    <x v="1"/>
    <s v="ELOR"/>
    <s v="43096299"/>
    <s v="CKD"/>
    <s v="EL"/>
    <s v="T"/>
    <s v="ELOR43096299CKDEL"/>
    <s v="ELOR43096299CKDEL"/>
    <x v="27"/>
    <x v="27"/>
    <x v="0"/>
    <x v="147"/>
    <x v="110"/>
    <s v="EL"/>
    <s v="EL"/>
    <s v="Diésel"/>
    <x v="1"/>
    <s v="NO COES"/>
    <s v="Instalado"/>
    <x v="1"/>
    <n v="0"/>
    <n v="0"/>
    <s v="Estatal"/>
    <s v="Distribuidora"/>
    <x v="0"/>
    <s v="LORETO"/>
    <s v="LORETO"/>
    <s v="UCAYALI"/>
    <s v="PAMPA HERMOSA"/>
    <n v="0"/>
    <n v="20"/>
    <n v="0"/>
    <n v="0"/>
    <n v="0"/>
    <n v="0"/>
    <n v="0"/>
    <s v="-"/>
    <s v="-"/>
    <n v="0"/>
    <n v="0"/>
    <n v="0"/>
    <m/>
    <m/>
    <m/>
    <m/>
    <m/>
    <s v="-"/>
    <s v="-"/>
    <s v="-"/>
    <s v="-"/>
    <s v="-"/>
    <m/>
    <m/>
    <m/>
  </r>
  <r>
    <x v="0"/>
    <x v="1"/>
    <s v="ELOR"/>
    <s v="43096399"/>
    <s v="CKD"/>
    <s v="EL"/>
    <s v="T"/>
    <s v="ELOR43096399CKDEL"/>
    <s v="ELOR43096399CKDEL"/>
    <x v="27"/>
    <x v="27"/>
    <x v="0"/>
    <x v="148"/>
    <x v="110"/>
    <s v="EL"/>
    <s v="EL"/>
    <s v="Diésel"/>
    <x v="1"/>
    <s v="NO COES"/>
    <s v="Instalado"/>
    <x v="1"/>
    <n v="0"/>
    <n v="0"/>
    <s v="Estatal"/>
    <s v="Distribuidora"/>
    <x v="0"/>
    <s v="LORETO"/>
    <s v="LORETO"/>
    <s v="UCAYALI"/>
    <s v="SARAYACU"/>
    <n v="0"/>
    <n v="20"/>
    <n v="0"/>
    <n v="0"/>
    <n v="0"/>
    <n v="0"/>
    <n v="0"/>
    <s v="-"/>
    <s v="-"/>
    <n v="0"/>
    <n v="0"/>
    <n v="0"/>
    <m/>
    <m/>
    <m/>
    <m/>
    <m/>
    <s v="-"/>
    <s v="-"/>
    <s v="-"/>
    <s v="-"/>
    <s v="-"/>
    <m/>
    <m/>
    <m/>
  </r>
  <r>
    <x v="0"/>
    <x v="0"/>
    <s v="ELOR"/>
    <s v="43096499"/>
    <s v="Cat.C18 G6B20736"/>
    <s v="EL"/>
    <s v="T"/>
    <s v="ELOR43096499Cat.C18 G6B20736EL"/>
    <s v="ELOR43096499Cat.C18 G6B20736EL"/>
    <x v="27"/>
    <x v="27"/>
    <x v="0"/>
    <x v="149"/>
    <x v="187"/>
    <s v="EL"/>
    <s v="EL"/>
    <s v="Diésel"/>
    <x v="1"/>
    <s v="NO COES"/>
    <s v="Instalado"/>
    <x v="0"/>
    <n v="0"/>
    <n v="0"/>
    <s v="Estatal"/>
    <s v="Distribuidora"/>
    <x v="0"/>
    <s v="LORETO"/>
    <s v="LORETO"/>
    <s v="UCAYALI"/>
    <s v="VARGAS GUERRA"/>
    <n v="0"/>
    <n v="20"/>
    <n v="0.5"/>
    <n v="0.45"/>
    <n v="601.86199999999997"/>
    <n v="0.60186200000000001"/>
    <n v="0.26700000000000002"/>
    <n v="0.5"/>
    <n v="0.45"/>
    <n v="622.43299999999988"/>
    <n v="0.6224329999999999"/>
    <n v="0.26600000000000001"/>
    <n v="0.5"/>
    <n v="0.45"/>
    <n v="992.88499999999999"/>
    <n v="0.99288500000000002"/>
    <n v="0.28699999999999998"/>
    <n v="0.5"/>
    <n v="0"/>
    <n v="515.8119999999999"/>
    <n v="0.51581199999999994"/>
    <n v="7.6479999999999997"/>
    <m/>
    <m/>
    <m/>
  </r>
  <r>
    <x v="0"/>
    <x v="0"/>
    <s v="ELOR"/>
    <s v="43096499"/>
    <s v="Perkins 2506AE15TAG"/>
    <s v="EL"/>
    <s v="T"/>
    <s v="ELOR43096499Perkins 2506AE15TAGEL"/>
    <s v="ELOR43096499Perkins 2506AE15TAGEL"/>
    <x v="27"/>
    <x v="27"/>
    <x v="0"/>
    <x v="149"/>
    <x v="188"/>
    <s v="EL"/>
    <s v="EL"/>
    <s v="Diésel"/>
    <x v="1"/>
    <s v="NO COES"/>
    <s v="Instalado"/>
    <x v="0"/>
    <n v="0"/>
    <n v="0"/>
    <s v="Estatal"/>
    <s v="Distribuidora"/>
    <x v="0"/>
    <s v="LORETO"/>
    <s v="LORETO"/>
    <s v="UCAYALI"/>
    <s v="VARGAS GUERRA"/>
    <n v="0"/>
    <n v="20"/>
    <n v="0.46800000000000003"/>
    <n v="0.3"/>
    <n v="207.227"/>
    <n v="0.20722699999999999"/>
    <n v="0.26700000000000002"/>
    <n v="0.46800000000000003"/>
    <n v="0.3"/>
    <n v="437.08700000000005"/>
    <n v="0.43708700000000006"/>
    <n v="0.26600000000000001"/>
    <n v="0.46800000000000003"/>
    <n v="0.3"/>
    <n v="131.381"/>
    <n v="0.131381"/>
    <n v="0.28699999999999998"/>
    <n v="0.46800000000000003"/>
    <n v="0"/>
    <n v="0"/>
    <n v="0"/>
    <n v="7.6479999999999997"/>
    <m/>
    <m/>
    <m/>
  </r>
  <r>
    <x v="0"/>
    <x v="1"/>
    <s v="ELOR"/>
    <s v="43096499"/>
    <s v="CKD"/>
    <s v="EL"/>
    <s v="T"/>
    <s v="ELOR43096499CKDEL"/>
    <s v="ELOR43096499CKDEL"/>
    <x v="27"/>
    <x v="27"/>
    <x v="0"/>
    <x v="149"/>
    <x v="110"/>
    <s v="EL"/>
    <s v="EL"/>
    <s v="Diésel"/>
    <x v="1"/>
    <s v="NO COES"/>
    <s v="Instalado"/>
    <x v="2"/>
    <n v="0"/>
    <n v="0"/>
    <s v="Estatal"/>
    <s v="Distribuidora"/>
    <x v="0"/>
    <s v="LORETO"/>
    <s v="LORETO"/>
    <s v="UCAYALI"/>
    <s v="VARGAS GUERRA"/>
    <n v="0"/>
    <n v="20"/>
    <m/>
    <m/>
    <m/>
    <m/>
    <m/>
    <m/>
    <m/>
    <m/>
    <m/>
    <m/>
    <m/>
    <m/>
    <m/>
    <m/>
    <m/>
    <s v="-"/>
    <s v="-"/>
    <s v="-"/>
    <s v="-"/>
    <s v="-"/>
    <m/>
    <m/>
    <m/>
  </r>
  <r>
    <x v="0"/>
    <x v="0"/>
    <s v="ELOR"/>
    <s v="51017302"/>
    <s v="Turbina 1"/>
    <s v="HI"/>
    <s v="H"/>
    <s v="ELOR51017302Turbina 1HI"/>
    <s v="ELOR51017302Turbina 1HI"/>
    <x v="27"/>
    <x v="27"/>
    <x v="1"/>
    <x v="150"/>
    <x v="81"/>
    <s v="HI"/>
    <s v="HI"/>
    <s v="Agua"/>
    <x v="0"/>
    <s v="NO COES"/>
    <s v="Instalado"/>
    <x v="0"/>
    <s v="RER"/>
    <s v="-"/>
    <s v="Estatal"/>
    <s v="Distribuidora"/>
    <x v="0"/>
    <s v="CAJAMARCA"/>
    <s v="CAJAMARCA"/>
    <s v="SAN IGNACIO"/>
    <s v="SON JOSÉ DE LOURDES"/>
    <n v="0"/>
    <n v="20"/>
    <n v="1.4379999999999999"/>
    <n v="0"/>
    <n v="140.815"/>
    <n v="0.140815"/>
    <n v="1.9379999999999999"/>
    <n v="1.4379999999999999"/>
    <n v="1.4"/>
    <n v="375.08100000000002"/>
    <n v="0.375081"/>
    <n v="1.343"/>
    <n v="1.4379999999999999"/>
    <n v="1.4"/>
    <n v="5963.23"/>
    <n v="5.9632299999999994"/>
    <n v="2.2429999999999999"/>
    <n v="1.4379999999999999"/>
    <n v="1.4"/>
    <n v="7996.4679999999989"/>
    <n v="7.9964679999999992"/>
    <n v="7.6479999999999997"/>
    <m/>
    <m/>
    <m/>
  </r>
  <r>
    <x v="0"/>
    <x v="0"/>
    <s v="ELOR"/>
    <s v="51017302"/>
    <s v="Turbina 2"/>
    <s v="HI"/>
    <s v="H"/>
    <s v="ELOR51017302Turbina 2HI"/>
    <s v="ELOR51017302Turbina 2HI"/>
    <x v="27"/>
    <x v="27"/>
    <x v="1"/>
    <x v="150"/>
    <x v="82"/>
    <s v="HI"/>
    <s v="HI"/>
    <s v="Agua"/>
    <x v="0"/>
    <s v="NO COES"/>
    <s v="Instalado"/>
    <x v="0"/>
    <s v="RER"/>
    <s v="-"/>
    <s v="Estatal"/>
    <s v="Distribuidora"/>
    <x v="0"/>
    <s v="CAJAMARCA"/>
    <s v="CAJAMARCA"/>
    <s v="SAN IGNACIO"/>
    <s v="SON JOSÉ DE LOURDES"/>
    <n v="0"/>
    <n v="20"/>
    <n v="1.4379999999999999"/>
    <n v="1.4"/>
    <n v="7354.9620000000004"/>
    <n v="7.3549620000000004"/>
    <n v="1.9379999999999999"/>
    <n v="1.4379999999999999"/>
    <n v="1.4"/>
    <n v="461.98300000000006"/>
    <n v="0.46198300000000009"/>
    <n v="1.343"/>
    <n v="1.4379999999999999"/>
    <n v="1.4"/>
    <n v="3103.7039999999997"/>
    <n v="3.1037039999999996"/>
    <n v="2.2429999999999999"/>
    <n v="1.4379999999999999"/>
    <n v="1.4"/>
    <n v="7924.6459999999997"/>
    <n v="7.9246460000000001"/>
    <n v="7.6479999999999997"/>
    <m/>
    <m/>
    <m/>
  </r>
  <r>
    <x v="0"/>
    <x v="0"/>
    <s v="ELOR"/>
    <s v="53023414"/>
    <s v="Cat-1 3406"/>
    <s v="EL"/>
    <s v="T"/>
    <s v="ELOR53023414Cat-1 3406EL"/>
    <s v="ELOR53023414Cat-1 3406EL"/>
    <x v="27"/>
    <x v="27"/>
    <x v="0"/>
    <x v="151"/>
    <x v="189"/>
    <s v="EL"/>
    <s v="EL"/>
    <s v="Diésel"/>
    <x v="1"/>
    <s v="NO COES"/>
    <s v="Instalado"/>
    <x v="0"/>
    <n v="0"/>
    <n v="0"/>
    <s v="Estatal"/>
    <s v="Distribuidora"/>
    <x v="0"/>
    <s v="LORETO"/>
    <s v="LORETO"/>
    <s v="MARISCAL RAMÓN CASTILLA"/>
    <s v="MARISCAL RAMÓN CASTILLA"/>
    <s v="EL ESTRECHO"/>
    <n v="20"/>
    <n v="0.27500000000000002"/>
    <n v="0.245"/>
    <n v="398.71499999999997"/>
    <n v="0.39871499999999999"/>
    <n v="0.20399999999999999"/>
    <n v="0.27500000000000002"/>
    <n v="0.245"/>
    <n v="331.60499999999996"/>
    <n v="0.33160499999999998"/>
    <n v="0.23300000000000001"/>
    <n v="0.27500000000000002"/>
    <n v="0.245"/>
    <n v="464.92499999999995"/>
    <n v="0.46492499999999998"/>
    <n v="0.26700000000000002"/>
    <n v="0.27500000000000002"/>
    <n v="0"/>
    <n v="0"/>
    <n v="0"/>
    <n v="7.6479999999999997"/>
    <m/>
    <m/>
    <m/>
  </r>
  <r>
    <x v="0"/>
    <x v="0"/>
    <s v="ELOR"/>
    <s v="53023414"/>
    <s v="Cat-2 3306"/>
    <s v="EL"/>
    <s v="T"/>
    <s v="ELOR53023414Cat-2 3306EL"/>
    <s v="ELOR53023414Cat-2 3306EL"/>
    <x v="27"/>
    <x v="27"/>
    <x v="0"/>
    <x v="151"/>
    <x v="190"/>
    <s v="EL"/>
    <s v="EL"/>
    <s v="Diésel"/>
    <x v="1"/>
    <s v="NO COES"/>
    <s v="Instalado"/>
    <x v="0"/>
    <n v="0"/>
    <n v="0"/>
    <s v="Estatal"/>
    <s v="Distribuidora"/>
    <x v="0"/>
    <s v="LORETO"/>
    <s v="LORETO"/>
    <s v="MARISCAL RAMÓN CASTILLA"/>
    <s v="MARISCAL RAMÓN CASTILLA"/>
    <s v="EL ESTRECHO"/>
    <n v="20"/>
    <n v="0.22500000000000001"/>
    <n v="0.19500000000000001"/>
    <n v="249.30499999999998"/>
    <n v="0.24930499999999997"/>
    <n v="0.20399999999999999"/>
    <n v="0.22500000000000001"/>
    <n v="0"/>
    <n v="0"/>
    <n v="0"/>
    <n v="0.23300000000000001"/>
    <n v="0.22500000000000001"/>
    <n v="0"/>
    <n v="2.5350000000000001"/>
    <n v="2.5349999999999999E-3"/>
    <n v="0.26700000000000002"/>
    <n v="0.22500000000000001"/>
    <n v="0"/>
    <n v="0"/>
    <n v="0"/>
    <n v="7.6479999999999997"/>
    <m/>
    <m/>
    <m/>
  </r>
  <r>
    <x v="0"/>
    <x v="0"/>
    <s v="ELOR"/>
    <s v="53023514"/>
    <s v="OLYMPIAN"/>
    <s v="EL"/>
    <s v="T"/>
    <s v="ELOR53023514OLYMPIANEL"/>
    <s v="ELOR53023514OLYMPIANEL"/>
    <x v="27"/>
    <x v="27"/>
    <x v="0"/>
    <x v="152"/>
    <x v="191"/>
    <s v="EL"/>
    <s v="EL"/>
    <s v="Diésel"/>
    <x v="1"/>
    <s v="NO COES"/>
    <s v="Instalado"/>
    <x v="0"/>
    <n v="0"/>
    <n v="0"/>
    <s v="Estatal"/>
    <s v="Distribuidora"/>
    <x v="0"/>
    <s v="LORETO"/>
    <s v="LORETO"/>
    <s v="MAYNAS"/>
    <s v="FERNANDO LORES"/>
    <s v="GRAN PERÚ"/>
    <n v="20"/>
    <n v="0.04"/>
    <n v="0.03"/>
    <n v="5.0480000000000009"/>
    <n v="5.0480000000000013E-3"/>
    <n v="1.2E-2"/>
    <n v="0.04"/>
    <n v="0.03"/>
    <n v="5.16"/>
    <n v="5.1600000000000005E-3"/>
    <n v="1.2E-2"/>
    <n v="0.04"/>
    <n v="0.03"/>
    <n v="6.726"/>
    <n v="6.7260000000000002E-3"/>
    <n v="1.2E-2"/>
    <n v="0.04"/>
    <n v="0.03"/>
    <n v="11.943999999999999"/>
    <n v="1.1944E-2"/>
    <n v="7.6479999999999997"/>
    <m/>
    <m/>
    <m/>
  </r>
  <r>
    <x v="0"/>
    <x v="0"/>
    <s v="ELOR"/>
    <s v="53200204"/>
    <s v="Cat-1_3512"/>
    <s v="EL"/>
    <s v="T"/>
    <s v="ELOR53200204Cat-1_3512EL"/>
    <s v="ELOR53200204Cat-1_3512EL"/>
    <x v="27"/>
    <x v="27"/>
    <x v="0"/>
    <x v="153"/>
    <x v="192"/>
    <s v="EL"/>
    <s v="EL"/>
    <s v="Diésel"/>
    <x v="0"/>
    <s v="NO COES"/>
    <s v="Instalado"/>
    <x v="0"/>
    <n v="0"/>
    <n v="0"/>
    <s v="Estatal"/>
    <s v="Distribuidora"/>
    <x v="0"/>
    <s v="AMAZONAS"/>
    <s v="AMAZONAS"/>
    <s v="UTCUBAMBA"/>
    <s v="BAGUA GRANDE"/>
    <n v="0"/>
    <n v="20"/>
    <n v="0.5"/>
    <n v="0.4"/>
    <n v="103.292"/>
    <n v="0.10329199999999999"/>
    <n v="0.2"/>
    <n v="0.5"/>
    <n v="0.35"/>
    <n v="113.02499999999998"/>
    <n v="0.11302499999999997"/>
    <n v="1.9"/>
    <n v="0.5"/>
    <n v="0.35"/>
    <n v="93.141999999999996"/>
    <n v="9.3142000000000003E-2"/>
    <n v="2.1"/>
    <n v="0.5"/>
    <n v="0.35"/>
    <n v="112.91499999999999"/>
    <n v="0.11291499999999999"/>
    <n v="7.6479999999999997"/>
    <m/>
    <m/>
    <m/>
  </r>
  <r>
    <x v="0"/>
    <x v="0"/>
    <s v="ELOR"/>
    <s v="53200204"/>
    <s v="Cat-2_3512"/>
    <s v="EL"/>
    <s v="T"/>
    <s v="ELOR53200204Cat-2_3512EL"/>
    <s v="ELOR53200204Cat-2_3512EL"/>
    <x v="27"/>
    <x v="27"/>
    <x v="0"/>
    <x v="153"/>
    <x v="193"/>
    <s v="EL"/>
    <s v="EL"/>
    <s v="Diésel"/>
    <x v="0"/>
    <s v="NO COES"/>
    <s v="Instalado"/>
    <x v="0"/>
    <n v="0"/>
    <n v="0"/>
    <s v="Estatal"/>
    <s v="Distribuidora"/>
    <x v="0"/>
    <s v="AMAZONAS"/>
    <s v="AMAZONAS"/>
    <s v="UTCUBAMBA"/>
    <s v="BAGUA GRANDE"/>
    <n v="0"/>
    <n v="20"/>
    <s v="-"/>
    <s v="-"/>
    <n v="0"/>
    <n v="0"/>
    <n v="0.2"/>
    <n v="0.5"/>
    <n v="0.35"/>
    <n v="15.408999999999999"/>
    <n v="1.5408999999999999E-2"/>
    <n v="1.9"/>
    <n v="0.5"/>
    <n v="0.35"/>
    <n v="68.337000000000003"/>
    <n v="6.8337000000000009E-2"/>
    <n v="2.1"/>
    <n v="0.5"/>
    <n v="0.35"/>
    <n v="54.528000000000006"/>
    <n v="5.4528000000000007E-2"/>
    <n v="7.6479999999999997"/>
    <m/>
    <m/>
    <m/>
  </r>
  <r>
    <x v="0"/>
    <x v="2"/>
    <s v="ELOR"/>
    <s v="53202349"/>
    <s v="CAT 1 3516"/>
    <s v="EL"/>
    <s v="T"/>
    <s v="ELOR53202349CAT 1 3516EL"/>
    <s v="ELOR53202349CAT 1 3516EL"/>
    <x v="27"/>
    <x v="27"/>
    <x v="0"/>
    <x v="154"/>
    <x v="194"/>
    <s v="EL"/>
    <s v="EL"/>
    <s v="Diésel"/>
    <x v="1"/>
    <s v="NO COES"/>
    <s v="Instalado"/>
    <x v="0"/>
    <n v="0"/>
    <n v="0"/>
    <s v="Estatal"/>
    <s v="Distribuidora"/>
    <x v="0"/>
    <s v="AMAZONAS"/>
    <s v="AMAZONAS"/>
    <s v="CHACHAPOYAS"/>
    <s v="CHACHAPOYAS"/>
    <n v="0"/>
    <n v="20"/>
    <n v="2"/>
    <n v="0"/>
    <n v="278.39100000000002"/>
    <n v="0.278391"/>
    <n v="3.6589999999999998"/>
    <n v="2"/>
    <n v="1.5"/>
    <n v="653.86500000000001"/>
    <n v="0.65386500000000003"/>
    <n v="4.4219999999999997"/>
    <m/>
    <m/>
    <m/>
    <m/>
    <m/>
    <s v="-"/>
    <s v="-"/>
    <s v="-"/>
    <s v="-"/>
    <s v="-"/>
    <m/>
    <m/>
    <m/>
  </r>
  <r>
    <x v="0"/>
    <x v="0"/>
    <s v="ELOR"/>
    <s v="53202349"/>
    <s v="CAT 2 3516"/>
    <s v="EL"/>
    <s v="T"/>
    <s v="ELOR53202349CAT 2 3516EL"/>
    <s v="ELOR53202349CAT 2 3516EL"/>
    <x v="27"/>
    <x v="27"/>
    <x v="0"/>
    <x v="154"/>
    <x v="195"/>
    <s v="EL"/>
    <s v="EL"/>
    <s v="Diésel"/>
    <x v="1"/>
    <s v="NO COES"/>
    <s v="Instalado"/>
    <x v="0"/>
    <n v="0"/>
    <n v="0"/>
    <s v="Estatal"/>
    <s v="Distribuidora"/>
    <x v="0"/>
    <s v="AMAZONAS"/>
    <s v="AMAZONAS"/>
    <s v="CHACHAPOYAS"/>
    <s v="CHACHAPOYAS"/>
    <n v="0"/>
    <n v="20"/>
    <n v="2"/>
    <n v="1.5"/>
    <n v="1620.308"/>
    <n v="1.6203080000000001"/>
    <n v="3.6589999999999998"/>
    <n v="2"/>
    <n v="1.5"/>
    <n v="1499.509"/>
    <n v="1.499509"/>
    <n v="4.4219999999999997"/>
    <n v="2"/>
    <n v="1.5"/>
    <n v="339.31"/>
    <n v="0.33931"/>
    <n v="4.0650000000000004"/>
    <n v="2"/>
    <n v="1.5"/>
    <n v="0"/>
    <n v="0"/>
    <n v="7.6479999999999997"/>
    <m/>
    <m/>
    <m/>
  </r>
  <r>
    <x v="0"/>
    <x v="0"/>
    <s v="ELOR"/>
    <s v="53202349"/>
    <s v="CAT 3 3516"/>
    <s v="EL"/>
    <s v="T"/>
    <s v="ELOR53202349CAT 3 3516EL"/>
    <s v="ELOR53202349CAT 3 3516EL"/>
    <x v="27"/>
    <x v="27"/>
    <x v="0"/>
    <x v="154"/>
    <x v="196"/>
    <s v="EL"/>
    <s v="EL"/>
    <s v="Diésel"/>
    <x v="1"/>
    <s v="NO COES"/>
    <s v="Instalado"/>
    <x v="0"/>
    <n v="0"/>
    <n v="0"/>
    <s v="Estatal"/>
    <s v="Distribuidora"/>
    <x v="0"/>
    <s v="AMAZONAS"/>
    <s v="AMAZONAS"/>
    <s v="CHACHAPOYAS"/>
    <s v="CHACHAPOYAS"/>
    <n v="0"/>
    <n v="20"/>
    <n v="2"/>
    <n v="1.5"/>
    <n v="1806.1929999999998"/>
    <n v="1.8061929999999997"/>
    <n v="3.6589999999999998"/>
    <n v="2"/>
    <n v="1.5"/>
    <n v="1929.8220000000001"/>
    <n v="1.9298220000000001"/>
    <n v="4.4219999999999997"/>
    <n v="2"/>
    <n v="1.5"/>
    <n v="407.221"/>
    <n v="0.407221"/>
    <n v="4.0650000000000004"/>
    <n v="2"/>
    <n v="1.5"/>
    <n v="0"/>
    <n v="0"/>
    <n v="7.6479999999999997"/>
    <m/>
    <m/>
    <m/>
  </r>
  <r>
    <x v="0"/>
    <x v="2"/>
    <s v="ELOR"/>
    <s v="53202349"/>
    <s v="MITSUBISHI"/>
    <s v="EL"/>
    <s v="T"/>
    <s v="ELOR53202349MITSUBISHIEL"/>
    <s v="ELOR53202349MITSUBISHIEL"/>
    <x v="27"/>
    <x v="27"/>
    <x v="0"/>
    <x v="154"/>
    <x v="197"/>
    <s v="EL"/>
    <s v="EL"/>
    <s v="Diésel"/>
    <x v="1"/>
    <s v="NO COES"/>
    <s v="Instalado"/>
    <x v="0"/>
    <n v="0"/>
    <n v="0"/>
    <s v="Estatal"/>
    <s v="Distribuidora"/>
    <x v="0"/>
    <s v="AMAZONAS"/>
    <s v="AMAZONAS"/>
    <s v="CHACHAPOYAS"/>
    <s v="CHACHAPOYAS"/>
    <n v="0"/>
    <n v="20"/>
    <n v="1.35"/>
    <n v="1"/>
    <n v="930.55799999999999"/>
    <n v="0.930558"/>
    <n v="3.6589999999999998"/>
    <s v="-"/>
    <s v="-"/>
    <n v="655.91"/>
    <n v="0.65590999999999999"/>
    <n v="4.4219999999999997"/>
    <m/>
    <m/>
    <m/>
    <m/>
    <m/>
    <s v="-"/>
    <s v="-"/>
    <s v="-"/>
    <s v="-"/>
    <s v="-"/>
    <m/>
    <m/>
    <m/>
  </r>
  <r>
    <x v="0"/>
    <x v="0"/>
    <s v="ELOR"/>
    <s v="53202349"/>
    <s v="CAT 4 3516 DITA"/>
    <s v="EL"/>
    <s v="T"/>
    <s v="ELOR53202349CAT 4 3516 DITAEL"/>
    <s v="ELOR53202349CAT 4 3516 DITAEL"/>
    <x v="27"/>
    <x v="27"/>
    <x v="0"/>
    <x v="154"/>
    <x v="198"/>
    <s v="EL"/>
    <s v="EL"/>
    <s v="Diésel"/>
    <x v="1"/>
    <s v="NO COES"/>
    <s v="Instalado"/>
    <x v="0"/>
    <n v="0"/>
    <n v="0"/>
    <s v="Estatal"/>
    <s v="Distribuidora"/>
    <x v="0"/>
    <s v="AMAZONAS"/>
    <s v="AMAZONAS"/>
    <s v="CHACHAPOYAS"/>
    <s v="CHACHAPOYAS"/>
    <n v="0"/>
    <n v="20"/>
    <n v="1.25"/>
    <n v="1"/>
    <n v="445.83800000000002"/>
    <n v="0.44583800000000001"/>
    <n v="3.6589999999999998"/>
    <n v="1.25"/>
    <n v="0.6"/>
    <n v="443.46800000000007"/>
    <n v="0.44346800000000008"/>
    <n v="4.4219999999999997"/>
    <n v="1.25"/>
    <n v="0.6"/>
    <n v="43.112000000000002"/>
    <n v="4.3112000000000004E-2"/>
    <n v="4.0650000000000004"/>
    <n v="1.25"/>
    <n v="0.6"/>
    <n v="0"/>
    <n v="0"/>
    <n v="7.6479999999999997"/>
    <m/>
    <m/>
    <m/>
  </r>
  <r>
    <x v="0"/>
    <x v="1"/>
    <s v="ELOR"/>
    <s v="64010914"/>
    <s v="Grupo 1"/>
    <s v="HI"/>
    <s v="H"/>
    <s v="ELOR64010914Grupo 1HI"/>
    <s v="ELOR64010914Grupo 1HI"/>
    <x v="27"/>
    <x v="27"/>
    <x v="1"/>
    <x v="155"/>
    <x v="25"/>
    <s v="HI"/>
    <s v="HI"/>
    <s v="Agua"/>
    <x v="0"/>
    <s v="NO COES"/>
    <s v="Instalado"/>
    <x v="0"/>
    <n v="0"/>
    <n v="0"/>
    <s v="Estatal"/>
    <s v="Distribuidora"/>
    <x v="0"/>
    <s v="AMAZONAS"/>
    <s v="AMAZONAS"/>
    <s v="CONDORCANQUI"/>
    <s v="SANTA MARÍA DE NIEVA"/>
    <n v="0"/>
    <n v="20"/>
    <n v="0.26200000000000001"/>
    <n v="0"/>
    <n v="2.7130000000000001"/>
    <n v="2.7130000000000001E-3"/>
    <n v="0.37"/>
    <n v="0.26200000000000001"/>
    <n v="0.21"/>
    <n v="0"/>
    <n v="0"/>
    <n v="0"/>
    <m/>
    <m/>
    <m/>
    <m/>
    <m/>
    <s v="-"/>
    <s v="-"/>
    <s v="-"/>
    <s v="-"/>
    <s v="-"/>
    <m/>
    <m/>
    <m/>
  </r>
  <r>
    <x v="0"/>
    <x v="1"/>
    <s v="ELOR"/>
    <s v="64010914"/>
    <s v="Grupo 2"/>
    <s v="HI"/>
    <s v="H"/>
    <s v="ELOR64010914Grupo 2HI"/>
    <s v="ELOR64010914Grupo 2HI"/>
    <x v="27"/>
    <x v="27"/>
    <x v="1"/>
    <x v="155"/>
    <x v="26"/>
    <s v="HI"/>
    <s v="HI"/>
    <s v="Agua"/>
    <x v="0"/>
    <s v="NO COES"/>
    <s v="Instalado"/>
    <x v="0"/>
    <n v="0"/>
    <n v="0"/>
    <s v="Estatal"/>
    <s v="Distribuidora"/>
    <x v="0"/>
    <s v="AMAZONAS"/>
    <s v="AMAZONAS"/>
    <s v="CONDORCANQUI"/>
    <s v="SANTA MARÍA DE NIEVA"/>
    <n v="0"/>
    <n v="20"/>
    <n v="0.26200000000000001"/>
    <n v="0.21"/>
    <n v="708.14499999999998"/>
    <n v="0.70814500000000002"/>
    <n v="0.37"/>
    <n v="0.26200000000000001"/>
    <n v="0.21"/>
    <n v="0"/>
    <n v="0"/>
    <n v="0"/>
    <m/>
    <m/>
    <m/>
    <m/>
    <m/>
    <s v="-"/>
    <s v="-"/>
    <s v="-"/>
    <s v="-"/>
    <s v="-"/>
    <m/>
    <m/>
    <m/>
  </r>
  <r>
    <x v="0"/>
    <x v="0"/>
    <s v="ELOR"/>
    <s v="41027493"/>
    <s v="T-1"/>
    <s v="HI"/>
    <s v="H"/>
    <s v="ELOR41027493T-1HI"/>
    <s v="ELOR41027493T-1HI"/>
    <x v="27"/>
    <x v="27"/>
    <x v="1"/>
    <x v="156"/>
    <x v="164"/>
    <s v="HI"/>
    <s v="HI"/>
    <s v="Agua"/>
    <x v="1"/>
    <s v="NO COES"/>
    <s v="Instalado"/>
    <x v="0"/>
    <n v="0"/>
    <n v="0"/>
    <s v="Estatal"/>
    <s v="Distribuidora"/>
    <x v="0"/>
    <s v="CAJAMARCA"/>
    <s v="CAJAMARCA"/>
    <s v="JAEN"/>
    <s v="POMACAHUA"/>
    <n v="0"/>
    <n v="20"/>
    <n v="0.125"/>
    <n v="0.1"/>
    <n v="68.656000000000006"/>
    <n v="6.8656000000000009E-2"/>
    <n v="7.8E-2"/>
    <n v="0.125"/>
    <n v="0.1"/>
    <n v="60.048999999999999"/>
    <n v="6.0048999999999998E-2"/>
    <n v="0"/>
    <n v="0.125"/>
    <n v="0"/>
    <n v="0"/>
    <n v="0"/>
    <n v="0"/>
    <n v="0.125"/>
    <n v="0"/>
    <n v="0"/>
    <n v="0"/>
    <n v="7.6479999999999997"/>
    <m/>
    <m/>
    <m/>
  </r>
  <r>
    <x v="0"/>
    <x v="0"/>
    <s v="ELP"/>
    <s v="11014093"/>
    <s v="1"/>
    <s v="HI"/>
    <s v="H"/>
    <s v="ELP110140931HI"/>
    <s v="ELP110140931HI"/>
    <x v="28"/>
    <x v="28"/>
    <x v="1"/>
    <x v="157"/>
    <x v="25"/>
    <s v="HI"/>
    <s v="HI"/>
    <s v="Agua"/>
    <x v="0"/>
    <s v="COES"/>
    <s v="Instalado"/>
    <x v="0"/>
    <n v="0"/>
    <n v="0"/>
    <s v="Estatal"/>
    <s v="Generadora"/>
    <x v="0"/>
    <s v="HUANCAVELICA"/>
    <s v="HUANCAVELICA"/>
    <s v="TAYACAJA"/>
    <s v="COLCABAMBA"/>
    <n v="0"/>
    <n v="28"/>
    <n v="70.12"/>
    <n v="73.144999999999996"/>
    <n v="560672.6590000001"/>
    <n v="560.67265900000007"/>
    <n v="217.4"/>
    <n v="70.12"/>
    <n v="73.144999999999996"/>
    <n v="547582.08699999994"/>
    <n v="547.58208699999989"/>
    <n v="216.3"/>
    <n v="70.12"/>
    <n v="73.144999999999996"/>
    <n v="573927.29499999993"/>
    <n v="573.92729499999996"/>
    <n v="217.4"/>
    <n v="70.12"/>
    <n v="73.144999999999996"/>
    <n v="610103.42000000004"/>
    <n v="610.10342000000003"/>
    <n v="7.6479999999999997"/>
    <m/>
    <m/>
    <m/>
  </r>
  <r>
    <x v="0"/>
    <x v="0"/>
    <s v="ELP"/>
    <s v="11014093"/>
    <s v="2"/>
    <s v="HI"/>
    <s v="H"/>
    <s v="ELP110140932HI"/>
    <s v="ELP110140932HI"/>
    <x v="28"/>
    <x v="28"/>
    <x v="1"/>
    <x v="157"/>
    <x v="26"/>
    <s v="HI"/>
    <s v="HI"/>
    <s v="Agua"/>
    <x v="0"/>
    <s v="COES"/>
    <s v="Instalado"/>
    <x v="0"/>
    <n v="0"/>
    <n v="0"/>
    <s v="Estatal"/>
    <s v="Generadora"/>
    <x v="0"/>
    <s v="HUANCAVELICA"/>
    <s v="HUANCAVELICA"/>
    <s v="TAYACAJA"/>
    <s v="COLCABAMBA"/>
    <n v="0"/>
    <n v="28"/>
    <n v="70.12"/>
    <n v="73.144999999999996"/>
    <n v="563889.04200000002"/>
    <n v="563.88904200000002"/>
    <n v="217.4"/>
    <n v="70.12"/>
    <n v="73.144999999999996"/>
    <n v="554533.95700000005"/>
    <n v="554.5339570000001"/>
    <n v="216.3"/>
    <n v="70.12"/>
    <n v="73.144999999999996"/>
    <n v="575897.82400000002"/>
    <n v="575.89782400000001"/>
    <n v="217.4"/>
    <n v="70.12"/>
    <n v="73.144999999999996"/>
    <n v="550511.03599999996"/>
    <n v="550.51103599999999"/>
    <n v="7.6479999999999997"/>
    <m/>
    <m/>
    <m/>
  </r>
  <r>
    <x v="0"/>
    <x v="0"/>
    <s v="ELP"/>
    <s v="11014093"/>
    <s v="3"/>
    <s v="HI"/>
    <s v="H"/>
    <s v="ELP110140933HI"/>
    <s v="ELP110140933HI"/>
    <x v="28"/>
    <x v="28"/>
    <x v="1"/>
    <x v="157"/>
    <x v="55"/>
    <s v="HI"/>
    <s v="HI"/>
    <s v="Agua"/>
    <x v="0"/>
    <s v="COES"/>
    <s v="Instalado"/>
    <x v="0"/>
    <n v="0"/>
    <n v="0"/>
    <s v="Estatal"/>
    <s v="Generadora"/>
    <x v="0"/>
    <s v="HUANCAVELICA"/>
    <s v="HUANCAVELICA"/>
    <s v="TAYACAJA"/>
    <s v="COLCABAMBA"/>
    <n v="0"/>
    <n v="28"/>
    <n v="70.12"/>
    <n v="73.146000000000001"/>
    <n v="550186.83499999996"/>
    <n v="550.18683499999997"/>
    <n v="217.4"/>
    <n v="70.12"/>
    <n v="73.146000000000001"/>
    <n v="555654.03100000008"/>
    <n v="555.65403100000003"/>
    <n v="216.3"/>
    <n v="70.12"/>
    <n v="73.146000000000001"/>
    <n v="575866.47"/>
    <n v="575.86646999999994"/>
    <n v="217.4"/>
    <n v="70.12"/>
    <n v="73.146000000000001"/>
    <n v="552400.58299999998"/>
    <n v="552.40058299999998"/>
    <n v="7.6479999999999997"/>
    <m/>
    <m/>
    <m/>
  </r>
  <r>
    <x v="0"/>
    <x v="0"/>
    <s v="ELP"/>
    <s v="11014293"/>
    <s v="1"/>
    <s v="HI"/>
    <s v="H"/>
    <s v="ELP110142931HI"/>
    <s v="ELP110142931HI"/>
    <x v="28"/>
    <x v="28"/>
    <x v="1"/>
    <x v="158"/>
    <x v="25"/>
    <s v="HI"/>
    <s v="HI"/>
    <s v="Agua"/>
    <x v="0"/>
    <s v="COES"/>
    <s v="Instalado"/>
    <x v="0"/>
    <n v="0"/>
    <n v="0"/>
    <s v="Estatal"/>
    <s v="Generadora"/>
    <x v="0"/>
    <s v="HUANCAVELICA"/>
    <s v="HUANCAVELICA"/>
    <s v="TAYACAJA"/>
    <s v="COLCABAMBA"/>
    <n v="0"/>
    <n v="28"/>
    <n v="114"/>
    <n v="96.959000000000003"/>
    <n v="775159.35600000003"/>
    <n v="775.159356"/>
    <n v="677"/>
    <n v="114"/>
    <n v="96.959000000000003"/>
    <n v="809803.62099999993"/>
    <n v="809.80362099999991"/>
    <n v="674.5"/>
    <n v="114"/>
    <n v="96.959000000000003"/>
    <n v="832094.24200000009"/>
    <n v="832.09424200000012"/>
    <n v="692"/>
    <n v="114"/>
    <n v="96.959000000000003"/>
    <n v="802382.69099999999"/>
    <n v="802.38269100000002"/>
    <n v="7.6479999999999997"/>
    <m/>
    <m/>
    <m/>
  </r>
  <r>
    <x v="0"/>
    <x v="0"/>
    <s v="ELP"/>
    <s v="11014293"/>
    <s v="2"/>
    <s v="HI"/>
    <s v="H"/>
    <s v="ELP110142932HI"/>
    <s v="ELP110142932HI"/>
    <x v="28"/>
    <x v="28"/>
    <x v="1"/>
    <x v="158"/>
    <x v="26"/>
    <s v="HI"/>
    <s v="HI"/>
    <s v="Agua"/>
    <x v="0"/>
    <s v="COES"/>
    <s v="Instalado"/>
    <x v="0"/>
    <n v="0"/>
    <n v="0"/>
    <s v="Estatal"/>
    <s v="Generadora"/>
    <x v="0"/>
    <s v="HUANCAVELICA"/>
    <s v="HUANCAVELICA"/>
    <s v="TAYACAJA"/>
    <s v="COLCABAMBA"/>
    <n v="0"/>
    <n v="28"/>
    <n v="114"/>
    <n v="96.959000000000003"/>
    <n v="783057.61"/>
    <n v="783.05760999999995"/>
    <n v="677"/>
    <n v="114"/>
    <n v="96.959000000000003"/>
    <n v="814896.45799999998"/>
    <n v="814.89645799999994"/>
    <n v="674.5"/>
    <n v="114"/>
    <n v="96.959000000000003"/>
    <n v="835697.72200000007"/>
    <n v="835.69772200000011"/>
    <n v="692"/>
    <n v="114"/>
    <n v="96.959000000000003"/>
    <n v="676766.93099999998"/>
    <n v="676.766931"/>
    <n v="7.6479999999999997"/>
    <m/>
    <m/>
    <m/>
  </r>
  <r>
    <x v="0"/>
    <x v="0"/>
    <s v="ELP"/>
    <s v="11014293"/>
    <s v="3"/>
    <s v="HI"/>
    <s v="H"/>
    <s v="ELP110142933HI"/>
    <s v="ELP110142933HI"/>
    <x v="28"/>
    <x v="28"/>
    <x v="1"/>
    <x v="158"/>
    <x v="55"/>
    <s v="HI"/>
    <s v="HI"/>
    <s v="Agua"/>
    <x v="0"/>
    <s v="COES"/>
    <s v="Instalado"/>
    <x v="0"/>
    <n v="0"/>
    <n v="0"/>
    <s v="Estatal"/>
    <s v="Generadora"/>
    <x v="0"/>
    <s v="HUANCAVELICA"/>
    <s v="HUANCAVELICA"/>
    <s v="TAYACAJA"/>
    <s v="COLCABAMBA"/>
    <n v="0"/>
    <n v="28"/>
    <n v="114"/>
    <n v="96.959000000000003"/>
    <n v="754080.13600000006"/>
    <n v="754.08013600000004"/>
    <n v="677"/>
    <n v="114"/>
    <n v="96.959000000000003"/>
    <n v="795294.24900000007"/>
    <n v="795.29424900000004"/>
    <n v="674.5"/>
    <n v="114"/>
    <n v="96.959000000000003"/>
    <n v="835822.24100000015"/>
    <n v="835.82224100000019"/>
    <n v="692"/>
    <n v="114"/>
    <n v="96.959000000000003"/>
    <n v="819360.55199999991"/>
    <n v="819.36055199999987"/>
    <n v="7.6479999999999997"/>
    <m/>
    <m/>
    <m/>
  </r>
  <r>
    <x v="0"/>
    <x v="0"/>
    <s v="ELP"/>
    <s v="11014293"/>
    <s v="4"/>
    <s v="HI"/>
    <s v="H"/>
    <s v="ELP110142934HI"/>
    <s v="ELP110142934HI"/>
    <x v="28"/>
    <x v="28"/>
    <x v="1"/>
    <x v="158"/>
    <x v="199"/>
    <s v="HI"/>
    <s v="HI"/>
    <s v="Agua"/>
    <x v="0"/>
    <s v="COES"/>
    <s v="Instalado"/>
    <x v="0"/>
    <n v="0"/>
    <n v="0"/>
    <s v="Estatal"/>
    <s v="Generadora"/>
    <x v="0"/>
    <s v="HUANCAVELICA"/>
    <s v="HUANCAVELICA"/>
    <s v="TAYACAJA"/>
    <s v="COLCABAMBA"/>
    <n v="0"/>
    <n v="28"/>
    <n v="114"/>
    <n v="96.959000000000003"/>
    <n v="800027.74600000004"/>
    <n v="800.02774600000009"/>
    <n v="677"/>
    <n v="114"/>
    <n v="96.959000000000003"/>
    <n v="737891.65899999987"/>
    <n v="737.89165899999989"/>
    <n v="674.5"/>
    <n v="114"/>
    <n v="96.959000000000003"/>
    <n v="837667.10699999996"/>
    <n v="837.66710699999999"/>
    <n v="692"/>
    <n v="114"/>
    <n v="96.959000000000003"/>
    <n v="821581.24699999997"/>
    <n v="821.58124699999996"/>
    <n v="7.6479999999999997"/>
    <m/>
    <m/>
    <m/>
  </r>
  <r>
    <x v="0"/>
    <x v="0"/>
    <s v="ELP"/>
    <s v="11014293"/>
    <s v="5"/>
    <s v="HI"/>
    <s v="H"/>
    <s v="ELP110142935HI"/>
    <s v="ELP110142935HI"/>
    <x v="28"/>
    <x v="28"/>
    <x v="1"/>
    <x v="158"/>
    <x v="200"/>
    <s v="HI"/>
    <s v="HI"/>
    <s v="Agua"/>
    <x v="0"/>
    <s v="COES"/>
    <s v="Instalado"/>
    <x v="0"/>
    <n v="0"/>
    <n v="0"/>
    <s v="Estatal"/>
    <s v="Generadora"/>
    <x v="0"/>
    <s v="HUANCAVELICA"/>
    <s v="HUANCAVELICA"/>
    <s v="TAYACAJA"/>
    <s v="COLCABAMBA"/>
    <n v="0"/>
    <n v="28"/>
    <n v="114"/>
    <n v="96.959000000000003"/>
    <n v="712588.57200000004"/>
    <n v="712.588572"/>
    <n v="677"/>
    <n v="114"/>
    <n v="96.959000000000003"/>
    <n v="688446.49300000002"/>
    <n v="688.44649300000003"/>
    <n v="674.5"/>
    <n v="114"/>
    <n v="96.959000000000003"/>
    <n v="704715.07799999998"/>
    <n v="704.71507799999995"/>
    <n v="692"/>
    <n v="114"/>
    <n v="96.959000000000003"/>
    <n v="734501.64599999995"/>
    <n v="734.50164599999994"/>
    <n v="7.6479999999999997"/>
    <m/>
    <m/>
    <m/>
  </r>
  <r>
    <x v="0"/>
    <x v="0"/>
    <s v="ELP"/>
    <s v="11014293"/>
    <s v="6"/>
    <s v="HI"/>
    <s v="H"/>
    <s v="ELP110142936HI"/>
    <s v="ELP110142936HI"/>
    <x v="28"/>
    <x v="28"/>
    <x v="1"/>
    <x v="158"/>
    <x v="201"/>
    <s v="HI"/>
    <s v="HI"/>
    <s v="Agua"/>
    <x v="0"/>
    <s v="COES"/>
    <s v="Instalado"/>
    <x v="0"/>
    <n v="0"/>
    <n v="0"/>
    <s v="Estatal"/>
    <s v="Generadora"/>
    <x v="0"/>
    <s v="HUANCAVELICA"/>
    <s v="HUANCAVELICA"/>
    <s v="TAYACAJA"/>
    <s v="COLCABAMBA"/>
    <n v="0"/>
    <n v="28"/>
    <n v="114"/>
    <n v="96.959000000000003"/>
    <n v="715024.45299999986"/>
    <n v="715.02445299999988"/>
    <n v="677"/>
    <n v="114"/>
    <n v="96.959000000000003"/>
    <n v="703520.74400000006"/>
    <n v="703.52074400000004"/>
    <n v="674.5"/>
    <n v="114"/>
    <n v="96.959000000000003"/>
    <n v="696067.06"/>
    <n v="696.06706000000008"/>
    <n v="692"/>
    <n v="114"/>
    <n v="96.959000000000003"/>
    <n v="741125.07899999991"/>
    <n v="741.12507899999991"/>
    <n v="7.6479999999999997"/>
    <m/>
    <m/>
    <m/>
  </r>
  <r>
    <x v="0"/>
    <x v="0"/>
    <s v="ELP"/>
    <s v="11014293"/>
    <s v="7"/>
    <s v="HI"/>
    <s v="H"/>
    <s v="ELP110142937HI"/>
    <s v="ELP110142937HI"/>
    <x v="28"/>
    <x v="28"/>
    <x v="1"/>
    <x v="158"/>
    <x v="202"/>
    <s v="HI"/>
    <s v="HI"/>
    <s v="Agua"/>
    <x v="0"/>
    <s v="COES"/>
    <s v="Instalado"/>
    <x v="0"/>
    <n v="0"/>
    <n v="0"/>
    <s v="Estatal"/>
    <s v="Generadora"/>
    <x v="0"/>
    <s v="HUANCAVELICA"/>
    <s v="HUANCAVELICA"/>
    <s v="TAYACAJA"/>
    <s v="COLCABAMBA"/>
    <n v="0"/>
    <n v="28"/>
    <n v="114"/>
    <n v="96.96"/>
    <n v="715558.28799999994"/>
    <n v="715.55828799999995"/>
    <n v="677"/>
    <n v="114"/>
    <n v="96.96"/>
    <n v="699451.35699999984"/>
    <n v="699.4513569999998"/>
    <n v="674.5"/>
    <n v="114"/>
    <n v="96.96"/>
    <n v="710309.5959999999"/>
    <n v="710.30959599999994"/>
    <n v="692"/>
    <n v="114"/>
    <n v="96.96"/>
    <n v="675549.75699999998"/>
    <n v="675.549757"/>
    <n v="7.6479999999999997"/>
    <m/>
    <m/>
    <m/>
  </r>
  <r>
    <x v="0"/>
    <x v="0"/>
    <s v="ELP"/>
    <s v="33034695"/>
    <s v="MAK-1"/>
    <s v="EL"/>
    <s v="T"/>
    <s v="ELP33034695MAK-1EL"/>
    <s v="ELP33034695MAK-1EL"/>
    <x v="28"/>
    <x v="28"/>
    <x v="0"/>
    <x v="159"/>
    <x v="203"/>
    <s v="EL"/>
    <s v="EL"/>
    <s v="Diésel"/>
    <x v="0"/>
    <s v="COES"/>
    <s v="Instalado"/>
    <x v="0"/>
    <n v="0"/>
    <n v="0"/>
    <s v="Estatal"/>
    <s v="Generadora"/>
    <x v="0"/>
    <s v="TUMBES"/>
    <s v="TUMBES"/>
    <s v="CONTRALMIRANTE VILLAR"/>
    <s v="ZORRITOS"/>
    <n v="0"/>
    <n v="28"/>
    <n v="9.34"/>
    <n v="9.5470000000000006"/>
    <n v="1367.1890000000001"/>
    <n v="1.367189"/>
    <n v="9.0169999999999995"/>
    <n v="9.34"/>
    <n v="8.9960000000000004"/>
    <n v="1603.8140000000001"/>
    <n v="1.6038140000000001"/>
    <n v="17.259"/>
    <n v="9.34"/>
    <n v="8.9960000000000004"/>
    <n v="134.38400000000001"/>
    <n v="0.134384"/>
    <n v="17.510000000000002"/>
    <n v="9.34"/>
    <n v="8.9960000000000004"/>
    <n v="0"/>
    <n v="0"/>
    <n v="7.6479999999999997"/>
    <m/>
    <m/>
    <m/>
  </r>
  <r>
    <x v="0"/>
    <x v="0"/>
    <s v="ELP"/>
    <s v="33034695"/>
    <s v="MAK-2"/>
    <s v="EL"/>
    <s v="T"/>
    <s v="ELP33034695MAK-2EL"/>
    <s v="ELP33034695MAK-2EL"/>
    <x v="28"/>
    <x v="28"/>
    <x v="0"/>
    <x v="159"/>
    <x v="204"/>
    <s v="EL"/>
    <s v="EL"/>
    <s v="Diésel"/>
    <x v="0"/>
    <s v="COES"/>
    <s v="Instalado"/>
    <x v="0"/>
    <n v="0"/>
    <n v="0"/>
    <s v="Estatal"/>
    <s v="Generadora"/>
    <x v="0"/>
    <s v="TUMBES"/>
    <s v="TUMBES"/>
    <s v="CONTRALMIRANTE VILLAR"/>
    <s v="ZORRITOS"/>
    <n v="0"/>
    <n v="28"/>
    <n v="9.34"/>
    <n v="6.3959999999999999"/>
    <n v="380.74200000000002"/>
    <n v="0.38074200000000002"/>
    <n v="9.0169999999999995"/>
    <n v="9.34"/>
    <n v="8.5570000000000004"/>
    <n v="1055.9750000000001"/>
    <n v="1.0559750000000001"/>
    <n v="17.259"/>
    <n v="9.34"/>
    <n v="8.5570000000000004"/>
    <n v="148.08600000000001"/>
    <n v="0.14808600000000002"/>
    <n v="17.510000000000002"/>
    <n v="9.34"/>
    <n v="8.5570000000000004"/>
    <n v="0"/>
    <n v="0"/>
    <n v="7.6479999999999997"/>
    <m/>
    <m/>
    <m/>
  </r>
  <r>
    <x v="0"/>
    <x v="0"/>
    <s v="ELPU"/>
    <s v="51015199"/>
    <s v="BOVING 1"/>
    <s v="HI"/>
    <s v="H"/>
    <s v="ELPU51015199BOVING 1HI"/>
    <s v="ELPU51015199BOVING 1HI"/>
    <x v="29"/>
    <x v="29"/>
    <x v="1"/>
    <x v="160"/>
    <x v="205"/>
    <s v="HI"/>
    <s v="HI"/>
    <s v="Agua"/>
    <x v="0"/>
    <s v="NO COES"/>
    <s v="Instalado"/>
    <x v="0"/>
    <n v="0"/>
    <n v="0"/>
    <s v="Estatal"/>
    <s v="Distribuidora"/>
    <x v="0"/>
    <s v="PUNO"/>
    <s v="PUNO"/>
    <s v="SANDIA"/>
    <s v="SANDIA"/>
    <n v="0"/>
    <n v="21"/>
    <n v="1.5"/>
    <n v="1.2"/>
    <n v="6596.9150000000009"/>
    <n v="6.596915000000001"/>
    <n v="3.41"/>
    <n v="1.5"/>
    <n v="1.2"/>
    <n v="6015.8170000000009"/>
    <n v="6.0158170000000011"/>
    <n v="3.617"/>
    <n v="1.5"/>
    <n v="1.2"/>
    <n v="4388.558"/>
    <n v="4.3885579999999997"/>
    <n v="3.427"/>
    <n v="1.5"/>
    <n v="1.2"/>
    <n v="4175.03"/>
    <n v="4.1750299999999996"/>
    <n v="7.6479999999999997"/>
    <m/>
    <m/>
    <m/>
  </r>
  <r>
    <x v="0"/>
    <x v="0"/>
    <s v="ELPU"/>
    <s v="51015199"/>
    <s v="BOVING 2"/>
    <s v="HI"/>
    <s v="H"/>
    <s v="ELPU51015199BOVING 2HI"/>
    <s v="ELPU51015199BOVING 2HI"/>
    <x v="29"/>
    <x v="29"/>
    <x v="1"/>
    <x v="160"/>
    <x v="206"/>
    <s v="HI"/>
    <s v="HI"/>
    <s v="Agua"/>
    <x v="0"/>
    <s v="NO COES"/>
    <s v="Instalado"/>
    <x v="0"/>
    <n v="0"/>
    <n v="0"/>
    <s v="Estatal"/>
    <s v="Distribuidora"/>
    <x v="0"/>
    <s v="PUNO"/>
    <s v="PUNO"/>
    <s v="SANDIA"/>
    <s v="SANDIA"/>
    <n v="0"/>
    <n v="21"/>
    <n v="1.5"/>
    <n v="1.2"/>
    <n v="6858.655999999999"/>
    <n v="6.858655999999999"/>
    <n v="3.41"/>
    <n v="1.5"/>
    <n v="1.2"/>
    <n v="7388.2539999999999"/>
    <n v="7.3882539999999999"/>
    <n v="3.617"/>
    <n v="1.5"/>
    <n v="1.2"/>
    <n v="7890.1180000000004"/>
    <n v="7.8901180000000002"/>
    <n v="3.427"/>
    <n v="1.5"/>
    <n v="1.2"/>
    <n v="6373.3899999999994"/>
    <n v="6.3733899999999997"/>
    <n v="7.6479999999999997"/>
    <m/>
    <m/>
    <m/>
  </r>
  <r>
    <x v="0"/>
    <x v="0"/>
    <s v="ELPU"/>
    <s v="51015199"/>
    <s v="HYHC"/>
    <s v="HI"/>
    <s v="H"/>
    <s v="ELPU51015199HYHCHI"/>
    <s v="ELPU51015199HYHCHI"/>
    <x v="29"/>
    <x v="29"/>
    <x v="1"/>
    <x v="160"/>
    <x v="207"/>
    <s v="HI"/>
    <s v="HI"/>
    <s v="Agua"/>
    <x v="0"/>
    <s v="NO COES"/>
    <s v="Instalado"/>
    <x v="0"/>
    <n v="0"/>
    <n v="0"/>
    <s v="Estatal"/>
    <s v="Distribuidora"/>
    <x v="0"/>
    <s v="PUNO"/>
    <s v="PUNO"/>
    <s v="SANDIA"/>
    <s v="SANDIA"/>
    <n v="0"/>
    <n v="21"/>
    <n v="1.5"/>
    <n v="1.29"/>
    <n v="4687.8550000000005"/>
    <n v="4.6878550000000008"/>
    <n v="3.41"/>
    <n v="1.5"/>
    <n v="1.29"/>
    <n v="7389.0050000000001"/>
    <n v="7.389005"/>
    <n v="3.617"/>
    <n v="1.5"/>
    <n v="1.29"/>
    <n v="3650.9790000000003"/>
    <n v="3.6509790000000004"/>
    <n v="3.427"/>
    <n v="1.5"/>
    <n v="1.29"/>
    <n v="1045.23"/>
    <n v="1.0452300000000001"/>
    <n v="7.6479999999999997"/>
    <m/>
    <m/>
    <m/>
  </r>
  <r>
    <x v="0"/>
    <x v="0"/>
    <s v="ELSE"/>
    <s v="00400000"/>
    <s v="Grupo 1"/>
    <s v="HI"/>
    <s v="H"/>
    <s v="ELSE00400000Grupo 1HI"/>
    <s v="ELSE00400000Grupo 1HI"/>
    <x v="30"/>
    <x v="30"/>
    <x v="1"/>
    <x v="161"/>
    <x v="25"/>
    <s v="HI"/>
    <s v="HI"/>
    <s v="Agua"/>
    <x v="0"/>
    <s v="NO COES"/>
    <s v="Instalado"/>
    <x v="0"/>
    <n v="0"/>
    <n v="0"/>
    <s v="Estatal"/>
    <s v="Distribuidora"/>
    <x v="0"/>
    <s v="CUSCO"/>
    <s v="CUSCO"/>
    <s v="CANCHIS"/>
    <s v="SICUANI"/>
    <n v="0"/>
    <n v="22"/>
    <n v="0.41599999999999998"/>
    <n v="0.41599999999999998"/>
    <n v="2190.7710000000002"/>
    <n v="2.1907710000000002"/>
    <n v="0.99199999999999999"/>
    <n v="0.41599999999999998"/>
    <n v="0.28999999999999998"/>
    <n v="2292.1689999999999"/>
    <n v="2.2921689999999999"/>
    <n v="0.94799999999999995"/>
    <n v="0.31"/>
    <n v="0.28999999999999998"/>
    <n v="2074.9350000000004"/>
    <n v="2.0749350000000004"/>
    <n v="1.1599999999999999"/>
    <n v="0.312"/>
    <n v="0.27"/>
    <n v="2328.1610000000001"/>
    <n v="2.3281610000000001"/>
    <n v="7.6479999999999997"/>
    <m/>
    <m/>
    <m/>
  </r>
  <r>
    <x v="0"/>
    <x v="0"/>
    <s v="ELSE"/>
    <s v="00400000"/>
    <s v="Grupo 2"/>
    <s v="HI"/>
    <s v="H"/>
    <s v="ELSE00400000Grupo 2HI"/>
    <s v="ELSE00400000Grupo 2HI"/>
    <x v="30"/>
    <x v="30"/>
    <x v="1"/>
    <x v="161"/>
    <x v="26"/>
    <s v="HI"/>
    <s v="HI"/>
    <s v="Agua"/>
    <x v="0"/>
    <s v="NO COES"/>
    <s v="Instalado"/>
    <x v="0"/>
    <n v="0"/>
    <n v="0"/>
    <s v="Estatal"/>
    <s v="Distribuidora"/>
    <x v="0"/>
    <s v="CUSCO"/>
    <s v="CUSCO"/>
    <s v="CANCHIS"/>
    <s v="SICUANI"/>
    <n v="0"/>
    <n v="22"/>
    <n v="0.39"/>
    <n v="0.30499999999999999"/>
    <n v="1946.5500000000002"/>
    <n v="1.9465500000000002"/>
    <n v="0.99199999999999999"/>
    <n v="0.39"/>
    <n v="0.27"/>
    <n v="2031.634"/>
    <n v="2.0316339999999999"/>
    <n v="0.94799999999999995"/>
    <n v="0.31"/>
    <n v="0.27"/>
    <n v="1902.375"/>
    <n v="1.9023749999999999"/>
    <n v="1.1599999999999999"/>
    <n v="0.312"/>
    <n v="0.28999999999999998"/>
    <n v="2111.7260000000001"/>
    <n v="2.111726"/>
    <n v="7.6479999999999997"/>
    <m/>
    <m/>
    <m/>
  </r>
  <r>
    <x v="0"/>
    <x v="0"/>
    <s v="ELSE"/>
    <s v="00400000"/>
    <s v="Grupo 3"/>
    <s v="HI"/>
    <s v="H"/>
    <s v="ELSE00400000Grupo 3HI"/>
    <s v="ELSE00400000Grupo 3HI"/>
    <x v="30"/>
    <x v="30"/>
    <x v="1"/>
    <x v="161"/>
    <x v="55"/>
    <s v="HI"/>
    <s v="HI"/>
    <s v="Agua"/>
    <x v="0"/>
    <s v="NO COES"/>
    <s v="Instalado"/>
    <x v="0"/>
    <n v="0"/>
    <n v="0"/>
    <s v="Estatal"/>
    <s v="Distribuidora"/>
    <x v="0"/>
    <s v="CUSCO"/>
    <s v="CUSCO"/>
    <s v="CANCHIS"/>
    <s v="SICUANI"/>
    <n v="0"/>
    <n v="22"/>
    <n v="0.39"/>
    <n v="0.30199999999999999"/>
    <n v="3261.4479999999999"/>
    <n v="3.2614479999999997"/>
    <n v="0.99199999999999999"/>
    <n v="0.39"/>
    <n v="0.39"/>
    <n v="3501.5770000000002"/>
    <n v="3.5015770000000002"/>
    <n v="0.94799999999999995"/>
    <n v="0.42"/>
    <n v="0.41"/>
    <n v="3420.1330000000003"/>
    <n v="3.4201330000000003"/>
    <n v="1.1599999999999999"/>
    <n v="0.41599999999999998"/>
    <n v="0.41"/>
    <n v="3067.6510000000003"/>
    <n v="3.0676510000000001"/>
    <n v="7.6479999999999997"/>
    <m/>
    <m/>
    <m/>
  </r>
  <r>
    <x v="0"/>
    <x v="1"/>
    <s v="ELSE"/>
    <s v="23005600"/>
    <s v="CATERPILLAR 5 (2UP)"/>
    <s v="EL"/>
    <s v="T"/>
    <s v="ELSE23005600CATERPILLAR 5 (2UP)EL"/>
    <s v="ELSE23005600CATERPILLAR 5 (2UP)EL"/>
    <x v="30"/>
    <x v="30"/>
    <x v="0"/>
    <x v="162"/>
    <x v="208"/>
    <s v="EL"/>
    <s v="EL"/>
    <s v="Diésel"/>
    <x v="0"/>
    <s v="NO COES"/>
    <s v="Instalado"/>
    <x v="0"/>
    <n v="0"/>
    <n v="0"/>
    <s v="Estatal"/>
    <s v="Distribuidora"/>
    <x v="0"/>
    <s v="MADRE DE DIOS"/>
    <s v="MADRE DE DIOS"/>
    <s v="TAHUAMANU"/>
    <s v="IBERIA"/>
    <n v="0"/>
    <n v="22"/>
    <n v="0.5"/>
    <n v="0.5"/>
    <n v="102.907"/>
    <n v="0.102907"/>
    <n v="1.3"/>
    <s v="-"/>
    <s v="-"/>
    <n v="0"/>
    <n v="0"/>
    <n v="0.8"/>
    <m/>
    <m/>
    <m/>
    <m/>
    <m/>
    <s v="-"/>
    <s v="-"/>
    <s v="-"/>
    <s v="-"/>
    <s v="-"/>
    <m/>
    <m/>
    <m/>
  </r>
  <r>
    <x v="0"/>
    <x v="0"/>
    <s v="ELSE"/>
    <s v="23005600"/>
    <s v="CUMMINS-7"/>
    <s v="EL"/>
    <s v="T"/>
    <s v="ELSE23005600CUMMINS-7EL"/>
    <s v="ELSE23005600CUMMINS-7EL"/>
    <x v="30"/>
    <x v="30"/>
    <x v="0"/>
    <x v="162"/>
    <x v="209"/>
    <s v="EL"/>
    <s v="EL"/>
    <s v="Diésel"/>
    <x v="0"/>
    <s v="NO COES"/>
    <s v="Instalado"/>
    <x v="0"/>
    <n v="0"/>
    <n v="0"/>
    <s v="Estatal"/>
    <s v="Distribuidora"/>
    <x v="0"/>
    <s v="MADRE DE DIOS"/>
    <s v="MADRE DE DIOS"/>
    <s v="TAHUAMANU"/>
    <s v="IBERIA"/>
    <n v="0"/>
    <n v="22"/>
    <n v="1.6"/>
    <n v="0.8"/>
    <n v="333.73099999999999"/>
    <n v="0.333731"/>
    <n v="1.3"/>
    <n v="1.6"/>
    <n v="0.8"/>
    <n v="135.589"/>
    <n v="0.13558899999999999"/>
    <n v="1.2"/>
    <n v="1.82"/>
    <n v="1.2"/>
    <n v="305.887"/>
    <n v="0.30588700000000002"/>
    <n v="0.83"/>
    <n v="1.825"/>
    <n v="1.2"/>
    <n v="167.93100000000001"/>
    <n v="0.16793100000000002"/>
    <n v="7.6479999999999997"/>
    <m/>
    <m/>
    <m/>
  </r>
  <r>
    <x v="0"/>
    <x v="0"/>
    <s v="ELSE"/>
    <s v="23006600"/>
    <s v="Cummins_Ottomotores"/>
    <s v="EL"/>
    <s v="T"/>
    <s v="ELSE23006600Cummins_OttomotoresEL"/>
    <s v="ELSE23006600Cummins_OttomotoresEL"/>
    <x v="30"/>
    <x v="30"/>
    <x v="0"/>
    <x v="163"/>
    <x v="210"/>
    <s v="EL"/>
    <s v="EL"/>
    <s v="Diésel"/>
    <x v="0"/>
    <s v="NO COES"/>
    <s v="Instalado"/>
    <x v="0"/>
    <n v="0"/>
    <n v="0"/>
    <s v="Estatal"/>
    <s v="Distribuidora"/>
    <x v="0"/>
    <s v="MADRE DE DIOS"/>
    <s v="MADRE DE DIOS"/>
    <s v="TAHUAMANU"/>
    <s v="IÑAPARI"/>
    <n v="0"/>
    <n v="22"/>
    <n v="0.8"/>
    <n v="0.64500000000000002"/>
    <n v="98.374000000000009"/>
    <n v="9.8374000000000003E-2"/>
    <n v="0.64500000000000002"/>
    <n v="0.8"/>
    <n v="0.45"/>
    <n v="14.536000000000003"/>
    <n v="1.4536000000000004E-2"/>
    <n v="0.32"/>
    <n v="0.8"/>
    <n v="0.45"/>
    <n v="17.647000000000002"/>
    <n v="1.7647000000000003E-2"/>
    <n v="0.45"/>
    <n v="0.8"/>
    <n v="0.45"/>
    <n v="0.64400000000000002"/>
    <n v="6.4400000000000004E-4"/>
    <n v="7.6479999999999997"/>
    <m/>
    <m/>
    <m/>
  </r>
  <r>
    <x v="0"/>
    <x v="1"/>
    <s v="ELSE"/>
    <s v="23006600"/>
    <s v="CUMMINS-CAMDA"/>
    <s v="EL"/>
    <s v="T"/>
    <s v="ELSE23006600CUMMINS-CAMDAEL"/>
    <s v="ELSE23006600CUMMINS-CAMDAEL"/>
    <x v="30"/>
    <x v="30"/>
    <x v="0"/>
    <x v="163"/>
    <x v="211"/>
    <s v="EL"/>
    <s v="EL"/>
    <s v="Diésel"/>
    <x v="0"/>
    <s v="NO COES"/>
    <s v="Instalado"/>
    <x v="0"/>
    <n v="0"/>
    <n v="0"/>
    <s v="Estatal"/>
    <s v="Distribuidora"/>
    <x v="0"/>
    <s v="MADRE DE DIOS"/>
    <s v="MADRE DE DIOS"/>
    <s v="TAHUAMANU"/>
    <s v="IÑAPARI"/>
    <n v="0"/>
    <n v="22"/>
    <s v="-"/>
    <s v="-"/>
    <n v="17.838999999999999"/>
    <n v="1.7838999999999997E-2"/>
    <n v="0.64500000000000002"/>
    <m/>
    <m/>
    <m/>
    <m/>
    <m/>
    <m/>
    <m/>
    <m/>
    <m/>
    <m/>
    <s v="-"/>
    <s v="-"/>
    <s v="-"/>
    <s v="-"/>
    <s v="-"/>
    <m/>
    <m/>
    <m/>
  </r>
  <r>
    <x v="0"/>
    <x v="0"/>
    <s v="ELSE"/>
    <s v="33006600"/>
    <s v="Grupo 1"/>
    <s v="HI"/>
    <s v="H"/>
    <s v="ELSE33006600Grupo 1HI"/>
    <s v="ELSE33006600Grupo 1HI"/>
    <x v="30"/>
    <x v="30"/>
    <x v="1"/>
    <x v="164"/>
    <x v="25"/>
    <s v="HI"/>
    <s v="HI"/>
    <s v="Agua"/>
    <x v="0"/>
    <s v="NO COES"/>
    <s v="Instalado"/>
    <x v="0"/>
    <n v="0"/>
    <n v="0"/>
    <s v="Estatal"/>
    <s v="Distribuidora"/>
    <x v="0"/>
    <s v="APURIMAC"/>
    <s v="APURIMAC"/>
    <s v="ANDAHUAYLAS"/>
    <s v="HUANCARAY"/>
    <n v="0"/>
    <n v="22"/>
    <n v="0.16"/>
    <n v="0.14000000000000001"/>
    <n v="926.98700000000008"/>
    <n v="0.92698700000000012"/>
    <n v="0.54200000000000004"/>
    <n v="0.16"/>
    <n v="0.14000000000000001"/>
    <n v="920.77699999999993"/>
    <n v="0.92077699999999996"/>
    <n v="0.53900000000000003"/>
    <n v="0.16"/>
    <n v="0.14000000000000001"/>
    <n v="836.58900000000006"/>
    <n v="0.83658900000000003"/>
    <n v="0.63100000000000001"/>
    <n v="0.16"/>
    <n v="0.14000000000000001"/>
    <n v="635.94599999999991"/>
    <n v="0.6359459999999999"/>
    <n v="7.6479999999999997"/>
    <m/>
    <m/>
    <m/>
  </r>
  <r>
    <x v="0"/>
    <x v="0"/>
    <s v="ELSE"/>
    <s v="33006600"/>
    <s v="Grupo 2"/>
    <s v="HI"/>
    <s v="H"/>
    <s v="ELSE33006600Grupo 2HI"/>
    <s v="ELSE33006600Grupo 2HI"/>
    <x v="30"/>
    <x v="30"/>
    <x v="1"/>
    <x v="164"/>
    <x v="26"/>
    <s v="HI"/>
    <s v="HI"/>
    <s v="Agua"/>
    <x v="0"/>
    <s v="NO COES"/>
    <s v="Instalado"/>
    <x v="0"/>
    <n v="0"/>
    <n v="0"/>
    <s v="Estatal"/>
    <s v="Distribuidora"/>
    <x v="0"/>
    <s v="APURIMAC"/>
    <s v="APURIMAC"/>
    <s v="ANDAHUAYLAS"/>
    <s v="HUANCARAY"/>
    <n v="0"/>
    <n v="22"/>
    <n v="0.42"/>
    <n v="0.41"/>
    <n v="3164.29"/>
    <n v="3.1642899999999998"/>
    <n v="0.54200000000000004"/>
    <n v="0.42"/>
    <n v="0.41"/>
    <n v="3000.6030000000005"/>
    <n v="3.0006030000000004"/>
    <n v="0.53900000000000003"/>
    <n v="0.42"/>
    <n v="0.41"/>
    <n v="2997.7280000000001"/>
    <n v="2.9977279999999999"/>
    <n v="0.63100000000000001"/>
    <n v="0.42"/>
    <n v="0.41"/>
    <n v="2955.9180000000001"/>
    <n v="2.955918"/>
    <n v="7.6479999999999997"/>
    <m/>
    <m/>
    <m/>
  </r>
  <r>
    <x v="0"/>
    <x v="0"/>
    <s v="ELSE"/>
    <s v="33007600"/>
    <s v="Grupo 1"/>
    <s v="HI"/>
    <s v="H"/>
    <s v="ELSE33007600Grupo 1HI"/>
    <s v="ELSE33007600Grupo 1HI"/>
    <x v="30"/>
    <x v="30"/>
    <x v="1"/>
    <x v="165"/>
    <x v="25"/>
    <s v="HI"/>
    <s v="HI"/>
    <s v="Agua"/>
    <x v="0"/>
    <s v="NO COES"/>
    <s v="Instalado"/>
    <x v="0"/>
    <n v="0"/>
    <n v="0"/>
    <s v="Estatal"/>
    <s v="Distribuidora"/>
    <x v="0"/>
    <s v="APURIMAC"/>
    <s v="APURIMAC"/>
    <s v="ANDAHUAYLAS"/>
    <s v="SAN JERONIMO"/>
    <n v="0"/>
    <n v="22"/>
    <n v="0.96599999999999997"/>
    <n v="0.9"/>
    <n v="6442.4650000000001"/>
    <n v="6.4424650000000003"/>
    <n v="6.452"/>
    <n v="0.96599999999999997"/>
    <n v="0.95"/>
    <n v="5894.3789999999999"/>
    <n v="5.8943789999999998"/>
    <n v="1.905"/>
    <n v="0.97"/>
    <n v="0.95"/>
    <n v="6281.5760000000009"/>
    <n v="6.2815760000000012"/>
    <n v="1.92"/>
    <n v="0.96599999999999997"/>
    <n v="0.95"/>
    <n v="5978.3809999999994"/>
    <n v="5.9783809999999997"/>
    <n v="7.6479999999999997"/>
    <m/>
    <m/>
    <m/>
  </r>
  <r>
    <x v="0"/>
    <x v="0"/>
    <s v="ELSE"/>
    <s v="33007600"/>
    <s v="Grupo 2"/>
    <s v="HI"/>
    <s v="H"/>
    <s v="ELSE33007600Grupo 2HI"/>
    <s v="ELSE33007600Grupo 2HI"/>
    <x v="30"/>
    <x v="30"/>
    <x v="1"/>
    <x v="165"/>
    <x v="26"/>
    <s v="HI"/>
    <s v="HI"/>
    <s v="Agua"/>
    <x v="0"/>
    <s v="NO COES"/>
    <s v="Instalado"/>
    <x v="0"/>
    <n v="0"/>
    <n v="0"/>
    <s v="Estatal"/>
    <s v="Distribuidora"/>
    <x v="0"/>
    <s v="APURIMAC"/>
    <s v="APURIMAC"/>
    <s v="ANDAHUAYLAS"/>
    <s v="SAN JERONIMO"/>
    <n v="0"/>
    <n v="22"/>
    <n v="0.96599999999999997"/>
    <n v="0.9"/>
    <n v="5766.7529999999988"/>
    <n v="5.7667529999999987"/>
    <n v="6.452"/>
    <n v="0.96599999999999997"/>
    <n v="0.95"/>
    <n v="5959.902"/>
    <n v="5.9599020000000005"/>
    <n v="1.905"/>
    <n v="0.97"/>
    <n v="0.95"/>
    <n v="5823.3190000000004"/>
    <n v="5.8233190000000006"/>
    <n v="1.92"/>
    <n v="0.96599999999999997"/>
    <n v="0.95"/>
    <n v="5220.5080000000007"/>
    <n v="5.2205080000000006"/>
    <n v="7.6479999999999997"/>
    <m/>
    <m/>
    <m/>
  </r>
  <r>
    <x v="0"/>
    <x v="0"/>
    <s v="ELSE"/>
    <s v="33008600"/>
    <s v="Grupo 1"/>
    <s v="HI"/>
    <s v="H"/>
    <s v="ELSE33008600Grupo 1HI"/>
    <s v="ELSE33008600Grupo 1HI"/>
    <x v="30"/>
    <x v="30"/>
    <x v="1"/>
    <x v="166"/>
    <x v="25"/>
    <s v="HI"/>
    <s v="HI"/>
    <s v="Agua"/>
    <x v="0"/>
    <s v="NO COES"/>
    <s v="Instalado"/>
    <x v="0"/>
    <n v="0"/>
    <n v="0"/>
    <s v="Estatal"/>
    <s v="Distribuidora"/>
    <x v="0"/>
    <s v="APURIMAC"/>
    <s v="APURIMAC"/>
    <s v="ABANCAY"/>
    <s v="ANDAHUAYLAS"/>
    <n v="0"/>
    <n v="22"/>
    <n v="0.59199999999999997"/>
    <n v="0.55000000000000004"/>
    <n v="4282.768"/>
    <n v="4.2827679999999999"/>
    <n v="1.905"/>
    <n v="0.59199999999999997"/>
    <n v="0.55000000000000004"/>
    <n v="4718.2089999999998"/>
    <n v="4.7182089999999999"/>
    <n v="1.5149999999999999"/>
    <n v="0.59"/>
    <n v="0.55000000000000004"/>
    <n v="4532.4659999999994"/>
    <n v="4.5324659999999994"/>
    <n v="1.5549999999999999"/>
    <n v="0.59199999999999997"/>
    <n v="0.55000000000000004"/>
    <n v="4047.3849999999998"/>
    <n v="4.0473849999999993"/>
    <n v="7.6479999999999997"/>
    <m/>
    <m/>
    <m/>
  </r>
  <r>
    <x v="0"/>
    <x v="0"/>
    <s v="ELSE"/>
    <s v="33008600"/>
    <s v="Grupo 2"/>
    <s v="HI"/>
    <s v="H"/>
    <s v="ELSE33008600Grupo 2HI"/>
    <s v="ELSE33008600Grupo 2HI"/>
    <x v="30"/>
    <x v="30"/>
    <x v="1"/>
    <x v="166"/>
    <x v="26"/>
    <s v="HI"/>
    <s v="HI"/>
    <s v="Agua"/>
    <x v="0"/>
    <s v="NO COES"/>
    <s v="Instalado"/>
    <x v="0"/>
    <n v="0"/>
    <n v="0"/>
    <s v="Estatal"/>
    <s v="Distribuidora"/>
    <x v="0"/>
    <s v="APURIMAC"/>
    <s v="APURIMAC"/>
    <s v="ABANCAY"/>
    <s v="ANDAHUAYLAS"/>
    <n v="0"/>
    <n v="22"/>
    <n v="0.59199999999999997"/>
    <n v="0.52400000000000002"/>
    <n v="4607.8599999999997"/>
    <n v="4.6078599999999996"/>
    <n v="1.905"/>
    <n v="0.59199999999999997"/>
    <n v="0.52400000000000002"/>
    <n v="4535.4009999999998"/>
    <n v="4.5354010000000002"/>
    <n v="1.5149999999999999"/>
    <n v="0.59"/>
    <n v="0.52"/>
    <n v="4071.4280000000003"/>
    <n v="4.071428"/>
    <n v="1.5549999999999999"/>
    <n v="0.59199999999999997"/>
    <n v="0.52"/>
    <n v="4521.0099999999993"/>
    <n v="4.5210099999999995"/>
    <n v="7.6479999999999997"/>
    <m/>
    <m/>
    <m/>
  </r>
  <r>
    <x v="0"/>
    <x v="0"/>
    <s v="ELSE"/>
    <s v="33008600"/>
    <s v="Grupo 3"/>
    <s v="HI"/>
    <s v="H"/>
    <s v="ELSE33008600Grupo 3HI"/>
    <s v="ELSE33008600Grupo 3HI"/>
    <x v="30"/>
    <x v="30"/>
    <x v="1"/>
    <x v="166"/>
    <x v="55"/>
    <s v="HI"/>
    <s v="HI"/>
    <s v="Agua"/>
    <x v="0"/>
    <s v="NO COES"/>
    <s v="Instalado"/>
    <x v="0"/>
    <n v="0"/>
    <n v="0"/>
    <s v="Estatal"/>
    <s v="Distribuidora"/>
    <x v="0"/>
    <s v="APURIMAC"/>
    <s v="APURIMAC"/>
    <s v="ABANCAY"/>
    <s v="ANDAHUAYLAS"/>
    <n v="0"/>
    <n v="22"/>
    <n v="0.42"/>
    <n v="0.4"/>
    <n v="2962.2739999999999"/>
    <n v="2.9622739999999999"/>
    <n v="1.905"/>
    <n v="0.42"/>
    <n v="0.4"/>
    <n v="3419.1329999999998"/>
    <n v="3.419133"/>
    <n v="1.5149999999999999"/>
    <n v="0.44"/>
    <n v="0.4"/>
    <n v="3335.1940000000004"/>
    <n v="3.3351940000000004"/>
    <n v="1.5549999999999999"/>
    <n v="0.42"/>
    <n v="0.4"/>
    <n v="2963.5359999999996"/>
    <n v="2.9635359999999995"/>
    <n v="7.6479999999999997"/>
    <m/>
    <m/>
    <m/>
  </r>
  <r>
    <x v="0"/>
    <x v="0"/>
    <s v="ELSE"/>
    <s v="33009600"/>
    <s v="Francis I"/>
    <s v="HI"/>
    <s v="H"/>
    <s v="ELSE33009600Francis IHI"/>
    <s v="ELSE33009600Francis IHI"/>
    <x v="30"/>
    <x v="30"/>
    <x v="1"/>
    <x v="167"/>
    <x v="212"/>
    <s v="HI"/>
    <s v="HI"/>
    <s v="Agua"/>
    <x v="0"/>
    <s v="NO COES"/>
    <s v="Instalado"/>
    <x v="0"/>
    <n v="0"/>
    <n v="0"/>
    <s v="Estatal"/>
    <s v="Distribuidora"/>
    <x v="0"/>
    <s v="APURIMAC"/>
    <s v="APURIMAC"/>
    <s v="GRAU"/>
    <s v="VILCABAMBA"/>
    <n v="0"/>
    <n v="22"/>
    <n v="0.2"/>
    <n v="0.2"/>
    <n v="1234.578"/>
    <n v="1.234578"/>
    <n v="0.32800000000000001"/>
    <n v="0.2"/>
    <n v="0.2"/>
    <n v="1422.9010000000003"/>
    <n v="1.4229010000000002"/>
    <n v="0.32700000000000001"/>
    <n v="0.2"/>
    <n v="0.2"/>
    <n v="1453.7150000000001"/>
    <n v="1.4537150000000001"/>
    <n v="0.38200000000000001"/>
    <n v="0.2"/>
    <n v="0.2"/>
    <n v="1507.8610000000001"/>
    <n v="1.5078610000000001"/>
    <n v="7.6479999999999997"/>
    <m/>
    <m/>
    <m/>
  </r>
  <r>
    <x v="0"/>
    <x v="0"/>
    <s v="ELSE"/>
    <s v="33009600"/>
    <s v="Francis II"/>
    <s v="HI"/>
    <s v="H"/>
    <s v="ELSE33009600Francis IIHI"/>
    <s v="ELSE33009600Francis IIHI"/>
    <x v="30"/>
    <x v="30"/>
    <x v="1"/>
    <x v="167"/>
    <x v="213"/>
    <s v="HI"/>
    <s v="HI"/>
    <s v="Agua"/>
    <x v="0"/>
    <s v="NO COES"/>
    <s v="Instalado"/>
    <x v="0"/>
    <n v="0"/>
    <n v="0"/>
    <s v="Estatal"/>
    <s v="Distribuidora"/>
    <x v="0"/>
    <s v="APURIMAC"/>
    <s v="APURIMAC"/>
    <s v="GRAU"/>
    <s v="VILCABAMBA"/>
    <n v="0"/>
    <n v="22"/>
    <n v="0.2"/>
    <n v="0.2"/>
    <n v="1225.819"/>
    <n v="1.225819"/>
    <n v="0.32800000000000001"/>
    <n v="0.2"/>
    <n v="0.2"/>
    <n v="1400.9449999999999"/>
    <n v="1.4009449999999999"/>
    <n v="0.32700000000000001"/>
    <n v="0.2"/>
    <n v="0.2"/>
    <n v="1468.4460000000001"/>
    <n v="1.4684460000000001"/>
    <n v="0.38200000000000001"/>
    <n v="0.2"/>
    <n v="0.2"/>
    <n v="1464.2350000000001"/>
    <n v="1.4642350000000002"/>
    <n v="7.6479999999999997"/>
    <m/>
    <m/>
    <m/>
  </r>
  <r>
    <x v="0"/>
    <x v="0"/>
    <s v="ELSE"/>
    <s v="33010600"/>
    <s v="Pelton"/>
    <s v="HI"/>
    <s v="H"/>
    <s v="ELSE33010600PeltonHI"/>
    <s v="ELSE33010600PeltonHI"/>
    <x v="30"/>
    <x v="30"/>
    <x v="1"/>
    <x v="168"/>
    <x v="27"/>
    <s v="HI"/>
    <s v="HI"/>
    <s v="Agua"/>
    <x v="0"/>
    <s v="NO COES"/>
    <s v="Instalado"/>
    <x v="0"/>
    <n v="0"/>
    <n v="0"/>
    <s v="Estatal"/>
    <s v="Distribuidora"/>
    <x v="0"/>
    <s v="APURIMAC"/>
    <s v="APURIMAC"/>
    <s v="GRAU"/>
    <s v="CURASCO"/>
    <n v="0"/>
    <n v="22"/>
    <n v="1.6"/>
    <n v="1.6"/>
    <n v="3980.5690000000004"/>
    <n v="3.9805690000000005"/>
    <n v="2.9220000000000002"/>
    <n v="1.6"/>
    <n v="1.5"/>
    <n v="5071.4790000000003"/>
    <n v="5.0714790000000001"/>
    <n v="1.784"/>
    <n v="1.6"/>
    <n v="1.5"/>
    <n v="4932.2640000000001"/>
    <n v="4.932264"/>
    <n v="3.05"/>
    <n v="1.6"/>
    <n v="1.5"/>
    <n v="5014.0860000000002"/>
    <n v="5.0140859999999998"/>
    <n v="7.6479999999999997"/>
    <m/>
    <m/>
    <m/>
  </r>
  <r>
    <x v="0"/>
    <x v="0"/>
    <s v="ELSE"/>
    <s v="33010600"/>
    <s v="Pelton 2"/>
    <s v="HI"/>
    <s v="H"/>
    <s v="ELSE33010600Pelton 2HI"/>
    <s v="ELSE33010600Pelton 2HI"/>
    <x v="30"/>
    <x v="30"/>
    <x v="1"/>
    <x v="168"/>
    <x v="7"/>
    <s v="HI"/>
    <s v="HI"/>
    <s v="Agua"/>
    <x v="0"/>
    <s v="NO COES"/>
    <s v="Instalado"/>
    <x v="0"/>
    <n v="0"/>
    <n v="0"/>
    <s v="Estatal"/>
    <s v="Distribuidora"/>
    <x v="0"/>
    <s v="APURIMAC"/>
    <s v="APURIMAC"/>
    <s v="GRAU"/>
    <s v="CURASCO"/>
    <n v="0"/>
    <n v="22"/>
    <n v="1.6"/>
    <n v="1.6"/>
    <n v="9167.6889999999985"/>
    <n v="9.1676889999999993"/>
    <n v="2.9220000000000002"/>
    <n v="1.6"/>
    <n v="1.5"/>
    <n v="8750.2570000000014"/>
    <n v="8.7502570000000013"/>
    <n v="1.784"/>
    <n v="1.6"/>
    <n v="1.5"/>
    <n v="7706.1089999999995"/>
    <n v="7.7061089999999997"/>
    <n v="3.05"/>
    <n v="1.6"/>
    <n v="1.5"/>
    <n v="9187.0469999999987"/>
    <n v="9.187046999999998"/>
    <n v="7.6479999999999997"/>
    <m/>
    <m/>
    <m/>
  </r>
  <r>
    <x v="0"/>
    <x v="0"/>
    <s v="ELSE"/>
    <s v="51013098"/>
    <s v="Grupo 1"/>
    <s v="HI"/>
    <s v="H"/>
    <s v="ELSE51013098Grupo 1HI"/>
    <s v="ELSE51013098Grupo 1HI"/>
    <x v="30"/>
    <x v="30"/>
    <x v="1"/>
    <x v="169"/>
    <x v="25"/>
    <s v="HI"/>
    <s v="HI"/>
    <s v="Agua"/>
    <x v="0"/>
    <s v="NO COES"/>
    <s v="Instalado"/>
    <x v="0"/>
    <n v="0"/>
    <n v="0"/>
    <s v="Estatal"/>
    <s v="Distribuidora"/>
    <x v="0"/>
    <s v="CUSCO"/>
    <s v="CUSCO"/>
    <s v="LA CONVENCION"/>
    <s v="QUILLABAMBA"/>
    <n v="0"/>
    <n v="22"/>
    <n v="0.30499999999999999"/>
    <n v="0.22"/>
    <n v="943.34100000000001"/>
    <n v="0.94334099999999999"/>
    <n v="1.49"/>
    <n v="0.30499999999999999"/>
    <n v="0.30499999999999999"/>
    <n v="3529.5129999999995"/>
    <n v="3.5295129999999997"/>
    <n v="1.49"/>
    <n v="0.5"/>
    <n v="0.5"/>
    <n v="3530.5780000000004"/>
    <n v="3.5305780000000002"/>
    <n v="1.49"/>
    <n v="0.5"/>
    <n v="0.5"/>
    <n v="3659.9940000000001"/>
    <n v="3.6599940000000002"/>
    <n v="7.6479999999999997"/>
    <m/>
    <m/>
    <m/>
  </r>
  <r>
    <x v="0"/>
    <x v="0"/>
    <s v="ELSE"/>
    <s v="51013098"/>
    <s v="Grupo 2"/>
    <s v="HI"/>
    <s v="H"/>
    <s v="ELSE51013098Grupo 2HI"/>
    <s v="ELSE51013098Grupo 2HI"/>
    <x v="30"/>
    <x v="30"/>
    <x v="1"/>
    <x v="169"/>
    <x v="26"/>
    <s v="HI"/>
    <s v="HI"/>
    <s v="Agua"/>
    <x v="0"/>
    <s v="NO COES"/>
    <s v="Instalado"/>
    <x v="0"/>
    <n v="0"/>
    <n v="0"/>
    <s v="Estatal"/>
    <s v="Distribuidora"/>
    <x v="0"/>
    <s v="CUSCO"/>
    <s v="CUSCO"/>
    <s v="LA CONVENCION"/>
    <s v="QUILLABAMBA"/>
    <n v="0"/>
    <n v="22"/>
    <n v="0.30499999999999999"/>
    <n v="0.3"/>
    <n v="1036.43"/>
    <n v="1.03643"/>
    <n v="1.49"/>
    <n v="0.30499999999999999"/>
    <n v="0.30499999999999999"/>
    <n v="3762.8210000000004"/>
    <n v="3.7628210000000002"/>
    <n v="1.49"/>
    <n v="0.5"/>
    <n v="0.5"/>
    <n v="3781.96"/>
    <n v="3.7819600000000002"/>
    <n v="1.49"/>
    <n v="0.5"/>
    <n v="0.5"/>
    <n v="3530.8870000000002"/>
    <n v="3.5308870000000003"/>
    <n v="7.6479999999999997"/>
    <m/>
    <m/>
    <m/>
  </r>
  <r>
    <x v="0"/>
    <x v="0"/>
    <s v="ELSE"/>
    <s v="51013098"/>
    <s v="Grupo 3"/>
    <s v="HI"/>
    <s v="H"/>
    <s v="ELSE51013098Grupo 3HI"/>
    <s v="ELSE51013098Grupo 3HI"/>
    <x v="30"/>
    <x v="30"/>
    <x v="1"/>
    <x v="169"/>
    <x v="55"/>
    <s v="HI"/>
    <s v="HI"/>
    <s v="Agua"/>
    <x v="0"/>
    <s v="NO COES"/>
    <s v="Instalado"/>
    <x v="0"/>
    <n v="0"/>
    <n v="0"/>
    <s v="Estatal"/>
    <s v="Distribuidora"/>
    <x v="0"/>
    <s v="CUSCO"/>
    <s v="CUSCO"/>
    <s v="LA CONVENCION"/>
    <s v="QUILLABAMBA"/>
    <n v="0"/>
    <n v="22"/>
    <n v="0.56599999999999995"/>
    <n v="0.53"/>
    <n v="635.822"/>
    <n v="0.635822"/>
    <n v="1.49"/>
    <n v="0.56599999999999995"/>
    <n v="0.4"/>
    <n v="1260.1279999999999"/>
    <n v="1.2601279999999999"/>
    <n v="1.49"/>
    <n v="0.5"/>
    <n v="0.4"/>
    <n v="862.94799999999998"/>
    <n v="0.86294799999999994"/>
    <n v="1.49"/>
    <n v="0.5"/>
    <n v="0.4"/>
    <n v="874.18899999999985"/>
    <n v="0.87418899999999988"/>
    <n v="7.6479999999999997"/>
    <m/>
    <m/>
    <m/>
  </r>
  <r>
    <x v="0"/>
    <x v="0"/>
    <s v="ELSE"/>
    <s v="51016902"/>
    <s v="Francis I"/>
    <s v="HI"/>
    <s v="H"/>
    <s v="ELSE51016902Francis IHI"/>
    <s v="ELSE51016902Francis IHI"/>
    <x v="30"/>
    <x v="30"/>
    <x v="1"/>
    <x v="170"/>
    <x v="212"/>
    <s v="HI"/>
    <s v="HI"/>
    <s v="Agua"/>
    <x v="0"/>
    <s v="NO COES"/>
    <s v="Instalado"/>
    <x v="0"/>
    <n v="0"/>
    <n v="0"/>
    <s v="Estatal"/>
    <s v="Distribuidora"/>
    <x v="0"/>
    <s v="APURIMAC"/>
    <s v="APURIMAC"/>
    <s v="ANTABAMBA"/>
    <s v="POCOHUANCA"/>
    <n v="0"/>
    <n v="22"/>
    <n v="0.1"/>
    <n v="0.1"/>
    <n v="345.69099999999997"/>
    <n v="0.34569099999999997"/>
    <n v="0.221"/>
    <n v="0.1"/>
    <n v="0.1"/>
    <n v="361.11300000000006"/>
    <n v="0.36111300000000007"/>
    <n v="0.22"/>
    <n v="0.11"/>
    <n v="0.1"/>
    <n v="269.18"/>
    <n v="0.26918000000000003"/>
    <n v="0.22"/>
    <n v="0.11"/>
    <n v="0.1"/>
    <n v="0"/>
    <n v="0"/>
    <n v="7.6479999999999997"/>
    <m/>
    <m/>
    <m/>
  </r>
  <r>
    <x v="0"/>
    <x v="0"/>
    <s v="ELSE"/>
    <s v="51016902"/>
    <s v="Francis II"/>
    <s v="HI"/>
    <s v="H"/>
    <s v="ELSE51016902Francis IIHI"/>
    <s v="ELSE51016902Francis IIHI"/>
    <x v="30"/>
    <x v="30"/>
    <x v="1"/>
    <x v="170"/>
    <x v="213"/>
    <s v="HI"/>
    <s v="HI"/>
    <s v="Agua"/>
    <x v="0"/>
    <s v="NO COES"/>
    <s v="Instalado"/>
    <x v="0"/>
    <n v="0"/>
    <n v="0"/>
    <s v="Estatal"/>
    <s v="Distribuidora"/>
    <x v="0"/>
    <s v="APURIMAC"/>
    <s v="APURIMAC"/>
    <s v="ANTABAMBA"/>
    <s v="POCOHUANCA"/>
    <n v="0"/>
    <n v="22"/>
    <n v="0.1"/>
    <n v="0.1"/>
    <n v="805.54699999999991"/>
    <n v="0.8055469999999999"/>
    <n v="0.221"/>
    <n v="0.1"/>
    <n v="0.1"/>
    <n v="748.81899999999996"/>
    <n v="0.74881900000000001"/>
    <n v="0.22"/>
    <n v="0.12"/>
    <n v="0.1"/>
    <n v="558.07299999999998"/>
    <n v="0.55807299999999993"/>
    <n v="0.22"/>
    <n v="0.12"/>
    <n v="0.1"/>
    <n v="0"/>
    <n v="0"/>
    <n v="7.6479999999999997"/>
    <m/>
    <m/>
    <m/>
  </r>
  <r>
    <x v="0"/>
    <x v="0"/>
    <s v="ELSM"/>
    <s v="41030894"/>
    <s v="DRESS 2"/>
    <s v="HI"/>
    <s v="H"/>
    <s v="ELSM41030894DRESS 2HI"/>
    <s v="ELSM41030894DRESS 2HI"/>
    <x v="31"/>
    <x v="31"/>
    <x v="1"/>
    <x v="171"/>
    <x v="214"/>
    <s v="HI"/>
    <s v="HI"/>
    <s v="Agua"/>
    <x v="0"/>
    <s v="NO COES"/>
    <s v="Instalado"/>
    <x v="0"/>
    <n v="0"/>
    <n v="0"/>
    <s v="Privado"/>
    <s v="Distribuidora"/>
    <x v="0"/>
    <s v="AYACUCHO"/>
    <s v="AYACUCHO"/>
    <s v="LUCANAS"/>
    <s v="LARAMATE"/>
    <n v="0"/>
    <n v="19"/>
    <n v="0.11"/>
    <n v="9.1999999999999998E-2"/>
    <n v="599.54700000000003"/>
    <n v="0.59954700000000005"/>
    <n v="0.193"/>
    <n v="0.11"/>
    <n v="9.1999999999999998E-2"/>
    <n v="727.48500000000001"/>
    <n v="0.72748500000000005"/>
    <n v="0.19700000000000001"/>
    <n v="0.11"/>
    <n v="9.1999999999999998E-2"/>
    <n v="509.97"/>
    <n v="0.50997000000000003"/>
    <n v="0.17599999999999999"/>
    <n v="0.11"/>
    <n v="9.1999999999999998E-2"/>
    <n v="630.58600000000001"/>
    <n v="0.63058599999999998"/>
    <n v="7.6479999999999997"/>
    <m/>
    <m/>
    <m/>
  </r>
  <r>
    <x v="0"/>
    <x v="0"/>
    <s v="ELSM"/>
    <s v="41030894"/>
    <s v="DRESS 1"/>
    <s v="HI"/>
    <s v="H"/>
    <s v="ELSM41030894DRESS 1HI"/>
    <s v="ELSM41030894DRESS 1HI"/>
    <x v="31"/>
    <x v="31"/>
    <x v="1"/>
    <x v="171"/>
    <x v="215"/>
    <s v="HI"/>
    <s v="HI"/>
    <s v="Agua"/>
    <x v="0"/>
    <s v="NO COES"/>
    <s v="Instalado"/>
    <x v="0"/>
    <n v="0"/>
    <n v="0"/>
    <s v="Privado"/>
    <s v="Distribuidora"/>
    <x v="0"/>
    <s v="AYACUCHO"/>
    <s v="AYACUCHO"/>
    <s v="LUCANAS"/>
    <s v="LARAMATE"/>
    <n v="0"/>
    <n v="19"/>
    <n v="0.11"/>
    <n v="9.2999999999999999E-2"/>
    <n v="719.31899999999996"/>
    <n v="0.71931899999999993"/>
    <n v="0.193"/>
    <n v="0.11"/>
    <n v="9.2999999999999999E-2"/>
    <n v="835.20900000000017"/>
    <n v="0.8352090000000002"/>
    <n v="0.19700000000000001"/>
    <n v="0.11"/>
    <n v="9.2999999999999999E-2"/>
    <n v="349.39200000000005"/>
    <n v="0.34939200000000004"/>
    <n v="0.17599999999999999"/>
    <n v="0.11"/>
    <n v="9.2999999999999999E-2"/>
    <n v="134.40199999999999"/>
    <n v="0.13440199999999999"/>
    <n v="7.6479999999999997"/>
    <m/>
    <m/>
    <m/>
  </r>
  <r>
    <x v="0"/>
    <x v="0"/>
    <s v="ELSM"/>
    <s v="53024517"/>
    <s v="G1"/>
    <s v="EL"/>
    <s v="T"/>
    <s v="ELSM53024517G1EL"/>
    <s v="ELSM53024517G1EL"/>
    <x v="31"/>
    <x v="31"/>
    <x v="0"/>
    <x v="172"/>
    <x v="2"/>
    <s v="EL"/>
    <s v="EL"/>
    <s v="Gas Natural"/>
    <x v="0"/>
    <s v="NO COES"/>
    <s v="Instalado"/>
    <x v="0"/>
    <n v="0"/>
    <n v="0"/>
    <s v="Privado"/>
    <s v="Distribuidora"/>
    <x v="0"/>
    <s v="ICA"/>
    <s v="ICA"/>
    <s v="NAZCA"/>
    <n v="0"/>
    <n v="0"/>
    <n v="19"/>
    <n v="9.8000000000000007"/>
    <n v="9.34"/>
    <n v="81447.596999999994"/>
    <n v="81.447596999999988"/>
    <n v="18.768999999999998"/>
    <n v="9.6"/>
    <n v="9.3409999999999993"/>
    <n v="79680.37999999999"/>
    <n v="79.680379999999985"/>
    <n v="18.757999999999999"/>
    <n v="9.6"/>
    <n v="9.3409999999999993"/>
    <n v="64385.718999999997"/>
    <n v="64.385718999999995"/>
    <n v="18.695180000000001"/>
    <n v="9.6"/>
    <n v="9.3409999999999993"/>
    <n v="57107"/>
    <n v="57.106999999999999"/>
    <n v="7.6479999999999997"/>
    <m/>
    <m/>
    <m/>
  </r>
  <r>
    <x v="0"/>
    <x v="0"/>
    <s v="ELSM"/>
    <s v="53024517"/>
    <s v="G2"/>
    <s v="EL"/>
    <s v="T"/>
    <s v="ELSM53024517G2EL"/>
    <s v="ELSM53024517G2EL"/>
    <x v="31"/>
    <x v="31"/>
    <x v="0"/>
    <x v="172"/>
    <x v="29"/>
    <s v="EL"/>
    <s v="EL"/>
    <s v="Gas Natural"/>
    <x v="0"/>
    <s v="NO COES"/>
    <s v="Instalado"/>
    <x v="0"/>
    <n v="0"/>
    <n v="0"/>
    <s v="Privado"/>
    <s v="Distribuidora"/>
    <x v="0"/>
    <s v="ICA"/>
    <s v="ICA"/>
    <s v="NAZCA"/>
    <n v="0"/>
    <n v="0"/>
    <n v="19"/>
    <n v="9.8000000000000007"/>
    <n v="9.2720000000000002"/>
    <n v="69657.149999999994"/>
    <n v="69.657149999999987"/>
    <n v="18.768999999999998"/>
    <n v="9.6"/>
    <n v="9.3409999999999993"/>
    <n v="78729.69"/>
    <n v="78.729690000000005"/>
    <n v="18.757999999999999"/>
    <n v="9.6"/>
    <n v="9.3409999999999993"/>
    <n v="61863.97"/>
    <n v="61.863970000000002"/>
    <n v="18.695180000000001"/>
    <n v="9.6"/>
    <n v="9.3409999999999993"/>
    <n v="51748.639999999992"/>
    <n v="51.748639999999995"/>
    <n v="7.6479999999999997"/>
    <m/>
    <m/>
    <m/>
  </r>
  <r>
    <x v="0"/>
    <x v="0"/>
    <s v="ELYANA"/>
    <s v="18166808"/>
    <s v="Grupo 1"/>
    <s v="HI"/>
    <s v="H"/>
    <s v="ELYANA18166808Grupo 1HI"/>
    <s v="ELYANA18166808Grupo 1HI"/>
    <x v="32"/>
    <x v="32"/>
    <x v="1"/>
    <x v="173"/>
    <x v="25"/>
    <s v="HI"/>
    <s v="HI"/>
    <s v="Agua"/>
    <x v="0"/>
    <s v="COES"/>
    <s v="Instalado"/>
    <x v="0"/>
    <s v="RER"/>
    <s v="PRIMERA"/>
    <s v="Privado"/>
    <s v="Generadora"/>
    <x v="0"/>
    <s v="ANCASH"/>
    <s v="ANCASH"/>
    <s v="OCROS"/>
    <s v="COCHAS"/>
    <n v="0"/>
    <n v="18"/>
    <n v="1.385"/>
    <n v="1.31"/>
    <n v="8680.1880000000001"/>
    <n v="8.6801879999999993"/>
    <n v="3.8959999999999999"/>
    <n v="1.385"/>
    <n v="1.31"/>
    <n v="7804.7689999999993"/>
    <n v="7.8047689999999994"/>
    <n v="3.7930000000000001"/>
    <n v="1.385"/>
    <n v="1.31"/>
    <n v="9760.3729999999996"/>
    <n v="9.7603729999999995"/>
    <n v="3.786"/>
    <n v="1.385"/>
    <n v="1.31"/>
    <n v="9679.0319999999974"/>
    <n v="9.6790319999999976"/>
    <n v="7.6479999999999997"/>
    <m/>
    <m/>
    <m/>
  </r>
  <r>
    <x v="0"/>
    <x v="0"/>
    <s v="ELYANA"/>
    <s v="18166808"/>
    <s v="Grupo 2"/>
    <s v="HI"/>
    <s v="H"/>
    <s v="ELYANA18166808Grupo 2HI"/>
    <s v="ELYANA18166808Grupo 2HI"/>
    <x v="32"/>
    <x v="32"/>
    <x v="1"/>
    <x v="173"/>
    <x v="26"/>
    <s v="HI"/>
    <s v="HI"/>
    <s v="Agua"/>
    <x v="0"/>
    <s v="COES"/>
    <s v="Instalado"/>
    <x v="0"/>
    <s v="RER"/>
    <s v="PRIMERA"/>
    <s v="Privado"/>
    <s v="Generadora"/>
    <x v="0"/>
    <s v="ANCASH"/>
    <s v="ANCASH"/>
    <s v="OCROS"/>
    <s v="COCHAS"/>
    <n v="0"/>
    <n v="18"/>
    <n v="1.385"/>
    <n v="1.3"/>
    <n v="5942.027"/>
    <n v="5.9420270000000004"/>
    <n v="3.8959999999999999"/>
    <n v="1.385"/>
    <n v="1.3"/>
    <n v="8425.973"/>
    <n v="8.4259730000000008"/>
    <n v="3.7930000000000001"/>
    <n v="1.385"/>
    <n v="1.3"/>
    <n v="7321.6660000000002"/>
    <n v="7.3216660000000005"/>
    <n v="3.786"/>
    <n v="1.385"/>
    <n v="1.3"/>
    <n v="6979.6869999999999"/>
    <n v="6.9796870000000002"/>
    <n v="7.6479999999999997"/>
    <m/>
    <m/>
    <m/>
  </r>
  <r>
    <x v="0"/>
    <x v="0"/>
    <s v="ELYANA"/>
    <s v="18166808"/>
    <s v="Grupo 3"/>
    <s v="HI"/>
    <s v="H"/>
    <s v="ELYANA18166808Grupo 3HI"/>
    <s v="ELYANA18166808Grupo 3HI"/>
    <x v="32"/>
    <x v="32"/>
    <x v="1"/>
    <x v="173"/>
    <x v="55"/>
    <s v="HI"/>
    <s v="HI"/>
    <s v="Agua"/>
    <x v="0"/>
    <s v="COES"/>
    <s v="Instalado"/>
    <x v="0"/>
    <s v="RER"/>
    <s v="PRIMERA"/>
    <s v="Privado"/>
    <s v="Generadora"/>
    <x v="0"/>
    <s v="ANCASH"/>
    <s v="ANCASH"/>
    <s v="OCROS"/>
    <s v="COCHAS"/>
    <n v="0"/>
    <n v="18"/>
    <n v="1.385"/>
    <n v="1.3"/>
    <n v="8446.9669999999987"/>
    <n v="8.446966999999999"/>
    <n v="3.8959999999999999"/>
    <n v="1.385"/>
    <n v="1.3"/>
    <n v="8900.6170000000002"/>
    <n v="8.9006170000000004"/>
    <n v="3.7930000000000001"/>
    <n v="1.385"/>
    <n v="1.3"/>
    <n v="6198.6620000000003"/>
    <n v="6.1986620000000006"/>
    <n v="3.786"/>
    <n v="1.385"/>
    <n v="1.3"/>
    <n v="8497.5380000000005"/>
    <n v="8.4975380000000005"/>
    <n v="7.6479999999999997"/>
    <m/>
    <m/>
    <m/>
  </r>
  <r>
    <x v="0"/>
    <x v="0"/>
    <s v="ENEGEN"/>
    <s v="11002393"/>
    <s v="GR-1"/>
    <s v="HI"/>
    <s v="H"/>
    <s v="ENEGEN11002393GR-1HI"/>
    <s v="ENEGEN11002393GR-1HI"/>
    <x v="33"/>
    <x v="33"/>
    <x v="1"/>
    <x v="174"/>
    <x v="15"/>
    <s v="HI"/>
    <s v="HI"/>
    <s v="Agua"/>
    <x v="0"/>
    <s v="COES"/>
    <s v="Instalado"/>
    <x v="0"/>
    <n v="0"/>
    <n v="0"/>
    <s v="Privado"/>
    <s v="Generadora"/>
    <x v="0"/>
    <s v="LIMA"/>
    <s v="LIMA"/>
    <s v="HUAROCHIRI"/>
    <s v="SURCO"/>
    <n v="0"/>
    <n v="44"/>
    <n v="60"/>
    <n v="68.555999999999997"/>
    <n v="443801.49599999993"/>
    <n v="443.80149599999993"/>
    <n v="137.28899999999999"/>
    <n v="60"/>
    <n v="68.555999999999997"/>
    <n v="411100.35200000001"/>
    <n v="411.10035199999999"/>
    <n v="138.26"/>
    <n v="60"/>
    <n v="68.555999999999997"/>
    <n v="449915.59700000001"/>
    <n v="449.91559699999999"/>
    <n v="137.262"/>
    <n v="60"/>
    <n v="68.555999999999997"/>
    <n v="433077.28299999994"/>
    <n v="433.07728299999997"/>
    <n v="7.6479999999999997"/>
    <m/>
    <m/>
    <m/>
  </r>
  <r>
    <x v="0"/>
    <x v="0"/>
    <s v="ENEGEN"/>
    <s v="11002393"/>
    <s v="GR-2"/>
    <s v="HI"/>
    <s v="H"/>
    <s v="ENEGEN11002393GR-2HI"/>
    <s v="ENEGEN11002393GR-2HI"/>
    <x v="33"/>
    <x v="33"/>
    <x v="1"/>
    <x v="174"/>
    <x v="16"/>
    <s v="HI"/>
    <s v="HI"/>
    <s v="Agua"/>
    <x v="0"/>
    <s v="COES"/>
    <s v="Instalado"/>
    <x v="0"/>
    <n v="0"/>
    <n v="0"/>
    <s v="Privado"/>
    <s v="Generadora"/>
    <x v="0"/>
    <s v="LIMA"/>
    <s v="LIMA"/>
    <s v="HUAROCHIRI"/>
    <s v="SURCO"/>
    <n v="0"/>
    <n v="44"/>
    <n v="60"/>
    <n v="68.465999999999994"/>
    <n v="461966.473"/>
    <n v="461.96647300000001"/>
    <n v="137.28899999999999"/>
    <n v="60"/>
    <n v="68.465999999999994"/>
    <n v="458017.85800000001"/>
    <n v="458.01785799999999"/>
    <n v="138.26"/>
    <n v="60"/>
    <n v="68.465999999999994"/>
    <n v="446820.53800000006"/>
    <n v="446.82053800000006"/>
    <n v="137.262"/>
    <n v="60"/>
    <n v="68.465999999999994"/>
    <n v="454057.98899999994"/>
    <n v="454.05798899999996"/>
    <n v="7.6479999999999997"/>
    <m/>
    <m/>
    <m/>
  </r>
  <r>
    <x v="0"/>
    <x v="0"/>
    <s v="ENEGEN"/>
    <s v="11002493"/>
    <s v="GR-1"/>
    <s v="HI"/>
    <s v="H"/>
    <s v="ENEGEN11002493GR-1HI"/>
    <s v="ENEGEN11002493GR-1HI"/>
    <x v="33"/>
    <x v="33"/>
    <x v="1"/>
    <x v="175"/>
    <x v="15"/>
    <s v="HI"/>
    <s v="HI"/>
    <s v="Agua"/>
    <x v="0"/>
    <s v="COES"/>
    <s v="Instalado"/>
    <x v="0"/>
    <n v="0"/>
    <n v="0"/>
    <s v="Privado"/>
    <s v="Generadora"/>
    <x v="0"/>
    <s v="LIMA"/>
    <s v="LIMA"/>
    <s v="LIMA"/>
    <s v="LURIGANCHO"/>
    <n v="0"/>
    <n v="44"/>
    <n v="15.7"/>
    <n v="15.615"/>
    <n v="96205.20199999999"/>
    <n v="96.205201999999986"/>
    <n v="31.853000000000002"/>
    <n v="15.7"/>
    <n v="15.615"/>
    <n v="116216.15999999999"/>
    <n v="116.21615999999999"/>
    <n v="31.977"/>
    <n v="15.7"/>
    <n v="15.615"/>
    <n v="114267.179"/>
    <n v="114.267179"/>
    <n v="33.146000000000001"/>
    <n v="15.7"/>
    <n v="15.615"/>
    <n v="105111.329"/>
    <n v="105.111329"/>
    <n v="7.6479999999999997"/>
    <m/>
    <m/>
    <m/>
  </r>
  <r>
    <x v="0"/>
    <x v="0"/>
    <s v="ENEGEN"/>
    <s v="11002493"/>
    <s v="GR-2"/>
    <s v="HI"/>
    <s v="H"/>
    <s v="ENEGEN11002493GR-2HI"/>
    <s v="ENEGEN11002493GR-2HI"/>
    <x v="33"/>
    <x v="33"/>
    <x v="1"/>
    <x v="175"/>
    <x v="16"/>
    <s v="HI"/>
    <s v="HI"/>
    <s v="Agua"/>
    <x v="0"/>
    <s v="COES"/>
    <s v="Instalado"/>
    <x v="0"/>
    <n v="0"/>
    <n v="0"/>
    <s v="Privado"/>
    <s v="Generadora"/>
    <x v="0"/>
    <s v="LIMA"/>
    <s v="LIMA"/>
    <s v="LIMA"/>
    <s v="LURIGANCHO"/>
    <n v="0"/>
    <n v="44"/>
    <n v="15.7"/>
    <n v="15.234999999999999"/>
    <n v="100185.70800000001"/>
    <n v="100.18570800000002"/>
    <n v="31.853000000000002"/>
    <n v="15.7"/>
    <n v="15.234999999999999"/>
    <n v="110886.901"/>
    <n v="110.88690099999999"/>
    <n v="31.977"/>
    <n v="15.7"/>
    <n v="15.234999999999999"/>
    <n v="112076.372"/>
    <n v="112.07637200000001"/>
    <n v="33.146000000000001"/>
    <n v="15.7"/>
    <n v="15.234999999999999"/>
    <n v="102325.5"/>
    <n v="102.32550000000001"/>
    <n v="7.6479999999999997"/>
    <m/>
    <m/>
    <m/>
  </r>
  <r>
    <x v="0"/>
    <x v="0"/>
    <s v="ENEGEN"/>
    <s v="11002593"/>
    <s v="GR-1"/>
    <s v="HI"/>
    <s v="H"/>
    <s v="ENEGEN11002593GR-1HI"/>
    <s v="ENEGEN11002593GR-1HI"/>
    <x v="33"/>
    <x v="33"/>
    <x v="1"/>
    <x v="176"/>
    <x v="15"/>
    <s v="HI"/>
    <s v="HI"/>
    <s v="Agua"/>
    <x v="0"/>
    <s v="COES"/>
    <s v="Instalado"/>
    <x v="0"/>
    <n v="0"/>
    <n v="0"/>
    <s v="Privado"/>
    <s v="Generadora"/>
    <x v="0"/>
    <s v="LIMA"/>
    <s v="LIMA"/>
    <s v="LIMA "/>
    <s v="LURIGANCHO"/>
    <n v="0"/>
    <n v="44"/>
    <n v="25.417000000000002"/>
    <n v="23.824000000000002"/>
    <n v="125872.64099999997"/>
    <n v="125.87264099999997"/>
    <n v="73.144000000000005"/>
    <n v="25.417000000000002"/>
    <n v="23.824000000000002"/>
    <n v="136233.405"/>
    <n v="136.233405"/>
    <n v="69.564999999999998"/>
    <n v="25.417000000000002"/>
    <n v="23.824000000000002"/>
    <n v="183257.06700000001"/>
    <n v="183.25706700000001"/>
    <n v="70.826999999999998"/>
    <n v="25.417000000000002"/>
    <n v="23.824000000000002"/>
    <n v="187924.84900000002"/>
    <n v="187.92484900000002"/>
    <n v="7.6479999999999997"/>
    <m/>
    <m/>
    <m/>
  </r>
  <r>
    <x v="0"/>
    <x v="0"/>
    <s v="ENEGEN"/>
    <s v="11002593"/>
    <s v="GR-2"/>
    <s v="HI"/>
    <s v="H"/>
    <s v="ENEGEN11002593GR-2HI"/>
    <s v="ENEGEN11002593GR-2HI"/>
    <x v="33"/>
    <x v="33"/>
    <x v="1"/>
    <x v="176"/>
    <x v="16"/>
    <s v="HI"/>
    <s v="HI"/>
    <s v="Agua"/>
    <x v="0"/>
    <s v="COES"/>
    <s v="Instalado"/>
    <x v="0"/>
    <n v="0"/>
    <n v="0"/>
    <s v="Privado"/>
    <s v="Generadora"/>
    <x v="0"/>
    <s v="LIMA"/>
    <s v="LIMA"/>
    <s v="LIMA "/>
    <s v="LURIGANCHO"/>
    <n v="0"/>
    <n v="44"/>
    <n v="25.417000000000002"/>
    <n v="22.574999999999999"/>
    <n v="110821.76599999999"/>
    <n v="110.82176599999998"/>
    <n v="73.144000000000005"/>
    <n v="25.417000000000002"/>
    <n v="22.574999999999999"/>
    <n v="135862.663"/>
    <n v="135.862663"/>
    <n v="69.564999999999998"/>
    <n v="25.417000000000002"/>
    <n v="22.574999999999999"/>
    <n v="176382.46"/>
    <n v="176.38245999999998"/>
    <n v="70.826999999999998"/>
    <n v="25.417000000000002"/>
    <n v="22.574999999999999"/>
    <n v="150700.47"/>
    <n v="150.70047"/>
    <n v="7.6479999999999997"/>
    <m/>
    <m/>
    <m/>
  </r>
  <r>
    <x v="0"/>
    <x v="0"/>
    <s v="ENEGEN"/>
    <s v="11002593"/>
    <s v="GR-3"/>
    <s v="HI"/>
    <s v="H"/>
    <s v="ENEGEN11002593GR-3HI"/>
    <s v="ENEGEN11002593GR-3HI"/>
    <x v="33"/>
    <x v="33"/>
    <x v="1"/>
    <x v="176"/>
    <x v="216"/>
    <s v="HI"/>
    <s v="HI"/>
    <s v="Agua"/>
    <x v="0"/>
    <s v="COES"/>
    <s v="Instalado"/>
    <x v="0"/>
    <n v="0"/>
    <n v="0"/>
    <s v="Privado"/>
    <s v="Generadora"/>
    <x v="0"/>
    <s v="LIMA"/>
    <s v="LIMA"/>
    <s v="LIMA "/>
    <s v="LURIGANCHO"/>
    <n v="0"/>
    <n v="44"/>
    <n v="24.58"/>
    <n v="22.748999999999999"/>
    <n v="114477.144"/>
    <n v="114.477144"/>
    <n v="73.144000000000005"/>
    <n v="24.58"/>
    <n v="22.748999999999999"/>
    <n v="131393.36200000002"/>
    <n v="131.39336200000002"/>
    <n v="69.564999999999998"/>
    <n v="24.58"/>
    <n v="22.748999999999999"/>
    <n v="182576.90999999997"/>
    <n v="182.57690999999997"/>
    <n v="70.826999999999998"/>
    <n v="24.58"/>
    <n v="22.748999999999999"/>
    <n v="187212.31499999997"/>
    <n v="187.21231499999996"/>
    <n v="7.6479999999999997"/>
    <m/>
    <m/>
    <m/>
  </r>
  <r>
    <x v="0"/>
    <x v="0"/>
    <s v="ENEGEN"/>
    <s v="11002693"/>
    <s v="GR-1"/>
    <s v="HI"/>
    <s v="H"/>
    <s v="ENEGEN11002693GR-1HI"/>
    <s v="ENEGEN11002693GR-1HI"/>
    <x v="33"/>
    <x v="33"/>
    <x v="1"/>
    <x v="177"/>
    <x v="15"/>
    <s v="HI"/>
    <s v="HI"/>
    <s v="Agua"/>
    <x v="0"/>
    <s v="COES"/>
    <s v="Instalado"/>
    <x v="0"/>
    <n v="0"/>
    <n v="0"/>
    <s v="Privado"/>
    <s v="Generadora"/>
    <x v="0"/>
    <s v="LIMA"/>
    <s v="LIMA"/>
    <s v="HUAROCHIRI"/>
    <s v="CALLAHUANCA"/>
    <n v="0"/>
    <n v="44"/>
    <n v="15.888999999999999"/>
    <n v="16.524000000000001"/>
    <n v="0"/>
    <n v="0"/>
    <n v="81.117999999999995"/>
    <n v="15.888999999999999"/>
    <n v="16.524000000000001"/>
    <n v="0"/>
    <n v="0"/>
    <n v="0"/>
    <n v="15.888999999999999"/>
    <n v="16.524000000000001"/>
    <n v="96546.263999999996"/>
    <n v="96.546263999999994"/>
    <n v="84.033000000000001"/>
    <n v="15.888999999999999"/>
    <n v="16.524000000000001"/>
    <n v="120239.136"/>
    <n v="120.239136"/>
    <n v="7.6479999999999997"/>
    <m/>
    <m/>
    <m/>
  </r>
  <r>
    <x v="0"/>
    <x v="0"/>
    <s v="ENEGEN"/>
    <s v="11002693"/>
    <s v="GR-2"/>
    <s v="HI"/>
    <s v="H"/>
    <s v="ENEGEN11002693GR-2HI"/>
    <s v="ENEGEN11002693GR-2HI"/>
    <x v="33"/>
    <x v="33"/>
    <x v="1"/>
    <x v="177"/>
    <x v="16"/>
    <s v="HI"/>
    <s v="HI"/>
    <s v="Agua"/>
    <x v="0"/>
    <s v="COES"/>
    <s v="Instalado"/>
    <x v="0"/>
    <n v="0"/>
    <n v="0"/>
    <s v="Privado"/>
    <s v="Generadora"/>
    <x v="0"/>
    <s v="LIMA"/>
    <s v="LIMA"/>
    <s v="HUAROCHIRI"/>
    <s v="CALLAHUANCA"/>
    <n v="0"/>
    <n v="44"/>
    <n v="15.888999999999999"/>
    <n v="16.405999999999999"/>
    <n v="0"/>
    <n v="0"/>
    <n v="81.117999999999995"/>
    <n v="15.888999999999999"/>
    <n v="16.405999999999999"/>
    <n v="0"/>
    <n v="0"/>
    <n v="0"/>
    <n v="15.888999999999999"/>
    <n v="16.405999999999999"/>
    <n v="86841.431999999986"/>
    <n v="86.841431999999983"/>
    <n v="84.033000000000001"/>
    <n v="15.888999999999999"/>
    <n v="16.405999999999999"/>
    <n v="120592.982"/>
    <n v="120.59298200000001"/>
    <n v="7.6479999999999997"/>
    <m/>
    <m/>
    <m/>
  </r>
  <r>
    <x v="0"/>
    <x v="0"/>
    <s v="ENEGEN"/>
    <s v="11002693"/>
    <s v="GR-3"/>
    <s v="HI"/>
    <s v="H"/>
    <s v="ENEGEN11002693GR-3HI"/>
    <s v="ENEGEN11002693GR-3HI"/>
    <x v="33"/>
    <x v="33"/>
    <x v="1"/>
    <x v="177"/>
    <x v="216"/>
    <s v="HI"/>
    <s v="HI"/>
    <s v="Agua"/>
    <x v="0"/>
    <s v="COES"/>
    <s v="Instalado"/>
    <x v="0"/>
    <n v="0"/>
    <n v="0"/>
    <s v="Privado"/>
    <s v="Generadora"/>
    <x v="0"/>
    <s v="LIMA"/>
    <s v="LIMA"/>
    <s v="HUAROCHIRI"/>
    <s v="CALLAHUANCA"/>
    <n v="0"/>
    <n v="44"/>
    <n v="15.888999999999999"/>
    <n v="16.407"/>
    <n v="0"/>
    <n v="0"/>
    <n v="81.117999999999995"/>
    <n v="15.888999999999999"/>
    <n v="16.407"/>
    <n v="0"/>
    <n v="0"/>
    <n v="0"/>
    <n v="15.888999999999999"/>
    <n v="16.407"/>
    <n v="98208.634000000005"/>
    <n v="98.208634000000004"/>
    <n v="84.033000000000001"/>
    <n v="15.888999999999999"/>
    <n v="16.407"/>
    <n v="120773.749"/>
    <n v="120.773749"/>
    <n v="7.6479999999999997"/>
    <m/>
    <m/>
    <m/>
  </r>
  <r>
    <x v="0"/>
    <x v="0"/>
    <s v="ENEGEN"/>
    <s v="11002693"/>
    <s v="GR-4"/>
    <s v="HI"/>
    <s v="H"/>
    <s v="ENEGEN11002693GR-4HI"/>
    <s v="ENEGEN11002693GR-4HI"/>
    <x v="33"/>
    <x v="33"/>
    <x v="1"/>
    <x v="177"/>
    <x v="217"/>
    <s v="HI"/>
    <s v="HI"/>
    <s v="Agua"/>
    <x v="0"/>
    <s v="COES"/>
    <s v="Instalado"/>
    <x v="0"/>
    <n v="0"/>
    <n v="0"/>
    <s v="Privado"/>
    <s v="Generadora"/>
    <x v="0"/>
    <s v="LIMA"/>
    <s v="LIMA"/>
    <s v="HUAROCHIRI"/>
    <s v="CALLAHUANCA"/>
    <n v="0"/>
    <n v="44"/>
    <n v="34.97"/>
    <n v="34.828000000000003"/>
    <n v="0"/>
    <n v="0"/>
    <n v="81.117999999999995"/>
    <n v="34.97"/>
    <n v="34.828000000000003"/>
    <n v="0"/>
    <n v="0"/>
    <n v="0"/>
    <n v="34.97"/>
    <n v="34.828000000000003"/>
    <n v="216120.894"/>
    <n v="216.12089399999999"/>
    <n v="84.033000000000001"/>
    <n v="34.97"/>
    <n v="34.828000000000003"/>
    <n v="270224.64999999997"/>
    <n v="270.22464999999994"/>
    <n v="7.6479999999999997"/>
    <m/>
    <m/>
    <m/>
  </r>
  <r>
    <x v="0"/>
    <x v="0"/>
    <s v="ENEGEN"/>
    <s v="11002793"/>
    <s v="GR-1"/>
    <s v="HI"/>
    <s v="H"/>
    <s v="ENEGEN11002793GR-1HI"/>
    <s v="ENEGEN11002793GR-1HI"/>
    <x v="33"/>
    <x v="33"/>
    <x v="1"/>
    <x v="178"/>
    <x v="15"/>
    <s v="HI"/>
    <s v="HI"/>
    <s v="Agua"/>
    <x v="0"/>
    <s v="COES"/>
    <s v="Instalado"/>
    <x v="0"/>
    <n v="0"/>
    <n v="0"/>
    <s v="Privado"/>
    <s v="Generadora"/>
    <x v="0"/>
    <s v="LIMA"/>
    <s v="LIMA"/>
    <s v="HUAROCHIRI"/>
    <s v="SAN PEDRO DE CASTA"/>
    <n v="0"/>
    <n v="44"/>
    <n v="64.599999999999994"/>
    <n v="65.367000000000004"/>
    <n v="323396.90000000002"/>
    <n v="323.39690000000002"/>
    <n v="278.59199999999998"/>
    <n v="64.599999999999994"/>
    <n v="65.367000000000004"/>
    <n v="314266.87"/>
    <n v="314.26686999999998"/>
    <n v="279.70400000000001"/>
    <n v="64.599999999999994"/>
    <n v="65.367000000000004"/>
    <n v="244617.82200000001"/>
    <n v="244.61782200000002"/>
    <n v="279.04300000000001"/>
    <n v="64.599999999999994"/>
    <n v="65.367000000000004"/>
    <n v="208728.77299999999"/>
    <n v="208.72877299999999"/>
    <n v="7.6479999999999997"/>
    <m/>
    <m/>
    <m/>
  </r>
  <r>
    <x v="0"/>
    <x v="0"/>
    <s v="ENEGEN"/>
    <s v="11002793"/>
    <s v="GR-2"/>
    <s v="HI"/>
    <s v="H"/>
    <s v="ENEGEN11002793GR-2HI"/>
    <s v="ENEGEN11002793GR-2HI"/>
    <x v="33"/>
    <x v="33"/>
    <x v="1"/>
    <x v="178"/>
    <x v="16"/>
    <s v="HI"/>
    <s v="HI"/>
    <s v="Agua"/>
    <x v="0"/>
    <s v="COES"/>
    <s v="Instalado"/>
    <x v="0"/>
    <n v="0"/>
    <n v="0"/>
    <s v="Privado"/>
    <s v="Generadora"/>
    <x v="0"/>
    <s v="LIMA"/>
    <s v="LIMA"/>
    <s v="HUAROCHIRI"/>
    <s v="SAN PEDRO DE CASTA"/>
    <n v="0"/>
    <n v="44"/>
    <n v="64.599999999999994"/>
    <n v="65.290999999999997"/>
    <n v="340688.56100000005"/>
    <n v="340.68856100000005"/>
    <n v="278.59199999999998"/>
    <n v="64.599999999999994"/>
    <n v="65.290999999999997"/>
    <n v="190771.96300000002"/>
    <n v="190.77196300000003"/>
    <n v="279.70400000000001"/>
    <n v="64.599999999999994"/>
    <n v="65.290999999999997"/>
    <n v="248132.9"/>
    <n v="248.13290000000001"/>
    <n v="279.04300000000001"/>
    <n v="64.599999999999994"/>
    <n v="65.290999999999997"/>
    <n v="269909.68000000005"/>
    <n v="269.90968000000004"/>
    <n v="7.6479999999999997"/>
    <m/>
    <m/>
    <m/>
  </r>
  <r>
    <x v="0"/>
    <x v="0"/>
    <s v="ENEGEN"/>
    <s v="11002793"/>
    <s v="GR-3"/>
    <s v="HI"/>
    <s v="H"/>
    <s v="ENEGEN11002793GR-3HI"/>
    <s v="ENEGEN11002793GR-3HI"/>
    <x v="33"/>
    <x v="33"/>
    <x v="1"/>
    <x v="178"/>
    <x v="216"/>
    <s v="HI"/>
    <s v="HI"/>
    <s v="Agua"/>
    <x v="0"/>
    <s v="COES"/>
    <s v="Instalado"/>
    <x v="0"/>
    <n v="0"/>
    <n v="0"/>
    <s v="Privado"/>
    <s v="Generadora"/>
    <x v="0"/>
    <s v="LIMA"/>
    <s v="LIMA"/>
    <s v="HUAROCHIRI"/>
    <s v="SAN PEDRO DE CASTA"/>
    <n v="0"/>
    <n v="44"/>
    <n v="64.599999999999994"/>
    <n v="68.429000000000002"/>
    <n v="362173.33999999991"/>
    <n v="362.17333999999988"/>
    <n v="278.59199999999998"/>
    <n v="64.599999999999994"/>
    <n v="68.429000000000002"/>
    <n v="328043.47900000005"/>
    <n v="328.04347900000005"/>
    <n v="279.70400000000001"/>
    <n v="64.599999999999994"/>
    <n v="68.429000000000002"/>
    <n v="336953.54099999991"/>
    <n v="336.95354099999992"/>
    <n v="279.04300000000001"/>
    <n v="64.599999999999994"/>
    <n v="68.429000000000002"/>
    <n v="354279.61199999996"/>
    <n v="354.27961199999999"/>
    <n v="7.6479999999999997"/>
    <m/>
    <m/>
    <m/>
  </r>
  <r>
    <x v="0"/>
    <x v="0"/>
    <s v="ENEGEN"/>
    <s v="11002793"/>
    <s v="GR-4"/>
    <s v="HI"/>
    <s v="H"/>
    <s v="ENEGEN11002793GR-4HI"/>
    <s v="ENEGEN11002793GR-4HI"/>
    <x v="33"/>
    <x v="33"/>
    <x v="1"/>
    <x v="178"/>
    <x v="217"/>
    <s v="HI"/>
    <s v="HI"/>
    <s v="Agua"/>
    <x v="0"/>
    <s v="COES"/>
    <s v="Instalado"/>
    <x v="0"/>
    <n v="0"/>
    <n v="0"/>
    <s v="Privado"/>
    <s v="Generadora"/>
    <x v="0"/>
    <s v="LIMA"/>
    <s v="LIMA"/>
    <s v="HUAROCHIRI"/>
    <s v="SAN PEDRO DE CASTA"/>
    <n v="0"/>
    <n v="44"/>
    <n v="64.599999999999994"/>
    <n v="68.741"/>
    <n v="353827.51"/>
    <n v="353.82751000000002"/>
    <n v="278.59199999999998"/>
    <n v="64.599999999999994"/>
    <n v="68.741"/>
    <n v="315021.02"/>
    <n v="315.02102000000002"/>
    <n v="279.70400000000001"/>
    <n v="64.599999999999994"/>
    <n v="68.741"/>
    <n v="358114.55900000001"/>
    <n v="358.11455899999999"/>
    <n v="279.04300000000001"/>
    <n v="64.599999999999994"/>
    <n v="68.741"/>
    <n v="359211.88200000004"/>
    <n v="359.21188200000006"/>
    <n v="7.6479999999999997"/>
    <m/>
    <m/>
    <m/>
  </r>
  <r>
    <x v="0"/>
    <x v="0"/>
    <s v="ENEGEN"/>
    <s v="33002293"/>
    <s v="TG-2"/>
    <s v="TG"/>
    <s v="T"/>
    <s v="ENEGEN33002293TG-2TG"/>
    <s v="ENEGEN33002293TG-2TG"/>
    <x v="33"/>
    <x v="33"/>
    <x v="0"/>
    <x v="179"/>
    <x v="218"/>
    <s v="TG"/>
    <s v="TG"/>
    <s v="Gas Natural"/>
    <x v="0"/>
    <s v="COES"/>
    <s v="Instalado"/>
    <x v="1"/>
    <n v="0"/>
    <n v="0"/>
    <s v="Privado"/>
    <s v="Generadora"/>
    <x v="0"/>
    <s v="LIMA"/>
    <s v="LIMA"/>
    <s v="LIMA"/>
    <s v="LIMA"/>
    <n v="0"/>
    <n v="44"/>
    <s v="-"/>
    <n v="0"/>
    <n v="0"/>
    <n v="0"/>
    <n v="352.87"/>
    <s v="-"/>
    <n v="0"/>
    <n v="0"/>
    <n v="0"/>
    <n v="314.64699999999999"/>
    <n v="0"/>
    <n v="0"/>
    <n v="0"/>
    <n v="0"/>
    <n v="362.82900000000001"/>
    <n v="0"/>
    <n v="0"/>
    <n v="0"/>
    <n v="0"/>
    <n v="7.6479999999999997"/>
    <m/>
    <m/>
    <m/>
  </r>
  <r>
    <x v="0"/>
    <x v="0"/>
    <s v="ENEGEN"/>
    <s v="33002293"/>
    <s v="TG-3"/>
    <s v="TG"/>
    <s v="T"/>
    <s v="ENEGEN33002293TG-3TG"/>
    <s v="ENEGEN33002293TG-3TG"/>
    <x v="33"/>
    <x v="33"/>
    <x v="0"/>
    <x v="179"/>
    <x v="219"/>
    <s v="TG"/>
    <s v="TG"/>
    <s v="Gas Natural"/>
    <x v="0"/>
    <s v="COES"/>
    <s v="Instalado"/>
    <x v="1"/>
    <n v="0"/>
    <n v="0"/>
    <s v="Privado"/>
    <s v="Generadora"/>
    <x v="0"/>
    <s v="LIMA"/>
    <s v="LIMA"/>
    <s v="LIMA"/>
    <s v="LIMA"/>
    <n v="0"/>
    <n v="44"/>
    <s v="-"/>
    <n v="0"/>
    <n v="0"/>
    <n v="0"/>
    <n v="352.87"/>
    <s v="-"/>
    <n v="0"/>
    <n v="0"/>
    <n v="0"/>
    <n v="314.64699999999999"/>
    <n v="0"/>
    <n v="0"/>
    <n v="0"/>
    <n v="0"/>
    <n v="362.82900000000001"/>
    <n v="0"/>
    <n v="0"/>
    <n v="0"/>
    <n v="0"/>
    <n v="7.6479999999999997"/>
    <m/>
    <m/>
    <m/>
  </r>
  <r>
    <x v="0"/>
    <x v="0"/>
    <s v="ENEGEN"/>
    <s v="33002293"/>
    <s v="TG-4"/>
    <s v="TG"/>
    <s v="T"/>
    <s v="ENEGEN33002293TG-4TG"/>
    <s v="ENEGEN33002293TG-4TG"/>
    <x v="33"/>
    <x v="33"/>
    <x v="0"/>
    <x v="179"/>
    <x v="220"/>
    <s v="TG"/>
    <s v="TG"/>
    <s v="Gas Natural"/>
    <x v="0"/>
    <s v="COES"/>
    <s v="Instalado"/>
    <x v="1"/>
    <n v="0"/>
    <n v="0"/>
    <s v="Privado"/>
    <s v="Generadora"/>
    <x v="0"/>
    <s v="LIMA"/>
    <s v="LIMA"/>
    <s v="LIMA"/>
    <s v="LIMA"/>
    <n v="0"/>
    <n v="44"/>
    <s v="-"/>
    <n v="0"/>
    <n v="0"/>
    <n v="0"/>
    <n v="352.87"/>
    <s v="-"/>
    <n v="0"/>
    <n v="0"/>
    <n v="0"/>
    <n v="314.64699999999999"/>
    <n v="0"/>
    <n v="0"/>
    <n v="0"/>
    <n v="0"/>
    <n v="362.82900000000001"/>
    <n v="0"/>
    <n v="0"/>
    <n v="0"/>
    <n v="0"/>
    <n v="7.6479999999999997"/>
    <m/>
    <m/>
    <m/>
  </r>
  <r>
    <x v="0"/>
    <x v="0"/>
    <s v="ENEGEN"/>
    <s v="33002293"/>
    <s v="TG-5"/>
    <s v="TG"/>
    <s v="T"/>
    <s v="ENEGEN33002293TG-5TG"/>
    <s v="ENEGEN33002293TG-5TG"/>
    <x v="33"/>
    <x v="33"/>
    <x v="0"/>
    <x v="179"/>
    <x v="221"/>
    <s v="TG"/>
    <s v="TG"/>
    <s v="Gas Natural"/>
    <x v="0"/>
    <s v="COES"/>
    <s v="Instalado"/>
    <x v="0"/>
    <n v="0"/>
    <n v="0"/>
    <s v="Privado"/>
    <s v="Generadora"/>
    <x v="0"/>
    <s v="LIMA"/>
    <s v="LIMA"/>
    <s v="LIMA"/>
    <s v="LIMA"/>
    <n v="0"/>
    <n v="44"/>
    <n v="59.6"/>
    <n v="52.429000000000002"/>
    <n v="11484.165999999999"/>
    <n v="11.484166"/>
    <n v="352.87"/>
    <n v="59.6"/>
    <n v="52.429000000000002"/>
    <n v="2366.0119999999997"/>
    <n v="2.3660119999999996"/>
    <n v="314.64699999999999"/>
    <n v="59.6"/>
    <n v="52.429000000000002"/>
    <n v="8914.8549999999996"/>
    <n v="8.9148549999999993"/>
    <n v="362.82900000000001"/>
    <n v="59.6"/>
    <n v="51.223999999999997"/>
    <n v="11915.61"/>
    <n v="11.915610000000001"/>
    <n v="7.6479999999999997"/>
    <m/>
    <m/>
    <m/>
  </r>
  <r>
    <x v="0"/>
    <x v="0"/>
    <s v="ENEGEN"/>
    <s v="33002293"/>
    <s v="TG-6"/>
    <s v="TG"/>
    <s v="T"/>
    <s v="ENEGEN33002293TG-6TG"/>
    <s v="ENEGEN33002293TG-6TG"/>
    <x v="33"/>
    <x v="33"/>
    <x v="0"/>
    <x v="179"/>
    <x v="222"/>
    <s v="TG"/>
    <s v="TG"/>
    <s v="Gas Natural"/>
    <x v="0"/>
    <s v="COES"/>
    <s v="Instalado"/>
    <x v="0"/>
    <n v="0"/>
    <n v="0"/>
    <s v="Privado"/>
    <s v="Generadora"/>
    <x v="0"/>
    <s v="LIMA"/>
    <s v="LIMA"/>
    <s v="LIMA"/>
    <s v="LIMA"/>
    <n v="0"/>
    <n v="44"/>
    <n v="59.6"/>
    <n v="53.21"/>
    <n v="8401.1570000000011"/>
    <n v="8.4011570000000013"/>
    <n v="352.87"/>
    <n v="59.6"/>
    <n v="53.21"/>
    <n v="1953.3539999999996"/>
    <n v="1.9533539999999996"/>
    <n v="314.64699999999999"/>
    <n v="59.6"/>
    <n v="53.21"/>
    <n v="969.22"/>
    <n v="0.96922000000000008"/>
    <n v="362.82900000000001"/>
    <n v="59.6"/>
    <n v="54.978999999999999"/>
    <n v="13177.021000000001"/>
    <n v="13.177021"/>
    <n v="7.6479999999999997"/>
    <m/>
    <m/>
    <m/>
  </r>
  <r>
    <x v="0"/>
    <x v="0"/>
    <s v="ENEGEN"/>
    <s v="33002293"/>
    <s v="TG-7"/>
    <s v="TG"/>
    <s v="T"/>
    <s v="ENEGEN33002293TG-7TG"/>
    <s v="ENEGEN33002293TG-7TG"/>
    <x v="33"/>
    <x v="33"/>
    <x v="0"/>
    <x v="179"/>
    <x v="223"/>
    <s v="TG"/>
    <s v="TG"/>
    <s v="Gas Natural"/>
    <x v="0"/>
    <s v="COES"/>
    <s v="Instalado"/>
    <x v="0"/>
    <n v="0"/>
    <n v="0"/>
    <s v="Privado"/>
    <s v="Generadora"/>
    <x v="0"/>
    <s v="LIMA"/>
    <s v="LIMA"/>
    <s v="LIMA"/>
    <s v="LIMA"/>
    <n v="0"/>
    <n v="44"/>
    <n v="127.5"/>
    <n v="124.746"/>
    <n v="11155.280999999997"/>
    <n v="11.155280999999997"/>
    <n v="352.87"/>
    <n v="127.5"/>
    <n v="124.746"/>
    <n v="66307.768000000011"/>
    <n v="66.30776800000001"/>
    <n v="314.64699999999999"/>
    <n v="127.5"/>
    <n v="124.746"/>
    <n v="77311.213999999993"/>
    <n v="77.311213999999993"/>
    <n v="362.82900000000001"/>
    <n v="127.5"/>
    <n v="120.00700000000001"/>
    <n v="50319.556000000004"/>
    <n v="50.319556000000006"/>
    <n v="7.6479999999999997"/>
    <m/>
    <m/>
    <m/>
  </r>
  <r>
    <x v="0"/>
    <x v="0"/>
    <s v="ENEGEN"/>
    <s v="33002293"/>
    <s v="TG-8"/>
    <s v="TG"/>
    <s v="T"/>
    <s v="ENEGEN33002293TG-8TG"/>
    <s v="ENEGEN33002293TG-8TG"/>
    <x v="33"/>
    <x v="33"/>
    <x v="0"/>
    <x v="179"/>
    <x v="224"/>
    <s v="TG"/>
    <s v="TG"/>
    <s v="Gas Natural"/>
    <x v="0"/>
    <s v="COES"/>
    <s v="Instalado"/>
    <x v="0"/>
    <n v="0"/>
    <n v="0"/>
    <s v="Privado"/>
    <s v="Generadora"/>
    <x v="0"/>
    <s v="LIMA"/>
    <s v="LIMA"/>
    <s v="LIMA"/>
    <s v="LIMA"/>
    <n v="0"/>
    <n v="44"/>
    <n v="200"/>
    <n v="188.20699999999999"/>
    <n v="509040.853"/>
    <n v="509.04085300000003"/>
    <n v="352.87"/>
    <n v="200"/>
    <n v="188.20699999999999"/>
    <n v="565355.00900000008"/>
    <n v="565.35500900000011"/>
    <n v="314.64699999999999"/>
    <n v="200"/>
    <n v="188.20699999999999"/>
    <n v="302677.967"/>
    <n v="302.67796700000002"/>
    <n v="362.82900000000001"/>
    <n v="200"/>
    <n v="187.791"/>
    <n v="163509.15600000002"/>
    <n v="163.50915600000002"/>
    <n v="7.6479999999999997"/>
    <m/>
    <m/>
    <m/>
  </r>
  <r>
    <x v="0"/>
    <x v="0"/>
    <s v="ENEGEN"/>
    <s v="33028294"/>
    <s v="TG-3"/>
    <s v="TG"/>
    <s v="T"/>
    <s v="ENEGEN33028294TG-3TG"/>
    <s v="ENEGEN33028294TG-3TG"/>
    <x v="33"/>
    <x v="33"/>
    <x v="0"/>
    <x v="180"/>
    <x v="219"/>
    <s v="TG"/>
    <s v="CC"/>
    <s v="Gas Natural"/>
    <x v="0"/>
    <s v="COES"/>
    <s v="Instalado"/>
    <x v="0"/>
    <n v="0"/>
    <n v="0"/>
    <s v="Privado"/>
    <s v="Generadora"/>
    <x v="0"/>
    <s v="CALLAO"/>
    <s v="LIMA"/>
    <s v="CALLAO"/>
    <s v="VENTANILLA"/>
    <n v="0"/>
    <n v="44"/>
    <n v="170"/>
    <n v="151.05000000000001"/>
    <n v="848752.40100000007"/>
    <n v="848.75240100000008"/>
    <n v="465.56799999999998"/>
    <n v="170"/>
    <n v="151.05000000000001"/>
    <n v="1034925.3920000001"/>
    <n v="1034.9253920000001"/>
    <n v="479.93700000000001"/>
    <n v="170"/>
    <n v="151.05000000000001"/>
    <n v="955780.96900000004"/>
    <n v="955.78096900000003"/>
    <n v="459.71600000000001"/>
    <n v="170"/>
    <n v="145.923"/>
    <n v="853194.39700000011"/>
    <n v="853.19439700000009"/>
    <n v="7.6479999999999997"/>
    <m/>
    <m/>
    <m/>
  </r>
  <r>
    <x v="0"/>
    <x v="0"/>
    <s v="ENEGEN"/>
    <s v="33028294"/>
    <s v="TG-4"/>
    <s v="TG"/>
    <s v="T"/>
    <s v="ENEGEN33028294TG-4TG"/>
    <s v="ENEGEN33028294TG-4TG"/>
    <x v="33"/>
    <x v="33"/>
    <x v="0"/>
    <x v="180"/>
    <x v="220"/>
    <s v="TG"/>
    <s v="CC"/>
    <s v="Gas Natural"/>
    <x v="0"/>
    <s v="COES"/>
    <s v="Instalado"/>
    <x v="0"/>
    <n v="0"/>
    <n v="0"/>
    <s v="Privado"/>
    <s v="Generadora"/>
    <x v="0"/>
    <s v="CALLAO"/>
    <s v="LIMA"/>
    <s v="CALLAO"/>
    <s v="VENTANILLA"/>
    <n v="0"/>
    <n v="44"/>
    <n v="170"/>
    <n v="149.202"/>
    <n v="927754.03399999999"/>
    <n v="927.75403399999993"/>
    <n v="465.56799999999998"/>
    <n v="170"/>
    <n v="149.202"/>
    <n v="991171.76099999982"/>
    <n v="991.17176099999983"/>
    <n v="479.93700000000001"/>
    <n v="170"/>
    <n v="149.202"/>
    <n v="1030295.9679999999"/>
    <n v="1030.2959679999999"/>
    <n v="459.71600000000001"/>
    <n v="170"/>
    <n v="148.12700000000001"/>
    <n v="819081.94200000004"/>
    <n v="819.08194200000003"/>
    <n v="7.6479999999999997"/>
    <m/>
    <m/>
    <m/>
  </r>
  <r>
    <x v="0"/>
    <x v="0"/>
    <s v="ENEGEN"/>
    <s v="33028294"/>
    <s v="TV-7"/>
    <s v="TV"/>
    <s v="T"/>
    <s v="ENEGEN33028294TV-7TV"/>
    <s v="ENEGEN33028294TV-7TV"/>
    <x v="33"/>
    <x v="33"/>
    <x v="0"/>
    <x v="180"/>
    <x v="225"/>
    <s v="TV"/>
    <s v="CC"/>
    <s v="Gas Natural"/>
    <x v="0"/>
    <s v="COES"/>
    <s v="Instalado"/>
    <x v="0"/>
    <n v="0"/>
    <n v="0"/>
    <s v="Privado"/>
    <s v="Generadora"/>
    <x v="0"/>
    <s v="CALLAO"/>
    <s v="LIMA"/>
    <s v="CALLAO"/>
    <s v="VENTANILLA"/>
    <n v="0"/>
    <n v="44"/>
    <n v="184"/>
    <n v="183.52"/>
    <n v="610361.94599999988"/>
    <n v="610.36194599999988"/>
    <n v="465.56799999999998"/>
    <n v="184"/>
    <n v="183.52"/>
    <n v="1071207.9450000001"/>
    <n v="1071.2079450000001"/>
    <n v="479.93700000000001"/>
    <n v="184"/>
    <n v="183.52"/>
    <n v="970337.79"/>
    <n v="970.33779000000004"/>
    <n v="459.71600000000001"/>
    <n v="184"/>
    <n v="175.32300000000001"/>
    <n v="897497.554"/>
    <n v="897.49755400000004"/>
    <n v="7.6479999999999997"/>
    <m/>
    <m/>
    <m/>
  </r>
  <r>
    <x v="0"/>
    <x v="0"/>
    <s v="ENEGPP"/>
    <s v="16379117"/>
    <s v="Circuito 1"/>
    <s v="HI"/>
    <s v="H"/>
    <s v="ENEGPP16379117Circuito 1HI"/>
    <s v="ENEGPP16379117Circuito 1HI"/>
    <x v="34"/>
    <x v="34"/>
    <x v="2"/>
    <x v="181"/>
    <x v="226"/>
    <s v="FV"/>
    <s v="FV"/>
    <s v="Radiación solar"/>
    <x v="0"/>
    <s v="COES"/>
    <s v="Instalado"/>
    <x v="0"/>
    <s v="RER"/>
    <s v="CUARTA"/>
    <s v="Privado"/>
    <s v="Generadora"/>
    <x v="0"/>
    <s v="MOQUEGUA"/>
    <s v="MOQUEGUA"/>
    <s v="MARISCAL NIETO"/>
    <s v="MOQUEGUA"/>
    <n v="0"/>
    <n v="46"/>
    <n v="14.096"/>
    <n v="14.096"/>
    <n v="6243.1970000000001"/>
    <n v="6.2431970000000003"/>
    <n v="156.423"/>
    <n v="14.096"/>
    <n v="14.096"/>
    <n v="41178.608999999997"/>
    <n v="41.178608999999994"/>
    <n v="152.31700000000001"/>
    <n v="14.096"/>
    <n v="14.096"/>
    <n v="41340.195"/>
    <n v="41.340195000000001"/>
    <n v="150.995"/>
    <n v="14.096"/>
    <n v="14.096"/>
    <n v="42424.650999999998"/>
    <n v="42.424650999999997"/>
    <n v="7.6479999999999997"/>
    <m/>
    <m/>
    <m/>
  </r>
  <r>
    <x v="0"/>
    <x v="0"/>
    <s v="ENEGPP"/>
    <s v="16379117"/>
    <s v="Circuito 2"/>
    <s v="HI"/>
    <s v="H"/>
    <s v="ENEGPP16379117Circuito 2HI"/>
    <s v="ENEGPP16379117Circuito 2HI"/>
    <x v="34"/>
    <x v="34"/>
    <x v="2"/>
    <x v="181"/>
    <x v="227"/>
    <s v="FV"/>
    <s v="FV"/>
    <s v="Radiación solar"/>
    <x v="0"/>
    <s v="COES"/>
    <s v="Instalado"/>
    <x v="0"/>
    <s v="RER"/>
    <s v="CUARTA"/>
    <s v="Privado"/>
    <s v="Generadora"/>
    <x v="0"/>
    <s v="MOQUEGUA"/>
    <s v="MOQUEGUA"/>
    <s v="MARISCAL NIETO"/>
    <s v="MOQUEGUA"/>
    <n v="0"/>
    <n v="46"/>
    <n v="14.096"/>
    <n v="14.096"/>
    <n v="5825.3189999999995"/>
    <n v="5.8253189999999995"/>
    <n v="156.423"/>
    <n v="14.096"/>
    <n v="14.096"/>
    <n v="41087.740000000005"/>
    <n v="41.087740000000004"/>
    <n v="152.31700000000001"/>
    <n v="14.096"/>
    <n v="14.096"/>
    <n v="41189.776000000005"/>
    <n v="41.189776000000002"/>
    <n v="150.995"/>
    <n v="14.096"/>
    <n v="14.096"/>
    <n v="42110.106999999996"/>
    <n v="42.110106999999999"/>
    <n v="7.6479999999999997"/>
    <m/>
    <m/>
    <m/>
  </r>
  <r>
    <x v="0"/>
    <x v="0"/>
    <s v="ENEGPP"/>
    <s v="16379117"/>
    <s v="Circuito 3"/>
    <s v="HI"/>
    <s v="H"/>
    <s v="ENEGPP16379117Circuito 3HI"/>
    <s v="ENEGPP16379117Circuito 3HI"/>
    <x v="34"/>
    <x v="34"/>
    <x v="2"/>
    <x v="181"/>
    <x v="228"/>
    <s v="FV"/>
    <s v="FV"/>
    <s v="Radiación solar"/>
    <x v="0"/>
    <s v="COES"/>
    <s v="Instalado"/>
    <x v="0"/>
    <s v="RER"/>
    <s v="CUARTA"/>
    <s v="Privado"/>
    <s v="Generadora"/>
    <x v="0"/>
    <s v="MOQUEGUA"/>
    <s v="MOQUEGUA"/>
    <s v="MARISCAL NIETO"/>
    <s v="MOQUEGUA"/>
    <n v="0"/>
    <n v="46"/>
    <n v="14.096"/>
    <n v="14.096"/>
    <n v="5825.86"/>
    <n v="5.8258599999999996"/>
    <n v="156.423"/>
    <n v="14.096"/>
    <n v="14.096"/>
    <n v="40970.847999999998"/>
    <n v="40.970847999999997"/>
    <n v="152.31700000000001"/>
    <n v="14.096"/>
    <n v="14.096"/>
    <n v="41242.371999999996"/>
    <n v="41.242371999999996"/>
    <n v="150.995"/>
    <n v="14.096"/>
    <n v="14.096"/>
    <n v="42424.678"/>
    <n v="42.424678"/>
    <n v="7.6479999999999997"/>
    <m/>
    <m/>
    <m/>
  </r>
  <r>
    <x v="0"/>
    <x v="0"/>
    <s v="ENEGPP"/>
    <s v="16379117"/>
    <s v="Circuito 4"/>
    <s v="HI"/>
    <s v="H"/>
    <s v="ENEGPP16379117Circuito 4HI"/>
    <s v="ENEGPP16379117Circuito 4HI"/>
    <x v="34"/>
    <x v="34"/>
    <x v="2"/>
    <x v="181"/>
    <x v="229"/>
    <s v="FV"/>
    <s v="FV"/>
    <s v="Radiación solar"/>
    <x v="0"/>
    <s v="COES"/>
    <s v="Instalado"/>
    <x v="0"/>
    <s v="RER"/>
    <s v="CUARTA"/>
    <s v="Privado"/>
    <s v="Generadora"/>
    <x v="0"/>
    <s v="MOQUEGUA"/>
    <s v="MOQUEGUA"/>
    <s v="MARISCAL NIETO"/>
    <s v="MOQUEGUA"/>
    <n v="0"/>
    <n v="46"/>
    <n v="14.096"/>
    <n v="14.096"/>
    <n v="5948.799"/>
    <n v="5.9487990000000002"/>
    <n v="156.423"/>
    <n v="14.096"/>
    <n v="14.096"/>
    <n v="41537.644000000008"/>
    <n v="41.537644000000007"/>
    <n v="152.31700000000001"/>
    <n v="14.096"/>
    <n v="14.096"/>
    <n v="41307.203000000001"/>
    <n v="41.307203000000001"/>
    <n v="150.995"/>
    <n v="14.096"/>
    <n v="14.096"/>
    <n v="42558.087"/>
    <n v="42.558087"/>
    <n v="7.6479999999999997"/>
    <m/>
    <m/>
    <m/>
  </r>
  <r>
    <x v="0"/>
    <x v="0"/>
    <s v="ENEGPP"/>
    <s v="16379117"/>
    <s v="Circuito 5"/>
    <s v="HI"/>
    <s v="H"/>
    <s v="ENEGPP16379117Circuito 5HI"/>
    <s v="ENEGPP16379117Circuito 5HI"/>
    <x v="34"/>
    <x v="34"/>
    <x v="2"/>
    <x v="181"/>
    <x v="230"/>
    <s v="FV"/>
    <s v="FV"/>
    <s v="Radiación solar"/>
    <x v="0"/>
    <s v="COES"/>
    <s v="Instalado"/>
    <x v="0"/>
    <s v="RER"/>
    <s v="CUARTA"/>
    <s v="Privado"/>
    <s v="Generadora"/>
    <x v="0"/>
    <s v="MOQUEGUA"/>
    <s v="MOQUEGUA"/>
    <s v="MARISCAL NIETO"/>
    <s v="MOQUEGUA"/>
    <n v="0"/>
    <n v="46"/>
    <n v="14.096"/>
    <n v="14.096"/>
    <n v="6134.2340000000004"/>
    <n v="6.1342340000000002"/>
    <n v="156.423"/>
    <n v="14.096"/>
    <n v="14.096"/>
    <n v="42109.892000000007"/>
    <n v="42.109892000000009"/>
    <n v="152.31700000000001"/>
    <n v="14.096"/>
    <n v="14.096"/>
    <n v="41428.126999999993"/>
    <n v="41.428126999999996"/>
    <n v="150.995"/>
    <n v="14.096"/>
    <n v="14.096"/>
    <n v="42540.843000000001"/>
    <n v="42.540843000000002"/>
    <n v="7.6479999999999997"/>
    <m/>
    <m/>
    <m/>
  </r>
  <r>
    <x v="0"/>
    <x v="0"/>
    <s v="ENEGPP"/>
    <s v="16379117"/>
    <s v="Circuito 6"/>
    <s v="HI"/>
    <s v="H"/>
    <s v="ENEGPP16379117Circuito 6HI"/>
    <s v="ENEGPP16379117Circuito 6HI"/>
    <x v="34"/>
    <x v="34"/>
    <x v="2"/>
    <x v="181"/>
    <x v="231"/>
    <s v="FV"/>
    <s v="FV"/>
    <s v="Radiación solar"/>
    <x v="0"/>
    <s v="COES"/>
    <s v="Instalado"/>
    <x v="0"/>
    <s v="RER"/>
    <s v="CUARTA"/>
    <s v="Privado"/>
    <s v="Generadora"/>
    <x v="0"/>
    <s v="MOQUEGUA"/>
    <s v="MOQUEGUA"/>
    <s v="MARISCAL NIETO"/>
    <s v="MOQUEGUA"/>
    <n v="0"/>
    <n v="46"/>
    <n v="14.096"/>
    <n v="14.096"/>
    <n v="6410.3860000000004"/>
    <n v="6.4103860000000008"/>
    <n v="156.423"/>
    <n v="14.096"/>
    <n v="14.096"/>
    <n v="42237.784"/>
    <n v="42.237783999999998"/>
    <n v="152.31700000000001"/>
    <n v="14.096"/>
    <n v="14.096"/>
    <n v="41401.078000000001"/>
    <n v="41.401077999999998"/>
    <n v="150.995"/>
    <n v="14.096"/>
    <n v="14.096"/>
    <n v="42825.279999999999"/>
    <n v="42.825279999999999"/>
    <n v="7.6479999999999997"/>
    <m/>
    <m/>
    <m/>
  </r>
  <r>
    <x v="0"/>
    <x v="0"/>
    <s v="ENEGPP"/>
    <s v="16379117"/>
    <s v="Circuito 7"/>
    <s v="HI"/>
    <s v="H"/>
    <s v="ENEGPP16379117Circuito 7HI"/>
    <s v="ENEGPP16379117Circuito 7HI"/>
    <x v="34"/>
    <x v="34"/>
    <x v="2"/>
    <x v="181"/>
    <x v="232"/>
    <s v="FV"/>
    <s v="FV"/>
    <s v="Radiación solar"/>
    <x v="0"/>
    <s v="COES"/>
    <s v="Instalado"/>
    <x v="0"/>
    <s v="RER"/>
    <s v="CUARTA"/>
    <s v="Privado"/>
    <s v="Generadora"/>
    <x v="0"/>
    <s v="MOQUEGUA"/>
    <s v="MOQUEGUA"/>
    <s v="MARISCAL NIETO"/>
    <s v="MOQUEGUA"/>
    <n v="0"/>
    <n v="46"/>
    <n v="14.096"/>
    <n v="14.096"/>
    <n v="6157.2560000000003"/>
    <n v="6.1572560000000003"/>
    <n v="156.423"/>
    <n v="14.096"/>
    <n v="14.096"/>
    <n v="41193.042999999998"/>
    <n v="41.193042999999996"/>
    <n v="152.31700000000001"/>
    <n v="14.096"/>
    <n v="14.096"/>
    <n v="41152.116999999998"/>
    <n v="41.152116999999997"/>
    <n v="150.995"/>
    <n v="14.096"/>
    <n v="14.096"/>
    <n v="42526.343000000001"/>
    <n v="42.526343000000004"/>
    <n v="7.6479999999999997"/>
    <m/>
    <m/>
    <m/>
  </r>
  <r>
    <x v="0"/>
    <x v="0"/>
    <s v="ENEGPP"/>
    <s v="16379117"/>
    <s v="Circuito 8"/>
    <s v="HI"/>
    <s v="H"/>
    <s v="ENEGPP16379117Circuito 8HI"/>
    <s v="ENEGPP16379117Circuito 8HI"/>
    <x v="34"/>
    <x v="34"/>
    <x v="2"/>
    <x v="181"/>
    <x v="233"/>
    <s v="FV"/>
    <s v="FV"/>
    <s v="Radiación solar"/>
    <x v="0"/>
    <s v="COES"/>
    <s v="Instalado"/>
    <x v="0"/>
    <s v="RER"/>
    <s v="CUARTA"/>
    <s v="Privado"/>
    <s v="Generadora"/>
    <x v="0"/>
    <s v="MOQUEGUA"/>
    <s v="MOQUEGUA"/>
    <s v="MARISCAL NIETO"/>
    <s v="MOQUEGUA"/>
    <n v="0"/>
    <n v="46"/>
    <n v="14.096"/>
    <n v="14.096"/>
    <n v="5955.9609999999993"/>
    <n v="5.9559609999999994"/>
    <n v="156.423"/>
    <n v="14.096"/>
    <n v="14.096"/>
    <n v="41984.339000000007"/>
    <n v="41.984339000000006"/>
    <n v="152.31700000000001"/>
    <n v="14.096"/>
    <n v="14.096"/>
    <n v="41030.582000000002"/>
    <n v="41.030582000000003"/>
    <n v="150.995"/>
    <n v="14.096"/>
    <n v="14.096"/>
    <n v="42573.060000000005"/>
    <n v="42.573060000000005"/>
    <n v="7.6479999999999997"/>
    <m/>
    <m/>
    <m/>
  </r>
  <r>
    <x v="0"/>
    <x v="0"/>
    <s v="ENEGPP"/>
    <s v="16379117"/>
    <s v="Circuito 9"/>
    <s v="HI"/>
    <s v="H"/>
    <s v="ENEGPP16379117Circuito 9HI"/>
    <s v="ENEGPP16379117Circuito 9HI"/>
    <x v="34"/>
    <x v="34"/>
    <x v="2"/>
    <x v="181"/>
    <x v="234"/>
    <s v="FV"/>
    <s v="FV"/>
    <s v="Radiación solar"/>
    <x v="0"/>
    <s v="COES"/>
    <s v="Instalado"/>
    <x v="0"/>
    <s v="RER"/>
    <s v="CUARTA"/>
    <s v="Privado"/>
    <s v="Generadora"/>
    <x v="0"/>
    <s v="MOQUEGUA"/>
    <s v="MOQUEGUA"/>
    <s v="MARISCAL NIETO"/>
    <s v="MOQUEGUA"/>
    <n v="0"/>
    <n v="46"/>
    <n v="17.62"/>
    <n v="17.62"/>
    <n v="7590.4410000000007"/>
    <n v="7.5904410000000011"/>
    <n v="156.423"/>
    <n v="17.62"/>
    <n v="17.62"/>
    <n v="51121.73000000001"/>
    <n v="51.121730000000014"/>
    <n v="152.31700000000001"/>
    <n v="17.62"/>
    <n v="17.62"/>
    <n v="51572.106999999989"/>
    <n v="51.572106999999988"/>
    <n v="150.995"/>
    <n v="17.62"/>
    <n v="17.62"/>
    <n v="53091.077000000005"/>
    <n v="53.091077000000006"/>
    <n v="7.6479999999999997"/>
    <m/>
    <m/>
    <m/>
  </r>
  <r>
    <x v="0"/>
    <x v="0"/>
    <s v="ENEGPP"/>
    <s v="16379117"/>
    <s v="Circuito 10"/>
    <s v="HI"/>
    <s v="H"/>
    <s v="ENEGPP16379117Circuito 10HI"/>
    <s v="ENEGPP16379117Circuito 10HI"/>
    <x v="34"/>
    <x v="34"/>
    <x v="2"/>
    <x v="181"/>
    <x v="235"/>
    <s v="FV"/>
    <s v="FV"/>
    <s v="Radiación solar"/>
    <x v="0"/>
    <s v="COES"/>
    <s v="Instalado"/>
    <x v="0"/>
    <s v="RER"/>
    <s v="CUARTA"/>
    <s v="Privado"/>
    <s v="Generadora"/>
    <x v="0"/>
    <s v="MOQUEGUA"/>
    <s v="MOQUEGUA"/>
    <s v="MARISCAL NIETO"/>
    <s v="MOQUEGUA"/>
    <n v="0"/>
    <n v="46"/>
    <n v="14.096"/>
    <n v="14.096"/>
    <n v="5281.3680000000004"/>
    <n v="5.2813680000000005"/>
    <n v="156.423"/>
    <n v="14.096"/>
    <n v="14.096"/>
    <n v="41011.765999999996"/>
    <n v="41.011765999999994"/>
    <n v="152.31700000000001"/>
    <n v="14.096"/>
    <n v="14.096"/>
    <n v="41592.562999999995"/>
    <n v="41.592562999999991"/>
    <n v="150.995"/>
    <n v="14.096"/>
    <n v="14.096"/>
    <n v="42640.570000000007"/>
    <n v="42.640570000000004"/>
    <n v="7.6479999999999997"/>
    <m/>
    <m/>
    <m/>
  </r>
  <r>
    <x v="0"/>
    <x v="0"/>
    <s v="ENEOLI"/>
    <s v="17266210"/>
    <s v="G1"/>
    <s v="HI"/>
    <s v="H"/>
    <s v="ENEOLI17266210G1HI"/>
    <s v="ENEOLI17266210G1HI"/>
    <x v="35"/>
    <x v="35"/>
    <x v="3"/>
    <x v="182"/>
    <x v="2"/>
    <s v="TE"/>
    <s v="TE"/>
    <s v="Viento"/>
    <x v="0"/>
    <s v="COES"/>
    <s v="Instalado"/>
    <x v="0"/>
    <s v="RER"/>
    <s v="PRIMERA"/>
    <s v="Privado"/>
    <s v="Generadora"/>
    <x v="0"/>
    <s v="LA LIBERTAD"/>
    <s v="LA LIBERTAD"/>
    <s v="PACASMAYO"/>
    <s v="SAN PEDRO DE LLOC"/>
    <n v="0"/>
    <n v="47"/>
    <n v="80"/>
    <n v="80"/>
    <n v="279110.2"/>
    <n v="279.11020000000002"/>
    <n v="83.2"/>
    <n v="80"/>
    <n v="80"/>
    <n v="289347.53159999999"/>
    <n v="289.34753159999997"/>
    <n v="83.2"/>
    <n v="80"/>
    <n v="80"/>
    <n v="322611.80999999994"/>
    <n v="322.61180999999993"/>
    <n v="0"/>
    <n v="80"/>
    <n v="80"/>
    <n v="373559.06"/>
    <n v="373.55905999999999"/>
    <n v="7.6479999999999997"/>
    <m/>
    <m/>
    <m/>
  </r>
  <r>
    <x v="0"/>
    <x v="0"/>
    <s v="ENEOLI"/>
    <s v="17266310"/>
    <s v="G1"/>
    <s v="HI"/>
    <s v="H"/>
    <s v="ENEOLI17266310G1HI"/>
    <s v="ENEOLI17266310G1HI"/>
    <x v="35"/>
    <x v="35"/>
    <x v="3"/>
    <x v="183"/>
    <x v="2"/>
    <s v="TE"/>
    <s v="TE"/>
    <s v="Viento"/>
    <x v="0"/>
    <s v="COES"/>
    <s v="Instalado"/>
    <x v="0"/>
    <s v="RER"/>
    <s v="PRIMERA"/>
    <s v="Privado"/>
    <s v="Generadora"/>
    <x v="0"/>
    <s v="PIURA"/>
    <s v="PIURA"/>
    <s v="TALARA "/>
    <s v="PARIÑAS"/>
    <n v="0"/>
    <n v="47"/>
    <n v="30"/>
    <n v="30"/>
    <n v="124918.24999999999"/>
    <n v="124.91824999999999"/>
    <n v="30.9"/>
    <n v="30"/>
    <n v="30"/>
    <n v="125307.75721666668"/>
    <n v="125.30775721666667"/>
    <n v="30.6"/>
    <n v="30"/>
    <n v="30"/>
    <n v="128004.54"/>
    <n v="128.00453999999999"/>
    <n v="0"/>
    <n v="30"/>
    <n v="30"/>
    <n v="142815.51"/>
    <n v="142.81551000000002"/>
    <n v="7.6479999999999997"/>
    <m/>
    <m/>
    <m/>
  </r>
  <r>
    <x v="0"/>
    <x v="0"/>
    <s v="ENEPIU"/>
    <s v="33024793"/>
    <s v="Unidad TG-6"/>
    <s v="TG"/>
    <s v="T"/>
    <s v="ENEPIU33024793Unidad TG-6TG"/>
    <s v="ENEPIU33024793Unidad TG-6TG"/>
    <x v="36"/>
    <x v="36"/>
    <x v="0"/>
    <x v="184"/>
    <x v="236"/>
    <s v="TG"/>
    <s v="TG"/>
    <s v="Gas Natural"/>
    <x v="0"/>
    <s v="COES"/>
    <s v="Instalado"/>
    <x v="1"/>
    <n v="0"/>
    <n v="0"/>
    <s v="Privado"/>
    <s v="Generadora"/>
    <x v="0"/>
    <s v="PIURA"/>
    <s v="PIURA"/>
    <s v="TALARA "/>
    <s v="PARIÑAS"/>
    <n v="0"/>
    <n v="45"/>
    <n v="51.39"/>
    <n v="51.28"/>
    <n v="20849.100000000002"/>
    <n v="20.849100000000004"/>
    <n v="53.51"/>
    <n v="51.39"/>
    <n v="51.28"/>
    <n v="133354.20000000001"/>
    <n v="133.35420000000002"/>
    <n v="51.97"/>
    <n v="51.39"/>
    <n v="50.768000000000001"/>
    <n v="13214.06"/>
    <n v="13.21406"/>
    <n v="51.709000000000003"/>
    <n v="51.39"/>
    <n v="50.768000000000001"/>
    <n v="19925.266"/>
    <n v="19.925266000000001"/>
    <n v="7.6479999999999997"/>
    <m/>
    <m/>
    <m/>
  </r>
  <r>
    <x v="0"/>
    <x v="0"/>
    <s v="ENEPIU"/>
    <s v="33070996"/>
    <s v="Unid. TG-4"/>
    <s v="TG"/>
    <s v="T"/>
    <s v="ENEPIU33070996Unid. TG-4TG"/>
    <s v="ENEPIU33070996Unid. TG-4TG"/>
    <x v="36"/>
    <x v="36"/>
    <x v="0"/>
    <x v="185"/>
    <x v="237"/>
    <s v="TG"/>
    <s v="TG"/>
    <s v="Gas Natural"/>
    <x v="0"/>
    <s v="COES"/>
    <s v="Instalado"/>
    <x v="0"/>
    <n v="0"/>
    <n v="0"/>
    <s v="Privado"/>
    <s v="Generadora"/>
    <x v="0"/>
    <s v="PIURA"/>
    <s v="PIURA"/>
    <s v="TALARA "/>
    <s v="PARIÑAS"/>
    <n v="0"/>
    <n v="45"/>
    <n v="101.3"/>
    <n v="105.947"/>
    <n v="445333.7"/>
    <n v="445.33370000000002"/>
    <n v="103.4"/>
    <n v="101.3"/>
    <n v="105.947"/>
    <n v="348628.80000000005"/>
    <n v="348.62880000000007"/>
    <n v="105.24"/>
    <n v="101.3"/>
    <n v="105.947"/>
    <n v="473467.11"/>
    <n v="473.46710999999999"/>
    <n v="103.69"/>
    <n v="101.3"/>
    <n v="105.947"/>
    <n v="540228.53500000003"/>
    <n v="540.22853500000008"/>
    <n v="7.6479999999999997"/>
    <m/>
    <m/>
    <m/>
  </r>
  <r>
    <x v="0"/>
    <x v="0"/>
    <s v="ENEPIU"/>
    <s v="33282311"/>
    <s v="Unid. TG-5"/>
    <s v="TG"/>
    <s v="T"/>
    <s v="ENEPIU33282311Unid. TG-5TG"/>
    <s v="ENEPIU33282311Unid. TG-5TG"/>
    <x v="36"/>
    <x v="36"/>
    <x v="0"/>
    <x v="186"/>
    <x v="238"/>
    <s v="TG"/>
    <s v="TG"/>
    <s v="Gas Natural"/>
    <x v="0"/>
    <s v="COES"/>
    <s v="Instalado"/>
    <x v="0"/>
    <n v="0"/>
    <n v="0"/>
    <s v="Privado"/>
    <s v="Generadora"/>
    <x v="0"/>
    <s v="PIURA"/>
    <s v="PIURA"/>
    <s v="TALARA "/>
    <s v="PARIÑAS"/>
    <n v="0"/>
    <n v="45"/>
    <n v="177.65"/>
    <n v="188.56399999999999"/>
    <n v="92212"/>
    <n v="92.212000000000003"/>
    <n v="189.13"/>
    <n v="177.65"/>
    <n v="187.46199999999999"/>
    <n v="126219.14"/>
    <n v="126.21914"/>
    <n v="194.41"/>
    <n v="177.65"/>
    <n v="187.46199999999999"/>
    <n v="178013.87"/>
    <n v="178.01387"/>
    <n v="191.06"/>
    <n v="177.65"/>
    <n v="187.46199999999999"/>
    <n v="63881.264999999999"/>
    <n v="63.881264999999999"/>
    <n v="7.6479999999999997"/>
    <m/>
    <m/>
    <m/>
  </r>
  <r>
    <x v="0"/>
    <x v="0"/>
    <s v="ENGIEP"/>
    <s v="11077297"/>
    <s v="G1"/>
    <s v="HI"/>
    <s v="H"/>
    <s v="ENGIEP11077297G1HI"/>
    <s v="ENGIEP11077297G1HI"/>
    <x v="37"/>
    <x v="37"/>
    <x v="1"/>
    <x v="187"/>
    <x v="2"/>
    <s v="HI"/>
    <s v="HI"/>
    <s v="Agua"/>
    <x v="0"/>
    <s v="COES"/>
    <s v="Instalado"/>
    <x v="0"/>
    <n v="0"/>
    <n v="0"/>
    <s v="Privado"/>
    <s v="Generadora"/>
    <x v="0"/>
    <s v="ANCASH"/>
    <s v="ANCASH"/>
    <s v="HUAYLAS"/>
    <s v="HUALLANCA"/>
    <n v="0"/>
    <n v="48"/>
    <n v="57.5"/>
    <n v="58.89"/>
    <n v="255897.88300000003"/>
    <n v="255.89788300000004"/>
    <n v="113.11"/>
    <n v="57.5"/>
    <n v="55"/>
    <n v="253269.277"/>
    <n v="253.26927699999999"/>
    <n v="113.32"/>
    <n v="57.5"/>
    <n v="58.948"/>
    <n v="288466.391"/>
    <n v="288.46639099999999"/>
    <n v="115.18"/>
    <n v="57.5"/>
    <n v="58.948"/>
    <n v="228623.71"/>
    <n v="228.62370999999999"/>
    <n v="7.6479999999999997"/>
    <m/>
    <m/>
    <m/>
  </r>
  <r>
    <x v="0"/>
    <x v="0"/>
    <s v="ENGIEP"/>
    <s v="11077297"/>
    <s v="G2"/>
    <s v="HI"/>
    <s v="H"/>
    <s v="ENGIEP11077297G2HI"/>
    <s v="ENGIEP11077297G2HI"/>
    <x v="37"/>
    <x v="37"/>
    <x v="1"/>
    <x v="187"/>
    <x v="29"/>
    <s v="HI"/>
    <s v="HI"/>
    <s v="Agua"/>
    <x v="0"/>
    <s v="COES"/>
    <s v="Instalado"/>
    <x v="0"/>
    <n v="0"/>
    <n v="0"/>
    <s v="Privado"/>
    <s v="Generadora"/>
    <x v="0"/>
    <s v="ANCASH"/>
    <s v="ANCASH"/>
    <s v="HUAYLAS"/>
    <s v="HUALLANCA"/>
    <n v="0"/>
    <n v="48"/>
    <n v="57.5"/>
    <n v="58.89"/>
    <n v="275157.89699999994"/>
    <n v="275.15789699999993"/>
    <n v="113.11"/>
    <n v="57.5"/>
    <n v="55"/>
    <n v="265519.79099999997"/>
    <n v="265.51979099999994"/>
    <n v="113.32"/>
    <n v="57.5"/>
    <n v="58.832000000000001"/>
    <n v="267251.86900000001"/>
    <n v="267.251869"/>
    <n v="115.18"/>
    <n v="57.5"/>
    <n v="58.832000000000001"/>
    <n v="231343.46100000001"/>
    <n v="231.34346100000002"/>
    <n v="7.6479999999999997"/>
    <m/>
    <m/>
    <m/>
  </r>
  <r>
    <x v="0"/>
    <x v="0"/>
    <s v="ENGIEP"/>
    <s v="11081297"/>
    <s v="G1"/>
    <s v="HI"/>
    <s v="H"/>
    <s v="ENGIEP11081297G1HI"/>
    <s v="ENGIEP11081297G1HI"/>
    <x v="37"/>
    <x v="37"/>
    <x v="1"/>
    <x v="188"/>
    <x v="2"/>
    <s v="HI"/>
    <s v="HI"/>
    <s v="Agua"/>
    <x v="0"/>
    <s v="COES"/>
    <s v="Instalado"/>
    <x v="0"/>
    <n v="0"/>
    <n v="0"/>
    <s v="Privado"/>
    <s v="Generadora"/>
    <x v="0"/>
    <s v="PASCO"/>
    <s v="PASCO"/>
    <s v="PASCO"/>
    <s v="PAUCARTAMBO"/>
    <n v="0"/>
    <n v="48"/>
    <n v="43.38"/>
    <n v="45.633629999999997"/>
    <n v="261914.21100000004"/>
    <n v="261.91421100000002"/>
    <n v="135.22399999999999"/>
    <n v="43.38"/>
    <n v="45.503999999999998"/>
    <n v="277066.75599999999"/>
    <n v="277.066756"/>
    <n v="135.90700000000001"/>
    <n v="43.38"/>
    <n v="45.634"/>
    <n v="273642.17600000004"/>
    <n v="273.64217600000006"/>
    <n v="182.63399999999999"/>
    <n v="43.38"/>
    <n v="45.634"/>
    <n v="239990.72499999998"/>
    <n v="239.99072499999997"/>
    <n v="7.6479999999999997"/>
    <m/>
    <m/>
    <m/>
  </r>
  <r>
    <x v="0"/>
    <x v="0"/>
    <s v="ENGIEP"/>
    <s v="11081297"/>
    <s v="G2"/>
    <s v="HI"/>
    <s v="H"/>
    <s v="ENGIEP11081297G2HI"/>
    <s v="ENGIEP11081297G2HI"/>
    <x v="37"/>
    <x v="37"/>
    <x v="1"/>
    <x v="188"/>
    <x v="29"/>
    <s v="HI"/>
    <s v="HI"/>
    <s v="Agua"/>
    <x v="0"/>
    <s v="COES"/>
    <s v="Instalado"/>
    <x v="0"/>
    <n v="0"/>
    <n v="0"/>
    <s v="Privado"/>
    <s v="Generadora"/>
    <x v="0"/>
    <s v="PASCO"/>
    <s v="PASCO"/>
    <s v="PASCO"/>
    <s v="PAUCARTAMBO"/>
    <n v="0"/>
    <n v="48"/>
    <n v="43.38"/>
    <n v="45.615070000000003"/>
    <n v="316271.05200000003"/>
    <n v="316.271052"/>
    <n v="135.22399999999999"/>
    <n v="43.38"/>
    <n v="45.869"/>
    <n v="312168.89299999998"/>
    <n v="312.16889299999997"/>
    <n v="135.90700000000001"/>
    <n v="43.38"/>
    <n v="45.616"/>
    <n v="311398.10700000002"/>
    <n v="311.39810700000004"/>
    <n v="182.63399999999999"/>
    <n v="43.38"/>
    <n v="45.616"/>
    <n v="291905.20199999993"/>
    <n v="291.90520199999992"/>
    <n v="7.6479999999999997"/>
    <m/>
    <m/>
    <m/>
  </r>
  <r>
    <x v="0"/>
    <x v="0"/>
    <s v="ENGIEP"/>
    <s v="11081297"/>
    <s v="G3"/>
    <s v="HI"/>
    <s v="H"/>
    <s v="ENGIEP11081297G3HI"/>
    <s v="ENGIEP11081297G3HI"/>
    <x v="37"/>
    <x v="37"/>
    <x v="1"/>
    <x v="188"/>
    <x v="30"/>
    <s v="HI"/>
    <s v="HI"/>
    <s v="Agua"/>
    <x v="0"/>
    <s v="COES"/>
    <s v="Instalado"/>
    <x v="0"/>
    <n v="0"/>
    <n v="0"/>
    <s v="Privado"/>
    <s v="Generadora"/>
    <x v="0"/>
    <s v="PASCO"/>
    <s v="PASCO"/>
    <s v="PASCO"/>
    <s v="PAUCARTAMBO"/>
    <n v="0"/>
    <n v="48"/>
    <n v="43.38"/>
    <n v="45.441980000000001"/>
    <n v="310333.20899999997"/>
    <n v="310.33320899999995"/>
    <n v="135.22399999999999"/>
    <n v="43.38"/>
    <n v="45.386000000000003"/>
    <n v="300464.272"/>
    <n v="300.46427199999999"/>
    <n v="135.90700000000001"/>
    <n v="43.38"/>
    <n v="45.442"/>
    <n v="305630.23"/>
    <n v="305.63022999999998"/>
    <n v="182.63399999999999"/>
    <n v="43.38"/>
    <n v="45.442"/>
    <n v="263251.946"/>
    <n v="263.25194599999998"/>
    <n v="7.6479999999999997"/>
    <m/>
    <m/>
    <m/>
  </r>
  <r>
    <x v="0"/>
    <x v="0"/>
    <s v="ENGIEP"/>
    <s v="33085298"/>
    <s v="HITACHI TCDF RE. CO"/>
    <s v="TV"/>
    <s v="T"/>
    <s v="ENGIEP33085298HITACHI TCDF RE. COTV"/>
    <s v="ENGIEP33085298HITACHI TCDF RE. COTV"/>
    <x v="37"/>
    <x v="37"/>
    <x v="0"/>
    <x v="189"/>
    <x v="239"/>
    <s v="TV"/>
    <s v="TV"/>
    <s v="Carbon"/>
    <x v="0"/>
    <s v="COES"/>
    <s v="Instalado"/>
    <x v="0"/>
    <n v="0"/>
    <n v="0"/>
    <s v="Privado"/>
    <s v="Generadora"/>
    <x v="0"/>
    <s v="MOQUEGUA"/>
    <s v="MOQUEGUA"/>
    <s v="ILO"/>
    <s v="PACOCHA"/>
    <n v="0"/>
    <n v="48"/>
    <n v="135"/>
    <n v="140.34475"/>
    <n v="673698.37099999993"/>
    <n v="673.69837099999995"/>
    <n v="140.99"/>
    <n v="135"/>
    <n v="140.34"/>
    <n v="43120.71"/>
    <n v="43.120710000000003"/>
    <n v="141.268"/>
    <n v="135"/>
    <n v="140.71"/>
    <n v="36149.195999999996"/>
    <n v="36.149195999999996"/>
    <n v="135.33000000000001"/>
    <n v="135"/>
    <n v="140.71"/>
    <n v="13023.314"/>
    <n v="13.023314000000001"/>
    <n v="7.6479999999999997"/>
    <m/>
    <m/>
    <m/>
  </r>
  <r>
    <x v="0"/>
    <x v="0"/>
    <s v="ENGIEP"/>
    <s v="33280811"/>
    <s v="GE (TG1)"/>
    <s v="TG"/>
    <s v="T"/>
    <s v="ENGIEP33280811GE (TG1)TG"/>
    <s v="ENGIEP33280811GE (TG1)TG"/>
    <x v="37"/>
    <x v="37"/>
    <x v="0"/>
    <x v="190"/>
    <x v="240"/>
    <s v="TG"/>
    <s v="TG"/>
    <s v="Diésel"/>
    <x v="0"/>
    <s v="COES"/>
    <s v="Instalado"/>
    <x v="1"/>
    <n v="0"/>
    <n v="0"/>
    <s v="Privado"/>
    <s v="Generadora"/>
    <x v="0"/>
    <s v="MOQUEGUA"/>
    <s v="MOQUEGUA"/>
    <s v="ILO"/>
    <s v="PACOCHA"/>
    <n v="0"/>
    <n v="48"/>
    <n v="189.55"/>
    <n v="167.13099"/>
    <n v="2590.6759999999999"/>
    <n v="2.5906759999999998"/>
    <n v="171.19"/>
    <n v="189.55"/>
    <n v="167.13"/>
    <n v="711.11199999999997"/>
    <n v="0.71111199999999997"/>
    <n v="162.08000000000001"/>
    <n v="189.55"/>
    <n v="167.13"/>
    <n v="1697.4059999999999"/>
    <n v="1.697406"/>
    <n v="174.17"/>
    <n v="189.55"/>
    <n v="167.7"/>
    <n v="0"/>
    <n v="0"/>
    <n v="7.6479999999999997"/>
    <m/>
    <m/>
    <m/>
  </r>
  <r>
    <x v="0"/>
    <x v="0"/>
    <s v="ENGIEP"/>
    <s v="33280811"/>
    <s v="GE (TG2)"/>
    <s v="TG"/>
    <s v="T"/>
    <s v="ENGIEP33280811GE (TG2)TG"/>
    <s v="ENGIEP33280811GE (TG2)TG"/>
    <x v="37"/>
    <x v="37"/>
    <x v="0"/>
    <x v="190"/>
    <x v="241"/>
    <s v="TG"/>
    <s v="TG"/>
    <s v="Diésel"/>
    <x v="0"/>
    <s v="COES"/>
    <s v="Instalado"/>
    <x v="1"/>
    <n v="0"/>
    <n v="0"/>
    <s v="Privado"/>
    <s v="Generadora"/>
    <x v="0"/>
    <s v="MOQUEGUA"/>
    <s v="MOQUEGUA"/>
    <s v="ILO"/>
    <s v="PACOCHA"/>
    <n v="0"/>
    <n v="48"/>
    <n v="189.55"/>
    <n v="165.64658"/>
    <n v="2486.4349999999999"/>
    <n v="2.4864349999999997"/>
    <n v="171.19"/>
    <n v="189.55"/>
    <n v="165.65"/>
    <n v="1073.027"/>
    <n v="1.073027"/>
    <n v="162.08000000000001"/>
    <n v="189.55"/>
    <n v="167.97"/>
    <n v="2007.4770000000001"/>
    <n v="2.0074770000000002"/>
    <n v="174.17"/>
    <n v="189.55"/>
    <n v="167.7"/>
    <n v="738.99599999999998"/>
    <n v="0.73899599999999999"/>
    <n v="7.6479999999999997"/>
    <m/>
    <m/>
    <m/>
  </r>
  <r>
    <x v="0"/>
    <x v="0"/>
    <s v="ENGIEP"/>
    <s v="33280811"/>
    <s v="GE (TG3)"/>
    <s v="TG"/>
    <s v="T"/>
    <s v="ENGIEP33280811GE (TG3)TG"/>
    <s v="ENGIEP33280811GE (TG3)TG"/>
    <x v="37"/>
    <x v="37"/>
    <x v="0"/>
    <x v="190"/>
    <x v="242"/>
    <s v="TG"/>
    <s v="TG"/>
    <s v="Diésel"/>
    <x v="0"/>
    <s v="COES"/>
    <s v="Instalado"/>
    <x v="0"/>
    <n v="0"/>
    <n v="0"/>
    <s v="Privado"/>
    <s v="Generadora"/>
    <x v="0"/>
    <s v="MOQUEGUA"/>
    <s v="MOQUEGUA"/>
    <s v="ILO"/>
    <s v="PACOCHA"/>
    <n v="0"/>
    <n v="48"/>
    <n v="189.55"/>
    <n v="166.34569999999999"/>
    <n v="1909.3040000000001"/>
    <n v="1.9093040000000001"/>
    <n v="171.19"/>
    <n v="189.55"/>
    <n v="180"/>
    <n v="1441.8829999999998"/>
    <n v="1.4418829999999998"/>
    <n v="162.08000000000001"/>
    <n v="189.55"/>
    <n v="166.23"/>
    <n v="2036.3329999999999"/>
    <n v="2.0363329999999999"/>
    <n v="174.17"/>
    <n v="189.55"/>
    <n v="167.7"/>
    <n v="0"/>
    <n v="0"/>
    <n v="7.6479999999999997"/>
    <m/>
    <m/>
    <m/>
  </r>
  <r>
    <x v="0"/>
    <x v="0"/>
    <s v="ENGIEP"/>
    <s v="33357414"/>
    <s v="TG1 NEPI"/>
    <s v="TG"/>
    <s v="T"/>
    <s v="ENGIEP33357414TG1 NEPITG"/>
    <s v="ENGIEP33357414TG1 NEPITG"/>
    <x v="37"/>
    <x v="37"/>
    <x v="0"/>
    <x v="191"/>
    <x v="243"/>
    <s v="TG"/>
    <s v="TG"/>
    <s v="Diésel"/>
    <x v="0"/>
    <s v="COES"/>
    <s v="Instalado"/>
    <x v="0"/>
    <n v="0"/>
    <n v="0"/>
    <s v="Privado"/>
    <s v="Generadora"/>
    <x v="0"/>
    <s v="MOQUEGUA"/>
    <s v="MOQUEGUA"/>
    <s v="ILO"/>
    <s v="ILO"/>
    <n v="0"/>
    <n v="48"/>
    <n v="239.67"/>
    <n v="203.54574"/>
    <n v="2914.2779999999998"/>
    <n v="2.9142779999999999"/>
    <n v="204.49"/>
    <n v="239.67"/>
    <n v="203.55"/>
    <n v="5115.2389999999996"/>
    <n v="5.1152389999999999"/>
    <n v="389.94"/>
    <n v="239.67"/>
    <n v="207.19"/>
    <n v="1832.43"/>
    <n v="1.83243"/>
    <n v="199.05"/>
    <n v="239.67"/>
    <n v="207.19"/>
    <n v="3337.4839999999999"/>
    <n v="3.3374839999999999"/>
    <n v="7.6479999999999997"/>
    <m/>
    <m/>
    <m/>
  </r>
  <r>
    <x v="0"/>
    <x v="0"/>
    <s v="ENGIEP"/>
    <s v="33357414"/>
    <s v="TG2 NEPI"/>
    <s v="TG"/>
    <s v="T"/>
    <s v="ENGIEP33357414TG2 NEPITG"/>
    <s v="ENGIEP33357414TG2 NEPITG"/>
    <x v="37"/>
    <x v="37"/>
    <x v="0"/>
    <x v="191"/>
    <x v="244"/>
    <s v="TG"/>
    <s v="TG"/>
    <s v="Diésel"/>
    <x v="0"/>
    <s v="COES"/>
    <s v="Instalado"/>
    <x v="0"/>
    <n v="0"/>
    <n v="0"/>
    <s v="Privado"/>
    <s v="Generadora"/>
    <x v="0"/>
    <s v="MOQUEGUA"/>
    <s v="MOQUEGUA"/>
    <s v="ILO"/>
    <s v="ILO"/>
    <n v="0"/>
    <n v="48"/>
    <n v="239.67"/>
    <n v="203.43600000000001"/>
    <n v="4214.1110000000008"/>
    <n v="4.2141110000000008"/>
    <n v="204.49"/>
    <n v="239.67"/>
    <n v="203.43"/>
    <n v="6327.7219999999998"/>
    <n v="6.3277219999999996"/>
    <n v="389.94"/>
    <n v="239.67"/>
    <n v="204.64"/>
    <n v="326.68099999999998"/>
    <n v="0.326681"/>
    <n v="199.05"/>
    <n v="239.67"/>
    <n v="204.64"/>
    <n v="1739.5129999999999"/>
    <n v="1.7395129999999999"/>
    <n v="7.6479999999999997"/>
    <m/>
    <m/>
    <m/>
  </r>
  <r>
    <x v="0"/>
    <x v="0"/>
    <s v="ENGIEP"/>
    <s v="33357414"/>
    <s v="TG3 NEPI"/>
    <s v="TG"/>
    <s v="T"/>
    <s v="ENGIEP33357414TG3 NEPITG"/>
    <s v="ENGIEP33357414TG3 NEPITG"/>
    <x v="37"/>
    <x v="37"/>
    <x v="0"/>
    <x v="191"/>
    <x v="245"/>
    <s v="TG"/>
    <s v="TG"/>
    <s v="Diésel"/>
    <x v="0"/>
    <s v="COES"/>
    <s v="Instalado"/>
    <x v="0"/>
    <n v="0"/>
    <n v="0"/>
    <s v="Privado"/>
    <s v="Generadora"/>
    <x v="0"/>
    <s v="MOQUEGUA"/>
    <s v="MOQUEGUA"/>
    <s v="ILO"/>
    <s v="ILO"/>
    <n v="0"/>
    <n v="48"/>
    <n v="239.67"/>
    <n v="203.70480000000001"/>
    <n v="2332.37"/>
    <n v="2.3323700000000001"/>
    <n v="204.49"/>
    <n v="239.67"/>
    <n v="203"/>
    <n v="6525.442"/>
    <n v="6.525442"/>
    <n v="389.94"/>
    <n v="239.67"/>
    <n v="205.02"/>
    <n v="1509.2659999999998"/>
    <n v="1.5092659999999998"/>
    <n v="199.05"/>
    <n v="239.67"/>
    <n v="205.02"/>
    <n v="1826.07"/>
    <n v="1.8260699999999999"/>
    <n v="7.6479999999999997"/>
    <m/>
    <m/>
    <m/>
  </r>
  <r>
    <x v="0"/>
    <x v="0"/>
    <s v="ENGIEP"/>
    <s v="53201207"/>
    <s v="TG11"/>
    <s v="TG"/>
    <s v="T"/>
    <s v="ENGIEP53201207TG11TG"/>
    <s v="ENGIEP53201207TG11TG"/>
    <x v="37"/>
    <x v="37"/>
    <x v="0"/>
    <x v="192"/>
    <x v="246"/>
    <s v="TG"/>
    <s v="CC"/>
    <s v="Gas Natural"/>
    <x v="0"/>
    <s v="COES"/>
    <s v="Instalado"/>
    <x v="0"/>
    <n v="0"/>
    <n v="0"/>
    <s v="Privado"/>
    <s v="Generadora"/>
    <x v="0"/>
    <s v="LIMA"/>
    <s v="LIMA"/>
    <s v="CAÑETE"/>
    <s v="CHILCA"/>
    <n v="0"/>
    <n v="48"/>
    <n v="180"/>
    <n v="174.7"/>
    <n v="1134893.9679999999"/>
    <n v="1134.8939679999999"/>
    <n v="893.23"/>
    <n v="180"/>
    <n v="174.7"/>
    <n v="761498.22"/>
    <n v="761.49821999999995"/>
    <n v="887.61"/>
    <n v="180"/>
    <n v="172.01"/>
    <n v="934472.80799999996"/>
    <n v="934.47280799999999"/>
    <n v="893.11"/>
    <n v="180"/>
    <n v="172.01"/>
    <n v="1044355.8389999999"/>
    <n v="1044.3558389999998"/>
    <n v="7.6479999999999997"/>
    <m/>
    <m/>
    <m/>
  </r>
  <r>
    <x v="0"/>
    <x v="0"/>
    <s v="ENGIEP"/>
    <s v="53201207"/>
    <s v="TG12"/>
    <s v="TG"/>
    <s v="T"/>
    <s v="ENGIEP53201207TG12TG"/>
    <s v="ENGIEP53201207TG12TG"/>
    <x v="37"/>
    <x v="37"/>
    <x v="0"/>
    <x v="192"/>
    <x v="247"/>
    <s v="TG"/>
    <s v="CC"/>
    <s v="Gas Natural"/>
    <x v="0"/>
    <s v="COES"/>
    <s v="Instalado"/>
    <x v="0"/>
    <n v="0"/>
    <n v="0"/>
    <s v="Privado"/>
    <s v="Generadora"/>
    <x v="0"/>
    <s v="LIMA"/>
    <s v="LIMA"/>
    <s v="CAÑETE"/>
    <s v="CHILCA"/>
    <n v="0"/>
    <n v="48"/>
    <n v="180"/>
    <n v="176.715"/>
    <n v="1112696.96"/>
    <n v="1112.69696"/>
    <n v="893.23"/>
    <n v="180"/>
    <n v="176.715"/>
    <n v="826360.14200000011"/>
    <n v="826.36014200000011"/>
    <n v="887.61"/>
    <n v="180"/>
    <n v="172.39"/>
    <n v="1007398.453"/>
    <n v="1007.398453"/>
    <n v="893.11"/>
    <n v="180"/>
    <n v="172.39"/>
    <n v="974709.68400000001"/>
    <n v="974.70968400000004"/>
    <n v="7.6479999999999997"/>
    <m/>
    <m/>
    <m/>
  </r>
  <r>
    <x v="0"/>
    <x v="0"/>
    <s v="ENGIEP"/>
    <s v="53201207"/>
    <s v="TG21"/>
    <s v="TG"/>
    <s v="T"/>
    <s v="ENGIEP53201207TG21TG"/>
    <s v="ENGIEP53201207TG21TG"/>
    <x v="37"/>
    <x v="37"/>
    <x v="0"/>
    <x v="192"/>
    <x v="248"/>
    <s v="TG"/>
    <s v="CC"/>
    <s v="Gas Natural"/>
    <x v="0"/>
    <s v="COES"/>
    <s v="Instalado"/>
    <x v="0"/>
    <n v="0"/>
    <n v="0"/>
    <s v="Privado"/>
    <s v="Generadora"/>
    <x v="0"/>
    <s v="LIMA"/>
    <s v="LIMA"/>
    <s v="CAÑETE"/>
    <s v="CHILCA"/>
    <n v="0"/>
    <n v="48"/>
    <n v="199.8"/>
    <n v="190.36"/>
    <n v="1193415.0890000002"/>
    <n v="1193.4150890000001"/>
    <n v="893.23"/>
    <n v="199.8"/>
    <n v="190.36"/>
    <n v="681501.17"/>
    <n v="681.50117"/>
    <n v="887.61"/>
    <n v="199.8"/>
    <n v="189.58"/>
    <n v="1064718.102"/>
    <n v="1064.718102"/>
    <n v="893.11"/>
    <n v="199.8"/>
    <n v="189.58"/>
    <n v="1081531.3420000002"/>
    <n v="1081.5313420000002"/>
    <n v="7.6479999999999997"/>
    <m/>
    <m/>
    <m/>
  </r>
  <r>
    <x v="0"/>
    <x v="0"/>
    <s v="ENGIEP"/>
    <s v="53201207"/>
    <s v="TV21"/>
    <s v="TV"/>
    <s v="T"/>
    <s v="ENGIEP53201207TV21TV"/>
    <s v="ENGIEP53201207TV21TV"/>
    <x v="37"/>
    <x v="37"/>
    <x v="0"/>
    <x v="192"/>
    <x v="249"/>
    <s v="TV"/>
    <s v="CC"/>
    <s v="Gas Natural"/>
    <x v="0"/>
    <s v="COES"/>
    <s v="Instalado"/>
    <x v="0"/>
    <n v="0"/>
    <n v="0"/>
    <s v="Privado"/>
    <s v="Generadora"/>
    <x v="0"/>
    <s v="LIMA"/>
    <s v="LIMA"/>
    <s v="CAÑETE"/>
    <s v="CHILCA"/>
    <n v="0"/>
    <n v="48"/>
    <n v="297.5"/>
    <n v="273.39999999999998"/>
    <n v="1862400.6020000002"/>
    <n v="1862.4006020000002"/>
    <n v="893.23"/>
    <n v="297.5"/>
    <n v="273.39999999999998"/>
    <n v="1134264.1740000001"/>
    <n v="1134.2641740000001"/>
    <n v="887.61"/>
    <n v="297.5"/>
    <n v="280.50599999999997"/>
    <n v="1586322.9620000001"/>
    <n v="1586.322962"/>
    <n v="893.11"/>
    <n v="297.5"/>
    <n v="280.50599999999997"/>
    <n v="1557778.8920000002"/>
    <n v="1557.7788920000003"/>
    <n v="7.6479999999999997"/>
    <m/>
    <m/>
    <m/>
  </r>
  <r>
    <x v="0"/>
    <x v="0"/>
    <s v="ENGIEP"/>
    <s v="53201207"/>
    <s v="TG41"/>
    <s v="TG"/>
    <s v="T"/>
    <s v="ENGIEP53201207TG41TG"/>
    <s v="ENGIEP53201207TG41TG"/>
    <x v="37"/>
    <x v="37"/>
    <x v="0"/>
    <x v="192"/>
    <x v="250"/>
    <s v="TG"/>
    <s v="CC"/>
    <s v="Gas Natural"/>
    <x v="0"/>
    <s v="COES"/>
    <s v="Instalado"/>
    <x v="0"/>
    <n v="0"/>
    <n v="0"/>
    <s v="Privado"/>
    <s v="Generadora"/>
    <x v="0"/>
    <s v="LIMA"/>
    <s v="LIMA"/>
    <s v="CAÑETE"/>
    <s v="CHILCA"/>
    <n v="0"/>
    <n v="48"/>
    <n v="73.61"/>
    <n v="77.08"/>
    <n v="221782.11200000002"/>
    <n v="221.78211200000001"/>
    <n v="893.23"/>
    <n v="73.61"/>
    <n v="77.08"/>
    <n v="253118.83199999999"/>
    <n v="253.118832"/>
    <n v="887.61"/>
    <n v="73.599999999999994"/>
    <n v="75.03"/>
    <n v="292851.53099999996"/>
    <n v="292.85153099999997"/>
    <n v="893.11"/>
    <n v="73.599999999999994"/>
    <n v="75.03"/>
    <n v="297279.21000000002"/>
    <n v="297.27921000000003"/>
    <n v="7.6479999999999997"/>
    <m/>
    <m/>
    <m/>
  </r>
  <r>
    <x v="0"/>
    <x v="0"/>
    <s v="ENGIEP"/>
    <s v="53201207"/>
    <s v="TV41"/>
    <s v="TV"/>
    <s v="T"/>
    <s v="ENGIEP53201207TV41TV"/>
    <s v="ENGIEP53201207TV41TV"/>
    <x v="37"/>
    <x v="37"/>
    <x v="0"/>
    <x v="192"/>
    <x v="251"/>
    <s v="TV"/>
    <s v="CC"/>
    <s v="Gas Natural"/>
    <x v="0"/>
    <s v="COES"/>
    <s v="Instalado"/>
    <x v="0"/>
    <n v="0"/>
    <n v="0"/>
    <s v="Privado"/>
    <s v="Generadora"/>
    <x v="0"/>
    <s v="LIMA"/>
    <s v="LIMA"/>
    <s v="CAÑETE"/>
    <s v="CHILCA"/>
    <n v="0"/>
    <n v="48"/>
    <n v="31.79"/>
    <n v="35.76"/>
    <n v="86028.371000000014"/>
    <n v="86.028371000000007"/>
    <n v="893.23"/>
    <n v="31.79"/>
    <n v="35.76"/>
    <n v="116851.68599999999"/>
    <n v="116.85168599999999"/>
    <n v="849.89"/>
    <n v="31.79"/>
    <n v="36.756999999999998"/>
    <n v="120343.508"/>
    <n v="120.343508"/>
    <n v="893.11"/>
    <n v="31.79"/>
    <n v="36.756999999999998"/>
    <n v="136083.408"/>
    <n v="136.08340799999999"/>
    <n v="7.6479999999999997"/>
    <m/>
    <m/>
    <m/>
  </r>
  <r>
    <x v="0"/>
    <x v="0"/>
    <s v="EOLMAR"/>
    <s v="19276511"/>
    <s v="Circuito 1"/>
    <s v="HI"/>
    <s v="H"/>
    <s v="EOLMAR19276511Circuito 1HI"/>
    <s v="EOLMAR19276511Circuito 1HI"/>
    <x v="38"/>
    <x v="38"/>
    <x v="3"/>
    <x v="193"/>
    <x v="252"/>
    <s v="TE"/>
    <s v="TE"/>
    <s v="Viento"/>
    <x v="0"/>
    <s v="COES"/>
    <s v="Instalado"/>
    <x v="0"/>
    <s v="RER"/>
    <s v="PRIMERA"/>
    <s v="Privado"/>
    <s v="Generadora"/>
    <x v="0"/>
    <s v="ICA"/>
    <s v="ICA"/>
    <s v="MARCONA"/>
    <s v="MARCONA"/>
    <n v="0"/>
    <n v="68"/>
    <n v="12.6"/>
    <n v="12.6"/>
    <n v="66032.539000000004"/>
    <n v="66.032539"/>
    <n v="37.472999999999999"/>
    <n v="12.6"/>
    <n v="12.6"/>
    <n v="51440.235000000001"/>
    <n v="51.440235000000001"/>
    <n v="32.042999999999999"/>
    <n v="12.6"/>
    <n v="12.6"/>
    <n v="59293.447"/>
    <n v="59.293447"/>
    <n v="32.122999999999998"/>
    <n v="12.6"/>
    <n v="12.6"/>
    <n v="62651.984000000004"/>
    <n v="62.651984000000006"/>
    <n v="7.6479999999999997"/>
    <m/>
    <m/>
    <m/>
  </r>
  <r>
    <x v="0"/>
    <x v="0"/>
    <s v="EOLMAR"/>
    <s v="19276511"/>
    <s v="Circuito 2"/>
    <s v="HI"/>
    <s v="H"/>
    <s v="EOLMAR19276511Circuito 2HI"/>
    <s v="EOLMAR19276511Circuito 2HI"/>
    <x v="38"/>
    <x v="38"/>
    <x v="3"/>
    <x v="193"/>
    <x v="252"/>
    <s v="TE"/>
    <s v="TE"/>
    <s v="Viento"/>
    <x v="0"/>
    <s v="COES"/>
    <s v="Instalado"/>
    <x v="0"/>
    <s v="RER"/>
    <s v="PRIMERA"/>
    <s v="Privado"/>
    <s v="Generadora"/>
    <x v="0"/>
    <s v="ICA"/>
    <s v="ICA"/>
    <s v="MARCONA"/>
    <s v="MARCONA"/>
    <n v="0"/>
    <n v="68"/>
    <n v="9.4499999999999993"/>
    <n v="9.4499999999999993"/>
    <n v="46271.968000000008"/>
    <n v="46.271968000000008"/>
    <n v="37.472999999999999"/>
    <n v="9.4499999999999993"/>
    <n v="9.4499999999999993"/>
    <n v="42510.844000000005"/>
    <n v="42.510844000000006"/>
    <n v="32.042999999999999"/>
    <n v="9.4499999999999993"/>
    <n v="9.4499999999999993"/>
    <n v="43569.999000000003"/>
    <n v="43.569999000000003"/>
    <n v="32.122999999999998"/>
    <n v="9.4499999999999993"/>
    <n v="9.4499999999999993"/>
    <n v="45189.735000000008"/>
    <n v="45.189735000000006"/>
    <n v="7.6479999999999997"/>
    <m/>
    <m/>
    <m/>
  </r>
  <r>
    <x v="0"/>
    <x v="0"/>
    <s v="EOLMAR"/>
    <s v="19276511"/>
    <s v="Circuito 3"/>
    <s v="HI"/>
    <s v="H"/>
    <s v="EOLMAR19276511Circuito 3HI"/>
    <s v="EOLMAR19276511Circuito 3HI"/>
    <x v="38"/>
    <x v="38"/>
    <x v="3"/>
    <x v="193"/>
    <x v="252"/>
    <s v="TE"/>
    <s v="TE"/>
    <s v="Viento"/>
    <x v="0"/>
    <s v="COES"/>
    <s v="Instalado"/>
    <x v="0"/>
    <s v="RER"/>
    <s v="PRIMERA"/>
    <s v="Privado"/>
    <s v="Generadora"/>
    <x v="0"/>
    <s v="ICA"/>
    <s v="ICA"/>
    <s v="MARCONA"/>
    <s v="MARCONA"/>
    <n v="0"/>
    <n v="68"/>
    <n v="10.050000000000001"/>
    <n v="10.050000000000001"/>
    <n v="56304.423999999999"/>
    <n v="56.304423999999997"/>
    <n v="37.472999999999999"/>
    <n v="10.050000000000001"/>
    <n v="10.050000000000001"/>
    <n v="54431.826999999997"/>
    <n v="54.431826999999998"/>
    <n v="32.042999999999999"/>
    <n v="10.050000000000001"/>
    <n v="10.050000000000001"/>
    <n v="54251.626999999993"/>
    <n v="54.251626999999992"/>
    <n v="32.122999999999998"/>
    <n v="10.050000000000001"/>
    <n v="10.050000000000001"/>
    <n v="59739.769000000008"/>
    <n v="59.73976900000001"/>
    <n v="7.6479999999999997"/>
    <m/>
    <m/>
    <m/>
  </r>
  <r>
    <x v="0"/>
    <x v="0"/>
    <s v="EOTHER"/>
    <s v="17337013"/>
    <s v="Circuito 1"/>
    <s v="HI"/>
    <s v="H"/>
    <s v="EOTHER17337013Circuito 1HI"/>
    <s v="EOTHER17337013Circuito 1HI"/>
    <x v="39"/>
    <x v="39"/>
    <x v="3"/>
    <x v="194"/>
    <x v="226"/>
    <s v="TE"/>
    <s v="TE"/>
    <s v="Viento"/>
    <x v="0"/>
    <s v="COES"/>
    <s v="Instalado"/>
    <x v="0"/>
    <s v="RER"/>
    <s v="SEGUNDA"/>
    <s v="Privado"/>
    <s v="Generadora"/>
    <x v="0"/>
    <s v="ICA"/>
    <s v="ICA"/>
    <s v="MARCONA"/>
    <s v="MARCONA"/>
    <n v="0"/>
    <n v="69"/>
    <n v="14.05"/>
    <n v="14.05"/>
    <n v="70301.87000000001"/>
    <n v="70.301870000000008"/>
    <n v="96.29"/>
    <n v="14.05"/>
    <n v="14.05"/>
    <n v="65636.373999999996"/>
    <n v="65.636373999999989"/>
    <n v="95.584999999999994"/>
    <n v="14.05"/>
    <n v="14.05"/>
    <n v="65512.385000000002"/>
    <n v="65.512385000000009"/>
    <n v="94.807000000000002"/>
    <n v="14.05"/>
    <n v="14.05"/>
    <n v="70505.962999999989"/>
    <n v="70.505962999999994"/>
    <n v="7.6479999999999997"/>
    <m/>
    <m/>
    <m/>
  </r>
  <r>
    <x v="0"/>
    <x v="0"/>
    <s v="EOTHER"/>
    <s v="17337013"/>
    <s v="Circuito 2"/>
    <s v="HI"/>
    <s v="H"/>
    <s v="EOTHER17337013Circuito 2HI"/>
    <s v="EOTHER17337013Circuito 2HI"/>
    <x v="39"/>
    <x v="39"/>
    <x v="3"/>
    <x v="194"/>
    <x v="227"/>
    <s v="TE"/>
    <s v="TE"/>
    <s v="Viento"/>
    <x v="0"/>
    <s v="COES"/>
    <s v="Instalado"/>
    <x v="0"/>
    <s v="RER"/>
    <s v="SEGUNDA"/>
    <s v="Privado"/>
    <s v="Generadora"/>
    <x v="0"/>
    <s v="ICA"/>
    <s v="ICA"/>
    <s v="MARCONA"/>
    <s v="MARCONA"/>
    <n v="0"/>
    <n v="69"/>
    <n v="15.75"/>
    <n v="15.75"/>
    <n v="85884.188999999998"/>
    <n v="85.884188999999992"/>
    <n v="96.29"/>
    <n v="15.75"/>
    <n v="15.75"/>
    <n v="80906.918000000005"/>
    <n v="80.906918000000005"/>
    <n v="95.584999999999994"/>
    <n v="15.75"/>
    <n v="15.75"/>
    <n v="79531.733000000007"/>
    <n v="79.531733000000003"/>
    <n v="94.807000000000002"/>
    <n v="15.75"/>
    <n v="15.75"/>
    <n v="87288.402000000002"/>
    <n v="87.288402000000005"/>
    <n v="7.6479999999999997"/>
    <m/>
    <m/>
    <m/>
  </r>
  <r>
    <x v="0"/>
    <x v="0"/>
    <s v="EOTHER"/>
    <s v="17337013"/>
    <s v="Circuito 3"/>
    <s v="HI"/>
    <s v="H"/>
    <s v="EOTHER17337013Circuito 3HI"/>
    <s v="EOTHER17337013Circuito 3HI"/>
    <x v="39"/>
    <x v="39"/>
    <x v="3"/>
    <x v="194"/>
    <x v="228"/>
    <s v="TE"/>
    <s v="TE"/>
    <s v="Viento"/>
    <x v="0"/>
    <s v="COES"/>
    <s v="Instalado"/>
    <x v="0"/>
    <s v="RER"/>
    <s v="SEGUNDA"/>
    <s v="Privado"/>
    <s v="Generadora"/>
    <x v="0"/>
    <s v="ICA"/>
    <s v="ICA"/>
    <s v="MARCONA"/>
    <s v="MARCONA"/>
    <n v="0"/>
    <n v="69"/>
    <n v="14.05"/>
    <n v="14.05"/>
    <n v="70813.399999999994"/>
    <n v="70.813399999999987"/>
    <n v="96.29"/>
    <n v="14.05"/>
    <n v="14.05"/>
    <n v="66447.244999999995"/>
    <n v="66.447244999999995"/>
    <n v="95.584999999999994"/>
    <n v="14.05"/>
    <n v="14.05"/>
    <n v="62552.012999999992"/>
    <n v="62.552012999999995"/>
    <n v="94.807000000000002"/>
    <n v="14.05"/>
    <n v="14.05"/>
    <n v="72141.631999999983"/>
    <n v="72.141631999999987"/>
    <n v="7.6479999999999997"/>
    <m/>
    <m/>
    <m/>
  </r>
  <r>
    <x v="0"/>
    <x v="0"/>
    <s v="EOTHER"/>
    <s v="17337013"/>
    <s v="Circuito 4"/>
    <s v="HI"/>
    <s v="H"/>
    <s v="EOTHER17337013Circuito 4HI"/>
    <s v="EOTHER17337013Circuito 4HI"/>
    <x v="39"/>
    <x v="39"/>
    <x v="3"/>
    <x v="194"/>
    <x v="229"/>
    <s v="TE"/>
    <s v="TE"/>
    <s v="Viento"/>
    <x v="0"/>
    <s v="COES"/>
    <s v="Instalado"/>
    <x v="0"/>
    <s v="RER"/>
    <s v="SEGUNDA"/>
    <s v="Privado"/>
    <s v="Generadora"/>
    <x v="0"/>
    <s v="ICA"/>
    <s v="ICA"/>
    <s v="MARCONA"/>
    <s v="MARCONA"/>
    <n v="0"/>
    <n v="69"/>
    <n v="12.35"/>
    <n v="12.35"/>
    <n v="64915.363000000012"/>
    <n v="64.915363000000013"/>
    <n v="96.29"/>
    <n v="12.35"/>
    <n v="12.35"/>
    <n v="57438.894000000008"/>
    <n v="57.438894000000005"/>
    <n v="95.584999999999994"/>
    <n v="12.35"/>
    <n v="12.35"/>
    <n v="61614.73599999999"/>
    <n v="61.614735999999986"/>
    <n v="94.807000000000002"/>
    <n v="12.35"/>
    <n v="12.35"/>
    <n v="63690.84"/>
    <n v="63.690839999999994"/>
    <n v="7.6479999999999997"/>
    <m/>
    <m/>
    <m/>
  </r>
  <r>
    <x v="0"/>
    <x v="0"/>
    <s v="EOTHER"/>
    <s v="17337013"/>
    <s v="Circuito 5"/>
    <s v="HI"/>
    <s v="H"/>
    <s v="EOTHER17337013Circuito 5HI"/>
    <s v="EOTHER17337013Circuito 5HI"/>
    <x v="39"/>
    <x v="39"/>
    <x v="3"/>
    <x v="194"/>
    <x v="230"/>
    <s v="TE"/>
    <s v="TE"/>
    <s v="Viento"/>
    <x v="0"/>
    <s v="COES"/>
    <s v="Instalado"/>
    <x v="0"/>
    <s v="RER"/>
    <s v="SEGUNDA"/>
    <s v="Privado"/>
    <s v="Generadora"/>
    <x v="0"/>
    <s v="ICA"/>
    <s v="ICA"/>
    <s v="MARCONA"/>
    <s v="MARCONA"/>
    <n v="0"/>
    <n v="69"/>
    <n v="15.75"/>
    <n v="15.75"/>
    <n v="81068.638000000006"/>
    <n v="81.068638000000007"/>
    <n v="96.29"/>
    <n v="15.75"/>
    <n v="15.75"/>
    <n v="75394.290999999997"/>
    <n v="75.394290999999996"/>
    <n v="95.584999999999994"/>
    <n v="15.75"/>
    <n v="15.75"/>
    <n v="74984.896999999997"/>
    <n v="74.984897000000004"/>
    <n v="94.807000000000002"/>
    <n v="15.75"/>
    <n v="15.75"/>
    <n v="83328.987000000023"/>
    <n v="83.328987000000026"/>
    <n v="7.6479999999999997"/>
    <m/>
    <m/>
    <m/>
  </r>
  <r>
    <x v="0"/>
    <x v="0"/>
    <s v="EOTHER"/>
    <s v="17337013"/>
    <s v="Circuito 6"/>
    <s v="HI"/>
    <s v="H"/>
    <s v="EOTHER17337013Circuito 6HI"/>
    <s v="EOTHER17337013Circuito 6HI"/>
    <x v="39"/>
    <x v="39"/>
    <x v="3"/>
    <x v="194"/>
    <x v="231"/>
    <s v="TE"/>
    <s v="TE"/>
    <s v="Viento"/>
    <x v="0"/>
    <s v="COES"/>
    <s v="Instalado"/>
    <x v="0"/>
    <s v="RER"/>
    <s v="SEGUNDA"/>
    <s v="Privado"/>
    <s v="Generadora"/>
    <x v="0"/>
    <s v="ICA"/>
    <s v="ICA"/>
    <s v="MARCONA"/>
    <s v="MARCONA"/>
    <n v="0"/>
    <n v="69"/>
    <n v="15.75"/>
    <n v="15.75"/>
    <n v="83479.356000000014"/>
    <n v="83.47935600000001"/>
    <n v="96.29"/>
    <n v="15.75"/>
    <n v="15.75"/>
    <n v="79904.798999999999"/>
    <n v="79.904798999999997"/>
    <n v="95.584999999999994"/>
    <n v="15.75"/>
    <n v="15.75"/>
    <n v="78992.409000000014"/>
    <n v="78.992409000000009"/>
    <n v="94.807000000000002"/>
    <n v="15.75"/>
    <n v="15.75"/>
    <n v="87513.974000000017"/>
    <n v="87.513974000000019"/>
    <n v="7.6479999999999997"/>
    <m/>
    <m/>
    <m/>
  </r>
  <r>
    <x v="0"/>
    <x v="0"/>
    <s v="EOTHER"/>
    <s v="17337013"/>
    <s v="Circuito 7"/>
    <s v="HI"/>
    <s v="H"/>
    <s v="EOTHER17337013Circuito 7HI"/>
    <s v="EOTHER17337013Circuito 7HI"/>
    <x v="39"/>
    <x v="39"/>
    <x v="3"/>
    <x v="194"/>
    <x v="232"/>
    <s v="TE"/>
    <s v="TE"/>
    <s v="Viento"/>
    <x v="0"/>
    <s v="COES"/>
    <s v="Instalado"/>
    <x v="0"/>
    <s v="RER"/>
    <s v="SEGUNDA"/>
    <s v="Privado"/>
    <s v="Generadora"/>
    <x v="0"/>
    <s v="ICA"/>
    <s v="ICA"/>
    <s v="MARCONA"/>
    <s v="MARCONA"/>
    <n v="0"/>
    <n v="69"/>
    <n v="9.4499999999999993"/>
    <n v="9.4499999999999993"/>
    <n v="43105.671000000002"/>
    <n v="43.105671000000001"/>
    <n v="96.29"/>
    <n v="9.4499999999999993"/>
    <n v="9.4499999999999993"/>
    <n v="39963.034999999996"/>
    <n v="39.963034999999998"/>
    <n v="95.584999999999994"/>
    <n v="9.4499999999999993"/>
    <n v="9.4499999999999993"/>
    <n v="37977.520000000004"/>
    <n v="37.977520000000005"/>
    <n v="94.807000000000002"/>
    <n v="9.4499999999999993"/>
    <n v="9.4499999999999993"/>
    <n v="44292.89899999999"/>
    <n v="44.292898999999991"/>
    <n v="7.6479999999999997"/>
    <m/>
    <m/>
    <m/>
  </r>
  <r>
    <x v="0"/>
    <x v="0"/>
    <s v="FENIXP"/>
    <s v="33162508"/>
    <s v="TG11"/>
    <s v="CC"/>
    <s v="T"/>
    <s v="FENIXP33162508TG11CC"/>
    <s v="FENIXP33162508TG11CC"/>
    <x v="40"/>
    <x v="40"/>
    <x v="0"/>
    <x v="195"/>
    <x v="246"/>
    <s v="TG"/>
    <s v="CC"/>
    <s v="Gas Natural"/>
    <x v="0"/>
    <s v="COES"/>
    <s v="Instalado"/>
    <x v="0"/>
    <n v="0"/>
    <n v="0"/>
    <s v="Privado"/>
    <s v="Generadora"/>
    <x v="0"/>
    <s v="LIMA"/>
    <s v="LIMA"/>
    <s v="CAÑETE"/>
    <s v="CHILCA"/>
    <n v="0"/>
    <n v="49"/>
    <n v="193.4"/>
    <n v="188.09"/>
    <n v="1367053.9639999999"/>
    <n v="1367.053964"/>
    <n v="567.06600000000003"/>
    <n v="193.4"/>
    <n v="190.15199999999999"/>
    <n v="1271552.3489999999"/>
    <n v="1271.5523489999998"/>
    <n v="570.20000000000005"/>
    <n v="193.4"/>
    <n v="190.15199999999999"/>
    <n v="1383538.4260000002"/>
    <n v="1383.5384260000003"/>
    <n v="566.31399999999996"/>
    <n v="193.4"/>
    <n v="190.15199999999999"/>
    <n v="896600.81900000013"/>
    <n v="896.60081900000012"/>
    <n v="7.6479999999999997"/>
    <m/>
    <m/>
    <m/>
  </r>
  <r>
    <x v="0"/>
    <x v="0"/>
    <s v="FENIXP"/>
    <s v="33162508"/>
    <s v="TG12"/>
    <s v="CC"/>
    <s v="T"/>
    <s v="FENIXP33162508TG12CC"/>
    <s v="FENIXP33162508TG12CC"/>
    <x v="40"/>
    <x v="40"/>
    <x v="0"/>
    <x v="195"/>
    <x v="247"/>
    <s v="TG"/>
    <s v="CC"/>
    <s v="Gas Natural"/>
    <x v="0"/>
    <s v="COES"/>
    <s v="Instalado"/>
    <x v="0"/>
    <n v="0"/>
    <n v="0"/>
    <s v="Privado"/>
    <s v="Generadora"/>
    <x v="0"/>
    <s v="LIMA"/>
    <s v="LIMA"/>
    <s v="CAÑETE"/>
    <s v="CHILCA"/>
    <n v="0"/>
    <n v="49"/>
    <n v="193.4"/>
    <n v="186.83699999999999"/>
    <n v="1336136.693"/>
    <n v="1336.1366929999999"/>
    <n v="567.06600000000003"/>
    <n v="193.4"/>
    <n v="187.631"/>
    <n v="1312569.692"/>
    <n v="1312.569692"/>
    <n v="570.20000000000005"/>
    <n v="193.4"/>
    <n v="187.631"/>
    <n v="1103568.07"/>
    <n v="1103.56807"/>
    <n v="566.31399999999996"/>
    <n v="193.4"/>
    <n v="187.631"/>
    <n v="1003779.894"/>
    <n v="1003.779894"/>
    <n v="7.6479999999999997"/>
    <m/>
    <m/>
    <m/>
  </r>
  <r>
    <x v="0"/>
    <x v="0"/>
    <s v="FENIXP"/>
    <s v="33162508"/>
    <s v="TV10"/>
    <s v="CC"/>
    <s v="T"/>
    <s v="FENIXP33162508TV10CC"/>
    <s v="FENIXP33162508TV10CC"/>
    <x v="40"/>
    <x v="40"/>
    <x v="0"/>
    <x v="195"/>
    <x v="253"/>
    <s v="TV"/>
    <s v="CC"/>
    <s v="Gas Natural"/>
    <x v="0"/>
    <s v="COES"/>
    <s v="Instalado"/>
    <x v="0"/>
    <n v="0"/>
    <n v="0"/>
    <s v="Privado"/>
    <s v="Generadora"/>
    <x v="0"/>
    <s v="LIMA"/>
    <s v="LIMA"/>
    <s v="CAÑETE"/>
    <s v="CHILCA"/>
    <n v="0"/>
    <n v="49"/>
    <n v="192"/>
    <n v="190.55"/>
    <n v="1409588.4820000001"/>
    <n v="1409.5884820000001"/>
    <n v="567.06600000000003"/>
    <n v="192"/>
    <n v="189.40899999999999"/>
    <n v="1329403.5480000004"/>
    <n v="1329.4035480000005"/>
    <n v="570.20000000000005"/>
    <n v="192"/>
    <n v="189.40899999999999"/>
    <n v="1280354.3299999998"/>
    <n v="1280.3543299999999"/>
    <n v="566.31399999999996"/>
    <n v="192"/>
    <n v="189.40899999999999"/>
    <n v="960178.64500000002"/>
    <n v="960.17864500000007"/>
    <n v="7.6479999999999997"/>
    <m/>
    <m/>
    <m/>
  </r>
  <r>
    <x v="0"/>
    <x v="0"/>
    <s v="GENRNT"/>
    <s v="33372916"/>
    <s v="G-1"/>
    <s v="EL"/>
    <s v="T"/>
    <s v="GENRNT33372916G-1EL"/>
    <s v="GENRNT33372916G-1EL"/>
    <x v="41"/>
    <x v="41"/>
    <x v="0"/>
    <x v="196"/>
    <x v="18"/>
    <s v="EL"/>
    <s v="EL"/>
    <s v="Residual 6"/>
    <x v="1"/>
    <s v="NO COES"/>
    <s v="Instalado"/>
    <x v="0"/>
    <n v="0"/>
    <n v="0"/>
    <s v="Privado"/>
    <s v="Generadora"/>
    <x v="0"/>
    <s v="LORETO"/>
    <s v="LORETO"/>
    <s v="MAYNAS"/>
    <s v="PUNCHANA"/>
    <n v="0"/>
    <n v="52"/>
    <n v="11.6"/>
    <n v="11.279"/>
    <n v="339.32400000000001"/>
    <n v="0.33932400000000001"/>
    <n v="40.51"/>
    <n v="11.6"/>
    <n v="11.124000000000001"/>
    <n v="52647.163"/>
    <n v="52.647162999999999"/>
    <n v="61.893000000000001"/>
    <n v="11.6"/>
    <n v="11.13"/>
    <n v="44520.862999999998"/>
    <n v="44.520862999999999"/>
    <n v="62.497999999999998"/>
    <n v="11.6"/>
    <n v="11.13"/>
    <n v="47498.509000000005"/>
    <n v="47.498509000000006"/>
    <n v="7.6479999999999997"/>
    <m/>
    <m/>
    <m/>
  </r>
  <r>
    <x v="0"/>
    <x v="0"/>
    <s v="GENRNT"/>
    <s v="33372916"/>
    <s v="G-2"/>
    <s v="EL"/>
    <s v="T"/>
    <s v="GENRNT33372916G-2EL"/>
    <s v="GENRNT33372916G-2EL"/>
    <x v="41"/>
    <x v="41"/>
    <x v="0"/>
    <x v="196"/>
    <x v="48"/>
    <s v="EL"/>
    <s v="EL"/>
    <s v="Residual 6"/>
    <x v="1"/>
    <s v="NO COES"/>
    <s v="Instalado"/>
    <x v="0"/>
    <n v="0"/>
    <n v="0"/>
    <s v="Privado"/>
    <s v="Generadora"/>
    <x v="0"/>
    <s v="LORETO"/>
    <s v="LORETO"/>
    <s v="MAYNAS"/>
    <s v="PUNCHANA"/>
    <n v="0"/>
    <n v="52"/>
    <n v="11.6"/>
    <n v="11.475"/>
    <n v="4700.8739999999998"/>
    <n v="4.7008739999999998"/>
    <n v="40.51"/>
    <n v="11.6"/>
    <n v="10.958"/>
    <n v="44639.188999999998"/>
    <n v="44.639189000000002"/>
    <n v="61.893000000000001"/>
    <n v="11.6"/>
    <n v="11.002000000000001"/>
    <n v="51008.968999999997"/>
    <n v="51.008969"/>
    <n v="62.497999999999998"/>
    <n v="11.6"/>
    <n v="11.002000000000001"/>
    <n v="47041.35"/>
    <n v="47.041350000000001"/>
    <n v="7.6479999999999997"/>
    <m/>
    <m/>
    <m/>
  </r>
  <r>
    <x v="0"/>
    <x v="0"/>
    <s v="GENRNT"/>
    <s v="33372916"/>
    <s v="G-3"/>
    <s v="EL"/>
    <s v="T"/>
    <s v="GENRNT33372916G-3EL"/>
    <s v="GENRNT33372916G-3EL"/>
    <x v="41"/>
    <x v="41"/>
    <x v="0"/>
    <x v="196"/>
    <x v="49"/>
    <s v="EL"/>
    <s v="EL"/>
    <s v="Residual 6"/>
    <x v="1"/>
    <s v="NO COES"/>
    <s v="Instalado"/>
    <x v="0"/>
    <n v="0"/>
    <n v="0"/>
    <s v="Privado"/>
    <s v="Generadora"/>
    <x v="0"/>
    <s v="LORETO"/>
    <s v="LORETO"/>
    <s v="MAYNAS"/>
    <s v="PUNCHANA"/>
    <n v="0"/>
    <n v="52"/>
    <n v="11.6"/>
    <n v="11.068"/>
    <n v="10274.044"/>
    <n v="10.274044"/>
    <n v="40.51"/>
    <n v="11.6"/>
    <n v="11.334"/>
    <n v="40733.513000000006"/>
    <n v="40.733513000000009"/>
    <n v="61.893000000000001"/>
    <n v="11.6"/>
    <n v="11.337999999999999"/>
    <n v="48468.074000000008"/>
    <n v="48.468074000000009"/>
    <n v="62.497999999999998"/>
    <n v="11.6"/>
    <n v="11.337999999999999"/>
    <n v="46159.558000000005"/>
    <n v="46.159558000000004"/>
    <n v="7.6479999999999997"/>
    <m/>
    <m/>
    <m/>
  </r>
  <r>
    <x v="0"/>
    <x v="0"/>
    <s v="GENRNT"/>
    <s v="33372916"/>
    <s v="G-4"/>
    <s v="EL"/>
    <s v="T"/>
    <s v="GENRNT33372916G-4EL"/>
    <s v="GENRNT33372916G-4EL"/>
    <x v="41"/>
    <x v="41"/>
    <x v="0"/>
    <x v="196"/>
    <x v="50"/>
    <s v="EL"/>
    <s v="EL"/>
    <s v="Residual 6"/>
    <x v="1"/>
    <s v="NO COES"/>
    <s v="Instalado"/>
    <x v="0"/>
    <n v="0"/>
    <n v="0"/>
    <s v="Privado"/>
    <s v="Generadora"/>
    <x v="0"/>
    <s v="LORETO"/>
    <s v="LORETO"/>
    <s v="MAYNAS"/>
    <s v="PUNCHANA"/>
    <n v="0"/>
    <n v="52"/>
    <n v="11.6"/>
    <n v="11.02"/>
    <n v="11019.743"/>
    <n v="11.019743"/>
    <n v="40.51"/>
    <n v="11.6"/>
    <n v="11.143000000000001"/>
    <n v="40867.30999999999"/>
    <n v="40.867309999999989"/>
    <n v="61.893000000000001"/>
    <n v="11.6"/>
    <n v="11.143000000000001"/>
    <n v="48009.381999999998"/>
    <n v="48.009381999999995"/>
    <n v="62.497999999999998"/>
    <n v="11.6"/>
    <n v="11.143000000000001"/>
    <n v="40598.438999999998"/>
    <n v="40.598438999999999"/>
    <n v="7.6479999999999997"/>
    <m/>
    <m/>
    <m/>
  </r>
  <r>
    <x v="0"/>
    <x v="0"/>
    <s v="GENRNT"/>
    <s v="33372916"/>
    <s v="G-5"/>
    <s v="EL"/>
    <s v="T"/>
    <s v="GENRNT33372916G-5EL"/>
    <s v="GENRNT33372916G-5EL"/>
    <x v="41"/>
    <x v="41"/>
    <x v="0"/>
    <x v="196"/>
    <x v="254"/>
    <s v="EL"/>
    <s v="EL"/>
    <s v="Residual 6"/>
    <x v="1"/>
    <s v="NO COES"/>
    <s v="Instalado"/>
    <x v="0"/>
    <n v="0"/>
    <n v="0"/>
    <s v="Privado"/>
    <s v="Generadora"/>
    <x v="0"/>
    <s v="LORETO"/>
    <s v="LORETO"/>
    <s v="MAYNAS"/>
    <s v="PUNCHANA"/>
    <n v="0"/>
    <n v="52"/>
    <n v="11.6"/>
    <n v="11.253"/>
    <n v="9906.3770000000004"/>
    <n v="9.9063770000000009"/>
    <n v="40.51"/>
    <n v="11.6"/>
    <n v="11.194000000000001"/>
    <n v="42546.738000000005"/>
    <n v="42.546738000000005"/>
    <n v="61.893000000000001"/>
    <n v="11.6"/>
    <n v="11.194000000000001"/>
    <n v="47910.114000000001"/>
    <n v="47.910114"/>
    <n v="62.497999999999998"/>
    <n v="11.6"/>
    <n v="11.194000000000001"/>
    <n v="45509.877999999997"/>
    <n v="45.509878"/>
    <n v="7.6479999999999997"/>
    <m/>
    <m/>
    <m/>
  </r>
  <r>
    <x v="0"/>
    <x v="0"/>
    <s v="GENRNT"/>
    <s v="33372916"/>
    <s v="G-6"/>
    <s v="EL"/>
    <s v="T"/>
    <s v="GENRNT33372916G-6EL"/>
    <s v="GENRNT33372916G-6EL"/>
    <x v="41"/>
    <x v="41"/>
    <x v="0"/>
    <x v="196"/>
    <x v="255"/>
    <s v="EL"/>
    <s v="EL"/>
    <s v="Residual 6"/>
    <x v="1"/>
    <s v="NO COES"/>
    <s v="Instalado"/>
    <x v="0"/>
    <n v="0"/>
    <n v="0"/>
    <s v="Privado"/>
    <s v="Generadora"/>
    <x v="0"/>
    <s v="LORETO"/>
    <s v="LORETO"/>
    <s v="MAYNAS"/>
    <s v="PUNCHANA"/>
    <n v="0"/>
    <n v="52"/>
    <n v="11.6"/>
    <n v="11.19"/>
    <n v="12768.31"/>
    <n v="12.76831"/>
    <n v="40.51"/>
    <n v="11.6"/>
    <n v="11.186"/>
    <n v="46311.122000000003"/>
    <n v="46.311122000000005"/>
    <n v="61.893000000000001"/>
    <n v="11.6"/>
    <n v="11.186"/>
    <n v="45567.951999999997"/>
    <n v="45.567951999999998"/>
    <n v="62.497999999999998"/>
    <n v="11.6"/>
    <n v="11.186"/>
    <n v="53872.254000000001"/>
    <n v="53.872253999999998"/>
    <n v="7.6479999999999997"/>
    <m/>
    <m/>
    <m/>
  </r>
  <r>
    <x v="0"/>
    <x v="0"/>
    <s v="GENRNT"/>
    <s v="33372916"/>
    <s v="G-7"/>
    <s v="EL"/>
    <s v="T"/>
    <s v="GENRNT33372916G-7EL"/>
    <s v="GENRNT33372916G-7EL"/>
    <x v="41"/>
    <x v="41"/>
    <x v="0"/>
    <x v="196"/>
    <x v="256"/>
    <s v="EL"/>
    <s v="EL"/>
    <s v="Residual 6"/>
    <x v="1"/>
    <s v="NO COES"/>
    <s v="Instalado"/>
    <x v="0"/>
    <n v="0"/>
    <n v="0"/>
    <s v="Privado"/>
    <s v="Generadora"/>
    <x v="0"/>
    <s v="LORETO"/>
    <s v="LORETO"/>
    <s v="MAYNAS"/>
    <s v="PUNCHANA"/>
    <n v="0"/>
    <n v="52"/>
    <n v="11.6"/>
    <n v="10.872999999999999"/>
    <n v="9108.3040000000001"/>
    <n v="9.1083040000000004"/>
    <n v="40.51"/>
    <n v="11.6"/>
    <n v="11.159000000000001"/>
    <n v="49359.864999999998"/>
    <n v="49.359864999999999"/>
    <n v="61.893000000000001"/>
    <n v="11.6"/>
    <n v="11.159000000000001"/>
    <n v="60864.707999999999"/>
    <n v="60.864708"/>
    <n v="62.497999999999998"/>
    <n v="11.6"/>
    <n v="11.159000000000001"/>
    <n v="52040.735999999997"/>
    <n v="52.040735999999995"/>
    <n v="7.6479999999999997"/>
    <m/>
    <m/>
    <m/>
  </r>
  <r>
    <x v="0"/>
    <x v="0"/>
    <s v="GEPSA"/>
    <s v="31135504"/>
    <s v="G1"/>
    <s v="HI"/>
    <s v="H"/>
    <s v="GEPSA31135504G1HI"/>
    <s v="GEPSA31135504G1HI"/>
    <x v="42"/>
    <x v="42"/>
    <x v="1"/>
    <x v="197"/>
    <x v="2"/>
    <s v="HI"/>
    <s v="HI"/>
    <s v="Agua"/>
    <x v="0"/>
    <s v="COES"/>
    <s v="Instalado"/>
    <x v="0"/>
    <s v="RER"/>
    <s v="PRIMERA"/>
    <s v="Privado"/>
    <s v="Generadora"/>
    <x v="0"/>
    <s v="AREQUIPA"/>
    <s v="AREQUIPA"/>
    <s v="AREQUIPA"/>
    <s v="LA JOYA"/>
    <n v="0"/>
    <n v="51"/>
    <n v="5.2"/>
    <n v="5.0999999999999996"/>
    <n v="23601.93"/>
    <n v="23.601929999999999"/>
    <n v="10.7"/>
    <n v="5.2"/>
    <n v="5.0999999999999996"/>
    <n v="22672.324999999997"/>
    <n v="22.672324999999997"/>
    <n v="10.38"/>
    <n v="5.2"/>
    <n v="5.0999999999999996"/>
    <n v="30864.804999999997"/>
    <n v="30.864804999999997"/>
    <n v="9.9600000000000009"/>
    <n v="5.2"/>
    <n v="5.0999999999999996"/>
    <n v="30573.637714999993"/>
    <n v="30.573637714999993"/>
    <n v="7.6479999999999997"/>
    <m/>
    <m/>
    <m/>
  </r>
  <r>
    <x v="0"/>
    <x v="0"/>
    <s v="GEPSA"/>
    <s v="31135504"/>
    <s v="G2"/>
    <s v="HI"/>
    <s v="H"/>
    <s v="GEPSA31135504G2HI"/>
    <s v="GEPSA31135504G2HI"/>
    <x v="42"/>
    <x v="42"/>
    <x v="1"/>
    <x v="197"/>
    <x v="29"/>
    <s v="HI"/>
    <s v="HI"/>
    <s v="Agua"/>
    <x v="0"/>
    <s v="COES"/>
    <s v="Instalado"/>
    <x v="0"/>
    <s v="RER"/>
    <s v="PRIMERA"/>
    <s v="Privado"/>
    <s v="Generadora"/>
    <x v="0"/>
    <s v="AREQUIPA"/>
    <s v="AREQUIPA"/>
    <s v="AREQUIPA"/>
    <s v="LA JOYA"/>
    <n v="0"/>
    <n v="51"/>
    <n v="5.2"/>
    <n v="5.0999999999999996"/>
    <n v="28537.781999999999"/>
    <n v="28.537782"/>
    <n v="10.7"/>
    <n v="5.2"/>
    <n v="5.0999999999999996"/>
    <n v="31830.456000000002"/>
    <n v="31.830456000000002"/>
    <n v="10.38"/>
    <n v="5.2"/>
    <n v="5.0999999999999996"/>
    <n v="27764.674000000003"/>
    <n v="27.764674000000003"/>
    <n v="9.9600000000000009"/>
    <n v="5.2"/>
    <n v="5.0999999999999996"/>
    <n v="28598.880032499997"/>
    <n v="28.598880032499999"/>
    <n v="7.6479999999999997"/>
    <m/>
    <m/>
    <m/>
  </r>
  <r>
    <x v="0"/>
    <x v="0"/>
    <s v="GTSMAJ"/>
    <s v="16267410"/>
    <s v="CS MAJES20T"/>
    <s v="HI"/>
    <s v="H"/>
    <s v="GTSMAJ16267410CS MAJES20THI"/>
    <s v="GTSMAJ16267410CS MAJES20THI"/>
    <x v="43"/>
    <x v="43"/>
    <x v="2"/>
    <x v="198"/>
    <x v="2"/>
    <s v="FV"/>
    <s v="FV"/>
    <s v="Radiación solar"/>
    <x v="0"/>
    <s v="COES"/>
    <s v="Instalado"/>
    <x v="0"/>
    <s v="RER"/>
    <s v="PRIMERA"/>
    <s v="Privado"/>
    <s v="Generadora"/>
    <x v="0"/>
    <s v="AREQUIPA"/>
    <s v="AREQUIPA"/>
    <s v="CAYLLOMA"/>
    <s v="MAJES"/>
    <n v="0"/>
    <n v="53"/>
    <n v="22"/>
    <n v="20"/>
    <n v="44040.135999999991"/>
    <n v="44.04013599999999"/>
    <n v="19.962"/>
    <n v="22"/>
    <n v="20"/>
    <n v="44477.387999999999"/>
    <n v="44.477387999999998"/>
    <n v="19.114000000000001"/>
    <n v="22"/>
    <n v="20"/>
    <n v="44283.159"/>
    <n v="44.283158999999998"/>
    <n v="19.728999999999999"/>
    <n v="22"/>
    <n v="20"/>
    <n v="42980.727999999996"/>
    <n v="42.980727999999992"/>
    <n v="7.6479999999999997"/>
    <m/>
    <m/>
    <m/>
  </r>
  <r>
    <x v="0"/>
    <x v="0"/>
    <s v="GTSREP"/>
    <s v="16267510"/>
    <s v="CS REPARTICION20T"/>
    <s v="HI"/>
    <s v="H"/>
    <s v="GTSREP16267510CS REPARTICION20THI"/>
    <s v="GTSREP16267510CS REPARTICION20THI"/>
    <x v="44"/>
    <x v="44"/>
    <x v="2"/>
    <x v="199"/>
    <x v="257"/>
    <s v="FV"/>
    <s v="FV"/>
    <s v="Radiación solar"/>
    <x v="0"/>
    <s v="COES"/>
    <s v="Instalado"/>
    <x v="0"/>
    <s v="RER"/>
    <s v="PRIMERA"/>
    <s v="Privado"/>
    <s v="Generadora"/>
    <x v="0"/>
    <s v="AREQUIPA"/>
    <s v="AREQUIPA"/>
    <s v="CAYLLOMA"/>
    <s v="LA JOYA"/>
    <n v="0"/>
    <n v="54"/>
    <n v="22"/>
    <n v="20"/>
    <n v="40310.155999999995"/>
    <n v="40.310155999999992"/>
    <n v="19.899000000000001"/>
    <n v="22"/>
    <n v="20"/>
    <n v="41292.366000000002"/>
    <n v="41.292366000000001"/>
    <n v="19.015000000000001"/>
    <n v="22"/>
    <n v="20"/>
    <n v="43386.036"/>
    <n v="43.386035999999997"/>
    <n v="19.04"/>
    <n v="22"/>
    <n v="20"/>
    <n v="41780.493999999992"/>
    <n v="41.78049399999999"/>
    <n v="7.6479999999999997"/>
    <m/>
    <m/>
    <m/>
  </r>
  <r>
    <x v="0"/>
    <x v="0"/>
    <s v="HIDROC"/>
    <s v="18166908"/>
    <s v="G-1"/>
    <s v="HI"/>
    <s v="H"/>
    <s v="HIDROC18166908G-1HI"/>
    <s v="HIDROC18166908G-1HI"/>
    <x v="45"/>
    <x v="45"/>
    <x v="1"/>
    <x v="200"/>
    <x v="18"/>
    <s v="HI"/>
    <s v="HI"/>
    <s v="Agua"/>
    <x v="0"/>
    <s v="COES"/>
    <s v="Instalado"/>
    <x v="0"/>
    <s v="RER"/>
    <s v="PRIMERA"/>
    <s v="Privado"/>
    <s v="Generadora"/>
    <x v="0"/>
    <s v="LIMA"/>
    <s v="LIMA"/>
    <s v="CAÑETE"/>
    <s v="NVO. IMPERIAL"/>
    <n v="0"/>
    <n v="57"/>
    <n v="3.97"/>
    <n v="3.97"/>
    <n v="25404.3"/>
    <n v="25.404299999999999"/>
    <n v="4"/>
    <n v="3.97"/>
    <n v="3.97"/>
    <n v="25172.799999999999"/>
    <n v="25.172799999999999"/>
    <n v="4"/>
    <n v="3.97"/>
    <n v="3.97"/>
    <n v="27848.9"/>
    <n v="27.8489"/>
    <n v="4"/>
    <n v="3.97"/>
    <n v="3.97"/>
    <n v="27154.900000000005"/>
    <n v="27.154900000000005"/>
    <n v="7.6479999999999997"/>
    <m/>
    <m/>
    <m/>
  </r>
  <r>
    <x v="0"/>
    <x v="0"/>
    <s v="HILARI"/>
    <s v="51201106"/>
    <s v="G1"/>
    <s v="HI"/>
    <s v="H"/>
    <s v="HILARI51201106G1HI"/>
    <s v="HILARI51201106G1HI"/>
    <x v="46"/>
    <x v="46"/>
    <x v="1"/>
    <x v="201"/>
    <x v="2"/>
    <s v="HI"/>
    <s v="HI"/>
    <s v="Agua"/>
    <x v="1"/>
    <s v="NO COES"/>
    <s v="Instalado"/>
    <x v="0"/>
    <n v="0"/>
    <n v="0"/>
    <s v="Privado"/>
    <s v="Generadora"/>
    <x v="0"/>
    <s v="LIMA"/>
    <s v="LIMA"/>
    <s v="HUAURA"/>
    <s v="SAYAN"/>
    <n v="0"/>
    <n v="12"/>
    <n v="0.6"/>
    <n v="0.122"/>
    <n v="244.79599999999996"/>
    <n v="0.24479599999999996"/>
    <n v="0.17599999999999999"/>
    <n v="0.6"/>
    <n v="0.32100000000000001"/>
    <n v="702.81799999999998"/>
    <n v="0.70281799999999994"/>
    <n v="0.32100000000000001"/>
    <n v="0.6"/>
    <n v="0.184"/>
    <n v="696.85900000000015"/>
    <n v="0.69685900000000012"/>
    <n v="0.184"/>
    <n v="0.6"/>
    <n v="0.184"/>
    <n v="616.87700000000007"/>
    <n v="0.61687700000000012"/>
    <n v="7.6479999999999997"/>
    <m/>
    <m/>
    <m/>
  </r>
  <r>
    <x v="0"/>
    <x v="0"/>
    <s v="HUANCH"/>
    <s v="11076797"/>
    <s v="Grupo 1"/>
    <s v="HI"/>
    <s v="H"/>
    <s v="HUANCH11076797Grupo 1HI"/>
    <s v="HUANCH11076797Grupo 1HI"/>
    <x v="47"/>
    <x v="47"/>
    <x v="1"/>
    <x v="202"/>
    <x v="25"/>
    <s v="HI"/>
    <s v="HI"/>
    <s v="Agua"/>
    <x v="0"/>
    <s v="COES"/>
    <s v="Instalado"/>
    <x v="0"/>
    <s v="RER"/>
    <s v="-"/>
    <s v="Privado"/>
    <s v="Generadora"/>
    <x v="0"/>
    <s v="LIMA"/>
    <s v="LIMA"/>
    <s v="HUAROCHIRI"/>
    <s v="SAN MATEO"/>
    <n v="0"/>
    <n v="58"/>
    <n v="10"/>
    <n v="9.7620000000000005"/>
    <n v="72772.622000000003"/>
    <n v="72.772621999999998"/>
    <n v="19.524999999999999"/>
    <n v="10"/>
    <n v="9.7620000000000005"/>
    <n v="73670.208999999988"/>
    <n v="73.670208999999986"/>
    <n v="19.962"/>
    <n v="10"/>
    <n v="9.7620000000000005"/>
    <n v="79339.548999999999"/>
    <n v="79.339549000000005"/>
    <n v="19.82"/>
    <n v="10"/>
    <n v="9.7620000000000005"/>
    <n v="74343.918999999994"/>
    <n v="74.343919"/>
    <n v="7.6479999999999997"/>
    <m/>
    <m/>
    <m/>
  </r>
  <r>
    <x v="0"/>
    <x v="0"/>
    <s v="HUANCH"/>
    <s v="11076797"/>
    <s v="Grupo 2"/>
    <s v="HI"/>
    <s v="H"/>
    <s v="HUANCH11076797Grupo 2HI"/>
    <s v="HUANCH11076797Grupo 2HI"/>
    <x v="47"/>
    <x v="47"/>
    <x v="1"/>
    <x v="202"/>
    <x v="26"/>
    <s v="HI"/>
    <s v="HI"/>
    <s v="Agua"/>
    <x v="0"/>
    <s v="COES"/>
    <s v="Instalado"/>
    <x v="0"/>
    <s v="RER"/>
    <s v="-"/>
    <s v="Privado"/>
    <s v="Generadora"/>
    <x v="0"/>
    <s v="LIMA"/>
    <s v="LIMA"/>
    <s v="HUAROCHIRI"/>
    <s v="SAN MATEO"/>
    <n v="0"/>
    <n v="58"/>
    <n v="10"/>
    <n v="9.8689999999999998"/>
    <n v="74160.386999999988"/>
    <n v="74.160386999999986"/>
    <n v="19.524999999999999"/>
    <n v="10"/>
    <n v="9.8689999999999998"/>
    <n v="71935.422000000006"/>
    <n v="71.935422000000003"/>
    <n v="19.962"/>
    <n v="10"/>
    <n v="9.8689999999999998"/>
    <n v="79735.426999999996"/>
    <n v="79.735427000000001"/>
    <n v="19.82"/>
    <n v="10"/>
    <n v="9.8689999999999998"/>
    <n v="68923.631000000008"/>
    <n v="68.923631000000015"/>
    <n v="7.6479999999999997"/>
    <m/>
    <m/>
    <m/>
  </r>
  <r>
    <x v="0"/>
    <x v="0"/>
    <s v="HUANCH"/>
    <s v="31009893"/>
    <s v="G-2"/>
    <s v="HI"/>
    <s v="H"/>
    <s v="HUANCH31009893G-2HI"/>
    <s v="HUANCH31009893G-2HI"/>
    <x v="47"/>
    <x v="47"/>
    <x v="1"/>
    <x v="203"/>
    <x v="48"/>
    <s v="HI"/>
    <s v="HI"/>
    <s v="Agua"/>
    <x v="0"/>
    <s v="NO COES"/>
    <s v="Instalado"/>
    <x v="0"/>
    <n v="0"/>
    <n v="0"/>
    <s v="Privado"/>
    <s v="Generadora"/>
    <x v="0"/>
    <s v="LIMA"/>
    <s v="LIMA"/>
    <s v="HUAROCHIRI"/>
    <s v="SAN MATEO"/>
    <n v="0"/>
    <n v="58"/>
    <n v="0.84"/>
    <n v="0.46"/>
    <n v="0"/>
    <n v="0"/>
    <n v="0"/>
    <n v="0.84"/>
    <n v="0.46"/>
    <n v="0"/>
    <n v="0"/>
    <n v="0"/>
    <n v="0.84"/>
    <n v="0.46"/>
    <n v="0"/>
    <n v="0"/>
    <n v="0.56000000000000005"/>
    <n v="0.84"/>
    <n v="0.46"/>
    <n v="0"/>
    <n v="0"/>
    <n v="7.6479999999999997"/>
    <m/>
    <m/>
    <m/>
  </r>
  <r>
    <x v="0"/>
    <x v="0"/>
    <s v="HUANCH"/>
    <s v="41009793"/>
    <s v="G-1"/>
    <s v="HI"/>
    <s v="H"/>
    <s v="HUANCH41009793G-1HI"/>
    <s v="HUANCH41009793G-1HI"/>
    <x v="47"/>
    <x v="47"/>
    <x v="1"/>
    <x v="204"/>
    <x v="18"/>
    <s v="HI"/>
    <s v="HI"/>
    <s v="Agua"/>
    <x v="0"/>
    <s v="NO COES"/>
    <s v="Instalado"/>
    <x v="0"/>
    <n v="0"/>
    <n v="0"/>
    <s v="Privado"/>
    <s v="Generadora"/>
    <x v="0"/>
    <s v="LIMA"/>
    <s v="LIMA"/>
    <s v="HUAROCHIRI"/>
    <s v="SAN MATEO"/>
    <n v="0"/>
    <n v="58"/>
    <n v="0.46"/>
    <n v="0.45"/>
    <n v="0"/>
    <n v="0"/>
    <n v="0"/>
    <n v="0.46"/>
    <n v="0.45"/>
    <n v="0"/>
    <n v="0"/>
    <n v="0"/>
    <n v="0.46"/>
    <n v="0.45"/>
    <n v="0"/>
    <n v="0"/>
    <n v="0.56000000000000005"/>
    <n v="0.46"/>
    <n v="0.45"/>
    <n v="0"/>
    <n v="0"/>
    <n v="7.6479999999999997"/>
    <m/>
    <m/>
    <m/>
  </r>
  <r>
    <x v="0"/>
    <x v="0"/>
    <s v="HUAPOW"/>
    <s v="18340013"/>
    <s v="UG1"/>
    <s v="HI"/>
    <s v="H"/>
    <s v="HUAPOW18340013UG1HI"/>
    <s v="HUAPOW18340013UG1HI"/>
    <x v="48"/>
    <x v="48"/>
    <x v="1"/>
    <x v="205"/>
    <x v="258"/>
    <s v="HI"/>
    <s v="HI"/>
    <s v="Agua"/>
    <x v="0"/>
    <s v="COES"/>
    <s v="Instalado"/>
    <x v="0"/>
    <s v="RER"/>
    <s v="TERCERA"/>
    <s v="Privado"/>
    <s v="Generadora"/>
    <x v="0"/>
    <s v="LIMA"/>
    <s v="LIMA"/>
    <s v="HUAURA"/>
    <s v="SAYAN"/>
    <n v="0"/>
    <n v="60"/>
    <n v="8.75"/>
    <n v="7.5"/>
    <n v="23245.324999999997"/>
    <n v="23.245324999999998"/>
    <n v="18.385000000000002"/>
    <n v="9.6"/>
    <n v="9.23"/>
    <n v="71913.820000000007"/>
    <n v="71.913820000000001"/>
    <n v="19.45"/>
    <n v="9.6"/>
    <n v="9.23"/>
    <n v="69381.706999999995"/>
    <n v="69.381706999999992"/>
    <n v="19.3"/>
    <n v="9.6"/>
    <n v="9.23"/>
    <n v="68247.413"/>
    <n v="68.247412999999995"/>
    <n v="7.6479999999999997"/>
    <m/>
    <m/>
    <m/>
  </r>
  <r>
    <x v="0"/>
    <x v="0"/>
    <s v="HUAPOW"/>
    <s v="18340013"/>
    <s v="UG2"/>
    <s v="HI"/>
    <s v="H"/>
    <s v="HUAPOW18340013UG2HI"/>
    <s v="HUAPOW18340013UG2HI"/>
    <x v="48"/>
    <x v="48"/>
    <x v="1"/>
    <x v="205"/>
    <x v="259"/>
    <s v="HI"/>
    <s v="HI"/>
    <s v="Agua"/>
    <x v="0"/>
    <s v="COES"/>
    <s v="Instalado"/>
    <x v="0"/>
    <s v="RER"/>
    <s v="TERCERA"/>
    <s v="Privado"/>
    <s v="Generadora"/>
    <x v="0"/>
    <s v="LIMA"/>
    <s v="LIMA"/>
    <s v="HUAURA"/>
    <s v="SAYAN"/>
    <n v="0"/>
    <n v="60"/>
    <n v="8.75"/>
    <n v="7.5"/>
    <n v="27615.79"/>
    <n v="27.615790000000001"/>
    <n v="18.385000000000002"/>
    <n v="9.6"/>
    <n v="9.1999999999999993"/>
    <n v="63835.710999999996"/>
    <n v="63.835710999999996"/>
    <n v="19.45"/>
    <n v="9.6"/>
    <n v="9.1999999999999993"/>
    <n v="69332.580999999991"/>
    <n v="69.33258099999999"/>
    <n v="19.3"/>
    <n v="9.6"/>
    <n v="9.1999999999999993"/>
    <n v="70036.436000000002"/>
    <n v="70.036435999999995"/>
    <n v="7.6479999999999997"/>
    <m/>
    <m/>
    <m/>
  </r>
  <r>
    <x v="0"/>
    <x v="0"/>
    <s v="IENEPE"/>
    <s v="33362415"/>
    <s v="G1-G25"/>
    <s v="EL"/>
    <s v="T"/>
    <s v="IENEPE33362415G1-G25EL"/>
    <s v="IENEPE33362415G1-G25EL"/>
    <x v="49"/>
    <x v="49"/>
    <x v="0"/>
    <x v="206"/>
    <x v="260"/>
    <s v="EL"/>
    <s v="EL"/>
    <s v="Diésel"/>
    <x v="0"/>
    <s v="COES"/>
    <s v="Instalado"/>
    <x v="0"/>
    <n v="0"/>
    <n v="0"/>
    <s v="Privado"/>
    <s v="Generadora"/>
    <x v="0"/>
    <s v="UCAYALI"/>
    <s v="UCAYALI"/>
    <s v="CORONEL PORTILLO"/>
    <s v="YARINACOCHA"/>
    <n v="0"/>
    <n v="61"/>
    <n v="45.63"/>
    <n v="40.6"/>
    <n v="2201.98"/>
    <n v="2.2019799999999998"/>
    <n v="0"/>
    <n v="45.63"/>
    <n v="40.6"/>
    <n v="4857.24"/>
    <n v="4.85724"/>
    <n v="0"/>
    <n v="45.63"/>
    <n v="40.6"/>
    <n v="2096.65"/>
    <n v="2.0966499999999999"/>
    <s v="-"/>
    <n v="45.63"/>
    <n v="40.6"/>
    <n v="2801.0039999999999"/>
    <n v="2.8010039999999998"/>
    <n v="7.6479999999999997"/>
    <m/>
    <m/>
    <m/>
  </r>
  <r>
    <x v="0"/>
    <x v="0"/>
    <s v="IENEPE"/>
    <s v="33362515"/>
    <s v="G1-G11"/>
    <s v="EL"/>
    <s v="T"/>
    <s v="IENEPE33362515G1-G11EL"/>
    <s v="IENEPE33362515G1-G11EL"/>
    <x v="49"/>
    <x v="49"/>
    <x v="0"/>
    <x v="207"/>
    <x v="261"/>
    <s v="EL"/>
    <s v="EL"/>
    <s v="Diésel"/>
    <x v="0"/>
    <s v="COES"/>
    <s v="Instalado"/>
    <x v="0"/>
    <n v="0"/>
    <n v="0"/>
    <s v="Privado"/>
    <s v="Generadora"/>
    <x v="0"/>
    <s v="MADRE DE DIOS"/>
    <s v="MADRE DE DIOS"/>
    <s v="TAMBOPATA"/>
    <s v="TAMBOPATA"/>
    <n v="0"/>
    <n v="61"/>
    <n v="20.079999999999998"/>
    <n v="18.25"/>
    <n v="880.12"/>
    <n v="0.88012000000000001"/>
    <n v="0"/>
    <n v="20.079999999999998"/>
    <n v="18.25"/>
    <n v="813.61400000000003"/>
    <n v="0.81361400000000006"/>
    <n v="13.68"/>
    <n v="20.079999999999998"/>
    <n v="18.25"/>
    <n v="660.40000000000009"/>
    <n v="0.6604000000000001"/>
    <s v="-"/>
    <n v="20.079999999999998"/>
    <n v="18.25"/>
    <n v="5200.7099999999991"/>
    <n v="5.2007099999999991"/>
    <n v="7.6479999999999997"/>
    <m/>
    <m/>
    <m/>
  </r>
  <r>
    <x v="0"/>
    <x v="0"/>
    <s v="KALLPA"/>
    <s v="14331913"/>
    <s v="G-1"/>
    <s v="HI"/>
    <s v="H"/>
    <s v="KALLPA14331913G-1HI"/>
    <s v="KALLPA14331913G-1HI"/>
    <x v="50"/>
    <x v="50"/>
    <x v="1"/>
    <x v="208"/>
    <x v="18"/>
    <s v="HI"/>
    <s v="HI"/>
    <s v="Agua"/>
    <x v="0"/>
    <s v="COES"/>
    <s v="Instalado"/>
    <x v="0"/>
    <n v="0"/>
    <n v="0"/>
    <s v="Privado"/>
    <s v="Generadora"/>
    <x v="0"/>
    <s v="HUANCAVELICA"/>
    <s v="HUANCAVELICA"/>
    <s v="TAYACAYA"/>
    <s v="COLCABAMBA - SURUBAMBA"/>
    <n v="0"/>
    <n v="63"/>
    <n v="171.28"/>
    <n v="181.82900000000001"/>
    <n v="318973.14099999995"/>
    <n v="318.97314099999994"/>
    <n v="554.99"/>
    <n v="171.28"/>
    <n v="181.82900000000001"/>
    <n v="1121569.8470000001"/>
    <n v="1121.569847"/>
    <n v="555.51700000000005"/>
    <n v="171.28"/>
    <n v="181.82900000000001"/>
    <n v="1006434.1089999999"/>
    <n v="1006.4341089999999"/>
    <n v="535"/>
    <n v="171.28"/>
    <n v="181.82900000000001"/>
    <n v="967973.19699999993"/>
    <n v="967.97319699999991"/>
    <n v="7.6479999999999997"/>
    <m/>
    <m/>
    <m/>
  </r>
  <r>
    <x v="0"/>
    <x v="0"/>
    <s v="KALLPA"/>
    <s v="14331913"/>
    <s v="G-2"/>
    <s v="HI"/>
    <s v="H"/>
    <s v="KALLPA14331913G-2HI"/>
    <s v="KALLPA14331913G-2HI"/>
    <x v="50"/>
    <x v="50"/>
    <x v="1"/>
    <x v="208"/>
    <x v="48"/>
    <s v="HI"/>
    <s v="HI"/>
    <s v="Agua"/>
    <x v="0"/>
    <s v="COES"/>
    <s v="Instalado"/>
    <x v="0"/>
    <n v="0"/>
    <n v="0"/>
    <s v="Privado"/>
    <s v="Generadora"/>
    <x v="0"/>
    <s v="HUANCAVELICA"/>
    <s v="HUANCAVELICA"/>
    <s v="TAYACAYA"/>
    <s v="COLCABAMBA - SURUBAMBA"/>
    <n v="0"/>
    <n v="63"/>
    <n v="171.28"/>
    <n v="181.70500000000001"/>
    <n v="291589.31599999999"/>
    <n v="291.589316"/>
    <n v="554.99"/>
    <n v="171.28"/>
    <n v="181.70500000000001"/>
    <n v="1001693.647"/>
    <n v="1001.6936469999999"/>
    <n v="555.51700000000005"/>
    <n v="171.28"/>
    <n v="181.70500000000001"/>
    <n v="961012.46600000001"/>
    <n v="961.01246600000002"/>
    <n v="535"/>
    <n v="171.28"/>
    <n v="181.70500000000001"/>
    <n v="1011310.3970000001"/>
    <n v="1011.3103970000001"/>
    <n v="7.6479999999999997"/>
    <m/>
    <m/>
    <m/>
  </r>
  <r>
    <x v="0"/>
    <x v="0"/>
    <s v="KALLPA"/>
    <s v="14331913"/>
    <s v="G-3"/>
    <s v="HI"/>
    <s v="H"/>
    <s v="KALLPA14331913G-3HI"/>
    <s v="KALLPA14331913G-3HI"/>
    <x v="50"/>
    <x v="50"/>
    <x v="1"/>
    <x v="208"/>
    <x v="49"/>
    <s v="HI"/>
    <s v="HI"/>
    <s v="Agua"/>
    <x v="0"/>
    <s v="COES"/>
    <s v="Instalado"/>
    <x v="0"/>
    <n v="0"/>
    <n v="0"/>
    <s v="Privado"/>
    <s v="Generadora"/>
    <x v="0"/>
    <s v="HUANCAVELICA"/>
    <s v="HUANCAVELICA"/>
    <s v="TAYACAYA"/>
    <s v="COLCABAMBA - SURUBAMBA"/>
    <n v="0"/>
    <n v="63"/>
    <n v="171.28"/>
    <n v="181.55600000000001"/>
    <n v="214524.84"/>
    <n v="214.52483999999998"/>
    <n v="554.99"/>
    <n v="171.28"/>
    <n v="181.55600000000001"/>
    <n v="1160527.4750000001"/>
    <n v="1160.5274750000001"/>
    <n v="555.51700000000005"/>
    <n v="171.28"/>
    <n v="181.55600000000001"/>
    <n v="1056999.7250000001"/>
    <n v="1056.9997250000001"/>
    <n v="535"/>
    <n v="171.28"/>
    <n v="181.55600000000001"/>
    <n v="1022684.2130000001"/>
    <n v="1022.6842130000001"/>
    <n v="7.6479999999999997"/>
    <m/>
    <m/>
    <m/>
  </r>
  <r>
    <x v="0"/>
    <x v="0"/>
    <s v="KALLPA"/>
    <s v="14331913"/>
    <s v="G-4"/>
    <s v="HI"/>
    <s v="H"/>
    <s v="KALLPA14331913G-4HI"/>
    <s v="KALLPA14331913G-4HI"/>
    <x v="50"/>
    <x v="50"/>
    <x v="1"/>
    <x v="208"/>
    <x v="50"/>
    <s v="HI"/>
    <s v="HI"/>
    <s v="Agua"/>
    <x v="0"/>
    <s v="COES"/>
    <s v="Instalado"/>
    <x v="0"/>
    <n v="0"/>
    <n v="0"/>
    <s v="Privado"/>
    <s v="Generadora"/>
    <x v="0"/>
    <s v="HUANCAVELICA"/>
    <s v="HUANCAVELICA"/>
    <s v="TAYACAYA"/>
    <s v="COLCABAMBA - SURUBAMBA"/>
    <n v="0"/>
    <n v="63"/>
    <n v="10.76"/>
    <n v="9.9"/>
    <n v="11236.441999999999"/>
    <n v="11.236441999999998"/>
    <n v="554.99"/>
    <n v="10.76"/>
    <n v="10.427"/>
    <n v="54805.847999999998"/>
    <n v="54.805847999999997"/>
    <n v="555.51700000000005"/>
    <n v="10.76"/>
    <n v="10.427"/>
    <n v="54888.263999999996"/>
    <n v="54.888263999999992"/>
    <n v="535"/>
    <n v="10.76"/>
    <n v="10.427"/>
    <n v="55259.503999999994"/>
    <n v="55.259503999999993"/>
    <n v="7.6479999999999997"/>
    <m/>
    <m/>
    <m/>
  </r>
  <r>
    <x v="0"/>
    <x v="0"/>
    <s v="KALLPA"/>
    <s v="33145006"/>
    <s v="TG1"/>
    <s v="TG"/>
    <s v="T"/>
    <s v="KALLPA33145006TG1TG"/>
    <s v="KALLPA33145006TG1TG"/>
    <x v="50"/>
    <x v="50"/>
    <x v="0"/>
    <x v="209"/>
    <x v="262"/>
    <s v="TG"/>
    <s v="CC"/>
    <s v="Gas Natural"/>
    <x v="0"/>
    <s v="COES"/>
    <s v="Instalado"/>
    <x v="0"/>
    <n v="0"/>
    <n v="0"/>
    <s v="Privado"/>
    <s v="Generadora"/>
    <x v="0"/>
    <s v="LIMA"/>
    <s v="LIMA"/>
    <s v="CAÑETE"/>
    <s v="CHILCA"/>
    <n v="0"/>
    <n v="63"/>
    <n v="180"/>
    <n v="187.07300000000001"/>
    <n v="846834.61399999994"/>
    <n v="846.83461399999999"/>
    <n v="863.41700000000003"/>
    <n v="180"/>
    <n v="187.07300000000001"/>
    <n v="957808.19599999988"/>
    <n v="957.80819599999984"/>
    <n v="863.41700000000003"/>
    <n v="180"/>
    <n v="187.07300000000001"/>
    <n v="987202.04"/>
    <n v="987.20204000000001"/>
    <n v="863.41700000000003"/>
    <n v="180"/>
    <n v="187.07300000000001"/>
    <n v="881801.45900000003"/>
    <n v="881.80145900000002"/>
    <n v="7.6479999999999997"/>
    <m/>
    <m/>
    <m/>
  </r>
  <r>
    <x v="0"/>
    <x v="0"/>
    <s v="KALLPA"/>
    <s v="33145006"/>
    <s v="TG2"/>
    <s v="TG"/>
    <s v="T"/>
    <s v="KALLPA33145006TG2TG"/>
    <s v="KALLPA33145006TG2TG"/>
    <x v="50"/>
    <x v="50"/>
    <x v="0"/>
    <x v="209"/>
    <x v="263"/>
    <s v="TG"/>
    <s v="CC"/>
    <s v="Gas Natural"/>
    <x v="0"/>
    <s v="COES"/>
    <s v="Instalado"/>
    <x v="0"/>
    <n v="0"/>
    <n v="0"/>
    <s v="Privado"/>
    <s v="Generadora"/>
    <x v="0"/>
    <s v="LIMA"/>
    <s v="LIMA"/>
    <s v="CAÑETE"/>
    <s v="CHILCA"/>
    <n v="0"/>
    <n v="63"/>
    <n v="216"/>
    <n v="191.429"/>
    <n v="238180.35500000001"/>
    <n v="238.18035500000002"/>
    <n v="863.41700000000003"/>
    <n v="216"/>
    <n v="191.429"/>
    <n v="760202.36300000013"/>
    <n v="760.2023630000001"/>
    <n v="863.41700000000003"/>
    <n v="216"/>
    <n v="191.429"/>
    <n v="868133.3600000001"/>
    <n v="868.13336000000015"/>
    <n v="863.41700000000003"/>
    <n v="216"/>
    <n v="191.429"/>
    <n v="809019.87900000007"/>
    <n v="809.01987900000006"/>
    <n v="7.6479999999999997"/>
    <m/>
    <m/>
    <m/>
  </r>
  <r>
    <x v="0"/>
    <x v="0"/>
    <s v="KALLPA"/>
    <s v="33145006"/>
    <s v="TG3"/>
    <s v="TG"/>
    <s v="T"/>
    <s v="KALLPA33145006TG3TG"/>
    <s v="KALLPA33145006TG3TG"/>
    <x v="50"/>
    <x v="50"/>
    <x v="0"/>
    <x v="209"/>
    <x v="264"/>
    <s v="TG"/>
    <s v="CC"/>
    <s v="Gas Natural"/>
    <x v="0"/>
    <s v="COES"/>
    <s v="Instalado"/>
    <x v="0"/>
    <n v="0"/>
    <n v="0"/>
    <s v="Privado"/>
    <s v="Generadora"/>
    <x v="0"/>
    <s v="LIMA"/>
    <s v="LIMA"/>
    <s v="CAÑETE"/>
    <s v="CHILCA"/>
    <n v="0"/>
    <n v="63"/>
    <n v="233"/>
    <n v="193.74799999999999"/>
    <n v="733617.61800000002"/>
    <n v="733.61761799999999"/>
    <n v="863.41700000000003"/>
    <n v="233"/>
    <n v="193.74799999999999"/>
    <n v="871502.74700000009"/>
    <n v="871.50274700000011"/>
    <n v="863.41700000000003"/>
    <n v="233"/>
    <n v="193.74799999999999"/>
    <n v="997126.08400000003"/>
    <n v="997.12608399999999"/>
    <n v="863.41700000000003"/>
    <n v="233"/>
    <n v="193.74799999999999"/>
    <n v="824857.52799999993"/>
    <n v="824.85752799999989"/>
    <n v="7.6479999999999997"/>
    <m/>
    <m/>
    <m/>
  </r>
  <r>
    <x v="0"/>
    <x v="0"/>
    <s v="KALLPA"/>
    <s v="33145006"/>
    <s v="TV"/>
    <s v="TV"/>
    <s v="T"/>
    <s v="KALLPA33145006TVTV"/>
    <s v="KALLPA33145006TVTV"/>
    <x v="50"/>
    <x v="50"/>
    <x v="0"/>
    <x v="209"/>
    <x v="265"/>
    <s v="TV"/>
    <s v="CC"/>
    <s v="Gas Natural"/>
    <x v="0"/>
    <s v="COES"/>
    <s v="Instalado"/>
    <x v="0"/>
    <n v="0"/>
    <n v="0"/>
    <s v="Privado"/>
    <s v="Generadora"/>
    <x v="0"/>
    <s v="LIMA"/>
    <s v="LIMA"/>
    <s v="CAÑETE"/>
    <s v="CHILCA"/>
    <n v="0"/>
    <n v="63"/>
    <n v="350"/>
    <n v="291.16699999999997"/>
    <n v="990545.22400000005"/>
    <n v="990.54522400000008"/>
    <n v="863.41700000000003"/>
    <n v="350"/>
    <n v="291.16699999999997"/>
    <n v="1384799.0090000001"/>
    <n v="1384.7990090000001"/>
    <n v="863.41700000000003"/>
    <n v="350"/>
    <n v="291.16699999999997"/>
    <n v="1443493.55"/>
    <n v="1443.4935500000001"/>
    <n v="863.41700000000003"/>
    <n v="350"/>
    <n v="291.16699999999997"/>
    <n v="1248470.8540000001"/>
    <n v="1248.4708540000001"/>
    <n v="7.6479999999999997"/>
    <m/>
    <m/>
    <m/>
  </r>
  <r>
    <x v="0"/>
    <x v="0"/>
    <s v="KALLPA"/>
    <s v="33170108"/>
    <s v="TG5"/>
    <s v="TG"/>
    <s v="T"/>
    <s v="KALLPA33170108TG5TG"/>
    <s v="KALLPA33170108TG5TG"/>
    <x v="50"/>
    <x v="50"/>
    <x v="0"/>
    <x v="210"/>
    <x v="221"/>
    <s v="TG"/>
    <s v="TG"/>
    <s v="Gas Natural"/>
    <x v="0"/>
    <s v="COES"/>
    <s v="Instalado"/>
    <x v="0"/>
    <n v="0"/>
    <n v="0"/>
    <s v="Privado"/>
    <s v="Generadora"/>
    <x v="0"/>
    <s v="LIMA"/>
    <s v="LIMA"/>
    <s v="CAÑETE"/>
    <s v="CHILCA"/>
    <n v="0"/>
    <n v="63"/>
    <n v="192.5"/>
    <n v="196.75094000000001"/>
    <n v="248948.5"/>
    <n v="248.9485"/>
    <n v="196.751"/>
    <n v="192.5"/>
    <n v="195.428"/>
    <n v="314304.38399999996"/>
    <n v="314.30438399999997"/>
    <n v="195.428"/>
    <n v="192.5"/>
    <n v="195.428"/>
    <n v="592641.91899999999"/>
    <n v="592.64191900000003"/>
    <n v="195.428"/>
    <n v="192.5"/>
    <n v="195.428"/>
    <n v="546895.924"/>
    <n v="546.89592400000004"/>
    <n v="7.6479999999999997"/>
    <m/>
    <m/>
    <m/>
  </r>
  <r>
    <x v="0"/>
    <x v="0"/>
    <s v="LANGUI"/>
    <s v="31437845"/>
    <s v="Grupo 1"/>
    <s v="HI"/>
    <s v="H"/>
    <s v="LANGUI31437845Grupo 1HI"/>
    <s v="LANGUI31437845Grupo 1HI"/>
    <x v="51"/>
    <x v="51"/>
    <x v="1"/>
    <x v="211"/>
    <x v="25"/>
    <s v="HI"/>
    <s v="HI"/>
    <s v="Agua"/>
    <x v="0"/>
    <s v="NO COES"/>
    <s v="Instalado"/>
    <x v="0"/>
    <n v="0"/>
    <n v="0"/>
    <s v="Privado"/>
    <s v="Generadora"/>
    <x v="0"/>
    <s v="CUSCO"/>
    <s v="CUSCO"/>
    <s v="CANAS"/>
    <s v="LANGUI"/>
    <n v="0"/>
    <n v="9"/>
    <n v="0.77"/>
    <n v="0.69"/>
    <n v="616.9799999999999"/>
    <n v="0.61697999999999986"/>
    <n v="1.2722119999999999"/>
    <n v="0.77"/>
    <n v="0.69"/>
    <n v="1869.511"/>
    <n v="1.8695109999999999"/>
    <n v="4.9370000000000003"/>
    <n v="0.77"/>
    <n v="0.69"/>
    <n v="1939.9600000000003"/>
    <n v="1.9399600000000004"/>
    <n v="5415"/>
    <n v="0.77"/>
    <n v="0.69"/>
    <n v="1922.9309999999998"/>
    <n v="1.9229309999999997"/>
    <n v="7.6479999999999997"/>
    <m/>
    <m/>
    <m/>
  </r>
  <r>
    <x v="0"/>
    <x v="0"/>
    <s v="LANGUI"/>
    <s v="31437845"/>
    <s v="Grupo 2"/>
    <s v="HI"/>
    <s v="H"/>
    <s v="LANGUI31437845Grupo 2HI"/>
    <s v="LANGUI31437845Grupo 2HI"/>
    <x v="51"/>
    <x v="51"/>
    <x v="1"/>
    <x v="211"/>
    <x v="26"/>
    <s v="HI"/>
    <s v="HI"/>
    <s v="Agua"/>
    <x v="0"/>
    <s v="NO COES"/>
    <s v="Instalado"/>
    <x v="0"/>
    <n v="0"/>
    <n v="0"/>
    <s v="Privado"/>
    <s v="Generadora"/>
    <x v="0"/>
    <s v="CUSCO"/>
    <s v="CUSCO"/>
    <s v="CANAS"/>
    <s v="LANGUI"/>
    <n v="0"/>
    <n v="9"/>
    <n v="2.5"/>
    <n v="2.25"/>
    <n v="2438.4929999999995"/>
    <n v="2.4384929999999994"/>
    <n v="1.2722119999999999"/>
    <n v="2.5"/>
    <n v="2.25"/>
    <n v="7029.4609999999993"/>
    <n v="7.0294609999999995"/>
    <n v="4.9370000000000003"/>
    <n v="2.5"/>
    <n v="2.25"/>
    <n v="5477.2449999999999"/>
    <n v="5.4772449999999999"/>
    <n v="5415"/>
    <n v="2.5"/>
    <n v="2.25"/>
    <n v="461.53799999999995"/>
    <n v="0.46153799999999995"/>
    <n v="7.6479999999999997"/>
    <m/>
    <m/>
    <m/>
  </r>
  <r>
    <x v="0"/>
    <x v="0"/>
    <s v="LANGUI"/>
    <s v="31437845"/>
    <s v="Grupo 3"/>
    <s v="HI"/>
    <s v="H"/>
    <s v="LANGUI31437845Grupo 3HI"/>
    <s v="LANGUI31437845Grupo 3HI"/>
    <x v="51"/>
    <x v="51"/>
    <x v="1"/>
    <x v="211"/>
    <x v="55"/>
    <s v="HI"/>
    <s v="HI"/>
    <s v="Agua"/>
    <x v="0"/>
    <s v="NO COES"/>
    <s v="Instalado"/>
    <x v="0"/>
    <n v="0"/>
    <n v="0"/>
    <s v="Privado"/>
    <s v="Generadora"/>
    <x v="0"/>
    <s v="CUSCO"/>
    <s v="CUSCO"/>
    <s v="CANAS"/>
    <s v="LANGUI"/>
    <n v="0"/>
    <n v="9"/>
    <n v="3.15"/>
    <n v="3"/>
    <n v="19247.590000000004"/>
    <n v="19.247590000000002"/>
    <n v="1.2722119999999999"/>
    <n v="3.15"/>
    <n v="3"/>
    <n v="20951.925999999999"/>
    <n v="20.951926"/>
    <n v="4.9370000000000003"/>
    <n v="3.15"/>
    <n v="3"/>
    <n v="18367.732999999997"/>
    <n v="18.367732999999998"/>
    <n v="5415"/>
    <n v="3.15"/>
    <n v="3"/>
    <n v="20738.084000000003"/>
    <n v="20.738084000000004"/>
    <n v="7.6479999999999997"/>
    <m/>
    <m/>
    <m/>
  </r>
  <r>
    <x v="0"/>
    <x v="0"/>
    <s v="MAJAEN"/>
    <s v="31135604"/>
    <s v="Grupo 1"/>
    <s v="HI"/>
    <s v="H"/>
    <s v="MAJAEN31135604Grupo 1HI"/>
    <s v="MAJAEN31135604Grupo 1HI"/>
    <x v="52"/>
    <x v="52"/>
    <x v="1"/>
    <x v="212"/>
    <x v="25"/>
    <s v="HI"/>
    <s v="HI"/>
    <s v="Agua"/>
    <x v="0"/>
    <s v="COES"/>
    <s v="Instalado"/>
    <x v="0"/>
    <s v="RER"/>
    <s v="PRIMERA"/>
    <s v="Privado"/>
    <s v="Generadora"/>
    <x v="0"/>
    <s v="LIMA"/>
    <s v="LIMA"/>
    <s v="BARRANCA"/>
    <s v="BARRANCA"/>
    <n v="0"/>
    <n v="64"/>
    <n v="1.9"/>
    <n v="1.82"/>
    <n v="11319.373999999998"/>
    <n v="11.319373999999998"/>
    <n v="4.0579999999999998"/>
    <n v="1.9"/>
    <n v="1.89"/>
    <n v="11249.101999999999"/>
    <n v="11.249101999999999"/>
    <n v="1.9890000000000001"/>
    <n v="1.9"/>
    <n v="1.89"/>
    <n v="7996.5150000000012"/>
    <n v="7.9965150000000014"/>
    <n v="3.9510000000000001"/>
    <n v="1.9"/>
    <n v="1.89"/>
    <n v="5399.0750000000007"/>
    <n v="5.3990750000000007"/>
    <n v="7.6479999999999997"/>
    <m/>
    <m/>
    <m/>
  </r>
  <r>
    <x v="0"/>
    <x v="0"/>
    <s v="MAJAEN"/>
    <s v="31135604"/>
    <s v="Grupo 2"/>
    <s v="HI"/>
    <s v="H"/>
    <s v="MAJAEN31135604Grupo 2HI"/>
    <s v="MAJAEN31135604Grupo 2HI"/>
    <x v="52"/>
    <x v="52"/>
    <x v="1"/>
    <x v="212"/>
    <x v="26"/>
    <s v="HI"/>
    <s v="HI"/>
    <s v="Agua"/>
    <x v="0"/>
    <s v="COES"/>
    <s v="Instalado"/>
    <x v="0"/>
    <s v="RER"/>
    <s v="PRIMERA"/>
    <s v="Privado"/>
    <s v="Generadora"/>
    <x v="0"/>
    <s v="LIMA"/>
    <s v="LIMA"/>
    <s v="BARRANCA"/>
    <s v="BARRANCA"/>
    <n v="0"/>
    <n v="64"/>
    <n v="1.9"/>
    <n v="1.82"/>
    <n v="12804.861999999999"/>
    <n v="12.804862"/>
    <n v="4.0579999999999998"/>
    <n v="1.9"/>
    <n v="1.89"/>
    <n v="10782.159"/>
    <n v="10.782159"/>
    <n v="1.9890000000000001"/>
    <n v="1.9"/>
    <n v="1.89"/>
    <n v="7354.1370000000006"/>
    <n v="7.3541370000000006"/>
    <n v="3.9510000000000001"/>
    <n v="1.9"/>
    <n v="1.89"/>
    <n v="10631.356"/>
    <n v="10.631356"/>
    <n v="7.6479999999999997"/>
    <m/>
    <m/>
    <m/>
  </r>
  <r>
    <x v="0"/>
    <x v="0"/>
    <s v="MOQUFV"/>
    <s v="16313712"/>
    <s v="1"/>
    <s v="HI"/>
    <s v="H"/>
    <s v="MOQUFV163137121HI"/>
    <s v="MOQUFV163137121HI"/>
    <x v="53"/>
    <x v="53"/>
    <x v="2"/>
    <x v="213"/>
    <x v="2"/>
    <s v="FV"/>
    <s v="FV"/>
    <s v="Radiación solar"/>
    <x v="0"/>
    <s v="COES"/>
    <s v="Instalado"/>
    <x v="0"/>
    <s v="RER"/>
    <s v="SEGUNDA"/>
    <s v="Privado"/>
    <s v="Generadora"/>
    <x v="0"/>
    <s v="MOQUEGUA"/>
    <s v="MOQUEGUA"/>
    <s v="MARISCAL NIETO"/>
    <s v="MOQUEGUA"/>
    <n v="0"/>
    <n v="65"/>
    <n v="16"/>
    <n v="16"/>
    <n v="46026.521999999997"/>
    <n v="46.026522"/>
    <n v="17.119"/>
    <n v="16"/>
    <n v="16"/>
    <n v="47724.108999999997"/>
    <n v="47.724108999999999"/>
    <n v="15.965"/>
    <n v="16"/>
    <n v="16"/>
    <n v="47336.044000000009"/>
    <n v="47.336044000000008"/>
    <n v="16.12"/>
    <n v="16"/>
    <n v="16"/>
    <n v="47681.82699999999"/>
    <n v="47.681826999999991"/>
    <n v="7.6479999999999997"/>
    <m/>
    <m/>
    <m/>
  </r>
  <r>
    <x v="0"/>
    <x v="0"/>
    <s v="MULLER"/>
    <s v="31001593"/>
    <s v="Planta 1"/>
    <s v="HI"/>
    <s v="H"/>
    <s v="MULLER31001593Planta 1HI"/>
    <s v="MULLER31001593Planta 1HI"/>
    <x v="54"/>
    <x v="54"/>
    <x v="1"/>
    <x v="214"/>
    <x v="266"/>
    <s v="HI"/>
    <s v="HI"/>
    <s v="Agua"/>
    <x v="0"/>
    <s v="NO COES"/>
    <s v="Instalado"/>
    <x v="0"/>
    <n v="0"/>
    <n v="0"/>
    <s v="Privado"/>
    <s v="Generadora"/>
    <x v="0"/>
    <s v="PASCO"/>
    <s v="PASCO"/>
    <s v="OXAPAMPA"/>
    <s v="OXAPAMPA"/>
    <n v="0"/>
    <n v="16"/>
    <n v="0.16"/>
    <n v="0.16"/>
    <n v="1092.3009999999999"/>
    <n v="1.092301"/>
    <n v="5"/>
    <n v="0.16"/>
    <n v="0.16"/>
    <n v="1149.6359999999997"/>
    <n v="1.1496359999999997"/>
    <n v="0"/>
    <n v="0.16"/>
    <n v="0.16"/>
    <n v="1101.0830000000001"/>
    <n v="1.101083"/>
    <n v="0"/>
    <n v="0.16"/>
    <n v="0.16"/>
    <n v="1211.904"/>
    <n v="1.2119040000000001"/>
    <n v="7.6479999999999997"/>
    <m/>
    <m/>
    <m/>
  </r>
  <r>
    <x v="0"/>
    <x v="0"/>
    <s v="MULLER"/>
    <s v="31001593"/>
    <s v="Planta 2"/>
    <s v="HI"/>
    <s v="H"/>
    <s v="MULLER31001593Planta 2HI"/>
    <s v="MULLER31001593Planta 2HI"/>
    <x v="54"/>
    <x v="54"/>
    <x v="1"/>
    <x v="214"/>
    <x v="267"/>
    <s v="HI"/>
    <s v="HI"/>
    <s v="Agua"/>
    <x v="0"/>
    <s v="NO COES"/>
    <s v="Instalado"/>
    <x v="0"/>
    <n v="0"/>
    <n v="0"/>
    <s v="Privado"/>
    <s v="Generadora"/>
    <x v="0"/>
    <s v="PASCO"/>
    <s v="PASCO"/>
    <s v="OXAPAMPA"/>
    <s v="OXAPAMPA"/>
    <n v="0"/>
    <n v="16"/>
    <n v="0.27200000000000002"/>
    <n v="0.27200000000000002"/>
    <n v="1770.5930000000001"/>
    <n v="1.7705930000000001"/>
    <n v="5"/>
    <n v="0.27200000000000002"/>
    <n v="0.27200000000000002"/>
    <n v="1870.875"/>
    <n v="1.8708750000000001"/>
    <n v="0"/>
    <n v="0.27200000000000002"/>
    <n v="0.27200000000000002"/>
    <n v="1806.366"/>
    <n v="1.8063659999999999"/>
    <n v="0"/>
    <n v="0.27200000000000002"/>
    <n v="0.27200000000000002"/>
    <n v="1806.7609999999997"/>
    <n v="1.8067609999999998"/>
    <n v="7.6479999999999997"/>
    <m/>
    <m/>
    <m/>
  </r>
  <r>
    <x v="0"/>
    <x v="0"/>
    <s v="MULLER"/>
    <s v="31001593"/>
    <s v="Planta 3"/>
    <s v="HI"/>
    <s v="H"/>
    <s v="MULLER31001593Planta 3HI"/>
    <s v="MULLER31001593Planta 3HI"/>
    <x v="54"/>
    <x v="54"/>
    <x v="1"/>
    <x v="214"/>
    <x v="268"/>
    <s v="HI"/>
    <s v="HI"/>
    <s v="Agua"/>
    <x v="0"/>
    <s v="NO COES"/>
    <s v="Instalado"/>
    <x v="0"/>
    <n v="0"/>
    <n v="0"/>
    <s v="Privado"/>
    <s v="Generadora"/>
    <x v="0"/>
    <s v="PASCO"/>
    <s v="PASCO"/>
    <s v="OXAPAMPA"/>
    <s v="OXAPAMPA"/>
    <n v="0"/>
    <n v="16"/>
    <n v="0.16"/>
    <n v="0.16"/>
    <n v="1291.1879999999999"/>
    <n v="1.2911879999999998"/>
    <n v="5"/>
    <n v="0.16"/>
    <n v="0.16"/>
    <n v="1326.33"/>
    <n v="1.32633"/>
    <n v="0"/>
    <n v="0.16"/>
    <n v="0.16"/>
    <n v="1158.6200000000003"/>
    <n v="1.1586200000000004"/>
    <n v="0"/>
    <n v="0.16"/>
    <n v="0.16"/>
    <n v="1275.2959999999998"/>
    <n v="1.2752959999999998"/>
    <n v="7.6479999999999997"/>
    <m/>
    <m/>
    <m/>
  </r>
  <r>
    <x v="0"/>
    <x v="0"/>
    <s v="ORAENP"/>
    <s v="11014393"/>
    <s v="1"/>
    <s v="HI"/>
    <s v="H"/>
    <s v="ORAENP110143931HI"/>
    <s v="ORAENP110143931HI"/>
    <x v="55"/>
    <x v="55"/>
    <x v="1"/>
    <x v="215"/>
    <x v="25"/>
    <s v="HI"/>
    <s v="HI"/>
    <s v="Agua"/>
    <x v="0"/>
    <s v="COES"/>
    <s v="Instalado"/>
    <x v="0"/>
    <n v="0"/>
    <n v="0"/>
    <s v="Privado"/>
    <s v="Generadora"/>
    <x v="0"/>
    <s v="ANCASH"/>
    <s v="ANCASH"/>
    <s v="HUAYLAS"/>
    <s v="HUALLANCA"/>
    <n v="0"/>
    <n v="66"/>
    <n v="41.097000000000001"/>
    <n v="44.219000000000001"/>
    <n v="90719.243999999992"/>
    <n v="90.719243999999989"/>
    <n v="254.87100000000001"/>
    <n v="41.097000000000001"/>
    <n v="44.219000000000001"/>
    <n v="251828.13800000001"/>
    <n v="251.828138"/>
    <n v="260.024"/>
    <n v="41.097000000000001"/>
    <n v="44.219000000000001"/>
    <n v="270218.98200000002"/>
    <n v="270.21898200000004"/>
    <n v="265.565"/>
    <n v="41.097000000000001"/>
    <n v="44.219000000000001"/>
    <n v="250083.62"/>
    <n v="250.08362"/>
    <n v="7.6479999999999997"/>
    <m/>
    <m/>
    <m/>
  </r>
  <r>
    <x v="0"/>
    <x v="0"/>
    <s v="ORAENP"/>
    <s v="11014393"/>
    <s v="2"/>
    <s v="HI"/>
    <s v="H"/>
    <s v="ORAENP110143932HI"/>
    <s v="ORAENP110143932HI"/>
    <x v="55"/>
    <x v="55"/>
    <x v="1"/>
    <x v="215"/>
    <x v="26"/>
    <s v="HI"/>
    <s v="HI"/>
    <s v="Agua"/>
    <x v="0"/>
    <s v="COES"/>
    <s v="Instalado"/>
    <x v="0"/>
    <n v="0"/>
    <n v="0"/>
    <s v="Privado"/>
    <s v="Generadora"/>
    <x v="0"/>
    <s v="ANCASH"/>
    <s v="ANCASH"/>
    <s v="HUAYLAS"/>
    <s v="HUALLANCA"/>
    <n v="0"/>
    <n v="66"/>
    <n v="41.097000000000001"/>
    <n v="44.552999999999997"/>
    <n v="79224.445999999996"/>
    <n v="79.224446"/>
    <n v="254.87100000000001"/>
    <n v="41.097000000000001"/>
    <n v="44.552999999999997"/>
    <n v="233787.81899999999"/>
    <n v="233.78781899999998"/>
    <n v="260.024"/>
    <n v="41.097000000000001"/>
    <n v="44.552999999999997"/>
    <n v="250242.79500000004"/>
    <n v="250.24279500000003"/>
    <n v="265.565"/>
    <n v="41.097000000000001"/>
    <n v="44.552999999999997"/>
    <n v="208333.56199999998"/>
    <n v="208.33356199999997"/>
    <n v="7.6479999999999997"/>
    <m/>
    <m/>
    <m/>
  </r>
  <r>
    <x v="0"/>
    <x v="0"/>
    <s v="ORAENP"/>
    <s v="11014393"/>
    <s v="3"/>
    <s v="HI"/>
    <s v="H"/>
    <s v="ORAENP110143933HI"/>
    <s v="ORAENP110143933HI"/>
    <x v="55"/>
    <x v="55"/>
    <x v="1"/>
    <x v="215"/>
    <x v="55"/>
    <s v="HI"/>
    <s v="HI"/>
    <s v="Agua"/>
    <x v="0"/>
    <s v="COES"/>
    <s v="Instalado"/>
    <x v="0"/>
    <n v="0"/>
    <n v="0"/>
    <s v="Privado"/>
    <s v="Generadora"/>
    <x v="0"/>
    <s v="ANCASH"/>
    <s v="ANCASH"/>
    <s v="HUAYLAS"/>
    <s v="HUALLANCA"/>
    <n v="0"/>
    <n v="66"/>
    <n v="41.097000000000001"/>
    <n v="43.765000000000001"/>
    <n v="77516.990000000005"/>
    <n v="77.516990000000007"/>
    <n v="254.87100000000001"/>
    <n v="41.097000000000001"/>
    <n v="43.765000000000001"/>
    <n v="259906.761"/>
    <n v="259.90676100000002"/>
    <n v="260.024"/>
    <n v="41.097000000000001"/>
    <n v="43.765000000000001"/>
    <n v="218672.82499999998"/>
    <n v="218.67282499999999"/>
    <n v="265.565"/>
    <n v="41.097000000000001"/>
    <n v="43.765000000000001"/>
    <n v="244797.49999999997"/>
    <n v="244.79749999999996"/>
    <n v="7.6479999999999997"/>
    <m/>
    <m/>
    <m/>
  </r>
  <r>
    <x v="0"/>
    <x v="0"/>
    <s v="ORAENP"/>
    <s v="11014393"/>
    <s v="4"/>
    <s v="HI"/>
    <s v="H"/>
    <s v="ORAENP110143934HI"/>
    <s v="ORAENP110143934HI"/>
    <x v="55"/>
    <x v="55"/>
    <x v="1"/>
    <x v="215"/>
    <x v="199"/>
    <s v="HI"/>
    <s v="HI"/>
    <s v="Agua"/>
    <x v="0"/>
    <s v="COES"/>
    <s v="Instalado"/>
    <x v="0"/>
    <n v="0"/>
    <n v="0"/>
    <s v="Privado"/>
    <s v="Generadora"/>
    <x v="0"/>
    <s v="ANCASH"/>
    <s v="ANCASH"/>
    <s v="HUAYLAS"/>
    <s v="HUALLANCA"/>
    <n v="0"/>
    <n v="66"/>
    <n v="41.097000000000001"/>
    <n v="44.12"/>
    <n v="70216.746000000014"/>
    <n v="70.216746000000015"/>
    <n v="254.87100000000001"/>
    <n v="41.097000000000001"/>
    <n v="44.12"/>
    <n v="260806.23200000002"/>
    <n v="260.80623200000002"/>
    <n v="260.024"/>
    <n v="41.097000000000001"/>
    <n v="44.12"/>
    <n v="224386.26300000004"/>
    <n v="224.38626300000004"/>
    <n v="265.565"/>
    <n v="41.097000000000001"/>
    <n v="44.12"/>
    <n v="234734.02000000002"/>
    <n v="234.73402000000002"/>
    <n v="7.6479999999999997"/>
    <m/>
    <m/>
    <m/>
  </r>
  <r>
    <x v="0"/>
    <x v="0"/>
    <s v="ORAENP"/>
    <s v="11014393"/>
    <s v="5"/>
    <s v="HI"/>
    <s v="H"/>
    <s v="ORAENP110143935HI"/>
    <s v="ORAENP110143935HI"/>
    <x v="55"/>
    <x v="55"/>
    <x v="1"/>
    <x v="215"/>
    <x v="200"/>
    <s v="HI"/>
    <s v="HI"/>
    <s v="Agua"/>
    <x v="0"/>
    <s v="COES"/>
    <s v="Instalado"/>
    <x v="0"/>
    <n v="0"/>
    <n v="0"/>
    <s v="Privado"/>
    <s v="Generadora"/>
    <x v="0"/>
    <s v="ANCASH"/>
    <s v="ANCASH"/>
    <s v="HUAYLAS"/>
    <s v="HUALLANCA"/>
    <n v="0"/>
    <n v="66"/>
    <n v="41.097000000000001"/>
    <n v="44.686999999999998"/>
    <n v="69095.874000000011"/>
    <n v="69.095874000000009"/>
    <n v="254.87100000000001"/>
    <n v="41.097000000000001"/>
    <n v="44.686999999999998"/>
    <n v="232673.20199999999"/>
    <n v="232.673202"/>
    <n v="260.024"/>
    <n v="41.097000000000001"/>
    <n v="44.686999999999998"/>
    <n v="236424.98499999999"/>
    <n v="236.42498499999999"/>
    <n v="265.565"/>
    <n v="41.097000000000001"/>
    <n v="44.686999999999998"/>
    <n v="237923.16800000003"/>
    <n v="237.92316800000003"/>
    <n v="7.6479999999999997"/>
    <m/>
    <m/>
    <m/>
  </r>
  <r>
    <x v="0"/>
    <x v="0"/>
    <s v="ORAENP"/>
    <s v="11014393"/>
    <s v="6"/>
    <s v="HI"/>
    <s v="H"/>
    <s v="ORAENP110143936HI"/>
    <s v="ORAENP110143936HI"/>
    <x v="55"/>
    <x v="55"/>
    <x v="1"/>
    <x v="215"/>
    <x v="201"/>
    <s v="HI"/>
    <s v="HI"/>
    <s v="Agua"/>
    <x v="0"/>
    <s v="COES"/>
    <s v="Instalado"/>
    <x v="0"/>
    <n v="0"/>
    <n v="0"/>
    <s v="Privado"/>
    <s v="Generadora"/>
    <x v="0"/>
    <s v="ANCASH"/>
    <s v="ANCASH"/>
    <s v="HUAYLAS"/>
    <s v="HUALLANCA"/>
    <n v="0"/>
    <n v="66"/>
    <n v="41.097000000000001"/>
    <n v="44.220999999999997"/>
    <n v="58729.122000000003"/>
    <n v="58.729122000000004"/>
    <n v="254.87100000000001"/>
    <n v="41.097000000000001"/>
    <n v="44.220999999999997"/>
    <n v="246047.63399999996"/>
    <n v="246.04763399999996"/>
    <n v="260.024"/>
    <n v="41.097000000000001"/>
    <n v="44.220999999999997"/>
    <n v="236091.06800000003"/>
    <n v="236.09106800000004"/>
    <n v="265.565"/>
    <n v="41.097000000000001"/>
    <n v="44.220999999999997"/>
    <n v="244205.34700000001"/>
    <n v="244.20534700000002"/>
    <n v="7.6479999999999997"/>
    <m/>
    <m/>
    <m/>
  </r>
  <r>
    <x v="0"/>
    <x v="0"/>
    <s v="ORAENP"/>
    <s v="11014593"/>
    <s v="1"/>
    <s v="HI"/>
    <s v="H"/>
    <s v="ORAENP110145931HI"/>
    <s v="ORAENP110145931HI"/>
    <x v="55"/>
    <x v="55"/>
    <x v="1"/>
    <x v="216"/>
    <x v="25"/>
    <s v="HI"/>
    <s v="HI"/>
    <s v="Agua"/>
    <x v="0"/>
    <s v="COES"/>
    <s v="Instalado"/>
    <x v="0"/>
    <n v="0"/>
    <n v="0"/>
    <s v="Privado"/>
    <s v="Generadora"/>
    <x v="0"/>
    <s v="CAJAMARCA"/>
    <s v="CAJAMARCA"/>
    <s v="CHOTA"/>
    <s v="LLAMA"/>
    <n v="0"/>
    <n v="66"/>
    <n v="30.010999999999999"/>
    <n v="31.593"/>
    <n v="53087.478999999999"/>
    <n v="53.087479000000002"/>
    <n v="102.786"/>
    <n v="30.010999999999999"/>
    <n v="31.593"/>
    <n v="169389.28599999996"/>
    <n v="169.38928599999997"/>
    <n v="104.163"/>
    <n v="30.010999999999999"/>
    <n v="31.593"/>
    <n v="177911.49100000001"/>
    <n v="177.91149100000001"/>
    <n v="265.565"/>
    <n v="30.010999999999999"/>
    <n v="31.593"/>
    <n v="152199.61600000001"/>
    <n v="152.19961600000002"/>
    <n v="7.6479999999999997"/>
    <m/>
    <m/>
    <m/>
  </r>
  <r>
    <x v="0"/>
    <x v="0"/>
    <s v="ORAENP"/>
    <s v="11014593"/>
    <s v="2"/>
    <s v="HI"/>
    <s v="H"/>
    <s v="ORAENP110145932HI"/>
    <s v="ORAENP110145932HI"/>
    <x v="55"/>
    <x v="55"/>
    <x v="1"/>
    <x v="216"/>
    <x v="26"/>
    <s v="HI"/>
    <s v="HI"/>
    <s v="Agua"/>
    <x v="0"/>
    <s v="COES"/>
    <s v="Instalado"/>
    <x v="0"/>
    <n v="0"/>
    <n v="0"/>
    <s v="Privado"/>
    <s v="Generadora"/>
    <x v="0"/>
    <s v="CAJAMARCA"/>
    <s v="CAJAMARCA"/>
    <s v="CHOTA"/>
    <s v="LLAMA"/>
    <n v="0"/>
    <n v="66"/>
    <n v="30.010999999999999"/>
    <n v="31.472000000000001"/>
    <n v="47081.469000000005"/>
    <n v="47.081469000000006"/>
    <n v="102.786"/>
    <n v="30.010999999999999"/>
    <n v="31.472000000000001"/>
    <n v="194332.44499999998"/>
    <n v="194.33244499999998"/>
    <n v="104.163"/>
    <n v="30.010999999999999"/>
    <n v="31.472000000000001"/>
    <n v="198726.32699999999"/>
    <n v="198.726327"/>
    <n v="265.565"/>
    <n v="30.010999999999999"/>
    <n v="31.472000000000001"/>
    <n v="180875.71699999998"/>
    <n v="180.87571699999998"/>
    <n v="7.6479999999999997"/>
    <m/>
    <m/>
    <m/>
  </r>
  <r>
    <x v="0"/>
    <x v="0"/>
    <s v="ORAENP"/>
    <s v="11014593"/>
    <s v="3"/>
    <s v="HI"/>
    <s v="H"/>
    <s v="ORAENP110145933HI"/>
    <s v="ORAENP110145933HI"/>
    <x v="55"/>
    <x v="55"/>
    <x v="1"/>
    <x v="216"/>
    <x v="55"/>
    <s v="HI"/>
    <s v="HI"/>
    <s v="Agua"/>
    <x v="0"/>
    <s v="COES"/>
    <s v="Instalado"/>
    <x v="0"/>
    <n v="0"/>
    <n v="0"/>
    <s v="Privado"/>
    <s v="Generadora"/>
    <x v="0"/>
    <s v="CAJAMARCA"/>
    <s v="CAJAMARCA"/>
    <s v="CHOTA"/>
    <s v="LLAMA"/>
    <n v="0"/>
    <n v="66"/>
    <n v="30.010999999999999"/>
    <n v="31.466999999999999"/>
    <n v="42384.229999999996"/>
    <n v="42.384229999999995"/>
    <n v="102.786"/>
    <n v="30.010999999999999"/>
    <n v="31.466999999999999"/>
    <n v="149239.40700000004"/>
    <n v="149.23940700000003"/>
    <n v="104.163"/>
    <n v="30.010999999999999"/>
    <n v="31.466999999999999"/>
    <n v="174823.58799999999"/>
    <n v="174.823588"/>
    <n v="265.565"/>
    <n v="30.010999999999999"/>
    <n v="31.466999999999999"/>
    <n v="162908.59899999999"/>
    <n v="162.90859899999998"/>
    <n v="7.6479999999999997"/>
    <m/>
    <m/>
    <m/>
  </r>
  <r>
    <x v="0"/>
    <x v="0"/>
    <s v="ORAENP"/>
    <s v="11014593"/>
    <s v="4"/>
    <s v="HI"/>
    <s v="H"/>
    <s v="ORAENP110145934HI"/>
    <s v="ORAENP110145934HI"/>
    <x v="55"/>
    <x v="55"/>
    <x v="1"/>
    <x v="217"/>
    <x v="199"/>
    <s v="HI"/>
    <s v="HI"/>
    <s v="Agua"/>
    <x v="0"/>
    <s v="COES"/>
    <s v="Instalado"/>
    <x v="0"/>
    <s v="RER"/>
    <s v="PRIMERA"/>
    <s v="Privado"/>
    <s v="Generadora"/>
    <x v="0"/>
    <s v="CAJAMARCA"/>
    <s v="CAJAMARCA"/>
    <s v="CHOTA"/>
    <s v="LLAMA"/>
    <n v="0"/>
    <n v="66"/>
    <n v="9.6959999999999997"/>
    <n v="9.9830000000000005"/>
    <n v="26873.998000000003"/>
    <n v="26.873998000000004"/>
    <n v="102.786"/>
    <n v="9.6959999999999997"/>
    <n v="9.9830000000000005"/>
    <n v="71068.856999999989"/>
    <n v="71.068856999999994"/>
    <n v="104.163"/>
    <n v="9.6959999999999997"/>
    <n v="9.9830000000000005"/>
    <n v="71807.21699999999"/>
    <n v="71.807216999999994"/>
    <n v="265.565"/>
    <n v="9.6959999999999997"/>
    <n v="9.9830000000000005"/>
    <n v="78845.938999999984"/>
    <n v="78.845938999999987"/>
    <n v="7.6479999999999997"/>
    <m/>
    <m/>
    <m/>
  </r>
  <r>
    <x v="0"/>
    <x v="0"/>
    <s v="ORAENP"/>
    <s v="18166008"/>
    <s v="1"/>
    <s v="HI"/>
    <s v="H"/>
    <s v="ORAENP181660081HI"/>
    <s v="ORAENP181660081HI"/>
    <x v="55"/>
    <x v="55"/>
    <x v="1"/>
    <x v="218"/>
    <x v="25"/>
    <s v="HI"/>
    <s v="HI"/>
    <s v="Agua"/>
    <x v="0"/>
    <s v="COES"/>
    <s v="Instalado"/>
    <x v="0"/>
    <s v="RER"/>
    <s v="PRIMERA"/>
    <s v="Privado"/>
    <s v="Generadora"/>
    <x v="0"/>
    <s v="CAJAMARCA"/>
    <s v="CAJAMARCA"/>
    <s v="CHOTA"/>
    <s v="LLAMA"/>
    <n v="0"/>
    <n v="66"/>
    <n v="5.15"/>
    <n v="5.7110000000000003"/>
    <n v="9481.5130000000008"/>
    <n v="9.4815130000000014"/>
    <n v="5.5970000000000004"/>
    <n v="5.15"/>
    <n v="5.7110000000000003"/>
    <n v="29876.870000000003"/>
    <n v="29.876870000000004"/>
    <n v="5.6630000000000003"/>
    <n v="5.15"/>
    <n v="5.7110000000000003"/>
    <n v="34707.851999999999"/>
    <n v="34.707851999999995"/>
    <n v="5.7110000000000003"/>
    <n v="5.15"/>
    <n v="5.7110000000000003"/>
    <n v="32378.445999999996"/>
    <n v="32.378445999999997"/>
    <n v="7.6479999999999997"/>
    <m/>
    <m/>
    <m/>
  </r>
  <r>
    <x v="0"/>
    <x v="0"/>
    <s v="PANSOL"/>
    <s v="16266710"/>
    <s v="1"/>
    <s v="HI"/>
    <s v="H"/>
    <s v="PANSOL162667101HI"/>
    <s v="PANSOL162667101HI"/>
    <x v="56"/>
    <x v="56"/>
    <x v="2"/>
    <x v="219"/>
    <x v="2"/>
    <s v="FV"/>
    <s v="FV"/>
    <s v="Radiación solar"/>
    <x v="0"/>
    <s v="COES"/>
    <s v="Instalado"/>
    <x v="0"/>
    <s v="RER"/>
    <s v="PRIMERA"/>
    <s v="Privado"/>
    <s v="Generadora"/>
    <x v="0"/>
    <s v="MOQUEGUA"/>
    <s v="MOQUEGUA"/>
    <s v="MARISCAL NIETO"/>
    <s v="MOQUEGUA"/>
    <n v="0"/>
    <n v="67"/>
    <n v="20"/>
    <n v="20"/>
    <n v="49640.891000000003"/>
    <n v="49.640891000000003"/>
    <n v="19.471"/>
    <n v="20"/>
    <n v="20"/>
    <n v="51969.91399999999"/>
    <n v="51.969913999999989"/>
    <n v="19.904"/>
    <n v="20"/>
    <n v="20"/>
    <n v="51333.59"/>
    <n v="51.333589999999994"/>
    <n v="26.99"/>
    <n v="20"/>
    <n v="20"/>
    <n v="55647.785000000003"/>
    <n v="55.647785000000006"/>
    <n v="7.6479999999999997"/>
    <m/>
    <m/>
    <m/>
  </r>
  <r>
    <x v="0"/>
    <x v="0"/>
    <s v="PETRAM"/>
    <s v="CTRER001"/>
    <s v="Grupos 1-2-3"/>
    <s v="EL"/>
    <s v="T"/>
    <s v="PETRAMCTRER001Grupos 1-2-3EL"/>
    <s v="PETRAMCTRER001Grupos 1-2-3EL"/>
    <x v="57"/>
    <x v="57"/>
    <x v="0"/>
    <x v="220"/>
    <x v="269"/>
    <s v="EL"/>
    <s v="EL"/>
    <s v="Biogas"/>
    <x v="0"/>
    <s v="COES"/>
    <s v="Instalado"/>
    <x v="0"/>
    <s v="RER"/>
    <s v="PRIMERA"/>
    <s v="Privado"/>
    <s v="Generadora"/>
    <x v="0"/>
    <s v="LIMA"/>
    <s v="LIMA"/>
    <s v="HUAROCHIRI"/>
    <s v="SAN ANTONIO"/>
    <n v="0"/>
    <n v="70"/>
    <n v="4.8"/>
    <n v="4.2610000000000001"/>
    <n v="29639.837"/>
    <n v="29.639837"/>
    <n v="4.7300000000000004"/>
    <n v="4.8"/>
    <n v="4.2619999999999996"/>
    <n v="30250.112000000001"/>
    <n v="30.250112000000001"/>
    <n v="4.6710000000000003"/>
    <n v="4.8"/>
    <n v="4.1849999999999996"/>
    <n v="33806.210999999996"/>
    <n v="33.806210999999998"/>
    <n v="4.82"/>
    <n v="4.8"/>
    <n v="4.1849999999999996"/>
    <n v="25736.884999999995"/>
    <n v="25.736884999999994"/>
    <n v="7.6479999999999997"/>
    <m/>
    <m/>
    <m/>
  </r>
  <r>
    <x v="0"/>
    <x v="0"/>
    <s v="PETRAM"/>
    <s v="00965764"/>
    <s v="Grupos 1-2"/>
    <s v="EL"/>
    <s v="T"/>
    <s v="PETRAM00965764Grupos 1-2EL"/>
    <s v="PETRAM00965764Grupos 1-2EL"/>
    <x v="57"/>
    <x v="57"/>
    <x v="0"/>
    <x v="221"/>
    <x v="270"/>
    <s v="EL"/>
    <s v="EL"/>
    <s v="Biogas"/>
    <x v="0"/>
    <s v="COES"/>
    <s v="Transferido"/>
    <x v="0"/>
    <s v="RER"/>
    <s v="SEGUNDA"/>
    <s v="Privado"/>
    <s v="Generadora"/>
    <x v="0"/>
    <s v="LIMA"/>
    <s v="LIMA"/>
    <s v="HUAROCHIRI"/>
    <s v="HUAYCOLORO"/>
    <n v="0"/>
    <n v="70"/>
    <n v="3.2"/>
    <n v="2.9529999999999998"/>
    <n v="7885.6890000000003"/>
    <n v="7.8856890000000002"/>
    <n v="3.0009999999999999"/>
    <n v="3.2"/>
    <n v="2.9529999999999998"/>
    <n v="14080.546999999999"/>
    <n v="14.080546999999999"/>
    <n v="3.0960000000000001"/>
    <n v="3.2"/>
    <n v="2.7829999999999999"/>
    <n v="17022.603999999999"/>
    <n v="17.022603999999998"/>
    <n v="3.23"/>
    <n v="3.2"/>
    <n v="2.7829999999999999"/>
    <n v="12646.646999999999"/>
    <n v="12.646647"/>
    <n v="7.6479999999999997"/>
    <m/>
    <m/>
    <m/>
  </r>
  <r>
    <x v="0"/>
    <x v="0"/>
    <s v="PRFGET"/>
    <s v="33330013"/>
    <s v="GT 1"/>
    <s v="TG"/>
    <s v="T"/>
    <s v="PRFGET33330013GT 1TG"/>
    <s v="PRFGET33330013GT 1TG"/>
    <x v="58"/>
    <x v="58"/>
    <x v="0"/>
    <x v="222"/>
    <x v="271"/>
    <s v="TG"/>
    <s v="TG"/>
    <s v="Diésel"/>
    <x v="0"/>
    <s v="COES"/>
    <s v="Instalado"/>
    <x v="0"/>
    <n v="0"/>
    <n v="0"/>
    <s v="Privado"/>
    <s v="Generadora"/>
    <x v="0"/>
    <s v="LAMBAYEQUE"/>
    <s v="LAMBAYEQUE"/>
    <s v="CHICLAYO"/>
    <s v="ÉTEN"/>
    <n v="0"/>
    <n v="71"/>
    <n v="225"/>
    <n v="218.42"/>
    <n v="6732.0800000000008"/>
    <n v="6.7320800000000007"/>
    <n v="1.65"/>
    <n v="225"/>
    <n v="219.65"/>
    <n v="535.05899999999997"/>
    <n v="0.53505899999999995"/>
    <n v="3.089"/>
    <n v="225"/>
    <n v="215.93"/>
    <n v="2344.5129999999999"/>
    <n v="2.3445130000000001"/>
    <n v="10.44"/>
    <n v="225"/>
    <n v="215.93"/>
    <n v="1229.8710000000001"/>
    <n v="1.2298710000000002"/>
    <n v="7.6479999999999997"/>
    <m/>
    <m/>
    <m/>
  </r>
  <r>
    <x v="0"/>
    <x v="0"/>
    <s v="PRFGET"/>
    <s v="33330013"/>
    <s v="GT 2"/>
    <s v="EL"/>
    <s v="T"/>
    <s v="PRFGET33330013GT 2EL"/>
    <s v="PRFGET33330013GT 2EL"/>
    <x v="58"/>
    <x v="58"/>
    <x v="0"/>
    <x v="222"/>
    <x v="272"/>
    <s v="EL"/>
    <s v="EL"/>
    <s v="Diésel"/>
    <x v="0"/>
    <s v="COES"/>
    <s v="Instalado"/>
    <x v="0"/>
    <n v="0"/>
    <n v="0"/>
    <s v="Privado"/>
    <s v="Generadora"/>
    <x v="0"/>
    <s v="LAMBAYEQUE"/>
    <s v="LAMBAYEQUE"/>
    <s v="CHICLAYO"/>
    <s v="ÉTEN"/>
    <n v="0"/>
    <n v="71"/>
    <n v="8.44"/>
    <n v="8.44"/>
    <n v="176.81"/>
    <n v="0.17680999999999999"/>
    <n v="1.65"/>
    <n v="8.44"/>
    <n v="8.44"/>
    <n v="204.43799999999999"/>
    <n v="0.20443799999999998"/>
    <n v="3.089"/>
    <n v="8.44"/>
    <n v="7.93"/>
    <n v="143.57899999999998"/>
    <n v="0.14357899999999998"/>
    <n v="10.44"/>
    <n v="8.44"/>
    <n v="7.93"/>
    <n v="21.442"/>
    <n v="2.1441999999999999E-2"/>
    <n v="7.6479999999999997"/>
    <m/>
    <m/>
    <m/>
  </r>
  <r>
    <x v="0"/>
    <x v="0"/>
    <s v="PRFGET"/>
    <s v="33330013"/>
    <s v="Unid. de Emergencia"/>
    <s v="EL"/>
    <s v="T"/>
    <s v="PRFGET33330013Unid. de EmergenciaEL"/>
    <s v="PRFGET33330013Unid. de EmergenciaEL"/>
    <x v="58"/>
    <x v="58"/>
    <x v="0"/>
    <x v="222"/>
    <x v="273"/>
    <s v="EL"/>
    <s v="EL"/>
    <s v="Diésel"/>
    <x v="0"/>
    <s v="COES"/>
    <s v="Instalado"/>
    <x v="0"/>
    <n v="0"/>
    <n v="0"/>
    <s v="Privado"/>
    <s v="Generadora"/>
    <x v="0"/>
    <s v="LAMBAYEQUE"/>
    <s v="LAMBAYEQUE"/>
    <s v="CHICLAYO"/>
    <s v="ÉTEN"/>
    <n v="0"/>
    <n v="71"/>
    <n v="2.19"/>
    <n v="2.19"/>
    <n v="28.230999999999998"/>
    <n v="2.8230999999999999E-2"/>
    <n v="1.65"/>
    <n v="2.19"/>
    <n v="2.19"/>
    <n v="64.519999999999982"/>
    <n v="6.451999999999998E-2"/>
    <n v="3.089"/>
    <n v="2.19"/>
    <n v="2.19"/>
    <n v="19.536000000000001"/>
    <n v="1.9536000000000001E-2"/>
    <n v="10.44"/>
    <n v="2.19"/>
    <n v="2.19"/>
    <n v="36.947000000000003"/>
    <n v="3.6947000000000001E-2"/>
    <n v="7.6479999999999997"/>
    <m/>
    <m/>
    <m/>
  </r>
  <r>
    <x v="0"/>
    <x v="0"/>
    <s v="RIODOB"/>
    <s v="18157208"/>
    <s v="G1"/>
    <s v="HI"/>
    <s v="H"/>
    <s v="RIODOB18157208G1HI"/>
    <s v="RIODOB18157208G1HI"/>
    <x v="59"/>
    <x v="59"/>
    <x v="1"/>
    <x v="223"/>
    <x v="2"/>
    <s v="HI"/>
    <s v="HI"/>
    <s v="Agua"/>
    <x v="0"/>
    <s v="COES"/>
    <s v="Instalado"/>
    <x v="0"/>
    <s v="RER"/>
    <s v="PRIMERA"/>
    <s v="Privado"/>
    <s v="Generadora"/>
    <x v="0"/>
    <s v="CAJAMARCA"/>
    <s v="CAJAMARCA"/>
    <s v="SANTA CRUZ"/>
    <s v="SEXI"/>
    <n v="0"/>
    <n v="42"/>
    <n v="10"/>
    <n v="9.5299999999999994"/>
    <n v="45430.556000000004"/>
    <n v="45.430556000000003"/>
    <n v="19.812999999999999"/>
    <n v="10"/>
    <n v="9.5299999999999994"/>
    <n v="44600.672999999988"/>
    <n v="44.600672999999986"/>
    <n v="19.704000000000001"/>
    <n v="10"/>
    <n v="9.5299999999999994"/>
    <n v="46560.679000000004"/>
    <n v="46.560679"/>
    <n v="19.678000000000001"/>
    <n v="10"/>
    <n v="9.5299999999999994"/>
    <n v="44217.271999999997"/>
    <n v="44.217271999999994"/>
    <n v="7.6479999999999997"/>
    <m/>
    <m/>
    <m/>
  </r>
  <r>
    <x v="0"/>
    <x v="0"/>
    <s v="RIODOB"/>
    <s v="18157208"/>
    <s v="G2"/>
    <s v="HI"/>
    <s v="H"/>
    <s v="RIODOB18157208G2HI"/>
    <s v="RIODOB18157208G2HI"/>
    <x v="59"/>
    <x v="59"/>
    <x v="1"/>
    <x v="223"/>
    <x v="29"/>
    <s v="HI"/>
    <s v="HI"/>
    <s v="Agua"/>
    <x v="0"/>
    <s v="COES"/>
    <s v="Instalado"/>
    <x v="0"/>
    <s v="RER"/>
    <s v="PRIMERA"/>
    <s v="Privado"/>
    <s v="Generadora"/>
    <x v="0"/>
    <s v="CAJAMARCA"/>
    <s v="CAJAMARCA"/>
    <s v="SANTA CRUZ"/>
    <s v="SEXI"/>
    <n v="0"/>
    <n v="42"/>
    <n v="10"/>
    <n v="9.66"/>
    <n v="62911.682999999997"/>
    <n v="62.911682999999996"/>
    <n v="19.812999999999999"/>
    <n v="10"/>
    <n v="9.66"/>
    <n v="59040.94"/>
    <n v="59.040939999999999"/>
    <n v="19.704000000000001"/>
    <n v="10"/>
    <n v="9.66"/>
    <n v="59466.300999999999"/>
    <n v="59.466301000000001"/>
    <n v="19.678000000000001"/>
    <n v="10"/>
    <n v="9.66"/>
    <n v="48097.604999999996"/>
    <n v="48.097604999999994"/>
    <n v="7.6479999999999997"/>
    <m/>
    <m/>
    <m/>
  </r>
  <r>
    <x v="0"/>
    <x v="1"/>
    <s v="RIODOB"/>
    <s v="53022913"/>
    <s v="A1"/>
    <s v="EL"/>
    <s v="T"/>
    <s v="RIODOB53022913A1EL"/>
    <s v="RIODOB53022913A1EL"/>
    <x v="59"/>
    <x v="59"/>
    <x v="0"/>
    <x v="224"/>
    <x v="274"/>
    <s v="EL"/>
    <s v="EL"/>
    <s v="Diésel"/>
    <x v="0"/>
    <s v="NO COES"/>
    <s v="Instalado"/>
    <x v="0"/>
    <n v="0"/>
    <n v="0"/>
    <s v="Privado"/>
    <s v="Generadora"/>
    <x v="0"/>
    <s v="CAJAMARCA"/>
    <s v="CAJAMARCA"/>
    <s v="SANTA CRUZ"/>
    <s v="SEXI"/>
    <n v="0"/>
    <n v="42"/>
    <m/>
    <m/>
    <m/>
    <m/>
    <m/>
    <n v="0.31"/>
    <n v="0.31"/>
    <n v="0"/>
    <n v="0"/>
    <n v="0"/>
    <n v="0.31"/>
    <n v="0.31"/>
    <n v="0"/>
    <n v="0"/>
    <n v="0"/>
    <s v="-"/>
    <s v="-"/>
    <s v="-"/>
    <s v="-"/>
    <s v="-"/>
    <m/>
    <m/>
    <m/>
  </r>
  <r>
    <x v="0"/>
    <x v="0"/>
    <s v="SAMAYI"/>
    <s v="33357314"/>
    <s v="TG1"/>
    <s v="TG"/>
    <s v="T"/>
    <s v="SAMAYI33357314TG1TG"/>
    <s v="SAMAYI33357314TG1TG"/>
    <x v="60"/>
    <x v="60"/>
    <x v="0"/>
    <x v="225"/>
    <x v="262"/>
    <s v="TG"/>
    <s v="TG"/>
    <s v="Diésel"/>
    <x v="0"/>
    <s v="COES"/>
    <s v="Instalado"/>
    <x v="0"/>
    <n v="0"/>
    <n v="0"/>
    <s v="Privado"/>
    <s v="Generadora"/>
    <x v="0"/>
    <s v="AREQUIPA"/>
    <s v="AREQUIPA"/>
    <s v="ISLAY"/>
    <s v="MOLLLENDO"/>
    <n v="0"/>
    <n v="73"/>
    <n v="154"/>
    <n v="156.28200000000001"/>
    <n v="21791.003000000001"/>
    <n v="21.791003"/>
    <n v="475.00799999999998"/>
    <n v="154"/>
    <n v="176.34899999999999"/>
    <n v="4034.5169999999998"/>
    <n v="4.0345170000000001"/>
    <n v="720.76800000000003"/>
    <n v="154"/>
    <n v="176.34899999999999"/>
    <n v="1172.3610000000001"/>
    <n v="1.1723610000000002"/>
    <n v="530.029"/>
    <n v="154"/>
    <n v="176.34899999999999"/>
    <n v="2090.9949999999999"/>
    <n v="2.0909949999999999"/>
    <n v="7.6479999999999997"/>
    <m/>
    <m/>
    <m/>
  </r>
  <r>
    <x v="0"/>
    <x v="0"/>
    <s v="SAMAYI"/>
    <s v="33357314"/>
    <s v="TG2"/>
    <s v="TG"/>
    <s v="T"/>
    <s v="SAMAYI33357314TG2TG"/>
    <s v="SAMAYI33357314TG2TG"/>
    <x v="60"/>
    <x v="60"/>
    <x v="0"/>
    <x v="225"/>
    <x v="263"/>
    <s v="TG"/>
    <s v="TG"/>
    <s v="Diésel"/>
    <x v="0"/>
    <s v="COES"/>
    <s v="Instalado"/>
    <x v="0"/>
    <n v="0"/>
    <n v="0"/>
    <s v="Privado"/>
    <s v="Generadora"/>
    <x v="0"/>
    <s v="AREQUIPA"/>
    <s v="AREQUIPA"/>
    <s v="ISLAY"/>
    <s v="MOLLLENDO"/>
    <n v="0"/>
    <n v="73"/>
    <n v="154"/>
    <n v="159.547"/>
    <n v="246445.33400000003"/>
    <n v="246.44533400000003"/>
    <n v="475.00799999999998"/>
    <n v="154"/>
    <n v="177.428"/>
    <n v="15006.465"/>
    <n v="15.006465"/>
    <n v="720.76800000000003"/>
    <n v="154"/>
    <n v="177.428"/>
    <n v="397.60899999999998"/>
    <n v="0.39760899999999999"/>
    <n v="530.029"/>
    <n v="154"/>
    <n v="177.428"/>
    <n v="1665.9269999999999"/>
    <n v="1.6659269999999999"/>
    <n v="7.6479999999999997"/>
    <m/>
    <m/>
    <m/>
  </r>
  <r>
    <x v="0"/>
    <x v="0"/>
    <s v="SAMAYI"/>
    <s v="33357314"/>
    <s v="TG3"/>
    <s v="TG"/>
    <s v="T"/>
    <s v="SAMAYI33357314TG3TG"/>
    <s v="SAMAYI33357314TG3TG"/>
    <x v="60"/>
    <x v="60"/>
    <x v="0"/>
    <x v="225"/>
    <x v="264"/>
    <s v="TG"/>
    <s v="TG"/>
    <s v="Diésel"/>
    <x v="0"/>
    <s v="COES"/>
    <s v="Instalado"/>
    <x v="0"/>
    <n v="0"/>
    <n v="0"/>
    <s v="Privado"/>
    <s v="Generadora"/>
    <x v="0"/>
    <s v="AREQUIPA"/>
    <s v="AREQUIPA"/>
    <s v="ISLAY"/>
    <s v="MOLLLENDO"/>
    <n v="0"/>
    <n v="73"/>
    <n v="154"/>
    <n v="159.178"/>
    <n v="45450.135999999999"/>
    <n v="45.450136000000001"/>
    <n v="475.00799999999998"/>
    <n v="154"/>
    <n v="176.25200000000001"/>
    <n v="6137.7870000000003"/>
    <n v="6.1377870000000003"/>
    <n v="720.76800000000003"/>
    <n v="154"/>
    <n v="176.25200000000001"/>
    <n v="771.01499999999999"/>
    <n v="0.77101500000000001"/>
    <n v="530.029"/>
    <n v="154"/>
    <n v="176.25200000000001"/>
    <n v="2376.962"/>
    <n v="2.3769619999999998"/>
    <n v="7.6479999999999997"/>
    <m/>
    <m/>
    <m/>
  </r>
  <r>
    <x v="0"/>
    <x v="0"/>
    <s v="SAMAYI"/>
    <s v="33357314"/>
    <s v="TG4"/>
    <s v="TG"/>
    <s v="T"/>
    <s v="SAMAYI33357314TG4TG"/>
    <s v="SAMAYI33357314TG4TG"/>
    <x v="60"/>
    <x v="60"/>
    <x v="0"/>
    <x v="225"/>
    <x v="275"/>
    <s v="TG"/>
    <s v="TG"/>
    <s v="Diésel"/>
    <x v="0"/>
    <s v="COES"/>
    <s v="Instalado"/>
    <x v="0"/>
    <n v="0"/>
    <n v="0"/>
    <s v="Privado"/>
    <s v="Generadora"/>
    <x v="0"/>
    <s v="AREQUIPA"/>
    <s v="AREQUIPA"/>
    <s v="ISLAY"/>
    <s v="MOLLLENDO"/>
    <n v="0"/>
    <n v="73"/>
    <n v="154"/>
    <n v="156.80699999999999"/>
    <n v="343241.76699999999"/>
    <n v="343.24176699999998"/>
    <n v="475.00799999999998"/>
    <n v="154"/>
    <n v="178.244"/>
    <n v="17027.511999999999"/>
    <n v="17.027511999999998"/>
    <n v="720.76800000000003"/>
    <n v="154"/>
    <n v="178.244"/>
    <n v="1175.6579999999999"/>
    <n v="1.1756579999999999"/>
    <n v="530.029"/>
    <n v="154"/>
    <n v="178.244"/>
    <n v="1670.212"/>
    <n v="1.670212"/>
    <n v="7.6479999999999997"/>
    <m/>
    <m/>
    <m/>
  </r>
  <r>
    <x v="0"/>
    <x v="0"/>
    <s v="SDFENE"/>
    <s v="33149607"/>
    <s v="TG1"/>
    <s v="TG"/>
    <s v="T"/>
    <s v="SDFENE33149607TG1TG"/>
    <s v="SDFENE33149607TG1TG"/>
    <x v="61"/>
    <x v="61"/>
    <x v="0"/>
    <x v="226"/>
    <x v="262"/>
    <s v="TG"/>
    <s v="TG"/>
    <s v="Gas Natural"/>
    <x v="0"/>
    <s v="COES"/>
    <s v="Instalado"/>
    <x v="0"/>
    <n v="0"/>
    <n v="0"/>
    <s v="Privado"/>
    <s v="Generadora"/>
    <x v="0"/>
    <s v="CALLAO"/>
    <s v="LIMA"/>
    <s v="CALLAO"/>
    <s v="CALLAO"/>
    <n v="0"/>
    <n v="74"/>
    <n v="31"/>
    <n v="29.384"/>
    <n v="234166.21299999999"/>
    <n v="234.166213"/>
    <n v="29.425000000000001"/>
    <n v="31"/>
    <n v="29.384"/>
    <n v="216978.647"/>
    <n v="216.978647"/>
    <n v="29.292000000000002"/>
    <n v="31"/>
    <n v="28.445"/>
    <n v="239591.52899999998"/>
    <n v="239.59152899999998"/>
    <n v="29.332999999999998"/>
    <n v="31"/>
    <n v="28.445"/>
    <n v="51224.953000000001"/>
    <n v="51.224952999999999"/>
    <n v="7.6479999999999997"/>
    <m/>
    <m/>
    <m/>
  </r>
  <r>
    <x v="0"/>
    <x v="0"/>
    <s v="SDFENE"/>
    <s v="33149607"/>
    <s v="TV1"/>
    <s v="TV"/>
    <s v="T"/>
    <s v="SDFENE33149607TV1TV"/>
    <s v="SDFENE33149607TV1TV"/>
    <x v="61"/>
    <x v="61"/>
    <x v="0"/>
    <x v="226"/>
    <x v="0"/>
    <s v="TV"/>
    <s v="TV"/>
    <s v="Gas Natural"/>
    <x v="0"/>
    <s v="NO COES"/>
    <s v="Instalado"/>
    <x v="0"/>
    <n v="0"/>
    <n v="0"/>
    <s v="Privado"/>
    <s v="Generadora"/>
    <x v="0"/>
    <s v="CALLAO"/>
    <s v="LIMA"/>
    <s v="CALLAO"/>
    <s v="CALLAO"/>
    <n v="0"/>
    <n v="74"/>
    <n v="5.42"/>
    <n v="5"/>
    <n v="23825.302"/>
    <n v="23.825302000000001"/>
    <n v="29.425000000000001"/>
    <n v="5.42"/>
    <n v="5"/>
    <n v="25681.696000000004"/>
    <n v="25.681696000000002"/>
    <n v="29.292000000000002"/>
    <n v="5.42"/>
    <n v="5"/>
    <n v="26135.317999999996"/>
    <n v="26.135317999999994"/>
    <n v="29.332999999999998"/>
    <n v="5.42"/>
    <n v="5"/>
    <n v="9875.8179999999993"/>
    <n v="9.8758179999999989"/>
    <n v="7.6479999999999997"/>
    <m/>
    <m/>
    <m/>
  </r>
  <r>
    <x v="0"/>
    <x v="0"/>
    <s v="SDFENE"/>
    <s v="33149607"/>
    <s v="TV2"/>
    <s v="TV"/>
    <s v="T"/>
    <s v="SDFENE33149607TV2TV"/>
    <s v="SDFENE33149607TV2TV"/>
    <x v="61"/>
    <x v="61"/>
    <x v="0"/>
    <x v="226"/>
    <x v="276"/>
    <s v="TV"/>
    <s v="TV"/>
    <s v="Gas Natural"/>
    <x v="0"/>
    <s v="NO COES"/>
    <s v="Instalado"/>
    <x v="0"/>
    <n v="0"/>
    <n v="0"/>
    <s v="Privado"/>
    <s v="Generadora"/>
    <x v="0"/>
    <s v="CALLAO"/>
    <s v="LIMA"/>
    <s v="CALLAO"/>
    <s v="CALLAO"/>
    <n v="0"/>
    <n v="74"/>
    <n v="2.52"/>
    <n v="2.1"/>
    <n v="12.099"/>
    <n v="1.2099E-2"/>
    <n v="29.425000000000001"/>
    <n v="2.52"/>
    <n v="2.1"/>
    <n v="5.1770000000000005"/>
    <n v="5.1770000000000002E-3"/>
    <n v="29.292000000000002"/>
    <n v="2.52"/>
    <n v="2.1"/>
    <n v="0.161"/>
    <n v="1.6100000000000001E-4"/>
    <n v="29.332999999999998"/>
    <n v="2.52"/>
    <n v="2.1"/>
    <n v="2671.8230000000003"/>
    <n v="2.6718230000000003"/>
    <n v="7.6479999999999997"/>
    <m/>
    <m/>
    <m/>
  </r>
  <r>
    <x v="0"/>
    <x v="0"/>
    <s v="SEAL"/>
    <s v="31012793"/>
    <s v="Leffel"/>
    <s v="HI"/>
    <s v="H"/>
    <s v="SEAL31012793LeffelHI"/>
    <s v="SEAL31012793LeffelHI"/>
    <x v="62"/>
    <x v="62"/>
    <x v="1"/>
    <x v="227"/>
    <x v="277"/>
    <s v="HI"/>
    <s v="HI"/>
    <s v="Agua"/>
    <x v="0"/>
    <s v="NO COES"/>
    <s v="Instalado"/>
    <x v="1"/>
    <n v="0"/>
    <n v="0"/>
    <s v="Estatal"/>
    <s v="Distribuidora"/>
    <x v="0"/>
    <s v="AREQUIPA"/>
    <s v="AREQUIPA"/>
    <s v="CAMANA"/>
    <s v="NICOLAS DE PIEROLA"/>
    <n v="0"/>
    <n v="77"/>
    <n v="0.6"/>
    <n v="0"/>
    <n v="0"/>
    <n v="0"/>
    <n v="0"/>
    <n v="0.6"/>
    <n v="0"/>
    <n v="0"/>
    <n v="0"/>
    <n v="0"/>
    <n v="0.6"/>
    <n v="0"/>
    <n v="0"/>
    <n v="0"/>
    <n v="0"/>
    <n v="0.6"/>
    <n v="0"/>
    <n v="0"/>
    <n v="0"/>
    <n v="7.6479999999999997"/>
    <m/>
    <m/>
    <m/>
  </r>
  <r>
    <x v="0"/>
    <x v="0"/>
    <s v="SEAL"/>
    <s v="31013193"/>
    <s v="FRANCIS"/>
    <s v="HI"/>
    <s v="H"/>
    <s v="SEAL31013193FRANCISHI"/>
    <s v="SEAL31013193FRANCISHI"/>
    <x v="62"/>
    <x v="62"/>
    <x v="1"/>
    <x v="228"/>
    <x v="28"/>
    <s v="HI"/>
    <s v="HI"/>
    <s v="Agua"/>
    <x v="0"/>
    <s v="NO COES"/>
    <s v="Instalado"/>
    <x v="1"/>
    <n v="0"/>
    <n v="0"/>
    <s v="Estatal"/>
    <s v="Distribuidora"/>
    <x v="0"/>
    <s v="AREQUIPA"/>
    <s v="AREQUIPA"/>
    <s v="CASTILLA"/>
    <s v="CAYLLOMA"/>
    <n v="0"/>
    <n v="77"/>
    <n v="0.5"/>
    <n v="0"/>
    <n v="0"/>
    <n v="0"/>
    <n v="0"/>
    <n v="0.5"/>
    <n v="0"/>
    <n v="0"/>
    <n v="0"/>
    <n v="0"/>
    <n v="0.5"/>
    <n v="0"/>
    <n v="0"/>
    <n v="0"/>
    <n v="0"/>
    <n v="0.5"/>
    <n v="0"/>
    <n v="0"/>
    <n v="0"/>
    <n v="7.6479999999999997"/>
    <m/>
    <m/>
    <m/>
  </r>
  <r>
    <x v="0"/>
    <x v="0"/>
    <s v="SEAL"/>
    <s v="31013193"/>
    <s v="TURBAL"/>
    <s v="HI"/>
    <s v="H"/>
    <s v="SEAL31013193TURBALHI"/>
    <s v="SEAL31013193TURBALHI"/>
    <x v="62"/>
    <x v="62"/>
    <x v="1"/>
    <x v="228"/>
    <x v="278"/>
    <s v="HI"/>
    <s v="HI"/>
    <s v="Agua"/>
    <x v="0"/>
    <s v="NO COES"/>
    <s v="Instalado"/>
    <x v="1"/>
    <n v="0"/>
    <n v="0"/>
    <s v="Estatal"/>
    <s v="Distribuidora"/>
    <x v="0"/>
    <s v="AREQUIPA"/>
    <s v="AREQUIPA"/>
    <s v="CASTILLA"/>
    <s v="CAYLLOMA"/>
    <n v="0"/>
    <n v="77"/>
    <n v="0.53500000000000003"/>
    <n v="0"/>
    <n v="0"/>
    <n v="0"/>
    <n v="0"/>
    <n v="0.53500000000000003"/>
    <n v="0"/>
    <n v="0"/>
    <n v="0"/>
    <n v="0"/>
    <n v="0.53500000000000003"/>
    <n v="0"/>
    <n v="0"/>
    <n v="0"/>
    <n v="0"/>
    <n v="0.53500000000000003"/>
    <n v="0"/>
    <n v="0"/>
    <n v="0"/>
    <n v="7.6479999999999997"/>
    <m/>
    <m/>
    <m/>
  </r>
  <r>
    <x v="0"/>
    <x v="0"/>
    <s v="SEAL"/>
    <s v="31013530"/>
    <s v="Hydraulic"/>
    <s v="HI"/>
    <s v="H"/>
    <s v="SEAL31013530HydraulicHI"/>
    <s v="SEAL31013530HydraulicHI"/>
    <x v="62"/>
    <x v="62"/>
    <x v="1"/>
    <x v="229"/>
    <x v="279"/>
    <s v="HI"/>
    <s v="HI"/>
    <s v="Agua"/>
    <x v="0"/>
    <s v="NO COES"/>
    <s v="Instalado"/>
    <x v="1"/>
    <n v="0"/>
    <n v="0"/>
    <s v="Estatal"/>
    <s v="Distribuidora"/>
    <x v="0"/>
    <s v="AREQUIPA"/>
    <s v="AREQUIPA"/>
    <s v="AREQUIPA"/>
    <s v="AREQUIPA"/>
    <n v="0"/>
    <n v="77"/>
    <n v="6.4000000000000001E-2"/>
    <n v="0"/>
    <n v="0"/>
    <n v="0"/>
    <n v="0"/>
    <n v="6.4000000000000001E-2"/>
    <n v="0"/>
    <n v="0"/>
    <n v="0"/>
    <n v="0"/>
    <n v="6.4000000000000001E-2"/>
    <n v="0"/>
    <n v="0"/>
    <n v="0"/>
    <n v="0"/>
    <n v="6.4000000000000001E-2"/>
    <n v="0"/>
    <n v="0"/>
    <n v="0"/>
    <n v="7.6479999999999997"/>
    <m/>
    <m/>
    <m/>
  </r>
  <r>
    <x v="0"/>
    <x v="0"/>
    <s v="SEAL"/>
    <s v="31013530"/>
    <s v="Kubota"/>
    <s v="HI"/>
    <s v="H"/>
    <s v="SEAL31013530KubotaHI"/>
    <s v="SEAL31013530KubotaHI"/>
    <x v="62"/>
    <x v="62"/>
    <x v="1"/>
    <x v="229"/>
    <x v="121"/>
    <s v="HI"/>
    <s v="HI"/>
    <s v="Agua"/>
    <x v="0"/>
    <s v="NO COES"/>
    <s v="Instalado"/>
    <x v="1"/>
    <n v="0"/>
    <n v="0"/>
    <s v="Estatal"/>
    <s v="Distribuidora"/>
    <x v="0"/>
    <s v="AREQUIPA"/>
    <s v="AREQUIPA"/>
    <s v="AREQUIPA"/>
    <s v="AREQUIPA"/>
    <n v="0"/>
    <n v="77"/>
    <n v="0.1"/>
    <n v="0"/>
    <n v="0"/>
    <n v="0"/>
    <n v="0"/>
    <n v="0.1"/>
    <n v="0"/>
    <n v="0"/>
    <n v="0"/>
    <n v="0"/>
    <n v="0.1"/>
    <n v="0"/>
    <n v="0"/>
    <n v="0"/>
    <n v="0"/>
    <n v="0.1"/>
    <n v="0"/>
    <n v="0"/>
    <n v="0"/>
    <n v="7.6479999999999997"/>
    <m/>
    <m/>
    <m/>
  </r>
  <r>
    <x v="0"/>
    <x v="1"/>
    <s v="SEAL"/>
    <s v="31013910"/>
    <s v="WKV"/>
    <s v="HI"/>
    <s v="H"/>
    <s v="SEAL31013910WKVHI"/>
    <s v="SEAL31013910WKVHI"/>
    <x v="62"/>
    <x v="62"/>
    <x v="1"/>
    <x v="230"/>
    <x v="280"/>
    <s v="HI"/>
    <s v="HI"/>
    <s v="Agua"/>
    <x v="0"/>
    <s v="NO COES"/>
    <s v="Instalado"/>
    <x v="1"/>
    <n v="0"/>
    <n v="0"/>
    <s v="Estatal"/>
    <s v="Distribuidora"/>
    <x v="0"/>
    <s v="AREQUIPA"/>
    <s v="AREQUIPA"/>
    <s v="CASTILLA"/>
    <s v="ORCOPAMPA"/>
    <n v="0"/>
    <n v="77"/>
    <n v="0.25"/>
    <n v="0"/>
    <n v="0"/>
    <n v="0"/>
    <n v="0"/>
    <n v="0.25"/>
    <n v="0"/>
    <n v="0"/>
    <n v="0"/>
    <n v="0"/>
    <m/>
    <m/>
    <m/>
    <m/>
    <m/>
    <s v="-"/>
    <s v="-"/>
    <s v="-"/>
    <s v="-"/>
    <s v="-"/>
    <m/>
    <m/>
    <m/>
  </r>
  <r>
    <x v="0"/>
    <x v="0"/>
    <s v="SEAL"/>
    <s v="33013810"/>
    <s v="CAT"/>
    <s v="EL"/>
    <s v="T"/>
    <s v="SEAL33013810CATEL"/>
    <s v="SEAL33013810CATEL"/>
    <x v="62"/>
    <x v="62"/>
    <x v="0"/>
    <x v="231"/>
    <x v="97"/>
    <s v="EL"/>
    <s v="EL"/>
    <s v="Diésel"/>
    <x v="0"/>
    <s v="NO COES"/>
    <s v="Instalado"/>
    <x v="1"/>
    <n v="0"/>
    <n v="0"/>
    <s v="Estatal"/>
    <s v="Distribuidora"/>
    <x v="0"/>
    <s v="AREQUIPA"/>
    <s v="AREQUIPA"/>
    <s v="CAMANA"/>
    <s v="ACOÑA"/>
    <n v="0"/>
    <n v="77"/>
    <n v="0.5"/>
    <n v="0"/>
    <n v="0"/>
    <n v="0"/>
    <n v="0"/>
    <n v="0.5"/>
    <n v="0"/>
    <n v="0"/>
    <n v="0"/>
    <n v="0"/>
    <n v="0.5"/>
    <n v="0"/>
    <n v="0"/>
    <n v="0"/>
    <n v="0"/>
    <n v="0.5"/>
    <n v="0"/>
    <n v="0"/>
    <n v="0"/>
    <n v="7.6479999999999997"/>
    <m/>
    <m/>
    <m/>
  </r>
  <r>
    <x v="0"/>
    <x v="0"/>
    <s v="SEAL"/>
    <s v="33013810"/>
    <s v="PERKINS 1"/>
    <s v="EL"/>
    <s v="T"/>
    <s v="SEAL33013810PERKINS 1EL"/>
    <s v="SEAL33013810PERKINS 1EL"/>
    <x v="62"/>
    <x v="62"/>
    <x v="0"/>
    <x v="231"/>
    <x v="281"/>
    <s v="EL"/>
    <s v="EL"/>
    <s v="Diésel"/>
    <x v="0"/>
    <s v="NO COES"/>
    <s v="Instalado"/>
    <x v="1"/>
    <n v="0"/>
    <n v="0"/>
    <s v="Estatal"/>
    <s v="Distribuidora"/>
    <x v="0"/>
    <s v="AREQUIPA"/>
    <s v="AREQUIPA"/>
    <s v="CAMANA"/>
    <s v="ACOÑA"/>
    <n v="0"/>
    <n v="77"/>
    <n v="0.2"/>
    <n v="0"/>
    <n v="0"/>
    <n v="0"/>
    <n v="0"/>
    <n v="0.2"/>
    <n v="0"/>
    <n v="0"/>
    <n v="0"/>
    <n v="0"/>
    <n v="0.2"/>
    <n v="0"/>
    <n v="0"/>
    <n v="0"/>
    <n v="0"/>
    <n v="0.2"/>
    <n v="0"/>
    <n v="0"/>
    <n v="0"/>
    <n v="7.6479999999999997"/>
    <m/>
    <m/>
    <m/>
  </r>
  <r>
    <x v="0"/>
    <x v="0"/>
    <s v="SEAL"/>
    <s v="33013810"/>
    <s v="PERKINS 3"/>
    <s v="EL"/>
    <s v="T"/>
    <s v="SEAL33013810PERKINS 3EL"/>
    <s v="SEAL33013810PERKINS 3EL"/>
    <x v="62"/>
    <x v="62"/>
    <x v="0"/>
    <x v="231"/>
    <x v="282"/>
    <s v="EL"/>
    <s v="EL"/>
    <s v="Diésel"/>
    <x v="0"/>
    <s v="NO COES"/>
    <s v="Instalado"/>
    <x v="1"/>
    <n v="0"/>
    <n v="0"/>
    <s v="Estatal"/>
    <s v="Distribuidora"/>
    <x v="0"/>
    <s v="AREQUIPA"/>
    <s v="AREQUIPA"/>
    <s v="CAMANA"/>
    <s v="ACOÑA"/>
    <n v="0"/>
    <n v="77"/>
    <n v="0.6"/>
    <n v="0"/>
    <n v="0"/>
    <n v="0"/>
    <n v="0"/>
    <n v="0.6"/>
    <n v="0"/>
    <n v="0"/>
    <n v="0"/>
    <n v="0"/>
    <n v="0.6"/>
    <n v="0"/>
    <n v="0"/>
    <n v="0"/>
    <n v="0"/>
    <n v="0.6"/>
    <n v="0"/>
    <n v="0"/>
    <n v="0"/>
    <n v="7.6479999999999997"/>
    <m/>
    <m/>
    <m/>
  </r>
  <r>
    <x v="0"/>
    <x v="0"/>
    <s v="SEAL"/>
    <s v="33013810"/>
    <s v="VOLVO1"/>
    <s v="EL"/>
    <s v="T"/>
    <s v="SEAL33013810VOLVO1EL"/>
    <s v="SEAL33013810VOLVO1EL"/>
    <x v="62"/>
    <x v="62"/>
    <x v="0"/>
    <x v="231"/>
    <x v="283"/>
    <s v="EL"/>
    <s v="EL"/>
    <s v="Diésel"/>
    <x v="0"/>
    <s v="NO COES"/>
    <s v="Instalado"/>
    <x v="1"/>
    <n v="0"/>
    <n v="0"/>
    <s v="Estatal"/>
    <s v="Distribuidora"/>
    <x v="0"/>
    <s v="AREQUIPA"/>
    <s v="AREQUIPA"/>
    <s v="CAMANA"/>
    <s v="ACOÑA"/>
    <n v="0"/>
    <n v="77"/>
    <n v="0.2"/>
    <n v="0"/>
    <n v="0"/>
    <n v="0"/>
    <n v="0"/>
    <n v="0.2"/>
    <n v="0"/>
    <n v="0"/>
    <n v="0"/>
    <n v="0"/>
    <n v="0.2"/>
    <n v="0"/>
    <n v="0"/>
    <n v="0"/>
    <n v="0"/>
    <n v="0.2"/>
    <n v="0"/>
    <n v="0"/>
    <n v="0"/>
    <n v="7.6479999999999997"/>
    <m/>
    <m/>
    <m/>
  </r>
  <r>
    <x v="0"/>
    <x v="0"/>
    <s v="SEAL"/>
    <s v="33013810"/>
    <s v="VOLVO2"/>
    <s v="EL"/>
    <s v="T"/>
    <s v="SEAL33013810VOLVO2EL"/>
    <s v="SEAL33013810VOLVO2EL"/>
    <x v="62"/>
    <x v="62"/>
    <x v="0"/>
    <x v="231"/>
    <x v="284"/>
    <s v="EL"/>
    <s v="EL"/>
    <s v="Diésel"/>
    <x v="0"/>
    <s v="NO COES"/>
    <s v="Instalado"/>
    <x v="1"/>
    <n v="0"/>
    <n v="0"/>
    <s v="Estatal"/>
    <s v="Distribuidora"/>
    <x v="0"/>
    <s v="AREQUIPA"/>
    <s v="AREQUIPA"/>
    <s v="CAMANA"/>
    <s v="ACOÑA"/>
    <n v="0"/>
    <n v="77"/>
    <n v="0.2"/>
    <n v="0"/>
    <n v="0"/>
    <n v="0"/>
    <n v="0"/>
    <n v="0.2"/>
    <n v="0"/>
    <n v="0"/>
    <n v="0"/>
    <n v="0"/>
    <n v="0.2"/>
    <n v="0"/>
    <n v="0"/>
    <n v="0"/>
    <n v="0"/>
    <n v="0.2"/>
    <n v="0"/>
    <n v="0"/>
    <n v="0"/>
    <n v="7.6479999999999997"/>
    <m/>
    <m/>
    <m/>
  </r>
  <r>
    <x v="0"/>
    <x v="1"/>
    <s v="SEAL"/>
    <s v="33013820"/>
    <s v="CAT2"/>
    <s v="EL"/>
    <s v="T"/>
    <s v="SEAL33013820CAT2EL"/>
    <s v="SEAL33013820CAT2EL"/>
    <x v="62"/>
    <x v="62"/>
    <x v="0"/>
    <x v="232"/>
    <x v="285"/>
    <s v="EL"/>
    <s v="EL"/>
    <s v="Diésel"/>
    <x v="0"/>
    <s v="NO COES"/>
    <s v="Instalado"/>
    <x v="1"/>
    <n v="0"/>
    <n v="0"/>
    <s v="Estatal"/>
    <s v="Distribuidora"/>
    <x v="0"/>
    <s v="AREQUIPA"/>
    <s v="AREQUIPA"/>
    <s v="CARAVELI"/>
    <s v="CHALA"/>
    <n v="0"/>
    <n v="77"/>
    <n v="0"/>
    <n v="0"/>
    <n v="0"/>
    <n v="0"/>
    <n v="0"/>
    <n v="0"/>
    <n v="0"/>
    <n v="0"/>
    <n v="0"/>
    <n v="0"/>
    <m/>
    <m/>
    <m/>
    <m/>
    <m/>
    <s v="-"/>
    <s v="-"/>
    <s v="-"/>
    <s v="-"/>
    <s v="-"/>
    <m/>
    <m/>
    <m/>
  </r>
  <r>
    <x v="0"/>
    <x v="0"/>
    <s v="SEAL"/>
    <s v="33013850"/>
    <s v="CAT"/>
    <s v="EL"/>
    <s v="T"/>
    <s v="SEAL33013850CATEL"/>
    <s v="SEAL33013850CATEL"/>
    <x v="62"/>
    <x v="62"/>
    <x v="0"/>
    <x v="233"/>
    <x v="97"/>
    <s v="EL"/>
    <s v="EL"/>
    <s v="Diésel"/>
    <x v="1"/>
    <s v="NO COES"/>
    <s v="Instalado"/>
    <x v="1"/>
    <n v="0"/>
    <n v="0"/>
    <s v="Estatal"/>
    <s v="Distribuidora"/>
    <x v="0"/>
    <s v="AREQUIPA"/>
    <s v="AREQUIPA"/>
    <s v="CARAVELI"/>
    <s v="ATICO"/>
    <n v="0"/>
    <n v="77"/>
    <n v="0.5"/>
    <n v="3.7999999999999999E-2"/>
    <n v="17.585000000000001"/>
    <n v="1.7585E-2"/>
    <n v="0.56000000000000005"/>
    <n v="0.5"/>
    <n v="0.38"/>
    <n v="93.278999999999996"/>
    <n v="9.3279000000000001E-2"/>
    <n v="0.57999999999999996"/>
    <n v="0.5"/>
    <n v="0.38"/>
    <n v="41.933000000000007"/>
    <n v="4.1933000000000005E-2"/>
    <n v="0.58699999999999997"/>
    <n v="0.5"/>
    <n v="0.38"/>
    <n v="167.88699999999997"/>
    <n v="0.16788699999999998"/>
    <n v="7.6479999999999997"/>
    <m/>
    <m/>
    <m/>
  </r>
  <r>
    <x v="0"/>
    <x v="0"/>
    <s v="SEAL"/>
    <s v="33013850"/>
    <s v="PERKINS 1"/>
    <s v="EL"/>
    <s v="T"/>
    <s v="SEAL33013850PERKINS 1EL"/>
    <s v="SEAL33013850PERKINS 1EL"/>
    <x v="62"/>
    <x v="62"/>
    <x v="0"/>
    <x v="233"/>
    <x v="281"/>
    <s v="EL"/>
    <s v="EL"/>
    <s v="Diésel"/>
    <x v="1"/>
    <s v="NO COES"/>
    <s v="Instalado"/>
    <x v="0"/>
    <n v="0"/>
    <n v="0"/>
    <s v="Estatal"/>
    <s v="Distribuidora"/>
    <x v="0"/>
    <s v="AREQUIPA"/>
    <s v="AREQUIPA"/>
    <s v="CARAVELI"/>
    <s v="ATICO"/>
    <n v="0"/>
    <n v="77"/>
    <n v="0.46"/>
    <n v="0.35"/>
    <n v="1252.5219999999999"/>
    <n v="1.2525219999999999"/>
    <n v="0.56000000000000005"/>
    <n v="0.46"/>
    <n v="0.35"/>
    <n v="1306.3609999999999"/>
    <n v="1.3063609999999999"/>
    <n v="0.57999999999999996"/>
    <n v="0.46"/>
    <n v="0.35"/>
    <n v="1345.231"/>
    <n v="1.3452310000000001"/>
    <n v="0.58699999999999997"/>
    <n v="0.46"/>
    <n v="0.35"/>
    <n v="1231.96"/>
    <n v="1.2319599999999999"/>
    <n v="7.6479999999999997"/>
    <m/>
    <m/>
    <m/>
  </r>
  <r>
    <x v="0"/>
    <x v="0"/>
    <s v="SEAL"/>
    <s v="33013850"/>
    <s v="PERKINS 2"/>
    <s v="EL"/>
    <s v="T"/>
    <s v="SEAL33013850PERKINS 2EL"/>
    <s v="SEAL33013850PERKINS 2EL"/>
    <x v="62"/>
    <x v="62"/>
    <x v="0"/>
    <x v="233"/>
    <x v="286"/>
    <s v="EL"/>
    <s v="EL"/>
    <s v="Diésel"/>
    <x v="1"/>
    <s v="NO COES"/>
    <s v="Instalado"/>
    <x v="0"/>
    <n v="0"/>
    <n v="0"/>
    <s v="Estatal"/>
    <s v="Distribuidora"/>
    <x v="0"/>
    <s v="AREQUIPA"/>
    <s v="AREQUIPA"/>
    <s v="CARAVELI"/>
    <s v="ATICO"/>
    <n v="0"/>
    <n v="77"/>
    <n v="0.46"/>
    <n v="0.35"/>
    <n v="1294.9520000000002"/>
    <n v="1.2949520000000003"/>
    <n v="0.56000000000000005"/>
    <n v="0.46"/>
    <n v="0.35"/>
    <n v="1303.521"/>
    <n v="1.3035209999999999"/>
    <n v="0.57999999999999996"/>
    <n v="0.46"/>
    <n v="0.35"/>
    <n v="1336.5010000000002"/>
    <n v="1.3365010000000002"/>
    <n v="0.58699999999999997"/>
    <n v="0.46"/>
    <n v="0.35"/>
    <n v="1195.3059999999998"/>
    <n v="1.1953059999999998"/>
    <n v="7.6479999999999997"/>
    <m/>
    <m/>
    <m/>
  </r>
  <r>
    <x v="0"/>
    <x v="0"/>
    <s v="SEAL"/>
    <s v="33013850"/>
    <s v="PERKINS 3"/>
    <s v="EL"/>
    <s v="T"/>
    <s v="SEAL33013850PERKINS 3EL"/>
    <s v="SEAL33013850PERKINS 3EL"/>
    <x v="62"/>
    <x v="62"/>
    <x v="0"/>
    <x v="233"/>
    <x v="282"/>
    <s v="EL"/>
    <s v="EL"/>
    <s v="Diésel"/>
    <x v="1"/>
    <s v="NO COES"/>
    <s v="Instalado"/>
    <x v="1"/>
    <n v="0"/>
    <n v="0"/>
    <s v="Estatal"/>
    <s v="Distribuidora"/>
    <x v="0"/>
    <s v="AREQUIPA"/>
    <s v="AREQUIPA"/>
    <s v="CARAVELI"/>
    <s v="ATICO"/>
    <n v="0"/>
    <n v="77"/>
    <n v="0"/>
    <n v="0"/>
    <n v="0"/>
    <n v="0"/>
    <n v="0.56000000000000005"/>
    <n v="0"/>
    <n v="0"/>
    <n v="0"/>
    <n v="0"/>
    <n v="0.57999999999999996"/>
    <n v="0"/>
    <n v="0"/>
    <n v="0"/>
    <n v="0"/>
    <n v="0.58699999999999997"/>
    <n v="0"/>
    <n v="0"/>
    <n v="0"/>
    <n v="0"/>
    <n v="7.6479999999999997"/>
    <m/>
    <m/>
    <m/>
  </r>
  <r>
    <x v="0"/>
    <x v="0"/>
    <s v="SEAL"/>
    <s v="33013850"/>
    <s v="VOLVO PENTA 2"/>
    <s v="EL"/>
    <s v="T"/>
    <s v="SEAL33013850VOLVO PENTA 2EL"/>
    <s v="SEAL33013850VOLVO PENTA 2EL"/>
    <x v="62"/>
    <x v="62"/>
    <x v="0"/>
    <x v="233"/>
    <x v="287"/>
    <s v="EL"/>
    <s v="EL"/>
    <s v="Diésel"/>
    <x v="1"/>
    <s v="NO COES"/>
    <s v="Instalado"/>
    <x v="1"/>
    <n v="0"/>
    <n v="0"/>
    <s v="Estatal"/>
    <s v="Distribuidora"/>
    <x v="0"/>
    <s v="AREQUIPA"/>
    <s v="AREQUIPA"/>
    <s v="CARAVELI"/>
    <s v="ATICO"/>
    <n v="0"/>
    <n v="77"/>
    <n v="0.21"/>
    <n v="0.1"/>
    <n v="0"/>
    <n v="0"/>
    <n v="0.56000000000000005"/>
    <n v="0.21"/>
    <n v="0.1"/>
    <n v="0"/>
    <n v="0"/>
    <n v="0.57999999999999996"/>
    <n v="0.21"/>
    <n v="0.1"/>
    <n v="0"/>
    <n v="0"/>
    <n v="0.58699999999999997"/>
    <n v="0.21"/>
    <n v="0.1"/>
    <n v="0"/>
    <n v="0"/>
    <n v="7.6479999999999997"/>
    <m/>
    <m/>
    <m/>
  </r>
  <r>
    <x v="0"/>
    <x v="0"/>
    <s v="SEAL"/>
    <s v="33013850"/>
    <s v="PERKINS 4"/>
    <s v="EL"/>
    <s v="T"/>
    <s v="SEAL33013850PERKINS 4EL"/>
    <s v="SEAL33013850PERKINS 4EL"/>
    <x v="62"/>
    <x v="62"/>
    <x v="0"/>
    <x v="233"/>
    <x v="288"/>
    <s v="EL"/>
    <s v="EL"/>
    <s v="Diésel"/>
    <x v="1"/>
    <s v="NO COES"/>
    <s v="Instalado"/>
    <x v="1"/>
    <n v="0"/>
    <n v="0"/>
    <s v="Estatal"/>
    <s v="Distribuidora"/>
    <x v="0"/>
    <s v="AREQUIPA"/>
    <s v="AREQUIPA"/>
    <s v="CARAVELI"/>
    <s v="ATICO"/>
    <n v="0"/>
    <n v="77"/>
    <n v="0"/>
    <n v="0"/>
    <n v="0"/>
    <n v="0"/>
    <n v="0.56000000000000005"/>
    <n v="0"/>
    <n v="0"/>
    <n v="0"/>
    <n v="0"/>
    <n v="0.57999999999999996"/>
    <n v="0"/>
    <n v="0"/>
    <n v="0"/>
    <n v="0"/>
    <n v="0.58699999999999997"/>
    <n v="0"/>
    <n v="0"/>
    <n v="0"/>
    <n v="0"/>
    <n v="7.6479999999999997"/>
    <m/>
    <m/>
    <m/>
  </r>
  <r>
    <x v="0"/>
    <x v="0"/>
    <s v="SEAL"/>
    <s v="33013870"/>
    <s v="DAEWO"/>
    <s v="EL"/>
    <s v="T"/>
    <s v="SEAL33013870DAEWOEL"/>
    <s v="SEAL33013870DAEWOEL"/>
    <x v="62"/>
    <x v="62"/>
    <x v="0"/>
    <x v="234"/>
    <x v="289"/>
    <s v="EL"/>
    <s v="EL"/>
    <s v="Diésel"/>
    <x v="0"/>
    <s v="NO COES"/>
    <s v="Instalado"/>
    <x v="1"/>
    <n v="0"/>
    <n v="0"/>
    <s v="Estatal"/>
    <s v="Distribuidora"/>
    <x v="0"/>
    <s v="AREQUIPA"/>
    <s v="AREQUIPA"/>
    <s v="CARAVELI"/>
    <s v="CARAVELI"/>
    <n v="0"/>
    <n v="77"/>
    <n v="0.34200000000000003"/>
    <n v="0"/>
    <n v="0"/>
    <n v="0"/>
    <n v="0.3"/>
    <n v="0.34200000000000003"/>
    <n v="0"/>
    <n v="0"/>
    <n v="0"/>
    <n v="0.3"/>
    <n v="0.34200000000000003"/>
    <n v="0"/>
    <n v="0"/>
    <n v="0"/>
    <n v="0.3"/>
    <n v="0.34200000000000003"/>
    <n v="0"/>
    <n v="0"/>
    <n v="0"/>
    <n v="7.6479999999999997"/>
    <m/>
    <m/>
    <m/>
  </r>
  <r>
    <x v="0"/>
    <x v="0"/>
    <s v="SEAL"/>
    <s v="33013870"/>
    <s v="PERKINS"/>
    <s v="EL"/>
    <s v="T"/>
    <s v="SEAL33013870PERKINSEL"/>
    <s v="SEAL33013870PERKINSEL"/>
    <x v="62"/>
    <x v="62"/>
    <x v="0"/>
    <x v="234"/>
    <x v="183"/>
    <s v="EL"/>
    <s v="EL"/>
    <s v="Diésel"/>
    <x v="0"/>
    <s v="NO COES"/>
    <s v="Instalado"/>
    <x v="0"/>
    <n v="0"/>
    <n v="0"/>
    <s v="Estatal"/>
    <s v="Distribuidora"/>
    <x v="0"/>
    <s v="AREQUIPA"/>
    <s v="AREQUIPA"/>
    <s v="CARAVELI"/>
    <s v="CARAVELI"/>
    <n v="0"/>
    <n v="77"/>
    <n v="0.55000000000000004"/>
    <n v="0.3"/>
    <n v="23.010999999999999"/>
    <n v="2.3011E-2"/>
    <n v="0.3"/>
    <n v="0.55000000000000004"/>
    <n v="0.3"/>
    <n v="50.567999999999991"/>
    <n v="5.0567999999999988E-2"/>
    <n v="0.3"/>
    <n v="0.55000000000000004"/>
    <n v="0.3"/>
    <n v="36.803999999999988"/>
    <n v="3.680399999999999E-2"/>
    <n v="0.3"/>
    <n v="0.55000000000000004"/>
    <n v="0.3"/>
    <n v="29.981999999999999"/>
    <n v="2.9981999999999998E-2"/>
    <n v="7.6479999999999997"/>
    <m/>
    <m/>
    <m/>
  </r>
  <r>
    <x v="0"/>
    <x v="0"/>
    <s v="SEAL"/>
    <s v="33013880"/>
    <s v="JMW-1"/>
    <s v="HI"/>
    <s v="H"/>
    <s v="SEAL33013880JMW-1HI"/>
    <s v="SEAL33013880JMW-1HI"/>
    <x v="62"/>
    <x v="62"/>
    <x v="1"/>
    <x v="235"/>
    <x v="290"/>
    <s v="HI"/>
    <s v="HI"/>
    <s v="Agua"/>
    <x v="0"/>
    <s v="NO COES"/>
    <s v="Instalado"/>
    <x v="1"/>
    <n v="0"/>
    <n v="0"/>
    <s v="Estatal"/>
    <s v="Distribuidora"/>
    <x v="0"/>
    <s v="AREQUIPA"/>
    <s v="AREQUIPA"/>
    <s v="CARAVELI"/>
    <s v="CARAVELI"/>
    <n v="0"/>
    <n v="77"/>
    <n v="9.5000000000000001E-2"/>
    <n v="0"/>
    <n v="0"/>
    <n v="0"/>
    <n v="0"/>
    <n v="9.5000000000000001E-2"/>
    <n v="0"/>
    <n v="0"/>
    <n v="0"/>
    <n v="0"/>
    <n v="9.5000000000000001E-2"/>
    <n v="0"/>
    <n v="0"/>
    <n v="0"/>
    <n v="0"/>
    <n v="9.5000000000000001E-2"/>
    <n v="0"/>
    <n v="0"/>
    <n v="0"/>
    <n v="7.6479999999999997"/>
    <m/>
    <m/>
    <m/>
  </r>
  <r>
    <x v="0"/>
    <x v="0"/>
    <s v="SEAL"/>
    <s v="33013880"/>
    <s v="JMW-2"/>
    <s v="HI"/>
    <s v="H"/>
    <s v="SEAL33013880JMW-2HI"/>
    <s v="SEAL33013880JMW-2HI"/>
    <x v="62"/>
    <x v="62"/>
    <x v="1"/>
    <x v="235"/>
    <x v="291"/>
    <s v="HI"/>
    <s v="HI"/>
    <s v="Agua"/>
    <x v="0"/>
    <s v="NO COES"/>
    <s v="Instalado"/>
    <x v="1"/>
    <n v="0"/>
    <n v="0"/>
    <s v="Estatal"/>
    <s v="Distribuidora"/>
    <x v="0"/>
    <s v="AREQUIPA"/>
    <s v="AREQUIPA"/>
    <s v="CARAVELI"/>
    <s v="CARAVELI"/>
    <n v="0"/>
    <n v="77"/>
    <n v="0.09"/>
    <n v="0"/>
    <n v="0"/>
    <n v="0"/>
    <n v="0"/>
    <n v="0.09"/>
    <n v="0"/>
    <n v="0"/>
    <n v="0"/>
    <n v="0"/>
    <n v="0.09"/>
    <n v="0"/>
    <n v="0"/>
    <n v="0"/>
    <n v="0"/>
    <n v="0.09"/>
    <n v="0"/>
    <n v="0"/>
    <n v="0"/>
    <n v="7.6479999999999997"/>
    <m/>
    <m/>
    <m/>
  </r>
  <r>
    <x v="0"/>
    <x v="0"/>
    <s v="SEAL"/>
    <s v="33014010"/>
    <s v="PERKINS"/>
    <s v="EL"/>
    <s v="T"/>
    <s v="SEAL33014010PERKINSEL"/>
    <s v="SEAL33014010PERKINSEL"/>
    <x v="62"/>
    <x v="62"/>
    <x v="0"/>
    <x v="236"/>
    <x v="183"/>
    <s v="EL"/>
    <s v="EL"/>
    <s v="Diésel"/>
    <x v="0"/>
    <s v="NO COES"/>
    <s v="Instalado"/>
    <x v="0"/>
    <n v="0"/>
    <n v="0"/>
    <s v="Estatal"/>
    <s v="Distribuidora"/>
    <x v="0"/>
    <s v="AREQUIPA"/>
    <s v="AREQUIPA"/>
    <s v="LA UNION"/>
    <s v="CATAHUASI"/>
    <n v="0"/>
    <n v="77"/>
    <n v="0.45"/>
    <n v="0.35"/>
    <n v="36.071999999999996"/>
    <n v="3.6071999999999993E-2"/>
    <n v="0.34"/>
    <n v="0.45"/>
    <n v="0.35"/>
    <n v="53.165000000000006"/>
    <n v="5.3165000000000004E-2"/>
    <n v="0.40400000000000003"/>
    <n v="0.45"/>
    <n v="0.35"/>
    <n v="5.6789999999999994"/>
    <n v="5.6789999999999992E-3"/>
    <n v="0.55500000000000005"/>
    <n v="0.45"/>
    <n v="0.35"/>
    <n v="0"/>
    <n v="0"/>
    <n v="7.6479999999999997"/>
    <m/>
    <m/>
    <m/>
  </r>
  <r>
    <x v="0"/>
    <x v="0"/>
    <s v="SEAL"/>
    <s v="33014030"/>
    <s v="ESCHER WYSS 1"/>
    <s v="HI"/>
    <s v="H"/>
    <s v="SEAL33014030ESCHER WYSS 1HI"/>
    <s v="SEAL33014030ESCHER WYSS 1HI"/>
    <x v="62"/>
    <x v="62"/>
    <x v="1"/>
    <x v="237"/>
    <x v="292"/>
    <s v="HI"/>
    <s v="HI"/>
    <s v="Agua"/>
    <x v="0"/>
    <s v="NO COES"/>
    <s v="Instalado"/>
    <x v="1"/>
    <n v="0"/>
    <n v="0"/>
    <s v="Estatal"/>
    <s v="Distribuidora"/>
    <x v="0"/>
    <s v="AREQUIPA"/>
    <s v="AREQUIPA"/>
    <s v="CONDESUYOS"/>
    <s v="CHUQUIBAMBA"/>
    <n v="0"/>
    <n v="77"/>
    <n v="0.1"/>
    <n v="0"/>
    <n v="0"/>
    <n v="0"/>
    <n v="0"/>
    <n v="0.1"/>
    <n v="0"/>
    <n v="0"/>
    <n v="0"/>
    <n v="0"/>
    <n v="0.1"/>
    <n v="0"/>
    <n v="0"/>
    <n v="0"/>
    <n v="0"/>
    <n v="0.1"/>
    <n v="0"/>
    <n v="0"/>
    <n v="0"/>
    <n v="7.6479999999999997"/>
    <m/>
    <m/>
    <m/>
  </r>
  <r>
    <x v="0"/>
    <x v="0"/>
    <s v="SEAL"/>
    <s v="33014030"/>
    <s v="ESCHER WYSS 2"/>
    <s v="HI"/>
    <s v="H"/>
    <s v="SEAL33014030ESCHER WYSS 2HI"/>
    <s v="SEAL33014030ESCHER WYSS 2HI"/>
    <x v="62"/>
    <x v="62"/>
    <x v="1"/>
    <x v="237"/>
    <x v="293"/>
    <s v="HI"/>
    <s v="HI"/>
    <s v="Agua"/>
    <x v="0"/>
    <s v="NO COES"/>
    <s v="Instalado"/>
    <x v="1"/>
    <n v="0"/>
    <n v="0"/>
    <s v="Estatal"/>
    <s v="Distribuidora"/>
    <x v="0"/>
    <s v="AREQUIPA"/>
    <s v="AREQUIPA"/>
    <s v="CONDESUYOS"/>
    <s v="CHUQUIBAMBA"/>
    <n v="0"/>
    <n v="77"/>
    <n v="0.1"/>
    <n v="0"/>
    <n v="0"/>
    <n v="0"/>
    <n v="0"/>
    <n v="0.1"/>
    <n v="0"/>
    <n v="0"/>
    <n v="0"/>
    <n v="0"/>
    <n v="0.1"/>
    <n v="0"/>
    <n v="0"/>
    <n v="0"/>
    <n v="0"/>
    <n v="0.1"/>
    <n v="0"/>
    <n v="0"/>
    <n v="0"/>
    <n v="7.6479999999999997"/>
    <m/>
    <m/>
    <m/>
  </r>
  <r>
    <x v="0"/>
    <x v="0"/>
    <s v="SEAL"/>
    <s v="51010397"/>
    <s v="Kubota 1"/>
    <s v="HI"/>
    <s v="H"/>
    <s v="SEAL51010397Kubota 1HI"/>
    <s v="SEAL51010397Kubota 1HI"/>
    <x v="62"/>
    <x v="62"/>
    <x v="1"/>
    <x v="238"/>
    <x v="294"/>
    <s v="HI"/>
    <s v="HI"/>
    <s v="Agua"/>
    <x v="0"/>
    <s v="NO COES"/>
    <s v="Instalado"/>
    <x v="1"/>
    <n v="0"/>
    <n v="0"/>
    <s v="Estatal"/>
    <s v="Distribuidora"/>
    <x v="0"/>
    <s v="AREQUIPA"/>
    <s v="AREQUIPA"/>
    <s v="LA UNION"/>
    <s v="ALCA"/>
    <n v="0"/>
    <n v="77"/>
    <n v="0.33600000000000002"/>
    <n v="0"/>
    <n v="0"/>
    <n v="0"/>
    <n v="0"/>
    <n v="0.33600000000000002"/>
    <n v="0"/>
    <n v="0"/>
    <n v="0"/>
    <n v="0"/>
    <n v="0.33600000000000002"/>
    <n v="0"/>
    <n v="0"/>
    <n v="0"/>
    <n v="0"/>
    <n v="0.33600000000000002"/>
    <n v="0"/>
    <n v="0"/>
    <n v="0"/>
    <n v="7.6479999999999997"/>
    <m/>
    <m/>
    <m/>
  </r>
  <r>
    <x v="0"/>
    <x v="0"/>
    <s v="SEAL"/>
    <s v="51010397"/>
    <s v="Kubota 2"/>
    <s v="HI"/>
    <s v="H"/>
    <s v="SEAL51010397Kubota 2HI"/>
    <s v="SEAL51010397Kubota 2HI"/>
    <x v="62"/>
    <x v="62"/>
    <x v="1"/>
    <x v="238"/>
    <x v="295"/>
    <s v="HI"/>
    <s v="HI"/>
    <s v="Agua"/>
    <x v="0"/>
    <s v="NO COES"/>
    <s v="Instalado"/>
    <x v="1"/>
    <n v="0"/>
    <n v="0"/>
    <s v="Estatal"/>
    <s v="Distribuidora"/>
    <x v="0"/>
    <s v="AREQUIPA"/>
    <s v="AREQUIPA"/>
    <s v="LA UNION"/>
    <s v="ALCA"/>
    <n v="0"/>
    <n v="77"/>
    <n v="0.33600000000000002"/>
    <n v="0"/>
    <n v="0"/>
    <n v="0"/>
    <n v="0"/>
    <n v="0.33600000000000002"/>
    <n v="0"/>
    <n v="0"/>
    <n v="0"/>
    <n v="0"/>
    <n v="0.33600000000000002"/>
    <n v="0"/>
    <n v="0"/>
    <n v="0"/>
    <n v="0"/>
    <n v="0.33600000000000002"/>
    <n v="0"/>
    <n v="0"/>
    <n v="0"/>
    <n v="7.6479999999999997"/>
    <m/>
    <m/>
    <m/>
  </r>
  <r>
    <x v="0"/>
    <x v="0"/>
    <s v="SHOGSA"/>
    <s v="33009993"/>
    <s v="CUMMINS ONAN"/>
    <s v="EL"/>
    <s v="T"/>
    <s v="SHOGSA33009993CUMMINS ONANEL"/>
    <s v="SHOGSA33009993CUMMINS ONANEL"/>
    <x v="63"/>
    <x v="63"/>
    <x v="0"/>
    <x v="239"/>
    <x v="296"/>
    <s v="EL"/>
    <s v="EL"/>
    <s v="Diésel"/>
    <x v="0"/>
    <s v="COES"/>
    <s v="Instalado"/>
    <x v="0"/>
    <n v="0"/>
    <n v="0"/>
    <s v="Privado"/>
    <s v="Generadora"/>
    <x v="0"/>
    <s v="ICA"/>
    <s v="ICA"/>
    <s v="NAZCA"/>
    <s v="MARCONA"/>
    <n v="0"/>
    <n v="75"/>
    <n v="1.25"/>
    <n v="1.2410000000000001"/>
    <n v="223.5"/>
    <n v="0.2235"/>
    <n v="24.440999999999999"/>
    <n v="1.25"/>
    <n v="1.2290000000000001"/>
    <n v="109.375"/>
    <n v="0.109375"/>
    <n v="35.667999999999999"/>
    <n v="1.25"/>
    <n v="1.2290000000000001"/>
    <n v="493.84199999999998"/>
    <n v="0.493842"/>
    <n v="31.03"/>
    <n v="1.25"/>
    <n v="1.2290000000000001"/>
    <n v="33.744"/>
    <n v="3.3744000000000003E-2"/>
    <n v="7.6479999999999997"/>
    <m/>
    <m/>
    <m/>
  </r>
  <r>
    <x v="0"/>
    <x v="0"/>
    <s v="SHOGSA"/>
    <s v="33009993"/>
    <s v="UNIDAD 1"/>
    <s v="TV"/>
    <s v="T"/>
    <s v="SHOGSA33009993UNIDAD 1TV"/>
    <s v="SHOGSA33009993UNIDAD 1TV"/>
    <x v="63"/>
    <x v="63"/>
    <x v="0"/>
    <x v="239"/>
    <x v="297"/>
    <s v="TV"/>
    <s v="TV"/>
    <s v="Residual 500"/>
    <x v="0"/>
    <s v="COES"/>
    <s v="Instalado"/>
    <x v="0"/>
    <n v="0"/>
    <n v="0"/>
    <s v="Privado"/>
    <s v="Generadora"/>
    <x v="0"/>
    <s v="ICA"/>
    <s v="ICA"/>
    <s v="NAZCA"/>
    <s v="MARCONA"/>
    <n v="0"/>
    <n v="75"/>
    <n v="20.18"/>
    <n v="17.792000000000002"/>
    <n v="1369.2149999999999"/>
    <n v="1.3692149999999998"/>
    <n v="24.440999999999999"/>
    <n v="20.18"/>
    <n v="17.792000000000002"/>
    <n v="6180.8180000000002"/>
    <n v="6.1808180000000004"/>
    <n v="35.667999999999999"/>
    <n v="20.18"/>
    <n v="17.646000000000001"/>
    <n v="20178.550999999999"/>
    <n v="20.178550999999999"/>
    <n v="31.03"/>
    <n v="20.18"/>
    <n v="17.646000000000001"/>
    <n v="3409.4369999999999"/>
    <n v="3.4094370000000001"/>
    <n v="7.6479999999999997"/>
    <m/>
    <m/>
    <m/>
  </r>
  <r>
    <x v="0"/>
    <x v="0"/>
    <s v="SHOGSA"/>
    <s v="33009993"/>
    <s v="UNIDAD 2"/>
    <s v="TV"/>
    <s v="T"/>
    <s v="SHOGSA33009993UNIDAD 2TV"/>
    <s v="SHOGSA33009993UNIDAD 2TV"/>
    <x v="63"/>
    <x v="63"/>
    <x v="0"/>
    <x v="239"/>
    <x v="298"/>
    <s v="TV"/>
    <s v="TV"/>
    <s v="Residual 500"/>
    <x v="0"/>
    <s v="COES"/>
    <s v="Instalado"/>
    <x v="0"/>
    <n v="0"/>
    <n v="0"/>
    <s v="Privado"/>
    <s v="Generadora"/>
    <x v="0"/>
    <s v="ICA"/>
    <s v="ICA"/>
    <s v="NAZCA"/>
    <s v="MARCONA"/>
    <n v="0"/>
    <n v="75"/>
    <n v="20.18"/>
    <n v="19.323"/>
    <n v="14821.949999999999"/>
    <n v="14.821949999999999"/>
    <n v="24.440999999999999"/>
    <n v="20.18"/>
    <n v="19.323"/>
    <n v="1682.665"/>
    <n v="1.6826649999999999"/>
    <n v="35.667999999999999"/>
    <n v="20.18"/>
    <n v="19.257999999999999"/>
    <n v="4508.0509999999995"/>
    <n v="4.5080509999999991"/>
    <n v="31.03"/>
    <n v="20.18"/>
    <n v="19.257999999999999"/>
    <n v="4279.5079999999998"/>
    <n v="4.2795079999999999"/>
    <n v="7.6479999999999997"/>
    <m/>
    <m/>
    <m/>
  </r>
  <r>
    <x v="0"/>
    <x v="0"/>
    <s v="SHOGSA"/>
    <s v="33009993"/>
    <s v="UNIDAD 3"/>
    <s v="TV"/>
    <s v="T"/>
    <s v="SHOGSA33009993UNIDAD 3TV"/>
    <s v="SHOGSA33009993UNIDAD 3TV"/>
    <x v="63"/>
    <x v="63"/>
    <x v="0"/>
    <x v="239"/>
    <x v="299"/>
    <s v="TV"/>
    <s v="TV"/>
    <s v="Residual 500"/>
    <x v="0"/>
    <s v="COES"/>
    <s v="Instalado"/>
    <x v="0"/>
    <n v="0"/>
    <n v="0"/>
    <s v="Privado"/>
    <s v="Generadora"/>
    <x v="0"/>
    <s v="ICA"/>
    <s v="ICA"/>
    <s v="NAZCA"/>
    <s v="MARCONA"/>
    <n v="0"/>
    <n v="75"/>
    <n v="27.478000000000002"/>
    <n v="25.145"/>
    <n v="3243.9709999999995"/>
    <n v="3.2439709999999997"/>
    <n v="24.440999999999999"/>
    <n v="27.478000000000002"/>
    <n v="25.145"/>
    <n v="16814.741000000002"/>
    <n v="16.814741000000001"/>
    <n v="35.667999999999999"/>
    <n v="27.478000000000002"/>
    <n v="24.225999999999999"/>
    <n v="22489.175999999999"/>
    <n v="22.489176"/>
    <n v="31.03"/>
    <n v="27.478000000000002"/>
    <n v="24.225999999999999"/>
    <n v="970.20800000000008"/>
    <n v="0.97020800000000007"/>
    <n v="7.6479999999999997"/>
    <m/>
    <m/>
    <m/>
  </r>
  <r>
    <x v="0"/>
    <x v="0"/>
    <s v="SINERS"/>
    <s v="11048994"/>
    <s v="G-1"/>
    <s v="HI"/>
    <s v="H"/>
    <s v="SINERS11048994G-1HI"/>
    <s v="SINERS11048994G-1HI"/>
    <x v="64"/>
    <x v="64"/>
    <x v="1"/>
    <x v="240"/>
    <x v="18"/>
    <s v="HI"/>
    <s v="HI"/>
    <s v="Agua"/>
    <x v="0"/>
    <s v="NO COES"/>
    <s v="Instalado"/>
    <x v="0"/>
    <n v="0"/>
    <n v="0"/>
    <s v="Privado"/>
    <s v="Generadora"/>
    <x v="0"/>
    <s v="PIURA"/>
    <s v="PIURA"/>
    <s v="PIURA"/>
    <s v="PIURA"/>
    <n v="0"/>
    <n v="76"/>
    <n v="6.3"/>
    <n v="6.3"/>
    <n v="30353"/>
    <n v="30.353000000000002"/>
    <n v="11.811555"/>
    <n v="6.3"/>
    <n v="6.3"/>
    <n v="19763"/>
    <n v="19.763000000000002"/>
    <n v="5.3579999999999997"/>
    <n v="6.3"/>
    <n v="6.3"/>
    <n v="24499"/>
    <n v="24.498999999999999"/>
    <n v="6.218"/>
    <n v="6.3"/>
    <n v="6.3"/>
    <n v="23693"/>
    <n v="23.693000000000001"/>
    <n v="7.6479999999999997"/>
    <m/>
    <m/>
    <m/>
  </r>
  <r>
    <x v="0"/>
    <x v="0"/>
    <s v="SINERS"/>
    <s v="11048994"/>
    <s v="G-2"/>
    <s v="HI"/>
    <s v="H"/>
    <s v="SINERS11048994G-2HI"/>
    <s v="SINERS11048994G-2HI"/>
    <x v="64"/>
    <x v="64"/>
    <x v="1"/>
    <x v="240"/>
    <x v="48"/>
    <s v="HI"/>
    <s v="HI"/>
    <s v="Agua"/>
    <x v="0"/>
    <s v="NO COES"/>
    <s v="Instalado"/>
    <x v="0"/>
    <n v="0"/>
    <n v="0"/>
    <s v="Privado"/>
    <s v="Generadora"/>
    <x v="0"/>
    <s v="PIURA"/>
    <s v="PIURA"/>
    <s v="PIURA"/>
    <s v="PIURA"/>
    <n v="0"/>
    <n v="76"/>
    <n v="6.3"/>
    <n v="6.3"/>
    <n v="26540"/>
    <n v="26.54"/>
    <n v="11.811555"/>
    <n v="6.3"/>
    <n v="6.3"/>
    <n v="20352"/>
    <n v="20.352"/>
    <n v="5.3579999999999997"/>
    <n v="6.3"/>
    <n v="6.3"/>
    <n v="23721"/>
    <n v="23.721"/>
    <n v="6.218"/>
    <n v="6.3"/>
    <n v="6.3"/>
    <n v="24574"/>
    <n v="24.574000000000002"/>
    <n v="7.6479999999999997"/>
    <m/>
    <m/>
    <m/>
  </r>
  <r>
    <x v="0"/>
    <x v="0"/>
    <s v="SINERS"/>
    <s v="11048995"/>
    <s v="G-1"/>
    <s v="HI"/>
    <s v="H"/>
    <s v="SINERS11048995G-1HI"/>
    <s v="SINERS11048995G-1HI"/>
    <x v="64"/>
    <x v="64"/>
    <x v="1"/>
    <x v="241"/>
    <x v="18"/>
    <s v="HI"/>
    <s v="HI"/>
    <s v="Agua"/>
    <x v="0"/>
    <s v="NO COES"/>
    <s v="Instalado"/>
    <x v="0"/>
    <s v="RER"/>
    <s v="-"/>
    <s v="Privado"/>
    <s v="Generadora"/>
    <x v="0"/>
    <s v="PIURA"/>
    <s v="PIURA"/>
    <s v="PIURA"/>
    <s v="QUEROCOTILLO"/>
    <n v="0"/>
    <n v="76"/>
    <n v="8.1999999999999993"/>
    <n v="7.8"/>
    <n v="38001.5"/>
    <n v="38.0015"/>
    <n v="14.904674000000002"/>
    <n v="8.1999999999999993"/>
    <n v="7.8"/>
    <n v="28939.100000000002"/>
    <n v="28.939100000000003"/>
    <n v="8.3239999999999998"/>
    <n v="8.1999999999999993"/>
    <n v="7.8"/>
    <n v="35123.42"/>
    <n v="35.123419999999996"/>
    <n v="7.5069999999999997"/>
    <n v="8.1999999999999993"/>
    <n v="7.8"/>
    <n v="41439.520000000004"/>
    <n v="41.439520000000002"/>
    <n v="7.6479999999999997"/>
    <m/>
    <m/>
    <m/>
  </r>
  <r>
    <x v="0"/>
    <x v="0"/>
    <s v="SINERS"/>
    <s v="11048995"/>
    <s v="G-2"/>
    <s v="HI"/>
    <s v="H"/>
    <s v="SINERS11048995G-2HI"/>
    <s v="SINERS11048995G-2HI"/>
    <x v="64"/>
    <x v="64"/>
    <x v="1"/>
    <x v="241"/>
    <x v="48"/>
    <s v="HI"/>
    <s v="HI"/>
    <s v="Agua"/>
    <x v="0"/>
    <s v="NO COES"/>
    <s v="Instalado"/>
    <x v="0"/>
    <s v="RER"/>
    <s v="-"/>
    <s v="Privado"/>
    <s v="Generadora"/>
    <x v="0"/>
    <s v="PIURA"/>
    <s v="PIURA"/>
    <s v="PIURA"/>
    <s v="QUEROCOTILLO"/>
    <n v="0"/>
    <n v="76"/>
    <n v="8.1999999999999993"/>
    <n v="7.8"/>
    <n v="36747.5"/>
    <n v="36.747500000000002"/>
    <n v="14.904674000000002"/>
    <n v="8.1999999999999993"/>
    <n v="7.8"/>
    <n v="29202.510000000002"/>
    <n v="29.202510000000004"/>
    <n v="8.3239999999999998"/>
    <n v="8.1999999999999993"/>
    <n v="7.8"/>
    <n v="36999.919999999998"/>
    <n v="36.999919999999996"/>
    <n v="7.5069999999999997"/>
    <n v="8.1999999999999993"/>
    <n v="7.8"/>
    <n v="24983.550000000003"/>
    <n v="24.983550000000005"/>
    <n v="7.6479999999999997"/>
    <m/>
    <m/>
    <m/>
  </r>
  <r>
    <x v="0"/>
    <x v="0"/>
    <s v="SINERS"/>
    <s v="11048996"/>
    <s v="G-1"/>
    <s v="HI"/>
    <s v="H"/>
    <s v="SINERS11048996G-1HI"/>
    <s v="SINERS11048996G-1HI"/>
    <x v="64"/>
    <x v="64"/>
    <x v="1"/>
    <x v="242"/>
    <x v="18"/>
    <s v="HI"/>
    <s v="HI"/>
    <s v="Agua"/>
    <x v="0"/>
    <s v="COES"/>
    <s v="Instalado"/>
    <x v="0"/>
    <s v="RER"/>
    <s v="PRIMERA"/>
    <s v="Privado"/>
    <s v="Generadora"/>
    <x v="0"/>
    <s v="PIURA"/>
    <s v="PIURA"/>
    <s v="SULLANA"/>
    <s v="QUEROCOTILLO"/>
    <n v="0"/>
    <n v="76"/>
    <n v="5.0999999999999996"/>
    <n v="5"/>
    <n v="19458.399999999998"/>
    <n v="19.458399999999997"/>
    <n v="8.9406090000000003"/>
    <n v="5.0999999999999996"/>
    <n v="5"/>
    <n v="22899.02"/>
    <n v="22.89902"/>
    <n v="8.8079999999999998"/>
    <n v="5.0999999999999996"/>
    <n v="5"/>
    <n v="25720.1"/>
    <n v="25.720099999999999"/>
    <n v="8.6809999999999992"/>
    <n v="5.0999999999999996"/>
    <n v="5"/>
    <n v="25541.200000000001"/>
    <n v="25.5412"/>
    <n v="7.6479999999999997"/>
    <m/>
    <m/>
    <m/>
  </r>
  <r>
    <x v="0"/>
    <x v="0"/>
    <s v="SINERS"/>
    <s v="11048996"/>
    <s v="G-2"/>
    <s v="HI"/>
    <s v="H"/>
    <s v="SINERS11048996G-2HI"/>
    <s v="SINERS11048996G-2HI"/>
    <x v="64"/>
    <x v="64"/>
    <x v="1"/>
    <x v="242"/>
    <x v="48"/>
    <s v="HI"/>
    <s v="HI"/>
    <s v="Agua"/>
    <x v="0"/>
    <s v="COES"/>
    <s v="Instalado"/>
    <x v="0"/>
    <s v="RER"/>
    <s v="PRIMERA"/>
    <s v="Privado"/>
    <s v="Generadora"/>
    <x v="0"/>
    <s v="PIURA"/>
    <s v="PIURA"/>
    <s v="SULLANA"/>
    <s v="QUEROCOTILLO"/>
    <n v="0"/>
    <n v="76"/>
    <n v="5.0999999999999996"/>
    <n v="5"/>
    <n v="23849.7"/>
    <n v="23.849700000000002"/>
    <n v="8.9406090000000003"/>
    <n v="5.0999999999999996"/>
    <n v="5"/>
    <n v="24615.91"/>
    <n v="24.61591"/>
    <n v="8.8079999999999998"/>
    <n v="5.0999999999999996"/>
    <n v="5"/>
    <n v="25929.15"/>
    <n v="25.92915"/>
    <n v="8.6809999999999992"/>
    <n v="5.0999999999999996"/>
    <n v="5"/>
    <n v="26517.62"/>
    <n v="26.517619999999997"/>
    <n v="7.6479999999999997"/>
    <m/>
    <m/>
    <m/>
  </r>
  <r>
    <x v="0"/>
    <x v="0"/>
    <s v="SINERS"/>
    <s v="11048997"/>
    <s v="G-1"/>
    <s v="HI"/>
    <s v="H"/>
    <s v="SINERS11048997G-1HI"/>
    <s v="SINERS11048997G-1HI"/>
    <x v="64"/>
    <x v="64"/>
    <x v="1"/>
    <x v="243"/>
    <x v="18"/>
    <s v="HI"/>
    <s v="HI"/>
    <s v="Agua"/>
    <x v="0"/>
    <s v="COES"/>
    <s v="Instalado"/>
    <x v="0"/>
    <s v="RER"/>
    <s v="PRIMERA"/>
    <s v="Privado"/>
    <s v="Generadora"/>
    <x v="0"/>
    <s v="LIMA"/>
    <s v="LIMA"/>
    <s v="HUARAL"/>
    <s v="PACARAOS"/>
    <n v="0"/>
    <n v="76"/>
    <n v="10"/>
    <n v="10"/>
    <n v="0"/>
    <n v="0"/>
    <n v="0"/>
    <n v="10"/>
    <n v="10"/>
    <n v="0"/>
    <n v="0"/>
    <n v="0"/>
    <n v="10"/>
    <n v="10"/>
    <n v="45832.400000000009"/>
    <n v="45.832400000000007"/>
    <n v="20.376000000000001"/>
    <n v="10"/>
    <n v="10"/>
    <n v="78798.718000000008"/>
    <n v="78.798718000000008"/>
    <n v="7.6479999999999997"/>
    <m/>
    <m/>
    <m/>
  </r>
  <r>
    <x v="0"/>
    <x v="0"/>
    <s v="SINERS"/>
    <s v="11048997"/>
    <s v="G-2"/>
    <s v="HI"/>
    <s v="H"/>
    <s v="SINERS11048997G-2HI"/>
    <s v="SINERS11048997G-2HI"/>
    <x v="64"/>
    <x v="64"/>
    <x v="1"/>
    <x v="243"/>
    <x v="48"/>
    <s v="HI"/>
    <s v="HI"/>
    <s v="Agua"/>
    <x v="0"/>
    <s v="COES"/>
    <s v="Instalado"/>
    <x v="0"/>
    <s v="RER"/>
    <s v="PRIMERA"/>
    <s v="Privado"/>
    <s v="Generadora"/>
    <x v="0"/>
    <s v="LIMA"/>
    <s v="LIMA"/>
    <s v="HUARAL"/>
    <s v="PACARAOS"/>
    <n v="0"/>
    <n v="76"/>
    <n v="10"/>
    <n v="10"/>
    <n v="0"/>
    <n v="0"/>
    <n v="0"/>
    <n v="10"/>
    <n v="10"/>
    <n v="0"/>
    <n v="0"/>
    <n v="0"/>
    <n v="10"/>
    <n v="10"/>
    <n v="45697.778999999995"/>
    <n v="45.697778999999997"/>
    <n v="20.376000000000001"/>
    <n v="10"/>
    <n v="10"/>
    <n v="78358.853000000003"/>
    <n v="78.358852999999996"/>
    <n v="7.6479999999999997"/>
    <m/>
    <m/>
    <m/>
  </r>
  <r>
    <x v="0"/>
    <x v="1"/>
    <s v="STROSA"/>
    <s v="00012009"/>
    <s v="G1"/>
    <s v="HI"/>
    <s v="H"/>
    <s v="STROSA00012009G1HI"/>
    <s v="STROSA00012009G1HI"/>
    <x v="65"/>
    <x v="65"/>
    <x v="1"/>
    <x v="244"/>
    <x v="2"/>
    <s v="HI"/>
    <s v="HI"/>
    <s v="Agua"/>
    <x v="0"/>
    <s v="COES"/>
    <s v="Instalado"/>
    <x v="0"/>
    <s v="RER"/>
    <s v="PRIMERA"/>
    <s v="Privado"/>
    <s v="Generadora"/>
    <x v="0"/>
    <s v="LIMA"/>
    <s v="LIMA"/>
    <s v="HUAURA"/>
    <s v="SAYAN"/>
    <n v="0"/>
    <n v="17"/>
    <n v="1.8"/>
    <n v="1.79"/>
    <n v="2498.4860000000003"/>
    <n v="2.4984860000000002"/>
    <n v="1.4410000000000001"/>
    <n v="1.8"/>
    <n v="1.79"/>
    <n v="2473.232"/>
    <n v="2.4732319999999999"/>
    <n v="1.44"/>
    <s v="-"/>
    <s v="-"/>
    <n v="810.95299999999997"/>
    <n v="0.81095299999999992"/>
    <n v="1.4750000000000001"/>
    <s v="-"/>
    <s v="-"/>
    <s v="-"/>
    <s v="-"/>
    <s v="-"/>
    <m/>
    <m/>
    <m/>
  </r>
  <r>
    <x v="0"/>
    <x v="0"/>
    <s v="SUR"/>
    <s v="11015393"/>
    <s v="Grupo 3"/>
    <s v="HI"/>
    <s v="H"/>
    <s v="SUR11015393Grupo 3HI"/>
    <s v="SUR11015393Grupo 3HI"/>
    <x v="66"/>
    <x v="66"/>
    <x v="1"/>
    <x v="245"/>
    <x v="55"/>
    <s v="HI"/>
    <s v="HI"/>
    <s v="Agua"/>
    <x v="0"/>
    <s v="COES"/>
    <s v="Instalado"/>
    <x v="0"/>
    <n v="0"/>
    <n v="0"/>
    <s v="Estatal"/>
    <s v="Generadora"/>
    <x v="0"/>
    <s v="TACNA"/>
    <s v="TACNA"/>
    <s v="CANDARAVE"/>
    <s v="CURIBAYA"/>
    <n v="0"/>
    <n v="30"/>
    <n v="11.9"/>
    <n v="11.9"/>
    <n v="43782.259000000005"/>
    <n v="43.782259000000003"/>
    <n v="12.305999999999999"/>
    <n v="11.9"/>
    <n v="11.9"/>
    <n v="44916.356999999996"/>
    <n v="44.916356999999998"/>
    <n v="11.134"/>
    <n v="11.9"/>
    <n v="11.9"/>
    <n v="42187.532999999996"/>
    <n v="42.187532999999995"/>
    <n v="11.826000000000001"/>
    <n v="11.9"/>
    <n v="11.9"/>
    <n v="45999.075000000004"/>
    <n v="45.999075000000005"/>
    <n v="7.6479999999999997"/>
    <m/>
    <m/>
    <m/>
  </r>
  <r>
    <x v="0"/>
    <x v="0"/>
    <s v="SUR"/>
    <s v="11019593"/>
    <s v="Grupo 1"/>
    <s v="HI"/>
    <s v="H"/>
    <s v="SUR11019593Grupo 1HI"/>
    <s v="SUR11019593Grupo 1HI"/>
    <x v="66"/>
    <x v="66"/>
    <x v="1"/>
    <x v="246"/>
    <x v="25"/>
    <s v="HI"/>
    <s v="HI"/>
    <s v="Agua"/>
    <x v="0"/>
    <s v="COES"/>
    <s v="Instalado"/>
    <x v="0"/>
    <n v="0"/>
    <n v="0"/>
    <s v="Estatal"/>
    <s v="Generadora"/>
    <x v="0"/>
    <s v="TACNA"/>
    <s v="TACNA"/>
    <s v="CANDARAVE"/>
    <s v="CURIBAYA"/>
    <n v="0"/>
    <n v="30"/>
    <n v="11.9"/>
    <n v="11.2"/>
    <n v="23010.165000000005"/>
    <n v="23.010165000000004"/>
    <n v="22.146000000000001"/>
    <n v="11.9"/>
    <n v="11.090999999999999"/>
    <n v="33402.03"/>
    <n v="33.402029999999996"/>
    <n v="18.294"/>
    <n v="11.9"/>
    <n v="11.090999999999999"/>
    <n v="29786.130999999994"/>
    <n v="29.786130999999994"/>
    <n v="22.044"/>
    <n v="11.9"/>
    <n v="11.093"/>
    <n v="31295.42"/>
    <n v="31.29542"/>
    <n v="7.6479999999999997"/>
    <m/>
    <m/>
    <m/>
  </r>
  <r>
    <x v="0"/>
    <x v="0"/>
    <s v="SUR"/>
    <s v="11019593"/>
    <s v="Grupo 2"/>
    <s v="HI"/>
    <s v="H"/>
    <s v="SUR11019593Grupo 2HI"/>
    <s v="SUR11019593Grupo 2HI"/>
    <x v="66"/>
    <x v="66"/>
    <x v="1"/>
    <x v="246"/>
    <x v="26"/>
    <s v="HI"/>
    <s v="HI"/>
    <s v="Agua"/>
    <x v="0"/>
    <s v="COES"/>
    <s v="Instalado"/>
    <x v="0"/>
    <n v="0"/>
    <n v="0"/>
    <s v="Estatal"/>
    <s v="Generadora"/>
    <x v="0"/>
    <s v="TACNA"/>
    <s v="TACNA"/>
    <s v="CANDARAVE"/>
    <s v="CURIBAYA"/>
    <n v="0"/>
    <n v="30"/>
    <n v="11.9"/>
    <n v="11.3"/>
    <n v="41939.606"/>
    <n v="41.939605999999998"/>
    <n v="22.146000000000001"/>
    <n v="11.9"/>
    <n v="11.002000000000001"/>
    <n v="32885.947999999997"/>
    <n v="32.885947999999999"/>
    <n v="18.294"/>
    <n v="11.9"/>
    <n v="11.002000000000001"/>
    <n v="32601.506000000001"/>
    <n v="32.601506000000001"/>
    <n v="22.044"/>
    <n v="11.9"/>
    <n v="11"/>
    <n v="30641.43"/>
    <n v="30.64143"/>
    <n v="7.6479999999999997"/>
    <m/>
    <m/>
    <m/>
  </r>
  <r>
    <x v="0"/>
    <x v="0"/>
    <s v="SUR"/>
    <s v="20092010"/>
    <s v="Grupo 1"/>
    <s v="EL"/>
    <s v="T"/>
    <s v="SUR20092010Grupo 1EL"/>
    <s v="SUR20092010Grupo 1EL"/>
    <x v="66"/>
    <x v="66"/>
    <x v="0"/>
    <x v="247"/>
    <x v="25"/>
    <s v="EL"/>
    <s v="EL"/>
    <s v="Gas Natural"/>
    <x v="0"/>
    <s v="COES"/>
    <s v="Instalado"/>
    <x v="0"/>
    <n v="0"/>
    <n v="0"/>
    <s v="Estatal"/>
    <s v="Generadora"/>
    <x v="0"/>
    <s v="ICA"/>
    <s v="ICA"/>
    <s v="PISCO"/>
    <s v="INDEPENDENCIA"/>
    <n v="0"/>
    <n v="30"/>
    <n v="5.7320000000000002"/>
    <n v="5.7320000000000002"/>
    <n v="38249.903999999995"/>
    <n v="38.249903999999994"/>
    <n v="22.673999999999999"/>
    <n v="5.7320000000000002"/>
    <n v="5.7320000000000002"/>
    <n v="36846.334999999999"/>
    <n v="36.846334999999996"/>
    <n v="22.268000000000001"/>
    <n v="5.7320000000000002"/>
    <n v="5.2439999999999998"/>
    <n v="17160.222999999998"/>
    <n v="17.160222999999998"/>
    <n v="22.789000000000001"/>
    <n v="5.7320000000000002"/>
    <n v="5.7320000000000002"/>
    <n v="5718.5460000000003"/>
    <n v="5.7185459999999999"/>
    <n v="7.6479999999999997"/>
    <m/>
    <m/>
    <m/>
  </r>
  <r>
    <x v="0"/>
    <x v="0"/>
    <s v="SUR"/>
    <s v="20092010"/>
    <s v="Grupo 2"/>
    <s v="EL"/>
    <s v="T"/>
    <s v="SUR20092010Grupo 2EL"/>
    <s v="SUR20092010Grupo 2EL"/>
    <x v="66"/>
    <x v="66"/>
    <x v="0"/>
    <x v="247"/>
    <x v="26"/>
    <s v="EL"/>
    <s v="EL"/>
    <s v="Gas Natural"/>
    <x v="0"/>
    <s v="COES"/>
    <s v="Instalado"/>
    <x v="0"/>
    <n v="0"/>
    <n v="0"/>
    <s v="Estatal"/>
    <s v="Generadora"/>
    <x v="0"/>
    <s v="ICA"/>
    <s v="ICA"/>
    <s v="PISCO"/>
    <s v="INDEPENDENCIA"/>
    <n v="0"/>
    <n v="30"/>
    <n v="5.7320000000000002"/>
    <n v="5.7320000000000002"/>
    <n v="36709.61099999999"/>
    <n v="36.709610999999988"/>
    <n v="22.673999999999999"/>
    <n v="5.7320000000000002"/>
    <n v="5.7270000000000003"/>
    <n v="36390.286"/>
    <n v="36.390286000000003"/>
    <n v="22.268000000000001"/>
    <n v="5.7320000000000002"/>
    <n v="5.1210000000000004"/>
    <n v="15794.141"/>
    <n v="15.794141"/>
    <n v="22.789000000000001"/>
    <n v="5.7320000000000002"/>
    <n v="5.7320000000000002"/>
    <n v="6062.02"/>
    <n v="6.0620200000000004"/>
    <n v="7.6479999999999997"/>
    <m/>
    <m/>
    <m/>
  </r>
  <r>
    <x v="0"/>
    <x v="0"/>
    <s v="SUR"/>
    <s v="20092010"/>
    <s v="Grupo 3"/>
    <s v="EL"/>
    <s v="T"/>
    <s v="SUR20092010Grupo 3EL"/>
    <s v="SUR20092010Grupo 3EL"/>
    <x v="66"/>
    <x v="66"/>
    <x v="0"/>
    <x v="247"/>
    <x v="55"/>
    <s v="EL"/>
    <s v="EL"/>
    <s v="Gas Natural"/>
    <x v="0"/>
    <s v="COES"/>
    <s v="Instalado"/>
    <x v="0"/>
    <n v="0"/>
    <n v="0"/>
    <s v="Estatal"/>
    <s v="Generadora"/>
    <x v="0"/>
    <s v="ICA"/>
    <s v="ICA"/>
    <s v="PISCO"/>
    <s v="INDEPENDENCIA"/>
    <n v="0"/>
    <n v="30"/>
    <n v="5.7320000000000002"/>
    <n v="5.7320000000000002"/>
    <n v="36726.600999999995"/>
    <n v="36.726600999999995"/>
    <n v="22.673999999999999"/>
    <n v="5.7320000000000002"/>
    <n v="5.7320000000000002"/>
    <n v="37331.095999999998"/>
    <n v="37.331095999999995"/>
    <n v="22.268000000000001"/>
    <n v="5.7320000000000002"/>
    <n v="5.1529999999999996"/>
    <n v="10137.192000000001"/>
    <n v="10.137192000000001"/>
    <n v="22.789000000000001"/>
    <n v="5.7320000000000002"/>
    <n v="5.7320000000000002"/>
    <n v="6893.3679999999995"/>
    <n v="6.8933679999999997"/>
    <n v="7.6479999999999997"/>
    <m/>
    <m/>
    <m/>
  </r>
  <r>
    <x v="0"/>
    <x v="0"/>
    <s v="SUR"/>
    <s v="20092010"/>
    <s v="Grupo 4"/>
    <s v="EL"/>
    <s v="T"/>
    <s v="SUR20092010Grupo 4EL"/>
    <s v="SUR20092010Grupo 4EL"/>
    <x v="66"/>
    <x v="66"/>
    <x v="0"/>
    <x v="247"/>
    <x v="199"/>
    <s v="EL"/>
    <s v="EL"/>
    <s v="Gas Natural"/>
    <x v="0"/>
    <s v="COES"/>
    <s v="Instalado"/>
    <x v="0"/>
    <n v="0"/>
    <n v="0"/>
    <s v="Estatal"/>
    <s v="Generadora"/>
    <x v="0"/>
    <s v="ICA"/>
    <s v="ICA"/>
    <s v="PISCO"/>
    <s v="INDEPENDENCIA"/>
    <n v="0"/>
    <n v="30"/>
    <n v="5.7320000000000002"/>
    <n v="5.7320000000000002"/>
    <n v="39004.707999999999"/>
    <n v="39.004708000000001"/>
    <n v="22.673999999999999"/>
    <n v="5.7320000000000002"/>
    <n v="5.7320000000000002"/>
    <n v="37398.695"/>
    <n v="37.398694999999996"/>
    <n v="22.268000000000001"/>
    <n v="5.7320000000000002"/>
    <n v="5.22"/>
    <n v="17861.883999999998"/>
    <n v="17.861884"/>
    <n v="22.789000000000001"/>
    <n v="5.7320000000000002"/>
    <n v="5.7320000000000002"/>
    <n v="6484.9159999999993"/>
    <n v="6.4849159999999992"/>
    <n v="7.6479999999999997"/>
    <m/>
    <m/>
    <m/>
  </r>
  <r>
    <x v="0"/>
    <x v="0"/>
    <s v="TACSOL"/>
    <s v="16267810"/>
    <s v="1"/>
    <s v="HI"/>
    <s v="H"/>
    <s v="TACSOL162678101HI"/>
    <s v="TACSOL162678101HI"/>
    <x v="67"/>
    <x v="67"/>
    <x v="2"/>
    <x v="248"/>
    <x v="2"/>
    <s v="FV"/>
    <s v="FV"/>
    <s v="Radiación solar"/>
    <x v="0"/>
    <s v="COES"/>
    <s v="Instalado"/>
    <x v="0"/>
    <s v="RER"/>
    <s v="PRIMERA"/>
    <s v="Privado"/>
    <s v="Generadora"/>
    <x v="0"/>
    <s v="TACNA"/>
    <s v="TACNA"/>
    <s v="TACNA"/>
    <s v="TACNA"/>
    <n v="0"/>
    <n v="80"/>
    <n v="20"/>
    <n v="20"/>
    <n v="45809.817000000003"/>
    <n v="45.809817000000002"/>
    <n v="18.774000000000001"/>
    <n v="20"/>
    <n v="20"/>
    <n v="48244.82"/>
    <n v="48.244819999999997"/>
    <n v="18.88"/>
    <n v="20"/>
    <n v="20"/>
    <n v="47733.422000000006"/>
    <n v="47.733422000000004"/>
    <n v="19.163"/>
    <n v="20"/>
    <n v="20"/>
    <n v="49530.982000000004"/>
    <n v="49.530982000000002"/>
    <n v="7.6479999999999997"/>
    <m/>
    <m/>
    <m/>
  </r>
  <r>
    <x v="0"/>
    <x v="0"/>
    <s v="TSELVA"/>
    <s v="33051895"/>
    <s v="TG1"/>
    <s v="TG"/>
    <s v="T"/>
    <s v="TSELVA33051895TG1TG"/>
    <s v="TSELVA33051895TG1TG"/>
    <x v="68"/>
    <x v="68"/>
    <x v="0"/>
    <x v="249"/>
    <x v="262"/>
    <s v="TG"/>
    <s v="TG"/>
    <s v="Gas Natural"/>
    <x v="0"/>
    <s v="COES"/>
    <s v="Instalado"/>
    <x v="0"/>
    <n v="0"/>
    <n v="0"/>
    <s v="Privado"/>
    <s v="Generadora"/>
    <x v="0"/>
    <s v="UCAYALI"/>
    <s v="UCAYALI"/>
    <s v="PADRE ABAD"/>
    <s v="PADRE ABAD"/>
    <n v="0"/>
    <n v="82"/>
    <n v="101.32"/>
    <n v="89.204999999999998"/>
    <n v="45071.008000000002"/>
    <n v="45.071007999999999"/>
    <n v="176.00800000000001"/>
    <n v="101.32"/>
    <n v="90.051000000000002"/>
    <n v="152584.76"/>
    <n v="152.58476000000002"/>
    <n v="182.57400000000001"/>
    <n v="101.32"/>
    <n v="90.051000000000002"/>
    <n v="91128.407999999996"/>
    <n v="91.128407999999993"/>
    <n v="378.50200000000001"/>
    <n v="101.32"/>
    <n v="90.051000000000002"/>
    <n v="20535.684000000001"/>
    <n v="20.535684"/>
    <n v="7.6479999999999997"/>
    <m/>
    <m/>
    <m/>
  </r>
  <r>
    <x v="0"/>
    <x v="0"/>
    <s v="TSELVA"/>
    <s v="33051895"/>
    <s v="TG2"/>
    <s v="TG"/>
    <s v="T"/>
    <s v="TSELVA33051895TG2TG"/>
    <s v="TSELVA33051895TG2TG"/>
    <x v="68"/>
    <x v="68"/>
    <x v="0"/>
    <x v="249"/>
    <x v="263"/>
    <s v="TG"/>
    <s v="TG"/>
    <s v="Gas Natural"/>
    <x v="0"/>
    <s v="COES"/>
    <s v="Instalado"/>
    <x v="0"/>
    <n v="0"/>
    <n v="0"/>
    <s v="Privado"/>
    <s v="Generadora"/>
    <x v="0"/>
    <s v="UCAYALI"/>
    <s v="UCAYALI"/>
    <s v="PADRE ABAD"/>
    <s v="PADRE ABAD"/>
    <n v="0"/>
    <n v="82"/>
    <n v="101.32"/>
    <n v="87.075000000000003"/>
    <n v="81118.920999999988"/>
    <n v="81.118920999999986"/>
    <n v="176.00800000000001"/>
    <n v="101.32"/>
    <n v="85.995999999999995"/>
    <n v="218250.69300000003"/>
    <n v="218.25069300000004"/>
    <n v="182.57400000000001"/>
    <n v="101.32"/>
    <n v="85.995999999999995"/>
    <n v="232581.071"/>
    <n v="232.58107100000001"/>
    <n v="378.50200000000001"/>
    <n v="101.32"/>
    <n v="85.995999999999995"/>
    <n v="53421.557000000001"/>
    <n v="53.421557"/>
    <n v="7.6479999999999997"/>
    <m/>
    <m/>
    <m/>
  </r>
  <r>
    <x v="0"/>
    <x v="0"/>
    <s v="UCAYAL"/>
    <s v="23201005"/>
    <s v="CAT 3406B"/>
    <s v="EL"/>
    <s v="T"/>
    <s v="UCAYAL23201005CAT 3406BEL"/>
    <s v="UCAYAL23201005CAT 3406BEL"/>
    <x v="69"/>
    <x v="69"/>
    <x v="0"/>
    <x v="250"/>
    <x v="300"/>
    <s v="EL"/>
    <s v="EL"/>
    <s v="Diésel"/>
    <x v="1"/>
    <s v="NO COES"/>
    <s v="Instalado"/>
    <x v="0"/>
    <n v="0"/>
    <n v="0"/>
    <s v="Estatal"/>
    <s v="Distribuidora"/>
    <x v="0"/>
    <s v="UCAYALI"/>
    <s v="UCAYALI"/>
    <s v="ATALAYA"/>
    <s v="RAYMONDI"/>
    <n v="0"/>
    <n v="23"/>
    <n v="0.32"/>
    <n v="0"/>
    <n v="0"/>
    <n v="0"/>
    <n v="1.04"/>
    <n v="0.32"/>
    <n v="0"/>
    <n v="0"/>
    <n v="0"/>
    <n v="0.97499999999999998"/>
    <n v="0.32"/>
    <n v="0"/>
    <n v="0"/>
    <n v="0"/>
    <n v="0.8"/>
    <n v="0.32"/>
    <n v="0"/>
    <n v="0"/>
    <n v="0"/>
    <n v="7.6479999999999997"/>
    <m/>
    <m/>
    <m/>
  </r>
  <r>
    <x v="0"/>
    <x v="0"/>
    <s v="UCAYAL"/>
    <s v="23201005"/>
    <s v="CAT 3512"/>
    <s v="EL"/>
    <s v="T"/>
    <s v="UCAYAL23201005CAT 3512EL"/>
    <s v="UCAYAL23201005CAT 3512EL"/>
    <x v="69"/>
    <x v="69"/>
    <x v="0"/>
    <x v="250"/>
    <x v="146"/>
    <s v="EL"/>
    <s v="EL"/>
    <s v="Diésel"/>
    <x v="1"/>
    <s v="NO COES"/>
    <s v="Instalado"/>
    <x v="0"/>
    <n v="0"/>
    <n v="0"/>
    <s v="Estatal"/>
    <s v="Distribuidora"/>
    <x v="0"/>
    <s v="UCAYALI"/>
    <s v="UCAYALI"/>
    <s v="ATALAYA"/>
    <s v="RAYMONDI"/>
    <n v="0"/>
    <n v="23"/>
    <n v="0.5"/>
    <n v="0.3"/>
    <n v="372.24899999999997"/>
    <n v="0.37224899999999994"/>
    <n v="1.04"/>
    <n v="0.5"/>
    <n v="0.3"/>
    <n v="355.91"/>
    <n v="0.35591"/>
    <n v="0.97499999999999998"/>
    <n v="0.5"/>
    <n v="0.3"/>
    <n v="403.11500000000001"/>
    <n v="0.403115"/>
    <n v="0.8"/>
    <n v="0.5"/>
    <n v="0.3"/>
    <n v="181.447"/>
    <n v="0.181447"/>
    <n v="7.6479999999999997"/>
    <m/>
    <m/>
    <m/>
  </r>
  <r>
    <x v="0"/>
    <x v="0"/>
    <s v="UCAYAL"/>
    <s v="23201005"/>
    <s v="CUMMINS"/>
    <s v="EL"/>
    <s v="T"/>
    <s v="UCAYAL23201005CUMMINSEL"/>
    <s v="UCAYAL23201005CUMMINSEL"/>
    <x v="69"/>
    <x v="69"/>
    <x v="0"/>
    <x v="250"/>
    <x v="159"/>
    <s v="EL"/>
    <s v="EL"/>
    <s v="Diésel"/>
    <x v="1"/>
    <s v="NO COES"/>
    <s v="Instalado"/>
    <x v="0"/>
    <n v="0"/>
    <n v="0"/>
    <s v="Estatal"/>
    <s v="Distribuidora"/>
    <x v="0"/>
    <s v="UCAYALI"/>
    <s v="UCAYALI"/>
    <s v="ATALAYA"/>
    <s v="ATALAYA"/>
    <n v="0"/>
    <n v="23"/>
    <n v="1"/>
    <n v="0.9"/>
    <n v="945.60600000000011"/>
    <n v="0.94560600000000006"/>
    <n v="1.04"/>
    <n v="1"/>
    <n v="0.9"/>
    <n v="627.65200000000004"/>
    <n v="0.6276520000000001"/>
    <n v="0.97499999999999998"/>
    <n v="1"/>
    <n v="0.9"/>
    <n v="513.59199999999998"/>
    <n v="0.51359199999999994"/>
    <n v="0.8"/>
    <n v="1"/>
    <n v="0.9"/>
    <n v="640.02199999999993"/>
    <n v="0.64002199999999998"/>
    <n v="7.6479999999999997"/>
    <m/>
    <m/>
    <m/>
  </r>
  <r>
    <x v="0"/>
    <x v="0"/>
    <s v="UCAYAL"/>
    <s v="23201005"/>
    <s v="CAT 3412C-I"/>
    <s v="EL"/>
    <s v="T"/>
    <s v="UCAYAL23201005CAT 3412C-IEL"/>
    <s v="UCAYAL23201005CAT 3412C-IEL"/>
    <x v="69"/>
    <x v="69"/>
    <x v="0"/>
    <x v="250"/>
    <x v="301"/>
    <s v="EL"/>
    <s v="EL"/>
    <s v="Diésel"/>
    <x v="1"/>
    <s v="NO COES"/>
    <s v="Instalado"/>
    <x v="0"/>
    <n v="0"/>
    <n v="0"/>
    <s v="Estatal"/>
    <s v="Distribuidora"/>
    <x v="0"/>
    <s v="UCAYALI"/>
    <s v="UCAYALI"/>
    <s v="ATALAYA"/>
    <s v="ATALAYA"/>
    <n v="0"/>
    <n v="23"/>
    <n v="0.59099999999999997"/>
    <n v="0.5"/>
    <n v="964.75300000000004"/>
    <n v="0.96475300000000008"/>
    <n v="1.04"/>
    <n v="0.59099999999999997"/>
    <n v="0.5"/>
    <n v="504.44300000000004"/>
    <n v="0.50444300000000009"/>
    <n v="0.97499999999999998"/>
    <n v="0.59099999999999997"/>
    <n v="0.5"/>
    <n v="854.81299999999999"/>
    <n v="0.85481299999999993"/>
    <n v="0.8"/>
    <n v="0.59099999999999997"/>
    <n v="0.5"/>
    <n v="918.20800000000008"/>
    <n v="0.91820800000000014"/>
    <n v="7.6479999999999997"/>
    <m/>
    <m/>
    <m/>
  </r>
  <r>
    <x v="0"/>
    <x v="0"/>
    <s v="UCAYAL"/>
    <s v="23201005"/>
    <s v="CAT 3412C-II"/>
    <s v="EL"/>
    <s v="T"/>
    <s v="UCAYAL23201005CAT 3412C-IIEL"/>
    <s v="UCAYAL23201005CAT 3412C-IIEL"/>
    <x v="69"/>
    <x v="69"/>
    <x v="0"/>
    <x v="250"/>
    <x v="302"/>
    <s v="EL"/>
    <s v="EL"/>
    <s v="Diésel"/>
    <x v="1"/>
    <s v="NO COES"/>
    <s v="Instalado"/>
    <x v="0"/>
    <n v="0"/>
    <n v="0"/>
    <s v="Estatal"/>
    <s v="Distribuidora"/>
    <x v="0"/>
    <s v="UCAYALI"/>
    <s v="UCAYALI"/>
    <s v="ATALAYA"/>
    <s v="ATALAYA"/>
    <n v="0"/>
    <n v="23"/>
    <n v="0.59099999999999997"/>
    <n v="0.5"/>
    <n v="281.57700000000006"/>
    <n v="0.28157700000000008"/>
    <n v="1.04"/>
    <n v="0.59099999999999997"/>
    <n v="0.5"/>
    <n v="618.19400000000007"/>
    <n v="0.61819400000000002"/>
    <n v="0.97499999999999998"/>
    <n v="0.59099999999999997"/>
    <n v="0.5"/>
    <n v="1075.192"/>
    <n v="1.0751919999999999"/>
    <n v="0.8"/>
    <n v="0.59099999999999997"/>
    <n v="0.5"/>
    <n v="1019.0249999999999"/>
    <n v="1.0190249999999998"/>
    <n v="7.6479999999999997"/>
    <m/>
    <m/>
    <m/>
  </r>
  <r>
    <x v="0"/>
    <x v="1"/>
    <s v="UCAYAL"/>
    <s v="33006895"/>
    <s v="WARTSILA 1"/>
    <s v="EL"/>
    <s v="T"/>
    <s v="UCAYAL33006895WARTSILA 1EL"/>
    <s v="UCAYAL33006895WARTSILA 1EL"/>
    <x v="69"/>
    <x v="69"/>
    <x v="0"/>
    <x v="251"/>
    <x v="134"/>
    <s v="EL"/>
    <s v="EL"/>
    <s v="Diésel"/>
    <x v="0"/>
    <s v="NO COES"/>
    <s v="Instalado"/>
    <x v="1"/>
    <n v="0"/>
    <n v="0"/>
    <s v="Estatal"/>
    <s v="Distribuidora"/>
    <x v="0"/>
    <s v="UCAYALI"/>
    <s v="UCAYALI"/>
    <s v="CRNL. PORTILLO"/>
    <s v="YARINACOCHAS"/>
    <n v="0"/>
    <n v="23"/>
    <n v="0"/>
    <n v="0"/>
    <n v="0"/>
    <n v="0"/>
    <n v="0"/>
    <s v="-"/>
    <n v="0"/>
    <n v="0"/>
    <n v="0"/>
    <n v="0"/>
    <m/>
    <m/>
    <m/>
    <m/>
    <m/>
    <s v="-"/>
    <s v="-"/>
    <s v="-"/>
    <s v="-"/>
    <s v="-"/>
    <m/>
    <m/>
    <m/>
  </r>
  <r>
    <x v="0"/>
    <x v="1"/>
    <s v="UCAYAL"/>
    <s v="33006895"/>
    <s v="WARTSILA 2"/>
    <s v="EL"/>
    <s v="T"/>
    <s v="UCAYAL33006895WARTSILA 2EL"/>
    <s v="UCAYAL33006895WARTSILA 2EL"/>
    <x v="69"/>
    <x v="69"/>
    <x v="0"/>
    <x v="251"/>
    <x v="135"/>
    <s v="EL"/>
    <s v="EL"/>
    <s v="Diésel"/>
    <x v="0"/>
    <s v="NO COES"/>
    <s v="Instalado"/>
    <x v="1"/>
    <n v="0"/>
    <n v="0"/>
    <s v="Estatal"/>
    <s v="Distribuidora"/>
    <x v="0"/>
    <s v="UCAYALI"/>
    <s v="UCAYALI"/>
    <s v="CRNL. PORTILLO"/>
    <s v="YARINACOCHAS"/>
    <n v="0"/>
    <n v="23"/>
    <n v="0"/>
    <n v="0"/>
    <n v="0"/>
    <n v="0"/>
    <n v="0"/>
    <s v="-"/>
    <n v="0"/>
    <n v="0"/>
    <n v="0"/>
    <n v="0"/>
    <m/>
    <m/>
    <m/>
    <m/>
    <m/>
    <s v="-"/>
    <s v="-"/>
    <s v="-"/>
    <s v="-"/>
    <s v="-"/>
    <m/>
    <m/>
    <m/>
  </r>
  <r>
    <x v="0"/>
    <x v="1"/>
    <s v="UCAYAL"/>
    <s v="33006895"/>
    <s v="WARTSILA 3"/>
    <s v="EL"/>
    <s v="T"/>
    <s v="UCAYAL33006895WARTSILA 3EL"/>
    <s v="UCAYAL33006895WARTSILA 3EL"/>
    <x v="69"/>
    <x v="69"/>
    <x v="0"/>
    <x v="251"/>
    <x v="136"/>
    <s v="EL"/>
    <s v="EL"/>
    <s v="Diésel"/>
    <x v="0"/>
    <s v="NO COES"/>
    <s v="Instalado"/>
    <x v="1"/>
    <n v="0"/>
    <n v="0"/>
    <s v="Estatal"/>
    <s v="Distribuidora"/>
    <x v="0"/>
    <s v="UCAYALI"/>
    <s v="UCAYALI"/>
    <s v="CRNL. PORTILLO"/>
    <s v="YARINACOCHAS"/>
    <n v="0"/>
    <n v="23"/>
    <n v="0"/>
    <n v="0"/>
    <n v="0"/>
    <n v="0"/>
    <n v="0"/>
    <s v="-"/>
    <n v="0"/>
    <n v="0"/>
    <n v="0"/>
    <n v="0"/>
    <m/>
    <m/>
    <m/>
    <m/>
    <m/>
    <s v="-"/>
    <s v="-"/>
    <s v="-"/>
    <s v="-"/>
    <s v="-"/>
    <m/>
    <m/>
    <m/>
  </r>
  <r>
    <x v="0"/>
    <x v="1"/>
    <s v="UCAYAL"/>
    <s v="33006895"/>
    <s v="WARTSILA 4"/>
    <s v="EL"/>
    <s v="T"/>
    <s v="UCAYAL33006895WARTSILA 4EL"/>
    <s v="UCAYAL33006895WARTSILA 4EL"/>
    <x v="69"/>
    <x v="69"/>
    <x v="0"/>
    <x v="251"/>
    <x v="137"/>
    <s v="EL"/>
    <s v="EL"/>
    <s v="Diésel"/>
    <x v="0"/>
    <s v="NO COES"/>
    <s v="Instalado"/>
    <x v="1"/>
    <n v="0"/>
    <n v="0"/>
    <s v="Estatal"/>
    <s v="Distribuidora"/>
    <x v="0"/>
    <s v="UCAYALI"/>
    <s v="UCAYALI"/>
    <s v="CRNL. PORTILLO"/>
    <s v="YARINACOCHAS"/>
    <n v="0"/>
    <n v="23"/>
    <n v="0"/>
    <n v="0"/>
    <n v="0"/>
    <n v="0"/>
    <n v="0"/>
    <s v="-"/>
    <n v="0"/>
    <n v="0"/>
    <n v="0"/>
    <n v="0"/>
    <m/>
    <m/>
    <m/>
    <m/>
    <m/>
    <s v="-"/>
    <s v="-"/>
    <s v="-"/>
    <s v="-"/>
    <s v="-"/>
    <m/>
    <m/>
    <m/>
  </r>
  <r>
    <x v="0"/>
    <x v="0"/>
    <s v="UCAYAL"/>
    <s v="33031200"/>
    <s v="Grupo 1"/>
    <s v="HI"/>
    <s v="H"/>
    <s v="UCAYAL33031200Grupo 1HI"/>
    <s v="UCAYAL33031200Grupo 1HI"/>
    <x v="69"/>
    <x v="69"/>
    <x v="1"/>
    <x v="252"/>
    <x v="25"/>
    <s v="HI"/>
    <s v="HI"/>
    <s v="Agua"/>
    <x v="1"/>
    <s v="NO COES"/>
    <s v="Instalado"/>
    <x v="0"/>
    <n v="0"/>
    <n v="0"/>
    <s v="Estatal"/>
    <s v="Distribuidora"/>
    <x v="0"/>
    <s v="UCAYALI"/>
    <s v="UCAYALI"/>
    <s v="ATALAYA"/>
    <s v="ATALAYA"/>
    <n v="0"/>
    <n v="23"/>
    <n v="0.24"/>
    <n v="0.23"/>
    <n v="132.90199999999999"/>
    <n v="0.13290199999999999"/>
    <n v="0.59499999999999997"/>
    <n v="0.24"/>
    <n v="0.23"/>
    <n v="1332.13"/>
    <n v="1.33213"/>
    <n v="0.52"/>
    <n v="0.24"/>
    <n v="0.23"/>
    <n v="1147.0910000000001"/>
    <n v="1.1470910000000001"/>
    <n v="0.46"/>
    <n v="0.24"/>
    <n v="0.23"/>
    <n v="1263.3699999999999"/>
    <n v="1.2633699999999999"/>
    <n v="7.6479999999999997"/>
    <m/>
    <m/>
    <m/>
  </r>
  <r>
    <x v="0"/>
    <x v="0"/>
    <s v="UCAYAL"/>
    <s v="33031200"/>
    <s v="Grupo 2"/>
    <s v="HI"/>
    <s v="H"/>
    <s v="UCAYAL33031200Grupo 2HI"/>
    <s v="UCAYAL33031200Grupo 2HI"/>
    <x v="69"/>
    <x v="69"/>
    <x v="1"/>
    <x v="252"/>
    <x v="26"/>
    <s v="HI"/>
    <s v="HI"/>
    <s v="Agua"/>
    <x v="1"/>
    <s v="NO COES"/>
    <s v="Instalado"/>
    <x v="0"/>
    <n v="0"/>
    <n v="0"/>
    <s v="Estatal"/>
    <s v="Distribuidora"/>
    <x v="0"/>
    <s v="UCAYALI"/>
    <s v="UCAYALI"/>
    <s v="ATALAYA"/>
    <s v="ATALAYA"/>
    <n v="0"/>
    <n v="23"/>
    <n v="0.13"/>
    <n v="0.12"/>
    <n v="818.96899999999994"/>
    <n v="0.81896899999999995"/>
    <n v="0.59499999999999997"/>
    <n v="0.13"/>
    <n v="0.12"/>
    <n v="687.0680000000001"/>
    <n v="0.68706800000000012"/>
    <n v="0.52"/>
    <n v="0.13"/>
    <n v="0.12"/>
    <n v="411.79100000000005"/>
    <n v="0.41179100000000007"/>
    <n v="0.46"/>
    <n v="0.13"/>
    <n v="0.12"/>
    <n v="147.30799999999999"/>
    <n v="0.14730799999999999"/>
    <n v="7.6479999999999997"/>
    <m/>
    <m/>
    <m/>
  </r>
  <r>
    <x v="0"/>
    <x v="0"/>
    <s v="UCAYAL"/>
    <s v="33031200"/>
    <s v="Grupo 3"/>
    <s v="HI"/>
    <s v="H"/>
    <s v="UCAYAL33031200Grupo 3HI"/>
    <s v="UCAYAL33031200Grupo 3HI"/>
    <x v="69"/>
    <x v="69"/>
    <x v="1"/>
    <x v="252"/>
    <x v="55"/>
    <s v="HI"/>
    <s v="HI"/>
    <s v="Agua"/>
    <x v="1"/>
    <s v="NO COES"/>
    <s v="Instalado"/>
    <x v="0"/>
    <n v="0"/>
    <n v="0"/>
    <s v="Estatal"/>
    <s v="Distribuidora"/>
    <x v="0"/>
    <s v="UCAYALI"/>
    <s v="UCAYALI"/>
    <s v="ATALAYA"/>
    <s v="ATALAYA"/>
    <n v="0"/>
    <n v="23"/>
    <n v="0.5"/>
    <n v="0.48"/>
    <n v="3658.9740000000006"/>
    <n v="3.6589740000000006"/>
    <n v="0.59499999999999997"/>
    <n v="0.5"/>
    <n v="0.48"/>
    <n v="3187.489"/>
    <n v="3.1874890000000002"/>
    <n v="0.52"/>
    <n v="0.5"/>
    <n v="0.48"/>
    <n v="3586.0060000000003"/>
    <n v="3.5860060000000002"/>
    <n v="0.46"/>
    <n v="0.5"/>
    <n v="0.48"/>
    <n v="3695.0429999999997"/>
    <n v="3.6950429999999996"/>
    <n v="7.6479999999999997"/>
    <m/>
    <m/>
    <m/>
  </r>
  <r>
    <x v="0"/>
    <x v="1"/>
    <s v="UCAYAL"/>
    <s v="53023614"/>
    <s v="FERRENERGY"/>
    <s v="EL"/>
    <s v="T"/>
    <s v="UCAYAL53023614FERRENERGYEL"/>
    <s v="UCAYAL53023614FERRENERGYEL"/>
    <x v="69"/>
    <x v="69"/>
    <x v="0"/>
    <x v="253"/>
    <x v="303"/>
    <s v="EL"/>
    <s v="EL"/>
    <s v="Diésel"/>
    <x v="1"/>
    <s v="NO COES"/>
    <s v="Instalado"/>
    <x v="1"/>
    <n v="0"/>
    <n v="0"/>
    <s v="Estatal"/>
    <s v="Distribuidora"/>
    <x v="0"/>
    <s v="UCAYALI"/>
    <s v="UCAYALI"/>
    <s v="CRNL. PORTILLO"/>
    <s v="CALLERÍA"/>
    <n v="0"/>
    <n v="23"/>
    <s v="-"/>
    <n v="0"/>
    <n v="0"/>
    <n v="0"/>
    <n v="0"/>
    <s v="-"/>
    <s v="-"/>
    <n v="0"/>
    <n v="0"/>
    <n v="0"/>
    <m/>
    <m/>
    <m/>
    <m/>
    <m/>
    <s v="-"/>
    <s v="-"/>
    <s v="-"/>
    <s v="-"/>
    <s v="-"/>
    <m/>
    <m/>
    <m/>
  </r>
  <r>
    <x v="0"/>
    <x v="0"/>
    <s v="VILLAC"/>
    <s v="00300344"/>
    <s v="G-1"/>
    <s v="HI"/>
    <s v="H"/>
    <s v="VILLAC00300344G-1HI"/>
    <s v="VILLAC00300344G-1HI"/>
    <x v="70"/>
    <x v="70"/>
    <x v="1"/>
    <x v="254"/>
    <x v="18"/>
    <s v="HI"/>
    <s v="HI"/>
    <s v="Agua"/>
    <x v="0"/>
    <s v="NO COES"/>
    <s v="Instalado"/>
    <x v="0"/>
    <n v="0"/>
    <n v="0"/>
    <s v="Privado"/>
    <s v="Distribuidora"/>
    <x v="0"/>
    <s v="LIMA"/>
    <s v="LIMA"/>
    <s v="HUAURA"/>
    <s v="SAYAN"/>
    <n v="0"/>
    <n v="15"/>
    <n v="1.67"/>
    <n v="1.41"/>
    <n v="8385.6049999999996"/>
    <n v="8.385605"/>
    <n v="1.615"/>
    <n v="1.67"/>
    <n v="1.1870000000000001"/>
    <n v="8490.8329999999987"/>
    <n v="8.4908329999999985"/>
    <n v="1.4690000000000001"/>
    <n v="1.67"/>
    <n v="1.129"/>
    <n v="7074.6030000000001"/>
    <n v="7.0746029999999998"/>
    <n v="1.462"/>
    <n v="1.67"/>
    <n v="1.2889999999999999"/>
    <n v="5789.1689999999999"/>
    <n v="5.7891690000000002"/>
    <n v="7.6479999999999997"/>
    <m/>
    <m/>
    <m/>
  </r>
  <r>
    <x v="0"/>
    <x v="0"/>
    <s v="ANDPOW"/>
    <s v="18176609"/>
    <s v="G01"/>
    <s v="HI"/>
    <s v="H"/>
    <s v="ANDPOW18176609G01HI"/>
    <s v="ANDPOW18176609G01HI"/>
    <x v="71"/>
    <x v="71"/>
    <x v="1"/>
    <x v="255"/>
    <x v="304"/>
    <s v="HI"/>
    <s v="HI"/>
    <s v="Agua"/>
    <x v="0"/>
    <s v="COES"/>
    <s v="Instalado"/>
    <x v="0"/>
    <s v="RER"/>
    <s v="TERCERA"/>
    <s v="Privado"/>
    <s v="Generadora"/>
    <x v="0"/>
    <s v="LIMA"/>
    <s v="LIMA"/>
    <s v="HUAROCHIRI"/>
    <s v="HUANZA"/>
    <n v="0"/>
    <n v="4"/>
    <m/>
    <m/>
    <m/>
    <m/>
    <m/>
    <n v="10"/>
    <n v="9.8140000000000001"/>
    <n v="6932.9019024999998"/>
    <n v="6.9329019024999994"/>
    <n v="20.582000000000001"/>
    <n v="10"/>
    <n v="9.9890000000000008"/>
    <n v="55055.803000000007"/>
    <n v="55.055803000000004"/>
    <n v="21.289000000000001"/>
    <n v="10"/>
    <n v="9.9890000000000008"/>
    <n v="59921.244000000006"/>
    <n v="59.921244000000009"/>
    <n v="7.6479999999999997"/>
    <m/>
    <m/>
    <m/>
  </r>
  <r>
    <x v="0"/>
    <x v="0"/>
    <s v="ANDPOW"/>
    <s v="18176609"/>
    <s v="G02"/>
    <s v="HI"/>
    <s v="H"/>
    <s v="ANDPOW18176609G02HI"/>
    <s v="ANDPOW18176609G02HI"/>
    <x v="71"/>
    <x v="71"/>
    <x v="1"/>
    <x v="255"/>
    <x v="305"/>
    <s v="HI"/>
    <s v="HI"/>
    <s v="Agua"/>
    <x v="0"/>
    <s v="COES"/>
    <s v="Instalado"/>
    <x v="0"/>
    <s v="RER"/>
    <s v="TERCERA"/>
    <s v="Privado"/>
    <s v="Generadora"/>
    <x v="0"/>
    <s v="LIMA"/>
    <s v="LIMA"/>
    <s v="HUAROCHIRI"/>
    <s v="HUANZA"/>
    <n v="0"/>
    <n v="4"/>
    <m/>
    <m/>
    <m/>
    <m/>
    <m/>
    <n v="10"/>
    <n v="9.8140000000000001"/>
    <n v="6932.9019024999998"/>
    <n v="6.9329019024999994"/>
    <n v="20.582000000000001"/>
    <n v="10"/>
    <n v="9.9890000000000008"/>
    <n v="59605.883000000002"/>
    <n v="59.605882999999999"/>
    <n v="21.289000000000001"/>
    <n v="10"/>
    <n v="9.9890000000000008"/>
    <n v="58398.401999999995"/>
    <n v="58.398401999999997"/>
    <n v="7.6479999999999997"/>
    <m/>
    <m/>
    <m/>
  </r>
  <r>
    <x v="0"/>
    <x v="0"/>
    <s v="BIOCHI"/>
    <s v="53203511"/>
    <s v="CAT C32 GRUPO 2"/>
    <s v="EL"/>
    <s v="T"/>
    <s v="BIOCHI53203511CAT C32 GRUPO 2EL"/>
    <s v="BIOCHI53203511CAT C32 GRUPO 2EL"/>
    <x v="4"/>
    <x v="4"/>
    <x v="0"/>
    <x v="5"/>
    <x v="306"/>
    <s v="EL"/>
    <s v="EL"/>
    <s v="Diésel"/>
    <x v="0"/>
    <s v="NO COES"/>
    <s v="Instalado"/>
    <x v="0"/>
    <n v="0"/>
    <n v="0"/>
    <s v="Privado"/>
    <s v="Generadora"/>
    <x v="0"/>
    <s v="PIURA"/>
    <s v="PIURA"/>
    <s v="SULLANA"/>
    <s v="IGNACIO ESCUDERO"/>
    <n v="0"/>
    <n v="7"/>
    <m/>
    <m/>
    <m/>
    <m/>
    <m/>
    <s v="-"/>
    <s v="-"/>
    <n v="419.62099999999998"/>
    <n v="0.41962099999999997"/>
    <n v="0"/>
    <n v="0.91"/>
    <n v="0.91"/>
    <n v="765.88200000000006"/>
    <n v="0.76588200000000006"/>
    <n v="0.6"/>
    <n v="0.91"/>
    <n v="0.91"/>
    <n v="267.88800000000003"/>
    <n v="0.26788800000000001"/>
    <n v="7.6479999999999997"/>
    <m/>
    <m/>
    <m/>
  </r>
  <r>
    <x v="0"/>
    <x v="0"/>
    <s v="ELOR"/>
    <s v="53200204"/>
    <s v="Detroit"/>
    <s v="EL"/>
    <s v="T"/>
    <s v="ELOR53200204DetroitEL"/>
    <s v="ELOR53200204DetroitEL"/>
    <x v="27"/>
    <x v="27"/>
    <x v="0"/>
    <x v="153"/>
    <x v="88"/>
    <s v="EL"/>
    <s v="EL"/>
    <s v="Diésel"/>
    <x v="0"/>
    <s v="NO COES"/>
    <s v="Instalado"/>
    <x v="0"/>
    <n v="0"/>
    <n v="0"/>
    <s v="Estatal"/>
    <s v="Distribuidora"/>
    <x v="0"/>
    <s v="AMAZONAS"/>
    <s v="AMAZONAS"/>
    <s v="UTCUBAMBA"/>
    <s v="BAGUA GRANDE"/>
    <n v="0"/>
    <n v="20"/>
    <m/>
    <m/>
    <m/>
    <m/>
    <m/>
    <n v="0.45"/>
    <n v="0.3"/>
    <n v="4.0909999999999993"/>
    <n v="4.0909999999999992E-3"/>
    <n v="1.9"/>
    <n v="0.45"/>
    <n v="0.3"/>
    <n v="54.320999999999991"/>
    <n v="5.4320999999999994E-2"/>
    <n v="2.1"/>
    <n v="0.45"/>
    <n v="0.3"/>
    <n v="3.5389999999999997"/>
    <n v="3.5389999999999996E-3"/>
    <n v="7.6479999999999997"/>
    <m/>
    <m/>
    <m/>
  </r>
  <r>
    <x v="0"/>
    <x v="0"/>
    <s v="ELOR"/>
    <s v="53200204"/>
    <s v="CAT3_3516"/>
    <s v="EL"/>
    <s v="T"/>
    <s v="ELOR53200204CAT3_3516EL"/>
    <s v="ELOR53200204CAT3_3516EL"/>
    <x v="27"/>
    <x v="27"/>
    <x v="0"/>
    <x v="153"/>
    <x v="307"/>
    <s v="EL"/>
    <s v="EL"/>
    <s v="Diésel"/>
    <x v="0"/>
    <s v="NO COES"/>
    <s v="Instalado"/>
    <x v="0"/>
    <n v="0"/>
    <n v="0"/>
    <s v="Estatal"/>
    <s v="Distribuidora"/>
    <x v="0"/>
    <s v="AMAZONAS"/>
    <s v="AMAZONAS"/>
    <s v="UTCUBAMBA"/>
    <s v="BAGUA GRANDE"/>
    <n v="0"/>
    <n v="20"/>
    <m/>
    <m/>
    <m/>
    <m/>
    <m/>
    <n v="2"/>
    <n v="0.9"/>
    <n v="97.271999999999991"/>
    <n v="9.7271999999999997E-2"/>
    <n v="1.9"/>
    <n v="2"/>
    <n v="0.9"/>
    <n v="580.13200000000006"/>
    <n v="0.58013200000000009"/>
    <n v="2.1"/>
    <n v="2"/>
    <n v="0.9"/>
    <n v="524.05599999999993"/>
    <n v="0.52405599999999997"/>
    <n v="7.6479999999999997"/>
    <m/>
    <m/>
    <m/>
  </r>
  <r>
    <x v="0"/>
    <x v="0"/>
    <s v="ELOR"/>
    <s v="00000000"/>
    <s v="MTU 1000"/>
    <s v="EL"/>
    <s v="T"/>
    <s v="ELOR00000000MTU 1000EL"/>
    <s v="ELOR00000000MTU 1000EL"/>
    <x v="27"/>
    <x v="27"/>
    <x v="0"/>
    <x v="114"/>
    <x v="308"/>
    <s v="EL"/>
    <s v="EL"/>
    <s v="Diésel"/>
    <x v="1"/>
    <s v="NO COES"/>
    <s v="Instalado"/>
    <x v="0"/>
    <n v="0"/>
    <n v="0"/>
    <s v="Estatal"/>
    <s v="Distribuidora"/>
    <x v="0"/>
    <s v="LORETO"/>
    <s v="LORETO"/>
    <s v="RAMÓN CASTILLA"/>
    <s v="RAMÓN CASTILLA"/>
    <n v="0"/>
    <n v="20"/>
    <m/>
    <m/>
    <m/>
    <m/>
    <m/>
    <n v="1"/>
    <n v="0.85"/>
    <n v="8.2100000000000009"/>
    <n v="8.2100000000000003E-3"/>
    <n v="1.6819999999999999"/>
    <n v="1"/>
    <n v="0.85"/>
    <n v="1473.5990000000002"/>
    <n v="1.4735990000000001"/>
    <n v="1.577"/>
    <n v="1"/>
    <n v="0.85"/>
    <n v="2089.8049999999998"/>
    <n v="2.0898049999999997"/>
    <n v="7.6479999999999997"/>
    <m/>
    <m/>
    <m/>
  </r>
  <r>
    <x v="0"/>
    <x v="0"/>
    <s v="ELOR"/>
    <s v="53023414"/>
    <s v="Volvo 03"/>
    <s v="EL"/>
    <s v="T"/>
    <s v="ELOR53023414Volvo 03EL"/>
    <s v="ELOR53023414Volvo 03EL"/>
    <x v="27"/>
    <x v="27"/>
    <x v="0"/>
    <x v="151"/>
    <x v="309"/>
    <s v="EL"/>
    <s v="EL"/>
    <s v="Diésel"/>
    <x v="1"/>
    <s v="NO COES"/>
    <s v="Instalado"/>
    <x v="0"/>
    <n v="0"/>
    <n v="0"/>
    <s v="Estatal"/>
    <s v="Distribuidora"/>
    <x v="0"/>
    <s v="LORETO"/>
    <s v="LORETO"/>
    <s v="MARISCAL RAMÓN CASTILLA"/>
    <s v="MARISCAL RAMÓN CASTILLA"/>
    <s v="EL ESTRECHO"/>
    <n v="20"/>
    <m/>
    <m/>
    <m/>
    <m/>
    <m/>
    <n v="0.36399999999999999"/>
    <n v="0.32500000000000001"/>
    <n v="416.83099999999996"/>
    <n v="0.41683099999999995"/>
    <n v="0.23300000000000001"/>
    <n v="0.36399999999999999"/>
    <n v="0.32500000000000001"/>
    <n v="405.05899999999997"/>
    <n v="0.40505899999999995"/>
    <n v="0.26700000000000002"/>
    <n v="0.36399999999999999"/>
    <n v="0.56999999999999995"/>
    <n v="922.01"/>
    <n v="0.92201"/>
    <n v="7.6479999999999997"/>
    <m/>
    <m/>
    <m/>
  </r>
  <r>
    <x v="0"/>
    <x v="1"/>
    <s v="ELOR"/>
    <s v="33011193"/>
    <s v="CUMMINS 3"/>
    <s v="EL"/>
    <s v="T"/>
    <s v="ELOR33011193CUMMINS 3EL"/>
    <s v="ELOR33011193CUMMINS 3EL"/>
    <x v="27"/>
    <x v="27"/>
    <x v="0"/>
    <x v="125"/>
    <x v="125"/>
    <s v="EL"/>
    <s v="EL"/>
    <s v="Diésel"/>
    <x v="1"/>
    <s v="NO COES"/>
    <s v="Instalado"/>
    <x v="0"/>
    <n v="0"/>
    <n v="0"/>
    <s v="Estatal"/>
    <s v="Distribuidora"/>
    <x v="0"/>
    <s v="LORETO"/>
    <s v="LORETO"/>
    <s v="LORETO"/>
    <s v="NAUTA"/>
    <n v="0"/>
    <n v="20"/>
    <m/>
    <m/>
    <m/>
    <m/>
    <m/>
    <s v="-"/>
    <s v="-"/>
    <n v="4.056"/>
    <n v="4.0559999999999997E-3"/>
    <n v="1.212"/>
    <m/>
    <m/>
    <m/>
    <m/>
    <m/>
    <s v="-"/>
    <s v="-"/>
    <s v="-"/>
    <s v="-"/>
    <s v="-"/>
    <m/>
    <m/>
    <m/>
  </r>
  <r>
    <x v="0"/>
    <x v="1"/>
    <s v="ELOR"/>
    <s v="33011193"/>
    <s v="VOLVO Tad 1642GE"/>
    <s v="EL"/>
    <s v="T"/>
    <s v="ELOR33011193VOLVO Tad 1642GEEL"/>
    <s v="ELOR33011193VOLVO Tad 1642GEEL"/>
    <x v="27"/>
    <x v="27"/>
    <x v="0"/>
    <x v="125"/>
    <x v="310"/>
    <s v="EL"/>
    <s v="EL"/>
    <s v="Diésel"/>
    <x v="1"/>
    <s v="NO COES"/>
    <s v="Instalado"/>
    <x v="0"/>
    <n v="0"/>
    <n v="0"/>
    <s v="Estatal"/>
    <s v="Distribuidora"/>
    <x v="0"/>
    <s v="LORETO"/>
    <s v="LORETO"/>
    <s v="LORETO"/>
    <s v="NAUTA"/>
    <n v="0"/>
    <n v="20"/>
    <m/>
    <m/>
    <m/>
    <m/>
    <m/>
    <s v="-"/>
    <s v="-"/>
    <n v="732.11899999999991"/>
    <n v="0.73211899999999996"/>
    <n v="1.3580000000000001"/>
    <m/>
    <m/>
    <m/>
    <m/>
    <m/>
    <s v="-"/>
    <s v="-"/>
    <s v="-"/>
    <s v="-"/>
    <s v="-"/>
    <m/>
    <m/>
    <m/>
  </r>
  <r>
    <x v="0"/>
    <x v="0"/>
    <s v="ELOR"/>
    <s v="33011193"/>
    <s v="MTU-1 1200DS Detroi"/>
    <s v="EL"/>
    <s v="T"/>
    <s v="ELOR33011193MTU-1 1200DS DetroiEL"/>
    <s v="ELOR33011193MTU-1 1200DS DetroiEL"/>
    <x v="27"/>
    <x v="27"/>
    <x v="0"/>
    <x v="125"/>
    <x v="311"/>
    <s v="EL"/>
    <s v="EL"/>
    <s v="Diésel"/>
    <x v="1"/>
    <s v="NO COES"/>
    <s v="Instalado"/>
    <x v="0"/>
    <n v="0"/>
    <n v="0"/>
    <s v="Estatal"/>
    <s v="Distribuidora"/>
    <x v="0"/>
    <s v="LORETO"/>
    <s v="LORETO"/>
    <s v="LORETO"/>
    <s v="NAUTA"/>
    <n v="0"/>
    <n v="20"/>
    <m/>
    <m/>
    <m/>
    <m/>
    <m/>
    <n v="1.2250000000000001"/>
    <n v="1"/>
    <n v="1393.453"/>
    <n v="1.3934530000000001"/>
    <n v="1.3580000000000001"/>
    <n v="1.2250000000000001"/>
    <n v="1"/>
    <n v="1996.3489999999999"/>
    <n v="1.9963489999999999"/>
    <n v="1.45"/>
    <n v="1.2250000000000001"/>
    <n v="0"/>
    <n v="0"/>
    <n v="0"/>
    <n v="7.6479999999999997"/>
    <m/>
    <m/>
    <m/>
  </r>
  <r>
    <x v="0"/>
    <x v="0"/>
    <s v="ELOR"/>
    <s v="33011193"/>
    <s v="MTU=2 1200DS Detroi"/>
    <s v="EL"/>
    <s v="T"/>
    <s v="ELOR33011193MTU=2 1200DS DetroiEL"/>
    <s v="ELOR33011193MTU=2 1200DS DetroiEL"/>
    <x v="27"/>
    <x v="27"/>
    <x v="0"/>
    <x v="125"/>
    <x v="312"/>
    <s v="EL"/>
    <s v="EL"/>
    <s v="Diésel"/>
    <x v="1"/>
    <s v="NO COES"/>
    <s v="Instalado"/>
    <x v="0"/>
    <n v="0"/>
    <n v="0"/>
    <s v="Estatal"/>
    <s v="Distribuidora"/>
    <x v="0"/>
    <s v="LORETO"/>
    <s v="LORETO"/>
    <s v="LORETO"/>
    <s v="NAUTA"/>
    <n v="0"/>
    <n v="20"/>
    <m/>
    <m/>
    <m/>
    <m/>
    <m/>
    <n v="1.2250000000000001"/>
    <n v="1"/>
    <n v="300.47399999999999"/>
    <n v="0.30047399999999996"/>
    <n v="1.3580000000000001"/>
    <n v="1.2250000000000001"/>
    <n v="1"/>
    <n v="2840.1069999999995"/>
    <n v="2.8401069999999997"/>
    <n v="1.45"/>
    <n v="1.2250000000000001"/>
    <n v="1"/>
    <n v="4105.759"/>
    <n v="4.1057589999999999"/>
    <n v="7.6479999999999997"/>
    <m/>
    <m/>
    <m/>
  </r>
  <r>
    <x v="0"/>
    <x v="0"/>
    <s v="ELOR"/>
    <s v="33010993"/>
    <s v="MTU 1200DS"/>
    <s v="EL"/>
    <s v="T"/>
    <s v="ELOR33010993MTU 1200DSEL"/>
    <s v="ELOR33010993MTU 1200DSEL"/>
    <x v="27"/>
    <x v="27"/>
    <x v="0"/>
    <x v="123"/>
    <x v="313"/>
    <s v="EL"/>
    <s v="EL"/>
    <s v="Diésel"/>
    <x v="1"/>
    <s v="NO COES"/>
    <s v="Instalado"/>
    <x v="0"/>
    <n v="0"/>
    <n v="0"/>
    <s v="Estatal"/>
    <s v="Distribuidora"/>
    <x v="0"/>
    <s v="LORETO"/>
    <s v="LORETO"/>
    <s v="REQUENA"/>
    <s v="REQUENA"/>
    <n v="0"/>
    <n v="20"/>
    <m/>
    <m/>
    <m/>
    <m/>
    <m/>
    <n v="1.2250000000000001"/>
    <n v="1"/>
    <n v="1020.5260000000001"/>
    <n v="1.020526"/>
    <n v="1.4039999999999999"/>
    <n v="1.2250000000000001"/>
    <n v="1"/>
    <n v="2298.7440000000001"/>
    <n v="2.2987440000000001"/>
    <n v="1.5980000000000001"/>
    <n v="1.2250000000000001"/>
    <n v="1"/>
    <n v="3943.1160000000004"/>
    <n v="3.9431160000000003"/>
    <n v="7.6479999999999997"/>
    <m/>
    <m/>
    <m/>
  </r>
  <r>
    <x v="0"/>
    <x v="1"/>
    <s v="ELOR"/>
    <s v="43080597"/>
    <s v="Turbina 1"/>
    <s v="HI"/>
    <s v="H"/>
    <s v="ELOR43080597Turbina 1HI"/>
    <s v="ELOR43080597Turbina 1HI"/>
    <x v="27"/>
    <x v="27"/>
    <x v="1"/>
    <x v="256"/>
    <x v="81"/>
    <s v="HI"/>
    <s v="HI"/>
    <s v="Agua"/>
    <x v="0"/>
    <s v="NO COES"/>
    <s v="Instalado"/>
    <x v="1"/>
    <n v="0"/>
    <n v="0"/>
    <s v="Estatal"/>
    <s v="Distribuidora"/>
    <x v="0"/>
    <s v="AMAZONAS"/>
    <s v="AMAZONAS"/>
    <s v="UTCUBAMBA"/>
    <s v="LONYA GRANDE"/>
    <n v="0"/>
    <n v="20"/>
    <m/>
    <m/>
    <m/>
    <m/>
    <m/>
    <s v="-"/>
    <n v="0"/>
    <n v="0"/>
    <n v="0"/>
    <n v="0"/>
    <m/>
    <m/>
    <m/>
    <m/>
    <m/>
    <s v="-"/>
    <s v="-"/>
    <s v="-"/>
    <s v="-"/>
    <s v="-"/>
    <m/>
    <m/>
    <m/>
  </r>
  <r>
    <x v="0"/>
    <x v="1"/>
    <s v="ELOR"/>
    <s v="43080597"/>
    <s v="Turbina 2"/>
    <s v="HI"/>
    <s v="H"/>
    <s v="ELOR43080597Turbina 2HI"/>
    <s v="ELOR43080597Turbina 2HI"/>
    <x v="27"/>
    <x v="27"/>
    <x v="1"/>
    <x v="256"/>
    <x v="82"/>
    <s v="HI"/>
    <s v="HI"/>
    <s v="Agua"/>
    <x v="0"/>
    <s v="NO COES"/>
    <s v="Instalado"/>
    <x v="1"/>
    <n v="0"/>
    <n v="0"/>
    <s v="Estatal"/>
    <s v="Distribuidora"/>
    <x v="0"/>
    <s v="AMAZONAS"/>
    <s v="AMAZONAS"/>
    <s v="UTCUBAMBA"/>
    <s v="LONYA GRANDE"/>
    <n v="0"/>
    <n v="20"/>
    <m/>
    <m/>
    <m/>
    <m/>
    <m/>
    <s v="-"/>
    <n v="0"/>
    <n v="0"/>
    <n v="0"/>
    <n v="0"/>
    <m/>
    <m/>
    <m/>
    <m/>
    <m/>
    <s v="-"/>
    <s v="-"/>
    <s v="-"/>
    <s v="-"/>
    <s v="-"/>
    <m/>
    <m/>
    <m/>
  </r>
  <r>
    <x v="0"/>
    <x v="0"/>
    <s v="ELOR"/>
    <s v="53026715"/>
    <s v="Cat.5-C15 7925"/>
    <s v="EL"/>
    <s v="T"/>
    <s v="ELOR53026715Cat.5-C15 7925EL"/>
    <s v="ELOR53026715Cat.5-C15 7925EL"/>
    <x v="27"/>
    <x v="27"/>
    <x v="0"/>
    <x v="257"/>
    <x v="314"/>
    <s v="EL"/>
    <s v="EL"/>
    <s v="Diésel"/>
    <x v="1"/>
    <s v="NO COES"/>
    <s v="Instalado"/>
    <x v="0"/>
    <n v="0"/>
    <n v="0"/>
    <s v="Estatal"/>
    <s v="Distribuidora"/>
    <x v="0"/>
    <s v="LORETO"/>
    <s v="LORETO"/>
    <s v="MARISCAL RAMÓN CASTILLA"/>
    <s v="YAVARI"/>
    <n v="0"/>
    <n v="20"/>
    <m/>
    <m/>
    <m/>
    <m/>
    <m/>
    <n v="0.43"/>
    <n v="0.3"/>
    <n v="517.83699999999999"/>
    <n v="0.51783699999999999"/>
    <n v="0"/>
    <n v="0.43"/>
    <n v="0.3"/>
    <n v="623.43600000000004"/>
    <n v="0.62343599999999999"/>
    <n v="0.14599999999999999"/>
    <n v="0.43"/>
    <n v="0.3"/>
    <n v="727.63999999999987"/>
    <n v="0.72763999999999984"/>
    <n v="7.6479999999999997"/>
    <m/>
    <m/>
    <m/>
  </r>
  <r>
    <x v="0"/>
    <x v="1"/>
    <s v="ELOR"/>
    <s v="53026715"/>
    <s v="Cat 3306DI"/>
    <s v="EL"/>
    <s v="T"/>
    <s v="ELOR53026715Cat 3306DIEL"/>
    <s v="ELOR53026715Cat 3306DIEL"/>
    <x v="27"/>
    <x v="27"/>
    <x v="0"/>
    <x v="257"/>
    <x v="315"/>
    <s v="EL"/>
    <s v="EL"/>
    <s v="Diésel"/>
    <x v="1"/>
    <s v="NO COES"/>
    <s v="Instalado"/>
    <x v="0"/>
    <n v="0"/>
    <n v="0"/>
    <s v="Estatal"/>
    <s v="Distribuidora"/>
    <x v="0"/>
    <s v="LORETO"/>
    <s v="LORETO"/>
    <s v="MARISCAL RAMÓN CASTILLA"/>
    <s v="YAVARI"/>
    <n v="0"/>
    <n v="20"/>
    <m/>
    <m/>
    <m/>
    <m/>
    <m/>
    <n v="0.16"/>
    <n v="0.13"/>
    <n v="8.7769999999999992"/>
    <n v="8.7770000000000001E-3"/>
    <n v="0"/>
    <n v="0.16"/>
    <n v="0.13"/>
    <n v="23.79"/>
    <n v="2.3789999999999999E-2"/>
    <n v="0.14599999999999999"/>
    <s v="-"/>
    <s v="-"/>
    <s v="-"/>
    <s v="-"/>
    <s v="-"/>
    <m/>
    <m/>
    <m/>
  </r>
  <r>
    <x v="0"/>
    <x v="1"/>
    <s v="ELOR"/>
    <s v="53200104"/>
    <s v="ALCO"/>
    <s v="EL"/>
    <s v="T"/>
    <s v="ELOR53200104ALCOEL"/>
    <s v="ELOR53200104ALCOEL"/>
    <x v="27"/>
    <x v="27"/>
    <x v="0"/>
    <x v="258"/>
    <x v="316"/>
    <s v="EL"/>
    <s v="EL"/>
    <s v="Diésel"/>
    <x v="1"/>
    <s v="NO COES"/>
    <s v="Retirado"/>
    <x v="1"/>
    <n v="0"/>
    <n v="0"/>
    <s v="Estatal"/>
    <s v="Distribuidora"/>
    <x v="0"/>
    <s v="CAJAMARCA"/>
    <s v="CAJAMARCA"/>
    <s v="JAEN"/>
    <s v="JAEN"/>
    <n v="0"/>
    <n v="20"/>
    <m/>
    <m/>
    <m/>
    <m/>
    <m/>
    <s v="-"/>
    <n v="0"/>
    <n v="0"/>
    <n v="0"/>
    <n v="0"/>
    <m/>
    <m/>
    <m/>
    <m/>
    <m/>
    <s v="-"/>
    <s v="-"/>
    <s v="-"/>
    <s v="-"/>
    <s v="-"/>
    <m/>
    <m/>
    <m/>
  </r>
  <r>
    <x v="0"/>
    <x v="0"/>
    <s v="ELOR"/>
    <s v="53026613"/>
    <s v="Volv.Pent1 RVL-451"/>
    <s v="EL"/>
    <s v="T"/>
    <s v="ELOR53026613Volv.Pent1 RVL-451EL"/>
    <s v="ELOR53026613Volv.Pent1 RVL-451EL"/>
    <x v="27"/>
    <x v="27"/>
    <x v="0"/>
    <x v="259"/>
    <x v="317"/>
    <s v="EL"/>
    <s v="EL"/>
    <s v="Diésel"/>
    <x v="1"/>
    <s v="NO COES"/>
    <s v="Instalado"/>
    <x v="0"/>
    <n v="0"/>
    <n v="0"/>
    <s v="Estatal"/>
    <s v="Distribuidora"/>
    <x v="0"/>
    <s v="LORETO"/>
    <s v="LORETO"/>
    <s v="MARISCAL RAMÓN CASTILLA"/>
    <s v="SAN PABLO"/>
    <n v="0"/>
    <n v="20"/>
    <m/>
    <m/>
    <m/>
    <m/>
    <m/>
    <n v="0.48"/>
    <n v="0.38"/>
    <n v="776.28899999999999"/>
    <n v="0.77628900000000001"/>
    <n v="0"/>
    <n v="0.48"/>
    <n v="0.38"/>
    <n v="961.63099999999997"/>
    <n v="0.96163100000000001"/>
    <n v="0.33200000000000002"/>
    <n v="0.48"/>
    <n v="0.38"/>
    <n v="746.75900000000001"/>
    <n v="0.74675900000000006"/>
    <n v="7.6479999999999997"/>
    <m/>
    <m/>
    <m/>
  </r>
  <r>
    <x v="0"/>
    <x v="0"/>
    <s v="ELOR"/>
    <s v="53026613"/>
    <s v="Cat.3412 81Z19624"/>
    <s v="EL"/>
    <s v="T"/>
    <s v="ELOR53026613Cat.3412 81Z19624EL"/>
    <s v="ELOR53026613Cat.3412 81Z19624EL"/>
    <x v="27"/>
    <x v="27"/>
    <x v="0"/>
    <x v="259"/>
    <x v="318"/>
    <s v="EL"/>
    <s v="EL"/>
    <s v="Diésel"/>
    <x v="1"/>
    <s v="NO COES"/>
    <s v="Instalado"/>
    <x v="0"/>
    <n v="0"/>
    <n v="0"/>
    <s v="Estatal"/>
    <s v="Distribuidora"/>
    <x v="0"/>
    <s v="LORETO"/>
    <s v="LORETO"/>
    <s v="MARISCAL RAMÓN CASTILLA"/>
    <s v="SAN PABLO"/>
    <n v="0"/>
    <n v="20"/>
    <m/>
    <m/>
    <m/>
    <m/>
    <m/>
    <n v="0.22"/>
    <n v="0.2"/>
    <n v="86.004000000000005"/>
    <n v="8.6004000000000011E-2"/>
    <n v="0"/>
    <n v="0.22"/>
    <n v="0"/>
    <n v="0"/>
    <n v="0"/>
    <n v="0.33200000000000002"/>
    <n v="0.22"/>
    <n v="0"/>
    <n v="0"/>
    <n v="0"/>
    <n v="7.6479999999999997"/>
    <m/>
    <m/>
    <m/>
  </r>
  <r>
    <x v="0"/>
    <x v="0"/>
    <s v="ELOR"/>
    <s v="53026512"/>
    <s v="OLYMPIAN"/>
    <s v="EL"/>
    <s v="T"/>
    <s v="ELOR53026512OLYMPIANEL"/>
    <s v="ELOR53026512OLYMPIANEL"/>
    <x v="27"/>
    <x v="27"/>
    <x v="0"/>
    <x v="260"/>
    <x v="191"/>
    <s v="EL"/>
    <s v="EL"/>
    <s v="Diésel"/>
    <x v="1"/>
    <s v="NO COES"/>
    <s v="Instalado"/>
    <x v="0"/>
    <n v="0"/>
    <n v="0"/>
    <s v="Estatal"/>
    <s v="Distribuidora"/>
    <x v="0"/>
    <s v="LORETO"/>
    <s v="LORETO"/>
    <s v="MARISCAL RAMÓN CASTILLA"/>
    <s v="PEVAS"/>
    <n v="0"/>
    <n v="20"/>
    <m/>
    <m/>
    <m/>
    <m/>
    <m/>
    <n v="0.13"/>
    <n v="0.1"/>
    <n v="51.162000000000006"/>
    <n v="5.1162000000000006E-2"/>
    <n v="0"/>
    <n v="0.13"/>
    <n v="0.1"/>
    <n v="116.652"/>
    <n v="0.11665200000000001"/>
    <n v="0.25800000000000001"/>
    <n v="0.13"/>
    <n v="0.1"/>
    <n v="71.530999999999992"/>
    <n v="7.1530999999999997E-2"/>
    <n v="7.6479999999999997"/>
    <m/>
    <m/>
    <m/>
  </r>
  <r>
    <x v="0"/>
    <x v="0"/>
    <s v="ELOR"/>
    <s v="53026512"/>
    <s v="Volv.Pent1 RVL-251"/>
    <s v="EL"/>
    <s v="T"/>
    <s v="ELOR53026512Volv.Pent1 RVL-251EL"/>
    <s v="ELOR53026512Volv.Pent1 RVL-251EL"/>
    <x v="27"/>
    <x v="27"/>
    <x v="0"/>
    <x v="260"/>
    <x v="319"/>
    <s v="EL"/>
    <s v="EL"/>
    <s v="Diésel"/>
    <x v="1"/>
    <s v="NO COES"/>
    <s v="Instalado"/>
    <x v="0"/>
    <n v="0"/>
    <n v="0"/>
    <s v="Estatal"/>
    <s v="Distribuidora"/>
    <x v="0"/>
    <s v="LORETO"/>
    <s v="LORETO"/>
    <s v="MARISCAL RAMÓN CASTILLA"/>
    <s v="PEVAS"/>
    <n v="0"/>
    <n v="20"/>
    <m/>
    <m/>
    <m/>
    <m/>
    <m/>
    <n v="0.27300000000000002"/>
    <n v="0.2"/>
    <n v="167.179"/>
    <n v="0.16717899999999999"/>
    <n v="0"/>
    <n v="0.27300000000000002"/>
    <n v="0.2"/>
    <n v="293.43099999999993"/>
    <n v="0.29343099999999994"/>
    <n v="0.25800000000000001"/>
    <n v="0.27300000000000002"/>
    <n v="0.2"/>
    <n v="191.27900000000002"/>
    <n v="0.19127900000000003"/>
    <n v="7.6479999999999997"/>
    <m/>
    <m/>
    <m/>
  </r>
  <r>
    <x v="0"/>
    <x v="1"/>
    <s v="ELOR"/>
    <s v="53026818"/>
    <s v="CAT1_HUMBOLT"/>
    <s v="EL"/>
    <s v="T"/>
    <s v="ELOR53026818CAT1_HUMBOLTEL"/>
    <s v="ELOR53026818CAT1_HUMBOLTEL"/>
    <x v="27"/>
    <x v="27"/>
    <x v="0"/>
    <x v="261"/>
    <x v="320"/>
    <s v="EL"/>
    <s v="EL"/>
    <s v="Diésel"/>
    <x v="0"/>
    <s v="NO COES"/>
    <s v="Instalado"/>
    <x v="0"/>
    <n v="0"/>
    <n v="0"/>
    <s v="Estatal"/>
    <s v="Distribuidora"/>
    <x v="0"/>
    <s v="CAJAMARCA"/>
    <s v="CAJAMARCA"/>
    <s v="SAN IGNACIO"/>
    <s v="SAN IGNACIO"/>
    <s v="SEC. PORTACHUELO"/>
    <n v="20"/>
    <m/>
    <m/>
    <m/>
    <m/>
    <m/>
    <n v="1.1000000000000001"/>
    <n v="0.8"/>
    <n v="321.41399999999999"/>
    <n v="0.32141399999999998"/>
    <n v="0"/>
    <n v="1.1000000000000001"/>
    <n v="0.8"/>
    <n v="21.891999999999999"/>
    <n v="2.1891999999999998E-2"/>
    <n v="2.2690000000000001"/>
    <s v="-"/>
    <s v="-"/>
    <s v="-"/>
    <s v="-"/>
    <s v="-"/>
    <m/>
    <m/>
    <m/>
  </r>
  <r>
    <x v="0"/>
    <x v="0"/>
    <s v="ELOR"/>
    <s v="53026818"/>
    <s v="CAT2_HUMBOLT"/>
    <s v="EL"/>
    <s v="T"/>
    <s v="ELOR53026818CAT2_HUMBOLTEL"/>
    <s v="ELOR53026818CAT2_HUMBOLTEL"/>
    <x v="27"/>
    <x v="27"/>
    <x v="0"/>
    <x v="261"/>
    <x v="321"/>
    <s v="EL"/>
    <s v="EL"/>
    <s v="Diésel"/>
    <x v="0"/>
    <s v="NO COES"/>
    <s v="Instalado"/>
    <x v="0"/>
    <n v="0"/>
    <n v="0"/>
    <s v="Estatal"/>
    <s v="Distribuidora"/>
    <x v="0"/>
    <s v="CAJAMARCA"/>
    <s v="CAJAMARCA"/>
    <s v="SAN IGNACIO"/>
    <s v="SAN IGNACIO"/>
    <s v="SEC. PORTACHUELO"/>
    <n v="20"/>
    <m/>
    <m/>
    <m/>
    <m/>
    <m/>
    <n v="0.7"/>
    <n v="0.5"/>
    <n v="190.57"/>
    <n v="0.19056999999999999"/>
    <n v="0"/>
    <n v="0.7"/>
    <n v="0.5"/>
    <n v="321.28399999999999"/>
    <n v="0.32128400000000001"/>
    <n v="2.2690000000000001"/>
    <n v="0.7"/>
    <n v="0.5"/>
    <n v="44.686"/>
    <n v="4.4685999999999997E-2"/>
    <n v="7.6479999999999997"/>
    <m/>
    <m/>
    <m/>
  </r>
  <r>
    <x v="0"/>
    <x v="0"/>
    <s v="ELOR"/>
    <s v="53026818"/>
    <s v="CAT3_HUMBOLT"/>
    <s v="EL"/>
    <s v="T"/>
    <s v="ELOR53026818CAT3_HUMBOLTEL"/>
    <s v="ELOR53026818CAT3_HUMBOLTEL"/>
    <x v="27"/>
    <x v="27"/>
    <x v="0"/>
    <x v="261"/>
    <x v="322"/>
    <s v="EL"/>
    <s v="EL"/>
    <s v="Diésel"/>
    <x v="0"/>
    <s v="NO COES"/>
    <s v="Instalado"/>
    <x v="0"/>
    <n v="0"/>
    <n v="0"/>
    <s v="Estatal"/>
    <s v="Distribuidora"/>
    <x v="0"/>
    <s v="CAJAMARCA"/>
    <s v="CAJAMARCA"/>
    <s v="SAN IGNACIO"/>
    <s v="SAN IGNACIO"/>
    <s v="SEC. PORTACHUELO"/>
    <n v="20"/>
    <m/>
    <m/>
    <m/>
    <m/>
    <m/>
    <n v="1.1000000000000001"/>
    <n v="0.8"/>
    <n v="411.63600000000002"/>
    <n v="0.411636"/>
    <n v="0"/>
    <n v="1.1000000000000001"/>
    <n v="0.8"/>
    <n v="620.02100000000019"/>
    <n v="0.62002100000000016"/>
    <n v="2.2690000000000001"/>
    <n v="1.1000000000000001"/>
    <n v="0.8"/>
    <n v="173.90899999999999"/>
    <n v="0.17390899999999998"/>
    <n v="7.6479999999999997"/>
    <m/>
    <m/>
    <m/>
  </r>
  <r>
    <x v="0"/>
    <x v="0"/>
    <s v="ELOR"/>
    <s v="53026818"/>
    <s v="CAT4_HUMBOLT"/>
    <s v="EL"/>
    <s v="T"/>
    <s v="ELOR53026818CAT4_HUMBOLTEL"/>
    <s v="ELOR53026818CAT4_HUMBOLTEL"/>
    <x v="27"/>
    <x v="27"/>
    <x v="0"/>
    <x v="261"/>
    <x v="323"/>
    <s v="EL"/>
    <s v="EL"/>
    <s v="Diésel"/>
    <x v="0"/>
    <s v="NO COES"/>
    <s v="Instalado"/>
    <x v="0"/>
    <n v="0"/>
    <n v="0"/>
    <s v="Estatal"/>
    <s v="Distribuidora"/>
    <x v="0"/>
    <s v="CAJAMARCA"/>
    <s v="CAJAMARCA"/>
    <s v="SAN IGNACIO"/>
    <s v="SAN IGNACIO"/>
    <s v="SEC. PORTACHUELO"/>
    <n v="20"/>
    <m/>
    <m/>
    <m/>
    <m/>
    <m/>
    <n v="0.7"/>
    <n v="0.5"/>
    <n v="54.260999999999996"/>
    <n v="5.4260999999999997E-2"/>
    <n v="0"/>
    <n v="0.7"/>
    <n v="0.5"/>
    <n v="349.995"/>
    <n v="0.349995"/>
    <n v="2.2690000000000001"/>
    <n v="0.7"/>
    <n v="0.5"/>
    <n v="121.62899999999999"/>
    <n v="0.12162899999999999"/>
    <n v="7.6479999999999997"/>
    <m/>
    <m/>
    <m/>
  </r>
  <r>
    <x v="0"/>
    <x v="0"/>
    <s v="ELOR"/>
    <s v="53026818"/>
    <s v="CAT5_HUMBOLT"/>
    <s v="EL"/>
    <s v="T"/>
    <s v="ELOR53026818CAT5_HUMBOLTEL"/>
    <s v="ELOR53026818CAT5_HUMBOLTEL"/>
    <x v="27"/>
    <x v="27"/>
    <x v="0"/>
    <x v="261"/>
    <x v="324"/>
    <s v="EL"/>
    <s v="EL"/>
    <s v="Diésel"/>
    <x v="0"/>
    <s v="NO COES"/>
    <s v="Instalado"/>
    <x v="0"/>
    <n v="0"/>
    <n v="0"/>
    <s v="Estatal"/>
    <s v="Distribuidora"/>
    <x v="0"/>
    <s v="CAJAMARCA"/>
    <s v="CAJAMARCA"/>
    <s v="SAN IGNACIO"/>
    <s v="SAN IGNACIO"/>
    <s v="SEC. PORTACHUELO"/>
    <n v="20"/>
    <m/>
    <m/>
    <m/>
    <m/>
    <m/>
    <n v="0.7"/>
    <n v="0.5"/>
    <n v="58.195999999999998"/>
    <n v="5.8195999999999998E-2"/>
    <n v="0"/>
    <n v="0.7"/>
    <n v="0.5"/>
    <n v="376.00599999999997"/>
    <n v="0.37600599999999995"/>
    <n v="2.2690000000000001"/>
    <n v="0.7"/>
    <n v="0.5"/>
    <n v="110.108"/>
    <n v="0.110108"/>
    <n v="7.6479999999999997"/>
    <m/>
    <m/>
    <m/>
  </r>
  <r>
    <x v="0"/>
    <x v="1"/>
    <s v="ELSE"/>
    <s v="23005600"/>
    <s v="Caterpillar 3"/>
    <s v="EL"/>
    <s v="T"/>
    <s v="ELSE23005600Caterpillar 3EL"/>
    <s v="ELSE23005600Caterpillar 3EL"/>
    <x v="30"/>
    <x v="30"/>
    <x v="0"/>
    <x v="162"/>
    <x v="325"/>
    <s v="EL"/>
    <s v="EL"/>
    <s v="Diésel"/>
    <x v="0"/>
    <s v="NO COES"/>
    <s v="Instalado"/>
    <x v="0"/>
    <n v="0"/>
    <n v="0"/>
    <s v="Estatal"/>
    <s v="Distribuidora"/>
    <x v="0"/>
    <s v="MADRE DE DIOS"/>
    <s v="MADRE DE DIOS"/>
    <s v="TAHUAMANU"/>
    <s v="IBERIA"/>
    <n v="0"/>
    <n v="22"/>
    <m/>
    <m/>
    <m/>
    <m/>
    <m/>
    <s v="-"/>
    <s v="-"/>
    <n v="0"/>
    <n v="0"/>
    <n v="0.8"/>
    <m/>
    <m/>
    <m/>
    <m/>
    <m/>
    <s v="-"/>
    <s v="-"/>
    <s v="-"/>
    <s v="-"/>
    <s v="-"/>
    <m/>
    <m/>
    <m/>
  </r>
  <r>
    <x v="0"/>
    <x v="0"/>
    <s v="ELC"/>
    <s v="51010097"/>
    <s v="G-3"/>
    <s v="HI"/>
    <s v="H"/>
    <s v="ELC51010097G-3HI"/>
    <s v="ELC51010097G-3HI"/>
    <x v="23"/>
    <x v="23"/>
    <x v="1"/>
    <x v="71"/>
    <x v="49"/>
    <s v="HI"/>
    <s v="HI"/>
    <s v="Agua"/>
    <x v="0"/>
    <s v="NO COES"/>
    <s v="Instalado"/>
    <x v="0"/>
    <n v="0"/>
    <n v="0"/>
    <s v="Estatal"/>
    <s v="Distribuidora"/>
    <x v="0"/>
    <s v="JUNIN"/>
    <s v="JUNIN"/>
    <s v="SATIPO"/>
    <s v="SATIPO"/>
    <n v="0"/>
    <n v="25"/>
    <m/>
    <m/>
    <m/>
    <m/>
    <m/>
    <n v="2"/>
    <n v="2"/>
    <n v="2481.8490000000002"/>
    <n v="2.481849"/>
    <n v="5.5650000000000004"/>
    <n v="2"/>
    <n v="2"/>
    <n v="3416.4370000000008"/>
    <n v="3.4164370000000006"/>
    <n v="6.4489999999999998"/>
    <n v="2"/>
    <n v="2"/>
    <n v="7316.9620000000004"/>
    <n v="7.3169620000000002"/>
    <n v="7.6479999999999997"/>
    <m/>
    <m/>
    <m/>
  </r>
  <r>
    <x v="0"/>
    <x v="0"/>
    <s v="ELC"/>
    <s v="51010097"/>
    <s v="G-4"/>
    <s v="HI"/>
    <s v="H"/>
    <s v="ELC51010097G-4HI"/>
    <s v="ELC51010097G-4HI"/>
    <x v="23"/>
    <x v="23"/>
    <x v="1"/>
    <x v="71"/>
    <x v="50"/>
    <s v="HI"/>
    <s v="HI"/>
    <s v="Agua"/>
    <x v="0"/>
    <s v="NO COES"/>
    <s v="Instalado"/>
    <x v="0"/>
    <n v="0"/>
    <n v="0"/>
    <s v="Estatal"/>
    <s v="Distribuidora"/>
    <x v="0"/>
    <s v="JUNIN"/>
    <s v="JUNIN"/>
    <s v="SATIPO"/>
    <s v="SATIPO"/>
    <n v="0"/>
    <n v="25"/>
    <m/>
    <m/>
    <m/>
    <m/>
    <m/>
    <n v="2"/>
    <n v="2"/>
    <n v="2083.2429999999995"/>
    <n v="2.0832429999999995"/>
    <n v="5.5650000000000004"/>
    <n v="2"/>
    <n v="2"/>
    <n v="2079.2269999999999"/>
    <n v="2.0792269999999999"/>
    <n v="6.4489999999999998"/>
    <n v="2"/>
    <n v="2"/>
    <n v="7172.4850000000006"/>
    <n v="7.1724850000000009"/>
    <n v="7.6479999999999997"/>
    <m/>
    <m/>
    <m/>
  </r>
  <r>
    <x v="0"/>
    <x v="0"/>
    <s v="ELNO"/>
    <s v="33281811"/>
    <s v="Black start"/>
    <s v="EL"/>
    <s v="T"/>
    <s v="ELNO33281811Black startEL"/>
    <s v="ELNO33281811Black startEL"/>
    <x v="26"/>
    <x v="26"/>
    <x v="0"/>
    <x v="262"/>
    <x v="326"/>
    <s v="EL"/>
    <s v="EL"/>
    <s v="Diésel"/>
    <x v="0"/>
    <s v="NO COES"/>
    <s v="Instalado"/>
    <x v="0"/>
    <n v="0"/>
    <n v="0"/>
    <s v="Privado"/>
    <s v="Distribuidora"/>
    <x v="0"/>
    <s v="PIURA"/>
    <s v="PIURA"/>
    <s v="PAITA"/>
    <s v="TABLAZO"/>
    <n v="0"/>
    <n v="26"/>
    <m/>
    <m/>
    <m/>
    <m/>
    <m/>
    <n v="0.48"/>
    <n v="0.45"/>
    <n v="9"/>
    <n v="8.9999999999999993E-3"/>
    <n v="29.986999999999998"/>
    <n v="0.48"/>
    <n v="0.45"/>
    <n v="9"/>
    <n v="8.9999999999999993E-3"/>
    <n v="29.370999999999999"/>
    <n v="0.48"/>
    <n v="0.45"/>
    <n v="9"/>
    <n v="8.9999999999999993E-3"/>
    <n v="7.6479999999999997"/>
    <m/>
    <m/>
    <m/>
  </r>
  <r>
    <x v="0"/>
    <x v="0"/>
    <s v="ELNO"/>
    <s v="33281811"/>
    <s v="TG01"/>
    <s v="TG"/>
    <s v="T"/>
    <s v="ELNO33281811TG01TG"/>
    <s v="ELNO33281811TG01TG"/>
    <x v="26"/>
    <x v="26"/>
    <x v="0"/>
    <x v="262"/>
    <x v="327"/>
    <s v="TG"/>
    <s v="TG"/>
    <s v="Gas Natural"/>
    <x v="0"/>
    <s v="NO COES"/>
    <s v="Instalado"/>
    <x v="0"/>
    <n v="0"/>
    <n v="0"/>
    <s v="Privado"/>
    <s v="Distribuidora"/>
    <x v="0"/>
    <s v="PIURA"/>
    <s v="PIURA"/>
    <s v="PAITA"/>
    <s v="TABLAZO"/>
    <n v="0"/>
    <n v="26"/>
    <m/>
    <m/>
    <m/>
    <m/>
    <m/>
    <n v="31"/>
    <n v="26.838999999999999"/>
    <n v="238625.77499999999"/>
    <n v="238.625775"/>
    <n v="29.986999999999998"/>
    <n v="31"/>
    <n v="26.838999999999999"/>
    <n v="233495.75200000004"/>
    <n v="233.49575200000004"/>
    <n v="29.370999999999999"/>
    <n v="31"/>
    <n v="26.838999999999999"/>
    <n v="245951.64699999997"/>
    <n v="245.95164699999998"/>
    <n v="7.6479999999999997"/>
    <m/>
    <m/>
    <m/>
  </r>
  <r>
    <x v="0"/>
    <x v="0"/>
    <s v="EGEANA"/>
    <s v="11275911"/>
    <s v="G01"/>
    <s v="HI"/>
    <s v="H"/>
    <s v="EGEANA11275911G01HI"/>
    <s v="EGEANA11275911G01HI"/>
    <x v="72"/>
    <x v="72"/>
    <x v="1"/>
    <x v="263"/>
    <x v="328"/>
    <s v="HI"/>
    <s v="HI"/>
    <s v="Agua"/>
    <x v="0"/>
    <s v="COES"/>
    <s v="Instalado"/>
    <x v="0"/>
    <s v="RER"/>
    <s v="SEGUNDA"/>
    <s v="Privado"/>
    <s v="Generadora"/>
    <x v="0"/>
    <s v="JUNIN"/>
    <s v="JUNIN"/>
    <s v="CHANCHAMAYO"/>
    <s v="PERENE"/>
    <n v="0"/>
    <n v="37"/>
    <m/>
    <m/>
    <m/>
    <m/>
    <m/>
    <n v="19.989999999999998"/>
    <n v="19.949000000000002"/>
    <n v="134056.78949999998"/>
    <n v="134.05678949999998"/>
    <n v="20.7"/>
    <n v="19.989999999999998"/>
    <n v="19.956"/>
    <n v="161555.47500000003"/>
    <n v="161.55547500000003"/>
    <n v="20.69"/>
    <n v="19.989999999999998"/>
    <n v="19.956"/>
    <n v="163681.67699999997"/>
    <n v="163.68167699999998"/>
    <n v="7.6479999999999997"/>
    <m/>
    <m/>
    <m/>
  </r>
  <r>
    <x v="0"/>
    <x v="0"/>
    <s v="ENEGPP"/>
    <s v="17360815"/>
    <s v="Circuito 1"/>
    <s v="HI"/>
    <s v="H"/>
    <s v="ENEGPP17360815Circuito 1HI"/>
    <s v="ENEGPP17360815Circuito 1HI"/>
    <x v="34"/>
    <x v="34"/>
    <x v="3"/>
    <x v="264"/>
    <x v="226"/>
    <s v="TE"/>
    <s v="TE"/>
    <s v="Viento"/>
    <x v="0"/>
    <s v="COES"/>
    <s v="Instalado"/>
    <x v="0"/>
    <s v="RER"/>
    <s v="CUARTA"/>
    <s v="Privado"/>
    <s v="Generadora"/>
    <x v="0"/>
    <s v="ICA"/>
    <s v="ICA"/>
    <s v="NAZCA"/>
    <s v="MARCONA"/>
    <n v="0"/>
    <n v="46"/>
    <m/>
    <m/>
    <m/>
    <m/>
    <m/>
    <n v="15.75"/>
    <n v="15.75"/>
    <n v="57582.97"/>
    <n v="57.582970000000003"/>
    <n v="133.15100000000001"/>
    <n v="15.75"/>
    <n v="15.75"/>
    <n v="68809.409"/>
    <n v="68.809409000000002"/>
    <n v="130.453"/>
    <n v="15.75"/>
    <n v="15.75"/>
    <n v="73811.14"/>
    <n v="73.811139999999995"/>
    <n v="7.6479999999999997"/>
    <m/>
    <m/>
    <m/>
  </r>
  <r>
    <x v="0"/>
    <x v="0"/>
    <s v="ENEGPP"/>
    <s v="17360815"/>
    <s v="Circuito 2"/>
    <s v="HI"/>
    <s v="H"/>
    <s v="ENEGPP17360815Circuito 2HI"/>
    <s v="ENEGPP17360815Circuito 2HI"/>
    <x v="34"/>
    <x v="34"/>
    <x v="3"/>
    <x v="264"/>
    <x v="227"/>
    <s v="TE"/>
    <s v="TE"/>
    <s v="Viento"/>
    <x v="0"/>
    <s v="COES"/>
    <s v="Instalado"/>
    <x v="0"/>
    <s v="RER"/>
    <s v="CUARTA"/>
    <s v="Privado"/>
    <s v="Generadora"/>
    <x v="0"/>
    <s v="ICA"/>
    <s v="ICA"/>
    <s v="NAZCA"/>
    <s v="MARCONA"/>
    <n v="0"/>
    <n v="46"/>
    <m/>
    <m/>
    <m/>
    <m/>
    <m/>
    <n v="18.899999999999999"/>
    <n v="18.899999999999999"/>
    <n v="64116.838999999993"/>
    <n v="64.116838999999999"/>
    <n v="133.15100000000001"/>
    <n v="18.899999999999999"/>
    <n v="18.899999999999999"/>
    <n v="80549.433000000005"/>
    <n v="80.549433000000008"/>
    <n v="130.453"/>
    <n v="18.899999999999999"/>
    <n v="18.899999999999999"/>
    <n v="85307.221000000005"/>
    <n v="85.307220999999998"/>
    <n v="7.6479999999999997"/>
    <m/>
    <m/>
    <m/>
  </r>
  <r>
    <x v="0"/>
    <x v="0"/>
    <s v="ENEGPP"/>
    <s v="17360815"/>
    <s v="Circuito 3"/>
    <s v="HI"/>
    <s v="H"/>
    <s v="ENEGPP17360815Circuito 3HI"/>
    <s v="ENEGPP17360815Circuito 3HI"/>
    <x v="34"/>
    <x v="34"/>
    <x v="3"/>
    <x v="264"/>
    <x v="228"/>
    <s v="TE"/>
    <s v="TE"/>
    <s v="Viento"/>
    <x v="0"/>
    <s v="COES"/>
    <s v="Instalado"/>
    <x v="0"/>
    <s v="RER"/>
    <s v="CUARTA"/>
    <s v="Privado"/>
    <s v="Generadora"/>
    <x v="0"/>
    <s v="ICA"/>
    <s v="ICA"/>
    <s v="NAZCA"/>
    <s v="MARCONA"/>
    <n v="0"/>
    <n v="46"/>
    <m/>
    <m/>
    <m/>
    <m/>
    <m/>
    <n v="18.899999999999999"/>
    <n v="18.899999999999999"/>
    <n v="58455.506999999998"/>
    <n v="58.455506999999997"/>
    <n v="133.15100000000001"/>
    <n v="18.899999999999999"/>
    <n v="18.899999999999999"/>
    <n v="78464.084000000003"/>
    <n v="78.464084"/>
    <n v="130.453"/>
    <n v="18.899999999999999"/>
    <n v="18.899999999999999"/>
    <n v="86511.518000000011"/>
    <n v="86.511518000000009"/>
    <n v="7.6479999999999997"/>
    <m/>
    <m/>
    <m/>
  </r>
  <r>
    <x v="0"/>
    <x v="0"/>
    <s v="ENEGPP"/>
    <s v="17360815"/>
    <s v="Circuito 4"/>
    <s v="HI"/>
    <s v="H"/>
    <s v="ENEGPP17360815Circuito 4HI"/>
    <s v="ENEGPP17360815Circuito 4HI"/>
    <x v="34"/>
    <x v="34"/>
    <x v="3"/>
    <x v="264"/>
    <x v="229"/>
    <s v="TE"/>
    <s v="TE"/>
    <s v="Viento"/>
    <x v="0"/>
    <s v="COES"/>
    <s v="Instalado"/>
    <x v="0"/>
    <s v="RER"/>
    <s v="CUARTA"/>
    <s v="Privado"/>
    <s v="Generadora"/>
    <x v="0"/>
    <s v="ICA"/>
    <s v="ICA"/>
    <s v="NAZCA"/>
    <s v="MARCONA"/>
    <n v="0"/>
    <n v="46"/>
    <m/>
    <m/>
    <m/>
    <m/>
    <m/>
    <n v="18.899999999999999"/>
    <n v="18.899999999999999"/>
    <n v="64862.208999999988"/>
    <n v="64.862208999999993"/>
    <n v="133.15100000000001"/>
    <n v="18.899999999999999"/>
    <n v="18.899999999999999"/>
    <n v="84452.97"/>
    <n v="84.452970000000008"/>
    <n v="130.453"/>
    <n v="18.899999999999999"/>
    <n v="18.899999999999999"/>
    <n v="85961.830000000016"/>
    <n v="85.96183000000002"/>
    <n v="7.6479999999999997"/>
    <m/>
    <m/>
    <m/>
  </r>
  <r>
    <x v="0"/>
    <x v="0"/>
    <s v="ENEGPP"/>
    <s v="17360815"/>
    <s v="Circuito 5"/>
    <s v="HI"/>
    <s v="H"/>
    <s v="ENEGPP17360815Circuito 5HI"/>
    <s v="ENEGPP17360815Circuito 5HI"/>
    <x v="34"/>
    <x v="34"/>
    <x v="3"/>
    <x v="264"/>
    <x v="230"/>
    <s v="TE"/>
    <s v="TE"/>
    <s v="Viento"/>
    <x v="0"/>
    <s v="COES"/>
    <s v="Instalado"/>
    <x v="0"/>
    <s v="RER"/>
    <s v="CUARTA"/>
    <s v="Privado"/>
    <s v="Generadora"/>
    <x v="0"/>
    <s v="ICA"/>
    <s v="ICA"/>
    <s v="NAZCA"/>
    <s v="MARCONA"/>
    <n v="0"/>
    <n v="46"/>
    <m/>
    <m/>
    <m/>
    <m/>
    <m/>
    <n v="22.05"/>
    <n v="22.05"/>
    <n v="80325.896000000022"/>
    <n v="80.325896000000029"/>
    <n v="133.15100000000001"/>
    <n v="22.05"/>
    <n v="22.05"/>
    <n v="103032.35300000002"/>
    <n v="103.03235300000001"/>
    <n v="130.453"/>
    <n v="22.05"/>
    <n v="22.05"/>
    <n v="107200.24399999998"/>
    <n v="107.20024399999998"/>
    <n v="7.6479999999999997"/>
    <m/>
    <m/>
    <m/>
  </r>
  <r>
    <x v="0"/>
    <x v="0"/>
    <s v="ENEGPP"/>
    <s v="17360815"/>
    <s v="Circuito 6"/>
    <s v="HI"/>
    <s v="H"/>
    <s v="ENEGPP17360815Circuito 6HI"/>
    <s v="ENEGPP17360815Circuito 6HI"/>
    <x v="34"/>
    <x v="34"/>
    <x v="3"/>
    <x v="264"/>
    <x v="231"/>
    <s v="TE"/>
    <s v="TE"/>
    <s v="Viento"/>
    <x v="0"/>
    <s v="COES"/>
    <s v="Instalado"/>
    <x v="0"/>
    <s v="RER"/>
    <s v="CUARTA"/>
    <s v="Privado"/>
    <s v="Generadora"/>
    <x v="0"/>
    <s v="ICA"/>
    <s v="ICA"/>
    <s v="NAZCA"/>
    <s v="MARCONA"/>
    <n v="0"/>
    <n v="46"/>
    <m/>
    <m/>
    <m/>
    <m/>
    <m/>
    <n v="15.75"/>
    <n v="15.75"/>
    <n v="59458.885000000002"/>
    <n v="59.458885000000002"/>
    <n v="133.15100000000001"/>
    <n v="15.75"/>
    <n v="15.75"/>
    <n v="68884.956000000006"/>
    <n v="68.884956000000003"/>
    <n v="130.453"/>
    <n v="15.75"/>
    <n v="15.75"/>
    <n v="73163.289000000004"/>
    <n v="73.163289000000006"/>
    <n v="7.6479999999999997"/>
    <m/>
    <m/>
    <m/>
  </r>
  <r>
    <x v="0"/>
    <x v="0"/>
    <s v="ENEGPP"/>
    <s v="17360815"/>
    <s v="Circuito 7"/>
    <s v="HI"/>
    <s v="H"/>
    <s v="ENEGPP17360815Circuito 7HI"/>
    <s v="ENEGPP17360815Circuito 7HI"/>
    <x v="34"/>
    <x v="34"/>
    <x v="3"/>
    <x v="264"/>
    <x v="232"/>
    <s v="TE"/>
    <s v="TE"/>
    <s v="Viento"/>
    <x v="0"/>
    <s v="COES"/>
    <s v="Instalado"/>
    <x v="0"/>
    <s v="RER"/>
    <s v="CUARTA"/>
    <s v="Privado"/>
    <s v="Generadora"/>
    <x v="0"/>
    <s v="ICA"/>
    <s v="ICA"/>
    <s v="NAZCA"/>
    <s v="MARCONA"/>
    <n v="0"/>
    <n v="46"/>
    <m/>
    <m/>
    <m/>
    <m/>
    <m/>
    <n v="22.05"/>
    <n v="22.05"/>
    <n v="87679.710999999996"/>
    <n v="87.679710999999998"/>
    <n v="133.15100000000001"/>
    <n v="22.05"/>
    <n v="22.05"/>
    <n v="100722.272"/>
    <n v="100.722272"/>
    <n v="130.453"/>
    <n v="22.05"/>
    <n v="22.05"/>
    <n v="107900.08899999999"/>
    <n v="107.90008899999999"/>
    <n v="7.6479999999999997"/>
    <m/>
    <m/>
    <m/>
  </r>
  <r>
    <x v="0"/>
    <x v="0"/>
    <s v="ENGIEP"/>
    <s v="16376016"/>
    <s v="INV123"/>
    <s v="HI"/>
    <s v="H"/>
    <s v="ENGIEP16376016INV123HI"/>
    <s v="ENGIEP16376016INV123HI"/>
    <x v="37"/>
    <x v="37"/>
    <x v="2"/>
    <x v="265"/>
    <x v="329"/>
    <s v="FV"/>
    <s v="FV"/>
    <s v="Radiación solar"/>
    <x v="0"/>
    <s v="COES"/>
    <s v="Instalado"/>
    <x v="0"/>
    <s v="RER"/>
    <s v="CUARTA"/>
    <s v="Privado"/>
    <s v="Generadora"/>
    <x v="0"/>
    <s v="MOQUEGUA"/>
    <s v="MOQUEGUA"/>
    <s v="MARISCAL NIETO"/>
    <s v="MOQUEGUA"/>
    <n v="0"/>
    <n v="48"/>
    <m/>
    <m/>
    <m/>
    <m/>
    <m/>
    <n v="12"/>
    <n v="12"/>
    <n v="29497.040999999997"/>
    <n v="29.497040999999996"/>
    <n v="0"/>
    <n v="14.821999999999999"/>
    <n v="14.821999999999999"/>
    <n v="35384.93"/>
    <n v="35.384929999999997"/>
    <n v="41.38"/>
    <n v="14.821999999999999"/>
    <n v="14.821999999999999"/>
    <n v="35116.819000000003"/>
    <n v="35.116819000000007"/>
    <n v="7.6479999999999997"/>
    <m/>
    <m/>
    <m/>
  </r>
  <r>
    <x v="0"/>
    <x v="0"/>
    <s v="ENGIEP"/>
    <s v="16376016"/>
    <s v="INV456"/>
    <s v="HI"/>
    <s v="H"/>
    <s v="ENGIEP16376016INV456HI"/>
    <s v="ENGIEP16376016INV456HI"/>
    <x v="37"/>
    <x v="37"/>
    <x v="2"/>
    <x v="265"/>
    <x v="330"/>
    <s v="FV"/>
    <s v="FV"/>
    <s v="Radiación solar"/>
    <x v="0"/>
    <s v="COES"/>
    <s v="Instalado"/>
    <x v="0"/>
    <s v="RER"/>
    <s v="CUARTA"/>
    <s v="Privado"/>
    <s v="Generadora"/>
    <x v="0"/>
    <s v="MOQUEGUA"/>
    <s v="MOQUEGUA"/>
    <s v="MARISCAL NIETO"/>
    <s v="MOQUEGUA"/>
    <n v="0"/>
    <n v="48"/>
    <m/>
    <m/>
    <m/>
    <m/>
    <m/>
    <n v="14"/>
    <n v="14"/>
    <n v="28827.037000000004"/>
    <n v="28.827037000000004"/>
    <n v="0"/>
    <n v="14.86"/>
    <n v="14.86"/>
    <n v="35231.400999999998"/>
    <n v="35.231400999999998"/>
    <n v="41.38"/>
    <n v="14.86"/>
    <n v="14.86"/>
    <n v="34953.400999999998"/>
    <n v="34.953400999999999"/>
    <n v="7.6479999999999997"/>
    <m/>
    <m/>
    <m/>
  </r>
  <r>
    <x v="0"/>
    <x v="0"/>
    <s v="ENGIEP"/>
    <s v="16376016"/>
    <s v="INV789"/>
    <s v="HI"/>
    <s v="H"/>
    <s v="ENGIEP16376016INV789HI"/>
    <s v="ENGIEP16376016INV789HI"/>
    <x v="37"/>
    <x v="37"/>
    <x v="2"/>
    <x v="265"/>
    <x v="331"/>
    <s v="FV"/>
    <s v="FV"/>
    <s v="Radiación solar"/>
    <x v="0"/>
    <s v="COES"/>
    <s v="Instalado"/>
    <x v="0"/>
    <s v="RER"/>
    <s v="CUARTA"/>
    <s v="Privado"/>
    <s v="Generadora"/>
    <x v="0"/>
    <s v="MOQUEGUA"/>
    <s v="MOQUEGUA"/>
    <s v="MARISCAL NIETO"/>
    <s v="MOQUEGUA"/>
    <n v="0"/>
    <n v="48"/>
    <m/>
    <m/>
    <m/>
    <m/>
    <m/>
    <n v="14"/>
    <n v="14"/>
    <n v="28934.47"/>
    <n v="28.934470000000001"/>
    <n v="0"/>
    <n v="14.859"/>
    <n v="14.859"/>
    <n v="35065.251000000004"/>
    <n v="35.065251000000004"/>
    <n v="41.38"/>
    <n v="14.859"/>
    <n v="14.859"/>
    <n v="34721.383000000002"/>
    <n v="34.721383000000003"/>
    <n v="7.6479999999999997"/>
    <m/>
    <m/>
    <m/>
  </r>
  <r>
    <x v="0"/>
    <x v="0"/>
    <s v="ELNM"/>
    <s v="53002696"/>
    <s v="2"/>
    <s v="EL"/>
    <s v="T"/>
    <s v="ELNM530026962EL"/>
    <s v="ELNM530026962EL"/>
    <x v="25"/>
    <x v="25"/>
    <x v="0"/>
    <x v="101"/>
    <x v="26"/>
    <s v="EL"/>
    <s v="EL"/>
    <s v="Diésel"/>
    <x v="1"/>
    <s v="NO COES"/>
    <s v="Instalado"/>
    <x v="0"/>
    <n v="0"/>
    <n v="0"/>
    <s v="Estatal"/>
    <s v="Distribuidora"/>
    <x v="0"/>
    <s v="ANCASH"/>
    <s v="ANCASH"/>
    <s v="BOLOGNESI"/>
    <s v="CHIQUIAN"/>
    <n v="0"/>
    <n v="55"/>
    <m/>
    <m/>
    <m/>
    <m/>
    <m/>
    <s v="-"/>
    <s v="-"/>
    <n v="0.25800000000000001"/>
    <n v="2.5799999999999998E-4"/>
    <n v="0.46600000000000003"/>
    <n v="0.7"/>
    <n v="0.315"/>
    <n v="4.83"/>
    <n v="4.8300000000000001E-3"/>
    <n v="0.51900000000000002"/>
    <n v="0.7"/>
    <n v="0.5"/>
    <n v="0"/>
    <n v="0"/>
    <n v="7.6479999999999997"/>
    <m/>
    <m/>
    <m/>
  </r>
  <r>
    <x v="0"/>
    <x v="0"/>
    <s v="INLAND"/>
    <s v="11275711"/>
    <s v="01"/>
    <s v="HI"/>
    <s v="H"/>
    <s v="INLAND1127571101HI"/>
    <s v="INLAND1127571101HI"/>
    <x v="73"/>
    <x v="73"/>
    <x v="1"/>
    <x v="34"/>
    <x v="46"/>
    <s v="HI"/>
    <s v="HI"/>
    <s v="Agua"/>
    <x v="0"/>
    <s v="COES"/>
    <s v="Instalado"/>
    <x v="0"/>
    <n v="0"/>
    <n v="0"/>
    <s v="Privado"/>
    <s v="Generadora"/>
    <x v="0"/>
    <s v="CUSCO"/>
    <s v="CUSCO"/>
    <s v="URUBAMBA"/>
    <s v="MACHUPICCHU"/>
    <n v="0"/>
    <n v="62"/>
    <m/>
    <m/>
    <m/>
    <m/>
    <m/>
    <n v="50"/>
    <n v="45.326000000000001"/>
    <n v="348532.04"/>
    <n v="348.53203999999999"/>
    <n v="99.99"/>
    <n v="50"/>
    <n v="45.326000000000001"/>
    <n v="285327.87000000005"/>
    <n v="285.32787000000008"/>
    <n v="95.11"/>
    <n v="50"/>
    <n v="45.326000000000001"/>
    <n v="319681.14999999997"/>
    <n v="319.68114999999995"/>
    <n v="7.6479999999999997"/>
    <m/>
    <m/>
    <m/>
  </r>
  <r>
    <x v="0"/>
    <x v="0"/>
    <s v="INLAND"/>
    <s v="11275711"/>
    <s v="02"/>
    <s v="HI"/>
    <s v="H"/>
    <s v="INLAND1127571102HI"/>
    <s v="INLAND1127571102HI"/>
    <x v="73"/>
    <x v="73"/>
    <x v="1"/>
    <x v="34"/>
    <x v="47"/>
    <s v="HI"/>
    <s v="HI"/>
    <s v="Agua"/>
    <x v="0"/>
    <s v="COES"/>
    <s v="Instalado"/>
    <x v="0"/>
    <n v="0"/>
    <n v="0"/>
    <s v="Privado"/>
    <s v="Generadora"/>
    <x v="0"/>
    <s v="CUSCO"/>
    <s v="CUSCO"/>
    <s v="URUBAMBA"/>
    <s v="MACHUPICCHU"/>
    <n v="0"/>
    <n v="62"/>
    <m/>
    <m/>
    <m/>
    <m/>
    <m/>
    <n v="50"/>
    <n v="44.523000000000003"/>
    <n v="269476.69"/>
    <n v="269.47669000000002"/>
    <n v="99.99"/>
    <n v="50"/>
    <n v="44.523000000000003"/>
    <n v="386750.38"/>
    <n v="386.75038000000001"/>
    <n v="95.11"/>
    <n v="50"/>
    <n v="44.523000000000003"/>
    <n v="303325.83"/>
    <n v="303.32583"/>
    <n v="7.6479999999999997"/>
    <m/>
    <m/>
    <m/>
  </r>
  <r>
    <x v="0"/>
    <x v="0"/>
    <s v="PETRAM"/>
    <s v="305167"/>
    <s v="Grupos 1_2"/>
    <s v="EL"/>
    <s v="T"/>
    <s v="PETRAM305167Grupos 1_2EL"/>
    <s v="PETRAM305167Grupos 1_2EL"/>
    <x v="57"/>
    <x v="57"/>
    <x v="0"/>
    <x v="266"/>
    <x v="332"/>
    <s v="EL"/>
    <s v="EL"/>
    <s v="Biogas"/>
    <x v="0"/>
    <s v="COES"/>
    <s v="Instalado"/>
    <x v="0"/>
    <s v="RER"/>
    <s v="CUARTA"/>
    <s v="Privado"/>
    <s v="Generadora"/>
    <x v="0"/>
    <s v="LIMA"/>
    <s v="LIMA"/>
    <s v="HUAROCHIRI"/>
    <s v="SAN ANTONIO"/>
    <n v="0"/>
    <n v="70"/>
    <m/>
    <m/>
    <m/>
    <m/>
    <m/>
    <n v="2.4"/>
    <n v="2.4"/>
    <n v="6265.9929499999998"/>
    <n v="6.2659929500000002"/>
    <n v="2.4020000000000001"/>
    <n v="2.4"/>
    <n v="2.3199999999999998"/>
    <n v="14792.918"/>
    <n v="14.792918"/>
    <n v="2.41"/>
    <n v="2.4"/>
    <n v="2.3199999999999998"/>
    <n v="13216.575000000001"/>
    <n v="13.216575000000001"/>
    <n v="7.6479999999999997"/>
    <m/>
    <m/>
    <m/>
  </r>
  <r>
    <x v="0"/>
    <x v="0"/>
    <s v="SEAL"/>
    <s v="33014010"/>
    <s v="CAT"/>
    <s v="EL"/>
    <s v="T"/>
    <s v="SEAL33014010CATEL"/>
    <s v="SEAL33014010CATEL"/>
    <x v="62"/>
    <x v="62"/>
    <x v="0"/>
    <x v="236"/>
    <x v="97"/>
    <s v="EL"/>
    <s v="EL"/>
    <s v="Diésel"/>
    <x v="0"/>
    <s v="NO COES"/>
    <s v="Instalado"/>
    <x v="0"/>
    <n v="0"/>
    <n v="0"/>
    <s v="Estatal"/>
    <s v="Distribuidora"/>
    <x v="0"/>
    <s v="AREQUIPA"/>
    <s v="AREQUIPA"/>
    <s v="LA UNION"/>
    <s v="CATAHUASI"/>
    <n v="0"/>
    <n v="77"/>
    <m/>
    <m/>
    <m/>
    <m/>
    <m/>
    <n v="0.45"/>
    <n v="0"/>
    <n v="49.939"/>
    <n v="4.9938999999999997E-2"/>
    <n v="0.40400000000000003"/>
    <n v="0.45"/>
    <n v="0"/>
    <n v="0"/>
    <n v="0"/>
    <n v="0.55500000000000005"/>
    <n v="0.45"/>
    <n v="0"/>
    <n v="0"/>
    <n v="0"/>
    <n v="7.6479999999999997"/>
    <m/>
    <m/>
    <m/>
  </r>
  <r>
    <x v="0"/>
    <x v="0"/>
    <s v="SEAL"/>
    <s v="33014010"/>
    <s v="AREM 1"/>
    <s v="EL"/>
    <s v="T"/>
    <s v="SEAL33014010AREM 1EL"/>
    <s v="SEAL33014010AREM 1EL"/>
    <x v="62"/>
    <x v="62"/>
    <x v="0"/>
    <x v="236"/>
    <x v="333"/>
    <s v="EL"/>
    <s v="EL"/>
    <s v="Diésel"/>
    <x v="0"/>
    <s v="NO COES"/>
    <s v="Instalado"/>
    <x v="0"/>
    <n v="0"/>
    <n v="0"/>
    <s v="Estatal"/>
    <s v="Distribuidora"/>
    <x v="0"/>
    <s v="AREQUIPA"/>
    <s v="AREQUIPA"/>
    <s v="LA UNION"/>
    <s v="CATAHUASI"/>
    <n v="0"/>
    <n v="77"/>
    <m/>
    <m/>
    <m/>
    <m/>
    <m/>
    <n v="0.2"/>
    <n v="0.19500000000000001"/>
    <n v="5.3170000000000002"/>
    <n v="5.3170000000000005E-3"/>
    <n v="0.40400000000000003"/>
    <n v="0.2"/>
    <n v="0.19500000000000001"/>
    <n v="17.797000000000001"/>
    <n v="1.7797E-2"/>
    <n v="0.55500000000000005"/>
    <n v="0.2"/>
    <n v="0.19500000000000001"/>
    <n v="19.276"/>
    <n v="1.9276000000000001E-2"/>
    <n v="7.6479999999999997"/>
    <m/>
    <m/>
    <m/>
  </r>
  <r>
    <x v="0"/>
    <x v="0"/>
    <s v="SEAL"/>
    <s v="33014010"/>
    <s v="AREM 2"/>
    <s v="EL"/>
    <s v="T"/>
    <s v="SEAL33014010AREM 2EL"/>
    <s v="SEAL33014010AREM 2EL"/>
    <x v="62"/>
    <x v="62"/>
    <x v="0"/>
    <x v="236"/>
    <x v="334"/>
    <s v="EL"/>
    <s v="EL"/>
    <s v="Diésel"/>
    <x v="0"/>
    <s v="NO COES"/>
    <s v="Instalado"/>
    <x v="0"/>
    <n v="0"/>
    <n v="0"/>
    <s v="Estatal"/>
    <s v="Distribuidora"/>
    <x v="0"/>
    <s v="AREQUIPA"/>
    <s v="AREQUIPA"/>
    <s v="LA UNION"/>
    <s v="CATAHUASI"/>
    <n v="0"/>
    <n v="77"/>
    <m/>
    <m/>
    <m/>
    <m/>
    <m/>
    <n v="0.1"/>
    <n v="0.09"/>
    <n v="2.6640000000000001"/>
    <n v="2.6640000000000001E-3"/>
    <n v="0.40400000000000003"/>
    <n v="0.1"/>
    <n v="0.09"/>
    <n v="7.51"/>
    <n v="7.5100000000000002E-3"/>
    <n v="0.55500000000000005"/>
    <n v="0.1"/>
    <n v="0.09"/>
    <n v="10.875999999999999"/>
    <n v="1.0876E-2"/>
    <n v="7.6479999999999997"/>
    <m/>
    <m/>
    <m/>
  </r>
  <r>
    <x v="0"/>
    <x v="0"/>
    <s v="TCHILC"/>
    <s v="33180209"/>
    <s v="G1"/>
    <s v="CC"/>
    <s v="T"/>
    <s v="TCHILC33180209G1CC"/>
    <s v="TCHILC33180209G1CC"/>
    <x v="74"/>
    <x v="74"/>
    <x v="0"/>
    <x v="267"/>
    <x v="2"/>
    <s v="TG"/>
    <s v="CC"/>
    <s v="Gas Natural"/>
    <x v="0"/>
    <s v="COES"/>
    <s v="Instalado"/>
    <x v="0"/>
    <n v="0"/>
    <n v="0"/>
    <s v="Privado"/>
    <s v="Generadora"/>
    <x v="0"/>
    <s v="LIMA"/>
    <s v="LIMA"/>
    <s v="CAÑETE"/>
    <s v="CHILCA"/>
    <n v="0"/>
    <n v="81"/>
    <m/>
    <m/>
    <m/>
    <m/>
    <m/>
    <n v="300"/>
    <n v="300"/>
    <n v="1791700.8810000003"/>
    <n v="1791.7008810000004"/>
    <n v="305.11099999999999"/>
    <n v="300"/>
    <n v="299.99"/>
    <n v="1628112.8049999997"/>
    <n v="1628.1128049999998"/>
    <n v="305.48500000000001"/>
    <n v="300"/>
    <n v="299"/>
    <n v="1088570.8129999998"/>
    <n v="1088.5708129999998"/>
    <n v="7.6479999999999997"/>
    <m/>
    <m/>
    <m/>
  </r>
  <r>
    <x v="0"/>
    <x v="0"/>
    <s v="ENEGEN"/>
    <s v="11375016"/>
    <s v="GR-1"/>
    <s v="HI"/>
    <s v="H"/>
    <s v="ENEGEN11375016GR-1HI"/>
    <s v="ENEGEN11375016GR-1HI"/>
    <x v="33"/>
    <x v="33"/>
    <x v="1"/>
    <x v="268"/>
    <x v="15"/>
    <s v="HI"/>
    <s v="HI"/>
    <s v="Agua"/>
    <x v="0"/>
    <s v="COES"/>
    <s v="Instalado"/>
    <x v="0"/>
    <s v="RER"/>
    <s v="CUARTA"/>
    <s v="Privado"/>
    <s v="Generadora"/>
    <x v="0"/>
    <s v="LIMA"/>
    <s v="LIMA"/>
    <s v="LIMA"/>
    <s v="SAN JUAN DE LURIGANCHO"/>
    <n v="0"/>
    <n v="44"/>
    <m/>
    <m/>
    <m/>
    <m/>
    <m/>
    <n v="0.35"/>
    <n v="0.35"/>
    <n v="869.90000000000009"/>
    <n v="0.86990000000000012"/>
    <n v="0"/>
    <n v="0.35"/>
    <n v="0.35"/>
    <n v="2163.0590000000002"/>
    <n v="2.1630590000000001"/>
    <n v="0.70499999999999996"/>
    <n v="0.35"/>
    <n v="0.35"/>
    <n v="2285.9660000000003"/>
    <n v="2.2859660000000002"/>
    <n v="7.6479999999999997"/>
    <m/>
    <m/>
    <m/>
  </r>
  <r>
    <x v="0"/>
    <x v="0"/>
    <s v="ENEGEN"/>
    <s v="11375016"/>
    <s v="GR-2"/>
    <s v="HI"/>
    <s v="H"/>
    <s v="ENEGEN11375016GR-2HI"/>
    <s v="ENEGEN11375016GR-2HI"/>
    <x v="33"/>
    <x v="33"/>
    <x v="1"/>
    <x v="268"/>
    <x v="16"/>
    <s v="HI"/>
    <s v="HI"/>
    <s v="Agua"/>
    <x v="0"/>
    <s v="COES"/>
    <s v="Instalado"/>
    <x v="0"/>
    <s v="RER"/>
    <s v="CUARTA"/>
    <s v="Privado"/>
    <s v="Generadora"/>
    <x v="0"/>
    <s v="LIMA"/>
    <s v="LIMA"/>
    <s v="LIMA"/>
    <s v="SAN JUAN DE LURIGANCHO"/>
    <n v="0"/>
    <n v="44"/>
    <m/>
    <m/>
    <m/>
    <m/>
    <m/>
    <n v="0.35"/>
    <n v="0.35"/>
    <n v="787.7"/>
    <n v="0.78770000000000007"/>
    <n v="0"/>
    <n v="0.35"/>
    <n v="0.35"/>
    <n v="2220.7710000000002"/>
    <n v="2.2207710000000001"/>
    <n v="0.70499999999999996"/>
    <n v="0.35"/>
    <n v="0.35"/>
    <n v="2314.1889999999999"/>
    <n v="2.3141889999999998"/>
    <n v="7.6479999999999997"/>
    <m/>
    <m/>
    <m/>
  </r>
  <r>
    <x v="0"/>
    <x v="0"/>
    <s v="HIMARA"/>
    <s v="11116301"/>
    <s v="FRANCIS 3"/>
    <s v="HI"/>
    <s v="H"/>
    <s v="HIMARA11116301FRANCIS 3HI"/>
    <s v="HIMARA11116301FRANCIS 3HI"/>
    <x v="75"/>
    <x v="75"/>
    <x v="1"/>
    <x v="269"/>
    <x v="39"/>
    <s v="HI"/>
    <s v="HI"/>
    <s v="Agua"/>
    <x v="0"/>
    <s v="COES"/>
    <s v="Instalado"/>
    <x v="0"/>
    <n v="0"/>
    <n v="0"/>
    <s v="Privado"/>
    <s v="Generadora"/>
    <x v="0"/>
    <s v="HUANUCO"/>
    <s v="HUANUCO"/>
    <s v="HUAMALIES"/>
    <s v="LLATA"/>
    <n v="0"/>
    <n v="8"/>
    <m/>
    <m/>
    <m/>
    <m/>
    <m/>
    <n v="6.5609999999999999"/>
    <n v="6.4669999999999996"/>
    <n v="40901.140999999996"/>
    <n v="40.901140999999996"/>
    <n v="0"/>
    <n v="6.5609999999999999"/>
    <n v="6.4669999999999996"/>
    <n v="45455.287000000004"/>
    <n v="45.455287000000006"/>
    <n v="19.606000000000002"/>
    <n v="6.5609999999999999"/>
    <n v="6.4669999999999996"/>
    <n v="45420.375"/>
    <n v="45.420375"/>
    <n v="7.6479999999999997"/>
    <m/>
    <m/>
    <m/>
  </r>
  <r>
    <x v="0"/>
    <x v="0"/>
    <s v="HIMARA"/>
    <s v="11116301"/>
    <s v="Francis 2"/>
    <s v="HI"/>
    <s v="H"/>
    <s v="HIMARA11116301Francis 2HI"/>
    <s v="HIMARA11116301Francis 2HI"/>
    <x v="75"/>
    <x v="75"/>
    <x v="1"/>
    <x v="269"/>
    <x v="335"/>
    <s v="HI"/>
    <s v="HI"/>
    <s v="Agua"/>
    <x v="0"/>
    <s v="COES"/>
    <s v="Instalado"/>
    <x v="0"/>
    <n v="0"/>
    <n v="0"/>
    <s v="Privado"/>
    <s v="Generadora"/>
    <x v="0"/>
    <s v="HUANUCO"/>
    <s v="HUANUCO"/>
    <s v="HUAMALIES"/>
    <s v="LLATA"/>
    <n v="0"/>
    <n v="8"/>
    <m/>
    <m/>
    <m/>
    <m/>
    <m/>
    <n v="6.5609999999999999"/>
    <n v="6.4669999999999996"/>
    <n v="42294.618000000002"/>
    <n v="42.294618"/>
    <n v="0"/>
    <n v="6.5609999999999999"/>
    <n v="6.4669999999999996"/>
    <n v="48724.970000000008"/>
    <n v="48.724970000000006"/>
    <n v="19.606000000000002"/>
    <n v="6.5609999999999999"/>
    <n v="6.4669999999999996"/>
    <n v="46825.462"/>
    <n v="46.825462000000002"/>
    <n v="7.6479999999999997"/>
    <m/>
    <m/>
    <m/>
  </r>
  <r>
    <x v="0"/>
    <x v="0"/>
    <s v="HIMARA"/>
    <s v="11116301"/>
    <s v="Francis 1"/>
    <s v="HI"/>
    <s v="H"/>
    <s v="HIMARA11116301Francis 1HI"/>
    <s v="HIMARA11116301Francis 1HI"/>
    <x v="75"/>
    <x v="75"/>
    <x v="1"/>
    <x v="269"/>
    <x v="336"/>
    <s v="HI"/>
    <s v="HI"/>
    <s v="Agua"/>
    <x v="0"/>
    <s v="COES"/>
    <s v="Instalado"/>
    <x v="0"/>
    <n v="0"/>
    <n v="0"/>
    <s v="Privado"/>
    <s v="Generadora"/>
    <x v="0"/>
    <s v="HUANUCO"/>
    <s v="HUANUCO"/>
    <s v="HUAMALIES"/>
    <s v="LLATA"/>
    <n v="0"/>
    <n v="8"/>
    <m/>
    <m/>
    <m/>
    <m/>
    <m/>
    <n v="6.5609999999999999"/>
    <n v="6.4669999999999996"/>
    <n v="42516.186000000002"/>
    <n v="42.516186000000005"/>
    <n v="0"/>
    <n v="6.5609999999999999"/>
    <n v="6.4669999999999996"/>
    <n v="45691.957999999999"/>
    <n v="45.691958"/>
    <n v="19.606000000000002"/>
    <n v="6.5609999999999999"/>
    <n v="6.4669999999999996"/>
    <n v="47431.962999999996"/>
    <n v="47.431962999999996"/>
    <n v="7.6479999999999997"/>
    <m/>
    <m/>
    <m/>
  </r>
  <r>
    <x v="0"/>
    <x v="2"/>
    <s v="HIMARA"/>
    <s v="11116301"/>
    <s v="FRANCIS 3"/>
    <s v="HI"/>
    <s v="H"/>
    <s v="HIMARA11116301FRANCIS 3HI"/>
    <s v="HIMARA11116301FRANCIS 3HI"/>
    <x v="75"/>
    <x v="75"/>
    <x v="1"/>
    <x v="269"/>
    <x v="39"/>
    <s v="HI"/>
    <s v="HI"/>
    <s v="Agua"/>
    <x v="0"/>
    <s v="COES"/>
    <s v="Instalado"/>
    <x v="0"/>
    <n v="0"/>
    <n v="0"/>
    <s v="Privado"/>
    <s v="Generadora"/>
    <x v="0"/>
    <s v="HUANUCO"/>
    <s v="HUANUCO"/>
    <s v="HUAMALIES"/>
    <s v="LLATA"/>
    <n v="0"/>
    <n v="8"/>
    <n v="6.5609999999999999"/>
    <n v="6.36"/>
    <n v="21468.777000000002"/>
    <n v="21.468777000000003"/>
    <n v="19.510321999999999"/>
    <s v="-"/>
    <s v="-"/>
    <n v="8947.2570000000014"/>
    <n v="8.9472570000000022"/>
    <n v="20.672000000000001"/>
    <m/>
    <m/>
    <m/>
    <m/>
    <m/>
    <s v="-"/>
    <s v="-"/>
    <s v="-"/>
    <s v="-"/>
    <s v="-"/>
    <m/>
    <m/>
    <m/>
  </r>
  <r>
    <x v="0"/>
    <x v="2"/>
    <s v="HIMARA"/>
    <s v="11116301"/>
    <s v="Francis 2"/>
    <s v="HI"/>
    <s v="H"/>
    <s v="HIMARA11116301Francis 2HI"/>
    <s v="HIMARA11116301Francis 2HI"/>
    <x v="75"/>
    <x v="75"/>
    <x v="1"/>
    <x v="269"/>
    <x v="335"/>
    <s v="HI"/>
    <s v="HI"/>
    <s v="Agua"/>
    <x v="0"/>
    <s v="COES"/>
    <s v="Instalado"/>
    <x v="0"/>
    <n v="0"/>
    <n v="0"/>
    <s v="Privado"/>
    <s v="Generadora"/>
    <x v="0"/>
    <s v="HUANUCO"/>
    <s v="HUANUCO"/>
    <s v="HUAMALIES"/>
    <s v="LLATA"/>
    <n v="0"/>
    <n v="8"/>
    <n v="6.5609999999999999"/>
    <n v="6.36"/>
    <n v="22037.570000000003"/>
    <n v="22.037570000000002"/>
    <n v="19.510321999999999"/>
    <s v="-"/>
    <s v="-"/>
    <n v="9013.9670000000006"/>
    <n v="9.013967000000001"/>
    <n v="20.672000000000001"/>
    <m/>
    <m/>
    <m/>
    <m/>
    <m/>
    <s v="-"/>
    <s v="-"/>
    <s v="-"/>
    <s v="-"/>
    <s v="-"/>
    <m/>
    <m/>
    <m/>
  </r>
  <r>
    <x v="0"/>
    <x v="2"/>
    <s v="HIMARA"/>
    <s v="11116301"/>
    <s v="Francis 1"/>
    <s v="HI"/>
    <s v="H"/>
    <s v="HIMARA11116301Francis 1HI"/>
    <s v="HIMARA11116301Francis 1HI"/>
    <x v="75"/>
    <x v="75"/>
    <x v="1"/>
    <x v="269"/>
    <x v="336"/>
    <s v="HI"/>
    <s v="HI"/>
    <s v="Agua"/>
    <x v="0"/>
    <s v="COES"/>
    <s v="Instalado"/>
    <x v="0"/>
    <n v="0"/>
    <n v="0"/>
    <s v="Privado"/>
    <s v="Generadora"/>
    <x v="0"/>
    <s v="HUANUCO"/>
    <s v="HUANUCO"/>
    <s v="HUAMALIES"/>
    <s v="LLATA"/>
    <n v="0"/>
    <n v="8"/>
    <n v="6.5609999999999999"/>
    <n v="6.36"/>
    <n v="27218.716202606276"/>
    <n v="27.218716202606277"/>
    <n v="19.510321999999999"/>
    <s v="-"/>
    <s v="-"/>
    <n v="8987.893"/>
    <n v="8.9878929999999997"/>
    <n v="20.672000000000001"/>
    <m/>
    <m/>
    <m/>
    <m/>
    <m/>
    <s v="-"/>
    <s v="-"/>
    <s v="-"/>
    <s v="-"/>
    <s v="-"/>
    <m/>
    <m/>
    <m/>
  </r>
  <r>
    <x v="0"/>
    <x v="0"/>
    <s v="GEPSA"/>
    <s v="18274711"/>
    <s v="G1"/>
    <s v="HI"/>
    <s v="H"/>
    <s v="GEPSA18274711G1HI"/>
    <s v="GEPSA18274711G1HI"/>
    <x v="42"/>
    <x v="42"/>
    <x v="1"/>
    <x v="270"/>
    <x v="2"/>
    <s v="HI"/>
    <s v="HI"/>
    <s v="Agua"/>
    <x v="0"/>
    <s v="COES"/>
    <s v="Instalado"/>
    <x v="0"/>
    <s v="RER"/>
    <s v="PRIMERA"/>
    <s v="Privado"/>
    <s v="Generadora"/>
    <x v="0"/>
    <s v="PUNO"/>
    <s v="PUNO"/>
    <s v="CARABAYA"/>
    <s v="OLLACHEA"/>
    <n v="0"/>
    <n v="51"/>
    <m/>
    <m/>
    <m/>
    <m/>
    <m/>
    <n v="10.41"/>
    <n v="10.08"/>
    <n v="9077.2629750000015"/>
    <n v="9.0772629750000018"/>
    <n v="0"/>
    <n v="10.41"/>
    <n v="10.08"/>
    <n v="45442.271909999996"/>
    <n v="45.442271909999995"/>
    <s v="-"/>
    <n v="10.41"/>
    <n v="10.08"/>
    <n v="48760.426335000004"/>
    <n v="48.760426335000005"/>
    <n v="7.6479999999999997"/>
    <m/>
    <m/>
    <m/>
  </r>
  <r>
    <x v="0"/>
    <x v="0"/>
    <s v="GEPSA"/>
    <s v="18274711"/>
    <s v="G2"/>
    <s v="HI"/>
    <s v="H"/>
    <s v="GEPSA18274711G2HI"/>
    <s v="GEPSA18274711G2HI"/>
    <x v="42"/>
    <x v="42"/>
    <x v="1"/>
    <x v="270"/>
    <x v="29"/>
    <s v="HI"/>
    <s v="HI"/>
    <s v="Agua"/>
    <x v="0"/>
    <s v="COES"/>
    <s v="Instalado"/>
    <x v="0"/>
    <s v="RER"/>
    <s v="PRIMERA"/>
    <s v="Privado"/>
    <s v="Generadora"/>
    <x v="0"/>
    <s v="PUNO"/>
    <s v="PUNO"/>
    <s v="CARABAYA"/>
    <s v="OLLACHEA"/>
    <n v="0"/>
    <n v="51"/>
    <m/>
    <m/>
    <m/>
    <m/>
    <m/>
    <n v="10.41"/>
    <n v="10.08"/>
    <n v="13010.747009999999"/>
    <n v="13.010747009999999"/>
    <n v="0"/>
    <n v="10.41"/>
    <n v="10.08"/>
    <n v="32363.755147500029"/>
    <n v="32.363755147500029"/>
    <s v="-"/>
    <n v="10.41"/>
    <n v="10.08"/>
    <n v="47092.169339999993"/>
    <n v="47.092169339999991"/>
    <n v="7.6479999999999997"/>
    <m/>
    <m/>
    <m/>
  </r>
  <r>
    <x v="0"/>
    <x v="0"/>
    <s v="GEPSA"/>
    <s v="18274811"/>
    <s v="G1"/>
    <s v="HI"/>
    <s v="H"/>
    <s v="GEPSA18274811G1HI"/>
    <s v="GEPSA18274811G1HI"/>
    <x v="42"/>
    <x v="42"/>
    <x v="1"/>
    <x v="271"/>
    <x v="2"/>
    <s v="HI"/>
    <s v="HI"/>
    <s v="Agua"/>
    <x v="0"/>
    <s v="COES"/>
    <s v="Instalado"/>
    <x v="0"/>
    <s v="RER"/>
    <s v="PRIMERA"/>
    <s v="Privado"/>
    <s v="Generadora"/>
    <x v="0"/>
    <s v="PUNO"/>
    <s v="PUNO"/>
    <s v="CARABAYA"/>
    <s v="OLLACHEA"/>
    <n v="0"/>
    <n v="51"/>
    <m/>
    <m/>
    <m/>
    <m/>
    <m/>
    <n v="10.41"/>
    <n v="10.08"/>
    <n v="14562.465077500001"/>
    <n v="14.562465077500001"/>
    <n v="0"/>
    <n v="10.41"/>
    <n v="10.08"/>
    <n v="42937.42512749997"/>
    <n v="42.937425127499971"/>
    <s v="-"/>
    <n v="10.41"/>
    <n v="10.08"/>
    <n v="41403.876384999996"/>
    <n v="41.403876384999997"/>
    <n v="7.6479999999999997"/>
    <m/>
    <m/>
    <m/>
  </r>
  <r>
    <x v="0"/>
    <x v="0"/>
    <s v="GEPSA"/>
    <s v="18274811"/>
    <s v="G2"/>
    <s v="HI"/>
    <s v="H"/>
    <s v="GEPSA18274811G2HI"/>
    <s v="GEPSA18274811G2HI"/>
    <x v="42"/>
    <x v="42"/>
    <x v="1"/>
    <x v="271"/>
    <x v="29"/>
    <s v="HI"/>
    <s v="HI"/>
    <s v="Agua"/>
    <x v="0"/>
    <s v="COES"/>
    <s v="Instalado"/>
    <x v="0"/>
    <s v="RER"/>
    <s v="PRIMERA"/>
    <s v="Privado"/>
    <s v="Generadora"/>
    <x v="0"/>
    <s v="PUNO"/>
    <s v="PUNO"/>
    <s v="CARABAYA"/>
    <s v="OLLACHEA"/>
    <n v="0"/>
    <n v="51"/>
    <m/>
    <m/>
    <m/>
    <m/>
    <m/>
    <n v="10.41"/>
    <n v="10.08"/>
    <n v="15158.193589999999"/>
    <n v="15.15819359"/>
    <n v="0"/>
    <n v="10.41"/>
    <n v="10.08"/>
    <n v="46286.845152499998"/>
    <n v="46.2868451525"/>
    <s v="-"/>
    <n v="10.41"/>
    <n v="10.08"/>
    <n v="63535.661370000002"/>
    <n v="63.53566137"/>
    <n v="7.6479999999999997"/>
    <m/>
    <m/>
    <m/>
  </r>
  <r>
    <x v="0"/>
    <x v="0"/>
    <s v="GEPSA"/>
    <s v="18274911"/>
    <s v="G1"/>
    <s v="HI"/>
    <s v="H"/>
    <s v="GEPSA18274911G1HI"/>
    <s v="GEPSA18274911G1HI"/>
    <x v="42"/>
    <x v="42"/>
    <x v="1"/>
    <x v="272"/>
    <x v="2"/>
    <s v="HI"/>
    <s v="HI"/>
    <s v="Agua"/>
    <x v="0"/>
    <s v="COES"/>
    <s v="Instalado"/>
    <x v="0"/>
    <s v="RER"/>
    <s v="PRIMERA"/>
    <s v="Privado"/>
    <s v="Generadora"/>
    <x v="0"/>
    <s v="PUNO"/>
    <s v="PUNO"/>
    <s v="CARABAYA"/>
    <s v="OLLACHEA"/>
    <n v="0"/>
    <n v="51"/>
    <m/>
    <m/>
    <m/>
    <m/>
    <m/>
    <n v="10.41"/>
    <n v="10.08"/>
    <n v="13564.577437499998"/>
    <n v="13.564577437499999"/>
    <n v="0"/>
    <n v="10.41"/>
    <n v="10.08"/>
    <n v="50118.265847500035"/>
    <n v="50.118265847500034"/>
    <s v="-"/>
    <n v="10.41"/>
    <n v="10.08"/>
    <n v="62012.302994999998"/>
    <n v="62.012302994999999"/>
    <n v="7.6479999999999997"/>
    <m/>
    <m/>
    <m/>
  </r>
  <r>
    <x v="0"/>
    <x v="0"/>
    <s v="GEPSA"/>
    <s v="18274911"/>
    <s v="G2"/>
    <s v="HI"/>
    <s v="H"/>
    <s v="GEPSA18274911G2HI"/>
    <s v="GEPSA18274911G2HI"/>
    <x v="42"/>
    <x v="42"/>
    <x v="1"/>
    <x v="272"/>
    <x v="29"/>
    <s v="HI"/>
    <s v="HI"/>
    <s v="Agua"/>
    <x v="0"/>
    <s v="COES"/>
    <s v="Instalado"/>
    <x v="0"/>
    <s v="RER"/>
    <s v="PRIMERA"/>
    <s v="Privado"/>
    <s v="Generadora"/>
    <x v="0"/>
    <s v="PUNO"/>
    <s v="PUNO"/>
    <s v="CARABAYA"/>
    <s v="OLLACHEA"/>
    <n v="0"/>
    <n v="51"/>
    <m/>
    <m/>
    <m/>
    <m/>
    <m/>
    <n v="10.41"/>
    <n v="10.08"/>
    <n v="13306.9938325"/>
    <n v="13.3069938325"/>
    <n v="0"/>
    <n v="10.41"/>
    <n v="10.08"/>
    <n v="37601.873002499975"/>
    <n v="37.601873002499978"/>
    <s v="-"/>
    <n v="10.41"/>
    <n v="10.08"/>
    <n v="35153.714325000001"/>
    <n v="35.153714325000003"/>
    <n v="7.6479999999999997"/>
    <m/>
    <m/>
    <m/>
  </r>
  <r>
    <x v="0"/>
    <x v="0"/>
    <s v="HYPATA"/>
    <s v="11111111"/>
    <s v="G1"/>
    <s v="HI"/>
    <s v="H"/>
    <s v="HYPATA11111111G1HI"/>
    <s v="HYPATA11111111G1HI"/>
    <x v="76"/>
    <x v="76"/>
    <x v="1"/>
    <x v="273"/>
    <x v="2"/>
    <s v="HI"/>
    <s v="HI"/>
    <s v="Agua"/>
    <x v="0"/>
    <s v="COES"/>
    <s v="Instalado"/>
    <x v="0"/>
    <n v="0"/>
    <n v="0"/>
    <s v="Privado"/>
    <s v="Generadora"/>
    <x v="0"/>
    <s v="LAMBAYEQUE"/>
    <s v="LAMBAYEQUE"/>
    <s v="CHICLAYO"/>
    <s v="PATAPO"/>
    <n v="0"/>
    <n v="56"/>
    <m/>
    <m/>
    <m/>
    <m/>
    <m/>
    <n v="1"/>
    <n v="1"/>
    <n v="1332.7469999999998"/>
    <n v="1.3327469999999999"/>
    <n v="0"/>
    <n v="1"/>
    <n v="1"/>
    <n v="4748.4327500000009"/>
    <n v="4.748432750000001"/>
    <n v="0.76"/>
    <n v="1"/>
    <n v="1"/>
    <n v="1836.4777499999996"/>
    <n v="1.8364777499999996"/>
    <n v="7.6479999999999997"/>
    <m/>
    <m/>
    <m/>
  </r>
  <r>
    <x v="0"/>
    <x v="0"/>
    <s v="ATRIAE"/>
    <s v="00012009"/>
    <s v="G1"/>
    <s v="HI"/>
    <s v="H"/>
    <s v="ATRIAE00012009G1HI"/>
    <s v="ATRIAE00012009G1HI"/>
    <x v="77"/>
    <x v="77"/>
    <x v="1"/>
    <x v="244"/>
    <x v="2"/>
    <s v="HI"/>
    <s v="HI"/>
    <s v="Agua"/>
    <x v="0"/>
    <s v="COES"/>
    <s v="Instalado"/>
    <x v="0"/>
    <s v="RER"/>
    <s v="PRIMERA"/>
    <s v="Privado"/>
    <s v="Generadora"/>
    <x v="0"/>
    <s v="LIMA"/>
    <s v="LIMA"/>
    <s v="HUAURA"/>
    <s v="SAYAN"/>
    <n v="0"/>
    <n v="6"/>
    <m/>
    <m/>
    <m/>
    <m/>
    <m/>
    <m/>
    <m/>
    <m/>
    <m/>
    <m/>
    <n v="1.8"/>
    <n v="1.79"/>
    <n v="1478.107"/>
    <n v="1.4781070000000001"/>
    <n v="1.7949999999999999"/>
    <n v="1.8"/>
    <n v="1.79"/>
    <n v="4706.1049999999996"/>
    <n v="4.706105"/>
    <n v="7.6479999999999997"/>
    <m/>
    <m/>
    <m/>
  </r>
  <r>
    <x v="0"/>
    <x v="0"/>
    <s v="ELSM"/>
    <s v="XXXXXXXX"/>
    <s v="G1"/>
    <s v="EL"/>
    <s v="T"/>
    <s v="ELSMXXXXXXXXG1EL"/>
    <s v="ELSMXXXXXXXXG1EL"/>
    <x v="31"/>
    <x v="31"/>
    <x v="0"/>
    <x v="274"/>
    <x v="2"/>
    <s v="EL"/>
    <s v="EL"/>
    <s v="Gas Natural"/>
    <x v="0"/>
    <s v="NO COES"/>
    <s v="Instalado"/>
    <x v="0"/>
    <n v="0"/>
    <n v="0"/>
    <s v="Privado"/>
    <s v="Distribuidora"/>
    <x v="0"/>
    <s v="ICA"/>
    <s v="ICA"/>
    <s v="CHINCHA"/>
    <s v="ALTO LARAN"/>
    <n v="0"/>
    <n v="19"/>
    <m/>
    <m/>
    <m/>
    <m/>
    <m/>
    <m/>
    <m/>
    <m/>
    <m/>
    <m/>
    <n v="9.6"/>
    <n v="9.3409999999999993"/>
    <n v="40615.270000000004"/>
    <n v="40.615270000000002"/>
    <n v="18.774999999999999"/>
    <n v="9.6"/>
    <n v="9.3409999999999993"/>
    <n v="54862.78"/>
    <n v="54.862780000000001"/>
    <n v="7.6479999999999997"/>
    <m/>
    <m/>
    <m/>
  </r>
  <r>
    <x v="0"/>
    <x v="0"/>
    <s v="ELSM"/>
    <s v="XXXXXXXX"/>
    <s v="G2"/>
    <s v="EL"/>
    <s v="T"/>
    <s v="ELSMXXXXXXXXG2EL"/>
    <s v="ELSMXXXXXXXXG2EL"/>
    <x v="31"/>
    <x v="31"/>
    <x v="0"/>
    <x v="274"/>
    <x v="29"/>
    <s v="EL"/>
    <s v="EL"/>
    <s v="Gas Natural"/>
    <x v="0"/>
    <s v="NO COES"/>
    <s v="Instalado"/>
    <x v="0"/>
    <n v="0"/>
    <n v="0"/>
    <s v="Privado"/>
    <s v="Distribuidora"/>
    <x v="0"/>
    <s v="ICA"/>
    <s v="ICA"/>
    <s v="CHINCHA"/>
    <s v="ALTO LARAN"/>
    <n v="0"/>
    <n v="19"/>
    <m/>
    <m/>
    <m/>
    <m/>
    <m/>
    <m/>
    <m/>
    <m/>
    <m/>
    <m/>
    <n v="9.6"/>
    <n v="9.3409999999999993"/>
    <n v="41181.219999999994"/>
    <n v="41.181219999999996"/>
    <n v="18.774999999999999"/>
    <n v="9.6"/>
    <n v="9.3409999999999993"/>
    <n v="54609.249999999993"/>
    <n v="54.609249999999996"/>
    <n v="7.6479999999999997"/>
    <m/>
    <m/>
    <m/>
  </r>
  <r>
    <x v="0"/>
    <x v="0"/>
    <s v="CEVER2"/>
    <s v="33021893"/>
    <s v="Grupo 4"/>
    <s v="EL"/>
    <s v="T"/>
    <s v="CEVER233021893Grupo 4EL"/>
    <s v="CEVER233021893Grupo 4EL"/>
    <x v="78"/>
    <x v="78"/>
    <x v="0"/>
    <x v="275"/>
    <x v="199"/>
    <s v="EL"/>
    <s v="EL"/>
    <s v="Diésel"/>
    <x v="0"/>
    <s v="NO COES"/>
    <s v="Instalado"/>
    <x v="0"/>
    <n v="0"/>
    <n v="0"/>
    <s v="Privado"/>
    <s v="Generadora"/>
    <x v="0"/>
    <s v="AREQUIPA"/>
    <s v="AREQUIPA"/>
    <s v="AREQUIPA "/>
    <s v="UCHUMAYO"/>
    <n v="0"/>
    <n v="78"/>
    <m/>
    <m/>
    <m/>
    <m/>
    <m/>
    <m/>
    <m/>
    <m/>
    <m/>
    <m/>
    <n v="0.68"/>
    <n v="0.50900000000000001"/>
    <n v="0"/>
    <n v="0"/>
    <n v="0"/>
    <n v="0.68"/>
    <n v="0.50900000000000001"/>
    <n v="0"/>
    <n v="0"/>
    <n v="7.6479999999999997"/>
    <m/>
    <m/>
    <m/>
  </r>
  <r>
    <x v="0"/>
    <x v="0"/>
    <s v="CEVER2"/>
    <s v="33021893"/>
    <s v="TG1"/>
    <s v="TG"/>
    <s v="T"/>
    <s v="CEVER233021893TG1TG"/>
    <s v="CEVER233021893TG1TG"/>
    <x v="78"/>
    <x v="78"/>
    <x v="0"/>
    <x v="275"/>
    <x v="262"/>
    <s v="TG"/>
    <s v="TG"/>
    <s v="Diésel"/>
    <x v="0"/>
    <s v="NO COES"/>
    <s v="Instalado"/>
    <x v="0"/>
    <n v="0"/>
    <n v="0"/>
    <s v="Privado"/>
    <s v="Generadora"/>
    <x v="0"/>
    <s v="AREQUIPA"/>
    <s v="AREQUIPA"/>
    <s v="AREQUIPA "/>
    <s v="UCHUMAYO"/>
    <n v="0"/>
    <n v="78"/>
    <n v="15.2"/>
    <n v="14.819000000000001"/>
    <n v="0"/>
    <n v="0"/>
    <n v="0"/>
    <n v="15.2"/>
    <n v="14.819000000000001"/>
    <n v="0"/>
    <n v="0"/>
    <n v="0"/>
    <n v="19.399999999999999"/>
    <n v="14.82"/>
    <n v="0"/>
    <n v="0"/>
    <n v="0"/>
    <n v="19.399999999999999"/>
    <n v="14.82"/>
    <n v="0"/>
    <n v="0"/>
    <n v="7.6479999999999997"/>
    <m/>
    <m/>
    <m/>
  </r>
  <r>
    <x v="0"/>
    <x v="0"/>
    <s v="CEVER2"/>
    <s v="33021893"/>
    <s v="Grupo 5"/>
    <s v="EL"/>
    <s v="T"/>
    <s v="CEVER233021893Grupo 5EL"/>
    <s v="CEVER233021893Grupo 5EL"/>
    <x v="78"/>
    <x v="78"/>
    <x v="0"/>
    <x v="275"/>
    <x v="200"/>
    <s v="EL"/>
    <s v="EL"/>
    <s v="Diésel"/>
    <x v="0"/>
    <s v="NO COES"/>
    <s v="Instalado"/>
    <x v="0"/>
    <n v="0"/>
    <n v="0"/>
    <s v="Privado"/>
    <s v="Generadora"/>
    <x v="0"/>
    <s v="AREQUIPA"/>
    <s v="AREQUIPA"/>
    <s v="AREQUIPA "/>
    <s v="UCHUMAYO"/>
    <n v="0"/>
    <n v="78"/>
    <m/>
    <m/>
    <m/>
    <m/>
    <m/>
    <m/>
    <m/>
    <m/>
    <m/>
    <m/>
    <n v="1.825"/>
    <n v="1.2170000000000001"/>
    <n v="0"/>
    <n v="0"/>
    <n v="0"/>
    <n v="1.825"/>
    <n v="1.2170000000000001"/>
    <n v="0"/>
    <n v="0"/>
    <n v="7.6479999999999997"/>
    <m/>
    <m/>
    <m/>
  </r>
  <r>
    <x v="0"/>
    <x v="0"/>
    <s v="CEVER2"/>
    <s v="33359615"/>
    <s v="TG1"/>
    <s v="TG"/>
    <s v="T"/>
    <s v="CEVER233359615TG1TG"/>
    <s v="CEVER233359615TG1TG"/>
    <x v="78"/>
    <x v="78"/>
    <x v="0"/>
    <x v="276"/>
    <x v="337"/>
    <s v="TG"/>
    <s v="TG"/>
    <s v="Diésel"/>
    <x v="0"/>
    <s v="COES"/>
    <s v="Instalado"/>
    <x v="0"/>
    <n v="0"/>
    <n v="0"/>
    <s v="Privado"/>
    <s v="Generadora"/>
    <x v="0"/>
    <s v="LAMBAYEQUE"/>
    <s v="LAMBAYEQUE"/>
    <s v="CHICLAYO"/>
    <s v="REQUE"/>
    <n v="0"/>
    <n v="78"/>
    <n v="181.3"/>
    <n v="177.44900000000001"/>
    <n v="3352.194"/>
    <n v="3.3521939999999999"/>
    <n v="184.876"/>
    <n v="181.3"/>
    <n v="177.44900000000001"/>
    <n v="4616.1930000000002"/>
    <n v="4.616193"/>
    <n v="179.66200000000001"/>
    <n v="181.3"/>
    <n v="177.999"/>
    <n v="1293.1199999999999"/>
    <n v="1.2931199999999998"/>
    <n v="183.35400000000001"/>
    <n v="181.3"/>
    <n v="177.999"/>
    <n v="772.30600000000004"/>
    <n v="0.77230600000000005"/>
    <n v="7.6479999999999997"/>
    <m/>
    <m/>
    <m/>
  </r>
  <r>
    <x v="0"/>
    <x v="0"/>
    <s v="EGEJUN"/>
    <s v="00862010"/>
    <s v="Grupo 1"/>
    <s v="HI"/>
    <s v="H"/>
    <s v="EGEJUN00862010Grupo 1HI"/>
    <s v="EGEJUN00862010Grupo 1HI"/>
    <x v="79"/>
    <x v="79"/>
    <x v="1"/>
    <x v="277"/>
    <x v="25"/>
    <s v="HI"/>
    <s v="HI"/>
    <s v="Agua"/>
    <x v="0"/>
    <s v="COES"/>
    <s v="Instalado"/>
    <x v="0"/>
    <s v="RER"/>
    <s v="PRIMERA"/>
    <s v="Privado"/>
    <s v="Generadora"/>
    <x v="0"/>
    <s v="JUNIN"/>
    <s v="JUNIN"/>
    <s v="TARMA"/>
    <s v="HUASAHUASI"/>
    <n v="0"/>
    <n v="33"/>
    <m/>
    <m/>
    <m/>
    <m/>
    <m/>
    <m/>
    <m/>
    <m/>
    <m/>
    <m/>
    <n v="5"/>
    <n v="4.9980000000000002"/>
    <n v="10623.937"/>
    <n v="10.623937"/>
    <n v="10.446999999999999"/>
    <n v="5.1109999999999998"/>
    <n v="5.1109999999999998"/>
    <n v="23576.22"/>
    <n v="23.576220000000003"/>
    <n v="7.6479999999999997"/>
    <m/>
    <m/>
    <m/>
  </r>
  <r>
    <x v="0"/>
    <x v="0"/>
    <s v="EGEJUN"/>
    <s v="00862010"/>
    <s v="Grupo 2"/>
    <s v="HI"/>
    <s v="H"/>
    <s v="EGEJUN00862010Grupo 2HI"/>
    <s v="EGEJUN00862010Grupo 2HI"/>
    <x v="79"/>
    <x v="79"/>
    <x v="1"/>
    <x v="277"/>
    <x v="26"/>
    <s v="HI"/>
    <s v="HI"/>
    <s v="Agua"/>
    <x v="0"/>
    <s v="COES"/>
    <s v="Instalado"/>
    <x v="0"/>
    <s v="RER"/>
    <s v="PRIMERA"/>
    <s v="Privado"/>
    <s v="Generadora"/>
    <x v="0"/>
    <s v="JUNIN"/>
    <s v="JUNIN"/>
    <s v="TARMA"/>
    <s v="HUASAHUASI"/>
    <n v="0"/>
    <n v="33"/>
    <m/>
    <m/>
    <m/>
    <m/>
    <m/>
    <m/>
    <m/>
    <m/>
    <m/>
    <m/>
    <n v="5"/>
    <n v="4.9980000000000002"/>
    <n v="10623.933999999999"/>
    <n v="10.623933999999998"/>
    <n v="10.446999999999999"/>
    <n v="5.1109999999999998"/>
    <n v="5.1109999999999998"/>
    <n v="23576.22"/>
    <n v="23.576220000000003"/>
    <n v="7.6479999999999997"/>
    <m/>
    <m/>
    <m/>
  </r>
  <r>
    <x v="0"/>
    <x v="0"/>
    <s v="EGEJUN"/>
    <s v="18162108"/>
    <s v="Grupo 1"/>
    <s v="HI"/>
    <s v="H"/>
    <s v="EGEJUN18162108Grupo 1HI"/>
    <s v="EGEJUN18162108Grupo 1HI"/>
    <x v="79"/>
    <x v="79"/>
    <x v="1"/>
    <x v="278"/>
    <x v="25"/>
    <s v="HI"/>
    <s v="HI"/>
    <s v="Agua"/>
    <x v="0"/>
    <s v="COES"/>
    <s v="Instalado"/>
    <x v="0"/>
    <s v="RER"/>
    <s v="PRIMERA"/>
    <s v="Privado"/>
    <s v="Generadora"/>
    <x v="0"/>
    <s v="ANCASH"/>
    <s v="ANCASH"/>
    <s v="HUAYLAS"/>
    <s v="SANTA CRUZ"/>
    <n v="0"/>
    <n v="33"/>
    <m/>
    <m/>
    <m/>
    <m/>
    <m/>
    <m/>
    <m/>
    <m/>
    <m/>
    <m/>
    <n v="3.5"/>
    <n v="3.4980000000000002"/>
    <n v="6297.7439999999988"/>
    <n v="6.2977439999999989"/>
    <n v="6.6310000000000002"/>
    <n v="3.3180000000000001"/>
    <n v="3.3180000000000001"/>
    <n v="14579.18"/>
    <n v="14.579180000000001"/>
    <n v="7.6479999999999997"/>
    <m/>
    <m/>
    <m/>
  </r>
  <r>
    <x v="0"/>
    <x v="0"/>
    <s v="EGEJUN"/>
    <s v="18162108"/>
    <s v="Grupo 2"/>
    <s v="HI"/>
    <s v="H"/>
    <s v="EGEJUN18162108Grupo 2HI"/>
    <s v="EGEJUN18162108Grupo 2HI"/>
    <x v="79"/>
    <x v="79"/>
    <x v="1"/>
    <x v="278"/>
    <x v="26"/>
    <s v="HI"/>
    <s v="HI"/>
    <s v="Agua"/>
    <x v="0"/>
    <s v="COES"/>
    <s v="Instalado"/>
    <x v="0"/>
    <s v="RER"/>
    <s v="PRIMERA"/>
    <s v="Privado"/>
    <s v="Generadora"/>
    <x v="0"/>
    <s v="ANCASH"/>
    <s v="ANCASH"/>
    <s v="HUAYLAS"/>
    <s v="SANTA CRUZ"/>
    <n v="0"/>
    <n v="33"/>
    <m/>
    <m/>
    <m/>
    <m/>
    <m/>
    <m/>
    <m/>
    <m/>
    <m/>
    <m/>
    <n v="3.5"/>
    <n v="3.4980000000000002"/>
    <n v="6297.741"/>
    <n v="6.2977410000000003"/>
    <n v="6.6310000000000002"/>
    <n v="3.3180000000000001"/>
    <n v="3.3180000000000001"/>
    <n v="14579.18"/>
    <n v="14.579180000000001"/>
    <n v="7.6479999999999997"/>
    <m/>
    <m/>
    <m/>
  </r>
  <r>
    <x v="0"/>
    <x v="0"/>
    <s v="EGEJUN"/>
    <s v="18167608"/>
    <s v="Grupo 1"/>
    <s v="HI"/>
    <s v="H"/>
    <s v="EGEJUN18167608Grupo 1HI"/>
    <s v="EGEJUN18167608Grupo 1HI"/>
    <x v="79"/>
    <x v="79"/>
    <x v="1"/>
    <x v="279"/>
    <x v="25"/>
    <s v="HI"/>
    <s v="HI"/>
    <s v="Agua"/>
    <x v="0"/>
    <s v="COES"/>
    <s v="Instalado"/>
    <x v="0"/>
    <s v="RER"/>
    <s v="PRIMERA"/>
    <s v="Privado"/>
    <s v="Generadora"/>
    <x v="0"/>
    <s v="ANCASH"/>
    <s v="ANCASH"/>
    <s v="HUAYLAS"/>
    <s v="SANTA CRUZ"/>
    <n v="0"/>
    <n v="33"/>
    <m/>
    <m/>
    <m/>
    <m/>
    <m/>
    <m/>
    <m/>
    <m/>
    <m/>
    <m/>
    <n v="3.8849999999999998"/>
    <n v="3.883"/>
    <n v="7157.4329999999991"/>
    <n v="7.1574329999999993"/>
    <n v="6.7110000000000003"/>
    <n v="3.2509999999999999"/>
    <n v="3.2509999999999999"/>
    <n v="16391.748"/>
    <n v="16.391748"/>
    <n v="7.6479999999999997"/>
    <m/>
    <m/>
    <m/>
  </r>
  <r>
    <x v="0"/>
    <x v="0"/>
    <s v="EGEJUN"/>
    <s v="18167608"/>
    <s v="Grupo 2"/>
    <s v="HI"/>
    <s v="H"/>
    <s v="EGEJUN18167608Grupo 2HI"/>
    <s v="EGEJUN18167608Grupo 2HI"/>
    <x v="79"/>
    <x v="79"/>
    <x v="1"/>
    <x v="279"/>
    <x v="26"/>
    <s v="HI"/>
    <s v="HI"/>
    <s v="Agua"/>
    <x v="0"/>
    <s v="COES"/>
    <s v="Instalado"/>
    <x v="0"/>
    <s v="RER"/>
    <s v="PRIMERA"/>
    <s v="Privado"/>
    <s v="Generadora"/>
    <x v="0"/>
    <s v="ANCASH"/>
    <s v="ANCASH"/>
    <s v="HUAYLAS"/>
    <s v="SANTA CRUZ"/>
    <n v="0"/>
    <n v="33"/>
    <m/>
    <m/>
    <m/>
    <m/>
    <m/>
    <m/>
    <m/>
    <m/>
    <m/>
    <m/>
    <n v="3.8849999999999998"/>
    <n v="3.883"/>
    <n v="7157.43"/>
    <n v="7.1574300000000006"/>
    <n v="6.7110000000000003"/>
    <n v="3.2509999999999999"/>
    <n v="3.2509999999999999"/>
    <n v="16391.748"/>
    <n v="16.391748"/>
    <n v="7.6479999999999997"/>
    <m/>
    <m/>
    <m/>
  </r>
  <r>
    <x v="0"/>
    <x v="0"/>
    <s v="EGEJUN"/>
    <s v="28072011"/>
    <s v="Grupo 1"/>
    <s v="HI"/>
    <s v="H"/>
    <s v="EGEJUN28072011Grupo 1HI"/>
    <s v="EGEJUN28072011Grupo 1HI"/>
    <x v="79"/>
    <x v="79"/>
    <x v="1"/>
    <x v="280"/>
    <x v="25"/>
    <s v="HI"/>
    <s v="HI"/>
    <s v="Agua"/>
    <x v="0"/>
    <s v="COES"/>
    <s v="Instalado"/>
    <x v="0"/>
    <s v="RER"/>
    <s v="PRIMERA"/>
    <s v="Privado"/>
    <s v="Generadora"/>
    <x v="0"/>
    <s v="JUNIN"/>
    <s v="JUNIN"/>
    <s v="TARMA"/>
    <s v="HUASAHUASI"/>
    <n v="0"/>
    <n v="33"/>
    <m/>
    <m/>
    <m/>
    <m/>
    <m/>
    <m/>
    <m/>
    <m/>
    <m/>
    <m/>
    <n v="5"/>
    <n v="4.9980000000000002"/>
    <n v="10110.121999999999"/>
    <n v="10.110121999999999"/>
    <n v="9.6869999999999994"/>
    <n v="4.9249999999999998"/>
    <n v="4.9249999999999998"/>
    <n v="22640.161999999997"/>
    <n v="22.640161999999997"/>
    <n v="7.6479999999999997"/>
    <m/>
    <m/>
    <m/>
  </r>
  <r>
    <x v="0"/>
    <x v="0"/>
    <s v="EGEJUN"/>
    <s v="28072011"/>
    <s v="Grupo 2"/>
    <s v="HI"/>
    <s v="H"/>
    <s v="EGEJUN28072011Grupo 2HI"/>
    <s v="EGEJUN28072011Grupo 2HI"/>
    <x v="79"/>
    <x v="79"/>
    <x v="1"/>
    <x v="280"/>
    <x v="26"/>
    <s v="HI"/>
    <s v="HI"/>
    <s v="Agua"/>
    <x v="0"/>
    <s v="COES"/>
    <s v="Instalado"/>
    <x v="0"/>
    <s v="RER"/>
    <s v="PRIMERA"/>
    <s v="Privado"/>
    <s v="Generadora"/>
    <x v="0"/>
    <s v="JUNIN"/>
    <s v="JUNIN"/>
    <s v="TARMA"/>
    <s v="HUASAHUASI"/>
    <n v="0"/>
    <n v="33"/>
    <m/>
    <m/>
    <m/>
    <m/>
    <m/>
    <m/>
    <m/>
    <m/>
    <m/>
    <m/>
    <n v="5"/>
    <n v="4.9980000000000002"/>
    <n v="10110.116"/>
    <n v="10.110116"/>
    <n v="9.6869999999999994"/>
    <n v="4.9249999999999998"/>
    <n v="4.9249999999999998"/>
    <n v="22640.161999999997"/>
    <n v="22.640161999999997"/>
    <n v="7.6479999999999997"/>
    <m/>
    <m/>
    <m/>
  </r>
  <r>
    <x v="0"/>
    <x v="0"/>
    <s v="EGEJUN"/>
    <s v="18281911"/>
    <s v="Grupo 1"/>
    <s v="HI"/>
    <s v="H"/>
    <s v="EGEJUN18281911Grupo 1HI"/>
    <s v="EGEJUN18281911Grupo 1HI"/>
    <x v="79"/>
    <x v="79"/>
    <x v="1"/>
    <x v="281"/>
    <x v="25"/>
    <s v="HI"/>
    <s v="HI"/>
    <s v="Agua"/>
    <x v="0"/>
    <s v="COES"/>
    <s v="Instalado"/>
    <x v="0"/>
    <s v="RER"/>
    <s v="SEGUNDA"/>
    <s v="Privado"/>
    <s v="Generadora"/>
    <x v="0"/>
    <s v="JUNIN"/>
    <s v="JUNIN"/>
    <s v="CONCEPCION"/>
    <s v="MARISCAL CASTILLA"/>
    <n v="0"/>
    <n v="33"/>
    <m/>
    <m/>
    <m/>
    <m/>
    <m/>
    <n v="10"/>
    <n v="9.9715000000000007"/>
    <n v="67056.084499999997"/>
    <n v="67.056084499999997"/>
    <n v="10.201499999999999"/>
    <n v="10"/>
    <n v="9.9719999999999995"/>
    <n v="59213.98599999999"/>
    <n v="59.213985999999991"/>
    <n v="20.242999999999999"/>
    <n v="9.9830000000000005"/>
    <n v="9.9830000000000005"/>
    <n v="49833.530999999988"/>
    <n v="49.833530999999986"/>
    <n v="7.6479999999999997"/>
    <m/>
    <m/>
    <m/>
  </r>
  <r>
    <x v="0"/>
    <x v="0"/>
    <s v="EGEJUN"/>
    <s v="18281911"/>
    <s v="Grupo 2"/>
    <s v="HI"/>
    <s v="H"/>
    <s v="EGEJUN18281911Grupo 2HI"/>
    <s v="EGEJUN18281911Grupo 2HI"/>
    <x v="79"/>
    <x v="79"/>
    <x v="1"/>
    <x v="281"/>
    <x v="26"/>
    <s v="HI"/>
    <s v="HI"/>
    <s v="Agua"/>
    <x v="0"/>
    <s v="COES"/>
    <s v="Instalado"/>
    <x v="0"/>
    <s v="RER"/>
    <s v="SEGUNDA"/>
    <s v="Privado"/>
    <s v="Generadora"/>
    <x v="0"/>
    <s v="JUNIN"/>
    <s v="JUNIN"/>
    <s v="CONCEPCION"/>
    <s v="MARISCAL CASTILLA"/>
    <n v="0"/>
    <n v="33"/>
    <m/>
    <m/>
    <m/>
    <m/>
    <m/>
    <n v="10"/>
    <n v="9.9715000000000007"/>
    <n v="67056.084499999997"/>
    <n v="67.056084499999997"/>
    <n v="10.201499999999999"/>
    <n v="10"/>
    <n v="9.9719999999999995"/>
    <n v="59213.998"/>
    <n v="59.213997999999997"/>
    <n v="20.242999999999999"/>
    <n v="9.9830000000000005"/>
    <n v="9.9830000000000005"/>
    <n v="49833.530999999988"/>
    <n v="49.833530999999986"/>
    <n v="7.6479999999999997"/>
    <m/>
    <m/>
    <m/>
  </r>
  <r>
    <x v="0"/>
    <x v="0"/>
    <s v="EGEJUN"/>
    <s v="18282011"/>
    <s v="Grupo 1"/>
    <s v="HI"/>
    <s v="H"/>
    <s v="EGEJUN18282011Grupo 1HI"/>
    <s v="EGEJUN18282011Grupo 1HI"/>
    <x v="79"/>
    <x v="79"/>
    <x v="1"/>
    <x v="282"/>
    <x v="25"/>
    <s v="HI"/>
    <s v="HI"/>
    <s v="Agua"/>
    <x v="0"/>
    <s v="COES"/>
    <s v="Instalado"/>
    <x v="0"/>
    <s v="RER"/>
    <s v="TERCERA"/>
    <s v="Privado"/>
    <s v="Generadora"/>
    <x v="0"/>
    <s v="JUNIN"/>
    <s v="JUNIN"/>
    <s v="CONCEPCION"/>
    <s v="MARISCAL CASTILLA"/>
    <n v="0"/>
    <n v="33"/>
    <m/>
    <m/>
    <m/>
    <m/>
    <m/>
    <n v="10"/>
    <n v="9.9715000000000007"/>
    <n v="53213.847000000002"/>
    <n v="53.213847000000001"/>
    <n v="9.9730000000000008"/>
    <n v="10"/>
    <n v="9.9719999999999995"/>
    <n v="48107.566000000006"/>
    <n v="48.107566000000006"/>
    <n v="18.783000000000001"/>
    <n v="9.984"/>
    <n v="9.984"/>
    <n v="40117.859999999993"/>
    <n v="40.117859999999993"/>
    <n v="7.6479999999999997"/>
    <m/>
    <m/>
    <m/>
  </r>
  <r>
    <x v="0"/>
    <x v="0"/>
    <s v="EGEJUN"/>
    <s v="18282011"/>
    <s v="Grupo 2"/>
    <s v="HI"/>
    <s v="H"/>
    <s v="EGEJUN18282011Grupo 2HI"/>
    <s v="EGEJUN18282011Grupo 2HI"/>
    <x v="79"/>
    <x v="79"/>
    <x v="1"/>
    <x v="282"/>
    <x v="26"/>
    <s v="HI"/>
    <s v="HI"/>
    <s v="Agua"/>
    <x v="0"/>
    <s v="COES"/>
    <s v="Instalado"/>
    <x v="0"/>
    <s v="RER"/>
    <s v="TERCERA"/>
    <s v="Privado"/>
    <s v="Generadora"/>
    <x v="0"/>
    <s v="JUNIN"/>
    <s v="JUNIN"/>
    <s v="CONCEPCION"/>
    <s v="MARISCAL CASTILLA"/>
    <n v="0"/>
    <n v="33"/>
    <m/>
    <m/>
    <m/>
    <m/>
    <m/>
    <n v="10"/>
    <n v="9.9715000000000007"/>
    <n v="53213.847000000002"/>
    <n v="53.213847000000001"/>
    <n v="9.9730000000000008"/>
    <n v="10"/>
    <n v="9.9719999999999995"/>
    <n v="48107.561000000002"/>
    <n v="48.107561000000004"/>
    <n v="18.783000000000001"/>
    <n v="9.984"/>
    <n v="9.984"/>
    <n v="40117.859999999993"/>
    <n v="40.117859999999993"/>
    <n v="7.6479999999999997"/>
    <m/>
    <m/>
    <m/>
  </r>
  <r>
    <x v="0"/>
    <x v="0"/>
    <s v="ELC"/>
    <s v="33008793"/>
    <s v="CAT-M1"/>
    <s v="EL"/>
    <s v="T"/>
    <s v="ELC33008793CAT-M1EL"/>
    <s v="ELC33008793CAT-M1EL"/>
    <x v="23"/>
    <x v="23"/>
    <x v="0"/>
    <x v="66"/>
    <x v="74"/>
    <s v="EL"/>
    <s v="EL"/>
    <s v="Diésel"/>
    <x v="0"/>
    <s v="NO COES"/>
    <s v="Instalado"/>
    <x v="1"/>
    <n v="0"/>
    <n v="0"/>
    <s v="Estatal"/>
    <s v="Distribuidora"/>
    <x v="0"/>
    <s v="AYACUCHO"/>
    <s v="AYACUCHO"/>
    <s v="AYACUCHO"/>
    <s v="HUAMANGA"/>
    <n v="0"/>
    <n v="25"/>
    <m/>
    <m/>
    <m/>
    <m/>
    <m/>
    <m/>
    <m/>
    <m/>
    <m/>
    <m/>
    <n v="0.5"/>
    <n v="0.4"/>
    <n v="0"/>
    <n v="0"/>
    <n v="0"/>
    <n v="0.5"/>
    <n v="0.4"/>
    <n v="0"/>
    <n v="0"/>
    <n v="7.6479999999999997"/>
    <m/>
    <m/>
    <m/>
  </r>
  <r>
    <x v="0"/>
    <x v="1"/>
    <s v="ELC"/>
    <s v="33009493"/>
    <s v="CAT-C27M1"/>
    <s v="EL"/>
    <s v="T"/>
    <s v="ELC33009493CAT-C27M1EL"/>
    <s v="ELC33009493CAT-C27M1EL"/>
    <x v="23"/>
    <x v="23"/>
    <x v="0"/>
    <x v="67"/>
    <x v="76"/>
    <s v="EL"/>
    <s v="EL"/>
    <s v="Diésel"/>
    <x v="0"/>
    <s v="NO COES"/>
    <s v="Instalado"/>
    <x v="0"/>
    <n v="0"/>
    <n v="0"/>
    <s v="Estatal"/>
    <s v="Distribuidora"/>
    <x v="0"/>
    <s v="JUNIN"/>
    <s v="JUNIN"/>
    <s v="SATIPO"/>
    <s v="SATIPO"/>
    <n v="0"/>
    <n v="25"/>
    <m/>
    <m/>
    <m/>
    <m/>
    <m/>
    <m/>
    <m/>
    <m/>
    <m/>
    <m/>
    <n v="0"/>
    <n v="0"/>
    <n v="10.923"/>
    <n v="1.0923E-2"/>
    <n v="0.503"/>
    <s v="-"/>
    <s v="-"/>
    <s v="-"/>
    <s v="-"/>
    <s v="-"/>
    <m/>
    <m/>
    <m/>
  </r>
  <r>
    <x v="0"/>
    <x v="0"/>
    <s v="ELC"/>
    <s v="53022212"/>
    <s v="CAT-C27M2"/>
    <s v="EL"/>
    <s v="T"/>
    <s v="ELC53022212CAT-C27M2EL"/>
    <s v="ELC53022212CAT-C27M2EL"/>
    <x v="23"/>
    <x v="23"/>
    <x v="0"/>
    <x v="73"/>
    <x v="338"/>
    <s v="EL"/>
    <s v="EL"/>
    <s v="Diésel"/>
    <x v="0"/>
    <s v="NO COES"/>
    <n v="0"/>
    <x v="0"/>
    <n v="0"/>
    <n v="0"/>
    <s v="Estatal"/>
    <s v="Distribuidora"/>
    <x v="0"/>
    <s v="JUNIN"/>
    <s v="JUNIN"/>
    <s v="HUANCAYO"/>
    <s v="HUANCAYO"/>
    <n v="0"/>
    <n v="25"/>
    <m/>
    <m/>
    <m/>
    <m/>
    <m/>
    <m/>
    <m/>
    <m/>
    <m/>
    <m/>
    <n v="0.75"/>
    <n v="0.5"/>
    <n v="0"/>
    <n v="0"/>
    <n v="0"/>
    <n v="0.75"/>
    <n v="0.5"/>
    <n v="0"/>
    <n v="0"/>
    <n v="7.6479999999999997"/>
    <m/>
    <m/>
    <m/>
  </r>
  <r>
    <x v="0"/>
    <x v="0"/>
    <s v="ELC"/>
    <s v="53203411"/>
    <s v="CAT-M2"/>
    <s v="EL"/>
    <s v="T"/>
    <s v="ELC53203411CAT-M2EL"/>
    <s v="ELC53203411CAT-M2EL"/>
    <x v="23"/>
    <x v="23"/>
    <x v="0"/>
    <x v="74"/>
    <x v="75"/>
    <s v="EL"/>
    <s v="EL"/>
    <s v="Diésel"/>
    <x v="0"/>
    <s v="NO COES"/>
    <s v="Instalado"/>
    <x v="0"/>
    <n v="0"/>
    <n v="0"/>
    <s v="Estatal"/>
    <s v="Distribuidora"/>
    <x v="0"/>
    <s v="PASCO"/>
    <s v="PASCO"/>
    <s v="OXAPAMPA"/>
    <s v="POZUZO"/>
    <n v="0"/>
    <n v="25"/>
    <m/>
    <m/>
    <m/>
    <m/>
    <m/>
    <m/>
    <m/>
    <m/>
    <m/>
    <m/>
    <n v="0.5"/>
    <n v="0.5"/>
    <n v="74.906000000000006"/>
    <n v="7.4906E-2"/>
    <n v="1.1080000000000001"/>
    <n v="0.5"/>
    <n v="0.5"/>
    <n v="69.555999999999983"/>
    <n v="6.9555999999999979E-2"/>
    <n v="7.6479999999999997"/>
    <m/>
    <m/>
    <m/>
  </r>
  <r>
    <x v="0"/>
    <x v="0"/>
    <s v="ELC"/>
    <s v="53203411"/>
    <s v="CUMMINS"/>
    <s v="EL"/>
    <s v="T"/>
    <s v="ELC53203411CUMMINSEL"/>
    <s v="ELC53203411CUMMINSEL"/>
    <x v="23"/>
    <x v="23"/>
    <x v="0"/>
    <x v="74"/>
    <x v="159"/>
    <s v="EL"/>
    <s v="EL"/>
    <s v="Diésel"/>
    <x v="0"/>
    <s v="NO COES"/>
    <s v="Instalado"/>
    <x v="0"/>
    <n v="0"/>
    <n v="0"/>
    <s v="Estatal"/>
    <s v="Distribuidora"/>
    <x v="0"/>
    <s v="PASCO"/>
    <s v="PASCO"/>
    <s v="OXAPAMPA"/>
    <s v="POZUZO"/>
    <n v="0"/>
    <n v="25"/>
    <m/>
    <m/>
    <m/>
    <m/>
    <m/>
    <m/>
    <m/>
    <m/>
    <m/>
    <m/>
    <n v="0.1"/>
    <n v="0.1"/>
    <n v="12.260999999999999"/>
    <n v="1.2260999999999999E-2"/>
    <n v="1.1080000000000001"/>
    <n v="0.1"/>
    <n v="0.1"/>
    <n v="19.221000000000004"/>
    <n v="1.9221000000000002E-2"/>
    <n v="7.6479999999999997"/>
    <m/>
    <m/>
    <m/>
  </r>
  <r>
    <x v="0"/>
    <x v="0"/>
    <s v="ELC"/>
    <s v="53203411"/>
    <s v="DETROIT-M1"/>
    <s v="EL"/>
    <s v="T"/>
    <s v="ELC53203411DETROIT-M1EL"/>
    <s v="ELC53203411DETROIT-M1EL"/>
    <x v="23"/>
    <x v="23"/>
    <x v="0"/>
    <x v="74"/>
    <x v="77"/>
    <s v="EL"/>
    <s v="EL"/>
    <s v="Diésel"/>
    <x v="0"/>
    <s v="NO COES"/>
    <s v="Instalado"/>
    <x v="0"/>
    <n v="0"/>
    <n v="0"/>
    <s v="Estatal"/>
    <s v="Distribuidora"/>
    <x v="0"/>
    <s v="PASCO"/>
    <s v="PASCO"/>
    <s v="OXAPAMPA"/>
    <s v="POZUZO"/>
    <n v="0"/>
    <n v="25"/>
    <m/>
    <m/>
    <m/>
    <m/>
    <m/>
    <m/>
    <m/>
    <m/>
    <m/>
    <m/>
    <n v="0.5"/>
    <n v="0.5"/>
    <n v="9.0060000000000002"/>
    <n v="9.0060000000000001E-3"/>
    <n v="1.1080000000000001"/>
    <n v="0.5"/>
    <n v="0.5"/>
    <n v="24.215000000000003"/>
    <n v="2.4215000000000004E-2"/>
    <n v="7.6479999999999997"/>
    <m/>
    <m/>
    <m/>
  </r>
  <r>
    <x v="0"/>
    <x v="1"/>
    <s v="ELC"/>
    <s v="53203411"/>
    <s v="PERKINS-Ea1"/>
    <s v="EL"/>
    <s v="T"/>
    <s v="ELC53203411PERKINS-Ea1EL"/>
    <s v="ELC53203411PERKINS-Ea1EL"/>
    <x v="23"/>
    <x v="23"/>
    <x v="0"/>
    <x v="74"/>
    <x v="339"/>
    <s v="EL"/>
    <s v="EL"/>
    <s v="Diésel"/>
    <x v="0"/>
    <s v="NO COES"/>
    <s v="Instalado"/>
    <x v="2"/>
    <n v="0"/>
    <n v="0"/>
    <s v="Estatal"/>
    <s v="Distribuidora"/>
    <x v="0"/>
    <s v="PASCO"/>
    <s v="PASCO"/>
    <s v="OXAPAMPA"/>
    <s v="POZUZO"/>
    <n v="0"/>
    <n v="25"/>
    <m/>
    <m/>
    <m/>
    <m/>
    <m/>
    <m/>
    <m/>
    <m/>
    <m/>
    <m/>
    <n v="0"/>
    <n v="0"/>
    <n v="1.1859999999999999"/>
    <n v="1.186E-3"/>
    <n v="1.1080000000000001"/>
    <s v="-"/>
    <s v="-"/>
    <s v="-"/>
    <s v="-"/>
    <s v="-"/>
    <m/>
    <m/>
    <m/>
  </r>
  <r>
    <x v="0"/>
    <x v="1"/>
    <s v="ELC"/>
    <s v="53200705"/>
    <s v="CAT-C27M1"/>
    <s v="EL"/>
    <s v="T"/>
    <s v="ELC53200705CAT-C27M1EL"/>
    <s v="ELC53200705CAT-C27M1EL"/>
    <x v="23"/>
    <x v="23"/>
    <x v="0"/>
    <x v="283"/>
    <x v="76"/>
    <s v="EL"/>
    <s v="EL"/>
    <s v="Diésel"/>
    <x v="0"/>
    <s v="NO COES"/>
    <n v="0"/>
    <x v="0"/>
    <n v="0"/>
    <n v="0"/>
    <s v="Estatal"/>
    <s v="Distribuidora"/>
    <x v="0"/>
    <s v="PASCO"/>
    <s v="PASCO"/>
    <s v="PASCO"/>
    <s v="PASCO, YANACANCHA, HURIACA"/>
    <n v="0"/>
    <n v="25"/>
    <m/>
    <m/>
    <m/>
    <m/>
    <m/>
    <m/>
    <m/>
    <m/>
    <m/>
    <m/>
    <n v="0"/>
    <n v="0"/>
    <n v="3.0859999999999999"/>
    <n v="3.0859999999999998E-3"/>
    <n v="0.245"/>
    <s v="-"/>
    <s v="-"/>
    <s v="-"/>
    <s v="-"/>
    <s v="-"/>
    <m/>
    <m/>
    <m/>
  </r>
  <r>
    <x v="0"/>
    <x v="1"/>
    <s v="ELC"/>
    <s v="53200705"/>
    <s v="CAT-C27M2"/>
    <s v="EL"/>
    <s v="T"/>
    <s v="ELC53200705CAT-C27M2EL"/>
    <s v="ELC53200705CAT-C27M2EL"/>
    <x v="23"/>
    <x v="23"/>
    <x v="0"/>
    <x v="283"/>
    <x v="338"/>
    <s v="EL"/>
    <s v="EL"/>
    <s v="Diésel"/>
    <x v="0"/>
    <s v="NO COES"/>
    <n v="0"/>
    <x v="0"/>
    <n v="0"/>
    <n v="0"/>
    <s v="Estatal"/>
    <s v="Distribuidora"/>
    <x v="0"/>
    <s v="PASCO"/>
    <s v="PASCO"/>
    <s v="PASCO"/>
    <s v="PASCO, YANACANCHA, HURIACA"/>
    <n v="0"/>
    <n v="25"/>
    <m/>
    <m/>
    <m/>
    <m/>
    <m/>
    <m/>
    <m/>
    <m/>
    <m/>
    <m/>
    <n v="0"/>
    <n v="0"/>
    <n v="0"/>
    <n v="0"/>
    <n v="0.245"/>
    <s v="-"/>
    <s v="-"/>
    <s v="-"/>
    <s v="-"/>
    <s v="-"/>
    <m/>
    <m/>
    <m/>
  </r>
  <r>
    <x v="0"/>
    <x v="0"/>
    <s v="ELCZAN"/>
    <s v="18302211"/>
    <s v="G1"/>
    <s v="HI"/>
    <s v="H"/>
    <s v="ELCZAN18302211G1HI"/>
    <s v="ELCZAN18302211G1HI"/>
    <x v="80"/>
    <x v="80"/>
    <x v="1"/>
    <x v="284"/>
    <x v="2"/>
    <s v="HI"/>
    <s v="HI"/>
    <s v="Agua"/>
    <x v="0"/>
    <s v="COES"/>
    <s v="Instalado"/>
    <x v="0"/>
    <s v="RER"/>
    <s v="TERCERA"/>
    <s v="Privado"/>
    <s v="Generadora"/>
    <x v="0"/>
    <s v="CAJAMARCA"/>
    <s v="CAJAMARCA"/>
    <s v="SAN MIGUEL"/>
    <s v="LA FLORIDA"/>
    <n v="0"/>
    <n v="24"/>
    <m/>
    <m/>
    <m/>
    <m/>
    <m/>
    <n v="6.75"/>
    <n v="6.75"/>
    <n v="6.5083374999999997"/>
    <n v="6.5083375000000001E-3"/>
    <n v="0"/>
    <n v="6.6"/>
    <n v="6.5880000000000001"/>
    <n v="21367.228999999999"/>
    <n v="21.367228999999998"/>
    <n v="41.084000000000003"/>
    <n v="6.6"/>
    <n v="6.5880000000000001"/>
    <n v="34908.966"/>
    <n v="34.908965999999999"/>
    <n v="7.6479999999999997"/>
    <m/>
    <m/>
    <m/>
  </r>
  <r>
    <x v="0"/>
    <x v="0"/>
    <s v="ELCZAN"/>
    <s v="18302211"/>
    <s v="G2"/>
    <s v="HI"/>
    <s v="H"/>
    <s v="ELCZAN18302211G2HI"/>
    <s v="ELCZAN18302211G2HI"/>
    <x v="80"/>
    <x v="80"/>
    <x v="1"/>
    <x v="284"/>
    <x v="29"/>
    <s v="HI"/>
    <s v="HI"/>
    <s v="Agua"/>
    <x v="0"/>
    <s v="COES"/>
    <s v="Instalado"/>
    <x v="0"/>
    <s v="RER"/>
    <s v="TERCERA"/>
    <s v="Privado"/>
    <s v="Generadora"/>
    <x v="0"/>
    <s v="CAJAMARCA"/>
    <s v="CAJAMARCA"/>
    <s v="SAN MIGUEL"/>
    <s v="LA FLORIDA"/>
    <n v="0"/>
    <n v="24"/>
    <m/>
    <m/>
    <m/>
    <m/>
    <m/>
    <m/>
    <m/>
    <m/>
    <m/>
    <m/>
    <n v="6.6"/>
    <n v="6.5880000000000001"/>
    <n v="54287.561000000002"/>
    <n v="54.287561000000004"/>
    <n v="41.084000000000003"/>
    <n v="6.6"/>
    <n v="6.5880000000000001"/>
    <n v="38057.995000000003"/>
    <n v="38.057995000000005"/>
    <n v="7.6479999999999997"/>
    <m/>
    <m/>
    <m/>
  </r>
  <r>
    <x v="0"/>
    <x v="0"/>
    <s v="ELOR"/>
    <s v="43095299"/>
    <s v="Perkins1 U489142C"/>
    <s v="EL"/>
    <s v="T"/>
    <s v="ELOR43095299Perkins1 U489142CEL"/>
    <s v="ELOR43095299Perkins1 U489142CEL"/>
    <x v="27"/>
    <x v="27"/>
    <x v="0"/>
    <x v="137"/>
    <x v="340"/>
    <s v="EL"/>
    <s v="EL"/>
    <s v="Diésel"/>
    <x v="1"/>
    <s v="NO COES"/>
    <s v="Instalado"/>
    <x v="0"/>
    <n v="0"/>
    <n v="0"/>
    <s v="Estatal"/>
    <s v="Distribuidora"/>
    <x v="0"/>
    <s v="LORETO"/>
    <s v="LORETO"/>
    <s v="MRCAL. R. CASTILLA"/>
    <s v="YAVARI"/>
    <n v="0"/>
    <n v="20"/>
    <m/>
    <m/>
    <m/>
    <m/>
    <m/>
    <m/>
    <m/>
    <m/>
    <m/>
    <m/>
    <n v="3.1E-2"/>
    <n v="2.5000000000000001E-2"/>
    <n v="1.8089999999999999"/>
    <n v="1.8089999999999998E-3"/>
    <n v="2.7E-2"/>
    <n v="3.1E-2"/>
    <n v="2.5000000000000001E-2"/>
    <n v="15.067"/>
    <n v="1.5067000000000001E-2"/>
    <n v="7.6479999999999997"/>
    <m/>
    <m/>
    <m/>
  </r>
  <r>
    <x v="0"/>
    <x v="0"/>
    <s v="ELOR"/>
    <s v="43095299"/>
    <s v="Perkins2 U487536C"/>
    <s v="EL"/>
    <s v="T"/>
    <s v="ELOR43095299Perkins2 U487536CEL"/>
    <s v="ELOR43095299Perkins2 U487536CEL"/>
    <x v="27"/>
    <x v="27"/>
    <x v="0"/>
    <x v="137"/>
    <x v="341"/>
    <s v="EL"/>
    <s v="EL"/>
    <s v="Diésel"/>
    <x v="1"/>
    <s v="NO COES"/>
    <s v="Instalado"/>
    <x v="0"/>
    <n v="0"/>
    <n v="0"/>
    <s v="Estatal"/>
    <s v="Distribuidora"/>
    <x v="0"/>
    <s v="LORETO"/>
    <s v="LORETO"/>
    <s v="MRCAL. R. CASTILLA"/>
    <s v="YAVARI"/>
    <n v="0"/>
    <n v="20"/>
    <m/>
    <m/>
    <m/>
    <m/>
    <m/>
    <m/>
    <m/>
    <m/>
    <m/>
    <m/>
    <n v="3.1E-2"/>
    <n v="2.5000000000000001E-2"/>
    <n v="1.7209999999999999"/>
    <n v="1.7209999999999999E-3"/>
    <n v="2.7E-2"/>
    <n v="3.1E-2"/>
    <n v="2.5000000000000001E-2"/>
    <n v="0"/>
    <n v="0"/>
    <n v="7.6479999999999997"/>
    <m/>
    <m/>
    <m/>
  </r>
  <r>
    <x v="0"/>
    <x v="0"/>
    <s v="ELOR"/>
    <s v="33011093"/>
    <s v="Cat.6 3516B 0141"/>
    <s v="EL"/>
    <s v="T"/>
    <s v="ELOR33011093Cat.6 3516B 0141EL"/>
    <s v="ELOR33011093Cat.6 3516B 0141EL"/>
    <x v="27"/>
    <x v="27"/>
    <x v="0"/>
    <x v="124"/>
    <x v="342"/>
    <s v="EL"/>
    <s v="EL"/>
    <s v="Diésel"/>
    <x v="1"/>
    <s v="NO COES"/>
    <s v="Instalado"/>
    <x v="0"/>
    <n v="0"/>
    <n v="0"/>
    <s v="Estatal"/>
    <s v="Distribuidora"/>
    <x v="0"/>
    <s v="LORETO"/>
    <s v="LORETO"/>
    <s v="UCAYALI"/>
    <s v="CONTAMANA"/>
    <n v="0"/>
    <n v="20"/>
    <m/>
    <m/>
    <m/>
    <m/>
    <m/>
    <m/>
    <m/>
    <m/>
    <m/>
    <m/>
    <n v="2"/>
    <n v="1.2"/>
    <n v="1054.81"/>
    <n v="1.05481"/>
    <n v="1.415"/>
    <n v="2"/>
    <n v="0.8"/>
    <n v="222.03500000000003"/>
    <n v="0.22203500000000004"/>
    <n v="7.6479999999999997"/>
    <m/>
    <m/>
    <m/>
  </r>
  <r>
    <x v="0"/>
    <x v="0"/>
    <s v="ELOR"/>
    <s v="33011093"/>
    <s v="VolvoPenta TWD1643G"/>
    <s v="EL"/>
    <s v="T"/>
    <s v="ELOR33011093VolvoPenta TWD1643GEL"/>
    <s v="ELOR33011093VolvoPenta TWD1643GEL"/>
    <x v="27"/>
    <x v="27"/>
    <x v="0"/>
    <x v="124"/>
    <x v="343"/>
    <s v="EL"/>
    <s v="EL"/>
    <s v="Diésel"/>
    <x v="1"/>
    <s v="NO COES"/>
    <s v="Instalado"/>
    <x v="0"/>
    <n v="0"/>
    <n v="0"/>
    <s v="Estatal"/>
    <s v="Distribuidora"/>
    <x v="0"/>
    <s v="LORETO"/>
    <s v="LORETO"/>
    <s v="UCAYALI"/>
    <s v="CONTAMANA"/>
    <n v="0"/>
    <n v="20"/>
    <m/>
    <m/>
    <m/>
    <m/>
    <m/>
    <m/>
    <m/>
    <m/>
    <m/>
    <m/>
    <n v="0.6"/>
    <n v="0.4"/>
    <n v="1350.473"/>
    <n v="1.350473"/>
    <n v="1.415"/>
    <n v="0.6"/>
    <n v="0.4"/>
    <n v="1539.402"/>
    <n v="1.5394019999999999"/>
    <n v="7.6479999999999997"/>
    <m/>
    <m/>
    <m/>
  </r>
  <r>
    <x v="0"/>
    <x v="0"/>
    <s v="ELOR"/>
    <s v="43094699"/>
    <s v="Cat.5-3412STA-16860"/>
    <s v="EL"/>
    <s v="T"/>
    <s v="ELOR43094699Cat.5-3412STA-16860EL"/>
    <s v="ELOR43094699Cat.5-3412STA-16860EL"/>
    <x v="27"/>
    <x v="27"/>
    <x v="0"/>
    <x v="131"/>
    <x v="150"/>
    <s v="EL"/>
    <s v="EL"/>
    <s v="Diésel"/>
    <x v="1"/>
    <s v="NO COES"/>
    <n v="0"/>
    <x v="0"/>
    <n v="0"/>
    <n v="0"/>
    <s v="Estatal"/>
    <s v="Distribuidora"/>
    <x v="0"/>
    <s v="LORETO"/>
    <s v="LORETO"/>
    <s v="MAYNAS"/>
    <s v="INDIANA"/>
    <n v="0"/>
    <n v="20"/>
    <m/>
    <m/>
    <m/>
    <m/>
    <m/>
    <m/>
    <m/>
    <m/>
    <m/>
    <m/>
    <n v="0.72499999999999998"/>
    <n v="0.6"/>
    <n v="453.89399999999995"/>
    <n v="0.45389399999999996"/>
    <n v="0.51600000000000001"/>
    <n v="0.72499999999999998"/>
    <n v="0.6"/>
    <n v="335.37700000000001"/>
    <n v="0.33537700000000004"/>
    <n v="7.6479999999999997"/>
    <m/>
    <m/>
    <m/>
  </r>
  <r>
    <x v="0"/>
    <x v="0"/>
    <s v="ELOR"/>
    <s v="43094699"/>
    <s v="Vol.3 Pent TWD1643G"/>
    <s v="EL"/>
    <s v="T"/>
    <s v="ELOR43094699Vol.3 Pent TWD1643GEL"/>
    <s v="ELOR43094699Vol.3 Pent TWD1643GEL"/>
    <x v="27"/>
    <x v="27"/>
    <x v="0"/>
    <x v="131"/>
    <x v="344"/>
    <s v="EL"/>
    <s v="EL"/>
    <s v="Diésel"/>
    <x v="1"/>
    <s v="NO COES"/>
    <n v="0"/>
    <x v="0"/>
    <n v="0"/>
    <n v="0"/>
    <s v="Estatal"/>
    <s v="Distribuidora"/>
    <x v="0"/>
    <s v="LORETO"/>
    <s v="LORETO"/>
    <s v="MAYNAS"/>
    <s v="INDIANA"/>
    <n v="0"/>
    <n v="20"/>
    <m/>
    <m/>
    <m/>
    <m/>
    <m/>
    <m/>
    <m/>
    <m/>
    <m/>
    <m/>
    <n v="0.6"/>
    <n v="0.45"/>
    <n v="550.60800000000006"/>
    <n v="0.5506080000000001"/>
    <n v="0.51600000000000001"/>
    <n v="0.6"/>
    <n v="0.45"/>
    <n v="1640.3799999999997"/>
    <n v="1.6403799999999997"/>
    <n v="7.6479999999999997"/>
    <m/>
    <m/>
    <m/>
  </r>
  <r>
    <x v="0"/>
    <x v="0"/>
    <s v="ELOR"/>
    <s v="65010914"/>
    <s v="Grupo 1"/>
    <s v="EL"/>
    <s v="T"/>
    <s v="ELOR65010914Grupo 1EL"/>
    <s v="ELOR65010914Grupo 1EL"/>
    <x v="27"/>
    <x v="27"/>
    <x v="0"/>
    <x v="285"/>
    <x v="25"/>
    <s v="EL"/>
    <s v="EL"/>
    <s v="Diésel"/>
    <x v="1"/>
    <s v="NO COES"/>
    <s v="Instalado"/>
    <x v="0"/>
    <n v="0"/>
    <n v="0"/>
    <s v="Estatal"/>
    <s v="Distribuidora"/>
    <x v="0"/>
    <s v="AMAZONAS"/>
    <s v="AMAZONAS"/>
    <s v="CONDORCANQUI"/>
    <s v="SANTA MARÍA DE NIEVA"/>
    <s v="JUAN VELAZCO ALVARADO"/>
    <n v="20"/>
    <m/>
    <m/>
    <m/>
    <m/>
    <m/>
    <m/>
    <m/>
    <m/>
    <m/>
    <m/>
    <n v="1.1000000000000001"/>
    <n v="0.8"/>
    <n v="230.68899999999999"/>
    <n v="0.23068900000000001"/>
    <n v="0.83"/>
    <n v="1.1000000000000001"/>
    <n v="0.8"/>
    <n v="251.73599999999999"/>
    <n v="0.25173600000000002"/>
    <n v="7.6479999999999997"/>
    <m/>
    <m/>
    <m/>
  </r>
  <r>
    <x v="0"/>
    <x v="0"/>
    <s v="ELOR"/>
    <s v="53026919"/>
    <s v="Perkins1 R014001C"/>
    <s v="EL"/>
    <s v="T"/>
    <s v="ELOR53026919Perkins1 R014001CEL"/>
    <s v="ELOR53026919Perkins1 R014001CEL"/>
    <x v="27"/>
    <x v="27"/>
    <x v="0"/>
    <x v="286"/>
    <x v="345"/>
    <s v="EL"/>
    <s v="EL"/>
    <s v="Diésel"/>
    <x v="1"/>
    <s v="NO COES"/>
    <n v="0"/>
    <x v="0"/>
    <n v="0"/>
    <n v="0"/>
    <s v="Estatal"/>
    <s v="Distribuidora"/>
    <x v="0"/>
    <s v="LORETO"/>
    <s v="LORETO"/>
    <s v="MARISCAL RAMÓN CASTILLA"/>
    <s v="YAVARI"/>
    <n v="0"/>
    <n v="20"/>
    <m/>
    <m/>
    <m/>
    <m/>
    <m/>
    <m/>
    <m/>
    <m/>
    <m/>
    <m/>
    <n v="0.13600000000000001"/>
    <n v="0.1"/>
    <n v="173.96200000000002"/>
    <n v="0.17396200000000001"/>
    <n v="0.214"/>
    <n v="0.13600000000000001"/>
    <n v="0.1"/>
    <n v="259.93599999999998"/>
    <n v="0.259936"/>
    <n v="7.6479999999999997"/>
    <m/>
    <m/>
    <m/>
  </r>
  <r>
    <x v="0"/>
    <x v="0"/>
    <s v="ELOR"/>
    <s v="53026919"/>
    <s v="Olympian OLY 1091"/>
    <s v="EL"/>
    <s v="T"/>
    <s v="ELOR53026919Olympian OLY 1091EL"/>
    <s v="ELOR53026919Olympian OLY 1091EL"/>
    <x v="27"/>
    <x v="27"/>
    <x v="0"/>
    <x v="286"/>
    <x v="346"/>
    <s v="EL"/>
    <s v="EL"/>
    <s v="Diésel"/>
    <x v="1"/>
    <s v="NO COES"/>
    <n v="0"/>
    <x v="0"/>
    <n v="0"/>
    <n v="0"/>
    <s v="Estatal"/>
    <s v="Distribuidora"/>
    <x v="0"/>
    <s v="LORETO"/>
    <s v="LORETO"/>
    <s v="MARISCAL RAMÓN CASTILLA"/>
    <s v="YAVARI"/>
    <n v="0"/>
    <n v="20"/>
    <m/>
    <m/>
    <m/>
    <m/>
    <m/>
    <m/>
    <m/>
    <m/>
    <m/>
    <m/>
    <n v="0.13200000000000001"/>
    <n v="0.1"/>
    <n v="73.793999999999997"/>
    <n v="7.3793999999999998E-2"/>
    <n v="0.214"/>
    <n v="0.13200000000000001"/>
    <n v="0.1"/>
    <n v="39.541000000000004"/>
    <n v="3.9541000000000007E-2"/>
    <n v="7.6479999999999997"/>
    <m/>
    <m/>
    <m/>
  </r>
  <r>
    <x v="0"/>
    <x v="0"/>
    <s v="ELOR"/>
    <s v="53026919"/>
    <s v="Perkins2 R013699C"/>
    <s v="EL"/>
    <s v="T"/>
    <s v="ELOR53026919Perkins2 R013699CEL"/>
    <s v="ELOR53026919Perkins2 R013699CEL"/>
    <x v="27"/>
    <x v="27"/>
    <x v="0"/>
    <x v="286"/>
    <x v="347"/>
    <s v="EL"/>
    <s v="EL"/>
    <s v="Diésel"/>
    <x v="1"/>
    <s v="NO COES"/>
    <n v="0"/>
    <x v="0"/>
    <n v="0"/>
    <n v="0"/>
    <s v="Estatal"/>
    <s v="Distribuidora"/>
    <x v="0"/>
    <s v="LORETO"/>
    <s v="LORETO"/>
    <s v="MARISCAL RAMÓN CASTILLA"/>
    <s v="YAVARI"/>
    <n v="0"/>
    <n v="20"/>
    <m/>
    <m/>
    <m/>
    <m/>
    <m/>
    <m/>
    <m/>
    <m/>
    <m/>
    <m/>
    <n v="0.13600000000000001"/>
    <n v="0.1"/>
    <n v="165.667"/>
    <n v="0.16566700000000001"/>
    <n v="0.214"/>
    <n v="0.13600000000000001"/>
    <n v="0.1"/>
    <n v="201.24799999999999"/>
    <n v="0.20124799999999998"/>
    <n v="7.6479999999999997"/>
    <m/>
    <m/>
    <m/>
  </r>
  <r>
    <x v="0"/>
    <x v="0"/>
    <s v="ELOR"/>
    <s v="20190900"/>
    <s v="Grupo 1"/>
    <s v="HI"/>
    <s v="H"/>
    <s v="ELOR20190900Grupo 1HI"/>
    <s v="ELOR20190900Grupo 1HI"/>
    <x v="27"/>
    <x v="27"/>
    <x v="1"/>
    <x v="287"/>
    <x v="25"/>
    <s v="HI"/>
    <s v="HI"/>
    <s v="Agua"/>
    <x v="1"/>
    <s v="NO COES"/>
    <n v="0"/>
    <x v="0"/>
    <n v="0"/>
    <n v="0"/>
    <s v="Estatal"/>
    <s v="Distribuidora"/>
    <x v="0"/>
    <s v="AMAZONAS"/>
    <s v="AMAZONAS"/>
    <s v="LUYA"/>
    <s v="PISUQUIA"/>
    <n v="0"/>
    <n v="20"/>
    <m/>
    <m/>
    <m/>
    <m/>
    <m/>
    <m/>
    <m/>
    <m/>
    <m/>
    <m/>
    <n v="8.2000000000000003E-2"/>
    <n v="7.0000000000000007E-2"/>
    <n v="28.88"/>
    <n v="2.8879999999999999E-2"/>
    <n v="4.5999999999999999E-2"/>
    <n v="8.2000000000000003E-2"/>
    <n v="7.0000000000000007E-2"/>
    <n v="0"/>
    <n v="0"/>
    <n v="7.6479999999999997"/>
    <m/>
    <m/>
    <m/>
  </r>
  <r>
    <x v="0"/>
    <x v="1"/>
    <s v="ENEDIS"/>
    <s v="53014599"/>
    <s v="Luvegi 700kW"/>
    <s v="EL"/>
    <s v="T"/>
    <s v="ENEDIS53014599Luvegi 700kWEL"/>
    <s v="ENEDIS53014599Luvegi 700kWEL"/>
    <x v="11"/>
    <x v="11"/>
    <x v="0"/>
    <x v="33"/>
    <x v="348"/>
    <s v="EL"/>
    <s v="EL"/>
    <s v="Diésel"/>
    <x v="1"/>
    <s v="NO COES"/>
    <s v="Instalado"/>
    <x v="0"/>
    <n v="0"/>
    <n v="0"/>
    <s v="Privado"/>
    <s v="Distribuidora"/>
    <x v="0"/>
    <s v="LIMA"/>
    <s v="LIMA"/>
    <s v="HUARAL"/>
    <s v="PACARAOS"/>
    <n v="0"/>
    <n v="43"/>
    <m/>
    <m/>
    <m/>
    <m/>
    <m/>
    <m/>
    <m/>
    <m/>
    <m/>
    <m/>
    <n v="0.7"/>
    <n v="0.7"/>
    <n v="26.604999999999997"/>
    <n v="2.6604999999999997E-2"/>
    <n v="0.52"/>
    <s v="-"/>
    <s v="-"/>
    <s v="-"/>
    <s v="-"/>
    <s v="-"/>
    <m/>
    <m/>
    <m/>
  </r>
  <r>
    <x v="0"/>
    <x v="0"/>
    <s v="ENEDIS"/>
    <s v="53014599"/>
    <s v="Cummins G0064"/>
    <s v="EL"/>
    <s v="T"/>
    <s v="ENEDIS53014599Cummins G0064EL"/>
    <s v="ENEDIS53014599Cummins G0064EL"/>
    <x v="11"/>
    <x v="11"/>
    <x v="0"/>
    <x v="33"/>
    <x v="349"/>
    <s v="EL"/>
    <s v="EL"/>
    <s v="Diésel"/>
    <x v="1"/>
    <s v="NO COES"/>
    <s v="Instalado"/>
    <x v="0"/>
    <n v="0"/>
    <n v="0"/>
    <s v="Privado"/>
    <s v="Distribuidora"/>
    <x v="0"/>
    <s v="LIMA"/>
    <s v="LIMA"/>
    <s v="HUARAL"/>
    <s v="PACARAOS"/>
    <n v="0"/>
    <n v="43"/>
    <m/>
    <m/>
    <m/>
    <m/>
    <m/>
    <m/>
    <m/>
    <m/>
    <m/>
    <m/>
    <n v="0.17499999999999999"/>
    <n v="0.16"/>
    <n v="0.27200000000000002"/>
    <n v="2.72E-4"/>
    <n v="0.52"/>
    <n v="0.17499999999999999"/>
    <n v="0.16"/>
    <n v="4.83"/>
    <n v="4.8300000000000001E-3"/>
    <n v="7.6479999999999997"/>
    <m/>
    <m/>
    <m/>
  </r>
  <r>
    <x v="0"/>
    <x v="0"/>
    <s v="ENEDIS"/>
    <s v="53014599"/>
    <s v="Cummins G0668"/>
    <s v="EL"/>
    <s v="T"/>
    <s v="ENEDIS53014599Cummins G0668EL"/>
    <s v="ENEDIS53014599Cummins G0668EL"/>
    <x v="11"/>
    <x v="11"/>
    <x v="0"/>
    <x v="33"/>
    <x v="350"/>
    <s v="EL"/>
    <s v="EL"/>
    <s v="Diésel"/>
    <x v="1"/>
    <s v="NO COES"/>
    <s v="Instalado"/>
    <x v="0"/>
    <n v="0"/>
    <n v="0"/>
    <s v="Privado"/>
    <s v="Distribuidora"/>
    <x v="0"/>
    <s v="LIMA"/>
    <s v="LIMA"/>
    <s v="HUARAL"/>
    <s v="PACARAOS"/>
    <n v="0"/>
    <n v="43"/>
    <m/>
    <m/>
    <m/>
    <m/>
    <m/>
    <m/>
    <m/>
    <m/>
    <m/>
    <m/>
    <n v="0.28799999999999998"/>
    <n v="0.25"/>
    <n v="0.29799999999999999"/>
    <n v="2.9799999999999998E-4"/>
    <n v="0.52"/>
    <n v="0.28799999999999998"/>
    <n v="0.25"/>
    <n v="72.030999999999992"/>
    <n v="7.2030999999999998E-2"/>
    <n v="7.6479999999999997"/>
    <m/>
    <m/>
    <m/>
  </r>
  <r>
    <x v="0"/>
    <x v="0"/>
    <s v="GENAND"/>
    <s v="18303112"/>
    <s v="G-1"/>
    <s v="HI"/>
    <s v="H"/>
    <s v="GENAND18303112G-1HI"/>
    <s v="GENAND18303112G-1HI"/>
    <x v="81"/>
    <x v="81"/>
    <x v="1"/>
    <x v="288"/>
    <x v="18"/>
    <s v="HI"/>
    <s v="HI"/>
    <s v="Agua"/>
    <x v="0"/>
    <s v="COES"/>
    <s v="Instalado"/>
    <x v="0"/>
    <s v="RER"/>
    <s v="SEGUNDA"/>
    <s v="Privado"/>
    <s v="Generadora"/>
    <x v="0"/>
    <s v="HUANUCO"/>
    <s v="HUANUCO"/>
    <s v="HUAMALIES"/>
    <s v="MONZON"/>
    <n v="0"/>
    <n v="50"/>
    <m/>
    <m/>
    <m/>
    <m/>
    <m/>
    <m/>
    <m/>
    <m/>
    <m/>
    <m/>
    <n v="9.5"/>
    <n v="9.5"/>
    <n v="4120.1190224999973"/>
    <n v="4.1201190224999973"/>
    <n v="24.065999999999999"/>
    <n v="9.5"/>
    <n v="9.5"/>
    <n v="50246.964999999997"/>
    <n v="50.246964999999996"/>
    <n v="7.6479999999999997"/>
    <m/>
    <m/>
    <m/>
  </r>
  <r>
    <x v="0"/>
    <x v="0"/>
    <s v="GENAND"/>
    <s v="18303112"/>
    <s v="G-2"/>
    <s v="HI"/>
    <s v="H"/>
    <s v="GENAND18303112G-2HI"/>
    <s v="GENAND18303112G-2HI"/>
    <x v="81"/>
    <x v="81"/>
    <x v="1"/>
    <x v="288"/>
    <x v="48"/>
    <s v="HI"/>
    <s v="HI"/>
    <s v="Agua"/>
    <x v="0"/>
    <s v="COES"/>
    <s v="Instalado"/>
    <x v="0"/>
    <s v="RER"/>
    <s v="SEGUNDA"/>
    <s v="Privado"/>
    <s v="Generadora"/>
    <x v="0"/>
    <s v="HUANUCO"/>
    <s v="HUANUCO"/>
    <s v="HUAMALIES"/>
    <s v="MONZON"/>
    <n v="0"/>
    <n v="50"/>
    <m/>
    <m/>
    <m/>
    <m/>
    <m/>
    <m/>
    <m/>
    <m/>
    <m/>
    <m/>
    <n v="9.5"/>
    <n v="9.5"/>
    <n v="2994.7618349999984"/>
    <n v="2.9947618349999985"/>
    <n v="24.065999999999999"/>
    <n v="9.5"/>
    <n v="9.5"/>
    <n v="43811.452000000005"/>
    <n v="43.811452000000003"/>
    <n v="7.6479999999999997"/>
    <m/>
    <m/>
    <m/>
  </r>
  <r>
    <x v="0"/>
    <x v="0"/>
    <s v="GENAND"/>
    <s v="0362012"/>
    <s v="G-1"/>
    <s v="HI"/>
    <s v="H"/>
    <s v="GENAND0362012G-1HI"/>
    <s v="GENAND0362012G-1HI"/>
    <x v="81"/>
    <x v="81"/>
    <x v="1"/>
    <x v="289"/>
    <x v="18"/>
    <s v="HI"/>
    <s v="HI"/>
    <s v="Agua"/>
    <x v="0"/>
    <s v="COES"/>
    <s v="Instalado"/>
    <x v="0"/>
    <s v="RER"/>
    <s v="SEGUNDA"/>
    <s v="Privado"/>
    <s v="Generadora"/>
    <x v="0"/>
    <s v="HUANUCO"/>
    <s v="HUANUCO"/>
    <s v="HUAMALIES"/>
    <s v="MONZON"/>
    <n v="0"/>
    <n v="50"/>
    <m/>
    <m/>
    <m/>
    <m/>
    <m/>
    <m/>
    <m/>
    <m/>
    <m/>
    <m/>
    <n v="4.2"/>
    <n v="4.2"/>
    <n v="4542.620000000009"/>
    <n v="4.5426200000000092"/>
    <n v="8.9920000000000009"/>
    <n v="4.2"/>
    <n v="4.2"/>
    <n v="12137.319"/>
    <n v="12.137319"/>
    <n v="7.6479999999999997"/>
    <m/>
    <m/>
    <m/>
  </r>
  <r>
    <x v="0"/>
    <x v="0"/>
    <s v="GENAND"/>
    <s v="0362012"/>
    <s v="G-2"/>
    <s v="HI"/>
    <s v="H"/>
    <s v="GENAND0362012G-2HI"/>
    <s v="GENAND0362012G-2HI"/>
    <x v="81"/>
    <x v="81"/>
    <x v="1"/>
    <x v="289"/>
    <x v="48"/>
    <s v="HI"/>
    <s v="HI"/>
    <s v="Agua"/>
    <x v="0"/>
    <s v="COES"/>
    <s v="Instalado"/>
    <x v="0"/>
    <s v="RER"/>
    <s v="SEGUNDA"/>
    <s v="Privado"/>
    <s v="Generadora"/>
    <x v="0"/>
    <s v="HUANUCO"/>
    <s v="HUANUCO"/>
    <s v="HUAMALIES"/>
    <s v="MONZON"/>
    <n v="0"/>
    <n v="50"/>
    <m/>
    <m/>
    <m/>
    <m/>
    <m/>
    <m/>
    <m/>
    <m/>
    <m/>
    <m/>
    <n v="4.2"/>
    <n v="4.2"/>
    <n v="4537.6146075000006"/>
    <n v="4.537614607500001"/>
    <n v="8.9920000000000009"/>
    <n v="4.2"/>
    <n v="4.2"/>
    <n v="12123.105"/>
    <n v="12.123104999999999"/>
    <n v="7.6479999999999997"/>
    <m/>
    <m/>
    <m/>
  </r>
  <r>
    <x v="0"/>
    <x v="0"/>
    <s v="SEAL"/>
    <s v="33013850"/>
    <s v="ALGESA"/>
    <s v="EL"/>
    <s v="T"/>
    <s v="SEAL33013850ALGESAEL"/>
    <s v="SEAL33013850ALGESAEL"/>
    <x v="62"/>
    <x v="62"/>
    <x v="0"/>
    <x v="233"/>
    <x v="351"/>
    <s v="EL"/>
    <s v="EL"/>
    <s v="Diésel"/>
    <x v="1"/>
    <s v="NO COES"/>
    <s v="Instalado"/>
    <x v="0"/>
    <n v="0"/>
    <n v="0"/>
    <s v="Estatal"/>
    <s v="Distribuidora"/>
    <x v="0"/>
    <s v="AREQUIPA"/>
    <s v="AREQUIPA"/>
    <s v="CARAVELI"/>
    <s v="ATICO"/>
    <n v="0"/>
    <n v="77"/>
    <m/>
    <m/>
    <m/>
    <m/>
    <m/>
    <m/>
    <m/>
    <m/>
    <m/>
    <m/>
    <n v="0.74"/>
    <n v="0.68"/>
    <n v="87.532000000000011"/>
    <n v="8.7532000000000013E-2"/>
    <n v="0.58699999999999997"/>
    <n v="0.74"/>
    <n v="0.68"/>
    <n v="274.03399999999999"/>
    <n v="0.274034"/>
    <n v="7.6479999999999997"/>
    <m/>
    <m/>
    <m/>
  </r>
  <r>
    <x v="0"/>
    <x v="0"/>
    <s v="SEAL"/>
    <s v="33014010"/>
    <s v="CAT 1"/>
    <s v="EL"/>
    <s v="T"/>
    <s v="SEAL33014010CAT 1EL"/>
    <s v="SEAL33014010CAT 1EL"/>
    <x v="62"/>
    <x v="62"/>
    <x v="0"/>
    <x v="236"/>
    <x v="112"/>
    <s v="EL"/>
    <s v="EL"/>
    <s v="Diésel"/>
    <x v="0"/>
    <s v="NO COES"/>
    <s v="Instalado"/>
    <x v="0"/>
    <n v="0"/>
    <n v="0"/>
    <s v="Estatal"/>
    <s v="Distribuidora"/>
    <x v="0"/>
    <s v="AREQUIPA"/>
    <s v="AREQUIPA"/>
    <s v="LA UNION"/>
    <s v="CATAHUASI"/>
    <n v="0"/>
    <n v="77"/>
    <m/>
    <m/>
    <m/>
    <m/>
    <m/>
    <m/>
    <m/>
    <m/>
    <m/>
    <m/>
    <n v="0.45"/>
    <n v="0.35"/>
    <n v="37.140999999999998"/>
    <n v="3.7141E-2"/>
    <n v="0.55500000000000005"/>
    <n v="0.45"/>
    <n v="0.35"/>
    <n v="55.961999999999996"/>
    <n v="5.5961999999999998E-2"/>
    <n v="7.6479999999999997"/>
    <m/>
    <m/>
    <m/>
  </r>
  <r>
    <x v="0"/>
    <x v="0"/>
    <s v="SEAL"/>
    <s v="33014010"/>
    <s v="CAT 2"/>
    <s v="EL"/>
    <s v="T"/>
    <s v="SEAL33014010CAT 2EL"/>
    <s v="SEAL33014010CAT 2EL"/>
    <x v="62"/>
    <x v="62"/>
    <x v="0"/>
    <x v="236"/>
    <x v="113"/>
    <s v="EL"/>
    <s v="EL"/>
    <s v="Diésel"/>
    <x v="0"/>
    <s v="NO COES"/>
    <s v="Instalado"/>
    <x v="0"/>
    <n v="0"/>
    <n v="0"/>
    <s v="Estatal"/>
    <s v="Distribuidora"/>
    <x v="0"/>
    <s v="AREQUIPA"/>
    <s v="AREQUIPA"/>
    <s v="LA UNION"/>
    <s v="CATAHUASI"/>
    <n v="0"/>
    <n v="77"/>
    <m/>
    <m/>
    <m/>
    <m/>
    <m/>
    <m/>
    <m/>
    <m/>
    <m/>
    <m/>
    <n v="0.45"/>
    <n v="0.35"/>
    <n v="0.222"/>
    <n v="2.22E-4"/>
    <n v="0.55500000000000005"/>
    <n v="0.45"/>
    <n v="0.35"/>
    <n v="0"/>
    <n v="0"/>
    <n v="7.6479999999999997"/>
    <m/>
    <m/>
    <m/>
  </r>
  <r>
    <x v="0"/>
    <x v="0"/>
    <s v="SEAL"/>
    <s v="33013884"/>
    <s v="DOOSAN"/>
    <s v="EL"/>
    <s v="T"/>
    <s v="SEAL33013884DOOSANEL"/>
    <s v="SEAL33013884DOOSANEL"/>
    <x v="62"/>
    <x v="62"/>
    <x v="0"/>
    <x v="290"/>
    <x v="352"/>
    <s v="EL"/>
    <s v="EL"/>
    <s v="Diésel"/>
    <x v="0"/>
    <s v="NO COES"/>
    <s v="Instalado"/>
    <x v="0"/>
    <n v="0"/>
    <n v="0"/>
    <s v="Estatal"/>
    <s v="Distribuidora"/>
    <x v="0"/>
    <s v="AREQUIPA"/>
    <s v="AREQUIPA"/>
    <s v="CASTILLA"/>
    <s v="ORCOPAMPA"/>
    <n v="0"/>
    <n v="77"/>
    <m/>
    <m/>
    <m/>
    <m/>
    <m/>
    <m/>
    <m/>
    <m/>
    <m/>
    <m/>
    <n v="0.74"/>
    <n v="0.63800000000000001"/>
    <n v="10.933"/>
    <n v="1.0933E-2"/>
    <n v="0.50900000000000001"/>
    <n v="0.74"/>
    <n v="0.63800000000000001"/>
    <n v="0.54400000000000004"/>
    <n v="5.44E-4"/>
    <n v="7.6479999999999997"/>
    <m/>
    <m/>
    <m/>
  </r>
  <r>
    <x v="0"/>
    <x v="1"/>
    <s v="STCRUZ"/>
    <s v="00862010"/>
    <s v="Grupo 1"/>
    <s v="HI"/>
    <s v="H"/>
    <s v="STCRUZ00862010Grupo 1HI"/>
    <s v="STCRUZ00862010Grupo 1HI"/>
    <x v="82"/>
    <x v="82"/>
    <x v="1"/>
    <x v="277"/>
    <x v="353"/>
    <s v="HI"/>
    <s v="HI"/>
    <s v="Agua"/>
    <x v="0"/>
    <s v="COES"/>
    <s v="Instalado"/>
    <x v="0"/>
    <s v="RER"/>
    <s v="PRIMERA"/>
    <s v="Privado"/>
    <s v="Generadora"/>
    <x v="0"/>
    <s v="JUNIN"/>
    <s v="JUNIN"/>
    <s v="TARMA"/>
    <s v="HUASAHUASI"/>
    <n v="0"/>
    <n v="59"/>
    <m/>
    <m/>
    <m/>
    <m/>
    <m/>
    <n v="5"/>
    <n v="4.9980000000000002"/>
    <n v="28307.642"/>
    <n v="28.307642000000001"/>
    <n v="5.2270000000000003"/>
    <s v="-"/>
    <s v="-"/>
    <n v="15839.437999999998"/>
    <n v="15.839437999999998"/>
    <n v="26.576000000000001"/>
    <s v="-"/>
    <s v="-"/>
    <s v="-"/>
    <s v="-"/>
    <s v="-"/>
    <m/>
    <m/>
    <m/>
  </r>
  <r>
    <x v="0"/>
    <x v="1"/>
    <s v="STCRUZ"/>
    <s v="00862010"/>
    <s v="Grupo 2"/>
    <s v="HI"/>
    <s v="H"/>
    <s v="STCRUZ00862010Grupo 2HI"/>
    <s v="STCRUZ00862010Grupo 2HI"/>
    <x v="82"/>
    <x v="82"/>
    <x v="1"/>
    <x v="277"/>
    <x v="354"/>
    <s v="HI"/>
    <s v="HI"/>
    <s v="Agua"/>
    <x v="0"/>
    <s v="COES"/>
    <s v="Instalado"/>
    <x v="0"/>
    <s v="RER"/>
    <s v="PRIMERA"/>
    <s v="Privado"/>
    <s v="Generadora"/>
    <x v="0"/>
    <s v="JUNIN"/>
    <s v="JUNIN"/>
    <s v="TARMA"/>
    <s v="HUASAHUASI"/>
    <n v="0"/>
    <n v="59"/>
    <m/>
    <m/>
    <m/>
    <m/>
    <m/>
    <n v="5"/>
    <n v="4.9980000000000002"/>
    <n v="28307.642"/>
    <n v="28.307642000000001"/>
    <n v="5.2270000000000003"/>
    <s v="-"/>
    <s v="-"/>
    <n v="15839.441999999999"/>
    <n v="15.839441999999998"/>
    <n v="26.576000000000001"/>
    <s v="-"/>
    <s v="-"/>
    <s v="-"/>
    <s v="-"/>
    <s v="-"/>
    <m/>
    <m/>
    <m/>
  </r>
  <r>
    <x v="0"/>
    <x v="1"/>
    <s v="STCRUZ"/>
    <s v="18162108"/>
    <s v="Grupo 1"/>
    <s v="HI"/>
    <s v="H"/>
    <s v="STCRUZ18162108Grupo 1HI"/>
    <s v="STCRUZ18162108Grupo 1HI"/>
    <x v="82"/>
    <x v="82"/>
    <x v="1"/>
    <x v="278"/>
    <x v="353"/>
    <s v="HI"/>
    <s v="HI"/>
    <s v="Agua"/>
    <x v="0"/>
    <s v="COES"/>
    <s v="Instalado"/>
    <x v="0"/>
    <s v="RER"/>
    <s v="PRIMERA"/>
    <s v="Privado"/>
    <s v="Generadora"/>
    <x v="0"/>
    <s v="ANCASH"/>
    <s v="ANCASH"/>
    <s v="HUAYLAS"/>
    <s v="SANTA CRUZ"/>
    <n v="0"/>
    <n v="59"/>
    <m/>
    <m/>
    <m/>
    <m/>
    <m/>
    <n v="3.5"/>
    <n v="3.4980000000000002"/>
    <n v="15790.8285"/>
    <n v="15.7908285"/>
    <n v="3.335"/>
    <s v="-"/>
    <s v="-"/>
    <n v="9829.9809999999998"/>
    <n v="9.8299810000000001"/>
    <n v="16.507000000000001"/>
    <s v="-"/>
    <s v="-"/>
    <s v="-"/>
    <s v="-"/>
    <s v="-"/>
    <m/>
    <m/>
    <m/>
  </r>
  <r>
    <x v="0"/>
    <x v="1"/>
    <s v="STCRUZ"/>
    <s v="18162108"/>
    <s v="Grupo 2"/>
    <s v="HI"/>
    <s v="H"/>
    <s v="STCRUZ18162108Grupo 2HI"/>
    <s v="STCRUZ18162108Grupo 2HI"/>
    <x v="82"/>
    <x v="82"/>
    <x v="1"/>
    <x v="278"/>
    <x v="354"/>
    <s v="HI"/>
    <s v="HI"/>
    <s v="Agua"/>
    <x v="0"/>
    <s v="COES"/>
    <s v="Instalado"/>
    <x v="0"/>
    <s v="RER"/>
    <s v="PRIMERA"/>
    <s v="Privado"/>
    <s v="Generadora"/>
    <x v="0"/>
    <s v="ANCASH"/>
    <s v="ANCASH"/>
    <s v="HUAYLAS"/>
    <s v="SANTA CRUZ"/>
    <n v="0"/>
    <n v="59"/>
    <m/>
    <m/>
    <m/>
    <m/>
    <m/>
    <n v="3.5"/>
    <n v="3.4980000000000002"/>
    <n v="15790.8285"/>
    <n v="15.7908285"/>
    <n v="3.335"/>
    <s v="-"/>
    <s v="-"/>
    <n v="9829.9830000000002"/>
    <n v="9.8299830000000004"/>
    <n v="16.507000000000001"/>
    <s v="-"/>
    <s v="-"/>
    <s v="-"/>
    <s v="-"/>
    <s v="-"/>
    <m/>
    <m/>
    <m/>
  </r>
  <r>
    <x v="0"/>
    <x v="1"/>
    <s v="STCRUZ"/>
    <s v="18167608"/>
    <s v="Grupo 1"/>
    <s v="HI"/>
    <s v="H"/>
    <s v="STCRUZ18167608Grupo 1HI"/>
    <s v="STCRUZ18167608Grupo 1HI"/>
    <x v="82"/>
    <x v="82"/>
    <x v="1"/>
    <x v="279"/>
    <x v="353"/>
    <s v="HI"/>
    <s v="HI"/>
    <s v="Agua"/>
    <x v="0"/>
    <s v="COES"/>
    <s v="Instalado"/>
    <x v="0"/>
    <s v="RER"/>
    <s v="PRIMERA"/>
    <s v="Privado"/>
    <s v="Generadora"/>
    <x v="0"/>
    <s v="ANCASH"/>
    <s v="ANCASH"/>
    <s v="HUAYLAS"/>
    <s v="SANTA CRUZ"/>
    <n v="0"/>
    <n v="59"/>
    <m/>
    <m/>
    <m/>
    <m/>
    <m/>
    <n v="3.8849999999999998"/>
    <n v="3.883"/>
    <n v="17645.645"/>
    <n v="17.645645000000002"/>
    <n v="3.4540000000000002"/>
    <s v="-"/>
    <s v="-"/>
    <n v="10443.752"/>
    <n v="10.443752"/>
    <n v="16.8"/>
    <s v="-"/>
    <s v="-"/>
    <s v="-"/>
    <s v="-"/>
    <s v="-"/>
    <m/>
    <m/>
    <m/>
  </r>
  <r>
    <x v="0"/>
    <x v="1"/>
    <s v="STCRUZ"/>
    <s v="18167608"/>
    <s v="Grupo 2"/>
    <s v="HI"/>
    <s v="H"/>
    <s v="STCRUZ18167608Grupo 2HI"/>
    <s v="STCRUZ18167608Grupo 2HI"/>
    <x v="82"/>
    <x v="82"/>
    <x v="1"/>
    <x v="279"/>
    <x v="354"/>
    <s v="HI"/>
    <s v="HI"/>
    <s v="Agua"/>
    <x v="0"/>
    <s v="COES"/>
    <s v="Instalado"/>
    <x v="0"/>
    <s v="RER"/>
    <s v="PRIMERA"/>
    <s v="Privado"/>
    <s v="Generadora"/>
    <x v="0"/>
    <s v="ANCASH"/>
    <s v="ANCASH"/>
    <s v="HUAYLAS"/>
    <s v="SANTA CRUZ"/>
    <n v="0"/>
    <n v="59"/>
    <m/>
    <m/>
    <m/>
    <m/>
    <m/>
    <n v="3.8849999999999998"/>
    <n v="3.883"/>
    <n v="17645.645"/>
    <n v="17.645645000000002"/>
    <n v="3.4540000000000002"/>
    <s v="-"/>
    <s v="-"/>
    <n v="10443.755999999999"/>
    <n v="10.443755999999999"/>
    <n v="16.8"/>
    <s v="-"/>
    <s v="-"/>
    <s v="-"/>
    <s v="-"/>
    <s v="-"/>
    <m/>
    <m/>
    <m/>
  </r>
  <r>
    <x v="0"/>
    <x v="1"/>
    <s v="STCRUZ"/>
    <s v="28072011"/>
    <s v="Grupo 1"/>
    <s v="HI"/>
    <s v="H"/>
    <s v="STCRUZ28072011Grupo 1HI"/>
    <s v="STCRUZ28072011Grupo 1HI"/>
    <x v="82"/>
    <x v="82"/>
    <x v="1"/>
    <x v="280"/>
    <x v="353"/>
    <s v="HI"/>
    <s v="HI"/>
    <s v="Agua"/>
    <x v="0"/>
    <s v="COES"/>
    <s v="Instalado"/>
    <x v="0"/>
    <s v="RER"/>
    <s v="PRIMERA"/>
    <s v="Privado"/>
    <s v="Generadora"/>
    <x v="0"/>
    <s v="JUNIN"/>
    <s v="JUNIN"/>
    <s v="TARMA"/>
    <s v="HUASAHUASI"/>
    <n v="0"/>
    <n v="59"/>
    <m/>
    <m/>
    <m/>
    <m/>
    <m/>
    <n v="5"/>
    <n v="4.9980000000000002"/>
    <n v="26806.534999999996"/>
    <n v="26.806534999999997"/>
    <n v="5.0715000000000003"/>
    <s v="-"/>
    <s v="-"/>
    <n v="15222.647000000001"/>
    <n v="15.222647"/>
    <n v="25.515999999999998"/>
    <s v="-"/>
    <s v="-"/>
    <s v="-"/>
    <s v="-"/>
    <s v="-"/>
    <m/>
    <m/>
    <m/>
  </r>
  <r>
    <x v="0"/>
    <x v="1"/>
    <s v="STCRUZ"/>
    <s v="28072011"/>
    <s v="Grupo 2"/>
    <s v="HI"/>
    <s v="H"/>
    <s v="STCRUZ28072011Grupo 2HI"/>
    <s v="STCRUZ28072011Grupo 2HI"/>
    <x v="82"/>
    <x v="82"/>
    <x v="1"/>
    <x v="280"/>
    <x v="354"/>
    <s v="HI"/>
    <s v="HI"/>
    <s v="Agua"/>
    <x v="0"/>
    <s v="COES"/>
    <s v="Instalado"/>
    <x v="0"/>
    <s v="RER"/>
    <s v="PRIMERA"/>
    <s v="Privado"/>
    <s v="Generadora"/>
    <x v="0"/>
    <s v="JUNIN"/>
    <s v="JUNIN"/>
    <s v="TARMA"/>
    <s v="HUASAHUASI"/>
    <n v="0"/>
    <n v="59"/>
    <m/>
    <m/>
    <m/>
    <m/>
    <m/>
    <n v="5"/>
    <n v="4.9980000000000002"/>
    <n v="26806.534999999996"/>
    <n v="26.806534999999997"/>
    <n v="5.0715000000000003"/>
    <s v="-"/>
    <s v="-"/>
    <n v="15222.650000000001"/>
    <n v="15.222650000000002"/>
    <n v="25.515999999999998"/>
    <s v="-"/>
    <s v="-"/>
    <s v="-"/>
    <s v="-"/>
    <s v="-"/>
    <m/>
    <m/>
    <m/>
  </r>
  <r>
    <x v="0"/>
    <x v="0"/>
    <s v="UCAYAL"/>
    <s v="53027019"/>
    <s v="PERKINS-HCI434D1L"/>
    <s v="EL"/>
    <s v="T"/>
    <s v="UCAYAL53027019PERKINS-HCI434D1LEL"/>
    <s v="UCAYAL53027019PERKINS-HCI434D1LEL"/>
    <x v="69"/>
    <x v="69"/>
    <x v="0"/>
    <x v="291"/>
    <x v="355"/>
    <s v="EL"/>
    <s v="EL"/>
    <s v="Diésel"/>
    <x v="1"/>
    <s v="NO COES"/>
    <s v="Instalado"/>
    <x v="0"/>
    <n v="0"/>
    <n v="0"/>
    <s v="Estatal"/>
    <s v="Distribuidora"/>
    <x v="0"/>
    <s v="UCAYALI"/>
    <s v="UCAYALI"/>
    <s v="PURUS"/>
    <s v="PURUS"/>
    <s v="PUERTO ESPERANZA"/>
    <n v="23"/>
    <m/>
    <m/>
    <m/>
    <m/>
    <m/>
    <m/>
    <m/>
    <m/>
    <m/>
    <m/>
    <n v="0.316"/>
    <n v="0.3"/>
    <n v="33.997000000000007"/>
    <n v="3.3997000000000006E-2"/>
    <n v="0.113"/>
    <n v="0.316"/>
    <n v="0.3"/>
    <n v="100.80800000000001"/>
    <n v="0.10080800000000001"/>
    <n v="7.6479999999999997"/>
    <m/>
    <m/>
    <m/>
  </r>
  <r>
    <x v="0"/>
    <x v="0"/>
    <s v="UCAYAL"/>
    <s v="53027019"/>
    <s v="PERKINS-MP-2251"/>
    <s v="EL"/>
    <s v="T"/>
    <s v="UCAYAL53027019PERKINS-MP-2251EL"/>
    <s v="UCAYAL53027019PERKINS-MP-2251EL"/>
    <x v="69"/>
    <x v="69"/>
    <x v="0"/>
    <x v="291"/>
    <x v="356"/>
    <s v="EL"/>
    <s v="EL"/>
    <s v="Diésel"/>
    <x v="1"/>
    <s v="NO COES"/>
    <s v="Instalado"/>
    <x v="0"/>
    <n v="0"/>
    <n v="0"/>
    <s v="Estatal"/>
    <s v="Distribuidora"/>
    <x v="0"/>
    <s v="UCAYALI"/>
    <s v="UCAYALI"/>
    <s v="PURUS"/>
    <s v="PURUS"/>
    <s v="PUERTO ESPERANZA"/>
    <n v="23"/>
    <m/>
    <m/>
    <m/>
    <m/>
    <m/>
    <m/>
    <m/>
    <m/>
    <m/>
    <m/>
    <n v="0.2"/>
    <n v="0.19600000000000001"/>
    <n v="231.89499999999998"/>
    <n v="0.23189499999999999"/>
    <n v="0.113"/>
    <n v="0.2"/>
    <n v="0.18"/>
    <n v="248.839"/>
    <n v="0.248839"/>
    <n v="7.6479999999999997"/>
    <m/>
    <m/>
    <m/>
  </r>
  <r>
    <x v="0"/>
    <x v="0"/>
    <s v="UCAYAL"/>
    <s v="51027119"/>
    <s v="690 PANELES FOTOVOL"/>
    <s v="HI"/>
    <s v="H"/>
    <s v="UCAYAL51027119690 PANELES FOTOVOLHI"/>
    <s v="UCAYAL51027119690 PANELES FOTOVOLHI"/>
    <x v="69"/>
    <x v="69"/>
    <x v="2"/>
    <x v="292"/>
    <x v="357"/>
    <s v="FV"/>
    <s v="FV"/>
    <s v="Radiación solar"/>
    <x v="1"/>
    <s v="NO COES"/>
    <s v="Instalado"/>
    <x v="0"/>
    <n v="0"/>
    <n v="0"/>
    <s v="Estatal"/>
    <s v="Distribuidora"/>
    <x v="0"/>
    <s v="UCAYALI"/>
    <s v="UCAYALI"/>
    <s v="PURUS"/>
    <s v="PURUS"/>
    <n v="0"/>
    <n v="23"/>
    <m/>
    <m/>
    <m/>
    <m/>
    <m/>
    <m/>
    <m/>
    <m/>
    <m/>
    <m/>
    <n v="8.9999999999999993E-3"/>
    <n v="8.9999999999999993E-3"/>
    <n v="48.686999999999991"/>
    <n v="4.8686999999999987E-2"/>
    <n v="8.0000000000000002E-3"/>
    <n v="8.9999999999999993E-3"/>
    <n v="8.9999999999999993E-3"/>
    <n v="78.01700000000001"/>
    <n v="7.8017000000000017E-2"/>
    <n v="7.6479999999999997"/>
    <m/>
    <m/>
    <m/>
  </r>
  <r>
    <x v="0"/>
    <x v="0"/>
    <s v="VILLAC"/>
    <s v="00012626"/>
    <s v="G-1"/>
    <s v="EL"/>
    <s v="T"/>
    <s v="VILLAC00012626G-1EL"/>
    <s v="VILLAC00012626G-1EL"/>
    <x v="70"/>
    <x v="70"/>
    <x v="0"/>
    <x v="293"/>
    <x v="18"/>
    <s v="EL"/>
    <s v="EL"/>
    <s v="Gas Natural"/>
    <x v="0"/>
    <s v="NO COES"/>
    <s v="Instalado"/>
    <x v="0"/>
    <n v="0"/>
    <n v="0"/>
    <s v="Privado"/>
    <s v="Generadora"/>
    <x v="0"/>
    <s v="ICA"/>
    <s v="ICA"/>
    <s v="ICA"/>
    <s v="SALAS"/>
    <n v="0"/>
    <n v="15"/>
    <m/>
    <m/>
    <m/>
    <m/>
    <m/>
    <m/>
    <m/>
    <m/>
    <m/>
    <m/>
    <m/>
    <m/>
    <m/>
    <m/>
    <m/>
    <n v="9.9"/>
    <n v="9.2759999999999998"/>
    <n v="8471.6189999999988"/>
    <n v="8.4716189999999987"/>
    <n v="7.6479999999999997"/>
    <m/>
    <m/>
    <m/>
  </r>
  <r>
    <x v="0"/>
    <x v="0"/>
    <s v="ELOR"/>
    <s v="12345678"/>
    <s v="VOLVO PENTA &lt;G1&gt;"/>
    <s v="EL"/>
    <s v="T"/>
    <s v="ELOR12345678VOLVO PENTA &lt;G1&gt;EL"/>
    <s v="ELOR12345678VOLVO PENTA &lt;G1&gt;EL"/>
    <x v="27"/>
    <x v="27"/>
    <x v="0"/>
    <x v="294"/>
    <x v="358"/>
    <s v="EL"/>
    <s v="EL"/>
    <s v="Diésel"/>
    <x v="0"/>
    <s v="NO COES"/>
    <s v="Instalado"/>
    <x v="0"/>
    <n v="0"/>
    <n v="0"/>
    <s v="Estatal"/>
    <s v="Distribuidora"/>
    <x v="0"/>
    <s v="LORETO"/>
    <s v="LORETO"/>
    <n v="0"/>
    <n v="0"/>
    <n v="0"/>
    <n v="20"/>
    <m/>
    <m/>
    <m/>
    <m/>
    <m/>
    <m/>
    <m/>
    <m/>
    <m/>
    <m/>
    <m/>
    <m/>
    <m/>
    <m/>
    <m/>
    <n v="0.5"/>
    <n v="0.45"/>
    <n v="351.89099999999996"/>
    <n v="0.35189099999999995"/>
    <n v="7.6479999999999997"/>
    <m/>
    <m/>
    <m/>
  </r>
  <r>
    <x v="0"/>
    <x v="0"/>
    <s v="ELOR"/>
    <s v="12345678"/>
    <s v="VOLVO PENTA &lt;G2&gt;"/>
    <s v="EL"/>
    <s v="T"/>
    <s v="ELOR12345678VOLVO PENTA &lt;G2&gt;EL"/>
    <s v="ELOR12345678VOLVO PENTA &lt;G2&gt;EL"/>
    <x v="27"/>
    <x v="27"/>
    <x v="0"/>
    <x v="294"/>
    <x v="359"/>
    <s v="EL"/>
    <s v="EL"/>
    <s v="Diésel"/>
    <x v="0"/>
    <s v="NO COES"/>
    <s v="Instalado"/>
    <x v="0"/>
    <n v="0"/>
    <n v="0"/>
    <s v="Estatal"/>
    <s v="Distribuidora"/>
    <x v="0"/>
    <s v="LORETO"/>
    <s v="LORETO"/>
    <n v="0"/>
    <n v="0"/>
    <n v="0"/>
    <n v="20"/>
    <m/>
    <m/>
    <m/>
    <m/>
    <m/>
    <m/>
    <m/>
    <m/>
    <m/>
    <m/>
    <m/>
    <m/>
    <m/>
    <m/>
    <m/>
    <n v="0.5"/>
    <n v="0.45"/>
    <n v="350.84899999999999"/>
    <n v="0.35084899999999997"/>
    <n v="7.6479999999999997"/>
    <m/>
    <m/>
    <m/>
  </r>
  <r>
    <x v="0"/>
    <x v="0"/>
    <s v="ELOR"/>
    <s v="12345678"/>
    <s v="VOLVO PENTA &lt;G3&gt;"/>
    <s v="EL"/>
    <s v="T"/>
    <s v="ELOR12345678VOLVO PENTA &lt;G3&gt;EL"/>
    <s v="ELOR12345678VOLVO PENTA &lt;G3&gt;EL"/>
    <x v="27"/>
    <x v="27"/>
    <x v="0"/>
    <x v="294"/>
    <x v="360"/>
    <s v="EL"/>
    <s v="EL"/>
    <s v="Diésel"/>
    <x v="0"/>
    <s v="NO COES"/>
    <s v="Instalado"/>
    <x v="0"/>
    <n v="0"/>
    <n v="0"/>
    <s v="Estatal"/>
    <s v="Distribuidora"/>
    <x v="0"/>
    <s v="LORETO"/>
    <s v="LORETO"/>
    <n v="0"/>
    <n v="0"/>
    <n v="0"/>
    <n v="20"/>
    <m/>
    <m/>
    <m/>
    <m/>
    <m/>
    <m/>
    <m/>
    <m/>
    <m/>
    <m/>
    <m/>
    <m/>
    <m/>
    <m/>
    <m/>
    <n v="0.45"/>
    <n v="0.4"/>
    <n v="226.65899999999999"/>
    <n v="0.226659"/>
    <n v="7.6479999999999997"/>
    <m/>
    <m/>
    <m/>
  </r>
  <r>
    <x v="0"/>
    <x v="0"/>
    <s v="ELOR"/>
    <s v="33011193"/>
    <s v="Cat 3516 YAT00240"/>
    <s v="EL"/>
    <s v="T"/>
    <s v="ELOR33011193Cat 3516 YAT00240EL"/>
    <s v="ELOR33011193Cat 3516 YAT00240EL"/>
    <x v="27"/>
    <x v="27"/>
    <x v="0"/>
    <x v="125"/>
    <x v="361"/>
    <s v="EL"/>
    <s v="EL"/>
    <s v="Diésel"/>
    <x v="1"/>
    <s v="NO COES"/>
    <s v="Instalado"/>
    <x v="0"/>
    <n v="0"/>
    <n v="0"/>
    <s v="Estatal"/>
    <s v="Distribuidora"/>
    <x v="0"/>
    <s v="LORETO"/>
    <s v="LORETO"/>
    <s v="LORETO"/>
    <s v="NAUTA"/>
    <n v="0"/>
    <n v="20"/>
    <m/>
    <m/>
    <m/>
    <m/>
    <m/>
    <m/>
    <m/>
    <m/>
    <m/>
    <m/>
    <m/>
    <m/>
    <m/>
    <m/>
    <m/>
    <n v="2"/>
    <n v="1.5"/>
    <n v="976.22399999999993"/>
    <n v="0.97622399999999998"/>
    <n v="7.6479999999999997"/>
    <m/>
    <m/>
    <m/>
  </r>
  <r>
    <x v="0"/>
    <x v="0"/>
    <s v="ELOR"/>
    <s v="43096499"/>
    <s v="CAT 3306"/>
    <s v="EL"/>
    <s v="T"/>
    <s v="ELOR43096499CAT 3306EL"/>
    <s v="ELOR43096499CAT 3306EL"/>
    <x v="27"/>
    <x v="27"/>
    <x v="0"/>
    <x v="149"/>
    <x v="362"/>
    <s v="EL"/>
    <s v="EL"/>
    <s v="Diésel"/>
    <x v="1"/>
    <s v="NO COES"/>
    <s v="Instalado"/>
    <x v="0"/>
    <n v="0"/>
    <n v="0"/>
    <s v="Estatal"/>
    <s v="Distribuidora"/>
    <x v="0"/>
    <s v="LORETO"/>
    <s v="LORETO"/>
    <n v="0"/>
    <n v="0"/>
    <n v="0"/>
    <n v="20"/>
    <m/>
    <m/>
    <m/>
    <m/>
    <m/>
    <m/>
    <m/>
    <m/>
    <m/>
    <m/>
    <m/>
    <m/>
    <m/>
    <m/>
    <m/>
    <n v="0"/>
    <n v="0"/>
    <n v="71.963999999999999"/>
    <n v="7.1964E-2"/>
    <n v="7.6479999999999997"/>
    <m/>
    <m/>
    <m/>
  </r>
  <r>
    <x v="0"/>
    <x v="0"/>
    <s v="ELOR"/>
    <s v="43096499"/>
    <s v="CUMMINS 855"/>
    <s v="EL"/>
    <s v="T"/>
    <s v="ELOR43096499CUMMINS 855EL"/>
    <s v="ELOR43096499CUMMINS 855EL"/>
    <x v="27"/>
    <x v="27"/>
    <x v="0"/>
    <x v="149"/>
    <x v="363"/>
    <s v="EL"/>
    <s v="EL"/>
    <s v="Diésel"/>
    <x v="1"/>
    <s v="NO COES"/>
    <s v="Instalado"/>
    <x v="0"/>
    <n v="0"/>
    <n v="0"/>
    <s v="Estatal"/>
    <s v="Distribuidora"/>
    <x v="0"/>
    <s v="LORETO"/>
    <s v="LORETO"/>
    <n v="0"/>
    <n v="0"/>
    <n v="0"/>
    <n v="20"/>
    <m/>
    <m/>
    <m/>
    <m/>
    <m/>
    <m/>
    <m/>
    <m/>
    <m/>
    <m/>
    <m/>
    <m/>
    <m/>
    <m/>
    <m/>
    <n v="0.32"/>
    <n v="0.19"/>
    <n v="395.21000000000004"/>
    <n v="0.39521000000000006"/>
    <n v="7.6479999999999997"/>
    <m/>
    <m/>
    <m/>
  </r>
  <r>
    <x v="0"/>
    <x v="0"/>
    <s v="ELSE"/>
    <s v="23009600"/>
    <s v="Urpipata"/>
    <s v="EL"/>
    <s v="T"/>
    <s v="ELSE23009600UrpipataEL"/>
    <s v="ELSE23009600UrpipataEL"/>
    <x v="30"/>
    <x v="30"/>
    <x v="0"/>
    <x v="295"/>
    <x v="364"/>
    <s v="EL"/>
    <s v="EL"/>
    <s v="Diésel"/>
    <x v="0"/>
    <s v="NO COES"/>
    <s v="Instalado"/>
    <x v="0"/>
    <n v="0"/>
    <n v="0"/>
    <s v="Estatal"/>
    <s v="Distribuidora"/>
    <x v="0"/>
    <s v="MADRE DE DIOS"/>
    <s v="MADRE DE DIOS"/>
    <n v="0"/>
    <n v="0"/>
    <n v="0"/>
    <n v="22"/>
    <m/>
    <m/>
    <m/>
    <m/>
    <m/>
    <m/>
    <m/>
    <m/>
    <m/>
    <m/>
    <m/>
    <m/>
    <m/>
    <m/>
    <m/>
    <n v="4.0999999999999996"/>
    <n v="2.9"/>
    <n v="52.974999999999994"/>
    <n v="5.2974999999999994E-2"/>
    <n v="7.6479999999999997"/>
    <m/>
    <m/>
    <m/>
  </r>
  <r>
    <x v="0"/>
    <x v="0"/>
    <s v="GRPAIN"/>
    <s v="17381117"/>
    <s v="Circuito 1"/>
    <s v="HI"/>
    <s v="H"/>
    <s v="GRPAIN17381117Circuito 1HI"/>
    <s v="GRPAIN17381117Circuito 1HI"/>
    <x v="83"/>
    <x v="83"/>
    <x v="3"/>
    <x v="296"/>
    <x v="226"/>
    <s v="TE"/>
    <s v="TE"/>
    <s v="Viento"/>
    <x v="0"/>
    <s v="COES"/>
    <s v="Instalado"/>
    <x v="0"/>
    <s v="RER"/>
    <s v="CUARTA"/>
    <s v="Privado"/>
    <s v="Generadora"/>
    <x v="0"/>
    <s v="CAJAMARCA"/>
    <s v="CAJAMARCA"/>
    <s v="CHOTA"/>
    <s v="HUAMBOS"/>
    <n v="0"/>
    <e v="#N/A"/>
    <m/>
    <m/>
    <m/>
    <m/>
    <m/>
    <m/>
    <m/>
    <m/>
    <m/>
    <m/>
    <m/>
    <m/>
    <m/>
    <m/>
    <m/>
    <n v="18.37"/>
    <n v="18.37"/>
    <n v="237.23"/>
    <n v="0.23723"/>
    <n v="7.6479999999999997"/>
    <m/>
    <m/>
    <m/>
  </r>
  <r>
    <x v="0"/>
    <x v="0"/>
    <s v="GRTARU"/>
    <s v="17380817"/>
    <s v="Circuito 1"/>
    <s v="HI"/>
    <s v="H"/>
    <s v="GRTARU17380817Circuito 1HI"/>
    <s v="GRTARU17380817Circuito 1HI"/>
    <x v="84"/>
    <x v="84"/>
    <x v="3"/>
    <x v="297"/>
    <x v="226"/>
    <s v="TE"/>
    <s v="TE"/>
    <s v="Viento"/>
    <x v="0"/>
    <s v="COES"/>
    <s v="Instalado"/>
    <x v="0"/>
    <s v="RER"/>
    <s v="CUARTA"/>
    <s v="Privado"/>
    <s v="Generadora"/>
    <x v="0"/>
    <s v="CAJAMARCA"/>
    <s v="CAJAMARCA"/>
    <s v="CHOTA"/>
    <s v="HUAMBOS"/>
    <n v="0"/>
    <e v="#N/A"/>
    <m/>
    <m/>
    <m/>
    <m/>
    <m/>
    <m/>
    <m/>
    <m/>
    <m/>
    <m/>
    <m/>
    <m/>
    <m/>
    <m/>
    <m/>
    <n v="18.37"/>
    <n v="18.37"/>
    <n v="64.388000000000005"/>
    <n v="6.4388000000000001E-2"/>
    <n v="7.6479999999999997"/>
    <m/>
    <m/>
    <m/>
  </r>
  <r>
    <x v="0"/>
    <x v="0"/>
    <s v="ELNM"/>
    <s v="41046494"/>
    <s v="Grupo U.Gen 1"/>
    <s v="HI"/>
    <s v="H"/>
    <s v="ELNM41046494Grupo U.Gen 1HI"/>
    <s v="ELNM41046494Grupo U.Gen 1HI"/>
    <x v="25"/>
    <x v="25"/>
    <x v="1"/>
    <x v="98"/>
    <x v="365"/>
    <s v="HI"/>
    <s v="HI"/>
    <s v="Agua"/>
    <x v="1"/>
    <s v="NO COES"/>
    <s v="Instalado"/>
    <x v="2"/>
    <n v="0"/>
    <n v="0"/>
    <s v="Estatal"/>
    <s v="Distribuidora"/>
    <x v="0"/>
    <s v="ANCASH"/>
    <s v="ANCASH"/>
    <s v="BOLOGNESI"/>
    <s v="CHIQUIAN"/>
    <n v="0"/>
    <n v="55"/>
    <m/>
    <m/>
    <m/>
    <m/>
    <m/>
    <m/>
    <m/>
    <m/>
    <m/>
    <m/>
    <m/>
    <m/>
    <m/>
    <m/>
    <m/>
    <n v="0.2"/>
    <n v="0.19500000000000001"/>
    <n v="0.75299999999999989"/>
    <n v="7.5299999999999987E-4"/>
    <n v="7.6479999999999997"/>
    <m/>
    <m/>
    <m/>
  </r>
  <r>
    <x v="0"/>
    <x v="0"/>
    <s v="PIEREN"/>
    <s v="18236910"/>
    <s v="G1"/>
    <s v="HI"/>
    <s v="H"/>
    <s v="PIEREN18236910G1HI"/>
    <s v="PIEREN18236910G1HI"/>
    <x v="85"/>
    <x v="85"/>
    <x v="1"/>
    <x v="298"/>
    <x v="2"/>
    <s v="HI"/>
    <s v="HI"/>
    <s v="Agua"/>
    <x v="0"/>
    <s v="COES"/>
    <s v="Instalado"/>
    <x v="0"/>
    <s v="RER"/>
    <s v="SEGUNDA"/>
    <s v="Privado"/>
    <s v="Generadora"/>
    <x v="0"/>
    <s v="ANCASH"/>
    <s v="ANCASH"/>
    <s v="CORONGO"/>
    <s v="CORONGO"/>
    <n v="0"/>
    <e v="#N/A"/>
    <m/>
    <m/>
    <m/>
    <m/>
    <m/>
    <m/>
    <m/>
    <m/>
    <m/>
    <m/>
    <m/>
    <m/>
    <m/>
    <m/>
    <m/>
    <n v="10.414"/>
    <n v="10.38"/>
    <n v="4632.42"/>
    <n v="4.6324199999999998"/>
    <n v="7.6479999999999997"/>
    <m/>
    <m/>
    <m/>
  </r>
  <r>
    <x v="0"/>
    <x v="0"/>
    <s v="PIEREN"/>
    <s v="18236910"/>
    <s v="G2"/>
    <s v="HI"/>
    <s v="H"/>
    <s v="PIEREN18236910G2HI"/>
    <s v="PIEREN18236910G2HI"/>
    <x v="85"/>
    <x v="85"/>
    <x v="1"/>
    <x v="298"/>
    <x v="29"/>
    <s v="HI"/>
    <s v="HI"/>
    <s v="Agua"/>
    <x v="0"/>
    <s v="COES"/>
    <s v="Instalado"/>
    <x v="0"/>
    <s v="RER"/>
    <s v="SEGUNDA"/>
    <s v="Privado"/>
    <s v="Generadora"/>
    <x v="0"/>
    <s v="ANCASH"/>
    <s v="ANCASH"/>
    <s v="CORONGO"/>
    <s v="CORONGO"/>
    <n v="0"/>
    <e v="#N/A"/>
    <m/>
    <m/>
    <m/>
    <m/>
    <m/>
    <m/>
    <m/>
    <m/>
    <m/>
    <m/>
    <m/>
    <m/>
    <m/>
    <m/>
    <m/>
    <n v="10.414"/>
    <n v="10.382999999999999"/>
    <n v="30720.75"/>
    <n v="30.720749999999999"/>
    <n v="7.6479999999999997"/>
    <m/>
    <m/>
    <m/>
  </r>
  <r>
    <x v="0"/>
    <x v="0"/>
    <s v="PETRAM"/>
    <s v="00000700"/>
    <s v="Grupos 1-2"/>
    <s v="EL"/>
    <s v="T"/>
    <s v="PETRAM00000700Grupos 1-2EL"/>
    <s v="PETRAM00000700Grupos 1-2EL"/>
    <x v="57"/>
    <x v="57"/>
    <x v="0"/>
    <x v="299"/>
    <x v="270"/>
    <s v="EL"/>
    <s v="EL"/>
    <s v="Biogas"/>
    <x v="0"/>
    <s v="COES"/>
    <s v="Instalado"/>
    <x v="0"/>
    <s v="RER"/>
    <s v="CUARTA"/>
    <s v="Privado"/>
    <s v="Generadora"/>
    <x v="0"/>
    <s v="CALLAO"/>
    <s v="LIMA"/>
    <s v="VENTANILLA"/>
    <n v="0"/>
    <n v="0"/>
    <n v="70"/>
    <m/>
    <m/>
    <m/>
    <m/>
    <m/>
    <m/>
    <m/>
    <m/>
    <m/>
    <m/>
    <m/>
    <m/>
    <m/>
    <m/>
    <m/>
    <n v="2.4"/>
    <n v="2.4"/>
    <n v="8773.9560000000001"/>
    <n v="8.7739560000000001"/>
    <n v="7.6479999999999997"/>
    <m/>
    <m/>
    <m/>
  </r>
  <r>
    <x v="1"/>
    <x v="0"/>
    <m/>
    <m/>
    <m/>
    <m/>
    <m/>
    <m/>
    <m/>
    <x v="86"/>
    <x v="86"/>
    <x v="4"/>
    <x v="300"/>
    <x v="366"/>
    <m/>
    <m/>
    <e v="#N/A"/>
    <x v="2"/>
    <m/>
    <m/>
    <x v="4"/>
    <m/>
    <m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x v="0"/>
    <s v="AGREGA"/>
    <s v="33035594"/>
    <m/>
    <s v="EL"/>
    <s v="T"/>
    <s v="AGREGA33035594EL"/>
    <s v="AGREGA33035594EL"/>
    <x v="87"/>
    <x v="87"/>
    <x v="0"/>
    <x v="301"/>
    <x v="367"/>
    <s v="EL"/>
    <s v="EL"/>
    <s v="Diésel"/>
    <x v="0"/>
    <s v="NO COES"/>
    <s v="Instalado"/>
    <x v="1"/>
    <n v="0"/>
    <n v="0"/>
    <s v="Privado"/>
    <s v="Autoproductor"/>
    <x v="0"/>
    <s v="LIMA"/>
    <s v="LIMA"/>
    <s v="LIMA"/>
    <s v="LOS OLIVOS"/>
    <n v="0"/>
    <n v="16"/>
    <n v="1.45"/>
    <n v="1.45"/>
    <n v="2.2759999999999998"/>
    <n v="2.2759999999999998E-3"/>
    <n v="0.26"/>
    <n v="1.45"/>
    <n v="1.45"/>
    <n v="3.044"/>
    <n v="3.0439999999999998E-3"/>
    <n v="0.39"/>
    <n v="1.45"/>
    <n v="1.45"/>
    <n v="1.04"/>
    <n v="1.0400000000000001E-3"/>
    <n v="0.497"/>
    <n v="1.45"/>
    <n v="1.45"/>
    <n v="0.26900000000000002"/>
    <n v="2.6900000000000003E-4"/>
    <n v="7.6479999999999997"/>
    <m/>
    <m/>
    <m/>
  </r>
  <r>
    <x v="2"/>
    <x v="0"/>
    <s v="AGUENE"/>
    <s v="53014699"/>
    <m/>
    <s v="TG"/>
    <s v="T"/>
    <s v="AGUENE53014699TG"/>
    <s v="AGUENE53014699TG"/>
    <x v="88"/>
    <x v="88"/>
    <x v="0"/>
    <x v="302"/>
    <x v="367"/>
    <s v="TG"/>
    <s v="TG"/>
    <s v="Gas Natural"/>
    <x v="1"/>
    <s v="NO COES"/>
    <s v="Instalado"/>
    <x v="0"/>
    <n v="0"/>
    <n v="0"/>
    <s v="Privado"/>
    <s v="Autoproductor"/>
    <x v="0"/>
    <s v="UCAYALI"/>
    <s v="UCAYALI"/>
    <s v="PADRE ABAD"/>
    <s v="PADRE ABAD (Aguaytia)"/>
    <n v="0"/>
    <n v="2"/>
    <n v="1"/>
    <n v="0.9"/>
    <n v="2379.7040000000002"/>
    <n v="2.3797040000000003"/>
    <n v="0.22"/>
    <n v="1"/>
    <n v="0.9"/>
    <n v="2143.9459999999999"/>
    <n v="2.1439460000000001"/>
    <n v="0.22"/>
    <n v="1"/>
    <n v="1"/>
    <n v="2171.364"/>
    <n v="2.1713640000000001"/>
    <n v="0.22"/>
    <n v="1"/>
    <n v="1"/>
    <n v="2086.683"/>
    <n v="2.0866829999999998"/>
    <n v="7.6479999999999997"/>
    <m/>
    <m/>
    <m/>
  </r>
  <r>
    <x v="2"/>
    <x v="0"/>
    <s v="ALICOR"/>
    <s v="33022093"/>
    <m/>
    <s v="EL"/>
    <s v="T"/>
    <s v="ALICOR33022093EL"/>
    <s v="ALICOR33022093EL"/>
    <x v="89"/>
    <x v="89"/>
    <x v="0"/>
    <x v="303"/>
    <x v="367"/>
    <s v="EL"/>
    <s v="EL"/>
    <s v="Diésel"/>
    <x v="0"/>
    <s v="NO COES"/>
    <s v="Instalado"/>
    <x v="0"/>
    <n v="0"/>
    <n v="0"/>
    <s v="Privado"/>
    <s v="Autoproductor"/>
    <x v="0"/>
    <s v="CALLAO"/>
    <s v="LIMA"/>
    <s v="CALLAO"/>
    <s v="CARMEN DE LA LEGUA"/>
    <n v="0"/>
    <n v="3"/>
    <n v="2.65"/>
    <n v="2.65"/>
    <n v="831.92613890625012"/>
    <n v="0.83192613890625011"/>
    <n v="0"/>
    <n v="2.65"/>
    <n v="2.65"/>
    <n v="833.61531612959993"/>
    <n v="0.83361531612959994"/>
    <n v="0"/>
    <n v="2.65"/>
    <n v="2.65"/>
    <n v="1340.9839999999999"/>
    <n v="1.340984"/>
    <n v="2.65"/>
    <n v="2.65"/>
    <n v="2.65"/>
    <n v="1221.9580000000001"/>
    <n v="1.2219580000000001"/>
    <n v="7.6479999999999997"/>
    <m/>
    <m/>
    <m/>
  </r>
  <r>
    <x v="2"/>
    <x v="0"/>
    <s v="ALICOR"/>
    <s v="33022293"/>
    <m/>
    <s v="EL"/>
    <s v="T"/>
    <s v="ALICOR33022293EL"/>
    <s v="ALICOR33022293EL"/>
    <x v="89"/>
    <x v="89"/>
    <x v="0"/>
    <x v="304"/>
    <x v="367"/>
    <s v="EL"/>
    <s v="EL"/>
    <s v="Diésel"/>
    <x v="0"/>
    <s v="NO COES"/>
    <s v="Instalado"/>
    <x v="1"/>
    <n v="0"/>
    <n v="0"/>
    <s v="Privado"/>
    <s v="Autoproductor"/>
    <x v="0"/>
    <s v="AREQUIPA"/>
    <s v="AREQUIPA"/>
    <s v="AREQUIPA"/>
    <s v="AREQUIPA"/>
    <n v="0"/>
    <n v="3"/>
    <n v="1.06"/>
    <n v="0.76600000000000001"/>
    <n v="0"/>
    <n v="0"/>
    <n v="0"/>
    <n v="1.06"/>
    <n v="0.76600000000000001"/>
    <n v="0"/>
    <n v="0"/>
    <n v="0"/>
    <n v="1.06"/>
    <n v="0.76600000000000001"/>
    <n v="0"/>
    <n v="0"/>
    <n v="0"/>
    <n v="1.06"/>
    <n v="0.76600000000000001"/>
    <n v="0"/>
    <n v="0"/>
    <n v="7.6479999999999997"/>
    <m/>
    <m/>
    <m/>
  </r>
  <r>
    <x v="2"/>
    <x v="0"/>
    <s v="ALICOR"/>
    <n v="53009697"/>
    <m/>
    <s v="EL"/>
    <s v="T"/>
    <s v="ALICOR53009697EL"/>
    <s v="ALICOR53009697EL"/>
    <x v="89"/>
    <x v="89"/>
    <x v="0"/>
    <x v="305"/>
    <x v="367"/>
    <s v="EL"/>
    <s v="EL"/>
    <s v="Diésel"/>
    <x v="0"/>
    <s v="NO COES"/>
    <s v="Instalado"/>
    <x v="0"/>
    <n v="0"/>
    <n v="0"/>
    <s v="Privado"/>
    <s v="Autoproductor"/>
    <x v="0"/>
    <s v="CALLAO"/>
    <s v="LIMA"/>
    <s v="CALLAO"/>
    <s v="CALLAO"/>
    <n v="0"/>
    <n v="3"/>
    <n v="1.54"/>
    <n v="1.53"/>
    <n v="300.28676416145839"/>
    <n v="0.30028676416145839"/>
    <n v="0"/>
    <n v="1.54"/>
    <n v="1.53"/>
    <n v="244.6657972253609"/>
    <n v="0.24466579722536091"/>
    <n v="0"/>
    <n v="3.97"/>
    <n v="3.97"/>
    <n v="700"/>
    <n v="0.7"/>
    <n v="3.97"/>
    <n v="3.97"/>
    <n v="3.97"/>
    <n v="546.1"/>
    <n v="0.54610000000000003"/>
    <n v="7.6479999999999997"/>
    <m/>
    <m/>
    <m/>
  </r>
  <r>
    <x v="2"/>
    <x v="0"/>
    <s v="ALICOR"/>
    <s v="33029394"/>
    <m/>
    <s v="EL"/>
    <s v="T"/>
    <s v="ALICOR33029394EL"/>
    <s v="ALICOR33029394EL"/>
    <x v="89"/>
    <x v="89"/>
    <x v="0"/>
    <x v="306"/>
    <x v="367"/>
    <s v="EL"/>
    <s v="EL"/>
    <s v="Diésel"/>
    <x v="0"/>
    <s v="NO COES"/>
    <s v="Instalado"/>
    <x v="0"/>
    <n v="0"/>
    <n v="0"/>
    <s v="Privado"/>
    <s v="Autoproductor"/>
    <x v="0"/>
    <s v="CALLAO"/>
    <s v="LIMA"/>
    <s v="CALLAO"/>
    <s v="CALLAO"/>
    <n v="0"/>
    <n v="3"/>
    <n v="1.89"/>
    <n v="1.5"/>
    <n v="111.3556793515625"/>
    <n v="0.1113556793515625"/>
    <n v="0"/>
    <n v="1.89"/>
    <n v="1.5"/>
    <n v="85.003979111777099"/>
    <n v="8.5003979111777095E-2"/>
    <n v="0"/>
    <n v="1.89"/>
    <n v="1.5"/>
    <n v="0"/>
    <n v="0"/>
    <n v="0"/>
    <n v="1.89"/>
    <n v="1.5"/>
    <n v="0"/>
    <n v="0"/>
    <n v="7.6479999999999997"/>
    <m/>
    <m/>
    <m/>
  </r>
  <r>
    <x v="2"/>
    <x v="0"/>
    <s v="ALICOR"/>
    <s v="53009497"/>
    <m/>
    <s v="EL"/>
    <s v="T"/>
    <s v="ALICOR53009497EL"/>
    <s v="ALICOR53009497EL"/>
    <x v="89"/>
    <x v="89"/>
    <x v="0"/>
    <x v="307"/>
    <x v="367"/>
    <s v="EL"/>
    <s v="EL"/>
    <s v="Diésel"/>
    <x v="0"/>
    <s v="NO COES"/>
    <s v="Instalado"/>
    <x v="1"/>
    <n v="0"/>
    <n v="0"/>
    <s v="Privado"/>
    <s v="Autoproductor"/>
    <x v="0"/>
    <s v="CALLAO"/>
    <s v="LIMA"/>
    <s v="CALLAO"/>
    <s v="CALLAO"/>
    <n v="0"/>
    <n v="3"/>
    <n v="3"/>
    <n v="2.1"/>
    <n v="0"/>
    <n v="0"/>
    <n v="0"/>
    <n v="3"/>
    <n v="2.1"/>
    <n v="0"/>
    <n v="0"/>
    <n v="0"/>
    <n v="3"/>
    <n v="2.1"/>
    <n v="0"/>
    <n v="0"/>
    <n v="0"/>
    <n v="3"/>
    <n v="2.1"/>
    <n v="0"/>
    <n v="0"/>
    <n v="7.6479999999999997"/>
    <m/>
    <m/>
    <m/>
  </r>
  <r>
    <x v="2"/>
    <x v="0"/>
    <s v="ALICOR"/>
    <s v="53009595"/>
    <m/>
    <s v="EL"/>
    <s v="T"/>
    <s v="ALICOR53009595EL"/>
    <s v="ALICOR53009595EL"/>
    <x v="89"/>
    <x v="89"/>
    <x v="0"/>
    <x v="308"/>
    <x v="367"/>
    <s v="EL"/>
    <s v="EL"/>
    <s v="Diésel"/>
    <x v="0"/>
    <s v="NO COES"/>
    <s v="Instalado"/>
    <x v="1"/>
    <n v="0"/>
    <n v="0"/>
    <s v="Privado"/>
    <s v="Autoproductor"/>
    <x v="0"/>
    <s v="LA LIBERTAD"/>
    <s v="LA LIBERTAD"/>
    <s v="TRUJILLO"/>
    <s v="TRUJILLO"/>
    <n v="0"/>
    <n v="3"/>
    <n v="0.8"/>
    <n v="0.25"/>
    <n v="0"/>
    <n v="0"/>
    <n v="0"/>
    <n v="0.8"/>
    <n v="0.25"/>
    <n v="0"/>
    <n v="0"/>
    <n v="0"/>
    <n v="0.8"/>
    <n v="0.25"/>
    <n v="0"/>
    <n v="0"/>
    <n v="0"/>
    <n v="0.8"/>
    <n v="0.25"/>
    <n v="0"/>
    <n v="0"/>
    <n v="7.6479999999999997"/>
    <m/>
    <m/>
    <m/>
  </r>
  <r>
    <x v="2"/>
    <x v="0"/>
    <s v="ANABIS"/>
    <s v="53024214"/>
    <m/>
    <s v="EL"/>
    <s v="T"/>
    <s v="ANABIS53024214EL"/>
    <s v="ANABIS53024214EL"/>
    <x v="90"/>
    <x v="90"/>
    <x v="0"/>
    <x v="309"/>
    <x v="367"/>
    <s v="EL"/>
    <s v="EL"/>
    <s v="Diésel"/>
    <x v="1"/>
    <s v="NO COES"/>
    <s v="Instalado"/>
    <x v="0"/>
    <n v="0"/>
    <n v="0"/>
    <s v="Privado"/>
    <s v="Autoproductor"/>
    <x v="0"/>
    <s v="CUSCO"/>
    <s v="CUSCO"/>
    <s v="CHUMBIVILCAS"/>
    <s v="QUIÑOTA"/>
    <n v="0"/>
    <n v="4"/>
    <n v="3.36"/>
    <n v="1.95"/>
    <n v="337.18800000000005"/>
    <n v="0.33718800000000004"/>
    <n v="2.0910000000000002"/>
    <n v="3.36"/>
    <n v="1.95"/>
    <n v="927.61199999999997"/>
    <n v="0.92761199999999999"/>
    <n v="2.133"/>
    <n v="3.36"/>
    <n v="1.95"/>
    <n v="276.78000000000003"/>
    <n v="0.27678000000000003"/>
    <n v="2.141"/>
    <n v="3.36"/>
    <n v="1.95"/>
    <n v="213.52500000000001"/>
    <n v="0.21352499999999999"/>
    <n v="7.6479999999999997"/>
    <m/>
    <m/>
    <m/>
  </r>
  <r>
    <x v="2"/>
    <x v="0"/>
    <s v="ANABIS"/>
    <s v="71403385"/>
    <m/>
    <s v="EL"/>
    <s v="T"/>
    <s v="ANABIS71403385EL"/>
    <s v="ANABIS71403385EL"/>
    <x v="90"/>
    <x v="90"/>
    <x v="0"/>
    <x v="310"/>
    <x v="367"/>
    <s v="EL"/>
    <s v="EL"/>
    <s v="Diésel"/>
    <x v="1"/>
    <s v="NO COES"/>
    <s v="Instalado"/>
    <x v="0"/>
    <n v="0"/>
    <n v="0"/>
    <s v="Privado"/>
    <s v="Autoproductor"/>
    <x v="0"/>
    <s v="CUSCO"/>
    <s v="CUSCO"/>
    <s v="CHUMBIVILCAS"/>
    <s v="QUIÑOTA"/>
    <n v="0"/>
    <n v="4"/>
    <n v="3.36"/>
    <n v="2.0299999999999998"/>
    <n v="314.02800000000002"/>
    <n v="0.31402800000000003"/>
    <n v="0.92900000000000005"/>
    <n v="3.36"/>
    <n v="2.0299999999999998"/>
    <n v="1160.0359999999998"/>
    <n v="1.1600359999999998"/>
    <n v="3.0209999999999999"/>
    <n v="7.36"/>
    <n v="3.56"/>
    <n v="2909.1649999999995"/>
    <n v="2.9091649999999993"/>
    <n v="3.56"/>
    <n v="3.36"/>
    <n v="1.52"/>
    <n v="463.28199999999998"/>
    <n v="0.46328199999999997"/>
    <n v="7.6479999999999997"/>
    <m/>
    <m/>
    <m/>
  </r>
  <r>
    <x v="2"/>
    <x v="0"/>
    <s v="ANTAPA"/>
    <s v="33004293"/>
    <m/>
    <s v="EL"/>
    <s v="T"/>
    <s v="ANTAPA33004293EL"/>
    <s v="ANTAPA33004293EL"/>
    <x v="91"/>
    <x v="91"/>
    <x v="0"/>
    <x v="311"/>
    <x v="367"/>
    <s v="EL"/>
    <s v="EL"/>
    <s v="Diésel"/>
    <x v="0"/>
    <s v="NO COES"/>
    <s v="Instalado"/>
    <x v="0"/>
    <n v="0"/>
    <n v="0"/>
    <s v="Privado"/>
    <s v="Autoproductor"/>
    <x v="0"/>
    <s v="CUSCO"/>
    <s v="CUSCO"/>
    <s v="ESPINAR"/>
    <s v="LA CONVENCION"/>
    <n v="0"/>
    <n v="23"/>
    <n v="17.96"/>
    <n v="16"/>
    <n v="46.239000000000004"/>
    <n v="4.6239000000000002E-2"/>
    <n v="5.085"/>
    <n v="17.96"/>
    <n v="16"/>
    <n v="60.207000000000001"/>
    <n v="6.0207000000000004E-2"/>
    <n v="6.1040000000000001"/>
    <n v="17.96"/>
    <n v="16"/>
    <n v="30.704000000000001"/>
    <n v="3.0704000000000002E-2"/>
    <n v="4.6420000000000003"/>
    <n v="17.96"/>
    <n v="16"/>
    <n v="1367.579"/>
    <n v="1.3675789999999999"/>
    <n v="7.6479999999999997"/>
    <m/>
    <m/>
    <m/>
  </r>
  <r>
    <x v="2"/>
    <x v="0"/>
    <s v="APUMAY"/>
    <s v="71402522"/>
    <m/>
    <s v="EL"/>
    <s v="T"/>
    <s v="APUMAY71402522EL"/>
    <s v="APUMAY71402522EL"/>
    <x v="92"/>
    <x v="92"/>
    <x v="0"/>
    <x v="312"/>
    <x v="367"/>
    <s v="EL"/>
    <s v="EL"/>
    <s v="Diésel"/>
    <x v="1"/>
    <s v="NO COES"/>
    <s v="Instalado"/>
    <x v="0"/>
    <n v="0"/>
    <n v="0"/>
    <s v="Privado"/>
    <s v="Autoproductor"/>
    <x v="0"/>
    <s v="AYACUCHO"/>
    <s v="AYACUCHO"/>
    <s v="LUCANAS"/>
    <s v="CHAVIÑA"/>
    <n v="0"/>
    <n v="6"/>
    <n v="4"/>
    <n v="3.2"/>
    <n v="327.83500000000004"/>
    <n v="0.32783500000000004"/>
    <n v="1.3560000000000001"/>
    <n v="4"/>
    <n v="3.2"/>
    <n v="266.077"/>
    <n v="0.26607700000000001"/>
    <n v="1.3520000000000001"/>
    <n v="4"/>
    <n v="3.2"/>
    <n v="445.03999999999996"/>
    <n v="0.44503999999999999"/>
    <n v="1.4"/>
    <n v="4"/>
    <n v="3.2"/>
    <n v="329.42799999999994"/>
    <n v="0.32942799999999994"/>
    <n v="7.6479999999999997"/>
    <m/>
    <m/>
    <m/>
  </r>
  <r>
    <x v="2"/>
    <x v="0"/>
    <s v="ARES2"/>
    <s v="33020293"/>
    <m/>
    <s v="EL"/>
    <s v="T"/>
    <s v="ARES233020293EL"/>
    <s v="ARES233020293EL"/>
    <x v="93"/>
    <x v="93"/>
    <x v="0"/>
    <x v="313"/>
    <x v="367"/>
    <s v="EL"/>
    <s v="EL"/>
    <s v="Diésel"/>
    <x v="1"/>
    <s v="NO COES"/>
    <s v="Instalado"/>
    <x v="0"/>
    <n v="0"/>
    <n v="0"/>
    <s v="Privado"/>
    <s v="Autoproductor"/>
    <x v="0"/>
    <s v="AREQUIPA"/>
    <s v="AREQUIPA"/>
    <s v="CONDESUYOS"/>
    <s v="CAYARANI"/>
    <n v="0"/>
    <n v="24"/>
    <n v="9.1999999999999993"/>
    <n v="5.0999999999999996"/>
    <n v="170.41193085500461"/>
    <n v="0.17041193085500461"/>
    <n v="0"/>
    <n v="9.1999999999999993"/>
    <n v="5.0999999999999996"/>
    <n v="178.98555060750687"/>
    <n v="0.17898555060750687"/>
    <n v="0"/>
    <n v="9.1999999999999993"/>
    <n v="5.0999999999999996"/>
    <n v="99.487045530406562"/>
    <n v="9.9487045530406562E-2"/>
    <n v="0"/>
    <n v="9.1999999999999993"/>
    <n v="5.0999999999999996"/>
    <n v="32.759150627437187"/>
    <n v="3.2759150627437186E-2"/>
    <n v="7.6479999999999997"/>
    <m/>
    <m/>
    <m/>
  </r>
  <r>
    <x v="2"/>
    <x v="0"/>
    <s v="ARES2"/>
    <s v="33079697"/>
    <m/>
    <s v="EL"/>
    <s v="T"/>
    <s v="ARES233079697EL"/>
    <s v="ARES233079697EL"/>
    <x v="93"/>
    <x v="93"/>
    <x v="0"/>
    <x v="314"/>
    <x v="367"/>
    <s v="EL"/>
    <s v="EL"/>
    <s v="Diésel"/>
    <x v="1"/>
    <s v="NO COES"/>
    <s v="Instalado"/>
    <x v="0"/>
    <n v="0"/>
    <n v="0"/>
    <s v="Privado"/>
    <s v="Autoproductor"/>
    <x v="0"/>
    <s v="CAJAMARCA"/>
    <s v="CAJAMARCA"/>
    <s v="SAN MIGUEL"/>
    <s v="LLAPA (Pampa Cuyoc La Colpa)"/>
    <n v="0"/>
    <n v="24"/>
    <n v="0.6"/>
    <n v="0.33"/>
    <n v="112.60892983442736"/>
    <n v="0.11260892983442736"/>
    <n v="0"/>
    <n v="0.6"/>
    <n v="0.33"/>
    <n v="130.47416412046638"/>
    <n v="0.13047416412046639"/>
    <n v="0"/>
    <n v="0.6"/>
    <n v="0.33"/>
    <n v="73.022190935063122"/>
    <n v="7.3022190935063125E-2"/>
    <n v="0"/>
    <n v="0.6"/>
    <n v="0.33"/>
    <n v="24.422461538962068"/>
    <n v="2.4422461538962069E-2"/>
    <n v="7.6479999999999997"/>
    <m/>
    <m/>
    <m/>
  </r>
  <r>
    <x v="2"/>
    <x v="0"/>
    <s v="ARES2"/>
    <s v="33086798"/>
    <m/>
    <s v="EL"/>
    <s v="T"/>
    <s v="ARES233086798EL"/>
    <s v="ARES233086798EL"/>
    <x v="93"/>
    <x v="93"/>
    <x v="0"/>
    <x v="315"/>
    <x v="367"/>
    <s v="EL"/>
    <s v="EL"/>
    <s v="Diésel"/>
    <x v="1"/>
    <s v="NO COES"/>
    <s v="Instalado"/>
    <x v="0"/>
    <n v="0"/>
    <n v="0"/>
    <s v="Privado"/>
    <s v="Autoproductor"/>
    <x v="0"/>
    <s v="AREQUIPA"/>
    <s v="AREQUIPA"/>
    <s v="CASTILLA"/>
    <s v="ORCOPAMPA"/>
    <n v="0"/>
    <n v="24"/>
    <n v="5.0999999999999996"/>
    <n v="4.5"/>
    <n v="0"/>
    <n v="0"/>
    <n v="0"/>
    <n v="5.0999999999999996"/>
    <n v="4.5"/>
    <n v="0"/>
    <n v="0"/>
    <n v="0"/>
    <n v="5.0999999999999996"/>
    <n v="4.5"/>
    <n v="0"/>
    <n v="0"/>
    <n v="0"/>
    <n v="5.0999999999999996"/>
    <n v="4.5"/>
    <n v="0"/>
    <n v="0"/>
    <n v="7.6479999999999997"/>
    <m/>
    <m/>
    <m/>
  </r>
  <r>
    <x v="2"/>
    <x v="0"/>
    <s v="ARES2"/>
    <s v="33087198"/>
    <m/>
    <s v="EL"/>
    <s v="T"/>
    <s v="ARES233087198EL"/>
    <s v="ARES233087198EL"/>
    <x v="93"/>
    <x v="93"/>
    <x v="0"/>
    <x v="316"/>
    <x v="367"/>
    <s v="EL"/>
    <s v="EL"/>
    <s v="Diésel"/>
    <x v="1"/>
    <s v="NO COES"/>
    <s v="Instalado"/>
    <x v="0"/>
    <n v="0"/>
    <n v="0"/>
    <s v="Privado"/>
    <s v="Autoproductor"/>
    <x v="0"/>
    <s v="APURIMAC"/>
    <s v="APURIMAC"/>
    <s v="AYMARAES"/>
    <s v="COTARUSE (Pampamarca)"/>
    <n v="0"/>
    <n v="24"/>
    <n v="6"/>
    <n v="5"/>
    <n v="195.10108776375719"/>
    <n v="0.1951010877637572"/>
    <n v="0"/>
    <n v="6"/>
    <n v="5"/>
    <n v="158.2188895425723"/>
    <n v="0.15821888954257229"/>
    <n v="0"/>
    <n v="6"/>
    <n v="5"/>
    <n v="85.896985062527477"/>
    <n v="8.5896985062527478E-2"/>
    <n v="0"/>
    <n v="6"/>
    <n v="5"/>
    <n v="24.125175149571582"/>
    <n v="2.4125175149571583E-2"/>
    <n v="7.6479999999999997"/>
    <m/>
    <m/>
    <m/>
  </r>
  <r>
    <x v="2"/>
    <x v="0"/>
    <s v="ARES2"/>
    <s v="53023914"/>
    <m/>
    <s v="EL"/>
    <s v="T"/>
    <s v="ARES253023914EL"/>
    <s v="ARES253023914EL"/>
    <x v="93"/>
    <x v="93"/>
    <x v="0"/>
    <x v="317"/>
    <x v="367"/>
    <s v="EL"/>
    <s v="EL"/>
    <s v="Diésel"/>
    <x v="1"/>
    <s v="NO COES"/>
    <s v="Instalado"/>
    <x v="0"/>
    <n v="0"/>
    <n v="0"/>
    <s v="Privado"/>
    <s v="Autoproductor"/>
    <x v="0"/>
    <s v="AYACUCHO"/>
    <s v="AYACUCHO"/>
    <s v="PARINACOCHAS"/>
    <s v="CORONEL CASTAÑEDA"/>
    <s v="PALLANCATA"/>
    <n v="24"/>
    <n v="1.2"/>
    <n v="1"/>
    <n v="56.22743424039615"/>
    <n v="5.6227434240396147E-2"/>
    <n v="0"/>
    <n v="1.2"/>
    <n v="1"/>
    <n v="77.917773953865492"/>
    <n v="7.7917773953865496E-2"/>
    <n v="0"/>
    <n v="1.2"/>
    <n v="1"/>
    <n v="44.2164646801807"/>
    <n v="4.42164646801807E-2"/>
    <n v="0"/>
    <n v="1.2"/>
    <n v="1"/>
    <n v="16.173733612194308"/>
    <n v="1.6173733612194308E-2"/>
    <n v="7.6479999999999997"/>
    <m/>
    <m/>
    <m/>
  </r>
  <r>
    <x v="2"/>
    <x v="0"/>
    <s v="ARUNTA"/>
    <s v="53019903"/>
    <m/>
    <s v="EL"/>
    <s v="T"/>
    <s v="ARUNTA53019903EL"/>
    <s v="ARUNTA53019903EL"/>
    <x v="94"/>
    <x v="94"/>
    <x v="0"/>
    <x v="318"/>
    <x v="367"/>
    <s v="EL"/>
    <s v="EL"/>
    <s v="Diésel"/>
    <x v="1"/>
    <s v="NO COES"/>
    <s v="Instalado"/>
    <x v="0"/>
    <n v="0"/>
    <n v="0"/>
    <s v="Privado"/>
    <s v="Autoproductor"/>
    <x v="0"/>
    <s v="MOQUEGUA"/>
    <s v="MOQUEGUA"/>
    <s v="MARISCAL NIETO"/>
    <s v="CARUMAS"/>
    <n v="0"/>
    <n v="7"/>
    <n v="12.438000000000001"/>
    <n v="6.306"/>
    <n v="571.85700000000008"/>
    <n v="0.57185700000000006"/>
    <n v="4.9400000000000004"/>
    <n v="11.188000000000001"/>
    <n v="5.7359999999999998"/>
    <n v="32.101999999999997"/>
    <n v="3.2101999999999999E-2"/>
    <n v="3.742"/>
    <n v="10.438000000000001"/>
    <n v="5.2859999999999996"/>
    <n v="303.35799999999995"/>
    <n v="0.30335799999999996"/>
    <n v="3.7389999999999999"/>
    <n v="5.4050000000000002"/>
    <n v="2.6"/>
    <n v="9.9370000000000012"/>
    <n v="9.9370000000000014E-3"/>
    <n v="7.6479999999999997"/>
    <m/>
    <m/>
    <m/>
  </r>
  <r>
    <x v="2"/>
    <x v="0"/>
    <s v="ARUNTA"/>
    <s v="71403991"/>
    <m/>
    <s v="EL"/>
    <s v="T"/>
    <s v="ARUNTA71403991EL"/>
    <s v="ARUNTA71403991EL"/>
    <x v="94"/>
    <x v="94"/>
    <x v="0"/>
    <x v="319"/>
    <x v="367"/>
    <s v="EL"/>
    <s v="EL"/>
    <s v="Diésel"/>
    <x v="1"/>
    <s v="NO COES"/>
    <s v="Instalado"/>
    <x v="0"/>
    <n v="0"/>
    <n v="0"/>
    <s v="Privado"/>
    <s v="Autoproductor"/>
    <x v="0"/>
    <s v="PUNO"/>
    <s v="PUNO"/>
    <s v="LAMPA"/>
    <s v="OCUVIRI"/>
    <n v="0"/>
    <n v="7"/>
    <n v="8"/>
    <n v="4.25"/>
    <n v="304.77299999999997"/>
    <n v="0.30477299999999996"/>
    <n v="2.78"/>
    <n v="8"/>
    <n v="4.25"/>
    <n v="414.62000000000006"/>
    <n v="0.41462000000000004"/>
    <n v="4.5"/>
    <n v="3.83"/>
    <n v="2.2000000000000002"/>
    <n v="55.71"/>
    <n v="5.5710000000000003E-2"/>
    <n v="2.2200000000000002"/>
    <n v="3.83"/>
    <n v="2.2000000000000002"/>
    <n v="14.84"/>
    <n v="1.4839999999999999E-2"/>
    <n v="7.6479999999999997"/>
    <m/>
    <m/>
    <m/>
  </r>
  <r>
    <x v="2"/>
    <x v="0"/>
    <s v="NXAATA"/>
    <s v="31020793"/>
    <m/>
    <s v="HI"/>
    <s v="H"/>
    <s v="NXAATA31020793HI"/>
    <s v="NXAATA31020793HI"/>
    <x v="95"/>
    <x v="95"/>
    <x v="1"/>
    <x v="320"/>
    <x v="367"/>
    <s v="HI"/>
    <s v="HI"/>
    <s v="Agua"/>
    <x v="1"/>
    <s v="NO COES"/>
    <s v="Instalado"/>
    <x v="0"/>
    <n v="0"/>
    <n v="0"/>
    <s v="Privado"/>
    <s v="Autoproductor"/>
    <x v="0"/>
    <s v="PASCO"/>
    <s v="PASCO"/>
    <s v="CERRO PASCO"/>
    <s v="YANACANCHA"/>
    <n v="0"/>
    <n v="51"/>
    <n v="1.2"/>
    <n v="1.2"/>
    <n v="6936.045666666666"/>
    <n v="6.9360456666666659"/>
    <n v="1.1539999999999999"/>
    <n v="1.2"/>
    <n v="1"/>
    <n v="4845"/>
    <n v="4.8449999999999998"/>
    <n v="1.17"/>
    <n v="1.2"/>
    <n v="1"/>
    <n v="785"/>
    <n v="0.78500000000000003"/>
    <n v="0"/>
    <n v="1.2"/>
    <n v="1"/>
    <n v="0"/>
    <n v="0"/>
    <n v="7.6479999999999997"/>
    <m/>
    <m/>
    <m/>
  </r>
  <r>
    <x v="2"/>
    <x v="0"/>
    <s v="NXAATA"/>
    <s v="31020893"/>
    <m/>
    <s v="HI"/>
    <s v="H"/>
    <s v="NXAATA31020893HI"/>
    <s v="NXAATA31020893HI"/>
    <x v="95"/>
    <x v="95"/>
    <x v="1"/>
    <x v="321"/>
    <x v="367"/>
    <s v="HI"/>
    <s v="HI"/>
    <s v="Agua"/>
    <x v="1"/>
    <s v="NO COES"/>
    <s v="Instalado"/>
    <x v="0"/>
    <n v="0"/>
    <n v="0"/>
    <s v="Privado"/>
    <s v="Autoproductor"/>
    <x v="0"/>
    <s v="PASCO"/>
    <s v="PASCO"/>
    <s v="CERRO PASCO"/>
    <s v="HUARICA"/>
    <n v="0"/>
    <n v="51"/>
    <n v="5.4"/>
    <n v="5.4"/>
    <n v="39528.303"/>
    <n v="39.528303000000001"/>
    <n v="5.86"/>
    <n v="5.4"/>
    <n v="5.2"/>
    <n v="36004.092799999999"/>
    <n v="36.004092800000002"/>
    <n v="4.8369999999999997"/>
    <n v="5.4"/>
    <n v="5.2"/>
    <n v="32933.554352000006"/>
    <n v="32.933554352000009"/>
    <n v="4.7119999999999997"/>
    <n v="5.4"/>
    <n v="5.2"/>
    <n v="35864"/>
    <n v="35.863999999999997"/>
    <n v="7.6479999999999997"/>
    <m/>
    <m/>
    <m/>
  </r>
  <r>
    <x v="2"/>
    <x v="0"/>
    <s v="AUSGRU"/>
    <s v="33104100"/>
    <m/>
    <s v="EL"/>
    <s v="T"/>
    <s v="AUSGRU33104100EL"/>
    <s v="AUSGRU33104100EL"/>
    <x v="96"/>
    <x v="96"/>
    <x v="0"/>
    <x v="322"/>
    <x v="367"/>
    <s v="EL"/>
    <s v="EL"/>
    <s v="Diésel"/>
    <x v="1"/>
    <s v="NO COES"/>
    <s v="Instalado"/>
    <x v="0"/>
    <n v="0"/>
    <n v="0"/>
    <s v="Privado"/>
    <s v="Autoproductor"/>
    <x v="0"/>
    <s v="ICA"/>
    <s v="ICA"/>
    <s v="PISCO"/>
    <s v="PARACAS"/>
    <n v="0"/>
    <n v="8"/>
    <n v="4.05"/>
    <n v="2.8319999999999999"/>
    <n v="72.194749999999999"/>
    <n v="7.2194750000000002E-2"/>
    <n v="3.266"/>
    <n v="4.05"/>
    <n v="2.8319999999999999"/>
    <n v="0"/>
    <n v="0"/>
    <n v="0"/>
    <n v="3.54"/>
    <n v="2.8319999999999999"/>
    <n v="0.94699999999999995"/>
    <n v="9.4699999999999993E-4"/>
    <n v="2.68"/>
    <n v="4.05"/>
    <n v="2.8319999999999999"/>
    <n v="0.71299999999999997"/>
    <n v="7.1299999999999998E-4"/>
    <n v="7.6479999999999997"/>
    <m/>
    <m/>
    <m/>
  </r>
  <r>
    <x v="2"/>
    <x v="0"/>
    <s v="AUSGRU"/>
    <s v="33104000"/>
    <m/>
    <s v="EL"/>
    <s v="T"/>
    <s v="AUSGRU33104000EL"/>
    <s v="AUSGRU33104000EL"/>
    <x v="96"/>
    <x v="96"/>
    <x v="0"/>
    <x v="323"/>
    <x v="367"/>
    <s v="EL"/>
    <s v="EL"/>
    <s v="Diésel"/>
    <x v="1"/>
    <s v="NO COES"/>
    <s v="Instalado"/>
    <x v="0"/>
    <n v="0"/>
    <n v="0"/>
    <s v="Privado"/>
    <s v="Autoproductor"/>
    <x v="0"/>
    <s v="LIMA"/>
    <s v="LIMA"/>
    <s v="HUARAL"/>
    <s v="CHANCAY"/>
    <n v="0"/>
    <n v="8"/>
    <n v="3.03"/>
    <n v="0"/>
    <n v="0"/>
    <n v="0"/>
    <n v="0"/>
    <n v="3.03"/>
    <n v="0.38400000000000001"/>
    <n v="5.4039999999999999"/>
    <n v="5.4039999999999999E-3"/>
    <n v="0.44"/>
    <n v="3.03"/>
    <n v="0.41099999999999998"/>
    <n v="77.406999999999996"/>
    <n v="7.740699999999999E-2"/>
    <n v="1.6060000000000001"/>
    <n v="3.03"/>
    <n v="3.03"/>
    <n v="0"/>
    <n v="0"/>
    <n v="7.6479999999999997"/>
    <m/>
    <m/>
    <m/>
  </r>
  <r>
    <x v="2"/>
    <x v="0"/>
    <s v="BATEAS"/>
    <s v="33016093"/>
    <m/>
    <s v="EL"/>
    <s v="T"/>
    <s v="BATEAS33016093EL"/>
    <s v="BATEAS33016093EL"/>
    <x v="97"/>
    <x v="97"/>
    <x v="0"/>
    <x v="324"/>
    <x v="367"/>
    <s v="EL"/>
    <s v="EL"/>
    <s v="Diésel"/>
    <x v="1"/>
    <s v="NO COES"/>
    <s v="Instalado"/>
    <x v="0"/>
    <n v="0"/>
    <n v="0"/>
    <s v="Privado"/>
    <s v="Autoproductor"/>
    <x v="0"/>
    <s v="AREQUIPA"/>
    <s v="AREQUIPA"/>
    <s v="CAYLLOMA"/>
    <s v="CAYLLOMA"/>
    <n v="0"/>
    <n v="46"/>
    <n v="1"/>
    <n v="0.55000000000000004"/>
    <n v="0"/>
    <n v="0"/>
    <n v="0"/>
    <n v="1"/>
    <n v="0.55000000000000004"/>
    <n v="0"/>
    <n v="0"/>
    <n v="0"/>
    <n v="1"/>
    <n v="0.55000000000000004"/>
    <n v="0"/>
    <n v="0"/>
    <n v="0"/>
    <n v="1"/>
    <n v="0.55000000000000004"/>
    <n v="0"/>
    <n v="0"/>
    <n v="7.6479999999999997"/>
    <m/>
    <m/>
    <m/>
  </r>
  <r>
    <x v="2"/>
    <x v="0"/>
    <s v="BATEAS"/>
    <s v="53022112"/>
    <m/>
    <s v="EL"/>
    <s v="T"/>
    <s v="BATEAS53022112EL"/>
    <s v="BATEAS53022112EL"/>
    <x v="97"/>
    <x v="97"/>
    <x v="0"/>
    <x v="325"/>
    <x v="367"/>
    <s v="EL"/>
    <s v="EL"/>
    <s v="Diésel"/>
    <x v="1"/>
    <s v="NO COES"/>
    <s v="Instalado"/>
    <x v="0"/>
    <n v="0"/>
    <n v="0"/>
    <s v="Privado"/>
    <s v="Autoproductor"/>
    <x v="0"/>
    <s v="AREQUIPA"/>
    <s v="AREQUIPA"/>
    <s v="CAYLLOMA"/>
    <s v="CAYLLOMA"/>
    <n v="0"/>
    <n v="46"/>
    <n v="3.3"/>
    <n v="1.76"/>
    <n v="2328.0010000000002"/>
    <n v="2.328001"/>
    <n v="0.7"/>
    <n v="3.3"/>
    <n v="1.76"/>
    <n v="1832.0660000000003"/>
    <n v="1.8320660000000002"/>
    <n v="0.7"/>
    <n v="3.3"/>
    <n v="1.76"/>
    <n v="722.4910000000001"/>
    <n v="0.72249100000000011"/>
    <n v="0.8"/>
    <n v="3.3"/>
    <n v="1.76"/>
    <n v="60.643999999999998"/>
    <n v="6.0643999999999997E-2"/>
    <n v="7.6479999999999997"/>
    <m/>
    <m/>
    <m/>
  </r>
  <r>
    <x v="2"/>
    <x v="0"/>
    <s v="BROCAL"/>
    <s v="31023194"/>
    <m/>
    <s v="HI"/>
    <s v="H"/>
    <s v="BROCAL31023194HI"/>
    <s v="BROCAL31023194HI"/>
    <x v="98"/>
    <x v="98"/>
    <x v="1"/>
    <x v="326"/>
    <x v="367"/>
    <s v="HI"/>
    <s v="HI"/>
    <s v="Agua"/>
    <x v="1"/>
    <s v="NO COES"/>
    <s v="Instalado"/>
    <x v="0"/>
    <n v="0"/>
    <n v="0"/>
    <s v="Privado"/>
    <s v="Autoproductor"/>
    <x v="0"/>
    <s v="PASCO"/>
    <s v="PASCO"/>
    <s v="PASCO"/>
    <s v="TINYAHUARCO"/>
    <n v="0"/>
    <n v="67"/>
    <n v="1.92"/>
    <n v="0.79900000000000004"/>
    <n v="7373.4970000000012"/>
    <n v="7.3734970000000013"/>
    <n v="1.6080000000000001"/>
    <n v="1.92"/>
    <n v="1.3009999999999999"/>
    <n v="8108.6500000000005"/>
    <n v="8.1086500000000008"/>
    <n v="1.5760000000000001"/>
    <n v="1.92"/>
    <n v="1.5309999999999999"/>
    <n v="9066.3520000000008"/>
    <n v="9.0663520000000002"/>
    <n v="1.56"/>
    <n v="1.92"/>
    <n v="1.5"/>
    <n v="4205.2469999999994"/>
    <n v="4.2052469999999991"/>
    <n v="7.6479999999999997"/>
    <m/>
    <m/>
    <m/>
  </r>
  <r>
    <x v="2"/>
    <x v="0"/>
    <s v="BROCAL"/>
    <s v="31023893"/>
    <m/>
    <s v="HI"/>
    <s v="H"/>
    <s v="BROCAL31023893HI"/>
    <s v="BROCAL31023893HI"/>
    <x v="98"/>
    <x v="98"/>
    <x v="1"/>
    <x v="327"/>
    <x v="367"/>
    <s v="HI"/>
    <s v="HI"/>
    <s v="Agua"/>
    <x v="1"/>
    <s v="NO COES"/>
    <s v="Instalado"/>
    <x v="0"/>
    <n v="0"/>
    <n v="0"/>
    <s v="Privado"/>
    <s v="Autoproductor"/>
    <x v="0"/>
    <s v="PASCO"/>
    <s v="PASCO"/>
    <s v="PASCO"/>
    <s v="TINYAHUARCO"/>
    <n v="0"/>
    <n v="67"/>
    <n v="1.4159999999999999"/>
    <n v="0.51900000000000002"/>
    <n v="5783.5280000000002"/>
    <n v="5.7835280000000004"/>
    <n v="1.1519999999999999"/>
    <n v="1.4159999999999999"/>
    <n v="0.94399999999999995"/>
    <n v="6761.7759999999998"/>
    <n v="6.7617760000000002"/>
    <n v="1.1359999999999999"/>
    <n v="1.4159999999999999"/>
    <n v="1.091"/>
    <n v="6983.7910000000002"/>
    <n v="6.9837910000000001"/>
    <n v="1.1339999999999999"/>
    <n v="1.4159999999999999"/>
    <n v="1.1000000000000001"/>
    <n v="4058.4470000000001"/>
    <n v="4.0584470000000001"/>
    <n v="7.6479999999999997"/>
    <m/>
    <m/>
    <m/>
  </r>
  <r>
    <x v="2"/>
    <x v="0"/>
    <s v="BROCAL"/>
    <s v="31030000"/>
    <m/>
    <s v="HI"/>
    <s v="H"/>
    <s v="BROCAL31030000HI"/>
    <s v="BROCAL31030000HI"/>
    <x v="98"/>
    <x v="98"/>
    <x v="1"/>
    <x v="328"/>
    <x v="367"/>
    <s v="HI"/>
    <s v="HI"/>
    <s v="Agua"/>
    <x v="1"/>
    <s v="NO COES"/>
    <s v="Instalado"/>
    <x v="0"/>
    <n v="0"/>
    <n v="0"/>
    <s v="Privado"/>
    <s v="Autoproductor"/>
    <x v="0"/>
    <s v="HUANCAVELICA"/>
    <s v="HUANCAVELICA"/>
    <s v="HUANCAVELICA"/>
    <s v="YAULI"/>
    <n v="0"/>
    <n v="67"/>
    <n v="0.8"/>
    <n v="0.39600000000000002"/>
    <n v="5934.9549999999999"/>
    <n v="5.9349549999999995"/>
    <n v="0.80700000000000005"/>
    <n v="0.8"/>
    <n v="0.53900000000000003"/>
    <n v="3671.3389999999995"/>
    <n v="3.6713389999999997"/>
    <n v="0.73299999999999998"/>
    <n v="0.8"/>
    <n v="0.8"/>
    <n v="5261.0369999999994"/>
    <n v="5.2610369999999991"/>
    <n v="0.8"/>
    <n v="0.8"/>
    <n v="0.8"/>
    <n v="5505.6799999999994"/>
    <n v="5.505679999999999"/>
    <n v="7.6479999999999997"/>
    <m/>
    <m/>
    <m/>
  </r>
  <r>
    <x v="2"/>
    <x v="0"/>
    <s v="BROCAL"/>
    <s v="31031000"/>
    <m/>
    <s v="HI"/>
    <s v="H"/>
    <s v="BROCAL31031000HI"/>
    <s v="BROCAL31031000HI"/>
    <x v="98"/>
    <x v="98"/>
    <x v="1"/>
    <x v="329"/>
    <x v="367"/>
    <s v="HI"/>
    <s v="HI"/>
    <s v="Agua"/>
    <x v="1"/>
    <s v="NO COES"/>
    <s v="Instalado"/>
    <x v="0"/>
    <n v="0"/>
    <n v="0"/>
    <s v="Privado"/>
    <s v="Autoproductor"/>
    <x v="0"/>
    <s v="HUANCAVELICA"/>
    <s v="HUANCAVELICA"/>
    <s v="HUANCAVELICA"/>
    <s v="HUANCAVELICA"/>
    <n v="0"/>
    <n v="67"/>
    <n v="0.2"/>
    <n v="0.11"/>
    <n v="1090.451"/>
    <n v="1.0904510000000001"/>
    <n v="0.17299999999999999"/>
    <n v="0.2"/>
    <n v="7.5999999999999998E-2"/>
    <n v="1079.8499999999999"/>
    <n v="1.07985"/>
    <n v="0.16800000000000001"/>
    <n v="0.2"/>
    <n v="0.2"/>
    <n v="819.72899999999993"/>
    <n v="0.81972899999999993"/>
    <n v="0.16600000000000001"/>
    <n v="0.2"/>
    <n v="0.2"/>
    <n v="368.2820000000001"/>
    <n v="0.36828200000000011"/>
    <n v="7.6479999999999997"/>
    <m/>
    <m/>
    <m/>
  </r>
  <r>
    <x v="2"/>
    <x v="0"/>
    <s v="BUENAV"/>
    <s v="00372835"/>
    <m/>
    <s v="EL"/>
    <s v="T"/>
    <s v="BUENAV00372835EL"/>
    <s v="BUENAV00372835EL"/>
    <x v="99"/>
    <x v="99"/>
    <x v="0"/>
    <x v="330"/>
    <x v="367"/>
    <s v="EL"/>
    <s v="EL"/>
    <s v="Diésel"/>
    <x v="1"/>
    <s v="NO COES"/>
    <s v="Instalado"/>
    <x v="0"/>
    <n v="0"/>
    <n v="0"/>
    <s v="Privado"/>
    <s v="Autoproductor"/>
    <x v="0"/>
    <s v="LIMA"/>
    <s v="LIMA"/>
    <s v="OYON"/>
    <s v="OYON"/>
    <n v="0"/>
    <n v="22"/>
    <n v="5.3550000000000004"/>
    <n v="1.2"/>
    <n v="0"/>
    <n v="0"/>
    <n v="0"/>
    <n v="5.3550000000000004"/>
    <n v="1.2"/>
    <n v="15.641999999999999"/>
    <n v="1.5642E-2"/>
    <n v="0.82499999999999996"/>
    <n v="5.3550000000000004"/>
    <n v="1.2"/>
    <n v="0"/>
    <n v="0"/>
    <n v="0"/>
    <n v="5.3550000000000004"/>
    <n v="1.2"/>
    <n v="0"/>
    <n v="0"/>
    <n v="7.6479999999999997"/>
    <m/>
    <m/>
    <m/>
  </r>
  <r>
    <x v="2"/>
    <x v="0"/>
    <s v="BUENAV"/>
    <s v="31023393"/>
    <m/>
    <s v="HI"/>
    <s v="H"/>
    <s v="BUENAV31023393HI"/>
    <s v="BUENAV31023393HI"/>
    <x v="99"/>
    <x v="99"/>
    <x v="1"/>
    <x v="331"/>
    <x v="367"/>
    <s v="HI"/>
    <s v="HI"/>
    <s v="Agua"/>
    <x v="1"/>
    <s v="NO COES"/>
    <s v="Instalado"/>
    <x v="0"/>
    <n v="0"/>
    <n v="0"/>
    <s v="Privado"/>
    <s v="Autoproductor"/>
    <x v="0"/>
    <s v="LIMA"/>
    <s v="LIMA"/>
    <s v="OYON"/>
    <s v="OYON"/>
    <n v="0"/>
    <n v="22"/>
    <n v="3.4609999999999999"/>
    <n v="3.3"/>
    <n v="22670.581000000002"/>
    <n v="22.670581000000002"/>
    <n v="3.278"/>
    <n v="3.4609999999999999"/>
    <n v="3.3"/>
    <n v="23020.716"/>
    <n v="23.020716"/>
    <n v="3.31"/>
    <n v="3.4609999999999999"/>
    <n v="3.3"/>
    <n v="23542.137507104653"/>
    <n v="23.542137507104652"/>
    <n v="0"/>
    <n v="3.4609999999999999"/>
    <n v="3.3"/>
    <n v="12264.632865779196"/>
    <n v="12.264632865779197"/>
    <n v="7.6479999999999997"/>
    <m/>
    <m/>
    <m/>
  </r>
  <r>
    <x v="2"/>
    <x v="0"/>
    <s v="BUENAV"/>
    <s v="31023493"/>
    <m/>
    <s v="HI"/>
    <s v="H"/>
    <s v="BUENAV31023493HI"/>
    <s v="BUENAV31023493HI"/>
    <x v="99"/>
    <x v="99"/>
    <x v="1"/>
    <x v="332"/>
    <x v="367"/>
    <s v="HI"/>
    <s v="HI"/>
    <s v="Agua"/>
    <x v="1"/>
    <s v="NO COES"/>
    <s v="Instalado"/>
    <x v="0"/>
    <n v="0"/>
    <n v="0"/>
    <s v="Privado"/>
    <s v="Autoproductor"/>
    <x v="0"/>
    <s v="HUANCAVELICA"/>
    <s v="HUANCAVELICA"/>
    <s v="ANGARAES"/>
    <s v="LIRCAY"/>
    <n v="0"/>
    <n v="22"/>
    <n v="1.3440000000000001"/>
    <n v="1.2"/>
    <n v="0"/>
    <n v="0"/>
    <n v="0"/>
    <n v="1.3440000000000001"/>
    <n v="1.2"/>
    <n v="0"/>
    <n v="0"/>
    <n v="0"/>
    <n v="1.3440000000000001"/>
    <n v="1.2"/>
    <n v="0"/>
    <n v="0"/>
    <n v="0"/>
    <n v="1.3440000000000001"/>
    <n v="1.2"/>
    <n v="0"/>
    <n v="0"/>
    <n v="7.6479999999999997"/>
    <m/>
    <m/>
    <m/>
  </r>
  <r>
    <x v="2"/>
    <x v="0"/>
    <s v="BUENAV"/>
    <s v="31023593"/>
    <m/>
    <s v="HI"/>
    <s v="H"/>
    <s v="BUENAV31023593HI"/>
    <s v="BUENAV31023593HI"/>
    <x v="99"/>
    <x v="99"/>
    <x v="1"/>
    <x v="333"/>
    <x v="367"/>
    <s v="HI"/>
    <s v="HI"/>
    <s v="Agua"/>
    <x v="1"/>
    <s v="NO COES"/>
    <s v="Instalado"/>
    <x v="0"/>
    <n v="0"/>
    <n v="0"/>
    <s v="Privado"/>
    <s v="Autoproductor"/>
    <x v="0"/>
    <s v="HUANCAVELICA"/>
    <s v="HUANCAVELICA"/>
    <s v="ANGARAES"/>
    <s v="LIRCAY"/>
    <n v="0"/>
    <n v="22"/>
    <n v="0.88800000000000001"/>
    <n v="0.8"/>
    <n v="6125.76"/>
    <n v="6.1257600000000005"/>
    <n v="0.82499999999999996"/>
    <n v="0.88800000000000001"/>
    <n v="0.8"/>
    <n v="5700.5410000000002"/>
    <n v="5.7005410000000003"/>
    <n v="0.81200000000000006"/>
    <n v="0.88800000000000001"/>
    <n v="0.8"/>
    <n v="6011.4106837448498"/>
    <n v="6.0114106837448498"/>
    <n v="0"/>
    <n v="0.88800000000000001"/>
    <n v="0.8"/>
    <n v="4419.0032528579077"/>
    <n v="4.419003252857908"/>
    <n v="7.6479999999999997"/>
    <m/>
    <m/>
    <m/>
  </r>
  <r>
    <x v="2"/>
    <x v="0"/>
    <s v="BUENAV"/>
    <s v="31023793"/>
    <m/>
    <s v="HI"/>
    <s v="H"/>
    <s v="BUENAV31023793HI"/>
    <s v="BUENAV31023793HI"/>
    <x v="99"/>
    <x v="99"/>
    <x v="1"/>
    <x v="334"/>
    <x v="367"/>
    <s v="HI"/>
    <s v="HI"/>
    <s v="Agua"/>
    <x v="1"/>
    <s v="NO COES"/>
    <s v="Instalado"/>
    <x v="0"/>
    <n v="0"/>
    <n v="0"/>
    <s v="Privado"/>
    <s v="Autoproductor"/>
    <x v="0"/>
    <s v="AREQUIPA"/>
    <s v="AREQUIPA"/>
    <s v="CASTILLA"/>
    <s v="ORCOPAMPA"/>
    <n v="0"/>
    <n v="22"/>
    <n v="3.9"/>
    <n v="3.9"/>
    <n v="13116.142"/>
    <n v="13.116142"/>
    <n v="3.5059999999999998"/>
    <n v="3.9"/>
    <n v="3.9"/>
    <n v="11602.204999999998"/>
    <n v="11.602204999999998"/>
    <n v="2.504"/>
    <n v="3.9"/>
    <n v="3.9"/>
    <n v="13715.579707972876"/>
    <n v="13.715579707972877"/>
    <n v="0"/>
    <n v="3.9"/>
    <n v="3.9"/>
    <n v="9338.5529434867021"/>
    <n v="9.3385529434867021"/>
    <n v="7.6479999999999997"/>
    <m/>
    <m/>
    <m/>
  </r>
  <r>
    <x v="2"/>
    <x v="0"/>
    <s v="BUENAV"/>
    <s v="33023293"/>
    <m/>
    <s v="EL"/>
    <s v="T"/>
    <s v="BUENAV33023293EL"/>
    <s v="BUENAV33023293EL"/>
    <x v="99"/>
    <x v="99"/>
    <x v="0"/>
    <x v="335"/>
    <x v="367"/>
    <s v="EL"/>
    <s v="EL"/>
    <s v="Diésel"/>
    <x v="1"/>
    <s v="NO COES"/>
    <s v="Instalado"/>
    <x v="0"/>
    <n v="0"/>
    <n v="0"/>
    <s v="Privado"/>
    <s v="Autoproductor"/>
    <x v="0"/>
    <s v="LIMA"/>
    <s v="LIMA"/>
    <s v="OYON"/>
    <s v="OYON"/>
    <n v="0"/>
    <n v="22"/>
    <n v="3.5"/>
    <n v="3.5"/>
    <n v="30.667999999999999"/>
    <n v="3.0668000000000001E-2"/>
    <n v="2.46"/>
    <n v="3.5"/>
    <n v="3.5"/>
    <n v="27.614000000000001"/>
    <n v="2.7614E-2"/>
    <n v="2.9780000000000002"/>
    <n v="3.5"/>
    <n v="3.5"/>
    <n v="0"/>
    <n v="0"/>
    <n v="0"/>
    <n v="3.5"/>
    <n v="3.5"/>
    <n v="0"/>
    <n v="0"/>
    <n v="7.6479999999999997"/>
    <m/>
    <m/>
    <m/>
  </r>
  <r>
    <x v="2"/>
    <x v="0"/>
    <s v="BUENAV"/>
    <s v="33023693"/>
    <m/>
    <s v="EL"/>
    <s v="T"/>
    <s v="BUENAV33023693EL"/>
    <s v="BUENAV33023693EL"/>
    <x v="99"/>
    <x v="99"/>
    <x v="0"/>
    <x v="290"/>
    <x v="367"/>
    <s v="EL"/>
    <s v="EL"/>
    <s v="Diésel"/>
    <x v="1"/>
    <s v="NO COES"/>
    <s v="Instalado"/>
    <x v="0"/>
    <n v="0"/>
    <n v="0"/>
    <s v="Privado"/>
    <s v="Autoproductor"/>
    <x v="0"/>
    <s v="AREQUIPA"/>
    <s v="AREQUIPA"/>
    <s v="CASTILLA"/>
    <s v="ORCOPAMPA"/>
    <n v="0"/>
    <n v="22"/>
    <n v="6.11"/>
    <n v="4.16"/>
    <n v="2036.0729999999999"/>
    <n v="2.036073"/>
    <n v="5.7930000000000001"/>
    <n v="6.11"/>
    <n v="4.16"/>
    <n v="33.96"/>
    <n v="3.3960000000000004E-2"/>
    <n v="1.44"/>
    <n v="6.11"/>
    <n v="4.16"/>
    <n v="0"/>
    <n v="0"/>
    <n v="0"/>
    <n v="6.11"/>
    <n v="4.16"/>
    <n v="0"/>
    <n v="0"/>
    <n v="7.6479999999999997"/>
    <m/>
    <m/>
    <m/>
  </r>
  <r>
    <x v="2"/>
    <x v="0"/>
    <s v="BUENAV"/>
    <s v="51006195"/>
    <m/>
    <s v="HI"/>
    <s v="H"/>
    <s v="BUENAV51006195HI"/>
    <s v="BUENAV51006195HI"/>
    <x v="99"/>
    <x v="99"/>
    <x v="1"/>
    <x v="61"/>
    <x v="367"/>
    <s v="HI"/>
    <s v="HI"/>
    <s v="Agua"/>
    <x v="1"/>
    <s v="NO COES"/>
    <s v="Instalado"/>
    <x v="0"/>
    <n v="0"/>
    <n v="0"/>
    <s v="Privado"/>
    <s v="Autoproductor"/>
    <x v="0"/>
    <s v="HUANCAVELICA"/>
    <s v="HUANCAVELICA"/>
    <s v="HUANCAVELICA"/>
    <s v="HUACHOCOLPA"/>
    <n v="0"/>
    <n v="22"/>
    <n v="1.26"/>
    <n v="1.26"/>
    <n v="7394.76"/>
    <n v="7.3947599999999998"/>
    <n v="1.181"/>
    <n v="1.26"/>
    <n v="1.26"/>
    <n v="7276.3180000000002"/>
    <n v="7.2763179999999998"/>
    <n v="1.091"/>
    <n v="1.26"/>
    <n v="1.26"/>
    <n v="7397.3656020852586"/>
    <n v="7.3973656020852587"/>
    <n v="0"/>
    <n v="1.26"/>
    <n v="1.26"/>
    <n v="5778.6965614295696"/>
    <n v="5.7786965614295696"/>
    <n v="7.6479999999999997"/>
    <m/>
    <m/>
    <m/>
  </r>
  <r>
    <x v="2"/>
    <x v="0"/>
    <s v="BUENAV"/>
    <s v="53201307"/>
    <m/>
    <s v="EL"/>
    <s v="T"/>
    <s v="BUENAV53201307EL"/>
    <s v="BUENAV53201307EL"/>
    <x v="99"/>
    <x v="99"/>
    <x v="0"/>
    <x v="336"/>
    <x v="367"/>
    <s v="EL"/>
    <s v="EL"/>
    <s v="Diésel"/>
    <x v="1"/>
    <s v="NO COES"/>
    <s v="Instalado"/>
    <x v="0"/>
    <n v="0"/>
    <n v="0"/>
    <s v="Privado"/>
    <s v="Autoproductor"/>
    <x v="0"/>
    <s v="HUANCAVELICA"/>
    <s v="HUANCAVELICA"/>
    <s v="HUAYTARA"/>
    <s v="LARAMARCA"/>
    <n v="0"/>
    <n v="22"/>
    <n v="2.13"/>
    <n v="1.1499999999999999"/>
    <n v="0"/>
    <n v="0"/>
    <n v="0"/>
    <n v="2.13"/>
    <n v="1.1499999999999999"/>
    <n v="0"/>
    <n v="0"/>
    <n v="0"/>
    <n v="2.13"/>
    <n v="1.1499999999999999"/>
    <n v="0"/>
    <n v="0"/>
    <n v="0"/>
    <n v="2.13"/>
    <n v="1.1499999999999999"/>
    <n v="0"/>
    <n v="0"/>
    <n v="7.6479999999999997"/>
    <m/>
    <m/>
    <m/>
  </r>
  <r>
    <x v="2"/>
    <x v="0"/>
    <s v="BUENAV"/>
    <s v="53201407"/>
    <m/>
    <s v="EL"/>
    <s v="T"/>
    <s v="BUENAV53201407EL"/>
    <s v="BUENAV53201407EL"/>
    <x v="99"/>
    <x v="99"/>
    <x v="0"/>
    <x v="337"/>
    <x v="367"/>
    <s v="EL"/>
    <s v="EL"/>
    <s v="Diésel"/>
    <x v="1"/>
    <s v="NO COES"/>
    <s v="Instalado"/>
    <x v="1"/>
    <n v="0"/>
    <n v="0"/>
    <s v="Privado"/>
    <s v="Autoproductor"/>
    <x v="0"/>
    <s v="AREQUIPA"/>
    <s v="AREQUIPA"/>
    <s v="CARAVELI"/>
    <s v="CARAVELI"/>
    <n v="0"/>
    <n v="22"/>
    <n v="1.45"/>
    <n v="1"/>
    <n v="0"/>
    <n v="0"/>
    <n v="0"/>
    <n v="1.45"/>
    <n v="1"/>
    <n v="0"/>
    <n v="0"/>
    <n v="0"/>
    <n v="1.45"/>
    <n v="1"/>
    <n v="0"/>
    <n v="0"/>
    <n v="0"/>
    <n v="1.45"/>
    <n v="1"/>
    <n v="0"/>
    <n v="0"/>
    <n v="7.6479999999999997"/>
    <m/>
    <m/>
    <m/>
  </r>
  <r>
    <x v="2"/>
    <x v="0"/>
    <s v="CARAVE"/>
    <s v="53203812"/>
    <m/>
    <s v="EL"/>
    <s v="T"/>
    <s v="CARAVE53203812EL"/>
    <s v="CARAVE53203812EL"/>
    <x v="100"/>
    <x v="100"/>
    <x v="0"/>
    <x v="338"/>
    <x v="367"/>
    <s v="EL"/>
    <s v="EL"/>
    <s v="Diésel"/>
    <x v="1"/>
    <s v="NO COES"/>
    <s v="Instalado"/>
    <x v="0"/>
    <n v="0"/>
    <n v="0"/>
    <s v="Privado"/>
    <s v="Autoproductor"/>
    <x v="0"/>
    <s v="AREQUIPA"/>
    <s v="AREQUIPA"/>
    <s v="CARAVELI"/>
    <s v="HUANU HUANU"/>
    <n v="0"/>
    <n v="25"/>
    <n v="2.3450000000000002"/>
    <n v="1.8759999999999999"/>
    <n v="5632.3150000000005"/>
    <n v="5.6323150000000002"/>
    <n v="0.57999999999999996"/>
    <n v="2.3450000000000002"/>
    <n v="1.8759999999999999"/>
    <n v="5266.304000000001"/>
    <n v="5.2663040000000008"/>
    <n v="0.57999999999999996"/>
    <n v="2.3450000000000002"/>
    <n v="1.8759999999999999"/>
    <n v="6777.2010000000009"/>
    <n v="6.7772010000000007"/>
    <n v="0.57999999999999996"/>
    <n v="2.3450000000000002"/>
    <n v="1.8759999999999999"/>
    <n v="5221.7809999999999"/>
    <n v="5.221781"/>
    <n v="7.6479999999999997"/>
    <m/>
    <m/>
    <m/>
  </r>
  <r>
    <x v="2"/>
    <x v="0"/>
    <s v="CARAVE"/>
    <s v="53203912"/>
    <m/>
    <s v="EL"/>
    <s v="T"/>
    <s v="CARAVE53203912EL"/>
    <s v="CARAVE53203912EL"/>
    <x v="100"/>
    <x v="100"/>
    <x v="0"/>
    <x v="339"/>
    <x v="367"/>
    <s v="EL"/>
    <s v="EL"/>
    <s v="Diésel"/>
    <x v="1"/>
    <s v="NO COES"/>
    <s v="Instalado"/>
    <x v="0"/>
    <n v="0"/>
    <n v="0"/>
    <s v="Privado"/>
    <s v="Autoproductor"/>
    <x v="0"/>
    <s v="AREQUIPA"/>
    <s v="AREQUIPA"/>
    <s v="CARAVELI"/>
    <s v="HUANU HUANU"/>
    <n v="0"/>
    <n v="25"/>
    <n v="1.089"/>
    <n v="0.871"/>
    <n v="2068.0369999999998"/>
    <n v="2.0680369999999999"/>
    <n v="0.17499999999999999"/>
    <n v="1.089"/>
    <n v="0.871"/>
    <n v="3000.6860000000001"/>
    <n v="3.000686"/>
    <n v="0.17499999999999999"/>
    <n v="1.089"/>
    <n v="0.871"/>
    <n v="4430.4979999999996"/>
    <n v="4.4304979999999992"/>
    <n v="0.17499999999999999"/>
    <n v="1.089"/>
    <n v="0.871"/>
    <n v="2285.5949999999998"/>
    <n v="2.2855949999999998"/>
    <n v="7.6479999999999997"/>
    <m/>
    <m/>
    <m/>
  </r>
  <r>
    <x v="2"/>
    <x v="0"/>
    <s v="CARTSA"/>
    <s v="33119102"/>
    <m/>
    <s v="TV"/>
    <s v="T"/>
    <s v="CARTSA33119102TV"/>
    <s v="CARTSA33119102TV"/>
    <x v="101"/>
    <x v="101"/>
    <x v="0"/>
    <x v="340"/>
    <x v="367"/>
    <s v="TV"/>
    <s v="TV"/>
    <s v="Bagazo"/>
    <x v="1"/>
    <s v="NO COES"/>
    <s v="Instalado"/>
    <x v="0"/>
    <n v="0"/>
    <n v="0"/>
    <s v="Privado"/>
    <s v="Autoproductor"/>
    <x v="0"/>
    <s v="LA LIBERTAD"/>
    <s v="LA LIBERTAD"/>
    <s v="ASCOPE"/>
    <s v="SANTIAGO DE CAO"/>
    <n v="0"/>
    <n v="9"/>
    <n v="9.8000000000000007"/>
    <n v="9.8000000000000007"/>
    <n v="45629.599999999999"/>
    <n v="45.629599999999996"/>
    <n v="7.5"/>
    <n v="9.8000000000000007"/>
    <n v="9.8000000000000007"/>
    <n v="50275.304000000011"/>
    <n v="50.275304000000013"/>
    <n v="7.5"/>
    <n v="9.8000000000000007"/>
    <n v="9.8000000000000007"/>
    <n v="62793.291000000005"/>
    <n v="62.793291000000004"/>
    <n v="7.5"/>
    <n v="9.8000000000000007"/>
    <n v="9.8000000000000007"/>
    <n v="64467.703000000009"/>
    <n v="64.467703000000014"/>
    <n v="7.6479999999999997"/>
    <m/>
    <m/>
    <m/>
  </r>
  <r>
    <x v="2"/>
    <x v="0"/>
    <s v="CASAPA"/>
    <s v="53201907"/>
    <m/>
    <s v="EL"/>
    <s v="T"/>
    <s v="CASAPA53201907EL"/>
    <s v="CASAPA53201907EL"/>
    <x v="102"/>
    <x v="102"/>
    <x v="0"/>
    <x v="341"/>
    <x v="367"/>
    <s v="EL"/>
    <s v="EL"/>
    <s v="Diésel"/>
    <x v="1"/>
    <s v="NO COES"/>
    <s v="Instalado"/>
    <x v="0"/>
    <n v="0"/>
    <n v="0"/>
    <s v="Privado"/>
    <s v="Autoproductor"/>
    <x v="0"/>
    <s v="LIMA"/>
    <s v="LIMA"/>
    <s v="HUAROCHIRI"/>
    <s v="CHICLA"/>
    <n v="0"/>
    <n v="17"/>
    <n v="2.625"/>
    <n v="1.98"/>
    <n v="55.134"/>
    <n v="5.5134000000000002E-2"/>
    <n v="1.258"/>
    <n v="2.625"/>
    <n v="1.98"/>
    <n v="59.455999999999996"/>
    <n v="5.9455999999999995E-2"/>
    <n v="0.90700000000000003"/>
    <n v="2.625"/>
    <n v="1.98"/>
    <n v="9.8629999999999995"/>
    <n v="9.8630000000000002E-3"/>
    <n v="0.90700000000000003"/>
    <n v="2.625"/>
    <n v="1.98"/>
    <n v="169.75200000000001"/>
    <n v="0.16975200000000001"/>
    <n v="7.6479999999999997"/>
    <m/>
    <m/>
    <m/>
  </r>
  <r>
    <x v="2"/>
    <x v="0"/>
    <s v="CASAPA"/>
    <s v="53202007"/>
    <m/>
    <s v="EL"/>
    <s v="T"/>
    <s v="CASAPA53202007EL"/>
    <s v="CASAPA53202007EL"/>
    <x v="102"/>
    <x v="102"/>
    <x v="0"/>
    <x v="342"/>
    <x v="367"/>
    <s v="EL"/>
    <s v="EL"/>
    <s v="Diésel"/>
    <x v="1"/>
    <s v="NO COES"/>
    <s v="Instalado"/>
    <x v="0"/>
    <n v="0"/>
    <n v="0"/>
    <s v="Privado"/>
    <s v="Autoproductor"/>
    <x v="0"/>
    <s v="LIMA"/>
    <s v="LIMA"/>
    <s v="HUAROCHIRI"/>
    <s v="CHICLA"/>
    <n v="0"/>
    <n v="17"/>
    <n v="1.0900000000000001"/>
    <n v="0.4"/>
    <n v="132.5805"/>
    <n v="0.13258049999999999"/>
    <n v="0.35099999999999998"/>
    <n v="1.0900000000000001"/>
    <n v="0.4"/>
    <n v="0"/>
    <n v="0"/>
    <n v="0.35099999999999998"/>
    <n v="1.0900000000000001"/>
    <n v="0.4"/>
    <n v="0"/>
    <n v="0"/>
    <n v="0.35099999999999998"/>
    <n v="0.54500000000000004"/>
    <n v="0.4"/>
    <n v="0"/>
    <n v="0"/>
    <n v="7.6479999999999997"/>
    <m/>
    <m/>
    <m/>
  </r>
  <r>
    <x v="2"/>
    <x v="0"/>
    <s v="CASTRO"/>
    <s v="31044894"/>
    <m/>
    <s v="HI"/>
    <s v="H"/>
    <s v="CASTRO31044894HI"/>
    <s v="CASTRO31044894HI"/>
    <x v="103"/>
    <x v="103"/>
    <x v="1"/>
    <x v="343"/>
    <x v="367"/>
    <s v="HI"/>
    <s v="HI"/>
    <s v="Agua"/>
    <x v="0"/>
    <s v="NO COES"/>
    <s v="Instalado"/>
    <x v="0"/>
    <n v="0"/>
    <n v="0"/>
    <s v="Privado"/>
    <s v="Autoproductor"/>
    <x v="0"/>
    <s v="HUANCAVELICA"/>
    <s v="HUANCAVELICA"/>
    <s v="CASTROVIRREYNA"/>
    <s v="SANTA ANA"/>
    <n v="0"/>
    <n v="11"/>
    <n v="1"/>
    <n v="1"/>
    <n v="1506.1095192512773"/>
    <n v="1.5061095192512772"/>
    <n v="0"/>
    <n v="1"/>
    <n v="1"/>
    <n v="1469.5850281246467"/>
    <n v="1.4695850281246468"/>
    <n v="0"/>
    <n v="1"/>
    <n v="1"/>
    <n v="373"/>
    <n v="0.373"/>
    <n v="0"/>
    <n v="1"/>
    <n v="1"/>
    <n v="104.5"/>
    <n v="0.1045"/>
    <n v="7.6479999999999997"/>
    <m/>
    <m/>
    <m/>
  </r>
  <r>
    <x v="2"/>
    <x v="0"/>
    <s v="CELIMA"/>
    <s v="33108900"/>
    <m/>
    <s v="EL"/>
    <s v="T"/>
    <s v="CELIMA33108900EL"/>
    <s v="CELIMA33108900EL"/>
    <x v="104"/>
    <x v="104"/>
    <x v="0"/>
    <x v="344"/>
    <x v="367"/>
    <s v="EL"/>
    <s v="EL"/>
    <s v="Diésel"/>
    <x v="1"/>
    <s v="NO COES"/>
    <s v="Instalado"/>
    <x v="0"/>
    <n v="0"/>
    <n v="0"/>
    <s v="Privado"/>
    <s v="Autoproductor"/>
    <x v="0"/>
    <s v="LIMA"/>
    <s v="LIMA"/>
    <s v="LIMA"/>
    <s v="SAN MARTIN DE PORRES"/>
    <n v="0"/>
    <n v="14"/>
    <n v="3.3090000000000002"/>
    <n v="3.1435499999999998"/>
    <n v="377.22599999999994"/>
    <n v="0.37722599999999995"/>
    <n v="0"/>
    <n v="3.3090000000000002"/>
    <n v="3.1435499999999998"/>
    <n v="377.22599999999994"/>
    <n v="0.37722599999999995"/>
    <n v="0"/>
    <n v="3.3090000000000002"/>
    <n v="3.1435499999999998"/>
    <n v="54.935376625137231"/>
    <n v="5.4935376625137228E-2"/>
    <n v="0"/>
    <n v="3.3090000000000002"/>
    <n v="3.1435499999999998"/>
    <n v="54.935376625137231"/>
    <n v="5.4935376625137228E-2"/>
    <n v="7.6479999999999997"/>
    <m/>
    <m/>
    <m/>
  </r>
  <r>
    <x v="2"/>
    <x v="0"/>
    <s v="CELIMA"/>
    <s v="33109000"/>
    <m/>
    <s v="EL"/>
    <s v="T"/>
    <s v="CELIMA33109000EL"/>
    <s v="CELIMA33109000EL"/>
    <x v="104"/>
    <x v="104"/>
    <x v="0"/>
    <x v="345"/>
    <x v="367"/>
    <s v="EL"/>
    <s v="EL"/>
    <s v="Diésel"/>
    <x v="1"/>
    <s v="NO COES"/>
    <s v="Instalado"/>
    <x v="0"/>
    <n v="0"/>
    <n v="0"/>
    <s v="Privado"/>
    <s v="Autoproductor"/>
    <x v="0"/>
    <s v="LIMA"/>
    <s v="LIMA"/>
    <s v="LIMA"/>
    <s v="SAN MARTIN DE PORRES"/>
    <n v="0"/>
    <n v="14"/>
    <n v="2.4750000000000005"/>
    <n v="2.3512500000000003"/>
    <n v="279.01500000000004"/>
    <n v="0.27901500000000007"/>
    <n v="0"/>
    <n v="2.4750000000000005"/>
    <n v="2.3512500000000003"/>
    <n v="279.01500000000004"/>
    <n v="0.27901500000000007"/>
    <n v="0"/>
    <n v="2.4750000000000005"/>
    <n v="2.3512500000000003"/>
    <n v="51.908288705460642"/>
    <n v="5.1908288705460645E-2"/>
    <n v="0"/>
    <n v="2.4750000000000005"/>
    <n v="2.3512500000000003"/>
    <n v="51.908288705460642"/>
    <n v="5.1908288705460645E-2"/>
    <n v="7.6479999999999997"/>
    <m/>
    <m/>
    <m/>
  </r>
  <r>
    <x v="2"/>
    <x v="0"/>
    <s v="CELIMA"/>
    <s v="CELIMA3"/>
    <m/>
    <s v="EL"/>
    <s v="T"/>
    <s v="CELIMACELIMA3EL"/>
    <s v="CELIMACELIMA3EL"/>
    <x v="104"/>
    <x v="104"/>
    <x v="0"/>
    <x v="346"/>
    <x v="367"/>
    <s v="EL"/>
    <s v="EL"/>
    <s v="Diésel"/>
    <x v="1"/>
    <s v="NO COES"/>
    <s v="Instalado"/>
    <x v="0"/>
    <n v="0"/>
    <n v="0"/>
    <s v="Privado"/>
    <s v="Autoproductor"/>
    <x v="0"/>
    <s v="LIMA"/>
    <s v="LIMA"/>
    <s v="LIMA"/>
    <s v="PUNTA HERMOSA"/>
    <n v="0"/>
    <n v="14"/>
    <n v="3.5219999999999998"/>
    <n v="3.3449999999999998"/>
    <n v="160.55999999999997"/>
    <n v="0.16055999999999998"/>
    <n v="0"/>
    <n v="3.5219999999999998"/>
    <n v="3.3449999999999998"/>
    <n v="160.55999999999997"/>
    <n v="0.16055999999999998"/>
    <n v="0"/>
    <n v="3.5219999999999998"/>
    <n v="3.3449999999999998"/>
    <n v="27.40499714263451"/>
    <n v="2.7404997142634509E-2"/>
    <n v="0"/>
    <n v="3.5219999999999998"/>
    <n v="3.3449999999999998"/>
    <n v="27.40499714263451"/>
    <n v="2.7404997142634509E-2"/>
    <n v="7.6479999999999997"/>
    <m/>
    <m/>
    <m/>
  </r>
  <r>
    <x v="2"/>
    <x v="0"/>
    <s v="CESAJU"/>
    <s v="33104700"/>
    <m/>
    <s v="EL"/>
    <s v="T"/>
    <s v="CESAJU33104700EL"/>
    <s v="CESAJU33104700EL"/>
    <x v="105"/>
    <x v="105"/>
    <x v="0"/>
    <x v="347"/>
    <x v="367"/>
    <s v="EL"/>
    <s v="EL"/>
    <s v="Diésel"/>
    <x v="1"/>
    <s v="NO COES"/>
    <s v="Instalado"/>
    <x v="0"/>
    <n v="0"/>
    <n v="0"/>
    <s v="Privado"/>
    <s v="Autoproductor"/>
    <x v="0"/>
    <s v="UCAYALI"/>
    <s v="UCAYALI"/>
    <s v="CORONEL PORTILLO"/>
    <s v="PUCALLPA"/>
    <n v="0"/>
    <n v="15"/>
    <n v="2.4"/>
    <n v="1.7"/>
    <n v="23.443000000000001"/>
    <n v="2.3443000000000002E-2"/>
    <n v="2.4"/>
    <n v="2.4"/>
    <n v="1.7"/>
    <n v="87.486999999999995"/>
    <n v="8.7486999999999995E-2"/>
    <n v="2.4"/>
    <n v="2.4"/>
    <n v="1.7"/>
    <n v="8.1000000000000003E-2"/>
    <n v="8.1000000000000004E-5"/>
    <n v="2.4"/>
    <n v="2.6"/>
    <n v="2.3919999999999999"/>
    <n v="0"/>
    <n v="0"/>
    <n v="7.6479999999999997"/>
    <m/>
    <m/>
    <m/>
  </r>
  <r>
    <x v="2"/>
    <x v="0"/>
    <s v="CESESA"/>
    <s v="33086698"/>
    <m/>
    <s v="EL"/>
    <s v="T"/>
    <s v="CESESA33086698EL"/>
    <s v="CESESA33086698EL"/>
    <x v="106"/>
    <x v="106"/>
    <x v="0"/>
    <x v="348"/>
    <x v="367"/>
    <s v="EL"/>
    <s v="EL"/>
    <s v="Diésel"/>
    <x v="0"/>
    <s v="NO COES"/>
    <s v="Instalado"/>
    <x v="1"/>
    <n v="0"/>
    <n v="0"/>
    <s v="Privado"/>
    <s v="Autoproductor"/>
    <x v="0"/>
    <s v="SAN MARTÍN"/>
    <s v="SAN MARTÍN"/>
    <s v="RIOJA"/>
    <s v="ELÍAS SOPLÍN VARGAS"/>
    <n v="0"/>
    <n v="13"/>
    <n v="2"/>
    <n v="1.8"/>
    <n v="0"/>
    <n v="0"/>
    <n v="0"/>
    <n v="2"/>
    <n v="1.8"/>
    <n v="0"/>
    <n v="0"/>
    <n v="0"/>
    <n v="2"/>
    <n v="1.8"/>
    <n v="0"/>
    <n v="0"/>
    <n v="0"/>
    <n v="2"/>
    <n v="1.8"/>
    <n v="0"/>
    <n v="0"/>
    <n v="7.6479999999999997"/>
    <m/>
    <m/>
    <m/>
  </r>
  <r>
    <x v="2"/>
    <x v="0"/>
    <s v="CMCHUN"/>
    <s v="00022010"/>
    <m/>
    <s v="HI"/>
    <s v="H"/>
    <s v="CMCHUN00022010HI"/>
    <s v="CMCHUN00022010HI"/>
    <x v="107"/>
    <x v="107"/>
    <x v="1"/>
    <x v="349"/>
    <x v="367"/>
    <s v="HI"/>
    <s v="HI"/>
    <s v="Agua"/>
    <x v="1"/>
    <s v="NO COES"/>
    <s v="Instalado"/>
    <x v="0"/>
    <n v="0"/>
    <n v="0"/>
    <s v="Privado"/>
    <s v="Autoproductor"/>
    <x v="0"/>
    <s v="LIMA"/>
    <s v="LIMA"/>
    <s v="HUARAL"/>
    <s v="ATAVILLOS ALTO"/>
    <n v="0"/>
    <n v="26"/>
    <n v="9.18"/>
    <n v="9.18"/>
    <n v="73072.865999999995"/>
    <n v="73.072865999999991"/>
    <n v="9.2050000000000001"/>
    <n v="9.18"/>
    <n v="9.18"/>
    <n v="72313.813999999984"/>
    <n v="72.313813999999979"/>
    <n v="9.2200000000000006"/>
    <n v="9.18"/>
    <n v="9.18"/>
    <n v="74876.446999999986"/>
    <n v="74.876446999999985"/>
    <n v="9.2170000000000005"/>
    <n v="9.18"/>
    <n v="9.18"/>
    <n v="73319.472000000009"/>
    <n v="73.319472000000005"/>
    <n v="7.6479999999999997"/>
    <m/>
    <m/>
    <m/>
  </r>
  <r>
    <x v="2"/>
    <x v="0"/>
    <s v="CMCHUN"/>
    <s v="31007493"/>
    <m/>
    <s v="HI"/>
    <s v="H"/>
    <s v="CMCHUN31007493HI"/>
    <s v="CMCHUN31007493HI"/>
    <x v="107"/>
    <x v="107"/>
    <x v="1"/>
    <x v="350"/>
    <x v="367"/>
    <s v="HI"/>
    <s v="HI"/>
    <s v="Agua"/>
    <x v="1"/>
    <s v="NO COES"/>
    <s v="Instalado"/>
    <x v="0"/>
    <n v="0"/>
    <n v="0"/>
    <s v="Privado"/>
    <s v="Autoproductor"/>
    <x v="0"/>
    <s v="LIMA"/>
    <s v="LIMA"/>
    <s v="HUARAL"/>
    <s v="STA CRUZ DE ANDAMARCA"/>
    <n v="0"/>
    <n v="26"/>
    <n v="1.1200000000000001"/>
    <n v="1.1100000000000001"/>
    <n v="8868.9049999999988"/>
    <n v="8.868904999999998"/>
    <n v="1.121"/>
    <n v="1.1000000000000001"/>
    <n v="1.1000000000000001"/>
    <n v="6913.2849999999989"/>
    <n v="6.9132849999999992"/>
    <n v="1.125"/>
    <n v="1.1000000000000001"/>
    <n v="1.1000000000000001"/>
    <n v="7283.0539999999983"/>
    <n v="7.2830539999999981"/>
    <n v="1.129"/>
    <n v="1.1000000000000001"/>
    <n v="1.1000000000000001"/>
    <n v="6691.692"/>
    <n v="6.6916919999999998"/>
    <n v="7.6479999999999997"/>
    <m/>
    <m/>
    <m/>
  </r>
  <r>
    <x v="2"/>
    <x v="0"/>
    <s v="CMCHUN"/>
    <s v="31007593"/>
    <m/>
    <s v="HI"/>
    <s v="H"/>
    <s v="CMCHUN31007593HI"/>
    <s v="CMCHUN31007593HI"/>
    <x v="107"/>
    <x v="107"/>
    <x v="1"/>
    <x v="351"/>
    <x v="367"/>
    <s v="HI"/>
    <s v="HI"/>
    <s v="Agua"/>
    <x v="1"/>
    <s v="NO COES"/>
    <s v="Instalado"/>
    <x v="0"/>
    <n v="0"/>
    <n v="0"/>
    <s v="Privado"/>
    <s v="Autoproductor"/>
    <x v="0"/>
    <s v="LIMA"/>
    <s v="LIMA"/>
    <s v="HUARAL"/>
    <s v="PACARAOS"/>
    <n v="0"/>
    <n v="26"/>
    <n v="1.952"/>
    <n v="1.6479999999999999"/>
    <n v="11316.314"/>
    <n v="11.316314"/>
    <n v="1.7629999999999999"/>
    <n v="1.952"/>
    <n v="1.4179999999999999"/>
    <n v="8242.219000000001"/>
    <n v="8.2422190000000004"/>
    <n v="1.669"/>
    <n v="1.952"/>
    <n v="1.4179999999999999"/>
    <n v="8211.8770000000004"/>
    <n v="8.2118770000000012"/>
    <n v="1.677"/>
    <n v="1.952"/>
    <n v="1.4179999999999999"/>
    <n v="8346.4979999999996"/>
    <n v="8.3464980000000004"/>
    <n v="7.6479999999999997"/>
    <m/>
    <m/>
    <m/>
  </r>
  <r>
    <x v="2"/>
    <x v="0"/>
    <s v="CMCHUN"/>
    <s v="31015993"/>
    <m/>
    <s v="HI"/>
    <s v="H"/>
    <s v="CMCHUN31015993HI"/>
    <s v="CMCHUN31015993HI"/>
    <x v="107"/>
    <x v="107"/>
    <x v="1"/>
    <x v="352"/>
    <x v="367"/>
    <s v="HI"/>
    <s v="HI"/>
    <s v="Agua"/>
    <x v="1"/>
    <s v="NO COES"/>
    <s v="Instalado"/>
    <x v="1"/>
    <n v="0"/>
    <n v="0"/>
    <s v="Privado"/>
    <s v="Autoproductor"/>
    <x v="0"/>
    <s v="PASCO"/>
    <s v="PASCO"/>
    <s v="PASCO"/>
    <s v="HUAYLLAY"/>
    <n v="0"/>
    <n v="26"/>
    <n v="2.2400000000000002"/>
    <n v="1.5"/>
    <n v="8356.8700000000008"/>
    <n v="8.3568700000000007"/>
    <n v="1.496"/>
    <n v="2.2400000000000002"/>
    <n v="1.5"/>
    <n v="9355.3270000000011"/>
    <n v="9.3553270000000008"/>
    <n v="1.5049999999999999"/>
    <n v="2.2400000000000002"/>
    <n v="1.5"/>
    <n v="10218.502"/>
    <n v="10.218502000000001"/>
    <n v="1.5840000000000001"/>
    <n v="2.2400000000000002"/>
    <n v="1.5"/>
    <n v="10737.706000000002"/>
    <n v="10.737706000000001"/>
    <n v="7.6479999999999997"/>
    <m/>
    <m/>
    <m/>
  </r>
  <r>
    <x v="2"/>
    <x v="0"/>
    <s v="CMCHUN"/>
    <s v="33036293"/>
    <m/>
    <s v="HI"/>
    <s v="H"/>
    <s v="CMCHUN33036293HI"/>
    <s v="CMCHUN33036293HI"/>
    <x v="107"/>
    <x v="107"/>
    <x v="1"/>
    <x v="353"/>
    <x v="367"/>
    <s v="HI"/>
    <s v="HI"/>
    <s v="Agua"/>
    <x v="1"/>
    <s v="NO COES"/>
    <s v="Instalado"/>
    <x v="1"/>
    <n v="0"/>
    <n v="0"/>
    <s v="Privado"/>
    <s v="Autoproductor"/>
    <x v="0"/>
    <s v="PASCO"/>
    <s v="PASCO"/>
    <s v="PASCO"/>
    <s v="HUAYLLAY"/>
    <n v="0"/>
    <n v="26"/>
    <n v="0.17599999999999999"/>
    <n v="0"/>
    <n v="0"/>
    <n v="0"/>
    <n v="0"/>
    <n v="0.17599999999999999"/>
    <n v="0"/>
    <n v="0"/>
    <n v="0"/>
    <n v="0"/>
    <n v="0.17599999999999999"/>
    <n v="0"/>
    <n v="0"/>
    <n v="0"/>
    <n v="0"/>
    <n v="0.17599999999999999"/>
    <n v="0"/>
    <n v="0"/>
    <n v="0"/>
    <n v="7.6479999999999997"/>
    <m/>
    <m/>
    <m/>
  </r>
  <r>
    <x v="2"/>
    <x v="0"/>
    <s v="CMCHUN"/>
    <s v="41007293"/>
    <m/>
    <s v="HI"/>
    <s v="H"/>
    <s v="CMCHUN41007293HI"/>
    <s v="CMCHUN41007293HI"/>
    <x v="107"/>
    <x v="107"/>
    <x v="1"/>
    <x v="354"/>
    <x v="367"/>
    <s v="HI"/>
    <s v="HI"/>
    <s v="Agua"/>
    <x v="1"/>
    <s v="NO COES"/>
    <s v="Instalado"/>
    <x v="0"/>
    <n v="0"/>
    <n v="0"/>
    <s v="Privado"/>
    <s v="Autoproductor"/>
    <x v="0"/>
    <s v="LIMA"/>
    <s v="LIMA"/>
    <s v="HUARAL"/>
    <s v="PACARAOS"/>
    <n v="0"/>
    <n v="26"/>
    <n v="0.224"/>
    <n v="0.2"/>
    <n v="1053.0460000000003"/>
    <n v="1.0530460000000004"/>
    <n v="0.21199999999999999"/>
    <n v="0.224"/>
    <n v="0.2"/>
    <n v="531.94400000000007"/>
    <n v="0.53194400000000008"/>
    <n v="0.19600000000000001"/>
    <n v="0.224"/>
    <n v="0.2"/>
    <n v="308.33100000000002"/>
    <n v="0.30833100000000002"/>
    <n v="0.214"/>
    <n v="0.224"/>
    <n v="0.2"/>
    <n v="75.644000000000005"/>
    <n v="7.5644000000000003E-2"/>
    <n v="7.6479999999999997"/>
    <m/>
    <m/>
    <m/>
  </r>
  <r>
    <x v="2"/>
    <x v="0"/>
    <s v="CMCHUN"/>
    <s v="41029994"/>
    <m/>
    <s v="HI"/>
    <s v="H"/>
    <s v="CMCHUN41029994HI"/>
    <s v="CMCHUN41029994HI"/>
    <x v="107"/>
    <x v="107"/>
    <x v="1"/>
    <x v="355"/>
    <x v="367"/>
    <s v="HI"/>
    <s v="HI"/>
    <s v="Agua"/>
    <x v="1"/>
    <s v="NO COES"/>
    <s v="Instalado"/>
    <x v="0"/>
    <n v="0"/>
    <n v="0"/>
    <s v="Privado"/>
    <s v="Autoproductor"/>
    <x v="0"/>
    <s v="LIMA"/>
    <s v="LIMA"/>
    <s v="HUARAL"/>
    <s v="PACARAOS"/>
    <n v="0"/>
    <n v="26"/>
    <n v="0.496"/>
    <n v="0.496"/>
    <n v="3193.6740000000004"/>
    <n v="3.1936740000000006"/>
    <n v="0.55500000000000005"/>
    <n v="0.496"/>
    <n v="0.496"/>
    <n v="1641.232"/>
    <n v="1.641232"/>
    <n v="0.48199999999999998"/>
    <n v="0.496"/>
    <n v="0.496"/>
    <n v="985.81999999999994"/>
    <n v="0.98581999999999992"/>
    <n v="0.55100000000000005"/>
    <n v="0.496"/>
    <n v="0.496"/>
    <n v="1571.0689999999997"/>
    <n v="1.5710689999999998"/>
    <n v="7.6479999999999997"/>
    <m/>
    <m/>
    <m/>
  </r>
  <r>
    <x v="2"/>
    <x v="0"/>
    <s v="CMCHUN"/>
    <s v="51017802"/>
    <m/>
    <s v="HI"/>
    <s v="H"/>
    <s v="CMCHUN51017802HI"/>
    <s v="CMCHUN51017802HI"/>
    <x v="107"/>
    <x v="107"/>
    <x v="1"/>
    <x v="356"/>
    <x v="367"/>
    <s v="HI"/>
    <s v="HI"/>
    <s v="Agua"/>
    <x v="1"/>
    <s v="NO COES"/>
    <s v="Instalado"/>
    <x v="0"/>
    <n v="0"/>
    <n v="0"/>
    <s v="Privado"/>
    <s v="Autoproductor"/>
    <x v="0"/>
    <s v="LIMA"/>
    <s v="LIMA"/>
    <s v="HUARAL"/>
    <s v="ATAVILLOS ALTO"/>
    <n v="0"/>
    <n v="26"/>
    <n v="4.9000000000000004"/>
    <n v="4.9000000000000004"/>
    <n v="34400.79"/>
    <n v="34.400790000000001"/>
    <n v="4.93"/>
    <n v="4.9000000000000004"/>
    <n v="4.9000000000000004"/>
    <n v="33223.277000000002"/>
    <n v="33.223277000000003"/>
    <n v="6.585"/>
    <n v="4.9000000000000004"/>
    <n v="4.9000000000000004"/>
    <n v="28456.315000000002"/>
    <n v="28.456315000000004"/>
    <n v="4.9390000000000001"/>
    <n v="4.9000000000000004"/>
    <n v="4.9000000000000004"/>
    <n v="31336.134000000002"/>
    <n v="31.336134000000001"/>
    <n v="7.6479999999999997"/>
    <m/>
    <m/>
    <m/>
  </r>
  <r>
    <x v="2"/>
    <x v="0"/>
    <s v="CMCHUN"/>
    <s v="51018102"/>
    <m/>
    <s v="HI"/>
    <s v="H"/>
    <s v="CMCHUN51018102HI"/>
    <s v="CMCHUN51018102HI"/>
    <x v="107"/>
    <x v="107"/>
    <x v="1"/>
    <x v="357"/>
    <x v="367"/>
    <s v="HI"/>
    <s v="HI"/>
    <s v="Agua"/>
    <x v="1"/>
    <s v="NO COES"/>
    <s v="Instalado"/>
    <x v="0"/>
    <n v="0"/>
    <n v="0"/>
    <s v="Privado"/>
    <s v="Autoproductor"/>
    <x v="0"/>
    <s v="LIMA"/>
    <s v="LIMA"/>
    <s v="HUARAL"/>
    <s v="ATAVILLOS ALTO"/>
    <n v="0"/>
    <n v="26"/>
    <n v="0.97599999999999998"/>
    <n v="0.97599999999999998"/>
    <n v="7752.652000000001"/>
    <n v="7.7526520000000012"/>
    <n v="0.98"/>
    <n v="0.97599999999999998"/>
    <n v="0.97599999999999998"/>
    <n v="7308.5419999999995"/>
    <n v="7.3085419999999992"/>
    <n v="0.98199999999999998"/>
    <n v="0.97599999999999998"/>
    <n v="0.97599999999999998"/>
    <n v="7988.3899999999994"/>
    <n v="7.988389999999999"/>
    <n v="0.98399999999999999"/>
    <n v="0.97599999999999998"/>
    <n v="0.97599999999999998"/>
    <n v="7561.4320000000007"/>
    <n v="7.5614320000000008"/>
    <n v="7.6479999999999997"/>
    <m/>
    <m/>
    <m/>
  </r>
  <r>
    <x v="2"/>
    <x v="0"/>
    <s v="CMCHUN"/>
    <s v="51018402"/>
    <m/>
    <s v="HI"/>
    <s v="H"/>
    <s v="CMCHUN51018402HI"/>
    <s v="CMCHUN51018402HI"/>
    <x v="107"/>
    <x v="107"/>
    <x v="1"/>
    <x v="358"/>
    <x v="367"/>
    <s v="HI"/>
    <s v="HI"/>
    <s v="Agua"/>
    <x v="1"/>
    <s v="NO COES"/>
    <s v="Instalado"/>
    <x v="0"/>
    <n v="0"/>
    <n v="0"/>
    <s v="Privado"/>
    <s v="Autoproductor"/>
    <x v="0"/>
    <s v="LIMA"/>
    <s v="LIMA"/>
    <s v="HUARAL"/>
    <s v="ATAVILLOS ALTO"/>
    <n v="0"/>
    <n v="26"/>
    <n v="0.94"/>
    <n v="0.9"/>
    <n v="7198.4149999999991"/>
    <n v="7.1984149999999989"/>
    <n v="0.88400000000000001"/>
    <n v="0.94"/>
    <n v="0.85"/>
    <n v="6779.5419999999995"/>
    <n v="6.7795419999999993"/>
    <n v="0.872"/>
    <n v="0.94"/>
    <n v="0.85"/>
    <n v="7031.3319999999994"/>
    <n v="7.031331999999999"/>
    <n v="0.84699999999999998"/>
    <n v="0.94"/>
    <n v="0.85"/>
    <n v="6867.1849999999995"/>
    <n v="6.8671849999999992"/>
    <n v="7.6479999999999997"/>
    <m/>
    <m/>
    <m/>
  </r>
  <r>
    <x v="2"/>
    <x v="0"/>
    <s v="CMCHUN"/>
    <s v="51019703"/>
    <m/>
    <s v="HI"/>
    <s v="H"/>
    <s v="CMCHUN51019703HI"/>
    <s v="CMCHUN51019703HI"/>
    <x v="107"/>
    <x v="107"/>
    <x v="1"/>
    <x v="359"/>
    <x v="367"/>
    <s v="HI"/>
    <s v="HI"/>
    <s v="Agua"/>
    <x v="1"/>
    <s v="NO COES"/>
    <s v="Instalado"/>
    <x v="0"/>
    <n v="0"/>
    <n v="0"/>
    <s v="Privado"/>
    <s v="Autoproductor"/>
    <x v="0"/>
    <s v="LIMA"/>
    <s v="LIMA"/>
    <s v="HUARAL"/>
    <s v="ATAVILLOS ALTO"/>
    <n v="0"/>
    <n v="26"/>
    <n v="1.2"/>
    <n v="0.9"/>
    <n v="6734.9979999999996"/>
    <n v="6.7349979999999992"/>
    <n v="0.99399999999999999"/>
    <n v="1.2"/>
    <n v="0.86"/>
    <n v="6679.1630000000005"/>
    <n v="6.6791630000000008"/>
    <n v="1.022"/>
    <n v="1.2"/>
    <n v="0.86"/>
    <n v="5256.4979999999996"/>
    <n v="5.2564979999999997"/>
    <n v="0.98099999999999998"/>
    <n v="1.2"/>
    <n v="0.86"/>
    <n v="6057.5"/>
    <n v="6.0575000000000001"/>
    <n v="7.6479999999999997"/>
    <m/>
    <m/>
    <m/>
  </r>
  <r>
    <x v="2"/>
    <x v="0"/>
    <s v="CMCHUN"/>
    <s v="53017902"/>
    <m/>
    <s v="EL"/>
    <s v="T"/>
    <s v="CMCHUN53017902EL"/>
    <s v="CMCHUN53017902EL"/>
    <x v="107"/>
    <x v="107"/>
    <x v="0"/>
    <x v="360"/>
    <x v="367"/>
    <s v="EL"/>
    <s v="EL"/>
    <s v="Diésel"/>
    <x v="1"/>
    <s v="NO COES"/>
    <s v="Instalado"/>
    <x v="0"/>
    <n v="0"/>
    <n v="0"/>
    <s v="Privado"/>
    <s v="Autoproductor"/>
    <x v="0"/>
    <s v="PASCO"/>
    <s v="PASCO"/>
    <s v="PASCO"/>
    <s v="HUAYLLAY"/>
    <n v="0"/>
    <n v="26"/>
    <n v="4.99"/>
    <n v="3.6"/>
    <n v="0"/>
    <n v="0"/>
    <n v="0"/>
    <n v="4.99"/>
    <n v="3.6"/>
    <n v="0"/>
    <n v="0"/>
    <n v="0"/>
    <n v="4.99"/>
    <n v="3.6"/>
    <n v="0"/>
    <n v="0"/>
    <n v="0"/>
    <n v="4.99"/>
    <n v="3.6"/>
    <n v="0"/>
    <n v="0"/>
    <n v="7.6479999999999997"/>
    <m/>
    <m/>
    <m/>
  </r>
  <r>
    <x v="2"/>
    <x v="0"/>
    <s v="CMCHUN"/>
    <s v="53024717"/>
    <m/>
    <s v="EL"/>
    <s v="T"/>
    <s v="CMCHUN53024717EL"/>
    <s v="CMCHUN53024717EL"/>
    <x v="107"/>
    <x v="107"/>
    <x v="0"/>
    <x v="361"/>
    <x v="367"/>
    <s v="EL"/>
    <s v="EL"/>
    <s v="Diésel"/>
    <x v="1"/>
    <s v="NO COES"/>
    <s v="Instalado"/>
    <x v="0"/>
    <n v="0"/>
    <n v="0"/>
    <s v="Privado"/>
    <s v="Autoproductor"/>
    <x v="0"/>
    <s v="JUNIN"/>
    <s v="JUNIN"/>
    <n v="0"/>
    <n v="0"/>
    <n v="0"/>
    <n v="26"/>
    <n v="0.34"/>
    <n v="0.3"/>
    <n v="0"/>
    <n v="0"/>
    <n v="0"/>
    <n v="0.34"/>
    <n v="0.3"/>
    <n v="0"/>
    <n v="0"/>
    <n v="0"/>
    <n v="0.34"/>
    <n v="0.3"/>
    <n v="0"/>
    <n v="0"/>
    <n v="0"/>
    <n v="0.34"/>
    <n v="0.3"/>
    <n v="0"/>
    <n v="0"/>
    <n v="7.6479999999999997"/>
    <m/>
    <m/>
    <m/>
  </r>
  <r>
    <x v="2"/>
    <x v="0"/>
    <s v="CMCHUN"/>
    <s v="53024817"/>
    <m/>
    <s v="EL"/>
    <s v="T"/>
    <s v="CMCHUN53024817EL"/>
    <s v="CMCHUN53024817EL"/>
    <x v="107"/>
    <x v="107"/>
    <x v="0"/>
    <x v="362"/>
    <x v="367"/>
    <s v="EL"/>
    <s v="EL"/>
    <s v="Diésel"/>
    <x v="1"/>
    <s v="NO COES"/>
    <s v="Instalado"/>
    <x v="0"/>
    <n v="0"/>
    <n v="0"/>
    <s v="Privado"/>
    <s v="Autoproductor"/>
    <x v="0"/>
    <s v="JUNIN"/>
    <s v="JUNIN"/>
    <n v="0"/>
    <n v="0"/>
    <n v="0"/>
    <n v="26"/>
    <n v="0.20399999999999999"/>
    <n v="0.2"/>
    <n v="0"/>
    <n v="0"/>
    <n v="0"/>
    <n v="0.20399999999999999"/>
    <n v="0.2"/>
    <n v="0"/>
    <n v="0"/>
    <n v="0"/>
    <n v="0.20399999999999999"/>
    <n v="0.2"/>
    <n v="0"/>
    <n v="0"/>
    <n v="0"/>
    <n v="0.20399999999999999"/>
    <n v="0.2"/>
    <n v="0"/>
    <n v="0"/>
    <n v="7.6479999999999997"/>
    <m/>
    <m/>
    <m/>
  </r>
  <r>
    <x v="2"/>
    <x v="0"/>
    <s v="CNPC"/>
    <s v="11011797"/>
    <m/>
    <s v="EL"/>
    <s v="T"/>
    <s v="CNPC11011797EL"/>
    <s v="CNPC11011797EL"/>
    <x v="108"/>
    <x v="108"/>
    <x v="0"/>
    <x v="363"/>
    <x v="367"/>
    <s v="EL"/>
    <s v="EL"/>
    <s v="Gas Natural"/>
    <x v="1"/>
    <s v="NO COES"/>
    <s v="Instalado"/>
    <x v="0"/>
    <n v="0"/>
    <n v="0"/>
    <s v="Privado"/>
    <s v="Autoproductor"/>
    <x v="0"/>
    <s v="PIURA"/>
    <s v="PIURA"/>
    <s v="TALARA "/>
    <s v="EL ALTO"/>
    <n v="0"/>
    <n v="21"/>
    <n v="8.5500000000000007"/>
    <n v="7.6950000000000003"/>
    <n v="36898.15"/>
    <n v="36.898150000000001"/>
    <n v="5.3140000000000001"/>
    <n v="8.5500000000000007"/>
    <n v="7.6950000000000003"/>
    <n v="39969.875"/>
    <n v="39.969875000000002"/>
    <n v="5.6520000000000001"/>
    <n v="8.5500000000000007"/>
    <n v="7.6950000000000003"/>
    <n v="41207.942999999992"/>
    <n v="41.207942999999993"/>
    <n v="5.6559999999999997"/>
    <n v="8.5500000000000007"/>
    <n v="7.6950000000000003"/>
    <n v="39098.595999999998"/>
    <n v="39.098596000000001"/>
    <n v="7.6479999999999997"/>
    <m/>
    <m/>
    <m/>
  </r>
  <r>
    <x v="2"/>
    <x v="0"/>
    <s v="COHORI"/>
    <s v="18182809"/>
    <m/>
    <s v="HI"/>
    <s v="H"/>
    <s v="COHORI18182809HI"/>
    <s v="COHORI18182809HI"/>
    <x v="109"/>
    <x v="109"/>
    <x v="1"/>
    <x v="364"/>
    <x v="367"/>
    <s v="HI"/>
    <s v="HI"/>
    <s v="Agua"/>
    <x v="0"/>
    <s v="NO COES"/>
    <s v="Instalado"/>
    <x v="0"/>
    <s v="RER"/>
    <s v="-"/>
    <s v="Privado"/>
    <s v="Autoproductor"/>
    <x v="0"/>
    <s v="LA LIBERTAD"/>
    <s v="LA LIBERTAD"/>
    <s v="PATAZ"/>
    <s v="PÍAS"/>
    <n v="0"/>
    <n v="32"/>
    <n v="12.6"/>
    <n v="11.98"/>
    <n v="40170.17"/>
    <n v="40.170169999999999"/>
    <n v="12"/>
    <n v="12.6"/>
    <n v="11.98"/>
    <n v="72076.740000000005"/>
    <n v="72.076740000000001"/>
    <n v="12.45"/>
    <n v="12.6"/>
    <n v="11.98"/>
    <n v="67711.37"/>
    <n v="67.711370000000002"/>
    <n v="11.79"/>
    <n v="12.6"/>
    <n v="11.98"/>
    <n v="66045.866000000009"/>
    <n v="66.045866000000004"/>
    <n v="7.6479999999999997"/>
    <m/>
    <m/>
    <m/>
  </r>
  <r>
    <x v="2"/>
    <x v="0"/>
    <s v="COHORI"/>
    <s v="33024093"/>
    <m/>
    <s v="EL"/>
    <s v="T"/>
    <s v="COHORI33024093EL"/>
    <s v="COHORI33024093EL"/>
    <x v="109"/>
    <x v="109"/>
    <x v="0"/>
    <x v="365"/>
    <x v="367"/>
    <s v="EL"/>
    <s v="EL"/>
    <s v="Diésel"/>
    <x v="0"/>
    <s v="NO COES"/>
    <s v="Instalado"/>
    <x v="0"/>
    <n v="0"/>
    <n v="0"/>
    <s v="Privado"/>
    <s v="Autoproductor"/>
    <x v="0"/>
    <s v="LA LIBERTAD"/>
    <s v="LA LIBERTAD"/>
    <s v="PATAZ"/>
    <s v="PARCOY"/>
    <n v="0"/>
    <n v="32"/>
    <n v="5.9870000000000001"/>
    <n v="5.15"/>
    <n v="334.50000000000006"/>
    <n v="0.33450000000000008"/>
    <n v="5.2370000000000001"/>
    <n v="5.9870000000000001"/>
    <n v="5.15"/>
    <n v="203.4"/>
    <n v="0.2034"/>
    <n v="6.3609999999999998"/>
    <n v="5.9870000000000001"/>
    <n v="5.15"/>
    <n v="186.00000000000003"/>
    <n v="0.18600000000000003"/>
    <n v="147.19999999999999"/>
    <n v="5.9870000000000001"/>
    <n v="5.15"/>
    <n v="257.65000000000003"/>
    <n v="0.25765000000000005"/>
    <n v="7.6479999999999997"/>
    <m/>
    <m/>
    <m/>
  </r>
  <r>
    <x v="2"/>
    <x v="0"/>
    <s v="CORPAA"/>
    <s v="33103300"/>
    <m/>
    <s v="EL"/>
    <s v="T"/>
    <s v="CORPAA33103300EL"/>
    <s v="CORPAA33103300EL"/>
    <x v="110"/>
    <x v="110"/>
    <x v="0"/>
    <x v="366"/>
    <x v="367"/>
    <s v="EL"/>
    <s v="EL"/>
    <s v="Diésel"/>
    <x v="0"/>
    <s v="NO COES"/>
    <s v="Instalado"/>
    <x v="0"/>
    <n v="0"/>
    <n v="0"/>
    <s v="Privado"/>
    <s v="Autoproductor"/>
    <x v="0"/>
    <s v="ICA"/>
    <s v="ICA"/>
    <s v="PISCO"/>
    <s v="PISCO"/>
    <n v="0"/>
    <n v="33"/>
    <n v="1.25"/>
    <n v="0"/>
    <n v="0"/>
    <n v="0"/>
    <n v="0"/>
    <n v="1.25"/>
    <n v="1.25"/>
    <n v="0"/>
    <n v="0"/>
    <n v="0"/>
    <n v="1.25"/>
    <n v="1.25"/>
    <n v="0"/>
    <n v="0"/>
    <n v="0"/>
    <n v="1.25"/>
    <n v="1.25"/>
    <n v="0"/>
    <n v="0"/>
    <n v="7.6479999999999997"/>
    <m/>
    <m/>
    <m/>
  </r>
  <r>
    <x v="2"/>
    <x v="0"/>
    <s v="CORPCE"/>
    <s v="33109100"/>
    <m/>
    <s v="EL"/>
    <s v="T"/>
    <s v="CORPCE33109100EL"/>
    <s v="CORPCE33109100EL"/>
    <x v="111"/>
    <x v="111"/>
    <x v="0"/>
    <x v="367"/>
    <x v="367"/>
    <s v="EL"/>
    <s v="EL"/>
    <s v="Diésel"/>
    <x v="1"/>
    <s v="NO COES"/>
    <s v="Instalado"/>
    <x v="0"/>
    <n v="0"/>
    <n v="0"/>
    <s v="Privado"/>
    <s v="Autoproductor"/>
    <x v="0"/>
    <s v="LIMA"/>
    <s v="LIMA"/>
    <s v="LIMA"/>
    <s v="SAN MARTIN DE PORRES"/>
    <n v="0"/>
    <n v="34"/>
    <n v="1.47"/>
    <n v="1.2495000000000001"/>
    <n v="16.649999999999995"/>
    <n v="1.6649999999999995E-2"/>
    <n v="1.2495000000000001"/>
    <n v="1.47"/>
    <n v="1.2495000000000001"/>
    <n v="16.649999999999995"/>
    <n v="1.6649999999999995E-2"/>
    <n v="0"/>
    <n v="1.47"/>
    <n v="1.2495000000000001"/>
    <n v="58.441890026741753"/>
    <n v="5.8441890026741751E-2"/>
    <n v="0"/>
    <n v="1.47"/>
    <n v="1.2495000000000001"/>
    <n v="58.441890026741753"/>
    <n v="5.8441890026741751E-2"/>
    <n v="7.6479999999999997"/>
    <m/>
    <m/>
    <m/>
  </r>
  <r>
    <x v="2"/>
    <x v="0"/>
    <s v="CORPCE"/>
    <s v="33109200"/>
    <m/>
    <s v="EL"/>
    <s v="T"/>
    <s v="CORPCE33109200EL"/>
    <s v="CORPCE33109200EL"/>
    <x v="111"/>
    <x v="111"/>
    <x v="0"/>
    <x v="368"/>
    <x v="367"/>
    <s v="EL"/>
    <s v="EL"/>
    <s v="Diésel"/>
    <x v="1"/>
    <s v="NO COES"/>
    <s v="Instalado"/>
    <x v="0"/>
    <n v="0"/>
    <n v="0"/>
    <s v="Privado"/>
    <s v="Autoproductor"/>
    <x v="0"/>
    <s v="CALLAO"/>
    <s v="LIMA"/>
    <s v="CALLAO"/>
    <s v="CALLAO"/>
    <n v="0"/>
    <n v="34"/>
    <n v="0.70399999999999996"/>
    <n v="0.66879999999999995"/>
    <n v="20.064000000000004"/>
    <n v="2.0064000000000002E-2"/>
    <n v="0.66879999999999995"/>
    <n v="0.70399999999999996"/>
    <n v="0.66879999999999995"/>
    <n v="20.064000000000004"/>
    <n v="2.0064000000000002E-2"/>
    <n v="0"/>
    <n v="0.70399999999999996"/>
    <n v="0.66879999999999995"/>
    <n v="55.221583729213457"/>
    <n v="5.5221583729213458E-2"/>
    <n v="0"/>
    <n v="0.70399999999999996"/>
    <n v="0.66879999999999995"/>
    <n v="55.221583729213457"/>
    <n v="5.5221583729213458E-2"/>
    <n v="7.6479999999999997"/>
    <m/>
    <m/>
    <m/>
  </r>
  <r>
    <x v="2"/>
    <x v="0"/>
    <s v="CPPC"/>
    <s v="33100900"/>
    <m/>
    <s v="EL"/>
    <s v="T"/>
    <s v="CPPC33100900EL"/>
    <s v="CPPC33100900EL"/>
    <x v="112"/>
    <x v="112"/>
    <x v="0"/>
    <x v="369"/>
    <x v="367"/>
    <s v="EL"/>
    <s v="EL"/>
    <s v="Diésel"/>
    <x v="0"/>
    <s v="NO COES"/>
    <s v="Instalado"/>
    <x v="1"/>
    <n v="0"/>
    <n v="0"/>
    <s v="Privado"/>
    <s v="Autoproductor"/>
    <x v="0"/>
    <s v="LIMA"/>
    <s v="LIMA"/>
    <s v="BARRANCA"/>
    <s v="PUERTO SUPE"/>
    <n v="0"/>
    <n v="31"/>
    <n v="2.0499999999999998"/>
    <n v="1.5"/>
    <n v="270.33999999999997"/>
    <n v="0.27033999999999997"/>
    <n v="1.5"/>
    <n v="2.0499999999999998"/>
    <n v="1.5"/>
    <n v="629.98900000000003"/>
    <n v="0.62998900000000002"/>
    <n v="1.5"/>
    <n v="2.0499999999999998"/>
    <n v="1.5"/>
    <n v="117.7"/>
    <n v="0.1177"/>
    <n v="1.5"/>
    <n v="2.0499999999999998"/>
    <n v="1.5"/>
    <n v="92.720000000000013"/>
    <n v="9.2720000000000011E-2"/>
    <n v="7.6479999999999997"/>
    <m/>
    <m/>
    <m/>
  </r>
  <r>
    <x v="2"/>
    <x v="0"/>
    <s v="CPPC"/>
    <s v="33101000"/>
    <m/>
    <s v="EL"/>
    <s v="T"/>
    <s v="CPPC33101000EL"/>
    <s v="CPPC33101000EL"/>
    <x v="112"/>
    <x v="112"/>
    <x v="0"/>
    <x v="370"/>
    <x v="367"/>
    <s v="EL"/>
    <s v="EL"/>
    <s v="Diésel"/>
    <x v="0"/>
    <s v="NO COES"/>
    <s v="Instalado"/>
    <x v="0"/>
    <n v="0"/>
    <n v="0"/>
    <s v="Privado"/>
    <s v="Autoproductor"/>
    <x v="0"/>
    <s v="ICA"/>
    <s v="ICA"/>
    <s v="CHINCHA ALTA"/>
    <s v="TAMBO DE MORA"/>
    <n v="0"/>
    <n v="31"/>
    <n v="3.05"/>
    <n v="1.5"/>
    <n v="0"/>
    <n v="0"/>
    <n v="1.5"/>
    <n v="3.05"/>
    <n v="1.5"/>
    <n v="0"/>
    <n v="0"/>
    <n v="1.5"/>
    <n v="3.05"/>
    <n v="1.5"/>
    <n v="0"/>
    <n v="0"/>
    <n v="1.5"/>
    <n v="3.05"/>
    <n v="1.5"/>
    <n v="0"/>
    <n v="0"/>
    <n v="7.6479999999999997"/>
    <m/>
    <m/>
    <m/>
  </r>
  <r>
    <x v="2"/>
    <x v="0"/>
    <s v="CPPC"/>
    <s v="33101200"/>
    <m/>
    <s v="EL"/>
    <s v="T"/>
    <s v="CPPC33101200EL"/>
    <s v="CPPC33101200EL"/>
    <x v="112"/>
    <x v="112"/>
    <x v="0"/>
    <x v="371"/>
    <x v="367"/>
    <s v="EL"/>
    <s v="EL"/>
    <s v="Diésel"/>
    <x v="0"/>
    <s v="NO COES"/>
    <s v="Instalado"/>
    <x v="1"/>
    <n v="0"/>
    <n v="0"/>
    <s v="Privado"/>
    <s v="Autoproductor"/>
    <x v="0"/>
    <s v="ANCASH"/>
    <s v="ANCASH"/>
    <s v="SANTA"/>
    <s v="CHIMBOTE"/>
    <n v="0"/>
    <n v="31"/>
    <n v="1.8"/>
    <n v="1.5"/>
    <n v="0"/>
    <n v="0"/>
    <n v="1.5"/>
    <n v="1.8"/>
    <n v="1.5"/>
    <n v="0"/>
    <n v="0"/>
    <n v="1.5"/>
    <n v="1.8"/>
    <n v="1.5"/>
    <n v="0"/>
    <n v="0"/>
    <n v="1.5"/>
    <n v="1.8"/>
    <n v="1.5"/>
    <n v="217.77"/>
    <n v="0.21777000000000002"/>
    <n v="7.6479999999999997"/>
    <m/>
    <m/>
    <m/>
  </r>
  <r>
    <x v="2"/>
    <x v="0"/>
    <s v="EACGSA"/>
    <s v="53011498"/>
    <m/>
    <s v="TV"/>
    <s v="T"/>
    <s v="EACGSA53011498TV"/>
    <s v="EACGSA53011498TV"/>
    <x v="113"/>
    <x v="113"/>
    <x v="0"/>
    <x v="372"/>
    <x v="367"/>
    <s v="TV"/>
    <s v="TV"/>
    <s v="Bagazo"/>
    <x v="1"/>
    <s v="NO COES"/>
    <s v="Instalado"/>
    <x v="0"/>
    <n v="0"/>
    <n v="0"/>
    <s v="Privado"/>
    <s v="Autoproductor"/>
    <x v="0"/>
    <s v="LA LIBERTAD"/>
    <s v="LA LIBERTAD"/>
    <s v="ASCOPE"/>
    <s v="ASCOPE"/>
    <n v="0"/>
    <n v="10"/>
    <n v="37"/>
    <n v="32"/>
    <n v="141172.18086769321"/>
    <n v="141.17218086769321"/>
    <n v="26.68"/>
    <n v="37"/>
    <n v="32"/>
    <n v="114841.3"/>
    <n v="114.8413"/>
    <n v="23.31"/>
    <n v="37"/>
    <n v="32"/>
    <n v="137847.66999999998"/>
    <n v="137.84766999999999"/>
    <n v="24"/>
    <n v="37"/>
    <n v="32"/>
    <n v="136107.05800000002"/>
    <n v="136.10705800000002"/>
    <n v="7.6479999999999997"/>
    <m/>
    <m/>
    <m/>
  </r>
  <r>
    <x v="2"/>
    <x v="0"/>
    <s v="EVINCH"/>
    <s v="0000109"/>
    <m/>
    <s v="EL"/>
    <s v="T"/>
    <s v="EVINCH0000109EL"/>
    <s v="EVINCH0000109EL"/>
    <x v="114"/>
    <x v="114"/>
    <x v="0"/>
    <x v="373"/>
    <x v="367"/>
    <s v="EL"/>
    <s v="EL"/>
    <s v="Diésel"/>
    <x v="1"/>
    <s v="NO COES"/>
    <s v="Instalado"/>
    <x v="0"/>
    <n v="0"/>
    <n v="0"/>
    <s v="Privado"/>
    <s v="Autoproductor"/>
    <x v="0"/>
    <s v="PASCO"/>
    <s v="PASCO"/>
    <s v="PASCO"/>
    <s v="PALLANCHACRA"/>
    <n v="0"/>
    <n v="35"/>
    <n v="1.1000000000000001"/>
    <n v="0.68"/>
    <n v="0"/>
    <n v="0"/>
    <n v="0"/>
    <n v="1.1000000000000001"/>
    <n v="0.68"/>
    <n v="0"/>
    <n v="0"/>
    <n v="0"/>
    <n v="1.1000000000000001"/>
    <n v="0.68"/>
    <n v="0"/>
    <n v="0"/>
    <n v="0"/>
    <n v="1.1000000000000001"/>
    <n v="0.68"/>
    <n v="0"/>
    <n v="0"/>
    <n v="7.6479999999999997"/>
    <m/>
    <m/>
    <m/>
  </r>
  <r>
    <x v="2"/>
    <x v="0"/>
    <s v="HAYDUK"/>
    <s v="53027320"/>
    <m/>
    <s v="EL"/>
    <s v="T"/>
    <s v="HAYDUK53027320EL"/>
    <s v="HAYDUK53027320EL"/>
    <x v="115"/>
    <x v="115"/>
    <x v="0"/>
    <x v="374"/>
    <x v="367"/>
    <s v="EL"/>
    <s v="EL"/>
    <s v="Diésel"/>
    <x v="1"/>
    <s v="NO COES"/>
    <s v="Instalado"/>
    <x v="0"/>
    <n v="0"/>
    <n v="0"/>
    <s v="Privado"/>
    <s v="Autoproductor"/>
    <x v="0"/>
    <s v="ICA"/>
    <s v="ICA"/>
    <s v="CIHNCHA"/>
    <s v="TAMBO DE MORA"/>
    <n v="0"/>
    <n v="58"/>
    <n v="3.45"/>
    <n v="2.8"/>
    <n v="0"/>
    <n v="0"/>
    <n v="0"/>
    <n v="3.45"/>
    <n v="2.8"/>
    <n v="0"/>
    <n v="0"/>
    <n v="0"/>
    <n v="3.45"/>
    <n v="2.8"/>
    <n v="0"/>
    <n v="0"/>
    <n v="0"/>
    <n v="3.45"/>
    <n v="2.8"/>
    <n v="0"/>
    <n v="0"/>
    <n v="7.6479999999999997"/>
    <m/>
    <m/>
    <m/>
  </r>
  <r>
    <x v="2"/>
    <x v="0"/>
    <s v="IEQSA"/>
    <s v="33055795"/>
    <m/>
    <s v="EL"/>
    <s v="T"/>
    <s v="IEQSA33055795EL"/>
    <s v="IEQSA33055795EL"/>
    <x v="116"/>
    <x v="116"/>
    <x v="0"/>
    <x v="375"/>
    <x v="367"/>
    <s v="EL"/>
    <s v="EL"/>
    <s v="Diésel"/>
    <x v="0"/>
    <s v="NO COES"/>
    <s v="Instalado"/>
    <x v="0"/>
    <n v="0"/>
    <n v="0"/>
    <s v="Privado"/>
    <s v="Autoproductor"/>
    <x v="0"/>
    <s v="CALLAO"/>
    <s v="LIMA"/>
    <s v="CALLAO"/>
    <s v="CARMEN DE LA LEGUA"/>
    <n v="0"/>
    <n v="41"/>
    <n v="2.62"/>
    <n v="1.19"/>
    <n v="23.292000000000005"/>
    <n v="2.3292000000000004E-2"/>
    <n v="1.56"/>
    <n v="2.62"/>
    <n v="1.21"/>
    <n v="27.038"/>
    <n v="2.7038E-2"/>
    <n v="1.3029999999999999"/>
    <n v="2.62"/>
    <n v="1.681"/>
    <n v="40.340999999999994"/>
    <n v="4.0340999999999995E-2"/>
    <n v="1.45"/>
    <n v="2.62"/>
    <n v="1.681"/>
    <n v="22.859000000000002"/>
    <n v="2.2859000000000001E-2"/>
    <n v="7.6479999999999997"/>
    <m/>
    <m/>
    <m/>
  </r>
  <r>
    <x v="2"/>
    <x v="0"/>
    <s v="ILLAPU"/>
    <s v="33273911"/>
    <m/>
    <s v="TG"/>
    <s v="T"/>
    <s v="ILLAPU33273911TG"/>
    <s v="ILLAPU33273911TG"/>
    <x v="117"/>
    <x v="117"/>
    <x v="0"/>
    <x v="376"/>
    <x v="367"/>
    <s v="TG"/>
    <s v="TG"/>
    <s v="Gas Natural"/>
    <x v="0"/>
    <s v="NO COES"/>
    <s v="Instalado"/>
    <x v="0"/>
    <n v="0"/>
    <n v="0"/>
    <s v="Privado"/>
    <s v="Autoproductor"/>
    <x v="0"/>
    <s v="LIMA"/>
    <s v="LIMA"/>
    <s v="LIMA"/>
    <s v="CHOSICA"/>
    <n v="0"/>
    <n v="39"/>
    <n v="13.6"/>
    <n v="13.6"/>
    <n v="95994.669000000009"/>
    <n v="95.994669000000016"/>
    <n v="13.63"/>
    <n v="13.6"/>
    <n v="13.6"/>
    <n v="100419.698"/>
    <n v="100.41969800000001"/>
    <n v="13.667"/>
    <n v="13.6"/>
    <n v="13.6"/>
    <n v="93481.632999999987"/>
    <n v="93.481632999999988"/>
    <n v="14.2"/>
    <n v="13.6"/>
    <n v="13.6"/>
    <n v="99199.818999999989"/>
    <n v="99.199818999999991"/>
    <n v="7.6479999999999997"/>
    <m/>
    <m/>
    <m/>
  </r>
  <r>
    <x v="2"/>
    <x v="0"/>
    <s v="INKBOR"/>
    <s v="33029094"/>
    <m/>
    <s v="EL"/>
    <s v="T"/>
    <s v="INKBOR33029094EL"/>
    <s v="INKBOR33029094EL"/>
    <x v="118"/>
    <x v="118"/>
    <x v="0"/>
    <x v="377"/>
    <x v="367"/>
    <s v="EL"/>
    <s v="EL"/>
    <s v="Diésel"/>
    <x v="1"/>
    <s v="NO COES"/>
    <s v="Instalado"/>
    <x v="0"/>
    <n v="0"/>
    <n v="0"/>
    <s v="Privado"/>
    <s v="Autoproductor"/>
    <x v="0"/>
    <s v="AREQUIPA"/>
    <s v="AREQUIPA"/>
    <s v="AREQUIPA"/>
    <s v="CERRO COLORADO"/>
    <n v="0"/>
    <n v="42"/>
    <n v="1.1299999999999999"/>
    <n v="0.90400000000000003"/>
    <n v="308.17899999999997"/>
    <n v="0.30817899999999998"/>
    <n v="0.25"/>
    <n v="1.1299999999999999"/>
    <n v="0.90400000000000003"/>
    <n v="284.21699999999998"/>
    <n v="0.284217"/>
    <n v="0.25"/>
    <n v="1.1299999999999999"/>
    <n v="0.90400000000000003"/>
    <n v="273.786"/>
    <n v="0.27378599999999997"/>
    <n v="0.25"/>
    <n v="1.1299999999999999"/>
    <n v="0.90400000000000003"/>
    <n v="214.37200000000001"/>
    <n v="0.21437200000000001"/>
    <n v="7.6479999999999997"/>
    <m/>
    <m/>
    <m/>
  </r>
  <r>
    <x v="2"/>
    <x v="0"/>
    <s v="INKBOR"/>
    <s v="33082398"/>
    <m/>
    <s v="EL"/>
    <s v="T"/>
    <s v="INKBOR33082398EL"/>
    <s v="INKBOR33082398EL"/>
    <x v="118"/>
    <x v="118"/>
    <x v="0"/>
    <x v="378"/>
    <x v="367"/>
    <s v="EL"/>
    <s v="EL"/>
    <s v="Diésel"/>
    <x v="1"/>
    <s v="NO COES"/>
    <s v="Instalado"/>
    <x v="0"/>
    <n v="0"/>
    <n v="0"/>
    <s v="Privado"/>
    <s v="Autoproductor"/>
    <x v="0"/>
    <s v="AREQUIPA"/>
    <s v="AREQUIPA"/>
    <s v="AREQUIPA"/>
    <s v="CERRO COLORADO"/>
    <n v="0"/>
    <n v="42"/>
    <n v="0.91"/>
    <n v="0.82799999999999996"/>
    <n v="11.655999999999999"/>
    <n v="1.1655999999999998E-2"/>
    <n v="0.7"/>
    <n v="0.91"/>
    <n v="0.82799999999999996"/>
    <n v="9.3819999999999997"/>
    <n v="9.3819999999999997E-3"/>
    <n v="0.7"/>
    <n v="0.91"/>
    <n v="0.82799999999999996"/>
    <n v="9.0750000000000011"/>
    <n v="9.0750000000000015E-3"/>
    <n v="0.7"/>
    <n v="0.91"/>
    <n v="0.82799999999999996"/>
    <n v="5.6820000000000004"/>
    <n v="5.6820000000000004E-3"/>
    <n v="7.6479999999999997"/>
    <m/>
    <m/>
    <m/>
  </r>
  <r>
    <x v="2"/>
    <x v="0"/>
    <s v="IQUITO"/>
    <s v="33063196"/>
    <m/>
    <s v="EL"/>
    <s v="T"/>
    <s v="IQUITO33063196EL"/>
    <s v="IQUITO33063196EL"/>
    <x v="119"/>
    <x v="119"/>
    <x v="0"/>
    <x v="379"/>
    <x v="367"/>
    <s v="EL"/>
    <s v="EL"/>
    <s v="Diésel"/>
    <x v="1"/>
    <s v="NO COES"/>
    <s v="Instalado"/>
    <x v="0"/>
    <n v="0"/>
    <n v="0"/>
    <s v="Privado"/>
    <s v="Autoproductor"/>
    <x v="0"/>
    <s v="LORETO"/>
    <s v="LORETO"/>
    <s v="MAYNAS"/>
    <s v="PUNCHANA"/>
    <n v="0"/>
    <n v="60"/>
    <n v="3.44"/>
    <n v="1.7"/>
    <n v="5949.4562109375001"/>
    <n v="5.9494562109375"/>
    <n v="0"/>
    <n v="3.44"/>
    <n v="1.7"/>
    <n v="4295.5961360677084"/>
    <n v="4.295596136067708"/>
    <n v="0"/>
    <n v="3.44"/>
    <n v="1.7"/>
    <n v="2137.4499999999998"/>
    <n v="2.1374499999999999"/>
    <n v="0"/>
    <n v="3.44"/>
    <n v="1.7"/>
    <n v="5569.4580000000005"/>
    <n v="5.5694580000000009"/>
    <n v="7.6479999999999997"/>
    <m/>
    <m/>
    <m/>
  </r>
  <r>
    <x v="2"/>
    <x v="0"/>
    <s v="ITEXPI"/>
    <s v="33127602"/>
    <m/>
    <s v="EL"/>
    <s v="T"/>
    <s v="ITEXPI33127602EL"/>
    <s v="ITEXPI33127602EL"/>
    <x v="120"/>
    <x v="120"/>
    <x v="0"/>
    <x v="380"/>
    <x v="367"/>
    <s v="EL"/>
    <s v="EL"/>
    <s v="Diésel"/>
    <x v="1"/>
    <s v="NO COES"/>
    <s v="Instalado"/>
    <x v="0"/>
    <n v="0"/>
    <n v="0"/>
    <s v="Privado"/>
    <s v="Autoproductor"/>
    <x v="0"/>
    <s v="PIURA"/>
    <s v="PIURA"/>
    <s v="PIURA"/>
    <s v="PIURA"/>
    <n v="0"/>
    <n v="40"/>
    <n v="9.09"/>
    <n v="7.1"/>
    <n v="377.02978325617278"/>
    <n v="0.37702978325617276"/>
    <n v="0"/>
    <n v="9.09"/>
    <n v="7.1"/>
    <n v="127.08785294753088"/>
    <n v="0.12708785294753089"/>
    <n v="0"/>
    <n v="9.09"/>
    <n v="7.1"/>
    <n v="0"/>
    <n v="0"/>
    <n v="0"/>
    <n v="9.09"/>
    <n v="7.1"/>
    <n v="0"/>
    <n v="0"/>
    <n v="7.6479999999999997"/>
    <m/>
    <m/>
    <m/>
  </r>
  <r>
    <x v="2"/>
    <x v="0"/>
    <s v="LAREDO"/>
    <s v="53024617"/>
    <m/>
    <s v="TV"/>
    <s v="T"/>
    <s v="LAREDO53024617TV"/>
    <s v="LAREDO53024617TV"/>
    <x v="121"/>
    <x v="121"/>
    <x v="0"/>
    <x v="381"/>
    <x v="367"/>
    <s v="TV"/>
    <s v="TV"/>
    <s v="Bagazo"/>
    <x v="1"/>
    <s v="NO COES"/>
    <s v="Instalado"/>
    <x v="0"/>
    <n v="0"/>
    <n v="0"/>
    <s v="Privado"/>
    <s v="Autoproductor"/>
    <x v="0"/>
    <s v="LA LIBERTAD"/>
    <s v="LA LIBERTAD"/>
    <s v="TRUJILLO"/>
    <s v="LAREDO"/>
    <n v="0"/>
    <n v="1"/>
    <n v="10"/>
    <n v="10"/>
    <n v="23488.621999999999"/>
    <n v="23.488621999999999"/>
    <n v="4.7"/>
    <n v="10"/>
    <n v="10"/>
    <n v="29415.473999999998"/>
    <n v="29.415474"/>
    <n v="4.6500000000000004"/>
    <n v="10"/>
    <n v="10"/>
    <n v="30412.951999999997"/>
    <n v="30.412951999999997"/>
    <n v="10"/>
    <n v="10"/>
    <n v="10"/>
    <n v="30232.901999999998"/>
    <n v="30.232901999999999"/>
    <n v="7.6479999999999997"/>
    <m/>
    <m/>
    <m/>
  </r>
  <r>
    <x v="2"/>
    <x v="0"/>
    <s v="LAREDO"/>
    <s v="53204012"/>
    <m/>
    <s v="TV"/>
    <s v="T"/>
    <s v="LAREDO53204012TV"/>
    <s v="LAREDO53204012TV"/>
    <x v="121"/>
    <x v="121"/>
    <x v="0"/>
    <x v="382"/>
    <x v="367"/>
    <s v="TV"/>
    <s v="TV"/>
    <s v="Bagazo"/>
    <x v="1"/>
    <s v="NO COES"/>
    <s v="Instalado"/>
    <x v="0"/>
    <n v="0"/>
    <n v="0"/>
    <s v="Privado"/>
    <s v="Autoproductor"/>
    <x v="0"/>
    <s v="LA LIBERTAD"/>
    <s v="LA LIBERTAD"/>
    <s v="TRUJILLO"/>
    <s v="LAREDO"/>
    <n v="0"/>
    <n v="1"/>
    <n v="1.25"/>
    <n v="1.1000000000000001"/>
    <n v="1018.7090000000001"/>
    <n v="1.0187090000000001"/>
    <n v="0.97499999999999998"/>
    <n v="1.25"/>
    <n v="1.1000000000000001"/>
    <n v="51.44"/>
    <n v="5.144E-2"/>
    <n v="0.53400000000000003"/>
    <n v="1.25"/>
    <n v="1.25"/>
    <n v="155.28399999999996"/>
    <n v="0.15528399999999995"/>
    <n v="0.99"/>
    <n v="1.25"/>
    <n v="1.25"/>
    <n v="0"/>
    <n v="0"/>
    <n v="7.6479999999999997"/>
    <m/>
    <m/>
    <m/>
  </r>
  <r>
    <x v="2"/>
    <x v="0"/>
    <s v="LAREDO"/>
    <s v="53204112"/>
    <m/>
    <s v="TV"/>
    <s v="T"/>
    <s v="LAREDO53204112TV"/>
    <s v="LAREDO53204112TV"/>
    <x v="121"/>
    <x v="121"/>
    <x v="0"/>
    <x v="383"/>
    <x v="367"/>
    <s v="TV"/>
    <s v="TV"/>
    <s v="Bagazo"/>
    <x v="1"/>
    <s v="NO COES"/>
    <s v="Instalado"/>
    <x v="0"/>
    <n v="0"/>
    <n v="0"/>
    <s v="Privado"/>
    <s v="Autoproductor"/>
    <x v="0"/>
    <s v="LA LIBERTAD"/>
    <s v="LA LIBERTAD"/>
    <s v="TRUJILLO"/>
    <s v="LAREDO"/>
    <n v="0"/>
    <n v="1"/>
    <n v="1.25"/>
    <n v="1.1000000000000001"/>
    <n v="35.260999999999996"/>
    <n v="3.5260999999999994E-2"/>
    <n v="0.96799999999999997"/>
    <n v="1.25"/>
    <n v="1.1000000000000001"/>
    <n v="54.773000000000003"/>
    <n v="5.4773000000000002E-2"/>
    <n v="0.54300000000000004"/>
    <n v="1.25"/>
    <n v="1.25"/>
    <n v="86.774000000000001"/>
    <n v="8.6774000000000004E-2"/>
    <n v="1.1200000000000001"/>
    <n v="1.25"/>
    <n v="1.25"/>
    <n v="0"/>
    <n v="0"/>
    <n v="7.6479999999999997"/>
    <m/>
    <m/>
    <m/>
  </r>
  <r>
    <x v="2"/>
    <x v="0"/>
    <s v="LAREDO"/>
    <s v="53204212"/>
    <m/>
    <s v="TV"/>
    <s v="T"/>
    <s v="LAREDO53204212TV"/>
    <s v="LAREDO53204212TV"/>
    <x v="121"/>
    <x v="121"/>
    <x v="0"/>
    <x v="384"/>
    <x v="367"/>
    <s v="TV"/>
    <s v="TV"/>
    <s v="Bagazo"/>
    <x v="1"/>
    <s v="NO COES"/>
    <s v="Instalado"/>
    <x v="0"/>
    <n v="0"/>
    <n v="0"/>
    <s v="Privado"/>
    <s v="Autoproductor"/>
    <x v="0"/>
    <s v="LA LIBERTAD"/>
    <s v="LA LIBERTAD"/>
    <s v="TRUJILLO"/>
    <s v="LAREDO"/>
    <n v="0"/>
    <n v="1"/>
    <n v="3"/>
    <n v="2.2000000000000002"/>
    <n v="2091.6459999999997"/>
    <n v="2.0916459999999999"/>
    <n v="1.986"/>
    <n v="3"/>
    <n v="2.5"/>
    <n v="349.61600000000004"/>
    <n v="0.34961600000000004"/>
    <n v="1.3"/>
    <n v="3"/>
    <n v="2.5"/>
    <n v="427.82600000000008"/>
    <n v="0.4278260000000001"/>
    <n v="1.86"/>
    <n v="3"/>
    <n v="2.5"/>
    <n v="1.4059999999999999"/>
    <n v="1.4059999999999999E-3"/>
    <n v="7.6479999999999997"/>
    <m/>
    <m/>
    <m/>
  </r>
  <r>
    <x v="2"/>
    <x v="0"/>
    <s v="LAREDO"/>
    <s v="53204312"/>
    <m/>
    <s v="TV"/>
    <s v="T"/>
    <s v="LAREDO53204312TV"/>
    <s v="LAREDO53204312TV"/>
    <x v="121"/>
    <x v="121"/>
    <x v="0"/>
    <x v="385"/>
    <x v="367"/>
    <s v="TV"/>
    <s v="TV"/>
    <s v="Bagazo"/>
    <x v="1"/>
    <s v="NO COES"/>
    <s v="Instalado"/>
    <x v="0"/>
    <n v="0"/>
    <n v="0"/>
    <s v="Privado"/>
    <s v="Autoproductor"/>
    <x v="0"/>
    <s v="LA LIBERTAD"/>
    <s v="LA LIBERTAD"/>
    <s v="TRUJILLO"/>
    <s v="LAREDO"/>
    <n v="0"/>
    <n v="1"/>
    <n v="3"/>
    <n v="2.2000000000000002"/>
    <n v="1932.3999999999999"/>
    <n v="1.9323999999999999"/>
    <n v="1.873"/>
    <n v="3"/>
    <n v="2.5"/>
    <n v="198.6"/>
    <n v="0.1986"/>
    <n v="1.2250000000000001"/>
    <n v="3"/>
    <n v="2.5"/>
    <n v="4.5"/>
    <n v="4.4999999999999997E-3"/>
    <n v="1.1000000000000001"/>
    <n v="3"/>
    <n v="2.5"/>
    <n v="6.1"/>
    <n v="6.0999999999999995E-3"/>
    <n v="7.6479999999999997"/>
    <m/>
    <m/>
    <m/>
  </r>
  <r>
    <x v="2"/>
    <x v="0"/>
    <s v="LAREDO"/>
    <s v="53204412"/>
    <m/>
    <s v="TV"/>
    <s v="T"/>
    <s v="LAREDO53204412TV"/>
    <s v="LAREDO53204412TV"/>
    <x v="121"/>
    <x v="121"/>
    <x v="0"/>
    <x v="386"/>
    <x v="367"/>
    <s v="EL"/>
    <s v="EL"/>
    <s v="Diésel"/>
    <x v="1"/>
    <s v="NO COES"/>
    <s v="Instalado"/>
    <x v="0"/>
    <n v="0"/>
    <n v="0"/>
    <s v="Privado"/>
    <s v="Autoproductor"/>
    <x v="0"/>
    <s v="LA LIBERTAD"/>
    <s v="LA LIBERTAD"/>
    <s v="TRUJILLO"/>
    <s v="LAREDO"/>
    <n v="0"/>
    <n v="1"/>
    <n v="0.8"/>
    <n v="0.8"/>
    <n v="763.82999999999993"/>
    <n v="0.7638299999999999"/>
    <n v="0.8"/>
    <n v="0.8"/>
    <n v="0.8"/>
    <n v="549.65"/>
    <n v="0.54964999999999997"/>
    <n v="0.8"/>
    <n v="0.8"/>
    <n v="0.8"/>
    <n v="376.94000000000005"/>
    <n v="0.37694000000000005"/>
    <n v="0.8"/>
    <n v="0.8"/>
    <n v="0.8"/>
    <n v="597.72700000000009"/>
    <n v="0.59772700000000012"/>
    <n v="7.6479999999999997"/>
    <m/>
    <m/>
    <m/>
  </r>
  <r>
    <x v="2"/>
    <x v="0"/>
    <s v="MAPGAC"/>
    <s v="33125702"/>
    <m/>
    <s v="EL"/>
    <s v="T"/>
    <s v="MAPGAC33125702EL"/>
    <s v="MAPGAC33125702EL"/>
    <x v="122"/>
    <x v="122"/>
    <x v="0"/>
    <x v="387"/>
    <x v="367"/>
    <s v="EL"/>
    <s v="EL"/>
    <s v="Diésel"/>
    <x v="1"/>
    <s v="NO COES"/>
    <s v="Instalado"/>
    <x v="0"/>
    <n v="0"/>
    <n v="0"/>
    <s v="Privado"/>
    <s v="Autoproductor"/>
    <x v="0"/>
    <s v="UCAYALI"/>
    <s v="UCAYALI"/>
    <s v="CRNL. PORTILLO"/>
    <s v="CALLARIA"/>
    <n v="0"/>
    <n v="43"/>
    <n v="0.625"/>
    <n v="0.56200000000000006"/>
    <n v="19.337"/>
    <n v="1.9337E-2"/>
    <n v="0.30199999999999999"/>
    <n v="0.625"/>
    <n v="0.56200000000000006"/>
    <n v="12.016000000000002"/>
    <n v="1.2016000000000002E-2"/>
    <n v="0.30199999999999999"/>
    <n v="0.625"/>
    <n v="0.56200000000000006"/>
    <n v="0"/>
    <n v="0"/>
    <n v="0"/>
    <n v="0.625"/>
    <n v="0.56200000000000006"/>
    <n v="0"/>
    <n v="0"/>
    <n v="7.6479999999999997"/>
    <m/>
    <m/>
    <m/>
  </r>
  <r>
    <x v="2"/>
    <x v="0"/>
    <s v="MAPGAC"/>
    <s v="43110100"/>
    <m/>
    <s v="EL"/>
    <s v="T"/>
    <s v="MAPGAC43110100EL"/>
    <s v="MAPGAC43110100EL"/>
    <x v="122"/>
    <x v="122"/>
    <x v="0"/>
    <x v="388"/>
    <x v="367"/>
    <s v="EL"/>
    <s v="EL"/>
    <s v="Diésel"/>
    <x v="1"/>
    <s v="NO COES"/>
    <s v="Instalado"/>
    <x v="0"/>
    <n v="0"/>
    <n v="0"/>
    <s v="Privado"/>
    <s v="Autoproductor"/>
    <x v="0"/>
    <s v="LORETO"/>
    <s v="LORETO"/>
    <s v="UCAYALI"/>
    <s v="CONTAMANA"/>
    <n v="0"/>
    <n v="43"/>
    <n v="0.89500000000000002"/>
    <n v="0.80600000000000005"/>
    <n v="258.29899999999998"/>
    <n v="0.258299"/>
    <n v="3.3000000000000002E-2"/>
    <n v="0.89500000000000002"/>
    <n v="0.80600000000000005"/>
    <n v="31.595999999999997"/>
    <n v="3.1595999999999999E-2"/>
    <n v="3.1E-2"/>
    <n v="0.89500000000000002"/>
    <n v="0.80600000000000005"/>
    <n v="0"/>
    <n v="0"/>
    <n v="0"/>
    <n v="0.89500000000000002"/>
    <n v="0.80600000000000005"/>
    <n v="0"/>
    <n v="0"/>
    <n v="7.6479999999999997"/>
    <m/>
    <m/>
    <m/>
  </r>
  <r>
    <x v="2"/>
    <x v="0"/>
    <s v="MAPGAC"/>
    <s v="43110300"/>
    <m/>
    <s v="EL"/>
    <s v="T"/>
    <s v="MAPGAC43110300EL"/>
    <s v="MAPGAC43110300EL"/>
    <x v="122"/>
    <x v="122"/>
    <x v="0"/>
    <x v="389"/>
    <x v="367"/>
    <s v="EL"/>
    <s v="EL"/>
    <s v="Diésel"/>
    <x v="1"/>
    <s v="NO COES"/>
    <s v="Instalado"/>
    <x v="0"/>
    <n v="0"/>
    <n v="0"/>
    <s v="Privado"/>
    <s v="Autoproductor"/>
    <x v="0"/>
    <s v="HUANUCO"/>
    <s v="HUANUCO"/>
    <s v="PUERTO INCA"/>
    <s v="ONORIA"/>
    <n v="0"/>
    <n v="43"/>
    <n v="0.68300000000000005"/>
    <n v="0.61499999999999999"/>
    <n v="372.54099999999994"/>
    <n v="0.37254099999999996"/>
    <n v="6.0999999999999999E-2"/>
    <n v="0.68300000000000005"/>
    <n v="0.61499999999999999"/>
    <n v="121.351"/>
    <n v="0.121351"/>
    <n v="0.06"/>
    <n v="0.68300000000000005"/>
    <n v="0.61499999999999999"/>
    <n v="0"/>
    <n v="0"/>
    <n v="0"/>
    <n v="0.68300000000000005"/>
    <n v="0.61499999999999999"/>
    <n v="0"/>
    <n v="0"/>
    <n v="7.6479999999999997"/>
    <m/>
    <m/>
    <m/>
  </r>
  <r>
    <x v="2"/>
    <x v="0"/>
    <s v="MAPGAC"/>
    <s v="53023014"/>
    <m/>
    <s v="EL"/>
    <s v="T"/>
    <s v="MAPGAC53023014EL"/>
    <s v="MAPGAC53023014EL"/>
    <x v="122"/>
    <x v="122"/>
    <x v="0"/>
    <x v="390"/>
    <x v="367"/>
    <s v="EL"/>
    <s v="EL"/>
    <s v="Diésel"/>
    <x v="1"/>
    <s v="NO COES"/>
    <s v="Instalado"/>
    <x v="0"/>
    <n v="0"/>
    <n v="0"/>
    <s v="Privado"/>
    <s v="Autoproductor"/>
    <x v="0"/>
    <s v="LORETO"/>
    <s v="LORETO"/>
    <s v="UCAYALI"/>
    <s v="CONTAMANA"/>
    <s v="PUERTO ORIENTE"/>
    <n v="43"/>
    <n v="0.13"/>
    <n v="0.11700000000000001"/>
    <n v="30.643000000000001"/>
    <n v="3.0643E-2"/>
    <n v="6.0000000000000001E-3"/>
    <n v="0.13"/>
    <n v="0.11700000000000001"/>
    <n v="7.3840000000000003"/>
    <n v="7.3839999999999999E-3"/>
    <n v="6.0000000000000001E-3"/>
    <n v="0.13"/>
    <n v="0.11700000000000001"/>
    <n v="0"/>
    <n v="0"/>
    <n v="0"/>
    <n v="0.13"/>
    <n v="0.11700000000000001"/>
    <n v="0"/>
    <n v="0"/>
    <n v="7.6479999999999997"/>
    <m/>
    <m/>
    <m/>
  </r>
  <r>
    <x v="2"/>
    <x v="0"/>
    <s v="MAPGAC"/>
    <s v="53023114"/>
    <m/>
    <s v="EL"/>
    <s v="T"/>
    <s v="MAPGAC53023114EL"/>
    <s v="MAPGAC53023114EL"/>
    <x v="122"/>
    <x v="122"/>
    <x v="0"/>
    <x v="391"/>
    <x v="367"/>
    <s v="EL"/>
    <s v="EL"/>
    <s v="Diésel"/>
    <x v="1"/>
    <s v="NO COES"/>
    <s v="Instalado"/>
    <x v="0"/>
    <n v="0"/>
    <n v="0"/>
    <s v="Privado"/>
    <s v="Autoproductor"/>
    <x v="0"/>
    <s v="LORETO"/>
    <s v="LORETO"/>
    <s v="UCAYALI"/>
    <s v="CONTAMANA"/>
    <s v="PUERTO ORIENTE"/>
    <n v="43"/>
    <n v="0.34"/>
    <n v="0.30599999999999999"/>
    <n v="236.95400000000004"/>
    <n v="0.23695400000000003"/>
    <n v="6.6000000000000003E-2"/>
    <n v="0.34"/>
    <n v="0.30599999999999999"/>
    <n v="41.842000000000006"/>
    <n v="4.1842000000000004E-2"/>
    <n v="3.3000000000000002E-2"/>
    <n v="0.34"/>
    <n v="0.30599999999999999"/>
    <n v="0"/>
    <n v="0"/>
    <n v="0"/>
    <n v="0.34"/>
    <n v="0.30599999999999999"/>
    <n v="0"/>
    <n v="0"/>
    <n v="7.6479999999999997"/>
    <m/>
    <m/>
    <m/>
  </r>
  <r>
    <x v="2"/>
    <x v="0"/>
    <s v="MEPSA"/>
    <s v="33081797"/>
    <m/>
    <s v="EL"/>
    <s v="T"/>
    <s v="MEPSA33081797EL"/>
    <s v="MEPSA33081797EL"/>
    <x v="123"/>
    <x v="123"/>
    <x v="0"/>
    <x v="392"/>
    <x v="367"/>
    <s v="EL"/>
    <s v="EL"/>
    <s v="Diésel"/>
    <x v="1"/>
    <s v="NO COES"/>
    <s v="Instalado"/>
    <x v="0"/>
    <n v="0"/>
    <n v="0"/>
    <s v="Privado"/>
    <s v="Autoproductor"/>
    <x v="0"/>
    <s v="LIMA"/>
    <s v="LIMA"/>
    <s v="LIMA"/>
    <s v="LIMA"/>
    <n v="0"/>
    <n v="44"/>
    <n v="0.75"/>
    <n v="0.6"/>
    <n v="0"/>
    <n v="0"/>
    <n v="0"/>
    <n v="0.75"/>
    <n v="0.6"/>
    <n v="12.5275"/>
    <n v="1.25275E-2"/>
    <n v="0"/>
    <n v="0.75"/>
    <n v="0.6"/>
    <n v="0"/>
    <n v="0"/>
    <n v="0"/>
    <n v="0.75"/>
    <n v="0.6"/>
    <n v="0"/>
    <n v="0"/>
    <n v="7.6479999999999997"/>
    <m/>
    <m/>
    <m/>
  </r>
  <r>
    <x v="2"/>
    <x v="0"/>
    <s v="NXAPOR"/>
    <s v="31020493"/>
    <m/>
    <s v="HI"/>
    <s v="H"/>
    <s v="NXAPOR31020493HI"/>
    <s v="NXAPOR31020493HI"/>
    <x v="124"/>
    <x v="124"/>
    <x v="1"/>
    <x v="393"/>
    <x v="367"/>
    <s v="HI"/>
    <s v="HI"/>
    <s v="Agua"/>
    <x v="1"/>
    <s v="NO COES"/>
    <s v="Instalado"/>
    <x v="0"/>
    <n v="0"/>
    <n v="0"/>
    <s v="Privado"/>
    <s v="Autoproductor"/>
    <x v="0"/>
    <s v="PASCO"/>
    <s v="PASCO"/>
    <s v="CERRO PASCO"/>
    <s v="YANACANCHA"/>
    <n v="0"/>
    <n v="53"/>
    <n v="4.71"/>
    <n v="3.69"/>
    <n v="24067.543653333334"/>
    <n v="24.067543653333335"/>
    <n v="4.9139999999999997"/>
    <n v="4.71"/>
    <n v="3.69"/>
    <n v="23063.829087499998"/>
    <n v="23.0638290875"/>
    <n v="4.9550000000000001"/>
    <n v="4.71"/>
    <n v="3.69"/>
    <n v="15293.503989374998"/>
    <n v="15.293503989374997"/>
    <n v="3.19"/>
    <n v="4.71"/>
    <n v="3.69"/>
    <n v="7595.5399999999991"/>
    <n v="7.5955399999999988"/>
    <n v="7.6479999999999997"/>
    <m/>
    <m/>
    <m/>
  </r>
  <r>
    <x v="2"/>
    <x v="0"/>
    <s v="NXAPOR"/>
    <s v="33020593"/>
    <m/>
    <s v="EL"/>
    <s v="T"/>
    <s v="NXAPOR33020593EL"/>
    <s v="NXAPOR33020593EL"/>
    <x v="124"/>
    <x v="124"/>
    <x v="0"/>
    <x v="394"/>
    <x v="367"/>
    <s v="EL"/>
    <s v="EL"/>
    <s v="Diésel"/>
    <x v="1"/>
    <s v="NO COES"/>
    <s v="Instalado"/>
    <x v="0"/>
    <n v="0"/>
    <n v="0"/>
    <s v="Privado"/>
    <s v="Autoproductor"/>
    <x v="0"/>
    <s v="PASCO"/>
    <s v="PASCO"/>
    <s v="CERRO PASCO"/>
    <s v="SAN FRANCISCO DE ASIS"/>
    <n v="0"/>
    <n v="53"/>
    <n v="2.9159999999999999"/>
    <n v="2.35"/>
    <n v="168.72"/>
    <n v="0.16872000000000001"/>
    <n v="0.6"/>
    <n v="2.9159999999999999"/>
    <n v="2.35"/>
    <n v="6.24"/>
    <n v="6.2399999999999999E-3"/>
    <n v="0.6"/>
    <n v="2.9159999999999999"/>
    <n v="2.35"/>
    <n v="0"/>
    <n v="0"/>
    <n v="0"/>
    <n v="2.9159999999999999"/>
    <n v="2.35"/>
    <n v="0"/>
    <n v="0"/>
    <n v="7.6479999999999997"/>
    <m/>
    <m/>
    <m/>
  </r>
  <r>
    <x v="2"/>
    <x v="0"/>
    <s v="MINSUR"/>
    <s v="33016193"/>
    <m/>
    <s v="EL"/>
    <s v="T"/>
    <s v="MINSUR33016193EL"/>
    <s v="MINSUR33016193EL"/>
    <x v="125"/>
    <x v="125"/>
    <x v="0"/>
    <x v="395"/>
    <x v="367"/>
    <s v="EL"/>
    <s v="EL"/>
    <s v="Diésel"/>
    <x v="0"/>
    <s v="NO COES"/>
    <s v="Instalado"/>
    <x v="0"/>
    <n v="0"/>
    <n v="0"/>
    <s v="Privado"/>
    <s v="Autoproductor"/>
    <x v="0"/>
    <s v="PUNO"/>
    <s v="PUNO"/>
    <s v="MELGAR"/>
    <s v="ANTANTA"/>
    <n v="0"/>
    <n v="50"/>
    <n v="8.5"/>
    <n v="6.03"/>
    <n v="612.93100000000004"/>
    <n v="0.612931"/>
    <n v="4.0999999999999996"/>
    <n v="8.5"/>
    <n v="6.03"/>
    <n v="648.81999999999994"/>
    <n v="0.64881999999999995"/>
    <n v="4"/>
    <n v="8.5"/>
    <n v="6.03"/>
    <n v="754.05000000000007"/>
    <n v="0.75405000000000011"/>
    <n v="4.01"/>
    <n v="8.5"/>
    <n v="6.03"/>
    <n v="399.54200000000003"/>
    <n v="0.39954200000000001"/>
    <n v="7.6479999999999997"/>
    <m/>
    <m/>
    <m/>
  </r>
  <r>
    <x v="2"/>
    <x v="0"/>
    <s v="MINSUR"/>
    <s v="53024315"/>
    <m/>
    <s v="EL"/>
    <s v="T"/>
    <s v="MINSUR53024315EL"/>
    <s v="MINSUR53024315EL"/>
    <x v="125"/>
    <x v="125"/>
    <x v="0"/>
    <x v="396"/>
    <x v="367"/>
    <s v="EL"/>
    <s v="EL"/>
    <s v="Diésel"/>
    <x v="0"/>
    <s v="NO COES"/>
    <s v="Instalado"/>
    <x v="0"/>
    <n v="0"/>
    <n v="0"/>
    <s v="Privado"/>
    <s v="Autoproductor"/>
    <x v="0"/>
    <s v="TACNA"/>
    <s v="TACNA"/>
    <s v="TACNA"/>
    <s v="PALCA"/>
    <s v="PUCAMARCA"/>
    <n v="50"/>
    <n v="3.65"/>
    <n v="2.5"/>
    <n v="104.44900000000001"/>
    <n v="0.10444900000000001"/>
    <n v="1.85"/>
    <n v="3.65"/>
    <n v="2.5"/>
    <n v="36.880000000000003"/>
    <n v="3.6880000000000003E-2"/>
    <n v="1.8"/>
    <n v="3.65"/>
    <n v="2.5"/>
    <n v="48.859000000000002"/>
    <n v="4.8859E-2"/>
    <n v="1.8"/>
    <n v="3.65"/>
    <n v="2.5"/>
    <n v="13.794"/>
    <n v="1.3794000000000001E-2"/>
    <n v="7.6479999999999997"/>
    <m/>
    <m/>
    <m/>
  </r>
  <r>
    <x v="2"/>
    <x v="0"/>
    <s v="MINSUR"/>
    <s v="53202609"/>
    <m/>
    <s v="EL"/>
    <s v="T"/>
    <s v="MINSUR53202609EL"/>
    <s v="MINSUR53202609EL"/>
    <x v="125"/>
    <x v="125"/>
    <x v="0"/>
    <x v="397"/>
    <x v="367"/>
    <s v="EL"/>
    <s v="EL"/>
    <s v="Diésel"/>
    <x v="0"/>
    <s v="NO COES"/>
    <s v="Instalado"/>
    <x v="0"/>
    <n v="0"/>
    <n v="0"/>
    <s v="Privado"/>
    <s v="Autoproductor"/>
    <x v="0"/>
    <s v="ICA"/>
    <s v="ICA"/>
    <s v="PISCO"/>
    <s v="PARACAS"/>
    <n v="0"/>
    <n v="50"/>
    <n v="3.99"/>
    <n v="3.15"/>
    <n v="124.46100000000001"/>
    <n v="0.12446100000000002"/>
    <n v="3.4929999999999999"/>
    <n v="3.99"/>
    <n v="3.15"/>
    <n v="60.682000000000002"/>
    <n v="6.0682E-2"/>
    <n v="3.5"/>
    <n v="3.99"/>
    <n v="3.15"/>
    <n v="78.36699999999999"/>
    <n v="7.8366999999999992E-2"/>
    <n v="3.1"/>
    <n v="3.99"/>
    <n v="3.15"/>
    <n v="32.968000000000004"/>
    <n v="3.2968000000000004E-2"/>
    <n v="7.6479999999999997"/>
    <m/>
    <m/>
    <m/>
  </r>
  <r>
    <x v="2"/>
    <x v="0"/>
    <s v="MINSUR"/>
    <s v="0000001E"/>
    <m/>
    <s v="EL"/>
    <s v="T"/>
    <s v="MINSUR0000001EEL"/>
    <s v="MINSUR0000001EEL"/>
    <x v="125"/>
    <x v="125"/>
    <x v="0"/>
    <x v="398"/>
    <x v="367"/>
    <s v="EL"/>
    <s v="EL"/>
    <s v="Gas Natural"/>
    <x v="0"/>
    <s v="NO COES"/>
    <s v="Instalado"/>
    <x v="0"/>
    <n v="0"/>
    <n v="0"/>
    <s v="Privado"/>
    <s v="Autoproductor"/>
    <x v="0"/>
    <s v="ICA"/>
    <s v="ICA"/>
    <s v="PISCO"/>
    <s v="PARACAS"/>
    <n v="0"/>
    <n v="50"/>
    <n v="6.165"/>
    <n v="4"/>
    <n v="15485.814000000004"/>
    <n v="15.485814000000003"/>
    <n v="3.5190000000000001"/>
    <n v="6.165"/>
    <n v="4"/>
    <n v="12269.580999999998"/>
    <n v="12.269580999999999"/>
    <n v="3.5659999999999998"/>
    <n v="6.165"/>
    <n v="4"/>
    <n v="11452.759"/>
    <n v="11.452759"/>
    <n v="3.3"/>
    <n v="6.165"/>
    <n v="4"/>
    <n v="3354.6619999999998"/>
    <n v="3.3546619999999998"/>
    <n v="7.6479999999999997"/>
    <m/>
    <m/>
    <m/>
  </r>
  <r>
    <x v="2"/>
    <x v="0"/>
    <s v="MKOLPA"/>
    <s v="53025918"/>
    <m/>
    <s v="EL"/>
    <s v="T"/>
    <s v="MKOLPA53025918EL"/>
    <s v="MKOLPA53025918EL"/>
    <x v="126"/>
    <x v="126"/>
    <x v="0"/>
    <x v="399"/>
    <x v="367"/>
    <s v="EL"/>
    <s v="EL"/>
    <s v="Diésel"/>
    <x v="1"/>
    <s v="NO COES"/>
    <s v="Instalado"/>
    <x v="0"/>
    <n v="0"/>
    <n v="0"/>
    <s v="Privado"/>
    <s v="Autoproductor"/>
    <x v="0"/>
    <s v="HUANCAVELICA"/>
    <s v="HUANCAVELICA"/>
    <s v="HUANCAVELICA"/>
    <s v="HUACHOCOLPA"/>
    <n v="0"/>
    <n v="27"/>
    <n v="0.499"/>
    <n v="0.442"/>
    <n v="15.905999999999999"/>
    <n v="1.5906E-2"/>
    <n v="0.4"/>
    <n v="0.63100000000000001"/>
    <n v="0.32"/>
    <n v="30.798000000000002"/>
    <n v="3.0798000000000002E-2"/>
    <n v="0.4"/>
    <n v="0.499"/>
    <n v="0.32"/>
    <n v="370.90899999999999"/>
    <n v="0.37090899999999999"/>
    <n v="0.3"/>
    <n v="0.499"/>
    <n v="0.32"/>
    <n v="442"/>
    <n v="0.442"/>
    <n v="7.6479999999999997"/>
    <m/>
    <m/>
    <m/>
  </r>
  <r>
    <x v="2"/>
    <x v="0"/>
    <s v="MOROCO"/>
    <s v="31021094"/>
    <m/>
    <s v="HI"/>
    <s v="H"/>
    <s v="MOROCO31021094HI"/>
    <s v="MOROCO31021094HI"/>
    <x v="127"/>
    <x v="127"/>
    <x v="1"/>
    <x v="400"/>
    <x v="367"/>
    <s v="HI"/>
    <s v="HI"/>
    <s v="Agua"/>
    <x v="1"/>
    <s v="NO COES"/>
    <s v="Instalado"/>
    <x v="0"/>
    <n v="0"/>
    <n v="0"/>
    <s v="Privado"/>
    <s v="Autoproductor"/>
    <x v="0"/>
    <s v="JUNIN"/>
    <s v="JUNIN"/>
    <s v="CHANCHAMAYO"/>
    <s v="VITOC"/>
    <n v="0"/>
    <n v="28"/>
    <n v="11.5"/>
    <n v="11.5"/>
    <n v="61163.678"/>
    <n v="61.163677999999997"/>
    <n v="11.43"/>
    <n v="11.5"/>
    <n v="11.5"/>
    <n v="63705.054000000004"/>
    <n v="63.705054000000004"/>
    <n v="11.55"/>
    <n v="11.5"/>
    <n v="11.5"/>
    <n v="58083.600999999995"/>
    <n v="58.083600999999994"/>
    <n v="11.38"/>
    <n v="11.5"/>
    <n v="11.5"/>
    <n v="56169.356"/>
    <n v="56.169356000000001"/>
    <n v="7.6479999999999997"/>
    <m/>
    <m/>
    <m/>
  </r>
  <r>
    <x v="2"/>
    <x v="0"/>
    <s v="MOROCO"/>
    <s v="33020993"/>
    <m/>
    <s v="EL"/>
    <s v="T"/>
    <s v="MOROCO33020993EL"/>
    <s v="MOROCO33020993EL"/>
    <x v="127"/>
    <x v="127"/>
    <x v="0"/>
    <x v="401"/>
    <x v="367"/>
    <s v="EL"/>
    <s v="EL"/>
    <s v="Diésel"/>
    <x v="1"/>
    <s v="NO COES"/>
    <s v="Instalado"/>
    <x v="0"/>
    <n v="0"/>
    <n v="0"/>
    <s v="Privado"/>
    <s v="Autoproductor"/>
    <x v="0"/>
    <s v="JUNIN"/>
    <s v="JUNIN"/>
    <s v="YAULI"/>
    <s v="MOROCOCHA"/>
    <n v="0"/>
    <n v="28"/>
    <n v="12"/>
    <n v="8"/>
    <n v="53.772999999999996"/>
    <n v="5.3772999999999994E-2"/>
    <n v="1.8"/>
    <n v="12"/>
    <n v="8"/>
    <n v="6.9969999999999999"/>
    <n v="6.9969999999999997E-3"/>
    <n v="1.5"/>
    <n v="12"/>
    <n v="8"/>
    <n v="26.971"/>
    <n v="2.6970999999999998E-2"/>
    <n v="1.5"/>
    <n v="12"/>
    <n v="8"/>
    <n v="142.68"/>
    <n v="0.14268"/>
    <n v="7.6479999999999997"/>
    <m/>
    <m/>
    <m/>
  </r>
  <r>
    <x v="2"/>
    <x v="0"/>
    <s v="MZANJA"/>
    <s v="53203311"/>
    <m/>
    <s v="EL"/>
    <s v="T"/>
    <s v="MZANJA53203311EL"/>
    <s v="MZANJA53203311EL"/>
    <x v="128"/>
    <x v="128"/>
    <x v="0"/>
    <x v="402"/>
    <x v="367"/>
    <s v="EL"/>
    <s v="EL"/>
    <s v="Diésel"/>
    <x v="1"/>
    <s v="NO COES"/>
    <s v="Instalado"/>
    <x v="0"/>
    <n v="0"/>
    <n v="0"/>
    <s v="Privado"/>
    <s v="Autoproductor"/>
    <x v="0"/>
    <s v="CAJAMARCA"/>
    <s v="CAJAMARCA"/>
    <s v="SANTA CRUZ"/>
    <s v="PULAN"/>
    <n v="0"/>
    <n v="47"/>
    <n v="3.67"/>
    <n v="2.4"/>
    <n v="114.73"/>
    <n v="0.11473"/>
    <n v="2.6"/>
    <n v="3.67"/>
    <n v="2.4"/>
    <n v="7.2"/>
    <n v="7.1999999999999998E-3"/>
    <n v="2.4"/>
    <n v="3.67"/>
    <n v="2.4"/>
    <n v="0"/>
    <n v="0"/>
    <n v="0"/>
    <n v="3.67"/>
    <n v="2.4"/>
    <n v="0"/>
    <n v="0"/>
    <n v="7.6479999999999997"/>
    <m/>
    <m/>
    <m/>
  </r>
  <r>
    <x v="2"/>
    <x v="0"/>
    <s v="OLEODU"/>
    <s v="33046594"/>
    <m/>
    <s v="EL"/>
    <s v="T"/>
    <s v="OLEODU33046594EL"/>
    <s v="OLEODU33046594EL"/>
    <x v="119"/>
    <x v="119"/>
    <x v="0"/>
    <x v="403"/>
    <x v="367"/>
    <s v="EL"/>
    <s v="EL"/>
    <s v="Diésel"/>
    <x v="1"/>
    <s v="NO COES"/>
    <s v="Instalado"/>
    <x v="0"/>
    <n v="0"/>
    <n v="0"/>
    <s v="Privado"/>
    <s v="Autoproductor"/>
    <x v="0"/>
    <s v="CAJAMARCA"/>
    <s v="CAJAMARCA"/>
    <s v="CUTERVO"/>
    <s v="CUTERVO"/>
    <n v="0"/>
    <n v="60"/>
    <n v="1.635"/>
    <n v="1.48"/>
    <n v="523.84500000000003"/>
    <n v="0.52384500000000001"/>
    <n v="0.14499999999999999"/>
    <n v="1.635"/>
    <n v="1.48"/>
    <n v="506.733"/>
    <n v="0.50673299999999999"/>
    <n v="0.14499999999999999"/>
    <n v="1.635"/>
    <n v="1.48"/>
    <n v="470.78799999999995"/>
    <n v="0.47078799999999993"/>
    <n v="0.14499999999999999"/>
    <n v="0.55000000000000004"/>
    <n v="0.48"/>
    <n v="359.10699999999997"/>
    <n v="0.35910699999999995"/>
    <n v="7.6479999999999997"/>
    <m/>
    <m/>
    <m/>
  </r>
  <r>
    <x v="2"/>
    <x v="0"/>
    <s v="OLEODU"/>
    <s v="33046694"/>
    <m/>
    <s v="EL"/>
    <s v="T"/>
    <s v="OLEODU33046694EL"/>
    <s v="OLEODU33046694EL"/>
    <x v="119"/>
    <x v="119"/>
    <x v="0"/>
    <x v="404"/>
    <x v="367"/>
    <s v="EL"/>
    <s v="EL"/>
    <s v="Diésel"/>
    <x v="1"/>
    <s v="NO COES"/>
    <s v="Instalado"/>
    <x v="0"/>
    <n v="0"/>
    <n v="0"/>
    <s v="Privado"/>
    <s v="Autoproductor"/>
    <x v="0"/>
    <s v="LORETO"/>
    <s v="LORETO"/>
    <s v="ALTO AMAZONAS"/>
    <s v="MANSERICHE"/>
    <n v="0"/>
    <n v="60"/>
    <n v="2.4500000000000002"/>
    <n v="2.2000000000000002"/>
    <n v="1986.8449999999998"/>
    <n v="1.9868449999999998"/>
    <n v="0.57999999999999996"/>
    <n v="2.4500000000000002"/>
    <n v="2.2000000000000002"/>
    <n v="1832.6700000000003"/>
    <n v="1.8326700000000002"/>
    <n v="0.57999999999999996"/>
    <n v="2.4500000000000002"/>
    <n v="2.2000000000000002"/>
    <n v="1821.8999999999999"/>
    <n v="1.8218999999999999"/>
    <n v="0.57999999999999996"/>
    <n v="1.54"/>
    <n v="1.25"/>
    <n v="1108.367"/>
    <n v="1.1083669999999999"/>
    <n v="7.6479999999999997"/>
    <m/>
    <m/>
    <m/>
  </r>
  <r>
    <x v="2"/>
    <x v="0"/>
    <s v="OLEODU"/>
    <s v="33046794"/>
    <m/>
    <s v="EL"/>
    <s v="T"/>
    <s v="OLEODU33046794EL"/>
    <s v="OLEODU33046794EL"/>
    <x v="119"/>
    <x v="119"/>
    <x v="0"/>
    <x v="405"/>
    <x v="367"/>
    <s v="EL"/>
    <s v="EL"/>
    <s v="Diésel"/>
    <x v="1"/>
    <s v="NO COES"/>
    <s v="Instalado"/>
    <x v="0"/>
    <n v="0"/>
    <n v="0"/>
    <s v="Privado"/>
    <s v="Autoproductor"/>
    <x v="0"/>
    <s v="LORETO"/>
    <s v="LORETO"/>
    <s v="LORETO "/>
    <s v="URANINAS"/>
    <n v="0"/>
    <n v="60"/>
    <n v="2.6"/>
    <n v="2.2000000000000002"/>
    <n v="1699.3700000000001"/>
    <n v="1.69937"/>
    <n v="0.4"/>
    <n v="2.6"/>
    <n v="2.2000000000000002"/>
    <n v="2078.8760000000002"/>
    <n v="2.0788760000000002"/>
    <n v="0.4"/>
    <n v="2.6"/>
    <n v="2.2000000000000002"/>
    <n v="2191.3310000000001"/>
    <n v="2.1913309999999999"/>
    <n v="0.4"/>
    <n v="1.65"/>
    <n v="1.2"/>
    <n v="1883.982"/>
    <n v="1.883982"/>
    <n v="7.6479999999999997"/>
    <m/>
    <m/>
    <m/>
  </r>
  <r>
    <x v="2"/>
    <x v="0"/>
    <s v="OLEODU"/>
    <s v="33046894"/>
    <m/>
    <s v="EL"/>
    <s v="T"/>
    <s v="OLEODU33046894EL"/>
    <s v="OLEODU33046894EL"/>
    <x v="119"/>
    <x v="119"/>
    <x v="0"/>
    <x v="406"/>
    <x v="367"/>
    <s v="EL"/>
    <s v="EL"/>
    <s v="Diésel"/>
    <x v="1"/>
    <s v="NO COES"/>
    <s v="Instalado"/>
    <x v="0"/>
    <n v="0"/>
    <n v="0"/>
    <s v="Privado"/>
    <s v="Autoproductor"/>
    <x v="0"/>
    <s v="LORETO"/>
    <s v="LORETO"/>
    <s v="ALTO AMAZONAS"/>
    <s v="PASTAZA"/>
    <n v="0"/>
    <n v="60"/>
    <n v="1.82"/>
    <n v="1.6"/>
    <n v="880.2"/>
    <n v="0.88020000000000009"/>
    <n v="0.38500000000000001"/>
    <n v="1.82"/>
    <n v="1.6"/>
    <n v="1133.69"/>
    <n v="1.1336900000000001"/>
    <n v="0.38500000000000001"/>
    <n v="1.82"/>
    <n v="1.6"/>
    <n v="1043.08"/>
    <n v="1.04308"/>
    <n v="0.38500000000000001"/>
    <n v="1.35"/>
    <n v="1.1000000000000001"/>
    <n v="352.25599999999997"/>
    <n v="0.35225599999999996"/>
    <n v="7.6479999999999997"/>
    <m/>
    <m/>
    <m/>
  </r>
  <r>
    <x v="2"/>
    <x v="0"/>
    <s v="OLEODU"/>
    <s v="33046994"/>
    <m/>
    <s v="EL"/>
    <s v="T"/>
    <s v="OLEODU33046994EL"/>
    <s v="OLEODU33046994EL"/>
    <x v="119"/>
    <x v="119"/>
    <x v="0"/>
    <x v="407"/>
    <x v="367"/>
    <s v="EL"/>
    <s v="EL"/>
    <s v="Diésel"/>
    <x v="1"/>
    <s v="NO COES"/>
    <s v="Instalado"/>
    <x v="0"/>
    <n v="0"/>
    <n v="0"/>
    <s v="Privado"/>
    <s v="Autoproductor"/>
    <x v="0"/>
    <s v="LORETO"/>
    <s v="LORETO"/>
    <s v="ALTO AMAZONAS"/>
    <s v="MANSERICHE"/>
    <n v="0"/>
    <n v="60"/>
    <n v="0.15"/>
    <n v="0.12"/>
    <n v="310.601"/>
    <n v="0.31060100000000002"/>
    <n v="6.6000000000000003E-2"/>
    <n v="0.15"/>
    <n v="0.12"/>
    <n v="312.58000000000004"/>
    <n v="0.31258000000000002"/>
    <n v="6.6000000000000003E-2"/>
    <n v="0.15"/>
    <n v="0.12"/>
    <n v="357.577"/>
    <n v="0.35757699999999998"/>
    <n v="6.6000000000000003E-2"/>
    <n v="0.37"/>
    <n v="0.31"/>
    <n v="258.25399999999996"/>
    <n v="0.25825399999999998"/>
    <n v="7.6479999999999997"/>
    <m/>
    <m/>
    <m/>
  </r>
  <r>
    <x v="2"/>
    <x v="0"/>
    <s v="OLEODU"/>
    <s v="33047094"/>
    <m/>
    <s v="EL"/>
    <s v="T"/>
    <s v="OLEODU33047094EL"/>
    <s v="OLEODU33047094EL"/>
    <x v="119"/>
    <x v="119"/>
    <x v="0"/>
    <x v="408"/>
    <x v="367"/>
    <s v="EL"/>
    <s v="EL"/>
    <s v="Diésel"/>
    <x v="1"/>
    <s v="NO COES"/>
    <s v="Instalado"/>
    <x v="0"/>
    <n v="0"/>
    <n v="0"/>
    <s v="Privado"/>
    <s v="Autoproductor"/>
    <x v="0"/>
    <s v="PIURA"/>
    <s v="PIURA"/>
    <s v="SECHURA"/>
    <s v="SECHURA"/>
    <n v="0"/>
    <n v="60"/>
    <n v="1.895"/>
    <n v="1.7450000000000001"/>
    <n v="1025.9380000000001"/>
    <n v="1.025938"/>
    <n v="0.52800000000000002"/>
    <n v="1.895"/>
    <n v="1.7450000000000001"/>
    <n v="1021.453"/>
    <n v="1.0214529999999999"/>
    <n v="0.52800000000000002"/>
    <n v="1.895"/>
    <n v="1.7450000000000001"/>
    <n v="894.9559999999999"/>
    <n v="0.89495599999999986"/>
    <n v="0.52800000000000002"/>
    <n v="1.65"/>
    <n v="1.518"/>
    <n v="765.76099999999997"/>
    <n v="0.76576099999999991"/>
    <n v="7.6479999999999997"/>
    <m/>
    <m/>
    <m/>
  </r>
  <r>
    <x v="2"/>
    <x v="0"/>
    <s v="OLEODU"/>
    <s v="33047194"/>
    <m/>
    <s v="EL"/>
    <s v="T"/>
    <s v="OLEODU33047194EL"/>
    <s v="OLEODU33047194EL"/>
    <x v="119"/>
    <x v="119"/>
    <x v="0"/>
    <x v="409"/>
    <x v="367"/>
    <s v="EL"/>
    <s v="EL"/>
    <s v="Diésel"/>
    <x v="1"/>
    <s v="NO COES"/>
    <s v="Instalado"/>
    <x v="0"/>
    <n v="0"/>
    <n v="0"/>
    <s v="Privado"/>
    <s v="Autoproductor"/>
    <x v="0"/>
    <s v="PIURA"/>
    <s v="PIURA"/>
    <s v="HUANCABAMBA"/>
    <s v="HUARMACA"/>
    <n v="0"/>
    <n v="60"/>
    <n v="1.645"/>
    <n v="1.5"/>
    <n v="671.77900000000011"/>
    <n v="0.67177900000000013"/>
    <n v="0.26"/>
    <n v="1.645"/>
    <n v="1.5"/>
    <n v="604.30500000000006"/>
    <n v="0.60430500000000009"/>
    <n v="0.26"/>
    <n v="1.645"/>
    <n v="1.5"/>
    <n v="623.72900000000016"/>
    <n v="0.6237290000000002"/>
    <n v="0.26"/>
    <n v="0.54500000000000004"/>
    <n v="0.45"/>
    <n v="555.96699999999987"/>
    <n v="0.55596699999999988"/>
    <n v="7.6479999999999997"/>
    <m/>
    <m/>
    <m/>
  </r>
  <r>
    <x v="2"/>
    <x v="0"/>
    <s v="OLEODU"/>
    <s v="33047294"/>
    <m/>
    <s v="EL"/>
    <s v="T"/>
    <s v="OLEODU33047294EL"/>
    <s v="OLEODU33047294EL"/>
    <x v="119"/>
    <x v="119"/>
    <x v="0"/>
    <x v="410"/>
    <x v="367"/>
    <s v="EL"/>
    <s v="EL"/>
    <s v="Diésel"/>
    <x v="1"/>
    <s v="NO COES"/>
    <s v="Instalado"/>
    <x v="0"/>
    <n v="0"/>
    <n v="0"/>
    <s v="Privado"/>
    <s v="Autoproductor"/>
    <x v="0"/>
    <s v="AMAZONAS"/>
    <s v="AMAZONAS"/>
    <s v="BAGUA"/>
    <s v="IMASA"/>
    <n v="0"/>
    <n v="60"/>
    <n v="0.745"/>
    <n v="0.64500000000000002"/>
    <n v="492.86399999999998"/>
    <n v="0.49286399999999997"/>
    <n v="0.15"/>
    <n v="0.745"/>
    <n v="0.64500000000000002"/>
    <n v="127.58999999999999"/>
    <n v="0.12758999999999998"/>
    <n v="0.15"/>
    <n v="0.745"/>
    <n v="0.64500000000000002"/>
    <n v="424.41899999999998"/>
    <n v="0.42441899999999999"/>
    <n v="0.15"/>
    <n v="0.3"/>
    <n v="0.3"/>
    <n v="26.791000000000004"/>
    <n v="2.6791000000000002E-2"/>
    <n v="7.6479999999999997"/>
    <m/>
    <m/>
    <m/>
  </r>
  <r>
    <x v="2"/>
    <x v="0"/>
    <s v="OLEODU"/>
    <s v="33047394"/>
    <m/>
    <s v="EL"/>
    <s v="T"/>
    <s v="OLEODU33047394EL"/>
    <s v="OLEODU33047394EL"/>
    <x v="119"/>
    <x v="119"/>
    <x v="0"/>
    <x v="411"/>
    <x v="367"/>
    <s v="EL"/>
    <s v="EL"/>
    <s v="Diésel"/>
    <x v="1"/>
    <s v="NO COES"/>
    <s v="Instalado"/>
    <x v="0"/>
    <n v="0"/>
    <n v="0"/>
    <s v="Privado"/>
    <s v="Autoproductor"/>
    <x v="0"/>
    <s v="AMAZONAS"/>
    <s v="AMAZONAS"/>
    <s v="UTCUBAMBA"/>
    <s v="EL MILAGRO"/>
    <n v="0"/>
    <n v="60"/>
    <n v="1.55"/>
    <n v="1.45"/>
    <n v="97.8"/>
    <n v="9.7799999999999998E-2"/>
    <n v="0.35399999999999998"/>
    <n v="1.55"/>
    <n v="1.45"/>
    <n v="100.22999999999999"/>
    <n v="0.10022999999999999"/>
    <n v="0.35399999999999998"/>
    <n v="1.55"/>
    <n v="1.45"/>
    <n v="1230.26"/>
    <n v="1.2302599999999999"/>
    <n v="0.35399999999999998"/>
    <n v="1.6"/>
    <n v="1.1000000000000001"/>
    <n v="86.674999999999983"/>
    <n v="8.6674999999999988E-2"/>
    <n v="7.6479999999999997"/>
    <m/>
    <m/>
    <m/>
  </r>
  <r>
    <x v="2"/>
    <x v="0"/>
    <s v="OXIPAS"/>
    <s v="53025617"/>
    <m/>
    <s v="EL"/>
    <s v="T"/>
    <s v="OXIPAS53025617EL"/>
    <s v="OXIPAS53025617EL"/>
    <x v="129"/>
    <x v="129"/>
    <x v="0"/>
    <x v="412"/>
    <x v="367"/>
    <s v="EL"/>
    <s v="EL"/>
    <s v="Diésel"/>
    <x v="1"/>
    <s v="NO COES"/>
    <s v="Instalado"/>
    <x v="0"/>
    <n v="0"/>
    <n v="0"/>
    <s v="Privado"/>
    <s v="Autoproductor"/>
    <x v="0"/>
    <s v="PASCO"/>
    <s v="PASCO"/>
    <s v="PASCO"/>
    <s v="RANCAS"/>
    <n v="0"/>
    <n v="54"/>
    <n v="1.3"/>
    <n v="1.2"/>
    <n v="0"/>
    <n v="0"/>
    <n v="0"/>
    <n v="1.3"/>
    <n v="1.2"/>
    <n v="0"/>
    <n v="0"/>
    <n v="0"/>
    <n v="1.3"/>
    <n v="1.2"/>
    <n v="0"/>
    <n v="0"/>
    <n v="0"/>
    <n v="1.3"/>
    <n v="1.2"/>
    <n v="0"/>
    <n v="0"/>
    <n v="7.6479999999999997"/>
    <m/>
    <m/>
    <m/>
  </r>
  <r>
    <x v="2"/>
    <x v="0"/>
    <s v="OXIPAS"/>
    <s v="53025717"/>
    <m/>
    <s v="EL"/>
    <s v="T"/>
    <s v="OXIPAS53025717EL"/>
    <s v="OXIPAS53025717EL"/>
    <x v="129"/>
    <x v="129"/>
    <x v="0"/>
    <x v="412"/>
    <x v="367"/>
    <s v="EL"/>
    <s v="EL"/>
    <s v="Diésel"/>
    <x v="1"/>
    <s v="NO COES"/>
    <s v="Instalado"/>
    <x v="0"/>
    <n v="0"/>
    <n v="0"/>
    <s v="Privado"/>
    <s v="Autoproductor"/>
    <x v="0"/>
    <s v="PASCO"/>
    <s v="PASCO"/>
    <s v="PASCO"/>
    <s v="RANCAS"/>
    <n v="0"/>
    <n v="54"/>
    <n v="1.3"/>
    <n v="1.2"/>
    <n v="0"/>
    <n v="0"/>
    <n v="0"/>
    <n v="1.3"/>
    <n v="1.2"/>
    <n v="0"/>
    <n v="0"/>
    <n v="0"/>
    <n v="1.3"/>
    <n v="1.2"/>
    <n v="0"/>
    <n v="0"/>
    <n v="0"/>
    <n v="1.3"/>
    <n v="1.2"/>
    <n v="0"/>
    <n v="0"/>
    <n v="7.6479999999999997"/>
    <m/>
    <m/>
    <m/>
  </r>
  <r>
    <x v="2"/>
    <x v="0"/>
    <s v="PACASA"/>
    <s v="33002893"/>
    <m/>
    <s v="TV"/>
    <s v="T"/>
    <s v="PACASA33002893TV"/>
    <s v="PACASA33002893TV"/>
    <x v="130"/>
    <x v="130"/>
    <x v="0"/>
    <x v="413"/>
    <x v="367"/>
    <s v="TV"/>
    <s v="TV"/>
    <s v="Residual 6"/>
    <x v="0"/>
    <s v="NO COES"/>
    <s v="Instalado"/>
    <x v="0"/>
    <n v="0"/>
    <n v="0"/>
    <s v="Privado"/>
    <s v="Autoproductor"/>
    <x v="0"/>
    <s v="LA LIBERTAD"/>
    <s v="LA LIBERTAD"/>
    <s v="PACASMAYO"/>
    <s v="PACASMAYO"/>
    <n v="0"/>
    <n v="12"/>
    <n v="6.6"/>
    <n v="6.2"/>
    <n v="0"/>
    <n v="0"/>
    <n v="0"/>
    <n v="6.6"/>
    <n v="6.2"/>
    <n v="0"/>
    <n v="0"/>
    <n v="0"/>
    <n v="6.6"/>
    <n v="6.2"/>
    <n v="0"/>
    <n v="0"/>
    <n v="0"/>
    <n v="6.6"/>
    <n v="6.2"/>
    <n v="0"/>
    <n v="0"/>
    <n v="7.6479999999999997"/>
    <m/>
    <m/>
    <m/>
  </r>
  <r>
    <x v="2"/>
    <x v="0"/>
    <s v="PACHAP"/>
    <s v="31146606"/>
    <m/>
    <s v="HI"/>
    <s v="H"/>
    <s v="PACHAP31146606HI"/>
    <s v="PACHAP31146606HI"/>
    <x v="131"/>
    <x v="131"/>
    <x v="1"/>
    <x v="414"/>
    <x v="367"/>
    <s v="HI"/>
    <s v="HI"/>
    <s v="Agua"/>
    <x v="1"/>
    <s v="NO COES"/>
    <s v="Instalado"/>
    <x v="0"/>
    <n v="0"/>
    <n v="0"/>
    <s v="Privado"/>
    <s v="Autoproductor"/>
    <x v="0"/>
    <s v="ANCASH"/>
    <s v="ANCASH"/>
    <s v="BOLOGNESI"/>
    <s v="AQUIA"/>
    <n v="0"/>
    <n v="38"/>
    <n v="1.6"/>
    <n v="0.35"/>
    <n v="581.23399999999992"/>
    <n v="0.58123399999999992"/>
    <n v="7.9509999999999997E-2"/>
    <n v="1.6"/>
    <n v="0.35"/>
    <n v="568.09700000000009"/>
    <n v="0.56809700000000007"/>
    <n v="7.3859999999999995E-2"/>
    <n v="1.6"/>
    <n v="0.35"/>
    <n v="569.63900000000001"/>
    <n v="0.56963900000000001"/>
    <n v="114.41"/>
    <n v="1.6"/>
    <n v="0.35"/>
    <n v="513.255"/>
    <n v="0.51325500000000002"/>
    <n v="7.6479999999999997"/>
    <m/>
    <m/>
    <m/>
  </r>
  <r>
    <x v="2"/>
    <x v="0"/>
    <s v="PACHAP"/>
    <s v="31146706"/>
    <m/>
    <s v="HI"/>
    <s v="H"/>
    <s v="PACHAP31146706HI"/>
    <s v="PACHAP31146706HI"/>
    <x v="131"/>
    <x v="131"/>
    <x v="1"/>
    <x v="415"/>
    <x v="367"/>
    <s v="HI"/>
    <s v="HI"/>
    <s v="Agua"/>
    <x v="1"/>
    <s v="NO COES"/>
    <s v="Instalado"/>
    <x v="0"/>
    <n v="0"/>
    <n v="0"/>
    <s v="Privado"/>
    <s v="Autoproductor"/>
    <x v="0"/>
    <s v="ANCASH"/>
    <s v="ANCASH"/>
    <s v="BOLOGNESI"/>
    <s v="AQUIA"/>
    <n v="0"/>
    <n v="38"/>
    <n v="0.94"/>
    <n v="0.35"/>
    <n v="1066.8630000000001"/>
    <n v="1.0668630000000001"/>
    <n v="0.14363999999999999"/>
    <n v="0.94"/>
    <n v="0.35"/>
    <n v="1035.0029999999999"/>
    <n v="1.0350029999999999"/>
    <n v="0.13450000000000001"/>
    <n v="0.94"/>
    <n v="0.35"/>
    <n v="926.61699999999985"/>
    <n v="0.9266169999999998"/>
    <n v="119.78"/>
    <n v="0.94"/>
    <n v="0.35"/>
    <n v="842.71699999999998"/>
    <n v="0.84271699999999994"/>
    <n v="7.6479999999999997"/>
    <m/>
    <m/>
    <m/>
  </r>
  <r>
    <x v="2"/>
    <x v="0"/>
    <s v="PEDIAM"/>
    <s v="00000896"/>
    <m/>
    <s v="EL"/>
    <s v="T"/>
    <s v="PEDIAM00000896EL"/>
    <s v="PEDIAM00000896EL"/>
    <x v="132"/>
    <x v="132"/>
    <x v="0"/>
    <x v="408"/>
    <x v="367"/>
    <s v="EL"/>
    <s v="EL"/>
    <s v="Diésel"/>
    <x v="1"/>
    <s v="NO COES"/>
    <s v="Instalado"/>
    <x v="0"/>
    <n v="0"/>
    <n v="0"/>
    <s v="Privado"/>
    <s v="Autoproductor"/>
    <x v="0"/>
    <s v="PIURA"/>
    <s v="PIURA"/>
    <s v="SECHURA"/>
    <s v="SECHURA"/>
    <n v="0"/>
    <n v="57"/>
    <n v="4.9340000000000002"/>
    <n v="4.085"/>
    <n v="0"/>
    <n v="0"/>
    <n v="0"/>
    <n v="4.9340000000000002"/>
    <n v="4.085"/>
    <n v="0"/>
    <n v="0"/>
    <n v="0"/>
    <n v="4.9340000000000002"/>
    <n v="4.085"/>
    <n v="0"/>
    <n v="0"/>
    <n v="0"/>
    <n v="4.9340000000000002"/>
    <n v="4.085"/>
    <n v="0"/>
    <n v="0"/>
    <n v="7.6479999999999997"/>
    <m/>
    <m/>
    <m/>
  </r>
  <r>
    <x v="2"/>
    <x v="0"/>
    <s v="PEDIAM"/>
    <s v="33099700"/>
    <m/>
    <s v="EL"/>
    <s v="T"/>
    <s v="PEDIAM33099700EL"/>
    <s v="PEDIAM33099700EL"/>
    <x v="132"/>
    <x v="132"/>
    <x v="0"/>
    <x v="416"/>
    <x v="367"/>
    <s v="EL"/>
    <s v="EL"/>
    <s v="Diésel"/>
    <x v="1"/>
    <s v="NO COES"/>
    <s v="Instalado"/>
    <x v="1"/>
    <n v="0"/>
    <n v="0"/>
    <s v="Privado"/>
    <s v="Autoproductor"/>
    <x v="0"/>
    <s v="ANCASH"/>
    <s v="ANCASH"/>
    <s v="SANTA"/>
    <s v="SAMANCO"/>
    <n v="0"/>
    <n v="57"/>
    <n v="2.94"/>
    <n v="2.4"/>
    <n v="0"/>
    <n v="0"/>
    <n v="0"/>
    <n v="2.94"/>
    <n v="2.4"/>
    <n v="0"/>
    <n v="0"/>
    <n v="0"/>
    <n v="2.94"/>
    <n v="2.4"/>
    <n v="0"/>
    <n v="0"/>
    <n v="0"/>
    <n v="2.94"/>
    <n v="2.4"/>
    <n v="0"/>
    <n v="0"/>
    <n v="7.6479999999999997"/>
    <m/>
    <m/>
    <m/>
  </r>
  <r>
    <x v="2"/>
    <x v="0"/>
    <s v="PEDIAM"/>
    <s v="53021412"/>
    <m/>
    <s v="EL"/>
    <s v="T"/>
    <s v="PEDIAM53021412EL"/>
    <s v="PEDIAM53021412EL"/>
    <x v="132"/>
    <x v="132"/>
    <x v="0"/>
    <x v="417"/>
    <x v="367"/>
    <s v="EL"/>
    <s v="EL"/>
    <s v="Diésel"/>
    <x v="1"/>
    <s v="NO COES"/>
    <s v="Instalado"/>
    <x v="0"/>
    <n v="0"/>
    <n v="0"/>
    <s v="Privado"/>
    <s v="Autoproductor"/>
    <x v="0"/>
    <s v="LA LIBERTAD"/>
    <s v="LA LIBERTAD"/>
    <s v="ASCOPE"/>
    <s v="RAZURI"/>
    <n v="0"/>
    <n v="57"/>
    <n v="2.54"/>
    <n v="1.72"/>
    <n v="0"/>
    <n v="0"/>
    <n v="0"/>
    <n v="2.54"/>
    <n v="1.72"/>
    <n v="0"/>
    <n v="0"/>
    <n v="0"/>
    <n v="2.54"/>
    <n v="1.72"/>
    <n v="0"/>
    <n v="0"/>
    <n v="0"/>
    <n v="2.54"/>
    <n v="1.72"/>
    <n v="0"/>
    <n v="0"/>
    <n v="7.6479999999999997"/>
    <m/>
    <m/>
    <m/>
  </r>
  <r>
    <x v="2"/>
    <x v="0"/>
    <s v="PEDIAM"/>
    <s v="53021512"/>
    <m/>
    <s v="EL"/>
    <s v="T"/>
    <s v="PEDIAM53021512EL"/>
    <s v="PEDIAM53021512EL"/>
    <x v="132"/>
    <x v="132"/>
    <x v="0"/>
    <x v="418"/>
    <x v="367"/>
    <s v="EL"/>
    <s v="EL"/>
    <s v="Diésel"/>
    <x v="1"/>
    <s v="NO COES"/>
    <s v="Instalado"/>
    <x v="0"/>
    <n v="0"/>
    <n v="0"/>
    <s v="Privado"/>
    <s v="Autoproductor"/>
    <x v="0"/>
    <s v="LIMA"/>
    <s v="LIMA"/>
    <s v="BARRANCA"/>
    <s v="SUPE"/>
    <n v="0"/>
    <n v="57"/>
    <n v="3.45"/>
    <n v="3.3"/>
    <n v="0"/>
    <n v="0"/>
    <n v="0"/>
    <n v="3.45"/>
    <n v="3.3"/>
    <n v="0"/>
    <n v="0"/>
    <n v="0"/>
    <n v="3.45"/>
    <n v="3.3"/>
    <n v="0"/>
    <n v="0"/>
    <n v="0"/>
    <n v="3.45"/>
    <n v="3.3"/>
    <n v="0"/>
    <n v="0"/>
    <n v="7.6479999999999997"/>
    <m/>
    <m/>
    <m/>
  </r>
  <r>
    <x v="2"/>
    <x v="0"/>
    <s v="PEDIAM"/>
    <s v="53021612"/>
    <m/>
    <s v="EL"/>
    <s v="T"/>
    <s v="PEDIAM53021612EL"/>
    <s v="PEDIAM53021612EL"/>
    <x v="132"/>
    <x v="132"/>
    <x v="0"/>
    <x v="299"/>
    <x v="367"/>
    <s v="EL"/>
    <s v="EL"/>
    <s v="Diésel"/>
    <x v="1"/>
    <s v="NO COES"/>
    <s v="Instalado"/>
    <x v="0"/>
    <n v="0"/>
    <n v="0"/>
    <s v="Privado"/>
    <s v="Autoproductor"/>
    <x v="0"/>
    <s v="CALLAO"/>
    <s v="LIMA"/>
    <s v="CALLAO"/>
    <s v="CALLAO"/>
    <n v="0"/>
    <n v="57"/>
    <n v="2.5"/>
    <n v="2.0499999999999998"/>
    <n v="0"/>
    <n v="0"/>
    <n v="0"/>
    <n v="2.5"/>
    <n v="2.0499999999999998"/>
    <n v="0"/>
    <n v="0"/>
    <n v="0"/>
    <n v="2.5"/>
    <n v="2.0499999999999998"/>
    <n v="0"/>
    <n v="0"/>
    <n v="0"/>
    <n v="2.5"/>
    <n v="2.0499999999999998"/>
    <n v="0"/>
    <n v="0"/>
    <n v="7.6479999999999997"/>
    <m/>
    <m/>
    <m/>
  </r>
  <r>
    <x v="2"/>
    <x v="0"/>
    <s v="PEDIAM"/>
    <s v="53021712"/>
    <m/>
    <s v="EL"/>
    <s v="T"/>
    <s v="PEDIAM53021712EL"/>
    <s v="PEDIAM53021712EL"/>
    <x v="132"/>
    <x v="132"/>
    <x v="0"/>
    <x v="419"/>
    <x v="367"/>
    <s v="EL"/>
    <s v="EL"/>
    <s v="Diésel"/>
    <x v="1"/>
    <s v="NO COES"/>
    <s v="Instalado"/>
    <x v="0"/>
    <n v="0"/>
    <n v="0"/>
    <s v="Privado"/>
    <s v="Autoproductor"/>
    <x v="0"/>
    <s v="ICA"/>
    <s v="ICA"/>
    <s v="PISCO"/>
    <s v="PISCO"/>
    <n v="0"/>
    <n v="57"/>
    <n v="4.93"/>
    <n v="4.2"/>
    <n v="0"/>
    <n v="0"/>
    <n v="0"/>
    <n v="4.93"/>
    <n v="4.2"/>
    <n v="0"/>
    <n v="0"/>
    <n v="0"/>
    <n v="4.93"/>
    <n v="4.2"/>
    <n v="0"/>
    <n v="0"/>
    <n v="0"/>
    <n v="4.93"/>
    <n v="4.2"/>
    <n v="0"/>
    <n v="0"/>
    <n v="7.6479999999999997"/>
    <m/>
    <m/>
    <m/>
  </r>
  <r>
    <x v="2"/>
    <x v="0"/>
    <s v="PEDIAM"/>
    <s v="53021812"/>
    <m/>
    <s v="EL"/>
    <s v="T"/>
    <s v="PEDIAM53021812EL"/>
    <s v="PEDIAM53021812EL"/>
    <x v="132"/>
    <x v="132"/>
    <x v="0"/>
    <x v="420"/>
    <x v="367"/>
    <s v="EL"/>
    <s v="EL"/>
    <s v="Diésel"/>
    <x v="1"/>
    <s v="NO COES"/>
    <s v="Instalado"/>
    <x v="1"/>
    <n v="0"/>
    <n v="0"/>
    <s v="Privado"/>
    <s v="Autoproductor"/>
    <x v="0"/>
    <s v="ICA"/>
    <s v="ICA"/>
    <s v="PISCO"/>
    <s v="PISCO"/>
    <n v="0"/>
    <n v="57"/>
    <n v="0.113"/>
    <n v="0.1"/>
    <n v="0"/>
    <n v="0"/>
    <n v="0"/>
    <n v="0.113"/>
    <n v="0.1"/>
    <n v="0"/>
    <n v="0"/>
    <n v="0"/>
    <n v="0.113"/>
    <n v="0.1"/>
    <n v="0"/>
    <n v="0"/>
    <n v="0"/>
    <n v="0.113"/>
    <n v="0.1"/>
    <n v="0"/>
    <n v="0"/>
    <n v="7.6479999999999997"/>
    <m/>
    <m/>
    <m/>
  </r>
  <r>
    <x v="2"/>
    <x v="0"/>
    <s v="PEDIAM"/>
    <s v="53200805"/>
    <m/>
    <s v="EL"/>
    <s v="T"/>
    <s v="PEDIAM53200805EL"/>
    <s v="PEDIAM53200805EL"/>
    <x v="132"/>
    <x v="132"/>
    <x v="0"/>
    <x v="44"/>
    <x v="367"/>
    <s v="EL"/>
    <s v="EL"/>
    <s v="Diésel"/>
    <x v="1"/>
    <s v="NO COES"/>
    <s v="Instalado"/>
    <x v="0"/>
    <n v="0"/>
    <n v="0"/>
    <s v="Privado"/>
    <s v="Autoproductor"/>
    <x v="0"/>
    <s v="AREQUIPA"/>
    <s v="AREQUIPA"/>
    <s v="ISLAY"/>
    <s v="MOLLENDO"/>
    <n v="0"/>
    <n v="57"/>
    <n v="1.22"/>
    <n v="0.96"/>
    <n v="0"/>
    <n v="0"/>
    <n v="0"/>
    <n v="1.22"/>
    <n v="0.96"/>
    <n v="0"/>
    <n v="0"/>
    <n v="0"/>
    <n v="1.22"/>
    <n v="0.96"/>
    <n v="0"/>
    <n v="0"/>
    <n v="0"/>
    <n v="1.22"/>
    <n v="0.96"/>
    <n v="0"/>
    <n v="0"/>
    <n v="7.6479999999999997"/>
    <m/>
    <m/>
    <m/>
  </r>
  <r>
    <x v="2"/>
    <x v="0"/>
    <s v="PESPEL"/>
    <s v="53027219"/>
    <m/>
    <s v="EL"/>
    <s v="T"/>
    <s v="PESPEL53027219EL"/>
    <s v="PESPEL53027219EL"/>
    <x v="133"/>
    <x v="133"/>
    <x v="0"/>
    <x v="421"/>
    <x v="367"/>
    <s v="EL"/>
    <s v="EL"/>
    <s v="Diésel"/>
    <x v="0"/>
    <s v="NO COES"/>
    <s v="Instalado"/>
    <x v="0"/>
    <n v="0"/>
    <n v="0"/>
    <s v="Privado"/>
    <s v="Autoproductor"/>
    <x v="0"/>
    <s v="LIMA"/>
    <s v="LIMA"/>
    <s v="BARRANCA"/>
    <s v="PUERTO SUPE"/>
    <n v="0"/>
    <n v="59"/>
    <n v="1.2989999999999999"/>
    <n v="1.28"/>
    <n v="0"/>
    <n v="0"/>
    <n v="0"/>
    <n v="1.2989999999999999"/>
    <n v="1.28"/>
    <n v="0"/>
    <n v="0"/>
    <n v="0"/>
    <n v="1.28"/>
    <n v="1.28"/>
    <n v="0"/>
    <n v="0"/>
    <n v="0"/>
    <n v="1.28"/>
    <n v="1.28"/>
    <n v="0"/>
    <n v="0"/>
    <n v="7.6479999999999997"/>
    <m/>
    <m/>
    <m/>
  </r>
  <r>
    <x v="2"/>
    <x v="0"/>
    <s v="PERLNG"/>
    <s v="33176909"/>
    <m/>
    <s v="TG"/>
    <s v="T"/>
    <s v="PERLNG33176909TG"/>
    <s v="PERLNG33176909TG"/>
    <x v="134"/>
    <x v="134"/>
    <x v="0"/>
    <x v="422"/>
    <x v="367"/>
    <s v="TG"/>
    <s v="TG"/>
    <s v="Gas Natural"/>
    <x v="1"/>
    <s v="NO COES"/>
    <s v="Instalado"/>
    <x v="0"/>
    <n v="0"/>
    <n v="0"/>
    <s v="Privado"/>
    <s v="Autoproductor"/>
    <x v="0"/>
    <s v="LIMA"/>
    <s v="LIMA"/>
    <s v="CAÑETE"/>
    <s v="SAN VICENTE DE CAÑETE"/>
    <n v="0"/>
    <n v="56"/>
    <n v="77.400000000000006"/>
    <n v="71.69"/>
    <n v="189350.88"/>
    <n v="189.35088000000002"/>
    <n v="44.28"/>
    <n v="77.400000000000006"/>
    <n v="71.69"/>
    <n v="174298.74"/>
    <n v="174.29873999999998"/>
    <n v="43.48"/>
    <n v="77.400000000000006"/>
    <n v="71.69"/>
    <n v="225498.87"/>
    <n v="225.49886999999998"/>
    <n v="44.94"/>
    <n v="77.400000000000006"/>
    <n v="71.69"/>
    <n v="215278.62"/>
    <n v="215.27861999999999"/>
    <n v="7.6479999999999997"/>
    <m/>
    <m/>
    <m/>
  </r>
  <r>
    <x v="2"/>
    <x v="0"/>
    <s v="PLUSMA"/>
    <s v="33137405"/>
    <m/>
    <s v="TG"/>
    <s v="T"/>
    <s v="PLUSMA33137405TG"/>
    <s v="PLUSMA33137405TG"/>
    <x v="135"/>
    <x v="135"/>
    <x v="0"/>
    <x v="423"/>
    <x v="367"/>
    <s v="TG"/>
    <s v="TG"/>
    <s v="Gas Natural"/>
    <x v="1"/>
    <s v="NO COES"/>
    <s v="Instalado"/>
    <x v="0"/>
    <n v="0"/>
    <n v="0"/>
    <s v="Privado"/>
    <s v="Autoproductor"/>
    <x v="0"/>
    <s v="CUSCO"/>
    <s v="CUSCO"/>
    <s v="LA CONVENCION"/>
    <s v="ECHARATE"/>
    <n v="0"/>
    <n v="62"/>
    <n v="32"/>
    <n v="28.8"/>
    <n v="98476.180000000008"/>
    <n v="98.476180000000014"/>
    <n v="12.478999999999999"/>
    <n v="32"/>
    <n v="28.8"/>
    <n v="97865.073000000004"/>
    <n v="97.86507300000001"/>
    <n v="14.032"/>
    <n v="32"/>
    <n v="28.8"/>
    <n v="106073.26999999999"/>
    <n v="106.07326999999999"/>
    <n v="13.664"/>
    <n v="32"/>
    <n v="28.8"/>
    <n v="106269.09000000001"/>
    <n v="106.26909000000001"/>
    <n v="7.6479999999999997"/>
    <m/>
    <m/>
    <m/>
  </r>
  <r>
    <x v="2"/>
    <x v="0"/>
    <s v="PLUSPE"/>
    <s v="53007195"/>
    <m/>
    <s v="EL"/>
    <s v="T"/>
    <s v="PLUSPE53007195EL"/>
    <s v="PLUSPE53007195EL"/>
    <x v="136"/>
    <x v="136"/>
    <x v="0"/>
    <x v="424"/>
    <x v="367"/>
    <s v="EL"/>
    <s v="EL"/>
    <s v="Diésel"/>
    <x v="1"/>
    <s v="NO COES"/>
    <s v="Instalado"/>
    <x v="0"/>
    <n v="0"/>
    <n v="0"/>
    <s v="Privado"/>
    <s v="Autoproductor"/>
    <x v="0"/>
    <s v="LORETO"/>
    <s v="LORETO"/>
    <s v="LORETO"/>
    <s v="TROMPETEROS"/>
    <n v="0"/>
    <n v="61"/>
    <n v="0.2"/>
    <n v="0.13"/>
    <n v="0"/>
    <n v="0"/>
    <n v="0"/>
    <n v="0.2"/>
    <n v="0.13"/>
    <n v="0"/>
    <n v="0"/>
    <n v="0"/>
    <n v="0.2"/>
    <n v="0.13"/>
    <n v="8.8800000000000008"/>
    <n v="8.8800000000000007E-3"/>
    <n v="9.5000000000000001E-2"/>
    <n v="0.2"/>
    <n v="0.13"/>
    <n v="0"/>
    <n v="0"/>
    <n v="7.6479999999999997"/>
    <m/>
    <m/>
    <m/>
  </r>
  <r>
    <x v="2"/>
    <x v="0"/>
    <s v="PLUSPE"/>
    <s v="53007295"/>
    <m/>
    <s v="EL"/>
    <s v="T"/>
    <s v="PLUSPE53007295EL"/>
    <s v="PLUSPE53007295EL"/>
    <x v="136"/>
    <x v="136"/>
    <x v="0"/>
    <x v="425"/>
    <x v="367"/>
    <s v="EL"/>
    <s v="EL"/>
    <s v="Diésel"/>
    <x v="1"/>
    <s v="NO COES"/>
    <s v="Instalado"/>
    <x v="0"/>
    <n v="0"/>
    <n v="0"/>
    <s v="Privado"/>
    <s v="Autoproductor"/>
    <x v="0"/>
    <s v="LORETO"/>
    <s v="LORETO"/>
    <s v="LORETO"/>
    <s v="TROMPETEROS"/>
    <n v="0"/>
    <n v="61"/>
    <n v="0.6"/>
    <n v="0.56000000000000005"/>
    <n v="0"/>
    <n v="0"/>
    <n v="0"/>
    <n v="0.6"/>
    <n v="0.56000000000000005"/>
    <n v="0"/>
    <n v="0"/>
    <n v="0"/>
    <n v="0.6"/>
    <n v="0.56000000000000005"/>
    <n v="0"/>
    <n v="0"/>
    <n v="0"/>
    <n v="0.6"/>
    <n v="0.56000000000000005"/>
    <n v="0"/>
    <n v="0"/>
    <n v="7.6479999999999997"/>
    <m/>
    <m/>
    <m/>
  </r>
  <r>
    <x v="2"/>
    <x v="0"/>
    <s v="PLUSPE"/>
    <s v="53007395"/>
    <m/>
    <s v="EL"/>
    <s v="T"/>
    <s v="PLUSPE53007395EL"/>
    <s v="PLUSPE53007395EL"/>
    <x v="136"/>
    <x v="136"/>
    <x v="0"/>
    <x v="426"/>
    <x v="367"/>
    <s v="EL"/>
    <s v="EL"/>
    <s v="Gas Natural"/>
    <x v="1"/>
    <s v="NO COES"/>
    <s v="Instalado"/>
    <x v="0"/>
    <n v="0"/>
    <n v="0"/>
    <s v="Privado"/>
    <s v="Autoproductor"/>
    <x v="0"/>
    <s v="LORETO"/>
    <s v="LORETO"/>
    <s v="LORETO"/>
    <s v="TROMPETEROS"/>
    <n v="0"/>
    <n v="61"/>
    <n v="27.05"/>
    <n v="24.03"/>
    <n v="94248.08600000001"/>
    <n v="94.248086000000015"/>
    <n v="16.739999999999998"/>
    <n v="27.05"/>
    <n v="24.03"/>
    <n v="96204.231000000014"/>
    <n v="96.204231000000021"/>
    <n v="19.739999999999998"/>
    <n v="27.05"/>
    <n v="24.03"/>
    <n v="78667.923999999999"/>
    <n v="78.667923999999999"/>
    <n v="18.39"/>
    <n v="27.05"/>
    <n v="24.03"/>
    <n v="23815.823000000004"/>
    <n v="23.815823000000005"/>
    <n v="7.6479999999999997"/>
    <m/>
    <m/>
    <m/>
  </r>
  <r>
    <x v="2"/>
    <x v="0"/>
    <s v="PLUSPE"/>
    <s v="53007495"/>
    <m/>
    <s v="EL"/>
    <s v="T"/>
    <s v="PLUSPE53007495EL"/>
    <s v="PLUSPE53007495EL"/>
    <x v="136"/>
    <x v="136"/>
    <x v="0"/>
    <x v="427"/>
    <x v="367"/>
    <s v="EL"/>
    <s v="EL"/>
    <s v="Gas Natural"/>
    <x v="1"/>
    <s v="NO COES"/>
    <s v="Instalado"/>
    <x v="0"/>
    <n v="0"/>
    <n v="0"/>
    <s v="Privado"/>
    <s v="Autoproductor"/>
    <x v="0"/>
    <s v="LORETO"/>
    <s v="LORETO"/>
    <s v="LORETO"/>
    <s v="TROMPETEROS"/>
    <n v="0"/>
    <n v="61"/>
    <n v="9.9"/>
    <n v="7.3"/>
    <n v="19379.588000000003"/>
    <n v="19.379588000000002"/>
    <n v="3.29"/>
    <n v="9.9"/>
    <n v="7.3"/>
    <n v="24886.372000000003"/>
    <n v="24.886372000000001"/>
    <n v="3.4249999999999998"/>
    <n v="9.9"/>
    <n v="7.3"/>
    <n v="23405.863000000001"/>
    <n v="23.405863"/>
    <n v="3.66"/>
    <n v="9.9"/>
    <n v="7.3"/>
    <n v="5401.4660000000003"/>
    <n v="5.4014660000000001"/>
    <n v="7.6479999999999997"/>
    <m/>
    <m/>
    <m/>
  </r>
  <r>
    <x v="2"/>
    <x v="0"/>
    <s v="PLUSPE"/>
    <s v="53007595"/>
    <m/>
    <s v="EL"/>
    <s v="T"/>
    <s v="PLUSPE53007595EL"/>
    <s v="PLUSPE53007595EL"/>
    <x v="136"/>
    <x v="136"/>
    <x v="0"/>
    <x v="428"/>
    <x v="367"/>
    <s v="EL"/>
    <s v="EL"/>
    <s v="Residual 6"/>
    <x v="1"/>
    <s v="NO COES"/>
    <s v="Instalado"/>
    <x v="0"/>
    <n v="0"/>
    <n v="0"/>
    <s v="Privado"/>
    <s v="Autoproductor"/>
    <x v="0"/>
    <s v="LORETO"/>
    <s v="LORETO"/>
    <s v="LORETO"/>
    <s v="TROMPETEROS"/>
    <n v="0"/>
    <n v="61"/>
    <n v="17.7"/>
    <n v="16.59"/>
    <n v="128159.70000000001"/>
    <n v="128.15970000000002"/>
    <n v="15.88"/>
    <n v="17.7"/>
    <n v="16.59"/>
    <n v="123049.15900000001"/>
    <n v="123.04915900000002"/>
    <n v="16.37"/>
    <n v="17.7"/>
    <n v="16.59"/>
    <n v="97219.999000000011"/>
    <n v="97.219999000000016"/>
    <n v="16.61"/>
    <n v="17.7"/>
    <n v="16.59"/>
    <n v="35042.36"/>
    <n v="35.042360000000002"/>
    <n v="7.6479999999999997"/>
    <m/>
    <m/>
    <m/>
  </r>
  <r>
    <x v="2"/>
    <x v="0"/>
    <s v="PLUSPE"/>
    <s v="53008695"/>
    <m/>
    <s v="EL"/>
    <s v="T"/>
    <s v="PLUSPE53008695EL"/>
    <s v="PLUSPE53008695EL"/>
    <x v="136"/>
    <x v="136"/>
    <x v="0"/>
    <x v="429"/>
    <x v="367"/>
    <s v="EL"/>
    <s v="EL"/>
    <s v="Diésel"/>
    <x v="1"/>
    <s v="NO COES"/>
    <s v="Instalado"/>
    <x v="0"/>
    <n v="0"/>
    <n v="0"/>
    <s v="Privado"/>
    <s v="Autoproductor"/>
    <x v="0"/>
    <s v="LORETO"/>
    <s v="LORETO"/>
    <s v="LORETO"/>
    <s v="TROMPETEROS"/>
    <n v="0"/>
    <n v="61"/>
    <n v="6.2469999999999999"/>
    <n v="5.2619999999999996"/>
    <n v="5801.6820000000007"/>
    <n v="5.8016820000000004"/>
    <n v="1.23"/>
    <n v="6.2469999999999999"/>
    <n v="5.2619999999999996"/>
    <n v="7397.9459999999999"/>
    <n v="7.3979460000000001"/>
    <n v="1.75"/>
    <n v="6.2469999999999999"/>
    <n v="5.2619999999999996"/>
    <n v="10448.029"/>
    <n v="10.448029"/>
    <n v="1.73"/>
    <n v="6.2469999999999999"/>
    <n v="5.2619999999999996"/>
    <n v="3468.9870000000001"/>
    <n v="3.4689870000000003"/>
    <n v="7.6479999999999997"/>
    <m/>
    <m/>
    <m/>
  </r>
  <r>
    <x v="2"/>
    <x v="0"/>
    <s v="PLUSPE"/>
    <s v="53008795"/>
    <m/>
    <s v="EL"/>
    <s v="T"/>
    <s v="PLUSPE53008795EL"/>
    <s v="PLUSPE53008795EL"/>
    <x v="136"/>
    <x v="136"/>
    <x v="0"/>
    <x v="430"/>
    <x v="367"/>
    <s v="EL"/>
    <s v="EL"/>
    <s v="Diésel"/>
    <x v="1"/>
    <s v="NO COES"/>
    <s v="Instalado"/>
    <x v="0"/>
    <n v="0"/>
    <n v="0"/>
    <s v="Privado"/>
    <s v="Autoproductor"/>
    <x v="0"/>
    <s v="LORETO"/>
    <s v="LORETO"/>
    <s v="LORETO"/>
    <s v="TROMPETEROS"/>
    <n v="0"/>
    <n v="61"/>
    <n v="4.45"/>
    <n v="3.11"/>
    <n v="7628.7539999999999"/>
    <n v="7.6287539999999998"/>
    <n v="1.54"/>
    <n v="4.45"/>
    <n v="3.11"/>
    <n v="9072.2990000000009"/>
    <n v="9.072299000000001"/>
    <n v="1.254"/>
    <n v="4.45"/>
    <n v="3.11"/>
    <n v="8333.93"/>
    <n v="8.3339300000000005"/>
    <n v="1.53"/>
    <n v="4.45"/>
    <n v="3.11"/>
    <n v="2976.5810000000006"/>
    <n v="2.9765810000000004"/>
    <n v="7.6479999999999997"/>
    <m/>
    <m/>
    <m/>
  </r>
  <r>
    <x v="2"/>
    <x v="0"/>
    <s v="PLUSPE"/>
    <s v="53013499"/>
    <m/>
    <s v="EL"/>
    <s v="T"/>
    <s v="PLUSPE53013499EL"/>
    <s v="PLUSPE53013499EL"/>
    <x v="136"/>
    <x v="136"/>
    <x v="0"/>
    <x v="431"/>
    <x v="367"/>
    <s v="EL"/>
    <s v="EL"/>
    <s v="Diésel"/>
    <x v="1"/>
    <s v="NO COES"/>
    <s v="Instalado"/>
    <x v="0"/>
    <n v="0"/>
    <n v="0"/>
    <s v="Privado"/>
    <s v="Autoproductor"/>
    <x v="0"/>
    <s v="LORETO"/>
    <s v="LORETO"/>
    <s v="LORETO"/>
    <s v="TROMPETEROS"/>
    <n v="0"/>
    <n v="61"/>
    <n v="0.5"/>
    <n v="0.42"/>
    <n v="606.33899999999994"/>
    <n v="0.60633899999999996"/>
    <n v="0.04"/>
    <n v="0.5"/>
    <n v="0.42"/>
    <n v="655.66999999999985"/>
    <n v="0.65566999999999986"/>
    <n v="0.4"/>
    <n v="0.5"/>
    <n v="0.42"/>
    <n v="568.92000000000007"/>
    <n v="0.56892000000000009"/>
    <n v="0.4"/>
    <n v="0.5"/>
    <n v="0.42"/>
    <n v="495.94300000000004"/>
    <n v="0.49594300000000002"/>
    <n v="7.6479999999999997"/>
    <m/>
    <m/>
    <m/>
  </r>
  <r>
    <x v="2"/>
    <x v="0"/>
    <s v="PLUSPE"/>
    <s v="53016301"/>
    <m/>
    <s v="EL"/>
    <s v="T"/>
    <s v="PLUSPE53016301EL"/>
    <s v="PLUSPE53016301EL"/>
    <x v="136"/>
    <x v="136"/>
    <x v="0"/>
    <x v="432"/>
    <x v="367"/>
    <s v="EL"/>
    <s v="EL"/>
    <s v="Diésel"/>
    <x v="1"/>
    <s v="NO COES"/>
    <s v="Instalado"/>
    <x v="0"/>
    <n v="0"/>
    <n v="0"/>
    <s v="Privado"/>
    <s v="Autoproductor"/>
    <x v="0"/>
    <s v="LORETO"/>
    <s v="LORETO"/>
    <s v="LORETO"/>
    <s v="TROMPETEROS"/>
    <n v="0"/>
    <n v="61"/>
    <n v="3.7999999999999999E-2"/>
    <n v="3.7999999999999999E-2"/>
    <n v="0"/>
    <n v="0"/>
    <n v="0"/>
    <n v="3.7999999999999999E-2"/>
    <n v="3.7999999999999999E-2"/>
    <n v="0"/>
    <n v="0"/>
    <n v="0"/>
    <n v="3.7999999999999999E-2"/>
    <n v="3.7999999999999999E-2"/>
    <n v="0"/>
    <n v="0"/>
    <n v="0"/>
    <n v="3.7999999999999999E-2"/>
    <n v="3.7999999999999999E-2"/>
    <n v="0"/>
    <n v="0"/>
    <n v="7.6479999999999997"/>
    <m/>
    <m/>
    <m/>
  </r>
  <r>
    <x v="2"/>
    <x v="0"/>
    <s v="PLUSPI"/>
    <s v="33138205"/>
    <m/>
    <s v="TG"/>
    <s v="T"/>
    <s v="PLUSPI33138205TG"/>
    <s v="PLUSPI33138205TG"/>
    <x v="135"/>
    <x v="135"/>
    <x v="0"/>
    <x v="433"/>
    <x v="367"/>
    <s v="TG"/>
    <s v="TG"/>
    <s v="Gas Natural"/>
    <x v="1"/>
    <s v="NO COES"/>
    <s v="Instalado"/>
    <x v="0"/>
    <n v="0"/>
    <n v="0"/>
    <s v="Privado"/>
    <s v="Autoproductor"/>
    <x v="0"/>
    <s v="ICA"/>
    <s v="ICA"/>
    <s v="PISCO"/>
    <s v="PARACAS"/>
    <n v="0"/>
    <n v="62"/>
    <n v="28"/>
    <n v="24.5"/>
    <n v="82033.759000000005"/>
    <n v="82.033759000000003"/>
    <n v="14.24"/>
    <n v="28"/>
    <n v="24.5"/>
    <n v="74556.076000000001"/>
    <n v="74.556076000000004"/>
    <n v="14.24"/>
    <n v="28"/>
    <n v="24.5"/>
    <n v="75708.913"/>
    <n v="75.708912999999995"/>
    <n v="14.24"/>
    <n v="28"/>
    <n v="24.5"/>
    <n v="78085.94"/>
    <n v="78.085940000000008"/>
    <n v="7.6479999999999997"/>
    <m/>
    <m/>
    <m/>
  </r>
  <r>
    <x v="2"/>
    <x v="0"/>
    <s v="PODERO"/>
    <s v="31028694"/>
    <m/>
    <s v="HI"/>
    <s v="H"/>
    <s v="PODERO31028694HI"/>
    <s v="PODERO31028694HI"/>
    <x v="137"/>
    <x v="137"/>
    <x v="1"/>
    <x v="434"/>
    <x v="367"/>
    <s v="HI"/>
    <s v="HI"/>
    <s v="Agua"/>
    <x v="1"/>
    <s v="NO COES"/>
    <s v="Instalado"/>
    <x v="0"/>
    <n v="0"/>
    <n v="0"/>
    <s v="Privado"/>
    <s v="Autoproductor"/>
    <x v="0"/>
    <s v="LA LIBERTAD"/>
    <s v="LA LIBERTAD"/>
    <s v="PATAZ"/>
    <s v="PATAZ"/>
    <n v="0"/>
    <n v="18"/>
    <n v="1.72"/>
    <n v="1.65"/>
    <n v="6269.8280000000004"/>
    <n v="6.2698280000000004"/>
    <n v="1.706"/>
    <n v="1.72"/>
    <n v="1.65"/>
    <n v="6148.3093400000007"/>
    <n v="6.1483093400000008"/>
    <n v="1.64"/>
    <n v="1.72"/>
    <n v="1.65"/>
    <n v="5901.4570000000012"/>
    <n v="5.9014570000000015"/>
    <n v="1.72"/>
    <n v="1.72"/>
    <n v="1.65"/>
    <n v="4720.972999999999"/>
    <n v="4.720972999999999"/>
    <n v="7.6479999999999997"/>
    <m/>
    <m/>
    <m/>
  </r>
  <r>
    <x v="2"/>
    <x v="0"/>
    <s v="PODERO"/>
    <s v="33072296"/>
    <m/>
    <s v="EL"/>
    <s v="T"/>
    <s v="PODERO33072296EL"/>
    <s v="PODERO33072296EL"/>
    <x v="137"/>
    <x v="137"/>
    <x v="0"/>
    <x v="435"/>
    <x v="367"/>
    <s v="EL"/>
    <s v="EL"/>
    <s v="Diésel"/>
    <x v="1"/>
    <s v="NO COES"/>
    <s v="Instalado"/>
    <x v="0"/>
    <n v="0"/>
    <n v="0"/>
    <s v="Privado"/>
    <s v="Autoproductor"/>
    <x v="0"/>
    <s v="LA LIBERTAD"/>
    <s v="LA LIBERTAD"/>
    <s v="PATAZ "/>
    <s v="PATAZ"/>
    <n v="0"/>
    <n v="18"/>
    <n v="6.915"/>
    <n v="5.6849999999999996"/>
    <n v="671.07"/>
    <n v="0.67107000000000006"/>
    <n v="5.3929999999999998"/>
    <n v="6.915"/>
    <n v="5.69"/>
    <n v="905.96587999999986"/>
    <n v="0.90596587999999989"/>
    <n v="4.82"/>
    <n v="6.915"/>
    <n v="5.69"/>
    <n v="3087.8410000000003"/>
    <n v="3.0878410000000005"/>
    <n v="5.29"/>
    <n v="6.915"/>
    <n v="5.69"/>
    <n v="2337.1459999999997"/>
    <n v="2.3371459999999997"/>
    <n v="7.6479999999999997"/>
    <m/>
    <m/>
    <m/>
  </r>
  <r>
    <x v="2"/>
    <x v="0"/>
    <s v="PODERO"/>
    <s v="33081997"/>
    <m/>
    <s v="EL"/>
    <s v="T"/>
    <s v="PODERO33081997EL"/>
    <s v="PODERO33081997EL"/>
    <x v="137"/>
    <x v="137"/>
    <x v="0"/>
    <x v="436"/>
    <x v="367"/>
    <s v="EL"/>
    <s v="EL"/>
    <s v="Diésel"/>
    <x v="1"/>
    <s v="NO COES"/>
    <s v="Instalado"/>
    <x v="0"/>
    <n v="0"/>
    <n v="0"/>
    <s v="Privado"/>
    <s v="Autoproductor"/>
    <x v="0"/>
    <s v="LA LIBERTAD"/>
    <s v="LA LIBERTAD"/>
    <s v="PATAZ"/>
    <s v="PATAZ (Sta. María)"/>
    <n v="0"/>
    <n v="18"/>
    <n v="1.05"/>
    <n v="1.05"/>
    <n v="972.101"/>
    <n v="0.97210099999999999"/>
    <n v="1.1830000000000001"/>
    <n v="1.05"/>
    <n v="1.2"/>
    <n v="2666.1189200000003"/>
    <n v="2.6661189200000002"/>
    <n v="1.31"/>
    <n v="1.45"/>
    <n v="1.2"/>
    <n v="3829.2710000000002"/>
    <n v="3.8292710000000003"/>
    <n v="1.17"/>
    <n v="1.45"/>
    <n v="1.2"/>
    <n v="2871.797"/>
    <n v="2.8717969999999999"/>
    <n v="7.6479999999999997"/>
    <m/>
    <m/>
    <m/>
  </r>
  <r>
    <x v="2"/>
    <x v="0"/>
    <s v="QUEISC"/>
    <s v="33076597"/>
    <m/>
    <s v="EL"/>
    <s v="T"/>
    <s v="QUEISC33076597EL"/>
    <s v="QUEISC33076597EL"/>
    <x v="138"/>
    <x v="138"/>
    <x v="0"/>
    <x v="437"/>
    <x v="367"/>
    <s v="EL"/>
    <s v="EL"/>
    <s v="Diésel"/>
    <x v="1"/>
    <s v="NO COES"/>
    <s v="Instalado"/>
    <x v="0"/>
    <n v="0"/>
    <n v="0"/>
    <s v="Privado"/>
    <s v="Autoproductor"/>
    <x v="0"/>
    <s v="LIMA"/>
    <s v="LIMA"/>
    <s v="OYON"/>
    <s v="PACHANGARÁ"/>
    <n v="0"/>
    <n v="37"/>
    <n v="5.56"/>
    <n v="4.07"/>
    <n v="0"/>
    <n v="0"/>
    <n v="0"/>
    <n v="5.56"/>
    <n v="4.07"/>
    <n v="0"/>
    <n v="0"/>
    <n v="0"/>
    <n v="5.56"/>
    <n v="4.07"/>
    <n v="0"/>
    <n v="0"/>
    <n v="0"/>
    <n v="5.56"/>
    <n v="4.07"/>
    <n v="6.33"/>
    <n v="6.3299999999999997E-3"/>
    <n v="7.6479999999999997"/>
    <m/>
    <m/>
    <m/>
  </r>
  <r>
    <x v="2"/>
    <x v="0"/>
    <s v="QUEISC"/>
    <s v="33079697"/>
    <m/>
    <s v="EL"/>
    <s v="T"/>
    <s v="QUEISC33079697EL"/>
    <s v="QUEISC33079697EL"/>
    <x v="138"/>
    <x v="138"/>
    <x v="0"/>
    <x v="438"/>
    <x v="367"/>
    <s v="EL"/>
    <s v="EL"/>
    <s v="Diésel"/>
    <x v="1"/>
    <s v="NO COES"/>
    <s v="Instalado"/>
    <x v="0"/>
    <n v="0"/>
    <n v="0"/>
    <s v="Privado"/>
    <s v="Autoproductor"/>
    <x v="0"/>
    <s v="LIMA"/>
    <s v="LIMA"/>
    <s v="OYON"/>
    <s v="CHURÍN"/>
    <n v="0"/>
    <n v="37"/>
    <m/>
    <m/>
    <m/>
    <m/>
    <m/>
    <n v="0.37"/>
    <n v="0.28999999999999998"/>
    <n v="0"/>
    <n v="0"/>
    <n v="0"/>
    <n v="0.37"/>
    <n v="0.28999999999999998"/>
    <n v="0"/>
    <n v="0"/>
    <n v="0"/>
    <n v="0.37"/>
    <n v="0.28999999999999998"/>
    <n v="0"/>
    <n v="0"/>
    <n v="7.6479999999999997"/>
    <m/>
    <m/>
    <m/>
  </r>
  <r>
    <x v="2"/>
    <x v="0"/>
    <s v="QUIMPA"/>
    <s v="33039394"/>
    <m/>
    <s v="TV"/>
    <s v="T"/>
    <s v="QUIMPA33039394TV"/>
    <s v="QUIMPA33039394TV"/>
    <x v="139"/>
    <x v="139"/>
    <x v="0"/>
    <x v="1"/>
    <x v="367"/>
    <s v="TV"/>
    <s v="TV"/>
    <s v="Bagazo"/>
    <x v="0"/>
    <s v="NO COES"/>
    <s v="Instalado"/>
    <x v="0"/>
    <n v="0"/>
    <s v="PRIMERA"/>
    <s v="Privado"/>
    <s v="Autoproductor"/>
    <x v="0"/>
    <s v="LIMA"/>
    <s v="LIMA"/>
    <s v="BARRANCA"/>
    <s v="PARAMONGA"/>
    <n v="0"/>
    <n v="64"/>
    <n v="23"/>
    <n v="0"/>
    <n v="0"/>
    <n v="0"/>
    <n v="0"/>
    <n v="23"/>
    <n v="0"/>
    <n v="0"/>
    <n v="0"/>
    <n v="0"/>
    <n v="23"/>
    <n v="0"/>
    <n v="0"/>
    <n v="0"/>
    <n v="0"/>
    <n v="23"/>
    <n v="0"/>
    <n v="0"/>
    <n v="0"/>
    <n v="7.6479999999999997"/>
    <m/>
    <m/>
    <m/>
  </r>
  <r>
    <x v="2"/>
    <x v="0"/>
    <s v="RAURA"/>
    <s v="31019993"/>
    <m/>
    <s v="HI"/>
    <s v="H"/>
    <s v="RAURA31019993HI"/>
    <s v="RAURA31019993HI"/>
    <x v="140"/>
    <x v="140"/>
    <x v="1"/>
    <x v="439"/>
    <x v="367"/>
    <s v="HI"/>
    <s v="HI"/>
    <s v="Agua"/>
    <x v="1"/>
    <s v="NO COES"/>
    <s v="Instalado"/>
    <x v="0"/>
    <n v="0"/>
    <n v="0"/>
    <s v="Privado"/>
    <s v="Autoproductor"/>
    <x v="0"/>
    <s v="LIMA"/>
    <s v="LIMA"/>
    <s v="OYON"/>
    <s v="OYON"/>
    <n v="0"/>
    <n v="19"/>
    <n v="4.1399999999999997"/>
    <n v="3.7"/>
    <n v="8479.8719999999994"/>
    <n v="8.4798719999999985"/>
    <n v="3.7890000000000001"/>
    <n v="4.1399999999999997"/>
    <n v="3.7"/>
    <n v="25371.060999999998"/>
    <n v="25.371060999999997"/>
    <n v="3.964"/>
    <n v="4.1399999999999997"/>
    <n v="3.7"/>
    <n v="20440.519"/>
    <n v="20.440519000000002"/>
    <n v="3.7"/>
    <n v="4.1399999999999997"/>
    <n v="3.7"/>
    <n v="22125.430000000004"/>
    <n v="22.125430000000005"/>
    <n v="7.6479999999999997"/>
    <m/>
    <m/>
    <m/>
  </r>
  <r>
    <x v="2"/>
    <x v="0"/>
    <s v="RELAPA"/>
    <s v="33111900"/>
    <m/>
    <s v="TG"/>
    <s v="T"/>
    <s v="RELAPA33111900TG"/>
    <s v="RELAPA33111900TG"/>
    <x v="141"/>
    <x v="141"/>
    <x v="0"/>
    <x v="440"/>
    <x v="367"/>
    <s v="TG"/>
    <s v="TG"/>
    <s v="Gas Natural"/>
    <x v="0"/>
    <s v="NO COES"/>
    <s v="Instalado"/>
    <x v="0"/>
    <n v="0"/>
    <n v="0"/>
    <s v="Privado"/>
    <s v="Autoproductor"/>
    <x v="0"/>
    <s v="CALLAO"/>
    <s v="LIMA"/>
    <s v="CALLAO"/>
    <s v="Ventanilla"/>
    <n v="0"/>
    <n v="65"/>
    <n v="11.25"/>
    <n v="11.25"/>
    <n v="60902.892000000007"/>
    <n v="60.902892000000008"/>
    <n v="10.17"/>
    <n v="11.25"/>
    <n v="11.25"/>
    <n v="73402.948000000004"/>
    <n v="73.402948000000009"/>
    <n v="9.8970000000000002"/>
    <n v="11.25"/>
    <n v="11.25"/>
    <n v="73330.186000000002"/>
    <n v="73.330185999999998"/>
    <n v="9.82"/>
    <n v="11.25"/>
    <n v="11.25"/>
    <n v="64381.129000000001"/>
    <n v="64.381129000000001"/>
    <n v="7.6479999999999997"/>
    <m/>
    <m/>
    <m/>
  </r>
  <r>
    <x v="2"/>
    <x v="0"/>
    <s v="RETAMA"/>
    <s v="33025293"/>
    <m/>
    <s v="EL"/>
    <s v="T"/>
    <s v="RETAMA33025293EL"/>
    <s v="RETAMA33025293EL"/>
    <x v="142"/>
    <x v="142"/>
    <x v="0"/>
    <x v="441"/>
    <x v="367"/>
    <s v="EL"/>
    <s v="EL"/>
    <s v="Diésel"/>
    <x v="1"/>
    <s v="NO COES"/>
    <s v="Instalado"/>
    <x v="0"/>
    <n v="0"/>
    <n v="0"/>
    <s v="Privado"/>
    <s v="Autoproductor"/>
    <x v="0"/>
    <s v="LA LIBERTAD"/>
    <s v="LA LIBERTAD"/>
    <s v="PATAZ"/>
    <s v="PARCOY"/>
    <n v="0"/>
    <n v="45"/>
    <n v="13.734999999999999"/>
    <n v="9.9849999999999994"/>
    <n v="127.62099999999998"/>
    <n v="0.12762099999999998"/>
    <n v="3.8290000000000002"/>
    <n v="13.734999999999999"/>
    <n v="9.9849999999999994"/>
    <n v="140.28200000000001"/>
    <n v="0.14028200000000002"/>
    <n v="3.9660000000000002"/>
    <n v="13.734999999999999"/>
    <n v="9.9849999999999994"/>
    <n v="142.67999999999998"/>
    <n v="0.14267999999999997"/>
    <n v="2.4750000000000001"/>
    <n v="13.734999999999999"/>
    <n v="9.9849999999999994"/>
    <n v="197.13899999999998"/>
    <n v="0.19713899999999998"/>
    <n v="7.6479999999999997"/>
    <m/>
    <m/>
    <m/>
  </r>
  <r>
    <x v="2"/>
    <x v="0"/>
    <s v="RIOSEC"/>
    <s v="00718132"/>
    <m/>
    <s v="EL"/>
    <s v="T"/>
    <s v="RIOSEC00718132EL"/>
    <s v="RIOSEC00718132EL"/>
    <x v="143"/>
    <x v="143"/>
    <x v="0"/>
    <x v="442"/>
    <x v="367"/>
    <s v="EL"/>
    <s v="EL"/>
    <s v="Diésel"/>
    <x v="0"/>
    <s v="NO COES"/>
    <s v="Instalado"/>
    <x v="0"/>
    <n v="0"/>
    <n v="0"/>
    <s v="Privado"/>
    <s v="Autoproductor"/>
    <x v="0"/>
    <s v="LIMA"/>
    <s v="LIMA"/>
    <s v="HUARAL"/>
    <s v="HUARAL"/>
    <n v="0"/>
    <n v="63"/>
    <n v="1.825"/>
    <n v="1.825"/>
    <n v="0"/>
    <n v="0"/>
    <n v="0"/>
    <n v="1.825"/>
    <n v="1.825"/>
    <n v="6.42"/>
    <n v="6.4200000000000004E-3"/>
    <n v="0.64"/>
    <n v="1.825"/>
    <n v="1.825"/>
    <n v="0"/>
    <n v="0"/>
    <n v="0"/>
    <n v="1.825"/>
    <n v="1.825"/>
    <n v="0"/>
    <n v="0"/>
    <n v="7.6479999999999997"/>
    <m/>
    <m/>
    <m/>
  </r>
  <r>
    <x v="2"/>
    <x v="0"/>
    <s v="RIOSEC"/>
    <s v="00718132"/>
    <m/>
    <s v="TV"/>
    <s v="T"/>
    <s v="RIOSEC00718132TV"/>
    <s v="RIOSEC00718132TV"/>
    <x v="143"/>
    <x v="143"/>
    <x v="0"/>
    <x v="443"/>
    <x v="367"/>
    <s v="TV"/>
    <s v="TV"/>
    <s v="Bagazo"/>
    <x v="0"/>
    <s v="NO COES"/>
    <s v="Instalado"/>
    <x v="0"/>
    <n v="0"/>
    <n v="0"/>
    <s v="Privado"/>
    <s v="Autoproductor"/>
    <x v="0"/>
    <s v="LIMA"/>
    <s v="LIMA"/>
    <s v="HUARAL"/>
    <s v="HUARAL"/>
    <n v="0"/>
    <n v="63"/>
    <n v="0.8"/>
    <n v="0.54400000000000004"/>
    <n v="3380.8900000000003"/>
    <n v="3.3808900000000004"/>
    <n v="0.8"/>
    <n v="0.8"/>
    <n v="0.59799999999999998"/>
    <n v="4249.04"/>
    <n v="4.2490399999999999"/>
    <n v="0.77"/>
    <n v="0.8"/>
    <n v="0.59799999999999998"/>
    <n v="4530.4671552959999"/>
    <n v="4.5304671552959999"/>
    <n v="0"/>
    <n v="0.8"/>
    <n v="0.56399999999999995"/>
    <n v="2699"/>
    <n v="2.6989999999999998"/>
    <n v="7.6479999999999997"/>
    <m/>
    <m/>
    <m/>
  </r>
  <r>
    <x v="2"/>
    <x v="0"/>
    <s v="SANNIC"/>
    <s v="00010001"/>
    <m/>
    <s v="EL"/>
    <s v="T"/>
    <s v="SANNIC00010001EL"/>
    <s v="SANNIC00010001EL"/>
    <x v="144"/>
    <x v="144"/>
    <x v="0"/>
    <x v="239"/>
    <x v="367"/>
    <s v="EL"/>
    <s v="EL"/>
    <s v="Diésel"/>
    <x v="1"/>
    <s v="NO COES"/>
    <s v="Instalado"/>
    <x v="1"/>
    <n v="0"/>
    <n v="0"/>
    <s v="Privado"/>
    <s v="Autoproductor"/>
    <x v="0"/>
    <s v="CAJAMARCA"/>
    <s v="CAJAMARCA"/>
    <s v="HUALGAYOC"/>
    <s v="HUALGAYOC"/>
    <n v="0"/>
    <n v="29"/>
    <n v="1.135"/>
    <n v="0"/>
    <n v="0"/>
    <n v="0"/>
    <n v="0"/>
    <n v="1.135"/>
    <n v="0"/>
    <n v="0"/>
    <n v="0"/>
    <n v="0"/>
    <n v="1.135"/>
    <n v="0"/>
    <n v="0"/>
    <n v="0"/>
    <n v="0"/>
    <n v="1.135"/>
    <n v="0"/>
    <n v="0"/>
    <n v="0"/>
    <n v="7.6479999999999997"/>
    <m/>
    <m/>
    <m/>
  </r>
  <r>
    <x v="2"/>
    <x v="0"/>
    <s v="SANNIC"/>
    <s v="00010002"/>
    <m/>
    <s v="HI"/>
    <s v="H"/>
    <s v="SANNIC00010002HI"/>
    <s v="SANNIC00010002HI"/>
    <x v="144"/>
    <x v="144"/>
    <x v="1"/>
    <x v="444"/>
    <x v="367"/>
    <s v="HI"/>
    <s v="HI"/>
    <s v="Agua"/>
    <x v="1"/>
    <s v="NO COES"/>
    <s v="Instalado"/>
    <x v="1"/>
    <n v="0"/>
    <n v="0"/>
    <s v="Privado"/>
    <s v="Autoproductor"/>
    <x v="0"/>
    <s v="CAJAMARCA"/>
    <s v="CAJAMARCA"/>
    <s v="HUALGAYOC"/>
    <s v="HUALGAYOC"/>
    <n v="0"/>
    <n v="29"/>
    <n v="0.04"/>
    <n v="0"/>
    <n v="0"/>
    <n v="0"/>
    <n v="0"/>
    <n v="0.04"/>
    <n v="0"/>
    <n v="0"/>
    <n v="0"/>
    <n v="0"/>
    <n v="0.04"/>
    <n v="0"/>
    <n v="0"/>
    <n v="0"/>
    <n v="0"/>
    <n v="0.04"/>
    <n v="0"/>
    <n v="0"/>
    <n v="0"/>
    <n v="7.6479999999999997"/>
    <m/>
    <m/>
    <m/>
  </r>
  <r>
    <x v="2"/>
    <x v="0"/>
    <s v="SAVIAP"/>
    <s v="00000011"/>
    <m/>
    <s v="EL"/>
    <s v="T"/>
    <s v="SAVIAP00000011EL"/>
    <s v="SAVIAP00000011EL"/>
    <x v="145"/>
    <x v="145"/>
    <x v="0"/>
    <x v="445"/>
    <x v="367"/>
    <s v="EL"/>
    <s v="EL"/>
    <s v="Gas Natural"/>
    <x v="1"/>
    <s v="NO COES"/>
    <s v="Instalado"/>
    <x v="0"/>
    <n v="0"/>
    <n v="0"/>
    <s v="Privado"/>
    <s v="Autoproductor"/>
    <x v="0"/>
    <s v="PIURA"/>
    <s v="PIURA"/>
    <s v="TALARA "/>
    <s v="LA BREA"/>
    <n v="0"/>
    <n v="66"/>
    <n v="2.11"/>
    <n v="1.69"/>
    <n v="3552.6917942708333"/>
    <n v="3.5526917942708334"/>
    <n v="0"/>
    <n v="2.11"/>
    <n v="1.69"/>
    <n v="2309.7474999999999"/>
    <n v="2.3097474999999998"/>
    <n v="0"/>
    <n v="2.11"/>
    <n v="1.69"/>
    <n v="498.73500000000001"/>
    <n v="0.49873500000000004"/>
    <n v="0"/>
    <n v="2.11"/>
    <n v="1.69"/>
    <n v="127.74000000000001"/>
    <n v="0.12774000000000002"/>
    <n v="7.6479999999999997"/>
    <m/>
    <m/>
    <m/>
  </r>
  <r>
    <x v="2"/>
    <x v="0"/>
    <s v="SDF"/>
    <s v="33075397"/>
    <m/>
    <s v="EL"/>
    <s v="T"/>
    <s v="SDF33075397EL"/>
    <s v="SDF33075397EL"/>
    <x v="146"/>
    <x v="146"/>
    <x v="0"/>
    <x v="446"/>
    <x v="367"/>
    <s v="EL"/>
    <s v="EL"/>
    <s v="Diésel"/>
    <x v="0"/>
    <s v="NO COES"/>
    <s v="Instalado"/>
    <x v="0"/>
    <n v="0"/>
    <n v="0"/>
    <s v="Privado"/>
    <s v="Autoproductor"/>
    <x v="0"/>
    <s v="CALLAO"/>
    <s v="LIMA"/>
    <s v="CALLAO"/>
    <s v="CALLAO"/>
    <n v="0"/>
    <n v="69"/>
    <n v="3"/>
    <n v="2.9"/>
    <n v="8.9599999999999991"/>
    <n v="8.9599999999999992E-3"/>
    <n v="2.9"/>
    <n v="3"/>
    <n v="2.9"/>
    <n v="53.860000000000007"/>
    <n v="5.3860000000000005E-2"/>
    <n v="2.9"/>
    <n v="3"/>
    <n v="2.9"/>
    <n v="6.2200000000000006"/>
    <n v="6.2200000000000007E-3"/>
    <n v="2.9"/>
    <n v="3"/>
    <n v="2.9"/>
    <n v="7.76"/>
    <n v="7.7599999999999995E-3"/>
    <n v="7.6479999999999997"/>
    <m/>
    <m/>
    <m/>
  </r>
  <r>
    <x v="2"/>
    <x v="0"/>
    <s v="SLUISA"/>
    <s v="31001193"/>
    <m/>
    <s v="HI"/>
    <s v="H"/>
    <s v="SLUISA31001193HI"/>
    <s v="SLUISA31001193HI"/>
    <x v="147"/>
    <x v="147"/>
    <x v="1"/>
    <x v="447"/>
    <x v="367"/>
    <s v="HI"/>
    <s v="HI"/>
    <s v="Agua"/>
    <x v="1"/>
    <s v="NO COES"/>
    <s v="Instalado"/>
    <x v="0"/>
    <n v="0"/>
    <n v="0"/>
    <s v="Privado"/>
    <s v="Autoproductor"/>
    <x v="0"/>
    <s v="HUANUCO"/>
    <s v="HUANUCO"/>
    <s v="DOS DE MAYO"/>
    <s v="HUALLANCA"/>
    <n v="0"/>
    <n v="20"/>
    <n v="4.3"/>
    <n v="4.3"/>
    <n v="30103.454000000002"/>
    <n v="30.103454000000003"/>
    <n v="5.09"/>
    <n v="4.3"/>
    <n v="4.3"/>
    <n v="29811.592080155453"/>
    <n v="29.811592080155453"/>
    <n v="4.4000000000000004"/>
    <n v="4.3"/>
    <n v="4.3"/>
    <n v="27666.898000000001"/>
    <n v="27.666898"/>
    <n v="4.43"/>
    <n v="4.3"/>
    <n v="4.3"/>
    <n v="26171.105527999996"/>
    <n v="26.171105527999995"/>
    <n v="7.6479999999999997"/>
    <m/>
    <m/>
    <m/>
  </r>
  <r>
    <x v="2"/>
    <x v="0"/>
    <s v="SLUISA"/>
    <s v="33001293"/>
    <m/>
    <s v="EL"/>
    <s v="T"/>
    <s v="SLUISA33001293EL"/>
    <s v="SLUISA33001293EL"/>
    <x v="147"/>
    <x v="147"/>
    <x v="0"/>
    <x v="448"/>
    <x v="367"/>
    <s v="EL"/>
    <s v="EL"/>
    <s v="Diésel"/>
    <x v="1"/>
    <s v="NO COES"/>
    <s v="Instalado"/>
    <x v="0"/>
    <n v="0"/>
    <n v="0"/>
    <s v="Privado"/>
    <s v="Autoproductor"/>
    <x v="0"/>
    <s v="HUANUCO"/>
    <s v="HUANUCO"/>
    <s v="DOS DE MAYO"/>
    <s v="HUALLANCA"/>
    <n v="0"/>
    <n v="20"/>
    <n v="2.19"/>
    <n v="1.5"/>
    <n v="0"/>
    <n v="0"/>
    <n v="0"/>
    <n v="2.19"/>
    <n v="1.5"/>
    <n v="57.37"/>
    <n v="5.7369999999999997E-2"/>
    <n v="0.65"/>
    <n v="2.19"/>
    <n v="1.5"/>
    <n v="0"/>
    <n v="0"/>
    <n v="0"/>
    <n v="2.19"/>
    <n v="1.5"/>
    <n v="0"/>
    <n v="0"/>
    <n v="7.6479999999999997"/>
    <m/>
    <m/>
    <m/>
  </r>
  <r>
    <x v="2"/>
    <x v="0"/>
    <s v="SLUISA"/>
    <s v="51024617"/>
    <m/>
    <s v="HI"/>
    <s v="H"/>
    <s v="SLUISA51024617HI"/>
    <s v="SLUISA51024617HI"/>
    <x v="147"/>
    <x v="147"/>
    <x v="1"/>
    <x v="449"/>
    <x v="367"/>
    <s v="HI"/>
    <s v="HI"/>
    <s v="Agua"/>
    <x v="1"/>
    <s v="NO COES"/>
    <s v="Instalado"/>
    <x v="0"/>
    <n v="0"/>
    <n v="0"/>
    <s v="Privado"/>
    <s v="Autoproductor"/>
    <x v="0"/>
    <s v="ANCASH"/>
    <s v="ANCASH"/>
    <s v="BOLOGNESI"/>
    <s v="PACLLON"/>
    <n v="0"/>
    <n v="20"/>
    <n v="1"/>
    <n v="1"/>
    <n v="2235.6909999999998"/>
    <n v="2.2356909999999997"/>
    <n v="0.65"/>
    <n v="1"/>
    <n v="1"/>
    <n v="2782.6301196278246"/>
    <n v="2.7826301196278247"/>
    <n v="0.65"/>
    <n v="1"/>
    <n v="1"/>
    <n v="2670.3"/>
    <n v="2.6703000000000001"/>
    <n v="0.47"/>
    <n v="1"/>
    <n v="1"/>
    <n v="2831.6054361374722"/>
    <n v="2.8316054361374721"/>
    <n v="7.6479999999999997"/>
    <m/>
    <m/>
    <m/>
  </r>
  <r>
    <x v="2"/>
    <x v="0"/>
    <s v="SLUISA"/>
    <s v="53021312"/>
    <m/>
    <s v="EL"/>
    <s v="T"/>
    <s v="SLUISA53021312EL"/>
    <s v="SLUISA53021312EL"/>
    <x v="147"/>
    <x v="147"/>
    <x v="0"/>
    <x v="250"/>
    <x v="367"/>
    <s v="EL"/>
    <s v="EL"/>
    <s v="Diésel"/>
    <x v="1"/>
    <s v="NO COES"/>
    <s v="Instalado"/>
    <x v="0"/>
    <n v="0"/>
    <n v="0"/>
    <s v="Privado"/>
    <s v="Autoproductor"/>
    <x v="0"/>
    <s v="ANCASH"/>
    <s v="ANCASH"/>
    <s v="BOLOGNESI"/>
    <s v="PACLLON"/>
    <n v="0"/>
    <n v="20"/>
    <n v="0.54500000000000004"/>
    <n v="0.35"/>
    <n v="168.19900000000001"/>
    <n v="0.16819900000000002"/>
    <n v="0.18"/>
    <n v="0.54500000000000004"/>
    <n v="0.35"/>
    <n v="174.952"/>
    <n v="0.174952"/>
    <n v="0.19"/>
    <n v="0.54500000000000004"/>
    <n v="0.35"/>
    <n v="121.786"/>
    <n v="0.12178600000000001"/>
    <n v="8.18"/>
    <n v="0.54500000000000004"/>
    <n v="0.35"/>
    <n v="97.026053309486059"/>
    <n v="9.7026053309486063E-2"/>
    <n v="7.6479999999999997"/>
    <m/>
    <m/>
    <m/>
  </r>
  <r>
    <x v="2"/>
    <x v="0"/>
    <s v="SLUISA"/>
    <s v="53202509"/>
    <m/>
    <s v="EL"/>
    <s v="T"/>
    <s v="SLUISA53202509EL"/>
    <s v="SLUISA53202509EL"/>
    <x v="147"/>
    <x v="147"/>
    <x v="0"/>
    <x v="450"/>
    <x v="367"/>
    <s v="EL"/>
    <s v="EL"/>
    <s v="Diésel"/>
    <x v="1"/>
    <s v="NO COES"/>
    <s v="Instalado"/>
    <x v="0"/>
    <n v="0"/>
    <n v="0"/>
    <s v="Privado"/>
    <s v="Autoproductor"/>
    <x v="0"/>
    <s v="ANCASH"/>
    <s v="ANCASH"/>
    <s v="BOLOGNESI"/>
    <s v="PACLLON"/>
    <n v="0"/>
    <n v="20"/>
    <n v="4.5650000000000004"/>
    <n v="3.11"/>
    <n v="67.699000000000012"/>
    <n v="6.7699000000000009E-2"/>
    <n v="0.65"/>
    <n v="4.5650000000000004"/>
    <n v="3.11"/>
    <n v="104.51199999999999"/>
    <n v="0.10451199999999998"/>
    <n v="0.65"/>
    <n v="4.5650000000000004"/>
    <n v="3.11"/>
    <n v="76.000000000000014"/>
    <n v="7.6000000000000012E-2"/>
    <n v="0.49"/>
    <n v="4.5650000000000004"/>
    <n v="3.11"/>
    <n v="0"/>
    <n v="0"/>
    <n v="7.6479999999999997"/>
    <m/>
    <m/>
    <m/>
  </r>
  <r>
    <x v="2"/>
    <x v="0"/>
    <s v="SPCC"/>
    <s v="03025091"/>
    <m/>
    <s v="EL"/>
    <s v="T"/>
    <s v="SPCC03025091EL"/>
    <s v="SPCC03025091EL"/>
    <x v="148"/>
    <x v="148"/>
    <x v="0"/>
    <x v="451"/>
    <x v="367"/>
    <s v="EL"/>
    <s v="EL"/>
    <s v="Diésel"/>
    <x v="1"/>
    <s v="NO COES"/>
    <s v="Instalado"/>
    <x v="1"/>
    <n v="0"/>
    <n v="0"/>
    <s v="Privado"/>
    <s v="Autoproductor"/>
    <x v="0"/>
    <s v="MOQUEGUA"/>
    <s v="MOQUEGUA"/>
    <s v="ILO"/>
    <s v="PACOCHA"/>
    <n v="0"/>
    <n v="68"/>
    <n v="1.25"/>
    <n v="1"/>
    <n v="0"/>
    <n v="0"/>
    <n v="0"/>
    <n v="1.25"/>
    <n v="1"/>
    <n v="0"/>
    <n v="0"/>
    <n v="0"/>
    <n v="1.25"/>
    <n v="1"/>
    <n v="0"/>
    <n v="0"/>
    <n v="0"/>
    <n v="1.25"/>
    <n v="1"/>
    <n v="0"/>
    <n v="0"/>
    <n v="7.6479999999999997"/>
    <m/>
    <m/>
    <m/>
  </r>
  <r>
    <x v="2"/>
    <x v="0"/>
    <s v="SPCC"/>
    <s v="31024993"/>
    <m/>
    <s v="HI"/>
    <s v="H"/>
    <s v="SPCC31024993HI"/>
    <s v="SPCC31024993HI"/>
    <x v="148"/>
    <x v="148"/>
    <x v="1"/>
    <x v="452"/>
    <x v="367"/>
    <s v="HI"/>
    <s v="HI"/>
    <s v="Agua"/>
    <x v="1"/>
    <s v="NO COES"/>
    <s v="Instalado"/>
    <x v="0"/>
    <n v="0"/>
    <n v="0"/>
    <s v="Privado"/>
    <s v="Autoproductor"/>
    <x v="0"/>
    <s v="MOQUEGUA"/>
    <s v="MOQUEGUA"/>
    <s v="MARISCAL NIETO"/>
    <s v="TORATA"/>
    <n v="0"/>
    <n v="68"/>
    <n v="9"/>
    <n v="6.5039999999999996"/>
    <n v="41729.455999999998"/>
    <n v="41.729455999999999"/>
    <n v="5.6550000000000002"/>
    <n v="9"/>
    <n v="6.5039999999999996"/>
    <n v="40681.751999999993"/>
    <n v="40.681751999999996"/>
    <n v="5.7450000000000001"/>
    <n v="9"/>
    <n v="6.5039999999999996"/>
    <n v="29224.915999999997"/>
    <n v="29.224915999999997"/>
    <n v="5.6349999999999998"/>
    <n v="9"/>
    <n v="6.5039999999999996"/>
    <n v="35076.366999999998"/>
    <n v="35.076366999999998"/>
    <n v="7.6479999999999997"/>
    <m/>
    <m/>
    <m/>
  </r>
  <r>
    <x v="2"/>
    <x v="0"/>
    <s v="SPCC"/>
    <s v="33021793"/>
    <m/>
    <s v="EL"/>
    <s v="T"/>
    <s v="SPCC33021793EL"/>
    <s v="SPCC33021793EL"/>
    <x v="148"/>
    <x v="148"/>
    <x v="0"/>
    <x v="453"/>
    <x v="367"/>
    <s v="EL"/>
    <s v="EL"/>
    <s v="Diésel"/>
    <x v="0"/>
    <s v="NO COES"/>
    <s v="Instalado"/>
    <x v="0"/>
    <n v="0"/>
    <n v="0"/>
    <s v="Privado"/>
    <s v="Autoproductor"/>
    <x v="0"/>
    <s v="MOQUEGUA"/>
    <s v="MOQUEGUA"/>
    <s v="ILO"/>
    <s v="PACOCHA"/>
    <n v="0"/>
    <n v="68"/>
    <n v="4.3"/>
    <n v="2.8"/>
    <n v="0"/>
    <n v="0"/>
    <n v="0"/>
    <n v="4.3"/>
    <n v="2.8"/>
    <n v="0"/>
    <n v="0"/>
    <n v="0"/>
    <n v="4.3"/>
    <n v="2.8"/>
    <n v="0"/>
    <n v="0"/>
    <n v="0"/>
    <n v="4.3"/>
    <n v="2.8"/>
    <n v="0"/>
    <n v="0"/>
    <n v="7.6479999999999997"/>
    <m/>
    <m/>
    <m/>
  </r>
  <r>
    <x v="2"/>
    <x v="0"/>
    <s v="STRATU"/>
    <s v="33039894"/>
    <m/>
    <s v="EL"/>
    <s v="T"/>
    <s v="STRATU33039894EL"/>
    <s v="STRATU33039894EL"/>
    <x v="149"/>
    <x v="149"/>
    <x v="0"/>
    <x v="454"/>
    <x v="367"/>
    <s v="EL"/>
    <s v="EL"/>
    <s v="Gas Natural"/>
    <x v="1"/>
    <s v="NO COES"/>
    <s v="Instalado"/>
    <x v="0"/>
    <n v="0"/>
    <n v="0"/>
    <s v="Privado"/>
    <s v="Autoproductor"/>
    <x v="0"/>
    <s v="LORETO"/>
    <s v="LORETO"/>
    <s v="LORETO"/>
    <s v="ALTO AMAZONAS"/>
    <n v="0"/>
    <n v="55"/>
    <n v="72.98"/>
    <n v="51.78"/>
    <n v="40947.46"/>
    <n v="40.94746"/>
    <n v="11.6"/>
    <n v="72.98"/>
    <n v="55.07"/>
    <n v="97973.540000000008"/>
    <n v="97.973540000000014"/>
    <n v="17.43"/>
    <n v="72.98"/>
    <n v="49.31"/>
    <n v="92083.58"/>
    <n v="92.083579999999998"/>
    <n v="19.78"/>
    <n v="72.98"/>
    <n v="49.31"/>
    <n v="18589.920000000002"/>
    <n v="18.589920000000003"/>
    <n v="7.6479999999999997"/>
    <m/>
    <m/>
    <m/>
  </r>
  <r>
    <x v="2"/>
    <x v="0"/>
    <s v="STRATU"/>
    <s v="33148006"/>
    <m/>
    <s v="EL"/>
    <s v="T"/>
    <s v="STRATU33148006EL"/>
    <s v="STRATU33148006EL"/>
    <x v="149"/>
    <x v="149"/>
    <x v="0"/>
    <x v="455"/>
    <x v="367"/>
    <s v="EL"/>
    <s v="EL"/>
    <s v="Diésel"/>
    <x v="1"/>
    <s v="NO COES"/>
    <s v="Instalado"/>
    <x v="0"/>
    <n v="0"/>
    <n v="0"/>
    <s v="Privado"/>
    <s v="Autoproductor"/>
    <x v="0"/>
    <s v="LORETO"/>
    <s v="LORETO"/>
    <s v="LORETO"/>
    <s v="TROMPETEROS"/>
    <n v="0"/>
    <n v="55"/>
    <n v="20.8"/>
    <n v="16"/>
    <n v="10807.85"/>
    <n v="10.80785"/>
    <n v="5.6"/>
    <n v="20.8"/>
    <n v="16"/>
    <n v="32888.039999999994"/>
    <n v="32.888039999999997"/>
    <n v="8"/>
    <n v="20.8"/>
    <n v="16"/>
    <n v="12111.19"/>
    <n v="12.111190000000001"/>
    <n v="6"/>
    <n v="20.8"/>
    <n v="16"/>
    <n v="316.53999999999996"/>
    <n v="0.31653999999999999"/>
    <n v="7.6479999999999997"/>
    <m/>
    <m/>
    <m/>
  </r>
  <r>
    <x v="2"/>
    <x v="0"/>
    <s v="STRATU"/>
    <s v="33179009"/>
    <m/>
    <s v="EL"/>
    <s v="T"/>
    <s v="STRATU33179009EL"/>
    <s v="STRATU33179009EL"/>
    <x v="149"/>
    <x v="149"/>
    <x v="0"/>
    <x v="456"/>
    <x v="367"/>
    <s v="EL"/>
    <s v="EL"/>
    <s v="Residual 6"/>
    <x v="1"/>
    <s v="NO COES"/>
    <s v="Instalado"/>
    <x v="0"/>
    <n v="0"/>
    <n v="0"/>
    <s v="Privado"/>
    <s v="Autoproductor"/>
    <x v="0"/>
    <s v="LORETO"/>
    <s v="LORETO"/>
    <s v="LORETO"/>
    <s v="TROMPETEROS"/>
    <n v="0"/>
    <n v="55"/>
    <n v="42"/>
    <n v="42"/>
    <n v="90268.09"/>
    <n v="90.268090000000001"/>
    <n v="24.6"/>
    <n v="42"/>
    <n v="42"/>
    <n v="129718.77"/>
    <n v="129.71877000000001"/>
    <n v="28.5"/>
    <n v="42"/>
    <n v="42"/>
    <n v="138152.15000000002"/>
    <n v="138.15215000000003"/>
    <n v="28.62"/>
    <n v="42"/>
    <n v="42"/>
    <n v="34245.279999999999"/>
    <n v="34.245280000000001"/>
    <n v="7.6479999999999997"/>
    <m/>
    <m/>
    <m/>
  </r>
  <r>
    <x v="2"/>
    <x v="0"/>
    <s v="TASA"/>
    <s v="00004947"/>
    <m/>
    <s v="EL"/>
    <s v="T"/>
    <s v="TASA00004947EL"/>
    <s v="TASA00004947EL"/>
    <x v="150"/>
    <x v="150"/>
    <x v="0"/>
    <x v="457"/>
    <x v="367"/>
    <s v="EL"/>
    <s v="EL"/>
    <s v="Diésel"/>
    <x v="1"/>
    <s v="NO COES"/>
    <s v="Instalado"/>
    <x v="0"/>
    <n v="0"/>
    <n v="0"/>
    <s v="Privado"/>
    <s v="Autoproductor"/>
    <x v="0"/>
    <s v="ANCASH"/>
    <s v="ANCASH"/>
    <s v="SANTA"/>
    <s v="CHIMBOTE"/>
    <n v="0"/>
    <n v="70"/>
    <n v="4.3099999999999996"/>
    <n v="3.4319999999999999"/>
    <n v="0"/>
    <n v="0"/>
    <n v="0"/>
    <n v="4.3099999999999996"/>
    <n v="3.4319999999999999"/>
    <n v="0"/>
    <n v="0"/>
    <n v="0"/>
    <n v="4.3099999999999996"/>
    <n v="3.4319999999999999"/>
    <n v="0"/>
    <n v="0"/>
    <n v="0"/>
    <n v="4.3099999999999996"/>
    <n v="3.4319999999999999"/>
    <n v="0"/>
    <n v="0"/>
    <n v="7.6479999999999997"/>
    <m/>
    <m/>
    <m/>
  </r>
  <r>
    <x v="2"/>
    <x v="0"/>
    <s v="TASA"/>
    <s v="00350777"/>
    <m/>
    <s v="EL"/>
    <s v="T"/>
    <s v="TASA00350777EL"/>
    <s v="TASA00350777EL"/>
    <x v="150"/>
    <x v="150"/>
    <x v="0"/>
    <x v="458"/>
    <x v="367"/>
    <s v="EL"/>
    <s v="EL"/>
    <s v="Diésel"/>
    <x v="1"/>
    <s v="NO COES"/>
    <s v="Instalado"/>
    <x v="0"/>
    <n v="0"/>
    <n v="0"/>
    <s v="Privado"/>
    <s v="Autoproductor"/>
    <x v="0"/>
    <s v="LIMA"/>
    <s v="LIMA"/>
    <s v="HUAURA"/>
    <s v="VEGUETA"/>
    <n v="0"/>
    <n v="70"/>
    <n v="2.5099999999999998"/>
    <n v="2.3250000000000002"/>
    <n v="0.252"/>
    <n v="2.52E-4"/>
    <n v="0"/>
    <n v="2.5099999999999998"/>
    <n v="2.3250000000000002"/>
    <n v="0.252"/>
    <n v="2.52E-4"/>
    <n v="0"/>
    <n v="3.94"/>
    <n v="2.3250000000000002"/>
    <n v="0"/>
    <n v="0"/>
    <n v="0"/>
    <n v="3.94"/>
    <n v="2.3250000000000002"/>
    <n v="0"/>
    <n v="0"/>
    <n v="7.6479999999999997"/>
    <m/>
    <m/>
    <m/>
  </r>
  <r>
    <x v="2"/>
    <x v="0"/>
    <s v="TASA"/>
    <s v="04782010"/>
    <m/>
    <s v="EL"/>
    <s v="T"/>
    <s v="TASA04782010EL"/>
    <s v="TASA04782010EL"/>
    <x v="150"/>
    <x v="150"/>
    <x v="0"/>
    <x v="459"/>
    <x v="367"/>
    <s v="EL"/>
    <s v="EL"/>
    <s v="Diésel"/>
    <x v="1"/>
    <s v="NO COES"/>
    <s v="Instalado"/>
    <x v="0"/>
    <n v="0"/>
    <n v="0"/>
    <s v="Privado"/>
    <s v="Autoproductor"/>
    <x v="0"/>
    <s v="MOQUEGUA"/>
    <s v="MOQUEGUA"/>
    <s v="ILO"/>
    <s v="ILO"/>
    <n v="0"/>
    <n v="70"/>
    <n v="3.61"/>
    <n v="2.61"/>
    <n v="0"/>
    <n v="0"/>
    <n v="0"/>
    <n v="3.61"/>
    <n v="2.61"/>
    <n v="0"/>
    <n v="0"/>
    <n v="0"/>
    <n v="3.61"/>
    <n v="2.61"/>
    <n v="0"/>
    <n v="0"/>
    <n v="0"/>
    <n v="3.61"/>
    <n v="2.61"/>
    <n v="0"/>
    <n v="0"/>
    <n v="7.6479999999999997"/>
    <m/>
    <m/>
    <m/>
  </r>
  <r>
    <x v="2"/>
    <x v="0"/>
    <s v="TASA"/>
    <s v="33056495"/>
    <m/>
    <s v="EL"/>
    <s v="T"/>
    <s v="TASA33056495EL"/>
    <s v="TASA33056495EL"/>
    <x v="150"/>
    <x v="150"/>
    <x v="0"/>
    <x v="420"/>
    <x v="367"/>
    <s v="EL"/>
    <s v="EL"/>
    <s v="Diésel"/>
    <x v="1"/>
    <s v="NO COES"/>
    <s v="Instalado"/>
    <x v="0"/>
    <n v="0"/>
    <n v="0"/>
    <s v="Privado"/>
    <s v="Autoproductor"/>
    <x v="0"/>
    <s v="ICA"/>
    <s v="ICA"/>
    <s v="PISCO"/>
    <s v="PISCO"/>
    <n v="0"/>
    <n v="70"/>
    <n v="3.27"/>
    <n v="3.26"/>
    <n v="0"/>
    <n v="0"/>
    <n v="0"/>
    <n v="3.27"/>
    <n v="3.26"/>
    <n v="0"/>
    <n v="0"/>
    <n v="0"/>
    <n v="3.27"/>
    <n v="3.26"/>
    <n v="0"/>
    <n v="0"/>
    <n v="0"/>
    <n v="3.27"/>
    <n v="3.26"/>
    <n v="0"/>
    <n v="0"/>
    <n v="7.6479999999999997"/>
    <m/>
    <m/>
    <m/>
  </r>
  <r>
    <x v="2"/>
    <x v="0"/>
    <s v="TASA"/>
    <s v="33056895"/>
    <m/>
    <s v="EL"/>
    <s v="T"/>
    <s v="TASA33056895EL"/>
    <s v="TASA33056895EL"/>
    <x v="150"/>
    <x v="150"/>
    <x v="0"/>
    <x v="460"/>
    <x v="367"/>
    <s v="EL"/>
    <s v="EL"/>
    <s v="Diésel"/>
    <x v="1"/>
    <s v="NO COES"/>
    <s v="Instalado"/>
    <x v="0"/>
    <n v="0"/>
    <n v="0"/>
    <s v="Privado"/>
    <s v="Autoproductor"/>
    <x v="0"/>
    <s v="PIURA"/>
    <s v="PIURA"/>
    <s v="PAITA"/>
    <s v="PAITA"/>
    <n v="0"/>
    <n v="70"/>
    <n v="2.12"/>
    <n v="2.1"/>
    <n v="0"/>
    <n v="0"/>
    <n v="0"/>
    <n v="2.12"/>
    <n v="2.1"/>
    <n v="0"/>
    <n v="0"/>
    <n v="0"/>
    <n v="2.12"/>
    <n v="2.1"/>
    <n v="0"/>
    <n v="0"/>
    <n v="0"/>
    <n v="2.12"/>
    <n v="2.1"/>
    <n v="0"/>
    <n v="0"/>
    <n v="7.6479999999999997"/>
    <m/>
    <m/>
    <m/>
  </r>
  <r>
    <x v="2"/>
    <x v="0"/>
    <s v="TASA"/>
    <s v="33063096"/>
    <m/>
    <s v="EL"/>
    <s v="T"/>
    <s v="TASA33063096EL"/>
    <s v="TASA33063096EL"/>
    <x v="150"/>
    <x v="150"/>
    <x v="0"/>
    <x v="418"/>
    <x v="367"/>
    <s v="EL"/>
    <s v="EL"/>
    <s v="Diésel"/>
    <x v="1"/>
    <s v="NO COES"/>
    <s v="Instalado"/>
    <x v="0"/>
    <n v="0"/>
    <n v="0"/>
    <s v="Privado"/>
    <s v="Autoproductor"/>
    <x v="0"/>
    <s v="LIMA"/>
    <s v="LIMA"/>
    <s v="BARRANCA"/>
    <s v="SUPE"/>
    <n v="0"/>
    <n v="70"/>
    <n v="2.78"/>
    <n v="1.92"/>
    <n v="0"/>
    <n v="0"/>
    <n v="0"/>
    <n v="2.78"/>
    <n v="1.92"/>
    <n v="0"/>
    <n v="0"/>
    <n v="0"/>
    <n v="2.78"/>
    <n v="1.92"/>
    <n v="0"/>
    <n v="0"/>
    <n v="0"/>
    <n v="2.78"/>
    <n v="1.92"/>
    <n v="0"/>
    <n v="0"/>
    <n v="7.6479999999999997"/>
    <m/>
    <m/>
    <m/>
  </r>
  <r>
    <x v="2"/>
    <x v="0"/>
    <s v="TASA"/>
    <s v="33129603"/>
    <m/>
    <s v="EL"/>
    <s v="T"/>
    <s v="TASA33129603EL"/>
    <s v="TASA33129603EL"/>
    <x v="150"/>
    <x v="150"/>
    <x v="0"/>
    <x v="299"/>
    <x v="367"/>
    <s v="EL"/>
    <s v="EL"/>
    <s v="Diésel"/>
    <x v="1"/>
    <s v="NO COES"/>
    <s v="Instalado"/>
    <x v="1"/>
    <n v="0"/>
    <n v="0"/>
    <s v="Privado"/>
    <s v="Autoproductor"/>
    <x v="0"/>
    <s v="CALLAO"/>
    <s v="LIMA"/>
    <s v="CALLAO"/>
    <s v="CALLAO"/>
    <n v="0"/>
    <n v="70"/>
    <n v="2.1800000000000002"/>
    <n v="2.1"/>
    <n v="0"/>
    <n v="0"/>
    <n v="0"/>
    <n v="2.1800000000000002"/>
    <n v="2.1"/>
    <n v="0"/>
    <n v="0"/>
    <n v="0"/>
    <n v="2.1800000000000002"/>
    <n v="2.1"/>
    <n v="0"/>
    <n v="0"/>
    <n v="0"/>
    <n v="2.1800000000000002"/>
    <n v="2.1"/>
    <n v="0"/>
    <n v="0"/>
    <n v="7.6479999999999997"/>
    <m/>
    <m/>
    <m/>
  </r>
  <r>
    <x v="2"/>
    <x v="0"/>
    <s v="TASA"/>
    <s v="33129703"/>
    <m/>
    <s v="EL"/>
    <s v="T"/>
    <s v="TASA33129703EL"/>
    <s v="TASA33129703EL"/>
    <x v="150"/>
    <x v="150"/>
    <x v="0"/>
    <x v="419"/>
    <x v="367"/>
    <s v="EL"/>
    <s v="EL"/>
    <s v="Diésel"/>
    <x v="1"/>
    <s v="NO COES"/>
    <s v="Instalado"/>
    <x v="0"/>
    <n v="0"/>
    <n v="0"/>
    <s v="Privado"/>
    <s v="Autoproductor"/>
    <x v="0"/>
    <s v="ICA"/>
    <s v="ICA"/>
    <s v="PISCO"/>
    <s v="PISCO"/>
    <n v="0"/>
    <n v="70"/>
    <n v="3.8490000000000002"/>
    <n v="2.5249999999999999"/>
    <n v="0"/>
    <n v="0"/>
    <n v="0"/>
    <n v="3.8490000000000002"/>
    <n v="2.5249999999999999"/>
    <n v="0"/>
    <n v="0"/>
    <n v="0"/>
    <n v="3.8490000000000002"/>
    <n v="2.5249999999999999"/>
    <n v="0"/>
    <n v="0"/>
    <n v="0"/>
    <n v="3.8490000000000002"/>
    <n v="2.5249999999999999"/>
    <n v="0"/>
    <n v="0"/>
    <n v="7.6479999999999997"/>
    <m/>
    <m/>
    <m/>
  </r>
  <r>
    <x v="2"/>
    <x v="0"/>
    <s v="TASA"/>
    <s v="33136504"/>
    <m/>
    <s v="EL"/>
    <s v="T"/>
    <s v="TASA33136504EL"/>
    <s v="TASA33136504EL"/>
    <x v="150"/>
    <x v="150"/>
    <x v="0"/>
    <x v="417"/>
    <x v="367"/>
    <s v="EL"/>
    <s v="EL"/>
    <s v="Diésel"/>
    <x v="1"/>
    <s v="NO COES"/>
    <s v="Instalado"/>
    <x v="0"/>
    <n v="0"/>
    <n v="0"/>
    <s v="Privado"/>
    <s v="Autoproductor"/>
    <x v="0"/>
    <s v="LA LIBERTAD"/>
    <s v="LA LIBERTAD"/>
    <s v="ASCOPE"/>
    <s v="RAZURI"/>
    <n v="0"/>
    <n v="70"/>
    <n v="3.03"/>
    <n v="3.01"/>
    <n v="0"/>
    <n v="0"/>
    <n v="0"/>
    <n v="3.03"/>
    <n v="3.01"/>
    <n v="0"/>
    <n v="0"/>
    <n v="0"/>
    <n v="3.03"/>
    <n v="3.01"/>
    <n v="0"/>
    <n v="0"/>
    <n v="0"/>
    <n v="3.03"/>
    <n v="3.01"/>
    <n v="0"/>
    <n v="0"/>
    <n v="7.6479999999999997"/>
    <m/>
    <m/>
    <m/>
  </r>
  <r>
    <x v="2"/>
    <x v="0"/>
    <s v="TASA"/>
    <s v="33147106"/>
    <m/>
    <s v="EL"/>
    <s v="T"/>
    <s v="TASA33147106EL"/>
    <s v="TASA33147106EL"/>
    <x v="150"/>
    <x v="150"/>
    <x v="0"/>
    <x v="416"/>
    <x v="367"/>
    <s v="EL"/>
    <s v="EL"/>
    <s v="Diésel"/>
    <x v="1"/>
    <s v="NO COES"/>
    <s v="Instalado"/>
    <x v="0"/>
    <n v="0"/>
    <n v="0"/>
    <s v="Privado"/>
    <s v="Autoproductor"/>
    <x v="0"/>
    <s v="ANCASH"/>
    <s v="ANCASH"/>
    <s v="SANTA"/>
    <s v="SAMANCO"/>
    <n v="0"/>
    <n v="70"/>
    <n v="2.0350000000000001"/>
    <n v="1.86"/>
    <n v="0"/>
    <n v="0"/>
    <n v="0"/>
    <n v="2.0350000000000001"/>
    <n v="1.86"/>
    <n v="0"/>
    <n v="0"/>
    <n v="0"/>
    <n v="2.0350000000000001"/>
    <n v="1.86"/>
    <n v="0"/>
    <n v="0"/>
    <n v="0"/>
    <n v="2.0350000000000001"/>
    <n v="1.86"/>
    <n v="0"/>
    <n v="0"/>
    <n v="7.6479999999999997"/>
    <m/>
    <m/>
    <m/>
  </r>
  <r>
    <x v="2"/>
    <x v="0"/>
    <s v="TASA"/>
    <s v="53020612"/>
    <m/>
    <s v="EL"/>
    <s v="T"/>
    <s v="TASA53020612EL"/>
    <s v="TASA53020612EL"/>
    <x v="150"/>
    <x v="150"/>
    <x v="0"/>
    <x v="461"/>
    <x v="367"/>
    <s v="EL"/>
    <s v="EL"/>
    <s v="Diésel"/>
    <x v="1"/>
    <s v="NO COES"/>
    <s v="Instalado"/>
    <x v="1"/>
    <n v="0"/>
    <n v="0"/>
    <s v="Privado"/>
    <s v="Autoproductor"/>
    <x v="0"/>
    <s v="AREQUIPA"/>
    <s v="AREQUIPA"/>
    <s v="ISLAY"/>
    <s v="ISLAY"/>
    <n v="0"/>
    <n v="70"/>
    <n v="3.5"/>
    <n v="3.45"/>
    <n v="0"/>
    <n v="0"/>
    <n v="0"/>
    <n v="3.5"/>
    <n v="3.45"/>
    <n v="0"/>
    <n v="0"/>
    <n v="0"/>
    <n v="3.5"/>
    <n v="3.45"/>
    <n v="0"/>
    <n v="0"/>
    <n v="0"/>
    <n v="3.5"/>
    <n v="3.45"/>
    <n v="0"/>
    <n v="0"/>
    <n v="7.6479999999999997"/>
    <m/>
    <m/>
    <m/>
  </r>
  <r>
    <x v="2"/>
    <x v="0"/>
    <s v="TPL"/>
    <s v="33039294"/>
    <m/>
    <s v="TV"/>
    <s v="T"/>
    <s v="TPL33039294TV"/>
    <s v="TPL33039294TV"/>
    <x v="151"/>
    <x v="151"/>
    <x v="0"/>
    <x v="462"/>
    <x v="367"/>
    <s v="TV"/>
    <s v="TV"/>
    <s v="Bagazo"/>
    <x v="0"/>
    <s v="NO COES"/>
    <s v="Instalado"/>
    <x v="0"/>
    <n v="0"/>
    <n v="0"/>
    <s v="Privado"/>
    <s v="Autoproductor"/>
    <x v="0"/>
    <s v="LA LIBERTAD"/>
    <s v="LA LIBERTAD"/>
    <s v="ASCOPE"/>
    <s v="SANTIAGO DE CAO"/>
    <n v="0"/>
    <n v="71"/>
    <n v="15"/>
    <n v="13.648"/>
    <n v="33617.492000000006"/>
    <n v="33.617492000000006"/>
    <n v="0"/>
    <n v="15"/>
    <n v="12"/>
    <n v="46962.297000000006"/>
    <n v="46.962297000000007"/>
    <n v="11"/>
    <n v="15"/>
    <n v="12"/>
    <n v="46047.540999999997"/>
    <n v="46.047540999999995"/>
    <n v="11"/>
    <n v="15"/>
    <n v="12"/>
    <n v="57871.578999999998"/>
    <n v="57.871578999999997"/>
    <n v="7.6479999999999997"/>
    <m/>
    <m/>
    <m/>
  </r>
  <r>
    <x v="2"/>
    <x v="0"/>
    <s v="TUMAN"/>
    <s v="10200713"/>
    <m/>
    <s v="TV"/>
    <s v="T"/>
    <s v="TUMAN10200713TV"/>
    <s v="TUMAN10200713TV"/>
    <x v="152"/>
    <x v="152"/>
    <x v="0"/>
    <x v="463"/>
    <x v="367"/>
    <s v="TV"/>
    <s v="TV"/>
    <s v="Bagazo"/>
    <x v="1"/>
    <s v="NO COES"/>
    <s v="Instalado"/>
    <x v="0"/>
    <n v="0"/>
    <n v="0"/>
    <s v="Privado"/>
    <s v="Autoproductor"/>
    <x v="0"/>
    <s v="LAMBAYEQUE"/>
    <s v="LAMBAYEQUE"/>
    <s v="LAMBAYEQUE"/>
    <s v="TUMÁN"/>
    <n v="0"/>
    <n v="36"/>
    <n v="8.4"/>
    <n v="0"/>
    <n v="0"/>
    <n v="0"/>
    <n v="6.48"/>
    <n v="8.4"/>
    <n v="0"/>
    <n v="0"/>
    <n v="0"/>
    <n v="0"/>
    <n v="8.4"/>
    <n v="0"/>
    <n v="0"/>
    <n v="0"/>
    <n v="0"/>
    <n v="8.4"/>
    <n v="0"/>
    <n v="0"/>
    <n v="0"/>
    <n v="7.6479999999999997"/>
    <m/>
    <m/>
    <m/>
  </r>
  <r>
    <x v="2"/>
    <x v="0"/>
    <s v="UCPB&amp;J"/>
    <s v="33002993"/>
    <m/>
    <s v="EL"/>
    <s v="T"/>
    <s v="UCPB&amp;J33002993EL"/>
    <s v="UCPB&amp;J33002993EL"/>
    <x v="153"/>
    <x v="153"/>
    <x v="0"/>
    <x v="464"/>
    <x v="367"/>
    <s v="EL"/>
    <s v="EL"/>
    <s v="Diésel"/>
    <x v="0"/>
    <s v="NO COES"/>
    <s v="Instalado"/>
    <x v="0"/>
    <n v="0"/>
    <n v="0"/>
    <s v="Privado"/>
    <s v="Autoproductor"/>
    <x v="0"/>
    <s v="LIMA"/>
    <s v="LIMA"/>
    <s v="LIMA"/>
    <s v="CHACLACAYO"/>
    <n v="0"/>
    <n v="73"/>
    <n v="2.1"/>
    <n v="1.89"/>
    <n v="24.163810000000005"/>
    <n v="2.4163810000000004E-2"/>
    <n v="0"/>
    <n v="2.1"/>
    <n v="1.89"/>
    <n v="24.920492864603279"/>
    <n v="2.492049286460328E-2"/>
    <n v="0"/>
    <n v="2.1"/>
    <n v="1.89"/>
    <n v="21.213905072648014"/>
    <n v="2.1213905072648014E-2"/>
    <n v="0"/>
    <n v="2.1"/>
    <n v="1.68"/>
    <n v="506.88"/>
    <n v="0.50688"/>
    <n v="7.6479999999999997"/>
    <m/>
    <m/>
    <m/>
  </r>
  <r>
    <x v="2"/>
    <x v="0"/>
    <s v="UCPB&amp;J"/>
    <s v="33004993"/>
    <m/>
    <s v="EL"/>
    <s v="T"/>
    <s v="UCPB&amp;J33004993EL"/>
    <s v="UCPB&amp;J33004993EL"/>
    <x v="153"/>
    <x v="153"/>
    <x v="0"/>
    <x v="465"/>
    <x v="367"/>
    <s v="EL"/>
    <s v="EL"/>
    <s v="Diésel"/>
    <x v="0"/>
    <s v="NO COES"/>
    <s v="Instalado"/>
    <x v="0"/>
    <n v="0"/>
    <n v="0"/>
    <s v="Privado"/>
    <s v="Autoproductor"/>
    <x v="0"/>
    <s v="LIMA"/>
    <s v="LIMA"/>
    <s v="LIMA"/>
    <s v="ATE"/>
    <n v="0"/>
    <n v="73"/>
    <n v="7.5"/>
    <n v="1.5620000000000001"/>
    <n v="73.5625"/>
    <n v="7.3562500000000003E-2"/>
    <n v="0"/>
    <n v="7.5"/>
    <n v="2.3439999999999999"/>
    <n v="74.852478593809806"/>
    <n v="7.4852478593809807E-2"/>
    <n v="0"/>
    <n v="7.5"/>
    <n v="2.3439999999999999"/>
    <n v="63.641715217944018"/>
    <n v="6.3641715217944012E-2"/>
    <n v="0"/>
    <n v="7.5"/>
    <n v="6"/>
    <n v="0"/>
    <n v="0"/>
    <n v="7.6479999999999997"/>
    <m/>
    <m/>
    <m/>
  </r>
  <r>
    <x v="2"/>
    <x v="0"/>
    <s v="UCPB&amp;J"/>
    <s v="33010593"/>
    <m/>
    <s v="EL"/>
    <s v="T"/>
    <s v="UCPB&amp;J33010593EL"/>
    <s v="UCPB&amp;J33010593EL"/>
    <x v="153"/>
    <x v="153"/>
    <x v="0"/>
    <x v="466"/>
    <x v="367"/>
    <s v="EL"/>
    <s v="EL"/>
    <s v="Diésel"/>
    <x v="1"/>
    <s v="NO COES"/>
    <s v="Instalado"/>
    <x v="0"/>
    <n v="0"/>
    <n v="0"/>
    <s v="Privado"/>
    <s v="Autoproductor"/>
    <x v="0"/>
    <s v="CUSCO"/>
    <s v="CUSCO"/>
    <s v="CUSCO"/>
    <s v="CUSCO"/>
    <n v="0"/>
    <n v="73"/>
    <n v="0.9"/>
    <n v="0.86399999999999999"/>
    <n v="0"/>
    <n v="0"/>
    <n v="0"/>
    <n v="0.9"/>
    <n v="0.86399999999999999"/>
    <n v="0"/>
    <n v="0"/>
    <n v="0"/>
    <n v="0.9"/>
    <n v="0.86399999999999999"/>
    <n v="0"/>
    <n v="0"/>
    <n v="0"/>
    <n v="0.9"/>
    <n v="0.72"/>
    <n v="3.319"/>
    <n v="3.3189999999999999E-3"/>
    <n v="7.6479999999999997"/>
    <m/>
    <m/>
    <m/>
  </r>
  <r>
    <x v="2"/>
    <x v="0"/>
    <s v="UCPB&amp;J"/>
    <s v="33016493"/>
    <m/>
    <s v="EL"/>
    <s v="T"/>
    <s v="UCPB&amp;J33016493EL"/>
    <s v="UCPB&amp;J33016493EL"/>
    <x v="153"/>
    <x v="153"/>
    <x v="0"/>
    <x v="467"/>
    <x v="367"/>
    <s v="EL"/>
    <s v="EL"/>
    <s v="Diésel"/>
    <x v="0"/>
    <s v="NO COES"/>
    <s v="Instalado"/>
    <x v="0"/>
    <n v="0"/>
    <n v="0"/>
    <s v="Privado"/>
    <s v="Autoproductor"/>
    <x v="0"/>
    <s v="AREQUIPA"/>
    <s v="AREQUIPA"/>
    <s v="AREQUIPA"/>
    <s v="SACHACA"/>
    <n v="0"/>
    <n v="73"/>
    <n v="2.04"/>
    <n v="1.5"/>
    <n v="74.04507000000001"/>
    <n v="7.4045070000000004E-2"/>
    <n v="0"/>
    <n v="2.04"/>
    <n v="1.5"/>
    <n v="66.089493840937564"/>
    <n v="6.6089493840937569E-2"/>
    <n v="0"/>
    <n v="2.04"/>
    <n v="1.5"/>
    <n v="55.47436176497456"/>
    <n v="5.5474361764974563E-2"/>
    <n v="0"/>
    <n v="2.04"/>
    <n v="1.5"/>
    <n v="1.1339999999999999"/>
    <n v="1.1339999999999998E-3"/>
    <n v="7.6479999999999997"/>
    <m/>
    <m/>
    <m/>
  </r>
  <r>
    <x v="2"/>
    <x v="0"/>
    <s v="UCPB&amp;J"/>
    <s v="53009897"/>
    <m/>
    <s v="EL"/>
    <s v="T"/>
    <s v="UCPB&amp;J53009897EL"/>
    <s v="UCPB&amp;J53009897EL"/>
    <x v="153"/>
    <x v="153"/>
    <x v="0"/>
    <x v="468"/>
    <x v="367"/>
    <s v="EL"/>
    <s v="EL"/>
    <s v="Diésel"/>
    <x v="1"/>
    <s v="NO COES"/>
    <s v="Instalado"/>
    <x v="0"/>
    <n v="0"/>
    <n v="0"/>
    <s v="Privado"/>
    <s v="Autoproductor"/>
    <x v="0"/>
    <s v="LAMBAYEQUE"/>
    <s v="LAMBAYEQUE"/>
    <s v="LAMBAYEQUE"/>
    <s v="MOTUPE"/>
    <n v="0"/>
    <n v="73"/>
    <n v="3.5"/>
    <n v="2.8"/>
    <n v="7.66"/>
    <n v="7.6600000000000001E-3"/>
    <n v="0"/>
    <n v="3.5"/>
    <n v="0.31"/>
    <n v="0"/>
    <n v="0"/>
    <n v="0"/>
    <n v="3.5"/>
    <n v="0.31"/>
    <n v="0"/>
    <n v="0"/>
    <n v="0"/>
    <n v="3.5"/>
    <n v="2.8"/>
    <n v="36.830000000000005"/>
    <n v="3.6830000000000009E-2"/>
    <n v="7.6479999999999997"/>
    <m/>
    <m/>
    <m/>
  </r>
  <r>
    <x v="2"/>
    <x v="0"/>
    <s v="UNACEM"/>
    <s v="18170808"/>
    <m/>
    <s v="HI"/>
    <s v="H"/>
    <s v="UNACEM18170808HI"/>
    <s v="UNACEM18170808HI"/>
    <x v="154"/>
    <x v="154"/>
    <x v="1"/>
    <x v="469"/>
    <x v="367"/>
    <s v="HI"/>
    <s v="HI"/>
    <s v="Agua"/>
    <x v="0"/>
    <s v="NO COES"/>
    <s v="Instalado"/>
    <x v="0"/>
    <s v="RER"/>
    <s v="-"/>
    <s v="Privado"/>
    <s v="Autoproductor"/>
    <x v="0"/>
    <s v="JUNIN"/>
    <s v="JUNIN"/>
    <s v="TARMA"/>
    <s v="PALCA"/>
    <n v="0"/>
    <n v="72"/>
    <n v="12.8"/>
    <n v="12.8"/>
    <n v="71844.934000000008"/>
    <n v="71.844934000000009"/>
    <n v="13.510999999999999"/>
    <n v="12.8"/>
    <n v="12.8"/>
    <n v="89553.713999999993"/>
    <n v="89.553713999999999"/>
    <n v="13.321999999999999"/>
    <n v="12.8"/>
    <n v="12.8"/>
    <n v="81129.252999999997"/>
    <n v="81.129252999999991"/>
    <n v="13.279"/>
    <n v="12.8"/>
    <n v="12.8"/>
    <n v="55737.906999999999"/>
    <n v="55.737907"/>
    <n v="7.6479999999999997"/>
    <m/>
    <m/>
    <m/>
  </r>
  <r>
    <x v="2"/>
    <x v="0"/>
    <s v="UNACEM"/>
    <s v="33010193"/>
    <m/>
    <s v="HI"/>
    <s v="H"/>
    <s v="UNACEM33010193HI"/>
    <s v="UNACEM33010193HI"/>
    <x v="154"/>
    <x v="154"/>
    <x v="1"/>
    <x v="470"/>
    <x v="367"/>
    <s v="HI"/>
    <s v="HI"/>
    <s v="Agua"/>
    <x v="0"/>
    <s v="NO COES"/>
    <s v="Instalado"/>
    <x v="0"/>
    <n v="0"/>
    <n v="0"/>
    <s v="Privado"/>
    <s v="Autoproductor"/>
    <x v="0"/>
    <s v="JUNIN"/>
    <s v="JUNIN"/>
    <s v="TARMA"/>
    <s v="PALCA"/>
    <n v="0"/>
    <n v="72"/>
    <n v="6.3"/>
    <n v="6.3"/>
    <n v="47595.531999999999"/>
    <n v="47.595531999999999"/>
    <n v="6.3410000000000002"/>
    <n v="6.3"/>
    <n v="6.3"/>
    <n v="50251.885999999999"/>
    <n v="50.251885999999999"/>
    <n v="6.7809999999999997"/>
    <n v="6.3"/>
    <n v="6.3"/>
    <n v="48687.500999999997"/>
    <n v="48.687500999999997"/>
    <n v="6.3280000000000003"/>
    <n v="6.3"/>
    <n v="6.3"/>
    <n v="32220.409999999996"/>
    <n v="32.220409999999994"/>
    <n v="7.6479999999999997"/>
    <m/>
    <m/>
    <m/>
  </r>
  <r>
    <x v="2"/>
    <x v="0"/>
    <s v="UNACEM"/>
    <s v="33010393"/>
    <m/>
    <s v="HI"/>
    <s v="H"/>
    <s v="UNACEM33010393HI"/>
    <s v="UNACEM33010393HI"/>
    <x v="154"/>
    <x v="154"/>
    <x v="1"/>
    <x v="471"/>
    <x v="367"/>
    <s v="HI"/>
    <s v="HI"/>
    <s v="Agua"/>
    <x v="0"/>
    <s v="NO COES"/>
    <s v="Instalado"/>
    <x v="0"/>
    <n v="0"/>
    <n v="0"/>
    <s v="Privado"/>
    <s v="Autoproductor"/>
    <x v="0"/>
    <s v="JUNIN"/>
    <s v="JUNIN"/>
    <s v="TARMA"/>
    <s v="PALCA"/>
    <n v="0"/>
    <n v="72"/>
    <n v="5.6"/>
    <n v="5.6"/>
    <n v="44552.548999999999"/>
    <n v="44.552548999999999"/>
    <n v="6.069"/>
    <n v="5.6"/>
    <n v="5.6"/>
    <n v="46912.858"/>
    <n v="46.912858"/>
    <n v="6.0940000000000003"/>
    <n v="5.6"/>
    <n v="5.6"/>
    <n v="44516.368999999999"/>
    <n v="44.516368999999997"/>
    <n v="5.9109999999999996"/>
    <n v="5.6"/>
    <n v="5.6"/>
    <n v="39207.771000000001"/>
    <n v="39.207771000000001"/>
    <n v="7.6479999999999997"/>
    <m/>
    <m/>
    <m/>
  </r>
  <r>
    <x v="2"/>
    <x v="0"/>
    <s v="UNACEM"/>
    <s v="33010493"/>
    <m/>
    <s v="EL"/>
    <s v="T"/>
    <s v="UNACEM33010493EL"/>
    <s v="UNACEM33010493EL"/>
    <x v="154"/>
    <x v="154"/>
    <x v="0"/>
    <x v="472"/>
    <x v="367"/>
    <s v="EL"/>
    <s v="EL"/>
    <s v="Diésel"/>
    <x v="0"/>
    <s v="NO COES"/>
    <s v="Instalado"/>
    <x v="0"/>
    <n v="0"/>
    <n v="0"/>
    <s v="Privado"/>
    <s v="Autoproductor"/>
    <x v="0"/>
    <s v="JUNIN"/>
    <s v="JUNIN"/>
    <s v="TARMA"/>
    <s v="LA UNION"/>
    <n v="0"/>
    <n v="72"/>
    <n v="3"/>
    <n v="3"/>
    <n v="0"/>
    <n v="0"/>
    <n v="0"/>
    <n v="3"/>
    <n v="3"/>
    <n v="0"/>
    <n v="0"/>
    <n v="0"/>
    <n v="3"/>
    <n v="3"/>
    <n v="0"/>
    <n v="0"/>
    <n v="0"/>
    <n v="3"/>
    <n v="3"/>
    <n v="0"/>
    <n v="0"/>
    <n v="7.6479999999999997"/>
    <m/>
    <m/>
    <m/>
  </r>
  <r>
    <x v="2"/>
    <x v="0"/>
    <s v="UNACEM"/>
    <s v="33084798"/>
    <m/>
    <s v="TG"/>
    <s v="T"/>
    <s v="UNACEM33084798TG"/>
    <s v="UNACEM33084798TG"/>
    <x v="154"/>
    <x v="154"/>
    <x v="0"/>
    <x v="473"/>
    <x v="367"/>
    <s v="TG"/>
    <s v="TG"/>
    <s v="Gas Natural"/>
    <x v="0"/>
    <s v="NO COES"/>
    <s v="Instalado"/>
    <x v="0"/>
    <n v="0"/>
    <n v="0"/>
    <s v="Privado"/>
    <s v="Autoproductor"/>
    <x v="0"/>
    <s v="LIMA"/>
    <s v="LIMA"/>
    <s v="LIMA"/>
    <s v="VILLAMARIA DEL TRIUNFO"/>
    <n v="0"/>
    <n v="72"/>
    <n v="41.75"/>
    <n v="37.5"/>
    <n v="29292.683999999994"/>
    <n v="29.292683999999994"/>
    <n v="42"/>
    <n v="41.75"/>
    <n v="37.5"/>
    <n v="38649.050000000003"/>
    <n v="38.649050000000003"/>
    <n v="42"/>
    <n v="41.75"/>
    <n v="37.5"/>
    <n v="41145.498999999996"/>
    <n v="41.145498999999994"/>
    <n v="40"/>
    <n v="41.75"/>
    <n v="37.5"/>
    <n v="29034.881000000001"/>
    <n v="29.034881000000002"/>
    <n v="7.6479999999999997"/>
    <m/>
    <m/>
    <m/>
  </r>
  <r>
    <x v="2"/>
    <x v="0"/>
    <s v="UNACEM"/>
    <s v="33104600"/>
    <m/>
    <s v="EL"/>
    <s v="T"/>
    <s v="UNACEM33104600EL"/>
    <s v="UNACEM33104600EL"/>
    <x v="154"/>
    <x v="154"/>
    <x v="0"/>
    <x v="474"/>
    <x v="367"/>
    <s v="EL"/>
    <s v="EL"/>
    <s v="Diésel"/>
    <x v="1"/>
    <s v="NO COES"/>
    <s v="Instalado"/>
    <x v="0"/>
    <n v="0"/>
    <n v="0"/>
    <s v="Privado"/>
    <s v="Autoproductor"/>
    <x v="0"/>
    <s v="LIMA"/>
    <s v="LIMA"/>
    <s v="LIMA"/>
    <s v="VILLAMARIA DEL TRIUNFO"/>
    <n v="0"/>
    <n v="72"/>
    <n v="0.8"/>
    <n v="0.75"/>
    <n v="0"/>
    <n v="0"/>
    <n v="0"/>
    <n v="0.8"/>
    <n v="0.75"/>
    <n v="0"/>
    <n v="0"/>
    <n v="0"/>
    <n v="0.8"/>
    <n v="0.75"/>
    <n v="0"/>
    <n v="0"/>
    <n v="0"/>
    <n v="0.8"/>
    <n v="0.75"/>
    <n v="0"/>
    <n v="0"/>
    <n v="7.6479999999999997"/>
    <m/>
    <m/>
    <m/>
  </r>
  <r>
    <x v="2"/>
    <x v="0"/>
    <s v="UNACEM"/>
    <s v="33106100"/>
    <m/>
    <s v="EL"/>
    <s v="T"/>
    <s v="UNACEM33106100EL"/>
    <s v="UNACEM33106100EL"/>
    <x v="154"/>
    <x v="154"/>
    <x v="0"/>
    <x v="475"/>
    <x v="367"/>
    <s v="EL"/>
    <s v="EL"/>
    <s v="Diésel"/>
    <x v="1"/>
    <s v="NO COES"/>
    <s v="Instalado"/>
    <x v="1"/>
    <n v="0"/>
    <n v="0"/>
    <s v="Privado"/>
    <s v="Autoproductor"/>
    <x v="0"/>
    <s v="LIMA"/>
    <s v="LIMA"/>
    <s v="LIMA"/>
    <s v="VILLAMARIA DEL TRIUNFO"/>
    <n v="0"/>
    <n v="72"/>
    <n v="0.8"/>
    <n v="0.75"/>
    <n v="0"/>
    <n v="0"/>
    <n v="0"/>
    <n v="0.8"/>
    <n v="0.75"/>
    <n v="0"/>
    <n v="0"/>
    <n v="0"/>
    <n v="0.8"/>
    <n v="0.75"/>
    <n v="0"/>
    <n v="0"/>
    <n v="0"/>
    <n v="0.8"/>
    <n v="0.75"/>
    <n v="0"/>
    <n v="0"/>
    <n v="7.6479999999999997"/>
    <m/>
    <m/>
    <m/>
  </r>
  <r>
    <x v="2"/>
    <x v="0"/>
    <s v="VALENT"/>
    <s v="31049194"/>
    <m/>
    <s v="HI"/>
    <s v="H"/>
    <s v="VALENT31049194HI"/>
    <s v="VALENT31049194HI"/>
    <x v="155"/>
    <x v="155"/>
    <x v="1"/>
    <x v="476"/>
    <x v="367"/>
    <s v="HI"/>
    <s v="HI"/>
    <s v="Agua"/>
    <x v="1"/>
    <s v="NO COES"/>
    <s v="Instalado"/>
    <x v="0"/>
    <n v="0"/>
    <n v="0"/>
    <s v="Privado"/>
    <s v="Autoproductor"/>
    <x v="0"/>
    <s v="LIMA"/>
    <s v="LIMA"/>
    <s v="YAUYOS"/>
    <s v="LARAOS"/>
    <n v="0"/>
    <n v="30"/>
    <n v="3.78"/>
    <n v="1.1599999999999999"/>
    <n v="10312.187"/>
    <n v="10.312187"/>
    <n v="1.8109999999999999"/>
    <n v="3.78"/>
    <n v="1.29"/>
    <n v="11226.09"/>
    <n v="11.226090000000001"/>
    <n v="1.8580000000000001"/>
    <n v="3.78"/>
    <n v="1.544"/>
    <n v="12406.808000000003"/>
    <n v="12.406808000000003"/>
    <n v="1.8720000000000001"/>
    <n v="3.78"/>
    <n v="1.544"/>
    <n v="12331.287"/>
    <n v="12.331287"/>
    <n v="7.6479999999999997"/>
    <m/>
    <m/>
    <m/>
  </r>
  <r>
    <x v="2"/>
    <x v="0"/>
    <s v="VOLCAN"/>
    <s v="0000209"/>
    <m/>
    <s v="EL"/>
    <s v="T"/>
    <s v="VOLCAN0000209EL"/>
    <s v="VOLCAN0000209EL"/>
    <x v="156"/>
    <x v="156"/>
    <x v="0"/>
    <x v="477"/>
    <x v="367"/>
    <s v="EL"/>
    <s v="EL"/>
    <s v="Diésel"/>
    <x v="1"/>
    <s v="NO COES"/>
    <s v="Instalado"/>
    <x v="1"/>
    <n v="0"/>
    <n v="0"/>
    <s v="Privado"/>
    <s v="Autoproductor"/>
    <x v="0"/>
    <s v="PASCO"/>
    <s v="PASCO"/>
    <s v="PASCO"/>
    <s v="CHAUPIMARCA"/>
    <n v="0"/>
    <n v="74"/>
    <n v="6"/>
    <n v="0"/>
    <n v="0"/>
    <n v="0"/>
    <n v="0"/>
    <n v="6"/>
    <n v="0"/>
    <n v="0"/>
    <n v="0"/>
    <n v="0"/>
    <n v="6"/>
    <n v="0"/>
    <n v="0"/>
    <n v="0"/>
    <n v="0"/>
    <n v="6"/>
    <n v="0"/>
    <n v="0"/>
    <n v="0"/>
    <n v="7.6479999999999997"/>
    <m/>
    <m/>
    <m/>
  </r>
  <r>
    <x v="2"/>
    <x v="0"/>
    <s v="VOLCAN"/>
    <s v="53024917"/>
    <m/>
    <s v="EL"/>
    <s v="T"/>
    <s v="VOLCAN53024917EL"/>
    <s v="VOLCAN53024917EL"/>
    <x v="156"/>
    <x v="156"/>
    <x v="0"/>
    <x v="478"/>
    <x v="367"/>
    <s v="EL"/>
    <s v="EL"/>
    <s v="Diésel"/>
    <x v="1"/>
    <s v="NO COES"/>
    <s v="Instalado"/>
    <x v="0"/>
    <n v="0"/>
    <n v="0"/>
    <s v="Privado"/>
    <s v="Autoproductor"/>
    <x v="0"/>
    <s v="JUNIN"/>
    <s v="JUNIN"/>
    <s v="YAULI"/>
    <s v="YAULI"/>
    <n v="0"/>
    <n v="74"/>
    <n v="1.825"/>
    <n v="1.2"/>
    <n v="0"/>
    <n v="0"/>
    <n v="0"/>
    <n v="1.825"/>
    <n v="1.2"/>
    <n v="0"/>
    <n v="0"/>
    <n v="0"/>
    <n v="1.825"/>
    <n v="1.2"/>
    <n v="0"/>
    <n v="0"/>
    <n v="0"/>
    <n v="1.825"/>
    <n v="1.2"/>
    <n v="0"/>
    <n v="0"/>
    <n v="7.6479999999999997"/>
    <m/>
    <m/>
    <m/>
  </r>
  <r>
    <x v="2"/>
    <x v="0"/>
    <s v="VOLCAN"/>
    <s v="53025017"/>
    <m/>
    <s v="EL"/>
    <s v="T"/>
    <s v="VOLCAN53025017EL"/>
    <s v="VOLCAN53025017EL"/>
    <x v="156"/>
    <x v="156"/>
    <x v="0"/>
    <x v="478"/>
    <x v="367"/>
    <s v="EL"/>
    <s v="EL"/>
    <s v="Diésel"/>
    <x v="1"/>
    <s v="NO COES"/>
    <s v="Instalado"/>
    <x v="0"/>
    <n v="0"/>
    <n v="0"/>
    <s v="Privado"/>
    <s v="Autoproductor"/>
    <x v="0"/>
    <s v="JUNIN"/>
    <s v="JUNIN"/>
    <s v="YAULI"/>
    <s v="YAULI"/>
    <n v="0"/>
    <n v="74"/>
    <n v="1.6"/>
    <n v="1"/>
    <n v="0"/>
    <n v="0"/>
    <n v="0"/>
    <n v="1.825"/>
    <n v="1.2"/>
    <n v="0"/>
    <n v="0"/>
    <n v="0"/>
    <n v="1.825"/>
    <n v="1.2"/>
    <n v="0"/>
    <n v="0"/>
    <n v="0"/>
    <n v="1.825"/>
    <n v="1.2"/>
    <n v="0"/>
    <n v="0"/>
    <n v="7.6479999999999997"/>
    <m/>
    <m/>
    <m/>
  </r>
  <r>
    <x v="2"/>
    <x v="0"/>
    <s v="VOLCAN"/>
    <s v="53025117"/>
    <m/>
    <s v="EL"/>
    <s v="T"/>
    <s v="VOLCAN53025117EL"/>
    <s v="VOLCAN53025117EL"/>
    <x v="156"/>
    <x v="156"/>
    <x v="0"/>
    <x v="479"/>
    <x v="367"/>
    <s v="EL"/>
    <s v="EL"/>
    <s v="Diésel"/>
    <x v="1"/>
    <s v="NO COES"/>
    <s v="Instalado"/>
    <x v="0"/>
    <n v="0"/>
    <n v="0"/>
    <s v="Privado"/>
    <s v="Autoproductor"/>
    <x v="0"/>
    <s v="JUNIN"/>
    <s v="JUNIN"/>
    <s v="YAULI"/>
    <s v="YAULI"/>
    <n v="0"/>
    <n v="74"/>
    <n v="1.6"/>
    <n v="1"/>
    <n v="0"/>
    <n v="0"/>
    <n v="0"/>
    <n v="1.6"/>
    <n v="1"/>
    <n v="0"/>
    <n v="0"/>
    <n v="0"/>
    <n v="1.6"/>
    <n v="1"/>
    <n v="0"/>
    <n v="0"/>
    <n v="0"/>
    <n v="1.6"/>
    <n v="1"/>
    <n v="0"/>
    <n v="0"/>
    <n v="7.6479999999999997"/>
    <m/>
    <m/>
    <m/>
  </r>
  <r>
    <x v="2"/>
    <x v="0"/>
    <s v="VOLCAN"/>
    <s v="53025217"/>
    <m/>
    <s v="EL"/>
    <s v="T"/>
    <s v="VOLCAN53025217EL"/>
    <s v="VOLCAN53025217EL"/>
    <x v="156"/>
    <x v="156"/>
    <x v="0"/>
    <x v="480"/>
    <x v="367"/>
    <s v="EL"/>
    <s v="EL"/>
    <s v="Diésel"/>
    <x v="1"/>
    <s v="NO COES"/>
    <s v="Instalado"/>
    <x v="0"/>
    <n v="0"/>
    <n v="0"/>
    <s v="Privado"/>
    <s v="Autoproductor"/>
    <x v="0"/>
    <s v="JUNIN"/>
    <s v="JUNIN"/>
    <s v="YAULI"/>
    <s v="HUAY HUAY"/>
    <n v="0"/>
    <n v="74"/>
    <n v="1.825"/>
    <n v="1.2"/>
    <n v="0"/>
    <n v="0"/>
    <n v="0"/>
    <n v="1.825"/>
    <n v="1.2"/>
    <n v="0"/>
    <n v="0"/>
    <n v="0"/>
    <n v="1.825"/>
    <n v="1.2"/>
    <n v="0"/>
    <n v="0"/>
    <n v="0"/>
    <n v="1.825"/>
    <n v="1.2"/>
    <n v="0"/>
    <n v="0"/>
    <n v="7.6479999999999997"/>
    <m/>
    <m/>
    <m/>
  </r>
  <r>
    <x v="2"/>
    <x v="0"/>
    <s v="VOLCAN"/>
    <s v="53025317"/>
    <m/>
    <s v="EL"/>
    <s v="T"/>
    <s v="VOLCAN53025317EL"/>
    <s v="VOLCAN53025317EL"/>
    <x v="156"/>
    <x v="156"/>
    <x v="0"/>
    <x v="480"/>
    <x v="367"/>
    <s v="EL"/>
    <s v="EL"/>
    <s v="Diésel"/>
    <x v="1"/>
    <s v="NO COES"/>
    <s v="Instalado"/>
    <x v="0"/>
    <n v="0"/>
    <n v="0"/>
    <s v="Privado"/>
    <s v="Autoproductor"/>
    <x v="0"/>
    <s v="JUNIN"/>
    <s v="JUNIN"/>
    <s v="YAULI"/>
    <s v="HUAY HUAY"/>
    <n v="0"/>
    <n v="74"/>
    <n v="1.825"/>
    <n v="1.2"/>
    <n v="0"/>
    <n v="0"/>
    <n v="0"/>
    <n v="1.6"/>
    <n v="1"/>
    <n v="0"/>
    <n v="0"/>
    <n v="0"/>
    <n v="1.6"/>
    <n v="1"/>
    <n v="0"/>
    <n v="0"/>
    <n v="0"/>
    <n v="1.6"/>
    <n v="1"/>
    <n v="0"/>
    <n v="0"/>
    <n v="7.6479999999999997"/>
    <m/>
    <m/>
    <m/>
  </r>
  <r>
    <x v="2"/>
    <x v="0"/>
    <s v="VOLCAN"/>
    <s v="53025417"/>
    <m/>
    <s v="EL"/>
    <s v="T"/>
    <s v="VOLCAN53025417EL"/>
    <s v="VOLCAN53025417EL"/>
    <x v="156"/>
    <x v="156"/>
    <x v="0"/>
    <x v="481"/>
    <x v="367"/>
    <s v="EL"/>
    <s v="EL"/>
    <s v="Diésel"/>
    <x v="1"/>
    <s v="NO COES"/>
    <s v="Instalado"/>
    <x v="0"/>
    <n v="0"/>
    <n v="0"/>
    <s v="Privado"/>
    <s v="Autoproductor"/>
    <x v="0"/>
    <s v="JUNIN"/>
    <s v="JUNIN"/>
    <s v="YAULI"/>
    <s v="CHICLA"/>
    <n v="0"/>
    <n v="74"/>
    <n v="1.825"/>
    <n v="1.2"/>
    <n v="0"/>
    <n v="0"/>
    <n v="0"/>
    <n v="1.825"/>
    <n v="1.2"/>
    <n v="0"/>
    <n v="0"/>
    <n v="0"/>
    <n v="1.825"/>
    <n v="1.2"/>
    <n v="0"/>
    <n v="0"/>
    <n v="0"/>
    <n v="1.825"/>
    <n v="1.2"/>
    <n v="0"/>
    <n v="0"/>
    <n v="7.6479999999999997"/>
    <m/>
    <m/>
    <m/>
  </r>
  <r>
    <x v="2"/>
    <x v="0"/>
    <s v="VOLCAN"/>
    <s v="53025517"/>
    <m/>
    <s v="EL"/>
    <s v="T"/>
    <s v="VOLCAN53025517EL"/>
    <s v="VOLCAN53025517EL"/>
    <x v="156"/>
    <x v="156"/>
    <x v="0"/>
    <x v="482"/>
    <x v="367"/>
    <s v="EL"/>
    <s v="EL"/>
    <s v="Diésel"/>
    <x v="1"/>
    <s v="NO COES"/>
    <s v="Instalado"/>
    <x v="0"/>
    <n v="0"/>
    <n v="0"/>
    <s v="Privado"/>
    <s v="Autoproductor"/>
    <x v="0"/>
    <s v="JUNIN"/>
    <s v="JUNIN"/>
    <s v="YAULI"/>
    <s v="YAULI"/>
    <n v="0"/>
    <n v="74"/>
    <n v="1.825"/>
    <n v="1.2"/>
    <n v="0"/>
    <n v="0"/>
    <n v="0"/>
    <n v="1.825"/>
    <n v="1.2"/>
    <n v="0"/>
    <n v="0"/>
    <n v="0"/>
    <n v="1.825"/>
    <n v="1.2"/>
    <n v="0"/>
    <n v="0"/>
    <n v="0"/>
    <n v="1.825"/>
    <n v="1.2"/>
    <n v="0"/>
    <n v="0"/>
    <n v="7.6479999999999997"/>
    <m/>
    <m/>
    <m/>
  </r>
  <r>
    <x v="2"/>
    <x v="0"/>
    <s v="YANACO"/>
    <s v="33045094"/>
    <m/>
    <s v="EL"/>
    <s v="T"/>
    <s v="YANACO33045094EL"/>
    <s v="YANACO33045094EL"/>
    <x v="157"/>
    <x v="157"/>
    <x v="0"/>
    <x v="483"/>
    <x v="367"/>
    <s v="EL"/>
    <s v="EL"/>
    <s v="Diésel"/>
    <x v="1"/>
    <s v="NO COES"/>
    <s v="Instalado"/>
    <x v="0"/>
    <n v="0"/>
    <n v="0"/>
    <s v="Privado"/>
    <s v="Autoproductor"/>
    <x v="0"/>
    <s v="CAJAMARCA"/>
    <s v="CAJAMARCA"/>
    <s v="CAJAMARCA"/>
    <s v="ENCAÑADA"/>
    <n v="0"/>
    <n v="48"/>
    <n v="5.46"/>
    <n v="3.3"/>
    <n v="19.876999999999999"/>
    <n v="1.9876999999999999E-2"/>
    <n v="0"/>
    <n v="5.46"/>
    <n v="3.3"/>
    <n v="30.928000000000001"/>
    <n v="3.0928000000000001E-2"/>
    <n v="0"/>
    <n v="5.46"/>
    <n v="3.3"/>
    <n v="13.683"/>
    <n v="1.3682999999999999E-2"/>
    <n v="0"/>
    <n v="5.46"/>
    <n v="3.3"/>
    <n v="7.1410000000000009"/>
    <n v="7.1410000000000006E-3"/>
    <n v="7.6479999999999997"/>
    <m/>
    <m/>
    <m/>
  </r>
  <r>
    <x v="2"/>
    <x v="0"/>
    <s v="YANACO"/>
    <s v="33045194"/>
    <m/>
    <s v="EL"/>
    <s v="T"/>
    <s v="YANACO33045194EL"/>
    <s v="YANACO33045194EL"/>
    <x v="157"/>
    <x v="157"/>
    <x v="0"/>
    <x v="484"/>
    <x v="367"/>
    <s v="EL"/>
    <s v="EL"/>
    <s v="Diésel"/>
    <x v="1"/>
    <s v="NO COES"/>
    <s v="Instalado"/>
    <x v="0"/>
    <n v="0"/>
    <n v="0"/>
    <s v="Privado"/>
    <s v="Autoproductor"/>
    <x v="0"/>
    <s v="CAJAMARCA"/>
    <s v="CAJAMARCA"/>
    <s v="CAJAMARCA"/>
    <s v="ENCAÑADA"/>
    <n v="0"/>
    <n v="48"/>
    <n v="3.18"/>
    <n v="2.15"/>
    <n v="2.5499999999999998"/>
    <n v="2.5499999999999997E-3"/>
    <n v="0"/>
    <n v="3.18"/>
    <n v="2.15"/>
    <n v="7.53"/>
    <n v="7.5300000000000002E-3"/>
    <n v="0"/>
    <n v="3.18"/>
    <n v="2.15"/>
    <n v="3.6"/>
    <n v="3.5999999999999999E-3"/>
    <n v="0"/>
    <n v="3.18"/>
    <n v="2.15"/>
    <n v="0.95300000000000018"/>
    <n v="9.5300000000000018E-4"/>
    <n v="7.6479999999999997"/>
    <m/>
    <m/>
    <m/>
  </r>
  <r>
    <x v="2"/>
    <x v="0"/>
    <s v="YANACO"/>
    <s v="33045294"/>
    <m/>
    <s v="EL"/>
    <s v="T"/>
    <s v="YANACO33045294EL"/>
    <s v="YANACO33045294EL"/>
    <x v="157"/>
    <x v="157"/>
    <x v="0"/>
    <x v="485"/>
    <x v="367"/>
    <s v="EL"/>
    <s v="EL"/>
    <s v="Diésel"/>
    <x v="1"/>
    <s v="NO COES"/>
    <s v="Instalado"/>
    <x v="0"/>
    <n v="0"/>
    <n v="0"/>
    <s v="Privado"/>
    <s v="Autoproductor"/>
    <x v="0"/>
    <s v="CAJAMARCA"/>
    <s v="CAJAMARCA"/>
    <s v="CAJAMARCA"/>
    <s v="ENCAÑADA"/>
    <n v="0"/>
    <n v="48"/>
    <n v="5.4249999999999998"/>
    <n v="3.4"/>
    <n v="17.591000000000001"/>
    <n v="1.7591000000000002E-2"/>
    <n v="0"/>
    <n v="5.4249999999999998"/>
    <n v="3.4"/>
    <n v="11.138"/>
    <n v="1.1138E-2"/>
    <n v="0"/>
    <n v="5.4249999999999998"/>
    <n v="3.4"/>
    <n v="5.0869999999999997"/>
    <n v="5.0869999999999995E-3"/>
    <n v="0"/>
    <n v="5.4249999999999998"/>
    <n v="3.4"/>
    <n v="1.383"/>
    <n v="1.3830000000000001E-3"/>
    <n v="7.6479999999999997"/>
    <m/>
    <m/>
    <m/>
  </r>
  <r>
    <x v="2"/>
    <x v="0"/>
    <s v="YANACO"/>
    <s v="53006495"/>
    <m/>
    <s v="EL"/>
    <s v="T"/>
    <s v="YANACO53006495EL"/>
    <s v="YANACO53006495EL"/>
    <x v="157"/>
    <x v="157"/>
    <x v="0"/>
    <x v="486"/>
    <x v="367"/>
    <s v="EL"/>
    <s v="EL"/>
    <s v="Diésel"/>
    <x v="1"/>
    <s v="NO COES"/>
    <s v="Instalado"/>
    <x v="0"/>
    <n v="0"/>
    <n v="0"/>
    <s v="Privado"/>
    <s v="Autoproductor"/>
    <x v="0"/>
    <s v="CAJAMARCA"/>
    <s v="CAJAMARCA"/>
    <s v="CAJAMARCA"/>
    <s v="ENCAÑADA"/>
    <n v="0"/>
    <n v="48"/>
    <n v="0.67500000000000004"/>
    <n v="0.53"/>
    <n v="5.0590000000000002"/>
    <n v="5.0590000000000001E-3"/>
    <n v="0"/>
    <n v="0.67500000000000004"/>
    <n v="0.53"/>
    <n v="0"/>
    <n v="0"/>
    <n v="0"/>
    <n v="0.67500000000000004"/>
    <n v="0.53"/>
    <n v="0"/>
    <n v="0"/>
    <n v="0"/>
    <n v="0.67500000000000004"/>
    <n v="0.53"/>
    <n v="0"/>
    <n v="0"/>
    <n v="7.6479999999999997"/>
    <m/>
    <m/>
    <m/>
  </r>
  <r>
    <x v="2"/>
    <x v="0"/>
    <s v="YANACO"/>
    <s v="53018302"/>
    <m/>
    <s v="EL"/>
    <s v="T"/>
    <s v="YANACO53018302EL"/>
    <s v="YANACO53018302EL"/>
    <x v="157"/>
    <x v="157"/>
    <x v="0"/>
    <x v="487"/>
    <x v="367"/>
    <s v="EL"/>
    <s v="EL"/>
    <s v="Diésel"/>
    <x v="1"/>
    <s v="NO COES"/>
    <s v="Instalado"/>
    <x v="0"/>
    <n v="0"/>
    <n v="0"/>
    <s v="Privado"/>
    <s v="Autoproductor"/>
    <x v="0"/>
    <s v="CAJAMARCA"/>
    <s v="CAJAMARCA"/>
    <s v="CAJAMARCA"/>
    <s v="CAJAMARCA"/>
    <n v="0"/>
    <n v="48"/>
    <n v="8.65"/>
    <n v="6"/>
    <n v="20.911000000000001"/>
    <n v="2.0911000000000003E-2"/>
    <n v="0"/>
    <n v="8.65"/>
    <n v="6"/>
    <n v="12.719000000000001"/>
    <n v="1.2719000000000001E-2"/>
    <n v="0"/>
    <n v="8.65"/>
    <n v="6"/>
    <n v="7.5100000000000007"/>
    <n v="7.510000000000001E-3"/>
    <n v="0"/>
    <n v="8.65"/>
    <n v="6"/>
    <n v="5.572000000000001"/>
    <n v="5.5720000000000006E-3"/>
    <n v="7.6479999999999997"/>
    <m/>
    <m/>
    <m/>
  </r>
  <r>
    <x v="2"/>
    <x v="0"/>
    <s v="YANACO"/>
    <s v="53200404"/>
    <m/>
    <s v="EL"/>
    <s v="T"/>
    <s v="YANACO53200404EL"/>
    <s v="YANACO53200404EL"/>
    <x v="157"/>
    <x v="157"/>
    <x v="0"/>
    <x v="488"/>
    <x v="367"/>
    <s v="EL"/>
    <s v="EL"/>
    <s v="Diésel"/>
    <x v="1"/>
    <s v="NO COES"/>
    <s v="Instalado"/>
    <x v="1"/>
    <n v="0"/>
    <n v="0"/>
    <s v="Privado"/>
    <s v="Autoproductor"/>
    <x v="0"/>
    <s v="CAJAMARCA"/>
    <s v="CAJAMARCA"/>
    <s v="CAJAMARCA"/>
    <s v="ENCAÑADA"/>
    <n v="0"/>
    <n v="48"/>
    <n v="1.82"/>
    <n v="1.3"/>
    <n v="0"/>
    <n v="0"/>
    <n v="0"/>
    <n v="1.82"/>
    <n v="1.3"/>
    <n v="0"/>
    <n v="0"/>
    <n v="0"/>
    <n v="1.82"/>
    <n v="1.3"/>
    <n v="0"/>
    <n v="0"/>
    <n v="0"/>
    <n v="1.82"/>
    <n v="1.3"/>
    <n v="0"/>
    <n v="0"/>
    <n v="7.6479999999999997"/>
    <m/>
    <m/>
    <m/>
  </r>
  <r>
    <x v="2"/>
    <x v="0"/>
    <s v="YANACO"/>
    <s v="53201807"/>
    <m/>
    <s v="EL"/>
    <s v="T"/>
    <s v="YANACO53201807EL"/>
    <s v="YANACO53201807EL"/>
    <x v="157"/>
    <x v="157"/>
    <x v="0"/>
    <x v="489"/>
    <x v="367"/>
    <s v="EL"/>
    <s v="EL"/>
    <s v="Diésel"/>
    <x v="1"/>
    <s v="NO COES"/>
    <s v="Instalado"/>
    <x v="0"/>
    <n v="0"/>
    <n v="0"/>
    <s v="Privado"/>
    <s v="Autoproductor"/>
    <x v="0"/>
    <s v="CAJAMARCA"/>
    <s v="CAJAMARCA"/>
    <s v="CAJAMARCA"/>
    <s v="ENCAÑADA"/>
    <n v="0"/>
    <n v="48"/>
    <n v="10.95"/>
    <n v="7.4"/>
    <n v="31.550999999999998"/>
    <n v="3.1550999999999996E-2"/>
    <n v="0"/>
    <n v="10.95"/>
    <n v="7.4"/>
    <n v="51.004000000000005"/>
    <n v="5.1004000000000008E-2"/>
    <n v="0"/>
    <n v="10.95"/>
    <n v="7.4"/>
    <n v="30.443999999999996"/>
    <n v="3.0443999999999995E-2"/>
    <n v="0"/>
    <n v="10.95"/>
    <n v="7.4"/>
    <n v="10.843999999999999"/>
    <n v="1.0843999999999999E-2"/>
    <n v="7.6479999999999997"/>
    <m/>
    <m/>
    <m/>
  </r>
  <r>
    <x v="2"/>
    <x v="0"/>
    <s v="YANACO"/>
    <s v="53202108"/>
    <m/>
    <s v="EL"/>
    <s v="T"/>
    <s v="YANACO53202108EL"/>
    <s v="YANACO53202108EL"/>
    <x v="157"/>
    <x v="157"/>
    <x v="0"/>
    <x v="490"/>
    <x v="367"/>
    <s v="EL"/>
    <s v="EL"/>
    <s v="Diésel"/>
    <x v="1"/>
    <s v="NO COES"/>
    <s v="Instalado"/>
    <x v="0"/>
    <n v="0"/>
    <n v="0"/>
    <s v="Privado"/>
    <s v="Autoproductor"/>
    <x v="0"/>
    <s v="CAJAMARCA"/>
    <s v="CAJAMARCA"/>
    <s v="CAJAMARCA"/>
    <s v="ENCAÑADA"/>
    <n v="0"/>
    <n v="48"/>
    <n v="4.08"/>
    <n v="2.85"/>
    <n v="1.9220000000000002"/>
    <n v="1.9220000000000001E-3"/>
    <n v="0"/>
    <n v="4.08"/>
    <n v="2.85"/>
    <n v="1.357"/>
    <n v="1.3569999999999999E-3"/>
    <n v="0"/>
    <n v="4.08"/>
    <n v="2.85"/>
    <n v="1.786"/>
    <n v="1.786E-3"/>
    <n v="0"/>
    <n v="4.08"/>
    <n v="2.85"/>
    <n v="4.3849999999999998"/>
    <n v="4.385E-3"/>
    <n v="7.6479999999999997"/>
    <m/>
    <m/>
    <m/>
  </r>
  <r>
    <x v="2"/>
    <x v="0"/>
    <s v="YANAQU"/>
    <s v="53018803"/>
    <m/>
    <s v="EL"/>
    <s v="T"/>
    <s v="YANAQU53018803EL"/>
    <s v="YANAQU53018803EL"/>
    <x v="158"/>
    <x v="158"/>
    <x v="0"/>
    <x v="491"/>
    <x v="367"/>
    <s v="EL"/>
    <s v="EL"/>
    <s v="Diésel"/>
    <x v="1"/>
    <s v="NO COES"/>
    <s v="Instalado"/>
    <x v="0"/>
    <n v="0"/>
    <n v="0"/>
    <s v="Privado"/>
    <s v="Autoproductor"/>
    <x v="0"/>
    <s v="AREQUIPA"/>
    <s v="AREQUIPA"/>
    <s v="CONDESUYOS"/>
    <s v="YANAQUIHUA"/>
    <n v="0"/>
    <n v="49"/>
    <n v="0.9"/>
    <n v="0"/>
    <n v="0"/>
    <n v="0"/>
    <n v="0"/>
    <n v="0.9"/>
    <n v="0"/>
    <n v="0"/>
    <n v="0"/>
    <n v="0"/>
    <n v="0.9"/>
    <n v="0"/>
    <n v="0"/>
    <n v="0"/>
    <n v="0"/>
    <n v="0.9"/>
    <n v="0"/>
    <n v="0"/>
    <n v="0"/>
    <n v="7.6479999999999997"/>
    <m/>
    <m/>
    <m/>
  </r>
  <r>
    <x v="2"/>
    <x v="0"/>
    <s v="QUEISC"/>
    <s v="989196"/>
    <m/>
    <s v="HI"/>
    <s v="H"/>
    <s v="QUEISC989196HI"/>
    <s v="QUEISC989196HI"/>
    <x v="138"/>
    <x v="138"/>
    <x v="1"/>
    <x v="492"/>
    <x v="367"/>
    <s v="HI"/>
    <s v="HI"/>
    <s v="Agua"/>
    <x v="1"/>
    <s v="NO COES"/>
    <s v="Instalado"/>
    <x v="0"/>
    <n v="0"/>
    <n v="0"/>
    <s v="Privado"/>
    <s v="Autoproductor"/>
    <x v="0"/>
    <s v="LIMA"/>
    <s v="LIMA"/>
    <s v="OYON"/>
    <s v="OYON"/>
    <s v="RAPAZ"/>
    <n v="37"/>
    <m/>
    <m/>
    <m/>
    <m/>
    <m/>
    <n v="1.7"/>
    <n v="1.35"/>
    <n v="4331.6559999999999"/>
    <n v="4.3316559999999997"/>
    <n v="1.44"/>
    <n v="1.7"/>
    <n v="1.35"/>
    <n v="9630.7920392720007"/>
    <n v="9.6307920392720003"/>
    <n v="1.298"/>
    <n v="1.7"/>
    <n v="1.35"/>
    <n v="8271.2979999999989"/>
    <n v="8.271297999999998"/>
    <n v="7.6479999999999997"/>
    <m/>
    <m/>
    <m/>
  </r>
  <r>
    <x v="2"/>
    <x v="0"/>
    <s v="QUEISC"/>
    <s v="53202209"/>
    <m/>
    <s v="EL"/>
    <s v="T"/>
    <s v="QUEISC53202209EL"/>
    <s v="QUEISC53202209EL"/>
    <x v="138"/>
    <x v="138"/>
    <x v="0"/>
    <x v="493"/>
    <x v="367"/>
    <s v="EL"/>
    <s v="EL"/>
    <s v="Diésel"/>
    <x v="1"/>
    <s v="NO COES"/>
    <s v="Instalado"/>
    <x v="0"/>
    <n v="0"/>
    <n v="0"/>
    <s v="Privado"/>
    <s v="Autoproductor"/>
    <x v="0"/>
    <s v="ANCASH"/>
    <s v="ANCASH"/>
    <s v="HUARI"/>
    <s v="SAN MARCOS"/>
    <n v="0"/>
    <n v="37"/>
    <m/>
    <m/>
    <m/>
    <m/>
    <m/>
    <n v="7.7969999999999997"/>
    <n v="3.11"/>
    <n v="4.8"/>
    <n v="4.7999999999999996E-3"/>
    <n v="0.7"/>
    <n v="7.7969999999999997"/>
    <n v="3.11"/>
    <n v="73.140000000000015"/>
    <n v="7.3140000000000011E-2"/>
    <n v="0.85"/>
    <n v="7.7969999999999997"/>
    <n v="3.11"/>
    <n v="55.44"/>
    <n v="5.5439999999999996E-2"/>
    <n v="7.6479999999999997"/>
    <m/>
    <m/>
    <m/>
  </r>
  <r>
    <x v="2"/>
    <x v="0"/>
    <s v="NXACAJ"/>
    <s v="33021593"/>
    <m/>
    <s v="EL"/>
    <s v="T"/>
    <s v="NXACAJ33021593EL"/>
    <s v="NXACAJ33021593EL"/>
    <x v="159"/>
    <x v="159"/>
    <x v="0"/>
    <x v="494"/>
    <x v="367"/>
    <s v="EL"/>
    <s v="EL"/>
    <s v="Diésel"/>
    <x v="0"/>
    <s v="NO COES"/>
    <s v="Instalado"/>
    <x v="0"/>
    <n v="0"/>
    <n v="0"/>
    <s v="Privado"/>
    <s v="Autoproductor"/>
    <x v="0"/>
    <s v="LIMA"/>
    <s v="LIMA"/>
    <s v="LIMA"/>
    <s v="LURIGANCHO"/>
    <n v="0"/>
    <n v="52"/>
    <m/>
    <m/>
    <m/>
    <m/>
    <m/>
    <n v="2.5"/>
    <n v="2"/>
    <n v="0"/>
    <n v="0"/>
    <n v="0"/>
    <n v="2.5"/>
    <n v="2"/>
    <n v="0"/>
    <n v="0"/>
    <n v="0"/>
    <n v="2.5"/>
    <n v="2"/>
    <n v="0"/>
    <n v="0"/>
    <n v="7.6479999999999997"/>
    <m/>
    <m/>
    <m/>
  </r>
  <r>
    <x v="2"/>
    <x v="0"/>
    <s v="NXACAJ"/>
    <s v="33021593"/>
    <m/>
    <s v="TV"/>
    <s v="T"/>
    <s v="NXACAJ33021593TV"/>
    <s v="NXACAJ33021593TV"/>
    <x v="159"/>
    <x v="159"/>
    <x v="0"/>
    <x v="495"/>
    <x v="367"/>
    <s v="TV"/>
    <s v="TV"/>
    <s v="Vapor"/>
    <x v="0"/>
    <s v="NO COES"/>
    <s v="Instalado"/>
    <x v="0"/>
    <n v="0"/>
    <n v="0"/>
    <s v="Privado"/>
    <s v="Autoproductor"/>
    <x v="0"/>
    <s v="LIMA"/>
    <s v="LIMA"/>
    <s v="LIMA"/>
    <s v="LURIGANCHO"/>
    <n v="0"/>
    <n v="52"/>
    <m/>
    <m/>
    <m/>
    <m/>
    <m/>
    <n v="3.5"/>
    <n v="3.5"/>
    <n v="9365.5910000000003"/>
    <n v="9.3655910000000002"/>
    <n v="2.8"/>
    <n v="3.5"/>
    <n v="3.5"/>
    <n v="5386.1850000000004"/>
    <n v="5.3861850000000002"/>
    <n v="2"/>
    <n v="3.5"/>
    <n v="3.5"/>
    <n v="9288.4420000000009"/>
    <n v="9.2884420000000016"/>
    <n v="7.6479999999999997"/>
    <m/>
    <m/>
    <m/>
  </r>
  <r>
    <x v="2"/>
    <x v="0"/>
    <s v="NXACAJ"/>
    <s v="53202910"/>
    <m/>
    <s v="EL"/>
    <s v="T"/>
    <s v="NXACAJ53202910EL"/>
    <s v="NXACAJ53202910EL"/>
    <x v="159"/>
    <x v="159"/>
    <x v="0"/>
    <x v="496"/>
    <x v="367"/>
    <s v="EL"/>
    <s v="EL"/>
    <s v="Diésel"/>
    <x v="0"/>
    <s v="NO COES"/>
    <s v="Instalado"/>
    <x v="0"/>
    <n v="0"/>
    <n v="0"/>
    <s v="Privado"/>
    <s v="Autoproductor"/>
    <x v="0"/>
    <s v="LIMA"/>
    <s v="LIMA"/>
    <s v="LIMA"/>
    <s v="LURIGANCHO"/>
    <n v="0"/>
    <n v="52"/>
    <m/>
    <m/>
    <m/>
    <m/>
    <m/>
    <n v="2"/>
    <n v="0"/>
    <n v="0"/>
    <n v="0"/>
    <n v="0"/>
    <n v="2"/>
    <n v="0"/>
    <n v="0"/>
    <n v="0"/>
    <n v="0"/>
    <n v="2"/>
    <n v="0"/>
    <n v="0"/>
    <n v="0"/>
    <n v="7.6479999999999997"/>
    <m/>
    <m/>
    <m/>
  </r>
  <r>
    <x v="2"/>
    <x v="0"/>
    <s v="NXACAJ"/>
    <s v="53203010"/>
    <m/>
    <s v="EL"/>
    <s v="T"/>
    <s v="NXACAJ53203010EL"/>
    <s v="NXACAJ53203010EL"/>
    <x v="159"/>
    <x v="159"/>
    <x v="0"/>
    <x v="497"/>
    <x v="367"/>
    <s v="EL"/>
    <s v="EL"/>
    <s v="Diésel"/>
    <x v="0"/>
    <s v="NO COES"/>
    <s v="Instalado"/>
    <x v="0"/>
    <n v="0"/>
    <n v="0"/>
    <s v="Privado"/>
    <s v="Autoproductor"/>
    <x v="0"/>
    <s v="LIMA"/>
    <s v="LIMA"/>
    <s v="LIMA"/>
    <s v="LURIGANCHO"/>
    <n v="0"/>
    <n v="52"/>
    <m/>
    <m/>
    <m/>
    <m/>
    <m/>
    <n v="2"/>
    <n v="2"/>
    <n v="116.649"/>
    <n v="6.3444E-2"/>
    <n v="1.6"/>
    <n v="2"/>
    <n v="2"/>
    <n v="286.14200000000005"/>
    <n v="0.28614200000000006"/>
    <n v="1.6"/>
    <n v="2"/>
    <n v="2"/>
    <n v="2"/>
    <n v="2E-3"/>
    <n v="7.6479999999999997"/>
    <m/>
    <m/>
    <m/>
  </r>
  <r>
    <x v="2"/>
    <x v="0"/>
    <s v="NXACAJ"/>
    <s v="53203110"/>
    <m/>
    <s v="TV"/>
    <s v="T"/>
    <s v="NXACAJ53203110TV"/>
    <s v="NXACAJ53203110TV"/>
    <x v="159"/>
    <x v="159"/>
    <x v="0"/>
    <x v="498"/>
    <x v="367"/>
    <s v="TV"/>
    <s v="TV"/>
    <s v="Vapor"/>
    <x v="0"/>
    <s v="NO COES"/>
    <s v="Instalado"/>
    <x v="0"/>
    <n v="0"/>
    <n v="0"/>
    <s v="Privado"/>
    <s v="Autoproductor"/>
    <x v="0"/>
    <s v="LIMA"/>
    <s v="LIMA"/>
    <s v="LIMA"/>
    <s v="LURIGANCHO"/>
    <n v="0"/>
    <n v="52"/>
    <m/>
    <m/>
    <m/>
    <m/>
    <m/>
    <n v="4"/>
    <n v="3.5"/>
    <n v="0"/>
    <n v="0"/>
    <n v="3.5"/>
    <n v="4"/>
    <n v="3.5"/>
    <n v="9342.2740000000013"/>
    <n v="9.3422740000000015"/>
    <n v="2.8"/>
    <n v="4"/>
    <n v="3.5"/>
    <n v="13677.381000000001"/>
    <n v="13.677381"/>
    <n v="7.6479999999999997"/>
    <m/>
    <m/>
    <m/>
  </r>
  <r>
    <x v="2"/>
    <x v="0"/>
    <s v="NXACAJ"/>
    <s v="53203210"/>
    <m/>
    <s v="EL"/>
    <s v="T"/>
    <s v="NXACAJ53203210EL"/>
    <s v="NXACAJ53203210EL"/>
    <x v="159"/>
    <x v="159"/>
    <x v="0"/>
    <x v="499"/>
    <x v="367"/>
    <s v="EL"/>
    <s v="EL"/>
    <s v="Diésel"/>
    <x v="0"/>
    <s v="NO COES"/>
    <s v="Instalado"/>
    <x v="1"/>
    <n v="0"/>
    <n v="0"/>
    <s v="Privado"/>
    <s v="Autoproductor"/>
    <x v="0"/>
    <s v="LIMA"/>
    <s v="LIMA"/>
    <s v="LIMA"/>
    <s v="LURIGANCHO"/>
    <n v="0"/>
    <n v="52"/>
    <m/>
    <m/>
    <m/>
    <m/>
    <m/>
    <n v="2"/>
    <n v="2"/>
    <n v="122.99300000000001"/>
    <n v="6.6567000000000001E-2"/>
    <n v="1.5"/>
    <n v="2"/>
    <n v="2"/>
    <n v="13.215999999999999"/>
    <n v="1.3215999999999999E-2"/>
    <n v="1.5"/>
    <n v="2"/>
    <n v="2"/>
    <n v="2.2000000000000002"/>
    <n v="2.2000000000000001E-3"/>
    <n v="7.6479999999999997"/>
    <m/>
    <m/>
    <m/>
  </r>
  <r>
    <x v="2"/>
    <x v="0"/>
    <s v="QUELLA"/>
    <s v="20181545"/>
    <m/>
    <s v="EL"/>
    <s v="T"/>
    <s v="QUELLA20181545EL"/>
    <s v="QUELLA20181545EL"/>
    <x v="160"/>
    <x v="160"/>
    <x v="0"/>
    <x v="500"/>
    <x v="367"/>
    <s v="EL"/>
    <s v="EL"/>
    <s v="Diésel"/>
    <x v="1"/>
    <s v="NO COES"/>
    <s v="Instalado"/>
    <x v="0"/>
    <n v="0"/>
    <n v="0"/>
    <s v="Privado"/>
    <s v="Autoproductor"/>
    <x v="0"/>
    <s v="MOQUEGUA"/>
    <s v="MOQUEGUA"/>
    <s v="MARISCAL NIETO"/>
    <s v="TORATA"/>
    <n v="0"/>
    <n v="5"/>
    <n v="2.1"/>
    <n v="1.659"/>
    <n v="2144.9459999999999"/>
    <n v="2.144946"/>
    <n v="0.63200000000000001"/>
    <n v="2.64"/>
    <n v="1.8939999999999999"/>
    <n v="3042.5150000000003"/>
    <n v="3.0425150000000003"/>
    <n v="1.2829999999999999"/>
    <n v="2.64"/>
    <n v="1.8939999999999999"/>
    <n v="2932.2519999999995"/>
    <n v="2.9322519999999996"/>
    <n v="1.8939999999999999"/>
    <n v="2.64"/>
    <n v="1.8939999999999999"/>
    <n v="2360.6799999999998"/>
    <n v="2.3606799999999999"/>
    <n v="7.6479999999999997"/>
    <m/>
    <m/>
    <m/>
  </r>
  <r>
    <x v="2"/>
    <x v="0"/>
    <s v="QUELLA"/>
    <s v="20191306"/>
    <m/>
    <s v="EL"/>
    <s v="T"/>
    <s v="QUELLA20191306EL"/>
    <s v="QUELLA20191306EL"/>
    <x v="160"/>
    <x v="160"/>
    <x v="0"/>
    <x v="501"/>
    <x v="367"/>
    <s v="EL"/>
    <s v="EL"/>
    <s v="Diésel"/>
    <x v="1"/>
    <s v="NO COES"/>
    <s v="Instalado"/>
    <x v="0"/>
    <n v="0"/>
    <n v="0"/>
    <s v="Privado"/>
    <s v="Autoproductor"/>
    <x v="0"/>
    <s v="MOQUEGUA"/>
    <s v="MOQUEGUA"/>
    <s v="MARISCAL NIETO"/>
    <s v="TORATA"/>
    <n v="0"/>
    <n v="5"/>
    <m/>
    <m/>
    <m/>
    <m/>
    <m/>
    <m/>
    <m/>
    <m/>
    <m/>
    <m/>
    <n v="5"/>
    <n v="3.8319999999999999"/>
    <n v="777.68700000000001"/>
    <n v="0.77768700000000002"/>
    <n v="2.78"/>
    <n v="5"/>
    <n v="3.8319999999999999"/>
    <n v="5365.9989999999998"/>
    <n v="5.3659989999999995"/>
    <n v="7.6479999999999997"/>
    <m/>
    <m/>
    <m/>
  </r>
  <r>
    <x v="2"/>
    <x v="0"/>
    <s v="QUELLA"/>
    <s v="20191041"/>
    <m/>
    <s v="EL"/>
    <s v="T"/>
    <s v="QUELLA20191041EL"/>
    <s v="QUELLA20191041EL"/>
    <x v="160"/>
    <x v="160"/>
    <x v="0"/>
    <x v="502"/>
    <x v="367"/>
    <s v="EL"/>
    <s v="EL"/>
    <s v="Diésel"/>
    <x v="1"/>
    <s v="NO COES"/>
    <s v="Instalado"/>
    <x v="0"/>
    <n v="0"/>
    <n v="0"/>
    <s v="Privado"/>
    <s v="Autoproductor"/>
    <x v="0"/>
    <s v="MOQUEGUA"/>
    <s v="MOQUEGUA"/>
    <s v="MARISCAL NIETO"/>
    <s v="TORATA"/>
    <n v="0"/>
    <n v="5"/>
    <m/>
    <m/>
    <m/>
    <m/>
    <m/>
    <m/>
    <m/>
    <m/>
    <m/>
    <m/>
    <n v="1.64"/>
    <n v="1.5"/>
    <n v="285.96899999999999"/>
    <n v="0.28596899999999997"/>
    <n v="0.67800000000000005"/>
    <n v="1.64"/>
    <n v="1.5"/>
    <n v="1114.549"/>
    <n v="1.114549"/>
    <n v="7.6479999999999997"/>
    <m/>
    <m/>
    <m/>
  </r>
  <r>
    <x v="2"/>
    <x v="0"/>
    <s v="QUELLA"/>
    <s v="20200115"/>
    <m/>
    <s v="EL"/>
    <s v="T"/>
    <s v="QUELLA20200115EL"/>
    <s v="QUELLA20200115EL"/>
    <x v="160"/>
    <x v="160"/>
    <x v="0"/>
    <x v="503"/>
    <x v="367"/>
    <s v="EL"/>
    <s v="EL"/>
    <s v="Diésel"/>
    <x v="1"/>
    <s v="NO COES"/>
    <s v="Instalado"/>
    <x v="0"/>
    <n v="0"/>
    <n v="0"/>
    <s v="Privado"/>
    <s v="Autoproductor"/>
    <x v="0"/>
    <s v="MOQUEGUA"/>
    <s v="MOQUEGUA"/>
    <s v="MARISCAL NIETO"/>
    <s v="TORATA"/>
    <n v="0"/>
    <n v="5"/>
    <m/>
    <m/>
    <m/>
    <m/>
    <m/>
    <m/>
    <m/>
    <m/>
    <m/>
    <m/>
    <m/>
    <m/>
    <m/>
    <m/>
    <m/>
    <n v="4.08"/>
    <n v="3.33"/>
    <n v="1083.989"/>
    <n v="1.0839890000000001"/>
    <n v="7.6479999999999997"/>
    <m/>
    <m/>
    <m/>
  </r>
  <r>
    <x v="1"/>
    <x v="0"/>
    <m/>
    <m/>
    <m/>
    <m/>
    <m/>
    <m/>
    <m/>
    <x v="86"/>
    <x v="86"/>
    <x v="4"/>
    <x v="300"/>
    <x v="366"/>
    <m/>
    <m/>
    <m/>
    <x v="2"/>
    <m/>
    <m/>
    <x v="4"/>
    <m/>
    <m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x v="0"/>
    <s v="Municipios, Comunidades,Caserios, ets."/>
    <m/>
    <m/>
    <s v="HI"/>
    <m/>
    <m/>
    <m/>
    <x v="161"/>
    <x v="86"/>
    <x v="1"/>
    <x v="504"/>
    <x v="366"/>
    <s v="HI"/>
    <s v="HI"/>
    <s v="Agua"/>
    <x v="1"/>
    <s v="NO COES"/>
    <s v="Instalado"/>
    <x v="0"/>
    <m/>
    <s v="-"/>
    <s v="Estatal"/>
    <s v="EEz"/>
    <x v="2"/>
    <s v="AMAZONAS"/>
    <s v="AMAZONAS"/>
    <s v="BONGARÁ"/>
    <s v="JAZAN"/>
    <m/>
    <s v="zz"/>
    <n v="0.2"/>
    <n v="0.2"/>
    <n v="700.8"/>
    <n v="0.70079999999999998"/>
    <m/>
    <n v="0.2"/>
    <n v="0.2"/>
    <n v="700.8"/>
    <n v="0.70079999999999998"/>
    <m/>
    <n v="0.2"/>
    <n v="0.2"/>
    <n v="700.8"/>
    <n v="0.70079999999999998"/>
    <m/>
    <n v="0.2"/>
    <n v="0.2"/>
    <n v="700.8"/>
    <n v="0.70079999999999998"/>
    <m/>
    <m/>
    <m/>
    <m/>
  </r>
  <r>
    <x v="0"/>
    <x v="0"/>
    <s v="Municipios, Comunidades,Caserios, ets."/>
    <m/>
    <m/>
    <s v="HI"/>
    <m/>
    <m/>
    <m/>
    <x v="162"/>
    <x v="86"/>
    <x v="1"/>
    <x v="505"/>
    <x v="366"/>
    <s v="HI"/>
    <s v="HI"/>
    <s v="Agua"/>
    <x v="1"/>
    <s v="NO COES"/>
    <s v="Instalado"/>
    <x v="1"/>
    <m/>
    <s v="-"/>
    <s v="Estatal"/>
    <s v="EEz"/>
    <x v="2"/>
    <s v="ANCASH"/>
    <s v="ANCASH"/>
    <s v="OCROS"/>
    <s v="OCROS"/>
    <m/>
    <s v="zz"/>
    <n v="0.28000000000000003"/>
    <n v="0"/>
    <n v="0"/>
    <n v="0"/>
    <m/>
    <n v="0.28000000000000003"/>
    <n v="0"/>
    <n v="0"/>
    <n v="0"/>
    <m/>
    <n v="0.28000000000000003"/>
    <n v="0"/>
    <n v="0"/>
    <n v="0"/>
    <m/>
    <n v="0.28000000000000003"/>
    <n v="0"/>
    <n v="0"/>
    <n v="0"/>
    <m/>
    <m/>
    <m/>
    <m/>
  </r>
  <r>
    <x v="0"/>
    <x v="0"/>
    <s v="Municipios, Comunidades,Caserios, ets."/>
    <m/>
    <m/>
    <s v="EL"/>
    <m/>
    <m/>
    <m/>
    <x v="162"/>
    <x v="86"/>
    <x v="0"/>
    <x v="506"/>
    <x v="366"/>
    <s v="EL"/>
    <s v="EL"/>
    <s v="Diésel"/>
    <x v="1"/>
    <s v="NO COES"/>
    <s v="Instalado"/>
    <x v="1"/>
    <m/>
    <s v="-"/>
    <s v="Estatal"/>
    <s v="EEz"/>
    <x v="2"/>
    <s v="ANCASH"/>
    <s v="ANCASH"/>
    <s v="BOLOGNESI"/>
    <s v="CAJACAY"/>
    <m/>
    <s v="zz"/>
    <n v="0.05"/>
    <n v="0"/>
    <n v="0"/>
    <n v="0"/>
    <m/>
    <n v="0.05"/>
    <n v="0"/>
    <n v="0"/>
    <n v="0"/>
    <m/>
    <n v="0.05"/>
    <n v="0"/>
    <n v="0"/>
    <n v="0"/>
    <m/>
    <n v="0.05"/>
    <n v="0"/>
    <n v="0"/>
    <n v="0"/>
    <m/>
    <m/>
    <m/>
    <m/>
  </r>
  <r>
    <x v="0"/>
    <x v="0"/>
    <s v="Municipios, Comunidades,Caserios, ets."/>
    <m/>
    <m/>
    <s v="EL"/>
    <m/>
    <m/>
    <m/>
    <x v="162"/>
    <x v="86"/>
    <x v="0"/>
    <x v="507"/>
    <x v="366"/>
    <s v="EL"/>
    <s v="EL"/>
    <s v="Diésel"/>
    <x v="1"/>
    <s v="NO COES"/>
    <s v="Instalado"/>
    <x v="1"/>
    <m/>
    <s v="-"/>
    <s v="Estatal"/>
    <s v="EEz"/>
    <x v="2"/>
    <s v="ANCASH"/>
    <s v="ANCASH"/>
    <s v="ANTONIO RAYMONDI"/>
    <s v="LLAMELLIN"/>
    <m/>
    <s v="zz"/>
    <n v="0.1"/>
    <n v="0"/>
    <n v="0"/>
    <n v="0"/>
    <m/>
    <n v="0.1"/>
    <n v="0"/>
    <n v="0"/>
    <n v="0"/>
    <m/>
    <n v="0.1"/>
    <n v="0"/>
    <n v="0"/>
    <n v="0"/>
    <m/>
    <n v="0.1"/>
    <n v="0"/>
    <n v="0"/>
    <n v="0"/>
    <m/>
    <m/>
    <m/>
    <m/>
  </r>
  <r>
    <x v="0"/>
    <x v="0"/>
    <s v="Municipios, Comunidades,Caserios, ets."/>
    <m/>
    <m/>
    <s v="HI"/>
    <m/>
    <m/>
    <m/>
    <x v="163"/>
    <x v="86"/>
    <x v="1"/>
    <x v="508"/>
    <x v="366"/>
    <s v="HI"/>
    <s v="HI"/>
    <s v="Agua"/>
    <x v="1"/>
    <s v="NO COES"/>
    <s v="Instalado"/>
    <x v="0"/>
    <m/>
    <s v="-"/>
    <s v="Estatal"/>
    <s v="EEz"/>
    <x v="2"/>
    <s v="CAJAMARCA"/>
    <s v="CAJAMARCA"/>
    <s v="CELENDÍN"/>
    <s v="MIGUEL IGLESIAS"/>
    <m/>
    <s v="zz"/>
    <n v="2.5000000000000001E-2"/>
    <n v="2.5000000000000001E-2"/>
    <n v="87.6"/>
    <n v="8.7599999999999997E-2"/>
    <m/>
    <n v="2.5000000000000001E-2"/>
    <n v="2.5000000000000001E-2"/>
    <n v="87.6"/>
    <n v="8.7599999999999997E-2"/>
    <m/>
    <n v="2.5000000000000001E-2"/>
    <n v="2.5000000000000001E-2"/>
    <n v="87.6"/>
    <n v="8.7599999999999997E-2"/>
    <m/>
    <n v="2.5000000000000001E-2"/>
    <n v="2.5000000000000001E-2"/>
    <n v="87.6"/>
    <n v="8.7599999999999997E-2"/>
    <m/>
    <m/>
    <m/>
    <m/>
  </r>
  <r>
    <x v="0"/>
    <x v="0"/>
    <s v="Municipios, Comunidades,Caserios, ets."/>
    <m/>
    <m/>
    <s v="HI"/>
    <m/>
    <m/>
    <m/>
    <x v="164"/>
    <x v="86"/>
    <x v="1"/>
    <x v="509"/>
    <x v="366"/>
    <s v="HI"/>
    <s v="HI"/>
    <s v="Agua"/>
    <x v="1"/>
    <s v="NO COES"/>
    <s v="Instalado"/>
    <x v="0"/>
    <m/>
    <s v="-"/>
    <s v="Estatal"/>
    <s v="EEz"/>
    <x v="2"/>
    <s v="CAJAMARCA"/>
    <s v="CAJAMARCA"/>
    <s v="CHOTA"/>
    <s v="PACCHA"/>
    <m/>
    <s v="zz"/>
    <n v="0.06"/>
    <n v="0.06"/>
    <n v="210.24"/>
    <n v="0.21024000000000001"/>
    <m/>
    <n v="0.06"/>
    <n v="0.06"/>
    <n v="210.24"/>
    <n v="0.21024000000000001"/>
    <m/>
    <n v="0.06"/>
    <n v="0.06"/>
    <n v="210.24"/>
    <n v="0.21024000000000001"/>
    <m/>
    <n v="0.06"/>
    <n v="0.06"/>
    <n v="210.24"/>
    <n v="0.21024000000000001"/>
    <m/>
    <m/>
    <m/>
    <m/>
  </r>
  <r>
    <x v="0"/>
    <x v="0"/>
    <s v="Municipios, Comunidades,Caserios, ets."/>
    <m/>
    <m/>
    <s v="HI"/>
    <m/>
    <m/>
    <m/>
    <x v="165"/>
    <x v="86"/>
    <x v="1"/>
    <x v="510"/>
    <x v="366"/>
    <s v="HI"/>
    <s v="HI"/>
    <s v="Agua"/>
    <x v="1"/>
    <s v="NO COES"/>
    <s v="Instalado"/>
    <x v="0"/>
    <m/>
    <s v="-"/>
    <s v="Estatal"/>
    <s v="EEz"/>
    <x v="2"/>
    <s v="CAJAMARCA"/>
    <s v="CAJAMARCA"/>
    <s v="JAEN"/>
    <s v="COLASAY"/>
    <m/>
    <s v="zz"/>
    <n v="6.0000000000000001E-3"/>
    <n v="6.0000000000000001E-3"/>
    <n v="21.024000000000001"/>
    <n v="2.1024000000000001E-2"/>
    <m/>
    <n v="6.0000000000000001E-3"/>
    <n v="6.0000000000000001E-3"/>
    <n v="21.024000000000001"/>
    <n v="2.1024000000000001E-2"/>
    <m/>
    <n v="6.0000000000000001E-3"/>
    <n v="6.0000000000000001E-3"/>
    <n v="21.024000000000001"/>
    <n v="2.1024000000000001E-2"/>
    <m/>
    <n v="6.0000000000000001E-3"/>
    <n v="6.0000000000000001E-3"/>
    <n v="21.024000000000001"/>
    <n v="2.1024000000000001E-2"/>
    <m/>
    <m/>
    <m/>
    <m/>
  </r>
  <r>
    <x v="0"/>
    <x v="0"/>
    <s v="Municipios, Comunidades,Caserios, ets."/>
    <m/>
    <m/>
    <s v="HI"/>
    <m/>
    <m/>
    <m/>
    <x v="166"/>
    <x v="86"/>
    <x v="1"/>
    <x v="511"/>
    <x v="366"/>
    <s v="HI"/>
    <s v="HI"/>
    <s v="Agua"/>
    <x v="1"/>
    <s v="NO COES"/>
    <s v="Instalado"/>
    <x v="0"/>
    <m/>
    <s v="-"/>
    <s v="Estatal"/>
    <s v="EEz"/>
    <x v="2"/>
    <s v="CAJAMARCA"/>
    <s v="CAJAMARCA"/>
    <s v="SAN IGNACIO"/>
    <s v="TABACONAS"/>
    <m/>
    <s v="zz"/>
    <n v="0.05"/>
    <n v="0.05"/>
    <n v="175.2"/>
    <n v="0.17519999999999999"/>
    <m/>
    <n v="0.05"/>
    <n v="0.05"/>
    <n v="175.2"/>
    <n v="0.17519999999999999"/>
    <m/>
    <n v="0.05"/>
    <n v="0.05"/>
    <n v="175.2"/>
    <n v="0.17519999999999999"/>
    <m/>
    <n v="0.05"/>
    <n v="0.05"/>
    <n v="175.2"/>
    <n v="0.17519999999999999"/>
    <m/>
    <m/>
    <m/>
    <m/>
  </r>
  <r>
    <x v="0"/>
    <x v="0"/>
    <s v="Municipios, Comunidades,Caserios, ets."/>
    <m/>
    <m/>
    <s v="EL"/>
    <m/>
    <m/>
    <m/>
    <x v="167"/>
    <x v="86"/>
    <x v="0"/>
    <x v="512"/>
    <x v="366"/>
    <s v="EL"/>
    <s v="EL"/>
    <s v="Diésel"/>
    <x v="1"/>
    <s v="NO COES"/>
    <s v="Instalado"/>
    <x v="0"/>
    <m/>
    <s v="-"/>
    <s v="Estatal"/>
    <s v="EEz"/>
    <x v="2"/>
    <s v="CAJAMARCA"/>
    <s v="CAJAMARCA"/>
    <s v="SAN MARCOS"/>
    <s v="EDUARDO VILLANUEVA"/>
    <m/>
    <s v="zz"/>
    <n v="0.14399999999999999"/>
    <n v="0.14399999999999999"/>
    <n v="252.28799999999998"/>
    <n v="0.25228799999999996"/>
    <m/>
    <n v="0.14399999999999999"/>
    <n v="0.14399999999999999"/>
    <n v="252.28799999999998"/>
    <n v="0.25228799999999996"/>
    <m/>
    <n v="0.14399999999999999"/>
    <n v="0.14399999999999999"/>
    <n v="252.28799999999998"/>
    <n v="0.25228799999999996"/>
    <m/>
    <n v="0.14399999999999999"/>
    <n v="0.14399999999999999"/>
    <n v="252.28799999999998"/>
    <n v="0.25228799999999996"/>
    <m/>
    <m/>
    <m/>
    <m/>
  </r>
  <r>
    <x v="0"/>
    <x v="0"/>
    <s v="Municipios, Comunidades,Caserios, ets."/>
    <m/>
    <m/>
    <s v="HI"/>
    <m/>
    <m/>
    <m/>
    <x v="168"/>
    <x v="86"/>
    <x v="1"/>
    <x v="513"/>
    <x v="366"/>
    <s v="HI"/>
    <s v="HI"/>
    <s v="Agua"/>
    <x v="1"/>
    <s v="NO COES"/>
    <s v="Instalado"/>
    <x v="0"/>
    <m/>
    <s v="-"/>
    <s v="Estatal"/>
    <s v="EEz"/>
    <x v="2"/>
    <s v="HUANUCO"/>
    <s v="HUANUCO"/>
    <s v="AMBO"/>
    <s v="SAN RAFAEL"/>
    <m/>
    <s v="zz"/>
    <n v="0.06"/>
    <n v="0.06"/>
    <n v="210.24"/>
    <n v="0.21024000000000001"/>
    <m/>
    <n v="0.06"/>
    <n v="0.06"/>
    <n v="210.24"/>
    <n v="0.21024000000000001"/>
    <m/>
    <n v="0.06"/>
    <n v="0.06"/>
    <n v="210.24"/>
    <n v="0.21024000000000001"/>
    <m/>
    <n v="0.06"/>
    <n v="0.06"/>
    <n v="210.24"/>
    <n v="0.21024000000000001"/>
    <m/>
    <m/>
    <m/>
    <m/>
  </r>
  <r>
    <x v="0"/>
    <x v="0"/>
    <s v="Municipios, Comunidades,Caserios, ets."/>
    <m/>
    <m/>
    <s v="EL"/>
    <m/>
    <m/>
    <m/>
    <x v="169"/>
    <x v="86"/>
    <x v="0"/>
    <x v="514"/>
    <x v="366"/>
    <s v="EL"/>
    <s v="EL"/>
    <s v="Diésel"/>
    <x v="1"/>
    <s v="NO COES"/>
    <s v="Instalado"/>
    <x v="0"/>
    <m/>
    <s v="-"/>
    <s v="Estatal"/>
    <s v="EEz"/>
    <x v="2"/>
    <s v="ICA"/>
    <s v="ICA"/>
    <s v="PISCO"/>
    <s v="HUANCANO"/>
    <m/>
    <s v="zz"/>
    <n v="6.0999999999999999E-2"/>
    <n v="6.0999999999999999E-2"/>
    <n v="106.872"/>
    <n v="0.10687199999999999"/>
    <m/>
    <n v="6.0999999999999999E-2"/>
    <n v="6.0999999999999999E-2"/>
    <n v="106.872"/>
    <n v="0.10687199999999999"/>
    <m/>
    <n v="6.0999999999999999E-2"/>
    <n v="6.0999999999999999E-2"/>
    <n v="106.872"/>
    <n v="0.10687199999999999"/>
    <m/>
    <n v="6.0999999999999999E-2"/>
    <n v="6.0999999999999999E-2"/>
    <n v="106.872"/>
    <n v="0.10687199999999999"/>
    <m/>
    <m/>
    <m/>
    <m/>
  </r>
  <r>
    <x v="0"/>
    <x v="0"/>
    <s v="Municipios, Comunidades,Caserios, ets."/>
    <m/>
    <m/>
    <s v="EL"/>
    <m/>
    <m/>
    <m/>
    <x v="170"/>
    <x v="86"/>
    <x v="0"/>
    <x v="515"/>
    <x v="366"/>
    <s v="EL"/>
    <s v="EL"/>
    <s v="Diésel"/>
    <x v="1"/>
    <s v="NO COES"/>
    <s v="Instalado"/>
    <x v="0"/>
    <m/>
    <s v="-"/>
    <s v="Estatal"/>
    <s v="EEz"/>
    <x v="2"/>
    <s v="LORETO"/>
    <s v="LORETO"/>
    <s v="ALTO AMAZONAS"/>
    <s v="YURIMAGUAS"/>
    <m/>
    <s v="zz"/>
    <n v="0.06"/>
    <n v="0.06"/>
    <n v="105.12"/>
    <n v="0.10512000000000001"/>
    <m/>
    <n v="0.06"/>
    <n v="0.06"/>
    <n v="105.12"/>
    <n v="0.10512000000000001"/>
    <m/>
    <n v="0.06"/>
    <n v="0.06"/>
    <n v="105.12"/>
    <n v="0.10512000000000001"/>
    <m/>
    <n v="0.06"/>
    <n v="0.06"/>
    <n v="105.12"/>
    <n v="0.10512000000000001"/>
    <m/>
    <m/>
    <m/>
    <m/>
  </r>
  <r>
    <x v="0"/>
    <x v="0"/>
    <s v="Municipios, Comunidades,Caserios, ets."/>
    <m/>
    <m/>
    <s v="EL"/>
    <m/>
    <m/>
    <m/>
    <x v="171"/>
    <x v="86"/>
    <x v="0"/>
    <x v="516"/>
    <x v="366"/>
    <s v="EL"/>
    <s v="EL"/>
    <s v="Diésel"/>
    <x v="1"/>
    <s v="NO COES"/>
    <s v="Instalado"/>
    <x v="0"/>
    <m/>
    <s v="-"/>
    <s v="Estatal"/>
    <s v="EEz"/>
    <x v="2"/>
    <s v="LORETO"/>
    <s v="LORETO"/>
    <s v="ALTO AMAZONAS"/>
    <s v="YURIMAGUAS"/>
    <m/>
    <s v="zz"/>
    <n v="0.06"/>
    <n v="0.06"/>
    <n v="105.12"/>
    <n v="0.10512000000000001"/>
    <m/>
    <n v="0.06"/>
    <n v="0.06"/>
    <n v="105.12"/>
    <n v="0.10512000000000001"/>
    <m/>
    <n v="0.06"/>
    <n v="0.06"/>
    <n v="105.12"/>
    <n v="0.10512000000000001"/>
    <m/>
    <n v="0.06"/>
    <n v="0.06"/>
    <n v="105.12"/>
    <n v="0.10512000000000001"/>
    <m/>
    <m/>
    <m/>
    <m/>
  </r>
  <r>
    <x v="0"/>
    <x v="0"/>
    <s v="Municipios, Comunidades,Caserios, ets."/>
    <m/>
    <m/>
    <s v="EL"/>
    <m/>
    <m/>
    <m/>
    <x v="172"/>
    <x v="86"/>
    <x v="0"/>
    <x v="517"/>
    <x v="366"/>
    <s v="EL"/>
    <s v="EL"/>
    <s v="Diésel"/>
    <x v="1"/>
    <s v="NO COES"/>
    <s v="Instalado"/>
    <x v="0"/>
    <m/>
    <s v="-"/>
    <s v="Estatal"/>
    <s v="EEz"/>
    <x v="2"/>
    <s v="MADRE DE DIOS"/>
    <s v="MADRE DE DIOS"/>
    <s v="TAHUAMANÚ"/>
    <s v="TAHUAMANÚ"/>
    <m/>
    <s v="zz"/>
    <n v="0.04"/>
    <n v="0.04"/>
    <n v="70.08"/>
    <n v="7.0080000000000003E-2"/>
    <m/>
    <n v="0.04"/>
    <n v="0.04"/>
    <n v="70.08"/>
    <n v="7.0080000000000003E-2"/>
    <m/>
    <n v="0.04"/>
    <n v="0.04"/>
    <n v="70.08"/>
    <n v="7.0080000000000003E-2"/>
    <m/>
    <n v="0.04"/>
    <n v="0.04"/>
    <n v="70.08"/>
    <n v="7.0080000000000003E-2"/>
    <m/>
    <m/>
    <m/>
    <m/>
  </r>
  <r>
    <x v="0"/>
    <x v="0"/>
    <s v="Municipios, Comunidades,Caserios, ets."/>
    <m/>
    <m/>
    <s v="EL"/>
    <m/>
    <m/>
    <m/>
    <x v="173"/>
    <x v="86"/>
    <x v="0"/>
    <x v="518"/>
    <x v="366"/>
    <s v="EL"/>
    <s v="EL"/>
    <s v="Diésel"/>
    <x v="1"/>
    <s v="NO COES"/>
    <s v="Instalado"/>
    <x v="0"/>
    <m/>
    <s v="-"/>
    <s v="Estatal"/>
    <s v="EEz"/>
    <x v="2"/>
    <s v="MADRE DE DIOS"/>
    <s v="MADRE DE DIOS"/>
    <s v="TAMBOPATA"/>
    <s v="INABARI"/>
    <m/>
    <s v="zz"/>
    <n v="0.27500000000000002"/>
    <n v="0.27500000000000002"/>
    <n v="481.8"/>
    <n v="0.48180000000000001"/>
    <m/>
    <n v="0.27500000000000002"/>
    <n v="0.27500000000000002"/>
    <n v="481.8"/>
    <n v="0.48180000000000001"/>
    <m/>
    <n v="0.27500000000000002"/>
    <n v="0.27500000000000002"/>
    <n v="481.8"/>
    <n v="0.48180000000000001"/>
    <m/>
    <n v="0.27500000000000002"/>
    <n v="0.27500000000000002"/>
    <n v="481.8"/>
    <n v="0.48180000000000001"/>
    <m/>
    <m/>
    <m/>
    <m/>
  </r>
  <r>
    <x v="0"/>
    <x v="0"/>
    <s v="Municipios, Comunidades,Caserios, ets."/>
    <m/>
    <m/>
    <s v="EL"/>
    <m/>
    <m/>
    <m/>
    <x v="174"/>
    <x v="86"/>
    <x v="0"/>
    <x v="519"/>
    <x v="366"/>
    <s v="EL"/>
    <s v="EL"/>
    <s v="Diésel"/>
    <x v="1"/>
    <s v="NO COES"/>
    <s v="Instalado"/>
    <x v="0"/>
    <m/>
    <s v="-"/>
    <s v="Estatal"/>
    <s v="EEz"/>
    <x v="2"/>
    <s v="MADRE DE DIOS"/>
    <s v="MADRE DE DIOS"/>
    <s v="TAMBOPATA"/>
    <s v="LAS PIEDRAS"/>
    <m/>
    <s v="zz"/>
    <n v="0.2"/>
    <n v="0.2"/>
    <n v="350.4"/>
    <n v="0.35039999999999999"/>
    <m/>
    <n v="0.2"/>
    <n v="0.2"/>
    <n v="350.4"/>
    <n v="0.35039999999999999"/>
    <m/>
    <n v="0.2"/>
    <n v="0.2"/>
    <n v="350.4"/>
    <n v="0.35039999999999999"/>
    <m/>
    <n v="0.2"/>
    <n v="0.2"/>
    <n v="350.4"/>
    <n v="0.35039999999999999"/>
    <m/>
    <m/>
    <m/>
    <m/>
  </r>
  <r>
    <x v="0"/>
    <x v="0"/>
    <s v="Municipios, Comunidades,Caserios, ets."/>
    <m/>
    <m/>
    <s v="HI"/>
    <m/>
    <m/>
    <m/>
    <x v="175"/>
    <x v="86"/>
    <x v="1"/>
    <x v="520"/>
    <x v="366"/>
    <s v="HI"/>
    <s v="HI"/>
    <s v="Agua"/>
    <x v="1"/>
    <s v="NO COES"/>
    <s v="Instalado"/>
    <x v="0"/>
    <m/>
    <s v="-"/>
    <s v="Estatal"/>
    <s v="EEz"/>
    <x v="2"/>
    <s v="PASCO"/>
    <s v="PASCO"/>
    <s v="PASCO"/>
    <s v="HUACHÓN"/>
    <m/>
    <s v="zz"/>
    <n v="0.06"/>
    <n v="0.06"/>
    <n v="210.24"/>
    <n v="0.21024000000000001"/>
    <m/>
    <n v="0.06"/>
    <n v="0.06"/>
    <n v="210.24"/>
    <n v="0.21024000000000001"/>
    <m/>
    <n v="0.06"/>
    <n v="0.06"/>
    <n v="210.24"/>
    <n v="0.21024000000000001"/>
    <m/>
    <n v="0.06"/>
    <n v="0.06"/>
    <n v="210.24"/>
    <n v="0.21024000000000001"/>
    <m/>
    <m/>
    <m/>
    <m/>
  </r>
  <r>
    <x v="0"/>
    <x v="0"/>
    <s v="Municipios, Comunidades,Caserios, ets."/>
    <m/>
    <m/>
    <s v="EL"/>
    <m/>
    <m/>
    <m/>
    <x v="176"/>
    <x v="86"/>
    <x v="0"/>
    <x v="521"/>
    <x v="366"/>
    <s v="EL"/>
    <s v="EL"/>
    <s v="Diésel"/>
    <x v="1"/>
    <s v="NO COES"/>
    <s v="Instalado"/>
    <x v="0"/>
    <m/>
    <s v="-"/>
    <s v="Estatal"/>
    <s v="EEz"/>
    <x v="2"/>
    <s v="PIURA"/>
    <s v="PIURA"/>
    <s v="PIURA"/>
    <s v="TAMBO GRANDE"/>
    <m/>
    <s v="zz"/>
    <n v="0.1"/>
    <n v="0.1"/>
    <n v="175.2"/>
    <n v="0.17519999999999999"/>
    <m/>
    <n v="0.1"/>
    <n v="0.1"/>
    <n v="175.2"/>
    <n v="0.17519999999999999"/>
    <m/>
    <n v="0.1"/>
    <n v="0.1"/>
    <n v="175.2"/>
    <n v="0.17519999999999999"/>
    <m/>
    <n v="0.1"/>
    <n v="0.1"/>
    <n v="175.2"/>
    <n v="0.17519999999999999"/>
    <m/>
    <m/>
    <m/>
    <m/>
  </r>
  <r>
    <x v="0"/>
    <x v="0"/>
    <s v="Municipios, Comunidades,Caserios, ets."/>
    <m/>
    <m/>
    <s v="EL"/>
    <m/>
    <m/>
    <m/>
    <x v="177"/>
    <x v="86"/>
    <x v="0"/>
    <x v="522"/>
    <x v="366"/>
    <s v="EL"/>
    <s v="EL"/>
    <s v="Diésel"/>
    <x v="1"/>
    <s v="NO COES"/>
    <s v="Instalado"/>
    <x v="0"/>
    <m/>
    <s v="-"/>
    <s v="Estatal"/>
    <s v="EEz"/>
    <x v="2"/>
    <s v="PUNO"/>
    <s v="PUNO"/>
    <s v="SAN ANTONIO DE PUTINA"/>
    <s v="ANANEA"/>
    <m/>
    <s v="zz"/>
    <n v="0.20499999999999999"/>
    <n v="0.20499999999999999"/>
    <n v="359.16"/>
    <n v="0.35916000000000003"/>
    <m/>
    <n v="0.20499999999999999"/>
    <n v="0.20499999999999999"/>
    <n v="359.16"/>
    <n v="0.35916000000000003"/>
    <m/>
    <n v="0.20499999999999999"/>
    <n v="0.20499999999999999"/>
    <n v="359.16"/>
    <n v="0.35916000000000003"/>
    <m/>
    <n v="0.20499999999999999"/>
    <n v="0.20499999999999999"/>
    <n v="359.16"/>
    <n v="0.35916000000000003"/>
    <m/>
    <m/>
    <m/>
    <m/>
  </r>
  <r>
    <x v="0"/>
    <x v="0"/>
    <s v="Municipios, Comunidades,Caserios, ets."/>
    <m/>
    <m/>
    <s v="EL"/>
    <m/>
    <m/>
    <m/>
    <x v="178"/>
    <x v="86"/>
    <x v="0"/>
    <x v="523"/>
    <x v="366"/>
    <s v="EL"/>
    <s v="EL"/>
    <s v="Diésel"/>
    <x v="1"/>
    <s v="NO COES"/>
    <s v="Instalado"/>
    <x v="0"/>
    <m/>
    <s v="-"/>
    <s v="Estatal"/>
    <s v="EEz"/>
    <x v="2"/>
    <s v="PUNO"/>
    <s v="PUNO"/>
    <s v="MOHO"/>
    <s v="MOHO"/>
    <m/>
    <s v="zz"/>
    <n v="0.3"/>
    <n v="0.3"/>
    <n v="525.6"/>
    <n v="0.52560000000000007"/>
    <m/>
    <n v="0.3"/>
    <n v="0.3"/>
    <n v="525.6"/>
    <n v="0.52560000000000007"/>
    <m/>
    <n v="0.3"/>
    <n v="0.3"/>
    <n v="525.6"/>
    <n v="0.52560000000000007"/>
    <m/>
    <n v="0.3"/>
    <n v="0.3"/>
    <n v="525.6"/>
    <n v="0.52560000000000007"/>
    <m/>
    <m/>
    <m/>
    <m/>
  </r>
  <r>
    <x v="0"/>
    <x v="0"/>
    <s v="Municipios, Comunidades,Caserios, ets."/>
    <m/>
    <m/>
    <s v="EL"/>
    <m/>
    <m/>
    <m/>
    <x v="179"/>
    <x v="86"/>
    <x v="0"/>
    <x v="524"/>
    <x v="366"/>
    <s v="EL"/>
    <s v="EL"/>
    <s v="Diésel"/>
    <x v="1"/>
    <s v="NO COES"/>
    <s v="Instalado"/>
    <x v="0"/>
    <m/>
    <s v="-"/>
    <s v="Estatal"/>
    <s v="EEz"/>
    <x v="2"/>
    <s v="PUNO"/>
    <s v="PUNO"/>
    <s v="AZANGARO"/>
    <s v="ASILLO"/>
    <m/>
    <s v="zz"/>
    <n v="0.3"/>
    <n v="0.3"/>
    <n v="525.6"/>
    <n v="0.52560000000000007"/>
    <m/>
    <n v="0.3"/>
    <n v="0.3"/>
    <n v="525.6"/>
    <n v="0.52560000000000007"/>
    <m/>
    <n v="0.3"/>
    <n v="0.3"/>
    <n v="525.6"/>
    <n v="0.52560000000000007"/>
    <m/>
    <n v="0.3"/>
    <n v="0.3"/>
    <n v="525.6"/>
    <n v="0.52560000000000007"/>
    <m/>
    <m/>
    <m/>
    <m/>
  </r>
  <r>
    <x v="0"/>
    <x v="0"/>
    <s v="Municipios, Comunidades,Caserios, ets."/>
    <m/>
    <m/>
    <s v="EL"/>
    <m/>
    <m/>
    <m/>
    <x v="180"/>
    <x v="86"/>
    <x v="0"/>
    <x v="525"/>
    <x v="366"/>
    <s v="EL"/>
    <s v="EL"/>
    <s v="Diésel"/>
    <x v="1"/>
    <s v="NO COES"/>
    <s v="Instalado"/>
    <x v="0"/>
    <m/>
    <s v="-"/>
    <s v="Estatal"/>
    <s v="EEz"/>
    <x v="2"/>
    <s v="PUNO"/>
    <s v="PUNO"/>
    <s v="MOHO"/>
    <s v="TILALI"/>
    <m/>
    <s v="zz"/>
    <n v="3.5000000000000003E-2"/>
    <n v="3.5000000000000003E-2"/>
    <n v="61.32"/>
    <n v="6.132E-2"/>
    <m/>
    <n v="3.5000000000000003E-2"/>
    <n v="3.5000000000000003E-2"/>
    <n v="61.32"/>
    <n v="6.132E-2"/>
    <m/>
    <n v="3.5000000000000003E-2"/>
    <n v="3.5000000000000003E-2"/>
    <n v="61.32"/>
    <n v="6.132E-2"/>
    <m/>
    <n v="3.5000000000000003E-2"/>
    <n v="3.5000000000000003E-2"/>
    <n v="61.32"/>
    <n v="6.132E-2"/>
    <m/>
    <m/>
    <m/>
    <m/>
  </r>
  <r>
    <x v="0"/>
    <x v="0"/>
    <s v="Municipios, Comunidades,Caserios, ets."/>
    <m/>
    <m/>
    <s v="EL"/>
    <m/>
    <m/>
    <m/>
    <x v="181"/>
    <x v="86"/>
    <x v="0"/>
    <x v="526"/>
    <x v="366"/>
    <s v="EL"/>
    <s v="EL"/>
    <s v="Diésel"/>
    <x v="1"/>
    <s v="NO COES"/>
    <s v="Instalado"/>
    <x v="0"/>
    <m/>
    <s v="-"/>
    <s v="Estatal"/>
    <s v="EEz"/>
    <x v="2"/>
    <s v="PUNO"/>
    <s v="PUNO"/>
    <s v="CHUCUITO"/>
    <s v="ZEPITA"/>
    <m/>
    <s v="zz"/>
    <n v="0.15"/>
    <n v="0.15"/>
    <n v="262.8"/>
    <n v="0.26280000000000003"/>
    <m/>
    <n v="0.15"/>
    <n v="0.15"/>
    <n v="262.8"/>
    <n v="0.26280000000000003"/>
    <m/>
    <n v="0.15"/>
    <n v="0.15"/>
    <n v="262.8"/>
    <n v="0.26280000000000003"/>
    <m/>
    <n v="0.15"/>
    <n v="0.15"/>
    <n v="262.8"/>
    <n v="0.26280000000000003"/>
    <m/>
    <m/>
    <m/>
    <m/>
  </r>
  <r>
    <x v="0"/>
    <x v="0"/>
    <s v="Municipios, Comunidades,Caserios, ets."/>
    <m/>
    <m/>
    <s v="HI"/>
    <m/>
    <m/>
    <m/>
    <x v="182"/>
    <x v="86"/>
    <x v="1"/>
    <x v="527"/>
    <x v="366"/>
    <s v="HI"/>
    <s v="HI"/>
    <s v="Agua"/>
    <x v="1"/>
    <s v="NO COES"/>
    <s v="Instalado"/>
    <x v="1"/>
    <m/>
    <s v="-"/>
    <s v="Estatal"/>
    <s v="EEz"/>
    <x v="2"/>
    <s v="CAJAMARCA"/>
    <s v="CAJAMARCA"/>
    <s v="SAN MARCOS"/>
    <s v="PAUCAMARCA"/>
    <m/>
    <s v="zz"/>
    <n v="0.1"/>
    <n v="0"/>
    <n v="0"/>
    <n v="0"/>
    <m/>
    <n v="0.1"/>
    <n v="0"/>
    <n v="0"/>
    <n v="0"/>
    <m/>
    <n v="0.1"/>
    <n v="0"/>
    <n v="0"/>
    <n v="0"/>
    <m/>
    <n v="0.1"/>
    <n v="0"/>
    <n v="0"/>
    <n v="0"/>
    <m/>
    <m/>
    <m/>
    <m/>
  </r>
  <r>
    <x v="0"/>
    <x v="0"/>
    <s v="Municipios, Comunidades,Caserios, ets."/>
    <m/>
    <m/>
    <s v="EL"/>
    <m/>
    <m/>
    <m/>
    <x v="183"/>
    <x v="86"/>
    <x v="0"/>
    <x v="528"/>
    <x v="366"/>
    <s v="EL"/>
    <s v="EL"/>
    <s v="Diésel"/>
    <x v="1"/>
    <s v="NO COES"/>
    <s v="Instalado"/>
    <x v="0"/>
    <m/>
    <s v="-"/>
    <s v="Estatal"/>
    <s v="EEz"/>
    <x v="2"/>
    <s v="SAN MARTÍN"/>
    <s v="SAN MARTÍN"/>
    <s v="RIOJA"/>
    <s v="AWAJUN"/>
    <m/>
    <s v="zz"/>
    <n v="0.09"/>
    <n v="0.09"/>
    <n v="157.68"/>
    <n v="0.15768000000000001"/>
    <m/>
    <n v="0.09"/>
    <n v="0.09"/>
    <n v="157.68"/>
    <n v="0.15768000000000001"/>
    <m/>
    <n v="0.09"/>
    <n v="0.09"/>
    <n v="157.68"/>
    <n v="0.15768000000000001"/>
    <m/>
    <n v="0.09"/>
    <n v="0.09"/>
    <n v="157.68"/>
    <n v="0.15768000000000001"/>
    <m/>
    <m/>
    <m/>
    <m/>
  </r>
  <r>
    <x v="0"/>
    <x v="0"/>
    <s v="Municipios, Comunidades,Caserios, ets."/>
    <m/>
    <m/>
    <s v="EL"/>
    <m/>
    <m/>
    <m/>
    <x v="184"/>
    <x v="86"/>
    <x v="0"/>
    <x v="529"/>
    <x v="366"/>
    <s v="EL"/>
    <s v="EL"/>
    <s v="Diésel"/>
    <x v="1"/>
    <s v="NO COES"/>
    <s v="Instalado"/>
    <x v="0"/>
    <m/>
    <s v="-"/>
    <s v="Estatal"/>
    <s v="EEz"/>
    <x v="2"/>
    <s v="SAN MARTÍN"/>
    <s v="SAN MARTÍN"/>
    <s v="MRCAL. CÁCERES"/>
    <s v="CAMPANILLA"/>
    <m/>
    <s v="zz"/>
    <n v="0.09"/>
    <n v="0.09"/>
    <n v="157.68"/>
    <n v="0.15768000000000001"/>
    <m/>
    <n v="0.09"/>
    <n v="0.09"/>
    <n v="157.68"/>
    <n v="0.15768000000000001"/>
    <m/>
    <n v="0.09"/>
    <n v="0.09"/>
    <n v="157.68"/>
    <n v="0.15768000000000001"/>
    <m/>
    <n v="0.09"/>
    <n v="0.09"/>
    <n v="157.68"/>
    <n v="0.15768000000000001"/>
    <m/>
    <m/>
    <m/>
    <m/>
  </r>
  <r>
    <x v="0"/>
    <x v="0"/>
    <s v="Municipios, Comunidades,Caserios, ets."/>
    <m/>
    <m/>
    <s v="EL"/>
    <m/>
    <m/>
    <m/>
    <x v="185"/>
    <x v="86"/>
    <x v="0"/>
    <x v="530"/>
    <x v="366"/>
    <s v="EL"/>
    <s v="EL"/>
    <s v="Diésel"/>
    <x v="1"/>
    <s v="NO COES"/>
    <s v="Instalado"/>
    <x v="0"/>
    <m/>
    <s v="-"/>
    <s v="Estatal"/>
    <s v="EEz"/>
    <x v="2"/>
    <s v="SAN MARTÍN"/>
    <s v="SAN MARTÍN"/>
    <s v="RIOJA"/>
    <s v="PUEBLO LIBRE"/>
    <m/>
    <s v="zz"/>
    <n v="0.09"/>
    <n v="0.09"/>
    <n v="157.68"/>
    <n v="0.15768000000000001"/>
    <m/>
    <n v="0.09"/>
    <n v="0.09"/>
    <n v="157.68"/>
    <n v="0.15768000000000001"/>
    <m/>
    <n v="0.09"/>
    <n v="0.09"/>
    <n v="157.68"/>
    <n v="0.15768000000000001"/>
    <m/>
    <n v="0.09"/>
    <n v="0.09"/>
    <n v="157.68"/>
    <n v="0.15768000000000001"/>
    <m/>
    <m/>
    <m/>
    <m/>
  </r>
  <r>
    <x v="0"/>
    <x v="0"/>
    <s v="Municipios, Comunidades,Caserios, ets."/>
    <m/>
    <m/>
    <s v="EL"/>
    <m/>
    <m/>
    <m/>
    <x v="186"/>
    <x v="86"/>
    <x v="0"/>
    <x v="531"/>
    <x v="366"/>
    <s v="EL"/>
    <s v="EL"/>
    <s v="Diésel"/>
    <x v="1"/>
    <s v="NO COES"/>
    <s v="Instalado"/>
    <x v="0"/>
    <m/>
    <s v="-"/>
    <s v="Estatal"/>
    <s v="EEz"/>
    <x v="2"/>
    <s v="SAN MARTÍN"/>
    <s v="SAN MARTÍN"/>
    <s v="MRCAL. CÁCERES"/>
    <s v="HUICUNGO"/>
    <m/>
    <s v="zz"/>
    <n v="0.09"/>
    <n v="0.09"/>
    <n v="157.68"/>
    <n v="0.15768000000000001"/>
    <m/>
    <n v="0.09"/>
    <n v="0.09"/>
    <n v="157.68"/>
    <n v="0.15768000000000001"/>
    <m/>
    <n v="0.09"/>
    <n v="0.09"/>
    <n v="157.68"/>
    <n v="0.15768000000000001"/>
    <m/>
    <n v="0.09"/>
    <n v="0.09"/>
    <n v="157.68"/>
    <n v="0.15768000000000001"/>
    <m/>
    <m/>
    <m/>
    <m/>
  </r>
  <r>
    <x v="0"/>
    <x v="0"/>
    <s v="Municipios, Comunidades,Caserios, ets."/>
    <m/>
    <m/>
    <s v="EL"/>
    <m/>
    <m/>
    <m/>
    <x v="187"/>
    <x v="86"/>
    <x v="0"/>
    <x v="532"/>
    <x v="366"/>
    <s v="EL"/>
    <s v="EL"/>
    <s v="Diésel"/>
    <x v="1"/>
    <s v="NO COES"/>
    <s v="Instalado"/>
    <x v="0"/>
    <m/>
    <s v="-"/>
    <s v="Estatal"/>
    <s v="EEz"/>
    <x v="2"/>
    <s v="SAN MARTÍN"/>
    <s v="SAN MARTÍN"/>
    <s v="RIOJA"/>
    <s v="PARDO MIGUEL"/>
    <m/>
    <s v="zz"/>
    <n v="0.09"/>
    <n v="0.09"/>
    <n v="157.68"/>
    <n v="0.15768000000000001"/>
    <m/>
    <n v="0.09"/>
    <n v="0.09"/>
    <n v="157.68"/>
    <n v="0.15768000000000001"/>
    <m/>
    <n v="0.09"/>
    <n v="0.09"/>
    <n v="157.68"/>
    <n v="0.15768000000000001"/>
    <m/>
    <n v="0.09"/>
    <n v="0.09"/>
    <n v="157.68"/>
    <n v="0.15768000000000001"/>
    <m/>
    <m/>
    <m/>
    <m/>
  </r>
  <r>
    <x v="0"/>
    <x v="0"/>
    <s v="Municipios, Comunidades,Caserios, ets."/>
    <m/>
    <m/>
    <s v="EL"/>
    <m/>
    <m/>
    <m/>
    <x v="188"/>
    <x v="86"/>
    <x v="0"/>
    <x v="533"/>
    <x v="366"/>
    <s v="EL"/>
    <s v="EL"/>
    <s v="Diésel"/>
    <x v="1"/>
    <s v="NO COES"/>
    <s v="Instalado"/>
    <x v="0"/>
    <m/>
    <s v="-"/>
    <s v="Estatal"/>
    <s v="EEz"/>
    <x v="2"/>
    <s v="SAN MARTÍN"/>
    <s v="SAN MARTÍN"/>
    <s v="RIOJA"/>
    <s v="PARDO MIGUEL"/>
    <m/>
    <s v="zz"/>
    <n v="0.12"/>
    <n v="0.12"/>
    <n v="210.24"/>
    <n v="0.21024000000000001"/>
    <m/>
    <n v="0.12"/>
    <n v="0.12"/>
    <n v="210.24"/>
    <n v="0.21024000000000001"/>
    <m/>
    <n v="0.12"/>
    <n v="0.12"/>
    <n v="210.24"/>
    <n v="0.21024000000000001"/>
    <m/>
    <n v="0.12"/>
    <n v="0.12"/>
    <n v="210.24"/>
    <n v="0.21024000000000001"/>
    <m/>
    <m/>
    <m/>
    <m/>
  </r>
  <r>
    <x v="0"/>
    <x v="0"/>
    <s v="Municipios, Comunidades,Caserios, ets."/>
    <m/>
    <m/>
    <s v="EL"/>
    <m/>
    <m/>
    <m/>
    <x v="189"/>
    <x v="86"/>
    <x v="0"/>
    <x v="534"/>
    <x v="366"/>
    <s v="EL"/>
    <s v="EL"/>
    <s v="Diésel"/>
    <x v="1"/>
    <s v="NO COES"/>
    <s v="Instalado"/>
    <x v="0"/>
    <m/>
    <s v="-"/>
    <s v="Estatal"/>
    <s v="EEz"/>
    <x v="2"/>
    <s v="SAN MARTÍN"/>
    <s v="SAN MARTÍN"/>
    <s v="RIOJA"/>
    <s v="PONO DE CAYNARÁCHI"/>
    <m/>
    <s v="zz"/>
    <n v="8.5000000000000006E-2"/>
    <n v="8.5000000000000006E-2"/>
    <n v="148.91999999999999"/>
    <n v="0.14892"/>
    <m/>
    <n v="8.5000000000000006E-2"/>
    <n v="8.5000000000000006E-2"/>
    <n v="148.91999999999999"/>
    <n v="0.14892"/>
    <m/>
    <n v="8.5000000000000006E-2"/>
    <n v="8.5000000000000006E-2"/>
    <n v="148.91999999999999"/>
    <n v="0.14892"/>
    <m/>
    <n v="8.5000000000000006E-2"/>
    <n v="8.5000000000000006E-2"/>
    <n v="148.91999999999999"/>
    <n v="0.14892"/>
    <m/>
    <m/>
    <m/>
    <m/>
  </r>
  <r>
    <x v="0"/>
    <x v="0"/>
    <s v="Municipios, Comunidades,Caserios, ets."/>
    <m/>
    <m/>
    <s v="EL"/>
    <m/>
    <m/>
    <m/>
    <x v="190"/>
    <x v="86"/>
    <x v="0"/>
    <x v="535"/>
    <x v="366"/>
    <s v="EL"/>
    <s v="EL"/>
    <s v="Diésel"/>
    <x v="1"/>
    <s v="NO COES"/>
    <s v="Instalado"/>
    <x v="0"/>
    <m/>
    <s v="-"/>
    <s v="Estatal"/>
    <s v="EEz"/>
    <x v="2"/>
    <s v="SAN MARTÍN"/>
    <s v="SAN MARTÍN"/>
    <s v="RIOJA"/>
    <s v="NUEVO PORVENIR"/>
    <m/>
    <s v="zz"/>
    <n v="0.09"/>
    <n v="0.09"/>
    <n v="157.68"/>
    <n v="0.15768000000000001"/>
    <m/>
    <n v="0.09"/>
    <n v="0.09"/>
    <n v="157.68"/>
    <n v="0.15768000000000001"/>
    <m/>
    <n v="0.09"/>
    <n v="0.09"/>
    <n v="157.68"/>
    <n v="0.15768000000000001"/>
    <m/>
    <n v="0.09"/>
    <n v="0.09"/>
    <n v="157.68"/>
    <n v="0.15768000000000001"/>
    <m/>
    <m/>
    <m/>
    <m/>
  </r>
  <r>
    <x v="0"/>
    <x v="0"/>
    <s v="Municipios, Comunidades,Caserios, ets."/>
    <m/>
    <m/>
    <s v="EL"/>
    <m/>
    <m/>
    <m/>
    <x v="191"/>
    <x v="86"/>
    <x v="0"/>
    <x v="138"/>
    <x v="366"/>
    <s v="EL"/>
    <s v="EL"/>
    <s v="Diésel"/>
    <x v="1"/>
    <s v="NO COES"/>
    <s v="Instalado"/>
    <x v="0"/>
    <m/>
    <s v="-"/>
    <s v="Estatal"/>
    <s v="EEz"/>
    <x v="2"/>
    <s v="SAN MARTÍN"/>
    <s v="SAN MARTÍN"/>
    <s v="BELLAVISTA"/>
    <s v="SAN PABLO"/>
    <m/>
    <s v="zz"/>
    <n v="9.6000000000000002E-2"/>
    <n v="9.6000000000000002E-2"/>
    <n v="168.19200000000001"/>
    <n v="0.16819200000000001"/>
    <m/>
    <n v="9.6000000000000002E-2"/>
    <n v="9.6000000000000002E-2"/>
    <n v="168.19200000000001"/>
    <n v="0.16819200000000001"/>
    <m/>
    <n v="9.6000000000000002E-2"/>
    <n v="9.6000000000000002E-2"/>
    <n v="168.19200000000001"/>
    <n v="0.16819200000000001"/>
    <m/>
    <n v="9.6000000000000002E-2"/>
    <n v="9.6000000000000002E-2"/>
    <n v="168.19200000000001"/>
    <n v="0.16819200000000001"/>
    <m/>
    <m/>
    <m/>
    <m/>
  </r>
  <r>
    <x v="0"/>
    <x v="0"/>
    <s v="Municipios, Comunidades,Caserios, ets."/>
    <m/>
    <m/>
    <s v="EL"/>
    <m/>
    <m/>
    <m/>
    <x v="192"/>
    <x v="86"/>
    <x v="0"/>
    <x v="536"/>
    <x v="366"/>
    <s v="EL"/>
    <s v="EL"/>
    <s v="Diésel"/>
    <x v="1"/>
    <s v="NO COES"/>
    <s v="Instalado"/>
    <x v="0"/>
    <m/>
    <s v="-"/>
    <s v="Estatal"/>
    <s v="EEz"/>
    <x v="2"/>
    <s v="SAN MARTÍN"/>
    <s v="SAN MARTÍN"/>
    <s v="RIOJA"/>
    <s v="PARDO MIGUEL"/>
    <m/>
    <s v="zz"/>
    <n v="0.09"/>
    <n v="0.09"/>
    <n v="157.68"/>
    <n v="0.15768000000000001"/>
    <m/>
    <n v="0.09"/>
    <n v="0.09"/>
    <n v="157.68"/>
    <n v="0.15768000000000001"/>
    <m/>
    <n v="0.09"/>
    <n v="0.09"/>
    <n v="157.68"/>
    <n v="0.15768000000000001"/>
    <m/>
    <n v="0.09"/>
    <n v="0.09"/>
    <n v="157.68"/>
    <n v="0.15768000000000001"/>
    <m/>
    <m/>
    <m/>
    <m/>
  </r>
  <r>
    <x v="0"/>
    <x v="0"/>
    <s v="Municipios, Comunidades,Caserios, ets."/>
    <m/>
    <m/>
    <s v="EL"/>
    <m/>
    <m/>
    <m/>
    <x v="193"/>
    <x v="86"/>
    <x v="0"/>
    <x v="537"/>
    <x v="366"/>
    <s v="EL"/>
    <s v="EL"/>
    <s v="Diésel"/>
    <x v="1"/>
    <s v="NO COES"/>
    <s v="Instalado"/>
    <x v="0"/>
    <m/>
    <s v="-"/>
    <s v="Estatal"/>
    <s v="EEz"/>
    <x v="2"/>
    <s v="SAN MARTÍN"/>
    <s v="SAN MARTÍN"/>
    <s v="RIOJA"/>
    <s v="PARDO MIGUEL"/>
    <m/>
    <s v="zz"/>
    <n v="0.09"/>
    <n v="0.09"/>
    <n v="157.68"/>
    <n v="0.15768000000000001"/>
    <m/>
    <n v="0.09"/>
    <n v="0.09"/>
    <n v="157.68"/>
    <n v="0.15768000000000001"/>
    <m/>
    <n v="0.09"/>
    <n v="0.09"/>
    <n v="157.68"/>
    <n v="0.15768000000000001"/>
    <m/>
    <n v="0.09"/>
    <n v="0.09"/>
    <n v="157.68"/>
    <n v="0.15768000000000001"/>
    <m/>
    <m/>
    <m/>
    <m/>
  </r>
  <r>
    <x v="0"/>
    <x v="0"/>
    <s v="Municipios, Comunidades,Caserios, ets."/>
    <m/>
    <m/>
    <s v="EL"/>
    <m/>
    <m/>
    <m/>
    <x v="194"/>
    <x v="86"/>
    <x v="0"/>
    <x v="538"/>
    <x v="366"/>
    <s v="EL"/>
    <s v="EL"/>
    <s v="Diésel"/>
    <x v="1"/>
    <s v="NO COES"/>
    <s v="Instalado"/>
    <x v="1"/>
    <m/>
    <s v="-"/>
    <s v="Estatal"/>
    <s v="EE"/>
    <x v="2"/>
    <s v="SAN MARTÍN"/>
    <s v="SAN MARTÍN"/>
    <s v="EL DORADO"/>
    <s v="AGUA BLANCA"/>
    <m/>
    <s v="zz"/>
    <n v="0.1"/>
    <n v="0"/>
    <n v="0"/>
    <n v="0"/>
    <m/>
    <n v="0.1"/>
    <n v="0"/>
    <n v="0"/>
    <n v="0"/>
    <m/>
    <n v="0.1"/>
    <n v="0"/>
    <n v="0"/>
    <n v="0"/>
    <m/>
    <n v="0.1"/>
    <n v="0"/>
    <n v="0"/>
    <n v="0"/>
    <m/>
    <m/>
    <m/>
    <m/>
  </r>
  <r>
    <x v="0"/>
    <x v="0"/>
    <s v="Municipios, Comunidades,Caserios, ets."/>
    <m/>
    <m/>
    <s v="EL"/>
    <m/>
    <m/>
    <m/>
    <x v="194"/>
    <x v="86"/>
    <x v="0"/>
    <x v="539"/>
    <x v="366"/>
    <s v="EL"/>
    <s v="EL"/>
    <s v="Diésel"/>
    <x v="1"/>
    <s v="NO COES"/>
    <s v="Instalado"/>
    <x v="1"/>
    <m/>
    <s v="-"/>
    <s v="Estatal"/>
    <s v="EE"/>
    <x v="2"/>
    <s v="SAN MARTÍN"/>
    <s v="SAN MARTÍN"/>
    <s v="HUALLAGA"/>
    <s v="EL ESLABÓN"/>
    <m/>
    <s v="zz"/>
    <n v="0.125"/>
    <n v="0"/>
    <n v="0"/>
    <n v="0"/>
    <m/>
    <n v="0.125"/>
    <n v="0"/>
    <n v="0"/>
    <n v="0"/>
    <m/>
    <n v="0.125"/>
    <n v="0"/>
    <n v="0"/>
    <n v="0"/>
    <m/>
    <n v="0.125"/>
    <n v="0"/>
    <n v="0"/>
    <n v="0"/>
    <m/>
    <m/>
    <m/>
    <m/>
  </r>
  <r>
    <x v="0"/>
    <x v="0"/>
    <s v="Municipios, Comunidades,Caserios, ets."/>
    <m/>
    <m/>
    <s v="EL"/>
    <m/>
    <m/>
    <m/>
    <x v="194"/>
    <x v="86"/>
    <x v="0"/>
    <x v="540"/>
    <x v="366"/>
    <s v="EL"/>
    <s v="EL"/>
    <s v="Diésel"/>
    <x v="1"/>
    <s v="NO COES"/>
    <s v="Instalado"/>
    <x v="1"/>
    <m/>
    <s v="-"/>
    <s v="Estatal"/>
    <s v="EE"/>
    <x v="2"/>
    <s v="SAN MARTÍN"/>
    <s v="SAN MARTÍN"/>
    <s v="SAN MARTÍN"/>
    <s v="HUIMBAYOC"/>
    <m/>
    <s v="zz"/>
    <n v="0.18"/>
    <n v="0"/>
    <n v="0"/>
    <n v="0"/>
    <m/>
    <n v="0.18"/>
    <n v="0"/>
    <n v="0"/>
    <n v="0"/>
    <m/>
    <n v="0.18"/>
    <n v="0"/>
    <n v="0"/>
    <n v="0"/>
    <m/>
    <n v="0.18"/>
    <n v="0"/>
    <n v="0"/>
    <n v="0"/>
    <m/>
    <m/>
    <m/>
    <m/>
  </r>
  <r>
    <x v="0"/>
    <x v="0"/>
    <s v="Municipios, Comunidades,Caserios, ets."/>
    <m/>
    <m/>
    <s v="EL"/>
    <m/>
    <m/>
    <m/>
    <x v="194"/>
    <x v="86"/>
    <x v="0"/>
    <x v="541"/>
    <x v="366"/>
    <s v="EL"/>
    <s v="EL"/>
    <s v="Diésel"/>
    <x v="1"/>
    <s v="NO COES"/>
    <s v="Instalado"/>
    <x v="1"/>
    <m/>
    <s v="-"/>
    <s v="Estatal"/>
    <s v="EE"/>
    <x v="2"/>
    <s v="SAN MARTÍN"/>
    <s v="SAN MARTÍN"/>
    <s v="MOYOBAMBA"/>
    <s v="JEPELACIO"/>
    <m/>
    <s v="zz"/>
    <n v="0.05"/>
    <n v="0"/>
    <n v="0"/>
    <n v="0"/>
    <m/>
    <n v="0.05"/>
    <n v="0"/>
    <n v="0"/>
    <n v="0"/>
    <m/>
    <n v="0.05"/>
    <n v="0"/>
    <n v="0"/>
    <n v="0"/>
    <m/>
    <n v="0.05"/>
    <n v="0"/>
    <n v="0"/>
    <n v="0"/>
    <m/>
    <m/>
    <m/>
    <m/>
  </r>
  <r>
    <x v="0"/>
    <x v="0"/>
    <s v="Municipios, Comunidades,Caserios, ets."/>
    <m/>
    <m/>
    <s v="EL"/>
    <m/>
    <m/>
    <m/>
    <x v="194"/>
    <x v="86"/>
    <x v="0"/>
    <x v="129"/>
    <x v="366"/>
    <s v="EL"/>
    <s v="EL"/>
    <s v="Diésel"/>
    <x v="1"/>
    <s v="NO COES"/>
    <s v="Instalado"/>
    <x v="1"/>
    <m/>
    <s v="-"/>
    <s v="Estatal"/>
    <s v="EE"/>
    <x v="2"/>
    <s v="LORETO"/>
    <s v="LORETO"/>
    <s v="ALTO AMAZONAS"/>
    <s v="LAGUNAS"/>
    <m/>
    <s v="zz"/>
    <n v="0.55000000000000004"/>
    <n v="0"/>
    <n v="0"/>
    <n v="0"/>
    <m/>
    <n v="0.55000000000000004"/>
    <n v="0"/>
    <n v="0"/>
    <n v="0"/>
    <m/>
    <n v="0.55000000000000004"/>
    <n v="0"/>
    <n v="0"/>
    <n v="0"/>
    <m/>
    <n v="0.55000000000000004"/>
    <n v="0"/>
    <n v="0"/>
    <n v="0"/>
    <m/>
    <m/>
    <m/>
    <m/>
  </r>
  <r>
    <x v="0"/>
    <x v="0"/>
    <s v="Municipios, Comunidades,Caserios, ets."/>
    <m/>
    <m/>
    <s v="EL"/>
    <m/>
    <m/>
    <m/>
    <x v="194"/>
    <x v="86"/>
    <x v="0"/>
    <x v="542"/>
    <x v="366"/>
    <s v="EL"/>
    <s v="EL"/>
    <s v="Diésel"/>
    <x v="1"/>
    <s v="NO COES"/>
    <s v="Instalado"/>
    <x v="1"/>
    <m/>
    <s v="-"/>
    <s v="Estatal"/>
    <s v="EE"/>
    <x v="2"/>
    <s v="SAN MARTÍN"/>
    <s v="SAN MARTÍN"/>
    <s v="RIOJA"/>
    <s v="PARDO MIGUEL"/>
    <m/>
    <s v="zz"/>
    <n v="0.41599999999999998"/>
    <n v="0"/>
    <n v="0"/>
    <n v="0"/>
    <m/>
    <n v="0.41599999999999998"/>
    <n v="0"/>
    <n v="0"/>
    <n v="0"/>
    <m/>
    <n v="0.41599999999999998"/>
    <n v="0"/>
    <n v="0"/>
    <n v="0"/>
    <m/>
    <n v="0.41599999999999998"/>
    <n v="0"/>
    <n v="0"/>
    <n v="0"/>
    <m/>
    <m/>
    <m/>
    <m/>
  </r>
  <r>
    <x v="0"/>
    <x v="0"/>
    <s v="Municipios, Comunidades,Caserios, ets."/>
    <m/>
    <m/>
    <s v="EL"/>
    <m/>
    <m/>
    <m/>
    <x v="194"/>
    <x v="86"/>
    <x v="0"/>
    <x v="543"/>
    <x v="366"/>
    <s v="EL"/>
    <s v="EL"/>
    <s v="Diésel"/>
    <x v="1"/>
    <s v="NO COES"/>
    <s v="Instalado"/>
    <x v="1"/>
    <m/>
    <s v="-"/>
    <s v="Estatal"/>
    <s v="EE"/>
    <x v="2"/>
    <s v="SAN MARTÍN"/>
    <s v="SAN MARTÍN"/>
    <s v="LAMAS"/>
    <s v="ALONSO ALVARADO"/>
    <m/>
    <s v="zz"/>
    <n v="0.183"/>
    <n v="0"/>
    <n v="0"/>
    <n v="0"/>
    <m/>
    <n v="0.183"/>
    <n v="0"/>
    <n v="0"/>
    <n v="0"/>
    <m/>
    <n v="0.183"/>
    <n v="0"/>
    <n v="0"/>
    <n v="0"/>
    <m/>
    <n v="0.183"/>
    <n v="0"/>
    <n v="0"/>
    <n v="0"/>
    <m/>
    <m/>
    <m/>
    <m/>
  </r>
  <r>
    <x v="0"/>
    <x v="0"/>
    <s v="Municipios, Comunidades,Caserios, ets."/>
    <m/>
    <m/>
    <s v="EL"/>
    <m/>
    <m/>
    <m/>
    <x v="194"/>
    <x v="86"/>
    <x v="0"/>
    <x v="544"/>
    <x v="366"/>
    <s v="EL"/>
    <s v="EL"/>
    <s v="Diésel"/>
    <x v="1"/>
    <s v="NO COES"/>
    <s v="Instalado"/>
    <x v="1"/>
    <m/>
    <s v="-"/>
    <s v="Estatal"/>
    <s v="EE"/>
    <x v="2"/>
    <s v="SAN MARTÍN"/>
    <s v="SAN MARTÍN"/>
    <s v="PICOTA"/>
    <s v="SAN HILARIÓN"/>
    <m/>
    <s v="zz"/>
    <n v="0.23"/>
    <n v="0"/>
    <n v="0"/>
    <n v="0"/>
    <m/>
    <n v="0.23"/>
    <n v="0"/>
    <n v="0"/>
    <n v="0"/>
    <m/>
    <n v="0.23"/>
    <n v="0"/>
    <n v="0"/>
    <n v="0"/>
    <m/>
    <n v="0.23"/>
    <n v="0"/>
    <n v="0"/>
    <n v="0"/>
    <m/>
    <m/>
    <m/>
    <m/>
  </r>
  <r>
    <x v="0"/>
    <x v="0"/>
    <s v="Municipios, Comunidades,Caserios, ets."/>
    <m/>
    <m/>
    <s v="EL"/>
    <m/>
    <m/>
    <m/>
    <x v="194"/>
    <x v="86"/>
    <x v="0"/>
    <x v="545"/>
    <x v="366"/>
    <s v="EL"/>
    <s v="EL"/>
    <s v="Diésel"/>
    <x v="1"/>
    <s v="NO COES"/>
    <s v="Instalado"/>
    <x v="1"/>
    <m/>
    <s v="-"/>
    <s v="Estatal"/>
    <s v="EE"/>
    <x v="2"/>
    <s v="SAN MARTÍN"/>
    <s v="SAN MARTÍN"/>
    <s v="LAMAS"/>
    <s v="ZAPATERO"/>
    <m/>
    <s v="zz"/>
    <n v="9.6000000000000002E-2"/>
    <n v="0"/>
    <n v="0"/>
    <n v="0"/>
    <m/>
    <n v="9.6000000000000002E-2"/>
    <n v="0"/>
    <n v="0"/>
    <n v="0"/>
    <m/>
    <n v="9.6000000000000002E-2"/>
    <n v="0"/>
    <n v="0"/>
    <n v="0"/>
    <m/>
    <n v="9.6000000000000002E-2"/>
    <n v="0"/>
    <n v="0"/>
    <n v="0"/>
    <m/>
    <m/>
    <m/>
    <m/>
  </r>
  <r>
    <x v="0"/>
    <x v="0"/>
    <s v="Municipios, Comunidades,Caserios, ets."/>
    <m/>
    <m/>
    <s v="EL"/>
    <m/>
    <m/>
    <m/>
    <x v="195"/>
    <x v="86"/>
    <x v="0"/>
    <x v="546"/>
    <x v="366"/>
    <s v="EL"/>
    <s v="EL"/>
    <s v="Diésel"/>
    <x v="1"/>
    <s v="NO COES"/>
    <s v="Instalado"/>
    <x v="0"/>
    <m/>
    <s v="-"/>
    <s v="Estatal"/>
    <s v="EEz"/>
    <x v="2"/>
    <s v="UCAYALI"/>
    <s v="UCAYALI"/>
    <s v="CRNEL. PORTILLO"/>
    <s v="MASISEA"/>
    <m/>
    <s v="zz"/>
    <n v="0.05"/>
    <n v="0.05"/>
    <n v="87.6"/>
    <n v="8.7599999999999997E-2"/>
    <m/>
    <n v="0.05"/>
    <n v="0.05"/>
    <n v="87.6"/>
    <n v="8.7599999999999997E-2"/>
    <m/>
    <n v="0.05"/>
    <n v="0.05"/>
    <n v="87.6"/>
    <n v="8.7599999999999997E-2"/>
    <m/>
    <n v="0.05"/>
    <n v="0.05"/>
    <n v="87.6"/>
    <n v="8.7599999999999997E-2"/>
    <m/>
    <m/>
    <m/>
    <m/>
  </r>
  <r>
    <x v="0"/>
    <x v="0"/>
    <s v="Municipios, Comunidades,Caserios, ets."/>
    <m/>
    <m/>
    <s v="EL"/>
    <m/>
    <m/>
    <m/>
    <x v="196"/>
    <x v="86"/>
    <x v="0"/>
    <x v="547"/>
    <x v="366"/>
    <s v="EL"/>
    <s v="EL"/>
    <s v="Diésel"/>
    <x v="1"/>
    <s v="NO COES"/>
    <s v="Instalado"/>
    <x v="0"/>
    <m/>
    <s v="-"/>
    <s v="Estatal"/>
    <s v="EEz"/>
    <x v="2"/>
    <s v="UCAYALI"/>
    <s v="UCAYALI"/>
    <s v="PADRE ABAD"/>
    <s v="IRAZOLA"/>
    <m/>
    <s v="zz"/>
    <n v="0.2"/>
    <n v="0.2"/>
    <n v="350.4"/>
    <n v="0.35039999999999999"/>
    <m/>
    <n v="0.2"/>
    <n v="0.2"/>
    <n v="350.4"/>
    <n v="0.35039999999999999"/>
    <m/>
    <n v="0.2"/>
    <n v="0.2"/>
    <n v="350.4"/>
    <n v="0.35039999999999999"/>
    <m/>
    <n v="0.2"/>
    <n v="0.2"/>
    <n v="350.4"/>
    <n v="0.35039999999999999"/>
    <m/>
    <m/>
    <m/>
    <m/>
  </r>
  <r>
    <x v="0"/>
    <x v="0"/>
    <s v="Municipios, Comunidades,Caserios, ets."/>
    <m/>
    <m/>
    <s v="EL"/>
    <m/>
    <m/>
    <m/>
    <x v="197"/>
    <x v="86"/>
    <x v="0"/>
    <x v="548"/>
    <x v="366"/>
    <s v="EL"/>
    <s v="EL"/>
    <s v="Diésel"/>
    <x v="1"/>
    <s v="NO COES"/>
    <s v="Instalado"/>
    <x v="0"/>
    <m/>
    <s v="-"/>
    <s v="Estatal"/>
    <s v="EEz"/>
    <x v="2"/>
    <s v="UCAYALI"/>
    <s v="UCAYALI"/>
    <s v="PADRE ABAD"/>
    <s v="IRAZOLA"/>
    <m/>
    <s v="zz"/>
    <n v="8.5999999999999993E-2"/>
    <n v="8.5999999999999993E-2"/>
    <n v="150.672"/>
    <n v="0.150672"/>
    <m/>
    <n v="8.5999999999999993E-2"/>
    <n v="8.5999999999999993E-2"/>
    <n v="150.672"/>
    <n v="0.150672"/>
    <m/>
    <n v="8.5999999999999993E-2"/>
    <n v="8.5999999999999993E-2"/>
    <n v="150.672"/>
    <n v="0.150672"/>
    <m/>
    <n v="8.5999999999999993E-2"/>
    <n v="8.5999999999999993E-2"/>
    <n v="150.672"/>
    <n v="0.150672"/>
    <m/>
    <m/>
    <m/>
    <m/>
  </r>
  <r>
    <x v="0"/>
    <x v="0"/>
    <s v="Municipios, Comunidades,Caserios, ets."/>
    <m/>
    <m/>
    <s v="EL"/>
    <m/>
    <m/>
    <m/>
    <x v="198"/>
    <x v="86"/>
    <x v="0"/>
    <x v="549"/>
    <x v="366"/>
    <s v="EL"/>
    <s v="EL"/>
    <s v="Diésel"/>
    <x v="1"/>
    <s v="NO COES"/>
    <s v="Instalado"/>
    <x v="0"/>
    <m/>
    <s v="-"/>
    <s v="Estatal"/>
    <s v="EEz"/>
    <x v="2"/>
    <s v="UCAYALI"/>
    <s v="UCAYALI"/>
    <s v="CRNEL. PORTILLO"/>
    <s v="MASISEA"/>
    <m/>
    <s v="zz"/>
    <n v="0.2"/>
    <n v="0.2"/>
    <n v="350.4"/>
    <n v="0.35039999999999999"/>
    <m/>
    <n v="0.2"/>
    <n v="0.2"/>
    <n v="350.4"/>
    <n v="0.35039999999999999"/>
    <m/>
    <n v="0.2"/>
    <n v="0.2"/>
    <n v="350.4"/>
    <n v="0.35039999999999999"/>
    <m/>
    <n v="0.2"/>
    <n v="0.2"/>
    <n v="350.4"/>
    <n v="0.35039999999999999"/>
    <m/>
    <m/>
    <m/>
    <m/>
  </r>
  <r>
    <x v="0"/>
    <x v="0"/>
    <s v="Municipios, Comunidades,Caserios, ets."/>
    <m/>
    <m/>
    <s v="EL"/>
    <m/>
    <m/>
    <m/>
    <x v="199"/>
    <x v="86"/>
    <x v="0"/>
    <x v="550"/>
    <x v="366"/>
    <s v="EL"/>
    <s v="EL"/>
    <s v="Diésel"/>
    <x v="1"/>
    <s v="NO COES"/>
    <s v="Instalado"/>
    <x v="0"/>
    <m/>
    <s v="-"/>
    <s v="Estatal"/>
    <s v="EEz"/>
    <x v="2"/>
    <s v="UCAYALI"/>
    <s v="UCAYALI"/>
    <s v="CRNEL. PORTILLO"/>
    <s v="YARINACOCHA"/>
    <m/>
    <s v="zz"/>
    <n v="5.2999999999999999E-2"/>
    <n v="5.2999999999999999E-2"/>
    <n v="92.855999999999995"/>
    <n v="9.2855999999999994E-2"/>
    <m/>
    <n v="5.2999999999999999E-2"/>
    <n v="5.2999999999999999E-2"/>
    <n v="92.855999999999995"/>
    <n v="9.2855999999999994E-2"/>
    <m/>
    <n v="5.2999999999999999E-2"/>
    <n v="5.2999999999999999E-2"/>
    <n v="92.855999999999995"/>
    <n v="9.2855999999999994E-2"/>
    <m/>
    <n v="5.2999999999999999E-2"/>
    <n v="5.2999999999999999E-2"/>
    <n v="92.855999999999995"/>
    <n v="9.2855999999999994E-2"/>
    <m/>
    <m/>
    <m/>
    <m/>
  </r>
  <r>
    <x v="0"/>
    <x v="0"/>
    <s v="Municipios, Comunidades,Caserios, ets."/>
    <m/>
    <m/>
    <s v="EL"/>
    <m/>
    <m/>
    <m/>
    <x v="200"/>
    <x v="86"/>
    <x v="0"/>
    <x v="551"/>
    <x v="366"/>
    <s v="EL"/>
    <s v="EL"/>
    <s v="Diésel"/>
    <x v="1"/>
    <s v="NO COES"/>
    <s v="Instalado"/>
    <x v="0"/>
    <m/>
    <s v="-"/>
    <s v="Estatal"/>
    <s v="EEz"/>
    <x v="2"/>
    <s v="UCAYALI"/>
    <s v="UCAYALI"/>
    <s v="PADRE ABAD"/>
    <s v="IRAZOLA"/>
    <m/>
    <s v="zz"/>
    <n v="0.1"/>
    <n v="0.1"/>
    <n v="175.2"/>
    <n v="0.17519999999999999"/>
    <m/>
    <n v="0.1"/>
    <n v="0.1"/>
    <n v="175.2"/>
    <n v="0.17519999999999999"/>
    <m/>
    <n v="0.1"/>
    <n v="0.1"/>
    <n v="175.2"/>
    <n v="0.17519999999999999"/>
    <m/>
    <n v="0.1"/>
    <n v="0.1"/>
    <n v="175.2"/>
    <n v="0.17519999999999999"/>
    <m/>
    <m/>
    <m/>
    <m/>
  </r>
  <r>
    <x v="0"/>
    <x v="0"/>
    <s v="Municipios, Comunidades,Caserios, ets."/>
    <m/>
    <m/>
    <s v="EL"/>
    <m/>
    <m/>
    <m/>
    <x v="201"/>
    <x v="86"/>
    <x v="0"/>
    <x v="552"/>
    <x v="366"/>
    <s v="EL"/>
    <s v="EL"/>
    <s v="Diésel"/>
    <x v="1"/>
    <s v="NO COES"/>
    <s v="Instalado"/>
    <x v="0"/>
    <m/>
    <s v="-"/>
    <s v="Estatal"/>
    <s v="EEz"/>
    <x v="2"/>
    <s v="UCAYALI"/>
    <s v="UCAYALI"/>
    <s v="CRNEL. PORTILLO"/>
    <s v="CAMPOVERDE"/>
    <m/>
    <s v="zz"/>
    <n v="0.38"/>
    <n v="0.38"/>
    <n v="665.76"/>
    <n v="0.66576000000000002"/>
    <m/>
    <n v="0.38"/>
    <n v="0.38"/>
    <n v="665.76"/>
    <n v="0.66576000000000002"/>
    <m/>
    <n v="0.38"/>
    <n v="0.38"/>
    <n v="665.76"/>
    <n v="0.66576000000000002"/>
    <m/>
    <n v="0.38"/>
    <n v="0.38"/>
    <n v="665.76"/>
    <n v="0.66576000000000002"/>
    <m/>
    <m/>
    <m/>
    <m/>
  </r>
  <r>
    <x v="0"/>
    <x v="0"/>
    <s v="Municipios, Comunidades,Caserios, ets."/>
    <m/>
    <m/>
    <s v="EL"/>
    <m/>
    <m/>
    <m/>
    <x v="202"/>
    <x v="86"/>
    <x v="0"/>
    <x v="553"/>
    <x v="366"/>
    <s v="EL"/>
    <s v="EL"/>
    <s v="Diésel"/>
    <x v="1"/>
    <s v="NO COES"/>
    <s v="Instalado"/>
    <x v="0"/>
    <m/>
    <s v="-"/>
    <s v="Estatal"/>
    <s v="EEz"/>
    <x v="2"/>
    <s v="UCAYALI"/>
    <s v="UCAYALI"/>
    <s v="ATALAYA"/>
    <s v="RAYMONDI"/>
    <m/>
    <s v="zz"/>
    <n v="0.5"/>
    <n v="0.5"/>
    <n v="876"/>
    <n v="0.876"/>
    <m/>
    <n v="0.5"/>
    <n v="0.5"/>
    <n v="876"/>
    <n v="0.876"/>
    <m/>
    <n v="0.5"/>
    <n v="0.5"/>
    <n v="876"/>
    <n v="0.876"/>
    <m/>
    <n v="0.5"/>
    <n v="0.5"/>
    <n v="876"/>
    <n v="0.876"/>
    <m/>
    <m/>
    <m/>
    <m/>
  </r>
  <r>
    <x v="0"/>
    <x v="0"/>
    <s v="Municipios, Comunidades,Caserios, ets."/>
    <m/>
    <m/>
    <s v="EL"/>
    <m/>
    <m/>
    <m/>
    <x v="203"/>
    <x v="86"/>
    <x v="0"/>
    <x v="554"/>
    <x v="366"/>
    <s v="EL"/>
    <s v="EL"/>
    <s v="Diésel"/>
    <x v="1"/>
    <s v="NO COES"/>
    <s v="Instalado"/>
    <x v="0"/>
    <m/>
    <s v="-"/>
    <s v="Estatal"/>
    <s v="EEz"/>
    <x v="2"/>
    <s v="UCAYALI"/>
    <s v="UCAYALI"/>
    <s v="PADRE ABAD"/>
    <s v="CURIMANA"/>
    <m/>
    <s v="zz"/>
    <n v="0.3"/>
    <n v="0.3"/>
    <n v="525.6"/>
    <n v="0.52560000000000007"/>
    <m/>
    <n v="0.3"/>
    <n v="0.3"/>
    <n v="525.6"/>
    <n v="0.52560000000000007"/>
    <m/>
    <n v="0.3"/>
    <n v="0.3"/>
    <n v="525.6"/>
    <n v="0.52560000000000007"/>
    <m/>
    <n v="0.3"/>
    <n v="0.3"/>
    <n v="525.6"/>
    <n v="0.52560000000000007"/>
    <m/>
    <m/>
    <m/>
    <m/>
  </r>
  <r>
    <x v="0"/>
    <x v="0"/>
    <s v="Municipios, Comunidades,Caserios, ets."/>
    <m/>
    <m/>
    <s v="EL"/>
    <m/>
    <m/>
    <m/>
    <x v="204"/>
    <x v="86"/>
    <x v="0"/>
    <x v="555"/>
    <x v="366"/>
    <s v="EL"/>
    <s v="EL"/>
    <s v="Diésel"/>
    <x v="1"/>
    <s v="NO COES"/>
    <s v="Instalado"/>
    <x v="0"/>
    <m/>
    <s v="-"/>
    <s v="Estatal"/>
    <s v="EEz"/>
    <x v="2"/>
    <s v="UCAYALI"/>
    <s v="UCAYALI"/>
    <s v="CRNEL. PORTILLO"/>
    <s v="IPARIA"/>
    <m/>
    <s v="zz"/>
    <n v="5.6000000000000001E-2"/>
    <n v="5.6000000000000001E-2"/>
    <n v="98.112000000000009"/>
    <n v="9.8112000000000005E-2"/>
    <m/>
    <n v="5.6000000000000001E-2"/>
    <n v="5.6000000000000001E-2"/>
    <n v="98.112000000000009"/>
    <n v="9.8112000000000005E-2"/>
    <m/>
    <n v="5.6000000000000001E-2"/>
    <n v="5.6000000000000001E-2"/>
    <n v="98.112000000000009"/>
    <n v="9.8112000000000005E-2"/>
    <m/>
    <n v="5.6000000000000001E-2"/>
    <n v="5.6000000000000001E-2"/>
    <n v="98.112000000000009"/>
    <n v="9.8112000000000005E-2"/>
    <m/>
    <m/>
    <m/>
    <m/>
  </r>
  <r>
    <x v="0"/>
    <x v="0"/>
    <s v="Municipios, Comunidades,Caserios, ets."/>
    <m/>
    <m/>
    <s v="EL"/>
    <m/>
    <m/>
    <m/>
    <x v="205"/>
    <x v="86"/>
    <x v="0"/>
    <x v="556"/>
    <x v="366"/>
    <s v="EL"/>
    <s v="EL"/>
    <s v="Diésel"/>
    <x v="1"/>
    <s v="NO COES"/>
    <s v="Instalado"/>
    <x v="0"/>
    <m/>
    <s v="-"/>
    <s v="Estatal"/>
    <s v="EEz"/>
    <x v="2"/>
    <s v="UCAYALI"/>
    <s v="UCAYALI"/>
    <s v="PADRE ABAD"/>
    <s v="IRAZOLA"/>
    <m/>
    <s v="zz"/>
    <n v="0.7"/>
    <n v="0.7"/>
    <n v="1226.4000000000001"/>
    <n v="1.2264000000000002"/>
    <m/>
    <n v="0.7"/>
    <n v="0.7"/>
    <n v="1226.4000000000001"/>
    <n v="1.2264000000000002"/>
    <m/>
    <n v="0.7"/>
    <n v="0.7"/>
    <n v="1226.4000000000001"/>
    <n v="1.2264000000000002"/>
    <m/>
    <n v="0.7"/>
    <n v="0.7"/>
    <n v="1226.4000000000001"/>
    <n v="1.2264000000000002"/>
    <m/>
    <m/>
    <m/>
    <m/>
  </r>
  <r>
    <x v="0"/>
    <x v="0"/>
    <s v="Municipios, Comunidades,Caserios, ets."/>
    <m/>
    <m/>
    <s v="EL"/>
    <m/>
    <m/>
    <m/>
    <x v="206"/>
    <x v="86"/>
    <x v="0"/>
    <x v="557"/>
    <x v="366"/>
    <s v="EL"/>
    <s v="EL"/>
    <s v="Diésel"/>
    <x v="1"/>
    <s v="NO COES"/>
    <s v="Instalado"/>
    <x v="0"/>
    <m/>
    <s v="-"/>
    <s v="Estatal"/>
    <s v="EEz"/>
    <x v="2"/>
    <s v="UCAYALI"/>
    <s v="UCAYALI"/>
    <s v="CRNEL. PORTILLO"/>
    <s v="MASISEA"/>
    <m/>
    <s v="zz"/>
    <n v="0.51300000000000001"/>
    <n v="0.51300000000000001"/>
    <n v="898.77600000000007"/>
    <n v="0.89877600000000002"/>
    <m/>
    <n v="0.51300000000000001"/>
    <n v="0.51300000000000001"/>
    <n v="898.77600000000007"/>
    <n v="0.89877600000000002"/>
    <m/>
    <n v="0.51300000000000001"/>
    <n v="0.51300000000000001"/>
    <n v="898.77600000000007"/>
    <n v="0.89877600000000002"/>
    <m/>
    <n v="0.51300000000000001"/>
    <n v="0.51300000000000001"/>
    <n v="898.77600000000007"/>
    <n v="0.89877600000000002"/>
    <m/>
    <m/>
    <m/>
    <m/>
  </r>
  <r>
    <x v="0"/>
    <x v="0"/>
    <s v="Municipios, Comunidades,Caserios, ets."/>
    <m/>
    <m/>
    <s v="EL"/>
    <m/>
    <m/>
    <m/>
    <x v="207"/>
    <x v="86"/>
    <x v="0"/>
    <x v="558"/>
    <x v="366"/>
    <s v="EL"/>
    <s v="EL"/>
    <s v="Diésel"/>
    <x v="1"/>
    <s v="NO COES"/>
    <s v="Instalado"/>
    <x v="0"/>
    <m/>
    <s v="-"/>
    <s v="Estatal"/>
    <s v="EEz"/>
    <x v="2"/>
    <s v="UCAYALI"/>
    <s v="UCAYALI"/>
    <s v="CRNEL. PORTILLO"/>
    <s v="NUEVA REQUENA"/>
    <m/>
    <s v="zz"/>
    <n v="0.2"/>
    <n v="0.2"/>
    <n v="350.4"/>
    <n v="0.35039999999999999"/>
    <m/>
    <n v="0.2"/>
    <n v="0.2"/>
    <n v="350.4"/>
    <n v="0.35039999999999999"/>
    <m/>
    <n v="0.2"/>
    <n v="0.2"/>
    <n v="350.4"/>
    <n v="0.35039999999999999"/>
    <m/>
    <n v="0.2"/>
    <n v="0.2"/>
    <n v="350.4"/>
    <n v="0.35039999999999999"/>
    <m/>
    <m/>
    <m/>
    <m/>
  </r>
  <r>
    <x v="0"/>
    <x v="0"/>
    <s v="Municipios, Comunidades,Caserios, ets."/>
    <m/>
    <m/>
    <s v="EL"/>
    <m/>
    <m/>
    <m/>
    <x v="208"/>
    <x v="86"/>
    <x v="0"/>
    <x v="559"/>
    <x v="366"/>
    <s v="EL"/>
    <s v="EL"/>
    <s v="Diésel"/>
    <x v="1"/>
    <s v="NO COES"/>
    <s v="Instalado"/>
    <x v="0"/>
    <m/>
    <s v="-"/>
    <s v="Estatal"/>
    <s v="EEz"/>
    <x v="2"/>
    <s v="UCAYALI"/>
    <s v="UCAYALI"/>
    <s v="ATALAYA"/>
    <s v="SEPAHUA"/>
    <m/>
    <s v="zz"/>
    <n v="0.2"/>
    <n v="0.2"/>
    <n v="350.4"/>
    <n v="0.35039999999999999"/>
    <m/>
    <n v="0.2"/>
    <n v="0.2"/>
    <n v="350.4"/>
    <n v="0.35039999999999999"/>
    <m/>
    <n v="0.2"/>
    <n v="0.2"/>
    <n v="350.4"/>
    <n v="0.35039999999999999"/>
    <m/>
    <n v="0.2"/>
    <n v="0.2"/>
    <n v="350.4"/>
    <n v="0.35039999999999999"/>
    <m/>
    <m/>
    <m/>
    <m/>
  </r>
  <r>
    <x v="0"/>
    <x v="0"/>
    <s v="Municipios, Comunidades,Caserios, ets."/>
    <m/>
    <m/>
    <s v="EL"/>
    <m/>
    <m/>
    <m/>
    <x v="209"/>
    <x v="86"/>
    <x v="0"/>
    <x v="560"/>
    <x v="366"/>
    <s v="EL"/>
    <s v="EL"/>
    <s v="Diésel"/>
    <x v="1"/>
    <s v="NO COES"/>
    <s v="Instalado"/>
    <x v="0"/>
    <m/>
    <s v="-"/>
    <s v="Estatal"/>
    <s v="EEz"/>
    <x v="2"/>
    <s v="UCAYALI"/>
    <s v="UCAYALI"/>
    <s v="CRNEL. PORTILLO"/>
    <s v="CALLARÍA"/>
    <m/>
    <s v="zz"/>
    <n v="5.6000000000000001E-2"/>
    <n v="5.6000000000000001E-2"/>
    <n v="98.112000000000009"/>
    <n v="9.8112000000000005E-2"/>
    <m/>
    <n v="5.6000000000000001E-2"/>
    <n v="5.6000000000000001E-2"/>
    <n v="98.112000000000009"/>
    <n v="9.8112000000000005E-2"/>
    <m/>
    <n v="5.6000000000000001E-2"/>
    <n v="5.6000000000000001E-2"/>
    <n v="98.112000000000009"/>
    <n v="9.8112000000000005E-2"/>
    <m/>
    <n v="5.6000000000000001E-2"/>
    <n v="5.6000000000000001E-2"/>
    <n v="98.112000000000009"/>
    <n v="9.8112000000000005E-2"/>
    <m/>
    <m/>
    <m/>
    <m/>
  </r>
  <r>
    <x v="0"/>
    <x v="0"/>
    <s v="Municipios, Comunidades,Caserios, ets."/>
    <m/>
    <m/>
    <s v="EL"/>
    <m/>
    <m/>
    <m/>
    <x v="210"/>
    <x v="86"/>
    <x v="0"/>
    <x v="561"/>
    <x v="366"/>
    <s v="EL"/>
    <s v="EL"/>
    <s v="Diésel"/>
    <x v="1"/>
    <s v="NO COES"/>
    <s v="Instalado"/>
    <x v="0"/>
    <m/>
    <s v="-"/>
    <s v="Estatal"/>
    <s v="EEz"/>
    <x v="2"/>
    <s v="UCAYALI"/>
    <s v="UCAYALI"/>
    <s v="ATALAYA"/>
    <s v="YURUA"/>
    <m/>
    <s v="zz"/>
    <n v="0.1"/>
    <n v="0.1"/>
    <n v="175.2"/>
    <n v="0.17519999999999999"/>
    <m/>
    <n v="0.1"/>
    <n v="0.1"/>
    <n v="175.2"/>
    <n v="0.17519999999999999"/>
    <m/>
    <n v="0.1"/>
    <n v="0.1"/>
    <n v="175.2"/>
    <n v="0.17519999999999999"/>
    <m/>
    <n v="0.1"/>
    <n v="0.1"/>
    <n v="175.2"/>
    <n v="0.17519999999999999"/>
    <m/>
    <m/>
    <m/>
    <m/>
  </r>
  <r>
    <x v="0"/>
    <x v="0"/>
    <s v="Municipios, Comunidades,Caserios, ets."/>
    <m/>
    <m/>
    <s v="EL"/>
    <m/>
    <m/>
    <m/>
    <x v="211"/>
    <x v="86"/>
    <x v="0"/>
    <x v="562"/>
    <x v="366"/>
    <s v="EL"/>
    <s v="EL"/>
    <s v="Diésel"/>
    <x v="1"/>
    <s v="NO COES"/>
    <s v="Instalado"/>
    <x v="0"/>
    <m/>
    <s v="-"/>
    <s v="Estatal"/>
    <s v="EEz"/>
    <x v="2"/>
    <s v="UCAYALI"/>
    <s v="UCAYALI"/>
    <s v="PURUS"/>
    <s v="PURUS"/>
    <m/>
    <s v="zz"/>
    <n v="0.313"/>
    <n v="0.313"/>
    <n v="548.37599999999998"/>
    <n v="0.54837599999999997"/>
    <m/>
    <n v="0.313"/>
    <n v="0.313"/>
    <n v="548.37599999999998"/>
    <n v="0.54837599999999997"/>
    <m/>
    <n v="0.313"/>
    <n v="0.313"/>
    <n v="548.37599999999998"/>
    <n v="0.54837599999999997"/>
    <m/>
    <n v="0.313"/>
    <n v="0.313"/>
    <n v="548.37599999999998"/>
    <n v="0.54837599999999997"/>
    <m/>
    <m/>
    <m/>
    <m/>
  </r>
  <r>
    <x v="0"/>
    <x v="0"/>
    <s v="Municipios, Comunidades,Caserios, ets."/>
    <m/>
    <m/>
    <s v="EL"/>
    <m/>
    <m/>
    <m/>
    <x v="212"/>
    <x v="86"/>
    <x v="0"/>
    <x v="563"/>
    <x v="366"/>
    <s v="EL"/>
    <s v="EL"/>
    <s v="Diésel"/>
    <x v="1"/>
    <s v="NO COES"/>
    <s v="Instalado"/>
    <x v="0"/>
    <m/>
    <s v="-"/>
    <s v="Estatal"/>
    <s v="EEz"/>
    <x v="2"/>
    <s v="UCAYALI"/>
    <s v="UCAYALI"/>
    <s v="ATALAYA"/>
    <s v="TAHUANIA"/>
    <m/>
    <s v="zz"/>
    <n v="0.05"/>
    <n v="0.05"/>
    <n v="87.6"/>
    <n v="8.7599999999999997E-2"/>
    <m/>
    <n v="0.05"/>
    <n v="0.05"/>
    <n v="87.6"/>
    <n v="8.7599999999999997E-2"/>
    <m/>
    <n v="0.05"/>
    <n v="0.05"/>
    <n v="87.6"/>
    <n v="8.7599999999999997E-2"/>
    <m/>
    <n v="0.05"/>
    <n v="0.05"/>
    <n v="87.6"/>
    <n v="8.7599999999999997E-2"/>
    <m/>
    <m/>
    <m/>
    <m/>
  </r>
  <r>
    <x v="0"/>
    <x v="0"/>
    <s v="Municipios, Comunidades,Caserios, ets."/>
    <m/>
    <m/>
    <s v="EL"/>
    <m/>
    <m/>
    <m/>
    <x v="212"/>
    <x v="86"/>
    <x v="0"/>
    <x v="564"/>
    <x v="366"/>
    <s v="EL"/>
    <s v="EL"/>
    <s v="Diésel"/>
    <x v="1"/>
    <s v="NO COES"/>
    <s v="Instalado"/>
    <x v="0"/>
    <m/>
    <s v="-"/>
    <s v="Estatal"/>
    <s v="EEz"/>
    <x v="2"/>
    <s v="UCAYALI"/>
    <s v="UCAYALI"/>
    <s v="ATALAYA"/>
    <s v="TAHUANIA"/>
    <m/>
    <s v="zz"/>
    <n v="0.05"/>
    <n v="0.05"/>
    <n v="87.6"/>
    <n v="8.7599999999999997E-2"/>
    <m/>
    <n v="0.05"/>
    <n v="0.05"/>
    <n v="87.6"/>
    <n v="8.7599999999999997E-2"/>
    <m/>
    <n v="0.05"/>
    <n v="0.05"/>
    <n v="87.6"/>
    <n v="8.7599999999999997E-2"/>
    <m/>
    <n v="0.05"/>
    <n v="0.05"/>
    <n v="87.6"/>
    <n v="8.7599999999999997E-2"/>
    <m/>
    <m/>
    <m/>
    <m/>
  </r>
  <r>
    <x v="0"/>
    <x v="0"/>
    <s v="Municipios, Comunidades,Caserios, ets."/>
    <m/>
    <m/>
    <s v="EL"/>
    <m/>
    <m/>
    <m/>
    <x v="212"/>
    <x v="86"/>
    <x v="0"/>
    <x v="565"/>
    <x v="366"/>
    <s v="EL"/>
    <s v="EL"/>
    <s v="Diésel"/>
    <x v="1"/>
    <s v="NO COES"/>
    <s v="Instalado"/>
    <x v="0"/>
    <m/>
    <s v="-"/>
    <s v="Estatal"/>
    <s v="EEz"/>
    <x v="2"/>
    <s v="UCAYALI"/>
    <s v="UCAYALI"/>
    <s v="ATALAYA"/>
    <s v="TAHUANIA"/>
    <m/>
    <s v="zz"/>
    <n v="2.7E-2"/>
    <n v="2.7E-2"/>
    <n v="47.304000000000002"/>
    <n v="4.7303999999999999E-2"/>
    <m/>
    <n v="2.7E-2"/>
    <n v="2.7E-2"/>
    <n v="47.304000000000002"/>
    <n v="4.7303999999999999E-2"/>
    <m/>
    <n v="2.7E-2"/>
    <n v="2.7E-2"/>
    <n v="47.304000000000002"/>
    <n v="4.7303999999999999E-2"/>
    <m/>
    <n v="2.7E-2"/>
    <n v="2.7E-2"/>
    <n v="47.304000000000002"/>
    <n v="4.7303999999999999E-2"/>
    <m/>
    <m/>
    <m/>
    <m/>
  </r>
  <r>
    <x v="0"/>
    <x v="0"/>
    <s v="Municipios, Comunidades,Caserios, ets."/>
    <m/>
    <m/>
    <s v="EL"/>
    <m/>
    <m/>
    <m/>
    <x v="86"/>
    <x v="86"/>
    <x v="0"/>
    <x v="566"/>
    <x v="366"/>
    <s v="EL"/>
    <s v="EL"/>
    <s v="Diésel"/>
    <x v="1"/>
    <s v="NO COES"/>
    <s v="Instalado"/>
    <x v="1"/>
    <m/>
    <s v="-"/>
    <s v="Estatal"/>
    <s v="EEz"/>
    <x v="2"/>
    <s v="SAN MARTÍN"/>
    <s v="SAN MARTÍN"/>
    <s v="HUALLAGA"/>
    <s v="SAPOSOA"/>
    <m/>
    <s v="zz"/>
    <n v="0.52"/>
    <n v="2.7E-2"/>
    <n v="0"/>
    <n v="0"/>
    <m/>
    <n v="0.52"/>
    <n v="2.7E-2"/>
    <n v="0"/>
    <n v="0"/>
    <m/>
    <n v="0.52"/>
    <n v="2.7E-2"/>
    <n v="0"/>
    <n v="0"/>
    <m/>
    <n v="0.52"/>
    <n v="2.7E-2"/>
    <n v="0"/>
    <n v="0"/>
    <m/>
    <m/>
    <m/>
    <m/>
  </r>
  <r>
    <x v="0"/>
    <x v="0"/>
    <s v="Municipios, Comunidades,Caserios, ets."/>
    <m/>
    <m/>
    <s v="EL"/>
    <m/>
    <m/>
    <m/>
    <x v="86"/>
    <x v="86"/>
    <x v="0"/>
    <x v="567"/>
    <x v="366"/>
    <s v="EL"/>
    <s v="EL"/>
    <s v="Diésel"/>
    <x v="1"/>
    <s v="NO COES"/>
    <s v="Instalado"/>
    <x v="1"/>
    <m/>
    <s v="-"/>
    <s v="Estatal"/>
    <s v="EEz"/>
    <x v="2"/>
    <s v="SAN MARTÍN"/>
    <s v="SAN MARTÍN"/>
    <s v="LAMAS"/>
    <s v="SHANAO"/>
    <m/>
    <s v="zz"/>
    <n v="3.4000000000000002E-2"/>
    <n v="2.7E-2"/>
    <n v="0"/>
    <n v="0"/>
    <m/>
    <n v="3.4000000000000002E-2"/>
    <n v="2.7E-2"/>
    <n v="0"/>
    <n v="0"/>
    <m/>
    <n v="3.4000000000000002E-2"/>
    <n v="2.7E-2"/>
    <n v="0"/>
    <n v="0"/>
    <m/>
    <n v="3.4000000000000002E-2"/>
    <n v="2.7E-2"/>
    <n v="0"/>
    <n v="0"/>
    <m/>
    <m/>
    <m/>
    <m/>
  </r>
  <r>
    <x v="0"/>
    <x v="0"/>
    <s v="Municipios, Comunidades,Caserios, ets."/>
    <m/>
    <m/>
    <s v="EL"/>
    <m/>
    <m/>
    <m/>
    <x v="86"/>
    <x v="86"/>
    <x v="0"/>
    <x v="568"/>
    <x v="366"/>
    <s v="EL"/>
    <s v="EL"/>
    <s v="Diésel"/>
    <x v="1"/>
    <s v="NO COES"/>
    <s v="Instalado"/>
    <x v="1"/>
    <m/>
    <s v="-"/>
    <s v="Estatal"/>
    <s v="EEz"/>
    <x v="2"/>
    <s v="SAN MARTÍN"/>
    <s v="SAN MARTÍN"/>
    <s v="EL DORADO"/>
    <s v="SHATOJA"/>
    <m/>
    <s v="zz"/>
    <n v="0.14000000000000001"/>
    <n v="2.7E-2"/>
    <n v="0"/>
    <n v="0"/>
    <m/>
    <n v="0.14000000000000001"/>
    <n v="2.7E-2"/>
    <n v="0"/>
    <n v="0"/>
    <m/>
    <n v="0.14000000000000001"/>
    <n v="2.7E-2"/>
    <n v="0"/>
    <n v="0"/>
    <m/>
    <n v="0.14000000000000001"/>
    <n v="2.7E-2"/>
    <n v="0"/>
    <n v="0"/>
    <m/>
    <m/>
    <m/>
    <m/>
  </r>
  <r>
    <x v="0"/>
    <x v="0"/>
    <s v="Municipios, Comunidades,Caserios, ets."/>
    <m/>
    <m/>
    <s v="EL"/>
    <m/>
    <m/>
    <m/>
    <x v="86"/>
    <x v="86"/>
    <x v="0"/>
    <x v="569"/>
    <x v="366"/>
    <s v="EL"/>
    <s v="EL"/>
    <s v="Diésel"/>
    <x v="1"/>
    <s v="NO COES"/>
    <s v="Instalado"/>
    <x v="1"/>
    <m/>
    <s v="-"/>
    <s v="Estatal"/>
    <s v="EEz"/>
    <x v="2"/>
    <s v="SAN MARTÍN"/>
    <s v="SAN MARTÍN"/>
    <s v="PICOTA"/>
    <s v="TINGO DE PONAZA"/>
    <m/>
    <s v="zz"/>
    <n v="9.6000000000000002E-2"/>
    <n v="2.7E-2"/>
    <n v="0"/>
    <n v="0"/>
    <m/>
    <n v="9.6000000000000002E-2"/>
    <n v="2.7E-2"/>
    <n v="0"/>
    <n v="0"/>
    <m/>
    <n v="9.6000000000000002E-2"/>
    <n v="2.7E-2"/>
    <n v="0"/>
    <n v="0"/>
    <m/>
    <n v="9.6000000000000002E-2"/>
    <n v="2.7E-2"/>
    <n v="0"/>
    <n v="0"/>
    <m/>
    <m/>
    <m/>
    <m/>
  </r>
  <r>
    <x v="0"/>
    <x v="0"/>
    <s v="Municipios, Comunidades,Caserios, ets."/>
    <m/>
    <m/>
    <s v="EL"/>
    <m/>
    <m/>
    <m/>
    <x v="86"/>
    <x v="86"/>
    <x v="0"/>
    <x v="570"/>
    <x v="366"/>
    <s v="EL"/>
    <s v="EL"/>
    <s v="Diésel"/>
    <x v="1"/>
    <s v="NO COES"/>
    <s v="Instalado"/>
    <x v="1"/>
    <m/>
    <s v="-"/>
    <s v="Estatal"/>
    <s v="EEz"/>
    <x v="2"/>
    <s v="SAN MARTÍN"/>
    <s v="SAN MARTÍN"/>
    <s v="SAN MARTÍN"/>
    <s v="CHAZUTA"/>
    <m/>
    <s v="zz"/>
    <n v="0.21"/>
    <n v="2.7E-2"/>
    <n v="0"/>
    <n v="0"/>
    <m/>
    <n v="0.21"/>
    <n v="2.7E-2"/>
    <n v="0"/>
    <n v="0"/>
    <m/>
    <n v="0.21"/>
    <n v="2.7E-2"/>
    <n v="0"/>
    <n v="0"/>
    <m/>
    <n v="0.21"/>
    <n v="2.7E-2"/>
    <n v="0"/>
    <n v="0"/>
    <m/>
    <m/>
    <m/>
    <m/>
  </r>
  <r>
    <x v="0"/>
    <x v="0"/>
    <s v="Municipios, Comunidades,Caserios, ets."/>
    <m/>
    <m/>
    <s v="EL"/>
    <m/>
    <m/>
    <m/>
    <x v="86"/>
    <x v="86"/>
    <x v="0"/>
    <x v="571"/>
    <x v="366"/>
    <s v="EL"/>
    <s v="EL"/>
    <s v="Diésel"/>
    <x v="1"/>
    <s v="NO COES"/>
    <s v="Instalado"/>
    <x v="1"/>
    <m/>
    <s v="-"/>
    <s v="Estatal"/>
    <s v="EEz"/>
    <x v="2"/>
    <s v="SAN MARTÍN"/>
    <s v="SAN MARTÍN"/>
    <s v="RIOJA"/>
    <s v="NUEVA CAJAMARCA"/>
    <m/>
    <s v="zz"/>
    <n v="0.21"/>
    <n v="2.7E-2"/>
    <n v="0"/>
    <n v="0"/>
    <m/>
    <n v="0.21"/>
    <n v="2.7E-2"/>
    <n v="0"/>
    <n v="0"/>
    <m/>
    <n v="0.21"/>
    <n v="2.7E-2"/>
    <n v="0"/>
    <n v="0"/>
    <m/>
    <n v="0.21"/>
    <n v="2.7E-2"/>
    <n v="0"/>
    <n v="0"/>
    <m/>
    <m/>
    <m/>
    <m/>
  </r>
  <r>
    <x v="0"/>
    <x v="0"/>
    <s v="Municipios, Comunidades,Caserios, ets."/>
    <m/>
    <m/>
    <s v="EL"/>
    <m/>
    <m/>
    <m/>
    <x v="86"/>
    <x v="86"/>
    <x v="0"/>
    <x v="572"/>
    <x v="366"/>
    <s v="EL"/>
    <s v="EL"/>
    <s v="Diésel"/>
    <x v="1"/>
    <s v="NO COES"/>
    <s v="Instalado"/>
    <x v="1"/>
    <m/>
    <s v="-"/>
    <s v="Estatal"/>
    <s v="EE"/>
    <x v="2"/>
    <s v="SAN MARTÍN"/>
    <s v="SAN MARTÍN"/>
    <s v="HUALLAGA"/>
    <s v="SACANCHE"/>
    <m/>
    <s v="zz"/>
    <n v="5.5E-2"/>
    <n v="2.7E-2"/>
    <n v="0"/>
    <n v="0"/>
    <m/>
    <n v="5.5E-2"/>
    <n v="2.7E-2"/>
    <n v="0"/>
    <n v="0"/>
    <m/>
    <n v="5.5E-2"/>
    <n v="2.7E-2"/>
    <n v="0"/>
    <n v="0"/>
    <m/>
    <n v="5.5E-2"/>
    <n v="2.7E-2"/>
    <n v="0"/>
    <n v="0"/>
    <m/>
    <m/>
    <m/>
    <m/>
  </r>
  <r>
    <x v="0"/>
    <x v="0"/>
    <s v="Municipios, Comunidades,Caserios, ets."/>
    <m/>
    <m/>
    <s v="EOL"/>
    <m/>
    <m/>
    <m/>
    <x v="162"/>
    <x v="86"/>
    <x v="3"/>
    <x v="573"/>
    <x v="366"/>
    <s v="TE"/>
    <s v="TE"/>
    <s v="Viento"/>
    <x v="1"/>
    <s v="NO COES"/>
    <s v="Instalado"/>
    <x v="0"/>
    <m/>
    <s v="-"/>
    <s v="Estatal"/>
    <s v="EEzDEP"/>
    <x v="2"/>
    <s v="LA LIBERTAD"/>
    <s v="LA LIBERTAD"/>
    <s v="RAZURI"/>
    <s v="MALABRIGO"/>
    <m/>
    <s v="zz"/>
    <n v="0.25"/>
    <n v="0.25"/>
    <n v="438"/>
    <n v="0.438"/>
    <m/>
    <n v="0.25"/>
    <n v="0.25"/>
    <n v="438"/>
    <n v="0.438"/>
    <m/>
    <n v="0.25"/>
    <n v="0.25"/>
    <n v="438"/>
    <n v="0.438"/>
    <m/>
    <n v="0.25"/>
    <n v="0.25"/>
    <n v="438"/>
    <n v="0.438"/>
    <m/>
    <m/>
    <m/>
    <m/>
  </r>
  <r>
    <x v="0"/>
    <x v="0"/>
    <s v="Municipios, Comunidades,Caserios, ets."/>
    <m/>
    <m/>
    <s v="EL"/>
    <m/>
    <m/>
    <m/>
    <x v="213"/>
    <x v="86"/>
    <x v="0"/>
    <x v="574"/>
    <x v="366"/>
    <s v="EL"/>
    <s v="EL"/>
    <s v="Diésel"/>
    <x v="1"/>
    <s v="NO COES"/>
    <s v="Instalado"/>
    <x v="0"/>
    <m/>
    <s v="-"/>
    <s v="Estatal"/>
    <s v="EEzDEP"/>
    <x v="2"/>
    <s v="ANCASH"/>
    <s v="ANCASH"/>
    <s v="CASMA"/>
    <s v="YAUTAN"/>
    <m/>
    <s v="zz"/>
    <n v="0.1"/>
    <n v="0.1"/>
    <n v="175.2"/>
    <n v="0.17519999999999999"/>
    <m/>
    <n v="0.1"/>
    <n v="0.1"/>
    <n v="175.2"/>
    <n v="0.17519999999999999"/>
    <m/>
    <n v="0.1"/>
    <n v="0.1"/>
    <n v="175.2"/>
    <n v="0.17519999999999999"/>
    <m/>
    <n v="0.1"/>
    <n v="0.1"/>
    <n v="175.2"/>
    <n v="0.17519999999999999"/>
    <m/>
    <m/>
    <m/>
    <m/>
  </r>
  <r>
    <x v="0"/>
    <x v="0"/>
    <s v="Municipios, Comunidades,Caserios, ets."/>
    <m/>
    <m/>
    <s v="EL"/>
    <m/>
    <m/>
    <m/>
    <x v="213"/>
    <x v="86"/>
    <x v="0"/>
    <x v="575"/>
    <x v="366"/>
    <s v="EL"/>
    <s v="EL"/>
    <s v="Diésel"/>
    <x v="1"/>
    <s v="NO COES"/>
    <s v="Instalado"/>
    <x v="0"/>
    <m/>
    <s v="-"/>
    <s v="Estatal"/>
    <s v="EEzDEP"/>
    <x v="2"/>
    <s v="ANCASH"/>
    <s v="ANCASH"/>
    <s v="RECUAY"/>
    <s v="MARCA"/>
    <m/>
    <s v="zz"/>
    <n v="0.1"/>
    <n v="0.1"/>
    <n v="175.2"/>
    <n v="0.17519999999999999"/>
    <m/>
    <n v="0.1"/>
    <n v="0.1"/>
    <n v="175.2"/>
    <n v="0.17519999999999999"/>
    <m/>
    <n v="0.1"/>
    <n v="0.1"/>
    <n v="175.2"/>
    <n v="0.17519999999999999"/>
    <m/>
    <n v="0.1"/>
    <n v="0.1"/>
    <n v="175.2"/>
    <n v="0.17519999999999999"/>
    <m/>
    <m/>
    <m/>
    <m/>
  </r>
  <r>
    <x v="0"/>
    <x v="0"/>
    <s v="Municipios, Comunidades,Caserios, ets."/>
    <m/>
    <m/>
    <s v="EL"/>
    <m/>
    <m/>
    <m/>
    <x v="213"/>
    <x v="86"/>
    <x v="0"/>
    <x v="576"/>
    <x v="366"/>
    <s v="EL"/>
    <s v="EL"/>
    <s v="Diésel"/>
    <x v="1"/>
    <s v="NO COES"/>
    <s v="Instalado"/>
    <x v="0"/>
    <m/>
    <s v="-"/>
    <s v="Estatal"/>
    <s v="EEzDEP"/>
    <x v="2"/>
    <s v="CAJAMARCA"/>
    <s v="CAJAMARCA"/>
    <s v="CHOTA"/>
    <s v="PACCHA (CHALAMARCA)"/>
    <m/>
    <s v="zz"/>
    <n v="0.05"/>
    <n v="0.05"/>
    <n v="87.6"/>
    <n v="8.7599999999999997E-2"/>
    <m/>
    <n v="0.05"/>
    <n v="0.05"/>
    <n v="87.6"/>
    <n v="8.7599999999999997E-2"/>
    <m/>
    <n v="0.05"/>
    <n v="0.05"/>
    <n v="87.6"/>
    <n v="8.7599999999999997E-2"/>
    <m/>
    <n v="0.05"/>
    <n v="0.05"/>
    <n v="87.6"/>
    <n v="8.7599999999999997E-2"/>
    <m/>
    <m/>
    <m/>
    <m/>
  </r>
  <r>
    <x v="0"/>
    <x v="0"/>
    <s v="Municipios, Comunidades,Caserios, ets."/>
    <m/>
    <m/>
    <s v="EL"/>
    <m/>
    <m/>
    <m/>
    <x v="213"/>
    <x v="86"/>
    <x v="0"/>
    <x v="577"/>
    <x v="366"/>
    <s v="EL"/>
    <s v="EL"/>
    <s v="Diésel"/>
    <x v="1"/>
    <s v="NO COES"/>
    <s v="Instalado"/>
    <x v="0"/>
    <m/>
    <s v="-"/>
    <s v="Estatal"/>
    <s v="EEzDEP"/>
    <x v="2"/>
    <s v="CAJAMARCA"/>
    <s v="CAJAMARCA"/>
    <s v="SAN IGNACIO"/>
    <s v="S.J. LOURDES (ICAMANCHE)"/>
    <m/>
    <s v="zz"/>
    <n v="0.05"/>
    <n v="0.05"/>
    <n v="87.6"/>
    <n v="8.7599999999999997E-2"/>
    <m/>
    <n v="0.05"/>
    <n v="0.05"/>
    <n v="87.6"/>
    <n v="8.7599999999999997E-2"/>
    <m/>
    <n v="0.05"/>
    <n v="0.05"/>
    <n v="87.6"/>
    <n v="8.7599999999999997E-2"/>
    <m/>
    <n v="0.05"/>
    <n v="0.05"/>
    <n v="87.6"/>
    <n v="8.7599999999999997E-2"/>
    <m/>
    <m/>
    <m/>
    <m/>
  </r>
  <r>
    <x v="0"/>
    <x v="0"/>
    <s v="Municipios, Comunidades,Caserios, ets."/>
    <m/>
    <m/>
    <s v="EL"/>
    <m/>
    <m/>
    <m/>
    <x v="213"/>
    <x v="86"/>
    <x v="0"/>
    <x v="578"/>
    <x v="366"/>
    <s v="EL"/>
    <s v="EL"/>
    <s v="Diésel"/>
    <x v="1"/>
    <s v="NO COES"/>
    <s v="Instalado"/>
    <x v="0"/>
    <m/>
    <s v="-"/>
    <s v="Estatal"/>
    <s v="EEzDEP"/>
    <x v="2"/>
    <s v="CAJAMARCA"/>
    <s v="CAJAMARCA"/>
    <s v="SAN MIGUEL"/>
    <s v="LLAPA"/>
    <m/>
    <s v="zz"/>
    <n v="0.1"/>
    <n v="0.1"/>
    <n v="175.2"/>
    <n v="0.17519999999999999"/>
    <m/>
    <n v="0.1"/>
    <n v="0.1"/>
    <n v="175.2"/>
    <n v="0.17519999999999999"/>
    <m/>
    <n v="0.1"/>
    <n v="0.1"/>
    <n v="175.2"/>
    <n v="0.17519999999999999"/>
    <m/>
    <n v="0.1"/>
    <n v="0.1"/>
    <n v="175.2"/>
    <n v="0.17519999999999999"/>
    <m/>
    <m/>
    <m/>
    <m/>
  </r>
  <r>
    <x v="0"/>
    <x v="0"/>
    <s v="Municipios, Comunidades,Caserios, ets."/>
    <m/>
    <m/>
    <s v="EL"/>
    <m/>
    <m/>
    <m/>
    <x v="213"/>
    <x v="86"/>
    <x v="0"/>
    <x v="579"/>
    <x v="366"/>
    <s v="EL"/>
    <s v="EL"/>
    <s v="Diésel"/>
    <x v="1"/>
    <s v="NO COES"/>
    <s v="Instalado"/>
    <x v="0"/>
    <m/>
    <s v="-"/>
    <s v="Estatal"/>
    <s v="EEzDEP"/>
    <x v="2"/>
    <s v="CAJAMARCA"/>
    <s v="CAJAMARCA"/>
    <s v="SANTA CRUZ"/>
    <s v="SAUCEPAMPA"/>
    <m/>
    <s v="zz"/>
    <n v="0.05"/>
    <n v="0.05"/>
    <n v="87.6"/>
    <n v="8.7599999999999997E-2"/>
    <m/>
    <n v="0.05"/>
    <n v="0.05"/>
    <n v="87.6"/>
    <n v="8.7599999999999997E-2"/>
    <m/>
    <n v="0.05"/>
    <n v="0.05"/>
    <n v="87.6"/>
    <n v="8.7599999999999997E-2"/>
    <m/>
    <n v="0.05"/>
    <n v="0.05"/>
    <n v="87.6"/>
    <n v="8.7599999999999997E-2"/>
    <m/>
    <m/>
    <m/>
    <m/>
  </r>
  <r>
    <x v="0"/>
    <x v="0"/>
    <s v="Municipios, Comunidades,Caserios, ets."/>
    <m/>
    <m/>
    <s v="EL"/>
    <m/>
    <m/>
    <m/>
    <x v="213"/>
    <x v="86"/>
    <x v="0"/>
    <x v="580"/>
    <x v="366"/>
    <s v="EL"/>
    <s v="EL"/>
    <s v="Diésel"/>
    <x v="1"/>
    <s v="NO COES"/>
    <s v="Instalado"/>
    <x v="0"/>
    <m/>
    <s v="-"/>
    <s v="Estatal"/>
    <s v="EEzDEP"/>
    <x v="2"/>
    <s v="HUANCAVELICA"/>
    <s v="HUANCAVELICA"/>
    <s v="CASTROVIRREYNA"/>
    <s v="AURAHUA"/>
    <m/>
    <s v="zz"/>
    <n v="0.05"/>
    <n v="0.05"/>
    <n v="87.6"/>
    <n v="8.7599999999999997E-2"/>
    <m/>
    <n v="0.05"/>
    <n v="0.05"/>
    <n v="87.6"/>
    <n v="8.7599999999999997E-2"/>
    <m/>
    <n v="0.05"/>
    <n v="0.05"/>
    <n v="87.6"/>
    <n v="8.7599999999999997E-2"/>
    <m/>
    <n v="0.05"/>
    <n v="0.05"/>
    <n v="87.6"/>
    <n v="8.7599999999999997E-2"/>
    <m/>
    <m/>
    <m/>
    <m/>
  </r>
  <r>
    <x v="0"/>
    <x v="0"/>
    <s v="Municipios, Comunidades,Caserios, ets."/>
    <m/>
    <m/>
    <s v="EL"/>
    <m/>
    <m/>
    <m/>
    <x v="213"/>
    <x v="86"/>
    <x v="0"/>
    <x v="581"/>
    <x v="366"/>
    <s v="EL"/>
    <s v="EL"/>
    <s v="Diésel"/>
    <x v="1"/>
    <s v="NO COES"/>
    <s v="Instalado"/>
    <x v="0"/>
    <m/>
    <s v="-"/>
    <s v="Estatal"/>
    <s v="EEzDEP"/>
    <x v="2"/>
    <s v="HUANCAVELICA"/>
    <s v="HUANCAVELICA"/>
    <s v="CASTROVIRREYNA"/>
    <s v="CHUPAMARCA"/>
    <m/>
    <s v="zz"/>
    <n v="0.05"/>
    <n v="0.05"/>
    <n v="87.6"/>
    <n v="8.7599999999999997E-2"/>
    <m/>
    <n v="0.05"/>
    <n v="0.05"/>
    <n v="87.6"/>
    <n v="8.7599999999999997E-2"/>
    <m/>
    <n v="0.05"/>
    <n v="0.05"/>
    <n v="87.6"/>
    <n v="8.7599999999999997E-2"/>
    <m/>
    <n v="0.05"/>
    <n v="0.05"/>
    <n v="87.6"/>
    <n v="8.7599999999999997E-2"/>
    <m/>
    <m/>
    <m/>
    <m/>
  </r>
  <r>
    <x v="0"/>
    <x v="0"/>
    <s v="Municipios, Comunidades,Caserios, ets."/>
    <m/>
    <m/>
    <s v="EL"/>
    <m/>
    <m/>
    <m/>
    <x v="213"/>
    <x v="86"/>
    <x v="0"/>
    <x v="582"/>
    <x v="366"/>
    <s v="EL"/>
    <s v="EL"/>
    <s v="Diésel"/>
    <x v="1"/>
    <s v="NO COES"/>
    <s v="Instalado"/>
    <x v="0"/>
    <m/>
    <s v="-"/>
    <s v="Estatal"/>
    <s v="EEzDEP"/>
    <x v="2"/>
    <s v="HUANUCO"/>
    <s v="HUANUCO"/>
    <s v="PACHITEA"/>
    <s v="HONORIA"/>
    <m/>
    <s v="zz"/>
    <n v="0.1"/>
    <n v="0.1"/>
    <n v="175.2"/>
    <n v="0.17519999999999999"/>
    <m/>
    <n v="0.1"/>
    <n v="0.1"/>
    <n v="175.2"/>
    <n v="0.17519999999999999"/>
    <m/>
    <n v="0.1"/>
    <n v="0.1"/>
    <n v="175.2"/>
    <n v="0.17519999999999999"/>
    <m/>
    <n v="0.1"/>
    <n v="0.1"/>
    <n v="175.2"/>
    <n v="0.17519999999999999"/>
    <m/>
    <m/>
    <m/>
    <m/>
  </r>
  <r>
    <x v="0"/>
    <x v="0"/>
    <s v="Municipios, Comunidades,Caserios, ets."/>
    <m/>
    <m/>
    <s v="EOL"/>
    <m/>
    <m/>
    <m/>
    <x v="214"/>
    <x v="86"/>
    <x v="3"/>
    <x v="583"/>
    <x v="366"/>
    <s v="TE"/>
    <s v="TE"/>
    <s v="Viento"/>
    <x v="1"/>
    <s v="NO COES"/>
    <s v="Instalado"/>
    <x v="0"/>
    <m/>
    <s v="-"/>
    <s v="Estatal"/>
    <s v="EEzDEP"/>
    <x v="2"/>
    <s v="ICA"/>
    <s v="ICA"/>
    <s v="NAZCA"/>
    <s v="MARCONA"/>
    <m/>
    <s v="zz"/>
    <n v="0.45"/>
    <n v="0.45"/>
    <n v="788.4"/>
    <n v="0.78839999999999999"/>
    <m/>
    <n v="0.45"/>
    <n v="0.45"/>
    <n v="788.4"/>
    <n v="0.78839999999999999"/>
    <m/>
    <n v="0.45"/>
    <n v="0.45"/>
    <n v="788.4"/>
    <n v="0.78839999999999999"/>
    <m/>
    <n v="0.45"/>
    <n v="0.45"/>
    <n v="788.4"/>
    <n v="0.78839999999999999"/>
    <m/>
    <m/>
    <m/>
    <m/>
  </r>
  <r>
    <x v="0"/>
    <x v="0"/>
    <s v="Municipios, Comunidades,Caserios, ets."/>
    <m/>
    <m/>
    <s v="EL"/>
    <m/>
    <m/>
    <m/>
    <x v="213"/>
    <x v="86"/>
    <x v="0"/>
    <x v="584"/>
    <x v="366"/>
    <s v="EL"/>
    <s v="EL"/>
    <s v="Diésel"/>
    <x v="1"/>
    <s v="NO COES"/>
    <s v="Instalado"/>
    <x v="0"/>
    <m/>
    <s v="-"/>
    <s v="Estatal"/>
    <s v="EEzDEP"/>
    <x v="2"/>
    <s v="ICA"/>
    <s v="ICA"/>
    <s v="PISCO"/>
    <s v="HUANCANO"/>
    <m/>
    <s v="zz"/>
    <n v="0.05"/>
    <n v="0.05"/>
    <n v="87.6"/>
    <n v="8.7599999999999997E-2"/>
    <m/>
    <n v="0.05"/>
    <n v="0.05"/>
    <n v="87.6"/>
    <n v="8.7599999999999997E-2"/>
    <m/>
    <n v="0.05"/>
    <n v="0.05"/>
    <n v="87.6"/>
    <n v="8.7599999999999997E-2"/>
    <m/>
    <n v="0.05"/>
    <n v="0.05"/>
    <n v="87.6"/>
    <n v="8.7599999999999997E-2"/>
    <m/>
    <m/>
    <m/>
    <m/>
  </r>
  <r>
    <x v="0"/>
    <x v="0"/>
    <s v="Municipios, Comunidades,Caserios, ets."/>
    <m/>
    <m/>
    <s v="EL"/>
    <m/>
    <m/>
    <m/>
    <x v="213"/>
    <x v="86"/>
    <x v="0"/>
    <x v="585"/>
    <x v="366"/>
    <s v="EL"/>
    <s v="EL"/>
    <s v="Diésel"/>
    <x v="1"/>
    <s v="NO COES"/>
    <s v="Instalado"/>
    <x v="0"/>
    <m/>
    <s v="-"/>
    <s v="Estatal"/>
    <s v="EEzDEP"/>
    <x v="2"/>
    <s v="JUNIN"/>
    <s v="JUNIN"/>
    <s v="CHANCHAMAYO"/>
    <s v="SAN LUIS DE SHUARO"/>
    <m/>
    <s v="zz"/>
    <n v="0.2"/>
    <n v="0.2"/>
    <n v="350.4"/>
    <n v="0.35039999999999999"/>
    <m/>
    <n v="0.2"/>
    <n v="0.2"/>
    <n v="350.4"/>
    <n v="0.35039999999999999"/>
    <m/>
    <n v="0.2"/>
    <n v="0.2"/>
    <n v="350.4"/>
    <n v="0.35039999999999999"/>
    <m/>
    <n v="0.2"/>
    <n v="0.2"/>
    <n v="350.4"/>
    <n v="0.35039999999999999"/>
    <m/>
    <m/>
    <m/>
    <m/>
  </r>
  <r>
    <x v="0"/>
    <x v="0"/>
    <s v="Municipios, Comunidades,Caserios, ets."/>
    <m/>
    <m/>
    <s v="EL"/>
    <m/>
    <m/>
    <m/>
    <x v="213"/>
    <x v="86"/>
    <x v="0"/>
    <x v="586"/>
    <x v="366"/>
    <s v="EL"/>
    <s v="EL"/>
    <s v="Diésel"/>
    <x v="1"/>
    <s v="NO COES"/>
    <s v="Instalado"/>
    <x v="0"/>
    <m/>
    <s v="-"/>
    <s v="Estatal"/>
    <s v="EEzDEP"/>
    <x v="2"/>
    <s v="LA LIBERTAD"/>
    <s v="LA LIBERTAD"/>
    <s v="BOLIVAR"/>
    <s v="BOLIVAR"/>
    <m/>
    <s v="zz"/>
    <n v="0.1"/>
    <n v="0.1"/>
    <n v="175.2"/>
    <n v="0.17519999999999999"/>
    <m/>
    <n v="0.1"/>
    <n v="0.1"/>
    <n v="175.2"/>
    <n v="0.17519999999999999"/>
    <m/>
    <n v="0.1"/>
    <n v="0.1"/>
    <n v="175.2"/>
    <n v="0.17519999999999999"/>
    <m/>
    <n v="0.1"/>
    <n v="0.1"/>
    <n v="175.2"/>
    <n v="0.17519999999999999"/>
    <m/>
    <m/>
    <m/>
    <m/>
  </r>
  <r>
    <x v="0"/>
    <x v="0"/>
    <s v="Municipios, Comunidades,Caserios, ets."/>
    <m/>
    <m/>
    <s v="HI"/>
    <m/>
    <m/>
    <m/>
    <x v="213"/>
    <x v="86"/>
    <x v="1"/>
    <x v="587"/>
    <x v="366"/>
    <s v="HI"/>
    <s v="HI"/>
    <s v="Agua"/>
    <x v="1"/>
    <s v="NO COES"/>
    <s v="Instalado"/>
    <x v="0"/>
    <m/>
    <s v="-"/>
    <s v="Estatal"/>
    <s v="EEzDEP"/>
    <x v="2"/>
    <s v="LIMA"/>
    <s v="LIMA"/>
    <s v="YAUYOS"/>
    <s v="HONGOS"/>
    <m/>
    <s v="zz"/>
    <n v="0.14000000000000001"/>
    <n v="0.14000000000000001"/>
    <n v="490.56"/>
    <n v="0.49056"/>
    <m/>
    <n v="0.14000000000000001"/>
    <n v="0.14000000000000001"/>
    <n v="490.56"/>
    <n v="0.49056"/>
    <m/>
    <n v="0.14000000000000001"/>
    <n v="0.14000000000000001"/>
    <n v="490.56"/>
    <n v="0.49056"/>
    <m/>
    <n v="0.14000000000000001"/>
    <n v="0.14000000000000001"/>
    <n v="490.56"/>
    <n v="0.49056"/>
    <m/>
    <m/>
    <m/>
    <m/>
  </r>
  <r>
    <x v="0"/>
    <x v="0"/>
    <s v="Municipios, Comunidades,Caserios, ets."/>
    <m/>
    <m/>
    <s v="HI"/>
    <m/>
    <m/>
    <m/>
    <x v="213"/>
    <x v="86"/>
    <x v="1"/>
    <x v="588"/>
    <x v="366"/>
    <s v="HI"/>
    <s v="HI"/>
    <s v="Agua"/>
    <x v="1"/>
    <s v="NO COES"/>
    <s v="Instalado"/>
    <x v="0"/>
    <m/>
    <s v="-"/>
    <s v="Estatal"/>
    <s v="EEzDEP"/>
    <x v="2"/>
    <s v="LIMA"/>
    <s v="LIMA"/>
    <s v="YAUYOS"/>
    <s v="QUINCHES"/>
    <m/>
    <s v="zz"/>
    <n v="0.13"/>
    <n v="0.13"/>
    <n v="455.52"/>
    <n v="0.45551999999999998"/>
    <m/>
    <n v="0.13"/>
    <n v="0.13"/>
    <n v="455.52"/>
    <n v="0.45551999999999998"/>
    <m/>
    <n v="0.13"/>
    <n v="0.13"/>
    <n v="455.52"/>
    <n v="0.45551999999999998"/>
    <m/>
    <n v="0.13"/>
    <n v="0.13"/>
    <n v="455.52"/>
    <n v="0.45551999999999998"/>
    <m/>
    <m/>
    <m/>
    <m/>
  </r>
  <r>
    <x v="0"/>
    <x v="0"/>
    <s v="Municipios, Comunidades,Caserios, ets."/>
    <m/>
    <m/>
    <s v="HI"/>
    <m/>
    <m/>
    <m/>
    <x v="215"/>
    <x v="86"/>
    <x v="1"/>
    <x v="589"/>
    <x v="366"/>
    <s v="HI"/>
    <s v="HI"/>
    <s v="Agua"/>
    <x v="1"/>
    <s v="NO COES"/>
    <s v="Instalado"/>
    <x v="0"/>
    <m/>
    <s v="-"/>
    <s v="Estatal"/>
    <s v="EEzDEP"/>
    <x v="2"/>
    <s v="LIMA"/>
    <s v="LIMA"/>
    <s v="HUAURA"/>
    <s v="SANTA LEONOR"/>
    <m/>
    <s v="zz"/>
    <n v="0.28000000000000003"/>
    <n v="0.28000000000000003"/>
    <n v="981.12"/>
    <n v="0.98111999999999999"/>
    <m/>
    <n v="0.28000000000000003"/>
    <n v="0.28000000000000003"/>
    <n v="981.12"/>
    <n v="0.98111999999999999"/>
    <m/>
    <n v="0.28000000000000003"/>
    <n v="0.28000000000000003"/>
    <n v="981.12"/>
    <n v="0.98111999999999999"/>
    <m/>
    <n v="0.28000000000000003"/>
    <n v="0.28000000000000003"/>
    <n v="981.12"/>
    <n v="0.98111999999999999"/>
    <m/>
    <m/>
    <m/>
    <m/>
  </r>
  <r>
    <x v="0"/>
    <x v="0"/>
    <s v="Municipios, Comunidades,Caserios, ets."/>
    <m/>
    <m/>
    <s v="EL"/>
    <m/>
    <m/>
    <m/>
    <x v="213"/>
    <x v="86"/>
    <x v="0"/>
    <x v="590"/>
    <x v="366"/>
    <s v="EL"/>
    <s v="EL"/>
    <s v="Diésel"/>
    <x v="1"/>
    <s v="NO COES"/>
    <s v="Instalado"/>
    <x v="0"/>
    <m/>
    <s v="-"/>
    <s v="Estatal"/>
    <s v="EEzDEP"/>
    <x v="2"/>
    <s v="LIMA"/>
    <s v="LIMA"/>
    <s v="CAJATAMBO"/>
    <s v="CAJATAMBO"/>
    <m/>
    <s v="zz"/>
    <n v="0.2"/>
    <n v="0.2"/>
    <n v="350.4"/>
    <n v="0.35039999999999999"/>
    <m/>
    <n v="0.2"/>
    <n v="0.2"/>
    <n v="350.4"/>
    <n v="0.35039999999999999"/>
    <m/>
    <n v="0.2"/>
    <n v="0.2"/>
    <n v="350.4"/>
    <n v="0.35039999999999999"/>
    <m/>
    <n v="0.2"/>
    <n v="0.2"/>
    <n v="350.4"/>
    <n v="0.35039999999999999"/>
    <m/>
    <m/>
    <m/>
    <m/>
  </r>
  <r>
    <x v="0"/>
    <x v="0"/>
    <s v="Municipios, Comunidades,Caserios, ets."/>
    <m/>
    <m/>
    <s v="EL"/>
    <m/>
    <m/>
    <m/>
    <x v="213"/>
    <x v="86"/>
    <x v="0"/>
    <x v="591"/>
    <x v="366"/>
    <s v="EL"/>
    <s v="EL"/>
    <s v="Diésel"/>
    <x v="1"/>
    <s v="NO COES"/>
    <s v="Instalado"/>
    <x v="0"/>
    <m/>
    <s v="-"/>
    <s v="Estatal"/>
    <s v="EEzDEP"/>
    <x v="2"/>
    <s v="LIMA"/>
    <s v="LIMA"/>
    <s v="YAUYOS"/>
    <s v="YAUYOS"/>
    <m/>
    <s v="zz"/>
    <n v="0.2"/>
    <n v="0.2"/>
    <n v="350.4"/>
    <n v="0.35039999999999999"/>
    <m/>
    <n v="0.2"/>
    <n v="0.2"/>
    <n v="350.4"/>
    <n v="0.35039999999999999"/>
    <m/>
    <n v="0.2"/>
    <n v="0.2"/>
    <n v="350.4"/>
    <n v="0.35039999999999999"/>
    <m/>
    <n v="0.2"/>
    <n v="0.2"/>
    <n v="350.4"/>
    <n v="0.35039999999999999"/>
    <m/>
    <m/>
    <m/>
    <m/>
  </r>
  <r>
    <x v="0"/>
    <x v="0"/>
    <s v="Municipios, Comunidades,Caserios, ets."/>
    <m/>
    <m/>
    <s v="EL"/>
    <m/>
    <m/>
    <m/>
    <x v="213"/>
    <x v="86"/>
    <x v="0"/>
    <x v="592"/>
    <x v="366"/>
    <s v="EL"/>
    <s v="EL"/>
    <s v="Diésel"/>
    <x v="1"/>
    <s v="NO COES"/>
    <s v="Instalado"/>
    <x v="0"/>
    <m/>
    <s v="-"/>
    <s v="Estatal"/>
    <s v="EEzDEP"/>
    <x v="2"/>
    <s v="MADRE DE DIOS"/>
    <s v="MADRE DE DIOS"/>
    <s v="TAMBOPATA"/>
    <s v="TAMBOPATA"/>
    <m/>
    <s v="zz"/>
    <n v="0.1"/>
    <n v="0.1"/>
    <n v="175.2"/>
    <n v="0.17519999999999999"/>
    <m/>
    <n v="0.1"/>
    <n v="0.1"/>
    <n v="175.2"/>
    <n v="0.17519999999999999"/>
    <m/>
    <n v="0.1"/>
    <n v="0.1"/>
    <n v="175.2"/>
    <n v="0.17519999999999999"/>
    <m/>
    <n v="0.1"/>
    <n v="0.1"/>
    <n v="175.2"/>
    <n v="0.17519999999999999"/>
    <m/>
    <m/>
    <m/>
    <m/>
  </r>
  <r>
    <x v="0"/>
    <x v="0"/>
    <s v="Municipios, Comunidades,Caserios, ets."/>
    <m/>
    <m/>
    <s v="HI"/>
    <m/>
    <m/>
    <m/>
    <x v="213"/>
    <x v="86"/>
    <x v="1"/>
    <x v="593"/>
    <x v="366"/>
    <s v="HI"/>
    <s v="HI"/>
    <s v="Agua"/>
    <x v="1"/>
    <s v="NO COES"/>
    <s v="Instalado"/>
    <x v="0"/>
    <m/>
    <s v="-"/>
    <s v="Estatal"/>
    <s v="EEzDEP"/>
    <x v="2"/>
    <s v="PIURA"/>
    <s v="PIURA"/>
    <s v="AYABACA"/>
    <s v="FRIAS"/>
    <m/>
    <s v="zz"/>
    <n v="0.1"/>
    <n v="0.1"/>
    <n v="350.4"/>
    <n v="0.35039999999999999"/>
    <m/>
    <n v="0.1"/>
    <n v="0.1"/>
    <n v="350.4"/>
    <n v="0.35039999999999999"/>
    <m/>
    <n v="0.1"/>
    <n v="0.1"/>
    <n v="350.4"/>
    <n v="0.35039999999999999"/>
    <m/>
    <n v="0.1"/>
    <n v="0.1"/>
    <n v="350.4"/>
    <n v="0.35039999999999999"/>
    <m/>
    <m/>
    <m/>
    <m/>
  </r>
  <r>
    <x v="0"/>
    <x v="0"/>
    <s v="Municipios, Comunidades,Caserios, ets."/>
    <m/>
    <m/>
    <s v="HI"/>
    <m/>
    <m/>
    <m/>
    <x v="213"/>
    <x v="86"/>
    <x v="1"/>
    <x v="594"/>
    <x v="366"/>
    <s v="HI"/>
    <s v="HI"/>
    <s v="Agua"/>
    <x v="1"/>
    <s v="NO COES"/>
    <s v="Instalado"/>
    <x v="0"/>
    <m/>
    <s v="-"/>
    <s v="Estatal"/>
    <s v="EEzDEP"/>
    <x v="2"/>
    <s v="PIURA"/>
    <s v="PIURA"/>
    <s v="HUANCABAMBA"/>
    <s v="HUARMACA"/>
    <m/>
    <s v="zz"/>
    <n v="0.15"/>
    <n v="0.15"/>
    <n v="525.6"/>
    <n v="0.52560000000000007"/>
    <m/>
    <n v="0.15"/>
    <n v="0.15"/>
    <n v="525.6"/>
    <n v="0.52560000000000007"/>
    <m/>
    <n v="0.15"/>
    <n v="0.15"/>
    <n v="525.6"/>
    <n v="0.52560000000000007"/>
    <m/>
    <n v="0.15"/>
    <n v="0.15"/>
    <n v="525.6"/>
    <n v="0.52560000000000007"/>
    <m/>
    <m/>
    <m/>
    <m/>
  </r>
  <r>
    <x v="0"/>
    <x v="0"/>
    <s v="Municipios, Comunidades,Caserios, ets."/>
    <m/>
    <m/>
    <s v="EL"/>
    <m/>
    <m/>
    <m/>
    <x v="213"/>
    <x v="86"/>
    <x v="0"/>
    <x v="595"/>
    <x v="366"/>
    <s v="EL"/>
    <s v="EL"/>
    <s v="Diésel"/>
    <x v="1"/>
    <s v="NO COES"/>
    <s v="Instalado"/>
    <x v="0"/>
    <m/>
    <s v="-"/>
    <s v="Estatal"/>
    <s v="EEzDEP"/>
    <x v="2"/>
    <s v="PIURA"/>
    <s v="PIURA"/>
    <s v="SULLANA"/>
    <s v="LANCONES "/>
    <m/>
    <s v="zz"/>
    <n v="0.2"/>
    <n v="0.2"/>
    <n v="350.4"/>
    <n v="0.35039999999999999"/>
    <m/>
    <n v="0.2"/>
    <n v="0.2"/>
    <n v="350.4"/>
    <n v="0.35039999999999999"/>
    <m/>
    <n v="0.2"/>
    <n v="0.2"/>
    <n v="350.4"/>
    <n v="0.35039999999999999"/>
    <m/>
    <n v="0.2"/>
    <n v="0.2"/>
    <n v="350.4"/>
    <n v="0.35039999999999999"/>
    <m/>
    <m/>
    <m/>
    <m/>
  </r>
  <r>
    <x v="0"/>
    <x v="0"/>
    <s v="Municipios, Comunidades,Caserios, ets."/>
    <m/>
    <m/>
    <s v="EL"/>
    <m/>
    <m/>
    <m/>
    <x v="213"/>
    <x v="86"/>
    <x v="0"/>
    <x v="596"/>
    <x v="366"/>
    <s v="EL"/>
    <s v="EL"/>
    <s v="Diésel"/>
    <x v="1"/>
    <s v="NO COES"/>
    <s v="Instalado"/>
    <x v="0"/>
    <m/>
    <s v="-"/>
    <s v="Estatal"/>
    <s v="EEzDEP"/>
    <x v="2"/>
    <s v="PIURA"/>
    <s v="PIURA"/>
    <s v="SULLANA"/>
    <s v="LANCONES "/>
    <m/>
    <s v="zz"/>
    <n v="0.1"/>
    <n v="0.1"/>
    <n v="175.2"/>
    <n v="0.17519999999999999"/>
    <m/>
    <n v="0.1"/>
    <n v="0.1"/>
    <n v="175.2"/>
    <n v="0.17519999999999999"/>
    <m/>
    <n v="0.1"/>
    <n v="0.1"/>
    <n v="175.2"/>
    <n v="0.17519999999999999"/>
    <m/>
    <n v="0.1"/>
    <n v="0.1"/>
    <n v="175.2"/>
    <n v="0.17519999999999999"/>
    <m/>
    <m/>
    <m/>
    <m/>
  </r>
  <r>
    <x v="0"/>
    <x v="0"/>
    <s v="Municipios, Comunidades,Caserios, ets."/>
    <m/>
    <m/>
    <s v="EL"/>
    <m/>
    <m/>
    <m/>
    <x v="213"/>
    <x v="86"/>
    <x v="0"/>
    <x v="597"/>
    <x v="366"/>
    <s v="EL"/>
    <s v="EL"/>
    <s v="Diésel"/>
    <x v="1"/>
    <s v="NO COES"/>
    <s v="Instalado"/>
    <x v="0"/>
    <m/>
    <s v="-"/>
    <s v="Estatal"/>
    <s v="EEzDEP"/>
    <x v="2"/>
    <s v="PIURA"/>
    <s v="PIURA"/>
    <s v="PAITA"/>
    <s v="LA BOCANA (PARACHIQUE)"/>
    <m/>
    <s v="zz"/>
    <n v="0.1"/>
    <n v="0.1"/>
    <n v="175.2"/>
    <n v="0.17519999999999999"/>
    <m/>
    <n v="0.1"/>
    <n v="0.1"/>
    <n v="175.2"/>
    <n v="0.17519999999999999"/>
    <m/>
    <n v="0.1"/>
    <n v="0.1"/>
    <n v="175.2"/>
    <n v="0.17519999999999999"/>
    <m/>
    <n v="0.1"/>
    <n v="0.1"/>
    <n v="175.2"/>
    <n v="0.17519999999999999"/>
    <m/>
    <m/>
    <m/>
    <m/>
  </r>
  <r>
    <x v="0"/>
    <x v="0"/>
    <s v="Municipios, Comunidades,Caserios, ets."/>
    <m/>
    <m/>
    <s v="HI"/>
    <m/>
    <m/>
    <m/>
    <x v="29"/>
    <x v="86"/>
    <x v="1"/>
    <x v="598"/>
    <x v="366"/>
    <s v="HI"/>
    <s v="HI"/>
    <s v="Agua"/>
    <x v="1"/>
    <s v="NO COES"/>
    <s v="Instalado"/>
    <x v="0"/>
    <m/>
    <s v="-"/>
    <s v="Estatal"/>
    <s v="EEzDEP"/>
    <x v="2"/>
    <s v="PUNO"/>
    <s v="PUNO"/>
    <s v="CARABAYA"/>
    <s v="MACUSANI"/>
    <m/>
    <s v="zz"/>
    <n v="0.41"/>
    <n v="0.41"/>
    <n v="1436.64"/>
    <n v="1.4366400000000001"/>
    <m/>
    <n v="0.41"/>
    <n v="0.41"/>
    <n v="1436.64"/>
    <n v="1.4366400000000001"/>
    <m/>
    <n v="0.41"/>
    <n v="0.41"/>
    <n v="1436.64"/>
    <n v="1.4366400000000001"/>
    <m/>
    <n v="0.41"/>
    <n v="0.41"/>
    <n v="1436.64"/>
    <n v="1.4366400000000001"/>
    <m/>
    <m/>
    <m/>
    <m/>
  </r>
  <r>
    <x v="0"/>
    <x v="0"/>
    <s v="Municipios, Comunidades,Caserios, ets."/>
    <m/>
    <m/>
    <s v="EL"/>
    <m/>
    <m/>
    <m/>
    <x v="213"/>
    <x v="86"/>
    <x v="0"/>
    <x v="599"/>
    <x v="366"/>
    <s v="EL"/>
    <s v="EL"/>
    <s v="Diésel"/>
    <x v="1"/>
    <s v="NO COES"/>
    <s v="Instalado"/>
    <x v="0"/>
    <m/>
    <s v="-"/>
    <s v="Estatal"/>
    <s v="EEzDEP"/>
    <x v="2"/>
    <s v="PUNO"/>
    <s v="PUNO"/>
    <s v="PUNO"/>
    <s v="PUNO (AMANTANI)"/>
    <m/>
    <s v="zz"/>
    <n v="0.2"/>
    <n v="0.2"/>
    <n v="350.4"/>
    <n v="0.35039999999999999"/>
    <m/>
    <n v="0.2"/>
    <n v="0.2"/>
    <n v="350.4"/>
    <n v="0.35039999999999999"/>
    <m/>
    <n v="0.2"/>
    <n v="0.2"/>
    <n v="350.4"/>
    <n v="0.35039999999999999"/>
    <m/>
    <n v="0.2"/>
    <n v="0.2"/>
    <n v="350.4"/>
    <n v="0.35039999999999999"/>
    <m/>
    <m/>
    <m/>
    <m/>
  </r>
  <r>
    <x v="0"/>
    <x v="0"/>
    <s v="Municipios, Comunidades,Caserios, ets."/>
    <m/>
    <m/>
    <s v="EL"/>
    <m/>
    <m/>
    <m/>
    <x v="213"/>
    <x v="86"/>
    <x v="0"/>
    <x v="600"/>
    <x v="366"/>
    <s v="EL"/>
    <s v="EL"/>
    <s v="Diésel"/>
    <x v="1"/>
    <s v="NO COES"/>
    <s v="Instalado"/>
    <x v="0"/>
    <m/>
    <s v="-"/>
    <s v="Estatal"/>
    <s v="EEzDEP"/>
    <x v="2"/>
    <s v="PUNO"/>
    <s v="PUNO"/>
    <s v="EL COLLAO"/>
    <s v="CAPASO"/>
    <m/>
    <s v="zz"/>
    <n v="0.1"/>
    <n v="0.1"/>
    <n v="175.2"/>
    <n v="0.17519999999999999"/>
    <m/>
    <n v="0.1"/>
    <n v="0.1"/>
    <n v="175.2"/>
    <n v="0.17519999999999999"/>
    <m/>
    <n v="0.1"/>
    <n v="0.1"/>
    <n v="175.2"/>
    <n v="0.17519999999999999"/>
    <m/>
    <n v="0.1"/>
    <n v="0.1"/>
    <n v="175.2"/>
    <n v="0.17519999999999999"/>
    <m/>
    <m/>
    <m/>
    <m/>
  </r>
  <r>
    <x v="0"/>
    <x v="0"/>
    <s v="Municipios, Comunidades,Caserios, ets."/>
    <m/>
    <m/>
    <s v="EL"/>
    <m/>
    <m/>
    <m/>
    <x v="213"/>
    <x v="86"/>
    <x v="0"/>
    <x v="601"/>
    <x v="366"/>
    <s v="EL"/>
    <s v="EL"/>
    <s v="Diésel"/>
    <x v="1"/>
    <s v="NO COES"/>
    <s v="Instalado"/>
    <x v="0"/>
    <m/>
    <s v="-"/>
    <s v="Estatal"/>
    <s v="EEzDEP"/>
    <x v="2"/>
    <s v="PUNO"/>
    <s v="PUNO"/>
    <s v="PUNO"/>
    <s v="PICHANAQUI"/>
    <m/>
    <s v="zz"/>
    <n v="0.2"/>
    <n v="0.2"/>
    <n v="350.4"/>
    <n v="0.35039999999999999"/>
    <m/>
    <n v="0.2"/>
    <n v="0.2"/>
    <n v="350.4"/>
    <n v="0.35039999999999999"/>
    <m/>
    <n v="0.2"/>
    <n v="0.2"/>
    <n v="350.4"/>
    <n v="0.35039999999999999"/>
    <m/>
    <n v="0.2"/>
    <n v="0.2"/>
    <n v="350.4"/>
    <n v="0.35039999999999999"/>
    <m/>
    <m/>
    <m/>
    <m/>
  </r>
  <r>
    <x v="0"/>
    <x v="0"/>
    <s v="Municipios, Comunidades,Caserios, ets."/>
    <m/>
    <m/>
    <s v="EL"/>
    <m/>
    <m/>
    <m/>
    <x v="213"/>
    <x v="86"/>
    <x v="0"/>
    <x v="602"/>
    <x v="366"/>
    <s v="EL"/>
    <s v="EL"/>
    <s v="Diésel"/>
    <x v="1"/>
    <s v="NO COES"/>
    <s v="Instalado"/>
    <x v="0"/>
    <m/>
    <s v="-"/>
    <s v="Estatal"/>
    <s v="EEzDEP"/>
    <x v="2"/>
    <s v="PUNO"/>
    <s v="PUNO"/>
    <s v="EL COLLAO"/>
    <s v="SANTA ROSA (MAZO CRUZ)"/>
    <m/>
    <s v="zz"/>
    <n v="0.2"/>
    <n v="0.2"/>
    <n v="350.4"/>
    <n v="0.35039999999999999"/>
    <m/>
    <n v="0.2"/>
    <n v="0.2"/>
    <n v="350.4"/>
    <n v="0.35039999999999999"/>
    <m/>
    <n v="0.2"/>
    <n v="0.2"/>
    <n v="350.4"/>
    <n v="0.35039999999999999"/>
    <m/>
    <n v="0.2"/>
    <n v="0.2"/>
    <n v="350.4"/>
    <n v="0.35039999999999999"/>
    <m/>
    <m/>
    <m/>
    <m/>
  </r>
  <r>
    <x v="0"/>
    <x v="0"/>
    <s v="Municipios, Comunidades,Caserios, ets."/>
    <m/>
    <m/>
    <s v="EL"/>
    <m/>
    <m/>
    <m/>
    <x v="213"/>
    <x v="86"/>
    <x v="0"/>
    <x v="603"/>
    <x v="366"/>
    <s v="EL"/>
    <s v="EL"/>
    <s v="Diésel"/>
    <x v="1"/>
    <s v="NO COES"/>
    <s v="Instalado"/>
    <x v="0"/>
    <m/>
    <s v="-"/>
    <s v="Estatal"/>
    <s v="EEzDEP"/>
    <x v="2"/>
    <s v="SAN MARTÍN"/>
    <s v="SAN MARTÍN"/>
    <s v="TOCACHE"/>
    <s v="UCHIZA"/>
    <m/>
    <s v="zz"/>
    <n v="0.5"/>
    <n v="0.5"/>
    <n v="876"/>
    <n v="0.876"/>
    <m/>
    <n v="0.5"/>
    <n v="0.5"/>
    <n v="876"/>
    <n v="0.876"/>
    <m/>
    <n v="0.5"/>
    <n v="0.5"/>
    <n v="876"/>
    <n v="0.876"/>
    <m/>
    <n v="0.5"/>
    <n v="0.5"/>
    <n v="876"/>
    <n v="0.876"/>
    <m/>
    <m/>
    <m/>
    <m/>
  </r>
  <r>
    <x v="0"/>
    <x v="0"/>
    <s v="Municipios, Comunidades,Caserios, ets."/>
    <m/>
    <m/>
    <s v="EL"/>
    <m/>
    <m/>
    <m/>
    <x v="213"/>
    <x v="86"/>
    <x v="0"/>
    <x v="604"/>
    <x v="366"/>
    <s v="EL"/>
    <s v="EL"/>
    <s v="Diésel"/>
    <x v="1"/>
    <s v="NO COES"/>
    <s v="Instalado"/>
    <x v="0"/>
    <m/>
    <s v="-"/>
    <s v="Estatal"/>
    <s v="EEzDEP"/>
    <x v="2"/>
    <s v="TUMBES"/>
    <s v="TUMBES"/>
    <s v="COMANDANTE VILLAR"/>
    <s v="CASITAS"/>
    <m/>
    <s v="zz"/>
    <n v="0.2"/>
    <n v="0.2"/>
    <n v="350.4"/>
    <n v="0.35039999999999999"/>
    <m/>
    <n v="0.2"/>
    <n v="0.2"/>
    <n v="350.4"/>
    <n v="0.35039999999999999"/>
    <m/>
    <n v="0.2"/>
    <n v="0.2"/>
    <n v="350.4"/>
    <n v="0.35039999999999999"/>
    <m/>
    <n v="0.2"/>
    <n v="0.2"/>
    <n v="350.4"/>
    <n v="0.35039999999999999"/>
    <m/>
    <m/>
    <m/>
    <m/>
  </r>
  <r>
    <x v="0"/>
    <x v="0"/>
    <s v="Municipios, Comunidades,Caserios, ets."/>
    <m/>
    <m/>
    <s v="EL"/>
    <m/>
    <m/>
    <m/>
    <x v="213"/>
    <x v="86"/>
    <x v="0"/>
    <x v="605"/>
    <x v="366"/>
    <s v="EL"/>
    <s v="EL"/>
    <s v="Diésel"/>
    <x v="1"/>
    <s v="NO COES"/>
    <s v="Instalado"/>
    <x v="0"/>
    <m/>
    <s v="-"/>
    <s v="Estatal"/>
    <s v="EEzDEP"/>
    <x v="2"/>
    <s v="UCAYALI"/>
    <s v="UCAYALI"/>
    <s v="CORONEL PORTILLO"/>
    <s v="MASISEA (BELLA FLOR)"/>
    <m/>
    <s v="zz"/>
    <n v="0.05"/>
    <n v="0.05"/>
    <n v="87.6"/>
    <n v="8.7599999999999997E-2"/>
    <m/>
    <n v="0.05"/>
    <n v="0.05"/>
    <n v="87.6"/>
    <n v="8.7599999999999997E-2"/>
    <m/>
    <n v="0.05"/>
    <n v="0.05"/>
    <n v="87.6"/>
    <n v="8.7599999999999997E-2"/>
    <m/>
    <n v="0.05"/>
    <n v="0.05"/>
    <n v="87.6"/>
    <n v="8.7599999999999997E-2"/>
    <m/>
    <m/>
    <m/>
    <m/>
  </r>
  <r>
    <x v="0"/>
    <x v="0"/>
    <s v="Municipios, Comunidades,Caserios, ets."/>
    <m/>
    <m/>
    <s v="EL"/>
    <m/>
    <m/>
    <m/>
    <x v="213"/>
    <x v="86"/>
    <x v="0"/>
    <x v="606"/>
    <x v="366"/>
    <s v="EL"/>
    <s v="EL"/>
    <s v="Diésel"/>
    <x v="1"/>
    <s v="NO COES"/>
    <s v="Instalado"/>
    <x v="0"/>
    <m/>
    <s v="-"/>
    <s v="Estatal"/>
    <s v="EEzDEP"/>
    <x v="2"/>
    <s v="UCAYALI"/>
    <s v="UCAYALI"/>
    <s v="CORONEL PORTILLO"/>
    <s v="CAMPO VERDE"/>
    <m/>
    <s v="zz"/>
    <n v="0.2"/>
    <n v="0.2"/>
    <n v="350.4"/>
    <n v="0.35039999999999999"/>
    <m/>
    <n v="0.2"/>
    <n v="0.2"/>
    <n v="350.4"/>
    <n v="0.35039999999999999"/>
    <m/>
    <n v="0.2"/>
    <n v="0.2"/>
    <n v="350.4"/>
    <n v="0.35039999999999999"/>
    <m/>
    <n v="0.2"/>
    <n v="0.2"/>
    <n v="350.4"/>
    <n v="0.35039999999999999"/>
    <m/>
    <m/>
    <m/>
    <m/>
  </r>
  <r>
    <x v="0"/>
    <x v="0"/>
    <s v="Municipios, Comunidades,Caserios, ets."/>
    <m/>
    <m/>
    <s v="EL"/>
    <m/>
    <m/>
    <m/>
    <x v="213"/>
    <x v="86"/>
    <x v="0"/>
    <x v="607"/>
    <x v="366"/>
    <s v="EL"/>
    <s v="EL"/>
    <s v="Diésel"/>
    <x v="1"/>
    <s v="NO COES"/>
    <s v="Instalado"/>
    <x v="0"/>
    <m/>
    <s v="-"/>
    <s v="Estatal"/>
    <s v="EEzDEP"/>
    <x v="2"/>
    <s v="UCAYALI"/>
    <s v="UCAYALI"/>
    <s v="PADRE ABAD"/>
    <s v="IRAZOLA (SAN ALEJANDRO)"/>
    <m/>
    <s v="zz"/>
    <n v="0.2"/>
    <n v="0.2"/>
    <n v="350.4"/>
    <n v="0.35039999999999999"/>
    <m/>
    <n v="0.2"/>
    <n v="0.2"/>
    <n v="350.4"/>
    <n v="0.35039999999999999"/>
    <m/>
    <n v="0.2"/>
    <n v="0.2"/>
    <n v="350.4"/>
    <n v="0.35039999999999999"/>
    <m/>
    <n v="0.2"/>
    <n v="0.2"/>
    <n v="350.4"/>
    <n v="0.35039999999999999"/>
    <m/>
    <m/>
    <m/>
    <m/>
  </r>
  <r>
    <x v="0"/>
    <x v="0"/>
    <s v="Municipios, Comunidades,Caserios, ets."/>
    <m/>
    <m/>
    <s v="HI"/>
    <m/>
    <m/>
    <m/>
    <x v="213"/>
    <x v="86"/>
    <x v="1"/>
    <x v="608"/>
    <x v="366"/>
    <s v="HI"/>
    <s v="HI"/>
    <s v="Agua"/>
    <x v="1"/>
    <s v="NO COES"/>
    <s v="Instalado"/>
    <x v="0"/>
    <m/>
    <s v="-"/>
    <s v="Estatal"/>
    <s v="EEzPRONA"/>
    <x v="2"/>
    <s v="APURIMAC"/>
    <s v="APURIMAC"/>
    <s v="COTABAMBAS"/>
    <s v="TAMBOBAMBA"/>
    <m/>
    <s v="zz"/>
    <n v="0.1"/>
    <n v="0.1"/>
    <n v="350.4"/>
    <n v="0.35039999999999999"/>
    <m/>
    <n v="0.1"/>
    <n v="0.1"/>
    <n v="350.4"/>
    <n v="0.35039999999999999"/>
    <m/>
    <n v="0.1"/>
    <n v="0.1"/>
    <n v="350.4"/>
    <n v="0.35039999999999999"/>
    <m/>
    <n v="0.1"/>
    <n v="0.1"/>
    <n v="350.4"/>
    <n v="0.35039999999999999"/>
    <m/>
    <m/>
    <m/>
    <m/>
  </r>
  <r>
    <x v="0"/>
    <x v="0"/>
    <s v="Municipios, Comunidades,Caserios, ets."/>
    <m/>
    <m/>
    <s v="HI"/>
    <m/>
    <m/>
    <m/>
    <x v="213"/>
    <x v="86"/>
    <x v="1"/>
    <x v="609"/>
    <x v="366"/>
    <s v="HI"/>
    <s v="HI"/>
    <s v="Agua"/>
    <x v="1"/>
    <s v="NO COES"/>
    <s v="Instalado"/>
    <x v="0"/>
    <m/>
    <s v="-"/>
    <s v="Estatal"/>
    <s v="EEzPRONA"/>
    <x v="2"/>
    <s v="AREQUIPA"/>
    <s v="AREQUIPA"/>
    <s v="CAYLLOMA"/>
    <s v="CHIVAY"/>
    <m/>
    <s v="zz"/>
    <n v="0.1"/>
    <n v="0.1"/>
    <n v="350.4"/>
    <n v="0.35039999999999999"/>
    <m/>
    <n v="0.1"/>
    <n v="0.1"/>
    <n v="350.4"/>
    <n v="0.35039999999999999"/>
    <m/>
    <n v="0.1"/>
    <n v="0.1"/>
    <n v="350.4"/>
    <n v="0.35039999999999999"/>
    <m/>
    <n v="0.1"/>
    <n v="0.1"/>
    <n v="350.4"/>
    <n v="0.35039999999999999"/>
    <m/>
    <m/>
    <m/>
    <m/>
  </r>
  <r>
    <x v="0"/>
    <x v="0"/>
    <s v="Municipios, Comunidades,Caserios, ets."/>
    <m/>
    <m/>
    <s v="HI"/>
    <m/>
    <m/>
    <m/>
    <x v="213"/>
    <x v="86"/>
    <x v="1"/>
    <x v="610"/>
    <x v="366"/>
    <s v="HI"/>
    <s v="HI"/>
    <s v="Agua"/>
    <x v="1"/>
    <s v="NO COES"/>
    <s v="Instalado"/>
    <x v="0"/>
    <m/>
    <s v="-"/>
    <s v="Estatal"/>
    <s v="EEzPRONA"/>
    <x v="2"/>
    <s v="AREQUIPA"/>
    <s v="AREQUIPA"/>
    <s v="CAYLLOMA"/>
    <s v="TUTI"/>
    <m/>
    <s v="zz"/>
    <n v="6.5000000000000002E-2"/>
    <n v="6.5000000000000002E-2"/>
    <n v="227.76"/>
    <n v="0.22775999999999999"/>
    <m/>
    <n v="6.5000000000000002E-2"/>
    <n v="6.5000000000000002E-2"/>
    <n v="227.76"/>
    <n v="0.22775999999999999"/>
    <m/>
    <n v="6.5000000000000002E-2"/>
    <n v="6.5000000000000002E-2"/>
    <n v="227.76"/>
    <n v="0.22775999999999999"/>
    <m/>
    <n v="6.5000000000000002E-2"/>
    <n v="6.5000000000000002E-2"/>
    <n v="227.76"/>
    <n v="0.22775999999999999"/>
    <m/>
    <m/>
    <m/>
    <m/>
  </r>
  <r>
    <x v="0"/>
    <x v="0"/>
    <s v="Municipios, Comunidades,Caserios, ets."/>
    <m/>
    <m/>
    <s v="HI"/>
    <m/>
    <m/>
    <m/>
    <x v="213"/>
    <x v="86"/>
    <x v="1"/>
    <x v="611"/>
    <x v="366"/>
    <s v="HI"/>
    <s v="HI"/>
    <s v="Agua"/>
    <x v="1"/>
    <s v="NO COES"/>
    <s v="Instalado"/>
    <x v="0"/>
    <m/>
    <s v="-"/>
    <s v="Estatal"/>
    <s v="EEzPRONA"/>
    <x v="2"/>
    <s v="AREQUIPA"/>
    <s v="AREQUIPA"/>
    <s v="CAYLLOMA"/>
    <s v="CAYLLOMA"/>
    <m/>
    <s v="zz"/>
    <n v="0.15"/>
    <n v="0.15"/>
    <n v="525.6"/>
    <n v="0.52560000000000007"/>
    <m/>
    <n v="0.15"/>
    <n v="0.15"/>
    <n v="525.6"/>
    <n v="0.52560000000000007"/>
    <m/>
    <n v="0.15"/>
    <n v="0.15"/>
    <n v="525.6"/>
    <n v="0.52560000000000007"/>
    <m/>
    <n v="0.15"/>
    <n v="0.15"/>
    <n v="525.6"/>
    <n v="0.52560000000000007"/>
    <m/>
    <m/>
    <m/>
    <m/>
  </r>
  <r>
    <x v="0"/>
    <x v="0"/>
    <s v="Municipios, Comunidades,Caserios, ets."/>
    <m/>
    <m/>
    <s v="HI"/>
    <m/>
    <m/>
    <m/>
    <x v="213"/>
    <x v="86"/>
    <x v="1"/>
    <x v="612"/>
    <x v="366"/>
    <s v="HI"/>
    <s v="HI"/>
    <s v="Agua"/>
    <x v="1"/>
    <s v="NO COES"/>
    <s v="Instalado"/>
    <x v="0"/>
    <m/>
    <s v="-"/>
    <s v="Estatal"/>
    <s v="EEzPRONA"/>
    <x v="2"/>
    <s v="AYACUCHO"/>
    <s v="AYACUCHO"/>
    <s v="LUCANAS"/>
    <s v="LUCANAS"/>
    <m/>
    <s v="zz"/>
    <n v="0.3"/>
    <n v="0.3"/>
    <n v="1051.2"/>
    <n v="1.0512000000000001"/>
    <m/>
    <n v="0.3"/>
    <n v="0.3"/>
    <n v="1051.2"/>
    <n v="1.0512000000000001"/>
    <m/>
    <n v="0.3"/>
    <n v="0.3"/>
    <n v="1051.2"/>
    <n v="1.0512000000000001"/>
    <m/>
    <n v="0.3"/>
    <n v="0.3"/>
    <n v="1051.2"/>
    <n v="1.0512000000000001"/>
    <m/>
    <m/>
    <m/>
    <m/>
  </r>
  <r>
    <x v="0"/>
    <x v="0"/>
    <s v="Municipios, Comunidades,Caserios, ets."/>
    <m/>
    <m/>
    <s v="HI"/>
    <m/>
    <m/>
    <m/>
    <x v="213"/>
    <x v="86"/>
    <x v="1"/>
    <x v="613"/>
    <x v="366"/>
    <s v="HI"/>
    <s v="HI"/>
    <s v="Agua"/>
    <x v="1"/>
    <s v="NO COES"/>
    <s v="Instalado"/>
    <x v="1"/>
    <m/>
    <s v="-"/>
    <s v="Estatal"/>
    <s v="EEzPRONA"/>
    <x v="2"/>
    <s v="AYACUCHO"/>
    <s v="AYACUCHO"/>
    <s v="SUCRE"/>
    <s v="SORAS"/>
    <m/>
    <s v="zz"/>
    <n v="0.1"/>
    <n v="0"/>
    <n v="0"/>
    <n v="0"/>
    <m/>
    <n v="0.1"/>
    <n v="0"/>
    <n v="0"/>
    <n v="0"/>
    <m/>
    <n v="0.1"/>
    <n v="0"/>
    <n v="0"/>
    <n v="0"/>
    <m/>
    <n v="0.1"/>
    <n v="0"/>
    <n v="0"/>
    <n v="0"/>
    <m/>
    <m/>
    <m/>
    <m/>
  </r>
  <r>
    <x v="0"/>
    <x v="0"/>
    <s v="Municipios, Comunidades,Caserios, ets."/>
    <m/>
    <m/>
    <s v="HI"/>
    <m/>
    <m/>
    <m/>
    <x v="213"/>
    <x v="86"/>
    <x v="1"/>
    <x v="614"/>
    <x v="366"/>
    <s v="HI"/>
    <s v="HI"/>
    <s v="Agua"/>
    <x v="1"/>
    <s v="NO COES"/>
    <s v="Instalado"/>
    <x v="0"/>
    <m/>
    <s v="-"/>
    <s v="Estatal"/>
    <s v="EEzPRONA"/>
    <x v="2"/>
    <s v="CAJAMARCA"/>
    <s v="CAJAMARCA"/>
    <s v="CELENDÍN"/>
    <s v="SUCRE"/>
    <m/>
    <s v="zz"/>
    <n v="7.0000000000000007E-2"/>
    <n v="7.0000000000000007E-2"/>
    <n v="245.28"/>
    <n v="0.24528"/>
    <m/>
    <n v="7.0000000000000007E-2"/>
    <n v="7.0000000000000007E-2"/>
    <n v="245.28"/>
    <n v="0.24528"/>
    <m/>
    <n v="7.0000000000000007E-2"/>
    <n v="7.0000000000000007E-2"/>
    <n v="245.28"/>
    <n v="0.24528"/>
    <m/>
    <n v="7.0000000000000007E-2"/>
    <n v="7.0000000000000007E-2"/>
    <n v="245.28"/>
    <n v="0.24528"/>
    <m/>
    <m/>
    <m/>
    <m/>
  </r>
  <r>
    <x v="0"/>
    <x v="0"/>
    <s v="Municipios, Comunidades,Caserios, ets."/>
    <m/>
    <m/>
    <s v="HI"/>
    <m/>
    <m/>
    <m/>
    <x v="213"/>
    <x v="86"/>
    <x v="1"/>
    <x v="615"/>
    <x v="366"/>
    <s v="HI"/>
    <s v="HI"/>
    <s v="Agua"/>
    <x v="1"/>
    <s v="NO COES"/>
    <s v="Instalado"/>
    <x v="0"/>
    <m/>
    <s v="-"/>
    <s v="Estatal"/>
    <s v="EEzPRONA"/>
    <x v="2"/>
    <s v="CAJAMARCA"/>
    <s v="CAJAMARCA"/>
    <s v="CAJABAMBA"/>
    <s v="CONDEBAMBA"/>
    <m/>
    <s v="zz"/>
    <n v="0.1"/>
    <n v="0.1"/>
    <n v="350.4"/>
    <n v="0.35039999999999999"/>
    <m/>
    <n v="0.1"/>
    <n v="0.1"/>
    <n v="350.4"/>
    <n v="0.35039999999999999"/>
    <m/>
    <n v="0.1"/>
    <n v="0.1"/>
    <n v="350.4"/>
    <n v="0.35039999999999999"/>
    <m/>
    <n v="0.1"/>
    <n v="0.1"/>
    <n v="350.4"/>
    <n v="0.35039999999999999"/>
    <m/>
    <m/>
    <m/>
    <m/>
  </r>
  <r>
    <x v="0"/>
    <x v="0"/>
    <s v="Municipios, Comunidades,Caserios, ets."/>
    <m/>
    <m/>
    <s v="HI"/>
    <m/>
    <m/>
    <m/>
    <x v="213"/>
    <x v="86"/>
    <x v="1"/>
    <x v="616"/>
    <x v="366"/>
    <s v="HI"/>
    <s v="HI"/>
    <s v="Agua"/>
    <x v="1"/>
    <s v="NO COES"/>
    <s v="Instalado"/>
    <x v="0"/>
    <m/>
    <s v="-"/>
    <s v="Estatal"/>
    <s v="EEzPRONA"/>
    <x v="2"/>
    <s v="CAJAMARCA"/>
    <s v="CAJAMARCA"/>
    <s v="JAEN"/>
    <s v="COLASAY"/>
    <m/>
    <s v="zz"/>
    <n v="0.1"/>
    <n v="0.1"/>
    <n v="350.4"/>
    <n v="0.35039999999999999"/>
    <m/>
    <n v="0.1"/>
    <n v="0.1"/>
    <n v="350.4"/>
    <n v="0.35039999999999999"/>
    <m/>
    <n v="0.1"/>
    <n v="0.1"/>
    <n v="350.4"/>
    <n v="0.35039999999999999"/>
    <m/>
    <n v="0.1"/>
    <n v="0.1"/>
    <n v="350.4"/>
    <n v="0.35039999999999999"/>
    <m/>
    <m/>
    <m/>
    <m/>
  </r>
  <r>
    <x v="0"/>
    <x v="0"/>
    <s v="Municipios, Comunidades,Caserios, ets."/>
    <m/>
    <m/>
    <s v="HI"/>
    <m/>
    <m/>
    <m/>
    <x v="213"/>
    <x v="86"/>
    <x v="1"/>
    <x v="617"/>
    <x v="366"/>
    <s v="HI"/>
    <s v="HI"/>
    <s v="Agua"/>
    <x v="1"/>
    <s v="NO COES"/>
    <s v="Instalado"/>
    <x v="0"/>
    <m/>
    <s v="-"/>
    <s v="Estatal"/>
    <s v="EEzPRONA"/>
    <x v="2"/>
    <s v="CAJAMARCA"/>
    <s v="CAJAMARCA"/>
    <s v="CHOTA"/>
    <s v="CONCHÁN"/>
    <m/>
    <s v="zz"/>
    <n v="0.1"/>
    <n v="0.1"/>
    <n v="350.4"/>
    <n v="0.35039999999999999"/>
    <m/>
    <n v="0.1"/>
    <n v="0.1"/>
    <n v="350.4"/>
    <n v="0.35039999999999999"/>
    <m/>
    <n v="0.1"/>
    <n v="0.1"/>
    <n v="350.4"/>
    <n v="0.35039999999999999"/>
    <m/>
    <n v="0.1"/>
    <n v="0.1"/>
    <n v="350.4"/>
    <n v="0.35039999999999999"/>
    <m/>
    <m/>
    <m/>
    <m/>
  </r>
  <r>
    <x v="0"/>
    <x v="0"/>
    <s v="Municipios, Comunidades,Caserios, ets."/>
    <m/>
    <m/>
    <s v="HI"/>
    <m/>
    <m/>
    <m/>
    <x v="213"/>
    <x v="86"/>
    <x v="1"/>
    <x v="618"/>
    <x v="366"/>
    <s v="HI"/>
    <s v="HI"/>
    <s v="Agua"/>
    <x v="1"/>
    <s v="NO COES"/>
    <s v="Instalado"/>
    <x v="0"/>
    <m/>
    <s v="-"/>
    <s v="Estatal"/>
    <s v="EEzPRONA"/>
    <x v="2"/>
    <s v="CAJAMARCA"/>
    <s v="CAJAMARCA"/>
    <s v="CHOTA"/>
    <s v="CHADÍN"/>
    <m/>
    <s v="zz"/>
    <n v="0.1"/>
    <n v="0.1"/>
    <n v="350.4"/>
    <n v="0.35039999999999999"/>
    <m/>
    <n v="0.1"/>
    <n v="0.1"/>
    <n v="350.4"/>
    <n v="0.35039999999999999"/>
    <m/>
    <n v="0.1"/>
    <n v="0.1"/>
    <n v="350.4"/>
    <n v="0.35039999999999999"/>
    <m/>
    <n v="0.1"/>
    <n v="0.1"/>
    <n v="350.4"/>
    <n v="0.35039999999999999"/>
    <m/>
    <m/>
    <m/>
    <m/>
  </r>
  <r>
    <x v="0"/>
    <x v="0"/>
    <s v="Municipios, Comunidades,Caserios, ets."/>
    <m/>
    <m/>
    <s v="HI"/>
    <m/>
    <m/>
    <m/>
    <x v="213"/>
    <x v="86"/>
    <x v="1"/>
    <x v="619"/>
    <x v="366"/>
    <s v="HI"/>
    <s v="HI"/>
    <s v="Agua"/>
    <x v="1"/>
    <s v="NO COES"/>
    <s v="Instalado"/>
    <x v="0"/>
    <m/>
    <s v="-"/>
    <s v="Estatal"/>
    <s v="EEzPRONA"/>
    <x v="2"/>
    <s v="CAJAMARCA"/>
    <s v="CAJAMARCA"/>
    <s v="HUALGAYOC"/>
    <s v="HUALGAYOC"/>
    <m/>
    <s v="zz"/>
    <n v="0.3"/>
    <n v="0.3"/>
    <n v="1051.2"/>
    <n v="1.0512000000000001"/>
    <m/>
    <n v="0.3"/>
    <n v="0.3"/>
    <n v="1051.2"/>
    <n v="1.0512000000000001"/>
    <m/>
    <n v="0.3"/>
    <n v="0.3"/>
    <n v="1051.2"/>
    <n v="1.0512000000000001"/>
    <m/>
    <n v="0.3"/>
    <n v="0.3"/>
    <n v="1051.2"/>
    <n v="1.0512000000000001"/>
    <m/>
    <m/>
    <m/>
    <m/>
  </r>
  <r>
    <x v="0"/>
    <x v="0"/>
    <s v="Municipios, Comunidades,Caserios, ets."/>
    <m/>
    <m/>
    <s v="HI"/>
    <m/>
    <m/>
    <m/>
    <x v="213"/>
    <x v="86"/>
    <x v="1"/>
    <x v="620"/>
    <x v="366"/>
    <s v="HI"/>
    <s v="HI"/>
    <s v="Agua"/>
    <x v="1"/>
    <s v="NO COES"/>
    <s v="Instalado"/>
    <x v="0"/>
    <m/>
    <s v="-"/>
    <s v="Estatal"/>
    <s v="EEzPRONA"/>
    <x v="2"/>
    <s v="CAJAMARCA"/>
    <s v="CAJAMARCA"/>
    <s v="SAN MIGUEL"/>
    <s v="SAN MIGUEL"/>
    <m/>
    <s v="zz"/>
    <n v="0.2"/>
    <n v="0.2"/>
    <n v="700.8"/>
    <n v="0.70079999999999998"/>
    <m/>
    <n v="0.2"/>
    <n v="0.2"/>
    <n v="700.8"/>
    <n v="0.70079999999999998"/>
    <m/>
    <n v="0.2"/>
    <n v="0.2"/>
    <n v="700.8"/>
    <n v="0.70079999999999998"/>
    <m/>
    <n v="0.2"/>
    <n v="0.2"/>
    <n v="700.8"/>
    <n v="0.70079999999999998"/>
    <m/>
    <m/>
    <m/>
    <m/>
  </r>
  <r>
    <x v="0"/>
    <x v="0"/>
    <s v="Municipios, Comunidades,Caserios, ets."/>
    <m/>
    <m/>
    <s v="HI"/>
    <m/>
    <m/>
    <m/>
    <x v="213"/>
    <x v="86"/>
    <x v="1"/>
    <x v="621"/>
    <x v="366"/>
    <s v="HI"/>
    <s v="HI"/>
    <s v="Agua"/>
    <x v="1"/>
    <s v="NO COES"/>
    <s v="Instalado"/>
    <x v="0"/>
    <m/>
    <s v="-"/>
    <s v="Estatal"/>
    <s v="EEzPRONA"/>
    <x v="2"/>
    <s v="CAJAMARCA"/>
    <s v="CAJAMARCA"/>
    <s v="CUTERVO"/>
    <s v="STO. TOMÁS"/>
    <m/>
    <s v="zz"/>
    <n v="0.08"/>
    <n v="0.08"/>
    <n v="280.32"/>
    <n v="0.28032000000000001"/>
    <m/>
    <n v="0.08"/>
    <n v="0.08"/>
    <n v="280.32"/>
    <n v="0.28032000000000001"/>
    <m/>
    <n v="0.08"/>
    <n v="0.08"/>
    <n v="280.32"/>
    <n v="0.28032000000000001"/>
    <m/>
    <n v="0.08"/>
    <n v="0.08"/>
    <n v="280.32"/>
    <n v="0.28032000000000001"/>
    <m/>
    <m/>
    <m/>
    <m/>
  </r>
  <r>
    <x v="0"/>
    <x v="0"/>
    <s v="Municipios, Comunidades,Caserios, ets."/>
    <m/>
    <m/>
    <s v="HI"/>
    <m/>
    <m/>
    <m/>
    <x v="213"/>
    <x v="86"/>
    <x v="1"/>
    <x v="622"/>
    <x v="366"/>
    <s v="HI"/>
    <s v="HI"/>
    <s v="Agua"/>
    <x v="1"/>
    <s v="NO COES"/>
    <s v="Instalado"/>
    <x v="0"/>
    <m/>
    <s v="-"/>
    <s v="Estatal"/>
    <s v="EEzPRONA"/>
    <x v="2"/>
    <s v="CAJAMARCA"/>
    <s v="CAJAMARCA"/>
    <s v="CHOTA"/>
    <s v="PACCHA"/>
    <m/>
    <s v="zz"/>
    <n v="0.1"/>
    <n v="0.1"/>
    <n v="350.4"/>
    <n v="0.35039999999999999"/>
    <m/>
    <n v="0.1"/>
    <n v="0.1"/>
    <n v="350.4"/>
    <n v="0.35039999999999999"/>
    <m/>
    <n v="0.1"/>
    <n v="0.1"/>
    <n v="350.4"/>
    <n v="0.35039999999999999"/>
    <m/>
    <n v="0.1"/>
    <n v="0.1"/>
    <n v="350.4"/>
    <n v="0.35039999999999999"/>
    <m/>
    <m/>
    <m/>
    <m/>
  </r>
  <r>
    <x v="0"/>
    <x v="0"/>
    <s v="Municipios, Comunidades,Caserios, ets."/>
    <m/>
    <m/>
    <s v="HI"/>
    <m/>
    <m/>
    <m/>
    <x v="213"/>
    <x v="86"/>
    <x v="1"/>
    <x v="623"/>
    <x v="366"/>
    <s v="HI"/>
    <s v="HI"/>
    <s v="Agua"/>
    <x v="1"/>
    <s v="NO COES"/>
    <s v="Instalado"/>
    <x v="0"/>
    <m/>
    <s v="-"/>
    <s v="Estatal"/>
    <s v="EEzPRONA"/>
    <x v="2"/>
    <s v="CAJAMARCA"/>
    <s v="CAJAMARCA"/>
    <s v="CHOTA"/>
    <s v="CHOTA"/>
    <m/>
    <s v="zz"/>
    <n v="0.25"/>
    <n v="0.25"/>
    <n v="876"/>
    <n v="0.876"/>
    <m/>
    <n v="0.25"/>
    <n v="0.25"/>
    <n v="876"/>
    <n v="0.876"/>
    <m/>
    <n v="0.25"/>
    <n v="0.25"/>
    <n v="876"/>
    <n v="0.876"/>
    <m/>
    <n v="0.25"/>
    <n v="0.25"/>
    <n v="876"/>
    <n v="0.876"/>
    <m/>
    <m/>
    <m/>
    <m/>
  </r>
  <r>
    <x v="0"/>
    <x v="0"/>
    <s v="Municipios, Comunidades,Caserios, ets."/>
    <m/>
    <m/>
    <s v="HI"/>
    <m/>
    <m/>
    <m/>
    <x v="213"/>
    <x v="86"/>
    <x v="1"/>
    <x v="624"/>
    <x v="366"/>
    <s v="HI"/>
    <s v="HI"/>
    <s v="Agua"/>
    <x v="1"/>
    <s v="NO COES"/>
    <s v="Instalado"/>
    <x v="0"/>
    <m/>
    <s v="-"/>
    <s v="Estatal"/>
    <s v="EEzPRONA"/>
    <x v="2"/>
    <s v="CAJAMARCA"/>
    <s v="CAJAMARCA"/>
    <s v="CHOTA"/>
    <s v="LAJAS"/>
    <m/>
    <s v="zz"/>
    <n v="0.6"/>
    <n v="0.6"/>
    <n v="2102.4"/>
    <n v="2.1024000000000003"/>
    <m/>
    <n v="0.6"/>
    <n v="0.6"/>
    <n v="2102.4"/>
    <n v="2.1024000000000003"/>
    <m/>
    <n v="0.6"/>
    <n v="0.6"/>
    <n v="2102.4"/>
    <n v="2.1024000000000003"/>
    <m/>
    <n v="0.6"/>
    <n v="0.6"/>
    <n v="2102.4"/>
    <n v="2.1024000000000003"/>
    <m/>
    <m/>
    <m/>
    <m/>
  </r>
  <r>
    <x v="0"/>
    <x v="0"/>
    <s v="Municipios, Comunidades,Caserios, ets."/>
    <m/>
    <m/>
    <s v="HI"/>
    <m/>
    <m/>
    <m/>
    <x v="213"/>
    <x v="86"/>
    <x v="1"/>
    <x v="625"/>
    <x v="366"/>
    <s v="HI"/>
    <s v="HI"/>
    <s v="Agua"/>
    <x v="1"/>
    <s v="NO COES"/>
    <s v="Instalado"/>
    <x v="0"/>
    <m/>
    <s v="-"/>
    <s v="Estatal"/>
    <s v="EEzPRONA"/>
    <x v="2"/>
    <s v="CUSCO"/>
    <s v="CUSCO"/>
    <s v="PAUCARTAMBO"/>
    <s v="KCOSÑISPATA"/>
    <m/>
    <s v="zz"/>
    <n v="0.3"/>
    <n v="0.3"/>
    <n v="1051.2"/>
    <n v="1.0512000000000001"/>
    <m/>
    <n v="0.3"/>
    <n v="0.3"/>
    <n v="1051.2"/>
    <n v="1.0512000000000001"/>
    <m/>
    <n v="0.3"/>
    <n v="0.3"/>
    <n v="1051.2"/>
    <n v="1.0512000000000001"/>
    <m/>
    <n v="0.3"/>
    <n v="0.3"/>
    <n v="1051.2"/>
    <n v="1.0512000000000001"/>
    <m/>
    <m/>
    <m/>
    <m/>
  </r>
  <r>
    <x v="0"/>
    <x v="0"/>
    <s v="Municipios, Comunidades,Caserios, ets."/>
    <m/>
    <m/>
    <s v="HI"/>
    <m/>
    <m/>
    <m/>
    <x v="213"/>
    <x v="86"/>
    <x v="1"/>
    <x v="626"/>
    <x v="366"/>
    <s v="HI"/>
    <s v="HI"/>
    <s v="Agua"/>
    <x v="1"/>
    <s v="NO COES"/>
    <s v="Instalado"/>
    <x v="0"/>
    <m/>
    <s v="-"/>
    <s v="Estatal"/>
    <s v="EEzPRONA"/>
    <x v="2"/>
    <s v="HUANUCO"/>
    <s v="HUANUCO"/>
    <s v="MARAÑÓN"/>
    <s v="HUACRACHUCO"/>
    <m/>
    <s v="zz"/>
    <n v="0.27"/>
    <n v="0.27"/>
    <n v="946.08"/>
    <n v="0.94608000000000003"/>
    <m/>
    <n v="0.27"/>
    <n v="0.27"/>
    <n v="946.08"/>
    <n v="0.94608000000000003"/>
    <m/>
    <n v="0.27"/>
    <n v="0.27"/>
    <n v="946.08"/>
    <n v="0.94608000000000003"/>
    <m/>
    <n v="0.27"/>
    <n v="0.27"/>
    <n v="946.08"/>
    <n v="0.94608000000000003"/>
    <m/>
    <m/>
    <m/>
    <m/>
  </r>
  <r>
    <x v="0"/>
    <x v="0"/>
    <s v="Municipios, Comunidades,Caserios, ets."/>
    <m/>
    <m/>
    <s v="HI"/>
    <m/>
    <m/>
    <m/>
    <x v="213"/>
    <x v="86"/>
    <x v="1"/>
    <x v="627"/>
    <x v="366"/>
    <s v="HI"/>
    <s v="HI"/>
    <s v="Agua"/>
    <x v="1"/>
    <s v="NO COES"/>
    <s v="Instalado"/>
    <x v="0"/>
    <m/>
    <s v="-"/>
    <s v="Estatal"/>
    <s v="EEzPRONA"/>
    <x v="2"/>
    <s v="LA LIBERTAD"/>
    <s v="LA LIBERTAD"/>
    <s v="BOLIVAR"/>
    <s v="BOLIVAR"/>
    <m/>
    <s v="zz"/>
    <n v="0.16"/>
    <n v="0.16"/>
    <n v="560.64"/>
    <n v="0.56064000000000003"/>
    <m/>
    <n v="0.16"/>
    <n v="0.16"/>
    <n v="560.64"/>
    <n v="0.56064000000000003"/>
    <m/>
    <n v="0.16"/>
    <n v="0.16"/>
    <n v="560.64"/>
    <n v="0.56064000000000003"/>
    <m/>
    <n v="0.16"/>
    <n v="0.16"/>
    <n v="560.64"/>
    <n v="0.56064000000000003"/>
    <m/>
    <m/>
    <m/>
    <m/>
  </r>
  <r>
    <x v="0"/>
    <x v="0"/>
    <s v="Municipios, Comunidades,Caserios, ets."/>
    <m/>
    <m/>
    <s v="HI"/>
    <m/>
    <m/>
    <m/>
    <x v="213"/>
    <x v="86"/>
    <x v="1"/>
    <x v="628"/>
    <x v="366"/>
    <s v="HI"/>
    <s v="HI"/>
    <s v="Agua"/>
    <x v="1"/>
    <s v="NO COES"/>
    <s v="Instalado"/>
    <x v="0"/>
    <m/>
    <s v="-"/>
    <s v="Estatal"/>
    <s v="EEzPRONA"/>
    <x v="2"/>
    <s v="LA LIBERTAD"/>
    <s v="LA LIBERTAD"/>
    <s v="PATAZ"/>
    <s v="PATAZ"/>
    <m/>
    <s v="zz"/>
    <n v="0.3"/>
    <n v="0.3"/>
    <n v="1051.2"/>
    <n v="1.0512000000000001"/>
    <m/>
    <n v="0.3"/>
    <n v="0.3"/>
    <n v="1051.2"/>
    <n v="1.0512000000000001"/>
    <m/>
    <n v="0.3"/>
    <n v="0.3"/>
    <n v="1051.2"/>
    <n v="1.0512000000000001"/>
    <m/>
    <n v="0.3"/>
    <n v="0.3"/>
    <n v="1051.2"/>
    <n v="1.0512000000000001"/>
    <m/>
    <m/>
    <m/>
    <m/>
  </r>
  <r>
    <x v="0"/>
    <x v="0"/>
    <s v="Municipios, Comunidades,Caserios, ets."/>
    <m/>
    <m/>
    <s v="HI"/>
    <m/>
    <m/>
    <m/>
    <x v="213"/>
    <x v="86"/>
    <x v="1"/>
    <x v="629"/>
    <x v="366"/>
    <s v="HI"/>
    <s v="HI"/>
    <s v="Agua"/>
    <x v="1"/>
    <s v="NO COES"/>
    <s v="Instalado"/>
    <x v="0"/>
    <m/>
    <s v="-"/>
    <s v="Estatal"/>
    <s v="EEzPRONA"/>
    <x v="2"/>
    <s v="MOQUEGUA"/>
    <s v="MOQUEGUA"/>
    <s v="SANCHEZ CERRO"/>
    <s v="OMATE"/>
    <m/>
    <s v="zz"/>
    <n v="0.15"/>
    <n v="0.15"/>
    <n v="525.6"/>
    <n v="0.52560000000000007"/>
    <m/>
    <n v="0.15"/>
    <n v="0.15"/>
    <n v="525.6"/>
    <n v="0.52560000000000007"/>
    <m/>
    <n v="0.15"/>
    <n v="0.15"/>
    <n v="525.6"/>
    <n v="0.52560000000000007"/>
    <m/>
    <n v="0.15"/>
    <n v="0.15"/>
    <n v="525.6"/>
    <n v="0.52560000000000007"/>
    <m/>
    <m/>
    <m/>
    <m/>
  </r>
  <r>
    <x v="0"/>
    <x v="0"/>
    <s v="Municipios, Comunidades,Caserios, ets."/>
    <m/>
    <m/>
    <s v="HI"/>
    <m/>
    <m/>
    <m/>
    <x v="213"/>
    <x v="86"/>
    <x v="1"/>
    <x v="630"/>
    <x v="366"/>
    <s v="HI"/>
    <s v="HI"/>
    <s v="Agua"/>
    <x v="1"/>
    <s v="NO COES"/>
    <s v="Instalado"/>
    <x v="0"/>
    <m/>
    <s v="-"/>
    <s v="Estatal"/>
    <s v="EEzPRONA"/>
    <x v="2"/>
    <s v="MOQUEGUA"/>
    <s v="MOQUEGUA"/>
    <s v="SANCHEZ CERRO"/>
    <s v="PUQUINA"/>
    <m/>
    <s v="zz"/>
    <n v="0.2"/>
    <n v="0.2"/>
    <n v="700.8"/>
    <n v="0.70079999999999998"/>
    <m/>
    <n v="0.2"/>
    <n v="0.2"/>
    <n v="700.8"/>
    <n v="0.70079999999999998"/>
    <m/>
    <n v="0.2"/>
    <n v="0.2"/>
    <n v="700.8"/>
    <n v="0.70079999999999998"/>
    <m/>
    <n v="0.2"/>
    <n v="0.2"/>
    <n v="700.8"/>
    <n v="0.70079999999999998"/>
    <m/>
    <m/>
    <m/>
    <m/>
  </r>
  <r>
    <x v="0"/>
    <x v="0"/>
    <s v="Municipios, Comunidades,Caserios, ets."/>
    <m/>
    <m/>
    <s v="HI"/>
    <m/>
    <m/>
    <m/>
    <x v="213"/>
    <x v="86"/>
    <x v="1"/>
    <x v="631"/>
    <x v="366"/>
    <s v="HI"/>
    <s v="HI"/>
    <s v="Agua"/>
    <x v="1"/>
    <s v="NO COES"/>
    <s v="Instalado"/>
    <x v="0"/>
    <m/>
    <s v="-"/>
    <s v="Estatal"/>
    <s v="EEzPRONA"/>
    <x v="2"/>
    <s v="MOQUEGUA"/>
    <s v="MOQUEGUA"/>
    <s v="MARISCAL NIETO"/>
    <s v="SAN CRISTOBAL"/>
    <m/>
    <s v="zz"/>
    <n v="0.12"/>
    <n v="0.12"/>
    <n v="420.48"/>
    <n v="0.42048000000000002"/>
    <m/>
    <n v="0.12"/>
    <n v="0.12"/>
    <n v="420.48"/>
    <n v="0.42048000000000002"/>
    <m/>
    <n v="0.12"/>
    <n v="0.12"/>
    <n v="420.48"/>
    <n v="0.42048000000000002"/>
    <m/>
    <n v="0.12"/>
    <n v="0.12"/>
    <n v="420.48"/>
    <n v="0.42048000000000002"/>
    <m/>
    <m/>
    <m/>
    <m/>
  </r>
  <r>
    <x v="0"/>
    <x v="0"/>
    <s v="Municipios, Comunidades,Caserios, ets."/>
    <m/>
    <m/>
    <s v="HI"/>
    <m/>
    <m/>
    <m/>
    <x v="213"/>
    <x v="86"/>
    <x v="1"/>
    <x v="632"/>
    <x v="366"/>
    <s v="HI"/>
    <s v="HI"/>
    <s v="Agua"/>
    <x v="1"/>
    <s v="NO COES"/>
    <s v="Instalado"/>
    <x v="0"/>
    <m/>
    <s v="-"/>
    <s v="Estatal"/>
    <s v="EEzPRONA"/>
    <x v="2"/>
    <s v="PASCO"/>
    <s v="PASCO"/>
    <s v="CERRO PASCO"/>
    <s v="HUACHÓN"/>
    <m/>
    <s v="zz"/>
    <n v="0.16800000000000001"/>
    <n v="0.16800000000000001"/>
    <n v="588.67200000000014"/>
    <n v="0.58867200000000008"/>
    <m/>
    <n v="0.16800000000000001"/>
    <n v="0.16800000000000001"/>
    <n v="588.67200000000014"/>
    <n v="0.58867200000000008"/>
    <m/>
    <n v="0.16800000000000001"/>
    <n v="0.16800000000000001"/>
    <n v="588.67200000000014"/>
    <n v="0.58867200000000008"/>
    <m/>
    <n v="0.16800000000000001"/>
    <n v="0.16800000000000001"/>
    <n v="588.67200000000014"/>
    <n v="0.58867200000000008"/>
    <m/>
    <m/>
    <m/>
    <m/>
  </r>
  <r>
    <x v="0"/>
    <x v="0"/>
    <s v="Municipios, Comunidades,Caserios, ets."/>
    <m/>
    <m/>
    <s v="HI"/>
    <m/>
    <m/>
    <m/>
    <x v="213"/>
    <x v="86"/>
    <x v="1"/>
    <x v="633"/>
    <x v="366"/>
    <s v="HI"/>
    <s v="HI"/>
    <s v="Agua"/>
    <x v="1"/>
    <s v="NO COES"/>
    <s v="Instalado"/>
    <x v="0"/>
    <m/>
    <s v="-"/>
    <s v="Estatal"/>
    <s v="EEzPRONA"/>
    <x v="2"/>
    <s v="PUNO"/>
    <s v="PUNO"/>
    <s v="SANDIA"/>
    <s v="UNTUCA"/>
    <m/>
    <s v="zz"/>
    <n v="0.1"/>
    <n v="0.1"/>
    <n v="350.4"/>
    <n v="0.35039999999999999"/>
    <m/>
    <n v="0.1"/>
    <n v="0.1"/>
    <n v="350.4"/>
    <n v="0.35039999999999999"/>
    <m/>
    <n v="0.1"/>
    <n v="0.1"/>
    <n v="350.4"/>
    <n v="0.35039999999999999"/>
    <m/>
    <n v="0.1"/>
    <n v="0.1"/>
    <n v="350.4"/>
    <n v="0.35039999999999999"/>
    <m/>
    <m/>
    <m/>
    <m/>
  </r>
  <r>
    <x v="0"/>
    <x v="0"/>
    <s v="Municipios, Comunidades,Caserios, ets."/>
    <m/>
    <m/>
    <s v="HI"/>
    <m/>
    <m/>
    <m/>
    <x v="213"/>
    <x v="86"/>
    <x v="1"/>
    <x v="634"/>
    <x v="366"/>
    <s v="HI"/>
    <s v="HI"/>
    <s v="Agua"/>
    <x v="1"/>
    <s v="NO COES"/>
    <s v="Instalado"/>
    <x v="0"/>
    <m/>
    <s v="-"/>
    <s v="Estatal"/>
    <s v="EEzPRONA"/>
    <x v="2"/>
    <s v="PUNO"/>
    <s v="PUNO"/>
    <s v="CARABAYA"/>
    <s v="AYAPATA"/>
    <m/>
    <s v="zz"/>
    <n v="0.1"/>
    <n v="0.1"/>
    <n v="350.4"/>
    <n v="0.35039999999999999"/>
    <m/>
    <n v="0.1"/>
    <n v="0.1"/>
    <n v="350.4"/>
    <n v="0.35039999999999999"/>
    <m/>
    <n v="0.1"/>
    <n v="0.1"/>
    <n v="350.4"/>
    <n v="0.35039999999999999"/>
    <m/>
    <n v="0.1"/>
    <n v="0.1"/>
    <n v="350.4"/>
    <n v="0.35039999999999999"/>
    <m/>
    <m/>
    <m/>
    <m/>
  </r>
  <r>
    <x v="0"/>
    <x v="0"/>
    <s v="Municipios, Comunidades,Caserios, ets."/>
    <m/>
    <m/>
    <s v="HI"/>
    <m/>
    <m/>
    <m/>
    <x v="213"/>
    <x v="86"/>
    <x v="1"/>
    <x v="635"/>
    <x v="366"/>
    <s v="HI"/>
    <s v="HI"/>
    <s v="Agua"/>
    <x v="1"/>
    <s v="NO COES"/>
    <s v="Instalado"/>
    <x v="0"/>
    <m/>
    <s v="-"/>
    <s v="Estatal"/>
    <s v="EEzPRONA"/>
    <x v="2"/>
    <s v="PUNO"/>
    <s v="PUNO"/>
    <s v="SANDIA"/>
    <s v="CUYO CUYO"/>
    <m/>
    <s v="zz"/>
    <n v="0.35"/>
    <n v="0.35"/>
    <n v="1226.4000000000001"/>
    <n v="1.2264000000000002"/>
    <m/>
    <n v="0.35"/>
    <n v="0.35"/>
    <n v="1226.4000000000001"/>
    <n v="1.2264000000000002"/>
    <m/>
    <n v="0.35"/>
    <n v="0.35"/>
    <n v="1226.4000000000001"/>
    <n v="1.2264000000000002"/>
    <m/>
    <n v="0.35"/>
    <n v="0.35"/>
    <n v="1226.4000000000001"/>
    <n v="1.2264000000000002"/>
    <m/>
    <m/>
    <m/>
    <m/>
  </r>
  <r>
    <x v="0"/>
    <x v="0"/>
    <s v="Municipios, Comunidades,Caserios, ets."/>
    <m/>
    <m/>
    <s v="HI"/>
    <m/>
    <m/>
    <m/>
    <x v="213"/>
    <x v="86"/>
    <x v="1"/>
    <x v="636"/>
    <x v="366"/>
    <s v="HI"/>
    <s v="HI"/>
    <s v="Agua"/>
    <x v="1"/>
    <s v="NO COES"/>
    <s v="Instalado"/>
    <x v="0"/>
    <m/>
    <s v="-"/>
    <s v="Estatal"/>
    <s v="EEzPRONA"/>
    <x v="2"/>
    <s v="PUNO"/>
    <s v="PUNO"/>
    <s v="CARABAYA"/>
    <s v="OLLACHEA"/>
    <m/>
    <s v="zz"/>
    <n v="0.2"/>
    <n v="0.2"/>
    <n v="700.8"/>
    <n v="0.70079999999999998"/>
    <m/>
    <n v="0.2"/>
    <n v="0.2"/>
    <n v="700.8"/>
    <n v="0.70079999999999998"/>
    <m/>
    <n v="0.2"/>
    <n v="0.2"/>
    <n v="700.8"/>
    <n v="0.70079999999999998"/>
    <m/>
    <n v="0.2"/>
    <n v="0.2"/>
    <n v="700.8"/>
    <n v="0.70079999999999998"/>
    <m/>
    <m/>
    <m/>
    <m/>
  </r>
  <r>
    <x v="0"/>
    <x v="0"/>
    <s v="Municipios, Comunidades,Caserios, ets."/>
    <m/>
    <m/>
    <s v="HI"/>
    <m/>
    <m/>
    <m/>
    <x v="213"/>
    <x v="86"/>
    <x v="1"/>
    <x v="637"/>
    <x v="366"/>
    <s v="HI"/>
    <s v="HI"/>
    <s v="Agua"/>
    <x v="1"/>
    <s v="NO COES"/>
    <s v="Instalado"/>
    <x v="0"/>
    <m/>
    <s v="-"/>
    <s v="Estatal"/>
    <s v="EEzPRONA"/>
    <x v="2"/>
    <s v="PUNO"/>
    <s v="PUNO"/>
    <s v="SANDIA"/>
    <s v="PHARA"/>
    <m/>
    <s v="zz"/>
    <n v="0.15"/>
    <n v="0.15"/>
    <n v="525.6"/>
    <n v="0.52560000000000007"/>
    <m/>
    <n v="0.15"/>
    <n v="0.15"/>
    <n v="525.6"/>
    <n v="0.52560000000000007"/>
    <m/>
    <n v="0.15"/>
    <n v="0.15"/>
    <n v="525.6"/>
    <n v="0.52560000000000007"/>
    <m/>
    <n v="0.15"/>
    <n v="0.15"/>
    <n v="525.6"/>
    <n v="0.52560000000000007"/>
    <m/>
    <m/>
    <m/>
    <m/>
  </r>
  <r>
    <x v="0"/>
    <x v="0"/>
    <s v="Municipios, Comunidades,Caserios, ets."/>
    <m/>
    <m/>
    <s v="HI"/>
    <m/>
    <m/>
    <m/>
    <x v="213"/>
    <x v="86"/>
    <x v="1"/>
    <x v="638"/>
    <x v="366"/>
    <s v="HI"/>
    <s v="HI"/>
    <s v="Agua"/>
    <x v="1"/>
    <s v="NO COES"/>
    <s v="Instalado"/>
    <x v="0"/>
    <m/>
    <s v="-"/>
    <s v="Estatal"/>
    <s v="EEzPRONA"/>
    <x v="2"/>
    <s v="SAN MARTÍN"/>
    <s v="SAN MARTÍN"/>
    <s v="RIOJA"/>
    <s v="PARDO MIGUEL"/>
    <m/>
    <s v="zz"/>
    <n v="0.23"/>
    <n v="0.23"/>
    <n v="805.92"/>
    <n v="0.80591999999999997"/>
    <m/>
    <n v="0.23"/>
    <n v="0.23"/>
    <n v="805.92"/>
    <n v="0.80591999999999997"/>
    <m/>
    <n v="0.23"/>
    <n v="0.23"/>
    <n v="805.92"/>
    <n v="0.80591999999999997"/>
    <m/>
    <n v="0.23"/>
    <n v="0.23"/>
    <n v="805.92"/>
    <n v="0.80591999999999997"/>
    <m/>
    <m/>
    <m/>
    <m/>
  </r>
  <r>
    <x v="2"/>
    <x v="0"/>
    <s v="Emp. De Serv. Priv. No Informantes"/>
    <m/>
    <m/>
    <s v="EL"/>
    <m/>
    <m/>
    <m/>
    <x v="216"/>
    <x v="86"/>
    <x v="0"/>
    <x v="639"/>
    <x v="366"/>
    <s v="EL"/>
    <s v="EL"/>
    <s v="Diésel"/>
    <x v="1"/>
    <s v="NO COES"/>
    <s v="Instalado"/>
    <x v="1"/>
    <m/>
    <s v="-"/>
    <s v="Privado"/>
    <s v="au-NI"/>
    <x v="2"/>
    <s v="AREQUIPA"/>
    <s v="AREQUIPA"/>
    <s v="MOLLENDO"/>
    <s v="MATARANI"/>
    <m/>
    <s v="zz"/>
    <n v="1.23"/>
    <n v="0"/>
    <n v="0"/>
    <n v="0"/>
    <m/>
    <n v="1.23"/>
    <n v="0"/>
    <n v="0"/>
    <n v="0"/>
    <m/>
    <n v="1.23"/>
    <n v="0"/>
    <n v="0"/>
    <n v="0"/>
    <m/>
    <n v="1.23"/>
    <n v="0"/>
    <n v="0"/>
    <n v="0"/>
    <m/>
    <m/>
    <m/>
    <m/>
  </r>
  <r>
    <x v="2"/>
    <x v="0"/>
    <s v="Emp. De Serv. Priv. No Informantes"/>
    <m/>
    <m/>
    <s v="EL"/>
    <m/>
    <m/>
    <m/>
    <x v="216"/>
    <x v="86"/>
    <x v="0"/>
    <x v="322"/>
    <x v="366"/>
    <s v="EL"/>
    <s v="EL"/>
    <s v="Diésel"/>
    <x v="1"/>
    <s v="NO COES"/>
    <s v="Instalado"/>
    <x v="1"/>
    <m/>
    <s v="-"/>
    <s v="Privado"/>
    <s v="au-NI"/>
    <x v="2"/>
    <s v="ICA"/>
    <s v="ICA"/>
    <s v="PISCO"/>
    <s v="PARACAS"/>
    <m/>
    <s v="zz"/>
    <n v="2.4500000000000002"/>
    <n v="0"/>
    <n v="0"/>
    <n v="0"/>
    <m/>
    <n v="2.4500000000000002"/>
    <n v="0"/>
    <n v="0"/>
    <n v="0"/>
    <m/>
    <n v="2.4500000000000002"/>
    <n v="0"/>
    <n v="0"/>
    <n v="0"/>
    <m/>
    <n v="2.4500000000000002"/>
    <n v="0"/>
    <n v="0"/>
    <n v="0"/>
    <m/>
    <m/>
    <m/>
    <m/>
  </r>
  <r>
    <x v="2"/>
    <x v="0"/>
    <s v="Emp. De Serv. Priv. No Informantes"/>
    <m/>
    <m/>
    <s v="EL"/>
    <m/>
    <m/>
    <m/>
    <x v="216"/>
    <x v="86"/>
    <x v="0"/>
    <x v="369"/>
    <x v="366"/>
    <s v="EL"/>
    <s v="EL"/>
    <s v="Diésel"/>
    <x v="1"/>
    <s v="NO COES"/>
    <s v="Instalado"/>
    <x v="1"/>
    <m/>
    <s v="-"/>
    <s v="Privado"/>
    <s v="au-NI"/>
    <x v="2"/>
    <s v="LIMA"/>
    <s v="LIMA"/>
    <s v="BARRANCA"/>
    <s v="PUERTO SUPE"/>
    <m/>
    <s v="zz"/>
    <n v="2.1"/>
    <n v="0"/>
    <n v="0"/>
    <n v="0"/>
    <m/>
    <n v="2.1"/>
    <n v="0"/>
    <n v="0"/>
    <n v="0"/>
    <m/>
    <n v="2.1"/>
    <n v="0"/>
    <n v="0"/>
    <n v="0"/>
    <m/>
    <n v="2.1"/>
    <n v="0"/>
    <n v="0"/>
    <n v="0"/>
    <m/>
    <m/>
    <m/>
    <m/>
  </r>
  <r>
    <x v="2"/>
    <x v="0"/>
    <s v="Emp. De Serv. Priv. No Informantes"/>
    <m/>
    <m/>
    <s v="EL"/>
    <m/>
    <m/>
    <m/>
    <x v="216"/>
    <x v="86"/>
    <x v="0"/>
    <x v="640"/>
    <x v="366"/>
    <s v="EL"/>
    <s v="EL"/>
    <s v="Diésel"/>
    <x v="1"/>
    <s v="NO COES"/>
    <s v="Instalado"/>
    <x v="1"/>
    <m/>
    <s v="-"/>
    <s v="Privado"/>
    <s v="au-NI"/>
    <x v="2"/>
    <s v="ANCASH"/>
    <s v="ANCASH"/>
    <s v="SANTA"/>
    <s v="SAMANCO"/>
    <m/>
    <s v="zz"/>
    <n v="1.06"/>
    <n v="0"/>
    <n v="0"/>
    <n v="0"/>
    <m/>
    <n v="1.06"/>
    <n v="0"/>
    <n v="0"/>
    <n v="0"/>
    <m/>
    <n v="1.06"/>
    <n v="0"/>
    <n v="0"/>
    <n v="0"/>
    <m/>
    <n v="1.06"/>
    <n v="0"/>
    <n v="0"/>
    <n v="0"/>
    <m/>
    <m/>
    <m/>
    <m/>
  </r>
  <r>
    <x v="2"/>
    <x v="0"/>
    <s v="Emp. De Serv. Priv. No Informantes"/>
    <m/>
    <m/>
    <s v="EL"/>
    <m/>
    <m/>
    <m/>
    <x v="217"/>
    <x v="86"/>
    <x v="0"/>
    <x v="641"/>
    <x v="366"/>
    <s v="EL"/>
    <s v="EL"/>
    <s v="Diésel"/>
    <x v="1"/>
    <s v="NO COES"/>
    <s v="Instalado"/>
    <x v="0"/>
    <m/>
    <s v="-"/>
    <s v="Privado"/>
    <s v="au-NI"/>
    <x v="2"/>
    <s v="ANCASH"/>
    <s v="ANCASH"/>
    <s v="Santa"/>
    <s v="Santa"/>
    <m/>
    <s v="zz"/>
    <n v="0.113"/>
    <n v="0.113"/>
    <n v="197.97600000000003"/>
    <n v="0.19797600000000004"/>
    <m/>
    <n v="0.113"/>
    <n v="0.113"/>
    <n v="197.97600000000003"/>
    <n v="0.19797600000000004"/>
    <m/>
    <n v="0.113"/>
    <n v="0.113"/>
    <n v="197.97600000000003"/>
    <n v="0.19797600000000004"/>
    <m/>
    <n v="0.113"/>
    <n v="0.113"/>
    <n v="197.97600000000003"/>
    <n v="0.19797600000000004"/>
    <m/>
    <m/>
    <m/>
    <m/>
  </r>
  <r>
    <x v="2"/>
    <x v="0"/>
    <s v="Emp. De Serv. Priv. No Informantes"/>
    <m/>
    <m/>
    <s v="EL"/>
    <m/>
    <m/>
    <m/>
    <x v="218"/>
    <x v="86"/>
    <x v="0"/>
    <x v="642"/>
    <x v="366"/>
    <s v="EL"/>
    <s v="EL"/>
    <s v="Diésel"/>
    <x v="1"/>
    <s v="NO COES"/>
    <s v="Instalado"/>
    <x v="0"/>
    <m/>
    <s v="-"/>
    <s v="Privado"/>
    <s v="au-NI"/>
    <x v="2"/>
    <s v="ANCASH"/>
    <s v="ANCASH"/>
    <s v="Santa"/>
    <s v="Chimbote"/>
    <m/>
    <s v="zz"/>
    <n v="0.436"/>
    <n v="0.436"/>
    <n v="763.87199999999996"/>
    <n v="0.763872"/>
    <m/>
    <n v="0.436"/>
    <n v="0.436"/>
    <n v="763.87199999999996"/>
    <n v="0.763872"/>
    <m/>
    <n v="0.436"/>
    <n v="0.436"/>
    <n v="763.87199999999996"/>
    <n v="0.763872"/>
    <m/>
    <n v="0.436"/>
    <n v="0.436"/>
    <n v="763.87199999999996"/>
    <n v="0.763872"/>
    <m/>
    <m/>
    <m/>
    <m/>
  </r>
  <r>
    <x v="2"/>
    <x v="0"/>
    <s v="Emp. De Serv. Priv. No Informantes"/>
    <m/>
    <m/>
    <s v="EL"/>
    <m/>
    <m/>
    <m/>
    <x v="219"/>
    <x v="86"/>
    <x v="0"/>
    <x v="643"/>
    <x v="366"/>
    <s v="EL"/>
    <s v="EL"/>
    <s v="Diésel"/>
    <x v="1"/>
    <s v="NO COES"/>
    <s v="Instalado"/>
    <x v="0"/>
    <m/>
    <s v="-"/>
    <s v="Privado"/>
    <s v="au-NI"/>
    <x v="2"/>
    <s v="ANCASH"/>
    <s v="ANCASH"/>
    <s v="Yungay"/>
    <s v="Yungay"/>
    <m/>
    <s v="zz"/>
    <n v="0.44500000000000001"/>
    <n v="0.44500000000000001"/>
    <n v="779.64"/>
    <n v="0.77964"/>
    <m/>
    <n v="0.44500000000000001"/>
    <n v="0.44500000000000001"/>
    <n v="779.64"/>
    <n v="0.77964"/>
    <m/>
    <n v="0.44500000000000001"/>
    <n v="0.44500000000000001"/>
    <n v="779.64"/>
    <n v="0.77964"/>
    <m/>
    <n v="0.44500000000000001"/>
    <n v="0.44500000000000001"/>
    <n v="779.64"/>
    <n v="0.77964"/>
    <m/>
    <m/>
    <m/>
    <m/>
  </r>
  <r>
    <x v="2"/>
    <x v="0"/>
    <s v="Emp. De Serv. Priv. No Informantes"/>
    <m/>
    <m/>
    <s v="EL"/>
    <m/>
    <m/>
    <m/>
    <x v="220"/>
    <x v="86"/>
    <x v="0"/>
    <x v="644"/>
    <x v="366"/>
    <s v="EL"/>
    <s v="EL"/>
    <s v="Diésel"/>
    <x v="1"/>
    <s v="NO COES"/>
    <s v="Instalado"/>
    <x v="0"/>
    <m/>
    <s v="-"/>
    <s v="Privado"/>
    <s v="au-NI"/>
    <x v="2"/>
    <s v="ANCASH"/>
    <s v="ANCASH"/>
    <s v="Huaraz"/>
    <s v="Huaraz"/>
    <m/>
    <s v="zz"/>
    <n v="0.8"/>
    <n v="0.8"/>
    <n v="1401.6"/>
    <n v="1.4016"/>
    <m/>
    <n v="0.8"/>
    <n v="0.8"/>
    <n v="1401.6"/>
    <n v="1.4016"/>
    <m/>
    <n v="0.8"/>
    <n v="0.8"/>
    <n v="1401.6"/>
    <n v="1.4016"/>
    <m/>
    <n v="0.8"/>
    <n v="0.8"/>
    <n v="1401.6"/>
    <n v="1.4016"/>
    <m/>
    <m/>
    <m/>
    <m/>
  </r>
  <r>
    <x v="2"/>
    <x v="0"/>
    <s v="Emp. De Serv. Priv. No Informantes"/>
    <m/>
    <m/>
    <s v="EL"/>
    <m/>
    <m/>
    <m/>
    <x v="221"/>
    <x v="86"/>
    <x v="0"/>
    <x v="645"/>
    <x v="366"/>
    <s v="EL"/>
    <s v="EL"/>
    <s v="Diésel"/>
    <x v="1"/>
    <s v="NO COES"/>
    <s v="Instalado"/>
    <x v="0"/>
    <m/>
    <s v="-"/>
    <s v="Privado"/>
    <s v="au-NI"/>
    <x v="2"/>
    <s v="ANCASH"/>
    <s v="ANCASH"/>
    <s v="Santa"/>
    <s v="Nepeña"/>
    <m/>
    <s v="zz"/>
    <n v="3.65"/>
    <n v="3.65"/>
    <n v="6394.8"/>
    <n v="6.3948"/>
    <m/>
    <n v="3.65"/>
    <n v="3.65"/>
    <n v="6394.8"/>
    <n v="6.3948"/>
    <m/>
    <n v="3.65"/>
    <n v="3.65"/>
    <n v="6394.8"/>
    <n v="6.3948"/>
    <m/>
    <n v="3.65"/>
    <n v="3.65"/>
    <n v="6394.8"/>
    <n v="6.3948"/>
    <m/>
    <m/>
    <m/>
    <m/>
  </r>
  <r>
    <x v="2"/>
    <x v="0"/>
    <s v="Emp. De Serv. Priv. No Informantes"/>
    <m/>
    <m/>
    <s v="EL"/>
    <m/>
    <m/>
    <m/>
    <x v="222"/>
    <x v="86"/>
    <x v="0"/>
    <x v="646"/>
    <x v="366"/>
    <s v="EL"/>
    <s v="EL"/>
    <s v="Diésel"/>
    <x v="1"/>
    <s v="NO COES"/>
    <s v="Instalado"/>
    <x v="0"/>
    <m/>
    <s v="-"/>
    <s v="Privado"/>
    <s v="au-NI"/>
    <x v="2"/>
    <s v="ANCASH"/>
    <s v="ANCASH"/>
    <s v="Santa"/>
    <s v="Chimbote"/>
    <m/>
    <s v="zz"/>
    <n v="0.6"/>
    <n v="0.6"/>
    <n v="1051.2"/>
    <n v="1.0512000000000001"/>
    <m/>
    <n v="0.6"/>
    <n v="0.6"/>
    <n v="1051.2"/>
    <n v="1.0512000000000001"/>
    <m/>
    <n v="0.6"/>
    <n v="0.6"/>
    <n v="1051.2"/>
    <n v="1.0512000000000001"/>
    <m/>
    <n v="0.6"/>
    <n v="0.6"/>
    <n v="1051.2"/>
    <n v="1.0512000000000001"/>
    <m/>
    <m/>
    <m/>
    <m/>
  </r>
  <r>
    <x v="2"/>
    <x v="0"/>
    <s v="Emp. De Serv. Priv. No Informantes"/>
    <m/>
    <m/>
    <s v="EL"/>
    <m/>
    <m/>
    <m/>
    <x v="223"/>
    <x v="86"/>
    <x v="0"/>
    <x v="647"/>
    <x v="366"/>
    <s v="EL"/>
    <s v="EL"/>
    <s v="Diésel"/>
    <x v="1"/>
    <s v="NO COES"/>
    <s v="Instalado"/>
    <x v="0"/>
    <m/>
    <s v="-"/>
    <s v="Privado"/>
    <s v="au-NI"/>
    <x v="2"/>
    <s v="ANCASH"/>
    <s v="ANCASH"/>
    <s v="Santa"/>
    <s v="Coishco"/>
    <m/>
    <s v="zz"/>
    <n v="1.34"/>
    <n v="1.34"/>
    <n v="2347.6799999999998"/>
    <n v="2.34768"/>
    <m/>
    <n v="1.34"/>
    <n v="1.34"/>
    <n v="2347.6799999999998"/>
    <n v="2.34768"/>
    <m/>
    <n v="1.34"/>
    <n v="1.34"/>
    <n v="2347.6799999999998"/>
    <n v="2.34768"/>
    <m/>
    <n v="1.34"/>
    <n v="1.34"/>
    <n v="2347.6799999999998"/>
    <n v="2.34768"/>
    <m/>
    <m/>
    <m/>
    <m/>
  </r>
  <r>
    <x v="2"/>
    <x v="0"/>
    <s v="Emp. De Serv. Priv. No Informantes"/>
    <m/>
    <m/>
    <s v="EL"/>
    <m/>
    <m/>
    <m/>
    <x v="223"/>
    <x v="86"/>
    <x v="0"/>
    <x v="648"/>
    <x v="366"/>
    <s v="EL"/>
    <s v="EL"/>
    <s v="Diésel"/>
    <x v="1"/>
    <s v="NO COES"/>
    <s v="Instalado"/>
    <x v="0"/>
    <m/>
    <s v="-"/>
    <s v="Privado"/>
    <s v="au-NI"/>
    <x v="2"/>
    <s v="ANCASH"/>
    <s v="ANCASH"/>
    <s v="Huarmey"/>
    <s v="Huarmey"/>
    <m/>
    <s v="zz"/>
    <n v="1.33"/>
    <n v="1.33"/>
    <n v="2330.16"/>
    <n v="2.3301599999999998"/>
    <m/>
    <n v="1.33"/>
    <n v="1.33"/>
    <n v="2330.16"/>
    <n v="2.3301599999999998"/>
    <m/>
    <n v="1.33"/>
    <n v="1.33"/>
    <n v="2330.16"/>
    <n v="2.3301599999999998"/>
    <m/>
    <n v="1.33"/>
    <n v="1.33"/>
    <n v="2330.16"/>
    <n v="2.3301599999999998"/>
    <m/>
    <m/>
    <m/>
    <m/>
  </r>
  <r>
    <x v="2"/>
    <x v="0"/>
    <s v="Emp. De Serv. Priv. No Informantes"/>
    <m/>
    <m/>
    <s v="EL"/>
    <m/>
    <m/>
    <m/>
    <x v="224"/>
    <x v="86"/>
    <x v="0"/>
    <x v="649"/>
    <x v="366"/>
    <s v="EL"/>
    <s v="EL"/>
    <s v="Diésel"/>
    <x v="1"/>
    <s v="NO COES"/>
    <s v="Instalado"/>
    <x v="0"/>
    <m/>
    <s v="-"/>
    <s v="Privado"/>
    <s v="au-NI"/>
    <x v="2"/>
    <s v="ANCASH"/>
    <s v="ANCASH"/>
    <s v="Casma"/>
    <s v="Cmte. Noel"/>
    <m/>
    <s v="zz"/>
    <n v="1.5249999999999999"/>
    <n v="1.5249999999999999"/>
    <n v="2671.8"/>
    <n v="2.6718000000000002"/>
    <m/>
    <n v="1.5249999999999999"/>
    <n v="1.5249999999999999"/>
    <n v="2671.8"/>
    <n v="2.6718000000000002"/>
    <m/>
    <n v="1.5249999999999999"/>
    <n v="1.5249999999999999"/>
    <n v="2671.8"/>
    <n v="2.6718000000000002"/>
    <m/>
    <n v="1.5249999999999999"/>
    <n v="1.5249999999999999"/>
    <n v="2671.8"/>
    <n v="2.6718000000000002"/>
    <m/>
    <m/>
    <m/>
    <m/>
  </r>
  <r>
    <x v="2"/>
    <x v="0"/>
    <s v="Emp. De Serv. Priv. No Informantes"/>
    <m/>
    <m/>
    <s v="EL"/>
    <m/>
    <m/>
    <m/>
    <x v="225"/>
    <x v="86"/>
    <x v="0"/>
    <x v="650"/>
    <x v="366"/>
    <s v="EL"/>
    <s v="EL"/>
    <s v="Diésel"/>
    <x v="1"/>
    <s v="NO COES"/>
    <s v="Instalado"/>
    <x v="0"/>
    <m/>
    <s v="-"/>
    <s v="Privado"/>
    <s v="au-NI"/>
    <x v="2"/>
    <s v="ANCASH"/>
    <s v="ANCASH"/>
    <s v="Santa"/>
    <s v="Chimbote"/>
    <m/>
    <s v="zz"/>
    <n v="2.0499999999999998"/>
    <n v="2.0499999999999998"/>
    <n v="3591.6"/>
    <n v="3.5916000000000001"/>
    <m/>
    <n v="2.0499999999999998"/>
    <n v="2.0499999999999998"/>
    <n v="3591.6"/>
    <n v="3.5916000000000001"/>
    <m/>
    <n v="2.0499999999999998"/>
    <n v="2.0499999999999998"/>
    <n v="3591.6"/>
    <n v="3.5916000000000001"/>
    <m/>
    <n v="2.0499999999999998"/>
    <n v="2.0499999999999998"/>
    <n v="3591.6"/>
    <n v="3.5916000000000001"/>
    <m/>
    <m/>
    <m/>
    <m/>
  </r>
  <r>
    <x v="2"/>
    <x v="0"/>
    <s v="Emp. De Serv. Priv. No Informantes"/>
    <m/>
    <m/>
    <s v="EL"/>
    <m/>
    <m/>
    <m/>
    <x v="226"/>
    <x v="86"/>
    <x v="0"/>
    <x v="651"/>
    <x v="366"/>
    <s v="EL"/>
    <s v="EL"/>
    <s v="Diésel"/>
    <x v="1"/>
    <s v="NO COES"/>
    <s v="Instalado"/>
    <x v="0"/>
    <m/>
    <s v="-"/>
    <s v="Privado"/>
    <s v="au-NI"/>
    <x v="2"/>
    <s v="ANCASH"/>
    <s v="ANCASH"/>
    <s v="Santa"/>
    <s v="Chimbote"/>
    <m/>
    <s v="zz"/>
    <n v="0.25"/>
    <n v="0.25"/>
    <n v="438"/>
    <n v="0.438"/>
    <m/>
    <n v="0.25"/>
    <n v="0.25"/>
    <n v="438"/>
    <n v="0.438"/>
    <m/>
    <n v="0.25"/>
    <n v="0.25"/>
    <n v="438"/>
    <n v="0.438"/>
    <m/>
    <n v="0.25"/>
    <n v="0.25"/>
    <n v="438"/>
    <n v="0.438"/>
    <m/>
    <m/>
    <m/>
    <m/>
  </r>
  <r>
    <x v="2"/>
    <x v="0"/>
    <s v="Emp. De Serv. Priv. No Informantes"/>
    <m/>
    <m/>
    <s v="EL"/>
    <m/>
    <m/>
    <m/>
    <x v="227"/>
    <x v="86"/>
    <x v="0"/>
    <x v="652"/>
    <x v="366"/>
    <s v="EL"/>
    <s v="EL"/>
    <s v="Diésel"/>
    <x v="1"/>
    <s v="NO COES"/>
    <s v="Instalado"/>
    <x v="0"/>
    <m/>
    <s v="-"/>
    <s v="Privado"/>
    <s v="au-NI"/>
    <x v="2"/>
    <s v="ANCASH"/>
    <s v="ANCASH"/>
    <s v="Santa"/>
    <s v="Chimbote"/>
    <m/>
    <s v="zz"/>
    <n v="2.4500000000000002"/>
    <n v="2.4500000000000002"/>
    <n v="4292.3999999999996"/>
    <n v="4.2923999999999998"/>
    <m/>
    <n v="2.4500000000000002"/>
    <n v="2.4500000000000002"/>
    <n v="4292.3999999999996"/>
    <n v="4.2923999999999998"/>
    <m/>
    <n v="2.4500000000000002"/>
    <n v="2.4500000000000002"/>
    <n v="4292.3999999999996"/>
    <n v="4.2923999999999998"/>
    <m/>
    <n v="2.4500000000000002"/>
    <n v="2.4500000000000002"/>
    <n v="4292.3999999999996"/>
    <n v="4.2923999999999998"/>
    <m/>
    <m/>
    <m/>
    <m/>
  </r>
  <r>
    <x v="2"/>
    <x v="0"/>
    <s v="Emp. De Serv. Priv. No Informantes"/>
    <m/>
    <m/>
    <s v="EL"/>
    <m/>
    <m/>
    <m/>
    <x v="228"/>
    <x v="86"/>
    <x v="0"/>
    <x v="653"/>
    <x v="366"/>
    <s v="EL"/>
    <s v="EL"/>
    <s v="Diésel"/>
    <x v="1"/>
    <s v="NO COES"/>
    <s v="Instalado"/>
    <x v="1"/>
    <m/>
    <s v="-"/>
    <s v="Privado"/>
    <s v="au-NI"/>
    <x v="2"/>
    <s v="ANCASH"/>
    <s v="ANCASH"/>
    <s v="Santa"/>
    <s v="Samanco"/>
    <m/>
    <s v="zz"/>
    <n v="2.7829999999999999"/>
    <n v="0"/>
    <n v="0"/>
    <n v="0"/>
    <m/>
    <n v="2.7829999999999999"/>
    <n v="0"/>
    <n v="0"/>
    <n v="0"/>
    <m/>
    <n v="2.7829999999999999"/>
    <n v="0"/>
    <n v="0"/>
    <n v="0"/>
    <m/>
    <n v="2.7829999999999999"/>
    <n v="0"/>
    <n v="0"/>
    <n v="0"/>
    <m/>
    <m/>
    <m/>
    <m/>
  </r>
  <r>
    <x v="2"/>
    <x v="0"/>
    <s v="Emp. De Serv. Priv. No Informantes"/>
    <m/>
    <m/>
    <s v="EL"/>
    <m/>
    <m/>
    <m/>
    <x v="229"/>
    <x v="86"/>
    <x v="0"/>
    <x v="654"/>
    <x v="366"/>
    <s v="EL"/>
    <s v="EL"/>
    <s v="Diésel"/>
    <x v="1"/>
    <s v="NO COES"/>
    <s v="Instalado"/>
    <x v="0"/>
    <m/>
    <s v="-"/>
    <s v="Privado"/>
    <s v="au-NI"/>
    <x v="2"/>
    <s v="ANCASH"/>
    <s v="ANCASH"/>
    <s v="Santa"/>
    <s v="Chimbote"/>
    <m/>
    <s v="zz"/>
    <n v="0.437"/>
    <n v="0.437"/>
    <n v="765.62400000000002"/>
    <n v="0.76562399999999997"/>
    <m/>
    <n v="0.437"/>
    <n v="0.437"/>
    <n v="765.62400000000002"/>
    <n v="0.76562399999999997"/>
    <m/>
    <n v="0.437"/>
    <n v="0.437"/>
    <n v="765.62400000000002"/>
    <n v="0.76562399999999997"/>
    <m/>
    <n v="0.437"/>
    <n v="0.437"/>
    <n v="765.62400000000002"/>
    <n v="0.76562399999999997"/>
    <m/>
    <m/>
    <m/>
    <m/>
  </r>
  <r>
    <x v="2"/>
    <x v="0"/>
    <s v="Emp. De Serv. Priv. No Informantes"/>
    <m/>
    <m/>
    <s v="EL"/>
    <m/>
    <m/>
    <m/>
    <x v="230"/>
    <x v="86"/>
    <x v="0"/>
    <x v="655"/>
    <x v="366"/>
    <s v="EL"/>
    <s v="EL"/>
    <s v="Diésel"/>
    <x v="1"/>
    <s v="NO COES"/>
    <s v="Instalado"/>
    <x v="0"/>
    <m/>
    <s v="-"/>
    <s v="Privado"/>
    <s v="au-NI"/>
    <x v="2"/>
    <s v="ANCASH"/>
    <s v="ANCASH"/>
    <s v="Santa"/>
    <s v="Chimbote"/>
    <m/>
    <s v="zz"/>
    <n v="0.25"/>
    <n v="0.25"/>
    <n v="438"/>
    <n v="0.438"/>
    <m/>
    <n v="0.25"/>
    <n v="0.25"/>
    <n v="438"/>
    <n v="0.438"/>
    <m/>
    <n v="0.25"/>
    <n v="0.25"/>
    <n v="438"/>
    <n v="0.438"/>
    <m/>
    <n v="0.25"/>
    <n v="0.25"/>
    <n v="438"/>
    <n v="0.438"/>
    <m/>
    <m/>
    <m/>
    <m/>
  </r>
  <r>
    <x v="2"/>
    <x v="0"/>
    <s v="Emp. De Serv. Priv. No Informantes"/>
    <m/>
    <m/>
    <s v="EL"/>
    <m/>
    <m/>
    <m/>
    <x v="230"/>
    <x v="86"/>
    <x v="0"/>
    <x v="656"/>
    <x v="366"/>
    <s v="EL"/>
    <s v="EL"/>
    <s v="Diésel"/>
    <x v="1"/>
    <s v="NO COES"/>
    <s v="Instalado"/>
    <x v="0"/>
    <m/>
    <s v="-"/>
    <s v="Privado"/>
    <s v="au-NI"/>
    <x v="2"/>
    <s v="ANCASH"/>
    <s v="ANCASH"/>
    <s v="Santa"/>
    <s v="Chimbote"/>
    <m/>
    <s v="zz"/>
    <n v="1.59"/>
    <n v="1.59"/>
    <n v="2785.68"/>
    <n v="2.7856799999999997"/>
    <m/>
    <n v="1.59"/>
    <n v="1.59"/>
    <n v="2785.68"/>
    <n v="2.7856799999999997"/>
    <m/>
    <n v="1.59"/>
    <n v="1.59"/>
    <n v="2785.68"/>
    <n v="2.7856799999999997"/>
    <m/>
    <n v="1.59"/>
    <n v="1.59"/>
    <n v="2785.68"/>
    <n v="2.7856799999999997"/>
    <m/>
    <m/>
    <m/>
    <m/>
  </r>
  <r>
    <x v="2"/>
    <x v="0"/>
    <s v="Emp. De Serv. Priv. No Informantes"/>
    <m/>
    <m/>
    <s v="EL"/>
    <m/>
    <m/>
    <m/>
    <x v="231"/>
    <x v="86"/>
    <x v="0"/>
    <x v="657"/>
    <x v="366"/>
    <s v="EL"/>
    <s v="EL"/>
    <s v="Diésel"/>
    <x v="1"/>
    <s v="NO COES"/>
    <s v="Instalado"/>
    <x v="0"/>
    <m/>
    <s v="-"/>
    <s v="Privado"/>
    <s v="au-NI"/>
    <x v="2"/>
    <s v="ANCASH"/>
    <s v="ANCASH"/>
    <s v="Santa"/>
    <s v="Chimbote"/>
    <m/>
    <s v="zz"/>
    <n v="2.58"/>
    <n v="2.58"/>
    <n v="4520.16"/>
    <n v="4.5201599999999997"/>
    <m/>
    <n v="2.58"/>
    <n v="2.58"/>
    <n v="4520.16"/>
    <n v="4.5201599999999997"/>
    <m/>
    <n v="2.58"/>
    <n v="2.58"/>
    <n v="4520.16"/>
    <n v="4.5201599999999997"/>
    <m/>
    <n v="2.58"/>
    <n v="2.58"/>
    <n v="4520.16"/>
    <n v="4.5201599999999997"/>
    <m/>
    <m/>
    <m/>
    <m/>
  </r>
  <r>
    <x v="2"/>
    <x v="0"/>
    <s v="Emp. De Serv. Priv. No Informantes"/>
    <m/>
    <m/>
    <s v="EL"/>
    <m/>
    <m/>
    <m/>
    <x v="232"/>
    <x v="86"/>
    <x v="0"/>
    <x v="658"/>
    <x v="366"/>
    <s v="EL"/>
    <s v="EL"/>
    <s v="Diésel"/>
    <x v="1"/>
    <s v="NO COES"/>
    <s v="Instalado"/>
    <x v="0"/>
    <m/>
    <s v="-"/>
    <s v="Privado"/>
    <s v="au-NI"/>
    <x v="2"/>
    <s v="ANCASH"/>
    <s v="ANCASH"/>
    <s v="Santa"/>
    <s v="Chimbote"/>
    <m/>
    <s v="zz"/>
    <n v="1.3160000000000001"/>
    <n v="1.3160000000000001"/>
    <n v="2305.6320000000005"/>
    <n v="2.3056320000000006"/>
    <m/>
    <n v="1.3160000000000001"/>
    <n v="1.3160000000000001"/>
    <n v="2305.6320000000005"/>
    <n v="2.3056320000000006"/>
    <m/>
    <n v="1.3160000000000001"/>
    <n v="1.3160000000000001"/>
    <n v="2305.6320000000005"/>
    <n v="2.3056320000000006"/>
    <m/>
    <n v="1.3160000000000001"/>
    <n v="1.3160000000000001"/>
    <n v="2305.6320000000005"/>
    <n v="2.3056320000000006"/>
    <m/>
    <m/>
    <m/>
    <m/>
  </r>
  <r>
    <x v="2"/>
    <x v="0"/>
    <s v="Emp. De Serv. Priv. No Informantes"/>
    <m/>
    <m/>
    <s v="EL"/>
    <m/>
    <m/>
    <m/>
    <x v="233"/>
    <x v="86"/>
    <x v="0"/>
    <x v="659"/>
    <x v="366"/>
    <s v="EL"/>
    <s v="EL"/>
    <s v="Diésel"/>
    <x v="1"/>
    <s v="NO COES"/>
    <s v="Instalado"/>
    <x v="0"/>
    <m/>
    <s v="-"/>
    <s v="Privado"/>
    <s v="au-NI"/>
    <x v="2"/>
    <s v="ANCASH"/>
    <s v="ANCASH"/>
    <s v="Santa"/>
    <s v="Coishco"/>
    <m/>
    <s v="zz"/>
    <n v="0.46100000000000002"/>
    <n v="0.46100000000000002"/>
    <n v="807.67200000000003"/>
    <n v="0.80767200000000006"/>
    <m/>
    <n v="0.46100000000000002"/>
    <n v="0.46100000000000002"/>
    <n v="807.67200000000003"/>
    <n v="0.80767200000000006"/>
    <m/>
    <n v="0.46100000000000002"/>
    <n v="0.46100000000000002"/>
    <n v="807.67200000000003"/>
    <n v="0.80767200000000006"/>
    <m/>
    <n v="0.46100000000000002"/>
    <n v="0.46100000000000002"/>
    <n v="807.67200000000003"/>
    <n v="0.80767200000000006"/>
    <m/>
    <m/>
    <m/>
    <m/>
  </r>
  <r>
    <x v="2"/>
    <x v="0"/>
    <s v="Emp. De Serv. Priv. No Informantes"/>
    <m/>
    <m/>
    <s v="EL"/>
    <m/>
    <m/>
    <m/>
    <x v="234"/>
    <x v="86"/>
    <x v="0"/>
    <x v="660"/>
    <x v="366"/>
    <s v="EL"/>
    <s v="EL"/>
    <s v="Diésel"/>
    <x v="1"/>
    <s v="NO COES"/>
    <s v="Instalado"/>
    <x v="0"/>
    <m/>
    <s v="-"/>
    <s v="Privado"/>
    <s v="au-NI"/>
    <x v="2"/>
    <s v="ANCASH"/>
    <s v="ANCASH"/>
    <s v="Santa"/>
    <s v="Coishco"/>
    <m/>
    <s v="zz"/>
    <n v="0.65"/>
    <n v="0.65"/>
    <n v="1138.8"/>
    <n v="1.1388"/>
    <m/>
    <n v="0.65"/>
    <n v="0.65"/>
    <n v="1138.8"/>
    <n v="1.1388"/>
    <m/>
    <n v="0.65"/>
    <n v="0.65"/>
    <n v="1138.8"/>
    <n v="1.1388"/>
    <m/>
    <n v="0.65"/>
    <n v="0.65"/>
    <n v="1138.8"/>
    <n v="1.1388"/>
    <m/>
    <m/>
    <m/>
    <m/>
  </r>
  <r>
    <x v="2"/>
    <x v="0"/>
    <s v="Emp. De Serv. Priv. No Informantes"/>
    <m/>
    <m/>
    <s v="EL"/>
    <m/>
    <m/>
    <m/>
    <x v="235"/>
    <x v="86"/>
    <x v="0"/>
    <x v="371"/>
    <x v="366"/>
    <s v="EL"/>
    <s v="EL"/>
    <s v="Diésel"/>
    <x v="1"/>
    <s v="NO COES"/>
    <s v="Instalado"/>
    <x v="0"/>
    <m/>
    <s v="-"/>
    <s v="Privado"/>
    <s v="au-NI"/>
    <x v="2"/>
    <s v="ANCASH"/>
    <s v="ANCASH"/>
    <s v="Santa"/>
    <s v="Chimbote"/>
    <m/>
    <s v="zz"/>
    <n v="0.08"/>
    <n v="0.08"/>
    <n v="140.16"/>
    <n v="0.14016000000000001"/>
    <m/>
    <n v="0.08"/>
    <n v="0.08"/>
    <n v="140.16"/>
    <n v="0.14016000000000001"/>
    <m/>
    <n v="0.08"/>
    <n v="0.08"/>
    <n v="140.16"/>
    <n v="0.14016000000000001"/>
    <m/>
    <n v="0.08"/>
    <n v="0.08"/>
    <n v="140.16"/>
    <n v="0.14016000000000001"/>
    <m/>
    <m/>
    <m/>
    <m/>
  </r>
  <r>
    <x v="2"/>
    <x v="0"/>
    <s v="Emp. De Serv. Priv. No Informantes"/>
    <m/>
    <m/>
    <s v="EL"/>
    <m/>
    <m/>
    <m/>
    <x v="236"/>
    <x v="86"/>
    <x v="0"/>
    <x v="661"/>
    <x v="366"/>
    <s v="EL"/>
    <s v="EL"/>
    <s v="Diésel"/>
    <x v="1"/>
    <s v="NO COES"/>
    <s v="Instalado"/>
    <x v="0"/>
    <m/>
    <s v="-"/>
    <s v="Privado"/>
    <s v="au-NI"/>
    <x v="2"/>
    <s v="ANCASH"/>
    <s v="ANCASH"/>
    <s v="Casma"/>
    <s v="Cmte. Noel"/>
    <m/>
    <s v="zz"/>
    <n v="2.0150000000000001"/>
    <n v="2.0150000000000001"/>
    <n v="882.57"/>
    <n v="0.88257000000000008"/>
    <m/>
    <n v="2.0150000000000001"/>
    <n v="2.0150000000000001"/>
    <n v="882.57"/>
    <n v="0.88257000000000008"/>
    <m/>
    <n v="2.0150000000000001"/>
    <n v="2.0150000000000001"/>
    <n v="882.57"/>
    <n v="0.88257000000000008"/>
    <m/>
    <n v="2.0150000000000001"/>
    <n v="2.0150000000000001"/>
    <n v="882.57"/>
    <n v="0.88257000000000008"/>
    <m/>
    <m/>
    <m/>
    <m/>
  </r>
  <r>
    <x v="2"/>
    <x v="0"/>
    <s v="Emp. De Serv. Priv. No Informantes"/>
    <m/>
    <m/>
    <s v="EL"/>
    <m/>
    <m/>
    <m/>
    <x v="115"/>
    <x v="86"/>
    <x v="0"/>
    <x v="662"/>
    <x v="366"/>
    <s v="EL"/>
    <s v="EL"/>
    <s v="Diésel"/>
    <x v="1"/>
    <s v="NO COES"/>
    <s v="Instalado"/>
    <x v="0"/>
    <m/>
    <s v="-"/>
    <s v="Privado"/>
    <s v="au-NI"/>
    <x v="2"/>
    <s v="ANCASH"/>
    <s v="ANCASH"/>
    <s v="Santa"/>
    <s v="Coishco"/>
    <m/>
    <s v="zz"/>
    <n v="2.2000000000000002"/>
    <n v="2.2000000000000002"/>
    <n v="3854.4"/>
    <n v="3.8544"/>
    <m/>
    <n v="2.2000000000000002"/>
    <n v="2.2000000000000002"/>
    <n v="3854.4"/>
    <n v="3.8544"/>
    <m/>
    <n v="2.2000000000000002"/>
    <n v="2.2000000000000002"/>
    <n v="3854.4"/>
    <n v="3.8544"/>
    <m/>
    <n v="2.2000000000000002"/>
    <n v="2.2000000000000002"/>
    <n v="3854.4"/>
    <n v="3.8544"/>
    <m/>
    <m/>
    <m/>
    <m/>
  </r>
  <r>
    <x v="2"/>
    <x v="0"/>
    <s v="Emp. De Serv. Priv. No Informantes"/>
    <m/>
    <m/>
    <s v="EL"/>
    <m/>
    <m/>
    <m/>
    <x v="237"/>
    <x v="86"/>
    <x v="0"/>
    <x v="663"/>
    <x v="366"/>
    <s v="EL"/>
    <s v="EL"/>
    <s v="Diésel"/>
    <x v="1"/>
    <s v="NO COES"/>
    <s v="Instalado"/>
    <x v="0"/>
    <m/>
    <s v="-"/>
    <s v="Privado"/>
    <s v="au-NI"/>
    <x v="2"/>
    <s v="ANCASH"/>
    <s v="ANCASH"/>
    <s v="Santa"/>
    <s v="Chimbote"/>
    <m/>
    <s v="zz"/>
    <n v="0.9"/>
    <n v="0.9"/>
    <n v="1576.8"/>
    <n v="1.5768"/>
    <m/>
    <n v="0.9"/>
    <n v="0.9"/>
    <n v="1576.8"/>
    <n v="1.5768"/>
    <m/>
    <n v="0.9"/>
    <n v="0.9"/>
    <n v="1576.8"/>
    <n v="1.5768"/>
    <m/>
    <n v="0.9"/>
    <n v="0.9"/>
    <n v="1576.8"/>
    <n v="1.5768"/>
    <m/>
    <m/>
    <m/>
    <m/>
  </r>
  <r>
    <x v="2"/>
    <x v="0"/>
    <s v="Emp. De Serv. Priv. No Informantes"/>
    <m/>
    <m/>
    <s v="EL"/>
    <m/>
    <m/>
    <m/>
    <x v="237"/>
    <x v="86"/>
    <x v="0"/>
    <x v="664"/>
    <x v="366"/>
    <s v="EL"/>
    <s v="EL"/>
    <s v="Diésel"/>
    <x v="1"/>
    <s v="NO COES"/>
    <s v="Instalado"/>
    <x v="0"/>
    <m/>
    <s v="-"/>
    <s v="Privado"/>
    <s v="au-NI"/>
    <x v="2"/>
    <s v="ANCASH"/>
    <s v="ANCASH"/>
    <s v="Huarmey"/>
    <s v="Culebras"/>
    <m/>
    <s v="zz"/>
    <n v="3.7559999999999998"/>
    <n v="3.7559999999999998"/>
    <n v="6580.5119999999997"/>
    <n v="6.5805119999999997"/>
    <m/>
    <n v="3.7559999999999998"/>
    <n v="3.7559999999999998"/>
    <n v="6580.5119999999997"/>
    <n v="6.5805119999999997"/>
    <m/>
    <n v="3.7559999999999998"/>
    <n v="3.7559999999999998"/>
    <n v="6580.5119999999997"/>
    <n v="6.5805119999999997"/>
    <m/>
    <n v="3.7559999999999998"/>
    <n v="3.7559999999999998"/>
    <n v="6580.5119999999997"/>
    <n v="6.5805119999999997"/>
    <m/>
    <m/>
    <m/>
    <m/>
  </r>
  <r>
    <x v="2"/>
    <x v="0"/>
    <s v="Emp. De Serv. Priv. No Informantes"/>
    <m/>
    <m/>
    <s v="EL"/>
    <m/>
    <m/>
    <m/>
    <x v="238"/>
    <x v="86"/>
    <x v="0"/>
    <x v="665"/>
    <x v="366"/>
    <s v="EL"/>
    <s v="EL"/>
    <s v="Diésel"/>
    <x v="1"/>
    <s v="NO COES"/>
    <s v="Instalado"/>
    <x v="0"/>
    <m/>
    <s v="-"/>
    <s v="Privado"/>
    <s v="au-NI"/>
    <x v="2"/>
    <s v="ANCASH"/>
    <s v="ANCASH"/>
    <s v="Santa"/>
    <s v="Nuevo Chimbote"/>
    <m/>
    <s v="zz"/>
    <n v="0.20499999999999999"/>
    <n v="0.20499999999999999"/>
    <n v="359.16"/>
    <n v="0.35916000000000003"/>
    <m/>
    <n v="0.20499999999999999"/>
    <n v="0.20499999999999999"/>
    <n v="359.16"/>
    <n v="0.35916000000000003"/>
    <m/>
    <n v="0.20499999999999999"/>
    <n v="0.20499999999999999"/>
    <n v="359.16"/>
    <n v="0.35916000000000003"/>
    <m/>
    <n v="0.20499999999999999"/>
    <n v="0.20499999999999999"/>
    <n v="359.16"/>
    <n v="0.35916000000000003"/>
    <m/>
    <m/>
    <m/>
    <m/>
  </r>
  <r>
    <x v="2"/>
    <x v="0"/>
    <s v="Emp. De Serv. Priv. No Informantes"/>
    <m/>
    <m/>
    <s v="EL"/>
    <m/>
    <m/>
    <m/>
    <x v="239"/>
    <x v="86"/>
    <x v="0"/>
    <x v="666"/>
    <x v="366"/>
    <s v="EL"/>
    <s v="EL"/>
    <s v="Diésel"/>
    <x v="1"/>
    <s v="NO COES"/>
    <s v="Instalado"/>
    <x v="0"/>
    <m/>
    <s v="-"/>
    <s v="Privado"/>
    <s v="au-NI"/>
    <x v="2"/>
    <s v="ANCASH"/>
    <s v="ANCASH"/>
    <s v="Santa"/>
    <s v="Chimbote"/>
    <m/>
    <s v="zz"/>
    <n v="1.0900000000000001"/>
    <n v="1.0900000000000001"/>
    <n v="1909.68"/>
    <n v="1.90968"/>
    <m/>
    <n v="1.0900000000000001"/>
    <n v="1.0900000000000001"/>
    <n v="1909.68"/>
    <n v="1.90968"/>
    <m/>
    <n v="1.0900000000000001"/>
    <n v="1.0900000000000001"/>
    <n v="1909.68"/>
    <n v="1.90968"/>
    <m/>
    <n v="1.0900000000000001"/>
    <n v="1.0900000000000001"/>
    <n v="1909.68"/>
    <n v="1.90968"/>
    <m/>
    <m/>
    <m/>
    <m/>
  </r>
  <r>
    <x v="2"/>
    <x v="0"/>
    <s v="Emp. De Serv. Priv. No Informantes"/>
    <m/>
    <m/>
    <s v="EL"/>
    <m/>
    <m/>
    <m/>
    <x v="240"/>
    <x v="86"/>
    <x v="0"/>
    <x v="667"/>
    <x v="366"/>
    <s v="EL"/>
    <s v="EL"/>
    <s v="Diésel"/>
    <x v="1"/>
    <s v="NO COES"/>
    <s v="Instalado"/>
    <x v="0"/>
    <m/>
    <s v="-"/>
    <s v="Privado"/>
    <s v="au-NI"/>
    <x v="2"/>
    <s v="ANCASH"/>
    <s v="ANCASH"/>
    <s v="Santa"/>
    <s v="Santa"/>
    <m/>
    <s v="zz"/>
    <n v="1.1399999999999999"/>
    <n v="1.1399999999999999"/>
    <n v="1997.28"/>
    <n v="1.9972799999999999"/>
    <m/>
    <n v="1.1399999999999999"/>
    <n v="1.1399999999999999"/>
    <n v="1997.28"/>
    <n v="1.9972799999999999"/>
    <m/>
    <n v="1.1399999999999999"/>
    <n v="1.1399999999999999"/>
    <n v="1997.28"/>
    <n v="1.9972799999999999"/>
    <m/>
    <n v="1.1399999999999999"/>
    <n v="1.1399999999999999"/>
    <n v="1997.28"/>
    <n v="1.9972799999999999"/>
    <m/>
    <m/>
    <m/>
    <m/>
  </r>
  <r>
    <x v="2"/>
    <x v="0"/>
    <s v="Emp. De Serv. Priv. No Informantes"/>
    <m/>
    <m/>
    <s v="EL"/>
    <m/>
    <m/>
    <m/>
    <x v="241"/>
    <x v="86"/>
    <x v="0"/>
    <x v="668"/>
    <x v="366"/>
    <s v="EL"/>
    <s v="EL"/>
    <s v="Diésel"/>
    <x v="1"/>
    <s v="NO COES"/>
    <s v="Instalado"/>
    <x v="0"/>
    <m/>
    <s v="-"/>
    <s v="Privado"/>
    <s v="au-NI"/>
    <x v="2"/>
    <s v="ANCASH"/>
    <s v="ANCASH"/>
    <s v="Santa"/>
    <s v="Chimbote"/>
    <m/>
    <s v="zz"/>
    <n v="0.4"/>
    <n v="0.4"/>
    <n v="700.8"/>
    <n v="0.70079999999999998"/>
    <m/>
    <n v="0.4"/>
    <n v="0.4"/>
    <n v="700.8"/>
    <n v="0.70079999999999998"/>
    <m/>
    <n v="0.4"/>
    <n v="0.4"/>
    <n v="700.8"/>
    <n v="0.70079999999999998"/>
    <m/>
    <n v="0.4"/>
    <n v="0.4"/>
    <n v="700.8"/>
    <n v="0.70079999999999998"/>
    <m/>
    <m/>
    <m/>
    <m/>
  </r>
  <r>
    <x v="2"/>
    <x v="0"/>
    <s v="Emp. De Serv. Priv. No Informantes"/>
    <m/>
    <m/>
    <s v="EL"/>
    <m/>
    <m/>
    <m/>
    <x v="242"/>
    <x v="86"/>
    <x v="0"/>
    <x v="669"/>
    <x v="366"/>
    <s v="EL"/>
    <s v="EL"/>
    <s v="Diésel"/>
    <x v="1"/>
    <s v="NO COES"/>
    <s v="Instalado"/>
    <x v="0"/>
    <m/>
    <s v="-"/>
    <s v="Privado"/>
    <s v="au-NI"/>
    <x v="2"/>
    <s v="ANCASH"/>
    <s v="ANCASH"/>
    <s v="Santa"/>
    <s v="Santa"/>
    <m/>
    <s v="zz"/>
    <n v="0.25"/>
    <n v="0.25"/>
    <n v="438"/>
    <n v="0.438"/>
    <m/>
    <n v="0.25"/>
    <n v="0.25"/>
    <n v="438"/>
    <n v="0.438"/>
    <m/>
    <n v="0.25"/>
    <n v="0.25"/>
    <n v="438"/>
    <n v="0.438"/>
    <m/>
    <n v="0.25"/>
    <n v="0.25"/>
    <n v="438"/>
    <n v="0.438"/>
    <m/>
    <m/>
    <m/>
    <m/>
  </r>
  <r>
    <x v="2"/>
    <x v="0"/>
    <s v="Emp. De Serv. Priv. No Informantes"/>
    <m/>
    <m/>
    <s v="HI"/>
    <m/>
    <m/>
    <m/>
    <x v="243"/>
    <x v="86"/>
    <x v="1"/>
    <x v="670"/>
    <x v="366"/>
    <s v="HI"/>
    <s v="HI"/>
    <s v="Agua"/>
    <x v="1"/>
    <s v="NO COES"/>
    <s v="Instalado"/>
    <x v="0"/>
    <m/>
    <s v="-"/>
    <s v="Privado"/>
    <s v="au-NI"/>
    <x v="2"/>
    <s v="ANCASH"/>
    <s v="ANCASH"/>
    <s v="Huaraz"/>
    <s v="Independencia"/>
    <m/>
    <s v="zz"/>
    <n v="0.12"/>
    <n v="0.12"/>
    <n v="420.48"/>
    <n v="0.42048000000000002"/>
    <m/>
    <n v="0.12"/>
    <n v="0.12"/>
    <n v="420.48"/>
    <n v="0.42048000000000002"/>
    <m/>
    <n v="0.12"/>
    <n v="0.12"/>
    <n v="420.48"/>
    <n v="0.42048000000000002"/>
    <m/>
    <n v="0.12"/>
    <n v="0.12"/>
    <n v="420.48"/>
    <n v="0.42048000000000002"/>
    <m/>
    <m/>
    <m/>
    <m/>
  </r>
  <r>
    <x v="2"/>
    <x v="0"/>
    <s v="Emp. De Serv. Priv. No Informantes"/>
    <m/>
    <m/>
    <s v="EL"/>
    <m/>
    <m/>
    <m/>
    <x v="244"/>
    <x v="86"/>
    <x v="0"/>
    <x v="671"/>
    <x v="366"/>
    <s v="EL"/>
    <s v="EL"/>
    <s v="Diésel"/>
    <x v="1"/>
    <s v="NO COES"/>
    <s v="Instalado"/>
    <x v="0"/>
    <m/>
    <s v="-"/>
    <s v="Privado"/>
    <s v="au-NI"/>
    <x v="2"/>
    <s v="ANCASH"/>
    <s v="ANCASH"/>
    <s v="Santa"/>
    <s v="Chimbote"/>
    <m/>
    <s v="zz"/>
    <n v="0.16"/>
    <n v="0.16"/>
    <n v="280.32"/>
    <n v="0.28032000000000001"/>
    <m/>
    <n v="0.16"/>
    <n v="0.16"/>
    <n v="280.32"/>
    <n v="0.28032000000000001"/>
    <m/>
    <n v="0.16"/>
    <n v="0.16"/>
    <n v="280.32"/>
    <n v="0.28032000000000001"/>
    <m/>
    <n v="0.16"/>
    <n v="0.16"/>
    <n v="280.32"/>
    <n v="0.28032000000000001"/>
    <m/>
    <m/>
    <m/>
    <m/>
  </r>
  <r>
    <x v="2"/>
    <x v="0"/>
    <s v="Emp. De Serv. Priv. No Informantes"/>
    <m/>
    <m/>
    <s v="EL"/>
    <m/>
    <m/>
    <m/>
    <x v="245"/>
    <x v="86"/>
    <x v="0"/>
    <x v="672"/>
    <x v="366"/>
    <s v="EL"/>
    <s v="EL"/>
    <s v="Diésel"/>
    <x v="1"/>
    <s v="NO COES"/>
    <s v="Instalado"/>
    <x v="0"/>
    <m/>
    <s v="-"/>
    <s v="Privado"/>
    <s v="au-NI"/>
    <x v="2"/>
    <s v="ANCASH"/>
    <s v="ANCASH"/>
    <s v="Santa"/>
    <s v="Chimbote"/>
    <m/>
    <s v="zz"/>
    <n v="12.19"/>
    <n v="12.19"/>
    <n v="21356.880000000001"/>
    <n v="21.35688"/>
    <m/>
    <n v="12.19"/>
    <n v="12.19"/>
    <n v="21356.880000000001"/>
    <n v="21.35688"/>
    <m/>
    <n v="12.19"/>
    <n v="12.19"/>
    <n v="21356.880000000001"/>
    <n v="21.35688"/>
    <m/>
    <n v="12.19"/>
    <n v="12.19"/>
    <n v="21356.880000000001"/>
    <n v="21.35688"/>
    <m/>
    <m/>
    <m/>
    <m/>
  </r>
  <r>
    <x v="2"/>
    <x v="0"/>
    <s v="Emp. De Serv. Priv. No Informantes"/>
    <m/>
    <m/>
    <s v="EL"/>
    <m/>
    <m/>
    <m/>
    <x v="246"/>
    <x v="86"/>
    <x v="0"/>
    <x v="673"/>
    <x v="366"/>
    <s v="EL"/>
    <s v="EL"/>
    <s v="Diésel"/>
    <x v="1"/>
    <s v="NO COES"/>
    <s v="Instalado"/>
    <x v="0"/>
    <m/>
    <s v="-"/>
    <s v="Privado"/>
    <s v="au-NI"/>
    <x v="2"/>
    <s v="ANCASH"/>
    <s v="ANCASH"/>
    <s v="Santa"/>
    <s v="Santa"/>
    <m/>
    <s v="zz"/>
    <n v="0.55000000000000004"/>
    <n v="0.55000000000000004"/>
    <n v="963.6"/>
    <n v="0.96360000000000001"/>
    <m/>
    <n v="0.55000000000000004"/>
    <n v="0.55000000000000004"/>
    <n v="963.6"/>
    <n v="0.96360000000000001"/>
    <m/>
    <n v="0.55000000000000004"/>
    <n v="0.55000000000000004"/>
    <n v="963.6"/>
    <n v="0.96360000000000001"/>
    <m/>
    <n v="0.55000000000000004"/>
    <n v="0.55000000000000004"/>
    <n v="963.6"/>
    <n v="0.96360000000000001"/>
    <m/>
    <m/>
    <m/>
    <m/>
  </r>
  <r>
    <x v="2"/>
    <x v="0"/>
    <s v="Emp. De Serv. Priv. No Informantes"/>
    <m/>
    <m/>
    <s v="EL"/>
    <m/>
    <m/>
    <m/>
    <x v="247"/>
    <x v="86"/>
    <x v="0"/>
    <x v="674"/>
    <x v="366"/>
    <s v="EL"/>
    <s v="EL"/>
    <s v="Diésel"/>
    <x v="1"/>
    <s v="NO COES"/>
    <s v="Instalado"/>
    <x v="0"/>
    <m/>
    <s v="-"/>
    <s v="Privado"/>
    <s v="au-NI"/>
    <x v="2"/>
    <s v="AREQUIPA"/>
    <s v="AREQUIPA"/>
    <s v="Caravelí"/>
    <s v="Huanuhuanu"/>
    <m/>
    <s v="zz"/>
    <n v="0.4"/>
    <n v="0.4"/>
    <n v="700.8"/>
    <n v="0.70079999999999998"/>
    <m/>
    <n v="0.4"/>
    <n v="0.4"/>
    <n v="700.8"/>
    <n v="0.70079999999999998"/>
    <m/>
    <n v="0.4"/>
    <n v="0.4"/>
    <n v="700.8"/>
    <n v="0.70079999999999998"/>
    <m/>
    <n v="0.4"/>
    <n v="0.4"/>
    <n v="700.8"/>
    <n v="0.70079999999999998"/>
    <m/>
    <m/>
    <m/>
    <m/>
  </r>
  <r>
    <x v="2"/>
    <x v="0"/>
    <s v="Emp. De Serv. Priv. No Informantes"/>
    <m/>
    <m/>
    <s v="EL"/>
    <m/>
    <m/>
    <m/>
    <x v="248"/>
    <x v="86"/>
    <x v="0"/>
    <x v="675"/>
    <x v="366"/>
    <s v="EL"/>
    <s v="EL"/>
    <s v="Diésel"/>
    <x v="1"/>
    <s v="NO COES"/>
    <s v="Instalado"/>
    <x v="0"/>
    <m/>
    <s v="-"/>
    <s v="Privado"/>
    <s v="au-NI"/>
    <x v="2"/>
    <s v="AREQUIPA"/>
    <s v="AREQUIPA"/>
    <s v="Islay"/>
    <s v="Islay"/>
    <m/>
    <s v="zz"/>
    <n v="0.96499999999999997"/>
    <n v="0.96499999999999997"/>
    <n v="1690.68"/>
    <n v="1.69068"/>
    <m/>
    <n v="0.96499999999999997"/>
    <n v="0.96499999999999997"/>
    <n v="1690.68"/>
    <n v="1.69068"/>
    <m/>
    <n v="0.96499999999999997"/>
    <n v="0.96499999999999997"/>
    <n v="1690.68"/>
    <n v="1.69068"/>
    <m/>
    <n v="0.96499999999999997"/>
    <n v="0.96499999999999997"/>
    <n v="1690.68"/>
    <n v="1.69068"/>
    <m/>
    <m/>
    <m/>
    <m/>
  </r>
  <r>
    <x v="2"/>
    <x v="0"/>
    <s v="Emp. De Serv. Priv. No Informantes"/>
    <m/>
    <m/>
    <s v="EL"/>
    <m/>
    <m/>
    <m/>
    <x v="249"/>
    <x v="86"/>
    <x v="0"/>
    <x v="676"/>
    <x v="366"/>
    <s v="EL"/>
    <s v="EL"/>
    <s v="Diésel"/>
    <x v="1"/>
    <s v="NO COES"/>
    <s v="Instalado"/>
    <x v="0"/>
    <m/>
    <s v="-"/>
    <s v="Privado"/>
    <s v="au-NI"/>
    <x v="2"/>
    <s v="AREQUIPA"/>
    <s v="AREQUIPA"/>
    <s v="Castilla"/>
    <s v="Aplao"/>
    <m/>
    <s v="zz"/>
    <n v="0.09"/>
    <n v="0.09"/>
    <n v="157.68"/>
    <n v="0.15768000000000001"/>
    <m/>
    <n v="0.09"/>
    <n v="0.09"/>
    <n v="157.68"/>
    <n v="0.15768000000000001"/>
    <m/>
    <n v="0.09"/>
    <n v="0.09"/>
    <n v="157.68"/>
    <n v="0.15768000000000001"/>
    <m/>
    <n v="0.09"/>
    <n v="0.09"/>
    <n v="157.68"/>
    <n v="0.15768000000000001"/>
    <m/>
    <m/>
    <m/>
    <m/>
  </r>
  <r>
    <x v="2"/>
    <x v="0"/>
    <s v="Emp. De Serv. Priv. No Informantes"/>
    <m/>
    <m/>
    <s v="EL"/>
    <m/>
    <m/>
    <m/>
    <x v="249"/>
    <x v="86"/>
    <x v="0"/>
    <x v="677"/>
    <x v="366"/>
    <s v="EL"/>
    <s v="EL"/>
    <s v="Diésel"/>
    <x v="1"/>
    <s v="NO COES"/>
    <s v="Instalado"/>
    <x v="0"/>
    <m/>
    <s v="-"/>
    <s v="Privado"/>
    <s v="au-NI"/>
    <x v="2"/>
    <s v="AREQUIPA"/>
    <s v="AREQUIPA"/>
    <s v="Arequipa"/>
    <s v="Arequipa"/>
    <m/>
    <s v="zz"/>
    <n v="1.0449999999999999"/>
    <n v="1.0449999999999999"/>
    <n v="1830.84"/>
    <n v="1.83084"/>
    <m/>
    <n v="1.0449999999999999"/>
    <n v="1.0449999999999999"/>
    <n v="1830.84"/>
    <n v="1.83084"/>
    <m/>
    <n v="1.0449999999999999"/>
    <n v="1.0449999999999999"/>
    <n v="1830.84"/>
    <n v="1.83084"/>
    <m/>
    <n v="1.0449999999999999"/>
    <n v="1.0449999999999999"/>
    <n v="1830.84"/>
    <n v="1.83084"/>
    <m/>
    <m/>
    <m/>
    <m/>
  </r>
  <r>
    <x v="2"/>
    <x v="0"/>
    <s v="Emp. De Serv. Priv. No Informantes"/>
    <m/>
    <m/>
    <s v="EL"/>
    <m/>
    <m/>
    <m/>
    <x v="249"/>
    <x v="86"/>
    <x v="0"/>
    <x v="678"/>
    <x v="366"/>
    <s v="EL"/>
    <s v="EL"/>
    <s v="Diésel"/>
    <x v="1"/>
    <s v="NO COES"/>
    <s v="Instalado"/>
    <x v="0"/>
    <m/>
    <s v="-"/>
    <s v="Privado"/>
    <s v="au-NI"/>
    <x v="2"/>
    <s v="AREQUIPA"/>
    <s v="AREQUIPA"/>
    <s v="Arequipa"/>
    <s v="La Joya"/>
    <m/>
    <s v="zz"/>
    <n v="0.22"/>
    <n v="0.22"/>
    <n v="385.44"/>
    <n v="0.38544"/>
    <m/>
    <n v="0.22"/>
    <n v="0.22"/>
    <n v="385.44"/>
    <n v="0.38544"/>
    <m/>
    <n v="0.22"/>
    <n v="0.22"/>
    <n v="385.44"/>
    <n v="0.38544"/>
    <m/>
    <n v="0.22"/>
    <n v="0.22"/>
    <n v="385.44"/>
    <n v="0.38544"/>
    <m/>
    <m/>
    <m/>
    <m/>
  </r>
  <r>
    <x v="2"/>
    <x v="0"/>
    <s v="Emp. De Serv. Priv. No Informantes"/>
    <m/>
    <m/>
    <s v="EL"/>
    <m/>
    <m/>
    <m/>
    <x v="249"/>
    <x v="86"/>
    <x v="0"/>
    <x v="679"/>
    <x v="366"/>
    <s v="EL"/>
    <s v="EL"/>
    <s v="Diésel"/>
    <x v="1"/>
    <s v="NO COES"/>
    <s v="Instalado"/>
    <x v="0"/>
    <m/>
    <s v="-"/>
    <s v="Privado"/>
    <s v="au-NI"/>
    <x v="2"/>
    <s v="AREQUIPA"/>
    <s v="AREQUIPA"/>
    <s v="Caylloma"/>
    <s v="Lluta"/>
    <m/>
    <s v="zz"/>
    <n v="0.28499999999999998"/>
    <n v="0.28499999999999998"/>
    <n v="499.32"/>
    <n v="0.49931999999999999"/>
    <m/>
    <n v="0.28499999999999998"/>
    <n v="0.28499999999999998"/>
    <n v="499.32"/>
    <n v="0.49931999999999999"/>
    <m/>
    <n v="0.28499999999999998"/>
    <n v="0.28499999999999998"/>
    <n v="499.32"/>
    <n v="0.49931999999999999"/>
    <m/>
    <n v="0.28499999999999998"/>
    <n v="0.28499999999999998"/>
    <n v="499.32"/>
    <n v="0.49931999999999999"/>
    <m/>
    <m/>
    <m/>
    <m/>
  </r>
  <r>
    <x v="2"/>
    <x v="0"/>
    <s v="Emp. De Serv. Priv. No Informantes"/>
    <m/>
    <m/>
    <s v="EL"/>
    <m/>
    <m/>
    <m/>
    <x v="249"/>
    <x v="86"/>
    <x v="0"/>
    <x v="680"/>
    <x v="366"/>
    <s v="EL"/>
    <s v="EL"/>
    <s v="Diésel"/>
    <x v="1"/>
    <s v="NO COES"/>
    <s v="Instalado"/>
    <x v="0"/>
    <m/>
    <s v="-"/>
    <s v="Privado"/>
    <s v="au-NI"/>
    <x v="2"/>
    <s v="AREQUIPA"/>
    <s v="AREQUIPA"/>
    <s v="Islay"/>
    <s v="Mejía"/>
    <m/>
    <s v="zz"/>
    <n v="0.113"/>
    <n v="0.113"/>
    <n v="197.97600000000003"/>
    <n v="0.19797600000000004"/>
    <m/>
    <n v="0.113"/>
    <n v="0.113"/>
    <n v="197.97600000000003"/>
    <n v="0.19797600000000004"/>
    <m/>
    <n v="0.113"/>
    <n v="0.113"/>
    <n v="197.97600000000003"/>
    <n v="0.19797600000000004"/>
    <m/>
    <n v="0.113"/>
    <n v="0.113"/>
    <n v="197.97600000000003"/>
    <n v="0.19797600000000004"/>
    <m/>
    <m/>
    <m/>
    <m/>
  </r>
  <r>
    <x v="2"/>
    <x v="0"/>
    <s v="Emp. De Serv. Priv. No Informantes"/>
    <m/>
    <m/>
    <s v="EL"/>
    <m/>
    <m/>
    <m/>
    <x v="249"/>
    <x v="86"/>
    <x v="0"/>
    <x v="681"/>
    <x v="366"/>
    <s v="EL"/>
    <s v="EL"/>
    <s v="Diésel"/>
    <x v="1"/>
    <s v="NO COES"/>
    <s v="Instalado"/>
    <x v="0"/>
    <m/>
    <s v="-"/>
    <s v="Privado"/>
    <s v="au-NI"/>
    <x v="2"/>
    <s v="AREQUIPA"/>
    <s v="AREQUIPA"/>
    <s v="Castilla"/>
    <s v="Pampacolca"/>
    <m/>
    <s v="zz"/>
    <n v="5.6000000000000001E-2"/>
    <n v="5.6000000000000001E-2"/>
    <n v="98.112000000000009"/>
    <n v="9.8112000000000005E-2"/>
    <m/>
    <n v="5.6000000000000001E-2"/>
    <n v="5.6000000000000001E-2"/>
    <n v="98.112000000000009"/>
    <n v="9.8112000000000005E-2"/>
    <m/>
    <n v="5.6000000000000001E-2"/>
    <n v="5.6000000000000001E-2"/>
    <n v="98.112000000000009"/>
    <n v="9.8112000000000005E-2"/>
    <m/>
    <n v="5.6000000000000001E-2"/>
    <n v="5.6000000000000001E-2"/>
    <n v="98.112000000000009"/>
    <n v="9.8112000000000005E-2"/>
    <m/>
    <m/>
    <m/>
    <m/>
  </r>
  <r>
    <x v="2"/>
    <x v="0"/>
    <s v="Emp. De Serv. Priv. No Informantes"/>
    <m/>
    <m/>
    <s v="EL"/>
    <m/>
    <m/>
    <m/>
    <x v="249"/>
    <x v="86"/>
    <x v="0"/>
    <x v="682"/>
    <x v="366"/>
    <s v="EL"/>
    <s v="EL"/>
    <s v="Diésel"/>
    <x v="1"/>
    <s v="NO COES"/>
    <s v="Instalado"/>
    <x v="0"/>
    <m/>
    <s v="-"/>
    <s v="Privado"/>
    <s v="au-NI"/>
    <x v="2"/>
    <s v="AREQUIPA"/>
    <s v="AREQUIPA"/>
    <s v="Arequipa"/>
    <s v="Santa Rita de Siguas"/>
    <m/>
    <s v="zz"/>
    <n v="0.14000000000000001"/>
    <n v="0.14000000000000001"/>
    <n v="245.28"/>
    <n v="0.24528"/>
    <m/>
    <n v="0.14000000000000001"/>
    <n v="0.14000000000000001"/>
    <n v="245.28"/>
    <n v="0.24528"/>
    <m/>
    <n v="0.14000000000000001"/>
    <n v="0.14000000000000001"/>
    <n v="245.28"/>
    <n v="0.24528"/>
    <m/>
    <n v="0.14000000000000001"/>
    <n v="0.14000000000000001"/>
    <n v="245.28"/>
    <n v="0.24528"/>
    <m/>
    <m/>
    <m/>
    <m/>
  </r>
  <r>
    <x v="2"/>
    <x v="0"/>
    <s v="Emp. De Serv. Priv. No Informantes"/>
    <m/>
    <m/>
    <s v="EL"/>
    <m/>
    <m/>
    <m/>
    <x v="231"/>
    <x v="86"/>
    <x v="0"/>
    <x v="683"/>
    <x v="366"/>
    <s v="EL"/>
    <s v="EL"/>
    <s v="Diésel"/>
    <x v="1"/>
    <s v="NO COES"/>
    <s v="Instalado"/>
    <x v="0"/>
    <m/>
    <s v="-"/>
    <s v="Privado"/>
    <s v="au-NI"/>
    <x v="2"/>
    <s v="AREQUIPA"/>
    <s v="AREQUIPA"/>
    <s v="Caravelí"/>
    <s v="Atico"/>
    <m/>
    <s v="zz"/>
    <n v="3.28"/>
    <n v="3.28"/>
    <n v="5746.56"/>
    <n v="5.7465600000000006"/>
    <m/>
    <n v="3.28"/>
    <n v="3.28"/>
    <n v="5746.56"/>
    <n v="5.7465600000000006"/>
    <m/>
    <n v="3.28"/>
    <n v="3.28"/>
    <n v="5746.56"/>
    <n v="5.7465600000000006"/>
    <m/>
    <n v="3.28"/>
    <n v="3.28"/>
    <n v="5746.56"/>
    <n v="5.7465600000000006"/>
    <m/>
    <m/>
    <m/>
    <m/>
  </r>
  <r>
    <x v="2"/>
    <x v="0"/>
    <s v="Emp. De Serv. Priv. No Informantes"/>
    <m/>
    <m/>
    <s v="EL"/>
    <m/>
    <m/>
    <m/>
    <x v="231"/>
    <x v="86"/>
    <x v="0"/>
    <x v="684"/>
    <x v="366"/>
    <s v="EL"/>
    <s v="EL"/>
    <s v="Diésel"/>
    <x v="1"/>
    <s v="NO COES"/>
    <s v="Instalado"/>
    <x v="0"/>
    <m/>
    <s v="-"/>
    <s v="Privado"/>
    <s v="au-NI"/>
    <x v="2"/>
    <s v="AREQUIPA"/>
    <s v="AREQUIPA"/>
    <s v="Islay"/>
    <s v="Mollendo"/>
    <m/>
    <s v="zz"/>
    <n v="4.26"/>
    <n v="4.26"/>
    <n v="7463.52"/>
    <n v="7.4635200000000008"/>
    <m/>
    <n v="4.26"/>
    <n v="4.26"/>
    <n v="7463.52"/>
    <n v="7.4635200000000008"/>
    <m/>
    <n v="4.26"/>
    <n v="4.26"/>
    <n v="7463.52"/>
    <n v="7.4635200000000008"/>
    <m/>
    <n v="4.26"/>
    <n v="4.26"/>
    <n v="7463.52"/>
    <n v="7.4635200000000008"/>
    <m/>
    <m/>
    <m/>
    <m/>
  </r>
  <r>
    <x v="2"/>
    <x v="0"/>
    <s v="Emp. De Serv. Priv. No Informantes"/>
    <m/>
    <m/>
    <s v="EL"/>
    <m/>
    <m/>
    <m/>
    <x v="231"/>
    <x v="86"/>
    <x v="0"/>
    <x v="685"/>
    <x v="366"/>
    <s v="EL"/>
    <s v="EL"/>
    <s v="Diésel"/>
    <x v="1"/>
    <s v="NO COES"/>
    <s v="Instalado"/>
    <x v="0"/>
    <m/>
    <s v="-"/>
    <s v="Privado"/>
    <s v="au-NI"/>
    <x v="2"/>
    <s v="AREQUIPA"/>
    <s v="AREQUIPA"/>
    <s v="Islay"/>
    <s v="Mollendo"/>
    <m/>
    <s v="zz"/>
    <n v="2.33"/>
    <n v="2.33"/>
    <n v="4082.16"/>
    <n v="4.08216"/>
    <m/>
    <n v="2.33"/>
    <n v="2.33"/>
    <n v="4082.16"/>
    <n v="4.08216"/>
    <m/>
    <n v="2.33"/>
    <n v="2.33"/>
    <n v="4082.16"/>
    <n v="4.08216"/>
    <m/>
    <n v="2.33"/>
    <n v="2.33"/>
    <n v="4082.16"/>
    <n v="4.08216"/>
    <m/>
    <m/>
    <m/>
    <m/>
  </r>
  <r>
    <x v="2"/>
    <x v="0"/>
    <s v="Emp. De Serv. Priv. No Informantes"/>
    <m/>
    <m/>
    <s v="EL"/>
    <m/>
    <m/>
    <m/>
    <x v="250"/>
    <x v="86"/>
    <x v="0"/>
    <x v="686"/>
    <x v="366"/>
    <s v="EL"/>
    <s v="EL"/>
    <s v="Diésel"/>
    <x v="1"/>
    <s v="NO COES"/>
    <s v="Instalado"/>
    <x v="0"/>
    <m/>
    <s v="-"/>
    <s v="Privado"/>
    <s v="au-NI"/>
    <x v="2"/>
    <s v="AREQUIPA"/>
    <s v="AREQUIPA"/>
    <s v="Caravelí"/>
    <s v="Caravelí"/>
    <m/>
    <s v="zz"/>
    <n v="2.2000000000000002"/>
    <n v="2.2000000000000002"/>
    <n v="3854.4"/>
    <n v="3.8544"/>
    <m/>
    <n v="2.2000000000000002"/>
    <n v="2.2000000000000002"/>
    <n v="3854.4"/>
    <n v="3.8544"/>
    <m/>
    <n v="2.2000000000000002"/>
    <n v="2.2000000000000002"/>
    <n v="3854.4"/>
    <n v="3.8544"/>
    <m/>
    <n v="2.2000000000000002"/>
    <n v="2.2000000000000002"/>
    <n v="3854.4"/>
    <n v="3.8544"/>
    <m/>
    <m/>
    <m/>
    <m/>
  </r>
  <r>
    <x v="2"/>
    <x v="0"/>
    <s v="Emp. De Serv. Priv. No Informantes"/>
    <m/>
    <m/>
    <s v="HI"/>
    <m/>
    <m/>
    <m/>
    <x v="251"/>
    <x v="86"/>
    <x v="1"/>
    <x v="687"/>
    <x v="366"/>
    <s v="HI"/>
    <s v="HI"/>
    <s v="Agua"/>
    <x v="1"/>
    <s v="NO COES"/>
    <s v="Instalado"/>
    <x v="0"/>
    <m/>
    <s v="-"/>
    <s v="Privado"/>
    <s v="au-NI"/>
    <x v="2"/>
    <s v="AREQUIPA"/>
    <s v="AREQUIPA"/>
    <s v="Arequipa"/>
    <s v="Yura"/>
    <m/>
    <s v="zz"/>
    <n v="0.06"/>
    <n v="0.06"/>
    <n v="210.24"/>
    <n v="0.21024000000000001"/>
    <m/>
    <n v="0.06"/>
    <n v="0.06"/>
    <n v="210.24"/>
    <n v="0.21024000000000001"/>
    <m/>
    <n v="0.06"/>
    <n v="0.06"/>
    <n v="210.24"/>
    <n v="0.21024000000000001"/>
    <m/>
    <n v="0.06"/>
    <n v="0.06"/>
    <n v="210.24"/>
    <n v="0.21024000000000001"/>
    <m/>
    <m/>
    <m/>
    <m/>
  </r>
  <r>
    <x v="2"/>
    <x v="0"/>
    <s v="Emp. De Serv. Priv. No Informantes"/>
    <m/>
    <m/>
    <s v="EL"/>
    <m/>
    <m/>
    <m/>
    <x v="251"/>
    <x v="86"/>
    <x v="0"/>
    <x v="688"/>
    <x v="366"/>
    <s v="EL"/>
    <s v="EL"/>
    <s v="Diésel"/>
    <x v="1"/>
    <s v="NO COES"/>
    <s v="Instalado"/>
    <x v="0"/>
    <m/>
    <s v="-"/>
    <s v="Privado"/>
    <s v="au-NI"/>
    <x v="2"/>
    <s v="AREQUIPA"/>
    <s v="AREQUIPA"/>
    <s v="Arequipa"/>
    <s v="Cerro Colorado"/>
    <m/>
    <s v="zz"/>
    <n v="0.8"/>
    <n v="0.8"/>
    <n v="1401.6"/>
    <n v="1.4016"/>
    <m/>
    <n v="0.8"/>
    <n v="0.8"/>
    <n v="1401.6"/>
    <n v="1.4016"/>
    <m/>
    <n v="0.8"/>
    <n v="0.8"/>
    <n v="1401.6"/>
    <n v="1.4016"/>
    <m/>
    <n v="0.8"/>
    <n v="0.8"/>
    <n v="1401.6"/>
    <n v="1.4016"/>
    <m/>
    <m/>
    <m/>
    <m/>
  </r>
  <r>
    <x v="2"/>
    <x v="0"/>
    <s v="Emp. De Serv. Priv. No Informantes"/>
    <m/>
    <m/>
    <s v="EL"/>
    <m/>
    <m/>
    <m/>
    <x v="252"/>
    <x v="86"/>
    <x v="0"/>
    <x v="689"/>
    <x v="366"/>
    <s v="EL"/>
    <s v="EL"/>
    <s v="Diésel"/>
    <x v="1"/>
    <s v="NO COES"/>
    <s v="Instalado"/>
    <x v="0"/>
    <m/>
    <s v="-"/>
    <s v="Privado"/>
    <s v="au-NI"/>
    <x v="2"/>
    <s v="AREQUIPA"/>
    <s v="AREQUIPA"/>
    <s v="Arequipa"/>
    <s v="Yura"/>
    <m/>
    <s v="zz"/>
    <n v="0.4"/>
    <n v="0.4"/>
    <n v="700.8"/>
    <n v="0.70079999999999998"/>
    <m/>
    <n v="0.4"/>
    <n v="0.4"/>
    <n v="700.8"/>
    <n v="0.70079999999999998"/>
    <m/>
    <n v="0.4"/>
    <n v="0.4"/>
    <n v="700.8"/>
    <n v="0.70079999999999998"/>
    <m/>
    <n v="0.4"/>
    <n v="0.4"/>
    <n v="700.8"/>
    <n v="0.70079999999999998"/>
    <m/>
    <m/>
    <m/>
    <m/>
  </r>
  <r>
    <x v="2"/>
    <x v="0"/>
    <s v="Emp. De Serv. Priv. No Informantes"/>
    <m/>
    <m/>
    <s v="HI"/>
    <m/>
    <m/>
    <m/>
    <x v="253"/>
    <x v="86"/>
    <x v="1"/>
    <x v="690"/>
    <x v="366"/>
    <s v="HI"/>
    <s v="HI"/>
    <s v="Agua"/>
    <x v="1"/>
    <s v="NO COES"/>
    <s v="Instalado"/>
    <x v="0"/>
    <m/>
    <s v="-"/>
    <s v="Privado"/>
    <s v="au-NI"/>
    <x v="2"/>
    <s v="CAJAMARCA"/>
    <s v="CAJAMARCA"/>
    <s v="Cajabamba"/>
    <s v="Cachachi"/>
    <m/>
    <s v="zz"/>
    <n v="1.677"/>
    <n v="1.677"/>
    <n v="5876.2080000000005"/>
    <n v="5.8762080000000001"/>
    <m/>
    <n v="1.677"/>
    <n v="1.677"/>
    <n v="5876.2080000000005"/>
    <n v="5.8762080000000001"/>
    <m/>
    <n v="1.677"/>
    <n v="1.677"/>
    <n v="5876.2080000000005"/>
    <n v="5.8762080000000001"/>
    <m/>
    <n v="1.677"/>
    <n v="1.677"/>
    <n v="5876.2080000000005"/>
    <n v="5.8762080000000001"/>
    <m/>
    <m/>
    <m/>
    <m/>
  </r>
  <r>
    <x v="2"/>
    <x v="0"/>
    <s v="Emp. De Serv. Priv. No Informantes"/>
    <m/>
    <m/>
    <s v="HI"/>
    <m/>
    <m/>
    <m/>
    <x v="254"/>
    <x v="86"/>
    <x v="1"/>
    <x v="691"/>
    <x v="366"/>
    <s v="HI"/>
    <s v="HI"/>
    <s v="Agua"/>
    <x v="1"/>
    <s v="NO COES"/>
    <s v="Instalado"/>
    <x v="0"/>
    <m/>
    <s v="-"/>
    <s v="Privado"/>
    <s v="au-NI"/>
    <x v="2"/>
    <s v="CAJAMARCA"/>
    <s v="CAJAMARCA"/>
    <s v="Cajamarca"/>
    <s v="Encañada"/>
    <m/>
    <s v="zz"/>
    <n v="1.7999999999999999E-2"/>
    <n v="1.7999999999999999E-2"/>
    <n v="63.071999999999996"/>
    <n v="6.3071999999999989E-2"/>
    <m/>
    <n v="1.7999999999999999E-2"/>
    <n v="1.7999999999999999E-2"/>
    <n v="63.071999999999996"/>
    <n v="6.3071999999999989E-2"/>
    <m/>
    <n v="1.7999999999999999E-2"/>
    <n v="1.7999999999999999E-2"/>
    <n v="63.071999999999996"/>
    <n v="6.3071999999999989E-2"/>
    <m/>
    <n v="1.7999999999999999E-2"/>
    <n v="1.7999999999999999E-2"/>
    <n v="63.071999999999996"/>
    <n v="6.3071999999999989E-2"/>
    <m/>
    <m/>
    <m/>
    <m/>
  </r>
  <r>
    <x v="2"/>
    <x v="0"/>
    <s v="Emp. De Serv. Priv. No Informantes"/>
    <m/>
    <m/>
    <s v="HI"/>
    <m/>
    <m/>
    <m/>
    <x v="255"/>
    <x v="86"/>
    <x v="1"/>
    <x v="692"/>
    <x v="366"/>
    <s v="HI"/>
    <s v="HI"/>
    <s v="Agua"/>
    <x v="1"/>
    <s v="NO COES"/>
    <s v="Instalado"/>
    <x v="0"/>
    <m/>
    <s v="-"/>
    <s v="Privado"/>
    <s v="au-NI"/>
    <x v="2"/>
    <s v="CAJAMARCA"/>
    <s v="CAJAMARCA"/>
    <s v="Contumazá"/>
    <s v="Cupisnique"/>
    <m/>
    <s v="zz"/>
    <n v="5.0000000000000001E-3"/>
    <n v="5.0000000000000001E-3"/>
    <n v="17.52"/>
    <n v="1.7520000000000001E-2"/>
    <m/>
    <n v="5.0000000000000001E-3"/>
    <n v="5.0000000000000001E-3"/>
    <n v="17.52"/>
    <n v="1.7520000000000001E-2"/>
    <m/>
    <n v="5.0000000000000001E-3"/>
    <n v="5.0000000000000001E-3"/>
    <n v="17.52"/>
    <n v="1.7520000000000001E-2"/>
    <m/>
    <n v="5.0000000000000001E-3"/>
    <n v="5.0000000000000001E-3"/>
    <n v="17.52"/>
    <n v="1.7520000000000001E-2"/>
    <m/>
    <m/>
    <m/>
    <m/>
  </r>
  <r>
    <x v="2"/>
    <x v="0"/>
    <s v="Emp. De Serv. Priv. No Informantes"/>
    <m/>
    <m/>
    <s v="HI"/>
    <m/>
    <m/>
    <m/>
    <x v="256"/>
    <x v="86"/>
    <x v="1"/>
    <x v="693"/>
    <x v="366"/>
    <s v="HI"/>
    <s v="HI"/>
    <s v="Agua"/>
    <x v="1"/>
    <s v="NO COES"/>
    <s v="Instalado"/>
    <x v="0"/>
    <m/>
    <s v="-"/>
    <s v="Privado"/>
    <s v="au-NI"/>
    <x v="2"/>
    <s v="CUSCO"/>
    <s v="CUSCO"/>
    <s v="La Convención"/>
    <s v="Santa Ana"/>
    <m/>
    <s v="zz"/>
    <n v="0.13600000000000001"/>
    <n v="0.13600000000000001"/>
    <n v="476.54400000000004"/>
    <n v="0.47654400000000002"/>
    <m/>
    <n v="0.13600000000000001"/>
    <n v="0.13600000000000001"/>
    <n v="476.54400000000004"/>
    <n v="0.47654400000000002"/>
    <m/>
    <n v="0.13600000000000001"/>
    <n v="0.13600000000000001"/>
    <n v="476.54400000000004"/>
    <n v="0.47654400000000002"/>
    <m/>
    <n v="0.13600000000000001"/>
    <n v="0.13600000000000001"/>
    <n v="476.54400000000004"/>
    <n v="0.47654400000000002"/>
    <m/>
    <m/>
    <m/>
    <m/>
  </r>
  <r>
    <x v="2"/>
    <x v="0"/>
    <s v="Emp. De Serv. Priv. No Informantes"/>
    <m/>
    <m/>
    <s v="HI"/>
    <m/>
    <m/>
    <m/>
    <x v="257"/>
    <x v="86"/>
    <x v="1"/>
    <x v="694"/>
    <x v="366"/>
    <s v="HI"/>
    <s v="HI"/>
    <s v="Agua"/>
    <x v="1"/>
    <s v="NO COES"/>
    <s v="Instalado"/>
    <x v="0"/>
    <m/>
    <s v="-"/>
    <s v="Privado"/>
    <s v="au-NI"/>
    <x v="2"/>
    <s v="CUSCO"/>
    <s v="CUSCO"/>
    <s v="Quispicanchis"/>
    <s v="Huaro"/>
    <m/>
    <s v="zz"/>
    <n v="0.52"/>
    <n v="0.52"/>
    <n v="1822.08"/>
    <n v="1.8220799999999999"/>
    <m/>
    <n v="0.52"/>
    <n v="0.52"/>
    <n v="1822.08"/>
    <n v="1.8220799999999999"/>
    <m/>
    <n v="0.52"/>
    <n v="0.52"/>
    <n v="1822.08"/>
    <n v="1.8220799999999999"/>
    <m/>
    <n v="0.52"/>
    <n v="0.52"/>
    <n v="1822.08"/>
    <n v="1.8220799999999999"/>
    <m/>
    <m/>
    <m/>
    <m/>
  </r>
  <r>
    <x v="2"/>
    <x v="0"/>
    <s v="Emp. De Serv. Priv. No Informantes"/>
    <m/>
    <m/>
    <s v="EL"/>
    <m/>
    <m/>
    <m/>
    <x v="258"/>
    <x v="86"/>
    <x v="0"/>
    <x v="695"/>
    <x v="366"/>
    <s v="EL"/>
    <s v="EL"/>
    <s v="Diésel"/>
    <x v="1"/>
    <s v="NO COES"/>
    <s v="Instalado"/>
    <x v="0"/>
    <m/>
    <s v="-"/>
    <s v="Privado"/>
    <s v="au-NI"/>
    <x v="2"/>
    <s v="HUANUCO"/>
    <s v="HUANUCO"/>
    <s v="Leoncio Prado"/>
    <s v="Hermílio Valdizan"/>
    <m/>
    <s v="zz"/>
    <n v="0.317"/>
    <n v="0.317"/>
    <n v="555.38400000000001"/>
    <n v="0.55538399999999999"/>
    <m/>
    <n v="0.317"/>
    <n v="0.317"/>
    <n v="555.38400000000001"/>
    <n v="0.55538399999999999"/>
    <m/>
    <n v="0.317"/>
    <n v="0.317"/>
    <n v="555.38400000000001"/>
    <n v="0.55538399999999999"/>
    <m/>
    <n v="0.317"/>
    <n v="0.317"/>
    <n v="555.38400000000001"/>
    <n v="0.55538399999999999"/>
    <m/>
    <m/>
    <m/>
    <m/>
  </r>
  <r>
    <x v="2"/>
    <x v="0"/>
    <s v="Emp. De Serv. Priv. No Informantes"/>
    <m/>
    <m/>
    <s v="EL"/>
    <m/>
    <m/>
    <m/>
    <x v="259"/>
    <x v="86"/>
    <x v="0"/>
    <x v="696"/>
    <x v="366"/>
    <s v="EL"/>
    <s v="EL"/>
    <s v="Diésel"/>
    <x v="1"/>
    <s v="NO COES"/>
    <s v="Instalado"/>
    <x v="0"/>
    <m/>
    <s v="-"/>
    <s v="Privado"/>
    <s v="au-NI"/>
    <x v="2"/>
    <s v="ICA"/>
    <s v="ICA"/>
    <s v="Pisco"/>
    <s v="Pisco"/>
    <m/>
    <s v="zz"/>
    <n v="3.31"/>
    <n v="3.31"/>
    <n v="5799.12"/>
    <n v="5.7991200000000003"/>
    <m/>
    <n v="3.31"/>
    <n v="3.31"/>
    <n v="5799.12"/>
    <n v="5.7991200000000003"/>
    <m/>
    <n v="3.31"/>
    <n v="3.31"/>
    <n v="5799.12"/>
    <n v="5.7991200000000003"/>
    <m/>
    <n v="3.31"/>
    <n v="3.31"/>
    <n v="5799.12"/>
    <n v="5.7991200000000003"/>
    <m/>
    <m/>
    <m/>
    <m/>
  </r>
  <r>
    <x v="2"/>
    <x v="0"/>
    <s v="Emp. De Serv. Priv. No Informantes"/>
    <m/>
    <m/>
    <s v="EL"/>
    <m/>
    <m/>
    <m/>
    <x v="260"/>
    <x v="86"/>
    <x v="0"/>
    <x v="697"/>
    <x v="366"/>
    <s v="EL"/>
    <s v="EL"/>
    <s v="Diésel"/>
    <x v="1"/>
    <s v="NO COES"/>
    <s v="Instalado"/>
    <x v="0"/>
    <m/>
    <s v="-"/>
    <s v="Privado"/>
    <s v="au-NI"/>
    <x v="2"/>
    <s v="ICA"/>
    <s v="ICA"/>
    <s v="Pisco"/>
    <s v="Paracas"/>
    <m/>
    <s v="zz"/>
    <n v="0.94"/>
    <n v="0.94"/>
    <n v="1646.88"/>
    <n v="1.6468800000000001"/>
    <m/>
    <n v="0.94"/>
    <n v="0.94"/>
    <n v="1646.88"/>
    <n v="1.6468800000000001"/>
    <m/>
    <n v="0.94"/>
    <n v="0.94"/>
    <n v="1646.88"/>
    <n v="1.6468800000000001"/>
    <m/>
    <n v="0.94"/>
    <n v="0.94"/>
    <n v="1646.88"/>
    <n v="1.6468800000000001"/>
    <m/>
    <m/>
    <m/>
    <m/>
  </r>
  <r>
    <x v="2"/>
    <x v="0"/>
    <s v="Emp. De Serv. Priv. No Informantes"/>
    <m/>
    <m/>
    <s v="EL"/>
    <m/>
    <m/>
    <m/>
    <x v="261"/>
    <x v="86"/>
    <x v="0"/>
    <x v="698"/>
    <x v="366"/>
    <s v="EL"/>
    <s v="EL"/>
    <s v="Diésel"/>
    <x v="1"/>
    <s v="NO COES"/>
    <s v="Instalado"/>
    <x v="0"/>
    <m/>
    <s v="-"/>
    <s v="Privado"/>
    <s v="au-NI"/>
    <x v="2"/>
    <s v="ICA"/>
    <s v="ICA"/>
    <s v="Pisco"/>
    <s v="Paracas"/>
    <m/>
    <s v="zz"/>
    <n v="2.87"/>
    <n v="2.87"/>
    <n v="5028.24"/>
    <n v="5.0282399999999994"/>
    <m/>
    <n v="2.87"/>
    <n v="2.87"/>
    <n v="5028.24"/>
    <n v="5.0282399999999994"/>
    <m/>
    <n v="2.87"/>
    <n v="2.87"/>
    <n v="5028.24"/>
    <n v="5.0282399999999994"/>
    <m/>
    <n v="2.87"/>
    <n v="2.87"/>
    <n v="5028.24"/>
    <n v="5.0282399999999994"/>
    <m/>
    <m/>
    <m/>
    <m/>
  </r>
  <r>
    <x v="2"/>
    <x v="0"/>
    <s v="Emp. De Serv. Priv. No Informantes"/>
    <m/>
    <m/>
    <s v="EL"/>
    <m/>
    <m/>
    <m/>
    <x v="231"/>
    <x v="86"/>
    <x v="0"/>
    <x v="699"/>
    <x v="366"/>
    <s v="EL"/>
    <s v="EL"/>
    <s v="Diésel"/>
    <x v="1"/>
    <s v="NO COES"/>
    <s v="Instalado"/>
    <x v="0"/>
    <m/>
    <s v="-"/>
    <s v="Privado"/>
    <s v="au-NI"/>
    <x v="2"/>
    <s v="ICA"/>
    <s v="ICA"/>
    <s v="Pisco"/>
    <s v="Paracas"/>
    <m/>
    <s v="zz"/>
    <n v="4.59"/>
    <n v="4.59"/>
    <n v="8041.68"/>
    <n v="8.0416799999999995"/>
    <m/>
    <n v="4.59"/>
    <n v="4.59"/>
    <n v="8041.68"/>
    <n v="8.0416799999999995"/>
    <m/>
    <n v="4.59"/>
    <n v="4.59"/>
    <n v="8041.68"/>
    <n v="8.0416799999999995"/>
    <m/>
    <n v="4.59"/>
    <n v="4.59"/>
    <n v="8041.68"/>
    <n v="8.0416799999999995"/>
    <m/>
    <m/>
    <m/>
    <m/>
  </r>
  <r>
    <x v="2"/>
    <x v="0"/>
    <s v="Emp. De Serv. Priv. No Informantes"/>
    <m/>
    <m/>
    <s v="EL"/>
    <m/>
    <m/>
    <m/>
    <x v="237"/>
    <x v="86"/>
    <x v="0"/>
    <x v="700"/>
    <x v="366"/>
    <s v="EL"/>
    <s v="EL"/>
    <s v="Diésel"/>
    <x v="1"/>
    <s v="NO COES"/>
    <s v="Instalado"/>
    <x v="0"/>
    <m/>
    <s v="-"/>
    <s v="Privado"/>
    <s v="au-NI"/>
    <x v="2"/>
    <s v="ICA"/>
    <s v="ICA"/>
    <s v="Pisco"/>
    <s v="Paracas"/>
    <m/>
    <s v="zz"/>
    <n v="0.17"/>
    <n v="0.17"/>
    <n v="297.83999999999997"/>
    <n v="0.29783999999999999"/>
    <m/>
    <n v="0.17"/>
    <n v="0.17"/>
    <n v="297.83999999999997"/>
    <n v="0.29783999999999999"/>
    <m/>
    <n v="0.17"/>
    <n v="0.17"/>
    <n v="297.83999999999997"/>
    <n v="0.29783999999999999"/>
    <m/>
    <n v="0.17"/>
    <n v="0.17"/>
    <n v="297.83999999999997"/>
    <n v="0.29783999999999999"/>
    <m/>
    <m/>
    <m/>
    <m/>
  </r>
  <r>
    <x v="2"/>
    <x v="0"/>
    <s v="Emp. De Serv. Priv. No Informantes"/>
    <m/>
    <m/>
    <s v="EL"/>
    <m/>
    <m/>
    <m/>
    <x v="262"/>
    <x v="86"/>
    <x v="0"/>
    <x v="701"/>
    <x v="366"/>
    <s v="EL"/>
    <s v="EL"/>
    <s v="Diésel"/>
    <x v="1"/>
    <s v="NO COES"/>
    <s v="Instalado"/>
    <x v="0"/>
    <m/>
    <s v="-"/>
    <s v="Privado"/>
    <s v="au-NI"/>
    <x v="2"/>
    <s v="LA LIBERTAD"/>
    <s v="LA LIBERTAD"/>
    <s v="Ascope"/>
    <s v="Chicama"/>
    <m/>
    <s v="zz"/>
    <n v="0.16800000000000001"/>
    <n v="0.16800000000000001"/>
    <n v="294.33600000000007"/>
    <n v="0.29433600000000004"/>
    <m/>
    <n v="0.16800000000000001"/>
    <n v="0.16800000000000001"/>
    <n v="294.33600000000007"/>
    <n v="0.29433600000000004"/>
    <m/>
    <n v="0.16800000000000001"/>
    <n v="0.16800000000000001"/>
    <n v="294.33600000000007"/>
    <n v="0.29433600000000004"/>
    <m/>
    <n v="0.16800000000000001"/>
    <n v="0.16800000000000001"/>
    <n v="294.33600000000007"/>
    <n v="0.29433600000000004"/>
    <m/>
    <m/>
    <m/>
    <m/>
  </r>
  <r>
    <x v="2"/>
    <x v="0"/>
    <s v="Emp. De Serv. Priv. No Informantes"/>
    <m/>
    <m/>
    <s v="EL"/>
    <m/>
    <m/>
    <m/>
    <x v="262"/>
    <x v="86"/>
    <x v="0"/>
    <x v="702"/>
    <x v="366"/>
    <s v="EL"/>
    <s v="EL"/>
    <s v="Diésel"/>
    <x v="1"/>
    <s v="NO COES"/>
    <s v="Instalado"/>
    <x v="0"/>
    <m/>
    <s v="-"/>
    <s v="Privado"/>
    <s v="au-NI"/>
    <x v="2"/>
    <s v="LA LIBERTAD"/>
    <s v="LA LIBERTAD"/>
    <s v="Virú"/>
    <s v="Virú"/>
    <m/>
    <s v="zz"/>
    <n v="0.16800000000000001"/>
    <n v="0.16800000000000001"/>
    <n v="294.33600000000007"/>
    <n v="0.29433600000000004"/>
    <m/>
    <n v="0.16800000000000001"/>
    <n v="0.16800000000000001"/>
    <n v="294.33600000000007"/>
    <n v="0.29433600000000004"/>
    <m/>
    <n v="0.16800000000000001"/>
    <n v="0.16800000000000001"/>
    <n v="294.33600000000007"/>
    <n v="0.29433600000000004"/>
    <m/>
    <n v="0.16800000000000001"/>
    <n v="0.16800000000000001"/>
    <n v="294.33600000000007"/>
    <n v="0.29433600000000004"/>
    <m/>
    <m/>
    <m/>
    <m/>
  </r>
  <r>
    <x v="2"/>
    <x v="0"/>
    <s v="Emp. De Serv. Priv. No Informantes"/>
    <m/>
    <m/>
    <s v="EL"/>
    <m/>
    <m/>
    <m/>
    <x v="262"/>
    <x v="86"/>
    <x v="0"/>
    <x v="703"/>
    <x v="366"/>
    <s v="EL"/>
    <s v="EL"/>
    <s v="Diésel"/>
    <x v="1"/>
    <s v="NO COES"/>
    <s v="Instalado"/>
    <x v="0"/>
    <m/>
    <s v="-"/>
    <s v="Privado"/>
    <s v="au-NI"/>
    <x v="2"/>
    <s v="LA LIBERTAD"/>
    <s v="LA LIBERTAD"/>
    <s v="Trujillo"/>
    <s v="La Esperanza"/>
    <m/>
    <s v="zz"/>
    <n v="0.12"/>
    <n v="0.12"/>
    <n v="210.24"/>
    <n v="0.21024000000000001"/>
    <m/>
    <n v="0.12"/>
    <n v="0.12"/>
    <n v="210.24"/>
    <n v="0.21024000000000001"/>
    <m/>
    <n v="0.12"/>
    <n v="0.12"/>
    <n v="210.24"/>
    <n v="0.21024000000000001"/>
    <m/>
    <n v="0.12"/>
    <n v="0.12"/>
    <n v="210.24"/>
    <n v="0.21024000000000001"/>
    <m/>
    <m/>
    <m/>
    <m/>
  </r>
  <r>
    <x v="2"/>
    <x v="0"/>
    <s v="Emp. De Serv. Priv. No Informantes"/>
    <m/>
    <m/>
    <s v="EL"/>
    <m/>
    <m/>
    <m/>
    <x v="262"/>
    <x v="86"/>
    <x v="0"/>
    <x v="704"/>
    <x v="366"/>
    <s v="EL"/>
    <s v="EL"/>
    <s v="Diésel"/>
    <x v="1"/>
    <s v="NO COES"/>
    <s v="Instalado"/>
    <x v="0"/>
    <m/>
    <s v="-"/>
    <s v="Privado"/>
    <s v="au-NI"/>
    <x v="2"/>
    <s v="LA LIBERTAD"/>
    <s v="LA LIBERTAD"/>
    <s v="Trujillo"/>
    <s v="Huanchaco"/>
    <m/>
    <s v="zz"/>
    <n v="0.35"/>
    <n v="0.35"/>
    <n v="613.20000000000005"/>
    <n v="0.61320000000000008"/>
    <m/>
    <n v="0.35"/>
    <n v="0.35"/>
    <n v="613.20000000000005"/>
    <n v="0.61320000000000008"/>
    <m/>
    <n v="0.35"/>
    <n v="0.35"/>
    <n v="613.20000000000005"/>
    <n v="0.61320000000000008"/>
    <m/>
    <n v="0.35"/>
    <n v="0.35"/>
    <n v="613.20000000000005"/>
    <n v="0.61320000000000008"/>
    <m/>
    <m/>
    <m/>
    <m/>
  </r>
  <r>
    <x v="2"/>
    <x v="0"/>
    <s v="Emp. De Serv. Priv. No Informantes"/>
    <m/>
    <m/>
    <s v="EL"/>
    <m/>
    <m/>
    <m/>
    <x v="263"/>
    <x v="86"/>
    <x v="0"/>
    <x v="705"/>
    <x v="366"/>
    <s v="EL"/>
    <s v="EL"/>
    <s v="Diésel"/>
    <x v="1"/>
    <s v="NO COES"/>
    <s v="Instalado"/>
    <x v="0"/>
    <m/>
    <s v="-"/>
    <s v="Privado"/>
    <s v="au-NI"/>
    <x v="2"/>
    <s v="LA LIBERTAD"/>
    <s v="LA LIBERTAD"/>
    <s v="Ascope"/>
    <s v="Santiago de Cao"/>
    <m/>
    <s v="zz"/>
    <n v="0.8"/>
    <n v="0.8"/>
    <n v="1401.6"/>
    <n v="1.4016"/>
    <m/>
    <n v="0.8"/>
    <n v="0.8"/>
    <n v="1401.6"/>
    <n v="1.4016"/>
    <m/>
    <n v="0.8"/>
    <n v="0.8"/>
    <n v="1401.6"/>
    <n v="1.4016"/>
    <m/>
    <n v="0.8"/>
    <n v="0.8"/>
    <n v="1401.6"/>
    <n v="1.4016"/>
    <m/>
    <m/>
    <m/>
    <m/>
  </r>
  <r>
    <x v="2"/>
    <x v="0"/>
    <s v="Emp. De Serv. Priv. No Informantes"/>
    <m/>
    <m/>
    <s v="EL"/>
    <m/>
    <m/>
    <m/>
    <x v="264"/>
    <x v="86"/>
    <x v="0"/>
    <x v="706"/>
    <x v="366"/>
    <s v="EL"/>
    <s v="EL"/>
    <s v="Diésel"/>
    <x v="1"/>
    <s v="NO COES"/>
    <s v="Instalado"/>
    <x v="0"/>
    <m/>
    <s v="-"/>
    <s v="Privado"/>
    <s v="au-NI"/>
    <x v="2"/>
    <s v="LA LIBERTAD"/>
    <s v="LA LIBERTAD"/>
    <s v="Ascope"/>
    <s v="Rázuri"/>
    <m/>
    <s v="zz"/>
    <n v="2.4"/>
    <n v="2.4"/>
    <n v="4204.8"/>
    <n v="4.2048000000000005"/>
    <m/>
    <n v="2.4"/>
    <n v="2.4"/>
    <n v="4204.8"/>
    <n v="4.2048000000000005"/>
    <m/>
    <n v="2.4"/>
    <n v="2.4"/>
    <n v="4204.8"/>
    <n v="4.2048000000000005"/>
    <m/>
    <n v="2.4"/>
    <n v="2.4"/>
    <n v="4204.8"/>
    <n v="4.2048000000000005"/>
    <m/>
    <m/>
    <m/>
    <m/>
  </r>
  <r>
    <x v="2"/>
    <x v="0"/>
    <s v="Emp. De Serv. Priv. No Informantes"/>
    <m/>
    <m/>
    <s v="EL"/>
    <m/>
    <m/>
    <m/>
    <x v="265"/>
    <x v="86"/>
    <x v="0"/>
    <x v="707"/>
    <x v="366"/>
    <s v="EL"/>
    <s v="EL"/>
    <s v="Diésel"/>
    <x v="1"/>
    <s v="NO COES"/>
    <s v="Instalado"/>
    <x v="0"/>
    <m/>
    <s v="-"/>
    <s v="Privado"/>
    <s v="au-NI"/>
    <x v="2"/>
    <s v="LA LIBERTAD"/>
    <s v="LA LIBERTAD"/>
    <s v="Trujillo"/>
    <s v="La Esperanza"/>
    <m/>
    <s v="zz"/>
    <n v="1.0900000000000001"/>
    <n v="1.0900000000000001"/>
    <n v="1909.68"/>
    <n v="1.90968"/>
    <m/>
    <n v="1.0900000000000001"/>
    <n v="1.0900000000000001"/>
    <n v="1909.68"/>
    <n v="1.90968"/>
    <m/>
    <n v="1.0900000000000001"/>
    <n v="1.0900000000000001"/>
    <n v="1909.68"/>
    <n v="1.90968"/>
    <m/>
    <n v="1.0900000000000001"/>
    <n v="1.0900000000000001"/>
    <n v="1909.68"/>
    <n v="1.90968"/>
    <m/>
    <m/>
    <m/>
    <m/>
  </r>
  <r>
    <x v="2"/>
    <x v="0"/>
    <s v="Emp. De Serv. Priv. No Informantes"/>
    <m/>
    <m/>
    <s v="EL"/>
    <m/>
    <m/>
    <m/>
    <x v="231"/>
    <x v="86"/>
    <x v="0"/>
    <x v="708"/>
    <x v="366"/>
    <s v="EL"/>
    <s v="EL"/>
    <s v="Diésel"/>
    <x v="1"/>
    <s v="NO COES"/>
    <s v="Instalado"/>
    <x v="0"/>
    <m/>
    <s v="-"/>
    <s v="Privado"/>
    <s v="au-NI"/>
    <x v="2"/>
    <s v="LA LIBERTAD"/>
    <s v="LA LIBERTAD"/>
    <s v="Ascope"/>
    <s v="Rázuri"/>
    <m/>
    <s v="zz"/>
    <n v="2.7530000000000001"/>
    <n v="2.7530000000000001"/>
    <n v="4823.2560000000012"/>
    <n v="4.8232560000000015"/>
    <m/>
    <n v="2.7530000000000001"/>
    <n v="2.7530000000000001"/>
    <n v="4823.2560000000012"/>
    <n v="4.8232560000000015"/>
    <m/>
    <n v="2.7530000000000001"/>
    <n v="2.7530000000000001"/>
    <n v="4823.2560000000012"/>
    <n v="4.8232560000000015"/>
    <m/>
    <n v="2.7530000000000001"/>
    <n v="2.7530000000000001"/>
    <n v="4823.2560000000012"/>
    <n v="4.8232560000000015"/>
    <m/>
    <m/>
    <m/>
    <m/>
  </r>
  <r>
    <x v="2"/>
    <x v="0"/>
    <s v="Emp. De Serv. Priv. No Informantes"/>
    <m/>
    <m/>
    <s v="EL"/>
    <m/>
    <m/>
    <m/>
    <x v="231"/>
    <x v="86"/>
    <x v="0"/>
    <x v="709"/>
    <x v="366"/>
    <s v="EL"/>
    <s v="EL"/>
    <s v="Diésel"/>
    <x v="1"/>
    <s v="NO COES"/>
    <s v="Instalado"/>
    <x v="0"/>
    <m/>
    <s v="-"/>
    <s v="Privado"/>
    <s v="au-NI"/>
    <x v="2"/>
    <s v="LA LIBERTAD"/>
    <s v="LA LIBERTAD"/>
    <s v="Ascope"/>
    <s v="Rázuri"/>
    <m/>
    <s v="zz"/>
    <n v="3.3"/>
    <n v="3.3"/>
    <n v="5781.6"/>
    <n v="5.7816000000000001"/>
    <m/>
    <n v="3.3"/>
    <n v="3.3"/>
    <n v="5781.6"/>
    <n v="5.7816000000000001"/>
    <m/>
    <n v="3.3"/>
    <n v="3.3"/>
    <n v="5781.6"/>
    <n v="5.7816000000000001"/>
    <m/>
    <n v="3.3"/>
    <n v="3.3"/>
    <n v="5781.6"/>
    <n v="5.7816000000000001"/>
    <m/>
    <m/>
    <m/>
    <m/>
  </r>
  <r>
    <x v="2"/>
    <x v="0"/>
    <s v="Emp. De Serv. Priv. No Informantes"/>
    <m/>
    <m/>
    <s v="EL"/>
    <m/>
    <m/>
    <m/>
    <x v="266"/>
    <x v="86"/>
    <x v="0"/>
    <x v="710"/>
    <x v="366"/>
    <s v="EL"/>
    <s v="EL"/>
    <s v="Diésel"/>
    <x v="1"/>
    <s v="NO COES"/>
    <s v="Instalado"/>
    <x v="0"/>
    <m/>
    <s v="-"/>
    <s v="Privado"/>
    <s v="au-NI"/>
    <x v="2"/>
    <s v="LA LIBERTAD"/>
    <s v="LA LIBERTAD"/>
    <s v="Trujillo"/>
    <s v="Salaverry"/>
    <m/>
    <s v="zz"/>
    <n v="0.624"/>
    <n v="0.624"/>
    <n v="1093.248"/>
    <n v="1.093248"/>
    <m/>
    <n v="0.624"/>
    <n v="0.624"/>
    <n v="1093.248"/>
    <n v="1.093248"/>
    <m/>
    <n v="0.624"/>
    <n v="0.624"/>
    <n v="1093.248"/>
    <n v="1.093248"/>
    <m/>
    <n v="0.624"/>
    <n v="0.624"/>
    <n v="1093.248"/>
    <n v="1.093248"/>
    <m/>
    <m/>
    <m/>
    <m/>
  </r>
  <r>
    <x v="2"/>
    <x v="0"/>
    <s v="Emp. De Serv. Priv. No Informantes"/>
    <m/>
    <m/>
    <s v="EL"/>
    <m/>
    <m/>
    <m/>
    <x v="267"/>
    <x v="86"/>
    <x v="0"/>
    <x v="711"/>
    <x v="366"/>
    <s v="EL"/>
    <s v="EL"/>
    <s v="Diésel"/>
    <x v="1"/>
    <s v="NO COES"/>
    <s v="Instalado"/>
    <x v="0"/>
    <m/>
    <s v="-"/>
    <s v="Privado"/>
    <s v="au-NI"/>
    <x v="2"/>
    <s v="LA LIBERTAD"/>
    <s v="LA LIBERTAD"/>
    <s v="Trujillo"/>
    <s v="Trujillo"/>
    <m/>
    <s v="zz"/>
    <n v="1.252"/>
    <n v="1.252"/>
    <n v="2193.5039999999999"/>
    <n v="2.1935039999999999"/>
    <m/>
    <n v="1.252"/>
    <n v="1.252"/>
    <n v="2193.5039999999999"/>
    <n v="2.1935039999999999"/>
    <m/>
    <n v="1.252"/>
    <n v="1.252"/>
    <n v="2193.5039999999999"/>
    <n v="2.1935039999999999"/>
    <m/>
    <n v="1.252"/>
    <n v="1.252"/>
    <n v="2193.5039999999999"/>
    <n v="2.1935039999999999"/>
    <m/>
    <m/>
    <m/>
    <m/>
  </r>
  <r>
    <x v="2"/>
    <x v="0"/>
    <s v="Emp. De Serv. Priv. No Informantes"/>
    <m/>
    <m/>
    <s v="EL"/>
    <m/>
    <m/>
    <m/>
    <x v="115"/>
    <x v="86"/>
    <x v="0"/>
    <x v="712"/>
    <x v="366"/>
    <s v="EL"/>
    <s v="EL"/>
    <s v="Diésel"/>
    <x v="1"/>
    <s v="NO COES"/>
    <s v="Instalado"/>
    <x v="0"/>
    <m/>
    <s v="-"/>
    <s v="Privado"/>
    <s v="au-NI"/>
    <x v="2"/>
    <s v="LA LIBERTAD"/>
    <s v="LA LIBERTAD"/>
    <s v="Ascope"/>
    <s v="Rázuri"/>
    <m/>
    <s v="zz"/>
    <n v="2.67"/>
    <n v="2.67"/>
    <n v="4677.84"/>
    <n v="4.6778399999999998"/>
    <m/>
    <n v="2.67"/>
    <n v="2.67"/>
    <n v="4677.84"/>
    <n v="4.6778399999999998"/>
    <m/>
    <n v="2.67"/>
    <n v="2.67"/>
    <n v="4677.84"/>
    <n v="4.6778399999999998"/>
    <m/>
    <n v="2.67"/>
    <n v="2.67"/>
    <n v="4677.84"/>
    <n v="4.6778399999999998"/>
    <m/>
    <m/>
    <m/>
    <m/>
  </r>
  <r>
    <x v="2"/>
    <x v="0"/>
    <s v="Emp. De Serv. Priv. No Informantes"/>
    <m/>
    <m/>
    <s v="EL"/>
    <m/>
    <m/>
    <m/>
    <x v="237"/>
    <x v="86"/>
    <x v="0"/>
    <x v="713"/>
    <x v="366"/>
    <s v="EL"/>
    <s v="EL"/>
    <s v="Diésel"/>
    <x v="1"/>
    <s v="NO COES"/>
    <s v="Instalado"/>
    <x v="0"/>
    <m/>
    <s v="-"/>
    <s v="Privado"/>
    <s v="au-NI"/>
    <x v="2"/>
    <s v="LA LIBERTAD"/>
    <s v="LA LIBERTAD"/>
    <s v="Ascope"/>
    <s v="Rázuri"/>
    <m/>
    <s v="zz"/>
    <n v="2.5"/>
    <n v="2.5"/>
    <n v="4380"/>
    <n v="4.38"/>
    <m/>
    <n v="2.5"/>
    <n v="2.5"/>
    <n v="4380"/>
    <n v="4.38"/>
    <m/>
    <n v="2.5"/>
    <n v="2.5"/>
    <n v="4380"/>
    <n v="4.38"/>
    <m/>
    <n v="2.5"/>
    <n v="2.5"/>
    <n v="4380"/>
    <n v="4.38"/>
    <m/>
    <m/>
    <m/>
    <m/>
  </r>
  <r>
    <x v="2"/>
    <x v="0"/>
    <s v="Emp. De Serv. Priv. No Informantes"/>
    <m/>
    <m/>
    <s v="EL"/>
    <m/>
    <m/>
    <m/>
    <x v="268"/>
    <x v="86"/>
    <x v="0"/>
    <x v="714"/>
    <x v="366"/>
    <s v="EL"/>
    <s v="EL"/>
    <s v="Diésel"/>
    <x v="1"/>
    <s v="NO COES"/>
    <s v="Instalado"/>
    <x v="0"/>
    <m/>
    <s v="-"/>
    <s v="Privado"/>
    <s v="au-NI"/>
    <x v="2"/>
    <s v="LAMBAYEQUE"/>
    <s v="LAMBAYEQUE"/>
    <s v="Lambayeque"/>
    <s v="Olmos"/>
    <m/>
    <s v="zz"/>
    <n v="0.59399999999999997"/>
    <n v="0.59399999999999997"/>
    <n v="1040.6880000000001"/>
    <n v="1.0406880000000001"/>
    <m/>
    <n v="0.59399999999999997"/>
    <n v="0.59399999999999997"/>
    <n v="1040.6880000000001"/>
    <n v="1.0406880000000001"/>
    <m/>
    <n v="0.59399999999999997"/>
    <n v="0.59399999999999997"/>
    <n v="1040.6880000000001"/>
    <n v="1.0406880000000001"/>
    <m/>
    <n v="0.59399999999999997"/>
    <n v="0.59399999999999997"/>
    <n v="1040.6880000000001"/>
    <n v="1.0406880000000001"/>
    <m/>
    <m/>
    <m/>
    <m/>
  </r>
  <r>
    <x v="2"/>
    <x v="0"/>
    <s v="Emp. De Serv. Priv. No Informantes"/>
    <m/>
    <m/>
    <s v="EL"/>
    <m/>
    <m/>
    <m/>
    <x v="269"/>
    <x v="86"/>
    <x v="0"/>
    <x v="715"/>
    <x v="366"/>
    <s v="EL"/>
    <s v="EL"/>
    <s v="Diésel"/>
    <x v="1"/>
    <s v="NO COES"/>
    <s v="Instalado"/>
    <x v="0"/>
    <m/>
    <s v="-"/>
    <s v="Privado"/>
    <s v="au-NI"/>
    <x v="2"/>
    <s v="LAMBAYEQUE"/>
    <s v="LAMBAYEQUE"/>
    <s v="Chiclayo"/>
    <s v="Chiclayo"/>
    <m/>
    <s v="zz"/>
    <n v="3.7999999999999999E-2"/>
    <n v="3.7999999999999999E-2"/>
    <n v="66.575999999999993"/>
    <n v="6.6575999999999996E-2"/>
    <m/>
    <n v="3.7999999999999999E-2"/>
    <n v="3.7999999999999999E-2"/>
    <n v="66.575999999999993"/>
    <n v="6.6575999999999996E-2"/>
    <m/>
    <n v="3.7999999999999999E-2"/>
    <n v="3.7999999999999999E-2"/>
    <n v="66.575999999999993"/>
    <n v="6.6575999999999996E-2"/>
    <m/>
    <n v="3.7999999999999999E-2"/>
    <n v="3.7999999999999999E-2"/>
    <n v="66.575999999999993"/>
    <n v="6.6575999999999996E-2"/>
    <m/>
    <m/>
    <m/>
    <m/>
  </r>
  <r>
    <x v="2"/>
    <x v="0"/>
    <s v="Emp. De Serv. Priv. No Informantes"/>
    <m/>
    <m/>
    <s v="EL"/>
    <m/>
    <m/>
    <m/>
    <x v="270"/>
    <x v="86"/>
    <x v="0"/>
    <x v="716"/>
    <x v="366"/>
    <s v="EL"/>
    <s v="EL"/>
    <s v="Diésel"/>
    <x v="1"/>
    <s v="NO COES"/>
    <s v="Instalado"/>
    <x v="0"/>
    <m/>
    <s v="-"/>
    <s v="Privado"/>
    <s v="au-NI"/>
    <x v="2"/>
    <s v="LAMBAYEQUE"/>
    <s v="LAMBAYEQUE"/>
    <s v="Lambayeque"/>
    <s v="Lambayeque"/>
    <m/>
    <s v="zz"/>
    <n v="8.5000000000000006E-2"/>
    <n v="8.5000000000000006E-2"/>
    <n v="148.91999999999999"/>
    <n v="0.14892"/>
    <m/>
    <n v="8.5000000000000006E-2"/>
    <n v="8.5000000000000006E-2"/>
    <n v="148.91999999999999"/>
    <n v="0.14892"/>
    <m/>
    <n v="8.5000000000000006E-2"/>
    <n v="8.5000000000000006E-2"/>
    <n v="148.91999999999999"/>
    <n v="0.14892"/>
    <m/>
    <n v="8.5000000000000006E-2"/>
    <n v="8.5000000000000006E-2"/>
    <n v="148.91999999999999"/>
    <n v="0.14892"/>
    <m/>
    <m/>
    <m/>
    <m/>
  </r>
  <r>
    <x v="2"/>
    <x v="0"/>
    <s v="Emp. De Serv. Priv. No Informantes"/>
    <m/>
    <m/>
    <s v="EL"/>
    <m/>
    <m/>
    <m/>
    <x v="271"/>
    <x v="86"/>
    <x v="0"/>
    <x v="717"/>
    <x v="366"/>
    <s v="EL"/>
    <s v="EL"/>
    <s v="Diésel"/>
    <x v="1"/>
    <s v="NO COES"/>
    <s v="Instalado"/>
    <x v="0"/>
    <m/>
    <s v="-"/>
    <s v="Privado"/>
    <s v="au-NI"/>
    <x v="2"/>
    <s v="LAMBAYEQUE"/>
    <s v="LAMBAYEQUE"/>
    <s v="Chiclayo "/>
    <s v="Chiclayo "/>
    <m/>
    <s v="zz"/>
    <n v="0.11"/>
    <n v="0.11"/>
    <n v="192.72"/>
    <n v="0.19272"/>
    <m/>
    <n v="0.11"/>
    <n v="0.11"/>
    <n v="192.72"/>
    <n v="0.19272"/>
    <m/>
    <n v="0.11"/>
    <n v="0.11"/>
    <n v="192.72"/>
    <n v="0.19272"/>
    <m/>
    <n v="0.11"/>
    <n v="0.11"/>
    <n v="192.72"/>
    <n v="0.19272"/>
    <m/>
    <m/>
    <m/>
    <m/>
  </r>
  <r>
    <x v="2"/>
    <x v="0"/>
    <s v="Emp. De Serv. Priv. No Informantes"/>
    <m/>
    <m/>
    <s v="EL"/>
    <m/>
    <m/>
    <m/>
    <x v="272"/>
    <x v="86"/>
    <x v="0"/>
    <x v="718"/>
    <x v="366"/>
    <s v="EL"/>
    <s v="EL"/>
    <s v="Diésel"/>
    <x v="1"/>
    <s v="NO COES"/>
    <s v="Instalado"/>
    <x v="0"/>
    <m/>
    <s v="-"/>
    <s v="Privado"/>
    <s v="au-NI"/>
    <x v="2"/>
    <s v="LAMBAYEQUE"/>
    <s v="LAMBAYEQUE"/>
    <s v="Chiclayo "/>
    <s v="Zaña"/>
    <m/>
    <s v="zz"/>
    <n v="7.24"/>
    <n v="7.24"/>
    <n v="12684.48"/>
    <n v="12.684479999999999"/>
    <m/>
    <n v="7.24"/>
    <n v="7.24"/>
    <n v="12684.48"/>
    <n v="12.684479999999999"/>
    <m/>
    <n v="7.24"/>
    <n v="7.24"/>
    <n v="12684.48"/>
    <n v="12.684479999999999"/>
    <m/>
    <n v="7.24"/>
    <n v="7.24"/>
    <n v="12684.48"/>
    <n v="12.684479999999999"/>
    <m/>
    <m/>
    <m/>
    <m/>
  </r>
  <r>
    <x v="2"/>
    <x v="0"/>
    <s v="Emp. De Serv. Priv. No Informantes"/>
    <m/>
    <m/>
    <s v="EL"/>
    <m/>
    <m/>
    <m/>
    <x v="273"/>
    <x v="86"/>
    <x v="0"/>
    <x v="719"/>
    <x v="366"/>
    <s v="EL"/>
    <s v="EL"/>
    <s v="Diésel"/>
    <x v="1"/>
    <s v="NO COES"/>
    <s v="Instalado"/>
    <x v="0"/>
    <m/>
    <s v="-"/>
    <s v="Privado"/>
    <s v="au-NI"/>
    <x v="2"/>
    <s v="LAMBAYEQUE"/>
    <s v="LAMBAYEQUE"/>
    <s v="Chiclayo "/>
    <s v="Pomalca"/>
    <m/>
    <s v="zz"/>
    <n v="12.45"/>
    <n v="12.45"/>
    <n v="21812.400000000001"/>
    <n v="21.8124"/>
    <m/>
    <n v="12.45"/>
    <n v="12.45"/>
    <n v="21812.400000000001"/>
    <n v="21.8124"/>
    <m/>
    <n v="12.45"/>
    <n v="12.45"/>
    <n v="21812.400000000001"/>
    <n v="21.8124"/>
    <m/>
    <n v="12.45"/>
    <n v="12.45"/>
    <n v="21812.400000000001"/>
    <n v="21.8124"/>
    <m/>
    <m/>
    <m/>
    <m/>
  </r>
  <r>
    <x v="2"/>
    <x v="0"/>
    <s v="Emp. De Serv. Priv. No Informantes"/>
    <m/>
    <m/>
    <s v="EL"/>
    <m/>
    <m/>
    <m/>
    <x v="274"/>
    <x v="86"/>
    <x v="0"/>
    <x v="720"/>
    <x v="366"/>
    <s v="EL"/>
    <s v="EL"/>
    <s v="Diésel"/>
    <x v="1"/>
    <s v="NO COES"/>
    <s v="Instalado"/>
    <x v="0"/>
    <m/>
    <s v="-"/>
    <s v="Privado"/>
    <s v="au-NI"/>
    <x v="2"/>
    <s v="LAMBAYEQUE"/>
    <s v="LAMBAYEQUE"/>
    <s v="Chiclayo "/>
    <s v="Pucalá"/>
    <m/>
    <s v="zz"/>
    <n v="10.76"/>
    <n v="10.76"/>
    <n v="18851.52"/>
    <n v="18.851520000000001"/>
    <m/>
    <n v="10.76"/>
    <n v="10.76"/>
    <n v="18851.52"/>
    <n v="18.851520000000001"/>
    <m/>
    <n v="10.76"/>
    <n v="10.76"/>
    <n v="18851.52"/>
    <n v="18.851520000000001"/>
    <m/>
    <n v="10.76"/>
    <n v="10.76"/>
    <n v="18851.52"/>
    <n v="18.851520000000001"/>
    <m/>
    <m/>
    <m/>
    <m/>
  </r>
  <r>
    <x v="2"/>
    <x v="0"/>
    <s v="Emp. De Serv. Priv. No Informantes"/>
    <m/>
    <m/>
    <s v="EL"/>
    <m/>
    <m/>
    <m/>
    <x v="275"/>
    <x v="86"/>
    <x v="0"/>
    <x v="721"/>
    <x v="366"/>
    <s v="EL"/>
    <s v="EL"/>
    <s v="Diésel"/>
    <x v="1"/>
    <s v="NO COES"/>
    <s v="Instalado"/>
    <x v="0"/>
    <m/>
    <s v="-"/>
    <s v="Privado"/>
    <s v="au-NI"/>
    <x v="2"/>
    <s v="LAMBAYEQUE"/>
    <s v="LAMBAYEQUE"/>
    <s v="Lambayeque"/>
    <s v="Olmos"/>
    <m/>
    <s v="zz"/>
    <n v="2.9000000000000001E-2"/>
    <n v="2.9000000000000001E-2"/>
    <n v="50.808000000000007"/>
    <n v="5.0808000000000006E-2"/>
    <m/>
    <n v="2.9000000000000001E-2"/>
    <n v="2.9000000000000001E-2"/>
    <n v="50.808000000000007"/>
    <n v="5.0808000000000006E-2"/>
    <m/>
    <n v="2.9000000000000001E-2"/>
    <n v="2.9000000000000001E-2"/>
    <n v="50.808000000000007"/>
    <n v="5.0808000000000006E-2"/>
    <m/>
    <n v="2.9000000000000001E-2"/>
    <n v="2.9000000000000001E-2"/>
    <n v="50.808000000000007"/>
    <n v="5.0808000000000006E-2"/>
    <m/>
    <m/>
    <m/>
    <m/>
  </r>
  <r>
    <x v="2"/>
    <x v="0"/>
    <s v="Emp. De Serv. Priv. No Informantes"/>
    <m/>
    <m/>
    <s v="EL"/>
    <m/>
    <m/>
    <m/>
    <x v="276"/>
    <x v="86"/>
    <x v="0"/>
    <x v="722"/>
    <x v="366"/>
    <s v="EL"/>
    <s v="EL"/>
    <s v="Diésel"/>
    <x v="1"/>
    <s v="NO COES"/>
    <s v="Instalado"/>
    <x v="0"/>
    <m/>
    <s v="-"/>
    <s v="Privado"/>
    <s v="au-NI"/>
    <x v="2"/>
    <s v="LAMBAYEQUE"/>
    <s v="LAMBAYEQUE"/>
    <s v="Lambayeque"/>
    <s v="Olmos"/>
    <m/>
    <s v="zz"/>
    <n v="1.6E-2"/>
    <n v="1.6E-2"/>
    <n v="28.032"/>
    <n v="2.8032000000000001E-2"/>
    <m/>
    <n v="1.6E-2"/>
    <n v="1.6E-2"/>
    <n v="28.032"/>
    <n v="2.8032000000000001E-2"/>
    <m/>
    <n v="1.6E-2"/>
    <n v="1.6E-2"/>
    <n v="28.032"/>
    <n v="2.8032000000000001E-2"/>
    <m/>
    <n v="1.6E-2"/>
    <n v="1.6E-2"/>
    <n v="28.032"/>
    <n v="2.8032000000000001E-2"/>
    <m/>
    <m/>
    <m/>
    <m/>
  </r>
  <r>
    <x v="2"/>
    <x v="0"/>
    <s v="Emp. De Serv. Priv. No Informantes"/>
    <m/>
    <m/>
    <s v="EL"/>
    <m/>
    <m/>
    <m/>
    <x v="277"/>
    <x v="86"/>
    <x v="0"/>
    <x v="723"/>
    <x v="366"/>
    <s v="EL"/>
    <s v="EL"/>
    <s v="Diésel"/>
    <x v="1"/>
    <s v="NO COES"/>
    <s v="Instalado"/>
    <x v="0"/>
    <m/>
    <s v="-"/>
    <s v="Privado"/>
    <s v="au-NI"/>
    <x v="2"/>
    <s v="LAMBAYEQUE"/>
    <s v="LAMBAYEQUE"/>
    <s v="Lambayeque"/>
    <s v="Olmos"/>
    <m/>
    <s v="zz"/>
    <n v="5.8000000000000003E-2"/>
    <n v="5.8000000000000003E-2"/>
    <n v="101.61600000000001"/>
    <n v="0.10161600000000001"/>
    <m/>
    <n v="5.8000000000000003E-2"/>
    <n v="5.8000000000000003E-2"/>
    <n v="101.61600000000001"/>
    <n v="0.10161600000000001"/>
    <m/>
    <n v="5.8000000000000003E-2"/>
    <n v="5.8000000000000003E-2"/>
    <n v="101.61600000000001"/>
    <n v="0.10161600000000001"/>
    <m/>
    <n v="5.8000000000000003E-2"/>
    <n v="5.8000000000000003E-2"/>
    <n v="101.61600000000001"/>
    <n v="0.10161600000000001"/>
    <m/>
    <m/>
    <m/>
    <m/>
  </r>
  <r>
    <x v="2"/>
    <x v="0"/>
    <s v="Emp. De Serv. Priv. No Informantes"/>
    <m/>
    <m/>
    <s v="EL"/>
    <m/>
    <m/>
    <m/>
    <x v="278"/>
    <x v="86"/>
    <x v="0"/>
    <x v="724"/>
    <x v="366"/>
    <s v="EL"/>
    <s v="EL"/>
    <s v="Diésel"/>
    <x v="1"/>
    <s v="NO COES"/>
    <s v="Instalado"/>
    <x v="0"/>
    <m/>
    <s v="-"/>
    <s v="Privado"/>
    <s v="au-NI"/>
    <x v="2"/>
    <s v="LAMBAYEQUE"/>
    <s v="LAMBAYEQUE"/>
    <s v="Chiclayo"/>
    <s v="Chiclayo"/>
    <m/>
    <s v="zz"/>
    <n v="8.5000000000000006E-2"/>
    <n v="8.5000000000000006E-2"/>
    <n v="148.91999999999999"/>
    <n v="0.14892"/>
    <m/>
    <n v="8.5000000000000006E-2"/>
    <n v="8.5000000000000006E-2"/>
    <n v="148.91999999999999"/>
    <n v="0.14892"/>
    <m/>
    <n v="8.5000000000000006E-2"/>
    <n v="8.5000000000000006E-2"/>
    <n v="148.91999999999999"/>
    <n v="0.14892"/>
    <m/>
    <n v="8.5000000000000006E-2"/>
    <n v="8.5000000000000006E-2"/>
    <n v="148.91999999999999"/>
    <n v="0.14892"/>
    <m/>
    <m/>
    <m/>
    <m/>
  </r>
  <r>
    <x v="2"/>
    <x v="0"/>
    <s v="Emp. De Serv. Priv. No Informantes"/>
    <m/>
    <m/>
    <s v="EL"/>
    <m/>
    <m/>
    <m/>
    <x v="279"/>
    <x v="86"/>
    <x v="0"/>
    <x v="725"/>
    <x v="366"/>
    <s v="EL"/>
    <s v="EL"/>
    <s v="Diésel"/>
    <x v="1"/>
    <s v="NO COES"/>
    <s v="Instalado"/>
    <x v="0"/>
    <m/>
    <s v="-"/>
    <s v="Privado"/>
    <s v="au-NI"/>
    <x v="2"/>
    <s v="LAMBAYEQUE"/>
    <s v="LAMBAYEQUE"/>
    <s v="Lambayeque"/>
    <s v="Olmos"/>
    <m/>
    <s v="zz"/>
    <n v="0.06"/>
    <n v="0.06"/>
    <n v="105.12"/>
    <n v="0.10512000000000001"/>
    <m/>
    <n v="0.06"/>
    <n v="0.06"/>
    <n v="105.12"/>
    <n v="0.10512000000000001"/>
    <m/>
    <n v="0.06"/>
    <n v="0.06"/>
    <n v="105.12"/>
    <n v="0.10512000000000001"/>
    <m/>
    <n v="0.06"/>
    <n v="0.06"/>
    <n v="105.12"/>
    <n v="0.10512000000000001"/>
    <m/>
    <m/>
    <m/>
    <m/>
  </r>
  <r>
    <x v="2"/>
    <x v="0"/>
    <s v="Emp. De Serv. Priv. No Informantes"/>
    <m/>
    <m/>
    <s v="EL"/>
    <m/>
    <m/>
    <m/>
    <x v="280"/>
    <x v="86"/>
    <x v="0"/>
    <x v="726"/>
    <x v="366"/>
    <s v="EL"/>
    <s v="EL"/>
    <s v="Diésel"/>
    <x v="1"/>
    <s v="NO COES"/>
    <s v="Instalado"/>
    <x v="0"/>
    <m/>
    <s v="-"/>
    <s v="Privado"/>
    <s v="au-NI"/>
    <x v="2"/>
    <s v="LIMA"/>
    <s v="LIMA"/>
    <s v="Lima"/>
    <s v="Independencia"/>
    <m/>
    <s v="zz"/>
    <n v="0.75"/>
    <n v="0.75"/>
    <n v="1314"/>
    <n v="1.3140000000000001"/>
    <m/>
    <n v="0.75"/>
    <n v="0.75"/>
    <n v="1314"/>
    <n v="1.3140000000000001"/>
    <m/>
    <n v="0.75"/>
    <n v="0.75"/>
    <n v="1314"/>
    <n v="1.3140000000000001"/>
    <m/>
    <n v="0.75"/>
    <n v="0.75"/>
    <n v="1314"/>
    <n v="1.3140000000000001"/>
    <m/>
    <m/>
    <m/>
    <m/>
  </r>
  <r>
    <x v="2"/>
    <x v="0"/>
    <s v="Emp. De Serv. Priv. No Informantes"/>
    <m/>
    <m/>
    <s v="EL"/>
    <m/>
    <m/>
    <m/>
    <x v="281"/>
    <x v="86"/>
    <x v="0"/>
    <x v="727"/>
    <x v="366"/>
    <s v="EL"/>
    <s v="EL"/>
    <s v="Diésel"/>
    <x v="1"/>
    <s v="NO COES"/>
    <s v="Instalado"/>
    <x v="0"/>
    <m/>
    <s v="-"/>
    <s v="Privado"/>
    <s v="au-NI"/>
    <x v="2"/>
    <s v="LIMA"/>
    <s v="LIMA"/>
    <s v="Huaral"/>
    <s v="Huaral"/>
    <m/>
    <s v="zz"/>
    <n v="0.27500000000000002"/>
    <n v="0.27500000000000002"/>
    <n v="481.8"/>
    <n v="0.48180000000000001"/>
    <m/>
    <n v="0.27500000000000002"/>
    <n v="0.27500000000000002"/>
    <n v="481.8"/>
    <n v="0.48180000000000001"/>
    <m/>
    <n v="0.27500000000000002"/>
    <n v="0.27500000000000002"/>
    <n v="481.8"/>
    <n v="0.48180000000000001"/>
    <m/>
    <n v="0.27500000000000002"/>
    <n v="0.27500000000000002"/>
    <n v="481.8"/>
    <n v="0.48180000000000001"/>
    <m/>
    <m/>
    <m/>
    <m/>
  </r>
  <r>
    <x v="2"/>
    <x v="0"/>
    <s v="Emp. De Serv. Priv. No Informantes"/>
    <m/>
    <m/>
    <s v="EL"/>
    <m/>
    <m/>
    <m/>
    <x v="282"/>
    <x v="86"/>
    <x v="0"/>
    <x v="728"/>
    <x v="366"/>
    <s v="EL"/>
    <s v="EL"/>
    <s v="Diésel"/>
    <x v="1"/>
    <s v="NO COES"/>
    <s v="Instalado"/>
    <x v="0"/>
    <m/>
    <s v="-"/>
    <s v="Privado"/>
    <s v="au-NI"/>
    <x v="2"/>
    <s v="LIMA"/>
    <s v="LIMA"/>
    <s v="Huaral"/>
    <s v="Chancay"/>
    <m/>
    <s v="zz"/>
    <n v="0.02"/>
    <n v="0.02"/>
    <n v="35.04"/>
    <n v="3.5040000000000002E-2"/>
    <m/>
    <n v="0.02"/>
    <n v="0.02"/>
    <n v="35.04"/>
    <n v="3.5040000000000002E-2"/>
    <m/>
    <n v="0.02"/>
    <n v="0.02"/>
    <n v="35.04"/>
    <n v="3.5040000000000002E-2"/>
    <m/>
    <n v="0.02"/>
    <n v="0.02"/>
    <n v="35.04"/>
    <n v="3.5040000000000002E-2"/>
    <m/>
    <m/>
    <m/>
    <m/>
  </r>
  <r>
    <x v="2"/>
    <x v="0"/>
    <s v="Emp. De Serv. Priv. No Informantes"/>
    <m/>
    <m/>
    <s v="EL"/>
    <m/>
    <m/>
    <m/>
    <x v="283"/>
    <x v="86"/>
    <x v="0"/>
    <x v="729"/>
    <x v="366"/>
    <s v="EL"/>
    <s v="EL"/>
    <s v="Diésel"/>
    <x v="1"/>
    <s v="NO COES"/>
    <s v="Instalado"/>
    <x v="0"/>
    <m/>
    <s v="-"/>
    <s v="Privado"/>
    <s v="au-NI"/>
    <x v="2"/>
    <s v="CALLAO"/>
    <s v="LIMA"/>
    <s v="Callao"/>
    <s v="Callao"/>
    <m/>
    <s v="zz"/>
    <n v="1.0900000000000001"/>
    <n v="1.0900000000000001"/>
    <n v="1909.68"/>
    <n v="1.90968"/>
    <m/>
    <n v="1.0900000000000001"/>
    <n v="1.0900000000000001"/>
    <n v="1909.68"/>
    <n v="1.90968"/>
    <m/>
    <n v="1.0900000000000001"/>
    <n v="1.0900000000000001"/>
    <n v="1909.68"/>
    <n v="1.90968"/>
    <m/>
    <n v="1.0900000000000001"/>
    <n v="1.0900000000000001"/>
    <n v="1909.68"/>
    <n v="1.90968"/>
    <m/>
    <m/>
    <m/>
    <m/>
  </r>
  <r>
    <x v="2"/>
    <x v="0"/>
    <s v="Emp. De Serv. Priv. No Informantes"/>
    <m/>
    <m/>
    <s v="EL"/>
    <m/>
    <m/>
    <m/>
    <x v="284"/>
    <x v="86"/>
    <x v="0"/>
    <x v="730"/>
    <x v="366"/>
    <s v="EL"/>
    <s v="EL"/>
    <s v="Diésel"/>
    <x v="1"/>
    <s v="NO COES"/>
    <s v="Instalado"/>
    <x v="0"/>
    <m/>
    <s v="-"/>
    <s v="Privado"/>
    <s v="au-NI"/>
    <x v="2"/>
    <s v="LIMA"/>
    <s v="LIMA"/>
    <s v="Lima"/>
    <s v="Los Olivos"/>
    <m/>
    <s v="zz"/>
    <n v="1"/>
    <n v="1"/>
    <n v="1752"/>
    <n v="1.752"/>
    <m/>
    <n v="1"/>
    <n v="1"/>
    <n v="1752"/>
    <n v="1.752"/>
    <m/>
    <n v="1"/>
    <n v="1"/>
    <n v="1752"/>
    <n v="1.752"/>
    <m/>
    <n v="1"/>
    <n v="1"/>
    <n v="1752"/>
    <n v="1.752"/>
    <m/>
    <m/>
    <m/>
    <m/>
  </r>
  <r>
    <x v="2"/>
    <x v="0"/>
    <s v="Emp. De Serv. Priv. No Informantes"/>
    <m/>
    <m/>
    <s v="EL"/>
    <m/>
    <m/>
    <m/>
    <x v="285"/>
    <x v="86"/>
    <x v="0"/>
    <x v="731"/>
    <x v="366"/>
    <s v="EL"/>
    <s v="EL"/>
    <s v="Diésel"/>
    <x v="1"/>
    <s v="NO COES"/>
    <s v="Instalado"/>
    <x v="0"/>
    <m/>
    <s v="-"/>
    <s v="Privado"/>
    <s v="au-NI"/>
    <x v="2"/>
    <s v="LIMA"/>
    <s v="LIMA"/>
    <s v="Lima"/>
    <s v="San Juan de Lurigancho"/>
    <m/>
    <s v="zz"/>
    <n v="2.5680000000000001"/>
    <n v="2.5680000000000001"/>
    <n v="4499.1360000000004"/>
    <n v="4.499136"/>
    <m/>
    <n v="2.5680000000000001"/>
    <n v="2.5680000000000001"/>
    <n v="4499.1360000000004"/>
    <n v="4.499136"/>
    <m/>
    <n v="2.5680000000000001"/>
    <n v="2.5680000000000001"/>
    <n v="4499.1360000000004"/>
    <n v="4.499136"/>
    <m/>
    <n v="2.5680000000000001"/>
    <n v="2.5680000000000001"/>
    <n v="4499.1360000000004"/>
    <n v="4.499136"/>
    <m/>
    <m/>
    <m/>
    <m/>
  </r>
  <r>
    <x v="2"/>
    <x v="0"/>
    <s v="Emp. De Serv. Priv. No Informantes"/>
    <m/>
    <m/>
    <s v="EL"/>
    <m/>
    <m/>
    <m/>
    <x v="286"/>
    <x v="86"/>
    <x v="0"/>
    <x v="732"/>
    <x v="366"/>
    <s v="EL"/>
    <s v="EL"/>
    <s v="Diésel"/>
    <x v="1"/>
    <s v="NO COES"/>
    <s v="Instalado"/>
    <x v="0"/>
    <m/>
    <s v="-"/>
    <s v="Privado"/>
    <s v="au-NI"/>
    <x v="2"/>
    <s v="LIMA"/>
    <s v="LIMA"/>
    <s v="Lima"/>
    <s v="Puente Piedra"/>
    <m/>
    <s v="zz"/>
    <n v="1.34"/>
    <n v="1.34"/>
    <n v="2347.6799999999998"/>
    <n v="2.34768"/>
    <m/>
    <n v="1.34"/>
    <n v="1.34"/>
    <n v="2347.6799999999998"/>
    <n v="2.34768"/>
    <m/>
    <n v="1.34"/>
    <n v="1.34"/>
    <n v="2347.6799999999998"/>
    <n v="2.34768"/>
    <m/>
    <n v="1.34"/>
    <n v="1.34"/>
    <n v="2347.6799999999998"/>
    <n v="2.34768"/>
    <m/>
    <m/>
    <m/>
    <m/>
  </r>
  <r>
    <x v="2"/>
    <x v="0"/>
    <s v="Emp. De Serv. Priv. No Informantes"/>
    <m/>
    <m/>
    <s v="EL"/>
    <m/>
    <m/>
    <m/>
    <x v="265"/>
    <x v="86"/>
    <x v="0"/>
    <x v="733"/>
    <x v="366"/>
    <s v="EL"/>
    <s v="EL"/>
    <s v="Diésel"/>
    <x v="1"/>
    <s v="NO COES"/>
    <s v="Instalado"/>
    <x v="0"/>
    <m/>
    <s v="-"/>
    <s v="Privado"/>
    <s v="au-NI"/>
    <x v="2"/>
    <s v="LIMA"/>
    <s v="LIMA"/>
    <s v="Lima"/>
    <s v="Los Olivos"/>
    <m/>
    <s v="zz"/>
    <n v="0.5"/>
    <n v="0.5"/>
    <n v="876"/>
    <n v="0.876"/>
    <m/>
    <n v="0.5"/>
    <n v="0.5"/>
    <n v="876"/>
    <n v="0.876"/>
    <m/>
    <n v="0.5"/>
    <n v="0.5"/>
    <n v="876"/>
    <n v="0.876"/>
    <m/>
    <n v="0.5"/>
    <n v="0.5"/>
    <n v="876"/>
    <n v="0.876"/>
    <m/>
    <m/>
    <m/>
    <m/>
  </r>
  <r>
    <x v="2"/>
    <x v="0"/>
    <s v="Emp. De Serv. Priv. No Informantes"/>
    <m/>
    <m/>
    <s v="EL"/>
    <m/>
    <m/>
    <m/>
    <x v="265"/>
    <x v="86"/>
    <x v="0"/>
    <x v="734"/>
    <x v="366"/>
    <s v="EL"/>
    <s v="EL"/>
    <s v="Diésel"/>
    <x v="1"/>
    <s v="NO COES"/>
    <s v="Instalado"/>
    <x v="0"/>
    <m/>
    <s v="-"/>
    <s v="Privado"/>
    <s v="au-NI"/>
    <x v="2"/>
    <s v="LIMA"/>
    <s v="LIMA"/>
    <s v="Lima"/>
    <s v="Ate"/>
    <m/>
    <s v="zz"/>
    <n v="3.0750000000000002"/>
    <n v="3.0750000000000002"/>
    <n v="5387.4"/>
    <n v="5.3873999999999995"/>
    <m/>
    <n v="3.0750000000000002"/>
    <n v="3.0750000000000002"/>
    <n v="5387.4"/>
    <n v="5.3873999999999995"/>
    <m/>
    <n v="3.0750000000000002"/>
    <n v="3.0750000000000002"/>
    <n v="5387.4"/>
    <n v="5.3873999999999995"/>
    <m/>
    <n v="3.0750000000000002"/>
    <n v="3.0750000000000002"/>
    <n v="5387.4"/>
    <n v="5.3873999999999995"/>
    <m/>
    <m/>
    <m/>
    <m/>
  </r>
  <r>
    <x v="2"/>
    <x v="0"/>
    <s v="Emp. De Serv. Priv. No Informantes"/>
    <m/>
    <m/>
    <s v="EL"/>
    <m/>
    <m/>
    <m/>
    <x v="287"/>
    <x v="86"/>
    <x v="0"/>
    <x v="735"/>
    <x v="366"/>
    <s v="EL"/>
    <s v="EL"/>
    <s v="Diésel"/>
    <x v="1"/>
    <s v="NO COES"/>
    <s v="Instalado"/>
    <x v="0"/>
    <m/>
    <s v="-"/>
    <s v="Privado"/>
    <s v="au-NI"/>
    <x v="2"/>
    <s v="LIMA"/>
    <s v="LIMA"/>
    <s v="Huaral"/>
    <s v="Huaral"/>
    <m/>
    <s v="zz"/>
    <n v="0.1"/>
    <n v="0.1"/>
    <n v="175.2"/>
    <n v="0.17519999999999999"/>
    <m/>
    <n v="0.1"/>
    <n v="0.1"/>
    <n v="175.2"/>
    <n v="0.17519999999999999"/>
    <m/>
    <n v="0.1"/>
    <n v="0.1"/>
    <n v="175.2"/>
    <n v="0.17519999999999999"/>
    <m/>
    <n v="0.1"/>
    <n v="0.1"/>
    <n v="175.2"/>
    <n v="0.17519999999999999"/>
    <m/>
    <m/>
    <m/>
    <m/>
  </r>
  <r>
    <x v="2"/>
    <x v="0"/>
    <s v="Emp. De Serv. Priv. No Informantes"/>
    <m/>
    <m/>
    <s v="EL"/>
    <m/>
    <m/>
    <m/>
    <x v="288"/>
    <x v="86"/>
    <x v="0"/>
    <x v="736"/>
    <x v="366"/>
    <s v="EL"/>
    <s v="EL"/>
    <s v="Diésel"/>
    <x v="1"/>
    <s v="NO COES"/>
    <s v="Instalado"/>
    <x v="0"/>
    <m/>
    <s v="-"/>
    <s v="Privado"/>
    <s v="au-NI"/>
    <x v="2"/>
    <s v="LIMA"/>
    <s v="LIMA"/>
    <s v="Lima"/>
    <s v="Lima"/>
    <m/>
    <s v="zz"/>
    <n v="1.65"/>
    <n v="1.65"/>
    <n v="2890.8"/>
    <n v="2.8908"/>
    <m/>
    <n v="1.65"/>
    <n v="1.65"/>
    <n v="2890.8"/>
    <n v="2.8908"/>
    <m/>
    <n v="1.65"/>
    <n v="1.65"/>
    <n v="2890.8"/>
    <n v="2.8908"/>
    <m/>
    <n v="1.65"/>
    <n v="1.65"/>
    <n v="2890.8"/>
    <n v="2.8908"/>
    <m/>
    <m/>
    <m/>
    <m/>
  </r>
  <r>
    <x v="2"/>
    <x v="0"/>
    <s v="Emp. De Serv. Priv. No Informantes"/>
    <m/>
    <m/>
    <s v="EL"/>
    <m/>
    <m/>
    <m/>
    <x v="289"/>
    <x v="86"/>
    <x v="0"/>
    <x v="737"/>
    <x v="366"/>
    <s v="EL"/>
    <s v="EL"/>
    <s v="Diésel"/>
    <x v="1"/>
    <s v="NO COES"/>
    <s v="Instalado"/>
    <x v="0"/>
    <m/>
    <s v="-"/>
    <s v="Privado"/>
    <s v="au-NI"/>
    <x v="2"/>
    <s v="LIMA"/>
    <s v="LIMA"/>
    <s v="Lima"/>
    <s v="El Agustino"/>
    <m/>
    <s v="zz"/>
    <n v="0.32"/>
    <n v="0.32"/>
    <n v="560.64"/>
    <n v="0.56064000000000003"/>
    <m/>
    <n v="0.32"/>
    <n v="0.32"/>
    <n v="560.64"/>
    <n v="0.56064000000000003"/>
    <m/>
    <n v="0.32"/>
    <n v="0.32"/>
    <n v="560.64"/>
    <n v="0.56064000000000003"/>
    <m/>
    <n v="0.32"/>
    <n v="0.32"/>
    <n v="560.64"/>
    <n v="0.56064000000000003"/>
    <m/>
    <m/>
    <m/>
    <m/>
  </r>
  <r>
    <x v="2"/>
    <x v="0"/>
    <s v="Emp. De Serv. Priv. No Informantes"/>
    <m/>
    <m/>
    <s v="EL"/>
    <m/>
    <m/>
    <m/>
    <x v="290"/>
    <x v="86"/>
    <x v="0"/>
    <x v="738"/>
    <x v="366"/>
    <s v="EL"/>
    <s v="EL"/>
    <s v="Diésel"/>
    <x v="1"/>
    <s v="NO COES"/>
    <s v="Instalado"/>
    <x v="0"/>
    <m/>
    <s v="-"/>
    <s v="Privado"/>
    <s v="au-NI"/>
    <x v="2"/>
    <s v="LIMA"/>
    <s v="LIMA"/>
    <s v="Huaral"/>
    <s v="Chancay"/>
    <m/>
    <s v="zz"/>
    <n v="1.64"/>
    <n v="1.64"/>
    <n v="2873.28"/>
    <n v="2.8732800000000003"/>
    <m/>
    <n v="1.64"/>
    <n v="1.64"/>
    <n v="2873.28"/>
    <n v="2.8732800000000003"/>
    <m/>
    <n v="1.64"/>
    <n v="1.64"/>
    <n v="2873.28"/>
    <n v="2.8732800000000003"/>
    <m/>
    <n v="1.64"/>
    <n v="1.64"/>
    <n v="2873.28"/>
    <n v="2.8732800000000003"/>
    <m/>
    <m/>
    <m/>
    <m/>
  </r>
  <r>
    <x v="2"/>
    <x v="0"/>
    <s v="Emp. De Serv. Priv. No Informantes"/>
    <m/>
    <m/>
    <s v="EL"/>
    <m/>
    <m/>
    <m/>
    <x v="291"/>
    <x v="86"/>
    <x v="0"/>
    <x v="739"/>
    <x v="366"/>
    <s v="EL"/>
    <s v="EL"/>
    <s v="Diésel"/>
    <x v="1"/>
    <s v="NO COES"/>
    <s v="Instalado"/>
    <x v="0"/>
    <m/>
    <s v="-"/>
    <s v="Privado"/>
    <s v="au-NI"/>
    <x v="2"/>
    <s v="LIMA"/>
    <s v="LIMA"/>
    <s v="Huaura"/>
    <s v="Huacho"/>
    <m/>
    <s v="zz"/>
    <n v="1"/>
    <n v="1"/>
    <n v="1752"/>
    <n v="1.752"/>
    <m/>
    <n v="1"/>
    <n v="1"/>
    <n v="1752"/>
    <n v="1.752"/>
    <m/>
    <n v="1"/>
    <n v="1"/>
    <n v="1752"/>
    <n v="1.752"/>
    <m/>
    <n v="1"/>
    <n v="1"/>
    <n v="1752"/>
    <n v="1.752"/>
    <m/>
    <m/>
    <m/>
    <m/>
  </r>
  <r>
    <x v="2"/>
    <x v="0"/>
    <s v="Emp. De Serv. Priv. No Informantes"/>
    <m/>
    <m/>
    <s v="EL"/>
    <m/>
    <m/>
    <m/>
    <x v="292"/>
    <x v="86"/>
    <x v="0"/>
    <x v="740"/>
    <x v="366"/>
    <s v="EL"/>
    <s v="EL"/>
    <s v="Diésel"/>
    <x v="1"/>
    <s v="NO COES"/>
    <s v="Instalado"/>
    <x v="0"/>
    <m/>
    <s v="-"/>
    <s v="Privado"/>
    <s v="au-NI"/>
    <x v="2"/>
    <s v="LIMA"/>
    <s v="LIMA"/>
    <s v="Huaura"/>
    <s v="Sayán"/>
    <m/>
    <s v="zz"/>
    <n v="2.0299999999999998"/>
    <n v="2.0299999999999998"/>
    <n v="3556.56"/>
    <n v="3.5565600000000002"/>
    <m/>
    <n v="2.0299999999999998"/>
    <n v="2.0299999999999998"/>
    <n v="3556.56"/>
    <n v="3.5565600000000002"/>
    <m/>
    <n v="2.0299999999999998"/>
    <n v="2.0299999999999998"/>
    <n v="3556.56"/>
    <n v="3.5565600000000002"/>
    <m/>
    <n v="2.0299999999999998"/>
    <n v="2.0299999999999998"/>
    <n v="3556.56"/>
    <n v="3.5565600000000002"/>
    <m/>
    <m/>
    <m/>
    <m/>
  </r>
  <r>
    <x v="2"/>
    <x v="0"/>
    <s v="Emp. De Serv. Priv. No Informantes"/>
    <m/>
    <m/>
    <s v="EL"/>
    <m/>
    <m/>
    <m/>
    <x v="292"/>
    <x v="86"/>
    <x v="0"/>
    <x v="741"/>
    <x v="366"/>
    <s v="EL"/>
    <s v="EL"/>
    <s v="Diésel"/>
    <x v="1"/>
    <s v="NO COES"/>
    <s v="Instalado"/>
    <x v="0"/>
    <m/>
    <s v="-"/>
    <s v="Privado"/>
    <s v="au-NI"/>
    <x v="2"/>
    <s v="LIMA"/>
    <s v="LIMA"/>
    <s v="Huaura"/>
    <s v="Sayán"/>
    <m/>
    <s v="zz"/>
    <n v="2.25"/>
    <n v="2.25"/>
    <n v="3942"/>
    <n v="3.9420000000000002"/>
    <m/>
    <n v="2.25"/>
    <n v="2.25"/>
    <n v="3942"/>
    <n v="3.9420000000000002"/>
    <m/>
    <n v="2.25"/>
    <n v="2.25"/>
    <n v="3942"/>
    <n v="3.9420000000000002"/>
    <m/>
    <n v="2.25"/>
    <n v="2.25"/>
    <n v="3942"/>
    <n v="3.9420000000000002"/>
    <m/>
    <m/>
    <m/>
    <m/>
  </r>
  <r>
    <x v="2"/>
    <x v="0"/>
    <s v="Emp. De Serv. Priv. No Informantes"/>
    <m/>
    <m/>
    <s v="EL"/>
    <m/>
    <m/>
    <m/>
    <x v="293"/>
    <x v="86"/>
    <x v="0"/>
    <x v="742"/>
    <x v="366"/>
    <s v="EL"/>
    <s v="EL"/>
    <s v="Diésel"/>
    <x v="1"/>
    <s v="NO COES"/>
    <s v="Instalado"/>
    <x v="0"/>
    <m/>
    <s v="-"/>
    <s v="Privado"/>
    <s v="au-NI"/>
    <x v="2"/>
    <s v="LIMA"/>
    <s v="LIMA"/>
    <s v="Lima"/>
    <s v="Santa Anita"/>
    <m/>
    <s v="zz"/>
    <n v="1.125"/>
    <n v="1.125"/>
    <n v="1971"/>
    <n v="1.9710000000000001"/>
    <m/>
    <n v="1.125"/>
    <n v="1.125"/>
    <n v="1971"/>
    <n v="1.9710000000000001"/>
    <m/>
    <n v="1.125"/>
    <n v="1.125"/>
    <n v="1971"/>
    <n v="1.9710000000000001"/>
    <m/>
    <n v="1.125"/>
    <n v="1.125"/>
    <n v="1971"/>
    <n v="1.9710000000000001"/>
    <m/>
    <m/>
    <m/>
    <m/>
  </r>
  <r>
    <x v="2"/>
    <x v="0"/>
    <s v="Emp. De Serv. Priv. No Informantes"/>
    <m/>
    <m/>
    <s v="EL"/>
    <m/>
    <m/>
    <m/>
    <x v="294"/>
    <x v="86"/>
    <x v="0"/>
    <x v="743"/>
    <x v="366"/>
    <s v="EL"/>
    <s v="EL"/>
    <s v="Diésel"/>
    <x v="1"/>
    <s v="NO COES"/>
    <s v="Instalado"/>
    <x v="0"/>
    <m/>
    <s v="-"/>
    <s v="Privado"/>
    <s v="au-NI"/>
    <x v="2"/>
    <s v="LIMA"/>
    <s v="LIMA"/>
    <s v="Huaral"/>
    <s v="Huaral"/>
    <m/>
    <s v="zz"/>
    <n v="1.0900000000000001"/>
    <n v="1.0900000000000001"/>
    <n v="1909.68"/>
    <n v="1.90968"/>
    <m/>
    <n v="1.0900000000000001"/>
    <n v="1.0900000000000001"/>
    <n v="1909.68"/>
    <n v="1.90968"/>
    <m/>
    <n v="1.0900000000000001"/>
    <n v="1.0900000000000001"/>
    <n v="1909.68"/>
    <n v="1.90968"/>
    <m/>
    <n v="1.0900000000000001"/>
    <n v="1.0900000000000001"/>
    <n v="1909.68"/>
    <n v="1.90968"/>
    <m/>
    <m/>
    <m/>
    <m/>
  </r>
  <r>
    <x v="2"/>
    <x v="0"/>
    <s v="Emp. De Serv. Priv. No Informantes"/>
    <m/>
    <m/>
    <s v="EL"/>
    <m/>
    <m/>
    <m/>
    <x v="295"/>
    <x v="86"/>
    <x v="0"/>
    <x v="744"/>
    <x v="366"/>
    <s v="EL"/>
    <s v="EL"/>
    <s v="Diésel"/>
    <x v="1"/>
    <s v="NO COES"/>
    <s v="Instalado"/>
    <x v="0"/>
    <m/>
    <s v="-"/>
    <s v="Privado"/>
    <s v="au-NI"/>
    <x v="2"/>
    <s v="CALLAO"/>
    <s v="LIMA"/>
    <s v="Callao"/>
    <s v="Callao"/>
    <m/>
    <s v="zz"/>
    <n v="0.21"/>
    <n v="0.21"/>
    <n v="367.92"/>
    <n v="0.36792000000000002"/>
    <m/>
    <n v="0.21"/>
    <n v="0.21"/>
    <n v="367.92"/>
    <n v="0.36792000000000002"/>
    <m/>
    <n v="0.21"/>
    <n v="0.21"/>
    <n v="367.92"/>
    <n v="0.36792000000000002"/>
    <m/>
    <n v="0.21"/>
    <n v="0.21"/>
    <n v="367.92"/>
    <n v="0.36792000000000002"/>
    <m/>
    <m/>
    <m/>
    <m/>
  </r>
  <r>
    <x v="2"/>
    <x v="0"/>
    <s v="Emp. De Serv. Priv. No Informantes"/>
    <m/>
    <m/>
    <s v="EL"/>
    <m/>
    <m/>
    <m/>
    <x v="296"/>
    <x v="86"/>
    <x v="0"/>
    <x v="745"/>
    <x v="366"/>
    <s v="EL"/>
    <s v="EL"/>
    <s v="Diésel"/>
    <x v="1"/>
    <s v="NO COES"/>
    <s v="Instalado"/>
    <x v="0"/>
    <m/>
    <s v="-"/>
    <s v="Privado"/>
    <s v="au-NI"/>
    <x v="2"/>
    <s v="LIMA"/>
    <s v="LIMA"/>
    <s v="Huaral"/>
    <s v="Chancay"/>
    <m/>
    <s v="zz"/>
    <n v="2.4"/>
    <n v="2.4"/>
    <n v="4204.8"/>
    <n v="4.2048000000000005"/>
    <m/>
    <n v="2.4"/>
    <n v="2.4"/>
    <n v="4204.8"/>
    <n v="4.2048000000000005"/>
    <m/>
    <n v="2.4"/>
    <n v="2.4"/>
    <n v="4204.8"/>
    <n v="4.2048000000000005"/>
    <m/>
    <n v="2.4"/>
    <n v="2.4"/>
    <n v="4204.8"/>
    <n v="4.2048000000000005"/>
    <m/>
    <m/>
    <m/>
    <m/>
  </r>
  <r>
    <x v="2"/>
    <x v="0"/>
    <s v="Emp. De Serv. Priv. No Informantes"/>
    <m/>
    <m/>
    <s v="EL"/>
    <m/>
    <m/>
    <m/>
    <x v="239"/>
    <x v="86"/>
    <x v="0"/>
    <x v="746"/>
    <x v="366"/>
    <s v="EL"/>
    <s v="EL"/>
    <s v="Diésel"/>
    <x v="1"/>
    <s v="NO COES"/>
    <s v="Instalado"/>
    <x v="0"/>
    <m/>
    <s v="-"/>
    <s v="Privado"/>
    <s v="au-NI"/>
    <x v="2"/>
    <s v="LIMA"/>
    <s v="LIMA"/>
    <s v="Huaral"/>
    <s v="Chancay"/>
    <m/>
    <s v="zz"/>
    <n v="2.91"/>
    <n v="2.91"/>
    <n v="5098.32"/>
    <n v="5.0983199999999993"/>
    <m/>
    <n v="2.91"/>
    <n v="2.91"/>
    <n v="5098.32"/>
    <n v="5.0983199999999993"/>
    <m/>
    <n v="2.91"/>
    <n v="2.91"/>
    <n v="5098.32"/>
    <n v="5.0983199999999993"/>
    <m/>
    <n v="2.91"/>
    <n v="2.91"/>
    <n v="5098.32"/>
    <n v="5.0983199999999993"/>
    <m/>
    <m/>
    <m/>
    <m/>
  </r>
  <r>
    <x v="2"/>
    <x v="0"/>
    <s v="Emp. De Serv. Priv. No Informantes"/>
    <m/>
    <m/>
    <s v="EL"/>
    <m/>
    <m/>
    <m/>
    <x v="297"/>
    <x v="86"/>
    <x v="0"/>
    <x v="747"/>
    <x v="366"/>
    <s v="EL"/>
    <s v="EL"/>
    <s v="Diésel"/>
    <x v="1"/>
    <s v="NO COES"/>
    <s v="Instalado"/>
    <x v="0"/>
    <m/>
    <s v="-"/>
    <s v="Privado"/>
    <s v="au-NI"/>
    <x v="2"/>
    <s v="LIMA"/>
    <s v="LIMA"/>
    <s v="Huaral"/>
    <s v="Chancay"/>
    <m/>
    <s v="zz"/>
    <n v="0.86499999999999999"/>
    <n v="0.86499999999999999"/>
    <n v="1515.48"/>
    <n v="1.5154799999999999"/>
    <m/>
    <n v="0.86499999999999999"/>
    <n v="0.86499999999999999"/>
    <n v="1515.48"/>
    <n v="1.5154799999999999"/>
    <m/>
    <n v="0.86499999999999999"/>
    <n v="0.86499999999999999"/>
    <n v="1515.48"/>
    <n v="1.5154799999999999"/>
    <m/>
    <n v="0.86499999999999999"/>
    <n v="0.86499999999999999"/>
    <n v="1515.48"/>
    <n v="1.5154799999999999"/>
    <m/>
    <m/>
    <m/>
    <m/>
  </r>
  <r>
    <x v="2"/>
    <x v="0"/>
    <s v="Emp. De Serv. Priv. No Informantes"/>
    <m/>
    <m/>
    <s v="EL"/>
    <m/>
    <m/>
    <m/>
    <x v="298"/>
    <x v="86"/>
    <x v="0"/>
    <x v="748"/>
    <x v="366"/>
    <s v="EL"/>
    <s v="EL"/>
    <s v="Diésel"/>
    <x v="1"/>
    <s v="NO COES"/>
    <s v="Instalado"/>
    <x v="0"/>
    <m/>
    <s v="-"/>
    <s v="Privado"/>
    <s v="au-NI"/>
    <x v="2"/>
    <s v="LIMA"/>
    <s v="LIMA"/>
    <s v="Huaura"/>
    <s v="Huacho"/>
    <m/>
    <s v="zz"/>
    <n v="5.6000000000000001E-2"/>
    <n v="5.6000000000000001E-2"/>
    <n v="98.112000000000009"/>
    <n v="9.8112000000000005E-2"/>
    <m/>
    <n v="5.6000000000000001E-2"/>
    <n v="5.6000000000000001E-2"/>
    <n v="98.112000000000009"/>
    <n v="9.8112000000000005E-2"/>
    <m/>
    <n v="5.6000000000000001E-2"/>
    <n v="5.6000000000000001E-2"/>
    <n v="98.112000000000009"/>
    <n v="9.8112000000000005E-2"/>
    <m/>
    <n v="5.6000000000000001E-2"/>
    <n v="5.6000000000000001E-2"/>
    <n v="98.112000000000009"/>
    <n v="9.8112000000000005E-2"/>
    <m/>
    <m/>
    <m/>
    <m/>
  </r>
  <r>
    <x v="2"/>
    <x v="0"/>
    <s v="Emp. De Serv. Priv. No Informantes"/>
    <m/>
    <m/>
    <s v="EL"/>
    <m/>
    <m/>
    <m/>
    <x v="298"/>
    <x v="86"/>
    <x v="0"/>
    <x v="749"/>
    <x v="366"/>
    <s v="EL"/>
    <s v="EL"/>
    <s v="Diésel"/>
    <x v="1"/>
    <s v="NO COES"/>
    <s v="Instalado"/>
    <x v="0"/>
    <m/>
    <s v="-"/>
    <s v="Privado"/>
    <s v="au-NI"/>
    <x v="2"/>
    <s v="LIMA"/>
    <s v="LIMA"/>
    <s v="Huaura"/>
    <s v="Huacho"/>
    <m/>
    <s v="zz"/>
    <n v="0.73499999999999999"/>
    <n v="0.73499999999999999"/>
    <n v="1287.72"/>
    <n v="1.28772"/>
    <m/>
    <n v="0.73499999999999999"/>
    <n v="0.73499999999999999"/>
    <n v="1287.72"/>
    <n v="1.28772"/>
    <m/>
    <n v="0.73499999999999999"/>
    <n v="0.73499999999999999"/>
    <n v="1287.72"/>
    <n v="1.28772"/>
    <m/>
    <n v="0.73499999999999999"/>
    <n v="0.73499999999999999"/>
    <n v="1287.72"/>
    <n v="1.28772"/>
    <m/>
    <m/>
    <m/>
    <m/>
  </r>
  <r>
    <x v="2"/>
    <x v="0"/>
    <s v="Emp. De Serv. Priv. No Informantes"/>
    <m/>
    <m/>
    <s v="EL"/>
    <m/>
    <m/>
    <m/>
    <x v="299"/>
    <x v="86"/>
    <x v="0"/>
    <x v="750"/>
    <x v="366"/>
    <s v="EL"/>
    <s v="EL"/>
    <s v="Diésel"/>
    <x v="1"/>
    <s v="NO COES"/>
    <s v="Instalado"/>
    <x v="0"/>
    <m/>
    <s v="-"/>
    <s v="Privado"/>
    <s v="au-NI"/>
    <x v="2"/>
    <s v="CALLAO"/>
    <s v="LIMA"/>
    <s v="Callao"/>
    <s v="Callao"/>
    <m/>
    <s v="zz"/>
    <n v="0.05"/>
    <n v="0.05"/>
    <n v="87.6"/>
    <n v="8.7599999999999997E-2"/>
    <m/>
    <n v="0.05"/>
    <n v="0.05"/>
    <n v="87.6"/>
    <n v="8.7599999999999997E-2"/>
    <m/>
    <n v="0.05"/>
    <n v="0.05"/>
    <n v="87.6"/>
    <n v="8.7599999999999997E-2"/>
    <m/>
    <n v="0.05"/>
    <n v="0.05"/>
    <n v="87.6"/>
    <n v="8.7599999999999997E-2"/>
    <m/>
    <m/>
    <m/>
    <m/>
  </r>
  <r>
    <x v="2"/>
    <x v="0"/>
    <s v="Emp. De Serv. Priv. No Informantes"/>
    <m/>
    <m/>
    <s v="EL"/>
    <m/>
    <m/>
    <m/>
    <x v="300"/>
    <x v="86"/>
    <x v="0"/>
    <x v="751"/>
    <x v="366"/>
    <s v="EL"/>
    <s v="EL"/>
    <s v="Diésel"/>
    <x v="1"/>
    <s v="NO COES"/>
    <s v="Instalado"/>
    <x v="0"/>
    <m/>
    <s v="-"/>
    <s v="Privado"/>
    <s v="au-NI"/>
    <x v="2"/>
    <s v="CALLAO"/>
    <s v="LIMA"/>
    <s v="Callao"/>
    <s v="Callao"/>
    <m/>
    <s v="zz"/>
    <n v="0.15"/>
    <n v="0.15"/>
    <n v="262.8"/>
    <n v="0.26280000000000003"/>
    <m/>
    <n v="0.15"/>
    <n v="0.15"/>
    <n v="262.8"/>
    <n v="0.26280000000000003"/>
    <m/>
    <n v="0.15"/>
    <n v="0.15"/>
    <n v="262.8"/>
    <n v="0.26280000000000003"/>
    <m/>
    <n v="0.15"/>
    <n v="0.15"/>
    <n v="262.8"/>
    <n v="0.26280000000000003"/>
    <m/>
    <m/>
    <m/>
    <m/>
  </r>
  <r>
    <x v="2"/>
    <x v="0"/>
    <s v="Emp. De Serv. Priv. No Informantes"/>
    <m/>
    <m/>
    <s v="EL"/>
    <m/>
    <m/>
    <m/>
    <x v="301"/>
    <x v="86"/>
    <x v="0"/>
    <x v="752"/>
    <x v="366"/>
    <s v="EL"/>
    <s v="EL"/>
    <s v="Diésel"/>
    <x v="1"/>
    <s v="NO COES"/>
    <s v="Instalado"/>
    <x v="0"/>
    <m/>
    <s v="-"/>
    <s v="Privado"/>
    <s v="au-NI"/>
    <x v="2"/>
    <s v="LIMA"/>
    <s v="LIMA"/>
    <s v="Lima"/>
    <s v="Ate"/>
    <m/>
    <s v="zz"/>
    <n v="4.0000000000000001E-3"/>
    <n v="4.0000000000000001E-3"/>
    <n v="7.008"/>
    <n v="7.0080000000000003E-3"/>
    <m/>
    <n v="4.0000000000000001E-3"/>
    <n v="4.0000000000000001E-3"/>
    <n v="7.008"/>
    <n v="7.0080000000000003E-3"/>
    <m/>
    <n v="4.0000000000000001E-3"/>
    <n v="4.0000000000000001E-3"/>
    <n v="7.008"/>
    <n v="7.0080000000000003E-3"/>
    <m/>
    <n v="4.0000000000000001E-3"/>
    <n v="4.0000000000000001E-3"/>
    <n v="7.008"/>
    <n v="7.0080000000000003E-3"/>
    <m/>
    <m/>
    <m/>
    <m/>
  </r>
  <r>
    <x v="2"/>
    <x v="0"/>
    <s v="Emp. De Serv. Priv. No Informantes"/>
    <m/>
    <m/>
    <s v="EL"/>
    <m/>
    <m/>
    <m/>
    <x v="302"/>
    <x v="86"/>
    <x v="0"/>
    <x v="753"/>
    <x v="366"/>
    <s v="EL"/>
    <s v="EL"/>
    <s v="Diésel"/>
    <x v="1"/>
    <s v="NO COES"/>
    <s v="Instalado"/>
    <x v="0"/>
    <m/>
    <s v="-"/>
    <s v="Privado"/>
    <s v="au-NI"/>
    <x v="2"/>
    <s v="LIMA"/>
    <s v="LIMA"/>
    <s v="Lima"/>
    <s v="Lurigancho"/>
    <m/>
    <s v="zz"/>
    <n v="0.90200000000000002"/>
    <n v="0.90200000000000002"/>
    <n v="1580.3040000000001"/>
    <n v="1.5803040000000002"/>
    <m/>
    <n v="0.90200000000000002"/>
    <n v="0.90200000000000002"/>
    <n v="1580.3040000000001"/>
    <n v="1.5803040000000002"/>
    <m/>
    <n v="0.90200000000000002"/>
    <n v="0.90200000000000002"/>
    <n v="1580.3040000000001"/>
    <n v="1.5803040000000002"/>
    <m/>
    <n v="0.90200000000000002"/>
    <n v="0.90200000000000002"/>
    <n v="1580.3040000000001"/>
    <n v="1.5803040000000002"/>
    <m/>
    <m/>
    <m/>
    <m/>
  </r>
  <r>
    <x v="2"/>
    <x v="0"/>
    <s v="Emp. De Serv. Priv. No Informantes"/>
    <m/>
    <m/>
    <s v="EL"/>
    <m/>
    <m/>
    <m/>
    <x v="303"/>
    <x v="86"/>
    <x v="0"/>
    <x v="754"/>
    <x v="366"/>
    <s v="EL"/>
    <s v="EL"/>
    <s v="Diésel"/>
    <x v="1"/>
    <s v="NO COES"/>
    <s v="Instalado"/>
    <x v="0"/>
    <m/>
    <s v="-"/>
    <s v="Privado"/>
    <s v="au-NI"/>
    <x v="2"/>
    <s v="LORETO"/>
    <s v="LORETO"/>
    <s v="Maynas"/>
    <s v="Iquitos"/>
    <m/>
    <s v="zz"/>
    <n v="0.20499999999999999"/>
    <n v="0.20499999999999999"/>
    <n v="359.16"/>
    <n v="0.35916000000000003"/>
    <m/>
    <n v="0.20499999999999999"/>
    <n v="0.20499999999999999"/>
    <n v="359.16"/>
    <n v="0.35916000000000003"/>
    <m/>
    <n v="0.20499999999999999"/>
    <n v="0.20499999999999999"/>
    <n v="359.16"/>
    <n v="0.35916000000000003"/>
    <m/>
    <n v="0.20499999999999999"/>
    <n v="0.20499999999999999"/>
    <n v="359.16"/>
    <n v="0.35916000000000003"/>
    <m/>
    <m/>
    <m/>
    <m/>
  </r>
  <r>
    <x v="2"/>
    <x v="0"/>
    <s v="Emp. De Serv. Priv. No Informantes"/>
    <m/>
    <m/>
    <s v="EL"/>
    <m/>
    <m/>
    <m/>
    <x v="304"/>
    <x v="86"/>
    <x v="0"/>
    <x v="755"/>
    <x v="366"/>
    <s v="EL"/>
    <s v="EL"/>
    <s v="Diésel"/>
    <x v="1"/>
    <s v="NO COES"/>
    <s v="Instalado"/>
    <x v="0"/>
    <m/>
    <s v="-"/>
    <s v="Privado"/>
    <s v="au-NI"/>
    <x v="2"/>
    <s v="LORETO"/>
    <s v="LORETO"/>
    <s v="Maynas"/>
    <s v="Iquitos"/>
    <m/>
    <s v="zz"/>
    <n v="0.252"/>
    <n v="0.252"/>
    <n v="441.50400000000002"/>
    <n v="0.44150400000000001"/>
    <m/>
    <n v="0.252"/>
    <n v="0.252"/>
    <n v="441.50400000000002"/>
    <n v="0.44150400000000001"/>
    <m/>
    <n v="0.252"/>
    <n v="0.252"/>
    <n v="441.50400000000002"/>
    <n v="0.44150400000000001"/>
    <m/>
    <n v="0.252"/>
    <n v="0.252"/>
    <n v="441.50400000000002"/>
    <n v="0.44150400000000001"/>
    <m/>
    <m/>
    <m/>
    <m/>
  </r>
  <r>
    <x v="2"/>
    <x v="0"/>
    <s v="Emp. De Serv. Priv. No Informantes"/>
    <m/>
    <m/>
    <s v="EL"/>
    <m/>
    <m/>
    <m/>
    <x v="305"/>
    <x v="86"/>
    <x v="0"/>
    <x v="756"/>
    <x v="366"/>
    <s v="EL"/>
    <s v="EL"/>
    <s v="Diésel"/>
    <x v="1"/>
    <s v="NO COES"/>
    <s v="Instalado"/>
    <x v="0"/>
    <m/>
    <s v="-"/>
    <s v="Privado"/>
    <s v="au-NI"/>
    <x v="2"/>
    <s v="LORETO"/>
    <s v="LORETO"/>
    <s v="Maynas"/>
    <s v="Punchana"/>
    <m/>
    <s v="zz"/>
    <n v="0.26"/>
    <n v="0.26"/>
    <n v="455.52"/>
    <n v="0.45551999999999998"/>
    <m/>
    <n v="0.26"/>
    <n v="0.26"/>
    <n v="455.52"/>
    <n v="0.45551999999999998"/>
    <m/>
    <n v="0.26"/>
    <n v="0.26"/>
    <n v="455.52"/>
    <n v="0.45551999999999998"/>
    <m/>
    <n v="0.26"/>
    <n v="0.26"/>
    <n v="455.52"/>
    <n v="0.45551999999999998"/>
    <m/>
    <m/>
    <m/>
    <m/>
  </r>
  <r>
    <x v="2"/>
    <x v="0"/>
    <s v="Emp. De Serv. Priv. No Informantes"/>
    <m/>
    <m/>
    <s v="EL"/>
    <m/>
    <m/>
    <m/>
    <x v="306"/>
    <x v="86"/>
    <x v="0"/>
    <x v="757"/>
    <x v="366"/>
    <s v="EL"/>
    <s v="EL"/>
    <s v="Diésel"/>
    <x v="1"/>
    <s v="NO COES"/>
    <s v="Instalado"/>
    <x v="0"/>
    <m/>
    <s v="-"/>
    <s v="Privado"/>
    <s v="au-NI"/>
    <x v="2"/>
    <s v="LORETO"/>
    <s v="LORETO"/>
    <s v="Maynas"/>
    <s v="Iquitos"/>
    <m/>
    <s v="zz"/>
    <n v="0.20499999999999999"/>
    <n v="0.20499999999999999"/>
    <n v="359.16"/>
    <n v="0.35916000000000003"/>
    <m/>
    <n v="0.20499999999999999"/>
    <n v="0.20499999999999999"/>
    <n v="359.16"/>
    <n v="0.35916000000000003"/>
    <m/>
    <n v="0.20499999999999999"/>
    <n v="0.20499999999999999"/>
    <n v="359.16"/>
    <n v="0.35916000000000003"/>
    <m/>
    <n v="0.20499999999999999"/>
    <n v="0.20499999999999999"/>
    <n v="359.16"/>
    <n v="0.35916000000000003"/>
    <m/>
    <m/>
    <m/>
    <m/>
  </r>
  <r>
    <x v="2"/>
    <x v="0"/>
    <s v="Emp. De Serv. Priv. No Informantes"/>
    <m/>
    <m/>
    <s v="EL"/>
    <m/>
    <m/>
    <m/>
    <x v="249"/>
    <x v="86"/>
    <x v="0"/>
    <x v="758"/>
    <x v="366"/>
    <s v="EL"/>
    <s v="EL"/>
    <s v="Diésel"/>
    <x v="1"/>
    <s v="NO COES"/>
    <s v="Instalado"/>
    <x v="0"/>
    <m/>
    <s v="-"/>
    <s v="Privado"/>
    <s v="au-NI"/>
    <x v="2"/>
    <s v="MOQUEGUA"/>
    <s v="MOQUEGUA"/>
    <s v="Sanchez Cerro"/>
    <s v="Puquina"/>
    <m/>
    <s v="zz"/>
    <n v="7.6999999999999999E-2"/>
    <n v="7.6999999999999999E-2"/>
    <n v="134.904"/>
    <n v="0.134904"/>
    <m/>
    <n v="7.6999999999999999E-2"/>
    <n v="7.6999999999999999E-2"/>
    <n v="134.904"/>
    <n v="0.134904"/>
    <m/>
    <n v="7.6999999999999999E-2"/>
    <n v="7.6999999999999999E-2"/>
    <n v="134.904"/>
    <n v="0.134904"/>
    <m/>
    <n v="7.6999999999999999E-2"/>
    <n v="7.6999999999999999E-2"/>
    <n v="134.904"/>
    <n v="0.134904"/>
    <m/>
    <m/>
    <m/>
    <m/>
  </r>
  <r>
    <x v="2"/>
    <x v="0"/>
    <s v="Emp. De Serv. Priv. No Informantes"/>
    <m/>
    <m/>
    <s v="EL"/>
    <m/>
    <m/>
    <m/>
    <x v="115"/>
    <x v="86"/>
    <x v="0"/>
    <x v="759"/>
    <x v="366"/>
    <s v="EL"/>
    <s v="EL"/>
    <s v="Diésel"/>
    <x v="1"/>
    <s v="NO COES"/>
    <s v="Instalado"/>
    <x v="0"/>
    <m/>
    <s v="-"/>
    <s v="Privado"/>
    <s v="au-NI"/>
    <x v="2"/>
    <s v="MOQUEGUA"/>
    <s v="MOQUEGUA"/>
    <s v="Ilo"/>
    <s v="Ilo"/>
    <m/>
    <s v="zz"/>
    <n v="0.16"/>
    <n v="0.16"/>
    <n v="280.32"/>
    <n v="0.28032000000000001"/>
    <m/>
    <n v="0.16"/>
    <n v="0.16"/>
    <n v="280.32"/>
    <n v="0.28032000000000001"/>
    <m/>
    <n v="0.16"/>
    <n v="0.16"/>
    <n v="280.32"/>
    <n v="0.28032000000000001"/>
    <m/>
    <n v="0.16"/>
    <n v="0.16"/>
    <n v="280.32"/>
    <n v="0.28032000000000001"/>
    <m/>
    <m/>
    <m/>
    <m/>
  </r>
  <r>
    <x v="2"/>
    <x v="0"/>
    <s v="Emp. De Serv. Priv. No Informantes"/>
    <m/>
    <m/>
    <s v="EL"/>
    <m/>
    <m/>
    <m/>
    <x v="307"/>
    <x v="86"/>
    <x v="0"/>
    <x v="760"/>
    <x v="366"/>
    <s v="EL"/>
    <s v="EL"/>
    <s v="Diésel"/>
    <x v="1"/>
    <s v="NO COES"/>
    <s v="Instalado"/>
    <x v="0"/>
    <m/>
    <s v="-"/>
    <s v="Privado"/>
    <s v="au-NI"/>
    <x v="2"/>
    <s v="PIURA"/>
    <s v="PIURA"/>
    <s v="Paita"/>
    <s v="Paita"/>
    <m/>
    <s v="zz"/>
    <n v="4.3650000000000002"/>
    <n v="4.3650000000000002"/>
    <n v="7647.48"/>
    <n v="7.6474799999999998"/>
    <m/>
    <n v="4.3650000000000002"/>
    <n v="4.3650000000000002"/>
    <n v="7647.48"/>
    <n v="7.6474799999999998"/>
    <m/>
    <n v="4.3650000000000002"/>
    <n v="4.3650000000000002"/>
    <n v="7647.48"/>
    <n v="7.6474799999999998"/>
    <m/>
    <n v="4.3650000000000002"/>
    <n v="4.3650000000000002"/>
    <n v="7647.48"/>
    <n v="7.6474799999999998"/>
    <m/>
    <m/>
    <m/>
    <m/>
  </r>
  <r>
    <x v="2"/>
    <x v="0"/>
    <s v="Emp. De Serv. Priv. No Informantes"/>
    <m/>
    <m/>
    <s v="EL"/>
    <m/>
    <m/>
    <m/>
    <x v="308"/>
    <x v="86"/>
    <x v="0"/>
    <x v="761"/>
    <x v="366"/>
    <s v="EL"/>
    <s v="EL"/>
    <s v="Diésel"/>
    <x v="1"/>
    <s v="NO COES"/>
    <s v="Instalado"/>
    <x v="0"/>
    <m/>
    <s v="-"/>
    <s v="Privado"/>
    <s v="au-NI"/>
    <x v="2"/>
    <s v="PIURA"/>
    <s v="PIURA"/>
    <s v="Paita"/>
    <s v="Paita"/>
    <m/>
    <s v="zz"/>
    <n v="0.44500000000000001"/>
    <n v="0.44500000000000001"/>
    <n v="779.64"/>
    <n v="0.77964"/>
    <m/>
    <n v="0.44500000000000001"/>
    <n v="0.44500000000000001"/>
    <n v="779.64"/>
    <n v="0.77964"/>
    <m/>
    <n v="0.44500000000000001"/>
    <n v="0.44500000000000001"/>
    <n v="779.64"/>
    <n v="0.77964"/>
    <m/>
    <n v="0.44500000000000001"/>
    <n v="0.44500000000000001"/>
    <n v="779.64"/>
    <n v="0.77964"/>
    <m/>
    <m/>
    <m/>
    <m/>
  </r>
  <r>
    <x v="2"/>
    <x v="0"/>
    <s v="Emp. De Serv. Priv. No Informantes"/>
    <m/>
    <m/>
    <s v="EL"/>
    <m/>
    <m/>
    <m/>
    <x v="231"/>
    <x v="86"/>
    <x v="0"/>
    <x v="762"/>
    <x v="366"/>
    <s v="EL"/>
    <s v="EL"/>
    <s v="Diésel"/>
    <x v="1"/>
    <s v="NO COES"/>
    <s v="Instalado"/>
    <x v="0"/>
    <m/>
    <s v="-"/>
    <s v="Privado"/>
    <s v="au-NI"/>
    <x v="2"/>
    <s v="PIURA"/>
    <s v="PIURA"/>
    <s v="Paita"/>
    <s v="Paita"/>
    <m/>
    <s v="zz"/>
    <n v="4.24"/>
    <n v="4.24"/>
    <n v="7428.48"/>
    <n v="7.4284799999999995"/>
    <m/>
    <n v="4.24"/>
    <n v="4.24"/>
    <n v="7428.48"/>
    <n v="7.4284799999999995"/>
    <m/>
    <n v="4.24"/>
    <n v="4.24"/>
    <n v="7428.48"/>
    <n v="7.4284799999999995"/>
    <m/>
    <n v="4.24"/>
    <n v="4.24"/>
    <n v="7428.48"/>
    <n v="7.4284799999999995"/>
    <m/>
    <m/>
    <m/>
    <m/>
  </r>
  <r>
    <x v="2"/>
    <x v="0"/>
    <s v="Emp. De Serv. Priv. No Informantes"/>
    <m/>
    <m/>
    <s v="EL"/>
    <m/>
    <m/>
    <m/>
    <x v="309"/>
    <x v="86"/>
    <x v="0"/>
    <x v="763"/>
    <x v="366"/>
    <s v="EL"/>
    <s v="EL"/>
    <s v="Diésel"/>
    <x v="1"/>
    <s v="NO COES"/>
    <s v="Instalado"/>
    <x v="0"/>
    <m/>
    <s v="-"/>
    <s v="Privado"/>
    <s v="au-NI"/>
    <x v="2"/>
    <s v="PIURA"/>
    <s v="PIURA"/>
    <s v="Talara"/>
    <s v="Pariñas"/>
    <m/>
    <s v="zz"/>
    <n v="0.27600000000000002"/>
    <n v="0.27600000000000002"/>
    <n v="483.55200000000008"/>
    <n v="0.48355200000000009"/>
    <m/>
    <n v="0.27600000000000002"/>
    <n v="0.27600000000000002"/>
    <n v="483.55200000000008"/>
    <n v="0.48355200000000009"/>
    <m/>
    <n v="0.27600000000000002"/>
    <n v="0.27600000000000002"/>
    <n v="483.55200000000008"/>
    <n v="0.48355200000000009"/>
    <m/>
    <n v="0.27600000000000002"/>
    <n v="0.27600000000000002"/>
    <n v="483.55200000000008"/>
    <n v="0.48355200000000009"/>
    <m/>
    <m/>
    <m/>
    <m/>
  </r>
  <r>
    <x v="2"/>
    <x v="0"/>
    <s v="Emp. De Serv. Priv. No Informantes"/>
    <m/>
    <m/>
    <s v="EL"/>
    <m/>
    <m/>
    <m/>
    <x v="310"/>
    <x v="86"/>
    <x v="0"/>
    <x v="764"/>
    <x v="366"/>
    <s v="EL"/>
    <s v="EL"/>
    <s v="Diésel"/>
    <x v="1"/>
    <s v="NO COES"/>
    <s v="Instalado"/>
    <x v="0"/>
    <m/>
    <s v="-"/>
    <s v="Privado"/>
    <s v="au-NI"/>
    <x v="2"/>
    <s v="PIURA"/>
    <s v="PIURA"/>
    <s v="Talara"/>
    <s v="Pariñas"/>
    <m/>
    <s v="zz"/>
    <n v="0.9"/>
    <n v="0.9"/>
    <n v="1576.8"/>
    <n v="1.5768"/>
    <m/>
    <n v="0.9"/>
    <n v="0.9"/>
    <n v="1576.8"/>
    <n v="1.5768"/>
    <m/>
    <n v="0.9"/>
    <n v="0.9"/>
    <n v="1576.8"/>
    <n v="1.5768"/>
    <m/>
    <n v="0.9"/>
    <n v="0.9"/>
    <n v="1576.8"/>
    <n v="1.5768"/>
    <m/>
    <m/>
    <m/>
    <m/>
  </r>
  <r>
    <x v="2"/>
    <x v="0"/>
    <s v="Emp. De Serv. Priv. No Informantes"/>
    <m/>
    <m/>
    <s v="EL"/>
    <m/>
    <m/>
    <m/>
    <x v="311"/>
    <x v="86"/>
    <x v="0"/>
    <x v="765"/>
    <x v="366"/>
    <s v="EL"/>
    <s v="EL"/>
    <s v="Diésel"/>
    <x v="1"/>
    <s v="NO COES"/>
    <s v="Instalado"/>
    <x v="0"/>
    <m/>
    <s v="-"/>
    <s v="Privado"/>
    <s v="au-NI"/>
    <x v="2"/>
    <s v="PIURA"/>
    <s v="PIURA"/>
    <s v="Talara"/>
    <s v="Pariñas"/>
    <m/>
    <s v="zz"/>
    <n v="0.4"/>
    <n v="0.4"/>
    <n v="700.8"/>
    <n v="0.70079999999999998"/>
    <m/>
    <n v="0.4"/>
    <n v="0.4"/>
    <n v="700.8"/>
    <n v="0.70079999999999998"/>
    <m/>
    <n v="0.4"/>
    <n v="0.4"/>
    <n v="700.8"/>
    <n v="0.70079999999999998"/>
    <m/>
    <n v="0.4"/>
    <n v="0.4"/>
    <n v="700.8"/>
    <n v="0.70079999999999998"/>
    <m/>
    <m/>
    <m/>
    <m/>
  </r>
  <r>
    <x v="2"/>
    <x v="0"/>
    <s v="Emp. De Serv. Priv. No Informantes"/>
    <m/>
    <m/>
    <s v="EL"/>
    <m/>
    <m/>
    <m/>
    <x v="312"/>
    <x v="86"/>
    <x v="0"/>
    <x v="766"/>
    <x v="366"/>
    <s v="EL"/>
    <s v="EL"/>
    <s v="Diésel"/>
    <x v="1"/>
    <s v="NO COES"/>
    <s v="Instalado"/>
    <x v="0"/>
    <m/>
    <s v="-"/>
    <s v="Privado"/>
    <s v="au-NI"/>
    <x v="2"/>
    <s v="PIURA"/>
    <s v="PIURA"/>
    <s v="Talara"/>
    <s v="El Alto"/>
    <m/>
    <s v="zz"/>
    <n v="7.41"/>
    <n v="7.41"/>
    <n v="12982.32"/>
    <n v="12.98232"/>
    <m/>
    <n v="7.41"/>
    <n v="7.41"/>
    <n v="12982.32"/>
    <n v="12.98232"/>
    <m/>
    <n v="7.41"/>
    <n v="7.41"/>
    <n v="12982.32"/>
    <n v="12.98232"/>
    <m/>
    <n v="7.41"/>
    <n v="7.41"/>
    <n v="12982.32"/>
    <n v="12.98232"/>
    <m/>
    <m/>
    <m/>
    <m/>
  </r>
  <r>
    <x v="2"/>
    <x v="0"/>
    <s v="Emp. De Serv. Priv. No Informantes"/>
    <m/>
    <m/>
    <s v="EL"/>
    <m/>
    <m/>
    <m/>
    <x v="115"/>
    <x v="86"/>
    <x v="0"/>
    <x v="767"/>
    <x v="366"/>
    <s v="EL"/>
    <s v="EL"/>
    <s v="Diésel"/>
    <x v="1"/>
    <s v="NO COES"/>
    <s v="Instalado"/>
    <x v="0"/>
    <m/>
    <s v="-"/>
    <s v="Privado"/>
    <s v="au-NI"/>
    <x v="2"/>
    <s v="PIURA"/>
    <s v="PIURA"/>
    <s v="Paita"/>
    <s v="Paita"/>
    <m/>
    <s v="zz"/>
    <n v="3.6"/>
    <n v="3.6"/>
    <n v="6307.2"/>
    <n v="6.3071999999999999"/>
    <m/>
    <n v="3.6"/>
    <n v="3.6"/>
    <n v="6307.2"/>
    <n v="6.3071999999999999"/>
    <m/>
    <n v="3.6"/>
    <n v="3.6"/>
    <n v="6307.2"/>
    <n v="6.3071999999999999"/>
    <m/>
    <n v="3.6"/>
    <n v="3.6"/>
    <n v="6307.2"/>
    <n v="6.3071999999999999"/>
    <m/>
    <m/>
    <m/>
    <m/>
  </r>
  <r>
    <x v="2"/>
    <x v="0"/>
    <s v="Emp. De Serv. Priv. No Informantes"/>
    <m/>
    <m/>
    <s v="EL"/>
    <m/>
    <m/>
    <m/>
    <x v="313"/>
    <x v="86"/>
    <x v="0"/>
    <x v="768"/>
    <x v="366"/>
    <s v="EL"/>
    <s v="EL"/>
    <s v="Diésel"/>
    <x v="1"/>
    <s v="NO COES"/>
    <s v="Instalado"/>
    <x v="0"/>
    <m/>
    <s v="-"/>
    <s v="Privado"/>
    <s v="au-NI"/>
    <x v="2"/>
    <s v="PIURA"/>
    <s v="PIURA"/>
    <s v="Talara"/>
    <s v="Pariñas"/>
    <m/>
    <s v="zz"/>
    <n v="7.2110000000000003"/>
    <n v="7.2110000000000003"/>
    <n v="12633.672"/>
    <n v="12.633672000000001"/>
    <m/>
    <n v="7.2110000000000003"/>
    <n v="7.2110000000000003"/>
    <n v="12633.672"/>
    <n v="12.633672000000001"/>
    <m/>
    <n v="7.2110000000000003"/>
    <n v="7.2110000000000003"/>
    <n v="12633.672"/>
    <n v="12.633672000000001"/>
    <m/>
    <n v="7.2110000000000003"/>
    <n v="7.2110000000000003"/>
    <n v="12633.672"/>
    <n v="12.633672000000001"/>
    <m/>
    <m/>
    <m/>
    <m/>
  </r>
  <r>
    <x v="2"/>
    <x v="0"/>
    <s v="Emp. De Serv. Priv. No Informantes"/>
    <m/>
    <m/>
    <s v="EL"/>
    <m/>
    <m/>
    <m/>
    <x v="314"/>
    <x v="86"/>
    <x v="0"/>
    <x v="769"/>
    <x v="366"/>
    <s v="EL"/>
    <s v="EL"/>
    <s v="Diésel"/>
    <x v="1"/>
    <s v="NO COES"/>
    <s v="Instalado"/>
    <x v="0"/>
    <m/>
    <s v="-"/>
    <s v="Privado"/>
    <s v="au-NI"/>
    <x v="2"/>
    <s v="PIURA"/>
    <s v="PIURA"/>
    <s v="Talara"/>
    <s v="El Alto"/>
    <m/>
    <s v="zz"/>
    <m/>
    <m/>
    <m/>
    <n v="0"/>
    <m/>
    <m/>
    <m/>
    <m/>
    <n v="0"/>
    <m/>
    <m/>
    <m/>
    <m/>
    <n v="0"/>
    <m/>
    <m/>
    <m/>
    <m/>
    <n v="0"/>
    <m/>
    <m/>
    <m/>
    <m/>
  </r>
  <r>
    <x v="2"/>
    <x v="0"/>
    <s v="Emp. De Serv. Priv. No Informantes"/>
    <m/>
    <m/>
    <s v="EL"/>
    <m/>
    <m/>
    <m/>
    <x v="314"/>
    <x v="86"/>
    <x v="0"/>
    <x v="770"/>
    <x v="366"/>
    <s v="EL"/>
    <s v="EL"/>
    <s v="Diésel"/>
    <x v="1"/>
    <s v="NO COES"/>
    <s v="Instalado"/>
    <x v="0"/>
    <m/>
    <s v="-"/>
    <s v="Privado"/>
    <s v="au-NI"/>
    <x v="2"/>
    <s v="PIURA"/>
    <s v="PIURA"/>
    <s v="Talara"/>
    <s v="La Brea"/>
    <m/>
    <s v="zz"/>
    <m/>
    <m/>
    <m/>
    <n v="0"/>
    <m/>
    <m/>
    <m/>
    <m/>
    <n v="0"/>
    <m/>
    <m/>
    <m/>
    <m/>
    <n v="0"/>
    <m/>
    <m/>
    <m/>
    <m/>
    <n v="0"/>
    <m/>
    <m/>
    <m/>
    <m/>
  </r>
  <r>
    <x v="2"/>
    <x v="0"/>
    <s v="Emp. De Serv. Priv. No Informantes"/>
    <m/>
    <m/>
    <s v="EL"/>
    <m/>
    <m/>
    <m/>
    <x v="314"/>
    <x v="86"/>
    <x v="0"/>
    <x v="771"/>
    <x v="366"/>
    <s v="EL"/>
    <s v="EL"/>
    <s v="Diésel"/>
    <x v="1"/>
    <s v="NO COES"/>
    <s v="Instalado"/>
    <x v="0"/>
    <m/>
    <s v="-"/>
    <s v="Privado"/>
    <s v="au-NI"/>
    <x v="2"/>
    <s v="PIURA"/>
    <s v="PIURA"/>
    <s v="Talara"/>
    <s v="Pariñas"/>
    <m/>
    <s v="zz"/>
    <m/>
    <m/>
    <m/>
    <n v="0"/>
    <m/>
    <m/>
    <m/>
    <m/>
    <n v="0"/>
    <m/>
    <m/>
    <m/>
    <m/>
    <n v="0"/>
    <m/>
    <m/>
    <m/>
    <m/>
    <n v="0"/>
    <m/>
    <m/>
    <m/>
    <m/>
  </r>
  <r>
    <x v="2"/>
    <x v="0"/>
    <s v="Emp. De Serv. Priv. No Informantes"/>
    <m/>
    <m/>
    <s v="EL"/>
    <m/>
    <m/>
    <m/>
    <x v="314"/>
    <x v="86"/>
    <x v="0"/>
    <x v="772"/>
    <x v="366"/>
    <s v="EL"/>
    <s v="EL"/>
    <s v="Diésel"/>
    <x v="1"/>
    <s v="NO COES"/>
    <s v="Instalado"/>
    <x v="0"/>
    <m/>
    <s v="-"/>
    <s v="Privado"/>
    <s v="au-NI"/>
    <x v="2"/>
    <s v="PIURA"/>
    <s v="PIURA"/>
    <s v="Talara"/>
    <s v="Pariñas"/>
    <m/>
    <s v="zz"/>
    <m/>
    <m/>
    <m/>
    <n v="0"/>
    <m/>
    <m/>
    <m/>
    <m/>
    <n v="0"/>
    <m/>
    <m/>
    <m/>
    <m/>
    <n v="0"/>
    <m/>
    <m/>
    <m/>
    <m/>
    <n v="0"/>
    <m/>
    <m/>
    <m/>
    <m/>
  </r>
  <r>
    <x v="2"/>
    <x v="0"/>
    <s v="Emp. De Serv. Priv. No Informantes"/>
    <m/>
    <m/>
    <s v="EL"/>
    <m/>
    <m/>
    <m/>
    <x v="314"/>
    <x v="86"/>
    <x v="0"/>
    <x v="773"/>
    <x v="366"/>
    <s v="EL"/>
    <s v="EL"/>
    <s v="Diésel"/>
    <x v="1"/>
    <s v="NO COES"/>
    <s v="Instalado"/>
    <x v="0"/>
    <m/>
    <s v="-"/>
    <s v="Privado"/>
    <s v="au-NI"/>
    <x v="2"/>
    <s v="PIURA"/>
    <s v="PIURA"/>
    <s v="Talara"/>
    <s v="Pariñas"/>
    <m/>
    <s v="zz"/>
    <m/>
    <m/>
    <m/>
    <n v="0"/>
    <m/>
    <m/>
    <m/>
    <m/>
    <n v="0"/>
    <m/>
    <m/>
    <m/>
    <m/>
    <n v="0"/>
    <m/>
    <m/>
    <m/>
    <m/>
    <n v="0"/>
    <m/>
    <m/>
    <m/>
    <m/>
  </r>
  <r>
    <x v="2"/>
    <x v="0"/>
    <s v="Emp. De Serv. Priv. No Informantes"/>
    <m/>
    <m/>
    <s v="EL"/>
    <m/>
    <m/>
    <m/>
    <x v="314"/>
    <x v="86"/>
    <x v="0"/>
    <x v="774"/>
    <x v="366"/>
    <s v="EL"/>
    <s v="EL"/>
    <s v="Diésel"/>
    <x v="1"/>
    <s v="NO COES"/>
    <s v="Instalado"/>
    <x v="0"/>
    <m/>
    <s v="-"/>
    <s v="Privado"/>
    <s v="au-NI"/>
    <x v="2"/>
    <s v="PIURA"/>
    <s v="PIURA"/>
    <s v="Talara"/>
    <s v="Lobitos"/>
    <m/>
    <s v="zz"/>
    <m/>
    <m/>
    <m/>
    <n v="0"/>
    <m/>
    <m/>
    <m/>
    <m/>
    <n v="0"/>
    <m/>
    <m/>
    <m/>
    <m/>
    <n v="0"/>
    <m/>
    <m/>
    <m/>
    <m/>
    <n v="0"/>
    <m/>
    <m/>
    <m/>
    <m/>
  </r>
  <r>
    <x v="2"/>
    <x v="0"/>
    <s v="Emp. De Serv. Priv. No Informantes"/>
    <m/>
    <m/>
    <s v="EL"/>
    <m/>
    <m/>
    <m/>
    <x v="314"/>
    <x v="86"/>
    <x v="0"/>
    <x v="775"/>
    <x v="366"/>
    <s v="EL"/>
    <s v="EL"/>
    <s v="Diésel"/>
    <x v="1"/>
    <s v="NO COES"/>
    <s v="Instalado"/>
    <x v="0"/>
    <m/>
    <s v="-"/>
    <s v="Privado"/>
    <s v="au-NI"/>
    <x v="2"/>
    <s v="PIURA"/>
    <s v="PIURA"/>
    <s v="Talara"/>
    <s v="La Brea"/>
    <m/>
    <s v="zz"/>
    <m/>
    <m/>
    <m/>
    <n v="0"/>
    <m/>
    <m/>
    <m/>
    <m/>
    <n v="0"/>
    <m/>
    <m/>
    <m/>
    <m/>
    <n v="0"/>
    <m/>
    <m/>
    <m/>
    <m/>
    <n v="0"/>
    <m/>
    <m/>
    <m/>
    <m/>
  </r>
  <r>
    <x v="2"/>
    <x v="0"/>
    <s v="Emp. De Serv. Priv. No Informantes"/>
    <m/>
    <m/>
    <s v="EL"/>
    <m/>
    <m/>
    <m/>
    <x v="314"/>
    <x v="86"/>
    <x v="0"/>
    <x v="776"/>
    <x v="366"/>
    <s v="EL"/>
    <s v="EL"/>
    <s v="Diésel"/>
    <x v="1"/>
    <s v="NO COES"/>
    <s v="Instalado"/>
    <x v="0"/>
    <m/>
    <s v="-"/>
    <s v="Privado"/>
    <s v="au-NI"/>
    <x v="2"/>
    <s v="PIURA"/>
    <s v="PIURA"/>
    <s v="Talara"/>
    <s v="La Brea"/>
    <m/>
    <s v="zz"/>
    <m/>
    <m/>
    <m/>
    <n v="0"/>
    <m/>
    <m/>
    <m/>
    <m/>
    <n v="0"/>
    <m/>
    <m/>
    <m/>
    <m/>
    <n v="0"/>
    <m/>
    <m/>
    <m/>
    <m/>
    <n v="0"/>
    <m/>
    <m/>
    <m/>
    <m/>
  </r>
  <r>
    <x v="2"/>
    <x v="0"/>
    <s v="Emp. De Serv. Priv. No Informantes"/>
    <m/>
    <m/>
    <s v="EL"/>
    <m/>
    <m/>
    <m/>
    <x v="314"/>
    <x v="86"/>
    <x v="0"/>
    <x v="777"/>
    <x v="366"/>
    <s v="EL"/>
    <s v="EL"/>
    <s v="Diésel"/>
    <x v="1"/>
    <s v="NO COES"/>
    <s v="Instalado"/>
    <x v="0"/>
    <m/>
    <s v="-"/>
    <s v="Privado"/>
    <s v="au-NI"/>
    <x v="2"/>
    <s v="PIURA"/>
    <s v="PIURA"/>
    <s v="Talara"/>
    <s v="Lobitos"/>
    <m/>
    <s v="zz"/>
    <m/>
    <m/>
    <m/>
    <n v="0"/>
    <m/>
    <m/>
    <m/>
    <m/>
    <n v="0"/>
    <m/>
    <m/>
    <m/>
    <m/>
    <n v="0"/>
    <m/>
    <m/>
    <m/>
    <m/>
    <n v="0"/>
    <m/>
    <m/>
    <m/>
    <m/>
  </r>
  <r>
    <x v="2"/>
    <x v="0"/>
    <s v="Emp. De Serv. Priv. No Informantes"/>
    <m/>
    <m/>
    <s v="EL"/>
    <m/>
    <m/>
    <m/>
    <x v="314"/>
    <x v="86"/>
    <x v="0"/>
    <x v="778"/>
    <x v="366"/>
    <s v="EL"/>
    <s v="EL"/>
    <s v="Diésel"/>
    <x v="1"/>
    <s v="NO COES"/>
    <s v="Instalado"/>
    <x v="0"/>
    <m/>
    <s v="-"/>
    <s v="Privado"/>
    <s v="au-NI"/>
    <x v="2"/>
    <s v="PIURA"/>
    <s v="PIURA"/>
    <s v="Talara"/>
    <s v="El Alto"/>
    <m/>
    <s v="zz"/>
    <m/>
    <m/>
    <m/>
    <n v="0"/>
    <m/>
    <m/>
    <m/>
    <m/>
    <n v="0"/>
    <m/>
    <m/>
    <m/>
    <m/>
    <n v="0"/>
    <m/>
    <m/>
    <m/>
    <m/>
    <n v="0"/>
    <m/>
    <m/>
    <m/>
    <m/>
  </r>
  <r>
    <x v="2"/>
    <x v="0"/>
    <s v="Emp. De Serv. Priv. No Informantes"/>
    <m/>
    <m/>
    <s v="EL"/>
    <m/>
    <m/>
    <m/>
    <x v="314"/>
    <x v="86"/>
    <x v="0"/>
    <x v="779"/>
    <x v="366"/>
    <s v="EL"/>
    <s v="EL"/>
    <s v="Diésel"/>
    <x v="1"/>
    <s v="NO COES"/>
    <s v="Instalado"/>
    <x v="0"/>
    <m/>
    <s v="-"/>
    <s v="Privado"/>
    <s v="au-NI"/>
    <x v="2"/>
    <s v="PIURA"/>
    <s v="PIURA"/>
    <s v="Talara"/>
    <s v="El Alto"/>
    <m/>
    <s v="zz"/>
    <m/>
    <m/>
    <m/>
    <n v="0"/>
    <m/>
    <m/>
    <m/>
    <m/>
    <n v="0"/>
    <m/>
    <m/>
    <m/>
    <m/>
    <n v="0"/>
    <m/>
    <m/>
    <m/>
    <m/>
    <n v="0"/>
    <m/>
    <m/>
    <m/>
    <m/>
  </r>
  <r>
    <x v="2"/>
    <x v="0"/>
    <s v="Emp. De Serv. Priv. No Informantes"/>
    <m/>
    <m/>
    <s v="EL"/>
    <m/>
    <m/>
    <m/>
    <x v="314"/>
    <x v="86"/>
    <x v="0"/>
    <x v="780"/>
    <x v="366"/>
    <s v="EL"/>
    <s v="EL"/>
    <s v="Diésel"/>
    <x v="1"/>
    <s v="NO COES"/>
    <s v="Instalado"/>
    <x v="0"/>
    <m/>
    <s v="-"/>
    <s v="Privado"/>
    <s v="au-NI"/>
    <x v="2"/>
    <s v="PIURA"/>
    <s v="PIURA"/>
    <s v="Talara"/>
    <s v="El Alto"/>
    <m/>
    <s v="zz"/>
    <m/>
    <m/>
    <m/>
    <n v="0"/>
    <m/>
    <m/>
    <m/>
    <m/>
    <n v="0"/>
    <m/>
    <m/>
    <m/>
    <m/>
    <n v="0"/>
    <m/>
    <m/>
    <m/>
    <m/>
    <n v="0"/>
    <m/>
    <m/>
    <m/>
    <m/>
  </r>
  <r>
    <x v="2"/>
    <x v="0"/>
    <s v="Emp. De Serv. Priv. No Informantes"/>
    <m/>
    <m/>
    <s v="EL"/>
    <m/>
    <m/>
    <m/>
    <x v="314"/>
    <x v="86"/>
    <x v="0"/>
    <x v="781"/>
    <x v="366"/>
    <s v="EL"/>
    <s v="EL"/>
    <s v="Diésel"/>
    <x v="1"/>
    <s v="NO COES"/>
    <s v="Instalado"/>
    <x v="0"/>
    <m/>
    <s v="-"/>
    <s v="Privado"/>
    <s v="au-NI"/>
    <x v="2"/>
    <s v="PIURA"/>
    <s v="PIURA"/>
    <s v="Talara"/>
    <s v="Lobitos"/>
    <m/>
    <s v="zz"/>
    <m/>
    <m/>
    <m/>
    <n v="0"/>
    <m/>
    <m/>
    <m/>
    <m/>
    <n v="0"/>
    <m/>
    <m/>
    <m/>
    <m/>
    <n v="0"/>
    <m/>
    <m/>
    <m/>
    <m/>
    <n v="0"/>
    <m/>
    <m/>
    <m/>
    <m/>
  </r>
  <r>
    <x v="2"/>
    <x v="0"/>
    <s v="Emp. De Serv. Priv. No Informantes"/>
    <m/>
    <m/>
    <s v="EL"/>
    <m/>
    <m/>
    <m/>
    <x v="314"/>
    <x v="86"/>
    <x v="0"/>
    <x v="782"/>
    <x v="366"/>
    <s v="EL"/>
    <s v="EL"/>
    <s v="Diésel"/>
    <x v="1"/>
    <s v="NO COES"/>
    <s v="Instalado"/>
    <x v="0"/>
    <m/>
    <s v="-"/>
    <s v="Privado"/>
    <s v="au-NI"/>
    <x v="2"/>
    <s v="PIURA"/>
    <s v="PIURA"/>
    <s v="Talara"/>
    <s v="La Brea"/>
    <m/>
    <s v="zz"/>
    <m/>
    <m/>
    <m/>
    <n v="0"/>
    <m/>
    <m/>
    <m/>
    <m/>
    <n v="0"/>
    <m/>
    <m/>
    <m/>
    <m/>
    <n v="0"/>
    <m/>
    <m/>
    <m/>
    <m/>
    <n v="0"/>
    <m/>
    <m/>
    <m/>
    <m/>
  </r>
  <r>
    <x v="2"/>
    <x v="0"/>
    <s v="Emp. De Serv. Priv. No Informantes"/>
    <m/>
    <m/>
    <s v="EL"/>
    <m/>
    <m/>
    <m/>
    <x v="314"/>
    <x v="86"/>
    <x v="0"/>
    <x v="783"/>
    <x v="366"/>
    <s v="EL"/>
    <s v="EL"/>
    <s v="Diésel"/>
    <x v="1"/>
    <s v="NO COES"/>
    <s v="Instalado"/>
    <x v="0"/>
    <m/>
    <s v="-"/>
    <s v="Privado"/>
    <s v="au-NI"/>
    <x v="2"/>
    <s v="PIURA"/>
    <s v="PIURA"/>
    <s v="Talara"/>
    <s v="La Brea"/>
    <m/>
    <s v="zz"/>
    <m/>
    <m/>
    <m/>
    <n v="0"/>
    <m/>
    <m/>
    <m/>
    <m/>
    <n v="0"/>
    <m/>
    <m/>
    <m/>
    <m/>
    <n v="0"/>
    <m/>
    <m/>
    <m/>
    <m/>
    <n v="0"/>
    <m/>
    <m/>
    <m/>
    <m/>
  </r>
  <r>
    <x v="2"/>
    <x v="0"/>
    <s v="Emp. De Serv. Priv. No Informantes"/>
    <m/>
    <m/>
    <s v="EL"/>
    <m/>
    <m/>
    <m/>
    <x v="314"/>
    <x v="86"/>
    <x v="0"/>
    <x v="784"/>
    <x v="366"/>
    <s v="EL"/>
    <s v="EL"/>
    <s v="Diésel"/>
    <x v="1"/>
    <s v="NO COES"/>
    <s v="Instalado"/>
    <x v="0"/>
    <m/>
    <s v="-"/>
    <s v="Privado"/>
    <s v="au-NI"/>
    <x v="2"/>
    <s v="PIURA"/>
    <s v="PIURA"/>
    <s v="Talara"/>
    <s v="La Brea"/>
    <m/>
    <s v="zz"/>
    <m/>
    <m/>
    <m/>
    <n v="0"/>
    <m/>
    <m/>
    <m/>
    <m/>
    <n v="0"/>
    <m/>
    <m/>
    <m/>
    <m/>
    <n v="0"/>
    <m/>
    <m/>
    <m/>
    <m/>
    <n v="0"/>
    <m/>
    <m/>
    <m/>
    <m/>
  </r>
  <r>
    <x v="2"/>
    <x v="0"/>
    <s v="Emp. De Serv. Priv. No Informantes"/>
    <m/>
    <m/>
    <s v="EL"/>
    <m/>
    <m/>
    <m/>
    <x v="314"/>
    <x v="86"/>
    <x v="0"/>
    <x v="785"/>
    <x v="366"/>
    <s v="EL"/>
    <s v="EL"/>
    <s v="Diésel"/>
    <x v="1"/>
    <s v="NO COES"/>
    <s v="Instalado"/>
    <x v="0"/>
    <m/>
    <s v="-"/>
    <s v="Privado"/>
    <s v="au-NI"/>
    <x v="2"/>
    <s v="PIURA"/>
    <s v="PIURA"/>
    <s v="Talara"/>
    <s v="El Alto"/>
    <m/>
    <s v="zz"/>
    <m/>
    <m/>
    <m/>
    <n v="0"/>
    <m/>
    <m/>
    <m/>
    <m/>
    <n v="0"/>
    <m/>
    <m/>
    <m/>
    <m/>
    <n v="0"/>
    <m/>
    <m/>
    <m/>
    <m/>
    <n v="0"/>
    <m/>
    <m/>
    <m/>
    <m/>
  </r>
  <r>
    <x v="2"/>
    <x v="0"/>
    <s v="Emp. De Serv. Priv. No Informantes"/>
    <m/>
    <m/>
    <s v="EL"/>
    <m/>
    <m/>
    <m/>
    <x v="314"/>
    <x v="86"/>
    <x v="0"/>
    <x v="786"/>
    <x v="366"/>
    <s v="EL"/>
    <s v="EL"/>
    <s v="Diésel"/>
    <x v="1"/>
    <s v="NO COES"/>
    <s v="Instalado"/>
    <x v="0"/>
    <m/>
    <s v="-"/>
    <s v="Privado"/>
    <s v="au-NI"/>
    <x v="2"/>
    <s v="PIURA"/>
    <s v="PIURA"/>
    <s v="Talara"/>
    <s v="Lobitos"/>
    <m/>
    <s v="zz"/>
    <m/>
    <m/>
    <m/>
    <n v="0"/>
    <m/>
    <m/>
    <m/>
    <m/>
    <n v="0"/>
    <m/>
    <m/>
    <m/>
    <m/>
    <n v="0"/>
    <m/>
    <m/>
    <m/>
    <m/>
    <n v="0"/>
    <m/>
    <m/>
    <m/>
    <m/>
  </r>
  <r>
    <x v="2"/>
    <x v="0"/>
    <s v="Emp. De Serv. Priv. No Informantes"/>
    <m/>
    <m/>
    <s v="EL"/>
    <m/>
    <m/>
    <m/>
    <x v="314"/>
    <x v="86"/>
    <x v="0"/>
    <x v="787"/>
    <x v="366"/>
    <s v="EL"/>
    <s v="EL"/>
    <s v="Diésel"/>
    <x v="1"/>
    <s v="NO COES"/>
    <s v="Instalado"/>
    <x v="0"/>
    <m/>
    <s v="-"/>
    <s v="Privado"/>
    <s v="au-NI"/>
    <x v="2"/>
    <s v="PIURA"/>
    <s v="PIURA"/>
    <s v="Talara"/>
    <s v="Pariñas"/>
    <m/>
    <s v="zz"/>
    <m/>
    <m/>
    <m/>
    <n v="0"/>
    <m/>
    <m/>
    <m/>
    <m/>
    <n v="0"/>
    <m/>
    <m/>
    <m/>
    <m/>
    <n v="0"/>
    <m/>
    <m/>
    <m/>
    <m/>
    <n v="0"/>
    <m/>
    <m/>
    <m/>
    <m/>
  </r>
  <r>
    <x v="2"/>
    <x v="0"/>
    <s v="Emp. De Serv. Priv. No Informantes"/>
    <m/>
    <m/>
    <s v="EL"/>
    <m/>
    <m/>
    <m/>
    <x v="315"/>
    <x v="86"/>
    <x v="0"/>
    <x v="788"/>
    <x v="366"/>
    <s v="EL"/>
    <s v="EL"/>
    <s v="Diésel"/>
    <x v="1"/>
    <s v="NO COES"/>
    <s v="Instalado"/>
    <x v="0"/>
    <m/>
    <s v="-"/>
    <s v="Privado"/>
    <s v="au-NI"/>
    <x v="2"/>
    <s v="PIURA"/>
    <s v="PIURA"/>
    <s v="Talara"/>
    <s v="Pariñas"/>
    <m/>
    <s v="zz"/>
    <n v="0.435"/>
    <n v="0.435"/>
    <n v="762.12"/>
    <n v="0.76212000000000002"/>
    <m/>
    <n v="0.435"/>
    <n v="0.435"/>
    <n v="762.12"/>
    <n v="0.76212000000000002"/>
    <m/>
    <n v="0.435"/>
    <n v="0.435"/>
    <n v="762.12"/>
    <n v="0.76212000000000002"/>
    <m/>
    <n v="0.435"/>
    <n v="0.435"/>
    <n v="762.12"/>
    <n v="0.76212000000000002"/>
    <m/>
    <m/>
    <m/>
    <m/>
  </r>
  <r>
    <x v="2"/>
    <x v="0"/>
    <s v="Emp. De Serv. Priv. No Informantes"/>
    <m/>
    <m/>
    <s v="EL"/>
    <m/>
    <m/>
    <m/>
    <x v="316"/>
    <x v="86"/>
    <x v="0"/>
    <x v="789"/>
    <x v="366"/>
    <s v="EL"/>
    <s v="EL"/>
    <s v="Diésel"/>
    <x v="1"/>
    <s v="NO COES"/>
    <s v="Instalado"/>
    <x v="0"/>
    <m/>
    <s v="-"/>
    <s v="Privado"/>
    <s v="au-NI"/>
    <x v="2"/>
    <s v="PIURA"/>
    <s v="PIURA"/>
    <s v="Talara"/>
    <s v="Pariñas"/>
    <m/>
    <s v="zz"/>
    <n v="0.27"/>
    <n v="0.27"/>
    <n v="473.04"/>
    <n v="0.47304000000000002"/>
    <m/>
    <n v="0.27"/>
    <n v="0.27"/>
    <n v="473.04"/>
    <n v="0.47304000000000002"/>
    <m/>
    <n v="0.27"/>
    <n v="0.27"/>
    <n v="473.04"/>
    <n v="0.47304000000000002"/>
    <m/>
    <n v="0.27"/>
    <n v="0.27"/>
    <n v="473.04"/>
    <n v="0.47304000000000002"/>
    <m/>
    <m/>
    <m/>
    <m/>
  </r>
  <r>
    <x v="2"/>
    <x v="0"/>
    <s v="Emp. De Serv. Priv. No Informantes"/>
    <m/>
    <m/>
    <s v="EL"/>
    <m/>
    <m/>
    <m/>
    <x v="317"/>
    <x v="86"/>
    <x v="0"/>
    <x v="790"/>
    <x v="366"/>
    <s v="EL"/>
    <s v="EL"/>
    <s v="Diésel"/>
    <x v="1"/>
    <s v="NO COES"/>
    <s v="Instalado"/>
    <x v="0"/>
    <m/>
    <s v="-"/>
    <s v="Privado"/>
    <s v="au-NI"/>
    <x v="2"/>
    <s v="PIURA"/>
    <s v="PIURA"/>
    <s v="Sechura"/>
    <s v="Sechura"/>
    <m/>
    <s v="zz"/>
    <n v="1.42"/>
    <n v="1.42"/>
    <n v="2487.84"/>
    <n v="2.4878400000000003"/>
    <m/>
    <n v="1.42"/>
    <n v="1.42"/>
    <n v="2487.84"/>
    <n v="2.4878400000000003"/>
    <m/>
    <n v="1.42"/>
    <n v="1.42"/>
    <n v="2487.84"/>
    <n v="2.4878400000000003"/>
    <m/>
    <n v="1.42"/>
    <n v="1.42"/>
    <n v="2487.84"/>
    <n v="2.4878400000000003"/>
    <m/>
    <m/>
    <m/>
    <m/>
  </r>
  <r>
    <x v="2"/>
    <x v="0"/>
    <s v="Emp. De Serv. Priv. No Informantes"/>
    <m/>
    <m/>
    <s v="EL"/>
    <m/>
    <m/>
    <m/>
    <x v="318"/>
    <x v="86"/>
    <x v="0"/>
    <x v="791"/>
    <x v="366"/>
    <s v="EL"/>
    <s v="EL"/>
    <s v="Diésel"/>
    <x v="1"/>
    <s v="NO COES"/>
    <s v="Instalado"/>
    <x v="0"/>
    <m/>
    <s v="-"/>
    <s v="Privado"/>
    <s v="au-NI"/>
    <x v="2"/>
    <s v="PIURA"/>
    <s v="PIURA"/>
    <s v="Talara"/>
    <s v="Pariñas"/>
    <m/>
    <s v="zz"/>
    <n v="1.04"/>
    <n v="1.04"/>
    <n v="1822.08"/>
    <n v="1.8220799999999999"/>
    <m/>
    <n v="1.04"/>
    <n v="1.04"/>
    <n v="1822.08"/>
    <n v="1.8220799999999999"/>
    <m/>
    <n v="1.04"/>
    <n v="1.04"/>
    <n v="1822.08"/>
    <n v="1.8220799999999999"/>
    <m/>
    <n v="1.04"/>
    <n v="1.04"/>
    <n v="1822.08"/>
    <n v="1.8220799999999999"/>
    <m/>
    <m/>
    <m/>
    <m/>
  </r>
  <r>
    <x v="2"/>
    <x v="0"/>
    <s v="Emp. De Serv. Priv. No Informantes"/>
    <m/>
    <m/>
    <s v="EL"/>
    <m/>
    <m/>
    <m/>
    <x v="319"/>
    <x v="86"/>
    <x v="0"/>
    <x v="792"/>
    <x v="366"/>
    <s v="EL"/>
    <s v="EL"/>
    <s v="Diésel"/>
    <x v="1"/>
    <s v="NO COES"/>
    <s v="Instalado"/>
    <x v="0"/>
    <m/>
    <s v="-"/>
    <s v="Privado"/>
    <s v="au-NI"/>
    <x v="2"/>
    <s v="PIURA"/>
    <s v="PIURA"/>
    <s v="Talara"/>
    <s v="Pariñas"/>
    <m/>
    <s v="zz"/>
    <n v="0.06"/>
    <n v="0.06"/>
    <n v="105.12"/>
    <n v="0.10512000000000001"/>
    <m/>
    <n v="0.06"/>
    <n v="0.06"/>
    <n v="105.12"/>
    <n v="0.10512000000000001"/>
    <m/>
    <n v="0.06"/>
    <n v="0.06"/>
    <n v="105.12"/>
    <n v="0.10512000000000001"/>
    <m/>
    <n v="0.06"/>
    <n v="0.06"/>
    <n v="105.12"/>
    <n v="0.10512000000000001"/>
    <m/>
    <m/>
    <m/>
    <m/>
  </r>
  <r>
    <x v="2"/>
    <x v="0"/>
    <s v="Emp. De Serv. Priv. No Informantes"/>
    <m/>
    <m/>
    <s v="EL"/>
    <m/>
    <m/>
    <m/>
    <x v="320"/>
    <x v="86"/>
    <x v="0"/>
    <x v="793"/>
    <x v="366"/>
    <s v="EL"/>
    <s v="EL"/>
    <s v="Diésel"/>
    <x v="1"/>
    <s v="NO COES"/>
    <s v="Instalado"/>
    <x v="0"/>
    <m/>
    <s v="-"/>
    <s v="Privado"/>
    <s v="au-NI"/>
    <x v="2"/>
    <s v="PUNO"/>
    <s v="PUNO"/>
    <s v="San Román"/>
    <s v="Juliaca"/>
    <m/>
    <s v="zz"/>
    <n v="0.12"/>
    <n v="0.12"/>
    <n v="210.24"/>
    <n v="0.21024000000000001"/>
    <m/>
    <n v="0.12"/>
    <n v="0.12"/>
    <n v="210.24"/>
    <n v="0.21024000000000001"/>
    <m/>
    <n v="0.12"/>
    <n v="0.12"/>
    <n v="210.24"/>
    <n v="0.21024000000000001"/>
    <m/>
    <n v="0.12"/>
    <n v="0.12"/>
    <n v="210.24"/>
    <n v="0.21024000000000001"/>
    <m/>
    <m/>
    <m/>
    <m/>
  </r>
  <r>
    <x v="2"/>
    <x v="0"/>
    <s v="Emp. De Serv. Priv. No Informantes"/>
    <m/>
    <m/>
    <s v="EL"/>
    <m/>
    <m/>
    <m/>
    <x v="321"/>
    <x v="86"/>
    <x v="0"/>
    <x v="794"/>
    <x v="366"/>
    <s v="EL"/>
    <s v="EL"/>
    <s v="Diésel"/>
    <x v="1"/>
    <s v="NO COES"/>
    <s v="Instalado"/>
    <x v="0"/>
    <m/>
    <s v="-"/>
    <s v="Privado"/>
    <s v="au-NI"/>
    <x v="2"/>
    <s v="PUNO"/>
    <s v="PUNO"/>
    <s v="San Román"/>
    <s v="Caracoto"/>
    <m/>
    <s v="zz"/>
    <n v="3.55"/>
    <n v="3.55"/>
    <n v="6219.6"/>
    <n v="6.2196000000000007"/>
    <m/>
    <n v="3.55"/>
    <n v="3.55"/>
    <n v="6219.6"/>
    <n v="6.2196000000000007"/>
    <m/>
    <n v="3.55"/>
    <n v="3.55"/>
    <n v="6219.6"/>
    <n v="6.2196000000000007"/>
    <m/>
    <n v="3.55"/>
    <n v="3.55"/>
    <n v="6219.6"/>
    <n v="6.2196000000000007"/>
    <m/>
    <m/>
    <m/>
    <m/>
  </r>
  <r>
    <x v="2"/>
    <x v="0"/>
    <s v="Emp. De Serv. Priv. No Informantes"/>
    <m/>
    <m/>
    <s v="EL"/>
    <m/>
    <m/>
    <m/>
    <x v="322"/>
    <x v="86"/>
    <x v="0"/>
    <x v="795"/>
    <x v="366"/>
    <s v="EL"/>
    <s v="EL"/>
    <s v="Diésel"/>
    <x v="1"/>
    <s v="NO COES"/>
    <s v="Instalado"/>
    <x v="0"/>
    <m/>
    <s v="-"/>
    <s v="Privado"/>
    <s v="au-NI"/>
    <x v="2"/>
    <s v="PUNO"/>
    <s v="PUNO"/>
    <s v="San Antonio de Putina"/>
    <s v="Ananea"/>
    <m/>
    <s v="zz"/>
    <n v="0.433"/>
    <n v="0.433"/>
    <n v="758.6160000000001"/>
    <n v="0.75861600000000007"/>
    <m/>
    <n v="0.433"/>
    <n v="0.433"/>
    <n v="758.6160000000001"/>
    <n v="0.75861600000000007"/>
    <m/>
    <n v="0.433"/>
    <n v="0.433"/>
    <n v="758.6160000000001"/>
    <n v="0.75861600000000007"/>
    <m/>
    <n v="0.433"/>
    <n v="0.433"/>
    <n v="758.6160000000001"/>
    <n v="0.75861600000000007"/>
    <m/>
    <m/>
    <m/>
    <m/>
  </r>
  <r>
    <x v="2"/>
    <x v="0"/>
    <s v="Emp. De Serv. Priv. No Informantes"/>
    <m/>
    <m/>
    <s v="EL"/>
    <m/>
    <m/>
    <m/>
    <x v="323"/>
    <x v="86"/>
    <x v="0"/>
    <x v="796"/>
    <x v="366"/>
    <s v="EL"/>
    <s v="EL"/>
    <s v="Diésel"/>
    <x v="1"/>
    <s v="NO COES"/>
    <s v="Instalado"/>
    <x v="0"/>
    <m/>
    <s v="-"/>
    <s v="Privado"/>
    <s v="au-NI"/>
    <x v="2"/>
    <s v="PUNO"/>
    <s v="PUNO"/>
    <s v="San Antonio de Putina"/>
    <s v="Ananea"/>
    <m/>
    <s v="zz"/>
    <n v="1.03"/>
    <n v="1.03"/>
    <n v="1804.56"/>
    <n v="1.8045599999999999"/>
    <m/>
    <n v="1.03"/>
    <n v="1.03"/>
    <n v="1804.56"/>
    <n v="1.8045599999999999"/>
    <m/>
    <n v="1.03"/>
    <n v="1.03"/>
    <n v="1804.56"/>
    <n v="1.8045599999999999"/>
    <m/>
    <n v="1.03"/>
    <n v="1.03"/>
    <n v="1804.56"/>
    <n v="1.8045599999999999"/>
    <m/>
    <m/>
    <m/>
    <m/>
  </r>
  <r>
    <x v="2"/>
    <x v="0"/>
    <s v="Emp. De Serv. Priv. No Informantes"/>
    <m/>
    <m/>
    <s v="EL"/>
    <m/>
    <m/>
    <m/>
    <x v="324"/>
    <x v="86"/>
    <x v="0"/>
    <x v="797"/>
    <x v="366"/>
    <s v="EL"/>
    <s v="EL"/>
    <s v="Diésel"/>
    <x v="1"/>
    <s v="NO COES"/>
    <s v="Instalado"/>
    <x v="0"/>
    <m/>
    <s v="-"/>
    <s v="Privado"/>
    <s v="au-NI"/>
    <x v="2"/>
    <s v="PUNO"/>
    <s v="PUNO"/>
    <s v="San Antonio de Putina"/>
    <s v="Ananea"/>
    <m/>
    <s v="zz"/>
    <n v="0.56000000000000005"/>
    <n v="0.56000000000000005"/>
    <n v="981.12"/>
    <n v="0.98111999999999999"/>
    <m/>
    <n v="0.56000000000000005"/>
    <n v="0.56000000000000005"/>
    <n v="981.12"/>
    <n v="0.98111999999999999"/>
    <m/>
    <n v="0.56000000000000005"/>
    <n v="0.56000000000000005"/>
    <n v="981.12"/>
    <n v="0.98111999999999999"/>
    <m/>
    <n v="0.56000000000000005"/>
    <n v="0.56000000000000005"/>
    <n v="981.12"/>
    <n v="0.98111999999999999"/>
    <m/>
    <m/>
    <m/>
    <m/>
  </r>
  <r>
    <x v="2"/>
    <x v="0"/>
    <s v="Emp. De Serv. Priv. No Informantes"/>
    <m/>
    <m/>
    <s v="EL"/>
    <m/>
    <m/>
    <m/>
    <x v="325"/>
    <x v="86"/>
    <x v="0"/>
    <x v="798"/>
    <x v="366"/>
    <s v="EL"/>
    <s v="EL"/>
    <s v="Diésel"/>
    <x v="1"/>
    <s v="NO COES"/>
    <s v="Instalado"/>
    <x v="0"/>
    <m/>
    <s v="-"/>
    <s v="Privado"/>
    <s v="au-NI"/>
    <x v="2"/>
    <s v="PUNO"/>
    <s v="PUNO"/>
    <s v="San Román"/>
    <s v="Juliaca"/>
    <m/>
    <s v="zz"/>
    <n v="0.114"/>
    <n v="0.114"/>
    <n v="199.72800000000001"/>
    <n v="0.19972800000000002"/>
    <m/>
    <n v="0.114"/>
    <n v="0.114"/>
    <n v="199.72800000000001"/>
    <n v="0.19972800000000002"/>
    <m/>
    <n v="0.114"/>
    <n v="0.114"/>
    <n v="199.72800000000001"/>
    <n v="0.19972800000000002"/>
    <m/>
    <n v="0.114"/>
    <n v="0.114"/>
    <n v="199.72800000000001"/>
    <n v="0.19972800000000002"/>
    <m/>
    <m/>
    <m/>
    <m/>
  </r>
  <r>
    <x v="2"/>
    <x v="0"/>
    <s v="Emp. De Serv. Priv. No Informantes"/>
    <m/>
    <m/>
    <s v="EL"/>
    <m/>
    <m/>
    <m/>
    <x v="249"/>
    <x v="86"/>
    <x v="0"/>
    <x v="799"/>
    <x v="366"/>
    <s v="EL"/>
    <s v="EL"/>
    <s v="Diésel"/>
    <x v="1"/>
    <s v="NO COES"/>
    <s v="Instalado"/>
    <x v="0"/>
    <m/>
    <s v="-"/>
    <s v="Privado"/>
    <s v="au-NI"/>
    <x v="2"/>
    <s v="TACNA"/>
    <s v="TACNA"/>
    <s v="Jorge Basadre"/>
    <s v="Lucumba"/>
    <m/>
    <s v="zz"/>
    <n v="0.09"/>
    <n v="0.09"/>
    <n v="157.68"/>
    <n v="0.15768000000000001"/>
    <m/>
    <n v="0.09"/>
    <n v="0.09"/>
    <n v="157.68"/>
    <n v="0.15768000000000001"/>
    <m/>
    <n v="0.09"/>
    <n v="0.09"/>
    <n v="157.68"/>
    <n v="0.15768000000000001"/>
    <m/>
    <n v="0.09"/>
    <n v="0.09"/>
    <n v="157.68"/>
    <n v="0.15768000000000001"/>
    <m/>
    <m/>
    <m/>
    <m/>
  </r>
  <r>
    <x v="2"/>
    <x v="0"/>
    <s v="Emp. De Serv. Priv. No Informantes"/>
    <m/>
    <m/>
    <s v="EL"/>
    <m/>
    <m/>
    <m/>
    <x v="326"/>
    <x v="86"/>
    <x v="0"/>
    <x v="800"/>
    <x v="366"/>
    <s v="EL"/>
    <s v="EL"/>
    <s v="Diésel"/>
    <x v="1"/>
    <s v="NO COES"/>
    <s v="Instalado"/>
    <x v="0"/>
    <m/>
    <s v="-"/>
    <s v="Privado"/>
    <s v="au-NI"/>
    <x v="2"/>
    <s v="TUMBES"/>
    <s v="TUMBES"/>
    <s v="Tumbes"/>
    <s v="Tumbes"/>
    <m/>
    <s v="zz"/>
    <n v="1.89"/>
    <n v="1.89"/>
    <n v="3311.28"/>
    <n v="3.31128"/>
    <m/>
    <n v="1.89"/>
    <n v="1.89"/>
    <n v="3311.28"/>
    <n v="3.31128"/>
    <m/>
    <n v="1.89"/>
    <n v="1.89"/>
    <n v="3311.28"/>
    <n v="3.31128"/>
    <m/>
    <n v="1.89"/>
    <n v="1.89"/>
    <n v="3311.28"/>
    <n v="3.31128"/>
    <m/>
    <m/>
    <m/>
    <m/>
  </r>
  <r>
    <x v="2"/>
    <x v="0"/>
    <s v="Emp. De Serv. Priv. No Informantes"/>
    <m/>
    <m/>
    <s v="EL"/>
    <m/>
    <m/>
    <m/>
    <x v="326"/>
    <x v="86"/>
    <x v="0"/>
    <x v="801"/>
    <x v="366"/>
    <s v="EL"/>
    <s v="EL"/>
    <s v="Diésel"/>
    <x v="1"/>
    <s v="NO COES"/>
    <s v="Instalado"/>
    <x v="0"/>
    <m/>
    <s v="-"/>
    <s v="Privado"/>
    <s v="au-NI"/>
    <x v="2"/>
    <s v="TUMBES"/>
    <s v="TUMBES"/>
    <s v="Tumbes"/>
    <s v="Tumbes"/>
    <m/>
    <s v="zz"/>
    <n v="0.59499999999999997"/>
    <n v="0.59499999999999997"/>
    <n v="1042.44"/>
    <n v="1.04244"/>
    <m/>
    <n v="0.59499999999999997"/>
    <n v="0.59499999999999997"/>
    <n v="1042.44"/>
    <n v="1.04244"/>
    <m/>
    <n v="0.59499999999999997"/>
    <n v="0.59499999999999997"/>
    <n v="1042.44"/>
    <n v="1.04244"/>
    <m/>
    <n v="0.59499999999999997"/>
    <n v="0.59499999999999997"/>
    <n v="1042.44"/>
    <n v="1.04244"/>
    <m/>
    <m/>
    <m/>
    <m/>
  </r>
  <r>
    <x v="2"/>
    <x v="0"/>
    <s v="Emp. De Serv. Priv. No Informantes"/>
    <m/>
    <m/>
    <s v="EL"/>
    <m/>
    <m/>
    <m/>
    <x v="327"/>
    <x v="86"/>
    <x v="0"/>
    <x v="802"/>
    <x v="366"/>
    <s v="EL"/>
    <s v="EL"/>
    <s v="Diésel"/>
    <x v="1"/>
    <s v="NO COES"/>
    <s v="Instalado"/>
    <x v="0"/>
    <m/>
    <s v="-"/>
    <s v="Privado"/>
    <s v="au-NI"/>
    <x v="2"/>
    <s v="TUMBES"/>
    <s v="TUMBES"/>
    <s v="Tumbes"/>
    <s v="Tumbes"/>
    <m/>
    <s v="zz"/>
    <n v="0.65"/>
    <n v="0.65"/>
    <n v="1138.8"/>
    <n v="1.1388"/>
    <m/>
    <n v="0.65"/>
    <n v="0.65"/>
    <n v="1138.8"/>
    <n v="1.1388"/>
    <m/>
    <n v="0.65"/>
    <n v="0.65"/>
    <n v="1138.8"/>
    <n v="1.1388"/>
    <m/>
    <n v="0.65"/>
    <n v="0.65"/>
    <n v="1138.8"/>
    <n v="1.1388"/>
    <m/>
    <m/>
    <m/>
    <m/>
  </r>
  <r>
    <x v="2"/>
    <x v="0"/>
    <s v="Emp. De Serv. Priv. No Informantes"/>
    <m/>
    <m/>
    <s v="EL"/>
    <m/>
    <m/>
    <m/>
    <x v="328"/>
    <x v="86"/>
    <x v="0"/>
    <x v="803"/>
    <x v="366"/>
    <s v="EL"/>
    <s v="EL"/>
    <s v="Diésel"/>
    <x v="1"/>
    <s v="NO COES"/>
    <s v="Instalado"/>
    <x v="0"/>
    <m/>
    <s v="-"/>
    <s v="Privado"/>
    <s v="au-NI"/>
    <x v="2"/>
    <s v="TUMBES"/>
    <s v="TUMBES"/>
    <s v="Tumbes"/>
    <s v="Tumbes"/>
    <m/>
    <s v="zz"/>
    <n v="0.1"/>
    <n v="0.1"/>
    <n v="175.2"/>
    <n v="0.17519999999999999"/>
    <m/>
    <n v="0.1"/>
    <n v="0.1"/>
    <n v="175.2"/>
    <n v="0.17519999999999999"/>
    <m/>
    <n v="0.1"/>
    <n v="0.1"/>
    <n v="175.2"/>
    <n v="0.17519999999999999"/>
    <m/>
    <n v="0.1"/>
    <n v="0.1"/>
    <n v="175.2"/>
    <n v="0.17519999999999999"/>
    <m/>
    <m/>
    <m/>
    <m/>
  </r>
  <r>
    <x v="2"/>
    <x v="0"/>
    <s v="Emp. De Serv. Priv. No Informantes"/>
    <m/>
    <m/>
    <s v="EL"/>
    <m/>
    <m/>
    <m/>
    <x v="328"/>
    <x v="86"/>
    <x v="0"/>
    <x v="804"/>
    <x v="366"/>
    <s v="EL"/>
    <s v="EL"/>
    <s v="Diésel"/>
    <x v="1"/>
    <s v="NO COES"/>
    <s v="Instalado"/>
    <x v="0"/>
    <m/>
    <s v="-"/>
    <s v="Privado"/>
    <s v="au-NI"/>
    <x v="2"/>
    <s v="TUMBES"/>
    <s v="TUMBES"/>
    <s v="Tumbes"/>
    <s v="Tumbes"/>
    <m/>
    <s v="zz"/>
    <n v="0.15"/>
    <n v="0.15"/>
    <n v="262.8"/>
    <n v="0.26280000000000003"/>
    <m/>
    <n v="0.15"/>
    <n v="0.15"/>
    <n v="262.8"/>
    <n v="0.26280000000000003"/>
    <m/>
    <n v="0.15"/>
    <n v="0.15"/>
    <n v="262.8"/>
    <n v="0.26280000000000003"/>
    <m/>
    <n v="0.15"/>
    <n v="0.15"/>
    <n v="262.8"/>
    <n v="0.26280000000000003"/>
    <m/>
    <m/>
    <m/>
    <m/>
  </r>
  <r>
    <x v="2"/>
    <x v="0"/>
    <s v="Emp. De Serv. Priv. No Informantes"/>
    <m/>
    <m/>
    <s v="EL"/>
    <m/>
    <m/>
    <m/>
    <x v="328"/>
    <x v="86"/>
    <x v="0"/>
    <x v="805"/>
    <x v="366"/>
    <s v="EL"/>
    <s v="EL"/>
    <s v="Diésel"/>
    <x v="1"/>
    <s v="NO COES"/>
    <s v="Instalado"/>
    <x v="0"/>
    <m/>
    <s v="-"/>
    <s v="Privado"/>
    <s v="au-NI"/>
    <x v="2"/>
    <s v="TUMBES"/>
    <s v="TUMBES"/>
    <s v="Tumbes"/>
    <s v="Tumbes"/>
    <m/>
    <s v="zz"/>
    <n v="0.23"/>
    <n v="0.23"/>
    <n v="402.96"/>
    <n v="0.40295999999999998"/>
    <m/>
    <n v="0.23"/>
    <n v="0.23"/>
    <n v="402.96"/>
    <n v="0.40295999999999998"/>
    <m/>
    <n v="0.23"/>
    <n v="0.23"/>
    <n v="402.96"/>
    <n v="0.40295999999999998"/>
    <m/>
    <n v="0.23"/>
    <n v="0.23"/>
    <n v="402.96"/>
    <n v="0.40295999999999998"/>
    <m/>
    <m/>
    <m/>
    <m/>
  </r>
  <r>
    <x v="2"/>
    <x v="0"/>
    <s v="Emp. De Serv. Priv. No Informantes"/>
    <m/>
    <m/>
    <s v="EL"/>
    <m/>
    <m/>
    <m/>
    <x v="329"/>
    <x v="86"/>
    <x v="0"/>
    <x v="806"/>
    <x v="366"/>
    <s v="EL"/>
    <s v="EL"/>
    <s v="Diésel"/>
    <x v="1"/>
    <s v="NO COES"/>
    <s v="Instalado"/>
    <x v="0"/>
    <m/>
    <s v="-"/>
    <s v="Privado"/>
    <s v="au-NI"/>
    <x v="2"/>
    <s v="TUMBES"/>
    <s v="TUMBES"/>
    <s v="Tumbes"/>
    <s v="Corrales"/>
    <m/>
    <s v="zz"/>
    <n v="0.36499999999999999"/>
    <n v="0.36499999999999999"/>
    <n v="639.48"/>
    <n v="0.63948000000000005"/>
    <m/>
    <n v="0.36499999999999999"/>
    <n v="0.36499999999999999"/>
    <n v="639.48"/>
    <n v="0.63948000000000005"/>
    <m/>
    <n v="0.36499999999999999"/>
    <n v="0.36499999999999999"/>
    <n v="639.48"/>
    <n v="0.63948000000000005"/>
    <m/>
    <n v="0.36499999999999999"/>
    <n v="0.36499999999999999"/>
    <n v="639.48"/>
    <n v="0.63948000000000005"/>
    <m/>
    <m/>
    <m/>
    <m/>
  </r>
  <r>
    <x v="2"/>
    <x v="0"/>
    <s v="Emp. De Serv. Priv. No Informantes"/>
    <m/>
    <m/>
    <s v="EL"/>
    <m/>
    <m/>
    <m/>
    <x v="330"/>
    <x v="86"/>
    <x v="0"/>
    <x v="807"/>
    <x v="366"/>
    <s v="EL"/>
    <s v="EL"/>
    <s v="Diésel"/>
    <x v="1"/>
    <s v="NO COES"/>
    <s v="Instalado"/>
    <x v="0"/>
    <m/>
    <s v="-"/>
    <s v="Privado"/>
    <s v="au-NI"/>
    <x v="2"/>
    <s v="TUMBES"/>
    <s v="TUMBES"/>
    <s v="Zarumilla"/>
    <s v="Zarumilla"/>
    <m/>
    <s v="zz"/>
    <n v="0.4"/>
    <n v="0.4"/>
    <n v="700.8"/>
    <n v="0.70079999999999998"/>
    <m/>
    <n v="0.4"/>
    <n v="0.4"/>
    <n v="700.8"/>
    <n v="0.70079999999999998"/>
    <m/>
    <n v="0.4"/>
    <n v="0.4"/>
    <n v="700.8"/>
    <n v="0.70079999999999998"/>
    <m/>
    <n v="0.4"/>
    <n v="0.4"/>
    <n v="700.8"/>
    <n v="0.70079999999999998"/>
    <m/>
    <m/>
    <m/>
    <m/>
  </r>
  <r>
    <x v="2"/>
    <x v="0"/>
    <s v="Emp. De Serv. Priv. No Informantes"/>
    <m/>
    <m/>
    <s v="EL"/>
    <m/>
    <m/>
    <m/>
    <x v="330"/>
    <x v="86"/>
    <x v="0"/>
    <x v="808"/>
    <x v="366"/>
    <s v="EL"/>
    <s v="EL"/>
    <s v="Diésel"/>
    <x v="1"/>
    <s v="NO COES"/>
    <s v="Instalado"/>
    <x v="0"/>
    <m/>
    <s v="-"/>
    <s v="Privado"/>
    <s v="au-NI"/>
    <x v="2"/>
    <s v="TUMBES"/>
    <s v="TUMBES"/>
    <s v="Tumbes"/>
    <s v="La Cruz"/>
    <m/>
    <s v="zz"/>
    <n v="0.54500000000000004"/>
    <n v="0.54500000000000004"/>
    <n v="954.84"/>
    <n v="0.95484000000000002"/>
    <m/>
    <n v="0.54500000000000004"/>
    <n v="0.54500000000000004"/>
    <n v="954.84"/>
    <n v="0.95484000000000002"/>
    <m/>
    <n v="0.54500000000000004"/>
    <n v="0.54500000000000004"/>
    <n v="954.84"/>
    <n v="0.95484000000000002"/>
    <m/>
    <n v="0.54500000000000004"/>
    <n v="0.54500000000000004"/>
    <n v="954.84"/>
    <n v="0.95484000000000002"/>
    <m/>
    <m/>
    <m/>
    <m/>
  </r>
  <r>
    <x v="2"/>
    <x v="0"/>
    <s v="Emp. De Serv. Priv. No Informantes"/>
    <m/>
    <m/>
    <s v="EL"/>
    <m/>
    <m/>
    <m/>
    <x v="330"/>
    <x v="86"/>
    <x v="0"/>
    <x v="809"/>
    <x v="366"/>
    <s v="EL"/>
    <s v="EL"/>
    <s v="Diésel"/>
    <x v="1"/>
    <s v="NO COES"/>
    <s v="Instalado"/>
    <x v="0"/>
    <m/>
    <s v="-"/>
    <s v="Privado"/>
    <s v="au-NI"/>
    <x v="2"/>
    <s v="TUMBES"/>
    <s v="TUMBES"/>
    <s v="Tumbes"/>
    <s v="La Cruz"/>
    <m/>
    <s v="zz"/>
    <n v="0.46"/>
    <n v="0.46"/>
    <n v="805.92"/>
    <n v="0.80591999999999997"/>
    <m/>
    <n v="0.46"/>
    <n v="0.46"/>
    <n v="805.92"/>
    <n v="0.80591999999999997"/>
    <m/>
    <n v="0.46"/>
    <n v="0.46"/>
    <n v="805.92"/>
    <n v="0.80591999999999997"/>
    <m/>
    <n v="0.46"/>
    <n v="0.46"/>
    <n v="805.92"/>
    <n v="0.80591999999999997"/>
    <m/>
    <m/>
    <m/>
    <m/>
  </r>
  <r>
    <x v="2"/>
    <x v="0"/>
    <s v="Emp. De Serv. Priv. No Informantes"/>
    <m/>
    <m/>
    <s v="EL"/>
    <m/>
    <m/>
    <m/>
    <x v="331"/>
    <x v="86"/>
    <x v="0"/>
    <x v="810"/>
    <x v="366"/>
    <s v="EL"/>
    <s v="EL"/>
    <s v="Diésel"/>
    <x v="1"/>
    <s v="NO COES"/>
    <s v="Instalado"/>
    <x v="0"/>
    <m/>
    <s v="-"/>
    <s v="Privado"/>
    <s v="au-NI"/>
    <x v="2"/>
    <s v="TUMBES"/>
    <s v="TUMBES"/>
    <s v="Tumbes"/>
    <s v="La Cruz"/>
    <m/>
    <s v="zz"/>
    <n v="0.435"/>
    <n v="0.435"/>
    <n v="762.12"/>
    <n v="0.76212000000000002"/>
    <m/>
    <n v="0.435"/>
    <n v="0.435"/>
    <n v="762.12"/>
    <n v="0.76212000000000002"/>
    <m/>
    <n v="0.435"/>
    <n v="0.435"/>
    <n v="762.12"/>
    <n v="0.76212000000000002"/>
    <m/>
    <n v="0.435"/>
    <n v="0.435"/>
    <n v="762.12"/>
    <n v="0.76212000000000002"/>
    <m/>
    <m/>
    <m/>
    <m/>
  </r>
  <r>
    <x v="2"/>
    <x v="0"/>
    <s v="Emp. De Serv. Priv. No Informantes"/>
    <m/>
    <m/>
    <s v="EL"/>
    <m/>
    <m/>
    <m/>
    <x v="332"/>
    <x v="86"/>
    <x v="0"/>
    <x v="811"/>
    <x v="366"/>
    <s v="EL"/>
    <s v="EL"/>
    <s v="Diésel"/>
    <x v="1"/>
    <s v="NO COES"/>
    <s v="Instalado"/>
    <x v="0"/>
    <m/>
    <s v="-"/>
    <s v="Privado"/>
    <s v="au-NI"/>
    <x v="2"/>
    <s v="TUMBES"/>
    <s v="TUMBES"/>
    <s v="Ctmte. Villar"/>
    <s v="Zorritos"/>
    <m/>
    <s v="zz"/>
    <n v="0.42"/>
    <n v="0.42"/>
    <n v="735.84"/>
    <n v="0.73584000000000005"/>
    <m/>
    <n v="0.42"/>
    <n v="0.42"/>
    <n v="735.84"/>
    <n v="0.73584000000000005"/>
    <m/>
    <n v="0.42"/>
    <n v="0.42"/>
    <n v="735.84"/>
    <n v="0.73584000000000005"/>
    <m/>
    <n v="0.42"/>
    <n v="0.42"/>
    <n v="735.84"/>
    <n v="0.73584000000000005"/>
    <m/>
    <m/>
    <m/>
    <m/>
  </r>
  <r>
    <x v="2"/>
    <x v="0"/>
    <s v="Emp. De Serv. Priv. No Informantes"/>
    <m/>
    <m/>
    <s v="EL"/>
    <m/>
    <m/>
    <m/>
    <x v="333"/>
    <x v="86"/>
    <x v="0"/>
    <x v="812"/>
    <x v="366"/>
    <s v="EL"/>
    <s v="EL"/>
    <s v="Diésel"/>
    <x v="1"/>
    <s v="NO COES"/>
    <s v="Instalado"/>
    <x v="0"/>
    <m/>
    <s v="-"/>
    <s v="Privado"/>
    <s v="au-NI"/>
    <x v="2"/>
    <s v="TUMBES"/>
    <s v="TUMBES"/>
    <s v="Tumbes"/>
    <s v="Corrales"/>
    <m/>
    <s v="zz"/>
    <n v="0.12"/>
    <n v="0.12"/>
    <n v="210.24"/>
    <n v="0.21024000000000001"/>
    <m/>
    <n v="0.12"/>
    <n v="0.12"/>
    <n v="210.24"/>
    <n v="0.21024000000000001"/>
    <m/>
    <n v="0.12"/>
    <n v="0.12"/>
    <n v="210.24"/>
    <n v="0.21024000000000001"/>
    <m/>
    <n v="0.12"/>
    <n v="0.12"/>
    <n v="210.24"/>
    <n v="0.21024000000000001"/>
    <m/>
    <m/>
    <m/>
    <m/>
  </r>
  <r>
    <x v="2"/>
    <x v="0"/>
    <s v="Emp. De Serv. Priv. No Informantes"/>
    <m/>
    <m/>
    <s v="EL"/>
    <m/>
    <m/>
    <m/>
    <x v="334"/>
    <x v="86"/>
    <x v="0"/>
    <x v="813"/>
    <x v="366"/>
    <s v="EL"/>
    <s v="EL"/>
    <s v="Diésel"/>
    <x v="1"/>
    <s v="NO COES"/>
    <s v="Instalado"/>
    <x v="0"/>
    <m/>
    <s v="-"/>
    <s v="Privado"/>
    <s v="au-NI"/>
    <x v="2"/>
    <s v="TUMBES"/>
    <s v="TUMBES"/>
    <s v="Tumbes"/>
    <s v="Tumbes"/>
    <m/>
    <s v="zz"/>
    <n v="0.4"/>
    <n v="0.4"/>
    <n v="700.8"/>
    <n v="0.70079999999999998"/>
    <m/>
    <n v="0.4"/>
    <n v="0.4"/>
    <n v="700.8"/>
    <n v="0.70079999999999998"/>
    <m/>
    <n v="0.4"/>
    <n v="0.4"/>
    <n v="700.8"/>
    <n v="0.70079999999999998"/>
    <m/>
    <n v="0.4"/>
    <n v="0.4"/>
    <n v="700.8"/>
    <n v="0.70079999999999998"/>
    <m/>
    <m/>
    <m/>
    <m/>
  </r>
  <r>
    <x v="2"/>
    <x v="0"/>
    <s v="Emp. De Serv. Priv. No Informantes"/>
    <m/>
    <m/>
    <s v="EL"/>
    <m/>
    <m/>
    <m/>
    <x v="335"/>
    <x v="86"/>
    <x v="0"/>
    <x v="814"/>
    <x v="366"/>
    <s v="EL"/>
    <s v="EL"/>
    <s v="Diésel"/>
    <x v="1"/>
    <s v="NO COES"/>
    <s v="Instalado"/>
    <x v="0"/>
    <m/>
    <s v="-"/>
    <s v="Privado"/>
    <s v="au-NI"/>
    <x v="2"/>
    <s v="TUMBES"/>
    <s v="TUMBES"/>
    <s v="Tumbes"/>
    <s v="Corrales"/>
    <m/>
    <s v="zz"/>
    <n v="0.22800000000000001"/>
    <n v="0.22800000000000001"/>
    <n v="399.45600000000002"/>
    <n v="0.39945600000000003"/>
    <m/>
    <n v="0.22800000000000001"/>
    <n v="0.22800000000000001"/>
    <n v="399.45600000000002"/>
    <n v="0.39945600000000003"/>
    <m/>
    <n v="0.22800000000000001"/>
    <n v="0.22800000000000001"/>
    <n v="399.45600000000002"/>
    <n v="0.39945600000000003"/>
    <m/>
    <n v="0.22800000000000001"/>
    <n v="0.22800000000000001"/>
    <n v="399.45600000000002"/>
    <n v="0.39945600000000003"/>
    <m/>
    <m/>
    <m/>
    <m/>
  </r>
  <r>
    <x v="2"/>
    <x v="0"/>
    <s v="Emp. De Serv. Priv. No Informantes"/>
    <m/>
    <m/>
    <s v="EL"/>
    <m/>
    <m/>
    <m/>
    <x v="336"/>
    <x v="86"/>
    <x v="0"/>
    <x v="815"/>
    <x v="366"/>
    <s v="EL"/>
    <s v="EL"/>
    <s v="Diésel"/>
    <x v="1"/>
    <s v="NO COES"/>
    <s v="Instalado"/>
    <x v="0"/>
    <m/>
    <s v="-"/>
    <s v="Privado"/>
    <s v="au-NI"/>
    <x v="2"/>
    <s v="TUMBES"/>
    <s v="TUMBES"/>
    <s v="Ctmte. Villar"/>
    <s v="Zorritos"/>
    <m/>
    <s v="zz"/>
    <n v="0.35"/>
    <n v="0.35"/>
    <n v="613.20000000000005"/>
    <n v="0.61320000000000008"/>
    <m/>
    <n v="0.35"/>
    <n v="0.35"/>
    <n v="613.20000000000005"/>
    <n v="0.61320000000000008"/>
    <m/>
    <n v="0.35"/>
    <n v="0.35"/>
    <n v="613.20000000000005"/>
    <n v="0.61320000000000008"/>
    <m/>
    <n v="0.35"/>
    <n v="0.35"/>
    <n v="613.20000000000005"/>
    <n v="0.61320000000000008"/>
    <m/>
    <m/>
    <m/>
    <m/>
  </r>
  <r>
    <x v="2"/>
    <x v="0"/>
    <s v="Emp. De Serv. Priv. No Informantes"/>
    <m/>
    <m/>
    <s v="EL"/>
    <m/>
    <m/>
    <m/>
    <x v="337"/>
    <x v="86"/>
    <x v="0"/>
    <x v="816"/>
    <x v="366"/>
    <s v="EL"/>
    <s v="EL"/>
    <s v="Diésel"/>
    <x v="1"/>
    <s v="NO COES"/>
    <s v="Instalado"/>
    <x v="0"/>
    <m/>
    <s v="-"/>
    <s v="Privado"/>
    <s v="au-NI-C"/>
    <x v="2"/>
    <s v="ANCASH"/>
    <s v="ANCASH"/>
    <s v="Santa"/>
    <s v="Chimbote"/>
    <m/>
    <s v="zz"/>
    <n v="0.28999999999999998"/>
    <n v="0.28999999999999998"/>
    <n v="3.2479999999999998"/>
    <n v="3.2479999999999996E-3"/>
    <m/>
    <n v="0.28999999999999998"/>
    <n v="0.28999999999999998"/>
    <n v="3.2479999999999998"/>
    <n v="3.2479999999999996E-3"/>
    <m/>
    <n v="0.28999999999999998"/>
    <n v="0.28999999999999998"/>
    <n v="3.2479999999999998"/>
    <n v="3.2479999999999996E-3"/>
    <m/>
    <n v="0.28999999999999998"/>
    <n v="0.28999999999999998"/>
    <n v="3.2479999999999998"/>
    <n v="3.2479999999999996E-3"/>
    <m/>
    <m/>
    <m/>
    <m/>
  </r>
  <r>
    <x v="2"/>
    <x v="0"/>
    <s v="Emp. De Serv. Priv. No Informantes"/>
    <m/>
    <m/>
    <s v="EL"/>
    <m/>
    <m/>
    <m/>
    <x v="338"/>
    <x v="86"/>
    <x v="0"/>
    <x v="817"/>
    <x v="366"/>
    <s v="EL"/>
    <s v="EL"/>
    <s v="Diésel"/>
    <x v="1"/>
    <s v="NO COES"/>
    <s v="Instalado"/>
    <x v="0"/>
    <m/>
    <s v="-"/>
    <s v="Privado"/>
    <s v="au-NI-C"/>
    <x v="2"/>
    <s v="ANCASH"/>
    <s v="ANCASH"/>
    <s v="Santa"/>
    <s v="Chimbote"/>
    <m/>
    <s v="zz"/>
    <n v="0.2"/>
    <n v="0.2"/>
    <n v="2.2400000000000002"/>
    <n v="2.2400000000000002E-3"/>
    <m/>
    <n v="0.2"/>
    <n v="0.2"/>
    <n v="2.2400000000000002"/>
    <n v="2.2400000000000002E-3"/>
    <m/>
    <n v="0.2"/>
    <n v="0.2"/>
    <n v="2.2400000000000002"/>
    <n v="2.2400000000000002E-3"/>
    <m/>
    <n v="0.2"/>
    <n v="0.2"/>
    <n v="2.2400000000000002"/>
    <n v="2.2400000000000002E-3"/>
    <m/>
    <m/>
    <m/>
    <m/>
  </r>
  <r>
    <x v="2"/>
    <x v="0"/>
    <s v="Emp. De Serv. Priv. No Informantes"/>
    <m/>
    <m/>
    <s v="EL"/>
    <m/>
    <m/>
    <m/>
    <x v="338"/>
    <x v="86"/>
    <x v="0"/>
    <x v="818"/>
    <x v="366"/>
    <s v="EL"/>
    <s v="EL"/>
    <s v="Diésel"/>
    <x v="1"/>
    <s v="NO COES"/>
    <s v="Instalado"/>
    <x v="0"/>
    <m/>
    <s v="-"/>
    <s v="Privado"/>
    <s v="au-NI-C"/>
    <x v="2"/>
    <s v="ANCASH"/>
    <s v="ANCASH"/>
    <s v="Santa"/>
    <s v="Chimbote"/>
    <m/>
    <s v="zz"/>
    <n v="0.22500000000000001"/>
    <n v="0.22500000000000001"/>
    <n v="2.52"/>
    <n v="2.5200000000000001E-3"/>
    <m/>
    <n v="0.22500000000000001"/>
    <n v="0.22500000000000001"/>
    <n v="2.52"/>
    <n v="2.5200000000000001E-3"/>
    <m/>
    <n v="0.22500000000000001"/>
    <n v="0.22500000000000001"/>
    <n v="2.52"/>
    <n v="2.5200000000000001E-3"/>
    <m/>
    <n v="0.22500000000000001"/>
    <n v="0.22500000000000001"/>
    <n v="2.52"/>
    <n v="2.5200000000000001E-3"/>
    <m/>
    <m/>
    <m/>
    <m/>
  </r>
  <r>
    <x v="2"/>
    <x v="0"/>
    <s v="Emp. De Serv. Priv. No Informantes"/>
    <m/>
    <m/>
    <s v="EL"/>
    <m/>
    <m/>
    <m/>
    <x v="339"/>
    <x v="86"/>
    <x v="0"/>
    <x v="819"/>
    <x v="366"/>
    <s v="EL"/>
    <s v="EL"/>
    <s v="Diésel"/>
    <x v="1"/>
    <s v="NO COES"/>
    <s v="Instalado"/>
    <x v="0"/>
    <m/>
    <s v="-"/>
    <s v="Privado"/>
    <s v="au-NI-C"/>
    <x v="2"/>
    <s v="ANCASH"/>
    <s v="ANCASH"/>
    <s v="Santa"/>
    <s v="Chimbote"/>
    <m/>
    <s v="zz"/>
    <n v="0.25"/>
    <n v="0.25"/>
    <n v="2.8"/>
    <n v="2.8E-3"/>
    <m/>
    <n v="0.25"/>
    <n v="0.25"/>
    <n v="2.8"/>
    <n v="2.8E-3"/>
    <m/>
    <n v="0.25"/>
    <n v="0.25"/>
    <n v="2.8"/>
    <n v="2.8E-3"/>
    <m/>
    <n v="0.25"/>
    <n v="0.25"/>
    <n v="2.8"/>
    <n v="2.8E-3"/>
    <m/>
    <m/>
    <m/>
    <m/>
  </r>
  <r>
    <x v="2"/>
    <x v="0"/>
    <s v="Emp. De Serv. Priv. No Informantes"/>
    <m/>
    <m/>
    <s v="EL"/>
    <m/>
    <m/>
    <m/>
    <x v="340"/>
    <x v="86"/>
    <x v="0"/>
    <x v="820"/>
    <x v="366"/>
    <s v="EL"/>
    <s v="EL"/>
    <s v="Diésel"/>
    <x v="1"/>
    <s v="NO COES"/>
    <s v="Instalado"/>
    <x v="0"/>
    <m/>
    <s v="-"/>
    <s v="Privado"/>
    <s v="au-NI-C"/>
    <x v="2"/>
    <s v="ANCASH"/>
    <s v="ANCASH"/>
    <s v="Santa"/>
    <s v="Chimbote"/>
    <m/>
    <s v="zz"/>
    <n v="0.65"/>
    <n v="0.65"/>
    <n v="7.28"/>
    <n v="7.28E-3"/>
    <m/>
    <n v="0.65"/>
    <n v="0.65"/>
    <n v="7.28"/>
    <n v="7.28E-3"/>
    <m/>
    <n v="0.65"/>
    <n v="0.65"/>
    <n v="7.28"/>
    <n v="7.28E-3"/>
    <m/>
    <n v="0.65"/>
    <n v="0.65"/>
    <n v="7.28"/>
    <n v="7.28E-3"/>
    <m/>
    <m/>
    <m/>
    <m/>
  </r>
  <r>
    <x v="2"/>
    <x v="0"/>
    <s v="Emp. De Serv. Priv. No Informantes"/>
    <m/>
    <m/>
    <s v="EL"/>
    <m/>
    <m/>
    <m/>
    <x v="341"/>
    <x v="86"/>
    <x v="0"/>
    <x v="821"/>
    <x v="366"/>
    <s v="EL"/>
    <s v="EL"/>
    <s v="Diésel"/>
    <x v="1"/>
    <s v="NO COES"/>
    <s v="Instalado"/>
    <x v="0"/>
    <m/>
    <s v="-"/>
    <s v="Privado"/>
    <s v="au-NI-C"/>
    <x v="2"/>
    <s v="ANCASH"/>
    <s v="ANCASH"/>
    <s v="Santa"/>
    <s v="Chimbote"/>
    <m/>
    <s v="zz"/>
    <n v="0.09"/>
    <n v="0.09"/>
    <n v="1.008"/>
    <n v="1.008E-3"/>
    <m/>
    <n v="0.09"/>
    <n v="0.09"/>
    <n v="1.008"/>
    <n v="1.008E-3"/>
    <m/>
    <n v="0.09"/>
    <n v="0.09"/>
    <n v="1.008"/>
    <n v="1.008E-3"/>
    <m/>
    <n v="0.09"/>
    <n v="0.09"/>
    <n v="1.008"/>
    <n v="1.008E-3"/>
    <m/>
    <m/>
    <m/>
    <m/>
  </r>
  <r>
    <x v="2"/>
    <x v="0"/>
    <s v="Emp. De Serv. Priv. No Informantes"/>
    <m/>
    <m/>
    <s v="EL"/>
    <m/>
    <m/>
    <m/>
    <x v="342"/>
    <x v="86"/>
    <x v="0"/>
    <x v="822"/>
    <x v="366"/>
    <s v="EL"/>
    <s v="EL"/>
    <s v="Diésel"/>
    <x v="1"/>
    <s v="NO COES"/>
    <s v="Instalado"/>
    <x v="0"/>
    <m/>
    <s v="-"/>
    <s v="Privado"/>
    <s v="au-NI-C"/>
    <x v="2"/>
    <s v="ANCASH"/>
    <s v="ANCASH"/>
    <s v="Huarmey"/>
    <s v="Culebras"/>
    <m/>
    <s v="zz"/>
    <n v="9.9000000000000005E-2"/>
    <n v="9.9000000000000005E-2"/>
    <n v="1.1088"/>
    <n v="1.1088000000000001E-3"/>
    <m/>
    <n v="9.9000000000000005E-2"/>
    <n v="9.9000000000000005E-2"/>
    <n v="1.1088"/>
    <n v="1.1088000000000001E-3"/>
    <m/>
    <n v="9.9000000000000005E-2"/>
    <n v="9.9000000000000005E-2"/>
    <n v="1.1088"/>
    <n v="1.1088000000000001E-3"/>
    <m/>
    <n v="9.9000000000000005E-2"/>
    <n v="9.9000000000000005E-2"/>
    <n v="1.1088"/>
    <n v="1.1088000000000001E-3"/>
    <m/>
    <m/>
    <m/>
    <m/>
  </r>
  <r>
    <x v="2"/>
    <x v="0"/>
    <s v="Emp. De Serv. Priv. No Informantes"/>
    <m/>
    <m/>
    <s v="EL"/>
    <m/>
    <m/>
    <m/>
    <x v="343"/>
    <x v="86"/>
    <x v="0"/>
    <x v="823"/>
    <x v="366"/>
    <s v="EL"/>
    <s v="EL"/>
    <s v="Diésel"/>
    <x v="1"/>
    <s v="NO COES"/>
    <s v="Instalado"/>
    <x v="0"/>
    <m/>
    <s v="-"/>
    <s v="Privado"/>
    <s v="au-NI-C"/>
    <x v="2"/>
    <s v="ANCASH"/>
    <s v="ANCASH"/>
    <s v="Santa"/>
    <s v="Santa"/>
    <m/>
    <s v="zz"/>
    <n v="0.08"/>
    <n v="0.08"/>
    <n v="0.89600000000000002"/>
    <n v="8.9599999999999999E-4"/>
    <m/>
    <n v="0.08"/>
    <n v="0.08"/>
    <n v="0.89600000000000002"/>
    <n v="8.9599999999999999E-4"/>
    <m/>
    <n v="0.08"/>
    <n v="0.08"/>
    <n v="0.89600000000000002"/>
    <n v="8.9599999999999999E-4"/>
    <m/>
    <n v="0.08"/>
    <n v="0.08"/>
    <n v="0.89600000000000002"/>
    <n v="8.9599999999999999E-4"/>
    <m/>
    <m/>
    <m/>
    <m/>
  </r>
  <r>
    <x v="2"/>
    <x v="0"/>
    <s v="Emp. De Serv. Priv. No Informantes"/>
    <m/>
    <m/>
    <s v="EL"/>
    <m/>
    <m/>
    <m/>
    <x v="344"/>
    <x v="86"/>
    <x v="0"/>
    <x v="824"/>
    <x v="366"/>
    <s v="EL"/>
    <s v="EL"/>
    <s v="Diésel"/>
    <x v="1"/>
    <s v="NO COES"/>
    <s v="Instalado"/>
    <x v="0"/>
    <m/>
    <s v="-"/>
    <s v="Privado"/>
    <s v="au-NI-C"/>
    <x v="2"/>
    <s v="ANCASH"/>
    <s v="ANCASH"/>
    <s v="Santa"/>
    <s v="Chimbote"/>
    <m/>
    <s v="zz"/>
    <n v="0.06"/>
    <n v="0.06"/>
    <n v="0.67200000000000004"/>
    <n v="6.7200000000000007E-4"/>
    <m/>
    <n v="0.06"/>
    <n v="0.06"/>
    <n v="0.67200000000000004"/>
    <n v="6.7200000000000007E-4"/>
    <m/>
    <n v="0.06"/>
    <n v="0.06"/>
    <n v="0.67200000000000004"/>
    <n v="6.7200000000000007E-4"/>
    <m/>
    <n v="0.06"/>
    <n v="0.06"/>
    <n v="0.67200000000000004"/>
    <n v="6.7200000000000007E-4"/>
    <m/>
    <m/>
    <m/>
    <m/>
  </r>
  <r>
    <x v="2"/>
    <x v="0"/>
    <s v="Emp. De Serv. Priv. No Informantes"/>
    <m/>
    <m/>
    <s v="EL"/>
    <m/>
    <m/>
    <m/>
    <x v="345"/>
    <x v="86"/>
    <x v="0"/>
    <x v="825"/>
    <x v="366"/>
    <s v="EL"/>
    <s v="EL"/>
    <s v="Diésel"/>
    <x v="1"/>
    <s v="NO COES"/>
    <s v="Instalado"/>
    <x v="0"/>
    <m/>
    <s v="-"/>
    <s v="Privado"/>
    <s v="au-NI-C"/>
    <x v="2"/>
    <s v="ANCASH"/>
    <s v="ANCASH"/>
    <s v="Santa"/>
    <s v="Coishco"/>
    <m/>
    <s v="zz"/>
    <n v="5.6000000000000001E-2"/>
    <n v="5.6000000000000001E-2"/>
    <n v="0.62720000000000009"/>
    <n v="6.2720000000000007E-4"/>
    <m/>
    <n v="5.6000000000000001E-2"/>
    <n v="5.6000000000000001E-2"/>
    <n v="0.62720000000000009"/>
    <n v="6.2720000000000007E-4"/>
    <m/>
    <n v="5.6000000000000001E-2"/>
    <n v="5.6000000000000001E-2"/>
    <n v="0.62720000000000009"/>
    <n v="6.2720000000000007E-4"/>
    <m/>
    <n v="5.6000000000000001E-2"/>
    <n v="5.6000000000000001E-2"/>
    <n v="0.62720000000000009"/>
    <n v="6.2720000000000007E-4"/>
    <m/>
    <m/>
    <m/>
    <m/>
  </r>
  <r>
    <x v="2"/>
    <x v="0"/>
    <s v="Emp. De Serv. Priv. No Informantes"/>
    <m/>
    <m/>
    <s v="EL"/>
    <m/>
    <m/>
    <m/>
    <x v="346"/>
    <x v="86"/>
    <x v="0"/>
    <x v="826"/>
    <x v="366"/>
    <s v="EL"/>
    <s v="EL"/>
    <s v="Diésel"/>
    <x v="1"/>
    <s v="NO COES"/>
    <s v="Instalado"/>
    <x v="0"/>
    <m/>
    <s v="-"/>
    <s v="Privado"/>
    <s v="au-NI-C"/>
    <x v="2"/>
    <s v="ANCASH"/>
    <s v="ANCASH"/>
    <s v="Santa"/>
    <s v="Coishco"/>
    <m/>
    <s v="zz"/>
    <n v="0.21199999999999999"/>
    <n v="0.21199999999999999"/>
    <n v="2.3744000000000001"/>
    <n v="2.3744E-3"/>
    <m/>
    <n v="0.21199999999999999"/>
    <n v="0.21199999999999999"/>
    <n v="2.3744000000000001"/>
    <n v="2.3744E-3"/>
    <m/>
    <n v="0.21199999999999999"/>
    <n v="0.21199999999999999"/>
    <n v="2.3744000000000001"/>
    <n v="2.3744E-3"/>
    <m/>
    <n v="0.21199999999999999"/>
    <n v="0.21199999999999999"/>
    <n v="2.3744000000000001"/>
    <n v="2.3744E-3"/>
    <m/>
    <m/>
    <m/>
    <m/>
  </r>
  <r>
    <x v="2"/>
    <x v="0"/>
    <s v="Emp. De Serv. Priv. No Informantes"/>
    <m/>
    <m/>
    <s v="EL"/>
    <m/>
    <m/>
    <m/>
    <x v="347"/>
    <x v="86"/>
    <x v="0"/>
    <x v="827"/>
    <x v="366"/>
    <s v="EL"/>
    <s v="EL"/>
    <s v="Diésel"/>
    <x v="1"/>
    <s v="NO COES"/>
    <s v="Instalado"/>
    <x v="0"/>
    <m/>
    <s v="-"/>
    <s v="Privado"/>
    <s v="au-NI-C"/>
    <x v="2"/>
    <s v="ANCASH"/>
    <s v="ANCASH"/>
    <s v="Santa"/>
    <s v="Santa"/>
    <m/>
    <s v="zz"/>
    <n v="0.45"/>
    <n v="0.45"/>
    <n v="5.04"/>
    <n v="5.0400000000000002E-3"/>
    <m/>
    <n v="0.45"/>
    <n v="0.45"/>
    <n v="5.04"/>
    <n v="5.0400000000000002E-3"/>
    <m/>
    <n v="0.45"/>
    <n v="0.45"/>
    <n v="5.04"/>
    <n v="5.0400000000000002E-3"/>
    <m/>
    <n v="0.45"/>
    <n v="0.45"/>
    <n v="5.04"/>
    <n v="5.0400000000000002E-3"/>
    <m/>
    <m/>
    <m/>
    <m/>
  </r>
  <r>
    <x v="2"/>
    <x v="0"/>
    <s v="Emp. De Serv. Priv. No Informantes"/>
    <m/>
    <m/>
    <s v="EL"/>
    <m/>
    <m/>
    <m/>
    <x v="348"/>
    <x v="86"/>
    <x v="0"/>
    <x v="828"/>
    <x v="366"/>
    <s v="EL"/>
    <s v="EL"/>
    <s v="Diésel"/>
    <x v="1"/>
    <s v="NO COES"/>
    <s v="Instalado"/>
    <x v="0"/>
    <m/>
    <s v="-"/>
    <s v="Privado"/>
    <s v="au-NI-C"/>
    <x v="2"/>
    <s v="ANCASH"/>
    <s v="ANCASH"/>
    <s v="Santa"/>
    <s v="Chimbote"/>
    <m/>
    <s v="zz"/>
    <n v="0.504"/>
    <n v="0.504"/>
    <n v="5.6448"/>
    <n v="5.6448000000000002E-3"/>
    <m/>
    <n v="0.504"/>
    <n v="0.504"/>
    <n v="5.6448"/>
    <n v="5.6448000000000002E-3"/>
    <m/>
    <n v="0.504"/>
    <n v="0.504"/>
    <n v="5.6448"/>
    <n v="5.6448000000000002E-3"/>
    <m/>
    <n v="0.504"/>
    <n v="0.504"/>
    <n v="5.6448"/>
    <n v="5.6448000000000002E-3"/>
    <m/>
    <m/>
    <m/>
    <m/>
  </r>
  <r>
    <x v="2"/>
    <x v="0"/>
    <s v="Emp. De Serv. Priv. No Informantes"/>
    <m/>
    <m/>
    <s v="EL"/>
    <m/>
    <m/>
    <m/>
    <x v="349"/>
    <x v="86"/>
    <x v="0"/>
    <x v="829"/>
    <x v="366"/>
    <s v="EL"/>
    <s v="EL"/>
    <s v="Diésel"/>
    <x v="1"/>
    <s v="NO COES"/>
    <s v="Instalado"/>
    <x v="0"/>
    <m/>
    <s v="-"/>
    <s v="Privado"/>
    <s v="au-NI-C"/>
    <x v="2"/>
    <s v="ANCASH"/>
    <s v="ANCASH"/>
    <s v="Santa"/>
    <s v="Chimbote"/>
    <m/>
    <s v="zz"/>
    <n v="0.06"/>
    <n v="0.06"/>
    <n v="0.67200000000000004"/>
    <n v="6.7200000000000007E-4"/>
    <m/>
    <n v="0.06"/>
    <n v="0.06"/>
    <n v="0.67200000000000004"/>
    <n v="6.7200000000000007E-4"/>
    <m/>
    <n v="0.06"/>
    <n v="0.06"/>
    <n v="0.67200000000000004"/>
    <n v="6.7200000000000007E-4"/>
    <m/>
    <n v="0.06"/>
    <n v="0.06"/>
    <n v="0.67200000000000004"/>
    <n v="6.7200000000000007E-4"/>
    <m/>
    <m/>
    <m/>
    <m/>
  </r>
  <r>
    <x v="2"/>
    <x v="0"/>
    <s v="Emp. De Serv. Priv. No Informantes"/>
    <m/>
    <m/>
    <s v="EL"/>
    <m/>
    <m/>
    <m/>
    <x v="350"/>
    <x v="86"/>
    <x v="0"/>
    <x v="830"/>
    <x v="366"/>
    <s v="EL"/>
    <s v="EL"/>
    <s v="Diésel"/>
    <x v="1"/>
    <s v="NO COES"/>
    <s v="Instalado"/>
    <x v="0"/>
    <m/>
    <s v="-"/>
    <s v="Privado"/>
    <s v="au-NI-C"/>
    <x v="2"/>
    <s v="ANCASH"/>
    <s v="ANCASH"/>
    <s v="Santa"/>
    <s v="Chimbote"/>
    <m/>
    <s v="zz"/>
    <n v="0.67"/>
    <n v="0.67"/>
    <n v="7.5040000000000004"/>
    <n v="7.5040000000000003E-3"/>
    <m/>
    <n v="0.67"/>
    <n v="0.67"/>
    <n v="7.5040000000000004"/>
    <n v="7.5040000000000003E-3"/>
    <m/>
    <n v="0.67"/>
    <n v="0.67"/>
    <n v="7.5040000000000004"/>
    <n v="7.5040000000000003E-3"/>
    <m/>
    <n v="0.67"/>
    <n v="0.67"/>
    <n v="7.5040000000000004"/>
    <n v="7.5040000000000003E-3"/>
    <m/>
    <m/>
    <m/>
    <m/>
  </r>
  <r>
    <x v="2"/>
    <x v="0"/>
    <s v="Emp. De Serv. Priv. No Informantes"/>
    <m/>
    <m/>
    <s v="EL"/>
    <m/>
    <m/>
    <m/>
    <x v="351"/>
    <x v="86"/>
    <x v="0"/>
    <x v="831"/>
    <x v="366"/>
    <s v="EL"/>
    <s v="EL"/>
    <s v="Diésel"/>
    <x v="1"/>
    <s v="NO COES"/>
    <s v="Instalado"/>
    <x v="0"/>
    <m/>
    <s v="-"/>
    <s v="Privado"/>
    <s v="au-NI-C"/>
    <x v="2"/>
    <s v="ANCASH"/>
    <s v="ANCASH"/>
    <s v="Santa"/>
    <s v="Chimbote"/>
    <m/>
    <s v="zz"/>
    <n v="0.112"/>
    <n v="0.112"/>
    <n v="1.2544000000000002"/>
    <n v="1.2544000000000001E-3"/>
    <m/>
    <n v="0.112"/>
    <n v="0.112"/>
    <n v="1.2544000000000002"/>
    <n v="1.2544000000000001E-3"/>
    <m/>
    <n v="0.112"/>
    <n v="0.112"/>
    <n v="1.2544000000000002"/>
    <n v="1.2544000000000001E-3"/>
    <m/>
    <n v="0.112"/>
    <n v="0.112"/>
    <n v="1.2544000000000002"/>
    <n v="1.2544000000000001E-3"/>
    <m/>
    <m/>
    <m/>
    <m/>
  </r>
  <r>
    <x v="2"/>
    <x v="0"/>
    <s v="Emp. De Serv. Priv. No Informantes"/>
    <m/>
    <m/>
    <s v="EL"/>
    <m/>
    <m/>
    <m/>
    <x v="352"/>
    <x v="86"/>
    <x v="0"/>
    <x v="832"/>
    <x v="366"/>
    <s v="EL"/>
    <s v="EL"/>
    <s v="Diésel"/>
    <x v="1"/>
    <s v="NO COES"/>
    <s v="Instalado"/>
    <x v="0"/>
    <m/>
    <s v="-"/>
    <s v="Privado"/>
    <s v="au-NI-C"/>
    <x v="2"/>
    <s v="ANCASH"/>
    <s v="ANCASH"/>
    <s v="Santa"/>
    <s v="Chimbote"/>
    <m/>
    <s v="zz"/>
    <n v="0.2"/>
    <n v="0.2"/>
    <n v="2.2400000000000002"/>
    <n v="2.2400000000000002E-3"/>
    <m/>
    <n v="0.2"/>
    <n v="0.2"/>
    <n v="2.2400000000000002"/>
    <n v="2.2400000000000002E-3"/>
    <m/>
    <n v="0.2"/>
    <n v="0.2"/>
    <n v="2.2400000000000002"/>
    <n v="2.2400000000000002E-3"/>
    <m/>
    <n v="0.2"/>
    <n v="0.2"/>
    <n v="2.2400000000000002"/>
    <n v="2.2400000000000002E-3"/>
    <m/>
    <m/>
    <m/>
    <m/>
  </r>
  <r>
    <x v="2"/>
    <x v="0"/>
    <s v="Emp. De Serv. Priv. No Informantes"/>
    <m/>
    <m/>
    <s v="EL"/>
    <m/>
    <m/>
    <m/>
    <x v="353"/>
    <x v="86"/>
    <x v="0"/>
    <x v="833"/>
    <x v="366"/>
    <s v="EL"/>
    <s v="EL"/>
    <s v="Diésel"/>
    <x v="1"/>
    <s v="NO COES"/>
    <s v="Instalado"/>
    <x v="0"/>
    <m/>
    <s v="-"/>
    <s v="Privado"/>
    <s v="au-NI-C"/>
    <x v="2"/>
    <s v="ANCASH"/>
    <s v="ANCASH"/>
    <s v="Santa"/>
    <s v="Santa"/>
    <m/>
    <s v="zz"/>
    <n v="0.15"/>
    <n v="0.15"/>
    <n v="1.68"/>
    <n v="1.6799999999999999E-3"/>
    <m/>
    <n v="0.15"/>
    <n v="0.15"/>
    <n v="1.68"/>
    <n v="1.6799999999999999E-3"/>
    <m/>
    <n v="0.15"/>
    <n v="0.15"/>
    <n v="1.68"/>
    <n v="1.6799999999999999E-3"/>
    <m/>
    <n v="0.15"/>
    <n v="0.15"/>
    <n v="1.68"/>
    <n v="1.6799999999999999E-3"/>
    <m/>
    <m/>
    <m/>
    <m/>
  </r>
  <r>
    <x v="2"/>
    <x v="0"/>
    <s v="Emp. De Serv. Priv. No Informantes"/>
    <m/>
    <m/>
    <s v="EL"/>
    <m/>
    <m/>
    <m/>
    <x v="354"/>
    <x v="86"/>
    <x v="0"/>
    <x v="834"/>
    <x v="366"/>
    <s v="EL"/>
    <s v="EL"/>
    <s v="Diésel"/>
    <x v="1"/>
    <s v="NO COES"/>
    <s v="Instalado"/>
    <x v="0"/>
    <m/>
    <s v="-"/>
    <s v="Privado"/>
    <s v="au-NI-C"/>
    <x v="2"/>
    <s v="ANCASH"/>
    <s v="ANCASH"/>
    <s v="Santa"/>
    <s v="Chimbote"/>
    <m/>
    <s v="zz"/>
    <n v="8.3000000000000004E-2"/>
    <n v="8.3000000000000004E-2"/>
    <n v="0.92959999999999998"/>
    <n v="9.2959999999999994E-4"/>
    <m/>
    <n v="8.3000000000000004E-2"/>
    <n v="8.3000000000000004E-2"/>
    <n v="0.92959999999999998"/>
    <n v="9.2959999999999994E-4"/>
    <m/>
    <n v="8.3000000000000004E-2"/>
    <n v="8.3000000000000004E-2"/>
    <n v="0.92959999999999998"/>
    <n v="9.2959999999999994E-4"/>
    <m/>
    <n v="8.3000000000000004E-2"/>
    <n v="8.3000000000000004E-2"/>
    <n v="0.92959999999999998"/>
    <n v="9.2959999999999994E-4"/>
    <m/>
    <m/>
    <m/>
    <m/>
  </r>
  <r>
    <x v="2"/>
    <x v="0"/>
    <s v="Emp. De Serv. Priv. No Informantes"/>
    <m/>
    <m/>
    <s v="EL"/>
    <m/>
    <m/>
    <m/>
    <x v="354"/>
    <x v="86"/>
    <x v="0"/>
    <x v="835"/>
    <x v="366"/>
    <s v="EL"/>
    <s v="EL"/>
    <s v="Diésel"/>
    <x v="1"/>
    <s v="NO COES"/>
    <s v="Instalado"/>
    <x v="0"/>
    <m/>
    <s v="-"/>
    <s v="Privado"/>
    <s v="au-NI-C"/>
    <x v="2"/>
    <s v="ANCASH"/>
    <s v="ANCASH"/>
    <s v="Casma"/>
    <s v="Casma"/>
    <m/>
    <s v="zz"/>
    <n v="8.3000000000000004E-2"/>
    <n v="8.3000000000000004E-2"/>
    <n v="0.92959999999999998"/>
    <n v="9.2959999999999994E-4"/>
    <m/>
    <n v="8.3000000000000004E-2"/>
    <n v="8.3000000000000004E-2"/>
    <n v="0.92959999999999998"/>
    <n v="9.2959999999999994E-4"/>
    <m/>
    <n v="8.3000000000000004E-2"/>
    <n v="8.3000000000000004E-2"/>
    <n v="0.92959999999999998"/>
    <n v="9.2959999999999994E-4"/>
    <m/>
    <n v="8.3000000000000004E-2"/>
    <n v="8.3000000000000004E-2"/>
    <n v="0.92959999999999998"/>
    <n v="9.2959999999999994E-4"/>
    <m/>
    <m/>
    <m/>
    <m/>
  </r>
  <r>
    <x v="2"/>
    <x v="0"/>
    <s v="Emp. De Serv. Priv. No Informantes"/>
    <m/>
    <m/>
    <s v="EL"/>
    <m/>
    <m/>
    <m/>
    <x v="317"/>
    <x v="86"/>
    <x v="0"/>
    <x v="836"/>
    <x v="366"/>
    <s v="EL"/>
    <s v="EL"/>
    <s v="Diésel"/>
    <x v="1"/>
    <s v="NO COES"/>
    <s v="Instalado"/>
    <x v="0"/>
    <m/>
    <s v="-"/>
    <s v="Privado"/>
    <s v="au-NI-C"/>
    <x v="2"/>
    <s v="ANCASH"/>
    <s v="ANCASH"/>
    <s v="Santa"/>
    <s v="Chimbote"/>
    <m/>
    <s v="zz"/>
    <n v="0.66"/>
    <n v="0.66"/>
    <n v="7.3920000000000003"/>
    <n v="7.3920000000000001E-3"/>
    <m/>
    <n v="0.66"/>
    <n v="0.66"/>
    <n v="7.3920000000000003"/>
    <n v="7.3920000000000001E-3"/>
    <m/>
    <n v="0.66"/>
    <n v="0.66"/>
    <n v="7.3920000000000003"/>
    <n v="7.3920000000000001E-3"/>
    <m/>
    <n v="0.66"/>
    <n v="0.66"/>
    <n v="7.3920000000000003"/>
    <n v="7.3920000000000001E-3"/>
    <m/>
    <m/>
    <m/>
    <m/>
  </r>
  <r>
    <x v="2"/>
    <x v="0"/>
    <s v="Emp. De Serv. Priv. No Informantes"/>
    <m/>
    <m/>
    <s v="EL"/>
    <m/>
    <m/>
    <m/>
    <x v="355"/>
    <x v="86"/>
    <x v="0"/>
    <x v="837"/>
    <x v="366"/>
    <s v="EL"/>
    <s v="EL"/>
    <s v="Diésel"/>
    <x v="1"/>
    <s v="NO COES"/>
    <s v="Instalado"/>
    <x v="0"/>
    <m/>
    <s v="-"/>
    <s v="Privado"/>
    <s v="au-NI-C"/>
    <x v="2"/>
    <s v="ANCASH"/>
    <s v="ANCASH"/>
    <s v="Santa"/>
    <s v="Chimbote"/>
    <m/>
    <s v="zz"/>
    <n v="1.208"/>
    <n v="1.208"/>
    <n v="13.5296"/>
    <n v="1.3529600000000001E-2"/>
    <m/>
    <n v="1.208"/>
    <n v="1.208"/>
    <n v="13.5296"/>
    <n v="1.3529600000000001E-2"/>
    <m/>
    <n v="1.208"/>
    <n v="1.208"/>
    <n v="13.5296"/>
    <n v="1.3529600000000001E-2"/>
    <m/>
    <n v="1.208"/>
    <n v="1.208"/>
    <n v="13.5296"/>
    <n v="1.3529600000000001E-2"/>
    <m/>
    <m/>
    <m/>
    <m/>
  </r>
  <r>
    <x v="2"/>
    <x v="0"/>
    <s v="Emp. De Serv. Priv. No Informantes"/>
    <m/>
    <m/>
    <s v="EL"/>
    <m/>
    <m/>
    <m/>
    <x v="356"/>
    <x v="86"/>
    <x v="0"/>
    <x v="838"/>
    <x v="366"/>
    <s v="EL"/>
    <s v="EL"/>
    <s v="Diésel"/>
    <x v="1"/>
    <s v="NO COES"/>
    <s v="Instalado"/>
    <x v="0"/>
    <m/>
    <s v="-"/>
    <s v="Privado"/>
    <s v="au-NI-C"/>
    <x v="2"/>
    <s v="ANCASH"/>
    <s v="ANCASH"/>
    <s v="Santa"/>
    <s v="Santa"/>
    <m/>
    <s v="zz"/>
    <n v="0.2"/>
    <n v="0.2"/>
    <n v="2.2400000000000002"/>
    <n v="2.2400000000000002E-3"/>
    <m/>
    <n v="0.2"/>
    <n v="0.2"/>
    <n v="2.2400000000000002"/>
    <n v="2.2400000000000002E-3"/>
    <m/>
    <n v="0.2"/>
    <n v="0.2"/>
    <n v="2.2400000000000002"/>
    <n v="2.2400000000000002E-3"/>
    <m/>
    <n v="0.2"/>
    <n v="0.2"/>
    <n v="2.2400000000000002"/>
    <n v="2.2400000000000002E-3"/>
    <m/>
    <m/>
    <m/>
    <m/>
  </r>
  <r>
    <x v="2"/>
    <x v="0"/>
    <s v="Emp. De Serv. Priv. No Informantes"/>
    <m/>
    <m/>
    <s v="EL"/>
    <m/>
    <m/>
    <m/>
    <x v="357"/>
    <x v="86"/>
    <x v="0"/>
    <x v="839"/>
    <x v="366"/>
    <s v="EL"/>
    <s v="EL"/>
    <s v="Diésel"/>
    <x v="1"/>
    <s v="NO COES"/>
    <s v="Instalado"/>
    <x v="0"/>
    <m/>
    <s v="-"/>
    <s v="Privado"/>
    <s v="au-NI-C"/>
    <x v="2"/>
    <s v="ANCASH"/>
    <s v="ANCASH"/>
    <s v="Santa"/>
    <s v="Chimbote"/>
    <m/>
    <s v="zz"/>
    <n v="0.27500000000000002"/>
    <n v="0.27500000000000002"/>
    <n v="3.08"/>
    <n v="3.0800000000000003E-3"/>
    <m/>
    <n v="0.27500000000000002"/>
    <n v="0.27500000000000002"/>
    <n v="3.08"/>
    <n v="3.0800000000000003E-3"/>
    <m/>
    <n v="0.27500000000000002"/>
    <n v="0.27500000000000002"/>
    <n v="3.08"/>
    <n v="3.0800000000000003E-3"/>
    <m/>
    <n v="0.27500000000000002"/>
    <n v="0.27500000000000002"/>
    <n v="3.08"/>
    <n v="3.0800000000000003E-3"/>
    <m/>
    <m/>
    <m/>
    <m/>
  </r>
  <r>
    <x v="2"/>
    <x v="0"/>
    <s v="Emp. De Serv. Priv. No Informantes"/>
    <m/>
    <m/>
    <s v="EL"/>
    <m/>
    <m/>
    <m/>
    <x v="358"/>
    <x v="86"/>
    <x v="0"/>
    <x v="840"/>
    <x v="366"/>
    <s v="EL"/>
    <s v="EL"/>
    <s v="Diésel"/>
    <x v="1"/>
    <s v="NO COES"/>
    <s v="Instalado"/>
    <x v="0"/>
    <m/>
    <s v="-"/>
    <s v="Privado"/>
    <s v="au-NI-C"/>
    <x v="2"/>
    <s v="AREQUIPA"/>
    <s v="AREQUIPA"/>
    <s v="Arequipa"/>
    <s v="J. L. Bustamente"/>
    <m/>
    <s v="zz"/>
    <n v="1.306"/>
    <n v="1.306"/>
    <n v="14.627200000000002"/>
    <n v="1.4627200000000002E-2"/>
    <m/>
    <n v="1.306"/>
    <n v="1.306"/>
    <n v="14.627200000000002"/>
    <n v="1.4627200000000002E-2"/>
    <m/>
    <n v="1.306"/>
    <n v="1.306"/>
    <n v="14.627200000000002"/>
    <n v="1.4627200000000002E-2"/>
    <m/>
    <n v="1.306"/>
    <n v="1.306"/>
    <n v="14.627200000000002"/>
    <n v="1.4627200000000002E-2"/>
    <m/>
    <m/>
    <m/>
    <m/>
  </r>
  <r>
    <x v="2"/>
    <x v="0"/>
    <s v="Emp. De Serv. Priv. No Informantes"/>
    <m/>
    <m/>
    <s v="EL"/>
    <m/>
    <m/>
    <m/>
    <x v="358"/>
    <x v="86"/>
    <x v="0"/>
    <x v="841"/>
    <x v="366"/>
    <s v="EL"/>
    <s v="EL"/>
    <s v="Diésel"/>
    <x v="1"/>
    <s v="NO COES"/>
    <s v="Instalado"/>
    <x v="0"/>
    <m/>
    <s v="-"/>
    <s v="Privado"/>
    <s v="au-NI-C"/>
    <x v="2"/>
    <s v="AREQUIPA"/>
    <s v="AREQUIPA"/>
    <s v="Arequipa"/>
    <s v="Arequipa"/>
    <m/>
    <s v="zz"/>
    <n v="0.75"/>
    <n v="0.75"/>
    <n v="8.4"/>
    <n v="8.4000000000000012E-3"/>
    <m/>
    <n v="0.75"/>
    <n v="0.75"/>
    <n v="8.4"/>
    <n v="8.4000000000000012E-3"/>
    <m/>
    <n v="0.75"/>
    <n v="0.75"/>
    <n v="8.4"/>
    <n v="8.4000000000000012E-3"/>
    <m/>
    <n v="0.75"/>
    <n v="0.75"/>
    <n v="8.4"/>
    <n v="8.4000000000000012E-3"/>
    <m/>
    <m/>
    <m/>
    <m/>
  </r>
  <r>
    <x v="2"/>
    <x v="0"/>
    <s v="Emp. De Serv. Priv. No Informantes"/>
    <m/>
    <m/>
    <s v="EL"/>
    <m/>
    <m/>
    <m/>
    <x v="358"/>
    <x v="86"/>
    <x v="0"/>
    <x v="842"/>
    <x v="366"/>
    <s v="EL"/>
    <s v="EL"/>
    <s v="Diésel"/>
    <x v="1"/>
    <s v="NO COES"/>
    <s v="Instalado"/>
    <x v="0"/>
    <m/>
    <s v="-"/>
    <s v="Privado"/>
    <s v="au-NI-C"/>
    <x v="2"/>
    <s v="AREQUIPA"/>
    <s v="AREQUIPA"/>
    <s v="Arequipa"/>
    <s v="Arequipa"/>
    <m/>
    <s v="zz"/>
    <n v="0.25"/>
    <n v="0.25"/>
    <n v="2.8"/>
    <n v="2.8E-3"/>
    <m/>
    <n v="0.25"/>
    <n v="0.25"/>
    <n v="2.8"/>
    <n v="2.8E-3"/>
    <m/>
    <n v="0.25"/>
    <n v="0.25"/>
    <n v="2.8"/>
    <n v="2.8E-3"/>
    <m/>
    <n v="0.25"/>
    <n v="0.25"/>
    <n v="2.8"/>
    <n v="2.8E-3"/>
    <m/>
    <m/>
    <m/>
    <m/>
  </r>
  <r>
    <x v="2"/>
    <x v="0"/>
    <s v="Emp. De Serv. Priv. No Informantes"/>
    <m/>
    <m/>
    <s v="EL"/>
    <m/>
    <m/>
    <m/>
    <x v="359"/>
    <x v="86"/>
    <x v="0"/>
    <x v="843"/>
    <x v="366"/>
    <s v="EL"/>
    <s v="EL"/>
    <s v="Diésel"/>
    <x v="1"/>
    <s v="NO COES"/>
    <s v="Instalado"/>
    <x v="0"/>
    <m/>
    <s v="-"/>
    <s v="Privado"/>
    <s v="au-NI-C"/>
    <x v="2"/>
    <s v="AREQUIPA"/>
    <s v="AREQUIPA"/>
    <s v="Arequipa"/>
    <s v="Tiabaya"/>
    <m/>
    <s v="zz"/>
    <n v="0.32"/>
    <n v="0.32"/>
    <n v="3.5840000000000001"/>
    <n v="3.5839999999999999E-3"/>
    <m/>
    <n v="0.32"/>
    <n v="0.32"/>
    <n v="3.5840000000000001"/>
    <n v="3.5839999999999999E-3"/>
    <m/>
    <n v="0.32"/>
    <n v="0.32"/>
    <n v="3.5840000000000001"/>
    <n v="3.5839999999999999E-3"/>
    <m/>
    <n v="0.32"/>
    <n v="0.32"/>
    <n v="3.5840000000000001"/>
    <n v="3.5839999999999999E-3"/>
    <m/>
    <m/>
    <m/>
    <m/>
  </r>
  <r>
    <x v="2"/>
    <x v="0"/>
    <s v="Emp. De Serv. Priv. No Informantes"/>
    <m/>
    <m/>
    <s v="EL"/>
    <m/>
    <m/>
    <m/>
    <x v="360"/>
    <x v="86"/>
    <x v="0"/>
    <x v="844"/>
    <x v="366"/>
    <s v="EL"/>
    <s v="EL"/>
    <s v="Diésel"/>
    <x v="1"/>
    <s v="NO COES"/>
    <s v="Instalado"/>
    <x v="0"/>
    <m/>
    <s v="-"/>
    <s v="Privado"/>
    <s v="au-NI-C"/>
    <x v="2"/>
    <s v="AREQUIPA"/>
    <s v="AREQUIPA"/>
    <s v="Arequipa"/>
    <s v="Arequipa"/>
    <m/>
    <s v="zz"/>
    <n v="0.375"/>
    <n v="0.375"/>
    <n v="4.2"/>
    <n v="4.2000000000000006E-3"/>
    <m/>
    <n v="0.375"/>
    <n v="0.375"/>
    <n v="4.2"/>
    <n v="4.2000000000000006E-3"/>
    <m/>
    <n v="0.375"/>
    <n v="0.375"/>
    <n v="4.2"/>
    <n v="4.2000000000000006E-3"/>
    <m/>
    <n v="0.375"/>
    <n v="0.375"/>
    <n v="4.2"/>
    <n v="4.2000000000000006E-3"/>
    <m/>
    <m/>
    <m/>
    <m/>
  </r>
  <r>
    <x v="2"/>
    <x v="0"/>
    <s v="Emp. De Serv. Priv. No Informantes"/>
    <m/>
    <m/>
    <s v="EL"/>
    <m/>
    <m/>
    <m/>
    <x v="360"/>
    <x v="86"/>
    <x v="0"/>
    <x v="845"/>
    <x v="366"/>
    <s v="EL"/>
    <s v="EL"/>
    <s v="Diésel"/>
    <x v="1"/>
    <s v="NO COES"/>
    <s v="Instalado"/>
    <x v="0"/>
    <m/>
    <s v="-"/>
    <s v="Privado"/>
    <s v="au-NI-C"/>
    <x v="2"/>
    <s v="AREQUIPA"/>
    <s v="AREQUIPA"/>
    <s v="Arequipa"/>
    <s v="Arequipa"/>
    <m/>
    <s v="zz"/>
    <n v="0.65700000000000003"/>
    <n v="0.65700000000000003"/>
    <n v="7.3584000000000014"/>
    <n v="7.3584000000000011E-3"/>
    <m/>
    <n v="0.65700000000000003"/>
    <n v="0.65700000000000003"/>
    <n v="7.3584000000000014"/>
    <n v="7.3584000000000011E-3"/>
    <m/>
    <n v="0.65700000000000003"/>
    <n v="0.65700000000000003"/>
    <n v="7.3584000000000014"/>
    <n v="7.3584000000000011E-3"/>
    <m/>
    <n v="0.65700000000000003"/>
    <n v="0.65700000000000003"/>
    <n v="7.3584000000000014"/>
    <n v="7.3584000000000011E-3"/>
    <m/>
    <m/>
    <m/>
    <m/>
  </r>
  <r>
    <x v="2"/>
    <x v="0"/>
    <s v="Emp. De Serv. Priv. No Informantes"/>
    <m/>
    <m/>
    <s v="EL"/>
    <m/>
    <m/>
    <m/>
    <x v="361"/>
    <x v="86"/>
    <x v="0"/>
    <x v="846"/>
    <x v="366"/>
    <s v="EL"/>
    <s v="EL"/>
    <s v="Diésel"/>
    <x v="1"/>
    <s v="NO COES"/>
    <s v="Instalado"/>
    <x v="0"/>
    <m/>
    <s v="-"/>
    <s v="Privado"/>
    <s v="au-NI-C"/>
    <x v="2"/>
    <s v="AREQUIPA"/>
    <s v="AREQUIPA"/>
    <s v="Arequipa"/>
    <s v="Sachaca"/>
    <m/>
    <s v="zz"/>
    <n v="0.75"/>
    <n v="0.75"/>
    <n v="8.4"/>
    <n v="8.4000000000000012E-3"/>
    <m/>
    <n v="0.75"/>
    <n v="0.75"/>
    <n v="8.4"/>
    <n v="8.4000000000000012E-3"/>
    <m/>
    <n v="0.75"/>
    <n v="0.75"/>
    <n v="8.4"/>
    <n v="8.4000000000000012E-3"/>
    <m/>
    <n v="0.75"/>
    <n v="0.75"/>
    <n v="8.4"/>
    <n v="8.4000000000000012E-3"/>
    <m/>
    <m/>
    <m/>
    <m/>
  </r>
  <r>
    <x v="2"/>
    <x v="0"/>
    <s v="Emp. De Serv. Priv. No Informantes"/>
    <m/>
    <m/>
    <s v="EL"/>
    <m/>
    <m/>
    <m/>
    <x v="362"/>
    <x v="86"/>
    <x v="0"/>
    <x v="847"/>
    <x v="366"/>
    <s v="EL"/>
    <s v="EL"/>
    <s v="Diésel"/>
    <x v="1"/>
    <s v="NO COES"/>
    <s v="Instalado"/>
    <x v="0"/>
    <m/>
    <s v="-"/>
    <s v="Privado"/>
    <s v="au-NI-C"/>
    <x v="2"/>
    <s v="AREQUIPA"/>
    <s v="AREQUIPA"/>
    <s v="Arequipa"/>
    <s v="Arequipa"/>
    <m/>
    <s v="zz"/>
    <n v="7.4999999999999997E-2"/>
    <n v="7.4999999999999997E-2"/>
    <n v="0.84"/>
    <n v="8.3999999999999993E-4"/>
    <m/>
    <n v="7.4999999999999997E-2"/>
    <n v="7.4999999999999997E-2"/>
    <n v="0.84"/>
    <n v="8.3999999999999993E-4"/>
    <m/>
    <n v="7.4999999999999997E-2"/>
    <n v="7.4999999999999997E-2"/>
    <n v="0.84"/>
    <n v="8.3999999999999993E-4"/>
    <m/>
    <n v="7.4999999999999997E-2"/>
    <n v="7.4999999999999997E-2"/>
    <n v="0.84"/>
    <n v="8.3999999999999993E-4"/>
    <m/>
    <m/>
    <m/>
    <m/>
  </r>
  <r>
    <x v="2"/>
    <x v="0"/>
    <s v="Emp. De Serv. Priv. No Informantes"/>
    <m/>
    <m/>
    <s v="EL"/>
    <m/>
    <m/>
    <m/>
    <x v="363"/>
    <x v="86"/>
    <x v="0"/>
    <x v="848"/>
    <x v="366"/>
    <s v="EL"/>
    <s v="EL"/>
    <s v="Diésel"/>
    <x v="1"/>
    <s v="NO COES"/>
    <s v="Instalado"/>
    <x v="0"/>
    <m/>
    <s v="-"/>
    <s v="Privado"/>
    <s v="au-NI-C"/>
    <x v="2"/>
    <s v="AREQUIPA"/>
    <s v="AREQUIPA"/>
    <s v="Arequipa"/>
    <s v="Arequipa"/>
    <m/>
    <s v="zz"/>
    <n v="0.93"/>
    <n v="0.93"/>
    <n v="10.416000000000002"/>
    <n v="1.0416000000000002E-2"/>
    <m/>
    <n v="0.93"/>
    <n v="0.93"/>
    <n v="10.416000000000002"/>
    <n v="1.0416000000000002E-2"/>
    <m/>
    <n v="0.93"/>
    <n v="0.93"/>
    <n v="10.416000000000002"/>
    <n v="1.0416000000000002E-2"/>
    <m/>
    <n v="0.93"/>
    <n v="0.93"/>
    <n v="10.416000000000002"/>
    <n v="1.0416000000000002E-2"/>
    <m/>
    <m/>
    <m/>
    <m/>
  </r>
  <r>
    <x v="2"/>
    <x v="0"/>
    <s v="Emp. De Serv. Priv. No Informantes"/>
    <m/>
    <m/>
    <s v="EL"/>
    <m/>
    <m/>
    <m/>
    <x v="364"/>
    <x v="86"/>
    <x v="0"/>
    <x v="849"/>
    <x v="366"/>
    <s v="EL"/>
    <s v="EL"/>
    <s v="Diésel"/>
    <x v="1"/>
    <s v="NO COES"/>
    <s v="Instalado"/>
    <x v="0"/>
    <m/>
    <s v="-"/>
    <s v="Privado"/>
    <s v="au-NI-C"/>
    <x v="2"/>
    <s v="AREQUIPA"/>
    <s v="AREQUIPA"/>
    <s v="Arequipa"/>
    <s v="Arequipa"/>
    <m/>
    <s v="zz"/>
    <n v="0.5"/>
    <n v="0.5"/>
    <n v="5.6"/>
    <n v="5.5999999999999999E-3"/>
    <m/>
    <n v="0.5"/>
    <n v="0.5"/>
    <n v="5.6"/>
    <n v="5.5999999999999999E-3"/>
    <m/>
    <n v="0.5"/>
    <n v="0.5"/>
    <n v="5.6"/>
    <n v="5.5999999999999999E-3"/>
    <m/>
    <n v="0.5"/>
    <n v="0.5"/>
    <n v="5.6"/>
    <n v="5.5999999999999999E-3"/>
    <m/>
    <m/>
    <m/>
    <m/>
  </r>
  <r>
    <x v="2"/>
    <x v="0"/>
    <s v="Emp. De Serv. Priv. No Informantes"/>
    <m/>
    <m/>
    <s v="EL"/>
    <m/>
    <m/>
    <m/>
    <x v="365"/>
    <x v="86"/>
    <x v="0"/>
    <x v="850"/>
    <x v="366"/>
    <s v="EL"/>
    <s v="EL"/>
    <s v="Diésel"/>
    <x v="1"/>
    <s v="NO COES"/>
    <s v="Instalado"/>
    <x v="0"/>
    <m/>
    <s v="-"/>
    <s v="Privado"/>
    <s v="au-NI-C"/>
    <x v="2"/>
    <s v="AREQUIPA"/>
    <s v="AREQUIPA"/>
    <s v="Castilla"/>
    <s v="Uraca"/>
    <m/>
    <s v="zz"/>
    <n v="0.5"/>
    <n v="0.5"/>
    <n v="5.6"/>
    <n v="5.5999999999999999E-3"/>
    <m/>
    <n v="0.5"/>
    <n v="0.5"/>
    <n v="5.6"/>
    <n v="5.5999999999999999E-3"/>
    <m/>
    <n v="0.5"/>
    <n v="0.5"/>
    <n v="5.6"/>
    <n v="5.5999999999999999E-3"/>
    <m/>
    <n v="0.5"/>
    <n v="0.5"/>
    <n v="5.6"/>
    <n v="5.5999999999999999E-3"/>
    <m/>
    <m/>
    <m/>
    <m/>
  </r>
  <r>
    <x v="2"/>
    <x v="0"/>
    <s v="Emp. De Serv. Priv. No Informantes"/>
    <m/>
    <m/>
    <s v="EL"/>
    <m/>
    <m/>
    <m/>
    <x v="366"/>
    <x v="86"/>
    <x v="0"/>
    <x v="851"/>
    <x v="366"/>
    <s v="EL"/>
    <s v="EL"/>
    <s v="Diésel"/>
    <x v="1"/>
    <s v="NO COES"/>
    <s v="Instalado"/>
    <x v="0"/>
    <m/>
    <s v="-"/>
    <s v="Privado"/>
    <s v="au-NI-C"/>
    <x v="2"/>
    <s v="AREQUIPA"/>
    <s v="AREQUIPA"/>
    <s v="Arequipa"/>
    <s v="Arequipa"/>
    <m/>
    <s v="zz"/>
    <n v="0.45"/>
    <n v="0.45"/>
    <n v="5.04"/>
    <n v="5.0400000000000002E-3"/>
    <m/>
    <n v="0.45"/>
    <n v="0.45"/>
    <n v="5.04"/>
    <n v="5.0400000000000002E-3"/>
    <m/>
    <n v="0.45"/>
    <n v="0.45"/>
    <n v="5.04"/>
    <n v="5.0400000000000002E-3"/>
    <m/>
    <n v="0.45"/>
    <n v="0.45"/>
    <n v="5.04"/>
    <n v="5.0400000000000002E-3"/>
    <m/>
    <m/>
    <m/>
    <m/>
  </r>
  <r>
    <x v="2"/>
    <x v="0"/>
    <s v="Emp. De Serv. Priv. No Informantes"/>
    <m/>
    <m/>
    <s v="EL"/>
    <m/>
    <m/>
    <m/>
    <x v="367"/>
    <x v="86"/>
    <x v="0"/>
    <x v="852"/>
    <x v="366"/>
    <s v="EL"/>
    <s v="EL"/>
    <s v="Diésel"/>
    <x v="1"/>
    <s v="NO COES"/>
    <s v="Instalado"/>
    <x v="0"/>
    <m/>
    <s v="-"/>
    <s v="Privado"/>
    <s v="au-NI-C"/>
    <x v="2"/>
    <s v="AREQUIPA"/>
    <s v="AREQUIPA"/>
    <s v="Arequipa"/>
    <s v="Arequipa"/>
    <m/>
    <s v="zz"/>
    <n v="1"/>
    <n v="1"/>
    <n v="11.2"/>
    <n v="1.12E-2"/>
    <m/>
    <n v="1"/>
    <n v="1"/>
    <n v="11.2"/>
    <n v="1.12E-2"/>
    <m/>
    <n v="1"/>
    <n v="1"/>
    <n v="11.2"/>
    <n v="1.12E-2"/>
    <m/>
    <n v="1"/>
    <n v="1"/>
    <n v="11.2"/>
    <n v="1.12E-2"/>
    <m/>
    <m/>
    <m/>
    <m/>
  </r>
  <r>
    <x v="2"/>
    <x v="0"/>
    <s v="Emp. De Serv. Priv. No Informantes"/>
    <m/>
    <m/>
    <s v="HI"/>
    <m/>
    <m/>
    <m/>
    <x v="368"/>
    <x v="86"/>
    <x v="1"/>
    <x v="853"/>
    <x v="366"/>
    <s v="HI"/>
    <s v="HI"/>
    <s v="Agua"/>
    <x v="1"/>
    <s v="NO COES"/>
    <s v="Instalado"/>
    <x v="0"/>
    <m/>
    <s v="-"/>
    <s v="Privado"/>
    <s v="au-NI-C"/>
    <x v="2"/>
    <s v="CAJAMARCA"/>
    <s v="CAJAMARCA"/>
    <s v="Cajamarca"/>
    <s v="Magdalena"/>
    <m/>
    <s v="zz"/>
    <n v="1.0999999999999999E-2"/>
    <n v="1.0999999999999999E-2"/>
    <n v="38.544000000000004"/>
    <n v="3.8544000000000002E-2"/>
    <m/>
    <n v="1.0999999999999999E-2"/>
    <n v="1.0999999999999999E-2"/>
    <n v="38.544000000000004"/>
    <n v="3.8544000000000002E-2"/>
    <m/>
    <n v="1.0999999999999999E-2"/>
    <n v="1.0999999999999999E-2"/>
    <n v="38.544000000000004"/>
    <n v="3.8544000000000002E-2"/>
    <m/>
    <n v="1.0999999999999999E-2"/>
    <n v="1.0999999999999999E-2"/>
    <n v="38.544000000000004"/>
    <n v="3.8544000000000002E-2"/>
    <m/>
    <m/>
    <m/>
    <m/>
  </r>
  <r>
    <x v="2"/>
    <x v="0"/>
    <s v="Emp. De Serv. Priv. No Informantes"/>
    <m/>
    <m/>
    <s v="HI"/>
    <m/>
    <m/>
    <m/>
    <x v="369"/>
    <x v="86"/>
    <x v="1"/>
    <x v="854"/>
    <x v="366"/>
    <s v="HI"/>
    <s v="HI"/>
    <s v="Agua"/>
    <x v="1"/>
    <s v="NO COES"/>
    <s v="Instalado"/>
    <x v="0"/>
    <m/>
    <s v="-"/>
    <s v="Privado"/>
    <s v="au-NI-C"/>
    <x v="2"/>
    <s v="CAJAMARCA"/>
    <s v="CAJAMARCA"/>
    <s v="Cajamarca"/>
    <s v="Los Baños del Inca"/>
    <m/>
    <s v="zz"/>
    <n v="1.4999999999999999E-2"/>
    <n v="1.4999999999999999E-2"/>
    <n v="52.56"/>
    <n v="5.2560000000000003E-2"/>
    <m/>
    <n v="1.4999999999999999E-2"/>
    <n v="1.4999999999999999E-2"/>
    <n v="52.56"/>
    <n v="5.2560000000000003E-2"/>
    <m/>
    <n v="1.4999999999999999E-2"/>
    <n v="1.4999999999999999E-2"/>
    <n v="52.56"/>
    <n v="5.2560000000000003E-2"/>
    <m/>
    <n v="1.4999999999999999E-2"/>
    <n v="1.4999999999999999E-2"/>
    <n v="52.56"/>
    <n v="5.2560000000000003E-2"/>
    <m/>
    <m/>
    <m/>
    <m/>
  </r>
  <r>
    <x v="2"/>
    <x v="0"/>
    <s v="Emp. De Serv. Priv. No Informantes"/>
    <m/>
    <m/>
    <s v="HI"/>
    <m/>
    <m/>
    <m/>
    <x v="370"/>
    <x v="86"/>
    <x v="1"/>
    <x v="855"/>
    <x v="366"/>
    <s v="HI"/>
    <s v="HI"/>
    <s v="Agua"/>
    <x v="1"/>
    <s v="NO COES"/>
    <s v="Instalado"/>
    <x v="0"/>
    <m/>
    <s v="-"/>
    <s v="Privado"/>
    <s v="au-NI-C"/>
    <x v="2"/>
    <s v="CAJAMARCA"/>
    <s v="CAJAMARCA"/>
    <s v="Cajamarca"/>
    <s v="Cajamarca"/>
    <m/>
    <s v="zz"/>
    <n v="3.5000000000000003E-2"/>
    <n v="3.5000000000000003E-2"/>
    <n v="122.64"/>
    <n v="0.12264"/>
    <m/>
    <n v="3.5000000000000003E-2"/>
    <n v="3.5000000000000003E-2"/>
    <n v="122.64"/>
    <n v="0.12264"/>
    <m/>
    <n v="3.5000000000000003E-2"/>
    <n v="3.5000000000000003E-2"/>
    <n v="122.64"/>
    <n v="0.12264"/>
    <m/>
    <n v="3.5000000000000003E-2"/>
    <n v="3.5000000000000003E-2"/>
    <n v="122.64"/>
    <n v="0.12264"/>
    <m/>
    <m/>
    <m/>
    <m/>
  </r>
  <r>
    <x v="2"/>
    <x v="0"/>
    <s v="Emp. De Serv. Priv. No Informantes"/>
    <m/>
    <m/>
    <s v="HI"/>
    <m/>
    <m/>
    <m/>
    <x v="370"/>
    <x v="86"/>
    <x v="1"/>
    <x v="856"/>
    <x v="366"/>
    <s v="HI"/>
    <s v="HI"/>
    <s v="Agua"/>
    <x v="1"/>
    <s v="NO COES"/>
    <s v="Instalado"/>
    <x v="0"/>
    <m/>
    <s v="-"/>
    <s v="Privado"/>
    <s v="au-NI-C"/>
    <x v="2"/>
    <s v="CAJAMARCA"/>
    <s v="CAJAMARCA"/>
    <s v="Cajamarca"/>
    <s v="Cajamarca"/>
    <m/>
    <s v="zz"/>
    <n v="1.4E-2"/>
    <n v="1.4E-2"/>
    <n v="49.056000000000004"/>
    <n v="4.9056000000000002E-2"/>
    <m/>
    <n v="1.4E-2"/>
    <n v="1.4E-2"/>
    <n v="49.056000000000004"/>
    <n v="4.9056000000000002E-2"/>
    <m/>
    <n v="1.4E-2"/>
    <n v="1.4E-2"/>
    <n v="49.056000000000004"/>
    <n v="4.9056000000000002E-2"/>
    <m/>
    <n v="1.4E-2"/>
    <n v="1.4E-2"/>
    <n v="49.056000000000004"/>
    <n v="4.9056000000000002E-2"/>
    <m/>
    <m/>
    <m/>
    <m/>
  </r>
  <r>
    <x v="2"/>
    <x v="0"/>
    <s v="Emp. De Serv. Priv. No Informantes"/>
    <m/>
    <m/>
    <s v="EL"/>
    <m/>
    <m/>
    <m/>
    <x v="371"/>
    <x v="86"/>
    <x v="0"/>
    <x v="857"/>
    <x v="366"/>
    <s v="EL"/>
    <s v="EL"/>
    <s v="Diésel"/>
    <x v="1"/>
    <s v="NO COES"/>
    <s v="Instalado"/>
    <x v="0"/>
    <m/>
    <s v="-"/>
    <s v="Privado"/>
    <s v="au-NI-C"/>
    <x v="2"/>
    <s v="CAJAMARCA"/>
    <s v="CAJAMARCA"/>
    <s v="Cajamarca"/>
    <s v="Baños del Inca"/>
    <m/>
    <s v="zz"/>
    <n v="0.192"/>
    <n v="0.192"/>
    <n v="2.1504000000000003"/>
    <n v="2.1504000000000002E-3"/>
    <m/>
    <n v="0.192"/>
    <n v="0.192"/>
    <n v="2.1504000000000003"/>
    <n v="2.1504000000000002E-3"/>
    <m/>
    <n v="0.192"/>
    <n v="0.192"/>
    <n v="2.1504000000000003"/>
    <n v="2.1504000000000002E-3"/>
    <m/>
    <n v="0.192"/>
    <n v="0.192"/>
    <n v="2.1504000000000003"/>
    <n v="2.1504000000000002E-3"/>
    <m/>
    <m/>
    <m/>
    <m/>
  </r>
  <r>
    <x v="2"/>
    <x v="0"/>
    <s v="Emp. De Serv. Priv. No Informantes"/>
    <m/>
    <m/>
    <s v="EL"/>
    <m/>
    <m/>
    <m/>
    <x v="372"/>
    <x v="86"/>
    <x v="0"/>
    <x v="858"/>
    <x v="366"/>
    <s v="EL"/>
    <s v="EL"/>
    <s v="Diésel"/>
    <x v="1"/>
    <s v="NO COES"/>
    <s v="Instalado"/>
    <x v="0"/>
    <m/>
    <s v="-"/>
    <s v="Privado"/>
    <s v="au-NI-C"/>
    <x v="2"/>
    <s v="CUSCO"/>
    <s v="CUSCO"/>
    <s v="La Convención"/>
    <s v="Santa Ana"/>
    <m/>
    <s v="zz"/>
    <n v="0.28999999999999998"/>
    <n v="0.28999999999999998"/>
    <n v="3.2479999999999998"/>
    <n v="3.2479999999999996E-3"/>
    <m/>
    <n v="0.28999999999999998"/>
    <n v="0.28999999999999998"/>
    <n v="3.2479999999999998"/>
    <n v="3.2479999999999996E-3"/>
    <m/>
    <n v="0.28999999999999998"/>
    <n v="0.28999999999999998"/>
    <n v="3.2479999999999998"/>
    <n v="3.2479999999999996E-3"/>
    <m/>
    <n v="0.28999999999999998"/>
    <n v="0.28999999999999998"/>
    <n v="3.2479999999999998"/>
    <n v="3.2479999999999996E-3"/>
    <m/>
    <m/>
    <m/>
    <m/>
  </r>
  <r>
    <x v="2"/>
    <x v="0"/>
    <s v="Emp. De Serv. Priv. No Informantes"/>
    <m/>
    <m/>
    <s v="EL"/>
    <m/>
    <m/>
    <m/>
    <x v="373"/>
    <x v="86"/>
    <x v="0"/>
    <x v="859"/>
    <x v="366"/>
    <s v="EL"/>
    <s v="EL"/>
    <s v="Diésel"/>
    <x v="1"/>
    <s v="NO COES"/>
    <s v="Instalado"/>
    <x v="0"/>
    <m/>
    <s v="-"/>
    <s v="Privado"/>
    <s v="au-NI-C"/>
    <x v="2"/>
    <s v="CUSCO"/>
    <s v="CUSCO"/>
    <s v="Canchis"/>
    <s v="Sicuani"/>
    <m/>
    <s v="zz"/>
    <n v="2.5000000000000001E-2"/>
    <n v="2.5000000000000001E-2"/>
    <n v="0.28000000000000003"/>
    <n v="2.8000000000000003E-4"/>
    <m/>
    <n v="2.5000000000000001E-2"/>
    <n v="2.5000000000000001E-2"/>
    <n v="0.28000000000000003"/>
    <n v="2.8000000000000003E-4"/>
    <m/>
    <n v="2.5000000000000001E-2"/>
    <n v="2.5000000000000001E-2"/>
    <n v="0.28000000000000003"/>
    <n v="2.8000000000000003E-4"/>
    <m/>
    <n v="2.5000000000000001E-2"/>
    <n v="2.5000000000000001E-2"/>
    <n v="0.28000000000000003"/>
    <n v="2.8000000000000003E-4"/>
    <m/>
    <m/>
    <m/>
    <m/>
  </r>
  <r>
    <x v="2"/>
    <x v="0"/>
    <s v="Emp. De Serv. Priv. No Informantes"/>
    <m/>
    <m/>
    <s v="EL"/>
    <m/>
    <m/>
    <m/>
    <x v="359"/>
    <x v="86"/>
    <x v="0"/>
    <x v="860"/>
    <x v="366"/>
    <s v="EL"/>
    <s v="EL"/>
    <s v="Diésel"/>
    <x v="1"/>
    <s v="NO COES"/>
    <s v="Instalado"/>
    <x v="0"/>
    <m/>
    <s v="-"/>
    <s v="Privado"/>
    <s v="au-NI-C"/>
    <x v="2"/>
    <s v="CUSCO"/>
    <s v="CUSCO"/>
    <s v="Cusco"/>
    <s v="Cusco"/>
    <m/>
    <s v="zz"/>
    <n v="0.25"/>
    <n v="0.25"/>
    <n v="2.8"/>
    <n v="2.8E-3"/>
    <m/>
    <n v="0.25"/>
    <n v="0.25"/>
    <n v="2.8"/>
    <n v="2.8E-3"/>
    <m/>
    <n v="0.25"/>
    <n v="0.25"/>
    <n v="2.8"/>
    <n v="2.8E-3"/>
    <m/>
    <n v="0.25"/>
    <n v="0.25"/>
    <n v="2.8"/>
    <n v="2.8E-3"/>
    <m/>
    <m/>
    <m/>
    <m/>
  </r>
  <r>
    <x v="2"/>
    <x v="0"/>
    <s v="Emp. De Serv. Priv. No Informantes"/>
    <m/>
    <m/>
    <s v="EL"/>
    <m/>
    <m/>
    <m/>
    <x v="374"/>
    <x v="86"/>
    <x v="0"/>
    <x v="861"/>
    <x v="366"/>
    <s v="EL"/>
    <s v="EL"/>
    <s v="Diésel"/>
    <x v="1"/>
    <s v="NO COES"/>
    <s v="Instalado"/>
    <x v="0"/>
    <m/>
    <s v="-"/>
    <s v="Privado"/>
    <s v="au-NI-C"/>
    <x v="2"/>
    <s v="CUSCO"/>
    <s v="CUSCO"/>
    <s v="La Convención"/>
    <s v="Santa Ana"/>
    <m/>
    <s v="zz"/>
    <n v="3.7999999999999999E-2"/>
    <n v="3.7999999999999999E-2"/>
    <n v="0.42559999999999998"/>
    <n v="4.2559999999999999E-4"/>
    <m/>
    <n v="3.7999999999999999E-2"/>
    <n v="3.7999999999999999E-2"/>
    <n v="0.42559999999999998"/>
    <n v="4.2559999999999999E-4"/>
    <m/>
    <n v="3.7999999999999999E-2"/>
    <n v="3.7999999999999999E-2"/>
    <n v="0.42559999999999998"/>
    <n v="4.2559999999999999E-4"/>
    <m/>
    <n v="3.7999999999999999E-2"/>
    <n v="3.7999999999999999E-2"/>
    <n v="0.42559999999999998"/>
    <n v="4.2559999999999999E-4"/>
    <m/>
    <m/>
    <m/>
    <m/>
  </r>
  <r>
    <x v="2"/>
    <x v="0"/>
    <s v="Emp. De Serv. Priv. No Informantes"/>
    <m/>
    <m/>
    <s v="EL"/>
    <m/>
    <m/>
    <m/>
    <x v="374"/>
    <x v="86"/>
    <x v="0"/>
    <x v="862"/>
    <x v="366"/>
    <s v="EL"/>
    <s v="EL"/>
    <s v="Diésel"/>
    <x v="1"/>
    <s v="NO COES"/>
    <s v="Instalado"/>
    <x v="0"/>
    <m/>
    <s v="-"/>
    <s v="Privado"/>
    <s v="au-NI-C"/>
    <x v="2"/>
    <s v="CUSCO"/>
    <s v="CUSCO"/>
    <s v="Calca"/>
    <s v="Yanatile"/>
    <m/>
    <s v="zz"/>
    <n v="1.0999999999999999E-2"/>
    <n v="1.0999999999999999E-2"/>
    <n v="0.1232"/>
    <n v="1.2320000000000001E-4"/>
    <m/>
    <n v="1.0999999999999999E-2"/>
    <n v="1.0999999999999999E-2"/>
    <n v="0.1232"/>
    <n v="1.2320000000000001E-4"/>
    <m/>
    <n v="1.0999999999999999E-2"/>
    <n v="1.0999999999999999E-2"/>
    <n v="0.1232"/>
    <n v="1.2320000000000001E-4"/>
    <m/>
    <n v="1.0999999999999999E-2"/>
    <n v="1.0999999999999999E-2"/>
    <n v="0.1232"/>
    <n v="1.2320000000000001E-4"/>
    <m/>
    <m/>
    <m/>
    <m/>
  </r>
  <r>
    <x v="2"/>
    <x v="0"/>
    <s v="Emp. De Serv. Priv. No Informantes"/>
    <m/>
    <m/>
    <s v="HI"/>
    <m/>
    <m/>
    <m/>
    <x v="375"/>
    <x v="86"/>
    <x v="1"/>
    <x v="35"/>
    <x v="366"/>
    <s v="HI"/>
    <s v="HI"/>
    <s v="Agua"/>
    <x v="1"/>
    <s v="NO COES"/>
    <s v="Instalado"/>
    <x v="0"/>
    <m/>
    <s v="-"/>
    <s v="Privado"/>
    <s v="au-NI-C"/>
    <x v="2"/>
    <s v="CUSCO"/>
    <s v="CUSCO"/>
    <s v="La Convención"/>
    <s v="Santa Ana"/>
    <m/>
    <s v="zz"/>
    <n v="0.05"/>
    <n v="0.05"/>
    <n v="175.2"/>
    <n v="0.17519999999999999"/>
    <m/>
    <n v="0.05"/>
    <n v="0.05"/>
    <n v="175.2"/>
    <n v="0.17519999999999999"/>
    <m/>
    <n v="0.05"/>
    <n v="0.05"/>
    <n v="175.2"/>
    <n v="0.17519999999999999"/>
    <m/>
    <n v="0.05"/>
    <n v="0.05"/>
    <n v="175.2"/>
    <n v="0.17519999999999999"/>
    <m/>
    <m/>
    <m/>
    <m/>
  </r>
  <r>
    <x v="2"/>
    <x v="0"/>
    <s v="Emp. De Serv. Priv. No Informantes"/>
    <m/>
    <m/>
    <s v="EL"/>
    <m/>
    <m/>
    <m/>
    <x v="376"/>
    <x v="86"/>
    <x v="0"/>
    <x v="863"/>
    <x v="366"/>
    <s v="EL"/>
    <s v="EL"/>
    <s v="Diésel"/>
    <x v="1"/>
    <s v="NO COES"/>
    <s v="Instalado"/>
    <x v="0"/>
    <m/>
    <s v="-"/>
    <s v="Privado"/>
    <s v="au-NI-C"/>
    <x v="2"/>
    <s v="HUANUCO"/>
    <s v="HUANUCO"/>
    <s v="Ambo"/>
    <s v="Ambo"/>
    <m/>
    <s v="zz"/>
    <n v="0.248"/>
    <n v="0.248"/>
    <n v="2.7776000000000005"/>
    <n v="2.7776000000000007E-3"/>
    <m/>
    <n v="0.248"/>
    <n v="0.248"/>
    <n v="2.7776000000000005"/>
    <n v="2.7776000000000007E-3"/>
    <m/>
    <n v="0.248"/>
    <n v="0.248"/>
    <n v="2.7776000000000005"/>
    <n v="2.7776000000000007E-3"/>
    <m/>
    <n v="0.248"/>
    <n v="0.248"/>
    <n v="2.7776000000000005"/>
    <n v="2.7776000000000007E-3"/>
    <m/>
    <m/>
    <m/>
    <m/>
  </r>
  <r>
    <x v="2"/>
    <x v="0"/>
    <s v="Emp. De Serv. Priv. No Informantes"/>
    <m/>
    <m/>
    <s v="EL"/>
    <m/>
    <m/>
    <m/>
    <x v="377"/>
    <x v="86"/>
    <x v="0"/>
    <x v="532"/>
    <x v="366"/>
    <s v="EL"/>
    <s v="EL"/>
    <s v="Diésel"/>
    <x v="1"/>
    <s v="NO COES"/>
    <s v="Instalado"/>
    <x v="0"/>
    <m/>
    <s v="-"/>
    <s v="Privado"/>
    <s v="au-NI-C"/>
    <x v="2"/>
    <s v="HUANUCO"/>
    <s v="HUANUCO"/>
    <s v="Leoncio Prado"/>
    <s v="Rupa-Rupa"/>
    <m/>
    <s v="zz"/>
    <n v="0.43"/>
    <n v="0.43"/>
    <n v="4.8160000000000007"/>
    <n v="4.8160000000000008E-3"/>
    <m/>
    <n v="0.43"/>
    <n v="0.43"/>
    <n v="4.8160000000000007"/>
    <n v="4.8160000000000008E-3"/>
    <m/>
    <n v="0.43"/>
    <n v="0.43"/>
    <n v="4.8160000000000007"/>
    <n v="4.8160000000000008E-3"/>
    <m/>
    <n v="0.43"/>
    <n v="0.43"/>
    <n v="4.8160000000000007"/>
    <n v="4.8160000000000008E-3"/>
    <m/>
    <m/>
    <m/>
    <m/>
  </r>
  <r>
    <x v="2"/>
    <x v="0"/>
    <s v="Emp. De Serv. Priv. No Informantes"/>
    <m/>
    <m/>
    <s v="EL"/>
    <m/>
    <m/>
    <m/>
    <x v="378"/>
    <x v="86"/>
    <x v="0"/>
    <x v="864"/>
    <x v="366"/>
    <s v="EL"/>
    <s v="EL"/>
    <s v="Diésel"/>
    <x v="1"/>
    <s v="NO COES"/>
    <s v="Instalado"/>
    <x v="0"/>
    <m/>
    <s v="-"/>
    <s v="Privado"/>
    <s v="au-NI-C"/>
    <x v="2"/>
    <s v="HUANUCO"/>
    <s v="HUANUCO"/>
    <s v="Huánuco"/>
    <s v="Huánuco"/>
    <m/>
    <s v="zz"/>
    <n v="0.14000000000000001"/>
    <n v="0.14000000000000001"/>
    <n v="1.5680000000000003"/>
    <n v="1.5680000000000004E-3"/>
    <m/>
    <n v="0.14000000000000001"/>
    <n v="0.14000000000000001"/>
    <n v="1.5680000000000003"/>
    <n v="1.5680000000000004E-3"/>
    <m/>
    <n v="0.14000000000000001"/>
    <n v="0.14000000000000001"/>
    <n v="1.5680000000000003"/>
    <n v="1.5680000000000004E-3"/>
    <m/>
    <n v="0.14000000000000001"/>
    <n v="0.14000000000000001"/>
    <n v="1.5680000000000003"/>
    <n v="1.5680000000000004E-3"/>
    <m/>
    <m/>
    <m/>
    <m/>
  </r>
  <r>
    <x v="2"/>
    <x v="0"/>
    <s v="Emp. De Serv. Priv. No Informantes"/>
    <m/>
    <m/>
    <s v="EL"/>
    <m/>
    <m/>
    <m/>
    <x v="379"/>
    <x v="86"/>
    <x v="0"/>
    <x v="865"/>
    <x v="366"/>
    <s v="EL"/>
    <s v="EL"/>
    <s v="Diésel"/>
    <x v="1"/>
    <s v="NO COES"/>
    <s v="Instalado"/>
    <x v="0"/>
    <m/>
    <s v="-"/>
    <s v="Privado"/>
    <s v="au-NI-C"/>
    <x v="2"/>
    <s v="HUANUCO"/>
    <s v="HUANUCO"/>
    <s v="Huánuco"/>
    <s v="Huánuco"/>
    <m/>
    <s v="zz"/>
    <n v="9.5000000000000001E-2"/>
    <n v="9.5000000000000001E-2"/>
    <n v="1.0640000000000001"/>
    <n v="1.0640000000000001E-3"/>
    <m/>
    <n v="9.5000000000000001E-2"/>
    <n v="9.5000000000000001E-2"/>
    <n v="1.0640000000000001"/>
    <n v="1.0640000000000001E-3"/>
    <m/>
    <n v="9.5000000000000001E-2"/>
    <n v="9.5000000000000001E-2"/>
    <n v="1.0640000000000001"/>
    <n v="1.0640000000000001E-3"/>
    <m/>
    <n v="9.5000000000000001E-2"/>
    <n v="9.5000000000000001E-2"/>
    <n v="1.0640000000000001"/>
    <n v="1.0640000000000001E-3"/>
    <m/>
    <m/>
    <m/>
    <m/>
  </r>
  <r>
    <x v="2"/>
    <x v="0"/>
    <s v="Emp. De Serv. Priv. No Informantes"/>
    <m/>
    <m/>
    <s v="EL"/>
    <m/>
    <m/>
    <m/>
    <x v="380"/>
    <x v="86"/>
    <x v="0"/>
    <x v="866"/>
    <x v="366"/>
    <s v="EL"/>
    <s v="EL"/>
    <s v="Diésel"/>
    <x v="1"/>
    <s v="NO COES"/>
    <s v="Instalado"/>
    <x v="0"/>
    <m/>
    <s v="-"/>
    <s v="Privado"/>
    <s v="au-NI-C"/>
    <x v="2"/>
    <s v="ICA"/>
    <s v="ICA"/>
    <s v="Ica"/>
    <s v="Pueblo Nuevo"/>
    <m/>
    <s v="zz"/>
    <n v="0.124"/>
    <n v="0.124"/>
    <n v="1.3888000000000003"/>
    <n v="1.3888000000000004E-3"/>
    <m/>
    <n v="0.124"/>
    <n v="0.124"/>
    <n v="1.3888000000000003"/>
    <n v="1.3888000000000004E-3"/>
    <m/>
    <n v="0.124"/>
    <n v="0.124"/>
    <n v="1.3888000000000003"/>
    <n v="1.3888000000000004E-3"/>
    <m/>
    <n v="0.124"/>
    <n v="0.124"/>
    <n v="1.3888000000000003"/>
    <n v="1.3888000000000004E-3"/>
    <m/>
    <m/>
    <m/>
    <m/>
  </r>
  <r>
    <x v="2"/>
    <x v="0"/>
    <s v="Emp. De Serv. Priv. No Informantes"/>
    <m/>
    <m/>
    <s v="EL"/>
    <m/>
    <m/>
    <m/>
    <x v="381"/>
    <x v="86"/>
    <x v="0"/>
    <x v="867"/>
    <x v="366"/>
    <s v="EL"/>
    <s v="EL"/>
    <s v="Diésel"/>
    <x v="1"/>
    <s v="NO COES"/>
    <s v="Instalado"/>
    <x v="0"/>
    <m/>
    <s v="-"/>
    <s v="Privado"/>
    <s v="au-NI-C"/>
    <x v="2"/>
    <s v="ICA"/>
    <s v="ICA"/>
    <s v="Ica"/>
    <s v="Ica"/>
    <m/>
    <s v="zz"/>
    <n v="0.27500000000000002"/>
    <n v="0.27500000000000002"/>
    <n v="3.08"/>
    <n v="3.0800000000000003E-3"/>
    <m/>
    <n v="0.27500000000000002"/>
    <n v="0.27500000000000002"/>
    <n v="3.08"/>
    <n v="3.0800000000000003E-3"/>
    <m/>
    <n v="0.27500000000000002"/>
    <n v="0.27500000000000002"/>
    <n v="3.08"/>
    <n v="3.0800000000000003E-3"/>
    <m/>
    <n v="0.27500000000000002"/>
    <n v="0.27500000000000002"/>
    <n v="3.08"/>
    <n v="3.0800000000000003E-3"/>
    <m/>
    <m/>
    <m/>
    <m/>
  </r>
  <r>
    <x v="2"/>
    <x v="0"/>
    <s v="Emp. De Serv. Priv. No Informantes"/>
    <m/>
    <m/>
    <s v="EL"/>
    <m/>
    <m/>
    <m/>
    <x v="382"/>
    <x v="86"/>
    <x v="0"/>
    <x v="868"/>
    <x v="366"/>
    <s v="EL"/>
    <s v="EL"/>
    <s v="Diésel"/>
    <x v="1"/>
    <s v="NO COES"/>
    <s v="Instalado"/>
    <x v="0"/>
    <m/>
    <s v="-"/>
    <s v="Privado"/>
    <s v="au-NI-C"/>
    <x v="2"/>
    <s v="ICA"/>
    <s v="ICA"/>
    <s v="Ica"/>
    <s v="Ica"/>
    <m/>
    <s v="zz"/>
    <n v="0.20499999999999999"/>
    <n v="0.20499999999999999"/>
    <n v="2.2960000000000003"/>
    <n v="2.2960000000000003E-3"/>
    <m/>
    <n v="0.20499999999999999"/>
    <n v="0.20499999999999999"/>
    <n v="2.2960000000000003"/>
    <n v="2.2960000000000003E-3"/>
    <m/>
    <n v="0.20499999999999999"/>
    <n v="0.20499999999999999"/>
    <n v="2.2960000000000003"/>
    <n v="2.2960000000000003E-3"/>
    <m/>
    <n v="0.20499999999999999"/>
    <n v="0.20499999999999999"/>
    <n v="2.2960000000000003"/>
    <n v="2.2960000000000003E-3"/>
    <m/>
    <m/>
    <m/>
    <m/>
  </r>
  <r>
    <x v="2"/>
    <x v="0"/>
    <s v="Emp. De Serv. Priv. No Informantes"/>
    <m/>
    <m/>
    <s v="EL"/>
    <m/>
    <m/>
    <m/>
    <x v="383"/>
    <x v="86"/>
    <x v="0"/>
    <x v="869"/>
    <x v="366"/>
    <s v="EL"/>
    <s v="EL"/>
    <s v="Diésel"/>
    <x v="1"/>
    <s v="NO COES"/>
    <s v="Instalado"/>
    <x v="0"/>
    <m/>
    <s v="-"/>
    <s v="Privado"/>
    <s v="au-NI-C"/>
    <x v="2"/>
    <s v="ICA"/>
    <s v="ICA"/>
    <s v="Ica"/>
    <s v="Pueblo Nuevo"/>
    <m/>
    <s v="zz"/>
    <n v="0.05"/>
    <n v="0.05"/>
    <n v="0.56000000000000005"/>
    <n v="5.6000000000000006E-4"/>
    <m/>
    <n v="0.05"/>
    <n v="0.05"/>
    <n v="0.56000000000000005"/>
    <n v="5.6000000000000006E-4"/>
    <m/>
    <n v="0.05"/>
    <n v="0.05"/>
    <n v="0.56000000000000005"/>
    <n v="5.6000000000000006E-4"/>
    <m/>
    <n v="0.05"/>
    <n v="0.05"/>
    <n v="0.56000000000000005"/>
    <n v="5.6000000000000006E-4"/>
    <m/>
    <m/>
    <m/>
    <m/>
  </r>
  <r>
    <x v="2"/>
    <x v="0"/>
    <s v="Emp. De Serv. Priv. No Informantes"/>
    <m/>
    <m/>
    <s v="EL"/>
    <m/>
    <m/>
    <m/>
    <x v="384"/>
    <x v="86"/>
    <x v="0"/>
    <x v="870"/>
    <x v="366"/>
    <s v="EL"/>
    <s v="EL"/>
    <s v="Diésel"/>
    <x v="1"/>
    <s v="NO COES"/>
    <s v="Instalado"/>
    <x v="0"/>
    <m/>
    <s v="-"/>
    <s v="Privado"/>
    <s v="au-NI-C"/>
    <x v="2"/>
    <s v="ICA"/>
    <s v="ICA"/>
    <s v="Ica"/>
    <s v="Subtanjalla"/>
    <m/>
    <s v="zz"/>
    <n v="0.01"/>
    <n v="0.01"/>
    <n v="0.112"/>
    <n v="1.12E-4"/>
    <m/>
    <n v="0.01"/>
    <n v="0.01"/>
    <n v="0.112"/>
    <n v="1.12E-4"/>
    <m/>
    <n v="0.01"/>
    <n v="0.01"/>
    <n v="0.112"/>
    <n v="1.12E-4"/>
    <m/>
    <n v="0.01"/>
    <n v="0.01"/>
    <n v="0.112"/>
    <n v="1.12E-4"/>
    <m/>
    <m/>
    <m/>
    <m/>
  </r>
  <r>
    <x v="2"/>
    <x v="0"/>
    <s v="Emp. De Serv. Priv. No Informantes"/>
    <m/>
    <m/>
    <s v="EL"/>
    <m/>
    <m/>
    <m/>
    <x v="385"/>
    <x v="86"/>
    <x v="0"/>
    <x v="871"/>
    <x v="366"/>
    <s v="EL"/>
    <s v="EL"/>
    <s v="Diésel"/>
    <x v="1"/>
    <s v="NO COES"/>
    <s v="Instalado"/>
    <x v="0"/>
    <m/>
    <s v="-"/>
    <s v="Privado"/>
    <s v="au-NI-C"/>
    <x v="2"/>
    <s v="ICA"/>
    <s v="ICA"/>
    <s v="Pisco"/>
    <s v="Pisco"/>
    <m/>
    <s v="zz"/>
    <n v="0.55000000000000004"/>
    <n v="0.55000000000000004"/>
    <n v="6.16"/>
    <n v="6.1600000000000005E-3"/>
    <m/>
    <n v="0.55000000000000004"/>
    <n v="0.55000000000000004"/>
    <n v="6.16"/>
    <n v="6.1600000000000005E-3"/>
    <m/>
    <n v="0.55000000000000004"/>
    <n v="0.55000000000000004"/>
    <n v="6.16"/>
    <n v="6.1600000000000005E-3"/>
    <m/>
    <n v="0.55000000000000004"/>
    <n v="0.55000000000000004"/>
    <n v="6.16"/>
    <n v="6.1600000000000005E-3"/>
    <m/>
    <m/>
    <m/>
    <m/>
  </r>
  <r>
    <x v="2"/>
    <x v="0"/>
    <s v="Emp. De Serv. Priv. No Informantes"/>
    <m/>
    <m/>
    <s v="EL"/>
    <m/>
    <m/>
    <m/>
    <x v="359"/>
    <x v="86"/>
    <x v="0"/>
    <x v="872"/>
    <x v="366"/>
    <s v="EL"/>
    <s v="EL"/>
    <s v="Diésel"/>
    <x v="1"/>
    <s v="NO COES"/>
    <s v="Instalado"/>
    <x v="0"/>
    <m/>
    <s v="-"/>
    <s v="Privado"/>
    <s v="au-NI-C"/>
    <x v="2"/>
    <s v="ICA"/>
    <s v="ICA"/>
    <s v="Ica"/>
    <s v="Ica"/>
    <m/>
    <s v="zz"/>
    <n v="0.36"/>
    <n v="0.36"/>
    <n v="4.032"/>
    <n v="4.032E-3"/>
    <m/>
    <n v="0.36"/>
    <n v="0.36"/>
    <n v="4.032"/>
    <n v="4.032E-3"/>
    <m/>
    <n v="0.36"/>
    <n v="0.36"/>
    <n v="4.032"/>
    <n v="4.032E-3"/>
    <m/>
    <n v="0.36"/>
    <n v="0.36"/>
    <n v="4.032"/>
    <n v="4.032E-3"/>
    <m/>
    <m/>
    <m/>
    <m/>
  </r>
  <r>
    <x v="2"/>
    <x v="0"/>
    <s v="Emp. De Serv. Priv. No Informantes"/>
    <m/>
    <m/>
    <s v="EL"/>
    <m/>
    <m/>
    <m/>
    <x v="386"/>
    <x v="86"/>
    <x v="0"/>
    <x v="873"/>
    <x v="366"/>
    <s v="EL"/>
    <s v="EL"/>
    <s v="Diésel"/>
    <x v="1"/>
    <s v="NO COES"/>
    <s v="Instalado"/>
    <x v="0"/>
    <m/>
    <s v="-"/>
    <s v="Privado"/>
    <s v="au-NI-C"/>
    <x v="2"/>
    <s v="ICA"/>
    <s v="ICA"/>
    <s v="Chincha"/>
    <s v="Chincha Alta"/>
    <m/>
    <s v="zz"/>
    <n v="0.12"/>
    <n v="0.12"/>
    <n v="1.3440000000000001"/>
    <n v="1.3440000000000001E-3"/>
    <m/>
    <n v="0.12"/>
    <n v="0.12"/>
    <n v="1.3440000000000001"/>
    <n v="1.3440000000000001E-3"/>
    <m/>
    <n v="0.12"/>
    <n v="0.12"/>
    <n v="1.3440000000000001"/>
    <n v="1.3440000000000001E-3"/>
    <m/>
    <n v="0.12"/>
    <n v="0.12"/>
    <n v="1.3440000000000001"/>
    <n v="1.3440000000000001E-3"/>
    <m/>
    <m/>
    <m/>
    <m/>
  </r>
  <r>
    <x v="2"/>
    <x v="0"/>
    <s v="Emp. De Serv. Priv. No Informantes"/>
    <m/>
    <m/>
    <s v="EL"/>
    <m/>
    <m/>
    <m/>
    <x v="387"/>
    <x v="86"/>
    <x v="0"/>
    <x v="874"/>
    <x v="366"/>
    <s v="EL"/>
    <s v="EL"/>
    <s v="Diésel"/>
    <x v="1"/>
    <s v="NO COES"/>
    <s v="Instalado"/>
    <x v="0"/>
    <m/>
    <s v="-"/>
    <s v="Privado"/>
    <s v="au-NI-C"/>
    <x v="2"/>
    <s v="ICA"/>
    <s v="ICA"/>
    <s v="Chincha"/>
    <s v="Pueblo Nuevo"/>
    <m/>
    <s v="zz"/>
    <n v="0.6"/>
    <n v="0.6"/>
    <n v="6.72"/>
    <n v="6.7199999999999994E-3"/>
    <m/>
    <n v="0.6"/>
    <n v="0.6"/>
    <n v="6.72"/>
    <n v="6.7199999999999994E-3"/>
    <m/>
    <n v="0.6"/>
    <n v="0.6"/>
    <n v="6.72"/>
    <n v="6.7199999999999994E-3"/>
    <m/>
    <n v="0.6"/>
    <n v="0.6"/>
    <n v="6.72"/>
    <n v="6.7199999999999994E-3"/>
    <m/>
    <m/>
    <m/>
    <m/>
  </r>
  <r>
    <x v="2"/>
    <x v="0"/>
    <s v="Emp. De Serv. Priv. No Informantes"/>
    <m/>
    <m/>
    <s v="EL"/>
    <m/>
    <m/>
    <m/>
    <x v="388"/>
    <x v="86"/>
    <x v="0"/>
    <x v="875"/>
    <x v="366"/>
    <s v="EL"/>
    <s v="EL"/>
    <s v="Diésel"/>
    <x v="1"/>
    <s v="NO COES"/>
    <s v="Instalado"/>
    <x v="0"/>
    <m/>
    <s v="-"/>
    <s v="Privado"/>
    <s v="au-NI-C"/>
    <x v="2"/>
    <s v="ICA"/>
    <s v="ICA"/>
    <s v="Ica"/>
    <s v="La Tinguiña"/>
    <m/>
    <s v="zz"/>
    <n v="0.18"/>
    <n v="0.18"/>
    <n v="2.016"/>
    <n v="2.016E-3"/>
    <m/>
    <n v="0.18"/>
    <n v="0.18"/>
    <n v="2.016"/>
    <n v="2.016E-3"/>
    <m/>
    <n v="0.18"/>
    <n v="0.18"/>
    <n v="2.016"/>
    <n v="2.016E-3"/>
    <m/>
    <n v="0.18"/>
    <n v="0.18"/>
    <n v="2.016"/>
    <n v="2.016E-3"/>
    <m/>
    <m/>
    <m/>
    <m/>
  </r>
  <r>
    <x v="2"/>
    <x v="0"/>
    <s v="Emp. De Serv. Priv. No Informantes"/>
    <m/>
    <m/>
    <s v="EL"/>
    <m/>
    <m/>
    <m/>
    <x v="389"/>
    <x v="86"/>
    <x v="0"/>
    <x v="876"/>
    <x v="366"/>
    <s v="EL"/>
    <s v="EL"/>
    <s v="Diésel"/>
    <x v="1"/>
    <s v="NO COES"/>
    <s v="Instalado"/>
    <x v="0"/>
    <m/>
    <s v="-"/>
    <s v="Privado"/>
    <s v="au-NI-C"/>
    <x v="2"/>
    <s v="JUNIN"/>
    <s v="JUNIN"/>
    <s v="Huancayo"/>
    <s v="Huancayo"/>
    <m/>
    <s v="zz"/>
    <n v="0.113"/>
    <n v="0.113"/>
    <n v="1.2656000000000001"/>
    <n v="1.2656E-3"/>
    <m/>
    <n v="0.113"/>
    <n v="0.113"/>
    <n v="1.2656000000000001"/>
    <n v="1.2656E-3"/>
    <m/>
    <n v="0.113"/>
    <n v="0.113"/>
    <n v="1.2656000000000001"/>
    <n v="1.2656E-3"/>
    <m/>
    <n v="0.113"/>
    <n v="0.113"/>
    <n v="1.2656000000000001"/>
    <n v="1.2656E-3"/>
    <m/>
    <m/>
    <m/>
    <m/>
  </r>
  <r>
    <x v="2"/>
    <x v="0"/>
    <s v="Emp. De Serv. Priv. No Informantes"/>
    <m/>
    <m/>
    <s v="EL"/>
    <m/>
    <m/>
    <m/>
    <x v="390"/>
    <x v="86"/>
    <x v="0"/>
    <x v="877"/>
    <x v="366"/>
    <s v="EL"/>
    <s v="EL"/>
    <s v="Diésel"/>
    <x v="1"/>
    <s v="NO COES"/>
    <s v="Instalado"/>
    <x v="0"/>
    <m/>
    <s v="-"/>
    <s v="Privado"/>
    <s v="au-NI-C"/>
    <x v="2"/>
    <s v="LA LIBERTAD"/>
    <s v="LA LIBERTAD"/>
    <s v="Trujillo"/>
    <s v="Trujillo"/>
    <m/>
    <s v="zz"/>
    <n v="0.12"/>
    <n v="0.12"/>
    <n v="1.3440000000000001"/>
    <n v="1.3440000000000001E-3"/>
    <m/>
    <n v="0.12"/>
    <n v="0.12"/>
    <n v="1.3440000000000001"/>
    <n v="1.3440000000000001E-3"/>
    <m/>
    <n v="0.12"/>
    <n v="0.12"/>
    <n v="1.3440000000000001"/>
    <n v="1.3440000000000001E-3"/>
    <m/>
    <n v="0.12"/>
    <n v="0.12"/>
    <n v="1.3440000000000001"/>
    <n v="1.3440000000000001E-3"/>
    <m/>
    <m/>
    <m/>
    <m/>
  </r>
  <r>
    <x v="2"/>
    <x v="0"/>
    <s v="Emp. De Serv. Priv. No Informantes"/>
    <m/>
    <m/>
    <s v="EL"/>
    <m/>
    <m/>
    <m/>
    <x v="390"/>
    <x v="86"/>
    <x v="0"/>
    <x v="878"/>
    <x v="366"/>
    <s v="EL"/>
    <s v="EL"/>
    <s v="Diésel"/>
    <x v="1"/>
    <s v="NO COES"/>
    <s v="Instalado"/>
    <x v="0"/>
    <m/>
    <s v="-"/>
    <s v="Privado"/>
    <s v="au-NI-C"/>
    <x v="2"/>
    <s v="LA LIBERTAD"/>
    <s v="LA LIBERTAD"/>
    <s v="Trujillo"/>
    <s v="Trujillo"/>
    <m/>
    <s v="zz"/>
    <n v="0.11"/>
    <n v="0.11"/>
    <n v="1.2320000000000002"/>
    <n v="1.2320000000000002E-3"/>
    <m/>
    <n v="0.11"/>
    <n v="0.11"/>
    <n v="1.2320000000000002"/>
    <n v="1.2320000000000002E-3"/>
    <m/>
    <n v="0.11"/>
    <n v="0.11"/>
    <n v="1.2320000000000002"/>
    <n v="1.2320000000000002E-3"/>
    <m/>
    <n v="0.11"/>
    <n v="0.11"/>
    <n v="1.2320000000000002"/>
    <n v="1.2320000000000002E-3"/>
    <m/>
    <m/>
    <m/>
    <m/>
  </r>
  <r>
    <x v="2"/>
    <x v="0"/>
    <s v="Emp. De Serv. Priv. No Informantes"/>
    <m/>
    <m/>
    <s v="EL"/>
    <m/>
    <m/>
    <m/>
    <x v="390"/>
    <x v="86"/>
    <x v="0"/>
    <x v="879"/>
    <x v="366"/>
    <s v="EL"/>
    <s v="EL"/>
    <s v="Diésel"/>
    <x v="1"/>
    <s v="NO COES"/>
    <s v="Instalado"/>
    <x v="0"/>
    <m/>
    <s v="-"/>
    <s v="Privado"/>
    <s v="au-NI-C"/>
    <x v="2"/>
    <s v="LA LIBERTAD"/>
    <s v="LA LIBERTAD"/>
    <s v="Trujillo"/>
    <s v="Trujillo"/>
    <m/>
    <s v="zz"/>
    <n v="0.27500000000000002"/>
    <n v="0.27500000000000002"/>
    <n v="3.08"/>
    <n v="3.0800000000000003E-3"/>
    <m/>
    <n v="0.27500000000000002"/>
    <n v="0.27500000000000002"/>
    <n v="3.08"/>
    <n v="3.0800000000000003E-3"/>
    <m/>
    <n v="0.27500000000000002"/>
    <n v="0.27500000000000002"/>
    <n v="3.08"/>
    <n v="3.0800000000000003E-3"/>
    <m/>
    <n v="0.27500000000000002"/>
    <n v="0.27500000000000002"/>
    <n v="3.08"/>
    <n v="3.0800000000000003E-3"/>
    <m/>
    <m/>
    <m/>
    <m/>
  </r>
  <r>
    <x v="2"/>
    <x v="0"/>
    <s v="Emp. De Serv. Priv. No Informantes"/>
    <m/>
    <m/>
    <s v="EL"/>
    <m/>
    <m/>
    <m/>
    <x v="390"/>
    <x v="86"/>
    <x v="0"/>
    <x v="880"/>
    <x v="366"/>
    <s v="EL"/>
    <s v="EL"/>
    <s v="Diésel"/>
    <x v="1"/>
    <s v="NO COES"/>
    <s v="Instalado"/>
    <x v="0"/>
    <m/>
    <s v="-"/>
    <s v="Privado"/>
    <s v="au-NI-C"/>
    <x v="2"/>
    <s v="LA LIBERTAD"/>
    <s v="LA LIBERTAD"/>
    <s v="Trujillo"/>
    <s v="Trujillo"/>
    <m/>
    <s v="zz"/>
    <n v="9.5000000000000001E-2"/>
    <n v="9.5000000000000001E-2"/>
    <n v="1.0640000000000001"/>
    <n v="1.0640000000000001E-3"/>
    <m/>
    <n v="9.5000000000000001E-2"/>
    <n v="9.5000000000000001E-2"/>
    <n v="1.0640000000000001"/>
    <n v="1.0640000000000001E-3"/>
    <m/>
    <n v="9.5000000000000001E-2"/>
    <n v="9.5000000000000001E-2"/>
    <n v="1.0640000000000001"/>
    <n v="1.0640000000000001E-3"/>
    <m/>
    <n v="9.5000000000000001E-2"/>
    <n v="9.5000000000000001E-2"/>
    <n v="1.0640000000000001"/>
    <n v="1.0640000000000001E-3"/>
    <m/>
    <m/>
    <m/>
    <m/>
  </r>
  <r>
    <x v="2"/>
    <x v="0"/>
    <s v="Emp. De Serv. Priv. No Informantes"/>
    <m/>
    <m/>
    <s v="EL"/>
    <m/>
    <m/>
    <m/>
    <x v="391"/>
    <x v="86"/>
    <x v="0"/>
    <x v="881"/>
    <x v="366"/>
    <s v="EL"/>
    <s v="EL"/>
    <s v="Diésel"/>
    <x v="1"/>
    <s v="NO COES"/>
    <s v="Instalado"/>
    <x v="0"/>
    <m/>
    <s v="-"/>
    <s v="Privado"/>
    <s v="au-NI-C"/>
    <x v="2"/>
    <s v="LA LIBERTAD"/>
    <s v="LA LIBERTAD"/>
    <s v="Trujillo"/>
    <s v="Salaverry"/>
    <m/>
    <s v="zz"/>
    <n v="0.09"/>
    <n v="0.09"/>
    <n v="1.008"/>
    <n v="1.008E-3"/>
    <m/>
    <n v="0.09"/>
    <n v="0.09"/>
    <n v="1.008"/>
    <n v="1.008E-3"/>
    <m/>
    <n v="0.09"/>
    <n v="0.09"/>
    <n v="1.008"/>
    <n v="1.008E-3"/>
    <m/>
    <n v="0.09"/>
    <n v="0.09"/>
    <n v="1.008"/>
    <n v="1.008E-3"/>
    <m/>
    <m/>
    <m/>
    <m/>
  </r>
  <r>
    <x v="2"/>
    <x v="0"/>
    <s v="Emp. De Serv. Priv. No Informantes"/>
    <m/>
    <m/>
    <s v="EL"/>
    <m/>
    <m/>
    <m/>
    <x v="392"/>
    <x v="86"/>
    <x v="0"/>
    <x v="882"/>
    <x v="366"/>
    <s v="EL"/>
    <s v="EL"/>
    <s v="Diésel"/>
    <x v="1"/>
    <s v="NO COES"/>
    <s v="Instalado"/>
    <x v="0"/>
    <m/>
    <s v="-"/>
    <s v="Privado"/>
    <s v="au-NI-C"/>
    <x v="2"/>
    <s v="LA LIBERTAD"/>
    <s v="LA LIBERTAD"/>
    <s v="Trujillo"/>
    <s v="Trujillo"/>
    <m/>
    <s v="zz"/>
    <n v="0.114"/>
    <n v="0.114"/>
    <n v="1.2768000000000002"/>
    <n v="1.2768000000000002E-3"/>
    <m/>
    <n v="0.114"/>
    <n v="0.114"/>
    <n v="1.2768000000000002"/>
    <n v="1.2768000000000002E-3"/>
    <m/>
    <n v="0.114"/>
    <n v="0.114"/>
    <n v="1.2768000000000002"/>
    <n v="1.2768000000000002E-3"/>
    <m/>
    <n v="0.114"/>
    <n v="0.114"/>
    <n v="1.2768000000000002"/>
    <n v="1.2768000000000002E-3"/>
    <m/>
    <m/>
    <m/>
    <m/>
  </r>
  <r>
    <x v="2"/>
    <x v="0"/>
    <s v="Emp. De Serv. Priv. No Informantes"/>
    <m/>
    <m/>
    <s v="EL"/>
    <m/>
    <m/>
    <m/>
    <x v="393"/>
    <x v="86"/>
    <x v="0"/>
    <x v="883"/>
    <x v="366"/>
    <s v="EL"/>
    <s v="EL"/>
    <s v="Diésel"/>
    <x v="1"/>
    <s v="NO COES"/>
    <s v="Instalado"/>
    <x v="0"/>
    <m/>
    <s v="-"/>
    <s v="Privado"/>
    <s v="au-NI-C"/>
    <x v="2"/>
    <s v="LA LIBERTAD"/>
    <s v="LA LIBERTAD"/>
    <s v="Trujillo"/>
    <s v="Salaverry"/>
    <m/>
    <s v="zz"/>
    <n v="0.56000000000000005"/>
    <n v="0.56000000000000005"/>
    <n v="6.2720000000000011"/>
    <n v="6.2720000000000015E-3"/>
    <m/>
    <n v="0.56000000000000005"/>
    <n v="0.56000000000000005"/>
    <n v="6.2720000000000011"/>
    <n v="6.2720000000000015E-3"/>
    <m/>
    <n v="0.56000000000000005"/>
    <n v="0.56000000000000005"/>
    <n v="6.2720000000000011"/>
    <n v="6.2720000000000015E-3"/>
    <m/>
    <n v="0.56000000000000005"/>
    <n v="0.56000000000000005"/>
    <n v="6.2720000000000011"/>
    <n v="6.2720000000000015E-3"/>
    <m/>
    <m/>
    <m/>
    <m/>
  </r>
  <r>
    <x v="2"/>
    <x v="0"/>
    <s v="Emp. De Serv. Priv. No Informantes"/>
    <m/>
    <m/>
    <s v="EL"/>
    <m/>
    <m/>
    <m/>
    <x v="394"/>
    <x v="86"/>
    <x v="0"/>
    <x v="884"/>
    <x v="366"/>
    <s v="EL"/>
    <s v="EL"/>
    <s v="Diésel"/>
    <x v="1"/>
    <s v="NO COES"/>
    <s v="Instalado"/>
    <x v="0"/>
    <m/>
    <s v="-"/>
    <s v="Privado"/>
    <s v="au-NI-C"/>
    <x v="2"/>
    <s v="LA LIBERTAD"/>
    <s v="LA LIBERTAD"/>
    <s v="Trujillo"/>
    <s v="Trujillo"/>
    <m/>
    <s v="zz"/>
    <n v="0.45"/>
    <n v="0.45"/>
    <n v="5.04"/>
    <n v="5.0400000000000002E-3"/>
    <m/>
    <n v="0.45"/>
    <n v="0.45"/>
    <n v="5.04"/>
    <n v="5.0400000000000002E-3"/>
    <m/>
    <n v="0.45"/>
    <n v="0.45"/>
    <n v="5.04"/>
    <n v="5.0400000000000002E-3"/>
    <m/>
    <n v="0.45"/>
    <n v="0.45"/>
    <n v="5.04"/>
    <n v="5.0400000000000002E-3"/>
    <m/>
    <m/>
    <m/>
    <m/>
  </r>
  <r>
    <x v="2"/>
    <x v="0"/>
    <s v="Emp. De Serv. Priv. No Informantes"/>
    <m/>
    <m/>
    <s v="EL"/>
    <m/>
    <m/>
    <m/>
    <x v="395"/>
    <x v="86"/>
    <x v="0"/>
    <x v="885"/>
    <x v="366"/>
    <s v="EL"/>
    <s v="EL"/>
    <s v="Diésel"/>
    <x v="1"/>
    <s v="NO COES"/>
    <s v="Instalado"/>
    <x v="0"/>
    <m/>
    <s v="-"/>
    <s v="Privado"/>
    <s v="au-NI-C"/>
    <x v="2"/>
    <s v="LA LIBERTAD"/>
    <s v="LA LIBERTAD"/>
    <s v="Trujillo"/>
    <s v="Trujillo"/>
    <m/>
    <s v="zz"/>
    <n v="0.45"/>
    <n v="0.45"/>
    <n v="5.04"/>
    <n v="5.0400000000000002E-3"/>
    <m/>
    <n v="0.45"/>
    <n v="0.45"/>
    <n v="5.04"/>
    <n v="5.0400000000000002E-3"/>
    <m/>
    <n v="0.45"/>
    <n v="0.45"/>
    <n v="5.04"/>
    <n v="5.0400000000000002E-3"/>
    <m/>
    <n v="0.45"/>
    <n v="0.45"/>
    <n v="5.04"/>
    <n v="5.0400000000000002E-3"/>
    <m/>
    <m/>
    <m/>
    <m/>
  </r>
  <r>
    <x v="2"/>
    <x v="0"/>
    <s v="Emp. De Serv. Priv. No Informantes"/>
    <m/>
    <m/>
    <s v="EL"/>
    <m/>
    <m/>
    <m/>
    <x v="396"/>
    <x v="86"/>
    <x v="0"/>
    <x v="886"/>
    <x v="366"/>
    <s v="EL"/>
    <s v="EL"/>
    <s v="Diésel"/>
    <x v="1"/>
    <s v="NO COES"/>
    <s v="Instalado"/>
    <x v="0"/>
    <m/>
    <s v="-"/>
    <s v="Privado"/>
    <s v="au-NI-C"/>
    <x v="2"/>
    <s v="LA LIBERTAD"/>
    <s v="LA LIBERTAD"/>
    <s v="Trujillo"/>
    <s v="Salaverry"/>
    <m/>
    <s v="zz"/>
    <n v="0.27"/>
    <n v="0.27"/>
    <n v="3.0240000000000005"/>
    <n v="3.0240000000000006E-3"/>
    <m/>
    <n v="0.27"/>
    <n v="0.27"/>
    <n v="3.0240000000000005"/>
    <n v="3.0240000000000006E-3"/>
    <m/>
    <n v="0.27"/>
    <n v="0.27"/>
    <n v="3.0240000000000005"/>
    <n v="3.0240000000000006E-3"/>
    <m/>
    <n v="0.27"/>
    <n v="0.27"/>
    <n v="3.0240000000000005"/>
    <n v="3.0240000000000006E-3"/>
    <m/>
    <m/>
    <m/>
    <m/>
  </r>
  <r>
    <x v="2"/>
    <x v="0"/>
    <s v="Emp. De Serv. Priv. No Informantes"/>
    <m/>
    <m/>
    <s v="EL"/>
    <m/>
    <m/>
    <m/>
    <x v="397"/>
    <x v="86"/>
    <x v="0"/>
    <x v="887"/>
    <x v="366"/>
    <s v="EL"/>
    <s v="EL"/>
    <s v="Diésel"/>
    <x v="1"/>
    <s v="NO COES"/>
    <s v="Instalado"/>
    <x v="0"/>
    <m/>
    <s v="-"/>
    <s v="Privado"/>
    <s v="au-NI-C"/>
    <x v="2"/>
    <s v="LA LIBERTAD"/>
    <s v="LA LIBERTAD"/>
    <s v="Trujillo"/>
    <s v="Trujillo"/>
    <m/>
    <s v="zz"/>
    <n v="0.09"/>
    <n v="0.09"/>
    <n v="1.008"/>
    <n v="1.008E-3"/>
    <m/>
    <n v="0.09"/>
    <n v="0.09"/>
    <n v="1.008"/>
    <n v="1.008E-3"/>
    <m/>
    <n v="0.09"/>
    <n v="0.09"/>
    <n v="1.008"/>
    <n v="1.008E-3"/>
    <m/>
    <n v="0.09"/>
    <n v="0.09"/>
    <n v="1.008"/>
    <n v="1.008E-3"/>
    <m/>
    <m/>
    <m/>
    <m/>
  </r>
  <r>
    <x v="2"/>
    <x v="0"/>
    <s v="Emp. De Serv. Priv. No Informantes"/>
    <m/>
    <m/>
    <s v="EL"/>
    <m/>
    <m/>
    <m/>
    <x v="398"/>
    <x v="86"/>
    <x v="0"/>
    <x v="888"/>
    <x v="366"/>
    <s v="EL"/>
    <s v="EL"/>
    <s v="Diésel"/>
    <x v="1"/>
    <s v="NO COES"/>
    <s v="Instalado"/>
    <x v="0"/>
    <m/>
    <s v="-"/>
    <s v="Privado"/>
    <s v="au-NI-C"/>
    <x v="2"/>
    <s v="LA LIBERTAD"/>
    <s v="LA LIBERTAD"/>
    <s v="Trujillo"/>
    <s v="Trujillo"/>
    <m/>
    <s v="zz"/>
    <n v="0.12"/>
    <n v="0.12"/>
    <n v="1.3440000000000001"/>
    <n v="1.3440000000000001E-3"/>
    <m/>
    <n v="0.12"/>
    <n v="0.12"/>
    <n v="1.3440000000000001"/>
    <n v="1.3440000000000001E-3"/>
    <m/>
    <n v="0.12"/>
    <n v="0.12"/>
    <n v="1.3440000000000001"/>
    <n v="1.3440000000000001E-3"/>
    <m/>
    <n v="0.12"/>
    <n v="0.12"/>
    <n v="1.3440000000000001"/>
    <n v="1.3440000000000001E-3"/>
    <m/>
    <m/>
    <m/>
    <m/>
  </r>
  <r>
    <x v="2"/>
    <x v="0"/>
    <s v="Emp. De Serv. Priv. No Informantes"/>
    <m/>
    <m/>
    <s v="EL"/>
    <m/>
    <m/>
    <m/>
    <x v="399"/>
    <x v="86"/>
    <x v="0"/>
    <x v="889"/>
    <x v="366"/>
    <s v="EL"/>
    <s v="EL"/>
    <s v="Diésel"/>
    <x v="1"/>
    <s v="NO COES"/>
    <s v="Instalado"/>
    <x v="0"/>
    <m/>
    <s v="-"/>
    <s v="Privado"/>
    <s v="au-NI-C"/>
    <x v="2"/>
    <s v="LA LIBERTAD"/>
    <s v="LA LIBERTAD"/>
    <s v="Trujillo"/>
    <s v="La Esperanza"/>
    <m/>
    <s v="zz"/>
    <n v="8.7999999999999995E-2"/>
    <n v="8.7999999999999995E-2"/>
    <n v="0.98560000000000003"/>
    <n v="9.856000000000001E-4"/>
    <m/>
    <n v="8.7999999999999995E-2"/>
    <n v="8.7999999999999995E-2"/>
    <n v="0.98560000000000003"/>
    <n v="9.856000000000001E-4"/>
    <m/>
    <n v="8.7999999999999995E-2"/>
    <n v="8.7999999999999995E-2"/>
    <n v="0.98560000000000003"/>
    <n v="9.856000000000001E-4"/>
    <m/>
    <n v="8.7999999999999995E-2"/>
    <n v="8.7999999999999995E-2"/>
    <n v="0.98560000000000003"/>
    <n v="9.856000000000001E-4"/>
    <m/>
    <m/>
    <m/>
    <m/>
  </r>
  <r>
    <x v="2"/>
    <x v="0"/>
    <s v="Emp. De Serv. Priv. No Informantes"/>
    <m/>
    <m/>
    <s v="EL"/>
    <m/>
    <m/>
    <m/>
    <x v="400"/>
    <x v="86"/>
    <x v="0"/>
    <x v="890"/>
    <x v="366"/>
    <s v="EL"/>
    <s v="EL"/>
    <s v="Diésel"/>
    <x v="1"/>
    <s v="NO COES"/>
    <s v="Instalado"/>
    <x v="0"/>
    <m/>
    <s v="-"/>
    <s v="Privado"/>
    <s v="au-NI-C"/>
    <x v="2"/>
    <s v="LA LIBERTAD"/>
    <s v="LA LIBERTAD"/>
    <s v="Ascope"/>
    <s v="Casa Grande"/>
    <m/>
    <s v="zz"/>
    <n v="0.44500000000000001"/>
    <n v="0.44500000000000001"/>
    <n v="4.9840000000000009"/>
    <n v="4.9840000000000006E-3"/>
    <m/>
    <n v="0.44500000000000001"/>
    <n v="0.44500000000000001"/>
    <n v="4.9840000000000009"/>
    <n v="4.9840000000000006E-3"/>
    <m/>
    <n v="0.44500000000000001"/>
    <n v="0.44500000000000001"/>
    <n v="4.9840000000000009"/>
    <n v="4.9840000000000006E-3"/>
    <m/>
    <n v="0.44500000000000001"/>
    <n v="0.44500000000000001"/>
    <n v="4.9840000000000009"/>
    <n v="4.9840000000000006E-3"/>
    <m/>
    <m/>
    <m/>
    <m/>
  </r>
  <r>
    <x v="2"/>
    <x v="0"/>
    <s v="Emp. De Serv. Priv. No Informantes"/>
    <m/>
    <m/>
    <s v="EL"/>
    <m/>
    <m/>
    <m/>
    <x v="401"/>
    <x v="86"/>
    <x v="0"/>
    <x v="891"/>
    <x v="366"/>
    <s v="EL"/>
    <s v="EL"/>
    <s v="Diésel"/>
    <x v="1"/>
    <s v="NO COES"/>
    <s v="Instalado"/>
    <x v="0"/>
    <m/>
    <s v="-"/>
    <s v="Privado"/>
    <s v="au-NI-C"/>
    <x v="2"/>
    <s v="LA LIBERTAD"/>
    <s v="LA LIBERTAD"/>
    <s v="Trujillo"/>
    <s v="La Esperanza"/>
    <m/>
    <s v="zz"/>
    <n v="8.2000000000000003E-2"/>
    <n v="8.2000000000000003E-2"/>
    <n v="0.91840000000000011"/>
    <n v="9.184000000000001E-4"/>
    <m/>
    <n v="8.2000000000000003E-2"/>
    <n v="8.2000000000000003E-2"/>
    <n v="0.91840000000000011"/>
    <n v="9.184000000000001E-4"/>
    <m/>
    <n v="8.2000000000000003E-2"/>
    <n v="8.2000000000000003E-2"/>
    <n v="0.91840000000000011"/>
    <n v="9.184000000000001E-4"/>
    <m/>
    <n v="8.2000000000000003E-2"/>
    <n v="8.2000000000000003E-2"/>
    <n v="0.91840000000000011"/>
    <n v="9.184000000000001E-4"/>
    <m/>
    <m/>
    <m/>
    <m/>
  </r>
  <r>
    <x v="2"/>
    <x v="0"/>
    <s v="Emp. De Serv. Priv. No Informantes"/>
    <m/>
    <m/>
    <s v="EL"/>
    <m/>
    <m/>
    <m/>
    <x v="402"/>
    <x v="86"/>
    <x v="0"/>
    <x v="892"/>
    <x v="366"/>
    <s v="EL"/>
    <s v="EL"/>
    <s v="Diésel"/>
    <x v="1"/>
    <s v="NO COES"/>
    <s v="Instalado"/>
    <x v="0"/>
    <m/>
    <s v="-"/>
    <s v="Privado"/>
    <s v="au-NI-C"/>
    <x v="2"/>
    <s v="LA LIBERTAD"/>
    <s v="LA LIBERTAD"/>
    <s v="Trujillo"/>
    <s v="Salaverry"/>
    <m/>
    <s v="zz"/>
    <n v="1.99"/>
    <n v="1.99"/>
    <n v="22.288"/>
    <n v="2.2287999999999999E-2"/>
    <m/>
    <n v="1.99"/>
    <n v="1.99"/>
    <n v="22.288"/>
    <n v="2.2287999999999999E-2"/>
    <m/>
    <n v="1.99"/>
    <n v="1.99"/>
    <n v="22.288"/>
    <n v="2.2287999999999999E-2"/>
    <m/>
    <n v="1.99"/>
    <n v="1.99"/>
    <n v="22.288"/>
    <n v="2.2287999999999999E-2"/>
    <m/>
    <m/>
    <m/>
    <m/>
  </r>
  <r>
    <x v="2"/>
    <x v="0"/>
    <s v="Emp. De Serv. Priv. No Informantes"/>
    <m/>
    <m/>
    <s v="EL"/>
    <m/>
    <m/>
    <m/>
    <x v="403"/>
    <x v="86"/>
    <x v="0"/>
    <x v="893"/>
    <x v="366"/>
    <s v="EL"/>
    <s v="EL"/>
    <s v="Diésel"/>
    <x v="1"/>
    <s v="NO COES"/>
    <s v="Instalado"/>
    <x v="0"/>
    <m/>
    <s v="-"/>
    <s v="Privado"/>
    <s v="au-NI-C"/>
    <x v="2"/>
    <s v="LA LIBERTAD"/>
    <s v="LA LIBERTAD"/>
    <s v="Trujillo"/>
    <s v="Trujillo"/>
    <m/>
    <s v="zz"/>
    <n v="1.58"/>
    <n v="1.58"/>
    <n v="17.696000000000005"/>
    <n v="1.7696000000000003E-2"/>
    <m/>
    <n v="1.58"/>
    <n v="1.58"/>
    <n v="17.696000000000005"/>
    <n v="1.7696000000000003E-2"/>
    <m/>
    <n v="1.58"/>
    <n v="1.58"/>
    <n v="17.696000000000005"/>
    <n v="1.7696000000000003E-2"/>
    <m/>
    <n v="1.58"/>
    <n v="1.58"/>
    <n v="17.696000000000005"/>
    <n v="1.7696000000000003E-2"/>
    <m/>
    <m/>
    <m/>
    <m/>
  </r>
  <r>
    <x v="2"/>
    <x v="0"/>
    <s v="Emp. De Serv. Priv. No Informantes"/>
    <m/>
    <m/>
    <s v="EL"/>
    <m/>
    <m/>
    <m/>
    <x v="403"/>
    <x v="86"/>
    <x v="0"/>
    <x v="894"/>
    <x v="366"/>
    <s v="EL"/>
    <s v="EL"/>
    <s v="Diésel"/>
    <x v="1"/>
    <s v="NO COES"/>
    <s v="Instalado"/>
    <x v="0"/>
    <m/>
    <s v="-"/>
    <s v="Privado"/>
    <s v="au-NI-C"/>
    <x v="2"/>
    <s v="LA LIBERTAD"/>
    <s v="LA LIBERTAD"/>
    <s v="Trujillo"/>
    <s v="Trujillo"/>
    <m/>
    <s v="zz"/>
    <n v="0.60799999999999998"/>
    <n v="0.60799999999999998"/>
    <n v="6.8095999999999997"/>
    <n v="6.8095999999999999E-3"/>
    <m/>
    <n v="0.60799999999999998"/>
    <n v="0.60799999999999998"/>
    <n v="6.8095999999999997"/>
    <n v="6.8095999999999999E-3"/>
    <m/>
    <n v="0.60799999999999998"/>
    <n v="0.60799999999999998"/>
    <n v="6.8095999999999997"/>
    <n v="6.8095999999999999E-3"/>
    <m/>
    <n v="0.60799999999999998"/>
    <n v="0.60799999999999998"/>
    <n v="6.8095999999999997"/>
    <n v="6.8095999999999999E-3"/>
    <m/>
    <m/>
    <m/>
    <m/>
  </r>
  <r>
    <x v="2"/>
    <x v="0"/>
    <s v="Emp. De Serv. Priv. No Informantes"/>
    <m/>
    <m/>
    <s v="EL"/>
    <m/>
    <m/>
    <m/>
    <x v="404"/>
    <x v="86"/>
    <x v="0"/>
    <x v="895"/>
    <x v="366"/>
    <s v="EL"/>
    <s v="EL"/>
    <s v="Diésel"/>
    <x v="1"/>
    <s v="NO COES"/>
    <s v="Instalado"/>
    <x v="0"/>
    <m/>
    <s v="-"/>
    <s v="Privado"/>
    <s v="au-NI-C"/>
    <x v="2"/>
    <s v="LA LIBERTAD"/>
    <s v="LA LIBERTAD"/>
    <s v="Chepen"/>
    <s v="Chepen"/>
    <m/>
    <s v="zz"/>
    <n v="0.12"/>
    <n v="0.12"/>
    <n v="1.3440000000000001"/>
    <n v="1.3440000000000001E-3"/>
    <m/>
    <n v="0.12"/>
    <n v="0.12"/>
    <n v="1.3440000000000001"/>
    <n v="1.3440000000000001E-3"/>
    <m/>
    <n v="0.12"/>
    <n v="0.12"/>
    <n v="1.3440000000000001"/>
    <n v="1.3440000000000001E-3"/>
    <m/>
    <n v="0.12"/>
    <n v="0.12"/>
    <n v="1.3440000000000001"/>
    <n v="1.3440000000000001E-3"/>
    <m/>
    <m/>
    <m/>
    <m/>
  </r>
  <r>
    <x v="2"/>
    <x v="0"/>
    <s v="Emp. De Serv. Priv. No Informantes"/>
    <m/>
    <m/>
    <s v="EL"/>
    <m/>
    <m/>
    <m/>
    <x v="405"/>
    <x v="86"/>
    <x v="0"/>
    <x v="896"/>
    <x v="366"/>
    <s v="EL"/>
    <s v="EL"/>
    <s v="Diésel"/>
    <x v="1"/>
    <s v="NO COES"/>
    <s v="Instalado"/>
    <x v="0"/>
    <m/>
    <s v="-"/>
    <s v="Privado"/>
    <s v="au-NI-C"/>
    <x v="2"/>
    <s v="LA LIBERTAD"/>
    <s v="LA LIBERTAD"/>
    <s v="Pacasmayo"/>
    <s v="Guadalupe"/>
    <m/>
    <s v="zz"/>
    <n v="0.13"/>
    <n v="0.13"/>
    <n v="1.4560000000000002"/>
    <n v="1.4560000000000003E-3"/>
    <m/>
    <n v="0.13"/>
    <n v="0.13"/>
    <n v="1.4560000000000002"/>
    <n v="1.4560000000000003E-3"/>
    <m/>
    <n v="0.13"/>
    <n v="0.13"/>
    <n v="1.4560000000000002"/>
    <n v="1.4560000000000003E-3"/>
    <m/>
    <n v="0.13"/>
    <n v="0.13"/>
    <n v="1.4560000000000002"/>
    <n v="1.4560000000000003E-3"/>
    <m/>
    <m/>
    <m/>
    <m/>
  </r>
  <r>
    <x v="2"/>
    <x v="0"/>
    <s v="Emp. De Serv. Priv. No Informantes"/>
    <m/>
    <m/>
    <s v="EL"/>
    <m/>
    <m/>
    <m/>
    <x v="406"/>
    <x v="86"/>
    <x v="0"/>
    <x v="897"/>
    <x v="366"/>
    <s v="EL"/>
    <s v="EL"/>
    <s v="Diésel"/>
    <x v="1"/>
    <s v="NO COES"/>
    <s v="Instalado"/>
    <x v="0"/>
    <m/>
    <s v="-"/>
    <s v="Privado"/>
    <s v="au-NI-C"/>
    <x v="2"/>
    <s v="LA LIBERTAD"/>
    <s v="LA LIBERTAD"/>
    <s v="Trujillo"/>
    <s v="Trujillo"/>
    <m/>
    <s v="zz"/>
    <n v="0.23"/>
    <n v="0.23"/>
    <n v="2.5760000000000005"/>
    <n v="2.5760000000000006E-3"/>
    <m/>
    <n v="0.23"/>
    <n v="0.23"/>
    <n v="2.5760000000000005"/>
    <n v="2.5760000000000006E-3"/>
    <m/>
    <n v="0.23"/>
    <n v="0.23"/>
    <n v="2.5760000000000005"/>
    <n v="2.5760000000000006E-3"/>
    <m/>
    <n v="0.23"/>
    <n v="0.23"/>
    <n v="2.5760000000000005"/>
    <n v="2.5760000000000006E-3"/>
    <m/>
    <m/>
    <m/>
    <m/>
  </r>
  <r>
    <x v="2"/>
    <x v="0"/>
    <s v="Emp. De Serv. Priv. No Informantes"/>
    <m/>
    <m/>
    <s v="EL"/>
    <m/>
    <m/>
    <m/>
    <x v="406"/>
    <x v="86"/>
    <x v="0"/>
    <x v="898"/>
    <x v="366"/>
    <s v="EL"/>
    <s v="EL"/>
    <s v="Diésel"/>
    <x v="1"/>
    <s v="NO COES"/>
    <s v="Instalado"/>
    <x v="0"/>
    <m/>
    <s v="-"/>
    <s v="Privado"/>
    <s v="au-NI-C"/>
    <x v="2"/>
    <s v="LA LIBERTAD"/>
    <s v="LA LIBERTAD"/>
    <s v="Trujillo"/>
    <s v="Trujillo"/>
    <m/>
    <s v="zz"/>
    <n v="0.16"/>
    <n v="0.16"/>
    <n v="1.792"/>
    <n v="1.792E-3"/>
    <m/>
    <n v="0.16"/>
    <n v="0.16"/>
    <n v="1.792"/>
    <n v="1.792E-3"/>
    <m/>
    <n v="0.16"/>
    <n v="0.16"/>
    <n v="1.792"/>
    <n v="1.792E-3"/>
    <m/>
    <n v="0.16"/>
    <n v="0.16"/>
    <n v="1.792"/>
    <n v="1.792E-3"/>
    <m/>
    <m/>
    <m/>
    <m/>
  </r>
  <r>
    <x v="2"/>
    <x v="0"/>
    <s v="Emp. De Serv. Priv. No Informantes"/>
    <m/>
    <m/>
    <s v="EL"/>
    <m/>
    <m/>
    <m/>
    <x v="407"/>
    <x v="86"/>
    <x v="0"/>
    <x v="899"/>
    <x v="366"/>
    <s v="EL"/>
    <s v="EL"/>
    <s v="Diésel"/>
    <x v="1"/>
    <s v="NO COES"/>
    <s v="Instalado"/>
    <x v="0"/>
    <m/>
    <s v="-"/>
    <s v="Privado"/>
    <s v="au-NI-C"/>
    <x v="2"/>
    <s v="LA LIBERTAD"/>
    <s v="LA LIBERTAD"/>
    <s v="Trujillo"/>
    <s v="Salaverry"/>
    <m/>
    <s v="zz"/>
    <n v="0.108"/>
    <n v="0.108"/>
    <n v="1.2096"/>
    <n v="1.2095999999999999E-3"/>
    <m/>
    <n v="0.108"/>
    <n v="0.108"/>
    <n v="1.2096"/>
    <n v="1.2095999999999999E-3"/>
    <m/>
    <n v="0.108"/>
    <n v="0.108"/>
    <n v="1.2096"/>
    <n v="1.2095999999999999E-3"/>
    <m/>
    <n v="0.108"/>
    <n v="0.108"/>
    <n v="1.2096"/>
    <n v="1.2095999999999999E-3"/>
    <m/>
    <m/>
    <m/>
    <m/>
  </r>
  <r>
    <x v="2"/>
    <x v="0"/>
    <s v="Emp. De Serv. Priv. No Informantes"/>
    <m/>
    <m/>
    <s v="EL"/>
    <m/>
    <m/>
    <m/>
    <x v="408"/>
    <x v="86"/>
    <x v="0"/>
    <x v="900"/>
    <x v="366"/>
    <s v="EL"/>
    <s v="EL"/>
    <s v="Diésel"/>
    <x v="1"/>
    <s v="NO COES"/>
    <s v="Instalado"/>
    <x v="0"/>
    <m/>
    <s v="-"/>
    <s v="Privado"/>
    <s v="au-NI-C"/>
    <x v="2"/>
    <s v="LA LIBERTAD"/>
    <s v="LA LIBERTAD"/>
    <s v="Trujillo"/>
    <s v="Huanchaco"/>
    <m/>
    <s v="zz"/>
    <n v="0.13500000000000001"/>
    <n v="0.13500000000000001"/>
    <n v="1.5120000000000002"/>
    <n v="1.5120000000000003E-3"/>
    <m/>
    <n v="0.13500000000000001"/>
    <n v="0.13500000000000001"/>
    <n v="1.5120000000000002"/>
    <n v="1.5120000000000003E-3"/>
    <m/>
    <n v="0.13500000000000001"/>
    <n v="0.13500000000000001"/>
    <n v="1.5120000000000002"/>
    <n v="1.5120000000000003E-3"/>
    <m/>
    <n v="0.13500000000000001"/>
    <n v="0.13500000000000001"/>
    <n v="1.5120000000000002"/>
    <n v="1.5120000000000003E-3"/>
    <m/>
    <m/>
    <m/>
    <m/>
  </r>
  <r>
    <x v="2"/>
    <x v="0"/>
    <s v="Emp. De Serv. Priv. No Informantes"/>
    <m/>
    <m/>
    <s v="EL"/>
    <m/>
    <m/>
    <m/>
    <x v="409"/>
    <x v="86"/>
    <x v="0"/>
    <x v="901"/>
    <x v="366"/>
    <s v="EL"/>
    <s v="EL"/>
    <s v="Diésel"/>
    <x v="1"/>
    <s v="NO COES"/>
    <s v="Instalado"/>
    <x v="0"/>
    <m/>
    <s v="-"/>
    <s v="Privado"/>
    <s v="au-NI-C"/>
    <x v="2"/>
    <s v="LA LIBERTAD"/>
    <s v="LA LIBERTAD"/>
    <s v="Trujillo"/>
    <s v="Trujillo"/>
    <m/>
    <s v="zz"/>
    <n v="0.28699999999999998"/>
    <n v="0.28699999999999998"/>
    <n v="3.2143999999999999"/>
    <n v="3.2144000000000001E-3"/>
    <m/>
    <n v="0.28699999999999998"/>
    <n v="0.28699999999999998"/>
    <n v="3.2143999999999999"/>
    <n v="3.2144000000000001E-3"/>
    <m/>
    <n v="0.28699999999999998"/>
    <n v="0.28699999999999998"/>
    <n v="3.2143999999999999"/>
    <n v="3.2144000000000001E-3"/>
    <m/>
    <n v="0.28699999999999998"/>
    <n v="0.28699999999999998"/>
    <n v="3.2143999999999999"/>
    <n v="3.2144000000000001E-3"/>
    <m/>
    <m/>
    <m/>
    <m/>
  </r>
  <r>
    <x v="2"/>
    <x v="0"/>
    <s v="Emp. De Serv. Priv. No Informantes"/>
    <m/>
    <m/>
    <s v="EL"/>
    <m/>
    <m/>
    <m/>
    <x v="410"/>
    <x v="86"/>
    <x v="0"/>
    <x v="902"/>
    <x v="366"/>
    <s v="EL"/>
    <s v="EL"/>
    <s v="Diésel"/>
    <x v="1"/>
    <s v="NO COES"/>
    <s v="Instalado"/>
    <x v="0"/>
    <m/>
    <s v="-"/>
    <s v="Privado"/>
    <s v="au-NI-C"/>
    <x v="2"/>
    <s v="LA LIBERTAD"/>
    <s v="LA LIBERTAD"/>
    <s v="Trujillo"/>
    <s v="Laredo"/>
    <m/>
    <s v="zz"/>
    <n v="0.5"/>
    <n v="0.5"/>
    <n v="5.6"/>
    <n v="5.5999999999999999E-3"/>
    <m/>
    <n v="0.5"/>
    <n v="0.5"/>
    <n v="5.6"/>
    <n v="5.5999999999999999E-3"/>
    <m/>
    <n v="0.5"/>
    <n v="0.5"/>
    <n v="5.6"/>
    <n v="5.5999999999999999E-3"/>
    <m/>
    <n v="0.5"/>
    <n v="0.5"/>
    <n v="5.6"/>
    <n v="5.5999999999999999E-3"/>
    <m/>
    <m/>
    <m/>
    <m/>
  </r>
  <r>
    <x v="2"/>
    <x v="0"/>
    <s v="Emp. De Serv. Priv. No Informantes"/>
    <m/>
    <m/>
    <s v="EL"/>
    <m/>
    <m/>
    <m/>
    <x v="411"/>
    <x v="86"/>
    <x v="0"/>
    <x v="903"/>
    <x v="366"/>
    <s v="EL"/>
    <s v="EL"/>
    <s v="Diésel"/>
    <x v="1"/>
    <s v="NO COES"/>
    <s v="Instalado"/>
    <x v="0"/>
    <m/>
    <s v="-"/>
    <s v="Privado"/>
    <s v="au-NI-C"/>
    <x v="2"/>
    <s v="LA LIBERTAD"/>
    <s v="LA LIBERTAD"/>
    <s v="Trujillo"/>
    <s v="Salaverry"/>
    <m/>
    <s v="zz"/>
    <n v="0.77"/>
    <n v="0.77"/>
    <n v="8.6240000000000023"/>
    <n v="8.6240000000000032E-3"/>
    <m/>
    <n v="0.77"/>
    <n v="0.77"/>
    <n v="8.6240000000000023"/>
    <n v="8.6240000000000032E-3"/>
    <m/>
    <n v="0.77"/>
    <n v="0.77"/>
    <n v="8.6240000000000023"/>
    <n v="8.6240000000000032E-3"/>
    <m/>
    <n v="0.77"/>
    <n v="0.77"/>
    <n v="8.6240000000000023"/>
    <n v="8.6240000000000032E-3"/>
    <m/>
    <m/>
    <m/>
    <m/>
  </r>
  <r>
    <x v="2"/>
    <x v="0"/>
    <s v="Emp. De Serv. Priv. No Informantes"/>
    <m/>
    <m/>
    <s v="EL"/>
    <m/>
    <m/>
    <m/>
    <x v="412"/>
    <x v="86"/>
    <x v="0"/>
    <x v="904"/>
    <x v="366"/>
    <s v="EL"/>
    <s v="EL"/>
    <s v="Diésel"/>
    <x v="1"/>
    <s v="NO COES"/>
    <s v="Instalado"/>
    <x v="0"/>
    <m/>
    <s v="-"/>
    <s v="Privado"/>
    <s v="au-NI-C"/>
    <x v="2"/>
    <s v="LA LIBERTAD"/>
    <s v="LA LIBERTAD"/>
    <s v="Trujillo"/>
    <s v="Salaverry"/>
    <m/>
    <s v="zz"/>
    <n v="0.16"/>
    <n v="0.16"/>
    <n v="1.792"/>
    <n v="1.792E-3"/>
    <m/>
    <n v="0.16"/>
    <n v="0.16"/>
    <n v="1.792"/>
    <n v="1.792E-3"/>
    <m/>
    <n v="0.16"/>
    <n v="0.16"/>
    <n v="1.792"/>
    <n v="1.792E-3"/>
    <m/>
    <n v="0.16"/>
    <n v="0.16"/>
    <n v="1.792"/>
    <n v="1.792E-3"/>
    <m/>
    <m/>
    <m/>
    <m/>
  </r>
  <r>
    <x v="2"/>
    <x v="0"/>
    <s v="Emp. De Serv. Priv. No Informantes"/>
    <m/>
    <m/>
    <s v="EL"/>
    <m/>
    <m/>
    <m/>
    <x v="413"/>
    <x v="86"/>
    <x v="0"/>
    <x v="905"/>
    <x v="366"/>
    <s v="EL"/>
    <s v="EL"/>
    <s v="Diésel"/>
    <x v="1"/>
    <s v="NO COES"/>
    <s v="Instalado"/>
    <x v="0"/>
    <m/>
    <s v="-"/>
    <s v="Privado"/>
    <s v="au-NI-C"/>
    <x v="2"/>
    <s v="LAMBAYEQUE"/>
    <s v="LAMBAYEQUE"/>
    <s v="Chiclayo"/>
    <s v="Chiclayo"/>
    <m/>
    <s v="zz"/>
    <n v="0.27500000000000002"/>
    <n v="0.27500000000000002"/>
    <n v="3.08"/>
    <n v="3.0800000000000003E-3"/>
    <m/>
    <n v="0.27500000000000002"/>
    <n v="0.27500000000000002"/>
    <n v="3.08"/>
    <n v="3.0800000000000003E-3"/>
    <m/>
    <n v="0.27500000000000002"/>
    <n v="0.27500000000000002"/>
    <n v="3.08"/>
    <n v="3.0800000000000003E-3"/>
    <m/>
    <n v="0.27500000000000002"/>
    <n v="0.27500000000000002"/>
    <n v="3.08"/>
    <n v="3.0800000000000003E-3"/>
    <m/>
    <m/>
    <m/>
    <m/>
  </r>
  <r>
    <x v="2"/>
    <x v="0"/>
    <s v="Emp. De Serv. Priv. No Informantes"/>
    <m/>
    <m/>
    <s v="EL"/>
    <m/>
    <m/>
    <m/>
    <x v="414"/>
    <x v="86"/>
    <x v="0"/>
    <x v="906"/>
    <x v="366"/>
    <s v="EL"/>
    <s v="EL"/>
    <s v="Diésel"/>
    <x v="1"/>
    <s v="NO COES"/>
    <s v="Instalado"/>
    <x v="0"/>
    <m/>
    <s v="-"/>
    <s v="Privado"/>
    <s v="au-NI-C"/>
    <x v="2"/>
    <s v="LAMBAYEQUE"/>
    <s v="LAMBAYEQUE"/>
    <s v="Chiclayo"/>
    <s v="Chiclayo"/>
    <m/>
    <s v="zz"/>
    <n v="3.7999999999999999E-2"/>
    <n v="3.7999999999999999E-2"/>
    <n v="0.42559999999999998"/>
    <n v="4.2559999999999999E-4"/>
    <m/>
    <n v="3.7999999999999999E-2"/>
    <n v="3.7999999999999999E-2"/>
    <n v="0.42559999999999998"/>
    <n v="4.2559999999999999E-4"/>
    <m/>
    <n v="3.7999999999999999E-2"/>
    <n v="3.7999999999999999E-2"/>
    <n v="0.42559999999999998"/>
    <n v="4.2559999999999999E-4"/>
    <m/>
    <n v="3.7999999999999999E-2"/>
    <n v="3.7999999999999999E-2"/>
    <n v="0.42559999999999998"/>
    <n v="4.2559999999999999E-4"/>
    <m/>
    <m/>
    <m/>
    <m/>
  </r>
  <r>
    <x v="2"/>
    <x v="0"/>
    <s v="Emp. De Serv. Priv. No Informantes"/>
    <m/>
    <m/>
    <s v="EL"/>
    <m/>
    <m/>
    <m/>
    <x v="415"/>
    <x v="86"/>
    <x v="0"/>
    <x v="907"/>
    <x v="366"/>
    <s v="EL"/>
    <s v="EL"/>
    <s v="Diésel"/>
    <x v="1"/>
    <s v="NO COES"/>
    <s v="Instalado"/>
    <x v="0"/>
    <m/>
    <s v="-"/>
    <s v="Privado"/>
    <s v="au-NI-C"/>
    <x v="2"/>
    <s v="LAMBAYEQUE"/>
    <s v="LAMBAYEQUE"/>
    <s v="Chiclayo"/>
    <s v="Chiclayo"/>
    <m/>
    <s v="zz"/>
    <n v="0.61"/>
    <n v="0.61"/>
    <n v="6.8319999999999999"/>
    <n v="6.8319999999999995E-3"/>
    <m/>
    <n v="0.61"/>
    <n v="0.61"/>
    <n v="6.8319999999999999"/>
    <n v="6.8319999999999995E-3"/>
    <m/>
    <n v="0.61"/>
    <n v="0.61"/>
    <n v="6.8319999999999999"/>
    <n v="6.8319999999999995E-3"/>
    <m/>
    <n v="0.61"/>
    <n v="0.61"/>
    <n v="6.8319999999999999"/>
    <n v="6.8319999999999995E-3"/>
    <m/>
    <m/>
    <m/>
    <m/>
  </r>
  <r>
    <x v="2"/>
    <x v="0"/>
    <s v="Emp. De Serv. Priv. No Informantes"/>
    <m/>
    <m/>
    <s v="EL"/>
    <m/>
    <m/>
    <m/>
    <x v="416"/>
    <x v="86"/>
    <x v="0"/>
    <x v="908"/>
    <x v="366"/>
    <s v="EL"/>
    <s v="EL"/>
    <s v="Diésel"/>
    <x v="1"/>
    <s v="NO COES"/>
    <s v="Instalado"/>
    <x v="0"/>
    <m/>
    <s v="-"/>
    <s v="Privado"/>
    <s v="au-NI-C"/>
    <x v="2"/>
    <s v="LAMBAYEQUE"/>
    <s v="LAMBAYEQUE"/>
    <s v="Lambayeque"/>
    <s v="Lambayeque"/>
    <m/>
    <s v="zz"/>
    <n v="0.16"/>
    <n v="0.16"/>
    <n v="1.792"/>
    <n v="1.792E-3"/>
    <m/>
    <n v="0.16"/>
    <n v="0.16"/>
    <n v="1.792"/>
    <n v="1.792E-3"/>
    <m/>
    <n v="0.16"/>
    <n v="0.16"/>
    <n v="1.792"/>
    <n v="1.792E-3"/>
    <m/>
    <n v="0.16"/>
    <n v="0.16"/>
    <n v="1.792"/>
    <n v="1.792E-3"/>
    <m/>
    <m/>
    <m/>
    <m/>
  </r>
  <r>
    <x v="2"/>
    <x v="0"/>
    <s v="Emp. De Serv. Priv. No Informantes"/>
    <m/>
    <m/>
    <s v="EL"/>
    <m/>
    <m/>
    <m/>
    <x v="417"/>
    <x v="86"/>
    <x v="0"/>
    <x v="909"/>
    <x v="366"/>
    <s v="EL"/>
    <s v="EL"/>
    <s v="Diésel"/>
    <x v="1"/>
    <s v="NO COES"/>
    <s v="Instalado"/>
    <x v="0"/>
    <m/>
    <s v="-"/>
    <s v="Privado"/>
    <s v="au-NI-C"/>
    <x v="2"/>
    <s v="LAMBAYEQUE"/>
    <s v="LAMBAYEQUE"/>
    <s v="Chiclayo"/>
    <s v="Chiclayo"/>
    <m/>
    <s v="zz"/>
    <n v="0.2"/>
    <n v="0.2"/>
    <n v="2.2400000000000002"/>
    <n v="2.2400000000000002E-3"/>
    <m/>
    <n v="0.2"/>
    <n v="0.2"/>
    <n v="2.2400000000000002"/>
    <n v="2.2400000000000002E-3"/>
    <m/>
    <n v="0.2"/>
    <n v="0.2"/>
    <n v="2.2400000000000002"/>
    <n v="2.2400000000000002E-3"/>
    <m/>
    <n v="0.2"/>
    <n v="0.2"/>
    <n v="2.2400000000000002"/>
    <n v="2.2400000000000002E-3"/>
    <m/>
    <m/>
    <m/>
    <m/>
  </r>
  <r>
    <x v="2"/>
    <x v="0"/>
    <s v="Emp. De Serv. Priv. No Informantes"/>
    <m/>
    <m/>
    <s v="EL"/>
    <m/>
    <m/>
    <m/>
    <x v="359"/>
    <x v="86"/>
    <x v="0"/>
    <x v="910"/>
    <x v="366"/>
    <s v="EL"/>
    <s v="EL"/>
    <s v="Diésel"/>
    <x v="1"/>
    <s v="NO COES"/>
    <s v="Instalado"/>
    <x v="0"/>
    <m/>
    <s v="-"/>
    <s v="Privado"/>
    <s v="au-NI-C"/>
    <x v="2"/>
    <s v="LAMBAYEQUE"/>
    <s v="LAMBAYEQUE"/>
    <s v="Chiclayo"/>
    <s v="Chiclayo"/>
    <m/>
    <s v="zz"/>
    <n v="0.4"/>
    <n v="0.4"/>
    <n v="4.4800000000000004"/>
    <n v="4.4800000000000005E-3"/>
    <m/>
    <n v="0.4"/>
    <n v="0.4"/>
    <n v="4.4800000000000004"/>
    <n v="4.4800000000000005E-3"/>
    <m/>
    <n v="0.4"/>
    <n v="0.4"/>
    <n v="4.4800000000000004"/>
    <n v="4.4800000000000005E-3"/>
    <m/>
    <n v="0.4"/>
    <n v="0.4"/>
    <n v="4.4800000000000004"/>
    <n v="4.4800000000000005E-3"/>
    <m/>
    <m/>
    <m/>
    <m/>
  </r>
  <r>
    <x v="2"/>
    <x v="0"/>
    <s v="Emp. De Serv. Priv. No Informantes"/>
    <m/>
    <m/>
    <s v="EL"/>
    <m/>
    <m/>
    <m/>
    <x v="418"/>
    <x v="86"/>
    <x v="0"/>
    <x v="911"/>
    <x v="366"/>
    <s v="EL"/>
    <s v="EL"/>
    <s v="Diésel"/>
    <x v="1"/>
    <s v="NO COES"/>
    <s v="Instalado"/>
    <x v="0"/>
    <m/>
    <s v="-"/>
    <s v="Privado"/>
    <s v="au-NI-C"/>
    <x v="2"/>
    <s v="LAMBAYEQUE"/>
    <s v="LAMBAYEQUE"/>
    <s v="Chiclayo"/>
    <s v="Chiclayo"/>
    <m/>
    <s v="zz"/>
    <n v="0.13500000000000001"/>
    <n v="0.13500000000000001"/>
    <n v="1.5120000000000002"/>
    <n v="1.5120000000000003E-3"/>
    <m/>
    <n v="0.13500000000000001"/>
    <n v="0.13500000000000001"/>
    <n v="1.5120000000000002"/>
    <n v="1.5120000000000003E-3"/>
    <m/>
    <n v="0.13500000000000001"/>
    <n v="0.13500000000000001"/>
    <n v="1.5120000000000002"/>
    <n v="1.5120000000000003E-3"/>
    <m/>
    <n v="0.13500000000000001"/>
    <n v="0.13500000000000001"/>
    <n v="1.5120000000000002"/>
    <n v="1.5120000000000003E-3"/>
    <m/>
    <m/>
    <m/>
    <m/>
  </r>
  <r>
    <x v="2"/>
    <x v="0"/>
    <s v="Emp. De Serv. Priv. No Informantes"/>
    <m/>
    <m/>
    <s v="EL"/>
    <m/>
    <m/>
    <m/>
    <x v="419"/>
    <x v="86"/>
    <x v="0"/>
    <x v="912"/>
    <x v="366"/>
    <s v="EL"/>
    <s v="EL"/>
    <s v="Diésel"/>
    <x v="1"/>
    <s v="NO COES"/>
    <s v="Instalado"/>
    <x v="0"/>
    <m/>
    <s v="-"/>
    <s v="Privado"/>
    <s v="au-NI-C"/>
    <x v="2"/>
    <s v="LAMBAYEQUE"/>
    <s v="LAMBAYEQUE"/>
    <s v="Lambayeque"/>
    <s v="Lambayeque"/>
    <m/>
    <s v="zz"/>
    <n v="0.21"/>
    <n v="0.21"/>
    <n v="2.3520000000000003"/>
    <n v="2.3520000000000004E-3"/>
    <m/>
    <n v="0.21"/>
    <n v="0.21"/>
    <n v="2.3520000000000003"/>
    <n v="2.3520000000000004E-3"/>
    <m/>
    <n v="0.21"/>
    <n v="0.21"/>
    <n v="2.3520000000000003"/>
    <n v="2.3520000000000004E-3"/>
    <m/>
    <n v="0.21"/>
    <n v="0.21"/>
    <n v="2.3520000000000003"/>
    <n v="2.3520000000000004E-3"/>
    <m/>
    <m/>
    <m/>
    <m/>
  </r>
  <r>
    <x v="2"/>
    <x v="0"/>
    <s v="Emp. De Serv. Priv. No Informantes"/>
    <m/>
    <m/>
    <s v="EL"/>
    <m/>
    <m/>
    <m/>
    <x v="420"/>
    <x v="86"/>
    <x v="0"/>
    <x v="913"/>
    <x v="366"/>
    <s v="EL"/>
    <s v="EL"/>
    <s v="Diésel"/>
    <x v="1"/>
    <s v="NO COES"/>
    <s v="Instalado"/>
    <x v="0"/>
    <m/>
    <s v="-"/>
    <s v="Privado"/>
    <s v="au-NI-C"/>
    <x v="2"/>
    <s v="LAMBAYEQUE"/>
    <s v="LAMBAYEQUE"/>
    <s v="Chiclayo"/>
    <s v="Chiclayo"/>
    <m/>
    <s v="zz"/>
    <n v="1.575"/>
    <n v="1.575"/>
    <n v="17.64"/>
    <n v="1.7639999999999999E-2"/>
    <m/>
    <n v="1.575"/>
    <n v="1.575"/>
    <n v="17.64"/>
    <n v="1.7639999999999999E-2"/>
    <m/>
    <n v="1.575"/>
    <n v="1.575"/>
    <n v="17.64"/>
    <n v="1.7639999999999999E-2"/>
    <m/>
    <n v="1.575"/>
    <n v="1.575"/>
    <n v="17.64"/>
    <n v="1.7639999999999999E-2"/>
    <m/>
    <m/>
    <m/>
    <m/>
  </r>
  <r>
    <x v="2"/>
    <x v="0"/>
    <s v="Emp. De Serv. Priv. No Informantes"/>
    <m/>
    <m/>
    <s v="EL"/>
    <m/>
    <m/>
    <m/>
    <x v="421"/>
    <x v="86"/>
    <x v="0"/>
    <x v="914"/>
    <x v="366"/>
    <s v="EL"/>
    <s v="EL"/>
    <s v="Diésel"/>
    <x v="1"/>
    <s v="NO COES"/>
    <s v="Instalado"/>
    <x v="0"/>
    <m/>
    <s v="-"/>
    <s v="Privado"/>
    <s v="au-NI-C"/>
    <x v="2"/>
    <s v="LAMBAYEQUE"/>
    <s v="LAMBAYEQUE"/>
    <s v="Lambayeque"/>
    <s v="Lambayeque"/>
    <m/>
    <s v="zz"/>
    <n v="0.16"/>
    <n v="0.16"/>
    <n v="1.792"/>
    <n v="1.792E-3"/>
    <m/>
    <n v="0.16"/>
    <n v="0.16"/>
    <n v="1.792"/>
    <n v="1.792E-3"/>
    <m/>
    <n v="0.16"/>
    <n v="0.16"/>
    <n v="1.792"/>
    <n v="1.792E-3"/>
    <m/>
    <n v="0.16"/>
    <n v="0.16"/>
    <n v="1.792"/>
    <n v="1.792E-3"/>
    <m/>
    <m/>
    <m/>
    <m/>
  </r>
  <r>
    <x v="2"/>
    <x v="0"/>
    <s v="Emp. De Serv. Priv. No Informantes"/>
    <m/>
    <m/>
    <s v="EL"/>
    <m/>
    <m/>
    <m/>
    <x v="422"/>
    <x v="86"/>
    <x v="0"/>
    <x v="915"/>
    <x v="366"/>
    <s v="EL"/>
    <s v="EL"/>
    <s v="Diésel"/>
    <x v="1"/>
    <s v="NO COES"/>
    <s v="Instalado"/>
    <x v="0"/>
    <m/>
    <s v="-"/>
    <s v="Privado"/>
    <s v="au-NI-C"/>
    <x v="2"/>
    <s v="LAMBAYEQUE"/>
    <s v="LAMBAYEQUE"/>
    <s v="Lambayeque"/>
    <s v="Lambayeque"/>
    <m/>
    <s v="zz"/>
    <n v="0.09"/>
    <n v="0.09"/>
    <n v="1.008"/>
    <n v="1.008E-3"/>
    <m/>
    <n v="0.09"/>
    <n v="0.09"/>
    <n v="1.008"/>
    <n v="1.008E-3"/>
    <m/>
    <n v="0.09"/>
    <n v="0.09"/>
    <n v="1.008"/>
    <n v="1.008E-3"/>
    <m/>
    <n v="0.09"/>
    <n v="0.09"/>
    <n v="1.008"/>
    <n v="1.008E-3"/>
    <m/>
    <m/>
    <m/>
    <m/>
  </r>
  <r>
    <x v="2"/>
    <x v="0"/>
    <s v="Emp. De Serv. Priv. No Informantes"/>
    <m/>
    <m/>
    <s v="EL"/>
    <m/>
    <m/>
    <m/>
    <x v="423"/>
    <x v="86"/>
    <x v="0"/>
    <x v="916"/>
    <x v="366"/>
    <s v="EL"/>
    <s v="EL"/>
    <s v="Diésel"/>
    <x v="1"/>
    <s v="NO COES"/>
    <s v="Instalado"/>
    <x v="0"/>
    <m/>
    <s v="-"/>
    <s v="Privado"/>
    <s v="au-NI-C"/>
    <x v="2"/>
    <s v="LAMBAYEQUE"/>
    <s v="LAMBAYEQUE"/>
    <s v="Chiclayo"/>
    <s v="Chiclayo"/>
    <m/>
    <s v="zz"/>
    <n v="0.38"/>
    <n v="0.38"/>
    <n v="4.2560000000000002"/>
    <n v="4.2560000000000002E-3"/>
    <m/>
    <n v="0.38"/>
    <n v="0.38"/>
    <n v="4.2560000000000002"/>
    <n v="4.2560000000000002E-3"/>
    <m/>
    <n v="0.38"/>
    <n v="0.38"/>
    <n v="4.2560000000000002"/>
    <n v="4.2560000000000002E-3"/>
    <m/>
    <n v="0.38"/>
    <n v="0.38"/>
    <n v="4.2560000000000002"/>
    <n v="4.2560000000000002E-3"/>
    <m/>
    <m/>
    <m/>
    <m/>
  </r>
  <r>
    <x v="2"/>
    <x v="0"/>
    <s v="Emp. De Serv. Priv. No Informantes"/>
    <m/>
    <m/>
    <s v="EL"/>
    <m/>
    <m/>
    <m/>
    <x v="424"/>
    <x v="86"/>
    <x v="0"/>
    <x v="917"/>
    <x v="366"/>
    <s v="EL"/>
    <s v="EL"/>
    <s v="Diésel"/>
    <x v="1"/>
    <s v="NO COES"/>
    <s v="Instalado"/>
    <x v="0"/>
    <m/>
    <s v="-"/>
    <s v="Privado"/>
    <s v="au-NI-C"/>
    <x v="2"/>
    <s v="LAMBAYEQUE"/>
    <s v="LAMBAYEQUE"/>
    <s v="Lambayeque"/>
    <s v="Lambayeque"/>
    <m/>
    <s v="zz"/>
    <n v="0.128"/>
    <n v="0.128"/>
    <n v="1.4336"/>
    <n v="1.4335999999999999E-3"/>
    <m/>
    <n v="0.128"/>
    <n v="0.128"/>
    <n v="1.4336"/>
    <n v="1.4335999999999999E-3"/>
    <m/>
    <n v="0.128"/>
    <n v="0.128"/>
    <n v="1.4336"/>
    <n v="1.4335999999999999E-3"/>
    <m/>
    <n v="0.128"/>
    <n v="0.128"/>
    <n v="1.4336"/>
    <n v="1.4335999999999999E-3"/>
    <m/>
    <m/>
    <m/>
    <m/>
  </r>
  <r>
    <x v="2"/>
    <x v="0"/>
    <s v="Emp. De Serv. Priv. No Informantes"/>
    <m/>
    <m/>
    <s v="EL"/>
    <m/>
    <m/>
    <m/>
    <x v="425"/>
    <x v="86"/>
    <x v="0"/>
    <x v="918"/>
    <x v="366"/>
    <s v="EL"/>
    <s v="EL"/>
    <s v="Diésel"/>
    <x v="1"/>
    <s v="NO COES"/>
    <s v="Instalado"/>
    <x v="0"/>
    <m/>
    <s v="-"/>
    <s v="Privado"/>
    <s v="au-NI-C"/>
    <x v="2"/>
    <s v="LIMA"/>
    <s v="LIMA"/>
    <s v="Lima"/>
    <s v="Ate"/>
    <m/>
    <s v="zz"/>
    <n v="0.8"/>
    <n v="0.8"/>
    <n v="8.9600000000000009"/>
    <n v="8.9600000000000009E-3"/>
    <m/>
    <n v="0.8"/>
    <n v="0.8"/>
    <n v="8.9600000000000009"/>
    <n v="8.9600000000000009E-3"/>
    <m/>
    <n v="0.8"/>
    <n v="0.8"/>
    <n v="8.9600000000000009"/>
    <n v="8.9600000000000009E-3"/>
    <m/>
    <n v="0.8"/>
    <n v="0.8"/>
    <n v="8.9600000000000009"/>
    <n v="8.9600000000000009E-3"/>
    <m/>
    <m/>
    <m/>
    <m/>
  </r>
  <r>
    <x v="2"/>
    <x v="0"/>
    <s v="Emp. De Serv. Priv. No Informantes"/>
    <m/>
    <m/>
    <s v="EL"/>
    <m/>
    <m/>
    <m/>
    <x v="426"/>
    <x v="86"/>
    <x v="0"/>
    <x v="919"/>
    <x v="366"/>
    <s v="EL"/>
    <s v="EL"/>
    <s v="Diésel"/>
    <x v="1"/>
    <s v="NO COES"/>
    <s v="Instalado"/>
    <x v="0"/>
    <m/>
    <s v="-"/>
    <s v="Privado"/>
    <s v="au-NI-C"/>
    <x v="2"/>
    <s v="CALLAO"/>
    <s v="LIMA"/>
    <s v="Callao"/>
    <s v="Callao"/>
    <m/>
    <s v="zz"/>
    <n v="0.05"/>
    <n v="0.05"/>
    <n v="0.56000000000000005"/>
    <n v="5.6000000000000006E-4"/>
    <m/>
    <n v="0.05"/>
    <n v="0.05"/>
    <n v="0.56000000000000005"/>
    <n v="5.6000000000000006E-4"/>
    <m/>
    <n v="0.05"/>
    <n v="0.05"/>
    <n v="0.56000000000000005"/>
    <n v="5.6000000000000006E-4"/>
    <m/>
    <n v="0.05"/>
    <n v="0.05"/>
    <n v="0.56000000000000005"/>
    <n v="5.6000000000000006E-4"/>
    <m/>
    <m/>
    <m/>
    <m/>
  </r>
  <r>
    <x v="2"/>
    <x v="0"/>
    <s v="Emp. De Serv. Priv. No Informantes"/>
    <m/>
    <m/>
    <s v="EL"/>
    <m/>
    <m/>
    <m/>
    <x v="427"/>
    <x v="86"/>
    <x v="0"/>
    <x v="920"/>
    <x v="366"/>
    <s v="EL"/>
    <s v="EL"/>
    <s v="Diésel"/>
    <x v="1"/>
    <s v="NO COES"/>
    <s v="Instalado"/>
    <x v="0"/>
    <m/>
    <s v="-"/>
    <s v="Privado"/>
    <s v="au-NI-C"/>
    <x v="2"/>
    <s v="LIMA"/>
    <s v="LIMA"/>
    <s v="Lima"/>
    <s v="Lima"/>
    <m/>
    <s v="zz"/>
    <n v="0.113"/>
    <n v="0.113"/>
    <n v="1.2656000000000001"/>
    <n v="1.2656E-3"/>
    <m/>
    <n v="0.113"/>
    <n v="0.113"/>
    <n v="1.2656000000000001"/>
    <n v="1.2656E-3"/>
    <m/>
    <n v="0.113"/>
    <n v="0.113"/>
    <n v="1.2656000000000001"/>
    <n v="1.2656E-3"/>
    <m/>
    <n v="0.113"/>
    <n v="0.113"/>
    <n v="1.2656000000000001"/>
    <n v="1.2656E-3"/>
    <m/>
    <m/>
    <m/>
    <m/>
  </r>
  <r>
    <x v="2"/>
    <x v="0"/>
    <s v="Emp. De Serv. Priv. No Informantes"/>
    <m/>
    <m/>
    <s v="EL"/>
    <m/>
    <m/>
    <m/>
    <x v="428"/>
    <x v="86"/>
    <x v="0"/>
    <x v="921"/>
    <x v="366"/>
    <s v="EL"/>
    <s v="EL"/>
    <s v="Diésel"/>
    <x v="1"/>
    <s v="NO COES"/>
    <s v="Instalado"/>
    <x v="0"/>
    <m/>
    <s v="-"/>
    <s v="Privado"/>
    <s v="au-NI-C"/>
    <x v="2"/>
    <s v="LIMA"/>
    <s v="LIMA"/>
    <s v="Barranca"/>
    <s v="Paramonga"/>
    <m/>
    <s v="zz"/>
    <n v="0.1"/>
    <n v="0.1"/>
    <n v="1.1200000000000001"/>
    <n v="1.1200000000000001E-3"/>
    <m/>
    <n v="0.1"/>
    <n v="0.1"/>
    <n v="1.1200000000000001"/>
    <n v="1.1200000000000001E-3"/>
    <m/>
    <n v="0.1"/>
    <n v="0.1"/>
    <n v="1.1200000000000001"/>
    <n v="1.1200000000000001E-3"/>
    <m/>
    <n v="0.1"/>
    <n v="0.1"/>
    <n v="1.1200000000000001"/>
    <n v="1.1200000000000001E-3"/>
    <m/>
    <m/>
    <m/>
    <m/>
  </r>
  <r>
    <x v="2"/>
    <x v="0"/>
    <s v="Emp. De Serv. Priv. No Informantes"/>
    <m/>
    <m/>
    <s v="EL"/>
    <m/>
    <m/>
    <m/>
    <x v="429"/>
    <x v="86"/>
    <x v="0"/>
    <x v="922"/>
    <x v="366"/>
    <s v="EL"/>
    <s v="EL"/>
    <s v="Diésel"/>
    <x v="1"/>
    <s v="NO COES"/>
    <s v="Instalado"/>
    <x v="0"/>
    <m/>
    <s v="-"/>
    <s v="Privado"/>
    <s v="au-NI-C"/>
    <x v="2"/>
    <s v="CALLAO"/>
    <s v="LIMA"/>
    <s v="Callao"/>
    <s v="Ventanilla"/>
    <m/>
    <s v="zz"/>
    <n v="1.22"/>
    <n v="1.22"/>
    <n v="13.664"/>
    <n v="1.3663999999999999E-2"/>
    <m/>
    <n v="1.22"/>
    <n v="1.22"/>
    <n v="13.664"/>
    <n v="1.3663999999999999E-2"/>
    <m/>
    <n v="1.22"/>
    <n v="1.22"/>
    <n v="13.664"/>
    <n v="1.3663999999999999E-2"/>
    <m/>
    <n v="1.22"/>
    <n v="1.22"/>
    <n v="13.664"/>
    <n v="1.3663999999999999E-2"/>
    <m/>
    <m/>
    <m/>
    <m/>
  </r>
  <r>
    <x v="2"/>
    <x v="0"/>
    <s v="Emp. De Serv. Priv. No Informantes"/>
    <m/>
    <m/>
    <s v="EL"/>
    <m/>
    <m/>
    <m/>
    <x v="430"/>
    <x v="86"/>
    <x v="0"/>
    <x v="923"/>
    <x v="366"/>
    <s v="EL"/>
    <s v="EL"/>
    <s v="Diésel"/>
    <x v="1"/>
    <s v="NO COES"/>
    <s v="Instalado"/>
    <x v="0"/>
    <m/>
    <s v="-"/>
    <s v="Privado"/>
    <s v="au-NI-C"/>
    <x v="2"/>
    <s v="CALLAO"/>
    <s v="LIMA"/>
    <s v="Callao"/>
    <s v="Callao"/>
    <m/>
    <s v="zz"/>
    <n v="4.8000000000000001E-2"/>
    <n v="4.8000000000000001E-2"/>
    <n v="0.53760000000000008"/>
    <n v="5.3760000000000006E-4"/>
    <m/>
    <n v="4.8000000000000001E-2"/>
    <n v="4.8000000000000001E-2"/>
    <n v="0.53760000000000008"/>
    <n v="5.3760000000000006E-4"/>
    <m/>
    <n v="4.8000000000000001E-2"/>
    <n v="4.8000000000000001E-2"/>
    <n v="0.53760000000000008"/>
    <n v="5.3760000000000006E-4"/>
    <m/>
    <n v="4.8000000000000001E-2"/>
    <n v="4.8000000000000001E-2"/>
    <n v="0.53760000000000008"/>
    <n v="5.3760000000000006E-4"/>
    <m/>
    <m/>
    <m/>
    <m/>
  </r>
  <r>
    <x v="2"/>
    <x v="0"/>
    <s v="Emp. De Serv. Priv. No Informantes"/>
    <m/>
    <m/>
    <s v="EL"/>
    <m/>
    <m/>
    <m/>
    <x v="431"/>
    <x v="86"/>
    <x v="0"/>
    <x v="924"/>
    <x v="366"/>
    <s v="EL"/>
    <s v="EL"/>
    <s v="Diésel"/>
    <x v="1"/>
    <s v="NO COES"/>
    <s v="Instalado"/>
    <x v="0"/>
    <m/>
    <s v="-"/>
    <s v="Privado"/>
    <s v="au-NI-C"/>
    <x v="2"/>
    <s v="LIMA"/>
    <s v="LIMA"/>
    <s v="Lima"/>
    <s v="Ate"/>
    <m/>
    <s v="zz"/>
    <n v="0.31"/>
    <n v="0.31"/>
    <n v="3.472"/>
    <n v="3.4719999999999998E-3"/>
    <m/>
    <n v="0.31"/>
    <n v="0.31"/>
    <n v="3.472"/>
    <n v="3.4719999999999998E-3"/>
    <m/>
    <n v="0.31"/>
    <n v="0.31"/>
    <n v="3.472"/>
    <n v="3.4719999999999998E-3"/>
    <m/>
    <n v="0.31"/>
    <n v="0.31"/>
    <n v="3.472"/>
    <n v="3.4719999999999998E-3"/>
    <m/>
    <m/>
    <m/>
    <m/>
  </r>
  <r>
    <x v="2"/>
    <x v="0"/>
    <s v="Emp. De Serv. Priv. No Informantes"/>
    <m/>
    <m/>
    <s v="EL"/>
    <m/>
    <m/>
    <m/>
    <x v="432"/>
    <x v="86"/>
    <x v="0"/>
    <x v="925"/>
    <x v="366"/>
    <s v="EL"/>
    <s v="EL"/>
    <s v="Diésel"/>
    <x v="1"/>
    <s v="NO COES"/>
    <s v="Instalado"/>
    <x v="0"/>
    <m/>
    <s v="-"/>
    <s v="Privado"/>
    <s v="au-NI-C"/>
    <x v="2"/>
    <s v="CALLAO"/>
    <s v="LIMA"/>
    <s v="Callao"/>
    <s v="Callao"/>
    <m/>
    <s v="zz"/>
    <n v="0.32"/>
    <n v="0.32"/>
    <n v="3.5840000000000001"/>
    <n v="3.5839999999999999E-3"/>
    <m/>
    <n v="0.32"/>
    <n v="0.32"/>
    <n v="3.5840000000000001"/>
    <n v="3.5839999999999999E-3"/>
    <m/>
    <n v="0.32"/>
    <n v="0.32"/>
    <n v="3.5840000000000001"/>
    <n v="3.5839999999999999E-3"/>
    <m/>
    <n v="0.32"/>
    <n v="0.32"/>
    <n v="3.5840000000000001"/>
    <n v="3.5839999999999999E-3"/>
    <m/>
    <m/>
    <m/>
    <m/>
  </r>
  <r>
    <x v="2"/>
    <x v="0"/>
    <s v="Emp. De Serv. Priv. No Informantes"/>
    <m/>
    <m/>
    <s v="EL"/>
    <m/>
    <m/>
    <m/>
    <x v="433"/>
    <x v="86"/>
    <x v="0"/>
    <x v="926"/>
    <x v="366"/>
    <s v="EL"/>
    <s v="EL"/>
    <s v="Diésel"/>
    <x v="1"/>
    <s v="NO COES"/>
    <s v="Instalado"/>
    <x v="0"/>
    <m/>
    <s v="-"/>
    <s v="Privado"/>
    <s v="au-NI-C"/>
    <x v="2"/>
    <s v="LIMA"/>
    <s v="LIMA"/>
    <s v="Lima"/>
    <s v="Los Olivos"/>
    <m/>
    <s v="zz"/>
    <n v="0.17499999999999999"/>
    <n v="0.17499999999999999"/>
    <n v="1.96"/>
    <n v="1.9599999999999999E-3"/>
    <m/>
    <n v="0.17499999999999999"/>
    <n v="0.17499999999999999"/>
    <n v="1.96"/>
    <n v="1.9599999999999999E-3"/>
    <m/>
    <n v="0.17499999999999999"/>
    <n v="0.17499999999999999"/>
    <n v="1.96"/>
    <n v="1.9599999999999999E-3"/>
    <m/>
    <n v="0.17499999999999999"/>
    <n v="0.17499999999999999"/>
    <n v="1.96"/>
    <n v="1.9599999999999999E-3"/>
    <m/>
    <m/>
    <m/>
    <m/>
  </r>
  <r>
    <x v="2"/>
    <x v="0"/>
    <s v="Emp. De Serv. Priv. No Informantes"/>
    <m/>
    <m/>
    <s v="EL"/>
    <m/>
    <m/>
    <m/>
    <x v="434"/>
    <x v="86"/>
    <x v="0"/>
    <x v="927"/>
    <x v="366"/>
    <s v="EL"/>
    <s v="EL"/>
    <s v="Diésel"/>
    <x v="1"/>
    <s v="NO COES"/>
    <s v="Instalado"/>
    <x v="0"/>
    <m/>
    <s v="-"/>
    <s v="Privado"/>
    <s v="au-NI-C"/>
    <x v="2"/>
    <s v="LIMA"/>
    <s v="LIMA"/>
    <s v="Lima"/>
    <s v="Ate"/>
    <m/>
    <s v="zz"/>
    <n v="0.125"/>
    <n v="0.125"/>
    <n v="1.4"/>
    <n v="1.4E-3"/>
    <m/>
    <n v="0.125"/>
    <n v="0.125"/>
    <n v="1.4"/>
    <n v="1.4E-3"/>
    <m/>
    <n v="0.125"/>
    <n v="0.125"/>
    <n v="1.4"/>
    <n v="1.4E-3"/>
    <m/>
    <n v="0.125"/>
    <n v="0.125"/>
    <n v="1.4"/>
    <n v="1.4E-3"/>
    <m/>
    <m/>
    <m/>
    <m/>
  </r>
  <r>
    <x v="2"/>
    <x v="0"/>
    <s v="Emp. De Serv. Priv. No Informantes"/>
    <m/>
    <m/>
    <s v="EL"/>
    <m/>
    <m/>
    <m/>
    <x v="435"/>
    <x v="86"/>
    <x v="0"/>
    <x v="928"/>
    <x v="366"/>
    <s v="EL"/>
    <s v="EL"/>
    <s v="Diésel"/>
    <x v="1"/>
    <s v="NO COES"/>
    <s v="Instalado"/>
    <x v="0"/>
    <m/>
    <s v="-"/>
    <s v="Privado"/>
    <s v="au-NI-C"/>
    <x v="2"/>
    <s v="LIMA"/>
    <s v="LIMA"/>
    <s v="Lima"/>
    <s v="El Agustino"/>
    <m/>
    <s v="zz"/>
    <n v="0.94"/>
    <n v="0.94"/>
    <n v="10.528"/>
    <n v="1.0528000000000001E-2"/>
    <m/>
    <n v="0.94"/>
    <n v="0.94"/>
    <n v="10.528"/>
    <n v="1.0528000000000001E-2"/>
    <m/>
    <n v="0.94"/>
    <n v="0.94"/>
    <n v="10.528"/>
    <n v="1.0528000000000001E-2"/>
    <m/>
    <n v="0.94"/>
    <n v="0.94"/>
    <n v="10.528"/>
    <n v="1.0528000000000001E-2"/>
    <m/>
    <m/>
    <m/>
    <m/>
  </r>
  <r>
    <x v="2"/>
    <x v="0"/>
    <s v="Emp. De Serv. Priv. No Informantes"/>
    <m/>
    <m/>
    <s v="EL"/>
    <m/>
    <m/>
    <m/>
    <x v="436"/>
    <x v="86"/>
    <x v="0"/>
    <x v="929"/>
    <x v="366"/>
    <s v="EL"/>
    <s v="EL"/>
    <s v="Diésel"/>
    <x v="1"/>
    <s v="NO COES"/>
    <s v="Instalado"/>
    <x v="0"/>
    <m/>
    <s v="-"/>
    <s v="Privado"/>
    <s v="au-NI-C"/>
    <x v="2"/>
    <s v="LIMA"/>
    <s v="LIMA"/>
    <s v="Lima"/>
    <s v="Independencia"/>
    <m/>
    <s v="zz"/>
    <n v="0.05"/>
    <n v="0.05"/>
    <n v="0.56000000000000005"/>
    <n v="5.6000000000000006E-4"/>
    <m/>
    <n v="0.05"/>
    <n v="0.05"/>
    <n v="0.56000000000000005"/>
    <n v="5.6000000000000006E-4"/>
    <m/>
    <n v="0.05"/>
    <n v="0.05"/>
    <n v="0.56000000000000005"/>
    <n v="5.6000000000000006E-4"/>
    <m/>
    <n v="0.05"/>
    <n v="0.05"/>
    <n v="0.56000000000000005"/>
    <n v="5.6000000000000006E-4"/>
    <m/>
    <m/>
    <m/>
    <m/>
  </r>
  <r>
    <x v="2"/>
    <x v="0"/>
    <s v="Emp. De Serv. Priv. No Informantes"/>
    <m/>
    <m/>
    <s v="EL"/>
    <m/>
    <m/>
    <m/>
    <x v="437"/>
    <x v="86"/>
    <x v="0"/>
    <x v="930"/>
    <x v="366"/>
    <s v="EL"/>
    <s v="EL"/>
    <s v="Diésel"/>
    <x v="1"/>
    <s v="NO COES"/>
    <s v="Instalado"/>
    <x v="0"/>
    <m/>
    <s v="-"/>
    <s v="Privado"/>
    <s v="au-NI-C"/>
    <x v="2"/>
    <s v="LIMA"/>
    <s v="LIMA"/>
    <s v="Lima"/>
    <s v="Ate"/>
    <m/>
    <s v="zz"/>
    <n v="0.1"/>
    <n v="0.1"/>
    <n v="1.1200000000000001"/>
    <n v="1.1200000000000001E-3"/>
    <m/>
    <n v="0.1"/>
    <n v="0.1"/>
    <n v="1.1200000000000001"/>
    <n v="1.1200000000000001E-3"/>
    <m/>
    <n v="0.1"/>
    <n v="0.1"/>
    <n v="1.1200000000000001"/>
    <n v="1.1200000000000001E-3"/>
    <m/>
    <n v="0.1"/>
    <n v="0.1"/>
    <n v="1.1200000000000001"/>
    <n v="1.1200000000000001E-3"/>
    <m/>
    <m/>
    <m/>
    <m/>
  </r>
  <r>
    <x v="2"/>
    <x v="0"/>
    <s v="Emp. De Serv. Priv. No Informantes"/>
    <m/>
    <m/>
    <s v="EL"/>
    <m/>
    <m/>
    <m/>
    <x v="438"/>
    <x v="86"/>
    <x v="0"/>
    <x v="931"/>
    <x v="366"/>
    <s v="EL"/>
    <s v="EL"/>
    <s v="Diésel"/>
    <x v="1"/>
    <s v="NO COES"/>
    <s v="Instalado"/>
    <x v="0"/>
    <m/>
    <s v="-"/>
    <s v="Privado"/>
    <s v="au-NI-C"/>
    <x v="2"/>
    <s v="LIMA"/>
    <s v="LIMA"/>
    <s v="Lima"/>
    <s v="Lurin"/>
    <m/>
    <s v="zz"/>
    <n v="0.16800000000000001"/>
    <n v="0.16800000000000001"/>
    <n v="1.8816000000000002"/>
    <n v="1.8816000000000002E-3"/>
    <m/>
    <n v="0.16800000000000001"/>
    <n v="0.16800000000000001"/>
    <n v="1.8816000000000002"/>
    <n v="1.8816000000000002E-3"/>
    <m/>
    <n v="0.16800000000000001"/>
    <n v="0.16800000000000001"/>
    <n v="1.8816000000000002"/>
    <n v="1.8816000000000002E-3"/>
    <m/>
    <n v="0.16800000000000001"/>
    <n v="0.16800000000000001"/>
    <n v="1.8816000000000002"/>
    <n v="1.8816000000000002E-3"/>
    <m/>
    <m/>
    <m/>
    <m/>
  </r>
  <r>
    <x v="2"/>
    <x v="0"/>
    <s v="Emp. De Serv. Priv. No Informantes"/>
    <m/>
    <m/>
    <s v="EL"/>
    <m/>
    <m/>
    <m/>
    <x v="439"/>
    <x v="86"/>
    <x v="0"/>
    <x v="932"/>
    <x v="366"/>
    <s v="EL"/>
    <s v="EL"/>
    <s v="Diésel"/>
    <x v="1"/>
    <s v="NO COES"/>
    <s v="Instalado"/>
    <x v="0"/>
    <m/>
    <s v="-"/>
    <s v="Privado"/>
    <s v="au-NI-C"/>
    <x v="2"/>
    <s v="LIMA"/>
    <s v="LIMA"/>
    <s v="Lima"/>
    <s v="Lima"/>
    <m/>
    <s v="zz"/>
    <n v="1.3049999999999999"/>
    <n v="1.3049999999999999"/>
    <n v="14.616"/>
    <n v="1.4616000000000001E-2"/>
    <m/>
    <n v="1.3049999999999999"/>
    <n v="1.3049999999999999"/>
    <n v="14.616"/>
    <n v="1.4616000000000001E-2"/>
    <m/>
    <n v="1.3049999999999999"/>
    <n v="1.3049999999999999"/>
    <n v="14.616"/>
    <n v="1.4616000000000001E-2"/>
    <m/>
    <n v="1.3049999999999999"/>
    <n v="1.3049999999999999"/>
    <n v="14.616"/>
    <n v="1.4616000000000001E-2"/>
    <m/>
    <m/>
    <m/>
    <m/>
  </r>
  <r>
    <x v="2"/>
    <x v="0"/>
    <s v="Emp. De Serv. Priv. No Informantes"/>
    <m/>
    <m/>
    <s v="EL"/>
    <m/>
    <m/>
    <m/>
    <x v="440"/>
    <x v="86"/>
    <x v="0"/>
    <x v="933"/>
    <x v="366"/>
    <s v="EL"/>
    <s v="EL"/>
    <s v="Diésel"/>
    <x v="1"/>
    <s v="NO COES"/>
    <s v="Instalado"/>
    <x v="0"/>
    <m/>
    <s v="-"/>
    <s v="Privado"/>
    <s v="au-NI-C"/>
    <x v="2"/>
    <s v="LIMA"/>
    <s v="LIMA"/>
    <s v="Lima"/>
    <s v="Lima"/>
    <m/>
    <s v="zz"/>
    <n v="3"/>
    <n v="3"/>
    <n v="33.6"/>
    <n v="3.3600000000000005E-2"/>
    <m/>
    <n v="3"/>
    <n v="3"/>
    <n v="33.6"/>
    <n v="3.3600000000000005E-2"/>
    <m/>
    <n v="3"/>
    <n v="3"/>
    <n v="33.6"/>
    <n v="3.3600000000000005E-2"/>
    <m/>
    <n v="3"/>
    <n v="3"/>
    <n v="33.6"/>
    <n v="3.3600000000000005E-2"/>
    <m/>
    <m/>
    <m/>
    <m/>
  </r>
  <r>
    <x v="2"/>
    <x v="0"/>
    <s v="Emp. De Serv. Priv. No Informantes"/>
    <m/>
    <m/>
    <s v="EL"/>
    <m/>
    <m/>
    <m/>
    <x v="441"/>
    <x v="86"/>
    <x v="0"/>
    <x v="934"/>
    <x v="366"/>
    <s v="EL"/>
    <s v="EL"/>
    <s v="Diésel"/>
    <x v="1"/>
    <s v="NO COES"/>
    <s v="Instalado"/>
    <x v="0"/>
    <m/>
    <s v="-"/>
    <s v="Privado"/>
    <s v="au-NI-C"/>
    <x v="2"/>
    <s v="LIMA"/>
    <s v="LIMA"/>
    <s v="Lima"/>
    <s v="Lima"/>
    <m/>
    <s v="zz"/>
    <n v="0.16"/>
    <n v="0.16"/>
    <n v="1.792"/>
    <n v="1.792E-3"/>
    <m/>
    <n v="0.16"/>
    <n v="0.16"/>
    <n v="1.792"/>
    <n v="1.792E-3"/>
    <m/>
    <n v="0.16"/>
    <n v="0.16"/>
    <n v="1.792"/>
    <n v="1.792E-3"/>
    <m/>
    <n v="0.16"/>
    <n v="0.16"/>
    <n v="1.792"/>
    <n v="1.792E-3"/>
    <m/>
    <m/>
    <m/>
    <m/>
  </r>
  <r>
    <x v="2"/>
    <x v="0"/>
    <s v="Emp. De Serv. Priv. No Informantes"/>
    <m/>
    <m/>
    <s v="EL"/>
    <m/>
    <m/>
    <m/>
    <x v="442"/>
    <x v="86"/>
    <x v="0"/>
    <x v="935"/>
    <x v="366"/>
    <s v="EL"/>
    <s v="EL"/>
    <s v="Diésel"/>
    <x v="1"/>
    <s v="NO COES"/>
    <s v="Instalado"/>
    <x v="0"/>
    <m/>
    <s v="-"/>
    <s v="Privado"/>
    <s v="au-NI-C"/>
    <x v="2"/>
    <s v="LIMA"/>
    <s v="LIMA"/>
    <s v="Lima"/>
    <s v="Surquillo"/>
    <m/>
    <s v="zz"/>
    <n v="3.5"/>
    <n v="3.5"/>
    <n v="39.200000000000003"/>
    <n v="3.9200000000000006E-2"/>
    <m/>
    <n v="3.5"/>
    <n v="3.5"/>
    <n v="39.200000000000003"/>
    <n v="3.9200000000000006E-2"/>
    <m/>
    <n v="3.5"/>
    <n v="3.5"/>
    <n v="39.200000000000003"/>
    <n v="3.9200000000000006E-2"/>
    <m/>
    <n v="3.5"/>
    <n v="3.5"/>
    <n v="39.200000000000003"/>
    <n v="3.9200000000000006E-2"/>
    <m/>
    <m/>
    <m/>
    <m/>
  </r>
  <r>
    <x v="2"/>
    <x v="0"/>
    <s v="Emp. De Serv. Priv. No Informantes"/>
    <m/>
    <m/>
    <s v="EL"/>
    <m/>
    <m/>
    <m/>
    <x v="443"/>
    <x v="86"/>
    <x v="0"/>
    <x v="936"/>
    <x v="366"/>
    <s v="EL"/>
    <s v="EL"/>
    <s v="Diésel"/>
    <x v="1"/>
    <s v="NO COES"/>
    <s v="Instalado"/>
    <x v="0"/>
    <m/>
    <s v="-"/>
    <s v="Privado"/>
    <s v="au-NI-C"/>
    <x v="2"/>
    <s v="CALLAO"/>
    <s v="LIMA"/>
    <s v="Callao"/>
    <s v="Callao"/>
    <m/>
    <s v="zz"/>
    <n v="4.8000000000000001E-2"/>
    <n v="4.8000000000000001E-2"/>
    <n v="0.53760000000000008"/>
    <n v="5.3760000000000006E-4"/>
    <m/>
    <n v="4.8000000000000001E-2"/>
    <n v="4.8000000000000001E-2"/>
    <n v="0.53760000000000008"/>
    <n v="5.3760000000000006E-4"/>
    <m/>
    <n v="4.8000000000000001E-2"/>
    <n v="4.8000000000000001E-2"/>
    <n v="0.53760000000000008"/>
    <n v="5.3760000000000006E-4"/>
    <m/>
    <n v="4.8000000000000001E-2"/>
    <n v="4.8000000000000001E-2"/>
    <n v="0.53760000000000008"/>
    <n v="5.3760000000000006E-4"/>
    <m/>
    <m/>
    <m/>
    <m/>
  </r>
  <r>
    <x v="2"/>
    <x v="0"/>
    <s v="Emp. De Serv. Priv. No Informantes"/>
    <m/>
    <m/>
    <s v="EL"/>
    <m/>
    <m/>
    <m/>
    <x v="444"/>
    <x v="86"/>
    <x v="0"/>
    <x v="937"/>
    <x v="366"/>
    <s v="EL"/>
    <s v="EL"/>
    <s v="Diésel"/>
    <x v="1"/>
    <s v="NO COES"/>
    <s v="Instalado"/>
    <x v="0"/>
    <m/>
    <s v="-"/>
    <s v="Privado"/>
    <s v="au-NI-C"/>
    <x v="2"/>
    <s v="LIMA"/>
    <s v="LIMA"/>
    <s v="Lima"/>
    <s v="San Martín de Porres"/>
    <m/>
    <s v="zz"/>
    <n v="0.26"/>
    <n v="0.26"/>
    <n v="2.9120000000000004"/>
    <n v="2.9120000000000005E-3"/>
    <m/>
    <n v="0.26"/>
    <n v="0.26"/>
    <n v="2.9120000000000004"/>
    <n v="2.9120000000000005E-3"/>
    <m/>
    <n v="0.26"/>
    <n v="0.26"/>
    <n v="2.9120000000000004"/>
    <n v="2.9120000000000005E-3"/>
    <m/>
    <n v="0.26"/>
    <n v="0.26"/>
    <n v="2.9120000000000004"/>
    <n v="2.9120000000000005E-3"/>
    <m/>
    <m/>
    <m/>
    <m/>
  </r>
  <r>
    <x v="2"/>
    <x v="0"/>
    <s v="Emp. De Serv. Priv. No Informantes"/>
    <m/>
    <m/>
    <s v="EL"/>
    <m/>
    <m/>
    <m/>
    <x v="445"/>
    <x v="86"/>
    <x v="0"/>
    <x v="938"/>
    <x v="366"/>
    <s v="EL"/>
    <s v="EL"/>
    <s v="Diésel"/>
    <x v="1"/>
    <s v="NO COES"/>
    <s v="Instalado"/>
    <x v="0"/>
    <m/>
    <s v="-"/>
    <s v="Privado"/>
    <s v="au-NI-C"/>
    <x v="2"/>
    <s v="LIMA"/>
    <s v="LIMA"/>
    <s v="Lima"/>
    <s v="Ate"/>
    <m/>
    <s v="zz"/>
    <n v="0.28799999999999998"/>
    <n v="0.28799999999999998"/>
    <n v="3.2256"/>
    <n v="3.2255999999999999E-3"/>
    <m/>
    <n v="0.28799999999999998"/>
    <n v="0.28799999999999998"/>
    <n v="3.2256"/>
    <n v="3.2255999999999999E-3"/>
    <m/>
    <n v="0.28799999999999998"/>
    <n v="0.28799999999999998"/>
    <n v="3.2256"/>
    <n v="3.2255999999999999E-3"/>
    <m/>
    <n v="0.28799999999999998"/>
    <n v="0.28799999999999998"/>
    <n v="3.2256"/>
    <n v="3.2255999999999999E-3"/>
    <m/>
    <m/>
    <m/>
    <m/>
  </r>
  <r>
    <x v="2"/>
    <x v="0"/>
    <s v="Emp. De Serv. Priv. No Informantes"/>
    <m/>
    <m/>
    <s v="EL"/>
    <m/>
    <m/>
    <m/>
    <x v="446"/>
    <x v="86"/>
    <x v="0"/>
    <x v="939"/>
    <x v="366"/>
    <s v="EL"/>
    <s v="EL"/>
    <s v="Diésel"/>
    <x v="1"/>
    <s v="NO COES"/>
    <s v="Instalado"/>
    <x v="0"/>
    <m/>
    <s v="-"/>
    <s v="Privado"/>
    <s v="au-NI-C"/>
    <x v="2"/>
    <s v="CALLAO"/>
    <s v="LIMA"/>
    <s v="Callao"/>
    <s v="Callao"/>
    <m/>
    <s v="zz"/>
    <n v="0.7"/>
    <n v="0.7"/>
    <n v="7.84"/>
    <n v="7.8399999999999997E-3"/>
    <m/>
    <n v="0.7"/>
    <n v="0.7"/>
    <n v="7.84"/>
    <n v="7.8399999999999997E-3"/>
    <m/>
    <n v="0.7"/>
    <n v="0.7"/>
    <n v="7.84"/>
    <n v="7.8399999999999997E-3"/>
    <m/>
    <n v="0.7"/>
    <n v="0.7"/>
    <n v="7.84"/>
    <n v="7.8399999999999997E-3"/>
    <m/>
    <m/>
    <m/>
    <m/>
  </r>
  <r>
    <x v="2"/>
    <x v="0"/>
    <s v="Emp. De Serv. Priv. No Informantes"/>
    <m/>
    <m/>
    <s v="EL"/>
    <m/>
    <m/>
    <m/>
    <x v="447"/>
    <x v="86"/>
    <x v="0"/>
    <x v="940"/>
    <x v="366"/>
    <s v="EL"/>
    <s v="EL"/>
    <s v="Diésel"/>
    <x v="1"/>
    <s v="NO COES"/>
    <s v="Instalado"/>
    <x v="0"/>
    <m/>
    <s v="-"/>
    <s v="Privado"/>
    <s v="au-NI-C"/>
    <x v="2"/>
    <s v="CALLAO"/>
    <s v="LIMA"/>
    <s v="Callao"/>
    <s v="Callao"/>
    <m/>
    <s v="zz"/>
    <n v="0.56999999999999995"/>
    <n v="0.56999999999999995"/>
    <n v="6.3839999999999995"/>
    <n v="6.3839999999999991E-3"/>
    <m/>
    <n v="0.56999999999999995"/>
    <n v="0.56999999999999995"/>
    <n v="6.3839999999999995"/>
    <n v="6.3839999999999991E-3"/>
    <m/>
    <n v="0.56999999999999995"/>
    <n v="0.56999999999999995"/>
    <n v="6.3839999999999995"/>
    <n v="6.3839999999999991E-3"/>
    <m/>
    <n v="0.56999999999999995"/>
    <n v="0.56999999999999995"/>
    <n v="6.3839999999999995"/>
    <n v="6.3839999999999991E-3"/>
    <m/>
    <m/>
    <m/>
    <m/>
  </r>
  <r>
    <x v="2"/>
    <x v="0"/>
    <s v="Emp. De Serv. Priv. No Informantes"/>
    <m/>
    <m/>
    <s v="EL"/>
    <m/>
    <m/>
    <m/>
    <x v="448"/>
    <x v="86"/>
    <x v="0"/>
    <x v="941"/>
    <x v="366"/>
    <s v="EL"/>
    <s v="EL"/>
    <s v="Diésel"/>
    <x v="1"/>
    <s v="NO COES"/>
    <s v="Instalado"/>
    <x v="0"/>
    <m/>
    <s v="-"/>
    <s v="Privado"/>
    <s v="au-NI-C"/>
    <x v="2"/>
    <s v="LIMA"/>
    <s v="LIMA"/>
    <s v="Lima"/>
    <s v="Santa Anita"/>
    <m/>
    <s v="zz"/>
    <n v="0.125"/>
    <n v="0.125"/>
    <n v="1.4"/>
    <n v="1.4E-3"/>
    <m/>
    <n v="0.125"/>
    <n v="0.125"/>
    <n v="1.4"/>
    <n v="1.4E-3"/>
    <m/>
    <n v="0.125"/>
    <n v="0.125"/>
    <n v="1.4"/>
    <n v="1.4E-3"/>
    <m/>
    <n v="0.125"/>
    <n v="0.125"/>
    <n v="1.4"/>
    <n v="1.4E-3"/>
    <m/>
    <m/>
    <m/>
    <m/>
  </r>
  <r>
    <x v="2"/>
    <x v="0"/>
    <s v="Emp. De Serv. Priv. No Informantes"/>
    <m/>
    <m/>
    <s v="EL"/>
    <m/>
    <m/>
    <m/>
    <x v="449"/>
    <x v="86"/>
    <x v="0"/>
    <x v="942"/>
    <x v="366"/>
    <s v="EL"/>
    <s v="EL"/>
    <s v="Diésel"/>
    <x v="1"/>
    <s v="NO COES"/>
    <s v="Instalado"/>
    <x v="0"/>
    <m/>
    <s v="-"/>
    <s v="Privado"/>
    <s v="au-NI-C"/>
    <x v="2"/>
    <s v="LIMA"/>
    <s v="LIMA"/>
    <s v="Lima"/>
    <s v="San Juan de Lurigancho"/>
    <m/>
    <s v="zz"/>
    <n v="0.54500000000000004"/>
    <n v="0.54500000000000004"/>
    <n v="6.104000000000001"/>
    <n v="6.1040000000000009E-3"/>
    <m/>
    <n v="0.54500000000000004"/>
    <n v="0.54500000000000004"/>
    <n v="6.104000000000001"/>
    <n v="6.1040000000000009E-3"/>
    <m/>
    <n v="0.54500000000000004"/>
    <n v="0.54500000000000004"/>
    <n v="6.104000000000001"/>
    <n v="6.1040000000000009E-3"/>
    <m/>
    <n v="0.54500000000000004"/>
    <n v="0.54500000000000004"/>
    <n v="6.104000000000001"/>
    <n v="6.1040000000000009E-3"/>
    <m/>
    <m/>
    <m/>
    <m/>
  </r>
  <r>
    <x v="2"/>
    <x v="0"/>
    <s v="Emp. De Serv. Priv. No Informantes"/>
    <m/>
    <m/>
    <s v="EL"/>
    <m/>
    <m/>
    <m/>
    <x v="450"/>
    <x v="86"/>
    <x v="0"/>
    <x v="943"/>
    <x v="366"/>
    <s v="EL"/>
    <s v="EL"/>
    <s v="Diésel"/>
    <x v="1"/>
    <s v="NO COES"/>
    <s v="Instalado"/>
    <x v="0"/>
    <m/>
    <s v="-"/>
    <s v="Privado"/>
    <s v="au-NI-C"/>
    <x v="2"/>
    <s v="LIMA"/>
    <s v="LIMA"/>
    <s v="Lima"/>
    <s v="Santa Anita"/>
    <m/>
    <s v="zz"/>
    <n v="0.57799999999999996"/>
    <n v="0.57799999999999996"/>
    <n v="6.4735999999999994"/>
    <n v="6.4735999999999995E-3"/>
    <m/>
    <n v="0.57799999999999996"/>
    <n v="0.57799999999999996"/>
    <n v="6.4735999999999994"/>
    <n v="6.4735999999999995E-3"/>
    <m/>
    <n v="0.57799999999999996"/>
    <n v="0.57799999999999996"/>
    <n v="6.4735999999999994"/>
    <n v="6.4735999999999995E-3"/>
    <m/>
    <n v="0.57799999999999996"/>
    <n v="0.57799999999999996"/>
    <n v="6.4735999999999994"/>
    <n v="6.4735999999999995E-3"/>
    <m/>
    <m/>
    <m/>
    <m/>
  </r>
  <r>
    <x v="2"/>
    <x v="0"/>
    <s v="Emp. De Serv. Priv. No Informantes"/>
    <m/>
    <m/>
    <s v="EL"/>
    <m/>
    <m/>
    <m/>
    <x v="451"/>
    <x v="86"/>
    <x v="0"/>
    <x v="944"/>
    <x v="366"/>
    <s v="EL"/>
    <s v="EL"/>
    <s v="Diésel"/>
    <x v="1"/>
    <s v="NO COES"/>
    <s v="Instalado"/>
    <x v="0"/>
    <m/>
    <s v="-"/>
    <s v="Privado"/>
    <s v="au-NI-C"/>
    <x v="2"/>
    <s v="LIMA"/>
    <s v="LIMA"/>
    <s v="Lima"/>
    <s v="Ate"/>
    <m/>
    <s v="zz"/>
    <n v="0.50600000000000001"/>
    <n v="0.50600000000000001"/>
    <n v="5.6672000000000011"/>
    <n v="5.6672000000000007E-3"/>
    <m/>
    <n v="0.50600000000000001"/>
    <n v="0.50600000000000001"/>
    <n v="5.6672000000000011"/>
    <n v="5.6672000000000007E-3"/>
    <m/>
    <n v="0.50600000000000001"/>
    <n v="0.50600000000000001"/>
    <n v="5.6672000000000011"/>
    <n v="5.6672000000000007E-3"/>
    <m/>
    <n v="0.50600000000000001"/>
    <n v="0.50600000000000001"/>
    <n v="5.6672000000000011"/>
    <n v="5.6672000000000007E-3"/>
    <m/>
    <m/>
    <m/>
    <m/>
  </r>
  <r>
    <x v="2"/>
    <x v="0"/>
    <s v="Emp. De Serv. Priv. No Informantes"/>
    <m/>
    <m/>
    <s v="EL"/>
    <m/>
    <m/>
    <m/>
    <x v="452"/>
    <x v="86"/>
    <x v="0"/>
    <x v="945"/>
    <x v="366"/>
    <s v="EL"/>
    <s v="EL"/>
    <s v="Diésel"/>
    <x v="1"/>
    <s v="NO COES"/>
    <s v="Instalado"/>
    <x v="0"/>
    <m/>
    <s v="-"/>
    <s v="Privado"/>
    <s v="au-NI-C"/>
    <x v="2"/>
    <s v="CALLAO"/>
    <s v="LIMA"/>
    <s v="Callao"/>
    <s v="Callao"/>
    <m/>
    <s v="zz"/>
    <n v="0.113"/>
    <n v="0.113"/>
    <n v="1.2656000000000001"/>
    <n v="1.2656E-3"/>
    <m/>
    <n v="0.113"/>
    <n v="0.113"/>
    <n v="1.2656000000000001"/>
    <n v="1.2656E-3"/>
    <m/>
    <n v="0.113"/>
    <n v="0.113"/>
    <n v="1.2656000000000001"/>
    <n v="1.2656E-3"/>
    <m/>
    <n v="0.113"/>
    <n v="0.113"/>
    <n v="1.2656000000000001"/>
    <n v="1.2656E-3"/>
    <m/>
    <m/>
    <m/>
    <m/>
  </r>
  <r>
    <x v="2"/>
    <x v="0"/>
    <s v="Emp. De Serv. Priv. No Informantes"/>
    <m/>
    <m/>
    <s v="EL"/>
    <m/>
    <m/>
    <m/>
    <x v="453"/>
    <x v="86"/>
    <x v="0"/>
    <x v="946"/>
    <x v="366"/>
    <s v="EL"/>
    <s v="EL"/>
    <s v="Diésel"/>
    <x v="1"/>
    <s v="NO COES"/>
    <s v="Instalado"/>
    <x v="0"/>
    <m/>
    <s v="-"/>
    <s v="Privado"/>
    <s v="au-NI-C"/>
    <x v="2"/>
    <s v="LIMA"/>
    <s v="LIMA"/>
    <s v="Lima"/>
    <s v="Lima"/>
    <m/>
    <s v="zz"/>
    <n v="0.32"/>
    <n v="0.32"/>
    <n v="3.5840000000000001"/>
    <n v="3.5839999999999999E-3"/>
    <m/>
    <n v="0.32"/>
    <n v="0.32"/>
    <n v="3.5840000000000001"/>
    <n v="3.5839999999999999E-3"/>
    <m/>
    <n v="0.32"/>
    <n v="0.32"/>
    <n v="3.5840000000000001"/>
    <n v="3.5839999999999999E-3"/>
    <m/>
    <n v="0.32"/>
    <n v="0.32"/>
    <n v="3.5840000000000001"/>
    <n v="3.5839999999999999E-3"/>
    <m/>
    <m/>
    <m/>
    <m/>
  </r>
  <r>
    <x v="2"/>
    <x v="0"/>
    <s v="Emp. De Serv. Priv. No Informantes"/>
    <m/>
    <m/>
    <s v="EL"/>
    <m/>
    <m/>
    <m/>
    <x v="454"/>
    <x v="86"/>
    <x v="0"/>
    <x v="947"/>
    <x v="366"/>
    <s v="EL"/>
    <s v="EL"/>
    <s v="Diésel"/>
    <x v="1"/>
    <s v="NO COES"/>
    <s v="Instalado"/>
    <x v="0"/>
    <m/>
    <s v="-"/>
    <s v="Privado"/>
    <s v="au-NI-C"/>
    <x v="2"/>
    <s v="LIMA"/>
    <s v="LIMA"/>
    <s v="Lima"/>
    <s v="Lima"/>
    <m/>
    <s v="zz"/>
    <n v="0.34599999999999997"/>
    <n v="0.34599999999999997"/>
    <n v="3.8752"/>
    <n v="3.8752000000000001E-3"/>
    <m/>
    <n v="0.34599999999999997"/>
    <n v="0.34599999999999997"/>
    <n v="3.8752"/>
    <n v="3.8752000000000001E-3"/>
    <m/>
    <n v="0.34599999999999997"/>
    <n v="0.34599999999999997"/>
    <n v="3.8752"/>
    <n v="3.8752000000000001E-3"/>
    <m/>
    <n v="0.34599999999999997"/>
    <n v="0.34599999999999997"/>
    <n v="3.8752"/>
    <n v="3.8752000000000001E-3"/>
    <m/>
    <m/>
    <m/>
    <m/>
  </r>
  <r>
    <x v="2"/>
    <x v="0"/>
    <s v="Emp. De Serv. Priv. No Informantes"/>
    <m/>
    <m/>
    <s v="EL"/>
    <m/>
    <m/>
    <m/>
    <x v="455"/>
    <x v="86"/>
    <x v="0"/>
    <x v="948"/>
    <x v="366"/>
    <s v="EL"/>
    <s v="EL"/>
    <s v="Diésel"/>
    <x v="1"/>
    <s v="NO COES"/>
    <s v="Instalado"/>
    <x v="0"/>
    <m/>
    <s v="-"/>
    <s v="Privado"/>
    <s v="au-NI-C"/>
    <x v="2"/>
    <s v="LIMA"/>
    <s v="LIMA"/>
    <s v="Lima"/>
    <s v="Lima"/>
    <m/>
    <s v="zz"/>
    <n v="1"/>
    <n v="1"/>
    <n v="11.2"/>
    <n v="1.12E-2"/>
    <m/>
    <n v="1"/>
    <n v="1"/>
    <n v="11.2"/>
    <n v="1.12E-2"/>
    <m/>
    <n v="1"/>
    <n v="1"/>
    <n v="11.2"/>
    <n v="1.12E-2"/>
    <m/>
    <n v="1"/>
    <n v="1"/>
    <n v="11.2"/>
    <n v="1.12E-2"/>
    <m/>
    <m/>
    <m/>
    <m/>
  </r>
  <r>
    <x v="2"/>
    <x v="0"/>
    <s v="Emp. De Serv. Priv. No Informantes"/>
    <m/>
    <m/>
    <s v="EL"/>
    <m/>
    <m/>
    <m/>
    <x v="456"/>
    <x v="86"/>
    <x v="0"/>
    <x v="949"/>
    <x v="366"/>
    <s v="EL"/>
    <s v="EL"/>
    <s v="Diésel"/>
    <x v="1"/>
    <s v="NO COES"/>
    <s v="Instalado"/>
    <x v="0"/>
    <m/>
    <s v="-"/>
    <s v="Privado"/>
    <s v="au-NI-C"/>
    <x v="2"/>
    <s v="LIMA"/>
    <s v="LIMA"/>
    <s v="Lima"/>
    <s v="Lima"/>
    <m/>
    <s v="zz"/>
    <n v="0.34499999999999997"/>
    <n v="0.34499999999999997"/>
    <n v="3.8639999999999994"/>
    <n v="3.8639999999999994E-3"/>
    <m/>
    <n v="0.34499999999999997"/>
    <n v="0.34499999999999997"/>
    <n v="3.8639999999999994"/>
    <n v="3.8639999999999994E-3"/>
    <m/>
    <n v="0.34499999999999997"/>
    <n v="0.34499999999999997"/>
    <n v="3.8639999999999994"/>
    <n v="3.8639999999999994E-3"/>
    <m/>
    <n v="0.34499999999999997"/>
    <n v="0.34499999999999997"/>
    <n v="3.8639999999999994"/>
    <n v="3.8639999999999994E-3"/>
    <m/>
    <m/>
    <m/>
    <m/>
  </r>
  <r>
    <x v="2"/>
    <x v="0"/>
    <s v="Emp. De Serv. Priv. No Informantes"/>
    <m/>
    <m/>
    <s v="EL"/>
    <m/>
    <m/>
    <m/>
    <x v="359"/>
    <x v="86"/>
    <x v="0"/>
    <x v="950"/>
    <x v="366"/>
    <s v="EL"/>
    <s v="EL"/>
    <s v="Diésel"/>
    <x v="1"/>
    <s v="NO COES"/>
    <s v="Instalado"/>
    <x v="0"/>
    <m/>
    <s v="-"/>
    <s v="Privado"/>
    <s v="au-NI-C"/>
    <x v="2"/>
    <s v="LIMA"/>
    <s v="LIMA"/>
    <s v="Lima"/>
    <s v="Lima"/>
    <m/>
    <s v="zz"/>
    <n v="0.68"/>
    <n v="0.68"/>
    <n v="7.6160000000000005"/>
    <n v="7.6160000000000004E-3"/>
    <m/>
    <n v="0.68"/>
    <n v="0.68"/>
    <n v="7.6160000000000005"/>
    <n v="7.6160000000000004E-3"/>
    <m/>
    <n v="0.68"/>
    <n v="0.68"/>
    <n v="7.6160000000000005"/>
    <n v="7.6160000000000004E-3"/>
    <m/>
    <n v="0.68"/>
    <n v="0.68"/>
    <n v="7.6160000000000005"/>
    <n v="7.6160000000000004E-3"/>
    <m/>
    <m/>
    <m/>
    <m/>
  </r>
  <r>
    <x v="2"/>
    <x v="0"/>
    <s v="Emp. De Serv. Priv. No Informantes"/>
    <m/>
    <m/>
    <s v="EL"/>
    <m/>
    <m/>
    <m/>
    <x v="396"/>
    <x v="86"/>
    <x v="0"/>
    <x v="951"/>
    <x v="366"/>
    <s v="EL"/>
    <s v="EL"/>
    <s v="Diésel"/>
    <x v="1"/>
    <s v="NO COES"/>
    <s v="Instalado"/>
    <x v="0"/>
    <m/>
    <s v="-"/>
    <s v="Privado"/>
    <s v="au-NI-C"/>
    <x v="2"/>
    <s v="CALLAO"/>
    <s v="LIMA"/>
    <s v="Callao"/>
    <s v="La Perla"/>
    <m/>
    <s v="zz"/>
    <n v="1.2"/>
    <n v="1.2"/>
    <n v="13.44"/>
    <n v="1.3439999999999999E-2"/>
    <m/>
    <n v="1.2"/>
    <n v="1.2"/>
    <n v="13.44"/>
    <n v="1.3439999999999999E-2"/>
    <m/>
    <n v="1.2"/>
    <n v="1.2"/>
    <n v="13.44"/>
    <n v="1.3439999999999999E-2"/>
    <m/>
    <n v="1.2"/>
    <n v="1.2"/>
    <n v="13.44"/>
    <n v="1.3439999999999999E-2"/>
    <m/>
    <m/>
    <m/>
    <m/>
  </r>
  <r>
    <x v="2"/>
    <x v="0"/>
    <s v="Emp. De Serv. Priv. No Informantes"/>
    <m/>
    <m/>
    <s v="EL"/>
    <m/>
    <m/>
    <m/>
    <x v="457"/>
    <x v="86"/>
    <x v="0"/>
    <x v="952"/>
    <x v="366"/>
    <s v="EL"/>
    <s v="EL"/>
    <s v="Diésel"/>
    <x v="1"/>
    <s v="NO COES"/>
    <s v="Instalado"/>
    <x v="0"/>
    <m/>
    <s v="-"/>
    <s v="Privado"/>
    <s v="au-NI-C"/>
    <x v="2"/>
    <s v="LIMA"/>
    <s v="LIMA"/>
    <s v="Lima"/>
    <s v="Lima"/>
    <m/>
    <s v="zz"/>
    <n v="0.25"/>
    <n v="0.25"/>
    <n v="2.8"/>
    <n v="2.8E-3"/>
    <m/>
    <n v="0.25"/>
    <n v="0.25"/>
    <n v="2.8"/>
    <n v="2.8E-3"/>
    <m/>
    <n v="0.25"/>
    <n v="0.25"/>
    <n v="2.8"/>
    <n v="2.8E-3"/>
    <m/>
    <n v="0.25"/>
    <n v="0.25"/>
    <n v="2.8"/>
    <n v="2.8E-3"/>
    <m/>
    <m/>
    <m/>
    <m/>
  </r>
  <r>
    <x v="2"/>
    <x v="0"/>
    <s v="Emp. De Serv. Priv. No Informantes"/>
    <m/>
    <m/>
    <s v="EL"/>
    <m/>
    <m/>
    <m/>
    <x v="458"/>
    <x v="86"/>
    <x v="0"/>
    <x v="953"/>
    <x v="366"/>
    <s v="EL"/>
    <s v="EL"/>
    <s v="Diésel"/>
    <x v="1"/>
    <s v="NO COES"/>
    <s v="Instalado"/>
    <x v="0"/>
    <m/>
    <s v="-"/>
    <s v="Privado"/>
    <s v="au-NI-C"/>
    <x v="2"/>
    <s v="LIMA"/>
    <s v="LIMA"/>
    <s v="Huaura"/>
    <s v="Huacho"/>
    <m/>
    <s v="zz"/>
    <n v="0.45800000000000002"/>
    <n v="0.45800000000000002"/>
    <n v="5.1296000000000008"/>
    <n v="5.1296000000000007E-3"/>
    <m/>
    <n v="0.45800000000000002"/>
    <n v="0.45800000000000002"/>
    <n v="5.1296000000000008"/>
    <n v="5.1296000000000007E-3"/>
    <m/>
    <n v="0.45800000000000002"/>
    <n v="0.45800000000000002"/>
    <n v="5.1296000000000008"/>
    <n v="5.1296000000000007E-3"/>
    <m/>
    <n v="0.45800000000000002"/>
    <n v="0.45800000000000002"/>
    <n v="5.1296000000000008"/>
    <n v="5.1296000000000007E-3"/>
    <m/>
    <m/>
    <m/>
    <m/>
  </r>
  <r>
    <x v="2"/>
    <x v="0"/>
    <s v="Emp. De Serv. Priv. No Informantes"/>
    <m/>
    <m/>
    <s v="EL"/>
    <m/>
    <m/>
    <m/>
    <x v="459"/>
    <x v="86"/>
    <x v="0"/>
    <x v="954"/>
    <x v="366"/>
    <s v="EL"/>
    <s v="EL"/>
    <s v="Diésel"/>
    <x v="1"/>
    <s v="NO COES"/>
    <s v="Instalado"/>
    <x v="0"/>
    <m/>
    <s v="-"/>
    <s v="Privado"/>
    <s v="au-NI-C"/>
    <x v="2"/>
    <s v="LIMA"/>
    <s v="LIMA"/>
    <s v="Lima"/>
    <s v="Ate"/>
    <m/>
    <s v="zz"/>
    <n v="0.17"/>
    <n v="0.17"/>
    <n v="1.9040000000000001"/>
    <n v="1.9040000000000001E-3"/>
    <m/>
    <n v="0.17"/>
    <n v="0.17"/>
    <n v="1.9040000000000001"/>
    <n v="1.9040000000000001E-3"/>
    <m/>
    <n v="0.17"/>
    <n v="0.17"/>
    <n v="1.9040000000000001"/>
    <n v="1.9040000000000001E-3"/>
    <m/>
    <n v="0.17"/>
    <n v="0.17"/>
    <n v="1.9040000000000001"/>
    <n v="1.9040000000000001E-3"/>
    <m/>
    <m/>
    <m/>
    <m/>
  </r>
  <r>
    <x v="2"/>
    <x v="0"/>
    <s v="Emp. De Serv. Priv. No Informantes"/>
    <m/>
    <m/>
    <s v="EL"/>
    <m/>
    <m/>
    <m/>
    <x v="460"/>
    <x v="86"/>
    <x v="0"/>
    <x v="955"/>
    <x v="366"/>
    <s v="EL"/>
    <s v="EL"/>
    <s v="Diésel"/>
    <x v="1"/>
    <s v="NO COES"/>
    <s v="Instalado"/>
    <x v="0"/>
    <m/>
    <s v="-"/>
    <s v="Privado"/>
    <s v="au-NI-C"/>
    <x v="2"/>
    <s v="LIMA"/>
    <s v="LIMA"/>
    <s v="Lima"/>
    <s v="Lima"/>
    <m/>
    <s v="zz"/>
    <n v="0.32800000000000001"/>
    <n v="0.32800000000000001"/>
    <n v="3.6736000000000004"/>
    <n v="3.6736000000000004E-3"/>
    <m/>
    <n v="0.32800000000000001"/>
    <n v="0.32800000000000001"/>
    <n v="3.6736000000000004"/>
    <n v="3.6736000000000004E-3"/>
    <m/>
    <n v="0.32800000000000001"/>
    <n v="0.32800000000000001"/>
    <n v="3.6736000000000004"/>
    <n v="3.6736000000000004E-3"/>
    <m/>
    <n v="0.32800000000000001"/>
    <n v="0.32800000000000001"/>
    <n v="3.6736000000000004"/>
    <n v="3.6736000000000004E-3"/>
    <m/>
    <m/>
    <m/>
    <m/>
  </r>
  <r>
    <x v="2"/>
    <x v="0"/>
    <s v="Emp. De Serv. Priv. No Informantes"/>
    <m/>
    <m/>
    <s v="EL"/>
    <m/>
    <m/>
    <m/>
    <x v="461"/>
    <x v="86"/>
    <x v="0"/>
    <x v="956"/>
    <x v="366"/>
    <s v="EL"/>
    <s v="EL"/>
    <s v="Diésel"/>
    <x v="1"/>
    <s v="NO COES"/>
    <s v="Instalado"/>
    <x v="0"/>
    <m/>
    <s v="-"/>
    <s v="Privado"/>
    <s v="au-NI-C"/>
    <x v="2"/>
    <s v="LIMA"/>
    <s v="LIMA"/>
    <s v="Lima"/>
    <s v="Independencia"/>
    <m/>
    <s v="zz"/>
    <n v="0.15"/>
    <n v="0.15"/>
    <n v="1.68"/>
    <n v="1.6799999999999999E-3"/>
    <m/>
    <n v="0.15"/>
    <n v="0.15"/>
    <n v="1.68"/>
    <n v="1.6799999999999999E-3"/>
    <m/>
    <n v="0.15"/>
    <n v="0.15"/>
    <n v="1.68"/>
    <n v="1.6799999999999999E-3"/>
    <m/>
    <n v="0.15"/>
    <n v="0.15"/>
    <n v="1.68"/>
    <n v="1.6799999999999999E-3"/>
    <m/>
    <m/>
    <m/>
    <m/>
  </r>
  <r>
    <x v="2"/>
    <x v="0"/>
    <s v="Emp. De Serv. Priv. No Informantes"/>
    <m/>
    <m/>
    <s v="EL"/>
    <m/>
    <m/>
    <m/>
    <x v="462"/>
    <x v="86"/>
    <x v="0"/>
    <x v="957"/>
    <x v="366"/>
    <s v="EL"/>
    <s v="EL"/>
    <s v="Diésel"/>
    <x v="1"/>
    <s v="NO COES"/>
    <s v="Instalado"/>
    <x v="0"/>
    <m/>
    <s v="-"/>
    <s v="Privado"/>
    <s v="au-NI-C"/>
    <x v="2"/>
    <s v="LIMA"/>
    <s v="LIMA"/>
    <s v="Lima"/>
    <s v="Lima"/>
    <m/>
    <s v="zz"/>
    <n v="1.6"/>
    <n v="1.6"/>
    <n v="17.920000000000002"/>
    <n v="1.7920000000000002E-2"/>
    <m/>
    <n v="1.6"/>
    <n v="1.6"/>
    <n v="17.920000000000002"/>
    <n v="1.7920000000000002E-2"/>
    <m/>
    <n v="1.6"/>
    <n v="1.6"/>
    <n v="17.920000000000002"/>
    <n v="1.7920000000000002E-2"/>
    <m/>
    <n v="1.6"/>
    <n v="1.6"/>
    <n v="17.920000000000002"/>
    <n v="1.7920000000000002E-2"/>
    <m/>
    <m/>
    <m/>
    <m/>
  </r>
  <r>
    <x v="2"/>
    <x v="0"/>
    <s v="Emp. De Serv. Priv. No Informantes"/>
    <m/>
    <m/>
    <s v="EL"/>
    <m/>
    <m/>
    <m/>
    <x v="463"/>
    <x v="86"/>
    <x v="0"/>
    <x v="958"/>
    <x v="366"/>
    <s v="EL"/>
    <s v="EL"/>
    <s v="Diésel"/>
    <x v="1"/>
    <s v="NO COES"/>
    <s v="Instalado"/>
    <x v="0"/>
    <m/>
    <s v="-"/>
    <s v="Privado"/>
    <s v="au-NI-C"/>
    <x v="2"/>
    <s v="LIMA"/>
    <s v="LIMA"/>
    <s v="Lima"/>
    <s v="Ate"/>
    <m/>
    <s v="zz"/>
    <n v="0.25"/>
    <n v="0.25"/>
    <n v="2.8"/>
    <n v="2.8E-3"/>
    <m/>
    <n v="0.25"/>
    <n v="0.25"/>
    <n v="2.8"/>
    <n v="2.8E-3"/>
    <m/>
    <n v="0.25"/>
    <n v="0.25"/>
    <n v="2.8"/>
    <n v="2.8E-3"/>
    <m/>
    <n v="0.25"/>
    <n v="0.25"/>
    <n v="2.8"/>
    <n v="2.8E-3"/>
    <m/>
    <m/>
    <m/>
    <m/>
  </r>
  <r>
    <x v="2"/>
    <x v="0"/>
    <s v="Emp. De Serv. Priv. No Informantes"/>
    <m/>
    <m/>
    <s v="EL"/>
    <m/>
    <m/>
    <m/>
    <x v="464"/>
    <x v="86"/>
    <x v="0"/>
    <x v="959"/>
    <x v="366"/>
    <s v="EL"/>
    <s v="EL"/>
    <s v="Diésel"/>
    <x v="1"/>
    <s v="NO COES"/>
    <s v="Instalado"/>
    <x v="0"/>
    <m/>
    <s v="-"/>
    <s v="Privado"/>
    <s v="au-NI-C"/>
    <x v="2"/>
    <s v="CALLAO"/>
    <s v="LIMA"/>
    <s v="Callao"/>
    <s v="Carmen de la Legua"/>
    <m/>
    <s v="zz"/>
    <n v="0.40799999999999997"/>
    <n v="0.40799999999999997"/>
    <n v="4.5696000000000003"/>
    <n v="4.5696000000000001E-3"/>
    <m/>
    <n v="0.40799999999999997"/>
    <n v="0.40799999999999997"/>
    <n v="4.5696000000000003"/>
    <n v="4.5696000000000001E-3"/>
    <m/>
    <n v="0.40799999999999997"/>
    <n v="0.40799999999999997"/>
    <n v="4.5696000000000003"/>
    <n v="4.5696000000000001E-3"/>
    <m/>
    <n v="0.40799999999999997"/>
    <n v="0.40799999999999997"/>
    <n v="4.5696000000000003"/>
    <n v="4.5696000000000001E-3"/>
    <m/>
    <m/>
    <m/>
    <m/>
  </r>
  <r>
    <x v="2"/>
    <x v="0"/>
    <s v="Emp. De Serv. Priv. No Informantes"/>
    <m/>
    <m/>
    <s v="EL"/>
    <m/>
    <m/>
    <m/>
    <x v="465"/>
    <x v="86"/>
    <x v="0"/>
    <x v="960"/>
    <x v="366"/>
    <s v="EL"/>
    <s v="EL"/>
    <s v="Diésel"/>
    <x v="1"/>
    <s v="NO COES"/>
    <s v="Instalado"/>
    <x v="0"/>
    <m/>
    <s v="-"/>
    <s v="Privado"/>
    <s v="au-NI-C"/>
    <x v="2"/>
    <s v="LIMA"/>
    <s v="LIMA"/>
    <s v="Lima"/>
    <s v="San Juan de Lurigancho"/>
    <m/>
    <s v="zz"/>
    <n v="0.113"/>
    <n v="0.113"/>
    <n v="1.2656000000000001"/>
    <n v="1.2656E-3"/>
    <m/>
    <n v="0.113"/>
    <n v="0.113"/>
    <n v="1.2656000000000001"/>
    <n v="1.2656E-3"/>
    <m/>
    <n v="0.113"/>
    <n v="0.113"/>
    <n v="1.2656000000000001"/>
    <n v="1.2656E-3"/>
    <m/>
    <n v="0.113"/>
    <n v="0.113"/>
    <n v="1.2656000000000001"/>
    <n v="1.2656E-3"/>
    <m/>
    <m/>
    <m/>
    <m/>
  </r>
  <r>
    <x v="2"/>
    <x v="0"/>
    <s v="Emp. De Serv. Priv. No Informantes"/>
    <m/>
    <m/>
    <s v="EL"/>
    <m/>
    <m/>
    <m/>
    <x v="466"/>
    <x v="86"/>
    <x v="0"/>
    <x v="961"/>
    <x v="366"/>
    <s v="EL"/>
    <s v="EL"/>
    <s v="Diésel"/>
    <x v="1"/>
    <s v="NO COES"/>
    <s v="Instalado"/>
    <x v="0"/>
    <m/>
    <s v="-"/>
    <s v="Privado"/>
    <s v="au-NI-C"/>
    <x v="2"/>
    <s v="LIMA"/>
    <s v="LIMA"/>
    <s v="Lima"/>
    <s v="Ate"/>
    <m/>
    <s v="zz"/>
    <n v="0.39300000000000002"/>
    <n v="0.39300000000000002"/>
    <n v="4.4016000000000002"/>
    <n v="4.4016000000000003E-3"/>
    <m/>
    <n v="0.39300000000000002"/>
    <n v="0.39300000000000002"/>
    <n v="4.4016000000000002"/>
    <n v="4.4016000000000003E-3"/>
    <m/>
    <n v="0.39300000000000002"/>
    <n v="0.39300000000000002"/>
    <n v="4.4016000000000002"/>
    <n v="4.4016000000000003E-3"/>
    <m/>
    <n v="0.39300000000000002"/>
    <n v="0.39300000000000002"/>
    <n v="4.4016000000000002"/>
    <n v="4.4016000000000003E-3"/>
    <m/>
    <m/>
    <m/>
    <m/>
  </r>
  <r>
    <x v="2"/>
    <x v="0"/>
    <s v="Emp. De Serv. Priv. No Informantes"/>
    <m/>
    <m/>
    <s v="EL"/>
    <m/>
    <m/>
    <m/>
    <x v="467"/>
    <x v="86"/>
    <x v="0"/>
    <x v="962"/>
    <x v="366"/>
    <s v="EL"/>
    <s v="EL"/>
    <s v="Diésel"/>
    <x v="1"/>
    <s v="NO COES"/>
    <s v="Instalado"/>
    <x v="0"/>
    <m/>
    <s v="-"/>
    <s v="Privado"/>
    <s v="au-NI-C"/>
    <x v="2"/>
    <s v="CALLAO"/>
    <s v="LIMA"/>
    <s v="Callao"/>
    <s v="Callao"/>
    <m/>
    <s v="zz"/>
    <n v="0.59499999999999997"/>
    <n v="0.59499999999999997"/>
    <n v="6.6639999999999997"/>
    <n v="6.6639999999999998E-3"/>
    <m/>
    <n v="0.59499999999999997"/>
    <n v="0.59499999999999997"/>
    <n v="6.6639999999999997"/>
    <n v="6.6639999999999998E-3"/>
    <m/>
    <n v="0.59499999999999997"/>
    <n v="0.59499999999999997"/>
    <n v="6.6639999999999997"/>
    <n v="6.6639999999999998E-3"/>
    <m/>
    <n v="0.59499999999999997"/>
    <n v="0.59499999999999997"/>
    <n v="6.6639999999999997"/>
    <n v="6.6639999999999998E-3"/>
    <m/>
    <m/>
    <m/>
    <m/>
  </r>
  <r>
    <x v="2"/>
    <x v="0"/>
    <s v="Emp. De Serv. Priv. No Informantes"/>
    <m/>
    <m/>
    <s v="EL"/>
    <m/>
    <m/>
    <m/>
    <x v="468"/>
    <x v="86"/>
    <x v="0"/>
    <x v="963"/>
    <x v="366"/>
    <s v="EL"/>
    <s v="EL"/>
    <s v="Diésel"/>
    <x v="1"/>
    <s v="NO COES"/>
    <s v="Instalado"/>
    <x v="0"/>
    <m/>
    <s v="-"/>
    <s v="Privado"/>
    <s v="au-NI-C"/>
    <x v="2"/>
    <s v="CALLAO"/>
    <s v="LIMA"/>
    <s v="Callao"/>
    <s v="Callao"/>
    <m/>
    <s v="zz"/>
    <n v="0.7"/>
    <n v="0.7"/>
    <n v="7.84"/>
    <n v="7.8399999999999997E-3"/>
    <m/>
    <n v="0.7"/>
    <n v="0.7"/>
    <n v="7.84"/>
    <n v="7.8399999999999997E-3"/>
    <m/>
    <n v="0.7"/>
    <n v="0.7"/>
    <n v="7.84"/>
    <n v="7.8399999999999997E-3"/>
    <m/>
    <n v="0.7"/>
    <n v="0.7"/>
    <n v="7.84"/>
    <n v="7.8399999999999997E-3"/>
    <m/>
    <m/>
    <m/>
    <m/>
  </r>
  <r>
    <x v="2"/>
    <x v="0"/>
    <s v="Emp. De Serv. Priv. No Informantes"/>
    <m/>
    <m/>
    <s v="EL"/>
    <m/>
    <m/>
    <m/>
    <x v="469"/>
    <x v="86"/>
    <x v="0"/>
    <x v="964"/>
    <x v="366"/>
    <s v="EL"/>
    <s v="EL"/>
    <s v="Diésel"/>
    <x v="1"/>
    <s v="NO COES"/>
    <s v="Instalado"/>
    <x v="0"/>
    <m/>
    <s v="-"/>
    <s v="Privado"/>
    <s v="au-NI-C"/>
    <x v="2"/>
    <s v="LIMA"/>
    <s v="LIMA"/>
    <s v="Lima"/>
    <s v="Lima"/>
    <m/>
    <s v="zz"/>
    <n v="0.08"/>
    <n v="0.08"/>
    <n v="0.89600000000000002"/>
    <n v="8.9599999999999999E-4"/>
    <m/>
    <n v="0.08"/>
    <n v="0.08"/>
    <n v="0.89600000000000002"/>
    <n v="8.9599999999999999E-4"/>
    <m/>
    <n v="0.08"/>
    <n v="0.08"/>
    <n v="0.89600000000000002"/>
    <n v="8.9599999999999999E-4"/>
    <m/>
    <n v="0.08"/>
    <n v="0.08"/>
    <n v="0.89600000000000002"/>
    <n v="8.9599999999999999E-4"/>
    <m/>
    <m/>
    <m/>
    <m/>
  </r>
  <r>
    <x v="2"/>
    <x v="0"/>
    <s v="Emp. De Serv. Priv. No Informantes"/>
    <m/>
    <m/>
    <s v="EL"/>
    <m/>
    <m/>
    <m/>
    <x v="470"/>
    <x v="86"/>
    <x v="0"/>
    <x v="965"/>
    <x v="366"/>
    <s v="EL"/>
    <s v="EL"/>
    <s v="Diésel"/>
    <x v="1"/>
    <s v="NO COES"/>
    <s v="Instalado"/>
    <x v="0"/>
    <m/>
    <s v="-"/>
    <s v="Privado"/>
    <s v="au-NI-C"/>
    <x v="2"/>
    <s v="CALLAO"/>
    <s v="LIMA"/>
    <s v="Callao"/>
    <s v="Callao"/>
    <m/>
    <s v="zz"/>
    <n v="0.125"/>
    <n v="0.125"/>
    <n v="1.4"/>
    <n v="1.4E-3"/>
    <m/>
    <n v="0.125"/>
    <n v="0.125"/>
    <n v="1.4"/>
    <n v="1.4E-3"/>
    <m/>
    <n v="0.125"/>
    <n v="0.125"/>
    <n v="1.4"/>
    <n v="1.4E-3"/>
    <m/>
    <n v="0.125"/>
    <n v="0.125"/>
    <n v="1.4"/>
    <n v="1.4E-3"/>
    <m/>
    <m/>
    <m/>
    <m/>
  </r>
  <r>
    <x v="2"/>
    <x v="0"/>
    <s v="Emp. De Serv. Priv. No Informantes"/>
    <m/>
    <m/>
    <s v="EL"/>
    <m/>
    <m/>
    <m/>
    <x v="471"/>
    <x v="86"/>
    <x v="0"/>
    <x v="966"/>
    <x v="366"/>
    <s v="EL"/>
    <s v="EL"/>
    <s v="Diésel"/>
    <x v="1"/>
    <s v="NO COES"/>
    <s v="Instalado"/>
    <x v="0"/>
    <m/>
    <s v="-"/>
    <s v="Privado"/>
    <s v="au-NI-C"/>
    <x v="2"/>
    <s v="CALLAO"/>
    <s v="LIMA"/>
    <s v="Callao"/>
    <s v="Callao"/>
    <m/>
    <s v="zz"/>
    <n v="0.51600000000000001"/>
    <n v="0.51600000000000001"/>
    <n v="5.7792000000000012"/>
    <n v="5.7792000000000008E-3"/>
    <m/>
    <n v="0.51600000000000001"/>
    <n v="0.51600000000000001"/>
    <n v="5.7792000000000012"/>
    <n v="5.7792000000000008E-3"/>
    <m/>
    <n v="0.51600000000000001"/>
    <n v="0.51600000000000001"/>
    <n v="5.7792000000000012"/>
    <n v="5.7792000000000008E-3"/>
    <m/>
    <n v="0.51600000000000001"/>
    <n v="0.51600000000000001"/>
    <n v="5.7792000000000012"/>
    <n v="5.7792000000000008E-3"/>
    <m/>
    <m/>
    <m/>
    <m/>
  </r>
  <r>
    <x v="2"/>
    <x v="0"/>
    <s v="Emp. De Serv. Priv. No Informantes"/>
    <m/>
    <m/>
    <s v="EL"/>
    <m/>
    <m/>
    <m/>
    <x v="472"/>
    <x v="86"/>
    <x v="0"/>
    <x v="967"/>
    <x v="366"/>
    <s v="EL"/>
    <s v="EL"/>
    <s v="Diésel"/>
    <x v="1"/>
    <s v="NO COES"/>
    <s v="Instalado"/>
    <x v="0"/>
    <m/>
    <s v="-"/>
    <s v="Privado"/>
    <s v="au-NI-C"/>
    <x v="2"/>
    <s v="CALLAO"/>
    <s v="LIMA"/>
    <s v="Callao"/>
    <s v="Callao"/>
    <m/>
    <s v="zz"/>
    <n v="0.19"/>
    <n v="0.19"/>
    <n v="2.1280000000000001"/>
    <n v="2.1280000000000001E-3"/>
    <m/>
    <n v="0.19"/>
    <n v="0.19"/>
    <n v="2.1280000000000001"/>
    <n v="2.1280000000000001E-3"/>
    <m/>
    <n v="0.19"/>
    <n v="0.19"/>
    <n v="2.1280000000000001"/>
    <n v="2.1280000000000001E-3"/>
    <m/>
    <n v="0.19"/>
    <n v="0.19"/>
    <n v="2.1280000000000001"/>
    <n v="2.1280000000000001E-3"/>
    <m/>
    <m/>
    <m/>
    <m/>
  </r>
  <r>
    <x v="2"/>
    <x v="0"/>
    <s v="Emp. De Serv. Priv. No Informantes"/>
    <m/>
    <m/>
    <s v="EL"/>
    <m/>
    <m/>
    <m/>
    <x v="473"/>
    <x v="86"/>
    <x v="0"/>
    <x v="968"/>
    <x v="366"/>
    <s v="EL"/>
    <s v="EL"/>
    <s v="Diésel"/>
    <x v="1"/>
    <s v="NO COES"/>
    <s v="Instalado"/>
    <x v="0"/>
    <m/>
    <s v="-"/>
    <s v="Privado"/>
    <s v="au-NI-C"/>
    <x v="2"/>
    <s v="CALLAO"/>
    <s v="LIMA"/>
    <s v="Callao"/>
    <s v="Callao"/>
    <m/>
    <s v="zz"/>
    <n v="0.504"/>
    <n v="0.504"/>
    <n v="5.6448"/>
    <n v="5.6448000000000002E-3"/>
    <m/>
    <n v="0.504"/>
    <n v="0.504"/>
    <n v="5.6448"/>
    <n v="5.6448000000000002E-3"/>
    <m/>
    <n v="0.504"/>
    <n v="0.504"/>
    <n v="5.6448"/>
    <n v="5.6448000000000002E-3"/>
    <m/>
    <n v="0.504"/>
    <n v="0.504"/>
    <n v="5.6448"/>
    <n v="5.6448000000000002E-3"/>
    <m/>
    <m/>
    <m/>
    <m/>
  </r>
  <r>
    <x v="2"/>
    <x v="0"/>
    <s v="Emp. De Serv. Priv. No Informantes"/>
    <m/>
    <m/>
    <s v="EL"/>
    <m/>
    <m/>
    <m/>
    <x v="474"/>
    <x v="86"/>
    <x v="0"/>
    <x v="969"/>
    <x v="366"/>
    <s v="EL"/>
    <s v="EL"/>
    <s v="Diésel"/>
    <x v="1"/>
    <s v="NO COES"/>
    <s v="Instalado"/>
    <x v="0"/>
    <m/>
    <s v="-"/>
    <s v="Privado"/>
    <s v="au-NI-C"/>
    <x v="2"/>
    <s v="LIMA"/>
    <s v="LIMA"/>
    <s v="Lima"/>
    <s v="San Juan de Lurigancho"/>
    <m/>
    <s v="zz"/>
    <n v="0.6"/>
    <n v="0.6"/>
    <n v="6.72"/>
    <n v="6.7199999999999994E-3"/>
    <m/>
    <n v="0.6"/>
    <n v="0.6"/>
    <n v="6.72"/>
    <n v="6.7199999999999994E-3"/>
    <m/>
    <n v="0.6"/>
    <n v="0.6"/>
    <n v="6.72"/>
    <n v="6.7199999999999994E-3"/>
    <m/>
    <n v="0.6"/>
    <n v="0.6"/>
    <n v="6.72"/>
    <n v="6.7199999999999994E-3"/>
    <m/>
    <m/>
    <m/>
    <m/>
  </r>
  <r>
    <x v="2"/>
    <x v="0"/>
    <s v="Emp. De Serv. Priv. No Informantes"/>
    <m/>
    <m/>
    <s v="HI"/>
    <m/>
    <m/>
    <m/>
    <x v="475"/>
    <x v="86"/>
    <x v="1"/>
    <x v="970"/>
    <x v="366"/>
    <s v="HI"/>
    <s v="HI"/>
    <s v="Agua"/>
    <x v="1"/>
    <s v="NO COES"/>
    <s v="Instalado"/>
    <x v="0"/>
    <m/>
    <s v="-"/>
    <s v="Privado"/>
    <s v="au-NI-C"/>
    <x v="2"/>
    <s v="LIMA"/>
    <s v="LIMA"/>
    <s v="Huarochirí"/>
    <s v="Surco"/>
    <m/>
    <s v="zz"/>
    <n v="0.33900000000000002"/>
    <n v="0.33900000000000002"/>
    <n v="1187.8560000000002"/>
    <n v="1.1878560000000002"/>
    <m/>
    <n v="0.33900000000000002"/>
    <n v="0.33900000000000002"/>
    <n v="1187.8560000000002"/>
    <n v="1.1878560000000002"/>
    <m/>
    <n v="0.33900000000000002"/>
    <n v="0.33900000000000002"/>
    <n v="1187.8560000000002"/>
    <n v="1.1878560000000002"/>
    <m/>
    <n v="0.33900000000000002"/>
    <n v="0.33900000000000002"/>
    <n v="1187.8560000000002"/>
    <n v="1.1878560000000002"/>
    <m/>
    <m/>
    <m/>
    <m/>
  </r>
  <r>
    <x v="2"/>
    <x v="0"/>
    <s v="Emp. De Serv. Priv. No Informantes"/>
    <m/>
    <m/>
    <s v="EL"/>
    <m/>
    <m/>
    <m/>
    <x v="476"/>
    <x v="86"/>
    <x v="0"/>
    <x v="971"/>
    <x v="366"/>
    <s v="EL"/>
    <s v="EL"/>
    <s v="Diésel"/>
    <x v="1"/>
    <s v="NO COES"/>
    <s v="Instalado"/>
    <x v="0"/>
    <m/>
    <s v="-"/>
    <s v="Privado"/>
    <s v="au-NI-C"/>
    <x v="2"/>
    <s v="LIMA"/>
    <s v="LIMA"/>
    <s v="Lima"/>
    <s v="San Juan de Lurigancho"/>
    <m/>
    <s v="zz"/>
    <n v="0.7"/>
    <n v="0.7"/>
    <n v="7.84"/>
    <n v="7.8399999999999997E-3"/>
    <m/>
    <n v="0.7"/>
    <n v="0.7"/>
    <n v="7.84"/>
    <n v="7.8399999999999997E-3"/>
    <m/>
    <n v="0.7"/>
    <n v="0.7"/>
    <n v="7.84"/>
    <n v="7.8399999999999997E-3"/>
    <m/>
    <n v="0.7"/>
    <n v="0.7"/>
    <n v="7.84"/>
    <n v="7.8399999999999997E-3"/>
    <m/>
    <m/>
    <m/>
    <m/>
  </r>
  <r>
    <x v="2"/>
    <x v="0"/>
    <s v="Emp. De Serv. Priv. No Informantes"/>
    <m/>
    <m/>
    <s v="EL"/>
    <m/>
    <m/>
    <m/>
    <x v="477"/>
    <x v="86"/>
    <x v="0"/>
    <x v="972"/>
    <x v="366"/>
    <s v="EL"/>
    <s v="EL"/>
    <s v="Diésel"/>
    <x v="1"/>
    <s v="NO COES"/>
    <s v="Instalado"/>
    <x v="0"/>
    <m/>
    <s v="-"/>
    <s v="Privado"/>
    <s v="au-NI-C"/>
    <x v="2"/>
    <s v="LIMA"/>
    <s v="LIMA"/>
    <s v="Cañete"/>
    <s v="San Vicente"/>
    <m/>
    <s v="zz"/>
    <n v="0.121"/>
    <n v="0.121"/>
    <n v="1.3552"/>
    <n v="1.3552E-3"/>
    <m/>
    <n v="0.121"/>
    <n v="0.121"/>
    <n v="1.3552"/>
    <n v="1.3552E-3"/>
    <m/>
    <n v="0.121"/>
    <n v="0.121"/>
    <n v="1.3552"/>
    <n v="1.3552E-3"/>
    <m/>
    <n v="0.121"/>
    <n v="0.121"/>
    <n v="1.3552"/>
    <n v="1.3552E-3"/>
    <m/>
    <m/>
    <m/>
    <m/>
  </r>
  <r>
    <x v="2"/>
    <x v="0"/>
    <s v="Emp. De Serv. Priv. No Informantes"/>
    <m/>
    <m/>
    <s v="EL"/>
    <m/>
    <m/>
    <m/>
    <x v="478"/>
    <x v="86"/>
    <x v="0"/>
    <x v="973"/>
    <x v="366"/>
    <s v="EL"/>
    <s v="EL"/>
    <s v="Diésel"/>
    <x v="1"/>
    <s v="NO COES"/>
    <s v="Instalado"/>
    <x v="0"/>
    <m/>
    <s v="-"/>
    <s v="Privado"/>
    <s v="au-NI-C"/>
    <x v="2"/>
    <s v="LIMA"/>
    <s v="LIMA"/>
    <s v="Lima"/>
    <s v="Lima"/>
    <m/>
    <s v="zz"/>
    <n v="7.4999999999999997E-2"/>
    <n v="7.4999999999999997E-2"/>
    <n v="0.84"/>
    <n v="8.3999999999999993E-4"/>
    <m/>
    <n v="7.4999999999999997E-2"/>
    <n v="7.4999999999999997E-2"/>
    <n v="0.84"/>
    <n v="8.3999999999999993E-4"/>
    <m/>
    <n v="7.4999999999999997E-2"/>
    <n v="7.4999999999999997E-2"/>
    <n v="0.84"/>
    <n v="8.3999999999999993E-4"/>
    <m/>
    <n v="7.4999999999999997E-2"/>
    <n v="7.4999999999999997E-2"/>
    <n v="0.84"/>
    <n v="8.3999999999999993E-4"/>
    <m/>
    <m/>
    <m/>
    <m/>
  </r>
  <r>
    <x v="2"/>
    <x v="0"/>
    <s v="Emp. De Serv. Priv. No Informantes"/>
    <m/>
    <m/>
    <s v="EL"/>
    <m/>
    <m/>
    <m/>
    <x v="479"/>
    <x v="86"/>
    <x v="0"/>
    <x v="974"/>
    <x v="366"/>
    <s v="EL"/>
    <s v="EL"/>
    <s v="Diésel"/>
    <x v="1"/>
    <s v="NO COES"/>
    <s v="Instalado"/>
    <x v="0"/>
    <m/>
    <s v="-"/>
    <s v="Privado"/>
    <s v="au-NI-C"/>
    <x v="2"/>
    <s v="CALLAO"/>
    <s v="LIMA"/>
    <s v="Callao"/>
    <s v="Callao"/>
    <m/>
    <s v="zz"/>
    <n v="0.496"/>
    <n v="0.496"/>
    <n v="5.555200000000001"/>
    <n v="5.5552000000000015E-3"/>
    <m/>
    <n v="0.496"/>
    <n v="0.496"/>
    <n v="5.555200000000001"/>
    <n v="5.5552000000000015E-3"/>
    <m/>
    <n v="0.496"/>
    <n v="0.496"/>
    <n v="5.555200000000001"/>
    <n v="5.5552000000000015E-3"/>
    <m/>
    <n v="0.496"/>
    <n v="0.496"/>
    <n v="5.555200000000001"/>
    <n v="5.5552000000000015E-3"/>
    <m/>
    <m/>
    <m/>
    <m/>
  </r>
  <r>
    <x v="2"/>
    <x v="0"/>
    <s v="Emp. De Serv. Priv. No Informantes"/>
    <m/>
    <m/>
    <s v="EL"/>
    <m/>
    <m/>
    <m/>
    <x v="480"/>
    <x v="86"/>
    <x v="0"/>
    <x v="975"/>
    <x v="366"/>
    <s v="EL"/>
    <s v="EL"/>
    <s v="Diésel"/>
    <x v="1"/>
    <s v="NO COES"/>
    <s v="Instalado"/>
    <x v="0"/>
    <m/>
    <s v="-"/>
    <s v="Privado"/>
    <s v="au-NI-C"/>
    <x v="2"/>
    <s v="LIMA"/>
    <s v="LIMA"/>
    <s v="Lima"/>
    <s v="Ate"/>
    <m/>
    <s v="zz"/>
    <n v="0.1"/>
    <n v="0.1"/>
    <n v="1.1200000000000001"/>
    <n v="1.1200000000000001E-3"/>
    <m/>
    <n v="0.1"/>
    <n v="0.1"/>
    <n v="1.1200000000000001"/>
    <n v="1.1200000000000001E-3"/>
    <m/>
    <n v="0.1"/>
    <n v="0.1"/>
    <n v="1.1200000000000001"/>
    <n v="1.1200000000000001E-3"/>
    <m/>
    <n v="0.1"/>
    <n v="0.1"/>
    <n v="1.1200000000000001"/>
    <n v="1.1200000000000001E-3"/>
    <m/>
    <m/>
    <m/>
    <m/>
  </r>
  <r>
    <x v="2"/>
    <x v="0"/>
    <s v="Emp. De Serv. Priv. No Informantes"/>
    <m/>
    <m/>
    <s v="EL"/>
    <m/>
    <m/>
    <m/>
    <x v="481"/>
    <x v="86"/>
    <x v="0"/>
    <x v="976"/>
    <x v="366"/>
    <s v="EL"/>
    <s v="EL"/>
    <s v="Diésel"/>
    <x v="1"/>
    <s v="NO COES"/>
    <s v="Instalado"/>
    <x v="0"/>
    <m/>
    <s v="-"/>
    <s v="Privado"/>
    <s v="au-NI-C"/>
    <x v="2"/>
    <s v="LIMA"/>
    <s v="LIMA"/>
    <s v="Lima"/>
    <s v="Lima"/>
    <m/>
    <s v="zz"/>
    <n v="0.7"/>
    <n v="0.7"/>
    <n v="7.84"/>
    <n v="7.8399999999999997E-3"/>
    <m/>
    <n v="0.7"/>
    <n v="0.7"/>
    <n v="7.84"/>
    <n v="7.8399999999999997E-3"/>
    <m/>
    <n v="0.7"/>
    <n v="0.7"/>
    <n v="7.84"/>
    <n v="7.8399999999999997E-3"/>
    <m/>
    <n v="0.7"/>
    <n v="0.7"/>
    <n v="7.84"/>
    <n v="7.8399999999999997E-3"/>
    <m/>
    <m/>
    <m/>
    <m/>
  </r>
  <r>
    <x v="2"/>
    <x v="0"/>
    <s v="Emp. De Serv. Priv. No Informantes"/>
    <m/>
    <m/>
    <s v="EL"/>
    <m/>
    <m/>
    <m/>
    <x v="482"/>
    <x v="86"/>
    <x v="0"/>
    <x v="977"/>
    <x v="366"/>
    <s v="EL"/>
    <s v="EL"/>
    <s v="Diésel"/>
    <x v="1"/>
    <s v="NO COES"/>
    <s v="Instalado"/>
    <x v="0"/>
    <m/>
    <s v="-"/>
    <s v="Privado"/>
    <s v="au-NI-C"/>
    <x v="2"/>
    <s v="LIMA"/>
    <s v="LIMA"/>
    <s v="Lima"/>
    <s v="Independencia"/>
    <m/>
    <s v="zz"/>
    <n v="0.20499999999999999"/>
    <n v="0.20499999999999999"/>
    <n v="2.2960000000000003"/>
    <n v="2.2960000000000003E-3"/>
    <m/>
    <n v="0.20499999999999999"/>
    <n v="0.20499999999999999"/>
    <n v="2.2960000000000003"/>
    <n v="2.2960000000000003E-3"/>
    <m/>
    <n v="0.20499999999999999"/>
    <n v="0.20499999999999999"/>
    <n v="2.2960000000000003"/>
    <n v="2.2960000000000003E-3"/>
    <m/>
    <n v="0.20499999999999999"/>
    <n v="0.20499999999999999"/>
    <n v="2.2960000000000003"/>
    <n v="2.2960000000000003E-3"/>
    <m/>
    <m/>
    <m/>
    <m/>
  </r>
  <r>
    <x v="2"/>
    <x v="0"/>
    <s v="Emp. De Serv. Priv. No Informantes"/>
    <m/>
    <m/>
    <s v="EL"/>
    <m/>
    <m/>
    <m/>
    <x v="483"/>
    <x v="86"/>
    <x v="0"/>
    <x v="978"/>
    <x v="366"/>
    <s v="EL"/>
    <s v="EL"/>
    <s v="Diésel"/>
    <x v="1"/>
    <s v="NO COES"/>
    <s v="Instalado"/>
    <x v="0"/>
    <m/>
    <s v="-"/>
    <s v="Privado"/>
    <s v="au-NI-C"/>
    <x v="2"/>
    <s v="LIMA"/>
    <s v="LIMA"/>
    <s v="Lima"/>
    <s v="Ate"/>
    <m/>
    <s v="zz"/>
    <n v="0.6"/>
    <n v="0.6"/>
    <n v="6.72"/>
    <n v="6.7199999999999994E-3"/>
    <m/>
    <n v="0.6"/>
    <n v="0.6"/>
    <n v="6.72"/>
    <n v="6.7199999999999994E-3"/>
    <m/>
    <n v="0.6"/>
    <n v="0.6"/>
    <n v="6.72"/>
    <n v="6.7199999999999994E-3"/>
    <m/>
    <n v="0.6"/>
    <n v="0.6"/>
    <n v="6.72"/>
    <n v="6.7199999999999994E-3"/>
    <m/>
    <m/>
    <m/>
    <m/>
  </r>
  <r>
    <x v="2"/>
    <x v="0"/>
    <s v="Emp. De Serv. Priv. No Informantes"/>
    <m/>
    <m/>
    <s v="EL"/>
    <m/>
    <m/>
    <m/>
    <x v="484"/>
    <x v="86"/>
    <x v="0"/>
    <x v="979"/>
    <x v="366"/>
    <s v="EL"/>
    <s v="EL"/>
    <s v="Diésel"/>
    <x v="1"/>
    <s v="NO COES"/>
    <s v="Instalado"/>
    <x v="0"/>
    <m/>
    <s v="-"/>
    <s v="Privado"/>
    <s v="au-NI-C"/>
    <x v="2"/>
    <s v="LIMA"/>
    <s v="LIMA"/>
    <s v="Lima"/>
    <s v="Los Olivos"/>
    <m/>
    <s v="zz"/>
    <n v="0.55000000000000004"/>
    <n v="0.55000000000000004"/>
    <n v="6.16"/>
    <n v="6.1600000000000005E-3"/>
    <m/>
    <n v="0.55000000000000004"/>
    <n v="0.55000000000000004"/>
    <n v="6.16"/>
    <n v="6.1600000000000005E-3"/>
    <m/>
    <n v="0.55000000000000004"/>
    <n v="0.55000000000000004"/>
    <n v="6.16"/>
    <n v="6.1600000000000005E-3"/>
    <m/>
    <n v="0.55000000000000004"/>
    <n v="0.55000000000000004"/>
    <n v="6.16"/>
    <n v="6.1600000000000005E-3"/>
    <m/>
    <m/>
    <m/>
    <m/>
  </r>
  <r>
    <x v="2"/>
    <x v="0"/>
    <s v="Emp. De Serv. Priv. No Informantes"/>
    <m/>
    <m/>
    <s v="EL"/>
    <m/>
    <m/>
    <m/>
    <x v="485"/>
    <x v="86"/>
    <x v="0"/>
    <x v="980"/>
    <x v="366"/>
    <s v="EL"/>
    <s v="EL"/>
    <s v="Diésel"/>
    <x v="1"/>
    <s v="NO COES"/>
    <s v="Instalado"/>
    <x v="0"/>
    <m/>
    <s v="-"/>
    <s v="Privado"/>
    <s v="au-NI-C"/>
    <x v="2"/>
    <s v="LIMA"/>
    <s v="LIMA"/>
    <s v="Lima"/>
    <s v="San Juan de Lurigancho"/>
    <m/>
    <s v="zz"/>
    <n v="0.36"/>
    <n v="0.36"/>
    <n v="4.032"/>
    <n v="4.032E-3"/>
    <m/>
    <n v="0.36"/>
    <n v="0.36"/>
    <n v="4.032"/>
    <n v="4.032E-3"/>
    <m/>
    <n v="0.36"/>
    <n v="0.36"/>
    <n v="4.032"/>
    <n v="4.032E-3"/>
    <m/>
    <n v="0.36"/>
    <n v="0.36"/>
    <n v="4.032"/>
    <n v="4.032E-3"/>
    <m/>
    <m/>
    <m/>
    <m/>
  </r>
  <r>
    <x v="2"/>
    <x v="0"/>
    <s v="Emp. De Serv. Priv. No Informantes"/>
    <m/>
    <m/>
    <s v="EL"/>
    <m/>
    <m/>
    <m/>
    <x v="486"/>
    <x v="86"/>
    <x v="0"/>
    <x v="981"/>
    <x v="366"/>
    <s v="EL"/>
    <s v="EL"/>
    <s v="Diésel"/>
    <x v="1"/>
    <s v="NO COES"/>
    <s v="Instalado"/>
    <x v="0"/>
    <m/>
    <s v="-"/>
    <s v="Privado"/>
    <s v="au-NI-C"/>
    <x v="2"/>
    <s v="LIMA"/>
    <s v="LIMA"/>
    <s v="Lima"/>
    <s v="Ate"/>
    <m/>
    <s v="zz"/>
    <n v="1.25"/>
    <n v="1.25"/>
    <n v="14"/>
    <n v="1.4E-2"/>
    <m/>
    <n v="1.25"/>
    <n v="1.25"/>
    <n v="14"/>
    <n v="1.4E-2"/>
    <m/>
    <n v="1.25"/>
    <n v="1.25"/>
    <n v="14"/>
    <n v="1.4E-2"/>
    <m/>
    <n v="1.25"/>
    <n v="1.25"/>
    <n v="14"/>
    <n v="1.4E-2"/>
    <m/>
    <m/>
    <m/>
    <m/>
  </r>
  <r>
    <x v="2"/>
    <x v="0"/>
    <s v="Emp. De Serv. Priv. No Informantes"/>
    <m/>
    <m/>
    <s v="EL"/>
    <m/>
    <m/>
    <m/>
    <x v="487"/>
    <x v="86"/>
    <x v="0"/>
    <x v="982"/>
    <x v="366"/>
    <s v="EL"/>
    <s v="EL"/>
    <s v="Diésel"/>
    <x v="1"/>
    <s v="NO COES"/>
    <s v="Instalado"/>
    <x v="0"/>
    <m/>
    <s v="-"/>
    <s v="Privado"/>
    <s v="au-NI-C"/>
    <x v="2"/>
    <s v="LIMA"/>
    <s v="LIMA"/>
    <s v="Lima"/>
    <s v="Lima"/>
    <m/>
    <s v="zz"/>
    <n v="0.1"/>
    <n v="0.1"/>
    <n v="1.1200000000000001"/>
    <n v="1.1200000000000001E-3"/>
    <m/>
    <n v="0.1"/>
    <n v="0.1"/>
    <n v="1.1200000000000001"/>
    <n v="1.1200000000000001E-3"/>
    <m/>
    <n v="0.1"/>
    <n v="0.1"/>
    <n v="1.1200000000000001"/>
    <n v="1.1200000000000001E-3"/>
    <m/>
    <n v="0.1"/>
    <n v="0.1"/>
    <n v="1.1200000000000001"/>
    <n v="1.1200000000000001E-3"/>
    <m/>
    <m/>
    <m/>
    <m/>
  </r>
  <r>
    <x v="2"/>
    <x v="0"/>
    <s v="Emp. De Serv. Priv. No Informantes"/>
    <m/>
    <m/>
    <s v="EL"/>
    <m/>
    <m/>
    <m/>
    <x v="488"/>
    <x v="86"/>
    <x v="0"/>
    <x v="983"/>
    <x v="366"/>
    <s v="EL"/>
    <s v="EL"/>
    <s v="Diésel"/>
    <x v="1"/>
    <s v="NO COES"/>
    <s v="Instalado"/>
    <x v="0"/>
    <m/>
    <s v="-"/>
    <s v="Privado"/>
    <s v="au-NI-C"/>
    <x v="2"/>
    <s v="CALLAO"/>
    <s v="LIMA"/>
    <s v="Callao"/>
    <s v="Callao"/>
    <m/>
    <s v="zz"/>
    <n v="0.3"/>
    <n v="0.3"/>
    <n v="3.36"/>
    <n v="3.3599999999999997E-3"/>
    <m/>
    <n v="0.3"/>
    <n v="0.3"/>
    <n v="3.36"/>
    <n v="3.3599999999999997E-3"/>
    <m/>
    <n v="0.3"/>
    <n v="0.3"/>
    <n v="3.36"/>
    <n v="3.3599999999999997E-3"/>
    <m/>
    <n v="0.3"/>
    <n v="0.3"/>
    <n v="3.36"/>
    <n v="3.3599999999999997E-3"/>
    <m/>
    <m/>
    <m/>
    <m/>
  </r>
  <r>
    <x v="2"/>
    <x v="0"/>
    <s v="Emp. De Serv. Priv. No Informantes"/>
    <m/>
    <m/>
    <s v="EL"/>
    <m/>
    <m/>
    <m/>
    <x v="489"/>
    <x v="86"/>
    <x v="0"/>
    <x v="984"/>
    <x v="366"/>
    <s v="EL"/>
    <s v="EL"/>
    <s v="Diésel"/>
    <x v="1"/>
    <s v="NO COES"/>
    <s v="Instalado"/>
    <x v="0"/>
    <m/>
    <s v="-"/>
    <s v="Privado"/>
    <s v="au-NI-C"/>
    <x v="2"/>
    <s v="CALLAO"/>
    <s v="LIMA"/>
    <s v="Callao"/>
    <s v="Carmen de la Legua"/>
    <m/>
    <s v="zz"/>
    <n v="0.37"/>
    <n v="0.37"/>
    <n v="4.1440000000000001"/>
    <n v="4.1440000000000001E-3"/>
    <m/>
    <n v="0.37"/>
    <n v="0.37"/>
    <n v="4.1440000000000001"/>
    <n v="4.1440000000000001E-3"/>
    <m/>
    <n v="0.37"/>
    <n v="0.37"/>
    <n v="4.1440000000000001"/>
    <n v="4.1440000000000001E-3"/>
    <m/>
    <n v="0.37"/>
    <n v="0.37"/>
    <n v="4.1440000000000001"/>
    <n v="4.1440000000000001E-3"/>
    <m/>
    <m/>
    <m/>
    <m/>
  </r>
  <r>
    <x v="2"/>
    <x v="0"/>
    <s v="Emp. De Serv. Priv. No Informantes"/>
    <m/>
    <m/>
    <s v="EL"/>
    <m/>
    <m/>
    <m/>
    <x v="490"/>
    <x v="86"/>
    <x v="0"/>
    <x v="985"/>
    <x v="366"/>
    <s v="EL"/>
    <s v="EL"/>
    <s v="Diésel"/>
    <x v="1"/>
    <s v="NO COES"/>
    <s v="Instalado"/>
    <x v="0"/>
    <m/>
    <s v="-"/>
    <s v="Privado"/>
    <s v="au-NI-C"/>
    <x v="2"/>
    <s v="LIMA"/>
    <s v="LIMA"/>
    <s v="Lima"/>
    <s v="Ate"/>
    <m/>
    <s v="zz"/>
    <n v="0.125"/>
    <n v="0.125"/>
    <n v="1.4"/>
    <n v="1.4E-3"/>
    <m/>
    <n v="0.125"/>
    <n v="0.125"/>
    <n v="1.4"/>
    <n v="1.4E-3"/>
    <m/>
    <n v="0.125"/>
    <n v="0.125"/>
    <n v="1.4"/>
    <n v="1.4E-3"/>
    <m/>
    <n v="0.125"/>
    <n v="0.125"/>
    <n v="1.4"/>
    <n v="1.4E-3"/>
    <m/>
    <m/>
    <m/>
    <m/>
  </r>
  <r>
    <x v="2"/>
    <x v="0"/>
    <s v="Emp. De Serv. Priv. No Informantes"/>
    <m/>
    <m/>
    <s v="EL"/>
    <m/>
    <m/>
    <m/>
    <x v="491"/>
    <x v="86"/>
    <x v="0"/>
    <x v="986"/>
    <x v="366"/>
    <s v="EL"/>
    <s v="EL"/>
    <s v="Diésel"/>
    <x v="1"/>
    <s v="NO COES"/>
    <s v="Instalado"/>
    <x v="0"/>
    <m/>
    <s v="-"/>
    <s v="Privado"/>
    <s v="au-NI-C"/>
    <x v="2"/>
    <s v="CALLAO"/>
    <s v="LIMA"/>
    <s v="Callao"/>
    <s v="Callao"/>
    <m/>
    <s v="zz"/>
    <n v="0.25"/>
    <n v="0.25"/>
    <n v="2.8"/>
    <n v="2.8E-3"/>
    <m/>
    <n v="0.25"/>
    <n v="0.25"/>
    <n v="2.8"/>
    <n v="2.8E-3"/>
    <m/>
    <n v="0.25"/>
    <n v="0.25"/>
    <n v="2.8"/>
    <n v="2.8E-3"/>
    <m/>
    <n v="0.25"/>
    <n v="0.25"/>
    <n v="2.8"/>
    <n v="2.8E-3"/>
    <m/>
    <m/>
    <m/>
    <m/>
  </r>
  <r>
    <x v="2"/>
    <x v="0"/>
    <s v="Emp. De Serv. Priv. No Informantes"/>
    <m/>
    <m/>
    <s v="EL"/>
    <m/>
    <m/>
    <m/>
    <x v="492"/>
    <x v="86"/>
    <x v="0"/>
    <x v="987"/>
    <x v="366"/>
    <s v="EL"/>
    <s v="EL"/>
    <s v="Diésel"/>
    <x v="1"/>
    <s v="NO COES"/>
    <s v="Instalado"/>
    <x v="0"/>
    <m/>
    <s v="-"/>
    <s v="Privado"/>
    <s v="au-NI-C"/>
    <x v="2"/>
    <s v="LIMA"/>
    <s v="LIMA"/>
    <s v="Lima"/>
    <s v="Santa Anita"/>
    <m/>
    <s v="zz"/>
    <n v="0.75"/>
    <n v="0.75"/>
    <n v="8.4"/>
    <n v="8.4000000000000012E-3"/>
    <m/>
    <n v="0.75"/>
    <n v="0.75"/>
    <n v="8.4"/>
    <n v="8.4000000000000012E-3"/>
    <m/>
    <n v="0.75"/>
    <n v="0.75"/>
    <n v="8.4"/>
    <n v="8.4000000000000012E-3"/>
    <m/>
    <n v="0.75"/>
    <n v="0.75"/>
    <n v="8.4"/>
    <n v="8.4000000000000012E-3"/>
    <m/>
    <m/>
    <m/>
    <m/>
  </r>
  <r>
    <x v="2"/>
    <x v="0"/>
    <s v="Emp. De Serv. Priv. No Informantes"/>
    <m/>
    <m/>
    <s v="EL"/>
    <m/>
    <m/>
    <m/>
    <x v="493"/>
    <x v="86"/>
    <x v="0"/>
    <x v="988"/>
    <x v="366"/>
    <s v="EL"/>
    <s v="EL"/>
    <s v="Diésel"/>
    <x v="1"/>
    <s v="NO COES"/>
    <s v="Instalado"/>
    <x v="0"/>
    <m/>
    <s v="-"/>
    <s v="Privado"/>
    <s v="au-NI-C"/>
    <x v="2"/>
    <s v="LIMA"/>
    <s v="LIMA"/>
    <s v="Lima"/>
    <s v="Ate"/>
    <m/>
    <s v="zz"/>
    <n v="0.115"/>
    <n v="0.115"/>
    <n v="1.2880000000000003"/>
    <n v="1.2880000000000003E-3"/>
    <m/>
    <n v="0.115"/>
    <n v="0.115"/>
    <n v="1.2880000000000003"/>
    <n v="1.2880000000000003E-3"/>
    <m/>
    <n v="0.115"/>
    <n v="0.115"/>
    <n v="1.2880000000000003"/>
    <n v="1.2880000000000003E-3"/>
    <m/>
    <n v="0.115"/>
    <n v="0.115"/>
    <n v="1.2880000000000003"/>
    <n v="1.2880000000000003E-3"/>
    <m/>
    <m/>
    <m/>
    <m/>
  </r>
  <r>
    <x v="2"/>
    <x v="0"/>
    <s v="Emp. De Serv. Priv. No Informantes"/>
    <m/>
    <m/>
    <s v="EL"/>
    <m/>
    <m/>
    <m/>
    <x v="494"/>
    <x v="86"/>
    <x v="0"/>
    <x v="989"/>
    <x v="366"/>
    <s v="EL"/>
    <s v="EL"/>
    <s v="Diésel"/>
    <x v="1"/>
    <s v="NO COES"/>
    <s v="Instalado"/>
    <x v="0"/>
    <m/>
    <s v="-"/>
    <s v="Privado"/>
    <s v="au-NI-C"/>
    <x v="2"/>
    <s v="LIMA"/>
    <s v="LIMA"/>
    <s v="Lima"/>
    <s v="Ate"/>
    <m/>
    <s v="zz"/>
    <n v="1.3149999999999999"/>
    <n v="1.3149999999999999"/>
    <n v="14.728000000000002"/>
    <n v="1.4728000000000002E-2"/>
    <m/>
    <n v="1.3149999999999999"/>
    <n v="1.3149999999999999"/>
    <n v="14.728000000000002"/>
    <n v="1.4728000000000002E-2"/>
    <m/>
    <n v="1.3149999999999999"/>
    <n v="1.3149999999999999"/>
    <n v="14.728000000000002"/>
    <n v="1.4728000000000002E-2"/>
    <m/>
    <n v="1.3149999999999999"/>
    <n v="1.3149999999999999"/>
    <n v="14.728000000000002"/>
    <n v="1.4728000000000002E-2"/>
    <m/>
    <m/>
    <m/>
    <m/>
  </r>
  <r>
    <x v="2"/>
    <x v="0"/>
    <s v="Emp. De Serv. Priv. No Informantes"/>
    <m/>
    <m/>
    <s v="EL"/>
    <m/>
    <m/>
    <m/>
    <x v="495"/>
    <x v="86"/>
    <x v="0"/>
    <x v="990"/>
    <x v="366"/>
    <s v="EL"/>
    <s v="EL"/>
    <s v="Diésel"/>
    <x v="1"/>
    <s v="NO COES"/>
    <s v="Instalado"/>
    <x v="0"/>
    <m/>
    <s v="-"/>
    <s v="Privado"/>
    <s v="au-NI-C"/>
    <x v="2"/>
    <s v="LIMA"/>
    <s v="LIMA"/>
    <s v="Lima"/>
    <s v="San Miguel"/>
    <m/>
    <s v="zz"/>
    <n v="0.3"/>
    <n v="0.3"/>
    <n v="3.36"/>
    <n v="3.3599999999999997E-3"/>
    <m/>
    <n v="0.3"/>
    <n v="0.3"/>
    <n v="3.36"/>
    <n v="3.3599999999999997E-3"/>
    <m/>
    <n v="0.3"/>
    <n v="0.3"/>
    <n v="3.36"/>
    <n v="3.3599999999999997E-3"/>
    <m/>
    <n v="0.3"/>
    <n v="0.3"/>
    <n v="3.36"/>
    <n v="3.3599999999999997E-3"/>
    <m/>
    <m/>
    <m/>
    <m/>
  </r>
  <r>
    <x v="2"/>
    <x v="0"/>
    <s v="Emp. De Serv. Priv. No Informantes"/>
    <m/>
    <m/>
    <s v="EL"/>
    <m/>
    <m/>
    <m/>
    <x v="496"/>
    <x v="86"/>
    <x v="0"/>
    <x v="991"/>
    <x v="366"/>
    <s v="EL"/>
    <s v="EL"/>
    <s v="Diésel"/>
    <x v="1"/>
    <s v="NO COES"/>
    <s v="Instalado"/>
    <x v="0"/>
    <m/>
    <s v="-"/>
    <s v="Privado"/>
    <s v="au-NI-C"/>
    <x v="2"/>
    <s v="LIMA"/>
    <s v="LIMA"/>
    <s v="Lima"/>
    <s v="Ate"/>
    <m/>
    <s v="zz"/>
    <n v="0.27500000000000002"/>
    <n v="0.27500000000000002"/>
    <n v="3.08"/>
    <n v="3.0800000000000003E-3"/>
    <m/>
    <n v="0.27500000000000002"/>
    <n v="0.27500000000000002"/>
    <n v="3.08"/>
    <n v="3.0800000000000003E-3"/>
    <m/>
    <n v="0.27500000000000002"/>
    <n v="0.27500000000000002"/>
    <n v="3.08"/>
    <n v="3.0800000000000003E-3"/>
    <m/>
    <n v="0.27500000000000002"/>
    <n v="0.27500000000000002"/>
    <n v="3.08"/>
    <n v="3.0800000000000003E-3"/>
    <m/>
    <m/>
    <m/>
    <m/>
  </r>
  <r>
    <x v="2"/>
    <x v="0"/>
    <s v="Emp. De Serv. Priv. No Informantes"/>
    <m/>
    <m/>
    <s v="EL"/>
    <m/>
    <m/>
    <m/>
    <x v="497"/>
    <x v="86"/>
    <x v="0"/>
    <x v="992"/>
    <x v="366"/>
    <s v="EL"/>
    <s v="EL"/>
    <s v="Diésel"/>
    <x v="1"/>
    <s v="NO COES"/>
    <s v="Instalado"/>
    <x v="0"/>
    <m/>
    <s v="-"/>
    <s v="Privado"/>
    <s v="au-NI-C"/>
    <x v="2"/>
    <s v="LIMA"/>
    <s v="LIMA"/>
    <s v="Lima"/>
    <s v="Lima"/>
    <m/>
    <s v="zz"/>
    <n v="0.3"/>
    <n v="0.3"/>
    <n v="3.36"/>
    <n v="3.3599999999999997E-3"/>
    <m/>
    <n v="0.3"/>
    <n v="0.3"/>
    <n v="3.36"/>
    <n v="3.3599999999999997E-3"/>
    <m/>
    <n v="0.3"/>
    <n v="0.3"/>
    <n v="3.36"/>
    <n v="3.3599999999999997E-3"/>
    <m/>
    <n v="0.3"/>
    <n v="0.3"/>
    <n v="3.36"/>
    <n v="3.3599999999999997E-3"/>
    <m/>
    <m/>
    <m/>
    <m/>
  </r>
  <r>
    <x v="2"/>
    <x v="0"/>
    <s v="Emp. De Serv. Priv. No Informantes"/>
    <m/>
    <m/>
    <s v="EL"/>
    <m/>
    <m/>
    <m/>
    <x v="498"/>
    <x v="86"/>
    <x v="0"/>
    <x v="993"/>
    <x v="366"/>
    <s v="EL"/>
    <s v="EL"/>
    <s v="Diésel"/>
    <x v="1"/>
    <s v="NO COES"/>
    <s v="Instalado"/>
    <x v="0"/>
    <m/>
    <s v="-"/>
    <s v="Privado"/>
    <s v="au-NI-C"/>
    <x v="2"/>
    <s v="LIMA"/>
    <s v="LIMA"/>
    <s v="Lima"/>
    <s v="Independencia"/>
    <m/>
    <s v="zz"/>
    <n v="0.155"/>
    <n v="0.155"/>
    <n v="1.736"/>
    <n v="1.7359999999999999E-3"/>
    <m/>
    <n v="0.155"/>
    <n v="0.155"/>
    <n v="1.736"/>
    <n v="1.7359999999999999E-3"/>
    <m/>
    <n v="0.155"/>
    <n v="0.155"/>
    <n v="1.736"/>
    <n v="1.7359999999999999E-3"/>
    <m/>
    <n v="0.155"/>
    <n v="0.155"/>
    <n v="1.736"/>
    <n v="1.7359999999999999E-3"/>
    <m/>
    <m/>
    <m/>
    <m/>
  </r>
  <r>
    <x v="2"/>
    <x v="0"/>
    <s v="Emp. De Serv. Priv. No Informantes"/>
    <m/>
    <m/>
    <s v="EL"/>
    <m/>
    <m/>
    <m/>
    <x v="499"/>
    <x v="86"/>
    <x v="0"/>
    <x v="994"/>
    <x v="366"/>
    <s v="EL"/>
    <s v="EL"/>
    <s v="Diésel"/>
    <x v="1"/>
    <s v="NO COES"/>
    <s v="Instalado"/>
    <x v="0"/>
    <m/>
    <s v="-"/>
    <s v="Privado"/>
    <s v="au-NI-C"/>
    <x v="2"/>
    <s v="LIMA"/>
    <s v="LIMA"/>
    <s v="Lima"/>
    <s v="Lima"/>
    <m/>
    <s v="zz"/>
    <n v="0.27500000000000002"/>
    <n v="0.27500000000000002"/>
    <n v="3.08"/>
    <n v="3.0800000000000003E-3"/>
    <m/>
    <n v="0.27500000000000002"/>
    <n v="0.27500000000000002"/>
    <n v="3.08"/>
    <n v="3.0800000000000003E-3"/>
    <m/>
    <n v="0.27500000000000002"/>
    <n v="0.27500000000000002"/>
    <n v="3.08"/>
    <n v="3.0800000000000003E-3"/>
    <m/>
    <n v="0.27500000000000002"/>
    <n v="0.27500000000000002"/>
    <n v="3.08"/>
    <n v="3.0800000000000003E-3"/>
    <m/>
    <m/>
    <m/>
    <m/>
  </r>
  <r>
    <x v="2"/>
    <x v="0"/>
    <s v="Emp. De Serv. Priv. No Informantes"/>
    <m/>
    <m/>
    <s v="EL"/>
    <m/>
    <m/>
    <m/>
    <x v="500"/>
    <x v="86"/>
    <x v="0"/>
    <x v="995"/>
    <x v="366"/>
    <s v="EL"/>
    <s v="EL"/>
    <s v="Diésel"/>
    <x v="1"/>
    <s v="NO COES"/>
    <s v="Instalado"/>
    <x v="0"/>
    <m/>
    <s v="-"/>
    <s v="Privado"/>
    <s v="au-NI-C"/>
    <x v="2"/>
    <s v="LIMA"/>
    <s v="LIMA"/>
    <s v="Lima"/>
    <s v="San Juan de Lurigancho"/>
    <m/>
    <s v="zz"/>
    <n v="0.25"/>
    <n v="0.25"/>
    <n v="2.8"/>
    <n v="2.8E-3"/>
    <m/>
    <n v="0.25"/>
    <n v="0.25"/>
    <n v="2.8"/>
    <n v="2.8E-3"/>
    <m/>
    <n v="0.25"/>
    <n v="0.25"/>
    <n v="2.8"/>
    <n v="2.8E-3"/>
    <m/>
    <n v="0.25"/>
    <n v="0.25"/>
    <n v="2.8"/>
    <n v="2.8E-3"/>
    <m/>
    <m/>
    <m/>
    <m/>
  </r>
  <r>
    <x v="2"/>
    <x v="0"/>
    <s v="Emp. De Serv. Priv. No Informantes"/>
    <m/>
    <m/>
    <s v="EL"/>
    <m/>
    <m/>
    <m/>
    <x v="501"/>
    <x v="86"/>
    <x v="0"/>
    <x v="996"/>
    <x v="366"/>
    <s v="EL"/>
    <s v="EL"/>
    <s v="Diésel"/>
    <x v="1"/>
    <s v="NO COES"/>
    <s v="Instalado"/>
    <x v="0"/>
    <m/>
    <s v="-"/>
    <s v="Privado"/>
    <s v="au-NI-C"/>
    <x v="2"/>
    <s v="CALLAO"/>
    <s v="LIMA"/>
    <s v="Callao"/>
    <s v="Callao"/>
    <m/>
    <s v="zz"/>
    <n v="0.32"/>
    <n v="0.32"/>
    <n v="3.5840000000000001"/>
    <n v="3.5839999999999999E-3"/>
    <m/>
    <n v="0.32"/>
    <n v="0.32"/>
    <n v="3.5840000000000001"/>
    <n v="3.5839999999999999E-3"/>
    <m/>
    <n v="0.32"/>
    <n v="0.32"/>
    <n v="3.5840000000000001"/>
    <n v="3.5839999999999999E-3"/>
    <m/>
    <n v="0.32"/>
    <n v="0.32"/>
    <n v="3.5840000000000001"/>
    <n v="3.5839999999999999E-3"/>
    <m/>
    <m/>
    <m/>
    <m/>
  </r>
  <r>
    <x v="2"/>
    <x v="0"/>
    <s v="Emp. De Serv. Priv. No Informantes"/>
    <m/>
    <m/>
    <s v="EL"/>
    <m/>
    <m/>
    <m/>
    <x v="502"/>
    <x v="86"/>
    <x v="0"/>
    <x v="997"/>
    <x v="366"/>
    <s v="EL"/>
    <s v="EL"/>
    <s v="Diésel"/>
    <x v="1"/>
    <s v="NO COES"/>
    <s v="Instalado"/>
    <x v="0"/>
    <m/>
    <s v="-"/>
    <s v="Privado"/>
    <s v="au-NI-C"/>
    <x v="2"/>
    <s v="LIMA"/>
    <s v="LIMA"/>
    <s v="Lima"/>
    <s v="Lima"/>
    <m/>
    <s v="zz"/>
    <n v="2.9180000000000001"/>
    <n v="2.9180000000000001"/>
    <n v="32.681600000000003"/>
    <n v="3.2681600000000005E-2"/>
    <m/>
    <n v="2.9180000000000001"/>
    <n v="2.9180000000000001"/>
    <n v="32.681600000000003"/>
    <n v="3.2681600000000005E-2"/>
    <m/>
    <n v="2.9180000000000001"/>
    <n v="2.9180000000000001"/>
    <n v="32.681600000000003"/>
    <n v="3.2681600000000005E-2"/>
    <m/>
    <n v="2.9180000000000001"/>
    <n v="2.9180000000000001"/>
    <n v="32.681600000000003"/>
    <n v="3.2681600000000005E-2"/>
    <m/>
    <m/>
    <m/>
    <m/>
  </r>
  <r>
    <x v="2"/>
    <x v="0"/>
    <s v="Emp. De Serv. Priv. No Informantes"/>
    <m/>
    <m/>
    <s v="EL"/>
    <m/>
    <m/>
    <m/>
    <x v="503"/>
    <x v="86"/>
    <x v="0"/>
    <x v="998"/>
    <x v="366"/>
    <s v="EL"/>
    <s v="EL"/>
    <s v="Diésel"/>
    <x v="1"/>
    <s v="NO COES"/>
    <s v="Instalado"/>
    <x v="0"/>
    <m/>
    <s v="-"/>
    <s v="Privado"/>
    <s v="au-NI-C"/>
    <x v="2"/>
    <s v="LIMA"/>
    <s v="LIMA"/>
    <s v="Huaral"/>
    <s v="Chancay"/>
    <m/>
    <s v="zz"/>
    <n v="0.442"/>
    <n v="0.442"/>
    <n v="4.9504000000000001"/>
    <n v="4.9503999999999998E-3"/>
    <m/>
    <n v="0.442"/>
    <n v="0.442"/>
    <n v="4.9504000000000001"/>
    <n v="4.9503999999999998E-3"/>
    <m/>
    <n v="0.442"/>
    <n v="0.442"/>
    <n v="4.9504000000000001"/>
    <n v="4.9503999999999998E-3"/>
    <m/>
    <n v="0.442"/>
    <n v="0.442"/>
    <n v="4.9504000000000001"/>
    <n v="4.9503999999999998E-3"/>
    <m/>
    <m/>
    <m/>
    <m/>
  </r>
  <r>
    <x v="2"/>
    <x v="0"/>
    <s v="Emp. De Serv. Priv. No Informantes"/>
    <m/>
    <m/>
    <s v="EL"/>
    <m/>
    <m/>
    <m/>
    <x v="503"/>
    <x v="86"/>
    <x v="0"/>
    <x v="999"/>
    <x v="366"/>
    <s v="EL"/>
    <s v="EL"/>
    <s v="Diésel"/>
    <x v="1"/>
    <s v="NO COES"/>
    <s v="Instalado"/>
    <x v="0"/>
    <m/>
    <s v="-"/>
    <s v="Privado"/>
    <s v="au-NI-C"/>
    <x v="2"/>
    <s v="LIMA"/>
    <s v="LIMA"/>
    <s v="Huaral"/>
    <s v="Huaral"/>
    <m/>
    <s v="zz"/>
    <n v="0.67700000000000005"/>
    <n v="0.67700000000000005"/>
    <n v="7.5824000000000016"/>
    <n v="7.5824000000000013E-3"/>
    <m/>
    <n v="0.67700000000000005"/>
    <n v="0.67700000000000005"/>
    <n v="7.5824000000000016"/>
    <n v="7.5824000000000013E-3"/>
    <m/>
    <n v="0.67700000000000005"/>
    <n v="0.67700000000000005"/>
    <n v="7.5824000000000016"/>
    <n v="7.5824000000000013E-3"/>
    <m/>
    <n v="0.67700000000000005"/>
    <n v="0.67700000000000005"/>
    <n v="7.5824000000000016"/>
    <n v="7.5824000000000013E-3"/>
    <m/>
    <m/>
    <m/>
    <m/>
  </r>
  <r>
    <x v="2"/>
    <x v="0"/>
    <s v="Emp. De Serv. Priv. No Informantes"/>
    <m/>
    <m/>
    <s v="EL"/>
    <m/>
    <m/>
    <m/>
    <x v="503"/>
    <x v="86"/>
    <x v="0"/>
    <x v="1000"/>
    <x v="366"/>
    <s v="EL"/>
    <s v="EL"/>
    <s v="Diésel"/>
    <x v="1"/>
    <s v="NO COES"/>
    <s v="Instalado"/>
    <x v="0"/>
    <m/>
    <s v="-"/>
    <s v="Privado"/>
    <s v="au-NI-C"/>
    <x v="2"/>
    <s v="LIMA"/>
    <s v="LIMA"/>
    <s v="Huaral"/>
    <s v="Huaral"/>
    <m/>
    <s v="zz"/>
    <n v="0.89500000000000002"/>
    <n v="0.89500000000000002"/>
    <n v="10.024000000000001"/>
    <n v="1.0024000000000002E-2"/>
    <m/>
    <n v="0.89500000000000002"/>
    <n v="0.89500000000000002"/>
    <n v="10.024000000000001"/>
    <n v="1.0024000000000002E-2"/>
    <m/>
    <n v="0.89500000000000002"/>
    <n v="0.89500000000000002"/>
    <n v="10.024000000000001"/>
    <n v="1.0024000000000002E-2"/>
    <m/>
    <n v="0.89500000000000002"/>
    <n v="0.89500000000000002"/>
    <n v="10.024000000000001"/>
    <n v="1.0024000000000002E-2"/>
    <m/>
    <m/>
    <m/>
    <m/>
  </r>
  <r>
    <x v="2"/>
    <x v="0"/>
    <s v="Emp. De Serv. Priv. No Informantes"/>
    <m/>
    <m/>
    <s v="EL"/>
    <m/>
    <m/>
    <m/>
    <x v="503"/>
    <x v="86"/>
    <x v="0"/>
    <x v="1001"/>
    <x v="366"/>
    <s v="EL"/>
    <s v="EL"/>
    <s v="Diésel"/>
    <x v="1"/>
    <s v="NO COES"/>
    <s v="Instalado"/>
    <x v="0"/>
    <m/>
    <s v="-"/>
    <s v="Privado"/>
    <s v="au-NI-C"/>
    <x v="2"/>
    <s v="LIMA"/>
    <s v="LIMA"/>
    <s v="Huaral"/>
    <s v="Chancay"/>
    <m/>
    <s v="zz"/>
    <n v="0.5"/>
    <n v="0.5"/>
    <n v="5.6"/>
    <n v="5.5999999999999999E-3"/>
    <m/>
    <n v="0.5"/>
    <n v="0.5"/>
    <n v="5.6"/>
    <n v="5.5999999999999999E-3"/>
    <m/>
    <n v="0.5"/>
    <n v="0.5"/>
    <n v="5.6"/>
    <n v="5.5999999999999999E-3"/>
    <m/>
    <n v="0.5"/>
    <n v="0.5"/>
    <n v="5.6"/>
    <n v="5.5999999999999999E-3"/>
    <m/>
    <m/>
    <m/>
    <m/>
  </r>
  <r>
    <x v="2"/>
    <x v="0"/>
    <s v="Emp. De Serv. Priv. No Informantes"/>
    <m/>
    <m/>
    <s v="EL"/>
    <m/>
    <m/>
    <m/>
    <x v="504"/>
    <x v="86"/>
    <x v="0"/>
    <x v="1002"/>
    <x v="366"/>
    <s v="EL"/>
    <s v="EL"/>
    <s v="Diésel"/>
    <x v="1"/>
    <s v="NO COES"/>
    <s v="Instalado"/>
    <x v="0"/>
    <m/>
    <s v="-"/>
    <s v="Privado"/>
    <s v="au-NI-C"/>
    <x v="2"/>
    <s v="LIMA"/>
    <s v="LIMA"/>
    <s v="Lima"/>
    <s v="Ate"/>
    <m/>
    <s v="zz"/>
    <n v="0.05"/>
    <n v="0.05"/>
    <n v="0.56000000000000005"/>
    <n v="5.6000000000000006E-4"/>
    <m/>
    <n v="0.05"/>
    <n v="0.05"/>
    <n v="0.56000000000000005"/>
    <n v="5.6000000000000006E-4"/>
    <m/>
    <n v="0.05"/>
    <n v="0.05"/>
    <n v="0.56000000000000005"/>
    <n v="5.6000000000000006E-4"/>
    <m/>
    <n v="0.05"/>
    <n v="0.05"/>
    <n v="0.56000000000000005"/>
    <n v="5.6000000000000006E-4"/>
    <m/>
    <m/>
    <m/>
    <m/>
  </r>
  <r>
    <x v="2"/>
    <x v="0"/>
    <s v="Emp. De Serv. Priv. No Informantes"/>
    <m/>
    <m/>
    <s v="EL"/>
    <m/>
    <m/>
    <m/>
    <x v="505"/>
    <x v="86"/>
    <x v="0"/>
    <x v="1003"/>
    <x v="366"/>
    <s v="EL"/>
    <s v="EL"/>
    <s v="Diésel"/>
    <x v="1"/>
    <s v="NO COES"/>
    <s v="Instalado"/>
    <x v="0"/>
    <m/>
    <s v="-"/>
    <s v="Privado"/>
    <s v="au-NI-C"/>
    <x v="2"/>
    <s v="LIMA"/>
    <s v="LIMA"/>
    <s v="Lima"/>
    <s v="Breña"/>
    <m/>
    <s v="zz"/>
    <n v="0.63300000000000001"/>
    <n v="0.63300000000000001"/>
    <n v="7.0896000000000008"/>
    <n v="7.0896000000000006E-3"/>
    <m/>
    <n v="0.63300000000000001"/>
    <n v="0.63300000000000001"/>
    <n v="7.0896000000000008"/>
    <n v="7.0896000000000006E-3"/>
    <m/>
    <n v="0.63300000000000001"/>
    <n v="0.63300000000000001"/>
    <n v="7.0896000000000008"/>
    <n v="7.0896000000000006E-3"/>
    <m/>
    <n v="0.63300000000000001"/>
    <n v="0.63300000000000001"/>
    <n v="7.0896000000000008"/>
    <n v="7.0896000000000006E-3"/>
    <m/>
    <m/>
    <m/>
    <m/>
  </r>
  <r>
    <x v="2"/>
    <x v="0"/>
    <s v="Emp. De Serv. Priv. No Informantes"/>
    <m/>
    <m/>
    <s v="EL"/>
    <m/>
    <m/>
    <m/>
    <x v="506"/>
    <x v="86"/>
    <x v="0"/>
    <x v="1004"/>
    <x v="366"/>
    <s v="EL"/>
    <s v="EL"/>
    <s v="Diésel"/>
    <x v="1"/>
    <s v="NO COES"/>
    <s v="Instalado"/>
    <x v="0"/>
    <m/>
    <s v="-"/>
    <s v="Privado"/>
    <s v="au-NI-C"/>
    <x v="2"/>
    <s v="CALLAO"/>
    <s v="LIMA"/>
    <s v="Callao"/>
    <s v="Bellavista"/>
    <m/>
    <s v="zz"/>
    <n v="0.5"/>
    <n v="0.5"/>
    <n v="5.6"/>
    <n v="5.5999999999999999E-3"/>
    <m/>
    <n v="0.5"/>
    <n v="0.5"/>
    <n v="5.6"/>
    <n v="5.5999999999999999E-3"/>
    <m/>
    <n v="0.5"/>
    <n v="0.5"/>
    <n v="5.6"/>
    <n v="5.5999999999999999E-3"/>
    <m/>
    <n v="0.5"/>
    <n v="0.5"/>
    <n v="5.6"/>
    <n v="5.5999999999999999E-3"/>
    <m/>
    <m/>
    <m/>
    <m/>
  </r>
  <r>
    <x v="2"/>
    <x v="0"/>
    <s v="Emp. De Serv. Priv. No Informantes"/>
    <m/>
    <m/>
    <s v="EL"/>
    <m/>
    <m/>
    <m/>
    <x v="507"/>
    <x v="86"/>
    <x v="0"/>
    <x v="1005"/>
    <x v="366"/>
    <s v="EL"/>
    <s v="EL"/>
    <s v="Diésel"/>
    <x v="1"/>
    <s v="NO COES"/>
    <s v="Instalado"/>
    <x v="0"/>
    <m/>
    <s v="-"/>
    <s v="Privado"/>
    <s v="au-NI-C"/>
    <x v="2"/>
    <s v="CALLAO"/>
    <s v="LIMA"/>
    <s v="Callao"/>
    <s v="Callao"/>
    <m/>
    <s v="zz"/>
    <n v="0.112"/>
    <n v="0.112"/>
    <n v="1.2544000000000002"/>
    <n v="1.2544000000000001E-3"/>
    <m/>
    <n v="0.112"/>
    <n v="0.112"/>
    <n v="1.2544000000000002"/>
    <n v="1.2544000000000001E-3"/>
    <m/>
    <n v="0.112"/>
    <n v="0.112"/>
    <n v="1.2544000000000002"/>
    <n v="1.2544000000000001E-3"/>
    <m/>
    <n v="0.112"/>
    <n v="0.112"/>
    <n v="1.2544000000000002"/>
    <n v="1.2544000000000001E-3"/>
    <m/>
    <m/>
    <m/>
    <m/>
  </r>
  <r>
    <x v="2"/>
    <x v="0"/>
    <s v="Emp. De Serv. Priv. No Informantes"/>
    <m/>
    <m/>
    <s v="EL"/>
    <m/>
    <m/>
    <m/>
    <x v="508"/>
    <x v="86"/>
    <x v="0"/>
    <x v="1006"/>
    <x v="366"/>
    <s v="EL"/>
    <s v="EL"/>
    <s v="Diésel"/>
    <x v="1"/>
    <s v="NO COES"/>
    <s v="Instalado"/>
    <x v="0"/>
    <m/>
    <s v="-"/>
    <s v="Privado"/>
    <s v="au-NI-C"/>
    <x v="2"/>
    <s v="LIMA"/>
    <s v="LIMA"/>
    <s v="Lima"/>
    <s v="San Luis"/>
    <m/>
    <s v="zz"/>
    <n v="0.28000000000000003"/>
    <n v="0.28000000000000003"/>
    <n v="3.1360000000000006"/>
    <n v="3.1360000000000008E-3"/>
    <m/>
    <n v="0.28000000000000003"/>
    <n v="0.28000000000000003"/>
    <n v="3.1360000000000006"/>
    <n v="3.1360000000000008E-3"/>
    <m/>
    <n v="0.28000000000000003"/>
    <n v="0.28000000000000003"/>
    <n v="3.1360000000000006"/>
    <n v="3.1360000000000008E-3"/>
    <m/>
    <n v="0.28000000000000003"/>
    <n v="0.28000000000000003"/>
    <n v="3.1360000000000006"/>
    <n v="3.1360000000000008E-3"/>
    <m/>
    <m/>
    <m/>
    <m/>
  </r>
  <r>
    <x v="2"/>
    <x v="0"/>
    <s v="Emp. De Serv. Priv. No Informantes"/>
    <m/>
    <m/>
    <s v="EL"/>
    <m/>
    <m/>
    <m/>
    <x v="509"/>
    <x v="86"/>
    <x v="0"/>
    <x v="1007"/>
    <x v="366"/>
    <s v="EL"/>
    <s v="EL"/>
    <s v="Diésel"/>
    <x v="1"/>
    <s v="NO COES"/>
    <s v="Instalado"/>
    <x v="0"/>
    <m/>
    <s v="-"/>
    <s v="Privado"/>
    <s v="au-NI-C"/>
    <x v="2"/>
    <s v="LIMA"/>
    <s v="LIMA"/>
    <s v="Lima"/>
    <s v="El Agustino"/>
    <m/>
    <s v="zz"/>
    <n v="0.15"/>
    <n v="0.15"/>
    <n v="1.68"/>
    <n v="1.6799999999999999E-3"/>
    <m/>
    <n v="0.15"/>
    <n v="0.15"/>
    <n v="1.68"/>
    <n v="1.6799999999999999E-3"/>
    <m/>
    <n v="0.15"/>
    <n v="0.15"/>
    <n v="1.68"/>
    <n v="1.6799999999999999E-3"/>
    <m/>
    <n v="0.15"/>
    <n v="0.15"/>
    <n v="1.68"/>
    <n v="1.6799999999999999E-3"/>
    <m/>
    <m/>
    <m/>
    <m/>
  </r>
  <r>
    <x v="2"/>
    <x v="0"/>
    <s v="Emp. De Serv. Priv. No Informantes"/>
    <m/>
    <m/>
    <s v="EL"/>
    <m/>
    <m/>
    <m/>
    <x v="510"/>
    <x v="86"/>
    <x v="0"/>
    <x v="1008"/>
    <x v="366"/>
    <s v="EL"/>
    <s v="EL"/>
    <s v="Diésel"/>
    <x v="1"/>
    <s v="NO COES"/>
    <s v="Instalado"/>
    <x v="0"/>
    <m/>
    <s v="-"/>
    <s v="Privado"/>
    <s v="au-NI-C"/>
    <x v="2"/>
    <s v="LIMA"/>
    <s v="LIMA"/>
    <s v="Lima"/>
    <s v="Lima"/>
    <m/>
    <s v="zz"/>
    <n v="0.18099999999999999"/>
    <n v="0.18099999999999999"/>
    <n v="2.0272000000000001"/>
    <n v="2.0272000000000003E-3"/>
    <m/>
    <n v="0.18099999999999999"/>
    <n v="0.18099999999999999"/>
    <n v="2.0272000000000001"/>
    <n v="2.0272000000000003E-3"/>
    <m/>
    <n v="0.18099999999999999"/>
    <n v="0.18099999999999999"/>
    <n v="2.0272000000000001"/>
    <n v="2.0272000000000003E-3"/>
    <m/>
    <n v="0.18099999999999999"/>
    <n v="0.18099999999999999"/>
    <n v="2.0272000000000001"/>
    <n v="2.0272000000000003E-3"/>
    <m/>
    <m/>
    <m/>
    <m/>
  </r>
  <r>
    <x v="2"/>
    <x v="0"/>
    <s v="Emp. De Serv. Priv. No Informantes"/>
    <m/>
    <m/>
    <s v="EL"/>
    <m/>
    <m/>
    <m/>
    <x v="511"/>
    <x v="86"/>
    <x v="0"/>
    <x v="1009"/>
    <x v="366"/>
    <s v="EL"/>
    <s v="EL"/>
    <s v="Diésel"/>
    <x v="1"/>
    <s v="NO COES"/>
    <s v="Instalado"/>
    <x v="0"/>
    <m/>
    <s v="-"/>
    <s v="Privado"/>
    <s v="au-NI-C"/>
    <x v="2"/>
    <s v="CALLAO"/>
    <s v="LIMA"/>
    <s v="Callao"/>
    <s v="Callao"/>
    <m/>
    <s v="zz"/>
    <n v="0.25"/>
    <n v="0.25"/>
    <n v="2.8"/>
    <n v="2.8E-3"/>
    <m/>
    <n v="0.25"/>
    <n v="0.25"/>
    <n v="2.8"/>
    <n v="2.8E-3"/>
    <m/>
    <n v="0.25"/>
    <n v="0.25"/>
    <n v="2.8"/>
    <n v="2.8E-3"/>
    <m/>
    <n v="0.25"/>
    <n v="0.25"/>
    <n v="2.8"/>
    <n v="2.8E-3"/>
    <m/>
    <m/>
    <m/>
    <m/>
  </r>
  <r>
    <x v="2"/>
    <x v="0"/>
    <s v="Emp. De Serv. Priv. No Informantes"/>
    <m/>
    <m/>
    <s v="EL"/>
    <m/>
    <m/>
    <m/>
    <x v="512"/>
    <x v="86"/>
    <x v="0"/>
    <x v="1010"/>
    <x v="366"/>
    <s v="EL"/>
    <s v="EL"/>
    <s v="Diésel"/>
    <x v="1"/>
    <s v="NO COES"/>
    <s v="Instalado"/>
    <x v="0"/>
    <m/>
    <s v="-"/>
    <s v="Privado"/>
    <s v="au-NI-C"/>
    <x v="2"/>
    <s v="LIMA"/>
    <s v="LIMA"/>
    <s v="Lima"/>
    <s v="San Luis"/>
    <m/>
    <s v="zz"/>
    <n v="1.5"/>
    <n v="1.5"/>
    <n v="16.8"/>
    <n v="1.6800000000000002E-2"/>
    <m/>
    <n v="1.5"/>
    <n v="1.5"/>
    <n v="16.8"/>
    <n v="1.6800000000000002E-2"/>
    <m/>
    <n v="1.5"/>
    <n v="1.5"/>
    <n v="16.8"/>
    <n v="1.6800000000000002E-2"/>
    <m/>
    <n v="1.5"/>
    <n v="1.5"/>
    <n v="16.8"/>
    <n v="1.6800000000000002E-2"/>
    <m/>
    <m/>
    <m/>
    <m/>
  </r>
  <r>
    <x v="2"/>
    <x v="0"/>
    <s v="Emp. De Serv. Priv. No Informantes"/>
    <m/>
    <m/>
    <s v="EL"/>
    <m/>
    <m/>
    <m/>
    <x v="513"/>
    <x v="86"/>
    <x v="0"/>
    <x v="1011"/>
    <x v="366"/>
    <s v="EL"/>
    <s v="EL"/>
    <s v="Diésel"/>
    <x v="1"/>
    <s v="NO COES"/>
    <s v="Instalado"/>
    <x v="0"/>
    <m/>
    <s v="-"/>
    <s v="Privado"/>
    <s v="au-NI-C"/>
    <x v="2"/>
    <s v="LIMA"/>
    <s v="LIMA"/>
    <s v="Lima"/>
    <s v="San Miguel"/>
    <m/>
    <s v="zz"/>
    <n v="0.35299999999999998"/>
    <n v="0.35299999999999998"/>
    <n v="3.9535999999999998"/>
    <n v="3.9535999999999998E-3"/>
    <m/>
    <n v="0.35299999999999998"/>
    <n v="0.35299999999999998"/>
    <n v="3.9535999999999998"/>
    <n v="3.9535999999999998E-3"/>
    <m/>
    <n v="0.35299999999999998"/>
    <n v="0.35299999999999998"/>
    <n v="3.9535999999999998"/>
    <n v="3.9535999999999998E-3"/>
    <m/>
    <n v="0.35299999999999998"/>
    <n v="0.35299999999999998"/>
    <n v="3.9535999999999998"/>
    <n v="3.9535999999999998E-3"/>
    <m/>
    <m/>
    <m/>
    <m/>
  </r>
  <r>
    <x v="2"/>
    <x v="0"/>
    <s v="Emp. De Serv. Priv. No Informantes"/>
    <m/>
    <m/>
    <s v="EL"/>
    <m/>
    <m/>
    <m/>
    <x v="514"/>
    <x v="86"/>
    <x v="0"/>
    <x v="1012"/>
    <x v="366"/>
    <s v="EL"/>
    <s v="EL"/>
    <s v="Diésel"/>
    <x v="1"/>
    <s v="NO COES"/>
    <s v="Instalado"/>
    <x v="0"/>
    <m/>
    <s v="-"/>
    <s v="Privado"/>
    <s v="au-NI-C"/>
    <x v="2"/>
    <s v="LIMA"/>
    <s v="LIMA"/>
    <s v="Lima"/>
    <s v="Independencia"/>
    <m/>
    <s v="zz"/>
    <n v="0.125"/>
    <n v="0.125"/>
    <n v="1.4"/>
    <n v="1.4E-3"/>
    <m/>
    <n v="0.125"/>
    <n v="0.125"/>
    <n v="1.4"/>
    <n v="1.4E-3"/>
    <m/>
    <n v="0.125"/>
    <n v="0.125"/>
    <n v="1.4"/>
    <n v="1.4E-3"/>
    <m/>
    <n v="0.125"/>
    <n v="0.125"/>
    <n v="1.4"/>
    <n v="1.4E-3"/>
    <m/>
    <m/>
    <m/>
    <m/>
  </r>
  <r>
    <x v="2"/>
    <x v="0"/>
    <s v="Emp. De Serv. Priv. No Informantes"/>
    <m/>
    <m/>
    <s v="EL"/>
    <m/>
    <m/>
    <m/>
    <x v="515"/>
    <x v="86"/>
    <x v="0"/>
    <x v="1013"/>
    <x v="366"/>
    <s v="EL"/>
    <s v="EL"/>
    <s v="Diésel"/>
    <x v="1"/>
    <s v="NO COES"/>
    <s v="Instalado"/>
    <x v="0"/>
    <m/>
    <s v="-"/>
    <s v="Privado"/>
    <s v="au-NI-C"/>
    <x v="2"/>
    <s v="LIMA"/>
    <s v="LIMA"/>
    <s v="Lima"/>
    <s v="San Juan de Lurigancho"/>
    <m/>
    <s v="zz"/>
    <n v="1.35"/>
    <n v="1.35"/>
    <n v="15.12"/>
    <n v="1.512E-2"/>
    <m/>
    <n v="1.35"/>
    <n v="1.35"/>
    <n v="15.12"/>
    <n v="1.512E-2"/>
    <m/>
    <n v="1.35"/>
    <n v="1.35"/>
    <n v="15.12"/>
    <n v="1.512E-2"/>
    <m/>
    <n v="1.35"/>
    <n v="1.35"/>
    <n v="15.12"/>
    <n v="1.512E-2"/>
    <m/>
    <m/>
    <m/>
    <m/>
  </r>
  <r>
    <x v="2"/>
    <x v="0"/>
    <s v="Emp. De Serv. Priv. No Informantes"/>
    <m/>
    <m/>
    <s v="EL"/>
    <m/>
    <m/>
    <m/>
    <x v="516"/>
    <x v="86"/>
    <x v="0"/>
    <x v="1014"/>
    <x v="366"/>
    <s v="EL"/>
    <s v="EL"/>
    <s v="Diésel"/>
    <x v="1"/>
    <s v="NO COES"/>
    <s v="Instalado"/>
    <x v="0"/>
    <m/>
    <s v="-"/>
    <s v="Privado"/>
    <s v="au-NI-C"/>
    <x v="2"/>
    <s v="CALLAO"/>
    <s v="LIMA"/>
    <s v="Callao"/>
    <s v="Callao"/>
    <m/>
    <s v="zz"/>
    <n v="0.25"/>
    <n v="0.25"/>
    <n v="2.8"/>
    <n v="2.8E-3"/>
    <m/>
    <n v="0.25"/>
    <n v="0.25"/>
    <n v="2.8"/>
    <n v="2.8E-3"/>
    <m/>
    <n v="0.25"/>
    <n v="0.25"/>
    <n v="2.8"/>
    <n v="2.8E-3"/>
    <m/>
    <n v="0.25"/>
    <n v="0.25"/>
    <n v="2.8"/>
    <n v="2.8E-3"/>
    <m/>
    <m/>
    <m/>
    <m/>
  </r>
  <r>
    <x v="2"/>
    <x v="0"/>
    <s v="Emp. De Serv. Priv. No Informantes"/>
    <m/>
    <m/>
    <s v="EL"/>
    <m/>
    <m/>
    <m/>
    <x v="517"/>
    <x v="86"/>
    <x v="0"/>
    <x v="1015"/>
    <x v="366"/>
    <s v="EL"/>
    <s v="EL"/>
    <s v="Diésel"/>
    <x v="1"/>
    <s v="NO COES"/>
    <s v="Instalado"/>
    <x v="0"/>
    <m/>
    <s v="-"/>
    <s v="Privado"/>
    <s v="au-NI-C"/>
    <x v="2"/>
    <s v="CALLAO"/>
    <s v="LIMA"/>
    <s v="Callao"/>
    <s v="Callao"/>
    <m/>
    <s v="zz"/>
    <n v="7.0000000000000007E-2"/>
    <n v="7.0000000000000007E-2"/>
    <n v="0.78400000000000014"/>
    <n v="7.8400000000000019E-4"/>
    <m/>
    <n v="7.0000000000000007E-2"/>
    <n v="7.0000000000000007E-2"/>
    <n v="0.78400000000000014"/>
    <n v="7.8400000000000019E-4"/>
    <m/>
    <n v="7.0000000000000007E-2"/>
    <n v="7.0000000000000007E-2"/>
    <n v="0.78400000000000014"/>
    <n v="7.8400000000000019E-4"/>
    <m/>
    <n v="7.0000000000000007E-2"/>
    <n v="7.0000000000000007E-2"/>
    <n v="0.78400000000000014"/>
    <n v="7.8400000000000019E-4"/>
    <m/>
    <m/>
    <m/>
    <m/>
  </r>
  <r>
    <x v="2"/>
    <x v="0"/>
    <s v="Emp. De Serv. Priv. No Informantes"/>
    <m/>
    <m/>
    <s v="EL"/>
    <m/>
    <m/>
    <m/>
    <x v="518"/>
    <x v="86"/>
    <x v="0"/>
    <x v="1016"/>
    <x v="366"/>
    <s v="EL"/>
    <s v="EL"/>
    <s v="Diésel"/>
    <x v="1"/>
    <s v="NO COES"/>
    <s v="Instalado"/>
    <x v="0"/>
    <m/>
    <s v="-"/>
    <s v="Privado"/>
    <s v="au-NI-C"/>
    <x v="2"/>
    <s v="LIMA"/>
    <s v="LIMA"/>
    <s v="Lima"/>
    <s v="Santa Anita"/>
    <m/>
    <s v="zz"/>
    <n v="0.54700000000000004"/>
    <n v="0.54700000000000004"/>
    <n v="6.1264000000000003"/>
    <n v="6.1264000000000006E-3"/>
    <m/>
    <n v="0.54700000000000004"/>
    <n v="0.54700000000000004"/>
    <n v="6.1264000000000003"/>
    <n v="6.1264000000000006E-3"/>
    <m/>
    <n v="0.54700000000000004"/>
    <n v="0.54700000000000004"/>
    <n v="6.1264000000000003"/>
    <n v="6.1264000000000006E-3"/>
    <m/>
    <n v="0.54700000000000004"/>
    <n v="0.54700000000000004"/>
    <n v="6.1264000000000003"/>
    <n v="6.1264000000000006E-3"/>
    <m/>
    <m/>
    <m/>
    <m/>
  </r>
  <r>
    <x v="2"/>
    <x v="0"/>
    <s v="Emp. De Serv. Priv. No Informantes"/>
    <m/>
    <m/>
    <s v="EL"/>
    <m/>
    <m/>
    <m/>
    <x v="298"/>
    <x v="86"/>
    <x v="0"/>
    <x v="1017"/>
    <x v="366"/>
    <s v="EL"/>
    <s v="EL"/>
    <s v="Diésel"/>
    <x v="1"/>
    <s v="NO COES"/>
    <s v="Instalado"/>
    <x v="0"/>
    <m/>
    <s v="-"/>
    <s v="Privado"/>
    <s v="au-NI-C"/>
    <x v="2"/>
    <s v="LIMA"/>
    <s v="LIMA"/>
    <s v="Huaura"/>
    <s v="Huacho"/>
    <m/>
    <s v="zz"/>
    <n v="0.04"/>
    <n v="0.04"/>
    <n v="0.44800000000000001"/>
    <n v="4.4799999999999999E-4"/>
    <m/>
    <n v="0.04"/>
    <n v="0.04"/>
    <n v="0.44800000000000001"/>
    <n v="4.4799999999999999E-4"/>
    <m/>
    <n v="0.04"/>
    <n v="0.04"/>
    <n v="0.44800000000000001"/>
    <n v="4.4799999999999999E-4"/>
    <m/>
    <n v="0.04"/>
    <n v="0.04"/>
    <n v="0.44800000000000001"/>
    <n v="4.4799999999999999E-4"/>
    <m/>
    <m/>
    <m/>
    <m/>
  </r>
  <r>
    <x v="2"/>
    <x v="0"/>
    <s v="Emp. De Serv. Priv. No Informantes"/>
    <m/>
    <m/>
    <s v="EL"/>
    <m/>
    <m/>
    <m/>
    <x v="298"/>
    <x v="86"/>
    <x v="0"/>
    <x v="1018"/>
    <x v="366"/>
    <s v="EL"/>
    <s v="EL"/>
    <s v="Diésel"/>
    <x v="1"/>
    <s v="NO COES"/>
    <s v="Instalado"/>
    <x v="0"/>
    <m/>
    <s v="-"/>
    <s v="Privado"/>
    <s v="au-NI-C"/>
    <x v="2"/>
    <s v="LIMA"/>
    <s v="LIMA"/>
    <s v="Huaral"/>
    <s v="Huaral"/>
    <m/>
    <s v="zz"/>
    <n v="0.2"/>
    <n v="0.2"/>
    <n v="2.2400000000000002"/>
    <n v="2.2400000000000002E-3"/>
    <m/>
    <n v="0.2"/>
    <n v="0.2"/>
    <n v="2.2400000000000002"/>
    <n v="2.2400000000000002E-3"/>
    <m/>
    <n v="0.2"/>
    <n v="0.2"/>
    <n v="2.2400000000000002"/>
    <n v="2.2400000000000002E-3"/>
    <m/>
    <n v="0.2"/>
    <n v="0.2"/>
    <n v="2.2400000000000002"/>
    <n v="2.2400000000000002E-3"/>
    <m/>
    <m/>
    <m/>
    <m/>
  </r>
  <r>
    <x v="2"/>
    <x v="0"/>
    <s v="Emp. De Serv. Priv. No Informantes"/>
    <m/>
    <m/>
    <s v="EL"/>
    <m/>
    <m/>
    <m/>
    <x v="519"/>
    <x v="86"/>
    <x v="0"/>
    <x v="1019"/>
    <x v="366"/>
    <s v="EL"/>
    <s v="EL"/>
    <s v="Diésel"/>
    <x v="1"/>
    <s v="NO COES"/>
    <s v="Instalado"/>
    <x v="0"/>
    <m/>
    <s v="-"/>
    <s v="Privado"/>
    <s v="au-NI-C"/>
    <x v="2"/>
    <s v="LIMA"/>
    <s v="LIMA"/>
    <s v="Lima"/>
    <s v="Independencia"/>
    <m/>
    <s v="zz"/>
    <n v="0.35"/>
    <n v="0.35"/>
    <n v="3.92"/>
    <n v="3.9199999999999999E-3"/>
    <m/>
    <n v="0.35"/>
    <n v="0.35"/>
    <n v="3.92"/>
    <n v="3.9199999999999999E-3"/>
    <m/>
    <n v="0.35"/>
    <n v="0.35"/>
    <n v="3.92"/>
    <n v="3.9199999999999999E-3"/>
    <m/>
    <n v="0.35"/>
    <n v="0.35"/>
    <n v="3.92"/>
    <n v="3.9199999999999999E-3"/>
    <m/>
    <m/>
    <m/>
    <m/>
  </r>
  <r>
    <x v="2"/>
    <x v="0"/>
    <s v="Emp. De Serv. Priv. No Informantes"/>
    <m/>
    <m/>
    <s v="EL"/>
    <m/>
    <m/>
    <m/>
    <x v="520"/>
    <x v="86"/>
    <x v="0"/>
    <x v="1020"/>
    <x v="366"/>
    <s v="EL"/>
    <s v="EL"/>
    <s v="Diésel"/>
    <x v="1"/>
    <s v="NO COES"/>
    <s v="Instalado"/>
    <x v="0"/>
    <m/>
    <s v="-"/>
    <s v="Privado"/>
    <s v="au-NI-C"/>
    <x v="2"/>
    <s v="LIMA"/>
    <s v="LIMA"/>
    <s v="Lima"/>
    <s v="Lima"/>
    <m/>
    <s v="zz"/>
    <n v="0.48"/>
    <n v="0.48"/>
    <n v="5.3760000000000003"/>
    <n v="5.3760000000000006E-3"/>
    <m/>
    <n v="0.48"/>
    <n v="0.48"/>
    <n v="5.3760000000000003"/>
    <n v="5.3760000000000006E-3"/>
    <m/>
    <n v="0.48"/>
    <n v="0.48"/>
    <n v="5.3760000000000003"/>
    <n v="5.3760000000000006E-3"/>
    <m/>
    <n v="0.48"/>
    <n v="0.48"/>
    <n v="5.3760000000000003"/>
    <n v="5.3760000000000006E-3"/>
    <m/>
    <m/>
    <m/>
    <m/>
  </r>
  <r>
    <x v="2"/>
    <x v="0"/>
    <s v="Emp. De Serv. Priv. No Informantes"/>
    <m/>
    <m/>
    <s v="EL"/>
    <m/>
    <m/>
    <m/>
    <x v="521"/>
    <x v="86"/>
    <x v="0"/>
    <x v="1021"/>
    <x v="366"/>
    <s v="EL"/>
    <s v="EL"/>
    <s v="Diésel"/>
    <x v="1"/>
    <s v="NO COES"/>
    <s v="Instalado"/>
    <x v="0"/>
    <m/>
    <s v="-"/>
    <s v="Privado"/>
    <s v="au-NI-C"/>
    <x v="2"/>
    <s v="LIMA"/>
    <s v="LIMA"/>
    <s v="Lima"/>
    <s v="Lima"/>
    <m/>
    <s v="zz"/>
    <n v="2.4"/>
    <n v="2.4"/>
    <n v="26.88"/>
    <n v="2.6879999999999998E-2"/>
    <m/>
    <n v="2.4"/>
    <n v="2.4"/>
    <n v="26.88"/>
    <n v="2.6879999999999998E-2"/>
    <m/>
    <n v="2.4"/>
    <n v="2.4"/>
    <n v="26.88"/>
    <n v="2.6879999999999998E-2"/>
    <m/>
    <n v="2.4"/>
    <n v="2.4"/>
    <n v="26.88"/>
    <n v="2.6879999999999998E-2"/>
    <m/>
    <m/>
    <m/>
    <m/>
  </r>
  <r>
    <x v="2"/>
    <x v="0"/>
    <s v="Emp. De Serv. Priv. No Informantes"/>
    <m/>
    <m/>
    <s v="EL"/>
    <m/>
    <m/>
    <m/>
    <x v="522"/>
    <x v="86"/>
    <x v="0"/>
    <x v="1022"/>
    <x v="366"/>
    <s v="EL"/>
    <s v="EL"/>
    <s v="Diésel"/>
    <x v="1"/>
    <s v="NO COES"/>
    <s v="Instalado"/>
    <x v="0"/>
    <m/>
    <s v="-"/>
    <s v="Privado"/>
    <s v="au-NI-C"/>
    <x v="2"/>
    <s v="LIMA"/>
    <s v="LIMA"/>
    <s v="Lima"/>
    <s v="Santa Anita"/>
    <m/>
    <s v="zz"/>
    <n v="0.54100000000000004"/>
    <n v="0.54100000000000004"/>
    <n v="6.0592000000000006"/>
    <n v="6.0592000000000007E-3"/>
    <m/>
    <n v="0.54100000000000004"/>
    <n v="0.54100000000000004"/>
    <n v="6.0592000000000006"/>
    <n v="6.0592000000000007E-3"/>
    <m/>
    <n v="0.54100000000000004"/>
    <n v="0.54100000000000004"/>
    <n v="6.0592000000000006"/>
    <n v="6.0592000000000007E-3"/>
    <m/>
    <n v="0.54100000000000004"/>
    <n v="0.54100000000000004"/>
    <n v="6.0592000000000006"/>
    <n v="6.0592000000000007E-3"/>
    <m/>
    <m/>
    <m/>
    <m/>
  </r>
  <r>
    <x v="2"/>
    <x v="0"/>
    <s v="Emp. De Serv. Priv. No Informantes"/>
    <m/>
    <m/>
    <s v="EL"/>
    <m/>
    <m/>
    <m/>
    <x v="523"/>
    <x v="86"/>
    <x v="0"/>
    <x v="1023"/>
    <x v="366"/>
    <s v="EL"/>
    <s v="EL"/>
    <s v="Diésel"/>
    <x v="1"/>
    <s v="NO COES"/>
    <s v="Instalado"/>
    <x v="0"/>
    <m/>
    <s v="-"/>
    <s v="Privado"/>
    <s v="au-NI-C"/>
    <x v="2"/>
    <s v="LIMA"/>
    <s v="LIMA"/>
    <s v="Lima"/>
    <s v="San Isidro"/>
    <m/>
    <s v="zz"/>
    <n v="0.442"/>
    <n v="0.442"/>
    <n v="4.9504000000000001"/>
    <n v="4.9503999999999998E-3"/>
    <m/>
    <n v="0.442"/>
    <n v="0.442"/>
    <n v="4.9504000000000001"/>
    <n v="4.9503999999999998E-3"/>
    <m/>
    <n v="0.442"/>
    <n v="0.442"/>
    <n v="4.9504000000000001"/>
    <n v="4.9503999999999998E-3"/>
    <m/>
    <n v="0.442"/>
    <n v="0.442"/>
    <n v="4.9504000000000001"/>
    <n v="4.9503999999999998E-3"/>
    <m/>
    <m/>
    <m/>
    <m/>
  </r>
  <r>
    <x v="2"/>
    <x v="0"/>
    <s v="Emp. De Serv. Priv. No Informantes"/>
    <m/>
    <m/>
    <s v="EL"/>
    <m/>
    <m/>
    <m/>
    <x v="523"/>
    <x v="86"/>
    <x v="0"/>
    <x v="1024"/>
    <x v="366"/>
    <s v="EL"/>
    <s v="EL"/>
    <s v="Diésel"/>
    <x v="1"/>
    <s v="NO COES"/>
    <s v="Instalado"/>
    <x v="0"/>
    <m/>
    <s v="-"/>
    <s v="Privado"/>
    <s v="au-NI-C"/>
    <x v="2"/>
    <s v="LIMA"/>
    <s v="LIMA"/>
    <s v="Lima"/>
    <s v="San Miguel"/>
    <m/>
    <s v="zz"/>
    <n v="0.46"/>
    <n v="0.46"/>
    <n v="5.152000000000001"/>
    <n v="5.1520000000000012E-3"/>
    <m/>
    <n v="0.46"/>
    <n v="0.46"/>
    <n v="5.152000000000001"/>
    <n v="5.1520000000000012E-3"/>
    <m/>
    <n v="0.46"/>
    <n v="0.46"/>
    <n v="5.152000000000001"/>
    <n v="5.1520000000000012E-3"/>
    <m/>
    <n v="0.46"/>
    <n v="0.46"/>
    <n v="5.152000000000001"/>
    <n v="5.1520000000000012E-3"/>
    <m/>
    <m/>
    <m/>
    <m/>
  </r>
  <r>
    <x v="2"/>
    <x v="0"/>
    <s v="Emp. De Serv. Priv. No Informantes"/>
    <m/>
    <m/>
    <s v="EL"/>
    <m/>
    <m/>
    <m/>
    <x v="524"/>
    <x v="86"/>
    <x v="0"/>
    <x v="1025"/>
    <x v="366"/>
    <s v="EL"/>
    <s v="EL"/>
    <s v="Diésel"/>
    <x v="1"/>
    <s v="NO COES"/>
    <s v="Instalado"/>
    <x v="0"/>
    <m/>
    <s v="-"/>
    <s v="Privado"/>
    <s v="au-NI-C"/>
    <x v="2"/>
    <s v="LIMA"/>
    <s v="LIMA"/>
    <s v="Huaral"/>
    <s v="Chancay"/>
    <m/>
    <s v="zz"/>
    <n v="0.27700000000000002"/>
    <n v="0.27700000000000002"/>
    <n v="3.1024000000000003"/>
    <n v="3.1024000000000004E-3"/>
    <m/>
    <n v="0.27700000000000002"/>
    <n v="0.27700000000000002"/>
    <n v="3.1024000000000003"/>
    <n v="3.1024000000000004E-3"/>
    <m/>
    <n v="0.27700000000000002"/>
    <n v="0.27700000000000002"/>
    <n v="3.1024000000000003"/>
    <n v="3.1024000000000004E-3"/>
    <m/>
    <n v="0.27700000000000002"/>
    <n v="0.27700000000000002"/>
    <n v="3.1024000000000003"/>
    <n v="3.1024000000000004E-3"/>
    <m/>
    <m/>
    <m/>
    <m/>
  </r>
  <r>
    <x v="2"/>
    <x v="0"/>
    <s v="Emp. De Serv. Priv. No Informantes"/>
    <m/>
    <m/>
    <s v="EL"/>
    <m/>
    <m/>
    <m/>
    <x v="525"/>
    <x v="86"/>
    <x v="0"/>
    <x v="1026"/>
    <x v="366"/>
    <s v="EL"/>
    <s v="EL"/>
    <s v="Diésel"/>
    <x v="1"/>
    <s v="NO COES"/>
    <s v="Instalado"/>
    <x v="0"/>
    <m/>
    <s v="-"/>
    <s v="Privado"/>
    <s v="au-NI-C"/>
    <x v="2"/>
    <s v="LIMA"/>
    <s v="LIMA"/>
    <s v="Lima"/>
    <s v="Santa Anita"/>
    <m/>
    <s v="zz"/>
    <n v="0.15"/>
    <n v="0.15"/>
    <n v="1.68"/>
    <n v="1.6799999999999999E-3"/>
    <m/>
    <n v="0.15"/>
    <n v="0.15"/>
    <n v="1.68"/>
    <n v="1.6799999999999999E-3"/>
    <m/>
    <n v="0.15"/>
    <n v="0.15"/>
    <n v="1.68"/>
    <n v="1.6799999999999999E-3"/>
    <m/>
    <n v="0.15"/>
    <n v="0.15"/>
    <n v="1.68"/>
    <n v="1.6799999999999999E-3"/>
    <m/>
    <m/>
    <m/>
    <m/>
  </r>
  <r>
    <x v="2"/>
    <x v="0"/>
    <s v="Emp. De Serv. Priv. No Informantes"/>
    <m/>
    <m/>
    <s v="EL"/>
    <m/>
    <m/>
    <m/>
    <x v="526"/>
    <x v="86"/>
    <x v="0"/>
    <x v="1027"/>
    <x v="366"/>
    <s v="EL"/>
    <s v="EL"/>
    <s v="Diésel"/>
    <x v="1"/>
    <s v="NO COES"/>
    <s v="Instalado"/>
    <x v="0"/>
    <m/>
    <s v="-"/>
    <s v="Privado"/>
    <s v="au-NI-C"/>
    <x v="2"/>
    <s v="LIMA"/>
    <s v="LIMA"/>
    <s v="Lima"/>
    <s v="Lima"/>
    <m/>
    <s v="zz"/>
    <n v="0.17499999999999999"/>
    <n v="0.17499999999999999"/>
    <n v="1.96"/>
    <n v="1.9599999999999999E-3"/>
    <m/>
    <n v="0.17499999999999999"/>
    <n v="0.17499999999999999"/>
    <n v="1.96"/>
    <n v="1.9599999999999999E-3"/>
    <m/>
    <n v="0.17499999999999999"/>
    <n v="0.17499999999999999"/>
    <n v="1.96"/>
    <n v="1.9599999999999999E-3"/>
    <m/>
    <n v="0.17499999999999999"/>
    <n v="0.17499999999999999"/>
    <n v="1.96"/>
    <n v="1.9599999999999999E-3"/>
    <m/>
    <m/>
    <m/>
    <m/>
  </r>
  <r>
    <x v="2"/>
    <x v="0"/>
    <s v="Emp. De Serv. Priv. No Informantes"/>
    <m/>
    <m/>
    <s v="EL"/>
    <m/>
    <m/>
    <m/>
    <x v="527"/>
    <x v="86"/>
    <x v="0"/>
    <x v="1028"/>
    <x v="366"/>
    <s v="EL"/>
    <s v="EL"/>
    <s v="Diésel"/>
    <x v="1"/>
    <s v="NO COES"/>
    <s v="Instalado"/>
    <x v="0"/>
    <m/>
    <s v="-"/>
    <s v="Privado"/>
    <s v="au-NI-C"/>
    <x v="2"/>
    <s v="CALLAO"/>
    <s v="LIMA"/>
    <s v="Callao"/>
    <s v="Callao"/>
    <m/>
    <s v="zz"/>
    <n v="0.36499999999999999"/>
    <n v="0.36499999999999999"/>
    <n v="4.0880000000000001"/>
    <n v="4.0880000000000005E-3"/>
    <m/>
    <n v="0.36499999999999999"/>
    <n v="0.36499999999999999"/>
    <n v="4.0880000000000001"/>
    <n v="4.0880000000000005E-3"/>
    <m/>
    <n v="0.36499999999999999"/>
    <n v="0.36499999999999999"/>
    <n v="4.0880000000000001"/>
    <n v="4.0880000000000005E-3"/>
    <m/>
    <n v="0.36499999999999999"/>
    <n v="0.36499999999999999"/>
    <n v="4.0880000000000001"/>
    <n v="4.0880000000000005E-3"/>
    <m/>
    <m/>
    <m/>
    <m/>
  </r>
  <r>
    <x v="2"/>
    <x v="0"/>
    <s v="Emp. De Serv. Priv. No Informantes"/>
    <m/>
    <m/>
    <s v="EL"/>
    <m/>
    <m/>
    <m/>
    <x v="528"/>
    <x v="86"/>
    <x v="0"/>
    <x v="1029"/>
    <x v="366"/>
    <s v="EL"/>
    <s v="EL"/>
    <s v="Diésel"/>
    <x v="1"/>
    <s v="NO COES"/>
    <s v="Instalado"/>
    <x v="0"/>
    <m/>
    <s v="-"/>
    <s v="Privado"/>
    <s v="au-NI-C"/>
    <x v="2"/>
    <s v="LIMA"/>
    <s v="LIMA"/>
    <s v="Lima"/>
    <s v="Santa Anita"/>
    <m/>
    <s v="zz"/>
    <n v="0.44"/>
    <n v="0.44"/>
    <n v="4.9280000000000008"/>
    <n v="4.928000000000001E-3"/>
    <m/>
    <n v="0.44"/>
    <n v="0.44"/>
    <n v="4.9280000000000008"/>
    <n v="4.928000000000001E-3"/>
    <m/>
    <n v="0.44"/>
    <n v="0.44"/>
    <n v="4.9280000000000008"/>
    <n v="4.928000000000001E-3"/>
    <m/>
    <n v="0.44"/>
    <n v="0.44"/>
    <n v="4.9280000000000008"/>
    <n v="4.928000000000001E-3"/>
    <m/>
    <m/>
    <m/>
    <m/>
  </r>
  <r>
    <x v="2"/>
    <x v="0"/>
    <s v="Emp. De Serv. Priv. No Informantes"/>
    <m/>
    <m/>
    <s v="EL"/>
    <m/>
    <m/>
    <m/>
    <x v="529"/>
    <x v="86"/>
    <x v="0"/>
    <x v="1030"/>
    <x v="366"/>
    <s v="EL"/>
    <s v="EL"/>
    <s v="Diésel"/>
    <x v="1"/>
    <s v="NO COES"/>
    <s v="Instalado"/>
    <x v="0"/>
    <m/>
    <s v="-"/>
    <s v="Privado"/>
    <s v="au-NI-C"/>
    <x v="2"/>
    <s v="LIMA"/>
    <s v="LIMA"/>
    <s v="Lima"/>
    <s v="Lima"/>
    <m/>
    <s v="zz"/>
    <n v="0.2"/>
    <n v="0.2"/>
    <n v="2.2400000000000002"/>
    <n v="2.2400000000000002E-3"/>
    <m/>
    <n v="0.2"/>
    <n v="0.2"/>
    <n v="2.2400000000000002"/>
    <n v="2.2400000000000002E-3"/>
    <m/>
    <n v="0.2"/>
    <n v="0.2"/>
    <n v="2.2400000000000002"/>
    <n v="2.2400000000000002E-3"/>
    <m/>
    <n v="0.2"/>
    <n v="0.2"/>
    <n v="2.2400000000000002"/>
    <n v="2.2400000000000002E-3"/>
    <m/>
    <m/>
    <m/>
    <m/>
  </r>
  <r>
    <x v="2"/>
    <x v="0"/>
    <s v="Emp. De Serv. Priv. No Informantes"/>
    <m/>
    <m/>
    <s v="EL"/>
    <m/>
    <m/>
    <m/>
    <x v="530"/>
    <x v="86"/>
    <x v="0"/>
    <x v="1031"/>
    <x v="366"/>
    <s v="EL"/>
    <s v="EL"/>
    <s v="Diésel"/>
    <x v="1"/>
    <s v="NO COES"/>
    <s v="Instalado"/>
    <x v="0"/>
    <m/>
    <s v="-"/>
    <s v="Privado"/>
    <s v="au-NI-C"/>
    <x v="2"/>
    <s v="LIMA"/>
    <s v="LIMA"/>
    <s v="Lima"/>
    <s v="San Martín de Porres"/>
    <m/>
    <s v="zz"/>
    <n v="0.7"/>
    <n v="0.7"/>
    <n v="7.84"/>
    <n v="7.8399999999999997E-3"/>
    <m/>
    <n v="0.7"/>
    <n v="0.7"/>
    <n v="7.84"/>
    <n v="7.8399999999999997E-3"/>
    <m/>
    <n v="0.7"/>
    <n v="0.7"/>
    <n v="7.84"/>
    <n v="7.8399999999999997E-3"/>
    <m/>
    <n v="0.7"/>
    <n v="0.7"/>
    <n v="7.84"/>
    <n v="7.8399999999999997E-3"/>
    <m/>
    <m/>
    <m/>
    <m/>
  </r>
  <r>
    <x v="2"/>
    <x v="0"/>
    <s v="Emp. De Serv. Priv. No Informantes"/>
    <m/>
    <m/>
    <s v="EL"/>
    <m/>
    <m/>
    <m/>
    <x v="531"/>
    <x v="86"/>
    <x v="0"/>
    <x v="1032"/>
    <x v="366"/>
    <s v="EL"/>
    <s v="EL"/>
    <s v="Diésel"/>
    <x v="1"/>
    <s v="NO COES"/>
    <s v="Instalado"/>
    <x v="0"/>
    <m/>
    <s v="-"/>
    <s v="Privado"/>
    <s v="au-NI-C"/>
    <x v="2"/>
    <s v="LIMA"/>
    <s v="LIMA"/>
    <s v="Lima"/>
    <s v="Santa Anita"/>
    <m/>
    <s v="zz"/>
    <n v="0.15"/>
    <n v="0.15"/>
    <n v="1.68"/>
    <n v="1.6799999999999999E-3"/>
    <m/>
    <n v="0.15"/>
    <n v="0.15"/>
    <n v="1.68"/>
    <n v="1.6799999999999999E-3"/>
    <m/>
    <n v="0.15"/>
    <n v="0.15"/>
    <n v="1.68"/>
    <n v="1.6799999999999999E-3"/>
    <m/>
    <n v="0.15"/>
    <n v="0.15"/>
    <n v="1.68"/>
    <n v="1.6799999999999999E-3"/>
    <m/>
    <m/>
    <m/>
    <m/>
  </r>
  <r>
    <x v="2"/>
    <x v="0"/>
    <s v="Emp. De Serv. Priv. No Informantes"/>
    <m/>
    <m/>
    <s v="EL"/>
    <m/>
    <m/>
    <m/>
    <x v="532"/>
    <x v="86"/>
    <x v="0"/>
    <x v="1033"/>
    <x v="366"/>
    <s v="EL"/>
    <s v="EL"/>
    <s v="Diésel"/>
    <x v="1"/>
    <s v="NO COES"/>
    <s v="Instalado"/>
    <x v="0"/>
    <m/>
    <s v="-"/>
    <s v="Privado"/>
    <s v="au-NI-C"/>
    <x v="2"/>
    <s v="CALLAO"/>
    <s v="LIMA"/>
    <s v="Callao"/>
    <s v="Callao"/>
    <m/>
    <s v="zz"/>
    <n v="0.16300000000000001"/>
    <n v="0.16300000000000001"/>
    <n v="1.8256000000000001"/>
    <n v="1.8256000000000001E-3"/>
    <m/>
    <n v="0.16300000000000001"/>
    <n v="0.16300000000000001"/>
    <n v="1.8256000000000001"/>
    <n v="1.8256000000000001E-3"/>
    <m/>
    <n v="0.16300000000000001"/>
    <n v="0.16300000000000001"/>
    <n v="1.8256000000000001"/>
    <n v="1.8256000000000001E-3"/>
    <m/>
    <n v="0.16300000000000001"/>
    <n v="0.16300000000000001"/>
    <n v="1.8256000000000001"/>
    <n v="1.8256000000000001E-3"/>
    <m/>
    <m/>
    <m/>
    <m/>
  </r>
  <r>
    <x v="2"/>
    <x v="0"/>
    <s v="Emp. De Serv. Priv. No Informantes"/>
    <m/>
    <m/>
    <s v="EL"/>
    <m/>
    <m/>
    <m/>
    <x v="533"/>
    <x v="86"/>
    <x v="0"/>
    <x v="1034"/>
    <x v="366"/>
    <s v="EL"/>
    <s v="EL"/>
    <s v="Diésel"/>
    <x v="1"/>
    <s v="NO COES"/>
    <s v="Instalado"/>
    <x v="0"/>
    <m/>
    <s v="-"/>
    <s v="Privado"/>
    <s v="au-NI-C"/>
    <x v="2"/>
    <s v="LIMA"/>
    <s v="LIMA"/>
    <s v="Lima"/>
    <s v="Ate"/>
    <m/>
    <s v="zz"/>
    <n v="0.21"/>
    <n v="0.21"/>
    <n v="2.3520000000000003"/>
    <n v="2.3520000000000004E-3"/>
    <m/>
    <n v="0.21"/>
    <n v="0.21"/>
    <n v="2.3520000000000003"/>
    <n v="2.3520000000000004E-3"/>
    <m/>
    <n v="0.21"/>
    <n v="0.21"/>
    <n v="2.3520000000000003"/>
    <n v="2.3520000000000004E-3"/>
    <m/>
    <n v="0.21"/>
    <n v="0.21"/>
    <n v="2.3520000000000003"/>
    <n v="2.3520000000000004E-3"/>
    <m/>
    <m/>
    <m/>
    <m/>
  </r>
  <r>
    <x v="2"/>
    <x v="0"/>
    <s v="Emp. De Serv. Priv. No Informantes"/>
    <m/>
    <m/>
    <s v="EL"/>
    <m/>
    <m/>
    <m/>
    <x v="534"/>
    <x v="86"/>
    <x v="0"/>
    <x v="1035"/>
    <x v="366"/>
    <s v="EL"/>
    <s v="EL"/>
    <s v="Diésel"/>
    <x v="1"/>
    <s v="NO COES"/>
    <s v="Instalado"/>
    <x v="0"/>
    <m/>
    <s v="-"/>
    <s v="Privado"/>
    <s v="au-NI-C"/>
    <x v="2"/>
    <s v="CALLAO"/>
    <s v="LIMA"/>
    <s v="Callao"/>
    <s v="Carmen de la Legua"/>
    <m/>
    <s v="zz"/>
    <n v="2.0950000000000002"/>
    <n v="2.0950000000000002"/>
    <n v="23.464000000000002"/>
    <n v="2.3464000000000002E-2"/>
    <m/>
    <n v="2.0950000000000002"/>
    <n v="2.0950000000000002"/>
    <n v="23.464000000000002"/>
    <n v="2.3464000000000002E-2"/>
    <m/>
    <n v="2.0950000000000002"/>
    <n v="2.0950000000000002"/>
    <n v="23.464000000000002"/>
    <n v="2.3464000000000002E-2"/>
    <m/>
    <n v="2.0950000000000002"/>
    <n v="2.0950000000000002"/>
    <n v="23.464000000000002"/>
    <n v="2.3464000000000002E-2"/>
    <m/>
    <m/>
    <m/>
    <m/>
  </r>
  <r>
    <x v="2"/>
    <x v="0"/>
    <s v="Emp. De Serv. Priv. No Informantes"/>
    <m/>
    <m/>
    <s v="EL"/>
    <m/>
    <m/>
    <m/>
    <x v="535"/>
    <x v="86"/>
    <x v="0"/>
    <x v="1036"/>
    <x v="366"/>
    <s v="EL"/>
    <s v="EL"/>
    <s v="Diésel"/>
    <x v="1"/>
    <s v="NO COES"/>
    <s v="Instalado"/>
    <x v="0"/>
    <m/>
    <s v="-"/>
    <s v="Privado"/>
    <s v="au-NI-C"/>
    <x v="2"/>
    <s v="CALLAO"/>
    <s v="LIMA"/>
    <s v="Callao"/>
    <s v="Ventanilla"/>
    <m/>
    <s v="zz"/>
    <n v="0.46200000000000002"/>
    <n v="0.46200000000000002"/>
    <n v="5.1744000000000003"/>
    <n v="5.1744E-3"/>
    <m/>
    <n v="0.46200000000000002"/>
    <n v="0.46200000000000002"/>
    <n v="5.1744000000000003"/>
    <n v="5.1744E-3"/>
    <m/>
    <n v="0.46200000000000002"/>
    <n v="0.46200000000000002"/>
    <n v="5.1744000000000003"/>
    <n v="5.1744E-3"/>
    <m/>
    <n v="0.46200000000000002"/>
    <n v="0.46200000000000002"/>
    <n v="5.1744000000000003"/>
    <n v="5.1744E-3"/>
    <m/>
    <m/>
    <m/>
    <m/>
  </r>
  <r>
    <x v="2"/>
    <x v="0"/>
    <s v="Emp. De Serv. Priv. No Informantes"/>
    <m/>
    <m/>
    <s v="EL"/>
    <m/>
    <m/>
    <m/>
    <x v="536"/>
    <x v="86"/>
    <x v="0"/>
    <x v="1037"/>
    <x v="366"/>
    <s v="EL"/>
    <s v="EL"/>
    <s v="Diésel"/>
    <x v="1"/>
    <s v="NO COES"/>
    <s v="Instalado"/>
    <x v="0"/>
    <m/>
    <s v="-"/>
    <s v="Privado"/>
    <s v="au-NI-C"/>
    <x v="2"/>
    <s v="LORETO"/>
    <s v="LORETO"/>
    <s v="Maynas"/>
    <s v="Punchana"/>
    <m/>
    <s v="zz"/>
    <n v="7.0000000000000007E-2"/>
    <n v="7.0000000000000007E-2"/>
    <n v="0.78400000000000014"/>
    <n v="7.8400000000000019E-4"/>
    <m/>
    <n v="7.0000000000000007E-2"/>
    <n v="7.0000000000000007E-2"/>
    <n v="0.78400000000000014"/>
    <n v="7.8400000000000019E-4"/>
    <m/>
    <n v="7.0000000000000007E-2"/>
    <n v="7.0000000000000007E-2"/>
    <n v="0.78400000000000014"/>
    <n v="7.8400000000000019E-4"/>
    <m/>
    <n v="7.0000000000000007E-2"/>
    <n v="7.0000000000000007E-2"/>
    <n v="0.78400000000000014"/>
    <n v="7.8400000000000019E-4"/>
    <m/>
    <m/>
    <m/>
    <m/>
  </r>
  <r>
    <x v="2"/>
    <x v="0"/>
    <s v="Emp. De Serv. Priv. No Informantes"/>
    <m/>
    <m/>
    <s v="EL"/>
    <m/>
    <m/>
    <m/>
    <x v="537"/>
    <x v="86"/>
    <x v="0"/>
    <x v="1038"/>
    <x v="366"/>
    <s v="EL"/>
    <s v="EL"/>
    <s v="Diésel"/>
    <x v="1"/>
    <s v="NO COES"/>
    <s v="Instalado"/>
    <x v="0"/>
    <m/>
    <s v="-"/>
    <s v="Privado"/>
    <s v="au-NI-C"/>
    <x v="2"/>
    <s v="LORETO"/>
    <s v="LORETO"/>
    <s v="Maynas"/>
    <s v="Iquitos"/>
    <m/>
    <s v="zz"/>
    <n v="0.3"/>
    <n v="0.3"/>
    <n v="3.36"/>
    <n v="3.3599999999999997E-3"/>
    <m/>
    <n v="0.3"/>
    <n v="0.3"/>
    <n v="3.36"/>
    <n v="3.3599999999999997E-3"/>
    <m/>
    <n v="0.3"/>
    <n v="0.3"/>
    <n v="3.36"/>
    <n v="3.3599999999999997E-3"/>
    <m/>
    <n v="0.3"/>
    <n v="0.3"/>
    <n v="3.36"/>
    <n v="3.3599999999999997E-3"/>
    <m/>
    <m/>
    <m/>
    <m/>
  </r>
  <r>
    <x v="2"/>
    <x v="0"/>
    <s v="Emp. De Serv. Priv. No Informantes"/>
    <m/>
    <m/>
    <s v="EL"/>
    <m/>
    <m/>
    <m/>
    <x v="538"/>
    <x v="86"/>
    <x v="0"/>
    <x v="1039"/>
    <x v="366"/>
    <s v="EL"/>
    <s v="EL"/>
    <s v="Diésel"/>
    <x v="1"/>
    <s v="NO COES"/>
    <s v="Instalado"/>
    <x v="0"/>
    <m/>
    <s v="-"/>
    <s v="Privado"/>
    <s v="au-NI-C"/>
    <x v="2"/>
    <s v="LORETO"/>
    <s v="LORETO"/>
    <s v="Maynas"/>
    <s v="Iquitos"/>
    <m/>
    <s v="zz"/>
    <n v="7.4999999999999997E-2"/>
    <n v="7.4999999999999997E-2"/>
    <n v="0.84"/>
    <n v="8.3999999999999993E-4"/>
    <m/>
    <n v="7.4999999999999997E-2"/>
    <n v="7.4999999999999997E-2"/>
    <n v="0.84"/>
    <n v="8.3999999999999993E-4"/>
    <m/>
    <n v="7.4999999999999997E-2"/>
    <n v="7.4999999999999997E-2"/>
    <n v="0.84"/>
    <n v="8.3999999999999993E-4"/>
    <m/>
    <n v="7.4999999999999997E-2"/>
    <n v="7.4999999999999997E-2"/>
    <n v="0.84"/>
    <n v="8.3999999999999993E-4"/>
    <m/>
    <m/>
    <m/>
    <m/>
  </r>
  <r>
    <x v="2"/>
    <x v="0"/>
    <s v="Emp. De Serv. Priv. No Informantes"/>
    <m/>
    <m/>
    <s v="EL"/>
    <m/>
    <m/>
    <m/>
    <x v="539"/>
    <x v="86"/>
    <x v="0"/>
    <x v="1040"/>
    <x v="366"/>
    <s v="EL"/>
    <s v="EL"/>
    <s v="Diésel"/>
    <x v="1"/>
    <s v="NO COES"/>
    <s v="Instalado"/>
    <x v="0"/>
    <m/>
    <s v="-"/>
    <s v="Privado"/>
    <s v="au-NI-C"/>
    <x v="2"/>
    <s v="LORETO"/>
    <s v="LORETO"/>
    <s v="Maynas"/>
    <s v="Punchana"/>
    <m/>
    <s v="zz"/>
    <n v="0.14399999999999999"/>
    <n v="0.14399999999999999"/>
    <n v="1.6128"/>
    <n v="1.6128E-3"/>
    <m/>
    <n v="0.14399999999999999"/>
    <n v="0.14399999999999999"/>
    <n v="1.6128"/>
    <n v="1.6128E-3"/>
    <m/>
    <n v="0.14399999999999999"/>
    <n v="0.14399999999999999"/>
    <n v="1.6128"/>
    <n v="1.6128E-3"/>
    <m/>
    <n v="0.14399999999999999"/>
    <n v="0.14399999999999999"/>
    <n v="1.6128"/>
    <n v="1.6128E-3"/>
    <m/>
    <m/>
    <m/>
    <m/>
  </r>
  <r>
    <x v="2"/>
    <x v="0"/>
    <s v="Emp. De Serv. Priv. No Informantes"/>
    <m/>
    <m/>
    <s v="EL"/>
    <m/>
    <m/>
    <m/>
    <x v="540"/>
    <x v="86"/>
    <x v="0"/>
    <x v="1041"/>
    <x v="366"/>
    <s v="EL"/>
    <s v="EL"/>
    <s v="Diésel"/>
    <x v="1"/>
    <s v="NO COES"/>
    <s v="Instalado"/>
    <x v="0"/>
    <m/>
    <s v="-"/>
    <s v="Privado"/>
    <s v="au-NI-C"/>
    <x v="2"/>
    <s v="LORETO"/>
    <s v="LORETO"/>
    <s v="Maynas"/>
    <s v="Punchana"/>
    <m/>
    <s v="zz"/>
    <n v="1.9350000000000001"/>
    <n v="1.9350000000000001"/>
    <n v="21.672000000000001"/>
    <n v="2.1672E-2"/>
    <m/>
    <n v="1.9350000000000001"/>
    <n v="1.9350000000000001"/>
    <n v="21.672000000000001"/>
    <n v="2.1672E-2"/>
    <m/>
    <n v="1.9350000000000001"/>
    <n v="1.9350000000000001"/>
    <n v="21.672000000000001"/>
    <n v="2.1672E-2"/>
    <m/>
    <n v="1.9350000000000001"/>
    <n v="1.9350000000000001"/>
    <n v="21.672000000000001"/>
    <n v="2.1672E-2"/>
    <m/>
    <m/>
    <m/>
    <m/>
  </r>
  <r>
    <x v="2"/>
    <x v="0"/>
    <s v="Emp. De Serv. Priv. No Informantes"/>
    <m/>
    <m/>
    <s v="EL"/>
    <m/>
    <m/>
    <m/>
    <x v="541"/>
    <x v="86"/>
    <x v="0"/>
    <x v="1042"/>
    <x v="366"/>
    <s v="EL"/>
    <s v="EL"/>
    <s v="Diésel"/>
    <x v="1"/>
    <s v="NO COES"/>
    <s v="Instalado"/>
    <x v="0"/>
    <m/>
    <s v="-"/>
    <s v="Privado"/>
    <s v="au-NI-C"/>
    <x v="2"/>
    <s v="LORETO"/>
    <s v="LORETO"/>
    <s v="Maynas"/>
    <s v="Punchana"/>
    <m/>
    <s v="zz"/>
    <n v="1.2"/>
    <n v="1.2"/>
    <n v="13.44"/>
    <n v="1.3439999999999999E-2"/>
    <m/>
    <n v="1.2"/>
    <n v="1.2"/>
    <n v="13.44"/>
    <n v="1.3439999999999999E-2"/>
    <m/>
    <n v="1.2"/>
    <n v="1.2"/>
    <n v="13.44"/>
    <n v="1.3439999999999999E-2"/>
    <m/>
    <n v="1.2"/>
    <n v="1.2"/>
    <n v="13.44"/>
    <n v="1.3439999999999999E-2"/>
    <m/>
    <m/>
    <m/>
    <m/>
  </r>
  <r>
    <x v="2"/>
    <x v="0"/>
    <s v="Emp. De Serv. Priv. No Informantes"/>
    <m/>
    <m/>
    <s v="EL"/>
    <m/>
    <m/>
    <m/>
    <x v="542"/>
    <x v="86"/>
    <x v="0"/>
    <x v="1043"/>
    <x v="366"/>
    <s v="EL"/>
    <s v="EL"/>
    <s v="Diésel"/>
    <x v="1"/>
    <s v="NO COES"/>
    <s v="Instalado"/>
    <x v="0"/>
    <m/>
    <s v="-"/>
    <s v="Privado"/>
    <s v="au-NI-C"/>
    <x v="2"/>
    <s v="MOQUEGUA"/>
    <s v="MOQUEGUA"/>
    <s v="Ilo"/>
    <s v="Ilo"/>
    <m/>
    <s v="zz"/>
    <n v="2.2000000000000002"/>
    <n v="2.2000000000000002"/>
    <n v="24.64"/>
    <n v="2.4640000000000002E-2"/>
    <m/>
    <n v="2.2000000000000002"/>
    <n v="2.2000000000000002"/>
    <n v="24.64"/>
    <n v="2.4640000000000002E-2"/>
    <m/>
    <n v="2.2000000000000002"/>
    <n v="2.2000000000000002"/>
    <n v="24.64"/>
    <n v="2.4640000000000002E-2"/>
    <m/>
    <n v="2.2000000000000002"/>
    <n v="2.2000000000000002"/>
    <n v="24.64"/>
    <n v="2.4640000000000002E-2"/>
    <m/>
    <m/>
    <m/>
    <m/>
  </r>
  <r>
    <x v="2"/>
    <x v="0"/>
    <s v="Emp. De Serv. Priv. No Informantes"/>
    <m/>
    <m/>
    <s v="EL"/>
    <m/>
    <m/>
    <m/>
    <x v="543"/>
    <x v="86"/>
    <x v="0"/>
    <x v="1044"/>
    <x v="366"/>
    <s v="EL"/>
    <s v="EL"/>
    <s v="Diésel"/>
    <x v="1"/>
    <s v="NO COES"/>
    <s v="Instalado"/>
    <x v="0"/>
    <m/>
    <s v="-"/>
    <s v="Privado"/>
    <s v="au-NI-C"/>
    <x v="2"/>
    <s v="PIURA"/>
    <s v="PIURA"/>
    <s v="Paita"/>
    <s v="Paita"/>
    <m/>
    <s v="zz"/>
    <n v="0.77500000000000002"/>
    <n v="0.77500000000000002"/>
    <n v="8.68"/>
    <n v="8.6800000000000002E-3"/>
    <m/>
    <n v="0.77500000000000002"/>
    <n v="0.77500000000000002"/>
    <n v="8.68"/>
    <n v="8.6800000000000002E-3"/>
    <m/>
    <n v="0.77500000000000002"/>
    <n v="0.77500000000000002"/>
    <n v="8.68"/>
    <n v="8.6800000000000002E-3"/>
    <m/>
    <n v="0.77500000000000002"/>
    <n v="0.77500000000000002"/>
    <n v="8.68"/>
    <n v="8.6800000000000002E-3"/>
    <m/>
    <m/>
    <m/>
    <m/>
  </r>
  <r>
    <x v="2"/>
    <x v="0"/>
    <s v="Emp. De Serv. Priv. No Informantes"/>
    <m/>
    <m/>
    <s v="EL"/>
    <m/>
    <m/>
    <m/>
    <x v="414"/>
    <x v="86"/>
    <x v="0"/>
    <x v="1045"/>
    <x v="366"/>
    <s v="EL"/>
    <s v="EL"/>
    <s v="Diésel"/>
    <x v="1"/>
    <s v="NO COES"/>
    <s v="Instalado"/>
    <x v="0"/>
    <m/>
    <s v="-"/>
    <s v="Privado"/>
    <s v="au-NI-C"/>
    <x v="2"/>
    <s v="PIURA"/>
    <s v="PIURA"/>
    <s v="Talara"/>
    <s v="Pariñas"/>
    <m/>
    <s v="zz"/>
    <n v="8.5000000000000006E-2"/>
    <n v="8.5000000000000006E-2"/>
    <n v="0.95200000000000007"/>
    <n v="9.5200000000000005E-4"/>
    <m/>
    <n v="8.5000000000000006E-2"/>
    <n v="8.5000000000000006E-2"/>
    <n v="0.95200000000000007"/>
    <n v="9.5200000000000005E-4"/>
    <m/>
    <n v="8.5000000000000006E-2"/>
    <n v="8.5000000000000006E-2"/>
    <n v="0.95200000000000007"/>
    <n v="9.5200000000000005E-4"/>
    <m/>
    <n v="8.5000000000000006E-2"/>
    <n v="8.5000000000000006E-2"/>
    <n v="0.95200000000000007"/>
    <n v="9.5200000000000005E-4"/>
    <m/>
    <m/>
    <m/>
    <m/>
  </r>
  <r>
    <x v="2"/>
    <x v="0"/>
    <s v="Emp. De Serv. Priv. No Informantes"/>
    <m/>
    <m/>
    <s v="EL"/>
    <m/>
    <m/>
    <m/>
    <x v="544"/>
    <x v="86"/>
    <x v="0"/>
    <x v="1046"/>
    <x v="366"/>
    <s v="EL"/>
    <s v="EL"/>
    <s v="Diésel"/>
    <x v="1"/>
    <s v="NO COES"/>
    <s v="Instalado"/>
    <x v="0"/>
    <m/>
    <s v="-"/>
    <s v="Privado"/>
    <s v="au-NI-C"/>
    <x v="2"/>
    <s v="PIURA"/>
    <s v="PIURA"/>
    <s v="Paita"/>
    <s v="Paita"/>
    <m/>
    <s v="zz"/>
    <n v="0.40300000000000002"/>
    <n v="0.40300000000000002"/>
    <n v="4.5136000000000003"/>
    <n v="4.5136000000000004E-3"/>
    <m/>
    <n v="0.40300000000000002"/>
    <n v="0.40300000000000002"/>
    <n v="4.5136000000000003"/>
    <n v="4.5136000000000004E-3"/>
    <m/>
    <n v="0.40300000000000002"/>
    <n v="0.40300000000000002"/>
    <n v="4.5136000000000003"/>
    <n v="4.5136000000000004E-3"/>
    <m/>
    <n v="0.40300000000000002"/>
    <n v="0.40300000000000002"/>
    <n v="4.5136000000000003"/>
    <n v="4.5136000000000004E-3"/>
    <m/>
    <m/>
    <m/>
    <m/>
  </r>
  <r>
    <x v="2"/>
    <x v="0"/>
    <s v="Emp. De Serv. Priv. No Informantes"/>
    <m/>
    <m/>
    <s v="EL"/>
    <m/>
    <m/>
    <m/>
    <x v="545"/>
    <x v="86"/>
    <x v="0"/>
    <x v="1047"/>
    <x v="366"/>
    <s v="EL"/>
    <s v="EL"/>
    <s v="Diésel"/>
    <x v="1"/>
    <s v="NO COES"/>
    <s v="Instalado"/>
    <x v="0"/>
    <m/>
    <s v="-"/>
    <s v="Privado"/>
    <s v="au-NI-C"/>
    <x v="2"/>
    <s v="PIURA"/>
    <s v="PIURA"/>
    <s v="Paita"/>
    <s v="Paita"/>
    <m/>
    <s v="zz"/>
    <n v="1.65"/>
    <n v="1.65"/>
    <n v="18.48"/>
    <n v="1.848E-2"/>
    <m/>
    <n v="1.65"/>
    <n v="1.65"/>
    <n v="18.48"/>
    <n v="1.848E-2"/>
    <m/>
    <n v="1.65"/>
    <n v="1.65"/>
    <n v="18.48"/>
    <n v="1.848E-2"/>
    <m/>
    <n v="1.65"/>
    <n v="1.65"/>
    <n v="18.48"/>
    <n v="1.848E-2"/>
    <m/>
    <m/>
    <m/>
    <m/>
  </r>
  <r>
    <x v="2"/>
    <x v="0"/>
    <s v="Emp. De Serv. Priv. No Informantes"/>
    <m/>
    <m/>
    <s v="EL"/>
    <m/>
    <m/>
    <m/>
    <x v="546"/>
    <x v="86"/>
    <x v="0"/>
    <x v="1048"/>
    <x v="366"/>
    <s v="EL"/>
    <s v="EL"/>
    <s v="Diésel"/>
    <x v="1"/>
    <s v="NO COES"/>
    <s v="Instalado"/>
    <x v="0"/>
    <m/>
    <s v="-"/>
    <s v="Privado"/>
    <s v="au-NI-C"/>
    <x v="2"/>
    <s v="PIURA"/>
    <s v="PIURA"/>
    <s v="Sullana"/>
    <s v="Sullana"/>
    <m/>
    <s v="zz"/>
    <n v="2.532"/>
    <n v="2.532"/>
    <n v="28.358400000000003"/>
    <n v="2.8358400000000002E-2"/>
    <m/>
    <n v="2.532"/>
    <n v="2.532"/>
    <n v="28.358400000000003"/>
    <n v="2.8358400000000002E-2"/>
    <m/>
    <n v="2.532"/>
    <n v="2.532"/>
    <n v="28.358400000000003"/>
    <n v="2.8358400000000002E-2"/>
    <m/>
    <n v="2.532"/>
    <n v="2.532"/>
    <n v="28.358400000000003"/>
    <n v="2.8358400000000002E-2"/>
    <m/>
    <m/>
    <m/>
    <m/>
  </r>
  <r>
    <x v="2"/>
    <x v="0"/>
    <s v="Emp. De Serv. Priv. No Informantes"/>
    <m/>
    <m/>
    <s v="EL"/>
    <m/>
    <m/>
    <m/>
    <x v="547"/>
    <x v="86"/>
    <x v="0"/>
    <x v="1049"/>
    <x v="366"/>
    <s v="EL"/>
    <s v="EL"/>
    <s v="Diésel"/>
    <x v="1"/>
    <s v="NO COES"/>
    <s v="Instalado"/>
    <x v="0"/>
    <m/>
    <s v="-"/>
    <s v="Privado"/>
    <s v="au-NI-C"/>
    <x v="2"/>
    <s v="PIURA"/>
    <s v="PIURA"/>
    <s v="Paita"/>
    <s v="Paita"/>
    <m/>
    <s v="zz"/>
    <n v="0.32"/>
    <n v="0.32"/>
    <n v="3.5840000000000001"/>
    <n v="3.5839999999999999E-3"/>
    <m/>
    <n v="0.32"/>
    <n v="0.32"/>
    <n v="3.5840000000000001"/>
    <n v="3.5839999999999999E-3"/>
    <m/>
    <n v="0.32"/>
    <n v="0.32"/>
    <n v="3.5840000000000001"/>
    <n v="3.5839999999999999E-3"/>
    <m/>
    <n v="0.32"/>
    <n v="0.32"/>
    <n v="3.5840000000000001"/>
    <n v="3.5839999999999999E-3"/>
    <m/>
    <m/>
    <m/>
    <m/>
  </r>
  <r>
    <x v="2"/>
    <x v="0"/>
    <s v="Emp. De Serv. Priv. No Informantes"/>
    <m/>
    <m/>
    <s v="EL"/>
    <m/>
    <m/>
    <m/>
    <x v="548"/>
    <x v="86"/>
    <x v="0"/>
    <x v="1050"/>
    <x v="366"/>
    <s v="EL"/>
    <s v="EL"/>
    <s v="Diésel"/>
    <x v="1"/>
    <s v="NO COES"/>
    <s v="Instalado"/>
    <x v="0"/>
    <m/>
    <s v="-"/>
    <s v="Privado"/>
    <s v="au-NI-C"/>
    <x v="2"/>
    <s v="PIURA"/>
    <s v="PIURA"/>
    <s v="Paita"/>
    <s v="Paita"/>
    <m/>
    <s v="zz"/>
    <n v="1.0009999999999999"/>
    <n v="1.0009999999999999"/>
    <n v="11.2112"/>
    <n v="1.1211199999999999E-2"/>
    <m/>
    <n v="1.0009999999999999"/>
    <n v="1.0009999999999999"/>
    <n v="11.2112"/>
    <n v="1.1211199999999999E-2"/>
    <m/>
    <n v="1.0009999999999999"/>
    <n v="1.0009999999999999"/>
    <n v="11.2112"/>
    <n v="1.1211199999999999E-2"/>
    <m/>
    <n v="1.0009999999999999"/>
    <n v="1.0009999999999999"/>
    <n v="11.2112"/>
    <n v="1.1211199999999999E-2"/>
    <m/>
    <m/>
    <m/>
    <m/>
  </r>
  <r>
    <x v="2"/>
    <x v="0"/>
    <s v="Emp. De Serv. Priv. No Informantes"/>
    <m/>
    <m/>
    <s v="EL"/>
    <m/>
    <m/>
    <m/>
    <x v="549"/>
    <x v="86"/>
    <x v="0"/>
    <x v="1051"/>
    <x v="366"/>
    <s v="EL"/>
    <s v="EL"/>
    <s v="Diésel"/>
    <x v="1"/>
    <s v="NO COES"/>
    <s v="Instalado"/>
    <x v="0"/>
    <m/>
    <s v="-"/>
    <s v="Privado"/>
    <s v="au-NI-C"/>
    <x v="2"/>
    <s v="PIURA"/>
    <s v="PIURA"/>
    <s v="Talara"/>
    <s v="Pariñas"/>
    <m/>
    <s v="zz"/>
    <n v="0.06"/>
    <n v="0.06"/>
    <n v="0.67200000000000004"/>
    <n v="6.7200000000000007E-4"/>
    <m/>
    <n v="0.06"/>
    <n v="0.06"/>
    <n v="0.67200000000000004"/>
    <n v="6.7200000000000007E-4"/>
    <m/>
    <n v="0.06"/>
    <n v="0.06"/>
    <n v="0.67200000000000004"/>
    <n v="6.7200000000000007E-4"/>
    <m/>
    <n v="0.06"/>
    <n v="0.06"/>
    <n v="0.67200000000000004"/>
    <n v="6.7200000000000007E-4"/>
    <m/>
    <m/>
    <m/>
    <m/>
  </r>
  <r>
    <x v="2"/>
    <x v="0"/>
    <s v="Emp. De Serv. Priv. No Informantes"/>
    <m/>
    <m/>
    <s v="EL"/>
    <m/>
    <m/>
    <m/>
    <x v="549"/>
    <x v="86"/>
    <x v="0"/>
    <x v="1052"/>
    <x v="366"/>
    <s v="EL"/>
    <s v="EL"/>
    <s v="Diésel"/>
    <x v="1"/>
    <s v="NO COES"/>
    <s v="Instalado"/>
    <x v="0"/>
    <m/>
    <s v="-"/>
    <s v="Privado"/>
    <s v="au-NI-C"/>
    <x v="2"/>
    <s v="PIURA"/>
    <s v="PIURA"/>
    <s v="Talara"/>
    <s v="Pariñas"/>
    <m/>
    <s v="zz"/>
    <n v="0.22500000000000001"/>
    <n v="0.22500000000000001"/>
    <n v="2.52"/>
    <n v="2.5200000000000001E-3"/>
    <m/>
    <n v="0.22500000000000001"/>
    <n v="0.22500000000000001"/>
    <n v="2.52"/>
    <n v="2.5200000000000001E-3"/>
    <m/>
    <n v="0.22500000000000001"/>
    <n v="0.22500000000000001"/>
    <n v="2.52"/>
    <n v="2.5200000000000001E-3"/>
    <m/>
    <n v="0.22500000000000001"/>
    <n v="0.22500000000000001"/>
    <n v="2.52"/>
    <n v="2.5200000000000001E-3"/>
    <m/>
    <m/>
    <m/>
    <m/>
  </r>
  <r>
    <x v="2"/>
    <x v="0"/>
    <s v="Emp. De Serv. Priv. No Informantes"/>
    <m/>
    <m/>
    <s v="EL"/>
    <m/>
    <m/>
    <m/>
    <x v="549"/>
    <x v="86"/>
    <x v="0"/>
    <x v="1053"/>
    <x v="366"/>
    <s v="EL"/>
    <s v="EL"/>
    <s v="Diésel"/>
    <x v="1"/>
    <s v="NO COES"/>
    <s v="Instalado"/>
    <x v="0"/>
    <m/>
    <s v="-"/>
    <s v="Privado"/>
    <s v="au-NI-C"/>
    <x v="2"/>
    <s v="PIURA"/>
    <s v="PIURA"/>
    <s v="Talara"/>
    <s v="Pariñas"/>
    <m/>
    <s v="zz"/>
    <n v="0.5"/>
    <n v="0.5"/>
    <n v="5.6"/>
    <n v="5.5999999999999999E-3"/>
    <m/>
    <n v="0.5"/>
    <n v="0.5"/>
    <n v="5.6"/>
    <n v="5.5999999999999999E-3"/>
    <m/>
    <n v="0.5"/>
    <n v="0.5"/>
    <n v="5.6"/>
    <n v="5.5999999999999999E-3"/>
    <m/>
    <n v="0.5"/>
    <n v="0.5"/>
    <n v="5.6"/>
    <n v="5.5999999999999999E-3"/>
    <m/>
    <m/>
    <m/>
    <m/>
  </r>
  <r>
    <x v="2"/>
    <x v="0"/>
    <s v="Emp. De Serv. Priv. No Informantes"/>
    <m/>
    <m/>
    <s v="EL"/>
    <m/>
    <m/>
    <m/>
    <x v="549"/>
    <x v="86"/>
    <x v="0"/>
    <x v="1054"/>
    <x v="366"/>
    <s v="EL"/>
    <s v="EL"/>
    <s v="Diésel"/>
    <x v="1"/>
    <s v="NO COES"/>
    <s v="Instalado"/>
    <x v="0"/>
    <m/>
    <s v="-"/>
    <s v="Privado"/>
    <s v="au-NI-C"/>
    <x v="2"/>
    <s v="PIURA"/>
    <s v="PIURA"/>
    <s v="Talara"/>
    <s v="Pariñas"/>
    <m/>
    <s v="zz"/>
    <n v="0.17499999999999999"/>
    <n v="0.17499999999999999"/>
    <n v="1.96"/>
    <n v="1.9599999999999999E-3"/>
    <m/>
    <n v="0.17499999999999999"/>
    <n v="0.17499999999999999"/>
    <n v="1.96"/>
    <n v="1.9599999999999999E-3"/>
    <m/>
    <n v="0.17499999999999999"/>
    <n v="0.17499999999999999"/>
    <n v="1.96"/>
    <n v="1.9599999999999999E-3"/>
    <m/>
    <n v="0.17499999999999999"/>
    <n v="0.17499999999999999"/>
    <n v="1.96"/>
    <n v="1.9599999999999999E-3"/>
    <m/>
    <m/>
    <m/>
    <m/>
  </r>
  <r>
    <x v="2"/>
    <x v="0"/>
    <s v="Emp. De Serv. Priv. No Informantes"/>
    <m/>
    <m/>
    <s v="EL"/>
    <m/>
    <m/>
    <m/>
    <x v="549"/>
    <x v="86"/>
    <x v="0"/>
    <x v="1055"/>
    <x v="366"/>
    <s v="EL"/>
    <s v="EL"/>
    <s v="Diésel"/>
    <x v="1"/>
    <s v="NO COES"/>
    <s v="Instalado"/>
    <x v="0"/>
    <m/>
    <s v="-"/>
    <s v="Privado"/>
    <s v="au-NI-C"/>
    <x v="2"/>
    <s v="PIURA"/>
    <s v="PIURA"/>
    <s v="Talara"/>
    <s v="Pariñas"/>
    <m/>
    <s v="zz"/>
    <n v="0.25"/>
    <n v="0.25"/>
    <n v="2.8"/>
    <n v="2.8E-3"/>
    <m/>
    <n v="0.25"/>
    <n v="0.25"/>
    <n v="2.8"/>
    <n v="2.8E-3"/>
    <m/>
    <n v="0.25"/>
    <n v="0.25"/>
    <n v="2.8"/>
    <n v="2.8E-3"/>
    <m/>
    <n v="0.25"/>
    <n v="0.25"/>
    <n v="2.8"/>
    <n v="2.8E-3"/>
    <m/>
    <m/>
    <m/>
    <m/>
  </r>
  <r>
    <x v="2"/>
    <x v="0"/>
    <s v="Emp. De Serv. Priv. No Informantes"/>
    <m/>
    <m/>
    <s v="EL"/>
    <m/>
    <m/>
    <m/>
    <x v="549"/>
    <x v="86"/>
    <x v="0"/>
    <x v="1056"/>
    <x v="366"/>
    <s v="EL"/>
    <s v="EL"/>
    <s v="Diésel"/>
    <x v="1"/>
    <s v="NO COES"/>
    <s v="Instalado"/>
    <x v="0"/>
    <m/>
    <s v="-"/>
    <s v="Privado"/>
    <s v="au-NI-C"/>
    <x v="2"/>
    <s v="PIURA"/>
    <s v="PIURA"/>
    <s v="Talara"/>
    <s v="Pariñas"/>
    <m/>
    <s v="zz"/>
    <n v="0.25"/>
    <n v="0.25"/>
    <n v="2.8"/>
    <n v="2.8E-3"/>
    <m/>
    <n v="0.25"/>
    <n v="0.25"/>
    <n v="2.8"/>
    <n v="2.8E-3"/>
    <m/>
    <n v="0.25"/>
    <n v="0.25"/>
    <n v="2.8"/>
    <n v="2.8E-3"/>
    <m/>
    <n v="0.25"/>
    <n v="0.25"/>
    <n v="2.8"/>
    <n v="2.8E-3"/>
    <m/>
    <m/>
    <m/>
    <m/>
  </r>
  <r>
    <x v="2"/>
    <x v="0"/>
    <s v="Emp. De Serv. Priv. No Informantes"/>
    <m/>
    <m/>
    <s v="EL"/>
    <m/>
    <m/>
    <m/>
    <x v="549"/>
    <x v="86"/>
    <x v="0"/>
    <x v="1057"/>
    <x v="366"/>
    <s v="EL"/>
    <s v="EL"/>
    <s v="Diésel"/>
    <x v="1"/>
    <s v="NO COES"/>
    <s v="Instalado"/>
    <x v="0"/>
    <m/>
    <s v="-"/>
    <s v="Privado"/>
    <s v="au-NI-C"/>
    <x v="2"/>
    <s v="PIURA"/>
    <s v="PIURA"/>
    <s v="Talara"/>
    <s v="Pariñas"/>
    <m/>
    <s v="zz"/>
    <n v="0.31"/>
    <n v="0.31"/>
    <n v="3.472"/>
    <n v="3.4719999999999998E-3"/>
    <m/>
    <n v="0.31"/>
    <n v="0.31"/>
    <n v="3.472"/>
    <n v="3.4719999999999998E-3"/>
    <m/>
    <n v="0.31"/>
    <n v="0.31"/>
    <n v="3.472"/>
    <n v="3.4719999999999998E-3"/>
    <m/>
    <n v="0.31"/>
    <n v="0.31"/>
    <n v="3.472"/>
    <n v="3.4719999999999998E-3"/>
    <m/>
    <m/>
    <m/>
    <m/>
  </r>
  <r>
    <x v="2"/>
    <x v="0"/>
    <s v="Emp. De Serv. Priv. No Informantes"/>
    <m/>
    <m/>
    <s v="EL"/>
    <m/>
    <m/>
    <m/>
    <x v="549"/>
    <x v="86"/>
    <x v="0"/>
    <x v="1058"/>
    <x v="366"/>
    <s v="EL"/>
    <s v="EL"/>
    <s v="Diésel"/>
    <x v="1"/>
    <s v="NO COES"/>
    <s v="Instalado"/>
    <x v="0"/>
    <m/>
    <s v="-"/>
    <s v="Privado"/>
    <s v="au-NI-C"/>
    <x v="2"/>
    <s v="PIURA"/>
    <s v="PIURA"/>
    <s v="Talara"/>
    <s v="Pariñas"/>
    <m/>
    <s v="zz"/>
    <n v="0.3"/>
    <n v="0.3"/>
    <n v="3.36"/>
    <n v="3.3599999999999997E-3"/>
    <m/>
    <n v="0.3"/>
    <n v="0.3"/>
    <n v="3.36"/>
    <n v="3.3599999999999997E-3"/>
    <m/>
    <n v="0.3"/>
    <n v="0.3"/>
    <n v="3.36"/>
    <n v="3.3599999999999997E-3"/>
    <m/>
    <n v="0.3"/>
    <n v="0.3"/>
    <n v="3.36"/>
    <n v="3.3599999999999997E-3"/>
    <m/>
    <m/>
    <m/>
    <m/>
  </r>
  <r>
    <x v="2"/>
    <x v="0"/>
    <s v="Emp. De Serv. Priv. No Informantes"/>
    <m/>
    <m/>
    <s v="EL"/>
    <m/>
    <m/>
    <m/>
    <x v="403"/>
    <x v="86"/>
    <x v="0"/>
    <x v="1059"/>
    <x v="366"/>
    <s v="EL"/>
    <s v="EL"/>
    <s v="Diésel"/>
    <x v="1"/>
    <s v="NO COES"/>
    <s v="Instalado"/>
    <x v="0"/>
    <m/>
    <s v="-"/>
    <s v="Privado"/>
    <s v="au-NI-C"/>
    <x v="2"/>
    <s v="PIURA"/>
    <s v="PIURA"/>
    <s v="Paita"/>
    <s v="Paita"/>
    <m/>
    <s v="zz"/>
    <n v="1.054"/>
    <n v="1.054"/>
    <n v="11.8048"/>
    <n v="1.1804800000000001E-2"/>
    <m/>
    <n v="1.054"/>
    <n v="1.054"/>
    <n v="11.8048"/>
    <n v="1.1804800000000001E-2"/>
    <m/>
    <n v="1.054"/>
    <n v="1.054"/>
    <n v="11.8048"/>
    <n v="1.1804800000000001E-2"/>
    <m/>
    <n v="1.054"/>
    <n v="1.054"/>
    <n v="11.8048"/>
    <n v="1.1804800000000001E-2"/>
    <m/>
    <m/>
    <m/>
    <m/>
  </r>
  <r>
    <x v="2"/>
    <x v="0"/>
    <s v="Emp. De Serv. Priv. No Informantes"/>
    <m/>
    <m/>
    <s v="EL"/>
    <m/>
    <m/>
    <m/>
    <x v="550"/>
    <x v="86"/>
    <x v="0"/>
    <x v="1060"/>
    <x v="366"/>
    <s v="EL"/>
    <s v="EL"/>
    <s v="Diésel"/>
    <x v="1"/>
    <s v="NO COES"/>
    <s v="Instalado"/>
    <x v="0"/>
    <m/>
    <s v="-"/>
    <s v="Privado"/>
    <s v="au-NI-C"/>
    <x v="2"/>
    <s v="PIURA"/>
    <s v="PIURA"/>
    <s v="Paita"/>
    <s v="Paita"/>
    <m/>
    <s v="zz"/>
    <n v="0.42"/>
    <n v="0.42"/>
    <n v="4.7040000000000006"/>
    <n v="4.7040000000000007E-3"/>
    <m/>
    <n v="0.42"/>
    <n v="0.42"/>
    <n v="4.7040000000000006"/>
    <n v="4.7040000000000007E-3"/>
    <m/>
    <n v="0.42"/>
    <n v="0.42"/>
    <n v="4.7040000000000006"/>
    <n v="4.7040000000000007E-3"/>
    <m/>
    <n v="0.42"/>
    <n v="0.42"/>
    <n v="4.7040000000000006"/>
    <n v="4.7040000000000007E-3"/>
    <m/>
    <m/>
    <m/>
    <m/>
  </r>
  <r>
    <x v="2"/>
    <x v="0"/>
    <s v="Emp. De Serv. Priv. No Informantes"/>
    <m/>
    <m/>
    <s v="EL"/>
    <m/>
    <m/>
    <m/>
    <x v="551"/>
    <x v="86"/>
    <x v="0"/>
    <x v="1061"/>
    <x v="366"/>
    <s v="EL"/>
    <s v="EL"/>
    <s v="Diésel"/>
    <x v="1"/>
    <s v="NO COES"/>
    <s v="Instalado"/>
    <x v="0"/>
    <m/>
    <s v="-"/>
    <s v="Privado"/>
    <s v="au-NI-C"/>
    <x v="2"/>
    <s v="PUNO"/>
    <s v="PUNO"/>
    <s v="San Román"/>
    <s v="Juliaca"/>
    <m/>
    <s v="zz"/>
    <n v="0.35"/>
    <n v="0.35"/>
    <n v="3.92"/>
    <n v="3.9199999999999999E-3"/>
    <m/>
    <n v="0.35"/>
    <n v="0.35"/>
    <n v="3.92"/>
    <n v="3.9199999999999999E-3"/>
    <m/>
    <n v="0.35"/>
    <n v="0.35"/>
    <n v="3.92"/>
    <n v="3.9199999999999999E-3"/>
    <m/>
    <n v="0.35"/>
    <n v="0.35"/>
    <n v="3.92"/>
    <n v="3.9199999999999999E-3"/>
    <m/>
    <m/>
    <m/>
    <m/>
  </r>
  <r>
    <x v="2"/>
    <x v="0"/>
    <s v="Emp. De Serv. Priv. No Informantes"/>
    <m/>
    <m/>
    <s v="EL"/>
    <m/>
    <m/>
    <m/>
    <x v="552"/>
    <x v="86"/>
    <x v="0"/>
    <x v="1062"/>
    <x v="366"/>
    <s v="EL"/>
    <s v="EL"/>
    <s v="Diésel"/>
    <x v="1"/>
    <s v="NO COES"/>
    <s v="Instalado"/>
    <x v="0"/>
    <m/>
    <s v="-"/>
    <s v="Privado"/>
    <s v="au-NI-C"/>
    <x v="2"/>
    <s v="PUNO"/>
    <s v="PUNO"/>
    <s v="San Román"/>
    <s v="Juliaca"/>
    <m/>
    <s v="zz"/>
    <n v="0.26"/>
    <n v="0.26"/>
    <n v="2.9120000000000004"/>
    <n v="2.9120000000000005E-3"/>
    <m/>
    <n v="0.26"/>
    <n v="0.26"/>
    <n v="2.9120000000000004"/>
    <n v="2.9120000000000005E-3"/>
    <m/>
    <n v="0.26"/>
    <n v="0.26"/>
    <n v="2.9120000000000004"/>
    <n v="2.9120000000000005E-3"/>
    <m/>
    <n v="0.26"/>
    <n v="0.26"/>
    <n v="2.9120000000000004"/>
    <n v="2.9120000000000005E-3"/>
    <m/>
    <m/>
    <m/>
    <m/>
  </r>
  <r>
    <x v="2"/>
    <x v="0"/>
    <s v="Emp. De Serv. Priv. No Informantes"/>
    <m/>
    <m/>
    <s v="EL"/>
    <m/>
    <m/>
    <m/>
    <x v="359"/>
    <x v="86"/>
    <x v="0"/>
    <x v="1063"/>
    <x v="366"/>
    <s v="EL"/>
    <s v="EL"/>
    <s v="Diésel"/>
    <x v="1"/>
    <s v="NO COES"/>
    <s v="Instalado"/>
    <x v="0"/>
    <m/>
    <s v="-"/>
    <s v="Privado"/>
    <s v="au-NI-C"/>
    <x v="2"/>
    <s v="PUNO"/>
    <s v="PUNO"/>
    <s v="San Román"/>
    <s v="Juliaca"/>
    <m/>
    <s v="zz"/>
    <n v="0.32"/>
    <n v="0.32"/>
    <n v="3.5840000000000001"/>
    <n v="3.5839999999999999E-3"/>
    <m/>
    <n v="0.32"/>
    <n v="0.32"/>
    <n v="3.5840000000000001"/>
    <n v="3.5839999999999999E-3"/>
    <m/>
    <n v="0.32"/>
    <n v="0.32"/>
    <n v="3.5840000000000001"/>
    <n v="3.5839999999999999E-3"/>
    <m/>
    <n v="0.32"/>
    <n v="0.32"/>
    <n v="3.5840000000000001"/>
    <n v="3.5839999999999999E-3"/>
    <m/>
    <m/>
    <m/>
    <m/>
  </r>
  <r>
    <x v="2"/>
    <x v="0"/>
    <s v="Emp. De Serv. Priv. No Informantes"/>
    <m/>
    <m/>
    <s v="EL"/>
    <m/>
    <m/>
    <m/>
    <x v="553"/>
    <x v="86"/>
    <x v="0"/>
    <x v="1064"/>
    <x v="366"/>
    <s v="EL"/>
    <s v="EL"/>
    <s v="Diésel"/>
    <x v="1"/>
    <s v="NO COES"/>
    <s v="Instalado"/>
    <x v="0"/>
    <m/>
    <s v="-"/>
    <s v="Privado"/>
    <s v="au-NI-C"/>
    <x v="2"/>
    <s v="TACNA"/>
    <s v="TACNA"/>
    <s v="Tacna"/>
    <s v="Tacna"/>
    <m/>
    <s v="zz"/>
    <n v="0.27500000000000002"/>
    <n v="0.27500000000000002"/>
    <n v="3.08"/>
    <n v="3.0800000000000003E-3"/>
    <m/>
    <n v="0.27500000000000002"/>
    <n v="0.27500000000000002"/>
    <n v="3.08"/>
    <n v="3.0800000000000003E-3"/>
    <m/>
    <n v="0.27500000000000002"/>
    <n v="0.27500000000000002"/>
    <n v="3.08"/>
    <n v="3.0800000000000003E-3"/>
    <m/>
    <n v="0.27500000000000002"/>
    <n v="0.27500000000000002"/>
    <n v="3.08"/>
    <n v="3.0800000000000003E-3"/>
    <m/>
    <m/>
    <m/>
    <m/>
  </r>
  <r>
    <x v="2"/>
    <x v="0"/>
    <s v="Emp. De Serv. Priv. No Informantes"/>
    <m/>
    <m/>
    <s v="EL"/>
    <m/>
    <m/>
    <m/>
    <x v="554"/>
    <x v="86"/>
    <x v="0"/>
    <x v="1065"/>
    <x v="366"/>
    <s v="EL"/>
    <s v="EL"/>
    <s v="Diésel"/>
    <x v="1"/>
    <s v="NO COES"/>
    <s v="Instalado"/>
    <x v="0"/>
    <m/>
    <s v="-"/>
    <s v="Privado"/>
    <s v="au-NI-C"/>
    <x v="2"/>
    <s v="TACNA"/>
    <s v="TACNA"/>
    <s v="Tacna"/>
    <s v="Tacna"/>
    <m/>
    <s v="zz"/>
    <n v="0.1"/>
    <n v="0.1"/>
    <n v="1.1200000000000001"/>
    <n v="1.1200000000000001E-3"/>
    <m/>
    <n v="0.1"/>
    <n v="0.1"/>
    <n v="1.1200000000000001"/>
    <n v="1.1200000000000001E-3"/>
    <m/>
    <n v="0.1"/>
    <n v="0.1"/>
    <n v="1.1200000000000001"/>
    <n v="1.1200000000000001E-3"/>
    <m/>
    <n v="0.1"/>
    <n v="0.1"/>
    <n v="1.1200000000000001"/>
    <n v="1.1200000000000001E-3"/>
    <m/>
    <m/>
    <m/>
    <m/>
  </r>
  <r>
    <x v="2"/>
    <x v="0"/>
    <s v="Emp. De Serv. Priv. No Informantes"/>
    <m/>
    <m/>
    <s v="EL"/>
    <m/>
    <m/>
    <m/>
    <x v="555"/>
    <x v="86"/>
    <x v="0"/>
    <x v="1066"/>
    <x v="366"/>
    <s v="EL"/>
    <s v="EL"/>
    <s v="Diésel"/>
    <x v="1"/>
    <s v="NO COES"/>
    <s v="Instalado"/>
    <x v="0"/>
    <m/>
    <s v="-"/>
    <s v="Privado"/>
    <s v="au-NI-C"/>
    <x v="2"/>
    <s v="TACNA"/>
    <s v="TACNA"/>
    <s v="Tacna"/>
    <s v="Tacna"/>
    <m/>
    <s v="zz"/>
    <n v="0.09"/>
    <n v="0.09"/>
    <n v="1.008"/>
    <n v="1.008E-3"/>
    <m/>
    <n v="0.09"/>
    <n v="0.09"/>
    <n v="1.008"/>
    <n v="1.008E-3"/>
    <m/>
    <n v="0.09"/>
    <n v="0.09"/>
    <n v="1.008"/>
    <n v="1.008E-3"/>
    <m/>
    <n v="0.09"/>
    <n v="0.09"/>
    <n v="1.008"/>
    <n v="1.008E-3"/>
    <m/>
    <m/>
    <m/>
    <m/>
  </r>
  <r>
    <x v="2"/>
    <x v="0"/>
    <s v="Emp. De Serv. Priv. No Informantes"/>
    <m/>
    <m/>
    <s v="EL"/>
    <m/>
    <m/>
    <m/>
    <x v="556"/>
    <x v="86"/>
    <x v="0"/>
    <x v="1067"/>
    <x v="366"/>
    <s v="EL"/>
    <s v="EL"/>
    <s v="Diésel"/>
    <x v="1"/>
    <s v="NO COES"/>
    <s v="Instalado"/>
    <x v="0"/>
    <m/>
    <s v="-"/>
    <s v="Privado"/>
    <s v="au-NI-C"/>
    <x v="2"/>
    <s v="UCAYALI"/>
    <s v="UCAYALI"/>
    <s v="Crnel. Portillo"/>
    <s v="Yarinacocha"/>
    <m/>
    <s v="zz"/>
    <n v="0.47"/>
    <n v="0.47"/>
    <n v="5.2640000000000002"/>
    <n v="5.2640000000000004E-3"/>
    <m/>
    <n v="0.47"/>
    <n v="0.47"/>
    <n v="5.2640000000000002"/>
    <n v="5.2640000000000004E-3"/>
    <m/>
    <n v="0.47"/>
    <n v="0.47"/>
    <n v="5.2640000000000002"/>
    <n v="5.2640000000000004E-3"/>
    <m/>
    <n v="0.47"/>
    <n v="0.47"/>
    <n v="5.2640000000000002"/>
    <n v="5.2640000000000004E-3"/>
    <m/>
    <m/>
    <m/>
    <m/>
  </r>
  <r>
    <x v="2"/>
    <x v="0"/>
    <s v="Emp. De Serv. Priv. No Informantes"/>
    <m/>
    <m/>
    <s v="EL"/>
    <m/>
    <m/>
    <m/>
    <x v="557"/>
    <x v="86"/>
    <x v="0"/>
    <x v="1068"/>
    <x v="366"/>
    <s v="EL"/>
    <s v="EL"/>
    <s v="Diésel"/>
    <x v="1"/>
    <s v="NO COES"/>
    <s v="Instalado"/>
    <x v="0"/>
    <m/>
    <s v="-"/>
    <s v="Privado"/>
    <s v="au-NI-C"/>
    <x v="2"/>
    <s v="UCAYALI"/>
    <s v="UCAYALI"/>
    <s v="Crnel. Portillo"/>
    <s v="Callería"/>
    <m/>
    <s v="zz"/>
    <n v="0.4"/>
    <n v="0.4"/>
    <n v="4.4800000000000004"/>
    <n v="4.4800000000000005E-3"/>
    <m/>
    <n v="0.4"/>
    <n v="0.4"/>
    <n v="4.4800000000000004"/>
    <n v="4.4800000000000005E-3"/>
    <m/>
    <n v="0.4"/>
    <n v="0.4"/>
    <n v="4.4800000000000004"/>
    <n v="4.4800000000000005E-3"/>
    <m/>
    <n v="0.4"/>
    <n v="0.4"/>
    <n v="4.4800000000000004"/>
    <n v="4.4800000000000005E-3"/>
    <m/>
    <m/>
    <m/>
    <m/>
  </r>
  <r>
    <x v="2"/>
    <x v="0"/>
    <s v="Emp. De Serv. Priv. No Informantes"/>
    <m/>
    <m/>
    <s v="EL"/>
    <m/>
    <m/>
    <m/>
    <x v="558"/>
    <x v="86"/>
    <x v="0"/>
    <x v="1069"/>
    <x v="366"/>
    <s v="EL"/>
    <s v="EL"/>
    <s v="Diésel"/>
    <x v="1"/>
    <s v="NO COES"/>
    <s v="Instalado"/>
    <x v="0"/>
    <m/>
    <s v="-"/>
    <s v="Privado"/>
    <s v="au-NI-C"/>
    <x v="2"/>
    <s v="UCAYALI"/>
    <s v="UCAYALI"/>
    <s v="Crnel. Portillo"/>
    <s v="Callería"/>
    <m/>
    <s v="zz"/>
    <n v="0.25"/>
    <n v="0.25"/>
    <n v="2.8"/>
    <n v="2.8E-3"/>
    <m/>
    <n v="0.25"/>
    <n v="0.25"/>
    <n v="2.8"/>
    <n v="2.8E-3"/>
    <m/>
    <n v="0.25"/>
    <n v="0.25"/>
    <n v="2.8"/>
    <n v="2.8E-3"/>
    <m/>
    <n v="0.25"/>
    <n v="0.25"/>
    <n v="2.8"/>
    <n v="2.8E-3"/>
    <m/>
    <m/>
    <m/>
    <m/>
  </r>
  <r>
    <x v="2"/>
    <x v="0"/>
    <s v="Emp. De Serv. Priv. No Informantes"/>
    <m/>
    <m/>
    <s v="EL"/>
    <m/>
    <m/>
    <m/>
    <x v="559"/>
    <x v="86"/>
    <x v="0"/>
    <x v="1070"/>
    <x v="366"/>
    <s v="EL"/>
    <s v="EL"/>
    <s v="Diésel"/>
    <x v="1"/>
    <s v="NO COES"/>
    <s v="Instalado"/>
    <x v="0"/>
    <m/>
    <s v="-"/>
    <s v="Privado"/>
    <s v="au-NI-C"/>
    <x v="2"/>
    <s v="UCAYALI"/>
    <s v="UCAYALI"/>
    <s v="Crnel. Portillo"/>
    <s v="Callería"/>
    <m/>
    <s v="zz"/>
    <n v="0.56999999999999995"/>
    <n v="0.56999999999999995"/>
    <n v="6.3839999999999995"/>
    <n v="6.3839999999999991E-3"/>
    <m/>
    <n v="0.56999999999999995"/>
    <n v="0.56999999999999995"/>
    <n v="6.3839999999999995"/>
    <n v="6.3839999999999991E-3"/>
    <m/>
    <n v="0.56999999999999995"/>
    <n v="0.56999999999999995"/>
    <n v="6.3839999999999995"/>
    <n v="6.3839999999999991E-3"/>
    <m/>
    <n v="0.56999999999999995"/>
    <n v="0.56999999999999995"/>
    <n v="6.3839999999999995"/>
    <n v="6.3839999999999991E-3"/>
    <m/>
    <m/>
    <m/>
    <m/>
  </r>
  <r>
    <x v="2"/>
    <x v="0"/>
    <s v="Emp. De Serv. Priv. No Informantes"/>
    <m/>
    <m/>
    <s v="EL"/>
    <m/>
    <m/>
    <m/>
    <x v="560"/>
    <x v="86"/>
    <x v="0"/>
    <x v="1071"/>
    <x v="366"/>
    <s v="EL"/>
    <s v="EL"/>
    <s v="Diésel"/>
    <x v="1"/>
    <s v="NO COES"/>
    <s v="Instalado"/>
    <x v="0"/>
    <m/>
    <s v="-"/>
    <s v="Privado"/>
    <s v="au-NI-C"/>
    <x v="2"/>
    <s v="UCAYALI"/>
    <s v="UCAYALI"/>
    <s v="Crnel. Portillo"/>
    <s v="Callería"/>
    <m/>
    <s v="zz"/>
    <n v="0.64"/>
    <n v="0.64"/>
    <n v="7.1680000000000001"/>
    <n v="7.1679999999999999E-3"/>
    <m/>
    <n v="0.64"/>
    <n v="0.64"/>
    <n v="7.1680000000000001"/>
    <n v="7.1679999999999999E-3"/>
    <m/>
    <n v="0.64"/>
    <n v="0.64"/>
    <n v="7.1680000000000001"/>
    <n v="7.1679999999999999E-3"/>
    <m/>
    <n v="0.64"/>
    <n v="0.64"/>
    <n v="7.1680000000000001"/>
    <n v="7.1679999999999999E-3"/>
    <m/>
    <m/>
    <m/>
    <m/>
  </r>
  <r>
    <x v="2"/>
    <x v="0"/>
    <s v="Emp. De Serv. Priv. No Informantes"/>
    <m/>
    <m/>
    <s v="EL"/>
    <m/>
    <m/>
    <m/>
    <x v="561"/>
    <x v="86"/>
    <x v="0"/>
    <x v="1072"/>
    <x v="366"/>
    <s v="EL"/>
    <s v="EL"/>
    <s v="Diésel"/>
    <x v="1"/>
    <s v="NO COES"/>
    <s v="Instalado"/>
    <x v="0"/>
    <m/>
    <s v="-"/>
    <s v="Privado"/>
    <s v="au-NI-C"/>
    <x v="2"/>
    <s v="UCAYALI"/>
    <s v="UCAYALI"/>
    <s v="Crnel. Portillo"/>
    <s v="Callería"/>
    <m/>
    <s v="zz"/>
    <n v="0.69499999999999995"/>
    <n v="0.69499999999999995"/>
    <n v="7.7839999999999989"/>
    <n v="7.7839999999999993E-3"/>
    <m/>
    <n v="0.69499999999999995"/>
    <n v="0.69499999999999995"/>
    <n v="7.7839999999999989"/>
    <n v="7.7839999999999993E-3"/>
    <m/>
    <n v="0.69499999999999995"/>
    <n v="0.69499999999999995"/>
    <n v="7.7839999999999989"/>
    <n v="7.7839999999999993E-3"/>
    <m/>
    <n v="0.69499999999999995"/>
    <n v="0.69499999999999995"/>
    <n v="7.7839999999999989"/>
    <n v="7.7839999999999993E-3"/>
    <m/>
    <m/>
    <m/>
    <m/>
  </r>
  <r>
    <x v="2"/>
    <x v="0"/>
    <s v="Emp. De Serv. Priv. No Informantes"/>
    <m/>
    <m/>
    <s v="EL"/>
    <m/>
    <m/>
    <m/>
    <x v="562"/>
    <x v="86"/>
    <x v="0"/>
    <x v="1073"/>
    <x v="366"/>
    <s v="EL"/>
    <s v="EL"/>
    <s v="Diésel"/>
    <x v="1"/>
    <s v="NO COES"/>
    <s v="Instalado"/>
    <x v="0"/>
    <m/>
    <s v="-"/>
    <s v="Privado"/>
    <s v="au-NI"/>
    <x v="2"/>
    <s v="CALLAO"/>
    <s v="LIMA"/>
    <s v="CALLAO"/>
    <s v="CARMEN DE LA LEGUA"/>
    <m/>
    <s v="zz"/>
    <n v="2.02"/>
    <n v="0"/>
    <n v="0"/>
    <n v="0"/>
    <m/>
    <n v="2.02"/>
    <n v="0"/>
    <n v="0"/>
    <n v="0"/>
    <m/>
    <n v="2.02"/>
    <n v="0"/>
    <n v="0"/>
    <n v="0"/>
    <m/>
    <n v="2.02"/>
    <n v="0"/>
    <n v="0"/>
    <n v="0"/>
    <m/>
    <m/>
    <m/>
    <m/>
  </r>
  <r>
    <x v="2"/>
    <x v="0"/>
    <s v="Emp. De Serv. Priv. No Informantes"/>
    <m/>
    <m/>
    <s v="EL"/>
    <m/>
    <m/>
    <m/>
    <x v="563"/>
    <x v="86"/>
    <x v="0"/>
    <x v="408"/>
    <x v="366"/>
    <s v="EL"/>
    <s v="EL"/>
    <s v="Diésel"/>
    <x v="1"/>
    <s v="NO COES"/>
    <s v="Instalado"/>
    <x v="0"/>
    <m/>
    <s v="-"/>
    <s v="Privado"/>
    <s v="au-NI"/>
    <x v="2"/>
    <s v="PIURA"/>
    <s v="PIURA"/>
    <s v="SECHURA"/>
    <s v="SECHURA"/>
    <m/>
    <s v="zz"/>
    <n v="2.6360000000000001"/>
    <n v="2.6360000000000001"/>
    <n v="839.17538006391987"/>
    <n v="0.8391753800639199"/>
    <m/>
    <n v="2.6360000000000001"/>
    <n v="2.6360000000000001"/>
    <n v="839.17538006391987"/>
    <n v="0.8391753800639199"/>
    <m/>
    <n v="2.6360000000000001"/>
    <n v="2.6360000000000001"/>
    <n v="839.17538006391987"/>
    <n v="0.8391753800639199"/>
    <m/>
    <n v="2.6360000000000001"/>
    <n v="2.6360000000000001"/>
    <n v="839.17538006391987"/>
    <n v="0.8391753800639199"/>
    <m/>
    <m/>
    <m/>
    <m/>
  </r>
  <r>
    <x v="2"/>
    <x v="0"/>
    <s v="Emp. De Serv. Priv. No Informantes"/>
    <m/>
    <m/>
    <s v="EL"/>
    <m/>
    <m/>
    <m/>
    <x v="563"/>
    <x v="86"/>
    <x v="0"/>
    <x v="1074"/>
    <x v="366"/>
    <s v="EL"/>
    <s v="EL"/>
    <s v="Diésel"/>
    <x v="1"/>
    <s v="NO COES"/>
    <s v="Instalado"/>
    <x v="0"/>
    <m/>
    <s v="-"/>
    <s v="Privado"/>
    <s v="au-NI"/>
    <x v="2"/>
    <s v="LA LIBERTAD"/>
    <s v="LA LIBERTAD"/>
    <s v="ASCOPE"/>
    <s v="RÁZURI"/>
    <m/>
    <s v="zz"/>
    <n v="2.6360000000000001"/>
    <n v="2.6360000000000001"/>
    <n v="564.12318160746997"/>
    <n v="0.56412318160746999"/>
    <m/>
    <n v="2.6360000000000001"/>
    <n v="2.6360000000000001"/>
    <n v="564.12318160746997"/>
    <n v="0.56412318160746999"/>
    <m/>
    <n v="2.6360000000000001"/>
    <n v="2.6360000000000001"/>
    <n v="564.12318160746997"/>
    <n v="0.56412318160746999"/>
    <m/>
    <n v="2.6360000000000001"/>
    <n v="2.6360000000000001"/>
    <n v="564.12318160746997"/>
    <n v="0.56412318160746999"/>
    <m/>
    <m/>
    <m/>
    <m/>
  </r>
  <r>
    <x v="2"/>
    <x v="0"/>
    <s v="Emp. De Serv. Priv. No Informantes"/>
    <m/>
    <m/>
    <s v="EL"/>
    <m/>
    <m/>
    <m/>
    <x v="563"/>
    <x v="86"/>
    <x v="0"/>
    <x v="1075"/>
    <x v="366"/>
    <s v="EL"/>
    <s v="EL"/>
    <s v="Diésel"/>
    <x v="1"/>
    <s v="NO COES"/>
    <s v="Instalado"/>
    <x v="1"/>
    <m/>
    <s v="-"/>
    <s v="Privado"/>
    <s v="au-NI"/>
    <x v="2"/>
    <s v="ANCASH"/>
    <s v="ANCASH"/>
    <s v="SANTA"/>
    <s v="CHIMBOTE"/>
    <m/>
    <s v="zz"/>
    <n v="1.9550000000000001"/>
    <n v="2.6360000000000001"/>
    <n v="0"/>
    <n v="0"/>
    <m/>
    <n v="1.9550000000000001"/>
    <n v="2.6360000000000001"/>
    <n v="0"/>
    <n v="0"/>
    <m/>
    <n v="1.9550000000000001"/>
    <n v="2.6360000000000001"/>
    <n v="0"/>
    <n v="0"/>
    <m/>
    <n v="1.9550000000000001"/>
    <n v="2.6360000000000001"/>
    <n v="0"/>
    <n v="0"/>
    <m/>
    <m/>
    <m/>
    <m/>
  </r>
  <r>
    <x v="2"/>
    <x v="0"/>
    <s v="Emp. De Serv. Priv. No Informantes"/>
    <m/>
    <m/>
    <s v="EL"/>
    <m/>
    <m/>
    <m/>
    <x v="563"/>
    <x v="86"/>
    <x v="0"/>
    <x v="1076"/>
    <x v="366"/>
    <s v="EL"/>
    <s v="EL"/>
    <s v="Diésel"/>
    <x v="1"/>
    <s v="NO COES"/>
    <s v="Instalado"/>
    <x v="1"/>
    <m/>
    <s v="-"/>
    <s v="Privado"/>
    <s v="au-NI"/>
    <x v="2"/>
    <s v="LIMA"/>
    <s v="LIMA"/>
    <s v="HUARAL"/>
    <s v="CHANCAY"/>
    <m/>
    <s v="zz"/>
    <n v="3.1749999999999998"/>
    <n v="2.6360000000000001"/>
    <n v="0"/>
    <n v="0"/>
    <m/>
    <n v="3.1749999999999998"/>
    <n v="2.6360000000000001"/>
    <n v="0"/>
    <n v="0"/>
    <m/>
    <n v="3.1749999999999998"/>
    <n v="2.6360000000000001"/>
    <n v="0"/>
    <n v="0"/>
    <m/>
    <n v="3.1749999999999998"/>
    <n v="2.6360000000000001"/>
    <n v="0"/>
    <n v="0"/>
    <m/>
    <m/>
    <m/>
    <m/>
  </r>
  <r>
    <x v="2"/>
    <x v="0"/>
    <s v="Emp. De Serv. Priv. No Informantes"/>
    <m/>
    <m/>
    <s v="EL"/>
    <m/>
    <m/>
    <m/>
    <x v="563"/>
    <x v="86"/>
    <x v="0"/>
    <x v="459"/>
    <x v="366"/>
    <s v="EL"/>
    <s v="EL"/>
    <s v="Diésel"/>
    <x v="1"/>
    <s v="NO COES"/>
    <s v="Instalado"/>
    <x v="0"/>
    <m/>
    <s v="-"/>
    <s v="Privado"/>
    <s v="au-NI"/>
    <x v="2"/>
    <s v="MOQUEGUA"/>
    <s v="MOQUEGUA"/>
    <s v="ILO"/>
    <s v="ILO"/>
    <m/>
    <s v="zz"/>
    <n v="2.6360000000000001"/>
    <n v="2.6360000000000001"/>
    <n v="55.199999999999996"/>
    <n v="5.5199999999999999E-2"/>
    <m/>
    <n v="2.6360000000000001"/>
    <n v="2.6360000000000001"/>
    <n v="55.199999999999996"/>
    <n v="5.5199999999999999E-2"/>
    <m/>
    <n v="2.6360000000000001"/>
    <n v="2.6360000000000001"/>
    <n v="55.199999999999996"/>
    <n v="5.5199999999999999E-2"/>
    <m/>
    <n v="2.6360000000000001"/>
    <n v="2.6360000000000001"/>
    <n v="55.199999999999996"/>
    <n v="5.5199999999999999E-2"/>
    <m/>
    <m/>
    <m/>
    <m/>
  </r>
  <r>
    <x v="2"/>
    <x v="0"/>
    <s v="Emp. De Serv. Priv. No Informantes"/>
    <m/>
    <m/>
    <s v="EL"/>
    <m/>
    <m/>
    <m/>
    <x v="563"/>
    <x v="86"/>
    <x v="0"/>
    <x v="1077"/>
    <x v="366"/>
    <s v="EL"/>
    <s v="EL"/>
    <s v="Diésel"/>
    <x v="1"/>
    <s v="NO COES"/>
    <s v="Instalado"/>
    <x v="1"/>
    <m/>
    <s v="-"/>
    <s v="Privado"/>
    <s v="au-NI"/>
    <x v="2"/>
    <s v="ANCASH"/>
    <s v="ANCASH"/>
    <s v="HUARMEY"/>
    <s v="HUARMEY"/>
    <m/>
    <s v="zz"/>
    <n v="3.85"/>
    <n v="2.6360000000000001"/>
    <n v="0"/>
    <n v="0"/>
    <m/>
    <n v="3.85"/>
    <n v="2.6360000000000001"/>
    <n v="0"/>
    <n v="0"/>
    <m/>
    <n v="3.85"/>
    <n v="2.6360000000000001"/>
    <n v="0"/>
    <n v="0"/>
    <m/>
    <n v="3.85"/>
    <n v="2.6360000000000001"/>
    <n v="0"/>
    <n v="0"/>
    <m/>
    <m/>
    <m/>
    <m/>
  </r>
  <r>
    <x v="2"/>
    <x v="0"/>
    <s v="Emp. De Serv. Priv. No Informantes"/>
    <m/>
    <m/>
    <s v="EL"/>
    <m/>
    <m/>
    <m/>
    <x v="564"/>
    <x v="86"/>
    <x v="0"/>
    <x v="1078"/>
    <x v="366"/>
    <s v="EL"/>
    <s v="EL"/>
    <s v="Diésel"/>
    <x v="1"/>
    <s v="NO COES"/>
    <s v="Instalado"/>
    <x v="0"/>
    <m/>
    <s v="-"/>
    <s v="Privado"/>
    <s v="au-NI"/>
    <x v="2"/>
    <s v="LAMBAYEQUE"/>
    <s v="LAMBAYEQUE"/>
    <s v="CHICLAYO"/>
    <s v="CHICLAYO"/>
    <m/>
    <s v="zz"/>
    <n v="0.56000000000000005"/>
    <n v="0"/>
    <n v="0"/>
    <n v="0"/>
    <m/>
    <n v="0.56000000000000005"/>
    <n v="0"/>
    <n v="0"/>
    <n v="0"/>
    <m/>
    <n v="0.56000000000000005"/>
    <n v="0"/>
    <n v="0"/>
    <n v="0"/>
    <m/>
    <n v="0.56000000000000005"/>
    <n v="0"/>
    <n v="0"/>
    <n v="0"/>
    <m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2">
  <r>
    <x v="0"/>
    <x v="0"/>
    <x v="0"/>
    <s v="Operativo"/>
    <n v="1.25"/>
    <n v="1.25"/>
    <n v="51.44"/>
    <x v="0"/>
  </r>
  <r>
    <x v="0"/>
    <x v="1"/>
    <x v="0"/>
    <s v="Operativo"/>
    <n v="1.25"/>
    <n v="1.25"/>
    <n v="54.773000000000003"/>
    <x v="0"/>
  </r>
  <r>
    <x v="0"/>
    <x v="2"/>
    <x v="0"/>
    <s v="Operativo"/>
    <n v="3"/>
    <n v="3"/>
    <n v="349.61600000000004"/>
    <x v="0"/>
  </r>
  <r>
    <x v="0"/>
    <x v="3"/>
    <x v="0"/>
    <s v="Operativo"/>
    <n v="3"/>
    <n v="3"/>
    <n v="198.6"/>
    <x v="0"/>
  </r>
  <r>
    <x v="0"/>
    <x v="4"/>
    <x v="0"/>
    <s v="Operativo"/>
    <n v="10"/>
    <n v="10"/>
    <n v="29415.473999999998"/>
    <x v="0"/>
  </r>
  <r>
    <x v="0"/>
    <x v="5"/>
    <x v="0"/>
    <s v="Operativo"/>
    <n v="0.8"/>
    <n v="0.8"/>
    <n v="549.65"/>
    <x v="0"/>
  </r>
  <r>
    <x v="1"/>
    <x v="6"/>
    <x v="0"/>
    <s v="Operativo"/>
    <n v="1"/>
    <n v="1"/>
    <n v="2143.9459999999999"/>
    <x v="0"/>
  </r>
  <r>
    <x v="2"/>
    <x v="7"/>
    <x v="0"/>
    <s v="Inoperativo"/>
    <n v="1.06"/>
    <n v="1.06"/>
    <n v="0"/>
    <x v="0"/>
  </r>
  <r>
    <x v="2"/>
    <x v="8"/>
    <x v="0"/>
    <s v="Operativo"/>
    <n v="3.97"/>
    <n v="3.97"/>
    <n v="82.187784960202535"/>
    <x v="0"/>
  </r>
  <r>
    <x v="2"/>
    <x v="9"/>
    <x v="0"/>
    <s v="Inoperativo"/>
    <n v="3"/>
    <n v="3"/>
    <n v="0"/>
    <x v="0"/>
  </r>
  <r>
    <x v="2"/>
    <x v="10"/>
    <x v="0"/>
    <s v="Operativo"/>
    <n v="1.89"/>
    <n v="1.89"/>
    <n v="85.003979111777099"/>
    <x v="0"/>
  </r>
  <r>
    <x v="2"/>
    <x v="11"/>
    <x v="0"/>
    <s v="Inoperativo"/>
    <n v="0.8"/>
    <n v="0.8"/>
    <n v="0"/>
    <x v="0"/>
  </r>
  <r>
    <x v="2"/>
    <x v="12"/>
    <x v="0"/>
    <s v="Operativo"/>
    <n v="2.65"/>
    <n v="2.65"/>
    <n v="833.61531612959993"/>
    <x v="0"/>
  </r>
  <r>
    <x v="2"/>
    <x v="13"/>
    <x v="0"/>
    <s v="Inoperativo"/>
    <n v="1.54"/>
    <n v="1.54"/>
    <n v="244.6657972253609"/>
    <x v="0"/>
  </r>
  <r>
    <x v="3"/>
    <x v="14"/>
    <x v="0"/>
    <s v="Operativo"/>
    <n v="3.36"/>
    <n v="3.36"/>
    <n v="1160.0359999999998"/>
    <x v="0"/>
  </r>
  <r>
    <x v="3"/>
    <x v="15"/>
    <x v="0"/>
    <s v="Operativo"/>
    <n v="3.36"/>
    <n v="3.36"/>
    <n v="927.61199999999997"/>
    <x v="0"/>
  </r>
  <r>
    <x v="4"/>
    <x v="16"/>
    <x v="0"/>
    <s v="Operativo"/>
    <n v="2.1"/>
    <n v="2.64"/>
    <n v="3042.5150000000003"/>
    <x v="0"/>
  </r>
  <r>
    <x v="5"/>
    <x v="17"/>
    <x v="0"/>
    <s v="Operativo"/>
    <n v="4"/>
    <n v="4"/>
    <n v="266.077"/>
    <x v="0"/>
  </r>
  <r>
    <x v="6"/>
    <x v="18"/>
    <x v="0"/>
    <s v="Operativo"/>
    <n v="8"/>
    <n v="8"/>
    <n v="414.62000000000006"/>
    <x v="0"/>
  </r>
  <r>
    <x v="6"/>
    <x v="19"/>
    <x v="0"/>
    <s v="Inoperativo"/>
    <n v="0"/>
    <n v="0"/>
    <n v="0"/>
    <x v="0"/>
  </r>
  <r>
    <x v="6"/>
    <x v="20"/>
    <x v="0"/>
    <s v="Operativo"/>
    <n v="12.438000000000001"/>
    <n v="11.188000000000001"/>
    <n v="32.101999999999997"/>
    <x v="0"/>
  </r>
  <r>
    <x v="7"/>
    <x v="21"/>
    <x v="0"/>
    <s v="Operativo"/>
    <n v="3.03"/>
    <n v="3.03"/>
    <n v="5.4039999999999999"/>
    <x v="0"/>
  </r>
  <r>
    <x v="7"/>
    <x v="22"/>
    <x v="0"/>
    <s v="Operativo"/>
    <n v="4.05"/>
    <n v="4.05"/>
    <n v="0"/>
    <x v="0"/>
  </r>
  <r>
    <x v="8"/>
    <x v="23"/>
    <x v="0"/>
    <s v="Operativo"/>
    <n v="9.8000000000000007"/>
    <n v="9.8000000000000007"/>
    <n v="50275.304000000011"/>
    <x v="0"/>
  </r>
  <r>
    <x v="9"/>
    <x v="24"/>
    <x v="0"/>
    <s v="Operativo"/>
    <n v="37"/>
    <n v="37"/>
    <n v="114841.3"/>
    <x v="0"/>
  </r>
  <r>
    <x v="10"/>
    <x v="25"/>
    <x v="0"/>
    <s v="Operativo"/>
    <n v="1"/>
    <n v="1"/>
    <n v="1469.5850281246467"/>
    <x v="0"/>
  </r>
  <r>
    <x v="11"/>
    <x v="26"/>
    <x v="0"/>
    <s v="Operativo"/>
    <n v="6.6"/>
    <n v="6.6"/>
    <n v="0"/>
    <x v="0"/>
  </r>
  <r>
    <x v="12"/>
    <x v="27"/>
    <x v="0"/>
    <s v="Inoperativo"/>
    <n v="2"/>
    <n v="2"/>
    <n v="0"/>
    <x v="0"/>
  </r>
  <r>
    <x v="13"/>
    <x v="28"/>
    <x v="0"/>
    <s v="Operativo"/>
    <n v="3.3090000000000002"/>
    <n v="3.3090000000000002"/>
    <n v="377.22599999999994"/>
    <x v="0"/>
  </r>
  <r>
    <x v="13"/>
    <x v="29"/>
    <x v="0"/>
    <s v="Operativo"/>
    <n v="2.4750000000000005"/>
    <n v="2.4750000000000005"/>
    <n v="279.01500000000004"/>
    <x v="0"/>
  </r>
  <r>
    <x v="13"/>
    <x v="30"/>
    <x v="0"/>
    <s v="Operativo"/>
    <n v="3.5219999999999998"/>
    <n v="3.5219999999999998"/>
    <n v="160.55999999999997"/>
    <x v="0"/>
  </r>
  <r>
    <x v="14"/>
    <x v="31"/>
    <x v="0"/>
    <s v="Operativo"/>
    <n v="2.4"/>
    <n v="2.4"/>
    <n v="87.486999999999995"/>
    <x v="0"/>
  </r>
  <r>
    <x v="15"/>
    <x v="32"/>
    <x v="0"/>
    <s v="Inoperativo"/>
    <n v="1.45"/>
    <n v="1.45"/>
    <n v="3.044"/>
    <x v="0"/>
  </r>
  <r>
    <x v="16"/>
    <x v="33"/>
    <x v="0"/>
    <s v="Operativo"/>
    <n v="2.625"/>
    <n v="2.625"/>
    <n v="59.455999999999996"/>
    <x v="0"/>
  </r>
  <r>
    <x v="16"/>
    <x v="34"/>
    <x v="0"/>
    <s v="Operativo"/>
    <n v="1.0900000000000001"/>
    <n v="1.0900000000000001"/>
    <n v="0"/>
    <x v="0"/>
  </r>
  <r>
    <x v="17"/>
    <x v="35"/>
    <x v="0"/>
    <s v="Operativo"/>
    <n v="1.72"/>
    <n v="1.72"/>
    <n v="6148.3093400000007"/>
    <x v="0"/>
  </r>
  <r>
    <x v="17"/>
    <x v="36"/>
    <x v="0"/>
    <s v="Operativo"/>
    <n v="6.915"/>
    <n v="6.915"/>
    <n v="905.96587999999986"/>
    <x v="0"/>
  </r>
  <r>
    <x v="17"/>
    <x v="37"/>
    <x v="0"/>
    <s v="Operativo"/>
    <n v="1.05"/>
    <n v="1.05"/>
    <n v="2666.1189200000003"/>
    <x v="0"/>
  </r>
  <r>
    <x v="18"/>
    <x v="38"/>
    <x v="0"/>
    <s v="Operativo"/>
    <n v="4.1399999999999997"/>
    <n v="4.1399999999999997"/>
    <n v="25371.060999999998"/>
    <x v="0"/>
  </r>
  <r>
    <x v="19"/>
    <x v="39"/>
    <x v="0"/>
    <s v="Operativo"/>
    <n v="4.3"/>
    <n v="4.3"/>
    <n v="29811.592080155453"/>
    <x v="0"/>
  </r>
  <r>
    <x v="19"/>
    <x v="40"/>
    <x v="0"/>
    <s v="Operativo"/>
    <n v="1"/>
    <n v="1"/>
    <n v="2782.6301196278246"/>
    <x v="0"/>
  </r>
  <r>
    <x v="19"/>
    <x v="41"/>
    <x v="0"/>
    <s v="Operativo"/>
    <n v="0.54500000000000004"/>
    <n v="0.54500000000000004"/>
    <n v="174.952"/>
    <x v="0"/>
  </r>
  <r>
    <x v="19"/>
    <x v="42"/>
    <x v="0"/>
    <s v="Operativo"/>
    <n v="2.19"/>
    <n v="2.19"/>
    <n v="57.37"/>
    <x v="0"/>
  </r>
  <r>
    <x v="19"/>
    <x v="43"/>
    <x v="0"/>
    <s v="Operativo"/>
    <n v="4.5650000000000004"/>
    <n v="4.5650000000000004"/>
    <n v="104.51199999999999"/>
    <x v="0"/>
  </r>
  <r>
    <x v="20"/>
    <x v="44"/>
    <x v="0"/>
    <s v="Operativo"/>
    <n v="8.5500000000000007"/>
    <n v="8.5500000000000007"/>
    <n v="39969.875"/>
    <x v="0"/>
  </r>
  <r>
    <x v="21"/>
    <x v="45"/>
    <x v="0"/>
    <s v="Operativo"/>
    <n v="3.9"/>
    <n v="3.9"/>
    <n v="11602.204999999998"/>
    <x v="0"/>
  </r>
  <r>
    <x v="21"/>
    <x v="46"/>
    <x v="0"/>
    <s v="Operativo"/>
    <n v="0.88800000000000001"/>
    <n v="0.88800000000000001"/>
    <n v="5700.5410000000002"/>
    <x v="0"/>
  </r>
  <r>
    <x v="21"/>
    <x v="47"/>
    <x v="0"/>
    <s v="Operativo"/>
    <n v="1.26"/>
    <n v="1.26"/>
    <n v="7276.3180000000002"/>
    <x v="0"/>
  </r>
  <r>
    <x v="21"/>
    <x v="48"/>
    <x v="0"/>
    <s v="Operativo"/>
    <n v="3.4609999999999999"/>
    <n v="3.4609999999999999"/>
    <n v="23020.716"/>
    <x v="0"/>
  </r>
  <r>
    <x v="21"/>
    <x v="49"/>
    <x v="0"/>
    <s v="Operativo"/>
    <n v="1.3440000000000001"/>
    <n v="1.3440000000000001"/>
    <n v="0"/>
    <x v="0"/>
  </r>
  <r>
    <x v="21"/>
    <x v="50"/>
    <x v="0"/>
    <s v="Operativo"/>
    <n v="2.13"/>
    <n v="2.13"/>
    <n v="0"/>
    <x v="0"/>
  </r>
  <r>
    <x v="21"/>
    <x v="51"/>
    <x v="0"/>
    <s v="Inoperativo"/>
    <n v="1.45"/>
    <n v="1.45"/>
    <n v="0"/>
    <x v="0"/>
  </r>
  <r>
    <x v="21"/>
    <x v="52"/>
    <x v="0"/>
    <s v="Operativo"/>
    <n v="5.3550000000000004"/>
    <n v="5.3550000000000004"/>
    <n v="15.641999999999999"/>
    <x v="0"/>
  </r>
  <r>
    <x v="21"/>
    <x v="53"/>
    <x v="0"/>
    <s v="Operativo"/>
    <n v="6.11"/>
    <n v="6.11"/>
    <n v="33.96"/>
    <x v="0"/>
  </r>
  <r>
    <x v="21"/>
    <x v="54"/>
    <x v="0"/>
    <s v="Inoperativo"/>
    <n v="1.825"/>
    <m/>
    <m/>
    <x v="1"/>
  </r>
  <r>
    <x v="21"/>
    <x v="55"/>
    <x v="0"/>
    <s v="Operativo"/>
    <n v="3.5"/>
    <n v="3.5"/>
    <n v="27.614000000000001"/>
    <x v="0"/>
  </r>
  <r>
    <x v="22"/>
    <x v="56"/>
    <x v="0"/>
    <s v="Operativo"/>
    <n v="17.96"/>
    <n v="17.96"/>
    <n v="60.207000000000001"/>
    <x v="0"/>
  </r>
  <r>
    <x v="23"/>
    <x v="57"/>
    <x v="0"/>
    <s v="Operativo"/>
    <n v="9.1999999999999993"/>
    <n v="9.1999999999999993"/>
    <n v="178.98555060750687"/>
    <x v="0"/>
  </r>
  <r>
    <x v="23"/>
    <x v="58"/>
    <x v="0"/>
    <s v="Operativo"/>
    <n v="5.0999999999999996"/>
    <n v="5.0999999999999996"/>
    <n v="0"/>
    <x v="0"/>
  </r>
  <r>
    <x v="23"/>
    <x v="59"/>
    <x v="0"/>
    <s v="Operativo"/>
    <n v="1.2"/>
    <n v="1.2"/>
    <n v="77.917773953865492"/>
    <x v="0"/>
  </r>
  <r>
    <x v="23"/>
    <x v="60"/>
    <x v="0"/>
    <s v="Operativo"/>
    <n v="6"/>
    <n v="6"/>
    <n v="158.2188895425723"/>
    <x v="0"/>
  </r>
  <r>
    <x v="23"/>
    <x v="61"/>
    <x v="0"/>
    <s v="Operativo"/>
    <n v="0.6"/>
    <n v="0.6"/>
    <n v="130.47416412046638"/>
    <x v="0"/>
  </r>
  <r>
    <x v="24"/>
    <x v="62"/>
    <x v="0"/>
    <s v="Operativo"/>
    <n v="5.4"/>
    <n v="0"/>
    <n v="26988"/>
    <x v="2"/>
  </r>
  <r>
    <x v="24"/>
    <x v="63"/>
    <x v="0"/>
    <s v="Operativo"/>
    <n v="1.2"/>
    <n v="0"/>
    <n v="4845"/>
    <x v="2"/>
  </r>
  <r>
    <x v="25"/>
    <x v="64"/>
    <x v="0"/>
    <s v="Operativo"/>
    <n v="1.089"/>
    <n v="1.089"/>
    <n v="3000.6860000000001"/>
    <x v="0"/>
  </r>
  <r>
    <x v="25"/>
    <x v="65"/>
    <x v="0"/>
    <s v="Operativo"/>
    <n v="2.3450000000000002"/>
    <n v="2.3450000000000002"/>
    <n v="5266.304000000001"/>
    <x v="0"/>
  </r>
  <r>
    <x v="26"/>
    <x v="66"/>
    <x v="0"/>
    <s v="Operativo"/>
    <n v="1.2"/>
    <n v="1.2"/>
    <n v="6679.1630000000005"/>
    <x v="0"/>
  </r>
  <r>
    <x v="26"/>
    <x v="67"/>
    <x v="0"/>
    <s v="Operativo"/>
    <n v="0.94"/>
    <n v="0.94"/>
    <n v="6779.5419999999995"/>
    <x v="0"/>
  </r>
  <r>
    <x v="26"/>
    <x v="68"/>
    <x v="0"/>
    <s v="Operativo"/>
    <n v="0.97599999999999998"/>
    <n v="0.97599999999999998"/>
    <n v="7308.5419999999995"/>
    <x v="0"/>
  </r>
  <r>
    <x v="26"/>
    <x v="69"/>
    <x v="0"/>
    <s v="Operativo"/>
    <n v="4.9000000000000004"/>
    <n v="4.9000000000000004"/>
    <n v="33223.277000000002"/>
    <x v="0"/>
  </r>
  <r>
    <x v="26"/>
    <x v="70"/>
    <x v="0"/>
    <s v="Operativo"/>
    <n v="9.18"/>
    <n v="9.18"/>
    <n v="72313.813999999984"/>
    <x v="0"/>
  </r>
  <r>
    <x v="26"/>
    <x v="71"/>
    <x v="0"/>
    <s v="Operativo"/>
    <n v="0.224"/>
    <n v="0.224"/>
    <n v="531.94400000000007"/>
    <x v="0"/>
  </r>
  <r>
    <x v="26"/>
    <x v="72"/>
    <x v="0"/>
    <s v="Inoperativo"/>
    <n v="0.17599999999999999"/>
    <n v="0.17599999999999999"/>
    <n v="0"/>
    <x v="0"/>
  </r>
  <r>
    <x v="26"/>
    <x v="73"/>
    <x v="0"/>
    <s v="Operativo"/>
    <n v="1.952"/>
    <n v="1.952"/>
    <n v="8242.219000000001"/>
    <x v="0"/>
  </r>
  <r>
    <x v="26"/>
    <x v="74"/>
    <x v="0"/>
    <s v="Inoperativo"/>
    <n v="2.2400000000000002"/>
    <n v="2.2400000000000002"/>
    <n v="9355.3270000000011"/>
    <x v="0"/>
  </r>
  <r>
    <x v="26"/>
    <x v="75"/>
    <x v="0"/>
    <s v="Operativo"/>
    <n v="1.1200000000000001"/>
    <n v="1.1000000000000001"/>
    <n v="6913.2849999999989"/>
    <x v="0"/>
  </r>
  <r>
    <x v="26"/>
    <x v="76"/>
    <x v="0"/>
    <s v="Operativo"/>
    <n v="1"/>
    <n v="0"/>
    <n v="7563.5529999999999"/>
    <x v="3"/>
  </r>
  <r>
    <x v="26"/>
    <x v="77"/>
    <x v="0"/>
    <s v="Operativo"/>
    <n v="0.496"/>
    <n v="0.496"/>
    <n v="1641.232"/>
    <x v="0"/>
  </r>
  <r>
    <x v="26"/>
    <x v="78"/>
    <x v="0"/>
    <s v="Operativo"/>
    <n v="4.99"/>
    <n v="4.99"/>
    <n v="0"/>
    <x v="0"/>
  </r>
  <r>
    <x v="26"/>
    <x v="79"/>
    <x v="0"/>
    <s v="Operativo"/>
    <n v="0.34"/>
    <n v="0.34"/>
    <n v="0"/>
    <x v="0"/>
  </r>
  <r>
    <x v="26"/>
    <x v="80"/>
    <x v="0"/>
    <s v="Operativo"/>
    <n v="0.20399999999999999"/>
    <n v="0.20399999999999999"/>
    <n v="0"/>
    <x v="0"/>
  </r>
  <r>
    <x v="27"/>
    <x v="81"/>
    <x v="0"/>
    <s v="Operativo"/>
    <n v="0.499"/>
    <n v="0.63100000000000001"/>
    <n v="30.798000000000002"/>
    <x v="0"/>
  </r>
  <r>
    <x v="28"/>
    <x v="82"/>
    <x v="0"/>
    <s v="Operativo"/>
    <n v="4.71"/>
    <n v="0"/>
    <n v="20111.886999999999"/>
    <x v="2"/>
  </r>
  <r>
    <x v="28"/>
    <x v="83"/>
    <x v="0"/>
    <s v="Operativo"/>
    <n v="2.9159999999999999"/>
    <n v="0"/>
    <n v="6.24"/>
    <x v="2"/>
  </r>
  <r>
    <x v="29"/>
    <x v="84"/>
    <x v="0"/>
    <s v="Operativo"/>
    <n v="11.5"/>
    <n v="11.5"/>
    <n v="63705.054000000004"/>
    <x v="0"/>
  </r>
  <r>
    <x v="29"/>
    <x v="85"/>
    <x v="0"/>
    <s v="Operativo"/>
    <n v="12"/>
    <n v="12"/>
    <n v="6.9969999999999999"/>
    <x v="0"/>
  </r>
  <r>
    <x v="30"/>
    <x v="86"/>
    <x v="0"/>
    <s v="Inoperativo"/>
    <n v="0.04"/>
    <n v="0.04"/>
    <n v="0"/>
    <x v="0"/>
  </r>
  <r>
    <x v="30"/>
    <x v="87"/>
    <x v="0"/>
    <s v="Inoperativo"/>
    <n v="1.135"/>
    <n v="1.135"/>
    <n v="0"/>
    <x v="0"/>
  </r>
  <r>
    <x v="31"/>
    <x v="88"/>
    <x v="0"/>
    <s v="Operativo"/>
    <n v="3.78"/>
    <n v="3.78"/>
    <n v="11226.09"/>
    <x v="0"/>
  </r>
  <r>
    <x v="32"/>
    <x v="89"/>
    <x v="0"/>
    <s v="Inoperativo"/>
    <n v="1.8"/>
    <n v="1.8"/>
    <n v="0"/>
    <x v="0"/>
  </r>
  <r>
    <x v="32"/>
    <x v="90"/>
    <x v="0"/>
    <s v="Inoperativo"/>
    <n v="2.0499999999999998"/>
    <n v="2.0499999999999998"/>
    <n v="629.98900000000003"/>
    <x v="0"/>
  </r>
  <r>
    <x v="32"/>
    <x v="91"/>
    <x v="0"/>
    <s v="Operativo"/>
    <n v="3.05"/>
    <n v="3.05"/>
    <n v="0"/>
    <x v="0"/>
  </r>
  <r>
    <x v="33"/>
    <x v="92"/>
    <x v="0"/>
    <s v="Operativo"/>
    <n v="12.6"/>
    <n v="12.6"/>
    <n v="72076.740000000005"/>
    <x v="0"/>
  </r>
  <r>
    <x v="33"/>
    <x v="93"/>
    <x v="0"/>
    <s v="Operativo"/>
    <n v="5.9870000000000001"/>
    <n v="5.9870000000000001"/>
    <n v="203.4"/>
    <x v="0"/>
  </r>
  <r>
    <x v="34"/>
    <x v="94"/>
    <x v="0"/>
    <s v="Operativo"/>
    <n v="7.7969999999999997"/>
    <m/>
    <m/>
    <x v="4"/>
  </r>
  <r>
    <x v="35"/>
    <x v="95"/>
    <x v="0"/>
    <s v="Operativo"/>
    <n v="1.25"/>
    <n v="1.25"/>
    <n v="0"/>
    <x v="0"/>
  </r>
  <r>
    <x v="36"/>
    <x v="96"/>
    <x v="0"/>
    <s v="Operativo"/>
    <n v="1.47"/>
    <n v="1.47"/>
    <n v="16.649999999999995"/>
    <x v="0"/>
  </r>
  <r>
    <x v="36"/>
    <x v="97"/>
    <x v="0"/>
    <s v="Operativo"/>
    <n v="0.70399999999999996"/>
    <n v="0.70399999999999996"/>
    <n v="20.064000000000004"/>
    <x v="0"/>
  </r>
  <r>
    <x v="37"/>
    <x v="98"/>
    <x v="0"/>
    <s v="Operativo"/>
    <n v="1.1000000000000001"/>
    <n v="1.1000000000000001"/>
    <n v="0"/>
    <x v="0"/>
  </r>
  <r>
    <x v="38"/>
    <x v="99"/>
    <x v="0"/>
    <s v="Operativo"/>
    <n v="8.4"/>
    <n v="8.4"/>
    <n v="0"/>
    <x v="0"/>
  </r>
  <r>
    <x v="39"/>
    <x v="100"/>
    <x v="0"/>
    <s v="Operativo"/>
    <m/>
    <n v="1.7"/>
    <n v="4331.6559999999999"/>
    <x v="5"/>
  </r>
  <r>
    <x v="39"/>
    <x v="94"/>
    <x v="0"/>
    <s v="Operativo"/>
    <m/>
    <n v="7.7969999999999997"/>
    <n v="4.8"/>
    <x v="4"/>
  </r>
  <r>
    <x v="39"/>
    <x v="101"/>
    <x v="0"/>
    <s v="Operativo"/>
    <n v="5.56"/>
    <n v="5.56"/>
    <n v="0"/>
    <x v="0"/>
  </r>
  <r>
    <x v="39"/>
    <x v="102"/>
    <x v="0"/>
    <s v="Operativo"/>
    <m/>
    <n v="0.37"/>
    <n v="0"/>
    <x v="0"/>
  </r>
  <r>
    <x v="40"/>
    <x v="103"/>
    <x v="0"/>
    <s v="Operativo"/>
    <n v="0.94"/>
    <n v="0.94"/>
    <n v="1035.0029999999999"/>
    <x v="0"/>
  </r>
  <r>
    <x v="40"/>
    <x v="104"/>
    <x v="0"/>
    <s v="Operativo"/>
    <n v="1.6"/>
    <n v="1.6"/>
    <n v="568.09700000000009"/>
    <x v="0"/>
  </r>
  <r>
    <x v="41"/>
    <x v="105"/>
    <x v="0"/>
    <s v="Operativo"/>
    <n v="13.6"/>
    <n v="13.6"/>
    <n v="100419.698"/>
    <x v="0"/>
  </r>
  <r>
    <x v="42"/>
    <x v="106"/>
    <x v="0"/>
    <s v="Operativo"/>
    <n v="9.09"/>
    <n v="9.09"/>
    <n v="127.08785294753088"/>
    <x v="0"/>
  </r>
  <r>
    <x v="43"/>
    <x v="107"/>
    <x v="0"/>
    <s v="Operativo"/>
    <n v="2.62"/>
    <n v="2.62"/>
    <n v="27.038"/>
    <x v="0"/>
  </r>
  <r>
    <x v="44"/>
    <x v="108"/>
    <x v="0"/>
    <s v="Operativo"/>
    <n v="0.91"/>
    <n v="0.91"/>
    <n v="9.3819999999999997"/>
    <x v="0"/>
  </r>
  <r>
    <x v="44"/>
    <x v="109"/>
    <x v="0"/>
    <s v="Operativo"/>
    <n v="1.1299999999999999"/>
    <n v="1.1299999999999999"/>
    <n v="284.21699999999998"/>
    <x v="0"/>
  </r>
  <r>
    <x v="45"/>
    <x v="110"/>
    <x v="0"/>
    <s v="Operativo"/>
    <n v="0.68300000000000005"/>
    <n v="0.68300000000000005"/>
    <n v="121.351"/>
    <x v="0"/>
  </r>
  <r>
    <x v="45"/>
    <x v="111"/>
    <x v="0"/>
    <s v="Operativo"/>
    <n v="0.89500000000000002"/>
    <n v="0.89500000000000002"/>
    <n v="31.595999999999997"/>
    <x v="0"/>
  </r>
  <r>
    <x v="45"/>
    <x v="112"/>
    <x v="0"/>
    <s v="Operativo"/>
    <n v="0.625"/>
    <n v="0.625"/>
    <n v="12.016000000000002"/>
    <x v="0"/>
  </r>
  <r>
    <x v="45"/>
    <x v="113"/>
    <x v="0"/>
    <s v="Operativo"/>
    <n v="0.34"/>
    <n v="0.34"/>
    <n v="41.842000000000006"/>
    <x v="0"/>
  </r>
  <r>
    <x v="45"/>
    <x v="114"/>
    <x v="0"/>
    <s v="Operativo"/>
    <n v="0.13"/>
    <n v="0.13"/>
    <n v="7.3840000000000003"/>
    <x v="0"/>
  </r>
  <r>
    <x v="46"/>
    <x v="115"/>
    <x v="0"/>
    <s v="Operativo"/>
    <n v="0.75"/>
    <n v="0.75"/>
    <n v="12.5275"/>
    <x v="0"/>
  </r>
  <r>
    <x v="47"/>
    <x v="116"/>
    <x v="0"/>
    <s v="Operativo"/>
    <n v="13.734999999999999"/>
    <n v="13.734999999999999"/>
    <n v="140.28200000000001"/>
    <x v="0"/>
  </r>
  <r>
    <x v="48"/>
    <x v="117"/>
    <x v="0"/>
    <s v="Operativo"/>
    <n v="1"/>
    <n v="1"/>
    <n v="0"/>
    <x v="0"/>
  </r>
  <r>
    <x v="48"/>
    <x v="118"/>
    <x v="0"/>
    <s v="Operativo"/>
    <n v="3.3"/>
    <n v="3.3"/>
    <n v="1832.0660000000003"/>
    <x v="0"/>
  </r>
  <r>
    <x v="49"/>
    <x v="119"/>
    <x v="0"/>
    <s v="Operativo"/>
    <n v="3.67"/>
    <n v="3.67"/>
    <n v="7.2"/>
    <x v="0"/>
  </r>
  <r>
    <x v="50"/>
    <x v="120"/>
    <x v="0"/>
    <s v="Operativo"/>
    <n v="0.67500000000000004"/>
    <n v="0.67500000000000004"/>
    <n v="0"/>
    <x v="0"/>
  </r>
  <r>
    <x v="50"/>
    <x v="121"/>
    <x v="0"/>
    <s v="Operativo"/>
    <n v="4.08"/>
    <n v="4.08"/>
    <n v="1.357"/>
    <x v="0"/>
  </r>
  <r>
    <x v="50"/>
    <x v="122"/>
    <x v="0"/>
    <s v="Operativo"/>
    <n v="10.95"/>
    <n v="10.95"/>
    <n v="51.004000000000005"/>
    <x v="0"/>
  </r>
  <r>
    <x v="50"/>
    <x v="123"/>
    <x v="0"/>
    <s v="Operativo"/>
    <n v="3.18"/>
    <n v="3.18"/>
    <n v="7.53"/>
    <x v="0"/>
  </r>
  <r>
    <x v="50"/>
    <x v="124"/>
    <x v="0"/>
    <s v="Operativo"/>
    <n v="5.46"/>
    <n v="5.46"/>
    <n v="30.928000000000001"/>
    <x v="0"/>
  </r>
  <r>
    <x v="50"/>
    <x v="125"/>
    <x v="0"/>
    <s v="Inoperativo"/>
    <n v="1.82"/>
    <n v="1.82"/>
    <n v="0"/>
    <x v="0"/>
  </r>
  <r>
    <x v="50"/>
    <x v="126"/>
    <x v="0"/>
    <s v="Operativo"/>
    <n v="8.65"/>
    <n v="8.65"/>
    <n v="12.719000000000001"/>
    <x v="0"/>
  </r>
  <r>
    <x v="50"/>
    <x v="127"/>
    <x v="0"/>
    <s v="Operativo"/>
    <n v="5.4249999999999998"/>
    <n v="5.4249999999999998"/>
    <n v="11.138"/>
    <x v="0"/>
  </r>
  <r>
    <x v="51"/>
    <x v="128"/>
    <x v="0"/>
    <s v="Operativo"/>
    <n v="0.9"/>
    <n v="0.9"/>
    <n v="0"/>
    <x v="0"/>
  </r>
  <r>
    <x v="52"/>
    <x v="129"/>
    <x v="0"/>
    <s v="Operativo"/>
    <n v="3.99"/>
    <n v="3.99"/>
    <n v="60.682000000000002"/>
    <x v="0"/>
  </r>
  <r>
    <x v="52"/>
    <x v="130"/>
    <x v="0"/>
    <s v="Operativo"/>
    <n v="6.165"/>
    <n v="6.165"/>
    <n v="12269.580999999998"/>
    <x v="0"/>
  </r>
  <r>
    <x v="52"/>
    <x v="131"/>
    <x v="0"/>
    <s v="Operativo"/>
    <n v="3.65"/>
    <n v="3.65"/>
    <n v="36.880000000000003"/>
    <x v="0"/>
  </r>
  <r>
    <x v="52"/>
    <x v="132"/>
    <x v="0"/>
    <s v="Operativo"/>
    <n v="8.5"/>
    <n v="8.5"/>
    <n v="648.81999999999994"/>
    <x v="0"/>
  </r>
  <r>
    <x v="53"/>
    <x v="62"/>
    <x v="0"/>
    <s v="Operativo"/>
    <m/>
    <n v="5.4"/>
    <n v="9016.0928000000022"/>
    <x v="2"/>
  </r>
  <r>
    <x v="53"/>
    <x v="63"/>
    <x v="0"/>
    <s v="Operativo"/>
    <m/>
    <n v="1.2"/>
    <n v="0"/>
    <x v="2"/>
  </r>
  <r>
    <x v="54"/>
    <x v="133"/>
    <x v="0"/>
    <s v="Operativo"/>
    <m/>
    <n v="2.5"/>
    <n v="0"/>
    <x v="2"/>
  </r>
  <r>
    <x v="54"/>
    <x v="134"/>
    <x v="0"/>
    <s v="Operativo"/>
    <m/>
    <n v="3.5"/>
    <n v="3614.9449999999997"/>
    <x v="2"/>
  </r>
  <r>
    <x v="54"/>
    <x v="135"/>
    <x v="0"/>
    <s v="Operativo"/>
    <m/>
    <n v="2"/>
    <n v="0"/>
    <x v="2"/>
  </r>
  <r>
    <x v="54"/>
    <x v="136"/>
    <x v="0"/>
    <s v="Operativo"/>
    <m/>
    <n v="2"/>
    <n v="53.204999999999998"/>
    <x v="2"/>
  </r>
  <r>
    <x v="54"/>
    <x v="137"/>
    <x v="0"/>
    <s v="Operativo"/>
    <m/>
    <n v="4"/>
    <n v="0"/>
    <x v="2"/>
  </r>
  <r>
    <x v="54"/>
    <x v="138"/>
    <x v="0"/>
    <s v="Inoperativo"/>
    <m/>
    <n v="2"/>
    <n v="56.426000000000002"/>
    <x v="2"/>
  </r>
  <r>
    <x v="55"/>
    <x v="82"/>
    <x v="0"/>
    <s v="Operativo"/>
    <m/>
    <n v="4.71"/>
    <n v="2951.9420875000005"/>
    <x v="2"/>
  </r>
  <r>
    <x v="55"/>
    <x v="83"/>
    <x v="0"/>
    <s v="Operativo"/>
    <m/>
    <n v="2.9159999999999999"/>
    <n v="0"/>
    <x v="2"/>
  </r>
  <r>
    <x v="56"/>
    <x v="94"/>
    <x v="0"/>
    <s v="Operativo"/>
    <n v="0"/>
    <m/>
    <m/>
    <x v="0"/>
  </r>
  <r>
    <x v="56"/>
    <x v="139"/>
    <x v="0"/>
    <s v="Operativo"/>
    <n v="0"/>
    <m/>
    <m/>
    <x v="0"/>
  </r>
  <r>
    <x v="57"/>
    <x v="140"/>
    <x v="0"/>
    <s v="Operativo"/>
    <n v="2.6"/>
    <n v="2.6"/>
    <n v="0"/>
    <x v="0"/>
  </r>
  <r>
    <x v="58"/>
    <x v="141"/>
    <x v="0"/>
    <s v="Operativo"/>
    <n v="20.8"/>
    <n v="20.8"/>
    <n v="32888.039999999994"/>
    <x v="0"/>
  </r>
  <r>
    <x v="58"/>
    <x v="142"/>
    <x v="0"/>
    <s v="Operativo"/>
    <n v="42"/>
    <n v="42"/>
    <n v="129718.77"/>
    <x v="0"/>
  </r>
  <r>
    <x v="58"/>
    <x v="143"/>
    <x v="0"/>
    <s v="Operativo"/>
    <n v="72.98"/>
    <n v="72.98"/>
    <n v="97973.540000000008"/>
    <x v="0"/>
  </r>
  <r>
    <x v="59"/>
    <x v="144"/>
    <x v="0"/>
    <s v="Inoperativo"/>
    <n v="27.36"/>
    <n v="27.36"/>
    <n v="0"/>
    <x v="0"/>
  </r>
  <r>
    <x v="59"/>
    <x v="145"/>
    <x v="0"/>
    <s v="Operativo"/>
    <n v="77.400000000000006"/>
    <n v="77.400000000000006"/>
    <n v="174298.74"/>
    <x v="0"/>
  </r>
  <r>
    <x v="60"/>
    <x v="146"/>
    <x v="0"/>
    <s v="Operativo"/>
    <n v="4.9340000000000002"/>
    <n v="4.9340000000000002"/>
    <n v="0"/>
    <x v="0"/>
  </r>
  <r>
    <x v="60"/>
    <x v="147"/>
    <x v="0"/>
    <s v="Operativo"/>
    <n v="2.5"/>
    <n v="2.5"/>
    <n v="0"/>
    <x v="0"/>
  </r>
  <r>
    <x v="60"/>
    <x v="148"/>
    <x v="0"/>
    <s v="Operativo"/>
    <n v="2.54"/>
    <n v="2.54"/>
    <n v="0"/>
    <x v="0"/>
  </r>
  <r>
    <x v="60"/>
    <x v="149"/>
    <x v="0"/>
    <s v="Operativo"/>
    <n v="1.22"/>
    <n v="1.22"/>
    <n v="0"/>
    <x v="0"/>
  </r>
  <r>
    <x v="60"/>
    <x v="150"/>
    <x v="0"/>
    <s v="Operativo"/>
    <n v="4.93"/>
    <n v="4.93"/>
    <n v="0"/>
    <x v="0"/>
  </r>
  <r>
    <x v="60"/>
    <x v="151"/>
    <x v="0"/>
    <s v="Inoperativo"/>
    <n v="0.113"/>
    <n v="0.113"/>
    <n v="0"/>
    <x v="0"/>
  </r>
  <r>
    <x v="60"/>
    <x v="152"/>
    <x v="0"/>
    <s v="Inoperativo"/>
    <n v="2.94"/>
    <n v="2.94"/>
    <n v="0"/>
    <x v="0"/>
  </r>
  <r>
    <x v="60"/>
    <x v="153"/>
    <x v="0"/>
    <s v="Operativo"/>
    <n v="3.45"/>
    <n v="3.45"/>
    <n v="0"/>
    <x v="0"/>
  </r>
  <r>
    <x v="61"/>
    <x v="154"/>
    <x v="0"/>
    <s v="Operativo"/>
    <n v="3.45"/>
    <n v="3.45"/>
    <n v="0"/>
    <x v="0"/>
  </r>
  <r>
    <x v="62"/>
    <x v="155"/>
    <x v="0"/>
    <s v="Operativo"/>
    <n v="1.2989999999999999"/>
    <n v="1.2989999999999999"/>
    <n v="0"/>
    <x v="0"/>
  </r>
  <r>
    <x v="63"/>
    <x v="156"/>
    <x v="0"/>
    <s v="Operativo"/>
    <n v="1.82"/>
    <n v="1.82"/>
    <n v="1133.69"/>
    <x v="0"/>
  </r>
  <r>
    <x v="63"/>
    <x v="146"/>
    <x v="0"/>
    <s v="Operativo"/>
    <n v="1.895"/>
    <n v="1.895"/>
    <n v="1021.453"/>
    <x v="0"/>
  </r>
  <r>
    <x v="63"/>
    <x v="157"/>
    <x v="0"/>
    <s v="Operativo"/>
    <n v="2.6"/>
    <n v="2.6"/>
    <n v="2078.8760000000002"/>
    <x v="0"/>
  </r>
  <r>
    <x v="63"/>
    <x v="158"/>
    <x v="0"/>
    <s v="Operativo"/>
    <n v="2.4500000000000002"/>
    <n v="2.4500000000000002"/>
    <n v="1832.6700000000003"/>
    <x v="0"/>
  </r>
  <r>
    <x v="63"/>
    <x v="159"/>
    <x v="0"/>
    <s v="Operativo"/>
    <n v="0.745"/>
    <n v="0.745"/>
    <n v="127.58999999999999"/>
    <x v="0"/>
  </r>
  <r>
    <x v="63"/>
    <x v="160"/>
    <x v="0"/>
    <s v="Operativo"/>
    <n v="1.55"/>
    <n v="1.55"/>
    <n v="100.22999999999999"/>
    <x v="0"/>
  </r>
  <r>
    <x v="63"/>
    <x v="161"/>
    <x v="0"/>
    <s v="Operativo"/>
    <n v="1.635"/>
    <n v="1.635"/>
    <n v="506.733"/>
    <x v="0"/>
  </r>
  <r>
    <x v="63"/>
    <x v="162"/>
    <x v="0"/>
    <s v="Operativo"/>
    <n v="1.645"/>
    <n v="1.645"/>
    <n v="604.30500000000006"/>
    <x v="0"/>
  </r>
  <r>
    <x v="63"/>
    <x v="163"/>
    <x v="0"/>
    <s v="Operativo"/>
    <n v="0.15"/>
    <n v="0.15"/>
    <n v="312.58000000000004"/>
    <x v="0"/>
  </r>
  <r>
    <x v="63"/>
    <x v="164"/>
    <x v="0"/>
    <s v="Operativo"/>
    <n v="3.44"/>
    <n v="3.44"/>
    <n v="4295.5961360677084"/>
    <x v="0"/>
  </r>
  <r>
    <x v="64"/>
    <x v="165"/>
    <x v="0"/>
    <s v="Operativo"/>
    <n v="9.9"/>
    <n v="9.9"/>
    <n v="24886.372000000003"/>
    <x v="0"/>
  </r>
  <r>
    <x v="64"/>
    <x v="166"/>
    <x v="0"/>
    <s v="Operativo"/>
    <n v="0.6"/>
    <n v="0.6"/>
    <n v="0"/>
    <x v="0"/>
  </r>
  <r>
    <x v="64"/>
    <x v="167"/>
    <x v="0"/>
    <s v="Operativo"/>
    <n v="6.2469999999999999"/>
    <n v="6.2469999999999999"/>
    <n v="7397.9459999999999"/>
    <x v="0"/>
  </r>
  <r>
    <x v="64"/>
    <x v="168"/>
    <x v="0"/>
    <s v="Operativo"/>
    <n v="4.45"/>
    <n v="4.45"/>
    <n v="9072.2990000000009"/>
    <x v="0"/>
  </r>
  <r>
    <x v="64"/>
    <x v="169"/>
    <x v="0"/>
    <s v="Operativo"/>
    <n v="0.2"/>
    <n v="0.2"/>
    <n v="0"/>
    <x v="0"/>
  </r>
  <r>
    <x v="64"/>
    <x v="170"/>
    <x v="0"/>
    <s v="Operativo"/>
    <n v="0.5"/>
    <n v="0.5"/>
    <n v="655.66999999999985"/>
    <x v="0"/>
  </r>
  <r>
    <x v="64"/>
    <x v="171"/>
    <x v="0"/>
    <s v="Operativo"/>
    <n v="27.05"/>
    <n v="27.05"/>
    <n v="96204.231000000014"/>
    <x v="0"/>
  </r>
  <r>
    <x v="64"/>
    <x v="172"/>
    <x v="0"/>
    <s v="Operativo"/>
    <n v="17.7"/>
    <n v="17.7"/>
    <n v="123049.15900000001"/>
    <x v="0"/>
  </r>
  <r>
    <x v="64"/>
    <x v="173"/>
    <x v="0"/>
    <s v="Operativo"/>
    <n v="3.7999999999999999E-2"/>
    <n v="3.7999999999999999E-2"/>
    <n v="0"/>
    <x v="0"/>
  </r>
  <r>
    <x v="65"/>
    <x v="174"/>
    <x v="0"/>
    <s v="Operativo"/>
    <n v="28"/>
    <n v="28"/>
    <n v="74556.076000000001"/>
    <x v="0"/>
  </r>
  <r>
    <x v="65"/>
    <x v="175"/>
    <x v="0"/>
    <s v="Operativo"/>
    <n v="32"/>
    <n v="32"/>
    <n v="97865.073000000004"/>
    <x v="0"/>
  </r>
  <r>
    <x v="66"/>
    <x v="176"/>
    <x v="0"/>
    <s v="Operativo"/>
    <n v="1.825"/>
    <n v="1.825"/>
    <n v="6.42"/>
    <x v="0"/>
  </r>
  <r>
    <x v="66"/>
    <x v="177"/>
    <x v="0"/>
    <s v="Operativo"/>
    <n v="0.8"/>
    <n v="0.8"/>
    <n v="4249.04"/>
    <x v="0"/>
  </r>
  <r>
    <x v="67"/>
    <x v="178"/>
    <x v="0"/>
    <s v="Operativo"/>
    <n v="23"/>
    <n v="23"/>
    <n v="0"/>
    <x v="0"/>
  </r>
  <r>
    <x v="68"/>
    <x v="179"/>
    <x v="0"/>
    <s v="Operativo"/>
    <n v="11.25"/>
    <n v="11.25"/>
    <n v="73402.948000000004"/>
    <x v="0"/>
  </r>
  <r>
    <x v="69"/>
    <x v="180"/>
    <x v="0"/>
    <s v="Operativo"/>
    <n v="2.11"/>
    <n v="2.11"/>
    <n v="2309.7474999999999"/>
    <x v="0"/>
  </r>
  <r>
    <x v="70"/>
    <x v="181"/>
    <x v="0"/>
    <s v="Operativo"/>
    <n v="1.92"/>
    <n v="1.92"/>
    <n v="8108.6500000000005"/>
    <x v="0"/>
  </r>
  <r>
    <x v="70"/>
    <x v="182"/>
    <x v="0"/>
    <s v="Operativo"/>
    <n v="1.4159999999999999"/>
    <n v="1.4159999999999999"/>
    <n v="6761.7759999999998"/>
    <x v="0"/>
  </r>
  <r>
    <x v="70"/>
    <x v="183"/>
    <x v="0"/>
    <s v="Operativo"/>
    <n v="0.2"/>
    <n v="0.2"/>
    <n v="1079.8499999999999"/>
    <x v="0"/>
  </r>
  <r>
    <x v="70"/>
    <x v="184"/>
    <x v="0"/>
    <s v="Operativo"/>
    <n v="0.8"/>
    <n v="0.8"/>
    <n v="3671.3389999999995"/>
    <x v="0"/>
  </r>
  <r>
    <x v="71"/>
    <x v="185"/>
    <x v="0"/>
    <s v="Operativo"/>
    <n v="9"/>
    <n v="9"/>
    <n v="40681.751999999993"/>
    <x v="0"/>
  </r>
  <r>
    <x v="71"/>
    <x v="186"/>
    <x v="0"/>
    <s v="Inoperativo"/>
    <n v="1.25"/>
    <n v="1.25"/>
    <n v="0"/>
    <x v="0"/>
  </r>
  <r>
    <x v="71"/>
    <x v="187"/>
    <x v="0"/>
    <s v="Operativo"/>
    <n v="4.3"/>
    <n v="4.3"/>
    <n v="0"/>
    <x v="0"/>
  </r>
  <r>
    <x v="72"/>
    <x v="188"/>
    <x v="0"/>
    <s v="Operativo"/>
    <n v="3"/>
    <n v="3"/>
    <n v="53.860000000000007"/>
    <x v="0"/>
  </r>
  <r>
    <x v="73"/>
    <x v="147"/>
    <x v="0"/>
    <s v="Inoperativo"/>
    <n v="2.1800000000000002"/>
    <n v="2.1800000000000002"/>
    <n v="0"/>
    <x v="0"/>
  </r>
  <r>
    <x v="73"/>
    <x v="189"/>
    <x v="0"/>
    <s v="Operativo"/>
    <n v="4.3099999999999996"/>
    <n v="4.3099999999999996"/>
    <n v="0"/>
    <x v="0"/>
  </r>
  <r>
    <x v="73"/>
    <x v="190"/>
    <x v="0"/>
    <s v="Operativo"/>
    <n v="3.61"/>
    <n v="3.61"/>
    <n v="0"/>
    <x v="0"/>
  </r>
  <r>
    <x v="73"/>
    <x v="148"/>
    <x v="0"/>
    <s v="Operativo"/>
    <n v="3.03"/>
    <n v="3.03"/>
    <n v="0"/>
    <x v="0"/>
  </r>
  <r>
    <x v="73"/>
    <x v="191"/>
    <x v="0"/>
    <s v="Inoperativo"/>
    <n v="3.5"/>
    <n v="3.5"/>
    <n v="0"/>
    <x v="0"/>
  </r>
  <r>
    <x v="73"/>
    <x v="192"/>
    <x v="0"/>
    <s v="Operativo"/>
    <n v="2.12"/>
    <n v="2.12"/>
    <n v="0"/>
    <x v="0"/>
  </r>
  <r>
    <x v="73"/>
    <x v="150"/>
    <x v="0"/>
    <s v="Operativo"/>
    <n v="3.8490000000000002"/>
    <n v="3.8490000000000002"/>
    <n v="0"/>
    <x v="0"/>
  </r>
  <r>
    <x v="73"/>
    <x v="151"/>
    <x v="0"/>
    <s v="Operativo"/>
    <n v="3.27"/>
    <n v="3.27"/>
    <n v="0"/>
    <x v="0"/>
  </r>
  <r>
    <x v="73"/>
    <x v="152"/>
    <x v="0"/>
    <s v="Operativo"/>
    <n v="2.0350000000000001"/>
    <n v="2.0350000000000001"/>
    <n v="0"/>
    <x v="0"/>
  </r>
  <r>
    <x v="73"/>
    <x v="153"/>
    <x v="0"/>
    <s v="Operativo"/>
    <n v="2.78"/>
    <n v="2.78"/>
    <n v="0"/>
    <x v="0"/>
  </r>
  <r>
    <x v="73"/>
    <x v="193"/>
    <x v="0"/>
    <s v="Operativo"/>
    <n v="2.5099999999999998"/>
    <n v="2.5099999999999998"/>
    <n v="0.252"/>
    <x v="0"/>
  </r>
  <r>
    <x v="74"/>
    <x v="194"/>
    <x v="0"/>
    <s v="Operativo"/>
    <n v="15"/>
    <n v="15"/>
    <n v="46962.297000000006"/>
    <x v="0"/>
  </r>
  <r>
    <x v="75"/>
    <x v="195"/>
    <x v="0"/>
    <s v="Operativo"/>
    <n v="5.6"/>
    <n v="5.6"/>
    <n v="46912.858"/>
    <x v="0"/>
  </r>
  <r>
    <x v="75"/>
    <x v="196"/>
    <x v="0"/>
    <s v="Operativo"/>
    <n v="6.3"/>
    <n v="6.3"/>
    <n v="50251.885999999999"/>
    <x v="0"/>
  </r>
  <r>
    <x v="75"/>
    <x v="197"/>
    <x v="0"/>
    <s v="Operativo"/>
    <n v="12.8"/>
    <n v="12.8"/>
    <n v="89553.713999999993"/>
    <x v="0"/>
  </r>
  <r>
    <x v="75"/>
    <x v="198"/>
    <x v="0"/>
    <s v="Operativo"/>
    <n v="3"/>
    <n v="3"/>
    <n v="0"/>
    <x v="0"/>
  </r>
  <r>
    <x v="75"/>
    <x v="199"/>
    <x v="0"/>
    <s v="Operativo"/>
    <n v="41.75"/>
    <n v="41.75"/>
    <n v="38649.050000000003"/>
    <x v="0"/>
  </r>
  <r>
    <x v="75"/>
    <x v="200"/>
    <x v="0"/>
    <s v="Operativo"/>
    <n v="0.8"/>
    <n v="0.8"/>
    <n v="0"/>
    <x v="0"/>
  </r>
  <r>
    <x v="75"/>
    <x v="201"/>
    <x v="0"/>
    <s v="Inoperativo"/>
    <n v="0.8"/>
    <n v="0.8"/>
    <n v="0"/>
    <x v="0"/>
  </r>
  <r>
    <x v="76"/>
    <x v="202"/>
    <x v="0"/>
    <s v="Operativo"/>
    <n v="2.04"/>
    <n v="2.04"/>
    <n v="66.089493840937564"/>
    <x v="0"/>
  </r>
  <r>
    <x v="76"/>
    <x v="203"/>
    <x v="0"/>
    <s v="Operativo"/>
    <n v="7.5"/>
    <n v="7.5"/>
    <n v="74.852478593809806"/>
    <x v="0"/>
  </r>
  <r>
    <x v="76"/>
    <x v="204"/>
    <x v="0"/>
    <s v="Operativo"/>
    <n v="0.9"/>
    <n v="0.9"/>
    <n v="0"/>
    <x v="0"/>
  </r>
  <r>
    <x v="76"/>
    <x v="205"/>
    <x v="0"/>
    <s v="Operativo"/>
    <n v="2.1"/>
    <n v="2.1"/>
    <n v="24.920492864603279"/>
    <x v="0"/>
  </r>
  <r>
    <x v="76"/>
    <x v="206"/>
    <x v="0"/>
    <s v="Operativo"/>
    <n v="3.5"/>
    <n v="3.5"/>
    <n v="0"/>
    <x v="0"/>
  </r>
  <r>
    <x v="77"/>
    <x v="207"/>
    <x v="0"/>
    <s v="Operativo"/>
    <n v="3.65"/>
    <n v="3.4249999999999998"/>
    <n v="0"/>
    <x v="0"/>
  </r>
  <r>
    <x v="77"/>
    <x v="208"/>
    <x v="0"/>
    <s v="Operativo"/>
    <n v="1.6"/>
    <n v="1.6"/>
    <n v="0"/>
    <x v="0"/>
  </r>
  <r>
    <x v="77"/>
    <x v="209"/>
    <x v="0"/>
    <s v="Inoperativo"/>
    <n v="6"/>
    <n v="6"/>
    <n v="0"/>
    <x v="0"/>
  </r>
  <r>
    <x v="77"/>
    <x v="210"/>
    <x v="0"/>
    <s v="Operativo"/>
    <n v="1.825"/>
    <n v="1.825"/>
    <n v="0"/>
    <x v="0"/>
  </r>
  <r>
    <x v="77"/>
    <x v="211"/>
    <x v="0"/>
    <s v="Operativo"/>
    <n v="3.4249999999999998"/>
    <n v="3.65"/>
    <n v="0"/>
    <x v="0"/>
  </r>
  <r>
    <x v="77"/>
    <x v="212"/>
    <x v="0"/>
    <s v="Operativo"/>
    <n v="1.825"/>
    <n v="1.825"/>
    <n v="0"/>
    <x v="0"/>
  </r>
  <r>
    <x v="78"/>
    <x v="133"/>
    <x v="0"/>
    <s v="Operativo"/>
    <n v="2.5"/>
    <n v="0"/>
    <n v="0"/>
    <x v="2"/>
  </r>
  <r>
    <x v="78"/>
    <x v="134"/>
    <x v="0"/>
    <s v="Operativo"/>
    <n v="3.5"/>
    <n v="0"/>
    <n v="2135.701"/>
    <x v="2"/>
  </r>
  <r>
    <x v="78"/>
    <x v="135"/>
    <x v="0"/>
    <s v="Operativo"/>
    <n v="2"/>
    <n v="0"/>
    <n v="0"/>
    <x v="2"/>
  </r>
  <r>
    <x v="78"/>
    <x v="136"/>
    <x v="0"/>
    <s v="Operativo"/>
    <n v="2"/>
    <n v="0"/>
    <n v="10.239000000000001"/>
    <x v="2"/>
  </r>
  <r>
    <x v="78"/>
    <x v="137"/>
    <x v="0"/>
    <s v="Operativo"/>
    <n v="4"/>
    <n v="0"/>
    <n v="0"/>
    <x v="2"/>
  </r>
  <r>
    <x v="78"/>
    <x v="138"/>
    <x v="0"/>
    <s v="Inoperativo"/>
    <n v="2"/>
    <n v="0"/>
    <n v="10.141"/>
    <x v="2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2">
  <r>
    <x v="0"/>
    <x v="0"/>
    <x v="0"/>
    <s v="Operativo"/>
    <n v="23"/>
    <n v="23"/>
    <n v="89577.4"/>
    <x v="0"/>
  </r>
  <r>
    <x v="1"/>
    <x v="1"/>
    <x v="1"/>
    <s v="Operativo"/>
    <n v="37.5"/>
    <n v="37.5"/>
    <n v="4234.66"/>
    <x v="0"/>
  </r>
  <r>
    <x v="2"/>
    <x v="2"/>
    <x v="2"/>
    <s v="Operativo"/>
    <n v="0"/>
    <m/>
    <m/>
    <x v="0"/>
  </r>
  <r>
    <x v="3"/>
    <x v="3"/>
    <x v="3"/>
    <s v="Operativo"/>
    <m/>
    <n v="10"/>
    <n v="6932.9019024999998"/>
    <x v="1"/>
  </r>
  <r>
    <x v="3"/>
    <x v="3"/>
    <x v="4"/>
    <s v="Operativo"/>
    <m/>
    <n v="10"/>
    <n v="6932.9019024999998"/>
    <x v="1"/>
  </r>
  <r>
    <x v="4"/>
    <x v="4"/>
    <x v="1"/>
    <s v="Operativo"/>
    <n v="3"/>
    <n v="3"/>
    <n v="9245.3730000000014"/>
    <x v="0"/>
  </r>
  <r>
    <x v="5"/>
    <x v="5"/>
    <x v="5"/>
    <s v="Operativo"/>
    <n v="10"/>
    <n v="10"/>
    <n v="58021.378999999994"/>
    <x v="0"/>
  </r>
  <r>
    <x v="5"/>
    <x v="5"/>
    <x v="6"/>
    <s v="Operativo"/>
    <n v="4"/>
    <n v="4"/>
    <n v="8586.6239999999998"/>
    <x v="0"/>
  </r>
  <r>
    <x v="5"/>
    <x v="6"/>
    <x v="7"/>
    <s v="Operativo"/>
    <n v="0.91"/>
    <n v="0.91"/>
    <n v="1549.038"/>
    <x v="0"/>
  </r>
  <r>
    <x v="5"/>
    <x v="6"/>
    <x v="8"/>
    <s v="Operativo"/>
    <m/>
    <n v="0"/>
    <n v="419.62099999999998"/>
    <x v="0"/>
  </r>
  <r>
    <x v="6"/>
    <x v="7"/>
    <x v="9"/>
    <s v="Operativo"/>
    <m/>
    <n v="6.5609999999999999"/>
    <n v="42516.186000000002"/>
    <x v="2"/>
  </r>
  <r>
    <x v="6"/>
    <x v="7"/>
    <x v="10"/>
    <s v="Operativo"/>
    <m/>
    <n v="6.5609999999999999"/>
    <n v="42294.618000000002"/>
    <x v="2"/>
  </r>
  <r>
    <x v="6"/>
    <x v="7"/>
    <x v="11"/>
    <s v="Operativo"/>
    <m/>
    <n v="6.5609999999999999"/>
    <n v="40901.140999999996"/>
    <x v="2"/>
  </r>
  <r>
    <x v="7"/>
    <x v="8"/>
    <x v="12"/>
    <s v="Operativo"/>
    <n v="0.77"/>
    <n v="0.77"/>
    <n v="1869.511"/>
    <x v="0"/>
  </r>
  <r>
    <x v="7"/>
    <x v="8"/>
    <x v="13"/>
    <s v="Operativo"/>
    <n v="2.5"/>
    <n v="2.5"/>
    <n v="7029.4609999999993"/>
    <x v="0"/>
  </r>
  <r>
    <x v="7"/>
    <x v="8"/>
    <x v="14"/>
    <s v="Operativo"/>
    <n v="3.15"/>
    <n v="3.15"/>
    <n v="20951.925999999999"/>
    <x v="0"/>
  </r>
  <r>
    <x v="8"/>
    <x v="9"/>
    <x v="15"/>
    <s v="Operativo"/>
    <n v="1.2"/>
    <n v="1.2"/>
    <n v="4593.2920000000004"/>
    <x v="0"/>
  </r>
  <r>
    <x v="8"/>
    <x v="10"/>
    <x v="15"/>
    <s v="Operativo"/>
    <n v="1.7"/>
    <n v="1.7"/>
    <n v="8790.4920000000002"/>
    <x v="0"/>
  </r>
  <r>
    <x v="9"/>
    <x v="11"/>
    <x v="15"/>
    <s v="Operativo"/>
    <n v="0"/>
    <m/>
    <m/>
    <x v="3"/>
  </r>
  <r>
    <x v="9"/>
    <x v="11"/>
    <x v="16"/>
    <s v="Operativo"/>
    <n v="0"/>
    <m/>
    <m/>
    <x v="3"/>
  </r>
  <r>
    <x v="9"/>
    <x v="11"/>
    <x v="17"/>
    <s v="Operativo"/>
    <n v="0"/>
    <m/>
    <m/>
    <x v="3"/>
  </r>
  <r>
    <x v="9"/>
    <x v="12"/>
    <x v="18"/>
    <s v="Operativo"/>
    <n v="0"/>
    <m/>
    <m/>
    <x v="3"/>
  </r>
  <r>
    <x v="9"/>
    <x v="12"/>
    <x v="19"/>
    <s v="Operativo"/>
    <n v="0"/>
    <m/>
    <m/>
    <x v="3"/>
  </r>
  <r>
    <x v="9"/>
    <x v="12"/>
    <x v="20"/>
    <s v="Operativo"/>
    <n v="0"/>
    <m/>
    <m/>
    <x v="3"/>
  </r>
  <r>
    <x v="9"/>
    <x v="12"/>
    <x v="21"/>
    <s v="Operativo"/>
    <n v="0"/>
    <m/>
    <m/>
    <x v="3"/>
  </r>
  <r>
    <x v="9"/>
    <x v="13"/>
    <x v="22"/>
    <s v="Operativo"/>
    <n v="0"/>
    <m/>
    <m/>
    <x v="3"/>
  </r>
  <r>
    <x v="10"/>
    <x v="14"/>
    <x v="23"/>
    <s v="Operativo"/>
    <n v="71.400000000000006"/>
    <n v="71.400000000000006"/>
    <n v="505204.8440000001"/>
    <x v="0"/>
  </r>
  <r>
    <x v="10"/>
    <x v="14"/>
    <x v="24"/>
    <s v="Operativo"/>
    <n v="71.400000000000006"/>
    <n v="71.400000000000006"/>
    <n v="478679.973"/>
    <x v="0"/>
  </r>
  <r>
    <x v="10"/>
    <x v="15"/>
    <x v="23"/>
    <s v="Operativo"/>
    <n v="42.3"/>
    <n v="42.3"/>
    <n v="264391.23"/>
    <x v="0"/>
  </r>
  <r>
    <x v="11"/>
    <x v="16"/>
    <x v="1"/>
    <s v="Operativo"/>
    <n v="0.6"/>
    <n v="0.6"/>
    <n v="702.81799999999998"/>
    <x v="0"/>
  </r>
  <r>
    <x v="12"/>
    <x v="17"/>
    <x v="25"/>
    <s v="Operativo"/>
    <n v="110"/>
    <n v="110"/>
    <n v="516343.07800000004"/>
    <x v="0"/>
  </r>
  <r>
    <x v="12"/>
    <x v="17"/>
    <x v="26"/>
    <s v="Operativo"/>
    <n v="110"/>
    <n v="110"/>
    <n v="610026.31599999999"/>
    <x v="0"/>
  </r>
  <r>
    <x v="13"/>
    <x v="18"/>
    <x v="27"/>
    <s v="Operativo"/>
    <n v="0"/>
    <n v="1.65"/>
    <n v="1543.6079999999999"/>
    <x v="1"/>
  </r>
  <r>
    <x v="14"/>
    <x v="19"/>
    <x v="15"/>
    <s v="Operativo"/>
    <n v="1.67"/>
    <n v="1.67"/>
    <n v="8490.8329999999987"/>
    <x v="0"/>
  </r>
  <r>
    <x v="15"/>
    <x v="20"/>
    <x v="12"/>
    <s v="Operativo"/>
    <n v="0"/>
    <m/>
    <m/>
    <x v="3"/>
  </r>
  <r>
    <x v="15"/>
    <x v="21"/>
    <x v="12"/>
    <s v="Operativo"/>
    <n v="0"/>
    <m/>
    <m/>
    <x v="3"/>
  </r>
  <r>
    <x v="15"/>
    <x v="21"/>
    <x v="13"/>
    <s v="Operativo"/>
    <n v="0"/>
    <m/>
    <m/>
    <x v="3"/>
  </r>
  <r>
    <x v="15"/>
    <x v="21"/>
    <x v="14"/>
    <s v="Operativo"/>
    <n v="0"/>
    <m/>
    <m/>
    <x v="3"/>
  </r>
  <r>
    <x v="15"/>
    <x v="21"/>
    <x v="28"/>
    <s v="Operativo"/>
    <n v="0"/>
    <m/>
    <m/>
    <x v="3"/>
  </r>
  <r>
    <x v="15"/>
    <x v="21"/>
    <x v="29"/>
    <s v="Operativo"/>
    <n v="0"/>
    <m/>
    <m/>
    <x v="3"/>
  </r>
  <r>
    <x v="15"/>
    <x v="21"/>
    <x v="30"/>
    <s v="Operativo"/>
    <n v="0"/>
    <m/>
    <m/>
    <x v="3"/>
  </r>
  <r>
    <x v="15"/>
    <x v="22"/>
    <x v="12"/>
    <s v="Operativo"/>
    <n v="0"/>
    <m/>
    <m/>
    <x v="3"/>
  </r>
  <r>
    <x v="15"/>
    <x v="22"/>
    <x v="13"/>
    <s v="Operativo"/>
    <n v="0"/>
    <m/>
    <m/>
    <x v="3"/>
  </r>
  <r>
    <x v="15"/>
    <x v="22"/>
    <x v="14"/>
    <s v="Operativo"/>
    <n v="0"/>
    <m/>
    <m/>
    <x v="3"/>
  </r>
  <r>
    <x v="15"/>
    <x v="23"/>
    <x v="28"/>
    <s v="Operativo"/>
    <n v="0"/>
    <m/>
    <m/>
    <x v="3"/>
  </r>
  <r>
    <x v="16"/>
    <x v="24"/>
    <x v="31"/>
    <s v="Operativo"/>
    <n v="0.16"/>
    <n v="0.16"/>
    <n v="1149.6359999999997"/>
    <x v="0"/>
  </r>
  <r>
    <x v="16"/>
    <x v="24"/>
    <x v="32"/>
    <s v="Operativo"/>
    <n v="0.27200000000000002"/>
    <n v="0.27200000000000002"/>
    <n v="1870.875"/>
    <x v="0"/>
  </r>
  <r>
    <x v="16"/>
    <x v="24"/>
    <x v="33"/>
    <s v="Operativo"/>
    <n v="0.16"/>
    <n v="0.16"/>
    <n v="1326.33"/>
    <x v="0"/>
  </r>
  <r>
    <x v="17"/>
    <x v="25"/>
    <x v="1"/>
    <s v="Operativo"/>
    <n v="1.8"/>
    <n v="1.8"/>
    <n v="2473.232"/>
    <x v="0"/>
  </r>
  <r>
    <x v="17"/>
    <x v="9"/>
    <x v="1"/>
    <s v="Operativo"/>
    <n v="0"/>
    <m/>
    <m/>
    <x v="3"/>
  </r>
  <r>
    <x v="17"/>
    <x v="10"/>
    <x v="1"/>
    <s v="Operativo"/>
    <n v="0"/>
    <m/>
    <m/>
    <x v="3"/>
  </r>
  <r>
    <x v="18"/>
    <x v="26"/>
    <x v="12"/>
    <s v="Operativo"/>
    <n v="1.385"/>
    <n v="1.385"/>
    <n v="7804.7689999999993"/>
    <x v="0"/>
  </r>
  <r>
    <x v="18"/>
    <x v="26"/>
    <x v="13"/>
    <s v="Operativo"/>
    <n v="1.385"/>
    <n v="1.385"/>
    <n v="8425.973"/>
    <x v="0"/>
  </r>
  <r>
    <x v="18"/>
    <x v="26"/>
    <x v="14"/>
    <s v="Operativo"/>
    <n v="1.385"/>
    <n v="1.385"/>
    <n v="8900.6170000000002"/>
    <x v="0"/>
  </r>
  <r>
    <x v="19"/>
    <x v="27"/>
    <x v="34"/>
    <s v="Operativo"/>
    <n v="0.11"/>
    <n v="0.11"/>
    <n v="835.20900000000017"/>
    <x v="0"/>
  </r>
  <r>
    <x v="19"/>
    <x v="27"/>
    <x v="35"/>
    <s v="Operativo"/>
    <n v="0.11"/>
    <n v="0.11"/>
    <n v="727.48500000000001"/>
    <x v="0"/>
  </r>
  <r>
    <x v="19"/>
    <x v="28"/>
    <x v="1"/>
    <s v="Operativo"/>
    <n v="9.8000000000000007"/>
    <n v="9.6"/>
    <n v="79680.37999999999"/>
    <x v="0"/>
  </r>
  <r>
    <x v="19"/>
    <x v="28"/>
    <x v="36"/>
    <s v="Operativo"/>
    <n v="9.8000000000000007"/>
    <n v="9.6"/>
    <n v="78729.69"/>
    <x v="0"/>
  </r>
  <r>
    <x v="19"/>
    <x v="29"/>
    <x v="37"/>
    <s v="Inoperativo"/>
    <n v="6.7000000000000004E-2"/>
    <n v="0"/>
    <n v="0"/>
    <x v="4"/>
  </r>
  <r>
    <x v="20"/>
    <x v="30"/>
    <x v="38"/>
    <s v="Operativo"/>
    <n v="1.2529999999999999"/>
    <n v="1.2529999999999999"/>
    <n v="7861.3079999999991"/>
    <x v="0"/>
  </r>
  <r>
    <x v="20"/>
    <x v="30"/>
    <x v="39"/>
    <s v="Operativo"/>
    <n v="1.2529999999999999"/>
    <n v="1.2529999999999999"/>
    <n v="7400.5220000000008"/>
    <x v="0"/>
  </r>
  <r>
    <x v="20"/>
    <x v="30"/>
    <x v="40"/>
    <s v="Operativo"/>
    <n v="1.2529999999999999"/>
    <n v="1.2529999999999999"/>
    <n v="7282.973"/>
    <x v="0"/>
  </r>
  <r>
    <x v="20"/>
    <x v="30"/>
    <x v="41"/>
    <s v="Operativo"/>
    <n v="1.2529999999999999"/>
    <n v="1.2529999999999999"/>
    <n v="7609.4269999999997"/>
    <x v="0"/>
  </r>
  <r>
    <x v="20"/>
    <x v="31"/>
    <x v="12"/>
    <s v="Operativo"/>
    <n v="3.3"/>
    <n v="3.3"/>
    <n v="18994.817999999999"/>
    <x v="0"/>
  </r>
  <r>
    <x v="20"/>
    <x v="31"/>
    <x v="13"/>
    <s v="Operativo"/>
    <n v="3.3"/>
    <n v="3.3"/>
    <n v="19184.900999999998"/>
    <x v="0"/>
  </r>
  <r>
    <x v="20"/>
    <x v="31"/>
    <x v="14"/>
    <s v="Operativo"/>
    <n v="2.5"/>
    <n v="2.5"/>
    <n v="9864.8280000000013"/>
    <x v="0"/>
  </r>
  <r>
    <x v="20"/>
    <x v="32"/>
    <x v="38"/>
    <s v="Operativo"/>
    <n v="2.8370000000000002"/>
    <n v="2.8370000000000002"/>
    <n v="9852.4480000000003"/>
    <x v="0"/>
  </r>
  <r>
    <x v="20"/>
    <x v="32"/>
    <x v="39"/>
    <s v="Operativo"/>
    <n v="2.8370000000000002"/>
    <n v="2.8370000000000002"/>
    <n v="21248.821"/>
    <x v="0"/>
  </r>
  <r>
    <x v="20"/>
    <x v="33"/>
    <x v="38"/>
    <s v="Operativo"/>
    <n v="1.59"/>
    <n v="1.59"/>
    <n v="11013.526999999998"/>
    <x v="0"/>
  </r>
  <r>
    <x v="20"/>
    <x v="33"/>
    <x v="39"/>
    <s v="Operativo"/>
    <n v="1.59"/>
    <n v="1.59"/>
    <n v="10752.304999999998"/>
    <x v="0"/>
  </r>
  <r>
    <x v="20"/>
    <x v="34"/>
    <x v="38"/>
    <s v="Inoperativo"/>
    <m/>
    <n v="0"/>
    <n v="0"/>
    <x v="0"/>
  </r>
  <r>
    <x v="20"/>
    <x v="34"/>
    <x v="39"/>
    <s v="Inoperativo"/>
    <m/>
    <n v="0"/>
    <n v="0"/>
    <x v="0"/>
  </r>
  <r>
    <x v="20"/>
    <x v="35"/>
    <x v="12"/>
    <s v="Operativo"/>
    <n v="0.26200000000000001"/>
    <n v="0.26200000000000001"/>
    <n v="0"/>
    <x v="0"/>
  </r>
  <r>
    <x v="20"/>
    <x v="35"/>
    <x v="13"/>
    <s v="Operativo"/>
    <n v="0.26200000000000001"/>
    <n v="0.26200000000000001"/>
    <n v="0"/>
    <x v="0"/>
  </r>
  <r>
    <x v="20"/>
    <x v="36"/>
    <x v="42"/>
    <s v="Operativo"/>
    <n v="0.125"/>
    <n v="0.125"/>
    <n v="60.048999999999999"/>
    <x v="0"/>
  </r>
  <r>
    <x v="20"/>
    <x v="37"/>
    <x v="42"/>
    <s v="Operativo"/>
    <n v="0.2"/>
    <n v="0.2"/>
    <n v="1153.5260000000001"/>
    <x v="0"/>
  </r>
  <r>
    <x v="20"/>
    <x v="37"/>
    <x v="43"/>
    <s v="Operativo"/>
    <n v="0.2"/>
    <n v="0.2"/>
    <n v="1172.3070000000002"/>
    <x v="0"/>
  </r>
  <r>
    <x v="20"/>
    <x v="38"/>
    <x v="38"/>
    <s v="Operativo"/>
    <n v="1.4379999999999999"/>
    <n v="1.4379999999999999"/>
    <n v="375.08100000000002"/>
    <x v="0"/>
  </r>
  <r>
    <x v="20"/>
    <x v="38"/>
    <x v="39"/>
    <s v="Operativo"/>
    <n v="1.4379999999999999"/>
    <n v="1.4379999999999999"/>
    <n v="461.98300000000006"/>
    <x v="0"/>
  </r>
  <r>
    <x v="20"/>
    <x v="39"/>
    <x v="1"/>
    <s v="Inoperativo"/>
    <n v="0.4"/>
    <n v="0.4"/>
    <n v="0"/>
    <x v="0"/>
  </r>
  <r>
    <x v="20"/>
    <x v="39"/>
    <x v="36"/>
    <s v="Operativo"/>
    <n v="0.4"/>
    <n v="0.4"/>
    <n v="879.7489999999998"/>
    <x v="0"/>
  </r>
  <r>
    <x v="20"/>
    <x v="40"/>
    <x v="12"/>
    <s v="Operativo"/>
    <n v="0.06"/>
    <n v="0.06"/>
    <n v="125.06400000000001"/>
    <x v="0"/>
  </r>
  <r>
    <x v="20"/>
    <x v="40"/>
    <x v="13"/>
    <s v="Operativo"/>
    <n v="0.06"/>
    <n v="0.06"/>
    <n v="44.297000000000004"/>
    <x v="0"/>
  </r>
  <r>
    <x v="20"/>
    <x v="41"/>
    <x v="44"/>
    <s v="Inoperativo"/>
    <n v="0"/>
    <n v="0"/>
    <n v="0"/>
    <x v="0"/>
  </r>
  <r>
    <x v="20"/>
    <x v="41"/>
    <x v="37"/>
    <s v="Inoperativo"/>
    <n v="0"/>
    <n v="0"/>
    <n v="0"/>
    <x v="0"/>
  </r>
  <r>
    <x v="20"/>
    <x v="42"/>
    <x v="45"/>
    <s v="Operativo"/>
    <n v="0.5"/>
    <n v="0.5"/>
    <n v="113.02499999999998"/>
    <x v="0"/>
  </r>
  <r>
    <x v="20"/>
    <x v="42"/>
    <x v="46"/>
    <s v="Operativo"/>
    <n v="0"/>
    <n v="0.5"/>
    <n v="15.408999999999999"/>
    <x v="5"/>
  </r>
  <r>
    <x v="20"/>
    <x v="42"/>
    <x v="47"/>
    <s v="Operativo"/>
    <m/>
    <n v="2"/>
    <n v="97.271999999999991"/>
    <x v="5"/>
  </r>
  <r>
    <x v="20"/>
    <x v="42"/>
    <x v="48"/>
    <s v="Operativo"/>
    <m/>
    <n v="0.45"/>
    <n v="4.0909999999999993"/>
    <x v="5"/>
  </r>
  <r>
    <x v="20"/>
    <x v="43"/>
    <x v="49"/>
    <s v="Operativo"/>
    <n v="1.1399999999999999"/>
    <m/>
    <m/>
    <x v="6"/>
  </r>
  <r>
    <x v="20"/>
    <x v="43"/>
    <x v="50"/>
    <s v="Operativo"/>
    <n v="1.1399999999999999"/>
    <m/>
    <m/>
    <x v="6"/>
  </r>
  <r>
    <x v="20"/>
    <x v="43"/>
    <x v="51"/>
    <s v="Operativo"/>
    <n v="1.1399999999999999"/>
    <m/>
    <m/>
    <x v="6"/>
  </r>
  <r>
    <x v="20"/>
    <x v="43"/>
    <x v="52"/>
    <s v="Operativo"/>
    <n v="1.1399999999999999"/>
    <m/>
    <m/>
    <x v="6"/>
  </r>
  <r>
    <x v="20"/>
    <x v="43"/>
    <x v="53"/>
    <s v="Operativo"/>
    <n v="1.1399999999999999"/>
    <m/>
    <m/>
    <x v="6"/>
  </r>
  <r>
    <x v="20"/>
    <x v="43"/>
    <x v="54"/>
    <s v="Inoperativo"/>
    <n v="2.5"/>
    <n v="2.5"/>
    <n v="0"/>
    <x v="0"/>
  </r>
  <r>
    <x v="20"/>
    <x v="44"/>
    <x v="55"/>
    <s v="Inoperativo"/>
    <n v="0.5"/>
    <n v="0.5"/>
    <n v="0"/>
    <x v="7"/>
  </r>
  <r>
    <x v="20"/>
    <x v="44"/>
    <x v="56"/>
    <s v="Operativo"/>
    <n v="0.5"/>
    <n v="0.5"/>
    <n v="1194.4000000000001"/>
    <x v="0"/>
  </r>
  <r>
    <x v="20"/>
    <x v="44"/>
    <x v="57"/>
    <s v="Operativo"/>
    <n v="0.42499999999999999"/>
    <n v="0"/>
    <n v="118.27799999999999"/>
    <x v="0"/>
  </r>
  <r>
    <x v="20"/>
    <x v="44"/>
    <x v="58"/>
    <s v="Operativo"/>
    <n v="0.22"/>
    <m/>
    <m/>
    <x v="8"/>
  </r>
  <r>
    <x v="20"/>
    <x v="44"/>
    <x v="59"/>
    <s v="Operativo"/>
    <n v="0.73399999999999999"/>
    <n v="0.73399999999999999"/>
    <n v="2185.7549999999997"/>
    <x v="0"/>
  </r>
  <r>
    <x v="20"/>
    <x v="44"/>
    <x v="60"/>
    <s v="Operativo"/>
    <n v="0.43"/>
    <m/>
    <m/>
    <x v="8"/>
  </r>
  <r>
    <x v="20"/>
    <x v="44"/>
    <x v="61"/>
    <s v="Operativo"/>
    <n v="0.6"/>
    <n v="0.6"/>
    <n v="1739.1399999999999"/>
    <x v="0"/>
  </r>
  <r>
    <x v="20"/>
    <x v="44"/>
    <x v="62"/>
    <s v="Operativo"/>
    <m/>
    <n v="1"/>
    <n v="8.2100000000000009"/>
    <x v="5"/>
  </r>
  <r>
    <x v="20"/>
    <x v="44"/>
    <x v="63"/>
    <s v="Operativo"/>
    <n v="0.13"/>
    <m/>
    <m/>
    <x v="8"/>
  </r>
  <r>
    <x v="20"/>
    <x v="44"/>
    <x v="64"/>
    <s v="Inoperativo"/>
    <n v="0.27300000000000002"/>
    <m/>
    <m/>
    <x v="8"/>
  </r>
  <r>
    <x v="20"/>
    <x v="44"/>
    <x v="65"/>
    <s v="Inoperativo"/>
    <n v="0.48"/>
    <m/>
    <m/>
    <x v="8"/>
  </r>
  <r>
    <x v="20"/>
    <x v="45"/>
    <x v="66"/>
    <s v="Inoperativo"/>
    <n v="0"/>
    <n v="0"/>
    <n v="0"/>
    <x v="0"/>
  </r>
  <r>
    <x v="20"/>
    <x v="46"/>
    <x v="67"/>
    <s v="Operativo"/>
    <n v="2"/>
    <n v="2"/>
    <n v="653.86500000000001"/>
    <x v="0"/>
  </r>
  <r>
    <x v="20"/>
    <x v="46"/>
    <x v="68"/>
    <s v="Operativo"/>
    <n v="2"/>
    <n v="2"/>
    <n v="1499.509"/>
    <x v="0"/>
  </r>
  <r>
    <x v="20"/>
    <x v="46"/>
    <x v="69"/>
    <s v="Operativo"/>
    <n v="2"/>
    <n v="2"/>
    <n v="1929.8220000000001"/>
    <x v="0"/>
  </r>
  <r>
    <x v="20"/>
    <x v="46"/>
    <x v="70"/>
    <s v="Operativo"/>
    <n v="1.25"/>
    <n v="1.25"/>
    <n v="443.46800000000007"/>
    <x v="0"/>
  </r>
  <r>
    <x v="20"/>
    <x v="46"/>
    <x v="48"/>
    <s v="Operativo"/>
    <n v="0"/>
    <m/>
    <m/>
    <x v="7"/>
  </r>
  <r>
    <x v="20"/>
    <x v="46"/>
    <x v="71"/>
    <s v="Operativo"/>
    <n v="1.35"/>
    <n v="0"/>
    <n v="655.91"/>
    <x v="6"/>
  </r>
  <r>
    <x v="20"/>
    <x v="47"/>
    <x v="72"/>
    <s v="Inoperativo"/>
    <n v="0"/>
    <n v="0"/>
    <n v="0"/>
    <x v="0"/>
  </r>
  <r>
    <x v="20"/>
    <x v="48"/>
    <x v="73"/>
    <s v="Inoperativo"/>
    <n v="0.65"/>
    <n v="0.65"/>
    <n v="0"/>
    <x v="7"/>
  </r>
  <r>
    <x v="20"/>
    <x v="48"/>
    <x v="74"/>
    <s v="Operativo"/>
    <n v="0.5"/>
    <n v="0.5"/>
    <n v="1942.1599999999999"/>
    <x v="0"/>
  </r>
  <r>
    <x v="20"/>
    <x v="48"/>
    <x v="75"/>
    <s v="Operativo"/>
    <n v="0.5"/>
    <n v="0.5"/>
    <n v="1224.9389999999999"/>
    <x v="0"/>
  </r>
  <r>
    <x v="20"/>
    <x v="48"/>
    <x v="76"/>
    <s v="Operativo"/>
    <n v="0.68"/>
    <n v="0.68"/>
    <n v="1769.4959999999999"/>
    <x v="0"/>
  </r>
  <r>
    <x v="20"/>
    <x v="48"/>
    <x v="77"/>
    <s v="Operativo"/>
    <n v="0.45500000000000002"/>
    <n v="0.45500000000000002"/>
    <n v="1265.4100000000001"/>
    <x v="0"/>
  </r>
  <r>
    <x v="20"/>
    <x v="49"/>
    <x v="78"/>
    <s v="Inoperativo"/>
    <n v="0"/>
    <n v="0"/>
    <n v="0"/>
    <x v="0"/>
  </r>
  <r>
    <x v="20"/>
    <x v="50"/>
    <x v="79"/>
    <s v="Operativo"/>
    <n v="0.27500000000000002"/>
    <n v="0.27500000000000002"/>
    <n v="331.60499999999996"/>
    <x v="0"/>
  </r>
  <r>
    <x v="20"/>
    <x v="50"/>
    <x v="80"/>
    <s v="Operativo"/>
    <n v="0.22500000000000001"/>
    <n v="0.22500000000000001"/>
    <n v="0"/>
    <x v="0"/>
  </r>
  <r>
    <x v="20"/>
    <x v="50"/>
    <x v="81"/>
    <s v="Operativo"/>
    <m/>
    <n v="0.36399999999999999"/>
    <n v="416.83099999999996"/>
    <x v="5"/>
  </r>
  <r>
    <x v="20"/>
    <x v="51"/>
    <x v="82"/>
    <s v="Inoperativo"/>
    <n v="0"/>
    <n v="0"/>
    <n v="0"/>
    <x v="0"/>
  </r>
  <r>
    <x v="20"/>
    <x v="52"/>
    <x v="72"/>
    <s v="Inoperativo"/>
    <n v="0"/>
    <n v="0"/>
    <n v="0"/>
    <x v="0"/>
  </r>
  <r>
    <x v="20"/>
    <x v="53"/>
    <x v="63"/>
    <s v="Operativo"/>
    <n v="0.04"/>
    <n v="0.04"/>
    <n v="5.16"/>
    <x v="0"/>
  </r>
  <r>
    <x v="20"/>
    <x v="54"/>
    <x v="83"/>
    <s v="Inoperativo"/>
    <n v="0"/>
    <n v="0"/>
    <n v="0"/>
    <x v="0"/>
  </r>
  <r>
    <x v="20"/>
    <x v="55"/>
    <x v="84"/>
    <s v="Operativo"/>
    <n v="0.22500000000000001"/>
    <n v="0.22500000000000001"/>
    <n v="204.51100000000002"/>
    <x v="0"/>
  </r>
  <r>
    <x v="20"/>
    <x v="55"/>
    <x v="85"/>
    <s v="Operativo"/>
    <n v="0.36399999999999999"/>
    <n v="0.36399999999999999"/>
    <n v="413.21199999999993"/>
    <x v="0"/>
  </r>
  <r>
    <x v="20"/>
    <x v="55"/>
    <x v="86"/>
    <s v="Operativo"/>
    <n v="0.45600000000000002"/>
    <n v="0.45600000000000002"/>
    <n v="1851.692"/>
    <x v="0"/>
  </r>
  <r>
    <x v="20"/>
    <x v="56"/>
    <x v="87"/>
    <s v="Inoperativo"/>
    <n v="2"/>
    <m/>
    <m/>
    <x v="6"/>
  </r>
  <r>
    <x v="20"/>
    <x v="56"/>
    <x v="88"/>
    <s v="Operativo"/>
    <n v="2"/>
    <n v="2"/>
    <n v="3.2469999999999999"/>
    <x v="0"/>
  </r>
  <r>
    <x v="20"/>
    <x v="56"/>
    <x v="89"/>
    <s v="Operativo"/>
    <n v="0"/>
    <m/>
    <m/>
    <x v="0"/>
  </r>
  <r>
    <x v="20"/>
    <x v="56"/>
    <x v="90"/>
    <s v="Fuera de Operación"/>
    <n v="0"/>
    <m/>
    <m/>
    <x v="0"/>
  </r>
  <r>
    <x v="20"/>
    <x v="57"/>
    <x v="91"/>
    <s v="Inoperativo"/>
    <n v="7.5179999999999998"/>
    <n v="7.5179999999999998"/>
    <n v="0"/>
    <x v="0"/>
  </r>
  <r>
    <x v="20"/>
    <x v="57"/>
    <x v="92"/>
    <s v="Inoperativo"/>
    <n v="7.5179999999999998"/>
    <n v="7.5179999999999998"/>
    <n v="0"/>
    <x v="0"/>
  </r>
  <r>
    <x v="20"/>
    <x v="57"/>
    <x v="93"/>
    <s v="Operativo"/>
    <n v="7.4"/>
    <n v="7.4"/>
    <n v="260.20300000000003"/>
    <x v="0"/>
  </r>
  <r>
    <x v="20"/>
    <x v="57"/>
    <x v="94"/>
    <s v="Operativo"/>
    <n v="6.4"/>
    <n v="6.4"/>
    <n v="2.1919999999999997"/>
    <x v="0"/>
  </r>
  <r>
    <x v="20"/>
    <x v="57"/>
    <x v="95"/>
    <s v="Operativo"/>
    <n v="6.4"/>
    <n v="6.4"/>
    <n v="3.3000000000000003"/>
    <x v="0"/>
  </r>
  <r>
    <x v="20"/>
    <x v="57"/>
    <x v="96"/>
    <s v="Operativo"/>
    <n v="6.4"/>
    <n v="6.4"/>
    <n v="0.83299999999999996"/>
    <x v="0"/>
  </r>
  <r>
    <x v="20"/>
    <x v="57"/>
    <x v="97"/>
    <s v="Operativo"/>
    <n v="6.4"/>
    <n v="6.4"/>
    <n v="95.589999999999989"/>
    <x v="0"/>
  </r>
  <r>
    <x v="20"/>
    <x v="57"/>
    <x v="98"/>
    <s v="Operativo"/>
    <n v="8.1"/>
    <n v="8.1"/>
    <n v="9095.257999999998"/>
    <x v="0"/>
  </r>
  <r>
    <x v="20"/>
    <x v="57"/>
    <x v="99"/>
    <s v="Operativo"/>
    <n v="8.1"/>
    <n v="8.1"/>
    <n v="13125.893"/>
    <x v="0"/>
  </r>
  <r>
    <x v="20"/>
    <x v="57"/>
    <x v="100"/>
    <s v="Operativo"/>
    <n v="8.1"/>
    <n v="8.1"/>
    <n v="8809.9309999999987"/>
    <x v="0"/>
  </r>
  <r>
    <x v="20"/>
    <x v="58"/>
    <x v="101"/>
    <s v="Operativo"/>
    <m/>
    <n v="0.16"/>
    <n v="8.7769999999999992"/>
    <x v="8"/>
  </r>
  <r>
    <x v="20"/>
    <x v="58"/>
    <x v="60"/>
    <s v="Operativo"/>
    <m/>
    <n v="0.43"/>
    <n v="517.83699999999999"/>
    <x v="8"/>
  </r>
  <r>
    <x v="20"/>
    <x v="59"/>
    <x v="102"/>
    <s v="Inoperativo"/>
    <m/>
    <n v="0"/>
    <n v="0"/>
    <x v="0"/>
  </r>
  <r>
    <x v="20"/>
    <x v="60"/>
    <x v="103"/>
    <s v="Inoperativo"/>
    <n v="0"/>
    <n v="0"/>
    <n v="0"/>
    <x v="0"/>
  </r>
  <r>
    <x v="20"/>
    <x v="60"/>
    <x v="104"/>
    <s v="Inoperativo"/>
    <n v="0"/>
    <n v="0"/>
    <n v="0"/>
    <x v="0"/>
  </r>
  <r>
    <x v="20"/>
    <x v="61"/>
    <x v="105"/>
    <s v="Inoperativo"/>
    <m/>
    <n v="0"/>
    <n v="0"/>
    <x v="0"/>
  </r>
  <r>
    <x v="20"/>
    <x v="62"/>
    <x v="106"/>
    <s v="Operativo"/>
    <n v="0.5"/>
    <n v="0.5"/>
    <n v="335.44200000000001"/>
    <x v="0"/>
  </r>
  <r>
    <x v="20"/>
    <x v="62"/>
    <x v="107"/>
    <s v="Operativo"/>
    <n v="0.5"/>
    <n v="0.5"/>
    <n v="483.02900000000005"/>
    <x v="0"/>
  </r>
  <r>
    <x v="20"/>
    <x v="62"/>
    <x v="108"/>
    <s v="Operativo"/>
    <n v="0.4"/>
    <n v="0.4"/>
    <n v="303.06500000000005"/>
    <x v="0"/>
  </r>
  <r>
    <x v="20"/>
    <x v="63"/>
    <x v="58"/>
    <s v="Operativo"/>
    <m/>
    <n v="0.22"/>
    <n v="86.004000000000005"/>
    <x v="8"/>
  </r>
  <r>
    <x v="20"/>
    <x v="63"/>
    <x v="65"/>
    <s v="Operativo"/>
    <m/>
    <n v="0.48"/>
    <n v="776.28899999999999"/>
    <x v="8"/>
  </r>
  <r>
    <x v="20"/>
    <x v="64"/>
    <x v="49"/>
    <s v="Operativo"/>
    <n v="1.1399999999999999"/>
    <m/>
    <m/>
    <x v="6"/>
  </r>
  <r>
    <x v="20"/>
    <x v="64"/>
    <x v="50"/>
    <s v="Operativo"/>
    <n v="1.1399999999999999"/>
    <m/>
    <m/>
    <x v="6"/>
  </r>
  <r>
    <x v="20"/>
    <x v="64"/>
    <x v="51"/>
    <s v="Operativo"/>
    <n v="1.1399999999999999"/>
    <m/>
    <m/>
    <x v="6"/>
  </r>
  <r>
    <x v="20"/>
    <x v="64"/>
    <x v="52"/>
    <s v="Operativo"/>
    <n v="1.1399999999999999"/>
    <m/>
    <m/>
    <x v="6"/>
  </r>
  <r>
    <x v="20"/>
    <x v="64"/>
    <x v="53"/>
    <s v="Operativo"/>
    <n v="1.1399999999999999"/>
    <m/>
    <m/>
    <x v="6"/>
  </r>
  <r>
    <x v="20"/>
    <x v="65"/>
    <x v="109"/>
    <s v="Operativo"/>
    <n v="0.5"/>
    <n v="0.5"/>
    <n v="1647.5229999999999"/>
    <x v="0"/>
  </r>
  <r>
    <x v="20"/>
    <x v="65"/>
    <x v="110"/>
    <s v="Operativo"/>
    <n v="0.85"/>
    <n v="0"/>
    <n v="323.08799999999997"/>
    <x v="6"/>
  </r>
  <r>
    <x v="20"/>
    <x v="65"/>
    <x v="111"/>
    <s v="Inoperativo"/>
    <n v="0.45500000000000002"/>
    <n v="0"/>
    <n v="0"/>
    <x v="6"/>
  </r>
  <r>
    <x v="20"/>
    <x v="65"/>
    <x v="112"/>
    <s v="Operativo"/>
    <n v="0.6"/>
    <n v="0.6"/>
    <n v="1191.5509999999999"/>
    <x v="0"/>
  </r>
  <r>
    <x v="20"/>
    <x v="65"/>
    <x v="113"/>
    <s v="Operativo"/>
    <n v="0.6"/>
    <n v="0"/>
    <n v="835.82"/>
    <x v="6"/>
  </r>
  <r>
    <x v="20"/>
    <x v="65"/>
    <x v="61"/>
    <s v="Operativo"/>
    <m/>
    <n v="0"/>
    <n v="4.056"/>
    <x v="0"/>
  </r>
  <r>
    <x v="20"/>
    <x v="65"/>
    <x v="114"/>
    <s v="Operativo"/>
    <m/>
    <n v="1.2250000000000001"/>
    <n v="300.47399999999999"/>
    <x v="5"/>
  </r>
  <r>
    <x v="20"/>
    <x v="65"/>
    <x v="115"/>
    <s v="Operativo"/>
    <m/>
    <n v="1.2250000000000001"/>
    <n v="1393.453"/>
    <x v="5"/>
  </r>
  <r>
    <x v="20"/>
    <x v="65"/>
    <x v="116"/>
    <s v="Operativo"/>
    <m/>
    <n v="0"/>
    <n v="732.11899999999991"/>
    <x v="5"/>
  </r>
  <r>
    <x v="20"/>
    <x v="66"/>
    <x v="117"/>
    <s v="Operativo"/>
    <n v="0.5"/>
    <n v="0.5"/>
    <n v="622.43299999999988"/>
    <x v="0"/>
  </r>
  <r>
    <x v="20"/>
    <x v="66"/>
    <x v="44"/>
    <n v="0"/>
    <m/>
    <m/>
    <m/>
    <x v="0"/>
  </r>
  <r>
    <x v="20"/>
    <x v="66"/>
    <x v="118"/>
    <s v="Operativo"/>
    <n v="0.46800000000000003"/>
    <n v="0.46800000000000003"/>
    <n v="437.08700000000005"/>
    <x v="0"/>
  </r>
  <r>
    <x v="20"/>
    <x v="67"/>
    <x v="44"/>
    <s v="Inoperativo"/>
    <n v="0"/>
    <n v="0"/>
    <n v="0"/>
    <x v="0"/>
  </r>
  <r>
    <x v="20"/>
    <x v="68"/>
    <x v="78"/>
    <s v="Inoperativo"/>
    <n v="0"/>
    <n v="0"/>
    <n v="0"/>
    <x v="0"/>
  </r>
  <r>
    <x v="20"/>
    <x v="69"/>
    <x v="119"/>
    <s v="Inoperativo"/>
    <n v="0"/>
    <n v="0"/>
    <n v="0"/>
    <x v="0"/>
  </r>
  <r>
    <x v="20"/>
    <x v="69"/>
    <x v="120"/>
    <s v="Inoperativo"/>
    <n v="0"/>
    <n v="0"/>
    <n v="0"/>
    <x v="0"/>
  </r>
  <r>
    <x v="20"/>
    <x v="70"/>
    <x v="49"/>
    <s v="Operativo"/>
    <n v="1.1399999999999999"/>
    <m/>
    <m/>
    <x v="6"/>
  </r>
  <r>
    <x v="20"/>
    <x v="70"/>
    <x v="50"/>
    <s v="Operativo"/>
    <n v="1.1399999999999999"/>
    <m/>
    <m/>
    <x v="6"/>
  </r>
  <r>
    <x v="20"/>
    <x v="70"/>
    <x v="51"/>
    <s v="Operativo"/>
    <n v="1.1399999999999999"/>
    <m/>
    <m/>
    <x v="6"/>
  </r>
  <r>
    <x v="20"/>
    <x v="70"/>
    <x v="52"/>
    <s v="Operativo"/>
    <n v="1.1399999999999999"/>
    <m/>
    <m/>
    <x v="6"/>
  </r>
  <r>
    <x v="20"/>
    <x v="70"/>
    <x v="53"/>
    <s v="Operativo"/>
    <n v="1.1399999999999999"/>
    <m/>
    <m/>
    <x v="6"/>
  </r>
  <r>
    <x v="20"/>
    <x v="71"/>
    <x v="121"/>
    <s v="Inoperativo"/>
    <n v="0.5"/>
    <n v="0.5"/>
    <n v="0"/>
    <x v="0"/>
  </r>
  <r>
    <x v="20"/>
    <x v="71"/>
    <x v="122"/>
    <s v="Operativo"/>
    <n v="2"/>
    <n v="2"/>
    <n v="1071.626"/>
    <x v="0"/>
  </r>
  <r>
    <x v="20"/>
    <x v="71"/>
    <x v="123"/>
    <s v="Operativo"/>
    <n v="0.5"/>
    <n v="0.5"/>
    <n v="1042.32"/>
    <x v="0"/>
  </r>
  <r>
    <x v="20"/>
    <x v="71"/>
    <x v="124"/>
    <s v="Operativo"/>
    <n v="0.5"/>
    <n v="0.5"/>
    <n v="382.4"/>
    <x v="0"/>
  </r>
  <r>
    <x v="20"/>
    <x v="71"/>
    <x v="125"/>
    <s v="Operativo"/>
    <n v="0.72499999999999998"/>
    <n v="0.72499999999999998"/>
    <n v="1361.08"/>
    <x v="0"/>
  </r>
  <r>
    <x v="20"/>
    <x v="71"/>
    <x v="126"/>
    <s v="Fuera de Operación"/>
    <n v="0"/>
    <m/>
    <m/>
    <x v="0"/>
  </r>
  <r>
    <x v="20"/>
    <x v="71"/>
    <x v="127"/>
    <s v="Operativo"/>
    <n v="0.6"/>
    <n v="0.6"/>
    <n v="2085.5400000000004"/>
    <x v="0"/>
  </r>
  <r>
    <x v="20"/>
    <x v="71"/>
    <x v="128"/>
    <s v="Operativo"/>
    <m/>
    <n v="1.2250000000000001"/>
    <n v="1020.5260000000001"/>
    <x v="5"/>
  </r>
  <r>
    <x v="20"/>
    <x v="72"/>
    <x v="63"/>
    <s v="Operativo"/>
    <m/>
    <n v="0.13"/>
    <n v="51.162000000000006"/>
    <x v="8"/>
  </r>
  <r>
    <x v="20"/>
    <x v="72"/>
    <x v="64"/>
    <s v="Operativo"/>
    <m/>
    <n v="0.27300000000000002"/>
    <n v="167.179"/>
    <x v="8"/>
  </r>
  <r>
    <x v="20"/>
    <x v="73"/>
    <x v="129"/>
    <s v="Operativo"/>
    <m/>
    <n v="1.1000000000000001"/>
    <n v="321.41399999999999"/>
    <x v="9"/>
  </r>
  <r>
    <x v="20"/>
    <x v="73"/>
    <x v="130"/>
    <s v="Operativo"/>
    <m/>
    <n v="0.7"/>
    <n v="190.57"/>
    <x v="9"/>
  </r>
  <r>
    <x v="20"/>
    <x v="73"/>
    <x v="131"/>
    <s v="Operativo"/>
    <m/>
    <n v="1.1000000000000001"/>
    <n v="411.63600000000002"/>
    <x v="9"/>
  </r>
  <r>
    <x v="20"/>
    <x v="73"/>
    <x v="132"/>
    <s v="Operativo"/>
    <m/>
    <n v="0.7"/>
    <n v="54.260999999999996"/>
    <x v="9"/>
  </r>
  <r>
    <x v="20"/>
    <x v="73"/>
    <x v="133"/>
    <s v="Operativo"/>
    <m/>
    <n v="0.7"/>
    <n v="58.195999999999998"/>
    <x v="9"/>
  </r>
  <r>
    <x v="20"/>
    <x v="74"/>
    <x v="134"/>
    <s v="Inoperativo"/>
    <n v="0"/>
    <n v="0"/>
    <n v="0"/>
    <x v="0"/>
  </r>
  <r>
    <x v="20"/>
    <x v="74"/>
    <x v="44"/>
    <s v="Inoperativo"/>
    <n v="0"/>
    <n v="0"/>
    <n v="0"/>
    <x v="0"/>
  </r>
  <r>
    <x v="20"/>
    <x v="75"/>
    <x v="44"/>
    <s v="Inoperativo"/>
    <n v="0"/>
    <n v="0"/>
    <n v="0"/>
    <x v="0"/>
  </r>
  <r>
    <x v="20"/>
    <x v="75"/>
    <x v="37"/>
    <s v="Inoperativo"/>
    <n v="0"/>
    <n v="0"/>
    <n v="0"/>
    <x v="0"/>
  </r>
  <r>
    <x v="20"/>
    <x v="76"/>
    <x v="134"/>
    <s v="Inoperativo"/>
    <n v="0"/>
    <n v="0"/>
    <n v="0"/>
    <x v="0"/>
  </r>
  <r>
    <x v="20"/>
    <x v="76"/>
    <x v="44"/>
    <s v="Inoperativo"/>
    <n v="0"/>
    <n v="0"/>
    <n v="0"/>
    <x v="0"/>
  </r>
  <r>
    <x v="20"/>
    <x v="77"/>
    <x v="49"/>
    <s v="Operativo"/>
    <n v="1.1399999999999999"/>
    <m/>
    <m/>
    <x v="10"/>
  </r>
  <r>
    <x v="20"/>
    <x v="77"/>
    <x v="50"/>
    <s v="Operativo"/>
    <n v="1.1399999999999999"/>
    <m/>
    <m/>
    <x v="10"/>
  </r>
  <r>
    <x v="20"/>
    <x v="77"/>
    <x v="51"/>
    <s v="Operativo"/>
    <n v="1.1399999999999999"/>
    <m/>
    <m/>
    <x v="10"/>
  </r>
  <r>
    <x v="20"/>
    <x v="77"/>
    <x v="52"/>
    <s v="Operativo"/>
    <n v="1.1399999999999999"/>
    <m/>
    <m/>
    <x v="10"/>
  </r>
  <r>
    <x v="20"/>
    <x v="77"/>
    <x v="53"/>
    <s v="Operativo"/>
    <n v="1.1399999999999999"/>
    <m/>
    <m/>
    <x v="10"/>
  </r>
  <r>
    <x v="20"/>
    <x v="77"/>
    <x v="135"/>
    <s v="Operativo"/>
    <n v="1.1399999999999999"/>
    <m/>
    <m/>
    <x v="10"/>
  </r>
  <r>
    <x v="20"/>
    <x v="78"/>
    <x v="78"/>
    <s v="Inoperativo"/>
    <n v="0"/>
    <n v="0"/>
    <n v="0"/>
    <x v="0"/>
  </r>
  <r>
    <x v="20"/>
    <x v="79"/>
    <x v="44"/>
    <s v="Inoperativo"/>
    <n v="0"/>
    <n v="0"/>
    <n v="0"/>
    <x v="0"/>
  </r>
  <r>
    <x v="20"/>
    <x v="79"/>
    <x v="37"/>
    <s v="Inoperativo"/>
    <n v="0"/>
    <n v="0"/>
    <n v="0"/>
    <x v="0"/>
  </r>
  <r>
    <x v="20"/>
    <x v="80"/>
    <x v="136"/>
    <s v="Operativo"/>
    <n v="0.18"/>
    <n v="0.18"/>
    <n v="131.56099999999998"/>
    <x v="0"/>
  </r>
  <r>
    <x v="20"/>
    <x v="80"/>
    <x v="137"/>
    <s v="Operativo"/>
    <n v="0.20799999999999999"/>
    <n v="0.20799999999999999"/>
    <n v="526.75099999999998"/>
    <x v="0"/>
  </r>
  <r>
    <x v="20"/>
    <x v="80"/>
    <x v="138"/>
    <s v="Operativo"/>
    <n v="0.20799999999999999"/>
    <n v="0.20799999999999999"/>
    <n v="503.76100000000002"/>
    <x v="0"/>
  </r>
  <r>
    <x v="20"/>
    <x v="80"/>
    <x v="139"/>
    <s v="Inoperativo"/>
    <n v="0.35399999999999998"/>
    <n v="0"/>
    <n v="0"/>
    <x v="6"/>
  </r>
  <r>
    <x v="20"/>
    <x v="80"/>
    <x v="140"/>
    <s v="Inoperativo"/>
    <n v="0.21"/>
    <n v="0.21"/>
    <n v="214.19600000000003"/>
    <x v="0"/>
  </r>
  <r>
    <x v="20"/>
    <x v="81"/>
    <x v="141"/>
    <s v="Operativo"/>
    <n v="0.52"/>
    <n v="0.52"/>
    <n v="0"/>
    <x v="0"/>
  </r>
  <r>
    <x v="20"/>
    <x v="81"/>
    <x v="94"/>
    <s v="Operativo"/>
    <n v="6.24"/>
    <n v="6.24"/>
    <n v="6.0770000000000008"/>
    <x v="0"/>
  </r>
  <r>
    <x v="20"/>
    <x v="81"/>
    <x v="95"/>
    <s v="Operativo"/>
    <n v="6.24"/>
    <n v="6.24"/>
    <n v="64.347999999999999"/>
    <x v="0"/>
  </r>
  <r>
    <x v="20"/>
    <x v="82"/>
    <x v="44"/>
    <s v="Inoperativo"/>
    <n v="0"/>
    <n v="0"/>
    <n v="0"/>
    <x v="0"/>
  </r>
  <r>
    <x v="20"/>
    <x v="83"/>
    <x v="142"/>
    <s v="Operativo"/>
    <n v="1"/>
    <n v="1"/>
    <n v="0"/>
    <x v="0"/>
  </r>
  <r>
    <x v="20"/>
    <x v="83"/>
    <x v="143"/>
    <s v="Operativo"/>
    <n v="0.5"/>
    <n v="0.5"/>
    <n v="0"/>
    <x v="0"/>
  </r>
  <r>
    <x v="20"/>
    <x v="83"/>
    <x v="144"/>
    <s v="Operativo"/>
    <n v="0"/>
    <m/>
    <m/>
    <x v="0"/>
  </r>
  <r>
    <x v="20"/>
    <x v="83"/>
    <x v="145"/>
    <s v="Operativo"/>
    <n v="0.5"/>
    <n v="0.5"/>
    <n v="0"/>
    <x v="0"/>
  </r>
  <r>
    <x v="20"/>
    <x v="83"/>
    <x v="146"/>
    <s v="Operativo"/>
    <n v="0.5"/>
    <n v="0.5"/>
    <n v="0"/>
    <x v="0"/>
  </r>
  <r>
    <x v="21"/>
    <x v="84"/>
    <x v="147"/>
    <s v="Operativo"/>
    <n v="1.5"/>
    <n v="1.5"/>
    <n v="6015.8170000000009"/>
    <x v="0"/>
  </r>
  <r>
    <x v="21"/>
    <x v="84"/>
    <x v="148"/>
    <s v="Operativo"/>
    <n v="1.5"/>
    <n v="1.5"/>
    <n v="7388.2539999999999"/>
    <x v="0"/>
  </r>
  <r>
    <x v="21"/>
    <x v="84"/>
    <x v="149"/>
    <s v="Operativo"/>
    <n v="1.5"/>
    <n v="1.5"/>
    <n v="7389.0050000000001"/>
    <x v="0"/>
  </r>
  <r>
    <x v="22"/>
    <x v="85"/>
    <x v="12"/>
    <s v="Operativo"/>
    <n v="0.96599999999999997"/>
    <n v="0.96599999999999997"/>
    <n v="5894.3789999999999"/>
    <x v="0"/>
  </r>
  <r>
    <x v="22"/>
    <x v="85"/>
    <x v="13"/>
    <s v="Operativo"/>
    <n v="0.96599999999999997"/>
    <n v="0.96599999999999997"/>
    <n v="5959.902"/>
    <x v="0"/>
  </r>
  <r>
    <x v="22"/>
    <x v="86"/>
    <x v="12"/>
    <s v="Operativo"/>
    <n v="0.30499999999999999"/>
    <n v="0.30499999999999999"/>
    <n v="3529.5129999999995"/>
    <x v="0"/>
  </r>
  <r>
    <x v="22"/>
    <x v="86"/>
    <x v="13"/>
    <s v="Operativo"/>
    <n v="0.30499999999999999"/>
    <n v="0.30499999999999999"/>
    <n v="3762.8210000000004"/>
    <x v="0"/>
  </r>
  <r>
    <x v="22"/>
    <x v="86"/>
    <x v="14"/>
    <s v="Operativo"/>
    <n v="0.56599999999999995"/>
    <n v="0.56599999999999995"/>
    <n v="1260.1279999999999"/>
    <x v="0"/>
  </r>
  <r>
    <x v="22"/>
    <x v="87"/>
    <x v="12"/>
    <s v="Operativo"/>
    <n v="0.41599999999999998"/>
    <n v="0.41599999999999998"/>
    <n v="2292.1689999999999"/>
    <x v="0"/>
  </r>
  <r>
    <x v="22"/>
    <x v="87"/>
    <x v="13"/>
    <s v="Operativo"/>
    <n v="0.39"/>
    <n v="0.39"/>
    <n v="2031.634"/>
    <x v="0"/>
  </r>
  <r>
    <x v="22"/>
    <x v="87"/>
    <x v="14"/>
    <s v="Operativo"/>
    <n v="0.39"/>
    <n v="0.39"/>
    <n v="3501.5770000000002"/>
    <x v="0"/>
  </r>
  <r>
    <x v="22"/>
    <x v="88"/>
    <x v="12"/>
    <s v="Operativo"/>
    <n v="0.16"/>
    <n v="0.16"/>
    <n v="920.77699999999993"/>
    <x v="0"/>
  </r>
  <r>
    <x v="22"/>
    <x v="88"/>
    <x v="13"/>
    <s v="Operativo"/>
    <n v="0.42"/>
    <n v="0.42"/>
    <n v="3000.6030000000005"/>
    <x v="0"/>
  </r>
  <r>
    <x v="22"/>
    <x v="89"/>
    <x v="150"/>
    <s v="Operativo"/>
    <n v="1.6"/>
    <n v="1.6"/>
    <n v="5071.4790000000003"/>
    <x v="0"/>
  </r>
  <r>
    <x v="22"/>
    <x v="89"/>
    <x v="26"/>
    <s v="Operativo"/>
    <n v="1.6"/>
    <n v="1.6"/>
    <n v="8750.2570000000014"/>
    <x v="0"/>
  </r>
  <r>
    <x v="22"/>
    <x v="90"/>
    <x v="12"/>
    <s v="Operativo"/>
    <n v="0.59199999999999997"/>
    <n v="0.59199999999999997"/>
    <n v="4718.2089999999998"/>
    <x v="0"/>
  </r>
  <r>
    <x v="22"/>
    <x v="90"/>
    <x v="13"/>
    <s v="Operativo"/>
    <n v="0.59199999999999997"/>
    <n v="0.59199999999999997"/>
    <n v="4535.4009999999998"/>
    <x v="0"/>
  </r>
  <r>
    <x v="22"/>
    <x v="90"/>
    <x v="14"/>
    <s v="Operativo"/>
    <n v="0.42"/>
    <n v="0.42"/>
    <n v="3419.1329999999998"/>
    <x v="0"/>
  </r>
  <r>
    <x v="22"/>
    <x v="91"/>
    <x v="151"/>
    <s v="Operativo"/>
    <n v="0.1"/>
    <n v="0.1"/>
    <n v="361.11300000000006"/>
    <x v="0"/>
  </r>
  <r>
    <x v="22"/>
    <x v="91"/>
    <x v="152"/>
    <s v="Operativo"/>
    <n v="0.1"/>
    <n v="0.1"/>
    <n v="748.81899999999996"/>
    <x v="0"/>
  </r>
  <r>
    <x v="22"/>
    <x v="92"/>
    <x v="151"/>
    <s v="Operativo"/>
    <n v="0.2"/>
    <n v="0.2"/>
    <n v="1422.9010000000003"/>
    <x v="0"/>
  </r>
  <r>
    <x v="22"/>
    <x v="92"/>
    <x v="152"/>
    <s v="Operativo"/>
    <n v="0.2"/>
    <n v="0.2"/>
    <n v="1400.9449999999999"/>
    <x v="0"/>
  </r>
  <r>
    <x v="22"/>
    <x v="93"/>
    <x v="153"/>
    <s v="Operativo"/>
    <m/>
    <n v="0"/>
    <n v="0"/>
    <x v="0"/>
  </r>
  <r>
    <x v="22"/>
    <x v="93"/>
    <x v="154"/>
    <s v="Operativo"/>
    <n v="0.5"/>
    <n v="0"/>
    <n v="0"/>
    <x v="6"/>
  </r>
  <r>
    <x v="22"/>
    <x v="93"/>
    <x v="155"/>
    <s v="Operativo"/>
    <n v="1.6"/>
    <n v="1.6"/>
    <n v="135.589"/>
    <x v="0"/>
  </r>
  <r>
    <x v="22"/>
    <x v="94"/>
    <x v="156"/>
    <s v="Operativo"/>
    <n v="0.8"/>
    <n v="0.8"/>
    <n v="14.536000000000003"/>
    <x v="0"/>
  </r>
  <r>
    <x v="22"/>
    <x v="94"/>
    <x v="157"/>
    <s v="Operativo"/>
    <n v="0"/>
    <m/>
    <m/>
    <x v="0"/>
  </r>
  <r>
    <x v="23"/>
    <x v="95"/>
    <x v="12"/>
    <s v="Operativo"/>
    <n v="0.24"/>
    <n v="0.24"/>
    <n v="1332.13"/>
    <x v="0"/>
  </r>
  <r>
    <x v="23"/>
    <x v="95"/>
    <x v="13"/>
    <s v="Operativo"/>
    <n v="0.13"/>
    <n v="0.13"/>
    <n v="687.0680000000001"/>
    <x v="0"/>
  </r>
  <r>
    <x v="23"/>
    <x v="95"/>
    <x v="14"/>
    <s v="Operativo"/>
    <n v="0.5"/>
    <n v="0.5"/>
    <n v="3187.489"/>
    <x v="0"/>
  </r>
  <r>
    <x v="23"/>
    <x v="96"/>
    <x v="158"/>
    <s v="Inoperativo"/>
    <n v="0.32"/>
    <n v="0.32"/>
    <n v="0"/>
    <x v="7"/>
  </r>
  <r>
    <x v="23"/>
    <x v="96"/>
    <x v="159"/>
    <s v="Operativo"/>
    <n v="0.59099999999999997"/>
    <n v="0.59099999999999997"/>
    <n v="504.44300000000004"/>
    <x v="0"/>
  </r>
  <r>
    <x v="23"/>
    <x v="96"/>
    <x v="160"/>
    <s v="Operativo"/>
    <n v="0.59099999999999997"/>
    <n v="0.59099999999999997"/>
    <n v="618.19400000000007"/>
    <x v="0"/>
  </r>
  <r>
    <x v="23"/>
    <x v="96"/>
    <x v="121"/>
    <s v="Operativo"/>
    <n v="0.5"/>
    <n v="0.5"/>
    <n v="355.91"/>
    <x v="0"/>
  </r>
  <r>
    <x v="23"/>
    <x v="96"/>
    <x v="112"/>
    <s v="Operativo"/>
    <n v="1"/>
    <n v="1"/>
    <n v="627.65200000000004"/>
    <x v="0"/>
  </r>
  <r>
    <x v="23"/>
    <x v="97"/>
    <x v="94"/>
    <s v="Inoperativo"/>
    <n v="0"/>
    <n v="0"/>
    <n v="0"/>
    <x v="0"/>
  </r>
  <r>
    <x v="23"/>
    <x v="97"/>
    <x v="95"/>
    <s v="Inoperativo"/>
    <n v="0"/>
    <n v="0"/>
    <n v="0"/>
    <x v="0"/>
  </r>
  <r>
    <x v="23"/>
    <x v="97"/>
    <x v="96"/>
    <s v="Inoperativo"/>
    <n v="0"/>
    <n v="0"/>
    <n v="0"/>
    <x v="0"/>
  </r>
  <r>
    <x v="23"/>
    <x v="97"/>
    <x v="97"/>
    <s v="Inoperativo"/>
    <n v="0"/>
    <n v="0"/>
    <n v="0"/>
    <x v="0"/>
  </r>
  <r>
    <x v="23"/>
    <x v="98"/>
    <x v="161"/>
    <s v="Inoperativo"/>
    <n v="0"/>
    <n v="0"/>
    <n v="0"/>
    <x v="0"/>
  </r>
  <r>
    <x v="24"/>
    <x v="99"/>
    <x v="12"/>
    <s v="Operativo"/>
    <m/>
    <n v="6.75"/>
    <n v="6.5083374999999997"/>
    <x v="1"/>
  </r>
  <r>
    <x v="25"/>
    <x v="100"/>
    <x v="15"/>
    <s v="Operativo"/>
    <n v="0.22"/>
    <n v="0.22"/>
    <n v="658.07799999999997"/>
    <x v="0"/>
  </r>
  <r>
    <x v="25"/>
    <x v="101"/>
    <x v="15"/>
    <s v="Operativo"/>
    <n v="0"/>
    <n v="0"/>
    <n v="0"/>
    <x v="0"/>
  </r>
  <r>
    <x v="25"/>
    <x v="102"/>
    <x v="15"/>
    <s v="Operativo"/>
    <n v="1.6"/>
    <n v="1.6"/>
    <n v="10062.479000000001"/>
    <x v="0"/>
  </r>
  <r>
    <x v="25"/>
    <x v="102"/>
    <x v="16"/>
    <s v="Operativo"/>
    <n v="1.6"/>
    <n v="1.6"/>
    <n v="10902.232"/>
    <x v="0"/>
  </r>
  <r>
    <x v="25"/>
    <x v="102"/>
    <x v="17"/>
    <s v="Operativo"/>
    <m/>
    <n v="2"/>
    <n v="2481.8490000000002"/>
    <x v="5"/>
  </r>
  <r>
    <x v="25"/>
    <x v="102"/>
    <x v="162"/>
    <s v="Operativo"/>
    <m/>
    <n v="2"/>
    <n v="2083.2429999999995"/>
    <x v="5"/>
  </r>
  <r>
    <x v="25"/>
    <x v="103"/>
    <x v="15"/>
    <s v="Operativo"/>
    <n v="0.25"/>
    <n v="0.25"/>
    <n v="1038.0930000000001"/>
    <x v="0"/>
  </r>
  <r>
    <x v="25"/>
    <x v="104"/>
    <x v="15"/>
    <s v="Inoperativo"/>
    <n v="0.28000000000000003"/>
    <n v="0.28000000000000003"/>
    <n v="0"/>
    <x v="7"/>
  </r>
  <r>
    <x v="25"/>
    <x v="104"/>
    <x v="16"/>
    <s v="Operativo"/>
    <n v="0.28000000000000003"/>
    <n v="0.28000000000000003"/>
    <n v="1195.8789999999999"/>
    <x v="0"/>
  </r>
  <r>
    <x v="25"/>
    <x v="105"/>
    <x v="15"/>
    <s v="Operativo"/>
    <n v="0.35"/>
    <n v="0.35"/>
    <n v="0"/>
    <x v="0"/>
  </r>
  <r>
    <x v="25"/>
    <x v="105"/>
    <x v="16"/>
    <s v="Operativo"/>
    <n v="0.35"/>
    <n v="0.35"/>
    <n v="0"/>
    <x v="0"/>
  </r>
  <r>
    <x v="25"/>
    <x v="106"/>
    <x v="15"/>
    <s v="Operativo"/>
    <n v="1.46"/>
    <n v="1.46"/>
    <n v="9738.6609999999982"/>
    <x v="0"/>
  </r>
  <r>
    <x v="25"/>
    <x v="107"/>
    <x v="15"/>
    <s v="Operativo"/>
    <n v="0.91200000000000003"/>
    <n v="0.91200000000000003"/>
    <n v="1966.6679999999999"/>
    <x v="0"/>
  </r>
  <r>
    <x v="25"/>
    <x v="107"/>
    <x v="16"/>
    <s v="Operativo"/>
    <n v="0.91200000000000003"/>
    <n v="0.91200000000000003"/>
    <n v="2250.6"/>
    <x v="0"/>
  </r>
  <r>
    <x v="25"/>
    <x v="108"/>
    <x v="15"/>
    <s v="Operativo"/>
    <n v="0.45"/>
    <n v="0.45"/>
    <n v="2856.6489999999999"/>
    <x v="0"/>
  </r>
  <r>
    <x v="25"/>
    <x v="108"/>
    <x v="16"/>
    <s v="Operativo"/>
    <n v="0.45"/>
    <n v="0.45"/>
    <n v="3284.8049999999994"/>
    <x v="0"/>
  </r>
  <r>
    <x v="25"/>
    <x v="109"/>
    <x v="15"/>
    <s v="Operativo"/>
    <n v="0.11"/>
    <n v="0.11"/>
    <n v="420.64499999999992"/>
    <x v="0"/>
  </r>
  <r>
    <x v="25"/>
    <x v="109"/>
    <x v="16"/>
    <s v="Operativo"/>
    <n v="0.11"/>
    <n v="0.11"/>
    <n v="467.512"/>
    <x v="0"/>
  </r>
  <r>
    <x v="25"/>
    <x v="110"/>
    <x v="15"/>
    <s v="Operativo"/>
    <n v="0.63"/>
    <n v="0.63"/>
    <n v="3203.9780000000001"/>
    <x v="0"/>
  </r>
  <r>
    <x v="25"/>
    <x v="110"/>
    <x v="16"/>
    <s v="Operativo"/>
    <n v="0.63"/>
    <n v="0.63"/>
    <n v="3111.2259999999997"/>
    <x v="0"/>
  </r>
  <r>
    <x v="25"/>
    <x v="111"/>
    <x v="15"/>
    <s v="Inoperativo"/>
    <n v="0"/>
    <n v="0"/>
    <n v="0"/>
    <x v="0"/>
  </r>
  <r>
    <x v="25"/>
    <x v="111"/>
    <x v="16"/>
    <s v="Inoperativo"/>
    <n v="0"/>
    <n v="0"/>
    <n v="0"/>
    <x v="0"/>
  </r>
  <r>
    <x v="25"/>
    <x v="112"/>
    <x v="15"/>
    <s v="Operativo"/>
    <n v="0.52"/>
    <n v="0.52"/>
    <n v="3361.9319999999998"/>
    <x v="0"/>
  </r>
  <r>
    <x v="25"/>
    <x v="112"/>
    <x v="16"/>
    <s v="Operativo"/>
    <n v="0.52"/>
    <n v="0.52"/>
    <n v="3331.3739999999993"/>
    <x v="0"/>
  </r>
  <r>
    <x v="25"/>
    <x v="113"/>
    <x v="15"/>
    <s v="Operativo"/>
    <n v="0.09"/>
    <n v="0.09"/>
    <n v="391.34"/>
    <x v="0"/>
  </r>
  <r>
    <x v="25"/>
    <x v="113"/>
    <x v="16"/>
    <s v="Operativo"/>
    <n v="0.09"/>
    <n v="0.09"/>
    <n v="485.62099999999998"/>
    <x v="0"/>
  </r>
  <r>
    <x v="25"/>
    <x v="113"/>
    <x v="17"/>
    <s v="Operativo"/>
    <n v="0.1"/>
    <n v="0.1"/>
    <n v="542.40300000000013"/>
    <x v="0"/>
  </r>
  <r>
    <x v="25"/>
    <x v="114"/>
    <x v="15"/>
    <s v="Operativo"/>
    <n v="0.76800000000000002"/>
    <n v="0.76800000000000002"/>
    <n v="2450.4450000000002"/>
    <x v="0"/>
  </r>
  <r>
    <x v="25"/>
    <x v="114"/>
    <x v="16"/>
    <s v="Operativo"/>
    <n v="0.76800000000000002"/>
    <n v="0.76800000000000002"/>
    <n v="2936.0509999999999"/>
    <x v="0"/>
  </r>
  <r>
    <x v="25"/>
    <x v="115"/>
    <x v="15"/>
    <s v="Operativo"/>
    <n v="1.92"/>
    <n v="1.92"/>
    <n v="7525.1410000000005"/>
    <x v="0"/>
  </r>
  <r>
    <x v="25"/>
    <x v="115"/>
    <x v="16"/>
    <s v="Operativo"/>
    <n v="1.92"/>
    <n v="1.92"/>
    <n v="7121.3539999999994"/>
    <x v="0"/>
  </r>
  <r>
    <x v="25"/>
    <x v="116"/>
    <x v="163"/>
    <s v="Operativo"/>
    <n v="7.65"/>
    <n v="7.65"/>
    <n v="810.61500000000001"/>
    <x v="0"/>
  </r>
  <r>
    <x v="25"/>
    <x v="116"/>
    <x v="164"/>
    <s v="Operativo"/>
    <n v="2.5499999999999998"/>
    <n v="2.5499999999999998"/>
    <n v="357.084"/>
    <x v="0"/>
  </r>
  <r>
    <x v="25"/>
    <x v="116"/>
    <x v="165"/>
    <s v="Inoperativo"/>
    <n v="0.5"/>
    <n v="0.5"/>
    <n v="0"/>
    <x v="0"/>
  </r>
  <r>
    <x v="25"/>
    <x v="116"/>
    <x v="166"/>
    <s v="Inoperativo"/>
    <n v="0.5"/>
    <n v="0.5"/>
    <n v="0"/>
    <x v="0"/>
  </r>
  <r>
    <x v="25"/>
    <x v="117"/>
    <x v="167"/>
    <s v="Operativo"/>
    <n v="0.75"/>
    <n v="0.75"/>
    <n v="0"/>
    <x v="0"/>
  </r>
  <r>
    <x v="25"/>
    <x v="117"/>
    <x v="168"/>
    <s v="Operativo"/>
    <n v="0.5"/>
    <n v="0.5"/>
    <n v="0"/>
    <x v="0"/>
  </r>
  <r>
    <x v="25"/>
    <x v="118"/>
    <x v="169"/>
    <s v="Operativo"/>
    <n v="0.25"/>
    <n v="0.25"/>
    <n v="24.512"/>
    <x v="0"/>
  </r>
  <r>
    <x v="25"/>
    <x v="118"/>
    <x v="170"/>
    <s v="Operativo"/>
    <n v="0.25"/>
    <n v="0.25"/>
    <n v="51.159000000000006"/>
    <x v="0"/>
  </r>
  <r>
    <x v="25"/>
    <x v="118"/>
    <x v="171"/>
    <s v="Operativo"/>
    <n v="0.5"/>
    <n v="0.5"/>
    <n v="25.428000000000004"/>
    <x v="0"/>
  </r>
  <r>
    <x v="25"/>
    <x v="119"/>
    <x v="172"/>
    <s v="Operativo"/>
    <n v="0.5"/>
    <n v="0.5"/>
    <n v="0"/>
    <x v="0"/>
  </r>
  <r>
    <x v="25"/>
    <x v="119"/>
    <x v="173"/>
    <s v="Operativo"/>
    <n v="0.5"/>
    <n v="0.5"/>
    <n v="0"/>
    <x v="0"/>
  </r>
  <r>
    <x v="25"/>
    <x v="119"/>
    <x v="174"/>
    <s v="Operativo"/>
    <n v="0.5"/>
    <n v="0.5"/>
    <n v="0"/>
    <x v="0"/>
  </r>
  <r>
    <x v="26"/>
    <x v="120"/>
    <x v="175"/>
    <s v="Operativo"/>
    <n v="0"/>
    <n v="0"/>
    <n v="0"/>
    <x v="0"/>
  </r>
  <r>
    <x v="26"/>
    <x v="121"/>
    <x v="175"/>
    <s v="Operativo"/>
    <n v="0.08"/>
    <n v="0.08"/>
    <n v="244.92700000000002"/>
    <x v="0"/>
  </r>
  <r>
    <x v="26"/>
    <x v="121"/>
    <x v="176"/>
    <s v="Operativo"/>
    <n v="0.08"/>
    <n v="0.08"/>
    <n v="218.80200000000002"/>
    <x v="0"/>
  </r>
  <r>
    <x v="26"/>
    <x v="122"/>
    <x v="175"/>
    <s v="Operativo"/>
    <n v="7.0000000000000007E-2"/>
    <n v="7.0000000000000007E-2"/>
    <n v="178.28499999999997"/>
    <x v="0"/>
  </r>
  <r>
    <x v="26"/>
    <x v="122"/>
    <x v="176"/>
    <s v="Operativo"/>
    <n v="7.0000000000000007E-2"/>
    <n v="7.0000000000000007E-2"/>
    <n v="183.90199999999999"/>
    <x v="0"/>
  </r>
  <r>
    <x v="26"/>
    <x v="123"/>
    <x v="177"/>
    <s v="Operativo"/>
    <n v="0.83"/>
    <n v="0.83"/>
    <n v="5580.5069999999996"/>
    <x v="0"/>
  </r>
  <r>
    <x v="26"/>
    <x v="123"/>
    <x v="178"/>
    <s v="Operativo"/>
    <n v="0.83"/>
    <n v="0.83"/>
    <n v="5536.6659999999993"/>
    <x v="0"/>
  </r>
  <r>
    <x v="26"/>
    <x v="124"/>
    <x v="175"/>
    <s v="Operativo"/>
    <n v="0"/>
    <n v="0"/>
    <n v="0"/>
    <x v="0"/>
  </r>
  <r>
    <x v="26"/>
    <x v="124"/>
    <x v="176"/>
    <s v="Operativo"/>
    <n v="0"/>
    <n v="0"/>
    <n v="0"/>
    <x v="0"/>
  </r>
  <r>
    <x v="26"/>
    <x v="125"/>
    <x v="179"/>
    <s v="Operativo"/>
    <n v="0.26"/>
    <n v="0.26"/>
    <n v="671.8370000000001"/>
    <x v="0"/>
  </r>
  <r>
    <x v="26"/>
    <x v="125"/>
    <x v="180"/>
    <s v="Operativo"/>
    <n v="0.246"/>
    <n v="0.246"/>
    <n v="1124.9599999999998"/>
    <x v="0"/>
  </r>
  <r>
    <x v="26"/>
    <x v="126"/>
    <x v="181"/>
    <s v="Operativo"/>
    <n v="0"/>
    <n v="0"/>
    <n v="0"/>
    <x v="0"/>
  </r>
  <r>
    <x v="26"/>
    <x v="126"/>
    <x v="182"/>
    <s v="Operativo"/>
    <n v="0"/>
    <n v="0"/>
    <n v="0"/>
    <x v="0"/>
  </r>
  <r>
    <x v="26"/>
    <x v="127"/>
    <x v="183"/>
    <s v="Operativo"/>
    <n v="0"/>
    <n v="0"/>
    <n v="0"/>
    <x v="0"/>
  </r>
  <r>
    <x v="26"/>
    <x v="127"/>
    <x v="184"/>
    <s v="Inoperativo"/>
    <n v="0"/>
    <n v="0"/>
    <n v="0"/>
    <x v="0"/>
  </r>
  <r>
    <x v="26"/>
    <x v="127"/>
    <x v="72"/>
    <s v="Operativo"/>
    <n v="0"/>
    <n v="0"/>
    <n v="0"/>
    <x v="0"/>
  </r>
  <r>
    <x v="26"/>
    <x v="128"/>
    <x v="185"/>
    <s v="Operativo"/>
    <n v="0.5"/>
    <n v="0.5"/>
    <n v="0"/>
    <x v="0"/>
  </r>
  <r>
    <x v="26"/>
    <x v="128"/>
    <x v="186"/>
    <s v="Operativo"/>
    <n v="0.5"/>
    <n v="0.5"/>
    <n v="0"/>
    <x v="0"/>
  </r>
  <r>
    <x v="26"/>
    <x v="128"/>
    <x v="187"/>
    <s v="Operativo"/>
    <n v="0.5"/>
    <n v="0.5"/>
    <n v="0"/>
    <x v="0"/>
  </r>
  <r>
    <x v="26"/>
    <x v="128"/>
    <x v="188"/>
    <s v="Operativo"/>
    <n v="0.9"/>
    <n v="0.9"/>
    <n v="0"/>
    <x v="0"/>
  </r>
  <r>
    <x v="26"/>
    <x v="128"/>
    <x v="189"/>
    <s v="Operativo"/>
    <n v="1"/>
    <n v="1"/>
    <n v="0"/>
    <x v="0"/>
  </r>
  <r>
    <x v="26"/>
    <x v="128"/>
    <x v="190"/>
    <s v="Operativo"/>
    <n v="1"/>
    <n v="1"/>
    <n v="0"/>
    <x v="0"/>
  </r>
  <r>
    <x v="26"/>
    <x v="129"/>
    <x v="188"/>
    <s v="Operativo"/>
    <n v="0"/>
    <n v="0"/>
    <n v="0"/>
    <x v="0"/>
  </r>
  <r>
    <x v="26"/>
    <x v="129"/>
    <x v="191"/>
    <s v="Operativo"/>
    <n v="0"/>
    <n v="0"/>
    <n v="0"/>
    <x v="0"/>
  </r>
  <r>
    <x v="26"/>
    <x v="129"/>
    <x v="192"/>
    <s v="Operativo"/>
    <n v="0"/>
    <n v="0"/>
    <n v="0"/>
    <x v="0"/>
  </r>
  <r>
    <x v="26"/>
    <x v="129"/>
    <x v="193"/>
    <s v="Inoperativo"/>
    <n v="0"/>
    <n v="0"/>
    <n v="0"/>
    <x v="0"/>
  </r>
  <r>
    <x v="26"/>
    <x v="130"/>
    <x v="44"/>
    <s v="Inoperativo"/>
    <n v="0"/>
    <n v="0"/>
    <n v="0"/>
    <x v="0"/>
  </r>
  <r>
    <x v="26"/>
    <x v="130"/>
    <x v="194"/>
    <s v="Operativo"/>
    <n v="0"/>
    <n v="0"/>
    <n v="0"/>
    <x v="0"/>
  </r>
  <r>
    <x v="26"/>
    <x v="131"/>
    <x v="195"/>
    <s v="Operativo"/>
    <n v="0.32"/>
    <n v="0.32"/>
    <n v="0"/>
    <x v="0"/>
  </r>
  <r>
    <x v="26"/>
    <x v="131"/>
    <x v="196"/>
    <s v="Operativo"/>
    <n v="1"/>
    <n v="1"/>
    <n v="0"/>
    <x v="0"/>
  </r>
  <r>
    <x v="26"/>
    <x v="131"/>
    <x v="197"/>
    <s v="Operativo"/>
    <n v="0.5"/>
    <n v="0.5"/>
    <n v="0"/>
    <x v="0"/>
  </r>
  <r>
    <x v="26"/>
    <x v="131"/>
    <x v="198"/>
    <s v="Operativo"/>
    <n v="1"/>
    <n v="1"/>
    <n v="0"/>
    <x v="0"/>
  </r>
  <r>
    <x v="26"/>
    <x v="132"/>
    <x v="199"/>
    <s v="Operativo"/>
    <m/>
    <n v="0.48"/>
    <n v="9"/>
    <x v="9"/>
  </r>
  <r>
    <x v="26"/>
    <x v="132"/>
    <x v="200"/>
    <s v="Operativo"/>
    <m/>
    <n v="31"/>
    <n v="238625.77499999999"/>
    <x v="9"/>
  </r>
  <r>
    <x v="27"/>
    <x v="133"/>
    <x v="201"/>
    <s v="Inoperativo"/>
    <n v="0"/>
    <n v="0"/>
    <n v="0"/>
    <x v="0"/>
  </r>
  <r>
    <x v="27"/>
    <x v="134"/>
    <x v="38"/>
    <s v="Operativo"/>
    <n v="0.5"/>
    <n v="0.5"/>
    <n v="3644.0479999999998"/>
    <x v="0"/>
  </r>
  <r>
    <x v="27"/>
    <x v="134"/>
    <x v="39"/>
    <s v="Operativo"/>
    <n v="0.5"/>
    <n v="0.5"/>
    <n v="4181.5550000000003"/>
    <x v="0"/>
  </r>
  <r>
    <x v="27"/>
    <x v="135"/>
    <x v="38"/>
    <s v="Operativo"/>
    <n v="1"/>
    <n v="1"/>
    <n v="6104.5009999999993"/>
    <x v="0"/>
  </r>
  <r>
    <x v="27"/>
    <x v="135"/>
    <x v="39"/>
    <s v="Operativo"/>
    <n v="1"/>
    <n v="1"/>
    <n v="0"/>
    <x v="0"/>
  </r>
  <r>
    <x v="27"/>
    <x v="136"/>
    <x v="38"/>
    <s v="Operativo"/>
    <n v="0.4"/>
    <n v="0.4"/>
    <n v="3181.5419999999999"/>
    <x v="0"/>
  </r>
  <r>
    <x v="27"/>
    <x v="136"/>
    <x v="39"/>
    <s v="Operativo"/>
    <n v="0.4"/>
    <n v="0.4"/>
    <n v="3087.9829999999997"/>
    <x v="0"/>
  </r>
  <r>
    <x v="27"/>
    <x v="137"/>
    <x v="38"/>
    <s v="Operativo"/>
    <n v="0.34"/>
    <n v="0.34"/>
    <n v="1641.15"/>
    <x v="0"/>
  </r>
  <r>
    <x v="27"/>
    <x v="137"/>
    <x v="39"/>
    <s v="Inoperativo"/>
    <n v="0.4"/>
    <n v="0.4"/>
    <n v="0"/>
    <x v="0"/>
  </r>
  <r>
    <x v="27"/>
    <x v="138"/>
    <x v="202"/>
    <s v="Operativo"/>
    <n v="0.5"/>
    <n v="0.5"/>
    <n v="0"/>
    <x v="0"/>
  </r>
  <r>
    <x v="27"/>
    <x v="139"/>
    <x v="111"/>
    <s v="Inoperativo"/>
    <n v="0.5"/>
    <n v="0.5"/>
    <n v="0"/>
    <x v="0"/>
  </r>
  <r>
    <x v="27"/>
    <x v="139"/>
    <x v="203"/>
    <s v="Operativo"/>
    <n v="0.75"/>
    <n v="0.75"/>
    <n v="0"/>
    <x v="0"/>
  </r>
  <r>
    <x v="27"/>
    <x v="140"/>
    <x v="202"/>
    <s v="Operativo"/>
    <n v="0.5"/>
    <n v="0.5"/>
    <n v="15.235000000000001"/>
    <x v="0"/>
  </r>
  <r>
    <x v="27"/>
    <x v="140"/>
    <x v="48"/>
    <s v="Inoperativo"/>
    <n v="0"/>
    <n v="0"/>
    <n v="0"/>
    <x v="0"/>
  </r>
  <r>
    <x v="27"/>
    <x v="141"/>
    <x v="48"/>
    <s v="Operativo"/>
    <n v="0.7"/>
    <n v="0.7"/>
    <n v="0"/>
    <x v="0"/>
  </r>
  <r>
    <x v="27"/>
    <x v="142"/>
    <x v="202"/>
    <s v="Inoperativo"/>
    <n v="0"/>
    <n v="0"/>
    <n v="0"/>
    <x v="0"/>
  </r>
  <r>
    <x v="27"/>
    <x v="143"/>
    <x v="204"/>
    <s v="Inoperativo"/>
    <n v="0"/>
    <n v="0"/>
    <n v="0"/>
    <x v="0"/>
  </r>
  <r>
    <x v="27"/>
    <x v="144"/>
    <x v="48"/>
    <s v="Operativo"/>
    <n v="0.5"/>
    <n v="0.5"/>
    <n v="0"/>
    <x v="0"/>
  </r>
  <r>
    <x v="27"/>
    <x v="145"/>
    <x v="205"/>
    <s v="Inoperativo"/>
    <n v="0"/>
    <n v="0"/>
    <n v="0"/>
    <x v="0"/>
  </r>
  <r>
    <x v="27"/>
    <x v="145"/>
    <x v="206"/>
    <s v="Inoperativo"/>
    <n v="0"/>
    <n v="0"/>
    <n v="0"/>
    <x v="0"/>
  </r>
  <r>
    <x v="28"/>
    <x v="146"/>
    <x v="12"/>
    <s v="Operativo"/>
    <n v="114"/>
    <n v="114"/>
    <n v="809803.62099999993"/>
    <x v="0"/>
  </r>
  <r>
    <x v="28"/>
    <x v="146"/>
    <x v="13"/>
    <s v="Operativo"/>
    <n v="114"/>
    <n v="114"/>
    <n v="814896.45799999998"/>
    <x v="0"/>
  </r>
  <r>
    <x v="28"/>
    <x v="146"/>
    <x v="14"/>
    <s v="Operativo"/>
    <n v="114"/>
    <n v="114"/>
    <n v="795294.24900000007"/>
    <x v="0"/>
  </r>
  <r>
    <x v="28"/>
    <x v="146"/>
    <x v="28"/>
    <s v="Operativo"/>
    <n v="114"/>
    <n v="114"/>
    <n v="737891.65899999987"/>
    <x v="0"/>
  </r>
  <r>
    <x v="28"/>
    <x v="146"/>
    <x v="29"/>
    <s v="Operativo"/>
    <n v="114"/>
    <n v="114"/>
    <n v="688446.49300000002"/>
    <x v="0"/>
  </r>
  <r>
    <x v="28"/>
    <x v="146"/>
    <x v="30"/>
    <s v="Operativo"/>
    <n v="114"/>
    <n v="114"/>
    <n v="703520.74400000006"/>
    <x v="0"/>
  </r>
  <r>
    <x v="28"/>
    <x v="146"/>
    <x v="207"/>
    <s v="Operativo"/>
    <n v="114"/>
    <n v="114"/>
    <n v="699451.35699999984"/>
    <x v="0"/>
  </r>
  <r>
    <x v="28"/>
    <x v="147"/>
    <x v="12"/>
    <s v="Operativo"/>
    <n v="70.12"/>
    <n v="70.12"/>
    <n v="547582.08699999994"/>
    <x v="0"/>
  </r>
  <r>
    <x v="28"/>
    <x v="147"/>
    <x v="13"/>
    <s v="Operativo"/>
    <n v="70.12"/>
    <n v="70.12"/>
    <n v="554533.95700000005"/>
    <x v="0"/>
  </r>
  <r>
    <x v="28"/>
    <x v="147"/>
    <x v="14"/>
    <s v="Operativo"/>
    <n v="70.12"/>
    <n v="70.12"/>
    <n v="555654.03100000008"/>
    <x v="0"/>
  </r>
  <r>
    <x v="28"/>
    <x v="148"/>
    <x v="208"/>
    <s v="Operativo"/>
    <n v="9.34"/>
    <n v="9.34"/>
    <n v="1603.8140000000001"/>
    <x v="0"/>
  </r>
  <r>
    <x v="28"/>
    <x v="148"/>
    <x v="209"/>
    <s v="Operativo"/>
    <n v="9.34"/>
    <n v="9.34"/>
    <n v="1055.9750000000001"/>
    <x v="0"/>
  </r>
  <r>
    <x v="29"/>
    <x v="149"/>
    <x v="15"/>
    <s v="Operativo"/>
    <n v="0.88"/>
    <n v="0.88"/>
    <n v="7221.2820000000002"/>
    <x v="0"/>
  </r>
  <r>
    <x v="29"/>
    <x v="149"/>
    <x v="16"/>
    <s v="Operativo"/>
    <n v="0.88"/>
    <n v="0.88"/>
    <n v="6773.3780000000015"/>
    <x v="0"/>
  </r>
  <r>
    <x v="29"/>
    <x v="150"/>
    <x v="15"/>
    <s v="Operativo"/>
    <n v="0.26"/>
    <n v="0.26"/>
    <n v="1612.8240000000001"/>
    <x v="0"/>
  </r>
  <r>
    <x v="29"/>
    <x v="150"/>
    <x v="16"/>
    <s v="Operativo"/>
    <n v="0.26"/>
    <n v="0.26"/>
    <n v="1613.7650000000001"/>
    <x v="0"/>
  </r>
  <r>
    <x v="29"/>
    <x v="150"/>
    <x v="17"/>
    <s v="Operativo"/>
    <n v="0.26"/>
    <n v="0.26"/>
    <n v="1737.9820000000002"/>
    <x v="0"/>
  </r>
  <r>
    <x v="29"/>
    <x v="151"/>
    <x v="15"/>
    <s v="Operativo"/>
    <n v="2.3199999999999998"/>
    <n v="2.3199999999999998"/>
    <n v="19339.699000000001"/>
    <x v="0"/>
  </r>
  <r>
    <x v="29"/>
    <x v="151"/>
    <x v="16"/>
    <s v="Operativo"/>
    <n v="2.3199999999999998"/>
    <n v="2.3199999999999998"/>
    <n v="20065.996999999999"/>
    <x v="0"/>
  </r>
  <r>
    <x v="29"/>
    <x v="152"/>
    <x v="15"/>
    <s v="Operativo"/>
    <n v="5.2"/>
    <n v="5.2"/>
    <n v="34901.408000000003"/>
    <x v="0"/>
  </r>
  <r>
    <x v="29"/>
    <x v="152"/>
    <x v="16"/>
    <s v="Operativo"/>
    <n v="5.2"/>
    <n v="5.2"/>
    <n v="33156.880000000005"/>
    <x v="0"/>
  </r>
  <r>
    <x v="29"/>
    <x v="152"/>
    <x v="17"/>
    <s v="Operativo"/>
    <n v="5.2"/>
    <n v="5.2"/>
    <n v="41008.848000000005"/>
    <x v="0"/>
  </r>
  <r>
    <x v="29"/>
    <x v="153"/>
    <x v="15"/>
    <s v="Operativo"/>
    <n v="48.45"/>
    <n v="48.45"/>
    <n v="272759.299"/>
    <x v="0"/>
  </r>
  <r>
    <x v="29"/>
    <x v="153"/>
    <x v="16"/>
    <s v="Operativo"/>
    <n v="48.45"/>
    <n v="48.45"/>
    <n v="203875.976"/>
    <x v="0"/>
  </r>
  <r>
    <x v="29"/>
    <x v="153"/>
    <x v="17"/>
    <s v="Operativo"/>
    <n v="48.45"/>
    <n v="48.45"/>
    <n v="245494.75899999996"/>
    <x v="0"/>
  </r>
  <r>
    <x v="29"/>
    <x v="154"/>
    <x v="15"/>
    <s v="Operativo"/>
    <n v="8.9600000000000009"/>
    <n v="8.9600000000000009"/>
    <n v="65998.712"/>
    <x v="0"/>
  </r>
  <r>
    <x v="29"/>
    <x v="155"/>
    <x v="162"/>
    <s v="Operativo"/>
    <n v="20.350000000000001"/>
    <n v="20.350000000000001"/>
    <n v="60.465000000000003"/>
    <x v="0"/>
  </r>
  <r>
    <x v="29"/>
    <x v="155"/>
    <x v="210"/>
    <s v="Operativo"/>
    <n v="5.23"/>
    <n v="5.23"/>
    <n v="401.15200000000004"/>
    <x v="0"/>
  </r>
  <r>
    <x v="29"/>
    <x v="155"/>
    <x v="211"/>
    <s v="Operativo"/>
    <n v="5.23"/>
    <n v="5.23"/>
    <n v="377.52699999999999"/>
    <x v="0"/>
  </r>
  <r>
    <x v="29"/>
    <x v="156"/>
    <x v="12"/>
    <s v="Operativo"/>
    <n v="10.57"/>
    <n v="10.57"/>
    <n v="0"/>
    <x v="0"/>
  </r>
  <r>
    <x v="29"/>
    <x v="156"/>
    <x v="13"/>
    <s v="Operativo"/>
    <n v="10.57"/>
    <n v="10.57"/>
    <n v="290.90500000000003"/>
    <x v="0"/>
  </r>
  <r>
    <x v="29"/>
    <x v="156"/>
    <x v="14"/>
    <s v="Operativo"/>
    <n v="10.57"/>
    <n v="10.57"/>
    <n v="260.56100000000004"/>
    <x v="0"/>
  </r>
  <r>
    <x v="29"/>
    <x v="157"/>
    <x v="212"/>
    <s v="Operativo"/>
    <n v="37.4"/>
    <n v="37.4"/>
    <n v="36066.251000000004"/>
    <x v="0"/>
  </r>
  <r>
    <x v="29"/>
    <x v="157"/>
    <x v="213"/>
    <s v="Operativo"/>
    <n v="37.4"/>
    <n v="37.4"/>
    <n v="48566.381000000001"/>
    <x v="0"/>
  </r>
  <r>
    <x v="30"/>
    <x v="158"/>
    <x v="12"/>
    <s v="Operativo"/>
    <n v="11.9"/>
    <n v="11.9"/>
    <n v="33402.03"/>
    <x v="0"/>
  </r>
  <r>
    <x v="30"/>
    <x v="158"/>
    <x v="13"/>
    <s v="Operativo"/>
    <n v="11.9"/>
    <n v="11.9"/>
    <n v="32885.947999999997"/>
    <x v="0"/>
  </r>
  <r>
    <x v="30"/>
    <x v="159"/>
    <x v="14"/>
    <s v="Operativo"/>
    <n v="11.9"/>
    <n v="11.9"/>
    <n v="44916.356999999996"/>
    <x v="0"/>
  </r>
  <r>
    <x v="30"/>
    <x v="160"/>
    <x v="12"/>
    <s v="Operativo"/>
    <n v="5.7320000000000002"/>
    <n v="5.7320000000000002"/>
    <n v="36846.334999999999"/>
    <x v="0"/>
  </r>
  <r>
    <x v="30"/>
    <x v="160"/>
    <x v="13"/>
    <s v="Operativo"/>
    <n v="5.7320000000000002"/>
    <n v="5.7320000000000002"/>
    <n v="36390.286"/>
    <x v="0"/>
  </r>
  <r>
    <x v="30"/>
    <x v="160"/>
    <x v="14"/>
    <s v="Operativo"/>
    <n v="5.7320000000000002"/>
    <n v="5.7320000000000002"/>
    <n v="37331.095999999998"/>
    <x v="0"/>
  </r>
  <r>
    <x v="30"/>
    <x v="160"/>
    <x v="28"/>
    <s v="Operativo"/>
    <n v="5.7320000000000002"/>
    <n v="5.7320000000000002"/>
    <n v="37398.695"/>
    <x v="0"/>
  </r>
  <r>
    <x v="31"/>
    <x v="161"/>
    <x v="12"/>
    <s v="Inoperativo"/>
    <n v="0"/>
    <n v="0.3"/>
    <n v="1648.453"/>
    <x v="0"/>
  </r>
  <r>
    <x v="31"/>
    <x v="161"/>
    <x v="13"/>
    <s v="Operativo"/>
    <n v="0"/>
    <n v="0.3"/>
    <n v="1155.2639999999999"/>
    <x v="0"/>
  </r>
  <r>
    <x v="32"/>
    <x v="162"/>
    <x v="1"/>
    <s v="Operativo"/>
    <n v="5"/>
    <n v="5"/>
    <n v="32547.929000000004"/>
    <x v="0"/>
  </r>
  <r>
    <x v="33"/>
    <x v="163"/>
    <x v="214"/>
    <s v="Operativo"/>
    <n v="20"/>
    <n v="20"/>
    <n v="106427.694"/>
    <x v="0"/>
  </r>
  <r>
    <x v="33"/>
    <x v="164"/>
    <x v="214"/>
    <s v="Operativo"/>
    <n v="20"/>
    <n v="20"/>
    <n v="134112.16899999999"/>
    <x v="0"/>
  </r>
  <r>
    <x v="34"/>
    <x v="165"/>
    <x v="215"/>
    <s v="Operativo"/>
    <n v="102"/>
    <n v="102"/>
    <n v="837083.14000000013"/>
    <x v="0"/>
  </r>
  <r>
    <x v="34"/>
    <x v="165"/>
    <x v="216"/>
    <s v="Operativo"/>
    <n v="30.15"/>
    <n v="30.15"/>
    <n v="90193.732000000004"/>
    <x v="0"/>
  </r>
  <r>
    <x v="34"/>
    <x v="165"/>
    <x v="217"/>
    <s v="Operativo"/>
    <n v="30.15"/>
    <n v="30.15"/>
    <n v="189390.73100000003"/>
    <x v="0"/>
  </r>
  <r>
    <x v="34"/>
    <x v="165"/>
    <x v="218"/>
    <s v="Operativo"/>
    <n v="30.15"/>
    <n v="30.15"/>
    <n v="168775.421"/>
    <x v="0"/>
  </r>
  <r>
    <x v="34"/>
    <x v="166"/>
    <x v="219"/>
    <s v="Fuera de Operación"/>
    <n v="0"/>
    <n v="2.5"/>
    <n v="7.7119999999999997"/>
    <x v="7"/>
  </r>
  <r>
    <x v="34"/>
    <x v="166"/>
    <x v="220"/>
    <s v="Fuera de Operación"/>
    <n v="0"/>
    <n v="2.5"/>
    <n v="8.016"/>
    <x v="7"/>
  </r>
  <r>
    <x v="34"/>
    <x v="166"/>
    <x v="221"/>
    <s v="Fuera de Operación"/>
    <n v="0"/>
    <n v="2.5"/>
    <n v="8.0150000000000006"/>
    <x v="7"/>
  </r>
  <r>
    <x v="34"/>
    <x v="166"/>
    <x v="222"/>
    <s v="Fuera de Operación"/>
    <n v="0"/>
    <n v="2.5"/>
    <n v="5.9370000000000003"/>
    <x v="7"/>
  </r>
  <r>
    <x v="34"/>
    <x v="166"/>
    <x v="223"/>
    <s v="Fuera de Operación"/>
    <n v="0"/>
    <n v="2.5"/>
    <n v="0"/>
    <x v="7"/>
  </r>
  <r>
    <x v="34"/>
    <x v="166"/>
    <x v="224"/>
    <s v="Fuera de Operación"/>
    <n v="0"/>
    <m/>
    <m/>
    <x v="7"/>
  </r>
  <r>
    <x v="34"/>
    <x v="166"/>
    <x v="210"/>
    <s v="Fuera de Operación"/>
    <n v="0"/>
    <n v="1"/>
    <n v="6.9930000000000003"/>
    <x v="7"/>
  </r>
  <r>
    <x v="34"/>
    <x v="166"/>
    <x v="211"/>
    <s v="Fuera de Operación"/>
    <n v="0"/>
    <n v="2.12"/>
    <n v="5.9370000000000003"/>
    <x v="7"/>
  </r>
  <r>
    <x v="35"/>
    <x v="167"/>
    <x v="12"/>
    <s v="Inoperativo"/>
    <n v="10"/>
    <n v="10"/>
    <n v="0"/>
    <x v="0"/>
  </r>
  <r>
    <x v="35"/>
    <x v="167"/>
    <x v="13"/>
    <s v="Inoperativo"/>
    <n v="10"/>
    <n v="10"/>
    <n v="0"/>
    <x v="0"/>
  </r>
  <r>
    <x v="36"/>
    <x v="168"/>
    <x v="12"/>
    <s v="Operativo"/>
    <n v="57"/>
    <n v="57"/>
    <n v="402732.35100000002"/>
    <x v="0"/>
  </r>
  <r>
    <x v="36"/>
    <x v="168"/>
    <x v="13"/>
    <s v="Operativo"/>
    <n v="57"/>
    <n v="57"/>
    <n v="401582.77799999999"/>
    <x v="0"/>
  </r>
  <r>
    <x v="36"/>
    <x v="43"/>
    <x v="225"/>
    <s v="Operativo"/>
    <n v="0"/>
    <n v="0"/>
    <n v="0"/>
    <x v="0"/>
  </r>
  <r>
    <x v="36"/>
    <x v="169"/>
    <x v="225"/>
    <s v="Operativo"/>
    <n v="0"/>
    <n v="0"/>
    <n v="0"/>
    <x v="0"/>
  </r>
  <r>
    <x v="37"/>
    <x v="170"/>
    <x v="226"/>
    <s v="Operativo"/>
    <m/>
    <n v="19.989999999999998"/>
    <n v="134056.78949999998"/>
    <x v="1"/>
  </r>
  <r>
    <x v="38"/>
    <x v="171"/>
    <x v="1"/>
    <s v="Operativo"/>
    <n v="225"/>
    <n v="225"/>
    <n v="1226156.0330000001"/>
    <x v="0"/>
  </r>
  <r>
    <x v="38"/>
    <x v="171"/>
    <x v="36"/>
    <s v="Operativo"/>
    <n v="225"/>
    <n v="225"/>
    <n v="1204374.6859999998"/>
    <x v="0"/>
  </r>
  <r>
    <x v="38"/>
    <x v="171"/>
    <x v="227"/>
    <s v="Operativo"/>
    <n v="6.4"/>
    <n v="6.4"/>
    <n v="37393.834999999999"/>
    <x v="0"/>
  </r>
  <r>
    <x v="39"/>
    <x v="172"/>
    <x v="228"/>
    <s v="Operativo"/>
    <n v="49.18"/>
    <n v="49.18"/>
    <n v="211948.45699999997"/>
    <x v="0"/>
  </r>
  <r>
    <x v="39"/>
    <x v="172"/>
    <x v="229"/>
    <s v="Operativo"/>
    <n v="47.58"/>
    <n v="47.58"/>
    <n v="180681.44900000002"/>
    <x v="0"/>
  </r>
  <r>
    <x v="40"/>
    <x v="173"/>
    <x v="1"/>
    <s v="Operativo"/>
    <n v="0.73399999999999999"/>
    <n v="0.73399999999999999"/>
    <n v="2150.2419999999997"/>
    <x v="0"/>
  </r>
  <r>
    <x v="40"/>
    <x v="174"/>
    <x v="1"/>
    <s v="Operativo"/>
    <n v="0.85"/>
    <n v="0.85"/>
    <n v="454.64000000000004"/>
    <x v="0"/>
  </r>
  <r>
    <x v="40"/>
    <x v="174"/>
    <x v="36"/>
    <s v="Operativo"/>
    <n v="0.32"/>
    <n v="0.32"/>
    <n v="1110.261"/>
    <x v="0"/>
  </r>
  <r>
    <x v="41"/>
    <x v="175"/>
    <x v="1"/>
    <s v="Operativo"/>
    <n v="9.9499999999999993"/>
    <n v="9.9499999999999993"/>
    <n v="51321.104000000007"/>
    <x v="0"/>
  </r>
  <r>
    <x v="41"/>
    <x v="175"/>
    <x v="36"/>
    <s v="Operativo"/>
    <n v="9.9499999999999993"/>
    <n v="9.9499999999999993"/>
    <n v="46454.109000000004"/>
    <x v="0"/>
  </r>
  <r>
    <x v="42"/>
    <x v="176"/>
    <x v="1"/>
    <s v="Operativo"/>
    <n v="10"/>
    <n v="10"/>
    <n v="44600.672999999988"/>
    <x v="0"/>
  </r>
  <r>
    <x v="42"/>
    <x v="176"/>
    <x v="36"/>
    <s v="Operativo"/>
    <n v="10"/>
    <n v="10"/>
    <n v="59040.94"/>
    <x v="0"/>
  </r>
  <r>
    <x v="42"/>
    <x v="177"/>
    <x v="230"/>
    <s v="Operativo"/>
    <m/>
    <n v="0.31"/>
    <n v="0"/>
    <x v="0"/>
  </r>
  <r>
    <x v="43"/>
    <x v="178"/>
    <x v="231"/>
    <s v="Operativo"/>
    <n v="0.14000000000000001"/>
    <n v="0.14000000000000001"/>
    <n v="347.06799999999998"/>
    <x v="0"/>
  </r>
  <r>
    <x v="43"/>
    <x v="178"/>
    <x v="232"/>
    <s v="Operativo"/>
    <n v="0.14000000000000001"/>
    <n v="0.14000000000000001"/>
    <n v="638.94299999999998"/>
    <x v="0"/>
  </r>
  <r>
    <x v="43"/>
    <x v="179"/>
    <x v="233"/>
    <s v="Operativo"/>
    <n v="0.5"/>
    <n v="0.5"/>
    <n v="402.37099999999998"/>
    <x v="0"/>
  </r>
  <r>
    <x v="43"/>
    <x v="179"/>
    <x v="234"/>
    <s v="Operativo"/>
    <n v="0.5"/>
    <n v="0.5"/>
    <n v="2963.0180000000005"/>
    <x v="0"/>
  </r>
  <r>
    <x v="43"/>
    <x v="180"/>
    <x v="235"/>
    <s v="Operativo"/>
    <n v="0.25"/>
    <n v="0.25"/>
    <n v="704.54199999999992"/>
    <x v="0"/>
  </r>
  <r>
    <x v="43"/>
    <x v="180"/>
    <x v="236"/>
    <s v="Operativo"/>
    <n v="0.27700000000000002"/>
    <n v="0.27700000000000002"/>
    <n v="398.28700000000003"/>
    <x v="0"/>
  </r>
  <r>
    <x v="43"/>
    <x v="181"/>
    <x v="11"/>
    <s v="Operativo"/>
    <n v="7.4999999999999997E-2"/>
    <n v="7.4999999999999997E-2"/>
    <n v="263.59500000000003"/>
    <x v="0"/>
  </r>
  <r>
    <x v="43"/>
    <x v="181"/>
    <x v="237"/>
    <s v="Operativo"/>
    <n v="7.4999999999999997E-2"/>
    <n v="7.4999999999999997E-2"/>
    <n v="267.59200000000004"/>
    <x v="0"/>
  </r>
  <r>
    <x v="43"/>
    <x v="182"/>
    <x v="238"/>
    <s v="Operativo"/>
    <n v="0.11"/>
    <n v="0.11"/>
    <n v="244.41600000000005"/>
    <x v="0"/>
  </r>
  <r>
    <x v="43"/>
    <x v="182"/>
    <x v="239"/>
    <s v="Operativo"/>
    <n v="0.08"/>
    <n v="0.08"/>
    <n v="4.17"/>
    <x v="0"/>
  </r>
  <r>
    <x v="43"/>
    <x v="183"/>
    <x v="240"/>
    <s v="Operativo"/>
    <n v="0"/>
    <n v="0.17"/>
    <n v="5.5270000000000001"/>
    <x v="0"/>
  </r>
  <r>
    <x v="43"/>
    <x v="183"/>
    <x v="241"/>
    <s v="Operativo"/>
    <n v="0"/>
    <m/>
    <m/>
    <x v="0"/>
  </r>
  <r>
    <x v="43"/>
    <x v="183"/>
    <x v="242"/>
    <s v="Operativo"/>
    <n v="0.46300000000000002"/>
    <n v="0.46300000000000002"/>
    <n v="1.3460000000000001"/>
    <x v="0"/>
  </r>
  <r>
    <x v="44"/>
    <x v="184"/>
    <x v="23"/>
    <s v="Operativo"/>
    <n v="15.888999999999999"/>
    <n v="15.888999999999999"/>
    <n v="0"/>
    <x v="0"/>
  </r>
  <r>
    <x v="44"/>
    <x v="184"/>
    <x v="24"/>
    <s v="Operativo"/>
    <n v="15.888999999999999"/>
    <n v="15.888999999999999"/>
    <n v="0"/>
    <x v="0"/>
  </r>
  <r>
    <x v="44"/>
    <x v="184"/>
    <x v="243"/>
    <s v="Operativo"/>
    <n v="15.888999999999999"/>
    <n v="15.888999999999999"/>
    <n v="0"/>
    <x v="0"/>
  </r>
  <r>
    <x v="44"/>
    <x v="184"/>
    <x v="244"/>
    <s v="Operativo"/>
    <n v="34.97"/>
    <n v="34.97"/>
    <n v="0"/>
    <x v="0"/>
  </r>
  <r>
    <x v="44"/>
    <x v="185"/>
    <x v="12"/>
    <s v="Operativo"/>
    <m/>
    <n v="0.35"/>
    <n v="869.90000000000009"/>
    <x v="9"/>
  </r>
  <r>
    <x v="44"/>
    <x v="185"/>
    <x v="13"/>
    <s v="Operativo"/>
    <m/>
    <n v="0.35"/>
    <n v="787.7"/>
    <x v="9"/>
  </r>
  <r>
    <x v="44"/>
    <x v="186"/>
    <x v="23"/>
    <s v="Operativo"/>
    <n v="15.7"/>
    <n v="15.7"/>
    <n v="116216.15999999999"/>
    <x v="0"/>
  </r>
  <r>
    <x v="44"/>
    <x v="186"/>
    <x v="24"/>
    <s v="Operativo"/>
    <n v="15.7"/>
    <n v="15.7"/>
    <n v="110886.901"/>
    <x v="0"/>
  </r>
  <r>
    <x v="44"/>
    <x v="187"/>
    <x v="23"/>
    <s v="Operativo"/>
    <n v="64.599999999999994"/>
    <n v="64.599999999999994"/>
    <n v="314266.87"/>
    <x v="0"/>
  </r>
  <r>
    <x v="44"/>
    <x v="187"/>
    <x v="24"/>
    <s v="Operativo"/>
    <n v="64.599999999999994"/>
    <n v="64.599999999999994"/>
    <n v="190771.96300000002"/>
    <x v="0"/>
  </r>
  <r>
    <x v="44"/>
    <x v="187"/>
    <x v="243"/>
    <s v="Operativo"/>
    <n v="64.599999999999994"/>
    <n v="64.599999999999994"/>
    <n v="328043.47900000005"/>
    <x v="0"/>
  </r>
  <r>
    <x v="44"/>
    <x v="187"/>
    <x v="244"/>
    <s v="Operativo"/>
    <n v="64.599999999999994"/>
    <n v="64.599999999999994"/>
    <n v="315021.02"/>
    <x v="0"/>
  </r>
  <r>
    <x v="44"/>
    <x v="188"/>
    <x v="23"/>
    <s v="Operativo"/>
    <n v="60"/>
    <n v="60"/>
    <n v="411100.35200000001"/>
    <x v="0"/>
  </r>
  <r>
    <x v="44"/>
    <x v="188"/>
    <x v="24"/>
    <s v="Operativo"/>
    <n v="60"/>
    <n v="60"/>
    <n v="458017.85800000001"/>
    <x v="0"/>
  </r>
  <r>
    <x v="44"/>
    <x v="189"/>
    <x v="23"/>
    <s v="Operativo"/>
    <n v="25.417000000000002"/>
    <n v="25.417000000000002"/>
    <n v="136233.405"/>
    <x v="0"/>
  </r>
  <r>
    <x v="44"/>
    <x v="189"/>
    <x v="24"/>
    <s v="Operativo"/>
    <n v="25.417000000000002"/>
    <n v="25.417000000000002"/>
    <n v="135862.663"/>
    <x v="0"/>
  </r>
  <r>
    <x v="44"/>
    <x v="189"/>
    <x v="243"/>
    <s v="Operativo"/>
    <n v="24.58"/>
    <n v="24.58"/>
    <n v="131393.36200000002"/>
    <x v="0"/>
  </r>
  <r>
    <x v="44"/>
    <x v="190"/>
    <x v="245"/>
    <s v="Inoperativo"/>
    <n v="0"/>
    <n v="0"/>
    <n v="0"/>
    <x v="0"/>
  </r>
  <r>
    <x v="44"/>
    <x v="190"/>
    <x v="246"/>
    <s v="Inoperativo"/>
    <n v="0"/>
    <n v="0"/>
    <n v="0"/>
    <x v="0"/>
  </r>
  <r>
    <x v="44"/>
    <x v="190"/>
    <x v="247"/>
    <s v="Inoperativo"/>
    <n v="0"/>
    <n v="0"/>
    <n v="0"/>
    <x v="0"/>
  </r>
  <r>
    <x v="44"/>
    <x v="190"/>
    <x v="22"/>
    <s v="Operativo"/>
    <n v="59.6"/>
    <n v="59.6"/>
    <n v="2366.0119999999997"/>
    <x v="0"/>
  </r>
  <r>
    <x v="44"/>
    <x v="190"/>
    <x v="248"/>
    <s v="Operativo"/>
    <n v="59.6"/>
    <n v="59.6"/>
    <n v="1953.3539999999996"/>
    <x v="0"/>
  </r>
  <r>
    <x v="44"/>
    <x v="190"/>
    <x v="249"/>
    <s v="Operativo"/>
    <n v="127.5"/>
    <n v="127.5"/>
    <n v="66307.768000000011"/>
    <x v="0"/>
  </r>
  <r>
    <x v="44"/>
    <x v="190"/>
    <x v="250"/>
    <s v="Operativo"/>
    <n v="200"/>
    <n v="200"/>
    <n v="565355.00900000008"/>
    <x v="0"/>
  </r>
  <r>
    <x v="44"/>
    <x v="191"/>
    <x v="246"/>
    <s v="Operativo"/>
    <n v="170"/>
    <n v="170"/>
    <n v="1034925.3920000001"/>
    <x v="0"/>
  </r>
  <r>
    <x v="44"/>
    <x v="191"/>
    <x v="247"/>
    <s v="Operativo"/>
    <n v="170"/>
    <n v="170"/>
    <n v="991171.76099999982"/>
    <x v="0"/>
  </r>
  <r>
    <x v="44"/>
    <x v="191"/>
    <x v="251"/>
    <s v="Operativo"/>
    <n v="184"/>
    <n v="184"/>
    <n v="1071207.9450000001"/>
    <x v="0"/>
  </r>
  <r>
    <x v="45"/>
    <x v="192"/>
    <x v="252"/>
    <s v="Inoperativo"/>
    <n v="51.39"/>
    <n v="51.39"/>
    <n v="133354.20000000001"/>
    <x v="0"/>
  </r>
  <r>
    <x v="45"/>
    <x v="193"/>
    <x v="253"/>
    <s v="Operativo"/>
    <n v="101.3"/>
    <n v="101.3"/>
    <n v="348628.80000000005"/>
    <x v="0"/>
  </r>
  <r>
    <x v="45"/>
    <x v="194"/>
    <x v="254"/>
    <s v="Operativo"/>
    <n v="177.65"/>
    <n v="177.65"/>
    <n v="126219.14"/>
    <x v="0"/>
  </r>
  <r>
    <x v="46"/>
    <x v="195"/>
    <x v="255"/>
    <s v="Operativo"/>
    <m/>
    <n v="15.75"/>
    <n v="57582.97"/>
    <x v="9"/>
  </r>
  <r>
    <x v="46"/>
    <x v="195"/>
    <x v="256"/>
    <s v="Operativo"/>
    <m/>
    <n v="18.899999999999999"/>
    <n v="64116.838999999993"/>
    <x v="9"/>
  </r>
  <r>
    <x v="46"/>
    <x v="195"/>
    <x v="257"/>
    <s v="Operativo"/>
    <m/>
    <n v="18.899999999999999"/>
    <n v="58455.506999999998"/>
    <x v="9"/>
  </r>
  <r>
    <x v="46"/>
    <x v="195"/>
    <x v="258"/>
    <s v="Operativo"/>
    <m/>
    <n v="18.899999999999999"/>
    <n v="64862.208999999988"/>
    <x v="9"/>
  </r>
  <r>
    <x v="46"/>
    <x v="195"/>
    <x v="259"/>
    <s v="Operativo"/>
    <m/>
    <n v="22.05"/>
    <n v="80325.896000000022"/>
    <x v="9"/>
  </r>
  <r>
    <x v="46"/>
    <x v="195"/>
    <x v="260"/>
    <s v="Operativo"/>
    <m/>
    <n v="15.75"/>
    <n v="59458.885000000002"/>
    <x v="9"/>
  </r>
  <r>
    <x v="46"/>
    <x v="195"/>
    <x v="261"/>
    <s v="Operativo"/>
    <m/>
    <n v="22.05"/>
    <n v="87679.710999999996"/>
    <x v="9"/>
  </r>
  <r>
    <x v="46"/>
    <x v="196"/>
    <x v="255"/>
    <s v="Operativo"/>
    <n v="14.096"/>
    <n v="14.096"/>
    <n v="41178.608999999997"/>
    <x v="0"/>
  </r>
  <r>
    <x v="46"/>
    <x v="196"/>
    <x v="262"/>
    <s v="Operativo"/>
    <n v="14.096"/>
    <n v="14.096"/>
    <n v="41011.765999999996"/>
    <x v="0"/>
  </r>
  <r>
    <x v="46"/>
    <x v="196"/>
    <x v="256"/>
    <s v="Operativo"/>
    <n v="14.096"/>
    <n v="14.096"/>
    <n v="41087.740000000005"/>
    <x v="0"/>
  </r>
  <r>
    <x v="46"/>
    <x v="196"/>
    <x v="257"/>
    <s v="Operativo"/>
    <n v="14.096"/>
    <n v="14.096"/>
    <n v="40970.847999999998"/>
    <x v="0"/>
  </r>
  <r>
    <x v="46"/>
    <x v="196"/>
    <x v="258"/>
    <s v="Operativo"/>
    <n v="14.096"/>
    <n v="14.096"/>
    <n v="41537.644000000008"/>
    <x v="0"/>
  </r>
  <r>
    <x v="46"/>
    <x v="196"/>
    <x v="259"/>
    <s v="Operativo"/>
    <n v="14.096"/>
    <n v="14.096"/>
    <n v="42109.892000000007"/>
    <x v="0"/>
  </r>
  <r>
    <x v="46"/>
    <x v="196"/>
    <x v="260"/>
    <s v="Operativo"/>
    <n v="14.096"/>
    <n v="14.096"/>
    <n v="42237.784"/>
    <x v="0"/>
  </r>
  <r>
    <x v="46"/>
    <x v="196"/>
    <x v="261"/>
    <s v="Operativo"/>
    <n v="14.096"/>
    <n v="14.096"/>
    <n v="41193.042999999998"/>
    <x v="0"/>
  </r>
  <r>
    <x v="46"/>
    <x v="196"/>
    <x v="263"/>
    <s v="Operativo"/>
    <n v="14.096"/>
    <n v="14.096"/>
    <n v="41984.339000000007"/>
    <x v="0"/>
  </r>
  <r>
    <x v="46"/>
    <x v="196"/>
    <x v="264"/>
    <s v="Operativo"/>
    <n v="17.62"/>
    <n v="17.62"/>
    <n v="51121.73000000001"/>
    <x v="0"/>
  </r>
  <r>
    <x v="47"/>
    <x v="197"/>
    <x v="1"/>
    <s v="Operativo"/>
    <n v="80"/>
    <n v="80"/>
    <n v="289347.53159999999"/>
    <x v="0"/>
  </r>
  <r>
    <x v="47"/>
    <x v="198"/>
    <x v="1"/>
    <s v="Operativo"/>
    <n v="30"/>
    <n v="30"/>
    <n v="125307.75721666668"/>
    <x v="0"/>
  </r>
  <r>
    <x v="48"/>
    <x v="199"/>
    <x v="1"/>
    <s v="Operativo"/>
    <n v="57.5"/>
    <n v="57.5"/>
    <n v="253269.277"/>
    <x v="0"/>
  </r>
  <r>
    <x v="48"/>
    <x v="199"/>
    <x v="36"/>
    <s v="Operativo"/>
    <n v="57.5"/>
    <n v="57.5"/>
    <n v="265519.79099999997"/>
    <x v="0"/>
  </r>
  <r>
    <x v="48"/>
    <x v="200"/>
    <x v="1"/>
    <s v="Operativo"/>
    <n v="43.38"/>
    <n v="43.38"/>
    <n v="277066.75599999999"/>
    <x v="0"/>
  </r>
  <r>
    <x v="48"/>
    <x v="200"/>
    <x v="36"/>
    <s v="Operativo"/>
    <n v="43.38"/>
    <n v="43.38"/>
    <n v="312168.89299999998"/>
    <x v="0"/>
  </r>
  <r>
    <x v="48"/>
    <x v="200"/>
    <x v="227"/>
    <s v="Operativo"/>
    <n v="43.38"/>
    <n v="43.38"/>
    <n v="300464.272"/>
    <x v="0"/>
  </r>
  <r>
    <x v="48"/>
    <x v="201"/>
    <x v="265"/>
    <s v="Operativo"/>
    <m/>
    <n v="12"/>
    <n v="29497.040999999997"/>
    <x v="9"/>
  </r>
  <r>
    <x v="48"/>
    <x v="201"/>
    <x v="266"/>
    <s v="Operativo"/>
    <m/>
    <n v="14"/>
    <n v="28827.037000000004"/>
    <x v="9"/>
  </r>
  <r>
    <x v="48"/>
    <x v="201"/>
    <x v="267"/>
    <s v="Operativo"/>
    <m/>
    <n v="14"/>
    <n v="28934.47"/>
    <x v="9"/>
  </r>
  <r>
    <x v="48"/>
    <x v="202"/>
    <x v="268"/>
    <s v="Operativo"/>
    <n v="180"/>
    <n v="180"/>
    <n v="761498.22"/>
    <x v="0"/>
  </r>
  <r>
    <x v="48"/>
    <x v="202"/>
    <x v="269"/>
    <s v="Operativo"/>
    <n v="180"/>
    <n v="180"/>
    <n v="826360.14200000011"/>
    <x v="0"/>
  </r>
  <r>
    <x v="48"/>
    <x v="202"/>
    <x v="270"/>
    <s v="Operativo"/>
    <n v="199.8"/>
    <n v="199.8"/>
    <n v="681501.17"/>
    <x v="0"/>
  </r>
  <r>
    <x v="48"/>
    <x v="202"/>
    <x v="271"/>
    <s v="Operativo"/>
    <n v="73.61"/>
    <n v="73.61"/>
    <n v="253118.83199999999"/>
    <x v="0"/>
  </r>
  <r>
    <x v="48"/>
    <x v="202"/>
    <x v="272"/>
    <s v="Operativo"/>
    <n v="297.5"/>
    <n v="297.5"/>
    <n v="1134264.1740000001"/>
    <x v="0"/>
  </r>
  <r>
    <x v="48"/>
    <x v="202"/>
    <x v="273"/>
    <s v="Operativo"/>
    <n v="31.79"/>
    <n v="31.79"/>
    <n v="116851.68599999999"/>
    <x v="0"/>
  </r>
  <r>
    <x v="48"/>
    <x v="203"/>
    <x v="274"/>
    <s v="Dado de baja"/>
    <n v="0"/>
    <m/>
    <m/>
    <x v="0"/>
  </r>
  <r>
    <x v="48"/>
    <x v="203"/>
    <x v="275"/>
    <s v="Dado de baja"/>
    <n v="0"/>
    <m/>
    <m/>
    <x v="0"/>
  </r>
  <r>
    <x v="48"/>
    <x v="203"/>
    <x v="276"/>
    <s v="Dado de baja"/>
    <n v="0"/>
    <m/>
    <m/>
    <x v="0"/>
  </r>
  <r>
    <x v="48"/>
    <x v="203"/>
    <x v="277"/>
    <s v="Dado de baja"/>
    <n v="0"/>
    <m/>
    <m/>
    <x v="0"/>
  </r>
  <r>
    <x v="48"/>
    <x v="203"/>
    <x v="278"/>
    <s v="Dado de baja"/>
    <n v="0"/>
    <m/>
    <m/>
    <x v="0"/>
  </r>
  <r>
    <x v="48"/>
    <x v="204"/>
    <x v="279"/>
    <s v="Operativo"/>
    <n v="135"/>
    <n v="135"/>
    <n v="43120.71"/>
    <x v="0"/>
  </r>
  <r>
    <x v="48"/>
    <x v="205"/>
    <x v="280"/>
    <s v="Operativo"/>
    <n v="239.67"/>
    <n v="239.67"/>
    <n v="5115.2389999999996"/>
    <x v="0"/>
  </r>
  <r>
    <x v="48"/>
    <x v="205"/>
    <x v="281"/>
    <s v="Operativo"/>
    <n v="239.67"/>
    <n v="239.67"/>
    <n v="6327.7219999999998"/>
    <x v="0"/>
  </r>
  <r>
    <x v="48"/>
    <x v="205"/>
    <x v="282"/>
    <s v="Operativo"/>
    <n v="239.67"/>
    <n v="239.67"/>
    <n v="6525.442"/>
    <x v="0"/>
  </r>
  <r>
    <x v="48"/>
    <x v="206"/>
    <x v="283"/>
    <s v="Operativo"/>
    <n v="189.55"/>
    <n v="189.55"/>
    <n v="711.11199999999997"/>
    <x v="0"/>
  </r>
  <r>
    <x v="48"/>
    <x v="206"/>
    <x v="284"/>
    <s v="Operativo"/>
    <n v="189.55"/>
    <n v="189.55"/>
    <n v="1073.027"/>
    <x v="0"/>
  </r>
  <r>
    <x v="48"/>
    <x v="206"/>
    <x v="285"/>
    <s v="Operativo"/>
    <n v="189.55"/>
    <n v="189.55"/>
    <n v="1441.8829999999998"/>
    <x v="0"/>
  </r>
  <r>
    <x v="49"/>
    <x v="207"/>
    <x v="268"/>
    <s v="Operativo"/>
    <n v="193.4"/>
    <n v="193.4"/>
    <n v="1271552.3489999999"/>
    <x v="0"/>
  </r>
  <r>
    <x v="49"/>
    <x v="207"/>
    <x v="269"/>
    <s v="Operativo"/>
    <n v="193.4"/>
    <n v="193.4"/>
    <n v="1312569.692"/>
    <x v="0"/>
  </r>
  <r>
    <x v="49"/>
    <x v="207"/>
    <x v="286"/>
    <s v="Operativo"/>
    <n v="192"/>
    <n v="192"/>
    <n v="1329403.5480000004"/>
    <x v="0"/>
  </r>
  <r>
    <x v="50"/>
    <x v="208"/>
    <x v="1"/>
    <s v="Operativo"/>
    <m/>
    <n v="10.41"/>
    <n v="9077.2629750000015"/>
    <x v="9"/>
  </r>
  <r>
    <x v="50"/>
    <x v="208"/>
    <x v="36"/>
    <s v="Operativo"/>
    <m/>
    <n v="10.41"/>
    <n v="13010.747009999999"/>
    <x v="9"/>
  </r>
  <r>
    <x v="50"/>
    <x v="209"/>
    <x v="1"/>
    <s v="Operativo"/>
    <m/>
    <n v="10.41"/>
    <n v="14562.465077500001"/>
    <x v="9"/>
  </r>
  <r>
    <x v="50"/>
    <x v="209"/>
    <x v="36"/>
    <s v="Operativo"/>
    <m/>
    <n v="10.41"/>
    <n v="15158.193589999999"/>
    <x v="9"/>
  </r>
  <r>
    <x v="50"/>
    <x v="210"/>
    <x v="1"/>
    <s v="Operativo"/>
    <m/>
    <n v="10.41"/>
    <n v="13564.577437499998"/>
    <x v="9"/>
  </r>
  <r>
    <x v="50"/>
    <x v="210"/>
    <x v="36"/>
    <s v="Operativo"/>
    <m/>
    <n v="10.41"/>
    <n v="13306.9938325"/>
    <x v="9"/>
  </r>
  <r>
    <x v="50"/>
    <x v="211"/>
    <x v="1"/>
    <s v="Operativo"/>
    <n v="5.2"/>
    <n v="5.2"/>
    <n v="22672.324999999997"/>
    <x v="0"/>
  </r>
  <r>
    <x v="50"/>
    <x v="211"/>
    <x v="36"/>
    <s v="Operativo"/>
    <n v="5.2"/>
    <n v="5.2"/>
    <n v="31830.456000000002"/>
    <x v="0"/>
  </r>
  <r>
    <x v="51"/>
    <x v="212"/>
    <x v="15"/>
    <s v="Operativo"/>
    <n v="11.6"/>
    <n v="11.6"/>
    <n v="52647.163"/>
    <x v="0"/>
  </r>
  <r>
    <x v="51"/>
    <x v="212"/>
    <x v="16"/>
    <s v="Operativo"/>
    <n v="11.6"/>
    <n v="11.6"/>
    <n v="44639.188999999998"/>
    <x v="0"/>
  </r>
  <r>
    <x v="51"/>
    <x v="212"/>
    <x v="17"/>
    <s v="Operativo"/>
    <n v="11.6"/>
    <n v="11.6"/>
    <n v="40733.513000000006"/>
    <x v="0"/>
  </r>
  <r>
    <x v="51"/>
    <x v="212"/>
    <x v="162"/>
    <s v="Operativo"/>
    <n v="11.6"/>
    <n v="11.6"/>
    <n v="40867.30999999999"/>
    <x v="0"/>
  </r>
  <r>
    <x v="51"/>
    <x v="212"/>
    <x v="287"/>
    <s v="Operativo"/>
    <n v="11.6"/>
    <n v="11.6"/>
    <n v="42546.738000000005"/>
    <x v="0"/>
  </r>
  <r>
    <x v="51"/>
    <x v="212"/>
    <x v="288"/>
    <s v="Operativo"/>
    <n v="11.6"/>
    <n v="11.6"/>
    <n v="46311.122000000003"/>
    <x v="0"/>
  </r>
  <r>
    <x v="51"/>
    <x v="212"/>
    <x v="289"/>
    <s v="Operativo"/>
    <n v="11.6"/>
    <n v="11.6"/>
    <n v="49359.864999999998"/>
    <x v="0"/>
  </r>
  <r>
    <x v="52"/>
    <x v="213"/>
    <x v="1"/>
    <s v="Operativo"/>
    <n v="22"/>
    <n v="22"/>
    <n v="44477.387999999999"/>
    <x v="0"/>
  </r>
  <r>
    <x v="53"/>
    <x v="214"/>
    <x v="290"/>
    <s v="Operativo"/>
    <n v="22"/>
    <n v="22"/>
    <n v="41292.366000000002"/>
    <x v="0"/>
  </r>
  <r>
    <x v="54"/>
    <x v="215"/>
    <x v="15"/>
    <s v="Operativo"/>
    <n v="7.0000000000000007E-2"/>
    <n v="7.0000000000000007E-2"/>
    <n v="408.02099999999996"/>
    <x v="0"/>
  </r>
  <r>
    <x v="54"/>
    <x v="215"/>
    <x v="16"/>
    <s v="Operativo"/>
    <n v="7.4999999999999997E-2"/>
    <n v="7.4999999999999997E-2"/>
    <n v="606.00200000000007"/>
    <x v="0"/>
  </r>
  <r>
    <x v="54"/>
    <x v="216"/>
    <x v="12"/>
    <s v="Operativo"/>
    <n v="0.55000000000000004"/>
    <n v="0.55000000000000004"/>
    <n v="2776.453"/>
    <x v="0"/>
  </r>
  <r>
    <x v="54"/>
    <x v="216"/>
    <x v="13"/>
    <s v="Operativo"/>
    <n v="0.55000000000000004"/>
    <n v="0.55000000000000004"/>
    <n v="3714.8980000000001"/>
    <x v="0"/>
  </r>
  <r>
    <x v="54"/>
    <x v="216"/>
    <x v="14"/>
    <s v="Operativo"/>
    <n v="0.55000000000000004"/>
    <n v="0.55000000000000004"/>
    <n v="3435.4870000000001"/>
    <x v="0"/>
  </r>
  <r>
    <x v="54"/>
    <x v="217"/>
    <x v="291"/>
    <s v="Operativo"/>
    <n v="0"/>
    <m/>
    <m/>
    <x v="0"/>
  </r>
  <r>
    <x v="54"/>
    <x v="217"/>
    <x v="292"/>
    <s v="Operativo"/>
    <n v="0.31"/>
    <n v="0.31"/>
    <n v="1773.654"/>
    <x v="0"/>
  </r>
  <r>
    <x v="54"/>
    <x v="218"/>
    <x v="293"/>
    <s v="Operativo"/>
    <n v="0.2"/>
    <n v="0.2"/>
    <n v="1043.2550000000001"/>
    <x v="0"/>
  </r>
  <r>
    <x v="54"/>
    <x v="218"/>
    <x v="210"/>
    <s v="Operativo"/>
    <n v="0.81"/>
    <n v="0.81"/>
    <n v="3193.14"/>
    <x v="0"/>
  </r>
  <r>
    <x v="54"/>
    <x v="218"/>
    <x v="211"/>
    <s v="Operativo"/>
    <n v="0.81"/>
    <m/>
    <m/>
    <x v="6"/>
  </r>
  <r>
    <x v="54"/>
    <x v="219"/>
    <x v="12"/>
    <s v="Operativo"/>
    <n v="0.26"/>
    <n v="0.26"/>
    <n v="1415.3939999999998"/>
    <x v="0"/>
  </r>
  <r>
    <x v="54"/>
    <x v="219"/>
    <x v="13"/>
    <s v="Operativo"/>
    <n v="0.26"/>
    <n v="0"/>
    <n v="475.02299999999997"/>
    <x v="6"/>
  </r>
  <r>
    <x v="54"/>
    <x v="220"/>
    <x v="12"/>
    <s v="Operativo"/>
    <n v="1.54"/>
    <n v="1.54"/>
    <n v="10946.97"/>
    <x v="0"/>
  </r>
  <r>
    <x v="54"/>
    <x v="220"/>
    <x v="13"/>
    <s v="Operativo"/>
    <n v="1.5"/>
    <n v="1.5"/>
    <n v="7127.1600000000008"/>
    <x v="0"/>
  </r>
  <r>
    <x v="54"/>
    <x v="221"/>
    <x v="12"/>
    <s v="Operativo"/>
    <n v="0.33"/>
    <n v="0.33"/>
    <n v="1808.521"/>
    <x v="0"/>
  </r>
  <r>
    <x v="54"/>
    <x v="222"/>
    <x v="292"/>
    <s v="Operativo"/>
    <n v="0.74"/>
    <n v="0.74"/>
    <n v="2091.73"/>
    <x v="0"/>
  </r>
  <r>
    <x v="54"/>
    <x v="222"/>
    <x v="294"/>
    <s v="Operativo"/>
    <n v="0.55000000000000004"/>
    <n v="0.55000000000000004"/>
    <n v="2651.2360000000003"/>
    <x v="0"/>
  </r>
  <r>
    <x v="54"/>
    <x v="223"/>
    <x v="291"/>
    <s v="Operativo"/>
    <n v="0.28999999999999998"/>
    <n v="0.28999999999999998"/>
    <n v="558.27100000000007"/>
    <x v="0"/>
  </r>
  <r>
    <x v="54"/>
    <x v="223"/>
    <x v="292"/>
    <s v="Operativo"/>
    <n v="0.28999999999999998"/>
    <n v="0.28999999999999998"/>
    <n v="1633.4879999999998"/>
    <x v="0"/>
  </r>
  <r>
    <x v="54"/>
    <x v="224"/>
    <x v="295"/>
    <s v="Operativo"/>
    <n v="0.55000000000000004"/>
    <n v="0.55000000000000004"/>
    <n v="3274.5140000000001"/>
    <x v="0"/>
  </r>
  <r>
    <x v="54"/>
    <x v="224"/>
    <x v="296"/>
    <s v="Operativo"/>
    <n v="0.55000000000000004"/>
    <n v="0"/>
    <n v="607.78099999999995"/>
    <x v="6"/>
  </r>
  <r>
    <x v="54"/>
    <x v="225"/>
    <x v="14"/>
    <s v="Operativo"/>
    <n v="0.2"/>
    <n v="0.2"/>
    <n v="560.42999999999995"/>
    <x v="0"/>
  </r>
  <r>
    <x v="54"/>
    <x v="226"/>
    <x v="12"/>
    <s v="Inoperativo"/>
    <n v="0"/>
    <m/>
    <m/>
    <x v="0"/>
  </r>
  <r>
    <x v="54"/>
    <x v="227"/>
    <x v="12"/>
    <s v="Operativo"/>
    <n v="0.7"/>
    <n v="0.7"/>
    <n v="30.024000000000001"/>
    <x v="0"/>
  </r>
  <r>
    <x v="54"/>
    <x v="227"/>
    <x v="13"/>
    <s v="Operativo"/>
    <m/>
    <n v="0"/>
    <n v="0.25800000000000001"/>
    <x v="0"/>
  </r>
  <r>
    <x v="54"/>
    <x v="228"/>
    <x v="12"/>
    <s v="Inoperativo"/>
    <n v="0"/>
    <m/>
    <m/>
    <x v="0"/>
  </r>
  <r>
    <x v="54"/>
    <x v="228"/>
    <x v="13"/>
    <s v="Inoperativo"/>
    <n v="0"/>
    <m/>
    <m/>
    <x v="0"/>
  </r>
  <r>
    <x v="55"/>
    <x v="229"/>
    <x v="1"/>
    <s v="Operativo"/>
    <m/>
    <n v="1"/>
    <n v="1332.7469999999998"/>
    <x v="1"/>
  </r>
  <r>
    <x v="56"/>
    <x v="230"/>
    <x v="15"/>
    <s v="Operativo"/>
    <n v="3.97"/>
    <n v="3.97"/>
    <n v="25172.799999999999"/>
    <x v="0"/>
  </r>
  <r>
    <x v="57"/>
    <x v="231"/>
    <x v="12"/>
    <s v="Operativo"/>
    <n v="10"/>
    <n v="10"/>
    <n v="73670.208999999988"/>
    <x v="0"/>
  </r>
  <r>
    <x v="57"/>
    <x v="231"/>
    <x v="13"/>
    <s v="Operativo"/>
    <n v="10"/>
    <n v="10"/>
    <n v="71935.422000000006"/>
    <x v="0"/>
  </r>
  <r>
    <x v="57"/>
    <x v="232"/>
    <x v="15"/>
    <s v="Operativo"/>
    <n v="0.46"/>
    <n v="0.46"/>
    <n v="0"/>
    <x v="0"/>
  </r>
  <r>
    <x v="57"/>
    <x v="233"/>
    <x v="16"/>
    <s v="Operativo"/>
    <n v="0.84"/>
    <n v="0.84"/>
    <n v="0"/>
    <x v="0"/>
  </r>
  <r>
    <x v="58"/>
    <x v="7"/>
    <x v="9"/>
    <s v="Operativo"/>
    <n v="6.5609999999999999"/>
    <n v="0"/>
    <n v="8987.893"/>
    <x v="2"/>
  </r>
  <r>
    <x v="58"/>
    <x v="7"/>
    <x v="10"/>
    <s v="Operativo"/>
    <n v="6.5609999999999999"/>
    <n v="0"/>
    <n v="9013.9670000000006"/>
    <x v="2"/>
  </r>
  <r>
    <x v="58"/>
    <x v="7"/>
    <x v="11"/>
    <s v="Operativo"/>
    <n v="6.5609999999999999"/>
    <n v="0"/>
    <n v="8947.2570000000014"/>
    <x v="2"/>
  </r>
  <r>
    <x v="59"/>
    <x v="234"/>
    <x v="297"/>
    <s v="Operativo"/>
    <n v="10"/>
    <n v="10"/>
    <n v="53613.069999999992"/>
    <x v="0"/>
  </r>
  <r>
    <x v="59"/>
    <x v="235"/>
    <x v="297"/>
    <s v="Operativo"/>
    <n v="10"/>
    <n v="10"/>
    <n v="56615.284"/>
    <x v="0"/>
  </r>
  <r>
    <x v="59"/>
    <x v="236"/>
    <x v="297"/>
    <s v="Operativo"/>
    <n v="7"/>
    <n v="7"/>
    <n v="31581.656999999999"/>
    <x v="0"/>
  </r>
  <r>
    <x v="59"/>
    <x v="237"/>
    <x v="297"/>
    <s v="Operativo"/>
    <n v="7.77"/>
    <n v="7.77"/>
    <n v="35291.29"/>
    <x v="0"/>
  </r>
  <r>
    <x v="60"/>
    <x v="238"/>
    <x v="298"/>
    <s v="Operativo"/>
    <n v="8.75"/>
    <n v="9.6"/>
    <n v="71913.820000000007"/>
    <x v="0"/>
  </r>
  <r>
    <x v="60"/>
    <x v="238"/>
    <x v="299"/>
    <s v="Operativo"/>
    <n v="8.75"/>
    <n v="9.6"/>
    <n v="63835.710999999996"/>
    <x v="0"/>
  </r>
  <r>
    <x v="61"/>
    <x v="239"/>
    <x v="300"/>
    <s v="Operativo"/>
    <n v="45.63"/>
    <n v="45.63"/>
    <n v="4857.24"/>
    <x v="0"/>
  </r>
  <r>
    <x v="61"/>
    <x v="240"/>
    <x v="301"/>
    <s v="Operativo"/>
    <n v="20.079999999999998"/>
    <n v="20.079999999999998"/>
    <n v="813.61400000000003"/>
    <x v="0"/>
  </r>
  <r>
    <x v="62"/>
    <x v="241"/>
    <x v="302"/>
    <s v="Operativo"/>
    <m/>
    <n v="50"/>
    <n v="348532.04"/>
    <x v="11"/>
  </r>
  <r>
    <x v="62"/>
    <x v="241"/>
    <x v="303"/>
    <s v="Operativo"/>
    <m/>
    <n v="50"/>
    <n v="269476.69"/>
    <x v="11"/>
  </r>
  <r>
    <x v="63"/>
    <x v="11"/>
    <x v="15"/>
    <s v="Operativo"/>
    <n v="171.28"/>
    <n v="171.28"/>
    <n v="1121569.8470000001"/>
    <x v="0"/>
  </r>
  <r>
    <x v="63"/>
    <x v="11"/>
    <x v="16"/>
    <s v="Operativo"/>
    <n v="171.28"/>
    <n v="171.28"/>
    <n v="1001693.647"/>
    <x v="0"/>
  </r>
  <r>
    <x v="63"/>
    <x v="11"/>
    <x v="17"/>
    <s v="Operativo"/>
    <n v="171.28"/>
    <n v="171.28"/>
    <n v="1160527.4750000001"/>
    <x v="0"/>
  </r>
  <r>
    <x v="63"/>
    <x v="11"/>
    <x v="162"/>
    <s v="Operativo"/>
    <n v="10.76"/>
    <n v="10.76"/>
    <n v="54805.847999999998"/>
    <x v="0"/>
  </r>
  <r>
    <x v="63"/>
    <x v="12"/>
    <x v="18"/>
    <s v="Operativo"/>
    <n v="180"/>
    <n v="180"/>
    <n v="957808.19599999988"/>
    <x v="0"/>
  </r>
  <r>
    <x v="63"/>
    <x v="12"/>
    <x v="19"/>
    <s v="Operativo"/>
    <n v="216"/>
    <n v="216"/>
    <n v="760202.36300000013"/>
    <x v="0"/>
  </r>
  <r>
    <x v="63"/>
    <x v="12"/>
    <x v="20"/>
    <s v="Operativo"/>
    <n v="233"/>
    <n v="233"/>
    <n v="871502.74700000009"/>
    <x v="0"/>
  </r>
  <r>
    <x v="63"/>
    <x v="12"/>
    <x v="21"/>
    <s v="Operativo"/>
    <n v="350"/>
    <n v="350"/>
    <n v="1384799.0090000001"/>
    <x v="0"/>
  </r>
  <r>
    <x v="63"/>
    <x v="13"/>
    <x v="22"/>
    <s v="Operativo"/>
    <n v="192.5"/>
    <n v="192.5"/>
    <n v="314304.38399999996"/>
    <x v="0"/>
  </r>
  <r>
    <x v="64"/>
    <x v="241"/>
    <x v="302"/>
    <s v="Operativo"/>
    <n v="50"/>
    <n v="0"/>
    <n v="29372.73"/>
    <x v="11"/>
  </r>
  <r>
    <x v="64"/>
    <x v="241"/>
    <x v="303"/>
    <s v="Operativo"/>
    <n v="50"/>
    <n v="0"/>
    <n v="37044.86"/>
    <x v="11"/>
  </r>
  <r>
    <x v="65"/>
    <x v="242"/>
    <x v="12"/>
    <s v="Operativo"/>
    <n v="1.9"/>
    <n v="1.9"/>
    <n v="11249.101999999999"/>
    <x v="0"/>
  </r>
  <r>
    <x v="65"/>
    <x v="242"/>
    <x v="13"/>
    <s v="Operativo"/>
    <n v="1.9"/>
    <n v="1.9"/>
    <n v="10782.159"/>
    <x v="0"/>
  </r>
  <r>
    <x v="66"/>
    <x v="243"/>
    <x v="1"/>
    <s v="Operativo"/>
    <n v="16"/>
    <n v="16"/>
    <n v="47724.108999999997"/>
    <x v="0"/>
  </r>
  <r>
    <x v="67"/>
    <x v="20"/>
    <x v="12"/>
    <s v="Operativo"/>
    <n v="0"/>
    <m/>
    <m/>
    <x v="3"/>
  </r>
  <r>
    <x v="67"/>
    <x v="21"/>
    <x v="12"/>
    <s v="Operativo"/>
    <n v="0"/>
    <m/>
    <m/>
    <x v="3"/>
  </r>
  <r>
    <x v="67"/>
    <x v="21"/>
    <x v="13"/>
    <s v="Operativo"/>
    <n v="0"/>
    <m/>
    <m/>
    <x v="3"/>
  </r>
  <r>
    <x v="67"/>
    <x v="21"/>
    <x v="14"/>
    <s v="Operativo"/>
    <n v="0"/>
    <m/>
    <m/>
    <x v="3"/>
  </r>
  <r>
    <x v="67"/>
    <x v="21"/>
    <x v="28"/>
    <s v="Operativo"/>
    <n v="0"/>
    <m/>
    <m/>
    <x v="3"/>
  </r>
  <r>
    <x v="67"/>
    <x v="21"/>
    <x v="29"/>
    <s v="Operativo"/>
    <n v="0"/>
    <m/>
    <m/>
    <x v="3"/>
  </r>
  <r>
    <x v="67"/>
    <x v="21"/>
    <x v="30"/>
    <s v="Operativo"/>
    <n v="0"/>
    <m/>
    <m/>
    <x v="3"/>
  </r>
  <r>
    <x v="67"/>
    <x v="22"/>
    <x v="12"/>
    <s v="Operativo"/>
    <n v="0"/>
    <m/>
    <m/>
    <x v="3"/>
  </r>
  <r>
    <x v="67"/>
    <x v="22"/>
    <x v="13"/>
    <s v="Operativo"/>
    <n v="0"/>
    <m/>
    <m/>
    <x v="3"/>
  </r>
  <r>
    <x v="67"/>
    <x v="22"/>
    <x v="14"/>
    <s v="Operativo"/>
    <n v="0"/>
    <m/>
    <m/>
    <x v="3"/>
  </r>
  <r>
    <x v="67"/>
    <x v="23"/>
    <x v="28"/>
    <s v="Operativo"/>
    <n v="0"/>
    <m/>
    <m/>
    <x v="3"/>
  </r>
  <r>
    <x v="68"/>
    <x v="20"/>
    <x v="12"/>
    <s v="Operativo"/>
    <n v="5.15"/>
    <n v="5.15"/>
    <n v="29876.870000000003"/>
    <x v="0"/>
  </r>
  <r>
    <x v="68"/>
    <x v="21"/>
    <x v="12"/>
    <s v="Operativo"/>
    <n v="41.097000000000001"/>
    <n v="41.097000000000001"/>
    <n v="251828.13800000001"/>
    <x v="0"/>
  </r>
  <r>
    <x v="68"/>
    <x v="21"/>
    <x v="13"/>
    <s v="Operativo"/>
    <n v="41.097000000000001"/>
    <n v="41.097000000000001"/>
    <n v="233787.81899999999"/>
    <x v="0"/>
  </r>
  <r>
    <x v="68"/>
    <x v="21"/>
    <x v="14"/>
    <s v="Operativo"/>
    <n v="41.097000000000001"/>
    <n v="41.097000000000001"/>
    <n v="259906.761"/>
    <x v="0"/>
  </r>
  <r>
    <x v="68"/>
    <x v="21"/>
    <x v="28"/>
    <s v="Operativo"/>
    <n v="41.097000000000001"/>
    <n v="41.097000000000001"/>
    <n v="260806.23200000002"/>
    <x v="0"/>
  </r>
  <r>
    <x v="68"/>
    <x v="21"/>
    <x v="29"/>
    <s v="Operativo"/>
    <n v="41.097000000000001"/>
    <n v="41.097000000000001"/>
    <n v="232673.20199999999"/>
    <x v="0"/>
  </r>
  <r>
    <x v="68"/>
    <x v="21"/>
    <x v="30"/>
    <s v="Operativo"/>
    <n v="41.097000000000001"/>
    <n v="41.097000000000001"/>
    <n v="246047.63399999996"/>
    <x v="0"/>
  </r>
  <r>
    <x v="68"/>
    <x v="22"/>
    <x v="12"/>
    <s v="Operativo"/>
    <n v="30.010999999999999"/>
    <n v="30.010999999999999"/>
    <n v="169389.28599999996"/>
    <x v="0"/>
  </r>
  <r>
    <x v="68"/>
    <x v="22"/>
    <x v="13"/>
    <s v="Operativo"/>
    <n v="30.010999999999999"/>
    <n v="30.010999999999999"/>
    <n v="194332.44499999998"/>
    <x v="0"/>
  </r>
  <r>
    <x v="68"/>
    <x v="22"/>
    <x v="14"/>
    <s v="Operativo"/>
    <n v="30.010999999999999"/>
    <n v="30.010999999999999"/>
    <n v="149239.40700000004"/>
    <x v="0"/>
  </r>
  <r>
    <x v="68"/>
    <x v="23"/>
    <x v="28"/>
    <s v="Operativo"/>
    <n v="9.6959999999999997"/>
    <n v="9.6959999999999997"/>
    <n v="71068.856999999989"/>
    <x v="0"/>
  </r>
  <r>
    <x v="69"/>
    <x v="244"/>
    <x v="1"/>
    <s v="Operativo"/>
    <n v="20"/>
    <n v="20"/>
    <n v="51969.91399999999"/>
    <x v="0"/>
  </r>
  <r>
    <x v="70"/>
    <x v="245"/>
    <x v="304"/>
    <s v="Operativo"/>
    <n v="32.099999999999994"/>
    <n v="32.099999999999994"/>
    <n v="148382.90599999999"/>
    <x v="0"/>
  </r>
  <r>
    <x v="71"/>
    <x v="246"/>
    <x v="255"/>
    <s v="Operativo"/>
    <n v="14.05"/>
    <n v="14.05"/>
    <n v="65636.373999999996"/>
    <x v="0"/>
  </r>
  <r>
    <x v="71"/>
    <x v="246"/>
    <x v="256"/>
    <s v="Operativo"/>
    <n v="15.75"/>
    <n v="15.75"/>
    <n v="80906.918000000005"/>
    <x v="0"/>
  </r>
  <r>
    <x v="71"/>
    <x v="246"/>
    <x v="257"/>
    <s v="Operativo"/>
    <n v="14.05"/>
    <n v="14.05"/>
    <n v="66447.244999999995"/>
    <x v="0"/>
  </r>
  <r>
    <x v="71"/>
    <x v="246"/>
    <x v="258"/>
    <s v="Operativo"/>
    <n v="12.35"/>
    <n v="12.35"/>
    <n v="57438.894000000008"/>
    <x v="0"/>
  </r>
  <r>
    <x v="71"/>
    <x v="246"/>
    <x v="259"/>
    <s v="Operativo"/>
    <n v="15.75"/>
    <n v="15.75"/>
    <n v="75394.290999999997"/>
    <x v="0"/>
  </r>
  <r>
    <x v="71"/>
    <x v="246"/>
    <x v="260"/>
    <s v="Operativo"/>
    <n v="15.75"/>
    <n v="15.75"/>
    <n v="79904.798999999999"/>
    <x v="0"/>
  </r>
  <r>
    <x v="71"/>
    <x v="246"/>
    <x v="261"/>
    <s v="Operativo"/>
    <n v="9.4499999999999993"/>
    <n v="9.4499999999999993"/>
    <n v="39963.034999999996"/>
    <x v="0"/>
  </r>
  <r>
    <x v="72"/>
    <x v="247"/>
    <x v="305"/>
    <s v="Operativo"/>
    <m/>
    <n v="2.4"/>
    <n v="6265.9929499999998"/>
    <x v="9"/>
  </r>
  <r>
    <x v="72"/>
    <x v="248"/>
    <x v="306"/>
    <s v="Operativo"/>
    <n v="4.8"/>
    <n v="4.8"/>
    <n v="30250.112000000001"/>
    <x v="0"/>
  </r>
  <r>
    <x v="72"/>
    <x v="249"/>
    <x v="297"/>
    <s v="Operativo"/>
    <n v="3.2"/>
    <n v="3.2"/>
    <n v="14080.546999999999"/>
    <x v="0"/>
  </r>
  <r>
    <x v="73"/>
    <x v="250"/>
    <x v="105"/>
    <s v="Operativo"/>
    <n v="225"/>
    <n v="225"/>
    <n v="535.05899999999997"/>
    <x v="0"/>
  </r>
  <r>
    <x v="73"/>
    <x v="250"/>
    <x v="307"/>
    <s v="Operativo"/>
    <n v="8.44"/>
    <n v="8.44"/>
    <n v="204.43799999999999"/>
    <x v="0"/>
  </r>
  <r>
    <x v="73"/>
    <x v="250"/>
    <x v="308"/>
    <s v="Operativo"/>
    <n v="2.19"/>
    <n v="2.19"/>
    <n v="64.519999999999982"/>
    <x v="0"/>
  </r>
  <r>
    <x v="74"/>
    <x v="251"/>
    <x v="309"/>
    <s v="Operativo"/>
    <n v="0.32"/>
    <n v="0.32"/>
    <n v="1044.4690717713131"/>
    <x v="0"/>
  </r>
  <r>
    <x v="74"/>
    <x v="252"/>
    <x v="310"/>
    <s v="Inoperativo"/>
    <n v="0.16"/>
    <n v="0.16"/>
    <n v="0"/>
    <x v="0"/>
  </r>
  <r>
    <x v="74"/>
    <x v="252"/>
    <x v="311"/>
    <s v="Inoperativo"/>
    <n v="0.16"/>
    <n v="0.16"/>
    <n v="0"/>
    <x v="0"/>
  </r>
  <r>
    <x v="74"/>
    <x v="253"/>
    <x v="312"/>
    <s v="Operativo"/>
    <n v="2.56"/>
    <n v="2.56"/>
    <n v="11768.231497970195"/>
    <x v="0"/>
  </r>
  <r>
    <x v="74"/>
    <x v="253"/>
    <x v="313"/>
    <s v="Inoperativo"/>
    <n v="2.56"/>
    <n v="2.56"/>
    <n v="8815.1138773049151"/>
    <x v="0"/>
  </r>
  <r>
    <x v="74"/>
    <x v="253"/>
    <x v="314"/>
    <s v="Operativo"/>
    <n v="2.56"/>
    <n v="2.56"/>
    <n v="8262.8499207248915"/>
    <x v="0"/>
  </r>
  <r>
    <x v="74"/>
    <x v="254"/>
    <x v="315"/>
    <s v="Operativo"/>
    <n v="0.15"/>
    <n v="0.15"/>
    <n v="0"/>
    <x v="0"/>
  </r>
  <r>
    <x v="75"/>
    <x v="255"/>
    <x v="18"/>
    <s v="Operativo"/>
    <n v="154"/>
    <n v="154"/>
    <n v="4034.5169999999998"/>
    <x v="0"/>
  </r>
  <r>
    <x v="75"/>
    <x v="255"/>
    <x v="19"/>
    <s v="Operativo"/>
    <n v="154"/>
    <n v="154"/>
    <n v="15006.465"/>
    <x v="0"/>
  </r>
  <r>
    <x v="75"/>
    <x v="255"/>
    <x v="20"/>
    <s v="Operativo"/>
    <n v="154"/>
    <n v="154"/>
    <n v="6137.7870000000003"/>
    <x v="0"/>
  </r>
  <r>
    <x v="75"/>
    <x v="255"/>
    <x v="316"/>
    <s v="Operativo"/>
    <n v="154"/>
    <n v="154"/>
    <n v="17027.511999999999"/>
    <x v="0"/>
  </r>
  <r>
    <x v="76"/>
    <x v="132"/>
    <x v="199"/>
    <s v="Fuera de Operación"/>
    <n v="0"/>
    <m/>
    <m/>
    <x v="0"/>
  </r>
  <r>
    <x v="76"/>
    <x v="132"/>
    <x v="200"/>
    <s v="Fuera de Operación"/>
    <n v="0"/>
    <m/>
    <m/>
    <x v="0"/>
  </r>
  <r>
    <x v="77"/>
    <x v="256"/>
    <x v="18"/>
    <s v="Operativo"/>
    <n v="31"/>
    <n v="31"/>
    <n v="216978.647"/>
    <x v="0"/>
  </r>
  <r>
    <x v="77"/>
    <x v="256"/>
    <x v="317"/>
    <s v="Operativo"/>
    <n v="5.42"/>
    <n v="5.42"/>
    <n v="25681.696000000004"/>
    <x v="0"/>
  </r>
  <r>
    <x v="77"/>
    <x v="256"/>
    <x v="318"/>
    <s v="Operativo"/>
    <n v="2.52"/>
    <n v="2.52"/>
    <n v="5.1770000000000005"/>
    <x v="0"/>
  </r>
  <r>
    <x v="78"/>
    <x v="257"/>
    <x v="319"/>
    <s v="Operativo"/>
    <n v="1.25"/>
    <n v="1.25"/>
    <n v="109.375"/>
    <x v="0"/>
  </r>
  <r>
    <x v="78"/>
    <x v="257"/>
    <x v="320"/>
    <s v="Operativo"/>
    <n v="20.18"/>
    <n v="20.18"/>
    <n v="6180.8180000000002"/>
    <x v="0"/>
  </r>
  <r>
    <x v="78"/>
    <x v="257"/>
    <x v="321"/>
    <s v="Operativo"/>
    <n v="20.18"/>
    <n v="20.18"/>
    <n v="1682.665"/>
    <x v="0"/>
  </r>
  <r>
    <x v="78"/>
    <x v="257"/>
    <x v="322"/>
    <s v="Operativo"/>
    <n v="27.478000000000002"/>
    <n v="27.478000000000002"/>
    <n v="16814.741000000002"/>
    <x v="0"/>
  </r>
  <r>
    <x v="79"/>
    <x v="258"/>
    <x v="15"/>
    <s v="Operativo"/>
    <n v="10"/>
    <n v="10"/>
    <n v="0"/>
    <x v="0"/>
  </r>
  <r>
    <x v="79"/>
    <x v="258"/>
    <x v="16"/>
    <s v="Operativo"/>
    <n v="10"/>
    <n v="10"/>
    <n v="0"/>
    <x v="0"/>
  </r>
  <r>
    <x v="79"/>
    <x v="259"/>
    <x v="15"/>
    <s v="Operativo"/>
    <n v="6.3"/>
    <n v="6.3"/>
    <n v="19763"/>
    <x v="0"/>
  </r>
  <r>
    <x v="79"/>
    <x v="259"/>
    <x v="16"/>
    <s v="Operativo"/>
    <n v="6.3"/>
    <n v="6.3"/>
    <n v="20352"/>
    <x v="0"/>
  </r>
  <r>
    <x v="79"/>
    <x v="260"/>
    <x v="15"/>
    <s v="Operativo"/>
    <n v="8.1999999999999993"/>
    <n v="8.1999999999999993"/>
    <n v="28939.100000000002"/>
    <x v="0"/>
  </r>
  <r>
    <x v="79"/>
    <x v="260"/>
    <x v="16"/>
    <s v="Operativo"/>
    <n v="8.1999999999999993"/>
    <n v="8.1999999999999993"/>
    <n v="29202.510000000002"/>
    <x v="0"/>
  </r>
  <r>
    <x v="79"/>
    <x v="261"/>
    <x v="15"/>
    <s v="Operativo"/>
    <n v="5.0999999999999996"/>
    <n v="5.0999999999999996"/>
    <n v="22899.02"/>
    <x v="0"/>
  </r>
  <r>
    <x v="79"/>
    <x v="261"/>
    <x v="16"/>
    <s v="Operativo"/>
    <n v="5.0999999999999996"/>
    <n v="5.0999999999999996"/>
    <n v="24615.91"/>
    <x v="0"/>
  </r>
  <r>
    <x v="80"/>
    <x v="262"/>
    <x v="323"/>
    <s v="Inoperativo"/>
    <n v="9.5000000000000001E-2"/>
    <n v="9.5000000000000001E-2"/>
    <n v="0"/>
    <x v="0"/>
  </r>
  <r>
    <x v="80"/>
    <x v="262"/>
    <x v="324"/>
    <s v="Inoperativo"/>
    <n v="0.09"/>
    <n v="0.09"/>
    <n v="0"/>
    <x v="0"/>
  </r>
  <r>
    <x v="80"/>
    <x v="263"/>
    <x v="325"/>
    <s v="Inoperativo"/>
    <n v="0.33600000000000002"/>
    <n v="0.33600000000000002"/>
    <n v="0"/>
    <x v="0"/>
  </r>
  <r>
    <x v="80"/>
    <x v="263"/>
    <x v="326"/>
    <s v="Inoperativo"/>
    <n v="0.33600000000000002"/>
    <n v="0.33600000000000002"/>
    <n v="0"/>
    <x v="0"/>
  </r>
  <r>
    <x v="80"/>
    <x v="264"/>
    <x v="327"/>
    <s v="Inoperativo"/>
    <n v="0.1"/>
    <n v="0.1"/>
    <n v="0"/>
    <x v="0"/>
  </r>
  <r>
    <x v="80"/>
    <x v="264"/>
    <x v="328"/>
    <s v="Inoperativo"/>
    <n v="0.1"/>
    <n v="0.1"/>
    <n v="0"/>
    <x v="0"/>
  </r>
  <r>
    <x v="80"/>
    <x v="265"/>
    <x v="329"/>
    <s v="Inoperativo"/>
    <n v="6.4000000000000001E-2"/>
    <n v="6.4000000000000001E-2"/>
    <n v="0"/>
    <x v="0"/>
  </r>
  <r>
    <x v="80"/>
    <x v="265"/>
    <x v="179"/>
    <s v="Inoperativo"/>
    <n v="0.1"/>
    <n v="0.1"/>
    <n v="0"/>
    <x v="0"/>
  </r>
  <r>
    <x v="80"/>
    <x v="266"/>
    <x v="330"/>
    <s v="Inoperativo"/>
    <n v="0.5"/>
    <n v="0.5"/>
    <n v="0"/>
    <x v="0"/>
  </r>
  <r>
    <x v="80"/>
    <x v="266"/>
    <x v="331"/>
    <s v="Inoperativo"/>
    <n v="0.53500000000000003"/>
    <n v="0.53500000000000003"/>
    <n v="0"/>
    <x v="0"/>
  </r>
  <r>
    <x v="80"/>
    <x v="267"/>
    <x v="332"/>
    <s v="Inoperativo"/>
    <n v="0.25"/>
    <n v="0.25"/>
    <n v="0"/>
    <x v="0"/>
  </r>
  <r>
    <x v="80"/>
    <x v="268"/>
    <x v="333"/>
    <s v="Inoperativo"/>
    <n v="0.6"/>
    <n v="0.6"/>
    <n v="0"/>
    <x v="0"/>
  </r>
  <r>
    <x v="80"/>
    <x v="269"/>
    <x v="195"/>
    <s v="Inoperativo"/>
    <n v="0.5"/>
    <n v="0.5"/>
    <n v="93.278999999999996"/>
    <x v="0"/>
  </r>
  <r>
    <x v="80"/>
    <x v="269"/>
    <x v="334"/>
    <s v="Operativo"/>
    <n v="0.46"/>
    <n v="0.46"/>
    <n v="1306.3609999999999"/>
    <x v="0"/>
  </r>
  <r>
    <x v="80"/>
    <x v="269"/>
    <x v="335"/>
    <s v="Operativo"/>
    <n v="0.46"/>
    <n v="0.46"/>
    <n v="1303.521"/>
    <x v="0"/>
  </r>
  <r>
    <x v="80"/>
    <x v="269"/>
    <x v="336"/>
    <s v="Inoperativo"/>
    <n v="0"/>
    <n v="0"/>
    <n v="0"/>
    <x v="0"/>
  </r>
  <r>
    <x v="80"/>
    <x v="269"/>
    <x v="337"/>
    <s v="Inoperativo"/>
    <n v="0"/>
    <n v="0"/>
    <n v="0"/>
    <x v="0"/>
  </r>
  <r>
    <x v="80"/>
    <x v="269"/>
    <x v="338"/>
    <s v="Inoperativo"/>
    <n v="0.21"/>
    <n v="0.21"/>
    <n v="0"/>
    <x v="0"/>
  </r>
  <r>
    <x v="80"/>
    <x v="270"/>
    <x v="339"/>
    <s v="Inoperativo"/>
    <n v="0.34200000000000003"/>
    <n v="0.34200000000000003"/>
    <n v="0"/>
    <x v="0"/>
  </r>
  <r>
    <x v="80"/>
    <x v="270"/>
    <x v="37"/>
    <s v="Operativo"/>
    <n v="0.55000000000000004"/>
    <n v="0.55000000000000004"/>
    <n v="50.567999999999991"/>
    <x v="0"/>
  </r>
  <r>
    <x v="80"/>
    <x v="271"/>
    <x v="340"/>
    <s v="Inoperativo"/>
    <n v="0"/>
    <n v="0"/>
    <n v="0"/>
    <x v="0"/>
  </r>
  <r>
    <x v="80"/>
    <x v="272"/>
    <x v="341"/>
    <s v="Operativo"/>
    <m/>
    <n v="0.2"/>
    <n v="5.3170000000000002"/>
    <x v="5"/>
  </r>
  <r>
    <x v="80"/>
    <x v="272"/>
    <x v="342"/>
    <s v="Operativo"/>
    <m/>
    <n v="0.1"/>
    <n v="2.6640000000000001"/>
    <x v="5"/>
  </r>
  <r>
    <x v="80"/>
    <x v="272"/>
    <x v="195"/>
    <s v="Operativo"/>
    <m/>
    <n v="0.45"/>
    <n v="49.939"/>
    <x v="5"/>
  </r>
  <r>
    <x v="80"/>
    <x v="272"/>
    <x v="37"/>
    <s v="Operativo"/>
    <n v="0.45"/>
    <n v="0.45"/>
    <n v="53.165000000000006"/>
    <x v="0"/>
  </r>
  <r>
    <x v="80"/>
    <x v="273"/>
    <x v="195"/>
    <s v="Inoperativo"/>
    <n v="0.5"/>
    <n v="0.5"/>
    <n v="0"/>
    <x v="0"/>
  </r>
  <r>
    <x v="80"/>
    <x v="273"/>
    <x v="334"/>
    <s v="Inoperativo"/>
    <n v="0.2"/>
    <n v="0.2"/>
    <n v="0"/>
    <x v="0"/>
  </r>
  <r>
    <x v="80"/>
    <x v="273"/>
    <x v="336"/>
    <s v="Inoperativo"/>
    <n v="0.6"/>
    <n v="0.6"/>
    <n v="0"/>
    <x v="0"/>
  </r>
  <r>
    <x v="80"/>
    <x v="273"/>
    <x v="343"/>
    <s v="Inoperativo"/>
    <n v="0.2"/>
    <n v="0.2"/>
    <n v="0"/>
    <x v="0"/>
  </r>
  <r>
    <x v="80"/>
    <x v="273"/>
    <x v="344"/>
    <s v="Inoperativo"/>
    <n v="0.2"/>
    <n v="0.2"/>
    <n v="0"/>
    <x v="0"/>
  </r>
  <r>
    <x v="81"/>
    <x v="274"/>
    <x v="12"/>
    <s v="Inoperativo"/>
    <n v="5"/>
    <n v="5"/>
    <n v="0"/>
    <x v="0"/>
  </r>
  <r>
    <x v="81"/>
    <x v="274"/>
    <x v="13"/>
    <s v="Operativo"/>
    <n v="15.2"/>
    <n v="15.2"/>
    <n v="0"/>
    <x v="0"/>
  </r>
  <r>
    <x v="81"/>
    <x v="275"/>
    <x v="345"/>
    <s v="Operativo"/>
    <n v="181.3"/>
    <n v="181.3"/>
    <n v="4616.1930000000002"/>
    <x v="0"/>
  </r>
  <r>
    <x v="82"/>
    <x v="276"/>
    <x v="12"/>
    <s v="Operativo"/>
    <n v="19.8"/>
    <n v="19.8"/>
    <n v="154680.81099999999"/>
    <x v="0"/>
  </r>
  <r>
    <x v="82"/>
    <x v="276"/>
    <x v="13"/>
    <s v="Operativo"/>
    <n v="19.8"/>
    <n v="19.8"/>
    <n v="133535.33300000001"/>
    <x v="0"/>
  </r>
  <r>
    <x v="82"/>
    <x v="277"/>
    <x v="1"/>
    <s v="Operativo"/>
    <n v="86.24"/>
    <n v="86.24"/>
    <n v="273411.11"/>
    <x v="0"/>
  </r>
  <r>
    <x v="82"/>
    <x v="277"/>
    <x v="36"/>
    <s v="Operativo"/>
    <n v="85.44"/>
    <n v="85.44"/>
    <n v="525409.5959999999"/>
    <x v="0"/>
  </r>
  <r>
    <x v="82"/>
    <x v="278"/>
    <x v="12"/>
    <s v="Operativo"/>
    <n v="17"/>
    <n v="17"/>
    <n v="56868.90800000001"/>
    <x v="0"/>
  </r>
  <r>
    <x v="82"/>
    <x v="278"/>
    <x v="13"/>
    <s v="Operativo"/>
    <n v="17"/>
    <n v="17"/>
    <n v="74983.661999999997"/>
    <x v="0"/>
  </r>
  <r>
    <x v="82"/>
    <x v="279"/>
    <x v="150"/>
    <s v="Operativo"/>
    <n v="0.28799999999999998"/>
    <n v="0.28799999999999998"/>
    <n v="705.82400000000007"/>
    <x v="0"/>
  </r>
  <r>
    <x v="82"/>
    <x v="280"/>
    <x v="1"/>
    <s v="Operativo"/>
    <n v="13.6"/>
    <n v="13.6"/>
    <n v="56119.346999999994"/>
    <x v="0"/>
  </r>
  <r>
    <x v="82"/>
    <x v="280"/>
    <x v="36"/>
    <s v="Operativo"/>
    <n v="13.6"/>
    <n v="13.6"/>
    <n v="61690.690999999999"/>
    <x v="0"/>
  </r>
  <r>
    <x v="82"/>
    <x v="280"/>
    <x v="227"/>
    <s v="Operativo"/>
    <n v="13.6"/>
    <n v="13.6"/>
    <n v="53783.541999999994"/>
    <x v="0"/>
  </r>
  <r>
    <x v="82"/>
    <x v="280"/>
    <x v="346"/>
    <s v="Operativo"/>
    <n v="13.6"/>
    <n v="13.6"/>
    <n v="60528.794000000002"/>
    <x v="0"/>
  </r>
  <r>
    <x v="82"/>
    <x v="281"/>
    <x v="150"/>
    <s v="Operativo"/>
    <n v="3.68"/>
    <n v="3.68"/>
    <n v="24878.665000000001"/>
    <x v="0"/>
  </r>
  <r>
    <x v="82"/>
    <x v="282"/>
    <x v="1"/>
    <s v="Operativo"/>
    <n v="3"/>
    <n v="3"/>
    <n v="23663.286999999997"/>
    <x v="0"/>
  </r>
  <r>
    <x v="82"/>
    <x v="282"/>
    <x v="36"/>
    <s v="Operativo"/>
    <n v="3"/>
    <n v="3"/>
    <n v="16896.319"/>
    <x v="0"/>
  </r>
  <r>
    <x v="82"/>
    <x v="282"/>
    <x v="227"/>
    <s v="Operativo"/>
    <n v="3"/>
    <n v="3"/>
    <n v="22486.549000000003"/>
    <x v="0"/>
  </r>
  <r>
    <x v="82"/>
    <x v="283"/>
    <x v="1"/>
    <s v="Operativo"/>
    <n v="3"/>
    <n v="3"/>
    <n v="15603.037"/>
    <x v="0"/>
  </r>
  <r>
    <x v="82"/>
    <x v="283"/>
    <x v="36"/>
    <s v="Operativo"/>
    <n v="3"/>
    <n v="3"/>
    <n v="12377.735000000002"/>
    <x v="0"/>
  </r>
  <r>
    <x v="82"/>
    <x v="283"/>
    <x v="227"/>
    <s v="Operativo"/>
    <n v="3"/>
    <n v="3"/>
    <n v="12253.992"/>
    <x v="0"/>
  </r>
  <r>
    <x v="82"/>
    <x v="284"/>
    <x v="347"/>
    <s v="Operativo"/>
    <n v="0.44"/>
    <n v="0.44"/>
    <n v="2237.2729999999997"/>
    <x v="0"/>
  </r>
  <r>
    <x v="82"/>
    <x v="284"/>
    <x v="348"/>
    <s v="Operativo"/>
    <n v="0.35499999999999998"/>
    <n v="0.35499999999999998"/>
    <n v="117.821"/>
    <x v="0"/>
  </r>
  <r>
    <x v="82"/>
    <x v="284"/>
    <x v="349"/>
    <s v="Operativo"/>
    <n v="0.872"/>
    <n v="0.872"/>
    <n v="1633.2789999999998"/>
    <x v="0"/>
  </r>
  <r>
    <x v="82"/>
    <x v="284"/>
    <x v="350"/>
    <s v="Operativo"/>
    <n v="0.4"/>
    <n v="0.4"/>
    <n v="2464.0749999999998"/>
    <x v="0"/>
  </r>
  <r>
    <x v="82"/>
    <x v="284"/>
    <x v="351"/>
    <s v="Operativo"/>
    <n v="1.5"/>
    <n v="1.5"/>
    <n v="5426.9209999999994"/>
    <x v="0"/>
  </r>
  <r>
    <x v="82"/>
    <x v="284"/>
    <x v="352"/>
    <s v="Operativo"/>
    <n v="1.5"/>
    <n v="1.5"/>
    <n v="6145.902"/>
    <x v="0"/>
  </r>
  <r>
    <x v="82"/>
    <x v="285"/>
    <x v="330"/>
    <s v="Operativo"/>
    <n v="0.624"/>
    <n v="0.624"/>
    <n v="1483.7250000000001"/>
    <x v="0"/>
  </r>
  <r>
    <x v="82"/>
    <x v="286"/>
    <x v="330"/>
    <s v="Operativo"/>
    <n v="0.52400000000000002"/>
    <n v="0.52400000000000002"/>
    <n v="1417.3310000000001"/>
    <x v="0"/>
  </r>
  <r>
    <x v="82"/>
    <x v="287"/>
    <x v="1"/>
    <s v="Operativo"/>
    <n v="22.065000000000001"/>
    <n v="22.065000000000001"/>
    <n v="155564.75700000004"/>
    <x v="0"/>
  </r>
  <r>
    <x v="82"/>
    <x v="287"/>
    <x v="36"/>
    <s v="Operativo"/>
    <n v="23.23"/>
    <n v="23.23"/>
    <n v="163275.46299999999"/>
    <x v="0"/>
  </r>
  <r>
    <x v="82"/>
    <x v="287"/>
    <x v="227"/>
    <s v="Operativo"/>
    <n v="23.155000000000001"/>
    <n v="23.155000000000001"/>
    <n v="158209.30399999997"/>
    <x v="0"/>
  </r>
  <r>
    <x v="82"/>
    <x v="287"/>
    <x v="346"/>
    <s v="Operativo"/>
    <n v="22.66"/>
    <n v="22.66"/>
    <n v="158634.77100000001"/>
    <x v="0"/>
  </r>
  <r>
    <x v="82"/>
    <x v="287"/>
    <x v="353"/>
    <s v="Operativo"/>
    <n v="22.576000000000001"/>
    <n v="22.576000000000001"/>
    <n v="155047.155"/>
    <x v="0"/>
  </r>
  <r>
    <x v="83"/>
    <x v="288"/>
    <x v="1"/>
    <s v="Operativo"/>
    <n v="20"/>
    <n v="20"/>
    <n v="48244.82"/>
    <x v="0"/>
  </r>
  <r>
    <x v="84"/>
    <x v="289"/>
    <x v="1"/>
    <s v="Operativo"/>
    <n v="210"/>
    <n v="300"/>
    <n v="1791700.8810000003"/>
    <x v="5"/>
  </r>
  <r>
    <x v="85"/>
    <x v="290"/>
    <x v="18"/>
    <s v="Operativo"/>
    <n v="101.32"/>
    <n v="101.32"/>
    <n v="152584.76"/>
    <x v="0"/>
  </r>
  <r>
    <x v="85"/>
    <x v="290"/>
    <x v="19"/>
    <s v="Operativo"/>
    <n v="101.32"/>
    <n v="101.32"/>
    <n v="218250.69300000003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2" cacheId="3" applyNumberFormats="0" applyBorderFormats="0" applyFontFormats="0" applyPatternFormats="0" applyAlignmentFormats="0" applyWidthHeightFormats="1" dataCaption="Valores" updatedVersion="6" minRefreshableVersion="3" useAutoFormatting="1" itemPrintTitles="1" createdVersion="4" indent="0" compact="0" compactData="0" multipleFieldFilters="0">
  <location ref="L4:P18" firstHeaderRow="0" firstDataRow="1" firstDataCol="3" rowPageCount="1" colPageCount="1"/>
  <pivotFields count="8">
    <pivotField axis="axisRow" compact="0" outline="0" showAll="0" defaultSubtotal="0">
      <items count="86">
        <item x="0"/>
        <item x="1"/>
        <item x="3"/>
        <item x="4"/>
        <item x="5"/>
        <item x="7"/>
        <item x="8"/>
        <item x="10"/>
        <item x="11"/>
        <item x="12"/>
        <item x="13"/>
        <item x="14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9"/>
        <item x="60"/>
        <item x="61"/>
        <item x="62"/>
        <item x="63"/>
        <item x="64"/>
        <item x="65"/>
        <item x="66"/>
        <item x="68"/>
        <item x="69"/>
        <item x="70"/>
        <item x="71"/>
        <item x="72"/>
        <item x="73"/>
        <item x="74"/>
        <item x="75"/>
        <item x="77"/>
        <item x="78"/>
        <item x="79"/>
        <item x="80"/>
        <item x="81"/>
        <item x="82"/>
        <item x="83"/>
        <item x="84"/>
        <item x="85"/>
        <item x="2"/>
        <item x="6"/>
        <item x="9"/>
        <item x="15"/>
        <item x="58"/>
        <item x="67"/>
        <item x="76"/>
      </items>
    </pivotField>
    <pivotField axis="axisRow" compact="0" outline="0" showAll="0" defaultSubtotal="0">
      <items count="291">
        <item x="197"/>
        <item x="245"/>
        <item x="198"/>
        <item x="246"/>
        <item x="195"/>
        <item x="229"/>
        <item x="100"/>
        <item x="101"/>
        <item x="178"/>
        <item x="208"/>
        <item x="209"/>
        <item x="210"/>
        <item x="146"/>
        <item x="158"/>
        <item x="159"/>
        <item x="133"/>
        <item x="134"/>
        <item x="30"/>
        <item x="276"/>
        <item x="184"/>
        <item x="120"/>
        <item x="162"/>
        <item x="179"/>
        <item x="95"/>
        <item x="20"/>
        <item x="21"/>
        <item x="262"/>
        <item x="3"/>
        <item x="22"/>
        <item x="23"/>
        <item x="215"/>
        <item x="216"/>
        <item x="11"/>
        <item x="171"/>
        <item x="121"/>
        <item x="102"/>
        <item x="103"/>
        <item x="258"/>
        <item x="104"/>
        <item x="149"/>
        <item x="150"/>
        <item x="151"/>
        <item x="152"/>
        <item x="153"/>
        <item x="154"/>
        <item x="277"/>
        <item x="217"/>
        <item x="14"/>
        <item x="218"/>
        <item x="135"/>
        <item x="263"/>
        <item x="85"/>
        <item x="264"/>
        <item x="86"/>
        <item x="19"/>
        <item x="173"/>
        <item x="105"/>
        <item x="259"/>
        <item x="251"/>
        <item x="31"/>
        <item x="32"/>
        <item x="17"/>
        <item x="278"/>
        <item x="136"/>
        <item x="185"/>
        <item x="87"/>
        <item x="4"/>
        <item x="186"/>
        <item x="265"/>
        <item x="122"/>
        <item x="88"/>
        <item x="231"/>
        <item x="172"/>
        <item x="234"/>
        <item x="235"/>
        <item x="279"/>
        <item x="219"/>
        <item x="187"/>
        <item x="106"/>
        <item x="174"/>
        <item x="24"/>
        <item x="211"/>
        <item x="33"/>
        <item x="8"/>
        <item x="27"/>
        <item x="176"/>
        <item x="107"/>
        <item x="34"/>
        <item x="108"/>
        <item x="165"/>
        <item x="280"/>
        <item x="89"/>
        <item x="7"/>
        <item x="220"/>
        <item x="90"/>
        <item x="188"/>
        <item x="281"/>
        <item x="189"/>
        <item x="180"/>
        <item x="230"/>
        <item x="35"/>
        <item x="266"/>
        <item x="267"/>
        <item x="282"/>
        <item x="109"/>
        <item x="283"/>
        <item x="161"/>
        <item x="284"/>
        <item x="221"/>
        <item x="2"/>
        <item x="110"/>
        <item x="91"/>
        <item x="260"/>
        <item x="261"/>
        <item x="222"/>
        <item x="36"/>
        <item x="175"/>
        <item x="111"/>
        <item x="37"/>
        <item x="25"/>
        <item x="38"/>
        <item x="137"/>
        <item x="112"/>
        <item x="123"/>
        <item x="199"/>
        <item x="181"/>
        <item x="170"/>
        <item x="147"/>
        <item x="242"/>
        <item x="167"/>
        <item x="163"/>
        <item x="164"/>
        <item x="285"/>
        <item x="113"/>
        <item x="114"/>
        <item x="168"/>
        <item x="268"/>
        <item x="16"/>
        <item x="286"/>
        <item x="84"/>
        <item x="236"/>
        <item x="237"/>
        <item x="9"/>
        <item x="10"/>
        <item x="241"/>
        <item x="124"/>
        <item x="223"/>
        <item x="39"/>
        <item x="125"/>
        <item x="115"/>
        <item x="40"/>
        <item x="232"/>
        <item x="233"/>
        <item x="252"/>
        <item x="224"/>
        <item x="18"/>
        <item x="92"/>
        <item x="253"/>
        <item x="225"/>
        <item x="15"/>
        <item x="26"/>
        <item x="238"/>
        <item x="182"/>
        <item x="287"/>
        <item x="200"/>
        <item x="99"/>
        <item x="201"/>
        <item x="213"/>
        <item x="243"/>
        <item x="244"/>
        <item x="214"/>
        <item x="196"/>
        <item x="288"/>
        <item x="1"/>
        <item x="290"/>
        <item x="96"/>
        <item x="269"/>
        <item x="116"/>
        <item x="41"/>
        <item x="42"/>
        <item x="138"/>
        <item x="43"/>
        <item x="254"/>
        <item x="44"/>
        <item x="45"/>
        <item x="126"/>
        <item x="5"/>
        <item x="6"/>
        <item x="270"/>
        <item x="247"/>
        <item x="274"/>
        <item x="46"/>
        <item x="271"/>
        <item x="202"/>
        <item x="155"/>
        <item x="227"/>
        <item x="139"/>
        <item x="47"/>
        <item x="48"/>
        <item x="272"/>
        <item x="140"/>
        <item x="97"/>
        <item x="166"/>
        <item x="49"/>
        <item x="50"/>
        <item x="51"/>
        <item x="207"/>
        <item x="52"/>
        <item x="53"/>
        <item x="177"/>
        <item x="127"/>
        <item x="117"/>
        <item x="128"/>
        <item x="228"/>
        <item x="248"/>
        <item x="93"/>
        <item x="204"/>
        <item x="54"/>
        <item x="160"/>
        <item x="55"/>
        <item x="94"/>
        <item x="56"/>
        <item x="57"/>
        <item x="58"/>
        <item x="59"/>
        <item x="60"/>
        <item x="61"/>
        <item x="12"/>
        <item x="249"/>
        <item x="141"/>
        <item x="62"/>
        <item x="13"/>
        <item x="28"/>
        <item x="192"/>
        <item x="193"/>
        <item x="63"/>
        <item x="142"/>
        <item x="156"/>
        <item x="143"/>
        <item x="129"/>
        <item x="144"/>
        <item x="65"/>
        <item x="205"/>
        <item x="148"/>
        <item x="273"/>
        <item x="256"/>
        <item x="66"/>
        <item x="67"/>
        <item x="0"/>
        <item x="68"/>
        <item x="69"/>
        <item x="157"/>
        <item x="118"/>
        <item x="255"/>
        <item x="250"/>
        <item x="212"/>
        <item x="194"/>
        <item x="239"/>
        <item x="240"/>
        <item x="183"/>
        <item x="275"/>
        <item x="71"/>
        <item x="145"/>
        <item x="72"/>
        <item x="73"/>
        <item x="257"/>
        <item x="74"/>
        <item x="75"/>
        <item x="76"/>
        <item x="190"/>
        <item x="130"/>
        <item x="78"/>
        <item x="119"/>
        <item x="131"/>
        <item x="289"/>
        <item x="132"/>
        <item x="79"/>
        <item x="80"/>
        <item x="169"/>
        <item x="81"/>
        <item x="82"/>
        <item x="191"/>
        <item x="83"/>
        <item x="98"/>
        <item x="29"/>
        <item x="64"/>
        <item x="70"/>
        <item x="77"/>
        <item x="203"/>
        <item x="206"/>
        <item x="226"/>
      </items>
    </pivotField>
    <pivotField axis="axisRow" compact="0" outline="0" showAll="0">
      <items count="355">
        <item x="302"/>
        <item x="303"/>
        <item x="230"/>
        <item x="102"/>
        <item x="219"/>
        <item x="220"/>
        <item x="27"/>
        <item x="295"/>
        <item x="296"/>
        <item x="341"/>
        <item x="342"/>
        <item x="199"/>
        <item x="147"/>
        <item x="148"/>
        <item x="195"/>
        <item x="185"/>
        <item x="67"/>
        <item x="186"/>
        <item x="68"/>
        <item x="55"/>
        <item x="187"/>
        <item x="69"/>
        <item x="101"/>
        <item x="158"/>
        <item x="159"/>
        <item x="160"/>
        <item x="121"/>
        <item x="142"/>
        <item x="70"/>
        <item x="122"/>
        <item x="106"/>
        <item x="7"/>
        <item x="8"/>
        <item x="188"/>
        <item x="134"/>
        <item x="191"/>
        <item x="192"/>
        <item x="109"/>
        <item x="56"/>
        <item x="143"/>
        <item x="136"/>
        <item x="84"/>
        <item x="103"/>
        <item x="141"/>
        <item x="73"/>
        <item x="144"/>
        <item x="107"/>
        <item x="91"/>
        <item x="123"/>
        <item x="145"/>
        <item x="146"/>
        <item x="74"/>
        <item x="92"/>
        <item x="124"/>
        <item x="57"/>
        <item x="58"/>
        <item x="75"/>
        <item x="76"/>
        <item x="59"/>
        <item x="110"/>
        <item x="125"/>
        <item x="60"/>
        <item x="77"/>
        <item x="117"/>
        <item x="79"/>
        <item x="45"/>
        <item x="129"/>
        <item x="93"/>
        <item x="340"/>
        <item x="80"/>
        <item x="46"/>
        <item x="130"/>
        <item x="47"/>
        <item x="131"/>
        <item x="183"/>
        <item x="132"/>
        <item x="133"/>
        <item x="167"/>
        <item x="172"/>
        <item x="169"/>
        <item x="170"/>
        <item x="202"/>
        <item x="111"/>
        <item x="153"/>
        <item x="154"/>
        <item x="173"/>
        <item x="174"/>
        <item x="225"/>
        <item x="347"/>
        <item x="348"/>
        <item x="349"/>
        <item x="350"/>
        <item x="351"/>
        <item x="352"/>
        <item x="255"/>
        <item x="262"/>
        <item x="256"/>
        <item x="257"/>
        <item x="258"/>
        <item x="259"/>
        <item x="260"/>
        <item x="261"/>
        <item x="263"/>
        <item x="264"/>
        <item x="44"/>
        <item x="119"/>
        <item x="83"/>
        <item x="104"/>
        <item x="66"/>
        <item x="196"/>
        <item x="197"/>
        <item x="205"/>
        <item x="126"/>
        <item x="290"/>
        <item x="112"/>
        <item x="88"/>
        <item x="113"/>
        <item x="61"/>
        <item x="127"/>
        <item x="319"/>
        <item x="137"/>
        <item x="138"/>
        <item x="156"/>
        <item x="155"/>
        <item x="157"/>
        <item x="339"/>
        <item x="48"/>
        <item x="168"/>
        <item x="34"/>
        <item x="35"/>
        <item x="54"/>
        <item x="327"/>
        <item x="328"/>
        <item x="161"/>
        <item x="330"/>
        <item x="9"/>
        <item x="10"/>
        <item x="11"/>
        <item x="237"/>
        <item x="151"/>
        <item x="152"/>
        <item x="231"/>
        <item x="232"/>
        <item x="238"/>
        <item x="304"/>
        <item x="221"/>
        <item x="222"/>
        <item x="223"/>
        <item x="226"/>
        <item x="3"/>
        <item x="4"/>
        <item x="1"/>
        <item x="15"/>
        <item x="301"/>
        <item x="300"/>
        <item x="36"/>
        <item x="16"/>
        <item x="227"/>
        <item x="17"/>
        <item x="346"/>
        <item x="162"/>
        <item x="353"/>
        <item x="287"/>
        <item x="288"/>
        <item x="289"/>
        <item x="283"/>
        <item x="284"/>
        <item x="285"/>
        <item x="315"/>
        <item x="224"/>
        <item x="23"/>
        <item x="24"/>
        <item x="243"/>
        <item x="244"/>
        <item x="12"/>
        <item x="13"/>
        <item x="14"/>
        <item x="28"/>
        <item x="29"/>
        <item x="30"/>
        <item x="207"/>
        <item x="203"/>
        <item x="215"/>
        <item x="312"/>
        <item x="313"/>
        <item x="314"/>
        <item x="228"/>
        <item x="229"/>
        <item x="310"/>
        <item x="311"/>
        <item x="216"/>
        <item x="217"/>
        <item x="218"/>
        <item x="309"/>
        <item x="240"/>
        <item x="293"/>
        <item x="291"/>
        <item x="292"/>
        <item x="294"/>
        <item x="305"/>
        <item x="297"/>
        <item x="306"/>
        <item x="105"/>
        <item x="307"/>
        <item x="279"/>
        <item x="329"/>
        <item x="149"/>
        <item x="265"/>
        <item x="266"/>
        <item x="267"/>
        <item x="323"/>
        <item x="324"/>
        <item x="179"/>
        <item x="325"/>
        <item x="326"/>
        <item x="180"/>
        <item x="239"/>
        <item x="175"/>
        <item x="176"/>
        <item x="241"/>
        <item x="333"/>
        <item x="208"/>
        <item x="209"/>
        <item x="71"/>
        <item x="78"/>
        <item x="242"/>
        <item x="62"/>
        <item x="128"/>
        <item x="114"/>
        <item x="115"/>
        <item x="63"/>
        <item x="150"/>
        <item x="25"/>
        <item x="26"/>
        <item x="233"/>
        <item x="234"/>
        <item x="37"/>
        <item x="334"/>
        <item x="335"/>
        <item x="118"/>
        <item x="336"/>
        <item x="337"/>
        <item x="82"/>
        <item x="31"/>
        <item x="32"/>
        <item x="33"/>
        <item x="163"/>
        <item x="164"/>
        <item x="193"/>
        <item x="198"/>
        <item x="189"/>
        <item x="190"/>
        <item x="165"/>
        <item x="166"/>
        <item x="210"/>
        <item x="211"/>
        <item x="201"/>
        <item x="42"/>
        <item x="43"/>
        <item x="200"/>
        <item x="18"/>
        <item x="280"/>
        <item x="268"/>
        <item x="269"/>
        <item x="19"/>
        <item x="245"/>
        <item x="281"/>
        <item x="270"/>
        <item x="20"/>
        <item x="246"/>
        <item x="282"/>
        <item x="316"/>
        <item x="247"/>
        <item x="271"/>
        <item x="22"/>
        <item x="248"/>
        <item x="249"/>
        <item x="250"/>
        <item x="5"/>
        <item x="6"/>
        <item x="331"/>
        <item x="38"/>
        <item x="39"/>
        <item x="40"/>
        <item x="41"/>
        <item x="212"/>
        <item x="213"/>
        <item x="235"/>
        <item x="236"/>
        <item x="21"/>
        <item x="0"/>
        <item x="317"/>
        <item x="286"/>
        <item x="318"/>
        <item x="272"/>
        <item x="273"/>
        <item x="251"/>
        <item x="298"/>
        <item x="299"/>
        <item x="308"/>
        <item x="253"/>
        <item x="254"/>
        <item x="320"/>
        <item x="321"/>
        <item x="322"/>
        <item x="252"/>
        <item x="181"/>
        <item x="194"/>
        <item x="139"/>
        <item x="204"/>
        <item x="64"/>
        <item x="65"/>
        <item x="81"/>
        <item x="182"/>
        <item x="184"/>
        <item x="338"/>
        <item x="85"/>
        <item x="108"/>
        <item x="140"/>
        <item x="116"/>
        <item x="72"/>
        <item x="206"/>
        <item x="120"/>
        <item x="343"/>
        <item x="344"/>
        <item x="86"/>
        <item x="171"/>
        <item x="94"/>
        <item x="95"/>
        <item x="96"/>
        <item x="97"/>
        <item x="98"/>
        <item x="99"/>
        <item x="100"/>
        <item x="177"/>
        <item x="178"/>
        <item x="332"/>
        <item x="2"/>
        <item x="49"/>
        <item x="50"/>
        <item x="51"/>
        <item x="52"/>
        <item x="53"/>
        <item x="87"/>
        <item x="89"/>
        <item x="90"/>
        <item x="135"/>
        <item x="214"/>
        <item x="274"/>
        <item x="275"/>
        <item x="276"/>
        <item x="277"/>
        <item x="278"/>
        <item x="345"/>
        <item t="default"/>
      </items>
    </pivotField>
    <pivotField compact="0" outline="0" showAll="0"/>
    <pivotField dataField="1" compact="0" outline="0" showAll="0"/>
    <pivotField dataField="1" compact="0" outline="0" showAll="0"/>
    <pivotField compact="0" outline="0" showAll="0"/>
    <pivotField axis="axisPage" compact="0" outline="0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</pivotFields>
  <rowFields count="3">
    <field x="0"/>
    <field x="1"/>
    <field x="2"/>
  </rowFields>
  <rowItems count="14">
    <i>
      <x v="16"/>
      <x v="183"/>
      <x v="19"/>
    </i>
    <i r="1">
      <x v="191"/>
      <x v="126"/>
    </i>
    <i r="1">
      <x v="198"/>
      <x v="44"/>
    </i>
    <i>
      <x v="19"/>
      <x v="175"/>
      <x v="23"/>
    </i>
    <i>
      <x v="21"/>
      <x v="38"/>
      <x v="152"/>
    </i>
    <i>
      <x v="30"/>
      <x v="202"/>
      <x v="4"/>
    </i>
    <i r="2">
      <x v="5"/>
    </i>
    <i r="2">
      <x v="145"/>
    </i>
    <i r="2">
      <x v="146"/>
    </i>
    <i r="2">
      <x v="147"/>
    </i>
    <i r="2">
      <x v="169"/>
    </i>
    <i r="2">
      <x v="254"/>
    </i>
    <i r="2">
      <x v="255"/>
    </i>
    <i t="grand">
      <x/>
    </i>
  </rowItems>
  <colFields count="1">
    <field x="-2"/>
  </colFields>
  <colItems count="2">
    <i>
      <x/>
    </i>
    <i i="1">
      <x v="1"/>
    </i>
  </colItems>
  <pageFields count="1">
    <pageField fld="7" item="7" hier="-1"/>
  </pageFields>
  <dataFields count="2">
    <dataField name="Suma de PI 2017" fld="4" baseField="0" baseItem="0"/>
    <dataField name="Suma de PI 2018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la dinámica1" cacheId="1" applyNumberFormats="0" applyBorderFormats="0" applyFontFormats="0" applyPatternFormats="0" applyAlignmentFormats="0" applyWidthHeightFormats="1" dataCaption="Valores" updatedVersion="6" minRefreshableVersion="3" useAutoFormatting="1" itemPrintTitles="1" createdVersion="4" indent="0" compact="0" compactData="0" multipleFieldFilters="0">
  <location ref="AB5:AH621" firstHeaderRow="0" firstDataRow="1" firstDataCol="4" rowPageCount="3" colPageCount="1"/>
  <pivotFields count="55">
    <pivotField axis="axisPage" compact="0" outline="0" showAll="0">
      <items count="4">
        <item x="0"/>
        <item x="2"/>
        <item x="1"/>
        <item t="default"/>
      </items>
    </pivotField>
    <pivotField axis="axisPage" compact="0" outline="0" showAll="0">
      <items count="4">
        <item x="2"/>
        <item x="1"/>
        <item x="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565">
        <item x="201"/>
        <item x="425"/>
        <item x="326"/>
        <item x="327"/>
        <item x="426"/>
        <item x="427"/>
        <item x="280"/>
        <item x="1"/>
        <item x="281"/>
        <item x="3"/>
        <item x="337"/>
        <item x="268"/>
        <item x="428"/>
        <item x="121"/>
        <item x="262"/>
        <item x="282"/>
        <item x="269"/>
        <item x="88"/>
        <item x="429"/>
        <item x="338"/>
        <item x="283"/>
        <item x="89"/>
        <item x="217"/>
        <item x="218"/>
        <item x="430"/>
        <item x="358"/>
        <item x="431"/>
        <item x="90"/>
        <item x="71"/>
        <item x="368"/>
        <item x="160"/>
        <item x="432"/>
        <item x="380"/>
        <item x="92"/>
        <item x="433"/>
        <item x="542"/>
        <item x="434"/>
        <item x="94"/>
        <item x="2"/>
        <item x="543"/>
        <item x="307"/>
        <item x="96"/>
        <item x="390"/>
        <item x="435"/>
        <item x="303"/>
        <item x="413"/>
        <item x="436"/>
        <item x="4"/>
        <item x="328"/>
        <item x="437"/>
        <item x="391"/>
        <item x="339"/>
        <item x="536"/>
        <item x="101"/>
        <item x="113"/>
        <item x="195"/>
        <item x="196"/>
        <item x="197"/>
        <item x="199"/>
        <item x="170"/>
        <item x="198"/>
        <item x="171"/>
        <item x="200"/>
        <item x="103"/>
        <item x="320"/>
        <item x="130"/>
        <item x="106"/>
        <item x="321"/>
        <item x="51"/>
        <item x="9"/>
        <item x="284"/>
        <item x="104"/>
        <item x="285"/>
        <item x="286"/>
        <item x="105"/>
        <item x="438"/>
        <item x="7"/>
        <item x="46"/>
        <item x="87"/>
        <item x="102"/>
        <item x="137"/>
        <item x="140"/>
        <item x="147"/>
        <item x="381"/>
        <item x="439"/>
        <item x="376"/>
        <item x="562"/>
        <item x="440"/>
        <item x="441"/>
        <item x="442"/>
        <item x="443"/>
        <item x="382"/>
        <item x="414"/>
        <item x="308"/>
        <item x="383"/>
        <item x="444"/>
        <item x="259"/>
        <item x="445"/>
        <item x="108"/>
        <item x="372"/>
        <item x="256"/>
        <item x="270"/>
        <item x="446"/>
        <item x="271"/>
        <item x="184"/>
        <item x="168"/>
        <item x="164"/>
        <item x="186"/>
        <item x="188"/>
        <item x="193"/>
        <item x="99"/>
        <item x="247"/>
        <item x="5"/>
        <item x="8"/>
        <item x="253"/>
        <item x="91"/>
        <item x="93"/>
        <item x="100"/>
        <item x="107"/>
        <item x="126"/>
        <item x="219"/>
        <item x="127"/>
        <item x="144"/>
        <item x="155"/>
        <item x="220"/>
        <item x="221"/>
        <item x="112"/>
        <item x="222"/>
        <item x="447"/>
        <item x="263"/>
        <item x="384"/>
        <item x="369"/>
        <item x="169"/>
        <item x="175"/>
        <item x="254"/>
        <item x="192"/>
        <item x="172"/>
        <item x="183"/>
        <item x="187"/>
        <item x="448"/>
        <item x="329"/>
        <item x="182"/>
        <item x="340"/>
        <item x="341"/>
        <item x="70"/>
        <item x="449"/>
        <item x="109"/>
        <item x="544"/>
        <item x="223"/>
        <item x="258"/>
        <item x="370"/>
        <item x="377"/>
        <item x="389"/>
        <item x="110"/>
        <item x="111"/>
        <item x="415"/>
        <item x="224"/>
        <item x="545"/>
        <item x="225"/>
        <item x="450"/>
        <item x="451"/>
        <item x="322"/>
        <item x="385"/>
        <item x="563"/>
        <item x="264"/>
        <item x="226"/>
        <item x="216"/>
        <item x="330"/>
        <item x="452"/>
        <item x="265"/>
        <item x="392"/>
        <item x="453"/>
        <item x="393"/>
        <item x="454"/>
        <item x="214"/>
        <item x="342"/>
        <item x="185"/>
        <item x="455"/>
        <item x="553"/>
        <item x="456"/>
        <item x="54"/>
        <item x="65"/>
        <item x="32"/>
        <item x="31"/>
        <item x="162"/>
        <item x="27"/>
        <item x="194"/>
        <item x="29"/>
        <item x="30"/>
        <item x="69"/>
        <item x="80"/>
        <item x="215"/>
        <item x="23"/>
        <item x="26"/>
        <item x="24"/>
        <item x="28"/>
        <item x="416"/>
        <item x="551"/>
        <item x="552"/>
        <item x="556"/>
        <item x="373"/>
        <item x="304"/>
        <item x="417"/>
        <item x="359"/>
        <item x="546"/>
        <item x="557"/>
        <item x="287"/>
        <item x="394"/>
        <item x="14"/>
        <item x="66"/>
        <item x="114"/>
        <item x="18"/>
        <item x="331"/>
        <item x="272"/>
        <item x="273"/>
        <item x="274"/>
        <item x="152"/>
        <item x="275"/>
        <item x="15"/>
        <item x="79"/>
        <item x="17"/>
        <item x="19"/>
        <item x="20"/>
        <item x="72"/>
        <item x="21"/>
        <item x="16"/>
        <item x="22"/>
        <item x="260"/>
        <item x="13"/>
        <item x="59"/>
        <item x="138"/>
        <item x="374"/>
        <item x="248"/>
        <item x="227"/>
        <item x="11"/>
        <item x="33"/>
        <item x="36"/>
        <item x="34"/>
        <item x="35"/>
        <item x="37"/>
        <item x="395"/>
        <item x="228"/>
        <item x="229"/>
        <item x="261"/>
        <item x="305"/>
        <item x="396"/>
        <item x="457"/>
        <item x="547"/>
        <item x="458"/>
        <item x="230"/>
        <item x="343"/>
        <item x="344"/>
        <item x="459"/>
        <item x="345"/>
        <item x="460"/>
        <item x="461"/>
        <item x="462"/>
        <item x="463"/>
        <item x="40"/>
        <item x="288"/>
        <item x="464"/>
        <item x="465"/>
        <item x="466"/>
        <item x="467"/>
        <item x="468"/>
        <item x="418"/>
        <item x="537"/>
        <item x="469"/>
        <item x="470"/>
        <item x="471"/>
        <item x="276"/>
        <item x="538"/>
        <item x="472"/>
        <item x="558"/>
        <item x="42"/>
        <item x="41"/>
        <item x="346"/>
        <item x="249"/>
        <item x="289"/>
        <item x="290"/>
        <item x="231"/>
        <item x="43"/>
        <item x="44"/>
        <item x="473"/>
        <item x="25"/>
        <item x="76"/>
        <item x="45"/>
        <item x="47"/>
        <item x="82"/>
        <item x="474"/>
        <item x="397"/>
        <item x="332"/>
        <item x="398"/>
        <item x="475"/>
        <item x="48"/>
        <item x="131"/>
        <item x="476"/>
        <item x="117"/>
        <item x="477"/>
        <item x="360"/>
        <item x="361"/>
        <item x="478"/>
        <item x="291"/>
        <item x="479"/>
        <item x="371"/>
        <item x="480"/>
        <item x="120"/>
        <item x="292"/>
        <item x="481"/>
        <item x="399"/>
        <item x="482"/>
        <item x="400"/>
        <item x="483"/>
        <item x="306"/>
        <item x="548"/>
        <item x="559"/>
        <item x="484"/>
        <item x="401"/>
        <item x="116"/>
        <item x="485"/>
        <item x="486"/>
        <item x="309"/>
        <item x="487"/>
        <item x="488"/>
        <item x="49"/>
        <item x="347"/>
        <item x="118"/>
        <item x="73"/>
        <item x="348"/>
        <item x="549"/>
        <item x="489"/>
        <item x="490"/>
        <item x="250"/>
        <item x="349"/>
        <item x="350"/>
        <item x="402"/>
        <item x="491"/>
        <item x="351"/>
        <item x="352"/>
        <item x="492"/>
        <item x="493"/>
        <item x="50"/>
        <item x="494"/>
        <item x="495"/>
        <item x="554"/>
        <item x="362"/>
        <item x="333"/>
        <item x="334"/>
        <item x="496"/>
        <item x="293"/>
        <item x="277"/>
        <item x="375"/>
        <item x="12"/>
        <item x="560"/>
        <item x="378"/>
        <item x="52"/>
        <item x="363"/>
        <item x="122"/>
        <item x="497"/>
        <item x="498"/>
        <item x="255"/>
        <item x="499"/>
        <item x="310"/>
        <item x="123"/>
        <item x="500"/>
        <item x="323"/>
        <item x="142"/>
        <item x="97"/>
        <item x="294"/>
        <item x="128"/>
        <item x="157"/>
        <item x="158"/>
        <item x="324"/>
        <item x="125"/>
        <item x="295"/>
        <item x="403"/>
        <item x="379"/>
        <item x="404"/>
        <item x="501"/>
        <item x="405"/>
        <item x="502"/>
        <item x="335"/>
        <item x="406"/>
        <item x="419"/>
        <item x="503"/>
        <item x="53"/>
        <item x="504"/>
        <item x="266"/>
        <item x="213"/>
        <item x="176"/>
        <item x="207"/>
        <item x="209"/>
        <item x="177"/>
        <item x="179"/>
        <item x="163"/>
        <item x="165"/>
        <item x="203"/>
        <item x="173"/>
        <item x="204"/>
        <item x="205"/>
        <item x="174"/>
        <item x="206"/>
        <item x="191"/>
        <item x="208"/>
        <item x="166"/>
        <item x="212"/>
        <item x="210"/>
        <item x="167"/>
        <item x="178"/>
        <item x="161"/>
        <item x="180"/>
        <item x="181"/>
        <item x="202"/>
        <item x="211"/>
        <item x="189"/>
        <item x="505"/>
        <item x="506"/>
        <item x="507"/>
        <item x="420"/>
        <item x="407"/>
        <item x="267"/>
        <item x="190"/>
        <item x="386"/>
        <item x="508"/>
        <item x="311"/>
        <item x="55"/>
        <item x="129"/>
        <item x="539"/>
        <item x="149"/>
        <item x="353"/>
        <item x="56"/>
        <item x="38"/>
        <item x="39"/>
        <item x="509"/>
        <item x="354"/>
        <item x="312"/>
        <item x="510"/>
        <item x="421"/>
        <item x="134"/>
        <item x="511"/>
        <item x="512"/>
        <item x="232"/>
        <item x="233"/>
        <item x="234"/>
        <item x="235"/>
        <item x="132"/>
        <item x="236"/>
        <item x="115"/>
        <item x="237"/>
        <item x="238"/>
        <item x="133"/>
        <item x="296"/>
        <item x="239"/>
        <item x="240"/>
        <item x="57"/>
        <item x="313"/>
        <item x="314"/>
        <item x="119"/>
        <item x="315"/>
        <item x="316"/>
        <item x="278"/>
        <item x="422"/>
        <item x="58"/>
        <item x="555"/>
        <item x="513"/>
        <item x="514"/>
        <item x="136"/>
        <item x="135"/>
        <item x="279"/>
        <item x="364"/>
        <item x="408"/>
        <item x="336"/>
        <item x="564"/>
        <item x="143"/>
        <item x="423"/>
        <item x="365"/>
        <item x="366"/>
        <item x="317"/>
        <item x="297"/>
        <item x="355"/>
        <item x="515"/>
        <item x="241"/>
        <item x="6"/>
        <item x="325"/>
        <item x="139"/>
        <item x="242"/>
        <item x="243"/>
        <item x="516"/>
        <item x="517"/>
        <item x="518"/>
        <item x="298"/>
        <item x="141"/>
        <item x="299"/>
        <item x="519"/>
        <item x="520"/>
        <item x="367"/>
        <item x="60"/>
        <item x="356"/>
        <item x="521"/>
        <item x="424"/>
        <item x="318"/>
        <item x="145"/>
        <item x="522"/>
        <item x="319"/>
        <item x="61"/>
        <item x="244"/>
        <item x="550"/>
        <item x="300"/>
        <item x="63"/>
        <item x="245"/>
        <item x="64"/>
        <item x="98"/>
        <item x="523"/>
        <item x="409"/>
        <item x="62"/>
        <item x="78"/>
        <item x="524"/>
        <item x="251"/>
        <item x="525"/>
        <item x="148"/>
        <item x="246"/>
        <item x="10"/>
        <item x="146"/>
        <item x="301"/>
        <item x="410"/>
        <item x="67"/>
        <item x="411"/>
        <item x="526"/>
        <item x="527"/>
        <item x="150"/>
        <item x="257"/>
        <item x="74"/>
        <item x="68"/>
        <item x="387"/>
        <item x="528"/>
        <item x="529"/>
        <item x="530"/>
        <item x="531"/>
        <item x="532"/>
        <item x="540"/>
        <item x="541"/>
        <item x="561"/>
        <item x="151"/>
        <item x="533"/>
        <item x="154"/>
        <item x="153"/>
        <item x="302"/>
        <item x="357"/>
        <item x="534"/>
        <item x="388"/>
        <item x="156"/>
        <item x="412"/>
        <item x="252"/>
        <item x="86"/>
        <item x="535"/>
        <item x="0"/>
        <item x="75"/>
        <item x="77"/>
        <item x="81"/>
        <item x="95"/>
        <item x="124"/>
        <item x="159"/>
        <item x="83"/>
        <item x="84"/>
        <item x="8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axis="axisRow" compact="0" outline="0" showAll="0" defaultSubtotal="0">
      <items count="1079">
        <item x="527"/>
        <item x="570"/>
        <item x="571"/>
        <item x="572"/>
        <item x="566"/>
        <item x="567"/>
        <item x="568"/>
        <item x="569"/>
        <item x="182"/>
        <item x="583"/>
        <item x="193"/>
        <item x="573"/>
        <item x="183"/>
        <item x="194"/>
        <item x="264"/>
        <item x="273"/>
        <item x="75"/>
        <item x="68"/>
        <item x="30"/>
        <item x="690"/>
        <item x="270"/>
        <item x="271"/>
        <item x="272"/>
        <item x="158"/>
        <item x="246"/>
        <item x="245"/>
        <item x="855"/>
        <item x="82"/>
        <item x="359"/>
        <item x="358"/>
        <item x="357"/>
        <item x="356"/>
        <item x="349"/>
        <item x="78"/>
        <item x="117"/>
        <item x="354"/>
        <item x="17"/>
        <item x="177"/>
        <item x="111"/>
        <item x="45"/>
        <item x="393"/>
        <item x="28"/>
        <item x="252"/>
        <item x="218"/>
        <item x="215"/>
        <item x="235"/>
        <item x="255"/>
        <item x="216"/>
        <item x="217"/>
        <item x="471"/>
        <item x="470"/>
        <item x="469"/>
        <item x="439"/>
        <item x="100"/>
        <item x="99"/>
        <item x="208"/>
        <item x="54"/>
        <item x="108"/>
        <item x="508"/>
        <item x="71"/>
        <item x="59"/>
        <item x="243"/>
        <item x="62"/>
        <item x="321"/>
        <item x="38"/>
        <item x="39"/>
        <item x="40"/>
        <item x="36"/>
        <item x="37"/>
        <item x="41"/>
        <item x="23"/>
        <item x="93"/>
        <item x="12"/>
        <item x="98"/>
        <item x="86"/>
        <item x="238"/>
        <item x="165"/>
        <item x="237"/>
        <item x="169"/>
        <item x="693"/>
        <item x="254"/>
        <item x="55"/>
        <item x="63"/>
        <item x="452"/>
        <item x="240"/>
        <item x="634"/>
        <item x="627"/>
        <item x="615"/>
        <item x="611"/>
        <item x="618"/>
        <item x="609"/>
        <item x="616"/>
        <item x="617"/>
        <item x="635"/>
        <item x="632"/>
        <item x="626"/>
        <item x="619"/>
        <item x="612"/>
        <item x="625"/>
        <item x="638"/>
        <item x="636"/>
        <item x="629"/>
        <item x="622"/>
        <item x="628"/>
        <item x="630"/>
        <item x="631"/>
        <item x="621"/>
        <item x="620"/>
        <item x="613"/>
        <item x="610"/>
        <item x="614"/>
        <item x="623"/>
        <item x="9"/>
        <item x="115"/>
        <item x="118"/>
        <item x="6"/>
        <item x="434"/>
        <item x="856"/>
        <item x="509"/>
        <item x="353"/>
        <item x="593"/>
        <item x="18"/>
        <item x="77"/>
        <item x="268"/>
        <item x="161"/>
        <item x="587"/>
        <item x="970"/>
        <item x="854"/>
        <item x="447"/>
        <item x="2"/>
        <item x="175"/>
        <item x="229"/>
        <item x="105"/>
        <item x="334"/>
        <item x="164"/>
        <item x="351"/>
        <item x="202"/>
        <item x="46"/>
        <item x="333"/>
        <item x="594"/>
        <item x="280"/>
        <item x="277"/>
        <item x="21"/>
        <item x="92"/>
        <item x="178"/>
        <item x="61"/>
        <item x="56"/>
        <item x="326"/>
        <item x="214"/>
        <item x="197"/>
        <item x="119"/>
        <item x="211"/>
        <item x="171"/>
        <item x="223"/>
        <item x="476"/>
        <item x="70"/>
        <item x="256"/>
        <item x="64"/>
        <item x="47"/>
        <item x="598"/>
        <item x="24"/>
        <item x="168"/>
        <item x="269"/>
        <item x="320"/>
        <item x="94"/>
        <item x="166"/>
        <item x="174"/>
        <item x="444"/>
        <item x="19"/>
        <item x="400"/>
        <item x="176"/>
        <item x="32"/>
        <item x="200"/>
        <item x="155"/>
        <item x="505"/>
        <item x="228"/>
        <item x="230"/>
        <item x="25"/>
        <item x="76"/>
        <item x="26"/>
        <item x="449"/>
        <item x="49"/>
        <item x="16"/>
        <item x="331"/>
        <item x="97"/>
        <item x="504"/>
        <item x="637"/>
        <item x="364"/>
        <item x="57"/>
        <item x="170"/>
        <item x="241"/>
        <item x="242"/>
        <item x="90"/>
        <item x="156"/>
        <item x="35"/>
        <item x="65"/>
        <item x="127"/>
        <item x="244"/>
        <item x="150"/>
        <item x="87"/>
        <item x="58"/>
        <item x="588"/>
        <item x="520"/>
        <item x="112"/>
        <item x="187"/>
        <item x="492"/>
        <item x="670"/>
        <item x="31"/>
        <item x="263"/>
        <item x="157"/>
        <item x="327"/>
        <item x="212"/>
        <item x="50"/>
        <item x="282"/>
        <item x="281"/>
        <item x="329"/>
        <item x="20"/>
        <item x="69"/>
        <item x="72"/>
        <item x="51"/>
        <item x="227"/>
        <item x="201"/>
        <item x="22"/>
        <item x="352"/>
        <item x="415"/>
        <item x="414"/>
        <item x="513"/>
        <item x="160"/>
        <item x="278"/>
        <item x="279"/>
        <item x="343"/>
        <item x="589"/>
        <item x="15"/>
        <item x="14"/>
        <item x="34"/>
        <item x="109"/>
        <item x="350"/>
        <item x="91"/>
        <item x="116"/>
        <item x="113"/>
        <item x="60"/>
        <item x="687"/>
        <item x="510"/>
        <item x="128"/>
        <item x="608"/>
        <item x="691"/>
        <item x="511"/>
        <item x="204"/>
        <item x="203"/>
        <item x="8"/>
        <item x="96"/>
        <item x="694"/>
        <item x="13"/>
        <item x="624"/>
        <item x="692"/>
        <item x="332"/>
        <item x="633"/>
        <item x="167"/>
        <item x="7"/>
        <item x="95"/>
        <item x="355"/>
        <item x="11"/>
        <item x="173"/>
        <item x="205"/>
        <item x="29"/>
        <item x="328"/>
        <item x="27"/>
        <item x="853"/>
        <item x="188"/>
        <item x="284"/>
        <item x="265"/>
        <item x="198"/>
        <item x="213"/>
        <item x="219"/>
        <item x="199"/>
        <item x="181"/>
        <item x="248"/>
        <item x="1041"/>
        <item x="427"/>
        <item x="425"/>
        <item x="990"/>
        <item x="918"/>
        <item x="366"/>
        <item x="800"/>
        <item x="801"/>
        <item x="659"/>
        <item x="919"/>
        <item x="920"/>
        <item x="727"/>
        <item x="3"/>
        <item x="816"/>
        <item x="714"/>
        <item x="701"/>
        <item x="702"/>
        <item x="703"/>
        <item x="704"/>
        <item x="728"/>
        <item x="715"/>
        <item x="538"/>
        <item x="389"/>
        <item x="249"/>
        <item x="921"/>
        <item x="922"/>
        <item x="517"/>
        <item x="817"/>
        <item x="818"/>
        <item x="729"/>
        <item x="998"/>
        <item x="642"/>
        <item x="923"/>
        <item x="840"/>
        <item x="841"/>
        <item x="842"/>
        <item x="976"/>
        <item x="924"/>
        <item x="310"/>
        <item x="309"/>
        <item x="480"/>
        <item x="472"/>
        <item x="406"/>
        <item x="925"/>
        <item x="889"/>
        <item x="866"/>
        <item x="312"/>
        <item x="802"/>
        <item x="313"/>
        <item x="304"/>
        <item x="467"/>
        <item x="315"/>
        <item x="1043"/>
        <item x="927"/>
        <item x="705"/>
        <item x="1044"/>
        <item x="250"/>
        <item x="465"/>
        <item x="233"/>
        <item x="473"/>
        <item x="760"/>
        <item x="877"/>
        <item x="878"/>
        <item x="879"/>
        <item x="880"/>
        <item x="528"/>
        <item x="66"/>
        <item x="142"/>
        <item x="153"/>
        <item x="754"/>
        <item x="85"/>
        <item x="1051"/>
        <item x="1052"/>
        <item x="1053"/>
        <item x="1054"/>
        <item x="1055"/>
        <item x="928"/>
        <item x="429"/>
        <item x="430"/>
        <item x="424"/>
        <item x="788"/>
        <item x="769"/>
        <item x="408"/>
        <item x="929"/>
        <item x="53"/>
        <item x="803"/>
        <item x="804"/>
        <item x="805"/>
        <item x="10"/>
        <item x="586"/>
        <item x="930"/>
        <item x="977"/>
        <item x="114"/>
        <item x="134"/>
        <item x="506"/>
        <item x="494"/>
        <item x="495"/>
        <item x="496"/>
        <item x="497"/>
        <item x="498"/>
        <item x="499"/>
        <item x="857"/>
        <item x="301"/>
        <item x="299"/>
        <item x="881"/>
        <item x="529"/>
        <item x="110"/>
        <item x="819"/>
        <item x="4"/>
        <item x="5"/>
        <item x="604"/>
        <item x="431"/>
        <item x="479"/>
        <item x="234"/>
        <item x="1037"/>
        <item x="340"/>
        <item x="770"/>
        <item x="771"/>
        <item x="772"/>
        <item x="686"/>
        <item x="720"/>
        <item x="372"/>
        <item x="546"/>
        <item x="515"/>
        <item x="547"/>
        <item x="548"/>
        <item x="549"/>
        <item x="550"/>
        <item x="551"/>
        <item x="266"/>
        <item x="793"/>
        <item x="731"/>
        <item x="344"/>
        <item x="345"/>
        <item x="346"/>
        <item x="474"/>
        <item x="475"/>
        <item x="348"/>
        <item x="794"/>
        <item x="737"/>
        <item x="730"/>
        <item x="732"/>
        <item x="477"/>
        <item x="275"/>
        <item x="674"/>
        <item x="154"/>
        <item x="232"/>
        <item x="1076"/>
        <item x="1074"/>
        <item x="913"/>
        <item x="192"/>
        <item x="42"/>
        <item x="457"/>
        <item x="1075"/>
        <item x="486"/>
        <item x="101"/>
        <item x="80"/>
        <item x="1045"/>
        <item x="938"/>
        <item x="950"/>
        <item x="858"/>
        <item x="716"/>
        <item x="951"/>
        <item x="886"/>
        <item x="939"/>
        <item x="145"/>
        <item x="743"/>
        <item x="717"/>
        <item x="985"/>
        <item x="645"/>
        <item x="940"/>
        <item x="522"/>
        <item x="523"/>
        <item x="524"/>
        <item x="979"/>
        <item x="806"/>
        <item x="525"/>
        <item x="526"/>
        <item x="821"/>
        <item x="1046"/>
        <item x="942"/>
        <item x="124"/>
        <item x="493"/>
        <item x="869"/>
        <item x="336"/>
        <item x="907"/>
        <item x="367"/>
        <item x="368"/>
        <item x="649"/>
        <item x="1047"/>
        <item x="650"/>
        <item x="871"/>
        <item x="426"/>
        <item x="428"/>
        <item x="236"/>
        <item x="882"/>
        <item x="946"/>
        <item x="466"/>
        <item x="81"/>
        <item x="883"/>
        <item x="876"/>
        <item x="947"/>
        <item x="251"/>
        <item x="530"/>
        <item x="48"/>
        <item x="812"/>
        <item x="948"/>
        <item x="949"/>
        <item x="133"/>
        <item x="766"/>
        <item x="341"/>
        <item x="539"/>
        <item x="151"/>
        <item x="135"/>
        <item x="641"/>
        <item x="952"/>
        <item x="843"/>
        <item x="910"/>
        <item x="860"/>
        <item x="872"/>
        <item x="1063"/>
        <item x="1061"/>
        <item x="867"/>
        <item x="1062"/>
        <item x="1067"/>
        <item x="909"/>
        <item x="1048"/>
        <item x="1068"/>
        <item x="1064"/>
        <item x="735"/>
        <item x="451"/>
        <item x="810"/>
        <item x="861"/>
        <item x="862"/>
        <item x="675"/>
        <item x="885"/>
        <item x="653"/>
        <item x="698"/>
        <item x="360"/>
        <item x="405"/>
        <item x="404"/>
        <item x="410"/>
        <item x="411"/>
        <item x="403"/>
        <item x="409"/>
        <item x="791"/>
        <item x="407"/>
        <item x="756"/>
        <item x="773"/>
        <item x="661"/>
        <item x="834"/>
        <item x="825"/>
        <item x="958"/>
        <item x="956"/>
        <item x="195"/>
        <item x="736"/>
        <item x="959"/>
        <item x="960"/>
        <item x="961"/>
        <item x="139"/>
        <item x="774"/>
        <item x="433"/>
        <item x="962"/>
        <item x="963"/>
        <item x="835"/>
        <item x="911"/>
        <item x="1030"/>
        <item x="1049"/>
        <item x="964"/>
        <item x="965"/>
        <item x="397"/>
        <item x="398"/>
        <item x="966"/>
        <item x="725"/>
        <item x="1039"/>
        <item x="967"/>
        <item x="1069"/>
        <item x="302"/>
        <item x="953"/>
        <item x="826"/>
        <item x="676"/>
        <item x="677"/>
        <item x="678"/>
        <item x="679"/>
        <item x="799"/>
        <item x="680"/>
        <item x="758"/>
        <item x="681"/>
        <item x="682"/>
        <item x="490"/>
        <item x="1073"/>
        <item x="943"/>
        <item x="152"/>
        <item x="738"/>
        <item x="1038"/>
        <item x="224"/>
        <item x="455"/>
        <item x="1056"/>
        <item x="968"/>
        <item x="662"/>
        <item x="759"/>
        <item x="712"/>
        <item x="767"/>
        <item x="969"/>
        <item x="887"/>
        <item x="888"/>
        <item x="811"/>
        <item x="978"/>
        <item x="1057"/>
        <item x="873"/>
        <item x="104"/>
        <item x="73"/>
        <item x="448"/>
        <item x="107"/>
        <item x="1077"/>
        <item x="220"/>
        <item x="324"/>
        <item x="456"/>
        <item x="531"/>
        <item x="540"/>
        <item x="162"/>
        <item x="971"/>
        <item x="375"/>
        <item x="459"/>
        <item x="189"/>
        <item x="972"/>
        <item x="146"/>
        <item x="844"/>
        <item x="845"/>
        <item x="846"/>
        <item x="975"/>
        <item x="890"/>
        <item x="763"/>
        <item x="757"/>
        <item x="973"/>
        <item x="247"/>
        <item x="131"/>
        <item x="739"/>
        <item x="974"/>
        <item x="933"/>
        <item x="1050"/>
        <item x="934"/>
        <item x="1033"/>
        <item x="1070"/>
        <item x="891"/>
        <item x="980"/>
        <item x="944"/>
        <item x="827"/>
        <item x="828"/>
        <item x="984"/>
        <item x="829"/>
        <item x="163"/>
        <item x="120"/>
        <item x="121"/>
        <item x="437"/>
        <item x="337"/>
        <item x="257"/>
        <item x="655"/>
        <item x="656"/>
        <item x="892"/>
        <item x="986"/>
        <item x="435"/>
        <item x="831"/>
        <item x="832"/>
        <item x="258"/>
        <item x="695"/>
        <item x="144"/>
        <item x="319"/>
        <item x="987"/>
        <item x="753"/>
        <item x="988"/>
        <item x="285"/>
        <item x="342"/>
        <item x="209"/>
        <item x="989"/>
        <item x="399"/>
        <item x="865"/>
        <item x="721"/>
        <item x="955"/>
        <item x="813"/>
        <item x="905"/>
        <item x="512"/>
        <item x="221"/>
        <item x="541"/>
        <item x="440"/>
        <item x="489"/>
        <item x="859"/>
        <item x="755"/>
        <item x="722"/>
        <item x="863"/>
        <item x="88"/>
        <item x="402"/>
        <item x="1065"/>
        <item x="438"/>
        <item x="129"/>
        <item x="847"/>
        <item x="595"/>
        <item x="807"/>
        <item x="210"/>
        <item x="991"/>
        <item x="742"/>
        <item x="723"/>
        <item x="507"/>
        <item x="1058"/>
        <item x="596"/>
        <item x="363"/>
        <item x="172"/>
        <item x="1002"/>
        <item x="1071"/>
        <item x="864"/>
        <item x="417"/>
        <item x="184"/>
        <item x="185"/>
        <item x="330"/>
        <item x="464"/>
        <item x="423"/>
        <item x="848"/>
        <item x="484"/>
        <item x="388"/>
        <item x="724"/>
        <item x="936"/>
        <item x="992"/>
        <item x="518"/>
        <item x="993"/>
        <item x="461"/>
        <item x="259"/>
        <item x="994"/>
        <item x="392"/>
        <item x="764"/>
        <item x="995"/>
        <item x="394"/>
        <item x="339"/>
        <item x="796"/>
        <item x="795"/>
        <item x="454"/>
        <item x="744"/>
        <item x="83"/>
        <item x="1059"/>
        <item x="895"/>
        <item x="996"/>
        <item x="896"/>
        <item x="814"/>
        <item x="897"/>
        <item x="898"/>
        <item x="908"/>
        <item x="893"/>
        <item x="307"/>
        <item x="306"/>
        <item x="997"/>
        <item x="44"/>
        <item x="84"/>
        <item x="103"/>
        <item x="468"/>
        <item x="89"/>
        <item x="710"/>
        <item x="553"/>
        <item x="552"/>
        <item x="521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1003"/>
        <item x="823"/>
        <item x="532"/>
        <item x="542"/>
        <item x="125"/>
        <item x="1004"/>
        <item x="445"/>
        <item x="1005"/>
        <item x="421"/>
        <item x="191"/>
        <item x="308"/>
        <item x="899"/>
        <item x="711"/>
        <item x="643"/>
        <item x="432"/>
        <item x="387"/>
        <item x="159"/>
        <item x="231"/>
        <item x="303"/>
        <item x="868"/>
        <item x="1006"/>
        <item x="765"/>
        <item x="226"/>
        <item x="290"/>
        <item x="149"/>
        <item x="1025"/>
        <item x="697"/>
        <item x="412"/>
        <item x="1040"/>
        <item x="775"/>
        <item x="413"/>
        <item x="391"/>
        <item x="543"/>
        <item x="833"/>
        <item x="460"/>
        <item x="533"/>
        <item x="317"/>
        <item x="450"/>
        <item x="147"/>
        <item x="483"/>
        <item x="422"/>
        <item x="514"/>
        <item x="597"/>
        <item x="1"/>
        <item x="365"/>
        <item x="436"/>
        <item x="1007"/>
        <item x="932"/>
        <item x="914"/>
        <item x="1009"/>
        <item x="1010"/>
        <item x="658"/>
        <item x="660"/>
        <item x="647"/>
        <item x="648"/>
        <item x="761"/>
        <item x="665"/>
        <item x="652"/>
        <item x="706"/>
        <item x="651"/>
        <item x="746"/>
        <item x="666"/>
        <item x="646"/>
        <item x="667"/>
        <item x="822"/>
        <item x="747"/>
        <item x="837"/>
        <item x="768"/>
        <item x="137"/>
        <item x="136"/>
        <item x="713"/>
        <item x="663"/>
        <item x="664"/>
        <item x="700"/>
        <item x="43"/>
        <item x="419"/>
        <item x="420"/>
        <item x="519"/>
        <item x="338"/>
        <item x="733"/>
        <item x="707"/>
        <item x="734"/>
        <item x="999"/>
        <item x="1000"/>
        <item x="323"/>
        <item x="371"/>
        <item x="361"/>
        <item x="789"/>
        <item x="894"/>
        <item x="740"/>
        <item x="741"/>
        <item x="376"/>
        <item x="874"/>
        <item x="1001"/>
        <item x="1066"/>
        <item x="931"/>
        <item x="639"/>
        <item x="322"/>
        <item x="640"/>
        <item x="369"/>
        <item x="370"/>
        <item x="981"/>
        <item x="482"/>
        <item x="1011"/>
        <item x="1012"/>
        <item x="776"/>
        <item x="777"/>
        <item x="778"/>
        <item x="779"/>
        <item x="780"/>
        <item x="781"/>
        <item x="782"/>
        <item x="783"/>
        <item x="784"/>
        <item x="785"/>
        <item x="745"/>
        <item x="654"/>
        <item x="719"/>
        <item x="488"/>
        <item x="534"/>
        <item x="535"/>
        <item x="74"/>
        <item x="849"/>
        <item x="1008"/>
        <item x="900"/>
        <item x="786"/>
        <item x="916"/>
        <item x="850"/>
        <item x="851"/>
        <item x="836"/>
        <item x="790"/>
        <item x="668"/>
        <item x="1078"/>
        <item x="696"/>
        <item x="815"/>
        <item x="787"/>
        <item x="798"/>
        <item x="396"/>
        <item x="225"/>
        <item x="390"/>
        <item x="726"/>
        <item x="500"/>
        <item x="1013"/>
        <item x="487"/>
        <item x="222"/>
        <item x="196"/>
        <item x="186"/>
        <item x="206"/>
        <item x="207"/>
        <item x="669"/>
        <item x="33"/>
        <item x="884"/>
        <item x="1014"/>
        <item x="276"/>
        <item x="1015"/>
        <item x="1016"/>
        <item x="748"/>
        <item x="749"/>
        <item x="1017"/>
        <item x="1018"/>
        <item x="453"/>
        <item x="379"/>
        <item x="750"/>
        <item x="1019"/>
        <item x="123"/>
        <item x="937"/>
        <item x="1020"/>
        <item x="945"/>
        <item x="830"/>
        <item x="808"/>
        <item x="809"/>
        <item x="378"/>
        <item x="442"/>
        <item x="443"/>
        <item x="852"/>
        <item x="1023"/>
        <item x="1024"/>
        <item x="79"/>
        <item x="416"/>
        <item x="441"/>
        <item x="797"/>
        <item x="478"/>
        <item x="838"/>
        <item x="260"/>
        <item x="544"/>
        <item x="261"/>
        <item x="347"/>
        <item x="1021"/>
        <item x="239"/>
        <item x="138"/>
        <item x="915"/>
        <item x="395"/>
        <item x="917"/>
        <item x="141"/>
        <item x="401"/>
        <item x="820"/>
        <item x="132"/>
        <item x="982"/>
        <item x="870"/>
        <item x="179"/>
        <item x="106"/>
        <item x="516"/>
        <item x="644"/>
        <item x="143"/>
        <item x="67"/>
        <item x="1022"/>
        <item x="792"/>
        <item x="102"/>
        <item x="316"/>
        <item x="671"/>
        <item x="1060"/>
        <item x="536"/>
        <item x="751"/>
        <item x="672"/>
        <item x="314"/>
        <item x="683"/>
        <item x="708"/>
        <item x="709"/>
        <item x="657"/>
        <item x="684"/>
        <item x="685"/>
        <item x="762"/>
        <item x="699"/>
        <item x="901"/>
        <item x="688"/>
        <item x="906"/>
        <item x="1026"/>
        <item x="673"/>
        <item x="267"/>
        <item x="446"/>
        <item x="418"/>
        <item x="752"/>
        <item x="262"/>
        <item x="902"/>
        <item x="875"/>
        <item x="362"/>
        <item x="903"/>
        <item x="140"/>
        <item x="374"/>
        <item x="130"/>
        <item x="52"/>
        <item x="126"/>
        <item x="1027"/>
        <item x="1028"/>
        <item x="957"/>
        <item x="380"/>
        <item x="1029"/>
        <item x="1031"/>
        <item x="941"/>
        <item x="1032"/>
        <item x="481"/>
        <item x="148"/>
        <item x="311"/>
        <item x="1072"/>
        <item x="1042"/>
        <item x="462"/>
        <item x="1034"/>
        <item x="318"/>
        <item x="824"/>
        <item x="463"/>
        <item x="718"/>
        <item x="382"/>
        <item x="383"/>
        <item x="384"/>
        <item x="385"/>
        <item x="381"/>
        <item x="377"/>
        <item x="335"/>
        <item x="386"/>
        <item x="839"/>
        <item x="926"/>
        <item x="458"/>
        <item x="983"/>
        <item x="180"/>
        <item x="935"/>
        <item x="373"/>
        <item x="1035"/>
        <item x="912"/>
        <item x="537"/>
        <item x="954"/>
        <item x="485"/>
        <item x="491"/>
        <item x="574"/>
        <item x="904"/>
        <item x="689"/>
        <item x="122"/>
        <item x="545"/>
        <item x="1036"/>
        <item x="253"/>
        <item x="599"/>
        <item x="580"/>
        <item x="605"/>
        <item x="590"/>
        <item x="606"/>
        <item x="600"/>
        <item x="576"/>
        <item x="581"/>
        <item x="582"/>
        <item x="584"/>
        <item x="577"/>
        <item x="592"/>
        <item x="601"/>
        <item x="578"/>
        <item x="575"/>
        <item x="602"/>
        <item x="607"/>
        <item x="585"/>
        <item x="579"/>
        <item x="603"/>
        <item x="591"/>
        <item x="325"/>
        <item x="0"/>
        <item x="274"/>
        <item x="283"/>
        <item x="286"/>
        <item x="287"/>
        <item x="288"/>
        <item x="289"/>
        <item x="291"/>
        <item x="292"/>
        <item x="501"/>
        <item x="502"/>
        <item x="300"/>
        <item x="190"/>
        <item x="293"/>
        <item x="294"/>
        <item x="295"/>
        <item x="296"/>
        <item x="297"/>
        <item x="298"/>
        <item x="305"/>
        <item x="50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68">
        <item x="367"/>
        <item x="46"/>
        <item x="47"/>
        <item x="274"/>
        <item x="316"/>
        <item x="62"/>
        <item x="63"/>
        <item x="17"/>
        <item x="94"/>
        <item x="95"/>
        <item x="333"/>
        <item x="334"/>
        <item x="326"/>
        <item x="205"/>
        <item x="206"/>
        <item x="97"/>
        <item x="112"/>
        <item x="194"/>
        <item x="113"/>
        <item x="195"/>
        <item x="123"/>
        <item x="114"/>
        <item x="196"/>
        <item x="315"/>
        <item x="300"/>
        <item x="301"/>
        <item x="302"/>
        <item x="146"/>
        <item x="141"/>
        <item x="198"/>
        <item x="151"/>
        <item x="166"/>
        <item x="5"/>
        <item x="306"/>
        <item x="101"/>
        <item x="177"/>
        <item x="102"/>
        <item x="103"/>
        <item x="158"/>
        <item x="124"/>
        <item x="142"/>
        <item x="169"/>
        <item x="174"/>
        <item x="184"/>
        <item x="162"/>
        <item x="153"/>
        <item x="145"/>
        <item x="167"/>
        <item x="131"/>
        <item x="147"/>
        <item x="144"/>
        <item x="143"/>
        <item x="154"/>
        <item x="132"/>
        <item x="148"/>
        <item x="127"/>
        <item x="318"/>
        <item x="155"/>
        <item x="156"/>
        <item x="126"/>
        <item x="161"/>
        <item x="150"/>
        <item x="314"/>
        <item x="157"/>
        <item x="187"/>
        <item x="189"/>
        <item x="192"/>
        <item x="320"/>
        <item x="133"/>
        <item x="285"/>
        <item x="190"/>
        <item x="193"/>
        <item x="321"/>
        <item x="307"/>
        <item x="322"/>
        <item x="105"/>
        <item x="323"/>
        <item x="324"/>
        <item x="76"/>
        <item x="73"/>
        <item x="80"/>
        <item x="78"/>
        <item x="87"/>
        <item x="85"/>
        <item x="325"/>
        <item x="208"/>
        <item x="74"/>
        <item x="75"/>
        <item x="68"/>
        <item x="19"/>
        <item x="20"/>
        <item x="21"/>
        <item x="22"/>
        <item x="23"/>
        <item x="24"/>
        <item x="226"/>
        <item x="235"/>
        <item x="227"/>
        <item x="228"/>
        <item x="229"/>
        <item x="230"/>
        <item x="231"/>
        <item x="232"/>
        <item x="233"/>
        <item x="234"/>
        <item x="110"/>
        <item x="181"/>
        <item x="186"/>
        <item x="185"/>
        <item x="179"/>
        <item x="98"/>
        <item x="99"/>
        <item x="83"/>
        <item x="152"/>
        <item x="257"/>
        <item x="159"/>
        <item x="130"/>
        <item x="160"/>
        <item x="125"/>
        <item x="149"/>
        <item x="296"/>
        <item x="170"/>
        <item x="171"/>
        <item x="210"/>
        <item x="209"/>
        <item x="211"/>
        <item x="289"/>
        <item x="88"/>
        <item x="77"/>
        <item x="215"/>
        <item x="214"/>
        <item x="163"/>
        <item x="292"/>
        <item x="293"/>
        <item x="303"/>
        <item x="28"/>
        <item x="336"/>
        <item x="335"/>
        <item x="39"/>
        <item x="40"/>
        <item x="212"/>
        <item x="213"/>
        <item x="37"/>
        <item x="38"/>
        <item x="35"/>
        <item x="252"/>
        <item x="64"/>
        <item x="65"/>
        <item x="66"/>
        <item x="328"/>
        <item x="304"/>
        <item x="305"/>
        <item x="2"/>
        <item x="18"/>
        <item x="261"/>
        <item x="260"/>
        <item x="29"/>
        <item x="48"/>
        <item x="30"/>
        <item x="49"/>
        <item x="31"/>
        <item x="50"/>
        <item x="32"/>
        <item x="254"/>
        <item x="255"/>
        <item x="256"/>
        <item x="240"/>
        <item x="241"/>
        <item x="242"/>
        <item x="14"/>
        <item x="67"/>
        <item x="15"/>
        <item x="16"/>
        <item x="216"/>
        <item x="217"/>
        <item x="25"/>
        <item x="26"/>
        <item x="55"/>
        <item x="199"/>
        <item x="200"/>
        <item x="201"/>
        <item x="202"/>
        <item x="86"/>
        <item x="61"/>
        <item x="8"/>
        <item x="9"/>
        <item x="10"/>
        <item x="56"/>
        <item x="57"/>
        <item x="11"/>
        <item x="12"/>
        <item x="58"/>
        <item x="59"/>
        <item x="60"/>
        <item x="13"/>
        <item x="43"/>
        <item x="96"/>
        <item x="93"/>
        <item x="91"/>
        <item x="92"/>
        <item x="332"/>
        <item x="270"/>
        <item x="269"/>
        <item x="271"/>
        <item x="272"/>
        <item x="239"/>
        <item x="279"/>
        <item x="207"/>
        <item x="329"/>
        <item x="330"/>
        <item x="331"/>
        <item x="290"/>
        <item x="291"/>
        <item x="121"/>
        <item x="294"/>
        <item x="295"/>
        <item x="122"/>
        <item x="36"/>
        <item x="108"/>
        <item x="109"/>
        <item x="45"/>
        <item x="277"/>
        <item x="203"/>
        <item x="204"/>
        <item x="197"/>
        <item x="178"/>
        <item x="44"/>
        <item x="308"/>
        <item x="313"/>
        <item x="312"/>
        <item x="311"/>
        <item x="191"/>
        <item x="27"/>
        <item x="6"/>
        <item x="7"/>
        <item x="33"/>
        <item x="34"/>
        <item x="183"/>
        <item x="281"/>
        <item x="286"/>
        <item x="188"/>
        <item x="282"/>
        <item x="288"/>
        <item x="180"/>
        <item x="266"/>
        <item x="267"/>
        <item x="268"/>
        <item x="69"/>
        <item x="70"/>
        <item x="104"/>
        <item x="100"/>
        <item x="115"/>
        <item x="116"/>
        <item x="71"/>
        <item x="72"/>
        <item x="51"/>
        <item x="52"/>
        <item x="89"/>
        <item x="164"/>
        <item x="165"/>
        <item x="327"/>
        <item x="262"/>
        <item x="243"/>
        <item x="246"/>
        <item x="247"/>
        <item x="263"/>
        <item x="218"/>
        <item x="244"/>
        <item x="248"/>
        <item x="264"/>
        <item x="219"/>
        <item x="245"/>
        <item x="275"/>
        <item x="220"/>
        <item x="250"/>
        <item x="221"/>
        <item x="222"/>
        <item x="223"/>
        <item x="224"/>
        <item x="3"/>
        <item x="4"/>
        <item x="278"/>
        <item x="81"/>
        <item x="82"/>
        <item x="128"/>
        <item x="129"/>
        <item x="53"/>
        <item x="54"/>
        <item x="41"/>
        <item x="42"/>
        <item x="265"/>
        <item x="1"/>
        <item x="0"/>
        <item x="253"/>
        <item x="276"/>
        <item x="249"/>
        <item x="251"/>
        <item x="225"/>
        <item x="258"/>
        <item x="259"/>
        <item x="273"/>
        <item x="237"/>
        <item x="238"/>
        <item x="297"/>
        <item x="298"/>
        <item x="299"/>
        <item x="236"/>
        <item x="117"/>
        <item x="111"/>
        <item x="172"/>
        <item x="90"/>
        <item x="319"/>
        <item x="317"/>
        <item x="309"/>
        <item x="118"/>
        <item x="106"/>
        <item x="287"/>
        <item x="175"/>
        <item x="168"/>
        <item x="173"/>
        <item x="310"/>
        <item x="107"/>
        <item x="84"/>
        <item x="182"/>
        <item x="283"/>
        <item x="284"/>
        <item x="176"/>
        <item x="79"/>
        <item x="134"/>
        <item x="135"/>
        <item x="136"/>
        <item x="137"/>
        <item x="138"/>
        <item x="139"/>
        <item x="140"/>
        <item x="119"/>
        <item x="120"/>
        <item x="280"/>
        <item x="36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6">
        <item x="2"/>
        <item x="3"/>
        <item x="1"/>
        <item x="0"/>
        <item x="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axis="axisPage" compact="0" outline="0" showAll="0">
      <items count="4">
        <item x="0"/>
        <item x="2"/>
        <item x="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4">
    <field x="9"/>
    <field x="12"/>
    <field x="13"/>
    <field x="20"/>
  </rowFields>
  <rowItems count="616">
    <i>
      <x v="7"/>
      <x v="790"/>
      <x v="291"/>
      <x v="3"/>
    </i>
    <i>
      <x v="9"/>
      <x v="289"/>
      <x v="152"/>
      <x v="3"/>
    </i>
    <i>
      <x v="28"/>
      <x v="46"/>
      <x v="150"/>
      <x v="3"/>
    </i>
    <i r="2">
      <x v="151"/>
      <x v="3"/>
    </i>
    <i>
      <x v="38"/>
      <x v="129"/>
      <x v="152"/>
      <x v="3"/>
    </i>
    <i>
      <x v="47"/>
      <x v="385"/>
      <x v="279"/>
      <x v="3"/>
    </i>
    <i r="2">
      <x v="280"/>
      <x v="3"/>
    </i>
    <i r="1">
      <x v="386"/>
      <x v="32"/>
      <x v="3"/>
    </i>
    <i r="2">
      <x v="33"/>
      <x v="3"/>
    </i>
    <i>
      <x v="68"/>
      <x v="151"/>
      <x v="175"/>
      <x v="3"/>
    </i>
    <i r="2">
      <x v="176"/>
      <x v="3"/>
    </i>
    <i r="2">
      <x v="177"/>
      <x v="3"/>
    </i>
    <i>
      <x v="69"/>
      <x v="232"/>
      <x v="153"/>
      <x v="3"/>
    </i>
    <i r="1">
      <x v="233"/>
      <x v="153"/>
      <x v="3"/>
    </i>
    <i>
      <x v="76"/>
      <x v="72"/>
      <x v="171"/>
      <x v="3"/>
    </i>
    <i r="2">
      <x v="172"/>
      <x v="3"/>
    </i>
    <i r="1">
      <x v="261"/>
      <x v="171"/>
      <x v="3"/>
    </i>
    <i>
      <x v="77"/>
      <x v="221"/>
      <x v="152"/>
      <x v="3"/>
    </i>
    <i>
      <x v="112"/>
      <x v="115"/>
      <x v="233"/>
      <x v="3"/>
    </i>
    <i r="2">
      <x v="234"/>
      <x v="3"/>
    </i>
    <i>
      <x v="113"/>
      <x v="252"/>
      <x v="7"/>
      <x v="3"/>
    </i>
    <i>
      <x v="144"/>
      <x v="80"/>
      <x v="153"/>
      <x v="3"/>
    </i>
    <i r="1">
      <x v="1071"/>
      <x v="153"/>
      <x v="3"/>
    </i>
    <i>
      <x v="180"/>
      <x v="148"/>
      <x v="244"/>
      <x v="3"/>
    </i>
    <i r="2">
      <x v="245"/>
      <x v="3"/>
    </i>
    <i r="2">
      <x v="246"/>
      <x v="3"/>
    </i>
    <i>
      <x v="182"/>
      <x v="262"/>
      <x v="175"/>
      <x v="3"/>
    </i>
    <i r="2">
      <x v="176"/>
      <x v="3"/>
    </i>
    <i r="2">
      <x v="177"/>
      <x v="3"/>
    </i>
    <i>
      <x v="183"/>
      <x v="152"/>
      <x v="129"/>
      <x v="3"/>
    </i>
    <i r="2">
      <x v="130"/>
      <x v="3"/>
    </i>
    <i r="1">
      <x v="683"/>
      <x v="152"/>
      <x v="3"/>
    </i>
    <i r="2">
      <x v="156"/>
      <x v="3"/>
    </i>
    <i r="1">
      <x v="1059"/>
      <x v="152"/>
      <x v="3"/>
    </i>
    <i r="2">
      <x v="156"/>
      <x v="3"/>
    </i>
    <i>
      <x v="185"/>
      <x v="34"/>
      <x v="282"/>
      <x v="3"/>
    </i>
    <i r="2">
      <x v="283"/>
      <x v="3"/>
    </i>
    <i r="2">
      <x v="284"/>
      <x v="3"/>
    </i>
    <i r="2">
      <x v="285"/>
      <x v="3"/>
    </i>
    <i r="1">
      <x v="113"/>
      <x v="175"/>
      <x v="3"/>
    </i>
    <i r="2">
      <x v="176"/>
      <x v="3"/>
    </i>
    <i r="2">
      <x v="177"/>
      <x v="3"/>
    </i>
    <i r="1">
      <x v="114"/>
      <x v="282"/>
      <x v="3"/>
    </i>
    <i r="2">
      <x v="283"/>
      <x v="3"/>
    </i>
    <i r="1">
      <x v="150"/>
      <x v="282"/>
      <x v="3"/>
    </i>
    <i r="2">
      <x v="283"/>
      <x v="3"/>
    </i>
    <i r="1">
      <x v="193"/>
      <x v="258"/>
      <x v="3"/>
    </i>
    <i r="1">
      <x v="196"/>
      <x v="258"/>
      <x v="3"/>
    </i>
    <i r="2">
      <x v="259"/>
      <x v="3"/>
    </i>
    <i r="1">
      <x v="198"/>
      <x v="282"/>
      <x v="3"/>
    </i>
    <i r="2">
      <x v="283"/>
      <x v="3"/>
    </i>
    <i r="1">
      <x v="238"/>
      <x v="152"/>
      <x v="2"/>
    </i>
    <i r="2">
      <x v="156"/>
      <x v="3"/>
    </i>
    <i r="1">
      <x v="243"/>
      <x v="175"/>
      <x v="3"/>
    </i>
    <i r="2">
      <x v="176"/>
      <x v="3"/>
    </i>
    <i r="1">
      <x v="345"/>
      <x v="66"/>
      <x v="3"/>
    </i>
    <i r="2">
      <x v="71"/>
      <x v="3"/>
    </i>
    <i r="2">
      <x v="73"/>
      <x v="3"/>
    </i>
    <i r="2">
      <x v="127"/>
      <x v="3"/>
    </i>
    <i r="1">
      <x v="361"/>
      <x v="131"/>
      <x v="2"/>
    </i>
    <i r="1">
      <x v="369"/>
      <x v="20"/>
      <x v="3"/>
    </i>
    <i r="2">
      <x v="39"/>
      <x v="3"/>
    </i>
    <i r="2">
      <x v="59"/>
      <x v="3"/>
    </i>
    <i r="2">
      <x v="118"/>
      <x v="3"/>
    </i>
    <i r="2">
      <x v="227"/>
      <x v="3"/>
    </i>
    <i r="1">
      <x v="422"/>
      <x v="19"/>
      <x v="3"/>
    </i>
    <i r="2">
      <x v="22"/>
      <x v="3"/>
    </i>
    <i r="2">
      <x v="29"/>
      <x v="3"/>
    </i>
    <i r="1">
      <x v="458"/>
      <x v="45"/>
      <x v="3"/>
    </i>
    <i r="2">
      <x v="52"/>
      <x v="3"/>
    </i>
    <i r="2">
      <x v="57"/>
      <x v="3"/>
    </i>
    <i r="2">
      <x v="63"/>
      <x v="3"/>
    </i>
    <i r="2">
      <x v="344"/>
      <x v="3"/>
    </i>
    <i r="2">
      <x v="345"/>
      <x v="3"/>
    </i>
    <i r="1">
      <x v="489"/>
      <x v="65"/>
      <x v="3"/>
    </i>
    <i r="2">
      <x v="70"/>
      <x v="3"/>
    </i>
    <i r="2">
      <x v="313"/>
      <x v="3"/>
    </i>
    <i r="1">
      <x v="569"/>
      <x v="231"/>
      <x v="3"/>
    </i>
    <i r="1">
      <x v="613"/>
      <x v="61"/>
      <x v="3"/>
    </i>
    <i r="2">
      <x v="317"/>
      <x v="3"/>
    </i>
    <i r="2">
      <x v="326"/>
      <x v="3"/>
    </i>
    <i r="2">
      <x v="346"/>
      <x v="3"/>
    </i>
    <i r="1">
      <x v="629"/>
      <x v="116"/>
      <x v="3"/>
    </i>
    <i r="1">
      <x v="630"/>
      <x v="48"/>
      <x v="2"/>
    </i>
    <i r="2">
      <x v="53"/>
      <x v="2"/>
    </i>
    <i r="2">
      <x v="68"/>
      <x v="3"/>
    </i>
    <i r="2">
      <x v="328"/>
      <x v="3"/>
    </i>
    <i r="2">
      <x v="329"/>
      <x v="3"/>
    </i>
    <i r="2">
      <x v="330"/>
      <x v="3"/>
    </i>
    <i r="2">
      <x v="331"/>
      <x v="3"/>
    </i>
    <i r="2">
      <x v="332"/>
      <x v="3"/>
    </i>
    <i r="2">
      <x v="333"/>
      <x v="3"/>
    </i>
    <i r="2">
      <x v="334"/>
      <x v="3"/>
    </i>
    <i r="1">
      <x v="633"/>
      <x v="62"/>
      <x v="3"/>
    </i>
    <i r="1">
      <x v="648"/>
      <x v="175"/>
      <x v="3"/>
    </i>
    <i r="1">
      <x v="671"/>
      <x v="31"/>
      <x v="3"/>
    </i>
    <i r="2">
      <x v="47"/>
      <x v="3"/>
    </i>
    <i r="2">
      <x v="318"/>
      <x v="3"/>
    </i>
    <i r="1">
      <x v="702"/>
      <x v="56"/>
      <x v="3"/>
    </i>
    <i r="2">
      <x v="312"/>
      <x v="3"/>
    </i>
    <i r="1">
      <x v="751"/>
      <x v="38"/>
      <x v="3"/>
    </i>
    <i r="2">
      <x v="115"/>
      <x v="3"/>
    </i>
    <i r="2">
      <x v="229"/>
      <x v="3"/>
    </i>
    <i r="2">
      <x v="230"/>
      <x v="3"/>
    </i>
    <i r="2">
      <x v="363"/>
      <x v="3"/>
    </i>
    <i r="1">
      <x v="771"/>
      <x v="64"/>
      <x v="3"/>
    </i>
    <i r="2">
      <x v="240"/>
      <x v="3"/>
    </i>
    <i r="2">
      <x v="364"/>
      <x v="3"/>
    </i>
    <i r="2">
      <x v="365"/>
      <x v="3"/>
    </i>
    <i r="1">
      <x v="815"/>
      <x v="342"/>
      <x v="3"/>
    </i>
    <i r="2">
      <x v="343"/>
      <x v="3"/>
    </i>
    <i r="1">
      <x v="911"/>
      <x v="30"/>
      <x v="3"/>
    </i>
    <i r="2">
      <x v="49"/>
      <x v="3"/>
    </i>
    <i r="2">
      <x v="54"/>
      <x v="3"/>
    </i>
    <i r="2">
      <x v="119"/>
      <x v="3"/>
    </i>
    <i r="2">
      <x v="228"/>
      <x v="3"/>
    </i>
    <i r="1">
      <x v="930"/>
      <x v="231"/>
      <x v="3"/>
    </i>
    <i r="2">
      <x v="311"/>
      <x v="3"/>
    </i>
    <i r="1">
      <x v="932"/>
      <x v="72"/>
      <x v="3"/>
    </i>
    <i r="2">
      <x v="74"/>
      <x v="3"/>
    </i>
    <i r="2">
      <x v="76"/>
      <x v="3"/>
    </i>
    <i r="2">
      <x v="77"/>
      <x v="3"/>
    </i>
    <i r="1">
      <x v="986"/>
      <x v="41"/>
      <x v="3"/>
    </i>
    <i r="2">
      <x v="121"/>
      <x v="3"/>
    </i>
    <i r="2">
      <x v="122"/>
      <x v="3"/>
    </i>
    <i r="2">
      <x v="319"/>
      <x v="2"/>
    </i>
    <i r="1">
      <x v="988"/>
      <x v="44"/>
      <x v="3"/>
    </i>
    <i r="2">
      <x v="328"/>
      <x v="3"/>
    </i>
    <i r="2">
      <x v="329"/>
      <x v="3"/>
    </i>
    <i r="1">
      <x v="1061"/>
      <x v="347"/>
      <x v="3"/>
    </i>
    <i r="2">
      <x v="348"/>
      <x v="3"/>
    </i>
    <i r="2">
      <x v="349"/>
      <x v="3"/>
    </i>
    <i r="1">
      <x v="1062"/>
      <x v="175"/>
      <x v="3"/>
    </i>
    <i r="1">
      <x v="1072"/>
      <x v="360"/>
      <x v="3"/>
    </i>
    <i r="2">
      <x v="361"/>
      <x v="3"/>
    </i>
    <i r="2">
      <x v="362"/>
      <x v="3"/>
    </i>
    <i>
      <x v="187"/>
      <x v="227"/>
      <x v="13"/>
      <x v="3"/>
    </i>
    <i r="2">
      <x v="14"/>
      <x v="3"/>
    </i>
    <i r="2">
      <x v="207"/>
      <x v="3"/>
    </i>
    <i>
      <x v="188"/>
      <x v="76"/>
      <x v="175"/>
      <x v="3"/>
    </i>
    <i r="2">
      <x v="176"/>
      <x v="3"/>
    </i>
    <i r="1">
      <x v="78"/>
      <x v="175"/>
      <x v="3"/>
    </i>
    <i r="2">
      <x v="176"/>
      <x v="3"/>
    </i>
    <i r="2">
      <x v="177"/>
      <x v="3"/>
    </i>
    <i r="1">
      <x v="124"/>
      <x v="175"/>
      <x v="3"/>
    </i>
    <i r="2">
      <x v="176"/>
      <x v="3"/>
    </i>
    <i r="2">
      <x v="177"/>
      <x v="3"/>
    </i>
    <i r="1">
      <x v="134"/>
      <x v="175"/>
      <x v="3"/>
    </i>
    <i r="2">
      <x v="176"/>
      <x v="3"/>
    </i>
    <i r="1">
      <x v="161"/>
      <x v="232"/>
      <x v="3"/>
    </i>
    <i r="2">
      <x v="234"/>
      <x v="3"/>
    </i>
    <i r="1">
      <x v="165"/>
      <x v="175"/>
      <x v="3"/>
    </i>
    <i r="2">
      <x v="176"/>
      <x v="3"/>
    </i>
    <i r="2">
      <x v="177"/>
      <x v="3"/>
    </i>
    <i r="1">
      <x v="189"/>
      <x v="140"/>
      <x v="3"/>
    </i>
    <i r="2">
      <x v="141"/>
      <x v="3"/>
    </i>
    <i r="1">
      <x v="257"/>
      <x v="140"/>
      <x v="3"/>
    </i>
    <i r="2">
      <x v="141"/>
      <x v="3"/>
    </i>
    <i r="1">
      <x v="597"/>
      <x v="124"/>
      <x v="3"/>
    </i>
    <i r="1">
      <x v="628"/>
      <x v="123"/>
      <x v="3"/>
    </i>
    <i r="1">
      <x v="1073"/>
      <x v="366"/>
      <x v="3"/>
    </i>
    <i>
      <x v="189"/>
      <x v="42"/>
      <x v="175"/>
      <x v="3"/>
    </i>
    <i r="2">
      <x v="176"/>
      <x v="3"/>
    </i>
    <i r="2">
      <x v="177"/>
      <x v="3"/>
    </i>
    <i r="1">
      <x v="333"/>
      <x v="24"/>
      <x v="3"/>
    </i>
    <i r="2">
      <x v="25"/>
      <x v="3"/>
    </i>
    <i r="2">
      <x v="26"/>
      <x v="3"/>
    </i>
    <i r="2">
      <x v="27"/>
      <x v="3"/>
    </i>
    <i r="2">
      <x v="115"/>
      <x v="3"/>
    </i>
    <i r="1">
      <x v="1065"/>
      <x v="357"/>
      <x v="3"/>
    </i>
    <i r="2">
      <x v="358"/>
      <x v="3"/>
    </i>
    <i r="1">
      <x v="1066"/>
      <x v="359"/>
      <x v="3"/>
    </i>
    <i>
      <x v="190"/>
      <x v="269"/>
      <x v="152"/>
      <x v="3"/>
    </i>
    <i r="2">
      <x v="156"/>
      <x v="3"/>
    </i>
    <i>
      <x v="192"/>
      <x v="16"/>
      <x v="153"/>
      <x v="3"/>
    </i>
    <i r="1">
      <x v="59"/>
      <x v="153"/>
      <x v="3"/>
    </i>
    <i r="2">
      <x v="157"/>
      <x v="3"/>
    </i>
    <i r="2">
      <x v="159"/>
      <x v="3"/>
    </i>
    <i r="2">
      <x v="161"/>
      <x v="3"/>
    </i>
    <i r="1">
      <x v="60"/>
      <x v="153"/>
      <x v="3"/>
    </i>
    <i r="1">
      <x v="62"/>
      <x v="153"/>
      <x v="3"/>
    </i>
    <i r="2">
      <x v="157"/>
      <x v="3"/>
    </i>
    <i r="1">
      <x v="82"/>
      <x v="153"/>
      <x v="3"/>
    </i>
    <i r="2">
      <x v="157"/>
      <x v="3"/>
    </i>
    <i r="1">
      <x v="145"/>
      <x v="153"/>
      <x v="3"/>
    </i>
    <i r="1">
      <x v="155"/>
      <x v="153"/>
      <x v="3"/>
    </i>
    <i r="2">
      <x v="157"/>
      <x v="3"/>
    </i>
    <i r="1">
      <x v="157"/>
      <x v="153"/>
      <x v="3"/>
    </i>
    <i r="2">
      <x v="157"/>
      <x v="3"/>
    </i>
    <i r="1">
      <x v="178"/>
      <x v="153"/>
      <x v="3"/>
    </i>
    <i r="2">
      <x v="157"/>
      <x v="3"/>
    </i>
    <i r="1">
      <x v="188"/>
      <x v="153"/>
      <x v="3"/>
    </i>
    <i r="2">
      <x v="157"/>
      <x v="3"/>
    </i>
    <i r="1">
      <x v="200"/>
      <x v="153"/>
      <x v="3"/>
    </i>
    <i r="2">
      <x v="157"/>
      <x v="3"/>
    </i>
    <i r="1">
      <x v="217"/>
      <x v="153"/>
      <x v="3"/>
    </i>
    <i r="2">
      <x v="157"/>
      <x v="3"/>
    </i>
    <i r="2">
      <x v="159"/>
      <x v="3"/>
    </i>
    <i r="1">
      <x v="218"/>
      <x v="153"/>
      <x v="3"/>
    </i>
    <i r="2">
      <x v="157"/>
      <x v="3"/>
    </i>
    <i r="1">
      <x v="240"/>
      <x v="153"/>
      <x v="3"/>
    </i>
    <i r="2">
      <x v="157"/>
      <x v="3"/>
    </i>
    <i r="1">
      <x v="343"/>
      <x v="86"/>
      <x v="2"/>
    </i>
    <i r="1">
      <x v="588"/>
      <x v="78"/>
      <x v="3"/>
    </i>
    <i r="2">
      <x v="340"/>
      <x v="3"/>
    </i>
    <i r="1">
      <x v="868"/>
      <x v="87"/>
      <x v="3"/>
    </i>
    <i r="2">
      <x v="115"/>
      <x v="3"/>
    </i>
    <i r="2">
      <x v="128"/>
      <x v="3"/>
    </i>
    <i r="2">
      <x v="327"/>
      <x v="3"/>
    </i>
    <i r="1">
      <x v="951"/>
      <x v="79"/>
      <x v="3"/>
    </i>
    <i>
      <x v="193"/>
      <x v="57"/>
      <x v="218"/>
      <x v="3"/>
    </i>
    <i r="2">
      <x v="219"/>
      <x v="3"/>
    </i>
    <i r="1">
      <x v="132"/>
      <x v="218"/>
      <x v="3"/>
    </i>
    <i r="2">
      <x v="219"/>
      <x v="3"/>
    </i>
    <i r="1">
      <x v="203"/>
      <x v="335"/>
      <x v="3"/>
    </i>
    <i r="2">
      <x v="336"/>
      <x v="3"/>
    </i>
    <i r="1">
      <x v="239"/>
      <x v="213"/>
      <x v="3"/>
    </i>
    <i r="2">
      <x v="216"/>
      <x v="3"/>
    </i>
    <i r="1">
      <x v="590"/>
      <x v="16"/>
      <x v="3"/>
    </i>
    <i r="2">
      <x v="18"/>
      <x v="3"/>
    </i>
    <i r="2">
      <x v="21"/>
      <x v="3"/>
    </i>
    <i r="2">
      <x v="34"/>
      <x v="3"/>
    </i>
    <i r="2">
      <x v="251"/>
      <x v="3"/>
    </i>
    <i r="2">
      <x v="252"/>
      <x v="3"/>
    </i>
    <i r="1">
      <x v="954"/>
      <x v="15"/>
      <x v="3"/>
    </i>
    <i r="2">
      <x v="110"/>
      <x v="3"/>
    </i>
    <i r="2">
      <x v="111"/>
      <x v="3"/>
    </i>
    <i r="2">
      <x v="250"/>
      <x v="3"/>
    </i>
    <i r="1">
      <x v="979"/>
      <x v="12"/>
      <x v="3"/>
    </i>
    <i r="2">
      <x v="260"/>
      <x v="3"/>
    </i>
    <i>
      <x v="194"/>
      <x v="33"/>
      <x v="282"/>
      <x v="3"/>
    </i>
    <i r="2">
      <x v="283"/>
      <x v="3"/>
    </i>
    <i r="1">
      <x v="74"/>
      <x v="282"/>
      <x v="3"/>
    </i>
    <i r="2">
      <x v="283"/>
      <x v="3"/>
    </i>
    <i r="1">
      <x v="122"/>
      <x v="282"/>
      <x v="3"/>
    </i>
    <i r="2">
      <x v="283"/>
      <x v="3"/>
    </i>
    <i r="1">
      <x v="199"/>
      <x v="282"/>
      <x v="3"/>
    </i>
    <i r="2">
      <x v="283"/>
      <x v="2"/>
    </i>
    <i r="1">
      <x v="347"/>
      <x v="82"/>
      <x v="3"/>
    </i>
    <i r="1">
      <x v="433"/>
      <x v="83"/>
      <x v="2"/>
    </i>
    <i r="2">
      <x v="182"/>
      <x v="3"/>
    </i>
    <i r="1">
      <x v="475"/>
      <x v="82"/>
      <x v="3"/>
    </i>
    <i r="2">
      <x v="127"/>
      <x v="2"/>
    </i>
    <i r="1">
      <x v="667"/>
      <x v="127"/>
      <x v="3"/>
    </i>
    <i r="1">
      <x v="730"/>
      <x v="127"/>
      <x v="3"/>
    </i>
    <i>
      <x v="195"/>
      <x v="23"/>
      <x v="175"/>
      <x v="3"/>
    </i>
    <i r="2">
      <x v="176"/>
      <x v="3"/>
    </i>
    <i r="2">
      <x v="177"/>
      <x v="3"/>
    </i>
    <i r="2">
      <x v="178"/>
      <x v="3"/>
    </i>
    <i r="2">
      <x v="179"/>
      <x v="3"/>
    </i>
    <i r="2">
      <x v="180"/>
      <x v="3"/>
    </i>
    <i r="2">
      <x v="181"/>
      <x v="3"/>
    </i>
    <i r="1">
      <x v="209"/>
      <x v="175"/>
      <x v="3"/>
    </i>
    <i r="2">
      <x v="176"/>
      <x v="3"/>
    </i>
    <i r="2">
      <x v="177"/>
      <x v="3"/>
    </i>
    <i r="1">
      <x v="763"/>
      <x v="222"/>
      <x v="3"/>
    </i>
    <i r="2">
      <x v="223"/>
      <x v="3"/>
    </i>
    <i>
      <x v="208"/>
      <x v="64"/>
      <x v="153"/>
      <x v="3"/>
    </i>
    <i r="2">
      <x v="157"/>
      <x v="3"/>
    </i>
    <i r="1">
      <x v="65"/>
      <x v="153"/>
      <x v="3"/>
    </i>
    <i r="2">
      <x v="157"/>
      <x v="3"/>
    </i>
    <i r="2">
      <x v="159"/>
      <x v="3"/>
    </i>
    <i r="1">
      <x v="66"/>
      <x v="153"/>
      <x v="3"/>
    </i>
    <i r="2">
      <x v="157"/>
      <x v="3"/>
    </i>
    <i r="1">
      <x v="67"/>
      <x v="153"/>
      <x v="3"/>
    </i>
    <i r="2">
      <x v="157"/>
      <x v="3"/>
    </i>
    <i r="2">
      <x v="159"/>
      <x v="3"/>
    </i>
    <i r="1">
      <x v="68"/>
      <x v="153"/>
      <x v="3"/>
    </i>
    <i r="2">
      <x v="157"/>
      <x v="3"/>
    </i>
    <i r="2">
      <x v="159"/>
      <x v="3"/>
    </i>
    <i r="1">
      <x v="69"/>
      <x v="153"/>
      <x v="3"/>
    </i>
    <i r="1">
      <x v="428"/>
      <x v="161"/>
      <x v="3"/>
    </i>
    <i r="2">
      <x v="255"/>
      <x v="3"/>
    </i>
    <i r="2">
      <x v="256"/>
      <x v="3"/>
    </i>
    <i r="1">
      <x v="726"/>
      <x v="175"/>
      <x v="3"/>
    </i>
    <i r="2">
      <x v="176"/>
      <x v="3"/>
    </i>
    <i r="2">
      <x v="177"/>
      <x v="3"/>
    </i>
    <i>
      <x v="209"/>
      <x v="24"/>
      <x v="175"/>
      <x v="3"/>
    </i>
    <i r="2">
      <x v="176"/>
      <x v="3"/>
    </i>
    <i r="1">
      <x v="25"/>
      <x v="177"/>
      <x v="3"/>
    </i>
    <i r="1">
      <x v="612"/>
      <x v="175"/>
      <x v="3"/>
    </i>
    <i r="2">
      <x v="176"/>
      <x v="3"/>
    </i>
    <i r="2">
      <x v="177"/>
      <x v="3"/>
    </i>
    <i r="2">
      <x v="178"/>
      <x v="3"/>
    </i>
    <i>
      <x v="211"/>
      <x v="181"/>
      <x v="175"/>
      <x v="2"/>
    </i>
    <i r="2">
      <x v="176"/>
      <x v="3"/>
    </i>
    <i>
      <x v="218"/>
      <x v="39"/>
      <x v="152"/>
      <x v="3"/>
    </i>
    <i>
      <x v="219"/>
      <x v="140"/>
      <x v="175"/>
      <x v="3"/>
    </i>
    <i r="2">
      <x v="176"/>
      <x v="3"/>
    </i>
    <i r="1">
      <x v="141"/>
      <x v="175"/>
      <x v="3"/>
    </i>
    <i r="2">
      <x v="176"/>
      <x v="3"/>
    </i>
    <i r="1">
      <x v="213"/>
      <x v="175"/>
      <x v="3"/>
    </i>
    <i r="2">
      <x v="176"/>
      <x v="3"/>
    </i>
    <i r="1">
      <x v="214"/>
      <x v="175"/>
      <x v="3"/>
    </i>
    <i r="2">
      <x v="176"/>
      <x v="3"/>
    </i>
    <i r="1">
      <x v="228"/>
      <x v="175"/>
      <x v="3"/>
    </i>
    <i r="2">
      <x v="176"/>
      <x v="3"/>
    </i>
    <i r="1">
      <x v="229"/>
      <x v="175"/>
      <x v="3"/>
    </i>
    <i r="2">
      <x v="176"/>
      <x v="3"/>
    </i>
    <i>
      <x v="220"/>
      <x v="158"/>
      <x v="183"/>
      <x v="3"/>
    </i>
    <i r="2">
      <x v="191"/>
      <x v="3"/>
    </i>
    <i r="2">
      <x v="192"/>
      <x v="3"/>
    </i>
    <i r="2">
      <x v="193"/>
      <x v="3"/>
    </i>
    <i r="1">
      <x v="481"/>
      <x v="5"/>
      <x v="3"/>
    </i>
    <i r="2">
      <x v="6"/>
      <x v="3"/>
    </i>
    <i r="2">
      <x v="146"/>
      <x v="3"/>
    </i>
    <i r="2">
      <x v="147"/>
      <x v="3"/>
    </i>
    <i r="2">
      <x v="148"/>
      <x v="3"/>
    </i>
    <i r="2">
      <x v="255"/>
      <x v="3"/>
    </i>
    <i r="2">
      <x v="256"/>
      <x v="3"/>
    </i>
    <i>
      <x v="221"/>
      <x v="212"/>
      <x v="175"/>
      <x v="3"/>
    </i>
    <i r="2">
      <x v="176"/>
      <x v="3"/>
    </i>
    <i>
      <x v="222"/>
      <x v="219"/>
      <x v="175"/>
      <x v="3"/>
    </i>
    <i r="2">
      <x v="176"/>
      <x v="3"/>
    </i>
    <i>
      <x v="223"/>
      <x v="208"/>
      <x v="149"/>
      <x v="3"/>
    </i>
    <i>
      <x v="224"/>
      <x v="56"/>
      <x v="152"/>
      <x v="3"/>
    </i>
    <i r="2">
      <x v="156"/>
      <x v="3"/>
    </i>
    <i r="2">
      <x v="158"/>
      <x v="3"/>
    </i>
    <i>
      <x v="225"/>
      <x v="137"/>
      <x v="187"/>
      <x v="3"/>
    </i>
    <i r="2">
      <x v="188"/>
      <x v="3"/>
    </i>
    <i>
      <x v="226"/>
      <x v="81"/>
      <x v="152"/>
      <x v="3"/>
    </i>
    <i r="1">
      <x v="146"/>
      <x v="152"/>
      <x v="3"/>
    </i>
    <i r="2">
      <x v="156"/>
      <x v="3"/>
    </i>
    <i>
      <x v="228"/>
      <x v="194"/>
      <x v="152"/>
      <x v="3"/>
    </i>
    <i r="2">
      <x v="156"/>
      <x v="3"/>
    </i>
    <i>
      <x v="229"/>
      <x v="153"/>
      <x v="152"/>
      <x v="3"/>
    </i>
    <i r="2">
      <x v="156"/>
      <x v="3"/>
    </i>
    <i>
      <x v="234"/>
      <x v="18"/>
      <x v="142"/>
      <x/>
    </i>
    <i r="2">
      <x v="143"/>
      <x/>
    </i>
    <i r="1">
      <x v="41"/>
      <x v="235"/>
      <x/>
    </i>
    <i r="2">
      <x v="236"/>
      <x/>
    </i>
    <i r="1">
      <x v="171"/>
      <x v="288"/>
      <x/>
    </i>
    <i r="2">
      <x v="289"/>
      <x/>
    </i>
    <i r="1">
      <x v="207"/>
      <x v="138"/>
      <x/>
    </i>
    <i r="2">
      <x v="139"/>
      <x/>
    </i>
    <i r="1">
      <x v="264"/>
      <x v="144"/>
      <x/>
    </i>
    <i r="2">
      <x v="217"/>
      <x/>
    </i>
    <i r="1">
      <x v="897"/>
      <x v="195"/>
      <x v="3"/>
    </i>
    <i r="2">
      <x v="226"/>
      <x v="3"/>
    </i>
    <i r="2">
      <x v="351"/>
      <x v="3"/>
    </i>
    <i r="2">
      <x v="352"/>
      <x v="3"/>
    </i>
    <i>
      <x v="235"/>
      <x v="37"/>
      <x v="171"/>
      <x v="3"/>
    </i>
    <i r="2">
      <x v="172"/>
      <x v="3"/>
    </i>
    <i r="2">
      <x v="173"/>
      <x v="3"/>
    </i>
    <i r="2">
      <x v="174"/>
      <x v="3"/>
    </i>
    <i r="1">
      <x v="123"/>
      <x v="171"/>
      <x v="3"/>
    </i>
    <i r="2">
      <x v="172"/>
      <x v="3"/>
    </i>
    <i r="1">
      <x v="130"/>
      <x v="171"/>
      <x v="3"/>
    </i>
    <i r="2">
      <x v="172"/>
      <x v="3"/>
    </i>
    <i r="1">
      <x v="144"/>
      <x v="171"/>
      <x v="3"/>
    </i>
    <i r="2">
      <x v="172"/>
      <x v="3"/>
    </i>
    <i r="2">
      <x v="173"/>
      <x v="3"/>
    </i>
    <i r="2">
      <x v="174"/>
      <x v="3"/>
    </i>
    <i r="1">
      <x v="166"/>
      <x v="171"/>
      <x v="3"/>
    </i>
    <i r="2">
      <x v="172"/>
      <x v="3"/>
    </i>
    <i r="1">
      <x v="170"/>
      <x v="171"/>
      <x v="3"/>
    </i>
    <i r="2">
      <x v="172"/>
      <x v="3"/>
    </i>
    <i r="2">
      <x v="173"/>
      <x v="3"/>
    </i>
    <i r="1">
      <x v="946"/>
      <x v="266"/>
      <x v="2"/>
    </i>
    <i r="2">
      <x v="270"/>
      <x v="2"/>
    </i>
    <i r="2">
      <x v="273"/>
      <x v="2"/>
    </i>
    <i r="2">
      <x v="275"/>
      <x v="3"/>
    </i>
    <i r="2">
      <x v="276"/>
      <x v="3"/>
    </i>
    <i r="2">
      <x v="277"/>
      <x v="3"/>
    </i>
    <i r="2">
      <x v="278"/>
      <x v="3"/>
    </i>
    <i r="1">
      <x v="1020"/>
      <x v="270"/>
      <x v="3"/>
    </i>
    <i r="2">
      <x v="273"/>
      <x v="3"/>
    </i>
    <i r="2">
      <x v="297"/>
      <x v="3"/>
    </i>
    <i>
      <x v="236"/>
      <x v="688"/>
      <x v="306"/>
      <x v="2"/>
    </i>
    <i r="1">
      <x v="689"/>
      <x v="301"/>
      <x v="3"/>
    </i>
    <i r="1">
      <x v="893"/>
      <x v="302"/>
      <x v="3"/>
    </i>
    <i>
      <x v="237"/>
      <x v="14"/>
      <x v="95"/>
      <x v="3"/>
    </i>
    <i r="2">
      <x v="97"/>
      <x v="3"/>
    </i>
    <i r="2">
      <x v="98"/>
      <x v="3"/>
    </i>
    <i r="2">
      <x v="99"/>
      <x v="3"/>
    </i>
    <i r="2">
      <x v="100"/>
      <x v="3"/>
    </i>
    <i r="2">
      <x v="101"/>
      <x v="3"/>
    </i>
    <i r="2">
      <x v="102"/>
      <x v="3"/>
    </i>
    <i r="1">
      <x v="275"/>
      <x v="95"/>
      <x v="3"/>
    </i>
    <i r="2">
      <x v="96"/>
      <x v="3"/>
    </i>
    <i r="2">
      <x v="97"/>
      <x v="3"/>
    </i>
    <i r="2">
      <x v="98"/>
      <x v="3"/>
    </i>
    <i r="2">
      <x v="99"/>
      <x v="3"/>
    </i>
    <i r="2">
      <x v="100"/>
      <x v="3"/>
    </i>
    <i r="2">
      <x v="101"/>
      <x v="3"/>
    </i>
    <i r="2">
      <x v="102"/>
      <x v="3"/>
    </i>
    <i r="2">
      <x v="103"/>
      <x v="3"/>
    </i>
    <i r="2">
      <x v="104"/>
      <x v="3"/>
    </i>
    <i>
      <x v="238"/>
      <x v="8"/>
      <x v="152"/>
      <x v="3"/>
    </i>
    <i r="1">
      <x v="12"/>
      <x v="152"/>
      <x v="3"/>
    </i>
    <i>
      <x v="239"/>
      <x v="204"/>
      <x v="152"/>
      <x v="3"/>
    </i>
    <i r="2">
      <x v="156"/>
      <x v="3"/>
    </i>
    <i r="1">
      <x v="268"/>
      <x v="152"/>
      <x v="3"/>
    </i>
    <i r="2">
      <x v="156"/>
      <x v="3"/>
    </i>
    <i r="2">
      <x v="158"/>
      <x v="3"/>
    </i>
    <i r="1">
      <x v="270"/>
      <x v="208"/>
      <x v="3"/>
    </i>
    <i r="2">
      <x v="209"/>
      <x v="3"/>
    </i>
    <i r="2">
      <x v="210"/>
      <x v="3"/>
    </i>
    <i r="1">
      <x v="427"/>
      <x v="263"/>
      <x v="3"/>
    </i>
    <i r="2">
      <x v="264"/>
      <x v="3"/>
    </i>
    <i r="2">
      <x v="268"/>
      <x v="3"/>
    </i>
    <i r="2">
      <x v="274"/>
      <x v="3"/>
    </i>
    <i r="2">
      <x v="295"/>
      <x v="3"/>
    </i>
    <i r="2">
      <x v="296"/>
      <x v="3"/>
    </i>
    <i r="1">
      <x v="601"/>
      <x v="205"/>
      <x v="3"/>
    </i>
    <i r="1">
      <x v="756"/>
      <x v="262"/>
      <x v="3"/>
    </i>
    <i r="2">
      <x v="267"/>
      <x v="3"/>
    </i>
    <i r="2">
      <x v="271"/>
      <x v="3"/>
    </i>
    <i r="1">
      <x v="1070"/>
      <x v="166"/>
      <x v="2"/>
    </i>
    <i r="2">
      <x v="167"/>
      <x v="2"/>
    </i>
    <i r="2">
      <x v="168"/>
      <x v="3"/>
    </i>
    <i>
      <x v="258"/>
      <x v="531"/>
      <x v="263"/>
      <x v="3"/>
    </i>
    <i r="2">
      <x v="264"/>
      <x v="3"/>
    </i>
    <i r="2">
      <x v="293"/>
      <x v="3"/>
    </i>
    <i>
      <x v="274"/>
      <x v="20"/>
      <x v="152"/>
      <x v="3"/>
    </i>
    <i r="2">
      <x v="156"/>
      <x v="3"/>
    </i>
    <i r="1">
      <x v="21"/>
      <x v="152"/>
      <x v="3"/>
    </i>
    <i r="2">
      <x v="156"/>
      <x v="3"/>
    </i>
    <i r="1">
      <x v="22"/>
      <x v="152"/>
      <x v="3"/>
    </i>
    <i r="2">
      <x v="156"/>
      <x v="3"/>
    </i>
    <i r="1">
      <x v="149"/>
      <x v="152"/>
      <x v="3"/>
    </i>
    <i r="2">
      <x v="156"/>
      <x v="3"/>
    </i>
    <i>
      <x v="275"/>
      <x v="892"/>
      <x v="153"/>
      <x v="3"/>
    </i>
    <i r="2">
      <x v="157"/>
      <x v="3"/>
    </i>
    <i r="2">
      <x v="159"/>
      <x v="3"/>
    </i>
    <i r="2">
      <x v="161"/>
      <x v="3"/>
    </i>
    <i r="2">
      <x v="163"/>
      <x v="3"/>
    </i>
    <i r="2">
      <x v="164"/>
      <x v="3"/>
    </i>
    <i r="2">
      <x v="165"/>
      <x v="3"/>
    </i>
    <i>
      <x v="281"/>
      <x v="271"/>
      <x v="152"/>
      <x v="3"/>
    </i>
    <i>
      <x v="282"/>
      <x v="274"/>
      <x v="114"/>
      <x v="3"/>
    </i>
    <i>
      <x v="284"/>
      <x v="53"/>
      <x v="153"/>
      <x v="3"/>
    </i>
    <i r="2">
      <x v="157"/>
      <x v="3"/>
    </i>
    <i r="1">
      <x v="54"/>
      <x v="175"/>
      <x v="3"/>
    </i>
    <i r="2">
      <x v="176"/>
      <x v="3"/>
    </i>
    <i r="2">
      <x v="177"/>
      <x v="3"/>
    </i>
    <i r="1">
      <x v="71"/>
      <x v="197"/>
      <x v="3"/>
    </i>
    <i r="2">
      <x v="198"/>
      <x v="3"/>
    </i>
    <i r="1">
      <x v="73"/>
      <x v="196"/>
      <x v="3"/>
    </i>
    <i r="2">
      <x v="255"/>
      <x v="3"/>
    </i>
    <i r="2">
      <x v="367"/>
      <x/>
    </i>
    <i r="1">
      <x v="143"/>
      <x v="175"/>
      <x v="3"/>
    </i>
    <i r="1">
      <x v="164"/>
      <x v="175"/>
      <x v="3"/>
    </i>
    <i r="2">
      <x v="176"/>
      <x v="3"/>
    </i>
    <i r="1">
      <x v="184"/>
      <x v="175"/>
      <x v="3"/>
    </i>
    <i r="1">
      <x v="192"/>
      <x v="198"/>
      <x v="3"/>
    </i>
    <i r="2">
      <x v="199"/>
      <x v="3"/>
    </i>
    <i r="1">
      <x v="237"/>
      <x v="197"/>
      <x v="3"/>
    </i>
    <i r="2">
      <x v="198"/>
      <x v="3"/>
    </i>
    <i r="1">
      <x v="250"/>
      <x v="8"/>
      <x v="3"/>
    </i>
    <i r="2">
      <x v="9"/>
      <x v="3"/>
    </i>
    <i r="1">
      <x v="259"/>
      <x v="177"/>
      <x v="3"/>
    </i>
    <i r="1">
      <x v="432"/>
      <x v="175"/>
      <x v="3"/>
    </i>
    <i r="2">
      <x v="176"/>
      <x v="3"/>
    </i>
    <i>
      <x v="285"/>
      <x v="15"/>
      <x v="152"/>
      <x v="3"/>
    </i>
    <i>
      <x v="286"/>
      <x v="172"/>
      <x v="153"/>
      <x v="3"/>
    </i>
    <i>
      <x v="287"/>
      <x v="136"/>
      <x v="175"/>
      <x v="3"/>
    </i>
    <i r="2">
      <x v="176"/>
      <x v="3"/>
    </i>
    <i r="1">
      <x v="247"/>
      <x v="153"/>
      <x v="3"/>
    </i>
    <i r="1">
      <x v="248"/>
      <x v="157"/>
      <x v="3"/>
    </i>
    <i>
      <x v="294"/>
      <x v="263"/>
      <x v="298"/>
      <x v="3"/>
    </i>
    <i r="2">
      <x v="299"/>
      <x v="3"/>
    </i>
    <i>
      <x v="324"/>
      <x v="894"/>
      <x v="155"/>
      <x v="3"/>
    </i>
    <i r="1">
      <x v="895"/>
      <x v="154"/>
      <x v="3"/>
    </i>
    <i>
      <x v="327"/>
      <x v="234"/>
      <x v="1"/>
      <x v="3"/>
    </i>
    <i r="2">
      <x v="2"/>
      <x v="3"/>
    </i>
    <i>
      <x v="341"/>
      <x v="55"/>
      <x v="153"/>
      <x v="3"/>
    </i>
    <i r="2">
      <x v="157"/>
      <x v="3"/>
    </i>
    <i r="2">
      <x v="159"/>
      <x v="3"/>
    </i>
    <i r="2">
      <x v="161"/>
      <x v="3"/>
    </i>
    <i r="1">
      <x v="650"/>
      <x v="261"/>
      <x v="3"/>
    </i>
    <i r="2">
      <x v="265"/>
      <x v="3"/>
    </i>
    <i r="2">
      <x v="269"/>
      <x v="3"/>
    </i>
    <i r="2">
      <x v="290"/>
      <x v="3"/>
    </i>
    <i r="1">
      <x v="675"/>
      <x v="275"/>
      <x v="3"/>
    </i>
    <i>
      <x v="355"/>
      <x v="211"/>
      <x v="175"/>
      <x v="3"/>
    </i>
    <i r="2">
      <x v="176"/>
      <x v="3"/>
    </i>
    <i>
      <x v="385"/>
      <x v="272"/>
      <x v="152"/>
      <x v="3"/>
    </i>
    <i>
      <x v="425"/>
      <x v="43"/>
      <x v="175"/>
      <x v="3"/>
    </i>
    <i r="1">
      <x v="44"/>
      <x v="175"/>
      <x v="3"/>
    </i>
    <i r="2">
      <x v="176"/>
      <x v="3"/>
    </i>
    <i r="2">
      <x v="177"/>
      <x v="3"/>
    </i>
    <i r="2">
      <x v="178"/>
      <x v="3"/>
    </i>
    <i r="2">
      <x v="179"/>
      <x v="3"/>
    </i>
    <i r="2">
      <x v="180"/>
      <x v="3"/>
    </i>
    <i r="1">
      <x v="47"/>
      <x v="175"/>
      <x v="3"/>
    </i>
    <i r="2">
      <x v="176"/>
      <x v="3"/>
    </i>
    <i r="2">
      <x v="177"/>
      <x v="3"/>
    </i>
    <i r="1">
      <x v="48"/>
      <x v="178"/>
      <x v="3"/>
    </i>
    <i>
      <x v="430"/>
      <x v="273"/>
      <x v="152"/>
      <x v="3"/>
    </i>
    <i>
      <x v="431"/>
      <x v="10"/>
      <x v="145"/>
      <x v="3"/>
    </i>
    <i>
      <x v="432"/>
      <x v="13"/>
      <x v="95"/>
      <x v="3"/>
    </i>
    <i r="2">
      <x v="97"/>
      <x v="3"/>
    </i>
    <i r="2">
      <x v="98"/>
      <x v="3"/>
    </i>
    <i r="2">
      <x v="99"/>
      <x v="3"/>
    </i>
    <i r="2">
      <x v="100"/>
      <x v="3"/>
    </i>
    <i r="2">
      <x v="101"/>
      <x v="3"/>
    </i>
    <i r="2">
      <x v="102"/>
      <x v="3"/>
    </i>
    <i>
      <x v="454"/>
      <x v="380"/>
      <x v="201"/>
      <x v="3"/>
    </i>
    <i r="1">
      <x v="406"/>
      <x v="200"/>
      <x v="3"/>
    </i>
    <i r="1">
      <x v="592"/>
      <x v="202"/>
      <x v="3"/>
    </i>
    <i r="1">
      <x v="659"/>
      <x v="201"/>
      <x v="3"/>
    </i>
    <i>
      <x v="462"/>
      <x v="891"/>
      <x v="203"/>
      <x v="3"/>
    </i>
    <i r="2">
      <x v="204"/>
      <x v="3"/>
    </i>
    <i r="2">
      <x v="300"/>
      <x v="3"/>
    </i>
    <i>
      <x v="482"/>
      <x v="112"/>
      <x v="194"/>
      <x v="3"/>
    </i>
    <i r="1">
      <x v="249"/>
      <x v="189"/>
      <x v="2"/>
    </i>
    <i r="2">
      <x v="190"/>
      <x v="2"/>
    </i>
    <i r="1">
      <x v="258"/>
      <x v="184"/>
      <x v="3"/>
    </i>
    <i r="2">
      <x v="185"/>
      <x v="2"/>
    </i>
    <i r="2">
      <x v="186"/>
      <x v="3"/>
    </i>
    <i r="1">
      <x v="365"/>
      <x v="169"/>
      <x v="3"/>
    </i>
    <i>
      <x v="496"/>
      <x v="885"/>
      <x v="261"/>
      <x v="3"/>
    </i>
    <i r="2">
      <x v="265"/>
      <x v="3"/>
    </i>
    <i r="2">
      <x v="269"/>
      <x v="3"/>
    </i>
    <i r="2">
      <x v="272"/>
      <x v="3"/>
    </i>
    <i>
      <x v="504"/>
      <x v="769"/>
      <x v="261"/>
      <x v="3"/>
    </i>
    <i r="2">
      <x v="292"/>
      <x v="3"/>
    </i>
    <i r="2">
      <x v="294"/>
      <x v="3"/>
    </i>
    <i>
      <x v="508"/>
      <x v="935"/>
      <x v="120"/>
      <x v="3"/>
    </i>
    <i r="2">
      <x v="303"/>
      <x v="3"/>
    </i>
    <i r="2">
      <x v="304"/>
      <x v="3"/>
    </i>
    <i r="2">
      <x v="305"/>
      <x v="3"/>
    </i>
    <i>
      <x v="510"/>
      <x v="61"/>
      <x v="153"/>
      <x v="3"/>
    </i>
    <i r="2">
      <x v="157"/>
      <x v="3"/>
    </i>
    <i r="1">
      <x v="84"/>
      <x v="153"/>
      <x v="3"/>
    </i>
    <i r="2">
      <x v="157"/>
      <x v="3"/>
    </i>
    <i r="1">
      <x v="190"/>
      <x v="153"/>
      <x v="3"/>
    </i>
    <i r="2">
      <x v="157"/>
      <x v="3"/>
    </i>
    <i r="1">
      <x v="191"/>
      <x v="153"/>
      <x v="3"/>
    </i>
    <i r="2">
      <x v="157"/>
      <x v="3"/>
    </i>
    <i>
      <x v="514"/>
      <x v="45"/>
      <x v="211"/>
      <x v="2"/>
    </i>
    <i r="2">
      <x v="212"/>
      <x v="2"/>
    </i>
    <i r="1">
      <x v="75"/>
      <x v="214"/>
      <x v="2"/>
    </i>
    <i r="2">
      <x v="215"/>
      <x v="2"/>
    </i>
    <i r="1">
      <x v="77"/>
      <x v="132"/>
      <x v="2"/>
    </i>
    <i r="2">
      <x v="133"/>
      <x v="2"/>
    </i>
    <i r="1">
      <x v="131"/>
      <x v="206"/>
      <x v="2"/>
    </i>
    <i r="2">
      <x v="213"/>
      <x v="2"/>
    </i>
    <i r="1">
      <x v="175"/>
      <x v="135"/>
      <x v="2"/>
    </i>
    <i r="2">
      <x v="281"/>
      <x v="2"/>
    </i>
    <i r="1">
      <x v="220"/>
      <x v="221"/>
      <x v="2"/>
    </i>
    <i r="1">
      <x v="335"/>
      <x v="15"/>
      <x v="2"/>
    </i>
    <i r="2">
      <x v="238"/>
      <x v="3"/>
    </i>
    <i r="2">
      <x v="239"/>
      <x v="3"/>
    </i>
    <i r="2">
      <x v="241"/>
      <x v="2"/>
    </i>
    <i r="2">
      <x v="242"/>
      <x v="2"/>
    </i>
    <i r="2">
      <x v="316"/>
      <x v="2"/>
    </i>
    <i r="2">
      <x v="353"/>
      <x v="3"/>
    </i>
    <i r="1">
      <x v="390"/>
      <x v="126"/>
      <x v="2"/>
    </i>
    <i r="2">
      <x v="237"/>
      <x v="3"/>
    </i>
    <i r="1">
      <x v="471"/>
      <x v="10"/>
      <x v="3"/>
    </i>
    <i r="2">
      <x v="11"/>
      <x v="3"/>
    </i>
    <i r="2">
      <x v="15"/>
      <x v="3"/>
    </i>
    <i r="2">
      <x v="16"/>
      <x v="3"/>
    </i>
    <i r="2">
      <x v="18"/>
      <x v="3"/>
    </i>
    <i r="2">
      <x v="237"/>
      <x v="3"/>
    </i>
    <i r="1">
      <x v="764"/>
      <x v="15"/>
      <x v="2"/>
    </i>
    <i r="2">
      <x v="238"/>
      <x v="2"/>
    </i>
    <i r="2">
      <x v="241"/>
      <x v="2"/>
    </i>
    <i r="2">
      <x v="324"/>
      <x v="2"/>
    </i>
    <i r="2">
      <x v="325"/>
      <x v="2"/>
    </i>
    <i r="1">
      <x v="770"/>
      <x v="354"/>
      <x v="3"/>
    </i>
    <i>
      <x v="515"/>
      <x v="420"/>
      <x v="178"/>
      <x v="3"/>
    </i>
    <i r="2">
      <x v="179"/>
      <x v="3"/>
    </i>
    <i r="2">
      <x v="261"/>
      <x v="3"/>
    </i>
    <i r="1">
      <x v="900"/>
      <x v="339"/>
      <x v="3"/>
    </i>
    <i>
      <x v="521"/>
      <x v="36"/>
      <x v="175"/>
      <x v="3"/>
    </i>
    <i r="2">
      <x v="176"/>
      <x v="3"/>
    </i>
    <i r="1">
      <x v="70"/>
      <x v="152"/>
      <x v="3"/>
    </i>
    <i r="2">
      <x v="156"/>
      <x v="3"/>
    </i>
    <i r="1">
      <x v="121"/>
      <x v="175"/>
      <x v="3"/>
    </i>
    <i r="2">
      <x v="176"/>
      <x v="3"/>
    </i>
    <i r="1">
      <x v="142"/>
      <x v="232"/>
      <x v="3"/>
    </i>
    <i r="1">
      <x v="160"/>
      <x v="152"/>
      <x v="3"/>
    </i>
    <i r="2">
      <x v="156"/>
      <x v="3"/>
    </i>
    <i r="2">
      <x v="158"/>
      <x v="3"/>
    </i>
    <i r="2">
      <x v="160"/>
      <x v="3"/>
    </i>
    <i r="1">
      <x v="168"/>
      <x v="232"/>
      <x v="3"/>
    </i>
    <i r="1">
      <x v="177"/>
      <x v="152"/>
      <x v="3"/>
    </i>
    <i r="2">
      <x v="156"/>
      <x v="3"/>
    </i>
    <i r="2">
      <x v="158"/>
      <x v="3"/>
    </i>
    <i r="1">
      <x v="179"/>
      <x v="152"/>
      <x v="3"/>
    </i>
    <i r="2">
      <x v="156"/>
      <x v="3"/>
    </i>
    <i r="2">
      <x v="158"/>
      <x v="3"/>
    </i>
    <i r="1">
      <x v="182"/>
      <x v="89"/>
      <x v="3"/>
    </i>
    <i r="2">
      <x v="90"/>
      <x v="3"/>
    </i>
    <i r="2">
      <x v="91"/>
      <x v="3"/>
    </i>
    <i r="2">
      <x v="92"/>
      <x v="3"/>
    </i>
    <i r="2">
      <x v="93"/>
      <x v="3"/>
    </i>
    <i r="2">
      <x v="94"/>
      <x v="3"/>
    </i>
    <i r="1">
      <x v="216"/>
      <x v="135"/>
      <x v="3"/>
    </i>
    <i r="1">
      <x v="222"/>
      <x v="135"/>
      <x v="3"/>
    </i>
    <i r="1">
      <x v="266"/>
      <x v="152"/>
      <x v="3"/>
    </i>
    <i r="2">
      <x v="156"/>
      <x v="3"/>
    </i>
    <i r="2">
      <x v="158"/>
      <x v="3"/>
    </i>
    <i r="2">
      <x v="160"/>
      <x v="3"/>
    </i>
    <i r="2">
      <x v="162"/>
      <x v="3"/>
    </i>
    <i>
      <x v="525"/>
      <x v="276"/>
      <x v="152"/>
      <x v="3"/>
    </i>
    <i>
      <x v="531"/>
      <x v="975"/>
      <x v="152"/>
      <x v="3"/>
    </i>
    <i>
      <x v="532"/>
      <x v="300"/>
      <x v="261"/>
      <x v="3"/>
    </i>
    <i r="2">
      <x v="265"/>
      <x v="3"/>
    </i>
    <i>
      <x v="555"/>
      <x v="1058"/>
      <x v="292"/>
      <x v="3"/>
    </i>
    <i>
      <x v="556"/>
      <x v="162"/>
      <x v="136"/>
      <x v="3"/>
    </i>
    <i r="2">
      <x v="137"/>
      <x v="3"/>
    </i>
    <i r="2">
      <x v="138"/>
      <x v="3"/>
    </i>
    <i>
      <x v="557"/>
      <x v="197"/>
      <x v="152"/>
      <x v="3"/>
    </i>
    <i>
      <x v="558"/>
      <x v="1063"/>
      <x v="153"/>
      <x v="3"/>
    </i>
    <i r="2">
      <x v="157"/>
      <x v="3"/>
    </i>
    <i r="1">
      <x v="1064"/>
      <x v="153"/>
      <x v="3"/>
    </i>
    <i r="2">
      <x v="157"/>
      <x v="3"/>
    </i>
    <i>
      <x v="562"/>
      <x v="1074"/>
      <x v="95"/>
      <x v="3"/>
    </i>
    <i>
      <x v="563"/>
      <x v="1075"/>
      <x v="95"/>
      <x v="3"/>
    </i>
    <i>
      <x v="564"/>
      <x v="1076"/>
      <x v="152"/>
      <x v="3"/>
    </i>
    <i r="2">
      <x v="156"/>
      <x v="3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3">
    <pageField fld="1" item="2" hier="-1"/>
    <pageField fld="0" item="0" hier="-1"/>
    <pageField fld="25" item="0" hier="-1"/>
  </pageFields>
  <dataFields count="3">
    <dataField name="PI 2018" fld="37" baseField="13" baseItem="308"/>
    <dataField name="PI 2019" fld="42" baseField="20" baseItem="3"/>
    <dataField name=" 2019 MW.h" fld="44" baseField="20" baseItem="3"/>
  </dataFields>
  <formats count="35">
    <format dxfId="451">
      <pivotArea outline="0" collapsedLevelsAreSubtotals="1" fieldPosition="0"/>
    </format>
    <format dxfId="45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49">
      <pivotArea outline="0" collapsedLevelsAreSubtotals="1" fieldPosition="0">
        <references count="3">
          <reference field="9" count="1" selected="0">
            <x v="28"/>
          </reference>
          <reference field="12" count="1" selected="0">
            <x v="46"/>
          </reference>
          <reference field="13" count="2" selected="0">
            <x v="150"/>
            <x v="151"/>
          </reference>
        </references>
      </pivotArea>
    </format>
    <format dxfId="448">
      <pivotArea dataOnly="0" labelOnly="1" outline="0" fieldPosition="0">
        <references count="1">
          <reference field="9" count="1">
            <x v="28"/>
          </reference>
        </references>
      </pivotArea>
    </format>
    <format dxfId="447">
      <pivotArea dataOnly="0" labelOnly="1" outline="0" fieldPosition="0">
        <references count="2">
          <reference field="9" count="1" selected="0">
            <x v="28"/>
          </reference>
          <reference field="12" count="1">
            <x v="46"/>
          </reference>
        </references>
      </pivotArea>
    </format>
    <format dxfId="446">
      <pivotArea dataOnly="0" labelOnly="1" outline="0" fieldPosition="0">
        <references count="3">
          <reference field="9" count="1" selected="0">
            <x v="28"/>
          </reference>
          <reference field="12" count="1" selected="0">
            <x v="46"/>
          </reference>
          <reference field="13" count="2">
            <x v="150"/>
            <x v="151"/>
          </reference>
        </references>
      </pivotArea>
    </format>
    <format dxfId="445">
      <pivotArea outline="0" collapsedLevelsAreSubtotals="1" fieldPosition="0">
        <references count="3">
          <reference field="9" count="1" selected="0">
            <x v="181"/>
          </reference>
          <reference field="12" count="2" selected="0">
            <x v="232"/>
            <x v="233"/>
          </reference>
          <reference field="13" count="1" selected="0">
            <x v="152"/>
          </reference>
        </references>
      </pivotArea>
    </format>
    <format dxfId="444">
      <pivotArea dataOnly="0" labelOnly="1" outline="0" offset="IV2:IV256" fieldPosition="0">
        <references count="1">
          <reference field="9" count="1">
            <x v="181"/>
          </reference>
        </references>
      </pivotArea>
    </format>
    <format dxfId="443">
      <pivotArea dataOnly="0" labelOnly="1" outline="0" fieldPosition="0">
        <references count="2">
          <reference field="9" count="1" selected="0">
            <x v="181"/>
          </reference>
          <reference field="12" count="2">
            <x v="232"/>
            <x v="233"/>
          </reference>
        </references>
      </pivotArea>
    </format>
    <format dxfId="442">
      <pivotArea dataOnly="0" labelOnly="1" outline="0" fieldPosition="0">
        <references count="3">
          <reference field="9" count="1" selected="0">
            <x v="181"/>
          </reference>
          <reference field="12" count="1" selected="0">
            <x v="232"/>
          </reference>
          <reference field="13" count="1">
            <x v="152"/>
          </reference>
        </references>
      </pivotArea>
    </format>
    <format dxfId="441">
      <pivotArea dataOnly="0" labelOnly="1" outline="0" fieldPosition="0">
        <references count="3">
          <reference field="9" count="1" selected="0">
            <x v="181"/>
          </reference>
          <reference field="12" count="1" selected="0">
            <x v="233"/>
          </reference>
          <reference field="13" count="1">
            <x v="152"/>
          </reference>
        </references>
      </pivotArea>
    </format>
    <format dxfId="440">
      <pivotArea dataOnly="0" labelOnly="1" outline="0" offset="IV1" fieldPosition="0">
        <references count="2">
          <reference field="9" count="1" selected="0">
            <x v="185"/>
          </reference>
          <reference field="12" count="1">
            <x v="361"/>
          </reference>
        </references>
      </pivotArea>
    </format>
    <format dxfId="439">
      <pivotArea dataOnly="0" labelOnly="1" outline="0" offset="IV1:IV5" fieldPosition="0">
        <references count="2">
          <reference field="9" count="1" selected="0">
            <x v="185"/>
          </reference>
          <reference field="12" count="1">
            <x v="361"/>
          </reference>
        </references>
      </pivotArea>
    </format>
    <format dxfId="438">
      <pivotArea outline="0" collapsedLevelsAreSubtotals="1" fieldPosition="0">
        <references count="4">
          <reference field="9" count="1" selected="0">
            <x v="185"/>
          </reference>
          <reference field="12" count="1" selected="0">
            <x v="369"/>
          </reference>
          <reference field="13" count="1" selected="0">
            <x v="56"/>
          </reference>
          <reference field="20" count="1" selected="0">
            <x v="3"/>
          </reference>
        </references>
      </pivotArea>
    </format>
    <format dxfId="437">
      <pivotArea dataOnly="0" labelOnly="1" outline="0" offset="IV4" fieldPosition="0">
        <references count="2">
          <reference field="9" count="1" selected="0">
            <x v="185"/>
          </reference>
          <reference field="12" count="1">
            <x v="369"/>
          </reference>
        </references>
      </pivotArea>
    </format>
    <format dxfId="436">
      <pivotArea dataOnly="0" labelOnly="1" outline="0" fieldPosition="0">
        <references count="3">
          <reference field="9" count="1" selected="0">
            <x v="185"/>
          </reference>
          <reference field="12" count="1" selected="0">
            <x v="369"/>
          </reference>
          <reference field="13" count="1">
            <x v="56"/>
          </reference>
        </references>
      </pivotArea>
    </format>
    <format dxfId="435">
      <pivotArea dataOnly="0" labelOnly="1" outline="0" fieldPosition="0">
        <references count="4">
          <reference field="9" count="1" selected="0">
            <x v="185"/>
          </reference>
          <reference field="12" count="1" selected="0">
            <x v="369"/>
          </reference>
          <reference field="13" count="1" selected="0">
            <x v="56"/>
          </reference>
          <reference field="20" count="1">
            <x v="3"/>
          </reference>
        </references>
      </pivotArea>
    </format>
    <format dxfId="434">
      <pivotArea outline="0" collapsedLevelsAreSubtotals="1" fieldPosition="0">
        <references count="4">
          <reference field="9" count="1" selected="0">
            <x v="185"/>
          </reference>
          <reference field="12" count="1" selected="0">
            <x v="369"/>
          </reference>
          <reference field="13" count="1" selected="0">
            <x v="62"/>
          </reference>
          <reference field="20" count="1" selected="0">
            <x v="3"/>
          </reference>
        </references>
      </pivotArea>
    </format>
    <format dxfId="433">
      <pivotArea dataOnly="0" labelOnly="1" outline="0" offset="IV6" fieldPosition="0">
        <references count="2">
          <reference field="9" count="1" selected="0">
            <x v="185"/>
          </reference>
          <reference field="12" count="1">
            <x v="369"/>
          </reference>
        </references>
      </pivotArea>
    </format>
    <format dxfId="432">
      <pivotArea dataOnly="0" labelOnly="1" outline="0" fieldPosition="0">
        <references count="3">
          <reference field="9" count="1" selected="0">
            <x v="185"/>
          </reference>
          <reference field="12" count="1" selected="0">
            <x v="369"/>
          </reference>
          <reference field="13" count="1">
            <x v="62"/>
          </reference>
        </references>
      </pivotArea>
    </format>
    <format dxfId="431">
      <pivotArea dataOnly="0" labelOnly="1" outline="0" fieldPosition="0">
        <references count="4">
          <reference field="9" count="1" selected="0">
            <x v="185"/>
          </reference>
          <reference field="12" count="1" selected="0">
            <x v="369"/>
          </reference>
          <reference field="13" count="1" selected="0">
            <x v="62"/>
          </reference>
          <reference field="20" count="1">
            <x v="3"/>
          </reference>
        </references>
      </pivotArea>
    </format>
    <format dxfId="430">
      <pivotArea outline="0" collapsedLevelsAreSubtotals="1" fieldPosition="0">
        <references count="4">
          <reference field="9" count="1" selected="0">
            <x v="185"/>
          </reference>
          <reference field="12" count="1" selected="0">
            <x v="369"/>
          </reference>
          <reference field="13" count="1" selected="0">
            <x v="227"/>
          </reference>
          <reference field="20" count="1" selected="0">
            <x v="3"/>
          </reference>
        </references>
      </pivotArea>
    </format>
    <format dxfId="429">
      <pivotArea dataOnly="0" labelOnly="1" outline="0" offset="IV8" fieldPosition="0">
        <references count="2">
          <reference field="9" count="1" selected="0">
            <x v="185"/>
          </reference>
          <reference field="12" count="1">
            <x v="369"/>
          </reference>
        </references>
      </pivotArea>
    </format>
    <format dxfId="428">
      <pivotArea dataOnly="0" labelOnly="1" outline="0" fieldPosition="0">
        <references count="3">
          <reference field="9" count="1" selected="0">
            <x v="185"/>
          </reference>
          <reference field="12" count="1" selected="0">
            <x v="369"/>
          </reference>
          <reference field="13" count="1">
            <x v="227"/>
          </reference>
        </references>
      </pivotArea>
    </format>
    <format dxfId="427">
      <pivotArea dataOnly="0" labelOnly="1" outline="0" fieldPosition="0">
        <references count="4">
          <reference field="9" count="1" selected="0">
            <x v="185"/>
          </reference>
          <reference field="12" count="1" selected="0">
            <x v="369"/>
          </reference>
          <reference field="13" count="1" selected="0">
            <x v="227"/>
          </reference>
          <reference field="20" count="1">
            <x v="3"/>
          </reference>
        </references>
      </pivotArea>
    </format>
    <format dxfId="426">
      <pivotArea outline="0" collapsedLevelsAreSubtotals="1" fieldPosition="0">
        <references count="4">
          <reference field="9" count="1" selected="0">
            <x v="185"/>
          </reference>
          <reference field="12" count="1" selected="0">
            <x v="369"/>
          </reference>
          <reference field="13" count="3" selected="0">
            <x v="231"/>
            <x v="311"/>
            <x v="312"/>
          </reference>
          <reference field="20" count="2" selected="0">
            <x v="2"/>
            <x v="3"/>
          </reference>
        </references>
      </pivotArea>
    </format>
    <format dxfId="425">
      <pivotArea dataOnly="0" labelOnly="1" outline="0" offset="IV9:IV256" fieldPosition="0">
        <references count="2">
          <reference field="9" count="1" selected="0">
            <x v="185"/>
          </reference>
          <reference field="12" count="1">
            <x v="369"/>
          </reference>
        </references>
      </pivotArea>
    </format>
    <format dxfId="424">
      <pivotArea dataOnly="0" labelOnly="1" outline="0" fieldPosition="0">
        <references count="3">
          <reference field="9" count="1" selected="0">
            <x v="185"/>
          </reference>
          <reference field="12" count="1" selected="0">
            <x v="369"/>
          </reference>
          <reference field="13" count="3">
            <x v="231"/>
            <x v="311"/>
            <x v="312"/>
          </reference>
        </references>
      </pivotArea>
    </format>
    <format dxfId="423">
      <pivotArea dataOnly="0" labelOnly="1" outline="0" fieldPosition="0">
        <references count="4">
          <reference field="9" count="1" selected="0">
            <x v="185"/>
          </reference>
          <reference field="12" count="1" selected="0">
            <x v="369"/>
          </reference>
          <reference field="13" count="1" selected="0">
            <x v="231"/>
          </reference>
          <reference field="20" count="1">
            <x v="3"/>
          </reference>
        </references>
      </pivotArea>
    </format>
    <format dxfId="422">
      <pivotArea dataOnly="0" labelOnly="1" outline="0" fieldPosition="0">
        <references count="4">
          <reference field="9" count="1" selected="0">
            <x v="185"/>
          </reference>
          <reference field="12" count="1" selected="0">
            <x v="369"/>
          </reference>
          <reference field="13" count="1" selected="0">
            <x v="311"/>
          </reference>
          <reference field="20" count="1">
            <x v="2"/>
          </reference>
        </references>
      </pivotArea>
    </format>
    <format dxfId="421">
      <pivotArea dataOnly="0" labelOnly="1" outline="0" fieldPosition="0">
        <references count="4">
          <reference field="9" count="1" selected="0">
            <x v="185"/>
          </reference>
          <reference field="12" count="1" selected="0">
            <x v="369"/>
          </reference>
          <reference field="13" count="1" selected="0">
            <x v="312"/>
          </reference>
          <reference field="20" count="1">
            <x v="2"/>
          </reference>
        </references>
      </pivotArea>
    </format>
    <format dxfId="420">
      <pivotArea outline="0" collapsedLevelsAreSubtotals="1" fieldPosition="0">
        <references count="4">
          <reference field="9" count="1" selected="0">
            <x v="185"/>
          </reference>
          <reference field="12" count="1" selected="0">
            <x v="489"/>
          </reference>
          <reference field="13" count="1" selected="0">
            <x v="313"/>
          </reference>
          <reference field="20" count="1" selected="0">
            <x v="3"/>
          </reference>
        </references>
      </pivotArea>
    </format>
    <format dxfId="419">
      <pivotArea dataOnly="0" labelOnly="1" outline="0" offset="IV256" fieldPosition="0">
        <references count="2">
          <reference field="9" count="1" selected="0">
            <x v="185"/>
          </reference>
          <reference field="12" count="1">
            <x v="489"/>
          </reference>
        </references>
      </pivotArea>
    </format>
    <format dxfId="418">
      <pivotArea dataOnly="0" labelOnly="1" outline="0" fieldPosition="0">
        <references count="3">
          <reference field="9" count="1" selected="0">
            <x v="185"/>
          </reference>
          <reference field="12" count="1" selected="0">
            <x v="489"/>
          </reference>
          <reference field="13" count="1">
            <x v="313"/>
          </reference>
        </references>
      </pivotArea>
    </format>
    <format dxfId="417">
      <pivotArea dataOnly="0" labelOnly="1" outline="0" fieldPosition="0">
        <references count="4">
          <reference field="9" count="1" selected="0">
            <x v="185"/>
          </reference>
          <reference field="12" count="1" selected="0">
            <x v="489"/>
          </reference>
          <reference field="13" count="1" selected="0">
            <x v="313"/>
          </reference>
          <reference field="20" count="1"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Tabla dinámica6" cacheId="1" applyNumberFormats="0" applyBorderFormats="0" applyFontFormats="0" applyPatternFormats="0" applyAlignmentFormats="0" applyWidthHeightFormats="1" dataCaption="Valores" updatedVersion="6" minRefreshableVersion="3" useAutoFormatting="1" itemPrintTitles="1" createdVersion="4" indent="0" compact="0" compactData="0" multipleFieldFilters="0">
  <location ref="AB4:AH222" firstHeaderRow="0" firstDataRow="1" firstDataCol="4" rowPageCount="2" colPageCount="1"/>
  <pivotFields count="55">
    <pivotField axis="axisPage" compact="0" outline="0" showAll="0">
      <items count="4">
        <item x="0"/>
        <item x="2"/>
        <item x="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565">
        <item x="201"/>
        <item x="425"/>
        <item x="326"/>
        <item x="327"/>
        <item x="426"/>
        <item x="427"/>
        <item x="280"/>
        <item x="1"/>
        <item x="281"/>
        <item x="3"/>
        <item x="337"/>
        <item x="268"/>
        <item x="428"/>
        <item x="121"/>
        <item x="262"/>
        <item x="282"/>
        <item x="269"/>
        <item x="88"/>
        <item x="429"/>
        <item x="338"/>
        <item x="283"/>
        <item x="89"/>
        <item x="217"/>
        <item x="218"/>
        <item x="430"/>
        <item x="358"/>
        <item x="431"/>
        <item x="90"/>
        <item x="71"/>
        <item x="368"/>
        <item x="160"/>
        <item x="432"/>
        <item x="380"/>
        <item x="92"/>
        <item x="433"/>
        <item x="542"/>
        <item x="434"/>
        <item x="94"/>
        <item x="2"/>
        <item x="543"/>
        <item x="307"/>
        <item x="96"/>
        <item x="390"/>
        <item x="435"/>
        <item x="303"/>
        <item x="413"/>
        <item x="436"/>
        <item x="4"/>
        <item x="328"/>
        <item x="437"/>
        <item x="391"/>
        <item x="339"/>
        <item x="536"/>
        <item x="101"/>
        <item x="113"/>
        <item x="195"/>
        <item x="196"/>
        <item x="197"/>
        <item x="199"/>
        <item x="170"/>
        <item x="198"/>
        <item x="171"/>
        <item x="200"/>
        <item x="103"/>
        <item x="320"/>
        <item x="130"/>
        <item x="106"/>
        <item x="321"/>
        <item x="51"/>
        <item x="9"/>
        <item x="284"/>
        <item x="104"/>
        <item x="285"/>
        <item x="286"/>
        <item x="105"/>
        <item x="438"/>
        <item x="7"/>
        <item x="46"/>
        <item x="87"/>
        <item x="102"/>
        <item x="137"/>
        <item x="140"/>
        <item x="147"/>
        <item x="381"/>
        <item x="439"/>
        <item x="376"/>
        <item x="562"/>
        <item x="440"/>
        <item x="441"/>
        <item x="442"/>
        <item x="443"/>
        <item x="382"/>
        <item x="414"/>
        <item x="308"/>
        <item x="383"/>
        <item x="444"/>
        <item x="259"/>
        <item x="445"/>
        <item x="108"/>
        <item x="372"/>
        <item x="256"/>
        <item x="270"/>
        <item x="446"/>
        <item x="271"/>
        <item x="184"/>
        <item x="168"/>
        <item x="164"/>
        <item x="186"/>
        <item x="188"/>
        <item x="193"/>
        <item x="99"/>
        <item x="247"/>
        <item x="5"/>
        <item x="8"/>
        <item x="253"/>
        <item x="91"/>
        <item x="93"/>
        <item x="100"/>
        <item x="107"/>
        <item x="126"/>
        <item x="219"/>
        <item x="127"/>
        <item x="144"/>
        <item x="155"/>
        <item x="220"/>
        <item x="221"/>
        <item x="112"/>
        <item x="222"/>
        <item x="447"/>
        <item x="263"/>
        <item x="384"/>
        <item x="369"/>
        <item x="169"/>
        <item x="175"/>
        <item x="254"/>
        <item x="192"/>
        <item x="172"/>
        <item x="183"/>
        <item x="187"/>
        <item x="448"/>
        <item x="329"/>
        <item x="182"/>
        <item x="340"/>
        <item x="341"/>
        <item x="70"/>
        <item x="449"/>
        <item x="109"/>
        <item x="544"/>
        <item x="223"/>
        <item x="258"/>
        <item x="370"/>
        <item x="377"/>
        <item x="389"/>
        <item x="110"/>
        <item x="111"/>
        <item x="415"/>
        <item x="224"/>
        <item x="545"/>
        <item x="225"/>
        <item x="450"/>
        <item x="451"/>
        <item x="322"/>
        <item x="385"/>
        <item x="563"/>
        <item x="264"/>
        <item x="226"/>
        <item x="216"/>
        <item x="330"/>
        <item x="452"/>
        <item x="265"/>
        <item x="392"/>
        <item x="453"/>
        <item x="393"/>
        <item x="454"/>
        <item x="214"/>
        <item x="342"/>
        <item x="185"/>
        <item x="455"/>
        <item x="553"/>
        <item x="456"/>
        <item x="54"/>
        <item x="65"/>
        <item x="32"/>
        <item x="31"/>
        <item x="162"/>
        <item x="27"/>
        <item x="194"/>
        <item x="29"/>
        <item x="30"/>
        <item x="69"/>
        <item x="80"/>
        <item x="215"/>
        <item x="23"/>
        <item x="26"/>
        <item x="24"/>
        <item x="28"/>
        <item x="416"/>
        <item x="551"/>
        <item x="552"/>
        <item x="556"/>
        <item x="373"/>
        <item x="304"/>
        <item x="417"/>
        <item x="359"/>
        <item x="546"/>
        <item x="557"/>
        <item x="287"/>
        <item x="394"/>
        <item x="14"/>
        <item x="66"/>
        <item x="114"/>
        <item x="18"/>
        <item x="331"/>
        <item x="272"/>
        <item x="273"/>
        <item x="274"/>
        <item x="152"/>
        <item x="275"/>
        <item x="15"/>
        <item x="79"/>
        <item x="17"/>
        <item x="19"/>
        <item x="20"/>
        <item x="72"/>
        <item x="21"/>
        <item x="16"/>
        <item x="22"/>
        <item x="260"/>
        <item x="13"/>
        <item x="59"/>
        <item x="138"/>
        <item x="374"/>
        <item x="248"/>
        <item x="227"/>
        <item x="11"/>
        <item x="33"/>
        <item x="36"/>
        <item x="34"/>
        <item x="35"/>
        <item x="37"/>
        <item x="395"/>
        <item x="228"/>
        <item x="229"/>
        <item x="261"/>
        <item x="305"/>
        <item x="396"/>
        <item x="457"/>
        <item x="547"/>
        <item x="458"/>
        <item x="230"/>
        <item x="343"/>
        <item x="344"/>
        <item x="459"/>
        <item x="345"/>
        <item x="460"/>
        <item x="461"/>
        <item x="462"/>
        <item x="463"/>
        <item x="40"/>
        <item x="288"/>
        <item x="464"/>
        <item x="465"/>
        <item x="466"/>
        <item x="467"/>
        <item x="468"/>
        <item x="418"/>
        <item x="537"/>
        <item x="469"/>
        <item x="470"/>
        <item x="471"/>
        <item x="276"/>
        <item x="538"/>
        <item x="472"/>
        <item x="558"/>
        <item x="42"/>
        <item x="41"/>
        <item x="346"/>
        <item x="249"/>
        <item x="289"/>
        <item x="290"/>
        <item x="231"/>
        <item x="43"/>
        <item x="44"/>
        <item x="473"/>
        <item x="25"/>
        <item x="76"/>
        <item x="45"/>
        <item x="47"/>
        <item x="82"/>
        <item x="474"/>
        <item x="397"/>
        <item x="332"/>
        <item x="398"/>
        <item x="475"/>
        <item x="48"/>
        <item x="131"/>
        <item x="476"/>
        <item x="117"/>
        <item x="477"/>
        <item x="360"/>
        <item x="361"/>
        <item x="478"/>
        <item x="291"/>
        <item x="479"/>
        <item x="371"/>
        <item x="480"/>
        <item x="120"/>
        <item x="292"/>
        <item x="481"/>
        <item x="399"/>
        <item x="482"/>
        <item x="400"/>
        <item x="483"/>
        <item x="306"/>
        <item x="548"/>
        <item x="559"/>
        <item x="484"/>
        <item x="401"/>
        <item x="116"/>
        <item x="485"/>
        <item x="486"/>
        <item x="309"/>
        <item x="487"/>
        <item x="488"/>
        <item x="49"/>
        <item x="347"/>
        <item x="118"/>
        <item x="73"/>
        <item x="348"/>
        <item x="549"/>
        <item x="489"/>
        <item x="490"/>
        <item x="250"/>
        <item x="349"/>
        <item x="350"/>
        <item x="402"/>
        <item x="491"/>
        <item x="351"/>
        <item x="352"/>
        <item x="492"/>
        <item x="493"/>
        <item x="50"/>
        <item x="494"/>
        <item x="495"/>
        <item x="554"/>
        <item x="362"/>
        <item x="333"/>
        <item x="334"/>
        <item x="496"/>
        <item x="293"/>
        <item x="277"/>
        <item x="375"/>
        <item x="12"/>
        <item x="560"/>
        <item x="378"/>
        <item x="52"/>
        <item x="363"/>
        <item x="122"/>
        <item x="497"/>
        <item x="498"/>
        <item x="255"/>
        <item x="499"/>
        <item x="310"/>
        <item x="123"/>
        <item x="500"/>
        <item x="323"/>
        <item x="142"/>
        <item x="97"/>
        <item x="294"/>
        <item x="128"/>
        <item x="157"/>
        <item x="158"/>
        <item x="324"/>
        <item x="125"/>
        <item x="295"/>
        <item x="403"/>
        <item x="379"/>
        <item x="404"/>
        <item x="501"/>
        <item x="405"/>
        <item x="502"/>
        <item x="335"/>
        <item x="406"/>
        <item x="419"/>
        <item x="503"/>
        <item x="53"/>
        <item x="504"/>
        <item x="266"/>
        <item x="213"/>
        <item x="176"/>
        <item x="207"/>
        <item x="209"/>
        <item x="177"/>
        <item x="179"/>
        <item x="163"/>
        <item x="165"/>
        <item x="203"/>
        <item x="173"/>
        <item x="204"/>
        <item x="205"/>
        <item x="174"/>
        <item x="206"/>
        <item x="191"/>
        <item x="208"/>
        <item x="166"/>
        <item x="212"/>
        <item x="210"/>
        <item x="167"/>
        <item x="178"/>
        <item x="161"/>
        <item x="180"/>
        <item x="181"/>
        <item x="202"/>
        <item x="211"/>
        <item x="189"/>
        <item x="505"/>
        <item x="506"/>
        <item x="507"/>
        <item x="420"/>
        <item x="407"/>
        <item x="267"/>
        <item x="190"/>
        <item x="386"/>
        <item x="508"/>
        <item x="311"/>
        <item x="55"/>
        <item x="129"/>
        <item x="539"/>
        <item x="149"/>
        <item x="353"/>
        <item x="56"/>
        <item x="38"/>
        <item x="39"/>
        <item x="509"/>
        <item x="354"/>
        <item x="312"/>
        <item x="510"/>
        <item x="421"/>
        <item x="134"/>
        <item x="511"/>
        <item x="512"/>
        <item x="232"/>
        <item x="233"/>
        <item x="234"/>
        <item x="235"/>
        <item x="132"/>
        <item x="236"/>
        <item x="115"/>
        <item x="237"/>
        <item x="238"/>
        <item x="133"/>
        <item x="296"/>
        <item x="239"/>
        <item x="240"/>
        <item x="57"/>
        <item x="313"/>
        <item x="314"/>
        <item x="119"/>
        <item x="315"/>
        <item x="316"/>
        <item x="278"/>
        <item x="422"/>
        <item x="58"/>
        <item x="555"/>
        <item x="513"/>
        <item x="514"/>
        <item x="136"/>
        <item x="135"/>
        <item x="279"/>
        <item x="364"/>
        <item x="408"/>
        <item x="336"/>
        <item x="564"/>
        <item x="143"/>
        <item x="423"/>
        <item x="365"/>
        <item x="366"/>
        <item x="317"/>
        <item x="297"/>
        <item x="355"/>
        <item x="515"/>
        <item x="241"/>
        <item x="6"/>
        <item x="325"/>
        <item x="139"/>
        <item x="242"/>
        <item x="243"/>
        <item x="516"/>
        <item x="517"/>
        <item x="518"/>
        <item x="298"/>
        <item x="141"/>
        <item x="299"/>
        <item x="519"/>
        <item x="520"/>
        <item x="367"/>
        <item x="60"/>
        <item x="356"/>
        <item x="521"/>
        <item x="424"/>
        <item x="318"/>
        <item x="145"/>
        <item x="522"/>
        <item x="319"/>
        <item x="61"/>
        <item x="244"/>
        <item x="550"/>
        <item x="300"/>
        <item x="63"/>
        <item x="245"/>
        <item x="64"/>
        <item x="98"/>
        <item x="523"/>
        <item x="409"/>
        <item x="62"/>
        <item x="78"/>
        <item x="524"/>
        <item x="251"/>
        <item x="525"/>
        <item x="148"/>
        <item x="246"/>
        <item x="10"/>
        <item x="146"/>
        <item x="301"/>
        <item x="410"/>
        <item x="67"/>
        <item x="411"/>
        <item x="526"/>
        <item x="527"/>
        <item x="150"/>
        <item x="257"/>
        <item x="74"/>
        <item x="68"/>
        <item x="387"/>
        <item x="528"/>
        <item x="529"/>
        <item x="530"/>
        <item x="531"/>
        <item x="532"/>
        <item x="540"/>
        <item x="541"/>
        <item x="561"/>
        <item x="151"/>
        <item x="533"/>
        <item x="154"/>
        <item x="153"/>
        <item x="302"/>
        <item x="357"/>
        <item x="534"/>
        <item x="388"/>
        <item x="156"/>
        <item x="412"/>
        <item x="252"/>
        <item x="86"/>
        <item x="535"/>
        <item x="0"/>
        <item x="75"/>
        <item x="77"/>
        <item x="81"/>
        <item x="83"/>
        <item x="84"/>
        <item x="85"/>
        <item x="95"/>
        <item x="124"/>
        <item x="15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axis="axisRow" compact="0" outline="0" showAll="0" defaultSubtotal="0">
      <items count="1079">
        <item x="527"/>
        <item x="570"/>
        <item x="571"/>
        <item x="572"/>
        <item x="566"/>
        <item x="567"/>
        <item x="568"/>
        <item x="569"/>
        <item x="182"/>
        <item x="583"/>
        <item x="193"/>
        <item x="573"/>
        <item x="183"/>
        <item x="194"/>
        <item x="264"/>
        <item x="273"/>
        <item x="75"/>
        <item x="68"/>
        <item x="30"/>
        <item x="690"/>
        <item x="270"/>
        <item x="271"/>
        <item x="272"/>
        <item x="158"/>
        <item x="246"/>
        <item x="245"/>
        <item x="855"/>
        <item x="82"/>
        <item x="359"/>
        <item x="358"/>
        <item x="357"/>
        <item x="356"/>
        <item x="349"/>
        <item x="78"/>
        <item x="117"/>
        <item x="354"/>
        <item x="17"/>
        <item x="177"/>
        <item x="111"/>
        <item x="45"/>
        <item x="393"/>
        <item x="28"/>
        <item x="252"/>
        <item x="218"/>
        <item x="215"/>
        <item x="235"/>
        <item x="255"/>
        <item x="216"/>
        <item x="217"/>
        <item x="471"/>
        <item x="470"/>
        <item x="469"/>
        <item x="439"/>
        <item x="100"/>
        <item x="99"/>
        <item x="208"/>
        <item x="54"/>
        <item x="108"/>
        <item x="508"/>
        <item x="71"/>
        <item x="59"/>
        <item x="243"/>
        <item x="62"/>
        <item x="321"/>
        <item x="38"/>
        <item x="39"/>
        <item x="40"/>
        <item x="36"/>
        <item x="37"/>
        <item x="41"/>
        <item x="23"/>
        <item x="93"/>
        <item x="12"/>
        <item x="98"/>
        <item x="86"/>
        <item x="238"/>
        <item x="165"/>
        <item x="237"/>
        <item x="169"/>
        <item x="693"/>
        <item x="254"/>
        <item x="55"/>
        <item x="63"/>
        <item x="452"/>
        <item x="240"/>
        <item x="634"/>
        <item x="627"/>
        <item x="615"/>
        <item x="611"/>
        <item x="618"/>
        <item x="609"/>
        <item x="616"/>
        <item x="617"/>
        <item x="635"/>
        <item x="632"/>
        <item x="626"/>
        <item x="619"/>
        <item x="612"/>
        <item x="625"/>
        <item x="638"/>
        <item x="636"/>
        <item x="629"/>
        <item x="622"/>
        <item x="628"/>
        <item x="630"/>
        <item x="631"/>
        <item x="621"/>
        <item x="620"/>
        <item x="613"/>
        <item x="610"/>
        <item x="614"/>
        <item x="623"/>
        <item x="9"/>
        <item x="115"/>
        <item x="118"/>
        <item x="6"/>
        <item x="434"/>
        <item x="856"/>
        <item x="509"/>
        <item x="353"/>
        <item x="593"/>
        <item x="18"/>
        <item x="77"/>
        <item x="268"/>
        <item x="161"/>
        <item x="587"/>
        <item x="970"/>
        <item x="854"/>
        <item x="447"/>
        <item x="2"/>
        <item x="175"/>
        <item x="229"/>
        <item x="105"/>
        <item x="334"/>
        <item x="164"/>
        <item x="351"/>
        <item x="202"/>
        <item x="46"/>
        <item x="333"/>
        <item x="594"/>
        <item x="280"/>
        <item x="277"/>
        <item x="21"/>
        <item x="92"/>
        <item x="178"/>
        <item x="61"/>
        <item x="56"/>
        <item x="326"/>
        <item x="214"/>
        <item x="197"/>
        <item x="119"/>
        <item x="211"/>
        <item x="171"/>
        <item x="223"/>
        <item x="476"/>
        <item x="70"/>
        <item x="256"/>
        <item x="64"/>
        <item x="47"/>
        <item x="598"/>
        <item x="24"/>
        <item x="168"/>
        <item x="269"/>
        <item x="320"/>
        <item x="94"/>
        <item x="166"/>
        <item x="174"/>
        <item x="444"/>
        <item x="19"/>
        <item x="400"/>
        <item x="176"/>
        <item x="32"/>
        <item x="200"/>
        <item x="155"/>
        <item x="505"/>
        <item x="228"/>
        <item x="230"/>
        <item x="25"/>
        <item x="76"/>
        <item x="26"/>
        <item x="449"/>
        <item x="49"/>
        <item x="16"/>
        <item x="331"/>
        <item x="97"/>
        <item x="504"/>
        <item x="637"/>
        <item x="364"/>
        <item x="57"/>
        <item x="170"/>
        <item x="241"/>
        <item x="242"/>
        <item x="90"/>
        <item x="156"/>
        <item x="35"/>
        <item x="65"/>
        <item x="127"/>
        <item x="244"/>
        <item x="150"/>
        <item x="87"/>
        <item x="58"/>
        <item x="588"/>
        <item x="520"/>
        <item x="112"/>
        <item x="187"/>
        <item x="492"/>
        <item x="670"/>
        <item x="31"/>
        <item x="263"/>
        <item x="157"/>
        <item x="327"/>
        <item x="212"/>
        <item x="50"/>
        <item x="282"/>
        <item x="281"/>
        <item x="329"/>
        <item x="20"/>
        <item x="69"/>
        <item x="72"/>
        <item x="51"/>
        <item x="227"/>
        <item x="201"/>
        <item x="22"/>
        <item x="352"/>
        <item x="415"/>
        <item x="414"/>
        <item x="513"/>
        <item x="160"/>
        <item x="278"/>
        <item x="279"/>
        <item x="343"/>
        <item x="589"/>
        <item x="15"/>
        <item x="14"/>
        <item x="34"/>
        <item x="109"/>
        <item x="350"/>
        <item x="91"/>
        <item x="116"/>
        <item x="113"/>
        <item x="60"/>
        <item x="687"/>
        <item x="510"/>
        <item x="128"/>
        <item x="608"/>
        <item x="691"/>
        <item x="511"/>
        <item x="204"/>
        <item x="203"/>
        <item x="8"/>
        <item x="96"/>
        <item x="694"/>
        <item x="13"/>
        <item x="624"/>
        <item x="692"/>
        <item x="332"/>
        <item x="633"/>
        <item x="167"/>
        <item x="7"/>
        <item x="95"/>
        <item x="355"/>
        <item x="11"/>
        <item x="173"/>
        <item x="205"/>
        <item x="29"/>
        <item x="328"/>
        <item x="27"/>
        <item x="853"/>
        <item x="188"/>
        <item x="284"/>
        <item x="265"/>
        <item x="198"/>
        <item x="213"/>
        <item x="219"/>
        <item x="199"/>
        <item x="181"/>
        <item x="248"/>
        <item x="1041"/>
        <item x="427"/>
        <item x="425"/>
        <item x="990"/>
        <item x="918"/>
        <item x="366"/>
        <item x="800"/>
        <item x="801"/>
        <item x="659"/>
        <item x="919"/>
        <item x="920"/>
        <item x="727"/>
        <item x="3"/>
        <item x="816"/>
        <item x="714"/>
        <item x="701"/>
        <item x="702"/>
        <item x="703"/>
        <item x="704"/>
        <item x="728"/>
        <item x="715"/>
        <item x="538"/>
        <item x="389"/>
        <item x="249"/>
        <item x="921"/>
        <item x="922"/>
        <item x="517"/>
        <item x="817"/>
        <item x="818"/>
        <item x="729"/>
        <item x="998"/>
        <item x="642"/>
        <item x="923"/>
        <item x="840"/>
        <item x="841"/>
        <item x="842"/>
        <item x="976"/>
        <item x="924"/>
        <item x="310"/>
        <item x="309"/>
        <item x="480"/>
        <item x="472"/>
        <item x="406"/>
        <item x="925"/>
        <item x="889"/>
        <item x="866"/>
        <item x="312"/>
        <item x="802"/>
        <item x="313"/>
        <item x="304"/>
        <item x="467"/>
        <item x="315"/>
        <item x="1043"/>
        <item x="927"/>
        <item x="705"/>
        <item x="1044"/>
        <item x="250"/>
        <item x="465"/>
        <item x="233"/>
        <item x="473"/>
        <item x="760"/>
        <item x="877"/>
        <item x="878"/>
        <item x="879"/>
        <item x="880"/>
        <item x="528"/>
        <item x="66"/>
        <item x="142"/>
        <item x="153"/>
        <item x="754"/>
        <item x="85"/>
        <item x="1051"/>
        <item x="1052"/>
        <item x="1053"/>
        <item x="1054"/>
        <item x="1055"/>
        <item x="928"/>
        <item x="429"/>
        <item x="430"/>
        <item x="424"/>
        <item x="788"/>
        <item x="769"/>
        <item x="408"/>
        <item x="929"/>
        <item x="53"/>
        <item x="803"/>
        <item x="804"/>
        <item x="805"/>
        <item x="10"/>
        <item x="586"/>
        <item x="930"/>
        <item x="977"/>
        <item x="114"/>
        <item x="134"/>
        <item x="506"/>
        <item x="494"/>
        <item x="495"/>
        <item x="496"/>
        <item x="497"/>
        <item x="498"/>
        <item x="499"/>
        <item x="857"/>
        <item x="301"/>
        <item x="299"/>
        <item x="881"/>
        <item x="529"/>
        <item x="110"/>
        <item x="819"/>
        <item x="4"/>
        <item x="5"/>
        <item x="604"/>
        <item x="431"/>
        <item x="479"/>
        <item x="234"/>
        <item x="1037"/>
        <item x="340"/>
        <item x="770"/>
        <item x="771"/>
        <item x="772"/>
        <item x="686"/>
        <item x="720"/>
        <item x="372"/>
        <item x="546"/>
        <item x="515"/>
        <item x="547"/>
        <item x="548"/>
        <item x="549"/>
        <item x="550"/>
        <item x="551"/>
        <item x="266"/>
        <item x="793"/>
        <item x="731"/>
        <item x="344"/>
        <item x="345"/>
        <item x="346"/>
        <item x="474"/>
        <item x="475"/>
        <item x="348"/>
        <item x="794"/>
        <item x="737"/>
        <item x="730"/>
        <item x="732"/>
        <item x="477"/>
        <item x="275"/>
        <item x="674"/>
        <item x="154"/>
        <item x="232"/>
        <item x="1076"/>
        <item x="1074"/>
        <item x="913"/>
        <item x="192"/>
        <item x="42"/>
        <item x="457"/>
        <item x="1075"/>
        <item x="486"/>
        <item x="101"/>
        <item x="80"/>
        <item x="1045"/>
        <item x="938"/>
        <item x="950"/>
        <item x="858"/>
        <item x="716"/>
        <item x="951"/>
        <item x="886"/>
        <item x="939"/>
        <item x="145"/>
        <item x="743"/>
        <item x="717"/>
        <item x="985"/>
        <item x="645"/>
        <item x="940"/>
        <item x="522"/>
        <item x="523"/>
        <item x="524"/>
        <item x="979"/>
        <item x="806"/>
        <item x="525"/>
        <item x="526"/>
        <item x="821"/>
        <item x="1046"/>
        <item x="942"/>
        <item x="124"/>
        <item x="493"/>
        <item x="869"/>
        <item x="336"/>
        <item x="907"/>
        <item x="367"/>
        <item x="368"/>
        <item x="649"/>
        <item x="1047"/>
        <item x="650"/>
        <item x="871"/>
        <item x="426"/>
        <item x="428"/>
        <item x="236"/>
        <item x="882"/>
        <item x="946"/>
        <item x="466"/>
        <item x="81"/>
        <item x="883"/>
        <item x="876"/>
        <item x="947"/>
        <item x="251"/>
        <item x="530"/>
        <item x="48"/>
        <item x="812"/>
        <item x="948"/>
        <item x="949"/>
        <item x="133"/>
        <item x="766"/>
        <item x="341"/>
        <item x="539"/>
        <item x="151"/>
        <item x="135"/>
        <item x="641"/>
        <item x="952"/>
        <item x="843"/>
        <item x="910"/>
        <item x="860"/>
        <item x="872"/>
        <item x="1063"/>
        <item x="1061"/>
        <item x="867"/>
        <item x="1062"/>
        <item x="1067"/>
        <item x="909"/>
        <item x="1048"/>
        <item x="1068"/>
        <item x="1064"/>
        <item x="735"/>
        <item x="451"/>
        <item x="810"/>
        <item x="861"/>
        <item x="862"/>
        <item x="675"/>
        <item x="885"/>
        <item x="653"/>
        <item x="698"/>
        <item x="360"/>
        <item x="405"/>
        <item x="404"/>
        <item x="410"/>
        <item x="411"/>
        <item x="403"/>
        <item x="409"/>
        <item x="791"/>
        <item x="407"/>
        <item x="756"/>
        <item x="773"/>
        <item x="661"/>
        <item x="834"/>
        <item x="825"/>
        <item x="958"/>
        <item x="956"/>
        <item x="195"/>
        <item x="305"/>
        <item x="736"/>
        <item x="959"/>
        <item x="960"/>
        <item x="961"/>
        <item x="139"/>
        <item x="774"/>
        <item x="433"/>
        <item x="962"/>
        <item x="963"/>
        <item x="835"/>
        <item x="911"/>
        <item x="1030"/>
        <item x="1049"/>
        <item x="964"/>
        <item x="965"/>
        <item x="397"/>
        <item x="398"/>
        <item x="966"/>
        <item x="725"/>
        <item x="1039"/>
        <item x="967"/>
        <item x="1069"/>
        <item x="302"/>
        <item x="953"/>
        <item x="826"/>
        <item x="676"/>
        <item x="677"/>
        <item x="678"/>
        <item x="679"/>
        <item x="799"/>
        <item x="680"/>
        <item x="758"/>
        <item x="681"/>
        <item x="682"/>
        <item x="490"/>
        <item x="1073"/>
        <item x="943"/>
        <item x="152"/>
        <item x="738"/>
        <item x="1038"/>
        <item x="224"/>
        <item x="455"/>
        <item x="1056"/>
        <item x="968"/>
        <item x="662"/>
        <item x="759"/>
        <item x="712"/>
        <item x="767"/>
        <item x="969"/>
        <item x="887"/>
        <item x="888"/>
        <item x="811"/>
        <item x="978"/>
        <item x="1057"/>
        <item x="873"/>
        <item x="104"/>
        <item x="73"/>
        <item x="448"/>
        <item x="107"/>
        <item x="1077"/>
        <item x="220"/>
        <item x="324"/>
        <item x="456"/>
        <item x="531"/>
        <item x="540"/>
        <item x="162"/>
        <item x="971"/>
        <item x="375"/>
        <item x="459"/>
        <item x="189"/>
        <item x="972"/>
        <item x="146"/>
        <item x="844"/>
        <item x="845"/>
        <item x="846"/>
        <item x="975"/>
        <item x="890"/>
        <item x="763"/>
        <item x="757"/>
        <item x="973"/>
        <item x="247"/>
        <item x="131"/>
        <item x="739"/>
        <item x="974"/>
        <item x="933"/>
        <item x="1050"/>
        <item x="934"/>
        <item x="1033"/>
        <item x="1070"/>
        <item x="891"/>
        <item x="980"/>
        <item x="944"/>
        <item x="827"/>
        <item x="828"/>
        <item x="984"/>
        <item x="829"/>
        <item x="163"/>
        <item x="120"/>
        <item x="121"/>
        <item x="437"/>
        <item x="337"/>
        <item x="257"/>
        <item x="655"/>
        <item x="656"/>
        <item x="892"/>
        <item x="986"/>
        <item x="435"/>
        <item x="831"/>
        <item x="832"/>
        <item x="258"/>
        <item x="695"/>
        <item x="144"/>
        <item x="319"/>
        <item x="987"/>
        <item x="753"/>
        <item x="988"/>
        <item x="285"/>
        <item x="342"/>
        <item x="209"/>
        <item x="989"/>
        <item x="399"/>
        <item x="865"/>
        <item x="721"/>
        <item x="955"/>
        <item x="813"/>
        <item x="905"/>
        <item x="512"/>
        <item x="221"/>
        <item x="541"/>
        <item x="440"/>
        <item x="489"/>
        <item x="859"/>
        <item x="755"/>
        <item x="722"/>
        <item x="863"/>
        <item x="88"/>
        <item x="402"/>
        <item x="1065"/>
        <item x="438"/>
        <item x="129"/>
        <item x="847"/>
        <item x="595"/>
        <item x="807"/>
        <item x="210"/>
        <item x="991"/>
        <item x="742"/>
        <item x="723"/>
        <item x="507"/>
        <item x="1058"/>
        <item x="596"/>
        <item x="363"/>
        <item x="172"/>
        <item x="1002"/>
        <item x="1071"/>
        <item x="864"/>
        <item x="417"/>
        <item x="184"/>
        <item x="185"/>
        <item x="330"/>
        <item x="464"/>
        <item x="423"/>
        <item x="848"/>
        <item x="484"/>
        <item x="388"/>
        <item x="724"/>
        <item x="936"/>
        <item x="992"/>
        <item x="518"/>
        <item x="993"/>
        <item x="461"/>
        <item x="259"/>
        <item x="994"/>
        <item x="392"/>
        <item x="764"/>
        <item x="995"/>
        <item x="394"/>
        <item x="339"/>
        <item x="796"/>
        <item x="795"/>
        <item x="454"/>
        <item x="744"/>
        <item x="83"/>
        <item x="1059"/>
        <item x="895"/>
        <item x="996"/>
        <item x="896"/>
        <item x="814"/>
        <item x="897"/>
        <item x="898"/>
        <item x="908"/>
        <item x="893"/>
        <item x="307"/>
        <item x="306"/>
        <item x="997"/>
        <item x="44"/>
        <item x="84"/>
        <item x="103"/>
        <item x="468"/>
        <item x="89"/>
        <item x="710"/>
        <item x="553"/>
        <item x="552"/>
        <item x="521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1003"/>
        <item x="823"/>
        <item x="532"/>
        <item x="542"/>
        <item x="125"/>
        <item x="1004"/>
        <item x="445"/>
        <item x="1005"/>
        <item x="421"/>
        <item x="191"/>
        <item x="308"/>
        <item x="899"/>
        <item x="711"/>
        <item x="643"/>
        <item x="432"/>
        <item x="387"/>
        <item x="159"/>
        <item x="231"/>
        <item x="303"/>
        <item x="868"/>
        <item x="1006"/>
        <item x="765"/>
        <item x="226"/>
        <item x="290"/>
        <item x="149"/>
        <item x="1025"/>
        <item x="697"/>
        <item x="412"/>
        <item x="1040"/>
        <item x="775"/>
        <item x="413"/>
        <item x="391"/>
        <item x="543"/>
        <item x="833"/>
        <item x="460"/>
        <item x="533"/>
        <item x="317"/>
        <item x="450"/>
        <item x="147"/>
        <item x="483"/>
        <item x="422"/>
        <item x="514"/>
        <item x="597"/>
        <item x="1"/>
        <item x="365"/>
        <item x="436"/>
        <item x="1007"/>
        <item x="932"/>
        <item x="914"/>
        <item x="1009"/>
        <item x="1010"/>
        <item x="658"/>
        <item x="660"/>
        <item x="647"/>
        <item x="648"/>
        <item x="761"/>
        <item x="665"/>
        <item x="652"/>
        <item x="706"/>
        <item x="651"/>
        <item x="746"/>
        <item x="666"/>
        <item x="646"/>
        <item x="667"/>
        <item x="822"/>
        <item x="747"/>
        <item x="837"/>
        <item x="768"/>
        <item x="137"/>
        <item x="136"/>
        <item x="713"/>
        <item x="663"/>
        <item x="664"/>
        <item x="700"/>
        <item x="43"/>
        <item x="419"/>
        <item x="420"/>
        <item x="519"/>
        <item x="338"/>
        <item x="733"/>
        <item x="707"/>
        <item x="734"/>
        <item x="999"/>
        <item x="1000"/>
        <item x="323"/>
        <item x="371"/>
        <item x="361"/>
        <item x="789"/>
        <item x="894"/>
        <item x="740"/>
        <item x="741"/>
        <item x="376"/>
        <item x="874"/>
        <item x="1001"/>
        <item x="1066"/>
        <item x="931"/>
        <item x="639"/>
        <item x="322"/>
        <item x="640"/>
        <item x="369"/>
        <item x="370"/>
        <item x="981"/>
        <item x="482"/>
        <item x="1011"/>
        <item x="1012"/>
        <item x="776"/>
        <item x="777"/>
        <item x="778"/>
        <item x="779"/>
        <item x="780"/>
        <item x="781"/>
        <item x="782"/>
        <item x="783"/>
        <item x="784"/>
        <item x="785"/>
        <item x="745"/>
        <item x="654"/>
        <item x="719"/>
        <item x="488"/>
        <item x="534"/>
        <item x="535"/>
        <item x="74"/>
        <item x="849"/>
        <item x="1008"/>
        <item x="900"/>
        <item x="786"/>
        <item x="916"/>
        <item x="850"/>
        <item x="851"/>
        <item x="836"/>
        <item x="790"/>
        <item x="668"/>
        <item x="1078"/>
        <item x="696"/>
        <item x="815"/>
        <item x="787"/>
        <item x="798"/>
        <item x="396"/>
        <item x="225"/>
        <item x="390"/>
        <item x="726"/>
        <item x="500"/>
        <item x="1013"/>
        <item x="487"/>
        <item x="222"/>
        <item x="196"/>
        <item x="186"/>
        <item x="206"/>
        <item x="207"/>
        <item x="669"/>
        <item x="33"/>
        <item x="884"/>
        <item x="1014"/>
        <item x="276"/>
        <item x="1015"/>
        <item x="1016"/>
        <item x="748"/>
        <item x="749"/>
        <item x="1017"/>
        <item x="1018"/>
        <item x="453"/>
        <item x="379"/>
        <item x="750"/>
        <item x="1019"/>
        <item x="123"/>
        <item x="937"/>
        <item x="1020"/>
        <item x="945"/>
        <item x="830"/>
        <item x="808"/>
        <item x="809"/>
        <item x="378"/>
        <item x="442"/>
        <item x="443"/>
        <item x="852"/>
        <item x="1023"/>
        <item x="1024"/>
        <item x="79"/>
        <item x="416"/>
        <item x="441"/>
        <item x="797"/>
        <item x="478"/>
        <item x="838"/>
        <item x="260"/>
        <item x="544"/>
        <item x="261"/>
        <item x="347"/>
        <item x="1021"/>
        <item x="239"/>
        <item x="138"/>
        <item x="915"/>
        <item x="395"/>
        <item x="917"/>
        <item x="141"/>
        <item x="401"/>
        <item x="820"/>
        <item x="132"/>
        <item x="982"/>
        <item x="870"/>
        <item x="179"/>
        <item x="106"/>
        <item x="516"/>
        <item x="644"/>
        <item x="143"/>
        <item x="67"/>
        <item x="1022"/>
        <item x="792"/>
        <item x="102"/>
        <item x="316"/>
        <item x="671"/>
        <item x="1060"/>
        <item x="536"/>
        <item x="751"/>
        <item x="672"/>
        <item x="314"/>
        <item x="683"/>
        <item x="708"/>
        <item x="709"/>
        <item x="657"/>
        <item x="684"/>
        <item x="685"/>
        <item x="762"/>
        <item x="699"/>
        <item x="901"/>
        <item x="688"/>
        <item x="906"/>
        <item x="1026"/>
        <item x="673"/>
        <item x="267"/>
        <item x="446"/>
        <item x="418"/>
        <item x="752"/>
        <item x="262"/>
        <item x="902"/>
        <item x="875"/>
        <item x="362"/>
        <item x="903"/>
        <item x="140"/>
        <item x="374"/>
        <item x="130"/>
        <item x="52"/>
        <item x="126"/>
        <item x="1027"/>
        <item x="1028"/>
        <item x="957"/>
        <item x="380"/>
        <item x="1029"/>
        <item x="1031"/>
        <item x="941"/>
        <item x="1032"/>
        <item x="481"/>
        <item x="148"/>
        <item x="311"/>
        <item x="1072"/>
        <item x="1042"/>
        <item x="462"/>
        <item x="1034"/>
        <item x="318"/>
        <item x="824"/>
        <item x="463"/>
        <item x="718"/>
        <item x="382"/>
        <item x="383"/>
        <item x="384"/>
        <item x="385"/>
        <item x="381"/>
        <item x="377"/>
        <item x="335"/>
        <item x="386"/>
        <item x="839"/>
        <item x="926"/>
        <item x="458"/>
        <item x="983"/>
        <item x="180"/>
        <item x="935"/>
        <item x="373"/>
        <item x="1035"/>
        <item x="912"/>
        <item x="537"/>
        <item x="954"/>
        <item x="485"/>
        <item x="491"/>
        <item x="574"/>
        <item x="904"/>
        <item x="689"/>
        <item x="122"/>
        <item x="545"/>
        <item x="1036"/>
        <item x="253"/>
        <item x="599"/>
        <item x="580"/>
        <item x="605"/>
        <item x="590"/>
        <item x="606"/>
        <item x="600"/>
        <item x="576"/>
        <item x="581"/>
        <item x="582"/>
        <item x="584"/>
        <item x="577"/>
        <item x="592"/>
        <item x="601"/>
        <item x="578"/>
        <item x="575"/>
        <item x="602"/>
        <item x="607"/>
        <item x="585"/>
        <item x="579"/>
        <item x="603"/>
        <item x="591"/>
        <item x="325"/>
        <item x="0"/>
        <item x="190"/>
        <item x="274"/>
        <item x="283"/>
        <item x="286"/>
        <item x="287"/>
        <item x="288"/>
        <item x="289"/>
        <item x="291"/>
        <item x="292"/>
        <item x="293"/>
        <item x="294"/>
        <item x="295"/>
        <item x="296"/>
        <item x="297"/>
        <item x="298"/>
        <item x="300"/>
        <item x="501"/>
        <item x="502"/>
        <item x="50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68">
        <item x="367"/>
        <item x="46"/>
        <item x="47"/>
        <item x="274"/>
        <item x="316"/>
        <item x="62"/>
        <item x="63"/>
        <item x="17"/>
        <item x="94"/>
        <item x="95"/>
        <item x="333"/>
        <item x="334"/>
        <item x="326"/>
        <item x="205"/>
        <item x="206"/>
        <item x="97"/>
        <item x="112"/>
        <item x="194"/>
        <item x="113"/>
        <item x="195"/>
        <item x="123"/>
        <item x="114"/>
        <item x="196"/>
        <item x="315"/>
        <item x="300"/>
        <item x="301"/>
        <item x="302"/>
        <item x="146"/>
        <item x="141"/>
        <item x="198"/>
        <item x="151"/>
        <item x="166"/>
        <item x="5"/>
        <item x="306"/>
        <item x="101"/>
        <item x="177"/>
        <item x="102"/>
        <item x="103"/>
        <item x="158"/>
        <item x="124"/>
        <item x="142"/>
        <item x="169"/>
        <item x="174"/>
        <item x="184"/>
        <item x="162"/>
        <item x="153"/>
        <item x="145"/>
        <item x="167"/>
        <item x="131"/>
        <item x="147"/>
        <item x="144"/>
        <item x="143"/>
        <item x="154"/>
        <item x="132"/>
        <item x="148"/>
        <item x="127"/>
        <item x="318"/>
        <item x="155"/>
        <item x="156"/>
        <item x="126"/>
        <item x="161"/>
        <item x="150"/>
        <item x="314"/>
        <item x="157"/>
        <item x="187"/>
        <item x="189"/>
        <item x="192"/>
        <item x="320"/>
        <item x="133"/>
        <item x="285"/>
        <item x="190"/>
        <item x="193"/>
        <item x="321"/>
        <item x="307"/>
        <item x="322"/>
        <item x="105"/>
        <item x="323"/>
        <item x="324"/>
        <item x="76"/>
        <item x="73"/>
        <item x="80"/>
        <item x="78"/>
        <item x="87"/>
        <item x="85"/>
        <item x="325"/>
        <item x="208"/>
        <item x="74"/>
        <item x="75"/>
        <item x="68"/>
        <item x="19"/>
        <item x="20"/>
        <item x="21"/>
        <item x="22"/>
        <item x="23"/>
        <item x="24"/>
        <item x="226"/>
        <item x="235"/>
        <item x="227"/>
        <item x="228"/>
        <item x="229"/>
        <item x="230"/>
        <item x="231"/>
        <item x="232"/>
        <item x="233"/>
        <item x="234"/>
        <item x="110"/>
        <item x="181"/>
        <item x="186"/>
        <item x="185"/>
        <item x="179"/>
        <item x="98"/>
        <item x="99"/>
        <item x="83"/>
        <item x="152"/>
        <item x="257"/>
        <item x="159"/>
        <item x="130"/>
        <item x="160"/>
        <item x="125"/>
        <item x="149"/>
        <item x="296"/>
        <item x="170"/>
        <item x="171"/>
        <item x="210"/>
        <item x="209"/>
        <item x="211"/>
        <item x="289"/>
        <item x="88"/>
        <item x="77"/>
        <item x="215"/>
        <item x="214"/>
        <item x="163"/>
        <item x="292"/>
        <item x="293"/>
        <item x="303"/>
        <item x="28"/>
        <item x="336"/>
        <item x="335"/>
        <item x="39"/>
        <item x="40"/>
        <item x="212"/>
        <item x="213"/>
        <item x="37"/>
        <item x="38"/>
        <item x="35"/>
        <item x="252"/>
        <item x="64"/>
        <item x="65"/>
        <item x="66"/>
        <item x="328"/>
        <item x="304"/>
        <item x="305"/>
        <item x="2"/>
        <item x="18"/>
        <item x="261"/>
        <item x="260"/>
        <item x="29"/>
        <item x="48"/>
        <item x="30"/>
        <item x="49"/>
        <item x="31"/>
        <item x="50"/>
        <item x="32"/>
        <item x="254"/>
        <item x="255"/>
        <item x="256"/>
        <item x="240"/>
        <item x="241"/>
        <item x="242"/>
        <item x="14"/>
        <item x="67"/>
        <item x="15"/>
        <item x="16"/>
        <item x="216"/>
        <item x="217"/>
        <item x="25"/>
        <item x="26"/>
        <item x="55"/>
        <item x="199"/>
        <item x="200"/>
        <item x="201"/>
        <item x="202"/>
        <item x="86"/>
        <item x="61"/>
        <item x="8"/>
        <item x="9"/>
        <item x="10"/>
        <item x="56"/>
        <item x="57"/>
        <item x="11"/>
        <item x="12"/>
        <item x="58"/>
        <item x="59"/>
        <item x="60"/>
        <item x="13"/>
        <item x="43"/>
        <item x="96"/>
        <item x="93"/>
        <item x="91"/>
        <item x="92"/>
        <item x="332"/>
        <item x="270"/>
        <item x="269"/>
        <item x="271"/>
        <item x="272"/>
        <item x="239"/>
        <item x="279"/>
        <item x="207"/>
        <item x="329"/>
        <item x="330"/>
        <item x="331"/>
        <item x="290"/>
        <item x="291"/>
        <item x="121"/>
        <item x="294"/>
        <item x="295"/>
        <item x="122"/>
        <item x="36"/>
        <item x="108"/>
        <item x="109"/>
        <item x="45"/>
        <item x="277"/>
        <item x="203"/>
        <item x="204"/>
        <item x="197"/>
        <item x="178"/>
        <item x="44"/>
        <item x="308"/>
        <item x="313"/>
        <item x="312"/>
        <item x="311"/>
        <item x="191"/>
        <item x="27"/>
        <item x="6"/>
        <item x="7"/>
        <item x="33"/>
        <item x="34"/>
        <item x="183"/>
        <item x="281"/>
        <item x="286"/>
        <item x="188"/>
        <item x="282"/>
        <item x="288"/>
        <item x="180"/>
        <item x="266"/>
        <item x="267"/>
        <item x="268"/>
        <item x="69"/>
        <item x="70"/>
        <item x="104"/>
        <item x="100"/>
        <item x="115"/>
        <item x="116"/>
        <item x="71"/>
        <item x="72"/>
        <item x="51"/>
        <item x="52"/>
        <item x="89"/>
        <item x="164"/>
        <item x="165"/>
        <item x="327"/>
        <item x="262"/>
        <item x="243"/>
        <item x="246"/>
        <item x="247"/>
        <item x="263"/>
        <item x="218"/>
        <item x="244"/>
        <item x="248"/>
        <item x="264"/>
        <item x="219"/>
        <item x="245"/>
        <item x="275"/>
        <item x="220"/>
        <item x="250"/>
        <item x="221"/>
        <item x="222"/>
        <item x="223"/>
        <item x="224"/>
        <item x="3"/>
        <item x="4"/>
        <item x="278"/>
        <item x="81"/>
        <item x="82"/>
        <item x="128"/>
        <item x="129"/>
        <item x="53"/>
        <item x="54"/>
        <item x="41"/>
        <item x="42"/>
        <item x="265"/>
        <item x="1"/>
        <item x="0"/>
        <item x="253"/>
        <item x="276"/>
        <item x="249"/>
        <item x="251"/>
        <item x="225"/>
        <item x="258"/>
        <item x="259"/>
        <item x="273"/>
        <item x="237"/>
        <item x="238"/>
        <item x="297"/>
        <item x="298"/>
        <item x="299"/>
        <item x="236"/>
        <item x="117"/>
        <item x="111"/>
        <item x="172"/>
        <item x="90"/>
        <item x="319"/>
        <item x="317"/>
        <item x="309"/>
        <item x="118"/>
        <item x="106"/>
        <item x="287"/>
        <item x="175"/>
        <item x="168"/>
        <item x="173"/>
        <item x="310"/>
        <item x="107"/>
        <item x="84"/>
        <item x="182"/>
        <item x="283"/>
        <item x="284"/>
        <item x="176"/>
        <item x="79"/>
        <item x="134"/>
        <item x="135"/>
        <item x="136"/>
        <item x="137"/>
        <item x="138"/>
        <item x="139"/>
        <item x="140"/>
        <item x="119"/>
        <item x="120"/>
        <item x="280"/>
        <item x="36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6">
        <item x="2"/>
        <item x="3"/>
        <item x="1"/>
        <item x="0"/>
        <item x="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axis="axisPage" compact="0" outline="0" showAll="0">
      <items count="4">
        <item x="0"/>
        <item x="2"/>
        <item x="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4">
    <field x="9"/>
    <field x="12"/>
    <field x="13"/>
    <field x="20"/>
  </rowFields>
  <rowItems count="218">
    <i>
      <x v="13"/>
      <x v="1009"/>
      <x/>
      <x v="3"/>
    </i>
    <i r="1">
      <x v="1010"/>
      <x/>
      <x v="3"/>
    </i>
    <i r="1">
      <x v="1011"/>
      <x/>
      <x v="3"/>
    </i>
    <i r="1">
      <x v="1012"/>
      <x/>
      <x v="3"/>
    </i>
    <i r="1">
      <x v="1013"/>
      <x/>
      <x v="3"/>
    </i>
    <i r="1">
      <x v="1016"/>
      <x/>
      <x v="3"/>
    </i>
    <i>
      <x v="17"/>
      <x v="555"/>
      <x/>
      <x v="3"/>
    </i>
    <i>
      <x v="21"/>
      <x v="326"/>
      <x/>
      <x v="2"/>
    </i>
    <i r="1">
      <x v="532"/>
      <x/>
      <x v="3"/>
    </i>
    <i r="1">
      <x v="724"/>
      <x/>
      <x v="2"/>
    </i>
    <i r="1">
      <x v="725"/>
      <x/>
      <x v="3"/>
    </i>
    <i r="1">
      <x v="758"/>
      <x/>
      <x v="2"/>
    </i>
    <i r="1">
      <x v="766"/>
      <x/>
      <x v="3"/>
    </i>
    <i>
      <x v="27"/>
      <x v="315"/>
      <x/>
      <x v="3"/>
    </i>
    <i r="1">
      <x v="316"/>
      <x/>
      <x v="3"/>
    </i>
    <i>
      <x v="30"/>
      <x v="889"/>
      <x/>
      <x v="3"/>
    </i>
    <i r="1">
      <x v="1076"/>
      <x/>
      <x v="3"/>
    </i>
    <i r="1">
      <x v="1077"/>
      <x/>
      <x v="3"/>
    </i>
    <i r="1">
      <x v="1078"/>
      <x/>
      <x v="3"/>
    </i>
    <i>
      <x v="33"/>
      <x v="323"/>
      <x/>
      <x v="3"/>
    </i>
    <i>
      <x v="37"/>
      <x v="645"/>
      <x/>
      <x v="3"/>
    </i>
    <i r="1">
      <x v="1005"/>
      <x/>
      <x v="3"/>
    </i>
    <i>
      <x v="41"/>
      <x v="832"/>
      <x/>
      <x v="3"/>
    </i>
    <i r="1">
      <x v="845"/>
      <x/>
      <x v="3"/>
    </i>
    <i>
      <x v="53"/>
      <x v="392"/>
      <x/>
      <x v="3"/>
    </i>
    <i>
      <x v="54"/>
      <x v="398"/>
      <x/>
      <x v="3"/>
    </i>
    <i>
      <x v="63"/>
      <x v="230"/>
      <x/>
      <x v="3"/>
    </i>
    <i>
      <x v="65"/>
      <x v="778"/>
      <x/>
      <x v="3"/>
    </i>
    <i>
      <x v="66"/>
      <x v="414"/>
      <x/>
      <x v="2"/>
    </i>
    <i>
      <x v="71"/>
      <x v="409"/>
      <x/>
      <x v="3"/>
    </i>
    <i r="1">
      <x v="410"/>
      <x/>
      <x v="3"/>
    </i>
    <i r="1">
      <x v="411"/>
      <x/>
      <x v="3"/>
    </i>
    <i>
      <x v="74"/>
      <x v="934"/>
      <x/>
      <x v="3"/>
    </i>
    <i>
      <x v="78"/>
      <x v="379"/>
      <x/>
      <x v="2"/>
    </i>
    <i>
      <x v="79"/>
      <x v="487"/>
      <x/>
      <x v="3"/>
    </i>
    <i r="1">
      <x v="650"/>
      <x/>
      <x v="3"/>
    </i>
    <i>
      <x v="80"/>
      <x v="116"/>
      <x/>
      <x v="3"/>
    </i>
    <i r="1">
      <x v="639"/>
      <x/>
      <x v="3"/>
    </i>
    <i r="1">
      <x v="793"/>
      <x/>
      <x v="3"/>
    </i>
    <i>
      <x v="81"/>
      <x v="52"/>
      <x/>
      <x v="3"/>
    </i>
    <i>
      <x v="82"/>
      <x v="128"/>
      <x/>
      <x v="3"/>
    </i>
    <i r="1">
      <x v="180"/>
      <x/>
      <x v="3"/>
    </i>
    <i r="1">
      <x v="333"/>
      <x/>
      <x v="3"/>
    </i>
    <i r="1">
      <x v="590"/>
      <x/>
      <x v="3"/>
    </i>
    <i r="1">
      <x v="785"/>
      <x/>
      <x v="3"/>
    </i>
    <i>
      <x v="98"/>
      <x v="683"/>
      <x/>
      <x v="3"/>
    </i>
    <i>
      <x v="110"/>
      <x v="133"/>
      <x/>
      <x v="3"/>
    </i>
    <i r="1">
      <x v="138"/>
      <x/>
      <x v="3"/>
    </i>
    <i r="1">
      <x v="145"/>
      <x/>
      <x v="3"/>
    </i>
    <i r="1">
      <x v="183"/>
      <x/>
      <x v="3"/>
    </i>
    <i r="1">
      <x v="255"/>
      <x/>
      <x v="3"/>
    </i>
    <i r="1">
      <x v="461"/>
      <x/>
      <x v="3"/>
    </i>
    <i r="1">
      <x v="633"/>
      <x/>
      <x v="2"/>
    </i>
    <i r="1">
      <x v="691"/>
      <x/>
      <x v="3"/>
    </i>
    <i r="1">
      <x v="771"/>
      <x/>
      <x v="3"/>
    </i>
    <i r="1">
      <x v="1015"/>
      <x/>
      <x v="3"/>
    </i>
    <i>
      <x v="115"/>
      <x v="1000"/>
      <x/>
      <x v="3"/>
    </i>
    <i>
      <x v="116"/>
      <x v="325"/>
      <x/>
      <x v="3"/>
    </i>
    <i r="1">
      <x v="328"/>
      <x/>
      <x v="3"/>
    </i>
    <i r="1">
      <x v="784"/>
      <x/>
      <x v="3"/>
    </i>
    <i r="1">
      <x v="956"/>
      <x/>
      <x v="3"/>
    </i>
    <i r="1">
      <x v="962"/>
      <x/>
      <x v="3"/>
    </i>
    <i>
      <x v="117"/>
      <x v="709"/>
      <x/>
      <x v="3"/>
    </i>
    <i r="1">
      <x v="826"/>
      <x/>
      <x v="3"/>
    </i>
    <i>
      <x v="118"/>
      <x v="28"/>
      <x/>
      <x v="3"/>
    </i>
    <i r="1">
      <x v="29"/>
      <x/>
      <x v="3"/>
    </i>
    <i r="1">
      <x v="30"/>
      <x/>
      <x v="3"/>
    </i>
    <i r="1">
      <x v="31"/>
      <x/>
      <x v="3"/>
    </i>
    <i r="1">
      <x v="32"/>
      <x/>
      <x v="3"/>
    </i>
    <i r="1">
      <x v="35"/>
      <x/>
      <x v="3"/>
    </i>
    <i r="1">
      <x v="119"/>
      <x/>
      <x v="2"/>
    </i>
    <i r="1">
      <x v="135"/>
      <x/>
      <x v="3"/>
    </i>
    <i r="1">
      <x v="223"/>
      <x/>
      <x v="2"/>
    </i>
    <i r="1">
      <x v="236"/>
      <x/>
      <x v="3"/>
    </i>
    <i r="1">
      <x v="260"/>
      <x/>
      <x v="3"/>
    </i>
    <i r="1">
      <x v="515"/>
      <x/>
      <x v="3"/>
    </i>
    <i r="1">
      <x v="834"/>
      <x/>
      <x v="3"/>
    </i>
    <i r="1">
      <x v="983"/>
      <x/>
      <x v="3"/>
    </i>
    <i>
      <x v="119"/>
      <x v="653"/>
      <x/>
      <x v="3"/>
    </i>
    <i>
      <x v="121"/>
      <x v="169"/>
      <x/>
      <x v="3"/>
    </i>
    <i r="1">
      <x v="942"/>
      <x/>
      <x v="3"/>
    </i>
    <i>
      <x v="122"/>
      <x v="167"/>
      <x/>
      <x v="2"/>
    </i>
    <i r="1">
      <x v="936"/>
      <x/>
      <x v="2"/>
    </i>
    <i>
      <x v="123"/>
      <x v="154"/>
      <x/>
      <x v="3"/>
    </i>
    <i>
      <x v="126"/>
      <x v="833"/>
      <x/>
      <x v="2"/>
    </i>
    <i r="1">
      <x v="847"/>
      <x/>
      <x v="2"/>
    </i>
    <i r="1">
      <x v="848"/>
      <x/>
      <x v="3"/>
    </i>
    <i>
      <x v="146"/>
      <x v="187"/>
      <x/>
      <x v="3"/>
    </i>
    <i r="1">
      <x v="792"/>
      <x/>
      <x v="3"/>
    </i>
    <i>
      <x v="153"/>
      <x v="282"/>
      <x/>
      <x v="3"/>
    </i>
    <i>
      <x v="154"/>
      <x v="463"/>
      <x/>
      <x v="3"/>
    </i>
    <i r="1">
      <x v="464"/>
      <x/>
      <x v="3"/>
    </i>
    <i>
      <x v="210"/>
      <x v="1023"/>
      <x/>
      <x v="3"/>
    </i>
    <i>
      <x v="216"/>
      <x v="1007"/>
      <x/>
      <x v="3"/>
    </i>
    <i>
      <x v="230"/>
      <x v="205"/>
      <x/>
      <x v="3"/>
    </i>
    <i r="1">
      <x v="459"/>
      <x/>
      <x v="3"/>
    </i>
    <i r="1">
      <x v="632"/>
      <x/>
      <x v="3"/>
    </i>
    <i r="1">
      <x v="671"/>
      <x/>
      <x v="3"/>
    </i>
    <i>
      <x v="295"/>
      <x v="224"/>
      <x/>
      <x v="3"/>
    </i>
    <i r="1">
      <x v="225"/>
      <x/>
      <x v="3"/>
    </i>
    <i>
      <x v="297"/>
      <x v="839"/>
      <x/>
      <x v="3"/>
    </i>
    <i>
      <x v="306"/>
      <x v="993"/>
      <x/>
      <x v="3"/>
    </i>
    <i>
      <x v="318"/>
      <x v="600"/>
      <x/>
      <x v="3"/>
    </i>
    <i>
      <x v="326"/>
      <x v="919"/>
      <x/>
      <x v="3"/>
    </i>
    <i r="1">
      <x v="1014"/>
      <x/>
      <x v="3"/>
    </i>
    <i>
      <x v="357"/>
      <x v="299"/>
      <x/>
      <x v="3"/>
    </i>
    <i r="1">
      <x v="696"/>
      <x/>
      <x v="3"/>
    </i>
    <i r="1">
      <x v="763"/>
      <x/>
      <x v="3"/>
    </i>
    <i r="1">
      <x v="779"/>
      <x/>
      <x v="3"/>
    </i>
    <i r="1">
      <x v="887"/>
      <x/>
      <x v="3"/>
    </i>
    <i>
      <x v="363"/>
      <x v="705"/>
      <x/>
      <x v="3"/>
    </i>
    <i>
      <x v="366"/>
      <x v="927"/>
      <x/>
      <x v="3"/>
    </i>
    <i>
      <x v="367"/>
      <x v="594"/>
      <x/>
      <x v="3"/>
    </i>
    <i r="1">
      <x v="1058"/>
      <x/>
      <x v="3"/>
    </i>
    <i>
      <x v="369"/>
      <x v="669"/>
      <x/>
      <x v="3"/>
    </i>
    <i>
      <x v="370"/>
      <x v="431"/>
      <x/>
      <x v="3"/>
    </i>
    <i r="1">
      <x v="567"/>
      <x/>
      <x v="3"/>
    </i>
    <i r="1">
      <x v="663"/>
      <x/>
      <x v="3"/>
    </i>
    <i r="1">
      <x v="695"/>
      <x/>
      <x v="3"/>
    </i>
    <i r="1">
      <x v="787"/>
      <x/>
      <x v="3"/>
    </i>
    <i r="1">
      <x v="866"/>
      <x/>
      <x v="2"/>
    </i>
    <i r="1">
      <x v="891"/>
      <x/>
      <x v="3"/>
    </i>
    <i r="1">
      <x v="1028"/>
      <x/>
      <x v="3"/>
    </i>
    <i>
      <x v="371"/>
      <x v="1029"/>
      <x/>
      <x v="3"/>
    </i>
    <i>
      <x v="373"/>
      <x v="548"/>
      <x/>
      <x v="3"/>
    </i>
    <i r="1">
      <x v="549"/>
      <x/>
      <x v="3"/>
    </i>
    <i r="1">
      <x v="885"/>
      <x/>
      <x v="3"/>
    </i>
    <i r="1">
      <x v="939"/>
      <x/>
      <x v="3"/>
    </i>
    <i>
      <x v="426"/>
      <x v="775"/>
      <x/>
      <x v="3"/>
    </i>
    <i>
      <x v="428"/>
      <x v="574"/>
      <x/>
      <x v="3"/>
    </i>
    <i r="1">
      <x v="595"/>
      <x/>
      <x v="3"/>
    </i>
    <i r="1">
      <x v="712"/>
      <x/>
      <x v="3"/>
    </i>
    <i>
      <x v="438"/>
      <x v="788"/>
      <x/>
      <x v="3"/>
    </i>
    <i>
      <x v="445"/>
      <x v="359"/>
      <x/>
      <x v="3"/>
    </i>
    <i r="1">
      <x v="380"/>
      <x/>
      <x v="3"/>
    </i>
    <i r="1">
      <x v="688"/>
      <x/>
      <x v="3"/>
    </i>
    <i r="1">
      <x v="727"/>
      <x/>
      <x v="3"/>
    </i>
    <i r="1">
      <x v="823"/>
      <x/>
      <x v="3"/>
    </i>
    <i r="1">
      <x v="824"/>
      <x/>
      <x v="2"/>
    </i>
    <i r="1">
      <x v="926"/>
      <x/>
      <x v="2"/>
    </i>
    <i r="1">
      <x v="978"/>
      <x/>
      <x v="3"/>
    </i>
    <i>
      <x v="447"/>
      <x v="986"/>
      <x/>
      <x v="3"/>
    </i>
    <i>
      <x v="450"/>
      <x v="756"/>
      <x/>
      <x v="3"/>
    </i>
    <i>
      <x v="457"/>
      <x v="319"/>
      <x/>
      <x v="3"/>
    </i>
    <i r="1">
      <x v="359"/>
      <x/>
      <x v="3"/>
    </i>
    <i r="1">
      <x v="516"/>
      <x/>
      <x v="3"/>
    </i>
    <i r="1">
      <x v="517"/>
      <x/>
      <x v="3"/>
    </i>
    <i r="1">
      <x v="518"/>
      <x/>
      <x v="3"/>
    </i>
    <i r="1">
      <x v="519"/>
      <x/>
      <x v="3"/>
    </i>
    <i r="1">
      <x v="520"/>
      <x/>
      <x v="3"/>
    </i>
    <i r="1">
      <x v="521"/>
      <x/>
      <x v="3"/>
    </i>
    <i r="1">
      <x v="523"/>
      <x/>
      <x v="3"/>
    </i>
    <i r="1">
      <x v="909"/>
      <x/>
      <x v="3"/>
    </i>
    <i>
      <x v="466"/>
      <x v="278"/>
      <x/>
      <x v="3"/>
    </i>
    <i r="1">
      <x v="279"/>
      <x/>
      <x v="3"/>
    </i>
    <i r="1">
      <x v="354"/>
      <x/>
      <x v="3"/>
    </i>
    <i r="1">
      <x v="355"/>
      <x/>
      <x v="3"/>
    </i>
    <i r="1">
      <x v="356"/>
      <x/>
      <x v="3"/>
    </i>
    <i r="1">
      <x v="388"/>
      <x/>
      <x v="3"/>
    </i>
    <i r="1">
      <x v="469"/>
      <x/>
      <x v="3"/>
    </i>
    <i r="1">
      <x v="470"/>
      <x/>
      <x v="3"/>
    </i>
    <i r="1">
      <x v="762"/>
      <x/>
      <x v="3"/>
    </i>
    <i>
      <x v="467"/>
      <x v="539"/>
      <x/>
      <x v="3"/>
    </i>
    <i r="1">
      <x v="693"/>
      <x/>
      <x v="3"/>
    </i>
    <i>
      <x v="473"/>
      <x v="920"/>
      <x/>
      <x v="3"/>
    </i>
    <i r="1">
      <x v="921"/>
      <x/>
      <x v="3"/>
    </i>
    <i>
      <x v="484"/>
      <x v="791"/>
      <x/>
      <x v="3"/>
    </i>
    <i>
      <x v="491"/>
      <x v="662"/>
      <x/>
      <x v="3"/>
    </i>
    <i>
      <x v="501"/>
      <x v="754"/>
      <x/>
      <x v="3"/>
    </i>
    <i>
      <x v="511"/>
      <x v="147"/>
      <x/>
      <x v="3"/>
    </i>
    <i r="1">
      <x v="210"/>
      <x/>
      <x v="3"/>
    </i>
    <i r="1">
      <x v="215"/>
      <x/>
      <x v="3"/>
    </i>
    <i r="1">
      <x v="265"/>
      <x/>
      <x v="3"/>
    </i>
    <i>
      <x v="519"/>
      <x v="83"/>
      <x/>
      <x v="3"/>
    </i>
    <i r="1">
      <x v="507"/>
      <x/>
      <x v="2"/>
    </i>
    <i r="1">
      <x v="908"/>
      <x/>
      <x v="3"/>
    </i>
    <i>
      <x v="522"/>
      <x v="977"/>
      <x/>
      <x v="3"/>
    </i>
    <i>
      <x v="529"/>
      <x v="380"/>
      <x/>
      <x v="2"/>
    </i>
    <i r="1">
      <x v="429"/>
      <x/>
      <x v="3"/>
    </i>
    <i r="1">
      <x v="601"/>
      <x/>
      <x v="3"/>
    </i>
    <i r="1">
      <x v="688"/>
      <x/>
      <x v="3"/>
    </i>
    <i r="1">
      <x v="702"/>
      <x/>
      <x v="2"/>
    </i>
    <i r="1">
      <x v="782"/>
      <x/>
      <x v="3"/>
    </i>
    <i r="1">
      <x v="823"/>
      <x/>
      <x v="3"/>
    </i>
    <i r="1">
      <x v="824"/>
      <x/>
      <x v="3"/>
    </i>
    <i r="1">
      <x v="926"/>
      <x/>
      <x v="3"/>
    </i>
    <i r="1">
      <x v="978"/>
      <x/>
      <x v="3"/>
    </i>
    <i r="1">
      <x v="1019"/>
      <x/>
      <x v="3"/>
    </i>
    <i>
      <x v="542"/>
      <x v="1003"/>
      <x/>
      <x v="3"/>
    </i>
    <i>
      <x v="544"/>
      <x v="49"/>
      <x/>
      <x v="3"/>
    </i>
    <i r="1">
      <x v="50"/>
      <x/>
      <x v="3"/>
    </i>
    <i r="1">
      <x v="51"/>
      <x/>
      <x v="3"/>
    </i>
    <i r="1">
      <x v="318"/>
      <x/>
      <x v="3"/>
    </i>
    <i r="1">
      <x v="336"/>
      <x/>
      <x v="3"/>
    </i>
    <i r="1">
      <x v="412"/>
      <x/>
      <x v="3"/>
    </i>
    <i r="1">
      <x v="413"/>
      <x/>
      <x v="2"/>
    </i>
    <i>
      <x v="545"/>
      <x v="327"/>
      <x/>
      <x v="3"/>
    </i>
    <i r="1">
      <x v="334"/>
      <x/>
      <x v="3"/>
    </i>
    <i r="1">
      <x v="474"/>
      <x/>
      <x v="3"/>
    </i>
    <i r="1">
      <x v="692"/>
      <x/>
      <x v="3"/>
    </i>
    <i r="1">
      <x v="730"/>
      <x/>
      <x v="3"/>
    </i>
    <i>
      <x v="550"/>
      <x v="317"/>
      <x/>
      <x v="3"/>
    </i>
    <i r="1">
      <x v="389"/>
      <x/>
      <x v="3"/>
    </i>
    <i r="1">
      <x v="419"/>
      <x/>
      <x v="2"/>
    </i>
    <i r="1">
      <x v="850"/>
      <x/>
      <x v="3"/>
    </i>
    <i r="1">
      <x v="929"/>
      <x/>
      <x v="3"/>
    </i>
    <i r="1">
      <x v="998"/>
      <x/>
      <x v="3"/>
    </i>
    <i>
      <x v="562"/>
      <x v="63"/>
      <x/>
      <x v="3"/>
    </i>
    <i r="1">
      <x v="163"/>
      <x/>
      <x v="3"/>
    </i>
    <i>
      <x v="563"/>
      <x v="40"/>
      <x/>
      <x v="3"/>
    </i>
    <i r="1">
      <x v="708"/>
      <x/>
      <x v="3"/>
    </i>
    <i>
      <x v="564"/>
      <x v="372"/>
      <x/>
      <x v="3"/>
    </i>
    <i r="1">
      <x v="373"/>
      <x/>
      <x v="3"/>
    </i>
    <i r="1">
      <x v="374"/>
      <x/>
      <x v="3"/>
    </i>
    <i r="1">
      <x v="375"/>
      <x/>
      <x v="3"/>
    </i>
    <i r="1">
      <x v="376"/>
      <x/>
      <x v="3"/>
    </i>
    <i r="1">
      <x v="377"/>
      <x/>
      <x v="2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0" item="1" hier="-1"/>
    <pageField fld="25" item="0" hier="-1"/>
  </pageFields>
  <dataFields count="3">
    <dataField name="PI 2017" fld="32" baseField="13" baseItem="308"/>
    <dataField name="PI 2018" fld="37" baseField="13" baseItem="308"/>
    <dataField name="2018 MW.h" fld="39" baseField="13" baseItem="158"/>
  </dataFields>
  <formats count="3">
    <format dxfId="415">
      <pivotArea outline="0" collapsedLevelsAreSubtotals="1" fieldPosition="0"/>
    </format>
    <format dxfId="41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13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Tabla dinámica5" cacheId="2" applyNumberFormats="0" applyBorderFormats="0" applyFontFormats="0" applyPatternFormats="0" applyAlignmentFormats="0" applyWidthHeightFormats="1" dataCaption="Valores" updatedVersion="6" minRefreshableVersion="3" useAutoFormatting="1" itemPrintTitles="1" createdVersion="4" indent="0" compact="0" compactData="0" multipleFieldFilters="0">
  <location ref="L3:P6" firstHeaderRow="0" firstDataRow="1" firstDataCol="3" rowPageCount="1" colPageCount="1"/>
  <pivotFields count="8">
    <pivotField axis="axisRow" compact="0" outline="0" showAll="0" defaultSubtotal="0">
      <items count="7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78"/>
        <item x="53"/>
        <item x="55"/>
        <item x="54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</items>
    </pivotField>
    <pivotField axis="axisRow" compact="0" outline="0" showAll="0" defaultSubtotal="0">
      <items count="213">
        <item x="47"/>
        <item x="92"/>
        <item x="76"/>
        <item x="41"/>
        <item x="149"/>
        <item x="178"/>
        <item x="87"/>
        <item x="1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2"/>
        <item x="43"/>
        <item x="44"/>
        <item x="45"/>
        <item x="46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7"/>
        <item x="78"/>
        <item x="79"/>
        <item x="80"/>
        <item x="81"/>
        <item x="82"/>
        <item x="83"/>
        <item x="84"/>
        <item x="85"/>
        <item x="86"/>
        <item x="88"/>
        <item x="89"/>
        <item x="90"/>
        <item x="91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</items>
    </pivotField>
    <pivotField axis="axisRow" compact="0" outline="0" showAll="0">
      <items count="2">
        <item x="0"/>
        <item t="default"/>
      </items>
    </pivotField>
    <pivotField compact="0" outline="0" showAll="0"/>
    <pivotField dataField="1" compact="0" outline="0" showAll="0"/>
    <pivotField dataField="1" compact="0" outline="0" showAll="0"/>
    <pivotField compact="0" outline="0" showAll="0"/>
    <pivotField axis="axisPage" compact="0" outline="0" showAll="0">
      <items count="7">
        <item x="2"/>
        <item x="5"/>
        <item x="0"/>
        <item x="1"/>
        <item x="3"/>
        <item x="4"/>
        <item t="default"/>
      </items>
    </pivotField>
  </pivotFields>
  <rowFields count="3">
    <field x="0"/>
    <field x="1"/>
    <field x="2"/>
  </rowFields>
  <rowItems count="3">
    <i>
      <x v="34"/>
      <x v="96"/>
      <x/>
    </i>
    <i>
      <x v="39"/>
      <x v="96"/>
      <x/>
    </i>
    <i t="grand">
      <x/>
    </i>
  </rowItems>
  <colFields count="1">
    <field x="-2"/>
  </colFields>
  <colItems count="2">
    <i>
      <x/>
    </i>
    <i i="1">
      <x v="1"/>
    </i>
  </colItems>
  <pageFields count="1">
    <pageField fld="7" item="5" hier="-1"/>
  </pageFields>
  <dataFields count="2">
    <dataField name="Suma de PI 2017" fld="4" baseField="2" baseItem="119"/>
    <dataField name="Suma de PI 2018" fld="5" baseField="2" baseItem="6"/>
  </dataFields>
  <formats count="1">
    <format dxfId="416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name="Tabla dinámica4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4" indent="0" compact="0" compactData="0" multipleFieldFilters="0">
  <location ref="S5:AG303" firstHeaderRow="1" firstDataRow="2" firstDataCol="2" rowPageCount="3" colPageCount="1"/>
  <pivotFields count="58">
    <pivotField compact="0" outline="0" subtotalTop="0" showAll="0"/>
    <pivotField axis="axisCol" compact="0" outline="0" subtotalTop="0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3"/>
        <item x="11"/>
        <item x="12"/>
        <item t="default"/>
      </items>
    </pivotField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howAll="0"/>
    <pivotField compact="0" outline="0" subtotalTop="0" showAll="0"/>
    <pivotField compact="0" outline="0" subtotalTop="0" showAll="0"/>
    <pivotField compact="0" outline="0" subtotalTop="0" showAll="0"/>
    <pivotField axis="axisRow" compact="0" outline="0" subtotalTop="0" showAll="0" sortType="ascending" defaultSubtotal="0">
      <items count="160">
        <item x="18"/>
        <item x="19"/>
        <item x="117"/>
        <item x="13"/>
        <item x="128"/>
        <item x="122"/>
        <item x="93"/>
        <item x="54"/>
        <item x="123"/>
        <item x="94"/>
        <item x="95"/>
        <item x="44"/>
        <item x="53"/>
        <item x="85"/>
        <item x="14"/>
        <item x="116"/>
        <item x="113"/>
        <item x="132"/>
        <item x="57"/>
        <item x="87"/>
        <item x="126"/>
        <item x="58"/>
        <item x="49"/>
        <item x="133"/>
        <item x="134"/>
        <item x="50"/>
        <item x="48"/>
        <item x="131"/>
        <item x="135"/>
        <item x="130"/>
        <item x="157"/>
        <item x="111"/>
        <item x="121"/>
        <item x="136"/>
        <item x="59"/>
        <item x="47"/>
        <item x="84"/>
        <item x="137"/>
        <item x="86"/>
        <item x="96"/>
        <item x="99"/>
        <item x="119"/>
        <item x="138"/>
        <item x="155"/>
        <item x="102"/>
        <item x="35"/>
        <item x="97"/>
        <item x="120"/>
        <item x="139"/>
        <item x="43"/>
        <item x="60"/>
        <item x="1"/>
        <item x="5"/>
        <item x="45"/>
        <item x="8"/>
        <item x="0"/>
        <item x="55"/>
        <item x="10"/>
        <item x="2"/>
        <item x="34"/>
        <item x="20"/>
        <item x="15"/>
        <item x="21"/>
        <item x="159"/>
        <item x="129"/>
        <item x="41"/>
        <item x="140"/>
        <item x="61"/>
        <item x="62"/>
        <item x="22"/>
        <item x="63"/>
        <item x="23"/>
        <item x="77"/>
        <item x="64"/>
        <item x="65"/>
        <item x="42"/>
        <item x="66"/>
        <item x="24"/>
        <item x="127"/>
        <item x="6"/>
        <item x="11"/>
        <item x="12"/>
        <item x="51"/>
        <item x="83"/>
        <item x="16"/>
        <item x="25"/>
        <item x="67"/>
        <item x="36"/>
        <item x="3"/>
        <item x="81"/>
        <item x="82"/>
        <item x="74"/>
        <item x="75"/>
        <item x="4"/>
        <item x="37"/>
        <item x="69"/>
        <item x="78"/>
        <item x="76"/>
        <item x="156"/>
        <item x="98"/>
        <item x="141"/>
        <item x="112"/>
        <item x="33"/>
        <item x="125"/>
        <item x="52"/>
        <item x="26"/>
        <item x="56"/>
        <item x="142"/>
        <item x="143"/>
        <item x="90"/>
        <item x="107"/>
        <item x="144"/>
        <item x="106"/>
        <item x="145"/>
        <item x="100"/>
        <item x="71"/>
        <item x="158"/>
        <item x="146"/>
        <item x="118"/>
        <item x="115"/>
        <item x="68"/>
        <item x="101"/>
        <item x="88"/>
        <item x="72"/>
        <item x="80"/>
        <item x="79"/>
        <item x="109"/>
        <item x="38"/>
        <item x="147"/>
        <item x="148"/>
        <item x="108"/>
        <item x="29"/>
        <item x="149"/>
        <item x="30"/>
        <item x="114"/>
        <item x="89"/>
        <item x="150"/>
        <item x="39"/>
        <item x="151"/>
        <item x="103"/>
        <item x="27"/>
        <item x="152"/>
        <item x="9"/>
        <item x="32"/>
        <item x="46"/>
        <item x="153"/>
        <item x="7"/>
        <item x="31"/>
        <item x="91"/>
        <item x="70"/>
        <item x="104"/>
        <item x="73"/>
        <item x="110"/>
        <item x="17"/>
        <item x="28"/>
        <item x="124"/>
        <item x="92"/>
        <item x="154"/>
        <item x="105"/>
        <item x="40"/>
      </items>
    </pivotField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axis="axisRow" compact="0" outline="0" subtotalTop="0">
      <items count="6">
        <item x="1"/>
        <item x="0"/>
        <item x="3"/>
        <item x="4"/>
        <item h="1" x="2"/>
        <item t="default"/>
      </items>
    </pivotField>
    <pivotField compact="0" outline="0" subtotalTop="0" showAll="0"/>
    <pivotField compact="0" outline="0" subtotalTop="0" showAll="0"/>
    <pivotField compact="0" outline="0" subtotalTop="0" showAll="0"/>
    <pivotField axis="axisPage" compact="0" outline="0" subtotalTop="0" showAll="0">
      <items count="4">
        <item x="0"/>
        <item x="2"/>
        <item x="1"/>
        <item t="default"/>
      </items>
    </pivotField>
    <pivotField compact="0" outline="0" subtotalTop="0" showAll="0" sortType="descending"/>
    <pivotField compact="0" outline="0" subtotalTop="0" showAll="0"/>
    <pivotField axis="axisPage" compact="0" outline="0" subtotalTop="0" showAll="0">
      <items count="4">
        <item x="0"/>
        <item x="2"/>
        <item x="1"/>
        <item t="default"/>
      </items>
    </pivotField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howAll="0" defaultSubtotal="0"/>
    <pivotField axis="axisPage" compact="0" outline="0" showAll="0" defaultSubtotal="0">
      <items count="3">
        <item x="0"/>
        <item x="1"/>
        <item m="1" x="2"/>
      </items>
    </pivotField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/>
    <pivotField compact="0" numFmtId="3" outline="0" subtotalTop="0" showAll="0"/>
    <pivotField compact="0" outline="0" subtotalTop="0" showAll="0"/>
    <pivotField compact="0" outline="0" showAll="0" defaultSubtotal="0"/>
  </pivotFields>
  <rowFields count="2">
    <field x="22"/>
    <field x="28"/>
  </rowFields>
  <rowItems count="297">
    <i>
      <x v="2"/>
      <x/>
    </i>
    <i r="1">
      <x v="1"/>
    </i>
    <i r="1">
      <x v="2"/>
    </i>
    <i r="1">
      <x v="3"/>
    </i>
    <i>
      <x v="4"/>
      <x/>
    </i>
    <i r="1">
      <x v="1"/>
    </i>
    <i r="1">
      <x v="2"/>
    </i>
    <i r="1">
      <x v="3"/>
    </i>
    <i>
      <x v="5"/>
      <x/>
    </i>
    <i r="1">
      <x v="1"/>
    </i>
    <i r="1">
      <x v="2"/>
    </i>
    <i r="1">
      <x v="3"/>
    </i>
    <i>
      <x v="6"/>
      <x/>
    </i>
    <i r="1">
      <x v="1"/>
    </i>
    <i r="1">
      <x v="2"/>
    </i>
    <i r="1">
      <x v="3"/>
    </i>
    <i>
      <x v="8"/>
      <x/>
    </i>
    <i r="1">
      <x v="1"/>
    </i>
    <i r="1">
      <x v="2"/>
    </i>
    <i r="1">
      <x v="3"/>
    </i>
    <i>
      <x v="9"/>
      <x/>
    </i>
    <i r="1">
      <x v="1"/>
    </i>
    <i r="1">
      <x v="2"/>
    </i>
    <i r="1">
      <x v="3"/>
    </i>
    <i>
      <x v="10"/>
      <x/>
    </i>
    <i r="1">
      <x v="1"/>
    </i>
    <i r="1">
      <x v="2"/>
    </i>
    <i r="1">
      <x v="3"/>
    </i>
    <i>
      <x v="13"/>
      <x/>
    </i>
    <i r="1">
      <x v="1"/>
    </i>
    <i r="1">
      <x v="2"/>
    </i>
    <i r="1">
      <x v="3"/>
    </i>
    <i>
      <x v="15"/>
      <x/>
    </i>
    <i r="1">
      <x v="1"/>
    </i>
    <i r="1">
      <x v="2"/>
    </i>
    <i r="1">
      <x v="3"/>
    </i>
    <i>
      <x v="16"/>
      <x/>
    </i>
    <i r="1">
      <x v="1"/>
    </i>
    <i r="1">
      <x v="2"/>
    </i>
    <i r="1">
      <x v="3"/>
    </i>
    <i>
      <x v="17"/>
      <x/>
    </i>
    <i r="1">
      <x v="1"/>
    </i>
    <i r="1">
      <x v="2"/>
    </i>
    <i r="1">
      <x v="3"/>
    </i>
    <i>
      <x v="19"/>
      <x/>
    </i>
    <i r="1">
      <x v="1"/>
    </i>
    <i r="1">
      <x v="2"/>
    </i>
    <i r="1">
      <x v="3"/>
    </i>
    <i>
      <x v="20"/>
      <x/>
    </i>
    <i r="1">
      <x v="1"/>
    </i>
    <i r="1">
      <x v="2"/>
    </i>
    <i r="1">
      <x v="3"/>
    </i>
    <i>
      <x v="23"/>
      <x/>
    </i>
    <i r="1">
      <x v="1"/>
    </i>
    <i r="1">
      <x v="2"/>
    </i>
    <i r="1">
      <x v="3"/>
    </i>
    <i>
      <x v="24"/>
      <x/>
    </i>
    <i r="1">
      <x v="1"/>
    </i>
    <i r="1">
      <x v="2"/>
    </i>
    <i r="1">
      <x v="3"/>
    </i>
    <i>
      <x v="27"/>
      <x/>
    </i>
    <i r="1">
      <x v="1"/>
    </i>
    <i r="1">
      <x v="2"/>
    </i>
    <i r="1">
      <x v="3"/>
    </i>
    <i>
      <x v="28"/>
      <x/>
    </i>
    <i r="1">
      <x v="1"/>
    </i>
    <i r="1">
      <x v="2"/>
    </i>
    <i r="1">
      <x v="3"/>
    </i>
    <i>
      <x v="29"/>
      <x/>
    </i>
    <i r="1">
      <x v="1"/>
    </i>
    <i r="1">
      <x v="2"/>
    </i>
    <i r="1">
      <x v="3"/>
    </i>
    <i>
      <x v="30"/>
      <x/>
    </i>
    <i r="1">
      <x v="1"/>
    </i>
    <i r="1">
      <x v="2"/>
    </i>
    <i r="1">
      <x v="3"/>
    </i>
    <i>
      <x v="31"/>
      <x/>
    </i>
    <i r="1">
      <x v="1"/>
    </i>
    <i r="1">
      <x v="2"/>
    </i>
    <i r="1">
      <x v="3"/>
    </i>
    <i>
      <x v="32"/>
      <x/>
    </i>
    <i r="1">
      <x v="1"/>
    </i>
    <i r="1">
      <x v="2"/>
    </i>
    <i r="1">
      <x v="3"/>
    </i>
    <i>
      <x v="33"/>
      <x/>
    </i>
    <i r="1">
      <x v="1"/>
    </i>
    <i r="1">
      <x v="2"/>
    </i>
    <i r="1">
      <x v="3"/>
    </i>
    <i>
      <x v="36"/>
      <x/>
    </i>
    <i r="1">
      <x v="1"/>
    </i>
    <i r="1">
      <x v="2"/>
    </i>
    <i r="1">
      <x v="3"/>
    </i>
    <i>
      <x v="37"/>
      <x/>
    </i>
    <i r="1">
      <x v="1"/>
    </i>
    <i r="1">
      <x v="2"/>
    </i>
    <i r="1">
      <x v="3"/>
    </i>
    <i>
      <x v="38"/>
      <x/>
    </i>
    <i r="1">
      <x v="1"/>
    </i>
    <i r="1">
      <x v="2"/>
    </i>
    <i r="1">
      <x v="3"/>
    </i>
    <i>
      <x v="39"/>
      <x/>
    </i>
    <i r="1">
      <x v="1"/>
    </i>
    <i r="1">
      <x v="2"/>
    </i>
    <i r="1">
      <x v="3"/>
    </i>
    <i>
      <x v="40"/>
      <x/>
    </i>
    <i r="1">
      <x v="1"/>
    </i>
    <i r="1">
      <x v="2"/>
    </i>
    <i r="1">
      <x v="3"/>
    </i>
    <i>
      <x v="41"/>
      <x/>
    </i>
    <i r="1">
      <x v="1"/>
    </i>
    <i r="1">
      <x v="2"/>
    </i>
    <i r="1">
      <x v="3"/>
    </i>
    <i>
      <x v="42"/>
      <x/>
    </i>
    <i r="1">
      <x v="1"/>
    </i>
    <i r="1">
      <x v="2"/>
    </i>
    <i r="1">
      <x v="3"/>
    </i>
    <i>
      <x v="43"/>
      <x/>
    </i>
    <i r="1">
      <x v="1"/>
    </i>
    <i r="1">
      <x v="2"/>
    </i>
    <i r="1">
      <x v="3"/>
    </i>
    <i>
      <x v="44"/>
      <x/>
    </i>
    <i r="1">
      <x v="1"/>
    </i>
    <i r="1">
      <x v="2"/>
    </i>
    <i r="1">
      <x v="3"/>
    </i>
    <i>
      <x v="46"/>
      <x/>
    </i>
    <i r="1">
      <x v="1"/>
    </i>
    <i r="1">
      <x v="2"/>
    </i>
    <i r="1">
      <x v="3"/>
    </i>
    <i>
      <x v="47"/>
      <x/>
    </i>
    <i r="1">
      <x v="1"/>
    </i>
    <i r="1">
      <x v="2"/>
    </i>
    <i r="1">
      <x v="3"/>
    </i>
    <i>
      <x v="48"/>
      <x/>
    </i>
    <i r="1">
      <x v="1"/>
    </i>
    <i r="1">
      <x v="2"/>
    </i>
    <i r="1">
      <x v="3"/>
    </i>
    <i>
      <x v="64"/>
      <x/>
    </i>
    <i r="1">
      <x v="1"/>
    </i>
    <i r="1">
      <x v="2"/>
    </i>
    <i r="1">
      <x v="3"/>
    </i>
    <i>
      <x v="66"/>
      <x/>
    </i>
    <i r="1">
      <x v="1"/>
    </i>
    <i r="1">
      <x v="2"/>
    </i>
    <i r="1">
      <x v="3"/>
    </i>
    <i>
      <x v="78"/>
      <x/>
    </i>
    <i r="1">
      <x v="1"/>
    </i>
    <i r="1">
      <x v="2"/>
    </i>
    <i r="1">
      <x v="3"/>
    </i>
    <i>
      <x v="98"/>
      <x/>
    </i>
    <i r="1">
      <x v="1"/>
    </i>
    <i r="1">
      <x v="2"/>
    </i>
    <i r="1">
      <x v="3"/>
    </i>
    <i>
      <x v="99"/>
      <x/>
    </i>
    <i r="1">
      <x v="1"/>
    </i>
    <i r="1">
      <x v="2"/>
    </i>
    <i r="1">
      <x v="3"/>
    </i>
    <i>
      <x v="100"/>
      <x/>
    </i>
    <i r="1">
      <x v="1"/>
    </i>
    <i r="1">
      <x v="2"/>
    </i>
    <i r="1">
      <x v="3"/>
    </i>
    <i>
      <x v="101"/>
      <x/>
    </i>
    <i r="1">
      <x v="1"/>
    </i>
    <i r="1">
      <x v="2"/>
    </i>
    <i r="1">
      <x v="3"/>
    </i>
    <i>
      <x v="103"/>
      <x/>
    </i>
    <i r="1">
      <x v="1"/>
    </i>
    <i r="1">
      <x v="2"/>
    </i>
    <i r="1">
      <x v="3"/>
    </i>
    <i>
      <x v="107"/>
      <x/>
    </i>
    <i r="1">
      <x v="1"/>
    </i>
    <i r="1">
      <x v="2"/>
    </i>
    <i r="1">
      <x v="3"/>
    </i>
    <i>
      <x v="108"/>
      <x/>
    </i>
    <i r="1">
      <x v="1"/>
    </i>
    <i r="1">
      <x v="2"/>
    </i>
    <i r="1">
      <x v="3"/>
    </i>
    <i>
      <x v="109"/>
      <x/>
    </i>
    <i r="1">
      <x v="1"/>
    </i>
    <i r="1">
      <x v="2"/>
    </i>
    <i r="1">
      <x v="3"/>
    </i>
    <i>
      <x v="110"/>
      <x/>
    </i>
    <i r="1">
      <x v="1"/>
    </i>
    <i r="1">
      <x v="2"/>
    </i>
    <i r="1">
      <x v="3"/>
    </i>
    <i>
      <x v="111"/>
      <x/>
    </i>
    <i r="1">
      <x v="1"/>
    </i>
    <i r="1">
      <x v="2"/>
    </i>
    <i r="1">
      <x v="3"/>
    </i>
    <i>
      <x v="112"/>
      <x/>
    </i>
    <i r="1">
      <x v="1"/>
    </i>
    <i r="1">
      <x v="2"/>
    </i>
    <i r="1">
      <x v="3"/>
    </i>
    <i>
      <x v="113"/>
      <x/>
    </i>
    <i r="1">
      <x v="1"/>
    </i>
    <i r="1">
      <x v="2"/>
    </i>
    <i r="1">
      <x v="3"/>
    </i>
    <i>
      <x v="114"/>
      <x/>
    </i>
    <i r="1">
      <x v="1"/>
    </i>
    <i r="1">
      <x v="2"/>
    </i>
    <i r="1">
      <x v="3"/>
    </i>
    <i>
      <x v="117"/>
      <x/>
    </i>
    <i r="1">
      <x v="1"/>
    </i>
    <i r="1">
      <x v="2"/>
    </i>
    <i r="1">
      <x v="3"/>
    </i>
    <i>
      <x v="118"/>
      <x/>
    </i>
    <i r="1">
      <x v="1"/>
    </i>
    <i r="1">
      <x v="2"/>
    </i>
    <i r="1">
      <x v="3"/>
    </i>
    <i>
      <x v="119"/>
      <x/>
    </i>
    <i r="1">
      <x v="1"/>
    </i>
    <i r="1">
      <x v="2"/>
    </i>
    <i r="1">
      <x v="3"/>
    </i>
    <i>
      <x v="121"/>
      <x/>
    </i>
    <i r="1">
      <x v="1"/>
    </i>
    <i r="1">
      <x v="2"/>
    </i>
    <i r="1">
      <x v="3"/>
    </i>
    <i>
      <x v="122"/>
      <x/>
    </i>
    <i r="1">
      <x v="1"/>
    </i>
    <i r="1">
      <x v="2"/>
    </i>
    <i r="1">
      <x v="3"/>
    </i>
    <i>
      <x v="126"/>
      <x/>
    </i>
    <i r="1">
      <x v="1"/>
    </i>
    <i r="1">
      <x v="2"/>
    </i>
    <i r="1">
      <x v="3"/>
    </i>
    <i>
      <x v="128"/>
      <x/>
    </i>
    <i r="1">
      <x v="1"/>
    </i>
    <i r="1">
      <x v="2"/>
    </i>
    <i r="1">
      <x v="3"/>
    </i>
    <i>
      <x v="129"/>
      <x/>
    </i>
    <i r="1">
      <x v="1"/>
    </i>
    <i r="1">
      <x v="2"/>
    </i>
    <i r="1">
      <x v="3"/>
    </i>
    <i>
      <x v="130"/>
      <x/>
    </i>
    <i r="1">
      <x v="1"/>
    </i>
    <i r="1">
      <x v="2"/>
    </i>
    <i r="1">
      <x v="3"/>
    </i>
    <i>
      <x v="132"/>
      <x/>
    </i>
    <i r="1">
      <x v="1"/>
    </i>
    <i r="1">
      <x v="2"/>
    </i>
    <i r="1">
      <x v="3"/>
    </i>
    <i>
      <x v="134"/>
      <x/>
    </i>
    <i r="1">
      <x v="1"/>
    </i>
    <i r="1">
      <x v="2"/>
    </i>
    <i r="1">
      <x v="3"/>
    </i>
    <i>
      <x v="135"/>
      <x/>
    </i>
    <i r="1">
      <x v="1"/>
    </i>
    <i r="1">
      <x v="2"/>
    </i>
    <i r="1">
      <x v="3"/>
    </i>
    <i>
      <x v="136"/>
      <x/>
    </i>
    <i r="1">
      <x v="1"/>
    </i>
    <i r="1">
      <x v="2"/>
    </i>
    <i r="1">
      <x v="3"/>
    </i>
    <i>
      <x v="138"/>
      <x/>
    </i>
    <i r="1">
      <x v="1"/>
    </i>
    <i r="1">
      <x v="2"/>
    </i>
    <i r="1">
      <x v="3"/>
    </i>
    <i>
      <x v="139"/>
      <x/>
    </i>
    <i r="1">
      <x v="1"/>
    </i>
    <i r="1">
      <x v="2"/>
    </i>
    <i r="1">
      <x v="3"/>
    </i>
    <i>
      <x v="141"/>
      <x/>
    </i>
    <i r="1">
      <x v="1"/>
    </i>
    <i r="1">
      <x v="2"/>
    </i>
    <i r="1">
      <x v="3"/>
    </i>
    <i>
      <x v="145"/>
      <x/>
    </i>
    <i r="1">
      <x v="1"/>
    </i>
    <i r="1">
      <x v="2"/>
    </i>
    <i r="1">
      <x v="3"/>
    </i>
    <i>
      <x v="148"/>
      <x/>
    </i>
    <i r="1">
      <x v="1"/>
    </i>
    <i r="1">
      <x v="2"/>
    </i>
    <i r="1">
      <x v="3"/>
    </i>
    <i>
      <x v="150"/>
      <x/>
    </i>
    <i r="1">
      <x v="1"/>
    </i>
    <i r="1">
      <x v="2"/>
    </i>
    <i r="1">
      <x v="3"/>
    </i>
    <i>
      <x v="152"/>
      <x/>
    </i>
    <i r="1">
      <x v="1"/>
    </i>
    <i r="1">
      <x v="2"/>
    </i>
    <i r="1">
      <x v="3"/>
    </i>
    <i>
      <x v="155"/>
      <x/>
    </i>
    <i r="1">
      <x v="1"/>
    </i>
    <i r="1">
      <x v="2"/>
    </i>
    <i r="1">
      <x v="3"/>
    </i>
    <i>
      <x v="156"/>
      <x/>
    </i>
    <i r="1">
      <x v="1"/>
    </i>
    <i r="1">
      <x v="2"/>
    </i>
    <i r="1">
      <x v="3"/>
    </i>
    <i>
      <x v="157"/>
      <x/>
    </i>
    <i r="1">
      <x v="1"/>
    </i>
    <i r="1">
      <x v="2"/>
    </i>
    <i r="1">
      <x v="3"/>
    </i>
    <i>
      <x v="158"/>
      <x/>
    </i>
    <i r="1">
      <x v="1"/>
    </i>
    <i r="1">
      <x v="2"/>
    </i>
    <i r="1">
      <x v="3"/>
    </i>
    <i t="grand">
      <x/>
    </i>
  </rowItems>
  <colFields count="1">
    <field x="1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2"/>
    </i>
    <i t="grand">
      <x/>
    </i>
  </colItems>
  <pageFields count="3">
    <pageField fld="46" item="0" hier="-1"/>
    <pageField fld="35" item="0" hier="-1"/>
    <pageField fld="32" item="1" hier="-1"/>
  </pageFields>
  <dataFields count="1">
    <dataField name="Suma de Energía GWh" fld="49" baseField="27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pivotTable" Target="../pivotTables/pivotTable5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98"/>
  <sheetViews>
    <sheetView showGridLines="0" tabSelected="1" view="pageBreakPreview" zoomScale="90" zoomScaleNormal="90" zoomScaleSheetLayoutView="90" workbookViewId="0">
      <selection activeCell="H11" sqref="H11"/>
    </sheetView>
  </sheetViews>
  <sheetFormatPr baseColWidth="10" defaultRowHeight="15" x14ac:dyDescent="0.25"/>
  <cols>
    <col min="1" max="1" width="5.85546875" customWidth="1"/>
    <col min="2" max="2" width="8.140625" customWidth="1"/>
    <col min="3" max="3" width="75" customWidth="1"/>
    <col min="4" max="4" width="41.140625" customWidth="1"/>
    <col min="5" max="5" width="4.42578125" customWidth="1"/>
    <col min="6" max="6" width="4.28515625" customWidth="1"/>
  </cols>
  <sheetData>
    <row r="1" spans="1:6" ht="20.25" x14ac:dyDescent="0.3">
      <c r="A1" s="335" t="s">
        <v>1630</v>
      </c>
      <c r="B1" s="336"/>
      <c r="C1" s="776"/>
      <c r="D1" s="777"/>
      <c r="E1" s="112"/>
    </row>
    <row r="2" spans="1:6" x14ac:dyDescent="0.25">
      <c r="A2" s="112"/>
      <c r="B2" s="112"/>
      <c r="C2" s="777"/>
      <c r="D2" s="777"/>
      <c r="E2" s="112"/>
    </row>
    <row r="3" spans="1:6" ht="18" x14ac:dyDescent="0.25">
      <c r="A3" s="580" t="s">
        <v>0</v>
      </c>
      <c r="C3" s="777"/>
      <c r="D3" s="777"/>
      <c r="E3" s="112"/>
    </row>
    <row r="4" spans="1:6" x14ac:dyDescent="0.25">
      <c r="A4" s="112"/>
      <c r="B4" s="112"/>
      <c r="C4" s="777"/>
      <c r="D4" s="777"/>
      <c r="E4" s="112"/>
    </row>
    <row r="5" spans="1:6" ht="15.75" x14ac:dyDescent="0.25">
      <c r="A5" s="337"/>
      <c r="B5" s="338" t="s">
        <v>1</v>
      </c>
      <c r="C5" s="778"/>
      <c r="D5" s="779"/>
      <c r="E5" s="337"/>
      <c r="F5" s="1"/>
    </row>
    <row r="6" spans="1:6" x14ac:dyDescent="0.25">
      <c r="A6" s="112"/>
      <c r="B6" s="112"/>
      <c r="C6" s="777"/>
      <c r="D6" s="777"/>
      <c r="E6" s="112"/>
    </row>
    <row r="7" spans="1:6" ht="30" customHeight="1" x14ac:dyDescent="0.25">
      <c r="A7" s="785"/>
      <c r="B7" s="1881" t="s">
        <v>1702</v>
      </c>
      <c r="C7" s="1881"/>
      <c r="D7" s="1881"/>
      <c r="E7" s="785"/>
      <c r="F7" s="786"/>
    </row>
    <row r="8" spans="1:6" x14ac:dyDescent="0.25">
      <c r="A8" s="112"/>
      <c r="B8" s="112"/>
      <c r="C8" s="777"/>
      <c r="D8" s="777"/>
      <c r="E8" s="112"/>
    </row>
    <row r="9" spans="1:6" ht="22.5" customHeight="1" x14ac:dyDescent="0.25">
      <c r="A9" s="112"/>
      <c r="B9" s="1375" t="s">
        <v>2</v>
      </c>
      <c r="C9" s="1376" t="s">
        <v>3</v>
      </c>
      <c r="D9" s="1377" t="s">
        <v>4</v>
      </c>
      <c r="E9" s="112"/>
    </row>
    <row r="10" spans="1:6" ht="22.5" customHeight="1" x14ac:dyDescent="0.25">
      <c r="A10" s="112"/>
      <c r="B10" s="339">
        <v>1</v>
      </c>
      <c r="C10" s="780" t="s">
        <v>5</v>
      </c>
      <c r="D10" s="340" t="s">
        <v>6</v>
      </c>
      <c r="E10" s="112"/>
    </row>
    <row r="11" spans="1:6" ht="22.5" customHeight="1" x14ac:dyDescent="0.25">
      <c r="A11" s="112"/>
      <c r="B11" s="341">
        <v>2</v>
      </c>
      <c r="C11" s="781" t="s">
        <v>1365</v>
      </c>
      <c r="D11" s="342" t="s">
        <v>1514</v>
      </c>
      <c r="E11" s="112"/>
    </row>
    <row r="12" spans="1:6" ht="22.5" customHeight="1" x14ac:dyDescent="0.25">
      <c r="A12" s="112"/>
      <c r="B12" s="341">
        <v>3</v>
      </c>
      <c r="C12" s="781" t="s">
        <v>1654</v>
      </c>
      <c r="D12" s="342" t="s">
        <v>1655</v>
      </c>
      <c r="E12" s="112"/>
    </row>
    <row r="13" spans="1:6" ht="22.5" customHeight="1" x14ac:dyDescent="0.25">
      <c r="A13" s="112"/>
      <c r="B13" s="341">
        <v>4</v>
      </c>
      <c r="C13" s="781" t="s">
        <v>1536</v>
      </c>
      <c r="D13" s="342" t="s">
        <v>1537</v>
      </c>
      <c r="E13" s="112"/>
    </row>
    <row r="14" spans="1:6" ht="22.5" customHeight="1" x14ac:dyDescent="0.25">
      <c r="A14" s="112"/>
      <c r="B14" s="341">
        <v>5</v>
      </c>
      <c r="C14" s="781" t="s">
        <v>7</v>
      </c>
      <c r="D14" s="342" t="s">
        <v>8</v>
      </c>
      <c r="E14" s="112"/>
    </row>
    <row r="15" spans="1:6" ht="22.5" customHeight="1" x14ac:dyDescent="0.25">
      <c r="A15" s="112"/>
      <c r="B15" s="341">
        <v>6</v>
      </c>
      <c r="C15" s="781" t="s">
        <v>1659</v>
      </c>
      <c r="D15" s="342" t="s">
        <v>1660</v>
      </c>
      <c r="E15" s="112"/>
    </row>
    <row r="16" spans="1:6" ht="22.5" customHeight="1" x14ac:dyDescent="0.25">
      <c r="A16" s="112"/>
      <c r="B16" s="341">
        <v>7</v>
      </c>
      <c r="C16" s="781" t="s">
        <v>1504</v>
      </c>
      <c r="D16" s="342" t="s">
        <v>9</v>
      </c>
      <c r="E16" s="112"/>
    </row>
    <row r="17" spans="1:5" ht="22.5" customHeight="1" x14ac:dyDescent="0.25">
      <c r="A17" s="112"/>
      <c r="B17" s="341">
        <v>8</v>
      </c>
      <c r="C17" s="781" t="s">
        <v>1527</v>
      </c>
      <c r="D17" s="342" t="s">
        <v>1528</v>
      </c>
      <c r="E17" s="112"/>
    </row>
    <row r="18" spans="1:5" ht="22.5" customHeight="1" x14ac:dyDescent="0.25">
      <c r="A18" s="112"/>
      <c r="B18" s="341">
        <v>9</v>
      </c>
      <c r="C18" s="781" t="s">
        <v>1295</v>
      </c>
      <c r="D18" s="342" t="s">
        <v>10</v>
      </c>
      <c r="E18" s="112"/>
    </row>
    <row r="19" spans="1:5" ht="22.5" customHeight="1" x14ac:dyDescent="0.25">
      <c r="A19" s="112"/>
      <c r="B19" s="341">
        <v>10</v>
      </c>
      <c r="C19" s="781" t="s">
        <v>1317</v>
      </c>
      <c r="D19" s="342" t="s">
        <v>1318</v>
      </c>
      <c r="E19" s="112"/>
    </row>
    <row r="20" spans="1:5" ht="22.5" customHeight="1" x14ac:dyDescent="0.25">
      <c r="A20" s="112"/>
      <c r="B20" s="341">
        <v>11</v>
      </c>
      <c r="C20" s="781" t="s">
        <v>11</v>
      </c>
      <c r="D20" s="342" t="s">
        <v>12</v>
      </c>
      <c r="E20" s="112"/>
    </row>
    <row r="21" spans="1:5" ht="22.5" customHeight="1" x14ac:dyDescent="0.25">
      <c r="A21" s="112"/>
      <c r="B21" s="341">
        <v>12</v>
      </c>
      <c r="C21" s="781" t="s">
        <v>1297</v>
      </c>
      <c r="D21" s="342" t="s">
        <v>13</v>
      </c>
      <c r="E21" s="112"/>
    </row>
    <row r="22" spans="1:5" ht="22.5" customHeight="1" x14ac:dyDescent="0.25">
      <c r="A22" s="112"/>
      <c r="B22" s="341">
        <v>13</v>
      </c>
      <c r="C22" s="781" t="s">
        <v>14</v>
      </c>
      <c r="D22" s="342" t="s">
        <v>15</v>
      </c>
      <c r="E22" s="112"/>
    </row>
    <row r="23" spans="1:5" ht="22.5" customHeight="1" x14ac:dyDescent="0.25">
      <c r="A23" s="112"/>
      <c r="B23" s="341">
        <v>14</v>
      </c>
      <c r="C23" s="781" t="s">
        <v>1198</v>
      </c>
      <c r="D23" s="342" t="s">
        <v>16</v>
      </c>
      <c r="E23" s="112"/>
    </row>
    <row r="24" spans="1:5" ht="22.5" customHeight="1" x14ac:dyDescent="0.25">
      <c r="A24" s="112"/>
      <c r="B24" s="341">
        <v>15</v>
      </c>
      <c r="C24" s="781" t="s">
        <v>17</v>
      </c>
      <c r="D24" s="342" t="s">
        <v>18</v>
      </c>
      <c r="E24" s="112"/>
    </row>
    <row r="25" spans="1:5" ht="22.5" customHeight="1" x14ac:dyDescent="0.25">
      <c r="A25" s="112"/>
      <c r="B25" s="341">
        <v>16</v>
      </c>
      <c r="C25" s="781" t="s">
        <v>988</v>
      </c>
      <c r="D25" s="342" t="s">
        <v>19</v>
      </c>
      <c r="E25" s="112"/>
    </row>
    <row r="26" spans="1:5" ht="22.5" customHeight="1" x14ac:dyDescent="0.25">
      <c r="A26" s="112"/>
      <c r="B26" s="341">
        <v>17</v>
      </c>
      <c r="C26" s="781" t="s">
        <v>21</v>
      </c>
      <c r="D26" s="342" t="s">
        <v>22</v>
      </c>
      <c r="E26" s="112"/>
    </row>
    <row r="27" spans="1:5" ht="22.5" customHeight="1" x14ac:dyDescent="0.25">
      <c r="A27" s="112"/>
      <c r="B27" s="341">
        <v>18</v>
      </c>
      <c r="C27" s="781" t="s">
        <v>23</v>
      </c>
      <c r="D27" s="342" t="s">
        <v>24</v>
      </c>
      <c r="E27" s="112"/>
    </row>
    <row r="28" spans="1:5" ht="22.5" customHeight="1" x14ac:dyDescent="0.25">
      <c r="A28" s="112"/>
      <c r="B28" s="341">
        <v>19</v>
      </c>
      <c r="C28" s="781" t="s">
        <v>26</v>
      </c>
      <c r="D28" s="342" t="s">
        <v>27</v>
      </c>
      <c r="E28" s="112"/>
    </row>
    <row r="29" spans="1:5" ht="22.5" customHeight="1" x14ac:dyDescent="0.25">
      <c r="A29" s="112"/>
      <c r="B29" s="341">
        <v>20</v>
      </c>
      <c r="C29" s="781" t="s">
        <v>28</v>
      </c>
      <c r="D29" s="342" t="s">
        <v>29</v>
      </c>
      <c r="E29" s="112"/>
    </row>
    <row r="30" spans="1:5" ht="22.5" customHeight="1" x14ac:dyDescent="0.25">
      <c r="A30" s="112"/>
      <c r="B30" s="341">
        <v>21</v>
      </c>
      <c r="C30" s="781" t="s">
        <v>30</v>
      </c>
      <c r="D30" s="342" t="s">
        <v>31</v>
      </c>
      <c r="E30" s="112"/>
    </row>
    <row r="31" spans="1:5" ht="22.5" customHeight="1" x14ac:dyDescent="0.25">
      <c r="A31" s="112"/>
      <c r="B31" s="341">
        <v>22</v>
      </c>
      <c r="C31" s="781" t="s">
        <v>32</v>
      </c>
      <c r="D31" s="342" t="s">
        <v>33</v>
      </c>
      <c r="E31" s="112"/>
    </row>
    <row r="32" spans="1:5" ht="22.5" customHeight="1" x14ac:dyDescent="0.25">
      <c r="A32" s="112"/>
      <c r="B32" s="341">
        <v>23</v>
      </c>
      <c r="C32" s="781" t="s">
        <v>1578</v>
      </c>
      <c r="D32" s="342" t="s">
        <v>1663</v>
      </c>
      <c r="E32" s="112"/>
    </row>
    <row r="33" spans="1:5" ht="22.5" customHeight="1" x14ac:dyDescent="0.25">
      <c r="A33" s="112"/>
      <c r="B33" s="341">
        <v>24</v>
      </c>
      <c r="C33" s="781" t="s">
        <v>1139</v>
      </c>
      <c r="D33" s="342" t="s">
        <v>34</v>
      </c>
      <c r="E33" s="112"/>
    </row>
    <row r="34" spans="1:5" ht="22.5" customHeight="1" x14ac:dyDescent="0.25">
      <c r="A34" s="112"/>
      <c r="B34" s="341">
        <v>25</v>
      </c>
      <c r="C34" s="781" t="s">
        <v>35</v>
      </c>
      <c r="D34" s="342" t="s">
        <v>36</v>
      </c>
      <c r="E34" s="112"/>
    </row>
    <row r="35" spans="1:5" ht="22.5" customHeight="1" x14ac:dyDescent="0.25">
      <c r="A35" s="112"/>
      <c r="B35" s="341">
        <v>26</v>
      </c>
      <c r="C35" s="781" t="s">
        <v>1475</v>
      </c>
      <c r="D35" s="342" t="s">
        <v>37</v>
      </c>
      <c r="E35" s="112"/>
    </row>
    <row r="36" spans="1:5" ht="22.5" customHeight="1" x14ac:dyDescent="0.25">
      <c r="A36" s="112"/>
      <c r="B36" s="341">
        <v>27</v>
      </c>
      <c r="C36" s="781" t="s">
        <v>38</v>
      </c>
      <c r="D36" s="342" t="s">
        <v>39</v>
      </c>
      <c r="E36" s="112"/>
    </row>
    <row r="37" spans="1:5" ht="22.5" customHeight="1" x14ac:dyDescent="0.25">
      <c r="A37" s="112"/>
      <c r="B37" s="341">
        <v>28</v>
      </c>
      <c r="C37" s="781" t="s">
        <v>40</v>
      </c>
      <c r="D37" s="342" t="s">
        <v>41</v>
      </c>
      <c r="E37" s="112"/>
    </row>
    <row r="38" spans="1:5" ht="22.5" customHeight="1" x14ac:dyDescent="0.25">
      <c r="A38" s="112"/>
      <c r="B38" s="341">
        <v>29</v>
      </c>
      <c r="C38" s="781" t="s">
        <v>42</v>
      </c>
      <c r="D38" s="342" t="s">
        <v>43</v>
      </c>
      <c r="E38" s="112"/>
    </row>
    <row r="39" spans="1:5" ht="22.5" customHeight="1" x14ac:dyDescent="0.25">
      <c r="A39" s="112"/>
      <c r="B39" s="341">
        <v>30</v>
      </c>
      <c r="C39" s="781" t="s">
        <v>1313</v>
      </c>
      <c r="D39" s="342" t="s">
        <v>54</v>
      </c>
      <c r="E39" s="112"/>
    </row>
    <row r="40" spans="1:5" ht="22.5" customHeight="1" x14ac:dyDescent="0.25">
      <c r="A40" s="112"/>
      <c r="B40" s="341">
        <v>31</v>
      </c>
      <c r="C40" s="781" t="s">
        <v>46</v>
      </c>
      <c r="D40" s="342" t="s">
        <v>47</v>
      </c>
      <c r="E40" s="112"/>
    </row>
    <row r="41" spans="1:5" ht="22.5" customHeight="1" x14ac:dyDescent="0.25">
      <c r="A41" s="112"/>
      <c r="B41" s="341">
        <v>32</v>
      </c>
      <c r="C41" s="781" t="s">
        <v>48</v>
      </c>
      <c r="D41" s="342" t="s">
        <v>49</v>
      </c>
      <c r="E41" s="112"/>
    </row>
    <row r="42" spans="1:5" ht="22.5" customHeight="1" x14ac:dyDescent="0.25">
      <c r="A42" s="112"/>
      <c r="B42" s="341">
        <v>33</v>
      </c>
      <c r="C42" s="781" t="s">
        <v>1503</v>
      </c>
      <c r="D42" s="342" t="s">
        <v>45</v>
      </c>
      <c r="E42" s="112"/>
    </row>
    <row r="43" spans="1:5" ht="22.5" customHeight="1" x14ac:dyDescent="0.25">
      <c r="A43" s="112"/>
      <c r="B43" s="341">
        <v>34</v>
      </c>
      <c r="C43" s="781" t="s">
        <v>989</v>
      </c>
      <c r="D43" s="342" t="s">
        <v>991</v>
      </c>
      <c r="E43" s="112"/>
    </row>
    <row r="44" spans="1:5" ht="22.5" customHeight="1" x14ac:dyDescent="0.25">
      <c r="A44" s="112"/>
      <c r="B44" s="341">
        <v>35</v>
      </c>
      <c r="C44" s="781" t="s">
        <v>50</v>
      </c>
      <c r="D44" s="342" t="s">
        <v>51</v>
      </c>
      <c r="E44" s="112"/>
    </row>
    <row r="45" spans="1:5" ht="22.5" customHeight="1" x14ac:dyDescent="0.25">
      <c r="A45" s="112"/>
      <c r="B45" s="341">
        <v>36</v>
      </c>
      <c r="C45" s="781" t="s">
        <v>1530</v>
      </c>
      <c r="D45" s="342" t="s">
        <v>1441</v>
      </c>
      <c r="E45" s="112"/>
    </row>
    <row r="46" spans="1:5" ht="22.5" customHeight="1" x14ac:dyDescent="0.25">
      <c r="A46" s="112"/>
      <c r="B46" s="341">
        <v>37</v>
      </c>
      <c r="C46" s="781" t="s">
        <v>990</v>
      </c>
      <c r="D46" s="342" t="s">
        <v>992</v>
      </c>
      <c r="E46" s="112"/>
    </row>
    <row r="47" spans="1:5" ht="22.5" customHeight="1" x14ac:dyDescent="0.25">
      <c r="A47" s="112"/>
      <c r="B47" s="341">
        <v>38</v>
      </c>
      <c r="C47" s="781" t="s">
        <v>52</v>
      </c>
      <c r="D47" s="342" t="s">
        <v>53</v>
      </c>
      <c r="E47" s="112"/>
    </row>
    <row r="48" spans="1:5" ht="22.5" customHeight="1" x14ac:dyDescent="0.25">
      <c r="A48" s="112"/>
      <c r="B48" s="341">
        <v>39</v>
      </c>
      <c r="C48" s="781" t="s">
        <v>1136</v>
      </c>
      <c r="D48" s="342" t="s">
        <v>55</v>
      </c>
      <c r="E48" s="112"/>
    </row>
    <row r="49" spans="1:5" ht="22.5" customHeight="1" x14ac:dyDescent="0.25">
      <c r="A49" s="112"/>
      <c r="B49" s="341">
        <v>40</v>
      </c>
      <c r="C49" s="781" t="s">
        <v>1342</v>
      </c>
      <c r="D49" s="342" t="s">
        <v>1341</v>
      </c>
      <c r="E49" s="112"/>
    </row>
    <row r="50" spans="1:5" ht="22.5" customHeight="1" x14ac:dyDescent="0.25">
      <c r="A50" s="112"/>
      <c r="B50" s="341">
        <v>41</v>
      </c>
      <c r="C50" s="781" t="s">
        <v>56</v>
      </c>
      <c r="D50" s="342" t="s">
        <v>57</v>
      </c>
      <c r="E50" s="112"/>
    </row>
    <row r="51" spans="1:5" ht="22.5" customHeight="1" x14ac:dyDescent="0.25">
      <c r="A51" s="112"/>
      <c r="B51" s="341">
        <v>42</v>
      </c>
      <c r="C51" s="781" t="s">
        <v>1294</v>
      </c>
      <c r="D51" s="342" t="s">
        <v>1657</v>
      </c>
      <c r="E51" s="112"/>
    </row>
    <row r="52" spans="1:5" ht="22.5" customHeight="1" x14ac:dyDescent="0.25">
      <c r="A52" s="112"/>
      <c r="B52" s="341">
        <v>43</v>
      </c>
      <c r="C52" s="781" t="s">
        <v>1260</v>
      </c>
      <c r="D52" s="342" t="s">
        <v>993</v>
      </c>
      <c r="E52" s="112"/>
    </row>
    <row r="53" spans="1:5" ht="22.5" customHeight="1" x14ac:dyDescent="0.25">
      <c r="A53" s="112"/>
      <c r="B53" s="341">
        <v>44</v>
      </c>
      <c r="C53" s="781" t="s">
        <v>1366</v>
      </c>
      <c r="D53" s="342" t="s">
        <v>994</v>
      </c>
      <c r="E53" s="112"/>
    </row>
    <row r="54" spans="1:5" ht="22.5" customHeight="1" x14ac:dyDescent="0.25">
      <c r="A54" s="112"/>
      <c r="B54" s="341">
        <v>45</v>
      </c>
      <c r="C54" s="781" t="s">
        <v>1449</v>
      </c>
      <c r="D54" s="342" t="s">
        <v>1448</v>
      </c>
      <c r="E54" s="112"/>
    </row>
    <row r="55" spans="1:5" ht="22.5" customHeight="1" x14ac:dyDescent="0.25">
      <c r="A55" s="112"/>
      <c r="B55" s="341">
        <v>46</v>
      </c>
      <c r="C55" s="781" t="s">
        <v>58</v>
      </c>
      <c r="D55" s="342" t="s">
        <v>995</v>
      </c>
      <c r="E55" s="112"/>
    </row>
    <row r="56" spans="1:5" ht="22.5" customHeight="1" x14ac:dyDescent="0.25">
      <c r="A56" s="112"/>
      <c r="B56" s="341">
        <v>47</v>
      </c>
      <c r="C56" s="781" t="s">
        <v>1311</v>
      </c>
      <c r="D56" s="342" t="s">
        <v>996</v>
      </c>
      <c r="E56" s="112"/>
    </row>
    <row r="57" spans="1:5" ht="22.5" customHeight="1" x14ac:dyDescent="0.25">
      <c r="A57" s="112"/>
      <c r="B57" s="341">
        <v>48</v>
      </c>
      <c r="C57" s="781" t="s">
        <v>59</v>
      </c>
      <c r="D57" s="342" t="s">
        <v>60</v>
      </c>
      <c r="E57" s="112"/>
    </row>
    <row r="58" spans="1:5" ht="22.5" customHeight="1" x14ac:dyDescent="0.25">
      <c r="A58" s="112"/>
      <c r="B58" s="341">
        <v>49</v>
      </c>
      <c r="C58" s="781" t="s">
        <v>1666</v>
      </c>
      <c r="D58" s="342" t="s">
        <v>1667</v>
      </c>
      <c r="E58" s="112"/>
    </row>
    <row r="59" spans="1:5" ht="22.5" customHeight="1" x14ac:dyDescent="0.25">
      <c r="A59" s="112"/>
      <c r="B59" s="341">
        <v>50</v>
      </c>
      <c r="C59" s="781" t="s">
        <v>61</v>
      </c>
      <c r="D59" s="342" t="s">
        <v>62</v>
      </c>
      <c r="E59" s="112"/>
    </row>
    <row r="60" spans="1:5" ht="22.5" customHeight="1" x14ac:dyDescent="0.25">
      <c r="A60" s="112"/>
      <c r="B60" s="341">
        <v>51</v>
      </c>
      <c r="C60" s="781" t="s">
        <v>1379</v>
      </c>
      <c r="D60" s="342" t="s">
        <v>1380</v>
      </c>
      <c r="E60" s="112"/>
    </row>
    <row r="61" spans="1:5" ht="22.5" customHeight="1" x14ac:dyDescent="0.25">
      <c r="A61" s="112"/>
      <c r="B61" s="341">
        <v>52</v>
      </c>
      <c r="C61" s="781" t="s">
        <v>1699</v>
      </c>
      <c r="D61" s="342" t="s">
        <v>1689</v>
      </c>
      <c r="E61" s="112"/>
    </row>
    <row r="62" spans="1:5" ht="22.5" customHeight="1" x14ac:dyDescent="0.25">
      <c r="A62" s="112"/>
      <c r="B62" s="341">
        <v>53</v>
      </c>
      <c r="C62" s="781" t="s">
        <v>1700</v>
      </c>
      <c r="D62" s="342" t="s">
        <v>1692</v>
      </c>
      <c r="E62" s="112"/>
    </row>
    <row r="63" spans="1:5" ht="22.5" customHeight="1" x14ac:dyDescent="0.25">
      <c r="A63" s="112"/>
      <c r="B63" s="341">
        <v>54</v>
      </c>
      <c r="C63" s="781" t="s">
        <v>63</v>
      </c>
      <c r="D63" s="342" t="s">
        <v>340</v>
      </c>
      <c r="E63" s="112"/>
    </row>
    <row r="64" spans="1:5" ht="22.5" customHeight="1" x14ac:dyDescent="0.25">
      <c r="A64" s="112"/>
      <c r="B64" s="341">
        <v>55</v>
      </c>
      <c r="C64" s="781" t="s">
        <v>64</v>
      </c>
      <c r="D64" s="342" t="s">
        <v>997</v>
      </c>
      <c r="E64" s="112"/>
    </row>
    <row r="65" spans="1:5" ht="22.5" customHeight="1" x14ac:dyDescent="0.25">
      <c r="A65" s="112"/>
      <c r="B65" s="341">
        <v>56</v>
      </c>
      <c r="C65" s="781" t="s">
        <v>1476</v>
      </c>
      <c r="D65" s="342" t="s">
        <v>25</v>
      </c>
      <c r="E65" s="112"/>
    </row>
    <row r="66" spans="1:5" ht="22.5" customHeight="1" x14ac:dyDescent="0.25">
      <c r="A66" s="112"/>
      <c r="B66" s="341">
        <v>57</v>
      </c>
      <c r="C66" s="781" t="s">
        <v>1583</v>
      </c>
      <c r="D66" s="342" t="s">
        <v>1584</v>
      </c>
      <c r="E66" s="112"/>
    </row>
    <row r="67" spans="1:5" ht="22.5" customHeight="1" x14ac:dyDescent="0.25">
      <c r="A67" s="112"/>
      <c r="B67" s="341">
        <v>58</v>
      </c>
      <c r="C67" s="781" t="s">
        <v>65</v>
      </c>
      <c r="D67" s="342" t="s">
        <v>66</v>
      </c>
      <c r="E67" s="112"/>
    </row>
    <row r="68" spans="1:5" ht="22.5" customHeight="1" x14ac:dyDescent="0.25">
      <c r="A68" s="112"/>
      <c r="B68" s="341">
        <v>59</v>
      </c>
      <c r="C68" s="781" t="s">
        <v>67</v>
      </c>
      <c r="D68" s="342" t="s">
        <v>68</v>
      </c>
      <c r="E68" s="112"/>
    </row>
    <row r="69" spans="1:5" ht="22.5" customHeight="1" x14ac:dyDescent="0.25">
      <c r="A69" s="112"/>
      <c r="B69" s="341">
        <v>60</v>
      </c>
      <c r="C69" s="781" t="s">
        <v>1337</v>
      </c>
      <c r="D69" s="342" t="s">
        <v>1338</v>
      </c>
      <c r="E69" s="112"/>
    </row>
    <row r="70" spans="1:5" ht="22.5" customHeight="1" x14ac:dyDescent="0.25">
      <c r="A70" s="112"/>
      <c r="B70" s="341">
        <v>61</v>
      </c>
      <c r="C70" s="343" t="s">
        <v>1394</v>
      </c>
      <c r="D70" s="342" t="s">
        <v>998</v>
      </c>
      <c r="E70" s="112"/>
    </row>
    <row r="71" spans="1:5" ht="22.5" customHeight="1" x14ac:dyDescent="0.25">
      <c r="A71" s="112"/>
      <c r="B71" s="341">
        <v>62</v>
      </c>
      <c r="C71" s="781" t="s">
        <v>1533</v>
      </c>
      <c r="D71" s="342" t="s">
        <v>1532</v>
      </c>
      <c r="E71" s="112"/>
    </row>
    <row r="72" spans="1:5" ht="22.5" customHeight="1" x14ac:dyDescent="0.25">
      <c r="A72" s="112"/>
      <c r="B72" s="341">
        <v>63</v>
      </c>
      <c r="C72" s="781" t="s">
        <v>72</v>
      </c>
      <c r="D72" s="342" t="s">
        <v>73</v>
      </c>
      <c r="E72" s="112"/>
    </row>
    <row r="73" spans="1:5" ht="22.5" customHeight="1" x14ac:dyDescent="0.25">
      <c r="A73" s="112"/>
      <c r="B73" s="341">
        <v>64</v>
      </c>
      <c r="C73" s="781" t="s">
        <v>75</v>
      </c>
      <c r="D73" s="342" t="s">
        <v>76</v>
      </c>
      <c r="E73" s="112"/>
    </row>
    <row r="74" spans="1:5" ht="22.5" customHeight="1" x14ac:dyDescent="0.25">
      <c r="A74" s="112"/>
      <c r="B74" s="341">
        <v>65</v>
      </c>
      <c r="C74" s="781" t="s">
        <v>77</v>
      </c>
      <c r="D74" s="342" t="s">
        <v>78</v>
      </c>
      <c r="E74" s="112"/>
    </row>
    <row r="75" spans="1:5" ht="22.5" customHeight="1" x14ac:dyDescent="0.25">
      <c r="A75" s="112"/>
      <c r="B75" s="341">
        <v>66</v>
      </c>
      <c r="C75" s="781" t="s">
        <v>1325</v>
      </c>
      <c r="D75" s="342" t="s">
        <v>1324</v>
      </c>
      <c r="E75" s="112"/>
    </row>
    <row r="76" spans="1:5" ht="22.5" customHeight="1" x14ac:dyDescent="0.25">
      <c r="A76" s="112"/>
      <c r="B76" s="341">
        <v>67</v>
      </c>
      <c r="C76" s="781" t="s">
        <v>79</v>
      </c>
      <c r="D76" s="342" t="s">
        <v>80</v>
      </c>
      <c r="E76" s="112"/>
    </row>
    <row r="77" spans="1:5" ht="22.5" customHeight="1" x14ac:dyDescent="0.25">
      <c r="A77" s="112"/>
      <c r="B77" s="341">
        <v>68</v>
      </c>
      <c r="C77" s="781" t="s">
        <v>1204</v>
      </c>
      <c r="D77" s="342" t="s">
        <v>81</v>
      </c>
      <c r="E77" s="112"/>
    </row>
    <row r="78" spans="1:5" ht="22.5" customHeight="1" x14ac:dyDescent="0.25">
      <c r="A78" s="112"/>
      <c r="B78" s="341">
        <v>69</v>
      </c>
      <c r="C78" s="781" t="s">
        <v>82</v>
      </c>
      <c r="D78" s="342" t="s">
        <v>83</v>
      </c>
      <c r="E78" s="112"/>
    </row>
    <row r="79" spans="1:5" ht="22.5" customHeight="1" x14ac:dyDescent="0.25">
      <c r="A79" s="112"/>
      <c r="B79" s="341">
        <v>70</v>
      </c>
      <c r="C79" s="781" t="s">
        <v>1701</v>
      </c>
      <c r="D79" s="342" t="s">
        <v>1695</v>
      </c>
      <c r="E79" s="112"/>
    </row>
    <row r="80" spans="1:5" ht="22.5" customHeight="1" x14ac:dyDescent="0.25">
      <c r="A80" s="112"/>
      <c r="B80" s="341">
        <v>71</v>
      </c>
      <c r="C80" s="782" t="s">
        <v>84</v>
      </c>
      <c r="D80" s="344" t="s">
        <v>85</v>
      </c>
      <c r="E80" s="112"/>
    </row>
    <row r="81" spans="1:5" ht="22.5" customHeight="1" x14ac:dyDescent="0.25">
      <c r="A81" s="112"/>
      <c r="B81" s="341">
        <v>72</v>
      </c>
      <c r="C81" s="782" t="s">
        <v>86</v>
      </c>
      <c r="D81" s="344" t="s">
        <v>1454</v>
      </c>
      <c r="E81" s="112"/>
    </row>
    <row r="82" spans="1:5" ht="22.5" customHeight="1" x14ac:dyDescent="0.25">
      <c r="A82" s="112"/>
      <c r="B82" s="341">
        <v>73</v>
      </c>
      <c r="C82" s="782" t="s">
        <v>70</v>
      </c>
      <c r="D82" s="344" t="s">
        <v>71</v>
      </c>
      <c r="E82" s="112"/>
    </row>
    <row r="83" spans="1:5" ht="22.5" customHeight="1" x14ac:dyDescent="0.25">
      <c r="A83" s="112"/>
      <c r="B83" s="341">
        <v>74</v>
      </c>
      <c r="C83" s="782" t="s">
        <v>1375</v>
      </c>
      <c r="D83" s="344" t="s">
        <v>999</v>
      </c>
      <c r="E83" s="112"/>
    </row>
    <row r="84" spans="1:5" ht="22.5" customHeight="1" x14ac:dyDescent="0.25">
      <c r="A84" s="112"/>
      <c r="B84" s="341">
        <v>75</v>
      </c>
      <c r="C84" s="782" t="s">
        <v>88</v>
      </c>
      <c r="D84" s="344" t="s">
        <v>89</v>
      </c>
      <c r="E84" s="112"/>
    </row>
    <row r="85" spans="1:5" ht="22.5" customHeight="1" x14ac:dyDescent="0.25">
      <c r="A85" s="112"/>
      <c r="B85" s="341">
        <v>76</v>
      </c>
      <c r="C85" s="782" t="s">
        <v>1474</v>
      </c>
      <c r="D85" s="344" t="s">
        <v>90</v>
      </c>
      <c r="E85" s="112"/>
    </row>
    <row r="86" spans="1:5" ht="22.5" customHeight="1" x14ac:dyDescent="0.25">
      <c r="A86" s="112"/>
      <c r="B86" s="341">
        <v>77</v>
      </c>
      <c r="C86" s="782" t="s">
        <v>91</v>
      </c>
      <c r="D86" s="344" t="s">
        <v>92</v>
      </c>
      <c r="E86" s="112"/>
    </row>
    <row r="87" spans="1:5" ht="22.5" customHeight="1" x14ac:dyDescent="0.25">
      <c r="A87" s="112"/>
      <c r="B87" s="341">
        <v>78</v>
      </c>
      <c r="C87" s="782" t="s">
        <v>1224</v>
      </c>
      <c r="D87" s="344" t="s">
        <v>93</v>
      </c>
      <c r="E87" s="112"/>
    </row>
    <row r="88" spans="1:5" ht="22.5" customHeight="1" x14ac:dyDescent="0.25">
      <c r="A88" s="112"/>
      <c r="B88" s="341">
        <v>79</v>
      </c>
      <c r="C88" s="782" t="s">
        <v>1360</v>
      </c>
      <c r="D88" s="344" t="s">
        <v>94</v>
      </c>
      <c r="E88" s="112"/>
    </row>
    <row r="89" spans="1:5" ht="23.45" customHeight="1" x14ac:dyDescent="0.25">
      <c r="A89" s="112"/>
      <c r="B89" s="341">
        <v>80</v>
      </c>
      <c r="C89" s="782" t="s">
        <v>95</v>
      </c>
      <c r="D89" s="344" t="s">
        <v>1000</v>
      </c>
      <c r="E89" s="112"/>
    </row>
    <row r="90" spans="1:5" s="1188" customFormat="1" ht="23.45" customHeight="1" x14ac:dyDescent="0.25">
      <c r="A90" s="112"/>
      <c r="B90" s="341">
        <v>81</v>
      </c>
      <c r="C90" s="782" t="s">
        <v>97</v>
      </c>
      <c r="D90" s="344" t="s">
        <v>98</v>
      </c>
      <c r="E90" s="112"/>
    </row>
    <row r="91" spans="1:5" s="1188" customFormat="1" ht="23.45" customHeight="1" x14ac:dyDescent="0.25">
      <c r="A91" s="112"/>
      <c r="B91" s="341">
        <v>82</v>
      </c>
      <c r="C91" s="782" t="s">
        <v>297</v>
      </c>
      <c r="D91" s="344" t="s">
        <v>99</v>
      </c>
      <c r="E91" s="112"/>
    </row>
    <row r="92" spans="1:5" ht="23.45" customHeight="1" x14ac:dyDescent="0.25">
      <c r="A92" s="788"/>
      <c r="B92" s="1349">
        <v>83</v>
      </c>
      <c r="C92" s="1350" t="s">
        <v>100</v>
      </c>
      <c r="D92" s="1351" t="s">
        <v>101</v>
      </c>
      <c r="E92" s="112"/>
    </row>
    <row r="93" spans="1:5" ht="15" customHeight="1" x14ac:dyDescent="0.25">
      <c r="A93" s="1062"/>
      <c r="B93" s="205" t="s">
        <v>102</v>
      </c>
      <c r="C93" s="783"/>
      <c r="D93" s="731"/>
      <c r="E93" s="112"/>
    </row>
    <row r="94" spans="1:5" x14ac:dyDescent="0.25">
      <c r="B94" s="205" t="s">
        <v>1715</v>
      </c>
    </row>
    <row r="95" spans="1:5" s="1188" customFormat="1" x14ac:dyDescent="0.25">
      <c r="B95" s="1274" t="s">
        <v>1716</v>
      </c>
    </row>
    <row r="96" spans="1:5" x14ac:dyDescent="0.25">
      <c r="B96" s="1274"/>
    </row>
    <row r="98" spans="2:2" x14ac:dyDescent="0.25">
      <c r="B98" s="1188"/>
    </row>
  </sheetData>
  <mergeCells count="1">
    <mergeCell ref="B7:D7"/>
  </mergeCells>
  <printOptions horizontalCentered="1"/>
  <pageMargins left="0.78740157480314965" right="0.59055118110236227" top="0.78740157480314965" bottom="0.59055118110236227" header="0.31496062992125984" footer="0.31496062992125984"/>
  <pageSetup paperSize="9" scale="65" orientation="portrait" r:id="rId1"/>
  <rowBreaks count="1" manualBreakCount="1">
    <brk id="51" max="4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AP94"/>
  <sheetViews>
    <sheetView view="pageBreakPreview" zoomScale="85" zoomScaleNormal="85" zoomScaleSheetLayoutView="85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C7" sqref="C7"/>
    </sheetView>
  </sheetViews>
  <sheetFormatPr baseColWidth="10" defaultRowHeight="15" x14ac:dyDescent="0.25"/>
  <cols>
    <col min="1" max="1" width="1.85546875" customWidth="1"/>
    <col min="2" max="2" width="5.140625" customWidth="1"/>
    <col min="3" max="3" width="56.85546875" customWidth="1"/>
    <col min="4" max="4" width="11.85546875" customWidth="1"/>
    <col min="5" max="7" width="10.85546875" customWidth="1"/>
    <col min="8" max="8" width="12.7109375" customWidth="1"/>
    <col min="9" max="9" width="10.85546875" customWidth="1"/>
    <col min="10" max="10" width="10.85546875" style="1188" customWidth="1"/>
    <col min="11" max="11" width="10.85546875" customWidth="1"/>
    <col min="12" max="12" width="11.7109375" customWidth="1"/>
    <col min="13" max="13" width="10.85546875" customWidth="1"/>
    <col min="14" max="14" width="11.7109375" customWidth="1"/>
    <col min="15" max="15" width="10.85546875" customWidth="1"/>
    <col min="16" max="16" width="11.42578125" bestFit="1" customWidth="1"/>
    <col min="17" max="17" width="5.7109375" customWidth="1"/>
    <col min="18" max="18" width="50.7109375" style="1455" bestFit="1" customWidth="1"/>
    <col min="19" max="19" width="23" style="1455" bestFit="1" customWidth="1"/>
    <col min="20" max="21" width="8.28515625" style="1455" bestFit="1" customWidth="1"/>
    <col min="22" max="22" width="6.7109375" style="1455" bestFit="1" customWidth="1"/>
    <col min="23" max="23" width="10" style="1455" bestFit="1" customWidth="1"/>
    <col min="24" max="24" width="8.28515625" style="1455" bestFit="1" customWidth="1"/>
    <col min="25" max="25" width="6.140625" style="1455" bestFit="1" customWidth="1"/>
    <col min="26" max="26" width="6.28515625" style="1455" bestFit="1" customWidth="1"/>
    <col min="27" max="27" width="12.7109375" style="1455" bestFit="1" customWidth="1"/>
    <col min="28" max="28" width="13.140625" style="1455" customWidth="1"/>
    <col min="29" max="29" width="39.42578125" style="1455" bestFit="1" customWidth="1"/>
    <col min="30" max="30" width="31" style="1455" bestFit="1" customWidth="1"/>
    <col min="31" max="31" width="13.28515625" style="1455" bestFit="1" customWidth="1"/>
    <col min="32" max="32" width="8.5703125" style="1455" bestFit="1" customWidth="1"/>
    <col min="33" max="33" width="11.28515625" style="1455" bestFit="1" customWidth="1"/>
    <col min="34" max="34" width="11.85546875" style="1455" bestFit="1" customWidth="1"/>
    <col min="35" max="35" width="9.85546875" bestFit="1" customWidth="1"/>
    <col min="36" max="36" width="13.28515625" bestFit="1" customWidth="1"/>
    <col min="37" max="37" width="11.28515625" bestFit="1" customWidth="1"/>
    <col min="38" max="38" width="12.5703125" bestFit="1" customWidth="1"/>
    <col min="39" max="39" width="14.140625" bestFit="1" customWidth="1"/>
    <col min="40" max="40" width="16.7109375" bestFit="1" customWidth="1"/>
  </cols>
  <sheetData>
    <row r="1" spans="1:42" ht="18" x14ac:dyDescent="0.25">
      <c r="A1" s="682" t="s">
        <v>1719</v>
      </c>
      <c r="B1" s="24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1457" t="s">
        <v>1127</v>
      </c>
      <c r="S1" s="1455" t="s">
        <v>1080</v>
      </c>
    </row>
    <row r="2" spans="1:42" ht="11.25" customHeight="1" x14ac:dyDescent="0.25">
      <c r="A2" s="25"/>
      <c r="B2" s="27"/>
      <c r="C2" s="468"/>
      <c r="D2" s="469"/>
      <c r="E2" s="469"/>
      <c r="F2" s="469"/>
      <c r="G2" s="469"/>
      <c r="H2" s="469"/>
      <c r="I2" s="469"/>
      <c r="J2" s="469"/>
      <c r="K2" s="469"/>
      <c r="L2" s="469"/>
      <c r="M2" s="469"/>
      <c r="N2" s="469"/>
      <c r="O2" s="469"/>
      <c r="P2" s="469"/>
      <c r="Q2" s="25"/>
      <c r="R2" s="1457" t="s">
        <v>1616</v>
      </c>
      <c r="S2" s="1455" t="s">
        <v>1468</v>
      </c>
    </row>
    <row r="3" spans="1:42" ht="15.75" x14ac:dyDescent="0.25">
      <c r="A3" s="25"/>
      <c r="B3" s="683" t="s">
        <v>295</v>
      </c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25"/>
    </row>
    <row r="4" spans="1:42" ht="15.75" x14ac:dyDescent="0.25">
      <c r="A4" s="25"/>
      <c r="B4" s="470"/>
      <c r="C4" s="469"/>
      <c r="D4" s="469"/>
      <c r="E4" s="469"/>
      <c r="F4" s="469"/>
      <c r="G4" s="469"/>
      <c r="H4" s="469"/>
      <c r="I4" s="469"/>
      <c r="J4" s="469"/>
      <c r="K4" s="469"/>
      <c r="L4" s="469"/>
      <c r="M4" s="469"/>
      <c r="N4" s="469"/>
      <c r="O4" s="469"/>
      <c r="P4" s="469"/>
      <c r="Q4" s="25"/>
      <c r="R4" s="1455" t="s">
        <v>1591</v>
      </c>
      <c r="S4" s="1455" t="s">
        <v>1478</v>
      </c>
    </row>
    <row r="5" spans="1:42" x14ac:dyDescent="0.25">
      <c r="A5" s="25"/>
      <c r="B5" s="2035" t="s">
        <v>226</v>
      </c>
      <c r="C5" s="2035" t="s">
        <v>3</v>
      </c>
      <c r="D5" s="2032" t="s">
        <v>292</v>
      </c>
      <c r="E5" s="2033"/>
      <c r="F5" s="2033"/>
      <c r="G5" s="2034"/>
      <c r="H5" s="2037" t="s">
        <v>294</v>
      </c>
      <c r="I5" s="2037"/>
      <c r="J5" s="2038"/>
      <c r="K5" s="2037"/>
      <c r="L5" s="2039" t="s">
        <v>238</v>
      </c>
      <c r="M5" s="2040"/>
      <c r="N5" s="2040"/>
      <c r="O5" s="2041"/>
      <c r="P5" s="1459" t="s">
        <v>285</v>
      </c>
      <c r="Q5" s="25"/>
      <c r="S5" s="1455" t="s">
        <v>292</v>
      </c>
      <c r="W5" s="1455" t="s">
        <v>525</v>
      </c>
      <c r="AA5" s="1455" t="s">
        <v>389</v>
      </c>
    </row>
    <row r="6" spans="1:42" ht="30.75" customHeight="1" x14ac:dyDescent="0.25">
      <c r="A6" s="25"/>
      <c r="B6" s="2036"/>
      <c r="C6" s="2036"/>
      <c r="D6" s="1460" t="s">
        <v>281</v>
      </c>
      <c r="E6" s="1461" t="s">
        <v>282</v>
      </c>
      <c r="F6" s="1462" t="s">
        <v>283</v>
      </c>
      <c r="G6" s="1461" t="s">
        <v>284</v>
      </c>
      <c r="H6" s="1461" t="s">
        <v>281</v>
      </c>
      <c r="I6" s="1461" t="s">
        <v>282</v>
      </c>
      <c r="J6" s="1461" t="s">
        <v>283</v>
      </c>
      <c r="K6" s="1461" t="s">
        <v>284</v>
      </c>
      <c r="L6" s="1461" t="s">
        <v>281</v>
      </c>
      <c r="M6" s="1461" t="s">
        <v>282</v>
      </c>
      <c r="N6" s="1462" t="s">
        <v>283</v>
      </c>
      <c r="O6" s="1463" t="s">
        <v>284</v>
      </c>
      <c r="P6" s="1464" t="s">
        <v>296</v>
      </c>
      <c r="Q6" s="25"/>
      <c r="R6" s="1455" t="s">
        <v>1477</v>
      </c>
      <c r="S6" s="1455" t="s">
        <v>383</v>
      </c>
      <c r="T6" s="1455" t="s">
        <v>384</v>
      </c>
      <c r="U6" s="1455" t="s">
        <v>283</v>
      </c>
      <c r="V6" s="1455" t="s">
        <v>385</v>
      </c>
      <c r="W6" s="1455" t="s">
        <v>383</v>
      </c>
      <c r="X6" s="1455" t="s">
        <v>384</v>
      </c>
      <c r="Y6" s="1455" t="s">
        <v>283</v>
      </c>
      <c r="Z6" s="1455" t="s">
        <v>385</v>
      </c>
    </row>
    <row r="7" spans="1:42" ht="20.45" customHeight="1" x14ac:dyDescent="0.25">
      <c r="A7" s="25"/>
      <c r="B7" s="704">
        <v>1</v>
      </c>
      <c r="C7" s="728" t="str">
        <f t="shared" ref="C7:C38" si="0">+R7</f>
        <v>Agro Industrial Paramonga S.A.A.</v>
      </c>
      <c r="D7" s="684" t="str">
        <f t="shared" ref="D7:K7" si="1">+IF(S7&lt;&gt;0,S7,"")</f>
        <v/>
      </c>
      <c r="E7" s="685">
        <f t="shared" si="1"/>
        <v>23.000000000000004</v>
      </c>
      <c r="F7" s="685" t="str">
        <f t="shared" si="1"/>
        <v/>
      </c>
      <c r="G7" s="686" t="str">
        <f t="shared" si="1"/>
        <v/>
      </c>
      <c r="H7" s="687" t="str">
        <f t="shared" si="1"/>
        <v/>
      </c>
      <c r="I7" s="685" t="str">
        <f t="shared" si="1"/>
        <v/>
      </c>
      <c r="J7" s="685" t="str">
        <f t="shared" si="1"/>
        <v/>
      </c>
      <c r="K7" s="688" t="str">
        <f t="shared" si="1"/>
        <v/>
      </c>
      <c r="L7" s="685" t="str">
        <f>+IF((S7+W7)&lt;&gt;0,S7+W7,"")</f>
        <v/>
      </c>
      <c r="M7" s="685">
        <f>+IF((T7+X7)&lt;&gt;0,T7+X7,"")</f>
        <v>23.000000000000004</v>
      </c>
      <c r="N7" s="685" t="str">
        <f>+IF((U7+Y7)&lt;&gt;0,U7+Y7,"")</f>
        <v/>
      </c>
      <c r="O7" s="689" t="str">
        <f>+IF((V7+Z7)&lt;&gt;0,V7+Z7,"")</f>
        <v/>
      </c>
      <c r="P7" s="690">
        <f t="shared" ref="P7:P70" si="2">SUM(L7:O7)</f>
        <v>23.000000000000004</v>
      </c>
      <c r="Q7" s="25"/>
      <c r="R7" s="1455" t="s">
        <v>5</v>
      </c>
      <c r="T7" s="1455">
        <v>23.000000000000004</v>
      </c>
      <c r="AA7" s="1455">
        <v>23.000000000000004</v>
      </c>
    </row>
    <row r="8" spans="1:42" ht="20.45" customHeight="1" x14ac:dyDescent="0.25">
      <c r="A8" s="25"/>
      <c r="B8" s="704">
        <v>2</v>
      </c>
      <c r="C8" s="728" t="str">
        <f t="shared" si="0"/>
        <v>Agroaurora S.A.C.</v>
      </c>
      <c r="D8" s="684" t="str">
        <f t="shared" ref="D8:D39" si="3">+IF(S8&lt;&gt;0,S8,"")</f>
        <v/>
      </c>
      <c r="E8" s="685">
        <f t="shared" ref="E8:E39" si="4">+IF(T8&lt;&gt;0,T8,"")</f>
        <v>37.5</v>
      </c>
      <c r="F8" s="685" t="str">
        <f t="shared" ref="F8:F39" si="5">+IF(U8&lt;&gt;0,U8,"")</f>
        <v/>
      </c>
      <c r="G8" s="686" t="str">
        <f t="shared" ref="G8:G39" si="6">+IF(V8&lt;&gt;0,V8,"")</f>
        <v/>
      </c>
      <c r="H8" s="687" t="str">
        <f t="shared" ref="H8:H39" si="7">+IF(W8&lt;&gt;0,W8,"")</f>
        <v/>
      </c>
      <c r="I8" s="685" t="str">
        <f t="shared" ref="I8:I39" si="8">+IF(X8&lt;&gt;0,X8,"")</f>
        <v/>
      </c>
      <c r="J8" s="685" t="str">
        <f t="shared" ref="J8:J71" si="9">+IF(Y8&lt;&gt;0,Y8,"")</f>
        <v/>
      </c>
      <c r="K8" s="688" t="str">
        <f t="shared" ref="K8:K71" si="10">+IF(Z8&lt;&gt;0,Z8,"")</f>
        <v/>
      </c>
      <c r="L8" s="685" t="str">
        <f t="shared" ref="L8:L39" si="11">+IF((S8+W8)&lt;&gt;0,S8+W8,"")</f>
        <v/>
      </c>
      <c r="M8" s="685">
        <f t="shared" ref="M8:M39" si="12">+IF((T8+X8)&lt;&gt;0,T8+X8,"")</f>
        <v>37.5</v>
      </c>
      <c r="N8" s="685" t="str">
        <f t="shared" ref="N8:N71" si="13">+IF((U8+Y8)&lt;&gt;0,U8+Y8,"")</f>
        <v/>
      </c>
      <c r="O8" s="689" t="str">
        <f>+IF((V8+Z8)&lt;&gt;0,V8+Z8,"")</f>
        <v/>
      </c>
      <c r="P8" s="690">
        <f t="shared" si="2"/>
        <v>37.5</v>
      </c>
      <c r="Q8" s="25"/>
      <c r="R8" s="1455" t="s">
        <v>1365</v>
      </c>
      <c r="T8" s="1455">
        <v>37.5</v>
      </c>
      <c r="AA8" s="1455">
        <v>37.5</v>
      </c>
      <c r="AP8" s="1299"/>
    </row>
    <row r="9" spans="1:42" ht="20.45" customHeight="1" x14ac:dyDescent="0.25">
      <c r="A9" s="25"/>
      <c r="B9" s="704">
        <v>3</v>
      </c>
      <c r="C9" s="728" t="str">
        <f t="shared" si="0"/>
        <v>Agroindustrias San Jacinto S.A.A.</v>
      </c>
      <c r="D9" s="691" t="str">
        <f t="shared" si="3"/>
        <v/>
      </c>
      <c r="E9" s="685">
        <f t="shared" si="4"/>
        <v>21.709999999999997</v>
      </c>
      <c r="F9" s="694" t="str">
        <f t="shared" si="5"/>
        <v/>
      </c>
      <c r="G9" s="692" t="str">
        <f t="shared" si="6"/>
        <v/>
      </c>
      <c r="H9" s="693" t="str">
        <f t="shared" si="7"/>
        <v/>
      </c>
      <c r="I9" s="694" t="str">
        <f t="shared" si="8"/>
        <v/>
      </c>
      <c r="J9" s="685" t="str">
        <f t="shared" si="9"/>
        <v/>
      </c>
      <c r="K9" s="688" t="str">
        <f t="shared" si="10"/>
        <v/>
      </c>
      <c r="L9" s="685" t="str">
        <f t="shared" si="11"/>
        <v/>
      </c>
      <c r="M9" s="685">
        <f t="shared" si="12"/>
        <v>21.709999999999997</v>
      </c>
      <c r="N9" s="685" t="str">
        <f t="shared" si="13"/>
        <v/>
      </c>
      <c r="O9" s="689" t="str">
        <f t="shared" ref="O9:O72" si="14">+IF((V9+Z9)&lt;&gt;0,V9+Z9,"")</f>
        <v/>
      </c>
      <c r="P9" s="695">
        <f t="shared" si="2"/>
        <v>21.709999999999997</v>
      </c>
      <c r="Q9" s="25"/>
      <c r="R9" s="1455" t="s">
        <v>1654</v>
      </c>
      <c r="T9" s="1455">
        <v>21.709999999999997</v>
      </c>
      <c r="AA9" s="1455">
        <v>21.709999999999997</v>
      </c>
      <c r="AP9" s="1299"/>
    </row>
    <row r="10" spans="1:42" ht="20.45" customHeight="1" x14ac:dyDescent="0.25">
      <c r="A10" s="25"/>
      <c r="B10" s="704">
        <v>4</v>
      </c>
      <c r="C10" s="728" t="str">
        <f t="shared" si="0"/>
        <v>Andean Power S.A.C.</v>
      </c>
      <c r="D10" s="691">
        <f t="shared" si="3"/>
        <v>20</v>
      </c>
      <c r="E10" s="685" t="str">
        <f t="shared" si="4"/>
        <v/>
      </c>
      <c r="F10" s="694" t="str">
        <f t="shared" si="5"/>
        <v/>
      </c>
      <c r="G10" s="692" t="str">
        <f t="shared" si="6"/>
        <v/>
      </c>
      <c r="H10" s="693" t="str">
        <f t="shared" si="7"/>
        <v/>
      </c>
      <c r="I10" s="694" t="str">
        <f t="shared" si="8"/>
        <v/>
      </c>
      <c r="J10" s="685" t="str">
        <f t="shared" si="9"/>
        <v/>
      </c>
      <c r="K10" s="688" t="str">
        <f t="shared" si="10"/>
        <v/>
      </c>
      <c r="L10" s="685">
        <f t="shared" si="11"/>
        <v>20</v>
      </c>
      <c r="M10" s="685" t="str">
        <f t="shared" si="12"/>
        <v/>
      </c>
      <c r="N10" s="685" t="str">
        <f t="shared" si="13"/>
        <v/>
      </c>
      <c r="O10" s="689" t="str">
        <f t="shared" si="14"/>
        <v/>
      </c>
      <c r="P10" s="690">
        <f t="shared" si="2"/>
        <v>20</v>
      </c>
      <c r="Q10" s="25"/>
      <c r="R10" s="1455" t="s">
        <v>1536</v>
      </c>
      <c r="S10" s="1455">
        <v>20</v>
      </c>
      <c r="AA10" s="1455">
        <v>20</v>
      </c>
      <c r="AP10" s="1299"/>
    </row>
    <row r="11" spans="1:42" ht="20.45" customHeight="1" x14ac:dyDescent="0.25">
      <c r="A11" s="25"/>
      <c r="B11" s="704">
        <v>5</v>
      </c>
      <c r="C11" s="728" t="str">
        <f t="shared" si="0"/>
        <v>Asociación Santa Lucia de Chacas</v>
      </c>
      <c r="D11" s="691">
        <f t="shared" si="3"/>
        <v>3</v>
      </c>
      <c r="E11" s="685" t="str">
        <f t="shared" si="4"/>
        <v/>
      </c>
      <c r="F11" s="694" t="str">
        <f t="shared" si="5"/>
        <v/>
      </c>
      <c r="G11" s="692" t="str">
        <f t="shared" si="6"/>
        <v/>
      </c>
      <c r="H11" s="693" t="str">
        <f t="shared" si="7"/>
        <v/>
      </c>
      <c r="I11" s="694" t="str">
        <f t="shared" si="8"/>
        <v/>
      </c>
      <c r="J11" s="685" t="str">
        <f t="shared" si="9"/>
        <v/>
      </c>
      <c r="K11" s="688" t="str">
        <f t="shared" si="10"/>
        <v/>
      </c>
      <c r="L11" s="685">
        <f t="shared" si="11"/>
        <v>3</v>
      </c>
      <c r="M11" s="685" t="str">
        <f t="shared" si="12"/>
        <v/>
      </c>
      <c r="N11" s="685" t="str">
        <f t="shared" si="13"/>
        <v/>
      </c>
      <c r="O11" s="689" t="str">
        <f t="shared" si="14"/>
        <v/>
      </c>
      <c r="P11" s="695">
        <f t="shared" si="2"/>
        <v>3</v>
      </c>
      <c r="Q11" s="25"/>
      <c r="R11" s="1455" t="s">
        <v>7</v>
      </c>
      <c r="S11" s="1455">
        <v>3</v>
      </c>
      <c r="AA11" s="1455">
        <v>3</v>
      </c>
      <c r="AP11" s="1299"/>
    </row>
    <row r="12" spans="1:42" ht="20.45" customHeight="1" x14ac:dyDescent="0.25">
      <c r="A12" s="25"/>
      <c r="B12" s="704">
        <v>6</v>
      </c>
      <c r="C12" s="728" t="str">
        <f t="shared" si="0"/>
        <v>Atria Energía S.A.C.</v>
      </c>
      <c r="D12" s="691">
        <f t="shared" si="3"/>
        <v>1.7999999999999996</v>
      </c>
      <c r="E12" s="685" t="str">
        <f t="shared" si="4"/>
        <v/>
      </c>
      <c r="F12" s="694" t="str">
        <f t="shared" si="5"/>
        <v/>
      </c>
      <c r="G12" s="692" t="str">
        <f t="shared" si="6"/>
        <v/>
      </c>
      <c r="H12" s="693" t="str">
        <f t="shared" si="7"/>
        <v/>
      </c>
      <c r="I12" s="694" t="str">
        <f t="shared" si="8"/>
        <v/>
      </c>
      <c r="J12" s="685" t="str">
        <f t="shared" si="9"/>
        <v/>
      </c>
      <c r="K12" s="688" t="str">
        <f t="shared" si="10"/>
        <v/>
      </c>
      <c r="L12" s="685">
        <f t="shared" si="11"/>
        <v>1.7999999999999996</v>
      </c>
      <c r="M12" s="685" t="str">
        <f t="shared" si="12"/>
        <v/>
      </c>
      <c r="N12" s="685" t="str">
        <f t="shared" si="13"/>
        <v/>
      </c>
      <c r="O12" s="689" t="str">
        <f t="shared" si="14"/>
        <v/>
      </c>
      <c r="P12" s="690">
        <f t="shared" si="2"/>
        <v>1.7999999999999996</v>
      </c>
      <c r="Q12" s="25"/>
      <c r="R12" s="1455" t="s">
        <v>1659</v>
      </c>
      <c r="S12" s="1455">
        <v>1.7999999999999996</v>
      </c>
      <c r="AA12" s="1455">
        <v>1.7999999999999996</v>
      </c>
      <c r="AP12" s="1299"/>
    </row>
    <row r="13" spans="1:42" ht="20.45" customHeight="1" x14ac:dyDescent="0.25">
      <c r="A13" s="25"/>
      <c r="B13" s="704">
        <v>7</v>
      </c>
      <c r="C13" s="728" t="str">
        <f t="shared" si="0"/>
        <v>Bioenergía del Chira S.A.</v>
      </c>
      <c r="D13" s="691" t="str">
        <f t="shared" si="3"/>
        <v/>
      </c>
      <c r="E13" s="685">
        <f t="shared" si="4"/>
        <v>15.820000000000004</v>
      </c>
      <c r="F13" s="694" t="str">
        <f t="shared" si="5"/>
        <v/>
      </c>
      <c r="G13" s="692" t="str">
        <f t="shared" si="6"/>
        <v/>
      </c>
      <c r="H13" s="693" t="str">
        <f t="shared" si="7"/>
        <v/>
      </c>
      <c r="I13" s="694" t="str">
        <f t="shared" si="8"/>
        <v/>
      </c>
      <c r="J13" s="685" t="str">
        <f t="shared" si="9"/>
        <v/>
      </c>
      <c r="K13" s="688" t="str">
        <f t="shared" si="10"/>
        <v/>
      </c>
      <c r="L13" s="685" t="str">
        <f t="shared" si="11"/>
        <v/>
      </c>
      <c r="M13" s="685">
        <f t="shared" si="12"/>
        <v>15.820000000000004</v>
      </c>
      <c r="N13" s="685" t="str">
        <f t="shared" si="13"/>
        <v/>
      </c>
      <c r="O13" s="689" t="str">
        <f t="shared" si="14"/>
        <v/>
      </c>
      <c r="P13" s="695">
        <f t="shared" si="2"/>
        <v>15.820000000000004</v>
      </c>
      <c r="Q13" s="25"/>
      <c r="R13" s="1455" t="s">
        <v>1504</v>
      </c>
      <c r="T13" s="1455">
        <v>15.820000000000004</v>
      </c>
      <c r="AA13" s="1455">
        <v>15.820000000000004</v>
      </c>
      <c r="AP13" s="1299"/>
    </row>
    <row r="14" spans="1:42" ht="20.45" customHeight="1" x14ac:dyDescent="0.25">
      <c r="A14" s="25"/>
      <c r="B14" s="704">
        <v>8</v>
      </c>
      <c r="C14" s="728" t="str">
        <f t="shared" si="0"/>
        <v>Celepsa Renovables S.R.L.</v>
      </c>
      <c r="D14" s="691">
        <f t="shared" si="3"/>
        <v>19.682999999999989</v>
      </c>
      <c r="E14" s="685" t="str">
        <f t="shared" si="4"/>
        <v/>
      </c>
      <c r="F14" s="694" t="str">
        <f t="shared" si="5"/>
        <v/>
      </c>
      <c r="G14" s="692" t="str">
        <f t="shared" si="6"/>
        <v/>
      </c>
      <c r="H14" s="693" t="str">
        <f t="shared" si="7"/>
        <v/>
      </c>
      <c r="I14" s="694" t="str">
        <f t="shared" si="8"/>
        <v/>
      </c>
      <c r="J14" s="685" t="str">
        <f t="shared" si="9"/>
        <v/>
      </c>
      <c r="K14" s="688" t="str">
        <f t="shared" si="10"/>
        <v/>
      </c>
      <c r="L14" s="685">
        <f t="shared" si="11"/>
        <v>19.682999999999989</v>
      </c>
      <c r="M14" s="685" t="str">
        <f t="shared" si="12"/>
        <v/>
      </c>
      <c r="N14" s="685" t="str">
        <f t="shared" si="13"/>
        <v/>
      </c>
      <c r="O14" s="689" t="str">
        <f t="shared" si="14"/>
        <v/>
      </c>
      <c r="P14" s="690">
        <f t="shared" si="2"/>
        <v>19.682999999999989</v>
      </c>
      <c r="Q14" s="25"/>
      <c r="R14" s="1455" t="s">
        <v>1527</v>
      </c>
      <c r="S14" s="1455">
        <v>19.682999999999989</v>
      </c>
      <c r="AA14" s="1455">
        <v>19.682999999999989</v>
      </c>
      <c r="AP14" s="1299"/>
    </row>
    <row r="15" spans="1:42" ht="20.45" customHeight="1" x14ac:dyDescent="0.25">
      <c r="A15" s="25"/>
      <c r="B15" s="704">
        <v>9</v>
      </c>
      <c r="C15" s="728" t="str">
        <f t="shared" si="0"/>
        <v>Central Hidroeléctrica de Langui S.A.</v>
      </c>
      <c r="D15" s="691">
        <f t="shared" si="3"/>
        <v>6.4200000000000008</v>
      </c>
      <c r="E15" s="685" t="str">
        <f t="shared" si="4"/>
        <v/>
      </c>
      <c r="F15" s="694" t="str">
        <f t="shared" si="5"/>
        <v/>
      </c>
      <c r="G15" s="692" t="str">
        <f t="shared" si="6"/>
        <v/>
      </c>
      <c r="H15" s="693" t="str">
        <f t="shared" si="7"/>
        <v/>
      </c>
      <c r="I15" s="694" t="str">
        <f t="shared" si="8"/>
        <v/>
      </c>
      <c r="J15" s="685" t="str">
        <f t="shared" si="9"/>
        <v/>
      </c>
      <c r="K15" s="688" t="str">
        <f t="shared" si="10"/>
        <v/>
      </c>
      <c r="L15" s="685">
        <f t="shared" si="11"/>
        <v>6.4200000000000008</v>
      </c>
      <c r="M15" s="685" t="str">
        <f t="shared" si="12"/>
        <v/>
      </c>
      <c r="N15" s="685" t="str">
        <f t="shared" si="13"/>
        <v/>
      </c>
      <c r="O15" s="689" t="str">
        <f t="shared" si="14"/>
        <v/>
      </c>
      <c r="P15" s="695">
        <f t="shared" si="2"/>
        <v>6.4200000000000008</v>
      </c>
      <c r="Q15" s="25"/>
      <c r="R15" s="1455" t="s">
        <v>1295</v>
      </c>
      <c r="S15" s="1455">
        <v>6.4200000000000008</v>
      </c>
      <c r="AA15" s="1455">
        <v>6.4200000000000008</v>
      </c>
      <c r="AP15" s="1299"/>
    </row>
    <row r="16" spans="1:42" ht="20.45" customHeight="1" x14ac:dyDescent="0.25">
      <c r="A16" s="25"/>
      <c r="B16" s="704">
        <v>10</v>
      </c>
      <c r="C16" s="728" t="str">
        <f t="shared" si="0"/>
        <v>Centrales Santa Rosa S.A.C.</v>
      </c>
      <c r="D16" s="691">
        <f t="shared" si="3"/>
        <v>2.9</v>
      </c>
      <c r="E16" s="685" t="str">
        <f t="shared" si="4"/>
        <v/>
      </c>
      <c r="F16" s="694" t="str">
        <f t="shared" si="5"/>
        <v/>
      </c>
      <c r="G16" s="692" t="str">
        <f t="shared" si="6"/>
        <v/>
      </c>
      <c r="H16" s="693" t="str">
        <f t="shared" si="7"/>
        <v/>
      </c>
      <c r="I16" s="694" t="str">
        <f t="shared" si="8"/>
        <v/>
      </c>
      <c r="J16" s="685" t="str">
        <f t="shared" si="9"/>
        <v/>
      </c>
      <c r="K16" s="688" t="str">
        <f t="shared" si="10"/>
        <v/>
      </c>
      <c r="L16" s="685">
        <f t="shared" si="11"/>
        <v>2.9</v>
      </c>
      <c r="M16" s="685" t="str">
        <f t="shared" si="12"/>
        <v/>
      </c>
      <c r="N16" s="685" t="str">
        <f t="shared" si="13"/>
        <v/>
      </c>
      <c r="O16" s="689" t="str">
        <f t="shared" si="14"/>
        <v/>
      </c>
      <c r="P16" s="690">
        <f t="shared" si="2"/>
        <v>2.9</v>
      </c>
      <c r="Q16" s="25"/>
      <c r="R16" s="1455" t="s">
        <v>1317</v>
      </c>
      <c r="S16" s="1455">
        <v>2.9</v>
      </c>
      <c r="AA16" s="1455">
        <v>2.9</v>
      </c>
      <c r="AP16" s="1299"/>
    </row>
    <row r="17" spans="1:42" ht="20.45" customHeight="1" x14ac:dyDescent="0.25">
      <c r="A17" s="25"/>
      <c r="B17" s="704">
        <v>11</v>
      </c>
      <c r="C17" s="728" t="str">
        <f t="shared" si="0"/>
        <v>Chinango S.A.C</v>
      </c>
      <c r="D17" s="691">
        <f t="shared" si="3"/>
        <v>185.1</v>
      </c>
      <c r="E17" s="685" t="str">
        <f t="shared" si="4"/>
        <v/>
      </c>
      <c r="F17" s="694" t="str">
        <f t="shared" si="5"/>
        <v/>
      </c>
      <c r="G17" s="692" t="str">
        <f t="shared" si="6"/>
        <v/>
      </c>
      <c r="H17" s="693" t="str">
        <f t="shared" si="7"/>
        <v/>
      </c>
      <c r="I17" s="694" t="str">
        <f t="shared" si="8"/>
        <v/>
      </c>
      <c r="J17" s="685" t="str">
        <f t="shared" si="9"/>
        <v/>
      </c>
      <c r="K17" s="688" t="str">
        <f t="shared" si="10"/>
        <v/>
      </c>
      <c r="L17" s="685">
        <f t="shared" si="11"/>
        <v>185.1</v>
      </c>
      <c r="M17" s="685" t="str">
        <f t="shared" si="12"/>
        <v/>
      </c>
      <c r="N17" s="685" t="str">
        <f t="shared" si="13"/>
        <v/>
      </c>
      <c r="O17" s="689" t="str">
        <f t="shared" si="14"/>
        <v/>
      </c>
      <c r="P17" s="690">
        <f t="shared" si="2"/>
        <v>185.1</v>
      </c>
      <c r="Q17" s="25"/>
      <c r="R17" s="1455" t="s">
        <v>11</v>
      </c>
      <c r="S17" s="1455">
        <v>185.1</v>
      </c>
      <c r="AA17" s="1455">
        <v>185.1</v>
      </c>
      <c r="AP17" s="1299"/>
    </row>
    <row r="18" spans="1:42" ht="20.45" customHeight="1" x14ac:dyDescent="0.25">
      <c r="A18" s="25"/>
      <c r="B18" s="704">
        <v>12</v>
      </c>
      <c r="C18" s="728" t="str">
        <f t="shared" si="0"/>
        <v>Cía Hidroeléctrica San Hilarión S.A.C.</v>
      </c>
      <c r="D18" s="691" t="str">
        <f t="shared" si="3"/>
        <v/>
      </c>
      <c r="E18" s="685" t="str">
        <f t="shared" si="4"/>
        <v/>
      </c>
      <c r="F18" s="694" t="str">
        <f t="shared" si="5"/>
        <v/>
      </c>
      <c r="G18" s="692" t="str">
        <f t="shared" si="6"/>
        <v/>
      </c>
      <c r="H18" s="693">
        <f t="shared" si="7"/>
        <v>0.6</v>
      </c>
      <c r="I18" s="694" t="str">
        <f t="shared" si="8"/>
        <v/>
      </c>
      <c r="J18" s="685" t="str">
        <f t="shared" si="9"/>
        <v/>
      </c>
      <c r="K18" s="688" t="str">
        <f t="shared" si="10"/>
        <v/>
      </c>
      <c r="L18" s="685">
        <f t="shared" si="11"/>
        <v>0.6</v>
      </c>
      <c r="M18" s="685" t="str">
        <f t="shared" si="12"/>
        <v/>
      </c>
      <c r="N18" s="685" t="str">
        <f t="shared" si="13"/>
        <v/>
      </c>
      <c r="O18" s="689" t="str">
        <f t="shared" si="14"/>
        <v/>
      </c>
      <c r="P18" s="690">
        <f t="shared" si="2"/>
        <v>0.6</v>
      </c>
      <c r="Q18" s="25"/>
      <c r="R18" s="1455" t="s">
        <v>1297</v>
      </c>
      <c r="W18" s="1455">
        <v>0.6</v>
      </c>
      <c r="AA18" s="1455">
        <v>0.6</v>
      </c>
      <c r="AP18" s="1299"/>
    </row>
    <row r="19" spans="1:42" ht="20.45" customHeight="1" x14ac:dyDescent="0.25">
      <c r="A19" s="25"/>
      <c r="B19" s="704">
        <v>13</v>
      </c>
      <c r="C19" s="728" t="str">
        <f t="shared" si="0"/>
        <v>Compañia Eléctrica El Platanal S.A.</v>
      </c>
      <c r="D19" s="691">
        <f t="shared" si="3"/>
        <v>219.99999999999991</v>
      </c>
      <c r="E19" s="685" t="str">
        <f t="shared" si="4"/>
        <v/>
      </c>
      <c r="F19" s="694" t="str">
        <f t="shared" si="5"/>
        <v/>
      </c>
      <c r="G19" s="692" t="str">
        <f t="shared" si="6"/>
        <v/>
      </c>
      <c r="H19" s="693" t="str">
        <f t="shared" si="7"/>
        <v/>
      </c>
      <c r="I19" s="694" t="str">
        <f t="shared" si="8"/>
        <v/>
      </c>
      <c r="J19" s="685" t="str">
        <f t="shared" si="9"/>
        <v/>
      </c>
      <c r="K19" s="688" t="str">
        <f t="shared" si="10"/>
        <v/>
      </c>
      <c r="L19" s="685">
        <f t="shared" si="11"/>
        <v>219.99999999999991</v>
      </c>
      <c r="M19" s="685" t="str">
        <f t="shared" si="12"/>
        <v/>
      </c>
      <c r="N19" s="685" t="str">
        <f t="shared" si="13"/>
        <v/>
      </c>
      <c r="O19" s="689" t="str">
        <f t="shared" si="14"/>
        <v/>
      </c>
      <c r="P19" s="695">
        <f t="shared" si="2"/>
        <v>219.99999999999991</v>
      </c>
      <c r="Q19" s="25"/>
      <c r="R19" s="1455" t="s">
        <v>14</v>
      </c>
      <c r="S19" s="1455">
        <v>219.99999999999991</v>
      </c>
      <c r="AA19" s="1455">
        <v>219.99999999999991</v>
      </c>
      <c r="AP19" s="1299"/>
    </row>
    <row r="20" spans="1:42" ht="20.45" customHeight="1" x14ac:dyDescent="0.25">
      <c r="A20" s="25"/>
      <c r="B20" s="704">
        <v>14</v>
      </c>
      <c r="C20" s="728" t="str">
        <f t="shared" si="0"/>
        <v>Compañia Hidroeléctrica Tingo S.A.</v>
      </c>
      <c r="D20" s="691">
        <f t="shared" si="3"/>
        <v>1.6499999999999997</v>
      </c>
      <c r="E20" s="685" t="str">
        <f t="shared" si="4"/>
        <v/>
      </c>
      <c r="F20" s="694" t="str">
        <f t="shared" si="5"/>
        <v/>
      </c>
      <c r="G20" s="692" t="str">
        <f t="shared" si="6"/>
        <v/>
      </c>
      <c r="H20" s="693" t="str">
        <f t="shared" si="7"/>
        <v/>
      </c>
      <c r="I20" s="694" t="str">
        <f t="shared" si="8"/>
        <v/>
      </c>
      <c r="J20" s="685" t="str">
        <f t="shared" si="9"/>
        <v/>
      </c>
      <c r="K20" s="688" t="str">
        <f t="shared" si="10"/>
        <v/>
      </c>
      <c r="L20" s="685">
        <f t="shared" si="11"/>
        <v>1.6499999999999997</v>
      </c>
      <c r="M20" s="685" t="str">
        <f t="shared" si="12"/>
        <v/>
      </c>
      <c r="N20" s="685" t="str">
        <f t="shared" si="13"/>
        <v/>
      </c>
      <c r="O20" s="689" t="str">
        <f t="shared" si="14"/>
        <v/>
      </c>
      <c r="P20" s="690">
        <f t="shared" si="2"/>
        <v>1.6499999999999997</v>
      </c>
      <c r="Q20" s="25"/>
      <c r="R20" s="1455" t="s">
        <v>1198</v>
      </c>
      <c r="S20" s="1455">
        <v>1.6499999999999997</v>
      </c>
      <c r="AA20" s="1455">
        <v>1.6499999999999997</v>
      </c>
      <c r="AP20" s="1299"/>
    </row>
    <row r="21" spans="1:42" ht="20.45" customHeight="1" x14ac:dyDescent="0.25">
      <c r="A21" s="25"/>
      <c r="B21" s="704">
        <v>15</v>
      </c>
      <c r="C21" s="728" t="str">
        <f t="shared" si="0"/>
        <v>Consorcio Eléctrico Villacurí S.A.C.</v>
      </c>
      <c r="D21" s="691">
        <f t="shared" si="3"/>
        <v>1.67</v>
      </c>
      <c r="E21" s="685">
        <f t="shared" si="4"/>
        <v>9.8999999999999986</v>
      </c>
      <c r="F21" s="694" t="str">
        <f t="shared" si="5"/>
        <v/>
      </c>
      <c r="G21" s="692" t="str">
        <f t="shared" si="6"/>
        <v/>
      </c>
      <c r="H21" s="693" t="str">
        <f t="shared" si="7"/>
        <v/>
      </c>
      <c r="I21" s="694" t="str">
        <f t="shared" si="8"/>
        <v/>
      </c>
      <c r="J21" s="685" t="str">
        <f t="shared" si="9"/>
        <v/>
      </c>
      <c r="K21" s="688" t="str">
        <f t="shared" si="10"/>
        <v/>
      </c>
      <c r="L21" s="685">
        <f t="shared" si="11"/>
        <v>1.67</v>
      </c>
      <c r="M21" s="685">
        <f t="shared" si="12"/>
        <v>9.8999999999999986</v>
      </c>
      <c r="N21" s="685" t="str">
        <f t="shared" si="13"/>
        <v/>
      </c>
      <c r="O21" s="689" t="str">
        <f t="shared" si="14"/>
        <v/>
      </c>
      <c r="P21" s="695">
        <f t="shared" si="2"/>
        <v>11.569999999999999</v>
      </c>
      <c r="Q21" s="25"/>
      <c r="R21" s="1455" t="s">
        <v>17</v>
      </c>
      <c r="S21" s="1455">
        <v>1.67</v>
      </c>
      <c r="T21" s="1455">
        <v>9.8999999999999986</v>
      </c>
      <c r="AA21" s="1455">
        <v>11.569999999999999</v>
      </c>
      <c r="AP21" s="1299"/>
    </row>
    <row r="22" spans="1:42" ht="20.45" customHeight="1" x14ac:dyDescent="0.25">
      <c r="A22" s="25"/>
      <c r="B22" s="704">
        <v>16</v>
      </c>
      <c r="C22" s="728" t="str">
        <f t="shared" si="0"/>
        <v>E.A.W. Muller S.A.</v>
      </c>
      <c r="D22" s="691">
        <f t="shared" si="3"/>
        <v>0.59199999999999975</v>
      </c>
      <c r="E22" s="685" t="str">
        <f t="shared" si="4"/>
        <v/>
      </c>
      <c r="F22" s="694" t="str">
        <f t="shared" si="5"/>
        <v/>
      </c>
      <c r="G22" s="692" t="str">
        <f t="shared" si="6"/>
        <v/>
      </c>
      <c r="H22" s="693" t="str">
        <f t="shared" si="7"/>
        <v/>
      </c>
      <c r="I22" s="694" t="str">
        <f t="shared" si="8"/>
        <v/>
      </c>
      <c r="J22" s="685" t="str">
        <f t="shared" si="9"/>
        <v/>
      </c>
      <c r="K22" s="688" t="str">
        <f t="shared" si="10"/>
        <v/>
      </c>
      <c r="L22" s="685">
        <f t="shared" si="11"/>
        <v>0.59199999999999975</v>
      </c>
      <c r="M22" s="685" t="str">
        <f t="shared" si="12"/>
        <v/>
      </c>
      <c r="N22" s="685" t="str">
        <f t="shared" si="13"/>
        <v/>
      </c>
      <c r="O22" s="689" t="str">
        <f t="shared" si="14"/>
        <v/>
      </c>
      <c r="P22" s="690">
        <f t="shared" si="2"/>
        <v>0.59199999999999975</v>
      </c>
      <c r="Q22" s="25"/>
      <c r="R22" s="1455" t="s">
        <v>988</v>
      </c>
      <c r="S22" s="1455">
        <v>0.59199999999999975</v>
      </c>
      <c r="AA22" s="1455">
        <v>0.59199999999999975</v>
      </c>
      <c r="AP22" s="1299"/>
    </row>
    <row r="23" spans="1:42" ht="20.45" customHeight="1" x14ac:dyDescent="0.25">
      <c r="A23" s="25"/>
      <c r="B23" s="704">
        <v>17</v>
      </c>
      <c r="C23" s="728" t="str">
        <f t="shared" si="0"/>
        <v>Eléctrica Yanapampa S.A.C.</v>
      </c>
      <c r="D23" s="691">
        <f t="shared" si="3"/>
        <v>4.1549999999999976</v>
      </c>
      <c r="E23" s="685" t="str">
        <f t="shared" si="4"/>
        <v/>
      </c>
      <c r="F23" s="694" t="str">
        <f t="shared" si="5"/>
        <v/>
      </c>
      <c r="G23" s="692" t="str">
        <f t="shared" si="6"/>
        <v/>
      </c>
      <c r="H23" s="693" t="str">
        <f t="shared" si="7"/>
        <v/>
      </c>
      <c r="I23" s="694" t="str">
        <f t="shared" si="8"/>
        <v/>
      </c>
      <c r="J23" s="685" t="str">
        <f t="shared" si="9"/>
        <v/>
      </c>
      <c r="K23" s="688" t="str">
        <f t="shared" si="10"/>
        <v/>
      </c>
      <c r="L23" s="685">
        <f t="shared" si="11"/>
        <v>4.1549999999999976</v>
      </c>
      <c r="M23" s="685" t="str">
        <f t="shared" si="12"/>
        <v/>
      </c>
      <c r="N23" s="685" t="str">
        <f t="shared" si="13"/>
        <v/>
      </c>
      <c r="O23" s="689" t="str">
        <f t="shared" si="14"/>
        <v/>
      </c>
      <c r="P23" s="695">
        <f t="shared" si="2"/>
        <v>4.1549999999999976</v>
      </c>
      <c r="Q23" s="25"/>
      <c r="R23" s="1455" t="s">
        <v>21</v>
      </c>
      <c r="S23" s="1455">
        <v>4.1549999999999976</v>
      </c>
      <c r="AA23" s="1455">
        <v>4.1549999999999976</v>
      </c>
      <c r="AP23" s="1299"/>
    </row>
    <row r="24" spans="1:42" ht="20.45" customHeight="1" x14ac:dyDescent="0.25">
      <c r="A24" s="25"/>
      <c r="B24" s="704">
        <v>18</v>
      </c>
      <c r="C24" s="728" t="str">
        <f t="shared" si="0"/>
        <v>Electro Dunas S.A.A.</v>
      </c>
      <c r="D24" s="691">
        <f t="shared" si="3"/>
        <v>0.21999999999999992</v>
      </c>
      <c r="E24" s="685">
        <f t="shared" si="4"/>
        <v>38.399999999999991</v>
      </c>
      <c r="F24" s="694" t="str">
        <f t="shared" si="5"/>
        <v/>
      </c>
      <c r="G24" s="692" t="str">
        <f t="shared" si="6"/>
        <v/>
      </c>
      <c r="H24" s="693" t="str">
        <f t="shared" si="7"/>
        <v/>
      </c>
      <c r="I24" s="694" t="str">
        <f t="shared" si="8"/>
        <v/>
      </c>
      <c r="J24" s="685" t="str">
        <f t="shared" si="9"/>
        <v/>
      </c>
      <c r="K24" s="688" t="str">
        <f t="shared" si="10"/>
        <v/>
      </c>
      <c r="L24" s="685">
        <f t="shared" si="11"/>
        <v>0.21999999999999992</v>
      </c>
      <c r="M24" s="685">
        <f t="shared" si="12"/>
        <v>38.399999999999991</v>
      </c>
      <c r="N24" s="685" t="str">
        <f t="shared" si="13"/>
        <v/>
      </c>
      <c r="O24" s="689" t="str">
        <f t="shared" si="14"/>
        <v/>
      </c>
      <c r="P24" s="690">
        <f t="shared" si="2"/>
        <v>38.61999999999999</v>
      </c>
      <c r="Q24" s="25"/>
      <c r="R24" s="1455" t="s">
        <v>23</v>
      </c>
      <c r="S24" s="1455">
        <v>0.21999999999999992</v>
      </c>
      <c r="T24" s="1455">
        <v>38.399999999999991</v>
      </c>
      <c r="AA24" s="1455">
        <v>38.61999999999999</v>
      </c>
      <c r="AP24" s="1299"/>
    </row>
    <row r="25" spans="1:42" ht="20.45" customHeight="1" x14ac:dyDescent="0.25">
      <c r="A25" s="25"/>
      <c r="B25" s="704">
        <v>19</v>
      </c>
      <c r="C25" s="728" t="str">
        <f t="shared" si="0"/>
        <v>Electro Oriente S. A.</v>
      </c>
      <c r="D25" s="691">
        <f t="shared" si="3"/>
        <v>22.030000000000019</v>
      </c>
      <c r="E25" s="685">
        <f t="shared" si="4"/>
        <v>23.600000000000009</v>
      </c>
      <c r="F25" s="694" t="str">
        <f t="shared" si="5"/>
        <v/>
      </c>
      <c r="G25" s="692" t="str">
        <f t="shared" si="6"/>
        <v/>
      </c>
      <c r="H25" s="693">
        <f t="shared" si="7"/>
        <v>5.338999999999996</v>
      </c>
      <c r="I25" s="694">
        <f t="shared" si="8"/>
        <v>107.64199999999991</v>
      </c>
      <c r="J25" s="685" t="str">
        <f t="shared" si="9"/>
        <v/>
      </c>
      <c r="K25" s="688" t="str">
        <f t="shared" si="10"/>
        <v/>
      </c>
      <c r="L25" s="685">
        <f t="shared" si="11"/>
        <v>27.369000000000014</v>
      </c>
      <c r="M25" s="685">
        <f t="shared" si="12"/>
        <v>131.2419999999999</v>
      </c>
      <c r="N25" s="685" t="str">
        <f t="shared" si="13"/>
        <v/>
      </c>
      <c r="O25" s="689" t="str">
        <f t="shared" si="14"/>
        <v/>
      </c>
      <c r="P25" s="695">
        <f t="shared" si="2"/>
        <v>158.61099999999993</v>
      </c>
      <c r="Q25" s="25"/>
      <c r="R25" s="1455" t="s">
        <v>26</v>
      </c>
      <c r="S25" s="1455">
        <v>22.030000000000019</v>
      </c>
      <c r="T25" s="1455">
        <v>23.600000000000009</v>
      </c>
      <c r="W25" s="1455">
        <v>5.338999999999996</v>
      </c>
      <c r="X25" s="1455">
        <v>107.64199999999991</v>
      </c>
      <c r="AA25" s="1455">
        <v>158.61099999999993</v>
      </c>
      <c r="AP25" s="1299"/>
    </row>
    <row r="26" spans="1:42" ht="20.45" customHeight="1" x14ac:dyDescent="0.25">
      <c r="A26" s="25"/>
      <c r="B26" s="704">
        <v>20</v>
      </c>
      <c r="C26" s="728" t="str">
        <f t="shared" si="0"/>
        <v>Electro Puno S.A.A.</v>
      </c>
      <c r="D26" s="691">
        <f t="shared" si="3"/>
        <v>4.5</v>
      </c>
      <c r="E26" s="685" t="str">
        <f t="shared" si="4"/>
        <v/>
      </c>
      <c r="F26" s="694" t="str">
        <f t="shared" si="5"/>
        <v/>
      </c>
      <c r="G26" s="692" t="str">
        <f t="shared" si="6"/>
        <v/>
      </c>
      <c r="H26" s="693" t="str">
        <f t="shared" si="7"/>
        <v/>
      </c>
      <c r="I26" s="694" t="str">
        <f t="shared" si="8"/>
        <v/>
      </c>
      <c r="J26" s="685" t="str">
        <f t="shared" si="9"/>
        <v/>
      </c>
      <c r="K26" s="688" t="str">
        <f t="shared" si="10"/>
        <v/>
      </c>
      <c r="L26" s="685">
        <f t="shared" si="11"/>
        <v>4.5</v>
      </c>
      <c r="M26" s="685" t="str">
        <f t="shared" si="12"/>
        <v/>
      </c>
      <c r="N26" s="685" t="str">
        <f t="shared" si="13"/>
        <v/>
      </c>
      <c r="O26" s="689" t="str">
        <f t="shared" si="14"/>
        <v/>
      </c>
      <c r="P26" s="690">
        <f t="shared" si="2"/>
        <v>4.5</v>
      </c>
      <c r="Q26" s="25"/>
      <c r="R26" s="1455" t="s">
        <v>28</v>
      </c>
      <c r="S26" s="1455">
        <v>4.5</v>
      </c>
      <c r="AA26" s="1455">
        <v>4.5</v>
      </c>
      <c r="AP26" s="1299"/>
    </row>
    <row r="27" spans="1:42" ht="20.45" customHeight="1" x14ac:dyDescent="0.25">
      <c r="A27" s="25"/>
      <c r="B27" s="704">
        <v>21</v>
      </c>
      <c r="C27" s="728" t="str">
        <f t="shared" si="0"/>
        <v>Electro Sur Este S.A.A.</v>
      </c>
      <c r="D27" s="691">
        <f t="shared" si="3"/>
        <v>10.486000000000001</v>
      </c>
      <c r="E27" s="685">
        <f t="shared" si="4"/>
        <v>6.7250000000000005</v>
      </c>
      <c r="F27" s="694" t="str">
        <f t="shared" si="5"/>
        <v/>
      </c>
      <c r="G27" s="692" t="str">
        <f t="shared" si="6"/>
        <v/>
      </c>
      <c r="H27" s="693" t="str">
        <f t="shared" si="7"/>
        <v/>
      </c>
      <c r="I27" s="694" t="str">
        <f t="shared" si="8"/>
        <v/>
      </c>
      <c r="J27" s="685" t="str">
        <f t="shared" si="9"/>
        <v/>
      </c>
      <c r="K27" s="688" t="str">
        <f t="shared" si="10"/>
        <v/>
      </c>
      <c r="L27" s="685">
        <f t="shared" si="11"/>
        <v>10.486000000000001</v>
      </c>
      <c r="M27" s="685">
        <f t="shared" si="12"/>
        <v>6.7250000000000005</v>
      </c>
      <c r="N27" s="685" t="str">
        <f t="shared" si="13"/>
        <v/>
      </c>
      <c r="O27" s="689" t="str">
        <f t="shared" si="14"/>
        <v/>
      </c>
      <c r="P27" s="695">
        <f t="shared" si="2"/>
        <v>17.211000000000002</v>
      </c>
      <c r="Q27" s="25"/>
      <c r="R27" s="1455" t="s">
        <v>30</v>
      </c>
      <c r="S27" s="1455">
        <v>10.486000000000001</v>
      </c>
      <c r="T27" s="1455">
        <v>6.7250000000000005</v>
      </c>
      <c r="AA27" s="1455">
        <v>17.211000000000002</v>
      </c>
      <c r="AP27" s="1299"/>
    </row>
    <row r="28" spans="1:42" ht="20.45" customHeight="1" x14ac:dyDescent="0.25">
      <c r="A28" s="25"/>
      <c r="B28" s="704">
        <v>22</v>
      </c>
      <c r="C28" s="728" t="str">
        <f t="shared" si="0"/>
        <v>Electro Ucayali S.A.</v>
      </c>
      <c r="D28" s="691" t="str">
        <f t="shared" si="3"/>
        <v/>
      </c>
      <c r="E28" s="685" t="str">
        <f t="shared" si="4"/>
        <v/>
      </c>
      <c r="F28" s="694" t="str">
        <f t="shared" si="5"/>
        <v/>
      </c>
      <c r="G28" s="692" t="str">
        <f t="shared" si="6"/>
        <v/>
      </c>
      <c r="H28" s="693">
        <f t="shared" si="7"/>
        <v>0.87000000000000011</v>
      </c>
      <c r="I28" s="694">
        <f t="shared" si="8"/>
        <v>3.5179999999999993</v>
      </c>
      <c r="J28" s="685">
        <f t="shared" si="9"/>
        <v>8.9999999999999993E-3</v>
      </c>
      <c r="K28" s="688" t="str">
        <f t="shared" si="10"/>
        <v/>
      </c>
      <c r="L28" s="685">
        <f t="shared" si="11"/>
        <v>0.87000000000000011</v>
      </c>
      <c r="M28" s="685">
        <f t="shared" si="12"/>
        <v>3.5179999999999993</v>
      </c>
      <c r="N28" s="685">
        <f t="shared" si="13"/>
        <v>8.9999999999999993E-3</v>
      </c>
      <c r="O28" s="689" t="str">
        <f t="shared" si="14"/>
        <v/>
      </c>
      <c r="P28" s="690">
        <f t="shared" si="2"/>
        <v>4.3970000000000002</v>
      </c>
      <c r="Q28" s="25"/>
      <c r="R28" s="1455" t="s">
        <v>32</v>
      </c>
      <c r="W28" s="1455">
        <v>0.87000000000000011</v>
      </c>
      <c r="X28" s="1455">
        <v>3.5179999999999993</v>
      </c>
      <c r="Y28" s="1455">
        <v>8.9999999999999993E-3</v>
      </c>
      <c r="AA28" s="1455">
        <v>4.3970000000000002</v>
      </c>
      <c r="AP28" s="1299"/>
    </row>
    <row r="29" spans="1:42" ht="20.45" customHeight="1" x14ac:dyDescent="0.25">
      <c r="A29" s="25"/>
      <c r="B29" s="704">
        <v>23</v>
      </c>
      <c r="C29" s="728" t="str">
        <f t="shared" si="0"/>
        <v>Electro Zaña S.A.C.</v>
      </c>
      <c r="D29" s="691">
        <f t="shared" si="3"/>
        <v>13.200000000000005</v>
      </c>
      <c r="E29" s="685" t="str">
        <f t="shared" si="4"/>
        <v/>
      </c>
      <c r="F29" s="694" t="str">
        <f t="shared" si="5"/>
        <v/>
      </c>
      <c r="G29" s="692" t="str">
        <f t="shared" si="6"/>
        <v/>
      </c>
      <c r="H29" s="693" t="str">
        <f t="shared" si="7"/>
        <v/>
      </c>
      <c r="I29" s="694" t="str">
        <f t="shared" si="8"/>
        <v/>
      </c>
      <c r="J29" s="685" t="str">
        <f t="shared" si="9"/>
        <v/>
      </c>
      <c r="K29" s="688" t="str">
        <f t="shared" si="10"/>
        <v/>
      </c>
      <c r="L29" s="685">
        <f t="shared" si="11"/>
        <v>13.200000000000005</v>
      </c>
      <c r="M29" s="685" t="str">
        <f t="shared" si="12"/>
        <v/>
      </c>
      <c r="N29" s="685" t="str">
        <f t="shared" si="13"/>
        <v/>
      </c>
      <c r="O29" s="689" t="str">
        <f t="shared" si="14"/>
        <v/>
      </c>
      <c r="P29" s="695">
        <f t="shared" si="2"/>
        <v>13.200000000000005</v>
      </c>
      <c r="Q29" s="25"/>
      <c r="R29" s="1455" t="s">
        <v>1578</v>
      </c>
      <c r="S29" s="1455">
        <v>13.200000000000005</v>
      </c>
      <c r="AA29" s="1455">
        <v>13.200000000000005</v>
      </c>
      <c r="AP29" s="1299"/>
    </row>
    <row r="30" spans="1:42" ht="20.45" customHeight="1" x14ac:dyDescent="0.25">
      <c r="A30" s="25"/>
      <c r="B30" s="704">
        <v>24</v>
      </c>
      <c r="C30" s="728" t="str">
        <f t="shared" si="0"/>
        <v>Electrocentro S.A.</v>
      </c>
      <c r="D30" s="691">
        <f t="shared" si="3"/>
        <v>21.289999999999988</v>
      </c>
      <c r="E30" s="685">
        <f t="shared" si="4"/>
        <v>4.0999999999999961</v>
      </c>
      <c r="F30" s="694" t="str">
        <f t="shared" si="5"/>
        <v/>
      </c>
      <c r="G30" s="692" t="str">
        <f t="shared" si="6"/>
        <v/>
      </c>
      <c r="H30" s="691" t="str">
        <f t="shared" si="7"/>
        <v/>
      </c>
      <c r="I30" s="694" t="str">
        <f t="shared" si="8"/>
        <v/>
      </c>
      <c r="J30" s="685" t="str">
        <f t="shared" si="9"/>
        <v/>
      </c>
      <c r="K30" s="688" t="str">
        <f t="shared" si="10"/>
        <v/>
      </c>
      <c r="L30" s="685">
        <f t="shared" si="11"/>
        <v>21.289999999999988</v>
      </c>
      <c r="M30" s="685">
        <f t="shared" si="12"/>
        <v>4.0999999999999961</v>
      </c>
      <c r="N30" s="685" t="str">
        <f t="shared" si="13"/>
        <v/>
      </c>
      <c r="O30" s="689" t="str">
        <f t="shared" si="14"/>
        <v/>
      </c>
      <c r="P30" s="690">
        <f t="shared" si="2"/>
        <v>25.389999999999986</v>
      </c>
      <c r="Q30" s="25"/>
      <c r="R30" s="1455" t="s">
        <v>1139</v>
      </c>
      <c r="S30" s="1455">
        <v>21.289999999999988</v>
      </c>
      <c r="T30" s="1455">
        <v>4.0999999999999961</v>
      </c>
      <c r="AA30" s="1455">
        <v>25.389999999999986</v>
      </c>
      <c r="AP30" s="1299"/>
    </row>
    <row r="31" spans="1:42" ht="20.45" customHeight="1" x14ac:dyDescent="0.25">
      <c r="A31" s="25"/>
      <c r="B31" s="704">
        <v>25</v>
      </c>
      <c r="C31" s="728" t="str">
        <f t="shared" si="0"/>
        <v>Electronoroeste S. A.</v>
      </c>
      <c r="D31" s="696">
        <f t="shared" si="3"/>
        <v>2.4660000000000006</v>
      </c>
      <c r="E31" s="685">
        <f t="shared" si="4"/>
        <v>38.699999999999996</v>
      </c>
      <c r="F31" s="698" t="str">
        <f t="shared" si="5"/>
        <v/>
      </c>
      <c r="G31" s="697" t="str">
        <f t="shared" si="6"/>
        <v/>
      </c>
      <c r="H31" s="696" t="str">
        <f t="shared" si="7"/>
        <v/>
      </c>
      <c r="I31" s="698" t="str">
        <f t="shared" si="8"/>
        <v/>
      </c>
      <c r="J31" s="685" t="str">
        <f t="shared" si="9"/>
        <v/>
      </c>
      <c r="K31" s="688" t="str">
        <f t="shared" si="10"/>
        <v/>
      </c>
      <c r="L31" s="685">
        <f t="shared" si="11"/>
        <v>2.4660000000000006</v>
      </c>
      <c r="M31" s="685">
        <f t="shared" si="12"/>
        <v>38.699999999999996</v>
      </c>
      <c r="N31" s="685" t="str">
        <f t="shared" si="13"/>
        <v/>
      </c>
      <c r="O31" s="689" t="str">
        <f t="shared" si="14"/>
        <v/>
      </c>
      <c r="P31" s="699">
        <f t="shared" si="2"/>
        <v>41.165999999999997</v>
      </c>
      <c r="Q31" s="25"/>
      <c r="R31" s="1455" t="s">
        <v>35</v>
      </c>
      <c r="S31" s="1455">
        <v>2.4660000000000006</v>
      </c>
      <c r="T31" s="1455">
        <v>38.699999999999996</v>
      </c>
      <c r="AA31" s="1455">
        <v>41.165999999999997</v>
      </c>
      <c r="AP31" s="1299"/>
    </row>
    <row r="32" spans="1:42" ht="20.45" customHeight="1" x14ac:dyDescent="0.25">
      <c r="A32" s="26"/>
      <c r="B32" s="704">
        <v>26</v>
      </c>
      <c r="C32" s="728" t="str">
        <f t="shared" si="0"/>
        <v>Electronorte S.A.</v>
      </c>
      <c r="D32" s="700">
        <f t="shared" si="3"/>
        <v>4.5399999999999991</v>
      </c>
      <c r="E32" s="685">
        <f t="shared" si="4"/>
        <v>3.4499999999999971</v>
      </c>
      <c r="F32" s="702" t="str">
        <f t="shared" si="5"/>
        <v/>
      </c>
      <c r="G32" s="701" t="str">
        <f t="shared" si="6"/>
        <v/>
      </c>
      <c r="H32" s="700" t="str">
        <f t="shared" si="7"/>
        <v/>
      </c>
      <c r="I32" s="702" t="str">
        <f t="shared" si="8"/>
        <v/>
      </c>
      <c r="J32" s="685" t="str">
        <f t="shared" si="9"/>
        <v/>
      </c>
      <c r="K32" s="688" t="str">
        <f t="shared" si="10"/>
        <v/>
      </c>
      <c r="L32" s="685">
        <f t="shared" si="11"/>
        <v>4.5399999999999991</v>
      </c>
      <c r="M32" s="685">
        <f t="shared" si="12"/>
        <v>3.4499999999999971</v>
      </c>
      <c r="N32" s="685" t="str">
        <f t="shared" si="13"/>
        <v/>
      </c>
      <c r="O32" s="689" t="str">
        <f t="shared" si="14"/>
        <v/>
      </c>
      <c r="P32" s="703">
        <f t="shared" si="2"/>
        <v>7.9899999999999967</v>
      </c>
      <c r="Q32" s="26"/>
      <c r="R32" s="1455" t="s">
        <v>1475</v>
      </c>
      <c r="S32" s="1455">
        <v>4.5399999999999991</v>
      </c>
      <c r="T32" s="1455">
        <v>3.4499999999999971</v>
      </c>
      <c r="AA32" s="1455">
        <v>7.9899999999999967</v>
      </c>
      <c r="AP32" s="1299"/>
    </row>
    <row r="33" spans="1:42" ht="20.45" customHeight="1" x14ac:dyDescent="0.25">
      <c r="A33" s="25"/>
      <c r="B33" s="704">
        <v>27</v>
      </c>
      <c r="C33" s="728" t="str">
        <f t="shared" si="0"/>
        <v>Electroperú S. A.</v>
      </c>
      <c r="D33" s="691">
        <f t="shared" si="3"/>
        <v>1008.3600000000007</v>
      </c>
      <c r="E33" s="685">
        <f t="shared" si="4"/>
        <v>18.679999999999989</v>
      </c>
      <c r="F33" s="694" t="str">
        <f t="shared" si="5"/>
        <v/>
      </c>
      <c r="G33" s="692" t="str">
        <f t="shared" si="6"/>
        <v/>
      </c>
      <c r="H33" s="691" t="str">
        <f t="shared" si="7"/>
        <v/>
      </c>
      <c r="I33" s="694" t="str">
        <f t="shared" si="8"/>
        <v/>
      </c>
      <c r="J33" s="685" t="str">
        <f t="shared" si="9"/>
        <v/>
      </c>
      <c r="K33" s="688" t="str">
        <f t="shared" si="10"/>
        <v/>
      </c>
      <c r="L33" s="685">
        <f t="shared" si="11"/>
        <v>1008.3600000000007</v>
      </c>
      <c r="M33" s="685">
        <f t="shared" si="12"/>
        <v>18.679999999999989</v>
      </c>
      <c r="N33" s="685" t="str">
        <f t="shared" si="13"/>
        <v/>
      </c>
      <c r="O33" s="689" t="str">
        <f t="shared" si="14"/>
        <v/>
      </c>
      <c r="P33" s="690">
        <f t="shared" si="2"/>
        <v>1027.0400000000006</v>
      </c>
      <c r="Q33" s="25"/>
      <c r="R33" s="1455" t="s">
        <v>38</v>
      </c>
      <c r="S33" s="1455">
        <v>1008.3600000000007</v>
      </c>
      <c r="T33" s="1455">
        <v>18.679999999999989</v>
      </c>
      <c r="AA33" s="1455">
        <v>1027.0400000000006</v>
      </c>
      <c r="AP33" s="1299"/>
    </row>
    <row r="34" spans="1:42" ht="20.45" customHeight="1" x14ac:dyDescent="0.25">
      <c r="A34" s="25"/>
      <c r="B34" s="704">
        <v>28</v>
      </c>
      <c r="C34" s="728" t="str">
        <f t="shared" si="0"/>
        <v>Emp. de Generación Eléctrica de Arequipa S. A.</v>
      </c>
      <c r="D34" s="691">
        <f t="shared" si="3"/>
        <v>177.08999999999992</v>
      </c>
      <c r="E34" s="685">
        <f t="shared" si="4"/>
        <v>62.519999999999996</v>
      </c>
      <c r="F34" s="694" t="str">
        <f t="shared" si="5"/>
        <v/>
      </c>
      <c r="G34" s="692" t="str">
        <f t="shared" si="6"/>
        <v/>
      </c>
      <c r="H34" s="691" t="str">
        <f t="shared" si="7"/>
        <v/>
      </c>
      <c r="I34" s="694" t="str">
        <f t="shared" si="8"/>
        <v/>
      </c>
      <c r="J34" s="685" t="str">
        <f t="shared" si="9"/>
        <v/>
      </c>
      <c r="K34" s="688" t="str">
        <f t="shared" si="10"/>
        <v/>
      </c>
      <c r="L34" s="685">
        <f t="shared" si="11"/>
        <v>177.08999999999992</v>
      </c>
      <c r="M34" s="685">
        <f t="shared" si="12"/>
        <v>62.519999999999996</v>
      </c>
      <c r="N34" s="685" t="str">
        <f t="shared" si="13"/>
        <v/>
      </c>
      <c r="O34" s="689" t="str">
        <f t="shared" si="14"/>
        <v/>
      </c>
      <c r="P34" s="690">
        <f t="shared" si="2"/>
        <v>239.6099999999999</v>
      </c>
      <c r="Q34" s="25"/>
      <c r="R34" s="1455" t="s">
        <v>40</v>
      </c>
      <c r="S34" s="1455">
        <v>177.08999999999992</v>
      </c>
      <c r="T34" s="1455">
        <v>62.519999999999996</v>
      </c>
      <c r="AA34" s="1455">
        <v>239.6099999999999</v>
      </c>
      <c r="AP34" s="1299"/>
    </row>
    <row r="35" spans="1:42" ht="20.45" customHeight="1" x14ac:dyDescent="0.25">
      <c r="A35" s="25"/>
      <c r="B35" s="704">
        <v>29</v>
      </c>
      <c r="C35" s="728" t="str">
        <f t="shared" si="0"/>
        <v>Emp. de Generación Eléctrica del Sur S. A.</v>
      </c>
      <c r="D35" s="691">
        <f t="shared" si="3"/>
        <v>35.70000000000001</v>
      </c>
      <c r="E35" s="685">
        <f t="shared" si="4"/>
        <v>22.928000000000008</v>
      </c>
      <c r="F35" s="694" t="str">
        <f t="shared" si="5"/>
        <v/>
      </c>
      <c r="G35" s="692" t="str">
        <f t="shared" si="6"/>
        <v/>
      </c>
      <c r="H35" s="691" t="str">
        <f t="shared" si="7"/>
        <v/>
      </c>
      <c r="I35" s="694" t="str">
        <f t="shared" si="8"/>
        <v/>
      </c>
      <c r="J35" s="685" t="str">
        <f t="shared" si="9"/>
        <v/>
      </c>
      <c r="K35" s="688" t="str">
        <f t="shared" si="10"/>
        <v/>
      </c>
      <c r="L35" s="685">
        <f t="shared" si="11"/>
        <v>35.70000000000001</v>
      </c>
      <c r="M35" s="685">
        <f t="shared" si="12"/>
        <v>22.928000000000008</v>
      </c>
      <c r="N35" s="685" t="str">
        <f t="shared" si="13"/>
        <v/>
      </c>
      <c r="O35" s="689" t="str">
        <f t="shared" si="14"/>
        <v/>
      </c>
      <c r="P35" s="695">
        <f t="shared" si="2"/>
        <v>58.628000000000014</v>
      </c>
      <c r="Q35" s="25"/>
      <c r="R35" s="1455" t="s">
        <v>42</v>
      </c>
      <c r="S35" s="1455">
        <v>35.70000000000001</v>
      </c>
      <c r="T35" s="1455">
        <v>22.928000000000008</v>
      </c>
      <c r="AA35" s="1455">
        <v>58.628000000000014</v>
      </c>
      <c r="AP35" s="1299"/>
    </row>
    <row r="36" spans="1:42" ht="20.45" customHeight="1" x14ac:dyDescent="0.25">
      <c r="A36" s="25"/>
      <c r="B36" s="704">
        <v>30</v>
      </c>
      <c r="C36" s="728" t="str">
        <f t="shared" si="0"/>
        <v>Emp. Gen y Comercializadora de Serv Pub de Elec. Pangoa</v>
      </c>
      <c r="D36" s="691">
        <f t="shared" si="3"/>
        <v>0.6000000000000002</v>
      </c>
      <c r="E36" s="685" t="str">
        <f t="shared" si="4"/>
        <v/>
      </c>
      <c r="F36" s="694" t="str">
        <f t="shared" si="5"/>
        <v/>
      </c>
      <c r="G36" s="692" t="str">
        <f t="shared" si="6"/>
        <v/>
      </c>
      <c r="H36" s="691" t="str">
        <f t="shared" si="7"/>
        <v/>
      </c>
      <c r="I36" s="694" t="str">
        <f t="shared" si="8"/>
        <v/>
      </c>
      <c r="J36" s="685" t="str">
        <f t="shared" si="9"/>
        <v/>
      </c>
      <c r="K36" s="688" t="str">
        <f t="shared" si="10"/>
        <v/>
      </c>
      <c r="L36" s="685">
        <f t="shared" si="11"/>
        <v>0.6000000000000002</v>
      </c>
      <c r="M36" s="685" t="str">
        <f t="shared" si="12"/>
        <v/>
      </c>
      <c r="N36" s="685" t="str">
        <f t="shared" si="13"/>
        <v/>
      </c>
      <c r="O36" s="689" t="str">
        <f t="shared" si="14"/>
        <v/>
      </c>
      <c r="P36" s="690">
        <f t="shared" si="2"/>
        <v>0.6000000000000002</v>
      </c>
      <c r="Q36" s="25"/>
      <c r="R36" s="1455" t="s">
        <v>1313</v>
      </c>
      <c r="S36" s="1455">
        <v>0.6000000000000002</v>
      </c>
      <c r="AA36" s="1455">
        <v>0.6000000000000002</v>
      </c>
      <c r="AP36" s="1299"/>
    </row>
    <row r="37" spans="1:42" ht="20.45" customHeight="1" x14ac:dyDescent="0.25">
      <c r="A37" s="25"/>
      <c r="B37" s="704">
        <v>31</v>
      </c>
      <c r="C37" s="728" t="str">
        <f t="shared" si="0"/>
        <v>Empresa de Generación Eléctrica Canchayllo S.A.C.</v>
      </c>
      <c r="D37" s="691">
        <f t="shared" si="3"/>
        <v>5</v>
      </c>
      <c r="E37" s="685" t="str">
        <f t="shared" si="4"/>
        <v/>
      </c>
      <c r="F37" s="694" t="str">
        <f t="shared" si="5"/>
        <v/>
      </c>
      <c r="G37" s="692" t="str">
        <f t="shared" si="6"/>
        <v/>
      </c>
      <c r="H37" s="691" t="str">
        <f t="shared" si="7"/>
        <v/>
      </c>
      <c r="I37" s="694" t="str">
        <f t="shared" si="8"/>
        <v/>
      </c>
      <c r="J37" s="685" t="str">
        <f t="shared" si="9"/>
        <v/>
      </c>
      <c r="K37" s="688" t="str">
        <f t="shared" si="10"/>
        <v/>
      </c>
      <c r="L37" s="685">
        <f t="shared" si="11"/>
        <v>5</v>
      </c>
      <c r="M37" s="685" t="str">
        <f t="shared" si="12"/>
        <v/>
      </c>
      <c r="N37" s="685" t="str">
        <f t="shared" si="13"/>
        <v/>
      </c>
      <c r="O37" s="689" t="str">
        <f t="shared" si="14"/>
        <v/>
      </c>
      <c r="P37" s="690">
        <f t="shared" si="2"/>
        <v>5</v>
      </c>
      <c r="Q37" s="25"/>
      <c r="R37" s="1455" t="s">
        <v>46</v>
      </c>
      <c r="S37" s="1455">
        <v>5</v>
      </c>
      <c r="AA37" s="1455">
        <v>5</v>
      </c>
      <c r="AP37" s="1299"/>
    </row>
    <row r="38" spans="1:42" ht="20.45" customHeight="1" x14ac:dyDescent="0.25">
      <c r="A38" s="25"/>
      <c r="B38" s="704">
        <v>32</v>
      </c>
      <c r="C38" s="728" t="str">
        <f t="shared" si="0"/>
        <v>Empresa de Generación Eléctrica Junín S.A.C.</v>
      </c>
      <c r="D38" s="691">
        <f t="shared" si="3"/>
        <v>73.143999999999963</v>
      </c>
      <c r="E38" s="685" t="str">
        <f t="shared" si="4"/>
        <v/>
      </c>
      <c r="F38" s="694" t="str">
        <f t="shared" si="5"/>
        <v/>
      </c>
      <c r="G38" s="692" t="str">
        <f t="shared" si="6"/>
        <v/>
      </c>
      <c r="H38" s="691" t="str">
        <f t="shared" si="7"/>
        <v/>
      </c>
      <c r="I38" s="694" t="str">
        <f t="shared" si="8"/>
        <v/>
      </c>
      <c r="J38" s="685" t="str">
        <f t="shared" si="9"/>
        <v/>
      </c>
      <c r="K38" s="688" t="str">
        <f t="shared" si="10"/>
        <v/>
      </c>
      <c r="L38" s="685">
        <f t="shared" si="11"/>
        <v>73.143999999999963</v>
      </c>
      <c r="M38" s="685" t="str">
        <f t="shared" si="12"/>
        <v/>
      </c>
      <c r="N38" s="685" t="str">
        <f t="shared" si="13"/>
        <v/>
      </c>
      <c r="O38" s="689" t="str">
        <f t="shared" si="14"/>
        <v/>
      </c>
      <c r="P38" s="690">
        <f t="shared" si="2"/>
        <v>73.143999999999963</v>
      </c>
      <c r="Q38" s="25"/>
      <c r="R38" s="1455" t="s">
        <v>48</v>
      </c>
      <c r="S38" s="1455">
        <v>73.143999999999963</v>
      </c>
      <c r="AA38" s="1455">
        <v>73.143999999999963</v>
      </c>
      <c r="AP38" s="1299"/>
    </row>
    <row r="39" spans="1:42" ht="20.45" customHeight="1" x14ac:dyDescent="0.25">
      <c r="A39" s="25"/>
      <c r="B39" s="704">
        <v>33</v>
      </c>
      <c r="C39" s="728" t="str">
        <f t="shared" ref="C39:C70" si="15">+R39</f>
        <v>Empresa de Generacion Electrica Machupicchu S.A.</v>
      </c>
      <c r="D39" s="691">
        <f t="shared" si="3"/>
        <v>192.4499999999999</v>
      </c>
      <c r="E39" s="685">
        <f t="shared" si="4"/>
        <v>15.620000000000012</v>
      </c>
      <c r="F39" s="694" t="str">
        <f t="shared" si="5"/>
        <v/>
      </c>
      <c r="G39" s="692" t="str">
        <f t="shared" si="6"/>
        <v/>
      </c>
      <c r="H39" s="691" t="str">
        <f t="shared" si="7"/>
        <v/>
      </c>
      <c r="I39" s="694" t="str">
        <f t="shared" si="8"/>
        <v/>
      </c>
      <c r="J39" s="685" t="str">
        <f t="shared" si="9"/>
        <v/>
      </c>
      <c r="K39" s="688" t="str">
        <f t="shared" si="10"/>
        <v/>
      </c>
      <c r="L39" s="685">
        <f t="shared" si="11"/>
        <v>192.4499999999999</v>
      </c>
      <c r="M39" s="685">
        <f t="shared" si="12"/>
        <v>15.620000000000012</v>
      </c>
      <c r="N39" s="685" t="str">
        <f t="shared" si="13"/>
        <v/>
      </c>
      <c r="O39" s="689" t="str">
        <f t="shared" si="14"/>
        <v/>
      </c>
      <c r="P39" s="690">
        <f t="shared" si="2"/>
        <v>208.06999999999991</v>
      </c>
      <c r="Q39" s="25"/>
      <c r="R39" s="1455" t="s">
        <v>1503</v>
      </c>
      <c r="S39" s="1455">
        <v>192.4499999999999</v>
      </c>
      <c r="T39" s="1455">
        <v>15.620000000000012</v>
      </c>
      <c r="AA39" s="1455">
        <v>208.06999999999991</v>
      </c>
      <c r="AP39" s="1299"/>
    </row>
    <row r="40" spans="1:42" ht="20.45" customHeight="1" x14ac:dyDescent="0.25">
      <c r="A40" s="25"/>
      <c r="B40" s="704">
        <v>34</v>
      </c>
      <c r="C40" s="728" t="str">
        <f t="shared" si="15"/>
        <v>Empresa de Generación Eléctrica Rio Baños S.A.C.</v>
      </c>
      <c r="D40" s="700">
        <f t="shared" ref="D40:D71" si="16">+IF(S40&lt;&gt;0,S40,"")</f>
        <v>20</v>
      </c>
      <c r="E40" s="705" t="str">
        <f t="shared" ref="E40:E71" si="17">+IF(T40&lt;&gt;0,T40,"")</f>
        <v/>
      </c>
      <c r="F40" s="702" t="str">
        <f t="shared" ref="F40:F71" si="18">+IF(U40&lt;&gt;0,U40,"")</f>
        <v/>
      </c>
      <c r="G40" s="701" t="str">
        <f t="shared" ref="G40:G71" si="19">+IF(V40&lt;&gt;0,V40,"")</f>
        <v/>
      </c>
      <c r="H40" s="700" t="str">
        <f t="shared" ref="H40:H71" si="20">+IF(W40&lt;&gt;0,W40,"")</f>
        <v/>
      </c>
      <c r="I40" s="702" t="str">
        <f t="shared" ref="I40:I71" si="21">+IF(X40&lt;&gt;0,X40,"")</f>
        <v/>
      </c>
      <c r="J40" s="685" t="str">
        <f t="shared" si="9"/>
        <v/>
      </c>
      <c r="K40" s="688" t="str">
        <f t="shared" si="10"/>
        <v/>
      </c>
      <c r="L40" s="705">
        <f t="shared" ref="L40:L71" si="22">+IF((S40+W40)&lt;&gt;0,S40+W40,"")</f>
        <v>20</v>
      </c>
      <c r="M40" s="705" t="str">
        <f t="shared" ref="M40:M71" si="23">+IF((T40+X40)&lt;&gt;0,T40+X40,"")</f>
        <v/>
      </c>
      <c r="N40" s="685" t="str">
        <f t="shared" si="13"/>
        <v/>
      </c>
      <c r="O40" s="689" t="str">
        <f t="shared" si="14"/>
        <v/>
      </c>
      <c r="P40" s="703">
        <f t="shared" si="2"/>
        <v>20</v>
      </c>
      <c r="Q40" s="25"/>
      <c r="R40" s="1455" t="s">
        <v>989</v>
      </c>
      <c r="S40" s="1455">
        <v>20</v>
      </c>
      <c r="AA40" s="1455">
        <v>20</v>
      </c>
      <c r="AP40" s="1299"/>
    </row>
    <row r="41" spans="1:42" ht="20.45" customHeight="1" x14ac:dyDescent="0.25">
      <c r="A41" s="25"/>
      <c r="B41" s="704">
        <v>35</v>
      </c>
      <c r="C41" s="728" t="str">
        <f t="shared" si="15"/>
        <v>Empresa de Generación Eléctrica San Gabán S. A.</v>
      </c>
      <c r="D41" s="691">
        <f t="shared" si="16"/>
        <v>114</v>
      </c>
      <c r="E41" s="685" t="str">
        <f t="shared" si="17"/>
        <v/>
      </c>
      <c r="F41" s="694" t="str">
        <f t="shared" si="18"/>
        <v/>
      </c>
      <c r="G41" s="692" t="str">
        <f t="shared" si="19"/>
        <v/>
      </c>
      <c r="H41" s="691" t="str">
        <f t="shared" si="20"/>
        <v/>
      </c>
      <c r="I41" s="694" t="str">
        <f t="shared" si="21"/>
        <v/>
      </c>
      <c r="J41" s="685" t="str">
        <f t="shared" si="9"/>
        <v/>
      </c>
      <c r="K41" s="688" t="str">
        <f t="shared" si="10"/>
        <v/>
      </c>
      <c r="L41" s="685">
        <f t="shared" si="22"/>
        <v>114</v>
      </c>
      <c r="M41" s="685" t="str">
        <f t="shared" si="23"/>
        <v/>
      </c>
      <c r="N41" s="685" t="str">
        <f t="shared" si="13"/>
        <v/>
      </c>
      <c r="O41" s="689" t="str">
        <f t="shared" si="14"/>
        <v/>
      </c>
      <c r="P41" s="695">
        <f t="shared" si="2"/>
        <v>114</v>
      </c>
      <c r="Q41" s="25"/>
      <c r="R41" s="1455" t="s">
        <v>50</v>
      </c>
      <c r="S41" s="1455">
        <v>114</v>
      </c>
      <c r="AA41" s="1455">
        <v>114</v>
      </c>
      <c r="AP41" s="1299"/>
    </row>
    <row r="42" spans="1:42" ht="20.45" customHeight="1" x14ac:dyDescent="0.25">
      <c r="A42" s="25"/>
      <c r="B42" s="704">
        <v>36</v>
      </c>
      <c r="C42" s="728" t="str">
        <f t="shared" si="15"/>
        <v>Empresa de Generación Eléctrica Santa Ana S.R.L.</v>
      </c>
      <c r="D42" s="691">
        <f t="shared" si="16"/>
        <v>19.989999999999995</v>
      </c>
      <c r="E42" s="685" t="str">
        <f t="shared" si="17"/>
        <v/>
      </c>
      <c r="F42" s="694" t="str">
        <f t="shared" si="18"/>
        <v/>
      </c>
      <c r="G42" s="692" t="str">
        <f t="shared" si="19"/>
        <v/>
      </c>
      <c r="H42" s="691" t="str">
        <f t="shared" si="20"/>
        <v/>
      </c>
      <c r="I42" s="694" t="str">
        <f t="shared" si="21"/>
        <v/>
      </c>
      <c r="J42" s="685" t="str">
        <f t="shared" si="9"/>
        <v/>
      </c>
      <c r="K42" s="688" t="str">
        <f t="shared" si="10"/>
        <v/>
      </c>
      <c r="L42" s="685">
        <f t="shared" si="22"/>
        <v>19.989999999999995</v>
      </c>
      <c r="M42" s="685" t="str">
        <f t="shared" si="23"/>
        <v/>
      </c>
      <c r="N42" s="685" t="str">
        <f t="shared" si="13"/>
        <v/>
      </c>
      <c r="O42" s="689" t="str">
        <f t="shared" si="14"/>
        <v/>
      </c>
      <c r="P42" s="690">
        <f t="shared" si="2"/>
        <v>19.989999999999995</v>
      </c>
      <c r="Q42" s="25"/>
      <c r="R42" s="1455" t="s">
        <v>1530</v>
      </c>
      <c r="S42" s="1455">
        <v>19.989999999999995</v>
      </c>
      <c r="AA42" s="1455">
        <v>19.989999999999995</v>
      </c>
      <c r="AP42" s="1299"/>
    </row>
    <row r="43" spans="1:42" ht="20.45" customHeight="1" x14ac:dyDescent="0.25">
      <c r="A43" s="25"/>
      <c r="B43" s="704">
        <v>37</v>
      </c>
      <c r="C43" s="728" t="str">
        <f t="shared" si="15"/>
        <v>Empresa de Generación Huallaga S.A.</v>
      </c>
      <c r="D43" s="687">
        <f t="shared" si="16"/>
        <v>456</v>
      </c>
      <c r="E43" s="685" t="str">
        <f t="shared" si="17"/>
        <v/>
      </c>
      <c r="F43" s="694" t="str">
        <f t="shared" si="18"/>
        <v/>
      </c>
      <c r="G43" s="692" t="str">
        <f t="shared" si="19"/>
        <v/>
      </c>
      <c r="H43" s="687" t="str">
        <f t="shared" si="20"/>
        <v/>
      </c>
      <c r="I43" s="685" t="str">
        <f t="shared" si="21"/>
        <v/>
      </c>
      <c r="J43" s="685" t="str">
        <f t="shared" si="9"/>
        <v/>
      </c>
      <c r="K43" s="688" t="str">
        <f t="shared" si="10"/>
        <v/>
      </c>
      <c r="L43" s="685">
        <f t="shared" si="22"/>
        <v>456</v>
      </c>
      <c r="M43" s="685" t="str">
        <f t="shared" si="23"/>
        <v/>
      </c>
      <c r="N43" s="685" t="str">
        <f t="shared" si="13"/>
        <v/>
      </c>
      <c r="O43" s="689" t="str">
        <f t="shared" si="14"/>
        <v/>
      </c>
      <c r="P43" s="690">
        <f t="shared" si="2"/>
        <v>456</v>
      </c>
      <c r="Q43" s="25"/>
      <c r="R43" s="1455" t="s">
        <v>990</v>
      </c>
      <c r="S43" s="1455">
        <v>456</v>
      </c>
      <c r="AA43" s="1455">
        <v>456</v>
      </c>
      <c r="AP43" s="1299"/>
    </row>
    <row r="44" spans="1:42" ht="20.45" customHeight="1" x14ac:dyDescent="0.25">
      <c r="A44" s="25"/>
      <c r="B44" s="704">
        <v>38</v>
      </c>
      <c r="C44" s="728" t="str">
        <f t="shared" si="15"/>
        <v>Empresa de Generación Huanza S.A.</v>
      </c>
      <c r="D44" s="706">
        <f t="shared" si="16"/>
        <v>96.759999999999991</v>
      </c>
      <c r="E44" s="685" t="str">
        <f t="shared" si="17"/>
        <v/>
      </c>
      <c r="F44" s="708" t="str">
        <f t="shared" si="18"/>
        <v/>
      </c>
      <c r="G44" s="707" t="str">
        <f t="shared" si="19"/>
        <v/>
      </c>
      <c r="H44" s="706" t="str">
        <f t="shared" si="20"/>
        <v/>
      </c>
      <c r="I44" s="708" t="str">
        <f t="shared" si="21"/>
        <v/>
      </c>
      <c r="J44" s="685" t="str">
        <f t="shared" si="9"/>
        <v/>
      </c>
      <c r="K44" s="688" t="str">
        <f t="shared" si="10"/>
        <v/>
      </c>
      <c r="L44" s="685">
        <f t="shared" si="22"/>
        <v>96.759999999999991</v>
      </c>
      <c r="M44" s="685" t="str">
        <f t="shared" si="23"/>
        <v/>
      </c>
      <c r="N44" s="685" t="str">
        <f t="shared" si="13"/>
        <v/>
      </c>
      <c r="O44" s="689" t="str">
        <f t="shared" si="14"/>
        <v/>
      </c>
      <c r="P44" s="690">
        <f t="shared" si="2"/>
        <v>96.759999999999991</v>
      </c>
      <c r="Q44" s="25"/>
      <c r="R44" s="1455" t="s">
        <v>52</v>
      </c>
      <c r="S44" s="1455">
        <v>96.759999999999991</v>
      </c>
      <c r="AA44" s="1455">
        <v>96.759999999999991</v>
      </c>
      <c r="AP44" s="1299"/>
    </row>
    <row r="45" spans="1:42" ht="20.45" customHeight="1" x14ac:dyDescent="0.25">
      <c r="A45" s="25"/>
      <c r="B45" s="704">
        <v>39</v>
      </c>
      <c r="C45" s="728" t="str">
        <f t="shared" si="15"/>
        <v>Empresa de Interés Local Hidroeléctrica S.A. de Chacas</v>
      </c>
      <c r="D45" s="706" t="str">
        <f t="shared" si="16"/>
        <v/>
      </c>
      <c r="E45" s="685" t="str">
        <f t="shared" si="17"/>
        <v/>
      </c>
      <c r="F45" s="708" t="str">
        <f t="shared" si="18"/>
        <v/>
      </c>
      <c r="G45" s="707" t="str">
        <f t="shared" si="19"/>
        <v/>
      </c>
      <c r="H45" s="706">
        <f t="shared" si="20"/>
        <v>1.903999999999999</v>
      </c>
      <c r="I45" s="708" t="str">
        <f t="shared" si="21"/>
        <v/>
      </c>
      <c r="J45" s="685" t="str">
        <f t="shared" si="9"/>
        <v/>
      </c>
      <c r="K45" s="688" t="str">
        <f t="shared" si="10"/>
        <v/>
      </c>
      <c r="L45" s="685">
        <f t="shared" si="22"/>
        <v>1.903999999999999</v>
      </c>
      <c r="M45" s="685" t="str">
        <f t="shared" si="23"/>
        <v/>
      </c>
      <c r="N45" s="685" t="str">
        <f t="shared" si="13"/>
        <v/>
      </c>
      <c r="O45" s="689" t="str">
        <f t="shared" si="14"/>
        <v/>
      </c>
      <c r="P45" s="690">
        <f t="shared" si="2"/>
        <v>1.903999999999999</v>
      </c>
      <c r="Q45" s="25"/>
      <c r="R45" s="1455" t="s">
        <v>1136</v>
      </c>
      <c r="W45" s="1455">
        <v>1.903999999999999</v>
      </c>
      <c r="AA45" s="1455">
        <v>1.903999999999999</v>
      </c>
      <c r="AP45" s="1299"/>
    </row>
    <row r="46" spans="1:42" ht="20.45" customHeight="1" x14ac:dyDescent="0.25">
      <c r="A46" s="25"/>
      <c r="B46" s="704">
        <v>40</v>
      </c>
      <c r="C46" s="728" t="str">
        <f t="shared" si="15"/>
        <v>Empresa Eléctrica Agua Azul S.A.</v>
      </c>
      <c r="D46" s="706">
        <f t="shared" si="16"/>
        <v>19.899999999999988</v>
      </c>
      <c r="E46" s="685" t="str">
        <f t="shared" si="17"/>
        <v/>
      </c>
      <c r="F46" s="708" t="str">
        <f t="shared" si="18"/>
        <v/>
      </c>
      <c r="G46" s="707" t="str">
        <f t="shared" si="19"/>
        <v/>
      </c>
      <c r="H46" s="706" t="str">
        <f t="shared" si="20"/>
        <v/>
      </c>
      <c r="I46" s="708" t="str">
        <f t="shared" si="21"/>
        <v/>
      </c>
      <c r="J46" s="685" t="str">
        <f t="shared" si="9"/>
        <v/>
      </c>
      <c r="K46" s="688" t="str">
        <f t="shared" si="10"/>
        <v/>
      </c>
      <c r="L46" s="685">
        <f t="shared" si="22"/>
        <v>19.899999999999988</v>
      </c>
      <c r="M46" s="685" t="str">
        <f t="shared" si="23"/>
        <v/>
      </c>
      <c r="N46" s="685" t="str">
        <f t="shared" si="13"/>
        <v/>
      </c>
      <c r="O46" s="689" t="str">
        <f t="shared" si="14"/>
        <v/>
      </c>
      <c r="P46" s="690">
        <f t="shared" si="2"/>
        <v>19.899999999999988</v>
      </c>
      <c r="Q46" s="25"/>
      <c r="R46" s="1455" t="s">
        <v>1342</v>
      </c>
      <c r="S46" s="1455">
        <v>19.899999999999988</v>
      </c>
      <c r="AA46" s="1455">
        <v>19.899999999999988</v>
      </c>
      <c r="AP46" s="1299"/>
    </row>
    <row r="47" spans="1:42" ht="20.45" customHeight="1" x14ac:dyDescent="0.25">
      <c r="A47" s="25"/>
      <c r="B47" s="704">
        <v>41</v>
      </c>
      <c r="C47" s="728" t="str">
        <f t="shared" si="15"/>
        <v>Empresa Eléctrica Rio Doble S.A.</v>
      </c>
      <c r="D47" s="706">
        <f t="shared" si="16"/>
        <v>20</v>
      </c>
      <c r="E47" s="685" t="str">
        <f t="shared" si="17"/>
        <v/>
      </c>
      <c r="F47" s="694" t="str">
        <f t="shared" si="18"/>
        <v/>
      </c>
      <c r="G47" s="692" t="str">
        <f t="shared" si="19"/>
        <v/>
      </c>
      <c r="H47" s="706" t="str">
        <f t="shared" si="20"/>
        <v/>
      </c>
      <c r="I47" s="708" t="str">
        <f t="shared" si="21"/>
        <v/>
      </c>
      <c r="J47" s="685" t="str">
        <f t="shared" si="9"/>
        <v/>
      </c>
      <c r="K47" s="688" t="str">
        <f t="shared" si="10"/>
        <v/>
      </c>
      <c r="L47" s="685">
        <f t="shared" si="22"/>
        <v>20</v>
      </c>
      <c r="M47" s="685" t="str">
        <f t="shared" si="23"/>
        <v/>
      </c>
      <c r="N47" s="685" t="str">
        <f t="shared" si="13"/>
        <v/>
      </c>
      <c r="O47" s="689" t="str">
        <f t="shared" si="14"/>
        <v/>
      </c>
      <c r="P47" s="690">
        <f t="shared" si="2"/>
        <v>20</v>
      </c>
      <c r="Q47" s="25"/>
      <c r="R47" s="1455" t="s">
        <v>56</v>
      </c>
      <c r="S47" s="1455">
        <v>20</v>
      </c>
      <c r="AA47" s="1455">
        <v>20</v>
      </c>
      <c r="AP47" s="1299"/>
    </row>
    <row r="48" spans="1:42" ht="20.45" customHeight="1" x14ac:dyDescent="0.25">
      <c r="A48" s="25"/>
      <c r="B48" s="704">
        <v>42</v>
      </c>
      <c r="C48" s="728" t="str">
        <f t="shared" si="15"/>
        <v>Enel Distribución Perú S.A.A.</v>
      </c>
      <c r="D48" s="706" t="str">
        <f t="shared" si="16"/>
        <v/>
      </c>
      <c r="E48" s="685" t="str">
        <f t="shared" si="17"/>
        <v/>
      </c>
      <c r="F48" s="694" t="str">
        <f t="shared" si="18"/>
        <v/>
      </c>
      <c r="G48" s="692" t="str">
        <f t="shared" si="19"/>
        <v/>
      </c>
      <c r="H48" s="706">
        <f t="shared" si="20"/>
        <v>2.1470000000000025</v>
      </c>
      <c r="I48" s="708">
        <f t="shared" si="21"/>
        <v>1.0960000000000001</v>
      </c>
      <c r="J48" s="685" t="str">
        <f t="shared" si="9"/>
        <v/>
      </c>
      <c r="K48" s="688" t="str">
        <f t="shared" si="10"/>
        <v/>
      </c>
      <c r="L48" s="685">
        <f t="shared" si="22"/>
        <v>2.1470000000000025</v>
      </c>
      <c r="M48" s="685">
        <f t="shared" si="23"/>
        <v>1.0960000000000001</v>
      </c>
      <c r="N48" s="685" t="str">
        <f t="shared" si="13"/>
        <v/>
      </c>
      <c r="O48" s="689" t="str">
        <f t="shared" si="14"/>
        <v/>
      </c>
      <c r="P48" s="690">
        <f t="shared" si="2"/>
        <v>3.2430000000000025</v>
      </c>
      <c r="Q48" s="25"/>
      <c r="R48" s="1455" t="s">
        <v>1294</v>
      </c>
      <c r="W48" s="1455">
        <v>2.1470000000000025</v>
      </c>
      <c r="X48" s="1455">
        <v>1.0960000000000001</v>
      </c>
      <c r="AA48" s="1455">
        <v>3.2430000000000025</v>
      </c>
      <c r="AP48" s="1299"/>
    </row>
    <row r="49" spans="1:42" ht="20.45" customHeight="1" x14ac:dyDescent="0.25">
      <c r="A49" s="25"/>
      <c r="B49" s="704">
        <v>43</v>
      </c>
      <c r="C49" s="728" t="str">
        <f t="shared" si="15"/>
        <v>Enel Generación Perú S.A.A.</v>
      </c>
      <c r="D49" s="706">
        <f t="shared" si="16"/>
        <v>568.55099999999902</v>
      </c>
      <c r="E49" s="685">
        <f t="shared" si="17"/>
        <v>970.69999999999982</v>
      </c>
      <c r="F49" s="694" t="str">
        <f t="shared" si="18"/>
        <v/>
      </c>
      <c r="G49" s="692" t="str">
        <f t="shared" si="19"/>
        <v/>
      </c>
      <c r="H49" s="706" t="str">
        <f t="shared" si="20"/>
        <v/>
      </c>
      <c r="I49" s="708" t="str">
        <f t="shared" si="21"/>
        <v/>
      </c>
      <c r="J49" s="685" t="str">
        <f t="shared" si="9"/>
        <v/>
      </c>
      <c r="K49" s="688" t="str">
        <f t="shared" si="10"/>
        <v/>
      </c>
      <c r="L49" s="685">
        <f t="shared" si="22"/>
        <v>568.55099999999902</v>
      </c>
      <c r="M49" s="685">
        <f t="shared" si="23"/>
        <v>970.69999999999982</v>
      </c>
      <c r="N49" s="685" t="str">
        <f t="shared" si="13"/>
        <v/>
      </c>
      <c r="O49" s="689" t="str">
        <f t="shared" si="14"/>
        <v/>
      </c>
      <c r="P49" s="690">
        <f t="shared" si="2"/>
        <v>1539.2509999999988</v>
      </c>
      <c r="Q49" s="25"/>
      <c r="R49" s="1455" t="s">
        <v>1260</v>
      </c>
      <c r="S49" s="1455">
        <v>568.55099999999902</v>
      </c>
      <c r="T49" s="1455">
        <v>970.69999999999982</v>
      </c>
      <c r="AA49" s="1455">
        <v>1539.2509999999988</v>
      </c>
      <c r="AP49" s="1299"/>
    </row>
    <row r="50" spans="1:42" ht="20.45" customHeight="1" x14ac:dyDescent="0.25">
      <c r="A50" s="25"/>
      <c r="B50" s="704">
        <v>44</v>
      </c>
      <c r="C50" s="728" t="str">
        <f t="shared" si="15"/>
        <v>Enel Generación Piura S.A.</v>
      </c>
      <c r="D50" s="706" t="str">
        <f t="shared" si="16"/>
        <v/>
      </c>
      <c r="E50" s="685">
        <f t="shared" si="17"/>
        <v>330.34000000000009</v>
      </c>
      <c r="F50" s="694" t="str">
        <f t="shared" si="18"/>
        <v/>
      </c>
      <c r="G50" s="692" t="str">
        <f t="shared" si="19"/>
        <v/>
      </c>
      <c r="H50" s="706" t="str">
        <f t="shared" si="20"/>
        <v/>
      </c>
      <c r="I50" s="708" t="str">
        <f t="shared" si="21"/>
        <v/>
      </c>
      <c r="J50" s="685" t="str">
        <f t="shared" si="9"/>
        <v/>
      </c>
      <c r="K50" s="688" t="str">
        <f t="shared" si="10"/>
        <v/>
      </c>
      <c r="L50" s="685" t="str">
        <f t="shared" si="22"/>
        <v/>
      </c>
      <c r="M50" s="685">
        <f t="shared" si="23"/>
        <v>330.34000000000009</v>
      </c>
      <c r="N50" s="685" t="str">
        <f t="shared" si="13"/>
        <v/>
      </c>
      <c r="O50" s="689" t="str">
        <f t="shared" si="14"/>
        <v/>
      </c>
      <c r="P50" s="690">
        <f t="shared" si="2"/>
        <v>330.34000000000009</v>
      </c>
      <c r="Q50" s="25"/>
      <c r="R50" s="1455" t="s">
        <v>1366</v>
      </c>
      <c r="T50" s="1455">
        <v>330.34000000000009</v>
      </c>
      <c r="AA50" s="1455">
        <v>330.34000000000009</v>
      </c>
      <c r="AP50" s="1299"/>
    </row>
    <row r="51" spans="1:42" ht="20.45" customHeight="1" x14ac:dyDescent="0.25">
      <c r="A51" s="25"/>
      <c r="B51" s="704">
        <v>45</v>
      </c>
      <c r="C51" s="728" t="str">
        <f t="shared" si="15"/>
        <v>ENEL Green Power Perú S.A.</v>
      </c>
      <c r="D51" s="706" t="str">
        <f t="shared" si="16"/>
        <v/>
      </c>
      <c r="E51" s="685" t="str">
        <f t="shared" si="17"/>
        <v/>
      </c>
      <c r="F51" s="694">
        <f t="shared" si="18"/>
        <v>144.48400000000001</v>
      </c>
      <c r="G51" s="692">
        <f t="shared" si="19"/>
        <v>132.30000000000013</v>
      </c>
      <c r="H51" s="706" t="str">
        <f t="shared" si="20"/>
        <v/>
      </c>
      <c r="I51" s="708" t="str">
        <f t="shared" si="21"/>
        <v/>
      </c>
      <c r="J51" s="685" t="str">
        <f t="shared" si="9"/>
        <v/>
      </c>
      <c r="K51" s="688" t="str">
        <f t="shared" si="10"/>
        <v/>
      </c>
      <c r="L51" s="685" t="str">
        <f t="shared" si="22"/>
        <v/>
      </c>
      <c r="M51" s="685" t="str">
        <f t="shared" si="23"/>
        <v/>
      </c>
      <c r="N51" s="685">
        <f t="shared" si="13"/>
        <v>144.48400000000001</v>
      </c>
      <c r="O51" s="689">
        <f t="shared" si="14"/>
        <v>132.30000000000013</v>
      </c>
      <c r="P51" s="690">
        <f t="shared" si="2"/>
        <v>276.78400000000011</v>
      </c>
      <c r="Q51" s="25"/>
      <c r="R51" s="1455" t="s">
        <v>1449</v>
      </c>
      <c r="U51" s="1455">
        <v>144.48400000000001</v>
      </c>
      <c r="V51" s="1455">
        <v>132.30000000000013</v>
      </c>
      <c r="AA51" s="1455">
        <v>276.78400000000011</v>
      </c>
      <c r="AP51" s="1299"/>
    </row>
    <row r="52" spans="1:42" ht="20.45" customHeight="1" x14ac:dyDescent="0.25">
      <c r="A52" s="25"/>
      <c r="B52" s="704">
        <v>46</v>
      </c>
      <c r="C52" s="728" t="str">
        <f t="shared" si="15"/>
        <v>Energía Eólica S.A.</v>
      </c>
      <c r="D52" s="706" t="str">
        <f t="shared" si="16"/>
        <v/>
      </c>
      <c r="E52" s="685" t="str">
        <f t="shared" si="17"/>
        <v/>
      </c>
      <c r="F52" s="694" t="str">
        <f t="shared" si="18"/>
        <v/>
      </c>
      <c r="G52" s="692">
        <f t="shared" si="19"/>
        <v>110.00000000000003</v>
      </c>
      <c r="H52" s="706" t="str">
        <f t="shared" si="20"/>
        <v/>
      </c>
      <c r="I52" s="708" t="str">
        <f t="shared" si="21"/>
        <v/>
      </c>
      <c r="J52" s="685" t="str">
        <f t="shared" si="9"/>
        <v/>
      </c>
      <c r="K52" s="688" t="str">
        <f t="shared" si="10"/>
        <v/>
      </c>
      <c r="L52" s="685" t="str">
        <f t="shared" si="22"/>
        <v/>
      </c>
      <c r="M52" s="685" t="str">
        <f t="shared" si="23"/>
        <v/>
      </c>
      <c r="N52" s="685" t="str">
        <f t="shared" si="13"/>
        <v/>
      </c>
      <c r="O52" s="689">
        <f t="shared" si="14"/>
        <v>110.00000000000003</v>
      </c>
      <c r="P52" s="690">
        <f t="shared" si="2"/>
        <v>110.00000000000003</v>
      </c>
      <c r="Q52" s="25"/>
      <c r="R52" s="1455" t="s">
        <v>58</v>
      </c>
      <c r="V52" s="1455">
        <v>110.00000000000003</v>
      </c>
      <c r="AA52" s="1455">
        <v>110.00000000000003</v>
      </c>
      <c r="AP52" s="1299"/>
    </row>
    <row r="53" spans="1:42" ht="20.45" customHeight="1" x14ac:dyDescent="0.25">
      <c r="A53" s="25"/>
      <c r="B53" s="704">
        <v>47</v>
      </c>
      <c r="C53" s="728" t="str">
        <f t="shared" si="15"/>
        <v>ENGIE EnergÍa Perú S.A.</v>
      </c>
      <c r="D53" s="706">
        <f t="shared" si="16"/>
        <v>245.14000000000001</v>
      </c>
      <c r="E53" s="685">
        <f t="shared" si="17"/>
        <v>2385.3500000000004</v>
      </c>
      <c r="F53" s="694">
        <f t="shared" si="18"/>
        <v>44.54099999999999</v>
      </c>
      <c r="G53" s="692" t="str">
        <f t="shared" si="19"/>
        <v/>
      </c>
      <c r="H53" s="706" t="str">
        <f t="shared" si="20"/>
        <v/>
      </c>
      <c r="I53" s="708" t="str">
        <f t="shared" si="21"/>
        <v/>
      </c>
      <c r="J53" s="685" t="str">
        <f t="shared" si="9"/>
        <v/>
      </c>
      <c r="K53" s="688" t="str">
        <f t="shared" si="10"/>
        <v/>
      </c>
      <c r="L53" s="685">
        <f t="shared" si="22"/>
        <v>245.14000000000001</v>
      </c>
      <c r="M53" s="685">
        <f t="shared" si="23"/>
        <v>2385.3500000000004</v>
      </c>
      <c r="N53" s="685">
        <f t="shared" si="13"/>
        <v>44.54099999999999</v>
      </c>
      <c r="O53" s="689" t="str">
        <f t="shared" si="14"/>
        <v/>
      </c>
      <c r="P53" s="690">
        <f t="shared" si="2"/>
        <v>2675.0310000000004</v>
      </c>
      <c r="Q53" s="25"/>
      <c r="R53" s="1455" t="s">
        <v>1311</v>
      </c>
      <c r="S53" s="1455">
        <v>245.14000000000001</v>
      </c>
      <c r="T53" s="1455">
        <v>2385.3500000000004</v>
      </c>
      <c r="U53" s="1455">
        <v>44.54099999999999</v>
      </c>
      <c r="AA53" s="1455">
        <v>2675.0310000000004</v>
      </c>
      <c r="AP53" s="1299"/>
    </row>
    <row r="54" spans="1:42" ht="20.45" customHeight="1" x14ac:dyDescent="0.25">
      <c r="A54" s="25"/>
      <c r="B54" s="704">
        <v>48</v>
      </c>
      <c r="C54" s="728" t="str">
        <f t="shared" si="15"/>
        <v>Fénix Power Perú S.A.</v>
      </c>
      <c r="D54" s="706" t="str">
        <f t="shared" si="16"/>
        <v/>
      </c>
      <c r="E54" s="685">
        <f t="shared" si="17"/>
        <v>578.80000000000007</v>
      </c>
      <c r="F54" s="694" t="str">
        <f t="shared" si="18"/>
        <v/>
      </c>
      <c r="G54" s="692" t="str">
        <f t="shared" si="19"/>
        <v/>
      </c>
      <c r="H54" s="706" t="str">
        <f t="shared" si="20"/>
        <v/>
      </c>
      <c r="I54" s="708" t="str">
        <f t="shared" si="21"/>
        <v/>
      </c>
      <c r="J54" s="685" t="str">
        <f t="shared" si="9"/>
        <v/>
      </c>
      <c r="K54" s="688" t="str">
        <f t="shared" si="10"/>
        <v/>
      </c>
      <c r="L54" s="685" t="str">
        <f t="shared" si="22"/>
        <v/>
      </c>
      <c r="M54" s="685">
        <f t="shared" si="23"/>
        <v>578.80000000000007</v>
      </c>
      <c r="N54" s="685" t="str">
        <f t="shared" si="13"/>
        <v/>
      </c>
      <c r="O54" s="689" t="str">
        <f t="shared" si="14"/>
        <v/>
      </c>
      <c r="P54" s="690">
        <f t="shared" si="2"/>
        <v>578.80000000000007</v>
      </c>
      <c r="Q54" s="25"/>
      <c r="R54" s="1455" t="s">
        <v>59</v>
      </c>
      <c r="T54" s="1455">
        <v>578.80000000000007</v>
      </c>
      <c r="AA54" s="1455">
        <v>578.80000000000007</v>
      </c>
      <c r="AP54" s="1299"/>
    </row>
    <row r="55" spans="1:42" ht="20.45" customHeight="1" x14ac:dyDescent="0.25">
      <c r="A55" s="25"/>
      <c r="B55" s="704">
        <v>49</v>
      </c>
      <c r="C55" s="728" t="str">
        <f t="shared" si="15"/>
        <v>Generación Andina S.A.C.</v>
      </c>
      <c r="D55" s="706">
        <f t="shared" si="16"/>
        <v>27.400000000000016</v>
      </c>
      <c r="E55" s="685" t="str">
        <f t="shared" si="17"/>
        <v/>
      </c>
      <c r="F55" s="694" t="str">
        <f t="shared" si="18"/>
        <v/>
      </c>
      <c r="G55" s="692" t="str">
        <f t="shared" si="19"/>
        <v/>
      </c>
      <c r="H55" s="706" t="str">
        <f t="shared" si="20"/>
        <v/>
      </c>
      <c r="I55" s="708" t="str">
        <f t="shared" si="21"/>
        <v/>
      </c>
      <c r="J55" s="685" t="str">
        <f t="shared" si="9"/>
        <v/>
      </c>
      <c r="K55" s="688" t="str">
        <f t="shared" si="10"/>
        <v/>
      </c>
      <c r="L55" s="685">
        <f t="shared" si="22"/>
        <v>27.400000000000016</v>
      </c>
      <c r="M55" s="685" t="str">
        <f t="shared" si="23"/>
        <v/>
      </c>
      <c r="N55" s="685" t="str">
        <f t="shared" si="13"/>
        <v/>
      </c>
      <c r="O55" s="689" t="str">
        <f t="shared" si="14"/>
        <v/>
      </c>
      <c r="P55" s="690">
        <f t="shared" si="2"/>
        <v>27.400000000000016</v>
      </c>
      <c r="Q55" s="25"/>
      <c r="R55" s="1455" t="s">
        <v>1666</v>
      </c>
      <c r="S55" s="1455">
        <v>27.400000000000016</v>
      </c>
      <c r="AA55" s="1455">
        <v>27.400000000000016</v>
      </c>
      <c r="AP55" s="1299"/>
    </row>
    <row r="56" spans="1:42" ht="20.45" customHeight="1" x14ac:dyDescent="0.25">
      <c r="A56" s="25"/>
      <c r="B56" s="704">
        <v>50</v>
      </c>
      <c r="C56" s="728" t="str">
        <f t="shared" si="15"/>
        <v>Generadora de Energía del Perú S.A.</v>
      </c>
      <c r="D56" s="706">
        <f t="shared" si="16"/>
        <v>72.860000000000056</v>
      </c>
      <c r="E56" s="685" t="str">
        <f t="shared" si="17"/>
        <v/>
      </c>
      <c r="F56" s="694" t="str">
        <f t="shared" si="18"/>
        <v/>
      </c>
      <c r="G56" s="692" t="str">
        <f t="shared" si="19"/>
        <v/>
      </c>
      <c r="H56" s="706" t="str">
        <f t="shared" si="20"/>
        <v/>
      </c>
      <c r="I56" s="708" t="str">
        <f t="shared" si="21"/>
        <v/>
      </c>
      <c r="J56" s="685" t="str">
        <f t="shared" si="9"/>
        <v/>
      </c>
      <c r="K56" s="688" t="str">
        <f t="shared" si="10"/>
        <v/>
      </c>
      <c r="L56" s="685">
        <f t="shared" si="22"/>
        <v>72.860000000000056</v>
      </c>
      <c r="M56" s="685" t="str">
        <f t="shared" si="23"/>
        <v/>
      </c>
      <c r="N56" s="685" t="str">
        <f t="shared" si="13"/>
        <v/>
      </c>
      <c r="O56" s="689" t="str">
        <f t="shared" si="14"/>
        <v/>
      </c>
      <c r="P56" s="690">
        <f t="shared" si="2"/>
        <v>72.860000000000056</v>
      </c>
      <c r="Q56" s="25"/>
      <c r="R56" s="1455" t="s">
        <v>61</v>
      </c>
      <c r="S56" s="1455">
        <v>72.860000000000056</v>
      </c>
      <c r="AA56" s="1455">
        <v>72.860000000000056</v>
      </c>
      <c r="AP56" s="1299"/>
    </row>
    <row r="57" spans="1:42" ht="20.45" customHeight="1" x14ac:dyDescent="0.25">
      <c r="A57" s="25"/>
      <c r="B57" s="704">
        <v>51</v>
      </c>
      <c r="C57" s="728" t="str">
        <f t="shared" si="15"/>
        <v>Genrent del Peru S.A.C.</v>
      </c>
      <c r="D57" s="706" t="str">
        <f t="shared" si="16"/>
        <v/>
      </c>
      <c r="E57" s="685" t="str">
        <f t="shared" si="17"/>
        <v/>
      </c>
      <c r="F57" s="694" t="str">
        <f t="shared" si="18"/>
        <v/>
      </c>
      <c r="G57" s="692" t="str">
        <f t="shared" si="19"/>
        <v/>
      </c>
      <c r="H57" s="706" t="str">
        <f t="shared" si="20"/>
        <v/>
      </c>
      <c r="I57" s="708">
        <f t="shared" si="21"/>
        <v>81.20000000000006</v>
      </c>
      <c r="J57" s="685" t="str">
        <f t="shared" si="9"/>
        <v/>
      </c>
      <c r="K57" s="688" t="str">
        <f t="shared" si="10"/>
        <v/>
      </c>
      <c r="L57" s="685" t="str">
        <f t="shared" si="22"/>
        <v/>
      </c>
      <c r="M57" s="685">
        <f t="shared" si="23"/>
        <v>81.20000000000006</v>
      </c>
      <c r="N57" s="685" t="str">
        <f t="shared" si="13"/>
        <v/>
      </c>
      <c r="O57" s="689" t="str">
        <f t="shared" si="14"/>
        <v/>
      </c>
      <c r="P57" s="690">
        <f t="shared" si="2"/>
        <v>81.20000000000006</v>
      </c>
      <c r="Q57" s="25"/>
      <c r="R57" s="1455" t="s">
        <v>1379</v>
      </c>
      <c r="X57" s="1455">
        <v>81.20000000000006</v>
      </c>
      <c r="AA57" s="1455">
        <v>81.20000000000006</v>
      </c>
      <c r="AP57" s="1299"/>
    </row>
    <row r="58" spans="1:42" ht="20.45" customHeight="1" x14ac:dyDescent="0.25">
      <c r="A58" s="25"/>
      <c r="B58" s="704">
        <v>52</v>
      </c>
      <c r="C58" s="728" t="str">
        <f t="shared" si="15"/>
        <v>GR Paino S.A.C.</v>
      </c>
      <c r="D58" s="706" t="str">
        <f t="shared" si="16"/>
        <v/>
      </c>
      <c r="E58" s="685" t="str">
        <f t="shared" si="17"/>
        <v/>
      </c>
      <c r="F58" s="694" t="str">
        <f t="shared" si="18"/>
        <v/>
      </c>
      <c r="G58" s="692">
        <f t="shared" si="19"/>
        <v>18.37</v>
      </c>
      <c r="H58" s="706" t="str">
        <f t="shared" si="20"/>
        <v/>
      </c>
      <c r="I58" s="708" t="str">
        <f t="shared" si="21"/>
        <v/>
      </c>
      <c r="J58" s="685" t="str">
        <f t="shared" si="9"/>
        <v/>
      </c>
      <c r="K58" s="688" t="str">
        <f t="shared" si="10"/>
        <v/>
      </c>
      <c r="L58" s="685" t="str">
        <f t="shared" si="22"/>
        <v/>
      </c>
      <c r="M58" s="685" t="str">
        <f t="shared" si="23"/>
        <v/>
      </c>
      <c r="N58" s="685" t="str">
        <f t="shared" si="13"/>
        <v/>
      </c>
      <c r="O58" s="689">
        <f t="shared" si="14"/>
        <v>18.37</v>
      </c>
      <c r="P58" s="690">
        <f t="shared" si="2"/>
        <v>18.37</v>
      </c>
      <c r="Q58" s="25"/>
      <c r="R58" s="1455" t="s">
        <v>1688</v>
      </c>
      <c r="V58" s="1455">
        <v>18.37</v>
      </c>
      <c r="AA58" s="1455">
        <v>18.37</v>
      </c>
      <c r="AP58" s="1299"/>
    </row>
    <row r="59" spans="1:42" ht="20.45" customHeight="1" x14ac:dyDescent="0.25">
      <c r="A59" s="25"/>
      <c r="B59" s="704">
        <v>53</v>
      </c>
      <c r="C59" s="728" t="str">
        <f t="shared" si="15"/>
        <v>GR Taruca S.A.C.</v>
      </c>
      <c r="D59" s="706" t="str">
        <f t="shared" si="16"/>
        <v/>
      </c>
      <c r="E59" s="685" t="str">
        <f t="shared" si="17"/>
        <v/>
      </c>
      <c r="F59" s="694" t="str">
        <f t="shared" si="18"/>
        <v/>
      </c>
      <c r="G59" s="692">
        <f t="shared" si="19"/>
        <v>18.37</v>
      </c>
      <c r="H59" s="706" t="str">
        <f t="shared" si="20"/>
        <v/>
      </c>
      <c r="I59" s="708" t="str">
        <f t="shared" si="21"/>
        <v/>
      </c>
      <c r="J59" s="685" t="str">
        <f t="shared" si="9"/>
        <v/>
      </c>
      <c r="K59" s="688" t="str">
        <f t="shared" si="10"/>
        <v/>
      </c>
      <c r="L59" s="685" t="str">
        <f t="shared" si="22"/>
        <v/>
      </c>
      <c r="M59" s="685" t="str">
        <f t="shared" si="23"/>
        <v/>
      </c>
      <c r="N59" s="685" t="str">
        <f t="shared" si="13"/>
        <v/>
      </c>
      <c r="O59" s="689">
        <f t="shared" si="14"/>
        <v>18.37</v>
      </c>
      <c r="P59" s="690">
        <f t="shared" si="2"/>
        <v>18.37</v>
      </c>
      <c r="Q59" s="25"/>
      <c r="R59" s="1455" t="s">
        <v>1691</v>
      </c>
      <c r="V59" s="1455">
        <v>18.37</v>
      </c>
      <c r="AA59" s="1455">
        <v>18.37</v>
      </c>
      <c r="AP59" s="1299"/>
    </row>
    <row r="60" spans="1:42" ht="20.45" customHeight="1" x14ac:dyDescent="0.25">
      <c r="A60" s="25"/>
      <c r="B60" s="704">
        <v>54</v>
      </c>
      <c r="C60" s="728" t="str">
        <f t="shared" si="15"/>
        <v>GTS Majes S.A.C.</v>
      </c>
      <c r="D60" s="706" t="str">
        <f t="shared" si="16"/>
        <v/>
      </c>
      <c r="E60" s="685" t="str">
        <f t="shared" si="17"/>
        <v/>
      </c>
      <c r="F60" s="694">
        <f t="shared" si="18"/>
        <v>21.999999999999996</v>
      </c>
      <c r="G60" s="692" t="str">
        <f t="shared" si="19"/>
        <v/>
      </c>
      <c r="H60" s="706" t="str">
        <f t="shared" si="20"/>
        <v/>
      </c>
      <c r="I60" s="708" t="str">
        <f t="shared" si="21"/>
        <v/>
      </c>
      <c r="J60" s="685" t="str">
        <f t="shared" si="9"/>
        <v/>
      </c>
      <c r="K60" s="688" t="str">
        <f t="shared" si="10"/>
        <v/>
      </c>
      <c r="L60" s="685" t="str">
        <f t="shared" si="22"/>
        <v/>
      </c>
      <c r="M60" s="685" t="str">
        <f t="shared" si="23"/>
        <v/>
      </c>
      <c r="N60" s="685">
        <f t="shared" si="13"/>
        <v>21.999999999999996</v>
      </c>
      <c r="O60" s="689" t="str">
        <f t="shared" si="14"/>
        <v/>
      </c>
      <c r="P60" s="690">
        <f t="shared" si="2"/>
        <v>21.999999999999996</v>
      </c>
      <c r="Q60" s="25"/>
      <c r="R60" s="1455" t="s">
        <v>63</v>
      </c>
      <c r="U60" s="1455">
        <v>21.999999999999996</v>
      </c>
      <c r="AA60" s="1455">
        <v>21.999999999999996</v>
      </c>
      <c r="AP60" s="1299"/>
    </row>
    <row r="61" spans="1:42" ht="20.45" customHeight="1" x14ac:dyDescent="0.25">
      <c r="A61" s="25"/>
      <c r="B61" s="704">
        <v>55</v>
      </c>
      <c r="C61" s="709" t="str">
        <f t="shared" si="15"/>
        <v>GTS Repartición S.A.C.</v>
      </c>
      <c r="D61" s="706" t="str">
        <f t="shared" si="16"/>
        <v/>
      </c>
      <c r="E61" s="685" t="str">
        <f t="shared" si="17"/>
        <v/>
      </c>
      <c r="F61" s="694">
        <f t="shared" si="18"/>
        <v>21.999999999999996</v>
      </c>
      <c r="G61" s="692" t="str">
        <f t="shared" si="19"/>
        <v/>
      </c>
      <c r="H61" s="706" t="str">
        <f t="shared" si="20"/>
        <v/>
      </c>
      <c r="I61" s="708" t="str">
        <f t="shared" si="21"/>
        <v/>
      </c>
      <c r="J61" s="685" t="str">
        <f t="shared" si="9"/>
        <v/>
      </c>
      <c r="K61" s="688" t="str">
        <f t="shared" si="10"/>
        <v/>
      </c>
      <c r="L61" s="685" t="str">
        <f t="shared" si="22"/>
        <v/>
      </c>
      <c r="M61" s="685" t="str">
        <f t="shared" si="23"/>
        <v/>
      </c>
      <c r="N61" s="685">
        <f t="shared" si="13"/>
        <v>21.999999999999996</v>
      </c>
      <c r="O61" s="689" t="str">
        <f t="shared" si="14"/>
        <v/>
      </c>
      <c r="P61" s="690">
        <f t="shared" si="2"/>
        <v>21.999999999999996</v>
      </c>
      <c r="Q61" s="25"/>
      <c r="R61" s="1455" t="s">
        <v>64</v>
      </c>
      <c r="U61" s="1455">
        <v>21.999999999999996</v>
      </c>
      <c r="AA61" s="1455">
        <v>21.999999999999996</v>
      </c>
      <c r="AP61" s="1299"/>
    </row>
    <row r="62" spans="1:42" ht="20.45" customHeight="1" x14ac:dyDescent="0.25">
      <c r="A62" s="25"/>
      <c r="B62" s="704">
        <v>56</v>
      </c>
      <c r="C62" s="728" t="str">
        <f t="shared" si="15"/>
        <v>Hidrandina S.A.</v>
      </c>
      <c r="D62" s="706">
        <f t="shared" si="16"/>
        <v>9.2149999999999963</v>
      </c>
      <c r="E62" s="685" t="str">
        <f t="shared" si="17"/>
        <v/>
      </c>
      <c r="F62" s="694" t="str">
        <f t="shared" si="18"/>
        <v/>
      </c>
      <c r="G62" s="692" t="str">
        <f t="shared" si="19"/>
        <v/>
      </c>
      <c r="H62" s="706">
        <f t="shared" si="20"/>
        <v>1.21</v>
      </c>
      <c r="I62" s="708">
        <f t="shared" si="21"/>
        <v>1.3999999999999997</v>
      </c>
      <c r="J62" s="685" t="str">
        <f t="shared" si="9"/>
        <v/>
      </c>
      <c r="K62" s="688" t="str">
        <f t="shared" si="10"/>
        <v/>
      </c>
      <c r="L62" s="685">
        <f t="shared" si="22"/>
        <v>10.424999999999997</v>
      </c>
      <c r="M62" s="685">
        <f t="shared" si="23"/>
        <v>1.3999999999999997</v>
      </c>
      <c r="N62" s="685" t="str">
        <f t="shared" si="13"/>
        <v/>
      </c>
      <c r="O62" s="689" t="str">
        <f t="shared" si="14"/>
        <v/>
      </c>
      <c r="P62" s="690">
        <f t="shared" si="2"/>
        <v>11.824999999999998</v>
      </c>
      <c r="Q62" s="25"/>
      <c r="R62" s="1455" t="s">
        <v>1476</v>
      </c>
      <c r="S62" s="1455">
        <v>9.2149999999999963</v>
      </c>
      <c r="W62" s="1455">
        <v>1.21</v>
      </c>
      <c r="X62" s="1455">
        <v>1.3999999999999997</v>
      </c>
      <c r="AA62" s="1455">
        <v>11.824999999999998</v>
      </c>
      <c r="AP62" s="1299"/>
    </row>
    <row r="63" spans="1:42" ht="20.45" customHeight="1" x14ac:dyDescent="0.25">
      <c r="A63" s="25"/>
      <c r="B63" s="704">
        <v>57</v>
      </c>
      <c r="C63" s="728" t="str">
        <f t="shared" si="15"/>
        <v>Hidro Pátapo S.A.C.</v>
      </c>
      <c r="D63" s="706">
        <f t="shared" si="16"/>
        <v>1</v>
      </c>
      <c r="E63" s="685" t="str">
        <f t="shared" si="17"/>
        <v/>
      </c>
      <c r="F63" s="694" t="str">
        <f t="shared" si="18"/>
        <v/>
      </c>
      <c r="G63" s="692" t="str">
        <f t="shared" si="19"/>
        <v/>
      </c>
      <c r="H63" s="706" t="str">
        <f t="shared" si="20"/>
        <v/>
      </c>
      <c r="I63" s="708" t="str">
        <f t="shared" si="21"/>
        <v/>
      </c>
      <c r="J63" s="685" t="str">
        <f t="shared" si="9"/>
        <v/>
      </c>
      <c r="K63" s="688" t="str">
        <f t="shared" si="10"/>
        <v/>
      </c>
      <c r="L63" s="685">
        <f t="shared" si="22"/>
        <v>1</v>
      </c>
      <c r="M63" s="685" t="str">
        <f t="shared" si="23"/>
        <v/>
      </c>
      <c r="N63" s="685" t="str">
        <f t="shared" si="13"/>
        <v/>
      </c>
      <c r="O63" s="689" t="str">
        <f t="shared" si="14"/>
        <v/>
      </c>
      <c r="P63" s="690">
        <f t="shared" si="2"/>
        <v>1</v>
      </c>
      <c r="Q63" s="25"/>
      <c r="R63" s="1455" t="s">
        <v>1583</v>
      </c>
      <c r="S63" s="1455">
        <v>1</v>
      </c>
      <c r="AA63" s="1455">
        <v>1</v>
      </c>
      <c r="AP63" s="1299"/>
    </row>
    <row r="64" spans="1:42" ht="20.45" customHeight="1" x14ac:dyDescent="0.25">
      <c r="A64" s="25"/>
      <c r="B64" s="704">
        <v>58</v>
      </c>
      <c r="C64" s="728" t="str">
        <f t="shared" si="15"/>
        <v>Hidrocañete S.A.</v>
      </c>
      <c r="D64" s="706">
        <f t="shared" si="16"/>
        <v>3.9700000000000011</v>
      </c>
      <c r="E64" s="685" t="str">
        <f t="shared" si="17"/>
        <v/>
      </c>
      <c r="F64" s="694" t="str">
        <f t="shared" si="18"/>
        <v/>
      </c>
      <c r="G64" s="692" t="str">
        <f t="shared" si="19"/>
        <v/>
      </c>
      <c r="H64" s="706" t="str">
        <f t="shared" si="20"/>
        <v/>
      </c>
      <c r="I64" s="708" t="str">
        <f t="shared" si="21"/>
        <v/>
      </c>
      <c r="J64" s="685" t="str">
        <f t="shared" si="9"/>
        <v/>
      </c>
      <c r="K64" s="688" t="str">
        <f t="shared" si="10"/>
        <v/>
      </c>
      <c r="L64" s="685">
        <f t="shared" si="22"/>
        <v>3.9700000000000011</v>
      </c>
      <c r="M64" s="685" t="str">
        <f t="shared" si="23"/>
        <v/>
      </c>
      <c r="N64" s="685" t="str">
        <f t="shared" si="13"/>
        <v/>
      </c>
      <c r="O64" s="689" t="str">
        <f t="shared" si="14"/>
        <v/>
      </c>
      <c r="P64" s="690">
        <f t="shared" si="2"/>
        <v>3.9700000000000011</v>
      </c>
      <c r="Q64" s="25"/>
      <c r="R64" s="1455" t="s">
        <v>65</v>
      </c>
      <c r="S64" s="1455">
        <v>3.9700000000000011</v>
      </c>
      <c r="AA64" s="1455">
        <v>3.9700000000000011</v>
      </c>
      <c r="AP64" s="1299"/>
    </row>
    <row r="65" spans="1:42" ht="20.45" customHeight="1" x14ac:dyDescent="0.25">
      <c r="A65" s="25"/>
      <c r="B65" s="704">
        <v>59</v>
      </c>
      <c r="C65" s="728" t="str">
        <f t="shared" si="15"/>
        <v>Hidroeléctrica Huanchor S.A.C.</v>
      </c>
      <c r="D65" s="706">
        <f t="shared" si="16"/>
        <v>21.300000000000004</v>
      </c>
      <c r="E65" s="685" t="str">
        <f t="shared" si="17"/>
        <v/>
      </c>
      <c r="F65" s="694" t="str">
        <f t="shared" si="18"/>
        <v/>
      </c>
      <c r="G65" s="692" t="str">
        <f t="shared" si="19"/>
        <v/>
      </c>
      <c r="H65" s="706" t="str">
        <f t="shared" si="20"/>
        <v/>
      </c>
      <c r="I65" s="708" t="str">
        <f t="shared" si="21"/>
        <v/>
      </c>
      <c r="J65" s="685" t="str">
        <f t="shared" si="9"/>
        <v/>
      </c>
      <c r="K65" s="688" t="str">
        <f t="shared" si="10"/>
        <v/>
      </c>
      <c r="L65" s="685">
        <f t="shared" si="22"/>
        <v>21.300000000000004</v>
      </c>
      <c r="M65" s="685" t="str">
        <f t="shared" si="23"/>
        <v/>
      </c>
      <c r="N65" s="685" t="str">
        <f t="shared" si="13"/>
        <v/>
      </c>
      <c r="O65" s="689" t="str">
        <f t="shared" si="14"/>
        <v/>
      </c>
      <c r="P65" s="690">
        <f t="shared" si="2"/>
        <v>21.300000000000004</v>
      </c>
      <c r="Q65" s="25"/>
      <c r="R65" s="1455" t="s">
        <v>67</v>
      </c>
      <c r="S65" s="1455">
        <v>21.300000000000004</v>
      </c>
      <c r="AA65" s="1455">
        <v>21.300000000000004</v>
      </c>
      <c r="AP65" s="1299"/>
    </row>
    <row r="66" spans="1:42" ht="20.45" customHeight="1" x14ac:dyDescent="0.25">
      <c r="A66" s="25"/>
      <c r="B66" s="704">
        <v>60</v>
      </c>
      <c r="C66" s="728" t="str">
        <f t="shared" si="15"/>
        <v>Huaura Power Group S.A.</v>
      </c>
      <c r="D66" s="706">
        <f t="shared" si="16"/>
        <v>19.200000000000006</v>
      </c>
      <c r="E66" s="685" t="str">
        <f t="shared" si="17"/>
        <v/>
      </c>
      <c r="F66" s="694" t="str">
        <f t="shared" si="18"/>
        <v/>
      </c>
      <c r="G66" s="692" t="str">
        <f t="shared" si="19"/>
        <v/>
      </c>
      <c r="H66" s="706" t="str">
        <f t="shared" si="20"/>
        <v/>
      </c>
      <c r="I66" s="708" t="str">
        <f t="shared" si="21"/>
        <v/>
      </c>
      <c r="J66" s="685" t="str">
        <f t="shared" si="9"/>
        <v/>
      </c>
      <c r="K66" s="688" t="str">
        <f t="shared" si="10"/>
        <v/>
      </c>
      <c r="L66" s="685">
        <f t="shared" si="22"/>
        <v>19.200000000000006</v>
      </c>
      <c r="M66" s="685" t="str">
        <f t="shared" si="23"/>
        <v/>
      </c>
      <c r="N66" s="685" t="str">
        <f t="shared" si="13"/>
        <v/>
      </c>
      <c r="O66" s="689" t="str">
        <f t="shared" si="14"/>
        <v/>
      </c>
      <c r="P66" s="690">
        <f t="shared" si="2"/>
        <v>19.200000000000006</v>
      </c>
      <c r="Q66" s="25"/>
      <c r="R66" s="1455" t="s">
        <v>1337</v>
      </c>
      <c r="S66" s="1455">
        <v>19.200000000000006</v>
      </c>
      <c r="AA66" s="1455">
        <v>19.200000000000006</v>
      </c>
      <c r="AP66" s="1299"/>
    </row>
    <row r="67" spans="1:42" ht="20.45" customHeight="1" x14ac:dyDescent="0.25">
      <c r="A67" s="25"/>
      <c r="B67" s="704">
        <v>61</v>
      </c>
      <c r="C67" s="728" t="str">
        <f t="shared" si="15"/>
        <v xml:space="preserve">Infraestructuras y Energías del Perú S.A.C. </v>
      </c>
      <c r="D67" s="706" t="str">
        <f t="shared" si="16"/>
        <v/>
      </c>
      <c r="E67" s="685">
        <f t="shared" si="17"/>
        <v>65.709999999999994</v>
      </c>
      <c r="F67" s="694" t="str">
        <f t="shared" si="18"/>
        <v/>
      </c>
      <c r="G67" s="692" t="str">
        <f t="shared" si="19"/>
        <v/>
      </c>
      <c r="H67" s="706" t="str">
        <f t="shared" si="20"/>
        <v/>
      </c>
      <c r="I67" s="708" t="str">
        <f t="shared" si="21"/>
        <v/>
      </c>
      <c r="J67" s="685" t="str">
        <f t="shared" si="9"/>
        <v/>
      </c>
      <c r="K67" s="688" t="str">
        <f t="shared" si="10"/>
        <v/>
      </c>
      <c r="L67" s="685" t="str">
        <f t="shared" si="22"/>
        <v/>
      </c>
      <c r="M67" s="685">
        <f t="shared" si="23"/>
        <v>65.709999999999994</v>
      </c>
      <c r="N67" s="685" t="str">
        <f t="shared" si="13"/>
        <v/>
      </c>
      <c r="O67" s="689" t="str">
        <f t="shared" si="14"/>
        <v/>
      </c>
      <c r="P67" s="690">
        <f t="shared" si="2"/>
        <v>65.709999999999994</v>
      </c>
      <c r="Q67" s="25"/>
      <c r="R67" s="1455" t="s">
        <v>1394</v>
      </c>
      <c r="T67" s="1455">
        <v>65.709999999999994</v>
      </c>
      <c r="AA67" s="1455">
        <v>65.709999999999994</v>
      </c>
      <c r="AP67" s="1299"/>
    </row>
    <row r="68" spans="1:42" ht="20.45" customHeight="1" x14ac:dyDescent="0.25">
      <c r="A68" s="25"/>
      <c r="B68" s="704">
        <v>62</v>
      </c>
      <c r="C68" s="728" t="str">
        <f t="shared" si="15"/>
        <v>Inland Energy S.A.C.</v>
      </c>
      <c r="D68" s="706">
        <f t="shared" si="16"/>
        <v>100.00000000000003</v>
      </c>
      <c r="E68" s="685" t="str">
        <f t="shared" si="17"/>
        <v/>
      </c>
      <c r="F68" s="694" t="str">
        <f t="shared" si="18"/>
        <v/>
      </c>
      <c r="G68" s="692" t="str">
        <f t="shared" si="19"/>
        <v/>
      </c>
      <c r="H68" s="706" t="str">
        <f t="shared" si="20"/>
        <v/>
      </c>
      <c r="I68" s="708" t="str">
        <f t="shared" si="21"/>
        <v/>
      </c>
      <c r="J68" s="685" t="str">
        <f t="shared" si="9"/>
        <v/>
      </c>
      <c r="K68" s="688" t="str">
        <f t="shared" si="10"/>
        <v/>
      </c>
      <c r="L68" s="685">
        <f t="shared" si="22"/>
        <v>100.00000000000003</v>
      </c>
      <c r="M68" s="685" t="str">
        <f t="shared" si="23"/>
        <v/>
      </c>
      <c r="N68" s="685" t="str">
        <f t="shared" si="13"/>
        <v/>
      </c>
      <c r="O68" s="689" t="str">
        <f t="shared" si="14"/>
        <v/>
      </c>
      <c r="P68" s="690">
        <f t="shared" si="2"/>
        <v>100.00000000000003</v>
      </c>
      <c r="Q68" s="25"/>
      <c r="R68" s="1455" t="s">
        <v>1533</v>
      </c>
      <c r="S68" s="1455">
        <v>100.00000000000003</v>
      </c>
      <c r="AA68" s="1455">
        <v>100.00000000000003</v>
      </c>
      <c r="AP68" s="1299"/>
    </row>
    <row r="69" spans="1:42" ht="20.45" customHeight="1" x14ac:dyDescent="0.25">
      <c r="A69" s="25"/>
      <c r="B69" s="704">
        <v>63</v>
      </c>
      <c r="C69" s="728" t="str">
        <f t="shared" si="15"/>
        <v>Kallpa Generación S.A.</v>
      </c>
      <c r="D69" s="706">
        <f t="shared" si="16"/>
        <v>524.59999999999957</v>
      </c>
      <c r="E69" s="685">
        <f t="shared" si="17"/>
        <v>1171.4999999999998</v>
      </c>
      <c r="F69" s="694" t="str">
        <f t="shared" si="18"/>
        <v/>
      </c>
      <c r="G69" s="692" t="str">
        <f t="shared" si="19"/>
        <v/>
      </c>
      <c r="H69" s="706" t="str">
        <f t="shared" si="20"/>
        <v/>
      </c>
      <c r="I69" s="708" t="str">
        <f t="shared" si="21"/>
        <v/>
      </c>
      <c r="J69" s="685" t="str">
        <f t="shared" si="9"/>
        <v/>
      </c>
      <c r="K69" s="688" t="str">
        <f t="shared" si="10"/>
        <v/>
      </c>
      <c r="L69" s="685">
        <f t="shared" si="22"/>
        <v>524.59999999999957</v>
      </c>
      <c r="M69" s="685">
        <f t="shared" si="23"/>
        <v>1171.4999999999998</v>
      </c>
      <c r="N69" s="685" t="str">
        <f t="shared" si="13"/>
        <v/>
      </c>
      <c r="O69" s="689" t="str">
        <f t="shared" si="14"/>
        <v/>
      </c>
      <c r="P69" s="690">
        <f t="shared" si="2"/>
        <v>1696.0999999999995</v>
      </c>
      <c r="Q69" s="25"/>
      <c r="R69" s="1455" t="s">
        <v>72</v>
      </c>
      <c r="S69" s="1455">
        <v>524.59999999999957</v>
      </c>
      <c r="T69" s="1455">
        <v>1171.4999999999998</v>
      </c>
      <c r="AA69" s="1455">
        <v>1696.0999999999995</v>
      </c>
      <c r="AP69" s="1299"/>
    </row>
    <row r="70" spans="1:42" ht="20.45" customHeight="1" x14ac:dyDescent="0.25">
      <c r="A70" s="25"/>
      <c r="B70" s="704">
        <v>64</v>
      </c>
      <c r="C70" s="728" t="str">
        <f t="shared" si="15"/>
        <v>Maja Energía S.A.C.</v>
      </c>
      <c r="D70" s="706">
        <f t="shared" si="16"/>
        <v>3.799999999999998</v>
      </c>
      <c r="E70" s="685" t="str">
        <f t="shared" si="17"/>
        <v/>
      </c>
      <c r="F70" s="694" t="str">
        <f t="shared" si="18"/>
        <v/>
      </c>
      <c r="G70" s="692" t="str">
        <f t="shared" si="19"/>
        <v/>
      </c>
      <c r="H70" s="706" t="str">
        <f t="shared" si="20"/>
        <v/>
      </c>
      <c r="I70" s="708" t="str">
        <f t="shared" si="21"/>
        <v/>
      </c>
      <c r="J70" s="685" t="str">
        <f t="shared" si="9"/>
        <v/>
      </c>
      <c r="K70" s="688" t="str">
        <f t="shared" si="10"/>
        <v/>
      </c>
      <c r="L70" s="685">
        <f t="shared" si="22"/>
        <v>3.799999999999998</v>
      </c>
      <c r="M70" s="685" t="str">
        <f t="shared" si="23"/>
        <v/>
      </c>
      <c r="N70" s="685" t="str">
        <f t="shared" si="13"/>
        <v/>
      </c>
      <c r="O70" s="689" t="str">
        <f t="shared" si="14"/>
        <v/>
      </c>
      <c r="P70" s="690">
        <f t="shared" si="2"/>
        <v>3.799999999999998</v>
      </c>
      <c r="Q70" s="25"/>
      <c r="R70" s="1455" t="s">
        <v>75</v>
      </c>
      <c r="S70" s="1455">
        <v>3.799999999999998</v>
      </c>
      <c r="AA70" s="1455">
        <v>3.799999999999998</v>
      </c>
      <c r="AP70" s="1299"/>
    </row>
    <row r="71" spans="1:42" ht="20.45" customHeight="1" x14ac:dyDescent="0.25">
      <c r="A71" s="25"/>
      <c r="B71" s="704">
        <v>65</v>
      </c>
      <c r="C71" s="728" t="str">
        <f t="shared" ref="C71:C86" si="24">+R71</f>
        <v>Moquegua FV S.A.C.</v>
      </c>
      <c r="D71" s="706" t="str">
        <f t="shared" si="16"/>
        <v/>
      </c>
      <c r="E71" s="685" t="str">
        <f t="shared" si="17"/>
        <v/>
      </c>
      <c r="F71" s="694">
        <f t="shared" si="18"/>
        <v>16</v>
      </c>
      <c r="G71" s="692" t="str">
        <f t="shared" si="19"/>
        <v/>
      </c>
      <c r="H71" s="706" t="str">
        <f t="shared" si="20"/>
        <v/>
      </c>
      <c r="I71" s="708" t="str">
        <f t="shared" si="21"/>
        <v/>
      </c>
      <c r="J71" s="685" t="str">
        <f t="shared" si="9"/>
        <v/>
      </c>
      <c r="K71" s="688" t="str">
        <f t="shared" si="10"/>
        <v/>
      </c>
      <c r="L71" s="685" t="str">
        <f t="shared" si="22"/>
        <v/>
      </c>
      <c r="M71" s="685" t="str">
        <f t="shared" si="23"/>
        <v/>
      </c>
      <c r="N71" s="685">
        <f t="shared" si="13"/>
        <v>16</v>
      </c>
      <c r="O71" s="689" t="str">
        <f t="shared" si="14"/>
        <v/>
      </c>
      <c r="P71" s="690">
        <f t="shared" ref="P71:P86" si="25">SUM(L71:O71)</f>
        <v>16</v>
      </c>
      <c r="Q71" s="25"/>
      <c r="R71" s="1455" t="s">
        <v>77</v>
      </c>
      <c r="U71" s="1455">
        <v>16</v>
      </c>
      <c r="AA71" s="1455">
        <v>16</v>
      </c>
      <c r="AP71" s="1299"/>
    </row>
    <row r="72" spans="1:42" ht="20.45" customHeight="1" x14ac:dyDescent="0.25">
      <c r="A72" s="25"/>
      <c r="B72" s="704">
        <v>66</v>
      </c>
      <c r="C72" s="728" t="str">
        <f t="shared" si="24"/>
        <v>Orazul Energy Perú S.A.</v>
      </c>
      <c r="D72" s="706">
        <f t="shared" ref="D72:D86" si="26">+IF(S72&lt;&gt;0,S72,"")</f>
        <v>351.46100000000013</v>
      </c>
      <c r="E72" s="685" t="str">
        <f t="shared" ref="E72:E86" si="27">+IF(T72&lt;&gt;0,T72,"")</f>
        <v/>
      </c>
      <c r="F72" s="694" t="str">
        <f t="shared" ref="F72:F86" si="28">+IF(U72&lt;&gt;0,U72,"")</f>
        <v/>
      </c>
      <c r="G72" s="692" t="str">
        <f t="shared" ref="G72:G86" si="29">+IF(V72&lt;&gt;0,V72,"")</f>
        <v/>
      </c>
      <c r="H72" s="706" t="str">
        <f t="shared" ref="H72:H86" si="30">+IF(W72&lt;&gt;0,W72,"")</f>
        <v/>
      </c>
      <c r="I72" s="708" t="str">
        <f t="shared" ref="I72:I86" si="31">+IF(X72&lt;&gt;0,X72,"")</f>
        <v/>
      </c>
      <c r="J72" s="685" t="str">
        <f t="shared" ref="J72:J86" si="32">+IF(Y72&lt;&gt;0,Y72,"")</f>
        <v/>
      </c>
      <c r="K72" s="688" t="str">
        <f t="shared" ref="K72:K86" si="33">+IF(Z72&lt;&gt;0,Z72,"")</f>
        <v/>
      </c>
      <c r="L72" s="685">
        <f t="shared" ref="L72:L86" si="34">+IF((S72+W72)&lt;&gt;0,S72+W72,"")</f>
        <v>351.46100000000013</v>
      </c>
      <c r="M72" s="685" t="str">
        <f t="shared" ref="M72:M86" si="35">+IF((T72+X72)&lt;&gt;0,T72+X72,"")</f>
        <v/>
      </c>
      <c r="N72" s="685" t="str">
        <f t="shared" ref="N72:N86" si="36">+IF((U72+Y72)&lt;&gt;0,U72+Y72,"")</f>
        <v/>
      </c>
      <c r="O72" s="689" t="str">
        <f t="shared" si="14"/>
        <v/>
      </c>
      <c r="P72" s="690">
        <f t="shared" si="25"/>
        <v>351.46100000000013</v>
      </c>
      <c r="Q72" s="25"/>
      <c r="R72" s="1455" t="s">
        <v>1325</v>
      </c>
      <c r="S72" s="1455">
        <v>351.46100000000013</v>
      </c>
      <c r="AA72" s="1455">
        <v>351.46100000000013</v>
      </c>
      <c r="AP72" s="1299"/>
    </row>
    <row r="73" spans="1:42" ht="20.45" customHeight="1" x14ac:dyDescent="0.25">
      <c r="A73" s="25"/>
      <c r="B73" s="704">
        <v>67</v>
      </c>
      <c r="C73" s="728" t="str">
        <f t="shared" si="24"/>
        <v>Panamericana Solar S.A.C.</v>
      </c>
      <c r="D73" s="706" t="str">
        <f t="shared" si="26"/>
        <v/>
      </c>
      <c r="E73" s="685" t="str">
        <f t="shared" si="27"/>
        <v/>
      </c>
      <c r="F73" s="694">
        <f t="shared" si="28"/>
        <v>20</v>
      </c>
      <c r="G73" s="692" t="str">
        <f t="shared" si="29"/>
        <v/>
      </c>
      <c r="H73" s="706" t="str">
        <f t="shared" si="30"/>
        <v/>
      </c>
      <c r="I73" s="708" t="str">
        <f t="shared" si="31"/>
        <v/>
      </c>
      <c r="J73" s="685" t="str">
        <f t="shared" si="32"/>
        <v/>
      </c>
      <c r="K73" s="688" t="str">
        <f t="shared" si="33"/>
        <v/>
      </c>
      <c r="L73" s="685" t="str">
        <f t="shared" si="34"/>
        <v/>
      </c>
      <c r="M73" s="685" t="str">
        <f t="shared" si="35"/>
        <v/>
      </c>
      <c r="N73" s="685">
        <f t="shared" si="36"/>
        <v>20</v>
      </c>
      <c r="O73" s="689" t="str">
        <f t="shared" ref="O73:O86" si="37">+IF((V73+Z73)&lt;&gt;0,V73+Z73,"")</f>
        <v/>
      </c>
      <c r="P73" s="690">
        <f t="shared" si="25"/>
        <v>20</v>
      </c>
      <c r="Q73" s="25"/>
      <c r="R73" s="1455" t="s">
        <v>79</v>
      </c>
      <c r="U73" s="1455">
        <v>20</v>
      </c>
      <c r="AA73" s="1455">
        <v>20</v>
      </c>
      <c r="AP73" s="1299"/>
    </row>
    <row r="74" spans="1:42" ht="20.45" customHeight="1" x14ac:dyDescent="0.25">
      <c r="A74" s="25"/>
      <c r="B74" s="704">
        <v>68</v>
      </c>
      <c r="C74" s="728" t="str">
        <f t="shared" si="24"/>
        <v>Parque Eolico Marcona S.A.C.</v>
      </c>
      <c r="D74" s="706" t="str">
        <f t="shared" si="26"/>
        <v/>
      </c>
      <c r="E74" s="685" t="str">
        <f t="shared" si="27"/>
        <v/>
      </c>
      <c r="F74" s="694" t="str">
        <f t="shared" si="28"/>
        <v/>
      </c>
      <c r="G74" s="692">
        <f t="shared" si="29"/>
        <v>32.100000000000009</v>
      </c>
      <c r="H74" s="706" t="str">
        <f t="shared" si="30"/>
        <v/>
      </c>
      <c r="I74" s="708" t="str">
        <f t="shared" si="31"/>
        <v/>
      </c>
      <c r="J74" s="685" t="str">
        <f t="shared" si="32"/>
        <v/>
      </c>
      <c r="K74" s="688" t="str">
        <f t="shared" si="33"/>
        <v/>
      </c>
      <c r="L74" s="685" t="str">
        <f t="shared" si="34"/>
        <v/>
      </c>
      <c r="M74" s="685" t="str">
        <f t="shared" si="35"/>
        <v/>
      </c>
      <c r="N74" s="685" t="str">
        <f t="shared" si="36"/>
        <v/>
      </c>
      <c r="O74" s="689">
        <f t="shared" si="37"/>
        <v>32.100000000000009</v>
      </c>
      <c r="P74" s="690">
        <f t="shared" si="25"/>
        <v>32.100000000000009</v>
      </c>
      <c r="Q74" s="25"/>
      <c r="R74" s="1455" t="s">
        <v>1204</v>
      </c>
      <c r="V74" s="1455">
        <v>32.100000000000009</v>
      </c>
      <c r="AA74" s="1455">
        <v>32.100000000000009</v>
      </c>
      <c r="AP74" s="1299"/>
    </row>
    <row r="75" spans="1:42" ht="20.45" customHeight="1" x14ac:dyDescent="0.25">
      <c r="A75" s="25"/>
      <c r="B75" s="704">
        <v>69</v>
      </c>
      <c r="C75" s="728" t="str">
        <f t="shared" si="24"/>
        <v>Parque Eolico Tres Hermanas S.A.C.</v>
      </c>
      <c r="D75" s="706" t="str">
        <f t="shared" si="26"/>
        <v/>
      </c>
      <c r="E75" s="685" t="str">
        <f t="shared" si="27"/>
        <v/>
      </c>
      <c r="F75" s="694" t="str">
        <f t="shared" si="28"/>
        <v/>
      </c>
      <c r="G75" s="692">
        <f t="shared" si="29"/>
        <v>97.15</v>
      </c>
      <c r="H75" s="706" t="str">
        <f t="shared" si="30"/>
        <v/>
      </c>
      <c r="I75" s="708" t="str">
        <f t="shared" si="31"/>
        <v/>
      </c>
      <c r="J75" s="685" t="str">
        <f t="shared" si="32"/>
        <v/>
      </c>
      <c r="K75" s="688" t="str">
        <f t="shared" si="33"/>
        <v/>
      </c>
      <c r="L75" s="685" t="str">
        <f t="shared" si="34"/>
        <v/>
      </c>
      <c r="M75" s="685" t="str">
        <f t="shared" si="35"/>
        <v/>
      </c>
      <c r="N75" s="685" t="str">
        <f t="shared" si="36"/>
        <v/>
      </c>
      <c r="O75" s="689">
        <f t="shared" si="37"/>
        <v>97.15</v>
      </c>
      <c r="P75" s="690">
        <f t="shared" si="25"/>
        <v>97.15</v>
      </c>
      <c r="Q75" s="25"/>
      <c r="R75" s="1455" t="s">
        <v>82</v>
      </c>
      <c r="V75" s="1455">
        <v>97.15</v>
      </c>
      <c r="AA75" s="1455">
        <v>97.15</v>
      </c>
      <c r="AP75" s="1299"/>
    </row>
    <row r="76" spans="1:42" ht="20.45" customHeight="1" x14ac:dyDescent="0.25">
      <c r="A76" s="25"/>
      <c r="B76" s="704">
        <v>70</v>
      </c>
      <c r="C76" s="728" t="str">
        <f t="shared" si="24"/>
        <v>Peruana de Inversiones en Energía Renovables S.A.</v>
      </c>
      <c r="D76" s="706">
        <f t="shared" si="26"/>
        <v>20.827999999999992</v>
      </c>
      <c r="E76" s="685" t="str">
        <f t="shared" si="27"/>
        <v/>
      </c>
      <c r="F76" s="694" t="str">
        <f t="shared" si="28"/>
        <v/>
      </c>
      <c r="G76" s="692" t="str">
        <f t="shared" si="29"/>
        <v/>
      </c>
      <c r="H76" s="706" t="str">
        <f t="shared" si="30"/>
        <v/>
      </c>
      <c r="I76" s="708" t="str">
        <f t="shared" si="31"/>
        <v/>
      </c>
      <c r="J76" s="685" t="str">
        <f t="shared" si="32"/>
        <v/>
      </c>
      <c r="K76" s="688" t="str">
        <f t="shared" si="33"/>
        <v/>
      </c>
      <c r="L76" s="685">
        <f t="shared" si="34"/>
        <v>20.827999999999992</v>
      </c>
      <c r="M76" s="685" t="str">
        <f t="shared" si="35"/>
        <v/>
      </c>
      <c r="N76" s="685" t="str">
        <f t="shared" si="36"/>
        <v/>
      </c>
      <c r="O76" s="689" t="str">
        <f t="shared" si="37"/>
        <v/>
      </c>
      <c r="P76" s="690">
        <f t="shared" si="25"/>
        <v>20.827999999999992</v>
      </c>
      <c r="Q76" s="25"/>
      <c r="R76" s="1455" t="s">
        <v>1696</v>
      </c>
      <c r="S76" s="1455">
        <v>20.827999999999992</v>
      </c>
      <c r="AA76" s="1455">
        <v>20.827999999999992</v>
      </c>
      <c r="AP76" s="1299"/>
    </row>
    <row r="77" spans="1:42" ht="20.45" customHeight="1" x14ac:dyDescent="0.25">
      <c r="A77" s="25"/>
      <c r="B77" s="704">
        <v>71</v>
      </c>
      <c r="C77" s="728" t="str">
        <f t="shared" si="24"/>
        <v>Petramas S.A.C.</v>
      </c>
      <c r="D77" s="706" t="str">
        <f t="shared" si="26"/>
        <v/>
      </c>
      <c r="E77" s="685">
        <f t="shared" si="27"/>
        <v>12.800000000000004</v>
      </c>
      <c r="F77" s="694" t="str">
        <f t="shared" si="28"/>
        <v/>
      </c>
      <c r="G77" s="692" t="str">
        <f t="shared" si="29"/>
        <v/>
      </c>
      <c r="H77" s="706" t="str">
        <f t="shared" si="30"/>
        <v/>
      </c>
      <c r="I77" s="708" t="str">
        <f t="shared" si="31"/>
        <v/>
      </c>
      <c r="J77" s="685" t="str">
        <f t="shared" si="32"/>
        <v/>
      </c>
      <c r="K77" s="688" t="str">
        <f t="shared" si="33"/>
        <v/>
      </c>
      <c r="L77" s="685" t="str">
        <f t="shared" si="34"/>
        <v/>
      </c>
      <c r="M77" s="685">
        <f t="shared" si="35"/>
        <v>12.800000000000004</v>
      </c>
      <c r="N77" s="685" t="str">
        <f t="shared" si="36"/>
        <v/>
      </c>
      <c r="O77" s="689" t="str">
        <f t="shared" si="37"/>
        <v/>
      </c>
      <c r="P77" s="690">
        <f t="shared" si="25"/>
        <v>12.800000000000004</v>
      </c>
      <c r="Q77" s="25"/>
      <c r="R77" s="1455" t="s">
        <v>84</v>
      </c>
      <c r="T77" s="1455">
        <v>12.800000000000004</v>
      </c>
      <c r="AA77" s="1455">
        <v>12.800000000000004</v>
      </c>
      <c r="AP77" s="1299"/>
    </row>
    <row r="78" spans="1:42" ht="20.45" customHeight="1" x14ac:dyDescent="0.25">
      <c r="A78" s="25"/>
      <c r="B78" s="704">
        <v>72</v>
      </c>
      <c r="C78" s="728" t="str">
        <f t="shared" si="24"/>
        <v>Planta de Reserva Fría de Generación Éten S.A.</v>
      </c>
      <c r="D78" s="706" t="str">
        <f t="shared" si="26"/>
        <v/>
      </c>
      <c r="E78" s="685">
        <f t="shared" si="27"/>
        <v>235.63000000000011</v>
      </c>
      <c r="F78" s="694" t="str">
        <f t="shared" si="28"/>
        <v/>
      </c>
      <c r="G78" s="692" t="str">
        <f t="shared" si="29"/>
        <v/>
      </c>
      <c r="H78" s="706" t="str">
        <f t="shared" si="30"/>
        <v/>
      </c>
      <c r="I78" s="708" t="str">
        <f t="shared" si="31"/>
        <v/>
      </c>
      <c r="J78" s="685" t="str">
        <f t="shared" si="32"/>
        <v/>
      </c>
      <c r="K78" s="688" t="str">
        <f t="shared" si="33"/>
        <v/>
      </c>
      <c r="L78" s="685" t="str">
        <f t="shared" si="34"/>
        <v/>
      </c>
      <c r="M78" s="685">
        <f t="shared" si="35"/>
        <v>235.63000000000011</v>
      </c>
      <c r="N78" s="685" t="str">
        <f t="shared" si="36"/>
        <v/>
      </c>
      <c r="O78" s="689" t="str">
        <f t="shared" si="37"/>
        <v/>
      </c>
      <c r="P78" s="690">
        <f t="shared" si="25"/>
        <v>235.63000000000011</v>
      </c>
      <c r="Q78" s="25"/>
      <c r="R78" s="1455" t="s">
        <v>86</v>
      </c>
      <c r="T78" s="1455">
        <v>235.63000000000011</v>
      </c>
      <c r="AA78" s="1455">
        <v>235.63000000000011</v>
      </c>
      <c r="AP78" s="1299"/>
    </row>
    <row r="79" spans="1:42" ht="20.45" customHeight="1" x14ac:dyDescent="0.25">
      <c r="A79" s="25"/>
      <c r="B79" s="704">
        <v>73</v>
      </c>
      <c r="C79" s="728" t="str">
        <f t="shared" si="24"/>
        <v>Proyecto Especial Chavimochic</v>
      </c>
      <c r="D79" s="706">
        <f t="shared" si="26"/>
        <v>7.6799999999999935</v>
      </c>
      <c r="E79" s="685" t="str">
        <f t="shared" si="27"/>
        <v/>
      </c>
      <c r="F79" s="694" t="str">
        <f t="shared" si="28"/>
        <v/>
      </c>
      <c r="G79" s="692" t="str">
        <f t="shared" si="29"/>
        <v/>
      </c>
      <c r="H79" s="706">
        <f t="shared" si="30"/>
        <v>0.63999999999999946</v>
      </c>
      <c r="I79" s="708">
        <f t="shared" si="31"/>
        <v>0.15</v>
      </c>
      <c r="J79" s="685" t="str">
        <f t="shared" si="32"/>
        <v/>
      </c>
      <c r="K79" s="688" t="str">
        <f t="shared" si="33"/>
        <v/>
      </c>
      <c r="L79" s="685">
        <f t="shared" si="34"/>
        <v>8.3199999999999932</v>
      </c>
      <c r="M79" s="685">
        <f t="shared" si="35"/>
        <v>0.15</v>
      </c>
      <c r="N79" s="685" t="str">
        <f t="shared" si="36"/>
        <v/>
      </c>
      <c r="O79" s="689" t="str">
        <f t="shared" si="37"/>
        <v/>
      </c>
      <c r="P79" s="690">
        <f t="shared" si="25"/>
        <v>8.4699999999999935</v>
      </c>
      <c r="Q79" s="25"/>
      <c r="R79" s="1455" t="s">
        <v>70</v>
      </c>
      <c r="S79" s="1455">
        <v>7.6799999999999935</v>
      </c>
      <c r="W79" s="1455">
        <v>0.63999999999999946</v>
      </c>
      <c r="X79" s="1455">
        <v>0.15</v>
      </c>
      <c r="AA79" s="1455">
        <v>8.4699999999999935</v>
      </c>
      <c r="AP79" s="1299"/>
    </row>
    <row r="80" spans="1:42" ht="20.45" customHeight="1" x14ac:dyDescent="0.25">
      <c r="A80" s="25"/>
      <c r="B80" s="704">
        <v>74</v>
      </c>
      <c r="C80" s="728" t="str">
        <f t="shared" si="24"/>
        <v>Samay I S.A.</v>
      </c>
      <c r="D80" s="706" t="str">
        <f t="shared" si="26"/>
        <v/>
      </c>
      <c r="E80" s="685">
        <f t="shared" si="27"/>
        <v>616</v>
      </c>
      <c r="F80" s="694" t="str">
        <f t="shared" si="28"/>
        <v/>
      </c>
      <c r="G80" s="692" t="str">
        <f t="shared" si="29"/>
        <v/>
      </c>
      <c r="H80" s="706" t="str">
        <f t="shared" si="30"/>
        <v/>
      </c>
      <c r="I80" s="708" t="str">
        <f t="shared" si="31"/>
        <v/>
      </c>
      <c r="J80" s="685" t="str">
        <f t="shared" si="32"/>
        <v/>
      </c>
      <c r="K80" s="688" t="str">
        <f t="shared" si="33"/>
        <v/>
      </c>
      <c r="L80" s="685" t="str">
        <f t="shared" si="34"/>
        <v/>
      </c>
      <c r="M80" s="685">
        <f t="shared" si="35"/>
        <v>616</v>
      </c>
      <c r="N80" s="685" t="str">
        <f t="shared" si="36"/>
        <v/>
      </c>
      <c r="O80" s="689" t="str">
        <f t="shared" si="37"/>
        <v/>
      </c>
      <c r="P80" s="690">
        <f t="shared" si="25"/>
        <v>616</v>
      </c>
      <c r="Q80" s="25"/>
      <c r="R80" s="1455" t="s">
        <v>1375</v>
      </c>
      <c r="T80" s="1455">
        <v>616</v>
      </c>
      <c r="AA80" s="1455">
        <v>616</v>
      </c>
      <c r="AP80" s="1299"/>
    </row>
    <row r="81" spans="1:42" ht="20.45" customHeight="1" x14ac:dyDescent="0.25">
      <c r="A81" s="25"/>
      <c r="B81" s="704">
        <v>75</v>
      </c>
      <c r="C81" s="728" t="str">
        <f t="shared" si="24"/>
        <v>SDF Energía S.A.C.</v>
      </c>
      <c r="D81" s="706" t="str">
        <f t="shared" si="26"/>
        <v/>
      </c>
      <c r="E81" s="685">
        <f t="shared" si="27"/>
        <v>38.940000000000019</v>
      </c>
      <c r="F81" s="694" t="str">
        <f t="shared" si="28"/>
        <v/>
      </c>
      <c r="G81" s="692" t="str">
        <f t="shared" si="29"/>
        <v/>
      </c>
      <c r="H81" s="706" t="str">
        <f t="shared" si="30"/>
        <v/>
      </c>
      <c r="I81" s="708" t="str">
        <f t="shared" si="31"/>
        <v/>
      </c>
      <c r="J81" s="685" t="str">
        <f t="shared" si="32"/>
        <v/>
      </c>
      <c r="K81" s="688" t="str">
        <f t="shared" si="33"/>
        <v/>
      </c>
      <c r="L81" s="685" t="str">
        <f t="shared" si="34"/>
        <v/>
      </c>
      <c r="M81" s="685">
        <f t="shared" si="35"/>
        <v>38.940000000000019</v>
      </c>
      <c r="N81" s="685" t="str">
        <f t="shared" si="36"/>
        <v/>
      </c>
      <c r="O81" s="689" t="str">
        <f t="shared" si="37"/>
        <v/>
      </c>
      <c r="P81" s="690">
        <f t="shared" si="25"/>
        <v>38.940000000000019</v>
      </c>
      <c r="Q81" s="25"/>
      <c r="R81" s="1455" t="s">
        <v>88</v>
      </c>
      <c r="T81" s="1455">
        <v>38.940000000000019</v>
      </c>
      <c r="AA81" s="1455">
        <v>38.940000000000019</v>
      </c>
      <c r="AP81" s="1299"/>
    </row>
    <row r="82" spans="1:42" ht="20.45" customHeight="1" x14ac:dyDescent="0.25">
      <c r="A82" s="25"/>
      <c r="B82" s="704">
        <v>76</v>
      </c>
      <c r="C82" s="728" t="str">
        <f t="shared" si="24"/>
        <v>Shougang Generación Eléctrica S.A.A.</v>
      </c>
      <c r="D82" s="706" t="str">
        <f t="shared" si="26"/>
        <v/>
      </c>
      <c r="E82" s="685">
        <f t="shared" si="27"/>
        <v>69.087999999999994</v>
      </c>
      <c r="F82" s="694" t="str">
        <f t="shared" si="28"/>
        <v/>
      </c>
      <c r="G82" s="692" t="str">
        <f t="shared" si="29"/>
        <v/>
      </c>
      <c r="H82" s="706" t="str">
        <f t="shared" si="30"/>
        <v/>
      </c>
      <c r="I82" s="708" t="str">
        <f t="shared" si="31"/>
        <v/>
      </c>
      <c r="J82" s="685" t="str">
        <f t="shared" si="32"/>
        <v/>
      </c>
      <c r="K82" s="688" t="str">
        <f t="shared" si="33"/>
        <v/>
      </c>
      <c r="L82" s="685" t="str">
        <f t="shared" si="34"/>
        <v/>
      </c>
      <c r="M82" s="685">
        <f t="shared" si="35"/>
        <v>69.087999999999994</v>
      </c>
      <c r="N82" s="685" t="str">
        <f t="shared" si="36"/>
        <v/>
      </c>
      <c r="O82" s="689" t="str">
        <f t="shared" si="37"/>
        <v/>
      </c>
      <c r="P82" s="690">
        <f t="shared" si="25"/>
        <v>69.087999999999994</v>
      </c>
      <c r="Q82" s="25"/>
      <c r="R82" s="1455" t="s">
        <v>1474</v>
      </c>
      <c r="T82" s="1455">
        <v>69.087999999999994</v>
      </c>
      <c r="AA82" s="1455">
        <v>69.087999999999994</v>
      </c>
      <c r="AP82" s="1299"/>
    </row>
    <row r="83" spans="1:42" ht="20.45" customHeight="1" x14ac:dyDescent="0.25">
      <c r="A83" s="25"/>
      <c r="B83" s="704">
        <v>77</v>
      </c>
      <c r="C83" s="728" t="str">
        <f t="shared" si="24"/>
        <v>Sindicato Energético S.A.</v>
      </c>
      <c r="D83" s="706">
        <f t="shared" si="26"/>
        <v>59.199999999999939</v>
      </c>
      <c r="E83" s="685" t="str">
        <f t="shared" si="27"/>
        <v/>
      </c>
      <c r="F83" s="694" t="str">
        <f t="shared" si="28"/>
        <v/>
      </c>
      <c r="G83" s="692" t="str">
        <f t="shared" si="29"/>
        <v/>
      </c>
      <c r="H83" s="706" t="str">
        <f t="shared" si="30"/>
        <v/>
      </c>
      <c r="I83" s="708" t="str">
        <f t="shared" si="31"/>
        <v/>
      </c>
      <c r="J83" s="685" t="str">
        <f t="shared" si="32"/>
        <v/>
      </c>
      <c r="K83" s="688" t="str">
        <f t="shared" si="33"/>
        <v/>
      </c>
      <c r="L83" s="685">
        <f t="shared" si="34"/>
        <v>59.199999999999939</v>
      </c>
      <c r="M83" s="685" t="str">
        <f t="shared" si="35"/>
        <v/>
      </c>
      <c r="N83" s="685" t="str">
        <f t="shared" si="36"/>
        <v/>
      </c>
      <c r="O83" s="689" t="str">
        <f t="shared" si="37"/>
        <v/>
      </c>
      <c r="P83" s="690">
        <f t="shared" si="25"/>
        <v>59.199999999999939</v>
      </c>
      <c r="Q83" s="25"/>
      <c r="R83" s="1455" t="s">
        <v>91</v>
      </c>
      <c r="S83" s="1455">
        <v>59.199999999999939</v>
      </c>
      <c r="AA83" s="1455">
        <v>59.199999999999939</v>
      </c>
      <c r="AP83" s="1299"/>
    </row>
    <row r="84" spans="1:42" ht="20.45" customHeight="1" x14ac:dyDescent="0.25">
      <c r="A84" s="28"/>
      <c r="B84" s="704">
        <v>78</v>
      </c>
      <c r="C84" s="728" t="str">
        <f t="shared" si="24"/>
        <v>Sociedad Eléctrica del Sur Oeste S.A.</v>
      </c>
      <c r="D84" s="706">
        <f t="shared" si="26"/>
        <v>2.8559999999999977</v>
      </c>
      <c r="E84" s="685">
        <f t="shared" si="27"/>
        <v>5.4319999999999977</v>
      </c>
      <c r="F84" s="694" t="str">
        <f t="shared" si="28"/>
        <v/>
      </c>
      <c r="G84" s="692" t="str">
        <f t="shared" si="29"/>
        <v/>
      </c>
      <c r="H84" s="706" t="str">
        <f t="shared" si="30"/>
        <v/>
      </c>
      <c r="I84" s="708">
        <f t="shared" si="31"/>
        <v>2.3700000000000014</v>
      </c>
      <c r="J84" s="685" t="str">
        <f t="shared" si="32"/>
        <v/>
      </c>
      <c r="K84" s="688" t="str">
        <f t="shared" si="33"/>
        <v/>
      </c>
      <c r="L84" s="685">
        <f t="shared" si="34"/>
        <v>2.8559999999999977</v>
      </c>
      <c r="M84" s="685">
        <f t="shared" si="35"/>
        <v>7.8019999999999996</v>
      </c>
      <c r="N84" s="685" t="str">
        <f t="shared" si="36"/>
        <v/>
      </c>
      <c r="O84" s="689" t="str">
        <f t="shared" si="37"/>
        <v/>
      </c>
      <c r="P84" s="690">
        <f t="shared" si="25"/>
        <v>10.657999999999998</v>
      </c>
      <c r="Q84" s="28"/>
      <c r="R84" s="1455" t="s">
        <v>1224</v>
      </c>
      <c r="S84" s="1455">
        <v>2.8559999999999977</v>
      </c>
      <c r="T84" s="1455">
        <v>5.4319999999999977</v>
      </c>
      <c r="X84" s="1455">
        <v>2.3700000000000014</v>
      </c>
      <c r="AA84" s="1455">
        <v>10.657999999999996</v>
      </c>
      <c r="AP84" s="1299"/>
    </row>
    <row r="85" spans="1:42" ht="20.45" customHeight="1" x14ac:dyDescent="0.25">
      <c r="A85" s="28"/>
      <c r="B85" s="704">
        <v>79</v>
      </c>
      <c r="C85" s="728" t="str">
        <f t="shared" si="24"/>
        <v>Sociedad Minera Cerro Verde S.A.A.</v>
      </c>
      <c r="D85" s="706" t="str">
        <f t="shared" si="26"/>
        <v/>
      </c>
      <c r="E85" s="685">
        <f t="shared" si="27"/>
        <v>203.20500000000015</v>
      </c>
      <c r="F85" s="694" t="str">
        <f t="shared" si="28"/>
        <v/>
      </c>
      <c r="G85" s="692" t="str">
        <f t="shared" si="29"/>
        <v/>
      </c>
      <c r="H85" s="706" t="str">
        <f t="shared" si="30"/>
        <v/>
      </c>
      <c r="I85" s="708" t="str">
        <f t="shared" si="31"/>
        <v/>
      </c>
      <c r="J85" s="685" t="str">
        <f t="shared" si="32"/>
        <v/>
      </c>
      <c r="K85" s="688" t="str">
        <f t="shared" si="33"/>
        <v/>
      </c>
      <c r="L85" s="685" t="str">
        <f t="shared" si="34"/>
        <v/>
      </c>
      <c r="M85" s="685">
        <f t="shared" si="35"/>
        <v>203.20500000000015</v>
      </c>
      <c r="N85" s="685" t="str">
        <f t="shared" si="36"/>
        <v/>
      </c>
      <c r="O85" s="689" t="str">
        <f t="shared" si="37"/>
        <v/>
      </c>
      <c r="P85" s="690">
        <f t="shared" si="25"/>
        <v>203.20500000000015</v>
      </c>
      <c r="Q85" s="28"/>
      <c r="R85" s="1455" t="s">
        <v>1360</v>
      </c>
      <c r="T85" s="1455">
        <v>203.20500000000015</v>
      </c>
      <c r="AA85" s="1455">
        <v>203.20500000000015</v>
      </c>
      <c r="AP85" s="1299"/>
    </row>
    <row r="86" spans="1:42" ht="20.45" customHeight="1" x14ac:dyDescent="0.25">
      <c r="A86" s="30"/>
      <c r="B86" s="704">
        <v>80</v>
      </c>
      <c r="C86" s="728" t="str">
        <f t="shared" si="24"/>
        <v>Statkraft Perú S.A.</v>
      </c>
      <c r="D86" s="706">
        <f t="shared" si="26"/>
        <v>441.54900000000004</v>
      </c>
      <c r="E86" s="685" t="str">
        <f t="shared" si="27"/>
        <v/>
      </c>
      <c r="F86" s="694" t="str">
        <f t="shared" si="28"/>
        <v/>
      </c>
      <c r="G86" s="692" t="str">
        <f t="shared" si="29"/>
        <v/>
      </c>
      <c r="H86" s="706" t="str">
        <f t="shared" si="30"/>
        <v/>
      </c>
      <c r="I86" s="708" t="str">
        <f t="shared" si="31"/>
        <v/>
      </c>
      <c r="J86" s="685" t="str">
        <f t="shared" si="32"/>
        <v/>
      </c>
      <c r="K86" s="688" t="str">
        <f t="shared" si="33"/>
        <v/>
      </c>
      <c r="L86" s="685">
        <f t="shared" si="34"/>
        <v>441.54900000000004</v>
      </c>
      <c r="M86" s="685" t="str">
        <f t="shared" si="35"/>
        <v/>
      </c>
      <c r="N86" s="685" t="str">
        <f t="shared" si="36"/>
        <v/>
      </c>
      <c r="O86" s="689" t="str">
        <f t="shared" si="37"/>
        <v/>
      </c>
      <c r="P86" s="690">
        <f t="shared" si="25"/>
        <v>441.54900000000004</v>
      </c>
      <c r="Q86" s="28"/>
      <c r="R86" s="1455" t="s">
        <v>95</v>
      </c>
      <c r="S86" s="1455">
        <v>441.54900000000004</v>
      </c>
      <c r="AA86" s="1455">
        <v>441.54900000000004</v>
      </c>
      <c r="AP86" s="1299"/>
    </row>
    <row r="87" spans="1:42" ht="20.45" customHeight="1" x14ac:dyDescent="0.25">
      <c r="A87" s="30"/>
      <c r="B87" s="704">
        <v>81</v>
      </c>
      <c r="C87" s="728" t="str">
        <f t="shared" ref="C87:C89" si="38">+R87</f>
        <v>Tacna Solar S.A.C.</v>
      </c>
      <c r="D87" s="706" t="str">
        <f t="shared" ref="D87:D89" si="39">+IF(S87&lt;&gt;0,S87,"")</f>
        <v/>
      </c>
      <c r="E87" s="685" t="str">
        <f t="shared" ref="E87:E89" si="40">+IF(T87&lt;&gt;0,T87,"")</f>
        <v/>
      </c>
      <c r="F87" s="694">
        <f t="shared" ref="F87:F89" si="41">+IF(U87&lt;&gt;0,U87,"")</f>
        <v>20</v>
      </c>
      <c r="G87" s="692" t="str">
        <f t="shared" ref="G87:G89" si="42">+IF(V87&lt;&gt;0,V87,"")</f>
        <v/>
      </c>
      <c r="H87" s="706" t="str">
        <f t="shared" ref="H87:H89" si="43">+IF(W87&lt;&gt;0,W87,"")</f>
        <v/>
      </c>
      <c r="I87" s="708" t="str">
        <f t="shared" ref="I87:I89" si="44">+IF(X87&lt;&gt;0,X87,"")</f>
        <v/>
      </c>
      <c r="J87" s="685" t="str">
        <f t="shared" ref="J87:J89" si="45">+IF(Y87&lt;&gt;0,Y87,"")</f>
        <v/>
      </c>
      <c r="K87" s="688" t="str">
        <f t="shared" ref="K87:K89" si="46">+IF(Z87&lt;&gt;0,Z87,"")</f>
        <v/>
      </c>
      <c r="L87" s="685" t="str">
        <f t="shared" ref="L87:L89" si="47">+IF((S87+W87)&lt;&gt;0,S87+W87,"")</f>
        <v/>
      </c>
      <c r="M87" s="685" t="str">
        <f t="shared" ref="M87:M89" si="48">+IF((T87+X87)&lt;&gt;0,T87+X87,"")</f>
        <v/>
      </c>
      <c r="N87" s="685">
        <f t="shared" ref="N87:N89" si="49">+IF((U87+Y87)&lt;&gt;0,U87+Y87,"")</f>
        <v>20</v>
      </c>
      <c r="O87" s="689" t="str">
        <f t="shared" ref="O87:O89" si="50">+IF((V87+Z87)&lt;&gt;0,V87+Z87,"")</f>
        <v/>
      </c>
      <c r="P87" s="690">
        <f t="shared" ref="P87:P89" si="51">SUM(L87:O87)</f>
        <v>20</v>
      </c>
      <c r="Q87" s="28"/>
      <c r="R87" s="1455" t="s">
        <v>97</v>
      </c>
      <c r="U87" s="1455">
        <v>20</v>
      </c>
      <c r="AA87" s="1455">
        <v>20</v>
      </c>
      <c r="AP87" s="1299"/>
    </row>
    <row r="88" spans="1:42" ht="20.45" customHeight="1" x14ac:dyDescent="0.25">
      <c r="A88" s="30"/>
      <c r="B88" s="704">
        <v>82</v>
      </c>
      <c r="C88" s="728" t="str">
        <f t="shared" si="38"/>
        <v>Termochilca S.A.</v>
      </c>
      <c r="D88" s="706" t="str">
        <f t="shared" si="39"/>
        <v/>
      </c>
      <c r="E88" s="685">
        <f t="shared" si="40"/>
        <v>300</v>
      </c>
      <c r="F88" s="694" t="str">
        <f t="shared" si="41"/>
        <v/>
      </c>
      <c r="G88" s="692" t="str">
        <f t="shared" si="42"/>
        <v/>
      </c>
      <c r="H88" s="706" t="str">
        <f t="shared" si="43"/>
        <v/>
      </c>
      <c r="I88" s="708" t="str">
        <f t="shared" si="44"/>
        <v/>
      </c>
      <c r="J88" s="685" t="str">
        <f t="shared" si="45"/>
        <v/>
      </c>
      <c r="K88" s="688" t="str">
        <f t="shared" si="46"/>
        <v/>
      </c>
      <c r="L88" s="685" t="str">
        <f t="shared" si="47"/>
        <v/>
      </c>
      <c r="M88" s="685">
        <f t="shared" si="48"/>
        <v>300</v>
      </c>
      <c r="N88" s="685" t="str">
        <f t="shared" si="49"/>
        <v/>
      </c>
      <c r="O88" s="689" t="str">
        <f t="shared" si="50"/>
        <v/>
      </c>
      <c r="P88" s="690">
        <f t="shared" si="51"/>
        <v>300</v>
      </c>
      <c r="Q88" s="28"/>
      <c r="R88" s="1455" t="s">
        <v>297</v>
      </c>
      <c r="T88" s="1455">
        <v>300</v>
      </c>
      <c r="AA88" s="1455">
        <v>300</v>
      </c>
      <c r="AP88" s="1299"/>
    </row>
    <row r="89" spans="1:42" ht="20.45" customHeight="1" x14ac:dyDescent="0.25">
      <c r="A89" s="30"/>
      <c r="B89" s="704">
        <v>83</v>
      </c>
      <c r="C89" s="728" t="str">
        <f t="shared" si="38"/>
        <v>Termoselva S.R.L.</v>
      </c>
      <c r="D89" s="706" t="str">
        <f t="shared" si="39"/>
        <v/>
      </c>
      <c r="E89" s="685">
        <f t="shared" si="40"/>
        <v>202.63999999999993</v>
      </c>
      <c r="F89" s="694" t="str">
        <f t="shared" si="41"/>
        <v/>
      </c>
      <c r="G89" s="692" t="str">
        <f t="shared" si="42"/>
        <v/>
      </c>
      <c r="H89" s="706" t="str">
        <f t="shared" si="43"/>
        <v/>
      </c>
      <c r="I89" s="708" t="str">
        <f t="shared" si="44"/>
        <v/>
      </c>
      <c r="J89" s="685" t="str">
        <f t="shared" si="45"/>
        <v/>
      </c>
      <c r="K89" s="688" t="str">
        <f t="shared" si="46"/>
        <v/>
      </c>
      <c r="L89" s="685" t="str">
        <f t="shared" si="47"/>
        <v/>
      </c>
      <c r="M89" s="685">
        <f t="shared" si="48"/>
        <v>202.63999999999993</v>
      </c>
      <c r="N89" s="685" t="str">
        <f t="shared" si="49"/>
        <v/>
      </c>
      <c r="O89" s="689" t="str">
        <f t="shared" si="50"/>
        <v/>
      </c>
      <c r="P89" s="690">
        <f t="shared" si="51"/>
        <v>202.63999999999993</v>
      </c>
      <c r="Q89" s="28"/>
      <c r="R89" s="1455" t="s">
        <v>100</v>
      </c>
      <c r="T89" s="1455">
        <v>202.63999999999993</v>
      </c>
      <c r="AA89" s="1455">
        <v>202.63999999999993</v>
      </c>
      <c r="AP89" s="1299"/>
    </row>
    <row r="90" spans="1:42" ht="20.45" customHeight="1" thickBot="1" x14ac:dyDescent="0.3">
      <c r="A90" s="30"/>
      <c r="B90" s="704">
        <v>84</v>
      </c>
      <c r="C90" s="728" t="str">
        <f>+R90</f>
        <v>Municipios, Comunidades,Caserios, etc(*).</v>
      </c>
      <c r="D90" s="706" t="str">
        <f t="shared" ref="D90" si="52">+IF(S90&lt;&gt;0,S90,"")</f>
        <v/>
      </c>
      <c r="E90" s="685" t="str">
        <f t="shared" ref="E90" si="53">+IF(T90&lt;&gt;0,T90,"")</f>
        <v/>
      </c>
      <c r="F90" s="694" t="str">
        <f t="shared" ref="F90" si="54">+IF(U90&lt;&gt;0,U90,"")</f>
        <v/>
      </c>
      <c r="G90" s="692" t="str">
        <f t="shared" ref="G90" si="55">+IF(V90&lt;&gt;0,V90,"")</f>
        <v/>
      </c>
      <c r="H90" s="706">
        <f t="shared" ref="H90" si="56">+IF(W90&lt;&gt;0,W90,"")</f>
        <v>7.6639999999999979</v>
      </c>
      <c r="I90" s="708">
        <f t="shared" ref="I90" si="57">+IF(X90&lt;&gt;0,X90,"")</f>
        <v>14.180000000000003</v>
      </c>
      <c r="J90" s="685" t="str">
        <f t="shared" ref="J90" si="58">+IF(Y90&lt;&gt;0,Y90,"")</f>
        <v/>
      </c>
      <c r="K90" s="688">
        <f t="shared" ref="K90" si="59">+IF(Z90&lt;&gt;0,Z90,"")</f>
        <v>0.7</v>
      </c>
      <c r="L90" s="685">
        <f t="shared" ref="L90" si="60">+IF((S90+W90)&lt;&gt;0,S90+W90,"")</f>
        <v>7.6639999999999979</v>
      </c>
      <c r="M90" s="685">
        <f t="shared" ref="M90" si="61">+IF((T90+X90)&lt;&gt;0,T90+X90,"")</f>
        <v>14.180000000000003</v>
      </c>
      <c r="N90" s="685" t="str">
        <f t="shared" ref="N90" si="62">+IF((U90+Y90)&lt;&gt;0,U90+Y90,"")</f>
        <v/>
      </c>
      <c r="O90" s="689">
        <f t="shared" ref="O90" si="63">+IF((V90+Z90)&lt;&gt;0,V90+Z90,"")</f>
        <v>0.7</v>
      </c>
      <c r="P90" s="690">
        <f t="shared" ref="P90" si="64">SUM(L90:O90)</f>
        <v>22.544</v>
      </c>
      <c r="Q90" s="28"/>
      <c r="R90" s="1455" t="s">
        <v>1718</v>
      </c>
      <c r="W90" s="1455">
        <v>7.6639999999999979</v>
      </c>
      <c r="X90" s="1455">
        <v>14.180000000000003</v>
      </c>
      <c r="Z90" s="1455">
        <v>0.7</v>
      </c>
      <c r="AA90" s="1455">
        <v>22.544</v>
      </c>
      <c r="AP90" s="1299"/>
    </row>
    <row r="91" spans="1:42" ht="20.45" customHeight="1" thickTop="1" x14ac:dyDescent="0.25">
      <c r="A91" s="30"/>
      <c r="B91" s="2028" t="s">
        <v>298</v>
      </c>
      <c r="C91" s="2029"/>
      <c r="D91" s="710">
        <f>+SUM(D7:D90)</f>
        <v>5265.3059999999996</v>
      </c>
      <c r="E91" s="710">
        <f t="shared" ref="E91:G91" si="65">+SUM(E7:E90)</f>
        <v>7528.7880000000005</v>
      </c>
      <c r="F91" s="710">
        <f t="shared" si="65"/>
        <v>289.02499999999998</v>
      </c>
      <c r="G91" s="710">
        <f t="shared" si="65"/>
        <v>408.29000000000019</v>
      </c>
      <c r="H91" s="712">
        <f>+SUM(H7:H90)</f>
        <v>20.373999999999995</v>
      </c>
      <c r="I91" s="712">
        <f t="shared" ref="I91:K91" si="66">+SUM(I7:I90)</f>
        <v>211.55599999999998</v>
      </c>
      <c r="J91" s="712">
        <f t="shared" si="66"/>
        <v>8.9999999999999993E-3</v>
      </c>
      <c r="K91" s="712">
        <f t="shared" si="66"/>
        <v>0.7</v>
      </c>
      <c r="L91" s="712">
        <f>+SUM(L7:L90)</f>
        <v>5285.6799999999994</v>
      </c>
      <c r="M91" s="712">
        <f t="shared" ref="M91:O91" si="67">+SUM(M7:M90)</f>
        <v>7740.3439999999991</v>
      </c>
      <c r="N91" s="712">
        <f t="shared" si="67"/>
        <v>289.03399999999999</v>
      </c>
      <c r="O91" s="710">
        <f t="shared" si="67"/>
        <v>408.99000000000018</v>
      </c>
      <c r="P91" s="1352">
        <f>+SUM(P7:P90)</f>
        <v>13724.047999999997</v>
      </c>
      <c r="Q91" s="28"/>
      <c r="R91" s="1455" t="s">
        <v>389</v>
      </c>
      <c r="S91" s="1455">
        <v>5265.3059999999996</v>
      </c>
      <c r="T91" s="1455">
        <v>7528.7880000000005</v>
      </c>
      <c r="U91" s="1455">
        <v>289.02499999999998</v>
      </c>
      <c r="V91" s="1455">
        <v>408.29000000000019</v>
      </c>
      <c r="W91" s="1455">
        <v>20.373999999999995</v>
      </c>
      <c r="X91" s="1455">
        <v>211.55599999999998</v>
      </c>
      <c r="Y91" s="1455">
        <v>8.9999999999999993E-3</v>
      </c>
      <c r="Z91" s="1455">
        <v>0.7</v>
      </c>
      <c r="AA91" s="1455">
        <v>13724.047999999997</v>
      </c>
      <c r="AP91" s="1299"/>
    </row>
    <row r="92" spans="1:42" ht="20.45" customHeight="1" x14ac:dyDescent="0.25">
      <c r="A92" s="30"/>
      <c r="B92" s="2030"/>
      <c r="C92" s="2031"/>
      <c r="D92" s="2042">
        <f>+SUM(D91:G91)</f>
        <v>13491.409000000001</v>
      </c>
      <c r="E92" s="2043"/>
      <c r="F92" s="2043"/>
      <c r="G92" s="2044"/>
      <c r="H92" s="2042">
        <f>+SUM(H91:K91)</f>
        <v>232.63899999999995</v>
      </c>
      <c r="I92" s="2043"/>
      <c r="J92" s="2043"/>
      <c r="K92" s="2044"/>
      <c r="L92" s="2042">
        <f>+SUM(L91:O91)</f>
        <v>13724.047999999997</v>
      </c>
      <c r="M92" s="2043"/>
      <c r="N92" s="2043"/>
      <c r="O92" s="2045"/>
      <c r="P92" s="715"/>
      <c r="Q92" s="28"/>
    </row>
    <row r="93" spans="1:42" ht="20.25" customHeight="1" x14ac:dyDescent="0.25">
      <c r="A93" s="28"/>
      <c r="B93" s="28" t="s">
        <v>299</v>
      </c>
      <c r="C93" s="28"/>
      <c r="D93" s="28"/>
      <c r="E93" s="28"/>
      <c r="F93" s="28"/>
      <c r="G93" s="28"/>
      <c r="H93" s="28"/>
      <c r="I93" s="28"/>
      <c r="J93" s="28"/>
      <c r="K93" s="29"/>
      <c r="L93" s="28"/>
      <c r="M93" s="28"/>
      <c r="N93" s="28"/>
      <c r="O93" s="28"/>
      <c r="P93" s="28"/>
      <c r="Q93" s="28"/>
    </row>
    <row r="94" spans="1:42" x14ac:dyDescent="0.25">
      <c r="B94" s="205"/>
      <c r="C94" s="716"/>
      <c r="D94" s="31"/>
      <c r="E94" s="31"/>
      <c r="F94" s="31"/>
      <c r="G94" s="31"/>
      <c r="H94" s="31"/>
      <c r="I94" s="32"/>
      <c r="J94" s="32"/>
      <c r="K94" s="32"/>
      <c r="L94" s="31"/>
      <c r="M94" s="32"/>
      <c r="N94" s="32"/>
      <c r="O94" s="32"/>
      <c r="P94" s="33"/>
    </row>
  </sheetData>
  <mergeCells count="9">
    <mergeCell ref="B91:C92"/>
    <mergeCell ref="D5:G5"/>
    <mergeCell ref="B5:B6"/>
    <mergeCell ref="H5:K5"/>
    <mergeCell ref="L5:O5"/>
    <mergeCell ref="C5:C6"/>
    <mergeCell ref="D92:G92"/>
    <mergeCell ref="H92:K92"/>
    <mergeCell ref="L92:O92"/>
  </mergeCells>
  <pageMargins left="0.78740157480314965" right="0.59055118110236227" top="0.78740157480314965" bottom="0.39370078740157483" header="0.51181102362204722" footer="0.39370078740157483"/>
  <pageSetup paperSize="9" scale="41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AA154"/>
  <sheetViews>
    <sheetView view="pageBreakPreview" zoomScale="80" zoomScaleNormal="70" zoomScaleSheetLayoutView="80" workbookViewId="0">
      <selection activeCell="Q5" sqref="Q5"/>
    </sheetView>
  </sheetViews>
  <sheetFormatPr baseColWidth="10" defaultRowHeight="15" x14ac:dyDescent="0.25"/>
  <cols>
    <col min="1" max="6" width="13" style="35" customWidth="1"/>
    <col min="7" max="7" width="7.5703125" style="35" customWidth="1"/>
    <col min="8" max="9" width="13" style="35" customWidth="1"/>
    <col min="10" max="10" width="11.42578125" style="35" customWidth="1"/>
    <col min="11" max="11" width="12.140625" style="35" customWidth="1"/>
    <col min="12" max="12" width="11" style="35" customWidth="1"/>
    <col min="13" max="13" width="13" style="35" customWidth="1"/>
    <col min="14" max="14" width="6.5703125" style="35" customWidth="1"/>
    <col min="15" max="15" width="6.140625" style="1467" customWidth="1"/>
    <col min="16" max="16" width="24" style="1467" bestFit="1" customWidth="1"/>
    <col min="17" max="17" width="13.42578125" style="1467" customWidth="1"/>
    <col min="18" max="18" width="13.28515625" style="1467" bestFit="1" customWidth="1"/>
    <col min="19" max="19" width="11.85546875" style="1467" customWidth="1"/>
    <col min="20" max="20" width="20.7109375" style="1467" bestFit="1" customWidth="1"/>
    <col min="21" max="21" width="22.7109375" style="1467" bestFit="1" customWidth="1"/>
    <col min="22" max="22" width="18.7109375" style="1467" bestFit="1" customWidth="1"/>
    <col min="23" max="23" width="20.7109375" style="1455" bestFit="1" customWidth="1"/>
    <col min="24" max="24" width="22.7109375" style="1455" bestFit="1" customWidth="1"/>
    <col min="25" max="25" width="18.7109375" style="1455" bestFit="1" customWidth="1"/>
    <col min="26" max="26" width="11.42578125" style="1455"/>
    <col min="27" max="27" width="17.5703125" style="1455" customWidth="1"/>
    <col min="28" max="28" width="22.140625" bestFit="1" customWidth="1"/>
  </cols>
  <sheetData>
    <row r="1" spans="1:26" ht="15" customHeight="1" x14ac:dyDescent="0.25">
      <c r="A1" s="34"/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</row>
    <row r="2" spans="1:26" x14ac:dyDescent="0.25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T2" s="1457" t="s">
        <v>1511</v>
      </c>
      <c r="U2" s="1455" t="s">
        <v>1459</v>
      </c>
      <c r="Z2" s="1468"/>
    </row>
    <row r="3" spans="1:26" ht="15" customHeight="1" x14ac:dyDescent="0.25">
      <c r="A3" s="929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T3" s="1457" t="s">
        <v>1127</v>
      </c>
      <c r="U3" s="1455" t="s">
        <v>1512</v>
      </c>
    </row>
    <row r="4" spans="1:26" ht="15" customHeight="1" x14ac:dyDescent="0.25">
      <c r="A4" s="929"/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T4" s="1457" t="s">
        <v>1508</v>
      </c>
      <c r="U4" s="1455" t="s">
        <v>1459</v>
      </c>
    </row>
    <row r="5" spans="1:26" ht="15" customHeight="1" x14ac:dyDescent="0.25">
      <c r="A5" s="929"/>
      <c r="B5" s="34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P5" s="1469" t="s">
        <v>289</v>
      </c>
      <c r="T5" s="1455"/>
      <c r="U5" s="1455"/>
    </row>
    <row r="6" spans="1:26" ht="15" customHeight="1" x14ac:dyDescent="0.25">
      <c r="A6" s="929"/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P6" s="1467" t="s">
        <v>300</v>
      </c>
      <c r="Q6" s="1467" t="s">
        <v>301</v>
      </c>
      <c r="R6" s="1470" t="s">
        <v>302</v>
      </c>
      <c r="T6" s="1455" t="s">
        <v>1477</v>
      </c>
      <c r="U6" s="1455" t="s">
        <v>1708</v>
      </c>
    </row>
    <row r="7" spans="1:26" ht="15" customHeight="1" x14ac:dyDescent="0.25">
      <c r="A7" s="929"/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P7" s="1467" t="s">
        <v>996</v>
      </c>
      <c r="Q7" s="1471">
        <v>2675.0310000000004</v>
      </c>
      <c r="R7" s="1472">
        <v>0.1949155963313447</v>
      </c>
      <c r="T7" s="1455" t="s">
        <v>996</v>
      </c>
      <c r="U7" s="1455">
        <v>2675.0310000000004</v>
      </c>
    </row>
    <row r="8" spans="1:26" x14ac:dyDescent="0.25">
      <c r="A8" s="929"/>
      <c r="B8" s="34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P8" s="1467" t="s">
        <v>73</v>
      </c>
      <c r="Q8" s="1471">
        <v>1696.1</v>
      </c>
      <c r="R8" s="1472">
        <v>0.12358598570917259</v>
      </c>
      <c r="T8" s="1455" t="s">
        <v>73</v>
      </c>
      <c r="U8" s="1455">
        <v>1696.1</v>
      </c>
    </row>
    <row r="9" spans="1:26" x14ac:dyDescent="0.25">
      <c r="A9" s="929"/>
      <c r="B9" s="34"/>
      <c r="C9" s="34"/>
      <c r="D9" s="34"/>
      <c r="E9" s="34"/>
      <c r="F9" s="34"/>
      <c r="G9" s="34"/>
      <c r="H9" s="34"/>
      <c r="I9" s="34"/>
      <c r="J9" s="34"/>
      <c r="K9" s="34"/>
      <c r="L9" s="34"/>
      <c r="M9" s="34"/>
      <c r="P9" s="1467" t="s">
        <v>993</v>
      </c>
      <c r="Q9" s="1471">
        <v>1539.251</v>
      </c>
      <c r="R9" s="1472">
        <v>0.11215721483923685</v>
      </c>
      <c r="T9" s="1455" t="s">
        <v>993</v>
      </c>
      <c r="U9" s="1455">
        <v>1539.251</v>
      </c>
    </row>
    <row r="10" spans="1:26" x14ac:dyDescent="0.25">
      <c r="A10" s="929"/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P10" s="1467" t="s">
        <v>39</v>
      </c>
      <c r="Q10" s="1471">
        <v>1027.04</v>
      </c>
      <c r="R10" s="1472">
        <v>7.483506324081636E-2</v>
      </c>
      <c r="T10" s="1455" t="s">
        <v>39</v>
      </c>
      <c r="U10" s="1455">
        <v>1027.04</v>
      </c>
    </row>
    <row r="11" spans="1:26" x14ac:dyDescent="0.25">
      <c r="A11" s="929"/>
      <c r="B11" s="34"/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P11" s="1467" t="s">
        <v>999</v>
      </c>
      <c r="Q11" s="1471">
        <v>616</v>
      </c>
      <c r="R11" s="1472">
        <v>4.4884716229497273E-2</v>
      </c>
      <c r="T11" s="1455" t="s">
        <v>999</v>
      </c>
      <c r="U11" s="1455">
        <v>616</v>
      </c>
    </row>
    <row r="12" spans="1:26" x14ac:dyDescent="0.25">
      <c r="A12" s="929"/>
      <c r="B12" s="34"/>
      <c r="C12" s="34"/>
      <c r="D12" s="34"/>
      <c r="E12" s="34"/>
      <c r="F12" s="34"/>
      <c r="G12" s="34"/>
      <c r="H12" s="34"/>
      <c r="I12" s="34"/>
      <c r="J12" s="34"/>
      <c r="K12" s="34"/>
      <c r="L12" s="34"/>
      <c r="M12" s="34"/>
      <c r="P12" s="1467" t="s">
        <v>60</v>
      </c>
      <c r="Q12" s="1471">
        <v>578.79999999999995</v>
      </c>
      <c r="R12" s="1472">
        <v>4.2174145703949707E-2</v>
      </c>
      <c r="T12" s="1455" t="s">
        <v>60</v>
      </c>
      <c r="U12" s="1455">
        <v>578.79999999999995</v>
      </c>
    </row>
    <row r="13" spans="1:26" x14ac:dyDescent="0.25">
      <c r="A13" s="929"/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P13" s="1473" t="s">
        <v>303</v>
      </c>
      <c r="Q13" s="1471">
        <v>5591.8260000000091</v>
      </c>
      <c r="R13" s="1472">
        <v>0.40744727794598251</v>
      </c>
      <c r="T13" s="1455" t="s">
        <v>389</v>
      </c>
      <c r="U13" s="1455">
        <v>8132.2220000000007</v>
      </c>
    </row>
    <row r="14" spans="1:26" x14ac:dyDescent="0.25">
      <c r="A14" s="929"/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P14" s="1473" t="s">
        <v>289</v>
      </c>
      <c r="Q14" s="1471">
        <v>13724.04800000001</v>
      </c>
      <c r="R14" s="1472">
        <v>1</v>
      </c>
      <c r="S14" s="1474"/>
      <c r="T14" s="1455"/>
      <c r="U14" s="1455"/>
    </row>
    <row r="15" spans="1:26" ht="15" customHeight="1" x14ac:dyDescent="0.25">
      <c r="A15" s="929"/>
      <c r="B15" s="34"/>
      <c r="C15" s="34"/>
      <c r="D15" s="34"/>
      <c r="E15" s="34"/>
      <c r="F15" s="34"/>
      <c r="G15" s="34"/>
      <c r="H15" s="34"/>
      <c r="I15" s="34"/>
      <c r="J15" s="34"/>
      <c r="K15" s="34"/>
      <c r="L15" s="34"/>
      <c r="M15" s="34"/>
      <c r="Q15" s="1474"/>
      <c r="T15" s="1455"/>
      <c r="U15" s="1455"/>
    </row>
    <row r="16" spans="1:26" ht="15" customHeight="1" x14ac:dyDescent="0.25">
      <c r="A16" s="929"/>
      <c r="B16" s="34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Q16" s="1475"/>
      <c r="T16" s="1455"/>
      <c r="U16" s="1455"/>
    </row>
    <row r="17" spans="1:21" ht="15" customHeight="1" x14ac:dyDescent="0.25">
      <c r="A17" s="929"/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34"/>
      <c r="M17" s="34"/>
      <c r="Q17" s="1474"/>
      <c r="T17" s="1455"/>
      <c r="U17" s="1455"/>
    </row>
    <row r="18" spans="1:21" ht="15" customHeight="1" x14ac:dyDescent="0.25">
      <c r="A18" s="929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T18" s="1455"/>
      <c r="U18" s="1455"/>
    </row>
    <row r="19" spans="1:21" ht="15" customHeight="1" x14ac:dyDescent="0.25">
      <c r="A19" s="929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P19" s="1474"/>
      <c r="T19" s="1455"/>
      <c r="U19" s="1455"/>
    </row>
    <row r="20" spans="1:21" ht="15" customHeight="1" x14ac:dyDescent="0.25">
      <c r="A20" s="929"/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T20" s="1455"/>
      <c r="U20" s="1455"/>
    </row>
    <row r="21" spans="1:21" ht="15" customHeight="1" x14ac:dyDescent="0.25">
      <c r="A21" s="929"/>
      <c r="B21" s="34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T21" s="1455"/>
      <c r="U21" s="1455"/>
    </row>
    <row r="22" spans="1:21" x14ac:dyDescent="0.25">
      <c r="A22" s="929"/>
      <c r="B22" s="34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T22" s="1455"/>
      <c r="U22" s="1455"/>
    </row>
    <row r="23" spans="1:21" x14ac:dyDescent="0.25">
      <c r="A23" s="929"/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T23" s="1455"/>
      <c r="U23" s="1455"/>
    </row>
    <row r="24" spans="1:21" x14ac:dyDescent="0.25">
      <c r="A24" s="929"/>
      <c r="B24" s="34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T24" s="1455"/>
      <c r="U24" s="1455"/>
    </row>
    <row r="25" spans="1:21" x14ac:dyDescent="0.25">
      <c r="A25" s="929"/>
      <c r="B25" s="34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T25" s="1455"/>
      <c r="U25" s="1455"/>
    </row>
    <row r="26" spans="1:21" x14ac:dyDescent="0.25">
      <c r="A26" s="929"/>
      <c r="B26" s="34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T26" s="1455"/>
      <c r="U26" s="1455"/>
    </row>
    <row r="27" spans="1:21" x14ac:dyDescent="0.25">
      <c r="A27" s="34"/>
      <c r="B27" s="34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T27" s="1455"/>
      <c r="U27" s="1455"/>
    </row>
    <row r="28" spans="1:21" x14ac:dyDescent="0.25">
      <c r="A28" s="34"/>
      <c r="B28" s="34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T28" s="1455"/>
      <c r="U28" s="1455"/>
    </row>
    <row r="29" spans="1:21" x14ac:dyDescent="0.25">
      <c r="A29" s="34"/>
      <c r="B29" s="34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T29" s="1455"/>
      <c r="U29" s="1455"/>
    </row>
    <row r="30" spans="1:21" x14ac:dyDescent="0.25">
      <c r="A30" s="34"/>
      <c r="B30" s="34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T30" s="1455"/>
      <c r="U30" s="1455"/>
    </row>
    <row r="31" spans="1:21" x14ac:dyDescent="0.25">
      <c r="A31" s="34"/>
      <c r="B31" s="34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T31" s="1455"/>
      <c r="U31" s="1455"/>
    </row>
    <row r="32" spans="1:21" x14ac:dyDescent="0.25">
      <c r="A32" s="34"/>
      <c r="B32" s="34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T32" s="1455"/>
      <c r="U32" s="1455"/>
    </row>
    <row r="33" spans="1:26" x14ac:dyDescent="0.25">
      <c r="A33" s="34"/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T33" s="1455"/>
      <c r="U33" s="1455"/>
    </row>
    <row r="34" spans="1:26" x14ac:dyDescent="0.25">
      <c r="A34" s="34"/>
      <c r="B34" s="34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T34" s="1455"/>
      <c r="U34" s="1455"/>
    </row>
    <row r="35" spans="1:26" ht="15" customHeight="1" x14ac:dyDescent="0.25">
      <c r="A35" s="929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</row>
    <row r="36" spans="1:26" x14ac:dyDescent="0.25">
      <c r="A36" s="929"/>
      <c r="B36" s="34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T36" s="1457" t="s">
        <v>1511</v>
      </c>
      <c r="U36" s="1455" t="s">
        <v>1459</v>
      </c>
      <c r="Z36" s="1467"/>
    </row>
    <row r="37" spans="1:26" x14ac:dyDescent="0.25">
      <c r="A37" s="929"/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T37" s="1457" t="s">
        <v>1127</v>
      </c>
      <c r="U37" s="1455" t="s">
        <v>1512</v>
      </c>
      <c r="Z37" s="1467"/>
    </row>
    <row r="38" spans="1:26" x14ac:dyDescent="0.25">
      <c r="A38" s="929"/>
      <c r="B38" s="34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T38" s="1457" t="s">
        <v>1508</v>
      </c>
      <c r="U38" s="1455" t="s">
        <v>383</v>
      </c>
      <c r="Z38" s="1467"/>
    </row>
    <row r="39" spans="1:26" ht="15" customHeight="1" x14ac:dyDescent="0.25">
      <c r="A39" s="929"/>
      <c r="B39" s="34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P39" s="1466" t="s">
        <v>304</v>
      </c>
      <c r="T39" s="1455"/>
      <c r="U39" s="1455"/>
      <c r="Z39" s="1467"/>
    </row>
    <row r="40" spans="1:26" x14ac:dyDescent="0.25">
      <c r="A40" s="929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P40" s="1467" t="s">
        <v>300</v>
      </c>
      <c r="Q40" s="1467" t="s">
        <v>301</v>
      </c>
      <c r="R40" s="1470" t="s">
        <v>302</v>
      </c>
      <c r="T40" s="1455" t="s">
        <v>1477</v>
      </c>
      <c r="U40" s="1455" t="s">
        <v>1708</v>
      </c>
    </row>
    <row r="41" spans="1:26" x14ac:dyDescent="0.25">
      <c r="A41" s="929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P41" s="1467" t="s">
        <v>39</v>
      </c>
      <c r="Q41" s="1471">
        <v>1008.36</v>
      </c>
      <c r="R41" s="1476">
        <v>0.19077204825112368</v>
      </c>
      <c r="T41" s="1455" t="s">
        <v>39</v>
      </c>
      <c r="U41" s="1455">
        <v>1008.36</v>
      </c>
    </row>
    <row r="42" spans="1:26" x14ac:dyDescent="0.25">
      <c r="A42" s="929"/>
      <c r="B42" s="34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P42" s="1467" t="s">
        <v>993</v>
      </c>
      <c r="Q42" s="1471">
        <v>568.55099999999993</v>
      </c>
      <c r="R42" s="1476">
        <v>0.10756440041773237</v>
      </c>
      <c r="T42" s="1455" t="s">
        <v>993</v>
      </c>
      <c r="U42" s="1455">
        <v>568.55099999999993</v>
      </c>
    </row>
    <row r="43" spans="1:26" x14ac:dyDescent="0.25">
      <c r="A43" s="929"/>
      <c r="B43" s="34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P43" s="1467" t="s">
        <v>73</v>
      </c>
      <c r="Q43" s="1471">
        <v>524.6</v>
      </c>
      <c r="R43" s="1476">
        <v>9.9249292427842722E-2</v>
      </c>
      <c r="T43" s="1455" t="s">
        <v>73</v>
      </c>
      <c r="U43" s="1455">
        <v>524.6</v>
      </c>
    </row>
    <row r="44" spans="1:26" x14ac:dyDescent="0.25">
      <c r="A44" s="929"/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P44" s="1467" t="s">
        <v>992</v>
      </c>
      <c r="Q44" s="1471">
        <v>456</v>
      </c>
      <c r="R44" s="1476">
        <v>8.6270829864842316E-2</v>
      </c>
      <c r="T44" s="1455" t="s">
        <v>992</v>
      </c>
      <c r="U44" s="1455">
        <v>456</v>
      </c>
    </row>
    <row r="45" spans="1:26" x14ac:dyDescent="0.25">
      <c r="A45" s="929"/>
      <c r="B45" s="34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P45" s="1467" t="s">
        <v>1000</v>
      </c>
      <c r="Q45" s="1471">
        <v>441.54900000000015</v>
      </c>
      <c r="R45" s="1476">
        <v>8.3536839157875603E-2</v>
      </c>
      <c r="T45" s="1455" t="s">
        <v>1000</v>
      </c>
      <c r="U45" s="1455">
        <v>441.54900000000015</v>
      </c>
    </row>
    <row r="46" spans="1:26" x14ac:dyDescent="0.25">
      <c r="A46" s="929"/>
      <c r="B46" s="34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P46" s="1467" t="s">
        <v>1324</v>
      </c>
      <c r="Q46" s="1471">
        <v>351.46099999999996</v>
      </c>
      <c r="R46" s="1476">
        <v>6.6493052927910842E-2</v>
      </c>
      <c r="T46" s="1455" t="s">
        <v>1324</v>
      </c>
      <c r="U46" s="1455">
        <v>351.46099999999996</v>
      </c>
    </row>
    <row r="47" spans="1:26" x14ac:dyDescent="0.25">
      <c r="A47" s="929"/>
      <c r="B47" s="34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P47" s="1473" t="s">
        <v>303</v>
      </c>
      <c r="Q47" s="1477">
        <v>1935.1590000000033</v>
      </c>
      <c r="R47" s="1476">
        <v>0.36611353695267251</v>
      </c>
      <c r="T47" s="1455" t="s">
        <v>389</v>
      </c>
      <c r="U47" s="1455">
        <v>3350.5209999999997</v>
      </c>
    </row>
    <row r="48" spans="1:26" x14ac:dyDescent="0.25">
      <c r="A48" s="929"/>
      <c r="B48" s="34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P48" s="1473" t="s">
        <v>289</v>
      </c>
      <c r="Q48" s="1477">
        <v>5285.680000000003</v>
      </c>
      <c r="R48" s="1476">
        <v>1</v>
      </c>
      <c r="S48" s="1474"/>
      <c r="T48" s="1455"/>
      <c r="U48" s="1455"/>
    </row>
    <row r="49" spans="1:21" x14ac:dyDescent="0.25">
      <c r="A49" s="929"/>
      <c r="B49" s="34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Q49" s="1474"/>
    </row>
    <row r="50" spans="1:21" x14ac:dyDescent="0.25">
      <c r="A50" s="929"/>
      <c r="B50" s="34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S50" s="1474"/>
      <c r="T50" s="1455"/>
      <c r="U50" s="1455"/>
    </row>
    <row r="51" spans="1:21" x14ac:dyDescent="0.25">
      <c r="A51" s="929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T51" s="1455"/>
      <c r="U51" s="1455"/>
    </row>
    <row r="52" spans="1:21" x14ac:dyDescent="0.25">
      <c r="A52" s="929"/>
      <c r="B52" s="34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T52" s="1455"/>
      <c r="U52" s="1455"/>
    </row>
    <row r="53" spans="1:21" x14ac:dyDescent="0.25">
      <c r="A53" s="929"/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T53" s="1455"/>
      <c r="U53" s="1455"/>
    </row>
    <row r="54" spans="1:21" x14ac:dyDescent="0.25">
      <c r="A54" s="929"/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T54" s="1455"/>
      <c r="U54" s="1455"/>
    </row>
    <row r="55" spans="1:21" x14ac:dyDescent="0.25">
      <c r="A55" s="929"/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T55" s="1455"/>
      <c r="U55" s="1455"/>
    </row>
    <row r="56" spans="1:21" x14ac:dyDescent="0.25">
      <c r="A56" s="929"/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T56" s="1455"/>
      <c r="U56" s="1455"/>
    </row>
    <row r="57" spans="1:21" x14ac:dyDescent="0.25">
      <c r="A57" s="929"/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O57" s="1474"/>
      <c r="T57" s="1455"/>
      <c r="U57" s="1455"/>
    </row>
    <row r="58" spans="1:21" x14ac:dyDescent="0.25">
      <c r="A58" s="929"/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T58" s="1455"/>
      <c r="U58" s="1455"/>
    </row>
    <row r="59" spans="1:21" x14ac:dyDescent="0.25">
      <c r="A59" s="34"/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T59" s="1455"/>
      <c r="U59" s="1455"/>
    </row>
    <row r="60" spans="1:21" x14ac:dyDescent="0.25">
      <c r="A60" s="34"/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T60" s="1455"/>
      <c r="U60" s="1455"/>
    </row>
    <row r="61" spans="1:21" x14ac:dyDescent="0.25">
      <c r="A61" s="34"/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T61" s="1455"/>
      <c r="U61" s="1455"/>
    </row>
    <row r="62" spans="1:21" x14ac:dyDescent="0.25">
      <c r="A62" s="34"/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T62" s="1455"/>
      <c r="U62" s="1455"/>
    </row>
    <row r="63" spans="1:21" x14ac:dyDescent="0.25">
      <c r="A63" s="34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T63" s="1455"/>
      <c r="U63" s="1455"/>
    </row>
    <row r="64" spans="1:21" x14ac:dyDescent="0.25">
      <c r="A64" s="34"/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T64" s="1455"/>
      <c r="U64" s="1455"/>
    </row>
    <row r="65" spans="1:21" x14ac:dyDescent="0.25">
      <c r="A65" s="34"/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T65" s="1455"/>
      <c r="U65" s="1455"/>
    </row>
    <row r="66" spans="1:21" x14ac:dyDescent="0.25">
      <c r="A66" s="34"/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T66" s="1455"/>
      <c r="U66" s="1455"/>
    </row>
    <row r="67" spans="1:21" x14ac:dyDescent="0.25">
      <c r="A67" s="929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T67" s="1455"/>
      <c r="U67" s="1455"/>
    </row>
    <row r="68" spans="1:21" x14ac:dyDescent="0.25">
      <c r="A68" s="929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T68" s="1457" t="s">
        <v>1511</v>
      </c>
      <c r="U68" s="1455" t="s">
        <v>1459</v>
      </c>
    </row>
    <row r="69" spans="1:21" x14ac:dyDescent="0.25">
      <c r="A69" s="929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T69" s="1457" t="s">
        <v>1127</v>
      </c>
      <c r="U69" s="1455" t="s">
        <v>1512</v>
      </c>
    </row>
    <row r="70" spans="1:21" x14ac:dyDescent="0.25">
      <c r="A70" s="929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T70" s="1457" t="s">
        <v>1508</v>
      </c>
      <c r="U70" s="1455" t="s">
        <v>384</v>
      </c>
    </row>
    <row r="71" spans="1:21" ht="15" customHeight="1" x14ac:dyDescent="0.25">
      <c r="A71" s="929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P71" s="1466" t="s">
        <v>305</v>
      </c>
      <c r="T71" s="1455"/>
      <c r="U71" s="1455"/>
    </row>
    <row r="72" spans="1:21" x14ac:dyDescent="0.25">
      <c r="A72" s="929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P72" s="1467" t="s">
        <v>300</v>
      </c>
      <c r="Q72" s="1467" t="s">
        <v>301</v>
      </c>
      <c r="R72" s="1470" t="s">
        <v>302</v>
      </c>
      <c r="T72" s="1455" t="s">
        <v>1477</v>
      </c>
      <c r="U72" s="1455" t="s">
        <v>1708</v>
      </c>
    </row>
    <row r="73" spans="1:21" x14ac:dyDescent="0.25">
      <c r="A73" s="929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P73" s="1467" t="s">
        <v>996</v>
      </c>
      <c r="Q73" s="1471">
        <v>2385.3500000000004</v>
      </c>
      <c r="R73" s="1476">
        <v>0.30817105803049555</v>
      </c>
      <c r="T73" s="1455" t="s">
        <v>996</v>
      </c>
      <c r="U73" s="1455">
        <v>2385.3500000000004</v>
      </c>
    </row>
    <row r="74" spans="1:21" x14ac:dyDescent="0.25">
      <c r="A74" s="929"/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P74" s="1467" t="s">
        <v>73</v>
      </c>
      <c r="Q74" s="1471">
        <v>1171.5</v>
      </c>
      <c r="R74" s="1476">
        <v>0.15134986248673171</v>
      </c>
      <c r="T74" s="1455" t="s">
        <v>73</v>
      </c>
      <c r="U74" s="1455">
        <v>1171.5</v>
      </c>
    </row>
    <row r="75" spans="1:21" x14ac:dyDescent="0.25">
      <c r="A75" s="929"/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P75" s="1467" t="s">
        <v>993</v>
      </c>
      <c r="Q75" s="1471">
        <v>970.7</v>
      </c>
      <c r="R75" s="1476">
        <v>0.12540786300970591</v>
      </c>
      <c r="T75" s="1455" t="s">
        <v>993</v>
      </c>
      <c r="U75" s="1455">
        <v>970.7</v>
      </c>
    </row>
    <row r="76" spans="1:21" x14ac:dyDescent="0.25">
      <c r="A76" s="929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P76" s="1467" t="s">
        <v>999</v>
      </c>
      <c r="Q76" s="1471">
        <v>616</v>
      </c>
      <c r="R76" s="1476">
        <v>7.9583026284103062E-2</v>
      </c>
      <c r="T76" s="1455" t="s">
        <v>999</v>
      </c>
      <c r="U76" s="1455">
        <v>616</v>
      </c>
    </row>
    <row r="77" spans="1:21" x14ac:dyDescent="0.25">
      <c r="A77" s="929"/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P77" s="1467" t="s">
        <v>60</v>
      </c>
      <c r="Q77" s="1471">
        <v>578.79999999999995</v>
      </c>
      <c r="R77" s="1476">
        <v>7.4777038333179946E-2</v>
      </c>
      <c r="T77" s="1455" t="s">
        <v>60</v>
      </c>
      <c r="U77" s="1455">
        <v>578.79999999999995</v>
      </c>
    </row>
    <row r="78" spans="1:21" x14ac:dyDescent="0.25">
      <c r="A78" s="929"/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P78" s="1467" t="s">
        <v>994</v>
      </c>
      <c r="Q78" s="1471">
        <v>330.34</v>
      </c>
      <c r="R78" s="1476">
        <v>4.2677689777095136E-2</v>
      </c>
      <c r="T78" s="1455" t="s">
        <v>994</v>
      </c>
      <c r="U78" s="1455">
        <v>330.34</v>
      </c>
    </row>
    <row r="79" spans="1:21" x14ac:dyDescent="0.25">
      <c r="A79" s="929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P79" s="1473" t="s">
        <v>303</v>
      </c>
      <c r="Q79" s="1471">
        <v>1687.6540000000068</v>
      </c>
      <c r="R79" s="1476">
        <v>0.21803346207868865</v>
      </c>
      <c r="T79" s="1455" t="s">
        <v>389</v>
      </c>
      <c r="U79" s="1455">
        <v>6052.6900000000005</v>
      </c>
    </row>
    <row r="80" spans="1:21" ht="15" customHeight="1" x14ac:dyDescent="0.25">
      <c r="A80" s="929"/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P80" s="1473" t="s">
        <v>289</v>
      </c>
      <c r="Q80" s="1471">
        <v>7740.3440000000073</v>
      </c>
      <c r="R80" s="1476">
        <v>1</v>
      </c>
      <c r="S80" s="1476"/>
    </row>
    <row r="81" spans="1:21" ht="15" customHeight="1" x14ac:dyDescent="0.25">
      <c r="A81" s="929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Q81" s="1478"/>
      <c r="R81" s="1478"/>
      <c r="S81" s="1474"/>
    </row>
    <row r="82" spans="1:21" x14ac:dyDescent="0.25">
      <c r="A82" s="929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Q82" s="1474"/>
      <c r="T82" s="1455"/>
      <c r="U82" s="1455"/>
    </row>
    <row r="83" spans="1:21" x14ac:dyDescent="0.25">
      <c r="A83" s="929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T83" s="1455"/>
      <c r="U83" s="1455"/>
    </row>
    <row r="84" spans="1:21" x14ac:dyDescent="0.25">
      <c r="A84" s="929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T84" s="1455"/>
      <c r="U84" s="1455"/>
    </row>
    <row r="85" spans="1:21" x14ac:dyDescent="0.25">
      <c r="A85" s="929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Q85" s="1474"/>
      <c r="T85" s="1455"/>
      <c r="U85" s="1455"/>
    </row>
    <row r="86" spans="1:21" x14ac:dyDescent="0.25">
      <c r="A86" s="929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T86" s="1455"/>
      <c r="U86" s="1455"/>
    </row>
    <row r="87" spans="1:21" x14ac:dyDescent="0.25">
      <c r="A87" s="929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T87" s="1455"/>
      <c r="U87" s="1455"/>
    </row>
    <row r="88" spans="1:21" x14ac:dyDescent="0.25">
      <c r="A88" s="929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T88" s="1455"/>
      <c r="U88" s="1455"/>
    </row>
    <row r="89" spans="1:21" x14ac:dyDescent="0.25">
      <c r="A89" s="929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T89" s="1455"/>
      <c r="U89" s="1455"/>
    </row>
    <row r="90" spans="1:21" x14ac:dyDescent="0.25">
      <c r="A90" s="929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T90" s="1455"/>
      <c r="U90" s="1455"/>
    </row>
    <row r="91" spans="1:21" x14ac:dyDescent="0.25">
      <c r="A91" s="34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T91" s="1455"/>
      <c r="U91" s="1455"/>
    </row>
    <row r="92" spans="1:21" x14ac:dyDescent="0.25">
      <c r="A92" s="34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T92" s="1455"/>
      <c r="U92" s="1455"/>
    </row>
    <row r="93" spans="1:21" x14ac:dyDescent="0.25">
      <c r="A93" s="34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T93" s="1455"/>
      <c r="U93" s="1455"/>
    </row>
    <row r="94" spans="1:21" x14ac:dyDescent="0.25">
      <c r="A94" s="34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</row>
    <row r="95" spans="1:21" x14ac:dyDescent="0.25">
      <c r="A95" s="34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T95" s="1457" t="s">
        <v>1511</v>
      </c>
      <c r="U95" s="1455" t="s">
        <v>1459</v>
      </c>
    </row>
    <row r="96" spans="1:21" x14ac:dyDescent="0.25">
      <c r="A96" s="34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T96" s="1457" t="s">
        <v>1127</v>
      </c>
      <c r="U96" s="1455" t="s">
        <v>1512</v>
      </c>
    </row>
    <row r="97" spans="1:22" x14ac:dyDescent="0.25">
      <c r="A97" s="929"/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T97" s="1457" t="s">
        <v>1508</v>
      </c>
      <c r="U97" s="1455" t="s">
        <v>283</v>
      </c>
    </row>
    <row r="98" spans="1:22" ht="15" customHeight="1" x14ac:dyDescent="0.25">
      <c r="A98" s="929"/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P98" s="1466" t="s">
        <v>306</v>
      </c>
      <c r="T98" s="1455"/>
      <c r="U98" s="1455"/>
    </row>
    <row r="99" spans="1:22" x14ac:dyDescent="0.25">
      <c r="A99" s="929"/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P99" s="1467" t="s">
        <v>300</v>
      </c>
      <c r="Q99" s="1467" t="s">
        <v>301</v>
      </c>
      <c r="R99" s="1470" t="s">
        <v>302</v>
      </c>
      <c r="T99" s="1455" t="s">
        <v>1477</v>
      </c>
      <c r="U99" s="1455" t="s">
        <v>1708</v>
      </c>
    </row>
    <row r="100" spans="1:22" x14ac:dyDescent="0.25">
      <c r="A100" s="929"/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P100" s="1467" t="s">
        <v>1448</v>
      </c>
      <c r="Q100" s="1471">
        <v>144.48400000000001</v>
      </c>
      <c r="R100" s="1476">
        <v>0.49988582658095593</v>
      </c>
      <c r="T100" s="1455" t="s">
        <v>1448</v>
      </c>
      <c r="U100" s="1455">
        <v>144.48400000000001</v>
      </c>
    </row>
    <row r="101" spans="1:22" x14ac:dyDescent="0.25">
      <c r="A101" s="929"/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P101" s="1467" t="s">
        <v>996</v>
      </c>
      <c r="Q101" s="1471">
        <v>44.540999999999997</v>
      </c>
      <c r="R101" s="1476">
        <v>0.15410297750437665</v>
      </c>
      <c r="T101" s="1455" t="s">
        <v>996</v>
      </c>
      <c r="U101" s="1455">
        <v>44.540999999999997</v>
      </c>
      <c r="V101" s="1473"/>
    </row>
    <row r="102" spans="1:22" x14ac:dyDescent="0.25">
      <c r="A102" s="929"/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P102" s="1467" t="s">
        <v>997</v>
      </c>
      <c r="Q102" s="1471">
        <v>22</v>
      </c>
      <c r="R102" s="1476">
        <v>7.6115612696084203E-2</v>
      </c>
      <c r="T102" s="1455" t="s">
        <v>997</v>
      </c>
      <c r="U102" s="1455">
        <v>22</v>
      </c>
    </row>
    <row r="103" spans="1:22" x14ac:dyDescent="0.25">
      <c r="A103" s="929"/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P103" s="1467" t="s">
        <v>340</v>
      </c>
      <c r="Q103" s="1471">
        <v>22</v>
      </c>
      <c r="R103" s="1476">
        <v>7.6115612696084203E-2</v>
      </c>
      <c r="T103" s="1455" t="s">
        <v>340</v>
      </c>
      <c r="U103" s="1455">
        <v>22</v>
      </c>
    </row>
    <row r="104" spans="1:22" x14ac:dyDescent="0.25">
      <c r="A104" s="929"/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P104" s="1467" t="s">
        <v>80</v>
      </c>
      <c r="Q104" s="1471">
        <v>20</v>
      </c>
      <c r="R104" s="1476">
        <v>6.9196011541894725E-2</v>
      </c>
      <c r="T104" s="1455" t="s">
        <v>80</v>
      </c>
      <c r="U104" s="1455">
        <v>20</v>
      </c>
    </row>
    <row r="105" spans="1:22" x14ac:dyDescent="0.25">
      <c r="A105" s="929"/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P105" s="1467" t="s">
        <v>98</v>
      </c>
      <c r="Q105" s="1471">
        <v>20</v>
      </c>
      <c r="R105" s="1476">
        <v>6.9196011541894725E-2</v>
      </c>
      <c r="T105" s="1455" t="s">
        <v>98</v>
      </c>
      <c r="U105" s="1455">
        <v>20</v>
      </c>
    </row>
    <row r="106" spans="1:22" x14ac:dyDescent="0.25">
      <c r="A106" s="929"/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P106" s="1467" t="s">
        <v>78</v>
      </c>
      <c r="Q106" s="1471">
        <v>16</v>
      </c>
      <c r="R106" s="1476">
        <v>5.5356809233515783E-2</v>
      </c>
      <c r="T106" s="1455" t="s">
        <v>78</v>
      </c>
      <c r="U106" s="1455">
        <v>16</v>
      </c>
    </row>
    <row r="107" spans="1:22" x14ac:dyDescent="0.25">
      <c r="A107" s="929"/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P107" s="1467" t="s">
        <v>303</v>
      </c>
      <c r="Q107" s="1471">
        <v>9.0000000000145519E-3</v>
      </c>
      <c r="R107" s="1476">
        <v>3.1138205193902972E-5</v>
      </c>
      <c r="T107" s="1455" t="s">
        <v>33</v>
      </c>
      <c r="U107" s="1455">
        <v>8.9999999999999993E-3</v>
      </c>
    </row>
    <row r="108" spans="1:22" x14ac:dyDescent="0.25">
      <c r="A108" s="929"/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P108" s="1473" t="s">
        <v>289</v>
      </c>
      <c r="Q108" s="1479">
        <v>289.03399999999999</v>
      </c>
      <c r="R108" s="1476">
        <v>1</v>
      </c>
      <c r="T108" s="1455" t="s">
        <v>389</v>
      </c>
      <c r="U108" s="1455">
        <v>289.03399999999999</v>
      </c>
    </row>
    <row r="109" spans="1:22" ht="15" customHeight="1" x14ac:dyDescent="0.25">
      <c r="A109" s="929"/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</row>
    <row r="110" spans="1:22" ht="15" customHeight="1" x14ac:dyDescent="0.25">
      <c r="A110" s="929"/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</row>
    <row r="111" spans="1:22" ht="15" customHeight="1" x14ac:dyDescent="0.25">
      <c r="A111" s="929"/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</row>
    <row r="112" spans="1:22" ht="15" customHeight="1" x14ac:dyDescent="0.25">
      <c r="A112" s="929"/>
      <c r="B112" s="34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</row>
    <row r="113" spans="1:21" ht="15" customHeight="1" x14ac:dyDescent="0.25">
      <c r="A113" s="929"/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</row>
    <row r="114" spans="1:21" ht="15" customHeight="1" x14ac:dyDescent="0.25">
      <c r="A114" s="929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</row>
    <row r="115" spans="1:21" ht="15" customHeight="1" x14ac:dyDescent="0.25">
      <c r="A115" s="929"/>
      <c r="B115" s="34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</row>
    <row r="116" spans="1:21" ht="15" customHeight="1" x14ac:dyDescent="0.25">
      <c r="A116" s="929"/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</row>
    <row r="117" spans="1:21" ht="15" customHeight="1" x14ac:dyDescent="0.25">
      <c r="A117" s="929"/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</row>
    <row r="118" spans="1:21" ht="15" customHeight="1" x14ac:dyDescent="0.25">
      <c r="A118" s="929"/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</row>
    <row r="119" spans="1:21" ht="15" customHeight="1" x14ac:dyDescent="0.25">
      <c r="A119" s="929"/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</row>
    <row r="120" spans="1:21" ht="15" customHeight="1" x14ac:dyDescent="0.25">
      <c r="A120" s="929"/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</row>
    <row r="121" spans="1:21" ht="15" customHeight="1" x14ac:dyDescent="0.25">
      <c r="A121" s="34"/>
      <c r="B121" s="34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</row>
    <row r="122" spans="1:21" ht="15" customHeight="1" x14ac:dyDescent="0.25">
      <c r="A122" s="34"/>
      <c r="B122" s="34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</row>
    <row r="123" spans="1:21" ht="15" customHeight="1" x14ac:dyDescent="0.25">
      <c r="A123" s="34"/>
      <c r="B123" s="34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</row>
    <row r="124" spans="1:21" ht="15" customHeight="1" x14ac:dyDescent="0.25">
      <c r="A124" s="34"/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</row>
    <row r="125" spans="1:21" ht="15" customHeight="1" x14ac:dyDescent="0.25">
      <c r="A125" s="34"/>
      <c r="B125" s="34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</row>
    <row r="126" spans="1:21" ht="15" customHeight="1" x14ac:dyDescent="0.25">
      <c r="A126" s="34"/>
      <c r="B126" s="34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</row>
    <row r="127" spans="1:21" x14ac:dyDescent="0.25">
      <c r="A127" s="34"/>
      <c r="B127" s="34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T127" s="1457" t="s">
        <v>1511</v>
      </c>
      <c r="U127" s="1455" t="s">
        <v>1459</v>
      </c>
    </row>
    <row r="128" spans="1:21" x14ac:dyDescent="0.25">
      <c r="A128" s="929"/>
      <c r="B128" s="34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T128" s="1457" t="s">
        <v>1127</v>
      </c>
      <c r="U128" s="1455" t="s">
        <v>1512</v>
      </c>
    </row>
    <row r="129" spans="1:22" x14ac:dyDescent="0.25">
      <c r="A129" s="929"/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T129" s="1457" t="s">
        <v>1508</v>
      </c>
      <c r="U129" s="1455" t="s">
        <v>385</v>
      </c>
    </row>
    <row r="130" spans="1:22" ht="15" customHeight="1" x14ac:dyDescent="0.25">
      <c r="A130" s="929"/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P130" s="1466" t="s">
        <v>307</v>
      </c>
      <c r="T130" s="1455"/>
      <c r="U130" s="1455"/>
    </row>
    <row r="131" spans="1:22" x14ac:dyDescent="0.25">
      <c r="A131" s="929"/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P131" s="1467" t="s">
        <v>300</v>
      </c>
      <c r="Q131" s="1467" t="s">
        <v>301</v>
      </c>
      <c r="R131" s="1470" t="s">
        <v>302</v>
      </c>
      <c r="T131" s="1455" t="s">
        <v>1477</v>
      </c>
      <c r="U131" s="1455" t="s">
        <v>1708</v>
      </c>
      <c r="V131" s="1480"/>
    </row>
    <row r="132" spans="1:22" x14ac:dyDescent="0.25">
      <c r="A132" s="929"/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P132" s="1467" t="s">
        <v>1448</v>
      </c>
      <c r="Q132" s="1474">
        <v>132.30000000000001</v>
      </c>
      <c r="R132" s="1476">
        <v>0.32347979168194829</v>
      </c>
      <c r="T132" s="1455" t="s">
        <v>1448</v>
      </c>
      <c r="U132" s="1455">
        <v>132.30000000000001</v>
      </c>
    </row>
    <row r="133" spans="1:22" x14ac:dyDescent="0.25">
      <c r="A133" s="929"/>
      <c r="B133" s="34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P133" s="1467" t="s">
        <v>995</v>
      </c>
      <c r="Q133" s="1474">
        <v>110</v>
      </c>
      <c r="R133" s="1476">
        <v>0.26895523117924647</v>
      </c>
      <c r="T133" s="1455" t="s">
        <v>995</v>
      </c>
      <c r="U133" s="1455">
        <v>110</v>
      </c>
    </row>
    <row r="134" spans="1:22" x14ac:dyDescent="0.25">
      <c r="A134" s="929"/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P134" s="1467" t="s">
        <v>83</v>
      </c>
      <c r="Q134" s="1474">
        <v>97.15</v>
      </c>
      <c r="R134" s="1476">
        <v>0.23753637008239814</v>
      </c>
      <c r="T134" s="1455" t="s">
        <v>83</v>
      </c>
      <c r="U134" s="1455">
        <v>97.15</v>
      </c>
    </row>
    <row r="135" spans="1:22" x14ac:dyDescent="0.25">
      <c r="A135" s="929"/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P135" s="1467" t="s">
        <v>81</v>
      </c>
      <c r="Q135" s="1474">
        <v>32.1</v>
      </c>
      <c r="R135" s="1476">
        <v>7.8486026553216473E-2</v>
      </c>
      <c r="T135" s="1455" t="s">
        <v>81</v>
      </c>
      <c r="U135" s="1455">
        <v>32.1</v>
      </c>
    </row>
    <row r="136" spans="1:22" x14ac:dyDescent="0.25">
      <c r="A136" s="929"/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P136" s="1467" t="s">
        <v>1689</v>
      </c>
      <c r="Q136" s="1474">
        <v>18.37</v>
      </c>
      <c r="R136" s="1476">
        <v>4.4915523606934162E-2</v>
      </c>
      <c r="T136" s="1455" t="s">
        <v>1689</v>
      </c>
      <c r="U136" s="1455">
        <v>18.37</v>
      </c>
    </row>
    <row r="137" spans="1:22" ht="15" customHeight="1" x14ac:dyDescent="0.25">
      <c r="A137" s="929"/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P137" s="1467" t="s">
        <v>1692</v>
      </c>
      <c r="Q137" s="1474">
        <v>18.37</v>
      </c>
      <c r="R137" s="1476">
        <v>4.4915523606934162E-2</v>
      </c>
      <c r="T137" s="1455" t="s">
        <v>1692</v>
      </c>
      <c r="U137" s="1455">
        <v>18.37</v>
      </c>
    </row>
    <row r="138" spans="1:22" ht="15" customHeight="1" x14ac:dyDescent="0.25">
      <c r="A138" s="929"/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P138" s="1473" t="s">
        <v>303</v>
      </c>
      <c r="Q138" s="1474">
        <v>0.69999999999987494</v>
      </c>
      <c r="R138" s="1476">
        <v>1.7115332893221718E-3</v>
      </c>
      <c r="T138" s="1455" t="s">
        <v>1468</v>
      </c>
      <c r="U138" s="1455">
        <v>0.7</v>
      </c>
    </row>
    <row r="139" spans="1:22" x14ac:dyDescent="0.25">
      <c r="A139" s="929"/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P139" s="1473" t="s">
        <v>289</v>
      </c>
      <c r="Q139" s="1474">
        <v>408.98999999999995</v>
      </c>
      <c r="R139" s="1476">
        <v>1</v>
      </c>
      <c r="T139" s="1455" t="s">
        <v>389</v>
      </c>
      <c r="U139" s="1455">
        <v>408.99000000000007</v>
      </c>
    </row>
    <row r="140" spans="1:22" ht="15" customHeight="1" x14ac:dyDescent="0.25">
      <c r="A140" s="929"/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</row>
    <row r="141" spans="1:22" ht="15" customHeight="1" x14ac:dyDescent="0.25">
      <c r="A141" s="929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</row>
    <row r="142" spans="1:22" ht="15" customHeight="1" x14ac:dyDescent="0.25">
      <c r="A142" s="929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</row>
    <row r="143" spans="1:22" ht="15" customHeight="1" x14ac:dyDescent="0.25">
      <c r="A143" s="929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</row>
    <row r="144" spans="1:22" ht="15" customHeight="1" x14ac:dyDescent="0.25">
      <c r="A144" s="929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</row>
    <row r="145" spans="1:13" ht="15" customHeight="1" x14ac:dyDescent="0.25">
      <c r="A145" s="929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</row>
    <row r="146" spans="1:13" ht="15" customHeight="1" x14ac:dyDescent="0.25">
      <c r="A146" s="929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</row>
    <row r="147" spans="1:13" ht="15" customHeight="1" x14ac:dyDescent="0.25">
      <c r="A147" s="929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</row>
    <row r="148" spans="1:13" ht="15" customHeight="1" x14ac:dyDescent="0.25">
      <c r="A148" s="929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</row>
    <row r="149" spans="1:13" ht="15" customHeight="1" x14ac:dyDescent="0.25">
      <c r="A149" s="929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</row>
    <row r="150" spans="1:13" ht="15" customHeight="1" x14ac:dyDescent="0.25">
      <c r="A150" s="929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</row>
    <row r="151" spans="1:13" ht="15" customHeight="1" x14ac:dyDescent="0.25">
      <c r="A151" s="929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</row>
    <row r="152" spans="1:13" ht="15" customHeight="1" x14ac:dyDescent="0.25">
      <c r="A152" s="34"/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</row>
    <row r="153" spans="1:13" ht="15" customHeight="1" x14ac:dyDescent="0.25">
      <c r="A153" s="34"/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</row>
    <row r="154" spans="1:13" x14ac:dyDescent="0.25">
      <c r="A154" s="34"/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</row>
  </sheetData>
  <pageMargins left="0.78740157480314965" right="0.59055118110236227" top="0.78740157480314965" bottom="0.55118110236220474" header="0" footer="0"/>
  <pageSetup paperSize="9" scale="55" orientation="portrait" r:id="rId1"/>
  <headerFooter alignWithMargins="0"/>
  <rowBreaks count="1" manualBreakCount="1">
    <brk id="91" max="12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pageSetUpPr fitToPage="1"/>
  </sheetPr>
  <dimension ref="A1:AD89"/>
  <sheetViews>
    <sheetView view="pageBreakPreview" zoomScale="80" zoomScaleNormal="55" zoomScaleSheetLayoutView="80" workbookViewId="0">
      <selection activeCell="C85" sqref="C85"/>
    </sheetView>
  </sheetViews>
  <sheetFormatPr baseColWidth="10" defaultRowHeight="15" x14ac:dyDescent="0.25"/>
  <cols>
    <col min="1" max="1" width="2.7109375" customWidth="1"/>
    <col min="2" max="2" width="5" customWidth="1"/>
    <col min="3" max="3" width="65.28515625" customWidth="1"/>
    <col min="4" max="9" width="16.28515625" customWidth="1"/>
    <col min="10" max="10" width="13.140625" customWidth="1"/>
    <col min="11" max="11" width="6.7109375" style="1455" customWidth="1"/>
    <col min="12" max="12" width="49.85546875" style="1455" bestFit="1" customWidth="1"/>
    <col min="13" max="13" width="22.42578125" style="1455" bestFit="1" customWidth="1"/>
    <col min="14" max="14" width="8.140625" style="1455" bestFit="1" customWidth="1"/>
    <col min="15" max="15" width="9.85546875" style="1455" bestFit="1" customWidth="1"/>
    <col min="16" max="16" width="8.28515625" style="1455" bestFit="1" customWidth="1"/>
    <col min="17" max="17" width="12.42578125" style="1455" bestFit="1" customWidth="1"/>
    <col min="18" max="18" width="14.140625" style="1455" customWidth="1"/>
    <col min="19" max="19" width="31.28515625" style="1455" bestFit="1" customWidth="1"/>
    <col min="20" max="20" width="23" style="1455" bestFit="1" customWidth="1"/>
    <col min="21" max="22" width="10" style="1455" bestFit="1" customWidth="1"/>
    <col min="23" max="23" width="9.7109375" bestFit="1" customWidth="1"/>
    <col min="24" max="24" width="8.85546875" bestFit="1" customWidth="1"/>
    <col min="25" max="25" width="9.7109375" bestFit="1" customWidth="1"/>
    <col min="26" max="26" width="12.28515625" bestFit="1" customWidth="1"/>
  </cols>
  <sheetData>
    <row r="1" spans="1:28" ht="20.25" x14ac:dyDescent="0.3">
      <c r="A1" s="39" t="s">
        <v>308</v>
      </c>
      <c r="B1" s="37"/>
      <c r="C1" s="38"/>
      <c r="D1" s="38"/>
      <c r="E1" s="38"/>
      <c r="F1" s="38"/>
      <c r="G1" s="38"/>
      <c r="H1" s="38"/>
      <c r="I1" s="38"/>
      <c r="J1" s="38"/>
      <c r="K1" s="1492"/>
    </row>
    <row r="2" spans="1:28" ht="11.25" customHeight="1" x14ac:dyDescent="0.25">
      <c r="A2" s="37"/>
      <c r="B2" s="38"/>
      <c r="C2" s="37"/>
      <c r="D2" s="37"/>
      <c r="E2" s="37"/>
      <c r="F2" s="37"/>
      <c r="G2" s="37"/>
      <c r="H2" s="37"/>
      <c r="I2" s="37"/>
      <c r="J2" s="37"/>
      <c r="K2" s="1492"/>
      <c r="L2" s="1457" t="s">
        <v>1127</v>
      </c>
      <c r="M2" s="1455" t="s">
        <v>1104</v>
      </c>
    </row>
    <row r="3" spans="1:28" ht="19.5" customHeight="1" x14ac:dyDescent="0.25">
      <c r="A3" s="471"/>
      <c r="B3" s="2051" t="s">
        <v>226</v>
      </c>
      <c r="C3" s="2051" t="s">
        <v>3</v>
      </c>
      <c r="D3" s="2053" t="s">
        <v>292</v>
      </c>
      <c r="E3" s="2054"/>
      <c r="F3" s="2055" t="s">
        <v>294</v>
      </c>
      <c r="G3" s="2055"/>
      <c r="H3" s="2046" t="s">
        <v>238</v>
      </c>
      <c r="I3" s="2046"/>
      <c r="J3" s="1487" t="s">
        <v>285</v>
      </c>
      <c r="K3" s="1493"/>
    </row>
    <row r="4" spans="1:28" ht="19.5" customHeight="1" x14ac:dyDescent="0.25">
      <c r="A4" s="471"/>
      <c r="B4" s="2052"/>
      <c r="C4" s="2052"/>
      <c r="D4" s="1482" t="s">
        <v>281</v>
      </c>
      <c r="E4" s="1483" t="s">
        <v>282</v>
      </c>
      <c r="F4" s="1484" t="s">
        <v>281</v>
      </c>
      <c r="G4" s="1484" t="s">
        <v>282</v>
      </c>
      <c r="H4" s="1485" t="s">
        <v>281</v>
      </c>
      <c r="I4" s="1486" t="s">
        <v>282</v>
      </c>
      <c r="J4" s="1488" t="s">
        <v>296</v>
      </c>
      <c r="K4" s="1493"/>
      <c r="L4" s="1455" t="s">
        <v>1591</v>
      </c>
      <c r="M4" s="1455" t="s">
        <v>1478</v>
      </c>
    </row>
    <row r="5" spans="1:28" ht="19.899999999999999" customHeight="1" x14ac:dyDescent="0.25">
      <c r="A5" s="37"/>
      <c r="B5" s="41">
        <v>1</v>
      </c>
      <c r="C5" s="3" t="str">
        <f>+L7</f>
        <v>Agroindustrial Laredo S.A.A.</v>
      </c>
      <c r="D5" s="930" t="str">
        <f>+IF(M7&lt;&gt;0,M7,"")</f>
        <v/>
      </c>
      <c r="E5" s="931" t="str">
        <f t="shared" ref="E5:G5" si="0">+IF(N7&lt;&gt;0,N7,"")</f>
        <v/>
      </c>
      <c r="F5" s="932" t="str">
        <f t="shared" si="0"/>
        <v/>
      </c>
      <c r="G5" s="1052">
        <f t="shared" si="0"/>
        <v>19.299999999999994</v>
      </c>
      <c r="H5" s="1050" t="str">
        <f>+IF((M7+O7)&lt;&gt;0,M7+O7,"")</f>
        <v/>
      </c>
      <c r="I5" s="933">
        <f t="shared" ref="I5" si="1">+IF((N7+P7)&lt;&gt;0,N7+P7,"")</f>
        <v>19.299999999999994</v>
      </c>
      <c r="J5" s="1489">
        <f>SUM(H5:I5)</f>
        <v>19.299999999999994</v>
      </c>
      <c r="K5" s="1492"/>
      <c r="M5" s="1455" t="s">
        <v>292</v>
      </c>
      <c r="O5" s="1455" t="s">
        <v>525</v>
      </c>
      <c r="Q5" s="1455" t="s">
        <v>389</v>
      </c>
    </row>
    <row r="6" spans="1:28" ht="19.899999999999999" customHeight="1" x14ac:dyDescent="0.25">
      <c r="A6" s="37"/>
      <c r="B6" s="42">
        <v>2</v>
      </c>
      <c r="C6" s="3" t="str">
        <f t="shared" ref="C6:C69" si="2">+L8</f>
        <v>Aguaytia Energy del Peru S.R.L.</v>
      </c>
      <c r="D6" s="930" t="str">
        <f t="shared" ref="D6:D69" si="3">+IF(M8&lt;&gt;0,M8,"")</f>
        <v/>
      </c>
      <c r="E6" s="931" t="str">
        <f t="shared" ref="E6:E69" si="4">+IF(N8&lt;&gt;0,N8,"")</f>
        <v/>
      </c>
      <c r="F6" s="932" t="str">
        <f t="shared" ref="F6:F69" si="5">+IF(O8&lt;&gt;0,O8,"")</f>
        <v/>
      </c>
      <c r="G6" s="1052">
        <f t="shared" ref="G6:G69" si="6">+IF(P8&lt;&gt;0,P8,"")</f>
        <v>1</v>
      </c>
      <c r="H6" s="1050" t="str">
        <f t="shared" ref="H6:H69" si="7">+IF((M8+O8)&lt;&gt;0,M8+O8,"")</f>
        <v/>
      </c>
      <c r="I6" s="933">
        <f t="shared" ref="I6:I69" si="8">+IF((N8+P8)&lt;&gt;0,N8+P8,"")</f>
        <v>1</v>
      </c>
      <c r="J6" s="1490">
        <f t="shared" ref="J6:J68" si="9">SUM(H6:I6)</f>
        <v>1</v>
      </c>
      <c r="K6" s="1492"/>
      <c r="L6" s="1455" t="s">
        <v>1477</v>
      </c>
      <c r="M6" s="1455" t="s">
        <v>383</v>
      </c>
      <c r="N6" s="1455" t="s">
        <v>384</v>
      </c>
      <c r="O6" s="1455" t="s">
        <v>383</v>
      </c>
      <c r="P6" s="1455" t="s">
        <v>384</v>
      </c>
    </row>
    <row r="7" spans="1:28" ht="19.899999999999999" customHeight="1" x14ac:dyDescent="0.25">
      <c r="A7" s="37"/>
      <c r="B7" s="41">
        <v>3</v>
      </c>
      <c r="C7" s="3" t="str">
        <f t="shared" si="2"/>
        <v>Alicorp S.A.A.</v>
      </c>
      <c r="D7" s="930" t="str">
        <f t="shared" si="3"/>
        <v/>
      </c>
      <c r="E7" s="931">
        <f t="shared" si="4"/>
        <v>13.369999999999989</v>
      </c>
      <c r="F7" s="932" t="str">
        <f t="shared" si="5"/>
        <v/>
      </c>
      <c r="G7" s="1052" t="str">
        <f t="shared" si="6"/>
        <v/>
      </c>
      <c r="H7" s="1050" t="str">
        <f t="shared" si="7"/>
        <v/>
      </c>
      <c r="I7" s="933">
        <f t="shared" si="8"/>
        <v>13.369999999999989</v>
      </c>
      <c r="J7" s="1490">
        <f t="shared" si="9"/>
        <v>13.369999999999989</v>
      </c>
      <c r="K7" s="1492"/>
      <c r="L7" s="1455" t="s">
        <v>1479</v>
      </c>
      <c r="P7" s="1455">
        <v>19.299999999999994</v>
      </c>
      <c r="Q7" s="1455">
        <v>19.299999999999994</v>
      </c>
    </row>
    <row r="8" spans="1:28" ht="19.899999999999999" customHeight="1" x14ac:dyDescent="0.25">
      <c r="A8" s="37"/>
      <c r="B8" s="42">
        <v>4</v>
      </c>
      <c r="C8" s="3" t="str">
        <f t="shared" si="2"/>
        <v>Anabi S.A.C.</v>
      </c>
      <c r="D8" s="930" t="str">
        <f t="shared" si="3"/>
        <v/>
      </c>
      <c r="E8" s="931" t="str">
        <f t="shared" si="4"/>
        <v/>
      </c>
      <c r="F8" s="932" t="str">
        <f t="shared" si="5"/>
        <v/>
      </c>
      <c r="G8" s="1052">
        <f t="shared" si="6"/>
        <v>6.7200000000000006</v>
      </c>
      <c r="H8" s="1050" t="str">
        <f t="shared" si="7"/>
        <v/>
      </c>
      <c r="I8" s="933">
        <f t="shared" si="8"/>
        <v>6.7200000000000006</v>
      </c>
      <c r="J8" s="1490">
        <f t="shared" si="9"/>
        <v>6.7200000000000006</v>
      </c>
      <c r="K8" s="1492"/>
      <c r="L8" s="1455" t="s">
        <v>1480</v>
      </c>
      <c r="P8" s="1455">
        <v>1</v>
      </c>
      <c r="Q8" s="1455">
        <v>1</v>
      </c>
      <c r="AB8" s="1188"/>
    </row>
    <row r="9" spans="1:28" ht="19.899999999999999" customHeight="1" x14ac:dyDescent="0.25">
      <c r="A9" s="37"/>
      <c r="B9" s="41">
        <v>5</v>
      </c>
      <c r="C9" s="3" t="str">
        <f t="shared" si="2"/>
        <v>Anglo American Quellaveco S.A.</v>
      </c>
      <c r="D9" s="930" t="str">
        <f t="shared" si="3"/>
        <v/>
      </c>
      <c r="E9" s="931" t="str">
        <f t="shared" si="4"/>
        <v/>
      </c>
      <c r="F9" s="932" t="str">
        <f t="shared" si="5"/>
        <v/>
      </c>
      <c r="G9" s="1052">
        <f t="shared" si="6"/>
        <v>13.36</v>
      </c>
      <c r="H9" s="1050" t="str">
        <f t="shared" si="7"/>
        <v/>
      </c>
      <c r="I9" s="933">
        <f t="shared" si="8"/>
        <v>13.36</v>
      </c>
      <c r="J9" s="1490">
        <f t="shared" si="9"/>
        <v>13.36</v>
      </c>
      <c r="K9" s="1492"/>
      <c r="L9" s="1455" t="s">
        <v>1481</v>
      </c>
      <c r="N9" s="1455">
        <v>13.369999999999989</v>
      </c>
      <c r="Q9" s="1455">
        <v>13.369999999999989</v>
      </c>
      <c r="AB9" s="1188"/>
    </row>
    <row r="10" spans="1:28" ht="19.899999999999999" customHeight="1" x14ac:dyDescent="0.25">
      <c r="A10" s="37"/>
      <c r="B10" s="42">
        <v>6</v>
      </c>
      <c r="C10" s="3" t="str">
        <f t="shared" si="2"/>
        <v>Apumayo S.A.C.</v>
      </c>
      <c r="D10" s="930" t="str">
        <f t="shared" si="3"/>
        <v/>
      </c>
      <c r="E10" s="931" t="str">
        <f t="shared" si="4"/>
        <v/>
      </c>
      <c r="F10" s="932" t="str">
        <f t="shared" si="5"/>
        <v/>
      </c>
      <c r="G10" s="1052">
        <f t="shared" si="6"/>
        <v>4</v>
      </c>
      <c r="H10" s="1050" t="str">
        <f t="shared" si="7"/>
        <v/>
      </c>
      <c r="I10" s="933">
        <f t="shared" si="8"/>
        <v>4</v>
      </c>
      <c r="J10" s="1490">
        <f t="shared" si="9"/>
        <v>4</v>
      </c>
      <c r="K10" s="1492"/>
      <c r="L10" s="1455" t="s">
        <v>105</v>
      </c>
      <c r="P10" s="1455">
        <v>6.7200000000000006</v>
      </c>
      <c r="Q10" s="1455">
        <v>6.7200000000000006</v>
      </c>
      <c r="AB10" s="1188"/>
    </row>
    <row r="11" spans="1:28" ht="19.899999999999999" customHeight="1" x14ac:dyDescent="0.25">
      <c r="A11" s="37"/>
      <c r="B11" s="41">
        <v>7</v>
      </c>
      <c r="C11" s="3" t="str">
        <f t="shared" si="2"/>
        <v>Aruntani S.A.C.</v>
      </c>
      <c r="D11" s="930" t="str">
        <f t="shared" si="3"/>
        <v/>
      </c>
      <c r="E11" s="931" t="str">
        <f t="shared" si="4"/>
        <v/>
      </c>
      <c r="F11" s="932" t="str">
        <f t="shared" si="5"/>
        <v/>
      </c>
      <c r="G11" s="1052">
        <f t="shared" si="6"/>
        <v>9.2349999999999994</v>
      </c>
      <c r="H11" s="1050" t="str">
        <f t="shared" si="7"/>
        <v/>
      </c>
      <c r="I11" s="933">
        <f t="shared" si="8"/>
        <v>9.2349999999999994</v>
      </c>
      <c r="J11" s="1490">
        <f t="shared" si="9"/>
        <v>9.2349999999999994</v>
      </c>
      <c r="K11" s="1492"/>
      <c r="L11" s="1455" t="s">
        <v>1001</v>
      </c>
      <c r="P11" s="1455">
        <v>13.36</v>
      </c>
      <c r="Q11" s="1455">
        <v>13.36</v>
      </c>
      <c r="AB11" s="1188"/>
    </row>
    <row r="12" spans="1:28" ht="19.899999999999999" customHeight="1" x14ac:dyDescent="0.25">
      <c r="A12" s="37"/>
      <c r="B12" s="42">
        <v>8</v>
      </c>
      <c r="C12" s="3" t="str">
        <f t="shared" si="2"/>
        <v>Austral Group S.A.A</v>
      </c>
      <c r="D12" s="930" t="str">
        <f t="shared" si="3"/>
        <v/>
      </c>
      <c r="E12" s="931" t="str">
        <f t="shared" si="4"/>
        <v/>
      </c>
      <c r="F12" s="932" t="str">
        <f t="shared" si="5"/>
        <v/>
      </c>
      <c r="G12" s="1052">
        <f t="shared" si="6"/>
        <v>7.08</v>
      </c>
      <c r="H12" s="1050" t="str">
        <f t="shared" si="7"/>
        <v/>
      </c>
      <c r="I12" s="933">
        <f t="shared" si="8"/>
        <v>7.08</v>
      </c>
      <c r="J12" s="1490">
        <f t="shared" si="9"/>
        <v>7.08</v>
      </c>
      <c r="K12" s="1492"/>
      <c r="L12" s="1455" t="s">
        <v>107</v>
      </c>
      <c r="P12" s="1455">
        <v>4</v>
      </c>
      <c r="Q12" s="1455">
        <v>4</v>
      </c>
      <c r="AB12" s="1188"/>
    </row>
    <row r="13" spans="1:28" ht="19.899999999999999" customHeight="1" x14ac:dyDescent="0.25">
      <c r="A13" s="37"/>
      <c r="B13" s="41">
        <v>9</v>
      </c>
      <c r="C13" s="3" t="str">
        <f t="shared" si="2"/>
        <v>Cartavio S.A.A.</v>
      </c>
      <c r="D13" s="930" t="str">
        <f t="shared" si="3"/>
        <v/>
      </c>
      <c r="E13" s="931" t="str">
        <f t="shared" si="4"/>
        <v/>
      </c>
      <c r="F13" s="932" t="str">
        <f t="shared" si="5"/>
        <v/>
      </c>
      <c r="G13" s="1052">
        <f t="shared" si="6"/>
        <v>9.7999999999999989</v>
      </c>
      <c r="H13" s="1050" t="str">
        <f t="shared" si="7"/>
        <v/>
      </c>
      <c r="I13" s="933">
        <f t="shared" si="8"/>
        <v>9.7999999999999989</v>
      </c>
      <c r="J13" s="1490">
        <f t="shared" si="9"/>
        <v>9.7999999999999989</v>
      </c>
      <c r="K13" s="1492"/>
      <c r="L13" s="1455" t="s">
        <v>109</v>
      </c>
      <c r="P13" s="1455">
        <v>9.2349999999999994</v>
      </c>
      <c r="Q13" s="1455">
        <v>9.2349999999999994</v>
      </c>
      <c r="AB13" s="1188"/>
    </row>
    <row r="14" spans="1:28" ht="19.899999999999999" customHeight="1" x14ac:dyDescent="0.25">
      <c r="A14" s="37"/>
      <c r="B14" s="42">
        <v>10</v>
      </c>
      <c r="C14" s="3" t="str">
        <f t="shared" si="2"/>
        <v>Casa Grande S.A.A.</v>
      </c>
      <c r="D14" s="930" t="str">
        <f t="shared" si="3"/>
        <v/>
      </c>
      <c r="E14" s="931" t="str">
        <f t="shared" si="4"/>
        <v/>
      </c>
      <c r="F14" s="932" t="str">
        <f t="shared" si="5"/>
        <v/>
      </c>
      <c r="G14" s="1052">
        <f t="shared" si="6"/>
        <v>37</v>
      </c>
      <c r="H14" s="1050" t="str">
        <f t="shared" si="7"/>
        <v/>
      </c>
      <c r="I14" s="933">
        <f t="shared" si="8"/>
        <v>37</v>
      </c>
      <c r="J14" s="1490">
        <f t="shared" si="9"/>
        <v>37</v>
      </c>
      <c r="K14" s="1492"/>
      <c r="L14" s="1455" t="s">
        <v>1482</v>
      </c>
      <c r="P14" s="1455">
        <v>7.08</v>
      </c>
      <c r="Q14" s="1455">
        <v>7.08</v>
      </c>
      <c r="AB14" s="1188"/>
    </row>
    <row r="15" spans="1:28" ht="19.899999999999999" customHeight="1" x14ac:dyDescent="0.25">
      <c r="A15" s="37"/>
      <c r="B15" s="41">
        <v>11</v>
      </c>
      <c r="C15" s="3" t="str">
        <f t="shared" si="2"/>
        <v>Castrovirreyna Compañía Minera S.A.</v>
      </c>
      <c r="D15" s="930">
        <f t="shared" si="3"/>
        <v>1</v>
      </c>
      <c r="E15" s="931" t="str">
        <f t="shared" si="4"/>
        <v/>
      </c>
      <c r="F15" s="932" t="str">
        <f t="shared" si="5"/>
        <v/>
      </c>
      <c r="G15" s="1052" t="str">
        <f t="shared" si="6"/>
        <v/>
      </c>
      <c r="H15" s="1050">
        <f t="shared" si="7"/>
        <v>1</v>
      </c>
      <c r="I15" s="933" t="str">
        <f t="shared" si="8"/>
        <v/>
      </c>
      <c r="J15" s="1490">
        <f t="shared" si="9"/>
        <v>1</v>
      </c>
      <c r="K15" s="1492"/>
      <c r="L15" s="1455" t="s">
        <v>1425</v>
      </c>
      <c r="P15" s="1455">
        <v>9.7999999999999989</v>
      </c>
      <c r="Q15" s="1455">
        <v>9.7999999999999989</v>
      </c>
      <c r="AB15" s="1188"/>
    </row>
    <row r="16" spans="1:28" ht="19.899999999999999" customHeight="1" x14ac:dyDescent="0.25">
      <c r="A16" s="37"/>
      <c r="B16" s="42">
        <v>12</v>
      </c>
      <c r="C16" s="3" t="str">
        <f t="shared" si="2"/>
        <v>Cementos Pacasmayo S.A.A.</v>
      </c>
      <c r="D16" s="930" t="str">
        <f t="shared" si="3"/>
        <v/>
      </c>
      <c r="E16" s="931">
        <f t="shared" si="4"/>
        <v>6.5999999999999988</v>
      </c>
      <c r="F16" s="932" t="str">
        <f t="shared" si="5"/>
        <v/>
      </c>
      <c r="G16" s="1052" t="str">
        <f t="shared" si="6"/>
        <v/>
      </c>
      <c r="H16" s="1050" t="str">
        <f t="shared" si="7"/>
        <v/>
      </c>
      <c r="I16" s="933">
        <f t="shared" si="8"/>
        <v>6.5999999999999988</v>
      </c>
      <c r="J16" s="1490">
        <f t="shared" si="9"/>
        <v>6.5999999999999988</v>
      </c>
      <c r="K16" s="1492"/>
      <c r="L16" s="1455" t="s">
        <v>1443</v>
      </c>
      <c r="P16" s="1455">
        <v>37</v>
      </c>
      <c r="Q16" s="1455">
        <v>37</v>
      </c>
      <c r="AB16" s="1188"/>
    </row>
    <row r="17" spans="1:28" ht="19.899999999999999" customHeight="1" x14ac:dyDescent="0.25">
      <c r="A17" s="37"/>
      <c r="B17" s="41">
        <v>13</v>
      </c>
      <c r="C17" s="3" t="str">
        <f t="shared" si="2"/>
        <v>Cementos Selva S.A.</v>
      </c>
      <c r="D17" s="930" t="str">
        <f t="shared" si="3"/>
        <v/>
      </c>
      <c r="E17" s="931">
        <f t="shared" si="4"/>
        <v>2</v>
      </c>
      <c r="F17" s="932" t="str">
        <f t="shared" si="5"/>
        <v/>
      </c>
      <c r="G17" s="1052" t="str">
        <f t="shared" si="6"/>
        <v/>
      </c>
      <c r="H17" s="1050" t="str">
        <f t="shared" si="7"/>
        <v/>
      </c>
      <c r="I17" s="933">
        <f t="shared" si="8"/>
        <v>2</v>
      </c>
      <c r="J17" s="1490">
        <f t="shared" si="9"/>
        <v>2</v>
      </c>
      <c r="K17" s="1492"/>
      <c r="L17" s="1455" t="s">
        <v>1491</v>
      </c>
      <c r="M17" s="1455">
        <v>1</v>
      </c>
      <c r="Q17" s="1455">
        <v>1</v>
      </c>
      <c r="AB17" s="1188"/>
    </row>
    <row r="18" spans="1:28" ht="19.899999999999999" customHeight="1" x14ac:dyDescent="0.25">
      <c r="A18" s="37"/>
      <c r="B18" s="42">
        <v>14</v>
      </c>
      <c r="C18" s="3" t="str">
        <f t="shared" si="2"/>
        <v>Cerámica Lima S.A.</v>
      </c>
      <c r="D18" s="930" t="str">
        <f t="shared" si="3"/>
        <v/>
      </c>
      <c r="E18" s="931" t="str">
        <f t="shared" si="4"/>
        <v/>
      </c>
      <c r="F18" s="932" t="str">
        <f t="shared" si="5"/>
        <v/>
      </c>
      <c r="G18" s="1052">
        <f t="shared" si="6"/>
        <v>9.3060000000000009</v>
      </c>
      <c r="H18" s="1050" t="str">
        <f t="shared" si="7"/>
        <v/>
      </c>
      <c r="I18" s="933">
        <f t="shared" si="8"/>
        <v>9.3060000000000009</v>
      </c>
      <c r="J18" s="1490">
        <f t="shared" si="9"/>
        <v>9.3060000000000009</v>
      </c>
      <c r="K18" s="1492"/>
      <c r="L18" s="1455" t="s">
        <v>113</v>
      </c>
      <c r="N18" s="1455">
        <v>6.5999999999999988</v>
      </c>
      <c r="Q18" s="1455">
        <v>6.5999999999999988</v>
      </c>
      <c r="AB18" s="1188"/>
    </row>
    <row r="19" spans="1:28" ht="19.899999999999999" customHeight="1" x14ac:dyDescent="0.25">
      <c r="A19" s="37"/>
      <c r="B19" s="41">
        <v>15</v>
      </c>
      <c r="C19" s="3" t="str">
        <f t="shared" si="2"/>
        <v>Cervecería San Juan S.A.</v>
      </c>
      <c r="D19" s="930" t="str">
        <f t="shared" si="3"/>
        <v/>
      </c>
      <c r="E19" s="931" t="str">
        <f t="shared" si="4"/>
        <v/>
      </c>
      <c r="F19" s="932" t="str">
        <f t="shared" si="5"/>
        <v/>
      </c>
      <c r="G19" s="1052">
        <f t="shared" si="6"/>
        <v>2.600000000000001</v>
      </c>
      <c r="H19" s="1050" t="str">
        <f t="shared" si="7"/>
        <v/>
      </c>
      <c r="I19" s="933">
        <f t="shared" si="8"/>
        <v>2.600000000000001</v>
      </c>
      <c r="J19" s="1490">
        <f t="shared" si="9"/>
        <v>2.600000000000001</v>
      </c>
      <c r="K19" s="1492"/>
      <c r="L19" s="1455" t="s">
        <v>115</v>
      </c>
      <c r="N19" s="1455">
        <v>2</v>
      </c>
      <c r="Q19" s="1455">
        <v>2</v>
      </c>
      <c r="AB19" s="1188"/>
    </row>
    <row r="20" spans="1:28" ht="19.899999999999999" customHeight="1" x14ac:dyDescent="0.25">
      <c r="A20" s="37"/>
      <c r="B20" s="42">
        <v>16</v>
      </c>
      <c r="C20" s="3" t="str">
        <f t="shared" si="2"/>
        <v>Cia Minera Agregados Calcáreos S.A.</v>
      </c>
      <c r="D20" s="930" t="str">
        <f t="shared" si="3"/>
        <v/>
      </c>
      <c r="E20" s="931">
        <f t="shared" si="4"/>
        <v>1.45</v>
      </c>
      <c r="F20" s="932" t="str">
        <f t="shared" si="5"/>
        <v/>
      </c>
      <c r="G20" s="1052" t="str">
        <f t="shared" si="6"/>
        <v/>
      </c>
      <c r="H20" s="1050" t="str">
        <f t="shared" si="7"/>
        <v/>
      </c>
      <c r="I20" s="933">
        <f t="shared" si="8"/>
        <v>1.45</v>
      </c>
      <c r="J20" s="1490">
        <f t="shared" si="9"/>
        <v>1.45</v>
      </c>
      <c r="K20" s="1492"/>
      <c r="L20" s="1455" t="s">
        <v>1492</v>
      </c>
      <c r="P20" s="1455">
        <v>9.3060000000000009</v>
      </c>
      <c r="Q20" s="1455">
        <v>9.3060000000000009</v>
      </c>
      <c r="AB20" s="1188"/>
    </row>
    <row r="21" spans="1:28" ht="19.899999999999999" customHeight="1" x14ac:dyDescent="0.25">
      <c r="A21" s="37"/>
      <c r="B21" s="41">
        <v>17</v>
      </c>
      <c r="C21" s="3" t="str">
        <f t="shared" si="2"/>
        <v>Cia Minera Casapalca S.A.</v>
      </c>
      <c r="D21" s="930" t="str">
        <f t="shared" si="3"/>
        <v/>
      </c>
      <c r="E21" s="931" t="str">
        <f t="shared" si="4"/>
        <v/>
      </c>
      <c r="F21" s="932" t="str">
        <f t="shared" si="5"/>
        <v/>
      </c>
      <c r="G21" s="1052">
        <f t="shared" si="6"/>
        <v>3.17</v>
      </c>
      <c r="H21" s="1050" t="str">
        <f t="shared" si="7"/>
        <v/>
      </c>
      <c r="I21" s="933">
        <f t="shared" si="8"/>
        <v>3.17</v>
      </c>
      <c r="J21" s="1490">
        <f t="shared" si="9"/>
        <v>3.17</v>
      </c>
      <c r="K21" s="1492"/>
      <c r="L21" s="1455" t="s">
        <v>1458</v>
      </c>
      <c r="P21" s="1455">
        <v>2.600000000000001</v>
      </c>
      <c r="Q21" s="1455">
        <v>2.600000000000001</v>
      </c>
      <c r="AB21" s="1188"/>
    </row>
    <row r="22" spans="1:28" ht="19.899999999999999" customHeight="1" x14ac:dyDescent="0.25">
      <c r="A22" s="37"/>
      <c r="B22" s="42">
        <v>18</v>
      </c>
      <c r="C22" s="3" t="str">
        <f t="shared" si="2"/>
        <v>Cia Minera Poderosa S.A.</v>
      </c>
      <c r="D22" s="930" t="str">
        <f t="shared" si="3"/>
        <v/>
      </c>
      <c r="E22" s="931" t="str">
        <f t="shared" si="4"/>
        <v/>
      </c>
      <c r="F22" s="932">
        <f t="shared" si="5"/>
        <v>1.72</v>
      </c>
      <c r="G22" s="1052">
        <f t="shared" si="6"/>
        <v>8.3650000000000002</v>
      </c>
      <c r="H22" s="1050">
        <f t="shared" si="7"/>
        <v>1.72</v>
      </c>
      <c r="I22" s="933">
        <f t="shared" si="8"/>
        <v>8.3650000000000002</v>
      </c>
      <c r="J22" s="1490">
        <f t="shared" si="9"/>
        <v>10.085000000000001</v>
      </c>
      <c r="K22" s="1492"/>
      <c r="L22" s="1455" t="s">
        <v>1493</v>
      </c>
      <c r="N22" s="1455">
        <v>1.45</v>
      </c>
      <c r="Q22" s="1455">
        <v>1.45</v>
      </c>
      <c r="AB22" s="1188"/>
    </row>
    <row r="23" spans="1:28" ht="19.899999999999999" customHeight="1" x14ac:dyDescent="0.25">
      <c r="A23" s="37"/>
      <c r="B23" s="41">
        <v>19</v>
      </c>
      <c r="C23" s="3" t="str">
        <f t="shared" si="2"/>
        <v>Cia Minera Raura S.A.</v>
      </c>
      <c r="D23" s="930" t="str">
        <f t="shared" si="3"/>
        <v/>
      </c>
      <c r="E23" s="931" t="str">
        <f t="shared" si="4"/>
        <v/>
      </c>
      <c r="F23" s="932">
        <f t="shared" si="5"/>
        <v>4.1399999999999988</v>
      </c>
      <c r="G23" s="1052" t="str">
        <f t="shared" si="6"/>
        <v/>
      </c>
      <c r="H23" s="1050">
        <f t="shared" si="7"/>
        <v>4.1399999999999988</v>
      </c>
      <c r="I23" s="933" t="str">
        <f t="shared" si="8"/>
        <v/>
      </c>
      <c r="J23" s="1490">
        <f t="shared" si="9"/>
        <v>4.1399999999999988</v>
      </c>
      <c r="K23" s="1492"/>
      <c r="L23" s="1455" t="s">
        <v>1483</v>
      </c>
      <c r="P23" s="1455">
        <v>3.17</v>
      </c>
      <c r="Q23" s="1455">
        <v>3.17</v>
      </c>
      <c r="AB23" s="1188"/>
    </row>
    <row r="24" spans="1:28" ht="19.899999999999999" customHeight="1" x14ac:dyDescent="0.25">
      <c r="A24" s="37"/>
      <c r="B24" s="42">
        <v>20</v>
      </c>
      <c r="C24" s="3" t="str">
        <f t="shared" si="2"/>
        <v>Cia Minera Santa Luisa S.A.</v>
      </c>
      <c r="D24" s="930" t="str">
        <f t="shared" si="3"/>
        <v/>
      </c>
      <c r="E24" s="931" t="str">
        <f t="shared" si="4"/>
        <v/>
      </c>
      <c r="F24" s="932">
        <f t="shared" si="5"/>
        <v>5.3</v>
      </c>
      <c r="G24" s="1052">
        <f t="shared" si="6"/>
        <v>7.3000000000000069</v>
      </c>
      <c r="H24" s="1050">
        <f t="shared" si="7"/>
        <v>5.3</v>
      </c>
      <c r="I24" s="933">
        <f t="shared" si="8"/>
        <v>7.3000000000000069</v>
      </c>
      <c r="J24" s="1490">
        <f t="shared" si="9"/>
        <v>12.600000000000007</v>
      </c>
      <c r="K24" s="1492"/>
      <c r="L24" s="1455" t="s">
        <v>1484</v>
      </c>
      <c r="O24" s="1455">
        <v>1.72</v>
      </c>
      <c r="P24" s="1455">
        <v>8.3650000000000002</v>
      </c>
      <c r="Q24" s="1455">
        <v>10.085000000000001</v>
      </c>
      <c r="AB24" s="1188"/>
    </row>
    <row r="25" spans="1:28" ht="19.899999999999999" customHeight="1" x14ac:dyDescent="0.25">
      <c r="A25" s="37"/>
      <c r="B25" s="41">
        <v>21</v>
      </c>
      <c r="C25" s="3" t="str">
        <f t="shared" si="2"/>
        <v>CNPC Perú S.A.</v>
      </c>
      <c r="D25" s="930" t="str">
        <f t="shared" si="3"/>
        <v/>
      </c>
      <c r="E25" s="931" t="str">
        <f t="shared" si="4"/>
        <v/>
      </c>
      <c r="F25" s="932" t="str">
        <f t="shared" si="5"/>
        <v/>
      </c>
      <c r="G25" s="1052">
        <f t="shared" si="6"/>
        <v>8.5500000000000025</v>
      </c>
      <c r="H25" s="1050" t="str">
        <f t="shared" si="7"/>
        <v/>
      </c>
      <c r="I25" s="933">
        <f t="shared" si="8"/>
        <v>8.5500000000000025</v>
      </c>
      <c r="J25" s="1490">
        <f t="shared" si="9"/>
        <v>8.5500000000000025</v>
      </c>
      <c r="K25" s="1492"/>
      <c r="L25" s="1455" t="s">
        <v>1485</v>
      </c>
      <c r="O25" s="1455">
        <v>4.1399999999999988</v>
      </c>
      <c r="Q25" s="1455">
        <v>4.1399999999999988</v>
      </c>
      <c r="AB25" s="1188"/>
    </row>
    <row r="26" spans="1:28" ht="19.899999999999999" customHeight="1" x14ac:dyDescent="0.25">
      <c r="A26" s="37"/>
      <c r="B26" s="42">
        <v>22</v>
      </c>
      <c r="C26" s="3" t="str">
        <f t="shared" si="2"/>
        <v>Compañía de Minas Buenaventura S.A.A.</v>
      </c>
      <c r="D26" s="930" t="str">
        <f t="shared" si="3"/>
        <v/>
      </c>
      <c r="E26" s="931" t="str">
        <f t="shared" si="4"/>
        <v/>
      </c>
      <c r="F26" s="932">
        <f t="shared" si="5"/>
        <v>10.852999999999996</v>
      </c>
      <c r="G26" s="1052">
        <f t="shared" si="6"/>
        <v>18.544999999999973</v>
      </c>
      <c r="H26" s="1050">
        <f t="shared" si="7"/>
        <v>10.852999999999996</v>
      </c>
      <c r="I26" s="933">
        <f t="shared" si="8"/>
        <v>18.544999999999973</v>
      </c>
      <c r="J26" s="1490">
        <f t="shared" si="9"/>
        <v>29.397999999999968</v>
      </c>
      <c r="K26" s="1492"/>
      <c r="L26" s="1455" t="s">
        <v>1486</v>
      </c>
      <c r="O26" s="1455">
        <v>5.3</v>
      </c>
      <c r="P26" s="1455">
        <v>7.3000000000000069</v>
      </c>
      <c r="Q26" s="1455">
        <v>12.600000000000007</v>
      </c>
      <c r="AB26" s="1188"/>
    </row>
    <row r="27" spans="1:28" ht="19.899999999999999" customHeight="1" x14ac:dyDescent="0.25">
      <c r="A27" s="37"/>
      <c r="B27" s="41">
        <v>23</v>
      </c>
      <c r="C27" s="3" t="str">
        <f t="shared" si="2"/>
        <v>Compañía Minera Antapaccay S.A.</v>
      </c>
      <c r="D27" s="930" t="str">
        <f t="shared" si="3"/>
        <v/>
      </c>
      <c r="E27" s="931">
        <f t="shared" si="4"/>
        <v>17.959999999999997</v>
      </c>
      <c r="F27" s="932" t="str">
        <f t="shared" si="5"/>
        <v/>
      </c>
      <c r="G27" s="1052" t="str">
        <f t="shared" si="6"/>
        <v/>
      </c>
      <c r="H27" s="1050" t="str">
        <f t="shared" si="7"/>
        <v/>
      </c>
      <c r="I27" s="933">
        <f t="shared" si="8"/>
        <v>17.959999999999997</v>
      </c>
      <c r="J27" s="1490">
        <f t="shared" si="9"/>
        <v>17.959999999999997</v>
      </c>
      <c r="K27" s="1492"/>
      <c r="L27" s="1455" t="s">
        <v>130</v>
      </c>
      <c r="P27" s="1455">
        <v>8.5500000000000025</v>
      </c>
      <c r="Q27" s="1455">
        <v>8.5500000000000025</v>
      </c>
      <c r="AB27" s="1188"/>
    </row>
    <row r="28" spans="1:28" ht="19.899999999999999" customHeight="1" x14ac:dyDescent="0.25">
      <c r="A28" s="37"/>
      <c r="B28" s="42">
        <v>24</v>
      </c>
      <c r="C28" s="3" t="str">
        <f t="shared" si="2"/>
        <v>Compañía Minera Ares S.A.C.</v>
      </c>
      <c r="D28" s="930" t="str">
        <f t="shared" si="3"/>
        <v/>
      </c>
      <c r="E28" s="931" t="str">
        <f t="shared" si="4"/>
        <v/>
      </c>
      <c r="F28" s="932" t="str">
        <f t="shared" si="5"/>
        <v/>
      </c>
      <c r="G28" s="1052">
        <f t="shared" si="6"/>
        <v>22.099999999999994</v>
      </c>
      <c r="H28" s="1050" t="str">
        <f t="shared" si="7"/>
        <v/>
      </c>
      <c r="I28" s="933">
        <f t="shared" si="8"/>
        <v>22.099999999999994</v>
      </c>
      <c r="J28" s="1490">
        <f t="shared" si="9"/>
        <v>22.099999999999994</v>
      </c>
      <c r="K28" s="1492"/>
      <c r="L28" s="1455" t="s">
        <v>1495</v>
      </c>
      <c r="O28" s="1455">
        <v>10.852999999999996</v>
      </c>
      <c r="P28" s="1455">
        <v>18.544999999999973</v>
      </c>
      <c r="Q28" s="1455">
        <v>29.397999999999968</v>
      </c>
      <c r="AB28" s="1188"/>
    </row>
    <row r="29" spans="1:28" ht="19.899999999999999" customHeight="1" x14ac:dyDescent="0.25">
      <c r="A29" s="37"/>
      <c r="B29" s="41">
        <v>25</v>
      </c>
      <c r="C29" s="3" t="str">
        <f t="shared" si="2"/>
        <v>Compañía Minera Caraveli S.A.C.</v>
      </c>
      <c r="D29" s="930" t="str">
        <f t="shared" si="3"/>
        <v/>
      </c>
      <c r="E29" s="931" t="str">
        <f t="shared" si="4"/>
        <v/>
      </c>
      <c r="F29" s="932" t="str">
        <f t="shared" si="5"/>
        <v/>
      </c>
      <c r="G29" s="1052">
        <f t="shared" si="6"/>
        <v>3.4339999999999984</v>
      </c>
      <c r="H29" s="1050" t="str">
        <f t="shared" si="7"/>
        <v/>
      </c>
      <c r="I29" s="933">
        <f t="shared" si="8"/>
        <v>3.4339999999999984</v>
      </c>
      <c r="J29" s="1490">
        <f t="shared" si="9"/>
        <v>3.4339999999999984</v>
      </c>
      <c r="K29" s="1492"/>
      <c r="L29" s="1455" t="s">
        <v>1496</v>
      </c>
      <c r="N29" s="1455">
        <v>17.959999999999997</v>
      </c>
      <c r="Q29" s="1455">
        <v>17.959999999999997</v>
      </c>
      <c r="AB29" s="1188"/>
    </row>
    <row r="30" spans="1:28" ht="19.899999999999999" customHeight="1" x14ac:dyDescent="0.25">
      <c r="A30" s="37"/>
      <c r="B30" s="42">
        <v>26</v>
      </c>
      <c r="C30" s="3" t="str">
        <f t="shared" si="2"/>
        <v>Compañía Minera Chungar S.A.C.</v>
      </c>
      <c r="D30" s="930" t="str">
        <f t="shared" si="3"/>
        <v/>
      </c>
      <c r="E30" s="931" t="str">
        <f t="shared" si="4"/>
        <v/>
      </c>
      <c r="F30" s="932">
        <f t="shared" si="5"/>
        <v>23.384000000000018</v>
      </c>
      <c r="G30" s="1052">
        <f t="shared" si="6"/>
        <v>5.5340000000000016</v>
      </c>
      <c r="H30" s="1050">
        <f t="shared" si="7"/>
        <v>23.384000000000018</v>
      </c>
      <c r="I30" s="933">
        <f t="shared" si="8"/>
        <v>5.5340000000000016</v>
      </c>
      <c r="J30" s="1490">
        <f t="shared" si="9"/>
        <v>28.918000000000021</v>
      </c>
      <c r="K30" s="1492"/>
      <c r="L30" s="1455" t="s">
        <v>1497</v>
      </c>
      <c r="P30" s="1455">
        <v>22.099999999999994</v>
      </c>
      <c r="Q30" s="1455">
        <v>22.099999999999994</v>
      </c>
      <c r="AB30" s="1188"/>
    </row>
    <row r="31" spans="1:28" ht="19.899999999999999" customHeight="1" x14ac:dyDescent="0.25">
      <c r="A31" s="37"/>
      <c r="B31" s="41">
        <v>27</v>
      </c>
      <c r="C31" s="3" t="str">
        <f t="shared" si="2"/>
        <v>Compañia Minera Kolpa S.A.</v>
      </c>
      <c r="D31" s="930" t="str">
        <f t="shared" si="3"/>
        <v/>
      </c>
      <c r="E31" s="931" t="str">
        <f t="shared" si="4"/>
        <v/>
      </c>
      <c r="F31" s="932" t="str">
        <f t="shared" si="5"/>
        <v/>
      </c>
      <c r="G31" s="1052">
        <f t="shared" si="6"/>
        <v>0.49899999999999989</v>
      </c>
      <c r="H31" s="1050" t="str">
        <f t="shared" si="7"/>
        <v/>
      </c>
      <c r="I31" s="933">
        <f t="shared" si="8"/>
        <v>0.49899999999999989</v>
      </c>
      <c r="J31" s="1490">
        <f t="shared" si="9"/>
        <v>0.49899999999999989</v>
      </c>
      <c r="K31" s="1492"/>
      <c r="L31" s="1455" t="s">
        <v>1499</v>
      </c>
      <c r="P31" s="1455">
        <v>3.4339999999999984</v>
      </c>
      <c r="Q31" s="1455">
        <v>3.4339999999999984</v>
      </c>
      <c r="AB31" s="1188"/>
    </row>
    <row r="32" spans="1:28" ht="19.899999999999999" customHeight="1" x14ac:dyDescent="0.25">
      <c r="A32" s="37"/>
      <c r="B32" s="42">
        <v>28</v>
      </c>
      <c r="C32" s="3" t="str">
        <f t="shared" si="2"/>
        <v>Compañía Minera San Ignacio de Morococha S.A.A.</v>
      </c>
      <c r="D32" s="930" t="str">
        <f t="shared" si="3"/>
        <v/>
      </c>
      <c r="E32" s="931" t="str">
        <f t="shared" si="4"/>
        <v/>
      </c>
      <c r="F32" s="932">
        <f t="shared" si="5"/>
        <v>11.500000000000002</v>
      </c>
      <c r="G32" s="1052">
        <f t="shared" si="6"/>
        <v>12</v>
      </c>
      <c r="H32" s="1050">
        <f t="shared" si="7"/>
        <v>11.500000000000002</v>
      </c>
      <c r="I32" s="933">
        <f t="shared" si="8"/>
        <v>12</v>
      </c>
      <c r="J32" s="1490">
        <f t="shared" si="9"/>
        <v>23.5</v>
      </c>
      <c r="K32" s="1492"/>
      <c r="L32" s="1455" t="s">
        <v>1004</v>
      </c>
      <c r="O32" s="1455">
        <v>23.384000000000018</v>
      </c>
      <c r="P32" s="1455">
        <v>5.5340000000000016</v>
      </c>
      <c r="Q32" s="1455">
        <v>28.918000000000021</v>
      </c>
      <c r="AB32" s="1188"/>
    </row>
    <row r="33" spans="1:30" ht="19.899999999999999" customHeight="1" x14ac:dyDescent="0.25">
      <c r="A33" s="37"/>
      <c r="B33" s="41">
        <v>29</v>
      </c>
      <c r="C33" s="3" t="str">
        <f t="shared" si="2"/>
        <v>Compañía Minera San Nicolás S.A.</v>
      </c>
      <c r="D33" s="930" t="str">
        <f t="shared" si="3"/>
        <v/>
      </c>
      <c r="E33" s="931" t="str">
        <f t="shared" si="4"/>
        <v/>
      </c>
      <c r="F33" s="932">
        <f t="shared" si="5"/>
        <v>0.04</v>
      </c>
      <c r="G33" s="1052">
        <f t="shared" si="6"/>
        <v>1.135</v>
      </c>
      <c r="H33" s="1050">
        <f t="shared" si="7"/>
        <v>0.04</v>
      </c>
      <c r="I33" s="933">
        <f t="shared" si="8"/>
        <v>1.135</v>
      </c>
      <c r="J33" s="1490">
        <f>SUM(H33:I33)</f>
        <v>1.175</v>
      </c>
      <c r="K33" s="1492"/>
      <c r="L33" s="1455" t="s">
        <v>1435</v>
      </c>
      <c r="P33" s="1455">
        <v>0.49899999999999989</v>
      </c>
      <c r="Q33" s="1455">
        <v>0.49899999999999989</v>
      </c>
      <c r="AB33" s="1188"/>
    </row>
    <row r="34" spans="1:30" ht="19.899999999999999" customHeight="1" x14ac:dyDescent="0.25">
      <c r="A34" s="37"/>
      <c r="B34" s="42">
        <v>30</v>
      </c>
      <c r="C34" s="3" t="str">
        <f t="shared" si="2"/>
        <v>Compañía Minera San Valentin S.A.</v>
      </c>
      <c r="D34" s="930" t="str">
        <f t="shared" si="3"/>
        <v/>
      </c>
      <c r="E34" s="931" t="str">
        <f t="shared" si="4"/>
        <v/>
      </c>
      <c r="F34" s="932">
        <f t="shared" si="5"/>
        <v>3.78</v>
      </c>
      <c r="G34" s="1052" t="str">
        <f t="shared" si="6"/>
        <v/>
      </c>
      <c r="H34" s="1050">
        <f t="shared" si="7"/>
        <v>3.78</v>
      </c>
      <c r="I34" s="933" t="str">
        <f t="shared" si="8"/>
        <v/>
      </c>
      <c r="J34" s="1490">
        <f t="shared" si="9"/>
        <v>3.78</v>
      </c>
      <c r="K34" s="1492"/>
      <c r="L34" s="1455" t="s">
        <v>1500</v>
      </c>
      <c r="O34" s="1455">
        <v>11.500000000000002</v>
      </c>
      <c r="P34" s="1455">
        <v>12</v>
      </c>
      <c r="Q34" s="1455">
        <v>23.5</v>
      </c>
      <c r="AB34" s="1188"/>
    </row>
    <row r="35" spans="1:30" ht="19.899999999999999" customHeight="1" x14ac:dyDescent="0.25">
      <c r="A35" s="37"/>
      <c r="B35" s="41">
        <v>31</v>
      </c>
      <c r="C35" s="3" t="str">
        <f t="shared" si="2"/>
        <v>Compañía Pesquera del Pacifico Centro S.A.</v>
      </c>
      <c r="D35" s="930" t="str">
        <f t="shared" si="3"/>
        <v/>
      </c>
      <c r="E35" s="931">
        <f t="shared" si="4"/>
        <v>6.900000000000003</v>
      </c>
      <c r="F35" s="932" t="str">
        <f t="shared" si="5"/>
        <v/>
      </c>
      <c r="G35" s="1052" t="str">
        <f t="shared" si="6"/>
        <v/>
      </c>
      <c r="H35" s="1050" t="str">
        <f t="shared" si="7"/>
        <v/>
      </c>
      <c r="I35" s="933">
        <f t="shared" si="8"/>
        <v>6.900000000000003</v>
      </c>
      <c r="J35" s="1490">
        <f t="shared" si="9"/>
        <v>6.900000000000003</v>
      </c>
      <c r="K35" s="1492"/>
      <c r="L35" s="1455" t="s">
        <v>1501</v>
      </c>
      <c r="O35" s="1455">
        <v>0.04</v>
      </c>
      <c r="P35" s="1455">
        <v>1.135</v>
      </c>
      <c r="Q35" s="1455">
        <v>1.175</v>
      </c>
      <c r="AB35" s="1188"/>
    </row>
    <row r="36" spans="1:30" ht="19.899999999999999" customHeight="1" x14ac:dyDescent="0.25">
      <c r="A36" s="37"/>
      <c r="B36" s="42">
        <v>32</v>
      </c>
      <c r="C36" s="3" t="str">
        <f t="shared" si="2"/>
        <v>Consorcio Minero Horizonte S.A.</v>
      </c>
      <c r="D36" s="930">
        <f t="shared" si="3"/>
        <v>12.600000000000003</v>
      </c>
      <c r="E36" s="931">
        <f t="shared" si="4"/>
        <v>5.9869999999999983</v>
      </c>
      <c r="F36" s="932" t="str">
        <f t="shared" si="5"/>
        <v/>
      </c>
      <c r="G36" s="1052" t="str">
        <f t="shared" si="6"/>
        <v/>
      </c>
      <c r="H36" s="1050">
        <f t="shared" si="7"/>
        <v>12.600000000000003</v>
      </c>
      <c r="I36" s="933">
        <f t="shared" si="8"/>
        <v>5.9869999999999983</v>
      </c>
      <c r="J36" s="1490">
        <f t="shared" si="9"/>
        <v>18.587000000000003</v>
      </c>
      <c r="K36" s="1492"/>
      <c r="L36" s="1455" t="s">
        <v>1494</v>
      </c>
      <c r="O36" s="1455">
        <v>3.78</v>
      </c>
      <c r="Q36" s="1455">
        <v>3.78</v>
      </c>
      <c r="AB36" s="1188"/>
    </row>
    <row r="37" spans="1:30" ht="19.899999999999999" customHeight="1" x14ac:dyDescent="0.25">
      <c r="A37" s="37"/>
      <c r="B37" s="41">
        <v>33</v>
      </c>
      <c r="C37" s="3" t="str">
        <f t="shared" si="2"/>
        <v>Corporación Aceros Arequipa S.A.</v>
      </c>
      <c r="D37" s="930" t="str">
        <f t="shared" si="3"/>
        <v/>
      </c>
      <c r="E37" s="931">
        <f t="shared" si="4"/>
        <v>1.25</v>
      </c>
      <c r="F37" s="932" t="str">
        <f t="shared" si="5"/>
        <v/>
      </c>
      <c r="G37" s="1052" t="str">
        <f t="shared" si="6"/>
        <v/>
      </c>
      <c r="H37" s="1050" t="str">
        <f t="shared" si="7"/>
        <v/>
      </c>
      <c r="I37" s="933">
        <f t="shared" si="8"/>
        <v>1.25</v>
      </c>
      <c r="J37" s="1490">
        <f t="shared" si="9"/>
        <v>1.25</v>
      </c>
      <c r="K37" s="1492"/>
      <c r="L37" s="1455" t="s">
        <v>1417</v>
      </c>
      <c r="N37" s="1455">
        <v>6.900000000000003</v>
      </c>
      <c r="Q37" s="1455">
        <v>6.900000000000003</v>
      </c>
      <c r="AB37" s="1188"/>
    </row>
    <row r="38" spans="1:30" ht="19.899999999999999" customHeight="1" x14ac:dyDescent="0.25">
      <c r="A38" s="37"/>
      <c r="B38" s="42">
        <v>34</v>
      </c>
      <c r="C38" s="3" t="str">
        <f t="shared" si="2"/>
        <v>Corporación Cerámica S.A.</v>
      </c>
      <c r="D38" s="930" t="str">
        <f t="shared" si="3"/>
        <v/>
      </c>
      <c r="E38" s="931" t="str">
        <f t="shared" si="4"/>
        <v/>
      </c>
      <c r="F38" s="932" t="str">
        <f t="shared" si="5"/>
        <v/>
      </c>
      <c r="G38" s="1052">
        <f t="shared" si="6"/>
        <v>2.1740000000000004</v>
      </c>
      <c r="H38" s="1050" t="str">
        <f t="shared" si="7"/>
        <v/>
      </c>
      <c r="I38" s="933">
        <f t="shared" si="8"/>
        <v>2.1740000000000004</v>
      </c>
      <c r="J38" s="1490">
        <f t="shared" si="9"/>
        <v>2.1740000000000004</v>
      </c>
      <c r="K38" s="1492"/>
      <c r="L38" s="1455" t="s">
        <v>1416</v>
      </c>
      <c r="M38" s="1455">
        <v>12.600000000000003</v>
      </c>
      <c r="N38" s="1455">
        <v>5.9869999999999983</v>
      </c>
      <c r="Q38" s="1455">
        <v>18.587000000000003</v>
      </c>
      <c r="AB38" s="1188"/>
    </row>
    <row r="39" spans="1:30" ht="19.899999999999999" customHeight="1" x14ac:dyDescent="0.25">
      <c r="A39" s="37"/>
      <c r="B39" s="41">
        <v>35</v>
      </c>
      <c r="C39" s="3" t="str">
        <f t="shared" si="2"/>
        <v>Emp. Explotadora de Vinchos Ltda S.A.C.</v>
      </c>
      <c r="D39" s="930" t="str">
        <f t="shared" si="3"/>
        <v/>
      </c>
      <c r="E39" s="931" t="str">
        <f t="shared" si="4"/>
        <v/>
      </c>
      <c r="F39" s="932" t="str">
        <f t="shared" si="5"/>
        <v/>
      </c>
      <c r="G39" s="1052">
        <f t="shared" si="6"/>
        <v>1.1000000000000001</v>
      </c>
      <c r="H39" s="1050" t="str">
        <f t="shared" si="7"/>
        <v/>
      </c>
      <c r="I39" s="933">
        <f t="shared" si="8"/>
        <v>1.1000000000000001</v>
      </c>
      <c r="J39" s="1490">
        <f t="shared" si="9"/>
        <v>1.1000000000000001</v>
      </c>
      <c r="K39" s="1492"/>
      <c r="L39" s="1455" t="s">
        <v>135</v>
      </c>
      <c r="N39" s="1455">
        <v>1.25</v>
      </c>
      <c r="Q39" s="1455">
        <v>1.25</v>
      </c>
      <c r="AB39" s="1188"/>
    </row>
    <row r="40" spans="1:30" ht="19.899999999999999" customHeight="1" x14ac:dyDescent="0.25">
      <c r="A40" s="37"/>
      <c r="B40" s="42">
        <v>36</v>
      </c>
      <c r="C40" s="3" t="str">
        <f t="shared" si="2"/>
        <v>Empresa Agroindustrial Tuman S.A.A.</v>
      </c>
      <c r="D40" s="930" t="str">
        <f t="shared" si="3"/>
        <v/>
      </c>
      <c r="E40" s="931" t="str">
        <f t="shared" si="4"/>
        <v/>
      </c>
      <c r="F40" s="932" t="str">
        <f t="shared" si="5"/>
        <v/>
      </c>
      <c r="G40" s="1052">
        <f t="shared" si="6"/>
        <v>8.4</v>
      </c>
      <c r="H40" s="1050" t="str">
        <f t="shared" si="7"/>
        <v/>
      </c>
      <c r="I40" s="933">
        <f t="shared" si="8"/>
        <v>8.4</v>
      </c>
      <c r="J40" s="1490">
        <f t="shared" si="9"/>
        <v>8.4</v>
      </c>
      <c r="K40" s="1492"/>
      <c r="L40" s="1455" t="s">
        <v>1502</v>
      </c>
      <c r="P40" s="1455">
        <v>2.1740000000000004</v>
      </c>
      <c r="Q40" s="1455">
        <v>2.1740000000000004</v>
      </c>
      <c r="AB40" s="1188"/>
    </row>
    <row r="41" spans="1:30" ht="19.899999999999999" customHeight="1" x14ac:dyDescent="0.25">
      <c r="A41" s="37"/>
      <c r="B41" s="41">
        <v>37</v>
      </c>
      <c r="C41" s="3" t="str">
        <f t="shared" si="2"/>
        <v>Empresa Minera los Quenuales S.A.</v>
      </c>
      <c r="D41" s="930" t="str">
        <f t="shared" si="3"/>
        <v/>
      </c>
      <c r="E41" s="931" t="str">
        <f t="shared" si="4"/>
        <v/>
      </c>
      <c r="F41" s="932">
        <f t="shared" si="5"/>
        <v>1.6999999999999995</v>
      </c>
      <c r="G41" s="1052">
        <f t="shared" si="6"/>
        <v>13.726999999999997</v>
      </c>
      <c r="H41" s="1050">
        <f t="shared" si="7"/>
        <v>1.6999999999999995</v>
      </c>
      <c r="I41" s="933">
        <f t="shared" si="8"/>
        <v>13.726999999999997</v>
      </c>
      <c r="J41" s="1490">
        <f>SUM(H41:I41)</f>
        <v>15.426999999999996</v>
      </c>
      <c r="K41" s="1492"/>
      <c r="L41" s="1455" t="s">
        <v>1488</v>
      </c>
      <c r="P41" s="1455">
        <v>1.1000000000000001</v>
      </c>
      <c r="Q41" s="1455">
        <v>1.1000000000000001</v>
      </c>
      <c r="AB41" s="1188"/>
    </row>
    <row r="42" spans="1:30" ht="19.899999999999999" customHeight="1" x14ac:dyDescent="0.25">
      <c r="A42" s="37"/>
      <c r="B42" s="42">
        <v>38</v>
      </c>
      <c r="C42" s="3" t="str">
        <f t="shared" si="2"/>
        <v>ICM Pachapaqui S.A.C.</v>
      </c>
      <c r="D42" s="930" t="str">
        <f t="shared" si="3"/>
        <v/>
      </c>
      <c r="E42" s="931" t="str">
        <f t="shared" si="4"/>
        <v/>
      </c>
      <c r="F42" s="932">
        <f t="shared" si="5"/>
        <v>2.5399999999999996</v>
      </c>
      <c r="G42" s="1052" t="str">
        <f t="shared" si="6"/>
        <v/>
      </c>
      <c r="H42" s="1050">
        <f t="shared" si="7"/>
        <v>2.5399999999999996</v>
      </c>
      <c r="I42" s="933" t="str">
        <f t="shared" si="8"/>
        <v/>
      </c>
      <c r="J42" s="1490">
        <f t="shared" si="9"/>
        <v>2.5399999999999996</v>
      </c>
      <c r="K42" s="1492"/>
      <c r="L42" s="1455" t="s">
        <v>1489</v>
      </c>
      <c r="P42" s="1455">
        <v>8.4</v>
      </c>
      <c r="Q42" s="1455">
        <v>8.4</v>
      </c>
      <c r="AB42" s="1188"/>
    </row>
    <row r="43" spans="1:30" ht="19.899999999999999" customHeight="1" x14ac:dyDescent="0.25">
      <c r="A43" s="37"/>
      <c r="B43" s="41">
        <v>39</v>
      </c>
      <c r="C43" s="3" t="str">
        <f t="shared" si="2"/>
        <v>Illapu Energy S.A.</v>
      </c>
      <c r="D43" s="930" t="str">
        <f t="shared" si="3"/>
        <v/>
      </c>
      <c r="E43" s="931">
        <f t="shared" si="4"/>
        <v>13.599999999999996</v>
      </c>
      <c r="F43" s="932" t="str">
        <f t="shared" si="5"/>
        <v/>
      </c>
      <c r="G43" s="1052" t="str">
        <f t="shared" si="6"/>
        <v/>
      </c>
      <c r="H43" s="1050" t="str">
        <f t="shared" si="7"/>
        <v/>
      </c>
      <c r="I43" s="933">
        <f t="shared" si="8"/>
        <v>13.599999999999996</v>
      </c>
      <c r="J43" s="1490">
        <f t="shared" si="9"/>
        <v>13.599999999999996</v>
      </c>
      <c r="K43" s="1492"/>
      <c r="L43" s="1455" t="s">
        <v>1490</v>
      </c>
      <c r="O43" s="1455">
        <v>1.6999999999999995</v>
      </c>
      <c r="P43" s="1455">
        <v>13.726999999999997</v>
      </c>
      <c r="Q43" s="1455">
        <v>15.426999999999996</v>
      </c>
      <c r="AB43" s="1188"/>
    </row>
    <row r="44" spans="1:30" ht="19.899999999999999" customHeight="1" x14ac:dyDescent="0.25">
      <c r="A44" s="37"/>
      <c r="B44" s="42">
        <v>40</v>
      </c>
      <c r="C44" s="3" t="str">
        <f t="shared" si="2"/>
        <v>Industria Textil Piura S.A.</v>
      </c>
      <c r="D44" s="930" t="str">
        <f t="shared" si="3"/>
        <v/>
      </c>
      <c r="E44" s="931" t="str">
        <f t="shared" si="4"/>
        <v/>
      </c>
      <c r="F44" s="932" t="str">
        <f t="shared" si="5"/>
        <v/>
      </c>
      <c r="G44" s="1052">
        <f t="shared" si="6"/>
        <v>9.0900000000000016</v>
      </c>
      <c r="H44" s="1050" t="str">
        <f t="shared" si="7"/>
        <v/>
      </c>
      <c r="I44" s="933">
        <f t="shared" si="8"/>
        <v>9.0900000000000016</v>
      </c>
      <c r="J44" s="1490">
        <f t="shared" si="9"/>
        <v>9.0900000000000016</v>
      </c>
      <c r="K44" s="1492"/>
      <c r="L44" s="1455" t="s">
        <v>144</v>
      </c>
      <c r="O44" s="1455">
        <v>2.5399999999999996</v>
      </c>
      <c r="Q44" s="1455">
        <v>2.5399999999999996</v>
      </c>
      <c r="AB44" s="1188"/>
    </row>
    <row r="45" spans="1:30" ht="19.899999999999999" customHeight="1" x14ac:dyDescent="0.25">
      <c r="A45" s="37"/>
      <c r="B45" s="41">
        <v>41</v>
      </c>
      <c r="C45" s="3" t="str">
        <f t="shared" si="2"/>
        <v>Industrias Electroquimicas S. A.</v>
      </c>
      <c r="D45" s="930" t="str">
        <f t="shared" si="3"/>
        <v/>
      </c>
      <c r="E45" s="931">
        <f t="shared" si="4"/>
        <v>2.62</v>
      </c>
      <c r="F45" s="932" t="str">
        <f t="shared" si="5"/>
        <v/>
      </c>
      <c r="G45" s="1052" t="str">
        <f t="shared" si="6"/>
        <v/>
      </c>
      <c r="H45" s="1050" t="str">
        <f t="shared" si="7"/>
        <v/>
      </c>
      <c r="I45" s="933">
        <f t="shared" si="8"/>
        <v>2.62</v>
      </c>
      <c r="J45" s="1490">
        <f t="shared" si="9"/>
        <v>2.62</v>
      </c>
      <c r="K45" s="1492"/>
      <c r="L45" s="1455" t="s">
        <v>146</v>
      </c>
      <c r="N45" s="1455">
        <v>13.599999999999996</v>
      </c>
      <c r="Q45" s="1455">
        <v>13.599999999999996</v>
      </c>
      <c r="AB45" s="1188"/>
      <c r="AD45">
        <f>+T45/12</f>
        <v>0</v>
      </c>
    </row>
    <row r="46" spans="1:30" ht="19.899999999999999" customHeight="1" x14ac:dyDescent="0.25">
      <c r="A46" s="37"/>
      <c r="B46" s="42">
        <v>42</v>
      </c>
      <c r="C46" s="3" t="str">
        <f t="shared" si="2"/>
        <v>Inkabor S.A.C.</v>
      </c>
      <c r="D46" s="930" t="str">
        <f t="shared" si="3"/>
        <v/>
      </c>
      <c r="E46" s="931" t="str">
        <f t="shared" si="4"/>
        <v/>
      </c>
      <c r="F46" s="932" t="str">
        <f t="shared" si="5"/>
        <v/>
      </c>
      <c r="G46" s="1052">
        <f t="shared" si="6"/>
        <v>2.0400000000000005</v>
      </c>
      <c r="H46" s="1050" t="str">
        <f t="shared" si="7"/>
        <v/>
      </c>
      <c r="I46" s="933">
        <f t="shared" si="8"/>
        <v>2.0400000000000005</v>
      </c>
      <c r="J46" s="1490">
        <f t="shared" si="9"/>
        <v>2.0400000000000005</v>
      </c>
      <c r="K46" s="1492"/>
      <c r="L46" s="1455" t="s">
        <v>148</v>
      </c>
      <c r="P46" s="1455">
        <v>9.0900000000000016</v>
      </c>
      <c r="Q46" s="1455">
        <v>9.0900000000000016</v>
      </c>
      <c r="AB46" s="1188"/>
      <c r="AD46">
        <f>2.916/12</f>
        <v>0.24299999999999999</v>
      </c>
    </row>
    <row r="47" spans="1:30" ht="19.899999999999999" customHeight="1" x14ac:dyDescent="0.25">
      <c r="A47" s="37"/>
      <c r="B47" s="41">
        <v>43</v>
      </c>
      <c r="C47" s="3" t="str">
        <f t="shared" si="2"/>
        <v>Maple Gas Corpporation del Perú S.R.L.</v>
      </c>
      <c r="D47" s="930" t="str">
        <f t="shared" si="3"/>
        <v/>
      </c>
      <c r="E47" s="931" t="str">
        <f t="shared" si="4"/>
        <v/>
      </c>
      <c r="F47" s="932" t="str">
        <f t="shared" si="5"/>
        <v/>
      </c>
      <c r="G47" s="1052">
        <f t="shared" si="6"/>
        <v>2.6729999999999996</v>
      </c>
      <c r="H47" s="1050" t="str">
        <f t="shared" si="7"/>
        <v/>
      </c>
      <c r="I47" s="933">
        <f t="shared" si="8"/>
        <v>2.6729999999999996</v>
      </c>
      <c r="J47" s="1490">
        <f t="shared" si="9"/>
        <v>2.6729999999999996</v>
      </c>
      <c r="K47" s="1492"/>
      <c r="L47" s="1455" t="s">
        <v>150</v>
      </c>
      <c r="N47" s="1455">
        <v>2.62</v>
      </c>
      <c r="Q47" s="1455">
        <v>2.62</v>
      </c>
      <c r="AB47" s="1188"/>
    </row>
    <row r="48" spans="1:30" ht="19.899999999999999" customHeight="1" x14ac:dyDescent="0.25">
      <c r="A48" s="37"/>
      <c r="B48" s="42">
        <v>44</v>
      </c>
      <c r="C48" s="3" t="str">
        <f t="shared" si="2"/>
        <v>Metalúrgica Peruana S.A.</v>
      </c>
      <c r="D48" s="930" t="str">
        <f t="shared" si="3"/>
        <v/>
      </c>
      <c r="E48" s="931" t="str">
        <f t="shared" si="4"/>
        <v/>
      </c>
      <c r="F48" s="932" t="str">
        <f t="shared" si="5"/>
        <v/>
      </c>
      <c r="G48" s="1052">
        <f t="shared" si="6"/>
        <v>0.75</v>
      </c>
      <c r="H48" s="1050" t="str">
        <f t="shared" si="7"/>
        <v/>
      </c>
      <c r="I48" s="933">
        <f t="shared" si="8"/>
        <v>0.75</v>
      </c>
      <c r="J48" s="1490">
        <f t="shared" si="9"/>
        <v>0.75</v>
      </c>
      <c r="K48" s="1492"/>
      <c r="L48" s="1455" t="s">
        <v>152</v>
      </c>
      <c r="P48" s="1455">
        <v>2.0400000000000005</v>
      </c>
      <c r="Q48" s="1455">
        <v>2.0400000000000005</v>
      </c>
      <c r="AB48" s="1188"/>
    </row>
    <row r="49" spans="1:28" ht="19.899999999999999" customHeight="1" x14ac:dyDescent="0.25">
      <c r="A49" s="37"/>
      <c r="B49" s="41">
        <v>45</v>
      </c>
      <c r="C49" s="3" t="str">
        <f t="shared" si="2"/>
        <v>Minera Aurífera Retamas S.A.</v>
      </c>
      <c r="D49" s="930" t="str">
        <f t="shared" si="3"/>
        <v/>
      </c>
      <c r="E49" s="931" t="str">
        <f t="shared" si="4"/>
        <v/>
      </c>
      <c r="F49" s="932" t="str">
        <f t="shared" si="5"/>
        <v/>
      </c>
      <c r="G49" s="1052">
        <f t="shared" si="6"/>
        <v>13.734999999999999</v>
      </c>
      <c r="H49" s="1050" t="str">
        <f t="shared" si="7"/>
        <v/>
      </c>
      <c r="I49" s="933">
        <f t="shared" si="8"/>
        <v>13.734999999999999</v>
      </c>
      <c r="J49" s="1490">
        <f t="shared" si="9"/>
        <v>13.734999999999999</v>
      </c>
      <c r="K49" s="1492"/>
      <c r="L49" s="1455" t="s">
        <v>154</v>
      </c>
      <c r="P49" s="1455">
        <v>2.6729999999999996</v>
      </c>
      <c r="Q49" s="1455">
        <v>2.6729999999999996</v>
      </c>
      <c r="AB49" s="1188"/>
    </row>
    <row r="50" spans="1:28" ht="19.899999999999999" customHeight="1" x14ac:dyDescent="0.25">
      <c r="A50" s="37"/>
      <c r="B50" s="42">
        <v>46</v>
      </c>
      <c r="C50" s="3" t="str">
        <f t="shared" si="2"/>
        <v>Minera Bateas S.A.C.</v>
      </c>
      <c r="D50" s="930" t="str">
        <f t="shared" si="3"/>
        <v/>
      </c>
      <c r="E50" s="931" t="str">
        <f t="shared" si="4"/>
        <v/>
      </c>
      <c r="F50" s="932" t="str">
        <f t="shared" si="5"/>
        <v/>
      </c>
      <c r="G50" s="1052">
        <f t="shared" si="6"/>
        <v>4.3</v>
      </c>
      <c r="H50" s="1050" t="str">
        <f t="shared" si="7"/>
        <v/>
      </c>
      <c r="I50" s="933">
        <f t="shared" si="8"/>
        <v>4.3</v>
      </c>
      <c r="J50" s="1490">
        <f t="shared" si="9"/>
        <v>4.3</v>
      </c>
      <c r="K50" s="1492"/>
      <c r="L50" s="1455" t="s">
        <v>156</v>
      </c>
      <c r="P50" s="1455">
        <v>0.75</v>
      </c>
      <c r="Q50" s="1455">
        <v>0.75</v>
      </c>
      <c r="AB50" s="1188"/>
    </row>
    <row r="51" spans="1:28" ht="19.899999999999999" customHeight="1" x14ac:dyDescent="0.25">
      <c r="A51" s="37"/>
      <c r="B51" s="41">
        <v>47</v>
      </c>
      <c r="C51" s="3" t="str">
        <f t="shared" si="2"/>
        <v>Minera La Zanja S.R.L.</v>
      </c>
      <c r="D51" s="930" t="str">
        <f t="shared" si="3"/>
        <v/>
      </c>
      <c r="E51" s="931" t="str">
        <f t="shared" si="4"/>
        <v/>
      </c>
      <c r="F51" s="932" t="str">
        <f t="shared" si="5"/>
        <v/>
      </c>
      <c r="G51" s="1052">
        <f t="shared" si="6"/>
        <v>3.6699999999999995</v>
      </c>
      <c r="H51" s="1050" t="str">
        <f t="shared" si="7"/>
        <v/>
      </c>
      <c r="I51" s="933">
        <f t="shared" si="8"/>
        <v>3.6699999999999995</v>
      </c>
      <c r="J51" s="1490">
        <f t="shared" si="9"/>
        <v>3.6699999999999995</v>
      </c>
      <c r="K51" s="1492"/>
      <c r="L51" s="1455" t="s">
        <v>158</v>
      </c>
      <c r="P51" s="1455">
        <v>13.734999999999999</v>
      </c>
      <c r="Q51" s="1455">
        <v>13.734999999999999</v>
      </c>
      <c r="AB51" s="1188"/>
    </row>
    <row r="52" spans="1:28" ht="19.899999999999999" customHeight="1" x14ac:dyDescent="0.25">
      <c r="A52" s="37"/>
      <c r="B52" s="42">
        <v>48</v>
      </c>
      <c r="C52" s="3" t="str">
        <f t="shared" si="2"/>
        <v>Minera Yanacocha S.R.L.</v>
      </c>
      <c r="D52" s="930" t="str">
        <f t="shared" si="3"/>
        <v/>
      </c>
      <c r="E52" s="931" t="str">
        <f t="shared" si="4"/>
        <v/>
      </c>
      <c r="F52" s="932" t="str">
        <f t="shared" si="5"/>
        <v/>
      </c>
      <c r="G52" s="1052">
        <f t="shared" si="6"/>
        <v>40.240000000000009</v>
      </c>
      <c r="H52" s="1050" t="str">
        <f t="shared" si="7"/>
        <v/>
      </c>
      <c r="I52" s="933">
        <f t="shared" si="8"/>
        <v>40.240000000000009</v>
      </c>
      <c r="J52" s="1490">
        <f t="shared" si="9"/>
        <v>40.240000000000009</v>
      </c>
      <c r="K52" s="1492"/>
      <c r="L52" s="1455" t="s">
        <v>160</v>
      </c>
      <c r="P52" s="1455">
        <v>4.3</v>
      </c>
      <c r="Q52" s="1455">
        <v>4.3</v>
      </c>
      <c r="AB52" s="1188"/>
    </row>
    <row r="53" spans="1:28" ht="19.899999999999999" customHeight="1" x14ac:dyDescent="0.25">
      <c r="A53" s="37"/>
      <c r="B53" s="41">
        <v>49</v>
      </c>
      <c r="C53" s="3" t="str">
        <f t="shared" si="2"/>
        <v>Minera Yanaquihua S.A.C.</v>
      </c>
      <c r="D53" s="930" t="str">
        <f t="shared" si="3"/>
        <v/>
      </c>
      <c r="E53" s="931" t="str">
        <f t="shared" si="4"/>
        <v/>
      </c>
      <c r="F53" s="932" t="str">
        <f t="shared" si="5"/>
        <v/>
      </c>
      <c r="G53" s="1052">
        <f t="shared" si="6"/>
        <v>0.8999999999999998</v>
      </c>
      <c r="H53" s="1050" t="str">
        <f t="shared" si="7"/>
        <v/>
      </c>
      <c r="I53" s="933">
        <f t="shared" si="8"/>
        <v>0.8999999999999998</v>
      </c>
      <c r="J53" s="1490">
        <f>SUM(H53:I53)</f>
        <v>0.8999999999999998</v>
      </c>
      <c r="K53" s="1492"/>
      <c r="L53" s="1455" t="s">
        <v>162</v>
      </c>
      <c r="P53" s="1455">
        <v>3.6699999999999995</v>
      </c>
      <c r="Q53" s="1455">
        <v>3.6699999999999995</v>
      </c>
      <c r="AB53" s="1188"/>
    </row>
    <row r="54" spans="1:28" ht="19.899999999999999" customHeight="1" x14ac:dyDescent="0.25">
      <c r="A54" s="37"/>
      <c r="B54" s="42">
        <v>50</v>
      </c>
      <c r="C54" s="3" t="str">
        <f t="shared" si="2"/>
        <v>Minsur S.A.</v>
      </c>
      <c r="D54" s="930" t="str">
        <f t="shared" si="3"/>
        <v/>
      </c>
      <c r="E54" s="931">
        <f t="shared" si="4"/>
        <v>22.305000000000003</v>
      </c>
      <c r="F54" s="932" t="str">
        <f t="shared" si="5"/>
        <v/>
      </c>
      <c r="G54" s="1052" t="str">
        <f t="shared" si="6"/>
        <v/>
      </c>
      <c r="H54" s="1050" t="str">
        <f t="shared" si="7"/>
        <v/>
      </c>
      <c r="I54" s="933">
        <f t="shared" si="8"/>
        <v>22.305000000000003</v>
      </c>
      <c r="J54" s="1490">
        <f t="shared" si="9"/>
        <v>22.305000000000003</v>
      </c>
      <c r="K54" s="1492"/>
      <c r="L54" s="1455" t="s">
        <v>164</v>
      </c>
      <c r="P54" s="1455">
        <v>40.240000000000009</v>
      </c>
      <c r="Q54" s="1455">
        <v>40.240000000000009</v>
      </c>
      <c r="AB54" s="1188"/>
    </row>
    <row r="55" spans="1:28" ht="19.899999999999999" customHeight="1" x14ac:dyDescent="0.25">
      <c r="A55" s="37"/>
      <c r="B55" s="41">
        <v>51</v>
      </c>
      <c r="C55" s="3" t="str">
        <f t="shared" si="2"/>
        <v>Nexa Resources Atacocha S.A.A.</v>
      </c>
      <c r="D55" s="930" t="str">
        <f t="shared" si="3"/>
        <v/>
      </c>
      <c r="E55" s="931" t="str">
        <f t="shared" si="4"/>
        <v/>
      </c>
      <c r="F55" s="932">
        <f t="shared" si="5"/>
        <v>6.6</v>
      </c>
      <c r="G55" s="1052" t="str">
        <f t="shared" si="6"/>
        <v/>
      </c>
      <c r="H55" s="1050">
        <f t="shared" si="7"/>
        <v>6.6</v>
      </c>
      <c r="I55" s="933" t="str">
        <f t="shared" si="8"/>
        <v/>
      </c>
      <c r="J55" s="1490">
        <f t="shared" si="9"/>
        <v>6.6</v>
      </c>
      <c r="K55" s="1492"/>
      <c r="L55" s="1455" t="s">
        <v>166</v>
      </c>
      <c r="P55" s="1455">
        <v>0.8999999999999998</v>
      </c>
      <c r="Q55" s="1455">
        <v>0.8999999999999998</v>
      </c>
      <c r="AB55" s="1188"/>
    </row>
    <row r="56" spans="1:28" ht="19.899999999999999" customHeight="1" x14ac:dyDescent="0.25">
      <c r="A56" s="37"/>
      <c r="B56" s="42">
        <v>52</v>
      </c>
      <c r="C56" s="3" t="str">
        <f t="shared" si="2"/>
        <v>Nexa Resources Cajamarquilla S.A.</v>
      </c>
      <c r="D56" s="930" t="str">
        <f t="shared" si="3"/>
        <v/>
      </c>
      <c r="E56" s="931">
        <f t="shared" si="4"/>
        <v>15.999999999999995</v>
      </c>
      <c r="F56" s="932" t="str">
        <f t="shared" si="5"/>
        <v/>
      </c>
      <c r="G56" s="1052" t="str">
        <f t="shared" si="6"/>
        <v/>
      </c>
      <c r="H56" s="1050" t="str">
        <f t="shared" si="7"/>
        <v/>
      </c>
      <c r="I56" s="933">
        <f t="shared" si="8"/>
        <v>15.999999999999995</v>
      </c>
      <c r="J56" s="1490">
        <f>SUM(H56:I56)</f>
        <v>15.999999999999995</v>
      </c>
      <c r="K56" s="1492"/>
      <c r="L56" s="1455" t="s">
        <v>168</v>
      </c>
      <c r="N56" s="1455">
        <v>22.305000000000003</v>
      </c>
      <c r="Q56" s="1455">
        <v>22.305000000000003</v>
      </c>
      <c r="AB56" s="1188"/>
    </row>
    <row r="57" spans="1:28" ht="19.899999999999999" customHeight="1" x14ac:dyDescent="0.25">
      <c r="A57" s="37"/>
      <c r="B57" s="41">
        <v>53</v>
      </c>
      <c r="C57" s="3" t="str">
        <f t="shared" si="2"/>
        <v>Nexa Resources el Porvenir S.A.A.</v>
      </c>
      <c r="D57" s="930" t="str">
        <f t="shared" si="3"/>
        <v/>
      </c>
      <c r="E57" s="931" t="str">
        <f t="shared" si="4"/>
        <v/>
      </c>
      <c r="F57" s="932">
        <f t="shared" si="5"/>
        <v>4.71</v>
      </c>
      <c r="G57" s="1052">
        <f t="shared" si="6"/>
        <v>2.915999999999999</v>
      </c>
      <c r="H57" s="1050">
        <f t="shared" si="7"/>
        <v>4.71</v>
      </c>
      <c r="I57" s="933">
        <f t="shared" si="8"/>
        <v>2.915999999999999</v>
      </c>
      <c r="J57" s="1490">
        <f t="shared" si="9"/>
        <v>7.6259999999999994</v>
      </c>
      <c r="K57" s="1492"/>
      <c r="L57" s="1455" t="s">
        <v>1573</v>
      </c>
      <c r="O57" s="1455">
        <v>6.6</v>
      </c>
      <c r="Q57" s="1455">
        <v>6.6</v>
      </c>
      <c r="AB57" s="1188"/>
    </row>
    <row r="58" spans="1:28" ht="19.899999999999999" customHeight="1" x14ac:dyDescent="0.25">
      <c r="A58" s="37"/>
      <c r="B58" s="42">
        <v>54</v>
      </c>
      <c r="C58" s="3" t="str">
        <f t="shared" si="2"/>
        <v>Oxido de Pasco S.A.C.</v>
      </c>
      <c r="D58" s="930" t="str">
        <f t="shared" si="3"/>
        <v/>
      </c>
      <c r="E58" s="931" t="str">
        <f t="shared" si="4"/>
        <v/>
      </c>
      <c r="F58" s="932" t="str">
        <f t="shared" si="5"/>
        <v/>
      </c>
      <c r="G58" s="1052">
        <f t="shared" si="6"/>
        <v>2.600000000000001</v>
      </c>
      <c r="H58" s="1050" t="str">
        <f t="shared" si="7"/>
        <v/>
      </c>
      <c r="I58" s="933">
        <f t="shared" si="8"/>
        <v>2.600000000000001</v>
      </c>
      <c r="J58" s="1490">
        <f t="shared" si="9"/>
        <v>2.600000000000001</v>
      </c>
      <c r="K58" s="1492"/>
      <c r="L58" s="1455" t="s">
        <v>1576</v>
      </c>
      <c r="N58" s="1455">
        <v>15.999999999999995</v>
      </c>
      <c r="Q58" s="1455">
        <v>15.999999999999995</v>
      </c>
      <c r="AB58" s="1188"/>
    </row>
    <row r="59" spans="1:28" ht="19.899999999999999" customHeight="1" x14ac:dyDescent="0.25">
      <c r="A59" s="37"/>
      <c r="B59" s="41">
        <v>55</v>
      </c>
      <c r="C59" s="3" t="str">
        <f t="shared" si="2"/>
        <v>Pacific Stratus Energy del Perú S.A.</v>
      </c>
      <c r="D59" s="930" t="str">
        <f t="shared" si="3"/>
        <v/>
      </c>
      <c r="E59" s="931" t="str">
        <f t="shared" si="4"/>
        <v/>
      </c>
      <c r="F59" s="932" t="str">
        <f t="shared" si="5"/>
        <v/>
      </c>
      <c r="G59" s="1052">
        <f t="shared" si="6"/>
        <v>135.78</v>
      </c>
      <c r="H59" s="1050" t="str">
        <f t="shared" si="7"/>
        <v/>
      </c>
      <c r="I59" s="933">
        <f t="shared" si="8"/>
        <v>135.78</v>
      </c>
      <c r="J59" s="1490">
        <f t="shared" si="9"/>
        <v>135.78</v>
      </c>
      <c r="K59" s="1492"/>
      <c r="L59" s="1455" t="s">
        <v>1586</v>
      </c>
      <c r="O59" s="1455">
        <v>4.71</v>
      </c>
      <c r="P59" s="1455">
        <v>2.915999999999999</v>
      </c>
      <c r="Q59" s="1455">
        <v>7.6259999999999994</v>
      </c>
      <c r="AB59" s="1188"/>
    </row>
    <row r="60" spans="1:28" ht="19.899999999999999" customHeight="1" x14ac:dyDescent="0.25">
      <c r="A60" s="37"/>
      <c r="B60" s="42">
        <v>56</v>
      </c>
      <c r="C60" s="3" t="str">
        <f t="shared" si="2"/>
        <v>Peru LNG S.R.L.</v>
      </c>
      <c r="D60" s="930" t="str">
        <f t="shared" si="3"/>
        <v/>
      </c>
      <c r="E60" s="931" t="str">
        <f t="shared" si="4"/>
        <v/>
      </c>
      <c r="F60" s="932" t="str">
        <f t="shared" si="5"/>
        <v/>
      </c>
      <c r="G60" s="1052">
        <f t="shared" si="6"/>
        <v>77.40000000000002</v>
      </c>
      <c r="H60" s="1050" t="str">
        <f t="shared" si="7"/>
        <v/>
      </c>
      <c r="I60" s="933">
        <f t="shared" si="8"/>
        <v>77.40000000000002</v>
      </c>
      <c r="J60" s="1490">
        <f t="shared" si="9"/>
        <v>77.40000000000002</v>
      </c>
      <c r="K60" s="1492"/>
      <c r="L60" s="1455" t="s">
        <v>1431</v>
      </c>
      <c r="P60" s="1455">
        <v>2.600000000000001</v>
      </c>
      <c r="Q60" s="1455">
        <v>2.600000000000001</v>
      </c>
      <c r="AB60" s="1188"/>
    </row>
    <row r="61" spans="1:28" ht="19.899999999999999" customHeight="1" x14ac:dyDescent="0.25">
      <c r="A61" s="37"/>
      <c r="B61" s="41">
        <v>57</v>
      </c>
      <c r="C61" s="3" t="str">
        <f t="shared" si="2"/>
        <v>Pesquera Diamante S.A.</v>
      </c>
      <c r="D61" s="930" t="str">
        <f t="shared" si="3"/>
        <v/>
      </c>
      <c r="E61" s="931" t="str">
        <f t="shared" si="4"/>
        <v/>
      </c>
      <c r="F61" s="932" t="str">
        <f t="shared" si="5"/>
        <v/>
      </c>
      <c r="G61" s="1052">
        <f t="shared" si="6"/>
        <v>22.626999999999978</v>
      </c>
      <c r="H61" s="1050" t="str">
        <f t="shared" si="7"/>
        <v/>
      </c>
      <c r="I61" s="933">
        <f t="shared" si="8"/>
        <v>22.626999999999978</v>
      </c>
      <c r="J61" s="1490">
        <f t="shared" si="9"/>
        <v>22.626999999999978</v>
      </c>
      <c r="K61" s="1492"/>
      <c r="L61" s="1455" t="s">
        <v>171</v>
      </c>
      <c r="P61" s="1455">
        <v>135.78</v>
      </c>
      <c r="Q61" s="1455">
        <v>135.78</v>
      </c>
      <c r="AB61" s="1188"/>
    </row>
    <row r="62" spans="1:28" ht="19.899999999999999" customHeight="1" x14ac:dyDescent="0.25">
      <c r="A62" s="37"/>
      <c r="B62" s="42">
        <v>58</v>
      </c>
      <c r="C62" s="3" t="str">
        <f t="shared" si="2"/>
        <v>Pesquera Hayduk S.A.</v>
      </c>
      <c r="D62" s="930" t="str">
        <f t="shared" si="3"/>
        <v/>
      </c>
      <c r="E62" s="931" t="str">
        <f t="shared" si="4"/>
        <v/>
      </c>
      <c r="F62" s="932" t="str">
        <f t="shared" si="5"/>
        <v/>
      </c>
      <c r="G62" s="1052">
        <f t="shared" si="6"/>
        <v>3.4500000000000006</v>
      </c>
      <c r="H62" s="1050" t="str">
        <f t="shared" si="7"/>
        <v/>
      </c>
      <c r="I62" s="933">
        <f t="shared" si="8"/>
        <v>3.4500000000000006</v>
      </c>
      <c r="J62" s="1490">
        <f t="shared" si="9"/>
        <v>3.4500000000000006</v>
      </c>
      <c r="K62" s="1492"/>
      <c r="L62" s="1455" t="s">
        <v>173</v>
      </c>
      <c r="P62" s="1455">
        <v>77.40000000000002</v>
      </c>
      <c r="Q62" s="1455">
        <v>77.40000000000002</v>
      </c>
      <c r="AB62" s="1188"/>
    </row>
    <row r="63" spans="1:28" ht="19.899999999999999" customHeight="1" x14ac:dyDescent="0.25">
      <c r="A63" s="37"/>
      <c r="B63" s="41">
        <v>59</v>
      </c>
      <c r="C63" s="3" t="str">
        <f t="shared" si="2"/>
        <v>Pesquera Pelayo S.A.C.</v>
      </c>
      <c r="D63" s="930" t="str">
        <f t="shared" si="3"/>
        <v/>
      </c>
      <c r="E63" s="931">
        <f t="shared" si="4"/>
        <v>1.28</v>
      </c>
      <c r="F63" s="932" t="str">
        <f t="shared" si="5"/>
        <v/>
      </c>
      <c r="G63" s="1052" t="str">
        <f t="shared" si="6"/>
        <v/>
      </c>
      <c r="H63" s="1050" t="str">
        <f t="shared" si="7"/>
        <v/>
      </c>
      <c r="I63" s="933">
        <f t="shared" si="8"/>
        <v>1.28</v>
      </c>
      <c r="J63" s="1490">
        <f t="shared" si="9"/>
        <v>1.28</v>
      </c>
      <c r="K63" s="1492"/>
      <c r="L63" s="1455" t="s">
        <v>175</v>
      </c>
      <c r="P63" s="1455">
        <v>22.626999999999978</v>
      </c>
      <c r="Q63" s="1455">
        <v>22.626999999999978</v>
      </c>
      <c r="AB63" s="1188"/>
    </row>
    <row r="64" spans="1:28" ht="19.899999999999999" customHeight="1" x14ac:dyDescent="0.25">
      <c r="A64" s="37"/>
      <c r="B64" s="42">
        <v>60</v>
      </c>
      <c r="C64" s="3" t="str">
        <f t="shared" si="2"/>
        <v>Petroleos del Peru PETROPERU S.A.</v>
      </c>
      <c r="D64" s="930" t="str">
        <f t="shared" si="3"/>
        <v/>
      </c>
      <c r="E64" s="931" t="str">
        <f t="shared" si="4"/>
        <v/>
      </c>
      <c r="F64" s="932" t="str">
        <f t="shared" si="5"/>
        <v/>
      </c>
      <c r="G64" s="1052">
        <f t="shared" si="6"/>
        <v>12.994999999999999</v>
      </c>
      <c r="H64" s="1050" t="str">
        <f t="shared" si="7"/>
        <v/>
      </c>
      <c r="I64" s="933">
        <f t="shared" si="8"/>
        <v>12.994999999999999</v>
      </c>
      <c r="J64" s="1490">
        <f t="shared" si="9"/>
        <v>12.994999999999999</v>
      </c>
      <c r="K64" s="1492"/>
      <c r="L64" s="1455" t="s">
        <v>177</v>
      </c>
      <c r="P64" s="1455">
        <v>3.4500000000000006</v>
      </c>
      <c r="Q64" s="1455">
        <v>3.4500000000000006</v>
      </c>
      <c r="AB64" s="1188"/>
    </row>
    <row r="65" spans="1:28" ht="19.899999999999999" customHeight="1" x14ac:dyDescent="0.25">
      <c r="A65" s="37"/>
      <c r="B65" s="41">
        <v>61</v>
      </c>
      <c r="C65" s="3" t="str">
        <f t="shared" si="2"/>
        <v>Pluspetrol Norte S.A.</v>
      </c>
      <c r="D65" s="930" t="str">
        <f t="shared" si="3"/>
        <v/>
      </c>
      <c r="E65" s="931" t="str">
        <f t="shared" si="4"/>
        <v/>
      </c>
      <c r="F65" s="932" t="str">
        <f t="shared" si="5"/>
        <v/>
      </c>
      <c r="G65" s="1052">
        <f t="shared" si="6"/>
        <v>66.684999999999988</v>
      </c>
      <c r="H65" s="1050" t="str">
        <f t="shared" si="7"/>
        <v/>
      </c>
      <c r="I65" s="933">
        <f t="shared" si="8"/>
        <v>66.684999999999988</v>
      </c>
      <c r="J65" s="1490">
        <f t="shared" si="9"/>
        <v>66.684999999999988</v>
      </c>
      <c r="K65" s="1492"/>
      <c r="L65" s="1455" t="s">
        <v>179</v>
      </c>
      <c r="N65" s="1455">
        <v>1.28</v>
      </c>
      <c r="Q65" s="1455">
        <v>1.28</v>
      </c>
      <c r="AB65" s="1188"/>
    </row>
    <row r="66" spans="1:28" ht="19.899999999999999" customHeight="1" x14ac:dyDescent="0.25">
      <c r="A66" s="37"/>
      <c r="B66" s="42">
        <v>62</v>
      </c>
      <c r="C66" s="3" t="str">
        <f t="shared" si="2"/>
        <v>Pluspetrol Perú Corporation S.A.</v>
      </c>
      <c r="D66" s="930" t="str">
        <f t="shared" si="3"/>
        <v/>
      </c>
      <c r="E66" s="931" t="str">
        <f t="shared" si="4"/>
        <v/>
      </c>
      <c r="F66" s="932" t="str">
        <f t="shared" si="5"/>
        <v/>
      </c>
      <c r="G66" s="1052">
        <f t="shared" si="6"/>
        <v>59.999999999999993</v>
      </c>
      <c r="H66" s="1050" t="str">
        <f t="shared" si="7"/>
        <v/>
      </c>
      <c r="I66" s="933">
        <f t="shared" si="8"/>
        <v>59.999999999999993</v>
      </c>
      <c r="J66" s="1490">
        <f t="shared" si="9"/>
        <v>59.999999999999993</v>
      </c>
      <c r="K66" s="1492"/>
      <c r="L66" s="1455" t="s">
        <v>1422</v>
      </c>
      <c r="P66" s="1455">
        <v>12.994999999999999</v>
      </c>
      <c r="Q66" s="1455">
        <v>12.994999999999999</v>
      </c>
      <c r="AB66" s="1188"/>
    </row>
    <row r="67" spans="1:28" ht="19.899999999999999" customHeight="1" x14ac:dyDescent="0.25">
      <c r="A67" s="37"/>
      <c r="B67" s="41">
        <v>63</v>
      </c>
      <c r="C67" s="3" t="str">
        <f t="shared" si="2"/>
        <v>Procesadora Industrial Rio Seco S.A.</v>
      </c>
      <c r="D67" s="930" t="str">
        <f t="shared" si="3"/>
        <v/>
      </c>
      <c r="E67" s="931">
        <f t="shared" si="4"/>
        <v>2.6249999999999991</v>
      </c>
      <c r="F67" s="932" t="str">
        <f t="shared" si="5"/>
        <v/>
      </c>
      <c r="G67" s="1052" t="str">
        <f t="shared" si="6"/>
        <v/>
      </c>
      <c r="H67" s="1050" t="str">
        <f t="shared" si="7"/>
        <v/>
      </c>
      <c r="I67" s="933">
        <f t="shared" si="8"/>
        <v>2.6249999999999991</v>
      </c>
      <c r="J67" s="1490">
        <f t="shared" si="9"/>
        <v>2.6249999999999991</v>
      </c>
      <c r="K67" s="1492"/>
      <c r="L67" s="1455" t="s">
        <v>181</v>
      </c>
      <c r="P67" s="1455">
        <v>66.684999999999988</v>
      </c>
      <c r="Q67" s="1455">
        <v>66.684999999999988</v>
      </c>
      <c r="AB67" s="1188"/>
    </row>
    <row r="68" spans="1:28" ht="19.899999999999999" customHeight="1" x14ac:dyDescent="0.25">
      <c r="A68" s="37"/>
      <c r="B68" s="42">
        <v>64</v>
      </c>
      <c r="C68" s="3" t="str">
        <f t="shared" si="2"/>
        <v>Quimpac S.A.</v>
      </c>
      <c r="D68" s="930" t="str">
        <f t="shared" si="3"/>
        <v/>
      </c>
      <c r="E68" s="931">
        <f t="shared" si="4"/>
        <v>23.000000000000004</v>
      </c>
      <c r="F68" s="932" t="str">
        <f t="shared" si="5"/>
        <v/>
      </c>
      <c r="G68" s="1052" t="str">
        <f t="shared" si="6"/>
        <v/>
      </c>
      <c r="H68" s="1050" t="str">
        <f t="shared" si="7"/>
        <v/>
      </c>
      <c r="I68" s="933">
        <f t="shared" si="8"/>
        <v>23.000000000000004</v>
      </c>
      <c r="J68" s="1490">
        <f t="shared" si="9"/>
        <v>23.000000000000004</v>
      </c>
      <c r="K68" s="1492"/>
      <c r="L68" s="1455" t="s">
        <v>183</v>
      </c>
      <c r="P68" s="1455">
        <v>59.999999999999993</v>
      </c>
      <c r="Q68" s="1455">
        <v>59.999999999999993</v>
      </c>
      <c r="AB68" s="1188"/>
    </row>
    <row r="69" spans="1:28" ht="19.899999999999999" customHeight="1" x14ac:dyDescent="0.25">
      <c r="A69" s="37"/>
      <c r="B69" s="41">
        <v>65</v>
      </c>
      <c r="C69" s="3" t="str">
        <f t="shared" si="2"/>
        <v>Refinería La Pampilla S.A.</v>
      </c>
      <c r="D69" s="930" t="str">
        <f t="shared" si="3"/>
        <v/>
      </c>
      <c r="E69" s="931">
        <f t="shared" si="4"/>
        <v>11.25</v>
      </c>
      <c r="F69" s="932" t="str">
        <f t="shared" si="5"/>
        <v/>
      </c>
      <c r="G69" s="1052" t="str">
        <f t="shared" si="6"/>
        <v/>
      </c>
      <c r="H69" s="1050" t="str">
        <f t="shared" si="7"/>
        <v/>
      </c>
      <c r="I69" s="933">
        <f t="shared" si="8"/>
        <v>11.25</v>
      </c>
      <c r="J69" s="1490">
        <f t="shared" ref="J69:J77" si="10">SUM(H69:I69)</f>
        <v>11.25</v>
      </c>
      <c r="K69" s="1492"/>
      <c r="L69" s="1455" t="s">
        <v>184</v>
      </c>
      <c r="N69" s="1455">
        <v>2.6249999999999991</v>
      </c>
      <c r="Q69" s="1455">
        <v>2.6249999999999991</v>
      </c>
      <c r="AB69" s="1188"/>
    </row>
    <row r="70" spans="1:28" ht="19.899999999999999" customHeight="1" x14ac:dyDescent="0.25">
      <c r="A70" s="37"/>
      <c r="B70" s="42">
        <v>66</v>
      </c>
      <c r="C70" s="3" t="str">
        <f t="shared" ref="C70:C78" si="11">+L72</f>
        <v>Savia Perú S.A.</v>
      </c>
      <c r="D70" s="930" t="str">
        <f t="shared" ref="D70:D79" si="12">+IF(M72&lt;&gt;0,M72,"")</f>
        <v/>
      </c>
      <c r="E70" s="931" t="str">
        <f t="shared" ref="E70:E79" si="13">+IF(N72&lt;&gt;0,N72,"")</f>
        <v/>
      </c>
      <c r="F70" s="932" t="str">
        <f t="shared" ref="F70:F79" si="14">+IF(O72&lt;&gt;0,O72,"")</f>
        <v/>
      </c>
      <c r="G70" s="1052">
        <f t="shared" ref="G70:G79" si="15">+IF(P72&lt;&gt;0,P72,"")</f>
        <v>2.11</v>
      </c>
      <c r="H70" s="1050" t="str">
        <f t="shared" ref="H70:H79" si="16">+IF((M72+O72)&lt;&gt;0,M72+O72,"")</f>
        <v/>
      </c>
      <c r="I70" s="933">
        <f t="shared" ref="I70:I79" si="17">+IF((N72+P72)&lt;&gt;0,N72+P72,"")</f>
        <v>2.11</v>
      </c>
      <c r="J70" s="1490">
        <f t="shared" si="10"/>
        <v>2.11</v>
      </c>
      <c r="K70" s="1492"/>
      <c r="L70" s="1455" t="s">
        <v>186</v>
      </c>
      <c r="N70" s="1455">
        <v>23.000000000000004</v>
      </c>
      <c r="Q70" s="1455">
        <v>23.000000000000004</v>
      </c>
      <c r="AB70" s="1188"/>
    </row>
    <row r="71" spans="1:28" ht="19.899999999999999" customHeight="1" x14ac:dyDescent="0.25">
      <c r="A71" s="37"/>
      <c r="B71" s="41">
        <v>67</v>
      </c>
      <c r="C71" s="3" t="str">
        <f t="shared" si="11"/>
        <v>Soc. Minera el Brocal S.A.</v>
      </c>
      <c r="D71" s="930" t="str">
        <f t="shared" si="12"/>
        <v/>
      </c>
      <c r="E71" s="931" t="str">
        <f t="shared" si="13"/>
        <v/>
      </c>
      <c r="F71" s="932">
        <f t="shared" si="14"/>
        <v>4.3360000000000003</v>
      </c>
      <c r="G71" s="1052" t="str">
        <f t="shared" si="15"/>
        <v/>
      </c>
      <c r="H71" s="1050">
        <f t="shared" si="16"/>
        <v>4.3360000000000003</v>
      </c>
      <c r="I71" s="933" t="str">
        <f t="shared" si="17"/>
        <v/>
      </c>
      <c r="J71" s="1490">
        <f t="shared" si="10"/>
        <v>4.3360000000000003</v>
      </c>
      <c r="K71" s="1492"/>
      <c r="L71" s="1455" t="s">
        <v>188</v>
      </c>
      <c r="N71" s="1455">
        <v>11.25</v>
      </c>
      <c r="Q71" s="1455">
        <v>11.25</v>
      </c>
      <c r="AB71" s="1188"/>
    </row>
    <row r="72" spans="1:28" ht="19.899999999999999" customHeight="1" x14ac:dyDescent="0.25">
      <c r="A72" s="37"/>
      <c r="B72" s="42">
        <v>68</v>
      </c>
      <c r="C72" s="3" t="str">
        <f t="shared" si="11"/>
        <v>Southern Perú Cooper Corporation Sucursal del Peru</v>
      </c>
      <c r="D72" s="930" t="str">
        <f t="shared" si="12"/>
        <v/>
      </c>
      <c r="E72" s="931">
        <f t="shared" si="13"/>
        <v>4.3</v>
      </c>
      <c r="F72" s="932">
        <f t="shared" si="14"/>
        <v>9</v>
      </c>
      <c r="G72" s="1052">
        <f t="shared" si="15"/>
        <v>1.25</v>
      </c>
      <c r="H72" s="1050">
        <f t="shared" si="16"/>
        <v>9</v>
      </c>
      <c r="I72" s="933">
        <f t="shared" si="17"/>
        <v>5.55</v>
      </c>
      <c r="J72" s="1490">
        <f t="shared" si="10"/>
        <v>14.55</v>
      </c>
      <c r="K72" s="1492"/>
      <c r="L72" s="1455" t="s">
        <v>190</v>
      </c>
      <c r="P72" s="1455">
        <v>2.11</v>
      </c>
      <c r="Q72" s="1455">
        <v>2.11</v>
      </c>
      <c r="AB72" s="1188"/>
    </row>
    <row r="73" spans="1:28" ht="19.899999999999999" customHeight="1" x14ac:dyDescent="0.25">
      <c r="A73" s="37"/>
      <c r="B73" s="41">
        <v>69</v>
      </c>
      <c r="C73" s="3" t="str">
        <f t="shared" si="11"/>
        <v>Sudamericana de Fibras S.A.</v>
      </c>
      <c r="D73" s="930" t="str">
        <f t="shared" si="12"/>
        <v/>
      </c>
      <c r="E73" s="931">
        <f t="shared" si="13"/>
        <v>2.9999999999999991</v>
      </c>
      <c r="F73" s="932" t="str">
        <f t="shared" si="14"/>
        <v/>
      </c>
      <c r="G73" s="1052" t="str">
        <f t="shared" si="15"/>
        <v/>
      </c>
      <c r="H73" s="1050" t="str">
        <f t="shared" si="16"/>
        <v/>
      </c>
      <c r="I73" s="933">
        <f t="shared" si="17"/>
        <v>2.9999999999999991</v>
      </c>
      <c r="J73" s="1490">
        <f t="shared" si="10"/>
        <v>2.9999999999999991</v>
      </c>
      <c r="K73" s="1492"/>
      <c r="L73" s="1455" t="s">
        <v>192</v>
      </c>
      <c r="O73" s="1455">
        <v>4.3360000000000003</v>
      </c>
      <c r="Q73" s="1455">
        <v>4.3360000000000003</v>
      </c>
      <c r="AB73" s="1188"/>
    </row>
    <row r="74" spans="1:28" ht="19.899999999999999" customHeight="1" x14ac:dyDescent="0.25">
      <c r="A74" s="37"/>
      <c r="B74" s="42">
        <v>70</v>
      </c>
      <c r="C74" s="3" t="str">
        <f t="shared" si="11"/>
        <v>Tecnológica de Alimentos S.A.</v>
      </c>
      <c r="D74" s="930" t="str">
        <f t="shared" si="12"/>
        <v/>
      </c>
      <c r="E74" s="931" t="str">
        <f t="shared" si="13"/>
        <v/>
      </c>
      <c r="F74" s="932" t="str">
        <f t="shared" si="14"/>
        <v/>
      </c>
      <c r="G74" s="1052">
        <f t="shared" si="15"/>
        <v>34.624000000000017</v>
      </c>
      <c r="H74" s="1050" t="str">
        <f t="shared" si="16"/>
        <v/>
      </c>
      <c r="I74" s="933">
        <f t="shared" si="17"/>
        <v>34.624000000000017</v>
      </c>
      <c r="J74" s="1490">
        <f t="shared" si="10"/>
        <v>34.624000000000017</v>
      </c>
      <c r="K74" s="1492"/>
      <c r="L74" s="1455" t="s">
        <v>1413</v>
      </c>
      <c r="N74" s="1455">
        <v>4.3</v>
      </c>
      <c r="O74" s="1455">
        <v>9</v>
      </c>
      <c r="P74" s="1455">
        <v>1.25</v>
      </c>
      <c r="Q74" s="1455">
        <v>14.55</v>
      </c>
      <c r="AB74" s="1188"/>
    </row>
    <row r="75" spans="1:28" ht="19.899999999999999" customHeight="1" x14ac:dyDescent="0.25">
      <c r="A75" s="37"/>
      <c r="B75" s="41">
        <v>71</v>
      </c>
      <c r="C75" s="3" t="str">
        <f t="shared" si="11"/>
        <v>Trupal S.A.</v>
      </c>
      <c r="D75" s="930" t="str">
        <f t="shared" si="12"/>
        <v/>
      </c>
      <c r="E75" s="931">
        <f t="shared" si="13"/>
        <v>15</v>
      </c>
      <c r="F75" s="932" t="str">
        <f t="shared" si="14"/>
        <v/>
      </c>
      <c r="G75" s="1052" t="str">
        <f t="shared" si="15"/>
        <v/>
      </c>
      <c r="H75" s="1050" t="str">
        <f t="shared" si="16"/>
        <v/>
      </c>
      <c r="I75" s="933">
        <f t="shared" si="17"/>
        <v>15</v>
      </c>
      <c r="J75" s="1490">
        <f t="shared" si="10"/>
        <v>15</v>
      </c>
      <c r="K75" s="1492"/>
      <c r="L75" s="1455" t="s">
        <v>195</v>
      </c>
      <c r="N75" s="1455">
        <v>2.9999999999999991</v>
      </c>
      <c r="Q75" s="1455">
        <v>2.9999999999999991</v>
      </c>
      <c r="AB75" s="1188"/>
    </row>
    <row r="76" spans="1:28" ht="19.899999999999999" customHeight="1" x14ac:dyDescent="0.25">
      <c r="A76" s="37"/>
      <c r="B76" s="42">
        <v>72</v>
      </c>
      <c r="C76" s="3" t="str">
        <f t="shared" si="11"/>
        <v>Unión Andina de Cementos S.A.A.</v>
      </c>
      <c r="D76" s="930">
        <f t="shared" si="12"/>
        <v>24.699999999999989</v>
      </c>
      <c r="E76" s="931">
        <f t="shared" si="13"/>
        <v>44.749999999999993</v>
      </c>
      <c r="F76" s="932" t="str">
        <f t="shared" si="14"/>
        <v/>
      </c>
      <c r="G76" s="1052">
        <f t="shared" si="15"/>
        <v>1.5999999999999999</v>
      </c>
      <c r="H76" s="1050">
        <f t="shared" si="16"/>
        <v>24.699999999999989</v>
      </c>
      <c r="I76" s="933">
        <f t="shared" si="17"/>
        <v>46.349999999999994</v>
      </c>
      <c r="J76" s="1490">
        <f t="shared" si="10"/>
        <v>71.049999999999983</v>
      </c>
      <c r="K76" s="1492"/>
      <c r="L76" s="1455" t="s">
        <v>1445</v>
      </c>
      <c r="P76" s="1455">
        <v>34.624000000000017</v>
      </c>
      <c r="Q76" s="1455">
        <v>34.624000000000017</v>
      </c>
      <c r="AB76" s="1188"/>
    </row>
    <row r="77" spans="1:28" ht="19.899999999999999" customHeight="1" x14ac:dyDescent="0.25">
      <c r="A77" s="37"/>
      <c r="B77" s="41">
        <v>73</v>
      </c>
      <c r="C77" s="3" t="str">
        <f t="shared" si="11"/>
        <v>Unión de Cervecerías Peruanas Backus y Johnston S.A.A.</v>
      </c>
      <c r="D77" s="930" t="str">
        <f t="shared" si="12"/>
        <v/>
      </c>
      <c r="E77" s="931">
        <f t="shared" si="13"/>
        <v>11.64</v>
      </c>
      <c r="F77" s="932" t="str">
        <f t="shared" si="14"/>
        <v/>
      </c>
      <c r="G77" s="1052">
        <f t="shared" si="15"/>
        <v>4.4000000000000012</v>
      </c>
      <c r="H77" s="1050" t="str">
        <f t="shared" si="16"/>
        <v/>
      </c>
      <c r="I77" s="933">
        <f t="shared" si="17"/>
        <v>16.040000000000003</v>
      </c>
      <c r="J77" s="1490">
        <f t="shared" si="10"/>
        <v>16.040000000000003</v>
      </c>
      <c r="K77" s="1492"/>
      <c r="L77" s="1455" t="s">
        <v>198</v>
      </c>
      <c r="N77" s="1455">
        <v>15</v>
      </c>
      <c r="Q77" s="1455">
        <v>15</v>
      </c>
      <c r="AB77" s="1188"/>
    </row>
    <row r="78" spans="1:28" ht="19.899999999999999" customHeight="1" x14ac:dyDescent="0.25">
      <c r="A78" s="37"/>
      <c r="B78" s="42">
        <v>74</v>
      </c>
      <c r="C78" s="3" t="str">
        <f t="shared" si="11"/>
        <v>Volcan Compañia Minera S.A.A.</v>
      </c>
      <c r="D78" s="930" t="str">
        <f t="shared" si="12"/>
        <v/>
      </c>
      <c r="E78" s="931" t="str">
        <f t="shared" si="13"/>
        <v/>
      </c>
      <c r="F78" s="932" t="str">
        <f t="shared" si="14"/>
        <v/>
      </c>
      <c r="G78" s="1052">
        <f t="shared" si="15"/>
        <v>18.325000000000003</v>
      </c>
      <c r="H78" s="1050" t="str">
        <f t="shared" si="16"/>
        <v/>
      </c>
      <c r="I78" s="933">
        <f t="shared" si="17"/>
        <v>18.325000000000003</v>
      </c>
      <c r="J78" s="1490">
        <f t="shared" ref="J78:J79" si="18">SUM(H78:I78)</f>
        <v>18.325000000000003</v>
      </c>
      <c r="K78" s="1492"/>
      <c r="L78" s="1455" t="s">
        <v>200</v>
      </c>
      <c r="M78" s="1455">
        <v>24.699999999999989</v>
      </c>
      <c r="N78" s="1455">
        <v>44.749999999999993</v>
      </c>
      <c r="P78" s="1455">
        <v>1.5999999999999999</v>
      </c>
      <c r="Q78" s="1455">
        <v>71.049999999999983</v>
      </c>
      <c r="AB78" s="1188"/>
    </row>
    <row r="79" spans="1:28" ht="19.899999999999999" customHeight="1" thickBot="1" x14ac:dyDescent="0.3">
      <c r="A79" s="37"/>
      <c r="B79" s="41">
        <v>75</v>
      </c>
      <c r="C79" s="3" t="str">
        <f>+L81</f>
        <v>Emp. De Serv. Priv. No Informantes</v>
      </c>
      <c r="D79" s="930" t="str">
        <f t="shared" si="12"/>
        <v/>
      </c>
      <c r="E79" s="931" t="str">
        <f t="shared" si="13"/>
        <v/>
      </c>
      <c r="F79" s="932">
        <f t="shared" si="14"/>
        <v>3.0000000000000004</v>
      </c>
      <c r="G79" s="1052">
        <f t="shared" si="15"/>
        <v>345.53799999999978</v>
      </c>
      <c r="H79" s="1050">
        <f t="shared" si="16"/>
        <v>3.0000000000000004</v>
      </c>
      <c r="I79" s="933">
        <f t="shared" si="17"/>
        <v>345.53799999999978</v>
      </c>
      <c r="J79" s="1490">
        <f t="shared" si="18"/>
        <v>348.53799999999978</v>
      </c>
      <c r="K79" s="1492"/>
      <c r="L79" s="1455" t="s">
        <v>1447</v>
      </c>
      <c r="N79" s="1455">
        <v>11.64</v>
      </c>
      <c r="P79" s="1455">
        <v>4.4000000000000012</v>
      </c>
      <c r="Q79" s="1455">
        <v>16.040000000000003</v>
      </c>
      <c r="AB79" s="1188"/>
    </row>
    <row r="80" spans="1:28" ht="19.899999999999999" customHeight="1" thickTop="1" x14ac:dyDescent="0.25">
      <c r="A80" s="37"/>
      <c r="B80" s="2047" t="s">
        <v>309</v>
      </c>
      <c r="C80" s="2048"/>
      <c r="D80" s="934">
        <f t="shared" ref="D80:J80" si="19">SUM(D5:D79)</f>
        <v>38.29999999999999</v>
      </c>
      <c r="E80" s="934">
        <f t="shared" si="19"/>
        <v>226.887</v>
      </c>
      <c r="F80" s="934">
        <f t="shared" si="19"/>
        <v>92.603000000000009</v>
      </c>
      <c r="G80" s="934">
        <f t="shared" si="19"/>
        <v>1105.1319999999996</v>
      </c>
      <c r="H80" s="1051">
        <f t="shared" si="19"/>
        <v>130.90300000000002</v>
      </c>
      <c r="I80" s="934">
        <f t="shared" si="19"/>
        <v>1332.0189999999998</v>
      </c>
      <c r="J80" s="1491">
        <f t="shared" si="19"/>
        <v>1462.9219999999998</v>
      </c>
      <c r="K80" s="1492"/>
      <c r="L80" s="1455" t="s">
        <v>1420</v>
      </c>
      <c r="P80" s="1455">
        <v>18.325000000000003</v>
      </c>
      <c r="Q80" s="1455">
        <v>18.325000000000003</v>
      </c>
      <c r="AB80" s="1188"/>
    </row>
    <row r="81" spans="1:28" ht="19.899999999999999" customHeight="1" x14ac:dyDescent="0.25">
      <c r="A81" s="37"/>
      <c r="B81" s="2049"/>
      <c r="C81" s="2050"/>
      <c r="D81" s="2056">
        <f>+SUM(D80:E80)</f>
        <v>265.18700000000001</v>
      </c>
      <c r="E81" s="2057"/>
      <c r="F81" s="2056">
        <f>+SUM(F80:G80)</f>
        <v>1197.7349999999997</v>
      </c>
      <c r="G81" s="2057"/>
      <c r="H81" s="2056">
        <f>+SUM(H80:I80)</f>
        <v>1462.9219999999998</v>
      </c>
      <c r="I81" s="2058"/>
      <c r="J81" s="43"/>
      <c r="K81" s="1492"/>
      <c r="L81" s="1455" t="s">
        <v>1506</v>
      </c>
      <c r="O81" s="1455">
        <v>3.0000000000000004</v>
      </c>
      <c r="P81" s="1455">
        <v>345.53799999999978</v>
      </c>
      <c r="Q81" s="1455">
        <v>348.53799999999978</v>
      </c>
      <c r="AB81" s="1188"/>
    </row>
    <row r="82" spans="1:28" ht="20.25" customHeight="1" x14ac:dyDescent="0.25">
      <c r="A82" s="37"/>
      <c r="B82" s="45" t="s">
        <v>310</v>
      </c>
      <c r="C82" s="46" t="s">
        <v>311</v>
      </c>
      <c r="D82" s="37"/>
      <c r="E82" s="37"/>
      <c r="F82" s="37"/>
      <c r="G82" s="37"/>
      <c r="H82" s="37"/>
      <c r="I82" s="37"/>
      <c r="J82" s="37"/>
      <c r="K82" s="1492"/>
      <c r="L82" s="1455" t="s">
        <v>389</v>
      </c>
      <c r="M82" s="1455">
        <v>38.29999999999999</v>
      </c>
      <c r="N82" s="1455">
        <v>226.887</v>
      </c>
      <c r="O82" s="1455">
        <v>92.603000000000009</v>
      </c>
      <c r="P82" s="1455">
        <v>1105.1319999999996</v>
      </c>
      <c r="Q82" s="1455">
        <v>1462.9219999999998</v>
      </c>
      <c r="AB82" s="1188"/>
    </row>
    <row r="83" spans="1:28" ht="18.75" customHeight="1" x14ac:dyDescent="0.25">
      <c r="A83" s="37"/>
      <c r="B83" s="205"/>
      <c r="C83" s="37"/>
      <c r="D83" s="37"/>
      <c r="E83" s="37"/>
      <c r="F83" s="37"/>
      <c r="G83" s="37"/>
      <c r="H83" s="37"/>
      <c r="I83" s="37"/>
      <c r="J83" s="37"/>
      <c r="K83" s="1492"/>
      <c r="AB83" s="1188"/>
    </row>
    <row r="84" spans="1:28" ht="18.75" customHeight="1" x14ac:dyDescent="0.25">
      <c r="A84" s="37"/>
      <c r="B84" s="205"/>
      <c r="C84" s="37"/>
      <c r="D84" s="37"/>
      <c r="E84" s="37"/>
      <c r="F84" s="37"/>
      <c r="G84" s="37"/>
      <c r="H84" s="37"/>
      <c r="I84" s="37"/>
      <c r="J84" s="44"/>
      <c r="K84" s="1492"/>
      <c r="AB84" s="1188"/>
    </row>
    <row r="85" spans="1:28" ht="18.75" customHeight="1" x14ac:dyDescent="0.25">
      <c r="A85" s="37"/>
      <c r="B85" s="205"/>
      <c r="C85" s="37"/>
      <c r="D85" s="37"/>
      <c r="E85" s="37"/>
      <c r="F85" s="37"/>
      <c r="G85" s="37"/>
      <c r="H85" s="37"/>
      <c r="I85" s="37"/>
      <c r="J85" s="37"/>
      <c r="K85" s="1492"/>
    </row>
    <row r="86" spans="1:28" ht="18.75" customHeight="1" x14ac:dyDescent="0.25">
      <c r="A86" s="37"/>
      <c r="B86" s="45"/>
      <c r="C86" s="46"/>
      <c r="D86" s="37"/>
      <c r="E86" s="37"/>
      <c r="F86" s="37"/>
      <c r="G86" s="37"/>
      <c r="H86" s="37"/>
      <c r="I86" s="37"/>
      <c r="J86" s="37"/>
      <c r="K86" s="1492"/>
    </row>
    <row r="87" spans="1:28" ht="15.75" x14ac:dyDescent="0.25">
      <c r="A87" s="37"/>
      <c r="K87" s="1492"/>
    </row>
    <row r="88" spans="1:28" ht="15.75" x14ac:dyDescent="0.25">
      <c r="A88" s="37"/>
      <c r="K88" s="1492"/>
    </row>
    <row r="89" spans="1:28" ht="15.75" x14ac:dyDescent="0.25">
      <c r="A89" s="37"/>
      <c r="K89" s="1492"/>
    </row>
  </sheetData>
  <mergeCells count="9">
    <mergeCell ref="H3:I3"/>
    <mergeCell ref="B80:C81"/>
    <mergeCell ref="B3:B4"/>
    <mergeCell ref="C3:C4"/>
    <mergeCell ref="D3:E3"/>
    <mergeCell ref="F3:G3"/>
    <mergeCell ref="D81:E81"/>
    <mergeCell ref="F81:G81"/>
    <mergeCell ref="H81:I81"/>
  </mergeCells>
  <pageMargins left="0.78740157480314965" right="0.59055118110236227" top="0.78740157480314965" bottom="0.62992125984251968" header="0" footer="0"/>
  <pageSetup paperSize="9" scale="47" fitToHeight="0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1:AA92"/>
  <sheetViews>
    <sheetView view="pageBreakPreview" zoomScale="70" zoomScaleNormal="70" zoomScaleSheetLayoutView="70" workbookViewId="0">
      <selection activeCell="P11" sqref="P11"/>
    </sheetView>
  </sheetViews>
  <sheetFormatPr baseColWidth="10" defaultRowHeight="15" x14ac:dyDescent="0.25"/>
  <cols>
    <col min="1" max="1" width="4" customWidth="1"/>
    <col min="2" max="2" width="20.85546875" customWidth="1"/>
    <col min="3" max="9" width="11.85546875" customWidth="1"/>
    <col min="10" max="10" width="11.85546875" style="1188" customWidth="1"/>
    <col min="11" max="12" width="11.85546875" customWidth="1"/>
    <col min="13" max="13" width="12.140625" customWidth="1"/>
    <col min="14" max="14" width="11.85546875" customWidth="1"/>
    <col min="15" max="15" width="12.5703125" customWidth="1"/>
    <col min="16" max="16" width="8.28515625" customWidth="1"/>
    <col min="17" max="17" width="19.42578125" style="1455" bestFit="1" customWidth="1"/>
    <col min="18" max="18" width="23" style="1455" bestFit="1" customWidth="1"/>
    <col min="19" max="19" width="8.28515625" style="1455" bestFit="1" customWidth="1"/>
    <col min="20" max="21" width="7.140625" style="1455" bestFit="1" customWidth="1"/>
    <col min="22" max="22" width="9.7109375" style="1455" bestFit="1" customWidth="1"/>
    <col min="23" max="23" width="8.28515625" style="1455" bestFit="1" customWidth="1"/>
    <col min="24" max="24" width="6" style="1455" bestFit="1" customWidth="1"/>
    <col min="25" max="25" width="5.28515625" style="1455" bestFit="1" customWidth="1"/>
    <col min="26" max="26" width="12.28515625" style="1455" bestFit="1" customWidth="1"/>
    <col min="27" max="27" width="12.28515625" bestFit="1" customWidth="1"/>
    <col min="28" max="28" width="25" bestFit="1" customWidth="1"/>
    <col min="29" max="29" width="18.7109375" bestFit="1" customWidth="1"/>
    <col min="30" max="30" width="25.7109375" bestFit="1" customWidth="1"/>
    <col min="31" max="31" width="18.28515625" bestFit="1" customWidth="1"/>
  </cols>
  <sheetData>
    <row r="1" spans="1:23" x14ac:dyDescent="0.25">
      <c r="A1" s="34"/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5"/>
      <c r="Q1" s="1467"/>
      <c r="R1" s="1467"/>
      <c r="S1" s="1467"/>
      <c r="T1" s="1467"/>
      <c r="U1" s="1467"/>
      <c r="V1" s="1467"/>
    </row>
    <row r="2" spans="1:23" x14ac:dyDescent="0.25">
      <c r="A2" s="246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5"/>
      <c r="Q2" s="1467"/>
      <c r="R2" s="1467"/>
      <c r="S2" s="1467"/>
      <c r="T2" s="1467"/>
      <c r="U2" s="1467"/>
      <c r="V2" s="1467"/>
      <c r="W2" s="1468"/>
    </row>
    <row r="3" spans="1:23" ht="15.75" x14ac:dyDescent="0.25">
      <c r="A3" s="247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5"/>
      <c r="Q3" s="1467"/>
      <c r="R3" s="1467"/>
      <c r="S3" s="1467"/>
      <c r="T3" s="1497"/>
      <c r="U3" s="1457" t="s">
        <v>1511</v>
      </c>
      <c r="V3" s="1455" t="s">
        <v>1133</v>
      </c>
    </row>
    <row r="4" spans="1:23" ht="15.75" x14ac:dyDescent="0.25">
      <c r="A4" s="247"/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5"/>
      <c r="Q4" s="1467"/>
      <c r="R4" s="1467"/>
      <c r="S4" s="1467"/>
      <c r="T4" s="1497"/>
      <c r="U4" s="1457" t="s">
        <v>1127</v>
      </c>
      <c r="V4" s="1455" t="s">
        <v>1513</v>
      </c>
    </row>
    <row r="5" spans="1:23" ht="15.75" x14ac:dyDescent="0.25">
      <c r="A5" s="247"/>
      <c r="B5" s="34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5"/>
      <c r="Q5" s="1498" t="s">
        <v>289</v>
      </c>
      <c r="R5" s="1467"/>
      <c r="S5" s="1467"/>
      <c r="T5" s="1497"/>
      <c r="U5" s="1457" t="s">
        <v>1508</v>
      </c>
      <c r="V5" s="1455" t="s">
        <v>1459</v>
      </c>
    </row>
    <row r="6" spans="1:23" ht="15.75" x14ac:dyDescent="0.25">
      <c r="A6" s="247"/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5"/>
      <c r="Q6" s="1467"/>
      <c r="R6" s="1467"/>
      <c r="S6" s="1467"/>
      <c r="T6" s="1497"/>
    </row>
    <row r="7" spans="1:23" ht="15.75" x14ac:dyDescent="0.25">
      <c r="A7" s="247"/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5"/>
      <c r="Q7" s="1467" t="s">
        <v>312</v>
      </c>
      <c r="R7" s="1467" t="s">
        <v>301</v>
      </c>
      <c r="S7" s="1467" t="s">
        <v>302</v>
      </c>
      <c r="T7" s="1497"/>
      <c r="U7" s="1455" t="s">
        <v>1477</v>
      </c>
      <c r="V7" s="1455" t="s">
        <v>1708</v>
      </c>
      <c r="W7" s="1456"/>
    </row>
    <row r="8" spans="1:23" ht="15.75" x14ac:dyDescent="0.25">
      <c r="A8" s="247"/>
      <c r="B8" s="34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5"/>
      <c r="Q8" s="1467" t="s">
        <v>172</v>
      </c>
      <c r="R8" s="1499">
        <v>135.78</v>
      </c>
      <c r="S8" s="1472">
        <v>9.2814244368462515E-2</v>
      </c>
      <c r="T8" s="1497"/>
      <c r="U8" s="1455" t="s">
        <v>172</v>
      </c>
      <c r="V8" s="1455">
        <v>135.78</v>
      </c>
      <c r="W8" s="1467"/>
    </row>
    <row r="9" spans="1:23" ht="15.75" x14ac:dyDescent="0.25">
      <c r="A9" s="247"/>
      <c r="B9" s="34"/>
      <c r="C9" s="34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5"/>
      <c r="Q9" s="1467" t="s">
        <v>174</v>
      </c>
      <c r="R9" s="1499">
        <v>77.400000000000006</v>
      </c>
      <c r="S9" s="1472">
        <v>5.2907810532618935E-2</v>
      </c>
      <c r="T9" s="1467"/>
      <c r="U9" s="1455" t="s">
        <v>174</v>
      </c>
      <c r="V9" s="1455">
        <v>77.400000000000006</v>
      </c>
      <c r="W9" s="1467"/>
    </row>
    <row r="10" spans="1:23" ht="15.75" x14ac:dyDescent="0.25">
      <c r="A10" s="247"/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5"/>
      <c r="Q10" s="1467" t="s">
        <v>201</v>
      </c>
      <c r="R10" s="1499">
        <v>71.05</v>
      </c>
      <c r="S10" s="1472">
        <v>4.8567182665924739E-2</v>
      </c>
      <c r="T10" s="1497"/>
      <c r="U10" s="1455" t="s">
        <v>201</v>
      </c>
      <c r="V10" s="1455">
        <v>71.05</v>
      </c>
      <c r="W10" s="1467"/>
    </row>
    <row r="11" spans="1:23" x14ac:dyDescent="0.25">
      <c r="A11" s="34"/>
      <c r="B11" s="34"/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5"/>
      <c r="Q11" s="1467" t="s">
        <v>182</v>
      </c>
      <c r="R11" s="1499">
        <v>66.685000000000002</v>
      </c>
      <c r="S11" s="1472">
        <v>4.5583428234724721E-2</v>
      </c>
      <c r="T11" s="1467"/>
      <c r="U11" s="1455" t="s">
        <v>182</v>
      </c>
      <c r="V11" s="1455">
        <v>66.685000000000002</v>
      </c>
      <c r="W11" s="1467"/>
    </row>
    <row r="12" spans="1:23" x14ac:dyDescent="0.25">
      <c r="A12" s="34"/>
      <c r="B12" s="34"/>
      <c r="C12" s="34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5"/>
      <c r="Q12" s="1467" t="s">
        <v>1505</v>
      </c>
      <c r="R12" s="1499">
        <v>60</v>
      </c>
      <c r="S12" s="1472">
        <v>4.1013806614433282E-2</v>
      </c>
      <c r="T12" s="1467"/>
      <c r="U12" s="1455" t="s">
        <v>1505</v>
      </c>
      <c r="V12" s="1455">
        <v>60</v>
      </c>
      <c r="W12" s="1467"/>
    </row>
    <row r="13" spans="1:23" x14ac:dyDescent="0.25">
      <c r="A13" s="34"/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5"/>
      <c r="Q13" s="1467" t="s">
        <v>165</v>
      </c>
      <c r="R13" s="1499">
        <v>40.24</v>
      </c>
      <c r="S13" s="1472">
        <v>2.7506592969413254E-2</v>
      </c>
      <c r="T13" s="1467"/>
      <c r="U13" s="1455" t="s">
        <v>165</v>
      </c>
      <c r="V13" s="1455">
        <v>40.24</v>
      </c>
      <c r="W13" s="1467"/>
    </row>
    <row r="14" spans="1:23" x14ac:dyDescent="0.25">
      <c r="A14" s="34"/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5"/>
      <c r="Q14" s="1473" t="s">
        <v>303</v>
      </c>
      <c r="R14" s="1499">
        <v>1011.767000000001</v>
      </c>
      <c r="S14" s="1472">
        <v>0.69160693461442257</v>
      </c>
      <c r="T14" s="1467"/>
      <c r="U14" s="1455" t="s">
        <v>389</v>
      </c>
      <c r="V14" s="1455">
        <v>451.15500000000003</v>
      </c>
      <c r="W14" s="1467"/>
    </row>
    <row r="15" spans="1:23" x14ac:dyDescent="0.25">
      <c r="A15" s="34"/>
      <c r="B15" s="34"/>
      <c r="C15" s="34"/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5"/>
      <c r="Q15" s="1473" t="s">
        <v>289</v>
      </c>
      <c r="R15" s="1499">
        <v>1462.9220000000009</v>
      </c>
      <c r="S15" s="1472">
        <v>1</v>
      </c>
      <c r="T15" s="1467"/>
      <c r="U15" s="1467"/>
      <c r="V15" s="1467"/>
      <c r="W15" s="1467"/>
    </row>
    <row r="16" spans="1:23" x14ac:dyDescent="0.25">
      <c r="A16" s="34"/>
      <c r="B16" s="34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5"/>
      <c r="Q16" s="1467"/>
      <c r="R16" s="1467"/>
      <c r="S16" s="1467"/>
      <c r="T16" s="1467"/>
      <c r="U16" s="1467"/>
      <c r="V16" s="1467"/>
      <c r="W16" s="1467"/>
    </row>
    <row r="17" spans="1:23" x14ac:dyDescent="0.25">
      <c r="A17" s="34"/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5"/>
      <c r="Q17" s="1467"/>
      <c r="R17" s="1467"/>
      <c r="S17" s="1467"/>
      <c r="T17" s="1467"/>
      <c r="U17" s="1467"/>
      <c r="V17" s="1467"/>
      <c r="W17" s="1467"/>
    </row>
    <row r="18" spans="1:23" x14ac:dyDescent="0.25">
      <c r="A18" s="34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5"/>
      <c r="Q18" s="1467"/>
      <c r="R18" s="1467"/>
      <c r="S18" s="1467"/>
      <c r="T18" s="1467"/>
      <c r="U18" s="1467"/>
      <c r="V18" s="1467"/>
      <c r="W18" s="1467"/>
    </row>
    <row r="19" spans="1:23" x14ac:dyDescent="0.25">
      <c r="A19" s="34"/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5"/>
      <c r="Q19" s="1467"/>
      <c r="R19" s="1467"/>
      <c r="S19" s="1467"/>
      <c r="T19" s="1467"/>
      <c r="U19" s="1467"/>
      <c r="V19" s="1467"/>
      <c r="W19" s="1467"/>
    </row>
    <row r="20" spans="1:23" x14ac:dyDescent="0.25">
      <c r="A20" s="34"/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5"/>
      <c r="Q20" s="1467"/>
      <c r="R20" s="1467"/>
      <c r="S20" s="1467"/>
      <c r="T20" s="1467"/>
      <c r="U20" s="1467"/>
      <c r="V20" s="1467"/>
      <c r="W20" s="1467"/>
    </row>
    <row r="21" spans="1:23" x14ac:dyDescent="0.25">
      <c r="A21" s="34"/>
      <c r="B21" s="34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5"/>
      <c r="Q21" s="1467"/>
      <c r="R21" s="1467"/>
      <c r="S21" s="1467"/>
      <c r="T21" s="1467"/>
      <c r="U21" s="1467"/>
      <c r="V21" s="1467"/>
      <c r="W21" s="1467"/>
    </row>
    <row r="22" spans="1:23" x14ac:dyDescent="0.25">
      <c r="A22" s="34"/>
      <c r="B22" s="34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5"/>
      <c r="Q22" s="1467"/>
      <c r="R22" s="1467"/>
      <c r="S22" s="1467"/>
      <c r="T22" s="1467"/>
      <c r="U22" s="1467"/>
      <c r="V22" s="1467"/>
      <c r="W22" s="1467"/>
    </row>
    <row r="23" spans="1:23" x14ac:dyDescent="0.25">
      <c r="A23" s="34"/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5"/>
      <c r="Q23" s="1467"/>
      <c r="R23" s="1467"/>
      <c r="S23" s="1467"/>
      <c r="T23" s="1467"/>
      <c r="U23" s="1467"/>
      <c r="V23" s="1467"/>
      <c r="W23" s="1467"/>
    </row>
    <row r="24" spans="1:23" x14ac:dyDescent="0.25">
      <c r="A24" s="34"/>
      <c r="B24" s="34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5"/>
      <c r="Q24" s="1467"/>
      <c r="R24" s="1467"/>
      <c r="S24" s="1467"/>
      <c r="T24" s="1467"/>
      <c r="U24" s="1467"/>
      <c r="V24" s="1467"/>
      <c r="W24" s="1467"/>
    </row>
    <row r="25" spans="1:23" x14ac:dyDescent="0.25">
      <c r="A25" s="34"/>
      <c r="B25" s="34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5"/>
      <c r="Q25" s="1467"/>
      <c r="R25" s="1467"/>
      <c r="S25" s="1467"/>
      <c r="T25" s="1467"/>
      <c r="U25" s="1467"/>
      <c r="V25" s="1467"/>
      <c r="W25" s="1467"/>
    </row>
    <row r="26" spans="1:23" x14ac:dyDescent="0.25">
      <c r="A26" s="34"/>
      <c r="B26" s="34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5"/>
      <c r="Q26" s="1467"/>
      <c r="R26" s="1467"/>
      <c r="S26" s="1467"/>
      <c r="T26" s="1467"/>
      <c r="U26" s="1467"/>
      <c r="V26" s="1467"/>
      <c r="W26" s="1467"/>
    </row>
    <row r="27" spans="1:23" x14ac:dyDescent="0.25">
      <c r="A27" s="34"/>
      <c r="B27" s="34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5"/>
      <c r="Q27" s="1467"/>
      <c r="R27" s="1467"/>
      <c r="S27" s="1467"/>
      <c r="T27" s="1467"/>
      <c r="U27" s="1467"/>
      <c r="V27" s="1467"/>
      <c r="W27" s="1467"/>
    </row>
    <row r="28" spans="1:23" x14ac:dyDescent="0.25">
      <c r="A28" s="34"/>
      <c r="B28" s="34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5"/>
      <c r="Q28" s="1467"/>
      <c r="R28" s="1467"/>
      <c r="S28" s="1467"/>
      <c r="T28" s="1467"/>
      <c r="U28" s="1467"/>
      <c r="V28" s="1467"/>
      <c r="W28" s="1467"/>
    </row>
    <row r="29" spans="1:23" x14ac:dyDescent="0.25">
      <c r="A29" s="34"/>
      <c r="B29" s="34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5"/>
      <c r="Q29" s="1467"/>
      <c r="R29" s="1467"/>
      <c r="S29" s="1467"/>
      <c r="T29" s="1467"/>
      <c r="U29" s="1467"/>
      <c r="V29" s="1467"/>
      <c r="W29" s="1467"/>
    </row>
    <row r="30" spans="1:23" x14ac:dyDescent="0.25">
      <c r="A30" s="246"/>
      <c r="B30" s="34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5"/>
      <c r="Q30" s="1467"/>
      <c r="R30" s="1467"/>
      <c r="S30" s="1467"/>
      <c r="T30" s="1467"/>
      <c r="U30" s="1467"/>
      <c r="V30" s="1467"/>
      <c r="W30" s="1467"/>
    </row>
    <row r="31" spans="1:23" ht="15.75" x14ac:dyDescent="0.25">
      <c r="A31" s="247"/>
      <c r="B31" s="34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5"/>
      <c r="Q31" s="1467"/>
      <c r="R31" s="1467"/>
      <c r="S31" s="1467"/>
      <c r="T31" s="1467"/>
      <c r="U31" s="1467"/>
      <c r="V31" s="1467"/>
      <c r="W31" s="1467"/>
    </row>
    <row r="32" spans="1:23" ht="15.75" x14ac:dyDescent="0.25">
      <c r="A32" s="247"/>
      <c r="B32" s="34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5"/>
      <c r="Q32" s="1467"/>
      <c r="R32" s="1467"/>
      <c r="S32" s="1467"/>
      <c r="T32" s="1467"/>
      <c r="U32" s="1467"/>
      <c r="V32" s="1467"/>
      <c r="W32" s="1467"/>
    </row>
    <row r="33" spans="1:23" ht="15.75" x14ac:dyDescent="0.25">
      <c r="A33" s="247"/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5"/>
      <c r="Q33" s="1467"/>
      <c r="R33" s="1467"/>
      <c r="S33" s="1467"/>
      <c r="T33" s="1467"/>
      <c r="U33" s="1457" t="s">
        <v>1511</v>
      </c>
      <c r="V33" s="1455" t="s">
        <v>1459</v>
      </c>
      <c r="W33" s="1467"/>
    </row>
    <row r="34" spans="1:23" ht="15.75" x14ac:dyDescent="0.25">
      <c r="A34" s="247"/>
      <c r="B34" s="34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5"/>
      <c r="Q34" s="1467"/>
      <c r="R34" s="1467"/>
      <c r="S34" s="1467"/>
      <c r="T34" s="1467"/>
      <c r="U34" s="1457" t="s">
        <v>1127</v>
      </c>
      <c r="V34" s="1455" t="s">
        <v>1513</v>
      </c>
      <c r="W34" s="1467"/>
    </row>
    <row r="35" spans="1:23" ht="15.75" x14ac:dyDescent="0.25">
      <c r="A35" s="247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5"/>
      <c r="Q35" s="1498" t="s">
        <v>304</v>
      </c>
      <c r="R35" s="1467"/>
      <c r="S35" s="1467"/>
      <c r="T35" s="1467"/>
      <c r="U35" s="1457" t="s">
        <v>1508</v>
      </c>
      <c r="V35" s="1455" t="s">
        <v>383</v>
      </c>
      <c r="W35" s="1467"/>
    </row>
    <row r="36" spans="1:23" ht="15.75" x14ac:dyDescent="0.25">
      <c r="A36" s="247"/>
      <c r="B36" s="34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5"/>
      <c r="Q36" s="1467"/>
      <c r="R36" s="1502"/>
      <c r="S36" s="1467"/>
      <c r="T36" s="1467"/>
      <c r="W36" s="1467"/>
    </row>
    <row r="37" spans="1:23" ht="15.75" x14ac:dyDescent="0.25">
      <c r="A37" s="247"/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5"/>
      <c r="Q37" s="1467" t="s">
        <v>312</v>
      </c>
      <c r="R37" s="1467" t="s">
        <v>301</v>
      </c>
      <c r="S37" s="1467" t="s">
        <v>302</v>
      </c>
      <c r="T37" s="1467"/>
      <c r="U37" s="1455" t="s">
        <v>1477</v>
      </c>
      <c r="V37" s="1455" t="s">
        <v>1708</v>
      </c>
      <c r="W37" s="1467"/>
    </row>
    <row r="38" spans="1:23" ht="15.75" x14ac:dyDescent="0.25">
      <c r="A38" s="247"/>
      <c r="B38" s="34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5"/>
      <c r="Q38" s="1467" t="s">
        <v>201</v>
      </c>
      <c r="R38" s="1499">
        <v>24.7</v>
      </c>
      <c r="S38" s="1472">
        <v>0.18868933485099654</v>
      </c>
      <c r="T38" s="1502"/>
      <c r="U38" s="1455" t="s">
        <v>201</v>
      </c>
      <c r="V38" s="1455">
        <v>24.7</v>
      </c>
      <c r="W38" s="1467"/>
    </row>
    <row r="39" spans="1:23" ht="15.75" x14ac:dyDescent="0.25">
      <c r="A39" s="34"/>
      <c r="B39" s="34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5"/>
      <c r="Q39" s="1467" t="s">
        <v>138</v>
      </c>
      <c r="R39" s="1499">
        <v>23.384</v>
      </c>
      <c r="S39" s="1472">
        <v>0.17863608931804467</v>
      </c>
      <c r="T39" s="1503"/>
      <c r="U39" s="1455" t="s">
        <v>138</v>
      </c>
      <c r="V39" s="1455">
        <v>23.384</v>
      </c>
      <c r="W39" s="1467"/>
    </row>
    <row r="40" spans="1:23" ht="15.75" x14ac:dyDescent="0.25">
      <c r="A40" s="34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5"/>
      <c r="Q40" s="1467" t="s">
        <v>134</v>
      </c>
      <c r="R40" s="1499">
        <v>12.6</v>
      </c>
      <c r="S40" s="1472">
        <v>9.6254478506986096E-2</v>
      </c>
      <c r="T40" s="1503"/>
      <c r="U40" s="1455" t="s">
        <v>134</v>
      </c>
      <c r="V40" s="1455">
        <v>12.6</v>
      </c>
      <c r="W40" s="1467"/>
    </row>
    <row r="41" spans="1:23" ht="15.75" x14ac:dyDescent="0.25">
      <c r="A41" s="34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5"/>
      <c r="Q41" s="1467" t="s">
        <v>125</v>
      </c>
      <c r="R41" s="1499">
        <v>11.5</v>
      </c>
      <c r="S41" s="1472">
        <v>8.7851309748439688E-2</v>
      </c>
      <c r="T41" s="1503"/>
      <c r="U41" s="1455" t="s">
        <v>125</v>
      </c>
      <c r="V41" s="1455">
        <v>11.5</v>
      </c>
      <c r="W41" s="1467"/>
    </row>
    <row r="42" spans="1:23" ht="15.75" x14ac:dyDescent="0.25">
      <c r="A42" s="34"/>
      <c r="B42" s="34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5"/>
      <c r="Q42" s="1467" t="s">
        <v>119</v>
      </c>
      <c r="R42" s="1499">
        <v>10.853</v>
      </c>
      <c r="S42" s="1472">
        <v>8.2908718669549214E-2</v>
      </c>
      <c r="T42" s="1503"/>
      <c r="U42" s="1455" t="s">
        <v>119</v>
      </c>
      <c r="V42" s="1455">
        <v>10.853</v>
      </c>
      <c r="W42" s="1467"/>
    </row>
    <row r="43" spans="1:23" ht="15.75" x14ac:dyDescent="0.25">
      <c r="A43" s="34"/>
      <c r="B43" s="34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5"/>
      <c r="Q43" s="1467" t="s">
        <v>194</v>
      </c>
      <c r="R43" s="1499">
        <v>9</v>
      </c>
      <c r="S43" s="1472">
        <v>6.8753198933561493E-2</v>
      </c>
      <c r="T43" s="1503"/>
      <c r="U43" s="1455" t="s">
        <v>194</v>
      </c>
      <c r="V43" s="1455">
        <v>9</v>
      </c>
      <c r="W43" s="1467"/>
    </row>
    <row r="44" spans="1:23" ht="15.75" x14ac:dyDescent="0.25">
      <c r="A44" s="34"/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5"/>
      <c r="Q44" s="1473" t="s">
        <v>303</v>
      </c>
      <c r="R44" s="1474">
        <v>38.866</v>
      </c>
      <c r="S44" s="1472">
        <v>0.29690686997242233</v>
      </c>
      <c r="T44" s="1497"/>
      <c r="U44" s="1455" t="s">
        <v>389</v>
      </c>
      <c r="V44" s="1455">
        <v>92.036999999999992</v>
      </c>
      <c r="W44" s="1467"/>
    </row>
    <row r="45" spans="1:23" ht="15.75" x14ac:dyDescent="0.25">
      <c r="A45" s="34"/>
      <c r="B45" s="34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5"/>
      <c r="Q45" s="1473" t="s">
        <v>289</v>
      </c>
      <c r="R45" s="1474">
        <v>130.90299999999999</v>
      </c>
      <c r="S45" s="1472">
        <v>1</v>
      </c>
      <c r="T45" s="1497"/>
      <c r="W45" s="1467"/>
    </row>
    <row r="46" spans="1:23" x14ac:dyDescent="0.25">
      <c r="A46" s="34"/>
      <c r="B46" s="34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5"/>
      <c r="Q46" s="1467"/>
      <c r="R46" s="1467"/>
      <c r="S46" s="1467"/>
      <c r="T46" s="1467"/>
      <c r="W46" s="1467"/>
    </row>
    <row r="47" spans="1:23" x14ac:dyDescent="0.25">
      <c r="A47" s="34"/>
      <c r="B47" s="34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5"/>
      <c r="Q47" s="1467"/>
      <c r="R47" s="1467"/>
      <c r="S47" s="1467"/>
      <c r="T47" s="1467"/>
      <c r="W47" s="1467"/>
    </row>
    <row r="48" spans="1:23" x14ac:dyDescent="0.25">
      <c r="A48" s="34"/>
      <c r="B48" s="34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5"/>
      <c r="Q48" s="1467"/>
      <c r="R48" s="1467"/>
      <c r="S48" s="1467"/>
      <c r="T48" s="1467"/>
      <c r="W48" s="1467"/>
    </row>
    <row r="49" spans="1:27" x14ac:dyDescent="0.25">
      <c r="A49" s="34"/>
      <c r="B49" s="34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5"/>
      <c r="Q49" s="1467"/>
      <c r="R49" s="1467"/>
      <c r="S49" s="1467"/>
      <c r="T49" s="1467"/>
      <c r="W49" s="1467"/>
    </row>
    <row r="50" spans="1:27" x14ac:dyDescent="0.25">
      <c r="A50" s="34"/>
      <c r="B50" s="34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5"/>
      <c r="Q50" s="1467"/>
      <c r="R50" s="1467"/>
      <c r="S50" s="1467"/>
      <c r="T50" s="1467"/>
      <c r="W50" s="1467"/>
    </row>
    <row r="51" spans="1:27" x14ac:dyDescent="0.25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5"/>
      <c r="Q51" s="1467"/>
      <c r="R51" s="1467"/>
      <c r="S51" s="1467"/>
      <c r="T51" s="1467"/>
      <c r="W51" s="1467"/>
    </row>
    <row r="52" spans="1:27" x14ac:dyDescent="0.25">
      <c r="A52" s="34"/>
      <c r="B52" s="34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5"/>
      <c r="Q52" s="1467"/>
      <c r="R52" s="1467"/>
      <c r="S52" s="1467"/>
      <c r="T52" s="1467"/>
      <c r="W52" s="1467"/>
    </row>
    <row r="53" spans="1:27" x14ac:dyDescent="0.25">
      <c r="A53" s="34"/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5"/>
      <c r="Q53" s="1467"/>
      <c r="R53" s="1467"/>
      <c r="S53" s="1467"/>
      <c r="T53" s="1467"/>
      <c r="W53" s="1467"/>
    </row>
    <row r="54" spans="1:27" x14ac:dyDescent="0.25">
      <c r="A54" s="34"/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5"/>
      <c r="Q54" s="1467"/>
      <c r="R54" s="1467"/>
      <c r="S54" s="1467"/>
      <c r="T54" s="1467"/>
      <c r="W54" s="1467"/>
    </row>
    <row r="55" spans="1:27" x14ac:dyDescent="0.25">
      <c r="A55" s="34"/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5"/>
      <c r="Q55" s="1467"/>
      <c r="R55" s="1467"/>
      <c r="S55" s="1467"/>
      <c r="T55" s="1467"/>
      <c r="W55" s="1467"/>
    </row>
    <row r="56" spans="1:27" x14ac:dyDescent="0.25">
      <c r="A56" s="34"/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5"/>
      <c r="Q56" s="1467"/>
      <c r="R56" s="1467"/>
      <c r="S56" s="1467"/>
      <c r="T56" s="1467"/>
      <c r="W56" s="1467"/>
    </row>
    <row r="57" spans="1:27" x14ac:dyDescent="0.25">
      <c r="A57" s="246"/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5"/>
      <c r="Q57" s="1467"/>
      <c r="R57" s="1467"/>
      <c r="S57" s="1467"/>
      <c r="T57" s="1467"/>
      <c r="W57" s="1467"/>
    </row>
    <row r="58" spans="1:27" ht="15.75" x14ac:dyDescent="0.25">
      <c r="A58" s="247"/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5"/>
      <c r="Q58" s="1467"/>
      <c r="R58" s="1467"/>
      <c r="S58" s="1467"/>
      <c r="T58" s="1467"/>
      <c r="U58" s="1467"/>
      <c r="V58" s="1467"/>
      <c r="W58" s="1467"/>
    </row>
    <row r="59" spans="1:27" ht="15.75" x14ac:dyDescent="0.25">
      <c r="A59" s="247"/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5"/>
      <c r="Q59" s="1467"/>
      <c r="R59" s="1467"/>
      <c r="S59" s="1467"/>
      <c r="T59" s="1467"/>
      <c r="U59" s="1467"/>
      <c r="V59" s="1467"/>
      <c r="W59" s="1467"/>
    </row>
    <row r="60" spans="1:27" ht="15.75" x14ac:dyDescent="0.25">
      <c r="A60" s="247"/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5"/>
      <c r="Q60" s="1474"/>
      <c r="R60" s="1467"/>
      <c r="S60" s="1467"/>
      <c r="T60" s="1467"/>
      <c r="U60" s="1457" t="s">
        <v>1511</v>
      </c>
      <c r="V60" s="1455" t="s">
        <v>1133</v>
      </c>
      <c r="W60" s="1467"/>
      <c r="AA60" s="1188"/>
    </row>
    <row r="61" spans="1:27" ht="15.75" x14ac:dyDescent="0.25">
      <c r="A61" s="247"/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5"/>
      <c r="Q61" s="1467"/>
      <c r="R61" s="1467"/>
      <c r="S61" s="1467"/>
      <c r="T61" s="1467"/>
      <c r="U61" s="1457" t="s">
        <v>1127</v>
      </c>
      <c r="V61" s="1455" t="s">
        <v>1513</v>
      </c>
      <c r="W61" s="1467"/>
      <c r="AA61" s="1188"/>
    </row>
    <row r="62" spans="1:27" ht="15.75" x14ac:dyDescent="0.25">
      <c r="A62" s="247"/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5"/>
      <c r="Q62" s="1498" t="s">
        <v>305</v>
      </c>
      <c r="R62" s="1467"/>
      <c r="S62" s="1467"/>
      <c r="T62" s="1467"/>
      <c r="U62" s="1457" t="s">
        <v>1508</v>
      </c>
      <c r="V62" s="1455" t="s">
        <v>384</v>
      </c>
      <c r="W62" s="1467"/>
      <c r="AA62" s="1188"/>
    </row>
    <row r="63" spans="1:27" ht="15.75" x14ac:dyDescent="0.25">
      <c r="A63" s="247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5"/>
      <c r="Q63" s="1467"/>
      <c r="R63" s="1467"/>
      <c r="S63" s="1467"/>
      <c r="T63" s="1467"/>
      <c r="W63" s="1467"/>
      <c r="AA63" s="1188"/>
    </row>
    <row r="64" spans="1:27" ht="15.75" x14ac:dyDescent="0.25">
      <c r="A64" s="247"/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5"/>
      <c r="Q64" s="1467" t="s">
        <v>312</v>
      </c>
      <c r="R64" s="1467" t="s">
        <v>301</v>
      </c>
      <c r="S64" s="1467" t="s">
        <v>302</v>
      </c>
      <c r="T64" s="1467"/>
      <c r="U64" s="1455" t="s">
        <v>1477</v>
      </c>
      <c r="V64" s="1455" t="s">
        <v>1708</v>
      </c>
      <c r="W64" s="1467"/>
    </row>
    <row r="65" spans="1:23" ht="15.75" x14ac:dyDescent="0.25">
      <c r="A65" s="247"/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5"/>
      <c r="Q65" s="1467" t="s">
        <v>172</v>
      </c>
      <c r="R65" s="1499">
        <v>135.78</v>
      </c>
      <c r="S65" s="1472">
        <v>0.10193548290227085</v>
      </c>
      <c r="T65" s="1467"/>
      <c r="U65" s="1455" t="s">
        <v>172</v>
      </c>
      <c r="V65" s="1455">
        <v>135.78</v>
      </c>
      <c r="W65" s="1467"/>
    </row>
    <row r="66" spans="1:23" x14ac:dyDescent="0.25">
      <c r="A66" s="34"/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5"/>
      <c r="Q66" s="1467" t="s">
        <v>174</v>
      </c>
      <c r="R66" s="1499">
        <v>77.400000000000006</v>
      </c>
      <c r="S66" s="1472">
        <v>5.8107279250521164E-2</v>
      </c>
      <c r="T66" s="1467"/>
      <c r="U66" s="1455" t="s">
        <v>174</v>
      </c>
      <c r="V66" s="1455">
        <v>77.400000000000006</v>
      </c>
      <c r="W66" s="1467"/>
    </row>
    <row r="67" spans="1:23" x14ac:dyDescent="0.25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5"/>
      <c r="Q67" s="1467" t="s">
        <v>182</v>
      </c>
      <c r="R67" s="1499">
        <v>66.685000000000002</v>
      </c>
      <c r="S67" s="1472">
        <v>5.0063099700529766E-2</v>
      </c>
      <c r="T67" s="1467"/>
      <c r="U67" s="1455" t="s">
        <v>182</v>
      </c>
      <c r="V67" s="1455">
        <v>66.685000000000002</v>
      </c>
      <c r="W67" s="1467"/>
    </row>
    <row r="68" spans="1:23" x14ac:dyDescent="0.25">
      <c r="A68" s="34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5"/>
      <c r="Q68" s="1467" t="s">
        <v>1505</v>
      </c>
      <c r="R68" s="1499">
        <v>60</v>
      </c>
      <c r="S68" s="1472">
        <v>4.5044402519783845E-2</v>
      </c>
      <c r="T68" s="1467"/>
      <c r="U68" s="1455" t="s">
        <v>1505</v>
      </c>
      <c r="V68" s="1455">
        <v>60</v>
      </c>
      <c r="W68" s="1467"/>
    </row>
    <row r="69" spans="1:23" x14ac:dyDescent="0.25">
      <c r="A69" s="34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5"/>
      <c r="Q69" s="1467" t="s">
        <v>201</v>
      </c>
      <c r="R69" s="1499">
        <v>46.35</v>
      </c>
      <c r="S69" s="1472">
        <v>3.4796800946533021E-2</v>
      </c>
      <c r="T69" s="1467"/>
      <c r="U69" s="1455" t="s">
        <v>201</v>
      </c>
      <c r="V69" s="1455">
        <v>46.35</v>
      </c>
      <c r="W69" s="1467"/>
    </row>
    <row r="70" spans="1:23" x14ac:dyDescent="0.25">
      <c r="A70" s="34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5"/>
      <c r="Q70" s="1467" t="s">
        <v>165</v>
      </c>
      <c r="R70" s="1499">
        <v>40.24</v>
      </c>
      <c r="S70" s="1472">
        <v>3.0209779289935033E-2</v>
      </c>
      <c r="T70" s="1467"/>
      <c r="U70" s="1455" t="s">
        <v>165</v>
      </c>
      <c r="V70" s="1455">
        <v>40.24</v>
      </c>
      <c r="W70" s="1467"/>
    </row>
    <row r="71" spans="1:23" x14ac:dyDescent="0.25">
      <c r="A71" s="34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5"/>
      <c r="Q71" s="1467" t="s">
        <v>303</v>
      </c>
      <c r="R71" s="1504">
        <v>905.56400000000087</v>
      </c>
      <c r="S71" s="1472">
        <v>0.67984315539042628</v>
      </c>
      <c r="T71" s="1467"/>
      <c r="U71" s="1455" t="s">
        <v>389</v>
      </c>
      <c r="V71" s="1455">
        <v>426.45500000000004</v>
      </c>
      <c r="W71" s="1467"/>
    </row>
    <row r="72" spans="1:23" x14ac:dyDescent="0.25">
      <c r="A72" s="34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5"/>
      <c r="Q72" s="1467" t="s">
        <v>289</v>
      </c>
      <c r="R72" s="1504">
        <v>1332.0190000000009</v>
      </c>
      <c r="S72" s="1472">
        <v>1</v>
      </c>
      <c r="T72" s="1467"/>
      <c r="U72" s="1467"/>
      <c r="V72" s="1467"/>
      <c r="W72" s="1467"/>
    </row>
    <row r="73" spans="1:23" x14ac:dyDescent="0.25">
      <c r="A73" s="34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5"/>
      <c r="Q73" s="1467"/>
      <c r="R73" s="1505"/>
      <c r="S73" s="1467"/>
      <c r="T73" s="1467"/>
      <c r="W73" s="1467"/>
    </row>
    <row r="74" spans="1:23" x14ac:dyDescent="0.25">
      <c r="A74" s="34"/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5"/>
      <c r="Q74" s="1467"/>
      <c r="R74" s="1505"/>
      <c r="S74" s="1467"/>
      <c r="T74" s="1467"/>
      <c r="W74" s="1467"/>
    </row>
    <row r="75" spans="1:23" x14ac:dyDescent="0.25">
      <c r="A75" s="34"/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5"/>
      <c r="Q75" s="1467"/>
      <c r="R75" s="1505"/>
      <c r="S75" s="1467"/>
      <c r="T75" s="1467"/>
      <c r="W75" s="1467"/>
    </row>
    <row r="76" spans="1:23" x14ac:dyDescent="0.25">
      <c r="A76" s="34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5"/>
      <c r="Q76" s="1467"/>
      <c r="R76" s="1505"/>
      <c r="S76" s="1467"/>
      <c r="T76" s="1467"/>
      <c r="W76" s="1467"/>
    </row>
    <row r="77" spans="1:23" x14ac:dyDescent="0.25">
      <c r="A77" s="34"/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5"/>
      <c r="Q77" s="1467"/>
      <c r="R77" s="1472"/>
      <c r="S77" s="1474"/>
      <c r="T77" s="1467"/>
      <c r="W77" s="1467"/>
    </row>
    <row r="78" spans="1:23" x14ac:dyDescent="0.25">
      <c r="A78" s="34"/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5"/>
      <c r="Q78" s="1467"/>
      <c r="R78" s="1472"/>
      <c r="S78" s="1467"/>
      <c r="T78" s="1467"/>
      <c r="W78" s="1467"/>
    </row>
    <row r="79" spans="1:23" x14ac:dyDescent="0.25">
      <c r="A79" s="34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5"/>
      <c r="Q79" s="1467"/>
      <c r="R79" s="1467"/>
      <c r="S79" s="1467"/>
      <c r="T79" s="1467"/>
      <c r="W79" s="1467"/>
    </row>
    <row r="80" spans="1:23" x14ac:dyDescent="0.25">
      <c r="A80" s="34"/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5"/>
      <c r="Q80" s="1467"/>
      <c r="R80" s="1467"/>
      <c r="S80" s="1467"/>
      <c r="T80" s="1467"/>
      <c r="W80" s="1467"/>
    </row>
    <row r="81" spans="1:26" x14ac:dyDescent="0.25">
      <c r="A81" s="34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5"/>
      <c r="Q81" s="1467"/>
      <c r="R81" s="1467"/>
      <c r="S81" s="1467"/>
      <c r="T81" s="1467"/>
      <c r="W81" s="1467"/>
    </row>
    <row r="82" spans="1:26" ht="15.75" x14ac:dyDescent="0.25">
      <c r="A82" s="34"/>
      <c r="B82" s="34"/>
      <c r="C82" s="34"/>
      <c r="D82" s="248"/>
      <c r="E82" s="248"/>
      <c r="F82" s="248"/>
      <c r="G82" s="248"/>
      <c r="H82" s="248"/>
      <c r="I82" s="248"/>
      <c r="J82" s="248"/>
      <c r="K82" s="248"/>
      <c r="L82" s="34"/>
      <c r="M82" s="34"/>
      <c r="N82" s="34"/>
      <c r="O82" s="34"/>
      <c r="P82" s="36"/>
      <c r="Q82" s="1457" t="s">
        <v>1511</v>
      </c>
      <c r="R82" s="1455" t="s">
        <v>1459</v>
      </c>
      <c r="S82" s="1467"/>
      <c r="T82" s="1467"/>
      <c r="W82" s="1467"/>
    </row>
    <row r="83" spans="1:26" ht="18" x14ac:dyDescent="0.25">
      <c r="A83" s="249" t="s">
        <v>313</v>
      </c>
      <c r="B83" s="248"/>
      <c r="C83" s="248"/>
      <c r="D83" s="248"/>
      <c r="E83" s="248"/>
      <c r="F83" s="248"/>
      <c r="G83" s="248"/>
      <c r="H83" s="248"/>
      <c r="I83" s="248"/>
      <c r="J83" s="248"/>
      <c r="K83" s="248"/>
      <c r="L83" s="250"/>
      <c r="M83" s="34"/>
      <c r="N83" s="34"/>
      <c r="O83" s="34"/>
      <c r="P83" s="35"/>
      <c r="Q83" s="1457" t="s">
        <v>1604</v>
      </c>
      <c r="R83" s="1455" t="s">
        <v>1468</v>
      </c>
    </row>
    <row r="84" spans="1:26" ht="15.75" x14ac:dyDescent="0.25">
      <c r="A84" s="250"/>
      <c r="B84" s="250"/>
      <c r="C84" s="248"/>
      <c r="D84" s="248"/>
      <c r="E84" s="248"/>
      <c r="F84" s="248"/>
      <c r="G84" s="248"/>
      <c r="H84" s="248"/>
      <c r="I84" s="248"/>
      <c r="J84" s="248"/>
      <c r="K84" s="248"/>
      <c r="L84" s="250"/>
      <c r="M84" s="34"/>
      <c r="N84" s="34"/>
      <c r="O84" s="34"/>
      <c r="P84" s="35"/>
    </row>
    <row r="85" spans="1:26" ht="16.5" thickBot="1" x14ac:dyDescent="0.3">
      <c r="A85" s="248"/>
      <c r="B85" s="248"/>
      <c r="C85" s="248"/>
      <c r="D85" s="248"/>
      <c r="E85" s="248"/>
      <c r="F85" s="248"/>
      <c r="G85" s="248"/>
      <c r="H85" s="251"/>
      <c r="I85" s="248"/>
      <c r="J85" s="248"/>
      <c r="K85" s="248"/>
      <c r="L85" s="250"/>
      <c r="M85" s="34"/>
      <c r="N85" s="34"/>
      <c r="O85" s="34"/>
      <c r="P85" s="35"/>
      <c r="Q85" s="1455" t="s">
        <v>1708</v>
      </c>
      <c r="R85" s="1455" t="s">
        <v>1478</v>
      </c>
    </row>
    <row r="86" spans="1:26" x14ac:dyDescent="0.25">
      <c r="A86" s="2059" t="s">
        <v>314</v>
      </c>
      <c r="B86" s="2060"/>
      <c r="C86" s="2063" t="s">
        <v>292</v>
      </c>
      <c r="D86" s="2064"/>
      <c r="E86" s="2064"/>
      <c r="F86" s="2065"/>
      <c r="G86" s="2063" t="s">
        <v>294</v>
      </c>
      <c r="H86" s="2064"/>
      <c r="I86" s="2064"/>
      <c r="J86" s="2065"/>
      <c r="K86" s="2060" t="s">
        <v>238</v>
      </c>
      <c r="L86" s="2060"/>
      <c r="M86" s="2060"/>
      <c r="N86" s="2060"/>
      <c r="O86" s="1494" t="s">
        <v>285</v>
      </c>
      <c r="P86" s="35"/>
      <c r="R86" s="1455" t="s">
        <v>292</v>
      </c>
      <c r="V86" s="1455" t="s">
        <v>525</v>
      </c>
      <c r="Z86" s="1455" t="s">
        <v>389</v>
      </c>
    </row>
    <row r="87" spans="1:26" x14ac:dyDescent="0.25">
      <c r="A87" s="2061"/>
      <c r="B87" s="2062"/>
      <c r="C87" s="1495" t="s">
        <v>281</v>
      </c>
      <c r="D87" s="1495" t="s">
        <v>282</v>
      </c>
      <c r="E87" s="1495" t="s">
        <v>283</v>
      </c>
      <c r="F87" s="1495" t="s">
        <v>284</v>
      </c>
      <c r="G87" s="1495" t="s">
        <v>281</v>
      </c>
      <c r="H87" s="1495" t="s">
        <v>282</v>
      </c>
      <c r="I87" s="1495" t="s">
        <v>284</v>
      </c>
      <c r="J87" s="1495" t="s">
        <v>283</v>
      </c>
      <c r="K87" s="1495" t="s">
        <v>281</v>
      </c>
      <c r="L87" s="1495" t="s">
        <v>282</v>
      </c>
      <c r="M87" s="1495" t="s">
        <v>283</v>
      </c>
      <c r="N87" s="1495" t="s">
        <v>284</v>
      </c>
      <c r="O87" s="1496" t="s">
        <v>296</v>
      </c>
      <c r="P87" s="35"/>
      <c r="Q87" s="1455" t="s">
        <v>1477</v>
      </c>
      <c r="R87" s="1455" t="s">
        <v>383</v>
      </c>
      <c r="S87" s="1455" t="s">
        <v>384</v>
      </c>
      <c r="T87" s="1455" t="s">
        <v>385</v>
      </c>
      <c r="U87" s="1455" t="s">
        <v>283</v>
      </c>
      <c r="V87" s="1455" t="s">
        <v>383</v>
      </c>
      <c r="W87" s="1455" t="s">
        <v>384</v>
      </c>
      <c r="X87" s="1455" t="s">
        <v>385</v>
      </c>
      <c r="Y87" s="1455" t="s">
        <v>283</v>
      </c>
    </row>
    <row r="88" spans="1:26" x14ac:dyDescent="0.25">
      <c r="A88" s="863" t="s">
        <v>315</v>
      </c>
      <c r="B88" s="252"/>
      <c r="C88" s="858">
        <f>+R88</f>
        <v>5265.3060000000005</v>
      </c>
      <c r="D88" s="858">
        <f t="shared" ref="D88:D89" si="0">+S88</f>
        <v>7528.7879999999977</v>
      </c>
      <c r="E88" s="858">
        <f t="shared" ref="E88" si="1">+T88</f>
        <v>408.28999999999996</v>
      </c>
      <c r="F88" s="858">
        <f t="shared" ref="F88" si="2">+U88</f>
        <v>289.02499999999998</v>
      </c>
      <c r="G88" s="858">
        <f t="shared" ref="G88:G89" si="3">+V88</f>
        <v>20.374000000000006</v>
      </c>
      <c r="H88" s="858">
        <f t="shared" ref="H88:H89" si="4">+W88</f>
        <v>211.55599999999998</v>
      </c>
      <c r="I88" s="858">
        <f t="shared" ref="I88:J88" si="5">+X88</f>
        <v>0.7</v>
      </c>
      <c r="J88" s="858">
        <f t="shared" si="5"/>
        <v>8.9999999999999993E-3</v>
      </c>
      <c r="K88" s="858">
        <f>+C88+G88</f>
        <v>5285.68</v>
      </c>
      <c r="L88" s="858">
        <f>+D88+H88</f>
        <v>7740.3439999999973</v>
      </c>
      <c r="M88" s="859">
        <f>+E88+J88</f>
        <v>408.29899999999998</v>
      </c>
      <c r="N88" s="859">
        <f>+F88+I88</f>
        <v>289.72499999999997</v>
      </c>
      <c r="O88" s="862">
        <f>SUM(K88:N88)</f>
        <v>13724.047999999997</v>
      </c>
      <c r="P88" s="35"/>
      <c r="Q88" s="1455" t="s">
        <v>1512</v>
      </c>
      <c r="R88" s="1455">
        <v>5265.3060000000005</v>
      </c>
      <c r="S88" s="1455">
        <v>7528.7879999999977</v>
      </c>
      <c r="T88" s="1455">
        <v>408.28999999999996</v>
      </c>
      <c r="U88" s="1455">
        <v>289.02499999999998</v>
      </c>
      <c r="V88" s="1455">
        <v>20.374000000000006</v>
      </c>
      <c r="W88" s="1455">
        <v>211.55599999999998</v>
      </c>
      <c r="X88" s="1455">
        <v>0.7</v>
      </c>
      <c r="Y88" s="1455">
        <v>8.9999999999999993E-3</v>
      </c>
      <c r="Z88" s="1455">
        <v>13724.047999999999</v>
      </c>
    </row>
    <row r="89" spans="1:26" ht="15.75" thickBot="1" x14ac:dyDescent="0.3">
      <c r="A89" s="863" t="s">
        <v>316</v>
      </c>
      <c r="B89" s="252"/>
      <c r="C89" s="858">
        <f t="shared" ref="C89" si="6">+R89</f>
        <v>38.299999999999997</v>
      </c>
      <c r="D89" s="858">
        <f t="shared" si="0"/>
        <v>226.887</v>
      </c>
      <c r="E89" s="858"/>
      <c r="F89" s="858"/>
      <c r="G89" s="858">
        <f t="shared" si="3"/>
        <v>92.602999999999994</v>
      </c>
      <c r="H89" s="858">
        <f t="shared" si="4"/>
        <v>1105.1320000000014</v>
      </c>
      <c r="I89" s="858"/>
      <c r="J89" s="1300"/>
      <c r="K89" s="858">
        <f>+C89+G89</f>
        <v>130.90299999999999</v>
      </c>
      <c r="L89" s="858">
        <f>+D89+H89</f>
        <v>1332.0190000000014</v>
      </c>
      <c r="M89" s="859"/>
      <c r="N89" s="859"/>
      <c r="O89" s="862">
        <f>SUM(K89:N89)</f>
        <v>1462.9220000000014</v>
      </c>
      <c r="P89" s="47"/>
      <c r="Q89" s="1455" t="s">
        <v>1513</v>
      </c>
      <c r="R89" s="1455">
        <v>38.299999999999997</v>
      </c>
      <c r="S89" s="1455">
        <v>226.887</v>
      </c>
      <c r="V89" s="1455">
        <v>92.602999999999994</v>
      </c>
      <c r="W89" s="1455">
        <v>1105.1320000000014</v>
      </c>
      <c r="Z89" s="1455">
        <v>1462.9220000000014</v>
      </c>
    </row>
    <row r="90" spans="1:26" ht="17.25" thickTop="1" thickBot="1" x14ac:dyDescent="0.3">
      <c r="A90" s="864" t="s">
        <v>317</v>
      </c>
      <c r="B90" s="253"/>
      <c r="C90" s="860">
        <f t="shared" ref="C90:H90" si="7">+C89+C88</f>
        <v>5303.6060000000007</v>
      </c>
      <c r="D90" s="860">
        <f t="shared" si="7"/>
        <v>7755.6749999999975</v>
      </c>
      <c r="E90" s="860">
        <f t="shared" si="7"/>
        <v>408.28999999999996</v>
      </c>
      <c r="F90" s="860">
        <f t="shared" si="7"/>
        <v>289.02499999999998</v>
      </c>
      <c r="G90" s="860">
        <f t="shared" si="7"/>
        <v>112.977</v>
      </c>
      <c r="H90" s="860">
        <f t="shared" si="7"/>
        <v>1316.6880000000015</v>
      </c>
      <c r="I90" s="860">
        <f t="shared" ref="I90:O90" si="8">+I89+I88</f>
        <v>0.7</v>
      </c>
      <c r="J90" s="860">
        <f t="shared" si="8"/>
        <v>8.9999999999999993E-3</v>
      </c>
      <c r="K90" s="860">
        <f t="shared" si="8"/>
        <v>5416.5830000000005</v>
      </c>
      <c r="L90" s="860">
        <f t="shared" si="8"/>
        <v>9072.3629999999994</v>
      </c>
      <c r="M90" s="861">
        <f t="shared" si="8"/>
        <v>408.29899999999998</v>
      </c>
      <c r="N90" s="861">
        <f t="shared" si="8"/>
        <v>289.72499999999997</v>
      </c>
      <c r="O90" s="559">
        <f t="shared" si="8"/>
        <v>15186.969999999998</v>
      </c>
      <c r="P90" s="35"/>
      <c r="Q90" s="1455" t="s">
        <v>389</v>
      </c>
      <c r="R90" s="1455">
        <v>5303.6060000000007</v>
      </c>
      <c r="S90" s="1455">
        <v>7755.6749999999975</v>
      </c>
      <c r="T90" s="1455">
        <v>408.28999999999996</v>
      </c>
      <c r="U90" s="1455">
        <v>289.02499999999998</v>
      </c>
      <c r="V90" s="1455">
        <v>112.977</v>
      </c>
      <c r="W90" s="1455">
        <v>1316.6880000000015</v>
      </c>
      <c r="X90" s="1455">
        <v>0.7</v>
      </c>
      <c r="Y90" s="1455">
        <v>8.9999999999999993E-3</v>
      </c>
      <c r="Z90" s="1455">
        <v>15186.970000000001</v>
      </c>
    </row>
    <row r="91" spans="1:26" ht="16.5" thickBot="1" x14ac:dyDescent="0.3">
      <c r="A91" s="865" t="s">
        <v>318</v>
      </c>
      <c r="B91" s="254"/>
      <c r="C91" s="2066">
        <f>+SUM(C90:F90)</f>
        <v>13756.596</v>
      </c>
      <c r="D91" s="2066"/>
      <c r="E91" s="2066"/>
      <c r="F91" s="2066"/>
      <c r="G91" s="2069">
        <f>+SUM(G90:J90)</f>
        <v>1430.3740000000016</v>
      </c>
      <c r="H91" s="2067"/>
      <c r="I91" s="2067"/>
      <c r="J91" s="2070"/>
      <c r="K91" s="2067">
        <f>+SUM(K90:N90)</f>
        <v>15186.97</v>
      </c>
      <c r="L91" s="2067"/>
      <c r="M91" s="2067"/>
      <c r="N91" s="2068"/>
      <c r="O91" s="34"/>
      <c r="P91" s="35"/>
    </row>
    <row r="92" spans="1:26" ht="15.75" x14ac:dyDescent="0.25">
      <c r="A92" s="250"/>
      <c r="B92" s="250"/>
      <c r="C92" s="250"/>
      <c r="D92" s="250"/>
      <c r="E92" s="255"/>
      <c r="F92" s="250"/>
      <c r="G92" s="250"/>
      <c r="H92" s="250"/>
      <c r="I92" s="250"/>
      <c r="J92" s="250"/>
      <c r="K92" s="250"/>
      <c r="L92" s="250"/>
      <c r="M92" s="34"/>
      <c r="N92" s="34"/>
      <c r="O92" s="34"/>
      <c r="P92" s="35"/>
      <c r="Q92" s="1467"/>
      <c r="R92" s="1467"/>
      <c r="S92" s="1467"/>
      <c r="T92" s="1467"/>
      <c r="U92" s="1467"/>
      <c r="V92" s="1467"/>
      <c r="W92" s="1467"/>
      <c r="X92" s="1467"/>
    </row>
  </sheetData>
  <mergeCells count="7">
    <mergeCell ref="A86:B87"/>
    <mergeCell ref="C86:F86"/>
    <mergeCell ref="K86:N86"/>
    <mergeCell ref="C91:F91"/>
    <mergeCell ref="K91:N91"/>
    <mergeCell ref="G86:J86"/>
    <mergeCell ref="G91:J91"/>
  </mergeCells>
  <printOptions horizontalCentered="1"/>
  <pageMargins left="0.78740157480314965" right="0.59055118110236227" top="0.78740157480314965" bottom="0.78740157480314965" header="0" footer="0"/>
  <pageSetup paperSize="9" scale="48" fitToHeight="2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A1:AA83"/>
  <sheetViews>
    <sheetView view="pageBreakPreview" zoomScale="85" zoomScaleNormal="70" zoomScaleSheetLayoutView="85" workbookViewId="0">
      <selection activeCell="F24" sqref="F24"/>
    </sheetView>
  </sheetViews>
  <sheetFormatPr baseColWidth="10" defaultRowHeight="15" x14ac:dyDescent="0.25"/>
  <cols>
    <col min="1" max="1" width="1.5703125" style="17" customWidth="1"/>
    <col min="2" max="2" width="24" style="4" customWidth="1"/>
    <col min="3" max="3" width="10.5703125" style="4" customWidth="1"/>
    <col min="4" max="5" width="9.85546875" style="4" customWidth="1"/>
    <col min="6" max="6" width="8.7109375" style="4" customWidth="1"/>
    <col min="7" max="7" width="10.28515625" style="4" bestFit="1" customWidth="1"/>
    <col min="8" max="9" width="11.42578125" style="4"/>
    <col min="10" max="10" width="13.7109375" style="4" customWidth="1"/>
    <col min="11" max="11" width="24.140625" style="4" customWidth="1"/>
    <col min="12" max="12" width="13.5703125" style="4" customWidth="1"/>
    <col min="13" max="13" width="4.85546875" style="11" customWidth="1"/>
    <col min="14" max="14" width="20.28515625" style="1456" bestFit="1" customWidth="1"/>
    <col min="15" max="15" width="23.140625" style="1456" bestFit="1" customWidth="1"/>
    <col min="16" max="16" width="8.28515625" style="1456" bestFit="1" customWidth="1"/>
    <col min="17" max="17" width="9.28515625" style="1456" bestFit="1" customWidth="1"/>
    <col min="18" max="18" width="6.42578125" style="1456" bestFit="1" customWidth="1"/>
    <col min="19" max="19" width="12.85546875" style="1456" bestFit="1" customWidth="1"/>
    <col min="20" max="20" width="12.28515625" style="1455" bestFit="1" customWidth="1"/>
    <col min="21" max="21" width="19.140625" style="1455" bestFit="1" customWidth="1"/>
    <col min="22" max="22" width="23" style="1455" bestFit="1" customWidth="1"/>
    <col min="23" max="23" width="10" style="1455" bestFit="1" customWidth="1"/>
    <col min="24" max="24" width="8.85546875" style="1455" bestFit="1" customWidth="1"/>
    <col min="25" max="25" width="7.7109375" style="1455" bestFit="1" customWidth="1"/>
    <col min="26" max="26" width="12.28515625" bestFit="1" customWidth="1"/>
    <col min="27" max="27" width="6.7109375" bestFit="1" customWidth="1"/>
    <col min="28" max="28" width="5.5703125" bestFit="1" customWidth="1"/>
    <col min="29" max="30" width="6.7109375" bestFit="1" customWidth="1"/>
    <col min="31" max="31" width="5.5703125" bestFit="1" customWidth="1"/>
    <col min="32" max="35" width="6.7109375" bestFit="1" customWidth="1"/>
    <col min="36" max="36" width="4.42578125" bestFit="1" customWidth="1"/>
    <col min="37" max="38" width="5.5703125" bestFit="1" customWidth="1"/>
    <col min="39" max="39" width="6.7109375" bestFit="1" customWidth="1"/>
    <col min="40" max="40" width="5.5703125" bestFit="1" customWidth="1"/>
    <col min="41" max="41" width="6.7109375" bestFit="1" customWidth="1"/>
    <col min="42" max="44" width="5.5703125" bestFit="1" customWidth="1"/>
    <col min="45" max="45" width="6.7109375" bestFit="1" customWidth="1"/>
    <col min="46" max="46" width="5.5703125" bestFit="1" customWidth="1"/>
    <col min="47" max="48" width="6.7109375" bestFit="1" customWidth="1"/>
    <col min="49" max="49" width="5.5703125" bestFit="1" customWidth="1"/>
    <col min="50" max="50" width="6.7109375" bestFit="1" customWidth="1"/>
    <col min="51" max="51" width="4.42578125" bestFit="1" customWidth="1"/>
    <col min="52" max="53" width="5.5703125" bestFit="1" customWidth="1"/>
    <col min="54" max="55" width="6.7109375" bestFit="1" customWidth="1"/>
    <col min="56" max="57" width="5.5703125" bestFit="1" customWidth="1"/>
    <col min="58" max="58" width="6.7109375" bestFit="1" customWidth="1"/>
    <col min="59" max="59" width="5.5703125" bestFit="1" customWidth="1"/>
    <col min="60" max="61" width="6.7109375" bestFit="1" customWidth="1"/>
    <col min="62" max="62" width="5.5703125" bestFit="1" customWidth="1"/>
    <col min="63" max="63" width="6.7109375" bestFit="1" customWidth="1"/>
    <col min="64" max="64" width="5.5703125" bestFit="1" customWidth="1"/>
    <col min="65" max="65" width="4.42578125" bestFit="1" customWidth="1"/>
    <col min="66" max="67" width="5.5703125" bestFit="1" customWidth="1"/>
    <col min="68" max="68" width="6.7109375" bestFit="1" customWidth="1"/>
    <col min="69" max="69" width="5.5703125" bestFit="1" customWidth="1"/>
    <col min="70" max="70" width="6.7109375" bestFit="1" customWidth="1"/>
    <col min="71" max="71" width="5.5703125" bestFit="1" customWidth="1"/>
    <col min="72" max="72" width="4.42578125" bestFit="1" customWidth="1"/>
    <col min="73" max="73" width="5.5703125" bestFit="1" customWidth="1"/>
    <col min="74" max="74" width="6.7109375" bestFit="1" customWidth="1"/>
    <col min="75" max="75" width="5.5703125" bestFit="1" customWidth="1"/>
    <col min="76" max="76" width="6.7109375" bestFit="1" customWidth="1"/>
    <col min="77" max="78" width="5.5703125" bestFit="1" customWidth="1"/>
    <col min="79" max="79" width="6.7109375" bestFit="1" customWidth="1"/>
    <col min="80" max="80" width="4.42578125" bestFit="1" customWidth="1"/>
    <col min="81" max="82" width="5.5703125" bestFit="1" customWidth="1"/>
    <col min="83" max="83" width="6.7109375" bestFit="1" customWidth="1"/>
    <col min="84" max="84" width="5.5703125" bestFit="1" customWidth="1"/>
    <col min="85" max="85" width="6.7109375" bestFit="1" customWidth="1"/>
    <col min="86" max="86" width="4.42578125" bestFit="1" customWidth="1"/>
    <col min="87" max="90" width="5.5703125" bestFit="1" customWidth="1"/>
    <col min="91" max="91" width="6.7109375" bestFit="1" customWidth="1"/>
    <col min="92" max="92" width="4.42578125" bestFit="1" customWidth="1"/>
    <col min="93" max="94" width="5.5703125" bestFit="1" customWidth="1"/>
    <col min="95" max="95" width="6.7109375" bestFit="1" customWidth="1"/>
    <col min="96" max="96" width="5.5703125" bestFit="1" customWidth="1"/>
    <col min="97" max="97" width="6.7109375" bestFit="1" customWidth="1"/>
    <col min="98" max="98" width="2.28515625" bestFit="1" customWidth="1"/>
    <col min="99" max="99" width="5.5703125" bestFit="1" customWidth="1"/>
    <col min="100" max="100" width="6.7109375" bestFit="1" customWidth="1"/>
    <col min="101" max="101" width="4.42578125" bestFit="1" customWidth="1"/>
    <col min="102" max="102" width="6.7109375" bestFit="1" customWidth="1"/>
    <col min="103" max="103" width="5.5703125" bestFit="1" customWidth="1"/>
    <col min="104" max="104" width="4.42578125" bestFit="1" customWidth="1"/>
    <col min="105" max="106" width="5.5703125" bestFit="1" customWidth="1"/>
    <col min="107" max="107" width="4.42578125" bestFit="1" customWidth="1"/>
    <col min="108" max="110" width="5.5703125" bestFit="1" customWidth="1"/>
    <col min="111" max="111" width="4.42578125" bestFit="1" customWidth="1"/>
    <col min="112" max="112" width="6.7109375" bestFit="1" customWidth="1"/>
    <col min="113" max="113" width="5.5703125" bestFit="1" customWidth="1"/>
    <col min="114" max="117" width="6.7109375" bestFit="1" customWidth="1"/>
    <col min="118" max="118" width="4.42578125" bestFit="1" customWidth="1"/>
    <col min="119" max="120" width="6.7109375" bestFit="1" customWidth="1"/>
    <col min="121" max="121" width="4.42578125" bestFit="1" customWidth="1"/>
    <col min="122" max="122" width="5.5703125" bestFit="1" customWidth="1"/>
    <col min="123" max="124" width="6.7109375" bestFit="1" customWidth="1"/>
    <col min="125" max="126" width="5.5703125" bestFit="1" customWidth="1"/>
    <col min="127" max="127" width="6.7109375" bestFit="1" customWidth="1"/>
    <col min="128" max="128" width="2.28515625" bestFit="1" customWidth="1"/>
    <col min="129" max="130" width="4.42578125" bestFit="1" customWidth="1"/>
    <col min="131" max="131" width="6.7109375" bestFit="1" customWidth="1"/>
    <col min="132" max="133" width="5.5703125" bestFit="1" customWidth="1"/>
    <col min="134" max="134" width="4.42578125" bestFit="1" customWidth="1"/>
    <col min="135" max="135" width="2.28515625" bestFit="1" customWidth="1"/>
    <col min="136" max="140" width="6.7109375" bestFit="1" customWidth="1"/>
    <col min="141" max="141" width="4.42578125" bestFit="1" customWidth="1"/>
    <col min="142" max="142" width="5.5703125" bestFit="1" customWidth="1"/>
    <col min="143" max="143" width="6.7109375" bestFit="1" customWidth="1"/>
    <col min="144" max="144" width="5.5703125" bestFit="1" customWidth="1"/>
    <col min="145" max="145" width="4.42578125" bestFit="1" customWidth="1"/>
    <col min="146" max="146" width="6.7109375" bestFit="1" customWidth="1"/>
    <col min="147" max="147" width="4.42578125" bestFit="1" customWidth="1"/>
    <col min="148" max="148" width="5.5703125" bestFit="1" customWidth="1"/>
    <col min="149" max="151" width="4.42578125" bestFit="1" customWidth="1"/>
    <col min="152" max="152" width="6.7109375" bestFit="1" customWidth="1"/>
    <col min="153" max="153" width="2.28515625" bestFit="1" customWidth="1"/>
    <col min="154" max="155" width="6.7109375" bestFit="1" customWidth="1"/>
    <col min="156" max="158" width="4.42578125" bestFit="1" customWidth="1"/>
    <col min="159" max="159" width="6.7109375" bestFit="1" customWidth="1"/>
    <col min="160" max="160" width="4.42578125" bestFit="1" customWidth="1"/>
    <col min="161" max="161" width="5.5703125" bestFit="1" customWidth="1"/>
    <col min="162" max="164" width="6.7109375" bestFit="1" customWidth="1"/>
    <col min="165" max="165" width="4.42578125" bestFit="1" customWidth="1"/>
    <col min="166" max="166" width="6.7109375" bestFit="1" customWidth="1"/>
    <col min="167" max="167" width="5.5703125" bestFit="1" customWidth="1"/>
    <col min="168" max="168" width="4.42578125" bestFit="1" customWidth="1"/>
    <col min="169" max="169" width="5.5703125" bestFit="1" customWidth="1"/>
    <col min="170" max="170" width="4.42578125" bestFit="1" customWidth="1"/>
    <col min="171" max="172" width="5.5703125" bestFit="1" customWidth="1"/>
    <col min="173" max="174" width="6.7109375" bestFit="1" customWidth="1"/>
    <col min="175" max="175" width="5.5703125" bestFit="1" customWidth="1"/>
    <col min="176" max="178" width="6.7109375" bestFit="1" customWidth="1"/>
    <col min="179" max="179" width="3.28515625" bestFit="1" customWidth="1"/>
    <col min="180" max="180" width="6.7109375" bestFit="1" customWidth="1"/>
    <col min="181" max="184" width="7.7109375" bestFit="1" customWidth="1"/>
    <col min="185" max="186" width="5.5703125" bestFit="1" customWidth="1"/>
    <col min="187" max="187" width="7.7109375" bestFit="1" customWidth="1"/>
    <col min="188" max="188" width="6.7109375" bestFit="1" customWidth="1"/>
    <col min="189" max="190" width="7.7109375" bestFit="1" customWidth="1"/>
    <col min="191" max="191" width="5.5703125" bestFit="1" customWidth="1"/>
    <col min="192" max="203" width="7.7109375" bestFit="1" customWidth="1"/>
    <col min="204" max="204" width="6.7109375" bestFit="1" customWidth="1"/>
    <col min="205" max="206" width="7.7109375" bestFit="1" customWidth="1"/>
    <col min="207" max="207" width="6.7109375" bestFit="1" customWidth="1"/>
    <col min="208" max="210" width="7.7109375" bestFit="1" customWidth="1"/>
    <col min="211" max="211" width="6.7109375" bestFit="1" customWidth="1"/>
    <col min="212" max="217" width="7.7109375" bestFit="1" customWidth="1"/>
    <col min="218" max="218" width="6.7109375" bestFit="1" customWidth="1"/>
    <col min="219" max="227" width="7.7109375" bestFit="1" customWidth="1"/>
    <col min="228" max="228" width="6.7109375" bestFit="1" customWidth="1"/>
    <col min="229" max="231" width="7.7109375" bestFit="1" customWidth="1"/>
    <col min="232" max="232" width="6.7109375" bestFit="1" customWidth="1"/>
    <col min="233" max="246" width="7.7109375" bestFit="1" customWidth="1"/>
    <col min="247" max="248" width="6.7109375" bestFit="1" customWidth="1"/>
    <col min="249" max="249" width="7.7109375" bestFit="1" customWidth="1"/>
    <col min="250" max="251" width="6.7109375" bestFit="1" customWidth="1"/>
    <col min="252" max="252" width="4.42578125" bestFit="1" customWidth="1"/>
    <col min="253" max="255" width="8.85546875" bestFit="1" customWidth="1"/>
    <col min="256" max="257" width="7.7109375" bestFit="1" customWidth="1"/>
    <col min="258" max="258" width="1.7109375" bestFit="1" customWidth="1"/>
    <col min="259" max="259" width="5.7109375" bestFit="1" customWidth="1"/>
    <col min="260" max="260" width="10.5703125" bestFit="1" customWidth="1"/>
    <col min="261" max="261" width="14.42578125" bestFit="1" customWidth="1"/>
    <col min="262" max="262" width="9.7109375" bestFit="1" customWidth="1"/>
    <col min="263" max="263" width="6.7109375" bestFit="1" customWidth="1"/>
    <col min="264" max="264" width="5.5703125" bestFit="1" customWidth="1"/>
    <col min="265" max="266" width="6.7109375" bestFit="1" customWidth="1"/>
    <col min="267" max="267" width="5.5703125" bestFit="1" customWidth="1"/>
    <col min="268" max="270" width="6.7109375" bestFit="1" customWidth="1"/>
    <col min="271" max="271" width="5.5703125" bestFit="1" customWidth="1"/>
    <col min="272" max="273" width="6.7109375" bestFit="1" customWidth="1"/>
    <col min="274" max="274" width="5.5703125" bestFit="1" customWidth="1"/>
    <col min="275" max="275" width="6.7109375" bestFit="1" customWidth="1"/>
    <col min="276" max="276" width="5.5703125" bestFit="1" customWidth="1"/>
    <col min="277" max="279" width="6.7109375" bestFit="1" customWidth="1"/>
    <col min="280" max="280" width="5.5703125" bestFit="1" customWidth="1"/>
    <col min="281" max="281" width="6.7109375" bestFit="1" customWidth="1"/>
    <col min="282" max="282" width="5.5703125" bestFit="1" customWidth="1"/>
    <col min="283" max="284" width="6.7109375" bestFit="1" customWidth="1"/>
    <col min="285" max="285" width="5.5703125" bestFit="1" customWidth="1"/>
    <col min="286" max="290" width="6.7109375" bestFit="1" customWidth="1"/>
    <col min="291" max="291" width="5.5703125" bestFit="1" customWidth="1"/>
    <col min="292" max="294" width="6.7109375" bestFit="1" customWidth="1"/>
    <col min="295" max="295" width="4.42578125" bestFit="1" customWidth="1"/>
    <col min="296" max="296" width="6.7109375" bestFit="1" customWidth="1"/>
    <col min="297" max="297" width="5.5703125" bestFit="1" customWidth="1"/>
    <col min="298" max="302" width="6.7109375" bestFit="1" customWidth="1"/>
    <col min="303" max="303" width="5.5703125" bestFit="1" customWidth="1"/>
    <col min="304" max="307" width="6.7109375" bestFit="1" customWidth="1"/>
    <col min="308" max="308" width="5.5703125" bestFit="1" customWidth="1"/>
    <col min="309" max="309" width="6.7109375" bestFit="1" customWidth="1"/>
    <col min="310" max="310" width="5.5703125" bestFit="1" customWidth="1"/>
    <col min="311" max="311" width="6.7109375" bestFit="1" customWidth="1"/>
    <col min="312" max="312" width="5.5703125" bestFit="1" customWidth="1"/>
    <col min="313" max="313" width="6.7109375" bestFit="1" customWidth="1"/>
    <col min="314" max="314" width="5.5703125" bestFit="1" customWidth="1"/>
    <col min="315" max="316" width="6.7109375" bestFit="1" customWidth="1"/>
    <col min="317" max="317" width="5.5703125" bestFit="1" customWidth="1"/>
    <col min="318" max="318" width="6.7109375" bestFit="1" customWidth="1"/>
    <col min="319" max="319" width="5.5703125" bestFit="1" customWidth="1"/>
    <col min="320" max="320" width="6.7109375" bestFit="1" customWidth="1"/>
    <col min="321" max="321" width="5.5703125" bestFit="1" customWidth="1"/>
    <col min="322" max="324" width="6.7109375" bestFit="1" customWidth="1"/>
    <col min="325" max="325" width="4.42578125" bestFit="1" customWidth="1"/>
    <col min="326" max="326" width="6.7109375" bestFit="1" customWidth="1"/>
    <col min="327" max="327" width="5.5703125" bestFit="1" customWidth="1"/>
    <col min="328" max="328" width="6.7109375" bestFit="1" customWidth="1"/>
    <col min="329" max="329" width="5.5703125" bestFit="1" customWidth="1"/>
    <col min="330" max="331" width="6.7109375" bestFit="1" customWidth="1"/>
    <col min="332" max="332" width="5.5703125" bestFit="1" customWidth="1"/>
    <col min="333" max="334" width="6.7109375" bestFit="1" customWidth="1"/>
    <col min="335" max="335" width="5.5703125" bestFit="1" customWidth="1"/>
    <col min="336" max="336" width="6.7109375" bestFit="1" customWidth="1"/>
    <col min="337" max="338" width="5.5703125" bestFit="1" customWidth="1"/>
    <col min="339" max="341" width="6.7109375" bestFit="1" customWidth="1"/>
    <col min="342" max="342" width="5.5703125" bestFit="1" customWidth="1"/>
    <col min="343" max="345" width="6.7109375" bestFit="1" customWidth="1"/>
    <col min="346" max="346" width="5.5703125" bestFit="1" customWidth="1"/>
    <col min="347" max="347" width="4.42578125" bestFit="1" customWidth="1"/>
    <col min="348" max="348" width="6.7109375" bestFit="1" customWidth="1"/>
    <col min="349" max="349" width="5.5703125" bestFit="1" customWidth="1"/>
    <col min="350" max="352" width="6.7109375" bestFit="1" customWidth="1"/>
    <col min="353" max="353" width="5.5703125" bestFit="1" customWidth="1"/>
    <col min="354" max="355" width="6.7109375" bestFit="1" customWidth="1"/>
    <col min="356" max="356" width="5.5703125" bestFit="1" customWidth="1"/>
    <col min="357" max="358" width="6.7109375" bestFit="1" customWidth="1"/>
    <col min="359" max="359" width="5.5703125" bestFit="1" customWidth="1"/>
    <col min="360" max="360" width="6.7109375" bestFit="1" customWidth="1"/>
    <col min="361" max="361" width="5.5703125" bestFit="1" customWidth="1"/>
    <col min="362" max="362" width="6.7109375" bestFit="1" customWidth="1"/>
    <col min="363" max="363" width="5.5703125" bestFit="1" customWidth="1"/>
    <col min="364" max="364" width="6.7109375" bestFit="1" customWidth="1"/>
    <col min="365" max="366" width="5.5703125" bestFit="1" customWidth="1"/>
    <col min="367" max="367" width="6.7109375" bestFit="1" customWidth="1"/>
    <col min="368" max="368" width="4.42578125" bestFit="1" customWidth="1"/>
    <col min="369" max="371" width="6.7109375" bestFit="1" customWidth="1"/>
    <col min="372" max="373" width="5.5703125" bestFit="1" customWidth="1"/>
    <col min="374" max="377" width="6.7109375" bestFit="1" customWidth="1"/>
    <col min="378" max="378" width="5.5703125" bestFit="1" customWidth="1"/>
    <col min="379" max="380" width="6.7109375" bestFit="1" customWidth="1"/>
    <col min="381" max="381" width="5.5703125" bestFit="1" customWidth="1"/>
    <col min="382" max="383" width="6.7109375" bestFit="1" customWidth="1"/>
    <col min="384" max="384" width="5.5703125" bestFit="1" customWidth="1"/>
    <col min="385" max="386" width="6.7109375" bestFit="1" customWidth="1"/>
    <col min="387" max="388" width="5.5703125" bestFit="1" customWidth="1"/>
    <col min="389" max="389" width="6.7109375" bestFit="1" customWidth="1"/>
    <col min="390" max="390" width="4.42578125" bestFit="1" customWidth="1"/>
    <col min="391" max="395" width="6.7109375" bestFit="1" customWidth="1"/>
    <col min="396" max="396" width="5.5703125" bestFit="1" customWidth="1"/>
    <col min="397" max="399" width="6.7109375" bestFit="1" customWidth="1"/>
    <col min="400" max="401" width="5.5703125" bestFit="1" customWidth="1"/>
    <col min="402" max="402" width="6.7109375" bestFit="1" customWidth="1"/>
    <col min="403" max="403" width="5.5703125" bestFit="1" customWidth="1"/>
    <col min="404" max="407" width="6.7109375" bestFit="1" customWidth="1"/>
    <col min="408" max="408" width="4.42578125" bestFit="1" customWidth="1"/>
    <col min="409" max="409" width="6.7109375" bestFit="1" customWidth="1"/>
    <col min="410" max="410" width="5.5703125" bestFit="1" customWidth="1"/>
    <col min="411" max="414" width="6.7109375" bestFit="1" customWidth="1"/>
    <col min="415" max="415" width="5.5703125" bestFit="1" customWidth="1"/>
    <col min="416" max="416" width="6.7109375" bestFit="1" customWidth="1"/>
    <col min="417" max="417" width="5.5703125" bestFit="1" customWidth="1"/>
    <col min="418" max="418" width="6.7109375" bestFit="1" customWidth="1"/>
    <col min="419" max="419" width="5.5703125" bestFit="1" customWidth="1"/>
    <col min="420" max="420" width="7.7109375" bestFit="1" customWidth="1"/>
    <col min="421" max="421" width="5.5703125" bestFit="1" customWidth="1"/>
    <col min="422" max="422" width="6.7109375" bestFit="1" customWidth="1"/>
    <col min="423" max="423" width="5.5703125" bestFit="1" customWidth="1"/>
    <col min="424" max="424" width="6.7109375" bestFit="1" customWidth="1"/>
    <col min="425" max="425" width="4.42578125" bestFit="1" customWidth="1"/>
    <col min="426" max="426" width="6.7109375" bestFit="1" customWidth="1"/>
    <col min="427" max="428" width="5.5703125" bestFit="1" customWidth="1"/>
    <col min="429" max="429" width="6.7109375" bestFit="1" customWidth="1"/>
    <col min="430" max="430" width="4.42578125" bestFit="1" customWidth="1"/>
    <col min="431" max="432" width="6.7109375" bestFit="1" customWidth="1"/>
    <col min="433" max="433" width="5.5703125" bestFit="1" customWidth="1"/>
    <col min="434" max="438" width="6.7109375" bestFit="1" customWidth="1"/>
    <col min="439" max="439" width="4.42578125" bestFit="1" customWidth="1"/>
    <col min="440" max="441" width="6.7109375" bestFit="1" customWidth="1"/>
    <col min="442" max="445" width="5.5703125" bestFit="1" customWidth="1"/>
    <col min="446" max="446" width="6.7109375" bestFit="1" customWidth="1"/>
    <col min="447" max="447" width="2.28515625" bestFit="1" customWidth="1"/>
    <col min="448" max="448" width="6.7109375" bestFit="1" customWidth="1"/>
    <col min="449" max="450" width="5.5703125" bestFit="1" customWidth="1"/>
    <col min="451" max="452" width="6.7109375" bestFit="1" customWidth="1"/>
    <col min="453" max="453" width="5.5703125" bestFit="1" customWidth="1"/>
    <col min="454" max="454" width="6.7109375" bestFit="1" customWidth="1"/>
    <col min="455" max="456" width="5.5703125" bestFit="1" customWidth="1"/>
    <col min="457" max="457" width="4.42578125" bestFit="1" customWidth="1"/>
    <col min="458" max="459" width="6.7109375" bestFit="1" customWidth="1"/>
    <col min="460" max="460" width="5.5703125" bestFit="1" customWidth="1"/>
    <col min="461" max="461" width="6.7109375" bestFit="1" customWidth="1"/>
    <col min="462" max="462" width="7.7109375" bestFit="1" customWidth="1"/>
    <col min="463" max="463" width="5.5703125" bestFit="1" customWidth="1"/>
    <col min="464" max="464" width="6.7109375" bestFit="1" customWidth="1"/>
    <col min="465" max="465" width="5.5703125" bestFit="1" customWidth="1"/>
    <col min="466" max="466" width="4.42578125" bestFit="1" customWidth="1"/>
    <col min="467" max="470" width="6.7109375" bestFit="1" customWidth="1"/>
    <col min="471" max="476" width="5.5703125" bestFit="1" customWidth="1"/>
    <col min="477" max="477" width="4.42578125" bestFit="1" customWidth="1"/>
    <col min="478" max="479" width="6.7109375" bestFit="1" customWidth="1"/>
    <col min="480" max="481" width="5.5703125" bestFit="1" customWidth="1"/>
    <col min="482" max="482" width="4.42578125" bestFit="1" customWidth="1"/>
    <col min="483" max="483" width="6.7109375" bestFit="1" customWidth="1"/>
    <col min="484" max="485" width="5.5703125" bestFit="1" customWidth="1"/>
    <col min="486" max="486" width="6.7109375" bestFit="1" customWidth="1"/>
    <col min="487" max="487" width="5.5703125" bestFit="1" customWidth="1"/>
    <col min="488" max="488" width="4.42578125" bestFit="1" customWidth="1"/>
    <col min="489" max="489" width="5.5703125" bestFit="1" customWidth="1"/>
    <col min="490" max="491" width="6.7109375" bestFit="1" customWidth="1"/>
    <col min="492" max="492" width="5.5703125" bestFit="1" customWidth="1"/>
    <col min="493" max="493" width="6.7109375" bestFit="1" customWidth="1"/>
    <col min="494" max="494" width="5.5703125" bestFit="1" customWidth="1"/>
    <col min="495" max="495" width="4.42578125" bestFit="1" customWidth="1"/>
    <col min="496" max="497" width="6.7109375" bestFit="1" customWidth="1"/>
    <col min="498" max="499" width="5.5703125" bestFit="1" customWidth="1"/>
    <col min="500" max="500" width="6.7109375" bestFit="1" customWidth="1"/>
    <col min="501" max="501" width="5.5703125" bestFit="1" customWidth="1"/>
    <col min="502" max="502" width="6.7109375" bestFit="1" customWidth="1"/>
    <col min="503" max="503" width="5.5703125" bestFit="1" customWidth="1"/>
    <col min="504" max="504" width="6.7109375" bestFit="1" customWidth="1"/>
    <col min="505" max="507" width="5.5703125" bestFit="1" customWidth="1"/>
    <col min="508" max="508" width="2.28515625" bestFit="1" customWidth="1"/>
    <col min="509" max="509" width="6.7109375" bestFit="1" customWidth="1"/>
    <col min="510" max="511" width="5.5703125" bestFit="1" customWidth="1"/>
    <col min="512" max="512" width="6.7109375" bestFit="1" customWidth="1"/>
    <col min="513" max="513" width="4.42578125" bestFit="1" customWidth="1"/>
    <col min="514" max="515" width="5.5703125" bestFit="1" customWidth="1"/>
    <col min="516" max="516" width="4.42578125" bestFit="1" customWidth="1"/>
    <col min="517" max="518" width="5.5703125" bestFit="1" customWidth="1"/>
    <col min="519" max="519" width="6.7109375" bestFit="1" customWidth="1"/>
    <col min="520" max="521" width="5.5703125" bestFit="1" customWidth="1"/>
    <col min="522" max="522" width="8.85546875" bestFit="1" customWidth="1"/>
    <col min="523" max="523" width="4.42578125" bestFit="1" customWidth="1"/>
    <col min="524" max="524" width="5.5703125" bestFit="1" customWidth="1"/>
    <col min="525" max="525" width="4.42578125" bestFit="1" customWidth="1"/>
    <col min="526" max="528" width="6.7109375" bestFit="1" customWidth="1"/>
    <col min="529" max="530" width="5.5703125" bestFit="1" customWidth="1"/>
    <col min="531" max="531" width="6.7109375" bestFit="1" customWidth="1"/>
    <col min="532" max="533" width="5.5703125" bestFit="1" customWidth="1"/>
    <col min="534" max="535" width="6.7109375" bestFit="1" customWidth="1"/>
    <col min="536" max="536" width="4.42578125" bestFit="1" customWidth="1"/>
    <col min="537" max="537" width="6.7109375" bestFit="1" customWidth="1"/>
    <col min="538" max="539" width="5.5703125" bestFit="1" customWidth="1"/>
    <col min="540" max="540" width="4.42578125" bestFit="1" customWidth="1"/>
    <col min="541" max="541" width="5.5703125" bestFit="1" customWidth="1"/>
    <col min="542" max="542" width="6.7109375" bestFit="1" customWidth="1"/>
    <col min="543" max="543" width="2.28515625" bestFit="1" customWidth="1"/>
    <col min="544" max="544" width="5.5703125" bestFit="1" customWidth="1"/>
    <col min="545" max="545" width="6.7109375" bestFit="1" customWidth="1"/>
    <col min="546" max="546" width="5.5703125" bestFit="1" customWidth="1"/>
    <col min="547" max="547" width="8.85546875" bestFit="1" customWidth="1"/>
    <col min="548" max="548" width="5.5703125" bestFit="1" customWidth="1"/>
    <col min="549" max="549" width="4.42578125" bestFit="1" customWidth="1"/>
    <col min="550" max="551" width="5.5703125" bestFit="1" customWidth="1"/>
    <col min="552" max="552" width="4.42578125" bestFit="1" customWidth="1"/>
    <col min="553" max="553" width="5.5703125" bestFit="1" customWidth="1"/>
    <col min="554" max="554" width="6.7109375" bestFit="1" customWidth="1"/>
    <col min="555" max="555" width="4.42578125" bestFit="1" customWidth="1"/>
    <col min="556" max="556" width="6.7109375" bestFit="1" customWidth="1"/>
    <col min="557" max="557" width="5.5703125" bestFit="1" customWidth="1"/>
    <col min="558" max="558" width="4.42578125" bestFit="1" customWidth="1"/>
    <col min="559" max="560" width="5.5703125" bestFit="1" customWidth="1"/>
    <col min="561" max="561" width="4.42578125" bestFit="1" customWidth="1"/>
    <col min="562" max="562" width="5.5703125" bestFit="1" customWidth="1"/>
    <col min="563" max="564" width="6.7109375" bestFit="1" customWidth="1"/>
    <col min="565" max="565" width="5.5703125" bestFit="1" customWidth="1"/>
    <col min="566" max="566" width="2.28515625" bestFit="1" customWidth="1"/>
    <col min="567" max="567" width="5.5703125" bestFit="1" customWidth="1"/>
    <col min="568" max="568" width="6.7109375" bestFit="1" customWidth="1"/>
    <col min="569" max="569" width="5.5703125" bestFit="1" customWidth="1"/>
    <col min="570" max="570" width="6.7109375" bestFit="1" customWidth="1"/>
    <col min="571" max="571" width="4.42578125" bestFit="1" customWidth="1"/>
    <col min="572" max="573" width="5.5703125" bestFit="1" customWidth="1"/>
    <col min="574" max="574" width="6.7109375" bestFit="1" customWidth="1"/>
    <col min="575" max="575" width="4.42578125" bestFit="1" customWidth="1"/>
    <col min="576" max="576" width="5.5703125" bestFit="1" customWidth="1"/>
    <col min="577" max="577" width="2.28515625" bestFit="1" customWidth="1"/>
    <col min="578" max="578" width="4.42578125" bestFit="1" customWidth="1"/>
    <col min="579" max="580" width="6.7109375" bestFit="1" customWidth="1"/>
    <col min="581" max="581" width="5.5703125" bestFit="1" customWidth="1"/>
    <col min="582" max="582" width="6.7109375" bestFit="1" customWidth="1"/>
    <col min="583" max="584" width="5.5703125" bestFit="1" customWidth="1"/>
    <col min="585" max="587" width="6.7109375" bestFit="1" customWidth="1"/>
    <col min="588" max="588" width="5.5703125" bestFit="1" customWidth="1"/>
    <col min="589" max="589" width="2.28515625" bestFit="1" customWidth="1"/>
    <col min="590" max="590" width="5.5703125" bestFit="1" customWidth="1"/>
    <col min="591" max="592" width="4.42578125" bestFit="1" customWidth="1"/>
    <col min="593" max="593" width="6.7109375" bestFit="1" customWidth="1"/>
    <col min="594" max="594" width="4.42578125" bestFit="1" customWidth="1"/>
    <col min="595" max="595" width="6.7109375" bestFit="1" customWidth="1"/>
    <col min="596" max="596" width="5.5703125" bestFit="1" customWidth="1"/>
    <col min="597" max="598" width="4.42578125" bestFit="1" customWidth="1"/>
    <col min="599" max="599" width="5.5703125" bestFit="1" customWidth="1"/>
    <col min="600" max="600" width="6.7109375" bestFit="1" customWidth="1"/>
    <col min="601" max="601" width="4.42578125" bestFit="1" customWidth="1"/>
    <col min="602" max="602" width="5.5703125" bestFit="1" customWidth="1"/>
    <col min="603" max="603" width="2.28515625" bestFit="1" customWidth="1"/>
    <col min="604" max="606" width="6.7109375" bestFit="1" customWidth="1"/>
    <col min="607" max="607" width="4.42578125" bestFit="1" customWidth="1"/>
    <col min="608" max="608" width="6.7109375" bestFit="1" customWidth="1"/>
    <col min="609" max="609" width="3.28515625" bestFit="1" customWidth="1"/>
    <col min="610" max="611" width="6.7109375" bestFit="1" customWidth="1"/>
    <col min="612" max="612" width="7.7109375" bestFit="1" customWidth="1"/>
    <col min="613" max="613" width="6.7109375" bestFit="1" customWidth="1"/>
    <col min="614" max="617" width="7.7109375" bestFit="1" customWidth="1"/>
    <col min="618" max="618" width="6.7109375" bestFit="1" customWidth="1"/>
    <col min="619" max="619" width="7.7109375" bestFit="1" customWidth="1"/>
    <col min="620" max="620" width="3.28515625" bestFit="1" customWidth="1"/>
    <col min="621" max="622" width="6.7109375" bestFit="1" customWidth="1"/>
    <col min="623" max="623" width="7.7109375" bestFit="1" customWidth="1"/>
    <col min="624" max="624" width="5.5703125" bestFit="1" customWidth="1"/>
    <col min="625" max="625" width="6.7109375" bestFit="1" customWidth="1"/>
    <col min="626" max="626" width="3.28515625" bestFit="1" customWidth="1"/>
    <col min="627" max="627" width="6.7109375" bestFit="1" customWidth="1"/>
    <col min="628" max="629" width="7.7109375" bestFit="1" customWidth="1"/>
    <col min="630" max="630" width="6.7109375" bestFit="1" customWidth="1"/>
    <col min="631" max="632" width="7.7109375" bestFit="1" customWidth="1"/>
    <col min="633" max="633" width="6.7109375" bestFit="1" customWidth="1"/>
    <col min="634" max="634" width="7.7109375" bestFit="1" customWidth="1"/>
    <col min="635" max="635" width="5.5703125" bestFit="1" customWidth="1"/>
    <col min="636" max="637" width="7.7109375" bestFit="1" customWidth="1"/>
    <col min="638" max="638" width="5.5703125" bestFit="1" customWidth="1"/>
    <col min="639" max="639" width="3.28515625" bestFit="1" customWidth="1"/>
    <col min="640" max="640" width="7.7109375" bestFit="1" customWidth="1"/>
    <col min="641" max="642" width="5.5703125" bestFit="1" customWidth="1"/>
    <col min="643" max="643" width="3.28515625" bestFit="1" customWidth="1"/>
    <col min="644" max="644" width="6.7109375" bestFit="1" customWidth="1"/>
    <col min="645" max="646" width="7.7109375" bestFit="1" customWidth="1"/>
    <col min="647" max="649" width="6.7109375" bestFit="1" customWidth="1"/>
    <col min="650" max="651" width="7.7109375" bestFit="1" customWidth="1"/>
    <col min="652" max="653" width="8.85546875" bestFit="1" customWidth="1"/>
    <col min="654" max="654" width="7.7109375" bestFit="1" customWidth="1"/>
    <col min="655" max="655" width="8.85546875" bestFit="1" customWidth="1"/>
    <col min="656" max="661" width="7.7109375" bestFit="1" customWidth="1"/>
    <col min="662" max="666" width="8.85546875" bestFit="1" customWidth="1"/>
    <col min="667" max="667" width="7.7109375" bestFit="1" customWidth="1"/>
    <col min="668" max="672" width="8.85546875" bestFit="1" customWidth="1"/>
    <col min="673" max="673" width="7.7109375" bestFit="1" customWidth="1"/>
    <col min="674" max="677" width="8.85546875" bestFit="1" customWidth="1"/>
    <col min="678" max="681" width="7.7109375" bestFit="1" customWidth="1"/>
    <col min="682" max="683" width="8.85546875" bestFit="1" customWidth="1"/>
    <col min="684" max="684" width="7.7109375" bestFit="1" customWidth="1"/>
    <col min="685" max="685" width="1.7109375" bestFit="1" customWidth="1"/>
    <col min="686" max="686" width="5.7109375" bestFit="1" customWidth="1"/>
    <col min="687" max="687" width="10.5703125" bestFit="1" customWidth="1"/>
    <col min="688" max="688" width="12.7109375" bestFit="1" customWidth="1"/>
    <col min="689" max="689" width="7.28515625" bestFit="1" customWidth="1"/>
    <col min="690" max="692" width="7.7109375" bestFit="1" customWidth="1"/>
    <col min="693" max="693" width="6.7109375" bestFit="1" customWidth="1"/>
    <col min="694" max="694" width="3.28515625" bestFit="1" customWidth="1"/>
    <col min="695" max="695" width="6.7109375" bestFit="1" customWidth="1"/>
    <col min="696" max="696" width="3.28515625" bestFit="1" customWidth="1"/>
    <col min="697" max="697" width="10.140625" bestFit="1" customWidth="1"/>
    <col min="698" max="698" width="8" bestFit="1" customWidth="1"/>
    <col min="699" max="700" width="5.5703125" bestFit="1" customWidth="1"/>
    <col min="701" max="702" width="6.7109375" bestFit="1" customWidth="1"/>
    <col min="703" max="703" width="5.5703125" bestFit="1" customWidth="1"/>
    <col min="704" max="705" width="6.7109375" bestFit="1" customWidth="1"/>
    <col min="706" max="706" width="5.5703125" bestFit="1" customWidth="1"/>
    <col min="707" max="707" width="6.7109375" bestFit="1" customWidth="1"/>
    <col min="708" max="709" width="3.28515625" bestFit="1" customWidth="1"/>
    <col min="710" max="710" width="10.7109375" bestFit="1" customWidth="1"/>
    <col min="711" max="711" width="12.5703125" bestFit="1" customWidth="1"/>
    <col min="712" max="712" width="15.28515625" bestFit="1" customWidth="1"/>
    <col min="713" max="713" width="12.28515625" bestFit="1" customWidth="1"/>
  </cols>
  <sheetData>
    <row r="1" spans="1:19" ht="15.75" x14ac:dyDescent="0.25">
      <c r="A1" s="669" t="s">
        <v>1588</v>
      </c>
      <c r="B1" s="22"/>
      <c r="C1" s="669"/>
      <c r="D1" s="669"/>
      <c r="E1" s="669"/>
      <c r="F1" s="669"/>
      <c r="G1" s="669"/>
      <c r="H1" s="669"/>
      <c r="I1" s="669"/>
      <c r="J1" s="669"/>
      <c r="K1" s="669"/>
      <c r="L1" s="669"/>
      <c r="M1" s="22"/>
      <c r="N1" s="1454"/>
      <c r="O1" s="1454"/>
      <c r="P1" s="1454"/>
      <c r="Q1" s="1454"/>
      <c r="R1" s="1454"/>
      <c r="S1" s="1454"/>
    </row>
    <row r="2" spans="1:19" x14ac:dyDescent="0.25"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</row>
    <row r="3" spans="1:19" x14ac:dyDescent="0.25"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N3" s="1457" t="s">
        <v>1511</v>
      </c>
      <c r="O3" s="1455" t="s">
        <v>1459</v>
      </c>
      <c r="P3" s="1455"/>
      <c r="Q3" s="1455"/>
      <c r="R3" s="1455"/>
    </row>
    <row r="4" spans="1:19" x14ac:dyDescent="0.25">
      <c r="B4" s="256" t="s">
        <v>319</v>
      </c>
      <c r="C4" s="17"/>
      <c r="D4" s="17"/>
      <c r="E4" s="17"/>
      <c r="F4" s="17"/>
      <c r="G4" s="17"/>
      <c r="H4" s="17"/>
      <c r="I4" s="17"/>
      <c r="J4" s="17"/>
      <c r="K4" s="17"/>
      <c r="L4" s="17"/>
      <c r="N4" s="1457" t="s">
        <v>1604</v>
      </c>
      <c r="O4" s="1455" t="s">
        <v>1468</v>
      </c>
      <c r="P4" s="1455"/>
      <c r="Q4" s="1455"/>
      <c r="R4" s="1455"/>
      <c r="S4" s="1455"/>
    </row>
    <row r="5" spans="1:19" x14ac:dyDescent="0.25">
      <c r="B5" s="256"/>
      <c r="C5" s="17"/>
      <c r="D5" s="17"/>
      <c r="E5" s="17"/>
      <c r="F5" s="17"/>
      <c r="G5" s="17"/>
      <c r="H5" s="17"/>
      <c r="I5" s="17"/>
      <c r="J5" s="17"/>
      <c r="K5" s="17"/>
      <c r="L5" s="17"/>
      <c r="N5" s="1455"/>
      <c r="O5" s="1455"/>
      <c r="P5" s="1455"/>
      <c r="Q5" s="1455"/>
      <c r="R5" s="1455"/>
      <c r="S5" s="1455"/>
    </row>
    <row r="6" spans="1:19" ht="15.75" thickBot="1" x14ac:dyDescent="0.3"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N6" s="1455" t="s">
        <v>1709</v>
      </c>
      <c r="O6" s="1455" t="s">
        <v>1478</v>
      </c>
      <c r="P6" s="1455"/>
      <c r="Q6" s="1455"/>
      <c r="R6" s="1455"/>
      <c r="S6" s="1455"/>
    </row>
    <row r="7" spans="1:19" x14ac:dyDescent="0.25">
      <c r="B7" s="1507" t="s">
        <v>280</v>
      </c>
      <c r="C7" s="1901" t="s">
        <v>281</v>
      </c>
      <c r="D7" s="1901" t="s">
        <v>282</v>
      </c>
      <c r="E7" s="1901" t="s">
        <v>283</v>
      </c>
      <c r="F7" s="2092" t="s">
        <v>284</v>
      </c>
      <c r="G7" s="2094" t="s">
        <v>285</v>
      </c>
      <c r="H7" s="17"/>
      <c r="I7" s="17"/>
      <c r="J7" s="17"/>
      <c r="K7" s="17"/>
      <c r="L7" s="17"/>
      <c r="N7" s="1455" t="s">
        <v>1477</v>
      </c>
      <c r="O7" s="1455" t="s">
        <v>383</v>
      </c>
      <c r="P7" s="1455" t="s">
        <v>384</v>
      </c>
      <c r="Q7" s="1455" t="s">
        <v>283</v>
      </c>
      <c r="R7" s="1455" t="s">
        <v>385</v>
      </c>
      <c r="S7" s="1455" t="s">
        <v>389</v>
      </c>
    </row>
    <row r="8" spans="1:19" x14ac:dyDescent="0.25">
      <c r="B8" s="1508" t="s">
        <v>286</v>
      </c>
      <c r="C8" s="2091"/>
      <c r="D8" s="2091"/>
      <c r="E8" s="2091"/>
      <c r="F8" s="2093"/>
      <c r="G8" s="2095"/>
      <c r="H8" s="17"/>
      <c r="I8" s="17"/>
      <c r="J8" s="17"/>
      <c r="K8" s="17"/>
      <c r="L8" s="17"/>
      <c r="N8" s="1455" t="s">
        <v>1512</v>
      </c>
      <c r="O8" s="1455">
        <v>5252.368999999997</v>
      </c>
      <c r="P8" s="1455">
        <v>7263.5110000000068</v>
      </c>
      <c r="Q8" s="1455">
        <v>285.03399999999999</v>
      </c>
      <c r="R8" s="1455">
        <v>408.98999999999995</v>
      </c>
      <c r="S8" s="1455">
        <v>13209.904000000004</v>
      </c>
    </row>
    <row r="9" spans="1:19" x14ac:dyDescent="0.25">
      <c r="B9" s="257"/>
      <c r="C9" s="258"/>
      <c r="D9" s="258"/>
      <c r="E9" s="258"/>
      <c r="F9" s="258"/>
      <c r="G9" s="259"/>
      <c r="H9" s="17"/>
      <c r="I9" s="17"/>
      <c r="J9" s="17"/>
      <c r="K9" s="17"/>
      <c r="L9" s="17"/>
      <c r="N9" s="1455" t="s">
        <v>1513</v>
      </c>
      <c r="O9" s="1455">
        <v>118.35799999999998</v>
      </c>
      <c r="P9" s="1455">
        <v>1103.7071000000014</v>
      </c>
      <c r="Q9" s="1455"/>
      <c r="R9" s="1455"/>
      <c r="S9" s="1455">
        <v>1222.0651000000014</v>
      </c>
    </row>
    <row r="10" spans="1:19" x14ac:dyDescent="0.25">
      <c r="B10" s="260" t="s">
        <v>320</v>
      </c>
      <c r="C10" s="554">
        <f>+O8</f>
        <v>5252.368999999997</v>
      </c>
      <c r="D10" s="261">
        <f>+P8</f>
        <v>7263.5110000000068</v>
      </c>
      <c r="E10" s="261">
        <f t="shared" ref="E10:F10" si="0">+Q8</f>
        <v>285.03399999999999</v>
      </c>
      <c r="F10" s="261">
        <f t="shared" si="0"/>
        <v>408.98999999999995</v>
      </c>
      <c r="G10" s="555">
        <f>SUM(C10:F10)</f>
        <v>13209.904000000004</v>
      </c>
      <c r="H10" s="17"/>
      <c r="I10" s="17"/>
      <c r="J10" s="17"/>
      <c r="K10" s="17"/>
      <c r="L10" s="17"/>
      <c r="N10" s="1455" t="s">
        <v>389</v>
      </c>
      <c r="O10" s="1455">
        <v>5370.7269999999971</v>
      </c>
      <c r="P10" s="1455">
        <v>8367.2181000000091</v>
      </c>
      <c r="Q10" s="1455">
        <v>285.03399999999999</v>
      </c>
      <c r="R10" s="1455">
        <v>408.98999999999995</v>
      </c>
      <c r="S10" s="1455">
        <v>14431.969100000006</v>
      </c>
    </row>
    <row r="11" spans="1:19" x14ac:dyDescent="0.25">
      <c r="B11" s="264"/>
      <c r="C11" s="265"/>
      <c r="D11" s="265"/>
      <c r="E11" s="265"/>
      <c r="F11" s="266"/>
      <c r="G11" s="267">
        <f>G10/G14</f>
        <v>0.91532235888725666</v>
      </c>
      <c r="H11" s="17"/>
      <c r="I11" s="17"/>
      <c r="J11" s="17"/>
      <c r="K11" s="17"/>
      <c r="L11" s="17"/>
      <c r="N11" s="1455"/>
      <c r="O11" s="1455"/>
      <c r="P11" s="1455"/>
      <c r="Q11" s="1455"/>
      <c r="R11" s="1455"/>
      <c r="S11" s="1455"/>
    </row>
    <row r="12" spans="1:19" x14ac:dyDescent="0.25">
      <c r="B12" s="260" t="s">
        <v>288</v>
      </c>
      <c r="C12" s="261">
        <f>+O9</f>
        <v>118.35799999999998</v>
      </c>
      <c r="D12" s="261">
        <f>+P9</f>
        <v>1103.7071000000014</v>
      </c>
      <c r="E12" s="261"/>
      <c r="F12" s="262"/>
      <c r="G12" s="263">
        <f>SUM(C12:F12)</f>
        <v>1222.0651000000014</v>
      </c>
      <c r="H12" s="17"/>
      <c r="I12" s="17"/>
      <c r="J12" s="17"/>
      <c r="K12" s="17"/>
      <c r="L12" s="17"/>
      <c r="N12" s="1455"/>
      <c r="O12" s="1455"/>
      <c r="P12" s="1455"/>
      <c r="Q12" s="1455"/>
      <c r="R12" s="1455"/>
      <c r="S12" s="1509"/>
    </row>
    <row r="13" spans="1:19" ht="15.75" thickBot="1" x14ac:dyDescent="0.3">
      <c r="B13" s="268"/>
      <c r="C13" s="269"/>
      <c r="D13" s="269"/>
      <c r="E13" s="269"/>
      <c r="F13" s="270"/>
      <c r="G13" s="271">
        <f>G12/G14</f>
        <v>8.4677641112743299E-2</v>
      </c>
      <c r="H13" s="17"/>
      <c r="I13" s="17"/>
      <c r="J13" s="17"/>
      <c r="K13" s="17"/>
      <c r="L13" s="17"/>
    </row>
    <row r="14" spans="1:19" ht="15.75" thickTop="1" x14ac:dyDescent="0.25">
      <c r="B14" s="272" t="s">
        <v>289</v>
      </c>
      <c r="C14" s="557">
        <f>SUM(C10,C12)</f>
        <v>5370.7269999999971</v>
      </c>
      <c r="D14" s="557">
        <f>SUM(D10,D12)</f>
        <v>8367.2181000000091</v>
      </c>
      <c r="E14" s="273">
        <f>SUM(E10,E12)</f>
        <v>285.03399999999999</v>
      </c>
      <c r="F14" s="273">
        <f>SUM(F10,F12)</f>
        <v>408.98999999999995</v>
      </c>
      <c r="G14" s="556">
        <f>SUM(G10,G12)</f>
        <v>14431.969100000006</v>
      </c>
      <c r="H14" s="17"/>
      <c r="I14" s="17"/>
      <c r="J14" s="17"/>
      <c r="K14" s="17"/>
      <c r="L14" s="17"/>
      <c r="N14" s="1455"/>
      <c r="O14" s="1455"/>
      <c r="P14" s="1455"/>
      <c r="Q14" s="1455"/>
      <c r="R14" s="1455"/>
    </row>
    <row r="15" spans="1:19" ht="15.75" thickBot="1" x14ac:dyDescent="0.3">
      <c r="B15" s="274"/>
      <c r="C15" s="275">
        <f>C14/G14</f>
        <v>0.37214097139384777</v>
      </c>
      <c r="D15" s="275">
        <f>D14/G14</f>
        <v>0.57976967952349656</v>
      </c>
      <c r="E15" s="275">
        <f>E14/G14</f>
        <v>1.9750180867557421E-2</v>
      </c>
      <c r="F15" s="275">
        <f>F14/G14</f>
        <v>2.8339168215098229E-2</v>
      </c>
      <c r="G15" s="276"/>
      <c r="H15" s="17"/>
      <c r="I15" s="17"/>
      <c r="J15" s="17"/>
      <c r="K15" s="17"/>
      <c r="L15" s="17"/>
      <c r="N15" s="1455"/>
      <c r="O15" s="1455"/>
      <c r="P15" s="1455"/>
      <c r="Q15" s="1455"/>
      <c r="R15" s="1455"/>
    </row>
    <row r="16" spans="1:19" x14ac:dyDescent="0.25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N16" s="1455"/>
      <c r="O16" s="1455"/>
      <c r="P16" s="1455"/>
      <c r="Q16" s="1455"/>
    </row>
    <row r="17" spans="2:27" x14ac:dyDescent="0.25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N17" s="1455"/>
      <c r="O17" s="1455"/>
      <c r="P17" s="1455"/>
      <c r="Q17" s="1455"/>
    </row>
    <row r="18" spans="2:27" x14ac:dyDescent="0.25">
      <c r="B18" s="277"/>
      <c r="C18" s="277"/>
      <c r="D18" s="277"/>
      <c r="E18" s="277"/>
      <c r="F18" s="17"/>
      <c r="G18" s="17"/>
      <c r="H18" s="17"/>
      <c r="I18" s="17"/>
      <c r="J18" s="17"/>
      <c r="K18" s="17"/>
      <c r="L18" s="17"/>
      <c r="N18" s="1455"/>
      <c r="O18" s="1455"/>
      <c r="P18" s="1455"/>
      <c r="Q18" s="1455"/>
    </row>
    <row r="19" spans="2:27" x14ac:dyDescent="0.25">
      <c r="B19" s="277"/>
      <c r="C19" s="277"/>
      <c r="D19" s="277"/>
      <c r="E19" s="277"/>
      <c r="F19" s="17"/>
      <c r="G19" s="17"/>
      <c r="H19" s="17"/>
      <c r="I19" s="17"/>
      <c r="J19" s="17"/>
      <c r="K19" s="17"/>
      <c r="L19" s="17"/>
      <c r="N19" s="1455"/>
      <c r="O19" s="1455"/>
      <c r="P19" s="1455"/>
      <c r="Q19" s="1455"/>
    </row>
    <row r="20" spans="2:27" x14ac:dyDescent="0.25">
      <c r="B20" s="277"/>
      <c r="C20" s="277"/>
      <c r="D20" s="277"/>
      <c r="E20" s="277"/>
      <c r="F20" s="17"/>
      <c r="G20" s="17"/>
      <c r="H20" s="17"/>
      <c r="I20" s="17"/>
      <c r="J20" s="17"/>
      <c r="K20" s="17"/>
      <c r="L20" s="17"/>
      <c r="N20" s="1455"/>
      <c r="O20" s="1455"/>
      <c r="P20" s="1455"/>
      <c r="Q20" s="1455"/>
    </row>
    <row r="21" spans="2:27" x14ac:dyDescent="0.25">
      <c r="B21" s="277"/>
      <c r="C21" s="277"/>
      <c r="D21" s="277"/>
      <c r="E21" s="277"/>
      <c r="F21" s="17"/>
      <c r="G21" s="17"/>
      <c r="H21" s="17"/>
      <c r="I21" s="17"/>
      <c r="J21" s="17"/>
      <c r="K21" s="17"/>
      <c r="L21" s="17"/>
      <c r="P21" s="1455"/>
      <c r="Q21" s="1455"/>
    </row>
    <row r="22" spans="2:27" x14ac:dyDescent="0.25"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</row>
    <row r="23" spans="2:27" x14ac:dyDescent="0.25"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</row>
    <row r="24" spans="2:27" x14ac:dyDescent="0.25"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</row>
    <row r="25" spans="2:27" x14ac:dyDescent="0.25"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</row>
    <row r="26" spans="2:27" x14ac:dyDescent="0.25"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</row>
    <row r="27" spans="2:27" x14ac:dyDescent="0.25"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</row>
    <row r="28" spans="2:27" x14ac:dyDescent="0.25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</row>
    <row r="29" spans="2:27" x14ac:dyDescent="0.25"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</row>
    <row r="30" spans="2:27" x14ac:dyDescent="0.25"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N30" s="1457" t="s">
        <v>1511</v>
      </c>
      <c r="O30" s="1455" t="s">
        <v>1459</v>
      </c>
      <c r="W30" s="1456"/>
      <c r="X30" s="1456"/>
      <c r="Y30" s="1456"/>
      <c r="Z30" s="4"/>
      <c r="AA30" s="1188"/>
    </row>
    <row r="31" spans="2:27" x14ac:dyDescent="0.25"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N31" s="1457" t="s">
        <v>1604</v>
      </c>
      <c r="O31" s="1455" t="s">
        <v>1468</v>
      </c>
      <c r="P31" s="1455"/>
      <c r="Q31" s="1455"/>
      <c r="R31" s="1455"/>
      <c r="S31" s="1455"/>
      <c r="Z31" s="1188"/>
      <c r="AA31" s="1188"/>
    </row>
    <row r="32" spans="2:27" x14ac:dyDescent="0.25">
      <c r="B32" s="256" t="s">
        <v>321</v>
      </c>
      <c r="C32" s="17"/>
      <c r="D32" s="17"/>
      <c r="E32" s="17"/>
      <c r="F32" s="17"/>
      <c r="G32" s="17"/>
      <c r="H32" s="17"/>
      <c r="I32" s="17"/>
      <c r="J32" s="17"/>
      <c r="K32" s="17"/>
      <c r="L32" s="17"/>
      <c r="N32" s="1455"/>
      <c r="O32" s="1455"/>
      <c r="P32" s="1455"/>
      <c r="Q32" s="1455"/>
      <c r="R32" s="1455"/>
      <c r="S32" s="1455"/>
      <c r="Z32" s="1188"/>
      <c r="AA32" s="1188"/>
    </row>
    <row r="33" spans="2:27" ht="15.75" thickBot="1" x14ac:dyDescent="0.3"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N33" s="1455" t="s">
        <v>1709</v>
      </c>
      <c r="O33" s="1455" t="s">
        <v>1478</v>
      </c>
      <c r="P33" s="1455"/>
      <c r="Q33" s="1455"/>
      <c r="R33" s="1455"/>
      <c r="S33" s="1455"/>
      <c r="AA33" s="1188"/>
    </row>
    <row r="34" spans="2:27" x14ac:dyDescent="0.25">
      <c r="B34" s="1507" t="s">
        <v>280</v>
      </c>
      <c r="C34" s="1901" t="s">
        <v>281</v>
      </c>
      <c r="D34" s="1901" t="s">
        <v>282</v>
      </c>
      <c r="E34" s="1901" t="s">
        <v>283</v>
      </c>
      <c r="F34" s="2092" t="s">
        <v>284</v>
      </c>
      <c r="G34" s="2094" t="s">
        <v>285</v>
      </c>
      <c r="H34" s="17"/>
      <c r="I34" s="17"/>
      <c r="J34" s="17"/>
      <c r="K34" s="17"/>
      <c r="L34" s="17"/>
      <c r="N34" s="1455" t="s">
        <v>1477</v>
      </c>
      <c r="O34" s="1455" t="s">
        <v>383</v>
      </c>
      <c r="P34" s="1455" t="s">
        <v>384</v>
      </c>
      <c r="Q34" s="1455" t="s">
        <v>283</v>
      </c>
      <c r="R34" s="1455" t="s">
        <v>385</v>
      </c>
      <c r="S34" s="1455" t="s">
        <v>389</v>
      </c>
      <c r="AA34" s="1188"/>
    </row>
    <row r="35" spans="2:27" x14ac:dyDescent="0.25">
      <c r="B35" s="1508" t="s">
        <v>291</v>
      </c>
      <c r="C35" s="2091"/>
      <c r="D35" s="2091"/>
      <c r="E35" s="2091"/>
      <c r="F35" s="2093"/>
      <c r="G35" s="2095"/>
      <c r="H35" s="17"/>
      <c r="I35" s="17"/>
      <c r="J35" s="17"/>
      <c r="K35" s="17"/>
      <c r="L35" s="17"/>
      <c r="N35" s="1455" t="s">
        <v>292</v>
      </c>
      <c r="O35" s="1455">
        <v>5274.1259999999957</v>
      </c>
      <c r="P35" s="1455">
        <v>7265.7039999999988</v>
      </c>
      <c r="Q35" s="1455">
        <v>285.02499999999998</v>
      </c>
      <c r="R35" s="1455">
        <v>408.28999999999996</v>
      </c>
      <c r="S35" s="1455">
        <v>13233.144999999993</v>
      </c>
      <c r="AA35" s="1188"/>
    </row>
    <row r="36" spans="2:27" x14ac:dyDescent="0.25">
      <c r="B36" s="257"/>
      <c r="C36" s="258"/>
      <c r="D36" s="258"/>
      <c r="E36" s="258"/>
      <c r="F36" s="258"/>
      <c r="G36" s="259"/>
      <c r="H36" s="17"/>
      <c r="I36" s="17"/>
      <c r="J36" s="17"/>
      <c r="K36" s="17"/>
      <c r="L36" s="17"/>
      <c r="N36" s="1455" t="s">
        <v>525</v>
      </c>
      <c r="O36" s="1455">
        <v>96.600999999999942</v>
      </c>
      <c r="P36" s="1455">
        <v>1101.5141000000024</v>
      </c>
      <c r="Q36" s="1455">
        <v>8.9999999999999993E-3</v>
      </c>
      <c r="R36" s="1455">
        <v>0.7</v>
      </c>
      <c r="S36" s="1455">
        <v>1198.8241000000023</v>
      </c>
      <c r="AA36" s="1188"/>
    </row>
    <row r="37" spans="2:27" x14ac:dyDescent="0.25">
      <c r="B37" s="472" t="s">
        <v>292</v>
      </c>
      <c r="C37" s="554">
        <f>+O35</f>
        <v>5274.1259999999957</v>
      </c>
      <c r="D37" s="554">
        <f t="shared" ref="D37:F37" si="1">+P35</f>
        <v>7265.7039999999988</v>
      </c>
      <c r="E37" s="261">
        <f t="shared" si="1"/>
        <v>285.02499999999998</v>
      </c>
      <c r="F37" s="261">
        <f t="shared" si="1"/>
        <v>408.28999999999996</v>
      </c>
      <c r="G37" s="558">
        <f>SUM(C37:F37)</f>
        <v>13233.144999999993</v>
      </c>
      <c r="H37" s="17"/>
      <c r="I37" s="17"/>
      <c r="J37" s="17"/>
      <c r="K37" s="17"/>
      <c r="L37" s="17"/>
      <c r="N37" s="1455" t="s">
        <v>389</v>
      </c>
      <c r="O37" s="1455">
        <v>5370.7269999999953</v>
      </c>
      <c r="P37" s="1455">
        <v>8367.2181000000019</v>
      </c>
      <c r="Q37" s="1455">
        <v>285.03399999999999</v>
      </c>
      <c r="R37" s="1455">
        <v>408.98999999999995</v>
      </c>
      <c r="S37" s="1455">
        <v>14431.969099999995</v>
      </c>
      <c r="AA37" s="1188"/>
    </row>
    <row r="38" spans="2:27" x14ac:dyDescent="0.25">
      <c r="B38" s="264"/>
      <c r="C38" s="265"/>
      <c r="D38" s="265"/>
      <c r="E38" s="265"/>
      <c r="F38" s="266"/>
      <c r="G38" s="267">
        <f>G37/G41</f>
        <v>0.91693274204695996</v>
      </c>
      <c r="H38" s="17"/>
      <c r="I38" s="17"/>
      <c r="J38" s="17"/>
      <c r="K38" s="17"/>
      <c r="L38" s="17"/>
      <c r="N38" s="1455"/>
      <c r="O38" s="1455"/>
      <c r="P38" s="1455"/>
      <c r="Q38" s="1455"/>
      <c r="R38" s="1455"/>
      <c r="S38" s="1455"/>
    </row>
    <row r="39" spans="2:27" x14ac:dyDescent="0.25">
      <c r="B39" s="472" t="s">
        <v>294</v>
      </c>
      <c r="C39" s="261">
        <f>+O36</f>
        <v>96.600999999999942</v>
      </c>
      <c r="D39" s="261">
        <f t="shared" ref="D39:F39" si="2">+P36</f>
        <v>1101.5141000000024</v>
      </c>
      <c r="E39" s="1301">
        <f>+Q36</f>
        <v>8.9999999999999993E-3</v>
      </c>
      <c r="F39" s="262">
        <f t="shared" si="2"/>
        <v>0.7</v>
      </c>
      <c r="G39" s="558">
        <f>SUM(C39:F39)</f>
        <v>1198.8241000000023</v>
      </c>
      <c r="H39" s="17"/>
      <c r="I39" s="17"/>
      <c r="J39" s="17"/>
      <c r="K39" s="17"/>
      <c r="L39" s="17"/>
    </row>
    <row r="40" spans="2:27" ht="15.75" thickBot="1" x14ac:dyDescent="0.3">
      <c r="B40" s="268"/>
      <c r="C40" s="269"/>
      <c r="D40" s="269"/>
      <c r="E40" s="269"/>
      <c r="F40" s="473"/>
      <c r="G40" s="271">
        <f>G39/G41</f>
        <v>8.306725795304E-2</v>
      </c>
      <c r="H40" s="17"/>
      <c r="I40" s="17"/>
      <c r="J40" s="17"/>
      <c r="K40" s="17"/>
      <c r="L40" s="17"/>
    </row>
    <row r="41" spans="2:27" ht="15.75" thickTop="1" x14ac:dyDescent="0.25">
      <c r="B41" s="272" t="s">
        <v>289</v>
      </c>
      <c r="C41" s="557">
        <f>SUM(C37:C39)</f>
        <v>5370.7269999999953</v>
      </c>
      <c r="D41" s="557">
        <f>SUM(D37,D39)</f>
        <v>8367.2181000000019</v>
      </c>
      <c r="E41" s="273">
        <f>SUM(E37,E39)</f>
        <v>285.03399999999999</v>
      </c>
      <c r="F41" s="273">
        <f>SUM(F37,F39)</f>
        <v>408.98999999999995</v>
      </c>
      <c r="G41" s="556">
        <f>SUM(C41:F41)</f>
        <v>14431.969099999997</v>
      </c>
      <c r="H41" s="17"/>
      <c r="I41" s="17"/>
      <c r="J41" s="17"/>
      <c r="K41" s="17"/>
      <c r="L41" s="17"/>
    </row>
    <row r="42" spans="2:27" ht="15.75" thickBot="1" x14ac:dyDescent="0.3">
      <c r="B42" s="274"/>
      <c r="C42" s="280">
        <f>C41/G41</f>
        <v>0.37214097139384789</v>
      </c>
      <c r="D42" s="280">
        <f>D41/G41</f>
        <v>0.57976967952349645</v>
      </c>
      <c r="E42" s="280">
        <f>E41/G41</f>
        <v>1.9750180867557431E-2</v>
      </c>
      <c r="F42" s="275">
        <f>F41/G41</f>
        <v>2.8339168215098246E-2</v>
      </c>
      <c r="G42" s="276"/>
      <c r="H42" s="17"/>
      <c r="I42" s="17"/>
      <c r="J42" s="17"/>
      <c r="K42" s="17"/>
      <c r="L42" s="17"/>
    </row>
    <row r="43" spans="2:27" x14ac:dyDescent="0.25"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</row>
    <row r="44" spans="2:27" x14ac:dyDescent="0.25">
      <c r="B44" s="277"/>
      <c r="C44" s="277"/>
      <c r="D44" s="277"/>
      <c r="E44" s="277"/>
      <c r="F44" s="17"/>
      <c r="G44" s="17"/>
      <c r="H44" s="17"/>
      <c r="I44" s="17"/>
      <c r="J44" s="17"/>
      <c r="K44" s="17"/>
      <c r="L44" s="17"/>
    </row>
    <row r="45" spans="2:27" x14ac:dyDescent="0.25">
      <c r="B45" s="277"/>
      <c r="C45" s="277"/>
      <c r="D45" s="277"/>
      <c r="E45" s="277"/>
      <c r="F45" s="17"/>
      <c r="G45" s="17"/>
      <c r="H45" s="17"/>
      <c r="I45" s="17"/>
      <c r="J45" s="17"/>
      <c r="K45" s="17"/>
      <c r="L45" s="17"/>
    </row>
    <row r="46" spans="2:27" x14ac:dyDescent="0.25">
      <c r="B46" s="277"/>
      <c r="C46" s="277"/>
      <c r="D46" s="277"/>
      <c r="E46" s="277"/>
      <c r="F46" s="17"/>
      <c r="G46" s="17"/>
      <c r="H46" s="17"/>
      <c r="I46" s="17"/>
      <c r="J46" s="17"/>
      <c r="K46" s="17"/>
      <c r="L46" s="17"/>
    </row>
    <row r="47" spans="2:27" x14ac:dyDescent="0.25">
      <c r="B47" s="277"/>
      <c r="C47" s="277"/>
      <c r="D47" s="277"/>
      <c r="E47" s="277"/>
      <c r="F47" s="17"/>
      <c r="G47" s="17"/>
      <c r="H47" s="17"/>
      <c r="I47" s="17"/>
      <c r="J47" s="17"/>
      <c r="K47" s="17"/>
      <c r="L47" s="17"/>
    </row>
    <row r="48" spans="2:27" x14ac:dyDescent="0.25">
      <c r="B48" s="277"/>
      <c r="C48" s="277"/>
      <c r="D48" s="277"/>
      <c r="E48" s="277"/>
      <c r="F48" s="17"/>
      <c r="G48" s="17"/>
      <c r="H48" s="17"/>
      <c r="I48" s="17"/>
      <c r="J48" s="17"/>
      <c r="K48" s="17"/>
      <c r="L48" s="17"/>
    </row>
    <row r="49" spans="2:19" x14ac:dyDescent="0.25"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</row>
    <row r="50" spans="2:19" x14ac:dyDescent="0.25"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</row>
    <row r="51" spans="2:19" x14ac:dyDescent="0.25"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</row>
    <row r="52" spans="2:19" x14ac:dyDescent="0.25"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</row>
    <row r="53" spans="2:19" x14ac:dyDescent="0.25"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</row>
    <row r="54" spans="2:19" x14ac:dyDescent="0.25"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</row>
    <row r="55" spans="2:19" x14ac:dyDescent="0.25"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</row>
    <row r="56" spans="2:19" x14ac:dyDescent="0.25"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</row>
    <row r="57" spans="2:19" x14ac:dyDescent="0.25"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N57" s="1457" t="s">
        <v>1511</v>
      </c>
      <c r="O57" s="1455" t="s">
        <v>1459</v>
      </c>
    </row>
    <row r="58" spans="2:19" x14ac:dyDescent="0.25"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N58" s="1457" t="s">
        <v>1508</v>
      </c>
      <c r="O58" s="1455" t="s">
        <v>1459</v>
      </c>
      <c r="P58" s="1455"/>
      <c r="Q58" s="1455"/>
    </row>
    <row r="59" spans="2:19" x14ac:dyDescent="0.25"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N59" s="1457" t="s">
        <v>1604</v>
      </c>
      <c r="O59" s="1455" t="s">
        <v>1468</v>
      </c>
      <c r="P59" s="1455"/>
      <c r="Q59" s="1455"/>
      <c r="R59" s="1455"/>
    </row>
    <row r="60" spans="2:19" x14ac:dyDescent="0.25">
      <c r="B60" s="256" t="s">
        <v>322</v>
      </c>
      <c r="C60" s="17"/>
      <c r="D60" s="17"/>
      <c r="E60" s="17"/>
      <c r="F60" s="17"/>
      <c r="G60" s="17"/>
      <c r="H60" s="17"/>
      <c r="I60" s="17"/>
      <c r="J60" s="17"/>
      <c r="K60" s="17"/>
      <c r="L60" s="17"/>
      <c r="N60" s="1455"/>
      <c r="O60" s="1455"/>
      <c r="P60" s="1455"/>
      <c r="Q60" s="1455"/>
      <c r="R60" s="1455"/>
    </row>
    <row r="61" spans="2:19" ht="15.75" thickBot="1" x14ac:dyDescent="0.3">
      <c r="B61" s="279"/>
      <c r="C61" s="17"/>
      <c r="D61" s="17"/>
      <c r="E61" s="17"/>
      <c r="F61" s="17"/>
      <c r="G61" s="17"/>
      <c r="H61" s="17"/>
      <c r="I61" s="17"/>
      <c r="J61" s="17"/>
      <c r="K61" s="17"/>
      <c r="L61" s="17"/>
      <c r="N61" s="1455" t="s">
        <v>1709</v>
      </c>
      <c r="O61" s="1455" t="s">
        <v>1478</v>
      </c>
      <c r="P61" s="1455"/>
      <c r="Q61" s="1455"/>
      <c r="R61" s="1455"/>
      <c r="S61" s="1455"/>
    </row>
    <row r="62" spans="2:19" x14ac:dyDescent="0.25">
      <c r="B62" s="1507" t="s">
        <v>291</v>
      </c>
      <c r="C62" s="2096" t="s">
        <v>292</v>
      </c>
      <c r="D62" s="2096" t="s">
        <v>294</v>
      </c>
      <c r="E62" s="2098"/>
      <c r="F62" s="2100" t="s">
        <v>285</v>
      </c>
      <c r="G62" s="2002"/>
      <c r="H62" s="17"/>
      <c r="I62" s="17"/>
      <c r="J62" s="17"/>
      <c r="K62" s="17"/>
      <c r="L62" s="17"/>
      <c r="N62" s="1455" t="s">
        <v>1477</v>
      </c>
      <c r="O62" s="1455" t="s">
        <v>292</v>
      </c>
      <c r="P62" s="1455" t="s">
        <v>525</v>
      </c>
      <c r="Q62" s="1455" t="s">
        <v>389</v>
      </c>
      <c r="R62" s="1455"/>
      <c r="S62" s="1455"/>
    </row>
    <row r="63" spans="2:19" x14ac:dyDescent="0.25">
      <c r="B63" s="1508" t="s">
        <v>286</v>
      </c>
      <c r="C63" s="2097"/>
      <c r="D63" s="2097"/>
      <c r="E63" s="2099"/>
      <c r="F63" s="2101"/>
      <c r="G63" s="2102"/>
      <c r="H63" s="17"/>
      <c r="I63" s="17"/>
      <c r="J63" s="17"/>
      <c r="K63" s="17"/>
      <c r="L63" s="17"/>
      <c r="N63" s="1455" t="s">
        <v>1512</v>
      </c>
      <c r="O63" s="1455">
        <v>13021.618999999993</v>
      </c>
      <c r="P63" s="1455">
        <v>188.28499999999977</v>
      </c>
      <c r="Q63" s="1455">
        <v>13209.903999999993</v>
      </c>
      <c r="R63" s="1455"/>
      <c r="S63" s="1455"/>
    </row>
    <row r="64" spans="2:19" x14ac:dyDescent="0.25">
      <c r="B64" s="257"/>
      <c r="C64" s="258"/>
      <c r="D64" s="2077"/>
      <c r="E64" s="2078"/>
      <c r="F64" s="2084"/>
      <c r="G64" s="2085"/>
      <c r="H64" s="17"/>
      <c r="I64" s="17"/>
      <c r="J64" s="17"/>
      <c r="K64" s="17"/>
      <c r="L64" s="17"/>
      <c r="N64" s="1455" t="s">
        <v>1513</v>
      </c>
      <c r="O64" s="1455">
        <v>211.52600000000004</v>
      </c>
      <c r="P64" s="1455">
        <v>1010.5391000000006</v>
      </c>
      <c r="Q64" s="1455">
        <v>1222.0651000000007</v>
      </c>
      <c r="R64" s="1455"/>
      <c r="S64" s="1455"/>
    </row>
    <row r="65" spans="2:19" x14ac:dyDescent="0.25">
      <c r="B65" s="257" t="s">
        <v>287</v>
      </c>
      <c r="C65" s="796">
        <f>+O63</f>
        <v>13021.618999999993</v>
      </c>
      <c r="D65" s="2013">
        <f t="shared" ref="D65" si="3">+P63</f>
        <v>188.28499999999977</v>
      </c>
      <c r="E65" s="2079"/>
      <c r="F65" s="2086">
        <f>SUM(C65:E65)</f>
        <v>13209.903999999993</v>
      </c>
      <c r="G65" s="2006"/>
      <c r="H65" s="17"/>
      <c r="I65" s="17"/>
      <c r="J65" s="17"/>
      <c r="K65" s="17"/>
      <c r="L65" s="17"/>
      <c r="N65" s="1455" t="s">
        <v>389</v>
      </c>
      <c r="O65" s="1455">
        <v>13233.144999999993</v>
      </c>
      <c r="P65" s="1455">
        <v>1198.8241000000005</v>
      </c>
      <c r="Q65" s="1455">
        <v>14431.969099999995</v>
      </c>
      <c r="R65" s="1455"/>
      <c r="S65" s="1455"/>
    </row>
    <row r="66" spans="2:19" x14ac:dyDescent="0.25">
      <c r="B66" s="264"/>
      <c r="C66" s="797">
        <f>+C65/F65</f>
        <v>0.98574667915830427</v>
      </c>
      <c r="D66" s="2080">
        <f>+D65/F65</f>
        <v>1.4253320841695736E-2</v>
      </c>
      <c r="E66" s="2081"/>
      <c r="F66" s="2087">
        <f>F65/F69</f>
        <v>0.91532235888725666</v>
      </c>
      <c r="G66" s="2088"/>
      <c r="H66" s="17"/>
      <c r="I66" s="17"/>
      <c r="J66" s="17"/>
      <c r="K66" s="17"/>
      <c r="L66" s="17"/>
      <c r="N66" s="1455"/>
      <c r="O66" s="1455"/>
      <c r="P66" s="1455"/>
      <c r="Q66" s="1455"/>
      <c r="R66" s="1455"/>
      <c r="S66" s="1455"/>
    </row>
    <row r="67" spans="2:19" ht="15" customHeight="1" x14ac:dyDescent="0.25">
      <c r="B67" s="257" t="s">
        <v>316</v>
      </c>
      <c r="C67" s="795">
        <f>+O64</f>
        <v>211.52600000000004</v>
      </c>
      <c r="D67" s="2013">
        <f t="shared" ref="D67" si="4">+P64</f>
        <v>1010.5391000000006</v>
      </c>
      <c r="E67" s="2079"/>
      <c r="F67" s="2086">
        <f>SUM(C67:E67)</f>
        <v>1222.0651000000007</v>
      </c>
      <c r="G67" s="2006"/>
      <c r="H67" s="17"/>
      <c r="I67" s="17"/>
      <c r="J67" s="17"/>
      <c r="K67" s="17"/>
      <c r="L67" s="17"/>
      <c r="N67" s="1458">
        <v>0.98574667915830427</v>
      </c>
      <c r="O67" s="1458">
        <v>1.4253320841695736E-2</v>
      </c>
    </row>
    <row r="68" spans="2:19" ht="15.75" customHeight="1" thickBot="1" x14ac:dyDescent="0.3">
      <c r="B68" s="268"/>
      <c r="C68" s="798">
        <f>+C67/F67</f>
        <v>0.17308897864770045</v>
      </c>
      <c r="D68" s="2082">
        <f>+D67/F67</f>
        <v>0.82691102135229955</v>
      </c>
      <c r="E68" s="2083"/>
      <c r="F68" s="2089">
        <f>F67/F69</f>
        <v>8.4677641112743313E-2</v>
      </c>
      <c r="G68" s="2090"/>
      <c r="H68" s="17"/>
      <c r="I68" s="17"/>
      <c r="J68" s="17"/>
      <c r="K68" s="17"/>
      <c r="L68" s="17"/>
      <c r="N68" s="1458">
        <v>0.17308897864770045</v>
      </c>
      <c r="O68" s="1458">
        <v>0.82691102135229955</v>
      </c>
    </row>
    <row r="69" spans="2:19" ht="15.75" customHeight="1" thickTop="1" x14ac:dyDescent="0.25">
      <c r="B69" s="272" t="s">
        <v>289</v>
      </c>
      <c r="C69" s="557">
        <f>SUM(C65,C67)</f>
        <v>13233.144999999993</v>
      </c>
      <c r="D69" s="1997">
        <f>SUM(D65,D67)</f>
        <v>1198.8241000000005</v>
      </c>
      <c r="E69" s="2075"/>
      <c r="F69" s="2071">
        <f>SUM(F65,F67)</f>
        <v>14431.969099999995</v>
      </c>
      <c r="G69" s="2072"/>
      <c r="H69" s="17"/>
      <c r="I69" s="17"/>
      <c r="J69" s="17"/>
      <c r="K69" s="17"/>
      <c r="L69" s="17"/>
    </row>
    <row r="70" spans="2:19" ht="15.75" customHeight="1" thickBot="1" x14ac:dyDescent="0.3">
      <c r="B70" s="274"/>
      <c r="C70" s="280">
        <f>C69/F69</f>
        <v>0.91693274204696007</v>
      </c>
      <c r="D70" s="1999">
        <f>D69/F69</f>
        <v>8.3067257953039889E-2</v>
      </c>
      <c r="E70" s="2076"/>
      <c r="F70" s="2073"/>
      <c r="G70" s="2074"/>
      <c r="H70" s="17"/>
      <c r="I70" s="17"/>
      <c r="J70" s="17"/>
      <c r="K70" s="17"/>
      <c r="L70" s="17"/>
    </row>
    <row r="71" spans="2:19" x14ac:dyDescent="0.25"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</row>
    <row r="72" spans="2:19" x14ac:dyDescent="0.25">
      <c r="B72" s="17"/>
      <c r="C72" s="278"/>
      <c r="D72" s="17"/>
      <c r="E72" s="17"/>
      <c r="F72" s="17"/>
      <c r="G72" s="17"/>
      <c r="H72" s="17"/>
      <c r="I72" s="17"/>
      <c r="J72" s="17"/>
      <c r="K72" s="17"/>
      <c r="L72" s="17"/>
    </row>
    <row r="73" spans="2:19" x14ac:dyDescent="0.25">
      <c r="B73" s="17"/>
      <c r="C73" s="278"/>
      <c r="D73" s="17"/>
      <c r="E73" s="17"/>
      <c r="F73" s="17"/>
      <c r="G73" s="17"/>
      <c r="H73" s="17"/>
      <c r="I73" s="17"/>
      <c r="J73" s="17"/>
      <c r="K73" s="17"/>
      <c r="L73" s="17"/>
    </row>
    <row r="74" spans="2:19" x14ac:dyDescent="0.25">
      <c r="B74" s="17"/>
      <c r="C74" s="278"/>
      <c r="D74" s="17"/>
      <c r="E74" s="17"/>
      <c r="F74" s="17"/>
      <c r="G74" s="17"/>
      <c r="H74" s="17"/>
      <c r="I74" s="17"/>
      <c r="J74" s="17"/>
      <c r="K74" s="17"/>
      <c r="L74" s="17"/>
    </row>
    <row r="75" spans="2:19" x14ac:dyDescent="0.25">
      <c r="B75" s="17"/>
      <c r="C75" s="278"/>
      <c r="D75" s="17"/>
      <c r="E75" s="17"/>
      <c r="F75" s="17"/>
      <c r="G75" s="17"/>
      <c r="H75" s="17"/>
      <c r="I75" s="17"/>
      <c r="J75" s="17"/>
      <c r="K75" s="17"/>
      <c r="L75" s="17"/>
    </row>
    <row r="76" spans="2:19" x14ac:dyDescent="0.25">
      <c r="B76" s="17"/>
      <c r="C76" s="277"/>
      <c r="D76" s="277"/>
      <c r="E76" s="278"/>
      <c r="F76" s="278"/>
      <c r="G76" s="17"/>
      <c r="H76" s="17"/>
      <c r="I76" s="17"/>
      <c r="J76" s="17"/>
      <c r="K76" s="17"/>
      <c r="L76" s="17"/>
    </row>
    <row r="77" spans="2:19" x14ac:dyDescent="0.25">
      <c r="B77" s="17"/>
      <c r="C77" s="277"/>
      <c r="D77" s="277"/>
      <c r="E77" s="278"/>
      <c r="F77" s="278"/>
      <c r="G77" s="17"/>
      <c r="H77" s="17"/>
      <c r="I77" s="17"/>
      <c r="J77" s="17"/>
      <c r="K77" s="17"/>
      <c r="L77" s="17"/>
    </row>
    <row r="78" spans="2:19" x14ac:dyDescent="0.25">
      <c r="B78" s="17"/>
      <c r="C78" s="277"/>
      <c r="D78" s="277"/>
      <c r="E78" s="17"/>
      <c r="F78" s="17"/>
      <c r="G78" s="17"/>
      <c r="H78" s="17"/>
      <c r="I78" s="17"/>
      <c r="J78" s="17"/>
      <c r="K78" s="17"/>
      <c r="L78" s="17"/>
    </row>
    <row r="79" spans="2:19" x14ac:dyDescent="0.25">
      <c r="B79" s="17"/>
      <c r="C79" s="278"/>
      <c r="D79" s="278"/>
      <c r="E79" s="278"/>
      <c r="F79" s="278"/>
      <c r="G79" s="17"/>
      <c r="H79" s="17"/>
      <c r="I79" s="17"/>
      <c r="J79" s="17"/>
      <c r="K79" s="17"/>
      <c r="L79" s="17"/>
    </row>
    <row r="80" spans="2:19" x14ac:dyDescent="0.25">
      <c r="B80" s="17"/>
      <c r="C80" s="278"/>
      <c r="D80" s="278"/>
      <c r="E80" s="278"/>
      <c r="F80" s="17"/>
      <c r="G80" s="17"/>
      <c r="H80" s="17"/>
      <c r="I80" s="17"/>
      <c r="J80" s="17"/>
      <c r="K80" s="17"/>
      <c r="L80" s="17"/>
    </row>
    <row r="81" spans="2:12" x14ac:dyDescent="0.25">
      <c r="B81" s="17"/>
      <c r="C81" s="278"/>
      <c r="D81" s="278"/>
      <c r="E81" s="278"/>
      <c r="F81" s="17"/>
      <c r="G81" s="17"/>
      <c r="H81" s="17"/>
      <c r="I81" s="17"/>
      <c r="J81" s="17"/>
      <c r="K81" s="17"/>
      <c r="L81" s="17"/>
    </row>
    <row r="82" spans="2:12" x14ac:dyDescent="0.25"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</row>
    <row r="83" spans="2:12" x14ac:dyDescent="0.25"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</row>
  </sheetData>
  <mergeCells count="27">
    <mergeCell ref="C62:C63"/>
    <mergeCell ref="C34:C35"/>
    <mergeCell ref="D62:E63"/>
    <mergeCell ref="F62:G63"/>
    <mergeCell ref="D34:D35"/>
    <mergeCell ref="E34:E35"/>
    <mergeCell ref="F34:F35"/>
    <mergeCell ref="G34:G35"/>
    <mergeCell ref="C7:C8"/>
    <mergeCell ref="D7:D8"/>
    <mergeCell ref="E7:E8"/>
    <mergeCell ref="F7:F8"/>
    <mergeCell ref="G7:G8"/>
    <mergeCell ref="F69:G69"/>
    <mergeCell ref="F70:G70"/>
    <mergeCell ref="D69:E69"/>
    <mergeCell ref="D70:E70"/>
    <mergeCell ref="D64:E64"/>
    <mergeCell ref="D65:E65"/>
    <mergeCell ref="D66:E66"/>
    <mergeCell ref="D67:E67"/>
    <mergeCell ref="D68:E68"/>
    <mergeCell ref="F64:G64"/>
    <mergeCell ref="F65:G65"/>
    <mergeCell ref="F66:G66"/>
    <mergeCell ref="F67:G67"/>
    <mergeCell ref="F68:G68"/>
  </mergeCells>
  <pageMargins left="0.78740157480314965" right="0.59055118110236227" top="0.9055118110236221" bottom="0.62992125984251968" header="0" footer="0"/>
  <pageSetup paperSize="9" scale="58" orientation="portrait" r:id="rId1"/>
  <headerFooter alignWithMargins="0"/>
  <ignoredErrors>
    <ignoredError sqref="G11 G38 G40 F66 C67:D67" formula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pageSetUpPr fitToPage="1"/>
  </sheetPr>
  <dimension ref="A1:AP95"/>
  <sheetViews>
    <sheetView view="pageBreakPreview" zoomScale="80" zoomScaleNormal="60" zoomScaleSheetLayoutView="80" workbookViewId="0">
      <pane ySplit="6" topLeftCell="A7" activePane="bottomLeft" state="frozen"/>
      <selection pane="bottomLeft" activeCell="C96" sqref="C96"/>
    </sheetView>
  </sheetViews>
  <sheetFormatPr baseColWidth="10" defaultRowHeight="15" x14ac:dyDescent="0.25"/>
  <cols>
    <col min="1" max="1" width="2.5703125" customWidth="1"/>
    <col min="2" max="2" width="5.140625" customWidth="1"/>
    <col min="3" max="3" width="52.28515625" customWidth="1"/>
    <col min="4" max="4" width="12.28515625" customWidth="1"/>
    <col min="5" max="7" width="10.42578125" customWidth="1"/>
    <col min="8" max="8" width="11.28515625" customWidth="1"/>
    <col min="9" max="9" width="10.42578125" customWidth="1"/>
    <col min="10" max="10" width="10.42578125" style="1188" customWidth="1"/>
    <col min="11" max="11" width="10.42578125" customWidth="1"/>
    <col min="12" max="12" width="11.85546875" customWidth="1"/>
    <col min="13" max="15" width="10.42578125" customWidth="1"/>
    <col min="16" max="16" width="14" bestFit="1" customWidth="1"/>
    <col min="17" max="17" width="4.42578125" customWidth="1"/>
    <col min="18" max="18" width="51.85546875" style="1455" bestFit="1" customWidth="1"/>
    <col min="19" max="19" width="23" style="1455" bestFit="1" customWidth="1"/>
    <col min="20" max="20" width="10" style="1455" bestFit="1" customWidth="1"/>
    <col min="21" max="21" width="8.85546875" style="1455" bestFit="1" customWidth="1"/>
    <col min="22" max="22" width="7.7109375" style="1455" bestFit="1" customWidth="1"/>
    <col min="23" max="23" width="9.7109375" style="1455" bestFit="1" customWidth="1"/>
    <col min="24" max="24" width="8.85546875" style="1455" bestFit="1" customWidth="1"/>
    <col min="25" max="25" width="6.7109375" style="1455" bestFit="1" customWidth="1"/>
    <col min="26" max="26" width="6" style="1455" bestFit="1" customWidth="1"/>
    <col min="27" max="27" width="12.28515625" style="1455" bestFit="1" customWidth="1"/>
    <col min="28" max="28" width="11.42578125" style="1455"/>
    <col min="29" max="29" width="36.7109375" style="1455" bestFit="1" customWidth="1"/>
    <col min="30" max="30" width="23" style="1455" bestFit="1" customWidth="1"/>
    <col min="31" max="31" width="9.7109375" style="1455" bestFit="1" customWidth="1"/>
    <col min="32" max="32" width="6.7109375" style="1455" bestFit="1" customWidth="1"/>
    <col min="33" max="34" width="8.85546875" style="1455" bestFit="1" customWidth="1"/>
    <col min="35" max="35" width="7.7109375" style="1455" bestFit="1" customWidth="1"/>
    <col min="36" max="36" width="9.7109375" style="1455" bestFit="1" customWidth="1"/>
    <col min="37" max="37" width="8.85546875" style="1455" bestFit="1" customWidth="1"/>
    <col min="38" max="38" width="10" bestFit="1" customWidth="1"/>
    <col min="39" max="39" width="11.140625" bestFit="1" customWidth="1"/>
    <col min="40" max="40" width="12.28515625" bestFit="1" customWidth="1"/>
  </cols>
  <sheetData>
    <row r="1" spans="1:40" s="4" customFormat="1" ht="15.75" x14ac:dyDescent="0.25">
      <c r="A1" s="579" t="s">
        <v>323</v>
      </c>
      <c r="B1" s="99"/>
      <c r="C1" s="727"/>
      <c r="D1" s="727"/>
      <c r="E1" s="727"/>
      <c r="F1" s="727"/>
      <c r="G1" s="727"/>
      <c r="H1" s="727"/>
      <c r="I1" s="727"/>
      <c r="J1" s="727"/>
      <c r="K1" s="727"/>
      <c r="L1" s="727"/>
      <c r="M1" s="727"/>
      <c r="N1" s="727"/>
      <c r="O1" s="727"/>
      <c r="P1" s="727"/>
      <c r="Q1" s="17"/>
      <c r="R1" s="1455"/>
      <c r="S1" s="1455"/>
      <c r="T1" s="1455"/>
      <c r="U1" s="1455"/>
      <c r="V1" s="1455"/>
      <c r="W1" s="1455"/>
      <c r="X1" s="1455"/>
      <c r="Y1" s="1455"/>
      <c r="Z1" s="1455"/>
      <c r="AA1" s="1510"/>
      <c r="AB1" s="1456"/>
      <c r="AC1" s="1455"/>
      <c r="AD1" s="1455"/>
      <c r="AE1" s="1456"/>
      <c r="AF1" s="1456"/>
      <c r="AG1" s="1456"/>
      <c r="AH1" s="1456"/>
      <c r="AI1" s="1456"/>
      <c r="AJ1" s="1456"/>
      <c r="AK1" s="1456"/>
    </row>
    <row r="2" spans="1:40" s="4" customFormat="1" ht="6" customHeight="1" x14ac:dyDescent="0.25">
      <c r="A2" s="17"/>
      <c r="B2" s="732"/>
      <c r="C2" s="727"/>
      <c r="D2" s="727"/>
      <c r="E2" s="727"/>
      <c r="F2" s="727"/>
      <c r="G2" s="727"/>
      <c r="H2" s="727"/>
      <c r="I2" s="727"/>
      <c r="J2" s="727"/>
      <c r="K2" s="727"/>
      <c r="L2" s="727"/>
      <c r="M2" s="727"/>
      <c r="N2" s="727"/>
      <c r="O2" s="727"/>
      <c r="P2" s="727"/>
      <c r="Q2" s="17"/>
      <c r="R2" s="1457" t="s">
        <v>1127</v>
      </c>
      <c r="S2" s="1455" t="s">
        <v>1080</v>
      </c>
      <c r="T2" s="1455"/>
      <c r="U2" s="1455"/>
      <c r="V2" s="1455"/>
      <c r="W2" s="1455"/>
      <c r="X2" s="1455"/>
      <c r="Y2" s="1455"/>
      <c r="Z2" s="1455"/>
      <c r="AA2" s="1510"/>
      <c r="AB2" s="1456"/>
      <c r="AC2" s="1455"/>
      <c r="AD2" s="1455"/>
      <c r="AE2" s="1455"/>
      <c r="AF2" s="1455"/>
      <c r="AG2" s="1455"/>
      <c r="AH2" s="1455"/>
      <c r="AI2" s="1455"/>
      <c r="AJ2" s="1455"/>
      <c r="AK2" s="1455"/>
      <c r="AL2" s="23"/>
    </row>
    <row r="3" spans="1:40" s="4" customFormat="1" x14ac:dyDescent="0.25">
      <c r="A3" s="17"/>
      <c r="B3" s="733" t="s">
        <v>324</v>
      </c>
      <c r="C3" s="727"/>
      <c r="D3" s="727"/>
      <c r="E3" s="727"/>
      <c r="F3" s="727"/>
      <c r="G3" s="727"/>
      <c r="H3" s="727"/>
      <c r="I3" s="727"/>
      <c r="J3" s="727"/>
      <c r="K3" s="727"/>
      <c r="L3" s="727"/>
      <c r="M3" s="727"/>
      <c r="N3" s="727"/>
      <c r="O3" s="727"/>
      <c r="P3" s="727"/>
      <c r="Q3" s="17"/>
      <c r="R3" s="1455"/>
      <c r="S3" s="1455"/>
      <c r="T3" s="1455"/>
      <c r="U3" s="1455"/>
      <c r="V3" s="1455"/>
      <c r="W3" s="1455"/>
      <c r="X3" s="1455"/>
      <c r="Y3" s="1455"/>
      <c r="Z3" s="1455"/>
      <c r="AA3" s="1510"/>
      <c r="AB3" s="1456"/>
      <c r="AC3" s="1455"/>
      <c r="AD3" s="1455"/>
      <c r="AE3" s="1455"/>
      <c r="AF3" s="1455"/>
      <c r="AG3" s="1455"/>
      <c r="AH3" s="1455"/>
      <c r="AI3" s="1455"/>
      <c r="AJ3" s="1455"/>
      <c r="AK3" s="1455"/>
      <c r="AL3" s="23"/>
    </row>
    <row r="4" spans="1:40" s="4" customFormat="1" ht="9" customHeight="1" thickBot="1" x14ac:dyDescent="0.3">
      <c r="A4" s="17"/>
      <c r="B4" s="734"/>
      <c r="C4" s="727"/>
      <c r="D4" s="727"/>
      <c r="E4" s="727"/>
      <c r="F4" s="727"/>
      <c r="G4" s="727"/>
      <c r="H4" s="727"/>
      <c r="I4" s="727"/>
      <c r="J4" s="727"/>
      <c r="K4" s="727"/>
      <c r="L4" s="727"/>
      <c r="M4" s="727"/>
      <c r="N4" s="727"/>
      <c r="O4" s="727"/>
      <c r="P4" s="727"/>
      <c r="Q4" s="17"/>
      <c r="R4" s="1455" t="s">
        <v>1460</v>
      </c>
      <c r="S4" s="1455" t="s">
        <v>1478</v>
      </c>
      <c r="T4" s="1455"/>
      <c r="U4" s="1455"/>
      <c r="V4" s="1455"/>
      <c r="W4" s="1455"/>
      <c r="X4" s="1455"/>
      <c r="Y4" s="1455"/>
      <c r="Z4" s="1455"/>
      <c r="AA4" s="1455"/>
      <c r="AB4" s="1456"/>
      <c r="AC4" s="1455"/>
      <c r="AD4" s="1455"/>
      <c r="AE4" s="1455"/>
      <c r="AF4" s="1455"/>
      <c r="AG4" s="1455"/>
      <c r="AH4" s="1455"/>
      <c r="AI4" s="1455"/>
      <c r="AJ4" s="1455"/>
      <c r="AK4" s="1455"/>
      <c r="AL4"/>
      <c r="AM4"/>
      <c r="AN4"/>
    </row>
    <row r="5" spans="1:40" s="11" customFormat="1" ht="18.75" customHeight="1" x14ac:dyDescent="0.25">
      <c r="A5" s="16"/>
      <c r="B5" s="2105" t="s">
        <v>226</v>
      </c>
      <c r="C5" s="2107" t="s">
        <v>3</v>
      </c>
      <c r="D5" s="2107" t="s">
        <v>292</v>
      </c>
      <c r="E5" s="2107"/>
      <c r="F5" s="2107"/>
      <c r="G5" s="2107"/>
      <c r="H5" s="2107" t="s">
        <v>294</v>
      </c>
      <c r="I5" s="2107"/>
      <c r="J5" s="2107"/>
      <c r="K5" s="2107"/>
      <c r="L5" s="2107" t="s">
        <v>238</v>
      </c>
      <c r="M5" s="2107"/>
      <c r="N5" s="2107"/>
      <c r="O5" s="2107"/>
      <c r="P5" s="2103" t="s">
        <v>382</v>
      </c>
      <c r="Q5" s="16"/>
      <c r="R5" s="1455"/>
      <c r="S5" s="1455" t="s">
        <v>292</v>
      </c>
      <c r="T5" s="1455"/>
      <c r="U5" s="1455"/>
      <c r="V5" s="1455"/>
      <c r="W5" s="1455" t="s">
        <v>525</v>
      </c>
      <c r="X5" s="1455"/>
      <c r="Y5" s="1455"/>
      <c r="Z5" s="1455"/>
      <c r="AA5" s="1455" t="s">
        <v>389</v>
      </c>
      <c r="AB5" s="1456"/>
      <c r="AC5" s="1455"/>
      <c r="AD5" s="1455"/>
      <c r="AE5" s="1455"/>
      <c r="AF5" s="1455"/>
      <c r="AG5" s="1455"/>
      <c r="AH5" s="1455"/>
      <c r="AI5" s="1455"/>
      <c r="AJ5" s="1455"/>
      <c r="AK5" s="1455"/>
      <c r="AL5"/>
      <c r="AM5"/>
      <c r="AN5"/>
    </row>
    <row r="6" spans="1:40" s="11" customFormat="1" ht="18.75" customHeight="1" thickBot="1" x14ac:dyDescent="0.3">
      <c r="A6" s="16"/>
      <c r="B6" s="2106"/>
      <c r="C6" s="2108"/>
      <c r="D6" s="1429" t="s">
        <v>281</v>
      </c>
      <c r="E6" s="1429" t="s">
        <v>282</v>
      </c>
      <c r="F6" s="1429" t="s">
        <v>283</v>
      </c>
      <c r="G6" s="1429" t="s">
        <v>284</v>
      </c>
      <c r="H6" s="1429" t="s">
        <v>281</v>
      </c>
      <c r="I6" s="1429" t="s">
        <v>282</v>
      </c>
      <c r="J6" s="1429" t="s">
        <v>283</v>
      </c>
      <c r="K6" s="1429" t="s">
        <v>284</v>
      </c>
      <c r="L6" s="1429" t="s">
        <v>281</v>
      </c>
      <c r="M6" s="1429" t="s">
        <v>282</v>
      </c>
      <c r="N6" s="1429" t="s">
        <v>283</v>
      </c>
      <c r="O6" s="1429" t="s">
        <v>284</v>
      </c>
      <c r="P6" s="2104"/>
      <c r="Q6" s="718"/>
      <c r="R6" s="1455" t="s">
        <v>1477</v>
      </c>
      <c r="S6" s="1455" t="s">
        <v>383</v>
      </c>
      <c r="T6" s="1455" t="s">
        <v>384</v>
      </c>
      <c r="U6" s="1455" t="s">
        <v>283</v>
      </c>
      <c r="V6" s="1455" t="s">
        <v>385</v>
      </c>
      <c r="W6" s="1455" t="s">
        <v>383</v>
      </c>
      <c r="X6" s="1455" t="s">
        <v>384</v>
      </c>
      <c r="Y6" s="1455" t="s">
        <v>283</v>
      </c>
      <c r="Z6" s="1455" t="s">
        <v>385</v>
      </c>
      <c r="AA6" s="1455"/>
      <c r="AB6" s="1456"/>
      <c r="AC6" s="1455"/>
      <c r="AD6" s="1455"/>
      <c r="AE6" s="1455"/>
      <c r="AF6" s="1455"/>
      <c r="AG6" s="1455"/>
      <c r="AH6" s="1455"/>
      <c r="AI6" s="1455"/>
      <c r="AJ6" s="1455"/>
      <c r="AK6" s="1455"/>
      <c r="AL6"/>
      <c r="AM6"/>
      <c r="AN6"/>
    </row>
    <row r="7" spans="1:40" s="11" customFormat="1" ht="20.100000000000001" customHeight="1" x14ac:dyDescent="0.25">
      <c r="A7" s="16"/>
      <c r="B7" s="799">
        <v>1</v>
      </c>
      <c r="C7" s="800" t="str">
        <f>+R7</f>
        <v>Agro Industrial Paramonga S.A.A.</v>
      </c>
      <c r="D7" s="802" t="str">
        <f t="shared" ref="D7:K7" si="0">+IF(S7&lt;&gt;0,S7,"")</f>
        <v/>
      </c>
      <c r="E7" s="803">
        <f t="shared" si="0"/>
        <v>13.535000000000004</v>
      </c>
      <c r="F7" s="803" t="str">
        <f t="shared" si="0"/>
        <v/>
      </c>
      <c r="G7" s="804" t="str">
        <f t="shared" si="0"/>
        <v/>
      </c>
      <c r="H7" s="805" t="str">
        <f t="shared" si="0"/>
        <v/>
      </c>
      <c r="I7" s="803" t="str">
        <f t="shared" si="0"/>
        <v/>
      </c>
      <c r="J7" s="803" t="str">
        <f t="shared" si="0"/>
        <v/>
      </c>
      <c r="K7" s="806" t="str">
        <f t="shared" si="0"/>
        <v/>
      </c>
      <c r="L7" s="803" t="str">
        <f>+IF((S7+W7)&lt;&gt;0,S7+W7,"")</f>
        <v/>
      </c>
      <c r="M7" s="803">
        <f>+IF((T7+X7)&lt;&gt;0,T7+X7,"")</f>
        <v>13.535000000000004</v>
      </c>
      <c r="N7" s="803" t="str">
        <f>+IF((U7+Y7)&lt;&gt;0,U7+Y7,"")</f>
        <v/>
      </c>
      <c r="O7" s="807" t="str">
        <f>+IF((V7+Z7)&lt;&gt;0,V7+Z7,"")</f>
        <v/>
      </c>
      <c r="P7" s="801">
        <f>SUM(L7:O7)</f>
        <v>13.535000000000004</v>
      </c>
      <c r="Q7" s="719"/>
      <c r="R7" s="1455" t="s">
        <v>5</v>
      </c>
      <c r="S7" s="1455"/>
      <c r="T7" s="1455">
        <v>13.535000000000004</v>
      </c>
      <c r="U7" s="1455"/>
      <c r="V7" s="1455"/>
      <c r="W7" s="1455"/>
      <c r="X7" s="1455"/>
      <c r="Y7" s="1455"/>
      <c r="Z7" s="1455"/>
      <c r="AA7" s="1455">
        <v>13.535000000000004</v>
      </c>
      <c r="AB7" s="1456"/>
      <c r="AC7" s="1455"/>
      <c r="AD7" s="1455"/>
      <c r="AE7" s="1455"/>
      <c r="AF7" s="1455"/>
      <c r="AG7" s="1455"/>
      <c r="AH7" s="1455"/>
      <c r="AI7" s="1455"/>
      <c r="AJ7" s="1455"/>
      <c r="AK7" s="1455"/>
      <c r="AL7"/>
      <c r="AM7"/>
      <c r="AN7"/>
    </row>
    <row r="8" spans="1:40" s="11" customFormat="1" ht="20.100000000000001" customHeight="1" x14ac:dyDescent="0.25">
      <c r="A8" s="16"/>
      <c r="B8" s="723">
        <f>+B7+1</f>
        <v>2</v>
      </c>
      <c r="C8" s="728" t="str">
        <f t="shared" ref="C8" si="1">+R8</f>
        <v>Agroaurora S.A.C.</v>
      </c>
      <c r="D8" s="808" t="str">
        <f t="shared" ref="D8" si="2">+IF(S8&lt;&gt;0,S8,"")</f>
        <v/>
      </c>
      <c r="E8" s="705">
        <f t="shared" ref="E8:K8" si="3">+IF(T8&lt;&gt;0,T8,"")</f>
        <v>20.389000000000006</v>
      </c>
      <c r="F8" s="705" t="str">
        <f t="shared" si="3"/>
        <v/>
      </c>
      <c r="G8" s="809" t="str">
        <f t="shared" si="3"/>
        <v/>
      </c>
      <c r="H8" s="810" t="str">
        <f t="shared" si="3"/>
        <v/>
      </c>
      <c r="I8" s="705" t="str">
        <f t="shared" si="3"/>
        <v/>
      </c>
      <c r="J8" s="705" t="str">
        <f t="shared" si="3"/>
        <v/>
      </c>
      <c r="K8" s="811" t="str">
        <f t="shared" si="3"/>
        <v/>
      </c>
      <c r="L8" s="705" t="str">
        <f t="shared" ref="L8" si="4">+IF((S8+W8)&lt;&gt;0,S8+W8,"")</f>
        <v/>
      </c>
      <c r="M8" s="705">
        <f t="shared" ref="M8" si="5">+IF((T8+X8)&lt;&gt;0,T8+X8,"")</f>
        <v>20.389000000000006</v>
      </c>
      <c r="N8" s="705" t="str">
        <f>+IF((U8+Y8)&lt;&gt;0,U8+Y8,"")</f>
        <v/>
      </c>
      <c r="O8" s="812" t="str">
        <f>+IF((V8+Z8)&lt;&gt;0,V8+Z8,"")</f>
        <v/>
      </c>
      <c r="P8" s="724">
        <f t="shared" ref="P8:P71" si="6">SUM(L8:O8)</f>
        <v>20.389000000000006</v>
      </c>
      <c r="Q8" s="719"/>
      <c r="R8" s="1455" t="s">
        <v>1365</v>
      </c>
      <c r="S8" s="1455"/>
      <c r="T8" s="1455">
        <v>20.389000000000006</v>
      </c>
      <c r="U8" s="1455"/>
      <c r="V8" s="1455"/>
      <c r="W8" s="1455"/>
      <c r="X8" s="1455"/>
      <c r="Y8" s="1455"/>
      <c r="Z8" s="1455"/>
      <c r="AA8" s="1455">
        <v>20.389000000000006</v>
      </c>
      <c r="AB8" s="1456"/>
      <c r="AC8" s="1455"/>
      <c r="AD8" s="1455"/>
      <c r="AE8" s="1455"/>
      <c r="AF8" s="1455"/>
      <c r="AG8" s="1455"/>
      <c r="AH8" s="1455"/>
      <c r="AI8" s="1455"/>
      <c r="AJ8" s="1455"/>
      <c r="AK8" s="1455"/>
      <c r="AL8"/>
      <c r="AM8"/>
      <c r="AN8"/>
    </row>
    <row r="9" spans="1:40" s="11" customFormat="1" ht="20.100000000000001" customHeight="1" x14ac:dyDescent="0.25">
      <c r="A9" s="16"/>
      <c r="B9" s="723">
        <f t="shared" ref="B9:B72" si="7">+B8+1</f>
        <v>3</v>
      </c>
      <c r="C9" s="728" t="str">
        <f t="shared" ref="C9:C72" si="8">+R9</f>
        <v>Agroindustrias San Jacinto S.A.A.</v>
      </c>
      <c r="D9" s="808" t="str">
        <f t="shared" ref="D9:D72" si="9">+IF(S9&lt;&gt;0,S9,"")</f>
        <v/>
      </c>
      <c r="E9" s="705">
        <f t="shared" ref="E9:E72" si="10">+IF(T9&lt;&gt;0,T9,"")</f>
        <v>6.8249999999999984</v>
      </c>
      <c r="F9" s="705" t="str">
        <f t="shared" ref="F9:F72" si="11">+IF(U9&lt;&gt;0,U9,"")</f>
        <v/>
      </c>
      <c r="G9" s="809" t="str">
        <f t="shared" ref="G9:G72" si="12">+IF(V9&lt;&gt;0,V9,"")</f>
        <v/>
      </c>
      <c r="H9" s="810" t="str">
        <f t="shared" ref="H9:H72" si="13">+IF(W9&lt;&gt;0,W9,"")</f>
        <v/>
      </c>
      <c r="I9" s="705" t="str">
        <f t="shared" ref="I9:I72" si="14">+IF(X9&lt;&gt;0,X9,"")</f>
        <v/>
      </c>
      <c r="J9" s="705" t="str">
        <f t="shared" ref="J9:J72" si="15">+IF(Y9&lt;&gt;0,Y9,"")</f>
        <v/>
      </c>
      <c r="K9" s="811" t="str">
        <f t="shared" ref="K9:K72" si="16">+IF(Z9&lt;&gt;0,Z9,"")</f>
        <v/>
      </c>
      <c r="L9" s="705" t="str">
        <f t="shared" ref="L9:L72" si="17">+IF((S9+W9)&lt;&gt;0,S9+W9,"")</f>
        <v/>
      </c>
      <c r="M9" s="705">
        <f t="shared" ref="M9:M72" si="18">+IF((T9+X9)&lt;&gt;0,T9+X9,"")</f>
        <v>6.8249999999999984</v>
      </c>
      <c r="N9" s="705" t="str">
        <f t="shared" ref="N9:N72" si="19">+IF((U9+Y9)&lt;&gt;0,U9+Y9,"")</f>
        <v/>
      </c>
      <c r="O9" s="812" t="str">
        <f t="shared" ref="O9:O72" si="20">+IF((V9+Z9)&lt;&gt;0,V9+Z9,"")</f>
        <v/>
      </c>
      <c r="P9" s="724">
        <f t="shared" si="6"/>
        <v>6.8249999999999984</v>
      </c>
      <c r="Q9" s="719"/>
      <c r="R9" s="1455" t="s">
        <v>1654</v>
      </c>
      <c r="S9" s="1455"/>
      <c r="T9" s="1455">
        <v>6.8249999999999984</v>
      </c>
      <c r="U9" s="1455"/>
      <c r="V9" s="1455"/>
      <c r="W9" s="1455"/>
      <c r="X9" s="1455"/>
      <c r="Y9" s="1455"/>
      <c r="Z9" s="1455"/>
      <c r="AA9" s="1455">
        <v>6.8249999999999984</v>
      </c>
      <c r="AB9" s="1456"/>
      <c r="AC9" s="1455"/>
      <c r="AD9" s="1455"/>
      <c r="AE9" s="1455"/>
      <c r="AF9" s="1455"/>
      <c r="AG9" s="1455"/>
      <c r="AH9" s="1455"/>
      <c r="AI9" s="1455"/>
      <c r="AJ9" s="1455"/>
      <c r="AK9" s="1455"/>
      <c r="AL9"/>
      <c r="AM9"/>
      <c r="AN9"/>
    </row>
    <row r="10" spans="1:40" s="11" customFormat="1" ht="20.100000000000001" customHeight="1" x14ac:dyDescent="0.25">
      <c r="A10" s="16"/>
      <c r="B10" s="723">
        <f t="shared" si="7"/>
        <v>4</v>
      </c>
      <c r="C10" s="728" t="str">
        <f t="shared" si="8"/>
        <v>Andean Power S.A.C.</v>
      </c>
      <c r="D10" s="808">
        <f t="shared" si="9"/>
        <v>19.978000000000005</v>
      </c>
      <c r="E10" s="705" t="str">
        <f t="shared" si="10"/>
        <v/>
      </c>
      <c r="F10" s="705" t="str">
        <f t="shared" si="11"/>
        <v/>
      </c>
      <c r="G10" s="809" t="str">
        <f t="shared" si="12"/>
        <v/>
      </c>
      <c r="H10" s="810" t="str">
        <f t="shared" si="13"/>
        <v/>
      </c>
      <c r="I10" s="705" t="str">
        <f t="shared" si="14"/>
        <v/>
      </c>
      <c r="J10" s="705" t="str">
        <f t="shared" si="15"/>
        <v/>
      </c>
      <c r="K10" s="811" t="str">
        <f t="shared" si="16"/>
        <v/>
      </c>
      <c r="L10" s="705">
        <f t="shared" si="17"/>
        <v>19.978000000000005</v>
      </c>
      <c r="M10" s="705" t="str">
        <f t="shared" si="18"/>
        <v/>
      </c>
      <c r="N10" s="705" t="str">
        <f t="shared" si="19"/>
        <v/>
      </c>
      <c r="O10" s="812" t="str">
        <f t="shared" si="20"/>
        <v/>
      </c>
      <c r="P10" s="724">
        <f t="shared" si="6"/>
        <v>19.978000000000005</v>
      </c>
      <c r="Q10" s="719"/>
      <c r="R10" s="1455" t="s">
        <v>1536</v>
      </c>
      <c r="S10" s="1455">
        <v>19.978000000000005</v>
      </c>
      <c r="T10" s="1455"/>
      <c r="U10" s="1455"/>
      <c r="V10" s="1455"/>
      <c r="W10" s="1455"/>
      <c r="X10" s="1455"/>
      <c r="Y10" s="1455"/>
      <c r="Z10" s="1455"/>
      <c r="AA10" s="1455">
        <v>19.978000000000005</v>
      </c>
      <c r="AB10" s="1456"/>
      <c r="AC10" s="1455"/>
      <c r="AD10" s="1455"/>
      <c r="AE10" s="1455"/>
      <c r="AF10" s="1455"/>
      <c r="AG10" s="1455"/>
      <c r="AH10" s="1455"/>
      <c r="AI10" s="1455"/>
      <c r="AJ10" s="1455"/>
      <c r="AK10" s="1455"/>
      <c r="AL10"/>
      <c r="AM10"/>
      <c r="AN10"/>
    </row>
    <row r="11" spans="1:40" s="11" customFormat="1" ht="20.100000000000001" customHeight="1" x14ac:dyDescent="0.25">
      <c r="A11" s="16"/>
      <c r="B11" s="723">
        <f t="shared" si="7"/>
        <v>5</v>
      </c>
      <c r="C11" s="728" t="str">
        <f t="shared" si="8"/>
        <v>Asociación Santa Lucia de Chacas</v>
      </c>
      <c r="D11" s="808">
        <f t="shared" si="9"/>
        <v>1.1499999999999999</v>
      </c>
      <c r="E11" s="705" t="str">
        <f t="shared" si="10"/>
        <v/>
      </c>
      <c r="F11" s="705" t="str">
        <f t="shared" si="11"/>
        <v/>
      </c>
      <c r="G11" s="809" t="str">
        <f t="shared" si="12"/>
        <v/>
      </c>
      <c r="H11" s="810" t="str">
        <f t="shared" si="13"/>
        <v/>
      </c>
      <c r="I11" s="705" t="str">
        <f t="shared" si="14"/>
        <v/>
      </c>
      <c r="J11" s="705" t="str">
        <f t="shared" si="15"/>
        <v/>
      </c>
      <c r="K11" s="811" t="str">
        <f t="shared" si="16"/>
        <v/>
      </c>
      <c r="L11" s="705">
        <f t="shared" si="17"/>
        <v>1.1499999999999999</v>
      </c>
      <c r="M11" s="705" t="str">
        <f t="shared" si="18"/>
        <v/>
      </c>
      <c r="N11" s="705" t="str">
        <f t="shared" si="19"/>
        <v/>
      </c>
      <c r="O11" s="812" t="str">
        <f t="shared" si="20"/>
        <v/>
      </c>
      <c r="P11" s="724">
        <f t="shared" si="6"/>
        <v>1.1499999999999999</v>
      </c>
      <c r="Q11" s="719"/>
      <c r="R11" s="1455" t="s">
        <v>7</v>
      </c>
      <c r="S11" s="1455">
        <v>1.1499999999999999</v>
      </c>
      <c r="T11" s="1455"/>
      <c r="U11" s="1455"/>
      <c r="V11" s="1455"/>
      <c r="W11" s="1455"/>
      <c r="X11" s="1455"/>
      <c r="Y11" s="1455"/>
      <c r="Z11" s="1455"/>
      <c r="AA11" s="1455">
        <v>1.1499999999999999</v>
      </c>
      <c r="AB11" s="1456"/>
      <c r="AC11" s="1455"/>
      <c r="AD11" s="1455"/>
      <c r="AE11" s="1455"/>
      <c r="AF11" s="1455"/>
      <c r="AG11" s="1455"/>
      <c r="AH11" s="1455"/>
      <c r="AI11" s="1455"/>
      <c r="AJ11" s="1455"/>
      <c r="AK11" s="1455"/>
      <c r="AL11"/>
      <c r="AM11"/>
      <c r="AN11"/>
    </row>
    <row r="12" spans="1:40" s="11" customFormat="1" ht="20.100000000000001" customHeight="1" x14ac:dyDescent="0.25">
      <c r="A12" s="16"/>
      <c r="B12" s="723">
        <f t="shared" si="7"/>
        <v>6</v>
      </c>
      <c r="C12" s="728" t="str">
        <f t="shared" si="8"/>
        <v>Atria Energía S.A.C.</v>
      </c>
      <c r="D12" s="808">
        <f t="shared" si="9"/>
        <v>1.79</v>
      </c>
      <c r="E12" s="705" t="str">
        <f t="shared" si="10"/>
        <v/>
      </c>
      <c r="F12" s="705" t="str">
        <f t="shared" si="11"/>
        <v/>
      </c>
      <c r="G12" s="809" t="str">
        <f t="shared" si="12"/>
        <v/>
      </c>
      <c r="H12" s="810" t="str">
        <f t="shared" si="13"/>
        <v/>
      </c>
      <c r="I12" s="705" t="str">
        <f t="shared" si="14"/>
        <v/>
      </c>
      <c r="J12" s="705" t="str">
        <f t="shared" si="15"/>
        <v/>
      </c>
      <c r="K12" s="811" t="str">
        <f t="shared" si="16"/>
        <v/>
      </c>
      <c r="L12" s="705">
        <f t="shared" si="17"/>
        <v>1.79</v>
      </c>
      <c r="M12" s="705" t="str">
        <f t="shared" si="18"/>
        <v/>
      </c>
      <c r="N12" s="705" t="str">
        <f t="shared" si="19"/>
        <v/>
      </c>
      <c r="O12" s="812" t="str">
        <f t="shared" si="20"/>
        <v/>
      </c>
      <c r="P12" s="724">
        <f t="shared" si="6"/>
        <v>1.79</v>
      </c>
      <c r="Q12" s="719"/>
      <c r="R12" s="1455" t="s">
        <v>1659</v>
      </c>
      <c r="S12" s="1455">
        <v>1.79</v>
      </c>
      <c r="T12" s="1455"/>
      <c r="U12" s="1455"/>
      <c r="V12" s="1455"/>
      <c r="W12" s="1455"/>
      <c r="X12" s="1455"/>
      <c r="Y12" s="1455"/>
      <c r="Z12" s="1455"/>
      <c r="AA12" s="1455">
        <v>1.79</v>
      </c>
      <c r="AB12" s="1456"/>
      <c r="AC12" s="1455"/>
      <c r="AD12" s="1455"/>
      <c r="AE12" s="1455"/>
      <c r="AF12" s="1455"/>
      <c r="AG12" s="1455"/>
      <c r="AH12" s="1455"/>
      <c r="AI12" s="1455"/>
      <c r="AJ12" s="1455"/>
      <c r="AK12" s="1455"/>
      <c r="AL12"/>
      <c r="AM12"/>
      <c r="AN12"/>
    </row>
    <row r="13" spans="1:40" s="11" customFormat="1" ht="20.100000000000001" customHeight="1" x14ac:dyDescent="0.25">
      <c r="A13" s="16"/>
      <c r="B13" s="723">
        <f t="shared" si="7"/>
        <v>7</v>
      </c>
      <c r="C13" s="728" t="str">
        <f t="shared" si="8"/>
        <v>Bioenergía del Chira S.A.</v>
      </c>
      <c r="D13" s="808" t="str">
        <f t="shared" si="9"/>
        <v/>
      </c>
      <c r="E13" s="705">
        <f t="shared" si="10"/>
        <v>15.820000000000004</v>
      </c>
      <c r="F13" s="705" t="str">
        <f t="shared" si="11"/>
        <v/>
      </c>
      <c r="G13" s="809" t="str">
        <f t="shared" si="12"/>
        <v/>
      </c>
      <c r="H13" s="810" t="str">
        <f t="shared" si="13"/>
        <v/>
      </c>
      <c r="I13" s="705" t="str">
        <f t="shared" si="14"/>
        <v/>
      </c>
      <c r="J13" s="705" t="str">
        <f t="shared" si="15"/>
        <v/>
      </c>
      <c r="K13" s="811" t="str">
        <f t="shared" si="16"/>
        <v/>
      </c>
      <c r="L13" s="705" t="str">
        <f t="shared" si="17"/>
        <v/>
      </c>
      <c r="M13" s="705">
        <f t="shared" si="18"/>
        <v>15.820000000000004</v>
      </c>
      <c r="N13" s="705" t="str">
        <f t="shared" si="19"/>
        <v/>
      </c>
      <c r="O13" s="812" t="str">
        <f t="shared" si="20"/>
        <v/>
      </c>
      <c r="P13" s="724">
        <f t="shared" si="6"/>
        <v>15.820000000000004</v>
      </c>
      <c r="Q13" s="719"/>
      <c r="R13" s="1455" t="s">
        <v>1504</v>
      </c>
      <c r="S13" s="1455"/>
      <c r="T13" s="1455">
        <v>15.820000000000004</v>
      </c>
      <c r="U13" s="1455"/>
      <c r="V13" s="1455"/>
      <c r="W13" s="1455"/>
      <c r="X13" s="1455"/>
      <c r="Y13" s="1455"/>
      <c r="Z13" s="1455"/>
      <c r="AA13" s="1455">
        <v>15.820000000000004</v>
      </c>
      <c r="AB13" s="1456"/>
      <c r="AC13" s="1455"/>
      <c r="AD13" s="1455"/>
      <c r="AE13" s="1455"/>
      <c r="AF13" s="1455"/>
      <c r="AG13" s="1455"/>
      <c r="AH13" s="1455"/>
      <c r="AI13" s="1455"/>
      <c r="AJ13" s="1455"/>
      <c r="AK13" s="1455"/>
      <c r="AL13"/>
      <c r="AM13"/>
      <c r="AN13"/>
    </row>
    <row r="14" spans="1:40" s="11" customFormat="1" ht="20.100000000000001" customHeight="1" x14ac:dyDescent="0.25">
      <c r="A14" s="16"/>
      <c r="B14" s="723">
        <f t="shared" si="7"/>
        <v>8</v>
      </c>
      <c r="C14" s="728" t="str">
        <f t="shared" si="8"/>
        <v>Celepsa Renovables S.R.L.</v>
      </c>
      <c r="D14" s="808">
        <f t="shared" si="9"/>
        <v>19.400999999999996</v>
      </c>
      <c r="E14" s="705" t="str">
        <f t="shared" si="10"/>
        <v/>
      </c>
      <c r="F14" s="705" t="str">
        <f t="shared" si="11"/>
        <v/>
      </c>
      <c r="G14" s="809" t="str">
        <f t="shared" si="12"/>
        <v/>
      </c>
      <c r="H14" s="810" t="str">
        <f t="shared" si="13"/>
        <v/>
      </c>
      <c r="I14" s="705" t="str">
        <f t="shared" si="14"/>
        <v/>
      </c>
      <c r="J14" s="705" t="str">
        <f t="shared" si="15"/>
        <v/>
      </c>
      <c r="K14" s="811" t="str">
        <f t="shared" si="16"/>
        <v/>
      </c>
      <c r="L14" s="705">
        <f t="shared" si="17"/>
        <v>19.400999999999996</v>
      </c>
      <c r="M14" s="705" t="str">
        <f t="shared" si="18"/>
        <v/>
      </c>
      <c r="N14" s="705" t="str">
        <f t="shared" si="19"/>
        <v/>
      </c>
      <c r="O14" s="812" t="str">
        <f t="shared" si="20"/>
        <v/>
      </c>
      <c r="P14" s="724">
        <f t="shared" si="6"/>
        <v>19.400999999999996</v>
      </c>
      <c r="Q14" s="719"/>
      <c r="R14" s="1455" t="s">
        <v>1527</v>
      </c>
      <c r="S14" s="1455">
        <v>19.400999999999996</v>
      </c>
      <c r="T14" s="1455"/>
      <c r="U14" s="1455"/>
      <c r="V14" s="1455"/>
      <c r="W14" s="1455"/>
      <c r="X14" s="1455"/>
      <c r="Y14" s="1455"/>
      <c r="Z14" s="1455"/>
      <c r="AA14" s="1455">
        <v>19.400999999999996</v>
      </c>
      <c r="AB14" s="1456"/>
      <c r="AC14" s="1455"/>
      <c r="AD14" s="1455"/>
      <c r="AE14" s="1455"/>
      <c r="AF14" s="1455"/>
      <c r="AG14" s="1455"/>
      <c r="AH14" s="1455"/>
      <c r="AI14" s="1455"/>
      <c r="AJ14" s="1455"/>
      <c r="AK14" s="1455"/>
      <c r="AL14"/>
      <c r="AM14"/>
      <c r="AN14"/>
    </row>
    <row r="15" spans="1:40" s="11" customFormat="1" ht="20.100000000000001" customHeight="1" x14ac:dyDescent="0.25">
      <c r="A15" s="16"/>
      <c r="B15" s="723">
        <f t="shared" si="7"/>
        <v>9</v>
      </c>
      <c r="C15" s="728" t="str">
        <f t="shared" si="8"/>
        <v>Central Hidroeléctrica de Langui S.A.</v>
      </c>
      <c r="D15" s="808">
        <f t="shared" si="9"/>
        <v>5.94</v>
      </c>
      <c r="E15" s="705" t="str">
        <f t="shared" si="10"/>
        <v/>
      </c>
      <c r="F15" s="705" t="str">
        <f t="shared" si="11"/>
        <v/>
      </c>
      <c r="G15" s="809" t="str">
        <f t="shared" si="12"/>
        <v/>
      </c>
      <c r="H15" s="810" t="str">
        <f t="shared" si="13"/>
        <v/>
      </c>
      <c r="I15" s="705" t="str">
        <f t="shared" si="14"/>
        <v/>
      </c>
      <c r="J15" s="705" t="str">
        <f t="shared" si="15"/>
        <v/>
      </c>
      <c r="K15" s="811" t="str">
        <f t="shared" si="16"/>
        <v/>
      </c>
      <c r="L15" s="705">
        <f t="shared" si="17"/>
        <v>5.94</v>
      </c>
      <c r="M15" s="705" t="str">
        <f t="shared" si="18"/>
        <v/>
      </c>
      <c r="N15" s="705" t="str">
        <f t="shared" si="19"/>
        <v/>
      </c>
      <c r="O15" s="812" t="str">
        <f t="shared" si="20"/>
        <v/>
      </c>
      <c r="P15" s="724">
        <f t="shared" si="6"/>
        <v>5.94</v>
      </c>
      <c r="Q15" s="719"/>
      <c r="R15" s="1455" t="s">
        <v>1295</v>
      </c>
      <c r="S15" s="1455">
        <v>5.94</v>
      </c>
      <c r="T15" s="1455"/>
      <c r="U15" s="1455"/>
      <c r="V15" s="1455"/>
      <c r="W15" s="1455"/>
      <c r="X15" s="1455"/>
      <c r="Y15" s="1455"/>
      <c r="Z15" s="1455"/>
      <c r="AA15" s="1455">
        <v>5.94</v>
      </c>
      <c r="AB15" s="1456"/>
      <c r="AC15" s="1455"/>
      <c r="AD15" s="1455"/>
      <c r="AE15" s="1455"/>
      <c r="AF15" s="1455"/>
      <c r="AG15" s="1455"/>
      <c r="AH15" s="1455"/>
      <c r="AI15" s="1455"/>
      <c r="AJ15" s="1455"/>
      <c r="AK15" s="1455"/>
      <c r="AL15"/>
      <c r="AM15"/>
      <c r="AN15"/>
    </row>
    <row r="16" spans="1:40" s="11" customFormat="1" ht="20.100000000000001" customHeight="1" x14ac:dyDescent="0.25">
      <c r="A16" s="16"/>
      <c r="B16" s="723">
        <f t="shared" si="7"/>
        <v>10</v>
      </c>
      <c r="C16" s="728" t="str">
        <f t="shared" si="8"/>
        <v>Centrales Santa Rosa S.A.C.</v>
      </c>
      <c r="D16" s="808">
        <f t="shared" si="9"/>
        <v>2.516</v>
      </c>
      <c r="E16" s="705" t="str">
        <f t="shared" si="10"/>
        <v/>
      </c>
      <c r="F16" s="705" t="str">
        <f t="shared" si="11"/>
        <v/>
      </c>
      <c r="G16" s="809" t="str">
        <f t="shared" si="12"/>
        <v/>
      </c>
      <c r="H16" s="810" t="str">
        <f t="shared" si="13"/>
        <v/>
      </c>
      <c r="I16" s="705" t="str">
        <f t="shared" si="14"/>
        <v/>
      </c>
      <c r="J16" s="705" t="str">
        <f t="shared" si="15"/>
        <v/>
      </c>
      <c r="K16" s="811" t="str">
        <f t="shared" si="16"/>
        <v/>
      </c>
      <c r="L16" s="705">
        <f t="shared" si="17"/>
        <v>2.516</v>
      </c>
      <c r="M16" s="705" t="str">
        <f t="shared" si="18"/>
        <v/>
      </c>
      <c r="N16" s="705" t="str">
        <f t="shared" si="19"/>
        <v/>
      </c>
      <c r="O16" s="812" t="str">
        <f t="shared" si="20"/>
        <v/>
      </c>
      <c r="P16" s="724">
        <f t="shared" si="6"/>
        <v>2.516</v>
      </c>
      <c r="Q16" s="719"/>
      <c r="R16" s="1455" t="s">
        <v>1317</v>
      </c>
      <c r="S16" s="1455">
        <v>2.516</v>
      </c>
      <c r="T16" s="1455"/>
      <c r="U16" s="1455"/>
      <c r="V16" s="1455"/>
      <c r="W16" s="1455"/>
      <c r="X16" s="1455"/>
      <c r="Y16" s="1455"/>
      <c r="Z16" s="1455"/>
      <c r="AA16" s="1455">
        <v>2.516</v>
      </c>
      <c r="AB16" s="1456"/>
      <c r="AC16" s="1455"/>
      <c r="AD16" s="1455"/>
      <c r="AE16" s="1455"/>
      <c r="AF16" s="1455"/>
      <c r="AG16" s="1455"/>
      <c r="AH16" s="1455"/>
      <c r="AI16" s="1455"/>
      <c r="AJ16" s="1455"/>
      <c r="AK16" s="1455"/>
      <c r="AL16"/>
      <c r="AM16"/>
      <c r="AN16"/>
    </row>
    <row r="17" spans="1:40" s="11" customFormat="1" ht="20.100000000000001" customHeight="1" x14ac:dyDescent="0.25">
      <c r="A17" s="16"/>
      <c r="B17" s="723">
        <f t="shared" si="7"/>
        <v>11</v>
      </c>
      <c r="C17" s="728" t="str">
        <f t="shared" si="8"/>
        <v>Chinango S.A.C</v>
      </c>
      <c r="D17" s="808">
        <f t="shared" si="9"/>
        <v>195.45600000000007</v>
      </c>
      <c r="E17" s="705" t="str">
        <f t="shared" si="10"/>
        <v/>
      </c>
      <c r="F17" s="705" t="str">
        <f t="shared" si="11"/>
        <v/>
      </c>
      <c r="G17" s="809" t="str">
        <f t="shared" si="12"/>
        <v/>
      </c>
      <c r="H17" s="810" t="str">
        <f t="shared" si="13"/>
        <v/>
      </c>
      <c r="I17" s="705" t="str">
        <f t="shared" si="14"/>
        <v/>
      </c>
      <c r="J17" s="705" t="str">
        <f t="shared" si="15"/>
        <v/>
      </c>
      <c r="K17" s="811" t="str">
        <f t="shared" si="16"/>
        <v/>
      </c>
      <c r="L17" s="705">
        <f t="shared" si="17"/>
        <v>195.45600000000007</v>
      </c>
      <c r="M17" s="705" t="str">
        <f t="shared" si="18"/>
        <v/>
      </c>
      <c r="N17" s="705" t="str">
        <f t="shared" si="19"/>
        <v/>
      </c>
      <c r="O17" s="812" t="str">
        <f t="shared" si="20"/>
        <v/>
      </c>
      <c r="P17" s="724">
        <f t="shared" si="6"/>
        <v>195.45600000000007</v>
      </c>
      <c r="Q17" s="719"/>
      <c r="R17" s="1455" t="s">
        <v>11</v>
      </c>
      <c r="S17" s="1455">
        <v>195.45600000000007</v>
      </c>
      <c r="T17" s="1455"/>
      <c r="U17" s="1455"/>
      <c r="V17" s="1455"/>
      <c r="W17" s="1455"/>
      <c r="X17" s="1455"/>
      <c r="Y17" s="1455"/>
      <c r="Z17" s="1455"/>
      <c r="AA17" s="1455">
        <v>195.45600000000007</v>
      </c>
      <c r="AB17" s="1456"/>
      <c r="AC17" s="1455"/>
      <c r="AD17" s="1455"/>
      <c r="AE17" s="1455"/>
      <c r="AF17" s="1455"/>
      <c r="AG17" s="1455"/>
      <c r="AH17" s="1455"/>
      <c r="AI17" s="1455"/>
      <c r="AJ17" s="1455"/>
      <c r="AK17" s="1455"/>
      <c r="AL17"/>
      <c r="AM17"/>
      <c r="AN17"/>
    </row>
    <row r="18" spans="1:40" s="11" customFormat="1" ht="20.100000000000001" customHeight="1" x14ac:dyDescent="0.25">
      <c r="A18" s="16"/>
      <c r="B18" s="723">
        <f t="shared" si="7"/>
        <v>12</v>
      </c>
      <c r="C18" s="728" t="str">
        <f t="shared" si="8"/>
        <v>Cía Hidroeléctrica San Hilarión S.A.C.</v>
      </c>
      <c r="D18" s="808" t="str">
        <f t="shared" si="9"/>
        <v/>
      </c>
      <c r="E18" s="705" t="str">
        <f t="shared" si="10"/>
        <v/>
      </c>
      <c r="F18" s="705" t="str">
        <f t="shared" si="11"/>
        <v/>
      </c>
      <c r="G18" s="809" t="str">
        <f t="shared" si="12"/>
        <v/>
      </c>
      <c r="H18" s="810">
        <f t="shared" si="13"/>
        <v>0.18400000000000002</v>
      </c>
      <c r="I18" s="705" t="str">
        <f t="shared" si="14"/>
        <v/>
      </c>
      <c r="J18" s="705" t="str">
        <f t="shared" si="15"/>
        <v/>
      </c>
      <c r="K18" s="811" t="str">
        <f t="shared" si="16"/>
        <v/>
      </c>
      <c r="L18" s="705">
        <f t="shared" si="17"/>
        <v>0.18400000000000002</v>
      </c>
      <c r="M18" s="705" t="str">
        <f t="shared" si="18"/>
        <v/>
      </c>
      <c r="N18" s="705" t="str">
        <f t="shared" si="19"/>
        <v/>
      </c>
      <c r="O18" s="812" t="str">
        <f t="shared" si="20"/>
        <v/>
      </c>
      <c r="P18" s="724">
        <f t="shared" si="6"/>
        <v>0.18400000000000002</v>
      </c>
      <c r="Q18" s="719"/>
      <c r="R18" s="1455" t="s">
        <v>1297</v>
      </c>
      <c r="S18" s="1455"/>
      <c r="T18" s="1455"/>
      <c r="U18" s="1455"/>
      <c r="V18" s="1455"/>
      <c r="W18" s="1455">
        <v>0.18400000000000002</v>
      </c>
      <c r="X18" s="1455"/>
      <c r="Y18" s="1455"/>
      <c r="Z18" s="1455"/>
      <c r="AA18" s="1455">
        <v>0.18400000000000002</v>
      </c>
      <c r="AB18" s="1456"/>
      <c r="AC18" s="1455"/>
      <c r="AD18" s="1455"/>
      <c r="AE18" s="1455"/>
      <c r="AF18" s="1455"/>
      <c r="AG18" s="1455"/>
      <c r="AH18" s="1455"/>
      <c r="AI18" s="1455"/>
      <c r="AJ18" s="1455"/>
      <c r="AK18" s="1455"/>
      <c r="AL18"/>
      <c r="AM18"/>
      <c r="AN18"/>
    </row>
    <row r="19" spans="1:40" s="11" customFormat="1" ht="20.100000000000001" customHeight="1" x14ac:dyDescent="0.25">
      <c r="A19" s="16"/>
      <c r="B19" s="723">
        <f t="shared" si="7"/>
        <v>13</v>
      </c>
      <c r="C19" s="728" t="str">
        <f t="shared" si="8"/>
        <v>Compañia Eléctrica El Platanal S.A.</v>
      </c>
      <c r="D19" s="808">
        <f t="shared" si="9"/>
        <v>219.99999999999991</v>
      </c>
      <c r="E19" s="705" t="str">
        <f t="shared" si="10"/>
        <v/>
      </c>
      <c r="F19" s="705" t="str">
        <f t="shared" si="11"/>
        <v/>
      </c>
      <c r="G19" s="809" t="str">
        <f t="shared" si="12"/>
        <v/>
      </c>
      <c r="H19" s="810" t="str">
        <f t="shared" si="13"/>
        <v/>
      </c>
      <c r="I19" s="705" t="str">
        <f t="shared" si="14"/>
        <v/>
      </c>
      <c r="J19" s="705" t="str">
        <f t="shared" si="15"/>
        <v/>
      </c>
      <c r="K19" s="811" t="str">
        <f t="shared" si="16"/>
        <v/>
      </c>
      <c r="L19" s="705">
        <f t="shared" si="17"/>
        <v>219.99999999999991</v>
      </c>
      <c r="M19" s="705" t="str">
        <f t="shared" si="18"/>
        <v/>
      </c>
      <c r="N19" s="705" t="str">
        <f t="shared" si="19"/>
        <v/>
      </c>
      <c r="O19" s="812" t="str">
        <f t="shared" si="20"/>
        <v/>
      </c>
      <c r="P19" s="724">
        <f t="shared" si="6"/>
        <v>219.99999999999991</v>
      </c>
      <c r="Q19" s="719"/>
      <c r="R19" s="1455" t="s">
        <v>14</v>
      </c>
      <c r="S19" s="1455">
        <v>219.99999999999991</v>
      </c>
      <c r="T19" s="1455"/>
      <c r="U19" s="1455"/>
      <c r="V19" s="1455"/>
      <c r="W19" s="1455"/>
      <c r="X19" s="1455"/>
      <c r="Y19" s="1455"/>
      <c r="Z19" s="1455"/>
      <c r="AA19" s="1455">
        <v>219.99999999999991</v>
      </c>
      <c r="AB19" s="1456"/>
      <c r="AC19" s="1455"/>
      <c r="AD19" s="1455"/>
      <c r="AE19" s="1455"/>
      <c r="AF19" s="1455"/>
      <c r="AG19" s="1455"/>
      <c r="AH19" s="1455"/>
      <c r="AI19" s="1455"/>
      <c r="AJ19" s="1455"/>
      <c r="AK19" s="1455"/>
      <c r="AL19"/>
      <c r="AM19"/>
      <c r="AN19"/>
    </row>
    <row r="20" spans="1:40" s="11" customFormat="1" ht="20.100000000000001" customHeight="1" x14ac:dyDescent="0.25">
      <c r="A20" s="16"/>
      <c r="B20" s="723">
        <f t="shared" si="7"/>
        <v>14</v>
      </c>
      <c r="C20" s="728" t="str">
        <f t="shared" si="8"/>
        <v>Compañia Hidroeléctrica Tingo S.A.</v>
      </c>
      <c r="D20" s="808">
        <f t="shared" si="9"/>
        <v>1.2</v>
      </c>
      <c r="E20" s="705" t="str">
        <f t="shared" si="10"/>
        <v/>
      </c>
      <c r="F20" s="705" t="str">
        <f t="shared" si="11"/>
        <v/>
      </c>
      <c r="G20" s="809" t="str">
        <f t="shared" si="12"/>
        <v/>
      </c>
      <c r="H20" s="810" t="str">
        <f t="shared" si="13"/>
        <v/>
      </c>
      <c r="I20" s="705" t="str">
        <f t="shared" si="14"/>
        <v/>
      </c>
      <c r="J20" s="705" t="str">
        <f t="shared" si="15"/>
        <v/>
      </c>
      <c r="K20" s="811" t="str">
        <f t="shared" si="16"/>
        <v/>
      </c>
      <c r="L20" s="705">
        <f t="shared" si="17"/>
        <v>1.2</v>
      </c>
      <c r="M20" s="705" t="str">
        <f t="shared" si="18"/>
        <v/>
      </c>
      <c r="N20" s="705" t="str">
        <f t="shared" si="19"/>
        <v/>
      </c>
      <c r="O20" s="812" t="str">
        <f t="shared" si="20"/>
        <v/>
      </c>
      <c r="P20" s="724">
        <f t="shared" si="6"/>
        <v>1.2</v>
      </c>
      <c r="Q20" s="719"/>
      <c r="R20" s="1455" t="s">
        <v>1198</v>
      </c>
      <c r="S20" s="1455">
        <v>1.2</v>
      </c>
      <c r="T20" s="1455"/>
      <c r="U20" s="1455"/>
      <c r="V20" s="1455"/>
      <c r="W20" s="1455"/>
      <c r="X20" s="1455"/>
      <c r="Y20" s="1455"/>
      <c r="Z20" s="1455"/>
      <c r="AA20" s="1455">
        <v>1.2</v>
      </c>
      <c r="AB20" s="1456"/>
      <c r="AC20" s="1455"/>
      <c r="AD20" s="1455"/>
      <c r="AE20" s="1455"/>
      <c r="AF20" s="1455"/>
      <c r="AG20" s="1455"/>
      <c r="AH20" s="1455"/>
      <c r="AI20" s="1455"/>
      <c r="AJ20" s="1455"/>
      <c r="AK20" s="1455"/>
      <c r="AL20"/>
      <c r="AM20"/>
      <c r="AN20"/>
    </row>
    <row r="21" spans="1:40" s="11" customFormat="1" ht="20.100000000000001" customHeight="1" x14ac:dyDescent="0.25">
      <c r="A21" s="16"/>
      <c r="B21" s="723">
        <f t="shared" si="7"/>
        <v>15</v>
      </c>
      <c r="C21" s="728" t="str">
        <f t="shared" si="8"/>
        <v>Consorcio Eléctrico Villacurí S.A.C.</v>
      </c>
      <c r="D21" s="808">
        <f t="shared" si="9"/>
        <v>1.2890000000000004</v>
      </c>
      <c r="E21" s="705">
        <f t="shared" si="10"/>
        <v>9.275999999999998</v>
      </c>
      <c r="F21" s="705" t="str">
        <f t="shared" si="11"/>
        <v/>
      </c>
      <c r="G21" s="809" t="str">
        <f t="shared" si="12"/>
        <v/>
      </c>
      <c r="H21" s="810" t="str">
        <f t="shared" si="13"/>
        <v/>
      </c>
      <c r="I21" s="705" t="str">
        <f t="shared" si="14"/>
        <v/>
      </c>
      <c r="J21" s="705" t="str">
        <f t="shared" si="15"/>
        <v/>
      </c>
      <c r="K21" s="811" t="str">
        <f t="shared" si="16"/>
        <v/>
      </c>
      <c r="L21" s="705">
        <f t="shared" si="17"/>
        <v>1.2890000000000004</v>
      </c>
      <c r="M21" s="705">
        <f t="shared" si="18"/>
        <v>9.275999999999998</v>
      </c>
      <c r="N21" s="705" t="str">
        <f t="shared" si="19"/>
        <v/>
      </c>
      <c r="O21" s="812" t="str">
        <f t="shared" si="20"/>
        <v/>
      </c>
      <c r="P21" s="724">
        <f t="shared" si="6"/>
        <v>10.564999999999998</v>
      </c>
      <c r="Q21" s="719"/>
      <c r="R21" s="1455" t="s">
        <v>17</v>
      </c>
      <c r="S21" s="1455">
        <v>1.2890000000000004</v>
      </c>
      <c r="T21" s="1455">
        <v>9.275999999999998</v>
      </c>
      <c r="U21" s="1455"/>
      <c r="V21" s="1455"/>
      <c r="W21" s="1455"/>
      <c r="X21" s="1455"/>
      <c r="Y21" s="1455"/>
      <c r="Z21" s="1455"/>
      <c r="AA21" s="1455">
        <v>10.564999999999998</v>
      </c>
      <c r="AB21" s="1456"/>
      <c r="AC21" s="1455"/>
      <c r="AD21" s="1455"/>
      <c r="AE21" s="1455"/>
      <c r="AF21" s="1455"/>
      <c r="AG21" s="1455"/>
      <c r="AH21" s="1455"/>
      <c r="AI21" s="1455"/>
      <c r="AJ21" s="1455"/>
      <c r="AK21" s="1455"/>
      <c r="AL21"/>
      <c r="AM21"/>
      <c r="AN21"/>
    </row>
    <row r="22" spans="1:40" s="11" customFormat="1" ht="20.100000000000001" customHeight="1" x14ac:dyDescent="0.25">
      <c r="A22" s="16"/>
      <c r="B22" s="723">
        <f t="shared" si="7"/>
        <v>16</v>
      </c>
      <c r="C22" s="728" t="str">
        <f t="shared" si="8"/>
        <v>E.A.W. Muller S.A.</v>
      </c>
      <c r="D22" s="808">
        <f t="shared" si="9"/>
        <v>0.59199999999999975</v>
      </c>
      <c r="E22" s="705" t="str">
        <f t="shared" si="10"/>
        <v/>
      </c>
      <c r="F22" s="705" t="str">
        <f t="shared" si="11"/>
        <v/>
      </c>
      <c r="G22" s="809" t="str">
        <f t="shared" si="12"/>
        <v/>
      </c>
      <c r="H22" s="810" t="str">
        <f t="shared" si="13"/>
        <v/>
      </c>
      <c r="I22" s="705" t="str">
        <f t="shared" si="14"/>
        <v/>
      </c>
      <c r="J22" s="705" t="str">
        <f t="shared" si="15"/>
        <v/>
      </c>
      <c r="K22" s="811" t="str">
        <f t="shared" si="16"/>
        <v/>
      </c>
      <c r="L22" s="705">
        <f t="shared" si="17"/>
        <v>0.59199999999999975</v>
      </c>
      <c r="M22" s="705" t="str">
        <f t="shared" si="18"/>
        <v/>
      </c>
      <c r="N22" s="705" t="str">
        <f t="shared" si="19"/>
        <v/>
      </c>
      <c r="O22" s="812" t="str">
        <f t="shared" si="20"/>
        <v/>
      </c>
      <c r="P22" s="724">
        <f t="shared" si="6"/>
        <v>0.59199999999999975</v>
      </c>
      <c r="Q22" s="719"/>
      <c r="R22" s="1455" t="s">
        <v>988</v>
      </c>
      <c r="S22" s="1455">
        <v>0.59199999999999975</v>
      </c>
      <c r="T22" s="1455"/>
      <c r="U22" s="1455"/>
      <c r="V22" s="1455"/>
      <c r="W22" s="1455"/>
      <c r="X22" s="1455"/>
      <c r="Y22" s="1455"/>
      <c r="Z22" s="1455"/>
      <c r="AA22" s="1455">
        <v>0.59199999999999975</v>
      </c>
      <c r="AB22" s="1456"/>
      <c r="AC22" s="1455"/>
      <c r="AD22" s="1455"/>
      <c r="AE22" s="1455"/>
      <c r="AF22" s="1455"/>
      <c r="AG22" s="1455"/>
      <c r="AH22" s="1455"/>
      <c r="AI22" s="1455"/>
      <c r="AJ22" s="1455"/>
      <c r="AK22" s="1455"/>
      <c r="AL22"/>
      <c r="AM22"/>
      <c r="AN22"/>
    </row>
    <row r="23" spans="1:40" s="11" customFormat="1" ht="20.100000000000001" customHeight="1" x14ac:dyDescent="0.25">
      <c r="A23" s="16"/>
      <c r="B23" s="723">
        <f t="shared" si="7"/>
        <v>17</v>
      </c>
      <c r="C23" s="728" t="str">
        <f t="shared" si="8"/>
        <v>Eléctrica Yanapampa S.A.C.</v>
      </c>
      <c r="D23" s="808">
        <f t="shared" si="9"/>
        <v>3.9100000000000024</v>
      </c>
      <c r="E23" s="705" t="str">
        <f t="shared" si="10"/>
        <v/>
      </c>
      <c r="F23" s="705" t="str">
        <f t="shared" si="11"/>
        <v/>
      </c>
      <c r="G23" s="809" t="str">
        <f t="shared" si="12"/>
        <v/>
      </c>
      <c r="H23" s="810" t="str">
        <f t="shared" si="13"/>
        <v/>
      </c>
      <c r="I23" s="705" t="str">
        <f t="shared" si="14"/>
        <v/>
      </c>
      <c r="J23" s="705" t="str">
        <f t="shared" si="15"/>
        <v/>
      </c>
      <c r="K23" s="811" t="str">
        <f t="shared" si="16"/>
        <v/>
      </c>
      <c r="L23" s="705">
        <f t="shared" si="17"/>
        <v>3.9100000000000024</v>
      </c>
      <c r="M23" s="705" t="str">
        <f t="shared" si="18"/>
        <v/>
      </c>
      <c r="N23" s="705" t="str">
        <f t="shared" si="19"/>
        <v/>
      </c>
      <c r="O23" s="812" t="str">
        <f t="shared" si="20"/>
        <v/>
      </c>
      <c r="P23" s="724">
        <f t="shared" si="6"/>
        <v>3.9100000000000024</v>
      </c>
      <c r="Q23" s="719"/>
      <c r="R23" s="1455" t="s">
        <v>21</v>
      </c>
      <c r="S23" s="1455">
        <v>3.9100000000000024</v>
      </c>
      <c r="T23" s="1455"/>
      <c r="U23" s="1455"/>
      <c r="V23" s="1455"/>
      <c r="W23" s="1455"/>
      <c r="X23" s="1455"/>
      <c r="Y23" s="1455"/>
      <c r="Z23" s="1455"/>
      <c r="AA23" s="1455">
        <v>3.9100000000000024</v>
      </c>
      <c r="AB23" s="1456"/>
      <c r="AC23" s="1455"/>
      <c r="AD23" s="1455"/>
      <c r="AE23" s="1455"/>
      <c r="AF23" s="1455"/>
      <c r="AG23" s="1455"/>
      <c r="AH23" s="1455"/>
      <c r="AI23" s="1455"/>
      <c r="AJ23" s="1455"/>
      <c r="AK23" s="1455"/>
      <c r="AL23"/>
      <c r="AM23"/>
      <c r="AN23"/>
    </row>
    <row r="24" spans="1:40" s="11" customFormat="1" ht="20.100000000000001" customHeight="1" x14ac:dyDescent="0.25">
      <c r="A24" s="16"/>
      <c r="B24" s="723">
        <f t="shared" si="7"/>
        <v>18</v>
      </c>
      <c r="C24" s="728" t="str">
        <f t="shared" si="8"/>
        <v>Electro Dunas S.A.A.</v>
      </c>
      <c r="D24" s="808">
        <f t="shared" si="9"/>
        <v>0.18499999999999997</v>
      </c>
      <c r="E24" s="705">
        <f t="shared" si="10"/>
        <v>37.363999999999955</v>
      </c>
      <c r="F24" s="705" t="str">
        <f t="shared" si="11"/>
        <v/>
      </c>
      <c r="G24" s="809" t="str">
        <f t="shared" si="12"/>
        <v/>
      </c>
      <c r="H24" s="810" t="str">
        <f t="shared" si="13"/>
        <v/>
      </c>
      <c r="I24" s="705" t="str">
        <f t="shared" si="14"/>
        <v/>
      </c>
      <c r="J24" s="705" t="str">
        <f t="shared" si="15"/>
        <v/>
      </c>
      <c r="K24" s="811" t="str">
        <f t="shared" si="16"/>
        <v/>
      </c>
      <c r="L24" s="705">
        <f t="shared" si="17"/>
        <v>0.18499999999999997</v>
      </c>
      <c r="M24" s="705">
        <f t="shared" si="18"/>
        <v>37.363999999999955</v>
      </c>
      <c r="N24" s="705" t="str">
        <f t="shared" si="19"/>
        <v/>
      </c>
      <c r="O24" s="812" t="str">
        <f t="shared" si="20"/>
        <v/>
      </c>
      <c r="P24" s="724">
        <f t="shared" si="6"/>
        <v>37.548999999999957</v>
      </c>
      <c r="Q24" s="719"/>
      <c r="R24" s="1455" t="s">
        <v>23</v>
      </c>
      <c r="S24" s="1455">
        <v>0.18499999999999997</v>
      </c>
      <c r="T24" s="1455">
        <v>37.363999999999955</v>
      </c>
      <c r="U24" s="1455"/>
      <c r="V24" s="1455"/>
      <c r="W24" s="1455"/>
      <c r="X24" s="1455"/>
      <c r="Y24" s="1455"/>
      <c r="Z24" s="1455"/>
      <c r="AA24" s="1455">
        <v>37.548999999999957</v>
      </c>
      <c r="AB24" s="1456"/>
      <c r="AC24" s="1455"/>
      <c r="AD24" s="1455"/>
      <c r="AE24" s="1455"/>
      <c r="AF24" s="1455"/>
      <c r="AG24" s="1455"/>
      <c r="AH24" s="1455"/>
      <c r="AI24" s="1455"/>
      <c r="AJ24" s="1455"/>
      <c r="AK24" s="1455"/>
      <c r="AL24"/>
      <c r="AM24"/>
      <c r="AN24"/>
    </row>
    <row r="25" spans="1:40" s="11" customFormat="1" ht="20.100000000000001" customHeight="1" x14ac:dyDescent="0.25">
      <c r="A25" s="16"/>
      <c r="B25" s="723">
        <f t="shared" si="7"/>
        <v>19</v>
      </c>
      <c r="C25" s="728" t="str">
        <f t="shared" si="8"/>
        <v>Electro Oriente S. A.</v>
      </c>
      <c r="D25" s="808">
        <f t="shared" si="9"/>
        <v>20.360000000000003</v>
      </c>
      <c r="E25" s="705">
        <f t="shared" si="10"/>
        <v>19.499999999999982</v>
      </c>
      <c r="F25" s="705" t="str">
        <f t="shared" si="11"/>
        <v/>
      </c>
      <c r="G25" s="809" t="str">
        <f t="shared" si="12"/>
        <v/>
      </c>
      <c r="H25" s="810">
        <f t="shared" si="13"/>
        <v>3.5199999999999969</v>
      </c>
      <c r="I25" s="705">
        <f t="shared" si="14"/>
        <v>75.906999999999982</v>
      </c>
      <c r="J25" s="705" t="str">
        <f t="shared" si="15"/>
        <v/>
      </c>
      <c r="K25" s="811" t="str">
        <f t="shared" si="16"/>
        <v/>
      </c>
      <c r="L25" s="705">
        <f t="shared" si="17"/>
        <v>23.88</v>
      </c>
      <c r="M25" s="705">
        <f t="shared" si="18"/>
        <v>95.406999999999968</v>
      </c>
      <c r="N25" s="705" t="str">
        <f t="shared" si="19"/>
        <v/>
      </c>
      <c r="O25" s="812" t="str">
        <f t="shared" si="20"/>
        <v/>
      </c>
      <c r="P25" s="724">
        <f t="shared" si="6"/>
        <v>119.28699999999996</v>
      </c>
      <c r="Q25" s="719"/>
      <c r="R25" s="1455" t="s">
        <v>26</v>
      </c>
      <c r="S25" s="1455">
        <v>20.360000000000003</v>
      </c>
      <c r="T25" s="1455">
        <v>19.499999999999982</v>
      </c>
      <c r="U25" s="1455"/>
      <c r="V25" s="1455"/>
      <c r="W25" s="1455">
        <v>3.5199999999999969</v>
      </c>
      <c r="X25" s="1455">
        <v>75.906999999999982</v>
      </c>
      <c r="Y25" s="1455"/>
      <c r="Z25" s="1455"/>
      <c r="AA25" s="1455">
        <v>119.28699999999996</v>
      </c>
      <c r="AB25" s="1456"/>
      <c r="AC25" s="1455"/>
      <c r="AD25" s="1455"/>
      <c r="AE25" s="1455"/>
      <c r="AF25" s="1455"/>
      <c r="AG25" s="1455"/>
      <c r="AH25" s="1455"/>
      <c r="AI25" s="1455"/>
      <c r="AJ25" s="1455"/>
      <c r="AK25" s="1455"/>
      <c r="AL25"/>
      <c r="AM25"/>
      <c r="AN25"/>
    </row>
    <row r="26" spans="1:40" s="11" customFormat="1" ht="20.100000000000001" customHeight="1" x14ac:dyDescent="0.25">
      <c r="A26" s="16"/>
      <c r="B26" s="723">
        <f t="shared" si="7"/>
        <v>20</v>
      </c>
      <c r="C26" s="728" t="str">
        <f t="shared" si="8"/>
        <v>Electro Puno S.A.A.</v>
      </c>
      <c r="D26" s="808">
        <f t="shared" si="9"/>
        <v>3.6900000000000008</v>
      </c>
      <c r="E26" s="705" t="str">
        <f t="shared" si="10"/>
        <v/>
      </c>
      <c r="F26" s="705" t="str">
        <f t="shared" si="11"/>
        <v/>
      </c>
      <c r="G26" s="809" t="str">
        <f t="shared" si="12"/>
        <v/>
      </c>
      <c r="H26" s="810" t="str">
        <f t="shared" si="13"/>
        <v/>
      </c>
      <c r="I26" s="705" t="str">
        <f t="shared" si="14"/>
        <v/>
      </c>
      <c r="J26" s="705" t="str">
        <f t="shared" si="15"/>
        <v/>
      </c>
      <c r="K26" s="811" t="str">
        <f t="shared" si="16"/>
        <v/>
      </c>
      <c r="L26" s="705">
        <f t="shared" si="17"/>
        <v>3.6900000000000008</v>
      </c>
      <c r="M26" s="705" t="str">
        <f t="shared" si="18"/>
        <v/>
      </c>
      <c r="N26" s="705" t="str">
        <f t="shared" si="19"/>
        <v/>
      </c>
      <c r="O26" s="812" t="str">
        <f t="shared" si="20"/>
        <v/>
      </c>
      <c r="P26" s="724">
        <f t="shared" si="6"/>
        <v>3.6900000000000008</v>
      </c>
      <c r="Q26" s="719"/>
      <c r="R26" s="1455" t="s">
        <v>28</v>
      </c>
      <c r="S26" s="1455">
        <v>3.6900000000000008</v>
      </c>
      <c r="T26" s="1455"/>
      <c r="U26" s="1455"/>
      <c r="V26" s="1455"/>
      <c r="W26" s="1455"/>
      <c r="X26" s="1455"/>
      <c r="Y26" s="1455"/>
      <c r="Z26" s="1455"/>
      <c r="AA26" s="1455">
        <v>3.6900000000000008</v>
      </c>
      <c r="AB26" s="1456"/>
      <c r="AC26" s="1455"/>
      <c r="AD26" s="1455"/>
      <c r="AE26" s="1455"/>
      <c r="AF26" s="1455"/>
      <c r="AG26" s="1455"/>
      <c r="AH26" s="1455"/>
      <c r="AI26" s="1455"/>
      <c r="AJ26" s="1455"/>
      <c r="AK26" s="1455"/>
      <c r="AL26"/>
      <c r="AM26"/>
      <c r="AN26"/>
    </row>
    <row r="27" spans="1:40" s="11" customFormat="1" ht="20.100000000000001" customHeight="1" x14ac:dyDescent="0.25">
      <c r="A27" s="16"/>
      <c r="B27" s="723">
        <f t="shared" si="7"/>
        <v>21</v>
      </c>
      <c r="C27" s="728" t="str">
        <f t="shared" si="8"/>
        <v>Electro Sur Este S.A.A.</v>
      </c>
      <c r="D27" s="808">
        <f t="shared" si="9"/>
        <v>9.8899999999999846</v>
      </c>
      <c r="E27" s="705">
        <f t="shared" si="10"/>
        <v>4.55</v>
      </c>
      <c r="F27" s="705" t="str">
        <f t="shared" si="11"/>
        <v/>
      </c>
      <c r="G27" s="809" t="str">
        <f t="shared" si="12"/>
        <v/>
      </c>
      <c r="H27" s="810" t="str">
        <f t="shared" si="13"/>
        <v/>
      </c>
      <c r="I27" s="705" t="str">
        <f t="shared" si="14"/>
        <v/>
      </c>
      <c r="J27" s="705" t="str">
        <f t="shared" si="15"/>
        <v/>
      </c>
      <c r="K27" s="811" t="str">
        <f t="shared" si="16"/>
        <v/>
      </c>
      <c r="L27" s="705">
        <f t="shared" si="17"/>
        <v>9.8899999999999846</v>
      </c>
      <c r="M27" s="705">
        <f t="shared" si="18"/>
        <v>4.55</v>
      </c>
      <c r="N27" s="705" t="str">
        <f t="shared" si="19"/>
        <v/>
      </c>
      <c r="O27" s="812" t="str">
        <f t="shared" si="20"/>
        <v/>
      </c>
      <c r="P27" s="724">
        <f t="shared" si="6"/>
        <v>14.439999999999984</v>
      </c>
      <c r="Q27" s="719"/>
      <c r="R27" s="1455" t="s">
        <v>30</v>
      </c>
      <c r="S27" s="1455">
        <v>9.8899999999999846</v>
      </c>
      <c r="T27" s="1455">
        <v>4.55</v>
      </c>
      <c r="U27" s="1455"/>
      <c r="V27" s="1455"/>
      <c r="W27" s="1455"/>
      <c r="X27" s="1455"/>
      <c r="Y27" s="1455"/>
      <c r="Z27" s="1455"/>
      <c r="AA27" s="1455">
        <v>14.439999999999984</v>
      </c>
      <c r="AB27" s="1456"/>
      <c r="AC27" s="1455"/>
      <c r="AD27" s="1455"/>
      <c r="AE27" s="1455"/>
      <c r="AF27" s="1455"/>
      <c r="AG27" s="1455"/>
      <c r="AH27" s="1455"/>
      <c r="AI27" s="1455"/>
      <c r="AJ27" s="1455"/>
      <c r="AK27" s="1455"/>
      <c r="AL27"/>
      <c r="AM27"/>
      <c r="AN27"/>
    </row>
    <row r="28" spans="1:40" s="11" customFormat="1" ht="20.100000000000001" customHeight="1" x14ac:dyDescent="0.25">
      <c r="A28" s="16"/>
      <c r="B28" s="723">
        <f t="shared" si="7"/>
        <v>22</v>
      </c>
      <c r="C28" s="728" t="str">
        <f t="shared" si="8"/>
        <v>Electro Ucayali S.A.</v>
      </c>
      <c r="D28" s="808" t="str">
        <f t="shared" si="9"/>
        <v/>
      </c>
      <c r="E28" s="705" t="str">
        <f t="shared" si="10"/>
        <v/>
      </c>
      <c r="F28" s="705" t="str">
        <f t="shared" si="11"/>
        <v/>
      </c>
      <c r="G28" s="809" t="str">
        <f t="shared" si="12"/>
        <v/>
      </c>
      <c r="H28" s="810">
        <f t="shared" si="13"/>
        <v>0.83000000000000007</v>
      </c>
      <c r="I28" s="705">
        <f t="shared" si="14"/>
        <v>2.68</v>
      </c>
      <c r="J28" s="705">
        <f t="shared" si="15"/>
        <v>8.9999999999999993E-3</v>
      </c>
      <c r="K28" s="811" t="str">
        <f t="shared" si="16"/>
        <v/>
      </c>
      <c r="L28" s="705">
        <f t="shared" si="17"/>
        <v>0.83000000000000007</v>
      </c>
      <c r="M28" s="705">
        <f t="shared" si="18"/>
        <v>2.68</v>
      </c>
      <c r="N28" s="705">
        <f t="shared" si="19"/>
        <v>8.9999999999999993E-3</v>
      </c>
      <c r="O28" s="812" t="str">
        <f t="shared" si="20"/>
        <v/>
      </c>
      <c r="P28" s="724">
        <f t="shared" si="6"/>
        <v>3.5190000000000001</v>
      </c>
      <c r="Q28" s="719"/>
      <c r="R28" s="1455" t="s">
        <v>32</v>
      </c>
      <c r="S28" s="1455"/>
      <c r="T28" s="1455">
        <v>0</v>
      </c>
      <c r="U28" s="1455"/>
      <c r="V28" s="1455"/>
      <c r="W28" s="1455">
        <v>0.83000000000000007</v>
      </c>
      <c r="X28" s="1455">
        <v>2.68</v>
      </c>
      <c r="Y28" s="1455">
        <v>8.9999999999999993E-3</v>
      </c>
      <c r="Z28" s="1455"/>
      <c r="AA28" s="1455">
        <v>3.5190000000000001</v>
      </c>
      <c r="AB28" s="1456"/>
      <c r="AC28" s="1455"/>
      <c r="AD28" s="1455"/>
      <c r="AE28" s="1455"/>
      <c r="AF28" s="1455"/>
      <c r="AG28" s="1455"/>
      <c r="AH28" s="1455"/>
      <c r="AI28" s="1455"/>
      <c r="AJ28" s="1455"/>
      <c r="AK28" s="1455"/>
      <c r="AL28"/>
      <c r="AM28"/>
      <c r="AN28"/>
    </row>
    <row r="29" spans="1:40" s="11" customFormat="1" ht="20.100000000000001" customHeight="1" x14ac:dyDescent="0.25">
      <c r="A29" s="16"/>
      <c r="B29" s="723">
        <f t="shared" si="7"/>
        <v>23</v>
      </c>
      <c r="C29" s="728" t="str">
        <f t="shared" si="8"/>
        <v>Electro Zaña S.A.C.</v>
      </c>
      <c r="D29" s="808">
        <f t="shared" si="9"/>
        <v>13.175999999999998</v>
      </c>
      <c r="E29" s="705" t="str">
        <f t="shared" si="10"/>
        <v/>
      </c>
      <c r="F29" s="705" t="str">
        <f t="shared" si="11"/>
        <v/>
      </c>
      <c r="G29" s="809" t="str">
        <f t="shared" si="12"/>
        <v/>
      </c>
      <c r="H29" s="810" t="str">
        <f t="shared" si="13"/>
        <v/>
      </c>
      <c r="I29" s="705" t="str">
        <f t="shared" si="14"/>
        <v/>
      </c>
      <c r="J29" s="705" t="str">
        <f t="shared" si="15"/>
        <v/>
      </c>
      <c r="K29" s="811" t="str">
        <f t="shared" si="16"/>
        <v/>
      </c>
      <c r="L29" s="705">
        <f t="shared" si="17"/>
        <v>13.175999999999998</v>
      </c>
      <c r="M29" s="705" t="str">
        <f t="shared" si="18"/>
        <v/>
      </c>
      <c r="N29" s="705" t="str">
        <f t="shared" si="19"/>
        <v/>
      </c>
      <c r="O29" s="812" t="str">
        <f t="shared" si="20"/>
        <v/>
      </c>
      <c r="P29" s="724">
        <f t="shared" si="6"/>
        <v>13.175999999999998</v>
      </c>
      <c r="Q29" s="719"/>
      <c r="R29" s="1455" t="s">
        <v>1578</v>
      </c>
      <c r="S29" s="1455">
        <v>13.175999999999998</v>
      </c>
      <c r="T29" s="1455"/>
      <c r="U29" s="1455"/>
      <c r="V29" s="1455"/>
      <c r="W29" s="1455"/>
      <c r="X29" s="1455"/>
      <c r="Y29" s="1455"/>
      <c r="Z29" s="1455"/>
      <c r="AA29" s="1455">
        <v>13.175999999999998</v>
      </c>
      <c r="AB29" s="1456"/>
      <c r="AC29" s="1455"/>
      <c r="AD29" s="1455"/>
      <c r="AE29" s="1455"/>
      <c r="AF29" s="1455"/>
      <c r="AG29" s="1455"/>
      <c r="AH29" s="1455"/>
      <c r="AI29" s="1455"/>
      <c r="AJ29" s="1455"/>
      <c r="AK29" s="1455"/>
      <c r="AL29"/>
      <c r="AM29"/>
      <c r="AN29"/>
    </row>
    <row r="30" spans="1:40" s="11" customFormat="1" ht="20.100000000000001" customHeight="1" x14ac:dyDescent="0.25">
      <c r="A30" s="16"/>
      <c r="B30" s="723">
        <f t="shared" si="7"/>
        <v>24</v>
      </c>
      <c r="C30" s="728" t="str">
        <f t="shared" si="8"/>
        <v>Electrocentro S.A.</v>
      </c>
      <c r="D30" s="808">
        <f t="shared" si="9"/>
        <v>19.334000000000007</v>
      </c>
      <c r="E30" s="705">
        <f t="shared" si="10"/>
        <v>3.349999999999997</v>
      </c>
      <c r="F30" s="705" t="str">
        <f t="shared" si="11"/>
        <v/>
      </c>
      <c r="G30" s="809" t="str">
        <f t="shared" si="12"/>
        <v/>
      </c>
      <c r="H30" s="810" t="str">
        <f t="shared" si="13"/>
        <v/>
      </c>
      <c r="I30" s="705" t="str">
        <f t="shared" si="14"/>
        <v/>
      </c>
      <c r="J30" s="705" t="str">
        <f t="shared" si="15"/>
        <v/>
      </c>
      <c r="K30" s="811" t="str">
        <f t="shared" si="16"/>
        <v/>
      </c>
      <c r="L30" s="705">
        <f t="shared" si="17"/>
        <v>19.334000000000007</v>
      </c>
      <c r="M30" s="705">
        <f t="shared" si="18"/>
        <v>3.349999999999997</v>
      </c>
      <c r="N30" s="705" t="str">
        <f t="shared" si="19"/>
        <v/>
      </c>
      <c r="O30" s="812" t="str">
        <f t="shared" si="20"/>
        <v/>
      </c>
      <c r="P30" s="724">
        <f t="shared" si="6"/>
        <v>22.684000000000005</v>
      </c>
      <c r="Q30" s="719"/>
      <c r="R30" s="1455" t="s">
        <v>1139</v>
      </c>
      <c r="S30" s="1455">
        <v>19.334000000000007</v>
      </c>
      <c r="T30" s="1455">
        <v>3.349999999999997</v>
      </c>
      <c r="U30" s="1455"/>
      <c r="V30" s="1455"/>
      <c r="W30" s="1455">
        <v>0</v>
      </c>
      <c r="X30" s="1455"/>
      <c r="Y30" s="1455"/>
      <c r="Z30" s="1455"/>
      <c r="AA30" s="1455">
        <v>22.684000000000005</v>
      </c>
      <c r="AB30" s="1456"/>
      <c r="AC30" s="1455"/>
      <c r="AD30" s="1455"/>
      <c r="AE30" s="1455"/>
      <c r="AF30" s="1455"/>
      <c r="AG30" s="1455"/>
      <c r="AH30" s="1455"/>
      <c r="AI30" s="1455"/>
      <c r="AJ30" s="1455"/>
      <c r="AK30" s="1455"/>
      <c r="AL30"/>
      <c r="AM30"/>
      <c r="AN30"/>
    </row>
    <row r="31" spans="1:40" s="11" customFormat="1" ht="20.100000000000001" customHeight="1" x14ac:dyDescent="0.25">
      <c r="A31" s="16"/>
      <c r="B31" s="723">
        <f t="shared" si="7"/>
        <v>25</v>
      </c>
      <c r="C31" s="728" t="str">
        <f t="shared" si="8"/>
        <v>Electronoroeste S. A.</v>
      </c>
      <c r="D31" s="808">
        <f t="shared" si="9"/>
        <v>1.9999999999999993</v>
      </c>
      <c r="E31" s="705">
        <f t="shared" si="10"/>
        <v>32.838999999999992</v>
      </c>
      <c r="F31" s="705" t="str">
        <f t="shared" si="11"/>
        <v/>
      </c>
      <c r="G31" s="809" t="str">
        <f t="shared" si="12"/>
        <v/>
      </c>
      <c r="H31" s="810" t="str">
        <f t="shared" si="13"/>
        <v/>
      </c>
      <c r="I31" s="705" t="str">
        <f t="shared" si="14"/>
        <v/>
      </c>
      <c r="J31" s="705" t="str">
        <f t="shared" si="15"/>
        <v/>
      </c>
      <c r="K31" s="811" t="str">
        <f t="shared" si="16"/>
        <v/>
      </c>
      <c r="L31" s="705">
        <f t="shared" si="17"/>
        <v>1.9999999999999993</v>
      </c>
      <c r="M31" s="705">
        <f t="shared" si="18"/>
        <v>32.838999999999992</v>
      </c>
      <c r="N31" s="705" t="str">
        <f t="shared" si="19"/>
        <v/>
      </c>
      <c r="O31" s="812" t="str">
        <f t="shared" si="20"/>
        <v/>
      </c>
      <c r="P31" s="724">
        <f t="shared" si="6"/>
        <v>34.838999999999992</v>
      </c>
      <c r="Q31" s="719"/>
      <c r="R31" s="1455" t="s">
        <v>35</v>
      </c>
      <c r="S31" s="1455">
        <v>1.9999999999999993</v>
      </c>
      <c r="T31" s="1455">
        <v>32.838999999999992</v>
      </c>
      <c r="U31" s="1455"/>
      <c r="V31" s="1455"/>
      <c r="W31" s="1455"/>
      <c r="X31" s="1455"/>
      <c r="Y31" s="1455"/>
      <c r="Z31" s="1455"/>
      <c r="AA31" s="1455">
        <v>34.838999999999992</v>
      </c>
      <c r="AB31" s="1456"/>
      <c r="AC31" s="1455"/>
      <c r="AD31" s="1455"/>
      <c r="AE31" s="1455"/>
      <c r="AF31" s="1455"/>
      <c r="AG31" s="1455"/>
      <c r="AH31" s="1455"/>
      <c r="AI31" s="1455"/>
      <c r="AJ31" s="1455"/>
      <c r="AK31" s="1455"/>
      <c r="AL31"/>
      <c r="AM31"/>
      <c r="AN31"/>
    </row>
    <row r="32" spans="1:40" s="11" customFormat="1" ht="20.100000000000001" customHeight="1" x14ac:dyDescent="0.25">
      <c r="A32" s="16"/>
      <c r="B32" s="723">
        <f t="shared" si="7"/>
        <v>26</v>
      </c>
      <c r="C32" s="728" t="str">
        <f t="shared" si="8"/>
        <v>Electronorte S.A.</v>
      </c>
      <c r="D32" s="808">
        <f t="shared" si="9"/>
        <v>4.1400000000000015</v>
      </c>
      <c r="E32" s="705">
        <f t="shared" si="10"/>
        <v>2.56</v>
      </c>
      <c r="F32" s="705" t="str">
        <f t="shared" si="11"/>
        <v/>
      </c>
      <c r="G32" s="809" t="str">
        <f t="shared" si="12"/>
        <v/>
      </c>
      <c r="H32" s="810" t="str">
        <f t="shared" si="13"/>
        <v/>
      </c>
      <c r="I32" s="705" t="str">
        <f t="shared" si="14"/>
        <v/>
      </c>
      <c r="J32" s="705" t="str">
        <f t="shared" si="15"/>
        <v/>
      </c>
      <c r="K32" s="811" t="str">
        <f t="shared" si="16"/>
        <v/>
      </c>
      <c r="L32" s="705">
        <f t="shared" si="17"/>
        <v>4.1400000000000015</v>
      </c>
      <c r="M32" s="705">
        <f t="shared" si="18"/>
        <v>2.56</v>
      </c>
      <c r="N32" s="705" t="str">
        <f t="shared" si="19"/>
        <v/>
      </c>
      <c r="O32" s="812" t="str">
        <f t="shared" si="20"/>
        <v/>
      </c>
      <c r="P32" s="724">
        <f t="shared" si="6"/>
        <v>6.7000000000000011</v>
      </c>
      <c r="Q32" s="719"/>
      <c r="R32" s="1455" t="s">
        <v>1475</v>
      </c>
      <c r="S32" s="1455">
        <v>4.1400000000000015</v>
      </c>
      <c r="T32" s="1455">
        <v>2.56</v>
      </c>
      <c r="U32" s="1455"/>
      <c r="V32" s="1455"/>
      <c r="W32" s="1455"/>
      <c r="X32" s="1455"/>
      <c r="Y32" s="1455"/>
      <c r="Z32" s="1455"/>
      <c r="AA32" s="1455">
        <v>6.7000000000000011</v>
      </c>
      <c r="AB32" s="1456"/>
      <c r="AC32" s="1455"/>
      <c r="AD32" s="1455"/>
      <c r="AE32" s="1455"/>
      <c r="AF32" s="1455"/>
      <c r="AG32" s="1455"/>
      <c r="AH32" s="1455"/>
      <c r="AI32" s="1455"/>
      <c r="AJ32" s="1455"/>
      <c r="AK32" s="1455"/>
      <c r="AL32"/>
      <c r="AM32"/>
      <c r="AN32"/>
    </row>
    <row r="33" spans="1:42" s="722" customFormat="1" ht="20.100000000000001" customHeight="1" x14ac:dyDescent="0.25">
      <c r="A33" s="720"/>
      <c r="B33" s="723">
        <f t="shared" si="7"/>
        <v>27</v>
      </c>
      <c r="C33" s="728" t="str">
        <f t="shared" si="8"/>
        <v>Electroperú S. A.</v>
      </c>
      <c r="D33" s="808">
        <f t="shared" si="9"/>
        <v>898.15000000000146</v>
      </c>
      <c r="E33" s="705">
        <f t="shared" si="10"/>
        <v>17.552999999999997</v>
      </c>
      <c r="F33" s="705" t="str">
        <f t="shared" si="11"/>
        <v/>
      </c>
      <c r="G33" s="809" t="str">
        <f t="shared" si="12"/>
        <v/>
      </c>
      <c r="H33" s="810" t="str">
        <f t="shared" si="13"/>
        <v/>
      </c>
      <c r="I33" s="705" t="str">
        <f t="shared" si="14"/>
        <v/>
      </c>
      <c r="J33" s="705" t="str">
        <f t="shared" si="15"/>
        <v/>
      </c>
      <c r="K33" s="811" t="str">
        <f t="shared" si="16"/>
        <v/>
      </c>
      <c r="L33" s="705">
        <f t="shared" si="17"/>
        <v>898.15000000000146</v>
      </c>
      <c r="M33" s="705">
        <f t="shared" si="18"/>
        <v>17.552999999999997</v>
      </c>
      <c r="N33" s="705" t="str">
        <f t="shared" si="19"/>
        <v/>
      </c>
      <c r="O33" s="812" t="str">
        <f t="shared" si="20"/>
        <v/>
      </c>
      <c r="P33" s="724">
        <f t="shared" si="6"/>
        <v>915.70300000000145</v>
      </c>
      <c r="Q33" s="721"/>
      <c r="R33" s="1455" t="s">
        <v>38</v>
      </c>
      <c r="S33" s="1455">
        <v>898.15000000000146</v>
      </c>
      <c r="T33" s="1455">
        <v>17.552999999999997</v>
      </c>
      <c r="U33" s="1455"/>
      <c r="V33" s="1455"/>
      <c r="W33" s="1455"/>
      <c r="X33" s="1455"/>
      <c r="Y33" s="1455"/>
      <c r="Z33" s="1455"/>
      <c r="AA33" s="1455">
        <v>915.70300000000145</v>
      </c>
      <c r="AB33" s="1511"/>
      <c r="AC33" s="1455"/>
      <c r="AD33" s="1455"/>
      <c r="AE33" s="1455"/>
      <c r="AF33" s="1455"/>
      <c r="AG33" s="1455"/>
      <c r="AH33" s="1455"/>
      <c r="AI33" s="1455"/>
      <c r="AJ33" s="1455"/>
      <c r="AK33" s="1455"/>
      <c r="AL33"/>
      <c r="AM33"/>
      <c r="AN33"/>
      <c r="AP33" s="11"/>
    </row>
    <row r="34" spans="1:42" s="11" customFormat="1" ht="20.100000000000001" customHeight="1" x14ac:dyDescent="0.25">
      <c r="A34" s="16"/>
      <c r="B34" s="723">
        <f t="shared" si="7"/>
        <v>28</v>
      </c>
      <c r="C34" s="728" t="str">
        <f t="shared" si="8"/>
        <v>Emp. de Generación Eléctrica de Arequipa S. A.</v>
      </c>
      <c r="D34" s="808">
        <f t="shared" si="9"/>
        <v>175.75900000000016</v>
      </c>
      <c r="E34" s="705">
        <f t="shared" si="10"/>
        <v>58.767999999999994</v>
      </c>
      <c r="F34" s="705" t="str">
        <f t="shared" si="11"/>
        <v/>
      </c>
      <c r="G34" s="809" t="str">
        <f t="shared" si="12"/>
        <v/>
      </c>
      <c r="H34" s="810" t="str">
        <f t="shared" si="13"/>
        <v/>
      </c>
      <c r="I34" s="705" t="str">
        <f t="shared" si="14"/>
        <v/>
      </c>
      <c r="J34" s="705" t="str">
        <f t="shared" si="15"/>
        <v/>
      </c>
      <c r="K34" s="811" t="str">
        <f t="shared" si="16"/>
        <v/>
      </c>
      <c r="L34" s="705">
        <f t="shared" si="17"/>
        <v>175.75900000000016</v>
      </c>
      <c r="M34" s="705">
        <f t="shared" si="18"/>
        <v>58.767999999999994</v>
      </c>
      <c r="N34" s="705" t="str">
        <f t="shared" si="19"/>
        <v/>
      </c>
      <c r="O34" s="812" t="str">
        <f t="shared" si="20"/>
        <v/>
      </c>
      <c r="P34" s="724">
        <f t="shared" si="6"/>
        <v>234.52700000000016</v>
      </c>
      <c r="Q34" s="719"/>
      <c r="R34" s="1455" t="s">
        <v>40</v>
      </c>
      <c r="S34" s="1455">
        <v>175.75900000000016</v>
      </c>
      <c r="T34" s="1455">
        <v>58.767999999999994</v>
      </c>
      <c r="U34" s="1455"/>
      <c r="V34" s="1455"/>
      <c r="W34" s="1455"/>
      <c r="X34" s="1455"/>
      <c r="Y34" s="1455"/>
      <c r="Z34" s="1455"/>
      <c r="AA34" s="1455">
        <v>234.52700000000016</v>
      </c>
      <c r="AB34" s="1456"/>
      <c r="AC34" s="1455"/>
      <c r="AD34" s="1455"/>
      <c r="AE34" s="1455"/>
      <c r="AF34" s="1455"/>
      <c r="AG34" s="1455"/>
      <c r="AH34" s="1455"/>
      <c r="AI34" s="1455"/>
      <c r="AJ34" s="1455"/>
      <c r="AK34" s="1455"/>
      <c r="AL34"/>
      <c r="AM34"/>
      <c r="AN34"/>
    </row>
    <row r="35" spans="1:42" s="11" customFormat="1" ht="20.100000000000001" customHeight="1" x14ac:dyDescent="0.25">
      <c r="A35" s="16"/>
      <c r="B35" s="723">
        <f t="shared" si="7"/>
        <v>29</v>
      </c>
      <c r="C35" s="728" t="str">
        <f t="shared" si="8"/>
        <v>Emp. de Generación Eléctrica del Sur S. A.</v>
      </c>
      <c r="D35" s="808">
        <f t="shared" si="9"/>
        <v>33.993000000000009</v>
      </c>
      <c r="E35" s="705">
        <f t="shared" si="10"/>
        <v>22.928000000000008</v>
      </c>
      <c r="F35" s="705" t="str">
        <f t="shared" si="11"/>
        <v/>
      </c>
      <c r="G35" s="809" t="str">
        <f t="shared" si="12"/>
        <v/>
      </c>
      <c r="H35" s="810" t="str">
        <f t="shared" si="13"/>
        <v/>
      </c>
      <c r="I35" s="705" t="str">
        <f t="shared" si="14"/>
        <v/>
      </c>
      <c r="J35" s="705" t="str">
        <f t="shared" si="15"/>
        <v/>
      </c>
      <c r="K35" s="811" t="str">
        <f t="shared" si="16"/>
        <v/>
      </c>
      <c r="L35" s="705">
        <f t="shared" si="17"/>
        <v>33.993000000000009</v>
      </c>
      <c r="M35" s="705">
        <f t="shared" si="18"/>
        <v>22.928000000000008</v>
      </c>
      <c r="N35" s="705" t="str">
        <f t="shared" si="19"/>
        <v/>
      </c>
      <c r="O35" s="812" t="str">
        <f t="shared" si="20"/>
        <v/>
      </c>
      <c r="P35" s="724">
        <f t="shared" si="6"/>
        <v>56.921000000000021</v>
      </c>
      <c r="Q35" s="719"/>
      <c r="R35" s="1455" t="s">
        <v>42</v>
      </c>
      <c r="S35" s="1455">
        <v>33.993000000000009</v>
      </c>
      <c r="T35" s="1455">
        <v>22.928000000000008</v>
      </c>
      <c r="U35" s="1455"/>
      <c r="V35" s="1455"/>
      <c r="W35" s="1455"/>
      <c r="X35" s="1455"/>
      <c r="Y35" s="1455"/>
      <c r="Z35" s="1455"/>
      <c r="AA35" s="1455">
        <v>56.921000000000021</v>
      </c>
      <c r="AB35" s="1456"/>
      <c r="AC35" s="1455"/>
      <c r="AD35" s="1455"/>
      <c r="AE35" s="1455"/>
      <c r="AF35" s="1455"/>
      <c r="AG35" s="1455"/>
      <c r="AH35" s="1455"/>
      <c r="AI35" s="1455"/>
      <c r="AJ35" s="1455"/>
      <c r="AK35" s="1455"/>
      <c r="AL35"/>
      <c r="AM35"/>
      <c r="AN35"/>
    </row>
    <row r="36" spans="1:42" s="11" customFormat="1" ht="20.100000000000001" customHeight="1" x14ac:dyDescent="0.25">
      <c r="A36" s="16"/>
      <c r="B36" s="723">
        <f t="shared" si="7"/>
        <v>30</v>
      </c>
      <c r="C36" s="728" t="str">
        <f t="shared" si="8"/>
        <v>Emp. Gen y Comercializadora de Serv Pub de Elec. Pangoa</v>
      </c>
      <c r="D36" s="808">
        <f t="shared" si="9"/>
        <v>0.51200000000000012</v>
      </c>
      <c r="E36" s="705" t="str">
        <f t="shared" si="10"/>
        <v/>
      </c>
      <c r="F36" s="705" t="str">
        <f t="shared" si="11"/>
        <v/>
      </c>
      <c r="G36" s="809" t="str">
        <f t="shared" si="12"/>
        <v/>
      </c>
      <c r="H36" s="810" t="str">
        <f t="shared" si="13"/>
        <v/>
      </c>
      <c r="I36" s="705" t="str">
        <f t="shared" si="14"/>
        <v/>
      </c>
      <c r="J36" s="705" t="str">
        <f t="shared" si="15"/>
        <v/>
      </c>
      <c r="K36" s="811" t="str">
        <f t="shared" si="16"/>
        <v/>
      </c>
      <c r="L36" s="705">
        <f t="shared" si="17"/>
        <v>0.51200000000000012</v>
      </c>
      <c r="M36" s="705" t="str">
        <f t="shared" si="18"/>
        <v/>
      </c>
      <c r="N36" s="705" t="str">
        <f t="shared" si="19"/>
        <v/>
      </c>
      <c r="O36" s="812" t="str">
        <f t="shared" si="20"/>
        <v/>
      </c>
      <c r="P36" s="724">
        <f t="shared" si="6"/>
        <v>0.51200000000000012</v>
      </c>
      <c r="Q36" s="719"/>
      <c r="R36" s="1455" t="s">
        <v>1313</v>
      </c>
      <c r="S36" s="1455">
        <v>0.51200000000000012</v>
      </c>
      <c r="T36" s="1455"/>
      <c r="U36" s="1455"/>
      <c r="V36" s="1455"/>
      <c r="W36" s="1455"/>
      <c r="X36" s="1455"/>
      <c r="Y36" s="1455"/>
      <c r="Z36" s="1455"/>
      <c r="AA36" s="1455">
        <v>0.51200000000000012</v>
      </c>
      <c r="AB36" s="1456"/>
      <c r="AC36" s="1455"/>
      <c r="AD36" s="1455"/>
      <c r="AE36" s="1455"/>
      <c r="AF36" s="1455"/>
      <c r="AG36" s="1455"/>
      <c r="AH36" s="1455"/>
      <c r="AI36" s="1455"/>
      <c r="AJ36" s="1455"/>
      <c r="AK36" s="1455"/>
      <c r="AL36"/>
      <c r="AM36"/>
      <c r="AN36"/>
    </row>
    <row r="37" spans="1:42" s="11" customFormat="1" ht="20.100000000000001" customHeight="1" x14ac:dyDescent="0.25">
      <c r="A37" s="16"/>
      <c r="B37" s="723">
        <f t="shared" si="7"/>
        <v>31</v>
      </c>
      <c r="C37" s="728" t="str">
        <f t="shared" si="8"/>
        <v>Empresa de Generación Eléctrica Canchayllo S.A.C.</v>
      </c>
      <c r="D37" s="808">
        <f t="shared" si="9"/>
        <v>5</v>
      </c>
      <c r="E37" s="705" t="str">
        <f t="shared" si="10"/>
        <v/>
      </c>
      <c r="F37" s="705" t="str">
        <f t="shared" si="11"/>
        <v/>
      </c>
      <c r="G37" s="809" t="str">
        <f t="shared" si="12"/>
        <v/>
      </c>
      <c r="H37" s="810" t="str">
        <f t="shared" si="13"/>
        <v/>
      </c>
      <c r="I37" s="705" t="str">
        <f t="shared" si="14"/>
        <v/>
      </c>
      <c r="J37" s="705" t="str">
        <f t="shared" si="15"/>
        <v/>
      </c>
      <c r="K37" s="811" t="str">
        <f t="shared" si="16"/>
        <v/>
      </c>
      <c r="L37" s="705">
        <f t="shared" si="17"/>
        <v>5</v>
      </c>
      <c r="M37" s="705" t="str">
        <f t="shared" si="18"/>
        <v/>
      </c>
      <c r="N37" s="705" t="str">
        <f t="shared" si="19"/>
        <v/>
      </c>
      <c r="O37" s="812" t="str">
        <f t="shared" si="20"/>
        <v/>
      </c>
      <c r="P37" s="724">
        <f t="shared" si="6"/>
        <v>5</v>
      </c>
      <c r="Q37" s="719"/>
      <c r="R37" s="1455" t="s">
        <v>46</v>
      </c>
      <c r="S37" s="1455">
        <v>5</v>
      </c>
      <c r="T37" s="1455"/>
      <c r="U37" s="1455"/>
      <c r="V37" s="1455"/>
      <c r="W37" s="1455"/>
      <c r="X37" s="1455"/>
      <c r="Y37" s="1455"/>
      <c r="Z37" s="1455"/>
      <c r="AA37" s="1455">
        <v>5</v>
      </c>
      <c r="AB37" s="1456"/>
      <c r="AC37" s="1455"/>
      <c r="AD37" s="1455"/>
      <c r="AE37" s="1455"/>
      <c r="AF37" s="1455"/>
      <c r="AG37" s="1455"/>
      <c r="AH37" s="1455"/>
      <c r="AI37" s="1455"/>
      <c r="AJ37" s="1455"/>
      <c r="AK37" s="1455"/>
      <c r="AL37"/>
      <c r="AM37"/>
      <c r="AN37"/>
    </row>
    <row r="38" spans="1:42" s="11" customFormat="1" ht="20.100000000000001" customHeight="1" x14ac:dyDescent="0.25">
      <c r="A38" s="16"/>
      <c r="B38" s="723">
        <f t="shared" si="7"/>
        <v>32</v>
      </c>
      <c r="C38" s="728" t="str">
        <f t="shared" si="8"/>
        <v>Empresa de Generación Eléctrica Junín S.A.C.</v>
      </c>
      <c r="D38" s="808">
        <f t="shared" si="9"/>
        <v>73.143999999999963</v>
      </c>
      <c r="E38" s="705" t="str">
        <f t="shared" si="10"/>
        <v/>
      </c>
      <c r="F38" s="705" t="str">
        <f t="shared" si="11"/>
        <v/>
      </c>
      <c r="G38" s="809" t="str">
        <f t="shared" si="12"/>
        <v/>
      </c>
      <c r="H38" s="810" t="str">
        <f t="shared" si="13"/>
        <v/>
      </c>
      <c r="I38" s="705" t="str">
        <f t="shared" si="14"/>
        <v/>
      </c>
      <c r="J38" s="705" t="str">
        <f t="shared" si="15"/>
        <v/>
      </c>
      <c r="K38" s="811" t="str">
        <f t="shared" si="16"/>
        <v/>
      </c>
      <c r="L38" s="705">
        <f t="shared" si="17"/>
        <v>73.143999999999963</v>
      </c>
      <c r="M38" s="705" t="str">
        <f t="shared" si="18"/>
        <v/>
      </c>
      <c r="N38" s="705" t="str">
        <f t="shared" si="19"/>
        <v/>
      </c>
      <c r="O38" s="812" t="str">
        <f t="shared" si="20"/>
        <v/>
      </c>
      <c r="P38" s="724">
        <f t="shared" si="6"/>
        <v>73.143999999999963</v>
      </c>
      <c r="Q38" s="719"/>
      <c r="R38" s="1455" t="s">
        <v>48</v>
      </c>
      <c r="S38" s="1455">
        <v>73.143999999999963</v>
      </c>
      <c r="T38" s="1455"/>
      <c r="U38" s="1455"/>
      <c r="V38" s="1455"/>
      <c r="W38" s="1455"/>
      <c r="X38" s="1455"/>
      <c r="Y38" s="1455"/>
      <c r="Z38" s="1455"/>
      <c r="AA38" s="1455">
        <v>73.143999999999963</v>
      </c>
      <c r="AB38" s="1456"/>
      <c r="AC38" s="1455"/>
      <c r="AD38" s="1455"/>
      <c r="AE38" s="1455"/>
      <c r="AF38" s="1455"/>
      <c r="AG38" s="1455"/>
      <c r="AH38" s="1455"/>
      <c r="AI38" s="1455"/>
      <c r="AJ38" s="1455"/>
      <c r="AK38" s="1455"/>
      <c r="AL38"/>
      <c r="AM38"/>
      <c r="AN38"/>
    </row>
    <row r="39" spans="1:42" s="11" customFormat="1" ht="20.100000000000001" customHeight="1" x14ac:dyDescent="0.25">
      <c r="A39" s="16"/>
      <c r="B39" s="723">
        <f t="shared" si="7"/>
        <v>33</v>
      </c>
      <c r="C39" s="728" t="str">
        <f t="shared" si="8"/>
        <v>Empresa de Generacion Electrica Machupicchu S.A.</v>
      </c>
      <c r="D39" s="808">
        <f t="shared" si="9"/>
        <v>188.66000000000003</v>
      </c>
      <c r="E39" s="705">
        <f t="shared" si="10"/>
        <v>11.450000000000006</v>
      </c>
      <c r="F39" s="705" t="str">
        <f t="shared" si="11"/>
        <v/>
      </c>
      <c r="G39" s="809" t="str">
        <f t="shared" si="12"/>
        <v/>
      </c>
      <c r="H39" s="810" t="str">
        <f t="shared" si="13"/>
        <v/>
      </c>
      <c r="I39" s="705" t="str">
        <f t="shared" si="14"/>
        <v/>
      </c>
      <c r="J39" s="705" t="str">
        <f t="shared" si="15"/>
        <v/>
      </c>
      <c r="K39" s="811" t="str">
        <f t="shared" si="16"/>
        <v/>
      </c>
      <c r="L39" s="705">
        <f t="shared" si="17"/>
        <v>188.66000000000003</v>
      </c>
      <c r="M39" s="705">
        <f t="shared" si="18"/>
        <v>11.450000000000006</v>
      </c>
      <c r="N39" s="705" t="str">
        <f t="shared" si="19"/>
        <v/>
      </c>
      <c r="O39" s="812" t="str">
        <f t="shared" si="20"/>
        <v/>
      </c>
      <c r="P39" s="724">
        <f t="shared" si="6"/>
        <v>200.11000000000004</v>
      </c>
      <c r="Q39" s="719"/>
      <c r="R39" s="1455" t="s">
        <v>1503</v>
      </c>
      <c r="S39" s="1455">
        <v>188.66000000000003</v>
      </c>
      <c r="T39" s="1455">
        <v>11.450000000000006</v>
      </c>
      <c r="U39" s="1455"/>
      <c r="V39" s="1455"/>
      <c r="W39" s="1455"/>
      <c r="X39" s="1455"/>
      <c r="Y39" s="1455"/>
      <c r="Z39" s="1455"/>
      <c r="AA39" s="1455">
        <v>200.11000000000004</v>
      </c>
      <c r="AB39" s="1456"/>
      <c r="AC39" s="1455"/>
      <c r="AD39" s="1455"/>
      <c r="AE39" s="1455"/>
      <c r="AF39" s="1455"/>
      <c r="AG39" s="1455"/>
      <c r="AH39" s="1455"/>
      <c r="AI39" s="1455"/>
      <c r="AJ39" s="1455"/>
      <c r="AK39" s="1455"/>
      <c r="AL39"/>
      <c r="AM39"/>
      <c r="AN39"/>
    </row>
    <row r="40" spans="1:42" s="11" customFormat="1" ht="20.100000000000001" customHeight="1" x14ac:dyDescent="0.25">
      <c r="A40" s="16"/>
      <c r="B40" s="723">
        <f t="shared" si="7"/>
        <v>34</v>
      </c>
      <c r="C40" s="728" t="str">
        <f t="shared" si="8"/>
        <v>Empresa de Generación Eléctrica Rio Baños S.A.C.</v>
      </c>
      <c r="D40" s="808">
        <f t="shared" si="9"/>
        <v>20</v>
      </c>
      <c r="E40" s="705" t="str">
        <f t="shared" si="10"/>
        <v/>
      </c>
      <c r="F40" s="705" t="str">
        <f t="shared" si="11"/>
        <v/>
      </c>
      <c r="G40" s="809" t="str">
        <f t="shared" si="12"/>
        <v/>
      </c>
      <c r="H40" s="810" t="str">
        <f t="shared" si="13"/>
        <v/>
      </c>
      <c r="I40" s="705" t="str">
        <f t="shared" si="14"/>
        <v/>
      </c>
      <c r="J40" s="705" t="str">
        <f t="shared" si="15"/>
        <v/>
      </c>
      <c r="K40" s="811" t="str">
        <f t="shared" si="16"/>
        <v/>
      </c>
      <c r="L40" s="705">
        <f t="shared" si="17"/>
        <v>20</v>
      </c>
      <c r="M40" s="705" t="str">
        <f t="shared" si="18"/>
        <v/>
      </c>
      <c r="N40" s="705" t="str">
        <f t="shared" si="19"/>
        <v/>
      </c>
      <c r="O40" s="812" t="str">
        <f t="shared" si="20"/>
        <v/>
      </c>
      <c r="P40" s="724">
        <f t="shared" si="6"/>
        <v>20</v>
      </c>
      <c r="Q40" s="719"/>
      <c r="R40" s="1455" t="s">
        <v>989</v>
      </c>
      <c r="S40" s="1455">
        <v>20</v>
      </c>
      <c r="T40" s="1455"/>
      <c r="U40" s="1455"/>
      <c r="V40" s="1455"/>
      <c r="W40" s="1455"/>
      <c r="X40" s="1455"/>
      <c r="Y40" s="1455"/>
      <c r="Z40" s="1455"/>
      <c r="AA40" s="1455">
        <v>20</v>
      </c>
      <c r="AB40" s="1456"/>
      <c r="AC40" s="1455"/>
      <c r="AD40" s="1455"/>
      <c r="AE40" s="1455"/>
      <c r="AF40" s="1455"/>
      <c r="AG40" s="1455"/>
      <c r="AH40" s="1455"/>
      <c r="AI40" s="1455"/>
      <c r="AJ40" s="1455"/>
      <c r="AK40" s="1455"/>
      <c r="AL40"/>
      <c r="AM40"/>
      <c r="AN40"/>
    </row>
    <row r="41" spans="1:42" s="11" customFormat="1" ht="20.100000000000001" customHeight="1" x14ac:dyDescent="0.25">
      <c r="A41" s="16"/>
      <c r="B41" s="723">
        <f t="shared" si="7"/>
        <v>35</v>
      </c>
      <c r="C41" s="728" t="str">
        <f t="shared" si="8"/>
        <v>Empresa de Generación Eléctrica San Gabán S. A.</v>
      </c>
      <c r="D41" s="808">
        <f t="shared" si="9"/>
        <v>115.71700000000001</v>
      </c>
      <c r="E41" s="705" t="str">
        <f t="shared" si="10"/>
        <v/>
      </c>
      <c r="F41" s="705" t="str">
        <f t="shared" si="11"/>
        <v/>
      </c>
      <c r="G41" s="809" t="str">
        <f t="shared" si="12"/>
        <v/>
      </c>
      <c r="H41" s="810" t="str">
        <f t="shared" si="13"/>
        <v/>
      </c>
      <c r="I41" s="705" t="str">
        <f t="shared" si="14"/>
        <v/>
      </c>
      <c r="J41" s="705" t="str">
        <f t="shared" si="15"/>
        <v/>
      </c>
      <c r="K41" s="811" t="str">
        <f t="shared" si="16"/>
        <v/>
      </c>
      <c r="L41" s="705">
        <f t="shared" si="17"/>
        <v>115.71700000000001</v>
      </c>
      <c r="M41" s="705" t="str">
        <f t="shared" si="18"/>
        <v/>
      </c>
      <c r="N41" s="705" t="str">
        <f t="shared" si="19"/>
        <v/>
      </c>
      <c r="O41" s="812" t="str">
        <f t="shared" si="20"/>
        <v/>
      </c>
      <c r="P41" s="724">
        <f t="shared" si="6"/>
        <v>115.71700000000001</v>
      </c>
      <c r="Q41" s="719"/>
      <c r="R41" s="1455" t="s">
        <v>50</v>
      </c>
      <c r="S41" s="1455">
        <v>115.71700000000001</v>
      </c>
      <c r="T41" s="1455">
        <v>0</v>
      </c>
      <c r="U41" s="1455"/>
      <c r="V41" s="1455"/>
      <c r="W41" s="1455"/>
      <c r="X41" s="1455"/>
      <c r="Y41" s="1455"/>
      <c r="Z41" s="1455"/>
      <c r="AA41" s="1455">
        <v>115.71700000000001</v>
      </c>
      <c r="AB41" s="1456"/>
      <c r="AC41" s="1455"/>
      <c r="AD41" s="1455"/>
      <c r="AE41" s="1455"/>
      <c r="AF41" s="1455"/>
      <c r="AG41" s="1455"/>
      <c r="AH41" s="1455"/>
      <c r="AI41" s="1455"/>
      <c r="AJ41" s="1455"/>
      <c r="AK41" s="1455"/>
      <c r="AL41"/>
      <c r="AM41"/>
      <c r="AN41"/>
    </row>
    <row r="42" spans="1:42" s="11" customFormat="1" ht="20.100000000000001" customHeight="1" x14ac:dyDescent="0.25">
      <c r="A42" s="16"/>
      <c r="B42" s="723">
        <f t="shared" si="7"/>
        <v>36</v>
      </c>
      <c r="C42" s="728" t="str">
        <f t="shared" si="8"/>
        <v>Empresa de Generación Eléctrica Santa Ana S.R.L.</v>
      </c>
      <c r="D42" s="808">
        <f t="shared" si="9"/>
        <v>19.956</v>
      </c>
      <c r="E42" s="705" t="str">
        <f t="shared" si="10"/>
        <v/>
      </c>
      <c r="F42" s="705" t="str">
        <f t="shared" si="11"/>
        <v/>
      </c>
      <c r="G42" s="809" t="str">
        <f t="shared" si="12"/>
        <v/>
      </c>
      <c r="H42" s="810" t="str">
        <f t="shared" si="13"/>
        <v/>
      </c>
      <c r="I42" s="705" t="str">
        <f t="shared" si="14"/>
        <v/>
      </c>
      <c r="J42" s="705" t="str">
        <f t="shared" si="15"/>
        <v/>
      </c>
      <c r="K42" s="811" t="str">
        <f t="shared" si="16"/>
        <v/>
      </c>
      <c r="L42" s="705">
        <f t="shared" si="17"/>
        <v>19.956</v>
      </c>
      <c r="M42" s="705" t="str">
        <f t="shared" si="18"/>
        <v/>
      </c>
      <c r="N42" s="705" t="str">
        <f t="shared" si="19"/>
        <v/>
      </c>
      <c r="O42" s="812" t="str">
        <f t="shared" si="20"/>
        <v/>
      </c>
      <c r="P42" s="724">
        <f t="shared" si="6"/>
        <v>19.956</v>
      </c>
      <c r="Q42" s="719"/>
      <c r="R42" s="1455" t="s">
        <v>1530</v>
      </c>
      <c r="S42" s="1455">
        <v>19.956</v>
      </c>
      <c r="T42" s="1455"/>
      <c r="U42" s="1455"/>
      <c r="V42" s="1455"/>
      <c r="W42" s="1455"/>
      <c r="X42" s="1455"/>
      <c r="Y42" s="1455"/>
      <c r="Z42" s="1455"/>
      <c r="AA42" s="1455">
        <v>19.956</v>
      </c>
      <c r="AB42" s="1456"/>
      <c r="AC42" s="1455"/>
      <c r="AD42" s="1455"/>
      <c r="AE42" s="1455"/>
      <c r="AF42" s="1455"/>
      <c r="AG42" s="1455"/>
      <c r="AH42" s="1455"/>
      <c r="AI42" s="1455"/>
      <c r="AJ42" s="1455"/>
      <c r="AK42" s="1455"/>
      <c r="AL42"/>
      <c r="AM42"/>
      <c r="AN42"/>
    </row>
    <row r="43" spans="1:42" s="11" customFormat="1" ht="20.100000000000001" customHeight="1" x14ac:dyDescent="0.25">
      <c r="A43" s="16"/>
      <c r="B43" s="723">
        <f t="shared" si="7"/>
        <v>37</v>
      </c>
      <c r="C43" s="728" t="str">
        <f t="shared" si="8"/>
        <v>Empresa de Generación Huallaga S.A.</v>
      </c>
      <c r="D43" s="808">
        <f t="shared" si="9"/>
        <v>476.74000000000018</v>
      </c>
      <c r="E43" s="705" t="str">
        <f t="shared" si="10"/>
        <v/>
      </c>
      <c r="F43" s="705" t="str">
        <f t="shared" si="11"/>
        <v/>
      </c>
      <c r="G43" s="809" t="str">
        <f t="shared" si="12"/>
        <v/>
      </c>
      <c r="H43" s="810" t="str">
        <f t="shared" si="13"/>
        <v/>
      </c>
      <c r="I43" s="705" t="str">
        <f t="shared" si="14"/>
        <v/>
      </c>
      <c r="J43" s="705" t="str">
        <f t="shared" si="15"/>
        <v/>
      </c>
      <c r="K43" s="811" t="str">
        <f t="shared" si="16"/>
        <v/>
      </c>
      <c r="L43" s="705">
        <f t="shared" si="17"/>
        <v>476.74000000000018</v>
      </c>
      <c r="M43" s="705" t="str">
        <f t="shared" si="18"/>
        <v/>
      </c>
      <c r="N43" s="705" t="str">
        <f t="shared" si="19"/>
        <v/>
      </c>
      <c r="O43" s="812" t="str">
        <f t="shared" si="20"/>
        <v/>
      </c>
      <c r="P43" s="724">
        <f t="shared" si="6"/>
        <v>476.74000000000018</v>
      </c>
      <c r="Q43" s="719"/>
      <c r="R43" s="1455" t="s">
        <v>990</v>
      </c>
      <c r="S43" s="1455">
        <v>476.74000000000018</v>
      </c>
      <c r="T43" s="1455"/>
      <c r="U43" s="1455"/>
      <c r="V43" s="1455"/>
      <c r="W43" s="1455"/>
      <c r="X43" s="1455"/>
      <c r="Y43" s="1455"/>
      <c r="Z43" s="1455"/>
      <c r="AA43" s="1455">
        <v>476.74000000000018</v>
      </c>
      <c r="AB43" s="1456"/>
      <c r="AC43" s="1455"/>
      <c r="AD43" s="1455"/>
      <c r="AE43" s="1455"/>
      <c r="AF43" s="1455"/>
      <c r="AG43" s="1455"/>
      <c r="AH43" s="1455"/>
      <c r="AI43" s="1455"/>
      <c r="AJ43" s="1455"/>
      <c r="AK43" s="1455"/>
      <c r="AL43"/>
      <c r="AM43"/>
      <c r="AN43"/>
    </row>
    <row r="44" spans="1:42" s="11" customFormat="1" ht="20.100000000000001" customHeight="1" x14ac:dyDescent="0.25">
      <c r="A44" s="16"/>
      <c r="B44" s="723">
        <f t="shared" si="7"/>
        <v>38</v>
      </c>
      <c r="C44" s="728" t="str">
        <f t="shared" si="8"/>
        <v>Empresa de Generación Huanza S.A.</v>
      </c>
      <c r="D44" s="808">
        <f t="shared" si="9"/>
        <v>96.759999999999991</v>
      </c>
      <c r="E44" s="705" t="str">
        <f t="shared" si="10"/>
        <v/>
      </c>
      <c r="F44" s="705" t="str">
        <f t="shared" si="11"/>
        <v/>
      </c>
      <c r="G44" s="809" t="str">
        <f t="shared" si="12"/>
        <v/>
      </c>
      <c r="H44" s="810" t="str">
        <f t="shared" si="13"/>
        <v/>
      </c>
      <c r="I44" s="705" t="str">
        <f t="shared" si="14"/>
        <v/>
      </c>
      <c r="J44" s="705" t="str">
        <f t="shared" si="15"/>
        <v/>
      </c>
      <c r="K44" s="811" t="str">
        <f t="shared" si="16"/>
        <v/>
      </c>
      <c r="L44" s="705">
        <f t="shared" si="17"/>
        <v>96.759999999999991</v>
      </c>
      <c r="M44" s="705" t="str">
        <f t="shared" si="18"/>
        <v/>
      </c>
      <c r="N44" s="705" t="str">
        <f t="shared" si="19"/>
        <v/>
      </c>
      <c r="O44" s="812" t="str">
        <f t="shared" si="20"/>
        <v/>
      </c>
      <c r="P44" s="724">
        <f t="shared" si="6"/>
        <v>96.759999999999991</v>
      </c>
      <c r="Q44" s="719"/>
      <c r="R44" s="1455" t="s">
        <v>52</v>
      </c>
      <c r="S44" s="1455">
        <v>96.759999999999991</v>
      </c>
      <c r="T44" s="1455"/>
      <c r="U44" s="1455"/>
      <c r="V44" s="1455"/>
      <c r="W44" s="1455"/>
      <c r="X44" s="1455"/>
      <c r="Y44" s="1455"/>
      <c r="Z44" s="1455"/>
      <c r="AA44" s="1455">
        <v>96.759999999999991</v>
      </c>
      <c r="AB44" s="1456"/>
      <c r="AC44" s="1455"/>
      <c r="AD44" s="1455"/>
      <c r="AE44" s="1455"/>
      <c r="AF44" s="1455"/>
      <c r="AG44" s="1455"/>
      <c r="AH44" s="1455"/>
      <c r="AI44" s="1455"/>
      <c r="AJ44" s="1455"/>
      <c r="AK44" s="1455"/>
      <c r="AL44"/>
      <c r="AM44"/>
      <c r="AN44"/>
    </row>
    <row r="45" spans="1:42" s="11" customFormat="1" ht="20.100000000000001" customHeight="1" x14ac:dyDescent="0.25">
      <c r="A45" s="16"/>
      <c r="B45" s="723">
        <f t="shared" si="7"/>
        <v>39</v>
      </c>
      <c r="C45" s="728" t="str">
        <f t="shared" si="8"/>
        <v>Empresa de Interés Local Hidroeléctrica S.A. de Chacas</v>
      </c>
      <c r="D45" s="808" t="str">
        <f t="shared" si="9"/>
        <v/>
      </c>
      <c r="E45" s="705" t="str">
        <f t="shared" si="10"/>
        <v/>
      </c>
      <c r="F45" s="705" t="str">
        <f t="shared" si="11"/>
        <v/>
      </c>
      <c r="G45" s="809" t="str">
        <f t="shared" si="12"/>
        <v/>
      </c>
      <c r="H45" s="810">
        <f t="shared" si="13"/>
        <v>0.71399999999999997</v>
      </c>
      <c r="I45" s="705" t="str">
        <f t="shared" si="14"/>
        <v/>
      </c>
      <c r="J45" s="705" t="str">
        <f t="shared" si="15"/>
        <v/>
      </c>
      <c r="K45" s="811" t="str">
        <f t="shared" si="16"/>
        <v/>
      </c>
      <c r="L45" s="705">
        <f t="shared" si="17"/>
        <v>0.71399999999999997</v>
      </c>
      <c r="M45" s="705" t="str">
        <f t="shared" si="18"/>
        <v/>
      </c>
      <c r="N45" s="705" t="str">
        <f t="shared" si="19"/>
        <v/>
      </c>
      <c r="O45" s="812" t="str">
        <f t="shared" si="20"/>
        <v/>
      </c>
      <c r="P45" s="724">
        <f t="shared" si="6"/>
        <v>0.71399999999999997</v>
      </c>
      <c r="Q45" s="719"/>
      <c r="R45" s="1455" t="s">
        <v>1136</v>
      </c>
      <c r="S45" s="1455"/>
      <c r="T45" s="1455"/>
      <c r="U45" s="1455"/>
      <c r="V45" s="1455"/>
      <c r="W45" s="1455">
        <v>0.71399999999999997</v>
      </c>
      <c r="X45" s="1455"/>
      <c r="Y45" s="1455"/>
      <c r="Z45" s="1455"/>
      <c r="AA45" s="1455">
        <v>0.71399999999999997</v>
      </c>
      <c r="AB45" s="1456"/>
      <c r="AC45" s="1455"/>
      <c r="AD45" s="1455"/>
      <c r="AE45" s="1455"/>
      <c r="AF45" s="1455"/>
      <c r="AG45" s="1455"/>
      <c r="AH45" s="1455"/>
      <c r="AI45" s="1455"/>
      <c r="AJ45" s="1455"/>
      <c r="AK45" s="1455"/>
      <c r="AL45"/>
      <c r="AM45"/>
      <c r="AN45"/>
    </row>
    <row r="46" spans="1:42" s="11" customFormat="1" ht="20.100000000000001" customHeight="1" x14ac:dyDescent="0.25">
      <c r="A46" s="16"/>
      <c r="B46" s="723">
        <f t="shared" si="7"/>
        <v>40</v>
      </c>
      <c r="C46" s="728" t="str">
        <f t="shared" si="8"/>
        <v>Empresa Eléctrica Agua Azul S.A.</v>
      </c>
      <c r="D46" s="808">
        <f t="shared" si="9"/>
        <v>19.899999999999988</v>
      </c>
      <c r="E46" s="705" t="str">
        <f t="shared" si="10"/>
        <v/>
      </c>
      <c r="F46" s="705" t="str">
        <f t="shared" si="11"/>
        <v/>
      </c>
      <c r="G46" s="809" t="str">
        <f t="shared" si="12"/>
        <v/>
      </c>
      <c r="H46" s="810" t="str">
        <f t="shared" si="13"/>
        <v/>
      </c>
      <c r="I46" s="705" t="str">
        <f t="shared" si="14"/>
        <v/>
      </c>
      <c r="J46" s="705" t="str">
        <f t="shared" si="15"/>
        <v/>
      </c>
      <c r="K46" s="811" t="str">
        <f t="shared" si="16"/>
        <v/>
      </c>
      <c r="L46" s="705">
        <f t="shared" si="17"/>
        <v>19.899999999999988</v>
      </c>
      <c r="M46" s="705" t="str">
        <f t="shared" si="18"/>
        <v/>
      </c>
      <c r="N46" s="705" t="str">
        <f t="shared" si="19"/>
        <v/>
      </c>
      <c r="O46" s="812" t="str">
        <f t="shared" si="20"/>
        <v/>
      </c>
      <c r="P46" s="724">
        <f t="shared" si="6"/>
        <v>19.899999999999988</v>
      </c>
      <c r="Q46" s="719"/>
      <c r="R46" s="1455" t="s">
        <v>1342</v>
      </c>
      <c r="S46" s="1455">
        <v>19.899999999999988</v>
      </c>
      <c r="T46" s="1455"/>
      <c r="U46" s="1455"/>
      <c r="V46" s="1455"/>
      <c r="W46" s="1455"/>
      <c r="X46" s="1455"/>
      <c r="Y46" s="1455"/>
      <c r="Z46" s="1455"/>
      <c r="AA46" s="1455">
        <v>19.899999999999988</v>
      </c>
      <c r="AB46" s="1456"/>
      <c r="AC46" s="1455"/>
      <c r="AD46" s="1455"/>
      <c r="AE46" s="1455"/>
      <c r="AF46" s="1455"/>
      <c r="AG46" s="1455"/>
      <c r="AH46" s="1455"/>
      <c r="AI46" s="1455"/>
      <c r="AJ46" s="1455"/>
      <c r="AK46" s="1455"/>
      <c r="AL46"/>
      <c r="AM46"/>
      <c r="AN46"/>
    </row>
    <row r="47" spans="1:42" s="11" customFormat="1" ht="20.100000000000001" customHeight="1" x14ac:dyDescent="0.25">
      <c r="A47" s="16"/>
      <c r="B47" s="723">
        <f t="shared" si="7"/>
        <v>41</v>
      </c>
      <c r="C47" s="728" t="str">
        <f t="shared" si="8"/>
        <v>Empresa Eléctrica Rio Doble S.A.</v>
      </c>
      <c r="D47" s="808">
        <f t="shared" si="9"/>
        <v>19.189999999999998</v>
      </c>
      <c r="E47" s="705" t="str">
        <f t="shared" si="10"/>
        <v/>
      </c>
      <c r="F47" s="705" t="str">
        <f t="shared" si="11"/>
        <v/>
      </c>
      <c r="G47" s="809" t="str">
        <f t="shared" si="12"/>
        <v/>
      </c>
      <c r="H47" s="810" t="str">
        <f t="shared" si="13"/>
        <v/>
      </c>
      <c r="I47" s="705" t="str">
        <f t="shared" si="14"/>
        <v/>
      </c>
      <c r="J47" s="705" t="str">
        <f t="shared" si="15"/>
        <v/>
      </c>
      <c r="K47" s="811" t="str">
        <f t="shared" si="16"/>
        <v/>
      </c>
      <c r="L47" s="705">
        <f t="shared" si="17"/>
        <v>19.189999999999998</v>
      </c>
      <c r="M47" s="705" t="str">
        <f t="shared" si="18"/>
        <v/>
      </c>
      <c r="N47" s="705" t="str">
        <f t="shared" si="19"/>
        <v/>
      </c>
      <c r="O47" s="812" t="str">
        <f t="shared" si="20"/>
        <v/>
      </c>
      <c r="P47" s="724">
        <f t="shared" si="6"/>
        <v>19.189999999999998</v>
      </c>
      <c r="Q47" s="719"/>
      <c r="R47" s="1455" t="s">
        <v>56</v>
      </c>
      <c r="S47" s="1455">
        <v>19.189999999999998</v>
      </c>
      <c r="T47" s="1455">
        <v>0</v>
      </c>
      <c r="U47" s="1455"/>
      <c r="V47" s="1455"/>
      <c r="W47" s="1455"/>
      <c r="X47" s="1455"/>
      <c r="Y47" s="1455"/>
      <c r="Z47" s="1455"/>
      <c r="AA47" s="1455">
        <v>19.189999999999998</v>
      </c>
      <c r="AB47" s="1456"/>
      <c r="AC47" s="1455"/>
      <c r="AD47" s="1455"/>
      <c r="AE47" s="1455"/>
      <c r="AF47" s="1455"/>
      <c r="AG47" s="1455"/>
      <c r="AH47" s="1455"/>
      <c r="AI47" s="1455"/>
      <c r="AJ47" s="1455"/>
      <c r="AK47" s="1455"/>
      <c r="AL47"/>
      <c r="AM47"/>
      <c r="AN47"/>
    </row>
    <row r="48" spans="1:42" s="11" customFormat="1" ht="20.100000000000001" customHeight="1" x14ac:dyDescent="0.25">
      <c r="A48" s="16"/>
      <c r="B48" s="723">
        <f t="shared" si="7"/>
        <v>42</v>
      </c>
      <c r="C48" s="728" t="str">
        <f t="shared" si="8"/>
        <v>Enel Distribución Perú S.A.A.</v>
      </c>
      <c r="D48" s="808" t="str">
        <f t="shared" si="9"/>
        <v/>
      </c>
      <c r="E48" s="705" t="str">
        <f t="shared" si="10"/>
        <v/>
      </c>
      <c r="F48" s="705" t="str">
        <f t="shared" si="11"/>
        <v/>
      </c>
      <c r="G48" s="809" t="str">
        <f t="shared" si="12"/>
        <v/>
      </c>
      <c r="H48" s="810">
        <f t="shared" si="13"/>
        <v>2.0010000000000021</v>
      </c>
      <c r="I48" s="705">
        <f t="shared" si="14"/>
        <v>0.90999999999999981</v>
      </c>
      <c r="J48" s="705" t="str">
        <f t="shared" si="15"/>
        <v/>
      </c>
      <c r="K48" s="811" t="str">
        <f t="shared" si="16"/>
        <v/>
      </c>
      <c r="L48" s="705">
        <f t="shared" si="17"/>
        <v>2.0010000000000021</v>
      </c>
      <c r="M48" s="705">
        <f t="shared" si="18"/>
        <v>0.90999999999999981</v>
      </c>
      <c r="N48" s="705" t="str">
        <f t="shared" si="19"/>
        <v/>
      </c>
      <c r="O48" s="812" t="str">
        <f t="shared" si="20"/>
        <v/>
      </c>
      <c r="P48" s="724">
        <f t="shared" si="6"/>
        <v>2.9110000000000018</v>
      </c>
      <c r="Q48" s="719"/>
      <c r="R48" s="1455" t="s">
        <v>1294</v>
      </c>
      <c r="S48" s="1455"/>
      <c r="T48" s="1455"/>
      <c r="U48" s="1455"/>
      <c r="V48" s="1455"/>
      <c r="W48" s="1455">
        <v>2.0010000000000021</v>
      </c>
      <c r="X48" s="1455">
        <v>0.90999999999999981</v>
      </c>
      <c r="Y48" s="1455"/>
      <c r="Z48" s="1455"/>
      <c r="AA48" s="1455">
        <v>2.9110000000000018</v>
      </c>
      <c r="AB48" s="1456"/>
      <c r="AC48" s="1455"/>
      <c r="AD48" s="1455"/>
      <c r="AE48" s="1455"/>
      <c r="AF48" s="1455"/>
      <c r="AG48" s="1455"/>
      <c r="AH48" s="1455"/>
      <c r="AI48" s="1455"/>
      <c r="AJ48" s="1455"/>
      <c r="AK48" s="1455"/>
      <c r="AL48"/>
      <c r="AM48"/>
      <c r="AN48"/>
    </row>
    <row r="49" spans="1:40" s="11" customFormat="1" ht="20.100000000000001" customHeight="1" x14ac:dyDescent="0.25">
      <c r="A49" s="16"/>
      <c r="B49" s="723">
        <f t="shared" si="7"/>
        <v>43</v>
      </c>
      <c r="C49" s="728" t="str">
        <f t="shared" si="8"/>
        <v>Enel Generación Perú S.A.A.</v>
      </c>
      <c r="D49" s="808">
        <f t="shared" si="9"/>
        <v>589.71300000000042</v>
      </c>
      <c r="E49" s="705">
        <f t="shared" si="10"/>
        <v>883.37400000000071</v>
      </c>
      <c r="F49" s="705" t="str">
        <f t="shared" si="11"/>
        <v/>
      </c>
      <c r="G49" s="809" t="str">
        <f t="shared" si="12"/>
        <v/>
      </c>
      <c r="H49" s="810" t="str">
        <f t="shared" si="13"/>
        <v/>
      </c>
      <c r="I49" s="705" t="str">
        <f t="shared" si="14"/>
        <v/>
      </c>
      <c r="J49" s="705" t="str">
        <f t="shared" si="15"/>
        <v/>
      </c>
      <c r="K49" s="811" t="str">
        <f t="shared" si="16"/>
        <v/>
      </c>
      <c r="L49" s="705">
        <f t="shared" si="17"/>
        <v>589.71300000000042</v>
      </c>
      <c r="M49" s="705">
        <f t="shared" si="18"/>
        <v>883.37400000000071</v>
      </c>
      <c r="N49" s="705" t="str">
        <f t="shared" si="19"/>
        <v/>
      </c>
      <c r="O49" s="812" t="str">
        <f t="shared" si="20"/>
        <v/>
      </c>
      <c r="P49" s="724">
        <f t="shared" si="6"/>
        <v>1473.0870000000011</v>
      </c>
      <c r="Q49" s="719"/>
      <c r="R49" s="1455" t="s">
        <v>1260</v>
      </c>
      <c r="S49" s="1455">
        <v>589.71300000000042</v>
      </c>
      <c r="T49" s="1455">
        <v>883.37400000000071</v>
      </c>
      <c r="U49" s="1455"/>
      <c r="V49" s="1455"/>
      <c r="W49" s="1455"/>
      <c r="X49" s="1455"/>
      <c r="Y49" s="1455"/>
      <c r="Z49" s="1455"/>
      <c r="AA49" s="1455">
        <v>1473.0870000000011</v>
      </c>
      <c r="AB49" s="1456"/>
      <c r="AC49" s="1455"/>
      <c r="AD49" s="1455"/>
      <c r="AE49" s="1455"/>
      <c r="AF49" s="1455"/>
      <c r="AG49" s="1455"/>
      <c r="AH49" s="1455"/>
      <c r="AI49" s="1455"/>
      <c r="AJ49" s="1455"/>
      <c r="AK49" s="1455"/>
      <c r="AL49"/>
      <c r="AM49"/>
      <c r="AN49"/>
    </row>
    <row r="50" spans="1:40" s="11" customFormat="1" ht="20.100000000000001" customHeight="1" x14ac:dyDescent="0.25">
      <c r="A50" s="16"/>
      <c r="B50" s="723">
        <f t="shared" si="7"/>
        <v>44</v>
      </c>
      <c r="C50" s="728" t="str">
        <f t="shared" si="8"/>
        <v>Enel Generación Piura S.A.</v>
      </c>
      <c r="D50" s="808" t="str">
        <f t="shared" si="9"/>
        <v/>
      </c>
      <c r="E50" s="705">
        <f t="shared" si="10"/>
        <v>344.17699999999991</v>
      </c>
      <c r="F50" s="705" t="str">
        <f t="shared" si="11"/>
        <v/>
      </c>
      <c r="G50" s="809" t="str">
        <f t="shared" si="12"/>
        <v/>
      </c>
      <c r="H50" s="810" t="str">
        <f t="shared" si="13"/>
        <v/>
      </c>
      <c r="I50" s="705" t="str">
        <f t="shared" si="14"/>
        <v/>
      </c>
      <c r="J50" s="705" t="str">
        <f t="shared" si="15"/>
        <v/>
      </c>
      <c r="K50" s="811" t="str">
        <f t="shared" si="16"/>
        <v/>
      </c>
      <c r="L50" s="705" t="str">
        <f t="shared" si="17"/>
        <v/>
      </c>
      <c r="M50" s="705">
        <f t="shared" si="18"/>
        <v>344.17699999999991</v>
      </c>
      <c r="N50" s="705" t="str">
        <f t="shared" si="19"/>
        <v/>
      </c>
      <c r="O50" s="812" t="str">
        <f t="shared" si="20"/>
        <v/>
      </c>
      <c r="P50" s="724">
        <f t="shared" si="6"/>
        <v>344.17699999999991</v>
      </c>
      <c r="Q50" s="719"/>
      <c r="R50" s="1455" t="s">
        <v>1366</v>
      </c>
      <c r="S50" s="1455"/>
      <c r="T50" s="1455">
        <v>344.17699999999991</v>
      </c>
      <c r="U50" s="1455"/>
      <c r="V50" s="1455"/>
      <c r="W50" s="1455"/>
      <c r="X50" s="1455"/>
      <c r="Y50" s="1455"/>
      <c r="Z50" s="1455"/>
      <c r="AA50" s="1455">
        <v>344.17699999999991</v>
      </c>
      <c r="AB50" s="1456"/>
      <c r="AC50" s="1455"/>
      <c r="AD50" s="1455"/>
      <c r="AE50" s="1455"/>
      <c r="AF50" s="1455"/>
      <c r="AG50" s="1455"/>
      <c r="AH50" s="1455"/>
      <c r="AI50" s="1455"/>
      <c r="AJ50" s="1455"/>
      <c r="AK50" s="1455"/>
      <c r="AL50"/>
      <c r="AM50"/>
      <c r="AN50"/>
    </row>
    <row r="51" spans="1:40" s="11" customFormat="1" ht="20.100000000000001" customHeight="1" x14ac:dyDescent="0.25">
      <c r="A51" s="16"/>
      <c r="B51" s="723">
        <f t="shared" si="7"/>
        <v>45</v>
      </c>
      <c r="C51" s="728" t="str">
        <f t="shared" si="8"/>
        <v>ENEL Green Power Perú S.A.</v>
      </c>
      <c r="D51" s="808" t="str">
        <f t="shared" si="9"/>
        <v/>
      </c>
      <c r="E51" s="705" t="str">
        <f t="shared" si="10"/>
        <v/>
      </c>
      <c r="F51" s="705">
        <f t="shared" si="11"/>
        <v>144.48400000000001</v>
      </c>
      <c r="G51" s="809">
        <f t="shared" si="12"/>
        <v>132.30000000000013</v>
      </c>
      <c r="H51" s="810" t="str">
        <f t="shared" si="13"/>
        <v/>
      </c>
      <c r="I51" s="705" t="str">
        <f t="shared" si="14"/>
        <v/>
      </c>
      <c r="J51" s="705" t="str">
        <f t="shared" si="15"/>
        <v/>
      </c>
      <c r="K51" s="811" t="str">
        <f t="shared" si="16"/>
        <v/>
      </c>
      <c r="L51" s="705" t="str">
        <f t="shared" si="17"/>
        <v/>
      </c>
      <c r="M51" s="705" t="str">
        <f t="shared" si="18"/>
        <v/>
      </c>
      <c r="N51" s="705">
        <f t="shared" si="19"/>
        <v>144.48400000000001</v>
      </c>
      <c r="O51" s="812">
        <f t="shared" si="20"/>
        <v>132.30000000000013</v>
      </c>
      <c r="P51" s="724">
        <f t="shared" si="6"/>
        <v>276.78400000000011</v>
      </c>
      <c r="Q51" s="719"/>
      <c r="R51" s="1455" t="s">
        <v>1449</v>
      </c>
      <c r="S51" s="1455"/>
      <c r="T51" s="1455"/>
      <c r="U51" s="1455">
        <v>144.48400000000001</v>
      </c>
      <c r="V51" s="1455">
        <v>132.30000000000013</v>
      </c>
      <c r="W51" s="1455"/>
      <c r="X51" s="1455"/>
      <c r="Y51" s="1455"/>
      <c r="Z51" s="1455"/>
      <c r="AA51" s="1455">
        <v>276.78400000000011</v>
      </c>
      <c r="AB51" s="1456"/>
      <c r="AC51" s="1455"/>
      <c r="AD51" s="1455"/>
      <c r="AE51" s="1455"/>
      <c r="AF51" s="1455"/>
      <c r="AG51" s="1455"/>
      <c r="AH51" s="1455"/>
      <c r="AI51" s="1455"/>
      <c r="AJ51" s="1455"/>
      <c r="AK51" s="1455"/>
      <c r="AL51"/>
      <c r="AM51"/>
      <c r="AN51"/>
    </row>
    <row r="52" spans="1:40" s="11" customFormat="1" ht="20.100000000000001" customHeight="1" x14ac:dyDescent="0.25">
      <c r="A52" s="16"/>
      <c r="B52" s="723">
        <f t="shared" si="7"/>
        <v>46</v>
      </c>
      <c r="C52" s="728" t="str">
        <f t="shared" si="8"/>
        <v>Energía Eólica S.A.</v>
      </c>
      <c r="D52" s="808" t="str">
        <f t="shared" si="9"/>
        <v/>
      </c>
      <c r="E52" s="705" t="str">
        <f t="shared" si="10"/>
        <v/>
      </c>
      <c r="F52" s="705" t="str">
        <f t="shared" si="11"/>
        <v/>
      </c>
      <c r="G52" s="809">
        <f t="shared" si="12"/>
        <v>110.00000000000001</v>
      </c>
      <c r="H52" s="810" t="str">
        <f t="shared" si="13"/>
        <v/>
      </c>
      <c r="I52" s="705" t="str">
        <f t="shared" si="14"/>
        <v/>
      </c>
      <c r="J52" s="705" t="str">
        <f t="shared" si="15"/>
        <v/>
      </c>
      <c r="K52" s="811" t="str">
        <f t="shared" si="16"/>
        <v/>
      </c>
      <c r="L52" s="705" t="str">
        <f t="shared" si="17"/>
        <v/>
      </c>
      <c r="M52" s="705" t="str">
        <f t="shared" si="18"/>
        <v/>
      </c>
      <c r="N52" s="705" t="str">
        <f t="shared" si="19"/>
        <v/>
      </c>
      <c r="O52" s="812">
        <f t="shared" si="20"/>
        <v>110.00000000000001</v>
      </c>
      <c r="P52" s="724">
        <f t="shared" si="6"/>
        <v>110.00000000000001</v>
      </c>
      <c r="Q52" s="719"/>
      <c r="R52" s="1455" t="s">
        <v>58</v>
      </c>
      <c r="S52" s="1455"/>
      <c r="T52" s="1455"/>
      <c r="U52" s="1455"/>
      <c r="V52" s="1455">
        <v>110.00000000000001</v>
      </c>
      <c r="W52" s="1455"/>
      <c r="X52" s="1455"/>
      <c r="Y52" s="1455"/>
      <c r="Z52" s="1455"/>
      <c r="AA52" s="1455">
        <v>110.00000000000001</v>
      </c>
      <c r="AB52" s="1456"/>
      <c r="AC52" s="1455"/>
      <c r="AD52" s="1455"/>
      <c r="AE52" s="1455"/>
      <c r="AF52" s="1455"/>
      <c r="AG52" s="1455"/>
      <c r="AH52" s="1455"/>
      <c r="AI52" s="1455"/>
      <c r="AJ52" s="1455"/>
      <c r="AK52" s="1455"/>
      <c r="AL52"/>
      <c r="AM52"/>
      <c r="AN52"/>
    </row>
    <row r="53" spans="1:40" s="11" customFormat="1" ht="20.100000000000001" customHeight="1" x14ac:dyDescent="0.25">
      <c r="A53" s="16"/>
      <c r="B53" s="723">
        <f t="shared" si="7"/>
        <v>47</v>
      </c>
      <c r="C53" s="728" t="str">
        <f t="shared" si="8"/>
        <v>ENGIE EnergÍa Perú S.A.</v>
      </c>
      <c r="D53" s="808">
        <f t="shared" si="9"/>
        <v>254.47199999999995</v>
      </c>
      <c r="E53" s="705">
        <f t="shared" si="10"/>
        <v>2186.9329999999986</v>
      </c>
      <c r="F53" s="705">
        <f t="shared" si="11"/>
        <v>44.54099999999999</v>
      </c>
      <c r="G53" s="809" t="str">
        <f t="shared" si="12"/>
        <v/>
      </c>
      <c r="H53" s="810" t="str">
        <f t="shared" si="13"/>
        <v/>
      </c>
      <c r="I53" s="705" t="str">
        <f t="shared" si="14"/>
        <v/>
      </c>
      <c r="J53" s="705" t="str">
        <f t="shared" si="15"/>
        <v/>
      </c>
      <c r="K53" s="811" t="str">
        <f t="shared" si="16"/>
        <v/>
      </c>
      <c r="L53" s="705">
        <f t="shared" si="17"/>
        <v>254.47199999999995</v>
      </c>
      <c r="M53" s="705">
        <f t="shared" si="18"/>
        <v>2186.9329999999986</v>
      </c>
      <c r="N53" s="705">
        <f t="shared" si="19"/>
        <v>44.54099999999999</v>
      </c>
      <c r="O53" s="812" t="str">
        <f t="shared" si="20"/>
        <v/>
      </c>
      <c r="P53" s="724">
        <f t="shared" si="6"/>
        <v>2485.9459999999985</v>
      </c>
      <c r="Q53" s="719"/>
      <c r="R53" s="1455" t="s">
        <v>1311</v>
      </c>
      <c r="S53" s="1455">
        <v>254.47199999999995</v>
      </c>
      <c r="T53" s="1455">
        <v>2186.9329999999986</v>
      </c>
      <c r="U53" s="1455">
        <v>44.54099999999999</v>
      </c>
      <c r="V53" s="1455"/>
      <c r="W53" s="1455"/>
      <c r="X53" s="1455"/>
      <c r="Y53" s="1455"/>
      <c r="Z53" s="1455"/>
      <c r="AA53" s="1455">
        <v>2485.9459999999985</v>
      </c>
      <c r="AB53" s="1456"/>
      <c r="AC53" s="1455"/>
      <c r="AD53" s="1455"/>
      <c r="AE53" s="1455"/>
      <c r="AF53" s="1455"/>
      <c r="AG53" s="1455"/>
      <c r="AH53" s="1455"/>
      <c r="AI53" s="1455"/>
      <c r="AJ53" s="1455"/>
      <c r="AK53" s="1455"/>
      <c r="AL53"/>
      <c r="AM53"/>
      <c r="AN53"/>
    </row>
    <row r="54" spans="1:40" s="11" customFormat="1" ht="20.100000000000001" customHeight="1" x14ac:dyDescent="0.25">
      <c r="A54" s="16"/>
      <c r="B54" s="723">
        <f t="shared" si="7"/>
        <v>48</v>
      </c>
      <c r="C54" s="728" t="str">
        <f t="shared" si="8"/>
        <v>Fénix Power Perú S.A.</v>
      </c>
      <c r="D54" s="808" t="str">
        <f t="shared" si="9"/>
        <v/>
      </c>
      <c r="E54" s="705">
        <f t="shared" si="10"/>
        <v>567.19200000000012</v>
      </c>
      <c r="F54" s="705" t="str">
        <f t="shared" si="11"/>
        <v/>
      </c>
      <c r="G54" s="809" t="str">
        <f t="shared" si="12"/>
        <v/>
      </c>
      <c r="H54" s="810" t="str">
        <f t="shared" si="13"/>
        <v/>
      </c>
      <c r="I54" s="705" t="str">
        <f t="shared" si="14"/>
        <v/>
      </c>
      <c r="J54" s="705" t="str">
        <f t="shared" si="15"/>
        <v/>
      </c>
      <c r="K54" s="811" t="str">
        <f t="shared" si="16"/>
        <v/>
      </c>
      <c r="L54" s="705" t="str">
        <f t="shared" si="17"/>
        <v/>
      </c>
      <c r="M54" s="705">
        <f t="shared" si="18"/>
        <v>567.19200000000012</v>
      </c>
      <c r="N54" s="705" t="str">
        <f t="shared" si="19"/>
        <v/>
      </c>
      <c r="O54" s="812" t="str">
        <f t="shared" si="20"/>
        <v/>
      </c>
      <c r="P54" s="724">
        <f t="shared" si="6"/>
        <v>567.19200000000012</v>
      </c>
      <c r="Q54" s="16"/>
      <c r="R54" s="1455" t="s">
        <v>59</v>
      </c>
      <c r="S54" s="1455"/>
      <c r="T54" s="1455">
        <v>567.19200000000012</v>
      </c>
      <c r="U54" s="1455"/>
      <c r="V54" s="1455"/>
      <c r="W54" s="1455"/>
      <c r="X54" s="1455"/>
      <c r="Y54" s="1455"/>
      <c r="Z54" s="1455"/>
      <c r="AA54" s="1455">
        <v>567.19200000000012</v>
      </c>
      <c r="AB54" s="1456"/>
      <c r="AC54" s="1455"/>
      <c r="AD54" s="1455"/>
      <c r="AE54" s="1455"/>
      <c r="AF54" s="1455"/>
      <c r="AG54" s="1455"/>
      <c r="AH54" s="1455"/>
      <c r="AI54" s="1455"/>
      <c r="AJ54" s="1455"/>
      <c r="AK54" s="1455"/>
      <c r="AL54"/>
      <c r="AM54"/>
      <c r="AN54"/>
    </row>
    <row r="55" spans="1:40" s="11" customFormat="1" ht="20.100000000000001" customHeight="1" x14ac:dyDescent="0.25">
      <c r="A55" s="16"/>
      <c r="B55" s="723">
        <f t="shared" si="7"/>
        <v>49</v>
      </c>
      <c r="C55" s="728" t="str">
        <f t="shared" si="8"/>
        <v>Generación Andina S.A.C.</v>
      </c>
      <c r="D55" s="808">
        <f t="shared" si="9"/>
        <v>27.400000000000016</v>
      </c>
      <c r="E55" s="705" t="str">
        <f t="shared" si="10"/>
        <v/>
      </c>
      <c r="F55" s="705" t="str">
        <f t="shared" si="11"/>
        <v/>
      </c>
      <c r="G55" s="809" t="str">
        <f t="shared" si="12"/>
        <v/>
      </c>
      <c r="H55" s="810" t="str">
        <f t="shared" si="13"/>
        <v/>
      </c>
      <c r="I55" s="705" t="str">
        <f t="shared" si="14"/>
        <v/>
      </c>
      <c r="J55" s="705" t="str">
        <f t="shared" si="15"/>
        <v/>
      </c>
      <c r="K55" s="811" t="str">
        <f t="shared" si="16"/>
        <v/>
      </c>
      <c r="L55" s="705">
        <f t="shared" si="17"/>
        <v>27.400000000000016</v>
      </c>
      <c r="M55" s="705" t="str">
        <f t="shared" si="18"/>
        <v/>
      </c>
      <c r="N55" s="705" t="str">
        <f t="shared" si="19"/>
        <v/>
      </c>
      <c r="O55" s="812" t="str">
        <f t="shared" si="20"/>
        <v/>
      </c>
      <c r="P55" s="724">
        <f t="shared" si="6"/>
        <v>27.400000000000016</v>
      </c>
      <c r="Q55" s="16"/>
      <c r="R55" s="1455" t="s">
        <v>1666</v>
      </c>
      <c r="S55" s="1455">
        <v>27.400000000000016</v>
      </c>
      <c r="T55" s="1455"/>
      <c r="U55" s="1455"/>
      <c r="V55" s="1455"/>
      <c r="W55" s="1455"/>
      <c r="X55" s="1455"/>
      <c r="Y55" s="1455"/>
      <c r="Z55" s="1455"/>
      <c r="AA55" s="1455">
        <v>27.400000000000016</v>
      </c>
      <c r="AB55" s="1456"/>
      <c r="AC55" s="1455"/>
      <c r="AD55" s="1455"/>
      <c r="AE55" s="1455"/>
      <c r="AF55" s="1455"/>
      <c r="AG55" s="1455"/>
      <c r="AH55" s="1455"/>
      <c r="AI55" s="1455"/>
      <c r="AJ55" s="1455"/>
      <c r="AK55" s="1455"/>
      <c r="AL55"/>
      <c r="AM55"/>
      <c r="AN55"/>
    </row>
    <row r="56" spans="1:40" s="11" customFormat="1" ht="20.100000000000001" customHeight="1" x14ac:dyDescent="0.25">
      <c r="A56" s="16"/>
      <c r="B56" s="723">
        <f t="shared" si="7"/>
        <v>50</v>
      </c>
      <c r="C56" s="728" t="str">
        <f t="shared" si="8"/>
        <v>Generadora de Energía del Perú S.A.</v>
      </c>
      <c r="D56" s="808">
        <f t="shared" si="9"/>
        <v>70.680000000000049</v>
      </c>
      <c r="E56" s="705" t="str">
        <f t="shared" si="10"/>
        <v/>
      </c>
      <c r="F56" s="705" t="str">
        <f t="shared" si="11"/>
        <v/>
      </c>
      <c r="G56" s="809" t="str">
        <f t="shared" si="12"/>
        <v/>
      </c>
      <c r="H56" s="810" t="str">
        <f t="shared" si="13"/>
        <v/>
      </c>
      <c r="I56" s="705" t="str">
        <f t="shared" si="14"/>
        <v/>
      </c>
      <c r="J56" s="705" t="str">
        <f t="shared" si="15"/>
        <v/>
      </c>
      <c r="K56" s="811" t="str">
        <f t="shared" si="16"/>
        <v/>
      </c>
      <c r="L56" s="705">
        <f t="shared" si="17"/>
        <v>70.680000000000049</v>
      </c>
      <c r="M56" s="705" t="str">
        <f t="shared" si="18"/>
        <v/>
      </c>
      <c r="N56" s="705" t="str">
        <f t="shared" si="19"/>
        <v/>
      </c>
      <c r="O56" s="812" t="str">
        <f t="shared" si="20"/>
        <v/>
      </c>
      <c r="P56" s="724">
        <f t="shared" si="6"/>
        <v>70.680000000000049</v>
      </c>
      <c r="Q56" s="719"/>
      <c r="R56" s="1455" t="s">
        <v>61</v>
      </c>
      <c r="S56" s="1455">
        <v>70.680000000000049</v>
      </c>
      <c r="T56" s="1455"/>
      <c r="U56" s="1455"/>
      <c r="V56" s="1455"/>
      <c r="W56" s="1455"/>
      <c r="X56" s="1455"/>
      <c r="Y56" s="1455"/>
      <c r="Z56" s="1455"/>
      <c r="AA56" s="1455">
        <v>70.680000000000049</v>
      </c>
      <c r="AB56" s="1456"/>
      <c r="AC56" s="1455"/>
      <c r="AD56" s="1455"/>
      <c r="AE56" s="1455"/>
      <c r="AF56" s="1455"/>
      <c r="AG56" s="1455"/>
      <c r="AH56" s="1455"/>
      <c r="AI56" s="1455"/>
      <c r="AJ56" s="1455"/>
      <c r="AK56" s="1455"/>
      <c r="AL56"/>
      <c r="AM56"/>
      <c r="AN56"/>
    </row>
    <row r="57" spans="1:40" s="11" customFormat="1" ht="20.100000000000001" customHeight="1" x14ac:dyDescent="0.25">
      <c r="A57" s="16"/>
      <c r="B57" s="723">
        <f t="shared" si="7"/>
        <v>51</v>
      </c>
      <c r="C57" s="728" t="str">
        <f t="shared" si="8"/>
        <v>Genrent del Peru S.A.C.</v>
      </c>
      <c r="D57" s="808" t="str">
        <f t="shared" si="9"/>
        <v/>
      </c>
      <c r="E57" s="705" t="str">
        <f t="shared" si="10"/>
        <v/>
      </c>
      <c r="F57" s="705" t="str">
        <f t="shared" si="11"/>
        <v/>
      </c>
      <c r="G57" s="809" t="str">
        <f t="shared" si="12"/>
        <v/>
      </c>
      <c r="H57" s="810" t="str">
        <f t="shared" si="13"/>
        <v/>
      </c>
      <c r="I57" s="705">
        <f t="shared" si="14"/>
        <v>78.152000000000029</v>
      </c>
      <c r="J57" s="705" t="str">
        <f t="shared" si="15"/>
        <v/>
      </c>
      <c r="K57" s="811" t="str">
        <f t="shared" si="16"/>
        <v/>
      </c>
      <c r="L57" s="705" t="str">
        <f t="shared" si="17"/>
        <v/>
      </c>
      <c r="M57" s="705">
        <f t="shared" si="18"/>
        <v>78.152000000000029</v>
      </c>
      <c r="N57" s="705" t="str">
        <f t="shared" si="19"/>
        <v/>
      </c>
      <c r="O57" s="812" t="str">
        <f t="shared" si="20"/>
        <v/>
      </c>
      <c r="P57" s="724">
        <f t="shared" si="6"/>
        <v>78.152000000000029</v>
      </c>
      <c r="Q57" s="719"/>
      <c r="R57" s="1455" t="s">
        <v>1379</v>
      </c>
      <c r="S57" s="1455"/>
      <c r="T57" s="1455"/>
      <c r="U57" s="1455"/>
      <c r="V57" s="1455"/>
      <c r="W57" s="1455"/>
      <c r="X57" s="1455">
        <v>78.152000000000029</v>
      </c>
      <c r="Y57" s="1455"/>
      <c r="Z57" s="1455"/>
      <c r="AA57" s="1455">
        <v>78.152000000000029</v>
      </c>
      <c r="AB57" s="1456"/>
      <c r="AC57" s="1455"/>
      <c r="AD57" s="1455"/>
      <c r="AE57" s="1455"/>
      <c r="AF57" s="1455"/>
      <c r="AG57" s="1455"/>
      <c r="AH57" s="1455"/>
      <c r="AI57" s="1455"/>
      <c r="AJ57" s="1455"/>
      <c r="AK57" s="1455"/>
      <c r="AL57"/>
      <c r="AM57"/>
      <c r="AN57"/>
    </row>
    <row r="58" spans="1:40" s="11" customFormat="1" ht="20.100000000000001" customHeight="1" x14ac:dyDescent="0.25">
      <c r="A58" s="16"/>
      <c r="B58" s="723">
        <f t="shared" si="7"/>
        <v>52</v>
      </c>
      <c r="C58" s="728" t="str">
        <f t="shared" si="8"/>
        <v>GR Paino S.A.C.</v>
      </c>
      <c r="D58" s="808" t="str">
        <f t="shared" si="9"/>
        <v/>
      </c>
      <c r="E58" s="705" t="str">
        <f t="shared" si="10"/>
        <v/>
      </c>
      <c r="F58" s="705" t="str">
        <f t="shared" si="11"/>
        <v/>
      </c>
      <c r="G58" s="809">
        <f t="shared" si="12"/>
        <v>18.37</v>
      </c>
      <c r="H58" s="810" t="str">
        <f t="shared" si="13"/>
        <v/>
      </c>
      <c r="I58" s="705" t="str">
        <f t="shared" si="14"/>
        <v/>
      </c>
      <c r="J58" s="705" t="str">
        <f t="shared" si="15"/>
        <v/>
      </c>
      <c r="K58" s="811" t="str">
        <f t="shared" si="16"/>
        <v/>
      </c>
      <c r="L58" s="705" t="str">
        <f t="shared" si="17"/>
        <v/>
      </c>
      <c r="M58" s="705" t="str">
        <f t="shared" si="18"/>
        <v/>
      </c>
      <c r="N58" s="705" t="str">
        <f t="shared" si="19"/>
        <v/>
      </c>
      <c r="O58" s="812">
        <f t="shared" si="20"/>
        <v>18.37</v>
      </c>
      <c r="P58" s="724">
        <f t="shared" si="6"/>
        <v>18.37</v>
      </c>
      <c r="Q58" s="16"/>
      <c r="R58" s="1455" t="s">
        <v>1688</v>
      </c>
      <c r="S58" s="1455"/>
      <c r="T58" s="1455"/>
      <c r="U58" s="1455"/>
      <c r="V58" s="1455">
        <v>18.37</v>
      </c>
      <c r="W58" s="1455"/>
      <c r="X58" s="1455"/>
      <c r="Y58" s="1455"/>
      <c r="Z58" s="1455"/>
      <c r="AA58" s="1455">
        <v>18.37</v>
      </c>
      <c r="AB58" s="1456"/>
      <c r="AC58" s="1455"/>
      <c r="AD58" s="1455"/>
      <c r="AE58" s="1455"/>
      <c r="AF58" s="1455"/>
      <c r="AG58" s="1455"/>
      <c r="AH58" s="1455"/>
      <c r="AI58" s="1455"/>
      <c r="AJ58" s="1455"/>
      <c r="AK58" s="1455"/>
      <c r="AL58"/>
      <c r="AM58"/>
      <c r="AN58"/>
    </row>
    <row r="59" spans="1:40" s="11" customFormat="1" ht="20.100000000000001" customHeight="1" x14ac:dyDescent="0.25">
      <c r="A59" s="16"/>
      <c r="B59" s="723">
        <f t="shared" si="7"/>
        <v>53</v>
      </c>
      <c r="C59" s="728" t="str">
        <f t="shared" si="8"/>
        <v>GR Taruca S.A.C.</v>
      </c>
      <c r="D59" s="808" t="str">
        <f t="shared" si="9"/>
        <v/>
      </c>
      <c r="E59" s="705" t="str">
        <f t="shared" si="10"/>
        <v/>
      </c>
      <c r="F59" s="705" t="str">
        <f t="shared" si="11"/>
        <v/>
      </c>
      <c r="G59" s="809">
        <f t="shared" si="12"/>
        <v>18.37</v>
      </c>
      <c r="H59" s="810" t="str">
        <f t="shared" si="13"/>
        <v/>
      </c>
      <c r="I59" s="705" t="str">
        <f t="shared" si="14"/>
        <v/>
      </c>
      <c r="J59" s="705" t="str">
        <f t="shared" si="15"/>
        <v/>
      </c>
      <c r="K59" s="811" t="str">
        <f t="shared" si="16"/>
        <v/>
      </c>
      <c r="L59" s="705" t="str">
        <f t="shared" si="17"/>
        <v/>
      </c>
      <c r="M59" s="705" t="str">
        <f t="shared" si="18"/>
        <v/>
      </c>
      <c r="N59" s="705" t="str">
        <f t="shared" si="19"/>
        <v/>
      </c>
      <c r="O59" s="812">
        <f t="shared" si="20"/>
        <v>18.37</v>
      </c>
      <c r="P59" s="724">
        <f t="shared" si="6"/>
        <v>18.37</v>
      </c>
      <c r="Q59" s="16"/>
      <c r="R59" s="1455" t="s">
        <v>1691</v>
      </c>
      <c r="S59" s="1455"/>
      <c r="T59" s="1455"/>
      <c r="U59" s="1455"/>
      <c r="V59" s="1455">
        <v>18.37</v>
      </c>
      <c r="W59" s="1455"/>
      <c r="X59" s="1455"/>
      <c r="Y59" s="1455"/>
      <c r="Z59" s="1455"/>
      <c r="AA59" s="1455">
        <v>18.37</v>
      </c>
      <c r="AB59" s="1456"/>
      <c r="AC59" s="1455"/>
      <c r="AD59" s="1455"/>
      <c r="AE59" s="1455"/>
      <c r="AF59" s="1455"/>
      <c r="AG59" s="1455"/>
      <c r="AH59" s="1455"/>
      <c r="AI59" s="1455"/>
      <c r="AJ59" s="1455"/>
      <c r="AK59" s="1455"/>
      <c r="AL59"/>
      <c r="AM59"/>
      <c r="AN59"/>
    </row>
    <row r="60" spans="1:40" s="11" customFormat="1" ht="20.100000000000001" customHeight="1" x14ac:dyDescent="0.25">
      <c r="A60" s="16"/>
      <c r="B60" s="723">
        <f t="shared" si="7"/>
        <v>54</v>
      </c>
      <c r="C60" s="728" t="str">
        <f t="shared" si="8"/>
        <v>GTS Majes S.A.C.</v>
      </c>
      <c r="D60" s="808" t="str">
        <f t="shared" si="9"/>
        <v/>
      </c>
      <c r="E60" s="705" t="str">
        <f t="shared" si="10"/>
        <v/>
      </c>
      <c r="F60" s="705">
        <f t="shared" si="11"/>
        <v>20</v>
      </c>
      <c r="G60" s="809" t="str">
        <f t="shared" si="12"/>
        <v/>
      </c>
      <c r="H60" s="810" t="str">
        <f t="shared" si="13"/>
        <v/>
      </c>
      <c r="I60" s="705" t="str">
        <f t="shared" si="14"/>
        <v/>
      </c>
      <c r="J60" s="705" t="str">
        <f t="shared" si="15"/>
        <v/>
      </c>
      <c r="K60" s="811" t="str">
        <f t="shared" si="16"/>
        <v/>
      </c>
      <c r="L60" s="705" t="str">
        <f t="shared" si="17"/>
        <v/>
      </c>
      <c r="M60" s="705" t="str">
        <f t="shared" si="18"/>
        <v/>
      </c>
      <c r="N60" s="705">
        <f t="shared" si="19"/>
        <v>20</v>
      </c>
      <c r="O60" s="812" t="str">
        <f t="shared" si="20"/>
        <v/>
      </c>
      <c r="P60" s="724">
        <f t="shared" si="6"/>
        <v>20</v>
      </c>
      <c r="Q60" s="16"/>
      <c r="R60" s="1455" t="s">
        <v>63</v>
      </c>
      <c r="S60" s="1455"/>
      <c r="T60" s="1455"/>
      <c r="U60" s="1455">
        <v>20</v>
      </c>
      <c r="V60" s="1455"/>
      <c r="W60" s="1455"/>
      <c r="X60" s="1455"/>
      <c r="Y60" s="1455"/>
      <c r="Z60" s="1455"/>
      <c r="AA60" s="1455">
        <v>20</v>
      </c>
      <c r="AB60" s="1456"/>
      <c r="AC60" s="1455"/>
      <c r="AD60" s="1455"/>
      <c r="AE60" s="1455"/>
      <c r="AF60" s="1455"/>
      <c r="AG60" s="1455"/>
      <c r="AH60" s="1455"/>
      <c r="AI60" s="1455"/>
      <c r="AJ60" s="1455"/>
      <c r="AK60" s="1455"/>
      <c r="AL60"/>
      <c r="AM60"/>
      <c r="AN60"/>
    </row>
    <row r="61" spans="1:40" s="11" customFormat="1" ht="20.100000000000001" customHeight="1" x14ac:dyDescent="0.25">
      <c r="A61" s="16"/>
      <c r="B61" s="723">
        <f t="shared" si="7"/>
        <v>55</v>
      </c>
      <c r="C61" s="728" t="str">
        <f t="shared" si="8"/>
        <v>GTS Repartición S.A.C.</v>
      </c>
      <c r="D61" s="808" t="str">
        <f t="shared" si="9"/>
        <v/>
      </c>
      <c r="E61" s="705" t="str">
        <f t="shared" si="10"/>
        <v/>
      </c>
      <c r="F61" s="705">
        <f t="shared" si="11"/>
        <v>20</v>
      </c>
      <c r="G61" s="809" t="str">
        <f t="shared" si="12"/>
        <v/>
      </c>
      <c r="H61" s="810" t="str">
        <f t="shared" si="13"/>
        <v/>
      </c>
      <c r="I61" s="705" t="str">
        <f t="shared" si="14"/>
        <v/>
      </c>
      <c r="J61" s="705" t="str">
        <f t="shared" si="15"/>
        <v/>
      </c>
      <c r="K61" s="811" t="str">
        <f t="shared" si="16"/>
        <v/>
      </c>
      <c r="L61" s="705" t="str">
        <f t="shared" si="17"/>
        <v/>
      </c>
      <c r="M61" s="705" t="str">
        <f t="shared" si="18"/>
        <v/>
      </c>
      <c r="N61" s="705">
        <f t="shared" si="19"/>
        <v>20</v>
      </c>
      <c r="O61" s="812" t="str">
        <f t="shared" si="20"/>
        <v/>
      </c>
      <c r="P61" s="724">
        <f t="shared" si="6"/>
        <v>20</v>
      </c>
      <c r="Q61" s="16"/>
      <c r="R61" s="1455" t="s">
        <v>64</v>
      </c>
      <c r="S61" s="1455"/>
      <c r="T61" s="1455"/>
      <c r="U61" s="1455">
        <v>20</v>
      </c>
      <c r="V61" s="1455"/>
      <c r="W61" s="1455"/>
      <c r="X61" s="1455"/>
      <c r="Y61" s="1455"/>
      <c r="Z61" s="1455"/>
      <c r="AA61" s="1455">
        <v>20</v>
      </c>
      <c r="AB61" s="1456"/>
      <c r="AC61" s="1455"/>
      <c r="AD61" s="1455"/>
      <c r="AE61" s="1455"/>
      <c r="AF61" s="1455"/>
      <c r="AG61" s="1455"/>
      <c r="AH61" s="1455"/>
      <c r="AI61" s="1455"/>
      <c r="AJ61" s="1455"/>
      <c r="AK61" s="1455"/>
      <c r="AL61"/>
      <c r="AM61"/>
      <c r="AN61"/>
    </row>
    <row r="62" spans="1:40" s="11" customFormat="1" ht="20.100000000000001" customHeight="1" x14ac:dyDescent="0.25">
      <c r="A62" s="16"/>
      <c r="B62" s="723">
        <f t="shared" si="7"/>
        <v>56</v>
      </c>
      <c r="C62" s="728" t="str">
        <f t="shared" si="8"/>
        <v>Hidrandina S.A.</v>
      </c>
      <c r="D62" s="808">
        <f t="shared" si="9"/>
        <v>8.7119999999999909</v>
      </c>
      <c r="E62" s="705" t="str">
        <f t="shared" si="10"/>
        <v/>
      </c>
      <c r="F62" s="705" t="str">
        <f t="shared" si="11"/>
        <v/>
      </c>
      <c r="G62" s="809" t="str">
        <f t="shared" si="12"/>
        <v/>
      </c>
      <c r="H62" s="810">
        <f t="shared" si="13"/>
        <v>1.17</v>
      </c>
      <c r="I62" s="705">
        <f t="shared" si="14"/>
        <v>1</v>
      </c>
      <c r="J62" s="705" t="str">
        <f t="shared" si="15"/>
        <v/>
      </c>
      <c r="K62" s="811" t="str">
        <f t="shared" si="16"/>
        <v/>
      </c>
      <c r="L62" s="705">
        <f t="shared" si="17"/>
        <v>9.8819999999999908</v>
      </c>
      <c r="M62" s="705">
        <f t="shared" si="18"/>
        <v>1</v>
      </c>
      <c r="N62" s="705" t="str">
        <f t="shared" si="19"/>
        <v/>
      </c>
      <c r="O62" s="812" t="str">
        <f t="shared" si="20"/>
        <v/>
      </c>
      <c r="P62" s="724">
        <f t="shared" si="6"/>
        <v>10.881999999999991</v>
      </c>
      <c r="Q62" s="16"/>
      <c r="R62" s="1455" t="s">
        <v>1476</v>
      </c>
      <c r="S62" s="1455">
        <v>8.7119999999999909</v>
      </c>
      <c r="T62" s="1455"/>
      <c r="U62" s="1455"/>
      <c r="V62" s="1455"/>
      <c r="W62" s="1455">
        <v>1.17</v>
      </c>
      <c r="X62" s="1455">
        <v>1</v>
      </c>
      <c r="Y62" s="1455"/>
      <c r="Z62" s="1455"/>
      <c r="AA62" s="1455">
        <v>10.881999999999991</v>
      </c>
      <c r="AB62" s="1456"/>
      <c r="AC62" s="1455"/>
      <c r="AD62" s="1455"/>
      <c r="AE62" s="1455"/>
      <c r="AF62" s="1455"/>
      <c r="AG62" s="1455"/>
      <c r="AH62" s="1455"/>
      <c r="AI62" s="1455"/>
      <c r="AJ62" s="1455"/>
      <c r="AK62" s="1455"/>
      <c r="AL62"/>
      <c r="AM62"/>
      <c r="AN62"/>
    </row>
    <row r="63" spans="1:40" s="11" customFormat="1" ht="20.100000000000001" customHeight="1" x14ac:dyDescent="0.25">
      <c r="A63" s="16"/>
      <c r="B63" s="723">
        <f t="shared" si="7"/>
        <v>57</v>
      </c>
      <c r="C63" s="728" t="str">
        <f t="shared" si="8"/>
        <v>Hidro Pátapo S.A.C.</v>
      </c>
      <c r="D63" s="808">
        <f t="shared" si="9"/>
        <v>1</v>
      </c>
      <c r="E63" s="705" t="str">
        <f t="shared" si="10"/>
        <v/>
      </c>
      <c r="F63" s="705" t="str">
        <f t="shared" si="11"/>
        <v/>
      </c>
      <c r="G63" s="809" t="str">
        <f t="shared" si="12"/>
        <v/>
      </c>
      <c r="H63" s="810" t="str">
        <f t="shared" si="13"/>
        <v/>
      </c>
      <c r="I63" s="705" t="str">
        <f t="shared" si="14"/>
        <v/>
      </c>
      <c r="J63" s="705" t="str">
        <f t="shared" si="15"/>
        <v/>
      </c>
      <c r="K63" s="811" t="str">
        <f t="shared" si="16"/>
        <v/>
      </c>
      <c r="L63" s="705">
        <f t="shared" si="17"/>
        <v>1</v>
      </c>
      <c r="M63" s="705" t="str">
        <f t="shared" si="18"/>
        <v/>
      </c>
      <c r="N63" s="705" t="str">
        <f t="shared" si="19"/>
        <v/>
      </c>
      <c r="O63" s="812" t="str">
        <f t="shared" si="20"/>
        <v/>
      </c>
      <c r="P63" s="724">
        <f t="shared" si="6"/>
        <v>1</v>
      </c>
      <c r="Q63" s="16"/>
      <c r="R63" s="1455" t="s">
        <v>1583</v>
      </c>
      <c r="S63" s="1455">
        <v>1</v>
      </c>
      <c r="T63" s="1455"/>
      <c r="U63" s="1455"/>
      <c r="V63" s="1455"/>
      <c r="W63" s="1455"/>
      <c r="X63" s="1455"/>
      <c r="Y63" s="1455"/>
      <c r="Z63" s="1455"/>
      <c r="AA63" s="1455">
        <v>1</v>
      </c>
      <c r="AB63" s="1456"/>
      <c r="AC63" s="1455"/>
      <c r="AD63" s="1455"/>
      <c r="AE63" s="1455"/>
      <c r="AF63" s="1455"/>
      <c r="AG63" s="1455"/>
      <c r="AH63" s="1455"/>
      <c r="AI63" s="1455"/>
      <c r="AJ63" s="1455"/>
      <c r="AK63" s="1455"/>
      <c r="AL63"/>
      <c r="AM63"/>
      <c r="AN63"/>
    </row>
    <row r="64" spans="1:40" s="11" customFormat="1" ht="20.100000000000001" customHeight="1" x14ac:dyDescent="0.25">
      <c r="A64" s="16"/>
      <c r="B64" s="723">
        <f t="shared" si="7"/>
        <v>58</v>
      </c>
      <c r="C64" s="728" t="str">
        <f t="shared" si="8"/>
        <v>Hidrocañete S.A.</v>
      </c>
      <c r="D64" s="808">
        <f t="shared" si="9"/>
        <v>3.9700000000000011</v>
      </c>
      <c r="E64" s="705" t="str">
        <f t="shared" si="10"/>
        <v/>
      </c>
      <c r="F64" s="705" t="str">
        <f t="shared" si="11"/>
        <v/>
      </c>
      <c r="G64" s="809" t="str">
        <f t="shared" si="12"/>
        <v/>
      </c>
      <c r="H64" s="810" t="str">
        <f t="shared" si="13"/>
        <v/>
      </c>
      <c r="I64" s="705" t="str">
        <f t="shared" si="14"/>
        <v/>
      </c>
      <c r="J64" s="705" t="str">
        <f t="shared" si="15"/>
        <v/>
      </c>
      <c r="K64" s="811" t="str">
        <f t="shared" si="16"/>
        <v/>
      </c>
      <c r="L64" s="705">
        <f t="shared" si="17"/>
        <v>3.9700000000000011</v>
      </c>
      <c r="M64" s="705" t="str">
        <f t="shared" si="18"/>
        <v/>
      </c>
      <c r="N64" s="705" t="str">
        <f t="shared" si="19"/>
        <v/>
      </c>
      <c r="O64" s="812" t="str">
        <f t="shared" si="20"/>
        <v/>
      </c>
      <c r="P64" s="724">
        <f t="shared" si="6"/>
        <v>3.9700000000000011</v>
      </c>
      <c r="Q64" s="16"/>
      <c r="R64" s="1455" t="s">
        <v>65</v>
      </c>
      <c r="S64" s="1455">
        <v>3.9700000000000011</v>
      </c>
      <c r="T64" s="1455"/>
      <c r="U64" s="1455"/>
      <c r="V64" s="1455"/>
      <c r="W64" s="1455"/>
      <c r="X64" s="1455"/>
      <c r="Y64" s="1455"/>
      <c r="Z64" s="1455"/>
      <c r="AA64" s="1455">
        <v>3.9700000000000011</v>
      </c>
      <c r="AB64" s="1456"/>
      <c r="AC64" s="1455"/>
      <c r="AD64" s="1455"/>
      <c r="AE64" s="1455"/>
      <c r="AF64" s="1455"/>
      <c r="AG64" s="1455"/>
      <c r="AH64" s="1455"/>
      <c r="AI64" s="1455"/>
      <c r="AJ64" s="1455"/>
      <c r="AK64" s="1455"/>
      <c r="AL64"/>
      <c r="AM64"/>
      <c r="AN64"/>
    </row>
    <row r="65" spans="1:40" s="11" customFormat="1" ht="20.100000000000001" customHeight="1" x14ac:dyDescent="0.25">
      <c r="A65" s="16"/>
      <c r="B65" s="723">
        <f t="shared" si="7"/>
        <v>59</v>
      </c>
      <c r="C65" s="728" t="str">
        <f t="shared" si="8"/>
        <v>Hidroeléctrica Huanchor S.A.C.</v>
      </c>
      <c r="D65" s="808">
        <f t="shared" si="9"/>
        <v>20.541000000000007</v>
      </c>
      <c r="E65" s="705" t="str">
        <f t="shared" si="10"/>
        <v/>
      </c>
      <c r="F65" s="705" t="str">
        <f t="shared" si="11"/>
        <v/>
      </c>
      <c r="G65" s="809" t="str">
        <f t="shared" si="12"/>
        <v/>
      </c>
      <c r="H65" s="810" t="str">
        <f t="shared" si="13"/>
        <v/>
      </c>
      <c r="I65" s="705" t="str">
        <f t="shared" si="14"/>
        <v/>
      </c>
      <c r="J65" s="705" t="str">
        <f t="shared" si="15"/>
        <v/>
      </c>
      <c r="K65" s="811" t="str">
        <f t="shared" si="16"/>
        <v/>
      </c>
      <c r="L65" s="705">
        <f t="shared" si="17"/>
        <v>20.541000000000007</v>
      </c>
      <c r="M65" s="705" t="str">
        <f t="shared" si="18"/>
        <v/>
      </c>
      <c r="N65" s="705" t="str">
        <f t="shared" si="19"/>
        <v/>
      </c>
      <c r="O65" s="812" t="str">
        <f t="shared" si="20"/>
        <v/>
      </c>
      <c r="P65" s="724">
        <f t="shared" si="6"/>
        <v>20.541000000000007</v>
      </c>
      <c r="Q65" s="16"/>
      <c r="R65" s="1455" t="s">
        <v>67</v>
      </c>
      <c r="S65" s="1455">
        <v>20.541000000000007</v>
      </c>
      <c r="T65" s="1455"/>
      <c r="U65" s="1455"/>
      <c r="V65" s="1455"/>
      <c r="W65" s="1455"/>
      <c r="X65" s="1455"/>
      <c r="Y65" s="1455"/>
      <c r="Z65" s="1455"/>
      <c r="AA65" s="1455">
        <v>20.541000000000007</v>
      </c>
      <c r="AB65" s="1456"/>
      <c r="AC65" s="1455"/>
      <c r="AD65" s="1455"/>
      <c r="AE65" s="1455"/>
      <c r="AF65" s="1455"/>
      <c r="AG65" s="1455"/>
      <c r="AH65" s="1455"/>
      <c r="AI65" s="1455"/>
      <c r="AJ65" s="1455"/>
      <c r="AK65" s="1455"/>
      <c r="AL65"/>
      <c r="AM65"/>
      <c r="AN65"/>
    </row>
    <row r="66" spans="1:40" s="11" customFormat="1" ht="20.100000000000001" customHeight="1" x14ac:dyDescent="0.25">
      <c r="A66" s="16"/>
      <c r="B66" s="723">
        <f t="shared" si="7"/>
        <v>60</v>
      </c>
      <c r="C66" s="728" t="str">
        <f t="shared" si="8"/>
        <v>Huaura Power Group S.A.</v>
      </c>
      <c r="D66" s="808">
        <f t="shared" si="9"/>
        <v>18.429999999999996</v>
      </c>
      <c r="E66" s="705" t="str">
        <f t="shared" si="10"/>
        <v/>
      </c>
      <c r="F66" s="705" t="str">
        <f t="shared" si="11"/>
        <v/>
      </c>
      <c r="G66" s="809" t="str">
        <f t="shared" si="12"/>
        <v/>
      </c>
      <c r="H66" s="810" t="str">
        <f t="shared" si="13"/>
        <v/>
      </c>
      <c r="I66" s="705" t="str">
        <f t="shared" si="14"/>
        <v/>
      </c>
      <c r="J66" s="705" t="str">
        <f t="shared" si="15"/>
        <v/>
      </c>
      <c r="K66" s="811" t="str">
        <f t="shared" si="16"/>
        <v/>
      </c>
      <c r="L66" s="705">
        <f t="shared" si="17"/>
        <v>18.429999999999996</v>
      </c>
      <c r="M66" s="705" t="str">
        <f t="shared" si="18"/>
        <v/>
      </c>
      <c r="N66" s="705" t="str">
        <f t="shared" si="19"/>
        <v/>
      </c>
      <c r="O66" s="812" t="str">
        <f t="shared" si="20"/>
        <v/>
      </c>
      <c r="P66" s="724">
        <f t="shared" si="6"/>
        <v>18.429999999999996</v>
      </c>
      <c r="Q66" s="16"/>
      <c r="R66" s="1455" t="s">
        <v>1337</v>
      </c>
      <c r="S66" s="1455">
        <v>18.429999999999996</v>
      </c>
      <c r="T66" s="1455"/>
      <c r="U66" s="1455"/>
      <c r="V66" s="1455"/>
      <c r="W66" s="1455"/>
      <c r="X66" s="1455"/>
      <c r="Y66" s="1455"/>
      <c r="Z66" s="1455"/>
      <c r="AA66" s="1455">
        <v>18.429999999999996</v>
      </c>
      <c r="AB66" s="1456"/>
      <c r="AC66" s="1455"/>
      <c r="AD66" s="1455"/>
      <c r="AE66" s="1455"/>
      <c r="AF66" s="1455"/>
      <c r="AG66" s="1455"/>
      <c r="AH66" s="1455"/>
      <c r="AI66" s="1455"/>
      <c r="AJ66" s="1455"/>
      <c r="AK66" s="1455"/>
      <c r="AL66"/>
      <c r="AM66"/>
      <c r="AN66"/>
    </row>
    <row r="67" spans="1:40" s="11" customFormat="1" ht="20.100000000000001" customHeight="1" x14ac:dyDescent="0.25">
      <c r="A67" s="16"/>
      <c r="B67" s="723">
        <f t="shared" si="7"/>
        <v>61</v>
      </c>
      <c r="C67" s="728" t="str">
        <f t="shared" si="8"/>
        <v xml:space="preserve">Infraestructuras y Energías del Perú S.A.C. </v>
      </c>
      <c r="D67" s="808" t="str">
        <f t="shared" si="9"/>
        <v/>
      </c>
      <c r="E67" s="705">
        <f t="shared" si="10"/>
        <v>58.850000000000009</v>
      </c>
      <c r="F67" s="705" t="str">
        <f t="shared" si="11"/>
        <v/>
      </c>
      <c r="G67" s="809" t="str">
        <f t="shared" si="12"/>
        <v/>
      </c>
      <c r="H67" s="810" t="str">
        <f t="shared" si="13"/>
        <v/>
      </c>
      <c r="I67" s="705" t="str">
        <f t="shared" si="14"/>
        <v/>
      </c>
      <c r="J67" s="705" t="str">
        <f t="shared" si="15"/>
        <v/>
      </c>
      <c r="K67" s="811" t="str">
        <f t="shared" si="16"/>
        <v/>
      </c>
      <c r="L67" s="705" t="str">
        <f t="shared" si="17"/>
        <v/>
      </c>
      <c r="M67" s="705">
        <f t="shared" si="18"/>
        <v>58.850000000000009</v>
      </c>
      <c r="N67" s="705" t="str">
        <f t="shared" si="19"/>
        <v/>
      </c>
      <c r="O67" s="812" t="str">
        <f t="shared" si="20"/>
        <v/>
      </c>
      <c r="P67" s="724">
        <f t="shared" si="6"/>
        <v>58.850000000000009</v>
      </c>
      <c r="Q67" s="16"/>
      <c r="R67" s="1455" t="s">
        <v>1394</v>
      </c>
      <c r="S67" s="1455"/>
      <c r="T67" s="1455">
        <v>58.850000000000009</v>
      </c>
      <c r="U67" s="1455"/>
      <c r="V67" s="1455"/>
      <c r="W67" s="1455"/>
      <c r="X67" s="1455"/>
      <c r="Y67" s="1455"/>
      <c r="Z67" s="1455"/>
      <c r="AA67" s="1455">
        <v>58.850000000000009</v>
      </c>
      <c r="AB67" s="1456"/>
      <c r="AC67" s="1455"/>
      <c r="AD67" s="1455"/>
      <c r="AE67" s="1455"/>
      <c r="AF67" s="1455"/>
      <c r="AG67" s="1455"/>
      <c r="AH67" s="1455"/>
      <c r="AI67" s="1455"/>
      <c r="AJ67" s="1455"/>
      <c r="AK67" s="1455"/>
      <c r="AL67"/>
      <c r="AM67"/>
      <c r="AN67"/>
    </row>
    <row r="68" spans="1:40" s="11" customFormat="1" ht="20.100000000000001" customHeight="1" x14ac:dyDescent="0.25">
      <c r="A68" s="16"/>
      <c r="B68" s="723">
        <f t="shared" si="7"/>
        <v>62</v>
      </c>
      <c r="C68" s="728" t="str">
        <f t="shared" si="8"/>
        <v>Inland Energy S.A.C.</v>
      </c>
      <c r="D68" s="808">
        <f t="shared" si="9"/>
        <v>89.849000000000032</v>
      </c>
      <c r="E68" s="705" t="str">
        <f t="shared" si="10"/>
        <v/>
      </c>
      <c r="F68" s="705" t="str">
        <f t="shared" si="11"/>
        <v/>
      </c>
      <c r="G68" s="809" t="str">
        <f t="shared" si="12"/>
        <v/>
      </c>
      <c r="H68" s="810" t="str">
        <f t="shared" si="13"/>
        <v/>
      </c>
      <c r="I68" s="705" t="str">
        <f t="shared" si="14"/>
        <v/>
      </c>
      <c r="J68" s="705" t="str">
        <f t="shared" si="15"/>
        <v/>
      </c>
      <c r="K68" s="811" t="str">
        <f t="shared" si="16"/>
        <v/>
      </c>
      <c r="L68" s="705">
        <f t="shared" si="17"/>
        <v>89.849000000000032</v>
      </c>
      <c r="M68" s="705" t="str">
        <f t="shared" si="18"/>
        <v/>
      </c>
      <c r="N68" s="705" t="str">
        <f t="shared" si="19"/>
        <v/>
      </c>
      <c r="O68" s="812" t="str">
        <f t="shared" si="20"/>
        <v/>
      </c>
      <c r="P68" s="724">
        <f t="shared" si="6"/>
        <v>89.849000000000032</v>
      </c>
      <c r="Q68" s="16"/>
      <c r="R68" s="1455" t="s">
        <v>1533</v>
      </c>
      <c r="S68" s="1455">
        <v>89.849000000000032</v>
      </c>
      <c r="T68" s="1455"/>
      <c r="U68" s="1455"/>
      <c r="V68" s="1455"/>
      <c r="W68" s="1455"/>
      <c r="X68" s="1455"/>
      <c r="Y68" s="1455"/>
      <c r="Z68" s="1455"/>
      <c r="AA68" s="1455">
        <v>89.849000000000032</v>
      </c>
      <c r="AB68" s="1456"/>
      <c r="AC68" s="1455"/>
      <c r="AD68" s="1455"/>
      <c r="AE68" s="1455"/>
      <c r="AF68" s="1455"/>
      <c r="AG68" s="1455"/>
      <c r="AH68" s="1455"/>
      <c r="AI68" s="1455"/>
      <c r="AJ68" s="1455"/>
      <c r="AK68" s="1455"/>
      <c r="AL68"/>
      <c r="AM68"/>
      <c r="AN68"/>
    </row>
    <row r="69" spans="1:40" s="11" customFormat="1" ht="20.100000000000001" customHeight="1" x14ac:dyDescent="0.25">
      <c r="A69" s="16"/>
      <c r="B69" s="723">
        <f t="shared" si="7"/>
        <v>63</v>
      </c>
      <c r="C69" s="728" t="str">
        <f t="shared" si="8"/>
        <v>Kallpa Generación S.A.</v>
      </c>
      <c r="D69" s="808">
        <f t="shared" si="9"/>
        <v>555.51700000000017</v>
      </c>
      <c r="E69" s="705">
        <f t="shared" si="10"/>
        <v>1058.8450000000003</v>
      </c>
      <c r="F69" s="705" t="str">
        <f t="shared" si="11"/>
        <v/>
      </c>
      <c r="G69" s="809" t="str">
        <f t="shared" si="12"/>
        <v/>
      </c>
      <c r="H69" s="810" t="str">
        <f t="shared" si="13"/>
        <v/>
      </c>
      <c r="I69" s="705" t="str">
        <f t="shared" si="14"/>
        <v/>
      </c>
      <c r="J69" s="705" t="str">
        <f t="shared" si="15"/>
        <v/>
      </c>
      <c r="K69" s="811" t="str">
        <f t="shared" si="16"/>
        <v/>
      </c>
      <c r="L69" s="705">
        <f t="shared" si="17"/>
        <v>555.51700000000017</v>
      </c>
      <c r="M69" s="705">
        <f t="shared" si="18"/>
        <v>1058.8450000000003</v>
      </c>
      <c r="N69" s="705" t="str">
        <f t="shared" si="19"/>
        <v/>
      </c>
      <c r="O69" s="812" t="str">
        <f t="shared" si="20"/>
        <v/>
      </c>
      <c r="P69" s="724">
        <f t="shared" si="6"/>
        <v>1614.3620000000005</v>
      </c>
      <c r="Q69" s="16"/>
      <c r="R69" s="1455" t="s">
        <v>72</v>
      </c>
      <c r="S69" s="1455">
        <v>555.51700000000017</v>
      </c>
      <c r="T69" s="1455">
        <v>1058.8450000000003</v>
      </c>
      <c r="U69" s="1455"/>
      <c r="V69" s="1455"/>
      <c r="W69" s="1455"/>
      <c r="X69" s="1455"/>
      <c r="Y69" s="1455"/>
      <c r="Z69" s="1455"/>
      <c r="AA69" s="1455">
        <v>1614.3620000000005</v>
      </c>
      <c r="AB69" s="1456"/>
      <c r="AC69" s="1455"/>
      <c r="AD69" s="1455"/>
      <c r="AE69" s="1455"/>
      <c r="AF69" s="1455"/>
      <c r="AG69" s="1455"/>
      <c r="AH69" s="1455"/>
      <c r="AI69" s="1455"/>
      <c r="AJ69" s="1455"/>
      <c r="AK69" s="1455"/>
      <c r="AL69"/>
      <c r="AM69"/>
      <c r="AN69"/>
    </row>
    <row r="70" spans="1:40" s="11" customFormat="1" ht="20.100000000000001" customHeight="1" x14ac:dyDescent="0.25">
      <c r="A70" s="16"/>
      <c r="B70" s="723">
        <f t="shared" si="7"/>
        <v>64</v>
      </c>
      <c r="C70" s="728" t="str">
        <f t="shared" si="8"/>
        <v>Maja Energía S.A.C.</v>
      </c>
      <c r="D70" s="808">
        <f t="shared" si="9"/>
        <v>3.780000000000002</v>
      </c>
      <c r="E70" s="705" t="str">
        <f t="shared" si="10"/>
        <v/>
      </c>
      <c r="F70" s="705" t="str">
        <f t="shared" si="11"/>
        <v/>
      </c>
      <c r="G70" s="809" t="str">
        <f t="shared" si="12"/>
        <v/>
      </c>
      <c r="H70" s="810" t="str">
        <f t="shared" si="13"/>
        <v/>
      </c>
      <c r="I70" s="705" t="str">
        <f t="shared" si="14"/>
        <v/>
      </c>
      <c r="J70" s="705" t="str">
        <f t="shared" si="15"/>
        <v/>
      </c>
      <c r="K70" s="811" t="str">
        <f t="shared" si="16"/>
        <v/>
      </c>
      <c r="L70" s="705">
        <f t="shared" si="17"/>
        <v>3.780000000000002</v>
      </c>
      <c r="M70" s="705" t="str">
        <f t="shared" si="18"/>
        <v/>
      </c>
      <c r="N70" s="705" t="str">
        <f t="shared" si="19"/>
        <v/>
      </c>
      <c r="O70" s="812" t="str">
        <f t="shared" si="20"/>
        <v/>
      </c>
      <c r="P70" s="724">
        <f t="shared" si="6"/>
        <v>3.780000000000002</v>
      </c>
      <c r="Q70" s="16"/>
      <c r="R70" s="1455" t="s">
        <v>75</v>
      </c>
      <c r="S70" s="1455">
        <v>3.780000000000002</v>
      </c>
      <c r="T70" s="1455"/>
      <c r="U70" s="1455"/>
      <c r="V70" s="1455"/>
      <c r="W70" s="1455"/>
      <c r="X70" s="1455"/>
      <c r="Y70" s="1455"/>
      <c r="Z70" s="1455"/>
      <c r="AA70" s="1455">
        <v>3.780000000000002</v>
      </c>
      <c r="AB70" s="1456"/>
      <c r="AC70" s="1455"/>
      <c r="AD70" s="1455"/>
      <c r="AE70" s="1455"/>
      <c r="AF70" s="1455"/>
      <c r="AG70" s="1455"/>
      <c r="AH70" s="1455"/>
      <c r="AI70" s="1455"/>
      <c r="AJ70" s="1455"/>
      <c r="AK70" s="1455"/>
      <c r="AL70"/>
      <c r="AM70"/>
      <c r="AN70"/>
    </row>
    <row r="71" spans="1:40" s="11" customFormat="1" ht="20.100000000000001" customHeight="1" x14ac:dyDescent="0.25">
      <c r="A71" s="16"/>
      <c r="B71" s="723">
        <f t="shared" si="7"/>
        <v>65</v>
      </c>
      <c r="C71" s="728" t="str">
        <f t="shared" si="8"/>
        <v>Moquegua FV S.A.C.</v>
      </c>
      <c r="D71" s="808" t="str">
        <f t="shared" si="9"/>
        <v/>
      </c>
      <c r="E71" s="705" t="str">
        <f t="shared" si="10"/>
        <v/>
      </c>
      <c r="F71" s="705">
        <f t="shared" si="11"/>
        <v>16</v>
      </c>
      <c r="G71" s="809" t="str">
        <f t="shared" si="12"/>
        <v/>
      </c>
      <c r="H71" s="810" t="str">
        <f t="shared" si="13"/>
        <v/>
      </c>
      <c r="I71" s="705" t="str">
        <f t="shared" si="14"/>
        <v/>
      </c>
      <c r="J71" s="705" t="str">
        <f t="shared" si="15"/>
        <v/>
      </c>
      <c r="K71" s="811" t="str">
        <f t="shared" si="16"/>
        <v/>
      </c>
      <c r="L71" s="705" t="str">
        <f t="shared" si="17"/>
        <v/>
      </c>
      <c r="M71" s="705" t="str">
        <f t="shared" si="18"/>
        <v/>
      </c>
      <c r="N71" s="705">
        <f t="shared" si="19"/>
        <v>16</v>
      </c>
      <c r="O71" s="812" t="str">
        <f t="shared" si="20"/>
        <v/>
      </c>
      <c r="P71" s="724">
        <f t="shared" si="6"/>
        <v>16</v>
      </c>
      <c r="Q71" s="16"/>
      <c r="R71" s="1455" t="s">
        <v>77</v>
      </c>
      <c r="S71" s="1455"/>
      <c r="T71" s="1455"/>
      <c r="U71" s="1455">
        <v>16</v>
      </c>
      <c r="V71" s="1455"/>
      <c r="W71" s="1455"/>
      <c r="X71" s="1455"/>
      <c r="Y71" s="1455"/>
      <c r="Z71" s="1455"/>
      <c r="AA71" s="1455">
        <v>16</v>
      </c>
      <c r="AB71" s="1456"/>
      <c r="AC71" s="1455"/>
      <c r="AD71" s="1455"/>
      <c r="AE71" s="1455"/>
      <c r="AF71" s="1455"/>
      <c r="AG71" s="1455"/>
      <c r="AH71" s="1455"/>
      <c r="AI71" s="1455"/>
      <c r="AJ71" s="1455"/>
      <c r="AK71" s="1455"/>
      <c r="AL71"/>
      <c r="AM71"/>
      <c r="AN71"/>
    </row>
    <row r="72" spans="1:40" s="11" customFormat="1" ht="20.100000000000001" customHeight="1" x14ac:dyDescent="0.25">
      <c r="A72" s="16"/>
      <c r="B72" s="723">
        <f t="shared" si="7"/>
        <v>66</v>
      </c>
      <c r="C72" s="728" t="str">
        <f t="shared" si="8"/>
        <v>Orazul Energy Perú S.A.</v>
      </c>
      <c r="D72" s="808">
        <f t="shared" si="9"/>
        <v>375.79099999999983</v>
      </c>
      <c r="E72" s="705" t="str">
        <f t="shared" si="10"/>
        <v/>
      </c>
      <c r="F72" s="705" t="str">
        <f t="shared" si="11"/>
        <v/>
      </c>
      <c r="G72" s="809" t="str">
        <f t="shared" si="12"/>
        <v/>
      </c>
      <c r="H72" s="810" t="str">
        <f t="shared" si="13"/>
        <v/>
      </c>
      <c r="I72" s="705" t="str">
        <f t="shared" si="14"/>
        <v/>
      </c>
      <c r="J72" s="705" t="str">
        <f t="shared" si="15"/>
        <v/>
      </c>
      <c r="K72" s="811" t="str">
        <f t="shared" si="16"/>
        <v/>
      </c>
      <c r="L72" s="705">
        <f t="shared" si="17"/>
        <v>375.79099999999983</v>
      </c>
      <c r="M72" s="705" t="str">
        <f t="shared" si="18"/>
        <v/>
      </c>
      <c r="N72" s="705" t="str">
        <f t="shared" si="19"/>
        <v/>
      </c>
      <c r="O72" s="812" t="str">
        <f t="shared" si="20"/>
        <v/>
      </c>
      <c r="P72" s="724">
        <f t="shared" ref="P72:P83" si="21">SUM(L72:O72)</f>
        <v>375.79099999999983</v>
      </c>
      <c r="Q72" s="16"/>
      <c r="R72" s="1455" t="s">
        <v>1325</v>
      </c>
      <c r="S72" s="1455">
        <v>375.79099999999983</v>
      </c>
      <c r="T72" s="1455"/>
      <c r="U72" s="1455"/>
      <c r="V72" s="1455"/>
      <c r="W72" s="1455"/>
      <c r="X72" s="1455"/>
      <c r="Y72" s="1455"/>
      <c r="Z72" s="1455"/>
      <c r="AA72" s="1455">
        <v>375.79099999999983</v>
      </c>
      <c r="AB72" s="1456"/>
      <c r="AC72" s="1455"/>
      <c r="AD72" s="1455"/>
      <c r="AE72" s="1455"/>
      <c r="AF72" s="1455"/>
      <c r="AG72" s="1455"/>
      <c r="AH72" s="1455"/>
      <c r="AI72" s="1455"/>
      <c r="AJ72" s="1455"/>
      <c r="AK72" s="1455"/>
      <c r="AL72"/>
      <c r="AM72"/>
      <c r="AN72"/>
    </row>
    <row r="73" spans="1:40" s="11" customFormat="1" ht="20.100000000000001" customHeight="1" x14ac:dyDescent="0.25">
      <c r="A73" s="16"/>
      <c r="B73" s="723">
        <f t="shared" ref="B73:B90" si="22">+B72+1</f>
        <v>67</v>
      </c>
      <c r="C73" s="728" t="str">
        <f t="shared" ref="C73:C86" si="23">+R73</f>
        <v>Panamericana Solar S.A.C.</v>
      </c>
      <c r="D73" s="808" t="str">
        <f t="shared" ref="D73:D88" si="24">+IF(S73&lt;&gt;0,S73,"")</f>
        <v/>
      </c>
      <c r="E73" s="705" t="str">
        <f t="shared" ref="E73:E88" si="25">+IF(T73&lt;&gt;0,T73,"")</f>
        <v/>
      </c>
      <c r="F73" s="705">
        <f t="shared" ref="F73:F88" si="26">+IF(U73&lt;&gt;0,U73,"")</f>
        <v>20</v>
      </c>
      <c r="G73" s="809" t="str">
        <f t="shared" ref="G73:G88" si="27">+IF(V73&lt;&gt;0,V73,"")</f>
        <v/>
      </c>
      <c r="H73" s="810" t="str">
        <f t="shared" ref="H73:H88" si="28">+IF(W73&lt;&gt;0,W73,"")</f>
        <v/>
      </c>
      <c r="I73" s="705" t="str">
        <f t="shared" ref="I73:I88" si="29">+IF(X73&lt;&gt;0,X73,"")</f>
        <v/>
      </c>
      <c r="J73" s="705" t="str">
        <f t="shared" ref="J73:J88" si="30">+IF(Y73&lt;&gt;0,Y73,"")</f>
        <v/>
      </c>
      <c r="K73" s="811" t="str">
        <f t="shared" ref="K73:K88" si="31">+IF(Z73&lt;&gt;0,Z73,"")</f>
        <v/>
      </c>
      <c r="L73" s="705" t="str">
        <f t="shared" ref="L73:L88" si="32">+IF((S73+W73)&lt;&gt;0,S73+W73,"")</f>
        <v/>
      </c>
      <c r="M73" s="705" t="str">
        <f t="shared" ref="M73:M88" si="33">+IF((T73+X73)&lt;&gt;0,T73+X73,"")</f>
        <v/>
      </c>
      <c r="N73" s="705">
        <f t="shared" ref="N73:N88" si="34">+IF((U73+Y73)&lt;&gt;0,U73+Y73,"")</f>
        <v>20</v>
      </c>
      <c r="O73" s="812" t="str">
        <f t="shared" ref="O73:O88" si="35">+IF((V73+Z73)&lt;&gt;0,V73+Z73,"")</f>
        <v/>
      </c>
      <c r="P73" s="724">
        <f t="shared" si="21"/>
        <v>20</v>
      </c>
      <c r="Q73" s="16"/>
      <c r="R73" s="1455" t="s">
        <v>79</v>
      </c>
      <c r="S73" s="1455"/>
      <c r="T73" s="1455"/>
      <c r="U73" s="1455">
        <v>20</v>
      </c>
      <c r="V73" s="1455"/>
      <c r="W73" s="1455"/>
      <c r="X73" s="1455"/>
      <c r="Y73" s="1455"/>
      <c r="Z73" s="1455"/>
      <c r="AA73" s="1455">
        <v>20</v>
      </c>
      <c r="AB73" s="1456"/>
      <c r="AC73" s="1455"/>
      <c r="AD73" s="1455"/>
      <c r="AE73" s="1455"/>
      <c r="AF73" s="1455"/>
      <c r="AG73" s="1455"/>
      <c r="AH73" s="1455"/>
      <c r="AI73" s="1455"/>
      <c r="AJ73" s="1455"/>
      <c r="AK73" s="1455"/>
      <c r="AL73"/>
      <c r="AM73"/>
      <c r="AN73"/>
    </row>
    <row r="74" spans="1:40" s="11" customFormat="1" ht="20.100000000000001" customHeight="1" x14ac:dyDescent="0.25">
      <c r="A74" s="16"/>
      <c r="B74" s="723">
        <f t="shared" si="22"/>
        <v>68</v>
      </c>
      <c r="C74" s="728" t="str">
        <f t="shared" si="23"/>
        <v>Parque Eolico Marcona S.A.C.</v>
      </c>
      <c r="D74" s="808" t="str">
        <f t="shared" si="24"/>
        <v/>
      </c>
      <c r="E74" s="705" t="str">
        <f t="shared" si="25"/>
        <v/>
      </c>
      <c r="F74" s="705" t="str">
        <f t="shared" si="26"/>
        <v/>
      </c>
      <c r="G74" s="809">
        <f t="shared" si="27"/>
        <v>32.100000000000009</v>
      </c>
      <c r="H74" s="810" t="str">
        <f t="shared" si="28"/>
        <v/>
      </c>
      <c r="I74" s="705" t="str">
        <f t="shared" si="29"/>
        <v/>
      </c>
      <c r="J74" s="705" t="str">
        <f t="shared" si="30"/>
        <v/>
      </c>
      <c r="K74" s="811" t="str">
        <f t="shared" si="31"/>
        <v/>
      </c>
      <c r="L74" s="705" t="str">
        <f t="shared" si="32"/>
        <v/>
      </c>
      <c r="M74" s="705" t="str">
        <f t="shared" si="33"/>
        <v/>
      </c>
      <c r="N74" s="705" t="str">
        <f t="shared" si="34"/>
        <v/>
      </c>
      <c r="O74" s="812">
        <f t="shared" si="35"/>
        <v>32.100000000000009</v>
      </c>
      <c r="P74" s="724">
        <f t="shared" si="21"/>
        <v>32.100000000000009</v>
      </c>
      <c r="Q74" s="16"/>
      <c r="R74" s="1455" t="s">
        <v>1204</v>
      </c>
      <c r="S74" s="1455"/>
      <c r="T74" s="1455"/>
      <c r="U74" s="1455"/>
      <c r="V74" s="1455">
        <v>32.100000000000009</v>
      </c>
      <c r="W74" s="1455"/>
      <c r="X74" s="1455"/>
      <c r="Y74" s="1455"/>
      <c r="Z74" s="1455"/>
      <c r="AA74" s="1455">
        <v>32.100000000000009</v>
      </c>
      <c r="AB74" s="1456"/>
      <c r="AC74" s="1455"/>
      <c r="AD74" s="1455"/>
      <c r="AE74" s="1455"/>
      <c r="AF74" s="1455"/>
      <c r="AG74" s="1455"/>
      <c r="AH74" s="1455"/>
      <c r="AI74" s="1455"/>
      <c r="AJ74" s="1455"/>
      <c r="AK74" s="1455"/>
      <c r="AL74"/>
      <c r="AM74"/>
      <c r="AN74"/>
    </row>
    <row r="75" spans="1:40" s="11" customFormat="1" ht="20.100000000000001" customHeight="1" x14ac:dyDescent="0.25">
      <c r="A75" s="16"/>
      <c r="B75" s="723">
        <f t="shared" si="22"/>
        <v>69</v>
      </c>
      <c r="C75" s="728" t="str">
        <f t="shared" si="23"/>
        <v>Parque Eolico Tres Hermanas S.A.C.</v>
      </c>
      <c r="D75" s="808" t="str">
        <f t="shared" si="24"/>
        <v/>
      </c>
      <c r="E75" s="705" t="str">
        <f t="shared" si="25"/>
        <v/>
      </c>
      <c r="F75" s="705" t="str">
        <f t="shared" si="26"/>
        <v/>
      </c>
      <c r="G75" s="809">
        <f t="shared" si="27"/>
        <v>97.15</v>
      </c>
      <c r="H75" s="810" t="str">
        <f t="shared" si="28"/>
        <v/>
      </c>
      <c r="I75" s="705" t="str">
        <f t="shared" si="29"/>
        <v/>
      </c>
      <c r="J75" s="705" t="str">
        <f t="shared" si="30"/>
        <v/>
      </c>
      <c r="K75" s="811" t="str">
        <f t="shared" si="31"/>
        <v/>
      </c>
      <c r="L75" s="705" t="str">
        <f t="shared" si="32"/>
        <v/>
      </c>
      <c r="M75" s="705" t="str">
        <f t="shared" si="33"/>
        <v/>
      </c>
      <c r="N75" s="705" t="str">
        <f t="shared" si="34"/>
        <v/>
      </c>
      <c r="O75" s="812">
        <f t="shared" si="35"/>
        <v>97.15</v>
      </c>
      <c r="P75" s="724">
        <f t="shared" si="21"/>
        <v>97.15</v>
      </c>
      <c r="Q75" s="16"/>
      <c r="R75" s="1455" t="s">
        <v>82</v>
      </c>
      <c r="S75" s="1455"/>
      <c r="T75" s="1455"/>
      <c r="U75" s="1455"/>
      <c r="V75" s="1455">
        <v>97.15</v>
      </c>
      <c r="W75" s="1455"/>
      <c r="X75" s="1455"/>
      <c r="Y75" s="1455"/>
      <c r="Z75" s="1455"/>
      <c r="AA75" s="1455">
        <v>97.15</v>
      </c>
      <c r="AB75" s="1456"/>
      <c r="AC75" s="1455"/>
      <c r="AD75" s="1455"/>
      <c r="AE75" s="1455"/>
      <c r="AF75" s="1455"/>
      <c r="AG75" s="1455"/>
      <c r="AH75" s="1455"/>
      <c r="AI75" s="1455"/>
      <c r="AJ75" s="1455"/>
      <c r="AK75" s="1455"/>
      <c r="AL75"/>
      <c r="AM75"/>
      <c r="AN75"/>
    </row>
    <row r="76" spans="1:40" s="11" customFormat="1" ht="20.100000000000001" customHeight="1" x14ac:dyDescent="0.25">
      <c r="A76" s="16"/>
      <c r="B76" s="723">
        <f t="shared" si="22"/>
        <v>70</v>
      </c>
      <c r="C76" s="728" t="str">
        <f t="shared" si="23"/>
        <v>Peruana de Inversiones en Energía Renovables S.A.</v>
      </c>
      <c r="D76" s="808">
        <f t="shared" si="24"/>
        <v>20.762999999999998</v>
      </c>
      <c r="E76" s="705" t="str">
        <f t="shared" si="25"/>
        <v/>
      </c>
      <c r="F76" s="705" t="str">
        <f t="shared" si="26"/>
        <v/>
      </c>
      <c r="G76" s="809" t="str">
        <f t="shared" si="27"/>
        <v/>
      </c>
      <c r="H76" s="810" t="str">
        <f t="shared" si="28"/>
        <v/>
      </c>
      <c r="I76" s="705" t="str">
        <f t="shared" si="29"/>
        <v/>
      </c>
      <c r="J76" s="705" t="str">
        <f t="shared" si="30"/>
        <v/>
      </c>
      <c r="K76" s="811" t="str">
        <f t="shared" si="31"/>
        <v/>
      </c>
      <c r="L76" s="705">
        <f t="shared" si="32"/>
        <v>20.762999999999998</v>
      </c>
      <c r="M76" s="705" t="str">
        <f t="shared" si="33"/>
        <v/>
      </c>
      <c r="N76" s="705" t="str">
        <f t="shared" si="34"/>
        <v/>
      </c>
      <c r="O76" s="812" t="str">
        <f t="shared" si="35"/>
        <v/>
      </c>
      <c r="P76" s="724">
        <f t="shared" si="21"/>
        <v>20.762999999999998</v>
      </c>
      <c r="Q76" s="16"/>
      <c r="R76" s="1455" t="s">
        <v>1696</v>
      </c>
      <c r="S76" s="1455">
        <v>20.762999999999998</v>
      </c>
      <c r="T76" s="1455"/>
      <c r="U76" s="1455"/>
      <c r="V76" s="1455"/>
      <c r="W76" s="1455"/>
      <c r="X76" s="1455"/>
      <c r="Y76" s="1455"/>
      <c r="Z76" s="1455"/>
      <c r="AA76" s="1455">
        <v>20.762999999999998</v>
      </c>
      <c r="AB76" s="1456"/>
      <c r="AC76" s="1455"/>
      <c r="AD76" s="1455"/>
      <c r="AE76" s="1455"/>
      <c r="AF76" s="1455"/>
      <c r="AG76" s="1455"/>
      <c r="AH76" s="1455"/>
      <c r="AI76" s="1455"/>
      <c r="AJ76" s="1455"/>
      <c r="AK76" s="1455"/>
      <c r="AL76"/>
      <c r="AM76"/>
      <c r="AN76"/>
    </row>
    <row r="77" spans="1:40" s="11" customFormat="1" ht="20.100000000000001" customHeight="1" x14ac:dyDescent="0.25">
      <c r="A77" s="16"/>
      <c r="B77" s="723">
        <f t="shared" si="22"/>
        <v>71</v>
      </c>
      <c r="C77" s="728" t="str">
        <f t="shared" si="23"/>
        <v>Petramas S.A.C.</v>
      </c>
      <c r="D77" s="808" t="str">
        <f t="shared" si="24"/>
        <v/>
      </c>
      <c r="E77" s="705">
        <f t="shared" si="25"/>
        <v>11.688000000000002</v>
      </c>
      <c r="F77" s="705" t="str">
        <f t="shared" si="26"/>
        <v/>
      </c>
      <c r="G77" s="809" t="str">
        <f t="shared" si="27"/>
        <v/>
      </c>
      <c r="H77" s="810" t="str">
        <f t="shared" si="28"/>
        <v/>
      </c>
      <c r="I77" s="705" t="str">
        <f t="shared" si="29"/>
        <v/>
      </c>
      <c r="J77" s="705" t="str">
        <f t="shared" si="30"/>
        <v/>
      </c>
      <c r="K77" s="811" t="str">
        <f t="shared" si="31"/>
        <v/>
      </c>
      <c r="L77" s="705" t="str">
        <f t="shared" si="32"/>
        <v/>
      </c>
      <c r="M77" s="705">
        <f t="shared" si="33"/>
        <v>11.688000000000002</v>
      </c>
      <c r="N77" s="705" t="str">
        <f t="shared" si="34"/>
        <v/>
      </c>
      <c r="O77" s="812" t="str">
        <f t="shared" si="35"/>
        <v/>
      </c>
      <c r="P77" s="724">
        <f t="shared" si="21"/>
        <v>11.688000000000002</v>
      </c>
      <c r="Q77" s="16"/>
      <c r="R77" s="1455" t="s">
        <v>84</v>
      </c>
      <c r="S77" s="1455"/>
      <c r="T77" s="1455">
        <v>11.688000000000002</v>
      </c>
      <c r="U77" s="1455"/>
      <c r="V77" s="1455"/>
      <c r="W77" s="1455"/>
      <c r="X77" s="1455"/>
      <c r="Y77" s="1455"/>
      <c r="Z77" s="1455"/>
      <c r="AA77" s="1455">
        <v>11.688000000000002</v>
      </c>
      <c r="AB77" s="1456"/>
      <c r="AC77" s="1455"/>
      <c r="AD77" s="1455"/>
      <c r="AE77" s="1455"/>
      <c r="AF77" s="1455"/>
      <c r="AG77" s="1455"/>
      <c r="AH77" s="1455"/>
      <c r="AI77" s="1455"/>
      <c r="AJ77" s="1455"/>
      <c r="AK77" s="1455"/>
      <c r="AL77"/>
      <c r="AM77"/>
      <c r="AN77"/>
    </row>
    <row r="78" spans="1:40" s="11" customFormat="1" ht="20.100000000000001" customHeight="1" x14ac:dyDescent="0.25">
      <c r="A78" s="16"/>
      <c r="B78" s="723">
        <f t="shared" si="22"/>
        <v>72</v>
      </c>
      <c r="C78" s="728" t="str">
        <f t="shared" si="23"/>
        <v>Planta de Reserva Fría de Generación Éten S.A.</v>
      </c>
      <c r="D78" s="808" t="str">
        <f t="shared" si="24"/>
        <v/>
      </c>
      <c r="E78" s="705">
        <f t="shared" si="25"/>
        <v>226.05000000000004</v>
      </c>
      <c r="F78" s="705" t="str">
        <f t="shared" si="26"/>
        <v/>
      </c>
      <c r="G78" s="809" t="str">
        <f t="shared" si="27"/>
        <v/>
      </c>
      <c r="H78" s="810" t="str">
        <f t="shared" si="28"/>
        <v/>
      </c>
      <c r="I78" s="705" t="str">
        <f t="shared" si="29"/>
        <v/>
      </c>
      <c r="J78" s="705" t="str">
        <f t="shared" si="30"/>
        <v/>
      </c>
      <c r="K78" s="811" t="str">
        <f t="shared" si="31"/>
        <v/>
      </c>
      <c r="L78" s="705" t="str">
        <f t="shared" si="32"/>
        <v/>
      </c>
      <c r="M78" s="705">
        <f t="shared" si="33"/>
        <v>226.05000000000004</v>
      </c>
      <c r="N78" s="705" t="str">
        <f t="shared" si="34"/>
        <v/>
      </c>
      <c r="O78" s="812" t="str">
        <f t="shared" si="35"/>
        <v/>
      </c>
      <c r="P78" s="724">
        <f t="shared" si="21"/>
        <v>226.05000000000004</v>
      </c>
      <c r="Q78" s="16"/>
      <c r="R78" s="1455" t="s">
        <v>86</v>
      </c>
      <c r="S78" s="1455"/>
      <c r="T78" s="1455">
        <v>226.05000000000004</v>
      </c>
      <c r="U78" s="1455"/>
      <c r="V78" s="1455"/>
      <c r="W78" s="1455"/>
      <c r="X78" s="1455"/>
      <c r="Y78" s="1455"/>
      <c r="Z78" s="1455"/>
      <c r="AA78" s="1455">
        <v>226.05000000000004</v>
      </c>
      <c r="AB78" s="1456"/>
      <c r="AC78" s="1455"/>
      <c r="AD78" s="1455"/>
      <c r="AE78" s="1455"/>
      <c r="AF78" s="1455"/>
      <c r="AG78" s="1455"/>
      <c r="AH78" s="1455"/>
      <c r="AI78" s="1455"/>
      <c r="AJ78" s="1455"/>
      <c r="AK78" s="1455"/>
      <c r="AL78"/>
      <c r="AM78"/>
      <c r="AN78"/>
    </row>
    <row r="79" spans="1:40" s="11" customFormat="1" ht="20.100000000000001" customHeight="1" x14ac:dyDescent="0.25">
      <c r="A79" s="16"/>
      <c r="B79" s="723">
        <f t="shared" si="22"/>
        <v>73</v>
      </c>
      <c r="C79" s="728" t="str">
        <f t="shared" si="23"/>
        <v>Proyecto Especial Chavimochic</v>
      </c>
      <c r="D79" s="808">
        <f t="shared" si="24"/>
        <v>6.3000000000000007</v>
      </c>
      <c r="E79" s="705" t="str">
        <f t="shared" si="25"/>
        <v/>
      </c>
      <c r="F79" s="705" t="str">
        <f t="shared" si="26"/>
        <v/>
      </c>
      <c r="G79" s="809" t="str">
        <f t="shared" si="27"/>
        <v/>
      </c>
      <c r="H79" s="810">
        <f t="shared" si="28"/>
        <v>0.32</v>
      </c>
      <c r="I79" s="705">
        <f t="shared" si="29"/>
        <v>0.11999999999999998</v>
      </c>
      <c r="J79" s="705" t="str">
        <f t="shared" si="30"/>
        <v/>
      </c>
      <c r="K79" s="811" t="str">
        <f t="shared" si="31"/>
        <v/>
      </c>
      <c r="L79" s="705">
        <f t="shared" si="32"/>
        <v>6.620000000000001</v>
      </c>
      <c r="M79" s="705">
        <f t="shared" si="33"/>
        <v>0.11999999999999998</v>
      </c>
      <c r="N79" s="705" t="str">
        <f t="shared" si="34"/>
        <v/>
      </c>
      <c r="O79" s="812" t="str">
        <f t="shared" si="35"/>
        <v/>
      </c>
      <c r="P79" s="724">
        <f t="shared" si="21"/>
        <v>6.7400000000000011</v>
      </c>
      <c r="Q79" s="16"/>
      <c r="R79" s="1455" t="s">
        <v>70</v>
      </c>
      <c r="S79" s="1455">
        <v>6.3000000000000007</v>
      </c>
      <c r="T79" s="1455"/>
      <c r="U79" s="1455"/>
      <c r="V79" s="1455"/>
      <c r="W79" s="1455">
        <v>0.32</v>
      </c>
      <c r="X79" s="1455">
        <v>0.11999999999999998</v>
      </c>
      <c r="Y79" s="1455"/>
      <c r="Z79" s="1455"/>
      <c r="AA79" s="1455">
        <v>6.7400000000000011</v>
      </c>
      <c r="AB79" s="1456"/>
      <c r="AC79" s="1455"/>
      <c r="AD79" s="1455"/>
      <c r="AE79" s="1455"/>
      <c r="AF79" s="1455"/>
      <c r="AG79" s="1455"/>
      <c r="AH79" s="1455"/>
      <c r="AI79" s="1455"/>
      <c r="AJ79" s="1455"/>
      <c r="AK79" s="1455"/>
      <c r="AL79"/>
      <c r="AM79"/>
      <c r="AN79"/>
    </row>
    <row r="80" spans="1:40" s="11" customFormat="1" ht="20.100000000000001" customHeight="1" x14ac:dyDescent="0.25">
      <c r="A80" s="16"/>
      <c r="B80" s="723">
        <f t="shared" si="22"/>
        <v>74</v>
      </c>
      <c r="C80" s="728" t="str">
        <f t="shared" si="23"/>
        <v>Samay I S.A.</v>
      </c>
      <c r="D80" s="808" t="str">
        <f t="shared" si="24"/>
        <v/>
      </c>
      <c r="E80" s="705">
        <f t="shared" si="25"/>
        <v>708.27299999999957</v>
      </c>
      <c r="F80" s="705" t="str">
        <f t="shared" si="26"/>
        <v/>
      </c>
      <c r="G80" s="809" t="str">
        <f t="shared" si="27"/>
        <v/>
      </c>
      <c r="H80" s="810" t="str">
        <f t="shared" si="28"/>
        <v/>
      </c>
      <c r="I80" s="705" t="str">
        <f t="shared" si="29"/>
        <v/>
      </c>
      <c r="J80" s="705" t="str">
        <f t="shared" si="30"/>
        <v/>
      </c>
      <c r="K80" s="811" t="str">
        <f t="shared" si="31"/>
        <v/>
      </c>
      <c r="L80" s="705" t="str">
        <f t="shared" si="32"/>
        <v/>
      </c>
      <c r="M80" s="705">
        <f t="shared" si="33"/>
        <v>708.27299999999957</v>
      </c>
      <c r="N80" s="705" t="str">
        <f t="shared" si="34"/>
        <v/>
      </c>
      <c r="O80" s="812" t="str">
        <f t="shared" si="35"/>
        <v/>
      </c>
      <c r="P80" s="724">
        <f t="shared" si="21"/>
        <v>708.27299999999957</v>
      </c>
      <c r="Q80" s="16"/>
      <c r="R80" s="1455" t="s">
        <v>1375</v>
      </c>
      <c r="S80" s="1455"/>
      <c r="T80" s="1455">
        <v>708.27299999999957</v>
      </c>
      <c r="U80" s="1455"/>
      <c r="V80" s="1455"/>
      <c r="W80" s="1455"/>
      <c r="X80" s="1455"/>
      <c r="Y80" s="1455"/>
      <c r="Z80" s="1455"/>
      <c r="AA80" s="1455">
        <v>708.27299999999957</v>
      </c>
      <c r="AB80" s="1456"/>
      <c r="AC80" s="1455"/>
      <c r="AD80" s="1455"/>
      <c r="AE80" s="1455"/>
      <c r="AF80" s="1455"/>
      <c r="AG80" s="1455"/>
      <c r="AH80" s="1455"/>
      <c r="AI80" s="1455"/>
      <c r="AJ80" s="1455"/>
      <c r="AK80" s="1455"/>
      <c r="AL80"/>
      <c r="AM80"/>
      <c r="AN80"/>
    </row>
    <row r="81" spans="1:40" s="11" customFormat="1" ht="20.100000000000001" customHeight="1" x14ac:dyDescent="0.25">
      <c r="A81" s="16"/>
      <c r="B81" s="723">
        <f t="shared" si="22"/>
        <v>75</v>
      </c>
      <c r="C81" s="728" t="str">
        <f t="shared" si="23"/>
        <v>SDF Energía S.A.C.</v>
      </c>
      <c r="D81" s="808" t="str">
        <f t="shared" si="24"/>
        <v/>
      </c>
      <c r="E81" s="705">
        <f t="shared" si="25"/>
        <v>35.545000000000002</v>
      </c>
      <c r="F81" s="705" t="str">
        <f t="shared" si="26"/>
        <v/>
      </c>
      <c r="G81" s="809" t="str">
        <f t="shared" si="27"/>
        <v/>
      </c>
      <c r="H81" s="810" t="str">
        <f t="shared" si="28"/>
        <v/>
      </c>
      <c r="I81" s="705" t="str">
        <f t="shared" si="29"/>
        <v/>
      </c>
      <c r="J81" s="705" t="str">
        <f t="shared" si="30"/>
        <v/>
      </c>
      <c r="K81" s="811" t="str">
        <f t="shared" si="31"/>
        <v/>
      </c>
      <c r="L81" s="705" t="str">
        <f t="shared" si="32"/>
        <v/>
      </c>
      <c r="M81" s="705">
        <f t="shared" si="33"/>
        <v>35.545000000000002</v>
      </c>
      <c r="N81" s="705" t="str">
        <f t="shared" si="34"/>
        <v/>
      </c>
      <c r="O81" s="812" t="str">
        <f t="shared" si="35"/>
        <v/>
      </c>
      <c r="P81" s="724">
        <f t="shared" si="21"/>
        <v>35.545000000000002</v>
      </c>
      <c r="Q81" s="16"/>
      <c r="R81" s="1455" t="s">
        <v>88</v>
      </c>
      <c r="S81" s="1455"/>
      <c r="T81" s="1455">
        <v>35.545000000000002</v>
      </c>
      <c r="U81" s="1455"/>
      <c r="V81" s="1455"/>
      <c r="W81" s="1455"/>
      <c r="X81" s="1455"/>
      <c r="Y81" s="1455"/>
      <c r="Z81" s="1455"/>
      <c r="AA81" s="1455">
        <v>35.545000000000002</v>
      </c>
      <c r="AB81" s="1456"/>
      <c r="AC81" s="1455"/>
      <c r="AD81" s="1455"/>
      <c r="AE81" s="1455"/>
      <c r="AF81" s="1455"/>
      <c r="AG81" s="1455"/>
      <c r="AH81" s="1455"/>
      <c r="AI81" s="1455"/>
      <c r="AJ81" s="1455"/>
      <c r="AK81" s="1455"/>
      <c r="AL81"/>
      <c r="AM81"/>
      <c r="AN81"/>
    </row>
    <row r="82" spans="1:40" s="11" customFormat="1" ht="20.100000000000001" customHeight="1" x14ac:dyDescent="0.25">
      <c r="A82" s="16"/>
      <c r="B82" s="723">
        <f t="shared" si="22"/>
        <v>76</v>
      </c>
      <c r="C82" s="728" t="str">
        <f t="shared" si="23"/>
        <v>Shougang Generación Eléctrica S.A.A.</v>
      </c>
      <c r="D82" s="808" t="str">
        <f t="shared" si="24"/>
        <v/>
      </c>
      <c r="E82" s="705">
        <f t="shared" si="25"/>
        <v>62.359000000000016</v>
      </c>
      <c r="F82" s="705" t="str">
        <f t="shared" si="26"/>
        <v/>
      </c>
      <c r="G82" s="809" t="str">
        <f t="shared" si="27"/>
        <v/>
      </c>
      <c r="H82" s="810" t="str">
        <f t="shared" si="28"/>
        <v/>
      </c>
      <c r="I82" s="705" t="str">
        <f t="shared" si="29"/>
        <v/>
      </c>
      <c r="J82" s="705" t="str">
        <f t="shared" si="30"/>
        <v/>
      </c>
      <c r="K82" s="811" t="str">
        <f t="shared" si="31"/>
        <v/>
      </c>
      <c r="L82" s="705" t="str">
        <f t="shared" si="32"/>
        <v/>
      </c>
      <c r="M82" s="705">
        <f t="shared" si="33"/>
        <v>62.359000000000016</v>
      </c>
      <c r="N82" s="705" t="str">
        <f t="shared" si="34"/>
        <v/>
      </c>
      <c r="O82" s="812" t="str">
        <f t="shared" si="35"/>
        <v/>
      </c>
      <c r="P82" s="724">
        <f t="shared" si="21"/>
        <v>62.359000000000016</v>
      </c>
      <c r="Q82" s="16"/>
      <c r="R82" s="1455" t="s">
        <v>1474</v>
      </c>
      <c r="S82" s="1455"/>
      <c r="T82" s="1455">
        <v>62.359000000000016</v>
      </c>
      <c r="U82" s="1455"/>
      <c r="V82" s="1455"/>
      <c r="W82" s="1455"/>
      <c r="X82" s="1455"/>
      <c r="Y82" s="1455"/>
      <c r="Z82" s="1455"/>
      <c r="AA82" s="1455">
        <v>62.359000000000016</v>
      </c>
      <c r="AB82" s="1456"/>
      <c r="AC82" s="1455"/>
      <c r="AD82" s="1455"/>
      <c r="AE82" s="1455"/>
      <c r="AF82" s="1455"/>
      <c r="AG82" s="1455"/>
      <c r="AH82" s="1455"/>
      <c r="AI82" s="1455"/>
      <c r="AJ82" s="1455"/>
      <c r="AK82" s="1455"/>
      <c r="AL82"/>
      <c r="AM82"/>
      <c r="AN82"/>
    </row>
    <row r="83" spans="1:40" s="11" customFormat="1" ht="20.100000000000001" customHeight="1" x14ac:dyDescent="0.25">
      <c r="A83" s="16"/>
      <c r="B83" s="723">
        <f t="shared" si="22"/>
        <v>77</v>
      </c>
      <c r="C83" s="728" t="str">
        <f t="shared" si="23"/>
        <v>Sindicato Energético S.A.</v>
      </c>
      <c r="D83" s="808">
        <f t="shared" si="24"/>
        <v>58.19999999999996</v>
      </c>
      <c r="E83" s="705" t="str">
        <f t="shared" si="25"/>
        <v/>
      </c>
      <c r="F83" s="705" t="str">
        <f t="shared" si="26"/>
        <v/>
      </c>
      <c r="G83" s="809" t="str">
        <f t="shared" si="27"/>
        <v/>
      </c>
      <c r="H83" s="810" t="str">
        <f t="shared" si="28"/>
        <v/>
      </c>
      <c r="I83" s="705" t="str">
        <f t="shared" si="29"/>
        <v/>
      </c>
      <c r="J83" s="705" t="str">
        <f t="shared" si="30"/>
        <v/>
      </c>
      <c r="K83" s="811" t="str">
        <f t="shared" si="31"/>
        <v/>
      </c>
      <c r="L83" s="705">
        <f t="shared" si="32"/>
        <v>58.19999999999996</v>
      </c>
      <c r="M83" s="705" t="str">
        <f t="shared" si="33"/>
        <v/>
      </c>
      <c r="N83" s="705" t="str">
        <f t="shared" si="34"/>
        <v/>
      </c>
      <c r="O83" s="812" t="str">
        <f t="shared" si="35"/>
        <v/>
      </c>
      <c r="P83" s="724">
        <f t="shared" si="21"/>
        <v>58.19999999999996</v>
      </c>
      <c r="Q83" s="16"/>
      <c r="R83" s="1455" t="s">
        <v>91</v>
      </c>
      <c r="S83" s="1455">
        <v>58.19999999999996</v>
      </c>
      <c r="T83" s="1455"/>
      <c r="U83" s="1455"/>
      <c r="V83" s="1455"/>
      <c r="W83" s="1455"/>
      <c r="X83" s="1455"/>
      <c r="Y83" s="1455"/>
      <c r="Z83" s="1455"/>
      <c r="AA83" s="1455">
        <v>58.19999999999996</v>
      </c>
      <c r="AB83" s="1456"/>
      <c r="AC83" s="1455"/>
      <c r="AD83" s="1455"/>
      <c r="AE83" s="1455"/>
      <c r="AF83" s="1455"/>
      <c r="AG83" s="1455"/>
      <c r="AH83" s="1455"/>
      <c r="AI83" s="1455"/>
      <c r="AJ83" s="1455"/>
      <c r="AK83" s="1455"/>
      <c r="AL83"/>
      <c r="AM83"/>
      <c r="AN83"/>
    </row>
    <row r="84" spans="1:40" s="11" customFormat="1" ht="20.100000000000001" customHeight="1" x14ac:dyDescent="0.25">
      <c r="A84" s="16"/>
      <c r="B84" s="723">
        <f t="shared" si="22"/>
        <v>78</v>
      </c>
      <c r="C84" s="728" t="str">
        <f t="shared" si="23"/>
        <v>Sociedad Eléctrica del Sur Oeste S.A.</v>
      </c>
      <c r="D84" s="808" t="str">
        <f t="shared" si="24"/>
        <v/>
      </c>
      <c r="E84" s="705">
        <f t="shared" si="25"/>
        <v>2.2729999999999984</v>
      </c>
      <c r="F84" s="705" t="str">
        <f t="shared" si="26"/>
        <v/>
      </c>
      <c r="G84" s="809" t="str">
        <f t="shared" si="27"/>
        <v/>
      </c>
      <c r="H84" s="810" t="str">
        <f t="shared" si="28"/>
        <v/>
      </c>
      <c r="I84" s="705">
        <f t="shared" si="29"/>
        <v>1.8599999999999988</v>
      </c>
      <c r="J84" s="705" t="str">
        <f t="shared" si="30"/>
        <v/>
      </c>
      <c r="K84" s="811" t="str">
        <f t="shared" si="31"/>
        <v/>
      </c>
      <c r="L84" s="705" t="str">
        <f t="shared" si="32"/>
        <v/>
      </c>
      <c r="M84" s="705">
        <f t="shared" si="33"/>
        <v>4.1329999999999973</v>
      </c>
      <c r="N84" s="705" t="str">
        <f t="shared" si="34"/>
        <v/>
      </c>
      <c r="O84" s="812" t="str">
        <f t="shared" si="35"/>
        <v/>
      </c>
      <c r="P84" s="724">
        <f t="shared" ref="P84:P86" si="36">SUM(L84:O84)</f>
        <v>4.1329999999999973</v>
      </c>
      <c r="Q84" s="16"/>
      <c r="R84" s="1455" t="s">
        <v>1224</v>
      </c>
      <c r="S84" s="1455">
        <v>0</v>
      </c>
      <c r="T84" s="1455">
        <v>2.2729999999999984</v>
      </c>
      <c r="U84" s="1455"/>
      <c r="V84" s="1455"/>
      <c r="W84" s="1455"/>
      <c r="X84" s="1455">
        <v>1.8599999999999988</v>
      </c>
      <c r="Y84" s="1455"/>
      <c r="Z84" s="1455"/>
      <c r="AA84" s="1455">
        <v>4.1329999999999973</v>
      </c>
      <c r="AB84" s="1456"/>
      <c r="AC84" s="1455"/>
      <c r="AD84" s="1455"/>
      <c r="AE84" s="1455"/>
      <c r="AF84" s="1455"/>
      <c r="AG84" s="1455"/>
      <c r="AH84" s="1455"/>
      <c r="AI84" s="1455"/>
      <c r="AJ84" s="1455"/>
      <c r="AK84" s="1455"/>
      <c r="AL84"/>
      <c r="AM84"/>
      <c r="AN84"/>
    </row>
    <row r="85" spans="1:40" s="11" customFormat="1" ht="20.100000000000001" customHeight="1" x14ac:dyDescent="0.25">
      <c r="A85" s="16"/>
      <c r="B85" s="723">
        <f t="shared" si="22"/>
        <v>79</v>
      </c>
      <c r="C85" s="728" t="str">
        <f t="shared" si="23"/>
        <v>Sociedad Minera Cerro Verde S.A.A.</v>
      </c>
      <c r="D85" s="808" t="str">
        <f t="shared" si="24"/>
        <v/>
      </c>
      <c r="E85" s="705">
        <f t="shared" si="25"/>
        <v>194.54500000000002</v>
      </c>
      <c r="F85" s="705" t="str">
        <f t="shared" si="26"/>
        <v/>
      </c>
      <c r="G85" s="809" t="str">
        <f t="shared" si="27"/>
        <v/>
      </c>
      <c r="H85" s="810" t="str">
        <f t="shared" si="28"/>
        <v/>
      </c>
      <c r="I85" s="705" t="str">
        <f t="shared" si="29"/>
        <v/>
      </c>
      <c r="J85" s="705" t="str">
        <f t="shared" si="30"/>
        <v/>
      </c>
      <c r="K85" s="811" t="str">
        <f t="shared" si="31"/>
        <v/>
      </c>
      <c r="L85" s="705" t="str">
        <f t="shared" si="32"/>
        <v/>
      </c>
      <c r="M85" s="705">
        <f t="shared" si="33"/>
        <v>194.54500000000002</v>
      </c>
      <c r="N85" s="705" t="str">
        <f t="shared" si="34"/>
        <v/>
      </c>
      <c r="O85" s="812" t="str">
        <f t="shared" si="35"/>
        <v/>
      </c>
      <c r="P85" s="724">
        <f t="shared" si="36"/>
        <v>194.54500000000002</v>
      </c>
      <c r="Q85" s="16"/>
      <c r="R85" s="1455" t="s">
        <v>1360</v>
      </c>
      <c r="S85" s="1455"/>
      <c r="T85" s="1455">
        <v>194.54500000000002</v>
      </c>
      <c r="U85" s="1455"/>
      <c r="V85" s="1455"/>
      <c r="W85" s="1455"/>
      <c r="X85" s="1455"/>
      <c r="Y85" s="1455"/>
      <c r="Z85" s="1455"/>
      <c r="AA85" s="1455">
        <v>194.54500000000002</v>
      </c>
      <c r="AB85" s="1456"/>
      <c r="AC85" s="1455"/>
      <c r="AD85" s="1455"/>
      <c r="AE85" s="1455"/>
      <c r="AF85" s="1455"/>
      <c r="AG85" s="1455"/>
      <c r="AH85" s="1455"/>
      <c r="AI85" s="1455"/>
      <c r="AJ85" s="1455"/>
      <c r="AK85" s="1455"/>
      <c r="AL85"/>
      <c r="AM85"/>
      <c r="AN85"/>
    </row>
    <row r="86" spans="1:40" s="11" customFormat="1" ht="20.100000000000001" customHeight="1" x14ac:dyDescent="0.25">
      <c r="A86" s="16"/>
      <c r="B86" s="723">
        <f t="shared" si="22"/>
        <v>80</v>
      </c>
      <c r="C86" s="728" t="str">
        <f t="shared" si="23"/>
        <v>Statkraft Perú S.A.</v>
      </c>
      <c r="D86" s="808">
        <f t="shared" si="24"/>
        <v>441.8499999999998</v>
      </c>
      <c r="E86" s="705" t="str">
        <f t="shared" si="25"/>
        <v/>
      </c>
      <c r="F86" s="705" t="str">
        <f t="shared" si="26"/>
        <v/>
      </c>
      <c r="G86" s="809" t="str">
        <f t="shared" si="27"/>
        <v/>
      </c>
      <c r="H86" s="810" t="str">
        <f t="shared" si="28"/>
        <v/>
      </c>
      <c r="I86" s="705" t="str">
        <f t="shared" si="29"/>
        <v/>
      </c>
      <c r="J86" s="705" t="str">
        <f t="shared" si="30"/>
        <v/>
      </c>
      <c r="K86" s="811" t="str">
        <f t="shared" si="31"/>
        <v/>
      </c>
      <c r="L86" s="705">
        <f t="shared" si="32"/>
        <v>441.8499999999998</v>
      </c>
      <c r="M86" s="705" t="str">
        <f t="shared" si="33"/>
        <v/>
      </c>
      <c r="N86" s="705" t="str">
        <f t="shared" si="34"/>
        <v/>
      </c>
      <c r="O86" s="812" t="str">
        <f t="shared" si="35"/>
        <v/>
      </c>
      <c r="P86" s="724">
        <f t="shared" si="36"/>
        <v>441.8499999999998</v>
      </c>
      <c r="Q86" s="16"/>
      <c r="R86" s="1455" t="s">
        <v>95</v>
      </c>
      <c r="S86" s="1455">
        <v>441.8499999999998</v>
      </c>
      <c r="T86" s="1455"/>
      <c r="U86" s="1455"/>
      <c r="V86" s="1455"/>
      <c r="W86" s="1455"/>
      <c r="X86" s="1455"/>
      <c r="Y86" s="1455"/>
      <c r="Z86" s="1455"/>
      <c r="AA86" s="1455">
        <v>441.8499999999998</v>
      </c>
      <c r="AB86" s="1456"/>
      <c r="AC86" s="1455"/>
      <c r="AD86" s="1455"/>
      <c r="AE86" s="1455"/>
      <c r="AF86" s="1455"/>
      <c r="AG86" s="1455"/>
      <c r="AH86" s="1455"/>
      <c r="AI86" s="1455"/>
      <c r="AJ86" s="1455"/>
      <c r="AK86" s="1455"/>
      <c r="AL86"/>
      <c r="AM86"/>
      <c r="AN86"/>
    </row>
    <row r="87" spans="1:40" s="11" customFormat="1" ht="20.100000000000001" customHeight="1" x14ac:dyDescent="0.25">
      <c r="A87" s="16"/>
      <c r="B87" s="723">
        <f t="shared" si="22"/>
        <v>81</v>
      </c>
      <c r="C87" s="728" t="str">
        <f t="shared" ref="C87" si="37">+R87</f>
        <v>Tacna Solar S.A.C.</v>
      </c>
      <c r="D87" s="808" t="str">
        <f t="shared" si="24"/>
        <v/>
      </c>
      <c r="E87" s="705" t="str">
        <f t="shared" si="25"/>
        <v/>
      </c>
      <c r="F87" s="705">
        <f t="shared" si="26"/>
        <v>20</v>
      </c>
      <c r="G87" s="809" t="str">
        <f t="shared" si="27"/>
        <v/>
      </c>
      <c r="H87" s="810" t="str">
        <f t="shared" si="28"/>
        <v/>
      </c>
      <c r="I87" s="705" t="str">
        <f t="shared" si="29"/>
        <v/>
      </c>
      <c r="J87" s="705" t="str">
        <f t="shared" si="30"/>
        <v/>
      </c>
      <c r="K87" s="811" t="str">
        <f t="shared" si="31"/>
        <v/>
      </c>
      <c r="L87" s="705" t="str">
        <f t="shared" si="32"/>
        <v/>
      </c>
      <c r="M87" s="705" t="str">
        <f t="shared" si="33"/>
        <v/>
      </c>
      <c r="N87" s="705">
        <f t="shared" si="34"/>
        <v>20</v>
      </c>
      <c r="O87" s="812" t="str">
        <f t="shared" si="35"/>
        <v/>
      </c>
      <c r="P87" s="724">
        <f t="shared" ref="P87" si="38">SUM(L87:O87)</f>
        <v>20</v>
      </c>
      <c r="Q87" s="16"/>
      <c r="R87" s="1455" t="s">
        <v>97</v>
      </c>
      <c r="S87" s="1455"/>
      <c r="T87" s="1455"/>
      <c r="U87" s="1455">
        <v>20</v>
      </c>
      <c r="V87" s="1455"/>
      <c r="W87" s="1455"/>
      <c r="X87" s="1455"/>
      <c r="Y87" s="1455"/>
      <c r="Z87" s="1455"/>
      <c r="AA87" s="1455">
        <v>20</v>
      </c>
      <c r="AB87" s="1456"/>
      <c r="AC87" s="1455"/>
      <c r="AD87" s="1455"/>
      <c r="AE87" s="1455"/>
      <c r="AF87" s="1455"/>
      <c r="AG87" s="1455"/>
      <c r="AH87" s="1455"/>
      <c r="AI87" s="1455"/>
      <c r="AJ87" s="1455"/>
      <c r="AK87" s="1455"/>
      <c r="AL87"/>
      <c r="AM87"/>
      <c r="AN87"/>
    </row>
    <row r="88" spans="1:40" s="11" customFormat="1" ht="20.100000000000001" customHeight="1" x14ac:dyDescent="0.25">
      <c r="A88" s="16"/>
      <c r="B88" s="723">
        <f t="shared" si="22"/>
        <v>82</v>
      </c>
      <c r="C88" s="728" t="str">
        <f t="shared" ref="C88" si="39">+R88</f>
        <v>Termochilca S.A.</v>
      </c>
      <c r="D88" s="808" t="str">
        <f t="shared" si="24"/>
        <v/>
      </c>
      <c r="E88" s="705">
        <f t="shared" si="25"/>
        <v>299</v>
      </c>
      <c r="F88" s="705" t="str">
        <f t="shared" si="26"/>
        <v/>
      </c>
      <c r="G88" s="809" t="str">
        <f t="shared" si="27"/>
        <v/>
      </c>
      <c r="H88" s="810" t="str">
        <f t="shared" si="28"/>
        <v/>
      </c>
      <c r="I88" s="705" t="str">
        <f t="shared" si="29"/>
        <v/>
      </c>
      <c r="J88" s="705" t="str">
        <f t="shared" si="30"/>
        <v/>
      </c>
      <c r="K88" s="811" t="str">
        <f t="shared" si="31"/>
        <v/>
      </c>
      <c r="L88" s="705" t="str">
        <f t="shared" si="32"/>
        <v/>
      </c>
      <c r="M88" s="705">
        <f t="shared" si="33"/>
        <v>299</v>
      </c>
      <c r="N88" s="705" t="str">
        <f t="shared" si="34"/>
        <v/>
      </c>
      <c r="O88" s="812" t="str">
        <f t="shared" si="35"/>
        <v/>
      </c>
      <c r="P88" s="724">
        <f t="shared" ref="P88" si="40">SUM(L88:O88)</f>
        <v>299</v>
      </c>
      <c r="Q88" s="16"/>
      <c r="R88" s="1455" t="s">
        <v>297</v>
      </c>
      <c r="S88" s="1455"/>
      <c r="T88" s="1455">
        <v>299</v>
      </c>
      <c r="U88" s="1455"/>
      <c r="V88" s="1455"/>
      <c r="W88" s="1455"/>
      <c r="X88" s="1455"/>
      <c r="Y88" s="1455"/>
      <c r="Z88" s="1455"/>
      <c r="AA88" s="1455">
        <v>299</v>
      </c>
      <c r="AB88" s="1456"/>
      <c r="AC88" s="1455"/>
      <c r="AD88" s="1455"/>
      <c r="AE88" s="1455"/>
      <c r="AF88" s="1455"/>
      <c r="AG88" s="1455"/>
      <c r="AH88" s="1455"/>
      <c r="AI88" s="1455"/>
      <c r="AJ88" s="1455"/>
      <c r="AK88" s="1455"/>
      <c r="AL88"/>
      <c r="AM88"/>
      <c r="AN88"/>
    </row>
    <row r="89" spans="1:40" s="11" customFormat="1" ht="20.100000000000001" customHeight="1" x14ac:dyDescent="0.25">
      <c r="A89" s="16"/>
      <c r="B89" s="723">
        <f t="shared" si="22"/>
        <v>83</v>
      </c>
      <c r="C89" s="728" t="str">
        <f t="shared" ref="C89:C90" si="41">+R89</f>
        <v>Termoselva S.R.L.</v>
      </c>
      <c r="D89" s="808" t="str">
        <f t="shared" ref="D89:D90" si="42">+IF(S89&lt;&gt;0,S89,"")</f>
        <v/>
      </c>
      <c r="E89" s="705">
        <f t="shared" ref="E89:E90" si="43">+IF(T89&lt;&gt;0,T89,"")</f>
        <v>176.04700000000003</v>
      </c>
      <c r="F89" s="705" t="str">
        <f t="shared" ref="F89:F90" si="44">+IF(U89&lt;&gt;0,U89,"")</f>
        <v/>
      </c>
      <c r="G89" s="809" t="str">
        <f t="shared" ref="G89:G90" si="45">+IF(V89&lt;&gt;0,V89,"")</f>
        <v/>
      </c>
      <c r="H89" s="810" t="str">
        <f t="shared" ref="H89:H90" si="46">+IF(W89&lt;&gt;0,W89,"")</f>
        <v/>
      </c>
      <c r="I89" s="705" t="str">
        <f t="shared" ref="I89:I90" si="47">+IF(X89&lt;&gt;0,X89,"")</f>
        <v/>
      </c>
      <c r="J89" s="705" t="str">
        <f t="shared" ref="J89:J90" si="48">+IF(Y89&lt;&gt;0,Y89,"")</f>
        <v/>
      </c>
      <c r="K89" s="811" t="str">
        <f t="shared" ref="K89:K90" si="49">+IF(Z89&lt;&gt;0,Z89,"")</f>
        <v/>
      </c>
      <c r="L89" s="705" t="str">
        <f t="shared" ref="L89:L90" si="50">+IF((S89+W89)&lt;&gt;0,S89+W89,"")</f>
        <v/>
      </c>
      <c r="M89" s="705">
        <f t="shared" ref="M89:M90" si="51">+IF((T89+X89)&lt;&gt;0,T89+X89,"")</f>
        <v>176.04700000000003</v>
      </c>
      <c r="N89" s="705" t="str">
        <f t="shared" ref="N89:N90" si="52">+IF((U89+Y89)&lt;&gt;0,U89+Y89,"")</f>
        <v/>
      </c>
      <c r="O89" s="812" t="str">
        <f t="shared" ref="O89:O90" si="53">+IF((V89+Z89)&lt;&gt;0,V89+Z89,"")</f>
        <v/>
      </c>
      <c r="P89" s="724">
        <f t="shared" ref="P89:P90" si="54">SUM(L89:O89)</f>
        <v>176.04700000000003</v>
      </c>
      <c r="Q89" s="16"/>
      <c r="R89" s="1455" t="s">
        <v>100</v>
      </c>
      <c r="S89" s="1455"/>
      <c r="T89" s="1455">
        <v>176.04700000000003</v>
      </c>
      <c r="U89" s="1455"/>
      <c r="V89" s="1455"/>
      <c r="W89" s="1455"/>
      <c r="X89" s="1455"/>
      <c r="Y89" s="1455"/>
      <c r="Z89" s="1455"/>
      <c r="AA89" s="1455">
        <v>176.04700000000003</v>
      </c>
      <c r="AB89" s="1456"/>
      <c r="AC89" s="1455"/>
      <c r="AD89" s="1455"/>
      <c r="AE89" s="1455"/>
      <c r="AF89" s="1455"/>
      <c r="AG89" s="1455"/>
      <c r="AH89" s="1455"/>
      <c r="AI89" s="1455"/>
      <c r="AJ89" s="1455"/>
      <c r="AK89" s="1455"/>
      <c r="AL89"/>
      <c r="AM89"/>
      <c r="AN89"/>
    </row>
    <row r="90" spans="1:40" s="11" customFormat="1" ht="20.100000000000001" customHeight="1" thickBot="1" x14ac:dyDescent="0.3">
      <c r="A90" s="16"/>
      <c r="B90" s="723">
        <f t="shared" si="22"/>
        <v>84</v>
      </c>
      <c r="C90" s="728" t="str">
        <f t="shared" si="41"/>
        <v>Municipios, Comunidades,Caserios, ets. (*)</v>
      </c>
      <c r="D90" s="808" t="str">
        <f t="shared" si="42"/>
        <v/>
      </c>
      <c r="E90" s="705" t="str">
        <f t="shared" si="43"/>
        <v/>
      </c>
      <c r="F90" s="705" t="str">
        <f t="shared" si="44"/>
        <v/>
      </c>
      <c r="G90" s="809" t="str">
        <f t="shared" si="45"/>
        <v/>
      </c>
      <c r="H90" s="810">
        <f t="shared" si="46"/>
        <v>7.1839999999999984</v>
      </c>
      <c r="I90" s="705">
        <f t="shared" si="47"/>
        <v>11.024000000000001</v>
      </c>
      <c r="J90" s="705" t="str">
        <f t="shared" si="48"/>
        <v/>
      </c>
      <c r="K90" s="811">
        <f t="shared" si="49"/>
        <v>0.7</v>
      </c>
      <c r="L90" s="705">
        <f t="shared" si="50"/>
        <v>7.1839999999999984</v>
      </c>
      <c r="M90" s="705">
        <f t="shared" si="51"/>
        <v>11.024000000000001</v>
      </c>
      <c r="N90" s="705" t="str">
        <f t="shared" si="52"/>
        <v/>
      </c>
      <c r="O90" s="812">
        <f t="shared" si="53"/>
        <v>0.7</v>
      </c>
      <c r="P90" s="724">
        <f t="shared" si="54"/>
        <v>18.907999999999998</v>
      </c>
      <c r="Q90" s="16"/>
      <c r="R90" s="1455" t="s">
        <v>1628</v>
      </c>
      <c r="S90" s="1455"/>
      <c r="T90" s="1455"/>
      <c r="U90" s="1455"/>
      <c r="V90" s="1455"/>
      <c r="W90" s="1455">
        <v>7.1839999999999984</v>
      </c>
      <c r="X90" s="1455">
        <v>11.024000000000001</v>
      </c>
      <c r="Y90" s="1455"/>
      <c r="Z90" s="1455">
        <v>0.7</v>
      </c>
      <c r="AA90" s="1455">
        <v>18.907999999999998</v>
      </c>
      <c r="AB90" s="1456"/>
      <c r="AC90" s="1455"/>
      <c r="AD90" s="1455"/>
      <c r="AE90" s="1455"/>
      <c r="AF90" s="1455"/>
      <c r="AG90" s="1455"/>
      <c r="AH90" s="1455"/>
      <c r="AI90" s="1455"/>
      <c r="AJ90" s="1455"/>
      <c r="AK90" s="1455"/>
      <c r="AL90"/>
      <c r="AM90"/>
      <c r="AN90"/>
    </row>
    <row r="91" spans="1:40" s="11" customFormat="1" ht="20.100000000000001" customHeight="1" thickTop="1" x14ac:dyDescent="0.25">
      <c r="A91" s="16"/>
      <c r="B91" s="1302" t="s">
        <v>309</v>
      </c>
      <c r="C91" s="1303"/>
      <c r="D91" s="710">
        <f>SUM(D7:D90)</f>
        <v>5236.4460000000017</v>
      </c>
      <c r="E91" s="710">
        <f t="shared" ref="E91:G91" si="55">SUM(E7:E90)</f>
        <v>7091.8580000000002</v>
      </c>
      <c r="F91" s="710">
        <f t="shared" si="55"/>
        <v>285.02499999999998</v>
      </c>
      <c r="G91" s="710">
        <f t="shared" si="55"/>
        <v>408.29000000000019</v>
      </c>
      <c r="H91" s="712">
        <f>SUM(H7:H90)</f>
        <v>15.922999999999998</v>
      </c>
      <c r="I91" s="712">
        <f t="shared" ref="I91:K91" si="56">SUM(I7:I90)</f>
        <v>171.65299999999999</v>
      </c>
      <c r="J91" s="712">
        <f t="shared" si="56"/>
        <v>8.9999999999999993E-3</v>
      </c>
      <c r="K91" s="712">
        <f t="shared" si="56"/>
        <v>0.7</v>
      </c>
      <c r="L91" s="712">
        <f>SUM(L7:L90)</f>
        <v>5252.3690000000024</v>
      </c>
      <c r="M91" s="711">
        <f>SUM(M7:M90)</f>
        <v>7263.5109999999995</v>
      </c>
      <c r="N91" s="711">
        <f>SUM(N7:N90)</f>
        <v>285.03399999999999</v>
      </c>
      <c r="O91" s="713">
        <f>SUM(O7:O90)</f>
        <v>408.99000000000018</v>
      </c>
      <c r="P91" s="714">
        <f>+SUM(P7:P90)</f>
        <v>13209.904000000004</v>
      </c>
      <c r="Q91" s="16"/>
      <c r="R91" s="1455" t="s">
        <v>389</v>
      </c>
      <c r="S91" s="1455">
        <v>5236.4460000000017</v>
      </c>
      <c r="T91" s="1455">
        <v>7091.8580000000002</v>
      </c>
      <c r="U91" s="1455">
        <v>285.02499999999998</v>
      </c>
      <c r="V91" s="1455">
        <v>408.29000000000019</v>
      </c>
      <c r="W91" s="1455">
        <v>15.922999999999998</v>
      </c>
      <c r="X91" s="1455">
        <v>171.65299999999999</v>
      </c>
      <c r="Y91" s="1455">
        <v>8.9999999999999993E-3</v>
      </c>
      <c r="Z91" s="1455">
        <v>0.7</v>
      </c>
      <c r="AA91" s="1455">
        <v>13209.904000000004</v>
      </c>
      <c r="AB91" s="1456"/>
      <c r="AC91" s="1455"/>
      <c r="AD91" s="1455"/>
      <c r="AE91" s="1455"/>
      <c r="AF91" s="1455"/>
      <c r="AG91" s="1455"/>
      <c r="AH91" s="1455"/>
      <c r="AI91" s="1455"/>
      <c r="AJ91" s="1455"/>
      <c r="AK91" s="1455"/>
      <c r="AL91"/>
      <c r="AM91"/>
      <c r="AN91"/>
    </row>
    <row r="92" spans="1:40" s="11" customFormat="1" ht="20.100000000000001" customHeight="1" x14ac:dyDescent="0.25">
      <c r="A92" s="16"/>
      <c r="B92" s="1304"/>
      <c r="C92" s="1305"/>
      <c r="D92" s="2042">
        <f>+SUM(D91:G91)</f>
        <v>13021.619000000002</v>
      </c>
      <c r="E92" s="2043"/>
      <c r="F92" s="2043"/>
      <c r="G92" s="2044"/>
      <c r="H92" s="2042">
        <f>+SUM(H91:K91)</f>
        <v>188.28499999999997</v>
      </c>
      <c r="I92" s="2043"/>
      <c r="J92" s="2043"/>
      <c r="K92" s="2044"/>
      <c r="L92" s="2042">
        <f>+SUM(L91:O91)</f>
        <v>13209.904</v>
      </c>
      <c r="M92" s="2043"/>
      <c r="N92" s="2043"/>
      <c r="O92" s="2045"/>
      <c r="P92" s="735"/>
      <c r="Q92" s="16"/>
      <c r="R92" s="1455"/>
      <c r="S92" s="1455"/>
      <c r="T92" s="1455"/>
      <c r="U92" s="1455"/>
      <c r="V92" s="1455"/>
      <c r="W92" s="1455"/>
      <c r="X92" s="1455"/>
      <c r="Y92" s="1455"/>
      <c r="Z92" s="1455"/>
      <c r="AA92" s="1501"/>
      <c r="AB92" s="1456"/>
      <c r="AC92" s="1455"/>
      <c r="AD92" s="1455"/>
      <c r="AE92" s="1455"/>
      <c r="AF92" s="1455"/>
      <c r="AG92" s="1455"/>
      <c r="AH92" s="1455"/>
      <c r="AI92" s="1455"/>
      <c r="AJ92" s="1455"/>
      <c r="AK92" s="1455"/>
      <c r="AL92"/>
      <c r="AM92"/>
      <c r="AN92"/>
    </row>
    <row r="93" spans="1:40" s="11" customFormat="1" x14ac:dyDescent="0.25">
      <c r="A93" s="16"/>
      <c r="B93" s="28" t="s">
        <v>299</v>
      </c>
      <c r="C93" s="729"/>
      <c r="D93" s="729"/>
      <c r="E93" s="729"/>
      <c r="F93" s="729"/>
      <c r="G93" s="729"/>
      <c r="H93" s="729"/>
      <c r="I93" s="729"/>
      <c r="J93" s="729"/>
      <c r="K93" s="729"/>
      <c r="L93" s="729"/>
      <c r="M93" s="729"/>
      <c r="N93" s="729"/>
      <c r="O93" s="729"/>
      <c r="P93" s="736"/>
      <c r="Q93" s="16"/>
      <c r="R93" s="1455"/>
      <c r="S93" s="1455"/>
      <c r="T93" s="1455"/>
      <c r="U93" s="1455"/>
      <c r="V93" s="1455"/>
      <c r="W93" s="1455"/>
      <c r="X93" s="1455"/>
      <c r="Y93" s="1455"/>
      <c r="Z93" s="1455"/>
      <c r="AA93" s="1455"/>
      <c r="AB93" s="1456"/>
      <c r="AC93" s="1455"/>
      <c r="AD93" s="1455"/>
      <c r="AE93" s="1455"/>
      <c r="AF93" s="1455"/>
      <c r="AG93" s="1455"/>
      <c r="AH93" s="1455"/>
      <c r="AI93" s="1455"/>
      <c r="AJ93" s="1455"/>
      <c r="AK93" s="1455"/>
      <c r="AL93"/>
      <c r="AM93"/>
      <c r="AN93"/>
    </row>
    <row r="94" spans="1:40" ht="12" customHeight="1" x14ac:dyDescent="0.25">
      <c r="B94" s="205"/>
      <c r="C94" s="741"/>
      <c r="D94" s="742"/>
      <c r="E94" s="743"/>
      <c r="F94" s="738"/>
      <c r="G94" s="738"/>
      <c r="H94" s="738"/>
      <c r="I94" s="739"/>
      <c r="J94" s="739"/>
      <c r="K94" s="736"/>
      <c r="L94" s="737"/>
      <c r="M94" s="737"/>
      <c r="N94" s="737"/>
      <c r="O94" s="740"/>
      <c r="P94" s="737"/>
    </row>
    <row r="95" spans="1:40" ht="15" customHeight="1" x14ac:dyDescent="0.25"/>
  </sheetData>
  <mergeCells count="9">
    <mergeCell ref="D92:G92"/>
    <mergeCell ref="H92:K92"/>
    <mergeCell ref="L92:O92"/>
    <mergeCell ref="P5:P6"/>
    <mergeCell ref="B5:B6"/>
    <mergeCell ref="D5:G5"/>
    <mergeCell ref="H5:K5"/>
    <mergeCell ref="L5:O5"/>
    <mergeCell ref="C5:C6"/>
  </mergeCells>
  <printOptions horizontalCentered="1"/>
  <pageMargins left="0.78740157480314965" right="0.59055118110236227" top="0.78740157480314965" bottom="0.39370078740157483" header="0.35433070866141736" footer="0.59055118110236227"/>
  <pageSetup paperSize="9" scale="43" fitToHeight="0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A1:V91"/>
  <sheetViews>
    <sheetView view="pageBreakPreview" zoomScale="90" zoomScaleNormal="85" zoomScaleSheetLayoutView="90" workbookViewId="0">
      <selection activeCell="M2" sqref="M2"/>
    </sheetView>
  </sheetViews>
  <sheetFormatPr baseColWidth="10" defaultRowHeight="15" x14ac:dyDescent="0.25"/>
  <cols>
    <col min="1" max="1" width="13.42578125" customWidth="1"/>
    <col min="2" max="2" width="15.85546875" customWidth="1"/>
    <col min="3" max="11" width="13.42578125" customWidth="1"/>
    <col min="12" max="12" width="7.7109375" customWidth="1"/>
    <col min="14" max="14" width="20.140625" style="1514" bestFit="1" customWidth="1"/>
    <col min="15" max="15" width="15.28515625" style="1514" bestFit="1" customWidth="1"/>
    <col min="16" max="17" width="11.42578125" style="1514"/>
    <col min="18" max="18" width="16.5703125" style="1514" bestFit="1" customWidth="1"/>
    <col min="19" max="19" width="21.42578125" style="1514" bestFit="1" customWidth="1"/>
    <col min="20" max="20" width="11.42578125" style="1514"/>
    <col min="21" max="21" width="17.85546875" style="1514" bestFit="1" customWidth="1"/>
    <col min="22" max="22" width="22.7109375" style="1514" bestFit="1" customWidth="1"/>
  </cols>
  <sheetData>
    <row r="1" spans="1:22" s="4" customFormat="1" ht="18" x14ac:dyDescent="0.25">
      <c r="A1" s="40"/>
      <c r="B1" s="37"/>
      <c r="C1" s="37"/>
      <c r="D1" s="37"/>
      <c r="E1" s="37"/>
      <c r="F1" s="37"/>
      <c r="G1" s="17"/>
      <c r="H1" s="17"/>
      <c r="I1" s="17"/>
      <c r="J1" s="17"/>
      <c r="K1" s="17"/>
      <c r="L1" s="17"/>
      <c r="N1" s="1512"/>
      <c r="O1" s="1513"/>
      <c r="P1" s="1513"/>
      <c r="Q1" s="1513"/>
      <c r="R1" s="1514" t="s">
        <v>1511</v>
      </c>
      <c r="S1" s="1514" t="s">
        <v>1459</v>
      </c>
      <c r="T1" s="1513"/>
      <c r="U1" s="1513"/>
      <c r="V1" s="1513"/>
    </row>
    <row r="2" spans="1:22" s="4" customFormat="1" x14ac:dyDescent="0.25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N2" s="1515" t="s">
        <v>289</v>
      </c>
      <c r="O2" s="1513"/>
      <c r="P2" s="1513"/>
      <c r="Q2" s="1513"/>
      <c r="R2" s="1514" t="s">
        <v>1127</v>
      </c>
      <c r="S2" s="1514" t="s">
        <v>1512</v>
      </c>
      <c r="T2" s="1514"/>
      <c r="U2" s="1513"/>
      <c r="V2" s="1513"/>
    </row>
    <row r="3" spans="1:22" s="4" customFormat="1" x14ac:dyDescent="0.25">
      <c r="A3" s="17"/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N3" s="1513"/>
      <c r="O3" s="1513"/>
      <c r="P3" s="1513"/>
      <c r="Q3" s="1513"/>
      <c r="R3" s="1514"/>
      <c r="S3" s="1514"/>
      <c r="T3" s="1514"/>
      <c r="U3" s="1513"/>
      <c r="V3" s="1513"/>
    </row>
    <row r="4" spans="1:22" s="4" customFormat="1" x14ac:dyDescent="0.25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N4" s="1513" t="s">
        <v>312</v>
      </c>
      <c r="O4" s="1513" t="s">
        <v>326</v>
      </c>
      <c r="P4" s="1516" t="s">
        <v>1077</v>
      </c>
      <c r="Q4" s="1513"/>
      <c r="R4" s="1514" t="s">
        <v>1477</v>
      </c>
      <c r="S4" s="1514" t="s">
        <v>1709</v>
      </c>
      <c r="T4" s="1514"/>
      <c r="U4" s="1513"/>
      <c r="V4" s="1513"/>
    </row>
    <row r="5" spans="1:22" s="4" customFormat="1" x14ac:dyDescent="0.25">
      <c r="A5" s="17"/>
      <c r="B5" s="17"/>
      <c r="C5" s="17"/>
      <c r="D5" s="17"/>
      <c r="E5" s="17"/>
      <c r="F5" s="17"/>
      <c r="G5" s="17"/>
      <c r="H5" s="17"/>
      <c r="I5" s="17"/>
      <c r="J5" s="17"/>
      <c r="K5" s="17"/>
      <c r="L5" s="296"/>
      <c r="N5" s="1517" t="s">
        <v>996</v>
      </c>
      <c r="O5" s="1518">
        <v>2485.9460000000004</v>
      </c>
      <c r="P5" s="1519">
        <v>0.18818804436428907</v>
      </c>
      <c r="Q5" s="1513"/>
      <c r="R5" s="1514" t="s">
        <v>996</v>
      </c>
      <c r="S5" s="1514">
        <v>2485.9460000000004</v>
      </c>
      <c r="T5" s="1514"/>
      <c r="U5" s="1513"/>
      <c r="V5" s="1513"/>
    </row>
    <row r="6" spans="1:22" s="4" customFormat="1" x14ac:dyDescent="0.25">
      <c r="A6" s="17"/>
      <c r="B6" s="17"/>
      <c r="C6" s="17"/>
      <c r="D6" s="17"/>
      <c r="E6" s="17"/>
      <c r="F6" s="17"/>
      <c r="G6" s="17"/>
      <c r="H6" s="17"/>
      <c r="I6" s="17"/>
      <c r="J6" s="17"/>
      <c r="K6" s="17"/>
      <c r="L6" s="296"/>
      <c r="N6" s="1513" t="s">
        <v>73</v>
      </c>
      <c r="O6" s="1518">
        <v>1614.3620000000001</v>
      </c>
      <c r="P6" s="1519">
        <v>0.12220845813868136</v>
      </c>
      <c r="Q6" s="1513"/>
      <c r="R6" s="1514" t="s">
        <v>73</v>
      </c>
      <c r="S6" s="1514">
        <v>1614.3620000000001</v>
      </c>
      <c r="T6" s="1473"/>
      <c r="U6" s="1513"/>
      <c r="V6" s="1513"/>
    </row>
    <row r="7" spans="1:22" s="4" customFormat="1" x14ac:dyDescent="0.25">
      <c r="A7" s="17"/>
      <c r="B7" s="17"/>
      <c r="C7" s="17"/>
      <c r="D7" s="17"/>
      <c r="E7" s="17"/>
      <c r="F7" s="17"/>
      <c r="G7" s="17"/>
      <c r="H7" s="17"/>
      <c r="I7" s="17"/>
      <c r="J7" s="17"/>
      <c r="K7" s="17"/>
      <c r="L7" s="296"/>
      <c r="N7" s="1513" t="s">
        <v>993</v>
      </c>
      <c r="O7" s="1518">
        <v>1473.0869999999998</v>
      </c>
      <c r="P7" s="1519">
        <v>0.1115138308348039</v>
      </c>
      <c r="Q7" s="1513"/>
      <c r="R7" s="1514" t="s">
        <v>993</v>
      </c>
      <c r="S7" s="1514">
        <v>1473.0869999999998</v>
      </c>
      <c r="T7" s="1473"/>
      <c r="U7" s="1513"/>
      <c r="V7" s="1513"/>
    </row>
    <row r="8" spans="1:22" s="4" customFormat="1" x14ac:dyDescent="0.25">
      <c r="A8" s="17"/>
      <c r="B8" s="17"/>
      <c r="C8" s="17"/>
      <c r="D8" s="17"/>
      <c r="E8" s="17"/>
      <c r="F8" s="17"/>
      <c r="G8" s="17"/>
      <c r="H8" s="17"/>
      <c r="I8" s="17"/>
      <c r="J8" s="17"/>
      <c r="K8" s="17"/>
      <c r="L8" s="296"/>
      <c r="N8" s="1513" t="s">
        <v>39</v>
      </c>
      <c r="O8" s="1518">
        <v>915.70300000000009</v>
      </c>
      <c r="P8" s="1519">
        <v>6.9319428816439529E-2</v>
      </c>
      <c r="Q8" s="1513"/>
      <c r="R8" s="1514" t="s">
        <v>39</v>
      </c>
      <c r="S8" s="1514">
        <v>915.70300000000009</v>
      </c>
      <c r="T8" s="1473"/>
      <c r="U8" s="1513"/>
      <c r="V8" s="1513"/>
    </row>
    <row r="9" spans="1:22" s="4" customFormat="1" x14ac:dyDescent="0.25">
      <c r="A9" s="17"/>
      <c r="B9" s="17"/>
      <c r="C9" s="17"/>
      <c r="D9" s="17"/>
      <c r="E9" s="17"/>
      <c r="F9" s="17"/>
      <c r="G9" s="17"/>
      <c r="H9" s="17"/>
      <c r="I9" s="17"/>
      <c r="J9" s="17"/>
      <c r="K9" s="17"/>
      <c r="L9" s="296"/>
      <c r="N9" s="1513" t="s">
        <v>999</v>
      </c>
      <c r="O9" s="1518">
        <v>708.27300000000002</v>
      </c>
      <c r="P9" s="1519">
        <v>5.3616816594579328E-2</v>
      </c>
      <c r="Q9" s="1513"/>
      <c r="R9" s="1514" t="s">
        <v>999</v>
      </c>
      <c r="S9" s="1514">
        <v>708.27300000000002</v>
      </c>
      <c r="T9" s="1473"/>
      <c r="U9" s="1513"/>
      <c r="V9" s="1513"/>
    </row>
    <row r="10" spans="1:22" s="4" customFormat="1" x14ac:dyDescent="0.25">
      <c r="A10" s="17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296"/>
      <c r="N10" s="1513" t="s">
        <v>60</v>
      </c>
      <c r="O10" s="1518">
        <v>567.19200000000001</v>
      </c>
      <c r="P10" s="1519">
        <v>4.293687524148547E-2</v>
      </c>
      <c r="Q10" s="1513"/>
      <c r="R10" s="1514" t="s">
        <v>60</v>
      </c>
      <c r="S10" s="1514">
        <v>567.19200000000001</v>
      </c>
      <c r="T10" s="1473"/>
      <c r="U10" s="1513"/>
      <c r="V10" s="1513"/>
    </row>
    <row r="11" spans="1:22" s="4" customFormat="1" x14ac:dyDescent="0.25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N11" s="1513" t="s">
        <v>303</v>
      </c>
      <c r="O11" s="1518">
        <v>5445.3410000000031</v>
      </c>
      <c r="P11" s="1519">
        <v>0.4122165460097213</v>
      </c>
      <c r="Q11" s="1513"/>
      <c r="R11" s="1514" t="s">
        <v>389</v>
      </c>
      <c r="S11" s="1514">
        <v>7764.563000000001</v>
      </c>
      <c r="T11" s="1473"/>
      <c r="U11" s="1513"/>
      <c r="V11" s="1513"/>
    </row>
    <row r="12" spans="1:22" s="4" customFormat="1" x14ac:dyDescent="0.25">
      <c r="A12" s="17"/>
      <c r="B12" s="17"/>
      <c r="C12" s="17"/>
      <c r="D12" s="17"/>
      <c r="E12" s="17"/>
      <c r="F12" s="17"/>
      <c r="G12" s="17"/>
      <c r="H12" s="17"/>
      <c r="I12" s="17"/>
      <c r="J12" s="17"/>
      <c r="K12" s="17"/>
      <c r="L12" s="17"/>
      <c r="N12" s="1513"/>
      <c r="O12" s="1518">
        <v>13209.904000000004</v>
      </c>
      <c r="P12" s="1519">
        <v>1</v>
      </c>
      <c r="Q12" s="1513"/>
      <c r="R12" s="1513"/>
      <c r="S12" s="1513"/>
      <c r="T12" s="1473"/>
      <c r="U12" s="1514"/>
      <c r="V12" s="1514"/>
    </row>
    <row r="13" spans="1:22" s="4" customFormat="1" x14ac:dyDescent="0.25">
      <c r="A13" s="17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N13" s="1513"/>
      <c r="O13" s="1520"/>
      <c r="P13" s="1521"/>
      <c r="Q13" s="1513"/>
      <c r="R13" s="1513"/>
      <c r="S13" s="1513"/>
      <c r="T13" s="1473"/>
      <c r="U13" s="1514"/>
      <c r="V13" s="1514"/>
    </row>
    <row r="14" spans="1:22" s="4" customFormat="1" x14ac:dyDescent="0.25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N14" s="1515"/>
      <c r="O14" s="1520"/>
      <c r="P14" s="1513"/>
      <c r="Q14" s="1513"/>
      <c r="R14" s="1513"/>
      <c r="S14" s="1513"/>
      <c r="T14" s="1513"/>
      <c r="U14" s="1514"/>
      <c r="V14" s="1514"/>
    </row>
    <row r="15" spans="1:22" s="4" customFormat="1" x14ac:dyDescent="0.25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N15" s="1515"/>
      <c r="O15" s="1520"/>
      <c r="P15" s="1513"/>
      <c r="Q15" s="1513"/>
      <c r="R15" s="1514"/>
      <c r="S15" s="1514"/>
      <c r="T15" s="1513"/>
      <c r="U15" s="1514"/>
      <c r="V15" s="1514"/>
    </row>
    <row r="16" spans="1:22" s="4" customFormat="1" x14ac:dyDescent="0.25">
      <c r="A16" s="17"/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N16" s="1515"/>
      <c r="O16" s="1520"/>
      <c r="P16" s="1513"/>
      <c r="Q16" s="1513"/>
      <c r="R16" s="1514"/>
      <c r="S16" s="1514"/>
      <c r="T16" s="1513"/>
      <c r="U16" s="1514"/>
      <c r="V16" s="1514"/>
    </row>
    <row r="17" spans="1:22" s="4" customFormat="1" x14ac:dyDescent="0.25">
      <c r="A17" s="17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N17" s="1513"/>
      <c r="O17" s="1513"/>
      <c r="P17" s="1521"/>
      <c r="Q17" s="1513"/>
      <c r="R17" s="1514"/>
      <c r="S17" s="1514"/>
      <c r="T17" s="1513"/>
      <c r="U17" s="1514"/>
      <c r="V17" s="1514"/>
    </row>
    <row r="18" spans="1:22" s="4" customFormat="1" x14ac:dyDescent="0.25">
      <c r="A18" s="17"/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7"/>
      <c r="N18" s="1513"/>
      <c r="O18" s="1513"/>
      <c r="P18" s="1513"/>
      <c r="Q18" s="1513"/>
      <c r="R18" s="1514"/>
      <c r="S18" s="1514"/>
      <c r="T18" s="1513"/>
      <c r="U18" s="1514"/>
      <c r="V18" s="1514"/>
    </row>
    <row r="19" spans="1:22" s="4" customFormat="1" x14ac:dyDescent="0.25">
      <c r="A19" s="17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N19" s="1513"/>
      <c r="O19" s="1513"/>
      <c r="P19" s="1513"/>
      <c r="Q19" s="1513"/>
      <c r="R19" s="1514"/>
      <c r="S19" s="1514"/>
      <c r="T19" s="1513"/>
      <c r="U19" s="1514"/>
      <c r="V19" s="1514"/>
    </row>
    <row r="20" spans="1:22" s="4" customFormat="1" x14ac:dyDescent="0.25">
      <c r="A20" s="17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N20" s="1513"/>
      <c r="O20" s="1513"/>
      <c r="P20" s="1513"/>
      <c r="Q20" s="1513"/>
      <c r="R20" s="1514"/>
      <c r="S20" s="1514"/>
      <c r="T20" s="1513"/>
      <c r="U20" s="1514"/>
      <c r="V20" s="1514"/>
    </row>
    <row r="21" spans="1:22" s="4" customFormat="1" x14ac:dyDescent="0.25">
      <c r="A21" s="17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N21" s="1513"/>
      <c r="O21" s="1513"/>
      <c r="P21" s="1513"/>
      <c r="Q21" s="1513"/>
      <c r="R21" s="1514"/>
      <c r="S21" s="1514"/>
      <c r="T21" s="1513"/>
      <c r="U21" s="1514"/>
      <c r="V21" s="1514"/>
    </row>
    <row r="22" spans="1:22" s="4" customFormat="1" x14ac:dyDescent="0.25">
      <c r="A22" s="17"/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N22" s="1513"/>
      <c r="O22" s="1513"/>
      <c r="P22" s="1513"/>
      <c r="Q22" s="1513"/>
      <c r="R22" s="1514"/>
      <c r="S22" s="1514"/>
      <c r="T22" s="1513"/>
      <c r="U22" s="1514"/>
      <c r="V22" s="1514"/>
    </row>
    <row r="23" spans="1:22" s="4" customFormat="1" x14ac:dyDescent="0.25">
      <c r="A23" s="17"/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N23" s="1513"/>
      <c r="O23" s="1513"/>
      <c r="P23" s="1513"/>
      <c r="Q23" s="1513"/>
      <c r="R23" s="1514"/>
      <c r="S23" s="1514"/>
      <c r="T23" s="1513"/>
      <c r="U23" s="1514"/>
      <c r="V23" s="1514"/>
    </row>
    <row r="24" spans="1:22" s="4" customFormat="1" x14ac:dyDescent="0.25">
      <c r="A24" s="17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N24" s="1513"/>
      <c r="O24" s="1513"/>
      <c r="P24" s="1513"/>
      <c r="Q24" s="1513"/>
      <c r="R24" s="1514"/>
      <c r="S24" s="1514"/>
      <c r="T24" s="1513"/>
      <c r="U24" s="1514"/>
      <c r="V24" s="1514"/>
    </row>
    <row r="25" spans="1:22" s="4" customFormat="1" x14ac:dyDescent="0.25">
      <c r="A25" s="17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N25" s="1513"/>
      <c r="O25" s="1513"/>
      <c r="P25" s="1513"/>
      <c r="Q25" s="1513"/>
      <c r="R25" s="1514"/>
      <c r="S25" s="1514"/>
      <c r="T25" s="1513"/>
      <c r="U25" s="1514"/>
      <c r="V25" s="1514"/>
    </row>
    <row r="26" spans="1:22" s="4" customFormat="1" x14ac:dyDescent="0.25">
      <c r="A26" s="17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N26" s="1513"/>
      <c r="O26" s="1513"/>
      <c r="P26" s="1513"/>
      <c r="Q26" s="1513"/>
      <c r="R26" s="1514"/>
      <c r="S26" s="1514"/>
      <c r="T26" s="1513"/>
      <c r="U26" s="1514"/>
      <c r="V26" s="1514"/>
    </row>
    <row r="27" spans="1:22" s="4" customFormat="1" x14ac:dyDescent="0.25">
      <c r="A27" s="17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N27" s="1513"/>
      <c r="O27" s="1513"/>
      <c r="P27" s="1513"/>
      <c r="Q27" s="1513"/>
      <c r="R27" s="1514"/>
      <c r="S27" s="1514"/>
      <c r="T27" s="1513"/>
      <c r="U27" s="1514"/>
      <c r="V27" s="1514"/>
    </row>
    <row r="28" spans="1:22" s="4" customFormat="1" x14ac:dyDescent="0.25">
      <c r="A28" s="17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N28" s="1513"/>
      <c r="O28" s="1513"/>
      <c r="P28" s="1513"/>
      <c r="Q28" s="1513"/>
      <c r="R28" s="1514"/>
      <c r="S28" s="1514"/>
      <c r="T28" s="1513"/>
      <c r="U28" s="1514"/>
      <c r="V28" s="1514"/>
    </row>
    <row r="29" spans="1:22" s="4" customFormat="1" x14ac:dyDescent="0.25">
      <c r="A29" s="17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N29" s="1513"/>
      <c r="O29" s="1513"/>
      <c r="P29" s="1513"/>
      <c r="Q29" s="1513"/>
      <c r="R29" s="1514"/>
      <c r="S29" s="1514"/>
      <c r="T29" s="1513"/>
      <c r="U29" s="1514"/>
      <c r="V29" s="1514"/>
    </row>
    <row r="30" spans="1:22" s="4" customFormat="1" x14ac:dyDescent="0.25">
      <c r="A30" s="17"/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N30" s="1513"/>
      <c r="O30" s="1513"/>
      <c r="P30" s="1513"/>
      <c r="Q30" s="1513"/>
      <c r="R30" s="1514"/>
      <c r="S30" s="1514"/>
      <c r="T30" s="1513"/>
      <c r="U30" s="1514"/>
      <c r="V30" s="1514"/>
    </row>
    <row r="31" spans="1:22" s="4" customFormat="1" x14ac:dyDescent="0.25">
      <c r="A31" s="17"/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N31" s="1513"/>
      <c r="O31" s="1513"/>
      <c r="P31" s="1513"/>
      <c r="Q31" s="1513"/>
      <c r="R31" s="1514"/>
      <c r="S31" s="1514"/>
      <c r="T31" s="1513"/>
      <c r="U31" s="1514"/>
      <c r="V31" s="1514"/>
    </row>
    <row r="32" spans="1:22" s="4" customFormat="1" x14ac:dyDescent="0.25">
      <c r="A32" s="17"/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N32" s="1513"/>
      <c r="O32" s="1513"/>
      <c r="P32" s="1513"/>
      <c r="Q32" s="1513"/>
      <c r="R32" s="1513"/>
      <c r="S32" s="1513"/>
      <c r="T32" s="1513"/>
      <c r="U32" s="1514"/>
      <c r="V32" s="1514"/>
    </row>
    <row r="33" spans="1:22" s="4" customFormat="1" x14ac:dyDescent="0.25">
      <c r="A33" s="17"/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N33" s="1513"/>
      <c r="O33" s="1513"/>
      <c r="P33" s="1513"/>
      <c r="Q33" s="1513"/>
      <c r="R33" s="1513"/>
      <c r="S33" s="1513"/>
      <c r="T33" s="1513"/>
      <c r="U33" s="1514"/>
      <c r="V33" s="1514"/>
    </row>
    <row r="34" spans="1:22" s="4" customFormat="1" x14ac:dyDescent="0.25">
      <c r="A34" s="17"/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N34" s="1513"/>
      <c r="O34" s="1513"/>
      <c r="P34" s="1513"/>
      <c r="Q34" s="1513"/>
      <c r="R34" s="1513"/>
      <c r="S34" s="1513"/>
      <c r="T34" s="1513"/>
      <c r="U34" s="1514"/>
      <c r="V34" s="1514"/>
    </row>
    <row r="35" spans="1:22" s="4" customFormat="1" x14ac:dyDescent="0.25">
      <c r="A35" s="17"/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N35" s="1513"/>
      <c r="O35" s="1513"/>
      <c r="P35" s="1513"/>
      <c r="Q35" s="1513"/>
      <c r="R35" s="1514" t="s">
        <v>1511</v>
      </c>
      <c r="S35" s="1514" t="s">
        <v>1459</v>
      </c>
      <c r="T35" s="1513"/>
      <c r="U35" s="1513"/>
      <c r="V35" s="1513"/>
    </row>
    <row r="36" spans="1:22" s="4" customFormat="1" x14ac:dyDescent="0.25">
      <c r="A36" s="17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N36" s="1513"/>
      <c r="O36" s="1513"/>
      <c r="P36" s="1513"/>
      <c r="Q36" s="1513"/>
      <c r="R36" s="1514" t="s">
        <v>1127</v>
      </c>
      <c r="S36" s="1514" t="s">
        <v>1512</v>
      </c>
      <c r="T36" s="1513"/>
      <c r="U36" s="1513"/>
      <c r="V36" s="1513"/>
    </row>
    <row r="37" spans="1:22" s="4" customFormat="1" x14ac:dyDescent="0.25">
      <c r="A37" s="17"/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N37" s="1515" t="s">
        <v>327</v>
      </c>
      <c r="O37" s="1513"/>
      <c r="P37" s="1513"/>
      <c r="Q37" s="1513"/>
      <c r="R37" s="1514" t="s">
        <v>1508</v>
      </c>
      <c r="S37" s="1514" t="s">
        <v>383</v>
      </c>
      <c r="T37" s="1513"/>
      <c r="U37" s="1513"/>
      <c r="V37" s="1513"/>
    </row>
    <row r="38" spans="1:22" s="4" customFormat="1" x14ac:dyDescent="0.25">
      <c r="A38" s="17"/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N38" s="1513"/>
      <c r="O38" s="1513"/>
      <c r="P38" s="1513"/>
      <c r="Q38" s="1513"/>
      <c r="R38" s="1514"/>
      <c r="S38" s="1514"/>
      <c r="T38" s="1513"/>
      <c r="U38" s="1513"/>
      <c r="V38" s="1513"/>
    </row>
    <row r="39" spans="1:22" s="4" customFormat="1" x14ac:dyDescent="0.25">
      <c r="A39" s="17"/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N39" s="1522" t="s">
        <v>300</v>
      </c>
      <c r="O39" s="1522" t="s">
        <v>326</v>
      </c>
      <c r="P39" s="1522" t="s">
        <v>1077</v>
      </c>
      <c r="Q39" s="1513"/>
      <c r="R39" s="1514" t="s">
        <v>1477</v>
      </c>
      <c r="S39" s="1514" t="s">
        <v>1709</v>
      </c>
      <c r="T39" s="1513"/>
      <c r="U39" s="1513"/>
      <c r="V39" s="1513"/>
    </row>
    <row r="40" spans="1:22" s="4" customFormat="1" x14ac:dyDescent="0.25">
      <c r="A40" s="17"/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296"/>
      <c r="N40" s="1517" t="s">
        <v>39</v>
      </c>
      <c r="O40" s="1518">
        <v>898.15000000000009</v>
      </c>
      <c r="P40" s="1519">
        <v>0.17099902919996685</v>
      </c>
      <c r="Q40" s="1513"/>
      <c r="R40" s="1514" t="s">
        <v>39</v>
      </c>
      <c r="S40" s="1514">
        <v>898.15000000000009</v>
      </c>
      <c r="T40" s="1513"/>
      <c r="U40" s="1513"/>
      <c r="V40" s="1513"/>
    </row>
    <row r="41" spans="1:22" s="4" customFormat="1" x14ac:dyDescent="0.25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296"/>
      <c r="N41" s="1513" t="s">
        <v>993</v>
      </c>
      <c r="O41" s="1518">
        <v>589.71300000000008</v>
      </c>
      <c r="P41" s="1519">
        <v>0.11227562267616772</v>
      </c>
      <c r="Q41" s="1513"/>
      <c r="R41" s="1514" t="s">
        <v>993</v>
      </c>
      <c r="S41" s="1514">
        <v>589.71300000000008</v>
      </c>
      <c r="T41" s="1513"/>
      <c r="U41" s="1513"/>
      <c r="V41" s="1513"/>
    </row>
    <row r="42" spans="1:22" s="4" customFormat="1" x14ac:dyDescent="0.25">
      <c r="A42" s="17"/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296"/>
      <c r="N42" s="1513" t="s">
        <v>73</v>
      </c>
      <c r="O42" s="1518">
        <v>555.51700000000005</v>
      </c>
      <c r="P42" s="1519">
        <v>0.10576503669106271</v>
      </c>
      <c r="Q42" s="1513"/>
      <c r="R42" s="1514" t="s">
        <v>73</v>
      </c>
      <c r="S42" s="1514">
        <v>555.51700000000005</v>
      </c>
      <c r="T42" s="1513"/>
      <c r="U42" s="1513"/>
      <c r="V42" s="1513"/>
    </row>
    <row r="43" spans="1:22" s="4" customFormat="1" x14ac:dyDescent="0.2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296"/>
      <c r="N43" s="1513" t="s">
        <v>992</v>
      </c>
      <c r="O43" s="1518">
        <v>476.74</v>
      </c>
      <c r="P43" s="1519">
        <v>9.0766661672095059E-2</v>
      </c>
      <c r="Q43" s="1513"/>
      <c r="R43" s="1514" t="s">
        <v>992</v>
      </c>
      <c r="S43" s="1514">
        <v>476.74</v>
      </c>
      <c r="T43" s="1513"/>
      <c r="U43" s="1513"/>
      <c r="V43" s="1513"/>
    </row>
    <row r="44" spans="1:22" s="4" customFormat="1" x14ac:dyDescent="0.25">
      <c r="A44" s="17"/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296"/>
      <c r="N44" s="1513" t="s">
        <v>1000</v>
      </c>
      <c r="O44" s="1518">
        <v>441.84999999999997</v>
      </c>
      <c r="P44" s="1519">
        <v>8.4123944833274317E-2</v>
      </c>
      <c r="Q44" s="1513"/>
      <c r="R44" s="1514" t="s">
        <v>1000</v>
      </c>
      <c r="S44" s="1514">
        <v>441.84999999999997</v>
      </c>
      <c r="T44" s="1513"/>
      <c r="U44" s="1513"/>
      <c r="V44" s="1513"/>
    </row>
    <row r="45" spans="1:22" s="4" customFormat="1" x14ac:dyDescent="0.25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296"/>
      <c r="N45" s="1513" t="s">
        <v>1324</v>
      </c>
      <c r="O45" s="1518">
        <v>375.791</v>
      </c>
      <c r="P45" s="1519">
        <v>7.1546953384272929E-2</v>
      </c>
      <c r="Q45" s="1513"/>
      <c r="R45" s="1514" t="s">
        <v>1324</v>
      </c>
      <c r="S45" s="1514">
        <v>375.791</v>
      </c>
      <c r="T45" s="1513"/>
      <c r="U45" s="1513"/>
      <c r="V45" s="1513"/>
    </row>
    <row r="46" spans="1:22" s="4" customFormat="1" x14ac:dyDescent="0.25">
      <c r="A46" s="17"/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N46" s="1513" t="s">
        <v>303</v>
      </c>
      <c r="O46" s="1518">
        <v>1914.6079999999965</v>
      </c>
      <c r="P46" s="1519">
        <v>0.36452275154316038</v>
      </c>
      <c r="Q46" s="1513"/>
      <c r="R46" s="1514" t="s">
        <v>389</v>
      </c>
      <c r="S46" s="1514">
        <v>3337.7610000000004</v>
      </c>
      <c r="T46" s="1513"/>
      <c r="U46" s="1513"/>
      <c r="V46" s="1513"/>
    </row>
    <row r="47" spans="1:22" s="4" customFormat="1" x14ac:dyDescent="0.25">
      <c r="A47" s="17"/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N47" s="1513"/>
      <c r="O47" s="1518">
        <v>5252.368999999997</v>
      </c>
      <c r="P47" s="1519">
        <v>1</v>
      </c>
      <c r="Q47" s="1513"/>
      <c r="R47" s="1513"/>
      <c r="S47" s="1513"/>
      <c r="T47" s="1513"/>
      <c r="U47" s="1514"/>
      <c r="V47" s="1514"/>
    </row>
    <row r="48" spans="1:22" s="4" customFormat="1" x14ac:dyDescent="0.25">
      <c r="A48" s="17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N48" s="1513"/>
      <c r="O48" s="1520"/>
      <c r="P48" s="1513"/>
      <c r="Q48" s="1513"/>
      <c r="R48" s="1513"/>
      <c r="S48" s="1513"/>
      <c r="T48" s="1513"/>
      <c r="U48" s="1514"/>
      <c r="V48" s="1514"/>
    </row>
    <row r="49" spans="1:22" s="4" customFormat="1" ht="15.75" x14ac:dyDescent="0.25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N49" s="1513"/>
      <c r="O49" s="1523"/>
      <c r="P49" s="1513"/>
      <c r="Q49" s="1523"/>
      <c r="R49" s="1514"/>
      <c r="S49" s="1514"/>
      <c r="T49" s="1513"/>
      <c r="U49" s="1514"/>
      <c r="V49" s="1514"/>
    </row>
    <row r="50" spans="1:22" s="4" customFormat="1" ht="15.75" x14ac:dyDescent="0.25">
      <c r="A50" s="17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N50" s="1513"/>
      <c r="O50" s="1523"/>
      <c r="P50" s="1513"/>
      <c r="Q50" s="1523"/>
      <c r="R50" s="1514"/>
      <c r="S50" s="1514"/>
      <c r="T50" s="1513"/>
      <c r="U50" s="1514"/>
      <c r="V50" s="1514"/>
    </row>
    <row r="51" spans="1:22" s="4" customFormat="1" ht="15.75" x14ac:dyDescent="0.25">
      <c r="A51" s="17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N51" s="1513"/>
      <c r="O51" s="1523"/>
      <c r="P51" s="1513"/>
      <c r="Q51" s="1523"/>
      <c r="R51" s="1514"/>
      <c r="S51" s="1514"/>
      <c r="T51" s="1513"/>
      <c r="U51" s="1514"/>
      <c r="V51" s="1514"/>
    </row>
    <row r="52" spans="1:22" s="4" customFormat="1" x14ac:dyDescent="0.25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N52" s="1513"/>
      <c r="O52" s="1513"/>
      <c r="P52" s="1513"/>
      <c r="Q52" s="1513"/>
      <c r="R52" s="1514"/>
      <c r="S52" s="1514"/>
      <c r="T52" s="1513"/>
      <c r="U52" s="1514"/>
      <c r="V52" s="1514"/>
    </row>
    <row r="53" spans="1:22" s="4" customFormat="1" x14ac:dyDescent="0.25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N53" s="1513"/>
      <c r="O53" s="1520"/>
      <c r="P53" s="1513"/>
      <c r="Q53" s="1513"/>
      <c r="R53" s="1514"/>
      <c r="S53" s="1514"/>
      <c r="T53" s="1513"/>
      <c r="U53" s="1514"/>
      <c r="V53" s="1514"/>
    </row>
    <row r="54" spans="1:22" s="4" customFormat="1" x14ac:dyDescent="0.25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N54" s="1513"/>
      <c r="O54" s="1513"/>
      <c r="P54" s="1513"/>
      <c r="Q54" s="1513"/>
      <c r="R54" s="1514"/>
      <c r="S54" s="1514"/>
      <c r="T54" s="1513"/>
      <c r="U54" s="1514"/>
      <c r="V54" s="1514"/>
    </row>
    <row r="55" spans="1:22" s="4" customFormat="1" x14ac:dyDescent="0.25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N55" s="1513"/>
      <c r="O55" s="1513"/>
      <c r="P55" s="1513"/>
      <c r="Q55" s="1513"/>
      <c r="R55" s="1514"/>
      <c r="S55" s="1514"/>
      <c r="T55" s="1513"/>
      <c r="U55" s="1514"/>
      <c r="V55" s="1514"/>
    </row>
    <row r="56" spans="1:22" s="4" customFormat="1" x14ac:dyDescent="0.25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N56" s="1513"/>
      <c r="O56" s="1513"/>
      <c r="P56" s="1513"/>
      <c r="Q56" s="1513"/>
      <c r="R56" s="1514"/>
      <c r="S56" s="1514"/>
      <c r="T56" s="1513"/>
      <c r="U56" s="1514"/>
      <c r="V56" s="1514"/>
    </row>
    <row r="57" spans="1:22" s="4" customFormat="1" x14ac:dyDescent="0.25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N57" s="1513"/>
      <c r="O57" s="1513"/>
      <c r="P57" s="1513"/>
      <c r="Q57" s="1513"/>
      <c r="R57" s="1514"/>
      <c r="S57" s="1514"/>
      <c r="T57" s="1513"/>
      <c r="U57" s="1514"/>
      <c r="V57" s="1514"/>
    </row>
    <row r="58" spans="1:22" s="4" customFormat="1" x14ac:dyDescent="0.25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N58" s="1513"/>
      <c r="O58" s="1513"/>
      <c r="P58" s="1513"/>
      <c r="Q58" s="1513"/>
      <c r="R58" s="1514"/>
      <c r="S58" s="1514"/>
      <c r="T58" s="1513"/>
      <c r="U58" s="1514"/>
      <c r="V58" s="1514"/>
    </row>
    <row r="59" spans="1:22" s="4" customFormat="1" x14ac:dyDescent="0.25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N59" s="1513"/>
      <c r="O59" s="1513"/>
      <c r="P59" s="1513"/>
      <c r="Q59" s="1513"/>
      <c r="R59" s="1514"/>
      <c r="S59" s="1514"/>
      <c r="T59" s="1513"/>
      <c r="U59" s="1514"/>
      <c r="V59" s="1514"/>
    </row>
    <row r="60" spans="1:22" s="4" customFormat="1" x14ac:dyDescent="0.25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N60" s="1513"/>
      <c r="O60" s="1513"/>
      <c r="P60" s="1513"/>
      <c r="Q60" s="1513"/>
      <c r="R60" s="1514"/>
      <c r="S60" s="1514"/>
      <c r="T60" s="1513"/>
      <c r="U60" s="1514"/>
      <c r="V60" s="1514"/>
    </row>
    <row r="61" spans="1:22" s="4" customFormat="1" x14ac:dyDescent="0.25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N61" s="1513"/>
      <c r="O61" s="1513"/>
      <c r="P61" s="1513"/>
      <c r="Q61" s="1513"/>
      <c r="R61" s="1514"/>
      <c r="S61" s="1514"/>
      <c r="T61" s="1513"/>
      <c r="U61" s="1514"/>
      <c r="V61" s="1514"/>
    </row>
    <row r="62" spans="1:22" s="4" customFormat="1" x14ac:dyDescent="0.25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N62" s="1513"/>
      <c r="O62" s="1513"/>
      <c r="P62" s="1513"/>
      <c r="Q62" s="1513"/>
      <c r="R62" s="1514"/>
      <c r="S62" s="1514"/>
      <c r="T62" s="1513"/>
      <c r="U62" s="1514"/>
      <c r="V62" s="1514"/>
    </row>
    <row r="63" spans="1:22" s="4" customFormat="1" x14ac:dyDescent="0.25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N63" s="1513"/>
      <c r="O63" s="1513"/>
      <c r="P63" s="1513"/>
      <c r="Q63" s="1513"/>
      <c r="R63" s="1514"/>
      <c r="S63" s="1514"/>
      <c r="T63" s="1513"/>
      <c r="U63" s="1514"/>
      <c r="V63" s="1514"/>
    </row>
    <row r="64" spans="1:22" s="4" customFormat="1" x14ac:dyDescent="0.25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N64" s="1513"/>
      <c r="O64" s="1513"/>
      <c r="P64" s="1513"/>
      <c r="Q64" s="1513"/>
      <c r="R64" s="1514"/>
      <c r="S64" s="1514"/>
      <c r="T64" s="1513"/>
      <c r="U64" s="1514"/>
      <c r="V64" s="1514"/>
    </row>
    <row r="65" spans="1:22" s="4" customFormat="1" x14ac:dyDescent="0.25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N65" s="1513"/>
      <c r="O65" s="1513"/>
      <c r="P65" s="1513"/>
      <c r="Q65" s="1513"/>
      <c r="R65" s="1514"/>
      <c r="S65" s="1514"/>
      <c r="T65" s="1513"/>
      <c r="U65" s="1514"/>
      <c r="V65" s="1514"/>
    </row>
    <row r="66" spans="1:22" s="4" customFormat="1" x14ac:dyDescent="0.25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N66" s="1513"/>
      <c r="O66" s="1513"/>
      <c r="P66" s="1513"/>
      <c r="Q66" s="1513"/>
      <c r="R66" s="1514"/>
      <c r="S66" s="1514"/>
      <c r="T66" s="1513"/>
      <c r="U66" s="1514"/>
      <c r="V66" s="1514"/>
    </row>
    <row r="67" spans="1:22" s="4" customFormat="1" x14ac:dyDescent="0.25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N67" s="1513"/>
      <c r="O67" s="1513"/>
      <c r="P67" s="1513"/>
      <c r="Q67" s="1513"/>
      <c r="R67" s="1514"/>
      <c r="S67" s="1514"/>
      <c r="T67" s="1513"/>
      <c r="U67" s="1514"/>
      <c r="V67" s="1514"/>
    </row>
    <row r="68" spans="1:22" s="4" customFormat="1" x14ac:dyDescent="0.25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N68" s="1513"/>
      <c r="O68" s="1513"/>
      <c r="P68" s="1513"/>
      <c r="Q68" s="1513"/>
      <c r="R68" s="1513"/>
      <c r="S68" s="1513"/>
      <c r="T68" s="1513"/>
      <c r="U68" s="1514"/>
      <c r="V68" s="1514"/>
    </row>
    <row r="69" spans="1:22" s="4" customFormat="1" x14ac:dyDescent="0.25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N69" s="1513"/>
      <c r="O69" s="1513"/>
      <c r="P69" s="1513"/>
      <c r="Q69" s="1513"/>
      <c r="R69" s="1514" t="s">
        <v>1511</v>
      </c>
      <c r="S69" s="1514" t="s">
        <v>1459</v>
      </c>
      <c r="T69" s="1513"/>
      <c r="U69" s="1514"/>
      <c r="V69" s="1514"/>
    </row>
    <row r="70" spans="1:22" s="4" customFormat="1" x14ac:dyDescent="0.25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N70" s="1513"/>
      <c r="O70" s="1513"/>
      <c r="P70" s="1513"/>
      <c r="Q70" s="1513"/>
      <c r="R70" s="1514" t="s">
        <v>1127</v>
      </c>
      <c r="S70" s="1514" t="s">
        <v>1512</v>
      </c>
      <c r="T70" s="1513"/>
      <c r="U70" s="1514"/>
      <c r="V70" s="1514"/>
    </row>
    <row r="71" spans="1:22" s="4" customFormat="1" x14ac:dyDescent="0.25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N71" s="1513"/>
      <c r="O71" s="1515" t="s">
        <v>305</v>
      </c>
      <c r="P71" s="1513"/>
      <c r="Q71" s="1513"/>
      <c r="R71" s="1514" t="s">
        <v>1508</v>
      </c>
      <c r="S71" s="1514" t="s">
        <v>384</v>
      </c>
      <c r="T71" s="1513"/>
      <c r="U71" s="1514"/>
      <c r="V71" s="1514"/>
    </row>
    <row r="72" spans="1:22" s="4" customFormat="1" x14ac:dyDescent="0.25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N72" s="1513" t="s">
        <v>312</v>
      </c>
      <c r="O72" s="1513"/>
      <c r="P72" s="1513"/>
      <c r="Q72" s="1513"/>
      <c r="R72" s="1514"/>
      <c r="S72" s="1514"/>
      <c r="T72" s="1513"/>
      <c r="U72" s="1514"/>
      <c r="V72" s="1514"/>
    </row>
    <row r="73" spans="1:22" s="4" customFormat="1" x14ac:dyDescent="0.25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N73" s="1522" t="s">
        <v>300</v>
      </c>
      <c r="O73" s="1522" t="s">
        <v>326</v>
      </c>
      <c r="P73" s="1522" t="s">
        <v>1077</v>
      </c>
      <c r="Q73" s="1513"/>
      <c r="R73" s="1514" t="s">
        <v>1477</v>
      </c>
      <c r="S73" s="1514" t="s">
        <v>1709</v>
      </c>
      <c r="T73" s="1513"/>
      <c r="U73" s="1514"/>
      <c r="V73" s="1514"/>
    </row>
    <row r="74" spans="1:22" s="4" customFormat="1" x14ac:dyDescent="0.25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296"/>
      <c r="N74" s="1517" t="s">
        <v>996</v>
      </c>
      <c r="O74" s="1518">
        <v>2186.933</v>
      </c>
      <c r="P74" s="1519">
        <v>0.30108483349168164</v>
      </c>
      <c r="Q74" s="1519"/>
      <c r="R74" s="1514" t="s">
        <v>996</v>
      </c>
      <c r="S74" s="1514">
        <v>2186.933</v>
      </c>
      <c r="T74" s="1513"/>
      <c r="U74" s="1514"/>
      <c r="V74" s="1514"/>
    </row>
    <row r="75" spans="1:22" s="4" customFormat="1" x14ac:dyDescent="0.25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296"/>
      <c r="N75" s="1513" t="s">
        <v>73</v>
      </c>
      <c r="O75" s="1518">
        <v>1058.845</v>
      </c>
      <c r="P75" s="1519">
        <v>0.1457759202126904</v>
      </c>
      <c r="Q75" s="1519"/>
      <c r="R75" s="1514" t="s">
        <v>73</v>
      </c>
      <c r="S75" s="1514">
        <v>1058.845</v>
      </c>
      <c r="T75" s="1513"/>
      <c r="U75" s="1514"/>
      <c r="V75" s="1514"/>
    </row>
    <row r="76" spans="1:22" s="4" customFormat="1" x14ac:dyDescent="0.25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296"/>
      <c r="N76" s="1513" t="s">
        <v>993</v>
      </c>
      <c r="O76" s="1518">
        <v>883.37399999999991</v>
      </c>
      <c r="P76" s="1519">
        <v>0.12161804394596484</v>
      </c>
      <c r="Q76" s="1519"/>
      <c r="R76" s="1514" t="s">
        <v>993</v>
      </c>
      <c r="S76" s="1514">
        <v>883.37399999999991</v>
      </c>
      <c r="T76" s="1513"/>
      <c r="U76" s="1514"/>
      <c r="V76" s="1514"/>
    </row>
    <row r="77" spans="1:22" s="4" customFormat="1" x14ac:dyDescent="0.25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296"/>
      <c r="N77" s="1513" t="s">
        <v>999</v>
      </c>
      <c r="O77" s="1518">
        <v>708.27299999999991</v>
      </c>
      <c r="P77" s="1519">
        <v>9.7511107231750493E-2</v>
      </c>
      <c r="Q77" s="1519"/>
      <c r="R77" s="1514" t="s">
        <v>999</v>
      </c>
      <c r="S77" s="1514">
        <v>708.27299999999991</v>
      </c>
      <c r="T77" s="1513"/>
      <c r="U77" s="1514"/>
      <c r="V77" s="1514"/>
    </row>
    <row r="78" spans="1:22" s="4" customFormat="1" x14ac:dyDescent="0.25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296"/>
      <c r="N78" s="1513" t="s">
        <v>60</v>
      </c>
      <c r="O78" s="1518">
        <v>567.19200000000001</v>
      </c>
      <c r="P78" s="1519">
        <v>7.8087855859239344E-2</v>
      </c>
      <c r="Q78" s="1519"/>
      <c r="R78" s="1514" t="s">
        <v>60</v>
      </c>
      <c r="S78" s="1514">
        <v>567.19200000000001</v>
      </c>
      <c r="T78" s="1513"/>
      <c r="U78" s="1514"/>
      <c r="V78" s="1514"/>
    </row>
    <row r="79" spans="1:22" s="4" customFormat="1" x14ac:dyDescent="0.25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N79" s="1513" t="s">
        <v>994</v>
      </c>
      <c r="O79" s="1518">
        <v>344.17700000000002</v>
      </c>
      <c r="P79" s="1519">
        <v>4.738438476929404E-2</v>
      </c>
      <c r="Q79" s="1519"/>
      <c r="R79" s="1514" t="s">
        <v>994</v>
      </c>
      <c r="S79" s="1514">
        <v>344.17700000000002</v>
      </c>
      <c r="T79" s="1513"/>
      <c r="U79" s="1514"/>
      <c r="V79" s="1514"/>
    </row>
    <row r="80" spans="1:22" s="4" customFormat="1" x14ac:dyDescent="0.25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N80" s="1513" t="s">
        <v>303</v>
      </c>
      <c r="O80" s="1517">
        <v>1514.7170000000069</v>
      </c>
      <c r="P80" s="1519">
        <v>0.20853785448937925</v>
      </c>
      <c r="Q80" s="1521"/>
      <c r="R80" s="1514" t="s">
        <v>389</v>
      </c>
      <c r="S80" s="1514">
        <v>5748.7939999999999</v>
      </c>
      <c r="T80" s="1513"/>
      <c r="U80" s="1514"/>
      <c r="V80" s="1514"/>
    </row>
    <row r="81" spans="1:22" s="4" customFormat="1" x14ac:dyDescent="0.25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N81" s="1513" t="s">
        <v>289</v>
      </c>
      <c r="O81" s="1517">
        <v>7263.5110000000068</v>
      </c>
      <c r="P81" s="1519">
        <v>1</v>
      </c>
      <c r="Q81" s="1513"/>
      <c r="R81" s="1514"/>
      <c r="S81" s="1514"/>
      <c r="T81" s="1513"/>
      <c r="U81" s="1514"/>
      <c r="V81" s="1514"/>
    </row>
    <row r="82" spans="1:22" s="4" customFormat="1" x14ac:dyDescent="0.25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N82" s="1513"/>
      <c r="O82" s="1520"/>
      <c r="P82" s="1513"/>
      <c r="Q82" s="1513"/>
      <c r="R82" s="1514"/>
      <c r="S82" s="1514"/>
      <c r="T82" s="1513"/>
      <c r="U82" s="1514"/>
      <c r="V82" s="1514"/>
    </row>
    <row r="83" spans="1:22" s="4" customFormat="1" x14ac:dyDescent="0.25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N83" s="1513"/>
      <c r="O83" s="1520"/>
      <c r="P83" s="1513"/>
      <c r="Q83" s="1513"/>
      <c r="R83" s="1514"/>
      <c r="S83" s="1514"/>
      <c r="T83" s="1513"/>
      <c r="U83" s="1514"/>
      <c r="V83" s="1514"/>
    </row>
    <row r="84" spans="1:22" s="4" customFormat="1" x14ac:dyDescent="0.25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N84" s="1513"/>
      <c r="O84" s="1520"/>
      <c r="P84" s="1513"/>
      <c r="Q84" s="1513"/>
      <c r="R84" s="1514"/>
      <c r="S84" s="1514"/>
      <c r="T84" s="1513"/>
      <c r="U84" s="1514"/>
      <c r="V84" s="1514"/>
    </row>
    <row r="85" spans="1:22" s="4" customFormat="1" x14ac:dyDescent="0.25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N85" s="1513"/>
      <c r="O85" s="1520"/>
      <c r="P85" s="1513"/>
      <c r="Q85" s="1513"/>
      <c r="R85" s="1514"/>
      <c r="S85" s="1514"/>
      <c r="T85" s="1513"/>
      <c r="U85" s="1514"/>
      <c r="V85" s="1514"/>
    </row>
    <row r="86" spans="1:22" s="4" customFormat="1" x14ac:dyDescent="0.25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N86" s="1513"/>
      <c r="O86" s="1513"/>
      <c r="P86" s="1513"/>
      <c r="Q86" s="1513"/>
      <c r="R86" s="1514"/>
      <c r="S86" s="1514"/>
      <c r="T86" s="1513"/>
      <c r="U86" s="1514"/>
      <c r="V86" s="1514"/>
    </row>
    <row r="87" spans="1:22" s="4" customFormat="1" x14ac:dyDescent="0.25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N87" s="1513"/>
      <c r="O87" s="1520"/>
      <c r="P87" s="1513"/>
      <c r="Q87" s="1513"/>
      <c r="R87" s="1514"/>
      <c r="S87" s="1514"/>
      <c r="T87" s="1513"/>
      <c r="U87" s="1514"/>
      <c r="V87" s="1514"/>
    </row>
    <row r="88" spans="1:22" s="4" customFormat="1" x14ac:dyDescent="0.25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N88" s="1513"/>
      <c r="O88" s="1520"/>
      <c r="P88" s="1513"/>
      <c r="Q88" s="1513"/>
      <c r="R88" s="1514"/>
      <c r="S88" s="1514"/>
      <c r="T88" s="1513"/>
      <c r="U88" s="1514"/>
      <c r="V88" s="1514"/>
    </row>
    <row r="89" spans="1:22" s="4" customFormat="1" x14ac:dyDescent="0.25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N89" s="1513"/>
      <c r="O89" s="1513"/>
      <c r="P89" s="1513"/>
      <c r="Q89" s="1513"/>
      <c r="R89" s="1514"/>
      <c r="S89" s="1514"/>
      <c r="T89" s="1513"/>
      <c r="U89" s="1514"/>
      <c r="V89" s="1514"/>
    </row>
    <row r="90" spans="1:22" s="4" customFormat="1" x14ac:dyDescent="0.25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N90" s="1513"/>
      <c r="O90" s="1513"/>
      <c r="P90" s="1513"/>
      <c r="Q90" s="1513"/>
      <c r="R90" s="1514"/>
      <c r="S90" s="1514"/>
      <c r="T90" s="1513"/>
      <c r="U90" s="1514"/>
      <c r="V90" s="1514"/>
    </row>
    <row r="91" spans="1:22" s="4" customFormat="1" x14ac:dyDescent="0.25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N91" s="1513"/>
      <c r="O91" s="1513"/>
      <c r="P91" s="1513"/>
      <c r="Q91" s="1513"/>
      <c r="R91" s="1514"/>
      <c r="S91" s="1514"/>
      <c r="T91" s="1513"/>
      <c r="U91" s="1514"/>
      <c r="V91" s="1514"/>
    </row>
  </sheetData>
  <pageMargins left="0.78740157480314965" right="0.59055118110236227" top="0.78740157480314965" bottom="0.59055118110236227" header="0" footer="0"/>
  <pageSetup paperSize="9" scale="55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A1:AC88"/>
  <sheetViews>
    <sheetView view="pageBreakPreview" zoomScale="85" zoomScaleNormal="60" zoomScaleSheetLayoutView="85" workbookViewId="0">
      <pane ySplit="4" topLeftCell="A5" activePane="bottomLeft" state="frozen"/>
      <selection pane="bottomLeft" activeCell="A5" sqref="A5:XFD81"/>
    </sheetView>
  </sheetViews>
  <sheetFormatPr baseColWidth="10" defaultRowHeight="15" x14ac:dyDescent="0.25"/>
  <cols>
    <col min="1" max="1" width="2.42578125" customWidth="1"/>
    <col min="2" max="2" width="5.140625" customWidth="1"/>
    <col min="3" max="3" width="64.5703125" customWidth="1"/>
    <col min="4" max="9" width="14.140625" customWidth="1"/>
    <col min="10" max="10" width="19.7109375" customWidth="1"/>
    <col min="11" max="11" width="5.85546875" customWidth="1"/>
    <col min="12" max="12" width="49.85546875" style="1455" bestFit="1" customWidth="1"/>
    <col min="13" max="13" width="22.42578125" style="1455" bestFit="1" customWidth="1"/>
    <col min="14" max="14" width="8.85546875" style="1455" bestFit="1" customWidth="1"/>
    <col min="15" max="15" width="9.85546875" style="1455" bestFit="1" customWidth="1"/>
    <col min="16" max="16" width="10" style="1455" bestFit="1" customWidth="1"/>
    <col min="17" max="17" width="12.42578125" style="1455" bestFit="1" customWidth="1"/>
    <col min="18" max="18" width="14.85546875" style="1455" customWidth="1"/>
    <col min="19" max="19" width="4" style="1455" customWidth="1"/>
    <col min="20" max="20" width="31.5703125" style="1455" bestFit="1" customWidth="1"/>
    <col min="21" max="21" width="22.28515625" style="1455" bestFit="1" customWidth="1"/>
    <col min="22" max="22" width="9" style="1455" bestFit="1" customWidth="1"/>
    <col min="23" max="23" width="10" style="1455" bestFit="1" customWidth="1"/>
    <col min="24" max="24" width="9.7109375" bestFit="1" customWidth="1"/>
    <col min="25" max="25" width="8" bestFit="1" customWidth="1"/>
    <col min="26" max="26" width="9.5703125" bestFit="1" customWidth="1"/>
    <col min="27" max="27" width="12.28515625" bestFit="1" customWidth="1"/>
  </cols>
  <sheetData>
    <row r="1" spans="1:29" ht="20.25" x14ac:dyDescent="0.3">
      <c r="A1" s="39" t="s">
        <v>328</v>
      </c>
      <c r="B1" s="4"/>
      <c r="C1" s="38"/>
      <c r="D1" s="38"/>
      <c r="E1" s="38"/>
      <c r="F1" s="38"/>
      <c r="G1" s="38"/>
      <c r="H1" s="38"/>
      <c r="I1" s="38"/>
      <c r="J1" s="38"/>
      <c r="K1" s="17"/>
    </row>
    <row r="2" spans="1:29" ht="15.75" x14ac:dyDescent="0.25">
      <c r="A2" s="17"/>
      <c r="B2" s="38"/>
      <c r="C2" s="38"/>
      <c r="D2" s="38"/>
      <c r="E2" s="38"/>
      <c r="F2" s="38"/>
      <c r="G2" s="38"/>
      <c r="H2" s="38"/>
      <c r="I2" s="38"/>
      <c r="J2" s="38"/>
      <c r="K2" s="17"/>
      <c r="L2" s="1455" t="s">
        <v>1460</v>
      </c>
      <c r="M2" s="1455" t="s">
        <v>1478</v>
      </c>
      <c r="X2" s="1188"/>
      <c r="Y2" s="1188"/>
    </row>
    <row r="3" spans="1:29" ht="21.75" customHeight="1" x14ac:dyDescent="0.25">
      <c r="A3" s="17"/>
      <c r="B3" s="2051" t="s">
        <v>226</v>
      </c>
      <c r="C3" s="2111" t="s">
        <v>3</v>
      </c>
      <c r="D3" s="2054" t="s">
        <v>292</v>
      </c>
      <c r="E3" s="2054"/>
      <c r="F3" s="2054" t="s">
        <v>294</v>
      </c>
      <c r="G3" s="2054"/>
      <c r="H3" s="2046" t="s">
        <v>238</v>
      </c>
      <c r="I3" s="2046"/>
      <c r="J3" s="1481" t="s">
        <v>285</v>
      </c>
      <c r="K3" s="17"/>
      <c r="M3" s="1455" t="s">
        <v>292</v>
      </c>
      <c r="O3" s="1455" t="s">
        <v>525</v>
      </c>
      <c r="Q3" s="1455" t="s">
        <v>389</v>
      </c>
      <c r="X3" s="1188"/>
      <c r="Y3" s="1188"/>
    </row>
    <row r="4" spans="1:29" ht="21.75" customHeight="1" x14ac:dyDescent="0.25">
      <c r="A4" s="17"/>
      <c r="B4" s="2052"/>
      <c r="C4" s="2112"/>
      <c r="D4" s="1483" t="s">
        <v>281</v>
      </c>
      <c r="E4" s="1483" t="s">
        <v>282</v>
      </c>
      <c r="F4" s="1483" t="s">
        <v>281</v>
      </c>
      <c r="G4" s="1483" t="s">
        <v>282</v>
      </c>
      <c r="H4" s="1482" t="s">
        <v>281</v>
      </c>
      <c r="I4" s="1483" t="s">
        <v>282</v>
      </c>
      <c r="J4" s="1524" t="s">
        <v>296</v>
      </c>
      <c r="K4" s="17"/>
      <c r="L4" s="1455" t="s">
        <v>1477</v>
      </c>
      <c r="M4" s="1455" t="s">
        <v>383</v>
      </c>
      <c r="N4" s="1455" t="s">
        <v>384</v>
      </c>
      <c r="O4" s="1455" t="s">
        <v>383</v>
      </c>
      <c r="P4" s="1455" t="s">
        <v>384</v>
      </c>
    </row>
    <row r="5" spans="1:29" ht="19.149999999999999" customHeight="1" x14ac:dyDescent="0.25">
      <c r="A5" s="17"/>
      <c r="B5" s="41">
        <v>1</v>
      </c>
      <c r="C5" s="1525" t="str">
        <f t="shared" ref="C5:C36" si="0">+L5</f>
        <v>Agroindustrial Laredo S.A.A.</v>
      </c>
      <c r="D5" s="935" t="str">
        <f t="shared" ref="D5:D36" si="1">+IF(M5&lt;&gt;0,M5,"")</f>
        <v/>
      </c>
      <c r="E5" s="936" t="str">
        <f t="shared" ref="E5:E36" si="2">+IF(N5&lt;&gt;0,N5,"")</f>
        <v/>
      </c>
      <c r="F5" s="935" t="str">
        <f t="shared" ref="F5:F36" si="3">+IF(O5&lt;&gt;0,O5,"")</f>
        <v/>
      </c>
      <c r="G5" s="936">
        <f t="shared" ref="G5:G36" si="4">+IF(P5&lt;&gt;0,P5,"")</f>
        <v>18.299999999999997</v>
      </c>
      <c r="H5" s="937" t="str">
        <f t="shared" ref="H5:H36" si="5">+IF((M5+O5)&lt;&gt;0,M5+O5,"")</f>
        <v/>
      </c>
      <c r="I5" s="938">
        <f t="shared" ref="I5:I36" si="6">+IF((N5+P5)&lt;&gt;0,N5+P5,"")</f>
        <v>18.299999999999997</v>
      </c>
      <c r="J5" s="939">
        <f t="shared" ref="J5:J67" si="7">SUM(H5:I5)</f>
        <v>18.299999999999997</v>
      </c>
      <c r="K5" s="17"/>
      <c r="L5" s="1455" t="s">
        <v>1479</v>
      </c>
      <c r="P5" s="1455">
        <v>18.299999999999997</v>
      </c>
      <c r="Q5" s="1455">
        <v>18.299999999999997</v>
      </c>
    </row>
    <row r="6" spans="1:29" ht="19.149999999999999" customHeight="1" x14ac:dyDescent="0.25">
      <c r="A6" s="17"/>
      <c r="B6" s="42">
        <f>+B5+1</f>
        <v>2</v>
      </c>
      <c r="C6" s="813" t="str">
        <f t="shared" si="0"/>
        <v>Aguaytia Energy del Peru S.R.L.</v>
      </c>
      <c r="D6" s="940" t="str">
        <f t="shared" si="1"/>
        <v/>
      </c>
      <c r="E6" s="941" t="str">
        <f t="shared" si="2"/>
        <v/>
      </c>
      <c r="F6" s="940" t="str">
        <f t="shared" si="3"/>
        <v/>
      </c>
      <c r="G6" s="941">
        <f t="shared" si="4"/>
        <v>1</v>
      </c>
      <c r="H6" s="942" t="str">
        <f t="shared" si="5"/>
        <v/>
      </c>
      <c r="I6" s="943">
        <f t="shared" si="6"/>
        <v>1</v>
      </c>
      <c r="J6" s="944">
        <f t="shared" si="7"/>
        <v>1</v>
      </c>
      <c r="K6" s="17"/>
      <c r="L6" s="1455" t="s">
        <v>1480</v>
      </c>
      <c r="P6" s="1455">
        <v>1</v>
      </c>
      <c r="Q6" s="1455">
        <v>1</v>
      </c>
    </row>
    <row r="7" spans="1:29" ht="19.149999999999999" customHeight="1" x14ac:dyDescent="0.25">
      <c r="A7" s="17"/>
      <c r="B7" s="42">
        <f t="shared" ref="B7:B70" si="8">+B6+1</f>
        <v>3</v>
      </c>
      <c r="C7" s="813" t="str">
        <f t="shared" si="0"/>
        <v>Alicorp S.A.A.</v>
      </c>
      <c r="D7" s="940" t="str">
        <f t="shared" si="1"/>
        <v/>
      </c>
      <c r="E7" s="941">
        <f t="shared" si="2"/>
        <v>11.235999999999994</v>
      </c>
      <c r="F7" s="940" t="str">
        <f t="shared" si="3"/>
        <v/>
      </c>
      <c r="G7" s="941" t="str">
        <f t="shared" si="4"/>
        <v/>
      </c>
      <c r="H7" s="942" t="str">
        <f t="shared" si="5"/>
        <v/>
      </c>
      <c r="I7" s="943">
        <f t="shared" si="6"/>
        <v>11.235999999999994</v>
      </c>
      <c r="J7" s="944">
        <f t="shared" si="7"/>
        <v>11.235999999999994</v>
      </c>
      <c r="K7" s="17"/>
      <c r="L7" s="1455" t="s">
        <v>1481</v>
      </c>
      <c r="N7" s="1455">
        <v>11.235999999999994</v>
      </c>
      <c r="Q7" s="1455">
        <v>11.235999999999994</v>
      </c>
    </row>
    <row r="8" spans="1:29" ht="19.149999999999999" customHeight="1" x14ac:dyDescent="0.25">
      <c r="A8" s="17"/>
      <c r="B8" s="42">
        <f t="shared" si="8"/>
        <v>4</v>
      </c>
      <c r="C8" s="813" t="str">
        <f t="shared" si="0"/>
        <v>Anabi S.A.C.</v>
      </c>
      <c r="D8" s="940" t="str">
        <f t="shared" si="1"/>
        <v/>
      </c>
      <c r="E8" s="941" t="str">
        <f t="shared" si="2"/>
        <v/>
      </c>
      <c r="F8" s="940" t="str">
        <f t="shared" si="3"/>
        <v/>
      </c>
      <c r="G8" s="941">
        <f t="shared" si="4"/>
        <v>3.4699999999999998</v>
      </c>
      <c r="H8" s="942" t="str">
        <f t="shared" si="5"/>
        <v/>
      </c>
      <c r="I8" s="943">
        <f t="shared" si="6"/>
        <v>3.4699999999999998</v>
      </c>
      <c r="J8" s="944">
        <f t="shared" si="7"/>
        <v>3.4699999999999998</v>
      </c>
      <c r="K8" s="17"/>
      <c r="L8" s="1455" t="s">
        <v>105</v>
      </c>
      <c r="P8" s="1455">
        <v>3.4699999999999998</v>
      </c>
      <c r="Q8" s="1455">
        <v>3.4699999999999998</v>
      </c>
      <c r="AC8" s="1188"/>
    </row>
    <row r="9" spans="1:29" ht="19.149999999999999" customHeight="1" x14ac:dyDescent="0.25">
      <c r="A9" s="17"/>
      <c r="B9" s="42">
        <f t="shared" si="8"/>
        <v>5</v>
      </c>
      <c r="C9" s="813" t="str">
        <f t="shared" si="0"/>
        <v>Anglo American Quellaveco S.A.</v>
      </c>
      <c r="D9" s="940" t="str">
        <f t="shared" si="1"/>
        <v/>
      </c>
      <c r="E9" s="941" t="str">
        <f t="shared" si="2"/>
        <v/>
      </c>
      <c r="F9" s="940" t="str">
        <f t="shared" si="3"/>
        <v/>
      </c>
      <c r="G9" s="941">
        <f t="shared" si="4"/>
        <v>10.555999999999999</v>
      </c>
      <c r="H9" s="942" t="str">
        <f t="shared" si="5"/>
        <v/>
      </c>
      <c r="I9" s="943">
        <f t="shared" si="6"/>
        <v>10.555999999999999</v>
      </c>
      <c r="J9" s="944">
        <f t="shared" si="7"/>
        <v>10.555999999999999</v>
      </c>
      <c r="K9" s="17"/>
      <c r="L9" s="1455" t="s">
        <v>1001</v>
      </c>
      <c r="P9" s="1455">
        <v>10.555999999999999</v>
      </c>
      <c r="Q9" s="1455">
        <v>10.555999999999999</v>
      </c>
      <c r="AC9" s="1188"/>
    </row>
    <row r="10" spans="1:29" ht="19.149999999999999" customHeight="1" x14ac:dyDescent="0.25">
      <c r="A10" s="17"/>
      <c r="B10" s="42">
        <f t="shared" si="8"/>
        <v>6</v>
      </c>
      <c r="C10" s="813" t="str">
        <f t="shared" si="0"/>
        <v>Apumayo S.A.C.</v>
      </c>
      <c r="D10" s="940" t="str">
        <f t="shared" si="1"/>
        <v/>
      </c>
      <c r="E10" s="941" t="str">
        <f t="shared" si="2"/>
        <v/>
      </c>
      <c r="F10" s="940" t="str">
        <f t="shared" si="3"/>
        <v/>
      </c>
      <c r="G10" s="941">
        <f t="shared" si="4"/>
        <v>3.1999999999999997</v>
      </c>
      <c r="H10" s="942" t="str">
        <f t="shared" si="5"/>
        <v/>
      </c>
      <c r="I10" s="943">
        <f t="shared" si="6"/>
        <v>3.1999999999999997</v>
      </c>
      <c r="J10" s="944">
        <f t="shared" si="7"/>
        <v>3.1999999999999997</v>
      </c>
      <c r="K10" s="17"/>
      <c r="L10" s="1455" t="s">
        <v>107</v>
      </c>
      <c r="P10" s="1455">
        <v>3.1999999999999997</v>
      </c>
      <c r="Q10" s="1455">
        <v>3.1999999999999997</v>
      </c>
      <c r="AC10" s="1188"/>
    </row>
    <row r="11" spans="1:29" ht="19.149999999999999" customHeight="1" x14ac:dyDescent="0.25">
      <c r="A11" s="17"/>
      <c r="B11" s="42">
        <f t="shared" si="8"/>
        <v>7</v>
      </c>
      <c r="C11" s="813" t="str">
        <f t="shared" si="0"/>
        <v>Aruntani S.A.C.</v>
      </c>
      <c r="D11" s="940" t="str">
        <f t="shared" si="1"/>
        <v/>
      </c>
      <c r="E11" s="941" t="str">
        <f t="shared" si="2"/>
        <v/>
      </c>
      <c r="F11" s="940" t="str">
        <f t="shared" si="3"/>
        <v/>
      </c>
      <c r="G11" s="941">
        <f t="shared" si="4"/>
        <v>4.8000000000000016</v>
      </c>
      <c r="H11" s="942" t="str">
        <f t="shared" si="5"/>
        <v/>
      </c>
      <c r="I11" s="943">
        <f t="shared" si="6"/>
        <v>4.8000000000000016</v>
      </c>
      <c r="J11" s="944">
        <f t="shared" si="7"/>
        <v>4.8000000000000016</v>
      </c>
      <c r="K11" s="17"/>
      <c r="L11" s="1455" t="s">
        <v>109</v>
      </c>
      <c r="P11" s="1455">
        <v>4.8000000000000016</v>
      </c>
      <c r="Q11" s="1455">
        <v>4.8000000000000016</v>
      </c>
      <c r="AC11" s="1188"/>
    </row>
    <row r="12" spans="1:29" ht="19.149999999999999" customHeight="1" x14ac:dyDescent="0.25">
      <c r="A12" s="17"/>
      <c r="B12" s="42">
        <f t="shared" si="8"/>
        <v>8</v>
      </c>
      <c r="C12" s="813" t="str">
        <f t="shared" si="0"/>
        <v>Austral Group S.A.A</v>
      </c>
      <c r="D12" s="940" t="str">
        <f t="shared" si="1"/>
        <v/>
      </c>
      <c r="E12" s="941" t="str">
        <f t="shared" si="2"/>
        <v/>
      </c>
      <c r="F12" s="940" t="str">
        <f t="shared" si="3"/>
        <v/>
      </c>
      <c r="G12" s="941">
        <f t="shared" si="4"/>
        <v>5.8620000000000001</v>
      </c>
      <c r="H12" s="942" t="str">
        <f t="shared" si="5"/>
        <v/>
      </c>
      <c r="I12" s="943">
        <f t="shared" si="6"/>
        <v>5.8620000000000001</v>
      </c>
      <c r="J12" s="944">
        <f t="shared" si="7"/>
        <v>5.8620000000000001</v>
      </c>
      <c r="K12" s="17"/>
      <c r="L12" s="1455" t="s">
        <v>1482</v>
      </c>
      <c r="P12" s="1455">
        <v>5.8620000000000001</v>
      </c>
      <c r="Q12" s="1455">
        <v>5.8620000000000001</v>
      </c>
      <c r="AC12" s="1188"/>
    </row>
    <row r="13" spans="1:29" ht="19.149999999999999" customHeight="1" x14ac:dyDescent="0.25">
      <c r="A13" s="17"/>
      <c r="B13" s="42">
        <f t="shared" si="8"/>
        <v>9</v>
      </c>
      <c r="C13" s="813" t="str">
        <f t="shared" si="0"/>
        <v>Cartavio S.A.A.</v>
      </c>
      <c r="D13" s="940" t="str">
        <f t="shared" si="1"/>
        <v/>
      </c>
      <c r="E13" s="941" t="str">
        <f t="shared" si="2"/>
        <v/>
      </c>
      <c r="F13" s="940" t="str">
        <f t="shared" si="3"/>
        <v/>
      </c>
      <c r="G13" s="941">
        <f t="shared" si="4"/>
        <v>9.7999999999999989</v>
      </c>
      <c r="H13" s="942" t="str">
        <f t="shared" si="5"/>
        <v/>
      </c>
      <c r="I13" s="943">
        <f t="shared" si="6"/>
        <v>9.7999999999999989</v>
      </c>
      <c r="J13" s="944">
        <f t="shared" si="7"/>
        <v>9.7999999999999989</v>
      </c>
      <c r="K13" s="17"/>
      <c r="L13" s="1455" t="s">
        <v>1425</v>
      </c>
      <c r="P13" s="1455">
        <v>9.7999999999999989</v>
      </c>
      <c r="Q13" s="1455">
        <v>9.7999999999999989</v>
      </c>
      <c r="AC13" s="1188"/>
    </row>
    <row r="14" spans="1:29" ht="19.149999999999999" customHeight="1" x14ac:dyDescent="0.25">
      <c r="A14" s="17"/>
      <c r="B14" s="42">
        <f t="shared" si="8"/>
        <v>10</v>
      </c>
      <c r="C14" s="813" t="str">
        <f t="shared" si="0"/>
        <v>Casa Grande S.A.A.</v>
      </c>
      <c r="D14" s="940" t="str">
        <f t="shared" si="1"/>
        <v/>
      </c>
      <c r="E14" s="941" t="str">
        <f t="shared" si="2"/>
        <v/>
      </c>
      <c r="F14" s="940" t="str">
        <f t="shared" si="3"/>
        <v/>
      </c>
      <c r="G14" s="941">
        <f t="shared" si="4"/>
        <v>32</v>
      </c>
      <c r="H14" s="942" t="str">
        <f t="shared" si="5"/>
        <v/>
      </c>
      <c r="I14" s="943">
        <f t="shared" si="6"/>
        <v>32</v>
      </c>
      <c r="J14" s="944">
        <f t="shared" si="7"/>
        <v>32</v>
      </c>
      <c r="K14" s="17"/>
      <c r="L14" s="1455" t="s">
        <v>1443</v>
      </c>
      <c r="P14" s="1455">
        <v>32</v>
      </c>
      <c r="Q14" s="1455">
        <v>32</v>
      </c>
      <c r="AC14" s="1188"/>
    </row>
    <row r="15" spans="1:29" ht="19.149999999999999" customHeight="1" x14ac:dyDescent="0.25">
      <c r="A15" s="17"/>
      <c r="B15" s="42">
        <f t="shared" si="8"/>
        <v>11</v>
      </c>
      <c r="C15" s="813" t="str">
        <f t="shared" si="0"/>
        <v>Castrovirreyna Compañía Minera S.A.</v>
      </c>
      <c r="D15" s="940">
        <f t="shared" si="1"/>
        <v>1</v>
      </c>
      <c r="E15" s="941" t="str">
        <f t="shared" si="2"/>
        <v/>
      </c>
      <c r="F15" s="940" t="str">
        <f t="shared" si="3"/>
        <v/>
      </c>
      <c r="G15" s="941" t="str">
        <f t="shared" si="4"/>
        <v/>
      </c>
      <c r="H15" s="942">
        <f t="shared" si="5"/>
        <v>1</v>
      </c>
      <c r="I15" s="943" t="str">
        <f t="shared" si="6"/>
        <v/>
      </c>
      <c r="J15" s="944">
        <f t="shared" si="7"/>
        <v>1</v>
      </c>
      <c r="K15" s="17"/>
      <c r="L15" s="1455" t="s">
        <v>1491</v>
      </c>
      <c r="M15" s="1455">
        <v>1</v>
      </c>
      <c r="Q15" s="1455">
        <v>1</v>
      </c>
      <c r="AC15" s="1188"/>
    </row>
    <row r="16" spans="1:29" ht="19.149999999999999" customHeight="1" x14ac:dyDescent="0.25">
      <c r="A16" s="17"/>
      <c r="B16" s="42">
        <f t="shared" si="8"/>
        <v>12</v>
      </c>
      <c r="C16" s="813" t="str">
        <f t="shared" si="0"/>
        <v>Cementos Pacasmayo S.A.A.</v>
      </c>
      <c r="D16" s="940" t="str">
        <f t="shared" si="1"/>
        <v/>
      </c>
      <c r="E16" s="941">
        <f t="shared" si="2"/>
        <v>6.2</v>
      </c>
      <c r="F16" s="940" t="str">
        <f t="shared" si="3"/>
        <v/>
      </c>
      <c r="G16" s="941" t="str">
        <f t="shared" si="4"/>
        <v/>
      </c>
      <c r="H16" s="942" t="str">
        <f t="shared" si="5"/>
        <v/>
      </c>
      <c r="I16" s="943">
        <f t="shared" si="6"/>
        <v>6.2</v>
      </c>
      <c r="J16" s="944">
        <f t="shared" si="7"/>
        <v>6.2</v>
      </c>
      <c r="K16" s="17"/>
      <c r="L16" s="1455" t="s">
        <v>113</v>
      </c>
      <c r="N16" s="1455">
        <v>6.2</v>
      </c>
      <c r="Q16" s="1455">
        <v>6.2</v>
      </c>
      <c r="AC16" s="1188"/>
    </row>
    <row r="17" spans="1:29" ht="19.149999999999999" customHeight="1" x14ac:dyDescent="0.25">
      <c r="A17" s="17"/>
      <c r="B17" s="42">
        <f t="shared" si="8"/>
        <v>13</v>
      </c>
      <c r="C17" s="813" t="str">
        <f t="shared" si="0"/>
        <v>Cementos Selva S.A.</v>
      </c>
      <c r="D17" s="940" t="str">
        <f t="shared" si="1"/>
        <v/>
      </c>
      <c r="E17" s="941">
        <f t="shared" si="2"/>
        <v>1.8000000000000003</v>
      </c>
      <c r="F17" s="940" t="str">
        <f t="shared" si="3"/>
        <v/>
      </c>
      <c r="G17" s="941" t="str">
        <f t="shared" si="4"/>
        <v/>
      </c>
      <c r="H17" s="942" t="str">
        <f t="shared" si="5"/>
        <v/>
      </c>
      <c r="I17" s="943">
        <f t="shared" si="6"/>
        <v>1.8000000000000003</v>
      </c>
      <c r="J17" s="944">
        <f t="shared" si="7"/>
        <v>1.8000000000000003</v>
      </c>
      <c r="K17" s="17"/>
      <c r="L17" s="1455" t="s">
        <v>115</v>
      </c>
      <c r="N17" s="1455">
        <v>1.8000000000000003</v>
      </c>
      <c r="Q17" s="1455">
        <v>1.8000000000000003</v>
      </c>
      <c r="AC17" s="1188"/>
    </row>
    <row r="18" spans="1:29" ht="19.149999999999999" customHeight="1" x14ac:dyDescent="0.25">
      <c r="A18" s="17"/>
      <c r="B18" s="42">
        <f t="shared" si="8"/>
        <v>14</v>
      </c>
      <c r="C18" s="813" t="str">
        <f t="shared" si="0"/>
        <v>Cerámica Lima S.A.</v>
      </c>
      <c r="D18" s="940" t="str">
        <f t="shared" si="1"/>
        <v/>
      </c>
      <c r="E18" s="941" t="str">
        <f t="shared" si="2"/>
        <v/>
      </c>
      <c r="F18" s="940" t="str">
        <f t="shared" si="3"/>
        <v/>
      </c>
      <c r="G18" s="941">
        <f t="shared" si="4"/>
        <v>8.8398000000000003</v>
      </c>
      <c r="H18" s="942" t="str">
        <f t="shared" si="5"/>
        <v/>
      </c>
      <c r="I18" s="943">
        <f t="shared" si="6"/>
        <v>8.8398000000000003</v>
      </c>
      <c r="J18" s="944">
        <f t="shared" si="7"/>
        <v>8.8398000000000003</v>
      </c>
      <c r="K18" s="17"/>
      <c r="L18" s="1455" t="s">
        <v>1492</v>
      </c>
      <c r="P18" s="1455">
        <v>8.8398000000000003</v>
      </c>
      <c r="Q18" s="1455">
        <v>8.8398000000000003</v>
      </c>
      <c r="AC18" s="1188"/>
    </row>
    <row r="19" spans="1:29" ht="19.149999999999999" customHeight="1" x14ac:dyDescent="0.25">
      <c r="A19" s="17"/>
      <c r="B19" s="42">
        <f t="shared" si="8"/>
        <v>15</v>
      </c>
      <c r="C19" s="813" t="str">
        <f t="shared" si="0"/>
        <v>Cervecería San Juan S.A.</v>
      </c>
      <c r="D19" s="940" t="str">
        <f t="shared" si="1"/>
        <v/>
      </c>
      <c r="E19" s="941" t="str">
        <f t="shared" si="2"/>
        <v/>
      </c>
      <c r="F19" s="940" t="str">
        <f t="shared" si="3"/>
        <v/>
      </c>
      <c r="G19" s="941">
        <f t="shared" si="4"/>
        <v>2.3919999999999999</v>
      </c>
      <c r="H19" s="942" t="str">
        <f t="shared" si="5"/>
        <v/>
      </c>
      <c r="I19" s="943">
        <f t="shared" si="6"/>
        <v>2.3919999999999999</v>
      </c>
      <c r="J19" s="944">
        <f t="shared" si="7"/>
        <v>2.3919999999999999</v>
      </c>
      <c r="K19" s="17"/>
      <c r="L19" s="1455" t="s">
        <v>1458</v>
      </c>
      <c r="P19" s="1455">
        <v>2.3919999999999999</v>
      </c>
      <c r="Q19" s="1455">
        <v>2.3919999999999999</v>
      </c>
      <c r="AC19" s="1188"/>
    </row>
    <row r="20" spans="1:29" ht="19.149999999999999" customHeight="1" x14ac:dyDescent="0.25">
      <c r="A20" s="17"/>
      <c r="B20" s="42">
        <f t="shared" si="8"/>
        <v>16</v>
      </c>
      <c r="C20" s="813" t="str">
        <f t="shared" si="0"/>
        <v>Cia Minera Agregados Calcáreos S.A.</v>
      </c>
      <c r="D20" s="940" t="str">
        <f t="shared" si="1"/>
        <v/>
      </c>
      <c r="E20" s="941">
        <f t="shared" si="2"/>
        <v>1.45</v>
      </c>
      <c r="F20" s="940" t="str">
        <f t="shared" si="3"/>
        <v/>
      </c>
      <c r="G20" s="941" t="str">
        <f t="shared" si="4"/>
        <v/>
      </c>
      <c r="H20" s="942" t="str">
        <f t="shared" si="5"/>
        <v/>
      </c>
      <c r="I20" s="943">
        <f t="shared" si="6"/>
        <v>1.45</v>
      </c>
      <c r="J20" s="944">
        <f t="shared" si="7"/>
        <v>1.45</v>
      </c>
      <c r="K20" s="17"/>
      <c r="L20" s="1455" t="s">
        <v>1493</v>
      </c>
      <c r="N20" s="1455">
        <v>1.45</v>
      </c>
      <c r="Q20" s="1455">
        <v>1.45</v>
      </c>
      <c r="AC20" s="1188"/>
    </row>
    <row r="21" spans="1:29" ht="19.149999999999999" customHeight="1" x14ac:dyDescent="0.25">
      <c r="A21" s="17"/>
      <c r="B21" s="42">
        <f t="shared" si="8"/>
        <v>17</v>
      </c>
      <c r="C21" s="813" t="str">
        <f t="shared" si="0"/>
        <v>Cia Minera Casapalca S.A.</v>
      </c>
      <c r="D21" s="940" t="str">
        <f t="shared" si="1"/>
        <v/>
      </c>
      <c r="E21" s="941" t="str">
        <f t="shared" si="2"/>
        <v/>
      </c>
      <c r="F21" s="940" t="str">
        <f t="shared" si="3"/>
        <v/>
      </c>
      <c r="G21" s="941">
        <f t="shared" si="4"/>
        <v>2.3800000000000008</v>
      </c>
      <c r="H21" s="942" t="str">
        <f t="shared" si="5"/>
        <v/>
      </c>
      <c r="I21" s="943">
        <f t="shared" si="6"/>
        <v>2.3800000000000008</v>
      </c>
      <c r="J21" s="944">
        <f t="shared" si="7"/>
        <v>2.3800000000000008</v>
      </c>
      <c r="K21" s="17"/>
      <c r="L21" s="1455" t="s">
        <v>1483</v>
      </c>
      <c r="P21" s="1455">
        <v>2.3800000000000008</v>
      </c>
      <c r="Q21" s="1455">
        <v>2.3800000000000008</v>
      </c>
      <c r="AC21" s="1188"/>
    </row>
    <row r="22" spans="1:29" ht="19.149999999999999" customHeight="1" x14ac:dyDescent="0.25">
      <c r="A22" s="17"/>
      <c r="B22" s="42">
        <f t="shared" si="8"/>
        <v>18</v>
      </c>
      <c r="C22" s="813" t="str">
        <f t="shared" si="0"/>
        <v>Cia Minera Poderosa S.A.</v>
      </c>
      <c r="D22" s="940" t="str">
        <f t="shared" si="1"/>
        <v/>
      </c>
      <c r="E22" s="941" t="str">
        <f t="shared" si="2"/>
        <v/>
      </c>
      <c r="F22" s="940">
        <f t="shared" si="3"/>
        <v>1.6499999999999997</v>
      </c>
      <c r="G22" s="941">
        <f t="shared" si="4"/>
        <v>6.8900000000000006</v>
      </c>
      <c r="H22" s="942">
        <f t="shared" si="5"/>
        <v>1.6499999999999997</v>
      </c>
      <c r="I22" s="943">
        <f t="shared" si="6"/>
        <v>6.8900000000000006</v>
      </c>
      <c r="J22" s="944">
        <f t="shared" si="7"/>
        <v>8.5400000000000009</v>
      </c>
      <c r="K22" s="17"/>
      <c r="L22" s="1455" t="s">
        <v>1484</v>
      </c>
      <c r="O22" s="1455">
        <v>1.6499999999999997</v>
      </c>
      <c r="P22" s="1455">
        <v>6.8900000000000006</v>
      </c>
      <c r="Q22" s="1455">
        <v>8.5400000000000009</v>
      </c>
      <c r="AC22" s="1188"/>
    </row>
    <row r="23" spans="1:29" ht="19.149999999999999" customHeight="1" x14ac:dyDescent="0.25">
      <c r="A23" s="17"/>
      <c r="B23" s="42">
        <f t="shared" si="8"/>
        <v>19</v>
      </c>
      <c r="C23" s="813" t="str">
        <f t="shared" si="0"/>
        <v>Cia Minera Raura S.A.</v>
      </c>
      <c r="D23" s="940" t="str">
        <f t="shared" si="1"/>
        <v/>
      </c>
      <c r="E23" s="941" t="str">
        <f t="shared" si="2"/>
        <v/>
      </c>
      <c r="F23" s="940">
        <f t="shared" si="3"/>
        <v>3.7000000000000011</v>
      </c>
      <c r="G23" s="941" t="str">
        <f t="shared" si="4"/>
        <v/>
      </c>
      <c r="H23" s="942">
        <f t="shared" si="5"/>
        <v>3.7000000000000011</v>
      </c>
      <c r="I23" s="943" t="str">
        <f t="shared" si="6"/>
        <v/>
      </c>
      <c r="J23" s="944">
        <f t="shared" si="7"/>
        <v>3.7000000000000011</v>
      </c>
      <c r="K23" s="17"/>
      <c r="L23" s="1455" t="s">
        <v>1485</v>
      </c>
      <c r="O23" s="1455">
        <v>3.7000000000000011</v>
      </c>
      <c r="Q23" s="1455">
        <v>3.7000000000000011</v>
      </c>
      <c r="AC23" s="1188"/>
    </row>
    <row r="24" spans="1:29" ht="19.149999999999999" customHeight="1" x14ac:dyDescent="0.25">
      <c r="A24" s="17"/>
      <c r="B24" s="42">
        <f t="shared" si="8"/>
        <v>20</v>
      </c>
      <c r="C24" s="813" t="str">
        <f t="shared" si="0"/>
        <v>Cia Minera Santa Luisa S.A.</v>
      </c>
      <c r="D24" s="940" t="str">
        <f t="shared" si="1"/>
        <v/>
      </c>
      <c r="E24" s="941" t="str">
        <f t="shared" si="2"/>
        <v/>
      </c>
      <c r="F24" s="940">
        <f t="shared" si="3"/>
        <v>5.3</v>
      </c>
      <c r="G24" s="941">
        <f t="shared" si="4"/>
        <v>4.9600000000000017</v>
      </c>
      <c r="H24" s="942">
        <f t="shared" si="5"/>
        <v>5.3</v>
      </c>
      <c r="I24" s="943">
        <f t="shared" si="6"/>
        <v>4.9600000000000017</v>
      </c>
      <c r="J24" s="944">
        <f t="shared" si="7"/>
        <v>10.260000000000002</v>
      </c>
      <c r="K24" s="17"/>
      <c r="L24" s="1455" t="s">
        <v>1486</v>
      </c>
      <c r="O24" s="1455">
        <v>5.3</v>
      </c>
      <c r="P24" s="1455">
        <v>4.9600000000000017</v>
      </c>
      <c r="Q24" s="1455">
        <v>10.260000000000002</v>
      </c>
      <c r="AC24" s="1188"/>
    </row>
    <row r="25" spans="1:29" ht="19.149999999999999" customHeight="1" x14ac:dyDescent="0.25">
      <c r="A25" s="17"/>
      <c r="B25" s="42">
        <f t="shared" si="8"/>
        <v>21</v>
      </c>
      <c r="C25" s="813" t="str">
        <f t="shared" si="0"/>
        <v>CNPC Perú S.A.</v>
      </c>
      <c r="D25" s="940" t="str">
        <f t="shared" si="1"/>
        <v/>
      </c>
      <c r="E25" s="941" t="str">
        <f t="shared" si="2"/>
        <v/>
      </c>
      <c r="F25" s="940" t="str">
        <f t="shared" si="3"/>
        <v/>
      </c>
      <c r="G25" s="941">
        <f t="shared" si="4"/>
        <v>7.6950000000000012</v>
      </c>
      <c r="H25" s="942" t="str">
        <f t="shared" si="5"/>
        <v/>
      </c>
      <c r="I25" s="943">
        <f t="shared" si="6"/>
        <v>7.6950000000000012</v>
      </c>
      <c r="J25" s="944">
        <f t="shared" si="7"/>
        <v>7.6950000000000012</v>
      </c>
      <c r="K25" s="17"/>
      <c r="L25" s="1455" t="s">
        <v>130</v>
      </c>
      <c r="P25" s="1455">
        <v>7.6950000000000012</v>
      </c>
      <c r="Q25" s="1455">
        <v>7.6950000000000012</v>
      </c>
      <c r="AC25" s="1188"/>
    </row>
    <row r="26" spans="1:29" ht="19.149999999999999" customHeight="1" x14ac:dyDescent="0.25">
      <c r="A26" s="17"/>
      <c r="B26" s="42">
        <f t="shared" si="8"/>
        <v>22</v>
      </c>
      <c r="C26" s="813" t="str">
        <f t="shared" si="0"/>
        <v>Compañía de Minas Buenaventura S.A.A.</v>
      </c>
      <c r="D26" s="940" t="str">
        <f t="shared" si="1"/>
        <v/>
      </c>
      <c r="E26" s="941" t="str">
        <f t="shared" si="2"/>
        <v/>
      </c>
      <c r="F26" s="940">
        <f t="shared" si="3"/>
        <v>10.459999999999997</v>
      </c>
      <c r="G26" s="941">
        <f t="shared" si="4"/>
        <v>11.010000000000002</v>
      </c>
      <c r="H26" s="942">
        <f t="shared" si="5"/>
        <v>10.459999999999997</v>
      </c>
      <c r="I26" s="943">
        <f t="shared" si="6"/>
        <v>11.010000000000002</v>
      </c>
      <c r="J26" s="944">
        <f t="shared" si="7"/>
        <v>21.47</v>
      </c>
      <c r="K26" s="17"/>
      <c r="L26" s="1455" t="s">
        <v>1495</v>
      </c>
      <c r="O26" s="1455">
        <v>10.459999999999997</v>
      </c>
      <c r="P26" s="1455">
        <v>11.010000000000002</v>
      </c>
      <c r="Q26" s="1455">
        <v>21.47</v>
      </c>
      <c r="AC26" s="1188"/>
    </row>
    <row r="27" spans="1:29" ht="19.149999999999999" customHeight="1" x14ac:dyDescent="0.25">
      <c r="A27" s="17"/>
      <c r="B27" s="42">
        <f t="shared" si="8"/>
        <v>23</v>
      </c>
      <c r="C27" s="813" t="str">
        <f t="shared" si="0"/>
        <v>Compañía Minera Antapaccay S.A.</v>
      </c>
      <c r="D27" s="940" t="str">
        <f t="shared" si="1"/>
        <v/>
      </c>
      <c r="E27" s="941">
        <f t="shared" si="2"/>
        <v>16</v>
      </c>
      <c r="F27" s="940" t="str">
        <f t="shared" si="3"/>
        <v/>
      </c>
      <c r="G27" s="941" t="str">
        <f t="shared" si="4"/>
        <v/>
      </c>
      <c r="H27" s="942" t="str">
        <f t="shared" si="5"/>
        <v/>
      </c>
      <c r="I27" s="943">
        <f t="shared" si="6"/>
        <v>16</v>
      </c>
      <c r="J27" s="944">
        <f t="shared" si="7"/>
        <v>16</v>
      </c>
      <c r="K27" s="17"/>
      <c r="L27" s="1455" t="s">
        <v>1496</v>
      </c>
      <c r="N27" s="1455">
        <v>16</v>
      </c>
      <c r="Q27" s="1455">
        <v>16</v>
      </c>
      <c r="AC27" s="1188"/>
    </row>
    <row r="28" spans="1:29" ht="19.149999999999999" customHeight="1" x14ac:dyDescent="0.25">
      <c r="A28" s="17"/>
      <c r="B28" s="42">
        <f t="shared" si="8"/>
        <v>24</v>
      </c>
      <c r="C28" s="813" t="str">
        <f t="shared" si="0"/>
        <v>Compañía Minera Ares S.A.C.</v>
      </c>
      <c r="D28" s="940" t="str">
        <f t="shared" si="1"/>
        <v/>
      </c>
      <c r="E28" s="941" t="str">
        <f t="shared" si="2"/>
        <v/>
      </c>
      <c r="F28" s="940" t="str">
        <f t="shared" si="3"/>
        <v/>
      </c>
      <c r="G28" s="941">
        <f t="shared" si="4"/>
        <v>15.930000000000007</v>
      </c>
      <c r="H28" s="942" t="str">
        <f t="shared" si="5"/>
        <v/>
      </c>
      <c r="I28" s="943">
        <f t="shared" si="6"/>
        <v>15.930000000000007</v>
      </c>
      <c r="J28" s="944">
        <f t="shared" si="7"/>
        <v>15.930000000000007</v>
      </c>
      <c r="K28" s="17"/>
      <c r="L28" s="1455" t="s">
        <v>1497</v>
      </c>
      <c r="P28" s="1455">
        <v>15.930000000000007</v>
      </c>
      <c r="Q28" s="1455">
        <v>15.930000000000007</v>
      </c>
      <c r="AC28" s="1188"/>
    </row>
    <row r="29" spans="1:29" ht="19.149999999999999" customHeight="1" x14ac:dyDescent="0.25">
      <c r="A29" s="17"/>
      <c r="B29" s="42">
        <f t="shared" si="8"/>
        <v>25</v>
      </c>
      <c r="C29" s="813" t="str">
        <f t="shared" si="0"/>
        <v>Compañía Minera Caraveli S.A.C.</v>
      </c>
      <c r="D29" s="940" t="str">
        <f t="shared" si="1"/>
        <v/>
      </c>
      <c r="E29" s="941" t="str">
        <f t="shared" si="2"/>
        <v/>
      </c>
      <c r="F29" s="940" t="str">
        <f t="shared" si="3"/>
        <v/>
      </c>
      <c r="G29" s="941">
        <f t="shared" si="4"/>
        <v>2.7469999999999999</v>
      </c>
      <c r="H29" s="942" t="str">
        <f t="shared" si="5"/>
        <v/>
      </c>
      <c r="I29" s="943">
        <f t="shared" si="6"/>
        <v>2.7469999999999999</v>
      </c>
      <c r="J29" s="944">
        <f t="shared" si="7"/>
        <v>2.7469999999999999</v>
      </c>
      <c r="K29" s="17"/>
      <c r="L29" s="1455" t="s">
        <v>1499</v>
      </c>
      <c r="P29" s="1455">
        <v>2.7469999999999999</v>
      </c>
      <c r="Q29" s="1455">
        <v>2.7469999999999999</v>
      </c>
      <c r="AC29" s="1188"/>
    </row>
    <row r="30" spans="1:29" ht="19.149999999999999" customHeight="1" x14ac:dyDescent="0.25">
      <c r="A30" s="17"/>
      <c r="B30" s="42">
        <f t="shared" si="8"/>
        <v>26</v>
      </c>
      <c r="C30" s="813" t="str">
        <f t="shared" si="0"/>
        <v>Compañía Minera Chungar S.A.C.</v>
      </c>
      <c r="D30" s="940" t="str">
        <f t="shared" si="1"/>
        <v/>
      </c>
      <c r="E30" s="941" t="str">
        <f t="shared" si="2"/>
        <v/>
      </c>
      <c r="F30" s="940">
        <f t="shared" si="3"/>
        <v>21.480000000000008</v>
      </c>
      <c r="G30" s="941">
        <f t="shared" si="4"/>
        <v>4.0999999999999979</v>
      </c>
      <c r="H30" s="942">
        <f t="shared" si="5"/>
        <v>21.480000000000008</v>
      </c>
      <c r="I30" s="943">
        <f t="shared" si="6"/>
        <v>4.0999999999999979</v>
      </c>
      <c r="J30" s="944">
        <f t="shared" si="7"/>
        <v>25.580000000000005</v>
      </c>
      <c r="K30" s="17"/>
      <c r="L30" s="1455" t="s">
        <v>1004</v>
      </c>
      <c r="O30" s="1455">
        <v>21.480000000000008</v>
      </c>
      <c r="P30" s="1455">
        <v>4.0999999999999979</v>
      </c>
      <c r="Q30" s="1455">
        <v>25.580000000000005</v>
      </c>
      <c r="AC30" s="1188"/>
    </row>
    <row r="31" spans="1:29" ht="19.149999999999999" customHeight="1" x14ac:dyDescent="0.25">
      <c r="A31" s="17"/>
      <c r="B31" s="42">
        <f t="shared" si="8"/>
        <v>27</v>
      </c>
      <c r="C31" s="813" t="str">
        <f t="shared" si="0"/>
        <v>Compañia Minera Kolpa S.A.</v>
      </c>
      <c r="D31" s="940" t="str">
        <f t="shared" si="1"/>
        <v/>
      </c>
      <c r="E31" s="941" t="str">
        <f t="shared" si="2"/>
        <v/>
      </c>
      <c r="F31" s="940" t="str">
        <f t="shared" si="3"/>
        <v/>
      </c>
      <c r="G31" s="941">
        <f t="shared" si="4"/>
        <v>0.32</v>
      </c>
      <c r="H31" s="942" t="str">
        <f t="shared" si="5"/>
        <v/>
      </c>
      <c r="I31" s="943">
        <f t="shared" si="6"/>
        <v>0.32</v>
      </c>
      <c r="J31" s="944">
        <f t="shared" si="7"/>
        <v>0.32</v>
      </c>
      <c r="K31" s="17"/>
      <c r="L31" s="1455" t="s">
        <v>1435</v>
      </c>
      <c r="P31" s="1455">
        <v>0.32</v>
      </c>
      <c r="Q31" s="1455">
        <v>0.32</v>
      </c>
      <c r="AC31" s="1188"/>
    </row>
    <row r="32" spans="1:29" ht="19.149999999999999" customHeight="1" x14ac:dyDescent="0.25">
      <c r="A32" s="17"/>
      <c r="B32" s="42">
        <f t="shared" si="8"/>
        <v>28</v>
      </c>
      <c r="C32" s="813" t="str">
        <f t="shared" si="0"/>
        <v>Compañía Minera San Ignacio de Morococha S.A.A.</v>
      </c>
      <c r="D32" s="940" t="str">
        <f t="shared" si="1"/>
        <v/>
      </c>
      <c r="E32" s="941" t="str">
        <f t="shared" si="2"/>
        <v/>
      </c>
      <c r="F32" s="940">
        <f t="shared" si="3"/>
        <v>11.500000000000002</v>
      </c>
      <c r="G32" s="941">
        <f t="shared" si="4"/>
        <v>8</v>
      </c>
      <c r="H32" s="942">
        <f t="shared" si="5"/>
        <v>11.500000000000002</v>
      </c>
      <c r="I32" s="943">
        <f t="shared" si="6"/>
        <v>8</v>
      </c>
      <c r="J32" s="944">
        <f t="shared" si="7"/>
        <v>19.5</v>
      </c>
      <c r="K32" s="17"/>
      <c r="L32" s="1455" t="s">
        <v>1500</v>
      </c>
      <c r="O32" s="1455">
        <v>11.500000000000002</v>
      </c>
      <c r="P32" s="1455">
        <v>8</v>
      </c>
      <c r="Q32" s="1455">
        <v>19.5</v>
      </c>
      <c r="AC32" s="1188"/>
    </row>
    <row r="33" spans="1:29" ht="19.149999999999999" customHeight="1" x14ac:dyDescent="0.25">
      <c r="A33" s="17"/>
      <c r="B33" s="42">
        <f t="shared" si="8"/>
        <v>29</v>
      </c>
      <c r="C33" s="813" t="str">
        <f t="shared" si="0"/>
        <v>Compañía Minera San Nicolás S.A.</v>
      </c>
      <c r="D33" s="940" t="str">
        <f t="shared" si="1"/>
        <v/>
      </c>
      <c r="E33" s="941" t="str">
        <f t="shared" si="2"/>
        <v/>
      </c>
      <c r="F33" s="940" t="str">
        <f t="shared" si="3"/>
        <v/>
      </c>
      <c r="G33" s="941" t="str">
        <f t="shared" si="4"/>
        <v/>
      </c>
      <c r="H33" s="942" t="str">
        <f t="shared" si="5"/>
        <v/>
      </c>
      <c r="I33" s="943" t="str">
        <f t="shared" si="6"/>
        <v/>
      </c>
      <c r="J33" s="944">
        <f>SUM(H33:I33)</f>
        <v>0</v>
      </c>
      <c r="K33" s="17"/>
      <c r="L33" s="1455" t="s">
        <v>1501</v>
      </c>
      <c r="O33" s="1455">
        <v>0</v>
      </c>
      <c r="P33" s="1455">
        <v>0</v>
      </c>
      <c r="Q33" s="1455">
        <v>0</v>
      </c>
      <c r="AC33" s="1188"/>
    </row>
    <row r="34" spans="1:29" ht="19.149999999999999" customHeight="1" x14ac:dyDescent="0.25">
      <c r="A34" s="17"/>
      <c r="B34" s="42">
        <f t="shared" si="8"/>
        <v>30</v>
      </c>
      <c r="C34" s="813" t="str">
        <f t="shared" si="0"/>
        <v>Compañía Minera San Valentin S.A.</v>
      </c>
      <c r="D34" s="940" t="str">
        <f t="shared" si="1"/>
        <v/>
      </c>
      <c r="E34" s="941" t="str">
        <f t="shared" si="2"/>
        <v/>
      </c>
      <c r="F34" s="940">
        <f t="shared" si="3"/>
        <v>1.5440000000000003</v>
      </c>
      <c r="G34" s="941" t="str">
        <f t="shared" si="4"/>
        <v/>
      </c>
      <c r="H34" s="942">
        <f t="shared" si="5"/>
        <v>1.5440000000000003</v>
      </c>
      <c r="I34" s="943" t="str">
        <f t="shared" si="6"/>
        <v/>
      </c>
      <c r="J34" s="944">
        <f t="shared" si="7"/>
        <v>1.5440000000000003</v>
      </c>
      <c r="K34" s="17"/>
      <c r="L34" s="1455" t="s">
        <v>1494</v>
      </c>
      <c r="O34" s="1455">
        <v>1.5440000000000003</v>
      </c>
      <c r="Q34" s="1455">
        <v>1.5440000000000003</v>
      </c>
      <c r="AC34" s="1188"/>
    </row>
    <row r="35" spans="1:29" ht="19.149999999999999" customHeight="1" x14ac:dyDescent="0.25">
      <c r="A35" s="17"/>
      <c r="B35" s="42">
        <f t="shared" si="8"/>
        <v>31</v>
      </c>
      <c r="C35" s="813" t="str">
        <f t="shared" si="0"/>
        <v>Compañía Pesquera del Pacifico Centro S.A.</v>
      </c>
      <c r="D35" s="940" t="str">
        <f t="shared" si="1"/>
        <v/>
      </c>
      <c r="E35" s="941">
        <f t="shared" si="2"/>
        <v>4.5</v>
      </c>
      <c r="F35" s="940" t="str">
        <f t="shared" si="3"/>
        <v/>
      </c>
      <c r="G35" s="941" t="str">
        <f t="shared" si="4"/>
        <v/>
      </c>
      <c r="H35" s="942" t="str">
        <f t="shared" si="5"/>
        <v/>
      </c>
      <c r="I35" s="943">
        <f t="shared" si="6"/>
        <v>4.5</v>
      </c>
      <c r="J35" s="944">
        <f t="shared" si="7"/>
        <v>4.5</v>
      </c>
      <c r="K35" s="17"/>
      <c r="L35" s="1455" t="s">
        <v>1417</v>
      </c>
      <c r="N35" s="1455">
        <v>4.5</v>
      </c>
      <c r="Q35" s="1455">
        <v>4.5</v>
      </c>
      <c r="AC35" s="1188"/>
    </row>
    <row r="36" spans="1:29" ht="19.149999999999999" customHeight="1" x14ac:dyDescent="0.25">
      <c r="A36" s="17"/>
      <c r="B36" s="42">
        <f t="shared" si="8"/>
        <v>32</v>
      </c>
      <c r="C36" s="813" t="str">
        <f t="shared" si="0"/>
        <v>Consorcio Minero Horizonte S.A.</v>
      </c>
      <c r="D36" s="940">
        <f t="shared" si="1"/>
        <v>11.979999999999999</v>
      </c>
      <c r="E36" s="941">
        <f t="shared" si="2"/>
        <v>5.15</v>
      </c>
      <c r="F36" s="940" t="str">
        <f t="shared" si="3"/>
        <v/>
      </c>
      <c r="G36" s="941" t="str">
        <f t="shared" si="4"/>
        <v/>
      </c>
      <c r="H36" s="942">
        <f t="shared" si="5"/>
        <v>11.979999999999999</v>
      </c>
      <c r="I36" s="943">
        <f t="shared" si="6"/>
        <v>5.15</v>
      </c>
      <c r="J36" s="944">
        <f t="shared" si="7"/>
        <v>17.13</v>
      </c>
      <c r="K36" s="17"/>
      <c r="L36" s="1455" t="s">
        <v>1416</v>
      </c>
      <c r="M36" s="1455">
        <v>11.979999999999999</v>
      </c>
      <c r="N36" s="1455">
        <v>5.15</v>
      </c>
      <c r="Q36" s="1455">
        <v>17.13</v>
      </c>
      <c r="AC36" s="1188"/>
    </row>
    <row r="37" spans="1:29" ht="19.149999999999999" customHeight="1" x14ac:dyDescent="0.25">
      <c r="A37" s="17"/>
      <c r="B37" s="42">
        <f t="shared" si="8"/>
        <v>33</v>
      </c>
      <c r="C37" s="813" t="str">
        <f t="shared" ref="C37:C68" si="9">+L37</f>
        <v>Corporación Aceros Arequipa S.A.</v>
      </c>
      <c r="D37" s="940" t="str">
        <f t="shared" ref="D37:D68" si="10">+IF(M37&lt;&gt;0,M37,"")</f>
        <v/>
      </c>
      <c r="E37" s="941">
        <f t="shared" ref="E37:E68" si="11">+IF(N37&lt;&gt;0,N37,"")</f>
        <v>1.25</v>
      </c>
      <c r="F37" s="940" t="str">
        <f t="shared" ref="F37:F68" si="12">+IF(O37&lt;&gt;0,O37,"")</f>
        <v/>
      </c>
      <c r="G37" s="941" t="str">
        <f t="shared" ref="G37:G68" si="13">+IF(P37&lt;&gt;0,P37,"")</f>
        <v/>
      </c>
      <c r="H37" s="942" t="str">
        <f t="shared" ref="H37:H68" si="14">+IF((M37+O37)&lt;&gt;0,M37+O37,"")</f>
        <v/>
      </c>
      <c r="I37" s="943">
        <f t="shared" ref="I37:I68" si="15">+IF((N37+P37)&lt;&gt;0,N37+P37,"")</f>
        <v>1.25</v>
      </c>
      <c r="J37" s="944">
        <f t="shared" si="7"/>
        <v>1.25</v>
      </c>
      <c r="K37" s="17"/>
      <c r="L37" s="1455" t="s">
        <v>135</v>
      </c>
      <c r="N37" s="1455">
        <v>1.25</v>
      </c>
      <c r="Q37" s="1455">
        <v>1.25</v>
      </c>
      <c r="AC37" s="1188"/>
    </row>
    <row r="38" spans="1:29" ht="19.149999999999999" customHeight="1" x14ac:dyDescent="0.25">
      <c r="A38" s="17"/>
      <c r="B38" s="42">
        <f t="shared" si="8"/>
        <v>34</v>
      </c>
      <c r="C38" s="813" t="str">
        <f t="shared" si="9"/>
        <v>Corporación Cerámica S.A.</v>
      </c>
      <c r="D38" s="940" t="str">
        <f t="shared" si="10"/>
        <v/>
      </c>
      <c r="E38" s="941" t="str">
        <f t="shared" si="11"/>
        <v/>
      </c>
      <c r="F38" s="940" t="str">
        <f t="shared" si="12"/>
        <v/>
      </c>
      <c r="G38" s="941">
        <f t="shared" si="13"/>
        <v>1.9182999999999999</v>
      </c>
      <c r="H38" s="942" t="str">
        <f t="shared" si="14"/>
        <v/>
      </c>
      <c r="I38" s="943">
        <f t="shared" si="15"/>
        <v>1.9182999999999999</v>
      </c>
      <c r="J38" s="944">
        <f t="shared" si="7"/>
        <v>1.9182999999999999</v>
      </c>
      <c r="K38" s="17"/>
      <c r="L38" s="1455" t="s">
        <v>1502</v>
      </c>
      <c r="P38" s="1455">
        <v>1.9182999999999999</v>
      </c>
      <c r="Q38" s="1455">
        <v>1.9182999999999999</v>
      </c>
      <c r="AC38" s="1188"/>
    </row>
    <row r="39" spans="1:29" ht="19.149999999999999" customHeight="1" x14ac:dyDescent="0.25">
      <c r="A39" s="17"/>
      <c r="B39" s="42">
        <f t="shared" si="8"/>
        <v>35</v>
      </c>
      <c r="C39" s="813" t="str">
        <f t="shared" si="9"/>
        <v>Emp. Explotadora de Vinchos Ltda S.A.C.</v>
      </c>
      <c r="D39" s="940" t="str">
        <f t="shared" si="10"/>
        <v/>
      </c>
      <c r="E39" s="941" t="str">
        <f t="shared" si="11"/>
        <v/>
      </c>
      <c r="F39" s="940" t="str">
        <f t="shared" si="12"/>
        <v/>
      </c>
      <c r="G39" s="941">
        <f t="shared" si="13"/>
        <v>0.67999999999999983</v>
      </c>
      <c r="H39" s="942" t="str">
        <f t="shared" si="14"/>
        <v/>
      </c>
      <c r="I39" s="943">
        <f t="shared" si="15"/>
        <v>0.67999999999999983</v>
      </c>
      <c r="J39" s="944">
        <f t="shared" si="7"/>
        <v>0.67999999999999983</v>
      </c>
      <c r="K39" s="17"/>
      <c r="L39" s="1455" t="s">
        <v>1488</v>
      </c>
      <c r="P39" s="1455">
        <v>0.67999999999999983</v>
      </c>
      <c r="Q39" s="1455">
        <v>0.67999999999999983</v>
      </c>
      <c r="AC39" s="1188"/>
    </row>
    <row r="40" spans="1:29" ht="19.149999999999999" customHeight="1" x14ac:dyDescent="0.25">
      <c r="A40" s="17"/>
      <c r="B40" s="42">
        <f t="shared" si="8"/>
        <v>36</v>
      </c>
      <c r="C40" s="813" t="str">
        <f t="shared" si="9"/>
        <v>Empresa Agroindustrial Tuman S.A.A.</v>
      </c>
      <c r="D40" s="940" t="str">
        <f t="shared" si="10"/>
        <v/>
      </c>
      <c r="E40" s="941" t="str">
        <f t="shared" si="11"/>
        <v/>
      </c>
      <c r="F40" s="940" t="str">
        <f t="shared" si="12"/>
        <v/>
      </c>
      <c r="G40" s="941" t="str">
        <f t="shared" si="13"/>
        <v/>
      </c>
      <c r="H40" s="942" t="str">
        <f t="shared" si="14"/>
        <v/>
      </c>
      <c r="I40" s="943" t="str">
        <f t="shared" si="15"/>
        <v/>
      </c>
      <c r="J40" s="944">
        <f t="shared" si="7"/>
        <v>0</v>
      </c>
      <c r="K40" s="17"/>
      <c r="L40" s="1455" t="s">
        <v>1489</v>
      </c>
      <c r="P40" s="1455">
        <v>0</v>
      </c>
      <c r="Q40" s="1455">
        <v>0</v>
      </c>
      <c r="AC40" s="1188"/>
    </row>
    <row r="41" spans="1:29" ht="19.149999999999999" customHeight="1" x14ac:dyDescent="0.25">
      <c r="A41" s="17"/>
      <c r="B41" s="42">
        <f t="shared" si="8"/>
        <v>37</v>
      </c>
      <c r="C41" s="813" t="str">
        <f t="shared" si="9"/>
        <v>Empresa Minera los Quenuales S.A.</v>
      </c>
      <c r="D41" s="940" t="str">
        <f t="shared" si="10"/>
        <v/>
      </c>
      <c r="E41" s="941" t="str">
        <f t="shared" si="11"/>
        <v/>
      </c>
      <c r="F41" s="940">
        <f t="shared" si="12"/>
        <v>1.3500000000000003</v>
      </c>
      <c r="G41" s="941">
        <f t="shared" si="13"/>
        <v>7.469999999999998</v>
      </c>
      <c r="H41" s="942">
        <f t="shared" si="14"/>
        <v>1.3500000000000003</v>
      </c>
      <c r="I41" s="943">
        <f t="shared" si="15"/>
        <v>7.469999999999998</v>
      </c>
      <c r="J41" s="944">
        <f t="shared" si="7"/>
        <v>8.8199999999999985</v>
      </c>
      <c r="K41" s="17"/>
      <c r="L41" s="1455" t="s">
        <v>1490</v>
      </c>
      <c r="O41" s="1455">
        <v>1.3500000000000003</v>
      </c>
      <c r="P41" s="1455">
        <v>7.469999999999998</v>
      </c>
      <c r="Q41" s="1455">
        <v>8.8199999999999985</v>
      </c>
      <c r="AC41" s="1188"/>
    </row>
    <row r="42" spans="1:29" ht="19.149999999999999" customHeight="1" x14ac:dyDescent="0.25">
      <c r="A42" s="17"/>
      <c r="B42" s="42">
        <f t="shared" si="8"/>
        <v>38</v>
      </c>
      <c r="C42" s="813" t="str">
        <f t="shared" si="9"/>
        <v>ICM Pachapaqui S.A.C.</v>
      </c>
      <c r="D42" s="940" t="str">
        <f t="shared" si="10"/>
        <v/>
      </c>
      <c r="E42" s="941" t="str">
        <f t="shared" si="11"/>
        <v/>
      </c>
      <c r="F42" s="940">
        <f t="shared" si="12"/>
        <v>0.70000000000000007</v>
      </c>
      <c r="G42" s="941" t="str">
        <f t="shared" si="13"/>
        <v/>
      </c>
      <c r="H42" s="942">
        <f t="shared" si="14"/>
        <v>0.70000000000000007</v>
      </c>
      <c r="I42" s="943" t="str">
        <f t="shared" si="15"/>
        <v/>
      </c>
      <c r="J42" s="944">
        <f>SUM(H42:I42)</f>
        <v>0.70000000000000007</v>
      </c>
      <c r="K42" s="17"/>
      <c r="L42" s="1455" t="s">
        <v>144</v>
      </c>
      <c r="O42" s="1455">
        <v>0.70000000000000007</v>
      </c>
      <c r="Q42" s="1455">
        <v>0.70000000000000007</v>
      </c>
      <c r="AC42" s="1188"/>
    </row>
    <row r="43" spans="1:29" ht="19.149999999999999" customHeight="1" x14ac:dyDescent="0.25">
      <c r="A43" s="17"/>
      <c r="B43" s="42">
        <f t="shared" si="8"/>
        <v>39</v>
      </c>
      <c r="C43" s="813" t="str">
        <f t="shared" si="9"/>
        <v>Illapu Energy S.A.</v>
      </c>
      <c r="D43" s="940" t="str">
        <f t="shared" si="10"/>
        <v/>
      </c>
      <c r="E43" s="941">
        <f t="shared" si="11"/>
        <v>13.599999999999996</v>
      </c>
      <c r="F43" s="940" t="str">
        <f t="shared" si="12"/>
        <v/>
      </c>
      <c r="G43" s="941" t="str">
        <f t="shared" si="13"/>
        <v/>
      </c>
      <c r="H43" s="942" t="str">
        <f t="shared" si="14"/>
        <v/>
      </c>
      <c r="I43" s="943">
        <f t="shared" si="15"/>
        <v>13.599999999999996</v>
      </c>
      <c r="J43" s="944">
        <f t="shared" si="7"/>
        <v>13.599999999999996</v>
      </c>
      <c r="K43" s="17"/>
      <c r="L43" s="1455" t="s">
        <v>146</v>
      </c>
      <c r="N43" s="1455">
        <v>13.599999999999996</v>
      </c>
      <c r="Q43" s="1455">
        <v>13.599999999999996</v>
      </c>
      <c r="AC43" s="1188"/>
    </row>
    <row r="44" spans="1:29" ht="19.149999999999999" customHeight="1" x14ac:dyDescent="0.25">
      <c r="A44" s="17"/>
      <c r="B44" s="42">
        <f t="shared" si="8"/>
        <v>40</v>
      </c>
      <c r="C44" s="813" t="str">
        <f t="shared" si="9"/>
        <v>Industria Textil Piura S.A.</v>
      </c>
      <c r="D44" s="940" t="str">
        <f t="shared" si="10"/>
        <v/>
      </c>
      <c r="E44" s="941" t="str">
        <f t="shared" si="11"/>
        <v/>
      </c>
      <c r="F44" s="940" t="str">
        <f t="shared" si="12"/>
        <v/>
      </c>
      <c r="G44" s="941">
        <f t="shared" si="13"/>
        <v>7.1000000000000005</v>
      </c>
      <c r="H44" s="942" t="str">
        <f t="shared" si="14"/>
        <v/>
      </c>
      <c r="I44" s="943">
        <f t="shared" si="15"/>
        <v>7.1000000000000005</v>
      </c>
      <c r="J44" s="944">
        <f t="shared" si="7"/>
        <v>7.1000000000000005</v>
      </c>
      <c r="K44" s="17"/>
      <c r="L44" s="1455" t="s">
        <v>148</v>
      </c>
      <c r="P44" s="1455">
        <v>7.1000000000000005</v>
      </c>
      <c r="Q44" s="1455">
        <v>7.1000000000000005</v>
      </c>
      <c r="AC44" s="1188"/>
    </row>
    <row r="45" spans="1:29" ht="19.149999999999999" customHeight="1" x14ac:dyDescent="0.25">
      <c r="A45" s="17"/>
      <c r="B45" s="42">
        <f t="shared" si="8"/>
        <v>41</v>
      </c>
      <c r="C45" s="813" t="str">
        <f t="shared" si="9"/>
        <v>Industrias Electroquimicas S. A.</v>
      </c>
      <c r="D45" s="940" t="str">
        <f t="shared" si="10"/>
        <v/>
      </c>
      <c r="E45" s="941">
        <f t="shared" si="11"/>
        <v>1.6809999999999998</v>
      </c>
      <c r="F45" s="940" t="str">
        <f t="shared" si="12"/>
        <v/>
      </c>
      <c r="G45" s="941" t="str">
        <f t="shared" si="13"/>
        <v/>
      </c>
      <c r="H45" s="942" t="str">
        <f t="shared" si="14"/>
        <v/>
      </c>
      <c r="I45" s="943">
        <f t="shared" si="15"/>
        <v>1.6809999999999998</v>
      </c>
      <c r="J45" s="944">
        <f t="shared" si="7"/>
        <v>1.6809999999999998</v>
      </c>
      <c r="K45" s="17"/>
      <c r="L45" s="1455" t="s">
        <v>150</v>
      </c>
      <c r="N45" s="1455">
        <v>1.6809999999999998</v>
      </c>
      <c r="Q45" s="1455">
        <v>1.6809999999999998</v>
      </c>
      <c r="AC45" s="1188"/>
    </row>
    <row r="46" spans="1:29" ht="19.149999999999999" customHeight="1" x14ac:dyDescent="0.25">
      <c r="A46" s="17"/>
      <c r="B46" s="42">
        <f t="shared" si="8"/>
        <v>42</v>
      </c>
      <c r="C46" s="813" t="str">
        <f t="shared" si="9"/>
        <v>Inkabor S.A.C.</v>
      </c>
      <c r="D46" s="940" t="str">
        <f t="shared" si="10"/>
        <v/>
      </c>
      <c r="E46" s="941" t="str">
        <f t="shared" si="11"/>
        <v/>
      </c>
      <c r="F46" s="940" t="str">
        <f t="shared" si="12"/>
        <v/>
      </c>
      <c r="G46" s="941">
        <f t="shared" si="13"/>
        <v>1.7319999999999991</v>
      </c>
      <c r="H46" s="942" t="str">
        <f t="shared" si="14"/>
        <v/>
      </c>
      <c r="I46" s="943">
        <f t="shared" si="15"/>
        <v>1.7319999999999991</v>
      </c>
      <c r="J46" s="944">
        <f t="shared" si="7"/>
        <v>1.7319999999999991</v>
      </c>
      <c r="K46" s="17"/>
      <c r="L46" s="1455" t="s">
        <v>152</v>
      </c>
      <c r="P46" s="1455">
        <v>1.7319999999999991</v>
      </c>
      <c r="Q46" s="1455">
        <v>1.7319999999999991</v>
      </c>
      <c r="AC46" s="1188"/>
    </row>
    <row r="47" spans="1:29" ht="19.149999999999999" customHeight="1" x14ac:dyDescent="0.25">
      <c r="A47" s="17"/>
      <c r="B47" s="42">
        <f t="shared" si="8"/>
        <v>43</v>
      </c>
      <c r="C47" s="813" t="str">
        <f t="shared" si="9"/>
        <v>Maple Gas Corpporation del Perú S.R.L.</v>
      </c>
      <c r="D47" s="940" t="str">
        <f t="shared" si="10"/>
        <v/>
      </c>
      <c r="E47" s="941" t="str">
        <f t="shared" si="11"/>
        <v/>
      </c>
      <c r="F47" s="940" t="str">
        <f t="shared" si="12"/>
        <v/>
      </c>
      <c r="G47" s="941">
        <f t="shared" si="13"/>
        <v>2.4059999999999988</v>
      </c>
      <c r="H47" s="942" t="str">
        <f t="shared" si="14"/>
        <v/>
      </c>
      <c r="I47" s="943">
        <f t="shared" si="15"/>
        <v>2.4059999999999988</v>
      </c>
      <c r="J47" s="944">
        <f t="shared" si="7"/>
        <v>2.4059999999999988</v>
      </c>
      <c r="K47" s="17"/>
      <c r="L47" s="1455" t="s">
        <v>154</v>
      </c>
      <c r="P47" s="1455">
        <v>2.4059999999999988</v>
      </c>
      <c r="Q47" s="1455">
        <v>2.4059999999999988</v>
      </c>
      <c r="AC47" s="1188"/>
    </row>
    <row r="48" spans="1:29" ht="19.149999999999999" customHeight="1" x14ac:dyDescent="0.25">
      <c r="A48" s="17"/>
      <c r="B48" s="42">
        <f t="shared" si="8"/>
        <v>44</v>
      </c>
      <c r="C48" s="813" t="str">
        <f t="shared" si="9"/>
        <v>Metalúrgica Peruana S.A.</v>
      </c>
      <c r="D48" s="940" t="str">
        <f t="shared" si="10"/>
        <v/>
      </c>
      <c r="E48" s="941" t="str">
        <f t="shared" si="11"/>
        <v/>
      </c>
      <c r="F48" s="940" t="str">
        <f t="shared" si="12"/>
        <v/>
      </c>
      <c r="G48" s="941">
        <f t="shared" si="13"/>
        <v>0.6</v>
      </c>
      <c r="H48" s="942" t="str">
        <f t="shared" si="14"/>
        <v/>
      </c>
      <c r="I48" s="943">
        <f t="shared" si="15"/>
        <v>0.6</v>
      </c>
      <c r="J48" s="944">
        <f t="shared" si="7"/>
        <v>0.6</v>
      </c>
      <c r="K48" s="17"/>
      <c r="L48" s="1455" t="s">
        <v>156</v>
      </c>
      <c r="P48" s="1455">
        <v>0.6</v>
      </c>
      <c r="Q48" s="1455">
        <v>0.6</v>
      </c>
      <c r="AC48" s="1188"/>
    </row>
    <row r="49" spans="1:29" ht="19.149999999999999" customHeight="1" x14ac:dyDescent="0.25">
      <c r="A49" s="17"/>
      <c r="B49" s="42">
        <f t="shared" si="8"/>
        <v>45</v>
      </c>
      <c r="C49" s="813" t="str">
        <f t="shared" si="9"/>
        <v>Minera Aurífera Retamas S.A.</v>
      </c>
      <c r="D49" s="940" t="str">
        <f t="shared" si="10"/>
        <v/>
      </c>
      <c r="E49" s="941" t="str">
        <f t="shared" si="11"/>
        <v/>
      </c>
      <c r="F49" s="940" t="str">
        <f t="shared" si="12"/>
        <v/>
      </c>
      <c r="G49" s="941">
        <f t="shared" si="13"/>
        <v>9.9849999999999994</v>
      </c>
      <c r="H49" s="942" t="str">
        <f t="shared" si="14"/>
        <v/>
      </c>
      <c r="I49" s="943">
        <f t="shared" si="15"/>
        <v>9.9849999999999994</v>
      </c>
      <c r="J49" s="944">
        <f t="shared" si="7"/>
        <v>9.9849999999999994</v>
      </c>
      <c r="K49" s="17"/>
      <c r="L49" s="1455" t="s">
        <v>158</v>
      </c>
      <c r="P49" s="1455">
        <v>9.9849999999999994</v>
      </c>
      <c r="Q49" s="1455">
        <v>9.9849999999999994</v>
      </c>
      <c r="AC49" s="1188"/>
    </row>
    <row r="50" spans="1:29" ht="19.149999999999999" customHeight="1" x14ac:dyDescent="0.25">
      <c r="A50" s="17"/>
      <c r="B50" s="42">
        <f t="shared" si="8"/>
        <v>46</v>
      </c>
      <c r="C50" s="813" t="str">
        <f t="shared" si="9"/>
        <v>Minera Bateas S.A.C.</v>
      </c>
      <c r="D50" s="940" t="str">
        <f t="shared" si="10"/>
        <v/>
      </c>
      <c r="E50" s="941" t="str">
        <f t="shared" si="11"/>
        <v/>
      </c>
      <c r="F50" s="940" t="str">
        <f t="shared" si="12"/>
        <v/>
      </c>
      <c r="G50" s="941">
        <f t="shared" si="13"/>
        <v>2.31</v>
      </c>
      <c r="H50" s="942" t="str">
        <f t="shared" si="14"/>
        <v/>
      </c>
      <c r="I50" s="943">
        <f t="shared" si="15"/>
        <v>2.31</v>
      </c>
      <c r="J50" s="944">
        <f t="shared" si="7"/>
        <v>2.31</v>
      </c>
      <c r="K50" s="17"/>
      <c r="L50" s="1455" t="s">
        <v>160</v>
      </c>
      <c r="P50" s="1455">
        <v>2.31</v>
      </c>
      <c r="Q50" s="1455">
        <v>2.31</v>
      </c>
      <c r="AC50" s="1188"/>
    </row>
    <row r="51" spans="1:29" ht="19.149999999999999" customHeight="1" x14ac:dyDescent="0.25">
      <c r="A51" s="17"/>
      <c r="B51" s="42">
        <f t="shared" si="8"/>
        <v>47</v>
      </c>
      <c r="C51" s="813" t="str">
        <f t="shared" si="9"/>
        <v>Minera La Zanja S.R.L.</v>
      </c>
      <c r="D51" s="940" t="str">
        <f t="shared" si="10"/>
        <v/>
      </c>
      <c r="E51" s="941" t="str">
        <f t="shared" si="11"/>
        <v/>
      </c>
      <c r="F51" s="940" t="str">
        <f t="shared" si="12"/>
        <v/>
      </c>
      <c r="G51" s="941">
        <f t="shared" si="13"/>
        <v>2.4</v>
      </c>
      <c r="H51" s="942" t="str">
        <f t="shared" si="14"/>
        <v/>
      </c>
      <c r="I51" s="943">
        <f t="shared" si="15"/>
        <v>2.4</v>
      </c>
      <c r="J51" s="944">
        <f t="shared" si="7"/>
        <v>2.4</v>
      </c>
      <c r="K51" s="17"/>
      <c r="L51" s="1455" t="s">
        <v>162</v>
      </c>
      <c r="P51" s="1455">
        <v>2.4</v>
      </c>
      <c r="Q51" s="1455">
        <v>2.4</v>
      </c>
      <c r="AC51" s="1188"/>
    </row>
    <row r="52" spans="1:29" ht="19.149999999999999" customHeight="1" x14ac:dyDescent="0.25">
      <c r="A52" s="17"/>
      <c r="B52" s="42">
        <f t="shared" si="8"/>
        <v>48</v>
      </c>
      <c r="C52" s="813" t="str">
        <f t="shared" si="9"/>
        <v>Minera Yanacocha S.R.L.</v>
      </c>
      <c r="D52" s="940" t="str">
        <f t="shared" si="10"/>
        <v/>
      </c>
      <c r="E52" s="941" t="str">
        <f t="shared" si="11"/>
        <v/>
      </c>
      <c r="F52" s="940" t="str">
        <f t="shared" si="12"/>
        <v/>
      </c>
      <c r="G52" s="941">
        <f t="shared" si="13"/>
        <v>26.930000000000014</v>
      </c>
      <c r="H52" s="942" t="str">
        <f t="shared" si="14"/>
        <v/>
      </c>
      <c r="I52" s="943">
        <f t="shared" si="15"/>
        <v>26.930000000000014</v>
      </c>
      <c r="J52" s="944">
        <f t="shared" si="7"/>
        <v>26.930000000000014</v>
      </c>
      <c r="K52" s="17"/>
      <c r="L52" s="1455" t="s">
        <v>164</v>
      </c>
      <c r="P52" s="1455">
        <v>26.930000000000014</v>
      </c>
      <c r="Q52" s="1455">
        <v>26.930000000000014</v>
      </c>
      <c r="AC52" s="1188"/>
    </row>
    <row r="53" spans="1:29" ht="19.149999999999999" customHeight="1" x14ac:dyDescent="0.25">
      <c r="A53" s="17"/>
      <c r="B53" s="42">
        <f t="shared" si="8"/>
        <v>49</v>
      </c>
      <c r="C53" s="813" t="str">
        <f t="shared" si="9"/>
        <v>Minera Yanaquihua S.A.C.</v>
      </c>
      <c r="D53" s="940" t="str">
        <f t="shared" si="10"/>
        <v/>
      </c>
      <c r="E53" s="941" t="str">
        <f t="shared" si="11"/>
        <v/>
      </c>
      <c r="F53" s="940" t="str">
        <f t="shared" si="12"/>
        <v/>
      </c>
      <c r="G53" s="941" t="str">
        <f t="shared" si="13"/>
        <v/>
      </c>
      <c r="H53" s="942" t="str">
        <f t="shared" si="14"/>
        <v/>
      </c>
      <c r="I53" s="943" t="str">
        <f t="shared" si="15"/>
        <v/>
      </c>
      <c r="J53" s="944">
        <f t="shared" si="7"/>
        <v>0</v>
      </c>
      <c r="K53" s="17"/>
      <c r="L53" s="1455" t="s">
        <v>166</v>
      </c>
      <c r="P53" s="1455">
        <v>0</v>
      </c>
      <c r="Q53" s="1455">
        <v>0</v>
      </c>
      <c r="AC53" s="1188"/>
    </row>
    <row r="54" spans="1:29" ht="19.149999999999999" customHeight="1" x14ac:dyDescent="0.25">
      <c r="A54" s="17"/>
      <c r="B54" s="42">
        <f t="shared" si="8"/>
        <v>50</v>
      </c>
      <c r="C54" s="813" t="str">
        <f t="shared" si="9"/>
        <v>Minsur S.A.</v>
      </c>
      <c r="D54" s="940" t="str">
        <f t="shared" si="10"/>
        <v/>
      </c>
      <c r="E54" s="941">
        <f t="shared" si="11"/>
        <v>15.68</v>
      </c>
      <c r="F54" s="940" t="str">
        <f t="shared" si="12"/>
        <v/>
      </c>
      <c r="G54" s="941" t="str">
        <f t="shared" si="13"/>
        <v/>
      </c>
      <c r="H54" s="942" t="str">
        <f t="shared" si="14"/>
        <v/>
      </c>
      <c r="I54" s="943">
        <f t="shared" si="15"/>
        <v>15.68</v>
      </c>
      <c r="J54" s="944">
        <f t="shared" si="7"/>
        <v>15.68</v>
      </c>
      <c r="K54" s="17"/>
      <c r="L54" s="1455" t="s">
        <v>168</v>
      </c>
      <c r="N54" s="1455">
        <v>15.68</v>
      </c>
      <c r="Q54" s="1455">
        <v>15.68</v>
      </c>
      <c r="AC54" s="1188"/>
    </row>
    <row r="55" spans="1:29" ht="19.149999999999999" customHeight="1" x14ac:dyDescent="0.25">
      <c r="A55" s="17"/>
      <c r="B55" s="42">
        <f t="shared" si="8"/>
        <v>51</v>
      </c>
      <c r="C55" s="813" t="str">
        <f t="shared" si="9"/>
        <v>Nexa Resources Atacocha S.A.A.</v>
      </c>
      <c r="D55" s="940" t="str">
        <f t="shared" si="10"/>
        <v/>
      </c>
      <c r="E55" s="941" t="str">
        <f t="shared" si="11"/>
        <v/>
      </c>
      <c r="F55" s="940">
        <f t="shared" si="12"/>
        <v>6.1999999999999993</v>
      </c>
      <c r="G55" s="941" t="str">
        <f t="shared" si="13"/>
        <v/>
      </c>
      <c r="H55" s="942">
        <f t="shared" si="14"/>
        <v>6.1999999999999993</v>
      </c>
      <c r="I55" s="943" t="str">
        <f t="shared" si="15"/>
        <v/>
      </c>
      <c r="J55" s="944">
        <f>SUM(H55:I55)</f>
        <v>6.1999999999999993</v>
      </c>
      <c r="K55" s="17"/>
      <c r="L55" s="1455" t="s">
        <v>1573</v>
      </c>
      <c r="O55" s="1455">
        <v>6.1999999999999993</v>
      </c>
      <c r="Q55" s="1455">
        <v>6.1999999999999993</v>
      </c>
      <c r="AC55" s="1188"/>
    </row>
    <row r="56" spans="1:29" ht="19.149999999999999" customHeight="1" x14ac:dyDescent="0.25">
      <c r="A56" s="17"/>
      <c r="B56" s="42">
        <f t="shared" si="8"/>
        <v>52</v>
      </c>
      <c r="C56" s="813" t="str">
        <f t="shared" si="9"/>
        <v>Nexa Resources Cajamarquilla S.A.</v>
      </c>
      <c r="D56" s="940" t="str">
        <f t="shared" si="10"/>
        <v/>
      </c>
      <c r="E56" s="941">
        <f t="shared" si="11"/>
        <v>12.999999999999989</v>
      </c>
      <c r="F56" s="940" t="str">
        <f t="shared" si="12"/>
        <v/>
      </c>
      <c r="G56" s="941" t="str">
        <f t="shared" si="13"/>
        <v/>
      </c>
      <c r="H56" s="942" t="str">
        <f t="shared" si="14"/>
        <v/>
      </c>
      <c r="I56" s="943">
        <f t="shared" si="15"/>
        <v>12.999999999999989</v>
      </c>
      <c r="J56" s="944">
        <f t="shared" si="7"/>
        <v>12.999999999999989</v>
      </c>
      <c r="K56" s="17"/>
      <c r="L56" s="1455" t="s">
        <v>1576</v>
      </c>
      <c r="N56" s="1455">
        <v>12.999999999999989</v>
      </c>
      <c r="Q56" s="1455">
        <v>12.999999999999989</v>
      </c>
      <c r="AC56" s="1188"/>
    </row>
    <row r="57" spans="1:29" ht="19.149999999999999" customHeight="1" x14ac:dyDescent="0.25">
      <c r="A57" s="17"/>
      <c r="B57" s="42">
        <f t="shared" si="8"/>
        <v>53</v>
      </c>
      <c r="C57" s="813" t="str">
        <f t="shared" si="9"/>
        <v>Nexa Resources el Porvenir S.A.A.</v>
      </c>
      <c r="D57" s="940" t="str">
        <f t="shared" si="10"/>
        <v/>
      </c>
      <c r="E57" s="941" t="str">
        <f t="shared" si="11"/>
        <v/>
      </c>
      <c r="F57" s="940">
        <f t="shared" si="12"/>
        <v>3.6900000000000008</v>
      </c>
      <c r="G57" s="941">
        <f t="shared" si="13"/>
        <v>2.35</v>
      </c>
      <c r="H57" s="942">
        <f t="shared" si="14"/>
        <v>3.6900000000000008</v>
      </c>
      <c r="I57" s="943">
        <f t="shared" si="15"/>
        <v>2.35</v>
      </c>
      <c r="J57" s="944">
        <f t="shared" si="7"/>
        <v>6.0400000000000009</v>
      </c>
      <c r="K57" s="17"/>
      <c r="L57" s="1455" t="s">
        <v>1586</v>
      </c>
      <c r="O57" s="1455">
        <v>3.6900000000000008</v>
      </c>
      <c r="P57" s="1455">
        <v>2.35</v>
      </c>
      <c r="Q57" s="1455">
        <v>6.0400000000000009</v>
      </c>
      <c r="AC57" s="1188"/>
    </row>
    <row r="58" spans="1:29" ht="19.149999999999999" customHeight="1" x14ac:dyDescent="0.25">
      <c r="A58" s="17"/>
      <c r="B58" s="42">
        <f t="shared" si="8"/>
        <v>54</v>
      </c>
      <c r="C58" s="813" t="str">
        <f t="shared" si="9"/>
        <v>Oxido de Pasco S.A.C.</v>
      </c>
      <c r="D58" s="940" t="str">
        <f t="shared" si="10"/>
        <v/>
      </c>
      <c r="E58" s="941" t="str">
        <f t="shared" si="11"/>
        <v/>
      </c>
      <c r="F58" s="940" t="str">
        <f t="shared" si="12"/>
        <v/>
      </c>
      <c r="G58" s="941">
        <f t="shared" si="13"/>
        <v>2.4000000000000008</v>
      </c>
      <c r="H58" s="942" t="str">
        <f t="shared" si="14"/>
        <v/>
      </c>
      <c r="I58" s="943">
        <f t="shared" si="15"/>
        <v>2.4000000000000008</v>
      </c>
      <c r="J58" s="944">
        <f t="shared" si="7"/>
        <v>2.4000000000000008</v>
      </c>
      <c r="K58" s="17"/>
      <c r="L58" s="1455" t="s">
        <v>1431</v>
      </c>
      <c r="P58" s="1455">
        <v>2.4000000000000008</v>
      </c>
      <c r="Q58" s="1455">
        <v>2.4000000000000008</v>
      </c>
      <c r="AC58" s="1188"/>
    </row>
    <row r="59" spans="1:29" ht="19.149999999999999" customHeight="1" x14ac:dyDescent="0.25">
      <c r="A59" s="17"/>
      <c r="B59" s="42">
        <f t="shared" si="8"/>
        <v>55</v>
      </c>
      <c r="C59" s="813" t="str">
        <f t="shared" si="9"/>
        <v>Pacific Stratus Energy del Perú S.A.</v>
      </c>
      <c r="D59" s="940" t="str">
        <f t="shared" si="10"/>
        <v/>
      </c>
      <c r="E59" s="941" t="str">
        <f t="shared" si="11"/>
        <v/>
      </c>
      <c r="F59" s="940" t="str">
        <f t="shared" si="12"/>
        <v/>
      </c>
      <c r="G59" s="941">
        <f t="shared" si="13"/>
        <v>107.30999999999999</v>
      </c>
      <c r="H59" s="942" t="str">
        <f t="shared" si="14"/>
        <v/>
      </c>
      <c r="I59" s="943">
        <f t="shared" si="15"/>
        <v>107.30999999999999</v>
      </c>
      <c r="J59" s="944">
        <f t="shared" si="7"/>
        <v>107.30999999999999</v>
      </c>
      <c r="K59" s="17"/>
      <c r="L59" s="1455" t="s">
        <v>171</v>
      </c>
      <c r="P59" s="1455">
        <v>107.30999999999999</v>
      </c>
      <c r="Q59" s="1455">
        <v>107.30999999999999</v>
      </c>
      <c r="AC59" s="1188"/>
    </row>
    <row r="60" spans="1:29" ht="19.149999999999999" customHeight="1" x14ac:dyDescent="0.25">
      <c r="A60" s="17"/>
      <c r="B60" s="42">
        <f t="shared" si="8"/>
        <v>56</v>
      </c>
      <c r="C60" s="813" t="str">
        <f t="shared" si="9"/>
        <v>Peru LNG S.R.L.</v>
      </c>
      <c r="D60" s="940" t="str">
        <f t="shared" si="10"/>
        <v/>
      </c>
      <c r="E60" s="941" t="str">
        <f t="shared" si="11"/>
        <v/>
      </c>
      <c r="F60" s="940" t="str">
        <f t="shared" si="12"/>
        <v/>
      </c>
      <c r="G60" s="941">
        <f t="shared" si="13"/>
        <v>71.69</v>
      </c>
      <c r="H60" s="942" t="str">
        <f t="shared" si="14"/>
        <v/>
      </c>
      <c r="I60" s="943">
        <f t="shared" si="15"/>
        <v>71.69</v>
      </c>
      <c r="J60" s="944">
        <f t="shared" si="7"/>
        <v>71.69</v>
      </c>
      <c r="K60" s="17"/>
      <c r="L60" s="1455" t="s">
        <v>173</v>
      </c>
      <c r="P60" s="1455">
        <v>71.69</v>
      </c>
      <c r="Q60" s="1455">
        <v>71.69</v>
      </c>
      <c r="AC60" s="1188"/>
    </row>
    <row r="61" spans="1:29" ht="19.149999999999999" customHeight="1" x14ac:dyDescent="0.25">
      <c r="A61" s="17"/>
      <c r="B61" s="42">
        <f t="shared" si="8"/>
        <v>57</v>
      </c>
      <c r="C61" s="813" t="str">
        <f t="shared" si="9"/>
        <v>Pesquera Diamante S.A.</v>
      </c>
      <c r="D61" s="940" t="str">
        <f t="shared" si="10"/>
        <v/>
      </c>
      <c r="E61" s="941" t="str">
        <f t="shared" si="11"/>
        <v/>
      </c>
      <c r="F61" s="940" t="str">
        <f t="shared" si="12"/>
        <v/>
      </c>
      <c r="G61" s="941">
        <f t="shared" si="13"/>
        <v>18.81499999999998</v>
      </c>
      <c r="H61" s="942" t="str">
        <f t="shared" si="14"/>
        <v/>
      </c>
      <c r="I61" s="943">
        <f t="shared" si="15"/>
        <v>18.81499999999998</v>
      </c>
      <c r="J61" s="944">
        <f t="shared" si="7"/>
        <v>18.81499999999998</v>
      </c>
      <c r="K61" s="17"/>
      <c r="L61" s="1455" t="s">
        <v>175</v>
      </c>
      <c r="P61" s="1455">
        <v>18.81499999999998</v>
      </c>
      <c r="Q61" s="1455">
        <v>18.81499999999998</v>
      </c>
      <c r="AC61" s="1188"/>
    </row>
    <row r="62" spans="1:29" ht="19.149999999999999" customHeight="1" x14ac:dyDescent="0.25">
      <c r="A62" s="17"/>
      <c r="B62" s="42">
        <f t="shared" si="8"/>
        <v>58</v>
      </c>
      <c r="C62" s="813" t="str">
        <f t="shared" si="9"/>
        <v>Pesquera Hayduk S.A.</v>
      </c>
      <c r="D62" s="940" t="str">
        <f t="shared" si="10"/>
        <v/>
      </c>
      <c r="E62" s="941" t="str">
        <f t="shared" si="11"/>
        <v/>
      </c>
      <c r="F62" s="940" t="str">
        <f t="shared" si="12"/>
        <v/>
      </c>
      <c r="G62" s="941">
        <f t="shared" si="13"/>
        <v>2.8000000000000003</v>
      </c>
      <c r="H62" s="942" t="str">
        <f t="shared" si="14"/>
        <v/>
      </c>
      <c r="I62" s="943">
        <f t="shared" si="15"/>
        <v>2.8000000000000003</v>
      </c>
      <c r="J62" s="944">
        <f t="shared" si="7"/>
        <v>2.8000000000000003</v>
      </c>
      <c r="K62" s="17"/>
      <c r="L62" s="1455" t="s">
        <v>177</v>
      </c>
      <c r="P62" s="1455">
        <v>2.8000000000000003</v>
      </c>
      <c r="Q62" s="1455">
        <v>2.8000000000000003</v>
      </c>
      <c r="AC62" s="1188"/>
    </row>
    <row r="63" spans="1:29" ht="19.149999999999999" customHeight="1" x14ac:dyDescent="0.25">
      <c r="A63" s="17"/>
      <c r="B63" s="42">
        <f t="shared" si="8"/>
        <v>59</v>
      </c>
      <c r="C63" s="813" t="str">
        <f t="shared" si="9"/>
        <v>Pesquera Pelayo S.A.C.</v>
      </c>
      <c r="D63" s="940" t="str">
        <f t="shared" si="10"/>
        <v/>
      </c>
      <c r="E63" s="941">
        <f t="shared" si="11"/>
        <v>1.28</v>
      </c>
      <c r="F63" s="940" t="str">
        <f t="shared" si="12"/>
        <v/>
      </c>
      <c r="G63" s="941" t="str">
        <f t="shared" si="13"/>
        <v/>
      </c>
      <c r="H63" s="942" t="str">
        <f t="shared" si="14"/>
        <v/>
      </c>
      <c r="I63" s="943">
        <f t="shared" si="15"/>
        <v>1.28</v>
      </c>
      <c r="J63" s="944">
        <f t="shared" si="7"/>
        <v>1.28</v>
      </c>
      <c r="K63" s="17"/>
      <c r="L63" s="1455" t="s">
        <v>179</v>
      </c>
      <c r="N63" s="1455">
        <v>1.28</v>
      </c>
      <c r="Q63" s="1455">
        <v>1.28</v>
      </c>
      <c r="AC63" s="1188"/>
    </row>
    <row r="64" spans="1:29" ht="19.149999999999999" customHeight="1" x14ac:dyDescent="0.25">
      <c r="A64" s="17"/>
      <c r="B64" s="42">
        <f t="shared" si="8"/>
        <v>60</v>
      </c>
      <c r="C64" s="813" t="str">
        <f t="shared" si="9"/>
        <v>Petroleos del Peru PETROPERU S.A.</v>
      </c>
      <c r="D64" s="940" t="str">
        <f t="shared" si="10"/>
        <v/>
      </c>
      <c r="E64" s="941" t="str">
        <f t="shared" si="11"/>
        <v/>
      </c>
      <c r="F64" s="940" t="str">
        <f t="shared" si="12"/>
        <v/>
      </c>
      <c r="G64" s="941">
        <f t="shared" si="13"/>
        <v>9.4079999999999941</v>
      </c>
      <c r="H64" s="942" t="str">
        <f t="shared" si="14"/>
        <v/>
      </c>
      <c r="I64" s="943">
        <f t="shared" si="15"/>
        <v>9.4079999999999941</v>
      </c>
      <c r="J64" s="944">
        <f t="shared" si="7"/>
        <v>9.4079999999999941</v>
      </c>
      <c r="K64" s="17"/>
      <c r="L64" s="1455" t="s">
        <v>1422</v>
      </c>
      <c r="P64" s="1455">
        <v>9.4079999999999941</v>
      </c>
      <c r="Q64" s="1455">
        <v>9.4079999999999941</v>
      </c>
      <c r="AC64" s="1188"/>
    </row>
    <row r="65" spans="1:29" ht="19.149999999999999" customHeight="1" x14ac:dyDescent="0.25">
      <c r="A65" s="17"/>
      <c r="B65" s="42">
        <f t="shared" si="8"/>
        <v>61</v>
      </c>
      <c r="C65" s="813" t="str">
        <f t="shared" si="9"/>
        <v>Pluspetrol Norte S.A.</v>
      </c>
      <c r="D65" s="940" t="str">
        <f t="shared" si="10"/>
        <v/>
      </c>
      <c r="E65" s="941" t="str">
        <f t="shared" si="11"/>
        <v/>
      </c>
      <c r="F65" s="940" t="str">
        <f t="shared" si="12"/>
        <v/>
      </c>
      <c r="G65" s="941">
        <f t="shared" si="13"/>
        <v>57.439999999999948</v>
      </c>
      <c r="H65" s="942" t="str">
        <f t="shared" si="14"/>
        <v/>
      </c>
      <c r="I65" s="943">
        <f t="shared" si="15"/>
        <v>57.439999999999948</v>
      </c>
      <c r="J65" s="944">
        <f t="shared" si="7"/>
        <v>57.439999999999948</v>
      </c>
      <c r="K65" s="17"/>
      <c r="L65" s="1455" t="s">
        <v>181</v>
      </c>
      <c r="P65" s="1455">
        <v>57.439999999999948</v>
      </c>
      <c r="Q65" s="1455">
        <v>57.439999999999948</v>
      </c>
      <c r="AC65" s="1188"/>
    </row>
    <row r="66" spans="1:29" ht="19.149999999999999" customHeight="1" x14ac:dyDescent="0.25">
      <c r="A66" s="17"/>
      <c r="B66" s="42">
        <f t="shared" si="8"/>
        <v>62</v>
      </c>
      <c r="C66" s="813" t="str">
        <f t="shared" si="9"/>
        <v>Pluspetrol Perú Corporation S.A.</v>
      </c>
      <c r="D66" s="940" t="str">
        <f t="shared" si="10"/>
        <v/>
      </c>
      <c r="E66" s="941" t="str">
        <f t="shared" si="11"/>
        <v/>
      </c>
      <c r="F66" s="940" t="str">
        <f t="shared" si="12"/>
        <v/>
      </c>
      <c r="G66" s="941">
        <f t="shared" si="13"/>
        <v>53.299999999999983</v>
      </c>
      <c r="H66" s="942" t="str">
        <f t="shared" si="14"/>
        <v/>
      </c>
      <c r="I66" s="943">
        <f t="shared" si="15"/>
        <v>53.299999999999983</v>
      </c>
      <c r="J66" s="944">
        <f t="shared" si="7"/>
        <v>53.299999999999983</v>
      </c>
      <c r="K66" s="17"/>
      <c r="L66" s="1455" t="s">
        <v>183</v>
      </c>
      <c r="P66" s="1455">
        <v>53.299999999999983</v>
      </c>
      <c r="Q66" s="1455">
        <v>53.299999999999983</v>
      </c>
      <c r="AC66" s="1188"/>
    </row>
    <row r="67" spans="1:29" ht="19.149999999999999" customHeight="1" x14ac:dyDescent="0.25">
      <c r="A67" s="17"/>
      <c r="B67" s="42">
        <f t="shared" si="8"/>
        <v>63</v>
      </c>
      <c r="C67" s="813" t="str">
        <f t="shared" si="9"/>
        <v>Procesadora Industrial Rio Seco S.A.</v>
      </c>
      <c r="D67" s="940" t="str">
        <f t="shared" si="10"/>
        <v/>
      </c>
      <c r="E67" s="941">
        <f t="shared" si="11"/>
        <v>2.3889999999999993</v>
      </c>
      <c r="F67" s="940" t="str">
        <f t="shared" si="12"/>
        <v/>
      </c>
      <c r="G67" s="941" t="str">
        <f t="shared" si="13"/>
        <v/>
      </c>
      <c r="H67" s="942" t="str">
        <f t="shared" si="14"/>
        <v/>
      </c>
      <c r="I67" s="943">
        <f t="shared" si="15"/>
        <v>2.3889999999999993</v>
      </c>
      <c r="J67" s="944">
        <f t="shared" si="7"/>
        <v>2.3889999999999993</v>
      </c>
      <c r="K67" s="17"/>
      <c r="L67" s="1455" t="s">
        <v>184</v>
      </c>
      <c r="N67" s="1455">
        <v>2.3889999999999993</v>
      </c>
      <c r="Q67" s="1455">
        <v>2.3889999999999993</v>
      </c>
      <c r="AC67" s="1188"/>
    </row>
    <row r="68" spans="1:29" ht="19.149999999999999" customHeight="1" x14ac:dyDescent="0.25">
      <c r="A68" s="17"/>
      <c r="B68" s="42">
        <f t="shared" si="8"/>
        <v>64</v>
      </c>
      <c r="C68" s="813" t="str">
        <f t="shared" si="9"/>
        <v>Quimpac S.A.</v>
      </c>
      <c r="D68" s="940" t="str">
        <f t="shared" si="10"/>
        <v/>
      </c>
      <c r="E68" s="941" t="str">
        <f t="shared" si="11"/>
        <v/>
      </c>
      <c r="F68" s="940" t="str">
        <f t="shared" si="12"/>
        <v/>
      </c>
      <c r="G68" s="941" t="str">
        <f t="shared" si="13"/>
        <v/>
      </c>
      <c r="H68" s="942" t="str">
        <f t="shared" si="14"/>
        <v/>
      </c>
      <c r="I68" s="943" t="str">
        <f t="shared" si="15"/>
        <v/>
      </c>
      <c r="J68" s="944">
        <f t="shared" ref="J68:J72" si="16">SUM(H68:I68)</f>
        <v>0</v>
      </c>
      <c r="K68" s="17"/>
      <c r="L68" s="1455" t="s">
        <v>186</v>
      </c>
      <c r="N68" s="1455">
        <v>0</v>
      </c>
      <c r="Q68" s="1455">
        <v>0</v>
      </c>
      <c r="AC68" s="1188"/>
    </row>
    <row r="69" spans="1:29" ht="19.149999999999999" customHeight="1" x14ac:dyDescent="0.25">
      <c r="A69" s="17"/>
      <c r="B69" s="42">
        <f t="shared" si="8"/>
        <v>65</v>
      </c>
      <c r="C69" s="813" t="str">
        <f t="shared" ref="C69:C72" si="17">+L69</f>
        <v>Refinería La Pampilla S.A.</v>
      </c>
      <c r="D69" s="940" t="str">
        <f t="shared" ref="D69:D72" si="18">+IF(M69&lt;&gt;0,M69,"")</f>
        <v/>
      </c>
      <c r="E69" s="941">
        <f t="shared" ref="E69:E72" si="19">+IF(N69&lt;&gt;0,N69,"")</f>
        <v>11.25</v>
      </c>
      <c r="F69" s="940" t="str">
        <f t="shared" ref="F69:F72" si="20">+IF(O69&lt;&gt;0,O69,"")</f>
        <v/>
      </c>
      <c r="G69" s="941" t="str">
        <f t="shared" ref="G69:G72" si="21">+IF(P69&lt;&gt;0,P69,"")</f>
        <v/>
      </c>
      <c r="H69" s="942" t="str">
        <f t="shared" ref="H69:H72" si="22">+IF((M69+O69)&lt;&gt;0,M69+O69,"")</f>
        <v/>
      </c>
      <c r="I69" s="943">
        <f t="shared" ref="I69:I72" si="23">+IF((N69+P69)&lt;&gt;0,N69+P69,"")</f>
        <v>11.25</v>
      </c>
      <c r="J69" s="944">
        <f t="shared" si="16"/>
        <v>11.25</v>
      </c>
      <c r="K69" s="17"/>
      <c r="L69" s="1455" t="s">
        <v>188</v>
      </c>
      <c r="N69" s="1455">
        <v>11.25</v>
      </c>
      <c r="Q69" s="1455">
        <v>11.25</v>
      </c>
      <c r="AC69" s="1188"/>
    </row>
    <row r="70" spans="1:29" ht="19.149999999999999" customHeight="1" x14ac:dyDescent="0.25">
      <c r="A70" s="17"/>
      <c r="B70" s="42">
        <f t="shared" si="8"/>
        <v>66</v>
      </c>
      <c r="C70" s="813" t="str">
        <f t="shared" si="17"/>
        <v>Savia Perú S.A.</v>
      </c>
      <c r="D70" s="940" t="str">
        <f t="shared" si="18"/>
        <v/>
      </c>
      <c r="E70" s="941" t="str">
        <f t="shared" si="19"/>
        <v/>
      </c>
      <c r="F70" s="940" t="str">
        <f t="shared" si="20"/>
        <v/>
      </c>
      <c r="G70" s="941">
        <f t="shared" si="21"/>
        <v>1.6900000000000002</v>
      </c>
      <c r="H70" s="942" t="str">
        <f t="shared" si="22"/>
        <v/>
      </c>
      <c r="I70" s="943">
        <f t="shared" si="23"/>
        <v>1.6900000000000002</v>
      </c>
      <c r="J70" s="944">
        <f t="shared" si="16"/>
        <v>1.6900000000000002</v>
      </c>
      <c r="K70" s="17"/>
      <c r="L70" s="1455" t="s">
        <v>190</v>
      </c>
      <c r="P70" s="1455">
        <v>1.6900000000000002</v>
      </c>
      <c r="Q70" s="1455">
        <v>1.6900000000000002</v>
      </c>
      <c r="AC70" s="1188"/>
    </row>
    <row r="71" spans="1:29" ht="19.149999999999999" customHeight="1" x14ac:dyDescent="0.25">
      <c r="A71" s="17"/>
      <c r="B71" s="42">
        <f t="shared" ref="B71:B75" si="24">+B70+1</f>
        <v>67</v>
      </c>
      <c r="C71" s="813" t="str">
        <f t="shared" si="17"/>
        <v>Soc. Minera el Brocal S.A.</v>
      </c>
      <c r="D71" s="940" t="str">
        <f t="shared" si="18"/>
        <v/>
      </c>
      <c r="E71" s="941" t="str">
        <f t="shared" si="19"/>
        <v/>
      </c>
      <c r="F71" s="940">
        <f t="shared" si="20"/>
        <v>3.600000000000001</v>
      </c>
      <c r="G71" s="941" t="str">
        <f t="shared" si="21"/>
        <v/>
      </c>
      <c r="H71" s="942">
        <f t="shared" si="22"/>
        <v>3.600000000000001</v>
      </c>
      <c r="I71" s="943" t="str">
        <f t="shared" si="23"/>
        <v/>
      </c>
      <c r="J71" s="944">
        <f t="shared" si="16"/>
        <v>3.600000000000001</v>
      </c>
      <c r="K71" s="17"/>
      <c r="L71" s="1455" t="s">
        <v>192</v>
      </c>
      <c r="O71" s="1455">
        <v>3.600000000000001</v>
      </c>
      <c r="Q71" s="1455">
        <v>3.600000000000001</v>
      </c>
      <c r="AC71" s="1188"/>
    </row>
    <row r="72" spans="1:29" ht="19.149999999999999" customHeight="1" x14ac:dyDescent="0.25">
      <c r="A72" s="17"/>
      <c r="B72" s="42">
        <f t="shared" si="24"/>
        <v>68</v>
      </c>
      <c r="C72" s="813" t="str">
        <f t="shared" si="17"/>
        <v>Southern Perú Cooper Corporation Sucursal del Peru</v>
      </c>
      <c r="D72" s="940" t="str">
        <f t="shared" si="18"/>
        <v/>
      </c>
      <c r="E72" s="941">
        <f t="shared" si="19"/>
        <v>2.8000000000000003</v>
      </c>
      <c r="F72" s="940">
        <f t="shared" si="20"/>
        <v>6.5039999999999987</v>
      </c>
      <c r="G72" s="941">
        <f t="shared" si="21"/>
        <v>1</v>
      </c>
      <c r="H72" s="942">
        <f t="shared" si="22"/>
        <v>6.5039999999999987</v>
      </c>
      <c r="I72" s="943">
        <f t="shared" si="23"/>
        <v>3.8000000000000003</v>
      </c>
      <c r="J72" s="944">
        <f t="shared" si="16"/>
        <v>10.303999999999998</v>
      </c>
      <c r="K72" s="17"/>
      <c r="L72" s="1455" t="s">
        <v>1413</v>
      </c>
      <c r="N72" s="1455">
        <v>2.8000000000000003</v>
      </c>
      <c r="O72" s="1455">
        <v>6.5039999999999987</v>
      </c>
      <c r="P72" s="1455">
        <v>1</v>
      </c>
      <c r="Q72" s="1455">
        <v>10.303999999999998</v>
      </c>
      <c r="AC72" s="1188"/>
    </row>
    <row r="73" spans="1:29" ht="19.149999999999999" customHeight="1" x14ac:dyDescent="0.25">
      <c r="A73" s="17"/>
      <c r="B73" s="42">
        <f t="shared" si="24"/>
        <v>69</v>
      </c>
      <c r="C73" s="813" t="str">
        <f t="shared" ref="C73:C75" si="25">+L73</f>
        <v>Sudamericana de Fibras S.A.</v>
      </c>
      <c r="D73" s="940" t="str">
        <f t="shared" ref="D73:D75" si="26">+IF(M73&lt;&gt;0,M73,"")</f>
        <v/>
      </c>
      <c r="E73" s="941">
        <f t="shared" ref="E73:E75" si="27">+IF(N73&lt;&gt;0,N73,"")</f>
        <v>2.9</v>
      </c>
      <c r="F73" s="940" t="str">
        <f t="shared" ref="F73:F75" si="28">+IF(O73&lt;&gt;0,O73,"")</f>
        <v/>
      </c>
      <c r="G73" s="941" t="str">
        <f t="shared" ref="G73:G75" si="29">+IF(P73&lt;&gt;0,P73,"")</f>
        <v/>
      </c>
      <c r="H73" s="942" t="str">
        <f t="shared" ref="H73:H75" si="30">+IF((M73+O73)&lt;&gt;0,M73+O73,"")</f>
        <v/>
      </c>
      <c r="I73" s="943">
        <f t="shared" ref="I73:I75" si="31">+IF((N73+P73)&lt;&gt;0,N73+P73,"")</f>
        <v>2.9</v>
      </c>
      <c r="J73" s="944">
        <f t="shared" ref="J73:J75" si="32">SUM(H73:I73)</f>
        <v>2.9</v>
      </c>
      <c r="K73" s="17"/>
      <c r="L73" s="1455" t="s">
        <v>195</v>
      </c>
      <c r="N73" s="1455">
        <v>2.9</v>
      </c>
      <c r="Q73" s="1455">
        <v>2.9</v>
      </c>
      <c r="AC73" s="1188"/>
    </row>
    <row r="74" spans="1:29" ht="19.149999999999999" customHeight="1" x14ac:dyDescent="0.25">
      <c r="A74" s="17"/>
      <c r="B74" s="42">
        <f t="shared" si="24"/>
        <v>70</v>
      </c>
      <c r="C74" s="813" t="str">
        <f t="shared" si="25"/>
        <v>Tecnológica de Alimentos S.A.</v>
      </c>
      <c r="D74" s="940" t="str">
        <f t="shared" si="26"/>
        <v/>
      </c>
      <c r="E74" s="941" t="str">
        <f t="shared" si="27"/>
        <v/>
      </c>
      <c r="F74" s="940" t="str">
        <f t="shared" si="28"/>
        <v/>
      </c>
      <c r="G74" s="941">
        <f t="shared" si="29"/>
        <v>28.592000000000052</v>
      </c>
      <c r="H74" s="942" t="str">
        <f t="shared" si="30"/>
        <v/>
      </c>
      <c r="I74" s="943">
        <f t="shared" si="31"/>
        <v>28.592000000000052</v>
      </c>
      <c r="J74" s="944">
        <f t="shared" si="32"/>
        <v>28.592000000000052</v>
      </c>
      <c r="K74" s="17"/>
      <c r="L74" s="1455" t="s">
        <v>1445</v>
      </c>
      <c r="P74" s="1455">
        <v>28.592000000000052</v>
      </c>
      <c r="Q74" s="1455">
        <v>28.592000000000052</v>
      </c>
      <c r="AC74" s="1188"/>
    </row>
    <row r="75" spans="1:29" ht="19.149999999999999" customHeight="1" x14ac:dyDescent="0.25">
      <c r="A75" s="17"/>
      <c r="B75" s="42">
        <f t="shared" si="24"/>
        <v>71</v>
      </c>
      <c r="C75" s="813" t="str">
        <f t="shared" si="25"/>
        <v>Trupal S.A.</v>
      </c>
      <c r="D75" s="940" t="str">
        <f t="shared" si="26"/>
        <v/>
      </c>
      <c r="E75" s="941">
        <f t="shared" si="27"/>
        <v>12</v>
      </c>
      <c r="F75" s="940" t="str">
        <f t="shared" si="28"/>
        <v/>
      </c>
      <c r="G75" s="941" t="str">
        <f t="shared" si="29"/>
        <v/>
      </c>
      <c r="H75" s="942" t="str">
        <f t="shared" si="30"/>
        <v/>
      </c>
      <c r="I75" s="943">
        <f t="shared" si="31"/>
        <v>12</v>
      </c>
      <c r="J75" s="944">
        <f t="shared" si="32"/>
        <v>12</v>
      </c>
      <c r="K75" s="17"/>
      <c r="L75" s="1455" t="s">
        <v>198</v>
      </c>
      <c r="N75" s="1455">
        <v>12</v>
      </c>
      <c r="Q75" s="1455">
        <v>12</v>
      </c>
      <c r="AC75" s="1188"/>
    </row>
    <row r="76" spans="1:29" ht="19.149999999999999" customHeight="1" x14ac:dyDescent="0.25">
      <c r="A76" s="17"/>
      <c r="B76" s="42">
        <f t="shared" ref="B76" si="33">+B75+1</f>
        <v>72</v>
      </c>
      <c r="C76" s="813" t="str">
        <f t="shared" ref="C76" si="34">+L76</f>
        <v>Unión Andina de Cementos S.A.A.</v>
      </c>
      <c r="D76" s="940">
        <f t="shared" ref="D76" si="35">+IF(M76&lt;&gt;0,M76,"")</f>
        <v>24.699999999999989</v>
      </c>
      <c r="E76" s="941">
        <f t="shared" ref="E76" si="36">+IF(N76&lt;&gt;0,N76,"")</f>
        <v>40.5</v>
      </c>
      <c r="F76" s="940" t="str">
        <f t="shared" ref="F76" si="37">+IF(O76&lt;&gt;0,O76,"")</f>
        <v/>
      </c>
      <c r="G76" s="941">
        <f t="shared" ref="G76" si="38">+IF(P76&lt;&gt;0,P76,"")</f>
        <v>1.5</v>
      </c>
      <c r="H76" s="942">
        <f t="shared" ref="H76" si="39">+IF((M76+O76)&lt;&gt;0,M76+O76,"")</f>
        <v>24.699999999999989</v>
      </c>
      <c r="I76" s="943">
        <f t="shared" ref="I76" si="40">+IF((N76+P76)&lt;&gt;0,N76+P76,"")</f>
        <v>42</v>
      </c>
      <c r="J76" s="944">
        <f t="shared" ref="J76" si="41">SUM(H76:I76)</f>
        <v>66.699999999999989</v>
      </c>
      <c r="K76" s="17"/>
      <c r="L76" s="1455" t="s">
        <v>200</v>
      </c>
      <c r="M76" s="1455">
        <v>24.699999999999989</v>
      </c>
      <c r="N76" s="1455">
        <v>40.5</v>
      </c>
      <c r="P76" s="1455">
        <v>1.5</v>
      </c>
      <c r="Q76" s="1455">
        <v>66.699999999999989</v>
      </c>
      <c r="AC76" s="1188"/>
    </row>
    <row r="77" spans="1:29" ht="19.149999999999999" customHeight="1" x14ac:dyDescent="0.25">
      <c r="A77" s="17"/>
      <c r="B77" s="42">
        <f t="shared" ref="B77:B79" si="42">+B76+1</f>
        <v>73</v>
      </c>
      <c r="C77" s="813" t="str">
        <f t="shared" ref="C77:C79" si="43">+L77</f>
        <v>Unión de Cervecerías Peruanas Backus y Johnston S.A.A.</v>
      </c>
      <c r="D77" s="940" t="str">
        <f t="shared" ref="D77:D79" si="44">+IF(M77&lt;&gt;0,M77,"")</f>
        <v/>
      </c>
      <c r="E77" s="941">
        <f t="shared" ref="E77:E79" si="45">+IF(N77&lt;&gt;0,N77,"")</f>
        <v>9.18</v>
      </c>
      <c r="F77" s="940" t="str">
        <f t="shared" ref="F77:F79" si="46">+IF(O77&lt;&gt;0,O77,"")</f>
        <v/>
      </c>
      <c r="G77" s="941">
        <f t="shared" ref="G77:G79" si="47">+IF(P77&lt;&gt;0,P77,"")</f>
        <v>3.5200000000000009</v>
      </c>
      <c r="H77" s="942" t="str">
        <f t="shared" ref="H77:H79" si="48">+IF((M77+O77)&lt;&gt;0,M77+O77,"")</f>
        <v/>
      </c>
      <c r="I77" s="943">
        <f t="shared" ref="I77:I79" si="49">+IF((N77+P77)&lt;&gt;0,N77+P77,"")</f>
        <v>12.700000000000001</v>
      </c>
      <c r="J77" s="944">
        <f t="shared" ref="J77:J79" si="50">SUM(H77:I77)</f>
        <v>12.700000000000001</v>
      </c>
      <c r="K77" s="17"/>
      <c r="L77" s="1455" t="s">
        <v>1447</v>
      </c>
      <c r="N77" s="1455">
        <v>9.18</v>
      </c>
      <c r="P77" s="1455">
        <v>3.5200000000000009</v>
      </c>
      <c r="Q77" s="1455">
        <v>12.700000000000001</v>
      </c>
      <c r="AC77" s="1188"/>
    </row>
    <row r="78" spans="1:29" ht="19.149999999999999" customHeight="1" x14ac:dyDescent="0.25">
      <c r="A78" s="17"/>
      <c r="B78" s="42">
        <f t="shared" si="42"/>
        <v>74</v>
      </c>
      <c r="C78" s="813" t="str">
        <f t="shared" si="43"/>
        <v>Volcan Compañia Minera S.A.A.</v>
      </c>
      <c r="D78" s="940" t="str">
        <f t="shared" si="44"/>
        <v/>
      </c>
      <c r="E78" s="941" t="str">
        <f t="shared" si="45"/>
        <v/>
      </c>
      <c r="F78" s="940" t="str">
        <f t="shared" si="46"/>
        <v/>
      </c>
      <c r="G78" s="941">
        <f t="shared" si="47"/>
        <v>7.9999999999999885</v>
      </c>
      <c r="H78" s="942" t="str">
        <f t="shared" si="48"/>
        <v/>
      </c>
      <c r="I78" s="943">
        <f t="shared" si="49"/>
        <v>7.9999999999999885</v>
      </c>
      <c r="J78" s="944">
        <f t="shared" si="50"/>
        <v>7.9999999999999885</v>
      </c>
      <c r="K78" s="17"/>
      <c r="L78" s="1455" t="s">
        <v>1420</v>
      </c>
      <c r="P78" s="1455">
        <v>7.9999999999999885</v>
      </c>
      <c r="Q78" s="1455">
        <v>7.9999999999999885</v>
      </c>
      <c r="AC78" s="1188"/>
    </row>
    <row r="79" spans="1:29" ht="19.149999999999999" customHeight="1" thickBot="1" x14ac:dyDescent="0.3">
      <c r="A79" s="17"/>
      <c r="B79" s="42">
        <f t="shared" si="42"/>
        <v>75</v>
      </c>
      <c r="C79" s="813" t="str">
        <f t="shared" si="43"/>
        <v>Emp. De Serv. Priv. No Informantes (*)</v>
      </c>
      <c r="D79" s="940" t="str">
        <f t="shared" si="44"/>
        <v/>
      </c>
      <c r="E79" s="941" t="str">
        <f t="shared" si="45"/>
        <v/>
      </c>
      <c r="F79" s="940">
        <f t="shared" si="46"/>
        <v>3.0000000000000004</v>
      </c>
      <c r="G79" s="941">
        <f t="shared" si="47"/>
        <v>332.26299999999975</v>
      </c>
      <c r="H79" s="942">
        <f t="shared" si="48"/>
        <v>3.0000000000000004</v>
      </c>
      <c r="I79" s="943">
        <f t="shared" si="49"/>
        <v>332.26299999999975</v>
      </c>
      <c r="J79" s="944">
        <f t="shared" si="50"/>
        <v>335.26299999999975</v>
      </c>
      <c r="K79" s="17"/>
      <c r="L79" s="1455" t="s">
        <v>1629</v>
      </c>
      <c r="O79" s="1455">
        <v>3.0000000000000004</v>
      </c>
      <c r="P79" s="1455">
        <v>332.26299999999975</v>
      </c>
      <c r="Q79" s="1455">
        <v>335.26299999999975</v>
      </c>
      <c r="AC79" s="1188"/>
    </row>
    <row r="80" spans="1:29" ht="19.149999999999999" customHeight="1" thickTop="1" x14ac:dyDescent="0.25">
      <c r="A80" s="17"/>
      <c r="B80" s="2047" t="s">
        <v>309</v>
      </c>
      <c r="C80" s="2048"/>
      <c r="D80" s="54">
        <f t="shared" ref="D80:J80" si="51">SUM(D5:D79)</f>
        <v>37.679999999999986</v>
      </c>
      <c r="E80" s="54">
        <f t="shared" si="51"/>
        <v>173.84599999999998</v>
      </c>
      <c r="F80" s="54">
        <f t="shared" si="51"/>
        <v>80.677999999999997</v>
      </c>
      <c r="G80" s="54">
        <f t="shared" si="51"/>
        <v>929.86109999999985</v>
      </c>
      <c r="H80" s="55">
        <f t="shared" si="51"/>
        <v>118.35799999999999</v>
      </c>
      <c r="I80" s="54">
        <f t="shared" si="51"/>
        <v>1103.7070999999996</v>
      </c>
      <c r="J80" s="553">
        <f t="shared" si="51"/>
        <v>1222.0650999999996</v>
      </c>
      <c r="K80" s="17"/>
      <c r="L80" s="1455" t="s">
        <v>389</v>
      </c>
      <c r="M80" s="1455">
        <v>37.679999999999986</v>
      </c>
      <c r="N80" s="1455">
        <v>173.84599999999998</v>
      </c>
      <c r="O80" s="1455">
        <v>80.677999999999997</v>
      </c>
      <c r="P80" s="1455">
        <v>929.86109999999985</v>
      </c>
      <c r="Q80" s="1455">
        <v>1222.0650999999996</v>
      </c>
      <c r="AC80" s="1188"/>
    </row>
    <row r="81" spans="1:29" ht="19.149999999999999" customHeight="1" x14ac:dyDescent="0.25">
      <c r="A81" s="17"/>
      <c r="B81" s="2049"/>
      <c r="C81" s="2050"/>
      <c r="D81" s="2113">
        <f>+SUM(D80:E80)</f>
        <v>211.52599999999995</v>
      </c>
      <c r="E81" s="2114"/>
      <c r="F81" s="2113">
        <f>+SUM(F80:G80)</f>
        <v>1010.5390999999998</v>
      </c>
      <c r="G81" s="2114"/>
      <c r="H81" s="2109">
        <f>+SUM(H80:I80)</f>
        <v>1222.0650999999996</v>
      </c>
      <c r="I81" s="2110"/>
      <c r="J81" s="43"/>
      <c r="K81" s="17"/>
      <c r="AC81" s="1188"/>
    </row>
    <row r="82" spans="1:29" ht="17.100000000000001" customHeight="1" x14ac:dyDescent="0.25">
      <c r="A82" s="17"/>
      <c r="B82" s="28" t="s">
        <v>299</v>
      </c>
      <c r="C82" s="17"/>
      <c r="D82" s="17"/>
      <c r="E82" s="17"/>
      <c r="F82" s="17"/>
      <c r="G82" s="17"/>
      <c r="H82" s="17"/>
      <c r="I82" s="17"/>
      <c r="J82" s="17"/>
      <c r="K82" s="17"/>
      <c r="AC82" s="1188"/>
    </row>
    <row r="83" spans="1:29" ht="17.100000000000001" customHeight="1" x14ac:dyDescent="0.25">
      <c r="A83" s="17"/>
      <c r="B83" s="205"/>
      <c r="C83" s="46"/>
      <c r="D83" s="17"/>
      <c r="E83" s="17"/>
      <c r="F83" s="17"/>
      <c r="G83" s="17"/>
      <c r="H83" s="17"/>
      <c r="I83" s="17"/>
      <c r="J83" s="17"/>
      <c r="K83" s="17"/>
      <c r="AC83" s="1188"/>
    </row>
    <row r="84" spans="1:29" ht="19.5" customHeight="1" x14ac:dyDescent="0.25">
      <c r="A84" s="17"/>
      <c r="K84" s="17"/>
      <c r="AC84" s="1188"/>
    </row>
    <row r="85" spans="1:29" ht="21.75" customHeight="1" x14ac:dyDescent="0.25">
      <c r="A85" s="17"/>
      <c r="K85" s="17"/>
    </row>
    <row r="86" spans="1:29" ht="21.75" customHeight="1" x14ac:dyDescent="0.25">
      <c r="A86" s="17"/>
      <c r="K86" s="17"/>
    </row>
    <row r="87" spans="1:29" ht="21.75" customHeight="1" x14ac:dyDescent="0.25">
      <c r="A87" s="17"/>
      <c r="K87" s="17"/>
    </row>
    <row r="88" spans="1:29" x14ac:dyDescent="0.25">
      <c r="A88" s="17"/>
      <c r="K88" s="17"/>
    </row>
  </sheetData>
  <mergeCells count="9">
    <mergeCell ref="H81:I81"/>
    <mergeCell ref="B3:B4"/>
    <mergeCell ref="C3:C4"/>
    <mergeCell ref="D3:E3"/>
    <mergeCell ref="F3:G3"/>
    <mergeCell ref="H3:I3"/>
    <mergeCell ref="B80:C81"/>
    <mergeCell ref="D81:E81"/>
    <mergeCell ref="F81:G81"/>
  </mergeCells>
  <pageMargins left="0.78740157480314965" right="0.55118110236220474" top="0.78740157480314965" bottom="0.59055118110236227" header="0" footer="0"/>
  <pageSetup paperSize="9" scale="49" fitToHeight="0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/>
  <dimension ref="A1:AF94"/>
  <sheetViews>
    <sheetView view="pageBreakPreview" zoomScale="80" zoomScaleNormal="70" zoomScaleSheetLayoutView="80" workbookViewId="0">
      <selection activeCell="V87" sqref="V87"/>
    </sheetView>
  </sheetViews>
  <sheetFormatPr baseColWidth="10" defaultRowHeight="15" x14ac:dyDescent="0.25"/>
  <cols>
    <col min="1" max="1" width="12.42578125" customWidth="1"/>
    <col min="2" max="2" width="12.7109375" customWidth="1"/>
    <col min="3" max="3" width="11" customWidth="1"/>
    <col min="4" max="5" width="11.42578125" customWidth="1"/>
    <col min="6" max="6" width="10.5703125" customWidth="1"/>
    <col min="7" max="8" width="11.42578125" customWidth="1"/>
    <col min="9" max="9" width="11.42578125" style="1188" customWidth="1"/>
    <col min="10" max="10" width="10.42578125" customWidth="1"/>
    <col min="11" max="13" width="11.42578125" customWidth="1"/>
    <col min="14" max="14" width="11.140625" customWidth="1"/>
    <col min="16" max="16" width="5" customWidth="1"/>
    <col min="17" max="17" width="19.42578125" style="1455" bestFit="1" customWidth="1"/>
    <col min="18" max="18" width="23" style="1455" bestFit="1" customWidth="1"/>
    <col min="19" max="19" width="8.28515625" style="1455" bestFit="1" customWidth="1"/>
    <col min="20" max="21" width="7.140625" style="1455" bestFit="1" customWidth="1"/>
    <col min="22" max="22" width="9.7109375" style="1455" bestFit="1" customWidth="1"/>
    <col min="23" max="23" width="8.28515625" style="1455" bestFit="1" customWidth="1"/>
    <col min="24" max="24" width="5.28515625" style="1455" bestFit="1" customWidth="1"/>
    <col min="25" max="25" width="6" style="1455" bestFit="1" customWidth="1"/>
    <col min="26" max="27" width="12.28515625" style="1455" bestFit="1" customWidth="1"/>
    <col min="28" max="28" width="25" style="1455" bestFit="1" customWidth="1"/>
    <col min="29" max="29" width="19.140625" style="1455" bestFit="1" customWidth="1"/>
    <col min="30" max="30" width="25.7109375" style="1455" bestFit="1" customWidth="1"/>
    <col min="31" max="31" width="18.7109375" style="1455" bestFit="1" customWidth="1"/>
  </cols>
  <sheetData>
    <row r="1" spans="1:32" s="4" customFormat="1" ht="15.75" x14ac:dyDescent="0.25">
      <c r="A1" s="40"/>
      <c r="B1" s="37"/>
      <c r="C1" s="37"/>
      <c r="D1" s="37"/>
      <c r="E1" s="37"/>
      <c r="F1" s="37"/>
      <c r="G1" s="37"/>
      <c r="H1" s="17"/>
      <c r="I1" s="17"/>
      <c r="J1" s="17"/>
      <c r="K1" s="17"/>
      <c r="L1" s="17"/>
      <c r="M1" s="17"/>
      <c r="N1" s="17"/>
      <c r="O1" s="17"/>
      <c r="Q1" s="1456"/>
      <c r="R1" s="1456"/>
      <c r="S1" s="1456"/>
      <c r="T1" s="1456"/>
      <c r="U1" s="1467"/>
      <c r="V1" s="1467"/>
      <c r="W1" s="1455"/>
      <c r="X1" s="1456"/>
      <c r="Y1" s="1456"/>
      <c r="Z1" s="1456"/>
      <c r="AA1" s="1456"/>
      <c r="AB1" s="1456"/>
      <c r="AC1" s="1456"/>
      <c r="AD1" s="1456"/>
      <c r="AE1" s="1456"/>
    </row>
    <row r="2" spans="1:32" s="4" customFormat="1" ht="12.75" x14ac:dyDescent="0.2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Q2" s="1456"/>
      <c r="R2" s="1456"/>
      <c r="S2" s="1456"/>
      <c r="T2" s="1456"/>
      <c r="U2" s="1467"/>
      <c r="V2" s="1467"/>
      <c r="W2" s="1468"/>
      <c r="X2" s="1456"/>
      <c r="Y2" s="1456"/>
      <c r="Z2" s="1456"/>
      <c r="AA2" s="1456"/>
      <c r="AB2" s="1456"/>
      <c r="AC2" s="1456"/>
      <c r="AD2" s="1456"/>
      <c r="AE2" s="1456"/>
    </row>
    <row r="3" spans="1:32" s="4" customFormat="1" ht="12.75" x14ac:dyDescent="0.2">
      <c r="A3" s="17"/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Q3" s="1456"/>
      <c r="R3" s="1456"/>
      <c r="S3" s="1456"/>
      <c r="T3" s="1456"/>
      <c r="U3" s="1467"/>
      <c r="V3" s="1467"/>
      <c r="W3" s="1468"/>
      <c r="X3" s="1456"/>
      <c r="Y3" s="1456"/>
      <c r="Z3" s="1456"/>
      <c r="AA3" s="1456"/>
      <c r="AB3" s="1456"/>
      <c r="AC3" s="1456"/>
      <c r="AD3" s="1456"/>
      <c r="AE3" s="1456"/>
    </row>
    <row r="4" spans="1:32" s="4" customFormat="1" x14ac:dyDescent="0.25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20"/>
      <c r="Q4" s="1456"/>
      <c r="R4" s="1456"/>
      <c r="S4" s="1456"/>
      <c r="T4" s="1456"/>
      <c r="U4" s="1467"/>
      <c r="V4" s="1467"/>
      <c r="W4" s="1455"/>
      <c r="X4" s="1456"/>
      <c r="Y4" s="1456"/>
      <c r="Z4" s="1456"/>
      <c r="AA4" s="1456"/>
      <c r="AB4" s="1456"/>
      <c r="AC4" s="1456"/>
      <c r="AD4" s="1456"/>
      <c r="AE4" s="1456"/>
    </row>
    <row r="5" spans="1:32" s="4" customFormat="1" x14ac:dyDescent="0.25">
      <c r="A5" s="17"/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Q5" s="1531"/>
      <c r="R5" s="1531"/>
      <c r="S5" s="1531"/>
      <c r="T5" s="1531"/>
      <c r="U5" s="1457" t="s">
        <v>1511</v>
      </c>
      <c r="V5" s="1455" t="s">
        <v>1133</v>
      </c>
      <c r="W5" s="1467"/>
      <c r="X5" s="1456"/>
      <c r="Y5" s="1455"/>
      <c r="Z5" s="1455"/>
      <c r="AA5" s="1456"/>
      <c r="AB5" s="1456"/>
      <c r="AC5" s="1456"/>
      <c r="AD5" s="1456"/>
      <c r="AE5" s="1456"/>
      <c r="AF5"/>
    </row>
    <row r="6" spans="1:32" s="4" customFormat="1" x14ac:dyDescent="0.25">
      <c r="A6" s="17"/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Q6" s="1456"/>
      <c r="R6" s="1456"/>
      <c r="S6" s="1456"/>
      <c r="T6" s="1531"/>
      <c r="U6" s="1457" t="s">
        <v>1127</v>
      </c>
      <c r="V6" s="1455" t="s">
        <v>1513</v>
      </c>
      <c r="W6" s="1467"/>
      <c r="X6" s="1456"/>
      <c r="Y6" s="1455"/>
      <c r="Z6" s="1455"/>
      <c r="AA6" s="1456"/>
      <c r="AB6" s="1456"/>
      <c r="AC6" s="1456"/>
      <c r="AD6" s="1456"/>
      <c r="AE6" s="1456"/>
      <c r="AF6"/>
    </row>
    <row r="7" spans="1:32" s="4" customFormat="1" x14ac:dyDescent="0.25">
      <c r="A7" s="17"/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Q7" s="1531" t="s">
        <v>289</v>
      </c>
      <c r="R7" s="1531"/>
      <c r="S7" s="1531"/>
      <c r="T7" s="1531"/>
      <c r="U7" s="1455"/>
      <c r="V7" s="1455"/>
      <c r="W7" s="1467"/>
      <c r="X7" s="1456"/>
      <c r="Y7" s="1455"/>
      <c r="Z7" s="1455"/>
      <c r="AA7" s="1456"/>
      <c r="AB7" s="1456"/>
      <c r="AC7" s="1456"/>
      <c r="AD7" s="1456"/>
      <c r="AE7" s="1456"/>
      <c r="AF7"/>
    </row>
    <row r="8" spans="1:32" s="4" customFormat="1" x14ac:dyDescent="0.25">
      <c r="A8" s="17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Q8" s="1531" t="s">
        <v>312</v>
      </c>
      <c r="R8" s="1531" t="s">
        <v>326</v>
      </c>
      <c r="S8" s="1531" t="s">
        <v>302</v>
      </c>
      <c r="T8" s="1531"/>
      <c r="U8" s="1455" t="s">
        <v>1477</v>
      </c>
      <c r="V8" s="1455" t="s">
        <v>1709</v>
      </c>
      <c r="W8" s="1467"/>
      <c r="X8" s="1456"/>
      <c r="Y8" s="1455"/>
      <c r="Z8" s="1455"/>
      <c r="AA8" s="1456"/>
      <c r="AB8" s="1456"/>
      <c r="AC8" s="1456"/>
      <c r="AD8" s="1456"/>
      <c r="AE8" s="1456"/>
      <c r="AF8"/>
    </row>
    <row r="9" spans="1:32" s="4" customFormat="1" x14ac:dyDescent="0.25">
      <c r="A9" s="17"/>
      <c r="B9" s="17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Q9" s="1467" t="s">
        <v>172</v>
      </c>
      <c r="R9" s="1532">
        <v>107.31</v>
      </c>
      <c r="S9" s="1533">
        <v>8.7810379332492097E-2</v>
      </c>
      <c r="T9" s="1531"/>
      <c r="U9" s="1455" t="s">
        <v>172</v>
      </c>
      <c r="V9" s="1455">
        <v>107.31</v>
      </c>
      <c r="W9" s="1467"/>
      <c r="X9" s="1456"/>
      <c r="Y9" s="1455"/>
      <c r="Z9" s="1455"/>
      <c r="AA9" s="1456"/>
      <c r="AB9" s="1456"/>
      <c r="AC9" s="1456"/>
      <c r="AD9" s="1456"/>
      <c r="AE9" s="1456"/>
      <c r="AF9" s="35"/>
    </row>
    <row r="10" spans="1:32" s="4" customFormat="1" x14ac:dyDescent="0.25">
      <c r="A10" s="17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Q10" s="1467" t="s">
        <v>174</v>
      </c>
      <c r="R10" s="1532">
        <v>71.69</v>
      </c>
      <c r="S10" s="1533">
        <v>5.8662995940232575E-2</v>
      </c>
      <c r="T10" s="1531"/>
      <c r="U10" s="1455" t="s">
        <v>174</v>
      </c>
      <c r="V10" s="1455">
        <v>71.69</v>
      </c>
      <c r="W10" s="1467"/>
      <c r="X10" s="1456"/>
      <c r="Y10" s="1455"/>
      <c r="Z10" s="1455"/>
      <c r="AA10" s="1456"/>
      <c r="AB10" s="1456"/>
      <c r="AC10" s="1456"/>
      <c r="AD10" s="1456"/>
      <c r="AE10" s="1456"/>
      <c r="AF10" s="35"/>
    </row>
    <row r="11" spans="1:32" s="4" customFormat="1" x14ac:dyDescent="0.25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Q11" s="1467" t="s">
        <v>201</v>
      </c>
      <c r="R11" s="1532">
        <v>66.7</v>
      </c>
      <c r="S11" s="1533">
        <v>5.4579743746875617E-2</v>
      </c>
      <c r="T11" s="1531"/>
      <c r="U11" s="1455" t="s">
        <v>201</v>
      </c>
      <c r="V11" s="1455">
        <v>66.7</v>
      </c>
      <c r="W11" s="1467"/>
      <c r="X11" s="1456"/>
      <c r="Y11" s="1455"/>
      <c r="Z11" s="1455"/>
      <c r="AA11" s="1456"/>
      <c r="AB11" s="1456"/>
      <c r="AC11" s="1456"/>
      <c r="AD11" s="1456"/>
      <c r="AE11" s="1456"/>
      <c r="AF11" s="35"/>
    </row>
    <row r="12" spans="1:32" s="4" customFormat="1" x14ac:dyDescent="0.25">
      <c r="A12" s="17"/>
      <c r="B12" s="17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Q12" s="1467" t="s">
        <v>182</v>
      </c>
      <c r="R12" s="1532">
        <v>57.440000000000005</v>
      </c>
      <c r="S12" s="1533">
        <v>4.7002406009303381E-2</v>
      </c>
      <c r="T12" s="1531"/>
      <c r="U12" s="1455" t="s">
        <v>182</v>
      </c>
      <c r="V12" s="1455">
        <v>57.440000000000005</v>
      </c>
      <c r="W12" s="1467"/>
      <c r="X12" s="1456"/>
      <c r="Y12" s="1455"/>
      <c r="Z12" s="1455"/>
      <c r="AA12" s="1456"/>
      <c r="AB12" s="1456"/>
      <c r="AC12" s="1456"/>
      <c r="AD12" s="1456"/>
      <c r="AE12" s="1456"/>
      <c r="AF12" s="35"/>
    </row>
    <row r="13" spans="1:32" s="4" customFormat="1" x14ac:dyDescent="0.25">
      <c r="A13" s="17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Q13" s="1467" t="s">
        <v>1505</v>
      </c>
      <c r="R13" s="1532">
        <v>53.3</v>
      </c>
      <c r="S13" s="1533">
        <v>4.3614697776738681E-2</v>
      </c>
      <c r="T13" s="1531"/>
      <c r="U13" s="1455" t="s">
        <v>1505</v>
      </c>
      <c r="V13" s="1455">
        <v>53.3</v>
      </c>
      <c r="W13" s="1467"/>
      <c r="X13" s="1456"/>
      <c r="Y13" s="1455"/>
      <c r="Z13" s="1455"/>
      <c r="AA13" s="1456"/>
      <c r="AB13" s="1456"/>
      <c r="AC13" s="1456"/>
      <c r="AD13" s="1456"/>
      <c r="AE13" s="1456"/>
      <c r="AF13" s="35"/>
    </row>
    <row r="14" spans="1:32" s="4" customFormat="1" x14ac:dyDescent="0.25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Q14" s="1467" t="s">
        <v>139</v>
      </c>
      <c r="R14" s="1532">
        <v>32</v>
      </c>
      <c r="S14" s="1533">
        <v>2.6185184406297145E-2</v>
      </c>
      <c r="T14" s="1531"/>
      <c r="U14" s="1455" t="s">
        <v>139</v>
      </c>
      <c r="V14" s="1455">
        <v>32</v>
      </c>
      <c r="W14" s="1467"/>
      <c r="X14" s="1456"/>
      <c r="Y14" s="1455"/>
      <c r="Z14" s="1455"/>
      <c r="AA14" s="1456"/>
      <c r="AB14" s="1456"/>
      <c r="AC14" s="1456"/>
      <c r="AD14" s="1456"/>
      <c r="AE14" s="1456"/>
      <c r="AF14" s="35"/>
    </row>
    <row r="15" spans="1:32" s="4" customFormat="1" x14ac:dyDescent="0.25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Q15" s="1534" t="s">
        <v>303</v>
      </c>
      <c r="R15" s="1532">
        <v>833.62510000000134</v>
      </c>
      <c r="S15" s="1533">
        <v>0.6821445927880605</v>
      </c>
      <c r="T15" s="1531"/>
      <c r="U15" s="1455" t="s">
        <v>389</v>
      </c>
      <c r="V15" s="1455">
        <v>388.44</v>
      </c>
      <c r="W15" s="1467"/>
      <c r="X15" s="1456"/>
      <c r="Y15" s="1455"/>
      <c r="Z15" s="1455"/>
      <c r="AA15" s="1456"/>
      <c r="AB15" s="1456"/>
      <c r="AC15" s="1456"/>
      <c r="AD15" s="1455"/>
      <c r="AE15" s="1455"/>
      <c r="AF15" s="35"/>
    </row>
    <row r="16" spans="1:32" s="4" customFormat="1" x14ac:dyDescent="0.25">
      <c r="A16" s="17"/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Q16" s="1534" t="s">
        <v>289</v>
      </c>
      <c r="R16" s="1532">
        <v>1222.0651000000014</v>
      </c>
      <c r="S16" s="1533">
        <v>1</v>
      </c>
      <c r="T16" s="1531"/>
      <c r="U16" s="1467"/>
      <c r="V16" s="1467"/>
      <c r="W16" s="1467"/>
      <c r="X16" s="1456"/>
      <c r="Y16" s="1455"/>
      <c r="Z16" s="1455"/>
      <c r="AA16" s="1456"/>
      <c r="AB16" s="1455"/>
      <c r="AC16" s="1455"/>
      <c r="AD16" s="1455"/>
      <c r="AE16" s="1455"/>
      <c r="AF16" s="35"/>
    </row>
    <row r="17" spans="1:32" s="4" customFormat="1" ht="15.75" x14ac:dyDescent="0.25">
      <c r="A17" s="17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Q17" s="1456"/>
      <c r="R17" s="1535"/>
      <c r="S17" s="1531"/>
      <c r="T17" s="1531"/>
      <c r="U17" s="1467"/>
      <c r="V17" s="1467"/>
      <c r="W17" s="1467"/>
      <c r="X17" s="1456"/>
      <c r="Y17" s="1455"/>
      <c r="Z17" s="1455"/>
      <c r="AA17" s="1456"/>
      <c r="AB17" s="1455"/>
      <c r="AC17" s="1455"/>
      <c r="AD17" s="1455"/>
      <c r="AE17" s="1455"/>
      <c r="AF17" s="35"/>
    </row>
    <row r="18" spans="1:32" s="4" customFormat="1" x14ac:dyDescent="0.25">
      <c r="A18" s="17"/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Q18" s="1456"/>
      <c r="R18" s="1456"/>
      <c r="S18" s="1456"/>
      <c r="T18" s="1456"/>
      <c r="U18" s="1467"/>
      <c r="V18" s="1467"/>
      <c r="W18" s="1467"/>
      <c r="X18" s="1456"/>
      <c r="Y18" s="1455"/>
      <c r="Z18" s="1455"/>
      <c r="AA18" s="1456"/>
      <c r="AB18" s="1455"/>
      <c r="AC18" s="1455"/>
      <c r="AD18" s="1455"/>
      <c r="AE18" s="1455"/>
      <c r="AF18" s="35"/>
    </row>
    <row r="19" spans="1:32" s="4" customFormat="1" x14ac:dyDescent="0.25">
      <c r="A19" s="17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Q19" s="1531"/>
      <c r="R19" s="1531"/>
      <c r="S19" s="1456"/>
      <c r="T19" s="1531"/>
      <c r="U19" s="1467"/>
      <c r="V19" s="1467"/>
      <c r="W19" s="1467"/>
      <c r="X19" s="1456"/>
      <c r="Y19" s="1455"/>
      <c r="Z19" s="1455"/>
      <c r="AA19" s="1456"/>
      <c r="AB19" s="1455"/>
      <c r="AC19" s="1455"/>
      <c r="AD19" s="1455"/>
      <c r="AE19" s="1455"/>
      <c r="AF19" s="35"/>
    </row>
    <row r="20" spans="1:32" s="4" customFormat="1" x14ac:dyDescent="0.25">
      <c r="A20" s="17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Q20" s="1531"/>
      <c r="R20" s="1531"/>
      <c r="S20" s="1531"/>
      <c r="T20" s="1531"/>
      <c r="U20" s="1467"/>
      <c r="V20" s="1467"/>
      <c r="W20" s="1467"/>
      <c r="X20" s="1456"/>
      <c r="Y20" s="1455"/>
      <c r="Z20" s="1455"/>
      <c r="AA20" s="1456"/>
      <c r="AB20" s="1455"/>
      <c r="AC20" s="1455"/>
      <c r="AD20" s="1455"/>
      <c r="AE20" s="1455"/>
      <c r="AF20" s="35"/>
    </row>
    <row r="21" spans="1:32" s="4" customFormat="1" x14ac:dyDescent="0.25">
      <c r="A21" s="17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Q21" s="1531"/>
      <c r="R21" s="1531"/>
      <c r="S21" s="1531"/>
      <c r="T21" s="1531"/>
      <c r="U21" s="1467"/>
      <c r="V21" s="1467"/>
      <c r="W21" s="1467"/>
      <c r="X21" s="1456"/>
      <c r="Y21" s="1455"/>
      <c r="Z21" s="1455"/>
      <c r="AA21" s="1456"/>
      <c r="AB21" s="1455"/>
      <c r="AC21" s="1455"/>
      <c r="AD21" s="1455"/>
      <c r="AE21" s="1455"/>
      <c r="AF21" s="35"/>
    </row>
    <row r="22" spans="1:32" s="4" customFormat="1" x14ac:dyDescent="0.25">
      <c r="A22" s="17"/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Q22" s="1456"/>
      <c r="R22" s="1456"/>
      <c r="S22" s="1456"/>
      <c r="T22" s="1456"/>
      <c r="U22" s="1467"/>
      <c r="V22" s="1467"/>
      <c r="W22" s="1467"/>
      <c r="X22" s="1456"/>
      <c r="Y22" s="1455"/>
      <c r="Z22" s="1455"/>
      <c r="AA22" s="1456"/>
      <c r="AB22" s="1455"/>
      <c r="AC22" s="1455"/>
      <c r="AD22" s="1455"/>
      <c r="AE22" s="1455"/>
      <c r="AF22" s="35"/>
    </row>
    <row r="23" spans="1:32" s="4" customFormat="1" x14ac:dyDescent="0.25">
      <c r="A23" s="17"/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Q23" s="1456"/>
      <c r="R23" s="1456"/>
      <c r="S23" s="1456"/>
      <c r="T23" s="1456"/>
      <c r="U23" s="1467"/>
      <c r="V23" s="1467"/>
      <c r="W23" s="1467"/>
      <c r="X23" s="1456"/>
      <c r="Y23" s="1455"/>
      <c r="Z23" s="1455"/>
      <c r="AA23" s="1456"/>
      <c r="AB23" s="1455"/>
      <c r="AC23" s="1455"/>
      <c r="AD23" s="1455"/>
      <c r="AE23" s="1455"/>
      <c r="AF23" s="35"/>
    </row>
    <row r="24" spans="1:32" s="4" customFormat="1" x14ac:dyDescent="0.25">
      <c r="A24" s="17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Q24" s="1456"/>
      <c r="R24" s="1456"/>
      <c r="S24" s="1456"/>
      <c r="T24" s="1456"/>
      <c r="U24" s="1467"/>
      <c r="V24" s="1467"/>
      <c r="W24" s="1467"/>
      <c r="X24" s="1456"/>
      <c r="Y24" s="1455"/>
      <c r="Z24" s="1455"/>
      <c r="AA24" s="1456"/>
      <c r="AB24" s="1455"/>
      <c r="AC24" s="1455"/>
      <c r="AD24" s="1455"/>
      <c r="AE24" s="1455"/>
    </row>
    <row r="25" spans="1:32" s="4" customFormat="1" x14ac:dyDescent="0.25">
      <c r="A25" s="17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Q25" s="1456"/>
      <c r="R25" s="1456"/>
      <c r="S25" s="1456"/>
      <c r="T25" s="1456"/>
      <c r="U25" s="1467"/>
      <c r="V25" s="1467"/>
      <c r="W25" s="1467"/>
      <c r="X25" s="1456"/>
      <c r="Y25" s="1455"/>
      <c r="Z25" s="1455"/>
      <c r="AA25" s="1456"/>
      <c r="AB25" s="1455"/>
      <c r="AC25" s="1455"/>
      <c r="AD25" s="1455"/>
      <c r="AE25" s="1455"/>
    </row>
    <row r="26" spans="1:32" s="4" customFormat="1" x14ac:dyDescent="0.25">
      <c r="A26" s="17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Q26" s="1456"/>
      <c r="R26" s="1456"/>
      <c r="S26" s="1456"/>
      <c r="T26" s="1456"/>
      <c r="U26" s="1467"/>
      <c r="V26" s="1467"/>
      <c r="W26" s="1467"/>
      <c r="X26" s="1456"/>
      <c r="Y26" s="1455"/>
      <c r="Z26" s="1455"/>
      <c r="AA26" s="1456"/>
      <c r="AB26" s="1455"/>
      <c r="AC26" s="1455"/>
      <c r="AD26" s="1455"/>
      <c r="AE26" s="1455"/>
    </row>
    <row r="27" spans="1:32" s="4" customFormat="1" x14ac:dyDescent="0.25">
      <c r="A27" s="17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Q27" s="1456"/>
      <c r="R27" s="1456"/>
      <c r="S27" s="1456"/>
      <c r="T27" s="1456"/>
      <c r="U27" s="1467"/>
      <c r="V27" s="1467"/>
      <c r="W27" s="1467"/>
      <c r="X27" s="1456"/>
      <c r="Y27" s="1455"/>
      <c r="Z27" s="1455"/>
      <c r="AA27" s="1456"/>
      <c r="AB27" s="1455"/>
      <c r="AC27" s="1455"/>
      <c r="AD27" s="1455"/>
      <c r="AE27" s="1455"/>
    </row>
    <row r="28" spans="1:32" s="4" customFormat="1" x14ac:dyDescent="0.25">
      <c r="A28" s="17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Q28" s="1456"/>
      <c r="R28" s="1456"/>
      <c r="S28" s="1456"/>
      <c r="T28" s="1456"/>
      <c r="U28" s="1467"/>
      <c r="V28" s="1467"/>
      <c r="W28" s="1467"/>
      <c r="X28" s="1456"/>
      <c r="Y28" s="1455"/>
      <c r="Z28" s="1455"/>
      <c r="AA28" s="1456"/>
      <c r="AB28" s="1455"/>
      <c r="AC28" s="1455"/>
      <c r="AD28" s="1455"/>
      <c r="AE28" s="1455"/>
    </row>
    <row r="29" spans="1:32" s="4" customFormat="1" x14ac:dyDescent="0.25">
      <c r="A29" s="17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Q29" s="1456"/>
      <c r="R29" s="1456"/>
      <c r="S29" s="1456"/>
      <c r="T29" s="1456"/>
      <c r="U29" s="1467"/>
      <c r="V29" s="1467"/>
      <c r="W29" s="1467"/>
      <c r="X29" s="1456"/>
      <c r="Y29" s="1455"/>
      <c r="Z29" s="1455"/>
      <c r="AA29" s="1456"/>
      <c r="AB29" s="1455"/>
      <c r="AC29" s="1455"/>
      <c r="AD29" s="1455"/>
      <c r="AE29" s="1455"/>
    </row>
    <row r="30" spans="1:32" s="4" customFormat="1" x14ac:dyDescent="0.25">
      <c r="A30" s="17"/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Q30" s="1456"/>
      <c r="R30" s="1456"/>
      <c r="S30" s="1456"/>
      <c r="T30" s="1456"/>
      <c r="U30" s="1467"/>
      <c r="V30" s="1467"/>
      <c r="W30" s="1467"/>
      <c r="X30" s="1456"/>
      <c r="Y30" s="1455"/>
      <c r="Z30" s="1455"/>
      <c r="AA30" s="1456"/>
      <c r="AB30" s="1455"/>
      <c r="AC30" s="1455"/>
      <c r="AD30" s="1455"/>
      <c r="AE30" s="1455"/>
    </row>
    <row r="31" spans="1:32" s="4" customFormat="1" x14ac:dyDescent="0.25">
      <c r="A31" s="17"/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20"/>
      <c r="Q31" s="1456"/>
      <c r="R31" s="1456"/>
      <c r="S31" s="1456"/>
      <c r="T31" s="1456"/>
      <c r="U31" s="1467"/>
      <c r="V31" s="1467"/>
      <c r="W31" s="1467"/>
      <c r="X31" s="1456"/>
      <c r="Y31" s="1455"/>
      <c r="Z31" s="1455"/>
      <c r="AA31" s="1456"/>
      <c r="AB31" s="1455"/>
      <c r="AC31" s="1455"/>
      <c r="AD31" s="1455"/>
      <c r="AE31" s="1455"/>
    </row>
    <row r="32" spans="1:32" s="4" customFormat="1" x14ac:dyDescent="0.25">
      <c r="A32" s="17"/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20"/>
      <c r="Q32" s="1456"/>
      <c r="R32" s="1456"/>
      <c r="S32" s="1456"/>
      <c r="T32" s="1456"/>
      <c r="U32" s="1467"/>
      <c r="V32" s="1467"/>
      <c r="W32" s="1467"/>
      <c r="X32" s="1456"/>
      <c r="Y32" s="1455"/>
      <c r="Z32" s="1455"/>
      <c r="AA32" s="1456"/>
      <c r="AB32" s="1455"/>
      <c r="AC32" s="1455"/>
      <c r="AD32" s="1455"/>
      <c r="AE32" s="1455"/>
    </row>
    <row r="33" spans="1:31" s="4" customFormat="1" x14ac:dyDescent="0.25">
      <c r="A33" s="17"/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20"/>
      <c r="Q33" s="1456"/>
      <c r="R33" s="1456"/>
      <c r="S33" s="1456"/>
      <c r="T33" s="1456"/>
      <c r="U33" s="1467"/>
      <c r="V33" s="1467"/>
      <c r="W33" s="1467"/>
      <c r="X33" s="1456"/>
      <c r="Y33" s="1455"/>
      <c r="Z33" s="1455"/>
      <c r="AA33" s="1456"/>
      <c r="AB33" s="1455"/>
      <c r="AC33" s="1455"/>
      <c r="AD33" s="1455"/>
      <c r="AE33" s="1455"/>
    </row>
    <row r="34" spans="1:31" s="4" customFormat="1" x14ac:dyDescent="0.25">
      <c r="A34" s="17"/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20"/>
      <c r="Q34" s="1531"/>
      <c r="R34" s="1531"/>
      <c r="S34" s="1531"/>
      <c r="T34" s="1531"/>
      <c r="U34" s="1457" t="s">
        <v>1511</v>
      </c>
      <c r="V34" s="1455" t="s">
        <v>1459</v>
      </c>
      <c r="W34" s="1467"/>
      <c r="X34" s="1456"/>
      <c r="Y34" s="1455"/>
      <c r="Z34" s="1455"/>
      <c r="AA34" s="1456"/>
      <c r="AB34" s="1456"/>
      <c r="AC34" s="1456"/>
      <c r="AD34" s="1455"/>
      <c r="AE34" s="1455"/>
    </row>
    <row r="35" spans="1:31" s="4" customFormat="1" x14ac:dyDescent="0.25">
      <c r="A35" s="17"/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20"/>
      <c r="Q35" s="1531"/>
      <c r="R35" s="1531"/>
      <c r="S35" s="1531"/>
      <c r="T35" s="1531"/>
      <c r="U35" s="1457" t="s">
        <v>1127</v>
      </c>
      <c r="V35" s="1455" t="s">
        <v>1513</v>
      </c>
      <c r="W35" s="1467"/>
      <c r="X35" s="1456"/>
      <c r="Y35" s="1455"/>
      <c r="Z35" s="1455"/>
      <c r="AA35" s="1456"/>
      <c r="AB35" s="1456"/>
      <c r="AC35" s="1456"/>
      <c r="AD35" s="1455"/>
      <c r="AE35" s="1455"/>
    </row>
    <row r="36" spans="1:31" s="4" customFormat="1" x14ac:dyDescent="0.25">
      <c r="A36" s="17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20"/>
      <c r="Q36" s="1531"/>
      <c r="R36" s="1531"/>
      <c r="S36" s="1531"/>
      <c r="T36" s="1531"/>
      <c r="U36" s="1457" t="s">
        <v>1508</v>
      </c>
      <c r="V36" s="1455" t="s">
        <v>383</v>
      </c>
      <c r="W36" s="1467"/>
      <c r="X36" s="1456"/>
      <c r="Y36" s="1455"/>
      <c r="Z36" s="1455"/>
      <c r="AA36" s="1456"/>
      <c r="AB36" s="1456"/>
      <c r="AC36" s="1456"/>
      <c r="AD36" s="1455"/>
      <c r="AE36" s="1455"/>
    </row>
    <row r="37" spans="1:31" s="4" customFormat="1" x14ac:dyDescent="0.25">
      <c r="A37" s="17"/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Q37" s="1534" t="s">
        <v>304</v>
      </c>
      <c r="R37" s="1531"/>
      <c r="S37" s="1534"/>
      <c r="T37" s="1531"/>
      <c r="U37" s="1455"/>
      <c r="V37" s="1455"/>
      <c r="W37" s="1467"/>
      <c r="X37" s="1456"/>
      <c r="Y37" s="1455"/>
      <c r="Z37" s="1455"/>
      <c r="AA37" s="1456"/>
      <c r="AB37" s="1456"/>
      <c r="AC37" s="1456"/>
      <c r="AD37" s="1455"/>
      <c r="AE37" s="1455"/>
    </row>
    <row r="38" spans="1:31" s="4" customFormat="1" x14ac:dyDescent="0.25">
      <c r="A38" s="17"/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Q38" s="1534" t="s">
        <v>312</v>
      </c>
      <c r="R38" s="1531" t="s">
        <v>329</v>
      </c>
      <c r="S38" s="1534" t="s">
        <v>302</v>
      </c>
      <c r="T38" s="1531"/>
      <c r="U38" s="1455" t="s">
        <v>1477</v>
      </c>
      <c r="V38" s="1455" t="s">
        <v>1709</v>
      </c>
      <c r="W38" s="1467"/>
      <c r="X38" s="1456"/>
      <c r="Y38" s="1455"/>
      <c r="Z38" s="1455"/>
      <c r="AA38" s="1456"/>
      <c r="AB38" s="1456"/>
      <c r="AC38" s="1456"/>
      <c r="AD38" s="1455"/>
      <c r="AE38" s="1455"/>
    </row>
    <row r="39" spans="1:31" s="4" customFormat="1" x14ac:dyDescent="0.25">
      <c r="A39" s="17"/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Q39" s="1467" t="s">
        <v>201</v>
      </c>
      <c r="R39" s="1532">
        <v>24.7</v>
      </c>
      <c r="S39" s="1533">
        <v>0.20868889301948329</v>
      </c>
      <c r="T39" s="1536"/>
      <c r="U39" s="1455" t="s">
        <v>201</v>
      </c>
      <c r="V39" s="1455">
        <v>24.7</v>
      </c>
      <c r="W39" s="1467"/>
      <c r="X39" s="1456"/>
      <c r="Y39" s="1455"/>
      <c r="Z39" s="1455"/>
      <c r="AA39" s="1456"/>
      <c r="AB39" s="1456"/>
      <c r="AC39" s="1456"/>
      <c r="AD39" s="1455"/>
      <c r="AE39" s="1455"/>
    </row>
    <row r="40" spans="1:31" s="4" customFormat="1" x14ac:dyDescent="0.25">
      <c r="A40" s="17"/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Q40" s="1467" t="s">
        <v>138</v>
      </c>
      <c r="R40" s="1532">
        <v>21.479999999999997</v>
      </c>
      <c r="S40" s="1533">
        <v>0.18148329643961542</v>
      </c>
      <c r="T40" s="1536"/>
      <c r="U40" s="1455" t="s">
        <v>138</v>
      </c>
      <c r="V40" s="1455">
        <v>21.479999999999997</v>
      </c>
      <c r="W40" s="1467"/>
      <c r="X40" s="1456"/>
      <c r="Y40" s="1455"/>
      <c r="Z40" s="1455"/>
      <c r="AA40" s="1456"/>
      <c r="AB40" s="1456"/>
      <c r="AC40" s="1456"/>
      <c r="AD40" s="1455"/>
      <c r="AE40" s="1455"/>
    </row>
    <row r="41" spans="1:31" s="4" customFormat="1" x14ac:dyDescent="0.25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Q41" s="1467" t="s">
        <v>134</v>
      </c>
      <c r="R41" s="1532">
        <v>11.98</v>
      </c>
      <c r="S41" s="1533">
        <v>0.10121833758596802</v>
      </c>
      <c r="T41" s="1536"/>
      <c r="U41" s="1455" t="s">
        <v>134</v>
      </c>
      <c r="V41" s="1455">
        <v>11.98</v>
      </c>
      <c r="W41" s="1467"/>
      <c r="X41" s="1456"/>
      <c r="Y41" s="1455"/>
      <c r="Z41" s="1455"/>
      <c r="AA41" s="1456"/>
      <c r="AB41" s="1456"/>
      <c r="AC41" s="1456"/>
      <c r="AD41" s="1455"/>
      <c r="AE41" s="1455"/>
    </row>
    <row r="42" spans="1:31" s="4" customFormat="1" x14ac:dyDescent="0.25">
      <c r="A42" s="17"/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Q42" s="1467" t="s">
        <v>125</v>
      </c>
      <c r="R42" s="1532">
        <v>11.5</v>
      </c>
      <c r="S42" s="1533">
        <v>9.7162844928099512E-2</v>
      </c>
      <c r="T42" s="1536"/>
      <c r="U42" s="1455" t="s">
        <v>125</v>
      </c>
      <c r="V42" s="1455">
        <v>11.5</v>
      </c>
      <c r="W42" s="1467"/>
      <c r="X42" s="1456"/>
      <c r="Y42" s="1455"/>
      <c r="Z42" s="1455"/>
      <c r="AA42" s="1456"/>
      <c r="AB42" s="1456"/>
      <c r="AC42" s="1456"/>
      <c r="AD42" s="1455"/>
      <c r="AE42" s="1455"/>
    </row>
    <row r="43" spans="1:31" s="4" customFormat="1" x14ac:dyDescent="0.2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Q43" s="1467" t="s">
        <v>119</v>
      </c>
      <c r="R43" s="1532">
        <v>10.46</v>
      </c>
      <c r="S43" s="1533">
        <v>8.8375944169384435E-2</v>
      </c>
      <c r="T43" s="1536"/>
      <c r="U43" s="1455" t="s">
        <v>119</v>
      </c>
      <c r="V43" s="1455">
        <v>10.46</v>
      </c>
      <c r="W43" s="1467"/>
      <c r="X43" s="1456"/>
      <c r="Y43" s="1455"/>
      <c r="Z43" s="1455"/>
      <c r="AA43" s="1456"/>
      <c r="AB43" s="1456"/>
      <c r="AC43" s="1456"/>
      <c r="AD43" s="1455"/>
      <c r="AE43" s="1455"/>
    </row>
    <row r="44" spans="1:31" s="4" customFormat="1" x14ac:dyDescent="0.25">
      <c r="A44" s="17"/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Q44" s="1467" t="s">
        <v>194</v>
      </c>
      <c r="R44" s="1532">
        <v>6.5039999999999996</v>
      </c>
      <c r="S44" s="1533">
        <v>5.4951925514118191E-2</v>
      </c>
      <c r="T44" s="1536"/>
      <c r="U44" s="1455" t="s">
        <v>194</v>
      </c>
      <c r="V44" s="1455">
        <v>6.5039999999999996</v>
      </c>
      <c r="W44" s="1467"/>
      <c r="X44" s="1456"/>
      <c r="Y44" s="1455"/>
      <c r="Z44" s="1455"/>
      <c r="AA44" s="1456"/>
      <c r="AB44" s="1456"/>
      <c r="AC44" s="1456"/>
      <c r="AD44" s="1455"/>
      <c r="AE44" s="1455"/>
    </row>
    <row r="45" spans="1:31" s="4" customFormat="1" x14ac:dyDescent="0.25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Q45" s="1534" t="s">
        <v>303</v>
      </c>
      <c r="R45" s="1532">
        <v>31.733999999999966</v>
      </c>
      <c r="S45" s="1533">
        <v>0.26811875834333104</v>
      </c>
      <c r="T45" s="1536"/>
      <c r="U45" s="1455" t="s">
        <v>1574</v>
      </c>
      <c r="V45" s="1455">
        <v>6.2</v>
      </c>
      <c r="W45" s="1467"/>
      <c r="X45" s="1456"/>
      <c r="Y45" s="1455"/>
      <c r="Z45" s="1455"/>
      <c r="AA45" s="1456"/>
      <c r="AB45" s="1456"/>
      <c r="AC45" s="1456"/>
      <c r="AD45" s="1455"/>
      <c r="AE45" s="1455"/>
    </row>
    <row r="46" spans="1:31" s="4" customFormat="1" x14ac:dyDescent="0.25">
      <c r="A46" s="17"/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Q46" s="1534" t="s">
        <v>289</v>
      </c>
      <c r="R46" s="1532">
        <v>118.35799999999998</v>
      </c>
      <c r="S46" s="1533">
        <v>1</v>
      </c>
      <c r="T46" s="1531"/>
      <c r="U46" s="1455" t="s">
        <v>389</v>
      </c>
      <c r="V46" s="1455">
        <v>92.824000000000012</v>
      </c>
      <c r="W46" s="1467"/>
      <c r="X46" s="1456"/>
      <c r="Y46" s="1455"/>
      <c r="Z46" s="1455"/>
      <c r="AA46" s="1456"/>
      <c r="AB46" s="1456"/>
      <c r="AC46" s="1456"/>
      <c r="AD46" s="1455"/>
      <c r="AE46" s="1455"/>
    </row>
    <row r="47" spans="1:31" s="4" customFormat="1" x14ac:dyDescent="0.25">
      <c r="A47" s="17"/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Q47" s="1456"/>
      <c r="R47" s="1531"/>
      <c r="S47" s="1531"/>
      <c r="T47" s="1531"/>
      <c r="U47" s="1455"/>
      <c r="V47" s="1455"/>
      <c r="W47" s="1467"/>
      <c r="X47" s="1456"/>
      <c r="Y47" s="1455"/>
      <c r="Z47" s="1455"/>
      <c r="AA47" s="1456"/>
      <c r="AB47" s="1455"/>
      <c r="AC47" s="1455"/>
      <c r="AD47" s="1455"/>
      <c r="AE47" s="1455"/>
    </row>
    <row r="48" spans="1:31" s="4" customFormat="1" x14ac:dyDescent="0.25">
      <c r="A48" s="17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Q48" s="1531"/>
      <c r="R48" s="1531"/>
      <c r="S48" s="1531"/>
      <c r="T48" s="1531"/>
      <c r="U48" s="1455"/>
      <c r="V48" s="1455"/>
      <c r="W48" s="1467"/>
      <c r="X48" s="1456"/>
      <c r="Y48" s="1455"/>
      <c r="Z48" s="1455"/>
      <c r="AA48" s="1456"/>
      <c r="AB48" s="1455"/>
      <c r="AC48" s="1455"/>
      <c r="AD48" s="1455"/>
      <c r="AE48" s="1455"/>
    </row>
    <row r="49" spans="1:31" s="4" customFormat="1" x14ac:dyDescent="0.25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Q49" s="1531"/>
      <c r="R49" s="1531"/>
      <c r="S49" s="1531"/>
      <c r="T49" s="1531"/>
      <c r="U49" s="1455"/>
      <c r="V49" s="1455"/>
      <c r="W49" s="1467"/>
      <c r="X49" s="1456"/>
      <c r="Y49" s="1455"/>
      <c r="Z49" s="1455"/>
      <c r="AA49" s="1456"/>
      <c r="AB49" s="1455"/>
      <c r="AC49" s="1455"/>
      <c r="AD49" s="1455"/>
      <c r="AE49" s="1455"/>
    </row>
    <row r="50" spans="1:31" s="4" customFormat="1" x14ac:dyDescent="0.25">
      <c r="A50" s="17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Q50" s="1531"/>
      <c r="R50" s="1531"/>
      <c r="S50" s="1531"/>
      <c r="T50" s="1531"/>
      <c r="U50" s="1455"/>
      <c r="V50" s="1455"/>
      <c r="W50" s="1467"/>
      <c r="X50" s="1456"/>
      <c r="Y50" s="1455"/>
      <c r="Z50" s="1455"/>
      <c r="AA50" s="1456"/>
      <c r="AB50" s="1455"/>
      <c r="AC50" s="1455"/>
      <c r="AD50" s="1455"/>
      <c r="AE50" s="1455"/>
    </row>
    <row r="51" spans="1:31" s="4" customFormat="1" x14ac:dyDescent="0.25">
      <c r="A51" s="17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Q51" s="1531"/>
      <c r="R51" s="1531"/>
      <c r="S51" s="1531"/>
      <c r="T51" s="1531"/>
      <c r="U51" s="1455"/>
      <c r="V51" s="1455"/>
      <c r="W51" s="1467"/>
      <c r="X51" s="1456"/>
      <c r="Y51" s="1455"/>
      <c r="Z51" s="1455"/>
      <c r="AA51" s="1456"/>
      <c r="AB51" s="1455"/>
      <c r="AC51" s="1455"/>
      <c r="AD51" s="1455"/>
      <c r="AE51" s="1455"/>
    </row>
    <row r="52" spans="1:31" s="4" customFormat="1" x14ac:dyDescent="0.25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Q52" s="1531"/>
      <c r="R52" s="1531"/>
      <c r="S52" s="1531"/>
      <c r="T52" s="1531"/>
      <c r="U52" s="1455"/>
      <c r="V52" s="1455"/>
      <c r="W52" s="1467"/>
      <c r="X52" s="1456"/>
      <c r="Y52" s="1455"/>
      <c r="Z52" s="1455"/>
      <c r="AA52" s="1456"/>
      <c r="AB52" s="1455"/>
      <c r="AC52" s="1455"/>
      <c r="AD52" s="1455"/>
      <c r="AE52" s="1455"/>
    </row>
    <row r="53" spans="1:31" s="4" customFormat="1" x14ac:dyDescent="0.25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Q53" s="1456"/>
      <c r="R53" s="1456"/>
      <c r="S53" s="1456"/>
      <c r="T53" s="1456"/>
      <c r="U53" s="1455"/>
      <c r="V53" s="1455"/>
      <c r="W53" s="1467"/>
      <c r="X53" s="1456"/>
      <c r="Y53" s="1455"/>
      <c r="Z53" s="1455"/>
      <c r="AA53" s="1456"/>
      <c r="AB53" s="1455"/>
      <c r="AC53" s="1455"/>
      <c r="AD53" s="1455"/>
      <c r="AE53" s="1455"/>
    </row>
    <row r="54" spans="1:31" s="4" customFormat="1" x14ac:dyDescent="0.25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Q54" s="1456"/>
      <c r="R54" s="1456"/>
      <c r="S54" s="1456"/>
      <c r="T54" s="1456"/>
      <c r="U54" s="1455"/>
      <c r="V54" s="1455"/>
      <c r="W54" s="1467"/>
      <c r="X54" s="1456"/>
      <c r="Y54" s="1455"/>
      <c r="Z54" s="1455"/>
      <c r="AA54" s="1456"/>
      <c r="AB54" s="1455"/>
      <c r="AC54" s="1455"/>
      <c r="AD54" s="1455"/>
      <c r="AE54" s="1455"/>
    </row>
    <row r="55" spans="1:31" s="4" customFormat="1" x14ac:dyDescent="0.25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Q55" s="1456"/>
      <c r="R55" s="1456"/>
      <c r="S55" s="1456"/>
      <c r="T55" s="1456"/>
      <c r="U55" s="1455"/>
      <c r="V55" s="1455"/>
      <c r="W55" s="1467"/>
      <c r="X55" s="1456"/>
      <c r="Y55" s="1455"/>
      <c r="Z55" s="1455"/>
      <c r="AA55" s="1456"/>
      <c r="AB55" s="1455"/>
      <c r="AC55" s="1455"/>
      <c r="AD55" s="1455"/>
      <c r="AE55" s="1455"/>
    </row>
    <row r="56" spans="1:31" s="4" customFormat="1" x14ac:dyDescent="0.25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Q56" s="1456"/>
      <c r="R56" s="1456"/>
      <c r="S56" s="1456"/>
      <c r="T56" s="1456"/>
      <c r="U56" s="1455"/>
      <c r="V56" s="1455"/>
      <c r="W56" s="1467"/>
      <c r="X56" s="1456"/>
      <c r="Y56" s="1455"/>
      <c r="Z56" s="1455"/>
      <c r="AA56" s="1456"/>
      <c r="AB56" s="1455"/>
      <c r="AC56" s="1455"/>
      <c r="AD56" s="1455"/>
      <c r="AE56" s="1455"/>
    </row>
    <row r="57" spans="1:31" s="4" customFormat="1" x14ac:dyDescent="0.25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Q57" s="1456"/>
      <c r="R57" s="1456"/>
      <c r="S57" s="1456"/>
      <c r="T57" s="1456"/>
      <c r="U57" s="1455"/>
      <c r="V57" s="1455"/>
      <c r="W57" s="1467"/>
      <c r="X57" s="1456"/>
      <c r="Y57" s="1455"/>
      <c r="Z57" s="1455"/>
      <c r="AA57" s="1456"/>
      <c r="AB57" s="1455"/>
      <c r="AC57" s="1455"/>
      <c r="AD57" s="1455"/>
      <c r="AE57" s="1455"/>
    </row>
    <row r="58" spans="1:31" s="4" customFormat="1" x14ac:dyDescent="0.25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Q58" s="1456"/>
      <c r="R58" s="1456"/>
      <c r="S58" s="1456"/>
      <c r="T58" s="1456"/>
      <c r="U58" s="1455"/>
      <c r="V58" s="1455"/>
      <c r="W58" s="1467"/>
      <c r="X58" s="1456"/>
      <c r="Y58" s="1455"/>
      <c r="Z58" s="1455"/>
      <c r="AA58" s="1456"/>
      <c r="AB58" s="1455"/>
      <c r="AC58" s="1455"/>
      <c r="AD58" s="1455"/>
      <c r="AE58" s="1455"/>
    </row>
    <row r="59" spans="1:31" s="4" customFormat="1" x14ac:dyDescent="0.25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Q59" s="1456"/>
      <c r="R59" s="1456"/>
      <c r="S59" s="1456"/>
      <c r="T59" s="1456"/>
      <c r="U59" s="1467"/>
      <c r="V59" s="1467"/>
      <c r="W59" s="1467"/>
      <c r="X59" s="1456"/>
      <c r="Y59" s="1455"/>
      <c r="Z59" s="1455"/>
      <c r="AA59" s="1456"/>
      <c r="AB59" s="1455"/>
      <c r="AC59" s="1455"/>
      <c r="AD59" s="1455"/>
      <c r="AE59" s="1455"/>
    </row>
    <row r="60" spans="1:31" s="4" customFormat="1" x14ac:dyDescent="0.25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296"/>
      <c r="Q60" s="1456"/>
      <c r="R60" s="1456"/>
      <c r="S60" s="1456"/>
      <c r="T60" s="1456"/>
      <c r="U60" s="1467"/>
      <c r="V60" s="1467"/>
      <c r="W60" s="1467"/>
      <c r="X60" s="1456"/>
      <c r="Y60" s="1455"/>
      <c r="Z60" s="1455"/>
      <c r="AA60" s="1456"/>
      <c r="AB60" s="1455"/>
      <c r="AC60" s="1455"/>
      <c r="AD60" s="1455"/>
      <c r="AE60" s="1455"/>
    </row>
    <row r="61" spans="1:31" s="4" customFormat="1" x14ac:dyDescent="0.25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296"/>
      <c r="Q61" s="1456"/>
      <c r="R61" s="1456"/>
      <c r="S61" s="1456"/>
      <c r="T61" s="1456"/>
      <c r="U61" s="1467"/>
      <c r="V61" s="1467"/>
      <c r="W61" s="1467"/>
      <c r="X61" s="1456"/>
      <c r="Y61" s="1455"/>
      <c r="Z61" s="1455"/>
      <c r="AA61" s="1456"/>
      <c r="AB61" s="1455"/>
      <c r="AC61" s="1455"/>
      <c r="AD61" s="1455"/>
      <c r="AE61" s="1455"/>
    </row>
    <row r="62" spans="1:31" s="4" customFormat="1" x14ac:dyDescent="0.25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296"/>
      <c r="Q62" s="1456"/>
      <c r="R62" s="1456"/>
      <c r="S62" s="1456"/>
      <c r="T62" s="1456"/>
      <c r="U62" s="1457" t="s">
        <v>1511</v>
      </c>
      <c r="V62" s="1455" t="s">
        <v>1133</v>
      </c>
      <c r="W62" s="1467"/>
      <c r="X62" s="1456"/>
      <c r="Y62" s="1455"/>
      <c r="Z62" s="1455"/>
      <c r="AA62" s="1455"/>
      <c r="AB62" s="1456"/>
      <c r="AC62" s="1456"/>
      <c r="AD62" s="1455"/>
      <c r="AE62" s="1455"/>
    </row>
    <row r="63" spans="1:31" s="4" customFormat="1" x14ac:dyDescent="0.25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296"/>
      <c r="Q63" s="1531"/>
      <c r="R63" s="1531"/>
      <c r="S63" s="1531"/>
      <c r="T63" s="1531"/>
      <c r="U63" s="1457" t="s">
        <v>1127</v>
      </c>
      <c r="V63" s="1455" t="s">
        <v>1513</v>
      </c>
      <c r="W63" s="1467"/>
      <c r="X63" s="1456"/>
      <c r="Y63" s="1455"/>
      <c r="Z63" s="1455"/>
      <c r="AA63" s="1455"/>
      <c r="AB63" s="1456"/>
      <c r="AC63" s="1456"/>
      <c r="AD63" s="1455"/>
      <c r="AE63" s="1455"/>
    </row>
    <row r="64" spans="1:31" s="4" customFormat="1" x14ac:dyDescent="0.25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296"/>
      <c r="Q64" s="1531"/>
      <c r="R64" s="1531"/>
      <c r="S64" s="1531"/>
      <c r="T64" s="1531"/>
      <c r="U64" s="1457" t="s">
        <v>1508</v>
      </c>
      <c r="V64" s="1455" t="s">
        <v>384</v>
      </c>
      <c r="W64" s="1467"/>
      <c r="X64" s="1456"/>
      <c r="Y64" s="1455"/>
      <c r="Z64" s="1455"/>
      <c r="AA64" s="1455"/>
      <c r="AB64" s="1456"/>
      <c r="AC64" s="1456"/>
      <c r="AD64" s="1455"/>
      <c r="AE64" s="1455"/>
    </row>
    <row r="65" spans="1:31" s="4" customFormat="1" x14ac:dyDescent="0.25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296"/>
      <c r="Q65" s="1534" t="s">
        <v>305</v>
      </c>
      <c r="R65" s="1531"/>
      <c r="S65" s="1534"/>
      <c r="T65" s="1531"/>
      <c r="U65" s="1455"/>
      <c r="V65" s="1455"/>
      <c r="W65" s="1467"/>
      <c r="X65" s="1456"/>
      <c r="Y65" s="1455"/>
      <c r="Z65" s="1455"/>
      <c r="AA65" s="1455"/>
      <c r="AB65" s="1456"/>
      <c r="AC65" s="1456"/>
      <c r="AD65" s="1455"/>
      <c r="AE65" s="1455"/>
    </row>
    <row r="66" spans="1:31" s="4" customFormat="1" x14ac:dyDescent="0.25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Q66" s="1534" t="s">
        <v>312</v>
      </c>
      <c r="R66" s="1531" t="s">
        <v>329</v>
      </c>
      <c r="S66" s="1534" t="s">
        <v>302</v>
      </c>
      <c r="T66" s="1531"/>
      <c r="U66" s="1455" t="s">
        <v>1477</v>
      </c>
      <c r="V66" s="1455" t="s">
        <v>1709</v>
      </c>
      <c r="W66" s="1467"/>
      <c r="X66" s="1456"/>
      <c r="Y66" s="1455"/>
      <c r="Z66" s="1455"/>
      <c r="AA66" s="1455"/>
      <c r="AB66" s="1456"/>
      <c r="AC66" s="1456"/>
      <c r="AD66" s="1455"/>
      <c r="AE66" s="1455"/>
    </row>
    <row r="67" spans="1:31" s="4" customFormat="1" x14ac:dyDescent="0.25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Q67" s="1534" t="s">
        <v>172</v>
      </c>
      <c r="R67" s="1532">
        <v>107.31</v>
      </c>
      <c r="S67" s="1533">
        <v>9.7226882023319292E-2</v>
      </c>
      <c r="T67" s="1536"/>
      <c r="U67" s="1455" t="s">
        <v>172</v>
      </c>
      <c r="V67" s="1455">
        <v>107.31</v>
      </c>
      <c r="W67" s="1467"/>
      <c r="X67" s="1456"/>
      <c r="Y67" s="1455"/>
      <c r="Z67" s="1455"/>
      <c r="AA67" s="1455"/>
      <c r="AB67" s="1456"/>
      <c r="AC67" s="1456"/>
      <c r="AD67" s="1455"/>
      <c r="AE67" s="1455"/>
    </row>
    <row r="68" spans="1:31" s="4" customFormat="1" x14ac:dyDescent="0.25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Q68" s="1534" t="s">
        <v>174</v>
      </c>
      <c r="R68" s="1532">
        <v>71.69</v>
      </c>
      <c r="S68" s="1533">
        <v>6.495382697094175E-2</v>
      </c>
      <c r="T68" s="1536"/>
      <c r="U68" s="1455" t="s">
        <v>174</v>
      </c>
      <c r="V68" s="1455">
        <v>71.69</v>
      </c>
      <c r="W68" s="1467"/>
      <c r="X68" s="1456"/>
      <c r="Y68" s="1455"/>
      <c r="Z68" s="1455"/>
      <c r="AA68" s="1455"/>
      <c r="AB68" s="1456"/>
      <c r="AC68" s="1456"/>
      <c r="AD68" s="1455"/>
      <c r="AE68" s="1455"/>
    </row>
    <row r="69" spans="1:31" s="4" customFormat="1" x14ac:dyDescent="0.25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Q69" s="1534" t="s">
        <v>182</v>
      </c>
      <c r="R69" s="1532">
        <v>57.440000000000005</v>
      </c>
      <c r="S69" s="1533">
        <v>5.2042792875029914E-2</v>
      </c>
      <c r="T69" s="1536"/>
      <c r="U69" s="1455" t="s">
        <v>182</v>
      </c>
      <c r="V69" s="1455">
        <v>57.440000000000005</v>
      </c>
      <c r="W69" s="1467"/>
      <c r="X69" s="1456"/>
      <c r="Y69" s="1455"/>
      <c r="Z69" s="1455"/>
      <c r="AA69" s="1455"/>
      <c r="AB69" s="1456"/>
      <c r="AC69" s="1456"/>
      <c r="AD69" s="1455"/>
      <c r="AE69" s="1455"/>
    </row>
    <row r="70" spans="1:31" s="4" customFormat="1" x14ac:dyDescent="0.25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Q70" s="1534" t="s">
        <v>1505</v>
      </c>
      <c r="R70" s="1532">
        <v>53.3</v>
      </c>
      <c r="S70" s="1533">
        <v>4.829179770611236E-2</v>
      </c>
      <c r="T70" s="1536"/>
      <c r="U70" s="1455" t="s">
        <v>1505</v>
      </c>
      <c r="V70" s="1455">
        <v>53.3</v>
      </c>
      <c r="W70" s="1467"/>
      <c r="X70" s="1456"/>
      <c r="Y70" s="1455"/>
      <c r="Z70" s="1455"/>
      <c r="AA70" s="1455"/>
      <c r="AB70" s="1456"/>
      <c r="AC70" s="1456"/>
      <c r="AD70" s="1455"/>
      <c r="AE70" s="1455"/>
    </row>
    <row r="71" spans="1:31" s="4" customFormat="1" x14ac:dyDescent="0.25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Q71" s="1534" t="s">
        <v>201</v>
      </c>
      <c r="R71" s="1532">
        <v>42</v>
      </c>
      <c r="S71" s="1533">
        <v>3.805357417742438E-2</v>
      </c>
      <c r="T71" s="1536"/>
      <c r="U71" s="1455" t="s">
        <v>201</v>
      </c>
      <c r="V71" s="1455">
        <v>42</v>
      </c>
      <c r="W71" s="1467"/>
      <c r="X71" s="1456"/>
      <c r="Y71" s="1455"/>
      <c r="Z71" s="1455"/>
      <c r="AA71" s="1455"/>
      <c r="AB71" s="1456"/>
      <c r="AC71" s="1456"/>
      <c r="AD71" s="1455"/>
      <c r="AE71" s="1455"/>
    </row>
    <row r="72" spans="1:31" s="4" customFormat="1" x14ac:dyDescent="0.25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Q72" s="1534" t="s">
        <v>139</v>
      </c>
      <c r="R72" s="1532">
        <v>32</v>
      </c>
      <c r="S72" s="1533">
        <v>2.8993199373275717E-2</v>
      </c>
      <c r="T72" s="1531"/>
      <c r="U72" s="1455" t="s">
        <v>139</v>
      </c>
      <c r="V72" s="1455">
        <v>32</v>
      </c>
      <c r="W72" s="1467"/>
      <c r="X72" s="1456"/>
      <c r="Y72" s="1455"/>
      <c r="Z72" s="1455"/>
      <c r="AA72" s="1455"/>
      <c r="AB72" s="1456"/>
      <c r="AC72" s="1456"/>
      <c r="AD72" s="1455"/>
      <c r="AE72" s="1455"/>
    </row>
    <row r="73" spans="1:31" s="4" customFormat="1" x14ac:dyDescent="0.25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Q73" s="1534" t="s">
        <v>303</v>
      </c>
      <c r="R73" s="1532">
        <v>739.96710000000144</v>
      </c>
      <c r="S73" s="1533">
        <v>0.67043792687389658</v>
      </c>
      <c r="T73" s="1536"/>
      <c r="U73" s="1455" t="s">
        <v>389</v>
      </c>
      <c r="V73" s="1455">
        <v>363.74</v>
      </c>
      <c r="W73" s="1467"/>
      <c r="X73" s="1456"/>
      <c r="Y73" s="1455"/>
      <c r="Z73" s="1455"/>
      <c r="AA73" s="1455"/>
      <c r="AB73" s="1456"/>
      <c r="AC73" s="1456"/>
      <c r="AD73" s="1455"/>
      <c r="AE73" s="1455"/>
    </row>
    <row r="74" spans="1:31" s="4" customFormat="1" x14ac:dyDescent="0.25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Q74" s="1534" t="s">
        <v>289</v>
      </c>
      <c r="R74" s="1532">
        <v>1103.7071000000014</v>
      </c>
      <c r="S74" s="1533">
        <v>1</v>
      </c>
      <c r="T74" s="1531"/>
      <c r="U74" s="1467"/>
      <c r="V74" s="1467"/>
      <c r="W74" s="1467"/>
      <c r="X74" s="1456"/>
      <c r="Y74" s="1455"/>
      <c r="Z74" s="1455"/>
      <c r="AA74" s="1455"/>
      <c r="AB74" s="1455"/>
      <c r="AC74" s="1455"/>
      <c r="AD74" s="1455"/>
      <c r="AE74" s="1455"/>
    </row>
    <row r="75" spans="1:31" s="4" customFormat="1" x14ac:dyDescent="0.25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Q75" s="1531"/>
      <c r="R75" s="1531"/>
      <c r="S75" s="1531"/>
      <c r="T75" s="1531"/>
      <c r="U75" s="1467"/>
      <c r="V75" s="1467"/>
      <c r="W75" s="1467"/>
      <c r="X75" s="1456"/>
      <c r="Y75" s="1455"/>
      <c r="Z75" s="1455"/>
      <c r="AA75" s="1455"/>
      <c r="AB75" s="1455"/>
      <c r="AC75" s="1455"/>
      <c r="AD75" s="1455"/>
      <c r="AE75" s="1455"/>
    </row>
    <row r="76" spans="1:31" s="4" customFormat="1" x14ac:dyDescent="0.25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Q76" s="1531"/>
      <c r="R76" s="1531"/>
      <c r="S76" s="1531"/>
      <c r="T76" s="1531"/>
      <c r="U76" s="1467"/>
      <c r="V76" s="1467"/>
      <c r="W76" s="1467"/>
      <c r="X76" s="1456"/>
      <c r="Y76" s="1455"/>
      <c r="Z76" s="1455"/>
      <c r="AA76" s="1455"/>
      <c r="AB76" s="1455"/>
      <c r="AC76" s="1455"/>
      <c r="AD76" s="1455"/>
      <c r="AE76" s="1455"/>
    </row>
    <row r="77" spans="1:31" s="4" customFormat="1" x14ac:dyDescent="0.25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Q77" s="1531"/>
      <c r="R77" s="1531"/>
      <c r="S77" s="1531"/>
      <c r="T77" s="1531"/>
      <c r="U77" s="1467"/>
      <c r="V77" s="1467"/>
      <c r="W77" s="1467"/>
      <c r="X77" s="1456"/>
      <c r="Y77" s="1455"/>
      <c r="Z77" s="1455"/>
      <c r="AA77" s="1455"/>
      <c r="AB77" s="1455"/>
      <c r="AC77" s="1455"/>
      <c r="AD77" s="1455"/>
      <c r="AE77" s="1455"/>
    </row>
    <row r="78" spans="1:31" s="4" customFormat="1" x14ac:dyDescent="0.25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Q78" s="1456"/>
      <c r="R78" s="1456"/>
      <c r="S78" s="1456"/>
      <c r="T78" s="1456"/>
      <c r="U78" s="1467"/>
      <c r="V78" s="1467"/>
      <c r="W78" s="1467"/>
      <c r="X78" s="1456"/>
      <c r="Y78" s="1455"/>
      <c r="Z78" s="1455"/>
      <c r="AA78" s="1455"/>
      <c r="AB78" s="1455"/>
      <c r="AC78" s="1455"/>
      <c r="AD78" s="1455"/>
      <c r="AE78" s="1455"/>
    </row>
    <row r="79" spans="1:31" s="4" customFormat="1" x14ac:dyDescent="0.25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Q79" s="1456"/>
      <c r="R79" s="1456"/>
      <c r="S79" s="1456"/>
      <c r="T79" s="1456"/>
      <c r="U79" s="1455"/>
      <c r="V79" s="1455"/>
      <c r="W79" s="1467"/>
      <c r="X79" s="1456"/>
      <c r="Y79" s="1455"/>
      <c r="Z79" s="1455"/>
      <c r="AA79" s="1455"/>
      <c r="AB79" s="1455"/>
      <c r="AC79" s="1455"/>
      <c r="AD79" s="1455"/>
      <c r="AE79" s="1455"/>
    </row>
    <row r="80" spans="1:31" s="4" customFormat="1" x14ac:dyDescent="0.25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Q80" s="1456"/>
      <c r="R80" s="1456"/>
      <c r="S80" s="1456"/>
      <c r="T80" s="1456"/>
      <c r="U80" s="1455"/>
      <c r="V80" s="1455"/>
      <c r="W80" s="1467"/>
      <c r="X80" s="1456"/>
      <c r="Y80" s="1455"/>
      <c r="Z80" s="1455"/>
      <c r="AA80" s="1455"/>
      <c r="AB80" s="1455"/>
      <c r="AC80" s="1455"/>
      <c r="AD80" s="1455"/>
      <c r="AE80" s="1455"/>
    </row>
    <row r="81" spans="1:31" s="4" customFormat="1" x14ac:dyDescent="0.25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Q81" s="1456"/>
      <c r="R81" s="1456"/>
      <c r="S81" s="1456"/>
      <c r="T81" s="1456"/>
      <c r="U81" s="1455"/>
      <c r="V81" s="1455"/>
      <c r="W81" s="1467"/>
      <c r="X81" s="1456"/>
      <c r="Y81" s="1455"/>
      <c r="Z81" s="1455"/>
      <c r="AA81" s="1455"/>
      <c r="AB81" s="1455"/>
      <c r="AC81" s="1455"/>
      <c r="AD81" s="1455"/>
      <c r="AE81" s="1455"/>
    </row>
    <row r="82" spans="1:31" s="4" customFormat="1" x14ac:dyDescent="0.25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Q82" s="1456"/>
      <c r="R82" s="1456"/>
      <c r="S82" s="1456"/>
      <c r="T82" s="1456"/>
      <c r="U82" s="1455"/>
      <c r="V82" s="1455"/>
      <c r="W82" s="1467"/>
      <c r="X82" s="1456"/>
      <c r="Y82" s="1455"/>
      <c r="Z82" s="1455"/>
      <c r="AA82" s="1455"/>
      <c r="AB82" s="1455"/>
      <c r="AC82" s="1455"/>
      <c r="AD82" s="1455"/>
      <c r="AE82" s="1455"/>
    </row>
    <row r="83" spans="1:31" s="4" customFormat="1" x14ac:dyDescent="0.25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7"/>
      <c r="Q83" s="1455"/>
      <c r="R83" s="1455"/>
      <c r="S83" s="1456"/>
      <c r="T83" s="1456"/>
      <c r="U83" s="1455"/>
      <c r="V83" s="1455"/>
      <c r="W83" s="1467"/>
      <c r="X83" s="1456"/>
      <c r="Y83" s="1455"/>
      <c r="Z83" s="1455"/>
      <c r="AA83" s="1455"/>
      <c r="AB83" s="1455"/>
      <c r="AC83" s="1455"/>
      <c r="AD83" s="1455"/>
      <c r="AE83" s="1455"/>
    </row>
    <row r="84" spans="1:31" s="4" customFormat="1" ht="20.25" x14ac:dyDescent="0.3">
      <c r="A84" s="39"/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17"/>
      <c r="O84" s="17"/>
      <c r="P84" s="7"/>
      <c r="Q84" s="1457" t="s">
        <v>1511</v>
      </c>
      <c r="R84" s="1455" t="s">
        <v>1459</v>
      </c>
      <c r="S84" s="1456"/>
      <c r="T84" s="1456"/>
      <c r="U84" s="1455"/>
      <c r="V84" s="1455"/>
      <c r="W84" s="1467"/>
      <c r="X84" s="1456"/>
      <c r="Y84" s="1456"/>
      <c r="Z84" s="1455"/>
      <c r="AA84" s="1455"/>
      <c r="AB84" s="1455"/>
      <c r="AC84" s="1455"/>
      <c r="AD84" s="1455"/>
      <c r="AE84" s="1455"/>
    </row>
    <row r="85" spans="1:31" s="4" customFormat="1" ht="15.75" x14ac:dyDescent="0.25">
      <c r="A85" s="40" t="s">
        <v>330</v>
      </c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17"/>
      <c r="O85" s="17"/>
      <c r="P85" s="7"/>
      <c r="Q85" s="1457" t="s">
        <v>1507</v>
      </c>
      <c r="R85" s="1455" t="s">
        <v>1459</v>
      </c>
      <c r="S85" s="1455"/>
      <c r="T85" s="1455"/>
      <c r="U85" s="1455"/>
      <c r="V85" s="1455"/>
      <c r="W85" s="1455"/>
      <c r="X85" s="1455"/>
      <c r="Y85" s="1455"/>
      <c r="Z85" s="1455"/>
      <c r="AA85" s="1455"/>
      <c r="AB85" s="1455"/>
      <c r="AC85" s="1455"/>
      <c r="AD85" s="1455"/>
      <c r="AE85" s="1455"/>
    </row>
    <row r="86" spans="1:31" s="4" customFormat="1" ht="15.75" x14ac:dyDescent="0.25">
      <c r="A86" s="38"/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17"/>
      <c r="O86" s="17"/>
      <c r="P86" s="7"/>
      <c r="Q86" s="1457" t="s">
        <v>1604</v>
      </c>
      <c r="R86" s="1455" t="s">
        <v>1468</v>
      </c>
      <c r="S86" s="1455"/>
      <c r="T86" s="1455"/>
      <c r="U86" s="1455"/>
      <c r="V86" s="1455"/>
      <c r="W86" s="1455"/>
      <c r="X86" s="1455"/>
      <c r="Y86" s="1455"/>
      <c r="Z86" s="1455"/>
      <c r="AA86" s="1455"/>
      <c r="AB86" s="1455"/>
      <c r="AC86" s="1455"/>
      <c r="AD86" s="1455"/>
      <c r="AE86" s="1455"/>
    </row>
    <row r="87" spans="1:31" s="4" customFormat="1" x14ac:dyDescent="0.25">
      <c r="A87" s="2115" t="s">
        <v>314</v>
      </c>
      <c r="B87" s="2116"/>
      <c r="C87" s="2119" t="s">
        <v>292</v>
      </c>
      <c r="D87" s="2120"/>
      <c r="E87" s="2120"/>
      <c r="F87" s="1526"/>
      <c r="G87" s="2119" t="s">
        <v>294</v>
      </c>
      <c r="H87" s="2120"/>
      <c r="I87" s="2120"/>
      <c r="J87" s="2121"/>
      <c r="K87" s="2115" t="s">
        <v>238</v>
      </c>
      <c r="L87" s="2122"/>
      <c r="M87" s="2122"/>
      <c r="N87" s="2123"/>
      <c r="O87" s="1527" t="s">
        <v>285</v>
      </c>
      <c r="P87" s="7"/>
      <c r="Q87" s="1455"/>
      <c r="R87" s="1455"/>
      <c r="S87" s="1455"/>
      <c r="T87" s="1455"/>
      <c r="U87" s="1455"/>
      <c r="V87" s="1455"/>
      <c r="W87" s="1455"/>
      <c r="X87" s="1455"/>
      <c r="Y87" s="1455"/>
      <c r="Z87" s="1455"/>
      <c r="AA87" s="1455"/>
      <c r="AB87" s="1455"/>
      <c r="AC87" s="1455"/>
      <c r="AD87" s="1456"/>
      <c r="AE87" s="1456"/>
    </row>
    <row r="88" spans="1:31" s="4" customFormat="1" x14ac:dyDescent="0.25">
      <c r="A88" s="2117"/>
      <c r="B88" s="2118"/>
      <c r="C88" s="1527" t="s">
        <v>281</v>
      </c>
      <c r="D88" s="1528" t="s">
        <v>282</v>
      </c>
      <c r="E88" s="1528" t="s">
        <v>283</v>
      </c>
      <c r="F88" s="1528" t="s">
        <v>284</v>
      </c>
      <c r="G88" s="1528" t="s">
        <v>281</v>
      </c>
      <c r="H88" s="1528" t="s">
        <v>282</v>
      </c>
      <c r="I88" s="1528" t="s">
        <v>283</v>
      </c>
      <c r="J88" s="1528" t="s">
        <v>284</v>
      </c>
      <c r="K88" s="1528" t="s">
        <v>281</v>
      </c>
      <c r="L88" s="1528" t="s">
        <v>282</v>
      </c>
      <c r="M88" s="1528" t="s">
        <v>283</v>
      </c>
      <c r="N88" s="1529" t="s">
        <v>284</v>
      </c>
      <c r="O88" s="1530" t="s">
        <v>296</v>
      </c>
      <c r="P88" s="7"/>
      <c r="Q88" s="1455" t="s">
        <v>1709</v>
      </c>
      <c r="R88" s="1455" t="s">
        <v>1478</v>
      </c>
      <c r="S88" s="1455"/>
      <c r="T88" s="1455"/>
      <c r="U88" s="1455"/>
      <c r="V88" s="1455"/>
      <c r="W88" s="1455"/>
      <c r="X88" s="1455"/>
      <c r="Y88" s="1455"/>
      <c r="Z88" s="1455"/>
      <c r="AA88" s="1455"/>
      <c r="AB88" s="1455"/>
      <c r="AC88" s="1455"/>
      <c r="AD88" s="1456"/>
      <c r="AE88" s="1456"/>
    </row>
    <row r="89" spans="1:31" s="4" customFormat="1" x14ac:dyDescent="0.25">
      <c r="A89" s="475" t="s">
        <v>315</v>
      </c>
      <c r="B89" s="476"/>
      <c r="C89" s="477">
        <f t="shared" ref="C89:J89" si="0">+R91</f>
        <v>5236.4459999999954</v>
      </c>
      <c r="D89" s="477">
        <f t="shared" si="0"/>
        <v>7091.8580000000002</v>
      </c>
      <c r="E89" s="477">
        <f t="shared" si="0"/>
        <v>285.02499999999998</v>
      </c>
      <c r="F89" s="477">
        <f t="shared" si="0"/>
        <v>408.28999999999996</v>
      </c>
      <c r="G89" s="477">
        <f t="shared" si="0"/>
        <v>15.923000000000002</v>
      </c>
      <c r="H89" s="477">
        <f t="shared" si="0"/>
        <v>171.65299999999985</v>
      </c>
      <c r="I89" s="477">
        <f t="shared" si="0"/>
        <v>8.9999999999999993E-3</v>
      </c>
      <c r="J89" s="477">
        <f t="shared" si="0"/>
        <v>0.7</v>
      </c>
      <c r="K89" s="477">
        <f>C89+G89</f>
        <v>5252.3689999999951</v>
      </c>
      <c r="L89" s="477">
        <f>D89+H89</f>
        <v>7263.5110000000004</v>
      </c>
      <c r="M89" s="477">
        <f>E89+I89</f>
        <v>285.03399999999999</v>
      </c>
      <c r="N89" s="478">
        <f>+F89+J89</f>
        <v>408.98999999999995</v>
      </c>
      <c r="O89" s="479">
        <f>K89+L89+N89+M89</f>
        <v>13209.903999999995</v>
      </c>
      <c r="P89" s="7"/>
      <c r="Q89" s="1455"/>
      <c r="R89" s="1455" t="s">
        <v>292</v>
      </c>
      <c r="S89" s="1455"/>
      <c r="T89" s="1455"/>
      <c r="U89" s="1455"/>
      <c r="V89" s="1455" t="s">
        <v>525</v>
      </c>
      <c r="W89" s="1455"/>
      <c r="X89" s="1455"/>
      <c r="Y89" s="1455"/>
      <c r="Z89" s="1455" t="s">
        <v>389</v>
      </c>
      <c r="AA89" s="1455"/>
      <c r="AB89" s="1455"/>
      <c r="AC89" s="1455"/>
      <c r="AD89" s="1456"/>
      <c r="AE89" s="1456"/>
    </row>
    <row r="90" spans="1:31" s="4" customFormat="1" ht="15.75" thickBot="1" x14ac:dyDescent="0.3">
      <c r="A90" s="480" t="s">
        <v>316</v>
      </c>
      <c r="B90" s="481"/>
      <c r="C90" s="482">
        <f t="shared" ref="C90:G90" si="1">+R92</f>
        <v>37.68</v>
      </c>
      <c r="D90" s="482">
        <f t="shared" si="1"/>
        <v>173.846</v>
      </c>
      <c r="E90" s="482"/>
      <c r="F90" s="482"/>
      <c r="G90" s="482">
        <f t="shared" si="1"/>
        <v>80.677999999999997</v>
      </c>
      <c r="H90" s="482">
        <f>+W92</f>
        <v>929.86110000000053</v>
      </c>
      <c r="I90" s="1306"/>
      <c r="J90" s="482"/>
      <c r="K90" s="482">
        <f>C90+G90</f>
        <v>118.358</v>
      </c>
      <c r="L90" s="482">
        <f>D90+H90</f>
        <v>1103.7071000000005</v>
      </c>
      <c r="M90" s="482"/>
      <c r="N90" s="483"/>
      <c r="O90" s="484">
        <f>K90+L90+N90</f>
        <v>1222.0651000000005</v>
      </c>
      <c r="P90" s="52"/>
      <c r="Q90" s="1455" t="s">
        <v>1477</v>
      </c>
      <c r="R90" s="1455" t="s">
        <v>383</v>
      </c>
      <c r="S90" s="1455" t="s">
        <v>384</v>
      </c>
      <c r="T90" s="1455" t="s">
        <v>283</v>
      </c>
      <c r="U90" s="1455" t="s">
        <v>385</v>
      </c>
      <c r="V90" s="1455" t="s">
        <v>383</v>
      </c>
      <c r="W90" s="1455" t="s">
        <v>384</v>
      </c>
      <c r="X90" s="1455" t="s">
        <v>283</v>
      </c>
      <c r="Y90" s="1455" t="s">
        <v>385</v>
      </c>
      <c r="Z90" s="1455"/>
      <c r="AA90" s="1455"/>
      <c r="AB90" s="1455"/>
      <c r="AC90" s="1455"/>
      <c r="AD90" s="1456"/>
      <c r="AE90" s="1456"/>
    </row>
    <row r="91" spans="1:31" s="4" customFormat="1" ht="15.75" thickTop="1" x14ac:dyDescent="0.25">
      <c r="A91" s="485" t="s">
        <v>317</v>
      </c>
      <c r="B91" s="486"/>
      <c r="C91" s="487">
        <f t="shared" ref="C91:O91" si="2">+C90+C89</f>
        <v>5274.1259999999957</v>
      </c>
      <c r="D91" s="487">
        <f t="shared" si="2"/>
        <v>7265.7039999999997</v>
      </c>
      <c r="E91" s="487">
        <f>+E90+E89</f>
        <v>285.02499999999998</v>
      </c>
      <c r="F91" s="487">
        <f>+F89+F90</f>
        <v>408.28999999999996</v>
      </c>
      <c r="G91" s="487">
        <f t="shared" si="2"/>
        <v>96.600999999999999</v>
      </c>
      <c r="H91" s="487">
        <f t="shared" si="2"/>
        <v>1101.5141000000003</v>
      </c>
      <c r="I91" s="487">
        <f t="shared" si="2"/>
        <v>8.9999999999999993E-3</v>
      </c>
      <c r="J91" s="487">
        <f t="shared" si="2"/>
        <v>0.7</v>
      </c>
      <c r="K91" s="487">
        <f t="shared" si="2"/>
        <v>5370.7269999999953</v>
      </c>
      <c r="L91" s="487">
        <f t="shared" si="2"/>
        <v>8367.2181000000019</v>
      </c>
      <c r="M91" s="487">
        <f t="shared" si="2"/>
        <v>285.03399999999999</v>
      </c>
      <c r="N91" s="488">
        <f t="shared" si="2"/>
        <v>408.98999999999995</v>
      </c>
      <c r="O91" s="489">
        <f t="shared" si="2"/>
        <v>14431.969099999995</v>
      </c>
      <c r="P91" s="7"/>
      <c r="Q91" s="1455" t="s">
        <v>1512</v>
      </c>
      <c r="R91" s="1455">
        <v>5236.4459999999954</v>
      </c>
      <c r="S91" s="1455">
        <v>7091.8580000000002</v>
      </c>
      <c r="T91" s="1455">
        <v>285.02499999999998</v>
      </c>
      <c r="U91" s="1455">
        <v>408.28999999999996</v>
      </c>
      <c r="V91" s="1455">
        <v>15.923000000000002</v>
      </c>
      <c r="W91" s="1455">
        <v>171.65299999999985</v>
      </c>
      <c r="X91" s="1455">
        <v>8.9999999999999993E-3</v>
      </c>
      <c r="Y91" s="1455">
        <v>0.7</v>
      </c>
      <c r="Z91" s="1455">
        <v>13209.903999999997</v>
      </c>
      <c r="AA91" s="1455"/>
      <c r="AB91" s="1455"/>
      <c r="AC91" s="1455"/>
      <c r="AD91" s="1456"/>
      <c r="AE91" s="1456"/>
    </row>
    <row r="92" spans="1:31" s="4" customFormat="1" x14ac:dyDescent="0.25">
      <c r="A92" s="490" t="s">
        <v>318</v>
      </c>
      <c r="B92" s="491"/>
      <c r="C92" s="2124">
        <f>+SUM(C91:F91)</f>
        <v>13233.144999999993</v>
      </c>
      <c r="D92" s="2125"/>
      <c r="E92" s="2125"/>
      <c r="F92" s="2126"/>
      <c r="G92" s="2124">
        <f>+SUM(G91:J91)</f>
        <v>1198.8241000000005</v>
      </c>
      <c r="H92" s="2125"/>
      <c r="I92" s="2125"/>
      <c r="J92" s="2126"/>
      <c r="K92" s="2124">
        <f>+SUM(K91:N91)</f>
        <v>14431.969099999997</v>
      </c>
      <c r="L92" s="2125"/>
      <c r="M92" s="2125"/>
      <c r="N92" s="2127"/>
      <c r="O92" s="492"/>
      <c r="P92" s="48"/>
      <c r="Q92" s="1455" t="s">
        <v>1513</v>
      </c>
      <c r="R92" s="1455">
        <v>37.68</v>
      </c>
      <c r="S92" s="1455">
        <v>173.846</v>
      </c>
      <c r="T92" s="1455"/>
      <c r="U92" s="1455"/>
      <c r="V92" s="1455">
        <v>80.677999999999997</v>
      </c>
      <c r="W92" s="1455">
        <v>929.86110000000053</v>
      </c>
      <c r="X92" s="1455"/>
      <c r="Y92" s="1455"/>
      <c r="Z92" s="1455">
        <v>1222.0651000000005</v>
      </c>
      <c r="AA92" s="1455"/>
      <c r="AB92" s="1455"/>
      <c r="AC92" s="1455"/>
      <c r="AD92" s="1456"/>
      <c r="AE92" s="1456"/>
    </row>
    <row r="93" spans="1:31" s="4" customFormat="1" x14ac:dyDescent="0.25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Q93" s="1455" t="s">
        <v>389</v>
      </c>
      <c r="R93" s="1455">
        <v>5274.1259999999957</v>
      </c>
      <c r="S93" s="1455">
        <v>7265.7039999999997</v>
      </c>
      <c r="T93" s="1455">
        <v>285.02499999999998</v>
      </c>
      <c r="U93" s="1455">
        <v>408.28999999999996</v>
      </c>
      <c r="V93" s="1455">
        <v>96.600999999999999</v>
      </c>
      <c r="W93" s="1455">
        <v>1101.5141000000003</v>
      </c>
      <c r="X93" s="1455">
        <v>8.9999999999999993E-3</v>
      </c>
      <c r="Y93" s="1455">
        <v>0.7</v>
      </c>
      <c r="Z93" s="1455">
        <v>14431.969099999997</v>
      </c>
      <c r="AA93" s="1455"/>
      <c r="AB93" s="1455"/>
      <c r="AC93" s="1455"/>
      <c r="AD93" s="1456"/>
      <c r="AE93" s="1456"/>
    </row>
    <row r="94" spans="1:31" s="4" customFormat="1" x14ac:dyDescent="0.25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Q94" s="1455"/>
      <c r="R94" s="1455"/>
      <c r="S94" s="1455"/>
      <c r="T94" s="1455"/>
      <c r="U94" s="1455"/>
      <c r="V94" s="1455"/>
      <c r="W94" s="1455"/>
      <c r="X94" s="1455"/>
      <c r="Y94" s="1455"/>
      <c r="Z94" s="1455"/>
      <c r="AA94" s="1455"/>
      <c r="AB94" s="1455"/>
      <c r="AC94" s="1455"/>
      <c r="AD94" s="1456"/>
      <c r="AE94" s="1456"/>
    </row>
  </sheetData>
  <mergeCells count="7">
    <mergeCell ref="A87:B88"/>
    <mergeCell ref="C87:E87"/>
    <mergeCell ref="G87:J87"/>
    <mergeCell ref="K87:N87"/>
    <mergeCell ref="C92:F92"/>
    <mergeCell ref="G92:J92"/>
    <mergeCell ref="K92:N92"/>
  </mergeCells>
  <pageMargins left="0.78740157480314965" right="0.59055118110236227" top="0.6692913385826772" bottom="0.51181102362204722" header="0" footer="0"/>
  <pageSetup paperSize="9" scale="51" orientation="portrait" r:id="rId1"/>
  <headerFooter alignWithMargins="0"/>
  <ignoredErrors>
    <ignoredError sqref="F91" formula="1"/>
  </ignoredError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/>
  <dimension ref="A1:T90"/>
  <sheetViews>
    <sheetView view="pageBreakPreview" zoomScale="90" zoomScaleNormal="70" zoomScaleSheetLayoutView="90" workbookViewId="0">
      <selection activeCell="N79" sqref="N79"/>
    </sheetView>
  </sheetViews>
  <sheetFormatPr baseColWidth="10" defaultColWidth="11.42578125" defaultRowHeight="12.75" x14ac:dyDescent="0.2"/>
  <cols>
    <col min="1" max="1" width="2.140625" style="17" customWidth="1"/>
    <col min="2" max="2" width="22.140625" style="4" customWidth="1"/>
    <col min="3" max="3" width="10.7109375" style="4" customWidth="1"/>
    <col min="4" max="5" width="9.5703125" style="4" customWidth="1"/>
    <col min="6" max="6" width="9.140625" style="4" customWidth="1"/>
    <col min="7" max="7" width="11.5703125" style="4" customWidth="1"/>
    <col min="8" max="9" width="11.42578125" style="4"/>
    <col min="10" max="10" width="19.42578125" style="4" customWidth="1"/>
    <col min="11" max="12" width="11.42578125" style="4"/>
    <col min="13" max="13" width="5.7109375" style="4" bestFit="1" customWidth="1"/>
    <col min="14" max="14" width="28.42578125" style="1456" bestFit="1" customWidth="1"/>
    <col min="15" max="15" width="21.5703125" style="1456" bestFit="1" customWidth="1"/>
    <col min="16" max="16" width="7.85546875" style="1456" bestFit="1" customWidth="1"/>
    <col min="17" max="17" width="10" style="1456" bestFit="1" customWidth="1"/>
    <col min="18" max="18" width="6.140625" style="1456" bestFit="1" customWidth="1"/>
    <col min="19" max="19" width="12" style="1456" bestFit="1" customWidth="1"/>
    <col min="20" max="20" width="12.28515625" style="1456" bestFit="1" customWidth="1"/>
    <col min="21" max="16384" width="11.42578125" style="4"/>
  </cols>
  <sheetData>
    <row r="1" spans="1:20" s="22" customFormat="1" ht="15.75" x14ac:dyDescent="0.25">
      <c r="A1" s="361" t="s">
        <v>1631</v>
      </c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7"/>
      <c r="N1" s="1454"/>
      <c r="O1" s="1454"/>
      <c r="P1" s="1454"/>
      <c r="Q1" s="1454"/>
      <c r="R1" s="1454"/>
      <c r="S1" s="1454"/>
      <c r="T1" s="1454"/>
    </row>
    <row r="2" spans="1:20" x14ac:dyDescent="0.2"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</row>
    <row r="3" spans="1:20" ht="15" x14ac:dyDescent="0.25">
      <c r="B3" s="256" t="s">
        <v>331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457" t="s">
        <v>1511</v>
      </c>
      <c r="O3" s="1455" t="s">
        <v>1459</v>
      </c>
      <c r="P3" s="1455"/>
      <c r="Q3" s="1455"/>
      <c r="R3" s="1455"/>
    </row>
    <row r="4" spans="1:20" ht="15" x14ac:dyDescent="0.25">
      <c r="B4" s="256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457" t="s">
        <v>1604</v>
      </c>
      <c r="O4" s="1455" t="s">
        <v>1468</v>
      </c>
      <c r="P4" s="1455"/>
      <c r="Q4" s="1455"/>
      <c r="R4" s="1455"/>
      <c r="S4" s="1455"/>
    </row>
    <row r="5" spans="1:20" ht="15.75" thickBot="1" x14ac:dyDescent="0.3"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455"/>
      <c r="O5" s="1455"/>
      <c r="P5" s="1455"/>
      <c r="Q5" s="1455"/>
      <c r="R5" s="1455"/>
      <c r="S5" s="1455"/>
    </row>
    <row r="6" spans="1:20" ht="15" x14ac:dyDescent="0.25">
      <c r="B6" s="1537" t="s">
        <v>280</v>
      </c>
      <c r="C6" s="2144" t="s">
        <v>281</v>
      </c>
      <c r="D6" s="2144" t="s">
        <v>282</v>
      </c>
      <c r="E6" s="2144" t="s">
        <v>283</v>
      </c>
      <c r="F6" s="2146" t="s">
        <v>284</v>
      </c>
      <c r="G6" s="2094" t="s">
        <v>285</v>
      </c>
      <c r="H6" s="17"/>
      <c r="I6" s="17"/>
      <c r="J6" s="17"/>
      <c r="K6" s="17"/>
      <c r="L6" s="17"/>
      <c r="M6" s="17"/>
      <c r="N6" s="1455" t="s">
        <v>1710</v>
      </c>
      <c r="O6" s="1455" t="s">
        <v>1478</v>
      </c>
      <c r="P6" s="1455"/>
      <c r="Q6" s="1455"/>
      <c r="R6" s="1455"/>
      <c r="S6" s="1455"/>
      <c r="T6" s="1455"/>
    </row>
    <row r="7" spans="1:20" ht="15.75" thickBot="1" x14ac:dyDescent="0.3">
      <c r="B7" s="1538" t="s">
        <v>286</v>
      </c>
      <c r="C7" s="2145"/>
      <c r="D7" s="2145"/>
      <c r="E7" s="2145"/>
      <c r="F7" s="2147"/>
      <c r="G7" s="2152"/>
      <c r="H7" s="17"/>
      <c r="I7" s="17"/>
      <c r="J7" s="17"/>
      <c r="K7" s="17"/>
      <c r="L7" s="17"/>
      <c r="M7" s="17"/>
      <c r="N7" s="1455" t="s">
        <v>1477</v>
      </c>
      <c r="O7" s="1455" t="s">
        <v>383</v>
      </c>
      <c r="P7" s="1455" t="s">
        <v>384</v>
      </c>
      <c r="Q7" s="1455" t="s">
        <v>283</v>
      </c>
      <c r="R7" s="1455" t="s">
        <v>385</v>
      </c>
      <c r="S7" s="1455" t="s">
        <v>389</v>
      </c>
      <c r="T7" s="1455"/>
    </row>
    <row r="8" spans="1:20" ht="15" x14ac:dyDescent="0.25">
      <c r="B8" s="257"/>
      <c r="C8" s="258"/>
      <c r="D8" s="258"/>
      <c r="E8" s="258"/>
      <c r="F8" s="258"/>
      <c r="G8" s="259"/>
      <c r="H8" s="17"/>
      <c r="I8" s="17"/>
      <c r="J8" s="17"/>
      <c r="K8" s="17"/>
      <c r="L8" s="17"/>
      <c r="M8" s="17"/>
      <c r="N8" s="1455" t="s">
        <v>1512</v>
      </c>
      <c r="O8" s="1455">
        <v>29895.459940539771</v>
      </c>
      <c r="P8" s="1455">
        <v>18169.253182999986</v>
      </c>
      <c r="Q8" s="1455">
        <v>778.20613200000003</v>
      </c>
      <c r="R8" s="1455">
        <v>1814.1021039999998</v>
      </c>
      <c r="S8" s="1455">
        <v>50657.021359539751</v>
      </c>
      <c r="T8" s="1455"/>
    </row>
    <row r="9" spans="1:20" ht="15" x14ac:dyDescent="0.25">
      <c r="B9" s="744" t="s">
        <v>287</v>
      </c>
      <c r="C9" s="902">
        <f>+O8</f>
        <v>29895.459940539771</v>
      </c>
      <c r="D9" s="902">
        <f t="shared" ref="D9:F9" si="0">+P8</f>
        <v>18169.253182999986</v>
      </c>
      <c r="E9" s="902">
        <f t="shared" si="0"/>
        <v>778.20613200000003</v>
      </c>
      <c r="F9" s="902">
        <f t="shared" si="0"/>
        <v>1814.1021039999998</v>
      </c>
      <c r="G9" s="558">
        <f>SUM(C9:F9)</f>
        <v>50657.021359539751</v>
      </c>
      <c r="H9" s="17"/>
      <c r="I9" s="17"/>
      <c r="J9" s="17"/>
      <c r="K9" s="17"/>
      <c r="L9" s="17"/>
      <c r="M9" s="17"/>
      <c r="N9" s="1455" t="s">
        <v>1513</v>
      </c>
      <c r="O9" s="1455">
        <v>614.84426158769088</v>
      </c>
      <c r="P9" s="1455">
        <v>1471.845064472137</v>
      </c>
      <c r="Q9" s="1455"/>
      <c r="R9" s="1455"/>
      <c r="S9" s="1455">
        <v>2086.6893260598281</v>
      </c>
      <c r="T9" s="1455"/>
    </row>
    <row r="10" spans="1:20" ht="15" x14ac:dyDescent="0.25">
      <c r="B10" s="371"/>
      <c r="C10" s="574"/>
      <c r="D10" s="574"/>
      <c r="E10" s="574"/>
      <c r="F10" s="51"/>
      <c r="G10" s="267">
        <f>G9/G13</f>
        <v>0.96043719148813034</v>
      </c>
      <c r="H10" s="17"/>
      <c r="I10" s="17"/>
      <c r="J10" s="17"/>
      <c r="K10" s="17"/>
      <c r="L10" s="17"/>
      <c r="M10" s="17"/>
      <c r="N10" s="1455" t="s">
        <v>389</v>
      </c>
      <c r="O10" s="1455">
        <v>30510.304202127463</v>
      </c>
      <c r="P10" s="1455">
        <v>19641.098247472124</v>
      </c>
      <c r="Q10" s="1455">
        <v>778.20613200000003</v>
      </c>
      <c r="R10" s="1455">
        <v>1814.1021039999998</v>
      </c>
      <c r="S10" s="1455">
        <v>52743.710685599581</v>
      </c>
      <c r="T10" s="1455"/>
    </row>
    <row r="11" spans="1:20" ht="15" x14ac:dyDescent="0.25">
      <c r="B11" s="744" t="s">
        <v>316</v>
      </c>
      <c r="C11" s="902">
        <f>+O9</f>
        <v>614.84426158769088</v>
      </c>
      <c r="D11" s="902">
        <f>+P9</f>
        <v>1471.845064472137</v>
      </c>
      <c r="E11" s="903"/>
      <c r="F11" s="262"/>
      <c r="G11" s="558">
        <f>SUM(C11:F11)</f>
        <v>2086.6893260598281</v>
      </c>
      <c r="H11" s="17"/>
      <c r="I11" s="17"/>
      <c r="J11" s="17"/>
      <c r="K11" s="17"/>
      <c r="L11" s="17"/>
      <c r="M11" s="17"/>
      <c r="N11" s="1455"/>
      <c r="O11" s="1455"/>
      <c r="P11" s="1455"/>
      <c r="Q11" s="1455"/>
      <c r="R11" s="1455"/>
      <c r="S11" s="1455"/>
      <c r="T11" s="1455"/>
    </row>
    <row r="12" spans="1:20" ht="13.5" thickBot="1" x14ac:dyDescent="0.25">
      <c r="B12" s="747"/>
      <c r="C12" s="904"/>
      <c r="D12" s="904"/>
      <c r="E12" s="904"/>
      <c r="F12" s="270"/>
      <c r="G12" s="271">
        <f>G11/G13</f>
        <v>3.9562808511869628E-2</v>
      </c>
      <c r="H12" s="17"/>
      <c r="I12" s="17"/>
      <c r="J12" s="17"/>
      <c r="K12" s="17"/>
      <c r="L12" s="17"/>
      <c r="M12" s="17"/>
    </row>
    <row r="13" spans="1:20" ht="15.75" thickTop="1" x14ac:dyDescent="0.25">
      <c r="B13" s="272" t="s">
        <v>289</v>
      </c>
      <c r="C13" s="557">
        <f>SUM(C9,C11)</f>
        <v>30510.304202127463</v>
      </c>
      <c r="D13" s="557">
        <f>SUM(D9,D11)</f>
        <v>19641.098247472124</v>
      </c>
      <c r="E13" s="273">
        <f>SUM(E9,E11)</f>
        <v>778.20613200000003</v>
      </c>
      <c r="F13" s="557">
        <f>SUM(F9,F11)</f>
        <v>1814.1021039999998</v>
      </c>
      <c r="G13" s="556">
        <f>SUM(G9,G11)</f>
        <v>52743.710685599581</v>
      </c>
      <c r="H13" s="17"/>
      <c r="I13" s="17"/>
      <c r="J13" s="17"/>
      <c r="K13" s="17"/>
      <c r="L13" s="17"/>
      <c r="M13" s="17"/>
    </row>
    <row r="14" spans="1:20" ht="15.75" thickBot="1" x14ac:dyDescent="0.3">
      <c r="B14" s="274"/>
      <c r="C14" s="887">
        <f>C13/G13</f>
        <v>0.57846336189724279</v>
      </c>
      <c r="D14" s="887">
        <f>D13/G13</f>
        <v>0.37238749401897236</v>
      </c>
      <c r="E14" s="905">
        <f>E13/G13</f>
        <v>1.4754482039362292E-2</v>
      </c>
      <c r="F14" s="905">
        <f>F13/G13</f>
        <v>3.4394662044422625E-2</v>
      </c>
      <c r="G14" s="276"/>
      <c r="H14" s="17"/>
      <c r="I14" s="17"/>
      <c r="J14" s="17"/>
      <c r="K14" s="17"/>
      <c r="L14" s="17"/>
      <c r="M14" s="17"/>
      <c r="N14" s="1455"/>
      <c r="O14" s="1455"/>
      <c r="P14" s="1455"/>
      <c r="Q14" s="1455"/>
      <c r="R14" s="1455"/>
    </row>
    <row r="15" spans="1:20" ht="15" x14ac:dyDescent="0.25"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455"/>
      <c r="O15" s="1455"/>
      <c r="P15" s="1455"/>
      <c r="Q15" s="1455"/>
      <c r="R15" s="1455"/>
      <c r="S15" s="1549"/>
    </row>
    <row r="16" spans="1:20" ht="15" x14ac:dyDescent="0.25">
      <c r="B16" s="51"/>
      <c r="C16" s="494"/>
      <c r="D16" s="494"/>
      <c r="E16" s="494"/>
      <c r="F16" s="494"/>
      <c r="G16" s="494"/>
      <c r="H16" s="51"/>
      <c r="I16" s="17"/>
      <c r="J16" s="17"/>
      <c r="K16" s="17"/>
      <c r="L16" s="17"/>
      <c r="M16" s="17"/>
      <c r="N16" s="1455"/>
      <c r="O16" s="1455"/>
      <c r="P16" s="1455"/>
      <c r="Q16" s="1455"/>
    </row>
    <row r="17" spans="2:17" ht="15" x14ac:dyDescent="0.25">
      <c r="B17" s="51"/>
      <c r="C17" s="494"/>
      <c r="D17" s="494"/>
      <c r="E17" s="494"/>
      <c r="F17" s="494"/>
      <c r="G17" s="494"/>
      <c r="H17" s="51"/>
      <c r="I17" s="17"/>
      <c r="J17" s="17"/>
      <c r="K17" s="17"/>
      <c r="L17" s="17"/>
      <c r="M17" s="17"/>
      <c r="N17" s="1455"/>
      <c r="O17" s="1455"/>
      <c r="P17" s="1455"/>
      <c r="Q17" s="1455"/>
    </row>
    <row r="18" spans="2:17" ht="15" x14ac:dyDescent="0.25">
      <c r="B18" s="51"/>
      <c r="C18" s="494"/>
      <c r="D18" s="494"/>
      <c r="E18" s="494"/>
      <c r="F18" s="494"/>
      <c r="G18" s="494"/>
      <c r="H18" s="51"/>
      <c r="I18" s="17"/>
      <c r="J18" s="17"/>
      <c r="K18" s="17"/>
      <c r="L18" s="17"/>
      <c r="M18" s="17"/>
      <c r="N18" s="1455"/>
      <c r="O18" s="1455"/>
      <c r="P18" s="1455"/>
      <c r="Q18" s="1455"/>
    </row>
    <row r="19" spans="2:17" ht="15" x14ac:dyDescent="0.25">
      <c r="B19" s="51"/>
      <c r="C19" s="494"/>
      <c r="D19" s="494"/>
      <c r="E19" s="494"/>
      <c r="F19" s="494"/>
      <c r="G19" s="494"/>
      <c r="H19" s="51"/>
      <c r="I19" s="17"/>
      <c r="J19" s="17"/>
      <c r="K19" s="17"/>
      <c r="L19" s="17"/>
      <c r="M19" s="17"/>
      <c r="N19" s="1455"/>
      <c r="O19" s="1455"/>
      <c r="P19" s="1455"/>
      <c r="Q19" s="1455"/>
    </row>
    <row r="20" spans="2:17" ht="15" x14ac:dyDescent="0.25">
      <c r="B20" s="51"/>
      <c r="C20" s="494"/>
      <c r="D20" s="494"/>
      <c r="E20" s="494"/>
      <c r="F20" s="494"/>
      <c r="G20" s="494"/>
      <c r="H20" s="51"/>
      <c r="I20" s="17"/>
      <c r="J20" s="17"/>
      <c r="K20" s="17"/>
      <c r="L20" s="17"/>
      <c r="M20" s="17"/>
      <c r="N20" s="1455"/>
      <c r="O20" s="1455"/>
      <c r="P20" s="1455"/>
      <c r="Q20" s="1455"/>
    </row>
    <row r="21" spans="2:17" ht="15" x14ac:dyDescent="0.25">
      <c r="B21" s="51"/>
      <c r="C21" s="494"/>
      <c r="D21" s="494"/>
      <c r="E21" s="494"/>
      <c r="F21" s="494"/>
      <c r="G21" s="494"/>
      <c r="H21" s="51"/>
      <c r="I21" s="17"/>
      <c r="J21" s="17"/>
      <c r="K21" s="17"/>
      <c r="L21" s="17"/>
      <c r="M21" s="17"/>
      <c r="P21" s="1455"/>
      <c r="Q21" s="1455"/>
    </row>
    <row r="22" spans="2:17" x14ac:dyDescent="0.2">
      <c r="B22" s="395"/>
      <c r="C22" s="51"/>
      <c r="D22" s="51"/>
      <c r="E22" s="51"/>
      <c r="F22" s="51"/>
      <c r="G22" s="51"/>
      <c r="H22" s="51"/>
      <c r="I22" s="17"/>
      <c r="J22" s="17"/>
      <c r="K22" s="17"/>
      <c r="L22" s="17"/>
      <c r="M22" s="17"/>
    </row>
    <row r="23" spans="2:17" x14ac:dyDescent="0.2">
      <c r="B23" s="51"/>
      <c r="C23" s="51"/>
      <c r="D23" s="51"/>
      <c r="E23" s="51"/>
      <c r="F23" s="51"/>
      <c r="G23" s="51"/>
      <c r="H23" s="51"/>
      <c r="I23" s="17"/>
      <c r="J23" s="17"/>
      <c r="K23" s="17"/>
      <c r="L23" s="17"/>
      <c r="M23" s="17"/>
    </row>
    <row r="24" spans="2:17" x14ac:dyDescent="0.2">
      <c r="B24" s="51"/>
      <c r="C24" s="51"/>
      <c r="D24" s="51"/>
      <c r="E24" s="51"/>
      <c r="F24" s="51"/>
      <c r="G24" s="51"/>
      <c r="H24" s="51"/>
      <c r="I24" s="17"/>
      <c r="J24" s="17"/>
      <c r="K24" s="17"/>
      <c r="L24" s="17"/>
      <c r="M24" s="17"/>
    </row>
    <row r="25" spans="2:17" x14ac:dyDescent="0.2">
      <c r="B25" s="51"/>
      <c r="C25" s="51"/>
      <c r="D25" s="51"/>
      <c r="E25" s="51"/>
      <c r="F25" s="51"/>
      <c r="G25" s="51"/>
      <c r="H25" s="51"/>
      <c r="I25" s="17"/>
      <c r="J25" s="17"/>
      <c r="K25" s="17"/>
      <c r="L25" s="17"/>
      <c r="M25" s="17"/>
    </row>
    <row r="26" spans="2:17" x14ac:dyDescent="0.2">
      <c r="B26" s="51"/>
      <c r="C26" s="51"/>
      <c r="D26" s="51"/>
      <c r="E26" s="51"/>
      <c r="F26" s="51"/>
      <c r="G26" s="51"/>
      <c r="H26" s="51"/>
      <c r="I26" s="17"/>
      <c r="J26" s="17"/>
      <c r="K26" s="17"/>
      <c r="L26" s="17"/>
      <c r="M26" s="17"/>
    </row>
    <row r="27" spans="2:17" x14ac:dyDescent="0.2">
      <c r="B27" s="51"/>
      <c r="C27" s="51"/>
      <c r="D27" s="51"/>
      <c r="E27" s="51"/>
      <c r="F27" s="51"/>
      <c r="G27" s="51"/>
      <c r="H27" s="51"/>
      <c r="I27" s="17"/>
      <c r="J27" s="17"/>
      <c r="K27" s="17"/>
      <c r="L27" s="17"/>
      <c r="M27" s="17"/>
    </row>
    <row r="28" spans="2:17" x14ac:dyDescent="0.2">
      <c r="B28" s="51"/>
      <c r="C28" s="51"/>
      <c r="D28" s="51"/>
      <c r="E28" s="51"/>
      <c r="F28" s="51"/>
      <c r="G28" s="51"/>
      <c r="H28" s="51"/>
      <c r="I28" s="17"/>
      <c r="J28" s="17"/>
      <c r="K28" s="17"/>
      <c r="L28" s="17"/>
      <c r="M28" s="17"/>
    </row>
    <row r="29" spans="2:17" x14ac:dyDescent="0.2">
      <c r="B29" s="51"/>
      <c r="C29" s="51"/>
      <c r="D29" s="51"/>
      <c r="E29" s="51"/>
      <c r="F29" s="51"/>
      <c r="G29" s="51"/>
      <c r="H29" s="51"/>
      <c r="I29" s="17"/>
      <c r="J29" s="17"/>
      <c r="K29" s="17"/>
      <c r="L29" s="17"/>
      <c r="M29" s="17"/>
    </row>
    <row r="30" spans="2:17" x14ac:dyDescent="0.2">
      <c r="B30" s="51"/>
      <c r="C30" s="51"/>
      <c r="D30" s="51"/>
      <c r="E30" s="51"/>
      <c r="F30" s="51"/>
      <c r="G30" s="51"/>
      <c r="H30" s="51"/>
      <c r="I30" s="17"/>
      <c r="J30" s="17"/>
      <c r="K30" s="17"/>
      <c r="L30" s="17"/>
      <c r="M30" s="17"/>
    </row>
    <row r="31" spans="2:17" x14ac:dyDescent="0.2">
      <c r="B31" s="51"/>
      <c r="C31" s="51"/>
      <c r="D31" s="51"/>
      <c r="E31" s="51"/>
      <c r="F31" s="51"/>
      <c r="G31" s="51"/>
      <c r="H31" s="51"/>
      <c r="I31" s="17"/>
      <c r="J31" s="17"/>
      <c r="K31" s="17"/>
      <c r="L31" s="17"/>
      <c r="M31" s="17"/>
    </row>
    <row r="32" spans="2:17" x14ac:dyDescent="0.2">
      <c r="B32" s="51"/>
      <c r="C32" s="51"/>
      <c r="D32" s="51"/>
      <c r="E32" s="51"/>
      <c r="F32" s="51"/>
      <c r="G32" s="51"/>
      <c r="H32" s="51"/>
      <c r="I32" s="17"/>
      <c r="J32" s="17"/>
      <c r="K32" s="17"/>
      <c r="L32" s="17"/>
      <c r="M32" s="17"/>
    </row>
    <row r="33" spans="2:20" ht="15" x14ac:dyDescent="0.25"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457" t="s">
        <v>1511</v>
      </c>
      <c r="O33" s="1455" t="s">
        <v>1459</v>
      </c>
    </row>
    <row r="34" spans="2:20" ht="15" x14ac:dyDescent="0.25">
      <c r="B34" s="256" t="s">
        <v>332</v>
      </c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457" t="s">
        <v>1604</v>
      </c>
      <c r="O34" s="1455" t="s">
        <v>1468</v>
      </c>
      <c r="P34" s="1455"/>
      <c r="Q34" s="1455"/>
      <c r="R34" s="1455"/>
      <c r="S34" s="1455"/>
    </row>
    <row r="35" spans="2:20" ht="15" x14ac:dyDescent="0.25">
      <c r="B35" s="256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455"/>
      <c r="O35" s="1455"/>
      <c r="P35" s="1455"/>
      <c r="Q35" s="1455"/>
      <c r="R35" s="1455"/>
      <c r="S35" s="1455"/>
    </row>
    <row r="36" spans="2:20" ht="15.75" thickBot="1" x14ac:dyDescent="0.3"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455" t="s">
        <v>1710</v>
      </c>
      <c r="O36" s="1455" t="s">
        <v>1478</v>
      </c>
      <c r="P36" s="1455"/>
      <c r="Q36" s="1455"/>
      <c r="R36" s="1455"/>
      <c r="S36" s="1455"/>
      <c r="T36" s="1455"/>
    </row>
    <row r="37" spans="2:20" ht="15" x14ac:dyDescent="0.25">
      <c r="B37" s="1537" t="s">
        <v>280</v>
      </c>
      <c r="C37" s="2144" t="s">
        <v>281</v>
      </c>
      <c r="D37" s="2144" t="s">
        <v>282</v>
      </c>
      <c r="E37" s="2144" t="s">
        <v>283</v>
      </c>
      <c r="F37" s="2146" t="s">
        <v>284</v>
      </c>
      <c r="G37" s="2094" t="s">
        <v>285</v>
      </c>
      <c r="H37" s="17"/>
      <c r="I37" s="17"/>
      <c r="J37" s="17"/>
      <c r="K37" s="17"/>
      <c r="L37" s="17"/>
      <c r="M37" s="17"/>
      <c r="N37" s="1455" t="s">
        <v>1477</v>
      </c>
      <c r="O37" s="1455" t="s">
        <v>383</v>
      </c>
      <c r="P37" s="1455" t="s">
        <v>384</v>
      </c>
      <c r="Q37" s="1455" t="s">
        <v>283</v>
      </c>
      <c r="R37" s="1455" t="s">
        <v>385</v>
      </c>
      <c r="S37" s="1455" t="s">
        <v>389</v>
      </c>
      <c r="T37" s="1455"/>
    </row>
    <row r="38" spans="2:20" ht="15.75" thickBot="1" x14ac:dyDescent="0.3">
      <c r="B38" s="1538" t="s">
        <v>291</v>
      </c>
      <c r="C38" s="2145"/>
      <c r="D38" s="2145"/>
      <c r="E38" s="2145"/>
      <c r="F38" s="2147"/>
      <c r="G38" s="2152"/>
      <c r="H38" s="17"/>
      <c r="I38" s="17"/>
      <c r="J38" s="17"/>
      <c r="K38" s="17"/>
      <c r="L38" s="17"/>
      <c r="M38" s="17"/>
      <c r="N38" s="1455" t="s">
        <v>292</v>
      </c>
      <c r="O38" s="1455">
        <v>30030.691744538413</v>
      </c>
      <c r="P38" s="1455">
        <v>18059.734534999992</v>
      </c>
      <c r="Q38" s="1455">
        <v>778.12811499999998</v>
      </c>
      <c r="R38" s="1455">
        <v>1812.8757039999998</v>
      </c>
      <c r="S38" s="1455">
        <v>50681.430098538403</v>
      </c>
      <c r="T38" s="1455"/>
    </row>
    <row r="39" spans="2:20" ht="15" x14ac:dyDescent="0.25">
      <c r="B39" s="257"/>
      <c r="C39" s="258"/>
      <c r="D39" s="258"/>
      <c r="E39" s="258"/>
      <c r="F39" s="258"/>
      <c r="G39" s="259"/>
      <c r="H39" s="17"/>
      <c r="I39" s="17"/>
      <c r="J39" s="17"/>
      <c r="K39" s="17"/>
      <c r="L39" s="17"/>
      <c r="M39" s="17"/>
      <c r="N39" s="1455" t="s">
        <v>525</v>
      </c>
      <c r="O39" s="1455">
        <v>479.61245758905267</v>
      </c>
      <c r="P39" s="1455">
        <v>1581.3637124721365</v>
      </c>
      <c r="Q39" s="1455">
        <v>7.8017000000000017E-2</v>
      </c>
      <c r="R39" s="1455">
        <v>1.2263999999999999</v>
      </c>
      <c r="S39" s="1455">
        <v>2062.2805870611892</v>
      </c>
      <c r="T39" s="1455"/>
    </row>
    <row r="40" spans="2:20" ht="15" x14ac:dyDescent="0.25">
      <c r="B40" s="1539" t="s">
        <v>292</v>
      </c>
      <c r="C40" s="902">
        <f>+O38</f>
        <v>30030.691744538413</v>
      </c>
      <c r="D40" s="902">
        <f>+P38</f>
        <v>18059.734534999992</v>
      </c>
      <c r="E40" s="746">
        <f>+Q38</f>
        <v>778.12811499999998</v>
      </c>
      <c r="F40" s="554">
        <f>+R38</f>
        <v>1812.8757039999998</v>
      </c>
      <c r="G40" s="558">
        <f>SUM(C40:F40)</f>
        <v>50681.430098538403</v>
      </c>
      <c r="H40" s="17"/>
      <c r="I40" s="17"/>
      <c r="J40" s="17"/>
      <c r="K40" s="17"/>
      <c r="L40" s="17"/>
      <c r="M40" s="17"/>
      <c r="N40" s="1455" t="s">
        <v>389</v>
      </c>
      <c r="O40" s="1455">
        <v>30510.304202127467</v>
      </c>
      <c r="P40" s="1455">
        <v>19641.098247472128</v>
      </c>
      <c r="Q40" s="1455">
        <v>778.20613200000003</v>
      </c>
      <c r="R40" s="1455">
        <v>1814.1021039999998</v>
      </c>
      <c r="S40" s="1455">
        <v>52743.710685599595</v>
      </c>
      <c r="T40" s="1455"/>
    </row>
    <row r="41" spans="2:20" ht="15" x14ac:dyDescent="0.25">
      <c r="B41" s="371"/>
      <c r="C41" s="574"/>
      <c r="D41" s="574"/>
      <c r="E41" s="1540"/>
      <c r="F41" s="1541"/>
      <c r="G41" s="1542">
        <f>G40/G44</f>
        <v>0.96089997157472939</v>
      </c>
      <c r="H41" s="17"/>
      <c r="I41" s="17"/>
      <c r="J41" s="17"/>
      <c r="K41" s="17"/>
      <c r="L41" s="17"/>
      <c r="M41" s="17"/>
      <c r="N41" s="1455"/>
      <c r="O41" s="1455"/>
      <c r="P41" s="1455"/>
      <c r="Q41" s="1455"/>
      <c r="R41" s="1455"/>
      <c r="S41" s="1455"/>
      <c r="T41" s="1455"/>
    </row>
    <row r="42" spans="2:20" x14ac:dyDescent="0.2">
      <c r="B42" s="1539" t="s">
        <v>294</v>
      </c>
      <c r="C42" s="902">
        <f>+O39</f>
        <v>479.61245758905267</v>
      </c>
      <c r="D42" s="902">
        <f>+P39</f>
        <v>1581.3637124721365</v>
      </c>
      <c r="E42" s="1543">
        <f>+Q39</f>
        <v>7.8017000000000017E-2</v>
      </c>
      <c r="F42" s="902">
        <f>+R39</f>
        <v>1.2263999999999999</v>
      </c>
      <c r="G42" s="558">
        <f>SUM(C42:F42)</f>
        <v>2062.2805870611892</v>
      </c>
      <c r="H42" s="17"/>
      <c r="I42" s="17"/>
      <c r="J42" s="17"/>
      <c r="K42" s="17"/>
      <c r="L42" s="17"/>
      <c r="M42" s="17"/>
      <c r="S42" s="1549">
        <v>52743.710685599595</v>
      </c>
    </row>
    <row r="43" spans="2:20" ht="13.5" thickBot="1" x14ac:dyDescent="0.25">
      <c r="B43" s="747"/>
      <c r="C43" s="904"/>
      <c r="D43" s="904"/>
      <c r="E43" s="904"/>
      <c r="F43" s="1544"/>
      <c r="G43" s="1545">
        <f>G42/G44</f>
        <v>3.9100028425270529E-2</v>
      </c>
      <c r="H43" s="17"/>
      <c r="I43" s="17"/>
      <c r="J43" s="17"/>
      <c r="K43" s="17"/>
      <c r="L43" s="17"/>
      <c r="M43" s="17"/>
    </row>
    <row r="44" spans="2:20" ht="15.75" thickTop="1" x14ac:dyDescent="0.25">
      <c r="B44" s="272" t="s">
        <v>289</v>
      </c>
      <c r="C44" s="557">
        <f>SUM(C40,C42)</f>
        <v>30510.304202127467</v>
      </c>
      <c r="D44" s="566">
        <f>SUM(D40,D42)</f>
        <v>19641.098247472128</v>
      </c>
      <c r="E44" s="567">
        <f>SUM(E40,E42)</f>
        <v>778.20613200000003</v>
      </c>
      <c r="F44" s="1546">
        <f>SUM(F40,F42)</f>
        <v>1814.1021039999998</v>
      </c>
      <c r="G44" s="556">
        <f>SUM(G40,G42)</f>
        <v>52743.710685599595</v>
      </c>
      <c r="H44" s="17"/>
      <c r="I44" s="17"/>
      <c r="J44" s="17"/>
      <c r="K44" s="17"/>
      <c r="L44" s="17"/>
      <c r="M44" s="17"/>
    </row>
    <row r="45" spans="2:20" ht="13.5" thickBot="1" x14ac:dyDescent="0.25">
      <c r="B45" s="274"/>
      <c r="C45" s="1356">
        <f>C44/G44</f>
        <v>0.57846336189724268</v>
      </c>
      <c r="D45" s="1356">
        <f>D44/G44</f>
        <v>0.37238749401897236</v>
      </c>
      <c r="E45" s="905">
        <f>E44/G44</f>
        <v>1.4754482039362289E-2</v>
      </c>
      <c r="F45" s="905">
        <f>F44/G44</f>
        <v>3.4394662044422611E-2</v>
      </c>
      <c r="G45" s="276"/>
      <c r="H45" s="17"/>
      <c r="I45" s="17"/>
      <c r="J45" s="17"/>
      <c r="K45" s="17"/>
      <c r="L45" s="17"/>
      <c r="M45" s="17"/>
    </row>
    <row r="46" spans="2:20" x14ac:dyDescent="0.2"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</row>
    <row r="47" spans="2:20" x14ac:dyDescent="0.2">
      <c r="B47" s="51"/>
      <c r="C47" s="494"/>
      <c r="D47" s="494"/>
      <c r="E47" s="494"/>
      <c r="F47" s="494"/>
      <c r="G47" s="494"/>
      <c r="H47" s="51"/>
      <c r="I47" s="17"/>
      <c r="J47" s="17"/>
      <c r="K47" s="17"/>
      <c r="L47" s="17"/>
      <c r="M47" s="17"/>
    </row>
    <row r="48" spans="2:20" x14ac:dyDescent="0.2">
      <c r="B48" s="51"/>
      <c r="C48" s="494"/>
      <c r="D48" s="494"/>
      <c r="E48" s="494"/>
      <c r="F48" s="494"/>
      <c r="G48" s="494"/>
      <c r="H48" s="51"/>
      <c r="I48" s="17"/>
      <c r="J48" s="17"/>
      <c r="K48" s="17"/>
      <c r="L48" s="17"/>
      <c r="M48" s="17"/>
    </row>
    <row r="49" spans="2:19" x14ac:dyDescent="0.2">
      <c r="B49" s="51"/>
      <c r="C49" s="494"/>
      <c r="D49" s="494"/>
      <c r="E49" s="494"/>
      <c r="F49" s="494"/>
      <c r="G49" s="494"/>
      <c r="H49" s="51"/>
      <c r="I49" s="17"/>
      <c r="J49" s="17"/>
      <c r="K49" s="17"/>
      <c r="L49" s="17"/>
      <c r="M49" s="17"/>
    </row>
    <row r="50" spans="2:19" x14ac:dyDescent="0.2">
      <c r="B50" s="51"/>
      <c r="C50" s="494"/>
      <c r="D50" s="494"/>
      <c r="E50" s="494"/>
      <c r="F50" s="494"/>
      <c r="G50" s="494"/>
      <c r="H50" s="51"/>
      <c r="I50" s="17"/>
      <c r="J50" s="17"/>
      <c r="K50" s="17"/>
      <c r="L50" s="17"/>
      <c r="M50" s="17"/>
    </row>
    <row r="51" spans="2:19" x14ac:dyDescent="0.2">
      <c r="B51" s="51"/>
      <c r="C51" s="494"/>
      <c r="D51" s="494"/>
      <c r="E51" s="494"/>
      <c r="F51" s="494"/>
      <c r="G51" s="494"/>
      <c r="H51" s="51"/>
      <c r="I51" s="17"/>
      <c r="J51" s="17"/>
      <c r="K51" s="17"/>
      <c r="L51" s="17"/>
      <c r="M51" s="17"/>
    </row>
    <row r="52" spans="2:19" x14ac:dyDescent="0.2">
      <c r="B52" s="51"/>
      <c r="C52" s="494"/>
      <c r="D52" s="494"/>
      <c r="E52" s="494"/>
      <c r="F52" s="494"/>
      <c r="G52" s="494"/>
      <c r="H52" s="51"/>
      <c r="I52" s="17"/>
      <c r="J52" s="17"/>
      <c r="K52" s="17"/>
      <c r="L52" s="17"/>
      <c r="M52" s="17"/>
    </row>
    <row r="53" spans="2:19" x14ac:dyDescent="0.2">
      <c r="B53" s="51"/>
      <c r="C53" s="494"/>
      <c r="D53" s="494"/>
      <c r="E53" s="494"/>
      <c r="F53" s="494"/>
      <c r="G53" s="494"/>
      <c r="H53" s="51"/>
      <c r="I53" s="17"/>
      <c r="J53" s="17"/>
      <c r="K53" s="17"/>
      <c r="L53" s="17"/>
      <c r="M53" s="17"/>
    </row>
    <row r="54" spans="2:19" x14ac:dyDescent="0.2">
      <c r="B54" s="51"/>
      <c r="C54" s="494"/>
      <c r="D54" s="494"/>
      <c r="E54" s="494"/>
      <c r="F54" s="494"/>
      <c r="G54" s="494"/>
      <c r="H54" s="51"/>
      <c r="I54" s="17"/>
      <c r="J54" s="17"/>
      <c r="K54" s="17"/>
      <c r="L54" s="17"/>
      <c r="M54" s="17"/>
    </row>
    <row r="55" spans="2:19" x14ac:dyDescent="0.2">
      <c r="B55" s="51"/>
      <c r="C55" s="494"/>
      <c r="D55" s="494"/>
      <c r="E55" s="494"/>
      <c r="F55" s="494"/>
      <c r="G55" s="494"/>
      <c r="H55" s="51"/>
      <c r="I55" s="17"/>
      <c r="J55" s="17"/>
      <c r="K55" s="17"/>
      <c r="L55" s="17"/>
      <c r="M55" s="17"/>
    </row>
    <row r="56" spans="2:19" x14ac:dyDescent="0.2">
      <c r="B56" s="51"/>
      <c r="C56" s="51"/>
      <c r="D56" s="51"/>
      <c r="E56" s="51"/>
      <c r="F56" s="51"/>
      <c r="G56" s="51"/>
      <c r="H56" s="51"/>
      <c r="I56" s="17"/>
      <c r="J56" s="17"/>
      <c r="K56" s="17"/>
      <c r="L56" s="17"/>
      <c r="M56" s="17"/>
    </row>
    <row r="57" spans="2:19" x14ac:dyDescent="0.2">
      <c r="B57" s="51"/>
      <c r="C57" s="51"/>
      <c r="D57" s="51"/>
      <c r="E57" s="51"/>
      <c r="F57" s="51"/>
      <c r="G57" s="51"/>
      <c r="H57" s="51"/>
      <c r="I57" s="17"/>
      <c r="J57" s="17"/>
      <c r="K57" s="17"/>
      <c r="L57" s="17"/>
      <c r="M57" s="17"/>
    </row>
    <row r="58" spans="2:19" ht="15" x14ac:dyDescent="0.25">
      <c r="B58" s="51"/>
      <c r="C58" s="51"/>
      <c r="D58" s="51"/>
      <c r="E58" s="51"/>
      <c r="F58" s="51"/>
      <c r="G58" s="51"/>
      <c r="H58" s="51"/>
      <c r="I58" s="17"/>
      <c r="J58" s="17"/>
      <c r="K58" s="17"/>
      <c r="L58" s="17"/>
      <c r="M58" s="17"/>
      <c r="R58" s="1455"/>
    </row>
    <row r="59" spans="2:19" ht="15" x14ac:dyDescent="0.25">
      <c r="B59" s="51"/>
      <c r="C59" s="51"/>
      <c r="D59" s="51"/>
      <c r="E59" s="51"/>
      <c r="F59" s="51"/>
      <c r="G59" s="51"/>
      <c r="H59" s="51"/>
      <c r="I59" s="17"/>
      <c r="J59" s="17"/>
      <c r="K59" s="17"/>
      <c r="L59" s="17"/>
      <c r="M59" s="17"/>
      <c r="R59" s="1455"/>
    </row>
    <row r="60" spans="2:19" ht="15" x14ac:dyDescent="0.25">
      <c r="B60" s="51"/>
      <c r="C60" s="51"/>
      <c r="D60" s="51"/>
      <c r="E60" s="51"/>
      <c r="F60" s="51"/>
      <c r="G60" s="51"/>
      <c r="H60" s="51"/>
      <c r="I60" s="17"/>
      <c r="J60" s="17"/>
      <c r="K60" s="17"/>
      <c r="L60" s="17"/>
      <c r="M60" s="17"/>
      <c r="R60" s="1455"/>
    </row>
    <row r="61" spans="2:19" ht="15" x14ac:dyDescent="0.25">
      <c r="B61" s="51"/>
      <c r="C61" s="51"/>
      <c r="D61" s="51"/>
      <c r="E61" s="51"/>
      <c r="F61" s="51"/>
      <c r="G61" s="51"/>
      <c r="H61" s="51"/>
      <c r="I61" s="17"/>
      <c r="J61" s="17"/>
      <c r="K61" s="17"/>
      <c r="L61" s="17"/>
      <c r="M61" s="17"/>
      <c r="R61" s="1455"/>
    </row>
    <row r="62" spans="2:19" ht="15" x14ac:dyDescent="0.25">
      <c r="B62" s="51"/>
      <c r="C62" s="51"/>
      <c r="D62" s="51"/>
      <c r="E62" s="51"/>
      <c r="F62" s="51"/>
      <c r="G62" s="51"/>
      <c r="H62" s="51"/>
      <c r="I62" s="17"/>
      <c r="J62" s="17"/>
      <c r="K62" s="17"/>
      <c r="L62" s="17"/>
      <c r="M62" s="17"/>
      <c r="R62" s="1455"/>
      <c r="S62" s="1455"/>
    </row>
    <row r="63" spans="2:19" ht="15" x14ac:dyDescent="0.25"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R63" s="1455"/>
      <c r="S63" s="1455"/>
    </row>
    <row r="64" spans="2:19" ht="15" x14ac:dyDescent="0.25">
      <c r="B64" s="256" t="s">
        <v>333</v>
      </c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R64" s="1455"/>
      <c r="S64" s="1455"/>
    </row>
    <row r="65" spans="2:19" ht="15" x14ac:dyDescent="0.25">
      <c r="B65" s="256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R65" s="1455"/>
      <c r="S65" s="1455"/>
    </row>
    <row r="66" spans="2:19" ht="15.75" thickBot="1" x14ac:dyDescent="0.3"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457" t="s">
        <v>1511</v>
      </c>
      <c r="O66" s="1455" t="s">
        <v>1459</v>
      </c>
      <c r="R66" s="1455"/>
      <c r="S66" s="1455"/>
    </row>
    <row r="67" spans="2:19" ht="15" customHeight="1" x14ac:dyDescent="0.25">
      <c r="B67" s="1547" t="s">
        <v>291</v>
      </c>
      <c r="C67" s="1901" t="s">
        <v>292</v>
      </c>
      <c r="D67" s="2096" t="s">
        <v>294</v>
      </c>
      <c r="E67" s="2098"/>
      <c r="F67" s="2150" t="s">
        <v>285</v>
      </c>
      <c r="G67" s="2002"/>
      <c r="H67" s="17"/>
      <c r="I67" s="17"/>
      <c r="J67" s="17"/>
      <c r="K67" s="17"/>
      <c r="L67" s="17"/>
      <c r="M67" s="17"/>
      <c r="N67" s="1457" t="s">
        <v>1508</v>
      </c>
      <c r="O67" s="1455" t="s">
        <v>1459</v>
      </c>
      <c r="P67" s="1455"/>
      <c r="Q67" s="1455"/>
      <c r="R67" s="1455"/>
      <c r="S67" s="1455"/>
    </row>
    <row r="68" spans="2:19" ht="15.75" customHeight="1" thickBot="1" x14ac:dyDescent="0.3">
      <c r="B68" s="1548" t="s">
        <v>286</v>
      </c>
      <c r="C68" s="1902"/>
      <c r="D68" s="2148"/>
      <c r="E68" s="2149"/>
      <c r="F68" s="2151"/>
      <c r="G68" s="2004"/>
      <c r="H68" s="17"/>
      <c r="I68" s="17"/>
      <c r="J68" s="17"/>
      <c r="K68" s="17"/>
      <c r="L68" s="17"/>
      <c r="M68" s="17"/>
      <c r="N68" s="1457" t="s">
        <v>1604</v>
      </c>
      <c r="O68" s="1455" t="s">
        <v>1468</v>
      </c>
      <c r="P68" s="1455"/>
      <c r="Q68" s="1455"/>
    </row>
    <row r="69" spans="2:19" ht="15" x14ac:dyDescent="0.25">
      <c r="B69" s="744"/>
      <c r="C69" s="675"/>
      <c r="D69" s="2128"/>
      <c r="E69" s="2129"/>
      <c r="F69" s="2142"/>
      <c r="G69" s="2143"/>
      <c r="H69" s="17"/>
      <c r="I69" s="17"/>
      <c r="J69" s="17"/>
      <c r="K69" s="17"/>
      <c r="L69" s="17"/>
      <c r="M69" s="17"/>
      <c r="N69" s="1455"/>
      <c r="O69" s="1455"/>
      <c r="P69" s="1455"/>
      <c r="Q69" s="1455"/>
    </row>
    <row r="70" spans="2:19" ht="15" x14ac:dyDescent="0.25">
      <c r="B70" s="745" t="s">
        <v>287</v>
      </c>
      <c r="C70" s="746">
        <f>+O72</f>
        <v>50203.913568538432</v>
      </c>
      <c r="D70" s="2133">
        <f>+P72</f>
        <v>453.10779100136193</v>
      </c>
      <c r="E70" s="2134"/>
      <c r="F70" s="2135">
        <f>SUM(C70:E70)</f>
        <v>50657.021359539795</v>
      </c>
      <c r="G70" s="2072"/>
      <c r="H70" s="17"/>
      <c r="I70" s="17"/>
      <c r="J70" s="17"/>
      <c r="K70" s="17"/>
      <c r="L70" s="17"/>
      <c r="M70" s="17"/>
      <c r="N70" s="1455" t="s">
        <v>1710</v>
      </c>
      <c r="O70" s="1455" t="s">
        <v>1478</v>
      </c>
      <c r="P70" s="1455"/>
      <c r="Q70" s="1455"/>
      <c r="R70" s="1455"/>
    </row>
    <row r="71" spans="2:19" ht="15" x14ac:dyDescent="0.25">
      <c r="B71" s="371"/>
      <c r="C71" s="574"/>
      <c r="D71" s="2128"/>
      <c r="E71" s="2129"/>
      <c r="F71" s="2130">
        <f xml:space="preserve"> F70/F74</f>
        <v>0.96043719148813034</v>
      </c>
      <c r="G71" s="2131"/>
      <c r="H71" s="17"/>
      <c r="I71" s="17"/>
      <c r="J71" s="17"/>
      <c r="K71" s="17"/>
      <c r="L71" s="17"/>
      <c r="M71" s="17"/>
      <c r="N71" s="1455" t="s">
        <v>1477</v>
      </c>
      <c r="O71" s="1455" t="s">
        <v>292</v>
      </c>
      <c r="P71" s="1455" t="s">
        <v>525</v>
      </c>
      <c r="Q71" s="1455" t="s">
        <v>389</v>
      </c>
      <c r="R71" s="1455"/>
    </row>
    <row r="72" spans="2:19" ht="15" x14ac:dyDescent="0.25">
      <c r="B72" s="745" t="s">
        <v>316</v>
      </c>
      <c r="C72" s="746">
        <f>+O73</f>
        <v>477.51653000000005</v>
      </c>
      <c r="D72" s="2133">
        <f>+P73</f>
        <v>1609.1727960598278</v>
      </c>
      <c r="E72" s="2134"/>
      <c r="F72" s="2135">
        <f>SUM(C72:E72)</f>
        <v>2086.6893260598276</v>
      </c>
      <c r="G72" s="2072"/>
      <c r="H72" s="17"/>
      <c r="I72" s="17"/>
      <c r="J72" s="17"/>
      <c r="K72" s="17"/>
      <c r="L72" s="17"/>
      <c r="M72" s="17"/>
      <c r="N72" s="1455" t="s">
        <v>1512</v>
      </c>
      <c r="O72" s="1455">
        <v>50203.913568538432</v>
      </c>
      <c r="P72" s="1455">
        <v>453.10779100136193</v>
      </c>
      <c r="Q72" s="1455">
        <v>50657.021359539795</v>
      </c>
      <c r="R72" s="1455"/>
    </row>
    <row r="73" spans="2:19" ht="15.75" thickBot="1" x14ac:dyDescent="0.3">
      <c r="B73" s="747"/>
      <c r="C73" s="748"/>
      <c r="D73" s="2136"/>
      <c r="E73" s="2137"/>
      <c r="F73" s="2138">
        <f>F72/F74</f>
        <v>3.9562808511869586E-2</v>
      </c>
      <c r="G73" s="2139"/>
      <c r="H73" s="17"/>
      <c r="I73" s="17"/>
      <c r="J73" s="17"/>
      <c r="K73" s="17"/>
      <c r="L73" s="17"/>
      <c r="M73" s="17"/>
      <c r="N73" s="1455" t="s">
        <v>1513</v>
      </c>
      <c r="O73" s="1455">
        <v>477.51653000000005</v>
      </c>
      <c r="P73" s="1455">
        <v>1609.1727960598278</v>
      </c>
      <c r="Q73" s="1455">
        <v>2086.6893260598276</v>
      </c>
      <c r="R73" s="1455"/>
    </row>
    <row r="74" spans="2:19" ht="15.75" thickTop="1" x14ac:dyDescent="0.25">
      <c r="B74" s="272" t="s">
        <v>289</v>
      </c>
      <c r="C74" s="566">
        <f>SUM(C70,C72)</f>
        <v>50681.430098538433</v>
      </c>
      <c r="D74" s="1997">
        <f>SUM(D70,D72)</f>
        <v>2062.2805870611896</v>
      </c>
      <c r="E74" s="2075"/>
      <c r="F74" s="2140">
        <f>SUM(F70,F72)</f>
        <v>52743.710685599624</v>
      </c>
      <c r="G74" s="2141"/>
      <c r="H74" s="17"/>
      <c r="I74" s="17"/>
      <c r="J74" s="17"/>
      <c r="K74" s="17"/>
      <c r="L74" s="17"/>
      <c r="M74" s="17"/>
      <c r="N74" s="1455" t="s">
        <v>389</v>
      </c>
      <c r="O74" s="1455">
        <v>50681.430098538433</v>
      </c>
      <c r="P74" s="1455">
        <v>2062.2805870611896</v>
      </c>
      <c r="Q74" s="1455">
        <v>52743.710685599624</v>
      </c>
      <c r="R74" s="1455"/>
    </row>
    <row r="75" spans="2:19" ht="15.75" thickBot="1" x14ac:dyDescent="0.3">
      <c r="B75" s="274"/>
      <c r="C75" s="673">
        <f>C74/F74</f>
        <v>0.96089997157472939</v>
      </c>
      <c r="D75" s="1999">
        <f>D74/F74</f>
        <v>3.9100028425270515E-2</v>
      </c>
      <c r="E75" s="2076"/>
      <c r="F75" s="2132"/>
      <c r="G75" s="2074"/>
      <c r="H75" s="17"/>
      <c r="I75" s="17"/>
      <c r="J75" s="17"/>
      <c r="K75" s="17"/>
      <c r="L75" s="17"/>
      <c r="M75" s="17"/>
      <c r="N75" s="1455"/>
      <c r="O75" s="1455"/>
      <c r="P75" s="1455"/>
      <c r="Q75" s="1455"/>
      <c r="R75" s="1455"/>
    </row>
    <row r="76" spans="2:19" ht="15" x14ac:dyDescent="0.25">
      <c r="B76" s="17"/>
      <c r="C76" s="278"/>
      <c r="D76" s="278"/>
      <c r="E76" s="278"/>
      <c r="F76" s="17"/>
      <c r="G76" s="17"/>
      <c r="H76" s="17"/>
      <c r="I76" s="17"/>
      <c r="J76" s="17"/>
      <c r="K76" s="17"/>
      <c r="L76" s="17"/>
      <c r="M76" s="17"/>
      <c r="N76" s="1458">
        <v>0.99105538030383955</v>
      </c>
      <c r="O76" s="1458">
        <v>8.9446196961604826E-3</v>
      </c>
    </row>
    <row r="77" spans="2:19" ht="15" x14ac:dyDescent="0.25">
      <c r="B77" s="51"/>
      <c r="C77" s="278"/>
      <c r="D77" s="278"/>
      <c r="E77" s="278"/>
      <c r="F77" s="51"/>
      <c r="G77" s="51"/>
      <c r="H77" s="17"/>
      <c r="I77" s="17"/>
      <c r="J77" s="17"/>
      <c r="K77" s="17"/>
      <c r="L77" s="17"/>
      <c r="M77" s="17"/>
      <c r="N77" s="1458">
        <v>0.22883930254326185</v>
      </c>
      <c r="O77" s="1458">
        <v>0.77116069745673821</v>
      </c>
    </row>
    <row r="78" spans="2:19" ht="15" x14ac:dyDescent="0.25">
      <c r="B78" s="51"/>
      <c r="C78" s="493"/>
      <c r="D78" s="493"/>
      <c r="E78" s="278"/>
      <c r="F78" s="494"/>
      <c r="G78" s="51"/>
      <c r="H78" s="17"/>
      <c r="I78" s="17"/>
      <c r="J78" s="17"/>
      <c r="K78" s="17"/>
      <c r="L78" s="17"/>
      <c r="M78" s="17"/>
    </row>
    <row r="79" spans="2:19" ht="15" x14ac:dyDescent="0.25">
      <c r="B79" s="51"/>
      <c r="C79" s="493"/>
      <c r="D79" s="493"/>
      <c r="E79" s="278"/>
      <c r="F79" s="494"/>
      <c r="G79" s="51"/>
      <c r="H79" s="17"/>
      <c r="I79" s="17"/>
      <c r="J79" s="17"/>
      <c r="K79" s="17"/>
      <c r="L79" s="17"/>
      <c r="M79" s="17"/>
    </row>
    <row r="80" spans="2:19" ht="15" x14ac:dyDescent="0.25">
      <c r="B80" s="51"/>
      <c r="C80" s="787"/>
      <c r="D80" s="493"/>
      <c r="E80" s="494"/>
      <c r="F80" s="494"/>
      <c r="G80" s="51"/>
      <c r="H80" s="17"/>
      <c r="I80" s="17"/>
      <c r="J80" s="17"/>
      <c r="K80" s="17"/>
      <c r="L80" s="17"/>
      <c r="M80" s="17"/>
    </row>
    <row r="81" spans="2:13" ht="15" x14ac:dyDescent="0.25">
      <c r="C81" s="299"/>
      <c r="D81" s="493"/>
      <c r="E81" s="494"/>
      <c r="F81" s="494"/>
      <c r="G81" s="51"/>
      <c r="H81" s="17"/>
      <c r="I81" s="17"/>
      <c r="J81" s="17"/>
      <c r="K81" s="17"/>
      <c r="L81" s="17"/>
      <c r="M81" s="17"/>
    </row>
    <row r="82" spans="2:13" ht="15" x14ac:dyDescent="0.25">
      <c r="B82" s="51"/>
      <c r="C82" s="787"/>
      <c r="D82" s="17"/>
      <c r="E82" s="17"/>
      <c r="F82" s="17"/>
      <c r="G82" s="17"/>
      <c r="H82" s="17"/>
      <c r="I82" s="17"/>
      <c r="J82" s="17"/>
      <c r="K82" s="17"/>
      <c r="L82" s="17"/>
      <c r="M82" s="17"/>
    </row>
    <row r="83" spans="2:13" x14ac:dyDescent="0.2">
      <c r="B83" s="17"/>
      <c r="C83" s="495"/>
      <c r="D83" s="495"/>
      <c r="E83" s="495"/>
      <c r="F83" s="495"/>
      <c r="G83" s="17"/>
      <c r="H83" s="17"/>
      <c r="I83" s="17"/>
      <c r="J83" s="17"/>
      <c r="K83" s="17"/>
      <c r="L83" s="17"/>
      <c r="M83" s="17"/>
    </row>
    <row r="84" spans="2:13" x14ac:dyDescent="0.2">
      <c r="B84" s="17"/>
      <c r="C84" s="495"/>
      <c r="D84" s="495"/>
      <c r="E84" s="495"/>
      <c r="F84" s="495"/>
      <c r="G84" s="17"/>
      <c r="H84" s="17"/>
      <c r="I84" s="17"/>
      <c r="J84" s="17"/>
      <c r="K84" s="17"/>
      <c r="L84" s="17"/>
      <c r="M84" s="17"/>
    </row>
    <row r="85" spans="2:13" x14ac:dyDescent="0.2"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</row>
    <row r="86" spans="2:13" x14ac:dyDescent="0.2"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</row>
    <row r="87" spans="2:13" x14ac:dyDescent="0.2"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</row>
    <row r="88" spans="2:13" x14ac:dyDescent="0.2"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</row>
    <row r="89" spans="2:13" x14ac:dyDescent="0.2"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</row>
    <row r="90" spans="2:13" x14ac:dyDescent="0.2"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</row>
  </sheetData>
  <mergeCells count="27">
    <mergeCell ref="C67:C68"/>
    <mergeCell ref="F67:G68"/>
    <mergeCell ref="G6:G7"/>
    <mergeCell ref="C37:C38"/>
    <mergeCell ref="D37:D38"/>
    <mergeCell ref="E37:E38"/>
    <mergeCell ref="F37:F38"/>
    <mergeCell ref="G37:G38"/>
    <mergeCell ref="C6:C7"/>
    <mergeCell ref="D69:E69"/>
    <mergeCell ref="F69:G69"/>
    <mergeCell ref="D70:E70"/>
    <mergeCell ref="F70:G70"/>
    <mergeCell ref="D6:D7"/>
    <mergeCell ref="E6:E7"/>
    <mergeCell ref="F6:F7"/>
    <mergeCell ref="D67:E68"/>
    <mergeCell ref="D71:E71"/>
    <mergeCell ref="F71:G71"/>
    <mergeCell ref="D75:E75"/>
    <mergeCell ref="F75:G75"/>
    <mergeCell ref="D72:E72"/>
    <mergeCell ref="F72:G72"/>
    <mergeCell ref="D73:E73"/>
    <mergeCell ref="F73:G73"/>
    <mergeCell ref="D74:E74"/>
    <mergeCell ref="F74:G74"/>
  </mergeCells>
  <printOptions horizontalCentered="1"/>
  <pageMargins left="0.78740157480314965" right="0.59055118110236227" top="0.78740157480314965" bottom="0.59055118110236227" header="0" footer="0"/>
  <pageSetup paperSize="9" scale="58" orientation="portrait" r:id="rId1"/>
  <headerFooter alignWithMargins="0"/>
  <ignoredErrors>
    <ignoredError sqref="G10 G41 F71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82"/>
  <sheetViews>
    <sheetView view="pageBreakPreview" topLeftCell="A73" zoomScale="90" zoomScaleNormal="90" zoomScaleSheetLayoutView="90" workbookViewId="0">
      <selection activeCell="C79" sqref="C79"/>
    </sheetView>
  </sheetViews>
  <sheetFormatPr baseColWidth="10" defaultRowHeight="15" x14ac:dyDescent="0.25"/>
  <cols>
    <col min="1" max="1" width="4.42578125" customWidth="1"/>
    <col min="2" max="2" width="8.140625" customWidth="1"/>
    <col min="3" max="3" width="78.28515625" customWidth="1"/>
    <col min="4" max="4" width="41.140625" customWidth="1"/>
    <col min="5" max="5" width="3" customWidth="1"/>
    <col min="6" max="6" width="15.85546875" customWidth="1"/>
  </cols>
  <sheetData>
    <row r="1" spans="1:5" ht="24" customHeight="1" x14ac:dyDescent="0.25">
      <c r="A1" s="346" t="s">
        <v>1123</v>
      </c>
      <c r="B1" s="346"/>
      <c r="C1" s="1"/>
      <c r="D1" s="347"/>
      <c r="E1" s="337"/>
    </row>
    <row r="2" spans="1:5" x14ac:dyDescent="0.25">
      <c r="A2" s="112"/>
      <c r="B2" s="917"/>
      <c r="C2" s="917"/>
      <c r="D2" s="918"/>
      <c r="E2" s="112"/>
    </row>
    <row r="3" spans="1:5" ht="15.75" x14ac:dyDescent="0.25">
      <c r="A3" s="919"/>
      <c r="B3" s="1882" t="s">
        <v>1703</v>
      </c>
      <c r="C3" s="1882"/>
      <c r="D3" s="1882"/>
      <c r="E3" s="784"/>
    </row>
    <row r="4" spans="1:5" ht="22.5" customHeight="1" x14ac:dyDescent="0.25">
      <c r="A4" s="112"/>
      <c r="B4" s="917"/>
      <c r="C4" s="917"/>
      <c r="D4" s="918"/>
      <c r="E4" s="112"/>
    </row>
    <row r="5" spans="1:5" ht="22.5" customHeight="1" x14ac:dyDescent="0.25">
      <c r="A5" s="784"/>
      <c r="B5" s="1378" t="s">
        <v>2</v>
      </c>
      <c r="C5" s="1379" t="s">
        <v>3</v>
      </c>
      <c r="D5" s="1380" t="s">
        <v>4</v>
      </c>
      <c r="E5" s="112"/>
    </row>
    <row r="6" spans="1:5" ht="22.5" customHeight="1" x14ac:dyDescent="0.25">
      <c r="A6" s="112"/>
      <c r="B6" s="339">
        <v>1</v>
      </c>
      <c r="C6" s="348" t="s">
        <v>1479</v>
      </c>
      <c r="D6" s="349" t="s">
        <v>140</v>
      </c>
      <c r="E6" s="112"/>
    </row>
    <row r="7" spans="1:5" ht="22.5" customHeight="1" x14ac:dyDescent="0.25">
      <c r="A7" s="112"/>
      <c r="B7" s="341">
        <v>2</v>
      </c>
      <c r="C7" s="350" t="s">
        <v>1480</v>
      </c>
      <c r="D7" s="351" t="s">
        <v>103</v>
      </c>
      <c r="E7" s="112"/>
    </row>
    <row r="8" spans="1:5" ht="22.5" customHeight="1" x14ac:dyDescent="0.25">
      <c r="A8" s="112"/>
      <c r="B8" s="341">
        <v>3</v>
      </c>
      <c r="C8" s="352" t="s">
        <v>1481</v>
      </c>
      <c r="D8" s="353" t="s">
        <v>104</v>
      </c>
      <c r="E8" s="112"/>
    </row>
    <row r="9" spans="1:5" ht="22.5" customHeight="1" x14ac:dyDescent="0.25">
      <c r="A9" s="112"/>
      <c r="B9" s="341">
        <v>4</v>
      </c>
      <c r="C9" s="350" t="s">
        <v>105</v>
      </c>
      <c r="D9" s="351" t="s">
        <v>106</v>
      </c>
      <c r="E9" s="112"/>
    </row>
    <row r="10" spans="1:5" ht="22.5" customHeight="1" x14ac:dyDescent="0.25">
      <c r="A10" s="112"/>
      <c r="B10" s="341">
        <v>5</v>
      </c>
      <c r="C10" s="354" t="s">
        <v>1001</v>
      </c>
      <c r="D10" s="355" t="s">
        <v>1002</v>
      </c>
      <c r="E10" s="112"/>
    </row>
    <row r="11" spans="1:5" ht="22.5" customHeight="1" x14ac:dyDescent="0.25">
      <c r="A11" s="112"/>
      <c r="B11" s="341">
        <v>6</v>
      </c>
      <c r="C11" s="354" t="s">
        <v>107</v>
      </c>
      <c r="D11" s="355" t="s">
        <v>108</v>
      </c>
      <c r="E11" s="112"/>
    </row>
    <row r="12" spans="1:5" ht="22.5" customHeight="1" x14ac:dyDescent="0.25">
      <c r="A12" s="112"/>
      <c r="B12" s="341">
        <v>7</v>
      </c>
      <c r="C12" s="354" t="s">
        <v>109</v>
      </c>
      <c r="D12" s="355" t="s">
        <v>110</v>
      </c>
      <c r="E12" s="112"/>
    </row>
    <row r="13" spans="1:5" ht="22.5" customHeight="1" x14ac:dyDescent="0.25">
      <c r="A13" s="112"/>
      <c r="B13" s="341">
        <v>8</v>
      </c>
      <c r="C13" s="354" t="s">
        <v>1482</v>
      </c>
      <c r="D13" s="355" t="s">
        <v>111</v>
      </c>
      <c r="E13" s="112"/>
    </row>
    <row r="14" spans="1:5" ht="22.5" customHeight="1" x14ac:dyDescent="0.25">
      <c r="A14" s="112"/>
      <c r="B14" s="341">
        <v>9</v>
      </c>
      <c r="C14" s="354" t="s">
        <v>1425</v>
      </c>
      <c r="D14" s="355" t="s">
        <v>133</v>
      </c>
      <c r="E14" s="112"/>
    </row>
    <row r="15" spans="1:5" ht="22.5" customHeight="1" x14ac:dyDescent="0.25">
      <c r="A15" s="112"/>
      <c r="B15" s="341">
        <v>10</v>
      </c>
      <c r="C15" s="354" t="s">
        <v>1443</v>
      </c>
      <c r="D15" s="355" t="s">
        <v>139</v>
      </c>
      <c r="E15" s="112"/>
    </row>
    <row r="16" spans="1:5" ht="22.5" customHeight="1" x14ac:dyDescent="0.25">
      <c r="A16" s="112"/>
      <c r="B16" s="341">
        <v>11</v>
      </c>
      <c r="C16" s="354" t="s">
        <v>1491</v>
      </c>
      <c r="D16" s="355" t="s">
        <v>112</v>
      </c>
      <c r="E16" s="112"/>
    </row>
    <row r="17" spans="1:5" ht="22.5" customHeight="1" x14ac:dyDescent="0.25">
      <c r="A17" s="112"/>
      <c r="B17" s="341">
        <v>12</v>
      </c>
      <c r="C17" s="354" t="s">
        <v>113</v>
      </c>
      <c r="D17" s="355" t="s">
        <v>114</v>
      </c>
      <c r="E17" s="112"/>
    </row>
    <row r="18" spans="1:5" ht="22.5" customHeight="1" x14ac:dyDescent="0.25">
      <c r="A18" s="112"/>
      <c r="B18" s="341">
        <v>13</v>
      </c>
      <c r="C18" s="354" t="s">
        <v>115</v>
      </c>
      <c r="D18" s="355" t="s">
        <v>116</v>
      </c>
      <c r="E18" s="112"/>
    </row>
    <row r="19" spans="1:5" ht="22.5" customHeight="1" x14ac:dyDescent="0.25">
      <c r="A19" s="112"/>
      <c r="B19" s="341">
        <v>14</v>
      </c>
      <c r="C19" s="354" t="s">
        <v>1492</v>
      </c>
      <c r="D19" s="355" t="s">
        <v>117</v>
      </c>
      <c r="E19" s="112"/>
    </row>
    <row r="20" spans="1:5" ht="22.5" customHeight="1" x14ac:dyDescent="0.25">
      <c r="A20" s="112"/>
      <c r="B20" s="341">
        <v>15</v>
      </c>
      <c r="C20" s="354" t="s">
        <v>1458</v>
      </c>
      <c r="D20" s="355" t="s">
        <v>118</v>
      </c>
      <c r="E20" s="112"/>
    </row>
    <row r="21" spans="1:5" ht="22.5" customHeight="1" x14ac:dyDescent="0.25">
      <c r="A21" s="112"/>
      <c r="B21" s="341">
        <v>16</v>
      </c>
      <c r="C21" s="354" t="s">
        <v>1493</v>
      </c>
      <c r="D21" s="355" t="s">
        <v>120</v>
      </c>
      <c r="E21" s="112"/>
    </row>
    <row r="22" spans="1:5" ht="22.5" customHeight="1" x14ac:dyDescent="0.25">
      <c r="A22" s="112"/>
      <c r="B22" s="341">
        <v>17</v>
      </c>
      <c r="C22" s="354" t="s">
        <v>1483</v>
      </c>
      <c r="D22" s="355" t="s">
        <v>122</v>
      </c>
      <c r="E22" s="112"/>
    </row>
    <row r="23" spans="1:5" ht="22.5" customHeight="1" x14ac:dyDescent="0.25">
      <c r="A23" s="112"/>
      <c r="B23" s="341">
        <v>18</v>
      </c>
      <c r="C23" s="354" t="s">
        <v>1484</v>
      </c>
      <c r="D23" s="355" t="s">
        <v>123</v>
      </c>
      <c r="E23" s="112"/>
    </row>
    <row r="24" spans="1:5" ht="22.5" customHeight="1" x14ac:dyDescent="0.25">
      <c r="A24" s="112"/>
      <c r="B24" s="341">
        <v>19</v>
      </c>
      <c r="C24" s="354" t="s">
        <v>1485</v>
      </c>
      <c r="D24" s="355" t="s">
        <v>124</v>
      </c>
      <c r="E24" s="112"/>
    </row>
    <row r="25" spans="1:5" ht="22.5" customHeight="1" x14ac:dyDescent="0.25">
      <c r="A25" s="112"/>
      <c r="B25" s="341">
        <v>20</v>
      </c>
      <c r="C25" s="354" t="s">
        <v>1486</v>
      </c>
      <c r="D25" s="355" t="s">
        <v>128</v>
      </c>
      <c r="E25" s="112"/>
    </row>
    <row r="26" spans="1:5" ht="22.5" customHeight="1" x14ac:dyDescent="0.25">
      <c r="A26" s="112"/>
      <c r="B26" s="341">
        <v>21</v>
      </c>
      <c r="C26" s="354" t="s">
        <v>130</v>
      </c>
      <c r="D26" s="355" t="s">
        <v>1003</v>
      </c>
      <c r="E26" s="112"/>
    </row>
    <row r="27" spans="1:5" ht="22.5" customHeight="1" x14ac:dyDescent="0.25">
      <c r="A27" s="112"/>
      <c r="B27" s="341">
        <v>22</v>
      </c>
      <c r="C27" s="354" t="s">
        <v>1495</v>
      </c>
      <c r="D27" s="355" t="s">
        <v>119</v>
      </c>
      <c r="E27" s="112"/>
    </row>
    <row r="28" spans="1:5" ht="22.5" customHeight="1" x14ac:dyDescent="0.25">
      <c r="A28" s="112"/>
      <c r="B28" s="341">
        <v>23</v>
      </c>
      <c r="C28" s="354" t="s">
        <v>1496</v>
      </c>
      <c r="D28" s="355" t="s">
        <v>131</v>
      </c>
      <c r="E28" s="112"/>
    </row>
    <row r="29" spans="1:5" ht="22.5" customHeight="1" x14ac:dyDescent="0.25">
      <c r="A29" s="112"/>
      <c r="B29" s="341">
        <v>24</v>
      </c>
      <c r="C29" s="354" t="s">
        <v>1497</v>
      </c>
      <c r="D29" s="355" t="s">
        <v>121</v>
      </c>
      <c r="E29" s="112"/>
    </row>
    <row r="30" spans="1:5" ht="22.5" customHeight="1" x14ac:dyDescent="0.25">
      <c r="A30" s="112"/>
      <c r="B30" s="341">
        <v>25</v>
      </c>
      <c r="C30" s="354" t="s">
        <v>1499</v>
      </c>
      <c r="D30" s="355" t="s">
        <v>132</v>
      </c>
      <c r="E30" s="112"/>
    </row>
    <row r="31" spans="1:5" ht="22.5" customHeight="1" x14ac:dyDescent="0.25">
      <c r="A31" s="112"/>
      <c r="B31" s="341">
        <v>26</v>
      </c>
      <c r="C31" s="356" t="s">
        <v>1004</v>
      </c>
      <c r="D31" s="357" t="s">
        <v>138</v>
      </c>
      <c r="E31" s="112"/>
    </row>
    <row r="32" spans="1:5" ht="22.5" customHeight="1" x14ac:dyDescent="0.25">
      <c r="A32" s="112"/>
      <c r="B32" s="341">
        <v>27</v>
      </c>
      <c r="C32" s="354" t="s">
        <v>1435</v>
      </c>
      <c r="D32" s="355" t="s">
        <v>1436</v>
      </c>
      <c r="E32" s="112"/>
    </row>
    <row r="33" spans="1:5" ht="22.5" customHeight="1" x14ac:dyDescent="0.25">
      <c r="A33" s="112"/>
      <c r="B33" s="341">
        <v>28</v>
      </c>
      <c r="C33" s="354" t="s">
        <v>1500</v>
      </c>
      <c r="D33" s="355" t="s">
        <v>125</v>
      </c>
      <c r="E33" s="112"/>
    </row>
    <row r="34" spans="1:5" ht="22.5" customHeight="1" x14ac:dyDescent="0.25">
      <c r="A34" s="112"/>
      <c r="B34" s="341">
        <v>29</v>
      </c>
      <c r="C34" s="354" t="s">
        <v>1501</v>
      </c>
      <c r="D34" s="355" t="s">
        <v>126</v>
      </c>
      <c r="E34" s="112"/>
    </row>
    <row r="35" spans="1:5" ht="22.5" customHeight="1" x14ac:dyDescent="0.25">
      <c r="A35" s="112"/>
      <c r="B35" s="341">
        <v>30</v>
      </c>
      <c r="C35" s="354" t="s">
        <v>1494</v>
      </c>
      <c r="D35" s="355" t="s">
        <v>127</v>
      </c>
      <c r="E35" s="112"/>
    </row>
    <row r="36" spans="1:5" ht="22.5" customHeight="1" x14ac:dyDescent="0.25">
      <c r="A36" s="112"/>
      <c r="B36" s="341">
        <v>31</v>
      </c>
      <c r="C36" s="354" t="s">
        <v>1417</v>
      </c>
      <c r="D36" s="355" t="s">
        <v>129</v>
      </c>
      <c r="E36" s="112"/>
    </row>
    <row r="37" spans="1:5" ht="22.5" customHeight="1" x14ac:dyDescent="0.25">
      <c r="A37" s="112"/>
      <c r="B37" s="341">
        <v>32</v>
      </c>
      <c r="C37" s="354" t="s">
        <v>1416</v>
      </c>
      <c r="D37" s="355" t="s">
        <v>134</v>
      </c>
      <c r="E37" s="112"/>
    </row>
    <row r="38" spans="1:5" ht="22.5" customHeight="1" x14ac:dyDescent="0.25">
      <c r="A38" s="112"/>
      <c r="B38" s="341">
        <v>33</v>
      </c>
      <c r="C38" s="354" t="s">
        <v>135</v>
      </c>
      <c r="D38" s="355" t="s">
        <v>136</v>
      </c>
      <c r="E38" s="112"/>
    </row>
    <row r="39" spans="1:5" ht="22.5" customHeight="1" x14ac:dyDescent="0.25">
      <c r="A39" s="112"/>
      <c r="B39" s="341">
        <v>34</v>
      </c>
      <c r="C39" s="354" t="s">
        <v>1502</v>
      </c>
      <c r="D39" s="355" t="s">
        <v>137</v>
      </c>
      <c r="E39" s="112"/>
    </row>
    <row r="40" spans="1:5" ht="22.5" customHeight="1" x14ac:dyDescent="0.25">
      <c r="A40" s="112"/>
      <c r="B40" s="341">
        <v>35</v>
      </c>
      <c r="C40" s="354" t="s">
        <v>1488</v>
      </c>
      <c r="D40" s="355" t="s">
        <v>142</v>
      </c>
      <c r="E40" s="112"/>
    </row>
    <row r="41" spans="1:5" ht="22.5" customHeight="1" x14ac:dyDescent="0.25">
      <c r="A41" s="112"/>
      <c r="B41" s="341">
        <v>36</v>
      </c>
      <c r="C41" s="354" t="s">
        <v>1489</v>
      </c>
      <c r="D41" s="355" t="s">
        <v>141</v>
      </c>
      <c r="E41" s="112"/>
    </row>
    <row r="42" spans="1:5" ht="22.5" customHeight="1" x14ac:dyDescent="0.25">
      <c r="A42" s="112"/>
      <c r="B42" s="341">
        <v>37</v>
      </c>
      <c r="C42" s="354" t="s">
        <v>1490</v>
      </c>
      <c r="D42" s="355" t="s">
        <v>143</v>
      </c>
      <c r="E42" s="112"/>
    </row>
    <row r="43" spans="1:5" ht="22.5" customHeight="1" x14ac:dyDescent="0.25">
      <c r="A43" s="112"/>
      <c r="B43" s="341">
        <v>38</v>
      </c>
      <c r="C43" s="354" t="s">
        <v>144</v>
      </c>
      <c r="D43" s="355" t="s">
        <v>145</v>
      </c>
      <c r="E43" s="112"/>
    </row>
    <row r="44" spans="1:5" ht="22.5" customHeight="1" x14ac:dyDescent="0.25">
      <c r="A44" s="112"/>
      <c r="B44" s="341">
        <v>39</v>
      </c>
      <c r="C44" s="354" t="s">
        <v>146</v>
      </c>
      <c r="D44" s="355" t="s">
        <v>147</v>
      </c>
      <c r="E44" s="112"/>
    </row>
    <row r="45" spans="1:5" ht="22.5" customHeight="1" x14ac:dyDescent="0.25">
      <c r="A45" s="112"/>
      <c r="B45" s="341">
        <v>40</v>
      </c>
      <c r="C45" s="354" t="s">
        <v>148</v>
      </c>
      <c r="D45" s="355" t="s">
        <v>149</v>
      </c>
      <c r="E45" s="112"/>
    </row>
    <row r="46" spans="1:5" ht="22.5" customHeight="1" x14ac:dyDescent="0.25">
      <c r="A46" s="112"/>
      <c r="B46" s="341">
        <v>41</v>
      </c>
      <c r="C46" s="354" t="s">
        <v>150</v>
      </c>
      <c r="D46" s="355" t="s">
        <v>151</v>
      </c>
      <c r="E46" s="112"/>
    </row>
    <row r="47" spans="1:5" ht="22.5" customHeight="1" x14ac:dyDescent="0.25">
      <c r="A47" s="112"/>
      <c r="B47" s="341">
        <v>42</v>
      </c>
      <c r="C47" s="354" t="s">
        <v>152</v>
      </c>
      <c r="D47" s="355" t="s">
        <v>153</v>
      </c>
      <c r="E47" s="112"/>
    </row>
    <row r="48" spans="1:5" ht="22.5" customHeight="1" x14ac:dyDescent="0.25">
      <c r="A48" s="112"/>
      <c r="B48" s="341">
        <v>43</v>
      </c>
      <c r="C48" s="354" t="s">
        <v>154</v>
      </c>
      <c r="D48" s="355" t="s">
        <v>155</v>
      </c>
      <c r="E48" s="112"/>
    </row>
    <row r="49" spans="1:5" ht="22.5" customHeight="1" x14ac:dyDescent="0.25">
      <c r="A49" s="112"/>
      <c r="B49" s="341">
        <v>44</v>
      </c>
      <c r="C49" s="354" t="s">
        <v>156</v>
      </c>
      <c r="D49" s="355" t="s">
        <v>157</v>
      </c>
      <c r="E49" s="112"/>
    </row>
    <row r="50" spans="1:5" ht="22.5" customHeight="1" x14ac:dyDescent="0.25">
      <c r="A50" s="112"/>
      <c r="B50" s="341">
        <v>45</v>
      </c>
      <c r="C50" s="354" t="s">
        <v>158</v>
      </c>
      <c r="D50" s="355" t="s">
        <v>159</v>
      </c>
      <c r="E50" s="112"/>
    </row>
    <row r="51" spans="1:5" ht="22.5" customHeight="1" x14ac:dyDescent="0.25">
      <c r="A51" s="112"/>
      <c r="B51" s="341">
        <v>46</v>
      </c>
      <c r="C51" s="354" t="s">
        <v>160</v>
      </c>
      <c r="D51" s="355" t="s">
        <v>161</v>
      </c>
      <c r="E51" s="112"/>
    </row>
    <row r="52" spans="1:5" ht="22.5" customHeight="1" x14ac:dyDescent="0.25">
      <c r="A52" s="112"/>
      <c r="B52" s="341">
        <v>47</v>
      </c>
      <c r="C52" s="354" t="s">
        <v>162</v>
      </c>
      <c r="D52" s="355" t="s">
        <v>163</v>
      </c>
      <c r="E52" s="112"/>
    </row>
    <row r="53" spans="1:5" ht="22.5" customHeight="1" x14ac:dyDescent="0.25">
      <c r="A53" s="112"/>
      <c r="B53" s="341">
        <v>48</v>
      </c>
      <c r="C53" s="354" t="s">
        <v>164</v>
      </c>
      <c r="D53" s="355" t="s">
        <v>165</v>
      </c>
      <c r="E53" s="112"/>
    </row>
    <row r="54" spans="1:5" ht="22.5" customHeight="1" x14ac:dyDescent="0.25">
      <c r="A54" s="112"/>
      <c r="B54" s="341">
        <v>49</v>
      </c>
      <c r="C54" s="354" t="s">
        <v>166</v>
      </c>
      <c r="D54" s="355" t="s">
        <v>167</v>
      </c>
      <c r="E54" s="112"/>
    </row>
    <row r="55" spans="1:5" ht="22.5" customHeight="1" x14ac:dyDescent="0.25">
      <c r="A55" s="112"/>
      <c r="B55" s="341">
        <v>50</v>
      </c>
      <c r="C55" s="354" t="s">
        <v>168</v>
      </c>
      <c r="D55" s="355" t="s">
        <v>169</v>
      </c>
      <c r="E55" s="112"/>
    </row>
    <row r="56" spans="1:5" ht="22.5" customHeight="1" x14ac:dyDescent="0.25">
      <c r="A56" s="112"/>
      <c r="B56" s="341">
        <v>51</v>
      </c>
      <c r="C56" s="354" t="s">
        <v>1573</v>
      </c>
      <c r="D56" s="355" t="s">
        <v>1574</v>
      </c>
      <c r="E56" s="112"/>
    </row>
    <row r="57" spans="1:5" ht="22.5" customHeight="1" x14ac:dyDescent="0.25">
      <c r="A57" s="112"/>
      <c r="B57" s="341">
        <v>52</v>
      </c>
      <c r="C57" s="354" t="s">
        <v>1576</v>
      </c>
      <c r="D57" s="355" t="s">
        <v>1577</v>
      </c>
      <c r="E57" s="112"/>
    </row>
    <row r="58" spans="1:5" ht="22.5" customHeight="1" x14ac:dyDescent="0.25">
      <c r="A58" s="112"/>
      <c r="B58" s="341">
        <v>53</v>
      </c>
      <c r="C58" s="354" t="s">
        <v>1586</v>
      </c>
      <c r="D58" s="355" t="s">
        <v>1587</v>
      </c>
      <c r="E58" s="112"/>
    </row>
    <row r="59" spans="1:5" ht="22.5" customHeight="1" x14ac:dyDescent="0.25">
      <c r="A59" s="112"/>
      <c r="B59" s="341">
        <v>54</v>
      </c>
      <c r="C59" s="354" t="s">
        <v>1431</v>
      </c>
      <c r="D59" s="355" t="s">
        <v>1432</v>
      </c>
      <c r="E59" s="112"/>
    </row>
    <row r="60" spans="1:5" ht="22.5" customHeight="1" x14ac:dyDescent="0.25">
      <c r="A60" s="112"/>
      <c r="B60" s="341">
        <v>55</v>
      </c>
      <c r="C60" s="354" t="s">
        <v>171</v>
      </c>
      <c r="D60" s="355" t="s">
        <v>172</v>
      </c>
      <c r="E60" s="112"/>
    </row>
    <row r="61" spans="1:5" ht="22.5" customHeight="1" x14ac:dyDescent="0.25">
      <c r="A61" s="112"/>
      <c r="B61" s="341">
        <v>56</v>
      </c>
      <c r="C61" s="354" t="s">
        <v>173</v>
      </c>
      <c r="D61" s="355" t="s">
        <v>174</v>
      </c>
      <c r="E61" s="112"/>
    </row>
    <row r="62" spans="1:5" ht="22.5" customHeight="1" x14ac:dyDescent="0.25">
      <c r="A62" s="112"/>
      <c r="B62" s="341">
        <v>57</v>
      </c>
      <c r="C62" s="354" t="s">
        <v>175</v>
      </c>
      <c r="D62" s="355" t="s">
        <v>176</v>
      </c>
      <c r="E62" s="112"/>
    </row>
    <row r="63" spans="1:5" ht="22.5" customHeight="1" x14ac:dyDescent="0.25">
      <c r="A63" s="112"/>
      <c r="B63" s="341">
        <v>58</v>
      </c>
      <c r="C63" s="354" t="s">
        <v>177</v>
      </c>
      <c r="D63" s="355" t="s">
        <v>178</v>
      </c>
      <c r="E63" s="112"/>
    </row>
    <row r="64" spans="1:5" ht="22.5" customHeight="1" x14ac:dyDescent="0.25">
      <c r="A64" s="112"/>
      <c r="B64" s="341">
        <v>59</v>
      </c>
      <c r="C64" s="354" t="s">
        <v>179</v>
      </c>
      <c r="D64" s="355" t="s">
        <v>1672</v>
      </c>
      <c r="E64" s="112"/>
    </row>
    <row r="65" spans="1:5" ht="22.5" customHeight="1" x14ac:dyDescent="0.25">
      <c r="A65" s="112"/>
      <c r="B65" s="341">
        <v>60</v>
      </c>
      <c r="C65" s="354" t="s">
        <v>1422</v>
      </c>
      <c r="D65" s="355" t="s">
        <v>180</v>
      </c>
      <c r="E65" s="112"/>
    </row>
    <row r="66" spans="1:5" ht="22.5" customHeight="1" x14ac:dyDescent="0.25">
      <c r="A66" s="112"/>
      <c r="B66" s="341">
        <v>61</v>
      </c>
      <c r="C66" s="354" t="s">
        <v>181</v>
      </c>
      <c r="D66" s="355" t="s">
        <v>182</v>
      </c>
      <c r="E66" s="112"/>
    </row>
    <row r="67" spans="1:5" ht="22.5" customHeight="1" x14ac:dyDescent="0.25">
      <c r="A67" s="112"/>
      <c r="B67" s="341">
        <v>62</v>
      </c>
      <c r="C67" s="354" t="s">
        <v>183</v>
      </c>
      <c r="D67" s="355" t="s">
        <v>1505</v>
      </c>
      <c r="E67" s="112"/>
    </row>
    <row r="68" spans="1:5" ht="22.5" customHeight="1" x14ac:dyDescent="0.25">
      <c r="A68" s="112"/>
      <c r="B68" s="341">
        <v>63</v>
      </c>
      <c r="C68" s="358" t="s">
        <v>184</v>
      </c>
      <c r="D68" s="359" t="s">
        <v>185</v>
      </c>
      <c r="E68" s="112"/>
    </row>
    <row r="69" spans="1:5" ht="22.5" customHeight="1" x14ac:dyDescent="0.25">
      <c r="A69" s="112"/>
      <c r="B69" s="341">
        <v>64</v>
      </c>
      <c r="C69" s="358" t="s">
        <v>186</v>
      </c>
      <c r="D69" s="359" t="s">
        <v>187</v>
      </c>
      <c r="E69" s="112"/>
    </row>
    <row r="70" spans="1:5" ht="22.5" customHeight="1" x14ac:dyDescent="0.25">
      <c r="A70" s="112"/>
      <c r="B70" s="341">
        <v>65</v>
      </c>
      <c r="C70" s="358" t="s">
        <v>188</v>
      </c>
      <c r="D70" s="359" t="s">
        <v>189</v>
      </c>
      <c r="E70" s="112"/>
    </row>
    <row r="71" spans="1:5" ht="22.5" customHeight="1" x14ac:dyDescent="0.25">
      <c r="A71" s="112"/>
      <c r="B71" s="341">
        <v>66</v>
      </c>
      <c r="C71" s="358" t="s">
        <v>190</v>
      </c>
      <c r="D71" s="359" t="s">
        <v>191</v>
      </c>
      <c r="E71" s="112"/>
    </row>
    <row r="72" spans="1:5" ht="22.5" customHeight="1" x14ac:dyDescent="0.25">
      <c r="A72" s="112"/>
      <c r="B72" s="341">
        <v>67</v>
      </c>
      <c r="C72" s="358" t="s">
        <v>192</v>
      </c>
      <c r="D72" s="359" t="s">
        <v>193</v>
      </c>
      <c r="E72" s="112"/>
    </row>
    <row r="73" spans="1:5" ht="22.5" customHeight="1" x14ac:dyDescent="0.25">
      <c r="A73" s="112"/>
      <c r="B73" s="341">
        <v>68</v>
      </c>
      <c r="C73" s="358" t="s">
        <v>1413</v>
      </c>
      <c r="D73" s="359" t="s">
        <v>194</v>
      </c>
      <c r="E73" s="112"/>
    </row>
    <row r="74" spans="1:5" ht="22.5" customHeight="1" x14ac:dyDescent="0.25">
      <c r="A74" s="112"/>
      <c r="B74" s="341">
        <v>69</v>
      </c>
      <c r="C74" s="358" t="s">
        <v>195</v>
      </c>
      <c r="D74" s="359" t="s">
        <v>196</v>
      </c>
      <c r="E74" s="112"/>
    </row>
    <row r="75" spans="1:5" ht="22.5" customHeight="1" x14ac:dyDescent="0.25">
      <c r="A75" s="112"/>
      <c r="B75" s="341">
        <v>70</v>
      </c>
      <c r="C75" s="358" t="s">
        <v>1445</v>
      </c>
      <c r="D75" s="359" t="s">
        <v>197</v>
      </c>
      <c r="E75" s="112"/>
    </row>
    <row r="76" spans="1:5" ht="22.5" customHeight="1" x14ac:dyDescent="0.25">
      <c r="A76" s="112"/>
      <c r="B76" s="341">
        <v>71</v>
      </c>
      <c r="C76" s="358" t="s">
        <v>198</v>
      </c>
      <c r="D76" s="359" t="s">
        <v>199</v>
      </c>
      <c r="E76" s="112"/>
    </row>
    <row r="77" spans="1:5" ht="23.25" customHeight="1" x14ac:dyDescent="0.25">
      <c r="A77" s="112"/>
      <c r="B77" s="341">
        <v>72</v>
      </c>
      <c r="C77" s="358" t="s">
        <v>200</v>
      </c>
      <c r="D77" s="359" t="s">
        <v>201</v>
      </c>
      <c r="E77" s="112"/>
    </row>
    <row r="78" spans="1:5" ht="23.25" customHeight="1" x14ac:dyDescent="0.25">
      <c r="A78" s="112"/>
      <c r="B78" s="341">
        <v>73</v>
      </c>
      <c r="C78" s="358" t="s">
        <v>1447</v>
      </c>
      <c r="D78" s="359" t="s">
        <v>202</v>
      </c>
      <c r="E78" s="112"/>
    </row>
    <row r="79" spans="1:5" ht="23.25" customHeight="1" x14ac:dyDescent="0.25">
      <c r="A79" s="112"/>
      <c r="B79" s="1275">
        <v>74</v>
      </c>
      <c r="C79" s="1276" t="s">
        <v>1420</v>
      </c>
      <c r="D79" s="1277" t="s">
        <v>203</v>
      </c>
      <c r="E79" s="112"/>
    </row>
    <row r="80" spans="1:5" x14ac:dyDescent="0.25">
      <c r="A80" s="112"/>
      <c r="B80" s="205" t="s">
        <v>102</v>
      </c>
      <c r="C80" s="112"/>
      <c r="D80" s="112"/>
      <c r="E80" s="112"/>
    </row>
    <row r="81" spans="1:5" ht="23.25" customHeight="1" x14ac:dyDescent="0.25">
      <c r="A81" s="112"/>
      <c r="B81" s="205"/>
      <c r="C81" s="920"/>
      <c r="D81" s="112"/>
    </row>
    <row r="82" spans="1:5" ht="14.25" customHeight="1" x14ac:dyDescent="0.25">
      <c r="A82" s="112"/>
      <c r="E82" s="112"/>
    </row>
  </sheetData>
  <mergeCells count="1">
    <mergeCell ref="B3:D3"/>
  </mergeCells>
  <printOptions horizontalCentered="1"/>
  <pageMargins left="0.78740157480314965" right="0.59055118110236227" top="0.78740157480314965" bottom="0.59055118110236227" header="0.31496062992125984" footer="0.31496062992125984"/>
  <pageSetup paperSize="9" scale="64" orientation="portrait" r:id="rId1"/>
  <rowBreaks count="1" manualBreakCount="1">
    <brk id="50" max="4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fitToPage="1"/>
  </sheetPr>
  <dimension ref="A1:AM95"/>
  <sheetViews>
    <sheetView view="pageBreakPreview" zoomScale="85" zoomScaleNormal="70" zoomScaleSheetLayoutView="85" workbookViewId="0">
      <pane ySplit="6" topLeftCell="A7" activePane="bottomLeft" state="frozen"/>
      <selection pane="bottomLeft" activeCell="C101" sqref="C101"/>
    </sheetView>
  </sheetViews>
  <sheetFormatPr baseColWidth="10" defaultRowHeight="15" x14ac:dyDescent="0.25"/>
  <cols>
    <col min="1" max="1" width="2.28515625" customWidth="1"/>
    <col min="2" max="2" width="5.140625" customWidth="1"/>
    <col min="3" max="3" width="55" customWidth="1"/>
    <col min="4" max="7" width="11" customWidth="1"/>
    <col min="8" max="9" width="10.5703125" customWidth="1"/>
    <col min="10" max="10" width="10.5703125" style="1188" customWidth="1"/>
    <col min="11" max="11" width="10.5703125" customWidth="1"/>
    <col min="12" max="12" width="11.5703125" customWidth="1"/>
    <col min="13" max="13" width="12.140625" customWidth="1"/>
    <col min="14" max="15" width="10.5703125" customWidth="1"/>
    <col min="16" max="16" width="14.140625" bestFit="1" customWidth="1"/>
    <col min="17" max="17" width="7.85546875" customWidth="1"/>
    <col min="18" max="18" width="50.7109375" style="1455" bestFit="1" customWidth="1"/>
    <col min="19" max="19" width="23" style="1455" bestFit="1" customWidth="1"/>
    <col min="20" max="20" width="12.42578125" style="1455" bestFit="1" customWidth="1"/>
    <col min="21" max="21" width="11.28515625" style="1455" bestFit="1" customWidth="1"/>
    <col min="22" max="23" width="12.42578125" style="1455" bestFit="1" customWidth="1"/>
    <col min="24" max="24" width="11.28515625" style="1455" bestFit="1" customWidth="1"/>
    <col min="25" max="25" width="9.28515625" style="1455" bestFit="1" customWidth="1"/>
    <col min="26" max="26" width="7.28515625" style="1455" bestFit="1" customWidth="1"/>
    <col min="27" max="27" width="12.7109375" style="1455" bestFit="1" customWidth="1"/>
    <col min="28" max="28" width="36.7109375" style="1455" bestFit="1" customWidth="1"/>
    <col min="29" max="29" width="23" bestFit="1" customWidth="1"/>
    <col min="30" max="30" width="13.28515625" bestFit="1" customWidth="1"/>
    <col min="31" max="31" width="10" bestFit="1" customWidth="1"/>
    <col min="32" max="32" width="12.28515625" bestFit="1" customWidth="1"/>
    <col min="33" max="34" width="13.28515625" bestFit="1" customWidth="1"/>
    <col min="35" max="35" width="12.28515625" bestFit="1" customWidth="1"/>
    <col min="36" max="37" width="13.28515625" bestFit="1" customWidth="1"/>
  </cols>
  <sheetData>
    <row r="1" spans="1:39" ht="18" x14ac:dyDescent="0.25">
      <c r="A1" s="717" t="s">
        <v>334</v>
      </c>
      <c r="B1" s="99"/>
      <c r="C1" s="727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17"/>
      <c r="R1" s="1457" t="s">
        <v>1127</v>
      </c>
      <c r="S1" s="1455" t="s">
        <v>1080</v>
      </c>
      <c r="AC1" s="1188"/>
      <c r="AD1" s="1188"/>
      <c r="AE1" s="1188"/>
    </row>
    <row r="2" spans="1:39" ht="11.25" customHeight="1" x14ac:dyDescent="0.25">
      <c r="A2" s="17"/>
      <c r="B2" s="732"/>
      <c r="C2" s="727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17"/>
      <c r="R2" s="1457" t="s">
        <v>1616</v>
      </c>
      <c r="S2" s="1455" t="s">
        <v>1468</v>
      </c>
      <c r="AC2" s="1188"/>
      <c r="AD2" s="1188"/>
      <c r="AE2" s="1188"/>
    </row>
    <row r="3" spans="1:39" ht="15.75" x14ac:dyDescent="0.25">
      <c r="A3" s="17"/>
      <c r="B3" s="749" t="s">
        <v>335</v>
      </c>
      <c r="C3" s="727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17"/>
      <c r="AC3" s="1188"/>
      <c r="AD3" s="1188"/>
      <c r="AE3" s="1188"/>
    </row>
    <row r="4" spans="1:39" ht="12.75" customHeight="1" thickBot="1" x14ac:dyDescent="0.3">
      <c r="A4" s="17"/>
      <c r="B4" s="734"/>
      <c r="C4" s="727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17"/>
      <c r="R4" s="1455" t="s">
        <v>1602</v>
      </c>
      <c r="S4" s="1455" t="s">
        <v>1478</v>
      </c>
    </row>
    <row r="5" spans="1:39" ht="16.5" customHeight="1" x14ac:dyDescent="0.25">
      <c r="A5" s="17"/>
      <c r="B5" s="1899" t="s">
        <v>226</v>
      </c>
      <c r="C5" s="2165" t="s">
        <v>3</v>
      </c>
      <c r="D5" s="2162" t="s">
        <v>292</v>
      </c>
      <c r="E5" s="2163"/>
      <c r="F5" s="2163"/>
      <c r="G5" s="1905"/>
      <c r="H5" s="2105" t="s">
        <v>294</v>
      </c>
      <c r="I5" s="2107"/>
      <c r="J5" s="1903"/>
      <c r="K5" s="2164"/>
      <c r="L5" s="2150" t="s">
        <v>238</v>
      </c>
      <c r="M5" s="2150"/>
      <c r="N5" s="2150"/>
      <c r="O5" s="2002"/>
      <c r="P5" s="2160" t="s">
        <v>382</v>
      </c>
      <c r="Q5" s="17"/>
      <c r="S5" s="1455" t="s">
        <v>292</v>
      </c>
      <c r="W5" s="1455" t="s">
        <v>525</v>
      </c>
      <c r="AA5" s="1455" t="s">
        <v>389</v>
      </c>
    </row>
    <row r="6" spans="1:39" ht="16.5" customHeight="1" thickBot="1" x14ac:dyDescent="0.3">
      <c r="A6" s="17"/>
      <c r="B6" s="1900"/>
      <c r="C6" s="2166"/>
      <c r="D6" s="1550" t="s">
        <v>281</v>
      </c>
      <c r="E6" s="1429" t="s">
        <v>282</v>
      </c>
      <c r="F6" s="1429" t="s">
        <v>283</v>
      </c>
      <c r="G6" s="1551" t="s">
        <v>284</v>
      </c>
      <c r="H6" s="1550" t="s">
        <v>281</v>
      </c>
      <c r="I6" s="1429" t="s">
        <v>282</v>
      </c>
      <c r="J6" s="1429" t="s">
        <v>283</v>
      </c>
      <c r="K6" s="1430" t="s">
        <v>284</v>
      </c>
      <c r="L6" s="1552" t="s">
        <v>281</v>
      </c>
      <c r="M6" s="1429" t="s">
        <v>282</v>
      </c>
      <c r="N6" s="1428" t="s">
        <v>283</v>
      </c>
      <c r="O6" s="1430" t="s">
        <v>284</v>
      </c>
      <c r="P6" s="2161"/>
      <c r="Q6" s="474"/>
      <c r="R6" s="1455" t="s">
        <v>1477</v>
      </c>
      <c r="S6" s="1455" t="s">
        <v>383</v>
      </c>
      <c r="T6" s="1455" t="s">
        <v>384</v>
      </c>
      <c r="U6" s="1455" t="s">
        <v>283</v>
      </c>
      <c r="V6" s="1455" t="s">
        <v>385</v>
      </c>
      <c r="W6" s="1455" t="s">
        <v>383</v>
      </c>
      <c r="X6" s="1455" t="s">
        <v>384</v>
      </c>
      <c r="Y6" s="1455" t="s">
        <v>283</v>
      </c>
      <c r="Z6" s="1455" t="s">
        <v>385</v>
      </c>
    </row>
    <row r="7" spans="1:39" ht="20.45" customHeight="1" x14ac:dyDescent="0.25">
      <c r="A7" s="17"/>
      <c r="B7" s="750">
        <v>1</v>
      </c>
      <c r="C7" s="751" t="str">
        <f>+R7</f>
        <v>Agro Industrial Paramonga S.A.A.</v>
      </c>
      <c r="D7" s="945" t="str">
        <f t="shared" ref="D7:K8" si="0">+IF(S7&lt;&gt;0,S7,"")</f>
        <v/>
      </c>
      <c r="E7" s="946">
        <f t="shared" si="0"/>
        <v>91.880421999999982</v>
      </c>
      <c r="F7" s="946" t="str">
        <f t="shared" si="0"/>
        <v/>
      </c>
      <c r="G7" s="947" t="str">
        <f t="shared" si="0"/>
        <v/>
      </c>
      <c r="H7" s="945" t="str">
        <f t="shared" si="0"/>
        <v/>
      </c>
      <c r="I7" s="946" t="str">
        <f t="shared" si="0"/>
        <v/>
      </c>
      <c r="J7" s="946" t="str">
        <f t="shared" si="0"/>
        <v/>
      </c>
      <c r="K7" s="947" t="str">
        <f t="shared" si="0"/>
        <v/>
      </c>
      <c r="L7" s="948" t="str">
        <f>+IF((S7+W7)&lt;&gt;0,S7+W7,"")</f>
        <v/>
      </c>
      <c r="M7" s="949">
        <f>+IF((T7+X7)&lt;&gt;0,T7+X7,"")</f>
        <v>91.880421999999982</v>
      </c>
      <c r="N7" s="949" t="str">
        <f>+IF((U7+Y7)&lt;&gt;0,U7+Y7,"")</f>
        <v/>
      </c>
      <c r="O7" s="950" t="str">
        <f>+IF((V7+Z7)&lt;&gt;0,V7+Z7,"")</f>
        <v/>
      </c>
      <c r="P7" s="951">
        <f>SUM(L7:O7)</f>
        <v>91.880421999999982</v>
      </c>
      <c r="Q7" s="474"/>
      <c r="R7" s="1455" t="s">
        <v>5</v>
      </c>
      <c r="T7" s="1455">
        <v>91.880421999999982</v>
      </c>
      <c r="AA7" s="1455">
        <v>91.880421999999982</v>
      </c>
    </row>
    <row r="8" spans="1:39" ht="20.45" customHeight="1" x14ac:dyDescent="0.25">
      <c r="A8" s="17"/>
      <c r="B8" s="752">
        <f>+B7+1</f>
        <v>2</v>
      </c>
      <c r="C8" s="753" t="str">
        <f>+R8</f>
        <v>Agroaurora S.A.C.</v>
      </c>
      <c r="D8" s="952" t="str">
        <f t="shared" si="0"/>
        <v/>
      </c>
      <c r="E8" s="953">
        <f t="shared" si="0"/>
        <v>28.871009999999998</v>
      </c>
      <c r="F8" s="953" t="str">
        <f t="shared" si="0"/>
        <v/>
      </c>
      <c r="G8" s="954" t="str">
        <f t="shared" si="0"/>
        <v/>
      </c>
      <c r="H8" s="952" t="str">
        <f t="shared" si="0"/>
        <v/>
      </c>
      <c r="I8" s="953" t="str">
        <f t="shared" si="0"/>
        <v/>
      </c>
      <c r="J8" s="953" t="str">
        <f t="shared" si="0"/>
        <v/>
      </c>
      <c r="K8" s="953" t="str">
        <f t="shared" si="0"/>
        <v/>
      </c>
      <c r="L8" s="955" t="str">
        <f>+IF((S8+W8)&lt;&gt;0,S8+W8,"")</f>
        <v/>
      </c>
      <c r="M8" s="956">
        <f>+IF((T8+X8)&lt;&gt;0,T8+X8,"")</f>
        <v>28.871009999999998</v>
      </c>
      <c r="N8" s="956" t="str">
        <f t="shared" ref="N8:O8" si="1">+IF((U8+Y8)&lt;&gt;0,U8+Y8,"")</f>
        <v/>
      </c>
      <c r="O8" s="956" t="str">
        <f t="shared" si="1"/>
        <v/>
      </c>
      <c r="P8" s="957">
        <f>SUM(L8:O8)</f>
        <v>28.871009999999998</v>
      </c>
      <c r="Q8" s="474"/>
      <c r="R8" s="1455" t="s">
        <v>1365</v>
      </c>
      <c r="T8" s="1455">
        <v>28.871009999999998</v>
      </c>
      <c r="AA8" s="1455">
        <v>28.871009999999998</v>
      </c>
      <c r="AM8" s="1188"/>
    </row>
    <row r="9" spans="1:39" ht="20.45" customHeight="1" x14ac:dyDescent="0.25">
      <c r="A9" s="17"/>
      <c r="B9" s="752">
        <f t="shared" ref="B9:B72" si="2">+B8+1</f>
        <v>3</v>
      </c>
      <c r="C9" s="753" t="str">
        <f t="shared" ref="C9:C72" si="3">+R9</f>
        <v>Agroindustrias San Jacinto S.A.A.</v>
      </c>
      <c r="D9" s="952" t="str">
        <f t="shared" ref="D9:D72" si="4">+IF(S9&lt;&gt;0,S9,"")</f>
        <v/>
      </c>
      <c r="E9" s="953">
        <f t="shared" ref="E9:E72" si="5">+IF(T9&lt;&gt;0,T9,"")</f>
        <v>53.984362000000004</v>
      </c>
      <c r="F9" s="953" t="str">
        <f t="shared" ref="F9:F72" si="6">+IF(U9&lt;&gt;0,U9,"")</f>
        <v/>
      </c>
      <c r="G9" s="954" t="str">
        <f t="shared" ref="G9:G72" si="7">+IF(V9&lt;&gt;0,V9,"")</f>
        <v/>
      </c>
      <c r="H9" s="952" t="str">
        <f t="shared" ref="H9:H72" si="8">+IF(W9&lt;&gt;0,W9,"")</f>
        <v/>
      </c>
      <c r="I9" s="953" t="str">
        <f t="shared" ref="I9:I72" si="9">+IF(X9&lt;&gt;0,X9,"")</f>
        <v/>
      </c>
      <c r="J9" s="953" t="str">
        <f t="shared" ref="J9:J72" si="10">+IF(Y9&lt;&gt;0,Y9,"")</f>
        <v/>
      </c>
      <c r="K9" s="953" t="str">
        <f t="shared" ref="K9:K72" si="11">+IF(Z9&lt;&gt;0,Z9,"")</f>
        <v/>
      </c>
      <c r="L9" s="955" t="str">
        <f t="shared" ref="L9:L72" si="12">+IF((S9+W9)&lt;&gt;0,S9+W9,"")</f>
        <v/>
      </c>
      <c r="M9" s="956">
        <f t="shared" ref="M9:M72" si="13">+IF((T9+X9)&lt;&gt;0,T9+X9,"")</f>
        <v>53.984362000000004</v>
      </c>
      <c r="N9" s="956" t="str">
        <f t="shared" ref="N9:N72" si="14">+IF((U9+Y9)&lt;&gt;0,U9+Y9,"")</f>
        <v/>
      </c>
      <c r="O9" s="956" t="str">
        <f t="shared" ref="O9:O72" si="15">+IF((V9+Z9)&lt;&gt;0,V9+Z9,"")</f>
        <v/>
      </c>
      <c r="P9" s="957">
        <f t="shared" ref="P9:P82" si="16">SUM(L9:O9)</f>
        <v>53.984362000000004</v>
      </c>
      <c r="Q9" s="474"/>
      <c r="R9" s="1455" t="s">
        <v>1654</v>
      </c>
      <c r="T9" s="1455">
        <v>53.984362000000004</v>
      </c>
      <c r="AA9" s="1455">
        <v>53.984362000000004</v>
      </c>
      <c r="AM9" s="1188"/>
    </row>
    <row r="10" spans="1:39" ht="20.45" customHeight="1" x14ac:dyDescent="0.25">
      <c r="A10" s="17"/>
      <c r="B10" s="752">
        <f t="shared" si="2"/>
        <v>4</v>
      </c>
      <c r="C10" s="753" t="str">
        <f t="shared" si="3"/>
        <v>Andean Power S.A.C.</v>
      </c>
      <c r="D10" s="952">
        <f t="shared" si="4"/>
        <v>118.31964599999999</v>
      </c>
      <c r="E10" s="953" t="str">
        <f t="shared" si="5"/>
        <v/>
      </c>
      <c r="F10" s="953" t="str">
        <f t="shared" si="6"/>
        <v/>
      </c>
      <c r="G10" s="954" t="str">
        <f t="shared" si="7"/>
        <v/>
      </c>
      <c r="H10" s="952" t="str">
        <f t="shared" si="8"/>
        <v/>
      </c>
      <c r="I10" s="953" t="str">
        <f t="shared" si="9"/>
        <v/>
      </c>
      <c r="J10" s="953" t="str">
        <f t="shared" si="10"/>
        <v/>
      </c>
      <c r="K10" s="953" t="str">
        <f t="shared" si="11"/>
        <v/>
      </c>
      <c r="L10" s="955">
        <f t="shared" si="12"/>
        <v>118.31964599999999</v>
      </c>
      <c r="M10" s="956" t="str">
        <f t="shared" si="13"/>
        <v/>
      </c>
      <c r="N10" s="956" t="str">
        <f t="shared" si="14"/>
        <v/>
      </c>
      <c r="O10" s="956" t="str">
        <f t="shared" si="15"/>
        <v/>
      </c>
      <c r="P10" s="957">
        <f t="shared" si="16"/>
        <v>118.31964599999999</v>
      </c>
      <c r="Q10" s="474"/>
      <c r="R10" s="1455" t="s">
        <v>1536</v>
      </c>
      <c r="S10" s="1455">
        <v>118.31964599999999</v>
      </c>
      <c r="AA10" s="1455">
        <v>118.31964599999999</v>
      </c>
      <c r="AM10" s="1188"/>
    </row>
    <row r="11" spans="1:39" ht="20.45" customHeight="1" x14ac:dyDescent="0.25">
      <c r="A11" s="17"/>
      <c r="B11" s="752">
        <f t="shared" si="2"/>
        <v>5</v>
      </c>
      <c r="C11" s="753" t="str">
        <f t="shared" si="3"/>
        <v>Asociación Santa Lucia de Chacas</v>
      </c>
      <c r="D11" s="952">
        <f t="shared" si="4"/>
        <v>8.852169</v>
      </c>
      <c r="E11" s="953" t="str">
        <f t="shared" si="5"/>
        <v/>
      </c>
      <c r="F11" s="953" t="str">
        <f t="shared" si="6"/>
        <v/>
      </c>
      <c r="G11" s="954" t="str">
        <f t="shared" si="7"/>
        <v/>
      </c>
      <c r="H11" s="952" t="str">
        <f t="shared" si="8"/>
        <v/>
      </c>
      <c r="I11" s="953" t="str">
        <f t="shared" si="9"/>
        <v/>
      </c>
      <c r="J11" s="953" t="str">
        <f t="shared" si="10"/>
        <v/>
      </c>
      <c r="K11" s="953" t="str">
        <f t="shared" si="11"/>
        <v/>
      </c>
      <c r="L11" s="955">
        <f t="shared" si="12"/>
        <v>8.852169</v>
      </c>
      <c r="M11" s="956" t="str">
        <f t="shared" si="13"/>
        <v/>
      </c>
      <c r="N11" s="956" t="str">
        <f t="shared" si="14"/>
        <v/>
      </c>
      <c r="O11" s="956" t="str">
        <f t="shared" si="15"/>
        <v/>
      </c>
      <c r="P11" s="957">
        <f t="shared" si="16"/>
        <v>8.852169</v>
      </c>
      <c r="Q11" s="474"/>
      <c r="R11" s="1455" t="s">
        <v>7</v>
      </c>
      <c r="S11" s="1455">
        <v>8.852169</v>
      </c>
      <c r="AA11" s="1455">
        <v>8.852169</v>
      </c>
      <c r="AM11" s="1188"/>
    </row>
    <row r="12" spans="1:39" ht="20.45" customHeight="1" x14ac:dyDescent="0.25">
      <c r="A12" s="17"/>
      <c r="B12" s="752">
        <f t="shared" si="2"/>
        <v>6</v>
      </c>
      <c r="C12" s="753" t="str">
        <f t="shared" si="3"/>
        <v>Atria Energía S.A.C.</v>
      </c>
      <c r="D12" s="952">
        <f t="shared" si="4"/>
        <v>4.7061050000000009</v>
      </c>
      <c r="E12" s="953" t="str">
        <f t="shared" si="5"/>
        <v/>
      </c>
      <c r="F12" s="953" t="str">
        <f t="shared" si="6"/>
        <v/>
      </c>
      <c r="G12" s="954" t="str">
        <f t="shared" si="7"/>
        <v/>
      </c>
      <c r="H12" s="952" t="str">
        <f t="shared" si="8"/>
        <v/>
      </c>
      <c r="I12" s="953" t="str">
        <f t="shared" si="9"/>
        <v/>
      </c>
      <c r="J12" s="953" t="str">
        <f t="shared" si="10"/>
        <v/>
      </c>
      <c r="K12" s="953" t="str">
        <f t="shared" si="11"/>
        <v/>
      </c>
      <c r="L12" s="955">
        <f t="shared" si="12"/>
        <v>4.7061050000000009</v>
      </c>
      <c r="M12" s="956" t="str">
        <f t="shared" si="13"/>
        <v/>
      </c>
      <c r="N12" s="956" t="str">
        <f t="shared" si="14"/>
        <v/>
      </c>
      <c r="O12" s="956" t="str">
        <f t="shared" si="15"/>
        <v/>
      </c>
      <c r="P12" s="957">
        <f t="shared" si="16"/>
        <v>4.7061050000000009</v>
      </c>
      <c r="Q12" s="474"/>
      <c r="R12" s="1455" t="s">
        <v>1659</v>
      </c>
      <c r="S12" s="1455">
        <v>4.7061050000000009</v>
      </c>
      <c r="AA12" s="1455">
        <v>4.7061050000000009</v>
      </c>
      <c r="AM12" s="1188"/>
    </row>
    <row r="13" spans="1:39" ht="20.45" customHeight="1" x14ac:dyDescent="0.25">
      <c r="A13" s="17"/>
      <c r="B13" s="752">
        <f t="shared" si="2"/>
        <v>7</v>
      </c>
      <c r="C13" s="753" t="str">
        <f t="shared" si="3"/>
        <v>Bioenergía del Chira S.A.</v>
      </c>
      <c r="D13" s="952" t="str">
        <f t="shared" si="4"/>
        <v/>
      </c>
      <c r="E13" s="953">
        <f t="shared" si="5"/>
        <v>70.035077999999999</v>
      </c>
      <c r="F13" s="953" t="str">
        <f t="shared" si="6"/>
        <v/>
      </c>
      <c r="G13" s="954" t="str">
        <f t="shared" si="7"/>
        <v/>
      </c>
      <c r="H13" s="952" t="str">
        <f t="shared" si="8"/>
        <v/>
      </c>
      <c r="I13" s="953" t="str">
        <f t="shared" si="9"/>
        <v/>
      </c>
      <c r="J13" s="953" t="str">
        <f t="shared" si="10"/>
        <v/>
      </c>
      <c r="K13" s="953" t="str">
        <f t="shared" si="11"/>
        <v/>
      </c>
      <c r="L13" s="955" t="str">
        <f t="shared" si="12"/>
        <v/>
      </c>
      <c r="M13" s="956">
        <f t="shared" si="13"/>
        <v>70.035077999999999</v>
      </c>
      <c r="N13" s="956" t="str">
        <f t="shared" si="14"/>
        <v/>
      </c>
      <c r="O13" s="956" t="str">
        <f t="shared" si="15"/>
        <v/>
      </c>
      <c r="P13" s="957">
        <f t="shared" si="16"/>
        <v>70.035077999999999</v>
      </c>
      <c r="Q13" s="474"/>
      <c r="R13" s="1455" t="s">
        <v>1504</v>
      </c>
      <c r="T13" s="1455">
        <v>70.035077999999999</v>
      </c>
      <c r="AA13" s="1455">
        <v>70.035077999999999</v>
      </c>
      <c r="AM13" s="1188"/>
    </row>
    <row r="14" spans="1:39" ht="20.45" customHeight="1" x14ac:dyDescent="0.25">
      <c r="A14" s="17"/>
      <c r="B14" s="752">
        <f t="shared" si="2"/>
        <v>8</v>
      </c>
      <c r="C14" s="753" t="str">
        <f t="shared" si="3"/>
        <v>Celepsa Renovables S.R.L.</v>
      </c>
      <c r="D14" s="952">
        <f t="shared" si="4"/>
        <v>139.67780000000002</v>
      </c>
      <c r="E14" s="953" t="str">
        <f t="shared" si="5"/>
        <v/>
      </c>
      <c r="F14" s="953" t="str">
        <f t="shared" si="6"/>
        <v/>
      </c>
      <c r="G14" s="954" t="str">
        <f t="shared" si="7"/>
        <v/>
      </c>
      <c r="H14" s="952" t="str">
        <f t="shared" si="8"/>
        <v/>
      </c>
      <c r="I14" s="953" t="str">
        <f t="shared" si="9"/>
        <v/>
      </c>
      <c r="J14" s="953" t="str">
        <f t="shared" si="10"/>
        <v/>
      </c>
      <c r="K14" s="953" t="str">
        <f t="shared" si="11"/>
        <v/>
      </c>
      <c r="L14" s="955">
        <f t="shared" si="12"/>
        <v>139.67780000000002</v>
      </c>
      <c r="M14" s="956" t="str">
        <f t="shared" si="13"/>
        <v/>
      </c>
      <c r="N14" s="956" t="str">
        <f t="shared" si="14"/>
        <v/>
      </c>
      <c r="O14" s="956" t="str">
        <f t="shared" si="15"/>
        <v/>
      </c>
      <c r="P14" s="957">
        <f t="shared" si="16"/>
        <v>139.67780000000002</v>
      </c>
      <c r="Q14" s="474"/>
      <c r="R14" s="1455" t="s">
        <v>1527</v>
      </c>
      <c r="S14" s="1455">
        <v>139.67780000000002</v>
      </c>
      <c r="AA14" s="1455">
        <v>139.67780000000002</v>
      </c>
      <c r="AM14" s="1188"/>
    </row>
    <row r="15" spans="1:39" ht="20.45" customHeight="1" x14ac:dyDescent="0.25">
      <c r="A15" s="17"/>
      <c r="B15" s="752">
        <f t="shared" si="2"/>
        <v>9</v>
      </c>
      <c r="C15" s="753" t="str">
        <f t="shared" si="3"/>
        <v>Central Hidroeléctrica de Langui S.A.</v>
      </c>
      <c r="D15" s="952">
        <f t="shared" si="4"/>
        <v>23.122553000000007</v>
      </c>
      <c r="E15" s="953" t="str">
        <f t="shared" si="5"/>
        <v/>
      </c>
      <c r="F15" s="953" t="str">
        <f t="shared" si="6"/>
        <v/>
      </c>
      <c r="G15" s="954" t="str">
        <f t="shared" si="7"/>
        <v/>
      </c>
      <c r="H15" s="952" t="str">
        <f t="shared" si="8"/>
        <v/>
      </c>
      <c r="I15" s="953" t="str">
        <f t="shared" si="9"/>
        <v/>
      </c>
      <c r="J15" s="953" t="str">
        <f t="shared" si="10"/>
        <v/>
      </c>
      <c r="K15" s="953" t="str">
        <f t="shared" si="11"/>
        <v/>
      </c>
      <c r="L15" s="955">
        <f t="shared" si="12"/>
        <v>23.122553000000007</v>
      </c>
      <c r="M15" s="956" t="str">
        <f t="shared" si="13"/>
        <v/>
      </c>
      <c r="N15" s="956" t="str">
        <f t="shared" si="14"/>
        <v/>
      </c>
      <c r="O15" s="956" t="str">
        <f t="shared" si="15"/>
        <v/>
      </c>
      <c r="P15" s="957">
        <f t="shared" si="16"/>
        <v>23.122553000000007</v>
      </c>
      <c r="Q15" s="474"/>
      <c r="R15" s="1455" t="s">
        <v>1295</v>
      </c>
      <c r="S15" s="1455">
        <v>23.122553000000007</v>
      </c>
      <c r="AA15" s="1455">
        <v>23.122553000000007</v>
      </c>
      <c r="AM15" s="1188"/>
    </row>
    <row r="16" spans="1:39" ht="20.45" customHeight="1" x14ac:dyDescent="0.25">
      <c r="A16" s="17"/>
      <c r="B16" s="752">
        <f t="shared" si="2"/>
        <v>10</v>
      </c>
      <c r="C16" s="753" t="str">
        <f t="shared" si="3"/>
        <v>Centrales Santa Rosa S.A.C.</v>
      </c>
      <c r="D16" s="952">
        <f t="shared" si="4"/>
        <v>15.808881999999999</v>
      </c>
      <c r="E16" s="953" t="str">
        <f t="shared" si="5"/>
        <v/>
      </c>
      <c r="F16" s="953" t="str">
        <f t="shared" si="6"/>
        <v/>
      </c>
      <c r="G16" s="954" t="str">
        <f t="shared" si="7"/>
        <v/>
      </c>
      <c r="H16" s="952" t="str">
        <f t="shared" si="8"/>
        <v/>
      </c>
      <c r="I16" s="953" t="str">
        <f t="shared" si="9"/>
        <v/>
      </c>
      <c r="J16" s="953" t="str">
        <f t="shared" si="10"/>
        <v/>
      </c>
      <c r="K16" s="953" t="str">
        <f t="shared" si="11"/>
        <v/>
      </c>
      <c r="L16" s="955">
        <f t="shared" si="12"/>
        <v>15.808881999999999</v>
      </c>
      <c r="M16" s="956" t="str">
        <f t="shared" si="13"/>
        <v/>
      </c>
      <c r="N16" s="956" t="str">
        <f t="shared" si="14"/>
        <v/>
      </c>
      <c r="O16" s="956" t="str">
        <f t="shared" si="15"/>
        <v/>
      </c>
      <c r="P16" s="957">
        <f t="shared" si="16"/>
        <v>15.808881999999999</v>
      </c>
      <c r="Q16" s="474"/>
      <c r="R16" s="1455" t="s">
        <v>1317</v>
      </c>
      <c r="S16" s="1455">
        <v>15.808881999999999</v>
      </c>
      <c r="AA16" s="1455">
        <v>15.808881999999999</v>
      </c>
      <c r="AM16" s="1188"/>
    </row>
    <row r="17" spans="1:39" ht="20.45" customHeight="1" x14ac:dyDescent="0.25">
      <c r="A17" s="17"/>
      <c r="B17" s="752">
        <f t="shared" si="2"/>
        <v>11</v>
      </c>
      <c r="C17" s="753" t="str">
        <f t="shared" si="3"/>
        <v>Chinango S.A.C</v>
      </c>
      <c r="D17" s="952">
        <f t="shared" si="4"/>
        <v>969.90121199999999</v>
      </c>
      <c r="E17" s="953" t="str">
        <f t="shared" si="5"/>
        <v/>
      </c>
      <c r="F17" s="953" t="str">
        <f t="shared" si="6"/>
        <v/>
      </c>
      <c r="G17" s="954" t="str">
        <f t="shared" si="7"/>
        <v/>
      </c>
      <c r="H17" s="952" t="str">
        <f t="shared" si="8"/>
        <v/>
      </c>
      <c r="I17" s="953" t="str">
        <f t="shared" si="9"/>
        <v/>
      </c>
      <c r="J17" s="953" t="str">
        <f t="shared" si="10"/>
        <v/>
      </c>
      <c r="K17" s="953" t="str">
        <f t="shared" si="11"/>
        <v/>
      </c>
      <c r="L17" s="955">
        <f t="shared" si="12"/>
        <v>969.90121199999999</v>
      </c>
      <c r="M17" s="956" t="str">
        <f t="shared" si="13"/>
        <v/>
      </c>
      <c r="N17" s="956" t="str">
        <f t="shared" si="14"/>
        <v/>
      </c>
      <c r="O17" s="956" t="str">
        <f t="shared" si="15"/>
        <v/>
      </c>
      <c r="P17" s="957">
        <f>SUM(L17:O17)</f>
        <v>969.90121199999999</v>
      </c>
      <c r="Q17" s="474"/>
      <c r="R17" s="1455" t="s">
        <v>11</v>
      </c>
      <c r="S17" s="1455">
        <v>969.90121199999999</v>
      </c>
      <c r="AA17" s="1455">
        <v>969.90121199999999</v>
      </c>
      <c r="AM17" s="1188"/>
    </row>
    <row r="18" spans="1:39" ht="20.45" customHeight="1" x14ac:dyDescent="0.25">
      <c r="A18" s="17"/>
      <c r="B18" s="752">
        <f t="shared" si="2"/>
        <v>12</v>
      </c>
      <c r="C18" s="753" t="str">
        <f t="shared" si="3"/>
        <v>Cía Hidroeléctrica San Hilarión S.A.C.</v>
      </c>
      <c r="D18" s="952" t="str">
        <f t="shared" si="4"/>
        <v/>
      </c>
      <c r="E18" s="953" t="str">
        <f t="shared" si="5"/>
        <v/>
      </c>
      <c r="F18" s="953" t="str">
        <f t="shared" si="6"/>
        <v/>
      </c>
      <c r="G18" s="954" t="str">
        <f t="shared" si="7"/>
        <v/>
      </c>
      <c r="H18" s="952">
        <f t="shared" si="8"/>
        <v>0.61687700000000012</v>
      </c>
      <c r="I18" s="953" t="str">
        <f t="shared" si="9"/>
        <v/>
      </c>
      <c r="J18" s="953" t="str">
        <f t="shared" si="10"/>
        <v/>
      </c>
      <c r="K18" s="953" t="str">
        <f t="shared" si="11"/>
        <v/>
      </c>
      <c r="L18" s="955">
        <f t="shared" si="12"/>
        <v>0.61687700000000012</v>
      </c>
      <c r="M18" s="956" t="str">
        <f t="shared" si="13"/>
        <v/>
      </c>
      <c r="N18" s="956" t="str">
        <f t="shared" si="14"/>
        <v/>
      </c>
      <c r="O18" s="956" t="str">
        <f t="shared" si="15"/>
        <v/>
      </c>
      <c r="P18" s="957">
        <f t="shared" si="16"/>
        <v>0.61687700000000012</v>
      </c>
      <c r="Q18" s="474"/>
      <c r="R18" s="1455" t="s">
        <v>1297</v>
      </c>
      <c r="W18" s="1455">
        <v>0.61687700000000012</v>
      </c>
      <c r="AA18" s="1455">
        <v>0.61687700000000012</v>
      </c>
      <c r="AM18" s="1188"/>
    </row>
    <row r="19" spans="1:39" ht="20.45" customHeight="1" x14ac:dyDescent="0.25">
      <c r="A19" s="17"/>
      <c r="B19" s="752">
        <f t="shared" si="2"/>
        <v>13</v>
      </c>
      <c r="C19" s="753" t="str">
        <f t="shared" si="3"/>
        <v>Compañia Eléctrica El Platanal S.A.</v>
      </c>
      <c r="D19" s="952">
        <f t="shared" si="4"/>
        <v>1107.6220779999999</v>
      </c>
      <c r="E19" s="953" t="str">
        <f t="shared" si="5"/>
        <v/>
      </c>
      <c r="F19" s="953" t="str">
        <f t="shared" si="6"/>
        <v/>
      </c>
      <c r="G19" s="954" t="str">
        <f t="shared" si="7"/>
        <v/>
      </c>
      <c r="H19" s="952" t="str">
        <f t="shared" si="8"/>
        <v/>
      </c>
      <c r="I19" s="953" t="str">
        <f t="shared" si="9"/>
        <v/>
      </c>
      <c r="J19" s="953" t="str">
        <f t="shared" si="10"/>
        <v/>
      </c>
      <c r="K19" s="953" t="str">
        <f t="shared" si="11"/>
        <v/>
      </c>
      <c r="L19" s="955">
        <f t="shared" si="12"/>
        <v>1107.6220779999999</v>
      </c>
      <c r="M19" s="956" t="str">
        <f t="shared" si="13"/>
        <v/>
      </c>
      <c r="N19" s="956" t="str">
        <f t="shared" si="14"/>
        <v/>
      </c>
      <c r="O19" s="956" t="str">
        <f t="shared" si="15"/>
        <v/>
      </c>
      <c r="P19" s="957">
        <f>SUM(L19:O19)</f>
        <v>1107.6220779999999</v>
      </c>
      <c r="Q19" s="474"/>
      <c r="R19" s="1455" t="s">
        <v>14</v>
      </c>
      <c r="S19" s="1455">
        <v>1107.6220779999999</v>
      </c>
      <c r="AA19" s="1455">
        <v>1107.6220779999999</v>
      </c>
      <c r="AM19" s="1188"/>
    </row>
    <row r="20" spans="1:39" ht="20.45" customHeight="1" x14ac:dyDescent="0.25">
      <c r="A20" s="17"/>
      <c r="B20" s="752">
        <f t="shared" si="2"/>
        <v>14</v>
      </c>
      <c r="C20" s="753" t="str">
        <f t="shared" si="3"/>
        <v>Compañia Hidroeléctrica Tingo S.A.</v>
      </c>
      <c r="D20" s="952">
        <f t="shared" si="4"/>
        <v>1.996264</v>
      </c>
      <c r="E20" s="953" t="str">
        <f t="shared" si="5"/>
        <v/>
      </c>
      <c r="F20" s="953" t="str">
        <f t="shared" si="6"/>
        <v/>
      </c>
      <c r="G20" s="954" t="str">
        <f t="shared" si="7"/>
        <v/>
      </c>
      <c r="H20" s="952" t="str">
        <f t="shared" si="8"/>
        <v/>
      </c>
      <c r="I20" s="953" t="str">
        <f t="shared" si="9"/>
        <v/>
      </c>
      <c r="J20" s="953" t="str">
        <f t="shared" si="10"/>
        <v/>
      </c>
      <c r="K20" s="953" t="str">
        <f t="shared" si="11"/>
        <v/>
      </c>
      <c r="L20" s="955">
        <f t="shared" si="12"/>
        <v>1.996264</v>
      </c>
      <c r="M20" s="956" t="str">
        <f t="shared" si="13"/>
        <v/>
      </c>
      <c r="N20" s="956" t="str">
        <f t="shared" si="14"/>
        <v/>
      </c>
      <c r="O20" s="956" t="str">
        <f t="shared" si="15"/>
        <v/>
      </c>
      <c r="P20" s="957">
        <f t="shared" si="16"/>
        <v>1.996264</v>
      </c>
      <c r="Q20" s="474"/>
      <c r="R20" s="1455" t="s">
        <v>1198</v>
      </c>
      <c r="S20" s="1455">
        <v>1.996264</v>
      </c>
      <c r="AA20" s="1455">
        <v>1.996264</v>
      </c>
      <c r="AM20" s="1188"/>
    </row>
    <row r="21" spans="1:39" ht="20.45" customHeight="1" x14ac:dyDescent="0.25">
      <c r="A21" s="17"/>
      <c r="B21" s="752">
        <f t="shared" si="2"/>
        <v>15</v>
      </c>
      <c r="C21" s="753" t="str">
        <f t="shared" si="3"/>
        <v>Consorcio Eléctrico Villacurí S.A.C.</v>
      </c>
      <c r="D21" s="952">
        <f t="shared" si="4"/>
        <v>5.7891690000000011</v>
      </c>
      <c r="E21" s="953">
        <f t="shared" si="5"/>
        <v>8.4716189999999987</v>
      </c>
      <c r="F21" s="953" t="str">
        <f t="shared" si="6"/>
        <v/>
      </c>
      <c r="G21" s="954" t="str">
        <f t="shared" si="7"/>
        <v/>
      </c>
      <c r="H21" s="952" t="str">
        <f t="shared" si="8"/>
        <v/>
      </c>
      <c r="I21" s="953" t="str">
        <f t="shared" si="9"/>
        <v/>
      </c>
      <c r="J21" s="953" t="str">
        <f t="shared" si="10"/>
        <v/>
      </c>
      <c r="K21" s="953" t="str">
        <f t="shared" si="11"/>
        <v/>
      </c>
      <c r="L21" s="955">
        <f t="shared" si="12"/>
        <v>5.7891690000000011</v>
      </c>
      <c r="M21" s="956">
        <f t="shared" si="13"/>
        <v>8.4716189999999987</v>
      </c>
      <c r="N21" s="956" t="str">
        <f t="shared" si="14"/>
        <v/>
      </c>
      <c r="O21" s="956" t="str">
        <f t="shared" si="15"/>
        <v/>
      </c>
      <c r="P21" s="957">
        <f t="shared" si="16"/>
        <v>14.260788</v>
      </c>
      <c r="Q21" s="474"/>
      <c r="R21" s="1455" t="s">
        <v>17</v>
      </c>
      <c r="S21" s="1455">
        <v>5.7891690000000011</v>
      </c>
      <c r="T21" s="1455">
        <v>8.4716189999999987</v>
      </c>
      <c r="AA21" s="1455">
        <v>14.260788</v>
      </c>
      <c r="AM21" s="1188"/>
    </row>
    <row r="22" spans="1:39" ht="20.45" customHeight="1" x14ac:dyDescent="0.25">
      <c r="A22" s="17"/>
      <c r="B22" s="752">
        <f t="shared" si="2"/>
        <v>16</v>
      </c>
      <c r="C22" s="753" t="str">
        <f t="shared" si="3"/>
        <v>E.A.W. Muller S.A.</v>
      </c>
      <c r="D22" s="952">
        <f t="shared" si="4"/>
        <v>4.2939610000000004</v>
      </c>
      <c r="E22" s="953" t="str">
        <f t="shared" si="5"/>
        <v/>
      </c>
      <c r="F22" s="953" t="str">
        <f t="shared" si="6"/>
        <v/>
      </c>
      <c r="G22" s="954" t="str">
        <f t="shared" si="7"/>
        <v/>
      </c>
      <c r="H22" s="952" t="str">
        <f t="shared" si="8"/>
        <v/>
      </c>
      <c r="I22" s="953" t="str">
        <f t="shared" si="9"/>
        <v/>
      </c>
      <c r="J22" s="953" t="str">
        <f t="shared" si="10"/>
        <v/>
      </c>
      <c r="K22" s="953" t="str">
        <f t="shared" si="11"/>
        <v/>
      </c>
      <c r="L22" s="955">
        <f t="shared" si="12"/>
        <v>4.2939610000000004</v>
      </c>
      <c r="M22" s="956" t="str">
        <f t="shared" si="13"/>
        <v/>
      </c>
      <c r="N22" s="956" t="str">
        <f t="shared" si="14"/>
        <v/>
      </c>
      <c r="O22" s="956" t="str">
        <f t="shared" si="15"/>
        <v/>
      </c>
      <c r="P22" s="957">
        <f t="shared" si="16"/>
        <v>4.2939610000000004</v>
      </c>
      <c r="Q22" s="474"/>
      <c r="R22" s="1455" t="s">
        <v>988</v>
      </c>
      <c r="S22" s="1455">
        <v>4.2939610000000004</v>
      </c>
      <c r="AA22" s="1455">
        <v>4.2939610000000004</v>
      </c>
      <c r="AM22" s="1188"/>
    </row>
    <row r="23" spans="1:39" ht="20.45" customHeight="1" x14ac:dyDescent="0.25">
      <c r="A23" s="17"/>
      <c r="B23" s="752">
        <f t="shared" si="2"/>
        <v>17</v>
      </c>
      <c r="C23" s="753" t="str">
        <f t="shared" si="3"/>
        <v>Eléctrica Yanapampa S.A.C.</v>
      </c>
      <c r="D23" s="952">
        <f t="shared" si="4"/>
        <v>25.156256999999997</v>
      </c>
      <c r="E23" s="953" t="str">
        <f t="shared" si="5"/>
        <v/>
      </c>
      <c r="F23" s="953" t="str">
        <f t="shared" si="6"/>
        <v/>
      </c>
      <c r="G23" s="954" t="str">
        <f t="shared" si="7"/>
        <v/>
      </c>
      <c r="H23" s="952" t="str">
        <f t="shared" si="8"/>
        <v/>
      </c>
      <c r="I23" s="953" t="str">
        <f t="shared" si="9"/>
        <v/>
      </c>
      <c r="J23" s="953" t="str">
        <f t="shared" si="10"/>
        <v/>
      </c>
      <c r="K23" s="953" t="str">
        <f t="shared" si="11"/>
        <v/>
      </c>
      <c r="L23" s="955">
        <f t="shared" si="12"/>
        <v>25.156256999999997</v>
      </c>
      <c r="M23" s="956" t="str">
        <f t="shared" si="13"/>
        <v/>
      </c>
      <c r="N23" s="956" t="str">
        <f t="shared" si="14"/>
        <v/>
      </c>
      <c r="O23" s="956" t="str">
        <f t="shared" si="15"/>
        <v/>
      </c>
      <c r="P23" s="957">
        <f t="shared" si="16"/>
        <v>25.156256999999997</v>
      </c>
      <c r="Q23" s="474"/>
      <c r="R23" s="1455" t="s">
        <v>21</v>
      </c>
      <c r="S23" s="1455">
        <v>25.156256999999997</v>
      </c>
      <c r="AA23" s="1455">
        <v>25.156256999999997</v>
      </c>
      <c r="AM23" s="1188"/>
    </row>
    <row r="24" spans="1:39" ht="20.45" customHeight="1" x14ac:dyDescent="0.25">
      <c r="A24" s="17"/>
      <c r="B24" s="752">
        <f t="shared" si="2"/>
        <v>18</v>
      </c>
      <c r="C24" s="753" t="str">
        <f t="shared" si="3"/>
        <v>Electro Dunas S.A.A.</v>
      </c>
      <c r="D24" s="952">
        <f t="shared" si="4"/>
        <v>0.764988</v>
      </c>
      <c r="E24" s="953">
        <f t="shared" si="5"/>
        <v>218.32767000000001</v>
      </c>
      <c r="F24" s="953" t="str">
        <f t="shared" si="6"/>
        <v/>
      </c>
      <c r="G24" s="954" t="str">
        <f t="shared" si="7"/>
        <v/>
      </c>
      <c r="H24" s="952" t="str">
        <f t="shared" si="8"/>
        <v/>
      </c>
      <c r="I24" s="953" t="str">
        <f t="shared" si="9"/>
        <v/>
      </c>
      <c r="J24" s="953" t="str">
        <f t="shared" si="10"/>
        <v/>
      </c>
      <c r="K24" s="953" t="str">
        <f t="shared" si="11"/>
        <v/>
      </c>
      <c r="L24" s="955">
        <f t="shared" si="12"/>
        <v>0.764988</v>
      </c>
      <c r="M24" s="956">
        <f t="shared" si="13"/>
        <v>218.32767000000001</v>
      </c>
      <c r="N24" s="956" t="str">
        <f t="shared" si="14"/>
        <v/>
      </c>
      <c r="O24" s="956" t="str">
        <f t="shared" si="15"/>
        <v/>
      </c>
      <c r="P24" s="957">
        <f t="shared" si="16"/>
        <v>219.092658</v>
      </c>
      <c r="Q24" s="474"/>
      <c r="R24" s="1455" t="s">
        <v>23</v>
      </c>
      <c r="S24" s="1455">
        <v>0.764988</v>
      </c>
      <c r="T24" s="1455">
        <v>218.32767000000001</v>
      </c>
      <c r="AA24" s="1455">
        <v>219.092658</v>
      </c>
      <c r="AM24" s="1188"/>
    </row>
    <row r="25" spans="1:39" ht="20.45" customHeight="1" x14ac:dyDescent="0.25">
      <c r="A25" s="17"/>
      <c r="B25" s="752">
        <f t="shared" si="2"/>
        <v>19</v>
      </c>
      <c r="C25" s="753" t="str">
        <f t="shared" si="3"/>
        <v>Electro Oriente S. A.</v>
      </c>
      <c r="D25" s="952">
        <f t="shared" si="4"/>
        <v>98.638016999999962</v>
      </c>
      <c r="E25" s="953">
        <f t="shared" si="5"/>
        <v>2.1095169999999999</v>
      </c>
      <c r="F25" s="953" t="str">
        <f t="shared" si="6"/>
        <v/>
      </c>
      <c r="G25" s="954" t="str">
        <f t="shared" si="7"/>
        <v/>
      </c>
      <c r="H25" s="952">
        <f t="shared" si="8"/>
        <v>16.492210999999998</v>
      </c>
      <c r="I25" s="953">
        <f t="shared" si="9"/>
        <v>35.892753000000006</v>
      </c>
      <c r="J25" s="953" t="str">
        <f t="shared" si="10"/>
        <v/>
      </c>
      <c r="K25" s="953" t="str">
        <f t="shared" si="11"/>
        <v/>
      </c>
      <c r="L25" s="955">
        <f t="shared" si="12"/>
        <v>115.13022799999996</v>
      </c>
      <c r="M25" s="956">
        <f t="shared" si="13"/>
        <v>38.002270000000003</v>
      </c>
      <c r="N25" s="956" t="str">
        <f t="shared" si="14"/>
        <v/>
      </c>
      <c r="O25" s="956" t="str">
        <f t="shared" si="15"/>
        <v/>
      </c>
      <c r="P25" s="957">
        <f t="shared" si="16"/>
        <v>153.13249799999997</v>
      </c>
      <c r="Q25" s="474"/>
      <c r="R25" s="1455" t="s">
        <v>26</v>
      </c>
      <c r="S25" s="1455">
        <v>98.638016999999962</v>
      </c>
      <c r="T25" s="1455">
        <v>2.1095169999999999</v>
      </c>
      <c r="W25" s="1455">
        <v>16.492210999999998</v>
      </c>
      <c r="X25" s="1455">
        <v>35.892753000000006</v>
      </c>
      <c r="AA25" s="1455">
        <v>153.13249799999997</v>
      </c>
      <c r="AM25" s="1188"/>
    </row>
    <row r="26" spans="1:39" ht="20.45" customHeight="1" x14ac:dyDescent="0.25">
      <c r="A26" s="17"/>
      <c r="B26" s="752">
        <f t="shared" si="2"/>
        <v>20</v>
      </c>
      <c r="C26" s="753" t="str">
        <f t="shared" si="3"/>
        <v>Electro Puno S.A.A.</v>
      </c>
      <c r="D26" s="952">
        <f t="shared" si="4"/>
        <v>11.59365</v>
      </c>
      <c r="E26" s="953" t="str">
        <f t="shared" si="5"/>
        <v/>
      </c>
      <c r="F26" s="953" t="str">
        <f t="shared" si="6"/>
        <v/>
      </c>
      <c r="G26" s="954" t="str">
        <f t="shared" si="7"/>
        <v/>
      </c>
      <c r="H26" s="952" t="str">
        <f t="shared" si="8"/>
        <v/>
      </c>
      <c r="I26" s="953" t="str">
        <f t="shared" si="9"/>
        <v/>
      </c>
      <c r="J26" s="953" t="str">
        <f t="shared" si="10"/>
        <v/>
      </c>
      <c r="K26" s="953" t="str">
        <f t="shared" si="11"/>
        <v/>
      </c>
      <c r="L26" s="955">
        <f t="shared" si="12"/>
        <v>11.59365</v>
      </c>
      <c r="M26" s="956" t="str">
        <f t="shared" si="13"/>
        <v/>
      </c>
      <c r="N26" s="956" t="str">
        <f t="shared" si="14"/>
        <v/>
      </c>
      <c r="O26" s="956" t="str">
        <f t="shared" si="15"/>
        <v/>
      </c>
      <c r="P26" s="957">
        <f t="shared" si="16"/>
        <v>11.59365</v>
      </c>
      <c r="Q26" s="474"/>
      <c r="R26" s="1455" t="s">
        <v>28</v>
      </c>
      <c r="S26" s="1455">
        <v>11.59365</v>
      </c>
      <c r="AA26" s="1455">
        <v>11.59365</v>
      </c>
      <c r="AM26" s="1188"/>
    </row>
    <row r="27" spans="1:39" ht="20.45" customHeight="1" x14ac:dyDescent="0.25">
      <c r="A27" s="17"/>
      <c r="B27" s="752">
        <f t="shared" si="2"/>
        <v>21</v>
      </c>
      <c r="C27" s="753" t="str">
        <f t="shared" si="3"/>
        <v>Electro Sur Este S.A.A.</v>
      </c>
      <c r="D27" s="952">
        <f t="shared" si="4"/>
        <v>59.068520999999933</v>
      </c>
      <c r="E27" s="953">
        <f t="shared" si="5"/>
        <v>0.22155000000000002</v>
      </c>
      <c r="F27" s="953" t="str">
        <f t="shared" si="6"/>
        <v/>
      </c>
      <c r="G27" s="954" t="str">
        <f t="shared" si="7"/>
        <v/>
      </c>
      <c r="H27" s="952" t="str">
        <f t="shared" si="8"/>
        <v/>
      </c>
      <c r="I27" s="953" t="str">
        <f t="shared" si="9"/>
        <v/>
      </c>
      <c r="J27" s="953" t="str">
        <f t="shared" si="10"/>
        <v/>
      </c>
      <c r="K27" s="953" t="str">
        <f t="shared" si="11"/>
        <v/>
      </c>
      <c r="L27" s="955">
        <f t="shared" si="12"/>
        <v>59.068520999999933</v>
      </c>
      <c r="M27" s="956">
        <f t="shared" si="13"/>
        <v>0.22155000000000002</v>
      </c>
      <c r="N27" s="956" t="str">
        <f t="shared" si="14"/>
        <v/>
      </c>
      <c r="O27" s="956" t="str">
        <f t="shared" si="15"/>
        <v/>
      </c>
      <c r="P27" s="957">
        <f t="shared" si="16"/>
        <v>59.290070999999934</v>
      </c>
      <c r="Q27" s="474"/>
      <c r="R27" s="1455" t="s">
        <v>30</v>
      </c>
      <c r="S27" s="1455">
        <v>59.068520999999933</v>
      </c>
      <c r="T27" s="1455">
        <v>0.22155000000000002</v>
      </c>
      <c r="AA27" s="1455">
        <v>59.290070999999934</v>
      </c>
      <c r="AM27" s="1188"/>
    </row>
    <row r="28" spans="1:39" ht="20.45" customHeight="1" x14ac:dyDescent="0.25">
      <c r="A28" s="17"/>
      <c r="B28" s="752">
        <f t="shared" si="2"/>
        <v>22</v>
      </c>
      <c r="C28" s="753" t="str">
        <f t="shared" si="3"/>
        <v>Electro Ucayali S.A.</v>
      </c>
      <c r="D28" s="952" t="str">
        <f t="shared" si="4"/>
        <v/>
      </c>
      <c r="E28" s="953" t="str">
        <f t="shared" si="5"/>
        <v/>
      </c>
      <c r="F28" s="953" t="str">
        <f t="shared" si="6"/>
        <v/>
      </c>
      <c r="G28" s="954" t="str">
        <f t="shared" si="7"/>
        <v/>
      </c>
      <c r="H28" s="952">
        <f t="shared" si="8"/>
        <v>5.1057209999999991</v>
      </c>
      <c r="I28" s="953">
        <f t="shared" si="9"/>
        <v>3.1083490000000005</v>
      </c>
      <c r="J28" s="953">
        <f t="shared" si="10"/>
        <v>7.8016999999999989E-2</v>
      </c>
      <c r="K28" s="953" t="str">
        <f t="shared" si="11"/>
        <v/>
      </c>
      <c r="L28" s="955">
        <f t="shared" si="12"/>
        <v>5.1057209999999991</v>
      </c>
      <c r="M28" s="956">
        <f t="shared" si="13"/>
        <v>3.1083490000000005</v>
      </c>
      <c r="N28" s="956">
        <f t="shared" si="14"/>
        <v>7.8016999999999989E-2</v>
      </c>
      <c r="O28" s="956" t="str">
        <f t="shared" si="15"/>
        <v/>
      </c>
      <c r="P28" s="957">
        <f t="shared" si="16"/>
        <v>8.2920869999999987</v>
      </c>
      <c r="Q28" s="474"/>
      <c r="R28" s="1455" t="s">
        <v>32</v>
      </c>
      <c r="W28" s="1455">
        <v>5.1057209999999991</v>
      </c>
      <c r="X28" s="1455">
        <v>3.1083490000000005</v>
      </c>
      <c r="Y28" s="1455">
        <v>7.8016999999999989E-2</v>
      </c>
      <c r="AA28" s="1455">
        <v>8.2920869999999987</v>
      </c>
      <c r="AM28" s="1188"/>
    </row>
    <row r="29" spans="1:39" ht="20.45" customHeight="1" x14ac:dyDescent="0.25">
      <c r="A29" s="17"/>
      <c r="B29" s="752">
        <f t="shared" si="2"/>
        <v>23</v>
      </c>
      <c r="C29" s="753" t="str">
        <f t="shared" si="3"/>
        <v>Electro Zaña S.A.C.</v>
      </c>
      <c r="D29" s="952">
        <f t="shared" si="4"/>
        <v>72.966960999999984</v>
      </c>
      <c r="E29" s="953" t="str">
        <f t="shared" si="5"/>
        <v/>
      </c>
      <c r="F29" s="953" t="str">
        <f t="shared" si="6"/>
        <v/>
      </c>
      <c r="G29" s="954" t="str">
        <f t="shared" si="7"/>
        <v/>
      </c>
      <c r="H29" s="952" t="str">
        <f t="shared" si="8"/>
        <v/>
      </c>
      <c r="I29" s="953" t="str">
        <f t="shared" si="9"/>
        <v/>
      </c>
      <c r="J29" s="953" t="str">
        <f t="shared" si="10"/>
        <v/>
      </c>
      <c r="K29" s="953" t="str">
        <f t="shared" si="11"/>
        <v/>
      </c>
      <c r="L29" s="955">
        <f t="shared" si="12"/>
        <v>72.966960999999984</v>
      </c>
      <c r="M29" s="956" t="str">
        <f t="shared" si="13"/>
        <v/>
      </c>
      <c r="N29" s="956" t="str">
        <f t="shared" si="14"/>
        <v/>
      </c>
      <c r="O29" s="956" t="str">
        <f t="shared" si="15"/>
        <v/>
      </c>
      <c r="P29" s="957">
        <f t="shared" si="16"/>
        <v>72.966960999999984</v>
      </c>
      <c r="Q29" s="474"/>
      <c r="R29" s="1455" t="s">
        <v>1578</v>
      </c>
      <c r="S29" s="1455">
        <v>72.966960999999984</v>
      </c>
      <c r="AA29" s="1455">
        <v>72.966960999999984</v>
      </c>
      <c r="AM29" s="1188"/>
    </row>
    <row r="30" spans="1:39" ht="20.45" customHeight="1" x14ac:dyDescent="0.25">
      <c r="A30" s="17"/>
      <c r="B30" s="752">
        <f t="shared" si="2"/>
        <v>24</v>
      </c>
      <c r="C30" s="753" t="str">
        <f t="shared" si="3"/>
        <v>Electrocentro S.A.</v>
      </c>
      <c r="D30" s="952">
        <f t="shared" si="4"/>
        <v>90.352037000000067</v>
      </c>
      <c r="E30" s="953">
        <f t="shared" si="5"/>
        <v>0.16973099999999991</v>
      </c>
      <c r="F30" s="953" t="str">
        <f t="shared" si="6"/>
        <v/>
      </c>
      <c r="G30" s="954" t="str">
        <f t="shared" si="7"/>
        <v/>
      </c>
      <c r="H30" s="952" t="str">
        <f t="shared" si="8"/>
        <v/>
      </c>
      <c r="I30" s="953" t="str">
        <f t="shared" si="9"/>
        <v/>
      </c>
      <c r="J30" s="953" t="str">
        <f t="shared" si="10"/>
        <v/>
      </c>
      <c r="K30" s="953" t="str">
        <f t="shared" si="11"/>
        <v/>
      </c>
      <c r="L30" s="955">
        <f t="shared" si="12"/>
        <v>90.352037000000067</v>
      </c>
      <c r="M30" s="956">
        <f t="shared" si="13"/>
        <v>0.16973099999999991</v>
      </c>
      <c r="N30" s="956" t="str">
        <f t="shared" si="14"/>
        <v/>
      </c>
      <c r="O30" s="956" t="str">
        <f t="shared" si="15"/>
        <v/>
      </c>
      <c r="P30" s="957">
        <f t="shared" si="16"/>
        <v>90.521768000000066</v>
      </c>
      <c r="Q30" s="474"/>
      <c r="R30" s="1455" t="s">
        <v>1139</v>
      </c>
      <c r="S30" s="1455">
        <v>90.352037000000067</v>
      </c>
      <c r="T30" s="1455">
        <v>0.16973099999999991</v>
      </c>
      <c r="AA30" s="1455">
        <v>90.521768000000066</v>
      </c>
      <c r="AM30" s="1188"/>
    </row>
    <row r="31" spans="1:39" ht="20.45" customHeight="1" x14ac:dyDescent="0.25">
      <c r="A31" s="17"/>
      <c r="B31" s="752">
        <f t="shared" si="2"/>
        <v>25</v>
      </c>
      <c r="C31" s="753" t="str">
        <f t="shared" si="3"/>
        <v>Electronoroeste S. A.</v>
      </c>
      <c r="D31" s="952">
        <f t="shared" si="4"/>
        <v>13.701086999999996</v>
      </c>
      <c r="E31" s="953">
        <f t="shared" si="5"/>
        <v>245.96064700000005</v>
      </c>
      <c r="F31" s="953" t="str">
        <f t="shared" si="6"/>
        <v/>
      </c>
      <c r="G31" s="954" t="str">
        <f t="shared" si="7"/>
        <v/>
      </c>
      <c r="H31" s="952" t="str">
        <f t="shared" si="8"/>
        <v/>
      </c>
      <c r="I31" s="953" t="str">
        <f t="shared" si="9"/>
        <v/>
      </c>
      <c r="J31" s="953" t="str">
        <f t="shared" si="10"/>
        <v/>
      </c>
      <c r="K31" s="953" t="str">
        <f t="shared" si="11"/>
        <v/>
      </c>
      <c r="L31" s="955">
        <f t="shared" si="12"/>
        <v>13.701086999999996</v>
      </c>
      <c r="M31" s="956">
        <f t="shared" si="13"/>
        <v>245.96064700000005</v>
      </c>
      <c r="N31" s="956" t="str">
        <f t="shared" si="14"/>
        <v/>
      </c>
      <c r="O31" s="956" t="str">
        <f t="shared" si="15"/>
        <v/>
      </c>
      <c r="P31" s="957">
        <f t="shared" si="16"/>
        <v>259.66173400000002</v>
      </c>
      <c r="Q31" s="474"/>
      <c r="R31" s="1455" t="s">
        <v>35</v>
      </c>
      <c r="S31" s="1455">
        <v>13.701086999999996</v>
      </c>
      <c r="T31" s="1455">
        <v>245.96064700000005</v>
      </c>
      <c r="AA31" s="1455">
        <v>259.66173400000002</v>
      </c>
      <c r="AM31" s="1188"/>
    </row>
    <row r="32" spans="1:39" ht="20.45" customHeight="1" x14ac:dyDescent="0.25">
      <c r="A32" s="17"/>
      <c r="B32" s="752">
        <f t="shared" si="2"/>
        <v>26</v>
      </c>
      <c r="C32" s="753" t="str">
        <f t="shared" si="3"/>
        <v>Electronorte S.A.</v>
      </c>
      <c r="D32" s="952">
        <f t="shared" si="4"/>
        <v>13.532643</v>
      </c>
      <c r="E32" s="953">
        <f t="shared" si="5"/>
        <v>2.4850000000000001E-2</v>
      </c>
      <c r="F32" s="953" t="str">
        <f t="shared" si="6"/>
        <v/>
      </c>
      <c r="G32" s="954" t="str">
        <f t="shared" si="7"/>
        <v/>
      </c>
      <c r="H32" s="952" t="str">
        <f t="shared" si="8"/>
        <v/>
      </c>
      <c r="I32" s="953" t="str">
        <f t="shared" si="9"/>
        <v/>
      </c>
      <c r="J32" s="953" t="str">
        <f t="shared" si="10"/>
        <v/>
      </c>
      <c r="K32" s="953" t="str">
        <f t="shared" si="11"/>
        <v/>
      </c>
      <c r="L32" s="955">
        <f t="shared" si="12"/>
        <v>13.532643</v>
      </c>
      <c r="M32" s="956">
        <f t="shared" si="13"/>
        <v>2.4850000000000001E-2</v>
      </c>
      <c r="N32" s="956" t="str">
        <f t="shared" si="14"/>
        <v/>
      </c>
      <c r="O32" s="956" t="str">
        <f t="shared" si="15"/>
        <v/>
      </c>
      <c r="P32" s="957">
        <f t="shared" si="16"/>
        <v>13.557493000000001</v>
      </c>
      <c r="Q32" s="474"/>
      <c r="R32" s="1455" t="s">
        <v>1475</v>
      </c>
      <c r="S32" s="1455">
        <v>13.532643</v>
      </c>
      <c r="T32" s="1455">
        <v>2.4850000000000001E-2</v>
      </c>
      <c r="AA32" s="1455">
        <v>13.557493000000001</v>
      </c>
      <c r="AM32" s="1188"/>
    </row>
    <row r="33" spans="1:39" ht="20.45" customHeight="1" x14ac:dyDescent="0.25">
      <c r="A33" s="298"/>
      <c r="B33" s="752">
        <f t="shared" si="2"/>
        <v>27</v>
      </c>
      <c r="C33" s="753" t="str">
        <f t="shared" si="3"/>
        <v>Electroperú S. A.</v>
      </c>
      <c r="D33" s="952">
        <f t="shared" si="4"/>
        <v>6984.2829419999989</v>
      </c>
      <c r="E33" s="953" t="str">
        <f t="shared" si="5"/>
        <v/>
      </c>
      <c r="F33" s="953" t="str">
        <f t="shared" si="6"/>
        <v/>
      </c>
      <c r="G33" s="954" t="str">
        <f t="shared" si="7"/>
        <v/>
      </c>
      <c r="H33" s="952" t="str">
        <f t="shared" si="8"/>
        <v/>
      </c>
      <c r="I33" s="953" t="str">
        <f t="shared" si="9"/>
        <v/>
      </c>
      <c r="J33" s="953" t="str">
        <f t="shared" si="10"/>
        <v/>
      </c>
      <c r="K33" s="953" t="str">
        <f t="shared" si="11"/>
        <v/>
      </c>
      <c r="L33" s="955">
        <f t="shared" si="12"/>
        <v>6984.2829419999989</v>
      </c>
      <c r="M33" s="956" t="str">
        <f t="shared" si="13"/>
        <v/>
      </c>
      <c r="N33" s="956" t="str">
        <f t="shared" si="14"/>
        <v/>
      </c>
      <c r="O33" s="956" t="str">
        <f t="shared" si="15"/>
        <v/>
      </c>
      <c r="P33" s="957">
        <f t="shared" si="16"/>
        <v>6984.2829419999989</v>
      </c>
      <c r="Q33" s="474"/>
      <c r="R33" s="1455" t="s">
        <v>38</v>
      </c>
      <c r="S33" s="1455">
        <v>6984.2829419999989</v>
      </c>
      <c r="T33" s="1455">
        <v>0</v>
      </c>
      <c r="AA33" s="1455">
        <v>6984.2829419999989</v>
      </c>
      <c r="AM33" s="1188"/>
    </row>
    <row r="34" spans="1:39" ht="20.45" customHeight="1" x14ac:dyDescent="0.25">
      <c r="A34" s="17"/>
      <c r="B34" s="752">
        <f t="shared" si="2"/>
        <v>28</v>
      </c>
      <c r="C34" s="753" t="str">
        <f t="shared" si="3"/>
        <v>Emp. de Generación Eléctrica de Arequipa S. A.</v>
      </c>
      <c r="D34" s="952">
        <f t="shared" si="4"/>
        <v>1023.7231100000001</v>
      </c>
      <c r="E34" s="953">
        <f t="shared" si="5"/>
        <v>0.22947299999999998</v>
      </c>
      <c r="F34" s="953" t="str">
        <f t="shared" si="6"/>
        <v/>
      </c>
      <c r="G34" s="954" t="str">
        <f t="shared" si="7"/>
        <v/>
      </c>
      <c r="H34" s="952" t="str">
        <f t="shared" si="8"/>
        <v/>
      </c>
      <c r="I34" s="953" t="str">
        <f t="shared" si="9"/>
        <v/>
      </c>
      <c r="J34" s="953" t="str">
        <f t="shared" si="10"/>
        <v/>
      </c>
      <c r="K34" s="953" t="str">
        <f t="shared" si="11"/>
        <v/>
      </c>
      <c r="L34" s="955">
        <f t="shared" si="12"/>
        <v>1023.7231100000001</v>
      </c>
      <c r="M34" s="956">
        <f t="shared" si="13"/>
        <v>0.22947299999999998</v>
      </c>
      <c r="N34" s="956" t="str">
        <f t="shared" si="14"/>
        <v/>
      </c>
      <c r="O34" s="956" t="str">
        <f t="shared" si="15"/>
        <v/>
      </c>
      <c r="P34" s="957">
        <f t="shared" si="16"/>
        <v>1023.9525830000001</v>
      </c>
      <c r="Q34" s="474"/>
      <c r="R34" s="1455" t="s">
        <v>40</v>
      </c>
      <c r="S34" s="1455">
        <v>1023.7231100000001</v>
      </c>
      <c r="T34" s="1455">
        <v>0.22947299999999998</v>
      </c>
      <c r="AA34" s="1455">
        <v>1023.9525830000001</v>
      </c>
      <c r="AM34" s="1188"/>
    </row>
    <row r="35" spans="1:39" ht="20.45" customHeight="1" x14ac:dyDescent="0.25">
      <c r="A35" s="17"/>
      <c r="B35" s="752">
        <f t="shared" si="2"/>
        <v>29</v>
      </c>
      <c r="C35" s="753" t="str">
        <f t="shared" si="3"/>
        <v>Emp. de Generación Eléctrica del Sur S. A.</v>
      </c>
      <c r="D35" s="952">
        <f t="shared" si="4"/>
        <v>107.935925</v>
      </c>
      <c r="E35" s="953">
        <f t="shared" si="5"/>
        <v>25.158849999999994</v>
      </c>
      <c r="F35" s="953" t="str">
        <f t="shared" si="6"/>
        <v/>
      </c>
      <c r="G35" s="954" t="str">
        <f t="shared" si="7"/>
        <v/>
      </c>
      <c r="H35" s="952" t="str">
        <f t="shared" si="8"/>
        <v/>
      </c>
      <c r="I35" s="953" t="str">
        <f t="shared" si="9"/>
        <v/>
      </c>
      <c r="J35" s="953" t="str">
        <f t="shared" si="10"/>
        <v/>
      </c>
      <c r="K35" s="953" t="str">
        <f t="shared" si="11"/>
        <v/>
      </c>
      <c r="L35" s="955">
        <f t="shared" si="12"/>
        <v>107.935925</v>
      </c>
      <c r="M35" s="956">
        <f t="shared" si="13"/>
        <v>25.158849999999994</v>
      </c>
      <c r="N35" s="956" t="str">
        <f t="shared" si="14"/>
        <v/>
      </c>
      <c r="O35" s="956" t="str">
        <f t="shared" si="15"/>
        <v/>
      </c>
      <c r="P35" s="957">
        <f t="shared" si="16"/>
        <v>133.094775</v>
      </c>
      <c r="Q35" s="474"/>
      <c r="R35" s="1455" t="s">
        <v>42</v>
      </c>
      <c r="S35" s="1455">
        <v>107.935925</v>
      </c>
      <c r="T35" s="1455">
        <v>25.158849999999994</v>
      </c>
      <c r="AA35" s="1455">
        <v>133.094775</v>
      </c>
      <c r="AM35" s="1188"/>
    </row>
    <row r="36" spans="1:39" ht="20.45" customHeight="1" x14ac:dyDescent="0.25">
      <c r="A36" s="17"/>
      <c r="B36" s="752">
        <f t="shared" si="2"/>
        <v>30</v>
      </c>
      <c r="C36" s="753" t="str">
        <f t="shared" si="3"/>
        <v>Emp. Gen y Comercializadora de Serv Pub de Elec. Pangoa</v>
      </c>
      <c r="D36" s="952">
        <f t="shared" si="4"/>
        <v>2.5636109999999999</v>
      </c>
      <c r="E36" s="953" t="str">
        <f t="shared" si="5"/>
        <v/>
      </c>
      <c r="F36" s="953" t="str">
        <f t="shared" si="6"/>
        <v/>
      </c>
      <c r="G36" s="954" t="str">
        <f t="shared" si="7"/>
        <v/>
      </c>
      <c r="H36" s="952" t="str">
        <f t="shared" si="8"/>
        <v/>
      </c>
      <c r="I36" s="953" t="str">
        <f t="shared" si="9"/>
        <v/>
      </c>
      <c r="J36" s="953" t="str">
        <f t="shared" si="10"/>
        <v/>
      </c>
      <c r="K36" s="953" t="str">
        <f t="shared" si="11"/>
        <v/>
      </c>
      <c r="L36" s="955">
        <f t="shared" si="12"/>
        <v>2.5636109999999999</v>
      </c>
      <c r="M36" s="956" t="str">
        <f t="shared" si="13"/>
        <v/>
      </c>
      <c r="N36" s="956" t="str">
        <f t="shared" si="14"/>
        <v/>
      </c>
      <c r="O36" s="956" t="str">
        <f t="shared" si="15"/>
        <v/>
      </c>
      <c r="P36" s="957">
        <f t="shared" si="16"/>
        <v>2.5636109999999999</v>
      </c>
      <c r="Q36" s="474"/>
      <c r="R36" s="1455" t="s">
        <v>1313</v>
      </c>
      <c r="S36" s="1455">
        <v>2.5636109999999999</v>
      </c>
      <c r="AA36" s="1455">
        <v>2.5636109999999999</v>
      </c>
      <c r="AM36" s="1188"/>
    </row>
    <row r="37" spans="1:39" ht="20.45" customHeight="1" x14ac:dyDescent="0.25">
      <c r="A37" s="17"/>
      <c r="B37" s="752">
        <f t="shared" si="2"/>
        <v>31</v>
      </c>
      <c r="C37" s="753" t="str">
        <f t="shared" si="3"/>
        <v>Empresa de Generación Eléctrica Canchayllo S.A.C.</v>
      </c>
      <c r="D37" s="952">
        <f t="shared" si="4"/>
        <v>33.886138000000003</v>
      </c>
      <c r="E37" s="953" t="str">
        <f t="shared" si="5"/>
        <v/>
      </c>
      <c r="F37" s="953" t="str">
        <f t="shared" si="6"/>
        <v/>
      </c>
      <c r="G37" s="954" t="str">
        <f t="shared" si="7"/>
        <v/>
      </c>
      <c r="H37" s="952" t="str">
        <f t="shared" si="8"/>
        <v/>
      </c>
      <c r="I37" s="953" t="str">
        <f t="shared" si="9"/>
        <v/>
      </c>
      <c r="J37" s="953" t="str">
        <f t="shared" si="10"/>
        <v/>
      </c>
      <c r="K37" s="953" t="str">
        <f t="shared" si="11"/>
        <v/>
      </c>
      <c r="L37" s="955">
        <f t="shared" si="12"/>
        <v>33.886138000000003</v>
      </c>
      <c r="M37" s="956" t="str">
        <f t="shared" si="13"/>
        <v/>
      </c>
      <c r="N37" s="956" t="str">
        <f t="shared" si="14"/>
        <v/>
      </c>
      <c r="O37" s="956" t="str">
        <f t="shared" si="15"/>
        <v/>
      </c>
      <c r="P37" s="957">
        <f>SUM(L37:O37)</f>
        <v>33.886138000000003</v>
      </c>
      <c r="Q37" s="474"/>
      <c r="R37" s="1455" t="s">
        <v>46</v>
      </c>
      <c r="S37" s="1455">
        <v>33.886138000000003</v>
      </c>
      <c r="AA37" s="1455">
        <v>33.886138000000003</v>
      </c>
      <c r="AM37" s="1188"/>
    </row>
    <row r="38" spans="1:39" ht="20.45" customHeight="1" x14ac:dyDescent="0.25">
      <c r="A38" s="17"/>
      <c r="B38" s="752">
        <f t="shared" si="2"/>
        <v>32</v>
      </c>
      <c r="C38" s="753" t="str">
        <f t="shared" si="3"/>
        <v>Empresa de Generación Eléctrica Junín S.A.C.</v>
      </c>
      <c r="D38" s="952">
        <f t="shared" si="4"/>
        <v>334.27740200000011</v>
      </c>
      <c r="E38" s="953" t="str">
        <f t="shared" si="5"/>
        <v/>
      </c>
      <c r="F38" s="953" t="str">
        <f t="shared" si="6"/>
        <v/>
      </c>
      <c r="G38" s="954" t="str">
        <f t="shared" si="7"/>
        <v/>
      </c>
      <c r="H38" s="952" t="str">
        <f t="shared" si="8"/>
        <v/>
      </c>
      <c r="I38" s="953" t="str">
        <f t="shared" si="9"/>
        <v/>
      </c>
      <c r="J38" s="953" t="str">
        <f t="shared" si="10"/>
        <v/>
      </c>
      <c r="K38" s="953" t="str">
        <f t="shared" si="11"/>
        <v/>
      </c>
      <c r="L38" s="955">
        <f t="shared" si="12"/>
        <v>334.27740200000011</v>
      </c>
      <c r="M38" s="956" t="str">
        <f t="shared" si="13"/>
        <v/>
      </c>
      <c r="N38" s="956" t="str">
        <f t="shared" si="14"/>
        <v/>
      </c>
      <c r="O38" s="956" t="str">
        <f t="shared" si="15"/>
        <v/>
      </c>
      <c r="P38" s="957">
        <f t="shared" si="16"/>
        <v>334.27740200000011</v>
      </c>
      <c r="Q38" s="474"/>
      <c r="R38" s="1455" t="s">
        <v>48</v>
      </c>
      <c r="S38" s="1455">
        <v>334.27740200000011</v>
      </c>
      <c r="AA38" s="1455">
        <v>334.27740200000011</v>
      </c>
      <c r="AM38" s="1188"/>
    </row>
    <row r="39" spans="1:39" ht="20.45" customHeight="1" x14ac:dyDescent="0.25">
      <c r="A39" s="17"/>
      <c r="B39" s="752">
        <f t="shared" si="2"/>
        <v>33</v>
      </c>
      <c r="C39" s="753" t="str">
        <f t="shared" si="3"/>
        <v>Empresa de Generacion Electrica Machupicchu S.A.</v>
      </c>
      <c r="D39" s="952">
        <f t="shared" si="4"/>
        <v>1173.0610629999999</v>
      </c>
      <c r="E39" s="953" t="str">
        <f t="shared" si="5"/>
        <v/>
      </c>
      <c r="F39" s="953" t="str">
        <f t="shared" si="6"/>
        <v/>
      </c>
      <c r="G39" s="954" t="str">
        <f t="shared" si="7"/>
        <v/>
      </c>
      <c r="H39" s="952" t="str">
        <f t="shared" si="8"/>
        <v/>
      </c>
      <c r="I39" s="953" t="str">
        <f t="shared" si="9"/>
        <v/>
      </c>
      <c r="J39" s="953" t="str">
        <f t="shared" si="10"/>
        <v/>
      </c>
      <c r="K39" s="953" t="str">
        <f t="shared" si="11"/>
        <v/>
      </c>
      <c r="L39" s="955">
        <f t="shared" si="12"/>
        <v>1173.0610629999999</v>
      </c>
      <c r="M39" s="956" t="str">
        <f t="shared" si="13"/>
        <v/>
      </c>
      <c r="N39" s="956" t="str">
        <f t="shared" si="14"/>
        <v/>
      </c>
      <c r="O39" s="956" t="str">
        <f t="shared" si="15"/>
        <v/>
      </c>
      <c r="P39" s="957">
        <f>SUM(L39:O39)</f>
        <v>1173.0610629999999</v>
      </c>
      <c r="Q39" s="474"/>
      <c r="R39" s="1455" t="s">
        <v>1503</v>
      </c>
      <c r="S39" s="1455">
        <v>1173.0610629999999</v>
      </c>
      <c r="T39" s="1455">
        <v>0</v>
      </c>
      <c r="AA39" s="1455">
        <v>1173.0610629999999</v>
      </c>
      <c r="AM39" s="1188"/>
    </row>
    <row r="40" spans="1:39" ht="20.45" customHeight="1" x14ac:dyDescent="0.25">
      <c r="A40" s="17"/>
      <c r="B40" s="752">
        <f t="shared" si="2"/>
        <v>34</v>
      </c>
      <c r="C40" s="753" t="str">
        <f t="shared" si="3"/>
        <v>Empresa de Generación Eléctrica Rio Baños S.A.C.</v>
      </c>
      <c r="D40" s="952">
        <f t="shared" si="4"/>
        <v>131.29304199999999</v>
      </c>
      <c r="E40" s="953" t="str">
        <f t="shared" si="5"/>
        <v/>
      </c>
      <c r="F40" s="953" t="str">
        <f t="shared" si="6"/>
        <v/>
      </c>
      <c r="G40" s="954" t="str">
        <f t="shared" si="7"/>
        <v/>
      </c>
      <c r="H40" s="952" t="str">
        <f t="shared" si="8"/>
        <v/>
      </c>
      <c r="I40" s="953" t="str">
        <f t="shared" si="9"/>
        <v/>
      </c>
      <c r="J40" s="953" t="str">
        <f t="shared" si="10"/>
        <v/>
      </c>
      <c r="K40" s="953" t="str">
        <f t="shared" si="11"/>
        <v/>
      </c>
      <c r="L40" s="955">
        <f t="shared" si="12"/>
        <v>131.29304199999999</v>
      </c>
      <c r="M40" s="956" t="str">
        <f t="shared" si="13"/>
        <v/>
      </c>
      <c r="N40" s="956" t="str">
        <f t="shared" si="14"/>
        <v/>
      </c>
      <c r="O40" s="956" t="str">
        <f t="shared" si="15"/>
        <v/>
      </c>
      <c r="P40" s="957">
        <f t="shared" si="16"/>
        <v>131.29304199999999</v>
      </c>
      <c r="Q40" s="474"/>
      <c r="R40" s="1455" t="s">
        <v>989</v>
      </c>
      <c r="S40" s="1455">
        <v>131.29304199999999</v>
      </c>
      <c r="AA40" s="1455">
        <v>131.29304199999999</v>
      </c>
      <c r="AM40" s="1188"/>
    </row>
    <row r="41" spans="1:39" ht="20.45" customHeight="1" x14ac:dyDescent="0.25">
      <c r="A41" s="17"/>
      <c r="B41" s="752">
        <f t="shared" si="2"/>
        <v>35</v>
      </c>
      <c r="C41" s="753" t="str">
        <f t="shared" si="3"/>
        <v>Empresa de Generación Eléctrica San Gabán S. A.</v>
      </c>
      <c r="D41" s="952">
        <f t="shared" si="4"/>
        <v>730.79483499999992</v>
      </c>
      <c r="E41" s="953" t="str">
        <f t="shared" si="5"/>
        <v/>
      </c>
      <c r="F41" s="953" t="str">
        <f t="shared" si="6"/>
        <v/>
      </c>
      <c r="G41" s="954" t="str">
        <f t="shared" si="7"/>
        <v/>
      </c>
      <c r="H41" s="952" t="str">
        <f t="shared" si="8"/>
        <v/>
      </c>
      <c r="I41" s="953" t="str">
        <f t="shared" si="9"/>
        <v/>
      </c>
      <c r="J41" s="953" t="str">
        <f t="shared" si="10"/>
        <v/>
      </c>
      <c r="K41" s="953" t="str">
        <f t="shared" si="11"/>
        <v/>
      </c>
      <c r="L41" s="955">
        <f t="shared" si="12"/>
        <v>730.79483499999992</v>
      </c>
      <c r="M41" s="956" t="str">
        <f t="shared" si="13"/>
        <v/>
      </c>
      <c r="N41" s="956" t="str">
        <f t="shared" si="14"/>
        <v/>
      </c>
      <c r="O41" s="956" t="str">
        <f t="shared" si="15"/>
        <v/>
      </c>
      <c r="P41" s="957">
        <f t="shared" si="16"/>
        <v>730.79483499999992</v>
      </c>
      <c r="Q41" s="474"/>
      <c r="R41" s="1455" t="s">
        <v>50</v>
      </c>
      <c r="S41" s="1455">
        <v>730.79483499999992</v>
      </c>
      <c r="AA41" s="1455">
        <v>730.79483499999992</v>
      </c>
      <c r="AM41" s="1188"/>
    </row>
    <row r="42" spans="1:39" ht="20.45" customHeight="1" x14ac:dyDescent="0.25">
      <c r="A42" s="17"/>
      <c r="B42" s="752">
        <f t="shared" si="2"/>
        <v>36</v>
      </c>
      <c r="C42" s="753" t="str">
        <f t="shared" si="3"/>
        <v>Empresa de Generación Eléctrica Santa Ana S.R.L.</v>
      </c>
      <c r="D42" s="952">
        <f t="shared" si="4"/>
        <v>163.68167699999998</v>
      </c>
      <c r="E42" s="953" t="str">
        <f t="shared" si="5"/>
        <v/>
      </c>
      <c r="F42" s="953" t="str">
        <f t="shared" si="6"/>
        <v/>
      </c>
      <c r="G42" s="954" t="str">
        <f t="shared" si="7"/>
        <v/>
      </c>
      <c r="H42" s="952" t="str">
        <f t="shared" si="8"/>
        <v/>
      </c>
      <c r="I42" s="953" t="str">
        <f t="shared" si="9"/>
        <v/>
      </c>
      <c r="J42" s="953" t="str">
        <f t="shared" si="10"/>
        <v/>
      </c>
      <c r="K42" s="953" t="str">
        <f t="shared" si="11"/>
        <v/>
      </c>
      <c r="L42" s="955">
        <f t="shared" si="12"/>
        <v>163.68167699999998</v>
      </c>
      <c r="M42" s="956" t="str">
        <f t="shared" si="13"/>
        <v/>
      </c>
      <c r="N42" s="956" t="str">
        <f t="shared" si="14"/>
        <v/>
      </c>
      <c r="O42" s="956" t="str">
        <f t="shared" si="15"/>
        <v/>
      </c>
      <c r="P42" s="957">
        <f t="shared" si="16"/>
        <v>163.68167699999998</v>
      </c>
      <c r="Q42" s="474"/>
      <c r="R42" s="1455" t="s">
        <v>1530</v>
      </c>
      <c r="S42" s="1455">
        <v>163.68167699999998</v>
      </c>
      <c r="AA42" s="1455">
        <v>163.68167699999998</v>
      </c>
      <c r="AM42" s="1188"/>
    </row>
    <row r="43" spans="1:39" ht="20.45" customHeight="1" x14ac:dyDescent="0.25">
      <c r="A43" s="365"/>
      <c r="B43" s="752">
        <f t="shared" si="2"/>
        <v>37</v>
      </c>
      <c r="C43" s="753" t="str">
        <f t="shared" si="3"/>
        <v>Empresa de Generación Huallaga S.A.</v>
      </c>
      <c r="D43" s="952">
        <f t="shared" si="4"/>
        <v>1883.8346789999998</v>
      </c>
      <c r="E43" s="953" t="str">
        <f t="shared" si="5"/>
        <v/>
      </c>
      <c r="F43" s="953" t="str">
        <f t="shared" si="6"/>
        <v/>
      </c>
      <c r="G43" s="954" t="str">
        <f t="shared" si="7"/>
        <v/>
      </c>
      <c r="H43" s="952" t="str">
        <f t="shared" si="8"/>
        <v/>
      </c>
      <c r="I43" s="953" t="str">
        <f t="shared" si="9"/>
        <v/>
      </c>
      <c r="J43" s="953" t="str">
        <f t="shared" si="10"/>
        <v/>
      </c>
      <c r="K43" s="953" t="str">
        <f t="shared" si="11"/>
        <v/>
      </c>
      <c r="L43" s="955">
        <f t="shared" si="12"/>
        <v>1883.8346789999998</v>
      </c>
      <c r="M43" s="956" t="str">
        <f t="shared" si="13"/>
        <v/>
      </c>
      <c r="N43" s="956" t="str">
        <f t="shared" si="14"/>
        <v/>
      </c>
      <c r="O43" s="956" t="str">
        <f t="shared" si="15"/>
        <v/>
      </c>
      <c r="P43" s="958">
        <f t="shared" si="16"/>
        <v>1883.8346789999998</v>
      </c>
      <c r="Q43" s="496"/>
      <c r="R43" s="1455" t="s">
        <v>990</v>
      </c>
      <c r="S43" s="1455">
        <v>1883.8346789999998</v>
      </c>
      <c r="AA43" s="1455">
        <v>1883.8346789999998</v>
      </c>
      <c r="AM43" s="1188"/>
    </row>
    <row r="44" spans="1:39" ht="20.45" customHeight="1" x14ac:dyDescent="0.25">
      <c r="A44" s="17"/>
      <c r="B44" s="752">
        <f t="shared" si="2"/>
        <v>38</v>
      </c>
      <c r="C44" s="753" t="str">
        <f t="shared" si="3"/>
        <v>Empresa de Generación Huanza S.A.</v>
      </c>
      <c r="D44" s="952">
        <f t="shared" si="4"/>
        <v>425.69759700000003</v>
      </c>
      <c r="E44" s="953" t="str">
        <f t="shared" si="5"/>
        <v/>
      </c>
      <c r="F44" s="953" t="str">
        <f t="shared" si="6"/>
        <v/>
      </c>
      <c r="G44" s="954" t="str">
        <f t="shared" si="7"/>
        <v/>
      </c>
      <c r="H44" s="952" t="str">
        <f t="shared" si="8"/>
        <v/>
      </c>
      <c r="I44" s="953" t="str">
        <f t="shared" si="9"/>
        <v/>
      </c>
      <c r="J44" s="953" t="str">
        <f t="shared" si="10"/>
        <v/>
      </c>
      <c r="K44" s="953" t="str">
        <f t="shared" si="11"/>
        <v/>
      </c>
      <c r="L44" s="955">
        <f t="shared" si="12"/>
        <v>425.69759700000003</v>
      </c>
      <c r="M44" s="956" t="str">
        <f t="shared" si="13"/>
        <v/>
      </c>
      <c r="N44" s="956" t="str">
        <f t="shared" si="14"/>
        <v/>
      </c>
      <c r="O44" s="956" t="str">
        <f t="shared" si="15"/>
        <v/>
      </c>
      <c r="P44" s="957">
        <f t="shared" si="16"/>
        <v>425.69759700000003</v>
      </c>
      <c r="Q44" s="474"/>
      <c r="R44" s="1455" t="s">
        <v>52</v>
      </c>
      <c r="S44" s="1455">
        <v>425.69759700000003</v>
      </c>
      <c r="AA44" s="1455">
        <v>425.69759700000003</v>
      </c>
      <c r="AM44" s="1188"/>
    </row>
    <row r="45" spans="1:39" ht="20.45" customHeight="1" x14ac:dyDescent="0.25">
      <c r="A45" s="17"/>
      <c r="B45" s="752">
        <f t="shared" si="2"/>
        <v>39</v>
      </c>
      <c r="C45" s="753" t="str">
        <f t="shared" si="3"/>
        <v>Empresa de Interés Local Hidroeléctrica S.A. de Chacas</v>
      </c>
      <c r="D45" s="952" t="str">
        <f t="shared" si="4"/>
        <v/>
      </c>
      <c r="E45" s="953" t="str">
        <f t="shared" si="5"/>
        <v/>
      </c>
      <c r="F45" s="953" t="str">
        <f t="shared" si="6"/>
        <v/>
      </c>
      <c r="G45" s="954" t="str">
        <f t="shared" si="7"/>
        <v/>
      </c>
      <c r="H45" s="952">
        <f t="shared" si="8"/>
        <v>3.7453000000000003</v>
      </c>
      <c r="I45" s="953" t="str">
        <f t="shared" si="9"/>
        <v/>
      </c>
      <c r="J45" s="953" t="str">
        <f t="shared" si="10"/>
        <v/>
      </c>
      <c r="K45" s="953" t="str">
        <f t="shared" si="11"/>
        <v/>
      </c>
      <c r="L45" s="955">
        <f t="shared" si="12"/>
        <v>3.7453000000000003</v>
      </c>
      <c r="M45" s="956" t="str">
        <f t="shared" si="13"/>
        <v/>
      </c>
      <c r="N45" s="956" t="str">
        <f t="shared" si="14"/>
        <v/>
      </c>
      <c r="O45" s="956" t="str">
        <f t="shared" si="15"/>
        <v/>
      </c>
      <c r="P45" s="957">
        <f t="shared" si="16"/>
        <v>3.7453000000000003</v>
      </c>
      <c r="Q45" s="474"/>
      <c r="R45" s="1455" t="s">
        <v>1136</v>
      </c>
      <c r="W45" s="1455">
        <v>3.7453000000000003</v>
      </c>
      <c r="AA45" s="1455">
        <v>3.7453000000000003</v>
      </c>
      <c r="AM45" s="1188"/>
    </row>
    <row r="46" spans="1:39" ht="20.45" customHeight="1" x14ac:dyDescent="0.25">
      <c r="A46" s="17"/>
      <c r="B46" s="752">
        <f t="shared" si="2"/>
        <v>40</v>
      </c>
      <c r="C46" s="753" t="str">
        <f t="shared" si="3"/>
        <v>Empresa Eléctrica Agua Azul S.A.</v>
      </c>
      <c r="D46" s="952">
        <f t="shared" si="4"/>
        <v>91.372537999999977</v>
      </c>
      <c r="E46" s="953" t="str">
        <f t="shared" si="5"/>
        <v/>
      </c>
      <c r="F46" s="953" t="str">
        <f t="shared" si="6"/>
        <v/>
      </c>
      <c r="G46" s="954" t="str">
        <f t="shared" si="7"/>
        <v/>
      </c>
      <c r="H46" s="952" t="str">
        <f t="shared" si="8"/>
        <v/>
      </c>
      <c r="I46" s="953" t="str">
        <f t="shared" si="9"/>
        <v/>
      </c>
      <c r="J46" s="953" t="str">
        <f t="shared" si="10"/>
        <v/>
      </c>
      <c r="K46" s="953" t="str">
        <f t="shared" si="11"/>
        <v/>
      </c>
      <c r="L46" s="955">
        <f t="shared" si="12"/>
        <v>91.372537999999977</v>
      </c>
      <c r="M46" s="956" t="str">
        <f t="shared" si="13"/>
        <v/>
      </c>
      <c r="N46" s="956" t="str">
        <f t="shared" si="14"/>
        <v/>
      </c>
      <c r="O46" s="956" t="str">
        <f t="shared" si="15"/>
        <v/>
      </c>
      <c r="P46" s="957">
        <f t="shared" si="16"/>
        <v>91.372537999999977</v>
      </c>
      <c r="Q46" s="474"/>
      <c r="R46" s="1455" t="s">
        <v>1342</v>
      </c>
      <c r="S46" s="1455">
        <v>91.372537999999977</v>
      </c>
      <c r="AA46" s="1455">
        <v>91.372537999999977</v>
      </c>
      <c r="AM46" s="1188"/>
    </row>
    <row r="47" spans="1:39" ht="20.45" customHeight="1" x14ac:dyDescent="0.25">
      <c r="A47" s="17"/>
      <c r="B47" s="752">
        <f t="shared" si="2"/>
        <v>41</v>
      </c>
      <c r="C47" s="753" t="str">
        <f t="shared" si="3"/>
        <v>Empresa Eléctrica Rio Doble S.A.</v>
      </c>
      <c r="D47" s="952">
        <f t="shared" si="4"/>
        <v>92.31487700000001</v>
      </c>
      <c r="E47" s="953" t="str">
        <f t="shared" si="5"/>
        <v/>
      </c>
      <c r="F47" s="953" t="str">
        <f t="shared" si="6"/>
        <v/>
      </c>
      <c r="G47" s="954" t="str">
        <f t="shared" si="7"/>
        <v/>
      </c>
      <c r="H47" s="952" t="str">
        <f t="shared" si="8"/>
        <v/>
      </c>
      <c r="I47" s="953" t="str">
        <f t="shared" si="9"/>
        <v/>
      </c>
      <c r="J47" s="953" t="str">
        <f t="shared" si="10"/>
        <v/>
      </c>
      <c r="K47" s="953" t="str">
        <f t="shared" si="11"/>
        <v/>
      </c>
      <c r="L47" s="955">
        <f t="shared" si="12"/>
        <v>92.31487700000001</v>
      </c>
      <c r="M47" s="956" t="str">
        <f t="shared" si="13"/>
        <v/>
      </c>
      <c r="N47" s="956" t="str">
        <f t="shared" si="14"/>
        <v/>
      </c>
      <c r="O47" s="956" t="str">
        <f t="shared" si="15"/>
        <v/>
      </c>
      <c r="P47" s="957">
        <f t="shared" si="16"/>
        <v>92.31487700000001</v>
      </c>
      <c r="Q47" s="474"/>
      <c r="R47" s="1455" t="s">
        <v>56</v>
      </c>
      <c r="S47" s="1455">
        <v>92.31487700000001</v>
      </c>
      <c r="AA47" s="1455">
        <v>92.31487700000001</v>
      </c>
      <c r="AM47" s="1188"/>
    </row>
    <row r="48" spans="1:39" ht="20.45" customHeight="1" x14ac:dyDescent="0.25">
      <c r="A48" s="17"/>
      <c r="B48" s="752">
        <f t="shared" si="2"/>
        <v>42</v>
      </c>
      <c r="C48" s="753" t="str">
        <f t="shared" si="3"/>
        <v>Enel Distribución Perú S.A.A.</v>
      </c>
      <c r="D48" s="952" t="str">
        <f t="shared" si="4"/>
        <v/>
      </c>
      <c r="E48" s="953" t="str">
        <f t="shared" si="5"/>
        <v/>
      </c>
      <c r="F48" s="953" t="str">
        <f t="shared" si="6"/>
        <v/>
      </c>
      <c r="G48" s="954" t="str">
        <f t="shared" si="7"/>
        <v/>
      </c>
      <c r="H48" s="952">
        <f t="shared" si="8"/>
        <v>3.6972450000000001</v>
      </c>
      <c r="I48" s="953">
        <f t="shared" si="9"/>
        <v>0.12860500000000002</v>
      </c>
      <c r="J48" s="953" t="str">
        <f t="shared" si="10"/>
        <v/>
      </c>
      <c r="K48" s="953" t="str">
        <f t="shared" si="11"/>
        <v/>
      </c>
      <c r="L48" s="955">
        <f t="shared" si="12"/>
        <v>3.6972450000000001</v>
      </c>
      <c r="M48" s="956">
        <f t="shared" si="13"/>
        <v>0.12860500000000002</v>
      </c>
      <c r="N48" s="956" t="str">
        <f t="shared" si="14"/>
        <v/>
      </c>
      <c r="O48" s="956" t="str">
        <f t="shared" si="15"/>
        <v/>
      </c>
      <c r="P48" s="957">
        <f t="shared" si="16"/>
        <v>3.82585</v>
      </c>
      <c r="Q48" s="474"/>
      <c r="R48" s="1455" t="s">
        <v>1294</v>
      </c>
      <c r="W48" s="1455">
        <v>3.6972450000000001</v>
      </c>
      <c r="X48" s="1455">
        <v>0.12860500000000002</v>
      </c>
      <c r="AA48" s="1455">
        <v>3.82585</v>
      </c>
      <c r="AM48" s="1188"/>
    </row>
    <row r="49" spans="1:39" ht="20.45" customHeight="1" x14ac:dyDescent="0.25">
      <c r="A49" s="17"/>
      <c r="B49" s="752">
        <f t="shared" si="2"/>
        <v>43</v>
      </c>
      <c r="C49" s="753" t="str">
        <f t="shared" si="3"/>
        <v>Enel Generación Perú S.A.A.</v>
      </c>
      <c r="D49" s="952">
        <f t="shared" si="4"/>
        <v>3448.9703539999996</v>
      </c>
      <c r="E49" s="953">
        <f t="shared" si="5"/>
        <v>2808.6952360000005</v>
      </c>
      <c r="F49" s="953" t="str">
        <f t="shared" si="6"/>
        <v/>
      </c>
      <c r="G49" s="954" t="str">
        <f t="shared" si="7"/>
        <v/>
      </c>
      <c r="H49" s="952" t="str">
        <f t="shared" si="8"/>
        <v/>
      </c>
      <c r="I49" s="953" t="str">
        <f t="shared" si="9"/>
        <v/>
      </c>
      <c r="J49" s="953" t="str">
        <f t="shared" si="10"/>
        <v/>
      </c>
      <c r="K49" s="953" t="str">
        <f t="shared" si="11"/>
        <v/>
      </c>
      <c r="L49" s="955">
        <f t="shared" si="12"/>
        <v>3448.9703539999996</v>
      </c>
      <c r="M49" s="956">
        <f t="shared" si="13"/>
        <v>2808.6952360000005</v>
      </c>
      <c r="N49" s="956" t="str">
        <f t="shared" si="14"/>
        <v/>
      </c>
      <c r="O49" s="956" t="str">
        <f t="shared" si="15"/>
        <v/>
      </c>
      <c r="P49" s="957">
        <f t="shared" si="16"/>
        <v>6257.6655900000005</v>
      </c>
      <c r="Q49" s="474"/>
      <c r="R49" s="1455" t="s">
        <v>1260</v>
      </c>
      <c r="S49" s="1455">
        <v>3448.9703539999996</v>
      </c>
      <c r="T49" s="1455">
        <v>2808.6952360000005</v>
      </c>
      <c r="AA49" s="1455">
        <v>6257.6655900000005</v>
      </c>
      <c r="AM49" s="1188"/>
    </row>
    <row r="50" spans="1:39" ht="20.45" customHeight="1" x14ac:dyDescent="0.25">
      <c r="A50" s="17"/>
      <c r="B50" s="752">
        <f t="shared" si="2"/>
        <v>44</v>
      </c>
      <c r="C50" s="753" t="str">
        <f t="shared" si="3"/>
        <v>Enel Generación Piura S.A.</v>
      </c>
      <c r="D50" s="952" t="str">
        <f t="shared" si="4"/>
        <v/>
      </c>
      <c r="E50" s="953">
        <f t="shared" si="5"/>
        <v>624.03506599999992</v>
      </c>
      <c r="F50" s="953" t="str">
        <f t="shared" si="6"/>
        <v/>
      </c>
      <c r="G50" s="954" t="str">
        <f t="shared" si="7"/>
        <v/>
      </c>
      <c r="H50" s="952" t="str">
        <f t="shared" si="8"/>
        <v/>
      </c>
      <c r="I50" s="953" t="str">
        <f t="shared" si="9"/>
        <v/>
      </c>
      <c r="J50" s="953" t="str">
        <f t="shared" si="10"/>
        <v/>
      </c>
      <c r="K50" s="953" t="str">
        <f t="shared" si="11"/>
        <v/>
      </c>
      <c r="L50" s="955" t="str">
        <f t="shared" si="12"/>
        <v/>
      </c>
      <c r="M50" s="956">
        <f t="shared" si="13"/>
        <v>624.03506599999992</v>
      </c>
      <c r="N50" s="956" t="str">
        <f t="shared" si="14"/>
        <v/>
      </c>
      <c r="O50" s="956" t="str">
        <f t="shared" si="15"/>
        <v/>
      </c>
      <c r="P50" s="957">
        <f t="shared" si="16"/>
        <v>624.03506599999992</v>
      </c>
      <c r="Q50" s="474"/>
      <c r="R50" s="1455" t="s">
        <v>1366</v>
      </c>
      <c r="T50" s="1455">
        <v>624.03506599999992</v>
      </c>
      <c r="AA50" s="1455">
        <v>624.03506599999992</v>
      </c>
      <c r="AM50" s="1188"/>
    </row>
    <row r="51" spans="1:39" ht="20.45" customHeight="1" x14ac:dyDescent="0.25">
      <c r="A51" s="17"/>
      <c r="B51" s="752">
        <f t="shared" si="2"/>
        <v>45</v>
      </c>
      <c r="C51" s="753" t="str">
        <f t="shared" si="3"/>
        <v>ENEL Green Power Perú S.A.</v>
      </c>
      <c r="D51" s="952" t="str">
        <f t="shared" si="4"/>
        <v/>
      </c>
      <c r="E51" s="953" t="str">
        <f t="shared" si="5"/>
        <v/>
      </c>
      <c r="F51" s="953">
        <f t="shared" si="6"/>
        <v>435.71469600000012</v>
      </c>
      <c r="G51" s="954">
        <f t="shared" si="7"/>
        <v>619.85533100000032</v>
      </c>
      <c r="H51" s="952" t="str">
        <f t="shared" si="8"/>
        <v/>
      </c>
      <c r="I51" s="953" t="str">
        <f t="shared" si="9"/>
        <v/>
      </c>
      <c r="J51" s="953" t="str">
        <f t="shared" si="10"/>
        <v/>
      </c>
      <c r="K51" s="953" t="str">
        <f t="shared" si="11"/>
        <v/>
      </c>
      <c r="L51" s="955" t="str">
        <f t="shared" si="12"/>
        <v/>
      </c>
      <c r="M51" s="956" t="str">
        <f t="shared" si="13"/>
        <v/>
      </c>
      <c r="N51" s="956">
        <f t="shared" si="14"/>
        <v>435.71469600000012</v>
      </c>
      <c r="O51" s="956">
        <f t="shared" si="15"/>
        <v>619.85533100000032</v>
      </c>
      <c r="P51" s="957">
        <f t="shared" si="16"/>
        <v>1055.5700270000004</v>
      </c>
      <c r="Q51" s="474"/>
      <c r="R51" s="1455" t="s">
        <v>1449</v>
      </c>
      <c r="U51" s="1455">
        <v>435.71469600000012</v>
      </c>
      <c r="V51" s="1455">
        <v>619.85533100000032</v>
      </c>
      <c r="AA51" s="1455">
        <v>1055.5700270000004</v>
      </c>
      <c r="AM51" s="1188"/>
    </row>
    <row r="52" spans="1:39" ht="20.45" customHeight="1" x14ac:dyDescent="0.25">
      <c r="A52" s="17"/>
      <c r="B52" s="752">
        <f t="shared" si="2"/>
        <v>46</v>
      </c>
      <c r="C52" s="753" t="str">
        <f t="shared" si="3"/>
        <v>Energía Eólica S.A.</v>
      </c>
      <c r="D52" s="952" t="str">
        <f t="shared" si="4"/>
        <v/>
      </c>
      <c r="E52" s="953" t="str">
        <f t="shared" si="5"/>
        <v/>
      </c>
      <c r="F52" s="953" t="str">
        <f t="shared" si="6"/>
        <v/>
      </c>
      <c r="G52" s="954">
        <f t="shared" si="7"/>
        <v>516.37456999999995</v>
      </c>
      <c r="H52" s="952" t="str">
        <f t="shared" si="8"/>
        <v/>
      </c>
      <c r="I52" s="953" t="str">
        <f t="shared" si="9"/>
        <v/>
      </c>
      <c r="J52" s="953" t="str">
        <f t="shared" si="10"/>
        <v/>
      </c>
      <c r="K52" s="953" t="str">
        <f t="shared" si="11"/>
        <v/>
      </c>
      <c r="L52" s="955" t="str">
        <f t="shared" si="12"/>
        <v/>
      </c>
      <c r="M52" s="956" t="str">
        <f t="shared" si="13"/>
        <v/>
      </c>
      <c r="N52" s="956" t="str">
        <f t="shared" si="14"/>
        <v/>
      </c>
      <c r="O52" s="956">
        <f t="shared" si="15"/>
        <v>516.37456999999995</v>
      </c>
      <c r="P52" s="957">
        <f t="shared" si="16"/>
        <v>516.37456999999995</v>
      </c>
      <c r="Q52" s="474"/>
      <c r="R52" s="1455" t="s">
        <v>58</v>
      </c>
      <c r="V52" s="1455">
        <v>516.37456999999995</v>
      </c>
      <c r="AA52" s="1455">
        <v>516.37456999999995</v>
      </c>
      <c r="AM52" s="1188"/>
    </row>
    <row r="53" spans="1:39" ht="20.45" customHeight="1" x14ac:dyDescent="0.25">
      <c r="A53" s="17"/>
      <c r="B53" s="752">
        <f t="shared" si="2"/>
        <v>47</v>
      </c>
      <c r="C53" s="753" t="str">
        <f t="shared" si="3"/>
        <v>ENGIE EnergÍa Perú S.A.</v>
      </c>
      <c r="D53" s="952">
        <f t="shared" si="4"/>
        <v>1255.1150439999997</v>
      </c>
      <c r="E53" s="953">
        <f t="shared" si="5"/>
        <v>5112.4037520000002</v>
      </c>
      <c r="F53" s="953">
        <f t="shared" si="6"/>
        <v>104.79160299999999</v>
      </c>
      <c r="G53" s="954" t="str">
        <f t="shared" si="7"/>
        <v/>
      </c>
      <c r="H53" s="952" t="str">
        <f t="shared" si="8"/>
        <v/>
      </c>
      <c r="I53" s="953" t="str">
        <f t="shared" si="9"/>
        <v/>
      </c>
      <c r="J53" s="953" t="str">
        <f t="shared" si="10"/>
        <v/>
      </c>
      <c r="K53" s="953" t="str">
        <f t="shared" si="11"/>
        <v/>
      </c>
      <c r="L53" s="955">
        <f t="shared" si="12"/>
        <v>1255.1150439999997</v>
      </c>
      <c r="M53" s="956">
        <f t="shared" si="13"/>
        <v>5112.4037520000002</v>
      </c>
      <c r="N53" s="956">
        <f t="shared" si="14"/>
        <v>104.79160299999999</v>
      </c>
      <c r="O53" s="956" t="str">
        <f t="shared" si="15"/>
        <v/>
      </c>
      <c r="P53" s="957">
        <f t="shared" si="16"/>
        <v>6472.310399</v>
      </c>
      <c r="Q53" s="474"/>
      <c r="R53" s="1455" t="s">
        <v>1311</v>
      </c>
      <c r="S53" s="1455">
        <v>1255.1150439999997</v>
      </c>
      <c r="T53" s="1455">
        <v>5112.4037520000002</v>
      </c>
      <c r="U53" s="1455">
        <v>104.79160299999999</v>
      </c>
      <c r="AA53" s="1455">
        <v>6472.310399</v>
      </c>
      <c r="AM53" s="1188"/>
    </row>
    <row r="54" spans="1:39" ht="20.45" customHeight="1" x14ac:dyDescent="0.25">
      <c r="A54" s="17"/>
      <c r="B54" s="752">
        <f t="shared" si="2"/>
        <v>48</v>
      </c>
      <c r="C54" s="753" t="str">
        <f t="shared" si="3"/>
        <v>Fénix Power Perú S.A.</v>
      </c>
      <c r="D54" s="952" t="str">
        <f t="shared" si="4"/>
        <v/>
      </c>
      <c r="E54" s="953">
        <f t="shared" si="5"/>
        <v>2860.5593579999995</v>
      </c>
      <c r="F54" s="953" t="str">
        <f t="shared" si="6"/>
        <v/>
      </c>
      <c r="G54" s="954" t="str">
        <f t="shared" si="7"/>
        <v/>
      </c>
      <c r="H54" s="952" t="str">
        <f t="shared" si="8"/>
        <v/>
      </c>
      <c r="I54" s="953" t="str">
        <f t="shared" si="9"/>
        <v/>
      </c>
      <c r="J54" s="953" t="str">
        <f t="shared" si="10"/>
        <v/>
      </c>
      <c r="K54" s="953" t="str">
        <f t="shared" si="11"/>
        <v/>
      </c>
      <c r="L54" s="955" t="str">
        <f t="shared" si="12"/>
        <v/>
      </c>
      <c r="M54" s="956">
        <f t="shared" si="13"/>
        <v>2860.5593579999995</v>
      </c>
      <c r="N54" s="956" t="str">
        <f t="shared" si="14"/>
        <v/>
      </c>
      <c r="O54" s="956" t="str">
        <f t="shared" si="15"/>
        <v/>
      </c>
      <c r="P54" s="957">
        <f t="shared" si="16"/>
        <v>2860.5593579999995</v>
      </c>
      <c r="Q54" s="474"/>
      <c r="R54" s="1455" t="s">
        <v>59</v>
      </c>
      <c r="T54" s="1455">
        <v>2860.5593579999995</v>
      </c>
      <c r="AA54" s="1455">
        <v>2860.5593579999995</v>
      </c>
      <c r="AM54" s="1188"/>
    </row>
    <row r="55" spans="1:39" ht="20.45" customHeight="1" x14ac:dyDescent="0.25">
      <c r="A55" s="17"/>
      <c r="B55" s="752">
        <f t="shared" si="2"/>
        <v>49</v>
      </c>
      <c r="C55" s="753" t="str">
        <f t="shared" si="3"/>
        <v>Generación Andina S.A.C.</v>
      </c>
      <c r="D55" s="952">
        <f t="shared" si="4"/>
        <v>118.31884099999999</v>
      </c>
      <c r="E55" s="953" t="str">
        <f t="shared" si="5"/>
        <v/>
      </c>
      <c r="F55" s="953" t="str">
        <f t="shared" si="6"/>
        <v/>
      </c>
      <c r="G55" s="954" t="str">
        <f t="shared" si="7"/>
        <v/>
      </c>
      <c r="H55" s="952" t="str">
        <f t="shared" si="8"/>
        <v/>
      </c>
      <c r="I55" s="953" t="str">
        <f t="shared" si="9"/>
        <v/>
      </c>
      <c r="J55" s="953" t="str">
        <f t="shared" si="10"/>
        <v/>
      </c>
      <c r="K55" s="953" t="str">
        <f t="shared" si="11"/>
        <v/>
      </c>
      <c r="L55" s="955">
        <f t="shared" si="12"/>
        <v>118.31884099999999</v>
      </c>
      <c r="M55" s="956" t="str">
        <f t="shared" si="13"/>
        <v/>
      </c>
      <c r="N55" s="956" t="str">
        <f t="shared" si="14"/>
        <v/>
      </c>
      <c r="O55" s="956" t="str">
        <f t="shared" si="15"/>
        <v/>
      </c>
      <c r="P55" s="957">
        <f t="shared" si="16"/>
        <v>118.31884099999999</v>
      </c>
      <c r="Q55" s="474"/>
      <c r="R55" s="1455" t="s">
        <v>1666</v>
      </c>
      <c r="S55" s="1455">
        <v>118.31884099999999</v>
      </c>
      <c r="AA55" s="1455">
        <v>118.31884099999999</v>
      </c>
      <c r="AM55" s="1188"/>
    </row>
    <row r="56" spans="1:39" ht="20.45" customHeight="1" x14ac:dyDescent="0.25">
      <c r="A56" s="17"/>
      <c r="B56" s="752">
        <f t="shared" si="2"/>
        <v>50</v>
      </c>
      <c r="C56" s="753" t="str">
        <f t="shared" si="3"/>
        <v>Generadora de Energía del Perú S.A.</v>
      </c>
      <c r="D56" s="952">
        <f t="shared" si="4"/>
        <v>357.13066849749998</v>
      </c>
      <c r="E56" s="953" t="str">
        <f t="shared" si="5"/>
        <v/>
      </c>
      <c r="F56" s="953" t="str">
        <f t="shared" si="6"/>
        <v/>
      </c>
      <c r="G56" s="954" t="str">
        <f t="shared" si="7"/>
        <v/>
      </c>
      <c r="H56" s="952" t="str">
        <f t="shared" si="8"/>
        <v/>
      </c>
      <c r="I56" s="953" t="str">
        <f t="shared" si="9"/>
        <v/>
      </c>
      <c r="J56" s="953" t="str">
        <f t="shared" si="10"/>
        <v/>
      </c>
      <c r="K56" s="953" t="str">
        <f t="shared" si="11"/>
        <v/>
      </c>
      <c r="L56" s="955">
        <f t="shared" si="12"/>
        <v>357.13066849749998</v>
      </c>
      <c r="M56" s="956" t="str">
        <f t="shared" si="13"/>
        <v/>
      </c>
      <c r="N56" s="956" t="str">
        <f t="shared" si="14"/>
        <v/>
      </c>
      <c r="O56" s="956" t="str">
        <f t="shared" si="15"/>
        <v/>
      </c>
      <c r="P56" s="957">
        <f t="shared" si="16"/>
        <v>357.13066849749998</v>
      </c>
      <c r="Q56" s="474"/>
      <c r="R56" s="1455" t="s">
        <v>61</v>
      </c>
      <c r="S56" s="1455">
        <v>357.13066849749998</v>
      </c>
      <c r="AA56" s="1455">
        <v>357.13066849749998</v>
      </c>
      <c r="AM56" s="1188"/>
    </row>
    <row r="57" spans="1:39" ht="20.45" customHeight="1" x14ac:dyDescent="0.25">
      <c r="A57" s="17"/>
      <c r="B57" s="752">
        <f t="shared" si="2"/>
        <v>51</v>
      </c>
      <c r="C57" s="753" t="str">
        <f t="shared" si="3"/>
        <v>Genrent del Peru S.A.C.</v>
      </c>
      <c r="D57" s="952" t="str">
        <f t="shared" si="4"/>
        <v/>
      </c>
      <c r="E57" s="953" t="str">
        <f t="shared" si="5"/>
        <v/>
      </c>
      <c r="F57" s="953" t="str">
        <f t="shared" si="6"/>
        <v/>
      </c>
      <c r="G57" s="954" t="str">
        <f t="shared" si="7"/>
        <v/>
      </c>
      <c r="H57" s="952" t="str">
        <f t="shared" si="8"/>
        <v/>
      </c>
      <c r="I57" s="953">
        <f t="shared" si="9"/>
        <v>332.7207239999999</v>
      </c>
      <c r="J57" s="953" t="str">
        <f t="shared" si="10"/>
        <v/>
      </c>
      <c r="K57" s="953" t="str">
        <f t="shared" si="11"/>
        <v/>
      </c>
      <c r="L57" s="955" t="str">
        <f t="shared" si="12"/>
        <v/>
      </c>
      <c r="M57" s="956">
        <f t="shared" si="13"/>
        <v>332.7207239999999</v>
      </c>
      <c r="N57" s="956" t="str">
        <f t="shared" si="14"/>
        <v/>
      </c>
      <c r="O57" s="956" t="str">
        <f t="shared" si="15"/>
        <v/>
      </c>
      <c r="P57" s="957">
        <f>SUM(L57:O57)</f>
        <v>332.7207239999999</v>
      </c>
      <c r="Q57" s="474"/>
      <c r="R57" s="1455" t="s">
        <v>1379</v>
      </c>
      <c r="X57" s="1455">
        <v>332.7207239999999</v>
      </c>
      <c r="AA57" s="1455">
        <v>332.7207239999999</v>
      </c>
      <c r="AM57" s="1188"/>
    </row>
    <row r="58" spans="1:39" ht="20.45" customHeight="1" x14ac:dyDescent="0.25">
      <c r="A58" s="17"/>
      <c r="B58" s="752">
        <f t="shared" si="2"/>
        <v>52</v>
      </c>
      <c r="C58" s="753" t="str">
        <f t="shared" si="3"/>
        <v>GR Paino S.A.C.</v>
      </c>
      <c r="D58" s="952" t="str">
        <f t="shared" si="4"/>
        <v/>
      </c>
      <c r="E58" s="953" t="str">
        <f t="shared" si="5"/>
        <v/>
      </c>
      <c r="F58" s="953" t="str">
        <f t="shared" si="6"/>
        <v/>
      </c>
      <c r="G58" s="954">
        <f t="shared" si="7"/>
        <v>0.23723</v>
      </c>
      <c r="H58" s="952" t="str">
        <f t="shared" si="8"/>
        <v/>
      </c>
      <c r="I58" s="953" t="str">
        <f t="shared" si="9"/>
        <v/>
      </c>
      <c r="J58" s="953" t="str">
        <f t="shared" si="10"/>
        <v/>
      </c>
      <c r="K58" s="953" t="str">
        <f t="shared" si="11"/>
        <v/>
      </c>
      <c r="L58" s="955" t="str">
        <f t="shared" si="12"/>
        <v/>
      </c>
      <c r="M58" s="956" t="str">
        <f t="shared" si="13"/>
        <v/>
      </c>
      <c r="N58" s="956" t="str">
        <f t="shared" si="14"/>
        <v/>
      </c>
      <c r="O58" s="956">
        <f t="shared" si="15"/>
        <v>0.23723</v>
      </c>
      <c r="P58" s="957">
        <f t="shared" si="16"/>
        <v>0.23723</v>
      </c>
      <c r="Q58" s="474"/>
      <c r="R58" s="1455" t="s">
        <v>1688</v>
      </c>
      <c r="V58" s="1455">
        <v>0.23723</v>
      </c>
      <c r="AA58" s="1455">
        <v>0.23723</v>
      </c>
      <c r="AM58" s="1188"/>
    </row>
    <row r="59" spans="1:39" ht="20.45" customHeight="1" x14ac:dyDescent="0.25">
      <c r="A59" s="17"/>
      <c r="B59" s="752">
        <f t="shared" si="2"/>
        <v>53</v>
      </c>
      <c r="C59" s="753" t="str">
        <f t="shared" si="3"/>
        <v>GR Taruca S.A.C.</v>
      </c>
      <c r="D59" s="952" t="str">
        <f t="shared" si="4"/>
        <v/>
      </c>
      <c r="E59" s="953" t="str">
        <f t="shared" si="5"/>
        <v/>
      </c>
      <c r="F59" s="953" t="str">
        <f t="shared" si="6"/>
        <v/>
      </c>
      <c r="G59" s="954">
        <f t="shared" si="7"/>
        <v>6.4388000000000001E-2</v>
      </c>
      <c r="H59" s="952" t="str">
        <f t="shared" si="8"/>
        <v/>
      </c>
      <c r="I59" s="953" t="str">
        <f t="shared" si="9"/>
        <v/>
      </c>
      <c r="J59" s="953" t="str">
        <f t="shared" si="10"/>
        <v/>
      </c>
      <c r="K59" s="953" t="str">
        <f t="shared" si="11"/>
        <v/>
      </c>
      <c r="L59" s="955" t="str">
        <f t="shared" si="12"/>
        <v/>
      </c>
      <c r="M59" s="956" t="str">
        <f t="shared" si="13"/>
        <v/>
      </c>
      <c r="N59" s="956" t="str">
        <f t="shared" si="14"/>
        <v/>
      </c>
      <c r="O59" s="956">
        <f t="shared" si="15"/>
        <v>6.4388000000000001E-2</v>
      </c>
      <c r="P59" s="957">
        <f t="shared" si="16"/>
        <v>6.4388000000000001E-2</v>
      </c>
      <c r="Q59" s="474"/>
      <c r="R59" s="1455" t="s">
        <v>1691</v>
      </c>
      <c r="V59" s="1455">
        <v>6.4388000000000001E-2</v>
      </c>
      <c r="AA59" s="1455">
        <v>6.4388000000000001E-2</v>
      </c>
      <c r="AM59" s="1188"/>
    </row>
    <row r="60" spans="1:39" ht="20.45" customHeight="1" x14ac:dyDescent="0.25">
      <c r="A60" s="17"/>
      <c r="B60" s="752">
        <f t="shared" si="2"/>
        <v>54</v>
      </c>
      <c r="C60" s="753" t="str">
        <f t="shared" si="3"/>
        <v>GTS Majes S.A.C.</v>
      </c>
      <c r="D60" s="952" t="str">
        <f t="shared" si="4"/>
        <v/>
      </c>
      <c r="E60" s="953" t="str">
        <f t="shared" si="5"/>
        <v/>
      </c>
      <c r="F60" s="953">
        <f t="shared" si="6"/>
        <v>42.980727999999992</v>
      </c>
      <c r="G60" s="954" t="str">
        <f t="shared" si="7"/>
        <v/>
      </c>
      <c r="H60" s="952" t="str">
        <f t="shared" si="8"/>
        <v/>
      </c>
      <c r="I60" s="953" t="str">
        <f t="shared" si="9"/>
        <v/>
      </c>
      <c r="J60" s="953" t="str">
        <f t="shared" si="10"/>
        <v/>
      </c>
      <c r="K60" s="953" t="str">
        <f t="shared" si="11"/>
        <v/>
      </c>
      <c r="L60" s="955" t="str">
        <f t="shared" si="12"/>
        <v/>
      </c>
      <c r="M60" s="956" t="str">
        <f t="shared" si="13"/>
        <v/>
      </c>
      <c r="N60" s="956">
        <f t="shared" si="14"/>
        <v>42.980727999999992</v>
      </c>
      <c r="O60" s="956" t="str">
        <f t="shared" si="15"/>
        <v/>
      </c>
      <c r="P60" s="957">
        <f t="shared" si="16"/>
        <v>42.980727999999992</v>
      </c>
      <c r="Q60" s="474"/>
      <c r="R60" s="1455" t="s">
        <v>63</v>
      </c>
      <c r="U60" s="1455">
        <v>42.980727999999992</v>
      </c>
      <c r="AA60" s="1455">
        <v>42.980727999999992</v>
      </c>
      <c r="AM60" s="1188"/>
    </row>
    <row r="61" spans="1:39" ht="20.45" customHeight="1" x14ac:dyDescent="0.25">
      <c r="A61" s="17"/>
      <c r="B61" s="752">
        <f t="shared" si="2"/>
        <v>55</v>
      </c>
      <c r="C61" s="753" t="str">
        <f t="shared" si="3"/>
        <v>GTS Repartición S.A.C.</v>
      </c>
      <c r="D61" s="952" t="str">
        <f t="shared" si="4"/>
        <v/>
      </c>
      <c r="E61" s="953" t="str">
        <f t="shared" si="5"/>
        <v/>
      </c>
      <c r="F61" s="953">
        <f t="shared" si="6"/>
        <v>41.780493999999997</v>
      </c>
      <c r="G61" s="954" t="str">
        <f t="shared" si="7"/>
        <v/>
      </c>
      <c r="H61" s="952" t="str">
        <f t="shared" si="8"/>
        <v/>
      </c>
      <c r="I61" s="953" t="str">
        <f t="shared" si="9"/>
        <v/>
      </c>
      <c r="J61" s="953" t="str">
        <f t="shared" si="10"/>
        <v/>
      </c>
      <c r="K61" s="953" t="str">
        <f t="shared" si="11"/>
        <v/>
      </c>
      <c r="L61" s="955" t="str">
        <f t="shared" si="12"/>
        <v/>
      </c>
      <c r="M61" s="956" t="str">
        <f t="shared" si="13"/>
        <v/>
      </c>
      <c r="N61" s="956">
        <f t="shared" si="14"/>
        <v>41.780493999999997</v>
      </c>
      <c r="O61" s="956" t="str">
        <f t="shared" si="15"/>
        <v/>
      </c>
      <c r="P61" s="957">
        <f t="shared" si="16"/>
        <v>41.780493999999997</v>
      </c>
      <c r="Q61" s="474"/>
      <c r="R61" s="1455" t="s">
        <v>64</v>
      </c>
      <c r="U61" s="1455">
        <v>41.780493999999997</v>
      </c>
      <c r="AA61" s="1455">
        <v>41.780493999999997</v>
      </c>
      <c r="AM61" s="1188"/>
    </row>
    <row r="62" spans="1:39" ht="20.45" customHeight="1" x14ac:dyDescent="0.25">
      <c r="A62" s="17"/>
      <c r="B62" s="752">
        <f t="shared" si="2"/>
        <v>56</v>
      </c>
      <c r="C62" s="753" t="str">
        <f t="shared" si="3"/>
        <v>Hidrandina S.A.</v>
      </c>
      <c r="D62" s="952">
        <f t="shared" si="4"/>
        <v>34.166399000000006</v>
      </c>
      <c r="E62" s="953" t="str">
        <f t="shared" si="5"/>
        <v/>
      </c>
      <c r="F62" s="953" t="str">
        <f t="shared" si="6"/>
        <v/>
      </c>
      <c r="G62" s="954" t="str">
        <f t="shared" si="7"/>
        <v/>
      </c>
      <c r="H62" s="952">
        <f t="shared" si="8"/>
        <v>2.4006589999999997</v>
      </c>
      <c r="I62" s="953">
        <f t="shared" si="9"/>
        <v>1.6185999999999999E-2</v>
      </c>
      <c r="J62" s="953" t="str">
        <f t="shared" si="10"/>
        <v/>
      </c>
      <c r="K62" s="953" t="str">
        <f t="shared" si="11"/>
        <v/>
      </c>
      <c r="L62" s="955">
        <f t="shared" si="12"/>
        <v>36.567058000000003</v>
      </c>
      <c r="M62" s="956">
        <f t="shared" si="13"/>
        <v>1.6185999999999999E-2</v>
      </c>
      <c r="N62" s="956" t="str">
        <f t="shared" si="14"/>
        <v/>
      </c>
      <c r="O62" s="956" t="str">
        <f t="shared" si="15"/>
        <v/>
      </c>
      <c r="P62" s="957">
        <f t="shared" si="16"/>
        <v>36.583244000000001</v>
      </c>
      <c r="Q62" s="474"/>
      <c r="R62" s="1455" t="s">
        <v>1476</v>
      </c>
      <c r="S62" s="1455">
        <v>34.166399000000006</v>
      </c>
      <c r="W62" s="1455">
        <v>2.4006589999999997</v>
      </c>
      <c r="X62" s="1455">
        <v>1.6185999999999999E-2</v>
      </c>
      <c r="AA62" s="1455">
        <v>36.583244000000001</v>
      </c>
      <c r="AM62" s="1188"/>
    </row>
    <row r="63" spans="1:39" ht="20.45" customHeight="1" x14ac:dyDescent="0.25">
      <c r="A63" s="17"/>
      <c r="B63" s="752">
        <f t="shared" si="2"/>
        <v>57</v>
      </c>
      <c r="C63" s="753" t="str">
        <f t="shared" si="3"/>
        <v>Hidro Pátapo S.A.C.</v>
      </c>
      <c r="D63" s="952">
        <f t="shared" si="4"/>
        <v>1.8364777499999998</v>
      </c>
      <c r="E63" s="953" t="str">
        <f t="shared" si="5"/>
        <v/>
      </c>
      <c r="F63" s="953" t="str">
        <f t="shared" si="6"/>
        <v/>
      </c>
      <c r="G63" s="954" t="str">
        <f t="shared" si="7"/>
        <v/>
      </c>
      <c r="H63" s="952" t="str">
        <f t="shared" si="8"/>
        <v/>
      </c>
      <c r="I63" s="953" t="str">
        <f t="shared" si="9"/>
        <v/>
      </c>
      <c r="J63" s="953" t="str">
        <f t="shared" si="10"/>
        <v/>
      </c>
      <c r="K63" s="953" t="str">
        <f t="shared" si="11"/>
        <v/>
      </c>
      <c r="L63" s="955">
        <f t="shared" si="12"/>
        <v>1.8364777499999998</v>
      </c>
      <c r="M63" s="956" t="str">
        <f t="shared" si="13"/>
        <v/>
      </c>
      <c r="N63" s="956" t="str">
        <f t="shared" si="14"/>
        <v/>
      </c>
      <c r="O63" s="956" t="str">
        <f t="shared" si="15"/>
        <v/>
      </c>
      <c r="P63" s="957">
        <f>SUM(L63:O63)</f>
        <v>1.8364777499999998</v>
      </c>
      <c r="Q63" s="474"/>
      <c r="R63" s="1455" t="s">
        <v>1583</v>
      </c>
      <c r="S63" s="1455">
        <v>1.8364777499999998</v>
      </c>
      <c r="AA63" s="1455">
        <v>1.8364777499999998</v>
      </c>
      <c r="AM63" s="1188"/>
    </row>
    <row r="64" spans="1:39" ht="20.45" customHeight="1" x14ac:dyDescent="0.25">
      <c r="A64" s="17"/>
      <c r="B64" s="752">
        <f t="shared" si="2"/>
        <v>58</v>
      </c>
      <c r="C64" s="753" t="str">
        <f t="shared" si="3"/>
        <v>Hidrocañete S.A.</v>
      </c>
      <c r="D64" s="952">
        <f t="shared" si="4"/>
        <v>27.154900000000001</v>
      </c>
      <c r="E64" s="953" t="str">
        <f t="shared" si="5"/>
        <v/>
      </c>
      <c r="F64" s="953" t="str">
        <f t="shared" si="6"/>
        <v/>
      </c>
      <c r="G64" s="954" t="str">
        <f t="shared" si="7"/>
        <v/>
      </c>
      <c r="H64" s="952" t="str">
        <f t="shared" si="8"/>
        <v/>
      </c>
      <c r="I64" s="953" t="str">
        <f t="shared" si="9"/>
        <v/>
      </c>
      <c r="J64" s="953" t="str">
        <f t="shared" si="10"/>
        <v/>
      </c>
      <c r="K64" s="953" t="str">
        <f t="shared" si="11"/>
        <v/>
      </c>
      <c r="L64" s="955">
        <f t="shared" si="12"/>
        <v>27.154900000000001</v>
      </c>
      <c r="M64" s="956" t="str">
        <f t="shared" si="13"/>
        <v/>
      </c>
      <c r="N64" s="956" t="str">
        <f t="shared" si="14"/>
        <v/>
      </c>
      <c r="O64" s="956" t="str">
        <f t="shared" si="15"/>
        <v/>
      </c>
      <c r="P64" s="957">
        <f t="shared" si="16"/>
        <v>27.154900000000001</v>
      </c>
      <c r="Q64" s="474"/>
      <c r="R64" s="1455" t="s">
        <v>65</v>
      </c>
      <c r="S64" s="1455">
        <v>27.154900000000001</v>
      </c>
      <c r="AA64" s="1455">
        <v>27.154900000000001</v>
      </c>
      <c r="AM64" s="1188"/>
    </row>
    <row r="65" spans="1:39" ht="20.45" customHeight="1" x14ac:dyDescent="0.25">
      <c r="A65" s="17"/>
      <c r="B65" s="752">
        <f t="shared" si="2"/>
        <v>59</v>
      </c>
      <c r="C65" s="753" t="str">
        <f t="shared" si="3"/>
        <v>Hidroeléctrica Huanchor S.A.C.</v>
      </c>
      <c r="D65" s="952">
        <f t="shared" si="4"/>
        <v>143.26754999999997</v>
      </c>
      <c r="E65" s="953" t="str">
        <f t="shared" si="5"/>
        <v/>
      </c>
      <c r="F65" s="953" t="str">
        <f t="shared" si="6"/>
        <v/>
      </c>
      <c r="G65" s="954" t="str">
        <f t="shared" si="7"/>
        <v/>
      </c>
      <c r="H65" s="952" t="str">
        <f t="shared" si="8"/>
        <v/>
      </c>
      <c r="I65" s="953" t="str">
        <f t="shared" si="9"/>
        <v/>
      </c>
      <c r="J65" s="953" t="str">
        <f t="shared" si="10"/>
        <v/>
      </c>
      <c r="K65" s="953" t="str">
        <f t="shared" si="11"/>
        <v/>
      </c>
      <c r="L65" s="955">
        <f t="shared" si="12"/>
        <v>143.26754999999997</v>
      </c>
      <c r="M65" s="956" t="str">
        <f t="shared" si="13"/>
        <v/>
      </c>
      <c r="N65" s="956" t="str">
        <f t="shared" si="14"/>
        <v/>
      </c>
      <c r="O65" s="956" t="str">
        <f t="shared" si="15"/>
        <v/>
      </c>
      <c r="P65" s="957">
        <f>SUM(L65:O65)</f>
        <v>143.26754999999997</v>
      </c>
      <c r="Q65" s="474"/>
      <c r="R65" s="1455" t="s">
        <v>67</v>
      </c>
      <c r="S65" s="1455">
        <v>143.26754999999997</v>
      </c>
      <c r="AA65" s="1455">
        <v>143.26754999999997</v>
      </c>
      <c r="AM65" s="1188"/>
    </row>
    <row r="66" spans="1:39" ht="20.45" customHeight="1" x14ac:dyDescent="0.25">
      <c r="A66" s="17"/>
      <c r="B66" s="752">
        <f t="shared" si="2"/>
        <v>60</v>
      </c>
      <c r="C66" s="753" t="str">
        <f t="shared" si="3"/>
        <v>Huaura Power Group S.A.</v>
      </c>
      <c r="D66" s="952">
        <f t="shared" si="4"/>
        <v>138.28384900000003</v>
      </c>
      <c r="E66" s="953" t="str">
        <f t="shared" si="5"/>
        <v/>
      </c>
      <c r="F66" s="953" t="str">
        <f t="shared" si="6"/>
        <v/>
      </c>
      <c r="G66" s="954" t="str">
        <f t="shared" si="7"/>
        <v/>
      </c>
      <c r="H66" s="952" t="str">
        <f t="shared" si="8"/>
        <v/>
      </c>
      <c r="I66" s="953" t="str">
        <f t="shared" si="9"/>
        <v/>
      </c>
      <c r="J66" s="953" t="str">
        <f t="shared" si="10"/>
        <v/>
      </c>
      <c r="K66" s="953" t="str">
        <f t="shared" si="11"/>
        <v/>
      </c>
      <c r="L66" s="955">
        <f t="shared" si="12"/>
        <v>138.28384900000003</v>
      </c>
      <c r="M66" s="956" t="str">
        <f t="shared" si="13"/>
        <v/>
      </c>
      <c r="N66" s="956" t="str">
        <f t="shared" si="14"/>
        <v/>
      </c>
      <c r="O66" s="956" t="str">
        <f t="shared" si="15"/>
        <v/>
      </c>
      <c r="P66" s="957">
        <f t="shared" si="16"/>
        <v>138.28384900000003</v>
      </c>
      <c r="Q66" s="474"/>
      <c r="R66" s="1455" t="s">
        <v>1337</v>
      </c>
      <c r="S66" s="1455">
        <v>138.28384900000003</v>
      </c>
      <c r="AA66" s="1455">
        <v>138.28384900000003</v>
      </c>
      <c r="AM66" s="1188"/>
    </row>
    <row r="67" spans="1:39" ht="20.45" customHeight="1" x14ac:dyDescent="0.25">
      <c r="A67" s="17"/>
      <c r="B67" s="752">
        <f t="shared" si="2"/>
        <v>61</v>
      </c>
      <c r="C67" s="753" t="str">
        <f t="shared" si="3"/>
        <v xml:space="preserve">Infraestructuras y Energías del Perú S.A.C. </v>
      </c>
      <c r="D67" s="952" t="str">
        <f t="shared" si="4"/>
        <v/>
      </c>
      <c r="E67" s="953">
        <f t="shared" si="5"/>
        <v>8.0017139999999998</v>
      </c>
      <c r="F67" s="953" t="str">
        <f t="shared" si="6"/>
        <v/>
      </c>
      <c r="G67" s="954" t="str">
        <f t="shared" si="7"/>
        <v/>
      </c>
      <c r="H67" s="952" t="str">
        <f t="shared" si="8"/>
        <v/>
      </c>
      <c r="I67" s="953" t="str">
        <f t="shared" si="9"/>
        <v/>
      </c>
      <c r="J67" s="953" t="str">
        <f t="shared" si="10"/>
        <v/>
      </c>
      <c r="K67" s="953" t="str">
        <f t="shared" si="11"/>
        <v/>
      </c>
      <c r="L67" s="955" t="str">
        <f t="shared" si="12"/>
        <v/>
      </c>
      <c r="M67" s="956">
        <f t="shared" si="13"/>
        <v>8.0017139999999998</v>
      </c>
      <c r="N67" s="956" t="str">
        <f t="shared" si="14"/>
        <v/>
      </c>
      <c r="O67" s="956" t="str">
        <f t="shared" si="15"/>
        <v/>
      </c>
      <c r="P67" s="957">
        <f t="shared" si="16"/>
        <v>8.0017139999999998</v>
      </c>
      <c r="Q67" s="474"/>
      <c r="R67" s="1455" t="s">
        <v>1394</v>
      </c>
      <c r="T67" s="1455">
        <v>8.0017139999999998</v>
      </c>
      <c r="AA67" s="1455">
        <v>8.0017139999999998</v>
      </c>
      <c r="AM67" s="1188"/>
    </row>
    <row r="68" spans="1:39" ht="20.45" customHeight="1" x14ac:dyDescent="0.25">
      <c r="A68" s="17"/>
      <c r="B68" s="752">
        <f t="shared" si="2"/>
        <v>62</v>
      </c>
      <c r="C68" s="753" t="str">
        <f t="shared" si="3"/>
        <v>Inland Energy S.A.C.</v>
      </c>
      <c r="D68" s="952">
        <f t="shared" si="4"/>
        <v>623.00698</v>
      </c>
      <c r="E68" s="953" t="str">
        <f t="shared" si="5"/>
        <v/>
      </c>
      <c r="F68" s="953" t="str">
        <f t="shared" si="6"/>
        <v/>
      </c>
      <c r="G68" s="954" t="str">
        <f t="shared" si="7"/>
        <v/>
      </c>
      <c r="H68" s="952" t="str">
        <f t="shared" si="8"/>
        <v/>
      </c>
      <c r="I68" s="953" t="str">
        <f t="shared" si="9"/>
        <v/>
      </c>
      <c r="J68" s="953" t="str">
        <f t="shared" si="10"/>
        <v/>
      </c>
      <c r="K68" s="953" t="str">
        <f t="shared" si="11"/>
        <v/>
      </c>
      <c r="L68" s="955">
        <f t="shared" si="12"/>
        <v>623.00698</v>
      </c>
      <c r="M68" s="956" t="str">
        <f t="shared" si="13"/>
        <v/>
      </c>
      <c r="N68" s="956" t="str">
        <f t="shared" si="14"/>
        <v/>
      </c>
      <c r="O68" s="956" t="str">
        <f t="shared" si="15"/>
        <v/>
      </c>
      <c r="P68" s="957">
        <f t="shared" si="16"/>
        <v>623.00698</v>
      </c>
      <c r="Q68" s="474"/>
      <c r="R68" s="1455" t="s">
        <v>1533</v>
      </c>
      <c r="S68" s="1455">
        <v>623.00698</v>
      </c>
      <c r="AA68" s="1455">
        <v>623.00698</v>
      </c>
      <c r="AM68" s="1188"/>
    </row>
    <row r="69" spans="1:39" ht="20.45" customHeight="1" x14ac:dyDescent="0.25">
      <c r="A69" s="17"/>
      <c r="B69" s="752">
        <f t="shared" si="2"/>
        <v>63</v>
      </c>
      <c r="C69" s="753" t="str">
        <f t="shared" si="3"/>
        <v>Kallpa Generación S.A.</v>
      </c>
      <c r="D69" s="952">
        <f t="shared" si="4"/>
        <v>3057.2273110000001</v>
      </c>
      <c r="E69" s="953">
        <f t="shared" si="5"/>
        <v>4311.0456439999998</v>
      </c>
      <c r="F69" s="953" t="str">
        <f t="shared" si="6"/>
        <v/>
      </c>
      <c r="G69" s="954" t="str">
        <f t="shared" si="7"/>
        <v/>
      </c>
      <c r="H69" s="952" t="str">
        <f t="shared" si="8"/>
        <v/>
      </c>
      <c r="I69" s="953" t="str">
        <f t="shared" si="9"/>
        <v/>
      </c>
      <c r="J69" s="953" t="str">
        <f t="shared" si="10"/>
        <v/>
      </c>
      <c r="K69" s="953" t="str">
        <f t="shared" si="11"/>
        <v/>
      </c>
      <c r="L69" s="955">
        <f t="shared" si="12"/>
        <v>3057.2273110000001</v>
      </c>
      <c r="M69" s="956">
        <f t="shared" si="13"/>
        <v>4311.0456439999998</v>
      </c>
      <c r="N69" s="956" t="str">
        <f t="shared" si="14"/>
        <v/>
      </c>
      <c r="O69" s="956" t="str">
        <f t="shared" si="15"/>
        <v/>
      </c>
      <c r="P69" s="957">
        <f t="shared" si="16"/>
        <v>7368.2729550000004</v>
      </c>
      <c r="Q69" s="474"/>
      <c r="R69" s="1455" t="s">
        <v>72</v>
      </c>
      <c r="S69" s="1455">
        <v>3057.2273110000001</v>
      </c>
      <c r="T69" s="1455">
        <v>4311.0456439999998</v>
      </c>
      <c r="AA69" s="1455">
        <v>7368.2729550000004</v>
      </c>
      <c r="AM69" s="1188"/>
    </row>
    <row r="70" spans="1:39" ht="20.45" customHeight="1" x14ac:dyDescent="0.25">
      <c r="A70" s="17"/>
      <c r="B70" s="752">
        <f t="shared" si="2"/>
        <v>64</v>
      </c>
      <c r="C70" s="753" t="str">
        <f t="shared" si="3"/>
        <v>Maja Energía S.A.C.</v>
      </c>
      <c r="D70" s="952">
        <f t="shared" si="4"/>
        <v>16.030431000000004</v>
      </c>
      <c r="E70" s="953" t="str">
        <f t="shared" si="5"/>
        <v/>
      </c>
      <c r="F70" s="953" t="str">
        <f t="shared" si="6"/>
        <v/>
      </c>
      <c r="G70" s="954" t="str">
        <f t="shared" si="7"/>
        <v/>
      </c>
      <c r="H70" s="952" t="str">
        <f t="shared" si="8"/>
        <v/>
      </c>
      <c r="I70" s="953" t="str">
        <f t="shared" si="9"/>
        <v/>
      </c>
      <c r="J70" s="953" t="str">
        <f t="shared" si="10"/>
        <v/>
      </c>
      <c r="K70" s="953" t="str">
        <f t="shared" si="11"/>
        <v/>
      </c>
      <c r="L70" s="955">
        <f t="shared" si="12"/>
        <v>16.030431000000004</v>
      </c>
      <c r="M70" s="956" t="str">
        <f t="shared" si="13"/>
        <v/>
      </c>
      <c r="N70" s="956" t="str">
        <f t="shared" si="14"/>
        <v/>
      </c>
      <c r="O70" s="956" t="str">
        <f t="shared" si="15"/>
        <v/>
      </c>
      <c r="P70" s="957">
        <f t="shared" si="16"/>
        <v>16.030431000000004</v>
      </c>
      <c r="Q70" s="474"/>
      <c r="R70" s="1455" t="s">
        <v>75</v>
      </c>
      <c r="S70" s="1455">
        <v>16.030431000000004</v>
      </c>
      <c r="AA70" s="1455">
        <v>16.030431000000004</v>
      </c>
      <c r="AM70" s="1188"/>
    </row>
    <row r="71" spans="1:39" ht="20.45" customHeight="1" x14ac:dyDescent="0.25">
      <c r="A71" s="17"/>
      <c r="B71" s="752">
        <f t="shared" si="2"/>
        <v>65</v>
      </c>
      <c r="C71" s="753" t="str">
        <f t="shared" si="3"/>
        <v>Moquegua FV S.A.C.</v>
      </c>
      <c r="D71" s="952" t="str">
        <f t="shared" si="4"/>
        <v/>
      </c>
      <c r="E71" s="953" t="str">
        <f t="shared" si="5"/>
        <v/>
      </c>
      <c r="F71" s="953">
        <f t="shared" si="6"/>
        <v>47.681826999999998</v>
      </c>
      <c r="G71" s="954" t="str">
        <f t="shared" si="7"/>
        <v/>
      </c>
      <c r="H71" s="952" t="str">
        <f t="shared" si="8"/>
        <v/>
      </c>
      <c r="I71" s="953" t="str">
        <f t="shared" si="9"/>
        <v/>
      </c>
      <c r="J71" s="953" t="str">
        <f t="shared" si="10"/>
        <v/>
      </c>
      <c r="K71" s="953" t="str">
        <f t="shared" si="11"/>
        <v/>
      </c>
      <c r="L71" s="955" t="str">
        <f t="shared" si="12"/>
        <v/>
      </c>
      <c r="M71" s="956" t="str">
        <f t="shared" si="13"/>
        <v/>
      </c>
      <c r="N71" s="956">
        <f t="shared" si="14"/>
        <v>47.681826999999998</v>
      </c>
      <c r="O71" s="956" t="str">
        <f t="shared" si="15"/>
        <v/>
      </c>
      <c r="P71" s="957">
        <f t="shared" si="16"/>
        <v>47.681826999999998</v>
      </c>
      <c r="Q71" s="474"/>
      <c r="R71" s="1455" t="s">
        <v>77</v>
      </c>
      <c r="U71" s="1455">
        <v>47.681826999999998</v>
      </c>
      <c r="AA71" s="1455">
        <v>47.681826999999998</v>
      </c>
      <c r="AM71" s="1188"/>
    </row>
    <row r="72" spans="1:39" ht="20.45" customHeight="1" x14ac:dyDescent="0.25">
      <c r="A72" s="17"/>
      <c r="B72" s="752">
        <f t="shared" si="2"/>
        <v>66</v>
      </c>
      <c r="C72" s="753" t="str">
        <f t="shared" si="3"/>
        <v>Orazul Energy Perú S.A.</v>
      </c>
      <c r="D72" s="952">
        <f t="shared" si="4"/>
        <v>2027.285534000001</v>
      </c>
      <c r="E72" s="953" t="str">
        <f t="shared" si="5"/>
        <v/>
      </c>
      <c r="F72" s="953" t="str">
        <f t="shared" si="6"/>
        <v/>
      </c>
      <c r="G72" s="954" t="str">
        <f t="shared" si="7"/>
        <v/>
      </c>
      <c r="H72" s="952" t="str">
        <f t="shared" si="8"/>
        <v/>
      </c>
      <c r="I72" s="953" t="str">
        <f t="shared" si="9"/>
        <v/>
      </c>
      <c r="J72" s="953" t="str">
        <f t="shared" si="10"/>
        <v/>
      </c>
      <c r="K72" s="953" t="str">
        <f t="shared" si="11"/>
        <v/>
      </c>
      <c r="L72" s="955">
        <f t="shared" si="12"/>
        <v>2027.285534000001</v>
      </c>
      <c r="M72" s="956" t="str">
        <f t="shared" si="13"/>
        <v/>
      </c>
      <c r="N72" s="956" t="str">
        <f t="shared" si="14"/>
        <v/>
      </c>
      <c r="O72" s="956" t="str">
        <f t="shared" si="15"/>
        <v/>
      </c>
      <c r="P72" s="957">
        <f>SUM(L72:O72)</f>
        <v>2027.285534000001</v>
      </c>
      <c r="Q72" s="474"/>
      <c r="R72" s="1455" t="s">
        <v>1325</v>
      </c>
      <c r="S72" s="1455">
        <v>2027.285534000001</v>
      </c>
      <c r="AA72" s="1455">
        <v>2027.285534000001</v>
      </c>
      <c r="AM72" s="1188"/>
    </row>
    <row r="73" spans="1:39" ht="20.45" customHeight="1" x14ac:dyDescent="0.25">
      <c r="A73" s="17"/>
      <c r="B73" s="752">
        <f t="shared" ref="B73:B90" si="17">+B72+1</f>
        <v>67</v>
      </c>
      <c r="C73" s="753" t="str">
        <f t="shared" ref="C73:C87" si="18">+R73</f>
        <v>Panamericana Solar S.A.C.</v>
      </c>
      <c r="D73" s="952" t="str">
        <f t="shared" ref="D73:D87" si="19">+IF(S73&lt;&gt;0,S73,"")</f>
        <v/>
      </c>
      <c r="E73" s="953" t="str">
        <f t="shared" ref="E73:E87" si="20">+IF(T73&lt;&gt;0,T73,"")</f>
        <v/>
      </c>
      <c r="F73" s="953">
        <f t="shared" ref="F73:F87" si="21">+IF(U73&lt;&gt;0,U73,"")</f>
        <v>55.647785000000006</v>
      </c>
      <c r="G73" s="954" t="str">
        <f t="shared" ref="G73:G87" si="22">+IF(V73&lt;&gt;0,V73,"")</f>
        <v/>
      </c>
      <c r="H73" s="952" t="str">
        <f t="shared" ref="H73:H87" si="23">+IF(W73&lt;&gt;0,W73,"")</f>
        <v/>
      </c>
      <c r="I73" s="953" t="str">
        <f t="shared" ref="I73:I87" si="24">+IF(X73&lt;&gt;0,X73,"")</f>
        <v/>
      </c>
      <c r="J73" s="953" t="str">
        <f t="shared" ref="J73:J87" si="25">+IF(Y73&lt;&gt;0,Y73,"")</f>
        <v/>
      </c>
      <c r="K73" s="953" t="str">
        <f t="shared" ref="K73:K87" si="26">+IF(Z73&lt;&gt;0,Z73,"")</f>
        <v/>
      </c>
      <c r="L73" s="955" t="str">
        <f t="shared" ref="L73:L87" si="27">+IF((S73+W73)&lt;&gt;0,S73+W73,"")</f>
        <v/>
      </c>
      <c r="M73" s="956" t="str">
        <f t="shared" ref="M73:M87" si="28">+IF((T73+X73)&lt;&gt;0,T73+X73,"")</f>
        <v/>
      </c>
      <c r="N73" s="956">
        <f t="shared" ref="N73:N87" si="29">+IF((U73+Y73)&lt;&gt;0,U73+Y73,"")</f>
        <v>55.647785000000006</v>
      </c>
      <c r="O73" s="956" t="str">
        <f t="shared" ref="O73:O87" si="30">+IF((V73+Z73)&lt;&gt;0,V73+Z73,"")</f>
        <v/>
      </c>
      <c r="P73" s="957">
        <f t="shared" si="16"/>
        <v>55.647785000000006</v>
      </c>
      <c r="Q73" s="474"/>
      <c r="R73" s="1455" t="s">
        <v>79</v>
      </c>
      <c r="U73" s="1455">
        <v>55.647785000000006</v>
      </c>
      <c r="AA73" s="1455">
        <v>55.647785000000006</v>
      </c>
      <c r="AM73" s="1188"/>
    </row>
    <row r="74" spans="1:39" ht="20.45" customHeight="1" x14ac:dyDescent="0.25">
      <c r="A74" s="17"/>
      <c r="B74" s="752">
        <f t="shared" si="17"/>
        <v>68</v>
      </c>
      <c r="C74" s="753" t="str">
        <f t="shared" si="18"/>
        <v>Parque Eolico Marcona S.A.C.</v>
      </c>
      <c r="D74" s="952" t="str">
        <f t="shared" si="19"/>
        <v/>
      </c>
      <c r="E74" s="953" t="str">
        <f t="shared" si="20"/>
        <v/>
      </c>
      <c r="F74" s="953" t="str">
        <f t="shared" si="21"/>
        <v/>
      </c>
      <c r="G74" s="954">
        <f t="shared" si="22"/>
        <v>167.58148800000004</v>
      </c>
      <c r="H74" s="952" t="str">
        <f t="shared" si="23"/>
        <v/>
      </c>
      <c r="I74" s="953" t="str">
        <f t="shared" si="24"/>
        <v/>
      </c>
      <c r="J74" s="953" t="str">
        <f t="shared" si="25"/>
        <v/>
      </c>
      <c r="K74" s="953" t="str">
        <f t="shared" si="26"/>
        <v/>
      </c>
      <c r="L74" s="955" t="str">
        <f t="shared" si="27"/>
        <v/>
      </c>
      <c r="M74" s="956" t="str">
        <f t="shared" si="28"/>
        <v/>
      </c>
      <c r="N74" s="956" t="str">
        <f t="shared" si="29"/>
        <v/>
      </c>
      <c r="O74" s="956">
        <f t="shared" si="30"/>
        <v>167.58148800000004</v>
      </c>
      <c r="P74" s="957">
        <f t="shared" si="16"/>
        <v>167.58148800000004</v>
      </c>
      <c r="Q74" s="474"/>
      <c r="R74" s="1455" t="s">
        <v>1204</v>
      </c>
      <c r="V74" s="1455">
        <v>167.58148800000004</v>
      </c>
      <c r="AA74" s="1455">
        <v>167.58148800000004</v>
      </c>
      <c r="AM74" s="1188"/>
    </row>
    <row r="75" spans="1:39" ht="20.45" customHeight="1" x14ac:dyDescent="0.25">
      <c r="A75" s="17"/>
      <c r="B75" s="752">
        <f t="shared" si="17"/>
        <v>69</v>
      </c>
      <c r="C75" s="753" t="str">
        <f t="shared" si="18"/>
        <v>Parque Eolico Tres Hermanas S.A.C.</v>
      </c>
      <c r="D75" s="952" t="str">
        <f t="shared" si="19"/>
        <v/>
      </c>
      <c r="E75" s="953" t="str">
        <f t="shared" si="20"/>
        <v/>
      </c>
      <c r="F75" s="953" t="str">
        <f t="shared" si="21"/>
        <v/>
      </c>
      <c r="G75" s="954">
        <f t="shared" si="22"/>
        <v>508.76269700000012</v>
      </c>
      <c r="H75" s="952" t="str">
        <f t="shared" si="23"/>
        <v/>
      </c>
      <c r="I75" s="953" t="str">
        <f t="shared" si="24"/>
        <v/>
      </c>
      <c r="J75" s="953" t="str">
        <f t="shared" si="25"/>
        <v/>
      </c>
      <c r="K75" s="953" t="str">
        <f t="shared" si="26"/>
        <v/>
      </c>
      <c r="L75" s="955" t="str">
        <f t="shared" si="27"/>
        <v/>
      </c>
      <c r="M75" s="956" t="str">
        <f t="shared" si="28"/>
        <v/>
      </c>
      <c r="N75" s="956" t="str">
        <f t="shared" si="29"/>
        <v/>
      </c>
      <c r="O75" s="956">
        <f t="shared" si="30"/>
        <v>508.76269700000012</v>
      </c>
      <c r="P75" s="957">
        <f t="shared" si="16"/>
        <v>508.76269700000012</v>
      </c>
      <c r="Q75" s="474"/>
      <c r="R75" s="1455" t="s">
        <v>82</v>
      </c>
      <c r="V75" s="1455">
        <v>508.76269700000012</v>
      </c>
      <c r="AA75" s="1455">
        <v>508.76269700000012</v>
      </c>
      <c r="AM75" s="1188"/>
    </row>
    <row r="76" spans="1:39" ht="20.45" customHeight="1" x14ac:dyDescent="0.25">
      <c r="A76" s="17"/>
      <c r="B76" s="752">
        <f t="shared" si="17"/>
        <v>70</v>
      </c>
      <c r="C76" s="753" t="str">
        <f t="shared" si="18"/>
        <v>Peruana de Inversiones en Energía Renovables S.A.</v>
      </c>
      <c r="D76" s="952">
        <f t="shared" si="19"/>
        <v>35.353169999999992</v>
      </c>
      <c r="E76" s="953" t="str">
        <f t="shared" si="20"/>
        <v/>
      </c>
      <c r="F76" s="953" t="str">
        <f t="shared" si="21"/>
        <v/>
      </c>
      <c r="G76" s="954" t="str">
        <f t="shared" si="22"/>
        <v/>
      </c>
      <c r="H76" s="952" t="str">
        <f t="shared" si="23"/>
        <v/>
      </c>
      <c r="I76" s="953" t="str">
        <f t="shared" si="24"/>
        <v/>
      </c>
      <c r="J76" s="953" t="str">
        <f t="shared" si="25"/>
        <v/>
      </c>
      <c r="K76" s="953" t="str">
        <f t="shared" si="26"/>
        <v/>
      </c>
      <c r="L76" s="955">
        <f t="shared" si="27"/>
        <v>35.353169999999992</v>
      </c>
      <c r="M76" s="956" t="str">
        <f t="shared" si="28"/>
        <v/>
      </c>
      <c r="N76" s="956" t="str">
        <f t="shared" si="29"/>
        <v/>
      </c>
      <c r="O76" s="956" t="str">
        <f t="shared" si="30"/>
        <v/>
      </c>
      <c r="P76" s="957">
        <f t="shared" si="16"/>
        <v>35.353169999999992</v>
      </c>
      <c r="Q76" s="17"/>
      <c r="R76" s="1455" t="s">
        <v>1696</v>
      </c>
      <c r="S76" s="1455">
        <v>35.353169999999992</v>
      </c>
      <c r="AA76" s="1455">
        <v>35.353169999999992</v>
      </c>
      <c r="AM76" s="1188"/>
    </row>
    <row r="77" spans="1:39" ht="20.45" customHeight="1" x14ac:dyDescent="0.25">
      <c r="A77" s="17"/>
      <c r="B77" s="752">
        <f t="shared" si="17"/>
        <v>71</v>
      </c>
      <c r="C77" s="753" t="str">
        <f t="shared" si="18"/>
        <v>Petramas S.A.C.</v>
      </c>
      <c r="D77" s="952" t="str">
        <f t="shared" si="19"/>
        <v/>
      </c>
      <c r="E77" s="953">
        <f t="shared" si="20"/>
        <v>60.374063000000014</v>
      </c>
      <c r="F77" s="953" t="str">
        <f t="shared" si="21"/>
        <v/>
      </c>
      <c r="G77" s="954" t="str">
        <f t="shared" si="22"/>
        <v/>
      </c>
      <c r="H77" s="952" t="str">
        <f t="shared" si="23"/>
        <v/>
      </c>
      <c r="I77" s="953" t="str">
        <f t="shared" si="24"/>
        <v/>
      </c>
      <c r="J77" s="953" t="str">
        <f t="shared" si="25"/>
        <v/>
      </c>
      <c r="K77" s="953" t="str">
        <f t="shared" si="26"/>
        <v/>
      </c>
      <c r="L77" s="955" t="str">
        <f t="shared" si="27"/>
        <v/>
      </c>
      <c r="M77" s="956">
        <f t="shared" si="28"/>
        <v>60.374063000000014</v>
      </c>
      <c r="N77" s="956" t="str">
        <f t="shared" si="29"/>
        <v/>
      </c>
      <c r="O77" s="956" t="str">
        <f t="shared" si="30"/>
        <v/>
      </c>
      <c r="P77" s="957">
        <f t="shared" si="16"/>
        <v>60.374063000000014</v>
      </c>
      <c r="Q77" s="17"/>
      <c r="R77" s="1455" t="s">
        <v>84</v>
      </c>
      <c r="T77" s="1455">
        <v>60.374063000000014</v>
      </c>
      <c r="AA77" s="1455">
        <v>60.374063000000014</v>
      </c>
      <c r="AM77" s="1188"/>
    </row>
    <row r="78" spans="1:39" ht="20.45" customHeight="1" x14ac:dyDescent="0.25">
      <c r="A78" s="17"/>
      <c r="B78" s="752">
        <f t="shared" si="17"/>
        <v>72</v>
      </c>
      <c r="C78" s="753" t="str">
        <f t="shared" si="18"/>
        <v>Planta de Reserva Fría de Generación Éten S.A.</v>
      </c>
      <c r="D78" s="952" t="str">
        <f t="shared" si="19"/>
        <v/>
      </c>
      <c r="E78" s="953">
        <f t="shared" si="20"/>
        <v>1.2882599999999997</v>
      </c>
      <c r="F78" s="953" t="str">
        <f t="shared" si="21"/>
        <v/>
      </c>
      <c r="G78" s="954" t="str">
        <f t="shared" si="22"/>
        <v/>
      </c>
      <c r="H78" s="952" t="str">
        <f t="shared" si="23"/>
        <v/>
      </c>
      <c r="I78" s="953" t="str">
        <f t="shared" si="24"/>
        <v/>
      </c>
      <c r="J78" s="953" t="str">
        <f t="shared" si="25"/>
        <v/>
      </c>
      <c r="K78" s="953" t="str">
        <f t="shared" si="26"/>
        <v/>
      </c>
      <c r="L78" s="955" t="str">
        <f t="shared" si="27"/>
        <v/>
      </c>
      <c r="M78" s="956">
        <f t="shared" si="28"/>
        <v>1.2882599999999997</v>
      </c>
      <c r="N78" s="956" t="str">
        <f t="shared" si="29"/>
        <v/>
      </c>
      <c r="O78" s="956" t="str">
        <f t="shared" si="30"/>
        <v/>
      </c>
      <c r="P78" s="957">
        <f t="shared" si="16"/>
        <v>1.2882599999999997</v>
      </c>
      <c r="Q78" s="17"/>
      <c r="R78" s="1455" t="s">
        <v>86</v>
      </c>
      <c r="T78" s="1455">
        <v>1.2882599999999997</v>
      </c>
      <c r="AA78" s="1455">
        <v>1.2882599999999997</v>
      </c>
      <c r="AM78" s="1188"/>
    </row>
    <row r="79" spans="1:39" ht="20.45" customHeight="1" x14ac:dyDescent="0.25">
      <c r="A79" s="17"/>
      <c r="B79" s="752">
        <f t="shared" si="17"/>
        <v>73</v>
      </c>
      <c r="C79" s="753" t="str">
        <f t="shared" si="18"/>
        <v>Proyecto Especial Chavimochic</v>
      </c>
      <c r="D79" s="952">
        <f t="shared" si="19"/>
        <v>19.945579290919653</v>
      </c>
      <c r="E79" s="953" t="str">
        <f t="shared" si="20"/>
        <v/>
      </c>
      <c r="F79" s="953" t="str">
        <f t="shared" si="21"/>
        <v/>
      </c>
      <c r="G79" s="954" t="str">
        <f t="shared" si="22"/>
        <v/>
      </c>
      <c r="H79" s="952">
        <f t="shared" si="23"/>
        <v>0.85390100136209512</v>
      </c>
      <c r="I79" s="953" t="str">
        <f t="shared" si="24"/>
        <v/>
      </c>
      <c r="J79" s="953" t="str">
        <f t="shared" si="25"/>
        <v/>
      </c>
      <c r="K79" s="953" t="str">
        <f t="shared" si="26"/>
        <v/>
      </c>
      <c r="L79" s="955">
        <f t="shared" si="27"/>
        <v>20.79948029228175</v>
      </c>
      <c r="M79" s="956" t="str">
        <f t="shared" si="28"/>
        <v/>
      </c>
      <c r="N79" s="956" t="str">
        <f t="shared" si="29"/>
        <v/>
      </c>
      <c r="O79" s="956" t="str">
        <f t="shared" si="30"/>
        <v/>
      </c>
      <c r="P79" s="957">
        <f t="shared" si="16"/>
        <v>20.79948029228175</v>
      </c>
      <c r="Q79" s="17"/>
      <c r="R79" s="1455" t="s">
        <v>70</v>
      </c>
      <c r="S79" s="1455">
        <v>19.945579290919653</v>
      </c>
      <c r="W79" s="1455">
        <v>0.85390100136209512</v>
      </c>
      <c r="X79" s="1455">
        <v>0</v>
      </c>
      <c r="AA79" s="1455">
        <v>20.79948029228175</v>
      </c>
      <c r="AM79" s="1188"/>
    </row>
    <row r="80" spans="1:39" ht="20.45" customHeight="1" x14ac:dyDescent="0.25">
      <c r="A80" s="17"/>
      <c r="B80" s="752">
        <f t="shared" si="17"/>
        <v>74</v>
      </c>
      <c r="C80" s="753" t="str">
        <f t="shared" si="18"/>
        <v>Samay I S.A.</v>
      </c>
      <c r="D80" s="952" t="str">
        <f t="shared" si="19"/>
        <v/>
      </c>
      <c r="E80" s="953">
        <f t="shared" si="20"/>
        <v>7.8040959999999995</v>
      </c>
      <c r="F80" s="953" t="str">
        <f t="shared" si="21"/>
        <v/>
      </c>
      <c r="G80" s="954" t="str">
        <f t="shared" si="22"/>
        <v/>
      </c>
      <c r="H80" s="952" t="str">
        <f t="shared" si="23"/>
        <v/>
      </c>
      <c r="I80" s="953" t="str">
        <f t="shared" si="24"/>
        <v/>
      </c>
      <c r="J80" s="953" t="str">
        <f t="shared" si="25"/>
        <v/>
      </c>
      <c r="K80" s="953" t="str">
        <f t="shared" si="26"/>
        <v/>
      </c>
      <c r="L80" s="955" t="str">
        <f t="shared" si="27"/>
        <v/>
      </c>
      <c r="M80" s="956">
        <f t="shared" si="28"/>
        <v>7.8040959999999995</v>
      </c>
      <c r="N80" s="956" t="str">
        <f t="shared" si="29"/>
        <v/>
      </c>
      <c r="O80" s="956" t="str">
        <f t="shared" si="30"/>
        <v/>
      </c>
      <c r="P80" s="957">
        <f t="shared" si="16"/>
        <v>7.8040959999999995</v>
      </c>
      <c r="Q80" s="17"/>
      <c r="R80" s="1455" t="s">
        <v>1375</v>
      </c>
      <c r="T80" s="1455">
        <v>7.8040959999999995</v>
      </c>
      <c r="AA80" s="1455">
        <v>7.8040959999999995</v>
      </c>
      <c r="AM80" s="1188"/>
    </row>
    <row r="81" spans="1:39" ht="20.45" customHeight="1" x14ac:dyDescent="0.25">
      <c r="A81" s="17"/>
      <c r="B81" s="752">
        <f t="shared" si="17"/>
        <v>75</v>
      </c>
      <c r="C81" s="753" t="str">
        <f t="shared" si="18"/>
        <v>SDF Energía S.A.C.</v>
      </c>
      <c r="D81" s="952" t="str">
        <f t="shared" si="19"/>
        <v/>
      </c>
      <c r="E81" s="953">
        <f t="shared" si="20"/>
        <v>63.772594000000012</v>
      </c>
      <c r="F81" s="953" t="str">
        <f t="shared" si="21"/>
        <v/>
      </c>
      <c r="G81" s="954" t="str">
        <f t="shared" si="22"/>
        <v/>
      </c>
      <c r="H81" s="952" t="str">
        <f t="shared" si="23"/>
        <v/>
      </c>
      <c r="I81" s="953" t="str">
        <f t="shared" si="24"/>
        <v/>
      </c>
      <c r="J81" s="953" t="str">
        <f t="shared" si="25"/>
        <v/>
      </c>
      <c r="K81" s="953" t="str">
        <f t="shared" si="26"/>
        <v/>
      </c>
      <c r="L81" s="955" t="str">
        <f t="shared" si="27"/>
        <v/>
      </c>
      <c r="M81" s="956">
        <f t="shared" si="28"/>
        <v>63.772594000000012</v>
      </c>
      <c r="N81" s="956" t="str">
        <f t="shared" si="29"/>
        <v/>
      </c>
      <c r="O81" s="956" t="str">
        <f t="shared" si="30"/>
        <v/>
      </c>
      <c r="P81" s="957">
        <f t="shared" si="16"/>
        <v>63.772594000000012</v>
      </c>
      <c r="Q81" s="17"/>
      <c r="R81" s="1455" t="s">
        <v>88</v>
      </c>
      <c r="T81" s="1455">
        <v>63.772594000000012</v>
      </c>
      <c r="AA81" s="1455">
        <v>63.772594000000012</v>
      </c>
      <c r="AM81" s="1188"/>
    </row>
    <row r="82" spans="1:39" ht="20.45" customHeight="1" x14ac:dyDescent="0.25">
      <c r="A82" s="17"/>
      <c r="B82" s="752">
        <f t="shared" si="17"/>
        <v>76</v>
      </c>
      <c r="C82" s="753" t="str">
        <f t="shared" si="18"/>
        <v>Shougang Generación Eléctrica S.A.A.</v>
      </c>
      <c r="D82" s="952" t="str">
        <f t="shared" si="19"/>
        <v/>
      </c>
      <c r="E82" s="953">
        <f t="shared" si="20"/>
        <v>8.6928970000000003</v>
      </c>
      <c r="F82" s="953" t="str">
        <f t="shared" si="21"/>
        <v/>
      </c>
      <c r="G82" s="954" t="str">
        <f t="shared" si="22"/>
        <v/>
      </c>
      <c r="H82" s="952" t="str">
        <f t="shared" si="23"/>
        <v/>
      </c>
      <c r="I82" s="953" t="str">
        <f t="shared" si="24"/>
        <v/>
      </c>
      <c r="J82" s="953" t="str">
        <f t="shared" si="25"/>
        <v/>
      </c>
      <c r="K82" s="953" t="str">
        <f t="shared" si="26"/>
        <v/>
      </c>
      <c r="L82" s="955" t="str">
        <f t="shared" si="27"/>
        <v/>
      </c>
      <c r="M82" s="956">
        <f t="shared" si="28"/>
        <v>8.6928970000000003</v>
      </c>
      <c r="N82" s="956" t="str">
        <f t="shared" si="29"/>
        <v/>
      </c>
      <c r="O82" s="956" t="str">
        <f t="shared" si="30"/>
        <v/>
      </c>
      <c r="P82" s="957">
        <f t="shared" si="16"/>
        <v>8.6928970000000003</v>
      </c>
      <c r="Q82" s="17"/>
      <c r="R82" s="1455" t="s">
        <v>1474</v>
      </c>
      <c r="T82" s="1455">
        <v>8.6928970000000003</v>
      </c>
      <c r="AA82" s="1455">
        <v>8.6928970000000003</v>
      </c>
      <c r="AM82" s="1188"/>
    </row>
    <row r="83" spans="1:39" ht="20.45" customHeight="1" x14ac:dyDescent="0.25">
      <c r="A83" s="17"/>
      <c r="B83" s="752">
        <f t="shared" si="17"/>
        <v>77</v>
      </c>
      <c r="C83" s="753" t="str">
        <f t="shared" si="18"/>
        <v>Sindicato Energético S.A.</v>
      </c>
      <c r="D83" s="952">
        <f t="shared" si="19"/>
        <v>323.90646100000015</v>
      </c>
      <c r="E83" s="953" t="str">
        <f t="shared" si="20"/>
        <v/>
      </c>
      <c r="F83" s="953" t="str">
        <f t="shared" si="21"/>
        <v/>
      </c>
      <c r="G83" s="954" t="str">
        <f t="shared" si="22"/>
        <v/>
      </c>
      <c r="H83" s="952" t="str">
        <f t="shared" si="23"/>
        <v/>
      </c>
      <c r="I83" s="953" t="str">
        <f t="shared" si="24"/>
        <v/>
      </c>
      <c r="J83" s="953" t="str">
        <f t="shared" si="25"/>
        <v/>
      </c>
      <c r="K83" s="953" t="str">
        <f t="shared" si="26"/>
        <v/>
      </c>
      <c r="L83" s="955">
        <f t="shared" si="27"/>
        <v>323.90646100000015</v>
      </c>
      <c r="M83" s="956" t="str">
        <f t="shared" si="28"/>
        <v/>
      </c>
      <c r="N83" s="956" t="str">
        <f t="shared" si="29"/>
        <v/>
      </c>
      <c r="O83" s="956" t="str">
        <f t="shared" si="30"/>
        <v/>
      </c>
      <c r="P83" s="957">
        <f t="shared" ref="P83:P87" si="31">SUM(L83:O83)</f>
        <v>323.90646100000015</v>
      </c>
      <c r="Q83" s="17"/>
      <c r="R83" s="1455" t="s">
        <v>91</v>
      </c>
      <c r="S83" s="1455">
        <v>323.90646100000015</v>
      </c>
      <c r="AA83" s="1455">
        <v>323.90646100000015</v>
      </c>
      <c r="AM83" s="1188"/>
    </row>
    <row r="84" spans="1:39" ht="20.45" customHeight="1" x14ac:dyDescent="0.25">
      <c r="A84" s="17"/>
      <c r="B84" s="752">
        <f t="shared" si="17"/>
        <v>78</v>
      </c>
      <c r="C84" s="753" t="str">
        <f t="shared" si="18"/>
        <v>Sociedad Eléctrica del Sur Oeste S.A.</v>
      </c>
      <c r="D84" s="952" t="str">
        <f t="shared" si="19"/>
        <v/>
      </c>
      <c r="E84" s="953">
        <f t="shared" si="20"/>
        <v>0.11663999999999998</v>
      </c>
      <c r="F84" s="953" t="str">
        <f t="shared" si="21"/>
        <v/>
      </c>
      <c r="G84" s="954" t="str">
        <f t="shared" si="22"/>
        <v/>
      </c>
      <c r="H84" s="952" t="str">
        <f t="shared" si="23"/>
        <v/>
      </c>
      <c r="I84" s="953">
        <f t="shared" si="24"/>
        <v>2.8691870000000006</v>
      </c>
      <c r="J84" s="953" t="str">
        <f t="shared" si="25"/>
        <v/>
      </c>
      <c r="K84" s="953" t="str">
        <f t="shared" si="26"/>
        <v/>
      </c>
      <c r="L84" s="955" t="str">
        <f t="shared" si="27"/>
        <v/>
      </c>
      <c r="M84" s="956">
        <f t="shared" si="28"/>
        <v>2.9858270000000005</v>
      </c>
      <c r="N84" s="956" t="str">
        <f t="shared" si="29"/>
        <v/>
      </c>
      <c r="O84" s="956" t="str">
        <f t="shared" si="30"/>
        <v/>
      </c>
      <c r="P84" s="957">
        <f t="shared" si="31"/>
        <v>2.9858270000000005</v>
      </c>
      <c r="Q84" s="17"/>
      <c r="R84" s="1455" t="s">
        <v>1224</v>
      </c>
      <c r="S84" s="1455">
        <v>0</v>
      </c>
      <c r="T84" s="1455">
        <v>0.11663999999999998</v>
      </c>
      <c r="X84" s="1455">
        <v>2.8691870000000006</v>
      </c>
      <c r="AA84" s="1455">
        <v>2.9858270000000005</v>
      </c>
      <c r="AM84" s="1188"/>
    </row>
    <row r="85" spans="1:39" ht="20.45" customHeight="1" x14ac:dyDescent="0.25">
      <c r="A85" s="17"/>
      <c r="B85" s="752">
        <f t="shared" si="17"/>
        <v>79</v>
      </c>
      <c r="C85" s="753" t="str">
        <f t="shared" si="18"/>
        <v>Sociedad Minera Cerro Verde S.A.A.</v>
      </c>
      <c r="D85" s="952" t="str">
        <f t="shared" si="19"/>
        <v/>
      </c>
      <c r="E85" s="953">
        <f t="shared" si="20"/>
        <v>0.77230599999999994</v>
      </c>
      <c r="F85" s="953" t="str">
        <f t="shared" si="21"/>
        <v/>
      </c>
      <c r="G85" s="954" t="str">
        <f t="shared" si="22"/>
        <v/>
      </c>
      <c r="H85" s="952" t="str">
        <f t="shared" si="23"/>
        <v/>
      </c>
      <c r="I85" s="953" t="str">
        <f t="shared" si="24"/>
        <v/>
      </c>
      <c r="J85" s="953" t="str">
        <f t="shared" si="25"/>
        <v/>
      </c>
      <c r="K85" s="953" t="str">
        <f t="shared" si="26"/>
        <v/>
      </c>
      <c r="L85" s="955" t="str">
        <f t="shared" si="27"/>
        <v/>
      </c>
      <c r="M85" s="956">
        <f t="shared" si="28"/>
        <v>0.77230599999999994</v>
      </c>
      <c r="N85" s="956" t="str">
        <f t="shared" si="29"/>
        <v/>
      </c>
      <c r="O85" s="956" t="str">
        <f t="shared" si="30"/>
        <v/>
      </c>
      <c r="P85" s="957">
        <f t="shared" si="31"/>
        <v>0.77230599999999994</v>
      </c>
      <c r="Q85" s="17"/>
      <c r="R85" s="1455" t="s">
        <v>1360</v>
      </c>
      <c r="T85" s="1455">
        <v>0.77230599999999994</v>
      </c>
      <c r="AA85" s="1455">
        <v>0.77230599999999994</v>
      </c>
      <c r="AM85" s="1188"/>
    </row>
    <row r="86" spans="1:39" ht="20.45" customHeight="1" x14ac:dyDescent="0.25">
      <c r="A86" s="17"/>
      <c r="B86" s="752">
        <f t="shared" si="17"/>
        <v>80</v>
      </c>
      <c r="C86" s="753" t="str">
        <f t="shared" si="18"/>
        <v>Statkraft Perú S.A.</v>
      </c>
      <c r="D86" s="952">
        <f t="shared" si="19"/>
        <v>2245.7923049999995</v>
      </c>
      <c r="E86" s="953" t="str">
        <f t="shared" si="20"/>
        <v/>
      </c>
      <c r="F86" s="953" t="str">
        <f t="shared" si="21"/>
        <v/>
      </c>
      <c r="G86" s="954" t="str">
        <f t="shared" si="22"/>
        <v/>
      </c>
      <c r="H86" s="952" t="str">
        <f t="shared" si="23"/>
        <v/>
      </c>
      <c r="I86" s="953" t="str">
        <f t="shared" si="24"/>
        <v/>
      </c>
      <c r="J86" s="953" t="str">
        <f t="shared" si="25"/>
        <v/>
      </c>
      <c r="K86" s="953" t="str">
        <f t="shared" si="26"/>
        <v/>
      </c>
      <c r="L86" s="955">
        <f t="shared" si="27"/>
        <v>2245.7923049999995</v>
      </c>
      <c r="M86" s="956" t="str">
        <f t="shared" si="28"/>
        <v/>
      </c>
      <c r="N86" s="956" t="str">
        <f t="shared" si="29"/>
        <v/>
      </c>
      <c r="O86" s="956" t="str">
        <f t="shared" si="30"/>
        <v/>
      </c>
      <c r="P86" s="957">
        <f t="shared" si="31"/>
        <v>2245.7923049999995</v>
      </c>
      <c r="Q86" s="17"/>
      <c r="R86" s="1455" t="s">
        <v>95</v>
      </c>
      <c r="S86" s="1455">
        <v>2245.7923049999995</v>
      </c>
      <c r="AA86" s="1455">
        <v>2245.7923049999995</v>
      </c>
      <c r="AM86" s="1188"/>
    </row>
    <row r="87" spans="1:39" ht="20.45" customHeight="1" x14ac:dyDescent="0.25">
      <c r="A87" s="17"/>
      <c r="B87" s="752">
        <f t="shared" si="17"/>
        <v>81</v>
      </c>
      <c r="C87" s="753" t="str">
        <f t="shared" si="18"/>
        <v>Tacna Solar S.A.C.</v>
      </c>
      <c r="D87" s="952" t="str">
        <f t="shared" si="19"/>
        <v/>
      </c>
      <c r="E87" s="953" t="str">
        <f t="shared" si="20"/>
        <v/>
      </c>
      <c r="F87" s="953">
        <f t="shared" si="21"/>
        <v>49.530982000000002</v>
      </c>
      <c r="G87" s="954" t="str">
        <f t="shared" si="22"/>
        <v/>
      </c>
      <c r="H87" s="952" t="str">
        <f t="shared" si="23"/>
        <v/>
      </c>
      <c r="I87" s="953" t="str">
        <f t="shared" si="24"/>
        <v/>
      </c>
      <c r="J87" s="953" t="str">
        <f t="shared" si="25"/>
        <v/>
      </c>
      <c r="K87" s="953" t="str">
        <f t="shared" si="26"/>
        <v/>
      </c>
      <c r="L87" s="955" t="str">
        <f t="shared" si="27"/>
        <v/>
      </c>
      <c r="M87" s="956" t="str">
        <f t="shared" si="28"/>
        <v/>
      </c>
      <c r="N87" s="956">
        <f t="shared" si="29"/>
        <v>49.530982000000002</v>
      </c>
      <c r="O87" s="956" t="str">
        <f t="shared" si="30"/>
        <v/>
      </c>
      <c r="P87" s="957">
        <f t="shared" si="31"/>
        <v>49.530982000000002</v>
      </c>
      <c r="Q87" s="17"/>
      <c r="R87" s="1455" t="s">
        <v>97</v>
      </c>
      <c r="U87" s="1455">
        <v>49.530982000000002</v>
      </c>
      <c r="AA87" s="1455">
        <v>49.530982000000002</v>
      </c>
      <c r="AM87" s="1188"/>
    </row>
    <row r="88" spans="1:39" ht="20.45" customHeight="1" x14ac:dyDescent="0.25">
      <c r="A88" s="17"/>
      <c r="B88" s="752">
        <f t="shared" si="17"/>
        <v>82</v>
      </c>
      <c r="C88" s="753" t="str">
        <f t="shared" ref="C88:C90" si="32">+R88</f>
        <v>Termochilca S.A.</v>
      </c>
      <c r="D88" s="952" t="str">
        <f t="shared" ref="D88:D90" si="33">+IF(S88&lt;&gt;0,S88,"")</f>
        <v/>
      </c>
      <c r="E88" s="953">
        <f t="shared" ref="E88:E90" si="34">+IF(T88&lt;&gt;0,T88,"")</f>
        <v>1088.570813</v>
      </c>
      <c r="F88" s="953" t="str">
        <f t="shared" ref="F88:F90" si="35">+IF(U88&lt;&gt;0,U88,"")</f>
        <v/>
      </c>
      <c r="G88" s="954" t="str">
        <f t="shared" ref="G88:G90" si="36">+IF(V88&lt;&gt;0,V88,"")</f>
        <v/>
      </c>
      <c r="H88" s="952" t="str">
        <f t="shared" ref="H88:H90" si="37">+IF(W88&lt;&gt;0,W88,"")</f>
        <v/>
      </c>
      <c r="I88" s="953" t="str">
        <f t="shared" ref="I88:I90" si="38">+IF(X88&lt;&gt;0,X88,"")</f>
        <v/>
      </c>
      <c r="J88" s="953" t="str">
        <f t="shared" ref="J88:J90" si="39">+IF(Y88&lt;&gt;0,Y88,"")</f>
        <v/>
      </c>
      <c r="K88" s="953" t="str">
        <f t="shared" ref="K88:K90" si="40">+IF(Z88&lt;&gt;0,Z88,"")</f>
        <v/>
      </c>
      <c r="L88" s="955" t="str">
        <f t="shared" ref="L88:L90" si="41">+IF((S88+W88)&lt;&gt;0,S88+W88,"")</f>
        <v/>
      </c>
      <c r="M88" s="956">
        <f t="shared" ref="M88:M90" si="42">+IF((T88+X88)&lt;&gt;0,T88+X88,"")</f>
        <v>1088.570813</v>
      </c>
      <c r="N88" s="956" t="str">
        <f t="shared" ref="N88:N90" si="43">+IF((U88+Y88)&lt;&gt;0,U88+Y88,"")</f>
        <v/>
      </c>
      <c r="O88" s="956" t="str">
        <f t="shared" ref="O88:O90" si="44">+IF((V88+Z88)&lt;&gt;0,V88+Z88,"")</f>
        <v/>
      </c>
      <c r="P88" s="957">
        <f t="shared" ref="P88:P90" si="45">SUM(L88:O88)</f>
        <v>1088.570813</v>
      </c>
      <c r="Q88" s="17"/>
      <c r="R88" s="1455" t="s">
        <v>297</v>
      </c>
      <c r="T88" s="1455">
        <v>1088.570813</v>
      </c>
      <c r="AA88" s="1455">
        <v>1088.570813</v>
      </c>
      <c r="AM88" s="1188"/>
    </row>
    <row r="89" spans="1:39" ht="20.45" customHeight="1" x14ac:dyDescent="0.25">
      <c r="A89" s="17"/>
      <c r="B89" s="752">
        <f t="shared" si="17"/>
        <v>83</v>
      </c>
      <c r="C89" s="753" t="str">
        <f t="shared" si="32"/>
        <v>Termoselva S.R.L.</v>
      </c>
      <c r="D89" s="952" t="str">
        <f t="shared" si="33"/>
        <v/>
      </c>
      <c r="E89" s="953">
        <f t="shared" si="34"/>
        <v>73.957240999999996</v>
      </c>
      <c r="F89" s="953" t="str">
        <f t="shared" si="35"/>
        <v/>
      </c>
      <c r="G89" s="954" t="str">
        <f t="shared" si="36"/>
        <v/>
      </c>
      <c r="H89" s="952" t="str">
        <f t="shared" si="37"/>
        <v/>
      </c>
      <c r="I89" s="953" t="str">
        <f t="shared" si="38"/>
        <v/>
      </c>
      <c r="J89" s="953" t="str">
        <f t="shared" si="39"/>
        <v/>
      </c>
      <c r="K89" s="953" t="str">
        <f t="shared" si="40"/>
        <v/>
      </c>
      <c r="L89" s="955" t="str">
        <f t="shared" si="41"/>
        <v/>
      </c>
      <c r="M89" s="956">
        <f t="shared" si="42"/>
        <v>73.957240999999996</v>
      </c>
      <c r="N89" s="956" t="str">
        <f t="shared" si="43"/>
        <v/>
      </c>
      <c r="O89" s="956" t="str">
        <f t="shared" si="44"/>
        <v/>
      </c>
      <c r="P89" s="957">
        <f t="shared" si="45"/>
        <v>73.957240999999996</v>
      </c>
      <c r="Q89" s="17"/>
      <c r="R89" s="1455" t="s">
        <v>100</v>
      </c>
      <c r="T89" s="1455">
        <v>73.957240999999996</v>
      </c>
      <c r="AA89" s="1455">
        <v>73.957240999999996</v>
      </c>
      <c r="AM89" s="1188"/>
    </row>
    <row r="90" spans="1:39" ht="20.45" customHeight="1" thickBot="1" x14ac:dyDescent="0.3">
      <c r="A90" s="17"/>
      <c r="B90" s="752">
        <f t="shared" si="17"/>
        <v>84</v>
      </c>
      <c r="C90" s="753" t="str">
        <f t="shared" si="32"/>
        <v>Municipios, Comunidades,Caserios, ets. (*)</v>
      </c>
      <c r="D90" s="952" t="str">
        <f t="shared" si="33"/>
        <v/>
      </c>
      <c r="E90" s="953" t="str">
        <f t="shared" si="34"/>
        <v/>
      </c>
      <c r="F90" s="953" t="str">
        <f t="shared" si="35"/>
        <v/>
      </c>
      <c r="G90" s="954" t="str">
        <f t="shared" si="36"/>
        <v/>
      </c>
      <c r="H90" s="952">
        <f t="shared" si="37"/>
        <v>25.172736</v>
      </c>
      <c r="I90" s="953">
        <f t="shared" si="38"/>
        <v>18.982919999999996</v>
      </c>
      <c r="J90" s="953" t="str">
        <f t="shared" si="39"/>
        <v/>
      </c>
      <c r="K90" s="953">
        <f t="shared" si="40"/>
        <v>1.2263999999999999</v>
      </c>
      <c r="L90" s="955">
        <f t="shared" si="41"/>
        <v>25.172736</v>
      </c>
      <c r="M90" s="956">
        <f t="shared" si="42"/>
        <v>18.982919999999996</v>
      </c>
      <c r="N90" s="956" t="str">
        <f t="shared" si="43"/>
        <v/>
      </c>
      <c r="O90" s="956">
        <f t="shared" si="44"/>
        <v>1.2263999999999999</v>
      </c>
      <c r="P90" s="957">
        <f t="shared" si="45"/>
        <v>45.382055999999992</v>
      </c>
      <c r="Q90" s="17"/>
      <c r="R90" s="1455" t="s">
        <v>1628</v>
      </c>
      <c r="W90" s="1455">
        <v>25.172736</v>
      </c>
      <c r="X90" s="1455">
        <v>18.982919999999996</v>
      </c>
      <c r="Z90" s="1455">
        <v>1.2263999999999999</v>
      </c>
      <c r="AA90" s="1455">
        <v>45.382055999999992</v>
      </c>
      <c r="AM90" s="1188"/>
    </row>
    <row r="91" spans="1:39" ht="20.45" customHeight="1" thickTop="1" thickBot="1" x14ac:dyDescent="0.3">
      <c r="A91" s="17"/>
      <c r="B91" s="2153" t="s">
        <v>309</v>
      </c>
      <c r="C91" s="2154"/>
      <c r="D91" s="959">
        <f t="shared" ref="D91:P91" si="46">SUM(D7:D90)</f>
        <v>29837.375290538414</v>
      </c>
      <c r="E91" s="960">
        <f t="shared" si="46"/>
        <v>17775.534458999995</v>
      </c>
      <c r="F91" s="960">
        <f t="shared" si="46"/>
        <v>778.12811500000009</v>
      </c>
      <c r="G91" s="960">
        <f t="shared" si="46"/>
        <v>1812.8757040000003</v>
      </c>
      <c r="H91" s="959">
        <f t="shared" si="46"/>
        <v>58.084650001362093</v>
      </c>
      <c r="I91" s="960">
        <f t="shared" si="46"/>
        <v>393.7187239999999</v>
      </c>
      <c r="J91" s="960">
        <f t="shared" si="46"/>
        <v>7.8016999999999989E-2</v>
      </c>
      <c r="K91" s="960">
        <f t="shared" si="46"/>
        <v>1.2263999999999999</v>
      </c>
      <c r="L91" s="961">
        <f t="shared" si="46"/>
        <v>29895.459940539771</v>
      </c>
      <c r="M91" s="962">
        <f t="shared" si="46"/>
        <v>18169.253182999997</v>
      </c>
      <c r="N91" s="962">
        <f t="shared" si="46"/>
        <v>778.20613200000003</v>
      </c>
      <c r="O91" s="963">
        <f t="shared" si="46"/>
        <v>1814.1021040000003</v>
      </c>
      <c r="P91" s="964">
        <f t="shared" si="46"/>
        <v>50657.02135953978</v>
      </c>
      <c r="Q91" s="17"/>
      <c r="R91" s="1455" t="s">
        <v>389</v>
      </c>
      <c r="S91" s="1455">
        <v>29837.375290538414</v>
      </c>
      <c r="T91" s="1455">
        <v>17775.534458999995</v>
      </c>
      <c r="U91" s="1455">
        <v>778.12811500000009</v>
      </c>
      <c r="V91" s="1455">
        <v>1812.8757040000003</v>
      </c>
      <c r="W91" s="1455">
        <v>58.084650001362093</v>
      </c>
      <c r="X91" s="1455">
        <v>393.7187239999999</v>
      </c>
      <c r="Y91" s="1455">
        <v>7.8016999999999989E-2</v>
      </c>
      <c r="Z91" s="1455">
        <v>1.2263999999999999</v>
      </c>
      <c r="AA91" s="1455">
        <v>50657.02135953978</v>
      </c>
    </row>
    <row r="92" spans="1:39" ht="20.45" customHeight="1" thickBot="1" x14ac:dyDescent="0.3">
      <c r="A92" s="17"/>
      <c r="B92" s="2155"/>
      <c r="C92" s="2156"/>
      <c r="D92" s="2157">
        <f>+SUM(D91:G91)</f>
        <v>50203.913568538403</v>
      </c>
      <c r="E92" s="2158"/>
      <c r="F92" s="2158"/>
      <c r="G92" s="2159"/>
      <c r="H92" s="2157">
        <f>+SUM(H91:K91)</f>
        <v>453.10779100136199</v>
      </c>
      <c r="I92" s="2158"/>
      <c r="J92" s="2158"/>
      <c r="K92" s="2159"/>
      <c r="L92" s="2157">
        <f>+SUM(L91:O91)</f>
        <v>50657.021359539765</v>
      </c>
      <c r="M92" s="2158"/>
      <c r="N92" s="2158"/>
      <c r="O92" s="2159"/>
      <c r="P92" s="754"/>
      <c r="Q92" s="17"/>
    </row>
    <row r="93" spans="1:39" x14ac:dyDescent="0.25">
      <c r="A93" s="17"/>
      <c r="B93" s="28" t="s">
        <v>299</v>
      </c>
      <c r="C93" s="729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725"/>
      <c r="Q93" s="17"/>
    </row>
    <row r="94" spans="1:39" x14ac:dyDescent="0.25">
      <c r="B94" s="205"/>
      <c r="C94" s="730"/>
      <c r="D94" s="726"/>
      <c r="E94" s="726"/>
      <c r="F94" s="726"/>
      <c r="G94" s="726"/>
      <c r="H94" s="726"/>
      <c r="I94" s="726"/>
      <c r="J94" s="726"/>
      <c r="K94" s="726"/>
      <c r="L94" s="395"/>
      <c r="M94" s="395"/>
      <c r="N94" s="726"/>
      <c r="O94" s="726"/>
      <c r="P94" s="16"/>
    </row>
    <row r="95" spans="1:39" x14ac:dyDescent="0.25">
      <c r="Z95" s="1553"/>
    </row>
  </sheetData>
  <mergeCells count="10">
    <mergeCell ref="B91:C92"/>
    <mergeCell ref="D92:G92"/>
    <mergeCell ref="H92:K92"/>
    <mergeCell ref="L92:O92"/>
    <mergeCell ref="P5:P6"/>
    <mergeCell ref="B5:B6"/>
    <mergeCell ref="D5:G5"/>
    <mergeCell ref="H5:K5"/>
    <mergeCell ref="L5:O5"/>
    <mergeCell ref="C5:C6"/>
  </mergeCells>
  <pageMargins left="0.78740157480314965" right="0.59055118110236227" top="0.59055118110236227" bottom="0.59055118110236227" header="0.35433070866141736" footer="0.59055118110236227"/>
  <pageSetup paperSize="9" scale="42" fitToHeight="0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A1:X151"/>
  <sheetViews>
    <sheetView view="pageBreakPreview" zoomScale="90" zoomScaleNormal="70" zoomScaleSheetLayoutView="90" workbookViewId="0">
      <selection activeCell="K6" sqref="K6"/>
    </sheetView>
  </sheetViews>
  <sheetFormatPr baseColWidth="10" defaultRowHeight="15" x14ac:dyDescent="0.25"/>
  <cols>
    <col min="1" max="4" width="17.7109375" customWidth="1"/>
    <col min="5" max="5" width="18.7109375" customWidth="1"/>
    <col min="6" max="8" width="17.7109375" customWidth="1"/>
    <col min="9" max="9" width="16.85546875" customWidth="1"/>
    <col min="11" max="11" width="20.140625" style="1455" bestFit="1" customWidth="1"/>
    <col min="12" max="12" width="15.42578125" style="1455" bestFit="1" customWidth="1"/>
    <col min="13" max="13" width="16.140625" style="1455" customWidth="1"/>
    <col min="14" max="14" width="12.5703125" style="1455" customWidth="1"/>
    <col min="15" max="15" width="17.5703125" style="1455" bestFit="1" customWidth="1"/>
    <col min="16" max="16" width="29.42578125" style="1455" bestFit="1" customWidth="1"/>
    <col min="17" max="17" width="11.42578125" style="1455"/>
    <col min="18" max="18" width="18" style="1455" bestFit="1" customWidth="1"/>
    <col min="19" max="19" width="29" style="1455" bestFit="1" customWidth="1"/>
    <col min="20" max="20" width="29.28515625" style="1455" bestFit="1" customWidth="1"/>
    <col min="21" max="22" width="11.42578125" style="1455"/>
    <col min="23" max="23" width="17.5703125" style="1455" bestFit="1" customWidth="1"/>
    <col min="24" max="24" width="29.28515625" style="1455" bestFit="1" customWidth="1"/>
  </cols>
  <sheetData>
    <row r="1" spans="1:16" x14ac:dyDescent="0.25">
      <c r="A1" s="34"/>
      <c r="B1" s="34"/>
      <c r="C1" s="34"/>
      <c r="D1" s="34"/>
      <c r="E1" s="34"/>
      <c r="F1" s="34"/>
      <c r="G1" s="34"/>
      <c r="H1" s="34"/>
      <c r="I1" s="34"/>
      <c r="J1" s="35"/>
      <c r="K1" s="1554"/>
      <c r="L1" s="1554"/>
      <c r="M1" s="1554"/>
      <c r="N1" s="1554"/>
      <c r="O1" s="1457" t="s">
        <v>1127</v>
      </c>
      <c r="P1" s="1455" t="s">
        <v>1512</v>
      </c>
    </row>
    <row r="2" spans="1:16" x14ac:dyDescent="0.25">
      <c r="A2" s="34"/>
      <c r="B2" s="34"/>
      <c r="C2" s="34"/>
      <c r="D2" s="34"/>
      <c r="E2" s="34"/>
      <c r="F2" s="34"/>
      <c r="G2" s="34"/>
      <c r="H2" s="34"/>
      <c r="I2" s="34"/>
      <c r="J2" s="35"/>
      <c r="K2" s="1554"/>
      <c r="L2" s="1554"/>
      <c r="M2" s="1554"/>
      <c r="N2" s="1554"/>
      <c r="O2" s="1457" t="s">
        <v>1508</v>
      </c>
      <c r="P2" s="1455" t="s">
        <v>1459</v>
      </c>
    </row>
    <row r="3" spans="1:16" x14ac:dyDescent="0.25">
      <c r="A3" s="34"/>
      <c r="B3" s="34"/>
      <c r="C3" s="34"/>
      <c r="D3" s="34"/>
      <c r="E3" s="34"/>
      <c r="F3" s="34"/>
      <c r="G3" s="34"/>
      <c r="H3" s="34"/>
      <c r="I3" s="34"/>
      <c r="J3" s="35"/>
      <c r="K3" s="1555" t="s">
        <v>289</v>
      </c>
      <c r="L3" s="1554"/>
      <c r="M3" s="1554"/>
      <c r="N3" s="1554"/>
      <c r="O3" s="1457" t="s">
        <v>1604</v>
      </c>
      <c r="P3" s="1455" t="s">
        <v>1468</v>
      </c>
    </row>
    <row r="4" spans="1:16" x14ac:dyDescent="0.25">
      <c r="A4" s="34"/>
      <c r="B4" s="34"/>
      <c r="C4" s="34"/>
      <c r="D4" s="34"/>
      <c r="E4" s="34"/>
      <c r="F4" s="34"/>
      <c r="G4" s="34"/>
      <c r="H4" s="34"/>
      <c r="I4" s="34"/>
      <c r="J4" s="35"/>
      <c r="K4" s="1554"/>
      <c r="L4" s="1554"/>
      <c r="M4" s="1554"/>
      <c r="N4" s="1554"/>
    </row>
    <row r="5" spans="1:16" x14ac:dyDescent="0.25">
      <c r="A5" s="34"/>
      <c r="B5" s="34"/>
      <c r="C5" s="34"/>
      <c r="D5" s="34"/>
      <c r="E5" s="34"/>
      <c r="F5" s="34"/>
      <c r="G5" s="34"/>
      <c r="H5" s="34"/>
      <c r="I5" s="34"/>
      <c r="J5" s="35"/>
      <c r="K5" s="1556" t="s">
        <v>312</v>
      </c>
      <c r="L5" s="1557" t="s">
        <v>341</v>
      </c>
      <c r="M5" s="1556" t="s">
        <v>302</v>
      </c>
      <c r="N5" s="1554"/>
      <c r="O5" s="1455" t="s">
        <v>1477</v>
      </c>
      <c r="P5" s="1455" t="s">
        <v>1710</v>
      </c>
    </row>
    <row r="6" spans="1:16" x14ac:dyDescent="0.25">
      <c r="A6" s="34"/>
      <c r="B6" s="34"/>
      <c r="C6" s="34"/>
      <c r="D6" s="34"/>
      <c r="E6" s="34"/>
      <c r="F6" s="34"/>
      <c r="G6" s="34"/>
      <c r="H6" s="34"/>
      <c r="I6" s="34"/>
      <c r="J6" s="35"/>
      <c r="K6" s="1558" t="s">
        <v>73</v>
      </c>
      <c r="L6" s="1559">
        <v>7368.2729550000004</v>
      </c>
      <c r="M6" s="1560">
        <v>0.14545412969908869</v>
      </c>
      <c r="N6" s="1561"/>
      <c r="O6" s="1455" t="s">
        <v>73</v>
      </c>
      <c r="P6" s="1455">
        <v>7368.2729550000004</v>
      </c>
    </row>
    <row r="7" spans="1:16" x14ac:dyDescent="0.25">
      <c r="A7" s="34"/>
      <c r="B7" s="34"/>
      <c r="C7" s="34"/>
      <c r="D7" s="34"/>
      <c r="E7" s="34"/>
      <c r="F7" s="34"/>
      <c r="G7" s="34"/>
      <c r="H7" s="34"/>
      <c r="I7" s="34"/>
      <c r="J7" s="35"/>
      <c r="K7" s="1558" t="s">
        <v>39</v>
      </c>
      <c r="L7" s="1559">
        <v>6984.2829419999989</v>
      </c>
      <c r="M7" s="1560">
        <v>0.13787393641700404</v>
      </c>
      <c r="N7" s="1562"/>
      <c r="O7" s="1455" t="s">
        <v>39</v>
      </c>
      <c r="P7" s="1455">
        <v>6984.2829419999989</v>
      </c>
    </row>
    <row r="8" spans="1:16" x14ac:dyDescent="0.25">
      <c r="A8" s="34"/>
      <c r="B8" s="34"/>
      <c r="C8" s="34"/>
      <c r="D8" s="34"/>
      <c r="E8" s="34"/>
      <c r="F8" s="34"/>
      <c r="G8" s="34"/>
      <c r="H8" s="34"/>
      <c r="I8" s="34"/>
      <c r="J8" s="35"/>
      <c r="K8" s="1558" t="s">
        <v>996</v>
      </c>
      <c r="L8" s="1559">
        <v>6472.310399</v>
      </c>
      <c r="M8" s="1560">
        <v>0.12776729119271699</v>
      </c>
      <c r="N8" s="1562"/>
      <c r="O8" s="1455" t="s">
        <v>996</v>
      </c>
      <c r="P8" s="1455">
        <v>6472.310399</v>
      </c>
    </row>
    <row r="9" spans="1:16" x14ac:dyDescent="0.25">
      <c r="A9" s="34"/>
      <c r="B9" s="34"/>
      <c r="C9" s="34"/>
      <c r="D9" s="34"/>
      <c r="E9" s="34"/>
      <c r="F9" s="34"/>
      <c r="G9" s="34"/>
      <c r="H9" s="34"/>
      <c r="I9" s="34"/>
      <c r="J9" s="35"/>
      <c r="K9" s="1558" t="s">
        <v>993</v>
      </c>
      <c r="L9" s="1559">
        <v>6257.6655900000005</v>
      </c>
      <c r="M9" s="1560">
        <v>0.12353007385858771</v>
      </c>
      <c r="N9" s="1562"/>
      <c r="O9" s="1455" t="s">
        <v>993</v>
      </c>
      <c r="P9" s="1455">
        <v>6257.6655900000005</v>
      </c>
    </row>
    <row r="10" spans="1:16" x14ac:dyDescent="0.25">
      <c r="A10" s="34"/>
      <c r="B10" s="34"/>
      <c r="C10" s="34"/>
      <c r="D10" s="34"/>
      <c r="E10" s="34"/>
      <c r="F10" s="34"/>
      <c r="G10" s="34"/>
      <c r="H10" s="34"/>
      <c r="I10" s="34"/>
      <c r="J10" s="35"/>
      <c r="K10" s="1558" t="s">
        <v>60</v>
      </c>
      <c r="L10" s="1559">
        <v>2860.559358</v>
      </c>
      <c r="M10" s="1560">
        <v>5.646915829687444E-2</v>
      </c>
      <c r="N10" s="1562"/>
      <c r="O10" s="1455" t="s">
        <v>60</v>
      </c>
      <c r="P10" s="1455">
        <v>2860.559358</v>
      </c>
    </row>
    <row r="11" spans="1:16" x14ac:dyDescent="0.25">
      <c r="A11" s="34"/>
      <c r="B11" s="34"/>
      <c r="C11" s="34"/>
      <c r="D11" s="34"/>
      <c r="E11" s="34"/>
      <c r="F11" s="34"/>
      <c r="G11" s="34"/>
      <c r="H11" s="34"/>
      <c r="I11" s="34"/>
      <c r="J11" s="35"/>
      <c r="K11" s="1558" t="s">
        <v>1000</v>
      </c>
      <c r="L11" s="1559">
        <v>2245.7923049999995</v>
      </c>
      <c r="M11" s="1560">
        <v>4.4333287760060354E-2</v>
      </c>
      <c r="N11" s="1562"/>
      <c r="O11" s="1455" t="s">
        <v>1000</v>
      </c>
      <c r="P11" s="1455">
        <v>2245.7923049999995</v>
      </c>
    </row>
    <row r="12" spans="1:16" x14ac:dyDescent="0.25">
      <c r="A12" s="34"/>
      <c r="B12" s="34"/>
      <c r="C12" s="34"/>
      <c r="D12" s="34"/>
      <c r="E12" s="34"/>
      <c r="F12" s="34"/>
      <c r="G12" s="34"/>
      <c r="H12" s="34"/>
      <c r="I12" s="34"/>
      <c r="J12" s="35"/>
      <c r="K12" s="1554" t="s">
        <v>303</v>
      </c>
      <c r="L12" s="1559">
        <v>18468.137810539753</v>
      </c>
      <c r="M12" s="1560">
        <v>0.36457212277566781</v>
      </c>
      <c r="N12" s="1554"/>
      <c r="O12" s="1455" t="s">
        <v>389</v>
      </c>
      <c r="P12" s="1455">
        <v>32188.883548999998</v>
      </c>
    </row>
    <row r="13" spans="1:16" x14ac:dyDescent="0.25">
      <c r="A13" s="34"/>
      <c r="B13" s="34"/>
      <c r="C13" s="34"/>
      <c r="D13" s="34"/>
      <c r="E13" s="34"/>
      <c r="F13" s="34"/>
      <c r="G13" s="34"/>
      <c r="H13" s="34"/>
      <c r="I13" s="34"/>
      <c r="J13" s="35"/>
      <c r="K13" s="1554" t="s">
        <v>337</v>
      </c>
      <c r="L13" s="1559">
        <v>50657.021359539751</v>
      </c>
      <c r="M13" s="1560">
        <v>1.0000000000000002</v>
      </c>
      <c r="N13" s="1554"/>
    </row>
    <row r="14" spans="1:16" x14ac:dyDescent="0.25">
      <c r="A14" s="34"/>
      <c r="B14" s="34"/>
      <c r="C14" s="34"/>
      <c r="D14" s="34"/>
      <c r="E14" s="34"/>
      <c r="F14" s="34"/>
      <c r="G14" s="34"/>
      <c r="H14" s="34"/>
      <c r="I14" s="34"/>
      <c r="J14" s="35"/>
      <c r="K14" s="1554"/>
      <c r="L14" s="1554"/>
      <c r="M14" s="1554"/>
      <c r="N14" s="1554"/>
    </row>
    <row r="15" spans="1:16" x14ac:dyDescent="0.25">
      <c r="A15" s="34"/>
      <c r="B15" s="34"/>
      <c r="C15" s="34"/>
      <c r="D15" s="34"/>
      <c r="E15" s="34"/>
      <c r="F15" s="34"/>
      <c r="G15" s="34"/>
      <c r="H15" s="34"/>
      <c r="I15" s="34"/>
      <c r="J15" s="35"/>
      <c r="K15" s="1554"/>
      <c r="L15" s="1554"/>
      <c r="M15" s="1554"/>
      <c r="N15" s="1554"/>
    </row>
    <row r="16" spans="1:16" x14ac:dyDescent="0.25">
      <c r="A16" s="34"/>
      <c r="B16" s="34"/>
      <c r="C16" s="34"/>
      <c r="D16" s="34"/>
      <c r="E16" s="34"/>
      <c r="F16" s="34"/>
      <c r="G16" s="34"/>
      <c r="H16" s="34"/>
      <c r="I16" s="34"/>
      <c r="J16" s="35"/>
      <c r="K16" s="1554"/>
      <c r="L16" s="1554"/>
      <c r="M16" s="1554"/>
      <c r="N16" s="1554"/>
    </row>
    <row r="17" spans="1:14" x14ac:dyDescent="0.25">
      <c r="A17" s="34"/>
      <c r="B17" s="34"/>
      <c r="C17" s="34"/>
      <c r="D17" s="34"/>
      <c r="E17" s="34"/>
      <c r="F17" s="34"/>
      <c r="G17" s="34"/>
      <c r="H17" s="34"/>
      <c r="I17" s="34"/>
      <c r="J17" s="35"/>
      <c r="K17" s="1554"/>
      <c r="L17" s="1554"/>
      <c r="M17" s="1554"/>
      <c r="N17" s="1554"/>
    </row>
    <row r="18" spans="1:14" x14ac:dyDescent="0.25">
      <c r="A18" s="34"/>
      <c r="B18" s="34"/>
      <c r="C18" s="34"/>
      <c r="D18" s="34"/>
      <c r="E18" s="34"/>
      <c r="F18" s="34"/>
      <c r="G18" s="34"/>
      <c r="H18" s="34"/>
      <c r="I18" s="34"/>
      <c r="J18" s="35"/>
      <c r="K18" s="1554"/>
      <c r="L18" s="1554"/>
      <c r="M18" s="1554"/>
      <c r="N18" s="1554"/>
    </row>
    <row r="19" spans="1:14" x14ac:dyDescent="0.25">
      <c r="A19" s="34"/>
      <c r="B19" s="34"/>
      <c r="C19" s="34"/>
      <c r="D19" s="34"/>
      <c r="E19" s="34"/>
      <c r="F19" s="34"/>
      <c r="G19" s="34"/>
      <c r="H19" s="34"/>
      <c r="I19" s="34"/>
      <c r="J19" s="35"/>
      <c r="K19" s="1554"/>
      <c r="L19" s="1554"/>
      <c r="M19" s="1554"/>
      <c r="N19" s="1554"/>
    </row>
    <row r="20" spans="1:14" x14ac:dyDescent="0.25">
      <c r="A20" s="34"/>
      <c r="B20" s="34"/>
      <c r="C20" s="34"/>
      <c r="D20" s="34"/>
      <c r="E20" s="34"/>
      <c r="F20" s="34"/>
      <c r="G20" s="34"/>
      <c r="H20" s="34"/>
      <c r="I20" s="34"/>
      <c r="J20" s="35"/>
      <c r="K20" s="1554"/>
      <c r="L20" s="1562"/>
      <c r="M20" s="1562"/>
      <c r="N20" s="1563"/>
    </row>
    <row r="21" spans="1:14" x14ac:dyDescent="0.25">
      <c r="A21" s="34"/>
      <c r="B21" s="34"/>
      <c r="C21" s="34"/>
      <c r="D21" s="34"/>
      <c r="E21" s="34"/>
      <c r="F21" s="34"/>
      <c r="G21" s="34"/>
      <c r="H21" s="34"/>
      <c r="I21" s="34"/>
      <c r="J21" s="35"/>
      <c r="K21" s="1554"/>
      <c r="L21" s="1554"/>
      <c r="M21" s="1554"/>
      <c r="N21" s="1554"/>
    </row>
    <row r="22" spans="1:14" x14ac:dyDescent="0.25">
      <c r="A22" s="34"/>
      <c r="B22" s="34"/>
      <c r="C22" s="34"/>
      <c r="D22" s="34"/>
      <c r="E22" s="34"/>
      <c r="F22" s="34"/>
      <c r="G22" s="34"/>
      <c r="H22" s="34"/>
      <c r="I22" s="34"/>
      <c r="J22" s="35"/>
      <c r="K22" s="1554"/>
      <c r="L22" s="1554"/>
      <c r="M22" s="1554"/>
      <c r="N22" s="1562"/>
    </row>
    <row r="23" spans="1:14" x14ac:dyDescent="0.25">
      <c r="A23" s="34"/>
      <c r="B23" s="34"/>
      <c r="C23" s="34"/>
      <c r="D23" s="34"/>
      <c r="E23" s="34"/>
      <c r="F23" s="34"/>
      <c r="G23" s="34"/>
      <c r="H23" s="34"/>
      <c r="I23" s="34"/>
      <c r="J23" s="35"/>
      <c r="K23" s="1554"/>
      <c r="L23" s="1554"/>
      <c r="M23" s="1554"/>
      <c r="N23" s="1554"/>
    </row>
    <row r="24" spans="1:14" x14ac:dyDescent="0.25">
      <c r="A24" s="34"/>
      <c r="B24" s="34"/>
      <c r="C24" s="34"/>
      <c r="D24" s="34"/>
      <c r="E24" s="34"/>
      <c r="F24" s="34"/>
      <c r="G24" s="34"/>
      <c r="H24" s="34"/>
      <c r="I24" s="34"/>
      <c r="J24" s="35"/>
      <c r="K24" s="1554"/>
      <c r="L24" s="1554"/>
      <c r="M24" s="1554"/>
      <c r="N24" s="1554"/>
    </row>
    <row r="25" spans="1:14" x14ac:dyDescent="0.25">
      <c r="A25" s="34"/>
      <c r="B25" s="34"/>
      <c r="C25" s="34"/>
      <c r="D25" s="34"/>
      <c r="E25" s="34"/>
      <c r="F25" s="34"/>
      <c r="G25" s="34"/>
      <c r="H25" s="34"/>
      <c r="I25" s="34"/>
      <c r="J25" s="35"/>
      <c r="K25" s="1554"/>
      <c r="L25" s="1554"/>
      <c r="M25" s="1554"/>
      <c r="N25" s="1554"/>
    </row>
    <row r="26" spans="1:14" x14ac:dyDescent="0.25">
      <c r="A26" s="34"/>
      <c r="B26" s="34"/>
      <c r="C26" s="34"/>
      <c r="D26" s="34"/>
      <c r="E26" s="34"/>
      <c r="F26" s="34"/>
      <c r="G26" s="34"/>
      <c r="H26" s="34"/>
      <c r="I26" s="34"/>
      <c r="J26" s="35"/>
      <c r="K26" s="1554"/>
      <c r="L26" s="1554"/>
      <c r="M26" s="1554"/>
      <c r="N26" s="1554"/>
    </row>
    <row r="27" spans="1:14" x14ac:dyDescent="0.25">
      <c r="A27" s="34"/>
      <c r="B27" s="34"/>
      <c r="C27" s="34"/>
      <c r="D27" s="34"/>
      <c r="E27" s="34"/>
      <c r="F27" s="34"/>
      <c r="G27" s="34"/>
      <c r="H27" s="34"/>
      <c r="I27" s="34"/>
      <c r="J27" s="35"/>
      <c r="K27" s="1554"/>
      <c r="L27" s="1554"/>
      <c r="M27" s="1554"/>
      <c r="N27" s="1554"/>
    </row>
    <row r="28" spans="1:14" x14ac:dyDescent="0.25">
      <c r="A28" s="34"/>
      <c r="B28" s="34"/>
      <c r="C28" s="34"/>
      <c r="D28" s="34"/>
      <c r="E28" s="34"/>
      <c r="F28" s="34"/>
      <c r="G28" s="34"/>
      <c r="H28" s="34"/>
      <c r="I28" s="34"/>
      <c r="J28" s="35"/>
      <c r="K28" s="1554"/>
      <c r="L28" s="1554"/>
      <c r="M28" s="1554"/>
      <c r="N28" s="1554"/>
    </row>
    <row r="29" spans="1:14" x14ac:dyDescent="0.25">
      <c r="A29" s="34"/>
      <c r="B29" s="34"/>
      <c r="C29" s="34"/>
      <c r="D29" s="34"/>
      <c r="E29" s="34"/>
      <c r="F29" s="34"/>
      <c r="G29" s="34"/>
      <c r="H29" s="34"/>
      <c r="I29" s="34"/>
      <c r="J29" s="35"/>
      <c r="K29" s="1554"/>
      <c r="L29" s="1554"/>
      <c r="M29" s="1554"/>
      <c r="N29" s="1554"/>
    </row>
    <row r="30" spans="1:14" x14ac:dyDescent="0.25">
      <c r="A30" s="34"/>
      <c r="B30" s="34"/>
      <c r="C30" s="34"/>
      <c r="D30" s="34"/>
      <c r="E30" s="34"/>
      <c r="F30" s="34"/>
      <c r="G30" s="34"/>
      <c r="H30" s="34"/>
      <c r="I30" s="34"/>
      <c r="J30" s="35"/>
      <c r="K30" s="1554"/>
      <c r="L30" s="1554"/>
      <c r="M30" s="1554"/>
      <c r="N30" s="1554"/>
    </row>
    <row r="31" spans="1:14" x14ac:dyDescent="0.25">
      <c r="A31" s="34"/>
      <c r="B31" s="34"/>
      <c r="C31" s="34"/>
      <c r="D31" s="34"/>
      <c r="E31" s="34"/>
      <c r="F31" s="34"/>
      <c r="G31" s="34"/>
      <c r="H31" s="34"/>
      <c r="I31" s="34"/>
      <c r="J31" s="35"/>
      <c r="K31" s="1554"/>
      <c r="L31" s="1554"/>
      <c r="M31" s="1554"/>
      <c r="N31" s="1554"/>
    </row>
    <row r="32" spans="1:14" x14ac:dyDescent="0.25">
      <c r="A32" s="34"/>
      <c r="B32" s="34"/>
      <c r="C32" s="34"/>
      <c r="D32" s="34"/>
      <c r="E32" s="34"/>
      <c r="F32" s="34"/>
      <c r="G32" s="34"/>
      <c r="H32" s="34"/>
      <c r="I32" s="34"/>
      <c r="J32" s="35"/>
      <c r="K32" s="1554"/>
      <c r="L32" s="1554"/>
      <c r="M32" s="1554"/>
      <c r="N32" s="1554"/>
    </row>
    <row r="33" spans="1:16" x14ac:dyDescent="0.25">
      <c r="A33" s="34"/>
      <c r="B33" s="34"/>
      <c r="C33" s="34"/>
      <c r="D33" s="34"/>
      <c r="E33" s="34"/>
      <c r="F33" s="34"/>
      <c r="G33" s="34"/>
      <c r="H33" s="34"/>
      <c r="I33" s="34"/>
      <c r="J33" s="35"/>
      <c r="K33" s="1554"/>
      <c r="L33" s="1554"/>
      <c r="M33" s="1554"/>
      <c r="N33" s="1554"/>
    </row>
    <row r="34" spans="1:16" x14ac:dyDescent="0.25">
      <c r="A34" s="34"/>
      <c r="B34" s="34"/>
      <c r="C34" s="34"/>
      <c r="D34" s="34"/>
      <c r="E34" s="34"/>
      <c r="F34" s="34"/>
      <c r="G34" s="34"/>
      <c r="H34" s="34"/>
      <c r="I34" s="34"/>
      <c r="J34" s="35"/>
      <c r="K34" s="1554"/>
      <c r="L34" s="1554"/>
      <c r="M34" s="1554"/>
      <c r="N34" s="1554"/>
    </row>
    <row r="35" spans="1:16" x14ac:dyDescent="0.25">
      <c r="A35" s="34"/>
      <c r="B35" s="34"/>
      <c r="C35" s="34"/>
      <c r="D35" s="34"/>
      <c r="E35" s="34"/>
      <c r="F35" s="34"/>
      <c r="G35" s="34"/>
      <c r="H35" s="34"/>
      <c r="I35" s="34"/>
      <c r="J35" s="35"/>
      <c r="K35" s="1554"/>
      <c r="L35" s="1554"/>
      <c r="M35" s="1554"/>
      <c r="N35" s="1554"/>
    </row>
    <row r="36" spans="1:16" x14ac:dyDescent="0.25">
      <c r="A36" s="34"/>
      <c r="B36" s="34"/>
      <c r="C36" s="34"/>
      <c r="D36" s="34"/>
      <c r="E36" s="34"/>
      <c r="F36" s="34"/>
      <c r="G36" s="34"/>
      <c r="H36" s="34"/>
      <c r="I36" s="34"/>
      <c r="J36" s="35"/>
      <c r="K36" s="1554"/>
      <c r="L36" s="1554"/>
      <c r="M36" s="1554"/>
      <c r="N36" s="1554"/>
      <c r="O36" s="1457" t="s">
        <v>1511</v>
      </c>
      <c r="P36" s="1455" t="s">
        <v>1459</v>
      </c>
    </row>
    <row r="37" spans="1:16" x14ac:dyDescent="0.25">
      <c r="A37" s="34"/>
      <c r="B37" s="34"/>
      <c r="C37" s="34"/>
      <c r="D37" s="34"/>
      <c r="E37" s="34"/>
      <c r="F37" s="34"/>
      <c r="G37" s="34"/>
      <c r="H37" s="34"/>
      <c r="I37" s="34"/>
      <c r="J37" s="35"/>
      <c r="K37" s="1554"/>
      <c r="L37" s="1554"/>
      <c r="M37" s="1554"/>
      <c r="N37" s="1554"/>
      <c r="O37" s="1457" t="s">
        <v>1127</v>
      </c>
      <c r="P37" s="1455" t="s">
        <v>1512</v>
      </c>
    </row>
    <row r="38" spans="1:16" x14ac:dyDescent="0.25">
      <c r="A38" s="34"/>
      <c r="B38" s="34"/>
      <c r="C38" s="34"/>
      <c r="D38" s="34"/>
      <c r="E38" s="34"/>
      <c r="F38" s="34"/>
      <c r="G38" s="34"/>
      <c r="H38" s="34"/>
      <c r="I38" s="34"/>
      <c r="J38" s="35"/>
      <c r="K38" s="1555" t="s">
        <v>1075</v>
      </c>
      <c r="L38" s="1554"/>
      <c r="M38" s="1554"/>
      <c r="N38" s="1554"/>
      <c r="O38" s="1457" t="s">
        <v>1508</v>
      </c>
      <c r="P38" s="1455" t="s">
        <v>383</v>
      </c>
    </row>
    <row r="39" spans="1:16" x14ac:dyDescent="0.25">
      <c r="A39" s="34"/>
      <c r="B39" s="34"/>
      <c r="C39" s="34"/>
      <c r="D39" s="34"/>
      <c r="E39" s="34"/>
      <c r="F39" s="34"/>
      <c r="G39" s="34"/>
      <c r="H39" s="34"/>
      <c r="I39" s="34"/>
      <c r="J39" s="35"/>
      <c r="K39" s="1554"/>
      <c r="L39" s="1554"/>
      <c r="M39" s="1554"/>
      <c r="N39" s="1554"/>
      <c r="O39" s="1457" t="s">
        <v>1604</v>
      </c>
      <c r="P39" s="1455" t="s">
        <v>1468</v>
      </c>
    </row>
    <row r="40" spans="1:16" x14ac:dyDescent="0.25">
      <c r="A40" s="34"/>
      <c r="B40" s="34"/>
      <c r="C40" s="34"/>
      <c r="D40" s="34"/>
      <c r="E40" s="34"/>
      <c r="F40" s="34"/>
      <c r="G40" s="34"/>
      <c r="H40" s="34"/>
      <c r="I40" s="34"/>
      <c r="J40" s="35"/>
      <c r="K40" s="1554"/>
      <c r="L40" s="1554"/>
      <c r="M40" s="1554"/>
      <c r="N40" s="1554"/>
    </row>
    <row r="41" spans="1:16" x14ac:dyDescent="0.25">
      <c r="A41" s="34"/>
      <c r="B41" s="34"/>
      <c r="C41" s="34"/>
      <c r="D41" s="34"/>
      <c r="E41" s="34"/>
      <c r="F41" s="34"/>
      <c r="G41" s="34"/>
      <c r="H41" s="34"/>
      <c r="I41" s="34"/>
      <c r="J41" s="35"/>
      <c r="K41" s="1556" t="s">
        <v>300</v>
      </c>
      <c r="L41" s="1557" t="s">
        <v>336</v>
      </c>
      <c r="M41" s="1556" t="s">
        <v>302</v>
      </c>
      <c r="N41" s="1564"/>
      <c r="O41" s="1455" t="s">
        <v>1477</v>
      </c>
      <c r="P41" s="1455" t="s">
        <v>1710</v>
      </c>
    </row>
    <row r="42" spans="1:16" x14ac:dyDescent="0.25">
      <c r="A42" s="34"/>
      <c r="B42" s="34"/>
      <c r="C42" s="34"/>
      <c r="D42" s="34"/>
      <c r="E42" s="34"/>
      <c r="F42" s="34"/>
      <c r="G42" s="34"/>
      <c r="H42" s="34"/>
      <c r="I42" s="34"/>
      <c r="J42" s="36"/>
      <c r="K42" s="1558" t="s">
        <v>39</v>
      </c>
      <c r="L42" s="1559">
        <v>6984.2829419999989</v>
      </c>
      <c r="M42" s="1560">
        <v>0.23362353199754438</v>
      </c>
      <c r="N42" s="1564"/>
      <c r="O42" s="1455" t="s">
        <v>39</v>
      </c>
      <c r="P42" s="1455">
        <v>6984.2829419999989</v>
      </c>
    </row>
    <row r="43" spans="1:16" x14ac:dyDescent="0.25">
      <c r="A43" s="34"/>
      <c r="B43" s="34"/>
      <c r="C43" s="34"/>
      <c r="D43" s="34"/>
      <c r="E43" s="34"/>
      <c r="F43" s="34"/>
      <c r="G43" s="34"/>
      <c r="H43" s="34"/>
      <c r="I43" s="34"/>
      <c r="J43" s="36"/>
      <c r="K43" s="1558" t="s">
        <v>993</v>
      </c>
      <c r="L43" s="1559">
        <v>3448.9703539999991</v>
      </c>
      <c r="M43" s="1560">
        <v>0.1153676966622955</v>
      </c>
      <c r="N43" s="1564"/>
      <c r="O43" s="1455" t="s">
        <v>993</v>
      </c>
      <c r="P43" s="1455">
        <v>3448.9703539999991</v>
      </c>
    </row>
    <row r="44" spans="1:16" x14ac:dyDescent="0.25">
      <c r="A44" s="34"/>
      <c r="B44" s="34"/>
      <c r="C44" s="34"/>
      <c r="D44" s="34"/>
      <c r="E44" s="34"/>
      <c r="F44" s="34"/>
      <c r="G44" s="34"/>
      <c r="H44" s="34"/>
      <c r="I44" s="34"/>
      <c r="J44" s="36"/>
      <c r="K44" s="1558" t="s">
        <v>73</v>
      </c>
      <c r="L44" s="1559">
        <v>3057.2273110000001</v>
      </c>
      <c r="M44" s="1560">
        <v>0.10226393295438962</v>
      </c>
      <c r="N44" s="1564"/>
      <c r="O44" s="1455" t="s">
        <v>73</v>
      </c>
      <c r="P44" s="1455">
        <v>3057.2273110000001</v>
      </c>
    </row>
    <row r="45" spans="1:16" x14ac:dyDescent="0.25">
      <c r="A45" s="34"/>
      <c r="B45" s="34"/>
      <c r="C45" s="34"/>
      <c r="D45" s="34"/>
      <c r="E45" s="34"/>
      <c r="F45" s="34"/>
      <c r="G45" s="34"/>
      <c r="H45" s="34"/>
      <c r="I45" s="34"/>
      <c r="J45" s="36"/>
      <c r="K45" s="1558" t="s">
        <v>1000</v>
      </c>
      <c r="L45" s="1559">
        <v>2245.7923049999995</v>
      </c>
      <c r="M45" s="1560">
        <v>7.51215170954634E-2</v>
      </c>
      <c r="N45" s="1564"/>
      <c r="O45" s="1455" t="s">
        <v>1000</v>
      </c>
      <c r="P45" s="1455">
        <v>2245.7923049999995</v>
      </c>
    </row>
    <row r="46" spans="1:16" x14ac:dyDescent="0.25">
      <c r="A46" s="34"/>
      <c r="B46" s="34"/>
      <c r="C46" s="34"/>
      <c r="D46" s="34"/>
      <c r="E46" s="34"/>
      <c r="F46" s="34"/>
      <c r="G46" s="34"/>
      <c r="H46" s="34"/>
      <c r="I46" s="34"/>
      <c r="J46" s="36"/>
      <c r="K46" s="1558" t="s">
        <v>1324</v>
      </c>
      <c r="L46" s="1559">
        <v>2027.2855340000001</v>
      </c>
      <c r="M46" s="1560">
        <v>6.7812488519398806E-2</v>
      </c>
      <c r="N46" s="1564"/>
      <c r="O46" s="1455" t="s">
        <v>1324</v>
      </c>
      <c r="P46" s="1455">
        <v>2027.2855340000001</v>
      </c>
    </row>
    <row r="47" spans="1:16" x14ac:dyDescent="0.25">
      <c r="A47" s="34"/>
      <c r="B47" s="34"/>
      <c r="C47" s="34"/>
      <c r="D47" s="34"/>
      <c r="E47" s="34"/>
      <c r="F47" s="34"/>
      <c r="G47" s="34"/>
      <c r="H47" s="34"/>
      <c r="I47" s="34"/>
      <c r="J47" s="36"/>
      <c r="K47" s="1558" t="s">
        <v>992</v>
      </c>
      <c r="L47" s="1559">
        <v>1883.8346790000001</v>
      </c>
      <c r="M47" s="1560">
        <v>6.3014072462736187E-2</v>
      </c>
      <c r="N47" s="1564"/>
      <c r="O47" s="1455" t="s">
        <v>992</v>
      </c>
      <c r="P47" s="1455">
        <v>1883.8346790000001</v>
      </c>
    </row>
    <row r="48" spans="1:16" x14ac:dyDescent="0.25">
      <c r="A48" s="34"/>
      <c r="B48" s="34"/>
      <c r="C48" s="34"/>
      <c r="D48" s="34"/>
      <c r="E48" s="34"/>
      <c r="F48" s="34"/>
      <c r="G48" s="34"/>
      <c r="H48" s="34"/>
      <c r="I48" s="34"/>
      <c r="J48" s="35"/>
      <c r="K48" s="1554" t="s">
        <v>303</v>
      </c>
      <c r="L48" s="1559">
        <v>10248.066815539773</v>
      </c>
      <c r="M48" s="1560">
        <v>0.34279676030817208</v>
      </c>
      <c r="N48" s="1565"/>
      <c r="O48" s="1455" t="s">
        <v>389</v>
      </c>
      <c r="P48" s="1455">
        <v>19647.393124999999</v>
      </c>
    </row>
    <row r="49" spans="1:16" x14ac:dyDescent="0.25">
      <c r="A49" s="34"/>
      <c r="B49" s="34"/>
      <c r="C49" s="34"/>
      <c r="D49" s="34"/>
      <c r="E49" s="34"/>
      <c r="F49" s="34"/>
      <c r="G49" s="34"/>
      <c r="H49" s="34"/>
      <c r="I49" s="34"/>
      <c r="J49" s="35"/>
      <c r="K49" s="1554" t="s">
        <v>338</v>
      </c>
      <c r="L49" s="1559">
        <v>29895.459940539771</v>
      </c>
      <c r="M49" s="1560">
        <v>1</v>
      </c>
      <c r="N49" s="1554"/>
      <c r="P49" s="1566"/>
    </row>
    <row r="50" spans="1:16" x14ac:dyDescent="0.25">
      <c r="A50" s="34"/>
      <c r="B50" s="34"/>
      <c r="C50" s="34"/>
      <c r="D50" s="34"/>
      <c r="E50" s="34"/>
      <c r="F50" s="34"/>
      <c r="G50" s="34"/>
      <c r="H50" s="34"/>
      <c r="I50" s="34"/>
      <c r="J50" s="35"/>
      <c r="K50" s="1554"/>
      <c r="L50" s="1554"/>
      <c r="M50" s="1554"/>
      <c r="N50" s="1554"/>
      <c r="O50" s="1467"/>
      <c r="P50" s="1467"/>
    </row>
    <row r="51" spans="1:16" x14ac:dyDescent="0.25">
      <c r="A51" s="34"/>
      <c r="B51" s="34"/>
      <c r="C51" s="34"/>
      <c r="D51" s="34"/>
      <c r="E51" s="34"/>
      <c r="F51" s="34"/>
      <c r="G51" s="34"/>
      <c r="H51" s="34"/>
      <c r="I51" s="34"/>
      <c r="J51" s="35"/>
      <c r="K51" s="1554"/>
      <c r="L51" s="1565"/>
      <c r="M51" s="1554"/>
      <c r="N51" s="1554"/>
    </row>
    <row r="52" spans="1:16" x14ac:dyDescent="0.25">
      <c r="A52" s="34"/>
      <c r="B52" s="34"/>
      <c r="C52" s="34"/>
      <c r="D52" s="34"/>
      <c r="E52" s="34"/>
      <c r="F52" s="34"/>
      <c r="G52" s="34"/>
      <c r="H52" s="34"/>
      <c r="I52" s="34"/>
      <c r="J52" s="35"/>
      <c r="K52" s="1554"/>
      <c r="L52" s="1565"/>
      <c r="M52" s="1554"/>
      <c r="N52" s="1554"/>
    </row>
    <row r="53" spans="1:16" x14ac:dyDescent="0.25">
      <c r="A53" s="34"/>
      <c r="B53" s="34"/>
      <c r="C53" s="34"/>
      <c r="D53" s="34"/>
      <c r="E53" s="34"/>
      <c r="F53" s="34"/>
      <c r="G53" s="34"/>
      <c r="H53" s="34"/>
      <c r="I53" s="34"/>
      <c r="J53" s="35"/>
      <c r="K53" s="1554"/>
      <c r="L53" s="1565"/>
      <c r="M53" s="1554"/>
      <c r="N53" s="1554"/>
    </row>
    <row r="54" spans="1:16" x14ac:dyDescent="0.25">
      <c r="A54" s="34"/>
      <c r="B54" s="34"/>
      <c r="C54" s="34"/>
      <c r="D54" s="34"/>
      <c r="E54" s="34"/>
      <c r="F54" s="34"/>
      <c r="G54" s="34"/>
      <c r="H54" s="34"/>
      <c r="I54" s="34"/>
      <c r="J54" s="35"/>
      <c r="K54" s="1567"/>
      <c r="L54" s="1565"/>
      <c r="M54" s="1562"/>
      <c r="N54" s="1563"/>
    </row>
    <row r="55" spans="1:16" x14ac:dyDescent="0.25">
      <c r="A55" s="34"/>
      <c r="B55" s="34"/>
      <c r="C55" s="34"/>
      <c r="D55" s="34"/>
      <c r="E55" s="34"/>
      <c r="F55" s="34"/>
      <c r="G55" s="34"/>
      <c r="H55" s="34"/>
      <c r="I55" s="34"/>
      <c r="J55" s="35"/>
      <c r="K55" s="1567"/>
      <c r="L55" s="1565"/>
      <c r="M55" s="1554"/>
      <c r="N55" s="1554"/>
    </row>
    <row r="56" spans="1:16" x14ac:dyDescent="0.25">
      <c r="A56" s="34"/>
      <c r="B56" s="34"/>
      <c r="C56" s="34"/>
      <c r="D56" s="34"/>
      <c r="E56" s="34"/>
      <c r="F56" s="34"/>
      <c r="G56" s="34"/>
      <c r="H56" s="34"/>
      <c r="I56" s="34"/>
      <c r="J56" s="35"/>
      <c r="K56" s="1568"/>
      <c r="L56" s="1565"/>
      <c r="M56" s="1554"/>
      <c r="N56" s="1554"/>
    </row>
    <row r="57" spans="1:16" x14ac:dyDescent="0.25">
      <c r="A57" s="34"/>
      <c r="B57" s="34"/>
      <c r="C57" s="34"/>
      <c r="D57" s="34"/>
      <c r="E57" s="34"/>
      <c r="F57" s="34"/>
      <c r="G57" s="34"/>
      <c r="H57" s="34"/>
      <c r="I57" s="34"/>
      <c r="J57" s="35"/>
      <c r="K57" s="1554"/>
      <c r="L57" s="1569"/>
      <c r="M57" s="1562"/>
      <c r="N57" s="1554"/>
    </row>
    <row r="58" spans="1:16" x14ac:dyDescent="0.25">
      <c r="A58" s="34"/>
      <c r="B58" s="34"/>
      <c r="C58" s="34"/>
      <c r="D58" s="34"/>
      <c r="E58" s="34"/>
      <c r="F58" s="34"/>
      <c r="G58" s="34"/>
      <c r="H58" s="34"/>
      <c r="I58" s="34"/>
      <c r="J58" s="35"/>
      <c r="K58" s="1554"/>
      <c r="L58" s="1554"/>
      <c r="M58" s="1554"/>
      <c r="N58" s="1554"/>
    </row>
    <row r="59" spans="1:16" x14ac:dyDescent="0.25">
      <c r="A59" s="34"/>
      <c r="B59" s="34"/>
      <c r="C59" s="34"/>
      <c r="D59" s="34"/>
      <c r="E59" s="34"/>
      <c r="F59" s="34"/>
      <c r="G59" s="34"/>
      <c r="H59" s="34"/>
      <c r="I59" s="34"/>
      <c r="J59" s="35"/>
      <c r="K59" s="1554"/>
      <c r="L59" s="1554"/>
      <c r="M59" s="1554"/>
      <c r="N59" s="1554"/>
    </row>
    <row r="60" spans="1:16" x14ac:dyDescent="0.25">
      <c r="A60" s="34"/>
      <c r="B60" s="34"/>
      <c r="C60" s="34"/>
      <c r="D60" s="34"/>
      <c r="E60" s="34"/>
      <c r="F60" s="34"/>
      <c r="G60" s="34"/>
      <c r="H60" s="34"/>
      <c r="I60" s="34"/>
      <c r="J60" s="35"/>
      <c r="K60" s="1554"/>
      <c r="L60" s="1554"/>
      <c r="M60" s="1554"/>
      <c r="N60" s="1554"/>
    </row>
    <row r="61" spans="1:16" x14ac:dyDescent="0.25">
      <c r="A61" s="34"/>
      <c r="B61" s="34"/>
      <c r="C61" s="34"/>
      <c r="D61" s="34"/>
      <c r="E61" s="34"/>
      <c r="F61" s="34"/>
      <c r="G61" s="34"/>
      <c r="H61" s="34"/>
      <c r="I61" s="34"/>
      <c r="J61" s="35"/>
      <c r="K61" s="1554"/>
      <c r="L61" s="1554"/>
      <c r="M61" s="1554"/>
      <c r="N61" s="1554"/>
    </row>
    <row r="62" spans="1:16" x14ac:dyDescent="0.25">
      <c r="A62" s="34"/>
      <c r="B62" s="34"/>
      <c r="C62" s="34"/>
      <c r="D62" s="34"/>
      <c r="E62" s="34"/>
      <c r="F62" s="34"/>
      <c r="G62" s="34"/>
      <c r="H62" s="34"/>
      <c r="I62" s="34"/>
      <c r="J62" s="35"/>
      <c r="K62" s="1554"/>
      <c r="L62" s="1554"/>
      <c r="M62" s="1554"/>
      <c r="N62" s="1554"/>
    </row>
    <row r="63" spans="1:16" x14ac:dyDescent="0.25">
      <c r="A63" s="34"/>
      <c r="B63" s="34"/>
      <c r="C63" s="34"/>
      <c r="D63" s="34"/>
      <c r="E63" s="34"/>
      <c r="F63" s="34"/>
      <c r="G63" s="34"/>
      <c r="H63" s="34"/>
      <c r="I63" s="34"/>
      <c r="J63" s="35"/>
      <c r="K63" s="1554"/>
      <c r="L63" s="1554"/>
      <c r="M63" s="1554"/>
      <c r="N63" s="1554"/>
    </row>
    <row r="64" spans="1:16" x14ac:dyDescent="0.25">
      <c r="A64" s="34"/>
      <c r="B64" s="34"/>
      <c r="C64" s="34"/>
      <c r="D64" s="34"/>
      <c r="E64" s="34"/>
      <c r="F64" s="34"/>
      <c r="G64" s="34"/>
      <c r="H64" s="34"/>
      <c r="I64" s="34"/>
      <c r="J64" s="35"/>
      <c r="K64" s="1554"/>
      <c r="L64" s="1554"/>
      <c r="M64" s="1554"/>
      <c r="N64" s="1554"/>
    </row>
    <row r="65" spans="1:16" x14ac:dyDescent="0.25">
      <c r="A65" s="34"/>
      <c r="B65" s="34"/>
      <c r="C65" s="34"/>
      <c r="D65" s="34"/>
      <c r="E65" s="34"/>
      <c r="F65" s="34"/>
      <c r="G65" s="34"/>
      <c r="H65" s="34"/>
      <c r="I65" s="34"/>
      <c r="J65" s="35"/>
      <c r="K65" s="1554"/>
      <c r="L65" s="1565"/>
      <c r="M65" s="1554"/>
      <c r="N65" s="1554"/>
    </row>
    <row r="66" spans="1:16" x14ac:dyDescent="0.25">
      <c r="A66" s="34"/>
      <c r="B66" s="34"/>
      <c r="C66" s="34"/>
      <c r="D66" s="34"/>
      <c r="E66" s="34"/>
      <c r="F66" s="34"/>
      <c r="G66" s="34"/>
      <c r="H66" s="34"/>
      <c r="I66" s="34"/>
      <c r="J66" s="35"/>
      <c r="K66" s="1554"/>
      <c r="L66" s="1554"/>
      <c r="M66" s="1554"/>
      <c r="N66" s="1554"/>
    </row>
    <row r="67" spans="1:16" x14ac:dyDescent="0.25">
      <c r="A67" s="34"/>
      <c r="B67" s="34"/>
      <c r="C67" s="34"/>
      <c r="D67" s="34"/>
      <c r="E67" s="34"/>
      <c r="F67" s="34"/>
      <c r="G67" s="34"/>
      <c r="H67" s="34"/>
      <c r="I67" s="34"/>
      <c r="J67" s="35"/>
      <c r="K67" s="1554"/>
      <c r="L67" s="1554"/>
      <c r="M67" s="1554"/>
      <c r="N67" s="1554"/>
    </row>
    <row r="68" spans="1:16" x14ac:dyDescent="0.25">
      <c r="A68" s="34"/>
      <c r="B68" s="34"/>
      <c r="C68" s="34"/>
      <c r="D68" s="34"/>
      <c r="E68" s="34"/>
      <c r="F68" s="34"/>
      <c r="G68" s="34"/>
      <c r="H68" s="34"/>
      <c r="I68" s="34"/>
      <c r="J68" s="35"/>
      <c r="K68" s="1554"/>
      <c r="L68" s="1565"/>
      <c r="M68" s="1554"/>
      <c r="N68" s="1554"/>
    </row>
    <row r="69" spans="1:16" x14ac:dyDescent="0.25">
      <c r="A69" s="34"/>
      <c r="B69" s="34"/>
      <c r="C69" s="34"/>
      <c r="D69" s="34"/>
      <c r="E69" s="34"/>
      <c r="F69" s="34"/>
      <c r="G69" s="34"/>
      <c r="H69" s="34"/>
      <c r="I69" s="34"/>
      <c r="J69" s="35"/>
      <c r="K69" s="1554"/>
      <c r="L69" s="1554"/>
      <c r="M69" s="1554"/>
      <c r="N69" s="1554"/>
    </row>
    <row r="70" spans="1:16" x14ac:dyDescent="0.25">
      <c r="A70" s="34"/>
      <c r="B70" s="34"/>
      <c r="C70" s="34"/>
      <c r="D70" s="34"/>
      <c r="E70" s="34"/>
      <c r="F70" s="34"/>
      <c r="G70" s="34"/>
      <c r="H70" s="34"/>
      <c r="I70" s="34"/>
      <c r="J70" s="35"/>
      <c r="K70" s="1554"/>
      <c r="L70" s="1554"/>
      <c r="M70" s="1554"/>
      <c r="N70" s="1554"/>
      <c r="O70" s="1467"/>
      <c r="P70" s="1467"/>
    </row>
    <row r="71" spans="1:16" x14ac:dyDescent="0.25">
      <c r="A71" s="34"/>
      <c r="B71" s="34"/>
      <c r="C71" s="34"/>
      <c r="D71" s="34"/>
      <c r="E71" s="34"/>
      <c r="F71" s="34"/>
      <c r="G71" s="34"/>
      <c r="H71" s="34"/>
      <c r="I71" s="34"/>
      <c r="J71" s="35"/>
      <c r="K71" s="1554"/>
      <c r="L71" s="1554"/>
      <c r="M71" s="1554"/>
      <c r="N71" s="1554"/>
      <c r="O71" s="1457" t="s">
        <v>1604</v>
      </c>
      <c r="P71" s="1455" t="s">
        <v>1468</v>
      </c>
    </row>
    <row r="72" spans="1:16" x14ac:dyDescent="0.25">
      <c r="A72" s="34"/>
      <c r="B72" s="34"/>
      <c r="C72" s="34"/>
      <c r="D72" s="34"/>
      <c r="E72" s="34"/>
      <c r="F72" s="34"/>
      <c r="G72" s="34"/>
      <c r="H72" s="34"/>
      <c r="I72" s="34"/>
      <c r="J72" s="35"/>
      <c r="K72" s="1554"/>
      <c r="L72" s="1554"/>
      <c r="M72" s="1554"/>
      <c r="N72" s="1554"/>
      <c r="O72" s="1457" t="s">
        <v>1511</v>
      </c>
      <c r="P72" s="1455" t="s">
        <v>1459</v>
      </c>
    </row>
    <row r="73" spans="1:16" x14ac:dyDescent="0.25">
      <c r="A73" s="34"/>
      <c r="B73" s="34"/>
      <c r="C73" s="34"/>
      <c r="D73" s="34"/>
      <c r="E73" s="34"/>
      <c r="F73" s="34"/>
      <c r="G73" s="34"/>
      <c r="H73" s="34"/>
      <c r="I73" s="34"/>
      <c r="J73" s="35"/>
      <c r="K73" s="1555" t="s">
        <v>1076</v>
      </c>
      <c r="L73" s="1554"/>
      <c r="M73" s="1554"/>
      <c r="N73" s="1554"/>
      <c r="O73" s="1457" t="s">
        <v>1127</v>
      </c>
      <c r="P73" s="1455" t="s">
        <v>1512</v>
      </c>
    </row>
    <row r="74" spans="1:16" x14ac:dyDescent="0.25">
      <c r="A74" s="34"/>
      <c r="B74" s="34"/>
      <c r="C74" s="34"/>
      <c r="D74" s="34"/>
      <c r="E74" s="34"/>
      <c r="F74" s="34"/>
      <c r="G74" s="34"/>
      <c r="H74" s="34"/>
      <c r="I74" s="34"/>
      <c r="J74" s="35"/>
      <c r="K74" s="1554"/>
      <c r="L74" s="1554"/>
      <c r="M74" s="1554"/>
      <c r="N74" s="1554"/>
      <c r="O74" s="1457" t="s">
        <v>1508</v>
      </c>
      <c r="P74" s="1455" t="s">
        <v>384</v>
      </c>
    </row>
    <row r="75" spans="1:16" x14ac:dyDescent="0.25">
      <c r="A75" s="34"/>
      <c r="B75" s="34"/>
      <c r="C75" s="34"/>
      <c r="D75" s="34"/>
      <c r="E75" s="34"/>
      <c r="F75" s="34"/>
      <c r="G75" s="34"/>
      <c r="H75" s="34"/>
      <c r="I75" s="34"/>
      <c r="J75" s="35"/>
      <c r="K75" s="1554" t="s">
        <v>312</v>
      </c>
      <c r="L75" s="1554"/>
      <c r="M75" s="1554"/>
      <c r="N75" s="1554"/>
    </row>
    <row r="76" spans="1:16" x14ac:dyDescent="0.25">
      <c r="A76" s="34"/>
      <c r="B76" s="34"/>
      <c r="C76" s="34"/>
      <c r="D76" s="34"/>
      <c r="E76" s="34"/>
      <c r="F76" s="34"/>
      <c r="G76" s="34"/>
      <c r="H76" s="34"/>
      <c r="I76" s="34"/>
      <c r="J76" s="35"/>
      <c r="K76" s="1556" t="s">
        <v>300</v>
      </c>
      <c r="L76" s="1557" t="s">
        <v>336</v>
      </c>
      <c r="M76" s="1556" t="s">
        <v>302</v>
      </c>
      <c r="N76" s="1554"/>
      <c r="O76" s="1455" t="s">
        <v>1477</v>
      </c>
      <c r="P76" s="1455" t="s">
        <v>1710</v>
      </c>
    </row>
    <row r="77" spans="1:16" x14ac:dyDescent="0.25">
      <c r="A77" s="34"/>
      <c r="B77" s="34"/>
      <c r="C77" s="34"/>
      <c r="D77" s="34"/>
      <c r="E77" s="34"/>
      <c r="F77" s="34"/>
      <c r="G77" s="34"/>
      <c r="H77" s="34"/>
      <c r="I77" s="34"/>
      <c r="J77" s="36"/>
      <c r="K77" s="1558" t="s">
        <v>996</v>
      </c>
      <c r="L77" s="1559">
        <v>5112.4037520000011</v>
      </c>
      <c r="M77" s="1570">
        <v>0.28137665871613304</v>
      </c>
      <c r="N77" s="1564"/>
      <c r="O77" s="1455" t="s">
        <v>996</v>
      </c>
      <c r="P77" s="1455">
        <v>5112.4037520000011</v>
      </c>
    </row>
    <row r="78" spans="1:16" x14ac:dyDescent="0.25">
      <c r="A78" s="34"/>
      <c r="B78" s="34"/>
      <c r="C78" s="34"/>
      <c r="D78" s="34"/>
      <c r="E78" s="34"/>
      <c r="F78" s="34"/>
      <c r="G78" s="34"/>
      <c r="H78" s="34"/>
      <c r="I78" s="34"/>
      <c r="J78" s="36"/>
      <c r="K78" s="1558" t="s">
        <v>73</v>
      </c>
      <c r="L78" s="1559">
        <v>4311.0456439999998</v>
      </c>
      <c r="M78" s="1570">
        <v>0.23727148279454977</v>
      </c>
      <c r="N78" s="1564"/>
      <c r="O78" s="1455" t="s">
        <v>73</v>
      </c>
      <c r="P78" s="1455">
        <v>4311.0456439999998</v>
      </c>
    </row>
    <row r="79" spans="1:16" x14ac:dyDescent="0.25">
      <c r="A79" s="34"/>
      <c r="B79" s="34"/>
      <c r="C79" s="34"/>
      <c r="D79" s="34"/>
      <c r="E79" s="34"/>
      <c r="F79" s="34"/>
      <c r="G79" s="34"/>
      <c r="H79" s="34"/>
      <c r="I79" s="34"/>
      <c r="J79" s="36"/>
      <c r="K79" s="1558" t="s">
        <v>60</v>
      </c>
      <c r="L79" s="1559">
        <v>2860.5593580000004</v>
      </c>
      <c r="M79" s="1570">
        <v>0.15743956722868913</v>
      </c>
      <c r="N79" s="1564"/>
      <c r="O79" s="1455" t="s">
        <v>60</v>
      </c>
      <c r="P79" s="1455">
        <v>2860.5593580000004</v>
      </c>
    </row>
    <row r="80" spans="1:16" x14ac:dyDescent="0.25">
      <c r="A80" s="34"/>
      <c r="B80" s="34"/>
      <c r="C80" s="34"/>
      <c r="D80" s="34"/>
      <c r="E80" s="34"/>
      <c r="F80" s="34"/>
      <c r="G80" s="34"/>
      <c r="H80" s="34"/>
      <c r="I80" s="34"/>
      <c r="J80" s="36"/>
      <c r="K80" s="1558" t="s">
        <v>993</v>
      </c>
      <c r="L80" s="1559">
        <v>2808.695236</v>
      </c>
      <c r="M80" s="1570">
        <v>0.15458506784571358</v>
      </c>
      <c r="N80" s="1564"/>
      <c r="O80" s="1455" t="s">
        <v>993</v>
      </c>
      <c r="P80" s="1455">
        <v>2808.695236</v>
      </c>
    </row>
    <row r="81" spans="1:16" x14ac:dyDescent="0.25">
      <c r="A81" s="34"/>
      <c r="B81" s="34"/>
      <c r="C81" s="34"/>
      <c r="D81" s="34"/>
      <c r="E81" s="34"/>
      <c r="F81" s="34"/>
      <c r="G81" s="34"/>
      <c r="H81" s="34"/>
      <c r="I81" s="34"/>
      <c r="J81" s="36"/>
      <c r="K81" s="1558" t="s">
        <v>99</v>
      </c>
      <c r="L81" s="1559">
        <v>1088.5708129999998</v>
      </c>
      <c r="M81" s="1570">
        <v>5.9912798948639136E-2</v>
      </c>
      <c r="N81" s="1564"/>
      <c r="O81" s="1455" t="s">
        <v>99</v>
      </c>
      <c r="P81" s="1455">
        <v>1088.5708129999998</v>
      </c>
    </row>
    <row r="82" spans="1:16" x14ac:dyDescent="0.25">
      <c r="A82" s="34"/>
      <c r="B82" s="34"/>
      <c r="C82" s="34"/>
      <c r="D82" s="34"/>
      <c r="E82" s="34"/>
      <c r="F82" s="34"/>
      <c r="G82" s="34"/>
      <c r="H82" s="34"/>
      <c r="I82" s="34"/>
      <c r="J82" s="36"/>
      <c r="K82" s="1558" t="s">
        <v>994</v>
      </c>
      <c r="L82" s="1559">
        <v>624.03506600000003</v>
      </c>
      <c r="M82" s="1570">
        <v>3.4345664057556138E-2</v>
      </c>
      <c r="N82" s="1564"/>
      <c r="O82" s="1455" t="s">
        <v>994</v>
      </c>
      <c r="P82" s="1455">
        <v>624.03506600000003</v>
      </c>
    </row>
    <row r="83" spans="1:16" x14ac:dyDescent="0.25">
      <c r="A83" s="34"/>
      <c r="B83" s="34"/>
      <c r="C83" s="34"/>
      <c r="D83" s="34"/>
      <c r="E83" s="34"/>
      <c r="F83" s="34"/>
      <c r="G83" s="34"/>
      <c r="H83" s="34"/>
      <c r="I83" s="34"/>
      <c r="J83" s="35"/>
      <c r="K83" s="1567" t="s">
        <v>303</v>
      </c>
      <c r="L83" s="1559">
        <v>1363.9433139999855</v>
      </c>
      <c r="M83" s="1570">
        <v>7.5068760408719251E-2</v>
      </c>
      <c r="N83" s="1564"/>
      <c r="O83" s="1455" t="s">
        <v>389</v>
      </c>
      <c r="P83" s="1455">
        <v>16805.309869000001</v>
      </c>
    </row>
    <row r="84" spans="1:16" x14ac:dyDescent="0.25">
      <c r="A84" s="34"/>
      <c r="B84" s="34"/>
      <c r="C84" s="34"/>
      <c r="D84" s="34"/>
      <c r="E84" s="34"/>
      <c r="F84" s="34"/>
      <c r="G84" s="34"/>
      <c r="H84" s="34"/>
      <c r="I84" s="34"/>
      <c r="J84" s="35"/>
      <c r="K84" s="1567" t="s">
        <v>339</v>
      </c>
      <c r="L84" s="1559">
        <v>18169.253182999986</v>
      </c>
      <c r="M84" s="1570">
        <v>1</v>
      </c>
      <c r="N84" s="1571"/>
      <c r="O84" s="1467"/>
      <c r="P84" s="1467"/>
    </row>
    <row r="85" spans="1:16" x14ac:dyDescent="0.25">
      <c r="A85" s="34"/>
      <c r="B85" s="34"/>
      <c r="C85" s="34"/>
      <c r="D85" s="34"/>
      <c r="E85" s="34"/>
      <c r="F85" s="34"/>
      <c r="G85" s="34"/>
      <c r="H85" s="34"/>
      <c r="I85" s="34"/>
      <c r="J85" s="35"/>
      <c r="K85" s="1554"/>
      <c r="L85" s="1554"/>
      <c r="M85" s="1554"/>
      <c r="N85" s="1554"/>
    </row>
    <row r="86" spans="1:16" x14ac:dyDescent="0.25">
      <c r="A86" s="34"/>
      <c r="B86" s="34"/>
      <c r="C86" s="34"/>
      <c r="D86" s="34"/>
      <c r="E86" s="34"/>
      <c r="F86" s="34"/>
      <c r="G86" s="34"/>
      <c r="H86" s="34"/>
      <c r="I86" s="34"/>
      <c r="J86" s="35"/>
      <c r="K86" s="1554"/>
      <c r="L86" s="1572"/>
      <c r="M86" s="1554"/>
      <c r="N86" s="1554"/>
    </row>
    <row r="87" spans="1:16" x14ac:dyDescent="0.25">
      <c r="A87" s="34"/>
      <c r="B87" s="34"/>
      <c r="C87" s="34"/>
      <c r="D87" s="34"/>
      <c r="E87" s="34"/>
      <c r="F87" s="34"/>
      <c r="G87" s="34"/>
      <c r="H87" s="34"/>
      <c r="I87" s="34"/>
      <c r="J87" s="35"/>
      <c r="K87" s="1554"/>
      <c r="L87" s="1572"/>
      <c r="M87" s="1554"/>
      <c r="N87" s="1554"/>
    </row>
    <row r="88" spans="1:16" x14ac:dyDescent="0.25">
      <c r="A88" s="34"/>
      <c r="B88" s="34"/>
      <c r="C88" s="34"/>
      <c r="D88" s="34"/>
      <c r="E88" s="34"/>
      <c r="F88" s="34"/>
      <c r="G88" s="34"/>
      <c r="H88" s="34"/>
      <c r="I88" s="34"/>
      <c r="J88" s="35"/>
      <c r="K88" s="1554"/>
      <c r="L88" s="1572"/>
      <c r="M88" s="1554"/>
      <c r="N88" s="1554"/>
    </row>
    <row r="89" spans="1:16" x14ac:dyDescent="0.25">
      <c r="A89" s="34"/>
      <c r="B89" s="34"/>
      <c r="C89" s="34"/>
      <c r="D89" s="34"/>
      <c r="E89" s="34"/>
      <c r="F89" s="34"/>
      <c r="G89" s="34"/>
      <c r="H89" s="34"/>
      <c r="I89" s="34"/>
      <c r="J89" s="35"/>
      <c r="K89" s="1554"/>
      <c r="L89" s="1572"/>
      <c r="M89" s="1554"/>
      <c r="N89" s="1554"/>
    </row>
    <row r="90" spans="1:16" x14ac:dyDescent="0.25">
      <c r="A90" s="34"/>
      <c r="B90" s="34"/>
      <c r="C90" s="34"/>
      <c r="D90" s="34"/>
      <c r="E90" s="34"/>
      <c r="F90" s="34"/>
      <c r="G90" s="34"/>
      <c r="H90" s="34"/>
      <c r="I90" s="34"/>
      <c r="J90" s="35"/>
      <c r="K90" s="1554"/>
      <c r="L90" s="1572"/>
      <c r="M90" s="1554"/>
      <c r="N90" s="1554"/>
    </row>
    <row r="91" spans="1:16" x14ac:dyDescent="0.25">
      <c r="A91" s="34"/>
      <c r="B91" s="34"/>
      <c r="C91" s="34"/>
      <c r="D91" s="34"/>
      <c r="E91" s="34"/>
      <c r="F91" s="34"/>
      <c r="G91" s="34"/>
      <c r="H91" s="34"/>
      <c r="I91" s="34"/>
      <c r="J91" s="35"/>
      <c r="K91" s="1554"/>
      <c r="L91" s="1572"/>
      <c r="M91" s="1554"/>
      <c r="N91" s="1554"/>
    </row>
    <row r="92" spans="1:16" x14ac:dyDescent="0.25">
      <c r="A92" s="34"/>
      <c r="B92" s="34"/>
      <c r="C92" s="34"/>
      <c r="D92" s="34"/>
      <c r="E92" s="34"/>
      <c r="F92" s="34"/>
      <c r="G92" s="34"/>
      <c r="H92" s="34"/>
      <c r="I92" s="34"/>
      <c r="J92" s="35"/>
      <c r="K92" s="1567"/>
      <c r="L92" s="1569"/>
      <c r="M92" s="1562"/>
      <c r="N92" s="1562"/>
    </row>
    <row r="93" spans="1:16" x14ac:dyDescent="0.25">
      <c r="A93" s="34"/>
      <c r="B93" s="34"/>
      <c r="C93" s="34"/>
      <c r="D93" s="34"/>
      <c r="E93" s="34"/>
      <c r="F93" s="34"/>
      <c r="G93" s="34"/>
      <c r="H93" s="34"/>
      <c r="I93" s="34"/>
      <c r="J93" s="35"/>
      <c r="K93" s="1567"/>
      <c r="L93" s="1554"/>
      <c r="M93" s="1554"/>
      <c r="N93" s="1554"/>
      <c r="O93" s="1467"/>
      <c r="P93" s="1467"/>
    </row>
    <row r="94" spans="1:16" x14ac:dyDescent="0.25">
      <c r="A94" s="34"/>
      <c r="B94" s="34"/>
      <c r="C94" s="34"/>
      <c r="D94" s="34"/>
      <c r="E94" s="34"/>
      <c r="F94" s="34"/>
      <c r="G94" s="34"/>
      <c r="H94" s="34"/>
      <c r="I94" s="34"/>
      <c r="J94" s="35"/>
      <c r="K94" s="1554"/>
      <c r="L94" s="1554"/>
      <c r="M94" s="1554"/>
      <c r="N94" s="1554"/>
      <c r="O94" s="1467"/>
      <c r="P94" s="1467"/>
    </row>
    <row r="95" spans="1:16" x14ac:dyDescent="0.25">
      <c r="A95" s="34"/>
      <c r="B95" s="34"/>
      <c r="C95" s="34"/>
      <c r="D95" s="34"/>
      <c r="E95" s="34"/>
      <c r="F95" s="34"/>
      <c r="G95" s="34"/>
      <c r="H95" s="34"/>
      <c r="I95" s="34"/>
      <c r="J95" s="35"/>
      <c r="K95" s="1554"/>
      <c r="L95" s="1554"/>
      <c r="M95" s="1562"/>
      <c r="N95" s="1554"/>
      <c r="O95" s="1467"/>
      <c r="P95" s="1467"/>
    </row>
    <row r="96" spans="1:16" x14ac:dyDescent="0.25">
      <c r="A96" s="34"/>
      <c r="B96" s="34"/>
      <c r="C96" s="34"/>
      <c r="D96" s="34"/>
      <c r="E96" s="34"/>
      <c r="F96" s="34"/>
      <c r="G96" s="34"/>
      <c r="H96" s="34"/>
      <c r="I96" s="34"/>
      <c r="J96" s="35"/>
      <c r="K96" s="1554"/>
      <c r="L96" s="1554"/>
      <c r="M96" s="1554"/>
      <c r="N96" s="1554"/>
      <c r="O96" s="1467"/>
      <c r="P96" s="1467"/>
    </row>
    <row r="97" spans="1:16" x14ac:dyDescent="0.25">
      <c r="A97" s="34"/>
      <c r="B97" s="34"/>
      <c r="C97" s="34"/>
      <c r="D97" s="34"/>
      <c r="E97" s="34"/>
      <c r="F97" s="34"/>
      <c r="G97" s="34"/>
      <c r="H97" s="34"/>
      <c r="I97" s="34"/>
      <c r="J97" s="35"/>
      <c r="K97" s="1554"/>
      <c r="L97" s="1554"/>
      <c r="M97" s="1554"/>
      <c r="N97" s="1554"/>
      <c r="O97" s="1457" t="s">
        <v>1604</v>
      </c>
      <c r="P97" s="1455" t="s">
        <v>1468</v>
      </c>
    </row>
    <row r="98" spans="1:16" x14ac:dyDescent="0.25">
      <c r="A98" s="34"/>
      <c r="B98" s="34"/>
      <c r="C98" s="34"/>
      <c r="D98" s="34"/>
      <c r="E98" s="34"/>
      <c r="F98" s="34"/>
      <c r="G98" s="34"/>
      <c r="H98" s="34"/>
      <c r="I98" s="34"/>
      <c r="J98" s="35"/>
      <c r="K98" s="1554"/>
      <c r="L98" s="1554"/>
      <c r="M98" s="1554"/>
      <c r="N98" s="1554"/>
      <c r="O98" s="1457" t="s">
        <v>1511</v>
      </c>
      <c r="P98" s="1455" t="s">
        <v>1459</v>
      </c>
    </row>
    <row r="99" spans="1:16" x14ac:dyDescent="0.25">
      <c r="A99" s="34"/>
      <c r="B99" s="34"/>
      <c r="C99" s="34"/>
      <c r="D99" s="34"/>
      <c r="E99" s="34"/>
      <c r="F99" s="34"/>
      <c r="G99" s="34"/>
      <c r="H99" s="34"/>
      <c r="I99" s="34"/>
      <c r="J99" s="35"/>
      <c r="K99" s="1554"/>
      <c r="L99" s="1554"/>
      <c r="M99" s="1554"/>
      <c r="N99" s="1554"/>
      <c r="O99" s="1457" t="s">
        <v>1127</v>
      </c>
      <c r="P99" s="1455" t="s">
        <v>1512</v>
      </c>
    </row>
    <row r="100" spans="1:16" x14ac:dyDescent="0.25">
      <c r="A100" s="34"/>
      <c r="B100" s="34"/>
      <c r="C100" s="34"/>
      <c r="D100" s="34"/>
      <c r="E100" s="34"/>
      <c r="F100" s="34"/>
      <c r="G100" s="34"/>
      <c r="H100" s="34"/>
      <c r="I100" s="34"/>
      <c r="J100" s="35"/>
      <c r="K100" s="1555" t="s">
        <v>306</v>
      </c>
      <c r="L100" s="1554"/>
      <c r="M100" s="1554"/>
      <c r="N100" s="1554"/>
      <c r="O100" s="1457" t="s">
        <v>1508</v>
      </c>
      <c r="P100" s="1455" t="s">
        <v>283</v>
      </c>
    </row>
    <row r="101" spans="1:16" x14ac:dyDescent="0.25">
      <c r="A101" s="34"/>
      <c r="B101" s="34"/>
      <c r="C101" s="34"/>
      <c r="D101" s="34"/>
      <c r="E101" s="34"/>
      <c r="F101" s="34"/>
      <c r="G101" s="34"/>
      <c r="H101" s="34"/>
      <c r="I101" s="34"/>
      <c r="J101" s="35"/>
      <c r="K101" s="1554"/>
      <c r="L101" s="1554"/>
      <c r="M101" s="1554"/>
      <c r="N101" s="1554"/>
    </row>
    <row r="102" spans="1:16" x14ac:dyDescent="0.25">
      <c r="A102" s="34"/>
      <c r="B102" s="34"/>
      <c r="C102" s="34"/>
      <c r="D102" s="34"/>
      <c r="E102" s="34"/>
      <c r="F102" s="34"/>
      <c r="G102" s="34"/>
      <c r="H102" s="34"/>
      <c r="I102" s="34"/>
      <c r="J102" s="35"/>
      <c r="K102" s="1554"/>
      <c r="L102" s="1554"/>
      <c r="M102" s="1554"/>
      <c r="N102" s="1554"/>
      <c r="O102" s="1455" t="s">
        <v>1477</v>
      </c>
      <c r="P102" s="1455" t="s">
        <v>1710</v>
      </c>
    </row>
    <row r="103" spans="1:16" x14ac:dyDescent="0.25">
      <c r="A103" s="34"/>
      <c r="B103" s="34"/>
      <c r="C103" s="34"/>
      <c r="D103" s="34"/>
      <c r="E103" s="34"/>
      <c r="F103" s="34"/>
      <c r="G103" s="34"/>
      <c r="H103" s="34"/>
      <c r="I103" s="34"/>
      <c r="J103" s="35"/>
      <c r="K103" s="1554" t="s">
        <v>300</v>
      </c>
      <c r="L103" s="1554" t="s">
        <v>336</v>
      </c>
      <c r="M103" s="1556" t="s">
        <v>302</v>
      </c>
      <c r="N103" s="1554"/>
      <c r="O103" s="1455" t="s">
        <v>1448</v>
      </c>
      <c r="P103" s="1455">
        <v>435.71469599999995</v>
      </c>
    </row>
    <row r="104" spans="1:16" x14ac:dyDescent="0.25">
      <c r="A104" s="34"/>
      <c r="B104" s="34"/>
      <c r="C104" s="34"/>
      <c r="D104" s="34"/>
      <c r="E104" s="34"/>
      <c r="F104" s="34"/>
      <c r="G104" s="34"/>
      <c r="H104" s="34"/>
      <c r="I104" s="34"/>
      <c r="J104" s="35"/>
      <c r="K104" s="1558" t="s">
        <v>1448</v>
      </c>
      <c r="L104" s="1573">
        <v>435.71469599999995</v>
      </c>
      <c r="M104" s="1570">
        <v>0.55989625124156683</v>
      </c>
      <c r="N104" s="1554"/>
      <c r="O104" s="1455" t="s">
        <v>996</v>
      </c>
      <c r="P104" s="1455">
        <v>104.79160300000001</v>
      </c>
    </row>
    <row r="105" spans="1:16" x14ac:dyDescent="0.25">
      <c r="A105" s="34"/>
      <c r="B105" s="34"/>
      <c r="C105" s="34"/>
      <c r="D105" s="34"/>
      <c r="E105" s="34"/>
      <c r="F105" s="34"/>
      <c r="G105" s="34"/>
      <c r="H105" s="34"/>
      <c r="I105" s="34"/>
      <c r="J105" s="35"/>
      <c r="K105" s="1558" t="s">
        <v>996</v>
      </c>
      <c r="L105" s="1573">
        <v>104.79160300000001</v>
      </c>
      <c r="M105" s="1570">
        <v>0.1346578993546147</v>
      </c>
      <c r="N105" s="1554"/>
      <c r="O105" s="1455" t="s">
        <v>80</v>
      </c>
      <c r="P105" s="1455">
        <v>55.647785000000006</v>
      </c>
    </row>
    <row r="106" spans="1:16" x14ac:dyDescent="0.25">
      <c r="A106" s="34"/>
      <c r="B106" s="34"/>
      <c r="C106" s="34"/>
      <c r="D106" s="34"/>
      <c r="E106" s="34"/>
      <c r="F106" s="34"/>
      <c r="G106" s="34"/>
      <c r="H106" s="34"/>
      <c r="I106" s="34"/>
      <c r="J106" s="35"/>
      <c r="K106" s="1558" t="s">
        <v>80</v>
      </c>
      <c r="L106" s="1573">
        <v>55.647785000000006</v>
      </c>
      <c r="M106" s="1570">
        <v>7.1507769871954702E-2</v>
      </c>
      <c r="N106" s="1554"/>
      <c r="O106" s="1455" t="s">
        <v>98</v>
      </c>
      <c r="P106" s="1455">
        <v>49.530982000000002</v>
      </c>
    </row>
    <row r="107" spans="1:16" x14ac:dyDescent="0.25">
      <c r="A107" s="34"/>
      <c r="B107" s="34"/>
      <c r="C107" s="34"/>
      <c r="D107" s="34"/>
      <c r="E107" s="34"/>
      <c r="F107" s="34"/>
      <c r="G107" s="34"/>
      <c r="H107" s="34"/>
      <c r="I107" s="34"/>
      <c r="J107" s="35"/>
      <c r="K107" s="1558" t="s">
        <v>98</v>
      </c>
      <c r="L107" s="1573">
        <v>49.530982000000002</v>
      </c>
      <c r="M107" s="1570">
        <v>6.3647637770091484E-2</v>
      </c>
      <c r="N107" s="1554"/>
      <c r="O107" s="1455" t="s">
        <v>78</v>
      </c>
      <c r="P107" s="1455">
        <v>47.681826999999991</v>
      </c>
    </row>
    <row r="108" spans="1:16" x14ac:dyDescent="0.25">
      <c r="A108" s="34"/>
      <c r="B108" s="34"/>
      <c r="C108" s="34"/>
      <c r="D108" s="34"/>
      <c r="E108" s="34"/>
      <c r="F108" s="34"/>
      <c r="G108" s="34"/>
      <c r="H108" s="34"/>
      <c r="I108" s="34"/>
      <c r="J108" s="35"/>
      <c r="K108" s="1558" t="s">
        <v>78</v>
      </c>
      <c r="L108" s="1573">
        <v>47.681826999999991</v>
      </c>
      <c r="M108" s="1570">
        <v>6.1271461428165655E-2</v>
      </c>
      <c r="N108" s="1554"/>
      <c r="O108" s="1455" t="s">
        <v>340</v>
      </c>
      <c r="P108" s="1455">
        <v>42.980727999999992</v>
      </c>
    </row>
    <row r="109" spans="1:16" x14ac:dyDescent="0.25">
      <c r="A109" s="34"/>
      <c r="B109" s="34"/>
      <c r="C109" s="34"/>
      <c r="D109" s="34"/>
      <c r="E109" s="34"/>
      <c r="F109" s="34"/>
      <c r="G109" s="34"/>
      <c r="H109" s="34"/>
      <c r="I109" s="34"/>
      <c r="J109" s="35"/>
      <c r="K109" s="1558" t="s">
        <v>340</v>
      </c>
      <c r="L109" s="1573">
        <v>42.980727999999992</v>
      </c>
      <c r="M109" s="1570">
        <v>5.5230518281241182E-2</v>
      </c>
      <c r="N109" s="1554"/>
      <c r="O109" s="1455" t="s">
        <v>997</v>
      </c>
      <c r="P109" s="1455">
        <v>41.78049399999999</v>
      </c>
    </row>
    <row r="110" spans="1:16" x14ac:dyDescent="0.25">
      <c r="A110" s="34"/>
      <c r="B110" s="34"/>
      <c r="C110" s="34"/>
      <c r="D110" s="34"/>
      <c r="E110" s="34"/>
      <c r="F110" s="34"/>
      <c r="G110" s="34"/>
      <c r="H110" s="34"/>
      <c r="I110" s="34"/>
      <c r="J110" s="35"/>
      <c r="K110" s="1567" t="s">
        <v>289</v>
      </c>
      <c r="L110" s="1559">
        <v>778.20613200000003</v>
      </c>
      <c r="M110" s="1570">
        <v>1</v>
      </c>
      <c r="N110" s="1554"/>
      <c r="O110" s="1455" t="s">
        <v>33</v>
      </c>
      <c r="P110" s="1455">
        <v>7.8017000000000017E-2</v>
      </c>
    </row>
    <row r="111" spans="1:16" x14ac:dyDescent="0.25">
      <c r="A111" s="34"/>
      <c r="B111" s="34"/>
      <c r="C111" s="34"/>
      <c r="D111" s="34"/>
      <c r="E111" s="34"/>
      <c r="F111" s="34"/>
      <c r="G111" s="34"/>
      <c r="H111" s="34"/>
      <c r="I111" s="34"/>
      <c r="J111" s="35"/>
      <c r="K111" s="1554"/>
      <c r="L111" s="1554"/>
      <c r="M111" s="1554"/>
      <c r="N111" s="1554"/>
      <c r="O111" s="1455" t="s">
        <v>389</v>
      </c>
      <c r="P111" s="1455">
        <v>778.20613199999991</v>
      </c>
    </row>
    <row r="112" spans="1:16" x14ac:dyDescent="0.25">
      <c r="A112" s="34"/>
      <c r="B112" s="34"/>
      <c r="C112" s="34"/>
      <c r="D112" s="34"/>
      <c r="E112" s="34"/>
      <c r="F112" s="34"/>
      <c r="G112" s="34"/>
      <c r="H112" s="34"/>
      <c r="I112" s="34"/>
      <c r="J112" s="35"/>
      <c r="K112" s="1554"/>
      <c r="L112" s="1554"/>
      <c r="M112" s="1554"/>
      <c r="N112" s="1554"/>
      <c r="P112" s="1566"/>
    </row>
    <row r="113" spans="1:16" x14ac:dyDescent="0.25">
      <c r="A113" s="34"/>
      <c r="B113" s="34"/>
      <c r="C113" s="34"/>
      <c r="D113" s="34"/>
      <c r="E113" s="34"/>
      <c r="F113" s="34"/>
      <c r="G113" s="34"/>
      <c r="H113" s="34"/>
      <c r="I113" s="34"/>
      <c r="J113" s="35"/>
      <c r="K113" s="1554"/>
      <c r="L113" s="1554"/>
      <c r="M113" s="1554"/>
      <c r="N113" s="1554"/>
    </row>
    <row r="114" spans="1:16" x14ac:dyDescent="0.25">
      <c r="A114" s="34"/>
      <c r="B114" s="34"/>
      <c r="C114" s="34"/>
      <c r="D114" s="34"/>
      <c r="E114" s="34"/>
      <c r="F114" s="34"/>
      <c r="G114" s="34"/>
      <c r="H114" s="34"/>
      <c r="I114" s="34"/>
      <c r="J114" s="35"/>
      <c r="K114" s="1554"/>
      <c r="L114" s="1554"/>
      <c r="M114" s="1554"/>
      <c r="N114" s="1554"/>
    </row>
    <row r="115" spans="1:16" x14ac:dyDescent="0.25">
      <c r="A115" s="34"/>
      <c r="B115" s="34"/>
      <c r="C115" s="34"/>
      <c r="D115" s="34"/>
      <c r="E115" s="34"/>
      <c r="F115" s="34"/>
      <c r="G115" s="34"/>
      <c r="H115" s="34"/>
      <c r="I115" s="34"/>
      <c r="J115" s="35"/>
      <c r="K115" s="1554"/>
      <c r="L115" s="1554"/>
      <c r="M115" s="1554"/>
      <c r="N115" s="1554"/>
    </row>
    <row r="116" spans="1:16" x14ac:dyDescent="0.25">
      <c r="A116" s="34"/>
      <c r="B116" s="34"/>
      <c r="C116" s="34"/>
      <c r="D116" s="34"/>
      <c r="E116" s="34"/>
      <c r="F116" s="34"/>
      <c r="G116" s="34"/>
      <c r="H116" s="34"/>
      <c r="I116" s="34"/>
      <c r="J116" s="35"/>
      <c r="K116" s="1554"/>
      <c r="L116" s="1554"/>
      <c r="M116" s="1554"/>
      <c r="N116" s="1554"/>
    </row>
    <row r="117" spans="1:16" x14ac:dyDescent="0.25">
      <c r="A117" s="34"/>
      <c r="B117" s="34"/>
      <c r="C117" s="34"/>
      <c r="D117" s="34"/>
      <c r="E117" s="34"/>
      <c r="F117" s="34"/>
      <c r="G117" s="34"/>
      <c r="H117" s="34"/>
      <c r="I117" s="34"/>
      <c r="J117" s="35"/>
      <c r="K117" s="1554"/>
      <c r="L117" s="1554"/>
      <c r="M117" s="1554"/>
      <c r="N117" s="1554"/>
    </row>
    <row r="118" spans="1:16" x14ac:dyDescent="0.25">
      <c r="A118" s="34"/>
      <c r="B118" s="34"/>
      <c r="C118" s="34"/>
      <c r="D118" s="34"/>
      <c r="E118" s="34"/>
      <c r="F118" s="34"/>
      <c r="G118" s="34"/>
      <c r="H118" s="34"/>
      <c r="I118" s="34"/>
      <c r="J118" s="35"/>
      <c r="K118" s="1554"/>
      <c r="L118" s="1554"/>
      <c r="M118" s="1554"/>
      <c r="N118" s="1554"/>
    </row>
    <row r="119" spans="1:16" x14ac:dyDescent="0.25">
      <c r="A119" s="34"/>
      <c r="B119" s="34"/>
      <c r="C119" s="34"/>
      <c r="D119" s="34"/>
      <c r="E119" s="34"/>
      <c r="F119" s="34"/>
      <c r="G119" s="34"/>
      <c r="H119" s="34"/>
      <c r="I119" s="34"/>
      <c r="J119" s="35"/>
      <c r="K119" s="1554"/>
      <c r="L119" s="1554"/>
      <c r="M119" s="1554"/>
      <c r="N119" s="1554"/>
    </row>
    <row r="120" spans="1:16" x14ac:dyDescent="0.25">
      <c r="A120" s="34"/>
      <c r="B120" s="34"/>
      <c r="C120" s="34"/>
      <c r="D120" s="34"/>
      <c r="E120" s="34"/>
      <c r="F120" s="34"/>
      <c r="G120" s="34"/>
      <c r="H120" s="34"/>
      <c r="I120" s="34"/>
      <c r="J120" s="35"/>
      <c r="K120" s="1554"/>
      <c r="L120" s="1554"/>
      <c r="M120" s="1554"/>
      <c r="N120" s="1554"/>
    </row>
    <row r="121" spans="1:16" x14ac:dyDescent="0.25">
      <c r="A121" s="34"/>
      <c r="B121" s="34"/>
      <c r="C121" s="34"/>
      <c r="D121" s="34"/>
      <c r="E121" s="34"/>
      <c r="F121" s="34"/>
      <c r="G121" s="34"/>
      <c r="H121" s="34"/>
      <c r="I121" s="34"/>
      <c r="J121" s="35"/>
      <c r="K121" s="1554"/>
      <c r="L121" s="1554"/>
      <c r="M121" s="1554"/>
      <c r="N121" s="1554"/>
    </row>
    <row r="122" spans="1:16" x14ac:dyDescent="0.25">
      <c r="A122" s="34"/>
      <c r="B122" s="34"/>
      <c r="C122" s="34"/>
      <c r="D122" s="34"/>
      <c r="E122" s="34"/>
      <c r="F122" s="34"/>
      <c r="G122" s="34"/>
      <c r="H122" s="34"/>
      <c r="I122" s="34"/>
      <c r="J122" s="35"/>
      <c r="K122" s="1554"/>
      <c r="L122" s="1554"/>
      <c r="M122" s="1554"/>
      <c r="N122" s="1554"/>
    </row>
    <row r="123" spans="1:16" x14ac:dyDescent="0.25">
      <c r="A123" s="34"/>
      <c r="B123" s="34"/>
      <c r="C123" s="34"/>
      <c r="D123" s="34"/>
      <c r="E123" s="34"/>
      <c r="F123" s="34"/>
      <c r="G123" s="34"/>
      <c r="H123" s="34"/>
      <c r="I123" s="34"/>
      <c r="J123" s="35"/>
      <c r="K123" s="1554"/>
      <c r="L123" s="1554"/>
      <c r="M123" s="1554"/>
      <c r="N123" s="1554"/>
    </row>
    <row r="124" spans="1:16" x14ac:dyDescent="0.25">
      <c r="A124" s="34"/>
      <c r="B124" s="34"/>
      <c r="C124" s="34"/>
      <c r="D124" s="34"/>
      <c r="E124" s="34"/>
      <c r="F124" s="34"/>
      <c r="G124" s="34"/>
      <c r="H124" s="34"/>
      <c r="I124" s="34"/>
      <c r="J124" s="35"/>
      <c r="K124" s="1554"/>
      <c r="L124" s="1554"/>
      <c r="M124" s="1554"/>
      <c r="N124" s="1554"/>
    </row>
    <row r="125" spans="1:16" x14ac:dyDescent="0.25">
      <c r="A125" s="34"/>
      <c r="B125" s="34"/>
      <c r="C125" s="34"/>
      <c r="D125" s="34"/>
      <c r="E125" s="34"/>
      <c r="F125" s="34"/>
      <c r="G125" s="34"/>
      <c r="H125" s="34"/>
      <c r="I125" s="34"/>
      <c r="J125" s="35"/>
      <c r="K125" s="1555" t="s">
        <v>307</v>
      </c>
      <c r="L125" s="1554"/>
      <c r="M125" s="1554"/>
      <c r="N125" s="1554"/>
      <c r="O125" s="1457" t="s">
        <v>1604</v>
      </c>
      <c r="P125" s="1455" t="s">
        <v>1468</v>
      </c>
    </row>
    <row r="126" spans="1:16" x14ac:dyDescent="0.25">
      <c r="A126" s="34"/>
      <c r="B126" s="34"/>
      <c r="C126" s="34"/>
      <c r="D126" s="34"/>
      <c r="E126" s="34"/>
      <c r="F126" s="34"/>
      <c r="G126" s="34"/>
      <c r="H126" s="34"/>
      <c r="I126" s="34"/>
      <c r="J126" s="35"/>
      <c r="K126" s="1554"/>
      <c r="L126" s="1554"/>
      <c r="M126" s="1554"/>
      <c r="N126" s="1554"/>
      <c r="O126" s="1457" t="s">
        <v>1511</v>
      </c>
      <c r="P126" s="1455" t="s">
        <v>1459</v>
      </c>
    </row>
    <row r="127" spans="1:16" x14ac:dyDescent="0.25">
      <c r="A127" s="34"/>
      <c r="B127" s="34"/>
      <c r="C127" s="34"/>
      <c r="D127" s="34"/>
      <c r="E127" s="34"/>
      <c r="F127" s="34"/>
      <c r="G127" s="34"/>
      <c r="H127" s="34"/>
      <c r="I127" s="34"/>
      <c r="J127" s="35"/>
      <c r="K127" s="1554"/>
      <c r="L127" s="1554"/>
      <c r="M127" s="1554"/>
      <c r="N127" s="1554"/>
      <c r="O127" s="1457" t="s">
        <v>1127</v>
      </c>
      <c r="P127" s="1455" t="s">
        <v>1512</v>
      </c>
    </row>
    <row r="128" spans="1:16" x14ac:dyDescent="0.25">
      <c r="A128" s="34"/>
      <c r="B128" s="34"/>
      <c r="C128" s="34"/>
      <c r="D128" s="34"/>
      <c r="E128" s="34"/>
      <c r="F128" s="34"/>
      <c r="G128" s="34"/>
      <c r="H128" s="34"/>
      <c r="I128" s="34"/>
      <c r="J128" s="35"/>
      <c r="K128" s="1554"/>
      <c r="L128" s="1554"/>
      <c r="M128" s="1554"/>
      <c r="N128" s="1554"/>
      <c r="O128" s="1457" t="s">
        <v>1508</v>
      </c>
      <c r="P128" s="1455" t="s">
        <v>385</v>
      </c>
    </row>
    <row r="129" spans="1:16" x14ac:dyDescent="0.25">
      <c r="A129" s="34"/>
      <c r="B129" s="34"/>
      <c r="C129" s="34"/>
      <c r="D129" s="34"/>
      <c r="E129" s="34"/>
      <c r="F129" s="34"/>
      <c r="G129" s="34"/>
      <c r="H129" s="34"/>
      <c r="I129" s="34"/>
      <c r="J129" s="35"/>
      <c r="K129" s="1554"/>
      <c r="L129" s="1554"/>
      <c r="M129" s="1554"/>
      <c r="N129" s="1554"/>
    </row>
    <row r="130" spans="1:16" x14ac:dyDescent="0.25">
      <c r="A130" s="34"/>
      <c r="B130" s="34"/>
      <c r="C130" s="34"/>
      <c r="D130" s="34"/>
      <c r="E130" s="34"/>
      <c r="F130" s="34"/>
      <c r="G130" s="34"/>
      <c r="H130" s="34"/>
      <c r="I130" s="34"/>
      <c r="J130" s="35"/>
      <c r="K130" s="1554" t="s">
        <v>300</v>
      </c>
      <c r="L130" s="1554" t="s">
        <v>336</v>
      </c>
      <c r="M130" s="1556" t="s">
        <v>302</v>
      </c>
      <c r="N130" s="1554"/>
      <c r="O130" s="1455" t="s">
        <v>1477</v>
      </c>
      <c r="P130" s="1455" t="s">
        <v>1710</v>
      </c>
    </row>
    <row r="131" spans="1:16" x14ac:dyDescent="0.25">
      <c r="A131" s="34"/>
      <c r="B131" s="34"/>
      <c r="C131" s="34"/>
      <c r="D131" s="34"/>
      <c r="E131" s="34"/>
      <c r="F131" s="34"/>
      <c r="G131" s="34"/>
      <c r="H131" s="34"/>
      <c r="I131" s="34"/>
      <c r="J131" s="35"/>
      <c r="K131" s="1558" t="s">
        <v>1448</v>
      </c>
      <c r="L131" s="1573">
        <v>619.85533100000009</v>
      </c>
      <c r="M131" s="1570">
        <v>0.34168712424358677</v>
      </c>
      <c r="N131" s="1554"/>
      <c r="O131" s="1455" t="s">
        <v>1448</v>
      </c>
      <c r="P131" s="1455">
        <v>619.85533100000009</v>
      </c>
    </row>
    <row r="132" spans="1:16" x14ac:dyDescent="0.25">
      <c r="A132" s="34"/>
      <c r="B132" s="34"/>
      <c r="C132" s="34"/>
      <c r="D132" s="34"/>
      <c r="E132" s="34"/>
      <c r="F132" s="34"/>
      <c r="G132" s="34"/>
      <c r="H132" s="34"/>
      <c r="I132" s="34"/>
      <c r="J132" s="35"/>
      <c r="K132" s="1558" t="s">
        <v>995</v>
      </c>
      <c r="L132" s="1573">
        <v>516.37456999999995</v>
      </c>
      <c r="M132" s="1570">
        <v>0.28464471148642689</v>
      </c>
      <c r="N132" s="1554"/>
      <c r="O132" s="1455" t="s">
        <v>995</v>
      </c>
      <c r="P132" s="1455">
        <v>516.37456999999995</v>
      </c>
    </row>
    <row r="133" spans="1:16" x14ac:dyDescent="0.25">
      <c r="A133" s="34"/>
      <c r="B133" s="34"/>
      <c r="C133" s="34"/>
      <c r="D133" s="34"/>
      <c r="E133" s="34"/>
      <c r="F133" s="34"/>
      <c r="G133" s="34"/>
      <c r="H133" s="34"/>
      <c r="I133" s="34"/>
      <c r="J133" s="35"/>
      <c r="K133" s="1558" t="s">
        <v>83</v>
      </c>
      <c r="L133" s="1573">
        <v>508.76269700000006</v>
      </c>
      <c r="M133" s="1570">
        <v>0.28044876629502002</v>
      </c>
      <c r="N133" s="1554"/>
      <c r="O133" s="1455" t="s">
        <v>83</v>
      </c>
      <c r="P133" s="1455">
        <v>508.76269700000006</v>
      </c>
    </row>
    <row r="134" spans="1:16" x14ac:dyDescent="0.25">
      <c r="A134" s="34"/>
      <c r="B134" s="34"/>
      <c r="C134" s="34"/>
      <c r="D134" s="34"/>
      <c r="E134" s="34"/>
      <c r="F134" s="34"/>
      <c r="G134" s="34"/>
      <c r="H134" s="34"/>
      <c r="I134" s="34"/>
      <c r="J134" s="35"/>
      <c r="K134" s="1558" t="s">
        <v>303</v>
      </c>
      <c r="L134" s="1573">
        <v>169.10950599999956</v>
      </c>
      <c r="M134" s="1570">
        <v>9.3219397974966228E-2</v>
      </c>
      <c r="N134" s="1554"/>
      <c r="O134" s="1455" t="s">
        <v>81</v>
      </c>
      <c r="P134" s="1455">
        <v>167.58148800000001</v>
      </c>
    </row>
    <row r="135" spans="1:16" x14ac:dyDescent="0.25">
      <c r="A135" s="34"/>
      <c r="B135" s="34"/>
      <c r="C135" s="34"/>
      <c r="D135" s="34"/>
      <c r="E135" s="34"/>
      <c r="F135" s="34"/>
      <c r="G135" s="34"/>
      <c r="H135" s="34"/>
      <c r="I135" s="34"/>
      <c r="J135" s="35"/>
      <c r="K135" s="1558" t="s">
        <v>289</v>
      </c>
      <c r="L135" s="1573">
        <v>1814.1021039999998</v>
      </c>
      <c r="M135" s="1570">
        <v>1</v>
      </c>
      <c r="N135" s="1554"/>
      <c r="O135" s="1455" t="s">
        <v>1689</v>
      </c>
      <c r="P135" s="1455">
        <v>0.23723</v>
      </c>
    </row>
    <row r="136" spans="1:16" x14ac:dyDescent="0.25">
      <c r="A136" s="34"/>
      <c r="B136" s="34"/>
      <c r="C136" s="34"/>
      <c r="D136" s="34"/>
      <c r="E136" s="34"/>
      <c r="F136" s="34"/>
      <c r="G136" s="34"/>
      <c r="H136" s="34"/>
      <c r="I136" s="34"/>
      <c r="J136" s="35"/>
      <c r="K136" s="1554"/>
      <c r="L136" s="1554"/>
      <c r="M136" s="1554"/>
      <c r="N136" s="1554"/>
      <c r="O136" s="1455" t="s">
        <v>1692</v>
      </c>
      <c r="P136" s="1455">
        <v>6.4388000000000001E-2</v>
      </c>
    </row>
    <row r="137" spans="1:16" x14ac:dyDescent="0.25">
      <c r="A137" s="34"/>
      <c r="B137" s="34"/>
      <c r="C137" s="34"/>
      <c r="D137" s="34"/>
      <c r="E137" s="34"/>
      <c r="F137" s="34"/>
      <c r="G137" s="34"/>
      <c r="H137" s="34"/>
      <c r="I137" s="34"/>
      <c r="J137" s="35"/>
      <c r="K137" s="1554"/>
      <c r="L137" s="1554"/>
      <c r="M137" s="1554"/>
      <c r="N137" s="1554"/>
      <c r="O137" s="1455" t="s">
        <v>1468</v>
      </c>
      <c r="P137" s="1455">
        <v>1.2263999999999999</v>
      </c>
    </row>
    <row r="138" spans="1:16" x14ac:dyDescent="0.25">
      <c r="A138" s="34"/>
      <c r="B138" s="34"/>
      <c r="C138" s="34"/>
      <c r="D138" s="34"/>
      <c r="E138" s="34"/>
      <c r="F138" s="34"/>
      <c r="G138" s="34"/>
      <c r="H138" s="34"/>
      <c r="I138" s="34"/>
      <c r="J138" s="35"/>
      <c r="K138" s="1554"/>
      <c r="L138" s="1554"/>
      <c r="M138" s="1554"/>
      <c r="N138" s="1554"/>
      <c r="O138" s="1455" t="s">
        <v>389</v>
      </c>
      <c r="P138" s="1455">
        <v>1814.1021040000003</v>
      </c>
    </row>
    <row r="139" spans="1:16" x14ac:dyDescent="0.25">
      <c r="A139" s="34"/>
      <c r="B139" s="34"/>
      <c r="C139" s="34"/>
      <c r="D139" s="34"/>
      <c r="E139" s="34"/>
      <c r="F139" s="34"/>
      <c r="G139" s="34"/>
      <c r="H139" s="34"/>
      <c r="I139" s="34"/>
      <c r="J139" s="35"/>
      <c r="K139" s="1554"/>
      <c r="L139" s="1554"/>
      <c r="M139" s="1554"/>
      <c r="N139" s="1554"/>
    </row>
    <row r="140" spans="1:16" x14ac:dyDescent="0.25">
      <c r="A140" s="34"/>
      <c r="B140" s="34"/>
      <c r="C140" s="34"/>
      <c r="D140" s="34"/>
      <c r="E140" s="34"/>
      <c r="F140" s="34"/>
      <c r="G140" s="34"/>
      <c r="H140" s="34"/>
      <c r="I140" s="34"/>
      <c r="J140" s="35"/>
      <c r="K140" s="1554"/>
      <c r="L140" s="1554"/>
      <c r="M140" s="1554"/>
      <c r="N140" s="1554"/>
    </row>
    <row r="141" spans="1:16" x14ac:dyDescent="0.25">
      <c r="A141" s="34"/>
      <c r="B141" s="34"/>
      <c r="C141" s="34"/>
      <c r="D141" s="34"/>
      <c r="E141" s="34"/>
      <c r="F141" s="34"/>
      <c r="G141" s="34"/>
      <c r="H141" s="34"/>
      <c r="I141" s="34"/>
      <c r="J141" s="35"/>
      <c r="K141" s="1554"/>
      <c r="L141" s="1554"/>
      <c r="M141" s="1554"/>
      <c r="N141" s="1554"/>
    </row>
    <row r="142" spans="1:16" x14ac:dyDescent="0.25">
      <c r="A142" s="34"/>
      <c r="B142" s="34"/>
      <c r="C142" s="34"/>
      <c r="D142" s="34"/>
      <c r="E142" s="34"/>
      <c r="F142" s="34"/>
      <c r="G142" s="34"/>
      <c r="H142" s="34"/>
      <c r="I142" s="34"/>
      <c r="J142" s="35"/>
      <c r="K142" s="1554"/>
      <c r="L142" s="1554"/>
      <c r="M142" s="1554"/>
      <c r="N142" s="1554"/>
    </row>
    <row r="143" spans="1:16" x14ac:dyDescent="0.25">
      <c r="A143" s="34"/>
      <c r="B143" s="34"/>
      <c r="C143" s="34"/>
      <c r="D143" s="34"/>
      <c r="E143" s="34"/>
      <c r="F143" s="34"/>
      <c r="G143" s="34"/>
      <c r="H143" s="34"/>
      <c r="I143" s="34"/>
      <c r="J143" s="35"/>
      <c r="K143" s="1554"/>
      <c r="L143" s="1554"/>
      <c r="M143" s="1554"/>
      <c r="N143" s="1554"/>
    </row>
    <row r="144" spans="1:16" x14ac:dyDescent="0.25">
      <c r="A144" s="34"/>
      <c r="B144" s="34"/>
      <c r="C144" s="34"/>
      <c r="D144" s="34"/>
      <c r="E144" s="34"/>
      <c r="F144" s="34"/>
      <c r="G144" s="34"/>
      <c r="H144" s="34"/>
      <c r="I144" s="34"/>
      <c r="J144" s="35"/>
      <c r="K144" s="1554"/>
      <c r="L144" s="1554"/>
      <c r="M144" s="1554"/>
      <c r="N144" s="1554"/>
    </row>
    <row r="145" spans="1:14" x14ac:dyDescent="0.25">
      <c r="A145" s="34"/>
      <c r="B145" s="34"/>
      <c r="C145" s="34"/>
      <c r="D145" s="34"/>
      <c r="E145" s="34"/>
      <c r="F145" s="34"/>
      <c r="G145" s="34"/>
      <c r="H145" s="34"/>
      <c r="I145" s="34"/>
      <c r="J145" s="35"/>
      <c r="K145" s="1554"/>
      <c r="L145" s="1554"/>
      <c r="M145" s="1554"/>
      <c r="N145" s="1554"/>
    </row>
    <row r="146" spans="1:14" x14ac:dyDescent="0.25">
      <c r="A146" s="34"/>
      <c r="B146" s="34"/>
      <c r="C146" s="34"/>
      <c r="D146" s="34"/>
      <c r="E146" s="34"/>
      <c r="F146" s="34"/>
      <c r="G146" s="34"/>
      <c r="H146" s="34"/>
      <c r="I146" s="34"/>
      <c r="J146" s="35"/>
      <c r="K146" s="1554"/>
      <c r="L146" s="1554"/>
      <c r="M146" s="1554"/>
      <c r="N146" s="1554"/>
    </row>
    <row r="147" spans="1:14" x14ac:dyDescent="0.25">
      <c r="A147" s="34"/>
      <c r="B147" s="34"/>
      <c r="C147" s="34"/>
      <c r="D147" s="34"/>
      <c r="E147" s="34"/>
      <c r="F147" s="34"/>
      <c r="G147" s="34"/>
      <c r="H147" s="34"/>
      <c r="I147" s="34"/>
      <c r="J147" s="35"/>
      <c r="K147" s="1554"/>
      <c r="L147" s="1554"/>
      <c r="M147" s="1554"/>
      <c r="N147" s="1554"/>
    </row>
    <row r="148" spans="1:14" x14ac:dyDescent="0.25">
      <c r="A148" s="34"/>
      <c r="B148" s="34"/>
      <c r="C148" s="34"/>
      <c r="D148" s="34"/>
      <c r="E148" s="34"/>
      <c r="F148" s="34"/>
      <c r="G148" s="34"/>
      <c r="H148" s="34"/>
      <c r="I148" s="34"/>
      <c r="J148" s="35"/>
      <c r="K148" s="1554"/>
      <c r="L148" s="1569"/>
      <c r="M148" s="1554"/>
      <c r="N148" s="1554"/>
    </row>
    <row r="149" spans="1:14" x14ac:dyDescent="0.25">
      <c r="A149" s="34"/>
      <c r="B149" s="34"/>
      <c r="C149" s="34"/>
      <c r="D149" s="34"/>
      <c r="E149" s="34"/>
      <c r="F149" s="34"/>
      <c r="G149" s="34"/>
      <c r="H149" s="34"/>
      <c r="I149" s="34"/>
      <c r="J149" s="35"/>
      <c r="K149" s="1554"/>
      <c r="L149" s="1554"/>
      <c r="M149" s="1554"/>
      <c r="N149" s="1554"/>
    </row>
    <row r="150" spans="1:14" x14ac:dyDescent="0.25">
      <c r="A150" s="34"/>
      <c r="B150" s="34"/>
      <c r="C150" s="34"/>
      <c r="D150" s="34"/>
      <c r="E150" s="34"/>
      <c r="F150" s="34"/>
      <c r="G150" s="34"/>
      <c r="H150" s="34"/>
      <c r="I150" s="34"/>
      <c r="J150" s="35"/>
      <c r="K150" s="1554"/>
      <c r="L150" s="1554"/>
      <c r="M150" s="1554"/>
      <c r="N150" s="1554"/>
    </row>
    <row r="151" spans="1:14" x14ac:dyDescent="0.25">
      <c r="A151" s="34"/>
      <c r="B151" s="34"/>
      <c r="C151" s="34"/>
      <c r="D151" s="34"/>
      <c r="E151" s="34"/>
      <c r="F151" s="34"/>
      <c r="G151" s="34"/>
      <c r="H151" s="34"/>
      <c r="I151" s="34"/>
      <c r="J151" s="35"/>
      <c r="K151" s="1554"/>
      <c r="L151" s="1554"/>
      <c r="M151" s="1554"/>
      <c r="N151" s="1554"/>
    </row>
  </sheetData>
  <pageMargins left="0.78740157480314965" right="0.59055118110236227" top="0.59055118110236227" bottom="0.59055118110236227" header="0" footer="0"/>
  <pageSetup paperSize="9" scale="55" fitToHeight="2" orientation="portrait" r:id="rId1"/>
  <headerFooter alignWithMargins="0"/>
  <rowBreaks count="1" manualBreakCount="1">
    <brk id="91" max="8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>
    <pageSetUpPr fitToPage="1"/>
  </sheetPr>
  <dimension ref="A1:X88"/>
  <sheetViews>
    <sheetView view="pageBreakPreview" zoomScale="80" zoomScaleNormal="70" zoomScaleSheetLayoutView="80" workbookViewId="0">
      <pane ySplit="4" topLeftCell="A5" activePane="bottomLeft" state="frozen"/>
      <selection pane="bottomLeft" activeCell="C84" sqref="C84"/>
    </sheetView>
  </sheetViews>
  <sheetFormatPr baseColWidth="10" defaultRowHeight="15" x14ac:dyDescent="0.25"/>
  <cols>
    <col min="1" max="1" width="2.28515625" customWidth="1"/>
    <col min="2" max="2" width="5.140625" customWidth="1"/>
    <col min="3" max="3" width="65.5703125" customWidth="1"/>
    <col min="4" max="10" width="16.5703125" customWidth="1"/>
    <col min="11" max="11" width="7" customWidth="1"/>
    <col min="12" max="12" width="50.42578125" style="1455" bestFit="1" customWidth="1"/>
    <col min="13" max="13" width="23" style="1455" bestFit="1" customWidth="1"/>
    <col min="14" max="14" width="8" style="1455" bestFit="1" customWidth="1"/>
    <col min="15" max="15" width="9.7109375" style="1455" bestFit="1" customWidth="1"/>
    <col min="16" max="16" width="8.28515625" style="1455" bestFit="1" customWidth="1"/>
    <col min="17" max="17" width="12.28515625" style="1455" bestFit="1" customWidth="1"/>
    <col min="18" max="18" width="13.28515625" style="1455" bestFit="1" customWidth="1"/>
    <col min="19" max="19" width="31.28515625" style="1455" bestFit="1" customWidth="1"/>
    <col min="20" max="20" width="29" bestFit="1" customWidth="1"/>
    <col min="21" max="21" width="13.28515625" bestFit="1" customWidth="1"/>
  </cols>
  <sheetData>
    <row r="1" spans="1:24" ht="20.25" x14ac:dyDescent="0.3">
      <c r="A1" s="39" t="s">
        <v>1461</v>
      </c>
      <c r="B1" s="4"/>
      <c r="C1" s="297"/>
      <c r="D1" s="38"/>
      <c r="E1" s="38"/>
      <c r="F1" s="38"/>
      <c r="G1" s="38"/>
      <c r="H1" s="38"/>
      <c r="I1" s="38"/>
      <c r="J1" s="38"/>
      <c r="K1" s="17"/>
      <c r="L1" s="1457" t="s">
        <v>1616</v>
      </c>
      <c r="M1" s="1455" t="s">
        <v>1468</v>
      </c>
      <c r="U1" s="1188"/>
      <c r="V1" s="1188"/>
      <c r="W1" s="1188"/>
      <c r="X1" s="1188"/>
    </row>
    <row r="2" spans="1:24" ht="15.75" x14ac:dyDescent="0.25">
      <c r="A2" s="17"/>
      <c r="B2" s="38"/>
      <c r="C2" s="297"/>
      <c r="D2" s="38"/>
      <c r="E2" s="38"/>
      <c r="F2" s="38"/>
      <c r="G2" s="38"/>
      <c r="H2" s="38"/>
      <c r="I2" s="38"/>
      <c r="J2" s="38"/>
      <c r="K2" s="17"/>
      <c r="T2" s="1188"/>
      <c r="U2" s="1188"/>
      <c r="V2" s="1188"/>
      <c r="W2" s="1188"/>
      <c r="X2" s="1188"/>
    </row>
    <row r="3" spans="1:24" ht="21.75" customHeight="1" x14ac:dyDescent="0.25">
      <c r="A3" s="17"/>
      <c r="B3" s="2111" t="s">
        <v>226</v>
      </c>
      <c r="C3" s="2172" t="s">
        <v>3</v>
      </c>
      <c r="D3" s="2053" t="s">
        <v>292</v>
      </c>
      <c r="E3" s="2055"/>
      <c r="F3" s="2055" t="s">
        <v>294</v>
      </c>
      <c r="G3" s="2055"/>
      <c r="H3" s="2167" t="s">
        <v>238</v>
      </c>
      <c r="I3" s="2046"/>
      <c r="J3" s="1481" t="s">
        <v>285</v>
      </c>
      <c r="K3" s="17"/>
      <c r="L3" s="1455" t="s">
        <v>1602</v>
      </c>
      <c r="M3" s="1455" t="s">
        <v>1478</v>
      </c>
      <c r="T3" s="1188"/>
      <c r="U3" s="1188"/>
      <c r="V3" s="1188"/>
      <c r="W3" s="1188"/>
      <c r="X3" s="1188"/>
    </row>
    <row r="4" spans="1:24" ht="21.75" customHeight="1" x14ac:dyDescent="0.25">
      <c r="A4" s="17"/>
      <c r="B4" s="2112"/>
      <c r="C4" s="2173"/>
      <c r="D4" s="1482" t="s">
        <v>281</v>
      </c>
      <c r="E4" s="1484" t="s">
        <v>282</v>
      </c>
      <c r="F4" s="1484" t="s">
        <v>281</v>
      </c>
      <c r="G4" s="1484" t="s">
        <v>282</v>
      </c>
      <c r="H4" s="1484" t="s">
        <v>281</v>
      </c>
      <c r="I4" s="1484" t="s">
        <v>282</v>
      </c>
      <c r="J4" s="1524" t="s">
        <v>296</v>
      </c>
      <c r="K4" s="17"/>
      <c r="M4" s="1455" t="s">
        <v>292</v>
      </c>
      <c r="O4" s="1455" t="s">
        <v>525</v>
      </c>
      <c r="Q4" s="1455" t="s">
        <v>389</v>
      </c>
    </row>
    <row r="5" spans="1:24" ht="20.25" customHeight="1" x14ac:dyDescent="0.25">
      <c r="A5" s="17"/>
      <c r="B5" s="1574">
        <v>1</v>
      </c>
      <c r="C5" s="1575" t="str">
        <f>+L6</f>
        <v>Agroindustrial Laredo S.A.A.</v>
      </c>
      <c r="D5" s="1576" t="str">
        <f>+IF(M6&lt;&gt;0,M6,"")</f>
        <v/>
      </c>
      <c r="E5" s="1577" t="str">
        <f>+IF(N6&lt;&gt;0,N6,"")</f>
        <v/>
      </c>
      <c r="F5" s="1576" t="str">
        <f t="shared" ref="D5:G6" si="0">+IF(O6&lt;&gt;0,O6,"")</f>
        <v/>
      </c>
      <c r="G5" s="1578">
        <f t="shared" si="0"/>
        <v>30.838135000000001</v>
      </c>
      <c r="H5" s="1579" t="str">
        <f>+IF((M6+O6)&lt;&gt;0,M6+O6,"")</f>
        <v/>
      </c>
      <c r="I5" s="1580">
        <f>+IF((N6+P6)&lt;&gt;0,N6+P6,"")</f>
        <v>30.838135000000001</v>
      </c>
      <c r="J5" s="1581">
        <f>SUM(H5:I5)</f>
        <v>30.838135000000001</v>
      </c>
      <c r="K5" s="17"/>
      <c r="L5" s="1455" t="s">
        <v>1477</v>
      </c>
      <c r="M5" s="1455" t="s">
        <v>383</v>
      </c>
      <c r="N5" s="1455" t="s">
        <v>384</v>
      </c>
      <c r="O5" s="1455" t="s">
        <v>383</v>
      </c>
      <c r="P5" s="1455" t="s">
        <v>384</v>
      </c>
    </row>
    <row r="6" spans="1:24" ht="20.25" customHeight="1" x14ac:dyDescent="0.25">
      <c r="A6" s="17"/>
      <c r="B6" s="814">
        <f>+B5+1</f>
        <v>2</v>
      </c>
      <c r="C6" s="206" t="str">
        <f t="shared" ref="C6:C69" si="1">+L7</f>
        <v>Aguaytia Energy del Peru S.R.L.</v>
      </c>
      <c r="D6" s="1582" t="str">
        <f t="shared" si="0"/>
        <v/>
      </c>
      <c r="E6" s="1583" t="str">
        <f t="shared" si="0"/>
        <v/>
      </c>
      <c r="F6" s="1582" t="str">
        <f t="shared" si="0"/>
        <v/>
      </c>
      <c r="G6" s="1584">
        <f t="shared" si="0"/>
        <v>2.0866829999999998</v>
      </c>
      <c r="H6" s="1585" t="str">
        <f>+IF((M7+O7)&lt;&gt;0,M7+O7,"")</f>
        <v/>
      </c>
      <c r="I6" s="1586">
        <f>+IF((N7+P7)&lt;&gt;0,N7+P7,"")</f>
        <v>2.0866829999999998</v>
      </c>
      <c r="J6" s="1587">
        <f>SUM(H6:I6)</f>
        <v>2.0866829999999998</v>
      </c>
      <c r="K6" s="17"/>
      <c r="L6" s="1455" t="s">
        <v>1479</v>
      </c>
      <c r="P6" s="1455">
        <v>30.838135000000001</v>
      </c>
      <c r="Q6" s="1455">
        <v>30.838135000000001</v>
      </c>
    </row>
    <row r="7" spans="1:24" ht="20.25" customHeight="1" x14ac:dyDescent="0.25">
      <c r="A7" s="17"/>
      <c r="B7" s="814">
        <f t="shared" ref="B7:B70" si="2">+B6+1</f>
        <v>3</v>
      </c>
      <c r="C7" s="206" t="str">
        <f t="shared" si="1"/>
        <v>Alicorp S.A.A.</v>
      </c>
      <c r="D7" s="1582" t="str">
        <f t="shared" ref="D7:D70" si="3">+IF(M8&lt;&gt;0,M8,"")</f>
        <v/>
      </c>
      <c r="E7" s="1583">
        <f t="shared" ref="E7:E70" si="4">+IF(N8&lt;&gt;0,N8,"")</f>
        <v>1.7680579999999999</v>
      </c>
      <c r="F7" s="1582" t="str">
        <f t="shared" ref="F7:F70" si="5">+IF(O8&lt;&gt;0,O8,"")</f>
        <v/>
      </c>
      <c r="G7" s="1584" t="str">
        <f t="shared" ref="G7:G70" si="6">+IF(P8&lt;&gt;0,P8,"")</f>
        <v/>
      </c>
      <c r="H7" s="1585" t="str">
        <f t="shared" ref="H7:H70" si="7">+IF((M8+O8)&lt;&gt;0,M8+O8,"")</f>
        <v/>
      </c>
      <c r="I7" s="1586">
        <f t="shared" ref="I7:I70" si="8">+IF((N8+P8)&lt;&gt;0,N8+P8,"")</f>
        <v>1.7680579999999999</v>
      </c>
      <c r="J7" s="1587">
        <f t="shared" ref="J7:J70" si="9">SUM(H7:I7)</f>
        <v>1.7680579999999999</v>
      </c>
      <c r="K7" s="17"/>
      <c r="L7" s="1455" t="s">
        <v>1480</v>
      </c>
      <c r="P7" s="1455">
        <v>2.0866829999999998</v>
      </c>
      <c r="Q7" s="1455">
        <v>2.0866829999999998</v>
      </c>
    </row>
    <row r="8" spans="1:24" ht="20.25" customHeight="1" x14ac:dyDescent="0.25">
      <c r="A8" s="17"/>
      <c r="B8" s="814">
        <f t="shared" si="2"/>
        <v>4</v>
      </c>
      <c r="C8" s="206" t="str">
        <f t="shared" si="1"/>
        <v>Anabi S.A.C.</v>
      </c>
      <c r="D8" s="1582" t="str">
        <f t="shared" si="3"/>
        <v/>
      </c>
      <c r="E8" s="1583" t="str">
        <f t="shared" si="4"/>
        <v/>
      </c>
      <c r="F8" s="1582" t="str">
        <f t="shared" si="5"/>
        <v/>
      </c>
      <c r="G8" s="1584">
        <f t="shared" si="6"/>
        <v>0.67680700000000005</v>
      </c>
      <c r="H8" s="1585" t="str">
        <f t="shared" si="7"/>
        <v/>
      </c>
      <c r="I8" s="1586">
        <f t="shared" si="8"/>
        <v>0.67680700000000005</v>
      </c>
      <c r="J8" s="1587">
        <f t="shared" si="9"/>
        <v>0.67680700000000005</v>
      </c>
      <c r="K8" s="17"/>
      <c r="L8" s="1455" t="s">
        <v>1481</v>
      </c>
      <c r="N8" s="1455">
        <v>1.7680579999999999</v>
      </c>
      <c r="Q8" s="1455">
        <v>1.7680579999999999</v>
      </c>
    </row>
    <row r="9" spans="1:24" ht="20.25" customHeight="1" x14ac:dyDescent="0.25">
      <c r="A9" s="17"/>
      <c r="B9" s="814">
        <f t="shared" si="2"/>
        <v>5</v>
      </c>
      <c r="C9" s="206" t="str">
        <f t="shared" si="1"/>
        <v>Anglo American Quellaveco S.A.</v>
      </c>
      <c r="D9" s="1582" t="str">
        <f t="shared" si="3"/>
        <v/>
      </c>
      <c r="E9" s="1583" t="str">
        <f t="shared" si="4"/>
        <v/>
      </c>
      <c r="F9" s="1582" t="str">
        <f t="shared" si="5"/>
        <v/>
      </c>
      <c r="G9" s="1584">
        <f t="shared" si="6"/>
        <v>9.9252170000000017</v>
      </c>
      <c r="H9" s="1585" t="str">
        <f t="shared" si="7"/>
        <v/>
      </c>
      <c r="I9" s="1586">
        <f t="shared" si="8"/>
        <v>9.9252170000000017</v>
      </c>
      <c r="J9" s="1587">
        <f t="shared" si="9"/>
        <v>9.9252170000000017</v>
      </c>
      <c r="K9" s="17"/>
      <c r="L9" s="1455" t="s">
        <v>105</v>
      </c>
      <c r="P9" s="1455">
        <v>0.67680700000000005</v>
      </c>
      <c r="Q9" s="1455">
        <v>0.67680700000000005</v>
      </c>
    </row>
    <row r="10" spans="1:24" ht="20.25" customHeight="1" x14ac:dyDescent="0.25">
      <c r="A10" s="17"/>
      <c r="B10" s="814">
        <f t="shared" si="2"/>
        <v>6</v>
      </c>
      <c r="C10" s="206" t="str">
        <f t="shared" si="1"/>
        <v>Apumayo S.A.C.</v>
      </c>
      <c r="D10" s="1582" t="str">
        <f t="shared" si="3"/>
        <v/>
      </c>
      <c r="E10" s="1583" t="str">
        <f t="shared" si="4"/>
        <v/>
      </c>
      <c r="F10" s="1582" t="str">
        <f t="shared" si="5"/>
        <v/>
      </c>
      <c r="G10" s="1584">
        <f t="shared" si="6"/>
        <v>0.329428</v>
      </c>
      <c r="H10" s="1585" t="str">
        <f t="shared" si="7"/>
        <v/>
      </c>
      <c r="I10" s="1586">
        <f t="shared" si="8"/>
        <v>0.329428</v>
      </c>
      <c r="J10" s="1587">
        <f t="shared" si="9"/>
        <v>0.329428</v>
      </c>
      <c r="K10" s="17"/>
      <c r="L10" s="1455" t="s">
        <v>1001</v>
      </c>
      <c r="P10" s="1455">
        <v>9.9252170000000017</v>
      </c>
      <c r="Q10" s="1455">
        <v>9.9252170000000017</v>
      </c>
    </row>
    <row r="11" spans="1:24" ht="20.25" customHeight="1" x14ac:dyDescent="0.25">
      <c r="A11" s="17"/>
      <c r="B11" s="814">
        <f t="shared" si="2"/>
        <v>7</v>
      </c>
      <c r="C11" s="206" t="str">
        <f t="shared" si="1"/>
        <v>Aruntani S.A.C.</v>
      </c>
      <c r="D11" s="1582" t="str">
        <f t="shared" si="3"/>
        <v/>
      </c>
      <c r="E11" s="1583" t="str">
        <f t="shared" si="4"/>
        <v/>
      </c>
      <c r="F11" s="1582" t="str">
        <f t="shared" si="5"/>
        <v/>
      </c>
      <c r="G11" s="1584">
        <f t="shared" si="6"/>
        <v>2.4777E-2</v>
      </c>
      <c r="H11" s="1585" t="str">
        <f t="shared" si="7"/>
        <v/>
      </c>
      <c r="I11" s="1586">
        <f t="shared" si="8"/>
        <v>2.4777E-2</v>
      </c>
      <c r="J11" s="1587">
        <f t="shared" si="9"/>
        <v>2.4777E-2</v>
      </c>
      <c r="K11" s="17"/>
      <c r="L11" s="1455" t="s">
        <v>107</v>
      </c>
      <c r="P11" s="1455">
        <v>0.329428</v>
      </c>
      <c r="Q11" s="1455">
        <v>0.329428</v>
      </c>
    </row>
    <row r="12" spans="1:24" ht="20.25" customHeight="1" x14ac:dyDescent="0.25">
      <c r="A12" s="17"/>
      <c r="B12" s="814">
        <f t="shared" si="2"/>
        <v>8</v>
      </c>
      <c r="C12" s="206" t="str">
        <f t="shared" si="1"/>
        <v>Austral Group S.A.A</v>
      </c>
      <c r="D12" s="1582" t="str">
        <f t="shared" si="3"/>
        <v/>
      </c>
      <c r="E12" s="1583" t="str">
        <f t="shared" si="4"/>
        <v/>
      </c>
      <c r="F12" s="1582" t="str">
        <f t="shared" si="5"/>
        <v/>
      </c>
      <c r="G12" s="1584">
        <f t="shared" si="6"/>
        <v>7.1299999999999998E-4</v>
      </c>
      <c r="H12" s="1585" t="str">
        <f t="shared" si="7"/>
        <v/>
      </c>
      <c r="I12" s="1586">
        <f t="shared" si="8"/>
        <v>7.1299999999999998E-4</v>
      </c>
      <c r="J12" s="1587">
        <f t="shared" si="9"/>
        <v>7.1299999999999998E-4</v>
      </c>
      <c r="K12" s="17"/>
      <c r="L12" s="1455" t="s">
        <v>109</v>
      </c>
      <c r="P12" s="1455">
        <v>2.4777E-2</v>
      </c>
      <c r="Q12" s="1455">
        <v>2.4777E-2</v>
      </c>
    </row>
    <row r="13" spans="1:24" ht="20.25" customHeight="1" x14ac:dyDescent="0.25">
      <c r="A13" s="17"/>
      <c r="B13" s="814">
        <f t="shared" si="2"/>
        <v>9</v>
      </c>
      <c r="C13" s="206" t="str">
        <f t="shared" si="1"/>
        <v>Cartavio S.A.A.</v>
      </c>
      <c r="D13" s="1582" t="str">
        <f t="shared" si="3"/>
        <v/>
      </c>
      <c r="E13" s="1583" t="str">
        <f t="shared" si="4"/>
        <v/>
      </c>
      <c r="F13" s="1582" t="str">
        <f t="shared" si="5"/>
        <v/>
      </c>
      <c r="G13" s="1584">
        <f t="shared" si="6"/>
        <v>64.467703</v>
      </c>
      <c r="H13" s="1585" t="str">
        <f t="shared" si="7"/>
        <v/>
      </c>
      <c r="I13" s="1586">
        <f t="shared" si="8"/>
        <v>64.467703</v>
      </c>
      <c r="J13" s="1587">
        <f t="shared" si="9"/>
        <v>64.467703</v>
      </c>
      <c r="K13" s="17"/>
      <c r="L13" s="1455" t="s">
        <v>1482</v>
      </c>
      <c r="P13" s="1455">
        <v>7.1299999999999998E-4</v>
      </c>
      <c r="Q13" s="1455">
        <v>7.1299999999999998E-4</v>
      </c>
    </row>
    <row r="14" spans="1:24" ht="20.25" customHeight="1" x14ac:dyDescent="0.25">
      <c r="A14" s="17"/>
      <c r="B14" s="814">
        <f t="shared" si="2"/>
        <v>10</v>
      </c>
      <c r="C14" s="206" t="str">
        <f t="shared" si="1"/>
        <v>Casa Grande S.A.A.</v>
      </c>
      <c r="D14" s="1582" t="str">
        <f t="shared" si="3"/>
        <v/>
      </c>
      <c r="E14" s="1583" t="str">
        <f t="shared" si="4"/>
        <v/>
      </c>
      <c r="F14" s="1582" t="str">
        <f t="shared" si="5"/>
        <v/>
      </c>
      <c r="G14" s="1584">
        <f t="shared" si="6"/>
        <v>136.10705799999999</v>
      </c>
      <c r="H14" s="1585" t="str">
        <f t="shared" si="7"/>
        <v/>
      </c>
      <c r="I14" s="1586">
        <f t="shared" si="8"/>
        <v>136.10705799999999</v>
      </c>
      <c r="J14" s="1587">
        <f t="shared" si="9"/>
        <v>136.10705799999999</v>
      </c>
      <c r="K14" s="17"/>
      <c r="L14" s="1455" t="s">
        <v>1425</v>
      </c>
      <c r="P14" s="1455">
        <v>64.467703</v>
      </c>
      <c r="Q14" s="1455">
        <v>64.467703</v>
      </c>
    </row>
    <row r="15" spans="1:24" ht="20.25" customHeight="1" x14ac:dyDescent="0.25">
      <c r="A15" s="17"/>
      <c r="B15" s="814">
        <f t="shared" si="2"/>
        <v>11</v>
      </c>
      <c r="C15" s="206" t="str">
        <f t="shared" si="1"/>
        <v>Castrovirreyna Compañía Minera S.A.</v>
      </c>
      <c r="D15" s="1582">
        <f t="shared" si="3"/>
        <v>0.10450000000000001</v>
      </c>
      <c r="E15" s="1583" t="str">
        <f t="shared" si="4"/>
        <v/>
      </c>
      <c r="F15" s="1582" t="str">
        <f t="shared" si="5"/>
        <v/>
      </c>
      <c r="G15" s="1584" t="str">
        <f t="shared" si="6"/>
        <v/>
      </c>
      <c r="H15" s="1585">
        <f t="shared" si="7"/>
        <v>0.10450000000000001</v>
      </c>
      <c r="I15" s="1586" t="str">
        <f t="shared" si="8"/>
        <v/>
      </c>
      <c r="J15" s="1587">
        <f t="shared" si="9"/>
        <v>0.10450000000000001</v>
      </c>
      <c r="K15" s="17"/>
      <c r="L15" s="1455" t="s">
        <v>1443</v>
      </c>
      <c r="P15" s="1455">
        <v>136.10705799999999</v>
      </c>
      <c r="Q15" s="1455">
        <v>136.10705799999999</v>
      </c>
    </row>
    <row r="16" spans="1:24" ht="20.25" customHeight="1" x14ac:dyDescent="0.25">
      <c r="A16" s="17"/>
      <c r="B16" s="814">
        <f t="shared" si="2"/>
        <v>12</v>
      </c>
      <c r="C16" s="206" t="str">
        <f t="shared" si="1"/>
        <v>Cementos Pacasmayo S.A.A.</v>
      </c>
      <c r="D16" s="1582" t="str">
        <f t="shared" si="3"/>
        <v/>
      </c>
      <c r="E16" s="1583" t="str">
        <f t="shared" si="4"/>
        <v/>
      </c>
      <c r="F16" s="1582" t="str">
        <f t="shared" si="5"/>
        <v/>
      </c>
      <c r="G16" s="1584" t="str">
        <f t="shared" si="6"/>
        <v/>
      </c>
      <c r="H16" s="1585" t="str">
        <f t="shared" si="7"/>
        <v/>
      </c>
      <c r="I16" s="1586" t="str">
        <f t="shared" si="8"/>
        <v/>
      </c>
      <c r="J16" s="1587">
        <f t="shared" si="9"/>
        <v>0</v>
      </c>
      <c r="K16" s="17"/>
      <c r="L16" s="1455" t="s">
        <v>1491</v>
      </c>
      <c r="M16" s="1455">
        <v>0.10450000000000001</v>
      </c>
      <c r="Q16" s="1455">
        <v>0.10450000000000001</v>
      </c>
    </row>
    <row r="17" spans="1:17" ht="20.25" customHeight="1" x14ac:dyDescent="0.25">
      <c r="A17" s="17"/>
      <c r="B17" s="814">
        <f t="shared" si="2"/>
        <v>13</v>
      </c>
      <c r="C17" s="206" t="str">
        <f t="shared" si="1"/>
        <v>Cementos Selva S.A.</v>
      </c>
      <c r="D17" s="1582" t="str">
        <f t="shared" si="3"/>
        <v/>
      </c>
      <c r="E17" s="1583" t="str">
        <f t="shared" si="4"/>
        <v/>
      </c>
      <c r="F17" s="1582" t="str">
        <f t="shared" si="5"/>
        <v/>
      </c>
      <c r="G17" s="1584" t="str">
        <f t="shared" si="6"/>
        <v/>
      </c>
      <c r="H17" s="1585" t="str">
        <f t="shared" si="7"/>
        <v/>
      </c>
      <c r="I17" s="1586" t="str">
        <f t="shared" si="8"/>
        <v/>
      </c>
      <c r="J17" s="1587">
        <f t="shared" si="9"/>
        <v>0</v>
      </c>
      <c r="K17" s="17"/>
      <c r="L17" s="1455" t="s">
        <v>113</v>
      </c>
      <c r="N17" s="1455">
        <v>0</v>
      </c>
      <c r="Q17" s="1455">
        <v>0</v>
      </c>
    </row>
    <row r="18" spans="1:17" ht="20.25" customHeight="1" x14ac:dyDescent="0.25">
      <c r="A18" s="17"/>
      <c r="B18" s="814">
        <f t="shared" si="2"/>
        <v>14</v>
      </c>
      <c r="C18" s="206" t="str">
        <f t="shared" si="1"/>
        <v>Cerámica Lima S.A.</v>
      </c>
      <c r="D18" s="1582" t="str">
        <f t="shared" si="3"/>
        <v/>
      </c>
      <c r="E18" s="1583" t="str">
        <f t="shared" si="4"/>
        <v/>
      </c>
      <c r="F18" s="1582" t="str">
        <f t="shared" si="5"/>
        <v/>
      </c>
      <c r="G18" s="1584">
        <f t="shared" si="6"/>
        <v>0.13424866247323236</v>
      </c>
      <c r="H18" s="1585" t="str">
        <f t="shared" si="7"/>
        <v/>
      </c>
      <c r="I18" s="1586">
        <f t="shared" si="8"/>
        <v>0.13424866247323236</v>
      </c>
      <c r="J18" s="1587">
        <f t="shared" si="9"/>
        <v>0.13424866247323236</v>
      </c>
      <c r="K18" s="17"/>
      <c r="L18" s="1455" t="s">
        <v>115</v>
      </c>
      <c r="N18" s="1455">
        <v>0</v>
      </c>
      <c r="Q18" s="1455">
        <v>0</v>
      </c>
    </row>
    <row r="19" spans="1:17" ht="20.25" customHeight="1" x14ac:dyDescent="0.25">
      <c r="A19" s="17"/>
      <c r="B19" s="814">
        <f t="shared" si="2"/>
        <v>15</v>
      </c>
      <c r="C19" s="206" t="str">
        <f t="shared" si="1"/>
        <v>Cervecería San Juan S.A.</v>
      </c>
      <c r="D19" s="1582" t="str">
        <f t="shared" si="3"/>
        <v/>
      </c>
      <c r="E19" s="1583" t="str">
        <f t="shared" si="4"/>
        <v/>
      </c>
      <c r="F19" s="1582" t="str">
        <f t="shared" si="5"/>
        <v/>
      </c>
      <c r="G19" s="1584" t="str">
        <f t="shared" si="6"/>
        <v/>
      </c>
      <c r="H19" s="1585" t="str">
        <f t="shared" si="7"/>
        <v/>
      </c>
      <c r="I19" s="1586" t="str">
        <f t="shared" si="8"/>
        <v/>
      </c>
      <c r="J19" s="1587">
        <f t="shared" si="9"/>
        <v>0</v>
      </c>
      <c r="K19" s="17"/>
      <c r="L19" s="1455" t="s">
        <v>1492</v>
      </c>
      <c r="P19" s="1455">
        <v>0.13424866247323236</v>
      </c>
      <c r="Q19" s="1455">
        <v>0.13424866247323236</v>
      </c>
    </row>
    <row r="20" spans="1:17" ht="20.25" customHeight="1" x14ac:dyDescent="0.25">
      <c r="A20" s="17"/>
      <c r="B20" s="814">
        <f t="shared" si="2"/>
        <v>16</v>
      </c>
      <c r="C20" s="206" t="str">
        <f t="shared" si="1"/>
        <v>Cia Minera Agregados Calcáreos S.A.</v>
      </c>
      <c r="D20" s="1582" t="str">
        <f t="shared" si="3"/>
        <v/>
      </c>
      <c r="E20" s="1583">
        <f t="shared" si="4"/>
        <v>2.6900000000000003E-4</v>
      </c>
      <c r="F20" s="1582" t="str">
        <f t="shared" si="5"/>
        <v/>
      </c>
      <c r="G20" s="1584" t="str">
        <f t="shared" si="6"/>
        <v/>
      </c>
      <c r="H20" s="1585" t="str">
        <f t="shared" si="7"/>
        <v/>
      </c>
      <c r="I20" s="1586">
        <f t="shared" si="8"/>
        <v>2.6900000000000003E-4</v>
      </c>
      <c r="J20" s="1587">
        <f t="shared" si="9"/>
        <v>2.6900000000000003E-4</v>
      </c>
      <c r="K20" s="17"/>
      <c r="L20" s="1455" t="s">
        <v>1458</v>
      </c>
      <c r="P20" s="1455">
        <v>0</v>
      </c>
      <c r="Q20" s="1455">
        <v>0</v>
      </c>
    </row>
    <row r="21" spans="1:17" ht="20.25" customHeight="1" x14ac:dyDescent="0.25">
      <c r="A21" s="17"/>
      <c r="B21" s="814">
        <f t="shared" si="2"/>
        <v>17</v>
      </c>
      <c r="C21" s="206" t="str">
        <f t="shared" si="1"/>
        <v>Cia Minera Casapalca S.A.</v>
      </c>
      <c r="D21" s="1582" t="str">
        <f t="shared" si="3"/>
        <v/>
      </c>
      <c r="E21" s="1583" t="str">
        <f t="shared" si="4"/>
        <v/>
      </c>
      <c r="F21" s="1582" t="str">
        <f t="shared" si="5"/>
        <v/>
      </c>
      <c r="G21" s="1584">
        <f t="shared" si="6"/>
        <v>0.16975199999999999</v>
      </c>
      <c r="H21" s="1585" t="str">
        <f t="shared" si="7"/>
        <v/>
      </c>
      <c r="I21" s="1586">
        <f t="shared" si="8"/>
        <v>0.16975199999999999</v>
      </c>
      <c r="J21" s="1587">
        <f t="shared" si="9"/>
        <v>0.16975199999999999</v>
      </c>
      <c r="K21" s="17"/>
      <c r="L21" s="1455" t="s">
        <v>1493</v>
      </c>
      <c r="N21" s="1455">
        <v>2.6900000000000003E-4</v>
      </c>
      <c r="Q21" s="1455">
        <v>2.6900000000000003E-4</v>
      </c>
    </row>
    <row r="22" spans="1:17" ht="20.25" customHeight="1" x14ac:dyDescent="0.25">
      <c r="A22" s="17"/>
      <c r="B22" s="814">
        <f t="shared" si="2"/>
        <v>18</v>
      </c>
      <c r="C22" s="206" t="str">
        <f t="shared" si="1"/>
        <v>Cia Minera Poderosa S.A.</v>
      </c>
      <c r="D22" s="1582" t="str">
        <f t="shared" si="3"/>
        <v/>
      </c>
      <c r="E22" s="1583" t="str">
        <f t="shared" si="4"/>
        <v/>
      </c>
      <c r="F22" s="1582">
        <f t="shared" si="5"/>
        <v>4.7209729999999999</v>
      </c>
      <c r="G22" s="1584">
        <f t="shared" si="6"/>
        <v>5.2089430000000005</v>
      </c>
      <c r="H22" s="1585">
        <f t="shared" si="7"/>
        <v>4.7209729999999999</v>
      </c>
      <c r="I22" s="1586">
        <f t="shared" si="8"/>
        <v>5.2089430000000005</v>
      </c>
      <c r="J22" s="1587">
        <f t="shared" si="9"/>
        <v>9.9299160000000004</v>
      </c>
      <c r="K22" s="17"/>
      <c r="L22" s="1455" t="s">
        <v>1483</v>
      </c>
      <c r="P22" s="1455">
        <v>0.16975199999999999</v>
      </c>
      <c r="Q22" s="1455">
        <v>0.16975199999999999</v>
      </c>
    </row>
    <row r="23" spans="1:17" ht="20.25" customHeight="1" x14ac:dyDescent="0.25">
      <c r="A23" s="17"/>
      <c r="B23" s="814">
        <f t="shared" si="2"/>
        <v>19</v>
      </c>
      <c r="C23" s="206" t="str">
        <f t="shared" si="1"/>
        <v>Cia Minera Raura S.A.</v>
      </c>
      <c r="D23" s="1582" t="str">
        <f t="shared" si="3"/>
        <v/>
      </c>
      <c r="E23" s="1583" t="str">
        <f t="shared" si="4"/>
        <v/>
      </c>
      <c r="F23" s="1582">
        <f t="shared" si="5"/>
        <v>22.125430000000001</v>
      </c>
      <c r="G23" s="1584" t="str">
        <f t="shared" si="6"/>
        <v/>
      </c>
      <c r="H23" s="1585">
        <f t="shared" si="7"/>
        <v>22.125430000000001</v>
      </c>
      <c r="I23" s="1586" t="str">
        <f t="shared" si="8"/>
        <v/>
      </c>
      <c r="J23" s="1587">
        <f t="shared" si="9"/>
        <v>22.125430000000001</v>
      </c>
      <c r="K23" s="17"/>
      <c r="L23" s="1455" t="s">
        <v>1484</v>
      </c>
      <c r="O23" s="1455">
        <v>4.7209729999999999</v>
      </c>
      <c r="P23" s="1455">
        <v>5.2089430000000005</v>
      </c>
      <c r="Q23" s="1455">
        <v>9.9299160000000004</v>
      </c>
    </row>
    <row r="24" spans="1:17" ht="20.25" customHeight="1" x14ac:dyDescent="0.25">
      <c r="A24" s="17"/>
      <c r="B24" s="814">
        <f t="shared" si="2"/>
        <v>20</v>
      </c>
      <c r="C24" s="206" t="str">
        <f t="shared" si="1"/>
        <v>Cia Minera Santa Luisa S.A.</v>
      </c>
      <c r="D24" s="1582" t="str">
        <f t="shared" si="3"/>
        <v/>
      </c>
      <c r="E24" s="1583" t="str">
        <f t="shared" si="4"/>
        <v/>
      </c>
      <c r="F24" s="1582">
        <f t="shared" si="5"/>
        <v>29.002710964137474</v>
      </c>
      <c r="G24" s="1584">
        <f t="shared" si="6"/>
        <v>9.7026053309486077E-2</v>
      </c>
      <c r="H24" s="1585">
        <f t="shared" si="7"/>
        <v>29.002710964137474</v>
      </c>
      <c r="I24" s="1586">
        <f t="shared" si="8"/>
        <v>9.7026053309486077E-2</v>
      </c>
      <c r="J24" s="1587">
        <f t="shared" si="9"/>
        <v>29.099737017446959</v>
      </c>
      <c r="K24" s="17"/>
      <c r="L24" s="1455" t="s">
        <v>1485</v>
      </c>
      <c r="O24" s="1455">
        <v>22.125430000000001</v>
      </c>
      <c r="Q24" s="1455">
        <v>22.125430000000001</v>
      </c>
    </row>
    <row r="25" spans="1:17" ht="20.25" customHeight="1" x14ac:dyDescent="0.25">
      <c r="A25" s="17"/>
      <c r="B25" s="814">
        <f t="shared" si="2"/>
        <v>21</v>
      </c>
      <c r="C25" s="206" t="str">
        <f t="shared" si="1"/>
        <v>CNPC Perú S.A.</v>
      </c>
      <c r="D25" s="1582" t="str">
        <f t="shared" si="3"/>
        <v/>
      </c>
      <c r="E25" s="1583" t="str">
        <f t="shared" si="4"/>
        <v/>
      </c>
      <c r="F25" s="1582" t="str">
        <f t="shared" si="5"/>
        <v/>
      </c>
      <c r="G25" s="1584">
        <f t="shared" si="6"/>
        <v>39.098595999999993</v>
      </c>
      <c r="H25" s="1585" t="str">
        <f t="shared" si="7"/>
        <v/>
      </c>
      <c r="I25" s="1586">
        <f t="shared" si="8"/>
        <v>39.098595999999993</v>
      </c>
      <c r="J25" s="1587">
        <f t="shared" si="9"/>
        <v>39.098595999999993</v>
      </c>
      <c r="K25" s="17"/>
      <c r="L25" s="1455" t="s">
        <v>1486</v>
      </c>
      <c r="O25" s="1455">
        <v>29.002710964137474</v>
      </c>
      <c r="P25" s="1455">
        <v>9.7026053309486077E-2</v>
      </c>
      <c r="Q25" s="1455">
        <v>29.099737017446959</v>
      </c>
    </row>
    <row r="26" spans="1:17" ht="20.25" customHeight="1" x14ac:dyDescent="0.25">
      <c r="A26" s="17"/>
      <c r="B26" s="814">
        <f t="shared" si="2"/>
        <v>22</v>
      </c>
      <c r="C26" s="206" t="str">
        <f t="shared" si="1"/>
        <v>Compañía de Minas Buenaventura S.A.A.</v>
      </c>
      <c r="D26" s="1582" t="str">
        <f t="shared" si="3"/>
        <v/>
      </c>
      <c r="E26" s="1583" t="str">
        <f t="shared" si="4"/>
        <v/>
      </c>
      <c r="F26" s="1582">
        <f t="shared" si="5"/>
        <v>31.800885623553377</v>
      </c>
      <c r="G26" s="1584" t="str">
        <f t="shared" si="6"/>
        <v/>
      </c>
      <c r="H26" s="1585">
        <f t="shared" si="7"/>
        <v>31.800885623553377</v>
      </c>
      <c r="I26" s="1586" t="str">
        <f t="shared" si="8"/>
        <v/>
      </c>
      <c r="J26" s="1587">
        <f t="shared" si="9"/>
        <v>31.800885623553377</v>
      </c>
      <c r="K26" s="17"/>
      <c r="L26" s="1455" t="s">
        <v>130</v>
      </c>
      <c r="P26" s="1455">
        <v>39.098595999999993</v>
      </c>
      <c r="Q26" s="1455">
        <v>39.098595999999993</v>
      </c>
    </row>
    <row r="27" spans="1:17" ht="20.25" customHeight="1" x14ac:dyDescent="0.25">
      <c r="A27" s="17"/>
      <c r="B27" s="814">
        <f t="shared" si="2"/>
        <v>23</v>
      </c>
      <c r="C27" s="206" t="str">
        <f t="shared" si="1"/>
        <v>Compañía Minera Antapaccay S.A.</v>
      </c>
      <c r="D27" s="1582" t="str">
        <f t="shared" si="3"/>
        <v/>
      </c>
      <c r="E27" s="1583">
        <f t="shared" si="4"/>
        <v>1.3675789999999997</v>
      </c>
      <c r="F27" s="1582" t="str">
        <f t="shared" si="5"/>
        <v/>
      </c>
      <c r="G27" s="1584" t="str">
        <f t="shared" si="6"/>
        <v/>
      </c>
      <c r="H27" s="1585" t="str">
        <f t="shared" si="7"/>
        <v/>
      </c>
      <c r="I27" s="1586">
        <f t="shared" si="8"/>
        <v>1.3675789999999997</v>
      </c>
      <c r="J27" s="1587">
        <f t="shared" si="9"/>
        <v>1.3675789999999997</v>
      </c>
      <c r="K27" s="17"/>
      <c r="L27" s="1455" t="s">
        <v>1495</v>
      </c>
      <c r="O27" s="1455">
        <v>31.800885623553377</v>
      </c>
      <c r="P27" s="1455">
        <v>0</v>
      </c>
      <c r="Q27" s="1455">
        <v>31.800885623553377</v>
      </c>
    </row>
    <row r="28" spans="1:17" ht="20.25" customHeight="1" x14ac:dyDescent="0.25">
      <c r="A28" s="17"/>
      <c r="B28" s="814">
        <f t="shared" si="2"/>
        <v>24</v>
      </c>
      <c r="C28" s="206" t="str">
        <f t="shared" si="1"/>
        <v>Compañía Minera Ares S.A.C.</v>
      </c>
      <c r="D28" s="1582" t="str">
        <f t="shared" si="3"/>
        <v/>
      </c>
      <c r="E28" s="1583" t="str">
        <f t="shared" si="4"/>
        <v/>
      </c>
      <c r="F28" s="1582" t="str">
        <f t="shared" si="5"/>
        <v/>
      </c>
      <c r="G28" s="1584">
        <f t="shared" si="6"/>
        <v>9.7480520928165143E-2</v>
      </c>
      <c r="H28" s="1585" t="str">
        <f t="shared" si="7"/>
        <v/>
      </c>
      <c r="I28" s="1586">
        <f t="shared" si="8"/>
        <v>9.7480520928165143E-2</v>
      </c>
      <c r="J28" s="1587">
        <f t="shared" si="9"/>
        <v>9.7480520928165143E-2</v>
      </c>
      <c r="K28" s="17"/>
      <c r="L28" s="1455" t="s">
        <v>1496</v>
      </c>
      <c r="N28" s="1455">
        <v>1.3675789999999997</v>
      </c>
      <c r="Q28" s="1455">
        <v>1.3675789999999997</v>
      </c>
    </row>
    <row r="29" spans="1:17" ht="20.25" customHeight="1" x14ac:dyDescent="0.25">
      <c r="A29" s="17"/>
      <c r="B29" s="814">
        <f t="shared" si="2"/>
        <v>25</v>
      </c>
      <c r="C29" s="206" t="str">
        <f t="shared" si="1"/>
        <v>Compañía Minera Caraveli S.A.C.</v>
      </c>
      <c r="D29" s="1582" t="str">
        <f t="shared" si="3"/>
        <v/>
      </c>
      <c r="E29" s="1583" t="str">
        <f t="shared" si="4"/>
        <v/>
      </c>
      <c r="F29" s="1582" t="str">
        <f t="shared" si="5"/>
        <v/>
      </c>
      <c r="G29" s="1584">
        <f t="shared" si="6"/>
        <v>7.5073759999999998</v>
      </c>
      <c r="H29" s="1585" t="str">
        <f t="shared" si="7"/>
        <v/>
      </c>
      <c r="I29" s="1586">
        <f t="shared" si="8"/>
        <v>7.5073759999999998</v>
      </c>
      <c r="J29" s="1587">
        <f t="shared" si="9"/>
        <v>7.5073759999999998</v>
      </c>
      <c r="K29" s="17"/>
      <c r="L29" s="1455" t="s">
        <v>1497</v>
      </c>
      <c r="P29" s="1455">
        <v>9.7480520928165143E-2</v>
      </c>
      <c r="Q29" s="1455">
        <v>9.7480520928165143E-2</v>
      </c>
    </row>
    <row r="30" spans="1:17" ht="20.25" customHeight="1" x14ac:dyDescent="0.25">
      <c r="A30" s="17"/>
      <c r="B30" s="814">
        <f t="shared" si="2"/>
        <v>26</v>
      </c>
      <c r="C30" s="206" t="str">
        <f t="shared" si="1"/>
        <v>Compañía Minera Chungar S.A.C.</v>
      </c>
      <c r="D30" s="1582" t="str">
        <f t="shared" si="3"/>
        <v/>
      </c>
      <c r="E30" s="1583" t="str">
        <f t="shared" si="4"/>
        <v/>
      </c>
      <c r="F30" s="1582">
        <f t="shared" si="5"/>
        <v>152.56433200000004</v>
      </c>
      <c r="G30" s="1584" t="str">
        <f t="shared" si="6"/>
        <v/>
      </c>
      <c r="H30" s="1585">
        <f t="shared" si="7"/>
        <v>152.56433200000004</v>
      </c>
      <c r="I30" s="1586" t="str">
        <f t="shared" si="8"/>
        <v/>
      </c>
      <c r="J30" s="1587">
        <f t="shared" si="9"/>
        <v>152.56433200000004</v>
      </c>
      <c r="K30" s="17"/>
      <c r="L30" s="1455" t="s">
        <v>1499</v>
      </c>
      <c r="P30" s="1455">
        <v>7.5073759999999998</v>
      </c>
      <c r="Q30" s="1455">
        <v>7.5073759999999998</v>
      </c>
    </row>
    <row r="31" spans="1:17" ht="20.25" customHeight="1" x14ac:dyDescent="0.25">
      <c r="A31" s="17"/>
      <c r="B31" s="814">
        <f t="shared" si="2"/>
        <v>27</v>
      </c>
      <c r="C31" s="206" t="str">
        <f t="shared" si="1"/>
        <v>Compañia Minera Kolpa S.A.</v>
      </c>
      <c r="D31" s="1582" t="str">
        <f t="shared" si="3"/>
        <v/>
      </c>
      <c r="E31" s="1583" t="str">
        <f t="shared" si="4"/>
        <v/>
      </c>
      <c r="F31" s="1582" t="str">
        <f t="shared" si="5"/>
        <v/>
      </c>
      <c r="G31" s="1584">
        <f t="shared" si="6"/>
        <v>0.44199999999999989</v>
      </c>
      <c r="H31" s="1585" t="str">
        <f t="shared" si="7"/>
        <v/>
      </c>
      <c r="I31" s="1586">
        <f t="shared" si="8"/>
        <v>0.44199999999999989</v>
      </c>
      <c r="J31" s="1587">
        <f t="shared" si="9"/>
        <v>0.44199999999999989</v>
      </c>
      <c r="K31" s="17"/>
      <c r="L31" s="1455" t="s">
        <v>1004</v>
      </c>
      <c r="O31" s="1455">
        <v>152.56433200000004</v>
      </c>
      <c r="P31" s="1455">
        <v>0</v>
      </c>
      <c r="Q31" s="1455">
        <v>152.56433200000004</v>
      </c>
    </row>
    <row r="32" spans="1:17" ht="20.25" customHeight="1" x14ac:dyDescent="0.25">
      <c r="A32" s="17"/>
      <c r="B32" s="814">
        <f t="shared" si="2"/>
        <v>28</v>
      </c>
      <c r="C32" s="206" t="str">
        <f t="shared" si="1"/>
        <v>Compañía Minera San Ignacio de Morococha S.A.A.</v>
      </c>
      <c r="D32" s="1582" t="str">
        <f t="shared" si="3"/>
        <v/>
      </c>
      <c r="E32" s="1583" t="str">
        <f t="shared" si="4"/>
        <v/>
      </c>
      <c r="F32" s="1582">
        <f t="shared" si="5"/>
        <v>56.169356000000001</v>
      </c>
      <c r="G32" s="1584">
        <f t="shared" si="6"/>
        <v>0.14267999999999997</v>
      </c>
      <c r="H32" s="1585">
        <f t="shared" si="7"/>
        <v>56.169356000000001</v>
      </c>
      <c r="I32" s="1586">
        <f t="shared" si="8"/>
        <v>0.14267999999999997</v>
      </c>
      <c r="J32" s="1587">
        <f t="shared" si="9"/>
        <v>56.312035999999999</v>
      </c>
      <c r="K32" s="17"/>
      <c r="L32" s="1455" t="s">
        <v>1435</v>
      </c>
      <c r="P32" s="1455">
        <v>0.44199999999999989</v>
      </c>
      <c r="Q32" s="1455">
        <v>0.44199999999999989</v>
      </c>
    </row>
    <row r="33" spans="1:17" ht="20.25" customHeight="1" x14ac:dyDescent="0.25">
      <c r="A33" s="17"/>
      <c r="B33" s="814">
        <f t="shared" si="2"/>
        <v>29</v>
      </c>
      <c r="C33" s="206" t="str">
        <f t="shared" si="1"/>
        <v>Compañía Minera San Nicolás S.A.</v>
      </c>
      <c r="D33" s="1582" t="str">
        <f t="shared" si="3"/>
        <v/>
      </c>
      <c r="E33" s="1583" t="str">
        <f t="shared" si="4"/>
        <v/>
      </c>
      <c r="F33" s="1582" t="str">
        <f t="shared" si="5"/>
        <v/>
      </c>
      <c r="G33" s="1584" t="str">
        <f t="shared" si="6"/>
        <v/>
      </c>
      <c r="H33" s="1585" t="str">
        <f t="shared" si="7"/>
        <v/>
      </c>
      <c r="I33" s="1586" t="str">
        <f t="shared" si="8"/>
        <v/>
      </c>
      <c r="J33" s="1587">
        <f t="shared" si="9"/>
        <v>0</v>
      </c>
      <c r="K33" s="17"/>
      <c r="L33" s="1455" t="s">
        <v>1500</v>
      </c>
      <c r="O33" s="1455">
        <v>56.169356000000001</v>
      </c>
      <c r="P33" s="1455">
        <v>0.14267999999999997</v>
      </c>
      <c r="Q33" s="1455">
        <v>56.312035999999999</v>
      </c>
    </row>
    <row r="34" spans="1:17" ht="20.25" customHeight="1" x14ac:dyDescent="0.25">
      <c r="A34" s="17"/>
      <c r="B34" s="814">
        <f t="shared" si="2"/>
        <v>30</v>
      </c>
      <c r="C34" s="206" t="str">
        <f t="shared" si="1"/>
        <v>Compañía Minera San Valentin S.A.</v>
      </c>
      <c r="D34" s="1582" t="str">
        <f t="shared" si="3"/>
        <v/>
      </c>
      <c r="E34" s="1583" t="str">
        <f t="shared" si="4"/>
        <v/>
      </c>
      <c r="F34" s="1582">
        <f t="shared" si="5"/>
        <v>12.331287</v>
      </c>
      <c r="G34" s="1584" t="str">
        <f t="shared" si="6"/>
        <v/>
      </c>
      <c r="H34" s="1585">
        <f t="shared" si="7"/>
        <v>12.331287</v>
      </c>
      <c r="I34" s="1586" t="str">
        <f t="shared" si="8"/>
        <v/>
      </c>
      <c r="J34" s="1587">
        <f t="shared" si="9"/>
        <v>12.331287</v>
      </c>
      <c r="K34" s="17"/>
      <c r="L34" s="1455" t="s">
        <v>1501</v>
      </c>
      <c r="O34" s="1455">
        <v>0</v>
      </c>
      <c r="P34" s="1455">
        <v>0</v>
      </c>
      <c r="Q34" s="1455">
        <v>0</v>
      </c>
    </row>
    <row r="35" spans="1:17" ht="20.25" customHeight="1" x14ac:dyDescent="0.25">
      <c r="A35" s="17"/>
      <c r="B35" s="814">
        <f t="shared" si="2"/>
        <v>31</v>
      </c>
      <c r="C35" s="206" t="str">
        <f t="shared" si="1"/>
        <v>Compañía Pesquera del Pacifico Centro S.A.</v>
      </c>
      <c r="D35" s="1582" t="str">
        <f t="shared" si="3"/>
        <v/>
      </c>
      <c r="E35" s="1583">
        <f t="shared" si="4"/>
        <v>0.31049000000000004</v>
      </c>
      <c r="F35" s="1582" t="str">
        <f t="shared" si="5"/>
        <v/>
      </c>
      <c r="G35" s="1584" t="str">
        <f t="shared" si="6"/>
        <v/>
      </c>
      <c r="H35" s="1585" t="str">
        <f t="shared" si="7"/>
        <v/>
      </c>
      <c r="I35" s="1586">
        <f t="shared" si="8"/>
        <v>0.31049000000000004</v>
      </c>
      <c r="J35" s="1587">
        <f t="shared" si="9"/>
        <v>0.31049000000000004</v>
      </c>
      <c r="K35" s="17"/>
      <c r="L35" s="1455" t="s">
        <v>1494</v>
      </c>
      <c r="O35" s="1455">
        <v>12.331287</v>
      </c>
      <c r="Q35" s="1455">
        <v>12.331287</v>
      </c>
    </row>
    <row r="36" spans="1:17" ht="20.25" customHeight="1" x14ac:dyDescent="0.25">
      <c r="A36" s="17"/>
      <c r="B36" s="814">
        <f t="shared" si="2"/>
        <v>32</v>
      </c>
      <c r="C36" s="206" t="str">
        <f t="shared" si="1"/>
        <v>Consorcio Minero Horizonte S.A.</v>
      </c>
      <c r="D36" s="1582">
        <f t="shared" si="3"/>
        <v>66.045866000000004</v>
      </c>
      <c r="E36" s="1583">
        <f t="shared" si="4"/>
        <v>0.25765000000000005</v>
      </c>
      <c r="F36" s="1582" t="str">
        <f t="shared" si="5"/>
        <v/>
      </c>
      <c r="G36" s="1584" t="str">
        <f t="shared" si="6"/>
        <v/>
      </c>
      <c r="H36" s="1585">
        <f t="shared" si="7"/>
        <v>66.045866000000004</v>
      </c>
      <c r="I36" s="1586">
        <f t="shared" si="8"/>
        <v>0.25765000000000005</v>
      </c>
      <c r="J36" s="1587">
        <f t="shared" si="9"/>
        <v>66.303516000000002</v>
      </c>
      <c r="K36" s="17"/>
      <c r="L36" s="1455" t="s">
        <v>1417</v>
      </c>
      <c r="N36" s="1455">
        <v>0.31049000000000004</v>
      </c>
      <c r="Q36" s="1455">
        <v>0.31049000000000004</v>
      </c>
    </row>
    <row r="37" spans="1:17" ht="20.25" customHeight="1" x14ac:dyDescent="0.25">
      <c r="A37" s="17"/>
      <c r="B37" s="814">
        <f t="shared" si="2"/>
        <v>33</v>
      </c>
      <c r="C37" s="206" t="str">
        <f t="shared" si="1"/>
        <v>Corporación Aceros Arequipa S.A.</v>
      </c>
      <c r="D37" s="1582" t="str">
        <f t="shared" si="3"/>
        <v/>
      </c>
      <c r="E37" s="1583" t="str">
        <f t="shared" si="4"/>
        <v/>
      </c>
      <c r="F37" s="1582" t="str">
        <f t="shared" si="5"/>
        <v/>
      </c>
      <c r="G37" s="1584" t="str">
        <f t="shared" si="6"/>
        <v/>
      </c>
      <c r="H37" s="1585" t="str">
        <f t="shared" si="7"/>
        <v/>
      </c>
      <c r="I37" s="1586" t="str">
        <f t="shared" si="8"/>
        <v/>
      </c>
      <c r="J37" s="1587">
        <f t="shared" si="9"/>
        <v>0</v>
      </c>
      <c r="K37" s="17"/>
      <c r="L37" s="1455" t="s">
        <v>1416</v>
      </c>
      <c r="M37" s="1455">
        <v>66.045866000000004</v>
      </c>
      <c r="N37" s="1455">
        <v>0.25765000000000005</v>
      </c>
      <c r="Q37" s="1455">
        <v>66.303516000000002</v>
      </c>
    </row>
    <row r="38" spans="1:17" ht="20.25" customHeight="1" x14ac:dyDescent="0.25">
      <c r="A38" s="17"/>
      <c r="B38" s="814">
        <f t="shared" si="2"/>
        <v>34</v>
      </c>
      <c r="C38" s="206" t="str">
        <f t="shared" si="1"/>
        <v>Corporación Cerámica S.A.</v>
      </c>
      <c r="D38" s="1582" t="str">
        <f t="shared" si="3"/>
        <v/>
      </c>
      <c r="E38" s="1583" t="str">
        <f t="shared" si="4"/>
        <v/>
      </c>
      <c r="F38" s="1582" t="str">
        <f t="shared" si="5"/>
        <v/>
      </c>
      <c r="G38" s="1584">
        <f t="shared" si="6"/>
        <v>0.11366347375595523</v>
      </c>
      <c r="H38" s="1585" t="str">
        <f t="shared" si="7"/>
        <v/>
      </c>
      <c r="I38" s="1586">
        <f t="shared" si="8"/>
        <v>0.11366347375595523</v>
      </c>
      <c r="J38" s="1587">
        <f t="shared" si="9"/>
        <v>0.11366347375595523</v>
      </c>
      <c r="K38" s="17"/>
      <c r="L38" s="1455" t="s">
        <v>135</v>
      </c>
      <c r="N38" s="1455">
        <v>0</v>
      </c>
      <c r="Q38" s="1455">
        <v>0</v>
      </c>
    </row>
    <row r="39" spans="1:17" ht="20.25" customHeight="1" x14ac:dyDescent="0.25">
      <c r="A39" s="17"/>
      <c r="B39" s="814">
        <f t="shared" si="2"/>
        <v>35</v>
      </c>
      <c r="C39" s="206" t="str">
        <f t="shared" si="1"/>
        <v>Emp. Explotadora de Vinchos Ltda S.A.C.</v>
      </c>
      <c r="D39" s="1582" t="str">
        <f t="shared" si="3"/>
        <v/>
      </c>
      <c r="E39" s="1583" t="str">
        <f t="shared" si="4"/>
        <v/>
      </c>
      <c r="F39" s="1582" t="str">
        <f t="shared" si="5"/>
        <v/>
      </c>
      <c r="G39" s="1584" t="str">
        <f t="shared" si="6"/>
        <v/>
      </c>
      <c r="H39" s="1585" t="str">
        <f t="shared" si="7"/>
        <v/>
      </c>
      <c r="I39" s="1586" t="str">
        <f t="shared" si="8"/>
        <v/>
      </c>
      <c r="J39" s="1587">
        <f t="shared" si="9"/>
        <v>0</v>
      </c>
      <c r="K39" s="17"/>
      <c r="L39" s="1455" t="s">
        <v>1502</v>
      </c>
      <c r="P39" s="1455">
        <v>0.11366347375595523</v>
      </c>
      <c r="Q39" s="1455">
        <v>0.11366347375595523</v>
      </c>
    </row>
    <row r="40" spans="1:17" ht="20.25" customHeight="1" x14ac:dyDescent="0.25">
      <c r="A40" s="17"/>
      <c r="B40" s="814">
        <f t="shared" si="2"/>
        <v>36</v>
      </c>
      <c r="C40" s="206" t="str">
        <f t="shared" si="1"/>
        <v>Empresa Agroindustrial Tuman S.A.A.</v>
      </c>
      <c r="D40" s="1582" t="str">
        <f t="shared" si="3"/>
        <v/>
      </c>
      <c r="E40" s="1583" t="str">
        <f t="shared" si="4"/>
        <v/>
      </c>
      <c r="F40" s="1582" t="str">
        <f t="shared" si="5"/>
        <v/>
      </c>
      <c r="G40" s="1584" t="str">
        <f t="shared" si="6"/>
        <v/>
      </c>
      <c r="H40" s="1585" t="str">
        <f t="shared" si="7"/>
        <v/>
      </c>
      <c r="I40" s="1586" t="str">
        <f t="shared" si="8"/>
        <v/>
      </c>
      <c r="J40" s="1587">
        <f t="shared" si="9"/>
        <v>0</v>
      </c>
      <c r="K40" s="17"/>
      <c r="L40" s="1455" t="s">
        <v>1488</v>
      </c>
      <c r="P40" s="1455">
        <v>0</v>
      </c>
      <c r="Q40" s="1455">
        <v>0</v>
      </c>
    </row>
    <row r="41" spans="1:17" ht="20.25" customHeight="1" x14ac:dyDescent="0.25">
      <c r="A41" s="17"/>
      <c r="B41" s="814">
        <f t="shared" si="2"/>
        <v>37</v>
      </c>
      <c r="C41" s="206" t="str">
        <f t="shared" si="1"/>
        <v>Empresa Minera los Quenuales S.A.</v>
      </c>
      <c r="D41" s="1582" t="str">
        <f t="shared" si="3"/>
        <v/>
      </c>
      <c r="E41" s="1583" t="str">
        <f t="shared" si="4"/>
        <v/>
      </c>
      <c r="F41" s="1582">
        <f t="shared" si="5"/>
        <v>8.2712979999999998</v>
      </c>
      <c r="G41" s="1584">
        <f t="shared" si="6"/>
        <v>6.1770000000000005E-2</v>
      </c>
      <c r="H41" s="1585">
        <f t="shared" si="7"/>
        <v>8.2712979999999998</v>
      </c>
      <c r="I41" s="1586">
        <f t="shared" si="8"/>
        <v>6.1770000000000005E-2</v>
      </c>
      <c r="J41" s="1587">
        <f t="shared" si="9"/>
        <v>8.333067999999999</v>
      </c>
      <c r="K41" s="17"/>
      <c r="L41" s="1455" t="s">
        <v>1489</v>
      </c>
      <c r="P41" s="1455">
        <v>0</v>
      </c>
      <c r="Q41" s="1455">
        <v>0</v>
      </c>
    </row>
    <row r="42" spans="1:17" ht="20.25" customHeight="1" x14ac:dyDescent="0.25">
      <c r="A42" s="17"/>
      <c r="B42" s="814">
        <f t="shared" si="2"/>
        <v>38</v>
      </c>
      <c r="C42" s="206" t="str">
        <f t="shared" si="1"/>
        <v>ICM Pachapaqui S.A.C.</v>
      </c>
      <c r="D42" s="1582" t="str">
        <f t="shared" si="3"/>
        <v/>
      </c>
      <c r="E42" s="1583" t="str">
        <f t="shared" si="4"/>
        <v/>
      </c>
      <c r="F42" s="1582">
        <f t="shared" si="5"/>
        <v>1.3559720000000002</v>
      </c>
      <c r="G42" s="1584" t="str">
        <f t="shared" si="6"/>
        <v/>
      </c>
      <c r="H42" s="1585">
        <f t="shared" si="7"/>
        <v>1.3559720000000002</v>
      </c>
      <c r="I42" s="1586" t="str">
        <f t="shared" si="8"/>
        <v/>
      </c>
      <c r="J42" s="1587">
        <f t="shared" si="9"/>
        <v>1.3559720000000002</v>
      </c>
      <c r="K42" s="17"/>
      <c r="L42" s="1455" t="s">
        <v>1490</v>
      </c>
      <c r="O42" s="1455">
        <v>8.2712979999999998</v>
      </c>
      <c r="P42" s="1455">
        <v>6.1770000000000005E-2</v>
      </c>
      <c r="Q42" s="1455">
        <v>8.333067999999999</v>
      </c>
    </row>
    <row r="43" spans="1:17" ht="20.25" customHeight="1" x14ac:dyDescent="0.25">
      <c r="A43" s="17"/>
      <c r="B43" s="814">
        <f t="shared" si="2"/>
        <v>39</v>
      </c>
      <c r="C43" s="206" t="str">
        <f t="shared" si="1"/>
        <v>Illapu Energy S.A.</v>
      </c>
      <c r="D43" s="1582" t="str">
        <f t="shared" si="3"/>
        <v/>
      </c>
      <c r="E43" s="1583">
        <f t="shared" si="4"/>
        <v>99.199819000000005</v>
      </c>
      <c r="F43" s="1582" t="str">
        <f t="shared" si="5"/>
        <v/>
      </c>
      <c r="G43" s="1584" t="str">
        <f t="shared" si="6"/>
        <v/>
      </c>
      <c r="H43" s="1585" t="str">
        <f t="shared" si="7"/>
        <v/>
      </c>
      <c r="I43" s="1586">
        <f t="shared" si="8"/>
        <v>99.199819000000005</v>
      </c>
      <c r="J43" s="1587">
        <f t="shared" si="9"/>
        <v>99.199819000000005</v>
      </c>
      <c r="K43" s="17"/>
      <c r="L43" s="1455" t="s">
        <v>144</v>
      </c>
      <c r="O43" s="1455">
        <v>1.3559720000000002</v>
      </c>
      <c r="Q43" s="1455">
        <v>1.3559720000000002</v>
      </c>
    </row>
    <row r="44" spans="1:17" ht="20.25" customHeight="1" x14ac:dyDescent="0.25">
      <c r="A44" s="17"/>
      <c r="B44" s="814">
        <f t="shared" si="2"/>
        <v>40</v>
      </c>
      <c r="C44" s="206" t="str">
        <f t="shared" si="1"/>
        <v>Industria Textil Piura S.A.</v>
      </c>
      <c r="D44" s="1582" t="str">
        <f t="shared" si="3"/>
        <v/>
      </c>
      <c r="E44" s="1583" t="str">
        <f t="shared" si="4"/>
        <v/>
      </c>
      <c r="F44" s="1582" t="str">
        <f t="shared" si="5"/>
        <v/>
      </c>
      <c r="G44" s="1584" t="str">
        <f t="shared" si="6"/>
        <v/>
      </c>
      <c r="H44" s="1585" t="str">
        <f t="shared" si="7"/>
        <v/>
      </c>
      <c r="I44" s="1586" t="str">
        <f t="shared" si="8"/>
        <v/>
      </c>
      <c r="J44" s="1587">
        <f t="shared" si="9"/>
        <v>0</v>
      </c>
      <c r="K44" s="17"/>
      <c r="L44" s="1455" t="s">
        <v>146</v>
      </c>
      <c r="N44" s="1455">
        <v>99.199819000000005</v>
      </c>
      <c r="Q44" s="1455">
        <v>99.199819000000005</v>
      </c>
    </row>
    <row r="45" spans="1:17" ht="20.25" customHeight="1" x14ac:dyDescent="0.25">
      <c r="A45" s="17"/>
      <c r="B45" s="814">
        <f t="shared" si="2"/>
        <v>41</v>
      </c>
      <c r="C45" s="206" t="str">
        <f t="shared" si="1"/>
        <v>Industrias Electroquimicas S. A.</v>
      </c>
      <c r="D45" s="1582" t="str">
        <f t="shared" si="3"/>
        <v/>
      </c>
      <c r="E45" s="1583">
        <f t="shared" si="4"/>
        <v>2.2859000000000001E-2</v>
      </c>
      <c r="F45" s="1582" t="str">
        <f t="shared" si="5"/>
        <v/>
      </c>
      <c r="G45" s="1584" t="str">
        <f t="shared" si="6"/>
        <v/>
      </c>
      <c r="H45" s="1585" t="str">
        <f t="shared" si="7"/>
        <v/>
      </c>
      <c r="I45" s="1586">
        <f t="shared" si="8"/>
        <v>2.2859000000000001E-2</v>
      </c>
      <c r="J45" s="1587">
        <f t="shared" si="9"/>
        <v>2.2859000000000001E-2</v>
      </c>
      <c r="K45" s="17"/>
      <c r="L45" s="1455" t="s">
        <v>148</v>
      </c>
      <c r="P45" s="1455">
        <v>0</v>
      </c>
      <c r="Q45" s="1455">
        <v>0</v>
      </c>
    </row>
    <row r="46" spans="1:17" ht="20.25" customHeight="1" x14ac:dyDescent="0.25">
      <c r="A46" s="17"/>
      <c r="B46" s="814">
        <f t="shared" si="2"/>
        <v>42</v>
      </c>
      <c r="C46" s="206" t="str">
        <f t="shared" si="1"/>
        <v>Inkabor S.A.C.</v>
      </c>
      <c r="D46" s="1582" t="str">
        <f t="shared" si="3"/>
        <v/>
      </c>
      <c r="E46" s="1583" t="str">
        <f t="shared" si="4"/>
        <v/>
      </c>
      <c r="F46" s="1582" t="str">
        <f t="shared" si="5"/>
        <v/>
      </c>
      <c r="G46" s="1584">
        <f t="shared" si="6"/>
        <v>0.22005399999999997</v>
      </c>
      <c r="H46" s="1585" t="str">
        <f t="shared" si="7"/>
        <v/>
      </c>
      <c r="I46" s="1586">
        <f t="shared" si="8"/>
        <v>0.22005399999999997</v>
      </c>
      <c r="J46" s="1587">
        <f t="shared" si="9"/>
        <v>0.22005399999999997</v>
      </c>
      <c r="K46" s="17"/>
      <c r="L46" s="1455" t="s">
        <v>150</v>
      </c>
      <c r="N46" s="1455">
        <v>2.2859000000000001E-2</v>
      </c>
      <c r="Q46" s="1455">
        <v>2.2859000000000001E-2</v>
      </c>
    </row>
    <row r="47" spans="1:17" ht="20.25" customHeight="1" x14ac:dyDescent="0.25">
      <c r="A47" s="17"/>
      <c r="B47" s="814">
        <f t="shared" si="2"/>
        <v>43</v>
      </c>
      <c r="C47" s="206" t="str">
        <f t="shared" si="1"/>
        <v>Maple Gas Corpporation del Perú S.R.L.</v>
      </c>
      <c r="D47" s="1582" t="str">
        <f t="shared" si="3"/>
        <v/>
      </c>
      <c r="E47" s="1583" t="str">
        <f t="shared" si="4"/>
        <v/>
      </c>
      <c r="F47" s="1582" t="str">
        <f t="shared" si="5"/>
        <v/>
      </c>
      <c r="G47" s="1584" t="str">
        <f t="shared" si="6"/>
        <v/>
      </c>
      <c r="H47" s="1585" t="str">
        <f t="shared" si="7"/>
        <v/>
      </c>
      <c r="I47" s="1586" t="str">
        <f t="shared" si="8"/>
        <v/>
      </c>
      <c r="J47" s="1587">
        <f t="shared" si="9"/>
        <v>0</v>
      </c>
      <c r="K47" s="17"/>
      <c r="L47" s="1455" t="s">
        <v>152</v>
      </c>
      <c r="P47" s="1455">
        <v>0.22005399999999997</v>
      </c>
      <c r="Q47" s="1455">
        <v>0.22005399999999997</v>
      </c>
    </row>
    <row r="48" spans="1:17" ht="20.25" customHeight="1" x14ac:dyDescent="0.25">
      <c r="A48" s="17"/>
      <c r="B48" s="814">
        <f t="shared" si="2"/>
        <v>44</v>
      </c>
      <c r="C48" s="206" t="str">
        <f t="shared" si="1"/>
        <v>Metalúrgica Peruana S.A.</v>
      </c>
      <c r="D48" s="1582" t="str">
        <f t="shared" si="3"/>
        <v/>
      </c>
      <c r="E48" s="1583" t="str">
        <f t="shared" si="4"/>
        <v/>
      </c>
      <c r="F48" s="1582" t="str">
        <f t="shared" si="5"/>
        <v/>
      </c>
      <c r="G48" s="1584" t="str">
        <f t="shared" si="6"/>
        <v/>
      </c>
      <c r="H48" s="1585" t="str">
        <f t="shared" si="7"/>
        <v/>
      </c>
      <c r="I48" s="1586" t="str">
        <f t="shared" si="8"/>
        <v/>
      </c>
      <c r="J48" s="1587">
        <f t="shared" si="9"/>
        <v>0</v>
      </c>
      <c r="K48" s="17"/>
      <c r="L48" s="1455" t="s">
        <v>154</v>
      </c>
      <c r="P48" s="1455">
        <v>0</v>
      </c>
      <c r="Q48" s="1455">
        <v>0</v>
      </c>
    </row>
    <row r="49" spans="1:17" ht="20.25" customHeight="1" x14ac:dyDescent="0.25">
      <c r="A49" s="17"/>
      <c r="B49" s="814">
        <f t="shared" si="2"/>
        <v>45</v>
      </c>
      <c r="C49" s="206" t="str">
        <f t="shared" si="1"/>
        <v>Minera Aurífera Retamas S.A.</v>
      </c>
      <c r="D49" s="1582" t="str">
        <f t="shared" si="3"/>
        <v/>
      </c>
      <c r="E49" s="1583" t="str">
        <f t="shared" si="4"/>
        <v/>
      </c>
      <c r="F49" s="1582" t="str">
        <f t="shared" si="5"/>
        <v/>
      </c>
      <c r="G49" s="1584">
        <f t="shared" si="6"/>
        <v>0.19713899999999998</v>
      </c>
      <c r="H49" s="1585" t="str">
        <f t="shared" si="7"/>
        <v/>
      </c>
      <c r="I49" s="1586">
        <f t="shared" si="8"/>
        <v>0.19713899999999998</v>
      </c>
      <c r="J49" s="1587">
        <f t="shared" si="9"/>
        <v>0.19713899999999998</v>
      </c>
      <c r="K49" s="17"/>
      <c r="L49" s="1455" t="s">
        <v>156</v>
      </c>
      <c r="P49" s="1455">
        <v>0</v>
      </c>
      <c r="Q49" s="1455">
        <v>0</v>
      </c>
    </row>
    <row r="50" spans="1:17" ht="20.25" customHeight="1" x14ac:dyDescent="0.25">
      <c r="A50" s="17"/>
      <c r="B50" s="814">
        <f t="shared" si="2"/>
        <v>46</v>
      </c>
      <c r="C50" s="206" t="str">
        <f t="shared" si="1"/>
        <v>Minera Bateas S.A.C.</v>
      </c>
      <c r="D50" s="1582" t="str">
        <f t="shared" si="3"/>
        <v/>
      </c>
      <c r="E50" s="1583" t="str">
        <f t="shared" si="4"/>
        <v/>
      </c>
      <c r="F50" s="1582" t="str">
        <f t="shared" si="5"/>
        <v/>
      </c>
      <c r="G50" s="1584">
        <f t="shared" si="6"/>
        <v>6.0643999999999997E-2</v>
      </c>
      <c r="H50" s="1585" t="str">
        <f t="shared" si="7"/>
        <v/>
      </c>
      <c r="I50" s="1586">
        <f t="shared" si="8"/>
        <v>6.0643999999999997E-2</v>
      </c>
      <c r="J50" s="1587">
        <f t="shared" si="9"/>
        <v>6.0643999999999997E-2</v>
      </c>
      <c r="K50" s="17"/>
      <c r="L50" s="1455" t="s">
        <v>158</v>
      </c>
      <c r="P50" s="1455">
        <v>0.19713899999999998</v>
      </c>
      <c r="Q50" s="1455">
        <v>0.19713899999999998</v>
      </c>
    </row>
    <row r="51" spans="1:17" ht="20.25" customHeight="1" x14ac:dyDescent="0.25">
      <c r="A51" s="17"/>
      <c r="B51" s="814">
        <f t="shared" si="2"/>
        <v>47</v>
      </c>
      <c r="C51" s="206" t="str">
        <f t="shared" si="1"/>
        <v>Minera La Zanja S.R.L.</v>
      </c>
      <c r="D51" s="1582" t="str">
        <f t="shared" si="3"/>
        <v/>
      </c>
      <c r="E51" s="1583" t="str">
        <f t="shared" si="4"/>
        <v/>
      </c>
      <c r="F51" s="1582" t="str">
        <f t="shared" si="5"/>
        <v/>
      </c>
      <c r="G51" s="1584" t="str">
        <f t="shared" si="6"/>
        <v/>
      </c>
      <c r="H51" s="1585" t="str">
        <f t="shared" si="7"/>
        <v/>
      </c>
      <c r="I51" s="1586" t="str">
        <f t="shared" si="8"/>
        <v/>
      </c>
      <c r="J51" s="1587">
        <f t="shared" si="9"/>
        <v>0</v>
      </c>
      <c r="K51" s="17"/>
      <c r="L51" s="1455" t="s">
        <v>160</v>
      </c>
      <c r="P51" s="1455">
        <v>6.0643999999999997E-2</v>
      </c>
      <c r="Q51" s="1455">
        <v>6.0643999999999997E-2</v>
      </c>
    </row>
    <row r="52" spans="1:17" ht="20.25" customHeight="1" x14ac:dyDescent="0.25">
      <c r="A52" s="17"/>
      <c r="B52" s="814">
        <f t="shared" si="2"/>
        <v>48</v>
      </c>
      <c r="C52" s="206" t="str">
        <f t="shared" si="1"/>
        <v>Minera Yanacocha S.R.L.</v>
      </c>
      <c r="D52" s="1582" t="str">
        <f t="shared" si="3"/>
        <v/>
      </c>
      <c r="E52" s="1583" t="str">
        <f t="shared" si="4"/>
        <v/>
      </c>
      <c r="F52" s="1582" t="str">
        <f t="shared" si="5"/>
        <v/>
      </c>
      <c r="G52" s="1584">
        <f t="shared" si="6"/>
        <v>3.0278000000000006E-2</v>
      </c>
      <c r="H52" s="1585" t="str">
        <f t="shared" si="7"/>
        <v/>
      </c>
      <c r="I52" s="1586">
        <f t="shared" si="8"/>
        <v>3.0278000000000006E-2</v>
      </c>
      <c r="J52" s="1587">
        <f t="shared" si="9"/>
        <v>3.0278000000000006E-2</v>
      </c>
      <c r="K52" s="17"/>
      <c r="L52" s="1455" t="s">
        <v>162</v>
      </c>
      <c r="P52" s="1455">
        <v>0</v>
      </c>
      <c r="Q52" s="1455">
        <v>0</v>
      </c>
    </row>
    <row r="53" spans="1:17" ht="20.25" customHeight="1" x14ac:dyDescent="0.25">
      <c r="A53" s="17"/>
      <c r="B53" s="814">
        <f t="shared" si="2"/>
        <v>49</v>
      </c>
      <c r="C53" s="206" t="str">
        <f t="shared" si="1"/>
        <v>Minera Yanaquihua S.A.C.</v>
      </c>
      <c r="D53" s="1582" t="str">
        <f t="shared" si="3"/>
        <v/>
      </c>
      <c r="E53" s="1583" t="str">
        <f t="shared" si="4"/>
        <v/>
      </c>
      <c r="F53" s="1582" t="str">
        <f t="shared" si="5"/>
        <v/>
      </c>
      <c r="G53" s="1584" t="str">
        <f t="shared" si="6"/>
        <v/>
      </c>
      <c r="H53" s="1585" t="str">
        <f t="shared" si="7"/>
        <v/>
      </c>
      <c r="I53" s="1586" t="str">
        <f t="shared" si="8"/>
        <v/>
      </c>
      <c r="J53" s="1587">
        <f t="shared" si="9"/>
        <v>0</v>
      </c>
      <c r="K53" s="17"/>
      <c r="L53" s="1455" t="s">
        <v>164</v>
      </c>
      <c r="P53" s="1455">
        <v>3.0278000000000006E-2</v>
      </c>
      <c r="Q53" s="1455">
        <v>3.0278000000000006E-2</v>
      </c>
    </row>
    <row r="54" spans="1:17" ht="20.25" customHeight="1" x14ac:dyDescent="0.25">
      <c r="A54" s="17"/>
      <c r="B54" s="814">
        <f t="shared" si="2"/>
        <v>50</v>
      </c>
      <c r="C54" s="206" t="str">
        <f t="shared" si="1"/>
        <v>Minsur S.A.</v>
      </c>
      <c r="D54" s="1582" t="str">
        <f t="shared" si="3"/>
        <v/>
      </c>
      <c r="E54" s="1583">
        <f t="shared" si="4"/>
        <v>3.8009660000000003</v>
      </c>
      <c r="F54" s="1582" t="str">
        <f t="shared" si="5"/>
        <v/>
      </c>
      <c r="G54" s="1584" t="str">
        <f t="shared" si="6"/>
        <v/>
      </c>
      <c r="H54" s="1585" t="str">
        <f t="shared" si="7"/>
        <v/>
      </c>
      <c r="I54" s="1586">
        <f t="shared" si="8"/>
        <v>3.8009660000000003</v>
      </c>
      <c r="J54" s="1587">
        <f t="shared" si="9"/>
        <v>3.8009660000000003</v>
      </c>
      <c r="K54" s="17"/>
      <c r="L54" s="1455" t="s">
        <v>166</v>
      </c>
      <c r="P54" s="1455">
        <v>0</v>
      </c>
      <c r="Q54" s="1455">
        <v>0</v>
      </c>
    </row>
    <row r="55" spans="1:17" ht="20.25" customHeight="1" x14ac:dyDescent="0.25">
      <c r="A55" s="17"/>
      <c r="B55" s="814">
        <f t="shared" si="2"/>
        <v>51</v>
      </c>
      <c r="C55" s="206" t="str">
        <f t="shared" si="1"/>
        <v>Nexa Resources Atacocha S.A.A.</v>
      </c>
      <c r="D55" s="1582" t="str">
        <f t="shared" si="3"/>
        <v/>
      </c>
      <c r="E55" s="1583" t="str">
        <f t="shared" si="4"/>
        <v/>
      </c>
      <c r="F55" s="1582">
        <f t="shared" si="5"/>
        <v>35.86399999999999</v>
      </c>
      <c r="G55" s="1584" t="str">
        <f t="shared" si="6"/>
        <v/>
      </c>
      <c r="H55" s="1585">
        <f t="shared" si="7"/>
        <v>35.86399999999999</v>
      </c>
      <c r="I55" s="1586" t="str">
        <f t="shared" si="8"/>
        <v/>
      </c>
      <c r="J55" s="1587">
        <f t="shared" si="9"/>
        <v>35.86399999999999</v>
      </c>
      <c r="K55" s="17"/>
      <c r="L55" s="1455" t="s">
        <v>168</v>
      </c>
      <c r="N55" s="1455">
        <v>3.8009660000000003</v>
      </c>
      <c r="Q55" s="1455">
        <v>3.8009660000000003</v>
      </c>
    </row>
    <row r="56" spans="1:17" ht="20.25" customHeight="1" x14ac:dyDescent="0.25">
      <c r="A56" s="17"/>
      <c r="B56" s="814">
        <f t="shared" si="2"/>
        <v>52</v>
      </c>
      <c r="C56" s="206" t="str">
        <f t="shared" si="1"/>
        <v>Nexa Resources Cajamarquilla S.A.</v>
      </c>
      <c r="D56" s="1582" t="str">
        <f t="shared" si="3"/>
        <v/>
      </c>
      <c r="E56" s="1583">
        <f t="shared" si="4"/>
        <v>22.970023000000001</v>
      </c>
      <c r="F56" s="1582" t="str">
        <f t="shared" si="5"/>
        <v/>
      </c>
      <c r="G56" s="1584" t="str">
        <f t="shared" si="6"/>
        <v/>
      </c>
      <c r="H56" s="1585" t="str">
        <f t="shared" si="7"/>
        <v/>
      </c>
      <c r="I56" s="1586">
        <f t="shared" si="8"/>
        <v>22.970023000000001</v>
      </c>
      <c r="J56" s="1587">
        <f t="shared" si="9"/>
        <v>22.970023000000001</v>
      </c>
      <c r="K56" s="17"/>
      <c r="L56" s="1455" t="s">
        <v>1573</v>
      </c>
      <c r="O56" s="1455">
        <v>35.86399999999999</v>
      </c>
      <c r="Q56" s="1455">
        <v>35.86399999999999</v>
      </c>
    </row>
    <row r="57" spans="1:17" ht="20.25" customHeight="1" x14ac:dyDescent="0.25">
      <c r="A57" s="17"/>
      <c r="B57" s="814">
        <f t="shared" si="2"/>
        <v>53</v>
      </c>
      <c r="C57" s="206" t="str">
        <f t="shared" si="1"/>
        <v>Nexa Resources el Porvenir S.A.A.</v>
      </c>
      <c r="D57" s="1582" t="str">
        <f t="shared" si="3"/>
        <v/>
      </c>
      <c r="E57" s="1583" t="str">
        <f t="shared" si="4"/>
        <v/>
      </c>
      <c r="F57" s="1582">
        <f t="shared" si="5"/>
        <v>7.5955399999999997</v>
      </c>
      <c r="G57" s="1584" t="str">
        <f t="shared" si="6"/>
        <v/>
      </c>
      <c r="H57" s="1585">
        <f t="shared" si="7"/>
        <v>7.5955399999999997</v>
      </c>
      <c r="I57" s="1586" t="str">
        <f t="shared" si="8"/>
        <v/>
      </c>
      <c r="J57" s="1587">
        <f t="shared" si="9"/>
        <v>7.5955399999999997</v>
      </c>
      <c r="K57" s="17"/>
      <c r="L57" s="1455" t="s">
        <v>1576</v>
      </c>
      <c r="N57" s="1455">
        <v>22.970023000000001</v>
      </c>
      <c r="Q57" s="1455">
        <v>22.970023000000001</v>
      </c>
    </row>
    <row r="58" spans="1:17" ht="20.25" customHeight="1" x14ac:dyDescent="0.25">
      <c r="A58" s="17"/>
      <c r="B58" s="814">
        <f t="shared" si="2"/>
        <v>54</v>
      </c>
      <c r="C58" s="206" t="str">
        <f t="shared" si="1"/>
        <v>Oxido de Pasco S.A.C.</v>
      </c>
      <c r="D58" s="1582" t="str">
        <f t="shared" si="3"/>
        <v/>
      </c>
      <c r="E58" s="1583" t="str">
        <f t="shared" si="4"/>
        <v/>
      </c>
      <c r="F58" s="1582" t="str">
        <f t="shared" si="5"/>
        <v/>
      </c>
      <c r="G58" s="1584" t="str">
        <f t="shared" si="6"/>
        <v/>
      </c>
      <c r="H58" s="1585" t="str">
        <f t="shared" si="7"/>
        <v/>
      </c>
      <c r="I58" s="1586" t="str">
        <f t="shared" si="8"/>
        <v/>
      </c>
      <c r="J58" s="1587">
        <f t="shared" si="9"/>
        <v>0</v>
      </c>
      <c r="K58" s="17"/>
      <c r="L58" s="1455" t="s">
        <v>1586</v>
      </c>
      <c r="O58" s="1455">
        <v>7.5955399999999997</v>
      </c>
      <c r="P58" s="1455">
        <v>0</v>
      </c>
      <c r="Q58" s="1455">
        <v>7.5955399999999997</v>
      </c>
    </row>
    <row r="59" spans="1:17" ht="20.25" customHeight="1" x14ac:dyDescent="0.25">
      <c r="A59" s="17"/>
      <c r="B59" s="814">
        <f t="shared" si="2"/>
        <v>55</v>
      </c>
      <c r="C59" s="206" t="str">
        <f t="shared" si="1"/>
        <v>Pacific Stratus Energy del Perú S.A.</v>
      </c>
      <c r="D59" s="1582" t="str">
        <f t="shared" si="3"/>
        <v/>
      </c>
      <c r="E59" s="1583" t="str">
        <f t="shared" si="4"/>
        <v/>
      </c>
      <c r="F59" s="1582" t="str">
        <f t="shared" si="5"/>
        <v/>
      </c>
      <c r="G59" s="1584">
        <f t="shared" si="6"/>
        <v>53.151740000000004</v>
      </c>
      <c r="H59" s="1585" t="str">
        <f t="shared" si="7"/>
        <v/>
      </c>
      <c r="I59" s="1586">
        <f t="shared" si="8"/>
        <v>53.151740000000004</v>
      </c>
      <c r="J59" s="1587">
        <f t="shared" si="9"/>
        <v>53.151740000000004</v>
      </c>
      <c r="K59" s="17"/>
      <c r="L59" s="1455" t="s">
        <v>1431</v>
      </c>
      <c r="P59" s="1455">
        <v>0</v>
      </c>
      <c r="Q59" s="1455">
        <v>0</v>
      </c>
    </row>
    <row r="60" spans="1:17" ht="20.25" customHeight="1" x14ac:dyDescent="0.25">
      <c r="A60" s="17"/>
      <c r="B60" s="814">
        <f t="shared" si="2"/>
        <v>56</v>
      </c>
      <c r="C60" s="206" t="str">
        <f t="shared" si="1"/>
        <v>Peru LNG S.R.L.</v>
      </c>
      <c r="D60" s="1582" t="str">
        <f t="shared" si="3"/>
        <v/>
      </c>
      <c r="E60" s="1583" t="str">
        <f t="shared" si="4"/>
        <v/>
      </c>
      <c r="F60" s="1582" t="str">
        <f t="shared" si="5"/>
        <v/>
      </c>
      <c r="G60" s="1584">
        <f t="shared" si="6"/>
        <v>215.27861999999999</v>
      </c>
      <c r="H60" s="1585" t="str">
        <f t="shared" si="7"/>
        <v/>
      </c>
      <c r="I60" s="1586">
        <f t="shared" si="8"/>
        <v>215.27861999999999</v>
      </c>
      <c r="J60" s="1587">
        <f t="shared" si="9"/>
        <v>215.27861999999999</v>
      </c>
      <c r="K60" s="17"/>
      <c r="L60" s="1455" t="s">
        <v>171</v>
      </c>
      <c r="P60" s="1455">
        <v>53.151740000000004</v>
      </c>
      <c r="Q60" s="1455">
        <v>53.151740000000004</v>
      </c>
    </row>
    <row r="61" spans="1:17" ht="20.25" customHeight="1" x14ac:dyDescent="0.25">
      <c r="A61" s="17"/>
      <c r="B61" s="814">
        <f t="shared" si="2"/>
        <v>57</v>
      </c>
      <c r="C61" s="206" t="str">
        <f t="shared" si="1"/>
        <v>Pesquera Diamante S.A.</v>
      </c>
      <c r="D61" s="1582" t="str">
        <f t="shared" si="3"/>
        <v/>
      </c>
      <c r="E61" s="1583" t="str">
        <f t="shared" si="4"/>
        <v/>
      </c>
      <c r="F61" s="1582" t="str">
        <f t="shared" si="5"/>
        <v/>
      </c>
      <c r="G61" s="1584" t="str">
        <f t="shared" si="6"/>
        <v/>
      </c>
      <c r="H61" s="1585" t="str">
        <f t="shared" si="7"/>
        <v/>
      </c>
      <c r="I61" s="1586" t="str">
        <f t="shared" si="8"/>
        <v/>
      </c>
      <c r="J61" s="1587">
        <f t="shared" si="9"/>
        <v>0</v>
      </c>
      <c r="K61" s="17"/>
      <c r="L61" s="1455" t="s">
        <v>173</v>
      </c>
      <c r="P61" s="1455">
        <v>215.27861999999999</v>
      </c>
      <c r="Q61" s="1455">
        <v>215.27861999999999</v>
      </c>
    </row>
    <row r="62" spans="1:17" ht="20.25" customHeight="1" x14ac:dyDescent="0.25">
      <c r="A62" s="17"/>
      <c r="B62" s="814">
        <f t="shared" si="2"/>
        <v>58</v>
      </c>
      <c r="C62" s="206" t="str">
        <f t="shared" si="1"/>
        <v>Pesquera Hayduk S.A.</v>
      </c>
      <c r="D62" s="1582" t="str">
        <f t="shared" si="3"/>
        <v/>
      </c>
      <c r="E62" s="1583" t="str">
        <f t="shared" si="4"/>
        <v/>
      </c>
      <c r="F62" s="1582" t="str">
        <f t="shared" si="5"/>
        <v/>
      </c>
      <c r="G62" s="1584" t="str">
        <f t="shared" si="6"/>
        <v/>
      </c>
      <c r="H62" s="1585" t="str">
        <f t="shared" si="7"/>
        <v/>
      </c>
      <c r="I62" s="1586" t="str">
        <f t="shared" si="8"/>
        <v/>
      </c>
      <c r="J62" s="1587">
        <f t="shared" si="9"/>
        <v>0</v>
      </c>
      <c r="K62" s="17"/>
      <c r="L62" s="1455" t="s">
        <v>175</v>
      </c>
      <c r="P62" s="1455">
        <v>0</v>
      </c>
      <c r="Q62" s="1455">
        <v>0</v>
      </c>
    </row>
    <row r="63" spans="1:17" ht="20.25" customHeight="1" x14ac:dyDescent="0.25">
      <c r="A63" s="17"/>
      <c r="B63" s="814">
        <f t="shared" si="2"/>
        <v>59</v>
      </c>
      <c r="C63" s="206" t="str">
        <f t="shared" si="1"/>
        <v>Pesquera Pelayo S.A.C.</v>
      </c>
      <c r="D63" s="1582" t="str">
        <f t="shared" si="3"/>
        <v/>
      </c>
      <c r="E63" s="1583" t="str">
        <f t="shared" si="4"/>
        <v/>
      </c>
      <c r="F63" s="1582" t="str">
        <f t="shared" si="5"/>
        <v/>
      </c>
      <c r="G63" s="1584" t="str">
        <f t="shared" si="6"/>
        <v/>
      </c>
      <c r="H63" s="1585" t="str">
        <f t="shared" si="7"/>
        <v/>
      </c>
      <c r="I63" s="1586" t="str">
        <f t="shared" si="8"/>
        <v/>
      </c>
      <c r="J63" s="1587">
        <f t="shared" si="9"/>
        <v>0</v>
      </c>
      <c r="K63" s="17"/>
      <c r="L63" s="1455" t="s">
        <v>177</v>
      </c>
      <c r="P63" s="1455">
        <v>0</v>
      </c>
      <c r="Q63" s="1455">
        <v>0</v>
      </c>
    </row>
    <row r="64" spans="1:17" ht="20.25" customHeight="1" x14ac:dyDescent="0.25">
      <c r="A64" s="17"/>
      <c r="B64" s="814">
        <f t="shared" si="2"/>
        <v>60</v>
      </c>
      <c r="C64" s="206" t="str">
        <f t="shared" si="1"/>
        <v>Petroleos del Peru PETROPERU S.A.</v>
      </c>
      <c r="D64" s="1582" t="str">
        <f t="shared" si="3"/>
        <v/>
      </c>
      <c r="E64" s="1583" t="str">
        <f t="shared" si="4"/>
        <v/>
      </c>
      <c r="F64" s="1582" t="str">
        <f t="shared" si="5"/>
        <v/>
      </c>
      <c r="G64" s="1584">
        <f t="shared" si="6"/>
        <v>10.966617999999999</v>
      </c>
      <c r="H64" s="1585" t="str">
        <f t="shared" si="7"/>
        <v/>
      </c>
      <c r="I64" s="1586">
        <f t="shared" si="8"/>
        <v>10.966617999999999</v>
      </c>
      <c r="J64" s="1587">
        <f t="shared" si="9"/>
        <v>10.966617999999999</v>
      </c>
      <c r="K64" s="17"/>
      <c r="L64" s="1455" t="s">
        <v>179</v>
      </c>
      <c r="N64" s="1455">
        <v>0</v>
      </c>
      <c r="Q64" s="1455">
        <v>0</v>
      </c>
    </row>
    <row r="65" spans="1:17" ht="20.25" customHeight="1" x14ac:dyDescent="0.25">
      <c r="A65" s="17"/>
      <c r="B65" s="814">
        <f t="shared" si="2"/>
        <v>61</v>
      </c>
      <c r="C65" s="206" t="str">
        <f t="shared" si="1"/>
        <v>Pluspetrol Norte S.A.</v>
      </c>
      <c r="D65" s="1582" t="str">
        <f t="shared" si="3"/>
        <v/>
      </c>
      <c r="E65" s="1583" t="str">
        <f t="shared" si="4"/>
        <v/>
      </c>
      <c r="F65" s="1582" t="str">
        <f t="shared" si="5"/>
        <v/>
      </c>
      <c r="G65" s="1584">
        <f t="shared" si="6"/>
        <v>71.201160000000002</v>
      </c>
      <c r="H65" s="1585" t="str">
        <f t="shared" si="7"/>
        <v/>
      </c>
      <c r="I65" s="1586">
        <f t="shared" si="8"/>
        <v>71.201160000000002</v>
      </c>
      <c r="J65" s="1587">
        <f t="shared" si="9"/>
        <v>71.201160000000002</v>
      </c>
      <c r="K65" s="17"/>
      <c r="L65" s="1455" t="s">
        <v>1422</v>
      </c>
      <c r="P65" s="1455">
        <v>10.966617999999999</v>
      </c>
      <c r="Q65" s="1455">
        <v>10.966617999999999</v>
      </c>
    </row>
    <row r="66" spans="1:17" ht="20.25" customHeight="1" x14ac:dyDescent="0.25">
      <c r="A66" s="17"/>
      <c r="B66" s="814">
        <f t="shared" si="2"/>
        <v>62</v>
      </c>
      <c r="C66" s="206" t="str">
        <f t="shared" si="1"/>
        <v>Pluspetrol Perú Corporation S.A.</v>
      </c>
      <c r="D66" s="1582" t="str">
        <f t="shared" si="3"/>
        <v/>
      </c>
      <c r="E66" s="1583" t="str">
        <f t="shared" si="4"/>
        <v/>
      </c>
      <c r="F66" s="1582" t="str">
        <f t="shared" si="5"/>
        <v/>
      </c>
      <c r="G66" s="1584">
        <f t="shared" si="6"/>
        <v>184.35503</v>
      </c>
      <c r="H66" s="1585" t="str">
        <f t="shared" si="7"/>
        <v/>
      </c>
      <c r="I66" s="1586">
        <f t="shared" si="8"/>
        <v>184.35503</v>
      </c>
      <c r="J66" s="1587">
        <f t="shared" si="9"/>
        <v>184.35503</v>
      </c>
      <c r="K66" s="17"/>
      <c r="L66" s="1455" t="s">
        <v>181</v>
      </c>
      <c r="P66" s="1455">
        <v>71.201160000000002</v>
      </c>
      <c r="Q66" s="1455">
        <v>71.201160000000002</v>
      </c>
    </row>
    <row r="67" spans="1:17" ht="20.25" customHeight="1" x14ac:dyDescent="0.25">
      <c r="A67" s="17"/>
      <c r="B67" s="814">
        <f t="shared" si="2"/>
        <v>63</v>
      </c>
      <c r="C67" s="206" t="str">
        <f t="shared" si="1"/>
        <v>Procesadora Industrial Rio Seco S.A.</v>
      </c>
      <c r="D67" s="1582" t="str">
        <f t="shared" si="3"/>
        <v/>
      </c>
      <c r="E67" s="1583">
        <f t="shared" si="4"/>
        <v>2.6989999999999998</v>
      </c>
      <c r="F67" s="1582" t="str">
        <f t="shared" si="5"/>
        <v/>
      </c>
      <c r="G67" s="1584" t="str">
        <f t="shared" si="6"/>
        <v/>
      </c>
      <c r="H67" s="1585" t="str">
        <f t="shared" si="7"/>
        <v/>
      </c>
      <c r="I67" s="1586">
        <f t="shared" si="8"/>
        <v>2.6989999999999998</v>
      </c>
      <c r="J67" s="1587">
        <f t="shared" si="9"/>
        <v>2.6989999999999998</v>
      </c>
      <c r="K67" s="17"/>
      <c r="L67" s="1455" t="s">
        <v>183</v>
      </c>
      <c r="P67" s="1455">
        <v>184.35503</v>
      </c>
      <c r="Q67" s="1455">
        <v>184.35503</v>
      </c>
    </row>
    <row r="68" spans="1:17" ht="20.25" customHeight="1" x14ac:dyDescent="0.25">
      <c r="A68" s="17"/>
      <c r="B68" s="814">
        <f t="shared" si="2"/>
        <v>64</v>
      </c>
      <c r="C68" s="206" t="str">
        <f t="shared" si="1"/>
        <v>Quimpac S.A.</v>
      </c>
      <c r="D68" s="1582" t="str">
        <f t="shared" si="3"/>
        <v/>
      </c>
      <c r="E68" s="1583" t="str">
        <f t="shared" si="4"/>
        <v/>
      </c>
      <c r="F68" s="1582" t="str">
        <f t="shared" si="5"/>
        <v/>
      </c>
      <c r="G68" s="1584" t="str">
        <f t="shared" si="6"/>
        <v/>
      </c>
      <c r="H68" s="1585" t="str">
        <f t="shared" si="7"/>
        <v/>
      </c>
      <c r="I68" s="1586" t="str">
        <f t="shared" si="8"/>
        <v/>
      </c>
      <c r="J68" s="1587">
        <f t="shared" si="9"/>
        <v>0</v>
      </c>
      <c r="K68" s="17"/>
      <c r="L68" s="1455" t="s">
        <v>184</v>
      </c>
      <c r="N68" s="1455">
        <v>2.6989999999999998</v>
      </c>
      <c r="Q68" s="1455">
        <v>2.6989999999999998</v>
      </c>
    </row>
    <row r="69" spans="1:17" ht="20.25" customHeight="1" x14ac:dyDescent="0.25">
      <c r="A69" s="17"/>
      <c r="B69" s="814">
        <f t="shared" si="2"/>
        <v>65</v>
      </c>
      <c r="C69" s="206" t="str">
        <f t="shared" si="1"/>
        <v>Refinería La Pampilla S.A.</v>
      </c>
      <c r="D69" s="1582" t="str">
        <f t="shared" si="3"/>
        <v/>
      </c>
      <c r="E69" s="1583">
        <f t="shared" si="4"/>
        <v>64.381129000000001</v>
      </c>
      <c r="F69" s="1582" t="str">
        <f t="shared" si="5"/>
        <v/>
      </c>
      <c r="G69" s="1584" t="str">
        <f t="shared" si="6"/>
        <v/>
      </c>
      <c r="H69" s="1585" t="str">
        <f t="shared" si="7"/>
        <v/>
      </c>
      <c r="I69" s="1586">
        <f t="shared" si="8"/>
        <v>64.381129000000001</v>
      </c>
      <c r="J69" s="1587">
        <f t="shared" si="9"/>
        <v>64.381129000000001</v>
      </c>
      <c r="K69" s="17"/>
      <c r="L69" s="1455" t="s">
        <v>186</v>
      </c>
      <c r="N69" s="1455">
        <v>0</v>
      </c>
      <c r="Q69" s="1455">
        <v>0</v>
      </c>
    </row>
    <row r="70" spans="1:17" ht="20.25" customHeight="1" x14ac:dyDescent="0.25">
      <c r="A70" s="17"/>
      <c r="B70" s="814">
        <f t="shared" si="2"/>
        <v>66</v>
      </c>
      <c r="C70" s="206" t="str">
        <f t="shared" ref="C70:C79" si="10">+L71</f>
        <v>Savia Perú S.A.</v>
      </c>
      <c r="D70" s="1582" t="str">
        <f t="shared" si="3"/>
        <v/>
      </c>
      <c r="E70" s="1583" t="str">
        <f t="shared" si="4"/>
        <v/>
      </c>
      <c r="F70" s="1582" t="str">
        <f t="shared" si="5"/>
        <v/>
      </c>
      <c r="G70" s="1584">
        <f t="shared" si="6"/>
        <v>0.12774000000000002</v>
      </c>
      <c r="H70" s="1585" t="str">
        <f t="shared" si="7"/>
        <v/>
      </c>
      <c r="I70" s="1586">
        <f t="shared" si="8"/>
        <v>0.12774000000000002</v>
      </c>
      <c r="J70" s="1587">
        <f t="shared" si="9"/>
        <v>0.12774000000000002</v>
      </c>
      <c r="K70" s="17"/>
      <c r="L70" s="1455" t="s">
        <v>188</v>
      </c>
      <c r="N70" s="1455">
        <v>64.381129000000001</v>
      </c>
      <c r="Q70" s="1455">
        <v>64.381129000000001</v>
      </c>
    </row>
    <row r="71" spans="1:17" ht="20.25" customHeight="1" x14ac:dyDescent="0.25">
      <c r="A71" s="17"/>
      <c r="B71" s="814">
        <f t="shared" ref="B71:B79" si="11">+B70+1</f>
        <v>67</v>
      </c>
      <c r="C71" s="206" t="str">
        <f t="shared" si="10"/>
        <v>Soc. Minera el Brocal S.A.</v>
      </c>
      <c r="D71" s="1582" t="str">
        <f t="shared" ref="D71:D79" si="12">+IF(M72&lt;&gt;0,M72,"")</f>
        <v/>
      </c>
      <c r="E71" s="1583" t="str">
        <f t="shared" ref="E71:E79" si="13">+IF(N72&lt;&gt;0,N72,"")</f>
        <v/>
      </c>
      <c r="F71" s="1582">
        <f t="shared" ref="F71:F79" si="14">+IF(O72&lt;&gt;0,O72,"")</f>
        <v>14.137656000000003</v>
      </c>
      <c r="G71" s="1584" t="str">
        <f t="shared" ref="G71:G79" si="15">+IF(P72&lt;&gt;0,P72,"")</f>
        <v/>
      </c>
      <c r="H71" s="1585">
        <f t="shared" ref="H71:H79" si="16">+IF((M72+O72)&lt;&gt;0,M72+O72,"")</f>
        <v>14.137656000000003</v>
      </c>
      <c r="I71" s="1586" t="str">
        <f t="shared" ref="I71:I79" si="17">+IF((N72+P72)&lt;&gt;0,N72+P72,"")</f>
        <v/>
      </c>
      <c r="J71" s="1587">
        <f t="shared" ref="J71:J79" si="18">SUM(H71:I71)</f>
        <v>14.137656000000003</v>
      </c>
      <c r="K71" s="17"/>
      <c r="L71" s="1455" t="s">
        <v>190</v>
      </c>
      <c r="P71" s="1455">
        <v>0.12774000000000002</v>
      </c>
      <c r="Q71" s="1455">
        <v>0.12774000000000002</v>
      </c>
    </row>
    <row r="72" spans="1:17" ht="20.25" customHeight="1" x14ac:dyDescent="0.25">
      <c r="A72" s="17"/>
      <c r="B72" s="814">
        <f t="shared" si="11"/>
        <v>68</v>
      </c>
      <c r="C72" s="206" t="str">
        <f t="shared" si="10"/>
        <v>Southern Perú Cooper Corporation Sucursal del Peru</v>
      </c>
      <c r="D72" s="1582" t="str">
        <f t="shared" si="12"/>
        <v/>
      </c>
      <c r="E72" s="1583" t="str">
        <f t="shared" si="13"/>
        <v/>
      </c>
      <c r="F72" s="1582">
        <f t="shared" si="14"/>
        <v>35.076366999999998</v>
      </c>
      <c r="G72" s="1584" t="str">
        <f t="shared" si="15"/>
        <v/>
      </c>
      <c r="H72" s="1585">
        <f t="shared" si="16"/>
        <v>35.076366999999998</v>
      </c>
      <c r="I72" s="1586" t="str">
        <f t="shared" si="17"/>
        <v/>
      </c>
      <c r="J72" s="1587">
        <f t="shared" si="18"/>
        <v>35.076366999999998</v>
      </c>
      <c r="K72" s="17"/>
      <c r="L72" s="1455" t="s">
        <v>192</v>
      </c>
      <c r="O72" s="1455">
        <v>14.137656000000003</v>
      </c>
      <c r="Q72" s="1455">
        <v>14.137656000000003</v>
      </c>
    </row>
    <row r="73" spans="1:17" ht="20.25" customHeight="1" x14ac:dyDescent="0.25">
      <c r="A73" s="17"/>
      <c r="B73" s="814">
        <f t="shared" si="11"/>
        <v>69</v>
      </c>
      <c r="C73" s="206" t="str">
        <f t="shared" si="10"/>
        <v>Sudamericana de Fibras S.A.</v>
      </c>
      <c r="D73" s="1582" t="str">
        <f t="shared" si="12"/>
        <v/>
      </c>
      <c r="E73" s="1583">
        <f t="shared" si="13"/>
        <v>7.7600000000000004E-3</v>
      </c>
      <c r="F73" s="1582" t="str">
        <f t="shared" si="14"/>
        <v/>
      </c>
      <c r="G73" s="1584" t="str">
        <f t="shared" si="15"/>
        <v/>
      </c>
      <c r="H73" s="1585" t="str">
        <f t="shared" si="16"/>
        <v/>
      </c>
      <c r="I73" s="1586">
        <f t="shared" si="17"/>
        <v>7.7600000000000004E-3</v>
      </c>
      <c r="J73" s="1587">
        <f t="shared" si="18"/>
        <v>7.7600000000000004E-3</v>
      </c>
      <c r="K73" s="17"/>
      <c r="L73" s="1455" t="s">
        <v>1413</v>
      </c>
      <c r="N73" s="1455">
        <v>0</v>
      </c>
      <c r="O73" s="1455">
        <v>35.076366999999998</v>
      </c>
      <c r="P73" s="1455">
        <v>0</v>
      </c>
      <c r="Q73" s="1455">
        <v>35.076366999999998</v>
      </c>
    </row>
    <row r="74" spans="1:17" ht="20.25" customHeight="1" x14ac:dyDescent="0.25">
      <c r="A74" s="17"/>
      <c r="B74" s="814">
        <f t="shared" si="11"/>
        <v>70</v>
      </c>
      <c r="C74" s="206" t="str">
        <f t="shared" si="10"/>
        <v>Tecnológica de Alimentos S.A.</v>
      </c>
      <c r="D74" s="1582" t="str">
        <f t="shared" si="12"/>
        <v/>
      </c>
      <c r="E74" s="1583" t="str">
        <f t="shared" si="13"/>
        <v/>
      </c>
      <c r="F74" s="1582" t="str">
        <f t="shared" si="14"/>
        <v/>
      </c>
      <c r="G74" s="1584" t="str">
        <f t="shared" si="15"/>
        <v/>
      </c>
      <c r="H74" s="1585" t="str">
        <f t="shared" si="16"/>
        <v/>
      </c>
      <c r="I74" s="1586" t="str">
        <f t="shared" si="17"/>
        <v/>
      </c>
      <c r="J74" s="1587">
        <f t="shared" si="18"/>
        <v>0</v>
      </c>
      <c r="K74" s="17"/>
      <c r="L74" s="1455" t="s">
        <v>195</v>
      </c>
      <c r="N74" s="1455">
        <v>7.7600000000000004E-3</v>
      </c>
      <c r="Q74" s="1455">
        <v>7.7600000000000004E-3</v>
      </c>
    </row>
    <row r="75" spans="1:17" ht="20.25" customHeight="1" x14ac:dyDescent="0.25">
      <c r="A75" s="17"/>
      <c r="B75" s="814">
        <f t="shared" si="11"/>
        <v>71</v>
      </c>
      <c r="C75" s="206" t="str">
        <f t="shared" si="10"/>
        <v>Trupal S.A.</v>
      </c>
      <c r="D75" s="1582" t="str">
        <f t="shared" si="12"/>
        <v/>
      </c>
      <c r="E75" s="1583">
        <f t="shared" si="13"/>
        <v>57.871578999999997</v>
      </c>
      <c r="F75" s="1582" t="str">
        <f t="shared" si="14"/>
        <v/>
      </c>
      <c r="G75" s="1584" t="str">
        <f t="shared" si="15"/>
        <v/>
      </c>
      <c r="H75" s="1585" t="str">
        <f t="shared" si="16"/>
        <v/>
      </c>
      <c r="I75" s="1586">
        <f t="shared" si="17"/>
        <v>57.871578999999997</v>
      </c>
      <c r="J75" s="1587">
        <f t="shared" si="18"/>
        <v>57.871578999999997</v>
      </c>
      <c r="K75" s="17"/>
      <c r="L75" s="1455" t="s">
        <v>1445</v>
      </c>
      <c r="P75" s="1455">
        <v>0</v>
      </c>
      <c r="Q75" s="1455">
        <v>0</v>
      </c>
    </row>
    <row r="76" spans="1:17" ht="20.25" customHeight="1" x14ac:dyDescent="0.25">
      <c r="A76" s="17"/>
      <c r="B76" s="814">
        <f t="shared" si="11"/>
        <v>72</v>
      </c>
      <c r="C76" s="206" t="str">
        <f t="shared" si="10"/>
        <v>Unión Andina de Cementos S.A.A.</v>
      </c>
      <c r="D76" s="1582">
        <f t="shared" si="12"/>
        <v>127.16608799999997</v>
      </c>
      <c r="E76" s="1583">
        <f t="shared" si="13"/>
        <v>29.034880999999999</v>
      </c>
      <c r="F76" s="1582" t="str">
        <f t="shared" si="14"/>
        <v/>
      </c>
      <c r="G76" s="1584" t="str">
        <f t="shared" si="15"/>
        <v/>
      </c>
      <c r="H76" s="1585">
        <f t="shared" si="16"/>
        <v>127.16608799999997</v>
      </c>
      <c r="I76" s="1586">
        <f t="shared" si="17"/>
        <v>29.034880999999999</v>
      </c>
      <c r="J76" s="1587">
        <f t="shared" si="18"/>
        <v>156.20096899999999</v>
      </c>
      <c r="K76" s="17"/>
      <c r="L76" s="1455" t="s">
        <v>198</v>
      </c>
      <c r="N76" s="1455">
        <v>57.871578999999997</v>
      </c>
      <c r="Q76" s="1455">
        <v>57.871578999999997</v>
      </c>
    </row>
    <row r="77" spans="1:17" ht="20.25" customHeight="1" x14ac:dyDescent="0.25">
      <c r="A77" s="17"/>
      <c r="B77" s="814">
        <f t="shared" si="11"/>
        <v>73</v>
      </c>
      <c r="C77" s="206" t="str">
        <f t="shared" si="10"/>
        <v>Unión de Cervecerías Peruanas Backus y Johnston S.A.A.</v>
      </c>
      <c r="D77" s="1582" t="str">
        <f t="shared" si="12"/>
        <v/>
      </c>
      <c r="E77" s="1583">
        <f t="shared" si="13"/>
        <v>0.50801400000000008</v>
      </c>
      <c r="F77" s="1582" t="str">
        <f t="shared" si="14"/>
        <v/>
      </c>
      <c r="G77" s="1584">
        <f t="shared" si="15"/>
        <v>4.0149000000000004E-2</v>
      </c>
      <c r="H77" s="1585" t="str">
        <f t="shared" si="16"/>
        <v/>
      </c>
      <c r="I77" s="1586">
        <f t="shared" si="17"/>
        <v>0.54816300000000007</v>
      </c>
      <c r="J77" s="1587">
        <f t="shared" si="18"/>
        <v>0.54816300000000007</v>
      </c>
      <c r="K77" s="17"/>
      <c r="L77" s="1455" t="s">
        <v>200</v>
      </c>
      <c r="M77" s="1455">
        <v>127.16608799999997</v>
      </c>
      <c r="N77" s="1455">
        <v>29.034880999999999</v>
      </c>
      <c r="P77" s="1455">
        <v>0</v>
      </c>
      <c r="Q77" s="1455">
        <v>156.20096899999999</v>
      </c>
    </row>
    <row r="78" spans="1:17" ht="20.25" customHeight="1" x14ac:dyDescent="0.25">
      <c r="A78" s="17"/>
      <c r="B78" s="814">
        <f t="shared" si="11"/>
        <v>74</v>
      </c>
      <c r="C78" s="206" t="str">
        <f t="shared" si="10"/>
        <v>Volcan Compañia Minera S.A.A.</v>
      </c>
      <c r="D78" s="1582" t="str">
        <f t="shared" si="12"/>
        <v/>
      </c>
      <c r="E78" s="1583" t="str">
        <f t="shared" si="13"/>
        <v/>
      </c>
      <c r="F78" s="1582" t="str">
        <f t="shared" si="14"/>
        <v/>
      </c>
      <c r="G78" s="1584" t="str">
        <f t="shared" si="15"/>
        <v/>
      </c>
      <c r="H78" s="1585" t="str">
        <f t="shared" si="16"/>
        <v/>
      </c>
      <c r="I78" s="1586" t="str">
        <f t="shared" si="17"/>
        <v/>
      </c>
      <c r="J78" s="1587">
        <f t="shared" si="18"/>
        <v>0</v>
      </c>
      <c r="K78" s="17"/>
      <c r="L78" s="1455" t="s">
        <v>1447</v>
      </c>
      <c r="N78" s="1455">
        <v>0.50801400000000008</v>
      </c>
      <c r="P78" s="1455">
        <v>4.0149000000000004E-2</v>
      </c>
      <c r="Q78" s="1455">
        <v>0.54816300000000007</v>
      </c>
    </row>
    <row r="79" spans="1:17" ht="20.25" customHeight="1" thickBot="1" x14ac:dyDescent="0.3">
      <c r="A79" s="17"/>
      <c r="B79" s="814">
        <f t="shared" si="11"/>
        <v>75</v>
      </c>
      <c r="C79" s="206" t="str">
        <f t="shared" si="10"/>
        <v>Emp. De Serv. Priv. No Informantes (*)</v>
      </c>
      <c r="D79" s="1588" t="str">
        <f t="shared" si="12"/>
        <v/>
      </c>
      <c r="E79" s="1589" t="str">
        <f t="shared" si="13"/>
        <v/>
      </c>
      <c r="F79" s="1588">
        <f t="shared" si="14"/>
        <v>10.512</v>
      </c>
      <c r="G79" s="1590">
        <f t="shared" si="15"/>
        <v>354.48575976167126</v>
      </c>
      <c r="H79" s="1591">
        <f t="shared" si="16"/>
        <v>10.512</v>
      </c>
      <c r="I79" s="1592">
        <f t="shared" si="17"/>
        <v>354.48575976167126</v>
      </c>
      <c r="J79" s="1593">
        <f t="shared" si="18"/>
        <v>364.99775976167126</v>
      </c>
      <c r="K79" s="17"/>
      <c r="L79" s="1455" t="s">
        <v>1420</v>
      </c>
      <c r="P79" s="1455">
        <v>0</v>
      </c>
      <c r="Q79" s="1455">
        <v>0</v>
      </c>
    </row>
    <row r="80" spans="1:17" ht="20.25" customHeight="1" thickTop="1" x14ac:dyDescent="0.25">
      <c r="A80" s="17"/>
      <c r="B80" s="2168" t="s">
        <v>309</v>
      </c>
      <c r="C80" s="2169"/>
      <c r="D80" s="965">
        <f t="shared" ref="D80:J80" si="19">SUM(D5:D79)</f>
        <v>193.31645399999996</v>
      </c>
      <c r="E80" s="966">
        <f t="shared" si="19"/>
        <v>284.20007600000002</v>
      </c>
      <c r="F80" s="965">
        <f t="shared" si="19"/>
        <v>421.5278075876908</v>
      </c>
      <c r="G80" s="966">
        <f t="shared" si="19"/>
        <v>1187.6449884721383</v>
      </c>
      <c r="H80" s="965">
        <f t="shared" si="19"/>
        <v>614.84426158769088</v>
      </c>
      <c r="I80" s="967">
        <f t="shared" si="19"/>
        <v>1471.8450644721381</v>
      </c>
      <c r="J80" s="968">
        <f t="shared" si="19"/>
        <v>2086.689326059829</v>
      </c>
      <c r="K80" s="17"/>
      <c r="L80" s="1455" t="s">
        <v>1629</v>
      </c>
      <c r="O80" s="1455">
        <v>10.512</v>
      </c>
      <c r="P80" s="1455">
        <v>354.48575976167126</v>
      </c>
      <c r="Q80" s="1455">
        <v>364.99775976167126</v>
      </c>
    </row>
    <row r="81" spans="1:17" ht="20.25" customHeight="1" x14ac:dyDescent="0.25">
      <c r="A81" s="17"/>
      <c r="B81" s="2170"/>
      <c r="C81" s="2171"/>
      <c r="D81" s="2174">
        <f>+SUM(D80:E80)</f>
        <v>477.51652999999999</v>
      </c>
      <c r="E81" s="2175"/>
      <c r="F81" s="2176">
        <f>+SUM(F80:G80)</f>
        <v>1609.1727960598291</v>
      </c>
      <c r="G81" s="2177"/>
      <c r="H81" s="2176">
        <f>+SUM(H80:I80)</f>
        <v>2086.689326059829</v>
      </c>
      <c r="I81" s="2178"/>
      <c r="J81" s="969"/>
      <c r="K81" s="17"/>
      <c r="L81" s="1455" t="s">
        <v>389</v>
      </c>
      <c r="M81" s="1455">
        <v>193.31645399999996</v>
      </c>
      <c r="N81" s="1455">
        <v>284.20007600000002</v>
      </c>
      <c r="O81" s="1455">
        <v>421.5278075876908</v>
      </c>
      <c r="P81" s="1455">
        <v>1187.6449884721383</v>
      </c>
      <c r="Q81" s="1455">
        <v>2086.689326059829</v>
      </c>
    </row>
    <row r="82" spans="1:17" ht="20.25" customHeight="1" x14ac:dyDescent="0.25">
      <c r="A82" s="17"/>
      <c r="B82" s="28" t="s">
        <v>299</v>
      </c>
      <c r="C82" s="298"/>
      <c r="D82" s="17"/>
      <c r="E82" s="17"/>
      <c r="F82" s="17"/>
      <c r="G82" s="17"/>
      <c r="H82" s="17"/>
      <c r="I82" s="17"/>
      <c r="J82" s="17"/>
      <c r="K82" s="17"/>
    </row>
    <row r="83" spans="1:17" ht="19.5" customHeight="1" x14ac:dyDescent="0.25">
      <c r="A83" s="17"/>
      <c r="B83" s="205"/>
      <c r="C83" s="365"/>
      <c r="D83" s="365"/>
      <c r="E83" s="365"/>
      <c r="F83" s="365"/>
      <c r="G83" s="365"/>
      <c r="H83" s="365"/>
      <c r="I83" s="365"/>
      <c r="J83" s="365"/>
      <c r="K83" s="17"/>
      <c r="Q83" s="1455">
        <v>2519.9121636030127</v>
      </c>
    </row>
    <row r="84" spans="1:17" ht="19.5" customHeight="1" x14ac:dyDescent="0.25">
      <c r="A84" s="17"/>
      <c r="K84" s="17"/>
    </row>
    <row r="85" spans="1:17" ht="18.75" customHeight="1" x14ac:dyDescent="0.25">
      <c r="A85" s="17"/>
      <c r="K85" s="17"/>
      <c r="Q85" s="1594">
        <v>-433.22283754318369</v>
      </c>
    </row>
    <row r="86" spans="1:17" ht="22.5" customHeight="1" x14ac:dyDescent="0.25">
      <c r="A86" s="365"/>
      <c r="K86" s="365"/>
    </row>
    <row r="87" spans="1:17" ht="17.25" customHeight="1" x14ac:dyDescent="0.25">
      <c r="A87" s="17"/>
      <c r="B87" s="205"/>
      <c r="C87" s="298"/>
      <c r="D87" s="17"/>
      <c r="E87" s="17"/>
      <c r="F87" s="17"/>
      <c r="G87" s="17"/>
      <c r="H87" s="17"/>
      <c r="I87" s="17"/>
      <c r="J87" s="17"/>
      <c r="K87" s="17"/>
    </row>
    <row r="88" spans="1:17" x14ac:dyDescent="0.25">
      <c r="A88" s="17"/>
      <c r="B88" s="205"/>
      <c r="C88" s="298"/>
      <c r="D88" s="17"/>
      <c r="E88" s="17"/>
      <c r="F88" s="17"/>
      <c r="G88" s="17"/>
      <c r="H88" s="17"/>
      <c r="I88" s="17"/>
      <c r="J88" s="17"/>
      <c r="K88" s="50"/>
    </row>
  </sheetData>
  <mergeCells count="9">
    <mergeCell ref="H3:I3"/>
    <mergeCell ref="B80:C81"/>
    <mergeCell ref="B3:B4"/>
    <mergeCell ref="C3:C4"/>
    <mergeCell ref="D3:E3"/>
    <mergeCell ref="F3:G3"/>
    <mergeCell ref="D81:E81"/>
    <mergeCell ref="F81:G81"/>
    <mergeCell ref="H81:I81"/>
  </mergeCells>
  <pageMargins left="0.78740157480314965" right="0.59055118110236227" top="0.59055118110236227" bottom="0.59055118110236227" header="0" footer="0"/>
  <pageSetup paperSize="9" scale="46" fitToHeight="0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/>
  <dimension ref="A1:AC116"/>
  <sheetViews>
    <sheetView view="pageBreakPreview" topLeftCell="B1" zoomScale="80" zoomScaleNormal="55" zoomScaleSheetLayoutView="80" workbookViewId="0">
      <selection activeCell="P109" sqref="P109"/>
    </sheetView>
  </sheetViews>
  <sheetFormatPr baseColWidth="10" defaultRowHeight="15" x14ac:dyDescent="0.25"/>
  <cols>
    <col min="1" max="1" width="14" customWidth="1"/>
    <col min="2" max="2" width="19" customWidth="1"/>
    <col min="3" max="5" width="14" customWidth="1"/>
    <col min="6" max="6" width="13.7109375" customWidth="1"/>
    <col min="7" max="8" width="14" customWidth="1"/>
    <col min="9" max="9" width="14" style="1188" customWidth="1"/>
    <col min="10" max="10" width="12.5703125" customWidth="1"/>
    <col min="11" max="15" width="14" customWidth="1"/>
    <col min="16" max="16" width="15" style="1455" customWidth="1"/>
    <col min="17" max="17" width="38.28515625" style="1455" bestFit="1" customWidth="1"/>
    <col min="18" max="18" width="30.28515625" style="1455" bestFit="1" customWidth="1"/>
    <col min="19" max="19" width="12" style="1455" bestFit="1" customWidth="1"/>
    <col min="20" max="20" width="9.28515625" style="1455" bestFit="1" customWidth="1"/>
    <col min="21" max="21" width="30.7109375" style="1455" bestFit="1" customWidth="1"/>
    <col min="22" max="22" width="38.28515625" style="1455" bestFit="1" customWidth="1"/>
    <col min="23" max="23" width="10.42578125" style="1455" bestFit="1" customWidth="1"/>
    <col min="24" max="24" width="7.5703125" style="1455" bestFit="1" customWidth="1"/>
    <col min="25" max="25" width="8.42578125" style="1455" bestFit="1" customWidth="1"/>
    <col min="26" max="26" width="16.42578125" style="1455" bestFit="1" customWidth="1"/>
    <col min="27" max="27" width="13.28515625" style="1455" bestFit="1" customWidth="1"/>
    <col min="28" max="28" width="30.7109375" style="1455" bestFit="1" customWidth="1"/>
    <col min="29" max="29" width="38.28515625" style="1455" bestFit="1" customWidth="1"/>
  </cols>
  <sheetData>
    <row r="1" spans="1:29" s="35" customFormat="1" x14ac:dyDescent="0.25">
      <c r="A1" s="34"/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1467"/>
      <c r="Q1" s="1562" t="s">
        <v>289</v>
      </c>
      <c r="R1" s="1554"/>
      <c r="S1" s="1554"/>
      <c r="T1" s="1467"/>
      <c r="U1" s="1457" t="s">
        <v>1511</v>
      </c>
      <c r="V1" s="1455" t="s">
        <v>1133</v>
      </c>
      <c r="W1" s="1455"/>
      <c r="X1" s="1467"/>
      <c r="Y1" s="1467"/>
      <c r="Z1" s="1456"/>
      <c r="AA1" s="1467"/>
      <c r="AB1" s="1467"/>
      <c r="AC1" s="1467"/>
    </row>
    <row r="2" spans="1:29" s="35" customFormat="1" x14ac:dyDescent="0.25">
      <c r="A2" s="34"/>
      <c r="B2" s="246"/>
      <c r="C2" s="246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1467"/>
      <c r="Q2" s="1554"/>
      <c r="R2" s="1554"/>
      <c r="S2" s="1562"/>
      <c r="T2" s="1467"/>
      <c r="U2" s="1457" t="s">
        <v>1127</v>
      </c>
      <c r="V2" s="1455" t="s">
        <v>1513</v>
      </c>
      <c r="W2" s="1468"/>
      <c r="X2" s="1467"/>
      <c r="Y2" s="1467"/>
      <c r="Z2" s="1456"/>
      <c r="AA2" s="1467"/>
      <c r="AB2" s="1467"/>
      <c r="AC2" s="1467"/>
    </row>
    <row r="3" spans="1:29" s="35" customFormat="1" ht="15.75" x14ac:dyDescent="0.25">
      <c r="A3" s="34"/>
      <c r="B3" s="497"/>
      <c r="C3" s="246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1467"/>
      <c r="Q3" s="1562" t="s">
        <v>312</v>
      </c>
      <c r="R3" s="1554" t="s">
        <v>341</v>
      </c>
      <c r="S3" s="1562" t="s">
        <v>302</v>
      </c>
      <c r="T3" s="1467"/>
      <c r="U3" s="1455"/>
      <c r="V3" s="1455"/>
      <c r="W3" s="1468"/>
      <c r="X3" s="1467"/>
      <c r="Y3" s="1467"/>
      <c r="Z3" s="1456"/>
      <c r="AA3" s="1467"/>
      <c r="AB3" s="1467"/>
      <c r="AC3" s="1467"/>
    </row>
    <row r="4" spans="1:29" s="35" customFormat="1" ht="15.75" x14ac:dyDescent="0.25">
      <c r="A4" s="34"/>
      <c r="B4" s="497"/>
      <c r="C4" s="246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1467"/>
      <c r="Q4" s="1558" t="s">
        <v>174</v>
      </c>
      <c r="R4" s="1559">
        <v>215.27861999999999</v>
      </c>
      <c r="S4" s="1560">
        <v>0.10316754742139687</v>
      </c>
      <c r="T4" s="1561"/>
      <c r="U4" s="1455" t="s">
        <v>1477</v>
      </c>
      <c r="V4" s="1455" t="s">
        <v>1710</v>
      </c>
      <c r="W4" s="1455"/>
      <c r="X4" s="1467"/>
      <c r="Y4" s="1467"/>
      <c r="Z4" s="1455"/>
      <c r="AA4" s="1467"/>
      <c r="AB4" s="1467"/>
      <c r="AC4" s="1467"/>
    </row>
    <row r="5" spans="1:29" s="35" customFormat="1" ht="15.75" x14ac:dyDescent="0.25">
      <c r="A5" s="34"/>
      <c r="B5" s="497"/>
      <c r="C5" s="246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1467"/>
      <c r="Q5" s="1558" t="s">
        <v>1505</v>
      </c>
      <c r="R5" s="1559">
        <v>184.35503</v>
      </c>
      <c r="S5" s="1560">
        <v>8.8348096526715214E-2</v>
      </c>
      <c r="T5" s="1502"/>
      <c r="U5" s="1455" t="s">
        <v>174</v>
      </c>
      <c r="V5" s="1455">
        <v>215.27861999999999</v>
      </c>
      <c r="W5" s="1455"/>
      <c r="X5" s="1467"/>
      <c r="Y5" s="1467"/>
      <c r="Z5" s="1455"/>
      <c r="AA5" s="1467"/>
      <c r="AB5" s="1467"/>
      <c r="AC5" s="1467"/>
    </row>
    <row r="6" spans="1:29" s="35" customFormat="1" ht="15.75" x14ac:dyDescent="0.25">
      <c r="A6" s="34"/>
      <c r="B6" s="497"/>
      <c r="C6" s="246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1467"/>
      <c r="Q6" s="1558" t="s">
        <v>201</v>
      </c>
      <c r="R6" s="1559">
        <v>156.20096900000001</v>
      </c>
      <c r="S6" s="1560">
        <v>7.4855881538889668E-2</v>
      </c>
      <c r="T6" s="1502"/>
      <c r="U6" s="1455" t="s">
        <v>1505</v>
      </c>
      <c r="V6" s="1455">
        <v>184.35503</v>
      </c>
      <c r="W6" s="1455"/>
      <c r="X6" s="1467"/>
      <c r="Y6" s="1467"/>
      <c r="Z6" s="1455"/>
      <c r="AA6" s="1467"/>
      <c r="AB6" s="1467"/>
      <c r="AC6" s="1467"/>
    </row>
    <row r="7" spans="1:29" s="35" customFormat="1" ht="15.75" x14ac:dyDescent="0.25">
      <c r="A7" s="34"/>
      <c r="B7" s="497"/>
      <c r="C7" s="246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1467"/>
      <c r="Q7" s="1558" t="s">
        <v>138</v>
      </c>
      <c r="R7" s="1559">
        <v>152.56433200000001</v>
      </c>
      <c r="S7" s="1560">
        <v>7.3113103179608535E-2</v>
      </c>
      <c r="T7" s="1502"/>
      <c r="U7" s="1455" t="s">
        <v>201</v>
      </c>
      <c r="V7" s="1455">
        <v>156.20096900000001</v>
      </c>
      <c r="W7" s="1455"/>
      <c r="X7" s="1467"/>
      <c r="Y7" s="1467"/>
      <c r="Z7" s="1455"/>
      <c r="AA7" s="1467"/>
      <c r="AB7" s="1467"/>
      <c r="AC7" s="1467"/>
    </row>
    <row r="8" spans="1:29" s="35" customFormat="1" ht="15.75" x14ac:dyDescent="0.25">
      <c r="A8" s="34"/>
      <c r="B8" s="497"/>
      <c r="C8" s="246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1467"/>
      <c r="Q8" s="1558" t="s">
        <v>139</v>
      </c>
      <c r="R8" s="1559">
        <v>136.10705800000002</v>
      </c>
      <c r="S8" s="1560">
        <v>6.5226316299323253E-2</v>
      </c>
      <c r="T8" s="1502"/>
      <c r="U8" s="1455" t="s">
        <v>138</v>
      </c>
      <c r="V8" s="1455">
        <v>152.56433200000001</v>
      </c>
      <c r="W8" s="1455"/>
      <c r="X8" s="1467"/>
      <c r="Y8" s="1467"/>
      <c r="Z8" s="1455"/>
      <c r="AA8" s="1467"/>
      <c r="AB8" s="1467"/>
      <c r="AC8" s="1467"/>
    </row>
    <row r="9" spans="1:29" s="35" customFormat="1" ht="15.75" x14ac:dyDescent="0.25">
      <c r="A9" s="34"/>
      <c r="B9" s="497"/>
      <c r="C9" s="246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1467"/>
      <c r="Q9" s="1558" t="s">
        <v>147</v>
      </c>
      <c r="R9" s="1559">
        <v>99.199818999999991</v>
      </c>
      <c r="S9" s="1560">
        <v>4.7539333125028789E-2</v>
      </c>
      <c r="T9" s="1502"/>
      <c r="U9" s="1455" t="s">
        <v>139</v>
      </c>
      <c r="V9" s="1455">
        <v>136.10705800000002</v>
      </c>
      <c r="W9" s="1467"/>
      <c r="X9" s="1467"/>
      <c r="Y9" s="1467"/>
      <c r="Z9" s="1467"/>
      <c r="AA9" s="1467"/>
      <c r="AB9" s="1467"/>
      <c r="AC9" s="1467"/>
    </row>
    <row r="10" spans="1:29" s="35" customFormat="1" ht="15.75" x14ac:dyDescent="0.25">
      <c r="A10" s="34"/>
      <c r="B10" s="497"/>
      <c r="C10" s="246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1467"/>
      <c r="Q10" s="1554" t="s">
        <v>303</v>
      </c>
      <c r="R10" s="1559">
        <v>1142.983498059828</v>
      </c>
      <c r="S10" s="1560">
        <v>0.54774972190903759</v>
      </c>
      <c r="T10" s="1502"/>
      <c r="U10" s="1455" t="s">
        <v>147</v>
      </c>
      <c r="V10" s="1455">
        <v>99.199818999999991</v>
      </c>
      <c r="W10" s="1467"/>
      <c r="X10" s="1467"/>
      <c r="Y10" s="1467"/>
      <c r="Z10" s="1467"/>
      <c r="AA10" s="1467"/>
      <c r="AB10" s="1467"/>
      <c r="AC10" s="1467"/>
    </row>
    <row r="11" spans="1:29" s="35" customFormat="1" x14ac:dyDescent="0.25">
      <c r="A11" s="34"/>
      <c r="B11" s="246"/>
      <c r="C11" s="246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1467"/>
      <c r="Q11" s="1554" t="s">
        <v>289</v>
      </c>
      <c r="R11" s="1559">
        <v>2086.6893260598281</v>
      </c>
      <c r="S11" s="1560">
        <v>1</v>
      </c>
      <c r="T11" s="1467"/>
      <c r="U11" s="1455" t="s">
        <v>389</v>
      </c>
      <c r="V11" s="1455">
        <v>943.70582800000011</v>
      </c>
      <c r="W11" s="1467"/>
      <c r="X11" s="1467"/>
      <c r="Y11" s="1467"/>
      <c r="Z11" s="1467"/>
      <c r="AA11" s="1467"/>
      <c r="AB11" s="1467"/>
      <c r="AC11" s="1467"/>
    </row>
    <row r="12" spans="1:29" s="35" customFormat="1" x14ac:dyDescent="0.25">
      <c r="A12" s="34"/>
      <c r="B12" s="246"/>
      <c r="C12" s="246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1467"/>
      <c r="Q12" s="1554"/>
      <c r="R12" s="1565"/>
      <c r="S12" s="1554"/>
      <c r="T12" s="1467"/>
      <c r="U12" s="1455"/>
      <c r="V12" s="1455"/>
      <c r="W12" s="1467"/>
      <c r="X12" s="1467"/>
      <c r="Y12" s="1467"/>
      <c r="Z12" s="1467"/>
      <c r="AA12" s="1467"/>
      <c r="AB12" s="1467"/>
      <c r="AC12" s="1467"/>
    </row>
    <row r="13" spans="1:29" s="35" customFormat="1" x14ac:dyDescent="0.25">
      <c r="A13" s="34"/>
      <c r="B13" s="246"/>
      <c r="C13" s="246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1467"/>
      <c r="Q13" s="1554"/>
      <c r="R13" s="1554"/>
      <c r="S13" s="1554"/>
      <c r="T13" s="1467"/>
      <c r="U13" s="1455"/>
      <c r="V13" s="1455"/>
      <c r="W13" s="1467"/>
      <c r="X13" s="1467"/>
      <c r="Y13" s="1467"/>
      <c r="Z13" s="1467"/>
      <c r="AA13" s="1467"/>
      <c r="AB13" s="1467"/>
      <c r="AC13" s="1467"/>
    </row>
    <row r="14" spans="1:29" s="35" customFormat="1" ht="15.75" x14ac:dyDescent="0.25">
      <c r="A14" s="34"/>
      <c r="B14" s="497"/>
      <c r="C14" s="246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498"/>
      <c r="P14" s="1602"/>
      <c r="Q14" s="1603"/>
      <c r="R14" s="1567"/>
      <c r="S14" s="1567"/>
      <c r="T14" s="1467"/>
      <c r="U14" s="1455"/>
      <c r="V14" s="1455"/>
      <c r="W14" s="1467"/>
      <c r="X14" s="1467"/>
      <c r="Y14" s="1467"/>
      <c r="Z14" s="1467"/>
      <c r="AA14" s="1467"/>
      <c r="AB14" s="1467"/>
      <c r="AC14" s="1467"/>
    </row>
    <row r="15" spans="1:29" s="35" customFormat="1" ht="15.75" x14ac:dyDescent="0.25">
      <c r="A15" s="34"/>
      <c r="B15" s="497"/>
      <c r="C15" s="246"/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498"/>
      <c r="P15" s="1602"/>
      <c r="Q15" s="1603"/>
      <c r="R15" s="1567"/>
      <c r="S15" s="1604"/>
      <c r="T15" s="1467"/>
      <c r="U15" s="1455"/>
      <c r="V15" s="1455"/>
      <c r="W15" s="1467"/>
      <c r="X15" s="1467"/>
      <c r="Y15" s="1467"/>
      <c r="Z15" s="1467"/>
      <c r="AA15" s="1467"/>
      <c r="AB15" s="1467"/>
      <c r="AC15" s="1467"/>
    </row>
    <row r="16" spans="1:29" s="35" customFormat="1" ht="15.75" x14ac:dyDescent="0.25">
      <c r="A16" s="34"/>
      <c r="B16" s="497"/>
      <c r="C16" s="246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498"/>
      <c r="P16" s="1602"/>
      <c r="Q16" s="1567"/>
      <c r="R16" s="1567"/>
      <c r="S16" s="1567"/>
      <c r="T16" s="1467"/>
      <c r="U16" s="1455"/>
      <c r="V16" s="1455"/>
      <c r="W16" s="1467"/>
      <c r="X16" s="1467"/>
      <c r="Y16" s="1467"/>
      <c r="Z16" s="1467"/>
      <c r="AA16" s="1467"/>
      <c r="AB16" s="1467"/>
      <c r="AC16" s="1467"/>
    </row>
    <row r="17" spans="1:29" s="35" customFormat="1" ht="15.75" x14ac:dyDescent="0.25">
      <c r="A17" s="34"/>
      <c r="B17" s="497"/>
      <c r="C17" s="246"/>
      <c r="D17" s="34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498"/>
      <c r="P17" s="1602"/>
      <c r="Q17" s="1567"/>
      <c r="R17" s="1567"/>
      <c r="S17" s="1567"/>
      <c r="T17" s="1467"/>
      <c r="U17" s="1455"/>
      <c r="V17" s="1455"/>
      <c r="W17" s="1467"/>
      <c r="X17" s="1467"/>
      <c r="Y17" s="1467"/>
      <c r="Z17" s="1467"/>
      <c r="AA17" s="1467"/>
      <c r="AB17" s="1467"/>
      <c r="AC17" s="1467"/>
    </row>
    <row r="18" spans="1:29" s="35" customFormat="1" ht="15.75" x14ac:dyDescent="0.25">
      <c r="A18" s="34"/>
      <c r="B18" s="497"/>
      <c r="C18" s="246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498"/>
      <c r="P18" s="1602"/>
      <c r="Q18" s="1567"/>
      <c r="R18" s="1567"/>
      <c r="S18" s="1567"/>
      <c r="T18" s="1467"/>
      <c r="U18" s="1455"/>
      <c r="V18" s="1455"/>
      <c r="W18" s="1467"/>
      <c r="X18" s="1467"/>
      <c r="Y18" s="1467"/>
      <c r="Z18" s="1467"/>
      <c r="AA18" s="1467"/>
      <c r="AB18" s="1467"/>
      <c r="AC18" s="1467"/>
    </row>
    <row r="19" spans="1:29" s="35" customFormat="1" ht="15.75" x14ac:dyDescent="0.25">
      <c r="A19" s="34"/>
      <c r="B19" s="497"/>
      <c r="C19" s="246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498"/>
      <c r="P19" s="1602"/>
      <c r="Q19" s="1567"/>
      <c r="R19" s="1567"/>
      <c r="S19" s="1567"/>
      <c r="T19" s="1467"/>
      <c r="U19" s="1455"/>
      <c r="V19" s="1455"/>
      <c r="W19" s="1467"/>
      <c r="X19" s="1467"/>
      <c r="Y19" s="1467"/>
      <c r="Z19" s="1467"/>
      <c r="AA19" s="1467"/>
      <c r="AB19" s="1467"/>
      <c r="AC19" s="1467"/>
    </row>
    <row r="20" spans="1:29" s="35" customFormat="1" ht="15.75" x14ac:dyDescent="0.25">
      <c r="A20" s="34"/>
      <c r="B20" s="499"/>
      <c r="C20" s="246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1467"/>
      <c r="Q20" s="1567"/>
      <c r="R20" s="1567"/>
      <c r="S20" s="1567"/>
      <c r="T20" s="1467"/>
      <c r="U20" s="1455"/>
      <c r="V20" s="1455"/>
      <c r="W20" s="1467"/>
      <c r="X20" s="1467"/>
      <c r="Y20" s="1467"/>
      <c r="Z20" s="1467"/>
      <c r="AA20" s="1467"/>
      <c r="AB20" s="1467"/>
      <c r="AC20" s="1467"/>
    </row>
    <row r="21" spans="1:29" s="35" customFormat="1" ht="15.75" x14ac:dyDescent="0.25">
      <c r="A21" s="34"/>
      <c r="B21" s="497"/>
      <c r="C21" s="246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1467"/>
      <c r="Q21" s="1567"/>
      <c r="R21" s="1567"/>
      <c r="S21" s="1567"/>
      <c r="T21" s="1467"/>
      <c r="U21" s="1455"/>
      <c r="V21" s="1455"/>
      <c r="W21" s="1467"/>
      <c r="X21" s="1467"/>
      <c r="Y21" s="1467"/>
      <c r="Z21" s="1467"/>
      <c r="AA21" s="1467"/>
      <c r="AB21" s="1467"/>
      <c r="AC21" s="1467"/>
    </row>
    <row r="22" spans="1:29" s="35" customFormat="1" x14ac:dyDescent="0.25">
      <c r="A22" s="34"/>
      <c r="B22" s="246"/>
      <c r="C22" s="246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1467"/>
      <c r="Q22" s="1567"/>
      <c r="R22" s="1567"/>
      <c r="S22" s="1567"/>
      <c r="T22" s="1467"/>
      <c r="U22" s="1467"/>
      <c r="V22" s="1467"/>
      <c r="W22" s="1467"/>
      <c r="X22" s="1455"/>
      <c r="Y22" s="1455"/>
      <c r="Z22" s="1467"/>
      <c r="AA22" s="1467"/>
      <c r="AB22" s="1467"/>
      <c r="AC22" s="1467"/>
    </row>
    <row r="23" spans="1:29" s="35" customFormat="1" x14ac:dyDescent="0.25">
      <c r="A23" s="34"/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1467"/>
      <c r="Q23" s="1567"/>
      <c r="R23" s="1567"/>
      <c r="S23" s="1567"/>
      <c r="T23" s="1467"/>
      <c r="U23" s="1467"/>
      <c r="V23" s="1467"/>
      <c r="W23" s="1467"/>
      <c r="X23" s="1455"/>
      <c r="Y23" s="1455"/>
      <c r="Z23" s="1467"/>
      <c r="AA23" s="1467"/>
      <c r="AB23" s="1467"/>
      <c r="AC23" s="1467"/>
    </row>
    <row r="24" spans="1:29" s="35" customFormat="1" x14ac:dyDescent="0.25">
      <c r="A24" s="34"/>
      <c r="B24" s="34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1467"/>
      <c r="Q24" s="1567"/>
      <c r="R24" s="1567"/>
      <c r="S24" s="1567"/>
      <c r="T24" s="1467"/>
      <c r="U24" s="1467"/>
      <c r="V24" s="1467"/>
      <c r="W24" s="1467"/>
      <c r="X24" s="1455"/>
      <c r="Y24" s="1455"/>
      <c r="Z24" s="1467"/>
      <c r="AA24" s="1467"/>
      <c r="AB24" s="1467"/>
      <c r="AC24" s="1467"/>
    </row>
    <row r="25" spans="1:29" s="35" customFormat="1" x14ac:dyDescent="0.25">
      <c r="A25" s="34"/>
      <c r="B25" s="34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1467"/>
      <c r="Q25" s="1567"/>
      <c r="R25" s="1567"/>
      <c r="S25" s="1567"/>
      <c r="T25" s="1467"/>
      <c r="U25" s="1467"/>
      <c r="V25" s="1467"/>
      <c r="W25" s="1467"/>
      <c r="X25" s="1455"/>
      <c r="Y25" s="1455"/>
      <c r="Z25" s="1467"/>
      <c r="AA25" s="1467"/>
      <c r="AB25" s="1467"/>
      <c r="AC25" s="1467"/>
    </row>
    <row r="26" spans="1:29" s="35" customFormat="1" x14ac:dyDescent="0.25">
      <c r="A26" s="34"/>
      <c r="B26" s="34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1467"/>
      <c r="Q26" s="1567"/>
      <c r="R26" s="1567"/>
      <c r="S26" s="1567"/>
      <c r="T26" s="1467"/>
      <c r="U26" s="1467"/>
      <c r="V26" s="1467"/>
      <c r="W26" s="1467"/>
      <c r="X26" s="1455"/>
      <c r="Y26" s="1455"/>
      <c r="Z26" s="1467"/>
      <c r="AA26" s="1467"/>
      <c r="AB26" s="1467"/>
      <c r="AC26" s="1467"/>
    </row>
    <row r="27" spans="1:29" s="35" customFormat="1" x14ac:dyDescent="0.25">
      <c r="A27" s="34"/>
      <c r="B27" s="34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1467"/>
      <c r="Q27" s="1567"/>
      <c r="R27" s="1567"/>
      <c r="S27" s="1567"/>
      <c r="T27" s="1467"/>
      <c r="U27" s="1467"/>
      <c r="V27" s="1467"/>
      <c r="W27" s="1467"/>
      <c r="X27" s="1455"/>
      <c r="Y27" s="1455"/>
      <c r="Z27" s="1467"/>
      <c r="AA27" s="1467"/>
      <c r="AB27" s="1467"/>
      <c r="AC27" s="1467"/>
    </row>
    <row r="28" spans="1:29" s="35" customFormat="1" x14ac:dyDescent="0.25">
      <c r="A28" s="34"/>
      <c r="B28" s="34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1467"/>
      <c r="Q28" s="1567"/>
      <c r="R28" s="1567"/>
      <c r="S28" s="1567"/>
      <c r="T28" s="1467"/>
      <c r="U28" s="1467"/>
      <c r="V28" s="1467"/>
      <c r="W28" s="1467"/>
      <c r="X28" s="1455"/>
      <c r="Y28" s="1455"/>
      <c r="Z28" s="1467"/>
      <c r="AA28" s="1467"/>
      <c r="AB28" s="1467"/>
      <c r="AC28" s="1467"/>
    </row>
    <row r="29" spans="1:29" s="35" customFormat="1" x14ac:dyDescent="0.25">
      <c r="A29" s="34"/>
      <c r="B29" s="34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1467"/>
      <c r="Q29" s="1567"/>
      <c r="R29" s="1567"/>
      <c r="S29" s="1567"/>
      <c r="T29" s="1467"/>
      <c r="U29" s="1467"/>
      <c r="V29" s="1467"/>
      <c r="W29" s="1467"/>
      <c r="X29" s="1455"/>
      <c r="Y29" s="1455"/>
      <c r="Z29" s="1467"/>
      <c r="AA29" s="1467"/>
      <c r="AB29" s="1467"/>
      <c r="AC29" s="1467"/>
    </row>
    <row r="30" spans="1:29" s="35" customFormat="1" x14ac:dyDescent="0.25">
      <c r="A30" s="34"/>
      <c r="B30" s="34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1467"/>
      <c r="Q30" s="1567"/>
      <c r="R30" s="1567"/>
      <c r="S30" s="1567"/>
      <c r="T30" s="1467"/>
      <c r="U30" s="1467"/>
      <c r="V30" s="1467"/>
      <c r="W30" s="1467"/>
      <c r="X30" s="1455"/>
      <c r="Y30" s="1455"/>
      <c r="Z30" s="1467"/>
      <c r="AA30" s="1467"/>
      <c r="AB30" s="1467"/>
      <c r="AC30" s="1467"/>
    </row>
    <row r="31" spans="1:29" s="35" customFormat="1" x14ac:dyDescent="0.25">
      <c r="A31" s="34"/>
      <c r="B31" s="34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1467"/>
      <c r="Q31" s="1567"/>
      <c r="R31" s="1567"/>
      <c r="S31" s="1567"/>
      <c r="T31" s="1467"/>
      <c r="U31" s="1467"/>
      <c r="V31" s="1467"/>
      <c r="W31" s="1467"/>
      <c r="X31" s="1455"/>
      <c r="Y31" s="1455"/>
      <c r="Z31" s="1467"/>
      <c r="AA31" s="1467"/>
      <c r="AB31" s="1467"/>
      <c r="AC31" s="1467"/>
    </row>
    <row r="32" spans="1:29" s="35" customFormat="1" x14ac:dyDescent="0.25">
      <c r="A32" s="34"/>
      <c r="B32" s="34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1467"/>
      <c r="Q32" s="1567"/>
      <c r="R32" s="1567"/>
      <c r="S32" s="1567"/>
      <c r="T32" s="1467"/>
      <c r="U32" s="1467"/>
      <c r="V32" s="1467"/>
      <c r="W32" s="1467"/>
      <c r="X32" s="1455"/>
      <c r="Y32" s="1455"/>
      <c r="Z32" s="1467"/>
      <c r="AA32" s="1467"/>
      <c r="AB32" s="1467"/>
      <c r="AC32" s="1467"/>
    </row>
    <row r="33" spans="1:29" s="35" customFormat="1" x14ac:dyDescent="0.25">
      <c r="A33" s="34"/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1467"/>
      <c r="Q33" s="1554"/>
      <c r="R33" s="1554"/>
      <c r="S33" s="1554"/>
      <c r="T33" s="1467"/>
      <c r="U33" s="1467"/>
      <c r="V33" s="1467"/>
      <c r="W33" s="1467"/>
      <c r="X33" s="1455"/>
      <c r="Y33" s="1455"/>
      <c r="Z33" s="1467"/>
      <c r="AA33" s="1467"/>
      <c r="AB33" s="1467"/>
      <c r="AC33" s="1467"/>
    </row>
    <row r="34" spans="1:29" s="35" customFormat="1" x14ac:dyDescent="0.25">
      <c r="A34" s="34"/>
      <c r="B34" s="34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1467"/>
      <c r="Q34" s="1554"/>
      <c r="R34" s="1554"/>
      <c r="S34" s="1554"/>
      <c r="T34" s="1467"/>
      <c r="U34" s="1467"/>
      <c r="V34" s="1467"/>
      <c r="W34" s="1467"/>
      <c r="X34" s="1455"/>
      <c r="Y34" s="1455"/>
      <c r="Z34" s="1467"/>
      <c r="AA34" s="1467"/>
      <c r="AB34" s="1467"/>
      <c r="AC34" s="1467"/>
    </row>
    <row r="35" spans="1:29" s="35" customFormat="1" x14ac:dyDescent="0.25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1467"/>
      <c r="Q35" s="1554"/>
      <c r="R35" s="1554"/>
      <c r="S35" s="1554"/>
      <c r="T35" s="1467"/>
      <c r="U35" s="1467"/>
      <c r="V35" s="1467"/>
      <c r="W35" s="1467"/>
      <c r="X35" s="1455"/>
      <c r="Y35" s="1455"/>
      <c r="Z35" s="1467"/>
      <c r="AA35" s="1467"/>
      <c r="AB35" s="1467"/>
      <c r="AC35" s="1467"/>
    </row>
    <row r="36" spans="1:29" s="35" customFormat="1" x14ac:dyDescent="0.25">
      <c r="A36" s="34"/>
      <c r="B36" s="34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1467"/>
      <c r="Q36" s="1554"/>
      <c r="R36" s="1554"/>
      <c r="S36" s="1554"/>
      <c r="T36" s="1467"/>
      <c r="U36" s="1467"/>
      <c r="V36" s="1467"/>
      <c r="W36" s="1467"/>
      <c r="X36" s="1455"/>
      <c r="Y36" s="1455"/>
      <c r="Z36" s="1467"/>
      <c r="AA36" s="1467"/>
      <c r="AB36" s="1467"/>
      <c r="AC36" s="1467"/>
    </row>
    <row r="37" spans="1:29" s="35" customFormat="1" x14ac:dyDescent="0.25">
      <c r="A37" s="34"/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1467"/>
      <c r="Q37" s="1554"/>
      <c r="R37" s="1554"/>
      <c r="S37" s="1554"/>
      <c r="T37" s="1467"/>
      <c r="U37" s="1457" t="s">
        <v>1511</v>
      </c>
      <c r="V37" s="1455" t="s">
        <v>1459</v>
      </c>
      <c r="W37" s="1467"/>
      <c r="X37" s="1467"/>
      <c r="Y37" s="1467"/>
      <c r="Z37" s="1467"/>
      <c r="AA37" s="1467"/>
      <c r="AB37" s="1467"/>
      <c r="AC37" s="1467"/>
    </row>
    <row r="38" spans="1:29" s="35" customFormat="1" x14ac:dyDescent="0.25">
      <c r="A38" s="34"/>
      <c r="B38" s="34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1467"/>
      <c r="Q38" s="1554"/>
      <c r="R38" s="1554"/>
      <c r="S38" s="1554"/>
      <c r="T38" s="1467"/>
      <c r="U38" s="1457" t="s">
        <v>1127</v>
      </c>
      <c r="V38" s="1455" t="s">
        <v>1513</v>
      </c>
      <c r="W38" s="1467"/>
      <c r="X38" s="1467"/>
      <c r="Y38" s="1467"/>
      <c r="Z38" s="1467"/>
      <c r="AA38" s="1467"/>
      <c r="AB38" s="1467"/>
      <c r="AC38" s="1467"/>
    </row>
    <row r="39" spans="1:29" s="35" customFormat="1" x14ac:dyDescent="0.25">
      <c r="A39" s="34"/>
      <c r="B39" s="34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1467"/>
      <c r="Q39" s="1562" t="s">
        <v>342</v>
      </c>
      <c r="R39" s="1554"/>
      <c r="S39" s="1554"/>
      <c r="T39" s="1467"/>
      <c r="U39" s="1457" t="s">
        <v>1508</v>
      </c>
      <c r="V39" s="1455" t="s">
        <v>383</v>
      </c>
      <c r="W39" s="1467"/>
      <c r="X39" s="1467"/>
      <c r="Y39" s="1467"/>
      <c r="Z39" s="1467"/>
      <c r="AA39" s="1467"/>
      <c r="AB39" s="1467"/>
      <c r="AC39" s="1467"/>
    </row>
    <row r="40" spans="1:29" s="35" customFormat="1" x14ac:dyDescent="0.25">
      <c r="A40" s="34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1467"/>
      <c r="Q40" s="1554"/>
      <c r="R40" s="1554"/>
      <c r="S40" s="1554"/>
      <c r="T40" s="1467"/>
      <c r="U40" s="1455"/>
      <c r="V40" s="1455"/>
      <c r="W40" s="1467"/>
      <c r="X40" s="1467"/>
      <c r="Y40" s="1467"/>
      <c r="Z40" s="1467"/>
      <c r="AA40" s="1467"/>
      <c r="AB40" s="1467"/>
      <c r="AC40" s="1467"/>
    </row>
    <row r="41" spans="1:29" s="35" customFormat="1" x14ac:dyDescent="0.25">
      <c r="A41" s="34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1467"/>
      <c r="Q41" s="1562" t="s">
        <v>312</v>
      </c>
      <c r="R41" s="1554" t="s">
        <v>341</v>
      </c>
      <c r="S41" s="1554" t="s">
        <v>302</v>
      </c>
      <c r="T41" s="1467"/>
      <c r="U41" s="1455" t="s">
        <v>1477</v>
      </c>
      <c r="V41" s="1455" t="s">
        <v>1710</v>
      </c>
      <c r="W41" s="1467"/>
      <c r="X41" s="1467"/>
      <c r="Y41" s="1467"/>
      <c r="Z41" s="1467"/>
      <c r="AA41" s="1467"/>
      <c r="AB41" s="1467"/>
      <c r="AC41" s="1467"/>
    </row>
    <row r="42" spans="1:29" s="35" customFormat="1" x14ac:dyDescent="0.25">
      <c r="A42" s="34"/>
      <c r="B42" s="34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1467"/>
      <c r="Q42" s="1554" t="s">
        <v>138</v>
      </c>
      <c r="R42" s="1569">
        <v>152.56433200000001</v>
      </c>
      <c r="S42" s="1560">
        <v>0.24813492055051217</v>
      </c>
      <c r="T42" s="1467"/>
      <c r="U42" s="1455" t="s">
        <v>138</v>
      </c>
      <c r="V42" s="1455">
        <v>152.56433200000001</v>
      </c>
      <c r="W42" s="1467"/>
      <c r="X42" s="1467"/>
      <c r="Y42" s="1467"/>
      <c r="Z42" s="1467"/>
      <c r="AA42" s="1467"/>
      <c r="AB42" s="1467"/>
      <c r="AC42" s="1467"/>
    </row>
    <row r="43" spans="1:29" s="35" customFormat="1" x14ac:dyDescent="0.25">
      <c r="A43" s="34"/>
      <c r="B43" s="34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1467"/>
      <c r="Q43" s="1562" t="s">
        <v>201</v>
      </c>
      <c r="R43" s="1569">
        <v>127.166088</v>
      </c>
      <c r="S43" s="1560">
        <v>0.20682650216434231</v>
      </c>
      <c r="T43" s="1467"/>
      <c r="U43" s="1455" t="s">
        <v>201</v>
      </c>
      <c r="V43" s="1455">
        <v>127.166088</v>
      </c>
      <c r="W43" s="1467"/>
      <c r="X43" s="1467"/>
      <c r="Y43" s="1467"/>
      <c r="Z43" s="1467"/>
      <c r="AA43" s="1467"/>
      <c r="AB43" s="1467"/>
      <c r="AC43" s="1467"/>
    </row>
    <row r="44" spans="1:29" s="35" customFormat="1" x14ac:dyDescent="0.25">
      <c r="A44" s="34"/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1467"/>
      <c r="Q44" s="1562" t="s">
        <v>134</v>
      </c>
      <c r="R44" s="1569">
        <v>66.045866000000004</v>
      </c>
      <c r="S44" s="1560">
        <v>0.10741885405167817</v>
      </c>
      <c r="T44" s="1467"/>
      <c r="U44" s="1455" t="s">
        <v>134</v>
      </c>
      <c r="V44" s="1455">
        <v>66.045866000000004</v>
      </c>
      <c r="W44" s="1467"/>
      <c r="X44" s="1467"/>
      <c r="Y44" s="1467"/>
      <c r="Z44" s="1467"/>
      <c r="AA44" s="1467"/>
      <c r="AB44" s="1467"/>
      <c r="AC44" s="1467"/>
    </row>
    <row r="45" spans="1:29" s="35" customFormat="1" x14ac:dyDescent="0.25">
      <c r="A45" s="34"/>
      <c r="B45" s="34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1467"/>
      <c r="Q45" s="1562" t="s">
        <v>125</v>
      </c>
      <c r="R45" s="1569">
        <v>56.169356000000001</v>
      </c>
      <c r="S45" s="1560">
        <v>9.1355420403462548E-2</v>
      </c>
      <c r="T45" s="1467"/>
      <c r="U45" s="1455" t="s">
        <v>125</v>
      </c>
      <c r="V45" s="1455">
        <v>56.169356000000001</v>
      </c>
      <c r="W45" s="1467"/>
      <c r="X45" s="1467"/>
      <c r="Y45" s="1467"/>
      <c r="Z45" s="1467"/>
      <c r="AA45" s="1467"/>
      <c r="AB45" s="1467"/>
      <c r="AC45" s="1467"/>
    </row>
    <row r="46" spans="1:29" s="35" customFormat="1" x14ac:dyDescent="0.25">
      <c r="A46" s="34"/>
      <c r="B46" s="34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1467"/>
      <c r="Q46" s="1562" t="s">
        <v>1574</v>
      </c>
      <c r="R46" s="1569">
        <v>35.863999999999997</v>
      </c>
      <c r="S46" s="1560">
        <v>5.8330218301769036E-2</v>
      </c>
      <c r="T46" s="1467"/>
      <c r="U46" s="1455" t="s">
        <v>1574</v>
      </c>
      <c r="V46" s="1455">
        <v>35.863999999999997</v>
      </c>
      <c r="W46" s="1467"/>
      <c r="X46" s="1467"/>
      <c r="Y46" s="1467"/>
      <c r="Z46" s="1467"/>
      <c r="AA46" s="1467"/>
      <c r="AB46" s="1467"/>
      <c r="AC46" s="1467"/>
    </row>
    <row r="47" spans="1:29" s="35" customFormat="1" x14ac:dyDescent="0.25">
      <c r="A47" s="34"/>
      <c r="B47" s="34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1467"/>
      <c r="Q47" s="1562" t="s">
        <v>194</v>
      </c>
      <c r="R47" s="1569">
        <v>35.076366999999998</v>
      </c>
      <c r="S47" s="1560">
        <v>5.7049189837803022E-2</v>
      </c>
      <c r="T47" s="1467"/>
      <c r="U47" s="1455" t="s">
        <v>194</v>
      </c>
      <c r="V47" s="1455">
        <v>35.076366999999998</v>
      </c>
      <c r="W47" s="1467"/>
      <c r="X47" s="1467"/>
      <c r="Y47" s="1467"/>
      <c r="Z47" s="1467"/>
      <c r="AA47" s="1467"/>
      <c r="AB47" s="1467"/>
      <c r="AC47" s="1467"/>
    </row>
    <row r="48" spans="1:29" s="35" customFormat="1" x14ac:dyDescent="0.25">
      <c r="A48" s="34"/>
      <c r="B48" s="34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1467"/>
      <c r="Q48" s="1562" t="s">
        <v>303</v>
      </c>
      <c r="R48" s="1559">
        <v>141.95825258769094</v>
      </c>
      <c r="S48" s="1560">
        <v>0.23088489469043283</v>
      </c>
      <c r="T48" s="1467"/>
      <c r="U48" s="1455" t="s">
        <v>389</v>
      </c>
      <c r="V48" s="1455">
        <v>472.88600899999994</v>
      </c>
      <c r="W48" s="1467"/>
      <c r="X48" s="1467"/>
      <c r="Y48" s="1467"/>
      <c r="Z48" s="1467"/>
      <c r="AA48" s="1467"/>
      <c r="AB48" s="1467"/>
      <c r="AC48" s="1467"/>
    </row>
    <row r="49" spans="1:29" s="35" customFormat="1" x14ac:dyDescent="0.25">
      <c r="A49" s="34"/>
      <c r="B49" s="34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1467"/>
      <c r="Q49" s="1562" t="s">
        <v>289</v>
      </c>
      <c r="R49" s="1569">
        <v>614.84426158769088</v>
      </c>
      <c r="S49" s="1560">
        <v>1</v>
      </c>
      <c r="T49" s="1467"/>
      <c r="U49" s="1455"/>
      <c r="V49" s="1455"/>
      <c r="W49" s="1467"/>
      <c r="X49" s="1467"/>
      <c r="Y49" s="1467"/>
      <c r="Z49" s="1467"/>
      <c r="AA49" s="1467"/>
      <c r="AB49" s="1467"/>
      <c r="AC49" s="1467"/>
    </row>
    <row r="50" spans="1:29" s="35" customFormat="1" x14ac:dyDescent="0.25">
      <c r="A50" s="34"/>
      <c r="B50" s="34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1467"/>
      <c r="Q50" s="1554"/>
      <c r="R50" s="1554"/>
      <c r="S50" s="1554"/>
      <c r="T50" s="1467"/>
      <c r="U50" s="1455"/>
      <c r="V50" s="1455"/>
      <c r="W50" s="1467"/>
      <c r="X50" s="1467"/>
      <c r="Y50" s="1467"/>
      <c r="Z50" s="1467"/>
      <c r="AA50" s="1467"/>
      <c r="AB50" s="1467"/>
      <c r="AC50" s="1467"/>
    </row>
    <row r="51" spans="1:29" s="35" customFormat="1" x14ac:dyDescent="0.25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1467"/>
      <c r="Q51" s="1554"/>
      <c r="R51" s="1554"/>
      <c r="S51" s="1554"/>
      <c r="T51" s="1467"/>
      <c r="U51" s="1455"/>
      <c r="V51" s="1455"/>
      <c r="W51" s="1467"/>
      <c r="X51" s="1467"/>
      <c r="Y51" s="1467"/>
      <c r="Z51" s="1467"/>
      <c r="AA51" s="1467"/>
      <c r="AB51" s="1467"/>
      <c r="AC51" s="1467"/>
    </row>
    <row r="52" spans="1:29" s="35" customFormat="1" x14ac:dyDescent="0.25">
      <c r="A52" s="34"/>
      <c r="B52" s="34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246"/>
      <c r="P52" s="1467"/>
      <c r="Q52" s="1554"/>
      <c r="R52" s="1565"/>
      <c r="S52" s="1554"/>
      <c r="T52" s="1467"/>
      <c r="U52" s="1455"/>
      <c r="V52" s="1455"/>
      <c r="W52" s="1467"/>
      <c r="X52" s="1467"/>
      <c r="Y52" s="1467"/>
      <c r="Z52" s="1467"/>
      <c r="AA52" s="1467"/>
      <c r="AB52" s="1467"/>
      <c r="AC52" s="1467"/>
    </row>
    <row r="53" spans="1:29" s="35" customFormat="1" x14ac:dyDescent="0.25">
      <c r="A53" s="34"/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246"/>
      <c r="P53" s="1467"/>
      <c r="Q53" s="1554"/>
      <c r="R53" s="1565"/>
      <c r="S53" s="1554"/>
      <c r="T53" s="1467"/>
      <c r="U53" s="1455"/>
      <c r="V53" s="1455"/>
      <c r="W53" s="1467"/>
      <c r="X53" s="1467"/>
      <c r="Y53" s="1467"/>
      <c r="Z53" s="1467"/>
      <c r="AA53" s="1467"/>
      <c r="AB53" s="1467"/>
      <c r="AC53" s="1467"/>
    </row>
    <row r="54" spans="1:29" s="35" customFormat="1" x14ac:dyDescent="0.25">
      <c r="A54" s="34"/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246"/>
      <c r="P54" s="1467"/>
      <c r="Q54" s="1562"/>
      <c r="R54" s="1565"/>
      <c r="S54" s="1554"/>
      <c r="T54" s="1467"/>
      <c r="U54" s="1455"/>
      <c r="V54" s="1455"/>
      <c r="W54" s="1467"/>
      <c r="X54" s="1467"/>
      <c r="Y54" s="1467"/>
      <c r="Z54" s="1467"/>
      <c r="AA54" s="1467"/>
      <c r="AB54" s="1467"/>
      <c r="AC54" s="1467"/>
    </row>
    <row r="55" spans="1:29" s="35" customFormat="1" x14ac:dyDescent="0.25">
      <c r="A55" s="34"/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246"/>
      <c r="P55" s="1467"/>
      <c r="Q55" s="1562"/>
      <c r="R55" s="1565"/>
      <c r="S55" s="1554"/>
      <c r="T55" s="1467"/>
      <c r="U55" s="1455"/>
      <c r="V55" s="1455"/>
      <c r="W55" s="1467"/>
      <c r="X55" s="1467"/>
      <c r="Y55" s="1467"/>
      <c r="Z55" s="1467"/>
      <c r="AA55" s="1467"/>
      <c r="AB55" s="1467"/>
      <c r="AC55" s="1467"/>
    </row>
    <row r="56" spans="1:29" s="35" customFormat="1" x14ac:dyDescent="0.25">
      <c r="A56" s="34"/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246"/>
      <c r="P56" s="1467"/>
      <c r="Q56" s="1562"/>
      <c r="R56" s="1565"/>
      <c r="S56" s="1554"/>
      <c r="T56" s="1467"/>
      <c r="U56" s="1455"/>
      <c r="V56" s="1455"/>
      <c r="W56" s="1467"/>
      <c r="X56" s="1467"/>
      <c r="Y56" s="1467"/>
      <c r="Z56" s="1467"/>
      <c r="AA56" s="1467"/>
      <c r="AB56" s="1467"/>
      <c r="AC56" s="1467"/>
    </row>
    <row r="57" spans="1:29" s="35" customFormat="1" x14ac:dyDescent="0.25">
      <c r="A57" s="34"/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246"/>
      <c r="P57" s="1467"/>
      <c r="Q57" s="1562"/>
      <c r="R57" s="1565"/>
      <c r="S57" s="1554"/>
      <c r="T57" s="1467"/>
      <c r="U57" s="1455"/>
      <c r="V57" s="1455"/>
      <c r="W57" s="1467"/>
      <c r="X57" s="1467"/>
      <c r="Y57" s="1467"/>
      <c r="Z57" s="1467"/>
      <c r="AA57" s="1467"/>
      <c r="AB57" s="1467"/>
      <c r="AC57" s="1467"/>
    </row>
    <row r="58" spans="1:29" s="35" customFormat="1" x14ac:dyDescent="0.25">
      <c r="A58" s="34"/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246"/>
      <c r="P58" s="1467"/>
      <c r="Q58" s="1562"/>
      <c r="R58" s="1565"/>
      <c r="S58" s="1554"/>
      <c r="T58" s="1467"/>
      <c r="U58" s="1455"/>
      <c r="V58" s="1455"/>
      <c r="W58" s="1467"/>
      <c r="X58" s="1467"/>
      <c r="Y58" s="1467"/>
      <c r="Z58" s="1467"/>
      <c r="AA58" s="1467"/>
      <c r="AB58" s="1467"/>
      <c r="AC58" s="1467"/>
    </row>
    <row r="59" spans="1:29" s="35" customFormat="1" x14ac:dyDescent="0.25">
      <c r="A59" s="34"/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246"/>
      <c r="P59" s="1467"/>
      <c r="Q59" s="1562"/>
      <c r="R59" s="1565"/>
      <c r="S59" s="1554"/>
      <c r="T59" s="1467"/>
      <c r="U59" s="1455"/>
      <c r="V59" s="1455"/>
      <c r="W59" s="1467"/>
      <c r="X59" s="1467"/>
      <c r="Y59" s="1467"/>
      <c r="Z59" s="1467"/>
      <c r="AA59" s="1467"/>
      <c r="AB59" s="1467"/>
      <c r="AC59" s="1467"/>
    </row>
    <row r="60" spans="1:29" s="35" customFormat="1" x14ac:dyDescent="0.25">
      <c r="A60" s="34"/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246"/>
      <c r="P60" s="1467"/>
      <c r="Q60" s="1562"/>
      <c r="R60" s="1565"/>
      <c r="S60" s="1554"/>
      <c r="T60" s="1467"/>
      <c r="U60" s="1455"/>
      <c r="V60" s="1455"/>
      <c r="W60" s="1467"/>
      <c r="X60" s="1467"/>
      <c r="Y60" s="1467"/>
      <c r="Z60" s="1467"/>
      <c r="AA60" s="1467"/>
      <c r="AB60" s="1467"/>
      <c r="AC60" s="1467"/>
    </row>
    <row r="61" spans="1:29" s="35" customFormat="1" x14ac:dyDescent="0.25">
      <c r="A61" s="34"/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246"/>
      <c r="P61" s="1467"/>
      <c r="Q61" s="1562"/>
      <c r="R61" s="1565"/>
      <c r="S61" s="1554"/>
      <c r="T61" s="1467"/>
      <c r="U61" s="1455"/>
      <c r="V61" s="1455"/>
      <c r="W61" s="1467"/>
      <c r="X61" s="1455"/>
      <c r="Y61" s="1455"/>
      <c r="Z61" s="1467"/>
      <c r="AA61" s="1467"/>
      <c r="AB61" s="1467"/>
      <c r="AC61" s="1467"/>
    </row>
    <row r="62" spans="1:29" s="35" customFormat="1" x14ac:dyDescent="0.25">
      <c r="A62" s="34"/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246"/>
      <c r="P62" s="1467"/>
      <c r="Q62" s="1562"/>
      <c r="R62" s="1565"/>
      <c r="S62" s="1554"/>
      <c r="T62" s="1467"/>
      <c r="U62" s="1455"/>
      <c r="V62" s="1455"/>
      <c r="W62" s="1467"/>
      <c r="X62" s="1455"/>
      <c r="Y62" s="1455"/>
      <c r="Z62" s="1467"/>
      <c r="AA62" s="1467"/>
      <c r="AB62" s="1467"/>
      <c r="AC62" s="1467"/>
    </row>
    <row r="63" spans="1:29" s="35" customFormat="1" x14ac:dyDescent="0.25">
      <c r="A63" s="34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246"/>
      <c r="P63" s="1467"/>
      <c r="Q63" s="1562"/>
      <c r="R63" s="1565"/>
      <c r="S63" s="1554"/>
      <c r="T63" s="1467"/>
      <c r="U63" s="1455"/>
      <c r="V63" s="1455"/>
      <c r="W63" s="1467"/>
      <c r="X63" s="1455"/>
      <c r="Y63" s="1455"/>
      <c r="Z63" s="1467"/>
      <c r="AA63" s="1467"/>
      <c r="AB63" s="1467"/>
      <c r="AC63" s="1467"/>
    </row>
    <row r="64" spans="1:29" s="35" customFormat="1" x14ac:dyDescent="0.25">
      <c r="A64" s="34"/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246"/>
      <c r="P64" s="1467"/>
      <c r="Q64" s="1562"/>
      <c r="R64" s="1565"/>
      <c r="S64" s="1554"/>
      <c r="T64" s="1467"/>
      <c r="U64" s="1455"/>
      <c r="V64" s="1455"/>
      <c r="W64" s="1467"/>
      <c r="X64" s="1455"/>
      <c r="Y64" s="1455"/>
      <c r="Z64" s="1467"/>
      <c r="AA64" s="1467"/>
      <c r="AB64" s="1467"/>
      <c r="AC64" s="1467"/>
    </row>
    <row r="65" spans="1:29" s="35" customFormat="1" x14ac:dyDescent="0.25">
      <c r="A65" s="34"/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246"/>
      <c r="P65" s="1467"/>
      <c r="Q65" s="1562"/>
      <c r="R65" s="1565"/>
      <c r="S65" s="1554"/>
      <c r="T65" s="1467"/>
      <c r="U65" s="1455"/>
      <c r="V65" s="1455"/>
      <c r="W65" s="1467"/>
      <c r="X65" s="1455"/>
      <c r="Y65" s="1455"/>
      <c r="Z65" s="1467"/>
      <c r="AA65" s="1467"/>
      <c r="AB65" s="1467"/>
      <c r="AC65" s="1467"/>
    </row>
    <row r="66" spans="1:29" s="35" customFormat="1" x14ac:dyDescent="0.25">
      <c r="A66" s="34"/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246"/>
      <c r="P66" s="1467"/>
      <c r="Q66" s="1562"/>
      <c r="R66" s="1565"/>
      <c r="S66" s="1554"/>
      <c r="T66" s="1467"/>
      <c r="U66" s="1455"/>
      <c r="V66" s="1455"/>
      <c r="W66" s="1467"/>
      <c r="X66" s="1455"/>
      <c r="Y66" s="1455"/>
      <c r="Z66" s="1467"/>
      <c r="AA66" s="1467"/>
      <c r="AB66" s="1467"/>
      <c r="AC66" s="1467"/>
    </row>
    <row r="67" spans="1:29" s="35" customFormat="1" x14ac:dyDescent="0.25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246"/>
      <c r="P67" s="1467"/>
      <c r="Q67" s="1562"/>
      <c r="R67" s="1565"/>
      <c r="S67" s="1554"/>
      <c r="T67" s="1467"/>
      <c r="U67" s="1455"/>
      <c r="V67" s="1455"/>
      <c r="W67" s="1467"/>
      <c r="X67" s="1455"/>
      <c r="Y67" s="1455"/>
      <c r="Z67" s="1467"/>
      <c r="AA67" s="1467"/>
      <c r="AB67" s="1467"/>
      <c r="AC67" s="1467"/>
    </row>
    <row r="68" spans="1:29" s="35" customFormat="1" x14ac:dyDescent="0.25">
      <c r="A68" s="34"/>
      <c r="B68" s="246"/>
      <c r="C68" s="246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246"/>
      <c r="P68" s="1467"/>
      <c r="Q68" s="1603"/>
      <c r="R68" s="1565"/>
      <c r="S68" s="1554"/>
      <c r="T68" s="1467"/>
      <c r="U68" s="1455"/>
      <c r="V68" s="1455"/>
      <c r="W68" s="1467"/>
      <c r="X68" s="1455"/>
      <c r="Y68" s="1455"/>
      <c r="Z68" s="1467"/>
      <c r="AA68" s="1467"/>
      <c r="AB68" s="1467"/>
      <c r="AC68" s="1467"/>
    </row>
    <row r="69" spans="1:29" s="35" customFormat="1" ht="15.75" x14ac:dyDescent="0.25">
      <c r="A69" s="34"/>
      <c r="B69" s="497"/>
      <c r="C69" s="246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246"/>
      <c r="P69" s="1467"/>
      <c r="Q69" s="1603"/>
      <c r="R69" s="1565"/>
      <c r="S69" s="1554"/>
      <c r="T69" s="1467"/>
      <c r="U69" s="1467"/>
      <c r="V69" s="1467"/>
      <c r="W69" s="1467"/>
      <c r="X69" s="1455"/>
      <c r="Y69" s="1455"/>
      <c r="Z69" s="1467"/>
      <c r="AA69" s="1467"/>
      <c r="AB69" s="1467"/>
      <c r="AC69" s="1467"/>
    </row>
    <row r="70" spans="1:29" s="35" customFormat="1" ht="15.75" x14ac:dyDescent="0.25">
      <c r="A70" s="34"/>
      <c r="B70" s="497"/>
      <c r="C70" s="246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246"/>
      <c r="P70" s="1467"/>
      <c r="Q70" s="1554"/>
      <c r="R70" s="1554"/>
      <c r="S70" s="1554"/>
      <c r="T70" s="1467"/>
      <c r="U70" s="1467"/>
      <c r="V70" s="1467"/>
      <c r="W70" s="1467"/>
      <c r="X70" s="1455"/>
      <c r="Y70" s="1455"/>
      <c r="Z70" s="1467"/>
      <c r="AA70" s="1467"/>
      <c r="AB70" s="1467"/>
      <c r="AC70" s="1467"/>
    </row>
    <row r="71" spans="1:29" s="35" customFormat="1" ht="15.75" x14ac:dyDescent="0.25">
      <c r="A71" s="34"/>
      <c r="B71" s="497"/>
      <c r="C71" s="246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246"/>
      <c r="P71" s="1467"/>
      <c r="Q71" s="1554"/>
      <c r="R71" s="1554"/>
      <c r="S71" s="1554"/>
      <c r="T71" s="1467"/>
      <c r="U71" s="1457" t="s">
        <v>1511</v>
      </c>
      <c r="V71" s="1455" t="s">
        <v>1133</v>
      </c>
      <c r="W71" s="1467"/>
      <c r="X71" s="1455"/>
      <c r="Y71" s="1455"/>
      <c r="Z71" s="1467"/>
      <c r="AA71" s="1455"/>
      <c r="AB71" s="1467"/>
      <c r="AC71" s="1467"/>
    </row>
    <row r="72" spans="1:29" s="35" customFormat="1" ht="15.75" x14ac:dyDescent="0.25">
      <c r="A72" s="34"/>
      <c r="B72" s="497"/>
      <c r="C72" s="246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1467"/>
      <c r="Q72" s="1554"/>
      <c r="R72" s="1554"/>
      <c r="S72" s="1554"/>
      <c r="T72" s="1467"/>
      <c r="U72" s="1457" t="s">
        <v>1127</v>
      </c>
      <c r="V72" s="1455" t="s">
        <v>1513</v>
      </c>
      <c r="W72" s="1467"/>
      <c r="X72" s="1455"/>
      <c r="Y72" s="1455"/>
      <c r="Z72" s="1467"/>
      <c r="AA72" s="1455"/>
      <c r="AB72" s="1467"/>
      <c r="AC72" s="1467"/>
    </row>
    <row r="73" spans="1:29" s="35" customFormat="1" ht="15.75" x14ac:dyDescent="0.25">
      <c r="A73" s="34"/>
      <c r="B73" s="497"/>
      <c r="C73" s="246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1467"/>
      <c r="Q73" s="1554" t="s">
        <v>343</v>
      </c>
      <c r="R73" s="1554"/>
      <c r="S73" s="1554"/>
      <c r="T73" s="1467"/>
      <c r="U73" s="1457" t="s">
        <v>1508</v>
      </c>
      <c r="V73" s="1455" t="s">
        <v>384</v>
      </c>
      <c r="W73" s="1467"/>
      <c r="X73" s="1455"/>
      <c r="Y73" s="1455"/>
      <c r="Z73" s="1467"/>
      <c r="AA73" s="1455"/>
      <c r="AB73" s="1467"/>
      <c r="AC73" s="1467"/>
    </row>
    <row r="74" spans="1:29" s="35" customFormat="1" ht="15.75" x14ac:dyDescent="0.25">
      <c r="A74" s="34"/>
      <c r="B74" s="497"/>
      <c r="C74" s="246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1467"/>
      <c r="Q74" s="1554"/>
      <c r="R74" s="1554"/>
      <c r="S74" s="1554"/>
      <c r="T74" s="1467"/>
      <c r="U74" s="1455"/>
      <c r="V74" s="1455"/>
      <c r="W74" s="1467"/>
      <c r="X74" s="1455"/>
      <c r="Y74" s="1455"/>
      <c r="Z74" s="1467"/>
      <c r="AA74" s="1455"/>
      <c r="AB74" s="1467"/>
      <c r="AC74" s="1467"/>
    </row>
    <row r="75" spans="1:29" s="35" customFormat="1" ht="15.75" x14ac:dyDescent="0.25">
      <c r="A75" s="34"/>
      <c r="B75" s="499"/>
      <c r="C75" s="246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1467"/>
      <c r="Q75" s="1562" t="s">
        <v>312</v>
      </c>
      <c r="R75" s="1554" t="s">
        <v>341</v>
      </c>
      <c r="S75" s="1562" t="s">
        <v>302</v>
      </c>
      <c r="T75" s="1467"/>
      <c r="U75" s="1455" t="s">
        <v>1477</v>
      </c>
      <c r="V75" s="1455" t="s">
        <v>1710</v>
      </c>
      <c r="W75" s="1467"/>
      <c r="X75" s="1455"/>
      <c r="Y75" s="1455"/>
      <c r="Z75" s="1467"/>
      <c r="AA75" s="1455"/>
      <c r="AB75" s="1467"/>
      <c r="AC75" s="1467"/>
    </row>
    <row r="76" spans="1:29" s="35" customFormat="1" ht="15.75" x14ac:dyDescent="0.25">
      <c r="A76" s="34"/>
      <c r="B76" s="497"/>
      <c r="C76" s="246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1467"/>
      <c r="Q76" s="1554" t="s">
        <v>174</v>
      </c>
      <c r="R76" s="1569">
        <v>215.27861999999999</v>
      </c>
      <c r="S76" s="1560">
        <v>0.14626445758216242</v>
      </c>
      <c r="T76" s="1467"/>
      <c r="U76" s="1455" t="s">
        <v>174</v>
      </c>
      <c r="V76" s="1455">
        <v>215.27861999999999</v>
      </c>
      <c r="W76" s="1467"/>
      <c r="X76" s="1455"/>
      <c r="Y76" s="1455"/>
      <c r="Z76" s="1467"/>
      <c r="AA76" s="1455"/>
      <c r="AB76" s="1467"/>
      <c r="AC76" s="1467"/>
    </row>
    <row r="77" spans="1:29" s="35" customFormat="1" x14ac:dyDescent="0.25">
      <c r="A77" s="34"/>
      <c r="B77" s="246"/>
      <c r="C77" s="246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1467"/>
      <c r="Q77" s="1554" t="s">
        <v>1505</v>
      </c>
      <c r="R77" s="1569">
        <v>184.35503</v>
      </c>
      <c r="S77" s="1560">
        <v>0.12525437252195912</v>
      </c>
      <c r="T77" s="1467"/>
      <c r="U77" s="1455" t="s">
        <v>1505</v>
      </c>
      <c r="V77" s="1455">
        <v>184.35503</v>
      </c>
      <c r="W77" s="1467"/>
      <c r="X77" s="1455"/>
      <c r="Y77" s="1455"/>
      <c r="Z77" s="1467"/>
      <c r="AA77" s="1455"/>
      <c r="AB77" s="1467"/>
      <c r="AC77" s="1467"/>
    </row>
    <row r="78" spans="1:29" s="35" customFormat="1" x14ac:dyDescent="0.25">
      <c r="A78" s="34"/>
      <c r="B78" s="246"/>
      <c r="C78" s="246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1467"/>
      <c r="Q78" s="1554" t="s">
        <v>139</v>
      </c>
      <c r="R78" s="1569">
        <v>136.10705800000002</v>
      </c>
      <c r="S78" s="1560">
        <v>9.2473767304314405E-2</v>
      </c>
      <c r="T78" s="1467"/>
      <c r="U78" s="1455" t="s">
        <v>139</v>
      </c>
      <c r="V78" s="1455">
        <v>136.10705800000002</v>
      </c>
      <c r="W78" s="1467"/>
      <c r="X78" s="1455"/>
      <c r="Y78" s="1455"/>
      <c r="Z78" s="1467"/>
      <c r="AA78" s="1455"/>
      <c r="AB78" s="1467"/>
      <c r="AC78" s="1467"/>
    </row>
    <row r="79" spans="1:29" s="35" customFormat="1" x14ac:dyDescent="0.25">
      <c r="A79" s="34"/>
      <c r="B79" s="246"/>
      <c r="C79" s="246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1467"/>
      <c r="Q79" s="1554" t="s">
        <v>147</v>
      </c>
      <c r="R79" s="1569">
        <v>99.199818999999991</v>
      </c>
      <c r="S79" s="1560">
        <v>6.7398275399032606E-2</v>
      </c>
      <c r="T79" s="1467"/>
      <c r="U79" s="1455" t="s">
        <v>147</v>
      </c>
      <c r="V79" s="1455">
        <v>99.199818999999991</v>
      </c>
      <c r="W79" s="1467"/>
      <c r="X79" s="1455"/>
      <c r="Y79" s="1455"/>
      <c r="Z79" s="1467"/>
      <c r="AA79" s="1455"/>
      <c r="AB79" s="1467"/>
      <c r="AC79" s="1467"/>
    </row>
    <row r="80" spans="1:29" s="35" customFormat="1" x14ac:dyDescent="0.25">
      <c r="A80" s="34"/>
      <c r="B80" s="246"/>
      <c r="C80" s="246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1467"/>
      <c r="Q80" s="1554" t="s">
        <v>182</v>
      </c>
      <c r="R80" s="1569">
        <v>71.201160000000002</v>
      </c>
      <c r="S80" s="1560">
        <v>4.8375445023852159E-2</v>
      </c>
      <c r="T80" s="1467"/>
      <c r="U80" s="1455" t="s">
        <v>182</v>
      </c>
      <c r="V80" s="1455">
        <v>71.201160000000002</v>
      </c>
      <c r="W80" s="1467"/>
      <c r="X80" s="1467"/>
      <c r="Y80" s="1467"/>
      <c r="Z80" s="1467"/>
      <c r="AA80" s="1455"/>
      <c r="AB80" s="1467"/>
      <c r="AC80" s="1467"/>
    </row>
    <row r="81" spans="1:29" s="35" customFormat="1" x14ac:dyDescent="0.25">
      <c r="A81" s="34"/>
      <c r="B81" s="246"/>
      <c r="C81" s="246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1467"/>
      <c r="Q81" s="1554" t="s">
        <v>133</v>
      </c>
      <c r="R81" s="1569">
        <v>64.467703000000014</v>
      </c>
      <c r="S81" s="1560">
        <v>4.3800604123451492E-2</v>
      </c>
      <c r="T81" s="1467"/>
      <c r="U81" s="1455" t="s">
        <v>133</v>
      </c>
      <c r="V81" s="1455">
        <v>64.467703000000014</v>
      </c>
      <c r="W81" s="1467"/>
      <c r="X81" s="1467"/>
      <c r="Y81" s="1467"/>
      <c r="Z81" s="1467"/>
      <c r="AA81" s="1455"/>
      <c r="AB81" s="1467"/>
      <c r="AC81" s="1467"/>
    </row>
    <row r="82" spans="1:29" s="35" customFormat="1" x14ac:dyDescent="0.25">
      <c r="A82" s="34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1467"/>
      <c r="Q82" s="1554" t="s">
        <v>303</v>
      </c>
      <c r="R82" s="1559">
        <v>701.23567447213702</v>
      </c>
      <c r="S82" s="1560">
        <v>0.47643307804522783</v>
      </c>
      <c r="T82" s="1467"/>
      <c r="U82" s="1455" t="s">
        <v>189</v>
      </c>
      <c r="V82" s="1455">
        <v>64.381129000000001</v>
      </c>
      <c r="W82" s="1467"/>
      <c r="X82" s="1467"/>
      <c r="Y82" s="1467"/>
      <c r="Z82" s="1467"/>
      <c r="AA82" s="1455"/>
      <c r="AB82" s="1455"/>
      <c r="AC82" s="1455"/>
    </row>
    <row r="83" spans="1:29" s="35" customFormat="1" x14ac:dyDescent="0.25">
      <c r="A83" s="34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1467"/>
      <c r="Q83" s="1554" t="s">
        <v>289</v>
      </c>
      <c r="R83" s="1559">
        <v>1471.845064472137</v>
      </c>
      <c r="S83" s="1560">
        <v>1</v>
      </c>
      <c r="T83" s="1467"/>
      <c r="U83" s="1455" t="s">
        <v>389</v>
      </c>
      <c r="V83" s="1455">
        <v>834.99051899999995</v>
      </c>
      <c r="W83" s="1467"/>
      <c r="X83" s="1467"/>
      <c r="Y83" s="1467"/>
      <c r="Z83" s="1467"/>
      <c r="AA83" s="1455"/>
      <c r="AB83" s="1455"/>
      <c r="AC83" s="1455"/>
    </row>
    <row r="84" spans="1:29" s="35" customFormat="1" x14ac:dyDescent="0.25">
      <c r="A84" s="34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1467"/>
      <c r="Q84" s="1554"/>
      <c r="R84" s="1554"/>
      <c r="S84" s="1554"/>
      <c r="T84" s="1467"/>
      <c r="U84" s="1455"/>
      <c r="V84" s="1455"/>
      <c r="W84" s="1467"/>
      <c r="X84" s="1455"/>
      <c r="Y84" s="1455"/>
      <c r="Z84" s="1467"/>
      <c r="AA84" s="1455"/>
      <c r="AB84" s="1455"/>
      <c r="AC84" s="1455"/>
    </row>
    <row r="85" spans="1:29" s="35" customFormat="1" x14ac:dyDescent="0.25">
      <c r="A85" s="34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1467"/>
      <c r="Q85" s="1554"/>
      <c r="R85" s="1554"/>
      <c r="S85" s="1554"/>
      <c r="T85" s="1467"/>
      <c r="U85" s="1467"/>
      <c r="V85" s="1467"/>
      <c r="W85" s="1467"/>
      <c r="X85" s="1455"/>
      <c r="Y85" s="1455"/>
      <c r="Z85" s="1467"/>
      <c r="AA85" s="1455"/>
      <c r="AB85" s="1455"/>
      <c r="AC85" s="1455"/>
    </row>
    <row r="86" spans="1:29" s="35" customFormat="1" x14ac:dyDescent="0.25">
      <c r="A86" s="34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1467"/>
      <c r="Q86" s="1554"/>
      <c r="R86" s="1554"/>
      <c r="S86" s="1554"/>
      <c r="T86" s="1467"/>
      <c r="U86" s="1467"/>
      <c r="V86" s="1467"/>
      <c r="W86" s="1467"/>
      <c r="X86" s="1467"/>
      <c r="Y86" s="1467"/>
      <c r="Z86" s="1467"/>
      <c r="AA86" s="1455"/>
      <c r="AB86" s="1455"/>
      <c r="AC86" s="1455"/>
    </row>
    <row r="87" spans="1:29" s="35" customFormat="1" x14ac:dyDescent="0.25">
      <c r="A87" s="34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1467"/>
      <c r="Q87" s="1554"/>
      <c r="R87" s="1554"/>
      <c r="S87" s="1554"/>
      <c r="T87" s="1467"/>
      <c r="U87" s="1467"/>
      <c r="V87" s="1467"/>
      <c r="W87" s="1467"/>
      <c r="X87" s="1467"/>
      <c r="Y87" s="1467"/>
      <c r="Z87" s="1467"/>
      <c r="AA87" s="1455"/>
      <c r="AB87" s="1455"/>
      <c r="AC87" s="1455"/>
    </row>
    <row r="88" spans="1:29" s="35" customFormat="1" x14ac:dyDescent="0.25">
      <c r="A88" s="34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246"/>
      <c r="P88" s="1473"/>
      <c r="Q88" s="1562"/>
      <c r="R88" s="1572"/>
      <c r="S88" s="1554"/>
      <c r="T88" s="1467"/>
      <c r="U88" s="1467"/>
      <c r="V88" s="1467"/>
      <c r="W88" s="1467"/>
      <c r="X88" s="1467"/>
      <c r="Y88" s="1467"/>
      <c r="Z88" s="1467"/>
      <c r="AA88" s="1455"/>
      <c r="AB88" s="1455"/>
      <c r="AC88" s="1455"/>
    </row>
    <row r="89" spans="1:29" s="35" customFormat="1" x14ac:dyDescent="0.25">
      <c r="A89" s="34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246"/>
      <c r="P89" s="1473"/>
      <c r="Q89" s="1562"/>
      <c r="R89" s="1554"/>
      <c r="S89" s="1554"/>
      <c r="T89" s="1467"/>
      <c r="U89" s="1467"/>
      <c r="V89" s="1467"/>
      <c r="W89" s="1467"/>
      <c r="X89" s="1467"/>
      <c r="Y89" s="1467"/>
      <c r="Z89" s="1467"/>
      <c r="AA89" s="1455"/>
      <c r="AB89" s="1455"/>
      <c r="AC89" s="1455"/>
    </row>
    <row r="90" spans="1:29" s="35" customFormat="1" x14ac:dyDescent="0.25">
      <c r="A90" s="34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246"/>
      <c r="P90" s="1473"/>
      <c r="Q90" s="1567"/>
      <c r="R90" s="1572"/>
      <c r="S90" s="1554"/>
      <c r="T90" s="1467"/>
      <c r="U90" s="1467"/>
      <c r="V90" s="1467"/>
      <c r="W90" s="1467"/>
      <c r="X90" s="1467"/>
      <c r="Y90" s="1467"/>
      <c r="Z90" s="1467"/>
      <c r="AA90" s="1455"/>
      <c r="AB90" s="1455"/>
      <c r="AC90" s="1455"/>
    </row>
    <row r="91" spans="1:29" s="35" customFormat="1" x14ac:dyDescent="0.25">
      <c r="A91" s="34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246"/>
      <c r="P91" s="1473"/>
      <c r="Q91" s="1554"/>
      <c r="R91" s="1572"/>
      <c r="S91" s="1554"/>
      <c r="T91" s="1467"/>
      <c r="U91" s="1467"/>
      <c r="V91" s="1467"/>
      <c r="W91" s="1467"/>
      <c r="X91" s="1467"/>
      <c r="Y91" s="1467"/>
      <c r="Z91" s="1467"/>
      <c r="AA91" s="1455"/>
      <c r="AB91" s="1455"/>
      <c r="AC91" s="1455"/>
    </row>
    <row r="92" spans="1:29" s="35" customFormat="1" x14ac:dyDescent="0.25">
      <c r="A92" s="34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246"/>
      <c r="P92" s="1473"/>
      <c r="Q92" s="1554"/>
      <c r="R92" s="1572"/>
      <c r="S92" s="1554"/>
      <c r="T92" s="1467"/>
      <c r="U92" s="1467"/>
      <c r="V92" s="1467"/>
      <c r="W92" s="1467"/>
      <c r="X92" s="1467"/>
      <c r="Y92" s="1467"/>
      <c r="Z92" s="1467"/>
      <c r="AA92" s="1455"/>
      <c r="AB92" s="1455"/>
      <c r="AC92" s="1455"/>
    </row>
    <row r="93" spans="1:29" s="35" customFormat="1" x14ac:dyDescent="0.25">
      <c r="A93" s="34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246"/>
      <c r="P93" s="1473"/>
      <c r="Q93" s="1554"/>
      <c r="R93" s="1572"/>
      <c r="S93" s="1554"/>
      <c r="T93" s="1467"/>
      <c r="U93" s="1467"/>
      <c r="V93" s="1467"/>
      <c r="W93" s="1467"/>
      <c r="X93" s="1467"/>
      <c r="Y93" s="1467"/>
      <c r="Z93" s="1467"/>
      <c r="AA93" s="1455"/>
      <c r="AB93" s="1455"/>
      <c r="AC93" s="1455"/>
    </row>
    <row r="94" spans="1:29" s="35" customFormat="1" x14ac:dyDescent="0.25">
      <c r="A94" s="34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246"/>
      <c r="P94" s="1473"/>
      <c r="Q94" s="1554"/>
      <c r="R94" s="1572"/>
      <c r="S94" s="1554"/>
      <c r="T94" s="1467"/>
      <c r="U94" s="1467"/>
      <c r="V94" s="1467"/>
      <c r="W94" s="1467"/>
      <c r="X94" s="1467"/>
      <c r="Y94" s="1467"/>
      <c r="Z94" s="1467"/>
      <c r="AA94" s="1455"/>
      <c r="AB94" s="1455"/>
      <c r="AC94" s="1455"/>
    </row>
    <row r="95" spans="1:29" s="35" customFormat="1" x14ac:dyDescent="0.25">
      <c r="A95" s="34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246"/>
      <c r="P95" s="1473"/>
      <c r="Q95" s="1554"/>
      <c r="R95" s="1572"/>
      <c r="S95" s="1554"/>
      <c r="T95" s="1467"/>
      <c r="U95" s="1467"/>
      <c r="V95" s="1467"/>
      <c r="W95" s="1467"/>
      <c r="X95" s="1467"/>
      <c r="Y95" s="1467"/>
      <c r="Z95" s="1467"/>
      <c r="AA95" s="1455"/>
      <c r="AB95" s="1455"/>
      <c r="AC95" s="1455"/>
    </row>
    <row r="96" spans="1:29" s="35" customFormat="1" x14ac:dyDescent="0.25">
      <c r="A96" s="34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246"/>
      <c r="P96" s="1473"/>
      <c r="Q96" s="1554"/>
      <c r="R96" s="1572"/>
      <c r="S96" s="1554"/>
      <c r="T96" s="1467"/>
      <c r="U96" s="1467"/>
      <c r="V96" s="1467"/>
      <c r="W96" s="1467"/>
      <c r="X96" s="1467"/>
      <c r="Y96" s="1467"/>
      <c r="Z96" s="1467"/>
      <c r="AA96" s="1455"/>
      <c r="AB96" s="1455"/>
      <c r="AC96" s="1455"/>
    </row>
    <row r="97" spans="1:29" s="35" customFormat="1" x14ac:dyDescent="0.25">
      <c r="A97" s="34"/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246"/>
      <c r="P97" s="1473"/>
      <c r="Q97" s="1554"/>
      <c r="R97" s="1572"/>
      <c r="S97" s="1554"/>
      <c r="T97" s="1467"/>
      <c r="U97" s="1467"/>
      <c r="V97" s="1467"/>
      <c r="W97" s="1467"/>
      <c r="X97" s="1467"/>
      <c r="Y97" s="1467"/>
      <c r="Z97" s="1467"/>
      <c r="AA97" s="1455"/>
      <c r="AB97" s="1455"/>
      <c r="AC97" s="1455"/>
    </row>
    <row r="98" spans="1:29" s="35" customFormat="1" x14ac:dyDescent="0.25">
      <c r="A98" s="34"/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246"/>
      <c r="P98" s="1473"/>
      <c r="Q98" s="1455"/>
      <c r="R98" s="1455"/>
      <c r="S98" s="1554"/>
      <c r="T98" s="1467"/>
      <c r="U98" s="1467"/>
      <c r="V98" s="1467"/>
      <c r="W98" s="1467"/>
      <c r="X98" s="1467"/>
      <c r="Y98" s="1467"/>
      <c r="Z98" s="1467"/>
      <c r="AA98" s="1455"/>
      <c r="AB98" s="1455"/>
      <c r="AC98" s="1455"/>
    </row>
    <row r="99" spans="1:29" s="35" customFormat="1" ht="15.75" x14ac:dyDescent="0.25">
      <c r="A99" s="500"/>
      <c r="B99" s="250"/>
      <c r="C99" s="250"/>
      <c r="D99" s="250"/>
      <c r="E99" s="250"/>
      <c r="F99" s="250"/>
      <c r="G99" s="250"/>
      <c r="H99" s="250"/>
      <c r="I99" s="250"/>
      <c r="J99" s="34"/>
      <c r="K99" s="34"/>
      <c r="L99" s="34"/>
      <c r="M99" s="34"/>
      <c r="N99" s="34"/>
      <c r="O99" s="34"/>
      <c r="P99" s="1467"/>
      <c r="Q99" s="1467"/>
      <c r="R99" s="1467"/>
      <c r="S99" s="1467"/>
      <c r="T99" s="1467"/>
      <c r="U99" s="1467"/>
      <c r="V99" s="1467"/>
      <c r="W99" s="1467"/>
      <c r="X99" s="1467"/>
      <c r="Y99" s="1467"/>
      <c r="Z99" s="1467"/>
      <c r="AA99" s="1455"/>
      <c r="AB99" s="1455"/>
      <c r="AC99" s="1455"/>
    </row>
    <row r="100" spans="1:29" s="35" customFormat="1" ht="15.75" x14ac:dyDescent="0.25">
      <c r="A100" s="500" t="s">
        <v>344</v>
      </c>
      <c r="B100" s="250"/>
      <c r="C100" s="250"/>
      <c r="D100" s="250"/>
      <c r="E100" s="250"/>
      <c r="F100" s="250"/>
      <c r="G100" s="34"/>
      <c r="H100" s="34"/>
      <c r="I100" s="34"/>
      <c r="J100" s="34"/>
      <c r="K100" s="34"/>
      <c r="L100" s="34"/>
      <c r="M100" s="34"/>
      <c r="N100" s="34"/>
      <c r="O100" s="34"/>
      <c r="P100" s="1467"/>
      <c r="Q100" s="1467"/>
      <c r="R100" s="1467"/>
      <c r="S100" s="1467"/>
      <c r="T100" s="1467"/>
      <c r="U100" s="1467"/>
      <c r="V100" s="1467"/>
      <c r="W100" s="1467"/>
      <c r="X100" s="1467"/>
      <c r="Y100" s="1467"/>
      <c r="Z100" s="1467"/>
      <c r="AA100" s="1455"/>
      <c r="AB100" s="1455"/>
      <c r="AC100" s="1455"/>
    </row>
    <row r="101" spans="1:29" s="35" customFormat="1" x14ac:dyDescent="0.25">
      <c r="A101" s="34"/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1473"/>
      <c r="Q101" s="1467"/>
      <c r="R101" s="1467"/>
      <c r="S101" s="1467"/>
      <c r="T101" s="1467"/>
      <c r="U101" s="1467"/>
      <c r="V101" s="1467"/>
      <c r="W101" s="1467"/>
      <c r="X101" s="1467"/>
      <c r="Y101" s="1467"/>
      <c r="Z101" s="1467"/>
      <c r="AA101" s="1455"/>
      <c r="AB101" s="1455"/>
      <c r="AC101" s="1455"/>
    </row>
    <row r="102" spans="1:29" s="35" customFormat="1" x14ac:dyDescent="0.25">
      <c r="A102" s="34"/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1473"/>
      <c r="Q102" s="1467"/>
      <c r="R102" s="1467"/>
      <c r="S102" s="1467"/>
      <c r="T102" s="1467"/>
      <c r="U102" s="1467"/>
      <c r="V102" s="1467"/>
      <c r="W102" s="1467"/>
      <c r="X102" s="1467"/>
      <c r="Y102" s="1467"/>
      <c r="Z102" s="1467"/>
      <c r="AA102" s="1455"/>
      <c r="AB102" s="1455"/>
      <c r="AC102" s="1455"/>
    </row>
    <row r="103" spans="1:29" s="35" customFormat="1" ht="15.75" x14ac:dyDescent="0.25">
      <c r="A103" s="2179" t="s">
        <v>314</v>
      </c>
      <c r="B103" s="2180"/>
      <c r="C103" s="2188" t="s">
        <v>292</v>
      </c>
      <c r="D103" s="2189"/>
      <c r="E103" s="2189"/>
      <c r="F103" s="2190"/>
      <c r="G103" s="2188" t="s">
        <v>294</v>
      </c>
      <c r="H103" s="2189"/>
      <c r="I103" s="2189"/>
      <c r="J103" s="2190"/>
      <c r="K103" s="2188" t="s">
        <v>238</v>
      </c>
      <c r="L103" s="2189"/>
      <c r="M103" s="2189"/>
      <c r="N103" s="2191"/>
      <c r="O103" s="1598" t="s">
        <v>285</v>
      </c>
      <c r="P103" s="1605"/>
      <c r="Q103" s="1457" t="s">
        <v>1511</v>
      </c>
      <c r="R103" s="1455" t="s">
        <v>1459</v>
      </c>
      <c r="S103" s="1554"/>
      <c r="T103" s="1467"/>
      <c r="U103" s="1467"/>
      <c r="V103" s="1467"/>
      <c r="W103" s="1467"/>
      <c r="X103" s="1467"/>
      <c r="Y103" s="1467"/>
      <c r="Z103" s="1467"/>
      <c r="AA103" s="1455"/>
      <c r="AB103" s="1455"/>
      <c r="AC103" s="1455"/>
    </row>
    <row r="104" spans="1:29" s="35" customFormat="1" ht="15.75" x14ac:dyDescent="0.25">
      <c r="A104" s="2181"/>
      <c r="B104" s="2182"/>
      <c r="C104" s="1595" t="s">
        <v>281</v>
      </c>
      <c r="D104" s="1596" t="s">
        <v>282</v>
      </c>
      <c r="E104" s="1596" t="s">
        <v>283</v>
      </c>
      <c r="F104" s="1596" t="s">
        <v>284</v>
      </c>
      <c r="G104" s="1596" t="s">
        <v>281</v>
      </c>
      <c r="H104" s="1596" t="s">
        <v>282</v>
      </c>
      <c r="I104" s="1596" t="s">
        <v>283</v>
      </c>
      <c r="J104" s="1596" t="s">
        <v>284</v>
      </c>
      <c r="K104" s="1596" t="s">
        <v>281</v>
      </c>
      <c r="L104" s="1596" t="s">
        <v>282</v>
      </c>
      <c r="M104" s="1596" t="s">
        <v>283</v>
      </c>
      <c r="N104" s="1597" t="s">
        <v>284</v>
      </c>
      <c r="O104" s="1599" t="s">
        <v>296</v>
      </c>
      <c r="P104" s="1605"/>
      <c r="Q104" s="1457" t="s">
        <v>1507</v>
      </c>
      <c r="R104" s="1455" t="s">
        <v>1459</v>
      </c>
      <c r="S104" s="1455"/>
      <c r="T104" s="1455"/>
      <c r="U104" s="1455"/>
      <c r="V104" s="1455"/>
      <c r="W104" s="1455"/>
      <c r="X104" s="1455"/>
      <c r="Y104" s="1455"/>
      <c r="Z104" s="1455"/>
      <c r="AA104" s="1455"/>
      <c r="AB104" s="1455"/>
      <c r="AC104" s="1455"/>
    </row>
    <row r="105" spans="1:29" s="35" customFormat="1" ht="15.75" x14ac:dyDescent="0.25">
      <c r="A105" s="550" t="s">
        <v>315</v>
      </c>
      <c r="B105" s="551"/>
      <c r="C105" s="546">
        <f t="shared" ref="C105:H105" si="0">+R110</f>
        <v>29837.37529053841</v>
      </c>
      <c r="D105" s="546">
        <f t="shared" si="0"/>
        <v>17775.534458999991</v>
      </c>
      <c r="E105" s="546">
        <f t="shared" si="0"/>
        <v>778.12811499999998</v>
      </c>
      <c r="F105" s="546">
        <f t="shared" si="0"/>
        <v>1812.8757039999998</v>
      </c>
      <c r="G105" s="546">
        <f t="shared" si="0"/>
        <v>58.084650001362093</v>
      </c>
      <c r="H105" s="546">
        <f t="shared" si="0"/>
        <v>393.71872400000007</v>
      </c>
      <c r="I105" s="546">
        <f t="shared" ref="I105:J105" si="1">+X110</f>
        <v>7.8017000000000017E-2</v>
      </c>
      <c r="J105" s="546">
        <f t="shared" si="1"/>
        <v>1.2263999999999999</v>
      </c>
      <c r="K105" s="546">
        <f>+C105+G105</f>
        <v>29895.459940539771</v>
      </c>
      <c r="L105" s="546">
        <f>+D105+H105</f>
        <v>18169.25318299999</v>
      </c>
      <c r="M105" s="546">
        <f>+E105+I105</f>
        <v>778.20613200000003</v>
      </c>
      <c r="N105" s="547">
        <f>J105+F105</f>
        <v>1814.1021039999998</v>
      </c>
      <c r="O105" s="1600">
        <f>SUM(K105:N105)</f>
        <v>50657.021359539758</v>
      </c>
      <c r="P105" s="1606"/>
      <c r="Q105" s="1457" t="s">
        <v>1604</v>
      </c>
      <c r="R105" s="1455" t="s">
        <v>1468</v>
      </c>
      <c r="S105" s="1455"/>
      <c r="T105" s="1455"/>
      <c r="U105" s="1455"/>
      <c r="V105" s="1455"/>
      <c r="W105" s="1455"/>
      <c r="X105" s="1455"/>
      <c r="Y105" s="1455"/>
      <c r="Z105" s="1455"/>
      <c r="AA105" s="1455"/>
      <c r="AB105" s="1455"/>
      <c r="AC105" s="1455"/>
    </row>
    <row r="106" spans="1:29" s="35" customFormat="1" ht="16.5" thickBot="1" x14ac:dyDescent="0.3">
      <c r="A106" s="552" t="s">
        <v>316</v>
      </c>
      <c r="B106" s="498"/>
      <c r="C106" s="546">
        <f>+R111</f>
        <v>193.31645399999999</v>
      </c>
      <c r="D106" s="546">
        <f t="shared" ref="D106" si="2">+S111</f>
        <v>284.20007600000002</v>
      </c>
      <c r="E106" s="546"/>
      <c r="F106" s="546"/>
      <c r="G106" s="546">
        <f>+V111</f>
        <v>421.52780758769086</v>
      </c>
      <c r="H106" s="546">
        <f>+W111</f>
        <v>1187.6449884721374</v>
      </c>
      <c r="I106" s="1307"/>
      <c r="J106" s="546"/>
      <c r="K106" s="546">
        <f>+C106+G106</f>
        <v>614.84426158769088</v>
      </c>
      <c r="L106" s="546">
        <f>+D106+H106</f>
        <v>1471.8450644721374</v>
      </c>
      <c r="M106" s="546"/>
      <c r="N106" s="546"/>
      <c r="O106" s="1601">
        <f>SUM(K106:N106)</f>
        <v>2086.6893260598281</v>
      </c>
      <c r="P106" s="1606"/>
      <c r="Q106" s="1455"/>
      <c r="R106" s="1455"/>
      <c r="S106" s="1455"/>
      <c r="T106" s="1455"/>
      <c r="U106" s="1455"/>
      <c r="V106" s="1455"/>
      <c r="W106" s="1455"/>
      <c r="X106" s="1455"/>
      <c r="Y106" s="1455"/>
      <c r="Z106" s="1455"/>
      <c r="AA106" s="1455"/>
      <c r="AB106" s="1455"/>
      <c r="AC106" s="1455"/>
    </row>
    <row r="107" spans="1:29" s="35" customFormat="1" ht="17.25" thickTop="1" x14ac:dyDescent="0.25">
      <c r="A107" s="57" t="s">
        <v>317</v>
      </c>
      <c r="B107" s="58"/>
      <c r="C107" s="548">
        <f>+C106+C105</f>
        <v>30030.69174453841</v>
      </c>
      <c r="D107" s="548">
        <f>+D106+D105</f>
        <v>18059.734534999992</v>
      </c>
      <c r="E107" s="548">
        <f>+E106+E105</f>
        <v>778.12811499999998</v>
      </c>
      <c r="F107" s="548">
        <f>+F106+F105</f>
        <v>1812.8757039999998</v>
      </c>
      <c r="G107" s="548">
        <f t="shared" ref="G107:O107" si="3">+G106+G105</f>
        <v>479.61245758905295</v>
      </c>
      <c r="H107" s="548">
        <f t="shared" si="3"/>
        <v>1581.3637124721374</v>
      </c>
      <c r="I107" s="548">
        <f t="shared" si="3"/>
        <v>7.8017000000000017E-2</v>
      </c>
      <c r="J107" s="548">
        <f t="shared" si="3"/>
        <v>1.2263999999999999</v>
      </c>
      <c r="K107" s="548">
        <f t="shared" si="3"/>
        <v>30510.304202127463</v>
      </c>
      <c r="L107" s="548">
        <f t="shared" si="3"/>
        <v>19641.098247472128</v>
      </c>
      <c r="M107" s="548">
        <f t="shared" si="3"/>
        <v>778.20613200000003</v>
      </c>
      <c r="N107" s="549">
        <f t="shared" si="3"/>
        <v>1814.1021039999998</v>
      </c>
      <c r="O107" s="2186">
        <f t="shared" si="3"/>
        <v>52743.710685599588</v>
      </c>
      <c r="P107" s="1607"/>
      <c r="Q107" s="1455" t="s">
        <v>1710</v>
      </c>
      <c r="R107" s="1455" t="s">
        <v>1478</v>
      </c>
      <c r="S107" s="1455"/>
      <c r="T107" s="1455"/>
      <c r="U107" s="1455"/>
      <c r="V107" s="1455"/>
      <c r="W107" s="1455"/>
      <c r="X107" s="1455"/>
      <c r="Y107" s="1455"/>
      <c r="Z107" s="1455"/>
      <c r="AA107" s="1455"/>
      <c r="AB107" s="1455"/>
      <c r="AC107" s="1455"/>
    </row>
    <row r="108" spans="1:29" s="35" customFormat="1" ht="15.75" x14ac:dyDescent="0.25">
      <c r="A108" s="59" t="s">
        <v>345</v>
      </c>
      <c r="B108" s="60"/>
      <c r="C108" s="2183">
        <f>+SUM(C107:F107)</f>
        <v>50681.430098538396</v>
      </c>
      <c r="D108" s="2184"/>
      <c r="E108" s="2184"/>
      <c r="F108" s="2185"/>
      <c r="G108" s="2183">
        <f>+SUM(G107:J107)</f>
        <v>2062.2805870611901</v>
      </c>
      <c r="H108" s="2184"/>
      <c r="I108" s="2184"/>
      <c r="J108" s="2185"/>
      <c r="K108" s="2183">
        <f>+SUM(K107:N107)</f>
        <v>52743.710685599588</v>
      </c>
      <c r="L108" s="2184"/>
      <c r="M108" s="2184"/>
      <c r="N108" s="2192"/>
      <c r="O108" s="2187"/>
      <c r="P108" s="1602"/>
      <c r="Q108" s="1455"/>
      <c r="R108" s="1455" t="s">
        <v>292</v>
      </c>
      <c r="S108" s="1455"/>
      <c r="T108" s="1455"/>
      <c r="U108" s="1455"/>
      <c r="V108" s="1455" t="s">
        <v>525</v>
      </c>
      <c r="W108" s="1455"/>
      <c r="X108" s="1455"/>
      <c r="Y108" s="1455"/>
      <c r="Z108" s="1455" t="s">
        <v>389</v>
      </c>
      <c r="AA108" s="1455"/>
      <c r="AB108" s="1455"/>
      <c r="AC108" s="1455"/>
    </row>
    <row r="109" spans="1:29" s="35" customFormat="1" x14ac:dyDescent="0.25">
      <c r="A109" s="34"/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1467"/>
      <c r="Q109" s="1455" t="s">
        <v>1477</v>
      </c>
      <c r="R109" s="1455" t="s">
        <v>383</v>
      </c>
      <c r="S109" s="1455" t="s">
        <v>384</v>
      </c>
      <c r="T109" s="1455" t="s">
        <v>283</v>
      </c>
      <c r="U109" s="1455" t="s">
        <v>385</v>
      </c>
      <c r="V109" s="1455" t="s">
        <v>383</v>
      </c>
      <c r="W109" s="1455" t="s">
        <v>384</v>
      </c>
      <c r="X109" s="1455" t="s">
        <v>283</v>
      </c>
      <c r="Y109" s="1455" t="s">
        <v>385</v>
      </c>
      <c r="Z109" s="1455"/>
      <c r="AA109" s="1455"/>
      <c r="AB109" s="1455"/>
      <c r="AC109" s="1455"/>
    </row>
    <row r="110" spans="1:29" s="35" customFormat="1" ht="15.75" x14ac:dyDescent="0.25">
      <c r="A110" s="498"/>
      <c r="B110" s="34"/>
      <c r="C110" s="501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1467"/>
      <c r="Q110" s="1455" t="s">
        <v>1512</v>
      </c>
      <c r="R110" s="1455">
        <v>29837.37529053841</v>
      </c>
      <c r="S110" s="1455">
        <v>17775.534458999991</v>
      </c>
      <c r="T110" s="1455">
        <v>778.12811499999998</v>
      </c>
      <c r="U110" s="1455">
        <v>1812.8757039999998</v>
      </c>
      <c r="V110" s="1455">
        <v>58.084650001362093</v>
      </c>
      <c r="W110" s="1455">
        <v>393.71872400000007</v>
      </c>
      <c r="X110" s="1455">
        <v>7.8017000000000017E-2</v>
      </c>
      <c r="Y110" s="1455">
        <v>1.2263999999999999</v>
      </c>
      <c r="Z110" s="1455">
        <v>50657.021359539765</v>
      </c>
      <c r="AA110" s="1455"/>
      <c r="AB110" s="1455"/>
      <c r="AC110" s="1455"/>
    </row>
    <row r="111" spans="1:29" s="35" customFormat="1" x14ac:dyDescent="0.25">
      <c r="C111" s="47"/>
      <c r="D111" s="47"/>
      <c r="E111" s="47"/>
      <c r="F111" s="47"/>
      <c r="G111" s="47"/>
      <c r="H111" s="47"/>
      <c r="I111" s="47"/>
      <c r="J111" s="61"/>
      <c r="K111" s="61"/>
      <c r="L111" s="47"/>
      <c r="M111" s="47"/>
      <c r="P111" s="1467"/>
      <c r="Q111" s="1455" t="s">
        <v>1513</v>
      </c>
      <c r="R111" s="1455">
        <v>193.31645399999999</v>
      </c>
      <c r="S111" s="1455">
        <v>284.20007600000002</v>
      </c>
      <c r="T111" s="1455"/>
      <c r="U111" s="1455"/>
      <c r="V111" s="1455">
        <v>421.52780758769086</v>
      </c>
      <c r="W111" s="1455">
        <v>1187.6449884721374</v>
      </c>
      <c r="X111" s="1455"/>
      <c r="Y111" s="1455"/>
      <c r="Z111" s="1455">
        <v>2086.6893260598281</v>
      </c>
      <c r="AA111" s="1455"/>
      <c r="AB111" s="1455"/>
      <c r="AC111" s="1455"/>
    </row>
    <row r="112" spans="1:29" s="35" customFormat="1" x14ac:dyDescent="0.25">
      <c r="C112" s="47"/>
      <c r="D112" s="47"/>
      <c r="E112" s="47"/>
      <c r="F112" s="47"/>
      <c r="G112" s="47"/>
      <c r="H112" s="47"/>
      <c r="I112" s="47"/>
      <c r="J112" s="61"/>
      <c r="K112" s="61"/>
      <c r="L112" s="47"/>
      <c r="M112" s="47"/>
      <c r="P112" s="1467"/>
      <c r="Q112" s="1455" t="s">
        <v>389</v>
      </c>
      <c r="R112" s="1455">
        <v>30030.69174453841</v>
      </c>
      <c r="S112" s="1455">
        <v>18059.734534999992</v>
      </c>
      <c r="T112" s="1455">
        <v>778.12811499999998</v>
      </c>
      <c r="U112" s="1455">
        <v>1812.8757039999998</v>
      </c>
      <c r="V112" s="1455">
        <v>479.61245758905295</v>
      </c>
      <c r="W112" s="1455">
        <v>1581.3637124721374</v>
      </c>
      <c r="X112" s="1455">
        <v>7.8017000000000017E-2</v>
      </c>
      <c r="Y112" s="1455">
        <v>1.2263999999999999</v>
      </c>
      <c r="Z112" s="1455">
        <v>52743.710685599595</v>
      </c>
      <c r="AA112" s="1455"/>
      <c r="AB112" s="1455"/>
      <c r="AC112" s="1455"/>
    </row>
    <row r="114" spans="26:26" x14ac:dyDescent="0.25">
      <c r="Z114" s="1455">
        <v>52743.710685599581</v>
      </c>
    </row>
    <row r="116" spans="26:26" x14ac:dyDescent="0.25">
      <c r="Z116" s="1594">
        <v>0</v>
      </c>
    </row>
  </sheetData>
  <mergeCells count="8">
    <mergeCell ref="A103:B104"/>
    <mergeCell ref="C108:F108"/>
    <mergeCell ref="O107:O108"/>
    <mergeCell ref="C103:F103"/>
    <mergeCell ref="G103:J103"/>
    <mergeCell ref="K103:N103"/>
    <mergeCell ref="G108:J108"/>
    <mergeCell ref="K108:N108"/>
  </mergeCells>
  <pageMargins left="0.82677165354330717" right="0.47244094488188981" top="0.70866141732283472" bottom="0.59055118110236227" header="0" footer="0"/>
  <pageSetup paperSize="9" scale="41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pageSetUpPr fitToPage="1"/>
  </sheetPr>
  <dimension ref="A1:AK258"/>
  <sheetViews>
    <sheetView view="pageBreakPreview" zoomScale="70" zoomScaleNormal="70" zoomScaleSheetLayoutView="70" zoomScalePageLayoutView="90" workbookViewId="0">
      <pane ySplit="6" topLeftCell="A76" activePane="bottomLeft" state="frozen"/>
      <selection pane="bottomLeft" activeCell="D11" sqref="D11"/>
    </sheetView>
  </sheetViews>
  <sheetFormatPr baseColWidth="10" defaultRowHeight="15" x14ac:dyDescent="0.25"/>
  <cols>
    <col min="1" max="1" width="4.140625" customWidth="1"/>
    <col min="2" max="2" width="7.42578125" customWidth="1"/>
    <col min="3" max="3" width="62.42578125" bestFit="1" customWidth="1"/>
    <col min="4" max="16" width="14.28515625" customWidth="1"/>
    <col min="17" max="17" width="9.140625" customWidth="1"/>
    <col min="18" max="18" width="57.28515625" style="1455" bestFit="1" customWidth="1"/>
    <col min="19" max="19" width="30.28515625" style="1455" bestFit="1" customWidth="1"/>
    <col min="20" max="24" width="12.7109375" style="1455" bestFit="1" customWidth="1"/>
    <col min="25" max="29" width="13" style="1455" bestFit="1" customWidth="1"/>
    <col min="30" max="30" width="12.7109375" style="1455" bestFit="1" customWidth="1"/>
    <col min="31" max="31" width="16.42578125" style="1455" bestFit="1" customWidth="1"/>
    <col min="32" max="32" width="15.42578125" style="1455" customWidth="1"/>
    <col min="33" max="37" width="11.42578125" style="1455"/>
  </cols>
  <sheetData>
    <row r="1" spans="1:31" ht="23.25" x14ac:dyDescent="0.35">
      <c r="A1" s="504" t="s">
        <v>1462</v>
      </c>
      <c r="B1" s="62"/>
      <c r="C1" s="755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112"/>
      <c r="R1" s="1457" t="s">
        <v>1129</v>
      </c>
      <c r="S1" s="1455" t="s">
        <v>1133</v>
      </c>
    </row>
    <row r="2" spans="1:31" ht="20.25" x14ac:dyDescent="0.3">
      <c r="A2" s="66"/>
      <c r="B2" s="503"/>
      <c r="C2" s="755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112"/>
      <c r="R2" s="1457" t="s">
        <v>1127</v>
      </c>
      <c r="S2" s="1455" t="s">
        <v>1080</v>
      </c>
    </row>
    <row r="3" spans="1:31" ht="20.25" x14ac:dyDescent="0.3">
      <c r="A3" s="503" t="s">
        <v>1122</v>
      </c>
      <c r="B3" s="62"/>
      <c r="C3" s="755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112"/>
      <c r="R3" s="1457" t="s">
        <v>1616</v>
      </c>
      <c r="S3" s="1455" t="s">
        <v>1468</v>
      </c>
    </row>
    <row r="4" spans="1:31" ht="24.75" customHeight="1" x14ac:dyDescent="0.25">
      <c r="A4" s="821"/>
      <c r="B4" s="88" t="s">
        <v>346</v>
      </c>
      <c r="C4" s="755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112"/>
    </row>
    <row r="5" spans="1:31" x14ac:dyDescent="0.25">
      <c r="A5" s="66"/>
      <c r="B5" s="66"/>
      <c r="C5" s="755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112"/>
      <c r="R5" s="1455" t="s">
        <v>1602</v>
      </c>
      <c r="S5" s="1455" t="s">
        <v>1478</v>
      </c>
    </row>
    <row r="6" spans="1:31" ht="29.25" customHeight="1" x14ac:dyDescent="0.25">
      <c r="A6" s="66"/>
      <c r="B6" s="1608" t="s">
        <v>2</v>
      </c>
      <c r="C6" s="1608" t="s">
        <v>347</v>
      </c>
      <c r="D6" s="1608" t="s">
        <v>348</v>
      </c>
      <c r="E6" s="1608" t="s">
        <v>349</v>
      </c>
      <c r="F6" s="1608" t="s">
        <v>350</v>
      </c>
      <c r="G6" s="1609" t="s">
        <v>351</v>
      </c>
      <c r="H6" s="1608" t="s">
        <v>352</v>
      </c>
      <c r="I6" s="1609" t="s">
        <v>353</v>
      </c>
      <c r="J6" s="1608" t="s">
        <v>354</v>
      </c>
      <c r="K6" s="1609" t="s">
        <v>355</v>
      </c>
      <c r="L6" s="1608" t="s">
        <v>356</v>
      </c>
      <c r="M6" s="1609" t="s">
        <v>357</v>
      </c>
      <c r="N6" s="1608" t="s">
        <v>358</v>
      </c>
      <c r="O6" s="1609" t="s">
        <v>359</v>
      </c>
      <c r="P6" s="1608" t="s">
        <v>285</v>
      </c>
      <c r="Q6" s="112"/>
      <c r="R6" s="1455" t="s">
        <v>1477</v>
      </c>
      <c r="S6" s="1455" t="s">
        <v>1131</v>
      </c>
      <c r="T6" s="1455" t="s">
        <v>1283</v>
      </c>
      <c r="U6" s="1455" t="s">
        <v>1308</v>
      </c>
      <c r="V6" s="1455" t="s">
        <v>1312</v>
      </c>
      <c r="W6" s="1455" t="s">
        <v>1315</v>
      </c>
      <c r="X6" s="1455" t="s">
        <v>1316</v>
      </c>
      <c r="Y6" s="1455" t="s">
        <v>1323</v>
      </c>
      <c r="Z6" s="1455" t="s">
        <v>1078</v>
      </c>
      <c r="AA6" s="1455" t="s">
        <v>1079</v>
      </c>
      <c r="AB6" s="1455" t="s">
        <v>1329</v>
      </c>
      <c r="AC6" s="1455" t="s">
        <v>1331</v>
      </c>
      <c r="AD6" s="1455" t="s">
        <v>1335</v>
      </c>
      <c r="AE6" s="1455" t="s">
        <v>389</v>
      </c>
    </row>
    <row r="7" spans="1:31" ht="20.25" customHeight="1" x14ac:dyDescent="0.25">
      <c r="A7" s="66"/>
      <c r="B7" s="64">
        <v>1</v>
      </c>
      <c r="C7" s="756" t="str">
        <f>+R7</f>
        <v>Agro Industrial Paramonga S.A.A.</v>
      </c>
      <c r="D7" s="818">
        <f t="shared" ref="D7" si="0">+S7</f>
        <v>7.5617099999999997</v>
      </c>
      <c r="E7" s="818">
        <f t="shared" ref="E7" si="1">+T7</f>
        <v>4.9193869999999995</v>
      </c>
      <c r="F7" s="818">
        <f t="shared" ref="F7" si="2">+U7</f>
        <v>6.5569290000000002</v>
      </c>
      <c r="G7" s="818">
        <f t="shared" ref="G7" si="3">+V7</f>
        <v>6.1649159999999998</v>
      </c>
      <c r="H7" s="818">
        <f t="shared" ref="H7" si="4">+W7</f>
        <v>7.7474709999999991</v>
      </c>
      <c r="I7" s="818">
        <f t="shared" ref="I7" si="5">+X7</f>
        <v>8.7488639999999993</v>
      </c>
      <c r="J7" s="818">
        <f t="shared" ref="J7" si="6">+Y7</f>
        <v>4.2733540000000003</v>
      </c>
      <c r="K7" s="818">
        <f t="shared" ref="K7" si="7">+Z7</f>
        <v>7.9141949999999994</v>
      </c>
      <c r="L7" s="818">
        <f t="shared" ref="L7" si="8">+AA7</f>
        <v>9.2434359999999991</v>
      </c>
      <c r="M7" s="818">
        <f t="shared" ref="M7" si="9">+AB7</f>
        <v>10.799415000000002</v>
      </c>
      <c r="N7" s="818">
        <f t="shared" ref="N7" si="10">+AC7</f>
        <v>9.7382150000000003</v>
      </c>
      <c r="O7" s="818">
        <f t="shared" ref="O7" si="11">+AD7</f>
        <v>8.212530000000001</v>
      </c>
      <c r="P7" s="820">
        <f t="shared" ref="P7:P70" si="12">SUM(D7:O7)</f>
        <v>91.880421999999982</v>
      </c>
      <c r="Q7" s="112"/>
      <c r="R7" s="1455" t="s">
        <v>5</v>
      </c>
      <c r="S7" s="1455">
        <v>7.5617099999999997</v>
      </c>
      <c r="T7" s="1455">
        <v>4.9193869999999995</v>
      </c>
      <c r="U7" s="1455">
        <v>6.5569290000000002</v>
      </c>
      <c r="V7" s="1455">
        <v>6.1649159999999998</v>
      </c>
      <c r="W7" s="1455">
        <v>7.7474709999999991</v>
      </c>
      <c r="X7" s="1455">
        <v>8.7488639999999993</v>
      </c>
      <c r="Y7" s="1455">
        <v>4.2733540000000003</v>
      </c>
      <c r="Z7" s="1455">
        <v>7.9141949999999994</v>
      </c>
      <c r="AA7" s="1455">
        <v>9.2434359999999991</v>
      </c>
      <c r="AB7" s="1455">
        <v>10.799415000000002</v>
      </c>
      <c r="AC7" s="1455">
        <v>9.7382150000000003</v>
      </c>
      <c r="AD7" s="1455">
        <v>8.212530000000001</v>
      </c>
      <c r="AE7" s="1455">
        <v>91.880421999999982</v>
      </c>
    </row>
    <row r="8" spans="1:31" ht="20.25" customHeight="1" x14ac:dyDescent="0.25">
      <c r="A8" s="66"/>
      <c r="B8" s="65">
        <f>+B7+1</f>
        <v>2</v>
      </c>
      <c r="C8" s="757" t="str">
        <f t="shared" ref="C8:C71" si="13">+R8</f>
        <v>Agroaurora S.A.C.</v>
      </c>
      <c r="D8" s="1615">
        <f t="shared" ref="D8:D71" si="14">+S8</f>
        <v>0</v>
      </c>
      <c r="E8" s="1615">
        <f t="shared" ref="E8:E71" si="15">+T8</f>
        <v>0</v>
      </c>
      <c r="F8" s="1615">
        <f t="shared" ref="F8:F71" si="16">+U8</f>
        <v>0</v>
      </c>
      <c r="G8" s="1615">
        <f t="shared" ref="G8:G71" si="17">+V8</f>
        <v>0</v>
      </c>
      <c r="H8" s="1615">
        <f t="shared" ref="H8:H71" si="18">+W8</f>
        <v>0</v>
      </c>
      <c r="I8" s="1615">
        <f t="shared" ref="I8:I71" si="19">+X8</f>
        <v>0</v>
      </c>
      <c r="J8" s="1615">
        <f t="shared" ref="J8:J71" si="20">+Y8</f>
        <v>0</v>
      </c>
      <c r="K8" s="1615">
        <f t="shared" ref="K8:K71" si="21">+Z8</f>
        <v>2.9237899999999999</v>
      </c>
      <c r="L8" s="1615">
        <f t="shared" ref="L8:L71" si="22">+AA8</f>
        <v>4.2304269999999997</v>
      </c>
      <c r="M8" s="1615">
        <f t="shared" ref="M8:M71" si="23">+AB8</f>
        <v>7.7378860000000005</v>
      </c>
      <c r="N8" s="1615">
        <f t="shared" ref="N8:N71" si="24">+AC8</f>
        <v>9.4379439999999999</v>
      </c>
      <c r="O8" s="1615">
        <f t="shared" ref="O8:O71" si="25">+AD8</f>
        <v>4.5409629999999996</v>
      </c>
      <c r="P8" s="1616">
        <f t="shared" si="12"/>
        <v>28.871009999999998</v>
      </c>
      <c r="Q8" s="112"/>
      <c r="R8" s="1455" t="s">
        <v>1365</v>
      </c>
      <c r="S8" s="1455">
        <v>0</v>
      </c>
      <c r="T8" s="1455">
        <v>0</v>
      </c>
      <c r="U8" s="1455">
        <v>0</v>
      </c>
      <c r="V8" s="1455">
        <v>0</v>
      </c>
      <c r="W8" s="1455">
        <v>0</v>
      </c>
      <c r="X8" s="1455">
        <v>0</v>
      </c>
      <c r="Y8" s="1455">
        <v>0</v>
      </c>
      <c r="Z8" s="1455">
        <v>2.9237899999999999</v>
      </c>
      <c r="AA8" s="1455">
        <v>4.2304269999999997</v>
      </c>
      <c r="AB8" s="1455">
        <v>7.7378860000000005</v>
      </c>
      <c r="AC8" s="1455">
        <v>9.4379439999999999</v>
      </c>
      <c r="AD8" s="1455">
        <v>4.5409629999999996</v>
      </c>
      <c r="AE8" s="1455">
        <v>28.871009999999998</v>
      </c>
    </row>
    <row r="9" spans="1:31" ht="20.25" customHeight="1" x14ac:dyDescent="0.25">
      <c r="A9" s="66"/>
      <c r="B9" s="65">
        <f t="shared" ref="B9:B72" si="26">+B8+1</f>
        <v>3</v>
      </c>
      <c r="C9" s="757" t="str">
        <f t="shared" si="13"/>
        <v>Agroindustrias San Jacinto S.A.A.</v>
      </c>
      <c r="D9" s="1615">
        <f t="shared" si="14"/>
        <v>5.3216739999999998</v>
      </c>
      <c r="E9" s="1615">
        <f t="shared" si="15"/>
        <v>4.9611549999999998</v>
      </c>
      <c r="F9" s="1615">
        <f t="shared" si="16"/>
        <v>5.7953970000000004</v>
      </c>
      <c r="G9" s="1615">
        <f t="shared" si="17"/>
        <v>4.8125240000000007</v>
      </c>
      <c r="H9" s="1615">
        <f t="shared" si="18"/>
        <v>5.2010990000000001</v>
      </c>
      <c r="I9" s="1615">
        <f t="shared" si="19"/>
        <v>4.7489040000000005</v>
      </c>
      <c r="J9" s="1615">
        <f t="shared" si="20"/>
        <v>1.599664</v>
      </c>
      <c r="K9" s="1615">
        <f t="shared" si="21"/>
        <v>0.66802700000000004</v>
      </c>
      <c r="L9" s="1615">
        <f t="shared" si="22"/>
        <v>5.3054260000000006</v>
      </c>
      <c r="M9" s="1615">
        <f t="shared" si="23"/>
        <v>5.1205249999999998</v>
      </c>
      <c r="N9" s="1615">
        <f t="shared" si="24"/>
        <v>5.02827</v>
      </c>
      <c r="O9" s="1615">
        <f t="shared" si="25"/>
        <v>5.421697</v>
      </c>
      <c r="P9" s="1616">
        <f t="shared" si="12"/>
        <v>53.984362000000004</v>
      </c>
      <c r="Q9" s="112"/>
      <c r="R9" s="1455" t="s">
        <v>1654</v>
      </c>
      <c r="S9" s="1455">
        <v>5.3216739999999998</v>
      </c>
      <c r="T9" s="1455">
        <v>4.9611549999999998</v>
      </c>
      <c r="U9" s="1455">
        <v>5.7953970000000004</v>
      </c>
      <c r="V9" s="1455">
        <v>4.8125240000000007</v>
      </c>
      <c r="W9" s="1455">
        <v>5.2010990000000001</v>
      </c>
      <c r="X9" s="1455">
        <v>4.7489040000000005</v>
      </c>
      <c r="Y9" s="1455">
        <v>1.599664</v>
      </c>
      <c r="Z9" s="1455">
        <v>0.66802700000000004</v>
      </c>
      <c r="AA9" s="1455">
        <v>5.3054260000000006</v>
      </c>
      <c r="AB9" s="1455">
        <v>5.1205249999999998</v>
      </c>
      <c r="AC9" s="1455">
        <v>5.02827</v>
      </c>
      <c r="AD9" s="1455">
        <v>5.421697</v>
      </c>
      <c r="AE9" s="1455">
        <v>53.984362000000004</v>
      </c>
    </row>
    <row r="10" spans="1:31" ht="20.25" customHeight="1" x14ac:dyDescent="0.25">
      <c r="A10" s="66"/>
      <c r="B10" s="65">
        <f t="shared" si="26"/>
        <v>4</v>
      </c>
      <c r="C10" s="757" t="str">
        <f t="shared" si="13"/>
        <v>Andean Power S.A.C.</v>
      </c>
      <c r="D10" s="1615">
        <f t="shared" si="14"/>
        <v>8.3610139999999991</v>
      </c>
      <c r="E10" s="1615">
        <f t="shared" si="15"/>
        <v>10.406465000000001</v>
      </c>
      <c r="F10" s="1615">
        <f t="shared" si="16"/>
        <v>11.069952000000001</v>
      </c>
      <c r="G10" s="1615">
        <f t="shared" si="17"/>
        <v>10.929195</v>
      </c>
      <c r="H10" s="1615">
        <f t="shared" si="18"/>
        <v>10.244872000000001</v>
      </c>
      <c r="I10" s="1615">
        <f t="shared" si="19"/>
        <v>9.3673749999999991</v>
      </c>
      <c r="J10" s="1615">
        <f t="shared" si="20"/>
        <v>9.2961770000000001</v>
      </c>
      <c r="K10" s="1615">
        <f t="shared" si="21"/>
        <v>8.4277300000000004</v>
      </c>
      <c r="L10" s="1615">
        <f t="shared" si="22"/>
        <v>8.4266959999999997</v>
      </c>
      <c r="M10" s="1615">
        <f t="shared" si="23"/>
        <v>10.023257000000001</v>
      </c>
      <c r="N10" s="1615">
        <f t="shared" si="24"/>
        <v>11.460729000000001</v>
      </c>
      <c r="O10" s="1615">
        <f t="shared" si="25"/>
        <v>10.306184</v>
      </c>
      <c r="P10" s="1616">
        <f t="shared" si="12"/>
        <v>118.31964599999999</v>
      </c>
      <c r="Q10" s="112"/>
      <c r="R10" s="1455" t="s">
        <v>1536</v>
      </c>
      <c r="S10" s="1455">
        <v>8.3610139999999991</v>
      </c>
      <c r="T10" s="1455">
        <v>10.406465000000001</v>
      </c>
      <c r="U10" s="1455">
        <v>11.069952000000001</v>
      </c>
      <c r="V10" s="1455">
        <v>10.929195</v>
      </c>
      <c r="W10" s="1455">
        <v>10.244872000000001</v>
      </c>
      <c r="X10" s="1455">
        <v>9.3673749999999991</v>
      </c>
      <c r="Y10" s="1455">
        <v>9.2961770000000001</v>
      </c>
      <c r="Z10" s="1455">
        <v>8.4277300000000004</v>
      </c>
      <c r="AA10" s="1455">
        <v>8.4266959999999997</v>
      </c>
      <c r="AB10" s="1455">
        <v>10.023257000000001</v>
      </c>
      <c r="AC10" s="1455">
        <v>11.460729000000001</v>
      </c>
      <c r="AD10" s="1455">
        <v>10.306184</v>
      </c>
      <c r="AE10" s="1455">
        <v>118.31964599999999</v>
      </c>
    </row>
    <row r="11" spans="1:31" ht="20.25" customHeight="1" x14ac:dyDescent="0.25">
      <c r="A11" s="66"/>
      <c r="B11" s="65">
        <f t="shared" si="26"/>
        <v>5</v>
      </c>
      <c r="C11" s="757" t="str">
        <f t="shared" si="13"/>
        <v>Asociación Santa Lucia de Chacas</v>
      </c>
      <c r="D11" s="1615">
        <f t="shared" si="14"/>
        <v>0.78934599999999999</v>
      </c>
      <c r="E11" s="1615">
        <f t="shared" si="15"/>
        <v>0.72934199999999993</v>
      </c>
      <c r="F11" s="1615">
        <f t="shared" si="16"/>
        <v>0.70249000000000006</v>
      </c>
      <c r="G11" s="1615">
        <f t="shared" si="17"/>
        <v>0.77793400000000001</v>
      </c>
      <c r="H11" s="1615">
        <f t="shared" si="18"/>
        <v>0.80484500000000003</v>
      </c>
      <c r="I11" s="1615">
        <f t="shared" si="19"/>
        <v>0.65808699999999998</v>
      </c>
      <c r="J11" s="1615">
        <f t="shared" si="20"/>
        <v>0.74554999999999993</v>
      </c>
      <c r="K11" s="1615">
        <f t="shared" si="21"/>
        <v>0.69095399999999996</v>
      </c>
      <c r="L11" s="1615">
        <f t="shared" si="22"/>
        <v>0.73518399999999995</v>
      </c>
      <c r="M11" s="1615">
        <f t="shared" si="23"/>
        <v>0.67836099999999999</v>
      </c>
      <c r="N11" s="1615">
        <f t="shared" si="24"/>
        <v>0.73834199999999994</v>
      </c>
      <c r="O11" s="1615">
        <f t="shared" si="25"/>
        <v>0.80173400000000006</v>
      </c>
      <c r="P11" s="1616">
        <f t="shared" si="12"/>
        <v>8.852169</v>
      </c>
      <c r="Q11" s="112"/>
      <c r="R11" s="1455" t="s">
        <v>7</v>
      </c>
      <c r="S11" s="1455">
        <v>0.78934599999999999</v>
      </c>
      <c r="T11" s="1455">
        <v>0.72934199999999993</v>
      </c>
      <c r="U11" s="1455">
        <v>0.70249000000000006</v>
      </c>
      <c r="V11" s="1455">
        <v>0.77793400000000001</v>
      </c>
      <c r="W11" s="1455">
        <v>0.80484500000000003</v>
      </c>
      <c r="X11" s="1455">
        <v>0.65808699999999998</v>
      </c>
      <c r="Y11" s="1455">
        <v>0.74554999999999993</v>
      </c>
      <c r="Z11" s="1455">
        <v>0.69095399999999996</v>
      </c>
      <c r="AA11" s="1455">
        <v>0.73518399999999995</v>
      </c>
      <c r="AB11" s="1455">
        <v>0.67836099999999999</v>
      </c>
      <c r="AC11" s="1455">
        <v>0.73834199999999994</v>
      </c>
      <c r="AD11" s="1455">
        <v>0.80173400000000006</v>
      </c>
      <c r="AE11" s="1455">
        <v>8.852169</v>
      </c>
    </row>
    <row r="12" spans="1:31" ht="20.25" customHeight="1" x14ac:dyDescent="0.25">
      <c r="A12" s="66"/>
      <c r="B12" s="65">
        <f t="shared" si="26"/>
        <v>6</v>
      </c>
      <c r="C12" s="757" t="str">
        <f t="shared" si="13"/>
        <v>Atria Energía S.A.C.</v>
      </c>
      <c r="D12" s="1615">
        <f t="shared" si="14"/>
        <v>0.46532200000000001</v>
      </c>
      <c r="E12" s="1615">
        <f t="shared" si="15"/>
        <v>0.33293900000000004</v>
      </c>
      <c r="F12" s="1615">
        <f t="shared" si="16"/>
        <v>0.61171799999999998</v>
      </c>
      <c r="G12" s="1615">
        <f t="shared" si="17"/>
        <v>0.50613900000000001</v>
      </c>
      <c r="H12" s="1615">
        <f t="shared" si="18"/>
        <v>0.48519799999999996</v>
      </c>
      <c r="I12" s="1615">
        <f t="shared" si="19"/>
        <v>0.294437</v>
      </c>
      <c r="J12" s="1615">
        <f t="shared" si="20"/>
        <v>0.31180799999999997</v>
      </c>
      <c r="K12" s="1615">
        <f t="shared" si="21"/>
        <v>0.21808900000000001</v>
      </c>
      <c r="L12" s="1615">
        <f t="shared" si="22"/>
        <v>0.34904800000000002</v>
      </c>
      <c r="M12" s="1615">
        <f t="shared" si="23"/>
        <v>0.32802700000000001</v>
      </c>
      <c r="N12" s="1615">
        <f t="shared" si="24"/>
        <v>0.313274</v>
      </c>
      <c r="O12" s="1615">
        <f t="shared" si="25"/>
        <v>0.49010599999999999</v>
      </c>
      <c r="P12" s="1616">
        <f t="shared" si="12"/>
        <v>4.706105</v>
      </c>
      <c r="Q12" s="112"/>
      <c r="R12" s="1455" t="s">
        <v>1659</v>
      </c>
      <c r="S12" s="1455">
        <v>0.46532200000000001</v>
      </c>
      <c r="T12" s="1455">
        <v>0.33293900000000004</v>
      </c>
      <c r="U12" s="1455">
        <v>0.61171799999999998</v>
      </c>
      <c r="V12" s="1455">
        <v>0.50613900000000001</v>
      </c>
      <c r="W12" s="1455">
        <v>0.48519799999999996</v>
      </c>
      <c r="X12" s="1455">
        <v>0.294437</v>
      </c>
      <c r="Y12" s="1455">
        <v>0.31180799999999997</v>
      </c>
      <c r="Z12" s="1455">
        <v>0.21808900000000001</v>
      </c>
      <c r="AA12" s="1455">
        <v>0.34904800000000002</v>
      </c>
      <c r="AB12" s="1455">
        <v>0.32802700000000001</v>
      </c>
      <c r="AC12" s="1455">
        <v>0.313274</v>
      </c>
      <c r="AD12" s="1455">
        <v>0.49010599999999999</v>
      </c>
      <c r="AE12" s="1455">
        <v>4.706105</v>
      </c>
    </row>
    <row r="13" spans="1:31" ht="20.25" customHeight="1" x14ac:dyDescent="0.25">
      <c r="A13" s="66"/>
      <c r="B13" s="65">
        <f t="shared" si="26"/>
        <v>7</v>
      </c>
      <c r="C13" s="757" t="str">
        <f t="shared" si="13"/>
        <v>Bioenergía del Chira S.A.</v>
      </c>
      <c r="D13" s="1615">
        <f t="shared" si="14"/>
        <v>6.1983049999999995</v>
      </c>
      <c r="E13" s="1615">
        <f t="shared" si="15"/>
        <v>5.8402210000000006</v>
      </c>
      <c r="F13" s="1615">
        <f t="shared" si="16"/>
        <v>6.1193819999999999</v>
      </c>
      <c r="G13" s="1615">
        <f t="shared" si="17"/>
        <v>4.1402729999999996</v>
      </c>
      <c r="H13" s="1615">
        <f t="shared" si="18"/>
        <v>5.8900350000000001</v>
      </c>
      <c r="I13" s="1615">
        <f t="shared" si="19"/>
        <v>5.947627999999999</v>
      </c>
      <c r="J13" s="1615">
        <f t="shared" si="20"/>
        <v>3.8542100000000001</v>
      </c>
      <c r="K13" s="1615">
        <f t="shared" si="21"/>
        <v>5.3722839999999996</v>
      </c>
      <c r="L13" s="1615">
        <f t="shared" si="22"/>
        <v>6.2127429999999988</v>
      </c>
      <c r="M13" s="1615">
        <f t="shared" si="23"/>
        <v>6.7955939999999995</v>
      </c>
      <c r="N13" s="1615">
        <f t="shared" si="24"/>
        <v>6.8769</v>
      </c>
      <c r="O13" s="1615">
        <f t="shared" si="25"/>
        <v>6.7875030000000001</v>
      </c>
      <c r="P13" s="1616">
        <f t="shared" si="12"/>
        <v>70.035077999999999</v>
      </c>
      <c r="Q13" s="112"/>
      <c r="R13" s="1455" t="s">
        <v>1504</v>
      </c>
      <c r="S13" s="1455">
        <v>6.1983049999999995</v>
      </c>
      <c r="T13" s="1455">
        <v>5.8402210000000006</v>
      </c>
      <c r="U13" s="1455">
        <v>6.1193819999999999</v>
      </c>
      <c r="V13" s="1455">
        <v>4.1402729999999996</v>
      </c>
      <c r="W13" s="1455">
        <v>5.8900350000000001</v>
      </c>
      <c r="X13" s="1455">
        <v>5.947627999999999</v>
      </c>
      <c r="Y13" s="1455">
        <v>3.8542100000000001</v>
      </c>
      <c r="Z13" s="1455">
        <v>5.3722839999999996</v>
      </c>
      <c r="AA13" s="1455">
        <v>6.2127429999999988</v>
      </c>
      <c r="AB13" s="1455">
        <v>6.7955939999999995</v>
      </c>
      <c r="AC13" s="1455">
        <v>6.8769</v>
      </c>
      <c r="AD13" s="1455">
        <v>6.7875030000000001</v>
      </c>
      <c r="AE13" s="1455">
        <v>70.035077999999999</v>
      </c>
    </row>
    <row r="14" spans="1:31" ht="20.25" customHeight="1" x14ac:dyDescent="0.25">
      <c r="A14" s="66"/>
      <c r="B14" s="65">
        <f t="shared" si="26"/>
        <v>8</v>
      </c>
      <c r="C14" s="757" t="str">
        <f t="shared" si="13"/>
        <v>Celepsa Renovables S.R.L.</v>
      </c>
      <c r="D14" s="1615">
        <f t="shared" si="14"/>
        <v>14.034885000000001</v>
      </c>
      <c r="E14" s="1615">
        <f t="shared" si="15"/>
        <v>13.046054999999999</v>
      </c>
      <c r="F14" s="1615">
        <f t="shared" si="16"/>
        <v>14.033588000000002</v>
      </c>
      <c r="G14" s="1615">
        <f t="shared" si="17"/>
        <v>13.576346000000001</v>
      </c>
      <c r="H14" s="1615">
        <f t="shared" si="18"/>
        <v>13.748272</v>
      </c>
      <c r="I14" s="1615">
        <f t="shared" si="19"/>
        <v>12.607956999999999</v>
      </c>
      <c r="J14" s="1615">
        <f t="shared" si="20"/>
        <v>10.241986000000001</v>
      </c>
      <c r="K14" s="1615">
        <f t="shared" si="21"/>
        <v>7.8371120000000003</v>
      </c>
      <c r="L14" s="1615">
        <f t="shared" si="22"/>
        <v>7.3755889999999997</v>
      </c>
      <c r="M14" s="1615">
        <f t="shared" si="23"/>
        <v>10.004319000000001</v>
      </c>
      <c r="N14" s="1615">
        <f t="shared" si="24"/>
        <v>9.6664180000000002</v>
      </c>
      <c r="O14" s="1615">
        <f t="shared" si="25"/>
        <v>13.505273000000001</v>
      </c>
      <c r="P14" s="1616">
        <f t="shared" si="12"/>
        <v>139.67779999999999</v>
      </c>
      <c r="Q14" s="112"/>
      <c r="R14" s="1455" t="s">
        <v>1527</v>
      </c>
      <c r="S14" s="1455">
        <v>14.034885000000001</v>
      </c>
      <c r="T14" s="1455">
        <v>13.046054999999999</v>
      </c>
      <c r="U14" s="1455">
        <v>14.033588000000002</v>
      </c>
      <c r="V14" s="1455">
        <v>13.576346000000001</v>
      </c>
      <c r="W14" s="1455">
        <v>13.748272</v>
      </c>
      <c r="X14" s="1455">
        <v>12.607956999999999</v>
      </c>
      <c r="Y14" s="1455">
        <v>10.241986000000001</v>
      </c>
      <c r="Z14" s="1455">
        <v>7.8371120000000003</v>
      </c>
      <c r="AA14" s="1455">
        <v>7.3755889999999997</v>
      </c>
      <c r="AB14" s="1455">
        <v>10.004319000000001</v>
      </c>
      <c r="AC14" s="1455">
        <v>9.6664180000000002</v>
      </c>
      <c r="AD14" s="1455">
        <v>13.505273000000001</v>
      </c>
      <c r="AE14" s="1455">
        <v>139.67779999999999</v>
      </c>
    </row>
    <row r="15" spans="1:31" ht="20.25" customHeight="1" x14ac:dyDescent="0.25">
      <c r="A15" s="66"/>
      <c r="B15" s="65">
        <f t="shared" si="26"/>
        <v>9</v>
      </c>
      <c r="C15" s="757" t="str">
        <f t="shared" si="13"/>
        <v>Central Hidroeléctrica de Langui S.A.</v>
      </c>
      <c r="D15" s="1615">
        <f t="shared" si="14"/>
        <v>2.1680450000000002</v>
      </c>
      <c r="E15" s="1615">
        <f t="shared" si="15"/>
        <v>2.0560689999999999</v>
      </c>
      <c r="F15" s="1615">
        <f t="shared" si="16"/>
        <v>2.6612599999999995</v>
      </c>
      <c r="G15" s="1615">
        <f t="shared" si="17"/>
        <v>2.5947270000000002</v>
      </c>
      <c r="H15" s="1615">
        <f t="shared" si="18"/>
        <v>2.6815100000000003</v>
      </c>
      <c r="I15" s="1615">
        <f t="shared" si="19"/>
        <v>2.2687900000000001</v>
      </c>
      <c r="J15" s="1615">
        <f t="shared" si="20"/>
        <v>2.122484</v>
      </c>
      <c r="K15" s="1615">
        <f t="shared" si="21"/>
        <v>1.6658199999999999</v>
      </c>
      <c r="L15" s="1615">
        <f t="shared" si="22"/>
        <v>1.2290399999999999</v>
      </c>
      <c r="M15" s="1615">
        <f t="shared" si="23"/>
        <v>1.2348920000000001</v>
      </c>
      <c r="N15" s="1615">
        <f t="shared" si="24"/>
        <v>1.113653</v>
      </c>
      <c r="O15" s="1615">
        <f t="shared" si="25"/>
        <v>1.326263</v>
      </c>
      <c r="P15" s="1616">
        <f t="shared" si="12"/>
        <v>23.122553</v>
      </c>
      <c r="Q15" s="112"/>
      <c r="R15" s="1455" t="s">
        <v>1295</v>
      </c>
      <c r="S15" s="1455">
        <v>2.1680450000000002</v>
      </c>
      <c r="T15" s="1455">
        <v>2.0560689999999999</v>
      </c>
      <c r="U15" s="1455">
        <v>2.6612599999999995</v>
      </c>
      <c r="V15" s="1455">
        <v>2.5947270000000002</v>
      </c>
      <c r="W15" s="1455">
        <v>2.6815100000000003</v>
      </c>
      <c r="X15" s="1455">
        <v>2.2687900000000001</v>
      </c>
      <c r="Y15" s="1455">
        <v>2.122484</v>
      </c>
      <c r="Z15" s="1455">
        <v>1.6658199999999999</v>
      </c>
      <c r="AA15" s="1455">
        <v>1.2290399999999999</v>
      </c>
      <c r="AB15" s="1455">
        <v>1.2348920000000001</v>
      </c>
      <c r="AC15" s="1455">
        <v>1.113653</v>
      </c>
      <c r="AD15" s="1455">
        <v>1.326263</v>
      </c>
      <c r="AE15" s="1455">
        <v>23.122553</v>
      </c>
    </row>
    <row r="16" spans="1:31" ht="20.25" customHeight="1" x14ac:dyDescent="0.25">
      <c r="A16" s="66"/>
      <c r="B16" s="65">
        <f t="shared" si="26"/>
        <v>10</v>
      </c>
      <c r="C16" s="757" t="str">
        <f t="shared" si="13"/>
        <v>Centrales Santa Rosa S.A.C.</v>
      </c>
      <c r="D16" s="1615">
        <f t="shared" si="14"/>
        <v>1.7284360000000001</v>
      </c>
      <c r="E16" s="1615">
        <f t="shared" si="15"/>
        <v>1.581933</v>
      </c>
      <c r="F16" s="1615">
        <f t="shared" si="16"/>
        <v>1.821591</v>
      </c>
      <c r="G16" s="1615">
        <f t="shared" si="17"/>
        <v>1.7313799999999999</v>
      </c>
      <c r="H16" s="1615">
        <f t="shared" si="18"/>
        <v>1.6653169999999999</v>
      </c>
      <c r="I16" s="1615">
        <f t="shared" si="19"/>
        <v>1.1553019999999998</v>
      </c>
      <c r="J16" s="1615">
        <f t="shared" si="20"/>
        <v>0.87808900000000001</v>
      </c>
      <c r="K16" s="1615">
        <f t="shared" si="21"/>
        <v>0.85229200000000005</v>
      </c>
      <c r="L16" s="1615">
        <f t="shared" si="22"/>
        <v>0.90595999999999988</v>
      </c>
      <c r="M16" s="1615">
        <f t="shared" si="23"/>
        <v>1.0088600000000001</v>
      </c>
      <c r="N16" s="1615">
        <f t="shared" si="24"/>
        <v>0.95759400000000006</v>
      </c>
      <c r="O16" s="1615">
        <f t="shared" si="25"/>
        <v>1.5221279999999999</v>
      </c>
      <c r="P16" s="1616">
        <f t="shared" si="12"/>
        <v>15.808881999999999</v>
      </c>
      <c r="Q16" s="112"/>
      <c r="R16" s="1455" t="s">
        <v>1317</v>
      </c>
      <c r="S16" s="1455">
        <v>1.7284360000000001</v>
      </c>
      <c r="T16" s="1455">
        <v>1.581933</v>
      </c>
      <c r="U16" s="1455">
        <v>1.821591</v>
      </c>
      <c r="V16" s="1455">
        <v>1.7313799999999999</v>
      </c>
      <c r="W16" s="1455">
        <v>1.6653169999999999</v>
      </c>
      <c r="X16" s="1455">
        <v>1.1553019999999998</v>
      </c>
      <c r="Y16" s="1455">
        <v>0.87808900000000001</v>
      </c>
      <c r="Z16" s="1455">
        <v>0.85229200000000005</v>
      </c>
      <c r="AA16" s="1455">
        <v>0.90595999999999988</v>
      </c>
      <c r="AB16" s="1455">
        <v>1.0088600000000001</v>
      </c>
      <c r="AC16" s="1455">
        <v>0.95759400000000006</v>
      </c>
      <c r="AD16" s="1455">
        <v>1.5221279999999999</v>
      </c>
      <c r="AE16" s="1455">
        <v>15.808881999999999</v>
      </c>
    </row>
    <row r="17" spans="1:31" ht="20.25" customHeight="1" x14ac:dyDescent="0.25">
      <c r="A17" s="66"/>
      <c r="B17" s="65">
        <f t="shared" si="26"/>
        <v>11</v>
      </c>
      <c r="C17" s="757" t="str">
        <f t="shared" si="13"/>
        <v>Chinango S.A.C</v>
      </c>
      <c r="D17" s="1615">
        <f t="shared" si="14"/>
        <v>139.159795</v>
      </c>
      <c r="E17" s="1615">
        <f t="shared" si="15"/>
        <v>110.853261</v>
      </c>
      <c r="F17" s="1615">
        <f t="shared" si="16"/>
        <v>121.236795</v>
      </c>
      <c r="G17" s="1615">
        <f t="shared" si="17"/>
        <v>110.527113</v>
      </c>
      <c r="H17" s="1615">
        <f t="shared" si="18"/>
        <v>103.557081</v>
      </c>
      <c r="I17" s="1615">
        <f t="shared" si="19"/>
        <v>66.997823000000011</v>
      </c>
      <c r="J17" s="1615">
        <f t="shared" si="20"/>
        <v>46.398317000000006</v>
      </c>
      <c r="K17" s="1615">
        <f t="shared" si="21"/>
        <v>36.570941000000005</v>
      </c>
      <c r="L17" s="1615">
        <f t="shared" si="22"/>
        <v>43.416095999999996</v>
      </c>
      <c r="M17" s="1615">
        <f t="shared" si="23"/>
        <v>53.582396000000003</v>
      </c>
      <c r="N17" s="1615">
        <f t="shared" si="24"/>
        <v>41.143840000000004</v>
      </c>
      <c r="O17" s="1615">
        <f t="shared" si="25"/>
        <v>96.457753999999994</v>
      </c>
      <c r="P17" s="1616">
        <f t="shared" si="12"/>
        <v>969.9012120000001</v>
      </c>
      <c r="Q17" s="112"/>
      <c r="R17" s="1455" t="s">
        <v>11</v>
      </c>
      <c r="S17" s="1455">
        <v>139.159795</v>
      </c>
      <c r="T17" s="1455">
        <v>110.853261</v>
      </c>
      <c r="U17" s="1455">
        <v>121.236795</v>
      </c>
      <c r="V17" s="1455">
        <v>110.527113</v>
      </c>
      <c r="W17" s="1455">
        <v>103.557081</v>
      </c>
      <c r="X17" s="1455">
        <v>66.997823000000011</v>
      </c>
      <c r="Y17" s="1455">
        <v>46.398317000000006</v>
      </c>
      <c r="Z17" s="1455">
        <v>36.570941000000005</v>
      </c>
      <c r="AA17" s="1455">
        <v>43.416095999999996</v>
      </c>
      <c r="AB17" s="1455">
        <v>53.582396000000003</v>
      </c>
      <c r="AC17" s="1455">
        <v>41.143840000000004</v>
      </c>
      <c r="AD17" s="1455">
        <v>96.457753999999994</v>
      </c>
      <c r="AE17" s="1455">
        <v>969.9012120000001</v>
      </c>
    </row>
    <row r="18" spans="1:31" ht="20.25" customHeight="1" x14ac:dyDescent="0.25">
      <c r="A18" s="66"/>
      <c r="B18" s="65">
        <f t="shared" si="26"/>
        <v>12</v>
      </c>
      <c r="C18" s="757" t="str">
        <f t="shared" si="13"/>
        <v>Cía Hidroeléctrica San Hilarión S.A.C.</v>
      </c>
      <c r="D18" s="1615">
        <f t="shared" si="14"/>
        <v>7.6143000000000002E-2</v>
      </c>
      <c r="E18" s="1615">
        <f t="shared" si="15"/>
        <v>4.7316000000000004E-2</v>
      </c>
      <c r="F18" s="1615">
        <f t="shared" si="16"/>
        <v>5.2475000000000001E-2</v>
      </c>
      <c r="G18" s="1615">
        <f t="shared" si="17"/>
        <v>4.4075000000000003E-2</v>
      </c>
      <c r="H18" s="1615">
        <f t="shared" si="18"/>
        <v>6.2726000000000004E-2</v>
      </c>
      <c r="I18" s="1615">
        <f t="shared" si="19"/>
        <v>6.4073999999999992E-2</v>
      </c>
      <c r="J18" s="1615">
        <f t="shared" si="20"/>
        <v>5.7536999999999998E-2</v>
      </c>
      <c r="K18" s="1615">
        <f t="shared" si="21"/>
        <v>7.0619000000000001E-2</v>
      </c>
      <c r="L18" s="1615">
        <f t="shared" si="22"/>
        <v>6.9263000000000005E-2</v>
      </c>
      <c r="M18" s="1615">
        <f t="shared" si="23"/>
        <v>5.8744999999999999E-2</v>
      </c>
      <c r="N18" s="1615">
        <f t="shared" si="24"/>
        <v>0</v>
      </c>
      <c r="O18" s="1615">
        <f t="shared" si="25"/>
        <v>1.3904E-2</v>
      </c>
      <c r="P18" s="1616">
        <f t="shared" si="12"/>
        <v>0.61687700000000012</v>
      </c>
      <c r="Q18" s="112"/>
      <c r="R18" s="1455" t="s">
        <v>1297</v>
      </c>
      <c r="S18" s="1455">
        <v>7.6143000000000002E-2</v>
      </c>
      <c r="T18" s="1455">
        <v>4.7316000000000004E-2</v>
      </c>
      <c r="U18" s="1455">
        <v>5.2475000000000001E-2</v>
      </c>
      <c r="V18" s="1455">
        <v>4.4075000000000003E-2</v>
      </c>
      <c r="W18" s="1455">
        <v>6.2726000000000004E-2</v>
      </c>
      <c r="X18" s="1455">
        <v>6.4073999999999992E-2</v>
      </c>
      <c r="Y18" s="1455">
        <v>5.7536999999999998E-2</v>
      </c>
      <c r="Z18" s="1455">
        <v>7.0619000000000001E-2</v>
      </c>
      <c r="AA18" s="1455">
        <v>6.9263000000000005E-2</v>
      </c>
      <c r="AB18" s="1455">
        <v>5.8744999999999999E-2</v>
      </c>
      <c r="AC18" s="1455">
        <v>0</v>
      </c>
      <c r="AD18" s="1455">
        <v>1.3904E-2</v>
      </c>
      <c r="AE18" s="1455">
        <v>0.61687700000000012</v>
      </c>
    </row>
    <row r="19" spans="1:31" ht="20.25" customHeight="1" x14ac:dyDescent="0.25">
      <c r="A19" s="66"/>
      <c r="B19" s="65">
        <f t="shared" si="26"/>
        <v>13</v>
      </c>
      <c r="C19" s="757" t="str">
        <f t="shared" si="13"/>
        <v>Compañia Eléctrica El Platanal S.A.</v>
      </c>
      <c r="D19" s="1615">
        <f t="shared" si="14"/>
        <v>142.41563099999999</v>
      </c>
      <c r="E19" s="1615">
        <f t="shared" si="15"/>
        <v>141.50127000000001</v>
      </c>
      <c r="F19" s="1615">
        <f t="shared" si="16"/>
        <v>148.91854499999999</v>
      </c>
      <c r="G19" s="1615">
        <f t="shared" si="17"/>
        <v>131.307242</v>
      </c>
      <c r="H19" s="1615">
        <f t="shared" si="18"/>
        <v>87.99098699999999</v>
      </c>
      <c r="I19" s="1615">
        <f t="shared" si="19"/>
        <v>63.761301000000003</v>
      </c>
      <c r="J19" s="1615">
        <f t="shared" si="20"/>
        <v>52.447161000000001</v>
      </c>
      <c r="K19" s="1615">
        <f t="shared" si="21"/>
        <v>53.314424000000002</v>
      </c>
      <c r="L19" s="1615">
        <f t="shared" si="22"/>
        <v>47.804216999999994</v>
      </c>
      <c r="M19" s="1615">
        <f t="shared" si="23"/>
        <v>62.238154999999999</v>
      </c>
      <c r="N19" s="1615">
        <f t="shared" si="24"/>
        <v>48.689486000000002</v>
      </c>
      <c r="O19" s="1615">
        <f t="shared" si="25"/>
        <v>127.233659</v>
      </c>
      <c r="P19" s="1616">
        <f t="shared" si="12"/>
        <v>1107.6220780000001</v>
      </c>
      <c r="Q19" s="112"/>
      <c r="R19" s="1455" t="s">
        <v>14</v>
      </c>
      <c r="S19" s="1455">
        <v>142.41563099999999</v>
      </c>
      <c r="T19" s="1455">
        <v>141.50127000000001</v>
      </c>
      <c r="U19" s="1455">
        <v>148.91854499999999</v>
      </c>
      <c r="V19" s="1455">
        <v>131.307242</v>
      </c>
      <c r="W19" s="1455">
        <v>87.99098699999999</v>
      </c>
      <c r="X19" s="1455">
        <v>63.761301000000003</v>
      </c>
      <c r="Y19" s="1455">
        <v>52.447161000000001</v>
      </c>
      <c r="Z19" s="1455">
        <v>53.314424000000002</v>
      </c>
      <c r="AA19" s="1455">
        <v>47.804216999999994</v>
      </c>
      <c r="AB19" s="1455">
        <v>62.238154999999999</v>
      </c>
      <c r="AC19" s="1455">
        <v>48.689486000000002</v>
      </c>
      <c r="AD19" s="1455">
        <v>127.233659</v>
      </c>
      <c r="AE19" s="1455">
        <v>1107.6220780000001</v>
      </c>
    </row>
    <row r="20" spans="1:31" ht="20.25" customHeight="1" x14ac:dyDescent="0.25">
      <c r="A20" s="66"/>
      <c r="B20" s="65">
        <f t="shared" si="26"/>
        <v>14</v>
      </c>
      <c r="C20" s="757" t="str">
        <f t="shared" si="13"/>
        <v>Compañia Hidroeléctrica Tingo S.A.</v>
      </c>
      <c r="D20" s="1615">
        <f t="shared" si="14"/>
        <v>0</v>
      </c>
      <c r="E20" s="1615">
        <f t="shared" si="15"/>
        <v>0</v>
      </c>
      <c r="F20" s="1615">
        <f t="shared" si="16"/>
        <v>0</v>
      </c>
      <c r="G20" s="1615">
        <f t="shared" si="17"/>
        <v>0</v>
      </c>
      <c r="H20" s="1615">
        <f t="shared" si="18"/>
        <v>0</v>
      </c>
      <c r="I20" s="1615">
        <f t="shared" si="19"/>
        <v>0</v>
      </c>
      <c r="J20" s="1615">
        <f t="shared" si="20"/>
        <v>0</v>
      </c>
      <c r="K20" s="1615">
        <f t="shared" si="21"/>
        <v>6.6703999999999999E-2</v>
      </c>
      <c r="L20" s="1615">
        <f t="shared" si="22"/>
        <v>0.27561000000000002</v>
      </c>
      <c r="M20" s="1615">
        <f t="shared" si="23"/>
        <v>0.54998000000000002</v>
      </c>
      <c r="N20" s="1615">
        <f t="shared" si="24"/>
        <v>0.53571000000000002</v>
      </c>
      <c r="O20" s="1615">
        <f t="shared" si="25"/>
        <v>0.56825999999999999</v>
      </c>
      <c r="P20" s="1616">
        <f t="shared" si="12"/>
        <v>1.996264</v>
      </c>
      <c r="Q20" s="112"/>
      <c r="R20" s="1455" t="s">
        <v>1198</v>
      </c>
      <c r="S20" s="1455">
        <v>0</v>
      </c>
      <c r="T20" s="1455">
        <v>0</v>
      </c>
      <c r="U20" s="1455">
        <v>0</v>
      </c>
      <c r="V20" s="1455">
        <v>0</v>
      </c>
      <c r="W20" s="1455">
        <v>0</v>
      </c>
      <c r="X20" s="1455">
        <v>0</v>
      </c>
      <c r="Y20" s="1455">
        <v>0</v>
      </c>
      <c r="Z20" s="1455">
        <v>6.6703999999999999E-2</v>
      </c>
      <c r="AA20" s="1455">
        <v>0.27561000000000002</v>
      </c>
      <c r="AB20" s="1455">
        <v>0.54998000000000002</v>
      </c>
      <c r="AC20" s="1455">
        <v>0.53571000000000002</v>
      </c>
      <c r="AD20" s="1455">
        <v>0.56825999999999999</v>
      </c>
      <c r="AE20" s="1455">
        <v>1.996264</v>
      </c>
    </row>
    <row r="21" spans="1:31" ht="20.25" customHeight="1" x14ac:dyDescent="0.25">
      <c r="A21" s="66"/>
      <c r="B21" s="65">
        <f t="shared" si="26"/>
        <v>15</v>
      </c>
      <c r="C21" s="757" t="str">
        <f t="shared" si="13"/>
        <v>Consorcio Eléctrico Villacurí S.A.C.</v>
      </c>
      <c r="D21" s="1615">
        <f t="shared" si="14"/>
        <v>0.99807299999999999</v>
      </c>
      <c r="E21" s="1615">
        <f t="shared" si="15"/>
        <v>1.11436</v>
      </c>
      <c r="F21" s="1615">
        <f t="shared" si="16"/>
        <v>1.309771</v>
      </c>
      <c r="G21" s="1615">
        <f t="shared" si="17"/>
        <v>1.2756219999999998</v>
      </c>
      <c r="H21" s="1615">
        <f t="shared" si="18"/>
        <v>1.365259</v>
      </c>
      <c r="I21" s="1615">
        <f t="shared" si="19"/>
        <v>0.57903000000000004</v>
      </c>
      <c r="J21" s="1615">
        <f t="shared" si="20"/>
        <v>0.91528799999999999</v>
      </c>
      <c r="K21" s="1615">
        <f t="shared" si="21"/>
        <v>0.90485799999999994</v>
      </c>
      <c r="L21" s="1615">
        <f t="shared" si="22"/>
        <v>1.0638109999999998</v>
      </c>
      <c r="M21" s="1615">
        <f t="shared" si="23"/>
        <v>1.63767</v>
      </c>
      <c r="N21" s="1615">
        <f t="shared" si="24"/>
        <v>1.2942839999999998</v>
      </c>
      <c r="O21" s="1615">
        <f t="shared" si="25"/>
        <v>1.802762</v>
      </c>
      <c r="P21" s="1616">
        <f t="shared" si="12"/>
        <v>14.260788</v>
      </c>
      <c r="Q21" s="112"/>
      <c r="R21" s="1455" t="s">
        <v>17</v>
      </c>
      <c r="S21" s="1455">
        <v>0.99807299999999999</v>
      </c>
      <c r="T21" s="1455">
        <v>1.11436</v>
      </c>
      <c r="U21" s="1455">
        <v>1.309771</v>
      </c>
      <c r="V21" s="1455">
        <v>1.2756219999999998</v>
      </c>
      <c r="W21" s="1455">
        <v>1.365259</v>
      </c>
      <c r="X21" s="1455">
        <v>0.57903000000000004</v>
      </c>
      <c r="Y21" s="1455">
        <v>0.91528799999999999</v>
      </c>
      <c r="Z21" s="1455">
        <v>0.90485799999999994</v>
      </c>
      <c r="AA21" s="1455">
        <v>1.0638109999999998</v>
      </c>
      <c r="AB21" s="1455">
        <v>1.63767</v>
      </c>
      <c r="AC21" s="1455">
        <v>1.2942839999999998</v>
      </c>
      <c r="AD21" s="1455">
        <v>1.802762</v>
      </c>
      <c r="AE21" s="1455">
        <v>14.260788</v>
      </c>
    </row>
    <row r="22" spans="1:31" ht="20.25" customHeight="1" x14ac:dyDescent="0.25">
      <c r="A22" s="66"/>
      <c r="B22" s="65">
        <f t="shared" si="26"/>
        <v>16</v>
      </c>
      <c r="C22" s="757" t="str">
        <f t="shared" si="13"/>
        <v>E.A.W. Muller S.A.</v>
      </c>
      <c r="D22" s="1615">
        <f t="shared" si="14"/>
        <v>0.38899100000000003</v>
      </c>
      <c r="E22" s="1615">
        <f t="shared" si="15"/>
        <v>0.37225599999999998</v>
      </c>
      <c r="F22" s="1615">
        <f t="shared" si="16"/>
        <v>0.39710600000000001</v>
      </c>
      <c r="G22" s="1615">
        <f t="shared" si="17"/>
        <v>0.39247199999999999</v>
      </c>
      <c r="H22" s="1615">
        <f t="shared" si="18"/>
        <v>0.38522400000000001</v>
      </c>
      <c r="I22" s="1615">
        <f t="shared" si="19"/>
        <v>0.38731499999999996</v>
      </c>
      <c r="J22" s="1615">
        <f t="shared" si="20"/>
        <v>0.41238600000000003</v>
      </c>
      <c r="K22" s="1615">
        <f t="shared" si="21"/>
        <v>0.307141</v>
      </c>
      <c r="L22" s="1615">
        <f t="shared" si="22"/>
        <v>0.286748</v>
      </c>
      <c r="M22" s="1615">
        <f t="shared" si="23"/>
        <v>0.28834199999999999</v>
      </c>
      <c r="N22" s="1615">
        <f t="shared" si="24"/>
        <v>0.26370199999999999</v>
      </c>
      <c r="O22" s="1615">
        <f t="shared" si="25"/>
        <v>0.41227800000000003</v>
      </c>
      <c r="P22" s="1616">
        <f t="shared" si="12"/>
        <v>4.2939610000000004</v>
      </c>
      <c r="Q22" s="112"/>
      <c r="R22" s="1455" t="s">
        <v>988</v>
      </c>
      <c r="S22" s="1455">
        <v>0.38899100000000003</v>
      </c>
      <c r="T22" s="1455">
        <v>0.37225599999999998</v>
      </c>
      <c r="U22" s="1455">
        <v>0.39710600000000001</v>
      </c>
      <c r="V22" s="1455">
        <v>0.39247199999999999</v>
      </c>
      <c r="W22" s="1455">
        <v>0.38522400000000001</v>
      </c>
      <c r="X22" s="1455">
        <v>0.38731499999999996</v>
      </c>
      <c r="Y22" s="1455">
        <v>0.41238600000000003</v>
      </c>
      <c r="Z22" s="1455">
        <v>0.307141</v>
      </c>
      <c r="AA22" s="1455">
        <v>0.286748</v>
      </c>
      <c r="AB22" s="1455">
        <v>0.28834199999999999</v>
      </c>
      <c r="AC22" s="1455">
        <v>0.26370199999999999</v>
      </c>
      <c r="AD22" s="1455">
        <v>0.41227800000000003</v>
      </c>
      <c r="AE22" s="1455">
        <v>4.2939610000000004</v>
      </c>
    </row>
    <row r="23" spans="1:31" ht="20.25" customHeight="1" x14ac:dyDescent="0.25">
      <c r="A23" s="66"/>
      <c r="B23" s="65">
        <f t="shared" si="26"/>
        <v>17</v>
      </c>
      <c r="C23" s="757" t="str">
        <f t="shared" si="13"/>
        <v>Eléctrica Yanapampa S.A.C.</v>
      </c>
      <c r="D23" s="1615">
        <f t="shared" si="14"/>
        <v>2.5218659999999997</v>
      </c>
      <c r="E23" s="1615">
        <f t="shared" si="15"/>
        <v>2.4360189999999999</v>
      </c>
      <c r="F23" s="1615">
        <f t="shared" si="16"/>
        <v>2.6403290000000004</v>
      </c>
      <c r="G23" s="1615">
        <f t="shared" si="17"/>
        <v>2.6577799999999998</v>
      </c>
      <c r="H23" s="1615">
        <f t="shared" si="18"/>
        <v>2.6768040000000002</v>
      </c>
      <c r="I23" s="1615">
        <f t="shared" si="19"/>
        <v>1.7968959999999998</v>
      </c>
      <c r="J23" s="1615">
        <f t="shared" si="20"/>
        <v>1.492626</v>
      </c>
      <c r="K23" s="1615">
        <f t="shared" si="21"/>
        <v>1.0697079999999999</v>
      </c>
      <c r="L23" s="1615">
        <f t="shared" si="22"/>
        <v>1.751838</v>
      </c>
      <c r="M23" s="1615">
        <f t="shared" si="23"/>
        <v>1.9741599999999999</v>
      </c>
      <c r="N23" s="1615">
        <f t="shared" si="24"/>
        <v>1.7522499999999999</v>
      </c>
      <c r="O23" s="1615">
        <f t="shared" si="25"/>
        <v>2.3859810000000001</v>
      </c>
      <c r="P23" s="1616">
        <f t="shared" si="12"/>
        <v>25.156257</v>
      </c>
      <c r="Q23" s="112"/>
      <c r="R23" s="1455" t="s">
        <v>21</v>
      </c>
      <c r="S23" s="1455">
        <v>2.5218659999999997</v>
      </c>
      <c r="T23" s="1455">
        <v>2.4360189999999999</v>
      </c>
      <c r="U23" s="1455">
        <v>2.6403290000000004</v>
      </c>
      <c r="V23" s="1455">
        <v>2.6577799999999998</v>
      </c>
      <c r="W23" s="1455">
        <v>2.6768040000000002</v>
      </c>
      <c r="X23" s="1455">
        <v>1.7968959999999998</v>
      </c>
      <c r="Y23" s="1455">
        <v>1.492626</v>
      </c>
      <c r="Z23" s="1455">
        <v>1.0697079999999999</v>
      </c>
      <c r="AA23" s="1455">
        <v>1.751838</v>
      </c>
      <c r="AB23" s="1455">
        <v>1.9741599999999999</v>
      </c>
      <c r="AC23" s="1455">
        <v>1.7522499999999999</v>
      </c>
      <c r="AD23" s="1455">
        <v>2.3859810000000001</v>
      </c>
      <c r="AE23" s="1455">
        <v>25.156257</v>
      </c>
    </row>
    <row r="24" spans="1:31" ht="20.25" customHeight="1" x14ac:dyDescent="0.25">
      <c r="A24" s="66"/>
      <c r="B24" s="65">
        <f t="shared" si="26"/>
        <v>18</v>
      </c>
      <c r="C24" s="757" t="str">
        <f t="shared" si="13"/>
        <v>Electro Dunas S.A.A.</v>
      </c>
      <c r="D24" s="1615">
        <f t="shared" si="14"/>
        <v>19.320136999999999</v>
      </c>
      <c r="E24" s="1615">
        <f t="shared" si="15"/>
        <v>15.932351999999998</v>
      </c>
      <c r="F24" s="1615">
        <f t="shared" si="16"/>
        <v>16.492046999999999</v>
      </c>
      <c r="G24" s="1615">
        <f t="shared" si="17"/>
        <v>18.907339</v>
      </c>
      <c r="H24" s="1615">
        <f t="shared" si="18"/>
        <v>19.753791</v>
      </c>
      <c r="I24" s="1615">
        <f t="shared" si="19"/>
        <v>18.915651999999998</v>
      </c>
      <c r="J24" s="1615">
        <f t="shared" si="20"/>
        <v>19.583805999999999</v>
      </c>
      <c r="K24" s="1615">
        <f t="shared" si="21"/>
        <v>17.191746999999999</v>
      </c>
      <c r="L24" s="1615">
        <f t="shared" si="22"/>
        <v>14.495849999999999</v>
      </c>
      <c r="M24" s="1615">
        <f t="shared" si="23"/>
        <v>19.701925000000003</v>
      </c>
      <c r="N24" s="1615">
        <f t="shared" si="24"/>
        <v>19.099457999999998</v>
      </c>
      <c r="O24" s="1615">
        <f t="shared" si="25"/>
        <v>19.698553999999998</v>
      </c>
      <c r="P24" s="1616">
        <f t="shared" si="12"/>
        <v>219.092658</v>
      </c>
      <c r="Q24" s="112"/>
      <c r="R24" s="1455" t="s">
        <v>23</v>
      </c>
      <c r="S24" s="1455">
        <v>19.320136999999999</v>
      </c>
      <c r="T24" s="1455">
        <v>15.932351999999998</v>
      </c>
      <c r="U24" s="1455">
        <v>16.492046999999999</v>
      </c>
      <c r="V24" s="1455">
        <v>18.907339</v>
      </c>
      <c r="W24" s="1455">
        <v>19.753791</v>
      </c>
      <c r="X24" s="1455">
        <v>18.915651999999998</v>
      </c>
      <c r="Y24" s="1455">
        <v>19.583805999999999</v>
      </c>
      <c r="Z24" s="1455">
        <v>17.191746999999999</v>
      </c>
      <c r="AA24" s="1455">
        <v>14.495849999999999</v>
      </c>
      <c r="AB24" s="1455">
        <v>19.701925000000003</v>
      </c>
      <c r="AC24" s="1455">
        <v>19.099457999999998</v>
      </c>
      <c r="AD24" s="1455">
        <v>19.698553999999998</v>
      </c>
      <c r="AE24" s="1455">
        <v>219.092658</v>
      </c>
    </row>
    <row r="25" spans="1:31" ht="20.25" customHeight="1" x14ac:dyDescent="0.25">
      <c r="A25" s="66"/>
      <c r="B25" s="65">
        <f t="shared" si="26"/>
        <v>19</v>
      </c>
      <c r="C25" s="757" t="str">
        <f t="shared" si="13"/>
        <v>Electro Oriente S. A.</v>
      </c>
      <c r="D25" s="1615">
        <f t="shared" si="14"/>
        <v>13.741441</v>
      </c>
      <c r="E25" s="1615">
        <f t="shared" si="15"/>
        <v>13.018768</v>
      </c>
      <c r="F25" s="1615">
        <f t="shared" si="16"/>
        <v>15.277947000000001</v>
      </c>
      <c r="G25" s="1615">
        <f t="shared" si="17"/>
        <v>13.639047999999999</v>
      </c>
      <c r="H25" s="1615">
        <f t="shared" si="18"/>
        <v>13.715449000000001</v>
      </c>
      <c r="I25" s="1615">
        <f t="shared" si="19"/>
        <v>11.545755999999999</v>
      </c>
      <c r="J25" s="1615">
        <f t="shared" si="20"/>
        <v>11.924108</v>
      </c>
      <c r="K25" s="1615">
        <f t="shared" si="21"/>
        <v>11.096902999999999</v>
      </c>
      <c r="L25" s="1615">
        <f t="shared" si="22"/>
        <v>12.078939</v>
      </c>
      <c r="M25" s="1615">
        <f t="shared" si="23"/>
        <v>12.596451</v>
      </c>
      <c r="N25" s="1615">
        <f t="shared" si="24"/>
        <v>11.845511999999998</v>
      </c>
      <c r="O25" s="1615">
        <f t="shared" si="25"/>
        <v>12.652176000000001</v>
      </c>
      <c r="P25" s="1616">
        <f t="shared" si="12"/>
        <v>153.132498</v>
      </c>
      <c r="Q25" s="112"/>
      <c r="R25" s="1455" t="s">
        <v>26</v>
      </c>
      <c r="S25" s="1455">
        <v>13.741441</v>
      </c>
      <c r="T25" s="1455">
        <v>13.018768</v>
      </c>
      <c r="U25" s="1455">
        <v>15.277947000000001</v>
      </c>
      <c r="V25" s="1455">
        <v>13.639047999999999</v>
      </c>
      <c r="W25" s="1455">
        <v>13.715449000000001</v>
      </c>
      <c r="X25" s="1455">
        <v>11.545755999999999</v>
      </c>
      <c r="Y25" s="1455">
        <v>11.924108</v>
      </c>
      <c r="Z25" s="1455">
        <v>11.096902999999999</v>
      </c>
      <c r="AA25" s="1455">
        <v>12.078939</v>
      </c>
      <c r="AB25" s="1455">
        <v>12.596451</v>
      </c>
      <c r="AC25" s="1455">
        <v>11.845511999999998</v>
      </c>
      <c r="AD25" s="1455">
        <v>12.652176000000001</v>
      </c>
      <c r="AE25" s="1455">
        <v>153.132498</v>
      </c>
    </row>
    <row r="26" spans="1:31" ht="20.25" customHeight="1" x14ac:dyDescent="0.25">
      <c r="A26" s="66"/>
      <c r="B26" s="65">
        <f t="shared" si="26"/>
        <v>20</v>
      </c>
      <c r="C26" s="757" t="str">
        <f t="shared" si="13"/>
        <v>Electro Puno S.A.A.</v>
      </c>
      <c r="D26" s="1615">
        <f t="shared" si="14"/>
        <v>1.3037800000000002</v>
      </c>
      <c r="E26" s="1615">
        <f t="shared" si="15"/>
        <v>0.61496000000000006</v>
      </c>
      <c r="F26" s="1615">
        <f t="shared" si="16"/>
        <v>1.44407</v>
      </c>
      <c r="G26" s="1615">
        <f t="shared" si="17"/>
        <v>1.4345300000000001</v>
      </c>
      <c r="H26" s="1615">
        <f t="shared" si="18"/>
        <v>1.5053700000000001</v>
      </c>
      <c r="I26" s="1615">
        <f t="shared" si="19"/>
        <v>1.35737</v>
      </c>
      <c r="J26" s="1615">
        <f t="shared" si="20"/>
        <v>0.94569999999999999</v>
      </c>
      <c r="K26" s="1615">
        <f t="shared" si="21"/>
        <v>0.54747999999999997</v>
      </c>
      <c r="L26" s="1615">
        <f t="shared" si="22"/>
        <v>0.40163000000000004</v>
      </c>
      <c r="M26" s="1615">
        <f t="shared" si="23"/>
        <v>0.44827999999999996</v>
      </c>
      <c r="N26" s="1615">
        <f t="shared" si="24"/>
        <v>0.45716000000000001</v>
      </c>
      <c r="O26" s="1615">
        <f t="shared" si="25"/>
        <v>1.1333199999999999</v>
      </c>
      <c r="P26" s="1616">
        <f t="shared" si="12"/>
        <v>11.593650000000002</v>
      </c>
      <c r="Q26" s="112"/>
      <c r="R26" s="1455" t="s">
        <v>28</v>
      </c>
      <c r="S26" s="1455">
        <v>1.3037800000000002</v>
      </c>
      <c r="T26" s="1455">
        <v>0.61496000000000006</v>
      </c>
      <c r="U26" s="1455">
        <v>1.44407</v>
      </c>
      <c r="V26" s="1455">
        <v>1.4345300000000001</v>
      </c>
      <c r="W26" s="1455">
        <v>1.5053700000000001</v>
      </c>
      <c r="X26" s="1455">
        <v>1.35737</v>
      </c>
      <c r="Y26" s="1455">
        <v>0.94569999999999999</v>
      </c>
      <c r="Z26" s="1455">
        <v>0.54747999999999997</v>
      </c>
      <c r="AA26" s="1455">
        <v>0.40163000000000004</v>
      </c>
      <c r="AB26" s="1455">
        <v>0.44827999999999996</v>
      </c>
      <c r="AC26" s="1455">
        <v>0.45716000000000001</v>
      </c>
      <c r="AD26" s="1455">
        <v>1.1333199999999999</v>
      </c>
      <c r="AE26" s="1455">
        <v>11.593650000000002</v>
      </c>
    </row>
    <row r="27" spans="1:31" ht="20.25" customHeight="1" x14ac:dyDescent="0.25">
      <c r="A27" s="66"/>
      <c r="B27" s="65">
        <f t="shared" si="26"/>
        <v>21</v>
      </c>
      <c r="C27" s="757" t="str">
        <f t="shared" si="13"/>
        <v>Electro Sur Este S.A.A.</v>
      </c>
      <c r="D27" s="1615">
        <f t="shared" si="14"/>
        <v>6.3078690000000002</v>
      </c>
      <c r="E27" s="1615">
        <f t="shared" si="15"/>
        <v>5.8269070000000003</v>
      </c>
      <c r="F27" s="1615">
        <f t="shared" si="16"/>
        <v>6.5401379999999998</v>
      </c>
      <c r="G27" s="1615">
        <f t="shared" si="17"/>
        <v>6.0346500000000001</v>
      </c>
      <c r="H27" s="1615">
        <f t="shared" si="18"/>
        <v>6.1856960000000001</v>
      </c>
      <c r="I27" s="1615">
        <f t="shared" si="19"/>
        <v>5.2564840000000004</v>
      </c>
      <c r="J27" s="1615">
        <f t="shared" si="20"/>
        <v>4.7638749999999996</v>
      </c>
      <c r="K27" s="1615">
        <f t="shared" si="21"/>
        <v>3.9411869999999998</v>
      </c>
      <c r="L27" s="1615">
        <f t="shared" si="22"/>
        <v>3.5917829999999999</v>
      </c>
      <c r="M27" s="1615">
        <f t="shared" si="23"/>
        <v>3.7452960000000002</v>
      </c>
      <c r="N27" s="1615">
        <f t="shared" si="24"/>
        <v>3.2020279999999999</v>
      </c>
      <c r="O27" s="1615">
        <f t="shared" si="25"/>
        <v>3.894158</v>
      </c>
      <c r="P27" s="1616">
        <f t="shared" si="12"/>
        <v>59.290070999999998</v>
      </c>
      <c r="Q27" s="112"/>
      <c r="R27" s="1455" t="s">
        <v>30</v>
      </c>
      <c r="S27" s="1455">
        <v>6.3078690000000002</v>
      </c>
      <c r="T27" s="1455">
        <v>5.8269070000000003</v>
      </c>
      <c r="U27" s="1455">
        <v>6.5401379999999998</v>
      </c>
      <c r="V27" s="1455">
        <v>6.0346500000000001</v>
      </c>
      <c r="W27" s="1455">
        <v>6.1856960000000001</v>
      </c>
      <c r="X27" s="1455">
        <v>5.2564840000000004</v>
      </c>
      <c r="Y27" s="1455">
        <v>4.7638749999999996</v>
      </c>
      <c r="Z27" s="1455">
        <v>3.9411869999999998</v>
      </c>
      <c r="AA27" s="1455">
        <v>3.5917829999999999</v>
      </c>
      <c r="AB27" s="1455">
        <v>3.7452960000000002</v>
      </c>
      <c r="AC27" s="1455">
        <v>3.2020279999999999</v>
      </c>
      <c r="AD27" s="1455">
        <v>3.894158</v>
      </c>
      <c r="AE27" s="1455">
        <v>59.290070999999998</v>
      </c>
    </row>
    <row r="28" spans="1:31" ht="20.25" customHeight="1" x14ac:dyDescent="0.25">
      <c r="A28" s="66"/>
      <c r="B28" s="65">
        <f t="shared" si="26"/>
        <v>22</v>
      </c>
      <c r="C28" s="757" t="str">
        <f t="shared" si="13"/>
        <v>Electro Ucayali S.A.</v>
      </c>
      <c r="D28" s="1615">
        <f t="shared" si="14"/>
        <v>0.69274800000000003</v>
      </c>
      <c r="E28" s="1615">
        <f t="shared" si="15"/>
        <v>0.69830500000000006</v>
      </c>
      <c r="F28" s="1615">
        <f t="shared" si="16"/>
        <v>0.69008800000000003</v>
      </c>
      <c r="G28" s="1615">
        <f t="shared" si="17"/>
        <v>0.61593299999999995</v>
      </c>
      <c r="H28" s="1615">
        <f t="shared" si="18"/>
        <v>0.60704499999999995</v>
      </c>
      <c r="I28" s="1615">
        <f t="shared" si="19"/>
        <v>0.66152500000000003</v>
      </c>
      <c r="J28" s="1615">
        <f t="shared" si="20"/>
        <v>0.67855999999999994</v>
      </c>
      <c r="K28" s="1615">
        <f t="shared" si="21"/>
        <v>0.69142599999999999</v>
      </c>
      <c r="L28" s="1615">
        <f t="shared" si="22"/>
        <v>0.714364</v>
      </c>
      <c r="M28" s="1615">
        <f t="shared" si="23"/>
        <v>0.74991999999999992</v>
      </c>
      <c r="N28" s="1615">
        <f t="shared" si="24"/>
        <v>0.73533199999999999</v>
      </c>
      <c r="O28" s="1615">
        <f t="shared" si="25"/>
        <v>0.75684099999999987</v>
      </c>
      <c r="P28" s="1616">
        <f t="shared" si="12"/>
        <v>8.2920869999999987</v>
      </c>
      <c r="Q28" s="112"/>
      <c r="R28" s="1455" t="s">
        <v>32</v>
      </c>
      <c r="S28" s="1455">
        <v>0.69274800000000003</v>
      </c>
      <c r="T28" s="1455">
        <v>0.69830500000000006</v>
      </c>
      <c r="U28" s="1455">
        <v>0.69008800000000003</v>
      </c>
      <c r="V28" s="1455">
        <v>0.61593299999999995</v>
      </c>
      <c r="W28" s="1455">
        <v>0.60704499999999995</v>
      </c>
      <c r="X28" s="1455">
        <v>0.66152500000000003</v>
      </c>
      <c r="Y28" s="1455">
        <v>0.67855999999999994</v>
      </c>
      <c r="Z28" s="1455">
        <v>0.69142599999999999</v>
      </c>
      <c r="AA28" s="1455">
        <v>0.714364</v>
      </c>
      <c r="AB28" s="1455">
        <v>0.74991999999999992</v>
      </c>
      <c r="AC28" s="1455">
        <v>0.73533199999999999</v>
      </c>
      <c r="AD28" s="1455">
        <v>0.75684099999999987</v>
      </c>
      <c r="AE28" s="1455">
        <v>8.2920869999999987</v>
      </c>
    </row>
    <row r="29" spans="1:31" ht="20.25" customHeight="1" x14ac:dyDescent="0.25">
      <c r="A29" s="66"/>
      <c r="B29" s="65">
        <f t="shared" si="26"/>
        <v>23</v>
      </c>
      <c r="C29" s="757" t="str">
        <f t="shared" si="13"/>
        <v>Electro Zaña S.A.C.</v>
      </c>
      <c r="D29" s="1615">
        <f t="shared" si="14"/>
        <v>7.7106330000000005</v>
      </c>
      <c r="E29" s="1615">
        <f t="shared" si="15"/>
        <v>5.5937539999999997</v>
      </c>
      <c r="F29" s="1615">
        <f t="shared" si="16"/>
        <v>7.2299759999999997</v>
      </c>
      <c r="G29" s="1615">
        <f t="shared" si="17"/>
        <v>10.513757</v>
      </c>
      <c r="H29" s="1615">
        <f t="shared" si="18"/>
        <v>10.270980999999999</v>
      </c>
      <c r="I29" s="1615">
        <f t="shared" si="19"/>
        <v>6.1175930000000003</v>
      </c>
      <c r="J29" s="1615">
        <f t="shared" si="20"/>
        <v>5.128838</v>
      </c>
      <c r="K29" s="1615">
        <f t="shared" si="21"/>
        <v>3.4367369999999999</v>
      </c>
      <c r="L29" s="1615">
        <f t="shared" si="22"/>
        <v>3.0193669999999999</v>
      </c>
      <c r="M29" s="1615">
        <f t="shared" si="23"/>
        <v>3.3687830000000005</v>
      </c>
      <c r="N29" s="1615">
        <f t="shared" si="24"/>
        <v>2.345135</v>
      </c>
      <c r="O29" s="1615">
        <f t="shared" si="25"/>
        <v>8.2314070000000008</v>
      </c>
      <c r="P29" s="1616">
        <f t="shared" si="12"/>
        <v>72.966961000000012</v>
      </c>
      <c r="Q29" s="112"/>
      <c r="R29" s="1455" t="s">
        <v>1578</v>
      </c>
      <c r="S29" s="1455">
        <v>7.7106330000000005</v>
      </c>
      <c r="T29" s="1455">
        <v>5.5937539999999997</v>
      </c>
      <c r="U29" s="1455">
        <v>7.2299759999999997</v>
      </c>
      <c r="V29" s="1455">
        <v>10.513757</v>
      </c>
      <c r="W29" s="1455">
        <v>10.270980999999999</v>
      </c>
      <c r="X29" s="1455">
        <v>6.1175930000000003</v>
      </c>
      <c r="Y29" s="1455">
        <v>5.128838</v>
      </c>
      <c r="Z29" s="1455">
        <v>3.4367369999999999</v>
      </c>
      <c r="AA29" s="1455">
        <v>3.0193669999999999</v>
      </c>
      <c r="AB29" s="1455">
        <v>3.3687830000000005</v>
      </c>
      <c r="AC29" s="1455">
        <v>2.345135</v>
      </c>
      <c r="AD29" s="1455">
        <v>8.2314070000000008</v>
      </c>
      <c r="AE29" s="1455">
        <v>72.966961000000012</v>
      </c>
    </row>
    <row r="30" spans="1:31" ht="20.25" customHeight="1" x14ac:dyDescent="0.25">
      <c r="A30" s="502"/>
      <c r="B30" s="65">
        <f t="shared" si="26"/>
        <v>24</v>
      </c>
      <c r="C30" s="757" t="str">
        <f t="shared" si="13"/>
        <v>Electrocentro S.A.</v>
      </c>
      <c r="D30" s="1615">
        <f t="shared" si="14"/>
        <v>7.6882900000000003</v>
      </c>
      <c r="E30" s="1615">
        <f t="shared" si="15"/>
        <v>8.4606890000000003</v>
      </c>
      <c r="F30" s="1615">
        <f t="shared" si="16"/>
        <v>8.6781569999999988</v>
      </c>
      <c r="G30" s="1615">
        <f t="shared" si="17"/>
        <v>8.2430470000000007</v>
      </c>
      <c r="H30" s="1615">
        <f t="shared" si="18"/>
        <v>8.7768789999999992</v>
      </c>
      <c r="I30" s="1615">
        <f t="shared" si="19"/>
        <v>7.8530200000000008</v>
      </c>
      <c r="J30" s="1615">
        <f t="shared" si="20"/>
        <v>7.4931210000000004</v>
      </c>
      <c r="K30" s="1615">
        <f t="shared" si="21"/>
        <v>7.3523630000000013</v>
      </c>
      <c r="L30" s="1615">
        <f t="shared" si="22"/>
        <v>6.7195549999999988</v>
      </c>
      <c r="M30" s="1615">
        <f t="shared" si="23"/>
        <v>6.5570820000000003</v>
      </c>
      <c r="N30" s="1615">
        <f t="shared" si="24"/>
        <v>5.8659209999999993</v>
      </c>
      <c r="O30" s="1615">
        <f t="shared" si="25"/>
        <v>6.8336439999999987</v>
      </c>
      <c r="P30" s="1616">
        <f t="shared" si="12"/>
        <v>90.521767999999994</v>
      </c>
      <c r="Q30" s="112"/>
      <c r="R30" s="1455" t="s">
        <v>1139</v>
      </c>
      <c r="S30" s="1455">
        <v>7.6882900000000003</v>
      </c>
      <c r="T30" s="1455">
        <v>8.4606890000000003</v>
      </c>
      <c r="U30" s="1455">
        <v>8.6781569999999988</v>
      </c>
      <c r="V30" s="1455">
        <v>8.2430470000000007</v>
      </c>
      <c r="W30" s="1455">
        <v>8.7768789999999992</v>
      </c>
      <c r="X30" s="1455">
        <v>7.8530200000000008</v>
      </c>
      <c r="Y30" s="1455">
        <v>7.4931210000000004</v>
      </c>
      <c r="Z30" s="1455">
        <v>7.3523630000000013</v>
      </c>
      <c r="AA30" s="1455">
        <v>6.7195549999999988</v>
      </c>
      <c r="AB30" s="1455">
        <v>6.5570820000000003</v>
      </c>
      <c r="AC30" s="1455">
        <v>5.8659209999999993</v>
      </c>
      <c r="AD30" s="1455">
        <v>6.8336439999999987</v>
      </c>
      <c r="AE30" s="1455">
        <v>90.521767999999994</v>
      </c>
    </row>
    <row r="31" spans="1:31" ht="20.25" customHeight="1" x14ac:dyDescent="0.25">
      <c r="A31" s="66"/>
      <c r="B31" s="65">
        <f t="shared" si="26"/>
        <v>25</v>
      </c>
      <c r="C31" s="757" t="str">
        <f t="shared" si="13"/>
        <v>Electronoroeste S. A.</v>
      </c>
      <c r="D31" s="1615">
        <f t="shared" si="14"/>
        <v>19.998899000000002</v>
      </c>
      <c r="E31" s="1615">
        <f t="shared" si="15"/>
        <v>16.653127999999999</v>
      </c>
      <c r="F31" s="1615">
        <f t="shared" si="16"/>
        <v>20.870531</v>
      </c>
      <c r="G31" s="1615">
        <f t="shared" si="17"/>
        <v>20.296198</v>
      </c>
      <c r="H31" s="1615">
        <f t="shared" si="18"/>
        <v>20.613747000000004</v>
      </c>
      <c r="I31" s="1615">
        <f t="shared" si="19"/>
        <v>20.694946999999999</v>
      </c>
      <c r="J31" s="1615">
        <f t="shared" si="20"/>
        <v>21.972093000000001</v>
      </c>
      <c r="K31" s="1615">
        <f t="shared" si="21"/>
        <v>22.007580000000001</v>
      </c>
      <c r="L31" s="1615">
        <f t="shared" si="22"/>
        <v>20.922128999999998</v>
      </c>
      <c r="M31" s="1615">
        <f t="shared" si="23"/>
        <v>35.193344000000003</v>
      </c>
      <c r="N31" s="1615">
        <f t="shared" si="24"/>
        <v>19.017392999999998</v>
      </c>
      <c r="O31" s="1615">
        <f t="shared" si="25"/>
        <v>21.421744999999998</v>
      </c>
      <c r="P31" s="1616">
        <f t="shared" si="12"/>
        <v>259.66173399999997</v>
      </c>
      <c r="Q31" s="112"/>
      <c r="R31" s="1455" t="s">
        <v>35</v>
      </c>
      <c r="S31" s="1455">
        <v>19.998899000000002</v>
      </c>
      <c r="T31" s="1455">
        <v>16.653127999999999</v>
      </c>
      <c r="U31" s="1455">
        <v>20.870531</v>
      </c>
      <c r="V31" s="1455">
        <v>20.296198</v>
      </c>
      <c r="W31" s="1455">
        <v>20.613747000000004</v>
      </c>
      <c r="X31" s="1455">
        <v>20.694946999999999</v>
      </c>
      <c r="Y31" s="1455">
        <v>21.972093000000001</v>
      </c>
      <c r="Z31" s="1455">
        <v>22.007580000000001</v>
      </c>
      <c r="AA31" s="1455">
        <v>20.922128999999998</v>
      </c>
      <c r="AB31" s="1455">
        <v>35.193344000000003</v>
      </c>
      <c r="AC31" s="1455">
        <v>19.017392999999998</v>
      </c>
      <c r="AD31" s="1455">
        <v>21.421744999999998</v>
      </c>
      <c r="AE31" s="1455">
        <v>259.66173399999997</v>
      </c>
    </row>
    <row r="32" spans="1:31" ht="20.25" customHeight="1" x14ac:dyDescent="0.25">
      <c r="A32" s="66"/>
      <c r="B32" s="65">
        <f t="shared" si="26"/>
        <v>26</v>
      </c>
      <c r="C32" s="757" t="str">
        <f t="shared" si="13"/>
        <v>Electronorte S.A.</v>
      </c>
      <c r="D32" s="1615">
        <f t="shared" si="14"/>
        <v>0.67850100000000002</v>
      </c>
      <c r="E32" s="1615">
        <f t="shared" si="15"/>
        <v>0.80175900000000011</v>
      </c>
      <c r="F32" s="1615">
        <f t="shared" si="16"/>
        <v>1.1668370000000001</v>
      </c>
      <c r="G32" s="1615">
        <f t="shared" si="17"/>
        <v>1.129653</v>
      </c>
      <c r="H32" s="1615">
        <f t="shared" si="18"/>
        <v>1.2502360000000001</v>
      </c>
      <c r="I32" s="1615">
        <f t="shared" si="19"/>
        <v>1.1672709999999999</v>
      </c>
      <c r="J32" s="1615">
        <f t="shared" si="20"/>
        <v>1.4188959999999999</v>
      </c>
      <c r="K32" s="1615">
        <f t="shared" si="21"/>
        <v>1.270605</v>
      </c>
      <c r="L32" s="1615">
        <f t="shared" si="22"/>
        <v>1.1307800000000001</v>
      </c>
      <c r="M32" s="1615">
        <f t="shared" si="23"/>
        <v>1.1420439999999998</v>
      </c>
      <c r="N32" s="1615">
        <f t="shared" si="24"/>
        <v>1.1433879999999998</v>
      </c>
      <c r="O32" s="1615">
        <f t="shared" si="25"/>
        <v>1.2575230000000002</v>
      </c>
      <c r="P32" s="1616">
        <f t="shared" si="12"/>
        <v>13.557493000000001</v>
      </c>
      <c r="Q32" s="112"/>
      <c r="R32" s="1455" t="s">
        <v>1475</v>
      </c>
      <c r="S32" s="1455">
        <v>0.67850100000000002</v>
      </c>
      <c r="T32" s="1455">
        <v>0.80175900000000011</v>
      </c>
      <c r="U32" s="1455">
        <v>1.1668370000000001</v>
      </c>
      <c r="V32" s="1455">
        <v>1.129653</v>
      </c>
      <c r="W32" s="1455">
        <v>1.2502360000000001</v>
      </c>
      <c r="X32" s="1455">
        <v>1.1672709999999999</v>
      </c>
      <c r="Y32" s="1455">
        <v>1.4188959999999999</v>
      </c>
      <c r="Z32" s="1455">
        <v>1.270605</v>
      </c>
      <c r="AA32" s="1455">
        <v>1.1307800000000001</v>
      </c>
      <c r="AB32" s="1455">
        <v>1.1420439999999998</v>
      </c>
      <c r="AC32" s="1455">
        <v>1.1433879999999998</v>
      </c>
      <c r="AD32" s="1455">
        <v>1.2575230000000002</v>
      </c>
      <c r="AE32" s="1455">
        <v>13.557493000000001</v>
      </c>
    </row>
    <row r="33" spans="1:31" ht="20.25" customHeight="1" x14ac:dyDescent="0.25">
      <c r="A33" s="66"/>
      <c r="B33" s="65">
        <f t="shared" si="26"/>
        <v>27</v>
      </c>
      <c r="C33" s="757" t="str">
        <f t="shared" si="13"/>
        <v>Electroperú S. A.</v>
      </c>
      <c r="D33" s="1615">
        <f t="shared" si="14"/>
        <v>631.95832599999994</v>
      </c>
      <c r="E33" s="1615">
        <f t="shared" si="15"/>
        <v>537.531249</v>
      </c>
      <c r="F33" s="1615">
        <f t="shared" si="16"/>
        <v>578.28590000000008</v>
      </c>
      <c r="G33" s="1615">
        <f t="shared" si="17"/>
        <v>566.27036999999996</v>
      </c>
      <c r="H33" s="1615">
        <f t="shared" si="18"/>
        <v>610.155036</v>
      </c>
      <c r="I33" s="1615">
        <f t="shared" si="19"/>
        <v>604.85600899999997</v>
      </c>
      <c r="J33" s="1615">
        <f t="shared" si="20"/>
        <v>619.89949100000001</v>
      </c>
      <c r="K33" s="1615">
        <f t="shared" si="21"/>
        <v>588.76578899999993</v>
      </c>
      <c r="L33" s="1615">
        <f t="shared" si="22"/>
        <v>571.5606939999999</v>
      </c>
      <c r="M33" s="1615">
        <f t="shared" si="23"/>
        <v>605.79122600000005</v>
      </c>
      <c r="N33" s="1615">
        <f t="shared" si="24"/>
        <v>495.86344899999995</v>
      </c>
      <c r="O33" s="1615">
        <f t="shared" si="25"/>
        <v>573.34540300000003</v>
      </c>
      <c r="P33" s="1616">
        <f t="shared" si="12"/>
        <v>6984.2829420000007</v>
      </c>
      <c r="Q33" s="112"/>
      <c r="R33" s="1455" t="s">
        <v>38</v>
      </c>
      <c r="S33" s="1455">
        <v>631.95832599999994</v>
      </c>
      <c r="T33" s="1455">
        <v>537.531249</v>
      </c>
      <c r="U33" s="1455">
        <v>578.28590000000008</v>
      </c>
      <c r="V33" s="1455">
        <v>566.27036999999996</v>
      </c>
      <c r="W33" s="1455">
        <v>610.155036</v>
      </c>
      <c r="X33" s="1455">
        <v>604.85600899999997</v>
      </c>
      <c r="Y33" s="1455">
        <v>619.89949100000001</v>
      </c>
      <c r="Z33" s="1455">
        <v>588.76578899999993</v>
      </c>
      <c r="AA33" s="1455">
        <v>571.5606939999999</v>
      </c>
      <c r="AB33" s="1455">
        <v>605.79122600000005</v>
      </c>
      <c r="AC33" s="1455">
        <v>495.86344899999995</v>
      </c>
      <c r="AD33" s="1455">
        <v>573.34540300000003</v>
      </c>
      <c r="AE33" s="1455">
        <v>6984.2829420000007</v>
      </c>
    </row>
    <row r="34" spans="1:31" ht="20.25" customHeight="1" x14ac:dyDescent="0.25">
      <c r="A34" s="66"/>
      <c r="B34" s="65">
        <f t="shared" si="26"/>
        <v>28</v>
      </c>
      <c r="C34" s="757" t="str">
        <f t="shared" si="13"/>
        <v>Emp. de Generación Eléctrica de Arequipa S. A.</v>
      </c>
      <c r="D34" s="1615">
        <f t="shared" si="14"/>
        <v>92.857777999999996</v>
      </c>
      <c r="E34" s="1615">
        <f t="shared" si="15"/>
        <v>102.48409700000001</v>
      </c>
      <c r="F34" s="1615">
        <f t="shared" si="16"/>
        <v>126.779932</v>
      </c>
      <c r="G34" s="1615">
        <f t="shared" si="17"/>
        <v>104.87521800000002</v>
      </c>
      <c r="H34" s="1615">
        <f t="shared" si="18"/>
        <v>73.28198900000001</v>
      </c>
      <c r="I34" s="1615">
        <f t="shared" si="19"/>
        <v>70.159469000000001</v>
      </c>
      <c r="J34" s="1615">
        <f t="shared" si="20"/>
        <v>72.200471000000007</v>
      </c>
      <c r="K34" s="1615">
        <f t="shared" si="21"/>
        <v>72.09747200000001</v>
      </c>
      <c r="L34" s="1615">
        <f t="shared" si="22"/>
        <v>73.574092000000007</v>
      </c>
      <c r="M34" s="1615">
        <f t="shared" si="23"/>
        <v>78.280372</v>
      </c>
      <c r="N34" s="1615">
        <f t="shared" si="24"/>
        <v>74.674734000000015</v>
      </c>
      <c r="O34" s="1615">
        <f t="shared" si="25"/>
        <v>82.686959000000002</v>
      </c>
      <c r="P34" s="1616">
        <f t="shared" si="12"/>
        <v>1023.952583</v>
      </c>
      <c r="Q34" s="112"/>
      <c r="R34" s="1455" t="s">
        <v>40</v>
      </c>
      <c r="S34" s="1455">
        <v>92.857777999999996</v>
      </c>
      <c r="T34" s="1455">
        <v>102.48409700000001</v>
      </c>
      <c r="U34" s="1455">
        <v>126.779932</v>
      </c>
      <c r="V34" s="1455">
        <v>104.87521800000002</v>
      </c>
      <c r="W34" s="1455">
        <v>73.28198900000001</v>
      </c>
      <c r="X34" s="1455">
        <v>70.159469000000001</v>
      </c>
      <c r="Y34" s="1455">
        <v>72.200471000000007</v>
      </c>
      <c r="Z34" s="1455">
        <v>72.09747200000001</v>
      </c>
      <c r="AA34" s="1455">
        <v>73.574092000000007</v>
      </c>
      <c r="AB34" s="1455">
        <v>78.280372</v>
      </c>
      <c r="AC34" s="1455">
        <v>74.674734000000015</v>
      </c>
      <c r="AD34" s="1455">
        <v>82.686959000000002</v>
      </c>
      <c r="AE34" s="1455">
        <v>1023.952583</v>
      </c>
    </row>
    <row r="35" spans="1:31" ht="20.25" customHeight="1" x14ac:dyDescent="0.25">
      <c r="A35" s="66"/>
      <c r="B35" s="65">
        <f t="shared" si="26"/>
        <v>29</v>
      </c>
      <c r="C35" s="757" t="str">
        <f t="shared" si="13"/>
        <v>Emp. de Generación Eléctrica del Sur S. A.</v>
      </c>
      <c r="D35" s="1615">
        <f t="shared" si="14"/>
        <v>12.247147</v>
      </c>
      <c r="E35" s="1615">
        <f t="shared" si="15"/>
        <v>12.258946999999999</v>
      </c>
      <c r="F35" s="1615">
        <f t="shared" si="16"/>
        <v>10.436583000000001</v>
      </c>
      <c r="G35" s="1615">
        <f t="shared" si="17"/>
        <v>8.9027829999999994</v>
      </c>
      <c r="H35" s="1615">
        <f t="shared" si="18"/>
        <v>9.6233590000000007</v>
      </c>
      <c r="I35" s="1615">
        <f t="shared" si="19"/>
        <v>9.6163820000000015</v>
      </c>
      <c r="J35" s="1615">
        <f t="shared" si="20"/>
        <v>9.777158</v>
      </c>
      <c r="K35" s="1615">
        <f t="shared" si="21"/>
        <v>9.5405530000000009</v>
      </c>
      <c r="L35" s="1615">
        <f t="shared" si="22"/>
        <v>9.0921510000000012</v>
      </c>
      <c r="M35" s="1615">
        <f t="shared" si="23"/>
        <v>11.816424999999999</v>
      </c>
      <c r="N35" s="1615">
        <f t="shared" si="24"/>
        <v>19.877824</v>
      </c>
      <c r="O35" s="1615">
        <f t="shared" si="25"/>
        <v>9.905463000000001</v>
      </c>
      <c r="P35" s="1616">
        <f t="shared" si="12"/>
        <v>133.094775</v>
      </c>
      <c r="Q35" s="112"/>
      <c r="R35" s="1455" t="s">
        <v>42</v>
      </c>
      <c r="S35" s="1455">
        <v>12.247147</v>
      </c>
      <c r="T35" s="1455">
        <v>12.258946999999999</v>
      </c>
      <c r="U35" s="1455">
        <v>10.436583000000001</v>
      </c>
      <c r="V35" s="1455">
        <v>8.9027829999999994</v>
      </c>
      <c r="W35" s="1455">
        <v>9.6233590000000007</v>
      </c>
      <c r="X35" s="1455">
        <v>9.6163820000000015</v>
      </c>
      <c r="Y35" s="1455">
        <v>9.777158</v>
      </c>
      <c r="Z35" s="1455">
        <v>9.5405530000000009</v>
      </c>
      <c r="AA35" s="1455">
        <v>9.0921510000000012</v>
      </c>
      <c r="AB35" s="1455">
        <v>11.816424999999999</v>
      </c>
      <c r="AC35" s="1455">
        <v>19.877824</v>
      </c>
      <c r="AD35" s="1455">
        <v>9.905463000000001</v>
      </c>
      <c r="AE35" s="1455">
        <v>133.094775</v>
      </c>
    </row>
    <row r="36" spans="1:31" ht="20.25" customHeight="1" x14ac:dyDescent="0.25">
      <c r="A36" s="66"/>
      <c r="B36" s="65">
        <f t="shared" si="26"/>
        <v>30</v>
      </c>
      <c r="C36" s="757" t="str">
        <f t="shared" si="13"/>
        <v>Emp. Gen y Comercializadora de Serv Pub de Elec. Pangoa</v>
      </c>
      <c r="D36" s="1615">
        <f t="shared" si="14"/>
        <v>0.27117000000000002</v>
      </c>
      <c r="E36" s="1615">
        <f t="shared" si="15"/>
        <v>0.24393300000000001</v>
      </c>
      <c r="F36" s="1615">
        <f t="shared" si="16"/>
        <v>0.24538199999999999</v>
      </c>
      <c r="G36" s="1615">
        <f t="shared" si="17"/>
        <v>0.23141099999999998</v>
      </c>
      <c r="H36" s="1615">
        <f t="shared" si="18"/>
        <v>0.24351</v>
      </c>
      <c r="I36" s="1615">
        <f t="shared" si="19"/>
        <v>0.22516800000000001</v>
      </c>
      <c r="J36" s="1615">
        <f t="shared" si="20"/>
        <v>0.195408</v>
      </c>
      <c r="K36" s="1615">
        <f t="shared" si="21"/>
        <v>0.18041400000000002</v>
      </c>
      <c r="L36" s="1615">
        <f t="shared" si="22"/>
        <v>0.17464199999999999</v>
      </c>
      <c r="M36" s="1615">
        <f t="shared" si="23"/>
        <v>0.17735699999999999</v>
      </c>
      <c r="N36" s="1615">
        <f t="shared" si="24"/>
        <v>0.16802400000000001</v>
      </c>
      <c r="O36" s="1615">
        <f t="shared" si="25"/>
        <v>0.20719200000000002</v>
      </c>
      <c r="P36" s="1616">
        <f t="shared" si="12"/>
        <v>2.5636110000000008</v>
      </c>
      <c r="Q36" s="112"/>
      <c r="R36" s="1455" t="s">
        <v>1313</v>
      </c>
      <c r="S36" s="1455">
        <v>0.27117000000000002</v>
      </c>
      <c r="T36" s="1455">
        <v>0.24393300000000001</v>
      </c>
      <c r="U36" s="1455">
        <v>0.24538199999999999</v>
      </c>
      <c r="V36" s="1455">
        <v>0.23141099999999998</v>
      </c>
      <c r="W36" s="1455">
        <v>0.24351</v>
      </c>
      <c r="X36" s="1455">
        <v>0.22516800000000001</v>
      </c>
      <c r="Y36" s="1455">
        <v>0.195408</v>
      </c>
      <c r="Z36" s="1455">
        <v>0.18041400000000002</v>
      </c>
      <c r="AA36" s="1455">
        <v>0.17464199999999999</v>
      </c>
      <c r="AB36" s="1455">
        <v>0.17735699999999999</v>
      </c>
      <c r="AC36" s="1455">
        <v>0.16802400000000001</v>
      </c>
      <c r="AD36" s="1455">
        <v>0.20719200000000002</v>
      </c>
      <c r="AE36" s="1455">
        <v>2.5636110000000008</v>
      </c>
    </row>
    <row r="37" spans="1:31" ht="20.25" customHeight="1" x14ac:dyDescent="0.25">
      <c r="A37" s="66"/>
      <c r="B37" s="65">
        <f t="shared" si="26"/>
        <v>31</v>
      </c>
      <c r="C37" s="757" t="str">
        <f t="shared" si="13"/>
        <v>Empresa de Generación Eléctrica Canchayllo S.A.C.</v>
      </c>
      <c r="D37" s="1615">
        <f t="shared" si="14"/>
        <v>2.409233</v>
      </c>
      <c r="E37" s="1615">
        <f t="shared" si="15"/>
        <v>3.4594749999999999</v>
      </c>
      <c r="F37" s="1615">
        <f t="shared" si="16"/>
        <v>3.5931090000000001</v>
      </c>
      <c r="G37" s="1615">
        <f t="shared" si="17"/>
        <v>2.999717</v>
      </c>
      <c r="H37" s="1615">
        <f t="shared" si="18"/>
        <v>3.3361540000000001</v>
      </c>
      <c r="I37" s="1615">
        <f t="shared" si="19"/>
        <v>2.126404</v>
      </c>
      <c r="J37" s="1615">
        <f t="shared" si="20"/>
        <v>1.416628</v>
      </c>
      <c r="K37" s="1615">
        <f t="shared" si="21"/>
        <v>3.578668</v>
      </c>
      <c r="L37" s="1615">
        <f t="shared" si="22"/>
        <v>3.4181210000000002</v>
      </c>
      <c r="M37" s="1615">
        <f t="shared" si="23"/>
        <v>3.6143529999999999</v>
      </c>
      <c r="N37" s="1615">
        <f t="shared" si="24"/>
        <v>2.2056390000000001</v>
      </c>
      <c r="O37" s="1615">
        <f t="shared" si="25"/>
        <v>1.728637</v>
      </c>
      <c r="P37" s="1616">
        <f t="shared" si="12"/>
        <v>33.886138000000003</v>
      </c>
      <c r="Q37" s="112"/>
      <c r="R37" s="1455" t="s">
        <v>46</v>
      </c>
      <c r="S37" s="1455">
        <v>2.409233</v>
      </c>
      <c r="T37" s="1455">
        <v>3.4594749999999999</v>
      </c>
      <c r="U37" s="1455">
        <v>3.5931090000000001</v>
      </c>
      <c r="V37" s="1455">
        <v>2.999717</v>
      </c>
      <c r="W37" s="1455">
        <v>3.3361540000000001</v>
      </c>
      <c r="X37" s="1455">
        <v>2.126404</v>
      </c>
      <c r="Y37" s="1455">
        <v>1.416628</v>
      </c>
      <c r="Z37" s="1455">
        <v>3.578668</v>
      </c>
      <c r="AA37" s="1455">
        <v>3.4181210000000002</v>
      </c>
      <c r="AB37" s="1455">
        <v>3.6143529999999999</v>
      </c>
      <c r="AC37" s="1455">
        <v>2.2056390000000001</v>
      </c>
      <c r="AD37" s="1455">
        <v>1.728637</v>
      </c>
      <c r="AE37" s="1455">
        <v>33.886138000000003</v>
      </c>
    </row>
    <row r="38" spans="1:31" ht="20.25" customHeight="1" x14ac:dyDescent="0.25">
      <c r="A38" s="66"/>
      <c r="B38" s="65">
        <f t="shared" si="26"/>
        <v>32</v>
      </c>
      <c r="C38" s="757" t="str">
        <f t="shared" si="13"/>
        <v>Empresa de Generación Eléctrica Junín S.A.C.</v>
      </c>
      <c r="D38" s="1615">
        <f t="shared" si="14"/>
        <v>49.840946000000017</v>
      </c>
      <c r="E38" s="1615">
        <f t="shared" si="15"/>
        <v>48.110565999999999</v>
      </c>
      <c r="F38" s="1615">
        <f t="shared" si="16"/>
        <v>50.187933999999998</v>
      </c>
      <c r="G38" s="1615">
        <f t="shared" si="17"/>
        <v>45.181956</v>
      </c>
      <c r="H38" s="1615">
        <f t="shared" si="18"/>
        <v>33.125392000000005</v>
      </c>
      <c r="I38" s="1615">
        <f t="shared" si="19"/>
        <v>18.137181999999999</v>
      </c>
      <c r="J38" s="1615">
        <f t="shared" si="20"/>
        <v>11.577543999999998</v>
      </c>
      <c r="K38" s="1615">
        <f t="shared" si="21"/>
        <v>9.1792139999999982</v>
      </c>
      <c r="L38" s="1615">
        <f t="shared" si="22"/>
        <v>9.170966</v>
      </c>
      <c r="M38" s="1615">
        <f t="shared" si="23"/>
        <v>14.127885999999998</v>
      </c>
      <c r="N38" s="1615">
        <f t="shared" si="24"/>
        <v>11.24625</v>
      </c>
      <c r="O38" s="1615">
        <f t="shared" si="25"/>
        <v>34.391565999999997</v>
      </c>
      <c r="P38" s="1616">
        <f t="shared" si="12"/>
        <v>334.27740200000005</v>
      </c>
      <c r="Q38" s="112"/>
      <c r="R38" s="1455" t="s">
        <v>48</v>
      </c>
      <c r="S38" s="1455">
        <v>49.840946000000017</v>
      </c>
      <c r="T38" s="1455">
        <v>48.110565999999999</v>
      </c>
      <c r="U38" s="1455">
        <v>50.187933999999998</v>
      </c>
      <c r="V38" s="1455">
        <v>45.181956</v>
      </c>
      <c r="W38" s="1455">
        <v>33.125392000000005</v>
      </c>
      <c r="X38" s="1455">
        <v>18.137181999999999</v>
      </c>
      <c r="Y38" s="1455">
        <v>11.577543999999998</v>
      </c>
      <c r="Z38" s="1455">
        <v>9.1792139999999982</v>
      </c>
      <c r="AA38" s="1455">
        <v>9.170966</v>
      </c>
      <c r="AB38" s="1455">
        <v>14.127885999999998</v>
      </c>
      <c r="AC38" s="1455">
        <v>11.24625</v>
      </c>
      <c r="AD38" s="1455">
        <v>34.391565999999997</v>
      </c>
      <c r="AE38" s="1455">
        <v>334.27740200000005</v>
      </c>
    </row>
    <row r="39" spans="1:31" ht="20.25" customHeight="1" x14ac:dyDescent="0.25">
      <c r="A39" s="66"/>
      <c r="B39" s="65">
        <f t="shared" si="26"/>
        <v>33</v>
      </c>
      <c r="C39" s="757" t="str">
        <f t="shared" si="13"/>
        <v>Empresa de Generacion Electrica Machupicchu S.A.</v>
      </c>
      <c r="D39" s="1615">
        <f t="shared" si="14"/>
        <v>119.167239</v>
      </c>
      <c r="E39" s="1615">
        <f t="shared" si="15"/>
        <v>108.709226</v>
      </c>
      <c r="F39" s="1615">
        <f t="shared" si="16"/>
        <v>92.068668000000002</v>
      </c>
      <c r="G39" s="1615">
        <f t="shared" si="17"/>
        <v>57.983566000000003</v>
      </c>
      <c r="H39" s="1615">
        <f t="shared" si="18"/>
        <v>106.541799</v>
      </c>
      <c r="I39" s="1615">
        <f t="shared" si="19"/>
        <v>112.71339999999999</v>
      </c>
      <c r="J39" s="1615">
        <f t="shared" si="20"/>
        <v>92.219922999999994</v>
      </c>
      <c r="K39" s="1615">
        <f t="shared" si="21"/>
        <v>81.919972999999999</v>
      </c>
      <c r="L39" s="1615">
        <f t="shared" si="22"/>
        <v>82.976570999999993</v>
      </c>
      <c r="M39" s="1615">
        <f t="shared" si="23"/>
        <v>101.10223199999999</v>
      </c>
      <c r="N39" s="1615">
        <f t="shared" si="24"/>
        <v>96.921250999999984</v>
      </c>
      <c r="O39" s="1615">
        <f t="shared" si="25"/>
        <v>120.73721500000001</v>
      </c>
      <c r="P39" s="1616">
        <f t="shared" si="12"/>
        <v>1173.0610630000001</v>
      </c>
      <c r="Q39" s="112"/>
      <c r="R39" s="1455" t="s">
        <v>1503</v>
      </c>
      <c r="S39" s="1455">
        <v>119.167239</v>
      </c>
      <c r="T39" s="1455">
        <v>108.709226</v>
      </c>
      <c r="U39" s="1455">
        <v>92.068668000000002</v>
      </c>
      <c r="V39" s="1455">
        <v>57.983566000000003</v>
      </c>
      <c r="W39" s="1455">
        <v>106.541799</v>
      </c>
      <c r="X39" s="1455">
        <v>112.71339999999999</v>
      </c>
      <c r="Y39" s="1455">
        <v>92.219922999999994</v>
      </c>
      <c r="Z39" s="1455">
        <v>81.919972999999999</v>
      </c>
      <c r="AA39" s="1455">
        <v>82.976570999999993</v>
      </c>
      <c r="AB39" s="1455">
        <v>101.10223199999999</v>
      </c>
      <c r="AC39" s="1455">
        <v>96.921250999999984</v>
      </c>
      <c r="AD39" s="1455">
        <v>120.73721500000001</v>
      </c>
      <c r="AE39" s="1455">
        <v>1173.0610630000001</v>
      </c>
    </row>
    <row r="40" spans="1:31" ht="20.25" customHeight="1" x14ac:dyDescent="0.25">
      <c r="A40" s="66"/>
      <c r="B40" s="65">
        <f t="shared" si="26"/>
        <v>34</v>
      </c>
      <c r="C40" s="757" t="str">
        <f t="shared" si="13"/>
        <v>Empresa de Generación Eléctrica Rio Baños S.A.C.</v>
      </c>
      <c r="D40" s="1615">
        <f t="shared" si="14"/>
        <v>12.499722999999999</v>
      </c>
      <c r="E40" s="1615">
        <f t="shared" si="15"/>
        <v>13.379778999999999</v>
      </c>
      <c r="F40" s="1615">
        <f t="shared" si="16"/>
        <v>14.782164000000002</v>
      </c>
      <c r="G40" s="1615">
        <f t="shared" si="17"/>
        <v>14.294483</v>
      </c>
      <c r="H40" s="1615">
        <f t="shared" si="18"/>
        <v>14.665154999999999</v>
      </c>
      <c r="I40" s="1615">
        <f t="shared" si="19"/>
        <v>9.5612680000000001</v>
      </c>
      <c r="J40" s="1615">
        <f t="shared" si="20"/>
        <v>7.688822</v>
      </c>
      <c r="K40" s="1615">
        <f t="shared" si="21"/>
        <v>7.5002700000000004</v>
      </c>
      <c r="L40" s="1615">
        <f t="shared" si="22"/>
        <v>7.7432569999999998</v>
      </c>
      <c r="M40" s="1615">
        <f t="shared" si="23"/>
        <v>8.2396309999999993</v>
      </c>
      <c r="N40" s="1615">
        <f t="shared" si="24"/>
        <v>7.3958700000000004</v>
      </c>
      <c r="O40" s="1615">
        <f t="shared" si="25"/>
        <v>13.542619999999999</v>
      </c>
      <c r="P40" s="1616">
        <f t="shared" si="12"/>
        <v>131.29304200000001</v>
      </c>
      <c r="Q40" s="112"/>
      <c r="R40" s="1455" t="s">
        <v>989</v>
      </c>
      <c r="S40" s="1455">
        <v>12.499722999999999</v>
      </c>
      <c r="T40" s="1455">
        <v>13.379778999999999</v>
      </c>
      <c r="U40" s="1455">
        <v>14.782164000000002</v>
      </c>
      <c r="V40" s="1455">
        <v>14.294483</v>
      </c>
      <c r="W40" s="1455">
        <v>14.665154999999999</v>
      </c>
      <c r="X40" s="1455">
        <v>9.5612680000000001</v>
      </c>
      <c r="Y40" s="1455">
        <v>7.688822</v>
      </c>
      <c r="Z40" s="1455">
        <v>7.5002700000000004</v>
      </c>
      <c r="AA40" s="1455">
        <v>7.7432569999999998</v>
      </c>
      <c r="AB40" s="1455">
        <v>8.2396309999999993</v>
      </c>
      <c r="AC40" s="1455">
        <v>7.3958700000000004</v>
      </c>
      <c r="AD40" s="1455">
        <v>13.542619999999999</v>
      </c>
      <c r="AE40" s="1455">
        <v>131.29304200000001</v>
      </c>
    </row>
    <row r="41" spans="1:31" ht="20.25" customHeight="1" x14ac:dyDescent="0.25">
      <c r="A41" s="66"/>
      <c r="B41" s="65">
        <f t="shared" si="26"/>
        <v>35</v>
      </c>
      <c r="C41" s="757" t="str">
        <f t="shared" si="13"/>
        <v>Empresa de Generación Eléctrica San Gabán S. A.</v>
      </c>
      <c r="D41" s="1615">
        <f t="shared" si="14"/>
        <v>80.038945000000012</v>
      </c>
      <c r="E41" s="1615">
        <f t="shared" si="15"/>
        <v>75.294635999999997</v>
      </c>
      <c r="F41" s="1615">
        <f t="shared" si="16"/>
        <v>66.23291900000001</v>
      </c>
      <c r="G41" s="1615">
        <f t="shared" si="17"/>
        <v>53.38109</v>
      </c>
      <c r="H41" s="1615">
        <f t="shared" si="18"/>
        <v>68.637568999999999</v>
      </c>
      <c r="I41" s="1615">
        <f t="shared" si="19"/>
        <v>50.641499000000003</v>
      </c>
      <c r="J41" s="1615">
        <f t="shared" si="20"/>
        <v>41.121345000000005</v>
      </c>
      <c r="K41" s="1615">
        <f t="shared" si="21"/>
        <v>64.829373000000004</v>
      </c>
      <c r="L41" s="1615">
        <f t="shared" si="22"/>
        <v>58.803027</v>
      </c>
      <c r="M41" s="1615">
        <f t="shared" si="23"/>
        <v>53.564943</v>
      </c>
      <c r="N41" s="1615">
        <f t="shared" si="24"/>
        <v>44.634439</v>
      </c>
      <c r="O41" s="1615">
        <f t="shared" si="25"/>
        <v>73.615049999999997</v>
      </c>
      <c r="P41" s="1616">
        <f t="shared" si="12"/>
        <v>730.79483500000003</v>
      </c>
      <c r="Q41" s="112"/>
      <c r="R41" s="1455" t="s">
        <v>50</v>
      </c>
      <c r="S41" s="1455">
        <v>80.038945000000012</v>
      </c>
      <c r="T41" s="1455">
        <v>75.294635999999997</v>
      </c>
      <c r="U41" s="1455">
        <v>66.23291900000001</v>
      </c>
      <c r="V41" s="1455">
        <v>53.38109</v>
      </c>
      <c r="W41" s="1455">
        <v>68.637568999999999</v>
      </c>
      <c r="X41" s="1455">
        <v>50.641499000000003</v>
      </c>
      <c r="Y41" s="1455">
        <v>41.121345000000005</v>
      </c>
      <c r="Z41" s="1455">
        <v>64.829373000000004</v>
      </c>
      <c r="AA41" s="1455">
        <v>58.803027</v>
      </c>
      <c r="AB41" s="1455">
        <v>53.564943</v>
      </c>
      <c r="AC41" s="1455">
        <v>44.634439</v>
      </c>
      <c r="AD41" s="1455">
        <v>73.615049999999997</v>
      </c>
      <c r="AE41" s="1455">
        <v>730.79483500000003</v>
      </c>
    </row>
    <row r="42" spans="1:31" ht="20.25" customHeight="1" x14ac:dyDescent="0.25">
      <c r="A42" s="66"/>
      <c r="B42" s="65">
        <f t="shared" si="26"/>
        <v>36</v>
      </c>
      <c r="C42" s="757" t="str">
        <f t="shared" si="13"/>
        <v>Empresa de Generación Eléctrica Santa Ana S.R.L.</v>
      </c>
      <c r="D42" s="1615">
        <f t="shared" si="14"/>
        <v>14.664494000000001</v>
      </c>
      <c r="E42" s="1615">
        <f t="shared" si="15"/>
        <v>13.620825999999999</v>
      </c>
      <c r="F42" s="1615">
        <f t="shared" si="16"/>
        <v>14.386837999999999</v>
      </c>
      <c r="G42" s="1615">
        <f t="shared" si="17"/>
        <v>14.072215</v>
      </c>
      <c r="H42" s="1615">
        <f t="shared" si="18"/>
        <v>14.870884</v>
      </c>
      <c r="I42" s="1615">
        <f t="shared" si="19"/>
        <v>14.400862</v>
      </c>
      <c r="J42" s="1615">
        <f t="shared" si="20"/>
        <v>14.841792</v>
      </c>
      <c r="K42" s="1615">
        <f t="shared" si="21"/>
        <v>12.573861999999998</v>
      </c>
      <c r="L42" s="1615">
        <f t="shared" si="22"/>
        <v>12.118402</v>
      </c>
      <c r="M42" s="1615">
        <f t="shared" si="23"/>
        <v>11.088194</v>
      </c>
      <c r="N42" s="1615">
        <f t="shared" si="24"/>
        <v>12.190293</v>
      </c>
      <c r="O42" s="1615">
        <f t="shared" si="25"/>
        <v>14.853014999999999</v>
      </c>
      <c r="P42" s="1616">
        <f t="shared" si="12"/>
        <v>163.68167699999998</v>
      </c>
      <c r="Q42" s="112"/>
      <c r="R42" s="1455" t="s">
        <v>1530</v>
      </c>
      <c r="S42" s="1455">
        <v>14.664494000000001</v>
      </c>
      <c r="T42" s="1455">
        <v>13.620825999999999</v>
      </c>
      <c r="U42" s="1455">
        <v>14.386837999999999</v>
      </c>
      <c r="V42" s="1455">
        <v>14.072215</v>
      </c>
      <c r="W42" s="1455">
        <v>14.870884</v>
      </c>
      <c r="X42" s="1455">
        <v>14.400862</v>
      </c>
      <c r="Y42" s="1455">
        <v>14.841792</v>
      </c>
      <c r="Z42" s="1455">
        <v>12.573861999999998</v>
      </c>
      <c r="AA42" s="1455">
        <v>12.118402</v>
      </c>
      <c r="AB42" s="1455">
        <v>11.088194</v>
      </c>
      <c r="AC42" s="1455">
        <v>12.190293</v>
      </c>
      <c r="AD42" s="1455">
        <v>14.853014999999999</v>
      </c>
      <c r="AE42" s="1455">
        <v>163.68167699999998</v>
      </c>
    </row>
    <row r="43" spans="1:31" ht="20.25" customHeight="1" x14ac:dyDescent="0.25">
      <c r="A43" s="66"/>
      <c r="B43" s="65">
        <f t="shared" si="26"/>
        <v>37</v>
      </c>
      <c r="C43" s="757" t="str">
        <f t="shared" si="13"/>
        <v>Empresa de Generación Huallaga S.A.</v>
      </c>
      <c r="D43" s="1615">
        <f t="shared" si="14"/>
        <v>336.79004099999992</v>
      </c>
      <c r="E43" s="1615">
        <f t="shared" si="15"/>
        <v>314.32902300000001</v>
      </c>
      <c r="F43" s="1615">
        <f t="shared" si="16"/>
        <v>258.05347499999999</v>
      </c>
      <c r="G43" s="1615">
        <f t="shared" si="17"/>
        <v>189.78454099999999</v>
      </c>
      <c r="H43" s="1615">
        <f t="shared" si="18"/>
        <v>199.03248600000001</v>
      </c>
      <c r="I43" s="1615">
        <f t="shared" si="19"/>
        <v>99.662384000000003</v>
      </c>
      <c r="J43" s="1615">
        <f t="shared" si="20"/>
        <v>71.363217000000006</v>
      </c>
      <c r="K43" s="1615">
        <f t="shared" si="21"/>
        <v>47.670724</v>
      </c>
      <c r="L43" s="1615">
        <f t="shared" si="22"/>
        <v>43.769598999999992</v>
      </c>
      <c r="M43" s="1615">
        <f t="shared" si="23"/>
        <v>73.771571999999992</v>
      </c>
      <c r="N43" s="1615">
        <f t="shared" si="24"/>
        <v>52.649372</v>
      </c>
      <c r="O43" s="1615">
        <f t="shared" si="25"/>
        <v>196.95824500000001</v>
      </c>
      <c r="P43" s="1616">
        <f t="shared" si="12"/>
        <v>1883.8346790000001</v>
      </c>
      <c r="Q43" s="112"/>
      <c r="R43" s="1455" t="s">
        <v>990</v>
      </c>
      <c r="S43" s="1455">
        <v>336.79004099999992</v>
      </c>
      <c r="T43" s="1455">
        <v>314.32902300000001</v>
      </c>
      <c r="U43" s="1455">
        <v>258.05347499999999</v>
      </c>
      <c r="V43" s="1455">
        <v>189.78454099999999</v>
      </c>
      <c r="W43" s="1455">
        <v>199.03248600000001</v>
      </c>
      <c r="X43" s="1455">
        <v>99.662384000000003</v>
      </c>
      <c r="Y43" s="1455">
        <v>71.363217000000006</v>
      </c>
      <c r="Z43" s="1455">
        <v>47.670724</v>
      </c>
      <c r="AA43" s="1455">
        <v>43.769598999999992</v>
      </c>
      <c r="AB43" s="1455">
        <v>73.771571999999992</v>
      </c>
      <c r="AC43" s="1455">
        <v>52.649372</v>
      </c>
      <c r="AD43" s="1455">
        <v>196.95824500000001</v>
      </c>
      <c r="AE43" s="1455">
        <v>1883.8346790000001</v>
      </c>
    </row>
    <row r="44" spans="1:31" ht="20.25" customHeight="1" x14ac:dyDescent="0.25">
      <c r="A44" s="66"/>
      <c r="B44" s="65">
        <f t="shared" si="26"/>
        <v>38</v>
      </c>
      <c r="C44" s="757" t="str">
        <f t="shared" si="13"/>
        <v>Empresa de Generación Huanza S.A.</v>
      </c>
      <c r="D44" s="1615">
        <f t="shared" si="14"/>
        <v>28.523641000000001</v>
      </c>
      <c r="E44" s="1615">
        <f t="shared" si="15"/>
        <v>29.581550999999997</v>
      </c>
      <c r="F44" s="1615">
        <f t="shared" si="16"/>
        <v>33.626775000000002</v>
      </c>
      <c r="G44" s="1615">
        <f t="shared" si="17"/>
        <v>36.625308000000004</v>
      </c>
      <c r="H44" s="1615">
        <f t="shared" si="18"/>
        <v>36.390899999999995</v>
      </c>
      <c r="I44" s="1615">
        <f t="shared" si="19"/>
        <v>37.451676000000006</v>
      </c>
      <c r="J44" s="1615">
        <f t="shared" si="20"/>
        <v>36.881331000000003</v>
      </c>
      <c r="K44" s="1615">
        <f t="shared" si="21"/>
        <v>34.007778000000002</v>
      </c>
      <c r="L44" s="1615">
        <f t="shared" si="22"/>
        <v>35.159424000000001</v>
      </c>
      <c r="M44" s="1615">
        <f t="shared" si="23"/>
        <v>42.749848</v>
      </c>
      <c r="N44" s="1615">
        <f t="shared" si="24"/>
        <v>47.661540000000002</v>
      </c>
      <c r="O44" s="1615">
        <f t="shared" si="25"/>
        <v>27.037824999999998</v>
      </c>
      <c r="P44" s="1616">
        <f t="shared" si="12"/>
        <v>425.69759700000003</v>
      </c>
      <c r="Q44" s="112"/>
      <c r="R44" s="1455" t="s">
        <v>52</v>
      </c>
      <c r="S44" s="1455">
        <v>28.523641000000001</v>
      </c>
      <c r="T44" s="1455">
        <v>29.581550999999997</v>
      </c>
      <c r="U44" s="1455">
        <v>33.626775000000002</v>
      </c>
      <c r="V44" s="1455">
        <v>36.625308000000004</v>
      </c>
      <c r="W44" s="1455">
        <v>36.390899999999995</v>
      </c>
      <c r="X44" s="1455">
        <v>37.451676000000006</v>
      </c>
      <c r="Y44" s="1455">
        <v>36.881331000000003</v>
      </c>
      <c r="Z44" s="1455">
        <v>34.007778000000002</v>
      </c>
      <c r="AA44" s="1455">
        <v>35.159424000000001</v>
      </c>
      <c r="AB44" s="1455">
        <v>42.749848</v>
      </c>
      <c r="AC44" s="1455">
        <v>47.661540000000002</v>
      </c>
      <c r="AD44" s="1455">
        <v>27.037824999999998</v>
      </c>
      <c r="AE44" s="1455">
        <v>425.69759700000003</v>
      </c>
    </row>
    <row r="45" spans="1:31" ht="20.25" customHeight="1" x14ac:dyDescent="0.25">
      <c r="A45" s="66"/>
      <c r="B45" s="65">
        <f t="shared" si="26"/>
        <v>39</v>
      </c>
      <c r="C45" s="757" t="str">
        <f t="shared" si="13"/>
        <v>Empresa de Interés Local Hidroeléctrica S.A. de Chacas</v>
      </c>
      <c r="D45" s="1615">
        <f t="shared" si="14"/>
        <v>0.29804200000000003</v>
      </c>
      <c r="E45" s="1615">
        <f t="shared" si="15"/>
        <v>0.27613500000000002</v>
      </c>
      <c r="F45" s="1615">
        <f t="shared" si="16"/>
        <v>0.29194999999999999</v>
      </c>
      <c r="G45" s="1615">
        <f t="shared" si="17"/>
        <v>0.26966800000000002</v>
      </c>
      <c r="H45" s="1615">
        <f t="shared" si="18"/>
        <v>0.291877</v>
      </c>
      <c r="I45" s="1615">
        <f t="shared" si="19"/>
        <v>0.29584900000000003</v>
      </c>
      <c r="J45" s="1615">
        <f t="shared" si="20"/>
        <v>0.30598500000000001</v>
      </c>
      <c r="K45" s="1615">
        <f t="shared" si="21"/>
        <v>0.33891000000000004</v>
      </c>
      <c r="L45" s="1615">
        <f t="shared" si="22"/>
        <v>0.34390100000000001</v>
      </c>
      <c r="M45" s="1615">
        <f t="shared" si="23"/>
        <v>0.36282999999999999</v>
      </c>
      <c r="N45" s="1615">
        <f t="shared" si="24"/>
        <v>0.32993899999999998</v>
      </c>
      <c r="O45" s="1615">
        <f t="shared" si="25"/>
        <v>0.34021399999999996</v>
      </c>
      <c r="P45" s="1616">
        <f t="shared" si="12"/>
        <v>3.7452999999999994</v>
      </c>
      <c r="Q45" s="112"/>
      <c r="R45" s="1455" t="s">
        <v>1136</v>
      </c>
      <c r="S45" s="1455">
        <v>0.29804200000000003</v>
      </c>
      <c r="T45" s="1455">
        <v>0.27613500000000002</v>
      </c>
      <c r="U45" s="1455">
        <v>0.29194999999999999</v>
      </c>
      <c r="V45" s="1455">
        <v>0.26966800000000002</v>
      </c>
      <c r="W45" s="1455">
        <v>0.291877</v>
      </c>
      <c r="X45" s="1455">
        <v>0.29584900000000003</v>
      </c>
      <c r="Y45" s="1455">
        <v>0.30598500000000001</v>
      </c>
      <c r="Z45" s="1455">
        <v>0.33891000000000004</v>
      </c>
      <c r="AA45" s="1455">
        <v>0.34390100000000001</v>
      </c>
      <c r="AB45" s="1455">
        <v>0.36282999999999999</v>
      </c>
      <c r="AC45" s="1455">
        <v>0.32993899999999998</v>
      </c>
      <c r="AD45" s="1455">
        <v>0.34021399999999996</v>
      </c>
      <c r="AE45" s="1455">
        <v>3.7452999999999994</v>
      </c>
    </row>
    <row r="46" spans="1:31" ht="20.25" customHeight="1" x14ac:dyDescent="0.25">
      <c r="A46" s="66"/>
      <c r="B46" s="65">
        <f t="shared" si="26"/>
        <v>40</v>
      </c>
      <c r="C46" s="757" t="str">
        <f t="shared" si="13"/>
        <v>Empresa Eléctrica Agua Azul S.A.</v>
      </c>
      <c r="D46" s="1615">
        <f t="shared" si="14"/>
        <v>13.398528000000001</v>
      </c>
      <c r="E46" s="1615">
        <f t="shared" si="15"/>
        <v>12.753368999999999</v>
      </c>
      <c r="F46" s="1615">
        <f t="shared" si="16"/>
        <v>14.205003000000001</v>
      </c>
      <c r="G46" s="1615">
        <f t="shared" si="17"/>
        <v>13.599235</v>
      </c>
      <c r="H46" s="1615">
        <f t="shared" si="18"/>
        <v>9.5610689999999998</v>
      </c>
      <c r="I46" s="1615">
        <f t="shared" si="19"/>
        <v>2.5478620000000003</v>
      </c>
      <c r="J46" s="1615">
        <f t="shared" si="20"/>
        <v>3.010284</v>
      </c>
      <c r="K46" s="1615">
        <f t="shared" si="21"/>
        <v>0.89267700000000005</v>
      </c>
      <c r="L46" s="1615">
        <f t="shared" si="22"/>
        <v>0.88910199999999995</v>
      </c>
      <c r="M46" s="1615">
        <f t="shared" si="23"/>
        <v>1.4706190000000001</v>
      </c>
      <c r="N46" s="1615">
        <f t="shared" si="24"/>
        <v>4.513865</v>
      </c>
      <c r="O46" s="1615">
        <f t="shared" si="25"/>
        <v>14.530925</v>
      </c>
      <c r="P46" s="1616">
        <f t="shared" si="12"/>
        <v>91.372537999999977</v>
      </c>
      <c r="Q46" s="112"/>
      <c r="R46" s="1455" t="s">
        <v>1342</v>
      </c>
      <c r="S46" s="1455">
        <v>13.398528000000001</v>
      </c>
      <c r="T46" s="1455">
        <v>12.753368999999999</v>
      </c>
      <c r="U46" s="1455">
        <v>14.205003000000001</v>
      </c>
      <c r="V46" s="1455">
        <v>13.599235</v>
      </c>
      <c r="W46" s="1455">
        <v>9.5610689999999998</v>
      </c>
      <c r="X46" s="1455">
        <v>2.5478620000000003</v>
      </c>
      <c r="Y46" s="1455">
        <v>3.010284</v>
      </c>
      <c r="Z46" s="1455">
        <v>0.89267700000000005</v>
      </c>
      <c r="AA46" s="1455">
        <v>0.88910199999999995</v>
      </c>
      <c r="AB46" s="1455">
        <v>1.4706190000000001</v>
      </c>
      <c r="AC46" s="1455">
        <v>4.513865</v>
      </c>
      <c r="AD46" s="1455">
        <v>14.530925</v>
      </c>
      <c r="AE46" s="1455">
        <v>91.372537999999977</v>
      </c>
    </row>
    <row r="47" spans="1:31" ht="20.25" customHeight="1" x14ac:dyDescent="0.25">
      <c r="A47" s="66"/>
      <c r="B47" s="65">
        <f t="shared" si="26"/>
        <v>41</v>
      </c>
      <c r="C47" s="757" t="str">
        <f t="shared" si="13"/>
        <v>Empresa Eléctrica Rio Doble S.A.</v>
      </c>
      <c r="D47" s="1615">
        <f t="shared" si="14"/>
        <v>9.6373180000000005</v>
      </c>
      <c r="E47" s="1615">
        <f t="shared" si="15"/>
        <v>7.2902170000000002</v>
      </c>
      <c r="F47" s="1615">
        <f t="shared" si="16"/>
        <v>12.334005000000001</v>
      </c>
      <c r="G47" s="1615">
        <f t="shared" si="17"/>
        <v>13.111951999999999</v>
      </c>
      <c r="H47" s="1615">
        <f t="shared" si="18"/>
        <v>11.767827</v>
      </c>
      <c r="I47" s="1615">
        <f t="shared" si="19"/>
        <v>6.9309069999999995</v>
      </c>
      <c r="J47" s="1615">
        <f t="shared" si="20"/>
        <v>7.939743</v>
      </c>
      <c r="K47" s="1615">
        <f t="shared" si="21"/>
        <v>3.0620119999999997</v>
      </c>
      <c r="L47" s="1615">
        <f t="shared" si="22"/>
        <v>2.4753699999999998</v>
      </c>
      <c r="M47" s="1615">
        <f t="shared" si="23"/>
        <v>2.9062779999999999</v>
      </c>
      <c r="N47" s="1615">
        <f t="shared" si="24"/>
        <v>1.6509689999999999</v>
      </c>
      <c r="O47" s="1615">
        <f t="shared" si="25"/>
        <v>13.208279000000001</v>
      </c>
      <c r="P47" s="1616">
        <f t="shared" si="12"/>
        <v>92.314876999999996</v>
      </c>
      <c r="Q47" s="112"/>
      <c r="R47" s="1455" t="s">
        <v>56</v>
      </c>
      <c r="S47" s="1455">
        <v>9.6373180000000005</v>
      </c>
      <c r="T47" s="1455">
        <v>7.2902170000000002</v>
      </c>
      <c r="U47" s="1455">
        <v>12.334005000000001</v>
      </c>
      <c r="V47" s="1455">
        <v>13.111951999999999</v>
      </c>
      <c r="W47" s="1455">
        <v>11.767827</v>
      </c>
      <c r="X47" s="1455">
        <v>6.9309069999999995</v>
      </c>
      <c r="Y47" s="1455">
        <v>7.939743</v>
      </c>
      <c r="Z47" s="1455">
        <v>3.0620119999999997</v>
      </c>
      <c r="AA47" s="1455">
        <v>2.4753699999999998</v>
      </c>
      <c r="AB47" s="1455">
        <v>2.9062779999999999</v>
      </c>
      <c r="AC47" s="1455">
        <v>1.6509689999999999</v>
      </c>
      <c r="AD47" s="1455">
        <v>13.208279000000001</v>
      </c>
      <c r="AE47" s="1455">
        <v>92.314876999999996</v>
      </c>
    </row>
    <row r="48" spans="1:31" ht="20.25" customHeight="1" x14ac:dyDescent="0.25">
      <c r="A48" s="66"/>
      <c r="B48" s="65">
        <f t="shared" si="26"/>
        <v>42</v>
      </c>
      <c r="C48" s="757" t="str">
        <f t="shared" si="13"/>
        <v>Enel Distribución Perú S.A.A.</v>
      </c>
      <c r="D48" s="1615">
        <f t="shared" si="14"/>
        <v>0.32446399999999997</v>
      </c>
      <c r="E48" s="1615">
        <f t="shared" si="15"/>
        <v>0.29893999999999998</v>
      </c>
      <c r="F48" s="1615">
        <f t="shared" si="16"/>
        <v>0.35729499999999997</v>
      </c>
      <c r="G48" s="1615">
        <f t="shared" si="17"/>
        <v>0.35057399999999994</v>
      </c>
      <c r="H48" s="1615">
        <f t="shared" si="18"/>
        <v>0.29646800000000001</v>
      </c>
      <c r="I48" s="1615">
        <f t="shared" si="19"/>
        <v>0.25690000000000002</v>
      </c>
      <c r="J48" s="1615">
        <f t="shared" si="20"/>
        <v>0.29443499999999995</v>
      </c>
      <c r="K48" s="1615">
        <f t="shared" si="21"/>
        <v>0.31562299999999999</v>
      </c>
      <c r="L48" s="1615">
        <f t="shared" si="22"/>
        <v>0.31135400000000002</v>
      </c>
      <c r="M48" s="1615">
        <f t="shared" si="23"/>
        <v>0.33745400000000003</v>
      </c>
      <c r="N48" s="1615">
        <f t="shared" si="24"/>
        <v>0.33371200000000001</v>
      </c>
      <c r="O48" s="1615">
        <f t="shared" si="25"/>
        <v>0.34863099999999997</v>
      </c>
      <c r="P48" s="1616">
        <f t="shared" si="12"/>
        <v>3.82585</v>
      </c>
      <c r="Q48" s="112"/>
      <c r="R48" s="1455" t="s">
        <v>1294</v>
      </c>
      <c r="S48" s="1455">
        <v>0.32446399999999997</v>
      </c>
      <c r="T48" s="1455">
        <v>0.29893999999999998</v>
      </c>
      <c r="U48" s="1455">
        <v>0.35729499999999997</v>
      </c>
      <c r="V48" s="1455">
        <v>0.35057399999999994</v>
      </c>
      <c r="W48" s="1455">
        <v>0.29646800000000001</v>
      </c>
      <c r="X48" s="1455">
        <v>0.25690000000000002</v>
      </c>
      <c r="Y48" s="1455">
        <v>0.29443499999999995</v>
      </c>
      <c r="Z48" s="1455">
        <v>0.31562299999999999</v>
      </c>
      <c r="AA48" s="1455">
        <v>0.31135400000000002</v>
      </c>
      <c r="AB48" s="1455">
        <v>0.33745400000000003</v>
      </c>
      <c r="AC48" s="1455">
        <v>0.33371200000000001</v>
      </c>
      <c r="AD48" s="1455">
        <v>0.34863099999999997</v>
      </c>
      <c r="AE48" s="1455">
        <v>3.82585</v>
      </c>
    </row>
    <row r="49" spans="1:31" ht="20.25" customHeight="1" x14ac:dyDescent="0.25">
      <c r="A49" s="66"/>
      <c r="B49" s="65">
        <f t="shared" si="26"/>
        <v>43</v>
      </c>
      <c r="C49" s="757" t="str">
        <f t="shared" si="13"/>
        <v>Enel Generación Perú S.A.A.</v>
      </c>
      <c r="D49" s="1615">
        <f t="shared" si="14"/>
        <v>486.5337980000001</v>
      </c>
      <c r="E49" s="1615">
        <f t="shared" si="15"/>
        <v>509.27614200000011</v>
      </c>
      <c r="F49" s="1615">
        <f t="shared" si="16"/>
        <v>501.10764500000005</v>
      </c>
      <c r="G49" s="1615">
        <f t="shared" si="17"/>
        <v>293.14319599999999</v>
      </c>
      <c r="H49" s="1615">
        <f t="shared" si="18"/>
        <v>299.99635400000005</v>
      </c>
      <c r="I49" s="1615">
        <f t="shared" si="19"/>
        <v>455.57443099999995</v>
      </c>
      <c r="J49" s="1615">
        <f t="shared" si="20"/>
        <v>593.57756199999983</v>
      </c>
      <c r="K49" s="1615">
        <f t="shared" si="21"/>
        <v>605.72270300000002</v>
      </c>
      <c r="L49" s="1615">
        <f t="shared" si="22"/>
        <v>611.92048</v>
      </c>
      <c r="M49" s="1615">
        <f t="shared" si="23"/>
        <v>594.24165399999993</v>
      </c>
      <c r="N49" s="1615">
        <f t="shared" si="24"/>
        <v>715.97116099999994</v>
      </c>
      <c r="O49" s="1615">
        <f t="shared" si="25"/>
        <v>590.60046399999999</v>
      </c>
      <c r="P49" s="1616">
        <f t="shared" si="12"/>
        <v>6257.6655899999996</v>
      </c>
      <c r="Q49" s="112"/>
      <c r="R49" s="1455" t="s">
        <v>1260</v>
      </c>
      <c r="S49" s="1455">
        <v>486.5337980000001</v>
      </c>
      <c r="T49" s="1455">
        <v>509.27614200000011</v>
      </c>
      <c r="U49" s="1455">
        <v>501.10764500000005</v>
      </c>
      <c r="V49" s="1455">
        <v>293.14319599999999</v>
      </c>
      <c r="W49" s="1455">
        <v>299.99635400000005</v>
      </c>
      <c r="X49" s="1455">
        <v>455.57443099999995</v>
      </c>
      <c r="Y49" s="1455">
        <v>593.57756199999983</v>
      </c>
      <c r="Z49" s="1455">
        <v>605.72270300000002</v>
      </c>
      <c r="AA49" s="1455">
        <v>611.92048</v>
      </c>
      <c r="AB49" s="1455">
        <v>594.24165399999993</v>
      </c>
      <c r="AC49" s="1455">
        <v>715.97116099999994</v>
      </c>
      <c r="AD49" s="1455">
        <v>590.60046399999999</v>
      </c>
      <c r="AE49" s="1455">
        <v>6257.6655899999996</v>
      </c>
    </row>
    <row r="50" spans="1:31" ht="20.25" customHeight="1" x14ac:dyDescent="0.25">
      <c r="A50" s="66"/>
      <c r="B50" s="65">
        <f t="shared" si="26"/>
        <v>44</v>
      </c>
      <c r="C50" s="757" t="str">
        <f t="shared" si="13"/>
        <v>Enel Generación Piura S.A.</v>
      </c>
      <c r="D50" s="1615">
        <f t="shared" si="14"/>
        <v>54.747450000000001</v>
      </c>
      <c r="E50" s="1615">
        <f t="shared" si="15"/>
        <v>46.633769999999998</v>
      </c>
      <c r="F50" s="1615">
        <f t="shared" si="16"/>
        <v>28.289729999999999</v>
      </c>
      <c r="G50" s="1615">
        <f t="shared" si="17"/>
        <v>10.653749999999999</v>
      </c>
      <c r="H50" s="1615">
        <f t="shared" si="18"/>
        <v>25.945444000000002</v>
      </c>
      <c r="I50" s="1615">
        <f t="shared" si="19"/>
        <v>61.168154000000001</v>
      </c>
      <c r="J50" s="1615">
        <f t="shared" si="20"/>
        <v>66.227545000000006</v>
      </c>
      <c r="K50" s="1615">
        <f t="shared" si="21"/>
        <v>65.984290999999999</v>
      </c>
      <c r="L50" s="1615">
        <f t="shared" si="22"/>
        <v>63.277777</v>
      </c>
      <c r="M50" s="1615">
        <f t="shared" si="23"/>
        <v>69.921503999999999</v>
      </c>
      <c r="N50" s="1615">
        <f t="shared" si="24"/>
        <v>67.277693999999997</v>
      </c>
      <c r="O50" s="1615">
        <f t="shared" si="25"/>
        <v>63.907956999999996</v>
      </c>
      <c r="P50" s="1616">
        <f t="shared" si="12"/>
        <v>624.03506600000003</v>
      </c>
      <c r="Q50" s="112"/>
      <c r="R50" s="1455" t="s">
        <v>1366</v>
      </c>
      <c r="S50" s="1455">
        <v>54.747450000000001</v>
      </c>
      <c r="T50" s="1455">
        <v>46.633769999999998</v>
      </c>
      <c r="U50" s="1455">
        <v>28.289729999999999</v>
      </c>
      <c r="V50" s="1455">
        <v>10.653749999999999</v>
      </c>
      <c r="W50" s="1455">
        <v>25.945444000000002</v>
      </c>
      <c r="X50" s="1455">
        <v>61.168154000000001</v>
      </c>
      <c r="Y50" s="1455">
        <v>66.227545000000006</v>
      </c>
      <c r="Z50" s="1455">
        <v>65.984290999999999</v>
      </c>
      <c r="AA50" s="1455">
        <v>63.277777</v>
      </c>
      <c r="AB50" s="1455">
        <v>69.921503999999999</v>
      </c>
      <c r="AC50" s="1455">
        <v>67.277693999999997</v>
      </c>
      <c r="AD50" s="1455">
        <v>63.907956999999996</v>
      </c>
      <c r="AE50" s="1455">
        <v>624.03506600000003</v>
      </c>
    </row>
    <row r="51" spans="1:31" ht="20.25" customHeight="1" x14ac:dyDescent="0.25">
      <c r="A51" s="66"/>
      <c r="B51" s="65">
        <f t="shared" si="26"/>
        <v>45</v>
      </c>
      <c r="C51" s="757" t="str">
        <f t="shared" si="13"/>
        <v>ENEL Green Power Perú S.A.</v>
      </c>
      <c r="D51" s="1615">
        <f t="shared" si="14"/>
        <v>70.758094000000014</v>
      </c>
      <c r="E51" s="1615">
        <f t="shared" si="15"/>
        <v>69.601263000000003</v>
      </c>
      <c r="F51" s="1615">
        <f t="shared" si="16"/>
        <v>76.787376999999992</v>
      </c>
      <c r="G51" s="1615">
        <f t="shared" si="17"/>
        <v>82.609408000000002</v>
      </c>
      <c r="H51" s="1615">
        <f t="shared" si="18"/>
        <v>73.558412000000004</v>
      </c>
      <c r="I51" s="1615">
        <f t="shared" si="19"/>
        <v>88.613020999999989</v>
      </c>
      <c r="J51" s="1615">
        <f t="shared" si="20"/>
        <v>95.313500000000005</v>
      </c>
      <c r="K51" s="1615">
        <f t="shared" si="21"/>
        <v>104.20898799999999</v>
      </c>
      <c r="L51" s="1615">
        <f t="shared" si="22"/>
        <v>101.844553</v>
      </c>
      <c r="M51" s="1615">
        <f t="shared" si="23"/>
        <v>104.36426200000001</v>
      </c>
      <c r="N51" s="1615">
        <f t="shared" si="24"/>
        <v>97.891371000000007</v>
      </c>
      <c r="O51" s="1615">
        <f t="shared" si="25"/>
        <v>90.019778000000031</v>
      </c>
      <c r="P51" s="1616">
        <f t="shared" si="12"/>
        <v>1055.5700270000002</v>
      </c>
      <c r="Q51" s="112"/>
      <c r="R51" s="1455" t="s">
        <v>1449</v>
      </c>
      <c r="S51" s="1455">
        <v>70.758094000000014</v>
      </c>
      <c r="T51" s="1455">
        <v>69.601263000000003</v>
      </c>
      <c r="U51" s="1455">
        <v>76.787376999999992</v>
      </c>
      <c r="V51" s="1455">
        <v>82.609408000000002</v>
      </c>
      <c r="W51" s="1455">
        <v>73.558412000000004</v>
      </c>
      <c r="X51" s="1455">
        <v>88.613020999999989</v>
      </c>
      <c r="Y51" s="1455">
        <v>95.313500000000005</v>
      </c>
      <c r="Z51" s="1455">
        <v>104.20898799999999</v>
      </c>
      <c r="AA51" s="1455">
        <v>101.844553</v>
      </c>
      <c r="AB51" s="1455">
        <v>104.36426200000001</v>
      </c>
      <c r="AC51" s="1455">
        <v>97.891371000000007</v>
      </c>
      <c r="AD51" s="1455">
        <v>90.019778000000031</v>
      </c>
      <c r="AE51" s="1455">
        <v>1055.5700270000002</v>
      </c>
    </row>
    <row r="52" spans="1:31" ht="20.25" customHeight="1" x14ac:dyDescent="0.25">
      <c r="A52" s="66"/>
      <c r="B52" s="65">
        <f t="shared" si="26"/>
        <v>46</v>
      </c>
      <c r="C52" s="757" t="str">
        <f t="shared" si="13"/>
        <v>Energía Eólica S.A.</v>
      </c>
      <c r="D52" s="1615">
        <f t="shared" si="14"/>
        <v>39.935850000000002</v>
      </c>
      <c r="E52" s="1615">
        <f t="shared" si="15"/>
        <v>35.666559999999997</v>
      </c>
      <c r="F52" s="1615">
        <f t="shared" si="16"/>
        <v>33.95731</v>
      </c>
      <c r="G52" s="1615">
        <f t="shared" si="17"/>
        <v>42.052060000000004</v>
      </c>
      <c r="H52" s="1615">
        <f t="shared" si="18"/>
        <v>41.856470000000002</v>
      </c>
      <c r="I52" s="1615">
        <f t="shared" si="19"/>
        <v>44.720329999999997</v>
      </c>
      <c r="J52" s="1615">
        <f t="shared" si="20"/>
        <v>42.17953</v>
      </c>
      <c r="K52" s="1615">
        <f t="shared" si="21"/>
        <v>47.718209999999999</v>
      </c>
      <c r="L52" s="1615">
        <f t="shared" si="22"/>
        <v>44.83887</v>
      </c>
      <c r="M52" s="1615">
        <f t="shared" si="23"/>
        <v>45.204329999999999</v>
      </c>
      <c r="N52" s="1615">
        <f t="shared" si="24"/>
        <v>49.155760000000001</v>
      </c>
      <c r="O52" s="1615">
        <f t="shared" si="25"/>
        <v>49.089289999999991</v>
      </c>
      <c r="P52" s="1616">
        <f t="shared" si="12"/>
        <v>516.37456999999995</v>
      </c>
      <c r="Q52" s="112"/>
      <c r="R52" s="1455" t="s">
        <v>58</v>
      </c>
      <c r="S52" s="1455">
        <v>39.935850000000002</v>
      </c>
      <c r="T52" s="1455">
        <v>35.666559999999997</v>
      </c>
      <c r="U52" s="1455">
        <v>33.95731</v>
      </c>
      <c r="V52" s="1455">
        <v>42.052060000000004</v>
      </c>
      <c r="W52" s="1455">
        <v>41.856470000000002</v>
      </c>
      <c r="X52" s="1455">
        <v>44.720329999999997</v>
      </c>
      <c r="Y52" s="1455">
        <v>42.17953</v>
      </c>
      <c r="Z52" s="1455">
        <v>47.718209999999999</v>
      </c>
      <c r="AA52" s="1455">
        <v>44.83887</v>
      </c>
      <c r="AB52" s="1455">
        <v>45.204329999999999</v>
      </c>
      <c r="AC52" s="1455">
        <v>49.155760000000001</v>
      </c>
      <c r="AD52" s="1455">
        <v>49.089289999999991</v>
      </c>
      <c r="AE52" s="1455">
        <v>516.37456999999995</v>
      </c>
    </row>
    <row r="53" spans="1:31" ht="20.25" customHeight="1" x14ac:dyDescent="0.25">
      <c r="A53" s="66"/>
      <c r="B53" s="65">
        <f t="shared" si="26"/>
        <v>47</v>
      </c>
      <c r="C53" s="757" t="str">
        <f t="shared" si="13"/>
        <v>ENGIE EnergÍa Perú S.A.</v>
      </c>
      <c r="D53" s="1615">
        <f t="shared" si="14"/>
        <v>608.22090500000002</v>
      </c>
      <c r="E53" s="1615">
        <f t="shared" si="15"/>
        <v>533.115678</v>
      </c>
      <c r="F53" s="1615">
        <f t="shared" si="16"/>
        <v>390.99026899999996</v>
      </c>
      <c r="G53" s="1615">
        <f t="shared" si="17"/>
        <v>212.95330699999997</v>
      </c>
      <c r="H53" s="1615">
        <f t="shared" si="18"/>
        <v>281.787082</v>
      </c>
      <c r="I53" s="1615">
        <f t="shared" si="19"/>
        <v>577.23143900000014</v>
      </c>
      <c r="J53" s="1615">
        <f t="shared" si="20"/>
        <v>670.71925999999974</v>
      </c>
      <c r="K53" s="1615">
        <f t="shared" si="21"/>
        <v>620.89653999999996</v>
      </c>
      <c r="L53" s="1615">
        <f t="shared" si="22"/>
        <v>595.4120069999999</v>
      </c>
      <c r="M53" s="1615">
        <f t="shared" si="23"/>
        <v>690.28812200000004</v>
      </c>
      <c r="N53" s="1615">
        <f t="shared" si="24"/>
        <v>563.64495100000011</v>
      </c>
      <c r="O53" s="1615">
        <f t="shared" si="25"/>
        <v>727.050839</v>
      </c>
      <c r="P53" s="1616">
        <f t="shared" si="12"/>
        <v>6472.310399</v>
      </c>
      <c r="Q53" s="112"/>
      <c r="R53" s="1455" t="s">
        <v>1311</v>
      </c>
      <c r="S53" s="1455">
        <v>608.22090500000002</v>
      </c>
      <c r="T53" s="1455">
        <v>533.115678</v>
      </c>
      <c r="U53" s="1455">
        <v>390.99026899999996</v>
      </c>
      <c r="V53" s="1455">
        <v>212.95330699999997</v>
      </c>
      <c r="W53" s="1455">
        <v>281.787082</v>
      </c>
      <c r="X53" s="1455">
        <v>577.23143900000014</v>
      </c>
      <c r="Y53" s="1455">
        <v>670.71925999999974</v>
      </c>
      <c r="Z53" s="1455">
        <v>620.89653999999996</v>
      </c>
      <c r="AA53" s="1455">
        <v>595.4120069999999</v>
      </c>
      <c r="AB53" s="1455">
        <v>690.28812200000004</v>
      </c>
      <c r="AC53" s="1455">
        <v>563.64495100000011</v>
      </c>
      <c r="AD53" s="1455">
        <v>727.050839</v>
      </c>
      <c r="AE53" s="1455">
        <v>6472.310399</v>
      </c>
    </row>
    <row r="54" spans="1:31" ht="20.25" customHeight="1" x14ac:dyDescent="0.25">
      <c r="A54" s="66"/>
      <c r="B54" s="65">
        <f t="shared" si="26"/>
        <v>48</v>
      </c>
      <c r="C54" s="757" t="str">
        <f t="shared" si="13"/>
        <v>Fénix Power Perú S.A.</v>
      </c>
      <c r="D54" s="1615">
        <f t="shared" si="14"/>
        <v>58.898252000000006</v>
      </c>
      <c r="E54" s="1615">
        <f t="shared" si="15"/>
        <v>169.990621</v>
      </c>
      <c r="F54" s="1615">
        <f t="shared" si="16"/>
        <v>106.99744199999999</v>
      </c>
      <c r="G54" s="1615">
        <f t="shared" si="17"/>
        <v>4.4819940000000003</v>
      </c>
      <c r="H54" s="1615">
        <f t="shared" si="18"/>
        <v>202.73400999999998</v>
      </c>
      <c r="I54" s="1615">
        <f t="shared" si="19"/>
        <v>298.821686</v>
      </c>
      <c r="J54" s="1615">
        <f t="shared" si="20"/>
        <v>311.54440899999997</v>
      </c>
      <c r="K54" s="1615">
        <f t="shared" si="21"/>
        <v>333.04459399999996</v>
      </c>
      <c r="L54" s="1615">
        <f t="shared" si="22"/>
        <v>391.75356399999998</v>
      </c>
      <c r="M54" s="1615">
        <f t="shared" si="23"/>
        <v>370.73170200000004</v>
      </c>
      <c r="N54" s="1615">
        <f t="shared" si="24"/>
        <v>389.77189399999997</v>
      </c>
      <c r="O54" s="1615">
        <f t="shared" si="25"/>
        <v>221.78918999999996</v>
      </c>
      <c r="P54" s="1616">
        <f t="shared" si="12"/>
        <v>2860.559358</v>
      </c>
      <c r="Q54" s="112"/>
      <c r="R54" s="1455" t="s">
        <v>59</v>
      </c>
      <c r="S54" s="1455">
        <v>58.898252000000006</v>
      </c>
      <c r="T54" s="1455">
        <v>169.990621</v>
      </c>
      <c r="U54" s="1455">
        <v>106.99744199999999</v>
      </c>
      <c r="V54" s="1455">
        <v>4.4819940000000003</v>
      </c>
      <c r="W54" s="1455">
        <v>202.73400999999998</v>
      </c>
      <c r="X54" s="1455">
        <v>298.821686</v>
      </c>
      <c r="Y54" s="1455">
        <v>311.54440899999997</v>
      </c>
      <c r="Z54" s="1455">
        <v>333.04459399999996</v>
      </c>
      <c r="AA54" s="1455">
        <v>391.75356399999998</v>
      </c>
      <c r="AB54" s="1455">
        <v>370.73170200000004</v>
      </c>
      <c r="AC54" s="1455">
        <v>389.77189399999997</v>
      </c>
      <c r="AD54" s="1455">
        <v>221.78918999999996</v>
      </c>
      <c r="AE54" s="1455">
        <v>2860.559358</v>
      </c>
    </row>
    <row r="55" spans="1:31" ht="20.25" customHeight="1" x14ac:dyDescent="0.25">
      <c r="A55" s="66"/>
      <c r="B55" s="65">
        <f t="shared" si="26"/>
        <v>49</v>
      </c>
      <c r="C55" s="757" t="str">
        <f t="shared" si="13"/>
        <v>Generación Andina S.A.C.</v>
      </c>
      <c r="D55" s="1615">
        <f t="shared" si="14"/>
        <v>13.868276000000002</v>
      </c>
      <c r="E55" s="1615">
        <f t="shared" si="15"/>
        <v>12.596344</v>
      </c>
      <c r="F55" s="1615">
        <f t="shared" si="16"/>
        <v>11.376515999999999</v>
      </c>
      <c r="G55" s="1615">
        <f t="shared" si="17"/>
        <v>11.391829</v>
      </c>
      <c r="H55" s="1615">
        <f t="shared" si="18"/>
        <v>10.411698000000001</v>
      </c>
      <c r="I55" s="1615">
        <f t="shared" si="19"/>
        <v>6.0410269999999997</v>
      </c>
      <c r="J55" s="1615">
        <f t="shared" si="20"/>
        <v>4.4928709999999992</v>
      </c>
      <c r="K55" s="1615">
        <f t="shared" si="21"/>
        <v>3.7201879999999998</v>
      </c>
      <c r="L55" s="1615">
        <f t="shared" si="22"/>
        <v>7.0561309999999997</v>
      </c>
      <c r="M55" s="1615">
        <f t="shared" si="23"/>
        <v>10.639190999999999</v>
      </c>
      <c r="N55" s="1615">
        <f t="shared" si="24"/>
        <v>8.670179000000001</v>
      </c>
      <c r="O55" s="1615">
        <f t="shared" si="25"/>
        <v>18.054590999999999</v>
      </c>
      <c r="P55" s="1616">
        <f t="shared" si="12"/>
        <v>118.31884099999999</v>
      </c>
      <c r="Q55" s="112"/>
      <c r="R55" s="1455" t="s">
        <v>1666</v>
      </c>
      <c r="S55" s="1455">
        <v>13.868276000000002</v>
      </c>
      <c r="T55" s="1455">
        <v>12.596344</v>
      </c>
      <c r="U55" s="1455">
        <v>11.376515999999999</v>
      </c>
      <c r="V55" s="1455">
        <v>11.391829</v>
      </c>
      <c r="W55" s="1455">
        <v>10.411698000000001</v>
      </c>
      <c r="X55" s="1455">
        <v>6.0410269999999997</v>
      </c>
      <c r="Y55" s="1455">
        <v>4.4928709999999992</v>
      </c>
      <c r="Z55" s="1455">
        <v>3.7201879999999998</v>
      </c>
      <c r="AA55" s="1455">
        <v>7.0561309999999997</v>
      </c>
      <c r="AB55" s="1455">
        <v>10.639190999999999</v>
      </c>
      <c r="AC55" s="1455">
        <v>8.670179000000001</v>
      </c>
      <c r="AD55" s="1455">
        <v>18.054590999999999</v>
      </c>
      <c r="AE55" s="1455">
        <v>118.31884099999999</v>
      </c>
    </row>
    <row r="56" spans="1:31" ht="20.25" customHeight="1" x14ac:dyDescent="0.25">
      <c r="A56" s="66"/>
      <c r="B56" s="65">
        <f t="shared" si="26"/>
        <v>50</v>
      </c>
      <c r="C56" s="757" t="str">
        <f t="shared" si="13"/>
        <v>Generadora de Energía del Perú S.A.</v>
      </c>
      <c r="D56" s="1615">
        <f t="shared" si="14"/>
        <v>49.1408929125</v>
      </c>
      <c r="E56" s="1615">
        <f t="shared" si="15"/>
        <v>44.650242702500009</v>
      </c>
      <c r="F56" s="1615">
        <f t="shared" si="16"/>
        <v>46.415177182500003</v>
      </c>
      <c r="G56" s="1615">
        <f t="shared" si="17"/>
        <v>43.500318702499996</v>
      </c>
      <c r="H56" s="1615">
        <f t="shared" si="18"/>
        <v>30.672009527499998</v>
      </c>
      <c r="I56" s="1615">
        <f t="shared" si="19"/>
        <v>22.301874475000002</v>
      </c>
      <c r="J56" s="1615">
        <f t="shared" si="20"/>
        <v>16.402478440000003</v>
      </c>
      <c r="K56" s="1615">
        <f t="shared" si="21"/>
        <v>13.915104754999998</v>
      </c>
      <c r="L56" s="1615">
        <f t="shared" si="22"/>
        <v>15.304290502500001</v>
      </c>
      <c r="M56" s="1615">
        <f t="shared" si="23"/>
        <v>17.672831800000001</v>
      </c>
      <c r="N56" s="1615">
        <f t="shared" si="24"/>
        <v>14.306419702500001</v>
      </c>
      <c r="O56" s="1615">
        <f t="shared" si="25"/>
        <v>42.849027794999998</v>
      </c>
      <c r="P56" s="1616">
        <f t="shared" si="12"/>
        <v>357.13066849750004</v>
      </c>
      <c r="Q56" s="112"/>
      <c r="R56" s="1455" t="s">
        <v>61</v>
      </c>
      <c r="S56" s="1455">
        <v>49.1408929125</v>
      </c>
      <c r="T56" s="1455">
        <v>44.650242702500009</v>
      </c>
      <c r="U56" s="1455">
        <v>46.415177182500003</v>
      </c>
      <c r="V56" s="1455">
        <v>43.500318702499996</v>
      </c>
      <c r="W56" s="1455">
        <v>30.672009527499998</v>
      </c>
      <c r="X56" s="1455">
        <v>22.301874475000002</v>
      </c>
      <c r="Y56" s="1455">
        <v>16.402478440000003</v>
      </c>
      <c r="Z56" s="1455">
        <v>13.915104754999998</v>
      </c>
      <c r="AA56" s="1455">
        <v>15.304290502500001</v>
      </c>
      <c r="AB56" s="1455">
        <v>17.672831800000001</v>
      </c>
      <c r="AC56" s="1455">
        <v>14.306419702500001</v>
      </c>
      <c r="AD56" s="1455">
        <v>42.849027794999998</v>
      </c>
      <c r="AE56" s="1455">
        <v>357.13066849750004</v>
      </c>
    </row>
    <row r="57" spans="1:31" ht="20.25" customHeight="1" x14ac:dyDescent="0.25">
      <c r="A57" s="66"/>
      <c r="B57" s="65">
        <f t="shared" si="26"/>
        <v>51</v>
      </c>
      <c r="C57" s="757" t="str">
        <f t="shared" si="13"/>
        <v>Genrent del Peru S.A.C.</v>
      </c>
      <c r="D57" s="1615">
        <f t="shared" si="14"/>
        <v>31.411411000000001</v>
      </c>
      <c r="E57" s="1615">
        <f t="shared" si="15"/>
        <v>29.415616</v>
      </c>
      <c r="F57" s="1615">
        <f t="shared" si="16"/>
        <v>28.456256</v>
      </c>
      <c r="G57" s="1615">
        <f t="shared" si="17"/>
        <v>21.403230999999998</v>
      </c>
      <c r="H57" s="1615">
        <f t="shared" si="18"/>
        <v>23.016942</v>
      </c>
      <c r="I57" s="1615">
        <f t="shared" si="19"/>
        <v>24.870607</v>
      </c>
      <c r="J57" s="1615">
        <f t="shared" si="20"/>
        <v>27.716799999999999</v>
      </c>
      <c r="K57" s="1615">
        <f t="shared" si="21"/>
        <v>29.048187999999996</v>
      </c>
      <c r="L57" s="1615">
        <f t="shared" si="22"/>
        <v>28.967660000000002</v>
      </c>
      <c r="M57" s="1615">
        <f t="shared" si="23"/>
        <v>29.900203000000005</v>
      </c>
      <c r="N57" s="1615">
        <f t="shared" si="24"/>
        <v>28.855540999999995</v>
      </c>
      <c r="O57" s="1615">
        <f t="shared" si="25"/>
        <v>29.658268999999997</v>
      </c>
      <c r="P57" s="1616">
        <f t="shared" si="12"/>
        <v>332.72072400000002</v>
      </c>
      <c r="Q57" s="112"/>
      <c r="R57" s="1455" t="s">
        <v>1379</v>
      </c>
      <c r="S57" s="1455">
        <v>31.411411000000001</v>
      </c>
      <c r="T57" s="1455">
        <v>29.415616</v>
      </c>
      <c r="U57" s="1455">
        <v>28.456256</v>
      </c>
      <c r="V57" s="1455">
        <v>21.403230999999998</v>
      </c>
      <c r="W57" s="1455">
        <v>23.016942</v>
      </c>
      <c r="X57" s="1455">
        <v>24.870607</v>
      </c>
      <c r="Y57" s="1455">
        <v>27.716799999999999</v>
      </c>
      <c r="Z57" s="1455">
        <v>29.048187999999996</v>
      </c>
      <c r="AA57" s="1455">
        <v>28.967660000000002</v>
      </c>
      <c r="AB57" s="1455">
        <v>29.900203000000005</v>
      </c>
      <c r="AC57" s="1455">
        <v>28.855540999999995</v>
      </c>
      <c r="AD57" s="1455">
        <v>29.658268999999997</v>
      </c>
      <c r="AE57" s="1455">
        <v>332.72072400000002</v>
      </c>
    </row>
    <row r="58" spans="1:31" ht="20.25" customHeight="1" x14ac:dyDescent="0.25">
      <c r="A58" s="66"/>
      <c r="B58" s="65">
        <f t="shared" si="26"/>
        <v>52</v>
      </c>
      <c r="C58" s="757" t="str">
        <f t="shared" si="13"/>
        <v>GR Paino S.A.C.</v>
      </c>
      <c r="D58" s="1615">
        <f t="shared" si="14"/>
        <v>0</v>
      </c>
      <c r="E58" s="1615">
        <f t="shared" si="15"/>
        <v>0</v>
      </c>
      <c r="F58" s="1615">
        <f t="shared" si="16"/>
        <v>0</v>
      </c>
      <c r="G58" s="1615">
        <f t="shared" si="17"/>
        <v>0</v>
      </c>
      <c r="H58" s="1615">
        <f t="shared" si="18"/>
        <v>0</v>
      </c>
      <c r="I58" s="1615">
        <f t="shared" si="19"/>
        <v>0</v>
      </c>
      <c r="J58" s="1615">
        <f t="shared" si="20"/>
        <v>0</v>
      </c>
      <c r="K58" s="1615">
        <f t="shared" si="21"/>
        <v>0</v>
      </c>
      <c r="L58" s="1615">
        <f t="shared" si="22"/>
        <v>0</v>
      </c>
      <c r="M58" s="1615">
        <f t="shared" si="23"/>
        <v>0</v>
      </c>
      <c r="N58" s="1615">
        <f t="shared" si="24"/>
        <v>0</v>
      </c>
      <c r="O58" s="1615">
        <f t="shared" si="25"/>
        <v>0.23723</v>
      </c>
      <c r="P58" s="1616">
        <f t="shared" si="12"/>
        <v>0.23723</v>
      </c>
      <c r="Q58" s="112"/>
      <c r="R58" s="1455" t="s">
        <v>1688</v>
      </c>
      <c r="AD58" s="1455">
        <v>0.23723</v>
      </c>
      <c r="AE58" s="1455">
        <v>0.23723</v>
      </c>
    </row>
    <row r="59" spans="1:31" ht="20.25" customHeight="1" x14ac:dyDescent="0.25">
      <c r="A59" s="66"/>
      <c r="B59" s="65">
        <f t="shared" si="26"/>
        <v>53</v>
      </c>
      <c r="C59" s="757" t="str">
        <f t="shared" si="13"/>
        <v>GR Taruca S.A.C.</v>
      </c>
      <c r="D59" s="1615">
        <f t="shared" si="14"/>
        <v>0</v>
      </c>
      <c r="E59" s="1615">
        <f t="shared" si="15"/>
        <v>0</v>
      </c>
      <c r="F59" s="1615">
        <f t="shared" si="16"/>
        <v>0</v>
      </c>
      <c r="G59" s="1615">
        <f t="shared" si="17"/>
        <v>0</v>
      </c>
      <c r="H59" s="1615">
        <f t="shared" si="18"/>
        <v>0</v>
      </c>
      <c r="I59" s="1615">
        <f t="shared" si="19"/>
        <v>0</v>
      </c>
      <c r="J59" s="1615">
        <f t="shared" si="20"/>
        <v>0</v>
      </c>
      <c r="K59" s="1615">
        <f t="shared" si="21"/>
        <v>0</v>
      </c>
      <c r="L59" s="1615">
        <f t="shared" si="22"/>
        <v>0</v>
      </c>
      <c r="M59" s="1615">
        <f t="shared" si="23"/>
        <v>0</v>
      </c>
      <c r="N59" s="1615">
        <f t="shared" si="24"/>
        <v>0</v>
      </c>
      <c r="O59" s="1615">
        <f t="shared" si="25"/>
        <v>6.4388000000000001E-2</v>
      </c>
      <c r="P59" s="1616">
        <f t="shared" si="12"/>
        <v>6.4388000000000001E-2</v>
      </c>
      <c r="Q59" s="112"/>
      <c r="R59" s="1455" t="s">
        <v>1691</v>
      </c>
      <c r="AD59" s="1455">
        <v>6.4388000000000001E-2</v>
      </c>
      <c r="AE59" s="1455">
        <v>6.4388000000000001E-2</v>
      </c>
    </row>
    <row r="60" spans="1:31" ht="20.25" customHeight="1" x14ac:dyDescent="0.25">
      <c r="A60" s="66"/>
      <c r="B60" s="65">
        <f t="shared" si="26"/>
        <v>54</v>
      </c>
      <c r="C60" s="757" t="str">
        <f t="shared" si="13"/>
        <v>GTS Majes S.A.C.</v>
      </c>
      <c r="D60" s="1615">
        <f t="shared" si="14"/>
        <v>3.3398879999999997</v>
      </c>
      <c r="E60" s="1615">
        <f t="shared" si="15"/>
        <v>3.152002</v>
      </c>
      <c r="F60" s="1615">
        <f t="shared" si="16"/>
        <v>3.7421599999999997</v>
      </c>
      <c r="G60" s="1615">
        <f t="shared" si="17"/>
        <v>3.7319040000000001</v>
      </c>
      <c r="H60" s="1615">
        <f t="shared" si="18"/>
        <v>3.3867020000000001</v>
      </c>
      <c r="I60" s="1615">
        <f t="shared" si="19"/>
        <v>3.3092989999999998</v>
      </c>
      <c r="J60" s="1615">
        <f t="shared" si="20"/>
        <v>3.4835819999999997</v>
      </c>
      <c r="K60" s="1615">
        <f t="shared" si="21"/>
        <v>3.6287669999999999</v>
      </c>
      <c r="L60" s="1615">
        <f t="shared" si="22"/>
        <v>3.7966860000000002</v>
      </c>
      <c r="M60" s="1615">
        <f t="shared" si="23"/>
        <v>3.7930259999999998</v>
      </c>
      <c r="N60" s="1615">
        <f t="shared" si="24"/>
        <v>3.9243130000000002</v>
      </c>
      <c r="O60" s="1615">
        <f t="shared" si="25"/>
        <v>3.692399</v>
      </c>
      <c r="P60" s="1616">
        <f t="shared" si="12"/>
        <v>42.980727999999999</v>
      </c>
      <c r="Q60" s="112"/>
      <c r="R60" s="1455" t="s">
        <v>63</v>
      </c>
      <c r="S60" s="1455">
        <v>3.3398879999999997</v>
      </c>
      <c r="T60" s="1455">
        <v>3.152002</v>
      </c>
      <c r="U60" s="1455">
        <v>3.7421599999999997</v>
      </c>
      <c r="V60" s="1455">
        <v>3.7319040000000001</v>
      </c>
      <c r="W60" s="1455">
        <v>3.3867020000000001</v>
      </c>
      <c r="X60" s="1455">
        <v>3.3092989999999998</v>
      </c>
      <c r="Y60" s="1455">
        <v>3.4835819999999997</v>
      </c>
      <c r="Z60" s="1455">
        <v>3.6287669999999999</v>
      </c>
      <c r="AA60" s="1455">
        <v>3.7966860000000002</v>
      </c>
      <c r="AB60" s="1455">
        <v>3.7930259999999998</v>
      </c>
      <c r="AC60" s="1455">
        <v>3.9243130000000002</v>
      </c>
      <c r="AD60" s="1455">
        <v>3.692399</v>
      </c>
      <c r="AE60" s="1455">
        <v>42.980727999999999</v>
      </c>
    </row>
    <row r="61" spans="1:31" ht="20.25" customHeight="1" x14ac:dyDescent="0.25">
      <c r="A61" s="66"/>
      <c r="B61" s="65">
        <f t="shared" si="26"/>
        <v>55</v>
      </c>
      <c r="C61" s="757" t="str">
        <f t="shared" si="13"/>
        <v>GTS Repartición S.A.C.</v>
      </c>
      <c r="D61" s="1615">
        <f t="shared" si="14"/>
        <v>3.1233739999999997</v>
      </c>
      <c r="E61" s="1615">
        <f t="shared" si="15"/>
        <v>3.0168409999999999</v>
      </c>
      <c r="F61" s="1615">
        <f t="shared" si="16"/>
        <v>3.4606210000000002</v>
      </c>
      <c r="G61" s="1615">
        <f t="shared" si="17"/>
        <v>3.6974710000000002</v>
      </c>
      <c r="H61" s="1615">
        <f t="shared" si="18"/>
        <v>3.3937689999999998</v>
      </c>
      <c r="I61" s="1615">
        <f t="shared" si="19"/>
        <v>3.3394409999999999</v>
      </c>
      <c r="J61" s="1615">
        <f t="shared" si="20"/>
        <v>3.4835819999999997</v>
      </c>
      <c r="K61" s="1615">
        <f t="shared" si="21"/>
        <v>3.5915539999999999</v>
      </c>
      <c r="L61" s="1615">
        <f t="shared" si="22"/>
        <v>3.6700500000000003</v>
      </c>
      <c r="M61" s="1615">
        <f t="shared" si="23"/>
        <v>3.5980079999999997</v>
      </c>
      <c r="N61" s="1615">
        <f t="shared" si="24"/>
        <v>3.828382</v>
      </c>
      <c r="O61" s="1615">
        <f t="shared" si="25"/>
        <v>3.5774010000000001</v>
      </c>
      <c r="P61" s="1616">
        <f t="shared" si="12"/>
        <v>41.780493999999997</v>
      </c>
      <c r="Q61" s="112"/>
      <c r="R61" s="1455" t="s">
        <v>64</v>
      </c>
      <c r="S61" s="1455">
        <v>3.1233739999999997</v>
      </c>
      <c r="T61" s="1455">
        <v>3.0168409999999999</v>
      </c>
      <c r="U61" s="1455">
        <v>3.4606210000000002</v>
      </c>
      <c r="V61" s="1455">
        <v>3.6974710000000002</v>
      </c>
      <c r="W61" s="1455">
        <v>3.3937689999999998</v>
      </c>
      <c r="X61" s="1455">
        <v>3.3394409999999999</v>
      </c>
      <c r="Y61" s="1455">
        <v>3.4835819999999997</v>
      </c>
      <c r="Z61" s="1455">
        <v>3.5915539999999999</v>
      </c>
      <c r="AA61" s="1455">
        <v>3.6700500000000003</v>
      </c>
      <c r="AB61" s="1455">
        <v>3.5980079999999997</v>
      </c>
      <c r="AC61" s="1455">
        <v>3.828382</v>
      </c>
      <c r="AD61" s="1455">
        <v>3.5774010000000001</v>
      </c>
      <c r="AE61" s="1455">
        <v>41.780493999999997</v>
      </c>
    </row>
    <row r="62" spans="1:31" ht="20.25" customHeight="1" x14ac:dyDescent="0.25">
      <c r="A62" s="66"/>
      <c r="B62" s="65">
        <f t="shared" si="26"/>
        <v>56</v>
      </c>
      <c r="C62" s="757" t="str">
        <f t="shared" si="13"/>
        <v>Hidrandina S.A.</v>
      </c>
      <c r="D62" s="1615">
        <f t="shared" si="14"/>
        <v>3.3216559999999999</v>
      </c>
      <c r="E62" s="1615">
        <f t="shared" si="15"/>
        <v>3.0929199999999999</v>
      </c>
      <c r="F62" s="1615">
        <f t="shared" si="16"/>
        <v>3.4102440000000001</v>
      </c>
      <c r="G62" s="1615">
        <f t="shared" si="17"/>
        <v>3.0288509999999995</v>
      </c>
      <c r="H62" s="1615">
        <f t="shared" si="18"/>
        <v>3.5458340000000002</v>
      </c>
      <c r="I62" s="1615">
        <f t="shared" si="19"/>
        <v>3.3970700000000007</v>
      </c>
      <c r="J62" s="1615">
        <f t="shared" si="20"/>
        <v>3.0883649999999996</v>
      </c>
      <c r="K62" s="1615">
        <f t="shared" si="21"/>
        <v>2.9962260000000001</v>
      </c>
      <c r="L62" s="1615">
        <f t="shared" si="22"/>
        <v>2.7433920000000001</v>
      </c>
      <c r="M62" s="1615">
        <f t="shared" si="23"/>
        <v>2.6603210000000002</v>
      </c>
      <c r="N62" s="1615">
        <f t="shared" si="24"/>
        <v>2.4479539999999997</v>
      </c>
      <c r="O62" s="1615">
        <f t="shared" si="25"/>
        <v>2.8504110000000007</v>
      </c>
      <c r="P62" s="1616">
        <f t="shared" si="12"/>
        <v>36.583244000000001</v>
      </c>
      <c r="Q62" s="112"/>
      <c r="R62" s="1455" t="s">
        <v>1476</v>
      </c>
      <c r="S62" s="1455">
        <v>3.3216559999999999</v>
      </c>
      <c r="T62" s="1455">
        <v>3.0929199999999999</v>
      </c>
      <c r="U62" s="1455">
        <v>3.4102440000000001</v>
      </c>
      <c r="V62" s="1455">
        <v>3.0288509999999995</v>
      </c>
      <c r="W62" s="1455">
        <v>3.5458340000000002</v>
      </c>
      <c r="X62" s="1455">
        <v>3.3970700000000007</v>
      </c>
      <c r="Y62" s="1455">
        <v>3.0883649999999996</v>
      </c>
      <c r="Z62" s="1455">
        <v>2.9962260000000001</v>
      </c>
      <c r="AA62" s="1455">
        <v>2.7433920000000001</v>
      </c>
      <c r="AB62" s="1455">
        <v>2.6603210000000002</v>
      </c>
      <c r="AC62" s="1455">
        <v>2.4479539999999997</v>
      </c>
      <c r="AD62" s="1455">
        <v>2.8504110000000007</v>
      </c>
      <c r="AE62" s="1455">
        <v>36.583244000000001</v>
      </c>
    </row>
    <row r="63" spans="1:31" ht="20.25" customHeight="1" x14ac:dyDescent="0.25">
      <c r="A63" s="66"/>
      <c r="B63" s="65">
        <f t="shared" si="26"/>
        <v>57</v>
      </c>
      <c r="C63" s="757" t="str">
        <f t="shared" si="13"/>
        <v>Hidro Pátapo S.A.C.</v>
      </c>
      <c r="D63" s="1615">
        <f t="shared" si="14"/>
        <v>0.58029274999999991</v>
      </c>
      <c r="E63" s="1615">
        <f t="shared" si="15"/>
        <v>0.49728224999999998</v>
      </c>
      <c r="F63" s="1615">
        <f t="shared" si="16"/>
        <v>0.19839899999999999</v>
      </c>
      <c r="G63" s="1615">
        <f t="shared" si="17"/>
        <v>0</v>
      </c>
      <c r="H63" s="1615">
        <f t="shared" si="18"/>
        <v>0</v>
      </c>
      <c r="I63" s="1615">
        <f t="shared" si="19"/>
        <v>1.9248000000000001E-2</v>
      </c>
      <c r="J63" s="1615">
        <f t="shared" si="20"/>
        <v>2.6193000000000001E-2</v>
      </c>
      <c r="K63" s="1615">
        <f t="shared" si="21"/>
        <v>0.17169524999999999</v>
      </c>
      <c r="L63" s="1615">
        <f t="shared" si="22"/>
        <v>0</v>
      </c>
      <c r="M63" s="1615">
        <f t="shared" si="23"/>
        <v>0.12889900000000001</v>
      </c>
      <c r="N63" s="1615">
        <f t="shared" si="24"/>
        <v>0</v>
      </c>
      <c r="O63" s="1615">
        <f t="shared" si="25"/>
        <v>0.21446850000000001</v>
      </c>
      <c r="P63" s="1616">
        <f t="shared" si="12"/>
        <v>1.8364777499999998</v>
      </c>
      <c r="Q63" s="112"/>
      <c r="R63" s="1455" t="s">
        <v>1583</v>
      </c>
      <c r="S63" s="1455">
        <v>0.58029274999999991</v>
      </c>
      <c r="T63" s="1455">
        <v>0.49728224999999998</v>
      </c>
      <c r="U63" s="1455">
        <v>0.19839899999999999</v>
      </c>
      <c r="V63" s="1455">
        <v>0</v>
      </c>
      <c r="W63" s="1455">
        <v>0</v>
      </c>
      <c r="X63" s="1455">
        <v>1.9248000000000001E-2</v>
      </c>
      <c r="Y63" s="1455">
        <v>2.6193000000000001E-2</v>
      </c>
      <c r="Z63" s="1455">
        <v>0.17169524999999999</v>
      </c>
      <c r="AA63" s="1455">
        <v>0</v>
      </c>
      <c r="AB63" s="1455">
        <v>0.12889900000000001</v>
      </c>
      <c r="AC63" s="1455">
        <v>0</v>
      </c>
      <c r="AD63" s="1455">
        <v>0.21446850000000001</v>
      </c>
      <c r="AE63" s="1455">
        <v>1.8364777499999998</v>
      </c>
    </row>
    <row r="64" spans="1:31" ht="20.25" customHeight="1" x14ac:dyDescent="0.25">
      <c r="A64" s="66"/>
      <c r="B64" s="65">
        <f t="shared" si="26"/>
        <v>58</v>
      </c>
      <c r="C64" s="757" t="str">
        <f t="shared" si="13"/>
        <v>Hidrocañete S.A.</v>
      </c>
      <c r="D64" s="1615">
        <f t="shared" si="14"/>
        <v>2.4491999999999998</v>
      </c>
      <c r="E64" s="1615">
        <f t="shared" si="15"/>
        <v>2.3564000000000003</v>
      </c>
      <c r="F64" s="1615">
        <f t="shared" si="16"/>
        <v>2.5821000000000001</v>
      </c>
      <c r="G64" s="1615">
        <f t="shared" si="17"/>
        <v>2.3224</v>
      </c>
      <c r="H64" s="1615">
        <f t="shared" si="18"/>
        <v>2.0920999999999998</v>
      </c>
      <c r="I64" s="1615">
        <f t="shared" si="19"/>
        <v>2.2176</v>
      </c>
      <c r="J64" s="1615">
        <f t="shared" si="20"/>
        <v>2.3858000000000001</v>
      </c>
      <c r="K64" s="1615">
        <f t="shared" si="21"/>
        <v>2.2038000000000002</v>
      </c>
      <c r="L64" s="1615">
        <f t="shared" si="22"/>
        <v>1.8699000000000001</v>
      </c>
      <c r="M64" s="1615">
        <f t="shared" si="23"/>
        <v>2.4344000000000001</v>
      </c>
      <c r="N64" s="1615">
        <f t="shared" si="24"/>
        <v>1.778</v>
      </c>
      <c r="O64" s="1615">
        <f t="shared" si="25"/>
        <v>2.4631999999999996</v>
      </c>
      <c r="P64" s="1616">
        <f t="shared" si="12"/>
        <v>27.154900000000001</v>
      </c>
      <c r="Q64" s="112"/>
      <c r="R64" s="1455" t="s">
        <v>65</v>
      </c>
      <c r="S64" s="1455">
        <v>2.4491999999999998</v>
      </c>
      <c r="T64" s="1455">
        <v>2.3564000000000003</v>
      </c>
      <c r="U64" s="1455">
        <v>2.5821000000000001</v>
      </c>
      <c r="V64" s="1455">
        <v>2.3224</v>
      </c>
      <c r="W64" s="1455">
        <v>2.0920999999999998</v>
      </c>
      <c r="X64" s="1455">
        <v>2.2176</v>
      </c>
      <c r="Y64" s="1455">
        <v>2.3858000000000001</v>
      </c>
      <c r="Z64" s="1455">
        <v>2.2038000000000002</v>
      </c>
      <c r="AA64" s="1455">
        <v>1.8699000000000001</v>
      </c>
      <c r="AB64" s="1455">
        <v>2.4344000000000001</v>
      </c>
      <c r="AC64" s="1455">
        <v>1.778</v>
      </c>
      <c r="AD64" s="1455">
        <v>2.4631999999999996</v>
      </c>
      <c r="AE64" s="1455">
        <v>27.154900000000001</v>
      </c>
    </row>
    <row r="65" spans="1:31" ht="20.25" customHeight="1" x14ac:dyDescent="0.25">
      <c r="A65" s="66"/>
      <c r="B65" s="65">
        <f t="shared" si="26"/>
        <v>59</v>
      </c>
      <c r="C65" s="757" t="str">
        <f t="shared" si="13"/>
        <v>Hidroeléctrica Huanchor S.A.C.</v>
      </c>
      <c r="D65" s="1615">
        <f t="shared" si="14"/>
        <v>14.402719000000001</v>
      </c>
      <c r="E65" s="1615">
        <f t="shared" si="15"/>
        <v>13.488302000000001</v>
      </c>
      <c r="F65" s="1615">
        <f t="shared" si="16"/>
        <v>14.451629000000001</v>
      </c>
      <c r="G65" s="1615">
        <f t="shared" si="17"/>
        <v>14.000501</v>
      </c>
      <c r="H65" s="1615">
        <f t="shared" si="18"/>
        <v>10.546878</v>
      </c>
      <c r="I65" s="1615">
        <f t="shared" si="19"/>
        <v>9.46495</v>
      </c>
      <c r="J65" s="1615">
        <f t="shared" si="20"/>
        <v>11.739443000000001</v>
      </c>
      <c r="K65" s="1615">
        <f t="shared" si="21"/>
        <v>11.957146</v>
      </c>
      <c r="L65" s="1615">
        <f t="shared" si="22"/>
        <v>11.442557000000001</v>
      </c>
      <c r="M65" s="1615">
        <f t="shared" si="23"/>
        <v>9.6963340000000002</v>
      </c>
      <c r="N65" s="1615">
        <f t="shared" si="24"/>
        <v>10.447556000000001</v>
      </c>
      <c r="O65" s="1615">
        <f t="shared" si="25"/>
        <v>11.629535000000001</v>
      </c>
      <c r="P65" s="1616">
        <f t="shared" si="12"/>
        <v>143.26755</v>
      </c>
      <c r="Q65" s="112"/>
      <c r="R65" s="1455" t="s">
        <v>67</v>
      </c>
      <c r="S65" s="1455">
        <v>14.402719000000001</v>
      </c>
      <c r="T65" s="1455">
        <v>13.488302000000001</v>
      </c>
      <c r="U65" s="1455">
        <v>14.451629000000001</v>
      </c>
      <c r="V65" s="1455">
        <v>14.000501</v>
      </c>
      <c r="W65" s="1455">
        <v>10.546878</v>
      </c>
      <c r="X65" s="1455">
        <v>9.46495</v>
      </c>
      <c r="Y65" s="1455">
        <v>11.739443000000001</v>
      </c>
      <c r="Z65" s="1455">
        <v>11.957146</v>
      </c>
      <c r="AA65" s="1455">
        <v>11.442557000000001</v>
      </c>
      <c r="AB65" s="1455">
        <v>9.6963340000000002</v>
      </c>
      <c r="AC65" s="1455">
        <v>10.447556000000001</v>
      </c>
      <c r="AD65" s="1455">
        <v>11.629535000000001</v>
      </c>
      <c r="AE65" s="1455">
        <v>143.26755</v>
      </c>
    </row>
    <row r="66" spans="1:31" ht="20.25" customHeight="1" x14ac:dyDescent="0.25">
      <c r="A66" s="66"/>
      <c r="B66" s="65">
        <f t="shared" si="26"/>
        <v>60</v>
      </c>
      <c r="C66" s="757" t="str">
        <f t="shared" si="13"/>
        <v>Huaura Power Group S.A.</v>
      </c>
      <c r="D66" s="1615">
        <f t="shared" si="14"/>
        <v>14.11525</v>
      </c>
      <c r="E66" s="1615">
        <f t="shared" si="15"/>
        <v>9.6901310000000009</v>
      </c>
      <c r="F66" s="1615">
        <f t="shared" si="16"/>
        <v>11.490492999999999</v>
      </c>
      <c r="G66" s="1615">
        <f t="shared" si="17"/>
        <v>11.422832</v>
      </c>
      <c r="H66" s="1615">
        <f t="shared" si="18"/>
        <v>13.706083</v>
      </c>
      <c r="I66" s="1615">
        <f t="shared" si="19"/>
        <v>11.345839999999999</v>
      </c>
      <c r="J66" s="1615">
        <f t="shared" si="20"/>
        <v>10.821367</v>
      </c>
      <c r="K66" s="1615">
        <f t="shared" si="21"/>
        <v>9.6607339999999979</v>
      </c>
      <c r="L66" s="1615">
        <f t="shared" si="22"/>
        <v>10.376435000000001</v>
      </c>
      <c r="M66" s="1615">
        <f t="shared" si="23"/>
        <v>11.371676000000001</v>
      </c>
      <c r="N66" s="1615">
        <f t="shared" si="24"/>
        <v>11.098966000000001</v>
      </c>
      <c r="O66" s="1615">
        <f t="shared" si="25"/>
        <v>13.184042</v>
      </c>
      <c r="P66" s="1616">
        <f t="shared" si="12"/>
        <v>138.28384899999998</v>
      </c>
      <c r="Q66" s="112"/>
      <c r="R66" s="1455" t="s">
        <v>1337</v>
      </c>
      <c r="S66" s="1455">
        <v>14.11525</v>
      </c>
      <c r="T66" s="1455">
        <v>9.6901310000000009</v>
      </c>
      <c r="U66" s="1455">
        <v>11.490492999999999</v>
      </c>
      <c r="V66" s="1455">
        <v>11.422832</v>
      </c>
      <c r="W66" s="1455">
        <v>13.706083</v>
      </c>
      <c r="X66" s="1455">
        <v>11.345839999999999</v>
      </c>
      <c r="Y66" s="1455">
        <v>10.821367</v>
      </c>
      <c r="Z66" s="1455">
        <v>9.6607339999999979</v>
      </c>
      <c r="AA66" s="1455">
        <v>10.376435000000001</v>
      </c>
      <c r="AB66" s="1455">
        <v>11.371676000000001</v>
      </c>
      <c r="AC66" s="1455">
        <v>11.098966000000001</v>
      </c>
      <c r="AD66" s="1455">
        <v>13.184042</v>
      </c>
      <c r="AE66" s="1455">
        <v>138.28384899999998</v>
      </c>
    </row>
    <row r="67" spans="1:31" ht="20.25" customHeight="1" x14ac:dyDescent="0.25">
      <c r="A67" s="66"/>
      <c r="B67" s="65">
        <f t="shared" si="26"/>
        <v>61</v>
      </c>
      <c r="C67" s="757" t="str">
        <f t="shared" si="13"/>
        <v xml:space="preserve">Infraestructuras y Energías del Perú S.A.C. </v>
      </c>
      <c r="D67" s="1615">
        <f t="shared" si="14"/>
        <v>0.1051</v>
      </c>
      <c r="E67" s="1615">
        <f t="shared" si="15"/>
        <v>0.13328999999999999</v>
      </c>
      <c r="F67" s="1615">
        <f t="shared" si="16"/>
        <v>0.38918000000000003</v>
      </c>
      <c r="G67" s="1615">
        <f t="shared" si="17"/>
        <v>3.5967099999999999</v>
      </c>
      <c r="H67" s="1615">
        <f t="shared" si="18"/>
        <v>4.5770000000000005E-2</v>
      </c>
      <c r="I67" s="1615">
        <f t="shared" si="19"/>
        <v>2.0590000000000001E-2</v>
      </c>
      <c r="J67" s="1615">
        <f t="shared" si="20"/>
        <v>0.21278999999999998</v>
      </c>
      <c r="K67" s="1615">
        <f t="shared" si="21"/>
        <v>3.9300000000000003E-3</v>
      </c>
      <c r="L67" s="1615">
        <f t="shared" si="22"/>
        <v>4.3300000000000005E-3</v>
      </c>
      <c r="M67" s="1615">
        <f t="shared" si="23"/>
        <v>0.40670000000000001</v>
      </c>
      <c r="N67" s="1615">
        <f t="shared" si="24"/>
        <v>2.2543100000000003</v>
      </c>
      <c r="O67" s="1615">
        <f t="shared" si="25"/>
        <v>0.82901400000000003</v>
      </c>
      <c r="P67" s="1616">
        <f t="shared" si="12"/>
        <v>8.0017140000000015</v>
      </c>
      <c r="Q67" s="112"/>
      <c r="R67" s="1455" t="s">
        <v>1394</v>
      </c>
      <c r="S67" s="1455">
        <v>0.1051</v>
      </c>
      <c r="T67" s="1455">
        <v>0.13328999999999999</v>
      </c>
      <c r="U67" s="1455">
        <v>0.38918000000000003</v>
      </c>
      <c r="V67" s="1455">
        <v>3.5967099999999999</v>
      </c>
      <c r="W67" s="1455">
        <v>4.5770000000000005E-2</v>
      </c>
      <c r="X67" s="1455">
        <v>2.0590000000000001E-2</v>
      </c>
      <c r="Y67" s="1455">
        <v>0.21278999999999998</v>
      </c>
      <c r="Z67" s="1455">
        <v>3.9300000000000003E-3</v>
      </c>
      <c r="AA67" s="1455">
        <v>4.3300000000000005E-3</v>
      </c>
      <c r="AB67" s="1455">
        <v>0.40670000000000001</v>
      </c>
      <c r="AC67" s="1455">
        <v>2.2543100000000003</v>
      </c>
      <c r="AD67" s="1455">
        <v>0.82901400000000003</v>
      </c>
      <c r="AE67" s="1455">
        <v>8.0017140000000015</v>
      </c>
    </row>
    <row r="68" spans="1:31" ht="20.25" customHeight="1" x14ac:dyDescent="0.25">
      <c r="A68" s="66"/>
      <c r="B68" s="65">
        <f t="shared" si="26"/>
        <v>62</v>
      </c>
      <c r="C68" s="757" t="str">
        <f t="shared" si="13"/>
        <v>Inland Energy S.A.C.</v>
      </c>
      <c r="D68" s="1615">
        <f t="shared" si="14"/>
        <v>63.607030000000002</v>
      </c>
      <c r="E68" s="1615">
        <f t="shared" si="15"/>
        <v>59.156950000000002</v>
      </c>
      <c r="F68" s="1615">
        <f t="shared" si="16"/>
        <v>51.47052</v>
      </c>
      <c r="G68" s="1615">
        <f t="shared" si="17"/>
        <v>34.524070000000002</v>
      </c>
      <c r="H68" s="1615">
        <f t="shared" si="18"/>
        <v>58.545340000000003</v>
      </c>
      <c r="I68" s="1615">
        <f t="shared" si="19"/>
        <v>60.631299999999996</v>
      </c>
      <c r="J68" s="1615">
        <f t="shared" si="20"/>
        <v>47.694670000000002</v>
      </c>
      <c r="K68" s="1615">
        <f t="shared" si="21"/>
        <v>42.381529999999998</v>
      </c>
      <c r="L68" s="1615">
        <f t="shared" si="22"/>
        <v>41.680619999999998</v>
      </c>
      <c r="M68" s="1615">
        <f t="shared" si="23"/>
        <v>46.701660000000004</v>
      </c>
      <c r="N68" s="1615">
        <f t="shared" si="24"/>
        <v>51.060329999999993</v>
      </c>
      <c r="O68" s="1615">
        <f t="shared" si="25"/>
        <v>65.552959999999999</v>
      </c>
      <c r="P68" s="1616">
        <f t="shared" si="12"/>
        <v>623.00697999999988</v>
      </c>
      <c r="Q68" s="112"/>
      <c r="R68" s="1455" t="s">
        <v>1533</v>
      </c>
      <c r="S68" s="1455">
        <v>63.607030000000002</v>
      </c>
      <c r="T68" s="1455">
        <v>59.156950000000002</v>
      </c>
      <c r="U68" s="1455">
        <v>51.47052</v>
      </c>
      <c r="V68" s="1455">
        <v>34.524070000000002</v>
      </c>
      <c r="W68" s="1455">
        <v>58.545340000000003</v>
      </c>
      <c r="X68" s="1455">
        <v>60.631299999999996</v>
      </c>
      <c r="Y68" s="1455">
        <v>47.694670000000002</v>
      </c>
      <c r="Z68" s="1455">
        <v>42.381529999999998</v>
      </c>
      <c r="AA68" s="1455">
        <v>41.680619999999998</v>
      </c>
      <c r="AB68" s="1455">
        <v>46.701660000000004</v>
      </c>
      <c r="AC68" s="1455">
        <v>51.060329999999993</v>
      </c>
      <c r="AD68" s="1455">
        <v>65.552959999999999</v>
      </c>
      <c r="AE68" s="1455">
        <v>623.00697999999988</v>
      </c>
    </row>
    <row r="69" spans="1:31" ht="20.25" customHeight="1" x14ac:dyDescent="0.25">
      <c r="A69" s="66"/>
      <c r="B69" s="65">
        <f t="shared" si="26"/>
        <v>63</v>
      </c>
      <c r="C69" s="757" t="str">
        <f t="shared" si="13"/>
        <v>Kallpa Generación S.A.</v>
      </c>
      <c r="D69" s="1615">
        <f t="shared" si="14"/>
        <v>663.37696399999993</v>
      </c>
      <c r="E69" s="1615">
        <f t="shared" si="15"/>
        <v>571.72150299999998</v>
      </c>
      <c r="F69" s="1615">
        <f t="shared" si="16"/>
        <v>405.75902999999994</v>
      </c>
      <c r="G69" s="1615">
        <f t="shared" si="17"/>
        <v>316.896253</v>
      </c>
      <c r="H69" s="1615">
        <f t="shared" si="18"/>
        <v>333.38382399999995</v>
      </c>
      <c r="I69" s="1615">
        <f t="shared" si="19"/>
        <v>366.03391500000004</v>
      </c>
      <c r="J69" s="1615">
        <f t="shared" si="20"/>
        <v>766.07816500000001</v>
      </c>
      <c r="K69" s="1615">
        <f t="shared" si="21"/>
        <v>885.84024799999986</v>
      </c>
      <c r="L69" s="1615">
        <f t="shared" si="22"/>
        <v>768.22573399999999</v>
      </c>
      <c r="M69" s="1615">
        <f t="shared" si="23"/>
        <v>835.37007599999993</v>
      </c>
      <c r="N69" s="1615">
        <f t="shared" si="24"/>
        <v>819.39813500000002</v>
      </c>
      <c r="O69" s="1615">
        <f t="shared" si="25"/>
        <v>636.18910800000003</v>
      </c>
      <c r="P69" s="1616">
        <f t="shared" si="12"/>
        <v>7368.2729550000004</v>
      </c>
      <c r="Q69" s="112"/>
      <c r="R69" s="1455" t="s">
        <v>72</v>
      </c>
      <c r="S69" s="1455">
        <v>663.37696399999993</v>
      </c>
      <c r="T69" s="1455">
        <v>571.72150299999998</v>
      </c>
      <c r="U69" s="1455">
        <v>405.75902999999994</v>
      </c>
      <c r="V69" s="1455">
        <v>316.896253</v>
      </c>
      <c r="W69" s="1455">
        <v>333.38382399999995</v>
      </c>
      <c r="X69" s="1455">
        <v>366.03391500000004</v>
      </c>
      <c r="Y69" s="1455">
        <v>766.07816500000001</v>
      </c>
      <c r="Z69" s="1455">
        <v>885.84024799999986</v>
      </c>
      <c r="AA69" s="1455">
        <v>768.22573399999999</v>
      </c>
      <c r="AB69" s="1455">
        <v>835.37007599999993</v>
      </c>
      <c r="AC69" s="1455">
        <v>819.39813500000002</v>
      </c>
      <c r="AD69" s="1455">
        <v>636.18910800000003</v>
      </c>
      <c r="AE69" s="1455">
        <v>7368.2729550000004</v>
      </c>
    </row>
    <row r="70" spans="1:31" ht="20.25" customHeight="1" x14ac:dyDescent="0.25">
      <c r="A70" s="66"/>
      <c r="B70" s="65">
        <f t="shared" si="26"/>
        <v>64</v>
      </c>
      <c r="C70" s="757" t="str">
        <f t="shared" si="13"/>
        <v>Maja Energía S.A.C.</v>
      </c>
      <c r="D70" s="1615">
        <f t="shared" si="14"/>
        <v>1.9829979999999998</v>
      </c>
      <c r="E70" s="1615">
        <f t="shared" si="15"/>
        <v>1.988831</v>
      </c>
      <c r="F70" s="1615">
        <f t="shared" si="16"/>
        <v>1.929376</v>
      </c>
      <c r="G70" s="1615">
        <f t="shared" si="17"/>
        <v>1.717543</v>
      </c>
      <c r="H70" s="1615">
        <f t="shared" si="18"/>
        <v>1.6596320000000002</v>
      </c>
      <c r="I70" s="1615">
        <f t="shared" si="19"/>
        <v>1.121802</v>
      </c>
      <c r="J70" s="1615">
        <f t="shared" si="20"/>
        <v>0.73321599999999998</v>
      </c>
      <c r="K70" s="1615">
        <f t="shared" si="21"/>
        <v>0.45887800000000001</v>
      </c>
      <c r="L70" s="1615">
        <f t="shared" si="22"/>
        <v>0.64954800000000001</v>
      </c>
      <c r="M70" s="1615">
        <f t="shared" si="23"/>
        <v>0.88774699999999995</v>
      </c>
      <c r="N70" s="1615">
        <f t="shared" si="24"/>
        <v>0.78010099999999993</v>
      </c>
      <c r="O70" s="1615">
        <f t="shared" si="25"/>
        <v>2.1207589999999996</v>
      </c>
      <c r="P70" s="1616">
        <f t="shared" si="12"/>
        <v>16.030431</v>
      </c>
      <c r="Q70" s="112"/>
      <c r="R70" s="1455" t="s">
        <v>75</v>
      </c>
      <c r="S70" s="1455">
        <v>1.9829979999999998</v>
      </c>
      <c r="T70" s="1455">
        <v>1.988831</v>
      </c>
      <c r="U70" s="1455">
        <v>1.929376</v>
      </c>
      <c r="V70" s="1455">
        <v>1.717543</v>
      </c>
      <c r="W70" s="1455">
        <v>1.6596320000000002</v>
      </c>
      <c r="X70" s="1455">
        <v>1.121802</v>
      </c>
      <c r="Y70" s="1455">
        <v>0.73321599999999998</v>
      </c>
      <c r="Z70" s="1455">
        <v>0.45887800000000001</v>
      </c>
      <c r="AA70" s="1455">
        <v>0.64954800000000001</v>
      </c>
      <c r="AB70" s="1455">
        <v>0.88774699999999995</v>
      </c>
      <c r="AC70" s="1455">
        <v>0.78010099999999993</v>
      </c>
      <c r="AD70" s="1455">
        <v>2.1207589999999996</v>
      </c>
      <c r="AE70" s="1455">
        <v>16.030431</v>
      </c>
    </row>
    <row r="71" spans="1:31" ht="20.25" customHeight="1" x14ac:dyDescent="0.25">
      <c r="A71" s="66"/>
      <c r="B71" s="65">
        <f t="shared" si="26"/>
        <v>65</v>
      </c>
      <c r="C71" s="757" t="str">
        <f t="shared" si="13"/>
        <v>Moquegua FV S.A.C.</v>
      </c>
      <c r="D71" s="1615">
        <f t="shared" si="14"/>
        <v>3.709822</v>
      </c>
      <c r="E71" s="1615">
        <f t="shared" si="15"/>
        <v>3.4969409999999996</v>
      </c>
      <c r="F71" s="1615">
        <f t="shared" si="16"/>
        <v>3.6114229999999998</v>
      </c>
      <c r="G71" s="1615">
        <f t="shared" si="17"/>
        <v>3.7669099999999998</v>
      </c>
      <c r="H71" s="1615">
        <f t="shared" si="18"/>
        <v>3.6316840000000004</v>
      </c>
      <c r="I71" s="1615">
        <f t="shared" si="19"/>
        <v>3.1984059999999999</v>
      </c>
      <c r="J71" s="1615">
        <f t="shared" si="20"/>
        <v>3.7362640000000003</v>
      </c>
      <c r="K71" s="1615">
        <f t="shared" si="21"/>
        <v>4.0068960000000002</v>
      </c>
      <c r="L71" s="1615">
        <f t="shared" si="22"/>
        <v>4.2860299999999993</v>
      </c>
      <c r="M71" s="1615">
        <f t="shared" si="23"/>
        <v>4.787852</v>
      </c>
      <c r="N71" s="1615">
        <f t="shared" si="24"/>
        <v>4.9044290000000004</v>
      </c>
      <c r="O71" s="1615">
        <f t="shared" si="25"/>
        <v>4.5451699999999997</v>
      </c>
      <c r="P71" s="1616">
        <f t="shared" ref="P71:P82" si="27">SUM(D71:O71)</f>
        <v>47.681826999999998</v>
      </c>
      <c r="Q71" s="112"/>
      <c r="R71" s="1455" t="s">
        <v>77</v>
      </c>
      <c r="S71" s="1455">
        <v>3.709822</v>
      </c>
      <c r="T71" s="1455">
        <v>3.4969409999999996</v>
      </c>
      <c r="U71" s="1455">
        <v>3.6114229999999998</v>
      </c>
      <c r="V71" s="1455">
        <v>3.7669099999999998</v>
      </c>
      <c r="W71" s="1455">
        <v>3.6316840000000004</v>
      </c>
      <c r="X71" s="1455">
        <v>3.1984059999999999</v>
      </c>
      <c r="Y71" s="1455">
        <v>3.7362640000000003</v>
      </c>
      <c r="Z71" s="1455">
        <v>4.0068960000000002</v>
      </c>
      <c r="AA71" s="1455">
        <v>4.2860299999999993</v>
      </c>
      <c r="AB71" s="1455">
        <v>4.787852</v>
      </c>
      <c r="AC71" s="1455">
        <v>4.9044290000000004</v>
      </c>
      <c r="AD71" s="1455">
        <v>4.5451699999999997</v>
      </c>
      <c r="AE71" s="1455">
        <v>47.681826999999998</v>
      </c>
    </row>
    <row r="72" spans="1:31" ht="20.25" customHeight="1" x14ac:dyDescent="0.25">
      <c r="A72" s="66"/>
      <c r="B72" s="65">
        <f t="shared" si="26"/>
        <v>66</v>
      </c>
      <c r="C72" s="757" t="str">
        <f t="shared" ref="C72:C87" si="28">+R72</f>
        <v>Orazul Energy Perú S.A.</v>
      </c>
      <c r="D72" s="1615">
        <f t="shared" ref="D72:D89" si="29">+S72</f>
        <v>239.27405100000001</v>
      </c>
      <c r="E72" s="1615">
        <f t="shared" ref="E72:E89" si="30">+T72</f>
        <v>223.73137399999999</v>
      </c>
      <c r="F72" s="1615">
        <f t="shared" ref="F72:F89" si="31">+U72</f>
        <v>257.81253299999997</v>
      </c>
      <c r="G72" s="1615">
        <f t="shared" ref="G72:G89" si="32">+V72</f>
        <v>219.41690900000003</v>
      </c>
      <c r="H72" s="1615">
        <f t="shared" ref="H72:H89" si="33">+W72</f>
        <v>212.660492</v>
      </c>
      <c r="I72" s="1615">
        <f t="shared" ref="I72:I89" si="34">+X72</f>
        <v>127.09308099999998</v>
      </c>
      <c r="J72" s="1615">
        <f t="shared" ref="J72:J89" si="35">+Y72</f>
        <v>114.47967500000001</v>
      </c>
      <c r="K72" s="1615">
        <f t="shared" ref="K72:K89" si="36">+Z72</f>
        <v>93.302086999999986</v>
      </c>
      <c r="L72" s="1615">
        <f t="shared" ref="L72:L89" si="37">+AA72</f>
        <v>78.147090999999989</v>
      </c>
      <c r="M72" s="1615">
        <f t="shared" ref="M72:M89" si="38">+AB72</f>
        <v>95.214130999999995</v>
      </c>
      <c r="N72" s="1615">
        <f t="shared" ref="N72:N89" si="39">+AC72</f>
        <v>112.82288800000001</v>
      </c>
      <c r="O72" s="1615">
        <f t="shared" ref="O72:O89" si="40">+AD72</f>
        <v>253.33122200000003</v>
      </c>
      <c r="P72" s="1616">
        <f t="shared" si="27"/>
        <v>2027.2855340000001</v>
      </c>
      <c r="Q72" s="112"/>
      <c r="R72" s="1455" t="s">
        <v>1325</v>
      </c>
      <c r="S72" s="1455">
        <v>239.27405100000001</v>
      </c>
      <c r="T72" s="1455">
        <v>223.73137399999999</v>
      </c>
      <c r="U72" s="1455">
        <v>257.81253299999997</v>
      </c>
      <c r="V72" s="1455">
        <v>219.41690900000003</v>
      </c>
      <c r="W72" s="1455">
        <v>212.660492</v>
      </c>
      <c r="X72" s="1455">
        <v>127.09308099999998</v>
      </c>
      <c r="Y72" s="1455">
        <v>114.47967500000001</v>
      </c>
      <c r="Z72" s="1455">
        <v>93.302086999999986</v>
      </c>
      <c r="AA72" s="1455">
        <v>78.147090999999989</v>
      </c>
      <c r="AB72" s="1455">
        <v>95.214130999999995</v>
      </c>
      <c r="AC72" s="1455">
        <v>112.82288800000001</v>
      </c>
      <c r="AD72" s="1455">
        <v>253.33122200000003</v>
      </c>
      <c r="AE72" s="1455">
        <v>2027.2855340000001</v>
      </c>
    </row>
    <row r="73" spans="1:31" ht="20.25" customHeight="1" x14ac:dyDescent="0.25">
      <c r="A73" s="66"/>
      <c r="B73" s="65">
        <f t="shared" ref="B73:B87" si="41">+B72+1</f>
        <v>67</v>
      </c>
      <c r="C73" s="757" t="str">
        <f t="shared" si="28"/>
        <v>Panamericana Solar S.A.C.</v>
      </c>
      <c r="D73" s="1615">
        <f t="shared" si="29"/>
        <v>4.0085050000000004</v>
      </c>
      <c r="E73" s="1615">
        <f t="shared" si="30"/>
        <v>3.7301419999999998</v>
      </c>
      <c r="F73" s="1615">
        <f t="shared" si="31"/>
        <v>4.0171660000000005</v>
      </c>
      <c r="G73" s="1615">
        <f t="shared" si="32"/>
        <v>4.4440900000000001</v>
      </c>
      <c r="H73" s="1615">
        <f t="shared" si="33"/>
        <v>4.3192430000000002</v>
      </c>
      <c r="I73" s="1615">
        <f t="shared" si="34"/>
        <v>3.8026529999999998</v>
      </c>
      <c r="J73" s="1615">
        <f t="shared" si="35"/>
        <v>4.4505159999999995</v>
      </c>
      <c r="K73" s="1615">
        <f t="shared" si="36"/>
        <v>4.8038759999999998</v>
      </c>
      <c r="L73" s="1615">
        <f t="shared" si="37"/>
        <v>5.0972100000000005</v>
      </c>
      <c r="M73" s="1615">
        <f t="shared" si="38"/>
        <v>5.6696989999999996</v>
      </c>
      <c r="N73" s="1615">
        <f t="shared" si="39"/>
        <v>5.8458450000000006</v>
      </c>
      <c r="O73" s="1615">
        <f t="shared" si="40"/>
        <v>5.4588400000000004</v>
      </c>
      <c r="P73" s="1616">
        <f t="shared" si="27"/>
        <v>55.647785000000006</v>
      </c>
      <c r="Q73" s="112"/>
      <c r="R73" s="1455" t="s">
        <v>79</v>
      </c>
      <c r="S73" s="1455">
        <v>4.0085050000000004</v>
      </c>
      <c r="T73" s="1455">
        <v>3.7301419999999998</v>
      </c>
      <c r="U73" s="1455">
        <v>4.0171660000000005</v>
      </c>
      <c r="V73" s="1455">
        <v>4.4440900000000001</v>
      </c>
      <c r="W73" s="1455">
        <v>4.3192430000000002</v>
      </c>
      <c r="X73" s="1455">
        <v>3.8026529999999998</v>
      </c>
      <c r="Y73" s="1455">
        <v>4.4505159999999995</v>
      </c>
      <c r="Z73" s="1455">
        <v>4.8038759999999998</v>
      </c>
      <c r="AA73" s="1455">
        <v>5.0972100000000005</v>
      </c>
      <c r="AB73" s="1455">
        <v>5.6696989999999996</v>
      </c>
      <c r="AC73" s="1455">
        <v>5.8458450000000006</v>
      </c>
      <c r="AD73" s="1455">
        <v>5.4588400000000004</v>
      </c>
      <c r="AE73" s="1455">
        <v>55.647785000000006</v>
      </c>
    </row>
    <row r="74" spans="1:31" ht="20.25" customHeight="1" x14ac:dyDescent="0.25">
      <c r="A74" s="66"/>
      <c r="B74" s="65">
        <f t="shared" si="41"/>
        <v>68</v>
      </c>
      <c r="C74" s="757" t="str">
        <f t="shared" si="28"/>
        <v>Parque Eolico Marcona S.A.C.</v>
      </c>
      <c r="D74" s="1615">
        <f t="shared" si="29"/>
        <v>8.7758590000000005</v>
      </c>
      <c r="E74" s="1615">
        <f t="shared" si="30"/>
        <v>13.293463000000001</v>
      </c>
      <c r="F74" s="1615">
        <f t="shared" si="31"/>
        <v>13.818522</v>
      </c>
      <c r="G74" s="1615">
        <f t="shared" si="32"/>
        <v>14.063939</v>
      </c>
      <c r="H74" s="1615">
        <f t="shared" si="33"/>
        <v>12.702839000000001</v>
      </c>
      <c r="I74" s="1615">
        <f t="shared" si="34"/>
        <v>13.452500000000001</v>
      </c>
      <c r="J74" s="1615">
        <f t="shared" si="35"/>
        <v>17.020225</v>
      </c>
      <c r="K74" s="1615">
        <f t="shared" si="36"/>
        <v>16.305897000000002</v>
      </c>
      <c r="L74" s="1615">
        <f t="shared" si="37"/>
        <v>16.351317999999999</v>
      </c>
      <c r="M74" s="1615">
        <f t="shared" si="38"/>
        <v>16.163664000000001</v>
      </c>
      <c r="N74" s="1615">
        <f t="shared" si="39"/>
        <v>13.346532999999999</v>
      </c>
      <c r="O74" s="1615">
        <f t="shared" si="40"/>
        <v>12.286729000000001</v>
      </c>
      <c r="P74" s="1616">
        <f t="shared" si="27"/>
        <v>167.58148800000001</v>
      </c>
      <c r="Q74" s="112"/>
      <c r="R74" s="1455" t="s">
        <v>1204</v>
      </c>
      <c r="S74" s="1455">
        <v>8.7758590000000005</v>
      </c>
      <c r="T74" s="1455">
        <v>13.293463000000001</v>
      </c>
      <c r="U74" s="1455">
        <v>13.818522</v>
      </c>
      <c r="V74" s="1455">
        <v>14.063939</v>
      </c>
      <c r="W74" s="1455">
        <v>12.702839000000001</v>
      </c>
      <c r="X74" s="1455">
        <v>13.452500000000001</v>
      </c>
      <c r="Y74" s="1455">
        <v>17.020225</v>
      </c>
      <c r="Z74" s="1455">
        <v>16.305897000000002</v>
      </c>
      <c r="AA74" s="1455">
        <v>16.351317999999999</v>
      </c>
      <c r="AB74" s="1455">
        <v>16.163664000000001</v>
      </c>
      <c r="AC74" s="1455">
        <v>13.346532999999999</v>
      </c>
      <c r="AD74" s="1455">
        <v>12.286729000000001</v>
      </c>
      <c r="AE74" s="1455">
        <v>167.58148800000001</v>
      </c>
    </row>
    <row r="75" spans="1:31" ht="20.25" customHeight="1" x14ac:dyDescent="0.25">
      <c r="A75" s="66"/>
      <c r="B75" s="65">
        <f t="shared" si="41"/>
        <v>69</v>
      </c>
      <c r="C75" s="757" t="str">
        <f t="shared" si="28"/>
        <v>Parque Eolico Tres Hermanas S.A.C.</v>
      </c>
      <c r="D75" s="1615">
        <f t="shared" si="29"/>
        <v>25.691734</v>
      </c>
      <c r="E75" s="1615">
        <f t="shared" si="30"/>
        <v>36.556136000000002</v>
      </c>
      <c r="F75" s="1615">
        <f t="shared" si="31"/>
        <v>40.093562999999996</v>
      </c>
      <c r="G75" s="1615">
        <f t="shared" si="32"/>
        <v>39.367765999999996</v>
      </c>
      <c r="H75" s="1615">
        <f t="shared" si="33"/>
        <v>35.506705000000004</v>
      </c>
      <c r="I75" s="1615">
        <f t="shared" si="34"/>
        <v>46.796290000000006</v>
      </c>
      <c r="J75" s="1615">
        <f t="shared" si="35"/>
        <v>49.661995000000005</v>
      </c>
      <c r="K75" s="1615">
        <f t="shared" si="36"/>
        <v>51.661423999999997</v>
      </c>
      <c r="L75" s="1615">
        <f t="shared" si="37"/>
        <v>50.897612999999993</v>
      </c>
      <c r="M75" s="1615">
        <f t="shared" si="38"/>
        <v>51.601557</v>
      </c>
      <c r="N75" s="1615">
        <f t="shared" si="39"/>
        <v>43.152436999999999</v>
      </c>
      <c r="O75" s="1615">
        <f t="shared" si="40"/>
        <v>37.775477000000002</v>
      </c>
      <c r="P75" s="1616">
        <f t="shared" si="27"/>
        <v>508.76269700000006</v>
      </c>
      <c r="Q75" s="112"/>
      <c r="R75" s="1455" t="s">
        <v>82</v>
      </c>
      <c r="S75" s="1455">
        <v>25.691734</v>
      </c>
      <c r="T75" s="1455">
        <v>36.556136000000002</v>
      </c>
      <c r="U75" s="1455">
        <v>40.093562999999996</v>
      </c>
      <c r="V75" s="1455">
        <v>39.367765999999996</v>
      </c>
      <c r="W75" s="1455">
        <v>35.506705000000004</v>
      </c>
      <c r="X75" s="1455">
        <v>46.796290000000006</v>
      </c>
      <c r="Y75" s="1455">
        <v>49.661995000000005</v>
      </c>
      <c r="Z75" s="1455">
        <v>51.661423999999997</v>
      </c>
      <c r="AA75" s="1455">
        <v>50.897612999999993</v>
      </c>
      <c r="AB75" s="1455">
        <v>51.601557</v>
      </c>
      <c r="AC75" s="1455">
        <v>43.152436999999999</v>
      </c>
      <c r="AD75" s="1455">
        <v>37.775477000000002</v>
      </c>
      <c r="AE75" s="1455">
        <v>508.76269700000006</v>
      </c>
    </row>
    <row r="76" spans="1:31" ht="20.25" customHeight="1" x14ac:dyDescent="0.25">
      <c r="A76" s="66"/>
      <c r="B76" s="65">
        <f t="shared" si="41"/>
        <v>70</v>
      </c>
      <c r="C76" s="757" t="str">
        <f t="shared" si="28"/>
        <v>Peruana de Inversiones en Energía Renovables S.A.</v>
      </c>
      <c r="D76" s="1615">
        <f t="shared" si="29"/>
        <v>0</v>
      </c>
      <c r="E76" s="1615">
        <f t="shared" si="30"/>
        <v>0</v>
      </c>
      <c r="F76" s="1615">
        <f t="shared" si="31"/>
        <v>2.54135</v>
      </c>
      <c r="G76" s="1615">
        <f t="shared" si="32"/>
        <v>2.4483200000000003</v>
      </c>
      <c r="H76" s="1615">
        <f t="shared" si="33"/>
        <v>2.5922700000000001</v>
      </c>
      <c r="I76" s="1615">
        <f t="shared" si="34"/>
        <v>2.3152199999999996</v>
      </c>
      <c r="J76" s="1615">
        <f t="shared" si="35"/>
        <v>2.6257699999999997</v>
      </c>
      <c r="K76" s="1615">
        <f t="shared" si="36"/>
        <v>2.5769899999999999</v>
      </c>
      <c r="L76" s="1615">
        <f t="shared" si="37"/>
        <v>2.16812</v>
      </c>
      <c r="M76" s="1615">
        <f t="shared" si="38"/>
        <v>3.1487499999999997</v>
      </c>
      <c r="N76" s="1615">
        <f t="shared" si="39"/>
        <v>4.1305100000000001</v>
      </c>
      <c r="O76" s="1615">
        <f t="shared" si="40"/>
        <v>10.805869999999999</v>
      </c>
      <c r="P76" s="1616">
        <f t="shared" si="27"/>
        <v>35.353169999999999</v>
      </c>
      <c r="Q76" s="112"/>
      <c r="R76" s="1455" t="s">
        <v>1696</v>
      </c>
      <c r="U76" s="1455">
        <v>2.54135</v>
      </c>
      <c r="V76" s="1455">
        <v>2.4483200000000003</v>
      </c>
      <c r="W76" s="1455">
        <v>2.5922700000000001</v>
      </c>
      <c r="X76" s="1455">
        <v>2.3152199999999996</v>
      </c>
      <c r="Y76" s="1455">
        <v>2.6257699999999997</v>
      </c>
      <c r="Z76" s="1455">
        <v>2.5769899999999999</v>
      </c>
      <c r="AA76" s="1455">
        <v>2.16812</v>
      </c>
      <c r="AB76" s="1455">
        <v>3.1487499999999997</v>
      </c>
      <c r="AC76" s="1455">
        <v>4.1305100000000001</v>
      </c>
      <c r="AD76" s="1455">
        <v>10.805869999999999</v>
      </c>
      <c r="AE76" s="1455">
        <v>35.353169999999999</v>
      </c>
    </row>
    <row r="77" spans="1:31" ht="20.25" customHeight="1" x14ac:dyDescent="0.25">
      <c r="A77" s="66"/>
      <c r="B77" s="65">
        <f t="shared" si="41"/>
        <v>71</v>
      </c>
      <c r="C77" s="757" t="str">
        <f t="shared" si="28"/>
        <v>Petramas S.A.C.</v>
      </c>
      <c r="D77" s="1615">
        <f t="shared" si="29"/>
        <v>5.0390949999999997</v>
      </c>
      <c r="E77" s="1615">
        <f t="shared" si="30"/>
        <v>5.0259929999999997</v>
      </c>
      <c r="F77" s="1615">
        <f t="shared" si="31"/>
        <v>4.7712979999999998</v>
      </c>
      <c r="G77" s="1615">
        <f t="shared" si="32"/>
        <v>2.9325620000000003</v>
      </c>
      <c r="H77" s="1615">
        <f t="shared" si="33"/>
        <v>0.78228999999999993</v>
      </c>
      <c r="I77" s="1615">
        <f t="shared" si="34"/>
        <v>2.4690600000000003</v>
      </c>
      <c r="J77" s="1615">
        <f t="shared" si="35"/>
        <v>4.6053699999999997</v>
      </c>
      <c r="K77" s="1615">
        <f t="shared" si="36"/>
        <v>6.3652990000000003</v>
      </c>
      <c r="L77" s="1615">
        <f t="shared" si="37"/>
        <v>6.8532420000000007</v>
      </c>
      <c r="M77" s="1615">
        <f t="shared" si="38"/>
        <v>6.5884640000000001</v>
      </c>
      <c r="N77" s="1615">
        <f t="shared" si="39"/>
        <v>6.9042999999999992</v>
      </c>
      <c r="O77" s="1615">
        <f t="shared" si="40"/>
        <v>8.037090000000001</v>
      </c>
      <c r="P77" s="1616">
        <f t="shared" si="27"/>
        <v>60.374063</v>
      </c>
      <c r="Q77" s="112"/>
      <c r="R77" s="1455" t="s">
        <v>84</v>
      </c>
      <c r="S77" s="1455">
        <v>5.0390949999999997</v>
      </c>
      <c r="T77" s="1455">
        <v>5.0259929999999997</v>
      </c>
      <c r="U77" s="1455">
        <v>4.7712979999999998</v>
      </c>
      <c r="V77" s="1455">
        <v>2.9325620000000003</v>
      </c>
      <c r="W77" s="1455">
        <v>0.78228999999999993</v>
      </c>
      <c r="X77" s="1455">
        <v>2.4690600000000003</v>
      </c>
      <c r="Y77" s="1455">
        <v>4.6053699999999997</v>
      </c>
      <c r="Z77" s="1455">
        <v>6.3652990000000003</v>
      </c>
      <c r="AA77" s="1455">
        <v>6.8532420000000007</v>
      </c>
      <c r="AB77" s="1455">
        <v>6.5884640000000001</v>
      </c>
      <c r="AC77" s="1455">
        <v>6.9042999999999992</v>
      </c>
      <c r="AD77" s="1455">
        <v>8.037090000000001</v>
      </c>
      <c r="AE77" s="1455">
        <v>60.374063</v>
      </c>
    </row>
    <row r="78" spans="1:31" ht="20.25" customHeight="1" x14ac:dyDescent="0.25">
      <c r="A78" s="66"/>
      <c r="B78" s="65">
        <f t="shared" si="41"/>
        <v>72</v>
      </c>
      <c r="C78" s="757" t="str">
        <f t="shared" si="28"/>
        <v>Planta de Reserva Fría de Generación Éten S.A.</v>
      </c>
      <c r="D78" s="1615">
        <f t="shared" si="29"/>
        <v>7.7260000000000002E-3</v>
      </c>
      <c r="E78" s="1615">
        <f t="shared" si="30"/>
        <v>1.8114999999999999E-2</v>
      </c>
      <c r="F78" s="1615">
        <f t="shared" si="31"/>
        <v>0.58010299999999992</v>
      </c>
      <c r="G78" s="1615">
        <f t="shared" si="32"/>
        <v>2.6549999999999998E-3</v>
      </c>
      <c r="H78" s="1615">
        <f t="shared" si="33"/>
        <v>2.9038999999999999E-2</v>
      </c>
      <c r="I78" s="1615">
        <f t="shared" si="34"/>
        <v>2.9629999999999999E-3</v>
      </c>
      <c r="J78" s="1615">
        <f t="shared" si="35"/>
        <v>2.9449999999999997E-3</v>
      </c>
      <c r="K78" s="1615">
        <f t="shared" si="36"/>
        <v>2.6393999999999997E-2</v>
      </c>
      <c r="L78" s="1615">
        <f t="shared" si="37"/>
        <v>3.1590000000000003E-3</v>
      </c>
      <c r="M78" s="1615">
        <f t="shared" si="38"/>
        <v>0.6071120000000001</v>
      </c>
      <c r="N78" s="1615">
        <f t="shared" si="39"/>
        <v>5.2529999999999999E-3</v>
      </c>
      <c r="O78" s="1615">
        <f t="shared" si="40"/>
        <v>2.7959999999999999E-3</v>
      </c>
      <c r="P78" s="1616">
        <f t="shared" si="27"/>
        <v>1.28826</v>
      </c>
      <c r="Q78" s="112"/>
      <c r="R78" s="1455" t="s">
        <v>86</v>
      </c>
      <c r="S78" s="1455">
        <v>7.7260000000000002E-3</v>
      </c>
      <c r="T78" s="1455">
        <v>1.8114999999999999E-2</v>
      </c>
      <c r="U78" s="1455">
        <v>0.58010299999999992</v>
      </c>
      <c r="V78" s="1455">
        <v>2.6549999999999998E-3</v>
      </c>
      <c r="W78" s="1455">
        <v>2.9038999999999999E-2</v>
      </c>
      <c r="X78" s="1455">
        <v>2.9629999999999999E-3</v>
      </c>
      <c r="Y78" s="1455">
        <v>2.9449999999999997E-3</v>
      </c>
      <c r="Z78" s="1455">
        <v>2.6393999999999997E-2</v>
      </c>
      <c r="AA78" s="1455">
        <v>3.1590000000000003E-3</v>
      </c>
      <c r="AB78" s="1455">
        <v>0.6071120000000001</v>
      </c>
      <c r="AC78" s="1455">
        <v>5.2529999999999999E-3</v>
      </c>
      <c r="AD78" s="1455">
        <v>2.7959999999999999E-3</v>
      </c>
      <c r="AE78" s="1455">
        <v>1.28826</v>
      </c>
    </row>
    <row r="79" spans="1:31" ht="20.25" customHeight="1" x14ac:dyDescent="0.25">
      <c r="A79" s="66"/>
      <c r="B79" s="65">
        <f t="shared" si="41"/>
        <v>73</v>
      </c>
      <c r="C79" s="757" t="str">
        <f t="shared" si="28"/>
        <v>Proyecto Especial Chavimochic</v>
      </c>
      <c r="D79" s="1615">
        <f t="shared" si="29"/>
        <v>1.9781387799999999</v>
      </c>
      <c r="E79" s="1615">
        <f t="shared" si="30"/>
        <v>1.8990132287999999</v>
      </c>
      <c r="F79" s="1615">
        <f t="shared" si="31"/>
        <v>2.0699244193920001</v>
      </c>
      <c r="G79" s="1615">
        <f t="shared" si="32"/>
        <v>1.7387365122892802</v>
      </c>
      <c r="H79" s="1615">
        <f t="shared" si="33"/>
        <v>1.7908986076579585</v>
      </c>
      <c r="I79" s="1615">
        <f t="shared" si="34"/>
        <v>1.7013536772750604</v>
      </c>
      <c r="J79" s="1615">
        <f t="shared" si="35"/>
        <v>1.5312183095475544</v>
      </c>
      <c r="K79" s="1615">
        <f t="shared" si="36"/>
        <v>1.3934086616882746</v>
      </c>
      <c r="L79" s="1615">
        <f t="shared" si="37"/>
        <v>1.2819359687532126</v>
      </c>
      <c r="M79" s="1615">
        <f t="shared" si="38"/>
        <v>1.3588521268784053</v>
      </c>
      <c r="N79" s="1615">
        <f t="shared" si="39"/>
        <v>1.95</v>
      </c>
      <c r="O79" s="1615">
        <f t="shared" si="40"/>
        <v>2.1059999999999999</v>
      </c>
      <c r="P79" s="1616">
        <f t="shared" si="27"/>
        <v>20.799480292281743</v>
      </c>
      <c r="Q79" s="112"/>
      <c r="R79" s="1455" t="s">
        <v>70</v>
      </c>
      <c r="S79" s="1455">
        <v>1.9781387799999999</v>
      </c>
      <c r="T79" s="1455">
        <v>1.8990132287999999</v>
      </c>
      <c r="U79" s="1455">
        <v>2.0699244193920001</v>
      </c>
      <c r="V79" s="1455">
        <v>1.7387365122892802</v>
      </c>
      <c r="W79" s="1455">
        <v>1.7908986076579585</v>
      </c>
      <c r="X79" s="1455">
        <v>1.7013536772750604</v>
      </c>
      <c r="Y79" s="1455">
        <v>1.5312183095475544</v>
      </c>
      <c r="Z79" s="1455">
        <v>1.3934086616882746</v>
      </c>
      <c r="AA79" s="1455">
        <v>1.2819359687532126</v>
      </c>
      <c r="AB79" s="1455">
        <v>1.3588521268784053</v>
      </c>
      <c r="AC79" s="1455">
        <v>1.95</v>
      </c>
      <c r="AD79" s="1455">
        <v>2.1059999999999999</v>
      </c>
      <c r="AE79" s="1455">
        <v>20.799480292281743</v>
      </c>
    </row>
    <row r="80" spans="1:31" ht="20.25" customHeight="1" x14ac:dyDescent="0.25">
      <c r="A80" s="66"/>
      <c r="B80" s="65">
        <f t="shared" si="41"/>
        <v>74</v>
      </c>
      <c r="C80" s="757" t="str">
        <f t="shared" si="28"/>
        <v>Samay I S.A.</v>
      </c>
      <c r="D80" s="1615">
        <f t="shared" si="29"/>
        <v>0.19899700000000001</v>
      </c>
      <c r="E80" s="1615">
        <f t="shared" si="30"/>
        <v>0.7926979999999999</v>
      </c>
      <c r="F80" s="1615">
        <f t="shared" si="31"/>
        <v>0</v>
      </c>
      <c r="G80" s="1615">
        <f t="shared" si="32"/>
        <v>0</v>
      </c>
      <c r="H80" s="1615">
        <f t="shared" si="33"/>
        <v>0</v>
      </c>
      <c r="I80" s="1615">
        <f t="shared" si="34"/>
        <v>0</v>
      </c>
      <c r="J80" s="1615">
        <f t="shared" si="35"/>
        <v>0</v>
      </c>
      <c r="K80" s="1615">
        <f t="shared" si="36"/>
        <v>0</v>
      </c>
      <c r="L80" s="1615">
        <f t="shared" si="37"/>
        <v>0</v>
      </c>
      <c r="M80" s="1615">
        <f t="shared" si="38"/>
        <v>6.0100109999999995</v>
      </c>
      <c r="N80" s="1615">
        <f t="shared" si="39"/>
        <v>0</v>
      </c>
      <c r="O80" s="1615">
        <f t="shared" si="40"/>
        <v>0.80239000000000005</v>
      </c>
      <c r="P80" s="1616">
        <f t="shared" si="27"/>
        <v>7.8040959999999995</v>
      </c>
      <c r="Q80" s="112"/>
      <c r="R80" s="1455" t="s">
        <v>1375</v>
      </c>
      <c r="S80" s="1455">
        <v>0.19899700000000001</v>
      </c>
      <c r="T80" s="1455">
        <v>0.7926979999999999</v>
      </c>
      <c r="U80" s="1455">
        <v>0</v>
      </c>
      <c r="V80" s="1455">
        <v>0</v>
      </c>
      <c r="W80" s="1455">
        <v>0</v>
      </c>
      <c r="X80" s="1455">
        <v>0</v>
      </c>
      <c r="Y80" s="1455">
        <v>0</v>
      </c>
      <c r="Z80" s="1455">
        <v>0</v>
      </c>
      <c r="AA80" s="1455">
        <v>0</v>
      </c>
      <c r="AB80" s="1455">
        <v>6.0100109999999995</v>
      </c>
      <c r="AC80" s="1455">
        <v>0</v>
      </c>
      <c r="AD80" s="1455">
        <v>0.80239000000000005</v>
      </c>
      <c r="AE80" s="1455">
        <v>7.8040959999999995</v>
      </c>
    </row>
    <row r="81" spans="1:32" ht="20.25" customHeight="1" x14ac:dyDescent="0.25">
      <c r="A81" s="66"/>
      <c r="B81" s="65">
        <f t="shared" si="41"/>
        <v>75</v>
      </c>
      <c r="C81" s="757" t="str">
        <f t="shared" si="28"/>
        <v>SDF Energía S.A.C.</v>
      </c>
      <c r="D81" s="1615">
        <f t="shared" si="29"/>
        <v>21.571332999999999</v>
      </c>
      <c r="E81" s="1615">
        <f t="shared" si="30"/>
        <v>18.238765000000001</v>
      </c>
      <c r="F81" s="1615">
        <f t="shared" si="31"/>
        <v>10.402426</v>
      </c>
      <c r="G81" s="1615">
        <f t="shared" si="32"/>
        <v>0</v>
      </c>
      <c r="H81" s="1615">
        <f t="shared" si="33"/>
        <v>0</v>
      </c>
      <c r="I81" s="1615">
        <f t="shared" si="34"/>
        <v>0</v>
      </c>
      <c r="J81" s="1615">
        <f t="shared" si="35"/>
        <v>7.0620000000000006E-3</v>
      </c>
      <c r="K81" s="1615">
        <f t="shared" si="36"/>
        <v>1.0488</v>
      </c>
      <c r="L81" s="1615">
        <f t="shared" si="37"/>
        <v>1.3253740000000003</v>
      </c>
      <c r="M81" s="1615">
        <f t="shared" si="38"/>
        <v>5.4725640000000002</v>
      </c>
      <c r="N81" s="1615">
        <f t="shared" si="39"/>
        <v>3.6723499999999998</v>
      </c>
      <c r="O81" s="1615">
        <f t="shared" si="40"/>
        <v>2.0339199999999997</v>
      </c>
      <c r="P81" s="1616">
        <f t="shared" si="27"/>
        <v>63.772593999999998</v>
      </c>
      <c r="Q81" s="112"/>
      <c r="R81" s="1455" t="s">
        <v>88</v>
      </c>
      <c r="S81" s="1455">
        <v>21.571332999999999</v>
      </c>
      <c r="T81" s="1455">
        <v>18.238765000000001</v>
      </c>
      <c r="U81" s="1455">
        <v>10.402426</v>
      </c>
      <c r="V81" s="1455">
        <v>0</v>
      </c>
      <c r="W81" s="1455">
        <v>0</v>
      </c>
      <c r="X81" s="1455">
        <v>0</v>
      </c>
      <c r="Y81" s="1455">
        <v>7.0620000000000006E-3</v>
      </c>
      <c r="Z81" s="1455">
        <v>1.0488</v>
      </c>
      <c r="AA81" s="1455">
        <v>1.3253740000000003</v>
      </c>
      <c r="AB81" s="1455">
        <v>5.4725640000000002</v>
      </c>
      <c r="AC81" s="1455">
        <v>3.6723499999999998</v>
      </c>
      <c r="AD81" s="1455">
        <v>2.0339199999999997</v>
      </c>
      <c r="AE81" s="1455">
        <v>63.772593999999998</v>
      </c>
    </row>
    <row r="82" spans="1:32" ht="20.25" customHeight="1" x14ac:dyDescent="0.25">
      <c r="A82" s="66"/>
      <c r="B82" s="65">
        <f t="shared" si="41"/>
        <v>76</v>
      </c>
      <c r="C82" s="757" t="str">
        <f t="shared" si="28"/>
        <v>Shougang Generación Eléctrica S.A.A.</v>
      </c>
      <c r="D82" s="1615">
        <f t="shared" si="29"/>
        <v>5.3339999999999993E-3</v>
      </c>
      <c r="E82" s="1615">
        <f t="shared" si="30"/>
        <v>0.39615500000000003</v>
      </c>
      <c r="F82" s="1615">
        <f t="shared" si="31"/>
        <v>0.83815400000000007</v>
      </c>
      <c r="G82" s="1615">
        <f t="shared" si="32"/>
        <v>1.578E-3</v>
      </c>
      <c r="H82" s="1615">
        <f t="shared" si="33"/>
        <v>0</v>
      </c>
      <c r="I82" s="1615">
        <f t="shared" si="34"/>
        <v>0</v>
      </c>
      <c r="J82" s="1615">
        <f t="shared" si="35"/>
        <v>0</v>
      </c>
      <c r="K82" s="1615">
        <f t="shared" si="36"/>
        <v>2.958447</v>
      </c>
      <c r="L82" s="1615">
        <f t="shared" si="37"/>
        <v>0.33028500000000005</v>
      </c>
      <c r="M82" s="1615">
        <f t="shared" si="38"/>
        <v>1.7001009999999999</v>
      </c>
      <c r="N82" s="1615">
        <f t="shared" si="39"/>
        <v>1.1539820000000001</v>
      </c>
      <c r="O82" s="1615">
        <f t="shared" si="40"/>
        <v>1.3088610000000001</v>
      </c>
      <c r="P82" s="1616">
        <f t="shared" si="27"/>
        <v>8.6928970000000003</v>
      </c>
      <c r="Q82" s="112"/>
      <c r="R82" s="1455" t="s">
        <v>1474</v>
      </c>
      <c r="S82" s="1455">
        <v>5.3339999999999993E-3</v>
      </c>
      <c r="T82" s="1455">
        <v>0.39615500000000003</v>
      </c>
      <c r="U82" s="1455">
        <v>0.83815400000000007</v>
      </c>
      <c r="V82" s="1455">
        <v>1.578E-3</v>
      </c>
      <c r="W82" s="1455">
        <v>0</v>
      </c>
      <c r="X82" s="1455">
        <v>0</v>
      </c>
      <c r="Y82" s="1455">
        <v>0</v>
      </c>
      <c r="Z82" s="1455">
        <v>2.958447</v>
      </c>
      <c r="AA82" s="1455">
        <v>0.33028500000000005</v>
      </c>
      <c r="AB82" s="1455">
        <v>1.7001009999999999</v>
      </c>
      <c r="AC82" s="1455">
        <v>1.1539820000000001</v>
      </c>
      <c r="AD82" s="1455">
        <v>1.3088610000000001</v>
      </c>
      <c r="AE82" s="1455">
        <v>8.6928970000000003</v>
      </c>
    </row>
    <row r="83" spans="1:32" ht="20.25" customHeight="1" x14ac:dyDescent="0.25">
      <c r="A83" s="66"/>
      <c r="B83" s="65">
        <f t="shared" si="41"/>
        <v>77</v>
      </c>
      <c r="C83" s="757" t="str">
        <f t="shared" si="28"/>
        <v>Sindicato Energético S.A.</v>
      </c>
      <c r="D83" s="1615">
        <f t="shared" si="29"/>
        <v>27.707315000000001</v>
      </c>
      <c r="E83" s="1615">
        <f t="shared" si="30"/>
        <v>32.597297000000005</v>
      </c>
      <c r="F83" s="1615">
        <f t="shared" si="31"/>
        <v>35.375568000000001</v>
      </c>
      <c r="G83" s="1615">
        <f t="shared" si="32"/>
        <v>34.609119999999997</v>
      </c>
      <c r="H83" s="1615">
        <f t="shared" si="33"/>
        <v>36.384004000000004</v>
      </c>
      <c r="I83" s="1615">
        <f t="shared" si="34"/>
        <v>23.442919999999997</v>
      </c>
      <c r="J83" s="1615">
        <f t="shared" si="35"/>
        <v>22.120159000000001</v>
      </c>
      <c r="K83" s="1615">
        <f t="shared" si="36"/>
        <v>24.783985000000001</v>
      </c>
      <c r="L83" s="1615">
        <f t="shared" si="37"/>
        <v>22.406495</v>
      </c>
      <c r="M83" s="1615">
        <f t="shared" si="38"/>
        <v>23.640848999999999</v>
      </c>
      <c r="N83" s="1615">
        <f t="shared" si="39"/>
        <v>17.676040999999998</v>
      </c>
      <c r="O83" s="1615">
        <f t="shared" si="40"/>
        <v>23.162707999999999</v>
      </c>
      <c r="P83" s="1616">
        <f t="shared" ref="P83:P84" si="42">SUM(D83:O83)</f>
        <v>323.90646099999998</v>
      </c>
      <c r="Q83" s="112"/>
      <c r="R83" s="1455" t="s">
        <v>91</v>
      </c>
      <c r="S83" s="1455">
        <v>27.707315000000001</v>
      </c>
      <c r="T83" s="1455">
        <v>32.597297000000005</v>
      </c>
      <c r="U83" s="1455">
        <v>35.375568000000001</v>
      </c>
      <c r="V83" s="1455">
        <v>34.609119999999997</v>
      </c>
      <c r="W83" s="1455">
        <v>36.384004000000004</v>
      </c>
      <c r="X83" s="1455">
        <v>23.442919999999997</v>
      </c>
      <c r="Y83" s="1455">
        <v>22.120159000000001</v>
      </c>
      <c r="Z83" s="1455">
        <v>24.783985000000001</v>
      </c>
      <c r="AA83" s="1455">
        <v>22.406495</v>
      </c>
      <c r="AB83" s="1455">
        <v>23.640848999999999</v>
      </c>
      <c r="AC83" s="1455">
        <v>17.676040999999998</v>
      </c>
      <c r="AD83" s="1455">
        <v>23.162707999999999</v>
      </c>
      <c r="AE83" s="1455">
        <v>323.90646099999998</v>
      </c>
    </row>
    <row r="84" spans="1:32" ht="20.25" customHeight="1" x14ac:dyDescent="0.25">
      <c r="A84" s="66"/>
      <c r="B84" s="65">
        <f t="shared" si="41"/>
        <v>78</v>
      </c>
      <c r="C84" s="757" t="str">
        <f t="shared" si="28"/>
        <v>Sociedad Eléctrica del Sur Oeste S.A.</v>
      </c>
      <c r="D84" s="1615">
        <f t="shared" si="29"/>
        <v>0.275953</v>
      </c>
      <c r="E84" s="1615">
        <f t="shared" si="30"/>
        <v>0.29014299999999998</v>
      </c>
      <c r="F84" s="1615">
        <f t="shared" si="31"/>
        <v>0.269293</v>
      </c>
      <c r="G84" s="1615">
        <f t="shared" si="32"/>
        <v>0.239148</v>
      </c>
      <c r="H84" s="1615">
        <f t="shared" si="33"/>
        <v>0.23124400000000001</v>
      </c>
      <c r="I84" s="1615">
        <f t="shared" si="34"/>
        <v>0.23385999999999998</v>
      </c>
      <c r="J84" s="1615">
        <f t="shared" si="35"/>
        <v>0.23046900000000003</v>
      </c>
      <c r="K84" s="1615">
        <f t="shared" si="36"/>
        <v>0.22933000000000001</v>
      </c>
      <c r="L84" s="1615">
        <f t="shared" si="37"/>
        <v>0.22958800000000001</v>
      </c>
      <c r="M84" s="1615">
        <f t="shared" si="38"/>
        <v>0.246916</v>
      </c>
      <c r="N84" s="1615">
        <f t="shared" si="39"/>
        <v>0.24483100000000002</v>
      </c>
      <c r="O84" s="1615">
        <f t="shared" si="40"/>
        <v>0.26505200000000001</v>
      </c>
      <c r="P84" s="1616">
        <f t="shared" si="42"/>
        <v>2.985827</v>
      </c>
      <c r="Q84" s="112"/>
      <c r="R84" s="1455" t="s">
        <v>1224</v>
      </c>
      <c r="S84" s="1455">
        <v>0.275953</v>
      </c>
      <c r="T84" s="1455">
        <v>0.29014299999999998</v>
      </c>
      <c r="U84" s="1455">
        <v>0.269293</v>
      </c>
      <c r="V84" s="1455">
        <v>0.239148</v>
      </c>
      <c r="W84" s="1455">
        <v>0.23124400000000001</v>
      </c>
      <c r="X84" s="1455">
        <v>0.23385999999999998</v>
      </c>
      <c r="Y84" s="1455">
        <v>0.23046900000000003</v>
      </c>
      <c r="Z84" s="1455">
        <v>0.22933000000000001</v>
      </c>
      <c r="AA84" s="1455">
        <v>0.22958800000000001</v>
      </c>
      <c r="AB84" s="1455">
        <v>0.246916</v>
      </c>
      <c r="AC84" s="1455">
        <v>0.24483100000000002</v>
      </c>
      <c r="AD84" s="1455">
        <v>0.26505200000000001</v>
      </c>
      <c r="AE84" s="1455">
        <v>2.985827</v>
      </c>
    </row>
    <row r="85" spans="1:32" ht="20.25" customHeight="1" x14ac:dyDescent="0.25">
      <c r="A85" s="66"/>
      <c r="B85" s="65">
        <f t="shared" si="41"/>
        <v>79</v>
      </c>
      <c r="C85" s="757" t="str">
        <f t="shared" si="28"/>
        <v>Sociedad Minera Cerro Verde S.A.A.</v>
      </c>
      <c r="D85" s="1615">
        <f t="shared" si="29"/>
        <v>0.37828200000000001</v>
      </c>
      <c r="E85" s="1615">
        <f t="shared" si="30"/>
        <v>0</v>
      </c>
      <c r="F85" s="1615">
        <f t="shared" si="31"/>
        <v>0</v>
      </c>
      <c r="G85" s="1615">
        <f t="shared" si="32"/>
        <v>0</v>
      </c>
      <c r="H85" s="1615">
        <f t="shared" si="33"/>
        <v>0</v>
      </c>
      <c r="I85" s="1615">
        <f t="shared" si="34"/>
        <v>0</v>
      </c>
      <c r="J85" s="1615">
        <f t="shared" si="35"/>
        <v>0</v>
      </c>
      <c r="K85" s="1615">
        <f t="shared" si="36"/>
        <v>0</v>
      </c>
      <c r="L85" s="1615">
        <f t="shared" si="37"/>
        <v>0.39402399999999999</v>
      </c>
      <c r="M85" s="1615">
        <f t="shared" si="38"/>
        <v>0</v>
      </c>
      <c r="N85" s="1615">
        <f t="shared" si="39"/>
        <v>0</v>
      </c>
      <c r="O85" s="1615">
        <f t="shared" si="40"/>
        <v>0</v>
      </c>
      <c r="P85" s="1616">
        <f t="shared" ref="P85:P87" si="43">SUM(D85:O85)</f>
        <v>0.77230599999999994</v>
      </c>
      <c r="Q85" s="112"/>
      <c r="R85" s="1455" t="s">
        <v>1360</v>
      </c>
      <c r="S85" s="1455">
        <v>0.37828200000000001</v>
      </c>
      <c r="T85" s="1455">
        <v>0</v>
      </c>
      <c r="U85" s="1455">
        <v>0</v>
      </c>
      <c r="V85" s="1455">
        <v>0</v>
      </c>
      <c r="W85" s="1455">
        <v>0</v>
      </c>
      <c r="X85" s="1455">
        <v>0</v>
      </c>
      <c r="Y85" s="1455">
        <v>0</v>
      </c>
      <c r="Z85" s="1455">
        <v>0</v>
      </c>
      <c r="AA85" s="1455">
        <v>0.39402399999999999</v>
      </c>
      <c r="AB85" s="1455">
        <v>0</v>
      </c>
      <c r="AC85" s="1455">
        <v>0</v>
      </c>
      <c r="AD85" s="1455">
        <v>0</v>
      </c>
      <c r="AE85" s="1455">
        <v>0.77230599999999994</v>
      </c>
    </row>
    <row r="86" spans="1:32" ht="20.25" customHeight="1" x14ac:dyDescent="0.25">
      <c r="A86" s="66"/>
      <c r="B86" s="65">
        <f t="shared" si="41"/>
        <v>80</v>
      </c>
      <c r="C86" s="757" t="str">
        <f t="shared" si="28"/>
        <v>Statkraft Perú S.A.</v>
      </c>
      <c r="D86" s="1615">
        <f t="shared" si="29"/>
        <v>253.48836299999996</v>
      </c>
      <c r="E86" s="1615">
        <f t="shared" si="30"/>
        <v>247.83220999999995</v>
      </c>
      <c r="F86" s="1615">
        <f t="shared" si="31"/>
        <v>261.68172600000003</v>
      </c>
      <c r="G86" s="1615">
        <f t="shared" si="32"/>
        <v>222.31255199999998</v>
      </c>
      <c r="H86" s="1615">
        <f t="shared" si="33"/>
        <v>214.73891200000003</v>
      </c>
      <c r="I86" s="1615">
        <f t="shared" si="34"/>
        <v>154.21513499999995</v>
      </c>
      <c r="J86" s="1615">
        <f t="shared" si="35"/>
        <v>151.89255699999998</v>
      </c>
      <c r="K86" s="1615">
        <f t="shared" si="36"/>
        <v>138.56192800000005</v>
      </c>
      <c r="L86" s="1615">
        <f t="shared" si="37"/>
        <v>133.69572399999998</v>
      </c>
      <c r="M86" s="1615">
        <f t="shared" si="38"/>
        <v>155.00370599999997</v>
      </c>
      <c r="N86" s="1615">
        <f t="shared" si="39"/>
        <v>116.32504</v>
      </c>
      <c r="O86" s="1615">
        <f t="shared" si="40"/>
        <v>196.04445200000004</v>
      </c>
      <c r="P86" s="1616">
        <f t="shared" si="43"/>
        <v>2245.7923049999999</v>
      </c>
      <c r="Q86" s="112"/>
      <c r="R86" s="1455" t="s">
        <v>95</v>
      </c>
      <c r="S86" s="1455">
        <v>253.48836299999996</v>
      </c>
      <c r="T86" s="1455">
        <v>247.83220999999995</v>
      </c>
      <c r="U86" s="1455">
        <v>261.68172600000003</v>
      </c>
      <c r="V86" s="1455">
        <v>222.31255199999998</v>
      </c>
      <c r="W86" s="1455">
        <v>214.73891200000003</v>
      </c>
      <c r="X86" s="1455">
        <v>154.21513499999995</v>
      </c>
      <c r="Y86" s="1455">
        <v>151.89255699999998</v>
      </c>
      <c r="Z86" s="1455">
        <v>138.56192800000005</v>
      </c>
      <c r="AA86" s="1455">
        <v>133.69572399999998</v>
      </c>
      <c r="AB86" s="1455">
        <v>155.00370599999997</v>
      </c>
      <c r="AC86" s="1455">
        <v>116.32504</v>
      </c>
      <c r="AD86" s="1455">
        <v>196.04445200000004</v>
      </c>
      <c r="AE86" s="1455">
        <v>2245.7923049999999</v>
      </c>
    </row>
    <row r="87" spans="1:32" ht="20.25" customHeight="1" x14ac:dyDescent="0.25">
      <c r="A87" s="66"/>
      <c r="B87" s="65">
        <f t="shared" si="41"/>
        <v>81</v>
      </c>
      <c r="C87" s="757" t="str">
        <f t="shared" si="28"/>
        <v>Tacna Solar S.A.C.</v>
      </c>
      <c r="D87" s="1615">
        <f t="shared" si="29"/>
        <v>4.182785</v>
      </c>
      <c r="E87" s="1615">
        <f t="shared" si="30"/>
        <v>3.636034</v>
      </c>
      <c r="F87" s="1615">
        <f t="shared" si="31"/>
        <v>3.9186869999999998</v>
      </c>
      <c r="G87" s="1615">
        <f t="shared" si="32"/>
        <v>4.13124</v>
      </c>
      <c r="H87" s="1615">
        <f t="shared" si="33"/>
        <v>3.850651</v>
      </c>
      <c r="I87" s="1615">
        <f t="shared" si="34"/>
        <v>2.9279090000000001</v>
      </c>
      <c r="J87" s="1615">
        <f t="shared" si="35"/>
        <v>3.72749</v>
      </c>
      <c r="K87" s="1615">
        <f t="shared" si="36"/>
        <v>3.5910169999999999</v>
      </c>
      <c r="L87" s="1615">
        <f t="shared" si="37"/>
        <v>4.1514300000000004</v>
      </c>
      <c r="M87" s="1615">
        <f t="shared" si="38"/>
        <v>4.569528</v>
      </c>
      <c r="N87" s="1615">
        <f t="shared" si="39"/>
        <v>5.4541009999999996</v>
      </c>
      <c r="O87" s="1615">
        <f t="shared" si="40"/>
        <v>5.39011</v>
      </c>
      <c r="P87" s="1616">
        <f t="shared" si="43"/>
        <v>49.530982000000002</v>
      </c>
      <c r="Q87" s="112"/>
      <c r="R87" s="1455" t="s">
        <v>97</v>
      </c>
      <c r="S87" s="1455">
        <v>4.182785</v>
      </c>
      <c r="T87" s="1455">
        <v>3.636034</v>
      </c>
      <c r="U87" s="1455">
        <v>3.9186869999999998</v>
      </c>
      <c r="V87" s="1455">
        <v>4.13124</v>
      </c>
      <c r="W87" s="1455">
        <v>3.850651</v>
      </c>
      <c r="X87" s="1455">
        <v>2.9279090000000001</v>
      </c>
      <c r="Y87" s="1455">
        <v>3.72749</v>
      </c>
      <c r="Z87" s="1455">
        <v>3.5910169999999999</v>
      </c>
      <c r="AA87" s="1455">
        <v>4.1514300000000004</v>
      </c>
      <c r="AB87" s="1455">
        <v>4.569528</v>
      </c>
      <c r="AC87" s="1455">
        <v>5.4541009999999996</v>
      </c>
      <c r="AD87" s="1455">
        <v>5.39011</v>
      </c>
      <c r="AE87" s="1455">
        <v>49.530982000000002</v>
      </c>
    </row>
    <row r="88" spans="1:32" ht="20.25" customHeight="1" x14ac:dyDescent="0.25">
      <c r="A88" s="66"/>
      <c r="B88" s="65">
        <f t="shared" ref="B88:B89" si="44">+B87+1</f>
        <v>82</v>
      </c>
      <c r="C88" s="757" t="str">
        <f t="shared" ref="C88:C89" si="45">+R88</f>
        <v>Termochilca S.A.</v>
      </c>
      <c r="D88" s="1615">
        <f t="shared" si="29"/>
        <v>129.70517000000001</v>
      </c>
      <c r="E88" s="1615">
        <f t="shared" si="30"/>
        <v>150.58757800000001</v>
      </c>
      <c r="F88" s="1615">
        <f t="shared" si="31"/>
        <v>83.499017000000009</v>
      </c>
      <c r="G88" s="1615">
        <f t="shared" si="32"/>
        <v>0</v>
      </c>
      <c r="H88" s="1615">
        <f t="shared" si="33"/>
        <v>0</v>
      </c>
      <c r="I88" s="1615">
        <f t="shared" si="34"/>
        <v>153.730335</v>
      </c>
      <c r="J88" s="1615">
        <f t="shared" si="35"/>
        <v>0</v>
      </c>
      <c r="K88" s="1615">
        <f t="shared" si="36"/>
        <v>121.054931</v>
      </c>
      <c r="L88" s="1615">
        <f t="shared" si="37"/>
        <v>151.192848</v>
      </c>
      <c r="M88" s="1615">
        <f t="shared" si="38"/>
        <v>86.537645999999995</v>
      </c>
      <c r="N88" s="1615">
        <f t="shared" si="39"/>
        <v>186.72839400000001</v>
      </c>
      <c r="O88" s="1615">
        <f t="shared" si="40"/>
        <v>25.534894000000001</v>
      </c>
      <c r="P88" s="1616">
        <f t="shared" ref="P88:P89" si="46">SUM(D88:O88)</f>
        <v>1088.570813</v>
      </c>
      <c r="Q88" s="112"/>
      <c r="R88" s="1455" t="s">
        <v>297</v>
      </c>
      <c r="S88" s="1455">
        <v>129.70517000000001</v>
      </c>
      <c r="T88" s="1455">
        <v>150.58757800000001</v>
      </c>
      <c r="U88" s="1455">
        <v>83.499017000000009</v>
      </c>
      <c r="V88" s="1455">
        <v>0</v>
      </c>
      <c r="W88" s="1455">
        <v>0</v>
      </c>
      <c r="X88" s="1455">
        <v>153.730335</v>
      </c>
      <c r="Y88" s="1455">
        <v>0</v>
      </c>
      <c r="Z88" s="1455">
        <v>121.054931</v>
      </c>
      <c r="AA88" s="1455">
        <v>151.192848</v>
      </c>
      <c r="AB88" s="1455">
        <v>86.537645999999995</v>
      </c>
      <c r="AC88" s="1455">
        <v>186.72839400000001</v>
      </c>
      <c r="AD88" s="1455">
        <v>25.534894000000001</v>
      </c>
      <c r="AE88" s="1455">
        <v>1088.570813</v>
      </c>
    </row>
    <row r="89" spans="1:32" ht="20.25" customHeight="1" thickBot="1" x14ac:dyDescent="0.3">
      <c r="A89" s="66"/>
      <c r="B89" s="65">
        <f t="shared" si="44"/>
        <v>83</v>
      </c>
      <c r="C89" s="757" t="str">
        <f t="shared" si="45"/>
        <v>Termoselva S.R.L.</v>
      </c>
      <c r="D89" s="1617">
        <f t="shared" si="29"/>
        <v>7.2127219999999994</v>
      </c>
      <c r="E89" s="1617">
        <f t="shared" si="30"/>
        <v>8.6365420000000004</v>
      </c>
      <c r="F89" s="1617">
        <f t="shared" si="31"/>
        <v>0</v>
      </c>
      <c r="G89" s="1617">
        <f t="shared" si="32"/>
        <v>0</v>
      </c>
      <c r="H89" s="1617">
        <f t="shared" si="33"/>
        <v>0</v>
      </c>
      <c r="I89" s="1617">
        <f t="shared" si="34"/>
        <v>1.3800000000000002E-4</v>
      </c>
      <c r="J89" s="1617">
        <f t="shared" si="35"/>
        <v>0</v>
      </c>
      <c r="K89" s="1617">
        <f t="shared" si="36"/>
        <v>0</v>
      </c>
      <c r="L89" s="1617">
        <f t="shared" si="37"/>
        <v>2.0751810000000002</v>
      </c>
      <c r="M89" s="1617">
        <f t="shared" si="38"/>
        <v>11.319514</v>
      </c>
      <c r="N89" s="1617">
        <f t="shared" si="39"/>
        <v>42.716396000000003</v>
      </c>
      <c r="O89" s="1617">
        <f t="shared" si="40"/>
        <v>1.996748</v>
      </c>
      <c r="P89" s="1618">
        <f t="shared" si="46"/>
        <v>73.957240999999996</v>
      </c>
      <c r="Q89" s="112"/>
      <c r="R89" s="1455" t="s">
        <v>100</v>
      </c>
      <c r="S89" s="1455">
        <v>7.2127219999999994</v>
      </c>
      <c r="T89" s="1455">
        <v>8.6365420000000004</v>
      </c>
      <c r="U89" s="1455">
        <v>0</v>
      </c>
      <c r="V89" s="1455">
        <v>0</v>
      </c>
      <c r="W89" s="1455">
        <v>0</v>
      </c>
      <c r="X89" s="1455">
        <v>1.3800000000000002E-4</v>
      </c>
      <c r="Y89" s="1455">
        <v>0</v>
      </c>
      <c r="Z89" s="1455">
        <v>0</v>
      </c>
      <c r="AA89" s="1455">
        <v>2.0751810000000002</v>
      </c>
      <c r="AB89" s="1455">
        <v>11.319514</v>
      </c>
      <c r="AC89" s="1455">
        <v>42.716396000000003</v>
      </c>
      <c r="AD89" s="1455">
        <v>1.996748</v>
      </c>
      <c r="AE89" s="1455">
        <v>73.957240999999996</v>
      </c>
    </row>
    <row r="90" spans="1:32" ht="24.75" customHeight="1" thickTop="1" x14ac:dyDescent="0.25">
      <c r="A90" s="66"/>
      <c r="B90" s="1308" t="s">
        <v>360</v>
      </c>
      <c r="C90" s="1309"/>
      <c r="D90" s="819">
        <f t="shared" ref="D90:P90" si="47">SUM(D7:D89)</f>
        <v>4731.6891544425016</v>
      </c>
      <c r="E90" s="819">
        <f t="shared" si="47"/>
        <v>4517.4199271813013</v>
      </c>
      <c r="F90" s="819">
        <f t="shared" si="47"/>
        <v>4126.7472786018907</v>
      </c>
      <c r="G90" s="819">
        <f t="shared" si="47"/>
        <v>3160.7891342147886</v>
      </c>
      <c r="H90" s="819">
        <f t="shared" si="47"/>
        <v>3468.5119931351587</v>
      </c>
      <c r="I90" s="819">
        <f t="shared" si="47"/>
        <v>3868.1620701522756</v>
      </c>
      <c r="J90" s="819">
        <f t="shared" si="47"/>
        <v>4253.7020547495476</v>
      </c>
      <c r="K90" s="819">
        <f t="shared" si="47"/>
        <v>4392.6880526666882</v>
      </c>
      <c r="L90" s="819">
        <f t="shared" si="47"/>
        <v>4299.0574544712535</v>
      </c>
      <c r="M90" s="819">
        <f t="shared" si="47"/>
        <v>4596.6184919268781</v>
      </c>
      <c r="N90" s="819">
        <f t="shared" si="47"/>
        <v>4494.6354557024988</v>
      </c>
      <c r="O90" s="819">
        <f t="shared" si="47"/>
        <v>4701.6182362950003</v>
      </c>
      <c r="P90" s="819">
        <f t="shared" si="47"/>
        <v>50611.639303539785</v>
      </c>
      <c r="Q90" s="112"/>
      <c r="R90" s="1455" t="s">
        <v>389</v>
      </c>
      <c r="S90" s="1455">
        <v>4731.6891544425016</v>
      </c>
      <c r="T90" s="1455">
        <v>4517.4199271813013</v>
      </c>
      <c r="U90" s="1455">
        <v>4126.7472786018907</v>
      </c>
      <c r="V90" s="1455">
        <v>3160.7891342147886</v>
      </c>
      <c r="W90" s="1455">
        <v>3468.5119931351587</v>
      </c>
      <c r="X90" s="1455">
        <v>3868.1620701522756</v>
      </c>
      <c r="Y90" s="1455">
        <v>4253.7020547495476</v>
      </c>
      <c r="Z90" s="1455">
        <v>4392.6880526666882</v>
      </c>
      <c r="AA90" s="1455">
        <v>4299.0574544712535</v>
      </c>
      <c r="AB90" s="1455">
        <v>4596.6184919268781</v>
      </c>
      <c r="AC90" s="1455">
        <v>4494.6354557024988</v>
      </c>
      <c r="AD90" s="1455">
        <v>4701.6182362950003</v>
      </c>
      <c r="AE90" s="1455">
        <v>50611.639303539785</v>
      </c>
    </row>
    <row r="91" spans="1:32" ht="15.75" x14ac:dyDescent="0.25">
      <c r="A91" s="66"/>
      <c r="B91" s="205"/>
      <c r="C91" s="758"/>
      <c r="D91" s="66"/>
      <c r="E91" s="66"/>
      <c r="F91" s="66"/>
      <c r="G91" s="66"/>
      <c r="H91" s="66"/>
      <c r="I91" s="66"/>
      <c r="J91" s="69"/>
      <c r="K91" s="66"/>
      <c r="L91" s="66"/>
      <c r="M91" s="70"/>
      <c r="N91" s="71"/>
      <c r="O91" s="71"/>
      <c r="P91" s="72"/>
      <c r="Q91" s="112"/>
      <c r="AB91" s="1611"/>
      <c r="AC91" s="1611"/>
      <c r="AD91" s="1611"/>
      <c r="AE91" s="1611"/>
    </row>
    <row r="92" spans="1:32" ht="15.75" x14ac:dyDescent="0.25">
      <c r="A92" s="66"/>
      <c r="B92" s="73"/>
      <c r="C92" s="759"/>
      <c r="D92" s="66"/>
      <c r="E92" s="66"/>
      <c r="F92" s="66"/>
      <c r="G92" s="66"/>
      <c r="H92" s="66"/>
      <c r="I92" s="66"/>
      <c r="J92" s="66"/>
      <c r="K92" s="66"/>
      <c r="L92" s="66"/>
      <c r="M92" s="66"/>
      <c r="N92" s="66"/>
      <c r="O92" s="66"/>
      <c r="P92" s="67"/>
      <c r="Q92" s="112"/>
      <c r="R92" s="1610"/>
      <c r="S92" s="1510"/>
      <c r="T92" s="1510"/>
      <c r="U92" s="1510"/>
      <c r="V92" s="1510"/>
      <c r="W92" s="1510"/>
      <c r="X92" s="1510"/>
      <c r="Y92" s="1510"/>
      <c r="Z92" s="1510"/>
      <c r="AA92" s="1510"/>
      <c r="AB92" s="1611"/>
      <c r="AC92" s="1611"/>
      <c r="AD92" s="1611"/>
      <c r="AE92" s="1612"/>
    </row>
    <row r="93" spans="1:32" x14ac:dyDescent="0.25">
      <c r="AD93" s="1613"/>
      <c r="AF93" s="1506"/>
    </row>
    <row r="94" spans="1:32" x14ac:dyDescent="0.25">
      <c r="AE94" s="1614"/>
      <c r="AF94" s="1614"/>
    </row>
    <row r="170" ht="15.95" customHeight="1" x14ac:dyDescent="0.25"/>
    <row r="171" ht="15.95" customHeight="1" x14ac:dyDescent="0.25"/>
    <row r="172" ht="15.95" customHeight="1" x14ac:dyDescent="0.25"/>
    <row r="173" ht="15.95" customHeight="1" x14ac:dyDescent="0.25"/>
    <row r="174" ht="15.95" customHeight="1" x14ac:dyDescent="0.25"/>
    <row r="175" ht="15.95" customHeight="1" x14ac:dyDescent="0.25"/>
    <row r="176" ht="15.95" customHeight="1" x14ac:dyDescent="0.25"/>
    <row r="177" ht="15.95" customHeight="1" x14ac:dyDescent="0.25"/>
    <row r="178" ht="15.95" customHeight="1" x14ac:dyDescent="0.25"/>
    <row r="179" ht="15.95" customHeight="1" x14ac:dyDescent="0.25"/>
    <row r="180" ht="15.95" customHeight="1" x14ac:dyDescent="0.25"/>
    <row r="181" ht="15.95" customHeight="1" x14ac:dyDescent="0.25"/>
    <row r="182" ht="15.95" customHeight="1" x14ac:dyDescent="0.25"/>
    <row r="183" ht="15.95" customHeight="1" x14ac:dyDescent="0.25"/>
    <row r="184" ht="15.95" customHeight="1" x14ac:dyDescent="0.25"/>
    <row r="185" ht="15.95" customHeight="1" x14ac:dyDescent="0.25"/>
    <row r="186" ht="15.95" customHeight="1" x14ac:dyDescent="0.25"/>
    <row r="187" ht="15.95" customHeight="1" x14ac:dyDescent="0.25"/>
    <row r="188" ht="15.95" customHeight="1" x14ac:dyDescent="0.25"/>
    <row r="189" ht="15.95" customHeight="1" x14ac:dyDescent="0.25"/>
    <row r="190" ht="15.95" customHeight="1" x14ac:dyDescent="0.25"/>
    <row r="191" ht="15.95" customHeight="1" x14ac:dyDescent="0.25"/>
    <row r="192" ht="15.95" customHeight="1" x14ac:dyDescent="0.25"/>
    <row r="193" ht="15.95" customHeight="1" x14ac:dyDescent="0.25"/>
    <row r="194" ht="15.95" customHeight="1" x14ac:dyDescent="0.25"/>
    <row r="195" ht="15.95" customHeight="1" x14ac:dyDescent="0.25"/>
    <row r="196" ht="15.95" customHeight="1" x14ac:dyDescent="0.25"/>
    <row r="197" ht="15.95" customHeight="1" x14ac:dyDescent="0.25"/>
    <row r="198" ht="15.95" customHeight="1" x14ac:dyDescent="0.25"/>
    <row r="199" ht="15.95" customHeight="1" x14ac:dyDescent="0.25"/>
    <row r="200" ht="15.95" customHeight="1" x14ac:dyDescent="0.25"/>
    <row r="201" ht="15.95" customHeight="1" x14ac:dyDescent="0.25"/>
    <row r="202" ht="15.95" customHeight="1" x14ac:dyDescent="0.25"/>
    <row r="203" ht="15.95" customHeight="1" x14ac:dyDescent="0.25"/>
    <row r="204" ht="15.95" customHeight="1" x14ac:dyDescent="0.25"/>
    <row r="205" ht="15.95" customHeight="1" x14ac:dyDescent="0.25"/>
    <row r="206" ht="15.95" customHeight="1" x14ac:dyDescent="0.25"/>
    <row r="207" ht="15.95" customHeight="1" x14ac:dyDescent="0.25"/>
    <row r="208" ht="15.95" customHeight="1" x14ac:dyDescent="0.25"/>
    <row r="209" ht="15.95" customHeight="1" x14ac:dyDescent="0.25"/>
    <row r="210" ht="15.95" customHeight="1" x14ac:dyDescent="0.25"/>
    <row r="211" ht="15.95" customHeight="1" x14ac:dyDescent="0.25"/>
    <row r="212" ht="15.95" customHeight="1" x14ac:dyDescent="0.25"/>
    <row r="213" ht="15.95" customHeight="1" x14ac:dyDescent="0.25"/>
    <row r="214" ht="15.95" customHeight="1" x14ac:dyDescent="0.25"/>
    <row r="215" ht="15.95" customHeight="1" x14ac:dyDescent="0.25"/>
    <row r="216" ht="15.95" customHeight="1" x14ac:dyDescent="0.25"/>
    <row r="217" ht="15.95" customHeight="1" x14ac:dyDescent="0.25"/>
    <row r="218" ht="15.95" customHeight="1" x14ac:dyDescent="0.25"/>
    <row r="219" ht="15.95" customHeight="1" x14ac:dyDescent="0.25"/>
    <row r="220" ht="15.95" customHeight="1" x14ac:dyDescent="0.25"/>
    <row r="221" ht="15.95" customHeight="1" x14ac:dyDescent="0.25"/>
    <row r="222" ht="15.95" customHeight="1" x14ac:dyDescent="0.25"/>
    <row r="223" ht="15.95" customHeight="1" x14ac:dyDescent="0.25"/>
    <row r="224" ht="15.95" customHeight="1" x14ac:dyDescent="0.25"/>
    <row r="225" ht="15.95" customHeight="1" x14ac:dyDescent="0.25"/>
    <row r="226" ht="15.95" customHeight="1" x14ac:dyDescent="0.25"/>
    <row r="227" ht="15.95" customHeight="1" x14ac:dyDescent="0.25"/>
    <row r="228" ht="15.95" customHeight="1" x14ac:dyDescent="0.25"/>
    <row r="229" ht="15.95" customHeight="1" x14ac:dyDescent="0.25"/>
    <row r="230" ht="15.95" customHeight="1" x14ac:dyDescent="0.25"/>
    <row r="231" ht="15.95" customHeight="1" x14ac:dyDescent="0.25"/>
    <row r="232" ht="15.95" customHeight="1" x14ac:dyDescent="0.25"/>
    <row r="233" ht="15.95" customHeight="1" x14ac:dyDescent="0.25"/>
    <row r="234" ht="15.95" customHeight="1" x14ac:dyDescent="0.25"/>
    <row r="235" ht="15.95" customHeight="1" x14ac:dyDescent="0.25"/>
    <row r="236" ht="15.95" customHeight="1" x14ac:dyDescent="0.25"/>
    <row r="237" ht="15.95" customHeight="1" x14ac:dyDescent="0.25"/>
    <row r="238" ht="15.95" customHeight="1" x14ac:dyDescent="0.25"/>
    <row r="239" ht="15.95" customHeight="1" x14ac:dyDescent="0.25"/>
    <row r="240" ht="15.95" customHeight="1" x14ac:dyDescent="0.25"/>
    <row r="241" ht="15.95" customHeight="1" x14ac:dyDescent="0.25"/>
    <row r="242" ht="15.95" customHeight="1" x14ac:dyDescent="0.25"/>
    <row r="243" ht="15.95" customHeight="1" x14ac:dyDescent="0.25"/>
    <row r="244" ht="15.95" customHeight="1" x14ac:dyDescent="0.25"/>
    <row r="245" ht="15.95" customHeight="1" x14ac:dyDescent="0.25"/>
    <row r="246" ht="15.95" customHeight="1" x14ac:dyDescent="0.25"/>
    <row r="248" ht="18.75" customHeight="1" x14ac:dyDescent="0.25"/>
    <row r="249" ht="18.75" customHeight="1" x14ac:dyDescent="0.25"/>
    <row r="250" ht="18.75" customHeight="1" x14ac:dyDescent="0.25"/>
    <row r="251" ht="18.75" customHeight="1" x14ac:dyDescent="0.25"/>
    <row r="252" ht="18.75" customHeight="1" x14ac:dyDescent="0.25"/>
    <row r="253" ht="22.5" customHeight="1" x14ac:dyDescent="0.25"/>
    <row r="254" ht="22.5" customHeight="1" x14ac:dyDescent="0.25"/>
    <row r="255" ht="22.5" customHeight="1" x14ac:dyDescent="0.25"/>
    <row r="256" ht="22.5" customHeight="1" x14ac:dyDescent="0.25"/>
    <row r="257" ht="22.5" customHeight="1" x14ac:dyDescent="0.25"/>
    <row r="258" ht="22.5" customHeight="1" x14ac:dyDescent="0.25"/>
  </sheetData>
  <pageMargins left="0.78740157480314965" right="0.59055118110236227" top="0.59055118110236227" bottom="0.59055118110236227" header="0" footer="0"/>
  <pageSetup paperSize="9" scale="50" fitToHeight="9" orientation="landscape" copies="2" r:id="rId1"/>
  <headerFooter alignWithMargins="0"/>
  <rowBreaks count="2" manualBreakCount="2">
    <brk id="50" max="15" man="1"/>
    <brk id="91" max="15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25"/>
  <sheetViews>
    <sheetView view="pageBreakPreview" zoomScale="60" zoomScaleNormal="80" zoomScalePageLayoutView="90" workbookViewId="0">
      <selection activeCell="Q17" sqref="Q17"/>
    </sheetView>
  </sheetViews>
  <sheetFormatPr baseColWidth="10" defaultColWidth="11.42578125" defaultRowHeight="15" x14ac:dyDescent="0.25"/>
  <cols>
    <col min="1" max="1" width="4.140625" style="1188" customWidth="1"/>
    <col min="2" max="2" width="9.28515625" style="1188" customWidth="1"/>
    <col min="3" max="3" width="65.140625" style="1188" customWidth="1"/>
    <col min="4" max="15" width="16.140625" style="1188" customWidth="1"/>
    <col min="16" max="16" width="18.5703125" style="1188" customWidth="1"/>
    <col min="17" max="17" width="9.140625" style="1188" customWidth="1"/>
    <col min="18" max="18" width="28.5703125" style="1455" bestFit="1" customWidth="1"/>
    <col min="19" max="19" width="30.28515625" style="1455" bestFit="1" customWidth="1"/>
    <col min="20" max="21" width="11.7109375" style="1455" bestFit="1" customWidth="1"/>
    <col min="22" max="22" width="11" style="1455" bestFit="1" customWidth="1"/>
    <col min="23" max="23" width="11.42578125" style="1455" bestFit="1" customWidth="1"/>
    <col min="24" max="24" width="11.7109375" style="1455" bestFit="1" customWidth="1"/>
    <col min="25" max="25" width="10.7109375" style="1455" bestFit="1" customWidth="1"/>
    <col min="26" max="26" width="11.42578125" style="1455" bestFit="1" customWidth="1"/>
    <col min="27" max="27" width="11.7109375" style="1455" bestFit="1" customWidth="1"/>
    <col min="28" max="29" width="11.42578125" style="1455" bestFit="1" customWidth="1"/>
    <col min="30" max="30" width="11.7109375" style="1455" bestFit="1" customWidth="1"/>
    <col min="31" max="31" width="16.42578125" style="1455" bestFit="1" customWidth="1"/>
    <col min="32" max="32" width="15.42578125" style="1455" customWidth="1"/>
    <col min="33" max="35" width="11.42578125" style="1455"/>
    <col min="36" max="16384" width="11.42578125" style="1188"/>
  </cols>
  <sheetData>
    <row r="1" spans="1:31" ht="14.25" customHeight="1" x14ac:dyDescent="0.25">
      <c r="A1" s="66"/>
      <c r="B1" s="74"/>
      <c r="C1" s="755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112"/>
      <c r="R1" s="1610"/>
      <c r="S1" s="1510"/>
      <c r="T1" s="1510"/>
      <c r="U1" s="1510"/>
      <c r="V1" s="1510"/>
      <c r="W1" s="1510"/>
      <c r="X1" s="1510"/>
      <c r="Y1" s="1510"/>
      <c r="Z1" s="1510"/>
      <c r="AA1" s="1510"/>
      <c r="AB1" s="1611"/>
      <c r="AC1" s="1611"/>
      <c r="AD1" s="1611"/>
      <c r="AE1" s="1611"/>
    </row>
    <row r="2" spans="1:31" x14ac:dyDescent="0.25">
      <c r="A2" s="66"/>
      <c r="B2" s="56"/>
      <c r="C2" s="755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112"/>
      <c r="R2" s="1610"/>
      <c r="S2" s="1510"/>
      <c r="T2" s="1510"/>
      <c r="U2" s="1510"/>
      <c r="V2" s="1510"/>
      <c r="W2" s="1510"/>
      <c r="X2" s="1510"/>
      <c r="Y2" s="1510"/>
      <c r="Z2" s="1510"/>
      <c r="AA2" s="1510"/>
      <c r="AB2" s="1611"/>
      <c r="AC2" s="1611"/>
      <c r="AD2" s="1611"/>
      <c r="AE2" s="1611"/>
    </row>
    <row r="3" spans="1:31" x14ac:dyDescent="0.25">
      <c r="A3" s="66"/>
      <c r="B3" s="66"/>
      <c r="C3" s="755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112"/>
      <c r="R3" s="1610"/>
      <c r="S3" s="1510"/>
      <c r="T3" s="1510"/>
      <c r="U3" s="1510"/>
      <c r="V3" s="1510"/>
      <c r="W3" s="1510"/>
      <c r="X3" s="1510"/>
      <c r="Y3" s="1510"/>
      <c r="Z3" s="1510"/>
      <c r="AA3" s="1510"/>
      <c r="AB3" s="1611"/>
      <c r="AC3" s="1611"/>
      <c r="AD3" s="1611"/>
      <c r="AE3" s="1611"/>
    </row>
    <row r="4" spans="1:31" x14ac:dyDescent="0.25">
      <c r="A4" s="66"/>
      <c r="B4" s="71"/>
      <c r="C4" s="75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112"/>
      <c r="R4" s="1610"/>
      <c r="S4" s="1510"/>
      <c r="T4" s="1510"/>
      <c r="U4" s="1510"/>
      <c r="V4" s="1510"/>
      <c r="W4" s="1510"/>
      <c r="X4" s="1510"/>
      <c r="Y4" s="1510"/>
      <c r="Z4" s="1510"/>
      <c r="AA4" s="1510"/>
      <c r="AB4" s="1611"/>
      <c r="AC4" s="1611"/>
      <c r="AD4" s="1611"/>
      <c r="AE4" s="1611"/>
    </row>
    <row r="5" spans="1:31" x14ac:dyDescent="0.25">
      <c r="A5" s="66"/>
      <c r="B5" s="71"/>
      <c r="C5" s="760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112"/>
      <c r="AB5" s="1611"/>
      <c r="AC5" s="1611"/>
      <c r="AD5" s="1611"/>
      <c r="AE5" s="1611"/>
    </row>
    <row r="6" spans="1:31" ht="15.75" x14ac:dyDescent="0.25">
      <c r="A6" s="66"/>
      <c r="B6" s="66"/>
      <c r="C6" s="755"/>
      <c r="D6" s="76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68"/>
      <c r="Q6" s="112"/>
      <c r="AB6" s="1611"/>
      <c r="AC6" s="1611"/>
      <c r="AD6" s="1611"/>
      <c r="AE6" s="1611"/>
    </row>
    <row r="7" spans="1:31" ht="15.75" x14ac:dyDescent="0.25">
      <c r="A7" s="66"/>
      <c r="B7" s="66"/>
      <c r="C7" s="755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68"/>
      <c r="Q7" s="112"/>
      <c r="AB7" s="1611"/>
      <c r="AC7" s="1611"/>
      <c r="AD7" s="1611"/>
      <c r="AE7" s="1611"/>
    </row>
    <row r="8" spans="1:31" ht="15.75" x14ac:dyDescent="0.25">
      <c r="A8" s="66"/>
      <c r="B8" s="66"/>
      <c r="C8" s="755"/>
      <c r="D8" s="78"/>
      <c r="E8" s="79"/>
      <c r="F8" s="78"/>
      <c r="G8" s="78"/>
      <c r="H8" s="78"/>
      <c r="I8" s="78"/>
      <c r="J8" s="78"/>
      <c r="K8" s="78"/>
      <c r="L8" s="78"/>
      <c r="M8" s="80"/>
      <c r="N8" s="78"/>
      <c r="O8" s="78"/>
      <c r="P8" s="71"/>
      <c r="Q8" s="112"/>
      <c r="AB8" s="1611"/>
      <c r="AC8" s="1611"/>
      <c r="AD8" s="1611"/>
      <c r="AE8" s="1611"/>
    </row>
    <row r="9" spans="1:31" ht="15.75" x14ac:dyDescent="0.25">
      <c r="A9" s="66"/>
      <c r="B9" s="66"/>
      <c r="C9" s="755"/>
      <c r="D9" s="78"/>
      <c r="E9" s="79"/>
      <c r="F9" s="78"/>
      <c r="G9" s="78"/>
      <c r="H9" s="78"/>
      <c r="I9" s="78"/>
      <c r="J9" s="78"/>
      <c r="K9" s="78"/>
      <c r="L9" s="78"/>
      <c r="M9" s="78"/>
      <c r="N9" s="78"/>
      <c r="O9" s="78"/>
      <c r="P9" s="71"/>
      <c r="Q9" s="112"/>
      <c r="AB9" s="1611"/>
      <c r="AC9" s="1611"/>
      <c r="AD9" s="1611"/>
      <c r="AE9" s="1611"/>
    </row>
    <row r="10" spans="1:31" ht="15.75" x14ac:dyDescent="0.25">
      <c r="A10" s="66"/>
      <c r="B10" s="66"/>
      <c r="C10" s="755"/>
      <c r="D10" s="81"/>
      <c r="E10" s="77"/>
      <c r="F10" s="82"/>
      <c r="G10" s="82"/>
      <c r="H10" s="83"/>
      <c r="I10" s="82"/>
      <c r="J10" s="82"/>
      <c r="K10" s="82"/>
      <c r="L10" s="82"/>
      <c r="M10" s="84"/>
      <c r="N10" s="84"/>
      <c r="O10" s="84"/>
      <c r="P10" s="71"/>
      <c r="Q10" s="112"/>
      <c r="AB10" s="1611"/>
      <c r="AC10" s="1611"/>
      <c r="AD10" s="1611"/>
      <c r="AE10" s="1611"/>
    </row>
    <row r="11" spans="1:31" ht="15.75" x14ac:dyDescent="0.25">
      <c r="A11" s="66"/>
      <c r="B11" s="66"/>
      <c r="C11" s="755"/>
      <c r="D11" s="81"/>
      <c r="E11" s="77"/>
      <c r="F11" s="82"/>
      <c r="G11" s="82"/>
      <c r="H11" s="83"/>
      <c r="I11" s="82"/>
      <c r="J11" s="82"/>
      <c r="K11" s="82"/>
      <c r="L11" s="82"/>
      <c r="M11" s="84"/>
      <c r="N11" s="84"/>
      <c r="O11" s="84"/>
      <c r="P11" s="71"/>
      <c r="Q11" s="112"/>
      <c r="AB11" s="1611"/>
      <c r="AC11" s="1611"/>
      <c r="AD11" s="1611"/>
      <c r="AE11" s="1611"/>
    </row>
    <row r="12" spans="1:31" ht="15.75" x14ac:dyDescent="0.25">
      <c r="A12" s="66"/>
      <c r="B12" s="66"/>
      <c r="C12" s="755"/>
      <c r="D12" s="81"/>
      <c r="E12" s="77"/>
      <c r="F12" s="82"/>
      <c r="G12" s="82"/>
      <c r="H12" s="83"/>
      <c r="I12" s="82"/>
      <c r="J12" s="82"/>
      <c r="K12" s="82"/>
      <c r="L12" s="82"/>
      <c r="M12" s="84"/>
      <c r="N12" s="84"/>
      <c r="O12" s="84"/>
      <c r="P12" s="71"/>
      <c r="Q12" s="112"/>
      <c r="AB12" s="1611"/>
      <c r="AC12" s="1611"/>
      <c r="AD12" s="1611"/>
      <c r="AE12" s="1611"/>
    </row>
    <row r="13" spans="1:31" ht="15.75" x14ac:dyDescent="0.25">
      <c r="A13" s="66"/>
      <c r="B13" s="66"/>
      <c r="C13" s="755"/>
      <c r="D13" s="81"/>
      <c r="E13" s="77"/>
      <c r="F13" s="82"/>
      <c r="G13" s="82"/>
      <c r="H13" s="83"/>
      <c r="I13" s="82"/>
      <c r="J13" s="82"/>
      <c r="K13" s="82"/>
      <c r="L13" s="82"/>
      <c r="M13" s="84"/>
      <c r="N13" s="84"/>
      <c r="O13" s="84"/>
      <c r="P13" s="71"/>
      <c r="Q13" s="112"/>
      <c r="AB13" s="1611"/>
      <c r="AC13" s="1611"/>
      <c r="AD13" s="1611"/>
      <c r="AE13" s="1611"/>
    </row>
    <row r="14" spans="1:31" ht="15.75" x14ac:dyDescent="0.25">
      <c r="A14" s="66"/>
      <c r="B14" s="66"/>
      <c r="C14" s="755"/>
      <c r="D14" s="81"/>
      <c r="E14" s="77"/>
      <c r="F14" s="82"/>
      <c r="G14" s="82"/>
      <c r="H14" s="83"/>
      <c r="I14" s="82"/>
      <c r="J14" s="82"/>
      <c r="K14" s="82"/>
      <c r="L14" s="82"/>
      <c r="M14" s="84"/>
      <c r="N14" s="84"/>
      <c r="O14" s="84"/>
      <c r="P14" s="71"/>
      <c r="Q14" s="112"/>
      <c r="AB14" s="1611"/>
      <c r="AC14" s="1611"/>
      <c r="AD14" s="1611"/>
      <c r="AE14" s="1611"/>
    </row>
    <row r="15" spans="1:31" ht="15.75" x14ac:dyDescent="0.25">
      <c r="A15" s="66"/>
      <c r="B15" s="66"/>
      <c r="C15" s="755"/>
      <c r="D15" s="81"/>
      <c r="E15" s="77"/>
      <c r="F15" s="82"/>
      <c r="G15" s="82"/>
      <c r="H15" s="83"/>
      <c r="I15" s="82"/>
      <c r="J15" s="82"/>
      <c r="K15" s="82"/>
      <c r="L15" s="82"/>
      <c r="M15" s="84"/>
      <c r="N15" s="84"/>
      <c r="O15" s="84"/>
      <c r="P15" s="71"/>
      <c r="Q15" s="112"/>
      <c r="AB15" s="1611"/>
      <c r="AC15" s="1611"/>
      <c r="AD15" s="1611"/>
      <c r="AE15" s="1611"/>
    </row>
    <row r="16" spans="1:31" ht="15.75" x14ac:dyDescent="0.25">
      <c r="A16" s="66"/>
      <c r="B16" s="66"/>
      <c r="C16" s="755"/>
      <c r="D16" s="81"/>
      <c r="E16" s="77"/>
      <c r="F16" s="82"/>
      <c r="G16" s="82"/>
      <c r="H16" s="83"/>
      <c r="I16" s="82"/>
      <c r="J16" s="82"/>
      <c r="K16" s="82"/>
      <c r="L16" s="82"/>
      <c r="M16" s="84"/>
      <c r="N16" s="84"/>
      <c r="O16" s="84"/>
      <c r="P16" s="71"/>
      <c r="Q16" s="112"/>
      <c r="AB16" s="1611"/>
      <c r="AC16" s="1611"/>
      <c r="AD16" s="1611"/>
      <c r="AE16" s="1611"/>
    </row>
    <row r="17" spans="1:31" ht="15.75" x14ac:dyDescent="0.25">
      <c r="A17" s="66"/>
      <c r="B17" s="66"/>
      <c r="C17" s="755"/>
      <c r="D17" s="81"/>
      <c r="E17" s="77"/>
      <c r="F17" s="82"/>
      <c r="G17" s="82"/>
      <c r="H17" s="83"/>
      <c r="I17" s="82"/>
      <c r="J17" s="82"/>
      <c r="K17" s="82"/>
      <c r="L17" s="82"/>
      <c r="M17" s="84"/>
      <c r="N17" s="84"/>
      <c r="O17" s="84"/>
      <c r="P17" s="71"/>
      <c r="Q17" s="112"/>
      <c r="AB17" s="1611"/>
      <c r="AC17" s="1611"/>
      <c r="AD17" s="1611"/>
      <c r="AE17" s="1611"/>
    </row>
    <row r="18" spans="1:31" ht="15.75" x14ac:dyDescent="0.25">
      <c r="A18" s="66"/>
      <c r="B18" s="66"/>
      <c r="C18" s="755"/>
      <c r="D18" s="81"/>
      <c r="E18" s="77"/>
      <c r="F18" s="82"/>
      <c r="G18" s="82"/>
      <c r="H18" s="83"/>
      <c r="I18" s="82"/>
      <c r="J18" s="82"/>
      <c r="K18" s="82"/>
      <c r="L18" s="82"/>
      <c r="M18" s="84"/>
      <c r="N18" s="84"/>
      <c r="O18" s="84"/>
      <c r="P18" s="71"/>
      <c r="Q18" s="112"/>
      <c r="AB18" s="1611"/>
      <c r="AC18" s="1611"/>
      <c r="AD18" s="1611"/>
      <c r="AE18" s="1611"/>
    </row>
    <row r="19" spans="1:31" ht="15.75" x14ac:dyDescent="0.25">
      <c r="A19" s="66"/>
      <c r="B19" s="66"/>
      <c r="C19" s="755"/>
      <c r="D19" s="81"/>
      <c r="E19" s="77"/>
      <c r="F19" s="82"/>
      <c r="G19" s="82"/>
      <c r="H19" s="83"/>
      <c r="I19" s="82"/>
      <c r="J19" s="82"/>
      <c r="K19" s="82"/>
      <c r="L19" s="82"/>
      <c r="M19" s="84"/>
      <c r="N19" s="84"/>
      <c r="O19" s="84"/>
      <c r="P19" s="71"/>
      <c r="Q19" s="112"/>
      <c r="AB19" s="1611"/>
      <c r="AC19" s="1611"/>
      <c r="AD19" s="1611"/>
      <c r="AE19" s="1611"/>
    </row>
    <row r="20" spans="1:31" ht="15.75" x14ac:dyDescent="0.25">
      <c r="A20" s="66"/>
      <c r="B20" s="66"/>
      <c r="C20" s="755"/>
      <c r="D20" s="81"/>
      <c r="E20" s="77"/>
      <c r="F20" s="82"/>
      <c r="G20" s="82"/>
      <c r="H20" s="83"/>
      <c r="I20" s="82"/>
      <c r="J20" s="82"/>
      <c r="K20" s="82"/>
      <c r="L20" s="82"/>
      <c r="M20" s="84"/>
      <c r="N20" s="84"/>
      <c r="O20" s="84"/>
      <c r="P20" s="71"/>
      <c r="Q20" s="112"/>
      <c r="AB20" s="1611"/>
      <c r="AC20" s="1611"/>
      <c r="AD20" s="1611"/>
      <c r="AE20" s="1611"/>
    </row>
    <row r="21" spans="1:31" ht="15.75" x14ac:dyDescent="0.25">
      <c r="A21" s="66"/>
      <c r="B21" s="66"/>
      <c r="C21" s="755"/>
      <c r="D21" s="81"/>
      <c r="E21" s="77"/>
      <c r="F21" s="82"/>
      <c r="G21" s="82"/>
      <c r="H21" s="83"/>
      <c r="I21" s="82"/>
      <c r="J21" s="82"/>
      <c r="K21" s="82"/>
      <c r="L21" s="82"/>
      <c r="M21" s="84"/>
      <c r="N21" s="84"/>
      <c r="O21" s="84"/>
      <c r="P21" s="71"/>
      <c r="Q21" s="112"/>
      <c r="AB21" s="1611"/>
      <c r="AC21" s="1611"/>
      <c r="AD21" s="1611"/>
      <c r="AE21" s="1611"/>
    </row>
    <row r="22" spans="1:31" ht="15.75" x14ac:dyDescent="0.25">
      <c r="A22" s="66"/>
      <c r="B22" s="66"/>
      <c r="C22" s="755"/>
      <c r="D22" s="81"/>
      <c r="E22" s="77"/>
      <c r="F22" s="82"/>
      <c r="G22" s="82"/>
      <c r="H22" s="83"/>
      <c r="I22" s="82"/>
      <c r="J22" s="82"/>
      <c r="K22" s="82"/>
      <c r="L22" s="82"/>
      <c r="M22" s="84"/>
      <c r="N22" s="84"/>
      <c r="O22" s="84"/>
      <c r="P22" s="71"/>
      <c r="Q22" s="112"/>
      <c r="AB22" s="1611"/>
      <c r="AC22" s="1611"/>
      <c r="AD22" s="1611"/>
      <c r="AE22" s="1611"/>
    </row>
    <row r="23" spans="1:31" ht="15.75" x14ac:dyDescent="0.25">
      <c r="A23" s="66"/>
      <c r="B23" s="66"/>
      <c r="C23" s="755"/>
      <c r="D23" s="81"/>
      <c r="E23" s="77"/>
      <c r="F23" s="82"/>
      <c r="G23" s="82"/>
      <c r="H23" s="83"/>
      <c r="I23" s="82"/>
      <c r="J23" s="82"/>
      <c r="K23" s="82"/>
      <c r="L23" s="82"/>
      <c r="M23" s="84"/>
      <c r="N23" s="84"/>
      <c r="O23" s="84"/>
      <c r="P23" s="71"/>
      <c r="Q23" s="112"/>
      <c r="AB23" s="1611"/>
      <c r="AC23" s="1611"/>
      <c r="AD23" s="1611"/>
      <c r="AE23" s="1611"/>
    </row>
    <row r="24" spans="1:31" ht="15.75" x14ac:dyDescent="0.25">
      <c r="A24" s="66"/>
      <c r="B24" s="66"/>
      <c r="C24" s="755"/>
      <c r="D24" s="81"/>
      <c r="E24" s="77"/>
      <c r="F24" s="82"/>
      <c r="G24" s="82"/>
      <c r="H24" s="83"/>
      <c r="I24" s="82"/>
      <c r="J24" s="82"/>
      <c r="K24" s="82"/>
      <c r="L24" s="82"/>
      <c r="M24" s="84"/>
      <c r="N24" s="84"/>
      <c r="O24" s="84"/>
      <c r="P24" s="71"/>
      <c r="Q24" s="112"/>
      <c r="AB24" s="1611"/>
      <c r="AC24" s="1611"/>
      <c r="AD24" s="1611"/>
      <c r="AE24" s="1611"/>
    </row>
    <row r="25" spans="1:31" ht="15.75" x14ac:dyDescent="0.25">
      <c r="A25" s="66"/>
      <c r="B25" s="66"/>
      <c r="C25" s="755"/>
      <c r="D25" s="81"/>
      <c r="E25" s="77"/>
      <c r="F25" s="82"/>
      <c r="G25" s="82"/>
      <c r="H25" s="83"/>
      <c r="I25" s="82"/>
      <c r="J25" s="82"/>
      <c r="K25" s="82"/>
      <c r="L25" s="82"/>
      <c r="M25" s="84"/>
      <c r="N25" s="84"/>
      <c r="O25" s="84"/>
      <c r="P25" s="71"/>
      <c r="Q25" s="112"/>
      <c r="AB25" s="1611"/>
      <c r="AC25" s="1611"/>
      <c r="AD25" s="1611"/>
      <c r="AE25" s="1611"/>
    </row>
    <row r="26" spans="1:31" ht="15.75" x14ac:dyDescent="0.25">
      <c r="A26" s="66"/>
      <c r="B26" s="66"/>
      <c r="C26" s="755"/>
      <c r="D26" s="81"/>
      <c r="E26" s="77"/>
      <c r="F26" s="82"/>
      <c r="G26" s="82"/>
      <c r="H26" s="83"/>
      <c r="I26" s="82"/>
      <c r="J26" s="82"/>
      <c r="K26" s="82"/>
      <c r="L26" s="82"/>
      <c r="M26" s="84"/>
      <c r="N26" s="84"/>
      <c r="O26" s="84"/>
      <c r="P26" s="71"/>
      <c r="Q26" s="112"/>
      <c r="AB26" s="1611"/>
      <c r="AC26" s="1611"/>
      <c r="AD26" s="1611"/>
      <c r="AE26" s="1611"/>
    </row>
    <row r="27" spans="1:31" ht="15.75" x14ac:dyDescent="0.25">
      <c r="A27" s="66"/>
      <c r="B27" s="66"/>
      <c r="C27" s="755"/>
      <c r="D27" s="81"/>
      <c r="E27" s="77"/>
      <c r="F27" s="82"/>
      <c r="G27" s="82"/>
      <c r="H27" s="83"/>
      <c r="I27" s="82"/>
      <c r="J27" s="82"/>
      <c r="K27" s="82"/>
      <c r="L27" s="82"/>
      <c r="M27" s="84"/>
      <c r="N27" s="84"/>
      <c r="O27" s="84"/>
      <c r="P27" s="71"/>
      <c r="Q27" s="112"/>
      <c r="AB27" s="1611"/>
      <c r="AC27" s="1611"/>
      <c r="AD27" s="1611"/>
      <c r="AE27" s="1611"/>
    </row>
    <row r="28" spans="1:31" ht="15.75" x14ac:dyDescent="0.25">
      <c r="A28" s="66"/>
      <c r="B28" s="66"/>
      <c r="C28" s="755"/>
      <c r="D28" s="81"/>
      <c r="E28" s="77"/>
      <c r="F28" s="82"/>
      <c r="G28" s="82"/>
      <c r="H28" s="83"/>
      <c r="I28" s="82"/>
      <c r="J28" s="82"/>
      <c r="K28" s="82"/>
      <c r="L28" s="82"/>
      <c r="M28" s="84"/>
      <c r="N28" s="84"/>
      <c r="O28" s="84"/>
      <c r="P28" s="71"/>
      <c r="Q28" s="112"/>
      <c r="AB28" s="1611"/>
      <c r="AC28" s="1611"/>
      <c r="AD28" s="1611"/>
      <c r="AE28" s="1611"/>
    </row>
    <row r="29" spans="1:31" ht="15.75" x14ac:dyDescent="0.25">
      <c r="A29" s="66"/>
      <c r="B29" s="66"/>
      <c r="C29" s="755"/>
      <c r="D29" s="81"/>
      <c r="E29" s="77"/>
      <c r="F29" s="82"/>
      <c r="G29" s="82"/>
      <c r="H29" s="83"/>
      <c r="I29" s="82"/>
      <c r="J29" s="82"/>
      <c r="K29" s="82"/>
      <c r="L29" s="82"/>
      <c r="M29" s="84"/>
      <c r="N29" s="84"/>
      <c r="O29" s="84"/>
      <c r="P29" s="71"/>
      <c r="Q29" s="112"/>
      <c r="AB29" s="1611"/>
      <c r="AC29" s="1611"/>
      <c r="AD29" s="1611"/>
      <c r="AE29" s="1611"/>
    </row>
    <row r="30" spans="1:31" ht="15.75" x14ac:dyDescent="0.25">
      <c r="A30" s="66"/>
      <c r="B30" s="66"/>
      <c r="C30" s="755"/>
      <c r="D30" s="81"/>
      <c r="E30" s="77"/>
      <c r="F30" s="82"/>
      <c r="G30" s="82"/>
      <c r="H30" s="83"/>
      <c r="I30" s="82"/>
      <c r="J30" s="82"/>
      <c r="K30" s="82"/>
      <c r="L30" s="82"/>
      <c r="M30" s="84"/>
      <c r="N30" s="84"/>
      <c r="O30" s="84"/>
      <c r="P30" s="71"/>
      <c r="Q30" s="112"/>
      <c r="AB30" s="1611"/>
      <c r="AC30" s="1611"/>
      <c r="AD30" s="1611"/>
      <c r="AE30" s="1611"/>
    </row>
    <row r="31" spans="1:31" ht="15.75" x14ac:dyDescent="0.25">
      <c r="A31" s="66"/>
      <c r="B31" s="66"/>
      <c r="C31" s="755"/>
      <c r="D31" s="81"/>
      <c r="E31" s="77"/>
      <c r="F31" s="82"/>
      <c r="G31" s="82"/>
      <c r="H31" s="83"/>
      <c r="I31" s="82"/>
      <c r="J31" s="82"/>
      <c r="K31" s="82"/>
      <c r="L31" s="82"/>
      <c r="M31" s="84"/>
      <c r="N31" s="84"/>
      <c r="O31" s="84"/>
      <c r="P31" s="71"/>
      <c r="Q31" s="112"/>
      <c r="AB31" s="1611"/>
      <c r="AC31" s="1611"/>
      <c r="AD31" s="1611"/>
      <c r="AE31" s="1611"/>
    </row>
    <row r="32" spans="1:31" ht="15.75" x14ac:dyDescent="0.25">
      <c r="A32" s="66"/>
      <c r="B32" s="66"/>
      <c r="C32" s="755"/>
      <c r="D32" s="81"/>
      <c r="E32" s="77"/>
      <c r="F32" s="82"/>
      <c r="G32" s="82"/>
      <c r="H32" s="83"/>
      <c r="I32" s="82"/>
      <c r="J32" s="82"/>
      <c r="K32" s="82"/>
      <c r="L32" s="82"/>
      <c r="M32" s="84"/>
      <c r="N32" s="84"/>
      <c r="O32" s="84"/>
      <c r="P32" s="71"/>
      <c r="Q32" s="112"/>
      <c r="AB32" s="1611"/>
      <c r="AC32" s="1611"/>
      <c r="AD32" s="1611"/>
      <c r="AE32" s="1611"/>
    </row>
    <row r="33" spans="1:31" ht="15.75" x14ac:dyDescent="0.25">
      <c r="A33" s="66"/>
      <c r="B33" s="66"/>
      <c r="C33" s="755"/>
      <c r="D33" s="81"/>
      <c r="E33" s="77"/>
      <c r="F33" s="82"/>
      <c r="G33" s="82"/>
      <c r="H33" s="83"/>
      <c r="I33" s="82"/>
      <c r="J33" s="82"/>
      <c r="K33" s="82"/>
      <c r="L33" s="82"/>
      <c r="M33" s="84"/>
      <c r="N33" s="84"/>
      <c r="O33" s="84"/>
      <c r="P33" s="71"/>
      <c r="Q33" s="112"/>
      <c r="AB33" s="1611"/>
      <c r="AC33" s="1611"/>
      <c r="AD33" s="1611"/>
      <c r="AE33" s="1611"/>
    </row>
    <row r="34" spans="1:31" ht="15.75" x14ac:dyDescent="0.25">
      <c r="A34" s="66"/>
      <c r="B34" s="66"/>
      <c r="C34" s="755"/>
      <c r="D34" s="81"/>
      <c r="E34" s="77"/>
      <c r="F34" s="82"/>
      <c r="G34" s="82"/>
      <c r="H34" s="83"/>
      <c r="I34" s="82"/>
      <c r="J34" s="82"/>
      <c r="K34" s="82"/>
      <c r="L34" s="82"/>
      <c r="M34" s="84"/>
      <c r="N34" s="84"/>
      <c r="O34" s="84"/>
      <c r="P34" s="71"/>
      <c r="Q34" s="112"/>
      <c r="AB34" s="1611"/>
      <c r="AC34" s="1611"/>
      <c r="AD34" s="1611"/>
      <c r="AE34" s="1611"/>
    </row>
    <row r="35" spans="1:31" ht="15.75" x14ac:dyDescent="0.25">
      <c r="A35" s="66"/>
      <c r="B35" s="66"/>
      <c r="C35" s="755"/>
      <c r="D35" s="81"/>
      <c r="E35" s="77"/>
      <c r="F35" s="82"/>
      <c r="G35" s="82"/>
      <c r="H35" s="83"/>
      <c r="I35" s="82"/>
      <c r="J35" s="82"/>
      <c r="K35" s="82"/>
      <c r="L35" s="82"/>
      <c r="M35" s="84"/>
      <c r="N35" s="84"/>
      <c r="O35" s="84"/>
      <c r="P35" s="71"/>
      <c r="Q35" s="112"/>
      <c r="AB35" s="1611"/>
      <c r="AC35" s="1611"/>
      <c r="AD35" s="1611"/>
      <c r="AE35" s="1611"/>
    </row>
    <row r="36" spans="1:31" ht="15.75" x14ac:dyDescent="0.25">
      <c r="A36" s="66"/>
      <c r="B36" s="66"/>
      <c r="C36" s="755"/>
      <c r="D36" s="81"/>
      <c r="E36" s="77"/>
      <c r="F36" s="82"/>
      <c r="G36" s="82"/>
      <c r="H36" s="83"/>
      <c r="I36" s="82"/>
      <c r="J36" s="82"/>
      <c r="K36" s="82"/>
      <c r="L36" s="82"/>
      <c r="M36" s="84"/>
      <c r="N36" s="84"/>
      <c r="O36" s="84"/>
      <c r="P36" s="71"/>
      <c r="Q36" s="112"/>
      <c r="AB36" s="1611"/>
      <c r="AC36" s="1611"/>
      <c r="AD36" s="1611"/>
      <c r="AE36" s="1611"/>
    </row>
    <row r="37" spans="1:31" ht="15.75" x14ac:dyDescent="0.25">
      <c r="A37" s="66"/>
      <c r="B37" s="66"/>
      <c r="C37" s="755"/>
      <c r="D37" s="81"/>
      <c r="E37" s="77"/>
      <c r="F37" s="82"/>
      <c r="G37" s="82"/>
      <c r="H37" s="83"/>
      <c r="I37" s="82"/>
      <c r="J37" s="82"/>
      <c r="K37" s="82"/>
      <c r="L37" s="82"/>
      <c r="M37" s="84"/>
      <c r="N37" s="84"/>
      <c r="O37" s="84"/>
      <c r="P37" s="71"/>
      <c r="Q37" s="112"/>
      <c r="AB37" s="1611"/>
      <c r="AC37" s="1611"/>
      <c r="AD37" s="1611"/>
      <c r="AE37" s="1611"/>
    </row>
    <row r="38" spans="1:31" ht="15.75" x14ac:dyDescent="0.25">
      <c r="A38" s="66"/>
      <c r="B38" s="66"/>
      <c r="C38" s="755"/>
      <c r="D38" s="81"/>
      <c r="E38" s="77"/>
      <c r="F38" s="82"/>
      <c r="G38" s="82"/>
      <c r="H38" s="83"/>
      <c r="I38" s="82"/>
      <c r="J38" s="82"/>
      <c r="K38" s="82"/>
      <c r="L38" s="82"/>
      <c r="M38" s="84"/>
      <c r="N38" s="84"/>
      <c r="O38" s="84"/>
      <c r="P38" s="71"/>
      <c r="Q38" s="112"/>
      <c r="AB38" s="1611"/>
      <c r="AC38" s="1611"/>
      <c r="AD38" s="1611"/>
      <c r="AE38" s="1611"/>
    </row>
    <row r="39" spans="1:31" ht="15.75" x14ac:dyDescent="0.25">
      <c r="A39" s="66"/>
      <c r="B39" s="66"/>
      <c r="C39" s="755"/>
      <c r="D39" s="81"/>
      <c r="E39" s="77"/>
      <c r="F39" s="82"/>
      <c r="G39" s="82"/>
      <c r="H39" s="83"/>
      <c r="I39" s="82"/>
      <c r="J39" s="82"/>
      <c r="K39" s="82"/>
      <c r="L39" s="82"/>
      <c r="M39" s="84"/>
      <c r="N39" s="84"/>
      <c r="O39" s="84"/>
      <c r="P39" s="71"/>
      <c r="Q39" s="112"/>
      <c r="AB39" s="1611"/>
      <c r="AC39" s="1611"/>
      <c r="AD39" s="1611"/>
      <c r="AE39" s="1611"/>
    </row>
    <row r="40" spans="1:31" ht="15.75" x14ac:dyDescent="0.25">
      <c r="A40" s="66"/>
      <c r="B40" s="66"/>
      <c r="C40" s="755"/>
      <c r="D40" s="81"/>
      <c r="E40" s="77"/>
      <c r="F40" s="82"/>
      <c r="G40" s="82"/>
      <c r="H40" s="83"/>
      <c r="I40" s="82"/>
      <c r="J40" s="82"/>
      <c r="K40" s="82"/>
      <c r="L40" s="82"/>
      <c r="M40" s="84"/>
      <c r="N40" s="84"/>
      <c r="O40" s="84"/>
      <c r="P40" s="71"/>
      <c r="Q40" s="112"/>
      <c r="AB40" s="1611"/>
      <c r="AC40" s="1611"/>
      <c r="AD40" s="1611"/>
      <c r="AE40" s="1611"/>
    </row>
    <row r="41" spans="1:31" ht="15.75" x14ac:dyDescent="0.25">
      <c r="A41" s="66"/>
      <c r="B41" s="66"/>
      <c r="C41" s="755"/>
      <c r="D41" s="81"/>
      <c r="E41" s="77"/>
      <c r="F41" s="82"/>
      <c r="G41" s="82"/>
      <c r="H41" s="83"/>
      <c r="I41" s="82"/>
      <c r="J41" s="82"/>
      <c r="K41" s="82"/>
      <c r="L41" s="82"/>
      <c r="M41" s="84"/>
      <c r="N41" s="84"/>
      <c r="O41" s="84"/>
      <c r="P41" s="71"/>
      <c r="Q41" s="112"/>
      <c r="R41" s="1457" t="s">
        <v>1129</v>
      </c>
      <c r="S41" s="1455" t="s">
        <v>1133</v>
      </c>
    </row>
    <row r="42" spans="1:31" ht="15.75" x14ac:dyDescent="0.25">
      <c r="A42" s="66"/>
      <c r="B42" s="66"/>
      <c r="C42" s="755"/>
      <c r="D42" s="81"/>
      <c r="E42" s="77"/>
      <c r="F42" s="82"/>
      <c r="G42" s="82"/>
      <c r="H42" s="83"/>
      <c r="I42" s="82"/>
      <c r="J42" s="82"/>
      <c r="K42" s="82"/>
      <c r="L42" s="82"/>
      <c r="M42" s="84"/>
      <c r="N42" s="84"/>
      <c r="O42" s="84"/>
      <c r="P42" s="71"/>
      <c r="Q42" s="112"/>
      <c r="R42" s="1457" t="s">
        <v>1127</v>
      </c>
      <c r="S42" s="1455" t="s">
        <v>1080</v>
      </c>
    </row>
    <row r="43" spans="1:31" ht="15.75" x14ac:dyDescent="0.25">
      <c r="A43" s="66"/>
      <c r="B43" s="66"/>
      <c r="C43" s="755"/>
      <c r="D43" s="81"/>
      <c r="E43" s="77"/>
      <c r="F43" s="82"/>
      <c r="G43" s="82"/>
      <c r="H43" s="83"/>
      <c r="I43" s="82"/>
      <c r="J43" s="82"/>
      <c r="K43" s="82"/>
      <c r="L43" s="82"/>
      <c r="M43" s="84"/>
      <c r="N43" s="84"/>
      <c r="O43" s="84"/>
      <c r="P43" s="71"/>
      <c r="Q43" s="112"/>
      <c r="R43" s="1457" t="s">
        <v>1128</v>
      </c>
      <c r="S43" s="1455" t="s">
        <v>1459</v>
      </c>
    </row>
    <row r="44" spans="1:31" ht="15.75" x14ac:dyDescent="0.25">
      <c r="A44" s="66"/>
      <c r="B44" s="66"/>
      <c r="C44" s="755"/>
      <c r="D44" s="81"/>
      <c r="E44" s="77"/>
      <c r="F44" s="82"/>
      <c r="G44" s="82"/>
      <c r="H44" s="83"/>
      <c r="I44" s="82"/>
      <c r="J44" s="82"/>
      <c r="K44" s="82"/>
      <c r="L44" s="82"/>
      <c r="M44" s="84"/>
      <c r="N44" s="84"/>
      <c r="O44" s="84"/>
      <c r="P44" s="71"/>
      <c r="Q44" s="112"/>
      <c r="R44" s="1457" t="s">
        <v>387</v>
      </c>
      <c r="S44" s="1455" t="s">
        <v>1459</v>
      </c>
    </row>
    <row r="45" spans="1:31" ht="15.75" x14ac:dyDescent="0.25">
      <c r="A45" s="66"/>
      <c r="B45" s="66"/>
      <c r="C45" s="755"/>
      <c r="D45" s="81"/>
      <c r="E45" s="77"/>
      <c r="F45" s="82"/>
      <c r="G45" s="82"/>
      <c r="H45" s="83"/>
      <c r="I45" s="82"/>
      <c r="J45" s="82"/>
      <c r="K45" s="82"/>
      <c r="L45" s="82"/>
      <c r="M45" s="84"/>
      <c r="N45" s="84"/>
      <c r="O45" s="84"/>
      <c r="P45" s="71"/>
      <c r="Q45" s="112"/>
    </row>
    <row r="46" spans="1:31" ht="15.75" x14ac:dyDescent="0.25">
      <c r="A46" s="66"/>
      <c r="B46" s="66"/>
      <c r="C46" s="755"/>
      <c r="D46" s="81"/>
      <c r="E46" s="77"/>
      <c r="F46" s="82"/>
      <c r="G46" s="82"/>
      <c r="H46" s="83"/>
      <c r="I46" s="82"/>
      <c r="J46" s="82"/>
      <c r="K46" s="82"/>
      <c r="L46" s="82"/>
      <c r="M46" s="84"/>
      <c r="N46" s="84"/>
      <c r="O46" s="84"/>
      <c r="P46" s="71"/>
      <c r="Q46" s="112"/>
      <c r="R46" s="1455" t="s">
        <v>1602</v>
      </c>
      <c r="S46" s="1455" t="s">
        <v>1478</v>
      </c>
    </row>
    <row r="47" spans="1:31" ht="15.75" x14ac:dyDescent="0.25">
      <c r="A47" s="66"/>
      <c r="B47" s="66"/>
      <c r="C47" s="755"/>
      <c r="D47" s="81"/>
      <c r="E47" s="77"/>
      <c r="F47" s="82"/>
      <c r="G47" s="82"/>
      <c r="H47" s="83"/>
      <c r="I47" s="82"/>
      <c r="J47" s="82"/>
      <c r="K47" s="82"/>
      <c r="L47" s="82"/>
      <c r="M47" s="84"/>
      <c r="N47" s="84"/>
      <c r="O47" s="84"/>
      <c r="P47" s="71"/>
      <c r="Q47" s="112"/>
      <c r="R47" s="1455" t="s">
        <v>1477</v>
      </c>
      <c r="S47" s="1455" t="s">
        <v>1131</v>
      </c>
      <c r="T47" s="1455" t="s">
        <v>1283</v>
      </c>
      <c r="U47" s="1455" t="s">
        <v>1308</v>
      </c>
      <c r="V47" s="1455" t="s">
        <v>1312</v>
      </c>
      <c r="W47" s="1455" t="s">
        <v>1315</v>
      </c>
      <c r="X47" s="1455" t="s">
        <v>1316</v>
      </c>
      <c r="Y47" s="1455" t="s">
        <v>1323</v>
      </c>
      <c r="Z47" s="1455" t="s">
        <v>1078</v>
      </c>
      <c r="AA47" s="1455" t="s">
        <v>1079</v>
      </c>
      <c r="AB47" s="1455" t="s">
        <v>1329</v>
      </c>
      <c r="AC47" s="1455" t="s">
        <v>1331</v>
      </c>
      <c r="AD47" s="1455" t="s">
        <v>1335</v>
      </c>
      <c r="AE47" s="1455" t="s">
        <v>389</v>
      </c>
    </row>
    <row r="48" spans="1:31" ht="15.75" x14ac:dyDescent="0.25">
      <c r="A48" s="66"/>
      <c r="B48" s="66"/>
      <c r="C48" s="755"/>
      <c r="D48" s="81"/>
      <c r="E48" s="77"/>
      <c r="F48" s="82"/>
      <c r="G48" s="82"/>
      <c r="H48" s="83"/>
      <c r="I48" s="82"/>
      <c r="J48" s="82"/>
      <c r="K48" s="82"/>
      <c r="L48" s="82"/>
      <c r="M48" s="84"/>
      <c r="N48" s="84"/>
      <c r="O48" s="84"/>
      <c r="P48" s="71"/>
      <c r="Q48" s="112"/>
      <c r="R48" s="1455" t="s">
        <v>72</v>
      </c>
      <c r="S48" s="1455">
        <v>663.37696399999993</v>
      </c>
      <c r="T48" s="1455">
        <v>571.72150299999998</v>
      </c>
      <c r="U48" s="1455">
        <v>405.75902999999994</v>
      </c>
      <c r="V48" s="1455">
        <v>316.896253</v>
      </c>
      <c r="W48" s="1455">
        <v>333.383824</v>
      </c>
      <c r="X48" s="1455">
        <v>366.03391499999998</v>
      </c>
      <c r="Y48" s="1455">
        <v>766.0781649999999</v>
      </c>
      <c r="Z48" s="1455">
        <v>885.84024799999986</v>
      </c>
      <c r="AA48" s="1455">
        <v>768.2257340000001</v>
      </c>
      <c r="AB48" s="1455">
        <v>835.37007599999993</v>
      </c>
      <c r="AC48" s="1455">
        <v>819.39813500000002</v>
      </c>
      <c r="AD48" s="1455">
        <v>636.18910800000003</v>
      </c>
      <c r="AE48" s="1455">
        <v>7368.2729550000004</v>
      </c>
    </row>
    <row r="49" spans="1:31" x14ac:dyDescent="0.25">
      <c r="A49" s="66"/>
      <c r="B49" s="62"/>
      <c r="C49" s="761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112"/>
      <c r="R49" s="1455" t="s">
        <v>38</v>
      </c>
      <c r="S49" s="1455">
        <v>631.95832599999994</v>
      </c>
      <c r="T49" s="1455">
        <v>537.531249</v>
      </c>
      <c r="U49" s="1455">
        <v>578.28590000000008</v>
      </c>
      <c r="V49" s="1455">
        <v>566.27036999999996</v>
      </c>
      <c r="W49" s="1455">
        <v>610.155036</v>
      </c>
      <c r="X49" s="1455">
        <v>604.85600899999997</v>
      </c>
      <c r="Y49" s="1455">
        <v>619.89949100000001</v>
      </c>
      <c r="Z49" s="1455">
        <v>588.76578899999993</v>
      </c>
      <c r="AA49" s="1455">
        <v>571.5606939999999</v>
      </c>
      <c r="AB49" s="1455">
        <v>605.79122600000005</v>
      </c>
      <c r="AC49" s="1455">
        <v>495.86344899999995</v>
      </c>
      <c r="AD49" s="1455">
        <v>573.34540300000003</v>
      </c>
      <c r="AE49" s="1455">
        <v>6984.2829420000007</v>
      </c>
    </row>
    <row r="50" spans="1:31" x14ac:dyDescent="0.25">
      <c r="A50" s="66"/>
      <c r="B50" s="62"/>
      <c r="C50" s="761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112"/>
      <c r="R50" s="1455" t="s">
        <v>1311</v>
      </c>
      <c r="S50" s="1455">
        <v>608.22090500000002</v>
      </c>
      <c r="T50" s="1455">
        <v>533.115678</v>
      </c>
      <c r="U50" s="1455">
        <v>390.99026899999996</v>
      </c>
      <c r="V50" s="1455">
        <v>212.95330699999997</v>
      </c>
      <c r="W50" s="1455">
        <v>281.787082</v>
      </c>
      <c r="X50" s="1455">
        <v>577.23143900000014</v>
      </c>
      <c r="Y50" s="1455">
        <v>670.71925999999974</v>
      </c>
      <c r="Z50" s="1455">
        <v>620.89653999999996</v>
      </c>
      <c r="AA50" s="1455">
        <v>595.4120069999999</v>
      </c>
      <c r="AB50" s="1455">
        <v>690.28812200000004</v>
      </c>
      <c r="AC50" s="1455">
        <v>563.64495100000011</v>
      </c>
      <c r="AD50" s="1455">
        <v>727.05083900000011</v>
      </c>
      <c r="AE50" s="1455">
        <v>6472.310399</v>
      </c>
    </row>
    <row r="51" spans="1:31" ht="15.75" x14ac:dyDescent="0.25">
      <c r="A51" s="66"/>
      <c r="B51" s="63"/>
      <c r="C51" s="815" t="s">
        <v>325</v>
      </c>
      <c r="D51" s="816" t="s">
        <v>361</v>
      </c>
      <c r="E51" s="817" t="s">
        <v>362</v>
      </c>
      <c r="F51" s="816" t="s">
        <v>363</v>
      </c>
      <c r="G51" s="817" t="s">
        <v>364</v>
      </c>
      <c r="H51" s="816" t="s">
        <v>365</v>
      </c>
      <c r="I51" s="817" t="s">
        <v>366</v>
      </c>
      <c r="J51" s="816" t="s">
        <v>367</v>
      </c>
      <c r="K51" s="817" t="s">
        <v>368</v>
      </c>
      <c r="L51" s="816" t="s">
        <v>369</v>
      </c>
      <c r="M51" s="817" t="s">
        <v>370</v>
      </c>
      <c r="N51" s="816" t="s">
        <v>371</v>
      </c>
      <c r="O51" s="817" t="s">
        <v>372</v>
      </c>
      <c r="P51" s="816" t="s">
        <v>285</v>
      </c>
      <c r="Q51" s="112"/>
      <c r="R51" s="1455" t="s">
        <v>1260</v>
      </c>
      <c r="S51" s="1455">
        <v>486.5337980000001</v>
      </c>
      <c r="T51" s="1455">
        <v>509.27614200000011</v>
      </c>
      <c r="U51" s="1455">
        <v>501.10764500000005</v>
      </c>
      <c r="V51" s="1455">
        <v>293.14319599999999</v>
      </c>
      <c r="W51" s="1455">
        <v>299.99635400000005</v>
      </c>
      <c r="X51" s="1455">
        <v>455.57443099999995</v>
      </c>
      <c r="Y51" s="1455">
        <v>593.57756199999983</v>
      </c>
      <c r="Z51" s="1455">
        <v>605.72270300000002</v>
      </c>
      <c r="AA51" s="1455">
        <v>611.92048</v>
      </c>
      <c r="AB51" s="1455">
        <v>594.24165399999993</v>
      </c>
      <c r="AC51" s="1455">
        <v>715.97116099999994</v>
      </c>
      <c r="AD51" s="1455">
        <v>590.60046399999999</v>
      </c>
      <c r="AE51" s="1455">
        <v>6257.6655899999996</v>
      </c>
    </row>
    <row r="52" spans="1:31" ht="15.75" x14ac:dyDescent="0.25">
      <c r="A52" s="66"/>
      <c r="B52" s="63"/>
      <c r="C52" s="762" t="str">
        <f t="shared" ref="C52:P57" si="0">+R48</f>
        <v>Kallpa Generación S.A.</v>
      </c>
      <c r="D52" s="85">
        <f t="shared" si="0"/>
        <v>663.37696399999993</v>
      </c>
      <c r="E52" s="85">
        <f t="shared" si="0"/>
        <v>571.72150299999998</v>
      </c>
      <c r="F52" s="85">
        <f t="shared" si="0"/>
        <v>405.75902999999994</v>
      </c>
      <c r="G52" s="85">
        <f t="shared" si="0"/>
        <v>316.896253</v>
      </c>
      <c r="H52" s="85">
        <f t="shared" si="0"/>
        <v>333.383824</v>
      </c>
      <c r="I52" s="85">
        <f t="shared" si="0"/>
        <v>366.03391499999998</v>
      </c>
      <c r="J52" s="85">
        <f t="shared" si="0"/>
        <v>766.0781649999999</v>
      </c>
      <c r="K52" s="85">
        <f t="shared" si="0"/>
        <v>885.84024799999986</v>
      </c>
      <c r="L52" s="85">
        <f t="shared" si="0"/>
        <v>768.2257340000001</v>
      </c>
      <c r="M52" s="85">
        <f t="shared" si="0"/>
        <v>835.37007599999993</v>
      </c>
      <c r="N52" s="85">
        <f t="shared" si="0"/>
        <v>819.39813500000002</v>
      </c>
      <c r="O52" s="85">
        <f t="shared" si="0"/>
        <v>636.18910800000003</v>
      </c>
      <c r="P52" s="543">
        <f t="shared" si="0"/>
        <v>7368.2729550000004</v>
      </c>
      <c r="Q52" s="112"/>
      <c r="R52" s="1455" t="s">
        <v>59</v>
      </c>
      <c r="S52" s="1455">
        <v>58.898252000000006</v>
      </c>
      <c r="T52" s="1455">
        <v>169.990621</v>
      </c>
      <c r="U52" s="1455">
        <v>106.99744199999999</v>
      </c>
      <c r="V52" s="1455">
        <v>4.4819940000000003</v>
      </c>
      <c r="W52" s="1455">
        <v>202.73400999999998</v>
      </c>
      <c r="X52" s="1455">
        <v>298.821686</v>
      </c>
      <c r="Y52" s="1455">
        <v>311.54440899999997</v>
      </c>
      <c r="Z52" s="1455">
        <v>333.04459399999996</v>
      </c>
      <c r="AA52" s="1455">
        <v>391.75356399999998</v>
      </c>
      <c r="AB52" s="1455">
        <v>370.73170200000004</v>
      </c>
      <c r="AC52" s="1455">
        <v>389.77189399999997</v>
      </c>
      <c r="AD52" s="1455">
        <v>221.78918999999996</v>
      </c>
      <c r="AE52" s="1455">
        <v>2860.559358</v>
      </c>
    </row>
    <row r="53" spans="1:31" ht="15.75" x14ac:dyDescent="0.25">
      <c r="A53" s="66"/>
      <c r="B53" s="63"/>
      <c r="C53" s="763" t="str">
        <f t="shared" si="0"/>
        <v>Electroperú S. A.</v>
      </c>
      <c r="D53" s="86">
        <f t="shared" si="0"/>
        <v>631.95832599999994</v>
      </c>
      <c r="E53" s="86">
        <f t="shared" si="0"/>
        <v>537.531249</v>
      </c>
      <c r="F53" s="86">
        <f t="shared" si="0"/>
        <v>578.28590000000008</v>
      </c>
      <c r="G53" s="86">
        <f t="shared" si="0"/>
        <v>566.27036999999996</v>
      </c>
      <c r="H53" s="86">
        <f t="shared" si="0"/>
        <v>610.155036</v>
      </c>
      <c r="I53" s="86">
        <f t="shared" si="0"/>
        <v>604.85600899999997</v>
      </c>
      <c r="J53" s="86">
        <f t="shared" si="0"/>
        <v>619.89949100000001</v>
      </c>
      <c r="K53" s="86">
        <f t="shared" si="0"/>
        <v>588.76578899999993</v>
      </c>
      <c r="L53" s="86">
        <f t="shared" si="0"/>
        <v>571.5606939999999</v>
      </c>
      <c r="M53" s="86">
        <f t="shared" si="0"/>
        <v>605.79122600000005</v>
      </c>
      <c r="N53" s="86">
        <f t="shared" si="0"/>
        <v>495.86344899999995</v>
      </c>
      <c r="O53" s="86">
        <f t="shared" si="0"/>
        <v>573.34540300000003</v>
      </c>
      <c r="P53" s="544">
        <f t="shared" si="0"/>
        <v>6984.2829420000007</v>
      </c>
      <c r="Q53" s="112"/>
      <c r="R53" s="1455" t="s">
        <v>95</v>
      </c>
      <c r="S53" s="1455">
        <v>253.48836299999996</v>
      </c>
      <c r="T53" s="1455">
        <v>247.83220999999995</v>
      </c>
      <c r="U53" s="1455">
        <v>261.68172600000003</v>
      </c>
      <c r="V53" s="1455">
        <v>222.31255199999998</v>
      </c>
      <c r="W53" s="1455">
        <v>214.73891200000003</v>
      </c>
      <c r="X53" s="1455">
        <v>154.21513499999995</v>
      </c>
      <c r="Y53" s="1455">
        <v>151.89255699999998</v>
      </c>
      <c r="Z53" s="1455">
        <v>138.56192800000005</v>
      </c>
      <c r="AA53" s="1455">
        <v>133.69572399999998</v>
      </c>
      <c r="AB53" s="1455">
        <v>155.00370599999997</v>
      </c>
      <c r="AC53" s="1455">
        <v>116.32504</v>
      </c>
      <c r="AD53" s="1455">
        <v>196.04445200000004</v>
      </c>
      <c r="AE53" s="1455">
        <v>2245.7923049999999</v>
      </c>
    </row>
    <row r="54" spans="1:31" ht="15.75" x14ac:dyDescent="0.25">
      <c r="A54" s="66"/>
      <c r="B54" s="63"/>
      <c r="C54" s="763" t="str">
        <f t="shared" si="0"/>
        <v>ENGIE EnergÍa Perú S.A.</v>
      </c>
      <c r="D54" s="86">
        <f t="shared" si="0"/>
        <v>608.22090500000002</v>
      </c>
      <c r="E54" s="86">
        <f t="shared" si="0"/>
        <v>533.115678</v>
      </c>
      <c r="F54" s="86">
        <f t="shared" si="0"/>
        <v>390.99026899999996</v>
      </c>
      <c r="G54" s="86">
        <f t="shared" si="0"/>
        <v>212.95330699999997</v>
      </c>
      <c r="H54" s="86">
        <f t="shared" si="0"/>
        <v>281.787082</v>
      </c>
      <c r="I54" s="86">
        <f t="shared" si="0"/>
        <v>577.23143900000014</v>
      </c>
      <c r="J54" s="86">
        <f t="shared" si="0"/>
        <v>670.71925999999974</v>
      </c>
      <c r="K54" s="86">
        <f t="shared" si="0"/>
        <v>620.89653999999996</v>
      </c>
      <c r="L54" s="86">
        <f t="shared" si="0"/>
        <v>595.4120069999999</v>
      </c>
      <c r="M54" s="86">
        <f t="shared" si="0"/>
        <v>690.28812200000004</v>
      </c>
      <c r="N54" s="86">
        <f t="shared" si="0"/>
        <v>563.64495100000011</v>
      </c>
      <c r="O54" s="86">
        <f t="shared" si="0"/>
        <v>727.05083900000011</v>
      </c>
      <c r="P54" s="544">
        <f t="shared" si="0"/>
        <v>6472.310399</v>
      </c>
      <c r="Q54" s="112"/>
      <c r="R54" s="1455" t="s">
        <v>389</v>
      </c>
      <c r="S54" s="1455">
        <v>2702.4766079999999</v>
      </c>
      <c r="T54" s="1455">
        <v>2569.4674030000001</v>
      </c>
      <c r="U54" s="1455">
        <v>2244.8220120000001</v>
      </c>
      <c r="V54" s="1455">
        <v>1616.0576719999999</v>
      </c>
      <c r="W54" s="1455">
        <v>1942.795218</v>
      </c>
      <c r="X54" s="1455">
        <v>2456.7326150000004</v>
      </c>
      <c r="Y54" s="1455">
        <v>3113.711444</v>
      </c>
      <c r="Z54" s="1455">
        <v>3172.8318019999997</v>
      </c>
      <c r="AA54" s="1455">
        <v>3072.5682030000003</v>
      </c>
      <c r="AB54" s="1455">
        <v>3251.4264859999998</v>
      </c>
      <c r="AC54" s="1455">
        <v>3100.9746300000002</v>
      </c>
      <c r="AD54" s="1455">
        <v>2945.0194560000004</v>
      </c>
      <c r="AE54" s="1455">
        <v>32188.883548999998</v>
      </c>
    </row>
    <row r="55" spans="1:31" ht="15.75" x14ac:dyDescent="0.25">
      <c r="A55" s="66"/>
      <c r="B55" s="63"/>
      <c r="C55" s="763" t="str">
        <f t="shared" si="0"/>
        <v>Enel Generación Perú S.A.A.</v>
      </c>
      <c r="D55" s="86">
        <f t="shared" si="0"/>
        <v>486.5337980000001</v>
      </c>
      <c r="E55" s="86">
        <f t="shared" si="0"/>
        <v>509.27614200000011</v>
      </c>
      <c r="F55" s="86">
        <f t="shared" si="0"/>
        <v>501.10764500000005</v>
      </c>
      <c r="G55" s="86">
        <f t="shared" si="0"/>
        <v>293.14319599999999</v>
      </c>
      <c r="H55" s="86">
        <f t="shared" si="0"/>
        <v>299.99635400000005</v>
      </c>
      <c r="I55" s="86">
        <f t="shared" si="0"/>
        <v>455.57443099999995</v>
      </c>
      <c r="J55" s="86">
        <f t="shared" si="0"/>
        <v>593.57756199999983</v>
      </c>
      <c r="K55" s="86">
        <f t="shared" si="0"/>
        <v>605.72270300000002</v>
      </c>
      <c r="L55" s="86">
        <f t="shared" si="0"/>
        <v>611.92048</v>
      </c>
      <c r="M55" s="86">
        <f t="shared" si="0"/>
        <v>594.24165399999993</v>
      </c>
      <c r="N55" s="86">
        <f t="shared" si="0"/>
        <v>715.97116099999994</v>
      </c>
      <c r="O55" s="86">
        <f t="shared" si="0"/>
        <v>590.60046399999999</v>
      </c>
      <c r="P55" s="544">
        <f t="shared" si="0"/>
        <v>6257.6655899999996</v>
      </c>
      <c r="Q55" s="112"/>
    </row>
    <row r="56" spans="1:31" ht="15.75" x14ac:dyDescent="0.25">
      <c r="A56" s="66"/>
      <c r="B56" s="63"/>
      <c r="C56" s="763" t="str">
        <f t="shared" si="0"/>
        <v>Fénix Power Perú S.A.</v>
      </c>
      <c r="D56" s="86">
        <f t="shared" si="0"/>
        <v>58.898252000000006</v>
      </c>
      <c r="E56" s="86">
        <f t="shared" si="0"/>
        <v>169.990621</v>
      </c>
      <c r="F56" s="86">
        <f t="shared" si="0"/>
        <v>106.99744199999999</v>
      </c>
      <c r="G56" s="86">
        <f t="shared" si="0"/>
        <v>4.4819940000000003</v>
      </c>
      <c r="H56" s="86">
        <f t="shared" si="0"/>
        <v>202.73400999999998</v>
      </c>
      <c r="I56" s="86">
        <f t="shared" si="0"/>
        <v>298.821686</v>
      </c>
      <c r="J56" s="86">
        <f t="shared" si="0"/>
        <v>311.54440899999997</v>
      </c>
      <c r="K56" s="86">
        <f t="shared" si="0"/>
        <v>333.04459399999996</v>
      </c>
      <c r="L56" s="86">
        <f t="shared" si="0"/>
        <v>391.75356399999998</v>
      </c>
      <c r="M56" s="86">
        <f t="shared" si="0"/>
        <v>370.73170200000004</v>
      </c>
      <c r="N56" s="86">
        <f t="shared" si="0"/>
        <v>389.77189399999997</v>
      </c>
      <c r="O56" s="86">
        <f t="shared" si="0"/>
        <v>221.78918999999996</v>
      </c>
      <c r="P56" s="544">
        <f t="shared" si="0"/>
        <v>2860.559358</v>
      </c>
      <c r="Q56" s="112"/>
      <c r="S56" s="1566"/>
      <c r="T56" s="1566"/>
      <c r="U56" s="1566"/>
      <c r="V56" s="1566"/>
      <c r="W56" s="1566"/>
      <c r="X56" s="1566"/>
      <c r="Y56" s="1566"/>
      <c r="Z56" s="1566"/>
      <c r="AA56" s="1566"/>
      <c r="AB56" s="1566"/>
      <c r="AC56" s="1566"/>
      <c r="AD56" s="1566"/>
      <c r="AE56" s="1566"/>
    </row>
    <row r="57" spans="1:31" ht="15.75" x14ac:dyDescent="0.25">
      <c r="A57" s="66"/>
      <c r="B57" s="63"/>
      <c r="C57" s="764" t="str">
        <f t="shared" si="0"/>
        <v>Statkraft Perú S.A.</v>
      </c>
      <c r="D57" s="87">
        <f t="shared" si="0"/>
        <v>253.48836299999996</v>
      </c>
      <c r="E57" s="87">
        <f t="shared" si="0"/>
        <v>247.83220999999995</v>
      </c>
      <c r="F57" s="87">
        <f t="shared" si="0"/>
        <v>261.68172600000003</v>
      </c>
      <c r="G57" s="87">
        <f t="shared" si="0"/>
        <v>222.31255199999998</v>
      </c>
      <c r="H57" s="87">
        <f t="shared" si="0"/>
        <v>214.73891200000003</v>
      </c>
      <c r="I57" s="87">
        <f t="shared" si="0"/>
        <v>154.21513499999995</v>
      </c>
      <c r="J57" s="87">
        <f t="shared" si="0"/>
        <v>151.89255699999998</v>
      </c>
      <c r="K57" s="87">
        <f t="shared" si="0"/>
        <v>138.56192800000005</v>
      </c>
      <c r="L57" s="87">
        <f t="shared" si="0"/>
        <v>133.69572399999998</v>
      </c>
      <c r="M57" s="87">
        <f t="shared" si="0"/>
        <v>155.00370599999997</v>
      </c>
      <c r="N57" s="87">
        <f t="shared" si="0"/>
        <v>116.32504</v>
      </c>
      <c r="O57" s="87">
        <f t="shared" si="0"/>
        <v>196.04445200000004</v>
      </c>
      <c r="P57" s="545">
        <f t="shared" si="0"/>
        <v>2245.7923049999999</v>
      </c>
      <c r="Q57" s="112"/>
    </row>
    <row r="137" ht="15.95" customHeight="1" x14ac:dyDescent="0.25"/>
    <row r="138" ht="15.95" customHeight="1" x14ac:dyDescent="0.25"/>
    <row r="139" ht="15.95" customHeight="1" x14ac:dyDescent="0.25"/>
    <row r="140" ht="15.95" customHeight="1" x14ac:dyDescent="0.25"/>
    <row r="141" ht="15.95" customHeight="1" x14ac:dyDescent="0.25"/>
    <row r="142" ht="15.95" customHeight="1" x14ac:dyDescent="0.25"/>
    <row r="143" ht="15.95" customHeight="1" x14ac:dyDescent="0.25"/>
    <row r="144" ht="15.95" customHeight="1" x14ac:dyDescent="0.25"/>
    <row r="145" ht="15.95" customHeight="1" x14ac:dyDescent="0.25"/>
    <row r="146" ht="15.95" customHeight="1" x14ac:dyDescent="0.25"/>
    <row r="147" ht="15.95" customHeight="1" x14ac:dyDescent="0.25"/>
    <row r="148" ht="15.95" customHeight="1" x14ac:dyDescent="0.25"/>
    <row r="149" ht="15.95" customHeight="1" x14ac:dyDescent="0.25"/>
    <row r="150" ht="15.95" customHeight="1" x14ac:dyDescent="0.25"/>
    <row r="151" ht="15.95" customHeight="1" x14ac:dyDescent="0.25"/>
    <row r="152" ht="15.95" customHeight="1" x14ac:dyDescent="0.25"/>
    <row r="153" ht="15.95" customHeight="1" x14ac:dyDescent="0.25"/>
    <row r="154" ht="15.95" customHeight="1" x14ac:dyDescent="0.25"/>
    <row r="155" ht="15.95" customHeight="1" x14ac:dyDescent="0.25"/>
    <row r="156" ht="15.95" customHeight="1" x14ac:dyDescent="0.25"/>
    <row r="157" ht="15.95" customHeight="1" x14ac:dyDescent="0.25"/>
    <row r="158" ht="15.95" customHeight="1" x14ac:dyDescent="0.25"/>
    <row r="159" ht="15.95" customHeight="1" x14ac:dyDescent="0.25"/>
    <row r="160" ht="15.95" customHeight="1" x14ac:dyDescent="0.25"/>
    <row r="161" ht="15.95" customHeight="1" x14ac:dyDescent="0.25"/>
    <row r="162" ht="15.95" customHeight="1" x14ac:dyDescent="0.25"/>
    <row r="163" ht="15.95" customHeight="1" x14ac:dyDescent="0.25"/>
    <row r="164" ht="15.95" customHeight="1" x14ac:dyDescent="0.25"/>
    <row r="165" ht="15.95" customHeight="1" x14ac:dyDescent="0.25"/>
    <row r="166" ht="15.95" customHeight="1" x14ac:dyDescent="0.25"/>
    <row r="167" ht="15.95" customHeight="1" x14ac:dyDescent="0.25"/>
    <row r="168" ht="15.95" customHeight="1" x14ac:dyDescent="0.25"/>
    <row r="169" ht="15.95" customHeight="1" x14ac:dyDescent="0.25"/>
    <row r="170" ht="15.95" customHeight="1" x14ac:dyDescent="0.25"/>
    <row r="171" ht="15.95" customHeight="1" x14ac:dyDescent="0.25"/>
    <row r="172" ht="15.95" customHeight="1" x14ac:dyDescent="0.25"/>
    <row r="173" ht="15.95" customHeight="1" x14ac:dyDescent="0.25"/>
    <row r="174" ht="15.95" customHeight="1" x14ac:dyDescent="0.25"/>
    <row r="175" ht="15.95" customHeight="1" x14ac:dyDescent="0.25"/>
    <row r="176" ht="15.95" customHeight="1" x14ac:dyDescent="0.25"/>
    <row r="177" ht="15.95" customHeight="1" x14ac:dyDescent="0.25"/>
    <row r="178" ht="15.95" customHeight="1" x14ac:dyDescent="0.25"/>
    <row r="179" ht="15.95" customHeight="1" x14ac:dyDescent="0.25"/>
    <row r="180" ht="15.95" customHeight="1" x14ac:dyDescent="0.25"/>
    <row r="181" ht="15.95" customHeight="1" x14ac:dyDescent="0.25"/>
    <row r="182" ht="15.95" customHeight="1" x14ac:dyDescent="0.25"/>
    <row r="183" ht="15.95" customHeight="1" x14ac:dyDescent="0.25"/>
    <row r="184" ht="15.95" customHeight="1" x14ac:dyDescent="0.25"/>
    <row r="185" ht="15.95" customHeight="1" x14ac:dyDescent="0.25"/>
    <row r="186" ht="15.95" customHeight="1" x14ac:dyDescent="0.25"/>
    <row r="187" ht="15.95" customHeight="1" x14ac:dyDescent="0.25"/>
    <row r="188" ht="15.95" customHeight="1" x14ac:dyDescent="0.25"/>
    <row r="189" ht="15.95" customHeight="1" x14ac:dyDescent="0.25"/>
    <row r="190" ht="15.95" customHeight="1" x14ac:dyDescent="0.25"/>
    <row r="191" ht="15.95" customHeight="1" x14ac:dyDescent="0.25"/>
    <row r="192" ht="15.95" customHeight="1" x14ac:dyDescent="0.25"/>
    <row r="193" ht="15.95" customHeight="1" x14ac:dyDescent="0.25"/>
    <row r="194" ht="15.95" customHeight="1" x14ac:dyDescent="0.25"/>
    <row r="195" ht="15.95" customHeight="1" x14ac:dyDescent="0.25"/>
    <row r="196" ht="15.95" customHeight="1" x14ac:dyDescent="0.25"/>
    <row r="197" ht="15.95" customHeight="1" x14ac:dyDescent="0.25"/>
    <row r="198" ht="15.95" customHeight="1" x14ac:dyDescent="0.25"/>
    <row r="199" ht="15.95" customHeight="1" x14ac:dyDescent="0.25"/>
    <row r="200" ht="15.95" customHeight="1" x14ac:dyDescent="0.25"/>
    <row r="201" ht="15.95" customHeight="1" x14ac:dyDescent="0.25"/>
    <row r="202" ht="15.95" customHeight="1" x14ac:dyDescent="0.25"/>
    <row r="203" ht="15.95" customHeight="1" x14ac:dyDescent="0.25"/>
    <row r="204" ht="15.95" customHeight="1" x14ac:dyDescent="0.25"/>
    <row r="205" ht="15.95" customHeight="1" x14ac:dyDescent="0.25"/>
    <row r="206" ht="15.95" customHeight="1" x14ac:dyDescent="0.25"/>
    <row r="207" ht="15.95" customHeight="1" x14ac:dyDescent="0.25"/>
    <row r="208" ht="15.95" customHeight="1" x14ac:dyDescent="0.25"/>
    <row r="209" ht="15.95" customHeight="1" x14ac:dyDescent="0.25"/>
    <row r="210" ht="15.95" customHeight="1" x14ac:dyDescent="0.25"/>
    <row r="211" ht="15.95" customHeight="1" x14ac:dyDescent="0.25"/>
    <row r="212" ht="15.95" customHeight="1" x14ac:dyDescent="0.25"/>
    <row r="213" ht="15.95" customHeight="1" x14ac:dyDescent="0.25"/>
    <row r="215" ht="18.75" customHeight="1" x14ac:dyDescent="0.25"/>
    <row r="216" ht="18.75" customHeight="1" x14ac:dyDescent="0.25"/>
    <row r="217" ht="18.75" customHeight="1" x14ac:dyDescent="0.25"/>
    <row r="218" ht="18.75" customHeight="1" x14ac:dyDescent="0.25"/>
    <row r="219" ht="18.75" customHeight="1" x14ac:dyDescent="0.25"/>
    <row r="220" ht="22.5" customHeight="1" x14ac:dyDescent="0.25"/>
    <row r="221" ht="22.5" customHeight="1" x14ac:dyDescent="0.25"/>
    <row r="222" ht="22.5" customHeight="1" x14ac:dyDescent="0.25"/>
    <row r="223" ht="22.5" customHeight="1" x14ac:dyDescent="0.25"/>
    <row r="224" ht="22.5" customHeight="1" x14ac:dyDescent="0.25"/>
    <row r="225" ht="22.5" customHeight="1" x14ac:dyDescent="0.25"/>
  </sheetData>
  <pageMargins left="0.78740157480314965" right="0.59055118110236227" top="0.59055118110236227" bottom="0.59055118110236227" header="0" footer="0"/>
  <pageSetup paperSize="9" scale="44" orientation="landscape" copies="2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pageSetUpPr fitToPage="1"/>
  </sheetPr>
  <dimension ref="A1:AF88"/>
  <sheetViews>
    <sheetView view="pageBreakPreview" zoomScale="70" zoomScaleNormal="50" zoomScaleSheetLayoutView="70" zoomScalePageLayoutView="90" workbookViewId="0">
      <pane ySplit="4" topLeftCell="A5" activePane="bottomLeft" state="frozen"/>
      <selection pane="bottomLeft" activeCell="P4" sqref="P4"/>
    </sheetView>
  </sheetViews>
  <sheetFormatPr baseColWidth="10" defaultRowHeight="15" x14ac:dyDescent="0.25"/>
  <cols>
    <col min="1" max="1" width="2.5703125" customWidth="1"/>
    <col min="2" max="2" width="6.5703125" customWidth="1"/>
    <col min="3" max="3" width="57.42578125" customWidth="1"/>
    <col min="4" max="16" width="14.28515625" customWidth="1"/>
    <col min="17" max="17" width="5.7109375" customWidth="1"/>
    <col min="18" max="18" width="56.5703125" style="1455" bestFit="1" customWidth="1"/>
    <col min="19" max="19" width="31" style="1455" bestFit="1" customWidth="1"/>
    <col min="20" max="21" width="16.5703125" style="1455" bestFit="1" customWidth="1"/>
    <col min="22" max="22" width="15.28515625" style="1455" bestFit="1" customWidth="1"/>
    <col min="23" max="24" width="16.5703125" style="1455" bestFit="1" customWidth="1"/>
    <col min="25" max="25" width="15.28515625" style="1455" bestFit="1" customWidth="1"/>
    <col min="26" max="30" width="16.5703125" style="1455" bestFit="1" customWidth="1"/>
    <col min="31" max="31" width="16.7109375" style="1455" bestFit="1" customWidth="1"/>
    <col min="32" max="32" width="14.28515625" style="1455" bestFit="1" customWidth="1"/>
  </cols>
  <sheetData>
    <row r="1" spans="1:32" s="17" customFormat="1" ht="25.5" customHeight="1" x14ac:dyDescent="0.25">
      <c r="A1" s="88" t="s">
        <v>373</v>
      </c>
      <c r="C1" s="365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1457" t="s">
        <v>1592</v>
      </c>
      <c r="S1" s="1455" t="s">
        <v>1593</v>
      </c>
      <c r="T1" s="1455"/>
      <c r="U1" s="1455"/>
      <c r="V1" s="1455"/>
      <c r="W1" s="1455"/>
      <c r="X1" s="1455"/>
      <c r="Y1" s="1455"/>
      <c r="Z1" s="1455"/>
      <c r="AA1" s="1455"/>
      <c r="AB1" s="1455"/>
      <c r="AC1" s="1455"/>
      <c r="AD1" s="1455"/>
      <c r="AE1" s="1455"/>
      <c r="AF1" s="1623"/>
    </row>
    <row r="2" spans="1:32" s="17" customFormat="1" x14ac:dyDescent="0.25">
      <c r="C2" s="755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1455"/>
      <c r="S2" s="1455"/>
      <c r="T2" s="1455"/>
      <c r="U2" s="1455"/>
      <c r="V2" s="1455"/>
      <c r="W2" s="1455"/>
      <c r="X2" s="1455"/>
      <c r="Y2" s="1455"/>
      <c r="Z2" s="1455"/>
      <c r="AA2" s="1455"/>
      <c r="AB2" s="1455"/>
      <c r="AC2" s="1455"/>
      <c r="AD2" s="1455"/>
      <c r="AE2" s="1455"/>
      <c r="AF2" s="1623"/>
    </row>
    <row r="3" spans="1:32" s="17" customFormat="1" ht="21" customHeight="1" x14ac:dyDescent="0.25">
      <c r="C3" s="755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1455" t="s">
        <v>1602</v>
      </c>
      <c r="S3" s="1455" t="s">
        <v>1478</v>
      </c>
      <c r="T3" s="1455"/>
      <c r="U3" s="1455"/>
      <c r="V3" s="1455"/>
      <c r="W3" s="1455"/>
      <c r="X3" s="1455"/>
      <c r="Y3" s="1455"/>
      <c r="Z3" s="1455"/>
      <c r="AA3" s="1455"/>
      <c r="AB3" s="1455"/>
      <c r="AC3" s="1455"/>
      <c r="AD3" s="1455"/>
      <c r="AE3" s="1455"/>
      <c r="AF3" s="1623"/>
    </row>
    <row r="4" spans="1:32" s="89" customFormat="1" ht="36.75" customHeight="1" thickBot="1" x14ac:dyDescent="0.3">
      <c r="A4" s="508"/>
      <c r="B4" s="1619" t="s">
        <v>2</v>
      </c>
      <c r="C4" s="1619" t="s">
        <v>347</v>
      </c>
      <c r="D4" s="1619" t="s">
        <v>348</v>
      </c>
      <c r="E4" s="1620" t="s">
        <v>349</v>
      </c>
      <c r="F4" s="1619" t="s">
        <v>350</v>
      </c>
      <c r="G4" s="1620" t="s">
        <v>351</v>
      </c>
      <c r="H4" s="1619" t="s">
        <v>352</v>
      </c>
      <c r="I4" s="1620" t="s">
        <v>353</v>
      </c>
      <c r="J4" s="1619" t="s">
        <v>354</v>
      </c>
      <c r="K4" s="1620" t="s">
        <v>355</v>
      </c>
      <c r="L4" s="1619" t="s">
        <v>356</v>
      </c>
      <c r="M4" s="1620" t="s">
        <v>357</v>
      </c>
      <c r="N4" s="1619" t="s">
        <v>358</v>
      </c>
      <c r="O4" s="1621" t="s">
        <v>359</v>
      </c>
      <c r="P4" s="1622" t="s">
        <v>374</v>
      </c>
      <c r="Q4" s="505"/>
      <c r="R4" s="1455" t="s">
        <v>1477</v>
      </c>
      <c r="S4" s="1455" t="s">
        <v>1131</v>
      </c>
      <c r="T4" s="1455" t="s">
        <v>1283</v>
      </c>
      <c r="U4" s="1455" t="s">
        <v>1308</v>
      </c>
      <c r="V4" s="1455" t="s">
        <v>1312</v>
      </c>
      <c r="W4" s="1455" t="s">
        <v>1315</v>
      </c>
      <c r="X4" s="1455" t="s">
        <v>1316</v>
      </c>
      <c r="Y4" s="1455" t="s">
        <v>1323</v>
      </c>
      <c r="Z4" s="1455" t="s">
        <v>1078</v>
      </c>
      <c r="AA4" s="1455" t="s">
        <v>1079</v>
      </c>
      <c r="AB4" s="1455" t="s">
        <v>1329</v>
      </c>
      <c r="AC4" s="1455" t="s">
        <v>1331</v>
      </c>
      <c r="AD4" s="1455" t="s">
        <v>1335</v>
      </c>
      <c r="AE4" s="1455" t="s">
        <v>389</v>
      </c>
      <c r="AF4" s="1624"/>
    </row>
    <row r="5" spans="1:32" s="90" customFormat="1" ht="20.25" customHeight="1" thickTop="1" x14ac:dyDescent="0.25">
      <c r="A5" s="507"/>
      <c r="B5" s="509">
        <v>1</v>
      </c>
      <c r="C5" s="774" t="str">
        <f>+R5</f>
        <v>Agroindustrial Laredo S.A.A.</v>
      </c>
      <c r="D5" s="823">
        <f>+S5</f>
        <v>2.2006920000000001</v>
      </c>
      <c r="E5" s="823">
        <f t="shared" ref="E5:O6" si="0">+T5</f>
        <v>2.5599899999999995</v>
      </c>
      <c r="F5" s="823">
        <f t="shared" si="0"/>
        <v>2.3906100000000001</v>
      </c>
      <c r="G5" s="823">
        <f t="shared" si="0"/>
        <v>2.4273910000000001</v>
      </c>
      <c r="H5" s="823">
        <f t="shared" si="0"/>
        <v>2.3995120000000001</v>
      </c>
      <c r="I5" s="823">
        <f t="shared" si="0"/>
        <v>2.572171</v>
      </c>
      <c r="J5" s="823">
        <f t="shared" si="0"/>
        <v>2.2960660000000002</v>
      </c>
      <c r="K5" s="823">
        <f t="shared" si="0"/>
        <v>2.813596</v>
      </c>
      <c r="L5" s="823">
        <f t="shared" si="0"/>
        <v>2.6419459999999999</v>
      </c>
      <c r="M5" s="823">
        <f t="shared" si="0"/>
        <v>2.7581479999999998</v>
      </c>
      <c r="N5" s="823">
        <f t="shared" si="0"/>
        <v>2.9242310000000002</v>
      </c>
      <c r="O5" s="823">
        <f t="shared" si="0"/>
        <v>2.8537819999999994</v>
      </c>
      <c r="P5" s="510">
        <f t="shared" ref="P5:P69" si="1">SUM(D5:O5)</f>
        <v>30.838134999999998</v>
      </c>
      <c r="Q5" s="506"/>
      <c r="R5" s="1455" t="s">
        <v>1479</v>
      </c>
      <c r="S5" s="1455">
        <v>2.2006920000000001</v>
      </c>
      <c r="T5" s="1455">
        <v>2.5599899999999995</v>
      </c>
      <c r="U5" s="1455">
        <v>2.3906100000000001</v>
      </c>
      <c r="V5" s="1455">
        <v>2.4273910000000001</v>
      </c>
      <c r="W5" s="1455">
        <v>2.3995120000000001</v>
      </c>
      <c r="X5" s="1455">
        <v>2.572171</v>
      </c>
      <c r="Y5" s="1455">
        <v>2.2960660000000002</v>
      </c>
      <c r="Z5" s="1455">
        <v>2.813596</v>
      </c>
      <c r="AA5" s="1455">
        <v>2.6419459999999999</v>
      </c>
      <c r="AB5" s="1455">
        <v>2.7581479999999998</v>
      </c>
      <c r="AC5" s="1455">
        <v>2.9242310000000002</v>
      </c>
      <c r="AD5" s="1455">
        <v>2.8537819999999994</v>
      </c>
      <c r="AE5" s="1455">
        <v>30.838134999999998</v>
      </c>
      <c r="AF5" s="1625"/>
    </row>
    <row r="6" spans="1:32" s="90" customFormat="1" ht="20.25" customHeight="1" x14ac:dyDescent="0.25">
      <c r="A6" s="507"/>
      <c r="B6" s="511">
        <f>+B5+1</f>
        <v>2</v>
      </c>
      <c r="C6" s="775" t="str">
        <f>+R6</f>
        <v>Aguaytia Energy del Peru S.R.L.</v>
      </c>
      <c r="D6" s="512">
        <f>+S6</f>
        <v>0.18651400000000001</v>
      </c>
      <c r="E6" s="512">
        <f t="shared" si="0"/>
        <v>0.18223200000000001</v>
      </c>
      <c r="F6" s="512">
        <f t="shared" si="0"/>
        <v>0.17144999999999999</v>
      </c>
      <c r="G6" s="512">
        <f t="shared" si="0"/>
        <v>0.173898</v>
      </c>
      <c r="H6" s="512">
        <f t="shared" si="0"/>
        <v>0.18998300000000001</v>
      </c>
      <c r="I6" s="512">
        <f t="shared" si="0"/>
        <v>0.18187400000000001</v>
      </c>
      <c r="J6" s="512">
        <f t="shared" si="0"/>
        <v>0.14460000000000001</v>
      </c>
      <c r="K6" s="512">
        <f t="shared" si="0"/>
        <v>0.18746499999999999</v>
      </c>
      <c r="L6" s="512">
        <f t="shared" si="0"/>
        <v>0.18746499999999999</v>
      </c>
      <c r="M6" s="512">
        <f t="shared" si="0"/>
        <v>0.10977500000000001</v>
      </c>
      <c r="N6" s="512">
        <f t="shared" si="0"/>
        <v>0.19075899999999998</v>
      </c>
      <c r="O6" s="512">
        <f t="shared" si="0"/>
        <v>0.180668</v>
      </c>
      <c r="P6" s="513">
        <f t="shared" si="1"/>
        <v>2.0866829999999998</v>
      </c>
      <c r="Q6" s="506"/>
      <c r="R6" s="1455" t="s">
        <v>1480</v>
      </c>
      <c r="S6" s="1455">
        <v>0.18651400000000001</v>
      </c>
      <c r="T6" s="1455">
        <v>0.18223200000000001</v>
      </c>
      <c r="U6" s="1455">
        <v>0.17144999999999999</v>
      </c>
      <c r="V6" s="1455">
        <v>0.173898</v>
      </c>
      <c r="W6" s="1455">
        <v>0.18998300000000001</v>
      </c>
      <c r="X6" s="1455">
        <v>0.18187400000000001</v>
      </c>
      <c r="Y6" s="1455">
        <v>0.14460000000000001</v>
      </c>
      <c r="Z6" s="1455">
        <v>0.18746499999999999</v>
      </c>
      <c r="AA6" s="1455">
        <v>0.18746499999999999</v>
      </c>
      <c r="AB6" s="1455">
        <v>0.10977500000000001</v>
      </c>
      <c r="AC6" s="1455">
        <v>0.19075899999999998</v>
      </c>
      <c r="AD6" s="1455">
        <v>0.180668</v>
      </c>
      <c r="AE6" s="1455">
        <v>2.0866829999999998</v>
      </c>
      <c r="AF6" s="1625"/>
    </row>
    <row r="7" spans="1:32" s="90" customFormat="1" ht="20.25" customHeight="1" x14ac:dyDescent="0.25">
      <c r="A7" s="507"/>
      <c r="B7" s="511">
        <f t="shared" ref="B7:B70" si="2">+B6+1</f>
        <v>3</v>
      </c>
      <c r="C7" s="775" t="str">
        <f t="shared" ref="C7:C70" si="3">+R7</f>
        <v>Alicorp S.A.A.</v>
      </c>
      <c r="D7" s="512">
        <f t="shared" ref="D7:D70" si="4">+S7</f>
        <v>0.14887999999999998</v>
      </c>
      <c r="E7" s="512">
        <f t="shared" ref="E7:E70" si="5">+T7</f>
        <v>0.15475800000000001</v>
      </c>
      <c r="F7" s="512">
        <f t="shared" ref="F7:F70" si="6">+U7</f>
        <v>6.651E-2</v>
      </c>
      <c r="G7" s="512">
        <f t="shared" ref="G7:G70" si="7">+V7</f>
        <v>3.6630000000000003E-2</v>
      </c>
      <c r="H7" s="512">
        <f t="shared" ref="H7:H70" si="8">+W7</f>
        <v>6.5700000000000008E-2</v>
      </c>
      <c r="I7" s="512">
        <f t="shared" ref="I7:I70" si="9">+X7</f>
        <v>0.142566</v>
      </c>
      <c r="J7" s="512">
        <f t="shared" ref="J7:J70" si="10">+Y7</f>
        <v>0.114566</v>
      </c>
      <c r="K7" s="512">
        <f t="shared" ref="K7:K70" si="11">+Z7</f>
        <v>0.11052700000000001</v>
      </c>
      <c r="L7" s="512">
        <f t="shared" ref="L7:L70" si="12">+AA7</f>
        <v>0.17580000000000001</v>
      </c>
      <c r="M7" s="512">
        <f t="shared" ref="M7:M70" si="13">+AB7</f>
        <v>0.24212700000000001</v>
      </c>
      <c r="N7" s="512">
        <f t="shared" ref="N7:N70" si="14">+AC7</f>
        <v>0.222194</v>
      </c>
      <c r="O7" s="512">
        <f t="shared" ref="O7:O70" si="15">+AD7</f>
        <v>0.2878</v>
      </c>
      <c r="P7" s="513">
        <f t="shared" si="1"/>
        <v>1.7680579999999999</v>
      </c>
      <c r="Q7" s="506"/>
      <c r="R7" s="1455" t="s">
        <v>1481</v>
      </c>
      <c r="S7" s="1455">
        <v>0.14887999999999998</v>
      </c>
      <c r="T7" s="1455">
        <v>0.15475800000000001</v>
      </c>
      <c r="U7" s="1455">
        <v>6.651E-2</v>
      </c>
      <c r="V7" s="1455">
        <v>3.6630000000000003E-2</v>
      </c>
      <c r="W7" s="1455">
        <v>6.5700000000000008E-2</v>
      </c>
      <c r="X7" s="1455">
        <v>0.142566</v>
      </c>
      <c r="Y7" s="1455">
        <v>0.114566</v>
      </c>
      <c r="Z7" s="1455">
        <v>0.11052700000000001</v>
      </c>
      <c r="AA7" s="1455">
        <v>0.17580000000000001</v>
      </c>
      <c r="AB7" s="1455">
        <v>0.24212700000000001</v>
      </c>
      <c r="AC7" s="1455">
        <v>0.222194</v>
      </c>
      <c r="AD7" s="1455">
        <v>0.2878</v>
      </c>
      <c r="AE7" s="1455">
        <v>1.7680579999999999</v>
      </c>
      <c r="AF7" s="1625"/>
    </row>
    <row r="8" spans="1:32" s="90" customFormat="1" ht="20.25" customHeight="1" x14ac:dyDescent="0.25">
      <c r="A8" s="507"/>
      <c r="B8" s="511">
        <f t="shared" si="2"/>
        <v>4</v>
      </c>
      <c r="C8" s="775" t="str">
        <f t="shared" si="3"/>
        <v>Anabi S.A.C.</v>
      </c>
      <c r="D8" s="512">
        <f t="shared" si="4"/>
        <v>0.101692</v>
      </c>
      <c r="E8" s="512">
        <f t="shared" si="5"/>
        <v>0.19670899999999999</v>
      </c>
      <c r="F8" s="512">
        <f t="shared" si="6"/>
        <v>0.10639499999999999</v>
      </c>
      <c r="G8" s="512">
        <f t="shared" si="7"/>
        <v>1.3906999999999999E-2</v>
      </c>
      <c r="H8" s="512">
        <f t="shared" si="8"/>
        <v>8.6119000000000001E-2</v>
      </c>
      <c r="I8" s="512">
        <f t="shared" si="9"/>
        <v>3.3800000000000003E-4</v>
      </c>
      <c r="J8" s="512">
        <f t="shared" si="10"/>
        <v>0</v>
      </c>
      <c r="K8" s="512">
        <f t="shared" si="11"/>
        <v>8.5399999999999994E-4</v>
      </c>
      <c r="L8" s="512">
        <f t="shared" si="12"/>
        <v>2.0122000000000001E-2</v>
      </c>
      <c r="M8" s="512">
        <f t="shared" si="13"/>
        <v>2.5002999999999997E-2</v>
      </c>
      <c r="N8" s="512">
        <f t="shared" si="14"/>
        <v>5.7633000000000004E-2</v>
      </c>
      <c r="O8" s="512">
        <f t="shared" si="15"/>
        <v>6.8034999999999998E-2</v>
      </c>
      <c r="P8" s="513">
        <f t="shared" si="1"/>
        <v>0.67680700000000005</v>
      </c>
      <c r="Q8" s="506"/>
      <c r="R8" s="1455" t="s">
        <v>105</v>
      </c>
      <c r="S8" s="1455">
        <v>0.101692</v>
      </c>
      <c r="T8" s="1455">
        <v>0.19670899999999999</v>
      </c>
      <c r="U8" s="1455">
        <v>0.10639499999999999</v>
      </c>
      <c r="V8" s="1455">
        <v>1.3906999999999999E-2</v>
      </c>
      <c r="W8" s="1455">
        <v>8.6119000000000001E-2</v>
      </c>
      <c r="X8" s="1455">
        <v>3.3800000000000003E-4</v>
      </c>
      <c r="Y8" s="1455">
        <v>0</v>
      </c>
      <c r="Z8" s="1455">
        <v>8.5399999999999994E-4</v>
      </c>
      <c r="AA8" s="1455">
        <v>2.0122000000000001E-2</v>
      </c>
      <c r="AB8" s="1455">
        <v>2.5002999999999997E-2</v>
      </c>
      <c r="AC8" s="1455">
        <v>5.7633000000000004E-2</v>
      </c>
      <c r="AD8" s="1455">
        <v>6.8034999999999998E-2</v>
      </c>
      <c r="AE8" s="1455">
        <v>0.67680700000000005</v>
      </c>
      <c r="AF8" s="1625"/>
    </row>
    <row r="9" spans="1:32" s="90" customFormat="1" ht="20.25" customHeight="1" x14ac:dyDescent="0.25">
      <c r="A9" s="507"/>
      <c r="B9" s="511">
        <f t="shared" si="2"/>
        <v>5</v>
      </c>
      <c r="C9" s="775" t="str">
        <f t="shared" si="3"/>
        <v>Anglo American Quellaveco S.A.</v>
      </c>
      <c r="D9" s="512">
        <f t="shared" si="4"/>
        <v>0.82741699999999996</v>
      </c>
      <c r="E9" s="512">
        <f t="shared" si="5"/>
        <v>0.90029500000000007</v>
      </c>
      <c r="F9" s="512">
        <f t="shared" si="6"/>
        <v>1.375623</v>
      </c>
      <c r="G9" s="512">
        <f t="shared" si="7"/>
        <v>0.593252</v>
      </c>
      <c r="H9" s="512">
        <f t="shared" si="8"/>
        <v>0.56617200000000001</v>
      </c>
      <c r="I9" s="512">
        <f t="shared" si="9"/>
        <v>0.68596400000000002</v>
      </c>
      <c r="J9" s="512">
        <f t="shared" si="10"/>
        <v>0.75414200000000009</v>
      </c>
      <c r="K9" s="512">
        <f t="shared" si="11"/>
        <v>0.50133399999999995</v>
      </c>
      <c r="L9" s="512">
        <f t="shared" si="12"/>
        <v>0.69354499999999997</v>
      </c>
      <c r="M9" s="512">
        <f t="shared" si="13"/>
        <v>0.9129830000000001</v>
      </c>
      <c r="N9" s="512">
        <f t="shared" si="14"/>
        <v>1.115265</v>
      </c>
      <c r="O9" s="512">
        <f t="shared" si="15"/>
        <v>0.99922500000000003</v>
      </c>
      <c r="P9" s="513">
        <f t="shared" si="1"/>
        <v>9.925217</v>
      </c>
      <c r="Q9" s="506"/>
      <c r="R9" s="1455" t="s">
        <v>1001</v>
      </c>
      <c r="S9" s="1455">
        <v>0.82741699999999996</v>
      </c>
      <c r="T9" s="1455">
        <v>0.90029500000000007</v>
      </c>
      <c r="U9" s="1455">
        <v>1.375623</v>
      </c>
      <c r="V9" s="1455">
        <v>0.593252</v>
      </c>
      <c r="W9" s="1455">
        <v>0.56617200000000001</v>
      </c>
      <c r="X9" s="1455">
        <v>0.68596400000000002</v>
      </c>
      <c r="Y9" s="1455">
        <v>0.75414200000000009</v>
      </c>
      <c r="Z9" s="1455">
        <v>0.50133399999999995</v>
      </c>
      <c r="AA9" s="1455">
        <v>0.69354499999999997</v>
      </c>
      <c r="AB9" s="1455">
        <v>0.9129830000000001</v>
      </c>
      <c r="AC9" s="1455">
        <v>1.115265</v>
      </c>
      <c r="AD9" s="1455">
        <v>0.99922500000000003</v>
      </c>
      <c r="AE9" s="1455">
        <v>9.925217</v>
      </c>
      <c r="AF9" s="1625"/>
    </row>
    <row r="10" spans="1:32" s="90" customFormat="1" ht="20.25" customHeight="1" x14ac:dyDescent="0.25">
      <c r="A10" s="507"/>
      <c r="B10" s="511">
        <f t="shared" si="2"/>
        <v>6</v>
      </c>
      <c r="C10" s="775" t="str">
        <f t="shared" si="3"/>
        <v>Apumayo S.A.C.</v>
      </c>
      <c r="D10" s="512">
        <f t="shared" si="4"/>
        <v>4.1058999999999998E-2</v>
      </c>
      <c r="E10" s="512">
        <f t="shared" si="5"/>
        <v>5.5142999999999998E-2</v>
      </c>
      <c r="F10" s="512">
        <f t="shared" si="6"/>
        <v>6.9228999999999999E-2</v>
      </c>
      <c r="G10" s="512">
        <f t="shared" si="7"/>
        <v>4.2970999999999995E-2</v>
      </c>
      <c r="H10" s="512">
        <f t="shared" si="8"/>
        <v>4.1639999999999993E-3</v>
      </c>
      <c r="I10" s="512">
        <f t="shared" si="9"/>
        <v>0</v>
      </c>
      <c r="J10" s="512">
        <f t="shared" si="10"/>
        <v>0</v>
      </c>
      <c r="K10" s="512">
        <f t="shared" si="11"/>
        <v>1.6435999999999999E-2</v>
      </c>
      <c r="L10" s="512">
        <f t="shared" si="12"/>
        <v>1.1953E-2</v>
      </c>
      <c r="M10" s="512">
        <f t="shared" si="13"/>
        <v>3.4723999999999998E-2</v>
      </c>
      <c r="N10" s="512">
        <f t="shared" si="14"/>
        <v>1.3526999999999999E-2</v>
      </c>
      <c r="O10" s="512">
        <f t="shared" si="15"/>
        <v>4.0222000000000001E-2</v>
      </c>
      <c r="P10" s="513">
        <f t="shared" si="1"/>
        <v>0.32942799999999994</v>
      </c>
      <c r="Q10" s="506"/>
      <c r="R10" s="1455" t="s">
        <v>107</v>
      </c>
      <c r="S10" s="1455">
        <v>4.1058999999999998E-2</v>
      </c>
      <c r="T10" s="1455">
        <v>5.5142999999999998E-2</v>
      </c>
      <c r="U10" s="1455">
        <v>6.9228999999999999E-2</v>
      </c>
      <c r="V10" s="1455">
        <v>4.2970999999999995E-2</v>
      </c>
      <c r="W10" s="1455">
        <v>4.1639999999999993E-3</v>
      </c>
      <c r="X10" s="1455">
        <v>0</v>
      </c>
      <c r="Y10" s="1455">
        <v>0</v>
      </c>
      <c r="Z10" s="1455">
        <v>1.6435999999999999E-2</v>
      </c>
      <c r="AA10" s="1455">
        <v>1.1953E-2</v>
      </c>
      <c r="AB10" s="1455">
        <v>3.4723999999999998E-2</v>
      </c>
      <c r="AC10" s="1455">
        <v>1.3526999999999999E-2</v>
      </c>
      <c r="AD10" s="1455">
        <v>4.0222000000000001E-2</v>
      </c>
      <c r="AE10" s="1455">
        <v>0.32942799999999994</v>
      </c>
      <c r="AF10" s="1625"/>
    </row>
    <row r="11" spans="1:32" s="90" customFormat="1" ht="20.25" customHeight="1" x14ac:dyDescent="0.25">
      <c r="A11" s="507"/>
      <c r="B11" s="511">
        <f t="shared" si="2"/>
        <v>7</v>
      </c>
      <c r="C11" s="775" t="str">
        <f t="shared" si="3"/>
        <v>Aruntani S.A.C.</v>
      </c>
      <c r="D11" s="512">
        <f t="shared" si="4"/>
        <v>0</v>
      </c>
      <c r="E11" s="512">
        <f t="shared" si="5"/>
        <v>5.587E-3</v>
      </c>
      <c r="F11" s="512">
        <f t="shared" si="6"/>
        <v>0</v>
      </c>
      <c r="G11" s="512">
        <f t="shared" si="7"/>
        <v>6.9999999999999999E-4</v>
      </c>
      <c r="H11" s="512">
        <f t="shared" si="8"/>
        <v>0</v>
      </c>
      <c r="I11" s="512">
        <f t="shared" si="9"/>
        <v>0</v>
      </c>
      <c r="J11" s="512">
        <f t="shared" si="10"/>
        <v>0</v>
      </c>
      <c r="K11" s="512">
        <f t="shared" si="11"/>
        <v>0</v>
      </c>
      <c r="L11" s="512">
        <f t="shared" si="12"/>
        <v>4.5799999999999999E-3</v>
      </c>
      <c r="M11" s="512">
        <f t="shared" si="13"/>
        <v>9.0299999999999998E-3</v>
      </c>
      <c r="N11" s="512">
        <f t="shared" si="14"/>
        <v>4.8799999999999998E-3</v>
      </c>
      <c r="O11" s="512">
        <f t="shared" si="15"/>
        <v>0</v>
      </c>
      <c r="P11" s="513">
        <f t="shared" si="1"/>
        <v>2.4776999999999997E-2</v>
      </c>
      <c r="Q11" s="506"/>
      <c r="R11" s="1455" t="s">
        <v>109</v>
      </c>
      <c r="S11" s="1455">
        <v>0</v>
      </c>
      <c r="T11" s="1455">
        <v>5.587E-3</v>
      </c>
      <c r="U11" s="1455">
        <v>0</v>
      </c>
      <c r="V11" s="1455">
        <v>6.9999999999999999E-4</v>
      </c>
      <c r="W11" s="1455">
        <v>0</v>
      </c>
      <c r="X11" s="1455">
        <v>0</v>
      </c>
      <c r="Y11" s="1455">
        <v>0</v>
      </c>
      <c r="Z11" s="1455">
        <v>0</v>
      </c>
      <c r="AA11" s="1455">
        <v>4.5799999999999999E-3</v>
      </c>
      <c r="AB11" s="1455">
        <v>9.0299999999999998E-3</v>
      </c>
      <c r="AC11" s="1455">
        <v>4.8799999999999998E-3</v>
      </c>
      <c r="AD11" s="1455">
        <v>0</v>
      </c>
      <c r="AE11" s="1455">
        <v>2.4776999999999997E-2</v>
      </c>
      <c r="AF11" s="1625"/>
    </row>
    <row r="12" spans="1:32" s="90" customFormat="1" ht="20.25" customHeight="1" x14ac:dyDescent="0.25">
      <c r="A12" s="507"/>
      <c r="B12" s="511">
        <f t="shared" si="2"/>
        <v>8</v>
      </c>
      <c r="C12" s="775" t="str">
        <f t="shared" si="3"/>
        <v>Austral Group S.A.A</v>
      </c>
      <c r="D12" s="512">
        <f t="shared" si="4"/>
        <v>0</v>
      </c>
      <c r="E12" s="512">
        <f t="shared" si="5"/>
        <v>0</v>
      </c>
      <c r="F12" s="512">
        <f t="shared" si="6"/>
        <v>0</v>
      </c>
      <c r="G12" s="512">
        <f t="shared" si="7"/>
        <v>0</v>
      </c>
      <c r="H12" s="512">
        <f t="shared" si="8"/>
        <v>0</v>
      </c>
      <c r="I12" s="512">
        <f t="shared" si="9"/>
        <v>0</v>
      </c>
      <c r="J12" s="512">
        <f t="shared" si="10"/>
        <v>0</v>
      </c>
      <c r="K12" s="512">
        <f t="shared" si="11"/>
        <v>0</v>
      </c>
      <c r="L12" s="512">
        <f t="shared" si="12"/>
        <v>0</v>
      </c>
      <c r="M12" s="512">
        <f t="shared" si="13"/>
        <v>0</v>
      </c>
      <c r="N12" s="512">
        <f t="shared" si="14"/>
        <v>0</v>
      </c>
      <c r="O12" s="512">
        <f t="shared" si="15"/>
        <v>7.1299999999999998E-4</v>
      </c>
      <c r="P12" s="513">
        <f t="shared" si="1"/>
        <v>7.1299999999999998E-4</v>
      </c>
      <c r="Q12" s="506"/>
      <c r="R12" s="1455" t="s">
        <v>1482</v>
      </c>
      <c r="S12" s="1455">
        <v>0</v>
      </c>
      <c r="T12" s="1455"/>
      <c r="U12" s="1455">
        <v>0</v>
      </c>
      <c r="V12" s="1455"/>
      <c r="W12" s="1455">
        <v>0</v>
      </c>
      <c r="X12" s="1455">
        <v>0</v>
      </c>
      <c r="Y12" s="1455"/>
      <c r="Z12" s="1455"/>
      <c r="AA12" s="1455"/>
      <c r="AB12" s="1455"/>
      <c r="AC12" s="1455"/>
      <c r="AD12" s="1455">
        <v>7.1299999999999998E-4</v>
      </c>
      <c r="AE12" s="1455">
        <v>7.1299999999999998E-4</v>
      </c>
      <c r="AF12" s="1625"/>
    </row>
    <row r="13" spans="1:32" s="90" customFormat="1" ht="20.25" customHeight="1" x14ac:dyDescent="0.25">
      <c r="A13" s="507"/>
      <c r="B13" s="511">
        <f t="shared" si="2"/>
        <v>9</v>
      </c>
      <c r="C13" s="775" t="str">
        <f t="shared" si="3"/>
        <v>Cartavio S.A.A.</v>
      </c>
      <c r="D13" s="512">
        <f t="shared" si="4"/>
        <v>6.1596229999999998</v>
      </c>
      <c r="E13" s="512">
        <f t="shared" si="5"/>
        <v>4.8175939999999997</v>
      </c>
      <c r="F13" s="512">
        <f t="shared" si="6"/>
        <v>7.2911999999999999</v>
      </c>
      <c r="G13" s="512">
        <f t="shared" si="7"/>
        <v>6.1850360000000002</v>
      </c>
      <c r="H13" s="512">
        <f t="shared" si="8"/>
        <v>3.9932600000000003</v>
      </c>
      <c r="I13" s="512">
        <f t="shared" si="9"/>
        <v>4.5867899999999997</v>
      </c>
      <c r="J13" s="512">
        <f t="shared" si="10"/>
        <v>6.4004350000000008</v>
      </c>
      <c r="K13" s="512">
        <f t="shared" si="11"/>
        <v>4.6816519999999997</v>
      </c>
      <c r="L13" s="512">
        <f t="shared" si="12"/>
        <v>5.8160379999999998</v>
      </c>
      <c r="M13" s="512">
        <f t="shared" si="13"/>
        <v>5.4646369999999997</v>
      </c>
      <c r="N13" s="512">
        <f t="shared" si="14"/>
        <v>3.2179980000000001</v>
      </c>
      <c r="O13" s="512">
        <f t="shared" si="15"/>
        <v>5.85344</v>
      </c>
      <c r="P13" s="513">
        <f t="shared" si="1"/>
        <v>64.467703</v>
      </c>
      <c r="Q13" s="506"/>
      <c r="R13" s="1455" t="s">
        <v>1425</v>
      </c>
      <c r="S13" s="1455">
        <v>6.1596229999999998</v>
      </c>
      <c r="T13" s="1455">
        <v>4.8175939999999997</v>
      </c>
      <c r="U13" s="1455">
        <v>7.2911999999999999</v>
      </c>
      <c r="V13" s="1455">
        <v>6.1850360000000002</v>
      </c>
      <c r="W13" s="1455">
        <v>3.9932600000000003</v>
      </c>
      <c r="X13" s="1455">
        <v>4.5867899999999997</v>
      </c>
      <c r="Y13" s="1455">
        <v>6.4004350000000008</v>
      </c>
      <c r="Z13" s="1455">
        <v>4.6816519999999997</v>
      </c>
      <c r="AA13" s="1455">
        <v>5.8160379999999998</v>
      </c>
      <c r="AB13" s="1455">
        <v>5.4646369999999997</v>
      </c>
      <c r="AC13" s="1455">
        <v>3.2179980000000001</v>
      </c>
      <c r="AD13" s="1455">
        <v>5.85344</v>
      </c>
      <c r="AE13" s="1455">
        <v>64.467703</v>
      </c>
      <c r="AF13" s="1625"/>
    </row>
    <row r="14" spans="1:32" s="90" customFormat="1" ht="20.25" customHeight="1" x14ac:dyDescent="0.25">
      <c r="A14" s="507"/>
      <c r="B14" s="511">
        <f t="shared" si="2"/>
        <v>10</v>
      </c>
      <c r="C14" s="775" t="str">
        <f t="shared" si="3"/>
        <v>Casa Grande S.A.A.</v>
      </c>
      <c r="D14" s="512">
        <f t="shared" si="4"/>
        <v>12.020531999999999</v>
      </c>
      <c r="E14" s="512">
        <f t="shared" si="5"/>
        <v>13.031497999999999</v>
      </c>
      <c r="F14" s="512">
        <f t="shared" si="6"/>
        <v>0.42916799999999999</v>
      </c>
      <c r="G14" s="512">
        <f t="shared" si="7"/>
        <v>5.3484300000000005</v>
      </c>
      <c r="H14" s="512">
        <f t="shared" si="8"/>
        <v>13.11565</v>
      </c>
      <c r="I14" s="512">
        <f t="shared" si="9"/>
        <v>13.22457</v>
      </c>
      <c r="J14" s="512">
        <f t="shared" si="10"/>
        <v>13.149319999999999</v>
      </c>
      <c r="K14" s="512">
        <f t="shared" si="11"/>
        <v>11.567410000000001</v>
      </c>
      <c r="L14" s="512">
        <f t="shared" si="12"/>
        <v>13.820432</v>
      </c>
      <c r="M14" s="512">
        <f t="shared" si="13"/>
        <v>14.730127</v>
      </c>
      <c r="N14" s="512">
        <f t="shared" si="14"/>
        <v>12.504828999999999</v>
      </c>
      <c r="O14" s="512">
        <f t="shared" si="15"/>
        <v>13.165092000000001</v>
      </c>
      <c r="P14" s="513">
        <f t="shared" si="1"/>
        <v>136.10705799999999</v>
      </c>
      <c r="Q14" s="506"/>
      <c r="R14" s="1455" t="s">
        <v>1443</v>
      </c>
      <c r="S14" s="1455">
        <v>12.020531999999999</v>
      </c>
      <c r="T14" s="1455">
        <v>13.031497999999999</v>
      </c>
      <c r="U14" s="1455">
        <v>0.42916799999999999</v>
      </c>
      <c r="V14" s="1455">
        <v>5.3484300000000005</v>
      </c>
      <c r="W14" s="1455">
        <v>13.11565</v>
      </c>
      <c r="X14" s="1455">
        <v>13.22457</v>
      </c>
      <c r="Y14" s="1455">
        <v>13.149319999999999</v>
      </c>
      <c r="Z14" s="1455">
        <v>11.567410000000001</v>
      </c>
      <c r="AA14" s="1455">
        <v>13.820432</v>
      </c>
      <c r="AB14" s="1455">
        <v>14.730127</v>
      </c>
      <c r="AC14" s="1455">
        <v>12.504828999999999</v>
      </c>
      <c r="AD14" s="1455">
        <v>13.165092000000001</v>
      </c>
      <c r="AE14" s="1455">
        <v>136.10705799999999</v>
      </c>
      <c r="AF14" s="1625"/>
    </row>
    <row r="15" spans="1:32" s="90" customFormat="1" ht="20.25" customHeight="1" x14ac:dyDescent="0.25">
      <c r="A15" s="507"/>
      <c r="B15" s="511">
        <f t="shared" si="2"/>
        <v>11</v>
      </c>
      <c r="C15" s="775" t="str">
        <f t="shared" si="3"/>
        <v>Castrovirreyna Compañía Minera S.A.</v>
      </c>
      <c r="D15" s="512">
        <f t="shared" si="4"/>
        <v>2.5000000000000001E-2</v>
      </c>
      <c r="E15" s="512">
        <f t="shared" si="5"/>
        <v>0.02</v>
      </c>
      <c r="F15" s="512">
        <f t="shared" si="6"/>
        <v>0.01</v>
      </c>
      <c r="G15" s="512">
        <f t="shared" si="7"/>
        <v>8.0000000000000002E-3</v>
      </c>
      <c r="H15" s="512">
        <f t="shared" si="8"/>
        <v>0.01</v>
      </c>
      <c r="I15" s="512">
        <f t="shared" si="9"/>
        <v>5.0000000000000001E-3</v>
      </c>
      <c r="J15" s="512">
        <f t="shared" si="10"/>
        <v>4.4999999999999997E-3</v>
      </c>
      <c r="K15" s="512">
        <f t="shared" si="11"/>
        <v>5.0000000000000001E-3</v>
      </c>
      <c r="L15" s="512">
        <f t="shared" si="12"/>
        <v>5.0000000000000001E-3</v>
      </c>
      <c r="M15" s="512">
        <f t="shared" si="13"/>
        <v>3.5000000000000001E-3</v>
      </c>
      <c r="N15" s="512">
        <f t="shared" si="14"/>
        <v>4.0000000000000001E-3</v>
      </c>
      <c r="O15" s="512">
        <f t="shared" si="15"/>
        <v>4.4999999999999997E-3</v>
      </c>
      <c r="P15" s="513">
        <f t="shared" si="1"/>
        <v>0.10450000000000002</v>
      </c>
      <c r="Q15" s="506"/>
      <c r="R15" s="1455" t="s">
        <v>1491</v>
      </c>
      <c r="S15" s="1455">
        <v>2.5000000000000001E-2</v>
      </c>
      <c r="T15" s="1455">
        <v>0.02</v>
      </c>
      <c r="U15" s="1455">
        <v>0.01</v>
      </c>
      <c r="V15" s="1455">
        <v>8.0000000000000002E-3</v>
      </c>
      <c r="W15" s="1455">
        <v>0.01</v>
      </c>
      <c r="X15" s="1455">
        <v>5.0000000000000001E-3</v>
      </c>
      <c r="Y15" s="1455">
        <v>4.4999999999999997E-3</v>
      </c>
      <c r="Z15" s="1455">
        <v>5.0000000000000001E-3</v>
      </c>
      <c r="AA15" s="1455">
        <v>5.0000000000000001E-3</v>
      </c>
      <c r="AB15" s="1455">
        <v>3.5000000000000001E-3</v>
      </c>
      <c r="AC15" s="1455">
        <v>4.0000000000000001E-3</v>
      </c>
      <c r="AD15" s="1455">
        <v>4.4999999999999997E-3</v>
      </c>
      <c r="AE15" s="1455">
        <v>0.10450000000000002</v>
      </c>
      <c r="AF15" s="1625"/>
    </row>
    <row r="16" spans="1:32" s="90" customFormat="1" ht="20.25" customHeight="1" x14ac:dyDescent="0.25">
      <c r="A16" s="507"/>
      <c r="B16" s="511">
        <f t="shared" si="2"/>
        <v>12</v>
      </c>
      <c r="C16" s="775" t="str">
        <f t="shared" si="3"/>
        <v>Cementos Pacasmayo S.A.A.</v>
      </c>
      <c r="D16" s="512">
        <f t="shared" si="4"/>
        <v>0</v>
      </c>
      <c r="E16" s="512">
        <f t="shared" si="5"/>
        <v>0</v>
      </c>
      <c r="F16" s="512">
        <f t="shared" si="6"/>
        <v>0</v>
      </c>
      <c r="G16" s="512">
        <f t="shared" si="7"/>
        <v>0</v>
      </c>
      <c r="H16" s="512">
        <f t="shared" si="8"/>
        <v>0</v>
      </c>
      <c r="I16" s="512">
        <f t="shared" si="9"/>
        <v>0</v>
      </c>
      <c r="J16" s="512">
        <f t="shared" si="10"/>
        <v>0</v>
      </c>
      <c r="K16" s="512">
        <f t="shared" si="11"/>
        <v>0</v>
      </c>
      <c r="L16" s="512">
        <f t="shared" si="12"/>
        <v>0</v>
      </c>
      <c r="M16" s="512">
        <f t="shared" si="13"/>
        <v>0</v>
      </c>
      <c r="N16" s="512">
        <f t="shared" si="14"/>
        <v>0</v>
      </c>
      <c r="O16" s="512">
        <f t="shared" si="15"/>
        <v>0</v>
      </c>
      <c r="P16" s="513">
        <f t="shared" si="1"/>
        <v>0</v>
      </c>
      <c r="Q16" s="506"/>
      <c r="R16" s="1455" t="s">
        <v>113</v>
      </c>
      <c r="S16" s="1455">
        <v>0</v>
      </c>
      <c r="T16" s="1455">
        <v>0</v>
      </c>
      <c r="U16" s="1455">
        <v>0</v>
      </c>
      <c r="V16" s="1455">
        <v>0</v>
      </c>
      <c r="W16" s="1455">
        <v>0</v>
      </c>
      <c r="X16" s="1455">
        <v>0</v>
      </c>
      <c r="Y16" s="1455">
        <v>0</v>
      </c>
      <c r="Z16" s="1455">
        <v>0</v>
      </c>
      <c r="AA16" s="1455">
        <v>0</v>
      </c>
      <c r="AB16" s="1455">
        <v>0</v>
      </c>
      <c r="AC16" s="1455">
        <v>0</v>
      </c>
      <c r="AD16" s="1455">
        <v>0</v>
      </c>
      <c r="AE16" s="1455">
        <v>0</v>
      </c>
      <c r="AF16" s="1625"/>
    </row>
    <row r="17" spans="1:32" s="90" customFormat="1" ht="20.25" customHeight="1" x14ac:dyDescent="0.25">
      <c r="A17" s="507"/>
      <c r="B17" s="511">
        <f t="shared" si="2"/>
        <v>13</v>
      </c>
      <c r="C17" s="775" t="str">
        <f t="shared" si="3"/>
        <v>Cementos Selva S.A.</v>
      </c>
      <c r="D17" s="512">
        <f t="shared" si="4"/>
        <v>0</v>
      </c>
      <c r="E17" s="512">
        <f t="shared" si="5"/>
        <v>0</v>
      </c>
      <c r="F17" s="512">
        <f t="shared" si="6"/>
        <v>0</v>
      </c>
      <c r="G17" s="512">
        <f t="shared" si="7"/>
        <v>0</v>
      </c>
      <c r="H17" s="512">
        <f t="shared" si="8"/>
        <v>0</v>
      </c>
      <c r="I17" s="512">
        <f t="shared" si="9"/>
        <v>0</v>
      </c>
      <c r="J17" s="512">
        <f t="shared" si="10"/>
        <v>0</v>
      </c>
      <c r="K17" s="512">
        <f t="shared" si="11"/>
        <v>0</v>
      </c>
      <c r="L17" s="512">
        <f t="shared" si="12"/>
        <v>0</v>
      </c>
      <c r="M17" s="512">
        <f t="shared" si="13"/>
        <v>0</v>
      </c>
      <c r="N17" s="512">
        <f t="shared" si="14"/>
        <v>0</v>
      </c>
      <c r="O17" s="512">
        <f t="shared" si="15"/>
        <v>0</v>
      </c>
      <c r="P17" s="513">
        <f t="shared" si="1"/>
        <v>0</v>
      </c>
      <c r="Q17" s="506"/>
      <c r="R17" s="1455" t="s">
        <v>115</v>
      </c>
      <c r="S17" s="1455">
        <v>0</v>
      </c>
      <c r="T17" s="1455">
        <v>0</v>
      </c>
      <c r="U17" s="1455">
        <v>0</v>
      </c>
      <c r="V17" s="1455">
        <v>0</v>
      </c>
      <c r="W17" s="1455">
        <v>0</v>
      </c>
      <c r="X17" s="1455">
        <v>0</v>
      </c>
      <c r="Y17" s="1455">
        <v>0</v>
      </c>
      <c r="Z17" s="1455">
        <v>0</v>
      </c>
      <c r="AA17" s="1455"/>
      <c r="AB17" s="1455"/>
      <c r="AC17" s="1455"/>
      <c r="AD17" s="1455"/>
      <c r="AE17" s="1455">
        <v>0</v>
      </c>
      <c r="AF17" s="1625"/>
    </row>
    <row r="18" spans="1:32" s="90" customFormat="1" ht="20.25" customHeight="1" x14ac:dyDescent="0.25">
      <c r="A18" s="507"/>
      <c r="B18" s="511">
        <f t="shared" si="2"/>
        <v>14</v>
      </c>
      <c r="C18" s="775" t="str">
        <f t="shared" si="3"/>
        <v>Cerámica Lima S.A.</v>
      </c>
      <c r="D18" s="512">
        <f t="shared" si="4"/>
        <v>1.1187388539436032E-2</v>
      </c>
      <c r="E18" s="512">
        <f t="shared" si="5"/>
        <v>1.1187388539436032E-2</v>
      </c>
      <c r="F18" s="512">
        <f t="shared" si="6"/>
        <v>1.1187388539436032E-2</v>
      </c>
      <c r="G18" s="512">
        <f t="shared" si="7"/>
        <v>1.1187388539436032E-2</v>
      </c>
      <c r="H18" s="512">
        <f t="shared" si="8"/>
        <v>1.1187388539436032E-2</v>
      </c>
      <c r="I18" s="512">
        <f t="shared" si="9"/>
        <v>1.1187388539436032E-2</v>
      </c>
      <c r="J18" s="512">
        <f t="shared" si="10"/>
        <v>1.1187388539436032E-2</v>
      </c>
      <c r="K18" s="512">
        <f t="shared" si="11"/>
        <v>1.1187388539436032E-2</v>
      </c>
      <c r="L18" s="512">
        <f t="shared" si="12"/>
        <v>1.1187388539436032E-2</v>
      </c>
      <c r="M18" s="512">
        <f t="shared" si="13"/>
        <v>1.1187388539436032E-2</v>
      </c>
      <c r="N18" s="512">
        <f t="shared" si="14"/>
        <v>1.1187388539436032E-2</v>
      </c>
      <c r="O18" s="512">
        <f t="shared" si="15"/>
        <v>1.1187388539436032E-2</v>
      </c>
      <c r="P18" s="513">
        <f t="shared" si="1"/>
        <v>0.13424866247323239</v>
      </c>
      <c r="Q18" s="506"/>
      <c r="R18" s="1455" t="s">
        <v>1492</v>
      </c>
      <c r="S18" s="1455">
        <v>1.1187388539436032E-2</v>
      </c>
      <c r="T18" s="1455">
        <v>1.1187388539436032E-2</v>
      </c>
      <c r="U18" s="1455">
        <v>1.1187388539436032E-2</v>
      </c>
      <c r="V18" s="1455">
        <v>1.1187388539436032E-2</v>
      </c>
      <c r="W18" s="1455">
        <v>1.1187388539436032E-2</v>
      </c>
      <c r="X18" s="1455">
        <v>1.1187388539436032E-2</v>
      </c>
      <c r="Y18" s="1455">
        <v>1.1187388539436032E-2</v>
      </c>
      <c r="Z18" s="1455">
        <v>1.1187388539436032E-2</v>
      </c>
      <c r="AA18" s="1455">
        <v>1.1187388539436032E-2</v>
      </c>
      <c r="AB18" s="1455">
        <v>1.1187388539436032E-2</v>
      </c>
      <c r="AC18" s="1455">
        <v>1.1187388539436032E-2</v>
      </c>
      <c r="AD18" s="1455">
        <v>1.1187388539436032E-2</v>
      </c>
      <c r="AE18" s="1455">
        <v>0.13424866247323239</v>
      </c>
      <c r="AF18" s="1625"/>
    </row>
    <row r="19" spans="1:32" s="90" customFormat="1" ht="20.25" customHeight="1" x14ac:dyDescent="0.25">
      <c r="A19" s="507"/>
      <c r="B19" s="511">
        <f t="shared" si="2"/>
        <v>15</v>
      </c>
      <c r="C19" s="775" t="str">
        <f t="shared" si="3"/>
        <v>Cervecería San Juan S.A.</v>
      </c>
      <c r="D19" s="512">
        <f t="shared" si="4"/>
        <v>0</v>
      </c>
      <c r="E19" s="512">
        <f t="shared" si="5"/>
        <v>0</v>
      </c>
      <c r="F19" s="512">
        <f t="shared" si="6"/>
        <v>0</v>
      </c>
      <c r="G19" s="512">
        <f t="shared" si="7"/>
        <v>0</v>
      </c>
      <c r="H19" s="512">
        <f t="shared" si="8"/>
        <v>0</v>
      </c>
      <c r="I19" s="512">
        <f t="shared" si="9"/>
        <v>0</v>
      </c>
      <c r="J19" s="512">
        <f t="shared" si="10"/>
        <v>0</v>
      </c>
      <c r="K19" s="512">
        <f t="shared" si="11"/>
        <v>0</v>
      </c>
      <c r="L19" s="512">
        <f t="shared" si="12"/>
        <v>0</v>
      </c>
      <c r="M19" s="512">
        <f t="shared" si="13"/>
        <v>0</v>
      </c>
      <c r="N19" s="512">
        <f t="shared" si="14"/>
        <v>0</v>
      </c>
      <c r="O19" s="512">
        <f t="shared" si="15"/>
        <v>0</v>
      </c>
      <c r="P19" s="513">
        <f t="shared" si="1"/>
        <v>0</v>
      </c>
      <c r="Q19" s="506"/>
      <c r="R19" s="1455" t="s">
        <v>1458</v>
      </c>
      <c r="S19" s="1455">
        <v>0</v>
      </c>
      <c r="T19" s="1455">
        <v>0</v>
      </c>
      <c r="U19" s="1455">
        <v>0</v>
      </c>
      <c r="V19" s="1455">
        <v>0</v>
      </c>
      <c r="W19" s="1455">
        <v>0</v>
      </c>
      <c r="X19" s="1455">
        <v>0</v>
      </c>
      <c r="Y19" s="1455">
        <v>0</v>
      </c>
      <c r="Z19" s="1455">
        <v>0</v>
      </c>
      <c r="AA19" s="1455">
        <v>0</v>
      </c>
      <c r="AB19" s="1455">
        <v>0</v>
      </c>
      <c r="AC19" s="1455">
        <v>0</v>
      </c>
      <c r="AD19" s="1455">
        <v>0</v>
      </c>
      <c r="AE19" s="1455">
        <v>0</v>
      </c>
      <c r="AF19" s="1625"/>
    </row>
    <row r="20" spans="1:32" s="90" customFormat="1" ht="20.25" customHeight="1" x14ac:dyDescent="0.25">
      <c r="A20" s="507"/>
      <c r="B20" s="511">
        <f t="shared" si="2"/>
        <v>16</v>
      </c>
      <c r="C20" s="775" t="str">
        <f t="shared" si="3"/>
        <v>Cia Minera Agregados Calcáreos S.A.</v>
      </c>
      <c r="D20" s="512">
        <f t="shared" si="4"/>
        <v>0</v>
      </c>
      <c r="E20" s="512">
        <f t="shared" si="5"/>
        <v>2.6900000000000003E-4</v>
      </c>
      <c r="F20" s="512">
        <f t="shared" si="6"/>
        <v>0</v>
      </c>
      <c r="G20" s="512">
        <f t="shared" si="7"/>
        <v>0</v>
      </c>
      <c r="H20" s="512">
        <f t="shared" si="8"/>
        <v>0</v>
      </c>
      <c r="I20" s="512">
        <f t="shared" si="9"/>
        <v>0</v>
      </c>
      <c r="J20" s="512">
        <f t="shared" si="10"/>
        <v>0</v>
      </c>
      <c r="K20" s="512">
        <f t="shared" si="11"/>
        <v>0</v>
      </c>
      <c r="L20" s="512">
        <f t="shared" si="12"/>
        <v>0</v>
      </c>
      <c r="M20" s="512">
        <f t="shared" si="13"/>
        <v>0</v>
      </c>
      <c r="N20" s="512">
        <f t="shared" si="14"/>
        <v>0</v>
      </c>
      <c r="O20" s="512">
        <f t="shared" si="15"/>
        <v>0</v>
      </c>
      <c r="P20" s="513">
        <f t="shared" si="1"/>
        <v>2.6900000000000003E-4</v>
      </c>
      <c r="Q20" s="506"/>
      <c r="R20" s="1455" t="s">
        <v>1493</v>
      </c>
      <c r="S20" s="1455">
        <v>0</v>
      </c>
      <c r="T20" s="1455">
        <v>2.6900000000000003E-4</v>
      </c>
      <c r="U20" s="1455"/>
      <c r="V20" s="1455"/>
      <c r="W20" s="1455"/>
      <c r="X20" s="1455"/>
      <c r="Y20" s="1455"/>
      <c r="Z20" s="1455"/>
      <c r="AA20" s="1455"/>
      <c r="AB20" s="1455"/>
      <c r="AC20" s="1455"/>
      <c r="AD20" s="1455"/>
      <c r="AE20" s="1455">
        <v>2.6900000000000003E-4</v>
      </c>
      <c r="AF20" s="1625"/>
    </row>
    <row r="21" spans="1:32" s="90" customFormat="1" ht="20.25" customHeight="1" x14ac:dyDescent="0.25">
      <c r="A21" s="507"/>
      <c r="B21" s="511">
        <f t="shared" si="2"/>
        <v>17</v>
      </c>
      <c r="C21" s="775" t="str">
        <f t="shared" si="3"/>
        <v>Cia Minera Casapalca S.A.</v>
      </c>
      <c r="D21" s="512">
        <f t="shared" si="4"/>
        <v>1.4146000000000001E-2</v>
      </c>
      <c r="E21" s="512">
        <f t="shared" si="5"/>
        <v>1.4146000000000001E-2</v>
      </c>
      <c r="F21" s="512">
        <f t="shared" si="6"/>
        <v>1.4146000000000001E-2</v>
      </c>
      <c r="G21" s="512">
        <f t="shared" si="7"/>
        <v>1.4146000000000001E-2</v>
      </c>
      <c r="H21" s="512">
        <f t="shared" si="8"/>
        <v>1.4146000000000001E-2</v>
      </c>
      <c r="I21" s="512">
        <f t="shared" si="9"/>
        <v>1.4146000000000001E-2</v>
      </c>
      <c r="J21" s="512">
        <f t="shared" si="10"/>
        <v>1.4146000000000001E-2</v>
      </c>
      <c r="K21" s="512">
        <f t="shared" si="11"/>
        <v>1.4146000000000001E-2</v>
      </c>
      <c r="L21" s="512">
        <f t="shared" si="12"/>
        <v>1.4146000000000001E-2</v>
      </c>
      <c r="M21" s="512">
        <f t="shared" si="13"/>
        <v>1.4146000000000001E-2</v>
      </c>
      <c r="N21" s="512">
        <f t="shared" si="14"/>
        <v>1.4146000000000001E-2</v>
      </c>
      <c r="O21" s="512">
        <f t="shared" si="15"/>
        <v>1.4146000000000001E-2</v>
      </c>
      <c r="P21" s="513">
        <f t="shared" si="1"/>
        <v>0.16975199999999999</v>
      </c>
      <c r="Q21" s="506"/>
      <c r="R21" s="1455" t="s">
        <v>1483</v>
      </c>
      <c r="S21" s="1455">
        <v>1.4146000000000001E-2</v>
      </c>
      <c r="T21" s="1455">
        <v>1.4146000000000001E-2</v>
      </c>
      <c r="U21" s="1455">
        <v>1.4146000000000001E-2</v>
      </c>
      <c r="V21" s="1455">
        <v>1.4146000000000001E-2</v>
      </c>
      <c r="W21" s="1455">
        <v>1.4146000000000001E-2</v>
      </c>
      <c r="X21" s="1455">
        <v>1.4146000000000001E-2</v>
      </c>
      <c r="Y21" s="1455">
        <v>1.4146000000000001E-2</v>
      </c>
      <c r="Z21" s="1455">
        <v>1.4146000000000001E-2</v>
      </c>
      <c r="AA21" s="1455">
        <v>1.4146000000000001E-2</v>
      </c>
      <c r="AB21" s="1455">
        <v>1.4146000000000001E-2</v>
      </c>
      <c r="AC21" s="1455">
        <v>1.4146000000000001E-2</v>
      </c>
      <c r="AD21" s="1455">
        <v>1.4146000000000001E-2</v>
      </c>
      <c r="AE21" s="1455">
        <v>0.16975199999999999</v>
      </c>
      <c r="AF21" s="1625"/>
    </row>
    <row r="22" spans="1:32" s="90" customFormat="1" ht="20.25" customHeight="1" x14ac:dyDescent="0.25">
      <c r="A22" s="507"/>
      <c r="B22" s="511">
        <f t="shared" si="2"/>
        <v>18</v>
      </c>
      <c r="C22" s="775" t="str">
        <f t="shared" si="3"/>
        <v>Cia Minera Poderosa S.A.</v>
      </c>
      <c r="D22" s="512">
        <f t="shared" si="4"/>
        <v>1.0467310000000001</v>
      </c>
      <c r="E22" s="512">
        <f t="shared" si="5"/>
        <v>0.9822820000000001</v>
      </c>
      <c r="F22" s="512">
        <f t="shared" si="6"/>
        <v>0.83483499999999999</v>
      </c>
      <c r="G22" s="512">
        <f t="shared" si="7"/>
        <v>0.47742200000000001</v>
      </c>
      <c r="H22" s="512">
        <f t="shared" si="8"/>
        <v>0.43015700000000001</v>
      </c>
      <c r="I22" s="512">
        <f t="shared" si="9"/>
        <v>0.45854299999999992</v>
      </c>
      <c r="J22" s="512">
        <f t="shared" si="10"/>
        <v>0.35881300000000005</v>
      </c>
      <c r="K22" s="512">
        <f t="shared" si="11"/>
        <v>0.744977</v>
      </c>
      <c r="L22" s="512">
        <f t="shared" si="12"/>
        <v>1.0612219999999999</v>
      </c>
      <c r="M22" s="512">
        <f t="shared" si="13"/>
        <v>1.527501</v>
      </c>
      <c r="N22" s="512">
        <f t="shared" si="14"/>
        <v>1.398333</v>
      </c>
      <c r="O22" s="512">
        <f t="shared" si="15"/>
        <v>0.60909999999999997</v>
      </c>
      <c r="P22" s="513">
        <f t="shared" si="1"/>
        <v>9.9299160000000004</v>
      </c>
      <c r="Q22" s="506"/>
      <c r="R22" s="1455" t="s">
        <v>1484</v>
      </c>
      <c r="S22" s="1455">
        <v>1.0467310000000001</v>
      </c>
      <c r="T22" s="1455">
        <v>0.9822820000000001</v>
      </c>
      <c r="U22" s="1455">
        <v>0.83483499999999999</v>
      </c>
      <c r="V22" s="1455">
        <v>0.47742200000000001</v>
      </c>
      <c r="W22" s="1455">
        <v>0.43015700000000001</v>
      </c>
      <c r="X22" s="1455">
        <v>0.45854299999999992</v>
      </c>
      <c r="Y22" s="1455">
        <v>0.35881300000000005</v>
      </c>
      <c r="Z22" s="1455">
        <v>0.744977</v>
      </c>
      <c r="AA22" s="1455">
        <v>1.0612219999999999</v>
      </c>
      <c r="AB22" s="1455">
        <v>1.527501</v>
      </c>
      <c r="AC22" s="1455">
        <v>1.398333</v>
      </c>
      <c r="AD22" s="1455">
        <v>0.60909999999999997</v>
      </c>
      <c r="AE22" s="1455">
        <v>9.9299160000000004</v>
      </c>
      <c r="AF22" s="1625"/>
    </row>
    <row r="23" spans="1:32" s="90" customFormat="1" ht="20.25" customHeight="1" x14ac:dyDescent="0.25">
      <c r="A23" s="507"/>
      <c r="B23" s="511">
        <f t="shared" si="2"/>
        <v>19</v>
      </c>
      <c r="C23" s="775" t="str">
        <f t="shared" si="3"/>
        <v>Cia Minera Raura S.A.</v>
      </c>
      <c r="D23" s="512">
        <f t="shared" si="4"/>
        <v>2.0761790000000002</v>
      </c>
      <c r="E23" s="512">
        <f t="shared" si="5"/>
        <v>2.0502029999999998</v>
      </c>
      <c r="F23" s="512">
        <f t="shared" si="6"/>
        <v>2.0948270000000004</v>
      </c>
      <c r="G23" s="512">
        <f t="shared" si="7"/>
        <v>1.879448</v>
      </c>
      <c r="H23" s="512">
        <f t="shared" si="8"/>
        <v>2.1785169999999998</v>
      </c>
      <c r="I23" s="512">
        <f t="shared" si="9"/>
        <v>1.651065</v>
      </c>
      <c r="J23" s="512">
        <f t="shared" si="10"/>
        <v>1.3236920000000001</v>
      </c>
      <c r="K23" s="512">
        <f t="shared" si="11"/>
        <v>1.6049749999999998</v>
      </c>
      <c r="L23" s="512">
        <f t="shared" si="12"/>
        <v>1.6933589999999998</v>
      </c>
      <c r="M23" s="512">
        <f t="shared" si="13"/>
        <v>1.5693459999999999</v>
      </c>
      <c r="N23" s="512">
        <f t="shared" si="14"/>
        <v>1.9824929999999998</v>
      </c>
      <c r="O23" s="512">
        <f t="shared" si="15"/>
        <v>2.0213260000000002</v>
      </c>
      <c r="P23" s="513">
        <f t="shared" si="1"/>
        <v>22.125430000000001</v>
      </c>
      <c r="Q23" s="506"/>
      <c r="R23" s="1455" t="s">
        <v>1485</v>
      </c>
      <c r="S23" s="1455">
        <v>2.0761790000000002</v>
      </c>
      <c r="T23" s="1455">
        <v>2.0502029999999998</v>
      </c>
      <c r="U23" s="1455">
        <v>2.0948270000000004</v>
      </c>
      <c r="V23" s="1455">
        <v>1.879448</v>
      </c>
      <c r="W23" s="1455">
        <v>2.1785169999999998</v>
      </c>
      <c r="X23" s="1455">
        <v>1.651065</v>
      </c>
      <c r="Y23" s="1455">
        <v>1.3236920000000001</v>
      </c>
      <c r="Z23" s="1455">
        <v>1.6049749999999998</v>
      </c>
      <c r="AA23" s="1455">
        <v>1.6933589999999998</v>
      </c>
      <c r="AB23" s="1455">
        <v>1.5693459999999999</v>
      </c>
      <c r="AC23" s="1455">
        <v>1.9824929999999998</v>
      </c>
      <c r="AD23" s="1455">
        <v>2.0213260000000002</v>
      </c>
      <c r="AE23" s="1455">
        <v>22.125430000000001</v>
      </c>
      <c r="AF23" s="1625"/>
    </row>
    <row r="24" spans="1:32" s="90" customFormat="1" ht="20.25" customHeight="1" x14ac:dyDescent="0.25">
      <c r="A24" s="507"/>
      <c r="B24" s="511">
        <f t="shared" si="2"/>
        <v>20</v>
      </c>
      <c r="C24" s="775" t="str">
        <f t="shared" si="3"/>
        <v>Cia Minera Santa Luisa S.A.</v>
      </c>
      <c r="D24" s="512">
        <f t="shared" si="4"/>
        <v>3.2794560000000001</v>
      </c>
      <c r="E24" s="512">
        <f t="shared" si="5"/>
        <v>3.14827776</v>
      </c>
      <c r="F24" s="512">
        <f t="shared" si="6"/>
        <v>2.7867427135999998</v>
      </c>
      <c r="G24" s="512">
        <f t="shared" si="7"/>
        <v>2.5415093548032002</v>
      </c>
      <c r="H24" s="512">
        <f t="shared" si="8"/>
        <v>2.6050470886732793</v>
      </c>
      <c r="I24" s="512">
        <f t="shared" si="9"/>
        <v>2.4747947342396155</v>
      </c>
      <c r="J24" s="512">
        <f t="shared" si="10"/>
        <v>2.1778193661308616</v>
      </c>
      <c r="K24" s="512">
        <f t="shared" si="11"/>
        <v>1.885</v>
      </c>
      <c r="L24" s="512">
        <f t="shared" si="12"/>
        <v>1.9792500000000002</v>
      </c>
      <c r="M24" s="512">
        <f t="shared" si="13"/>
        <v>1.7170000000000001</v>
      </c>
      <c r="N24" s="512">
        <f t="shared" si="14"/>
        <v>2.0604</v>
      </c>
      <c r="O24" s="512">
        <f t="shared" si="15"/>
        <v>2.4444399999999997</v>
      </c>
      <c r="P24" s="513">
        <f t="shared" si="1"/>
        <v>29.099737017446959</v>
      </c>
      <c r="Q24" s="506"/>
      <c r="R24" s="1455" t="s">
        <v>1486</v>
      </c>
      <c r="S24" s="1455">
        <v>3.2794560000000001</v>
      </c>
      <c r="T24" s="1455">
        <v>3.14827776</v>
      </c>
      <c r="U24" s="1455">
        <v>2.7867427135999998</v>
      </c>
      <c r="V24" s="1455">
        <v>2.5415093548032002</v>
      </c>
      <c r="W24" s="1455">
        <v>2.6050470886732793</v>
      </c>
      <c r="X24" s="1455">
        <v>2.4747947342396155</v>
      </c>
      <c r="Y24" s="1455">
        <v>2.1778193661308616</v>
      </c>
      <c r="Z24" s="1455">
        <v>1.885</v>
      </c>
      <c r="AA24" s="1455">
        <v>1.9792500000000002</v>
      </c>
      <c r="AB24" s="1455">
        <v>1.7170000000000001</v>
      </c>
      <c r="AC24" s="1455">
        <v>2.0604</v>
      </c>
      <c r="AD24" s="1455">
        <v>2.4444399999999997</v>
      </c>
      <c r="AE24" s="1455">
        <v>29.099737017446959</v>
      </c>
      <c r="AF24" s="1625"/>
    </row>
    <row r="25" spans="1:32" s="90" customFormat="1" ht="20.25" customHeight="1" x14ac:dyDescent="0.25">
      <c r="A25" s="507"/>
      <c r="B25" s="511">
        <f t="shared" si="2"/>
        <v>21</v>
      </c>
      <c r="C25" s="775" t="str">
        <f t="shared" si="3"/>
        <v>CNPC Perú S.A.</v>
      </c>
      <c r="D25" s="512">
        <f t="shared" si="4"/>
        <v>3.5793670000000004</v>
      </c>
      <c r="E25" s="512">
        <f t="shared" si="5"/>
        <v>3.3652860000000002</v>
      </c>
      <c r="F25" s="512">
        <f t="shared" si="6"/>
        <v>3.5589200000000001</v>
      </c>
      <c r="G25" s="512">
        <f t="shared" si="7"/>
        <v>3.3865320000000003</v>
      </c>
      <c r="H25" s="512">
        <f t="shared" si="8"/>
        <v>3.3837839999999999</v>
      </c>
      <c r="I25" s="512">
        <f t="shared" si="9"/>
        <v>3.1155180000000002</v>
      </c>
      <c r="J25" s="512">
        <f t="shared" si="10"/>
        <v>3.149683</v>
      </c>
      <c r="K25" s="512">
        <f t="shared" si="11"/>
        <v>3.1126830000000001</v>
      </c>
      <c r="L25" s="512">
        <f t="shared" si="12"/>
        <v>3.0322230000000001</v>
      </c>
      <c r="M25" s="512">
        <f t="shared" si="13"/>
        <v>3.1335639999999998</v>
      </c>
      <c r="N25" s="512">
        <f t="shared" si="14"/>
        <v>3.09314</v>
      </c>
      <c r="O25" s="512">
        <f t="shared" si="15"/>
        <v>3.1878960000000003</v>
      </c>
      <c r="P25" s="513">
        <f t="shared" si="1"/>
        <v>39.098596000000001</v>
      </c>
      <c r="Q25" s="506"/>
      <c r="R25" s="1455" t="s">
        <v>130</v>
      </c>
      <c r="S25" s="1455">
        <v>3.5793670000000004</v>
      </c>
      <c r="T25" s="1455">
        <v>3.3652860000000002</v>
      </c>
      <c r="U25" s="1455">
        <v>3.5589200000000001</v>
      </c>
      <c r="V25" s="1455">
        <v>3.3865320000000003</v>
      </c>
      <c r="W25" s="1455">
        <v>3.3837839999999999</v>
      </c>
      <c r="X25" s="1455">
        <v>3.1155180000000002</v>
      </c>
      <c r="Y25" s="1455">
        <v>3.149683</v>
      </c>
      <c r="Z25" s="1455">
        <v>3.1126830000000001</v>
      </c>
      <c r="AA25" s="1455">
        <v>3.0322230000000001</v>
      </c>
      <c r="AB25" s="1455">
        <v>3.1335639999999998</v>
      </c>
      <c r="AC25" s="1455">
        <v>3.09314</v>
      </c>
      <c r="AD25" s="1455">
        <v>3.1878960000000003</v>
      </c>
      <c r="AE25" s="1455">
        <v>39.098596000000001</v>
      </c>
      <c r="AF25" s="1625"/>
    </row>
    <row r="26" spans="1:32" s="90" customFormat="1" ht="20.25" customHeight="1" x14ac:dyDescent="0.25">
      <c r="A26" s="507"/>
      <c r="B26" s="511">
        <f t="shared" si="2"/>
        <v>22</v>
      </c>
      <c r="C26" s="775" t="str">
        <f t="shared" si="3"/>
        <v>Compañía de Minas Buenaventura S.A.A.</v>
      </c>
      <c r="D26" s="512">
        <f t="shared" si="4"/>
        <v>2.5540000000000003</v>
      </c>
      <c r="E26" s="512">
        <f t="shared" si="5"/>
        <v>2.4518399999999998</v>
      </c>
      <c r="F26" s="512">
        <f t="shared" si="6"/>
        <v>2.7950975999999996</v>
      </c>
      <c r="G26" s="512">
        <f t="shared" si="7"/>
        <v>2.5491290111999998</v>
      </c>
      <c r="H26" s="512">
        <f t="shared" si="8"/>
        <v>2.6128572364799996</v>
      </c>
      <c r="I26" s="512">
        <f t="shared" si="9"/>
        <v>2.4822143746559995</v>
      </c>
      <c r="J26" s="512">
        <f t="shared" si="10"/>
        <v>2.3581036559231991</v>
      </c>
      <c r="K26" s="512">
        <f t="shared" si="11"/>
        <v>2.4760088387193591</v>
      </c>
      <c r="L26" s="512">
        <f t="shared" si="12"/>
        <v>2.5502891038809401</v>
      </c>
      <c r="M26" s="512">
        <f t="shared" si="13"/>
        <v>2.7543122321914155</v>
      </c>
      <c r="N26" s="512">
        <f t="shared" si="14"/>
        <v>2.9746572107667291</v>
      </c>
      <c r="O26" s="512">
        <f t="shared" si="15"/>
        <v>3.2423763597357351</v>
      </c>
      <c r="P26" s="513">
        <f t="shared" si="1"/>
        <v>31.800885623553377</v>
      </c>
      <c r="Q26" s="506"/>
      <c r="R26" s="1455" t="s">
        <v>1495</v>
      </c>
      <c r="S26" s="1455">
        <v>2.5540000000000003</v>
      </c>
      <c r="T26" s="1455">
        <v>2.4518399999999998</v>
      </c>
      <c r="U26" s="1455">
        <v>2.7950975999999996</v>
      </c>
      <c r="V26" s="1455">
        <v>2.5491290111999998</v>
      </c>
      <c r="W26" s="1455">
        <v>2.6128572364799996</v>
      </c>
      <c r="X26" s="1455">
        <v>2.4822143746559995</v>
      </c>
      <c r="Y26" s="1455">
        <v>2.3581036559231991</v>
      </c>
      <c r="Z26" s="1455">
        <v>2.4760088387193591</v>
      </c>
      <c r="AA26" s="1455">
        <v>2.5502891038809401</v>
      </c>
      <c r="AB26" s="1455">
        <v>2.7543122321914155</v>
      </c>
      <c r="AC26" s="1455">
        <v>2.9746572107667291</v>
      </c>
      <c r="AD26" s="1455">
        <v>3.2423763597357351</v>
      </c>
      <c r="AE26" s="1455">
        <v>31.800885623553377</v>
      </c>
      <c r="AF26" s="1625"/>
    </row>
    <row r="27" spans="1:32" s="90" customFormat="1" ht="20.25" customHeight="1" x14ac:dyDescent="0.25">
      <c r="A27" s="507"/>
      <c r="B27" s="511">
        <f t="shared" si="2"/>
        <v>23</v>
      </c>
      <c r="C27" s="775" t="str">
        <f t="shared" si="3"/>
        <v>Compañía Minera Antapaccay S.A.</v>
      </c>
      <c r="D27" s="512">
        <f t="shared" si="4"/>
        <v>4.8989999999999997E-3</v>
      </c>
      <c r="E27" s="512">
        <f t="shared" si="5"/>
        <v>1.333E-3</v>
      </c>
      <c r="F27" s="512">
        <f t="shared" si="6"/>
        <v>9.382999999999999E-3</v>
      </c>
      <c r="G27" s="512">
        <f t="shared" si="7"/>
        <v>4.3140000000000001E-3</v>
      </c>
      <c r="H27" s="512">
        <f t="shared" si="8"/>
        <v>0</v>
      </c>
      <c r="I27" s="512">
        <f t="shared" si="9"/>
        <v>1.191E-3</v>
      </c>
      <c r="J27" s="512">
        <f t="shared" si="10"/>
        <v>1.792E-3</v>
      </c>
      <c r="K27" s="512">
        <f t="shared" si="11"/>
        <v>5.359E-3</v>
      </c>
      <c r="L27" s="512">
        <f t="shared" si="12"/>
        <v>1.3286279999999999</v>
      </c>
      <c r="M27" s="512">
        <f t="shared" si="13"/>
        <v>3.2949999999999998E-3</v>
      </c>
      <c r="N27" s="512">
        <f t="shared" si="14"/>
        <v>4.1120000000000002E-3</v>
      </c>
      <c r="O27" s="512">
        <f t="shared" si="15"/>
        <v>3.2730000000000003E-3</v>
      </c>
      <c r="P27" s="513">
        <f t="shared" si="1"/>
        <v>1.3675789999999999</v>
      </c>
      <c r="Q27" s="506"/>
      <c r="R27" s="1455" t="s">
        <v>1496</v>
      </c>
      <c r="S27" s="1455">
        <v>4.8989999999999997E-3</v>
      </c>
      <c r="T27" s="1455">
        <v>1.333E-3</v>
      </c>
      <c r="U27" s="1455">
        <v>9.382999999999999E-3</v>
      </c>
      <c r="V27" s="1455">
        <v>4.3140000000000001E-3</v>
      </c>
      <c r="W27" s="1455">
        <v>0</v>
      </c>
      <c r="X27" s="1455">
        <v>1.191E-3</v>
      </c>
      <c r="Y27" s="1455">
        <v>1.792E-3</v>
      </c>
      <c r="Z27" s="1455">
        <v>5.359E-3</v>
      </c>
      <c r="AA27" s="1455">
        <v>1.3286279999999999</v>
      </c>
      <c r="AB27" s="1455">
        <v>3.2949999999999998E-3</v>
      </c>
      <c r="AC27" s="1455">
        <v>4.1120000000000002E-3</v>
      </c>
      <c r="AD27" s="1455">
        <v>3.2730000000000003E-3</v>
      </c>
      <c r="AE27" s="1455">
        <v>1.3675789999999999</v>
      </c>
      <c r="AF27" s="1625"/>
    </row>
    <row r="28" spans="1:32" s="90" customFormat="1" ht="20.25" customHeight="1" x14ac:dyDescent="0.25">
      <c r="A28" s="507"/>
      <c r="B28" s="511">
        <f t="shared" si="2"/>
        <v>24</v>
      </c>
      <c r="C28" s="775" t="str">
        <f t="shared" si="3"/>
        <v>Compañía Minera Ares S.A.C.</v>
      </c>
      <c r="D28" s="512">
        <f t="shared" si="4"/>
        <v>1.1174621403717569E-2</v>
      </c>
      <c r="E28" s="512">
        <f t="shared" si="5"/>
        <v>1.0727636547568867E-2</v>
      </c>
      <c r="F28" s="512">
        <f t="shared" si="6"/>
        <v>1.2444058395179883E-2</v>
      </c>
      <c r="G28" s="512">
        <f t="shared" si="7"/>
        <v>8.835281460577717E-3</v>
      </c>
      <c r="H28" s="512">
        <f t="shared" si="8"/>
        <v>8.3935173875488295E-3</v>
      </c>
      <c r="I28" s="512">
        <f t="shared" si="9"/>
        <v>6.714813910039065E-3</v>
      </c>
      <c r="J28" s="512">
        <f t="shared" si="10"/>
        <v>5.7075918235332049E-3</v>
      </c>
      <c r="K28" s="512">
        <f t="shared" si="11"/>
        <v>5.4599999999999996E-3</v>
      </c>
      <c r="L28" s="512">
        <f t="shared" si="12"/>
        <v>5.7330000000000011E-3</v>
      </c>
      <c r="M28" s="512">
        <f t="shared" si="13"/>
        <v>7.8000000000000014E-3</v>
      </c>
      <c r="N28" s="512">
        <f t="shared" si="14"/>
        <v>6.9000000000000008E-3</v>
      </c>
      <c r="O28" s="512">
        <f t="shared" si="15"/>
        <v>7.5900000000000004E-3</v>
      </c>
      <c r="P28" s="513">
        <f t="shared" si="1"/>
        <v>9.7480520928165129E-2</v>
      </c>
      <c r="Q28" s="506"/>
      <c r="R28" s="1455" t="s">
        <v>1497</v>
      </c>
      <c r="S28" s="1455">
        <v>1.1174621403717569E-2</v>
      </c>
      <c r="T28" s="1455">
        <v>1.0727636547568867E-2</v>
      </c>
      <c r="U28" s="1455">
        <v>1.2444058395179883E-2</v>
      </c>
      <c r="V28" s="1455">
        <v>8.835281460577717E-3</v>
      </c>
      <c r="W28" s="1455">
        <v>8.3935173875488295E-3</v>
      </c>
      <c r="X28" s="1455">
        <v>6.714813910039065E-3</v>
      </c>
      <c r="Y28" s="1455">
        <v>5.7075918235332049E-3</v>
      </c>
      <c r="Z28" s="1455">
        <v>5.4599999999999996E-3</v>
      </c>
      <c r="AA28" s="1455">
        <v>5.7330000000000011E-3</v>
      </c>
      <c r="AB28" s="1455">
        <v>7.8000000000000014E-3</v>
      </c>
      <c r="AC28" s="1455">
        <v>6.9000000000000008E-3</v>
      </c>
      <c r="AD28" s="1455">
        <v>7.5900000000000004E-3</v>
      </c>
      <c r="AE28" s="1455">
        <v>9.7480520928165129E-2</v>
      </c>
      <c r="AF28" s="1625"/>
    </row>
    <row r="29" spans="1:32" s="90" customFormat="1" ht="20.25" customHeight="1" x14ac:dyDescent="0.25">
      <c r="A29" s="507"/>
      <c r="B29" s="511">
        <f t="shared" si="2"/>
        <v>25</v>
      </c>
      <c r="C29" s="775" t="str">
        <f t="shared" si="3"/>
        <v>Compañía Minera Caraveli S.A.C.</v>
      </c>
      <c r="D29" s="512">
        <f t="shared" si="4"/>
        <v>1.0256909999999999</v>
      </c>
      <c r="E29" s="512">
        <f t="shared" si="5"/>
        <v>0.96148199999999995</v>
      </c>
      <c r="F29" s="512">
        <f t="shared" si="6"/>
        <v>0.91018299999999996</v>
      </c>
      <c r="G29" s="512">
        <f t="shared" si="7"/>
        <v>0.63025699999999996</v>
      </c>
      <c r="H29" s="512">
        <f t="shared" si="8"/>
        <v>0.47017999999999999</v>
      </c>
      <c r="I29" s="512">
        <f t="shared" si="9"/>
        <v>0.43987399999999999</v>
      </c>
      <c r="J29" s="512">
        <f t="shared" si="10"/>
        <v>0.52296900000000002</v>
      </c>
      <c r="K29" s="512">
        <f t="shared" si="11"/>
        <v>0.51179199999999991</v>
      </c>
      <c r="L29" s="512">
        <f t="shared" si="12"/>
        <v>0.50615999999999994</v>
      </c>
      <c r="M29" s="512">
        <f t="shared" si="13"/>
        <v>0.52311099999999999</v>
      </c>
      <c r="N29" s="512">
        <f t="shared" si="14"/>
        <v>0.55847400000000003</v>
      </c>
      <c r="O29" s="512">
        <f t="shared" si="15"/>
        <v>0.44720299999999996</v>
      </c>
      <c r="P29" s="513">
        <f t="shared" si="1"/>
        <v>7.5073759999999989</v>
      </c>
      <c r="Q29" s="506"/>
      <c r="R29" s="1455" t="s">
        <v>1499</v>
      </c>
      <c r="S29" s="1455">
        <v>1.0256909999999999</v>
      </c>
      <c r="T29" s="1455">
        <v>0.96148199999999995</v>
      </c>
      <c r="U29" s="1455">
        <v>0.91018299999999996</v>
      </c>
      <c r="V29" s="1455">
        <v>0.63025699999999996</v>
      </c>
      <c r="W29" s="1455">
        <v>0.47017999999999999</v>
      </c>
      <c r="X29" s="1455">
        <v>0.43987399999999999</v>
      </c>
      <c r="Y29" s="1455">
        <v>0.52296900000000002</v>
      </c>
      <c r="Z29" s="1455">
        <v>0.51179199999999991</v>
      </c>
      <c r="AA29" s="1455">
        <v>0.50615999999999994</v>
      </c>
      <c r="AB29" s="1455">
        <v>0.52311099999999999</v>
      </c>
      <c r="AC29" s="1455">
        <v>0.55847400000000003</v>
      </c>
      <c r="AD29" s="1455">
        <v>0.44720299999999996</v>
      </c>
      <c r="AE29" s="1455">
        <v>7.5073759999999989</v>
      </c>
      <c r="AF29" s="1625"/>
    </row>
    <row r="30" spans="1:32" s="90" customFormat="1" ht="20.25" customHeight="1" x14ac:dyDescent="0.25">
      <c r="A30" s="507"/>
      <c r="B30" s="511">
        <f t="shared" si="2"/>
        <v>26</v>
      </c>
      <c r="C30" s="775" t="str">
        <f t="shared" si="3"/>
        <v>Compañía Minera Chungar S.A.C.</v>
      </c>
      <c r="D30" s="512">
        <f t="shared" si="4"/>
        <v>11.512757000000001</v>
      </c>
      <c r="E30" s="512">
        <f t="shared" si="5"/>
        <v>11.569300999999999</v>
      </c>
      <c r="F30" s="512">
        <f t="shared" si="6"/>
        <v>13.280286</v>
      </c>
      <c r="G30" s="512">
        <f t="shared" si="7"/>
        <v>13.918595999999999</v>
      </c>
      <c r="H30" s="512">
        <f t="shared" si="8"/>
        <v>14.414228000000001</v>
      </c>
      <c r="I30" s="512">
        <f t="shared" si="9"/>
        <v>11.764315</v>
      </c>
      <c r="J30" s="512">
        <f t="shared" si="10"/>
        <v>11.994932</v>
      </c>
      <c r="K30" s="512">
        <f t="shared" si="11"/>
        <v>12.544637000000002</v>
      </c>
      <c r="L30" s="512">
        <f t="shared" si="12"/>
        <v>13.349859</v>
      </c>
      <c r="M30" s="512">
        <f t="shared" si="13"/>
        <v>13.079547000000002</v>
      </c>
      <c r="N30" s="512">
        <f t="shared" si="14"/>
        <v>11.199731</v>
      </c>
      <c r="O30" s="512">
        <f t="shared" si="15"/>
        <v>13.936143000000001</v>
      </c>
      <c r="P30" s="513">
        <f t="shared" si="1"/>
        <v>152.56433200000004</v>
      </c>
      <c r="Q30" s="506"/>
      <c r="R30" s="1455" t="s">
        <v>1004</v>
      </c>
      <c r="S30" s="1455">
        <v>11.512757000000001</v>
      </c>
      <c r="T30" s="1455">
        <v>11.569300999999999</v>
      </c>
      <c r="U30" s="1455">
        <v>13.280286</v>
      </c>
      <c r="V30" s="1455">
        <v>13.918595999999999</v>
      </c>
      <c r="W30" s="1455">
        <v>14.414228000000001</v>
      </c>
      <c r="X30" s="1455">
        <v>11.764315</v>
      </c>
      <c r="Y30" s="1455">
        <v>11.994932</v>
      </c>
      <c r="Z30" s="1455">
        <v>12.544637000000002</v>
      </c>
      <c r="AA30" s="1455">
        <v>13.349859</v>
      </c>
      <c r="AB30" s="1455">
        <v>13.079547000000002</v>
      </c>
      <c r="AC30" s="1455">
        <v>11.199731</v>
      </c>
      <c r="AD30" s="1455">
        <v>13.936143000000001</v>
      </c>
      <c r="AE30" s="1455">
        <v>152.56433200000004</v>
      </c>
      <c r="AF30" s="1625"/>
    </row>
    <row r="31" spans="1:32" s="90" customFormat="1" ht="20.25" customHeight="1" x14ac:dyDescent="0.25">
      <c r="A31" s="507"/>
      <c r="B31" s="511">
        <f t="shared" si="2"/>
        <v>27</v>
      </c>
      <c r="C31" s="775" t="str">
        <f t="shared" si="3"/>
        <v>Compañia Minera Kolpa S.A.</v>
      </c>
      <c r="D31" s="512">
        <f t="shared" si="4"/>
        <v>3.7499999999999999E-2</v>
      </c>
      <c r="E31" s="512">
        <f t="shared" si="5"/>
        <v>3.7499999999999999E-2</v>
      </c>
      <c r="F31" s="512">
        <f t="shared" si="6"/>
        <v>3.7499999999999999E-2</v>
      </c>
      <c r="G31" s="512">
        <f t="shared" si="7"/>
        <v>3.7499999999999999E-2</v>
      </c>
      <c r="H31" s="512">
        <f t="shared" si="8"/>
        <v>3.6499999999999998E-2</v>
      </c>
      <c r="I31" s="512">
        <f t="shared" si="9"/>
        <v>3.6499999999999998E-2</v>
      </c>
      <c r="J31" s="512">
        <f t="shared" si="10"/>
        <v>3.6499999999999998E-2</v>
      </c>
      <c r="K31" s="512">
        <f t="shared" si="11"/>
        <v>3.6499999999999998E-2</v>
      </c>
      <c r="L31" s="512">
        <f t="shared" si="12"/>
        <v>3.6499999999999998E-2</v>
      </c>
      <c r="M31" s="512">
        <f t="shared" si="13"/>
        <v>3.6499999999999998E-2</v>
      </c>
      <c r="N31" s="512">
        <f t="shared" si="14"/>
        <v>3.6499999999999998E-2</v>
      </c>
      <c r="O31" s="512">
        <f t="shared" si="15"/>
        <v>3.6499999999999998E-2</v>
      </c>
      <c r="P31" s="513">
        <f t="shared" si="1"/>
        <v>0.44199999999999989</v>
      </c>
      <c r="Q31" s="506"/>
      <c r="R31" s="1455" t="s">
        <v>1435</v>
      </c>
      <c r="S31" s="1455">
        <v>3.7499999999999999E-2</v>
      </c>
      <c r="T31" s="1455">
        <v>3.7499999999999999E-2</v>
      </c>
      <c r="U31" s="1455">
        <v>3.7499999999999999E-2</v>
      </c>
      <c r="V31" s="1455">
        <v>3.7499999999999999E-2</v>
      </c>
      <c r="W31" s="1455">
        <v>3.6499999999999998E-2</v>
      </c>
      <c r="X31" s="1455">
        <v>3.6499999999999998E-2</v>
      </c>
      <c r="Y31" s="1455">
        <v>3.6499999999999998E-2</v>
      </c>
      <c r="Z31" s="1455">
        <v>3.6499999999999998E-2</v>
      </c>
      <c r="AA31" s="1455">
        <v>3.6499999999999998E-2</v>
      </c>
      <c r="AB31" s="1455">
        <v>3.6499999999999998E-2</v>
      </c>
      <c r="AC31" s="1455">
        <v>3.6499999999999998E-2</v>
      </c>
      <c r="AD31" s="1455">
        <v>3.6499999999999998E-2</v>
      </c>
      <c r="AE31" s="1455">
        <v>0.44199999999999989</v>
      </c>
      <c r="AF31" s="1625"/>
    </row>
    <row r="32" spans="1:32" s="90" customFormat="1" ht="20.25" customHeight="1" x14ac:dyDescent="0.25">
      <c r="A32" s="507"/>
      <c r="B32" s="511">
        <f t="shared" si="2"/>
        <v>28</v>
      </c>
      <c r="C32" s="775" t="str">
        <f t="shared" si="3"/>
        <v>Compañía Minera San Ignacio de Morococha S.A.A.</v>
      </c>
      <c r="D32" s="512">
        <f t="shared" si="4"/>
        <v>7.4513259999999999</v>
      </c>
      <c r="E32" s="512">
        <f t="shared" si="5"/>
        <v>7.0185849999999999</v>
      </c>
      <c r="F32" s="512">
        <f t="shared" si="6"/>
        <v>7.2079319999999996</v>
      </c>
      <c r="G32" s="512">
        <f t="shared" si="7"/>
        <v>6.4844239999999997</v>
      </c>
      <c r="H32" s="512">
        <f t="shared" si="8"/>
        <v>5.1683370000000002</v>
      </c>
      <c r="I32" s="512">
        <f t="shared" si="9"/>
        <v>3.688895</v>
      </c>
      <c r="J32" s="512">
        <f t="shared" si="10"/>
        <v>2.8126469999999997</v>
      </c>
      <c r="K32" s="512">
        <f t="shared" si="11"/>
        <v>2.1449119999999997</v>
      </c>
      <c r="L32" s="512">
        <f t="shared" si="12"/>
        <v>2.5469780000000002</v>
      </c>
      <c r="M32" s="512">
        <f t="shared" si="13"/>
        <v>2.4</v>
      </c>
      <c r="N32" s="512">
        <f t="shared" si="14"/>
        <v>3.9950000000000001</v>
      </c>
      <c r="O32" s="512">
        <f t="shared" si="15"/>
        <v>5.3929999999999998</v>
      </c>
      <c r="P32" s="513">
        <f t="shared" si="1"/>
        <v>56.312035999999999</v>
      </c>
      <c r="Q32" s="506"/>
      <c r="R32" s="1455" t="s">
        <v>1500</v>
      </c>
      <c r="S32" s="1455">
        <v>7.4513259999999999</v>
      </c>
      <c r="T32" s="1455">
        <v>7.0185849999999999</v>
      </c>
      <c r="U32" s="1455">
        <v>7.2079319999999996</v>
      </c>
      <c r="V32" s="1455">
        <v>6.4844239999999997</v>
      </c>
      <c r="W32" s="1455">
        <v>5.1683370000000002</v>
      </c>
      <c r="X32" s="1455">
        <v>3.688895</v>
      </c>
      <c r="Y32" s="1455">
        <v>2.8126469999999997</v>
      </c>
      <c r="Z32" s="1455">
        <v>2.1449119999999997</v>
      </c>
      <c r="AA32" s="1455">
        <v>2.5469780000000002</v>
      </c>
      <c r="AB32" s="1455">
        <v>2.4</v>
      </c>
      <c r="AC32" s="1455">
        <v>3.9950000000000001</v>
      </c>
      <c r="AD32" s="1455">
        <v>5.3929999999999998</v>
      </c>
      <c r="AE32" s="1455">
        <v>56.312035999999999</v>
      </c>
      <c r="AF32" s="1625"/>
    </row>
    <row r="33" spans="1:32" s="90" customFormat="1" ht="20.25" customHeight="1" x14ac:dyDescent="0.25">
      <c r="A33" s="507"/>
      <c r="B33" s="511">
        <f t="shared" si="2"/>
        <v>29</v>
      </c>
      <c r="C33" s="775" t="str">
        <f t="shared" si="3"/>
        <v>Compañía Minera San Nicolás S.A.</v>
      </c>
      <c r="D33" s="512">
        <f t="shared" si="4"/>
        <v>0</v>
      </c>
      <c r="E33" s="512">
        <f t="shared" si="5"/>
        <v>0</v>
      </c>
      <c r="F33" s="512">
        <f t="shared" si="6"/>
        <v>0</v>
      </c>
      <c r="G33" s="512">
        <f t="shared" si="7"/>
        <v>0</v>
      </c>
      <c r="H33" s="512">
        <f t="shared" si="8"/>
        <v>0</v>
      </c>
      <c r="I33" s="512">
        <f t="shared" si="9"/>
        <v>0</v>
      </c>
      <c r="J33" s="512">
        <f t="shared" si="10"/>
        <v>0</v>
      </c>
      <c r="K33" s="512">
        <f t="shared" si="11"/>
        <v>0</v>
      </c>
      <c r="L33" s="512">
        <f t="shared" si="12"/>
        <v>0</v>
      </c>
      <c r="M33" s="512">
        <f t="shared" si="13"/>
        <v>0</v>
      </c>
      <c r="N33" s="512">
        <f t="shared" si="14"/>
        <v>0</v>
      </c>
      <c r="O33" s="512">
        <f t="shared" si="15"/>
        <v>0</v>
      </c>
      <c r="P33" s="513">
        <f t="shared" si="1"/>
        <v>0</v>
      </c>
      <c r="Q33" s="507"/>
      <c r="R33" s="1455" t="s">
        <v>1501</v>
      </c>
      <c r="S33" s="1455">
        <v>0</v>
      </c>
      <c r="T33" s="1455">
        <v>0</v>
      </c>
      <c r="U33" s="1455">
        <v>0</v>
      </c>
      <c r="V33" s="1455">
        <v>0</v>
      </c>
      <c r="W33" s="1455">
        <v>0</v>
      </c>
      <c r="X33" s="1455">
        <v>0</v>
      </c>
      <c r="Y33" s="1455">
        <v>0</v>
      </c>
      <c r="Z33" s="1455">
        <v>0</v>
      </c>
      <c r="AA33" s="1455">
        <v>0</v>
      </c>
      <c r="AB33" s="1455">
        <v>0</v>
      </c>
      <c r="AC33" s="1455">
        <v>0</v>
      </c>
      <c r="AD33" s="1455">
        <v>0</v>
      </c>
      <c r="AE33" s="1455">
        <v>0</v>
      </c>
      <c r="AF33" s="1625"/>
    </row>
    <row r="34" spans="1:32" s="90" customFormat="1" ht="20.25" customHeight="1" x14ac:dyDescent="0.25">
      <c r="A34" s="507"/>
      <c r="B34" s="511">
        <f t="shared" si="2"/>
        <v>30</v>
      </c>
      <c r="C34" s="775" t="str">
        <f t="shared" si="3"/>
        <v>Compañía Minera San Valentin S.A.</v>
      </c>
      <c r="D34" s="512">
        <f t="shared" si="4"/>
        <v>1.156952</v>
      </c>
      <c r="E34" s="512">
        <f t="shared" si="5"/>
        <v>0.98390499999999992</v>
      </c>
      <c r="F34" s="512">
        <f t="shared" si="6"/>
        <v>1.029811</v>
      </c>
      <c r="G34" s="512">
        <f t="shared" si="7"/>
        <v>1.0457019999999999</v>
      </c>
      <c r="H34" s="512">
        <f t="shared" si="8"/>
        <v>0.95984999999999998</v>
      </c>
      <c r="I34" s="512">
        <f t="shared" si="9"/>
        <v>1.0140400000000001</v>
      </c>
      <c r="J34" s="512">
        <f t="shared" si="10"/>
        <v>1.021711</v>
      </c>
      <c r="K34" s="512">
        <f t="shared" si="11"/>
        <v>1.038886</v>
      </c>
      <c r="L34" s="512">
        <f t="shared" si="12"/>
        <v>0.912493</v>
      </c>
      <c r="M34" s="512">
        <f t="shared" si="13"/>
        <v>1.0396650000000001</v>
      </c>
      <c r="N34" s="512">
        <f t="shared" si="14"/>
        <v>1.09005</v>
      </c>
      <c r="O34" s="512">
        <f t="shared" si="15"/>
        <v>1.038222</v>
      </c>
      <c r="P34" s="513">
        <f t="shared" si="1"/>
        <v>12.331286999999998</v>
      </c>
      <c r="Q34" s="17"/>
      <c r="R34" s="1455" t="s">
        <v>1494</v>
      </c>
      <c r="S34" s="1455">
        <v>1.156952</v>
      </c>
      <c r="T34" s="1455">
        <v>0.98390499999999992</v>
      </c>
      <c r="U34" s="1455">
        <v>1.029811</v>
      </c>
      <c r="V34" s="1455">
        <v>1.0457019999999999</v>
      </c>
      <c r="W34" s="1455">
        <v>0.95984999999999998</v>
      </c>
      <c r="X34" s="1455">
        <v>1.0140400000000001</v>
      </c>
      <c r="Y34" s="1455">
        <v>1.021711</v>
      </c>
      <c r="Z34" s="1455">
        <v>1.038886</v>
      </c>
      <c r="AA34" s="1455">
        <v>0.912493</v>
      </c>
      <c r="AB34" s="1455">
        <v>1.0396650000000001</v>
      </c>
      <c r="AC34" s="1455">
        <v>1.09005</v>
      </c>
      <c r="AD34" s="1455">
        <v>1.038222</v>
      </c>
      <c r="AE34" s="1455">
        <v>12.331286999999998</v>
      </c>
      <c r="AF34" s="1625"/>
    </row>
    <row r="35" spans="1:32" s="90" customFormat="1" ht="20.25" customHeight="1" x14ac:dyDescent="0.25">
      <c r="A35" s="507"/>
      <c r="B35" s="511">
        <f t="shared" si="2"/>
        <v>31</v>
      </c>
      <c r="C35" s="775" t="str">
        <f t="shared" si="3"/>
        <v>Compañía Pesquera del Pacifico Centro S.A.</v>
      </c>
      <c r="D35" s="512">
        <f t="shared" si="4"/>
        <v>0</v>
      </c>
      <c r="E35" s="512">
        <f t="shared" si="5"/>
        <v>0</v>
      </c>
      <c r="F35" s="512">
        <f t="shared" si="6"/>
        <v>0</v>
      </c>
      <c r="G35" s="512">
        <f t="shared" si="7"/>
        <v>0</v>
      </c>
      <c r="H35" s="512">
        <f t="shared" si="8"/>
        <v>4.3400000000000001E-2</v>
      </c>
      <c r="I35" s="512">
        <f t="shared" si="9"/>
        <v>9.2390000000000014E-2</v>
      </c>
      <c r="J35" s="512">
        <f t="shared" si="10"/>
        <v>5.0380000000000001E-2</v>
      </c>
      <c r="K35" s="512">
        <f t="shared" si="11"/>
        <v>0</v>
      </c>
      <c r="L35" s="512">
        <f t="shared" si="12"/>
        <v>0</v>
      </c>
      <c r="M35" s="512">
        <f t="shared" si="13"/>
        <v>0</v>
      </c>
      <c r="N35" s="512">
        <f t="shared" si="14"/>
        <v>7.6020000000000004E-2</v>
      </c>
      <c r="O35" s="512">
        <f t="shared" si="15"/>
        <v>4.8300000000000003E-2</v>
      </c>
      <c r="P35" s="513">
        <f t="shared" si="1"/>
        <v>0.31049000000000004</v>
      </c>
      <c r="Q35" s="507"/>
      <c r="R35" s="1455" t="s">
        <v>1417</v>
      </c>
      <c r="S35" s="1455">
        <v>0</v>
      </c>
      <c r="T35" s="1455">
        <v>0</v>
      </c>
      <c r="U35" s="1455">
        <v>0</v>
      </c>
      <c r="V35" s="1455">
        <v>0</v>
      </c>
      <c r="W35" s="1455">
        <v>4.3400000000000001E-2</v>
      </c>
      <c r="X35" s="1455">
        <v>9.2390000000000014E-2</v>
      </c>
      <c r="Y35" s="1455">
        <v>5.0380000000000001E-2</v>
      </c>
      <c r="Z35" s="1455">
        <v>0</v>
      </c>
      <c r="AA35" s="1455">
        <v>0</v>
      </c>
      <c r="AB35" s="1455">
        <v>0</v>
      </c>
      <c r="AC35" s="1455">
        <v>7.6020000000000004E-2</v>
      </c>
      <c r="AD35" s="1455">
        <v>4.8300000000000003E-2</v>
      </c>
      <c r="AE35" s="1455">
        <v>0.31049000000000004</v>
      </c>
      <c r="AF35" s="1625"/>
    </row>
    <row r="36" spans="1:32" s="90" customFormat="1" ht="20.25" customHeight="1" x14ac:dyDescent="0.25">
      <c r="A36" s="507"/>
      <c r="B36" s="511">
        <f t="shared" si="2"/>
        <v>32</v>
      </c>
      <c r="C36" s="775" t="str">
        <f t="shared" si="3"/>
        <v>Consorcio Minero Horizonte S.A.</v>
      </c>
      <c r="D36" s="512">
        <f t="shared" si="4"/>
        <v>7.1864400000000002</v>
      </c>
      <c r="E36" s="512">
        <f t="shared" si="5"/>
        <v>6.7487300000000001</v>
      </c>
      <c r="F36" s="512">
        <f t="shared" si="6"/>
        <v>7.1381100000000002</v>
      </c>
      <c r="G36" s="512">
        <f t="shared" si="7"/>
        <v>6.98299</v>
      </c>
      <c r="H36" s="512">
        <f t="shared" si="8"/>
        <v>5.6200200000000002</v>
      </c>
      <c r="I36" s="512">
        <f t="shared" si="9"/>
        <v>5.5147460000000006</v>
      </c>
      <c r="J36" s="512">
        <f t="shared" si="10"/>
        <v>4.8042899999999999</v>
      </c>
      <c r="K36" s="512">
        <f t="shared" si="11"/>
        <v>2.9370000000000003</v>
      </c>
      <c r="L36" s="512">
        <f t="shared" si="12"/>
        <v>3.0587399999999998</v>
      </c>
      <c r="M36" s="512">
        <f t="shared" si="13"/>
        <v>4.1469499999999995</v>
      </c>
      <c r="N36" s="512">
        <f t="shared" si="14"/>
        <v>5.0805400000000001</v>
      </c>
      <c r="O36" s="512">
        <f t="shared" si="15"/>
        <v>7.0849599999999997</v>
      </c>
      <c r="P36" s="513">
        <f t="shared" si="1"/>
        <v>66.303516000000002</v>
      </c>
      <c r="Q36" s="507"/>
      <c r="R36" s="1455" t="s">
        <v>1416</v>
      </c>
      <c r="S36" s="1455">
        <v>7.1864400000000002</v>
      </c>
      <c r="T36" s="1455">
        <v>6.7487300000000001</v>
      </c>
      <c r="U36" s="1455">
        <v>7.1381100000000002</v>
      </c>
      <c r="V36" s="1455">
        <v>6.98299</v>
      </c>
      <c r="W36" s="1455">
        <v>5.6200200000000002</v>
      </c>
      <c r="X36" s="1455">
        <v>5.5147460000000006</v>
      </c>
      <c r="Y36" s="1455">
        <v>4.8042899999999999</v>
      </c>
      <c r="Z36" s="1455">
        <v>2.9370000000000003</v>
      </c>
      <c r="AA36" s="1455">
        <v>3.0587399999999998</v>
      </c>
      <c r="AB36" s="1455">
        <v>4.1469499999999995</v>
      </c>
      <c r="AC36" s="1455">
        <v>5.0805400000000001</v>
      </c>
      <c r="AD36" s="1455">
        <v>7.0849599999999997</v>
      </c>
      <c r="AE36" s="1455">
        <v>66.303516000000002</v>
      </c>
      <c r="AF36" s="1625"/>
    </row>
    <row r="37" spans="1:32" s="90" customFormat="1" ht="20.25" customHeight="1" x14ac:dyDescent="0.25">
      <c r="A37" s="507"/>
      <c r="B37" s="511">
        <f t="shared" si="2"/>
        <v>33</v>
      </c>
      <c r="C37" s="775" t="str">
        <f t="shared" si="3"/>
        <v>Corporación Aceros Arequipa S.A.</v>
      </c>
      <c r="D37" s="512">
        <f t="shared" si="4"/>
        <v>0</v>
      </c>
      <c r="E37" s="512">
        <f t="shared" si="5"/>
        <v>0</v>
      </c>
      <c r="F37" s="512">
        <f t="shared" si="6"/>
        <v>0</v>
      </c>
      <c r="G37" s="512">
        <f t="shared" si="7"/>
        <v>0</v>
      </c>
      <c r="H37" s="512">
        <f t="shared" si="8"/>
        <v>0</v>
      </c>
      <c r="I37" s="512">
        <f t="shared" si="9"/>
        <v>0</v>
      </c>
      <c r="J37" s="512">
        <f t="shared" si="10"/>
        <v>0</v>
      </c>
      <c r="K37" s="512">
        <f t="shared" si="11"/>
        <v>0</v>
      </c>
      <c r="L37" s="512">
        <f t="shared" si="12"/>
        <v>0</v>
      </c>
      <c r="M37" s="512">
        <f t="shared" si="13"/>
        <v>0</v>
      </c>
      <c r="N37" s="512">
        <f t="shared" si="14"/>
        <v>0</v>
      </c>
      <c r="O37" s="512">
        <f t="shared" si="15"/>
        <v>0</v>
      </c>
      <c r="P37" s="513">
        <f t="shared" si="1"/>
        <v>0</v>
      </c>
      <c r="Q37" s="507"/>
      <c r="R37" s="1455" t="s">
        <v>135</v>
      </c>
      <c r="S37" s="1455">
        <v>0</v>
      </c>
      <c r="T37" s="1455">
        <v>0</v>
      </c>
      <c r="U37" s="1455">
        <v>0</v>
      </c>
      <c r="V37" s="1455">
        <v>0</v>
      </c>
      <c r="W37" s="1455">
        <v>0</v>
      </c>
      <c r="X37" s="1455">
        <v>0</v>
      </c>
      <c r="Y37" s="1455">
        <v>0</v>
      </c>
      <c r="Z37" s="1455">
        <v>0</v>
      </c>
      <c r="AA37" s="1455">
        <v>0</v>
      </c>
      <c r="AB37" s="1455">
        <v>0</v>
      </c>
      <c r="AC37" s="1455">
        <v>0</v>
      </c>
      <c r="AD37" s="1455">
        <v>0</v>
      </c>
      <c r="AE37" s="1455">
        <v>0</v>
      </c>
      <c r="AF37" s="1625"/>
    </row>
    <row r="38" spans="1:32" s="90" customFormat="1" ht="20.25" customHeight="1" x14ac:dyDescent="0.25">
      <c r="A38" s="507"/>
      <c r="B38" s="511">
        <f t="shared" si="2"/>
        <v>34</v>
      </c>
      <c r="C38" s="775" t="str">
        <f t="shared" si="3"/>
        <v>Corporación Cerámica S.A.</v>
      </c>
      <c r="D38" s="512">
        <f t="shared" si="4"/>
        <v>9.4719561463295996E-3</v>
      </c>
      <c r="E38" s="512">
        <f t="shared" si="5"/>
        <v>9.4719561463295996E-3</v>
      </c>
      <c r="F38" s="512">
        <f t="shared" si="6"/>
        <v>9.4719561463295996E-3</v>
      </c>
      <c r="G38" s="512">
        <f t="shared" si="7"/>
        <v>9.4719561463295996E-3</v>
      </c>
      <c r="H38" s="512">
        <f t="shared" si="8"/>
        <v>9.4719561463295996E-3</v>
      </c>
      <c r="I38" s="512">
        <f t="shared" si="9"/>
        <v>9.4719561463295996E-3</v>
      </c>
      <c r="J38" s="512">
        <f t="shared" si="10"/>
        <v>9.4719561463295996E-3</v>
      </c>
      <c r="K38" s="512">
        <f t="shared" si="11"/>
        <v>9.4719561463295996E-3</v>
      </c>
      <c r="L38" s="512">
        <f t="shared" si="12"/>
        <v>9.4719561463295996E-3</v>
      </c>
      <c r="M38" s="512">
        <f t="shared" si="13"/>
        <v>9.4719561463295996E-3</v>
      </c>
      <c r="N38" s="512">
        <f t="shared" si="14"/>
        <v>9.4719561463295996E-3</v>
      </c>
      <c r="O38" s="512">
        <f t="shared" si="15"/>
        <v>9.4719561463295996E-3</v>
      </c>
      <c r="P38" s="513">
        <f t="shared" si="1"/>
        <v>0.11366347375595522</v>
      </c>
      <c r="Q38" s="507"/>
      <c r="R38" s="1455" t="s">
        <v>1502</v>
      </c>
      <c r="S38" s="1455">
        <v>9.4719561463295996E-3</v>
      </c>
      <c r="T38" s="1455">
        <v>9.4719561463295996E-3</v>
      </c>
      <c r="U38" s="1455">
        <v>9.4719561463295996E-3</v>
      </c>
      <c r="V38" s="1455">
        <v>9.4719561463295996E-3</v>
      </c>
      <c r="W38" s="1455">
        <v>9.4719561463295996E-3</v>
      </c>
      <c r="X38" s="1455">
        <v>9.4719561463295996E-3</v>
      </c>
      <c r="Y38" s="1455">
        <v>9.4719561463295996E-3</v>
      </c>
      <c r="Z38" s="1455">
        <v>9.4719561463295996E-3</v>
      </c>
      <c r="AA38" s="1455">
        <v>9.4719561463295996E-3</v>
      </c>
      <c r="AB38" s="1455">
        <v>9.4719561463295996E-3</v>
      </c>
      <c r="AC38" s="1455">
        <v>9.4719561463295996E-3</v>
      </c>
      <c r="AD38" s="1455">
        <v>9.4719561463295996E-3</v>
      </c>
      <c r="AE38" s="1455">
        <v>0.11366347375595522</v>
      </c>
      <c r="AF38" s="1625"/>
    </row>
    <row r="39" spans="1:32" s="90" customFormat="1" ht="20.25" customHeight="1" x14ac:dyDescent="0.25">
      <c r="A39" s="507"/>
      <c r="B39" s="511">
        <f t="shared" si="2"/>
        <v>35</v>
      </c>
      <c r="C39" s="775" t="str">
        <f t="shared" si="3"/>
        <v>Emp. Explotadora de Vinchos Ltda S.A.C.</v>
      </c>
      <c r="D39" s="512">
        <f t="shared" si="4"/>
        <v>0</v>
      </c>
      <c r="E39" s="512">
        <f t="shared" si="5"/>
        <v>0</v>
      </c>
      <c r="F39" s="512">
        <f t="shared" si="6"/>
        <v>0</v>
      </c>
      <c r="G39" s="512">
        <f t="shared" si="7"/>
        <v>0</v>
      </c>
      <c r="H39" s="512">
        <f t="shared" si="8"/>
        <v>0</v>
      </c>
      <c r="I39" s="512">
        <f t="shared" si="9"/>
        <v>0</v>
      </c>
      <c r="J39" s="512">
        <f t="shared" si="10"/>
        <v>0</v>
      </c>
      <c r="K39" s="512">
        <f t="shared" si="11"/>
        <v>0</v>
      </c>
      <c r="L39" s="512">
        <f t="shared" si="12"/>
        <v>0</v>
      </c>
      <c r="M39" s="512">
        <f t="shared" si="13"/>
        <v>0</v>
      </c>
      <c r="N39" s="512">
        <f t="shared" si="14"/>
        <v>0</v>
      </c>
      <c r="O39" s="512">
        <f t="shared" si="15"/>
        <v>0</v>
      </c>
      <c r="P39" s="513">
        <f t="shared" si="1"/>
        <v>0</v>
      </c>
      <c r="Q39" s="507"/>
      <c r="R39" s="1455" t="s">
        <v>1488</v>
      </c>
      <c r="S39" s="1455">
        <v>0</v>
      </c>
      <c r="T39" s="1455">
        <v>0</v>
      </c>
      <c r="U39" s="1455">
        <v>0</v>
      </c>
      <c r="V39" s="1455">
        <v>0</v>
      </c>
      <c r="W39" s="1455">
        <v>0</v>
      </c>
      <c r="X39" s="1455">
        <v>0</v>
      </c>
      <c r="Y39" s="1455">
        <v>0</v>
      </c>
      <c r="Z39" s="1455">
        <v>0</v>
      </c>
      <c r="AA39" s="1455">
        <v>0</v>
      </c>
      <c r="AB39" s="1455">
        <v>0</v>
      </c>
      <c r="AC39" s="1455">
        <v>0</v>
      </c>
      <c r="AD39" s="1455">
        <v>0</v>
      </c>
      <c r="AE39" s="1455">
        <v>0</v>
      </c>
      <c r="AF39" s="1625"/>
    </row>
    <row r="40" spans="1:32" s="90" customFormat="1" ht="20.25" customHeight="1" x14ac:dyDescent="0.25">
      <c r="A40" s="507"/>
      <c r="B40" s="511">
        <f t="shared" si="2"/>
        <v>36</v>
      </c>
      <c r="C40" s="775" t="str">
        <f t="shared" si="3"/>
        <v>Empresa Agroindustrial Tuman S.A.A.</v>
      </c>
      <c r="D40" s="512">
        <f t="shared" si="4"/>
        <v>0</v>
      </c>
      <c r="E40" s="512">
        <f t="shared" si="5"/>
        <v>0</v>
      </c>
      <c r="F40" s="512">
        <f t="shared" si="6"/>
        <v>0</v>
      </c>
      <c r="G40" s="512">
        <f t="shared" si="7"/>
        <v>0</v>
      </c>
      <c r="H40" s="512">
        <f t="shared" si="8"/>
        <v>0</v>
      </c>
      <c r="I40" s="512">
        <f t="shared" si="9"/>
        <v>0</v>
      </c>
      <c r="J40" s="512">
        <f t="shared" si="10"/>
        <v>0</v>
      </c>
      <c r="K40" s="512">
        <f t="shared" si="11"/>
        <v>0</v>
      </c>
      <c r="L40" s="512">
        <f t="shared" si="12"/>
        <v>0</v>
      </c>
      <c r="M40" s="512">
        <f t="shared" si="13"/>
        <v>0</v>
      </c>
      <c r="N40" s="512">
        <f t="shared" si="14"/>
        <v>0</v>
      </c>
      <c r="O40" s="512">
        <f t="shared" si="15"/>
        <v>0</v>
      </c>
      <c r="P40" s="513">
        <f t="shared" si="1"/>
        <v>0</v>
      </c>
      <c r="Q40" s="507"/>
      <c r="R40" s="1455" t="s">
        <v>1489</v>
      </c>
      <c r="S40" s="1455">
        <v>0</v>
      </c>
      <c r="T40" s="1455">
        <v>0</v>
      </c>
      <c r="U40" s="1455">
        <v>0</v>
      </c>
      <c r="V40" s="1455">
        <v>0</v>
      </c>
      <c r="W40" s="1455">
        <v>0</v>
      </c>
      <c r="X40" s="1455">
        <v>0</v>
      </c>
      <c r="Y40" s="1455">
        <v>0</v>
      </c>
      <c r="Z40" s="1455">
        <v>0</v>
      </c>
      <c r="AA40" s="1455">
        <v>0</v>
      </c>
      <c r="AB40" s="1455">
        <v>0</v>
      </c>
      <c r="AC40" s="1455">
        <v>0</v>
      </c>
      <c r="AD40" s="1455">
        <v>0</v>
      </c>
      <c r="AE40" s="1455">
        <v>0</v>
      </c>
      <c r="AF40" s="1625"/>
    </row>
    <row r="41" spans="1:32" s="90" customFormat="1" ht="20.25" customHeight="1" x14ac:dyDescent="0.25">
      <c r="A41" s="507"/>
      <c r="B41" s="511">
        <f t="shared" si="2"/>
        <v>37</v>
      </c>
      <c r="C41" s="775" t="str">
        <f t="shared" si="3"/>
        <v>Empresa Minera los Quenuales S.A.</v>
      </c>
      <c r="D41" s="512">
        <f t="shared" si="4"/>
        <v>0.52438800000000008</v>
      </c>
      <c r="E41" s="512">
        <f t="shared" si="5"/>
        <v>0.52438800000000008</v>
      </c>
      <c r="F41" s="512">
        <f t="shared" si="6"/>
        <v>0.71363800000000011</v>
      </c>
      <c r="G41" s="512">
        <f t="shared" si="7"/>
        <v>0.667933</v>
      </c>
      <c r="H41" s="512">
        <f t="shared" si="8"/>
        <v>0.708009</v>
      </c>
      <c r="I41" s="512">
        <f t="shared" si="9"/>
        <v>0.70124699999999995</v>
      </c>
      <c r="J41" s="512">
        <f t="shared" si="10"/>
        <v>0.72780699999999998</v>
      </c>
      <c r="K41" s="512">
        <f t="shared" si="11"/>
        <v>0.82176199999999999</v>
      </c>
      <c r="L41" s="512">
        <f t="shared" si="12"/>
        <v>0.76548799999999995</v>
      </c>
      <c r="M41" s="512">
        <f t="shared" si="13"/>
        <v>0.67731299999999994</v>
      </c>
      <c r="N41" s="512">
        <f t="shared" si="14"/>
        <v>0.63300299999999998</v>
      </c>
      <c r="O41" s="512">
        <f t="shared" si="15"/>
        <v>0.86809200000000009</v>
      </c>
      <c r="P41" s="513">
        <f t="shared" si="1"/>
        <v>8.3330680000000008</v>
      </c>
      <c r="Q41" s="507"/>
      <c r="R41" s="1455" t="s">
        <v>1490</v>
      </c>
      <c r="S41" s="1455">
        <v>0.52438800000000008</v>
      </c>
      <c r="T41" s="1455">
        <v>0.52438800000000008</v>
      </c>
      <c r="U41" s="1455">
        <v>0.71363800000000011</v>
      </c>
      <c r="V41" s="1455">
        <v>0.667933</v>
      </c>
      <c r="W41" s="1455">
        <v>0.708009</v>
      </c>
      <c r="X41" s="1455">
        <v>0.70124699999999995</v>
      </c>
      <c r="Y41" s="1455">
        <v>0.72780699999999998</v>
      </c>
      <c r="Z41" s="1455">
        <v>0.82176199999999999</v>
      </c>
      <c r="AA41" s="1455">
        <v>0.76548799999999995</v>
      </c>
      <c r="AB41" s="1455">
        <v>0.67731299999999994</v>
      </c>
      <c r="AC41" s="1455">
        <v>0.63300299999999998</v>
      </c>
      <c r="AD41" s="1455">
        <v>0.86809200000000009</v>
      </c>
      <c r="AE41" s="1455">
        <v>8.3330680000000008</v>
      </c>
      <c r="AF41" s="1625"/>
    </row>
    <row r="42" spans="1:32" s="90" customFormat="1" ht="20.25" customHeight="1" x14ac:dyDescent="0.25">
      <c r="A42" s="507"/>
      <c r="B42" s="511">
        <f t="shared" si="2"/>
        <v>38</v>
      </c>
      <c r="C42" s="775" t="str">
        <f t="shared" si="3"/>
        <v>ICM Pachapaqui S.A.C.</v>
      </c>
      <c r="D42" s="512">
        <f t="shared" si="4"/>
        <v>0.105045</v>
      </c>
      <c r="E42" s="512">
        <f t="shared" si="5"/>
        <v>0.10872399999999999</v>
      </c>
      <c r="F42" s="512">
        <f t="shared" si="6"/>
        <v>0.12031</v>
      </c>
      <c r="G42" s="512">
        <f t="shared" si="7"/>
        <v>0.108794</v>
      </c>
      <c r="H42" s="512">
        <f t="shared" si="8"/>
        <v>0.110927</v>
      </c>
      <c r="I42" s="512">
        <f t="shared" si="9"/>
        <v>0.11344199999999999</v>
      </c>
      <c r="J42" s="512">
        <f t="shared" si="10"/>
        <v>0.12103</v>
      </c>
      <c r="K42" s="512">
        <f t="shared" si="11"/>
        <v>0.117837</v>
      </c>
      <c r="L42" s="512">
        <f t="shared" si="12"/>
        <v>0.108873</v>
      </c>
      <c r="M42" s="512">
        <f t="shared" si="13"/>
        <v>0.11055299999999998</v>
      </c>
      <c r="N42" s="512">
        <f t="shared" si="14"/>
        <v>0.10713200000000001</v>
      </c>
      <c r="O42" s="512">
        <f t="shared" si="15"/>
        <v>0.123305</v>
      </c>
      <c r="P42" s="513">
        <f t="shared" si="1"/>
        <v>1.355972</v>
      </c>
      <c r="Q42" s="507"/>
      <c r="R42" s="1455" t="s">
        <v>144</v>
      </c>
      <c r="S42" s="1455">
        <v>0.105045</v>
      </c>
      <c r="T42" s="1455">
        <v>0.10872399999999999</v>
      </c>
      <c r="U42" s="1455">
        <v>0.12031</v>
      </c>
      <c r="V42" s="1455">
        <v>0.108794</v>
      </c>
      <c r="W42" s="1455">
        <v>0.110927</v>
      </c>
      <c r="X42" s="1455">
        <v>0.11344199999999999</v>
      </c>
      <c r="Y42" s="1455">
        <v>0.12103</v>
      </c>
      <c r="Z42" s="1455">
        <v>0.117837</v>
      </c>
      <c r="AA42" s="1455">
        <v>0.108873</v>
      </c>
      <c r="AB42" s="1455">
        <v>0.11055299999999998</v>
      </c>
      <c r="AC42" s="1455">
        <v>0.10713200000000001</v>
      </c>
      <c r="AD42" s="1455">
        <v>0.123305</v>
      </c>
      <c r="AE42" s="1455">
        <v>1.355972</v>
      </c>
      <c r="AF42" s="1625"/>
    </row>
    <row r="43" spans="1:32" s="90" customFormat="1" ht="20.25" customHeight="1" x14ac:dyDescent="0.25">
      <c r="A43" s="507"/>
      <c r="B43" s="511">
        <f t="shared" si="2"/>
        <v>39</v>
      </c>
      <c r="C43" s="775" t="str">
        <f t="shared" si="3"/>
        <v>Illapu Energy S.A.</v>
      </c>
      <c r="D43" s="512">
        <f t="shared" si="4"/>
        <v>8.7312900000000013</v>
      </c>
      <c r="E43" s="512">
        <f t="shared" si="5"/>
        <v>8.3780849999999987</v>
      </c>
      <c r="F43" s="512">
        <f t="shared" si="6"/>
        <v>8.7341360000000012</v>
      </c>
      <c r="G43" s="512">
        <f t="shared" si="7"/>
        <v>7.2672079999999992</v>
      </c>
      <c r="H43" s="512">
        <f t="shared" si="8"/>
        <v>6.4855749999999999</v>
      </c>
      <c r="I43" s="512">
        <f t="shared" si="9"/>
        <v>8.5151010000000014</v>
      </c>
      <c r="J43" s="512">
        <f t="shared" si="10"/>
        <v>8.7813780000000001</v>
      </c>
      <c r="K43" s="512">
        <f t="shared" si="11"/>
        <v>8.371124</v>
      </c>
      <c r="L43" s="512">
        <f t="shared" si="12"/>
        <v>8.963769000000001</v>
      </c>
      <c r="M43" s="512">
        <f t="shared" si="13"/>
        <v>7.690518</v>
      </c>
      <c r="N43" s="512">
        <f t="shared" si="14"/>
        <v>8.4674249999999986</v>
      </c>
      <c r="O43" s="512">
        <f t="shared" si="15"/>
        <v>8.8142099999999992</v>
      </c>
      <c r="P43" s="513">
        <f t="shared" si="1"/>
        <v>99.199818999999991</v>
      </c>
      <c r="Q43" s="507"/>
      <c r="R43" s="1455" t="s">
        <v>146</v>
      </c>
      <c r="S43" s="1455">
        <v>8.7312900000000013</v>
      </c>
      <c r="T43" s="1455">
        <v>8.3780849999999987</v>
      </c>
      <c r="U43" s="1455">
        <v>8.7341360000000012</v>
      </c>
      <c r="V43" s="1455">
        <v>7.2672079999999992</v>
      </c>
      <c r="W43" s="1455">
        <v>6.4855749999999999</v>
      </c>
      <c r="X43" s="1455">
        <v>8.5151010000000014</v>
      </c>
      <c r="Y43" s="1455">
        <v>8.7813780000000001</v>
      </c>
      <c r="Z43" s="1455">
        <v>8.371124</v>
      </c>
      <c r="AA43" s="1455">
        <v>8.963769000000001</v>
      </c>
      <c r="AB43" s="1455">
        <v>7.690518</v>
      </c>
      <c r="AC43" s="1455">
        <v>8.4674249999999986</v>
      </c>
      <c r="AD43" s="1455">
        <v>8.8142099999999992</v>
      </c>
      <c r="AE43" s="1455">
        <v>99.199818999999991</v>
      </c>
      <c r="AF43" s="1625"/>
    </row>
    <row r="44" spans="1:32" s="90" customFormat="1" ht="20.25" customHeight="1" x14ac:dyDescent="0.25">
      <c r="A44" s="507"/>
      <c r="B44" s="511">
        <f t="shared" si="2"/>
        <v>40</v>
      </c>
      <c r="C44" s="775" t="str">
        <f t="shared" si="3"/>
        <v>Industria Textil Piura S.A.</v>
      </c>
      <c r="D44" s="512">
        <f t="shared" si="4"/>
        <v>0</v>
      </c>
      <c r="E44" s="512">
        <f t="shared" si="5"/>
        <v>0</v>
      </c>
      <c r="F44" s="512">
        <f t="shared" si="6"/>
        <v>0</v>
      </c>
      <c r="G44" s="512">
        <f t="shared" si="7"/>
        <v>0</v>
      </c>
      <c r="H44" s="512">
        <f t="shared" si="8"/>
        <v>0</v>
      </c>
      <c r="I44" s="512">
        <f t="shared" si="9"/>
        <v>0</v>
      </c>
      <c r="J44" s="512">
        <f t="shared" si="10"/>
        <v>0</v>
      </c>
      <c r="K44" s="512">
        <f t="shared" si="11"/>
        <v>0</v>
      </c>
      <c r="L44" s="512">
        <f t="shared" si="12"/>
        <v>0</v>
      </c>
      <c r="M44" s="512">
        <f t="shared" si="13"/>
        <v>0</v>
      </c>
      <c r="N44" s="512">
        <f t="shared" si="14"/>
        <v>0</v>
      </c>
      <c r="O44" s="512">
        <f t="shared" si="15"/>
        <v>0</v>
      </c>
      <c r="P44" s="513">
        <f t="shared" si="1"/>
        <v>0</v>
      </c>
      <c r="Q44" s="507"/>
      <c r="R44" s="1455" t="s">
        <v>148</v>
      </c>
      <c r="S44" s="1455">
        <v>0</v>
      </c>
      <c r="T44" s="1455">
        <v>0</v>
      </c>
      <c r="U44" s="1455">
        <v>0</v>
      </c>
      <c r="V44" s="1455">
        <v>0</v>
      </c>
      <c r="W44" s="1455">
        <v>0</v>
      </c>
      <c r="X44" s="1455">
        <v>0</v>
      </c>
      <c r="Y44" s="1455">
        <v>0</v>
      </c>
      <c r="Z44" s="1455">
        <v>0</v>
      </c>
      <c r="AA44" s="1455">
        <v>0</v>
      </c>
      <c r="AB44" s="1455">
        <v>0</v>
      </c>
      <c r="AC44" s="1455">
        <v>0</v>
      </c>
      <c r="AD44" s="1455">
        <v>0</v>
      </c>
      <c r="AE44" s="1455">
        <v>0</v>
      </c>
      <c r="AF44" s="1625"/>
    </row>
    <row r="45" spans="1:32" s="90" customFormat="1" ht="20.25" customHeight="1" x14ac:dyDescent="0.25">
      <c r="A45" s="507"/>
      <c r="B45" s="511">
        <f t="shared" si="2"/>
        <v>41</v>
      </c>
      <c r="C45" s="775" t="str">
        <f t="shared" si="3"/>
        <v>Industrias Electroquimicas S. A.</v>
      </c>
      <c r="D45" s="512">
        <f t="shared" si="4"/>
        <v>6.3550000000000004E-3</v>
      </c>
      <c r="E45" s="512">
        <f t="shared" si="5"/>
        <v>0</v>
      </c>
      <c r="F45" s="512">
        <f t="shared" si="6"/>
        <v>0</v>
      </c>
      <c r="G45" s="512">
        <f t="shared" si="7"/>
        <v>0</v>
      </c>
      <c r="H45" s="512">
        <f t="shared" si="8"/>
        <v>3.209E-3</v>
      </c>
      <c r="I45" s="512">
        <f t="shared" si="9"/>
        <v>7.6300000000000001E-4</v>
      </c>
      <c r="J45" s="512">
        <f t="shared" si="10"/>
        <v>6.986E-3</v>
      </c>
      <c r="K45" s="512">
        <f t="shared" si="11"/>
        <v>1.4970000000000001E-3</v>
      </c>
      <c r="L45" s="512">
        <f t="shared" si="12"/>
        <v>9.6299999999999999E-4</v>
      </c>
      <c r="M45" s="512">
        <f t="shared" si="13"/>
        <v>9.6299999999999999E-4</v>
      </c>
      <c r="N45" s="512">
        <f t="shared" si="14"/>
        <v>8.7299999999999997E-4</v>
      </c>
      <c r="O45" s="512">
        <f t="shared" si="15"/>
        <v>1.25E-3</v>
      </c>
      <c r="P45" s="513">
        <f t="shared" si="1"/>
        <v>2.2858999999999997E-2</v>
      </c>
      <c r="Q45" s="507"/>
      <c r="R45" s="1455" t="s">
        <v>150</v>
      </c>
      <c r="S45" s="1455">
        <v>6.3550000000000004E-3</v>
      </c>
      <c r="T45" s="1455"/>
      <c r="U45" s="1455"/>
      <c r="V45" s="1455"/>
      <c r="W45" s="1455">
        <v>3.209E-3</v>
      </c>
      <c r="X45" s="1455">
        <v>7.6300000000000001E-4</v>
      </c>
      <c r="Y45" s="1455">
        <v>6.986E-3</v>
      </c>
      <c r="Z45" s="1455">
        <v>1.4970000000000001E-3</v>
      </c>
      <c r="AA45" s="1455">
        <v>9.6299999999999999E-4</v>
      </c>
      <c r="AB45" s="1455">
        <v>9.6299999999999999E-4</v>
      </c>
      <c r="AC45" s="1455">
        <v>8.7299999999999997E-4</v>
      </c>
      <c r="AD45" s="1455">
        <v>1.25E-3</v>
      </c>
      <c r="AE45" s="1455">
        <v>2.2858999999999997E-2</v>
      </c>
      <c r="AF45" s="1625"/>
    </row>
    <row r="46" spans="1:32" s="90" customFormat="1" ht="20.25" customHeight="1" x14ac:dyDescent="0.25">
      <c r="A46" s="507"/>
      <c r="B46" s="511">
        <f t="shared" si="2"/>
        <v>42</v>
      </c>
      <c r="C46" s="775" t="str">
        <f t="shared" si="3"/>
        <v>Inkabor S.A.C.</v>
      </c>
      <c r="D46" s="512">
        <f t="shared" si="4"/>
        <v>1.4598E-2</v>
      </c>
      <c r="E46" s="512">
        <f t="shared" si="5"/>
        <v>1.4765E-2</v>
      </c>
      <c r="F46" s="512">
        <f t="shared" si="6"/>
        <v>1.4991000000000001E-2</v>
      </c>
      <c r="G46" s="512">
        <f t="shared" si="7"/>
        <v>1.4391000000000001E-2</v>
      </c>
      <c r="H46" s="512">
        <f t="shared" si="8"/>
        <v>1.5788E-2</v>
      </c>
      <c r="I46" s="512">
        <f t="shared" si="9"/>
        <v>1.6827999999999999E-2</v>
      </c>
      <c r="J46" s="512">
        <f t="shared" si="10"/>
        <v>2.1193000000000004E-2</v>
      </c>
      <c r="K46" s="512">
        <f t="shared" si="11"/>
        <v>1.7500000000000002E-2</v>
      </c>
      <c r="L46" s="512">
        <f t="shared" si="12"/>
        <v>1.4999999999999999E-2</v>
      </c>
      <c r="M46" s="512">
        <f t="shared" si="13"/>
        <v>0.02</v>
      </c>
      <c r="N46" s="512">
        <f t="shared" si="14"/>
        <v>2.5000000000000001E-2</v>
      </c>
      <c r="O46" s="512">
        <f t="shared" si="15"/>
        <v>0.03</v>
      </c>
      <c r="P46" s="513">
        <f t="shared" si="1"/>
        <v>0.220054</v>
      </c>
      <c r="Q46" s="507"/>
      <c r="R46" s="1455" t="s">
        <v>152</v>
      </c>
      <c r="S46" s="1455">
        <v>1.4598E-2</v>
      </c>
      <c r="T46" s="1455">
        <v>1.4765E-2</v>
      </c>
      <c r="U46" s="1455">
        <v>1.4991000000000001E-2</v>
      </c>
      <c r="V46" s="1455">
        <v>1.4391000000000001E-2</v>
      </c>
      <c r="W46" s="1455">
        <v>1.5788E-2</v>
      </c>
      <c r="X46" s="1455">
        <v>1.6827999999999999E-2</v>
      </c>
      <c r="Y46" s="1455">
        <v>2.1193000000000004E-2</v>
      </c>
      <c r="Z46" s="1455">
        <v>1.7500000000000002E-2</v>
      </c>
      <c r="AA46" s="1455">
        <v>1.4999999999999999E-2</v>
      </c>
      <c r="AB46" s="1455">
        <v>0.02</v>
      </c>
      <c r="AC46" s="1455">
        <v>2.5000000000000001E-2</v>
      </c>
      <c r="AD46" s="1455">
        <v>0.03</v>
      </c>
      <c r="AE46" s="1455">
        <v>0.220054</v>
      </c>
      <c r="AF46" s="1625"/>
    </row>
    <row r="47" spans="1:32" s="90" customFormat="1" ht="20.25" customHeight="1" x14ac:dyDescent="0.25">
      <c r="A47" s="507"/>
      <c r="B47" s="511">
        <f t="shared" si="2"/>
        <v>43</v>
      </c>
      <c r="C47" s="775" t="str">
        <f t="shared" si="3"/>
        <v>Maple Gas Corpporation del Perú S.R.L.</v>
      </c>
      <c r="D47" s="512">
        <f t="shared" si="4"/>
        <v>0</v>
      </c>
      <c r="E47" s="512">
        <f t="shared" si="5"/>
        <v>0</v>
      </c>
      <c r="F47" s="512">
        <f t="shared" si="6"/>
        <v>0</v>
      </c>
      <c r="G47" s="512">
        <f t="shared" si="7"/>
        <v>0</v>
      </c>
      <c r="H47" s="512">
        <f t="shared" si="8"/>
        <v>0</v>
      </c>
      <c r="I47" s="512">
        <f t="shared" si="9"/>
        <v>0</v>
      </c>
      <c r="J47" s="512">
        <f t="shared" si="10"/>
        <v>0</v>
      </c>
      <c r="K47" s="512">
        <f t="shared" si="11"/>
        <v>0</v>
      </c>
      <c r="L47" s="512">
        <f t="shared" si="12"/>
        <v>0</v>
      </c>
      <c r="M47" s="512">
        <f t="shared" si="13"/>
        <v>0</v>
      </c>
      <c r="N47" s="512">
        <f t="shared" si="14"/>
        <v>0</v>
      </c>
      <c r="O47" s="512">
        <f t="shared" si="15"/>
        <v>0</v>
      </c>
      <c r="P47" s="513">
        <f t="shared" si="1"/>
        <v>0</v>
      </c>
      <c r="Q47" s="507"/>
      <c r="R47" s="1455" t="s">
        <v>154</v>
      </c>
      <c r="S47" s="1455">
        <v>0</v>
      </c>
      <c r="T47" s="1455">
        <v>0</v>
      </c>
      <c r="U47" s="1455">
        <v>0</v>
      </c>
      <c r="V47" s="1455">
        <v>0</v>
      </c>
      <c r="W47" s="1455">
        <v>0</v>
      </c>
      <c r="X47" s="1455">
        <v>0</v>
      </c>
      <c r="Y47" s="1455">
        <v>0</v>
      </c>
      <c r="Z47" s="1455">
        <v>0</v>
      </c>
      <c r="AA47" s="1455">
        <v>0</v>
      </c>
      <c r="AB47" s="1455">
        <v>0</v>
      </c>
      <c r="AC47" s="1455">
        <v>0</v>
      </c>
      <c r="AD47" s="1455">
        <v>0</v>
      </c>
      <c r="AE47" s="1455">
        <v>0</v>
      </c>
      <c r="AF47" s="1625"/>
    </row>
    <row r="48" spans="1:32" s="90" customFormat="1" ht="20.25" customHeight="1" x14ac:dyDescent="0.25">
      <c r="A48" s="507"/>
      <c r="B48" s="511">
        <f t="shared" si="2"/>
        <v>44</v>
      </c>
      <c r="C48" s="775" t="str">
        <f t="shared" si="3"/>
        <v>Metalúrgica Peruana S.A.</v>
      </c>
      <c r="D48" s="512">
        <f t="shared" si="4"/>
        <v>0</v>
      </c>
      <c r="E48" s="512">
        <f t="shared" si="5"/>
        <v>0</v>
      </c>
      <c r="F48" s="512">
        <f t="shared" si="6"/>
        <v>0</v>
      </c>
      <c r="G48" s="512">
        <f t="shared" si="7"/>
        <v>0</v>
      </c>
      <c r="H48" s="512">
        <f t="shared" si="8"/>
        <v>0</v>
      </c>
      <c r="I48" s="512">
        <f t="shared" si="9"/>
        <v>0</v>
      </c>
      <c r="J48" s="512">
        <f t="shared" si="10"/>
        <v>0</v>
      </c>
      <c r="K48" s="512">
        <f t="shared" si="11"/>
        <v>0</v>
      </c>
      <c r="L48" s="512">
        <f t="shared" si="12"/>
        <v>0</v>
      </c>
      <c r="M48" s="512">
        <f t="shared" si="13"/>
        <v>0</v>
      </c>
      <c r="N48" s="512">
        <f t="shared" si="14"/>
        <v>0</v>
      </c>
      <c r="O48" s="512">
        <f t="shared" si="15"/>
        <v>0</v>
      </c>
      <c r="P48" s="513">
        <f t="shared" si="1"/>
        <v>0</v>
      </c>
      <c r="Q48" s="507"/>
      <c r="R48" s="1455" t="s">
        <v>156</v>
      </c>
      <c r="S48" s="1455">
        <v>0</v>
      </c>
      <c r="T48" s="1455">
        <v>0</v>
      </c>
      <c r="U48" s="1455">
        <v>0</v>
      </c>
      <c r="V48" s="1455">
        <v>0</v>
      </c>
      <c r="W48" s="1455">
        <v>0</v>
      </c>
      <c r="X48" s="1455">
        <v>0</v>
      </c>
      <c r="Y48" s="1455">
        <v>0</v>
      </c>
      <c r="Z48" s="1455">
        <v>0</v>
      </c>
      <c r="AA48" s="1455">
        <v>0</v>
      </c>
      <c r="AB48" s="1455">
        <v>0</v>
      </c>
      <c r="AC48" s="1455">
        <v>0</v>
      </c>
      <c r="AD48" s="1455">
        <v>0</v>
      </c>
      <c r="AE48" s="1455">
        <v>0</v>
      </c>
      <c r="AF48" s="1625"/>
    </row>
    <row r="49" spans="1:32" s="90" customFormat="1" ht="20.25" customHeight="1" x14ac:dyDescent="0.25">
      <c r="A49" s="507"/>
      <c r="B49" s="511">
        <f t="shared" si="2"/>
        <v>45</v>
      </c>
      <c r="C49" s="775" t="str">
        <f t="shared" si="3"/>
        <v>Minera Aurífera Retamas S.A.</v>
      </c>
      <c r="D49" s="512">
        <f t="shared" si="4"/>
        <v>2.3396E-2</v>
      </c>
      <c r="E49" s="512">
        <f t="shared" si="5"/>
        <v>4.7649999999999993E-3</v>
      </c>
      <c r="F49" s="512">
        <f t="shared" si="6"/>
        <v>6.2009999999999999E-3</v>
      </c>
      <c r="G49" s="512">
        <f t="shared" si="7"/>
        <v>3.738E-3</v>
      </c>
      <c r="H49" s="512">
        <f t="shared" si="8"/>
        <v>5.0699999999999999E-3</v>
      </c>
      <c r="I49" s="512">
        <f t="shared" si="9"/>
        <v>9.1800000000000009E-4</v>
      </c>
      <c r="J49" s="512">
        <f t="shared" si="10"/>
        <v>4.4450000000000002E-3</v>
      </c>
      <c r="K49" s="512">
        <f t="shared" si="11"/>
        <v>2.6900000000000003E-4</v>
      </c>
      <c r="L49" s="512">
        <f t="shared" si="12"/>
        <v>4.6426000000000002E-2</v>
      </c>
      <c r="M49" s="512">
        <f t="shared" si="13"/>
        <v>9.4474000000000002E-2</v>
      </c>
      <c r="N49" s="512">
        <f t="shared" si="14"/>
        <v>3.8549999999999999E-3</v>
      </c>
      <c r="O49" s="512">
        <f t="shared" si="15"/>
        <v>3.5819999999999997E-3</v>
      </c>
      <c r="P49" s="513">
        <f t="shared" si="1"/>
        <v>0.19713899999999998</v>
      </c>
      <c r="Q49" s="507"/>
      <c r="R49" s="1455" t="s">
        <v>158</v>
      </c>
      <c r="S49" s="1455">
        <v>2.3396E-2</v>
      </c>
      <c r="T49" s="1455">
        <v>4.7649999999999993E-3</v>
      </c>
      <c r="U49" s="1455">
        <v>6.2009999999999999E-3</v>
      </c>
      <c r="V49" s="1455">
        <v>3.738E-3</v>
      </c>
      <c r="W49" s="1455">
        <v>5.0699999999999999E-3</v>
      </c>
      <c r="X49" s="1455">
        <v>9.1800000000000009E-4</v>
      </c>
      <c r="Y49" s="1455">
        <v>4.4450000000000002E-3</v>
      </c>
      <c r="Z49" s="1455">
        <v>2.6900000000000003E-4</v>
      </c>
      <c r="AA49" s="1455">
        <v>4.6426000000000002E-2</v>
      </c>
      <c r="AB49" s="1455">
        <v>9.4474000000000002E-2</v>
      </c>
      <c r="AC49" s="1455">
        <v>3.8549999999999999E-3</v>
      </c>
      <c r="AD49" s="1455">
        <v>3.5819999999999997E-3</v>
      </c>
      <c r="AE49" s="1455">
        <v>0.19713899999999998</v>
      </c>
      <c r="AF49" s="1625"/>
    </row>
    <row r="50" spans="1:32" s="90" customFormat="1" ht="20.25" customHeight="1" x14ac:dyDescent="0.25">
      <c r="A50" s="507"/>
      <c r="B50" s="511">
        <f t="shared" si="2"/>
        <v>46</v>
      </c>
      <c r="C50" s="775" t="str">
        <f t="shared" si="3"/>
        <v>Minera Bateas S.A.C.</v>
      </c>
      <c r="D50" s="512">
        <f t="shared" si="4"/>
        <v>2.0243999999999998E-2</v>
      </c>
      <c r="E50" s="512">
        <f t="shared" si="5"/>
        <v>4.0399999999999998E-2</v>
      </c>
      <c r="F50" s="512">
        <f t="shared" si="6"/>
        <v>0</v>
      </c>
      <c r="G50" s="512">
        <f t="shared" si="7"/>
        <v>0</v>
      </c>
      <c r="H50" s="512">
        <f t="shared" si="8"/>
        <v>0</v>
      </c>
      <c r="I50" s="512">
        <f t="shared" si="9"/>
        <v>0</v>
      </c>
      <c r="J50" s="512">
        <f t="shared" si="10"/>
        <v>0</v>
      </c>
      <c r="K50" s="512">
        <f t="shared" si="11"/>
        <v>0</v>
      </c>
      <c r="L50" s="512">
        <f t="shared" si="12"/>
        <v>0</v>
      </c>
      <c r="M50" s="512">
        <f t="shared" si="13"/>
        <v>0</v>
      </c>
      <c r="N50" s="512">
        <f t="shared" si="14"/>
        <v>0</v>
      </c>
      <c r="O50" s="512">
        <f t="shared" si="15"/>
        <v>0</v>
      </c>
      <c r="P50" s="513">
        <f t="shared" si="1"/>
        <v>6.0643999999999997E-2</v>
      </c>
      <c r="Q50" s="507"/>
      <c r="R50" s="1455" t="s">
        <v>160</v>
      </c>
      <c r="S50" s="1455">
        <v>2.0243999999999998E-2</v>
      </c>
      <c r="T50" s="1455">
        <v>4.0399999999999998E-2</v>
      </c>
      <c r="U50" s="1455">
        <v>0</v>
      </c>
      <c r="V50" s="1455">
        <v>0</v>
      </c>
      <c r="W50" s="1455">
        <v>0</v>
      </c>
      <c r="X50" s="1455">
        <v>0</v>
      </c>
      <c r="Y50" s="1455">
        <v>0</v>
      </c>
      <c r="Z50" s="1455"/>
      <c r="AA50" s="1455"/>
      <c r="AB50" s="1455"/>
      <c r="AC50" s="1455"/>
      <c r="AD50" s="1455"/>
      <c r="AE50" s="1455">
        <v>6.0643999999999997E-2</v>
      </c>
      <c r="AF50" s="1625"/>
    </row>
    <row r="51" spans="1:32" s="90" customFormat="1" ht="20.25" customHeight="1" x14ac:dyDescent="0.25">
      <c r="A51" s="507"/>
      <c r="B51" s="511">
        <f t="shared" si="2"/>
        <v>47</v>
      </c>
      <c r="C51" s="775" t="str">
        <f t="shared" si="3"/>
        <v>Minera La Zanja S.R.L.</v>
      </c>
      <c r="D51" s="512">
        <f t="shared" si="4"/>
        <v>0</v>
      </c>
      <c r="E51" s="512">
        <f t="shared" si="5"/>
        <v>0</v>
      </c>
      <c r="F51" s="512">
        <f t="shared" si="6"/>
        <v>0</v>
      </c>
      <c r="G51" s="512">
        <f t="shared" si="7"/>
        <v>0</v>
      </c>
      <c r="H51" s="512">
        <f t="shared" si="8"/>
        <v>0</v>
      </c>
      <c r="I51" s="512">
        <f t="shared" si="9"/>
        <v>0</v>
      </c>
      <c r="J51" s="512">
        <f t="shared" si="10"/>
        <v>0</v>
      </c>
      <c r="K51" s="512">
        <f t="shared" si="11"/>
        <v>0</v>
      </c>
      <c r="L51" s="512">
        <f t="shared" si="12"/>
        <v>0</v>
      </c>
      <c r="M51" s="512">
        <f t="shared" si="13"/>
        <v>0</v>
      </c>
      <c r="N51" s="512">
        <f t="shared" si="14"/>
        <v>0</v>
      </c>
      <c r="O51" s="512">
        <f t="shared" si="15"/>
        <v>0</v>
      </c>
      <c r="P51" s="513">
        <f t="shared" si="1"/>
        <v>0</v>
      </c>
      <c r="Q51" s="507"/>
      <c r="R51" s="1455" t="s">
        <v>162</v>
      </c>
      <c r="S51" s="1455">
        <v>0</v>
      </c>
      <c r="T51" s="1455">
        <v>0</v>
      </c>
      <c r="U51" s="1455">
        <v>0</v>
      </c>
      <c r="V51" s="1455">
        <v>0</v>
      </c>
      <c r="W51" s="1455">
        <v>0</v>
      </c>
      <c r="X51" s="1455">
        <v>0</v>
      </c>
      <c r="Y51" s="1455">
        <v>0</v>
      </c>
      <c r="Z51" s="1455">
        <v>0</v>
      </c>
      <c r="AA51" s="1455">
        <v>0</v>
      </c>
      <c r="AB51" s="1455">
        <v>0</v>
      </c>
      <c r="AC51" s="1455">
        <v>0</v>
      </c>
      <c r="AD51" s="1455">
        <v>0</v>
      </c>
      <c r="AE51" s="1455">
        <v>0</v>
      </c>
      <c r="AF51" s="1625"/>
    </row>
    <row r="52" spans="1:32" s="90" customFormat="1" ht="20.25" customHeight="1" x14ac:dyDescent="0.25">
      <c r="A52" s="507"/>
      <c r="B52" s="511">
        <f t="shared" si="2"/>
        <v>48</v>
      </c>
      <c r="C52" s="775" t="str">
        <f t="shared" si="3"/>
        <v>Minera Yanacocha S.R.L.</v>
      </c>
      <c r="D52" s="512">
        <f t="shared" si="4"/>
        <v>1.5509999999999999E-3</v>
      </c>
      <c r="E52" s="512">
        <f t="shared" si="5"/>
        <v>7.1400000000000005E-3</v>
      </c>
      <c r="F52" s="512">
        <f t="shared" si="6"/>
        <v>1.954E-3</v>
      </c>
      <c r="G52" s="512">
        <f t="shared" si="7"/>
        <v>2.7030000000000001E-3</v>
      </c>
      <c r="H52" s="512">
        <f t="shared" si="8"/>
        <v>2.2420000000000001E-3</v>
      </c>
      <c r="I52" s="512">
        <f t="shared" si="9"/>
        <v>2.2000000000000001E-3</v>
      </c>
      <c r="J52" s="512">
        <f t="shared" si="10"/>
        <v>1.828E-3</v>
      </c>
      <c r="K52" s="512">
        <f t="shared" si="11"/>
        <v>1.3010000000000001E-3</v>
      </c>
      <c r="L52" s="512">
        <f t="shared" si="12"/>
        <v>1.7060000000000001E-3</v>
      </c>
      <c r="M52" s="512">
        <f t="shared" si="13"/>
        <v>1.482E-3</v>
      </c>
      <c r="N52" s="512">
        <f t="shared" si="14"/>
        <v>3.7810000000000001E-3</v>
      </c>
      <c r="O52" s="512">
        <f t="shared" si="15"/>
        <v>2.3900000000000002E-3</v>
      </c>
      <c r="P52" s="513">
        <f t="shared" si="1"/>
        <v>3.0278000000000003E-2</v>
      </c>
      <c r="Q52" s="507"/>
      <c r="R52" s="1455" t="s">
        <v>164</v>
      </c>
      <c r="S52" s="1455">
        <v>1.5509999999999999E-3</v>
      </c>
      <c r="T52" s="1455">
        <v>7.1400000000000005E-3</v>
      </c>
      <c r="U52" s="1455">
        <v>1.954E-3</v>
      </c>
      <c r="V52" s="1455">
        <v>2.7030000000000001E-3</v>
      </c>
      <c r="W52" s="1455">
        <v>2.2420000000000001E-3</v>
      </c>
      <c r="X52" s="1455">
        <v>2.2000000000000001E-3</v>
      </c>
      <c r="Y52" s="1455">
        <v>1.828E-3</v>
      </c>
      <c r="Z52" s="1455">
        <v>1.3010000000000001E-3</v>
      </c>
      <c r="AA52" s="1455">
        <v>1.7060000000000001E-3</v>
      </c>
      <c r="AB52" s="1455">
        <v>1.482E-3</v>
      </c>
      <c r="AC52" s="1455">
        <v>3.7810000000000001E-3</v>
      </c>
      <c r="AD52" s="1455">
        <v>2.3900000000000002E-3</v>
      </c>
      <c r="AE52" s="1455">
        <v>3.0278000000000003E-2</v>
      </c>
      <c r="AF52" s="1625"/>
    </row>
    <row r="53" spans="1:32" s="90" customFormat="1" ht="20.25" customHeight="1" x14ac:dyDescent="0.25">
      <c r="A53" s="507"/>
      <c r="B53" s="511">
        <f t="shared" si="2"/>
        <v>49</v>
      </c>
      <c r="C53" s="775" t="str">
        <f t="shared" si="3"/>
        <v>Minera Yanaquihua S.A.C.</v>
      </c>
      <c r="D53" s="512">
        <f t="shared" si="4"/>
        <v>0</v>
      </c>
      <c r="E53" s="512">
        <f t="shared" si="5"/>
        <v>0</v>
      </c>
      <c r="F53" s="512">
        <f t="shared" si="6"/>
        <v>0</v>
      </c>
      <c r="G53" s="512">
        <f t="shared" si="7"/>
        <v>0</v>
      </c>
      <c r="H53" s="512">
        <f t="shared" si="8"/>
        <v>0</v>
      </c>
      <c r="I53" s="512">
        <f t="shared" si="9"/>
        <v>0</v>
      </c>
      <c r="J53" s="512">
        <f t="shared" si="10"/>
        <v>0</v>
      </c>
      <c r="K53" s="512">
        <f t="shared" si="11"/>
        <v>0</v>
      </c>
      <c r="L53" s="512">
        <f t="shared" si="12"/>
        <v>0</v>
      </c>
      <c r="M53" s="512">
        <f t="shared" si="13"/>
        <v>0</v>
      </c>
      <c r="N53" s="512">
        <f t="shared" si="14"/>
        <v>0</v>
      </c>
      <c r="O53" s="512">
        <f t="shared" si="15"/>
        <v>0</v>
      </c>
      <c r="P53" s="513">
        <f t="shared" si="1"/>
        <v>0</v>
      </c>
      <c r="Q53" s="507"/>
      <c r="R53" s="1455" t="s">
        <v>166</v>
      </c>
      <c r="S53" s="1455">
        <v>0</v>
      </c>
      <c r="T53" s="1455">
        <v>0</v>
      </c>
      <c r="U53" s="1455">
        <v>0</v>
      </c>
      <c r="V53" s="1455">
        <v>0</v>
      </c>
      <c r="W53" s="1455">
        <v>0</v>
      </c>
      <c r="X53" s="1455">
        <v>0</v>
      </c>
      <c r="Y53" s="1455">
        <v>0</v>
      </c>
      <c r="Z53" s="1455">
        <v>0</v>
      </c>
      <c r="AA53" s="1455">
        <v>0</v>
      </c>
      <c r="AB53" s="1455">
        <v>0</v>
      </c>
      <c r="AC53" s="1455">
        <v>0</v>
      </c>
      <c r="AD53" s="1455">
        <v>0</v>
      </c>
      <c r="AE53" s="1455">
        <v>0</v>
      </c>
      <c r="AF53" s="1625"/>
    </row>
    <row r="54" spans="1:32" s="90" customFormat="1" ht="20.25" customHeight="1" x14ac:dyDescent="0.25">
      <c r="A54" s="507"/>
      <c r="B54" s="511">
        <f t="shared" si="2"/>
        <v>50</v>
      </c>
      <c r="C54" s="775" t="str">
        <f t="shared" si="3"/>
        <v>Minsur S.A.</v>
      </c>
      <c r="D54" s="512">
        <f t="shared" si="4"/>
        <v>0.82521900000000004</v>
      </c>
      <c r="E54" s="512">
        <f t="shared" si="5"/>
        <v>0.40025299999999997</v>
      </c>
      <c r="F54" s="512">
        <f t="shared" si="6"/>
        <v>0.17832899999999999</v>
      </c>
      <c r="G54" s="512">
        <f t="shared" si="7"/>
        <v>1.557E-3</v>
      </c>
      <c r="H54" s="512">
        <f t="shared" si="8"/>
        <v>0.24962200000000001</v>
      </c>
      <c r="I54" s="512">
        <f t="shared" si="9"/>
        <v>0.316552</v>
      </c>
      <c r="J54" s="512">
        <f t="shared" si="10"/>
        <v>0.28902499999999998</v>
      </c>
      <c r="K54" s="512">
        <f t="shared" si="11"/>
        <v>0.27633999999999997</v>
      </c>
      <c r="L54" s="512">
        <f t="shared" si="12"/>
        <v>0.32057200000000002</v>
      </c>
      <c r="M54" s="512">
        <f t="shared" si="13"/>
        <v>0.31692799999999999</v>
      </c>
      <c r="N54" s="512">
        <f t="shared" si="14"/>
        <v>0.29137000000000002</v>
      </c>
      <c r="O54" s="512">
        <f t="shared" si="15"/>
        <v>0.33519899999999991</v>
      </c>
      <c r="P54" s="513">
        <f t="shared" si="1"/>
        <v>3.8009659999999994</v>
      </c>
      <c r="Q54" s="507"/>
      <c r="R54" s="1455" t="s">
        <v>168</v>
      </c>
      <c r="S54" s="1455">
        <v>0.82521900000000004</v>
      </c>
      <c r="T54" s="1455">
        <v>0.40025299999999997</v>
      </c>
      <c r="U54" s="1455">
        <v>0.17832899999999999</v>
      </c>
      <c r="V54" s="1455">
        <v>1.557E-3</v>
      </c>
      <c r="W54" s="1455">
        <v>0.24962200000000001</v>
      </c>
      <c r="X54" s="1455">
        <v>0.316552</v>
      </c>
      <c r="Y54" s="1455">
        <v>0.28902499999999998</v>
      </c>
      <c r="Z54" s="1455">
        <v>0.27633999999999997</v>
      </c>
      <c r="AA54" s="1455">
        <v>0.32057200000000002</v>
      </c>
      <c r="AB54" s="1455">
        <v>0.31692799999999999</v>
      </c>
      <c r="AC54" s="1455">
        <v>0.29137000000000002</v>
      </c>
      <c r="AD54" s="1455">
        <v>0.33519899999999991</v>
      </c>
      <c r="AE54" s="1455">
        <v>3.8009659999999994</v>
      </c>
      <c r="AF54" s="1625"/>
    </row>
    <row r="55" spans="1:32" s="90" customFormat="1" ht="20.25" customHeight="1" x14ac:dyDescent="0.25">
      <c r="A55" s="507"/>
      <c r="B55" s="511">
        <f t="shared" si="2"/>
        <v>51</v>
      </c>
      <c r="C55" s="775" t="str">
        <f t="shared" si="3"/>
        <v>Nexa Resources Atacocha S.A.A.</v>
      </c>
      <c r="D55" s="512">
        <f t="shared" si="4"/>
        <v>3.859</v>
      </c>
      <c r="E55" s="512">
        <f t="shared" si="5"/>
        <v>3.6309999999999998</v>
      </c>
      <c r="F55" s="512">
        <f t="shared" si="6"/>
        <v>3.8940000000000001</v>
      </c>
      <c r="G55" s="512">
        <f t="shared" si="7"/>
        <v>3.754</v>
      </c>
      <c r="H55" s="512">
        <f t="shared" si="8"/>
        <v>3.883</v>
      </c>
      <c r="I55" s="512">
        <f t="shared" si="9"/>
        <v>3.2679999999999998</v>
      </c>
      <c r="J55" s="512">
        <f t="shared" si="10"/>
        <v>2.927</v>
      </c>
      <c r="K55" s="512">
        <f t="shared" si="11"/>
        <v>2.3239999999999998</v>
      </c>
      <c r="L55" s="512">
        <f t="shared" si="12"/>
        <v>2.056</v>
      </c>
      <c r="M55" s="512">
        <f t="shared" si="13"/>
        <v>2.1720000000000002</v>
      </c>
      <c r="N55" s="512">
        <f t="shared" si="14"/>
        <v>1.881</v>
      </c>
      <c r="O55" s="512">
        <f t="shared" si="15"/>
        <v>2.2149999999999999</v>
      </c>
      <c r="P55" s="513">
        <f t="shared" si="1"/>
        <v>35.864000000000004</v>
      </c>
      <c r="Q55" s="507"/>
      <c r="R55" s="1455" t="s">
        <v>1573</v>
      </c>
      <c r="S55" s="1455">
        <v>3.859</v>
      </c>
      <c r="T55" s="1455">
        <v>3.6309999999999998</v>
      </c>
      <c r="U55" s="1455">
        <v>3.8940000000000001</v>
      </c>
      <c r="V55" s="1455">
        <v>3.754</v>
      </c>
      <c r="W55" s="1455">
        <v>3.883</v>
      </c>
      <c r="X55" s="1455">
        <v>3.2679999999999998</v>
      </c>
      <c r="Y55" s="1455">
        <v>2.927</v>
      </c>
      <c r="Z55" s="1455">
        <v>2.3239999999999998</v>
      </c>
      <c r="AA55" s="1455">
        <v>2.056</v>
      </c>
      <c r="AB55" s="1455">
        <v>2.1720000000000002</v>
      </c>
      <c r="AC55" s="1455">
        <v>1.881</v>
      </c>
      <c r="AD55" s="1455">
        <v>2.2149999999999999</v>
      </c>
      <c r="AE55" s="1455">
        <v>35.864000000000004</v>
      </c>
      <c r="AF55" s="1625"/>
    </row>
    <row r="56" spans="1:32" s="90" customFormat="1" ht="20.25" customHeight="1" x14ac:dyDescent="0.25">
      <c r="A56" s="507"/>
      <c r="B56" s="511">
        <f t="shared" si="2"/>
        <v>52</v>
      </c>
      <c r="C56" s="775" t="str">
        <f t="shared" si="3"/>
        <v>Nexa Resources Cajamarquilla S.A.</v>
      </c>
      <c r="D56" s="512">
        <f t="shared" si="4"/>
        <v>1.1002010000000002</v>
      </c>
      <c r="E56" s="512">
        <f t="shared" si="5"/>
        <v>0.92592099999999999</v>
      </c>
      <c r="F56" s="512">
        <f t="shared" si="6"/>
        <v>0.65582000000000007</v>
      </c>
      <c r="G56" s="512">
        <f t="shared" si="7"/>
        <v>0</v>
      </c>
      <c r="H56" s="512">
        <f t="shared" si="8"/>
        <v>0.65780000000000005</v>
      </c>
      <c r="I56" s="512">
        <f t="shared" si="9"/>
        <v>3.5495700000000001</v>
      </c>
      <c r="J56" s="512">
        <f t="shared" si="10"/>
        <v>2.375</v>
      </c>
      <c r="K56" s="512">
        <f t="shared" si="11"/>
        <v>3.097</v>
      </c>
      <c r="L56" s="512">
        <f t="shared" si="12"/>
        <v>2.2823310000000001</v>
      </c>
      <c r="M56" s="512">
        <f t="shared" si="13"/>
        <v>2.9557700000000002</v>
      </c>
      <c r="N56" s="512">
        <f t="shared" si="14"/>
        <v>3.2300000000000004</v>
      </c>
      <c r="O56" s="512">
        <f t="shared" si="15"/>
        <v>2.1406100000000001</v>
      </c>
      <c r="P56" s="513">
        <f t="shared" si="1"/>
        <v>22.970023000000001</v>
      </c>
      <c r="Q56" s="507"/>
      <c r="R56" s="1455" t="s">
        <v>1576</v>
      </c>
      <c r="S56" s="1455">
        <v>1.1002010000000002</v>
      </c>
      <c r="T56" s="1455">
        <v>0.92592099999999999</v>
      </c>
      <c r="U56" s="1455">
        <v>0.65582000000000007</v>
      </c>
      <c r="V56" s="1455">
        <v>0</v>
      </c>
      <c r="W56" s="1455">
        <v>0.65780000000000005</v>
      </c>
      <c r="X56" s="1455">
        <v>3.5495700000000001</v>
      </c>
      <c r="Y56" s="1455">
        <v>2.375</v>
      </c>
      <c r="Z56" s="1455">
        <v>3.097</v>
      </c>
      <c r="AA56" s="1455">
        <v>2.2823310000000001</v>
      </c>
      <c r="AB56" s="1455">
        <v>2.9557700000000002</v>
      </c>
      <c r="AC56" s="1455">
        <v>3.2300000000000004</v>
      </c>
      <c r="AD56" s="1455">
        <v>2.1406100000000001</v>
      </c>
      <c r="AE56" s="1455">
        <v>22.970023000000001</v>
      </c>
      <c r="AF56" s="1625"/>
    </row>
    <row r="57" spans="1:32" s="90" customFormat="1" ht="20.25" customHeight="1" x14ac:dyDescent="0.25">
      <c r="A57" s="507"/>
      <c r="B57" s="511">
        <f t="shared" si="2"/>
        <v>53</v>
      </c>
      <c r="C57" s="775" t="str">
        <f t="shared" si="3"/>
        <v>Nexa Resources el Porvenir S.A.A.</v>
      </c>
      <c r="D57" s="512">
        <f t="shared" si="4"/>
        <v>1.4373640000000001</v>
      </c>
      <c r="E57" s="512">
        <f t="shared" si="5"/>
        <v>1.977212</v>
      </c>
      <c r="F57" s="512">
        <f t="shared" si="6"/>
        <v>1.823806</v>
      </c>
      <c r="G57" s="512">
        <f t="shared" si="7"/>
        <v>1.416566</v>
      </c>
      <c r="H57" s="512">
        <f t="shared" si="8"/>
        <v>0.52059199999999994</v>
      </c>
      <c r="I57" s="512">
        <f t="shared" si="9"/>
        <v>0.23400000000000001</v>
      </c>
      <c r="J57" s="512">
        <f t="shared" si="10"/>
        <v>0.186</v>
      </c>
      <c r="K57" s="512">
        <f t="shared" si="11"/>
        <v>0</v>
      </c>
      <c r="L57" s="512">
        <f t="shared" si="12"/>
        <v>0</v>
      </c>
      <c r="M57" s="512">
        <f t="shared" si="13"/>
        <v>0</v>
      </c>
      <c r="N57" s="512">
        <f t="shared" si="14"/>
        <v>0</v>
      </c>
      <c r="O57" s="512">
        <f t="shared" si="15"/>
        <v>0</v>
      </c>
      <c r="P57" s="513">
        <f t="shared" si="1"/>
        <v>7.5955400000000006</v>
      </c>
      <c r="Q57" s="507"/>
      <c r="R57" s="1455" t="s">
        <v>1586</v>
      </c>
      <c r="S57" s="1455">
        <v>1.4373640000000001</v>
      </c>
      <c r="T57" s="1455">
        <v>1.977212</v>
      </c>
      <c r="U57" s="1455">
        <v>1.823806</v>
      </c>
      <c r="V57" s="1455">
        <v>1.416566</v>
      </c>
      <c r="W57" s="1455">
        <v>0.52059199999999994</v>
      </c>
      <c r="X57" s="1455">
        <v>0.23400000000000001</v>
      </c>
      <c r="Y57" s="1455">
        <v>0.186</v>
      </c>
      <c r="Z57" s="1455">
        <v>0</v>
      </c>
      <c r="AA57" s="1455">
        <v>0</v>
      </c>
      <c r="AB57" s="1455">
        <v>0</v>
      </c>
      <c r="AC57" s="1455">
        <v>0</v>
      </c>
      <c r="AD57" s="1455">
        <v>0</v>
      </c>
      <c r="AE57" s="1455">
        <v>7.5955400000000006</v>
      </c>
      <c r="AF57" s="1625"/>
    </row>
    <row r="58" spans="1:32" s="90" customFormat="1" ht="20.25" customHeight="1" x14ac:dyDescent="0.25">
      <c r="A58" s="507"/>
      <c r="B58" s="511">
        <f t="shared" si="2"/>
        <v>54</v>
      </c>
      <c r="C58" s="775" t="str">
        <f t="shared" si="3"/>
        <v>Oxido de Pasco S.A.C.</v>
      </c>
      <c r="D58" s="512">
        <f t="shared" si="4"/>
        <v>0</v>
      </c>
      <c r="E58" s="512">
        <f t="shared" si="5"/>
        <v>0</v>
      </c>
      <c r="F58" s="512">
        <f t="shared" si="6"/>
        <v>0</v>
      </c>
      <c r="G58" s="512">
        <f t="shared" si="7"/>
        <v>0</v>
      </c>
      <c r="H58" s="512">
        <f t="shared" si="8"/>
        <v>0</v>
      </c>
      <c r="I58" s="512">
        <f t="shared" si="9"/>
        <v>0</v>
      </c>
      <c r="J58" s="512">
        <f t="shared" si="10"/>
        <v>0</v>
      </c>
      <c r="K58" s="512">
        <f t="shared" si="11"/>
        <v>0</v>
      </c>
      <c r="L58" s="512">
        <f t="shared" si="12"/>
        <v>0</v>
      </c>
      <c r="M58" s="512">
        <f t="shared" si="13"/>
        <v>0</v>
      </c>
      <c r="N58" s="512">
        <f t="shared" si="14"/>
        <v>0</v>
      </c>
      <c r="O58" s="512">
        <f t="shared" si="15"/>
        <v>0</v>
      </c>
      <c r="P58" s="513">
        <f t="shared" si="1"/>
        <v>0</v>
      </c>
      <c r="Q58" s="507"/>
      <c r="R58" s="1455" t="s">
        <v>1431</v>
      </c>
      <c r="S58" s="1455">
        <v>0</v>
      </c>
      <c r="T58" s="1455">
        <v>0</v>
      </c>
      <c r="U58" s="1455">
        <v>0</v>
      </c>
      <c r="V58" s="1455">
        <v>0</v>
      </c>
      <c r="W58" s="1455">
        <v>0</v>
      </c>
      <c r="X58" s="1455">
        <v>0</v>
      </c>
      <c r="Y58" s="1455">
        <v>0</v>
      </c>
      <c r="Z58" s="1455">
        <v>0</v>
      </c>
      <c r="AA58" s="1455">
        <v>0</v>
      </c>
      <c r="AB58" s="1455">
        <v>0</v>
      </c>
      <c r="AC58" s="1455">
        <v>0</v>
      </c>
      <c r="AD58" s="1455">
        <v>0</v>
      </c>
      <c r="AE58" s="1455">
        <v>0</v>
      </c>
      <c r="AF58" s="1625"/>
    </row>
    <row r="59" spans="1:32" s="90" customFormat="1" ht="20.25" customHeight="1" x14ac:dyDescent="0.25">
      <c r="A59" s="507"/>
      <c r="B59" s="511">
        <f t="shared" si="2"/>
        <v>55</v>
      </c>
      <c r="C59" s="775" t="str">
        <f t="shared" si="3"/>
        <v>Pacific Stratus Energy del Perú S.A.</v>
      </c>
      <c r="D59" s="512">
        <f t="shared" si="4"/>
        <v>27.720170000000003</v>
      </c>
      <c r="E59" s="512">
        <f t="shared" si="5"/>
        <v>22.439730000000004</v>
      </c>
      <c r="F59" s="512">
        <f t="shared" si="6"/>
        <v>0.84448000000000001</v>
      </c>
      <c r="G59" s="512">
        <f t="shared" si="7"/>
        <v>0.26811000000000001</v>
      </c>
      <c r="H59" s="512">
        <f t="shared" si="8"/>
        <v>0.20658000000000001</v>
      </c>
      <c r="I59" s="512">
        <f t="shared" si="9"/>
        <v>0.20135</v>
      </c>
      <c r="J59" s="512">
        <f t="shared" si="10"/>
        <v>0.20812</v>
      </c>
      <c r="K59" s="512">
        <f t="shared" si="11"/>
        <v>0.21021999999999999</v>
      </c>
      <c r="L59" s="512">
        <f t="shared" si="12"/>
        <v>0.28411999999999998</v>
      </c>
      <c r="M59" s="512">
        <f t="shared" si="13"/>
        <v>0.23657</v>
      </c>
      <c r="N59" s="512">
        <f t="shared" si="14"/>
        <v>0.25129000000000001</v>
      </c>
      <c r="O59" s="512">
        <f t="shared" si="15"/>
        <v>0.28100000000000003</v>
      </c>
      <c r="P59" s="513">
        <f t="shared" si="1"/>
        <v>53.151740000000004</v>
      </c>
      <c r="Q59" s="507"/>
      <c r="R59" s="1455" t="s">
        <v>171</v>
      </c>
      <c r="S59" s="1455">
        <v>27.720170000000003</v>
      </c>
      <c r="T59" s="1455">
        <v>22.439730000000004</v>
      </c>
      <c r="U59" s="1455">
        <v>0.84448000000000001</v>
      </c>
      <c r="V59" s="1455">
        <v>0.26811000000000001</v>
      </c>
      <c r="W59" s="1455">
        <v>0.20658000000000001</v>
      </c>
      <c r="X59" s="1455">
        <v>0.20135</v>
      </c>
      <c r="Y59" s="1455">
        <v>0.20812</v>
      </c>
      <c r="Z59" s="1455">
        <v>0.21021999999999999</v>
      </c>
      <c r="AA59" s="1455">
        <v>0.28411999999999998</v>
      </c>
      <c r="AB59" s="1455">
        <v>0.23657</v>
      </c>
      <c r="AC59" s="1455">
        <v>0.25129000000000001</v>
      </c>
      <c r="AD59" s="1455">
        <v>0.28100000000000003</v>
      </c>
      <c r="AE59" s="1455">
        <v>53.151740000000004</v>
      </c>
      <c r="AF59" s="1625"/>
    </row>
    <row r="60" spans="1:32" s="90" customFormat="1" ht="20.25" customHeight="1" x14ac:dyDescent="0.25">
      <c r="A60" s="507"/>
      <c r="B60" s="511">
        <f t="shared" si="2"/>
        <v>56</v>
      </c>
      <c r="C60" s="775" t="str">
        <f t="shared" si="3"/>
        <v>Peru LNG S.R.L.</v>
      </c>
      <c r="D60" s="512">
        <f t="shared" si="4"/>
        <v>25.18075</v>
      </c>
      <c r="E60" s="512">
        <f t="shared" si="5"/>
        <v>20.495000000000001</v>
      </c>
      <c r="F60" s="512">
        <f t="shared" si="6"/>
        <v>14.86881</v>
      </c>
      <c r="G60" s="512">
        <f t="shared" si="7"/>
        <v>20.520379999999999</v>
      </c>
      <c r="H60" s="512">
        <f t="shared" si="8"/>
        <v>17.96706</v>
      </c>
      <c r="I60" s="512">
        <f t="shared" si="9"/>
        <v>11.449339999999999</v>
      </c>
      <c r="J60" s="512">
        <f t="shared" si="10"/>
        <v>18.53378</v>
      </c>
      <c r="K60" s="512">
        <f t="shared" si="11"/>
        <v>15.206340000000001</v>
      </c>
      <c r="L60" s="512">
        <f t="shared" si="12"/>
        <v>14.134409999999999</v>
      </c>
      <c r="M60" s="512">
        <f t="shared" si="13"/>
        <v>13.49169</v>
      </c>
      <c r="N60" s="512">
        <f t="shared" si="14"/>
        <v>16.76878</v>
      </c>
      <c r="O60" s="512">
        <f t="shared" si="15"/>
        <v>26.662279999999999</v>
      </c>
      <c r="P60" s="513">
        <f t="shared" si="1"/>
        <v>215.27862000000005</v>
      </c>
      <c r="Q60" s="507"/>
      <c r="R60" s="1455" t="s">
        <v>173</v>
      </c>
      <c r="S60" s="1455">
        <v>25.18075</v>
      </c>
      <c r="T60" s="1455">
        <v>20.495000000000001</v>
      </c>
      <c r="U60" s="1455">
        <v>14.86881</v>
      </c>
      <c r="V60" s="1455">
        <v>20.520379999999999</v>
      </c>
      <c r="W60" s="1455">
        <v>17.96706</v>
      </c>
      <c r="X60" s="1455">
        <v>11.449339999999999</v>
      </c>
      <c r="Y60" s="1455">
        <v>18.53378</v>
      </c>
      <c r="Z60" s="1455">
        <v>15.206340000000001</v>
      </c>
      <c r="AA60" s="1455">
        <v>14.134409999999999</v>
      </c>
      <c r="AB60" s="1455">
        <v>13.49169</v>
      </c>
      <c r="AC60" s="1455">
        <v>16.76878</v>
      </c>
      <c r="AD60" s="1455">
        <v>26.662279999999999</v>
      </c>
      <c r="AE60" s="1455">
        <v>215.27862000000005</v>
      </c>
      <c r="AF60" s="1625"/>
    </row>
    <row r="61" spans="1:32" s="90" customFormat="1" ht="20.25" customHeight="1" x14ac:dyDescent="0.25">
      <c r="A61" s="507"/>
      <c r="B61" s="511">
        <f t="shared" si="2"/>
        <v>57</v>
      </c>
      <c r="C61" s="775" t="str">
        <f t="shared" si="3"/>
        <v>Pesquera Diamante S.A.</v>
      </c>
      <c r="D61" s="512">
        <f t="shared" si="4"/>
        <v>0</v>
      </c>
      <c r="E61" s="512">
        <f t="shared" si="5"/>
        <v>0</v>
      </c>
      <c r="F61" s="512">
        <f t="shared" si="6"/>
        <v>0</v>
      </c>
      <c r="G61" s="512">
        <f t="shared" si="7"/>
        <v>0</v>
      </c>
      <c r="H61" s="512">
        <f t="shared" si="8"/>
        <v>0</v>
      </c>
      <c r="I61" s="512">
        <f t="shared" si="9"/>
        <v>0</v>
      </c>
      <c r="J61" s="512">
        <f t="shared" si="10"/>
        <v>0</v>
      </c>
      <c r="K61" s="512">
        <f t="shared" si="11"/>
        <v>0</v>
      </c>
      <c r="L61" s="512">
        <f t="shared" si="12"/>
        <v>0</v>
      </c>
      <c r="M61" s="512">
        <f t="shared" si="13"/>
        <v>0</v>
      </c>
      <c r="N61" s="512">
        <f t="shared" si="14"/>
        <v>0</v>
      </c>
      <c r="O61" s="512">
        <f t="shared" si="15"/>
        <v>0</v>
      </c>
      <c r="P61" s="513">
        <f t="shared" si="1"/>
        <v>0</v>
      </c>
      <c r="Q61" s="507"/>
      <c r="R61" s="1455" t="s">
        <v>175</v>
      </c>
      <c r="S61" s="1455">
        <v>0</v>
      </c>
      <c r="T61" s="1455">
        <v>0</v>
      </c>
      <c r="U61" s="1455">
        <v>0</v>
      </c>
      <c r="V61" s="1455">
        <v>0</v>
      </c>
      <c r="W61" s="1455">
        <v>0</v>
      </c>
      <c r="X61" s="1455">
        <v>0</v>
      </c>
      <c r="Y61" s="1455">
        <v>0</v>
      </c>
      <c r="Z61" s="1455">
        <v>0</v>
      </c>
      <c r="AA61" s="1455">
        <v>0</v>
      </c>
      <c r="AB61" s="1455">
        <v>0</v>
      </c>
      <c r="AC61" s="1455">
        <v>0</v>
      </c>
      <c r="AD61" s="1455">
        <v>0</v>
      </c>
      <c r="AE61" s="1455">
        <v>0</v>
      </c>
      <c r="AF61" s="1625"/>
    </row>
    <row r="62" spans="1:32" s="90" customFormat="1" ht="20.25" customHeight="1" x14ac:dyDescent="0.25">
      <c r="A62" s="507"/>
      <c r="B62" s="511">
        <f t="shared" si="2"/>
        <v>58</v>
      </c>
      <c r="C62" s="775" t="str">
        <f t="shared" si="3"/>
        <v>Pesquera Hayduk S.A.</v>
      </c>
      <c r="D62" s="512">
        <f t="shared" si="4"/>
        <v>0</v>
      </c>
      <c r="E62" s="512">
        <f t="shared" si="5"/>
        <v>0</v>
      </c>
      <c r="F62" s="512">
        <f t="shared" si="6"/>
        <v>0</v>
      </c>
      <c r="G62" s="512">
        <f t="shared" si="7"/>
        <v>0</v>
      </c>
      <c r="H62" s="512">
        <f t="shared" si="8"/>
        <v>0</v>
      </c>
      <c r="I62" s="512">
        <f t="shared" si="9"/>
        <v>0</v>
      </c>
      <c r="J62" s="512">
        <f t="shared" si="10"/>
        <v>0</v>
      </c>
      <c r="K62" s="512">
        <f t="shared" si="11"/>
        <v>0</v>
      </c>
      <c r="L62" s="512">
        <f t="shared" si="12"/>
        <v>0</v>
      </c>
      <c r="M62" s="512">
        <f t="shared" si="13"/>
        <v>0</v>
      </c>
      <c r="N62" s="512">
        <f t="shared" si="14"/>
        <v>0</v>
      </c>
      <c r="O62" s="512">
        <f t="shared" si="15"/>
        <v>0</v>
      </c>
      <c r="P62" s="513">
        <f t="shared" si="1"/>
        <v>0</v>
      </c>
      <c r="Q62" s="507"/>
      <c r="R62" s="1455" t="s">
        <v>177</v>
      </c>
      <c r="S62" s="1455">
        <v>0</v>
      </c>
      <c r="T62" s="1455">
        <v>0</v>
      </c>
      <c r="U62" s="1455">
        <v>0</v>
      </c>
      <c r="V62" s="1455">
        <v>0</v>
      </c>
      <c r="W62" s="1455">
        <v>0</v>
      </c>
      <c r="X62" s="1455">
        <v>0</v>
      </c>
      <c r="Y62" s="1455">
        <v>0</v>
      </c>
      <c r="Z62" s="1455">
        <v>0</v>
      </c>
      <c r="AA62" s="1455">
        <v>0</v>
      </c>
      <c r="AB62" s="1455">
        <v>0</v>
      </c>
      <c r="AC62" s="1455">
        <v>0</v>
      </c>
      <c r="AD62" s="1455">
        <v>0</v>
      </c>
      <c r="AE62" s="1455">
        <v>0</v>
      </c>
      <c r="AF62" s="1625"/>
    </row>
    <row r="63" spans="1:32" s="90" customFormat="1" ht="20.25" customHeight="1" x14ac:dyDescent="0.25">
      <c r="A63" s="507"/>
      <c r="B63" s="511">
        <f t="shared" si="2"/>
        <v>59</v>
      </c>
      <c r="C63" s="775" t="str">
        <f t="shared" si="3"/>
        <v>Pesquera Pelayo S.A.C.</v>
      </c>
      <c r="D63" s="512">
        <f t="shared" si="4"/>
        <v>0</v>
      </c>
      <c r="E63" s="512">
        <f t="shared" si="5"/>
        <v>0</v>
      </c>
      <c r="F63" s="512">
        <f t="shared" si="6"/>
        <v>0</v>
      </c>
      <c r="G63" s="512">
        <f t="shared" si="7"/>
        <v>0</v>
      </c>
      <c r="H63" s="512">
        <f t="shared" si="8"/>
        <v>0</v>
      </c>
      <c r="I63" s="512">
        <f t="shared" si="9"/>
        <v>0</v>
      </c>
      <c r="J63" s="512">
        <f t="shared" si="10"/>
        <v>0</v>
      </c>
      <c r="K63" s="512">
        <f t="shared" si="11"/>
        <v>0</v>
      </c>
      <c r="L63" s="512">
        <f t="shared" si="12"/>
        <v>0</v>
      </c>
      <c r="M63" s="512">
        <f t="shared" si="13"/>
        <v>0</v>
      </c>
      <c r="N63" s="512">
        <f t="shared" si="14"/>
        <v>0</v>
      </c>
      <c r="O63" s="512">
        <f t="shared" si="15"/>
        <v>0</v>
      </c>
      <c r="P63" s="513">
        <f t="shared" si="1"/>
        <v>0</v>
      </c>
      <c r="Q63" s="507"/>
      <c r="R63" s="1455" t="s">
        <v>179</v>
      </c>
      <c r="S63" s="1455">
        <v>0</v>
      </c>
      <c r="T63" s="1455"/>
      <c r="U63" s="1455"/>
      <c r="V63" s="1455"/>
      <c r="W63" s="1455"/>
      <c r="X63" s="1455">
        <v>0</v>
      </c>
      <c r="Y63" s="1455">
        <v>0</v>
      </c>
      <c r="Z63" s="1455">
        <v>0</v>
      </c>
      <c r="AA63" s="1455">
        <v>0</v>
      </c>
      <c r="AB63" s="1455">
        <v>0</v>
      </c>
      <c r="AC63" s="1455"/>
      <c r="AD63" s="1455">
        <v>0</v>
      </c>
      <c r="AE63" s="1455">
        <v>0</v>
      </c>
      <c r="AF63" s="1625"/>
    </row>
    <row r="64" spans="1:32" s="90" customFormat="1" ht="20.25" customHeight="1" x14ac:dyDescent="0.25">
      <c r="A64" s="507"/>
      <c r="B64" s="511">
        <f t="shared" si="2"/>
        <v>60</v>
      </c>
      <c r="C64" s="775" t="str">
        <f t="shared" si="3"/>
        <v>Petroleos del Peru PETROPERU S.A.</v>
      </c>
      <c r="D64" s="512">
        <f t="shared" si="4"/>
        <v>1.3158189999999998</v>
      </c>
      <c r="E64" s="512">
        <f t="shared" si="5"/>
        <v>1.2604980000000001</v>
      </c>
      <c r="F64" s="512">
        <f t="shared" si="6"/>
        <v>1.2437619999999998</v>
      </c>
      <c r="G64" s="512">
        <f t="shared" si="7"/>
        <v>0.98451699999999986</v>
      </c>
      <c r="H64" s="512">
        <f t="shared" si="8"/>
        <v>0.57012600000000002</v>
      </c>
      <c r="I64" s="512">
        <f t="shared" si="9"/>
        <v>0.66858799999999996</v>
      </c>
      <c r="J64" s="512">
        <f t="shared" si="10"/>
        <v>0.82223800000000002</v>
      </c>
      <c r="K64" s="512">
        <f t="shared" si="11"/>
        <v>0.90748400000000018</v>
      </c>
      <c r="L64" s="512">
        <f t="shared" si="12"/>
        <v>0.91875499999999988</v>
      </c>
      <c r="M64" s="512">
        <f t="shared" si="13"/>
        <v>0.75032600000000005</v>
      </c>
      <c r="N64" s="512">
        <f t="shared" si="14"/>
        <v>0.73050099999999996</v>
      </c>
      <c r="O64" s="512">
        <f t="shared" si="15"/>
        <v>0.79400400000000015</v>
      </c>
      <c r="P64" s="513">
        <f t="shared" si="1"/>
        <v>10.966618</v>
      </c>
      <c r="Q64" s="507"/>
      <c r="R64" s="1455" t="s">
        <v>1422</v>
      </c>
      <c r="S64" s="1455">
        <v>1.3158189999999998</v>
      </c>
      <c r="T64" s="1455">
        <v>1.2604980000000001</v>
      </c>
      <c r="U64" s="1455">
        <v>1.2437619999999998</v>
      </c>
      <c r="V64" s="1455">
        <v>0.98451699999999986</v>
      </c>
      <c r="W64" s="1455">
        <v>0.57012600000000002</v>
      </c>
      <c r="X64" s="1455">
        <v>0.66858799999999996</v>
      </c>
      <c r="Y64" s="1455">
        <v>0.82223800000000002</v>
      </c>
      <c r="Z64" s="1455">
        <v>0.90748400000000018</v>
      </c>
      <c r="AA64" s="1455">
        <v>0.91875499999999988</v>
      </c>
      <c r="AB64" s="1455">
        <v>0.75032600000000005</v>
      </c>
      <c r="AC64" s="1455">
        <v>0.73050099999999996</v>
      </c>
      <c r="AD64" s="1455">
        <v>0.79400400000000015</v>
      </c>
      <c r="AE64" s="1455">
        <v>10.966618</v>
      </c>
      <c r="AF64" s="1625"/>
    </row>
    <row r="65" spans="1:32" s="90" customFormat="1" ht="20.25" customHeight="1" x14ac:dyDescent="0.25">
      <c r="A65" s="507"/>
      <c r="B65" s="511">
        <f t="shared" si="2"/>
        <v>61</v>
      </c>
      <c r="C65" s="775" t="str">
        <f t="shared" si="3"/>
        <v>Pluspetrol Norte S.A.</v>
      </c>
      <c r="D65" s="512">
        <f t="shared" si="4"/>
        <v>15.582516</v>
      </c>
      <c r="E65" s="512">
        <f t="shared" si="5"/>
        <v>15.789164999999999</v>
      </c>
      <c r="F65" s="512">
        <f t="shared" si="6"/>
        <v>20.179991000000001</v>
      </c>
      <c r="G65" s="512">
        <f t="shared" si="7"/>
        <v>12.282215000000001</v>
      </c>
      <c r="H65" s="512">
        <f t="shared" si="8"/>
        <v>0.99223499999999998</v>
      </c>
      <c r="I65" s="512">
        <f t="shared" si="9"/>
        <v>0.93539700000000003</v>
      </c>
      <c r="J65" s="512">
        <f t="shared" si="10"/>
        <v>0.98550899999999997</v>
      </c>
      <c r="K65" s="512">
        <f t="shared" si="11"/>
        <v>0.92175299999999993</v>
      </c>
      <c r="L65" s="512">
        <f t="shared" si="12"/>
        <v>0.89325500000000002</v>
      </c>
      <c r="M65" s="512">
        <f t="shared" si="13"/>
        <v>0.90580399999999994</v>
      </c>
      <c r="N65" s="512">
        <f t="shared" si="14"/>
        <v>0.87944</v>
      </c>
      <c r="O65" s="512">
        <f t="shared" si="15"/>
        <v>0.85387999999999997</v>
      </c>
      <c r="P65" s="513">
        <f t="shared" si="1"/>
        <v>71.201159999999987</v>
      </c>
      <c r="Q65" s="507"/>
      <c r="R65" s="1455" t="s">
        <v>181</v>
      </c>
      <c r="S65" s="1455">
        <v>15.582516</v>
      </c>
      <c r="T65" s="1455">
        <v>15.789164999999999</v>
      </c>
      <c r="U65" s="1455">
        <v>20.179991000000001</v>
      </c>
      <c r="V65" s="1455">
        <v>12.282215000000001</v>
      </c>
      <c r="W65" s="1455">
        <v>0.99223499999999998</v>
      </c>
      <c r="X65" s="1455">
        <v>0.93539700000000003</v>
      </c>
      <c r="Y65" s="1455">
        <v>0.98550899999999997</v>
      </c>
      <c r="Z65" s="1455">
        <v>0.92175299999999993</v>
      </c>
      <c r="AA65" s="1455">
        <v>0.89325500000000002</v>
      </c>
      <c r="AB65" s="1455">
        <v>0.90580399999999994</v>
      </c>
      <c r="AC65" s="1455">
        <v>0.87944</v>
      </c>
      <c r="AD65" s="1455">
        <v>0.85387999999999997</v>
      </c>
      <c r="AE65" s="1455">
        <v>71.201159999999987</v>
      </c>
      <c r="AF65" s="1625"/>
    </row>
    <row r="66" spans="1:32" s="90" customFormat="1" ht="20.25" customHeight="1" x14ac:dyDescent="0.25">
      <c r="A66" s="507"/>
      <c r="B66" s="511">
        <f t="shared" si="2"/>
        <v>62</v>
      </c>
      <c r="C66" s="775" t="str">
        <f t="shared" si="3"/>
        <v>Pluspetrol Perú Corporation S.A.</v>
      </c>
      <c r="D66" s="512">
        <f t="shared" si="4"/>
        <v>16.506343999999999</v>
      </c>
      <c r="E66" s="512">
        <f t="shared" si="5"/>
        <v>15.460720000000002</v>
      </c>
      <c r="F66" s="512">
        <f t="shared" si="6"/>
        <v>14.666332000000001</v>
      </c>
      <c r="G66" s="512">
        <f t="shared" si="7"/>
        <v>14.776831999999999</v>
      </c>
      <c r="H66" s="512">
        <f t="shared" si="8"/>
        <v>15.409782</v>
      </c>
      <c r="I66" s="512">
        <f t="shared" si="9"/>
        <v>14.843466000000001</v>
      </c>
      <c r="J66" s="512">
        <f t="shared" si="10"/>
        <v>15.383396000000001</v>
      </c>
      <c r="K66" s="512">
        <f t="shared" si="11"/>
        <v>15.424211000000001</v>
      </c>
      <c r="L66" s="512">
        <f t="shared" si="12"/>
        <v>15.01277</v>
      </c>
      <c r="M66" s="512">
        <f t="shared" si="13"/>
        <v>15.443945999999999</v>
      </c>
      <c r="N66" s="512">
        <f t="shared" si="14"/>
        <v>15.334900999999999</v>
      </c>
      <c r="O66" s="512">
        <f t="shared" si="15"/>
        <v>16.09233</v>
      </c>
      <c r="P66" s="513">
        <f t="shared" si="1"/>
        <v>184.35503000000003</v>
      </c>
      <c r="Q66" s="507"/>
      <c r="R66" s="1455" t="s">
        <v>183</v>
      </c>
      <c r="S66" s="1455">
        <v>16.506343999999999</v>
      </c>
      <c r="T66" s="1455">
        <v>15.460720000000002</v>
      </c>
      <c r="U66" s="1455">
        <v>14.666332000000001</v>
      </c>
      <c r="V66" s="1455">
        <v>14.776831999999999</v>
      </c>
      <c r="W66" s="1455">
        <v>15.409782</v>
      </c>
      <c r="X66" s="1455">
        <v>14.843466000000001</v>
      </c>
      <c r="Y66" s="1455">
        <v>15.383396000000001</v>
      </c>
      <c r="Z66" s="1455">
        <v>15.424211000000001</v>
      </c>
      <c r="AA66" s="1455">
        <v>15.01277</v>
      </c>
      <c r="AB66" s="1455">
        <v>15.443945999999999</v>
      </c>
      <c r="AC66" s="1455">
        <v>15.334900999999999</v>
      </c>
      <c r="AD66" s="1455">
        <v>16.09233</v>
      </c>
      <c r="AE66" s="1455">
        <v>184.35503000000003</v>
      </c>
      <c r="AF66" s="1625"/>
    </row>
    <row r="67" spans="1:32" s="90" customFormat="1" ht="20.25" customHeight="1" x14ac:dyDescent="0.25">
      <c r="A67" s="507"/>
      <c r="B67" s="511">
        <f t="shared" si="2"/>
        <v>63</v>
      </c>
      <c r="C67" s="775" t="str">
        <f t="shared" si="3"/>
        <v>Procesadora Industrial Rio Seco S.A.</v>
      </c>
      <c r="D67" s="512">
        <f t="shared" si="4"/>
        <v>0.34799999999999998</v>
      </c>
      <c r="E67" s="512">
        <f t="shared" si="5"/>
        <v>0.27500000000000002</v>
      </c>
      <c r="F67" s="512">
        <f t="shared" si="6"/>
        <v>0.21</v>
      </c>
      <c r="G67" s="512">
        <f t="shared" si="7"/>
        <v>0.18</v>
      </c>
      <c r="H67" s="512">
        <f t="shared" si="8"/>
        <v>0.215</v>
      </c>
      <c r="I67" s="512">
        <f t="shared" si="9"/>
        <v>0.17499999999999999</v>
      </c>
      <c r="J67" s="512">
        <f t="shared" si="10"/>
        <v>0.19</v>
      </c>
      <c r="K67" s="512">
        <f t="shared" si="11"/>
        <v>0.23</v>
      </c>
      <c r="L67" s="512">
        <f t="shared" si="12"/>
        <v>0.185</v>
      </c>
      <c r="M67" s="512">
        <f t="shared" si="13"/>
        <v>0.24099999999999999</v>
      </c>
      <c r="N67" s="512">
        <f t="shared" si="14"/>
        <v>0.20499999999999999</v>
      </c>
      <c r="O67" s="512">
        <f t="shared" si="15"/>
        <v>0.245</v>
      </c>
      <c r="P67" s="513">
        <f t="shared" si="1"/>
        <v>2.6990000000000003</v>
      </c>
      <c r="Q67" s="507"/>
      <c r="R67" s="1455" t="s">
        <v>184</v>
      </c>
      <c r="S67" s="1455">
        <v>0.34799999999999998</v>
      </c>
      <c r="T67" s="1455">
        <v>0.27500000000000002</v>
      </c>
      <c r="U67" s="1455">
        <v>0.21</v>
      </c>
      <c r="V67" s="1455">
        <v>0.18</v>
      </c>
      <c r="W67" s="1455">
        <v>0.215</v>
      </c>
      <c r="X67" s="1455">
        <v>0.17499999999999999</v>
      </c>
      <c r="Y67" s="1455">
        <v>0.19</v>
      </c>
      <c r="Z67" s="1455">
        <v>0.23</v>
      </c>
      <c r="AA67" s="1455">
        <v>0.185</v>
      </c>
      <c r="AB67" s="1455">
        <v>0.24099999999999999</v>
      </c>
      <c r="AC67" s="1455">
        <v>0.20499999999999999</v>
      </c>
      <c r="AD67" s="1455">
        <v>0.245</v>
      </c>
      <c r="AE67" s="1455">
        <v>2.6990000000000003</v>
      </c>
      <c r="AF67" s="1625"/>
    </row>
    <row r="68" spans="1:32" s="90" customFormat="1" ht="20.25" customHeight="1" x14ac:dyDescent="0.25">
      <c r="A68" s="507"/>
      <c r="B68" s="511">
        <f t="shared" si="2"/>
        <v>64</v>
      </c>
      <c r="C68" s="775" t="str">
        <f t="shared" si="3"/>
        <v>Quimpac S.A.</v>
      </c>
      <c r="D68" s="512">
        <f t="shared" si="4"/>
        <v>0</v>
      </c>
      <c r="E68" s="512">
        <f t="shared" si="5"/>
        <v>0</v>
      </c>
      <c r="F68" s="512">
        <f t="shared" si="6"/>
        <v>0</v>
      </c>
      <c r="G68" s="512">
        <f t="shared" si="7"/>
        <v>0</v>
      </c>
      <c r="H68" s="512">
        <f t="shared" si="8"/>
        <v>0</v>
      </c>
      <c r="I68" s="512">
        <f t="shared" si="9"/>
        <v>0</v>
      </c>
      <c r="J68" s="512">
        <f t="shared" si="10"/>
        <v>0</v>
      </c>
      <c r="K68" s="512">
        <f t="shared" si="11"/>
        <v>0</v>
      </c>
      <c r="L68" s="512">
        <f t="shared" si="12"/>
        <v>0</v>
      </c>
      <c r="M68" s="512">
        <f t="shared" si="13"/>
        <v>0</v>
      </c>
      <c r="N68" s="512">
        <f t="shared" si="14"/>
        <v>0</v>
      </c>
      <c r="O68" s="512">
        <f t="shared" si="15"/>
        <v>0</v>
      </c>
      <c r="P68" s="513">
        <f t="shared" si="1"/>
        <v>0</v>
      </c>
      <c r="Q68" s="507"/>
      <c r="R68" s="1455" t="s">
        <v>186</v>
      </c>
      <c r="S68" s="1455">
        <v>0</v>
      </c>
      <c r="T68" s="1455">
        <v>0</v>
      </c>
      <c r="U68" s="1455">
        <v>0</v>
      </c>
      <c r="V68" s="1455">
        <v>0</v>
      </c>
      <c r="W68" s="1455">
        <v>0</v>
      </c>
      <c r="X68" s="1455">
        <v>0</v>
      </c>
      <c r="Y68" s="1455">
        <v>0</v>
      </c>
      <c r="Z68" s="1455">
        <v>0</v>
      </c>
      <c r="AA68" s="1455">
        <v>0</v>
      </c>
      <c r="AB68" s="1455">
        <v>0</v>
      </c>
      <c r="AC68" s="1455">
        <v>0</v>
      </c>
      <c r="AD68" s="1455">
        <v>0</v>
      </c>
      <c r="AE68" s="1455">
        <v>0</v>
      </c>
      <c r="AF68" s="1625"/>
    </row>
    <row r="69" spans="1:32" s="90" customFormat="1" ht="20.25" customHeight="1" x14ac:dyDescent="0.25">
      <c r="A69" s="507"/>
      <c r="B69" s="511">
        <f t="shared" si="2"/>
        <v>65</v>
      </c>
      <c r="C69" s="775" t="str">
        <f t="shared" si="3"/>
        <v>Refinería La Pampilla S.A.</v>
      </c>
      <c r="D69" s="512">
        <f t="shared" si="4"/>
        <v>6.2852600000000001</v>
      </c>
      <c r="E69" s="512">
        <f t="shared" si="5"/>
        <v>5.789739</v>
      </c>
      <c r="F69" s="512">
        <f t="shared" si="6"/>
        <v>5.8266999999999998</v>
      </c>
      <c r="G69" s="512">
        <f t="shared" si="7"/>
        <v>5.4043999999999999</v>
      </c>
      <c r="H69" s="512">
        <f t="shared" si="8"/>
        <v>5.5444199999999997</v>
      </c>
      <c r="I69" s="512">
        <f t="shared" si="9"/>
        <v>3.7504899999999997</v>
      </c>
      <c r="J69" s="512">
        <f t="shared" si="10"/>
        <v>5.3128299999999999</v>
      </c>
      <c r="K69" s="512">
        <f t="shared" si="11"/>
        <v>5.4693869999999993</v>
      </c>
      <c r="L69" s="512">
        <f t="shared" si="12"/>
        <v>0.50739999999999996</v>
      </c>
      <c r="M69" s="512">
        <f t="shared" si="13"/>
        <v>7.2048620000000003</v>
      </c>
      <c r="N69" s="512">
        <f t="shared" si="14"/>
        <v>6.6659769999999998</v>
      </c>
      <c r="O69" s="512">
        <f t="shared" si="15"/>
        <v>6.6196639999999993</v>
      </c>
      <c r="P69" s="513">
        <f t="shared" si="1"/>
        <v>64.381128999999987</v>
      </c>
      <c r="Q69" s="507"/>
      <c r="R69" s="1455" t="s">
        <v>188</v>
      </c>
      <c r="S69" s="1455">
        <v>6.2852600000000001</v>
      </c>
      <c r="T69" s="1455">
        <v>5.789739</v>
      </c>
      <c r="U69" s="1455">
        <v>5.8266999999999998</v>
      </c>
      <c r="V69" s="1455">
        <v>5.4043999999999999</v>
      </c>
      <c r="W69" s="1455">
        <v>5.5444199999999997</v>
      </c>
      <c r="X69" s="1455">
        <v>3.7504899999999997</v>
      </c>
      <c r="Y69" s="1455">
        <v>5.3128299999999999</v>
      </c>
      <c r="Z69" s="1455">
        <v>5.4693869999999993</v>
      </c>
      <c r="AA69" s="1455">
        <v>0.50739999999999996</v>
      </c>
      <c r="AB69" s="1455">
        <v>7.2048620000000003</v>
      </c>
      <c r="AC69" s="1455">
        <v>6.6659769999999998</v>
      </c>
      <c r="AD69" s="1455">
        <v>6.6196639999999993</v>
      </c>
      <c r="AE69" s="1455">
        <v>64.381128999999987</v>
      </c>
      <c r="AF69" s="1625"/>
    </row>
    <row r="70" spans="1:32" s="90" customFormat="1" ht="20.25" customHeight="1" x14ac:dyDescent="0.25">
      <c r="A70" s="507"/>
      <c r="B70" s="511">
        <f t="shared" si="2"/>
        <v>66</v>
      </c>
      <c r="C70" s="775" t="str">
        <f t="shared" si="3"/>
        <v>Savia Perú S.A.</v>
      </c>
      <c r="D70" s="512">
        <f t="shared" si="4"/>
        <v>1.4999999999999999E-2</v>
      </c>
      <c r="E70" s="512">
        <f t="shared" si="5"/>
        <v>1.4E-2</v>
      </c>
      <c r="F70" s="512">
        <f t="shared" si="6"/>
        <v>0.01</v>
      </c>
      <c r="G70" s="512">
        <f t="shared" si="7"/>
        <v>8.4000000000000012E-3</v>
      </c>
      <c r="H70" s="512">
        <f t="shared" si="8"/>
        <v>1.1340000000000001E-2</v>
      </c>
      <c r="I70" s="512">
        <f t="shared" si="9"/>
        <v>0.01</v>
      </c>
      <c r="J70" s="512">
        <f t="shared" si="10"/>
        <v>1.4999999999999999E-2</v>
      </c>
      <c r="K70" s="512">
        <f t="shared" si="11"/>
        <v>0.01</v>
      </c>
      <c r="L70" s="512">
        <f t="shared" si="12"/>
        <v>1.0999999999999999E-2</v>
      </c>
      <c r="M70" s="512">
        <f t="shared" si="13"/>
        <v>0.01</v>
      </c>
      <c r="N70" s="512">
        <f t="shared" si="14"/>
        <v>5.0000000000000001E-3</v>
      </c>
      <c r="O70" s="512">
        <f t="shared" si="15"/>
        <v>8.0000000000000002E-3</v>
      </c>
      <c r="P70" s="513">
        <f t="shared" ref="P70:P78" si="16">SUM(D70:O70)</f>
        <v>0.12773999999999999</v>
      </c>
      <c r="Q70" s="507"/>
      <c r="R70" s="1455" t="s">
        <v>190</v>
      </c>
      <c r="S70" s="1455">
        <v>1.4999999999999999E-2</v>
      </c>
      <c r="T70" s="1455">
        <v>1.4E-2</v>
      </c>
      <c r="U70" s="1455">
        <v>0.01</v>
      </c>
      <c r="V70" s="1455">
        <v>8.4000000000000012E-3</v>
      </c>
      <c r="W70" s="1455">
        <v>1.1340000000000001E-2</v>
      </c>
      <c r="X70" s="1455">
        <v>0.01</v>
      </c>
      <c r="Y70" s="1455">
        <v>1.4999999999999999E-2</v>
      </c>
      <c r="Z70" s="1455">
        <v>0.01</v>
      </c>
      <c r="AA70" s="1455">
        <v>1.0999999999999999E-2</v>
      </c>
      <c r="AB70" s="1455">
        <v>0.01</v>
      </c>
      <c r="AC70" s="1455">
        <v>5.0000000000000001E-3</v>
      </c>
      <c r="AD70" s="1455">
        <v>8.0000000000000002E-3</v>
      </c>
      <c r="AE70" s="1455">
        <v>0.12773999999999999</v>
      </c>
      <c r="AF70" s="1625"/>
    </row>
    <row r="71" spans="1:32" s="90" customFormat="1" ht="20.25" customHeight="1" x14ac:dyDescent="0.25">
      <c r="A71" s="507"/>
      <c r="B71" s="511">
        <f t="shared" ref="B71:B78" si="17">+B70+1</f>
        <v>67</v>
      </c>
      <c r="C71" s="775" t="str">
        <f t="shared" ref="C71:C78" si="18">+R71</f>
        <v>Soc. Minera el Brocal S.A.</v>
      </c>
      <c r="D71" s="512">
        <f t="shared" ref="D71:D78" si="19">+S71</f>
        <v>2.5406560000000002</v>
      </c>
      <c r="E71" s="512">
        <f t="shared" ref="E71:E78" si="20">+T71</f>
        <v>2.3903400000000001</v>
      </c>
      <c r="F71" s="512">
        <f t="shared" ref="F71:F78" si="21">+U71</f>
        <v>1.5667960000000001</v>
      </c>
      <c r="G71" s="512">
        <f t="shared" ref="G71:G78" si="22">+V71</f>
        <v>0.49290600000000001</v>
      </c>
      <c r="H71" s="512">
        <f t="shared" ref="H71:H78" si="23">+W71</f>
        <v>0.52947299999999997</v>
      </c>
      <c r="I71" s="512">
        <f t="shared" ref="I71:I78" si="24">+X71</f>
        <v>0.46492299999999998</v>
      </c>
      <c r="J71" s="512">
        <f t="shared" ref="J71:J78" si="25">+Y71</f>
        <v>0.65482899999999999</v>
      </c>
      <c r="K71" s="512">
        <f t="shared" ref="K71:K78" si="26">+Z71</f>
        <v>1.1921660000000003</v>
      </c>
      <c r="L71" s="512">
        <f t="shared" ref="L71:L78" si="27">+AA71</f>
        <v>1.2499850000000001</v>
      </c>
      <c r="M71" s="512">
        <f t="shared" ref="M71:M78" si="28">+AB71</f>
        <v>1.5509630000000001</v>
      </c>
      <c r="N71" s="512">
        <f t="shared" ref="N71:N78" si="29">+AC71</f>
        <v>0.97908899999999999</v>
      </c>
      <c r="O71" s="512">
        <f t="shared" ref="O71:O78" si="30">+AD71</f>
        <v>0.52553000000000005</v>
      </c>
      <c r="P71" s="513">
        <f t="shared" si="16"/>
        <v>14.137656</v>
      </c>
      <c r="Q71" s="507"/>
      <c r="R71" s="1455" t="s">
        <v>192</v>
      </c>
      <c r="S71" s="1455">
        <v>2.5406560000000002</v>
      </c>
      <c r="T71" s="1455">
        <v>2.3903400000000001</v>
      </c>
      <c r="U71" s="1455">
        <v>1.5667960000000001</v>
      </c>
      <c r="V71" s="1455">
        <v>0.49290600000000001</v>
      </c>
      <c r="W71" s="1455">
        <v>0.52947299999999997</v>
      </c>
      <c r="X71" s="1455">
        <v>0.46492299999999998</v>
      </c>
      <c r="Y71" s="1455">
        <v>0.65482899999999999</v>
      </c>
      <c r="Z71" s="1455">
        <v>1.1921660000000003</v>
      </c>
      <c r="AA71" s="1455">
        <v>1.2499850000000001</v>
      </c>
      <c r="AB71" s="1455">
        <v>1.5509630000000001</v>
      </c>
      <c r="AC71" s="1455">
        <v>0.97908899999999999</v>
      </c>
      <c r="AD71" s="1455">
        <v>0.52553000000000005</v>
      </c>
      <c r="AE71" s="1455">
        <v>14.137656</v>
      </c>
      <c r="AF71" s="1625"/>
    </row>
    <row r="72" spans="1:32" s="90" customFormat="1" ht="20.25" customHeight="1" x14ac:dyDescent="0.25">
      <c r="A72" s="507"/>
      <c r="B72" s="511">
        <f t="shared" si="17"/>
        <v>68</v>
      </c>
      <c r="C72" s="775" t="str">
        <f t="shared" si="18"/>
        <v>Southern Perú Cooper Corporation Sucursal del Peru</v>
      </c>
      <c r="D72" s="512">
        <f t="shared" si="19"/>
        <v>2.8087900000000001</v>
      </c>
      <c r="E72" s="512">
        <f t="shared" si="20"/>
        <v>2.8912900000000001</v>
      </c>
      <c r="F72" s="512">
        <f t="shared" si="21"/>
        <v>2.8807600000000004</v>
      </c>
      <c r="G72" s="512">
        <f t="shared" si="22"/>
        <v>3.0455199999999998</v>
      </c>
      <c r="H72" s="512">
        <f t="shared" si="23"/>
        <v>2.8306199999999997</v>
      </c>
      <c r="I72" s="512">
        <f t="shared" si="24"/>
        <v>1.7907599999999999</v>
      </c>
      <c r="J72" s="512">
        <f t="shared" si="25"/>
        <v>3.58812</v>
      </c>
      <c r="K72" s="512">
        <f t="shared" si="26"/>
        <v>3.6079470000000002</v>
      </c>
      <c r="L72" s="512">
        <f t="shared" si="27"/>
        <v>3.4739019999999998</v>
      </c>
      <c r="M72" s="512">
        <f t="shared" si="28"/>
        <v>2.6942330000000001</v>
      </c>
      <c r="N72" s="512">
        <f t="shared" si="29"/>
        <v>2.056295</v>
      </c>
      <c r="O72" s="512">
        <f t="shared" si="30"/>
        <v>3.4081300000000003</v>
      </c>
      <c r="P72" s="513">
        <f t="shared" si="16"/>
        <v>35.076366999999998</v>
      </c>
      <c r="Q72" s="507"/>
      <c r="R72" s="1455" t="s">
        <v>1413</v>
      </c>
      <c r="S72" s="1455">
        <v>2.8087900000000001</v>
      </c>
      <c r="T72" s="1455">
        <v>2.8912900000000001</v>
      </c>
      <c r="U72" s="1455">
        <v>2.8807600000000004</v>
      </c>
      <c r="V72" s="1455">
        <v>3.0455199999999998</v>
      </c>
      <c r="W72" s="1455">
        <v>2.8306199999999997</v>
      </c>
      <c r="X72" s="1455">
        <v>1.7907599999999999</v>
      </c>
      <c r="Y72" s="1455">
        <v>3.58812</v>
      </c>
      <c r="Z72" s="1455">
        <v>3.6079470000000002</v>
      </c>
      <c r="AA72" s="1455">
        <v>3.4739019999999998</v>
      </c>
      <c r="AB72" s="1455">
        <v>2.6942330000000001</v>
      </c>
      <c r="AC72" s="1455">
        <v>2.056295</v>
      </c>
      <c r="AD72" s="1455">
        <v>3.4081300000000003</v>
      </c>
      <c r="AE72" s="1455">
        <v>35.076366999999998</v>
      </c>
      <c r="AF72" s="1625"/>
    </row>
    <row r="73" spans="1:32" s="90" customFormat="1" ht="20.25" customHeight="1" x14ac:dyDescent="0.25">
      <c r="A73" s="507"/>
      <c r="B73" s="511">
        <f t="shared" si="17"/>
        <v>69</v>
      </c>
      <c r="C73" s="775" t="str">
        <f t="shared" si="18"/>
        <v>Sudamericana de Fibras S.A.</v>
      </c>
      <c r="D73" s="512">
        <f t="shared" si="19"/>
        <v>1.1999999999999999E-4</v>
      </c>
      <c r="E73" s="512">
        <f t="shared" si="20"/>
        <v>4.1999999999999996E-4</v>
      </c>
      <c r="F73" s="512">
        <f t="shared" si="21"/>
        <v>2.0000000000000002E-5</v>
      </c>
      <c r="G73" s="512">
        <f t="shared" si="22"/>
        <v>0</v>
      </c>
      <c r="H73" s="512">
        <f t="shared" si="23"/>
        <v>0</v>
      </c>
      <c r="I73" s="512">
        <f t="shared" si="24"/>
        <v>0</v>
      </c>
      <c r="J73" s="512">
        <f t="shared" si="25"/>
        <v>3.5999999999999997E-4</v>
      </c>
      <c r="K73" s="512">
        <f t="shared" si="26"/>
        <v>1.4E-3</v>
      </c>
      <c r="L73" s="512">
        <f t="shared" si="27"/>
        <v>5.9999999999999995E-5</v>
      </c>
      <c r="M73" s="512">
        <f t="shared" si="28"/>
        <v>5.3400000000000001E-3</v>
      </c>
      <c r="N73" s="512">
        <f t="shared" si="29"/>
        <v>4.0000000000000003E-5</v>
      </c>
      <c r="O73" s="512">
        <f t="shared" si="30"/>
        <v>0</v>
      </c>
      <c r="P73" s="513">
        <f t="shared" si="16"/>
        <v>7.7600000000000004E-3</v>
      </c>
      <c r="Q73" s="17"/>
      <c r="R73" s="1455" t="s">
        <v>195</v>
      </c>
      <c r="S73" s="1455">
        <v>1.1999999999999999E-4</v>
      </c>
      <c r="T73" s="1455">
        <v>4.1999999999999996E-4</v>
      </c>
      <c r="U73" s="1455">
        <v>2.0000000000000002E-5</v>
      </c>
      <c r="V73" s="1455">
        <v>0</v>
      </c>
      <c r="W73" s="1455">
        <v>0</v>
      </c>
      <c r="X73" s="1455">
        <v>0</v>
      </c>
      <c r="Y73" s="1455">
        <v>3.5999999999999997E-4</v>
      </c>
      <c r="Z73" s="1455">
        <v>1.4E-3</v>
      </c>
      <c r="AA73" s="1455">
        <v>5.9999999999999995E-5</v>
      </c>
      <c r="AB73" s="1455">
        <v>5.3400000000000001E-3</v>
      </c>
      <c r="AC73" s="1455">
        <v>4.0000000000000003E-5</v>
      </c>
      <c r="AD73" s="1455"/>
      <c r="AE73" s="1455">
        <v>7.7600000000000004E-3</v>
      </c>
      <c r="AF73" s="1625"/>
    </row>
    <row r="74" spans="1:32" s="90" customFormat="1" ht="20.25" customHeight="1" x14ac:dyDescent="0.25">
      <c r="A74" s="507"/>
      <c r="B74" s="511">
        <f t="shared" si="17"/>
        <v>70</v>
      </c>
      <c r="C74" s="775" t="str">
        <f t="shared" si="18"/>
        <v>Tecnológica de Alimentos S.A.</v>
      </c>
      <c r="D74" s="512">
        <f t="shared" si="19"/>
        <v>0</v>
      </c>
      <c r="E74" s="512">
        <f t="shared" si="20"/>
        <v>0</v>
      </c>
      <c r="F74" s="512">
        <f t="shared" si="21"/>
        <v>0</v>
      </c>
      <c r="G74" s="512">
        <f t="shared" si="22"/>
        <v>0</v>
      </c>
      <c r="H74" s="512">
        <f t="shared" si="23"/>
        <v>0</v>
      </c>
      <c r="I74" s="512">
        <f t="shared" si="24"/>
        <v>0</v>
      </c>
      <c r="J74" s="512">
        <f t="shared" si="25"/>
        <v>0</v>
      </c>
      <c r="K74" s="512">
        <f t="shared" si="26"/>
        <v>0</v>
      </c>
      <c r="L74" s="512">
        <f t="shared" si="27"/>
        <v>0</v>
      </c>
      <c r="M74" s="512">
        <f t="shared" si="28"/>
        <v>0</v>
      </c>
      <c r="N74" s="512">
        <f t="shared" si="29"/>
        <v>0</v>
      </c>
      <c r="O74" s="512">
        <f t="shared" si="30"/>
        <v>0</v>
      </c>
      <c r="P74" s="513">
        <f t="shared" si="16"/>
        <v>0</v>
      </c>
      <c r="Q74" s="17"/>
      <c r="R74" s="1455" t="s">
        <v>1445</v>
      </c>
      <c r="S74" s="1455">
        <v>0</v>
      </c>
      <c r="T74" s="1455">
        <v>0</v>
      </c>
      <c r="U74" s="1455">
        <v>0</v>
      </c>
      <c r="V74" s="1455">
        <v>0</v>
      </c>
      <c r="W74" s="1455">
        <v>0</v>
      </c>
      <c r="X74" s="1455">
        <v>0</v>
      </c>
      <c r="Y74" s="1455">
        <v>0</v>
      </c>
      <c r="Z74" s="1455">
        <v>0</v>
      </c>
      <c r="AA74" s="1455">
        <v>0</v>
      </c>
      <c r="AB74" s="1455">
        <v>0</v>
      </c>
      <c r="AC74" s="1455">
        <v>0</v>
      </c>
      <c r="AD74" s="1455">
        <v>0</v>
      </c>
      <c r="AE74" s="1455">
        <v>0</v>
      </c>
      <c r="AF74" s="1625"/>
    </row>
    <row r="75" spans="1:32" s="90" customFormat="1" ht="20.25" customHeight="1" x14ac:dyDescent="0.25">
      <c r="A75" s="507"/>
      <c r="B75" s="511">
        <f t="shared" si="17"/>
        <v>71</v>
      </c>
      <c r="C75" s="775" t="str">
        <f t="shared" si="18"/>
        <v>Trupal S.A.</v>
      </c>
      <c r="D75" s="512">
        <f t="shared" si="19"/>
        <v>6.7369510000000004</v>
      </c>
      <c r="E75" s="512">
        <f t="shared" si="20"/>
        <v>4.9947710000000001</v>
      </c>
      <c r="F75" s="512">
        <f t="shared" si="21"/>
        <v>4.2775290000000004</v>
      </c>
      <c r="G75" s="512">
        <f t="shared" si="22"/>
        <v>0</v>
      </c>
      <c r="H75" s="512">
        <f t="shared" si="23"/>
        <v>3.8139279999999998</v>
      </c>
      <c r="I75" s="512">
        <f t="shared" si="24"/>
        <v>6.6981909999999996</v>
      </c>
      <c r="J75" s="512">
        <f t="shared" si="25"/>
        <v>4.6891879999999997</v>
      </c>
      <c r="K75" s="512">
        <f t="shared" si="26"/>
        <v>6.573404</v>
      </c>
      <c r="L75" s="512">
        <f t="shared" si="27"/>
        <v>5.5809160000000002</v>
      </c>
      <c r="M75" s="512">
        <f t="shared" si="28"/>
        <v>6.2813559999999997</v>
      </c>
      <c r="N75" s="512">
        <f t="shared" si="29"/>
        <v>4.0350999999999999</v>
      </c>
      <c r="O75" s="512">
        <f t="shared" si="30"/>
        <v>4.190245</v>
      </c>
      <c r="P75" s="513">
        <f t="shared" si="16"/>
        <v>57.871579000000004</v>
      </c>
      <c r="Q75" s="17"/>
      <c r="R75" s="1455" t="s">
        <v>198</v>
      </c>
      <c r="S75" s="1455">
        <v>6.7369510000000004</v>
      </c>
      <c r="T75" s="1455">
        <v>4.9947710000000001</v>
      </c>
      <c r="U75" s="1455">
        <v>4.2775290000000004</v>
      </c>
      <c r="V75" s="1455">
        <v>0</v>
      </c>
      <c r="W75" s="1455">
        <v>3.8139279999999998</v>
      </c>
      <c r="X75" s="1455">
        <v>6.6981909999999996</v>
      </c>
      <c r="Y75" s="1455">
        <v>4.6891879999999997</v>
      </c>
      <c r="Z75" s="1455">
        <v>6.573404</v>
      </c>
      <c r="AA75" s="1455">
        <v>5.5809160000000002</v>
      </c>
      <c r="AB75" s="1455">
        <v>6.2813559999999997</v>
      </c>
      <c r="AC75" s="1455">
        <v>4.0350999999999999</v>
      </c>
      <c r="AD75" s="1455">
        <v>4.190245</v>
      </c>
      <c r="AE75" s="1455">
        <v>57.871579000000004</v>
      </c>
      <c r="AF75" s="1625"/>
    </row>
    <row r="76" spans="1:32" s="90" customFormat="1" ht="20.25" customHeight="1" x14ac:dyDescent="0.25">
      <c r="A76" s="507"/>
      <c r="B76" s="511">
        <f t="shared" si="17"/>
        <v>72</v>
      </c>
      <c r="C76" s="775" t="str">
        <f t="shared" si="18"/>
        <v>Unión Andina de Cementos S.A.A.</v>
      </c>
      <c r="D76" s="512">
        <f t="shared" si="19"/>
        <v>20.590206999999999</v>
      </c>
      <c r="E76" s="512">
        <f t="shared" si="20"/>
        <v>20.666227000000003</v>
      </c>
      <c r="F76" s="512">
        <f t="shared" si="21"/>
        <v>11.804346000000001</v>
      </c>
      <c r="G76" s="512">
        <f t="shared" si="22"/>
        <v>1.8240229999999999</v>
      </c>
      <c r="H76" s="512">
        <f t="shared" si="23"/>
        <v>4.0009250000000005</v>
      </c>
      <c r="I76" s="512">
        <f t="shared" si="24"/>
        <v>8.0257860000000001</v>
      </c>
      <c r="J76" s="512">
        <f t="shared" si="25"/>
        <v>13.510466000000001</v>
      </c>
      <c r="K76" s="512">
        <f t="shared" si="26"/>
        <v>13.439598</v>
      </c>
      <c r="L76" s="512">
        <f t="shared" si="27"/>
        <v>14.982099999999999</v>
      </c>
      <c r="M76" s="512">
        <f t="shared" si="28"/>
        <v>16.270643</v>
      </c>
      <c r="N76" s="512">
        <f t="shared" si="29"/>
        <v>12.518513000000002</v>
      </c>
      <c r="O76" s="512">
        <f t="shared" si="30"/>
        <v>18.568134999999998</v>
      </c>
      <c r="P76" s="513">
        <f t="shared" si="16"/>
        <v>156.20096899999999</v>
      </c>
      <c r="Q76" s="506"/>
      <c r="R76" s="1455" t="s">
        <v>200</v>
      </c>
      <c r="S76" s="1455">
        <v>20.590206999999999</v>
      </c>
      <c r="T76" s="1455">
        <v>20.666227000000003</v>
      </c>
      <c r="U76" s="1455">
        <v>11.804346000000001</v>
      </c>
      <c r="V76" s="1455">
        <v>1.8240229999999999</v>
      </c>
      <c r="W76" s="1455">
        <v>4.0009250000000005</v>
      </c>
      <c r="X76" s="1455">
        <v>8.0257860000000001</v>
      </c>
      <c r="Y76" s="1455">
        <v>13.510466000000001</v>
      </c>
      <c r="Z76" s="1455">
        <v>13.439598</v>
      </c>
      <c r="AA76" s="1455">
        <v>14.982099999999999</v>
      </c>
      <c r="AB76" s="1455">
        <v>16.270643</v>
      </c>
      <c r="AC76" s="1455">
        <v>12.518513000000002</v>
      </c>
      <c r="AD76" s="1455">
        <v>18.568134999999998</v>
      </c>
      <c r="AE76" s="1455">
        <v>156.20096899999999</v>
      </c>
      <c r="AF76" s="1625"/>
    </row>
    <row r="77" spans="1:32" s="90" customFormat="1" ht="20.25" customHeight="1" x14ac:dyDescent="0.25">
      <c r="A77" s="507"/>
      <c r="B77" s="511">
        <f t="shared" si="17"/>
        <v>73</v>
      </c>
      <c r="C77" s="775" t="str">
        <f t="shared" si="18"/>
        <v>Unión de Cervecerías Peruanas Backus y Johnston S.A.A.</v>
      </c>
      <c r="D77" s="512">
        <f t="shared" si="19"/>
        <v>2.0430000000000001E-3</v>
      </c>
      <c r="E77" s="512">
        <f t="shared" si="20"/>
        <v>3.6110000000000001E-3</v>
      </c>
      <c r="F77" s="512">
        <f t="shared" si="21"/>
        <v>2.0600000000000002E-3</v>
      </c>
      <c r="G77" s="512">
        <f t="shared" si="22"/>
        <v>2.6499999999999999E-4</v>
      </c>
      <c r="H77" s="512">
        <f t="shared" si="23"/>
        <v>0</v>
      </c>
      <c r="I77" s="512">
        <f t="shared" si="24"/>
        <v>0</v>
      </c>
      <c r="J77" s="512">
        <f t="shared" si="25"/>
        <v>9.1989999999999988E-3</v>
      </c>
      <c r="K77" s="512">
        <f t="shared" si="26"/>
        <v>1.4609999999999998E-3</v>
      </c>
      <c r="L77" s="512">
        <f t="shared" si="27"/>
        <v>0</v>
      </c>
      <c r="M77" s="512">
        <f t="shared" si="28"/>
        <v>6.8560000000000001E-3</v>
      </c>
      <c r="N77" s="512">
        <f t="shared" si="29"/>
        <v>3.6899999999999997E-4</v>
      </c>
      <c r="O77" s="512">
        <f t="shared" si="30"/>
        <v>0.52229899999999996</v>
      </c>
      <c r="P77" s="513">
        <f t="shared" si="16"/>
        <v>0.54816299999999996</v>
      </c>
      <c r="Q77" s="506"/>
      <c r="R77" s="1455" t="s">
        <v>1447</v>
      </c>
      <c r="S77" s="1455">
        <v>2.0430000000000001E-3</v>
      </c>
      <c r="T77" s="1455">
        <v>3.6110000000000001E-3</v>
      </c>
      <c r="U77" s="1455">
        <v>2.0600000000000002E-3</v>
      </c>
      <c r="V77" s="1455">
        <v>2.6499999999999999E-4</v>
      </c>
      <c r="W77" s="1455">
        <v>0</v>
      </c>
      <c r="X77" s="1455">
        <v>0</v>
      </c>
      <c r="Y77" s="1455">
        <v>9.1989999999999988E-3</v>
      </c>
      <c r="Z77" s="1455">
        <v>1.4609999999999998E-3</v>
      </c>
      <c r="AA77" s="1455">
        <v>0</v>
      </c>
      <c r="AB77" s="1455">
        <v>6.8560000000000001E-3</v>
      </c>
      <c r="AC77" s="1455">
        <v>3.6899999999999997E-4</v>
      </c>
      <c r="AD77" s="1455">
        <v>0.52229899999999996</v>
      </c>
      <c r="AE77" s="1455">
        <v>0.54816299999999996</v>
      </c>
      <c r="AF77" s="1625"/>
    </row>
    <row r="78" spans="1:32" s="90" customFormat="1" ht="20.25" customHeight="1" thickBot="1" x14ac:dyDescent="0.3">
      <c r="A78" s="507"/>
      <c r="B78" s="511">
        <f t="shared" si="17"/>
        <v>74</v>
      </c>
      <c r="C78" s="775" t="str">
        <f t="shared" si="18"/>
        <v>Volcan Compañia Minera S.A.A.</v>
      </c>
      <c r="D78" s="512">
        <f t="shared" si="19"/>
        <v>0</v>
      </c>
      <c r="E78" s="512">
        <f t="shared" si="20"/>
        <v>0</v>
      </c>
      <c r="F78" s="512">
        <f t="shared" si="21"/>
        <v>0</v>
      </c>
      <c r="G78" s="512">
        <f t="shared" si="22"/>
        <v>0</v>
      </c>
      <c r="H78" s="512">
        <f t="shared" si="23"/>
        <v>0</v>
      </c>
      <c r="I78" s="512">
        <f t="shared" si="24"/>
        <v>0</v>
      </c>
      <c r="J78" s="512">
        <f t="shared" si="25"/>
        <v>0</v>
      </c>
      <c r="K78" s="512">
        <f t="shared" si="26"/>
        <v>0</v>
      </c>
      <c r="L78" s="512">
        <f t="shared" si="27"/>
        <v>0</v>
      </c>
      <c r="M78" s="512">
        <f t="shared" si="28"/>
        <v>0</v>
      </c>
      <c r="N78" s="512">
        <f t="shared" si="29"/>
        <v>0</v>
      </c>
      <c r="O78" s="512">
        <f t="shared" si="30"/>
        <v>0</v>
      </c>
      <c r="P78" s="513">
        <f t="shared" si="16"/>
        <v>0</v>
      </c>
      <c r="Q78" s="506"/>
      <c r="R78" s="1455" t="s">
        <v>1420</v>
      </c>
      <c r="S78" s="1455">
        <v>0</v>
      </c>
      <c r="T78" s="1455">
        <v>0</v>
      </c>
      <c r="U78" s="1455">
        <v>0</v>
      </c>
      <c r="V78" s="1455">
        <v>0</v>
      </c>
      <c r="W78" s="1455">
        <v>0</v>
      </c>
      <c r="X78" s="1455">
        <v>0</v>
      </c>
      <c r="Y78" s="1455">
        <v>0</v>
      </c>
      <c r="Z78" s="1455">
        <v>0</v>
      </c>
      <c r="AA78" s="1455">
        <v>0</v>
      </c>
      <c r="AB78" s="1455">
        <v>0</v>
      </c>
      <c r="AC78" s="1455">
        <v>0</v>
      </c>
      <c r="AD78" s="1455">
        <v>0</v>
      </c>
      <c r="AE78" s="1455">
        <v>0</v>
      </c>
      <c r="AF78" s="1625"/>
    </row>
    <row r="79" spans="1:32" s="90" customFormat="1" ht="20.25" customHeight="1" thickTop="1" x14ac:dyDescent="0.25">
      <c r="A79" s="507"/>
      <c r="B79" s="91" t="s">
        <v>376</v>
      </c>
      <c r="C79" s="92"/>
      <c r="D79" s="93">
        <f>SUM(D5:D78)</f>
        <v>204.94996396608946</v>
      </c>
      <c r="E79" s="93">
        <f t="shared" ref="E79:O79" si="31">SUM(E5:E78)</f>
        <v>189.77149674123339</v>
      </c>
      <c r="F79" s="93">
        <f t="shared" si="31"/>
        <v>148.16583271668097</v>
      </c>
      <c r="G79" s="93">
        <f t="shared" si="31"/>
        <v>127.83613699214952</v>
      </c>
      <c r="H79" s="93">
        <f t="shared" si="31"/>
        <v>123.12995918722658</v>
      </c>
      <c r="I79" s="93">
        <f t="shared" si="31"/>
        <v>119.90679126749141</v>
      </c>
      <c r="J79" s="93">
        <f t="shared" si="31"/>
        <v>132.86220095856336</v>
      </c>
      <c r="K79" s="93">
        <f t="shared" si="31"/>
        <v>127.19127018340512</v>
      </c>
      <c r="L79" s="93">
        <f t="shared" si="31"/>
        <v>127.26792144856671</v>
      </c>
      <c r="M79" s="93">
        <f t="shared" si="31"/>
        <v>135.3970405768772</v>
      </c>
      <c r="N79" s="93">
        <f t="shared" si="31"/>
        <v>128.9202055554525</v>
      </c>
      <c r="O79" s="93">
        <f t="shared" si="31"/>
        <v>156.29274670442155</v>
      </c>
      <c r="P79" s="822">
        <f>SUM(P5:P78)</f>
        <v>1721.6915662981578</v>
      </c>
      <c r="Q79" s="506"/>
      <c r="R79" s="1455" t="s">
        <v>389</v>
      </c>
      <c r="S79" s="1455">
        <v>204.94996396608946</v>
      </c>
      <c r="T79" s="1455">
        <v>189.77149674123339</v>
      </c>
      <c r="U79" s="1455">
        <v>148.16583271668097</v>
      </c>
      <c r="V79" s="1455">
        <v>127.83613699214952</v>
      </c>
      <c r="W79" s="1455">
        <v>123.12995918722658</v>
      </c>
      <c r="X79" s="1455">
        <v>119.90679126749141</v>
      </c>
      <c r="Y79" s="1455">
        <v>132.86220095856336</v>
      </c>
      <c r="Z79" s="1455">
        <v>127.19127018340512</v>
      </c>
      <c r="AA79" s="1455">
        <v>127.26792144856671</v>
      </c>
      <c r="AB79" s="1455">
        <v>135.3970405768772</v>
      </c>
      <c r="AC79" s="1455">
        <v>128.9202055554525</v>
      </c>
      <c r="AD79" s="1455">
        <v>156.29274670442155</v>
      </c>
      <c r="AE79" s="1455">
        <v>1721.6915662981578</v>
      </c>
      <c r="AF79" s="1625"/>
    </row>
    <row r="80" spans="1:32" s="90" customFormat="1" ht="20.25" customHeight="1" x14ac:dyDescent="0.25">
      <c r="A80" s="507"/>
      <c r="B80" s="28" t="s">
        <v>1712</v>
      </c>
      <c r="C80" s="755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112"/>
      <c r="Q80" s="506"/>
      <c r="R80" s="1625"/>
      <c r="S80" s="1625"/>
      <c r="T80" s="1625"/>
      <c r="U80" s="1625"/>
      <c r="V80" s="1625"/>
      <c r="W80" s="1625"/>
      <c r="X80" s="1625"/>
      <c r="Y80" s="1625"/>
      <c r="Z80" s="1625"/>
      <c r="AA80" s="1625"/>
      <c r="AB80" s="1625"/>
      <c r="AC80" s="1625"/>
      <c r="AD80" s="1625"/>
      <c r="AE80" s="1625"/>
      <c r="AF80" s="1625"/>
    </row>
    <row r="81" spans="1:32" s="4" customFormat="1" ht="20.25" customHeight="1" x14ac:dyDescent="0.25">
      <c r="A81" s="17"/>
      <c r="B81" s="205"/>
      <c r="C81" s="365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12"/>
      <c r="Q81" s="66"/>
      <c r="R81" s="1456"/>
      <c r="S81" s="1456"/>
      <c r="T81" s="1456"/>
      <c r="U81" s="1456"/>
      <c r="V81" s="1456"/>
      <c r="W81" s="1456"/>
      <c r="X81" s="1456"/>
      <c r="Y81" s="1456"/>
      <c r="Z81" s="1456"/>
      <c r="AA81" s="1456"/>
      <c r="AB81" s="1456"/>
      <c r="AC81" s="1456"/>
      <c r="AD81" s="1456"/>
      <c r="AE81" s="1456"/>
      <c r="AF81" s="1456"/>
    </row>
    <row r="82" spans="1:32" s="4" customFormat="1" ht="28.5" customHeight="1" x14ac:dyDescent="0.25">
      <c r="A82" s="17"/>
      <c r="B82" s="205"/>
      <c r="C82" s="365"/>
      <c r="D82" s="17"/>
      <c r="E82" s="17"/>
      <c r="F82" s="17"/>
      <c r="G82" s="17"/>
      <c r="H82" s="17"/>
      <c r="I82" s="17"/>
      <c r="J82" s="50"/>
      <c r="K82" s="17"/>
      <c r="L82" s="17"/>
      <c r="M82" s="17"/>
      <c r="N82" s="50"/>
      <c r="O82" s="50"/>
      <c r="P82" s="112"/>
      <c r="Q82" s="17"/>
      <c r="R82" s="1456"/>
      <c r="S82" s="1456"/>
      <c r="T82" s="1456"/>
      <c r="U82" s="1456"/>
      <c r="V82" s="1456"/>
      <c r="W82" s="1456"/>
      <c r="X82" s="1456"/>
      <c r="Y82" s="1456"/>
      <c r="Z82" s="1456"/>
      <c r="AA82" s="1456"/>
      <c r="AB82" s="1456"/>
      <c r="AC82" s="1456"/>
      <c r="AD82" s="1456"/>
      <c r="AE82" s="1456"/>
      <c r="AF82" s="1456"/>
    </row>
    <row r="83" spans="1:32" s="4" customFormat="1" x14ac:dyDescent="0.25">
      <c r="A83" s="17"/>
      <c r="B83" s="205"/>
      <c r="C83" s="921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94"/>
      <c r="Q83" s="17"/>
      <c r="R83" s="1455"/>
      <c r="S83" s="1455"/>
      <c r="T83" s="1455"/>
      <c r="U83" s="1455"/>
      <c r="V83" s="1455"/>
      <c r="W83" s="1455"/>
      <c r="X83" s="1455"/>
      <c r="Y83" s="1455"/>
      <c r="Z83" s="1455"/>
      <c r="AA83" s="1455"/>
      <c r="AB83" s="1455"/>
      <c r="AC83" s="1455"/>
      <c r="AD83" s="1455"/>
      <c r="AE83" s="1455"/>
      <c r="AF83" s="1456"/>
    </row>
    <row r="84" spans="1:32" s="4" customFormat="1" x14ac:dyDescent="0.25">
      <c r="A84" s="17"/>
      <c r="Q84" s="17"/>
      <c r="R84" s="1455"/>
      <c r="S84" s="1455"/>
      <c r="T84" s="1455"/>
      <c r="U84" s="1455"/>
      <c r="V84" s="1455"/>
      <c r="W84" s="1455"/>
      <c r="X84" s="1455"/>
      <c r="Y84" s="1455"/>
      <c r="Z84" s="1455"/>
      <c r="AA84" s="1455"/>
      <c r="AB84" s="1455"/>
      <c r="AC84" s="1455"/>
      <c r="AD84" s="1455"/>
      <c r="AE84" s="1455"/>
      <c r="AF84" s="1456"/>
    </row>
    <row r="85" spans="1:32" s="4" customFormat="1" x14ac:dyDescent="0.25">
      <c r="A85" s="17"/>
      <c r="Q85" s="17"/>
      <c r="R85" s="1455"/>
      <c r="S85" s="1455"/>
      <c r="T85" s="1455"/>
      <c r="U85" s="1455"/>
      <c r="V85" s="1455"/>
      <c r="W85" s="1455"/>
      <c r="X85" s="1455"/>
      <c r="Y85" s="1455"/>
      <c r="Z85" s="1455"/>
      <c r="AA85" s="1455"/>
      <c r="AB85" s="1455"/>
      <c r="AC85" s="1455"/>
      <c r="AD85" s="1455"/>
      <c r="AE85" s="1455"/>
      <c r="AF85" s="1456"/>
    </row>
    <row r="86" spans="1:32" s="4" customFormat="1" ht="17.25" customHeight="1" x14ac:dyDescent="0.25">
      <c r="A86" s="17"/>
      <c r="Q86" s="17"/>
      <c r="R86" s="1455"/>
      <c r="S86" s="1455"/>
      <c r="T86" s="1455"/>
      <c r="U86" s="1455"/>
      <c r="V86" s="1455"/>
      <c r="W86" s="1455"/>
      <c r="X86" s="1455"/>
      <c r="Y86" s="1455"/>
      <c r="Z86" s="1455"/>
      <c r="AA86" s="1455"/>
      <c r="AB86" s="1455"/>
      <c r="AC86" s="1455"/>
      <c r="AD86" s="1455"/>
      <c r="AE86" s="1455"/>
      <c r="AF86" s="1456"/>
    </row>
    <row r="87" spans="1:32" ht="17.25" customHeight="1" x14ac:dyDescent="0.25"/>
    <row r="88" spans="1:32" x14ac:dyDescent="0.25">
      <c r="AF88" s="1626"/>
    </row>
  </sheetData>
  <pageMargins left="0.78740157480314965" right="0.59055118110236227" top="0.59055118110236227" bottom="0.59055118110236227" header="0" footer="0"/>
  <pageSetup paperSize="9" scale="52" fitToHeight="9" orientation="landscape" r:id="rId1"/>
  <headerFooter alignWithMargins="0"/>
  <rowBreaks count="1" manualBreakCount="1">
    <brk id="51" max="15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>
    <pageSetUpPr fitToPage="1"/>
  </sheetPr>
  <dimension ref="A1:AD70"/>
  <sheetViews>
    <sheetView view="pageBreakPreview" zoomScale="70" zoomScaleNormal="55" zoomScaleSheetLayoutView="70" zoomScalePageLayoutView="40" workbookViewId="0">
      <selection activeCell="H60" sqref="H60"/>
    </sheetView>
  </sheetViews>
  <sheetFormatPr baseColWidth="10" defaultRowHeight="15" x14ac:dyDescent="0.25"/>
  <cols>
    <col min="1" max="14" width="20.28515625" customWidth="1"/>
    <col min="15" max="15" width="5.140625" customWidth="1"/>
    <col min="16" max="16" width="30.7109375" style="1455" bestFit="1" customWidth="1"/>
    <col min="17" max="17" width="30.28515625" style="1455" bestFit="1" customWidth="1"/>
    <col min="18" max="20" width="8.28515625" style="1455" bestFit="1" customWidth="1"/>
    <col min="21" max="21" width="7.7109375" style="1455" bestFit="1" customWidth="1"/>
    <col min="22" max="22" width="8.28515625" style="1455" bestFit="1" customWidth="1"/>
    <col min="23" max="23" width="7.7109375" style="1455" bestFit="1" customWidth="1"/>
    <col min="24" max="25" width="8.28515625" style="1455" bestFit="1" customWidth="1"/>
    <col min="26" max="26" width="7.7109375" style="1455" bestFit="1" customWidth="1"/>
    <col min="27" max="28" width="8.28515625" style="1455" bestFit="1" customWidth="1"/>
    <col min="29" max="29" width="16.42578125" style="1455" bestFit="1" customWidth="1"/>
    <col min="30" max="30" width="11.42578125" style="1455"/>
  </cols>
  <sheetData>
    <row r="1" spans="1:30" s="4" customFormat="1" ht="12.75" x14ac:dyDescent="0.2">
      <c r="A1" s="66"/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66"/>
      <c r="O1" s="66"/>
      <c r="P1" s="1610"/>
      <c r="Q1" s="1510"/>
      <c r="R1" s="1510"/>
      <c r="S1" s="1510"/>
      <c r="T1" s="1510"/>
      <c r="U1" s="1510"/>
      <c r="V1" s="1510"/>
      <c r="W1" s="1510"/>
      <c r="X1" s="1510"/>
      <c r="Y1" s="1510"/>
      <c r="Z1" s="1611"/>
      <c r="AA1" s="1611"/>
      <c r="AB1" s="1611"/>
      <c r="AC1" s="1611"/>
      <c r="AD1" s="1456"/>
    </row>
    <row r="2" spans="1:30" s="4" customFormat="1" ht="12.75" x14ac:dyDescent="0.2">
      <c r="A2" s="66"/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66"/>
      <c r="O2" s="66"/>
      <c r="P2" s="1610"/>
      <c r="Q2" s="1510"/>
      <c r="R2" s="1510"/>
      <c r="S2" s="1510"/>
      <c r="T2" s="1510"/>
      <c r="U2" s="1510"/>
      <c r="V2" s="1510"/>
      <c r="W2" s="1510"/>
      <c r="X2" s="1510"/>
      <c r="Y2" s="1510"/>
      <c r="Z2" s="1611"/>
      <c r="AA2" s="1611"/>
      <c r="AB2" s="1611"/>
      <c r="AC2" s="1611"/>
      <c r="AD2" s="1456"/>
    </row>
    <row r="3" spans="1:30" s="4" customFormat="1" ht="12.75" x14ac:dyDescent="0.2">
      <c r="A3" s="66"/>
      <c r="B3" s="83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66"/>
      <c r="O3" s="66"/>
      <c r="P3" s="1610"/>
      <c r="Q3" s="1510"/>
      <c r="R3" s="1510"/>
      <c r="S3" s="1510"/>
      <c r="T3" s="1510"/>
      <c r="U3" s="1510"/>
      <c r="V3" s="1510"/>
      <c r="W3" s="1510"/>
      <c r="X3" s="1510"/>
      <c r="Y3" s="1510"/>
      <c r="Z3" s="1611"/>
      <c r="AA3" s="1611"/>
      <c r="AB3" s="1611"/>
      <c r="AC3" s="1611"/>
      <c r="AD3" s="1456"/>
    </row>
    <row r="4" spans="1:30" s="4" customFormat="1" ht="12.75" x14ac:dyDescent="0.2">
      <c r="A4" s="66"/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66"/>
      <c r="O4" s="66"/>
      <c r="P4" s="1610"/>
      <c r="Q4" s="1510"/>
      <c r="R4" s="1510"/>
      <c r="S4" s="1510"/>
      <c r="T4" s="1510"/>
      <c r="U4" s="1510"/>
      <c r="V4" s="1510"/>
      <c r="W4" s="1510"/>
      <c r="X4" s="1510"/>
      <c r="Y4" s="1510"/>
      <c r="Z4" s="1611"/>
      <c r="AA4" s="1611"/>
      <c r="AB4" s="1611"/>
      <c r="AC4" s="1611"/>
      <c r="AD4" s="1456"/>
    </row>
    <row r="5" spans="1:30" s="4" customFormat="1" ht="12.75" x14ac:dyDescent="0.2">
      <c r="A5" s="66"/>
      <c r="B5" s="83"/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66"/>
      <c r="O5" s="66"/>
      <c r="P5" s="1610"/>
      <c r="Q5" s="1510"/>
      <c r="R5" s="1510"/>
      <c r="S5" s="1510"/>
      <c r="T5" s="1510"/>
      <c r="U5" s="1510"/>
      <c r="V5" s="1510"/>
      <c r="W5" s="1510"/>
      <c r="X5" s="1510"/>
      <c r="Y5" s="1510"/>
      <c r="Z5" s="1611"/>
      <c r="AA5" s="1611"/>
      <c r="AB5" s="1611"/>
      <c r="AC5" s="1611"/>
      <c r="AD5" s="1456"/>
    </row>
    <row r="6" spans="1:30" s="4" customFormat="1" ht="12.75" x14ac:dyDescent="0.2">
      <c r="A6" s="66"/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66"/>
      <c r="O6" s="66"/>
      <c r="P6" s="1610"/>
      <c r="Q6" s="1510"/>
      <c r="R6" s="1510"/>
      <c r="S6" s="1510"/>
      <c r="T6" s="1510"/>
      <c r="U6" s="1510"/>
      <c r="V6" s="1510"/>
      <c r="W6" s="1510"/>
      <c r="X6" s="1510"/>
      <c r="Y6" s="1510"/>
      <c r="Z6" s="1611"/>
      <c r="AA6" s="1611"/>
      <c r="AB6" s="1611"/>
      <c r="AC6" s="1611"/>
      <c r="AD6" s="1456"/>
    </row>
    <row r="7" spans="1:30" s="4" customFormat="1" ht="12.75" x14ac:dyDescent="0.2">
      <c r="A7" s="66"/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66"/>
      <c r="O7" s="66"/>
      <c r="P7" s="1610"/>
      <c r="Q7" s="1510"/>
      <c r="R7" s="1510"/>
      <c r="S7" s="1510"/>
      <c r="T7" s="1510"/>
      <c r="U7" s="1510"/>
      <c r="V7" s="1510"/>
      <c r="W7" s="1510"/>
      <c r="X7" s="1510"/>
      <c r="Y7" s="1510"/>
      <c r="Z7" s="1611"/>
      <c r="AA7" s="1611"/>
      <c r="AB7" s="1611"/>
      <c r="AC7" s="1611"/>
      <c r="AD7" s="1456"/>
    </row>
    <row r="8" spans="1:30" s="4" customFormat="1" ht="12.75" x14ac:dyDescent="0.2">
      <c r="A8" s="66"/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66"/>
      <c r="O8" s="66"/>
      <c r="P8" s="1610"/>
      <c r="Q8" s="1510"/>
      <c r="R8" s="1510"/>
      <c r="S8" s="1510"/>
      <c r="T8" s="1510"/>
      <c r="U8" s="1510"/>
      <c r="V8" s="1510"/>
      <c r="W8" s="1510"/>
      <c r="X8" s="1510"/>
      <c r="Y8" s="1510"/>
      <c r="Z8" s="1611"/>
      <c r="AA8" s="1611"/>
      <c r="AB8" s="1611"/>
      <c r="AC8" s="1611"/>
      <c r="AD8" s="1456"/>
    </row>
    <row r="9" spans="1:30" s="4" customFormat="1" ht="12.75" x14ac:dyDescent="0.2">
      <c r="A9" s="66"/>
      <c r="B9" s="83"/>
      <c r="C9" s="83"/>
      <c r="D9" s="83"/>
      <c r="E9" s="83"/>
      <c r="F9" s="83"/>
      <c r="G9" s="83"/>
      <c r="H9" s="83"/>
      <c r="I9" s="83"/>
      <c r="J9" s="83"/>
      <c r="K9" s="83"/>
      <c r="L9" s="83"/>
      <c r="M9" s="83"/>
      <c r="N9" s="66"/>
      <c r="O9" s="66"/>
      <c r="P9" s="1610"/>
      <c r="Q9" s="1510"/>
      <c r="R9" s="1510"/>
      <c r="S9" s="1510"/>
      <c r="T9" s="1510"/>
      <c r="U9" s="1510"/>
      <c r="V9" s="1510"/>
      <c r="W9" s="1510"/>
      <c r="X9" s="1510"/>
      <c r="Y9" s="1510"/>
      <c r="Z9" s="1611"/>
      <c r="AA9" s="1611"/>
      <c r="AB9" s="1611"/>
      <c r="AC9" s="1611"/>
      <c r="AD9" s="1456"/>
    </row>
    <row r="10" spans="1:30" s="4" customFormat="1" ht="12.75" x14ac:dyDescent="0.2">
      <c r="A10" s="66"/>
      <c r="B10" s="83"/>
      <c r="C10" s="83"/>
      <c r="D10" s="83"/>
      <c r="E10" s="83"/>
      <c r="F10" s="83"/>
      <c r="G10" s="83"/>
      <c r="H10" s="83"/>
      <c r="I10" s="83"/>
      <c r="J10" s="83"/>
      <c r="K10" s="83"/>
      <c r="L10" s="83"/>
      <c r="M10" s="83"/>
      <c r="N10" s="66"/>
      <c r="O10" s="66"/>
      <c r="P10" s="1610"/>
      <c r="Q10" s="1510"/>
      <c r="R10" s="1510"/>
      <c r="S10" s="1510"/>
      <c r="T10" s="1510"/>
      <c r="U10" s="1510"/>
      <c r="V10" s="1510"/>
      <c r="W10" s="1510"/>
      <c r="X10" s="1510"/>
      <c r="Y10" s="1510"/>
      <c r="Z10" s="1611"/>
      <c r="AA10" s="1611"/>
      <c r="AB10" s="1611"/>
      <c r="AC10" s="1611"/>
      <c r="AD10" s="1456"/>
    </row>
    <row r="11" spans="1:30" s="4" customFormat="1" ht="12.75" x14ac:dyDescent="0.2">
      <c r="A11" s="66"/>
      <c r="B11" s="83"/>
      <c r="C11" s="83"/>
      <c r="D11" s="83"/>
      <c r="E11" s="83"/>
      <c r="F11" s="83"/>
      <c r="G11" s="83"/>
      <c r="H11" s="83"/>
      <c r="I11" s="83"/>
      <c r="J11" s="83"/>
      <c r="K11" s="83"/>
      <c r="L11" s="83"/>
      <c r="M11" s="83"/>
      <c r="N11" s="66"/>
      <c r="O11" s="66"/>
      <c r="P11" s="1610"/>
      <c r="Q11" s="1510"/>
      <c r="R11" s="1510"/>
      <c r="S11" s="1510"/>
      <c r="T11" s="1510"/>
      <c r="U11" s="1510"/>
      <c r="V11" s="1510"/>
      <c r="W11" s="1510"/>
      <c r="X11" s="1510"/>
      <c r="Y11" s="1510"/>
      <c r="Z11" s="1611"/>
      <c r="AA11" s="1611"/>
      <c r="AB11" s="1611"/>
      <c r="AC11" s="1611"/>
      <c r="AD11" s="1456"/>
    </row>
    <row r="12" spans="1:30" s="4" customFormat="1" ht="12.75" x14ac:dyDescent="0.2">
      <c r="A12" s="66"/>
      <c r="B12" s="83"/>
      <c r="C12" s="83"/>
      <c r="D12" s="83"/>
      <c r="E12" s="83"/>
      <c r="F12" s="83"/>
      <c r="G12" s="83"/>
      <c r="H12" s="83"/>
      <c r="I12" s="83"/>
      <c r="J12" s="83"/>
      <c r="K12" s="83"/>
      <c r="L12" s="83"/>
      <c r="M12" s="83"/>
      <c r="N12" s="66"/>
      <c r="O12" s="66"/>
      <c r="P12" s="1610"/>
      <c r="Q12" s="1510"/>
      <c r="R12" s="1510"/>
      <c r="S12" s="1510"/>
      <c r="T12" s="1510"/>
      <c r="U12" s="1510"/>
      <c r="V12" s="1510"/>
      <c r="W12" s="1510"/>
      <c r="X12" s="1510"/>
      <c r="Y12" s="1510"/>
      <c r="Z12" s="1611"/>
      <c r="AA12" s="1611"/>
      <c r="AB12" s="1611"/>
      <c r="AC12" s="1611"/>
      <c r="AD12" s="1456"/>
    </row>
    <row r="13" spans="1:30" s="4" customFormat="1" ht="12.75" x14ac:dyDescent="0.2">
      <c r="A13" s="66"/>
      <c r="B13" s="83"/>
      <c r="C13" s="83"/>
      <c r="D13" s="83"/>
      <c r="E13" s="83"/>
      <c r="F13" s="83"/>
      <c r="G13" s="83"/>
      <c r="H13" s="83"/>
      <c r="I13" s="83"/>
      <c r="J13" s="83"/>
      <c r="K13" s="83"/>
      <c r="L13" s="83"/>
      <c r="M13" s="83"/>
      <c r="N13" s="66"/>
      <c r="O13" s="66"/>
      <c r="P13" s="1610"/>
      <c r="Q13" s="1510"/>
      <c r="R13" s="1510"/>
      <c r="S13" s="1510"/>
      <c r="T13" s="1510"/>
      <c r="U13" s="1510"/>
      <c r="V13" s="1510"/>
      <c r="W13" s="1510"/>
      <c r="X13" s="1510"/>
      <c r="Y13" s="1510"/>
      <c r="Z13" s="1611"/>
      <c r="AA13" s="1611"/>
      <c r="AB13" s="1611"/>
      <c r="AC13" s="1611"/>
      <c r="AD13" s="1456"/>
    </row>
    <row r="14" spans="1:30" s="4" customFormat="1" ht="12.75" x14ac:dyDescent="0.2">
      <c r="A14" s="66"/>
      <c r="B14" s="83"/>
      <c r="C14" s="83"/>
      <c r="D14" s="83"/>
      <c r="E14" s="83"/>
      <c r="F14" s="83"/>
      <c r="G14" s="83"/>
      <c r="H14" s="83"/>
      <c r="I14" s="83"/>
      <c r="J14" s="83"/>
      <c r="K14" s="83"/>
      <c r="L14" s="83"/>
      <c r="M14" s="83"/>
      <c r="N14" s="66"/>
      <c r="O14" s="66"/>
      <c r="P14" s="1610"/>
      <c r="Q14" s="1510"/>
      <c r="R14" s="1510"/>
      <c r="S14" s="1510"/>
      <c r="T14" s="1510"/>
      <c r="U14" s="1510"/>
      <c r="V14" s="1510"/>
      <c r="W14" s="1510"/>
      <c r="X14" s="1510"/>
      <c r="Y14" s="1510"/>
      <c r="Z14" s="1611"/>
      <c r="AA14" s="1611"/>
      <c r="AB14" s="1611"/>
      <c r="AC14" s="1611"/>
      <c r="AD14" s="1456"/>
    </row>
    <row r="15" spans="1:30" s="4" customFormat="1" ht="12.75" x14ac:dyDescent="0.2">
      <c r="A15" s="66"/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66"/>
      <c r="O15" s="66"/>
      <c r="P15" s="1610"/>
      <c r="Q15" s="1510"/>
      <c r="R15" s="1510"/>
      <c r="S15" s="1510"/>
      <c r="T15" s="1510"/>
      <c r="U15" s="1510"/>
      <c r="V15" s="1510"/>
      <c r="W15" s="1510"/>
      <c r="X15" s="1510"/>
      <c r="Y15" s="1510"/>
      <c r="Z15" s="1611"/>
      <c r="AA15" s="1611"/>
      <c r="AB15" s="1611"/>
      <c r="AC15" s="1611"/>
      <c r="AD15" s="1456"/>
    </row>
    <row r="16" spans="1:30" s="4" customFormat="1" x14ac:dyDescent="0.25">
      <c r="A16" s="66"/>
      <c r="B16" s="83"/>
      <c r="C16" s="83"/>
      <c r="D16" s="83"/>
      <c r="E16" s="83"/>
      <c r="F16" s="83"/>
      <c r="G16" s="83"/>
      <c r="H16" s="83"/>
      <c r="I16" s="83"/>
      <c r="J16" s="83"/>
      <c r="K16" s="83"/>
      <c r="L16" s="83"/>
      <c r="M16" s="83"/>
      <c r="N16" s="66"/>
      <c r="O16" s="66"/>
      <c r="P16" s="1455"/>
      <c r="Q16" s="1455"/>
      <c r="R16" s="1455"/>
      <c r="S16" s="1455"/>
      <c r="T16" s="1455"/>
      <c r="U16" s="1455"/>
      <c r="V16" s="1455"/>
      <c r="W16" s="1455"/>
      <c r="X16" s="1455"/>
      <c r="Y16" s="1455"/>
      <c r="Z16" s="1455"/>
      <c r="AA16" s="1455"/>
      <c r="AB16" s="1455"/>
      <c r="AC16" s="1455"/>
      <c r="AD16" s="1456"/>
    </row>
    <row r="17" spans="1:30" s="4" customFormat="1" x14ac:dyDescent="0.25">
      <c r="A17" s="66"/>
      <c r="B17" s="83"/>
      <c r="C17" s="83"/>
      <c r="D17" s="83"/>
      <c r="E17" s="83"/>
      <c r="F17" s="83"/>
      <c r="G17" s="83"/>
      <c r="H17" s="83"/>
      <c r="I17" s="83"/>
      <c r="J17" s="83"/>
      <c r="K17" s="83"/>
      <c r="L17" s="83"/>
      <c r="M17" s="83"/>
      <c r="N17" s="66"/>
      <c r="O17" s="66"/>
      <c r="P17" s="1455"/>
      <c r="Q17" s="1455"/>
      <c r="R17" s="1455"/>
      <c r="S17" s="1455"/>
      <c r="T17" s="1455"/>
      <c r="U17" s="1455"/>
      <c r="V17" s="1455"/>
      <c r="W17" s="1455"/>
      <c r="X17" s="1455"/>
      <c r="Y17" s="1455"/>
      <c r="Z17" s="1455"/>
      <c r="AA17" s="1455"/>
      <c r="AB17" s="1455"/>
      <c r="AC17" s="1455"/>
      <c r="AD17" s="1456"/>
    </row>
    <row r="18" spans="1:30" s="4" customFormat="1" x14ac:dyDescent="0.25">
      <c r="A18" s="66"/>
      <c r="B18" s="83"/>
      <c r="C18" s="83"/>
      <c r="D18" s="83"/>
      <c r="E18" s="83"/>
      <c r="F18" s="83"/>
      <c r="G18" s="83"/>
      <c r="H18" s="83"/>
      <c r="I18" s="83"/>
      <c r="J18" s="83"/>
      <c r="K18" s="83"/>
      <c r="L18" s="83"/>
      <c r="M18" s="83"/>
      <c r="N18" s="66"/>
      <c r="O18" s="66"/>
      <c r="P18" s="1455"/>
      <c r="Q18" s="1455"/>
      <c r="R18" s="1455"/>
      <c r="S18" s="1455"/>
      <c r="T18" s="1455"/>
      <c r="U18" s="1455"/>
      <c r="V18" s="1455"/>
      <c r="W18" s="1455"/>
      <c r="X18" s="1455"/>
      <c r="Y18" s="1455"/>
      <c r="Z18" s="1455"/>
      <c r="AA18" s="1455"/>
      <c r="AB18" s="1455"/>
      <c r="AC18" s="1455"/>
      <c r="AD18" s="1456"/>
    </row>
    <row r="19" spans="1:30" s="4" customFormat="1" x14ac:dyDescent="0.25">
      <c r="A19" s="66"/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66"/>
      <c r="O19" s="66"/>
      <c r="P19" s="1455"/>
      <c r="Q19" s="1455"/>
      <c r="R19" s="1455"/>
      <c r="S19" s="1455"/>
      <c r="T19" s="1455"/>
      <c r="U19" s="1455"/>
      <c r="V19" s="1455"/>
      <c r="W19" s="1455"/>
      <c r="X19" s="1455"/>
      <c r="Y19" s="1455"/>
      <c r="Z19" s="1455"/>
      <c r="AA19" s="1455"/>
      <c r="AB19" s="1455"/>
      <c r="AC19" s="1455"/>
      <c r="AD19" s="1456"/>
    </row>
    <row r="20" spans="1:30" s="4" customFormat="1" x14ac:dyDescent="0.25">
      <c r="A20" s="66"/>
      <c r="B20" s="83"/>
      <c r="C20" s="83"/>
      <c r="D20" s="83"/>
      <c r="E20" s="83"/>
      <c r="F20" s="83"/>
      <c r="G20" s="83"/>
      <c r="H20" s="83"/>
      <c r="I20" s="83"/>
      <c r="J20" s="83"/>
      <c r="K20" s="83"/>
      <c r="L20" s="83"/>
      <c r="M20" s="83"/>
      <c r="N20" s="66"/>
      <c r="O20" s="66"/>
      <c r="P20" s="1455"/>
      <c r="Q20" s="1455"/>
      <c r="R20" s="1455"/>
      <c r="S20" s="1455"/>
      <c r="T20" s="1455"/>
      <c r="U20" s="1455"/>
      <c r="V20" s="1455"/>
      <c r="W20" s="1455"/>
      <c r="X20" s="1455"/>
      <c r="Y20" s="1455"/>
      <c r="Z20" s="1455"/>
      <c r="AA20" s="1455"/>
      <c r="AB20" s="1455"/>
      <c r="AC20" s="1455"/>
      <c r="AD20" s="1456"/>
    </row>
    <row r="21" spans="1:30" s="4" customFormat="1" x14ac:dyDescent="0.25">
      <c r="A21" s="17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66"/>
      <c r="P21" s="1455"/>
      <c r="Q21" s="1455"/>
      <c r="R21" s="1455"/>
      <c r="S21" s="1455"/>
      <c r="T21" s="1455"/>
      <c r="U21" s="1455"/>
      <c r="V21" s="1455"/>
      <c r="W21" s="1455"/>
      <c r="X21" s="1455"/>
      <c r="Y21" s="1455"/>
      <c r="Z21" s="1455"/>
      <c r="AA21" s="1455"/>
      <c r="AB21" s="1455"/>
      <c r="AC21" s="1455"/>
      <c r="AD21" s="1456"/>
    </row>
    <row r="22" spans="1:30" s="4" customFormat="1" x14ac:dyDescent="0.25">
      <c r="A22" s="17"/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66"/>
      <c r="P22" s="1455"/>
      <c r="Q22" s="1455"/>
      <c r="R22" s="1455"/>
      <c r="S22" s="1455"/>
      <c r="T22" s="1455"/>
      <c r="U22" s="1455"/>
      <c r="V22" s="1455"/>
      <c r="W22" s="1455"/>
      <c r="X22" s="1455"/>
      <c r="Y22" s="1455"/>
      <c r="Z22" s="1455"/>
      <c r="AA22" s="1455"/>
      <c r="AB22" s="1455"/>
      <c r="AC22" s="1455"/>
      <c r="AD22" s="1456"/>
    </row>
    <row r="23" spans="1:30" s="4" customFormat="1" x14ac:dyDescent="0.25">
      <c r="A23" s="17"/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66"/>
      <c r="P23" s="1455"/>
      <c r="Q23" s="1455"/>
      <c r="R23" s="1455"/>
      <c r="S23" s="1455"/>
      <c r="T23" s="1455"/>
      <c r="U23" s="1455"/>
      <c r="V23" s="1455"/>
      <c r="W23" s="1455"/>
      <c r="X23" s="1455"/>
      <c r="Y23" s="1455"/>
      <c r="Z23" s="1455"/>
      <c r="AA23" s="1455"/>
      <c r="AB23" s="1455"/>
      <c r="AC23" s="1455"/>
      <c r="AD23" s="1456"/>
    </row>
    <row r="24" spans="1:30" s="4" customFormat="1" x14ac:dyDescent="0.25">
      <c r="A24" s="17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66"/>
      <c r="P24" s="1455"/>
      <c r="Q24" s="1455"/>
      <c r="R24" s="1455"/>
      <c r="S24" s="1455"/>
      <c r="T24" s="1455"/>
      <c r="U24" s="1455"/>
      <c r="V24" s="1455"/>
      <c r="W24" s="1455"/>
      <c r="X24" s="1455"/>
      <c r="Y24" s="1455"/>
      <c r="Z24" s="1455"/>
      <c r="AA24" s="1455"/>
      <c r="AB24" s="1455"/>
      <c r="AC24" s="1455"/>
      <c r="AD24" s="1456"/>
    </row>
    <row r="25" spans="1:30" s="4" customFormat="1" x14ac:dyDescent="0.25">
      <c r="A25" s="17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66"/>
      <c r="P25" s="1455"/>
      <c r="Q25" s="1455"/>
      <c r="R25" s="1455"/>
      <c r="S25" s="1455"/>
      <c r="T25" s="1455"/>
      <c r="U25" s="1455"/>
      <c r="V25" s="1455"/>
      <c r="W25" s="1455"/>
      <c r="X25" s="1455"/>
      <c r="Y25" s="1455"/>
      <c r="Z25" s="1455"/>
      <c r="AA25" s="1455"/>
      <c r="AB25" s="1455"/>
      <c r="AC25" s="1455"/>
      <c r="AD25" s="1456"/>
    </row>
    <row r="26" spans="1:30" s="4" customFormat="1" x14ac:dyDescent="0.25">
      <c r="A26" s="17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66"/>
      <c r="P26" s="1455"/>
      <c r="Q26" s="1455"/>
      <c r="R26" s="1455"/>
      <c r="S26" s="1455"/>
      <c r="T26" s="1455"/>
      <c r="U26" s="1455"/>
      <c r="V26" s="1455"/>
      <c r="W26" s="1455"/>
      <c r="X26" s="1455"/>
      <c r="Y26" s="1455"/>
      <c r="Z26" s="1455"/>
      <c r="AA26" s="1455"/>
      <c r="AB26" s="1455"/>
      <c r="AC26" s="1455"/>
      <c r="AD26" s="1456"/>
    </row>
    <row r="27" spans="1:30" s="4" customFormat="1" x14ac:dyDescent="0.25">
      <c r="A27" s="17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66"/>
      <c r="P27" s="1455"/>
      <c r="Q27" s="1455"/>
      <c r="R27" s="1455"/>
      <c r="S27" s="1455"/>
      <c r="T27" s="1455"/>
      <c r="U27" s="1455"/>
      <c r="V27" s="1455"/>
      <c r="W27" s="1455"/>
      <c r="X27" s="1455"/>
      <c r="Y27" s="1455"/>
      <c r="Z27" s="1455"/>
      <c r="AA27" s="1455"/>
      <c r="AB27" s="1455"/>
      <c r="AC27" s="1455"/>
      <c r="AD27" s="1456"/>
    </row>
    <row r="28" spans="1:30" s="4" customFormat="1" x14ac:dyDescent="0.25">
      <c r="A28" s="17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66"/>
      <c r="P28" s="1455"/>
      <c r="Q28" s="1455"/>
      <c r="R28" s="1455"/>
      <c r="S28" s="1455"/>
      <c r="T28" s="1455"/>
      <c r="U28" s="1455"/>
      <c r="V28" s="1455"/>
      <c r="W28" s="1455"/>
      <c r="X28" s="1455"/>
      <c r="Y28" s="1455"/>
      <c r="Z28" s="1455"/>
      <c r="AA28" s="1455"/>
      <c r="AB28" s="1455"/>
      <c r="AC28" s="1455"/>
      <c r="AD28" s="1456"/>
    </row>
    <row r="29" spans="1:30" s="4" customFormat="1" x14ac:dyDescent="0.25">
      <c r="A29" s="17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66"/>
      <c r="P29" s="1455"/>
      <c r="Q29" s="1455"/>
      <c r="R29" s="1455"/>
      <c r="S29" s="1455"/>
      <c r="T29" s="1455"/>
      <c r="U29" s="1455"/>
      <c r="V29" s="1455"/>
      <c r="W29" s="1455"/>
      <c r="X29" s="1455"/>
      <c r="Y29" s="1455"/>
      <c r="Z29" s="1455"/>
      <c r="AA29" s="1455"/>
      <c r="AB29" s="1455"/>
      <c r="AC29" s="1455"/>
      <c r="AD29" s="1456"/>
    </row>
    <row r="30" spans="1:30" s="4" customFormat="1" x14ac:dyDescent="0.25">
      <c r="A30" s="17"/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66"/>
      <c r="P30" s="1455"/>
      <c r="Q30" s="1455"/>
      <c r="R30" s="1455"/>
      <c r="S30" s="1455"/>
      <c r="T30" s="1455"/>
      <c r="U30" s="1455"/>
      <c r="V30" s="1455"/>
      <c r="W30" s="1455"/>
      <c r="X30" s="1455"/>
      <c r="Y30" s="1455"/>
      <c r="Z30" s="1455"/>
      <c r="AA30" s="1455"/>
      <c r="AB30" s="1455"/>
      <c r="AC30" s="1455"/>
      <c r="AD30" s="1456"/>
    </row>
    <row r="31" spans="1:30" s="4" customFormat="1" x14ac:dyDescent="0.25">
      <c r="A31" s="66"/>
      <c r="B31" s="83"/>
      <c r="C31" s="83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66"/>
      <c r="O31" s="66"/>
      <c r="P31" s="1455"/>
      <c r="Q31" s="1455"/>
      <c r="R31" s="1455"/>
      <c r="S31" s="1455"/>
      <c r="T31" s="1455"/>
      <c r="U31" s="1455"/>
      <c r="V31" s="1455"/>
      <c r="W31" s="1455"/>
      <c r="X31" s="1455"/>
      <c r="Y31" s="1455"/>
      <c r="Z31" s="1455"/>
      <c r="AA31" s="1455"/>
      <c r="AB31" s="1455"/>
      <c r="AC31" s="1455"/>
      <c r="AD31" s="1456"/>
    </row>
    <row r="32" spans="1:30" s="4" customFormat="1" x14ac:dyDescent="0.25">
      <c r="A32" s="66"/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66"/>
      <c r="O32" s="66"/>
      <c r="P32" s="1455"/>
      <c r="Q32" s="1455"/>
      <c r="R32" s="1455"/>
      <c r="S32" s="1455"/>
      <c r="T32" s="1455"/>
      <c r="U32" s="1455"/>
      <c r="V32" s="1455"/>
      <c r="W32" s="1455"/>
      <c r="X32" s="1455"/>
      <c r="Y32" s="1455"/>
      <c r="Z32" s="1455"/>
      <c r="AA32" s="1455"/>
      <c r="AB32" s="1455"/>
      <c r="AC32" s="1455"/>
      <c r="AD32" s="1456"/>
    </row>
    <row r="33" spans="1:30" s="4" customFormat="1" x14ac:dyDescent="0.25">
      <c r="A33" s="66"/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66"/>
      <c r="O33" s="66"/>
      <c r="P33" s="1455"/>
      <c r="Q33" s="1455"/>
      <c r="R33" s="1455"/>
      <c r="S33" s="1455"/>
      <c r="T33" s="1455"/>
      <c r="U33" s="1455"/>
      <c r="V33" s="1455"/>
      <c r="W33" s="1455"/>
      <c r="X33" s="1455"/>
      <c r="Y33" s="1455"/>
      <c r="Z33" s="1455"/>
      <c r="AA33" s="1455"/>
      <c r="AB33" s="1455"/>
      <c r="AC33" s="1455"/>
      <c r="AD33" s="1456"/>
    </row>
    <row r="34" spans="1:30" s="4" customFormat="1" x14ac:dyDescent="0.25">
      <c r="A34" s="66"/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66"/>
      <c r="O34" s="66"/>
      <c r="P34" s="1455"/>
      <c r="Q34" s="1455"/>
      <c r="R34" s="1455"/>
      <c r="S34" s="1455"/>
      <c r="T34" s="1455"/>
      <c r="U34" s="1455"/>
      <c r="V34" s="1455"/>
      <c r="W34" s="1455"/>
      <c r="X34" s="1455"/>
      <c r="Y34" s="1455"/>
      <c r="Z34" s="1455"/>
      <c r="AA34" s="1455"/>
      <c r="AB34" s="1455"/>
      <c r="AC34" s="1455"/>
      <c r="AD34" s="1456"/>
    </row>
    <row r="35" spans="1:30" s="4" customFormat="1" x14ac:dyDescent="0.25">
      <c r="A35" s="66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66"/>
      <c r="O35" s="66"/>
      <c r="P35" s="1455"/>
      <c r="Q35" s="1455"/>
      <c r="R35" s="1455"/>
      <c r="S35" s="1455"/>
      <c r="T35" s="1455"/>
      <c r="U35" s="1455"/>
      <c r="V35" s="1455"/>
      <c r="W35" s="1455"/>
      <c r="X35" s="1455"/>
      <c r="Y35" s="1455"/>
      <c r="Z35" s="1455"/>
      <c r="AA35" s="1455"/>
      <c r="AB35" s="1455"/>
      <c r="AC35" s="1455"/>
      <c r="AD35" s="1456"/>
    </row>
    <row r="36" spans="1:30" s="4" customFormat="1" x14ac:dyDescent="0.25">
      <c r="A36" s="66"/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66"/>
      <c r="O36" s="66"/>
      <c r="P36" s="1455"/>
      <c r="Q36" s="1455"/>
      <c r="R36" s="1455"/>
      <c r="S36" s="1455"/>
      <c r="T36" s="1455"/>
      <c r="U36" s="1455"/>
      <c r="V36" s="1455"/>
      <c r="W36" s="1455"/>
      <c r="X36" s="1455"/>
      <c r="Y36" s="1455"/>
      <c r="Z36" s="1455"/>
      <c r="AA36" s="1455"/>
      <c r="AB36" s="1455"/>
      <c r="AC36" s="1455"/>
      <c r="AD36" s="1456"/>
    </row>
    <row r="37" spans="1:30" s="4" customFormat="1" x14ac:dyDescent="0.25">
      <c r="A37" s="66"/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66"/>
      <c r="O37" s="66"/>
      <c r="P37" s="1455"/>
      <c r="Q37" s="1455"/>
      <c r="R37" s="1455"/>
      <c r="S37" s="1455"/>
      <c r="T37" s="1455"/>
      <c r="U37" s="1455"/>
      <c r="V37" s="1455"/>
      <c r="W37" s="1455"/>
      <c r="X37" s="1455"/>
      <c r="Y37" s="1455"/>
      <c r="Z37" s="1455"/>
      <c r="AA37" s="1455"/>
      <c r="AB37" s="1455"/>
      <c r="AC37" s="1455"/>
      <c r="AD37" s="1456"/>
    </row>
    <row r="38" spans="1:30" s="4" customFormat="1" x14ac:dyDescent="0.25">
      <c r="A38" s="66"/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66"/>
      <c r="O38" s="66"/>
      <c r="P38" s="1455"/>
      <c r="Q38" s="1455"/>
      <c r="R38" s="1455"/>
      <c r="S38" s="1455"/>
      <c r="T38" s="1455"/>
      <c r="U38" s="1455"/>
      <c r="V38" s="1455"/>
      <c r="W38" s="1455"/>
      <c r="X38" s="1455"/>
      <c r="Y38" s="1455"/>
      <c r="Z38" s="1455"/>
      <c r="AA38" s="1455"/>
      <c r="AB38" s="1455"/>
      <c r="AC38" s="1455"/>
      <c r="AD38" s="1456"/>
    </row>
    <row r="39" spans="1:30" s="4" customFormat="1" ht="12.75" x14ac:dyDescent="0.2">
      <c r="A39" s="66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66"/>
      <c r="O39" s="66"/>
      <c r="P39" s="1610"/>
      <c r="Q39" s="1510"/>
      <c r="R39" s="1510"/>
      <c r="S39" s="1510"/>
      <c r="T39" s="1510"/>
      <c r="U39" s="1510"/>
      <c r="V39" s="1510"/>
      <c r="W39" s="1510"/>
      <c r="X39" s="1510"/>
      <c r="Y39" s="1510"/>
      <c r="Z39" s="1611"/>
      <c r="AA39" s="1611"/>
      <c r="AB39" s="1611"/>
      <c r="AC39" s="1611"/>
      <c r="AD39" s="1456"/>
    </row>
    <row r="40" spans="1:30" s="4" customFormat="1" ht="12.75" x14ac:dyDescent="0.2">
      <c r="A40" s="66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66"/>
      <c r="O40" s="66"/>
      <c r="P40" s="1610"/>
      <c r="Q40" s="1510"/>
      <c r="R40" s="1510"/>
      <c r="S40" s="1510"/>
      <c r="T40" s="1510"/>
      <c r="U40" s="1510"/>
      <c r="V40" s="1510"/>
      <c r="W40" s="1510"/>
      <c r="X40" s="1510"/>
      <c r="Y40" s="1510"/>
      <c r="Z40" s="1611"/>
      <c r="AA40" s="1611"/>
      <c r="AB40" s="1611"/>
      <c r="AC40" s="1611"/>
      <c r="AD40" s="1456"/>
    </row>
    <row r="41" spans="1:30" s="4" customFormat="1" ht="12.75" x14ac:dyDescent="0.2">
      <c r="A41" s="66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66"/>
      <c r="O41" s="66"/>
      <c r="P41" s="1610"/>
      <c r="Q41" s="1510"/>
      <c r="R41" s="1510"/>
      <c r="S41" s="1510"/>
      <c r="T41" s="1510"/>
      <c r="U41" s="1510"/>
      <c r="V41" s="1510"/>
      <c r="W41" s="1510"/>
      <c r="X41" s="1510"/>
      <c r="Y41" s="1510"/>
      <c r="Z41" s="1611"/>
      <c r="AA41" s="1611"/>
      <c r="AB41" s="1611"/>
      <c r="AC41" s="1611"/>
      <c r="AD41" s="1456"/>
    </row>
    <row r="42" spans="1:30" s="4" customFormat="1" ht="12.75" x14ac:dyDescent="0.2">
      <c r="A42" s="66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66"/>
      <c r="O42" s="66"/>
      <c r="P42" s="1610"/>
      <c r="Q42" s="1510"/>
      <c r="R42" s="1510"/>
      <c r="S42" s="1510"/>
      <c r="T42" s="1510"/>
      <c r="U42" s="1510"/>
      <c r="V42" s="1510"/>
      <c r="W42" s="1510"/>
      <c r="X42" s="1510"/>
      <c r="Y42" s="1510"/>
      <c r="Z42" s="1611"/>
      <c r="AA42" s="1611"/>
      <c r="AB42" s="1611"/>
      <c r="AC42" s="1611"/>
      <c r="AD42" s="1456"/>
    </row>
    <row r="43" spans="1:30" s="4" customFormat="1" ht="12.75" x14ac:dyDescent="0.2">
      <c r="A43" s="66"/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66"/>
      <c r="O43" s="66"/>
      <c r="P43" s="1610"/>
      <c r="Q43" s="1510"/>
      <c r="R43" s="1510"/>
      <c r="S43" s="1510"/>
      <c r="T43" s="1510"/>
      <c r="U43" s="1510"/>
      <c r="V43" s="1510"/>
      <c r="W43" s="1510"/>
      <c r="X43" s="1510"/>
      <c r="Y43" s="1510"/>
      <c r="Z43" s="1611"/>
      <c r="AA43" s="1611"/>
      <c r="AB43" s="1611"/>
      <c r="AC43" s="1611"/>
      <c r="AD43" s="1456"/>
    </row>
    <row r="44" spans="1:30" s="4" customFormat="1" ht="12.75" x14ac:dyDescent="0.2">
      <c r="A44" s="66"/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66"/>
      <c r="O44" s="66"/>
      <c r="P44" s="1610"/>
      <c r="Q44" s="1510"/>
      <c r="R44" s="1510"/>
      <c r="S44" s="1510"/>
      <c r="T44" s="1510"/>
      <c r="U44" s="1510"/>
      <c r="V44" s="1510"/>
      <c r="W44" s="1510"/>
      <c r="X44" s="1510"/>
      <c r="Y44" s="1510"/>
      <c r="Z44" s="1611"/>
      <c r="AA44" s="1611"/>
      <c r="AB44" s="1611"/>
      <c r="AC44" s="1611"/>
      <c r="AD44" s="1456"/>
    </row>
    <row r="45" spans="1:30" s="4" customFormat="1" ht="12.75" x14ac:dyDescent="0.2">
      <c r="A45" s="66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66"/>
      <c r="O45" s="66"/>
      <c r="P45" s="1610"/>
      <c r="Q45" s="1510"/>
      <c r="R45" s="1510"/>
      <c r="S45" s="1510"/>
      <c r="T45" s="1510"/>
      <c r="U45" s="1510"/>
      <c r="V45" s="1510"/>
      <c r="W45" s="1510"/>
      <c r="X45" s="1510"/>
      <c r="Y45" s="1510"/>
      <c r="Z45" s="1611"/>
      <c r="AA45" s="1611"/>
      <c r="AB45" s="1611"/>
      <c r="AC45" s="1611"/>
      <c r="AD45" s="1456"/>
    </row>
    <row r="46" spans="1:30" s="4" customFormat="1" ht="12.75" x14ac:dyDescent="0.2">
      <c r="A46" s="66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66"/>
      <c r="O46" s="66"/>
      <c r="P46" s="1610"/>
      <c r="Q46" s="1510"/>
      <c r="R46" s="1510"/>
      <c r="S46" s="1510"/>
      <c r="T46" s="1510"/>
      <c r="U46" s="1510"/>
      <c r="V46" s="1510"/>
      <c r="W46" s="1510"/>
      <c r="X46" s="1510"/>
      <c r="Y46" s="1510"/>
      <c r="Z46" s="1611"/>
      <c r="AA46" s="1611"/>
      <c r="AB46" s="1611"/>
      <c r="AC46" s="1611"/>
      <c r="AD46" s="1456"/>
    </row>
    <row r="47" spans="1:30" s="4" customFormat="1" ht="12.75" x14ac:dyDescent="0.2">
      <c r="A47" s="66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66"/>
      <c r="O47" s="66"/>
      <c r="P47" s="1610"/>
      <c r="Q47" s="1510"/>
      <c r="R47" s="1510"/>
      <c r="S47" s="1510"/>
      <c r="T47" s="1510"/>
      <c r="U47" s="1510"/>
      <c r="V47" s="1510"/>
      <c r="W47" s="1510"/>
      <c r="X47" s="1510"/>
      <c r="Y47" s="1510"/>
      <c r="Z47" s="1611"/>
      <c r="AA47" s="1611"/>
      <c r="AB47" s="1611"/>
      <c r="AC47" s="1611"/>
      <c r="AD47" s="1456"/>
    </row>
    <row r="48" spans="1:30" s="4" customFormat="1" ht="12.75" x14ac:dyDescent="0.2">
      <c r="A48" s="66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66"/>
      <c r="O48" s="66"/>
      <c r="P48" s="1610"/>
      <c r="Q48" s="1510"/>
      <c r="R48" s="1510"/>
      <c r="S48" s="1510"/>
      <c r="T48" s="1510"/>
      <c r="U48" s="1510"/>
      <c r="V48" s="1510"/>
      <c r="W48" s="1510"/>
      <c r="X48" s="1510"/>
      <c r="Y48" s="1510"/>
      <c r="Z48" s="1611"/>
      <c r="AA48" s="1611"/>
      <c r="AB48" s="1611"/>
      <c r="AC48" s="1611"/>
      <c r="AD48" s="1456"/>
    </row>
    <row r="49" spans="1:30" s="4" customFormat="1" ht="12.75" x14ac:dyDescent="0.2">
      <c r="A49" s="66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66"/>
      <c r="O49" s="66"/>
      <c r="P49" s="1610"/>
      <c r="Q49" s="1510"/>
      <c r="R49" s="1510"/>
      <c r="S49" s="1510"/>
      <c r="T49" s="1510"/>
      <c r="U49" s="1510"/>
      <c r="V49" s="1510"/>
      <c r="W49" s="1510"/>
      <c r="X49" s="1510"/>
      <c r="Y49" s="1510"/>
      <c r="Z49" s="1611"/>
      <c r="AA49" s="1611"/>
      <c r="AB49" s="1611"/>
      <c r="AC49" s="1611"/>
      <c r="AD49" s="1456"/>
    </row>
    <row r="50" spans="1:30" s="4" customFormat="1" ht="12.75" x14ac:dyDescent="0.2">
      <c r="A50" s="66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66"/>
      <c r="O50" s="66"/>
      <c r="P50" s="1610"/>
      <c r="Q50" s="1510"/>
      <c r="R50" s="1510"/>
      <c r="S50" s="1510"/>
      <c r="T50" s="1510"/>
      <c r="U50" s="1510"/>
      <c r="V50" s="1510"/>
      <c r="W50" s="1510"/>
      <c r="X50" s="1510"/>
      <c r="Y50" s="1510"/>
      <c r="Z50" s="1611"/>
      <c r="AA50" s="1611"/>
      <c r="AB50" s="1611"/>
      <c r="AC50" s="1611"/>
      <c r="AD50" s="1456"/>
    </row>
    <row r="51" spans="1:30" s="4" customFormat="1" ht="12.75" x14ac:dyDescent="0.2">
      <c r="A51" s="66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66"/>
      <c r="O51" s="66"/>
      <c r="P51" s="1610"/>
      <c r="Q51" s="1510"/>
      <c r="R51" s="1510"/>
      <c r="S51" s="1510"/>
      <c r="T51" s="1510"/>
      <c r="U51" s="1510"/>
      <c r="V51" s="1510"/>
      <c r="W51" s="1510"/>
      <c r="X51" s="1510"/>
      <c r="Y51" s="1510"/>
      <c r="Z51" s="1611"/>
      <c r="AA51" s="1611"/>
      <c r="AB51" s="1611"/>
      <c r="AC51" s="1611"/>
      <c r="AD51" s="1456"/>
    </row>
    <row r="52" spans="1:30" s="4" customFormat="1" ht="18" x14ac:dyDescent="0.25">
      <c r="A52" s="88" t="s">
        <v>377</v>
      </c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66"/>
      <c r="O52" s="66"/>
      <c r="P52" s="1610"/>
      <c r="Q52" s="1510"/>
      <c r="R52" s="1510"/>
      <c r="S52" s="1510"/>
      <c r="T52" s="1510"/>
      <c r="U52" s="1510"/>
      <c r="V52" s="1510"/>
      <c r="W52" s="1510"/>
      <c r="X52" s="1510"/>
      <c r="Y52" s="1510"/>
      <c r="Z52" s="1611"/>
      <c r="AA52" s="1611"/>
      <c r="AB52" s="1611"/>
      <c r="AC52" s="1611"/>
      <c r="AD52" s="1456"/>
    </row>
    <row r="53" spans="1:30" s="4" customFormat="1" ht="12.75" x14ac:dyDescent="0.2">
      <c r="A53" s="66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66"/>
      <c r="O53" s="66"/>
      <c r="P53" s="1610"/>
      <c r="Q53" s="1510"/>
      <c r="R53" s="1510"/>
      <c r="S53" s="1510"/>
      <c r="T53" s="1510"/>
      <c r="U53" s="1510"/>
      <c r="V53" s="1510"/>
      <c r="W53" s="1510"/>
      <c r="X53" s="1510"/>
      <c r="Y53" s="1510"/>
      <c r="Z53" s="1611"/>
      <c r="AA53" s="1611"/>
      <c r="AB53" s="1611"/>
      <c r="AC53" s="1611"/>
      <c r="AD53" s="1456"/>
    </row>
    <row r="54" spans="1:30" s="4" customFormat="1" ht="12.75" x14ac:dyDescent="0.2">
      <c r="A54" s="66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66"/>
      <c r="O54" s="66"/>
      <c r="P54" s="1610"/>
      <c r="Q54" s="1510"/>
      <c r="R54" s="1510"/>
      <c r="S54" s="1510"/>
      <c r="T54" s="1510"/>
      <c r="U54" s="1510"/>
      <c r="V54" s="1510"/>
      <c r="W54" s="1510"/>
      <c r="X54" s="1510"/>
      <c r="Y54" s="1510"/>
      <c r="Z54" s="1611"/>
      <c r="AA54" s="1611"/>
      <c r="AB54" s="1611"/>
      <c r="AC54" s="1611"/>
      <c r="AD54" s="1456"/>
    </row>
    <row r="55" spans="1:30" s="4" customFormat="1" ht="22.5" customHeight="1" thickBot="1" x14ac:dyDescent="0.3">
      <c r="A55" s="2193" t="s">
        <v>378</v>
      </c>
      <c r="B55" s="1631" t="s">
        <v>348</v>
      </c>
      <c r="C55" s="1632" t="s">
        <v>349</v>
      </c>
      <c r="D55" s="1633" t="s">
        <v>350</v>
      </c>
      <c r="E55" s="1632" t="s">
        <v>351</v>
      </c>
      <c r="F55" s="1633" t="s">
        <v>352</v>
      </c>
      <c r="G55" s="1632" t="s">
        <v>353</v>
      </c>
      <c r="H55" s="1633" t="s">
        <v>354</v>
      </c>
      <c r="I55" s="1632" t="s">
        <v>355</v>
      </c>
      <c r="J55" s="1633" t="s">
        <v>356</v>
      </c>
      <c r="K55" s="1632" t="s">
        <v>357</v>
      </c>
      <c r="L55" s="1633" t="s">
        <v>358</v>
      </c>
      <c r="M55" s="1632" t="s">
        <v>359</v>
      </c>
      <c r="N55" s="1634" t="s">
        <v>285</v>
      </c>
      <c r="O55" s="66"/>
      <c r="P55" s="1457" t="s">
        <v>1129</v>
      </c>
      <c r="Q55" s="1455" t="s">
        <v>1133</v>
      </c>
      <c r="R55" s="1455"/>
      <c r="S55" s="1455"/>
      <c r="T55" s="1455"/>
      <c r="U55" s="1455"/>
      <c r="V55" s="1455"/>
      <c r="W55" s="1455"/>
      <c r="X55" s="1455"/>
      <c r="Y55" s="1455"/>
      <c r="Z55" s="1455"/>
      <c r="AA55" s="1455"/>
      <c r="AB55" s="1455"/>
      <c r="AC55" s="1455"/>
      <c r="AD55" s="1456"/>
    </row>
    <row r="56" spans="1:30" s="4" customFormat="1" ht="22.5" customHeight="1" thickTop="1" x14ac:dyDescent="0.25">
      <c r="A56" s="2194"/>
      <c r="B56" s="542">
        <f>+'3.5.3.1.1'!D90+'3.5.3.1.2'!D79</f>
        <v>4936.6391184085915</v>
      </c>
      <c r="C56" s="542">
        <f>+'3.5.3.1.1'!E90+'3.5.3.1.2'!E79</f>
        <v>4707.1914239225343</v>
      </c>
      <c r="D56" s="542">
        <f>+'3.5.3.1.1'!F90+'3.5.3.1.2'!F79</f>
        <v>4274.9131113185713</v>
      </c>
      <c r="E56" s="542">
        <f>+'3.5.3.1.1'!G90+'3.5.3.1.2'!G79</f>
        <v>3288.6252712069381</v>
      </c>
      <c r="F56" s="542">
        <f>+'3.5.3.1.1'!H90+'3.5.3.1.2'!H79</f>
        <v>3591.6419523223854</v>
      </c>
      <c r="G56" s="542">
        <f>+'3.5.3.1.1'!I90+'3.5.3.1.2'!I79</f>
        <v>3988.068861419767</v>
      </c>
      <c r="H56" s="542">
        <f>+'3.5.3.1.1'!J90+'3.5.3.1.2'!J79</f>
        <v>4386.564255708111</v>
      </c>
      <c r="I56" s="542">
        <f>+'3.5.3.1.1'!K90+'3.5.3.1.2'!K79</f>
        <v>4519.8793228500936</v>
      </c>
      <c r="J56" s="542">
        <f>+'3.5.3.1.1'!L90+'3.5.3.1.2'!L79</f>
        <v>4426.3253759198205</v>
      </c>
      <c r="K56" s="542">
        <f>+'3.5.3.1.1'!M90+'3.5.3.1.2'!M79</f>
        <v>4732.0155325037549</v>
      </c>
      <c r="L56" s="542">
        <f>+'3.5.3.1.1'!N90+'3.5.3.1.2'!N79</f>
        <v>4623.5556612579512</v>
      </c>
      <c r="M56" s="542">
        <f>+'3.5.3.1.1'!O90+'3.5.3.1.2'!O79</f>
        <v>4857.9109829994222</v>
      </c>
      <c r="N56" s="971">
        <f>SUM(B56:M56)</f>
        <v>52333.330869837941</v>
      </c>
      <c r="O56" s="514"/>
      <c r="P56" s="1457" t="s">
        <v>1127</v>
      </c>
      <c r="Q56" s="1455" t="s">
        <v>1104</v>
      </c>
      <c r="R56" s="1455"/>
      <c r="S56" s="1455"/>
      <c r="T56" s="1455"/>
      <c r="U56" s="1455"/>
      <c r="V56" s="1455"/>
      <c r="W56" s="1455"/>
      <c r="X56" s="1455"/>
      <c r="Y56" s="1455"/>
      <c r="Z56" s="1455"/>
      <c r="AA56" s="1455"/>
      <c r="AB56" s="1455"/>
      <c r="AC56" s="1455"/>
      <c r="AD56" s="1456"/>
    </row>
    <row r="57" spans="1:30" s="4" customFormat="1" x14ac:dyDescent="0.25">
      <c r="A57" s="66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66"/>
      <c r="O57" s="66"/>
      <c r="P57" s="1457" t="s">
        <v>1128</v>
      </c>
      <c r="Q57" s="1455" t="s">
        <v>1459</v>
      </c>
      <c r="R57" s="1455"/>
      <c r="S57" s="1455"/>
      <c r="T57" s="1455"/>
      <c r="U57" s="1455"/>
      <c r="V57" s="1455"/>
      <c r="W57" s="1455"/>
      <c r="X57" s="1455"/>
      <c r="Y57" s="1455"/>
      <c r="Z57" s="1455"/>
      <c r="AA57" s="1455"/>
      <c r="AB57" s="1455"/>
      <c r="AC57" s="1455"/>
      <c r="AD57" s="1456"/>
    </row>
    <row r="58" spans="1:30" s="4" customFormat="1" ht="18.75" x14ac:dyDescent="0.25">
      <c r="A58" s="970" t="s">
        <v>1711</v>
      </c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67"/>
      <c r="O58" s="111"/>
      <c r="P58" s="1457" t="s">
        <v>1592</v>
      </c>
      <c r="Q58" s="1455" t="s">
        <v>1593</v>
      </c>
      <c r="R58" s="1455"/>
      <c r="S58" s="1455"/>
      <c r="T58" s="1455"/>
      <c r="U58" s="1455"/>
      <c r="V58" s="1455"/>
      <c r="W58" s="1455"/>
      <c r="X58" s="1455"/>
      <c r="Y58" s="1455"/>
      <c r="Z58" s="1455"/>
      <c r="AA58" s="1455"/>
      <c r="AB58" s="1455"/>
      <c r="AC58" s="1455"/>
      <c r="AD58" s="1456"/>
    </row>
    <row r="59" spans="1:30" s="4" customFormat="1" x14ac:dyDescent="0.25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455"/>
      <c r="Q59" s="1455"/>
      <c r="R59" s="1455"/>
      <c r="S59" s="1455"/>
      <c r="T59" s="1455"/>
      <c r="U59" s="1455"/>
      <c r="V59" s="1455"/>
      <c r="W59" s="1455"/>
      <c r="X59" s="1455"/>
      <c r="Y59" s="1455"/>
      <c r="Z59" s="1455"/>
      <c r="AA59" s="1455"/>
      <c r="AB59" s="1455"/>
      <c r="AC59" s="1455"/>
      <c r="AD59" s="1456"/>
    </row>
    <row r="60" spans="1:30" s="4" customFormat="1" x14ac:dyDescent="0.25">
      <c r="P60" s="1465" t="s">
        <v>1602</v>
      </c>
      <c r="Q60" s="1465" t="s">
        <v>1478</v>
      </c>
      <c r="R60" s="1465"/>
      <c r="S60" s="1465"/>
      <c r="T60" s="1465"/>
      <c r="U60" s="1465"/>
      <c r="V60" s="1465"/>
      <c r="W60" s="1465"/>
      <c r="X60" s="1465"/>
      <c r="Y60" s="1465"/>
      <c r="Z60" s="1465"/>
      <c r="AA60" s="1465"/>
      <c r="AB60" s="1465"/>
      <c r="AC60" s="1465"/>
      <c r="AD60" s="1456"/>
    </row>
    <row r="61" spans="1:30" s="1456" customFormat="1" ht="15.75" x14ac:dyDescent="0.25">
      <c r="A61" s="1627" t="s">
        <v>325</v>
      </c>
      <c r="B61" s="1627" t="s">
        <v>348</v>
      </c>
      <c r="C61" s="1627" t="s">
        <v>349</v>
      </c>
      <c r="D61" s="1627" t="s">
        <v>350</v>
      </c>
      <c r="E61" s="1627" t="s">
        <v>351</v>
      </c>
      <c r="F61" s="1627" t="s">
        <v>352</v>
      </c>
      <c r="G61" s="1627" t="s">
        <v>353</v>
      </c>
      <c r="H61" s="1627" t="s">
        <v>354</v>
      </c>
      <c r="I61" s="1627" t="s">
        <v>355</v>
      </c>
      <c r="J61" s="1627" t="s">
        <v>418</v>
      </c>
      <c r="K61" s="1627" t="s">
        <v>357</v>
      </c>
      <c r="L61" s="1627" t="s">
        <v>358</v>
      </c>
      <c r="M61" s="1627" t="s">
        <v>359</v>
      </c>
      <c r="N61" s="1627" t="s">
        <v>285</v>
      </c>
      <c r="P61" s="1455" t="s">
        <v>1477</v>
      </c>
      <c r="Q61" s="1455" t="s">
        <v>1131</v>
      </c>
      <c r="R61" s="1455" t="s">
        <v>1283</v>
      </c>
      <c r="S61" s="1455" t="s">
        <v>1308</v>
      </c>
      <c r="T61" s="1455" t="s">
        <v>1312</v>
      </c>
      <c r="U61" s="1455" t="s">
        <v>1315</v>
      </c>
      <c r="V61" s="1455" t="s">
        <v>1316</v>
      </c>
      <c r="W61" s="1455" t="s">
        <v>1323</v>
      </c>
      <c r="X61" s="1455" t="s">
        <v>1078</v>
      </c>
      <c r="Y61" s="1455" t="s">
        <v>1079</v>
      </c>
      <c r="Z61" s="1455" t="s">
        <v>1329</v>
      </c>
      <c r="AA61" s="1455" t="s">
        <v>1331</v>
      </c>
      <c r="AB61" s="1455" t="s">
        <v>1335</v>
      </c>
      <c r="AC61" s="1455" t="s">
        <v>389</v>
      </c>
    </row>
    <row r="62" spans="1:30" s="1456" customFormat="1" x14ac:dyDescent="0.25">
      <c r="A62" s="1628" t="str">
        <f t="shared" ref="A62:M67" si="0">+P62</f>
        <v>PERÚ LNG</v>
      </c>
      <c r="B62" s="1629">
        <f t="shared" si="0"/>
        <v>25.18075</v>
      </c>
      <c r="C62" s="1629">
        <f t="shared" si="0"/>
        <v>20.495000000000001</v>
      </c>
      <c r="D62" s="1629">
        <f t="shared" si="0"/>
        <v>14.86881</v>
      </c>
      <c r="E62" s="1629">
        <f t="shared" si="0"/>
        <v>20.520379999999999</v>
      </c>
      <c r="F62" s="1629">
        <f t="shared" si="0"/>
        <v>17.96706</v>
      </c>
      <c r="G62" s="1629">
        <f t="shared" si="0"/>
        <v>11.449339999999999</v>
      </c>
      <c r="H62" s="1629">
        <f t="shared" si="0"/>
        <v>18.53378</v>
      </c>
      <c r="I62" s="1629">
        <f t="shared" si="0"/>
        <v>15.206340000000001</v>
      </c>
      <c r="J62" s="1629">
        <f t="shared" si="0"/>
        <v>14.134409999999999</v>
      </c>
      <c r="K62" s="1629">
        <f t="shared" si="0"/>
        <v>13.49169</v>
      </c>
      <c r="L62" s="1629">
        <f t="shared" si="0"/>
        <v>16.76878</v>
      </c>
      <c r="M62" s="1629">
        <f t="shared" si="0"/>
        <v>26.662279999999999</v>
      </c>
      <c r="N62" s="1630">
        <f t="shared" ref="N62:N67" si="1">SUM(B62:M62)</f>
        <v>215.27862000000005</v>
      </c>
      <c r="O62" s="1549"/>
      <c r="P62" s="1455" t="s">
        <v>174</v>
      </c>
      <c r="Q62" s="1455">
        <v>25.18075</v>
      </c>
      <c r="R62" s="1455">
        <v>20.495000000000001</v>
      </c>
      <c r="S62" s="1455">
        <v>14.86881</v>
      </c>
      <c r="T62" s="1455">
        <v>20.520379999999999</v>
      </c>
      <c r="U62" s="1455">
        <v>17.96706</v>
      </c>
      <c r="V62" s="1455">
        <v>11.449339999999999</v>
      </c>
      <c r="W62" s="1455">
        <v>18.53378</v>
      </c>
      <c r="X62" s="1455">
        <v>15.206340000000001</v>
      </c>
      <c r="Y62" s="1455">
        <v>14.134409999999999</v>
      </c>
      <c r="Z62" s="1455">
        <v>13.49169</v>
      </c>
      <c r="AA62" s="1455">
        <v>16.76878</v>
      </c>
      <c r="AB62" s="1455">
        <v>26.662279999999999</v>
      </c>
      <c r="AC62" s="1455">
        <v>215.27862000000005</v>
      </c>
    </row>
    <row r="63" spans="1:30" s="1456" customFormat="1" x14ac:dyDescent="0.25">
      <c r="A63" s="1628" t="str">
        <f t="shared" si="0"/>
        <v>PLUSPETROL CORPORATION</v>
      </c>
      <c r="B63" s="1629">
        <f t="shared" si="0"/>
        <v>16.506343999999999</v>
      </c>
      <c r="C63" s="1629">
        <f t="shared" si="0"/>
        <v>15.460720000000002</v>
      </c>
      <c r="D63" s="1629">
        <f t="shared" si="0"/>
        <v>14.666332000000001</v>
      </c>
      <c r="E63" s="1629">
        <f t="shared" si="0"/>
        <v>14.776831999999999</v>
      </c>
      <c r="F63" s="1629">
        <f t="shared" si="0"/>
        <v>15.409782</v>
      </c>
      <c r="G63" s="1629">
        <f t="shared" si="0"/>
        <v>14.843466000000001</v>
      </c>
      <c r="H63" s="1629">
        <f t="shared" si="0"/>
        <v>15.383396000000001</v>
      </c>
      <c r="I63" s="1629">
        <f t="shared" si="0"/>
        <v>15.424211000000001</v>
      </c>
      <c r="J63" s="1629">
        <f t="shared" si="0"/>
        <v>15.01277</v>
      </c>
      <c r="K63" s="1629">
        <f t="shared" si="0"/>
        <v>15.443945999999999</v>
      </c>
      <c r="L63" s="1629">
        <f t="shared" si="0"/>
        <v>15.334900999999999</v>
      </c>
      <c r="M63" s="1629">
        <f t="shared" si="0"/>
        <v>16.09233</v>
      </c>
      <c r="N63" s="1630">
        <f t="shared" si="1"/>
        <v>184.35503000000003</v>
      </c>
      <c r="O63" s="1549"/>
      <c r="P63" s="1455" t="s">
        <v>1505</v>
      </c>
      <c r="Q63" s="1455">
        <v>16.506343999999999</v>
      </c>
      <c r="R63" s="1455">
        <v>15.460720000000002</v>
      </c>
      <c r="S63" s="1455">
        <v>14.666332000000001</v>
      </c>
      <c r="T63" s="1455">
        <v>14.776831999999999</v>
      </c>
      <c r="U63" s="1455">
        <v>15.409782</v>
      </c>
      <c r="V63" s="1455">
        <v>14.843466000000001</v>
      </c>
      <c r="W63" s="1455">
        <v>15.383396000000001</v>
      </c>
      <c r="X63" s="1455">
        <v>15.424211000000001</v>
      </c>
      <c r="Y63" s="1455">
        <v>15.01277</v>
      </c>
      <c r="Z63" s="1455">
        <v>15.443945999999999</v>
      </c>
      <c r="AA63" s="1455">
        <v>15.334900999999999</v>
      </c>
      <c r="AB63" s="1455">
        <v>16.09233</v>
      </c>
      <c r="AC63" s="1455">
        <v>184.35503000000003</v>
      </c>
    </row>
    <row r="64" spans="1:30" s="1456" customFormat="1" x14ac:dyDescent="0.25">
      <c r="A64" s="1628" t="str">
        <f t="shared" si="0"/>
        <v>UNACEM</v>
      </c>
      <c r="B64" s="1629">
        <f t="shared" si="0"/>
        <v>20.590206999999999</v>
      </c>
      <c r="C64" s="1629">
        <f t="shared" si="0"/>
        <v>20.666227000000003</v>
      </c>
      <c r="D64" s="1629">
        <f t="shared" si="0"/>
        <v>11.804346000000001</v>
      </c>
      <c r="E64" s="1629">
        <f t="shared" si="0"/>
        <v>1.8240229999999999</v>
      </c>
      <c r="F64" s="1629">
        <f t="shared" si="0"/>
        <v>4.0009250000000005</v>
      </c>
      <c r="G64" s="1629">
        <f t="shared" si="0"/>
        <v>8.0257860000000001</v>
      </c>
      <c r="H64" s="1629">
        <f t="shared" si="0"/>
        <v>13.510466000000001</v>
      </c>
      <c r="I64" s="1629">
        <f t="shared" si="0"/>
        <v>13.439598</v>
      </c>
      <c r="J64" s="1629">
        <f t="shared" si="0"/>
        <v>14.982099999999999</v>
      </c>
      <c r="K64" s="1629">
        <f t="shared" si="0"/>
        <v>16.270643</v>
      </c>
      <c r="L64" s="1629">
        <f t="shared" si="0"/>
        <v>12.518513000000002</v>
      </c>
      <c r="M64" s="1629">
        <f t="shared" si="0"/>
        <v>18.568134999999998</v>
      </c>
      <c r="N64" s="1630">
        <f t="shared" si="1"/>
        <v>156.20096899999999</v>
      </c>
      <c r="O64" s="1549"/>
      <c r="P64" s="1455" t="s">
        <v>201</v>
      </c>
      <c r="Q64" s="1455">
        <v>20.590206999999999</v>
      </c>
      <c r="R64" s="1455">
        <v>20.666227000000003</v>
      </c>
      <c r="S64" s="1455">
        <v>11.804346000000001</v>
      </c>
      <c r="T64" s="1455">
        <v>1.8240229999999999</v>
      </c>
      <c r="U64" s="1455">
        <v>4.0009250000000005</v>
      </c>
      <c r="V64" s="1455">
        <v>8.0257860000000001</v>
      </c>
      <c r="W64" s="1455">
        <v>13.510466000000001</v>
      </c>
      <c r="X64" s="1455">
        <v>13.439598</v>
      </c>
      <c r="Y64" s="1455">
        <v>14.982099999999999</v>
      </c>
      <c r="Z64" s="1455">
        <v>16.270643</v>
      </c>
      <c r="AA64" s="1455">
        <v>12.518513000000002</v>
      </c>
      <c r="AB64" s="1455">
        <v>18.568134999999998</v>
      </c>
      <c r="AC64" s="1455">
        <v>156.20096899999999</v>
      </c>
    </row>
    <row r="65" spans="1:29" s="1456" customFormat="1" x14ac:dyDescent="0.25">
      <c r="A65" s="1628" t="str">
        <f t="shared" si="0"/>
        <v>CHUNGAR</v>
      </c>
      <c r="B65" s="1629">
        <f t="shared" si="0"/>
        <v>11.512757000000001</v>
      </c>
      <c r="C65" s="1629">
        <f t="shared" si="0"/>
        <v>11.569300999999999</v>
      </c>
      <c r="D65" s="1629">
        <f t="shared" si="0"/>
        <v>13.280286</v>
      </c>
      <c r="E65" s="1629">
        <f t="shared" si="0"/>
        <v>13.918595999999999</v>
      </c>
      <c r="F65" s="1629">
        <f t="shared" si="0"/>
        <v>14.414228000000001</v>
      </c>
      <c r="G65" s="1629">
        <f t="shared" si="0"/>
        <v>11.764315</v>
      </c>
      <c r="H65" s="1629">
        <f t="shared" si="0"/>
        <v>11.994932</v>
      </c>
      <c r="I65" s="1629">
        <f t="shared" si="0"/>
        <v>12.544637000000002</v>
      </c>
      <c r="J65" s="1629">
        <f t="shared" si="0"/>
        <v>13.349859</v>
      </c>
      <c r="K65" s="1629">
        <f t="shared" si="0"/>
        <v>13.079547000000002</v>
      </c>
      <c r="L65" s="1629">
        <f t="shared" si="0"/>
        <v>11.199731</v>
      </c>
      <c r="M65" s="1629">
        <f t="shared" si="0"/>
        <v>13.936143000000001</v>
      </c>
      <c r="N65" s="1630">
        <f t="shared" si="1"/>
        <v>152.56433200000004</v>
      </c>
      <c r="O65" s="1549"/>
      <c r="P65" s="1455" t="s">
        <v>138</v>
      </c>
      <c r="Q65" s="1455">
        <v>11.512757000000001</v>
      </c>
      <c r="R65" s="1455">
        <v>11.569300999999999</v>
      </c>
      <c r="S65" s="1455">
        <v>13.280286</v>
      </c>
      <c r="T65" s="1455">
        <v>13.918595999999999</v>
      </c>
      <c r="U65" s="1455">
        <v>14.414228000000001</v>
      </c>
      <c r="V65" s="1455">
        <v>11.764315</v>
      </c>
      <c r="W65" s="1455">
        <v>11.994932</v>
      </c>
      <c r="X65" s="1455">
        <v>12.544637000000002</v>
      </c>
      <c r="Y65" s="1455">
        <v>13.349859</v>
      </c>
      <c r="Z65" s="1455">
        <v>13.079547000000002</v>
      </c>
      <c r="AA65" s="1455">
        <v>11.199731</v>
      </c>
      <c r="AB65" s="1455">
        <v>13.936143000000001</v>
      </c>
      <c r="AC65" s="1455">
        <v>152.56433200000004</v>
      </c>
    </row>
    <row r="66" spans="1:29" s="1456" customFormat="1" x14ac:dyDescent="0.25">
      <c r="A66" s="1628" t="str">
        <f t="shared" si="0"/>
        <v>CASA GRANDE</v>
      </c>
      <c r="B66" s="1629">
        <f t="shared" si="0"/>
        <v>12.020531999999999</v>
      </c>
      <c r="C66" s="1629">
        <f t="shared" si="0"/>
        <v>13.031497999999999</v>
      </c>
      <c r="D66" s="1629">
        <f t="shared" si="0"/>
        <v>0.42916799999999999</v>
      </c>
      <c r="E66" s="1629">
        <f t="shared" si="0"/>
        <v>5.3484300000000005</v>
      </c>
      <c r="F66" s="1629">
        <f t="shared" si="0"/>
        <v>13.11565</v>
      </c>
      <c r="G66" s="1629">
        <f t="shared" si="0"/>
        <v>13.22457</v>
      </c>
      <c r="H66" s="1629">
        <f t="shared" si="0"/>
        <v>13.149319999999999</v>
      </c>
      <c r="I66" s="1629">
        <f t="shared" si="0"/>
        <v>11.567410000000001</v>
      </c>
      <c r="J66" s="1629">
        <f t="shared" si="0"/>
        <v>13.820432</v>
      </c>
      <c r="K66" s="1629">
        <f t="shared" si="0"/>
        <v>14.730127</v>
      </c>
      <c r="L66" s="1629">
        <f t="shared" si="0"/>
        <v>12.504828999999999</v>
      </c>
      <c r="M66" s="1629">
        <f t="shared" si="0"/>
        <v>13.165092000000001</v>
      </c>
      <c r="N66" s="1630">
        <f t="shared" si="1"/>
        <v>136.10705799999999</v>
      </c>
      <c r="O66" s="1549"/>
      <c r="P66" s="1455" t="s">
        <v>139</v>
      </c>
      <c r="Q66" s="1455">
        <v>12.020531999999999</v>
      </c>
      <c r="R66" s="1455">
        <v>13.031497999999999</v>
      </c>
      <c r="S66" s="1455">
        <v>0.42916799999999999</v>
      </c>
      <c r="T66" s="1455">
        <v>5.3484300000000005</v>
      </c>
      <c r="U66" s="1455">
        <v>13.11565</v>
      </c>
      <c r="V66" s="1455">
        <v>13.22457</v>
      </c>
      <c r="W66" s="1455">
        <v>13.149319999999999</v>
      </c>
      <c r="X66" s="1455">
        <v>11.567410000000001</v>
      </c>
      <c r="Y66" s="1455">
        <v>13.820432</v>
      </c>
      <c r="Z66" s="1455">
        <v>14.730127</v>
      </c>
      <c r="AA66" s="1455">
        <v>12.504828999999999</v>
      </c>
      <c r="AB66" s="1455">
        <v>13.165092000000001</v>
      </c>
      <c r="AC66" s="1455">
        <v>136.10705799999999</v>
      </c>
    </row>
    <row r="67" spans="1:29" s="1456" customFormat="1" x14ac:dyDescent="0.25">
      <c r="A67" s="1628" t="str">
        <f t="shared" si="0"/>
        <v>ILLAPU</v>
      </c>
      <c r="B67" s="1629">
        <f t="shared" si="0"/>
        <v>8.7312900000000013</v>
      </c>
      <c r="C67" s="1629">
        <f t="shared" si="0"/>
        <v>8.3780849999999987</v>
      </c>
      <c r="D67" s="1629">
        <f t="shared" si="0"/>
        <v>8.7341360000000012</v>
      </c>
      <c r="E67" s="1629">
        <f t="shared" si="0"/>
        <v>7.2672079999999992</v>
      </c>
      <c r="F67" s="1629">
        <f t="shared" si="0"/>
        <v>6.4855749999999999</v>
      </c>
      <c r="G67" s="1629">
        <f t="shared" si="0"/>
        <v>8.5151010000000014</v>
      </c>
      <c r="H67" s="1629">
        <f t="shared" si="0"/>
        <v>8.7813780000000001</v>
      </c>
      <c r="I67" s="1629">
        <f t="shared" si="0"/>
        <v>8.371124</v>
      </c>
      <c r="J67" s="1629">
        <f t="shared" si="0"/>
        <v>8.963769000000001</v>
      </c>
      <c r="K67" s="1629">
        <f t="shared" si="0"/>
        <v>7.690518</v>
      </c>
      <c r="L67" s="1629">
        <f t="shared" si="0"/>
        <v>8.4674249999999986</v>
      </c>
      <c r="M67" s="1629">
        <f t="shared" si="0"/>
        <v>8.8142099999999992</v>
      </c>
      <c r="N67" s="1630">
        <f t="shared" si="1"/>
        <v>99.199818999999991</v>
      </c>
      <c r="O67" s="1549"/>
      <c r="P67" s="1455" t="s">
        <v>147</v>
      </c>
      <c r="Q67" s="1455">
        <v>8.7312900000000013</v>
      </c>
      <c r="R67" s="1455">
        <v>8.3780849999999987</v>
      </c>
      <c r="S67" s="1455">
        <v>8.7341360000000012</v>
      </c>
      <c r="T67" s="1455">
        <v>7.2672079999999992</v>
      </c>
      <c r="U67" s="1455">
        <v>6.4855749999999999</v>
      </c>
      <c r="V67" s="1455">
        <v>8.5151010000000014</v>
      </c>
      <c r="W67" s="1455">
        <v>8.7813780000000001</v>
      </c>
      <c r="X67" s="1455">
        <v>8.371124</v>
      </c>
      <c r="Y67" s="1455">
        <v>8.963769000000001</v>
      </c>
      <c r="Z67" s="1455">
        <v>7.690518</v>
      </c>
      <c r="AA67" s="1455">
        <v>8.4674249999999986</v>
      </c>
      <c r="AB67" s="1455">
        <v>8.8142099999999992</v>
      </c>
      <c r="AC67" s="1455">
        <v>99.199818999999991</v>
      </c>
    </row>
    <row r="68" spans="1:29" s="1456" customFormat="1" x14ac:dyDescent="0.25">
      <c r="P68" s="1455" t="s">
        <v>389</v>
      </c>
      <c r="Q68" s="1455">
        <v>94.541880000000006</v>
      </c>
      <c r="R68" s="1455">
        <v>89.600830999999999</v>
      </c>
      <c r="S68" s="1455">
        <v>63.783078000000003</v>
      </c>
      <c r="T68" s="1455">
        <v>63.655468999999997</v>
      </c>
      <c r="U68" s="1455">
        <v>71.393219999999999</v>
      </c>
      <c r="V68" s="1455">
        <v>67.822577999999993</v>
      </c>
      <c r="W68" s="1455">
        <v>81.353272000000004</v>
      </c>
      <c r="X68" s="1455">
        <v>76.553319999999999</v>
      </c>
      <c r="Y68" s="1455">
        <v>80.263339999999999</v>
      </c>
      <c r="Z68" s="1455">
        <v>80.706470999999993</v>
      </c>
      <c r="AA68" s="1455">
        <v>76.794178999999986</v>
      </c>
      <c r="AB68" s="1455">
        <v>97.238190000000003</v>
      </c>
      <c r="AC68" s="1455">
        <v>943.70582800000011</v>
      </c>
    </row>
    <row r="69" spans="1:29" s="1455" customFormat="1" x14ac:dyDescent="0.25"/>
    <row r="70" spans="1:29" s="1455" customFormat="1" x14ac:dyDescent="0.25"/>
  </sheetData>
  <mergeCells count="1">
    <mergeCell ref="A55:A56"/>
  </mergeCells>
  <pageMargins left="0.78740157480314965" right="0.59055118110236227" top="0.78740157480314965" bottom="0.59055118110236227" header="0" footer="0"/>
  <pageSetup paperSize="9" scale="46" fitToHeight="0" orientation="landscape" copies="2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pageSetUpPr fitToPage="1"/>
  </sheetPr>
  <dimension ref="A1:AI346"/>
  <sheetViews>
    <sheetView view="pageBreakPreview" zoomScale="70" zoomScaleNormal="60" zoomScaleSheetLayoutView="70" zoomScalePageLayoutView="85" workbookViewId="0">
      <pane ySplit="5" topLeftCell="A318" activePane="bottomLeft" state="frozen"/>
      <selection pane="bottomLeft" activeCell="C131" sqref="C131"/>
    </sheetView>
  </sheetViews>
  <sheetFormatPr baseColWidth="10" defaultRowHeight="15" x14ac:dyDescent="0.25"/>
  <cols>
    <col min="1" max="1" width="2.7109375" customWidth="1"/>
    <col min="2" max="2" width="6.85546875" customWidth="1"/>
    <col min="3" max="3" width="62.42578125" bestFit="1" customWidth="1"/>
    <col min="4" max="4" width="12.5703125" customWidth="1"/>
    <col min="5" max="17" width="14.140625" customWidth="1"/>
    <col min="18" max="18" width="20.28515625" customWidth="1"/>
    <col min="19" max="19" width="24.42578125" style="1455" customWidth="1"/>
    <col min="20" max="20" width="20.140625" style="1455" bestFit="1" customWidth="1"/>
    <col min="21" max="33" width="13.28515625" style="1455" bestFit="1" customWidth="1"/>
    <col min="34" max="35" width="11.42578125" style="1455"/>
  </cols>
  <sheetData>
    <row r="1" spans="1:35" s="98" customFormat="1" ht="23.25" x14ac:dyDescent="0.35">
      <c r="A1" s="515" t="s">
        <v>379</v>
      </c>
      <c r="B1" s="517"/>
      <c r="C1" s="17"/>
      <c r="D1" s="51"/>
      <c r="E1" s="51"/>
      <c r="F1" s="51"/>
      <c r="G1" s="51"/>
      <c r="H1" s="51"/>
      <c r="I1" s="51"/>
      <c r="J1" s="51"/>
      <c r="K1" s="51"/>
      <c r="L1" s="516"/>
      <c r="M1" s="516"/>
      <c r="N1" s="516"/>
      <c r="O1" s="516"/>
      <c r="P1" s="516"/>
      <c r="S1" s="1457" t="s">
        <v>1129</v>
      </c>
      <c r="T1" s="1455" t="s">
        <v>1133</v>
      </c>
      <c r="U1" s="1455"/>
      <c r="V1" s="1455"/>
      <c r="W1" s="1455"/>
      <c r="X1" s="1455"/>
      <c r="Y1" s="1455"/>
      <c r="Z1" s="1455"/>
      <c r="AA1" s="1455"/>
      <c r="AB1" s="1455"/>
      <c r="AC1" s="1455"/>
      <c r="AD1" s="1455"/>
      <c r="AE1" s="1455"/>
      <c r="AF1" s="1455"/>
      <c r="AG1" s="1455"/>
      <c r="AH1" s="1638"/>
      <c r="AI1" s="1638"/>
    </row>
    <row r="2" spans="1:35" s="98" customFormat="1" x14ac:dyDescent="0.25">
      <c r="B2" s="517"/>
      <c r="D2" s="516"/>
      <c r="E2" s="295"/>
      <c r="F2" s="295"/>
      <c r="G2" s="107"/>
      <c r="H2" s="295"/>
      <c r="I2" s="295"/>
      <c r="J2" s="295"/>
      <c r="K2" s="295"/>
      <c r="L2" s="295"/>
      <c r="M2" s="295"/>
      <c r="N2" s="295"/>
      <c r="O2" s="295"/>
      <c r="P2" s="295"/>
      <c r="S2" s="1457" t="s">
        <v>1127</v>
      </c>
      <c r="T2" s="1455" t="s">
        <v>1080</v>
      </c>
      <c r="U2" s="1455"/>
      <c r="V2" s="1455"/>
      <c r="W2" s="1455"/>
      <c r="X2" s="1455"/>
      <c r="Y2" s="1455"/>
      <c r="Z2" s="1455"/>
      <c r="AA2" s="1455"/>
      <c r="AB2" s="1455"/>
      <c r="AC2" s="1455"/>
      <c r="AD2" s="1455"/>
      <c r="AE2" s="1455"/>
      <c r="AF2" s="1455"/>
      <c r="AG2" s="1455"/>
      <c r="AH2" s="1638"/>
      <c r="AI2" s="1638"/>
    </row>
    <row r="3" spans="1:35" s="98" customFormat="1" ht="18" x14ac:dyDescent="0.25">
      <c r="B3" s="518" t="s">
        <v>380</v>
      </c>
      <c r="C3" s="17"/>
      <c r="G3" s="107"/>
      <c r="H3" s="516"/>
      <c r="I3" s="516"/>
      <c r="S3" s="1455"/>
      <c r="T3" s="1455"/>
      <c r="U3" s="1455"/>
      <c r="V3" s="1455"/>
      <c r="W3" s="1455"/>
      <c r="X3" s="1455"/>
      <c r="Y3" s="1455"/>
      <c r="Z3" s="1455"/>
      <c r="AA3" s="1455"/>
      <c r="AB3" s="1455"/>
      <c r="AC3" s="1455"/>
      <c r="AD3" s="1455"/>
      <c r="AE3" s="1455"/>
      <c r="AF3" s="1455"/>
      <c r="AG3" s="1455"/>
      <c r="AH3" s="1638"/>
      <c r="AI3" s="1638"/>
    </row>
    <row r="4" spans="1:35" s="98" customFormat="1" ht="15.75" thickBot="1" x14ac:dyDescent="0.3">
      <c r="B4" s="517"/>
      <c r="S4" s="1455" t="s">
        <v>1602</v>
      </c>
      <c r="T4" s="1455"/>
      <c r="U4" s="1455" t="s">
        <v>1124</v>
      </c>
      <c r="V4" s="1455"/>
      <c r="W4" s="1455"/>
      <c r="X4" s="1455"/>
      <c r="Y4" s="1455"/>
      <c r="Z4" s="1455"/>
      <c r="AA4" s="1455"/>
      <c r="AB4" s="1455"/>
      <c r="AC4" s="1455"/>
      <c r="AD4" s="1455"/>
      <c r="AE4" s="1455"/>
      <c r="AF4" s="1455"/>
      <c r="AG4" s="1455"/>
      <c r="AH4" s="1638"/>
      <c r="AI4" s="1638"/>
    </row>
    <row r="5" spans="1:35" s="98" customFormat="1" ht="35.25" customHeight="1" thickBot="1" x14ac:dyDescent="0.3">
      <c r="B5" s="1635" t="s">
        <v>2</v>
      </c>
      <c r="C5" s="1636" t="s">
        <v>381</v>
      </c>
      <c r="D5" s="1636" t="s">
        <v>280</v>
      </c>
      <c r="E5" s="1636" t="s">
        <v>348</v>
      </c>
      <c r="F5" s="1637" t="s">
        <v>349</v>
      </c>
      <c r="G5" s="1636" t="s">
        <v>350</v>
      </c>
      <c r="H5" s="1637" t="s">
        <v>351</v>
      </c>
      <c r="I5" s="1636" t="s">
        <v>352</v>
      </c>
      <c r="J5" s="1637" t="s">
        <v>353</v>
      </c>
      <c r="K5" s="1636" t="s">
        <v>354</v>
      </c>
      <c r="L5" s="1637" t="s">
        <v>355</v>
      </c>
      <c r="M5" s="1636" t="s">
        <v>356</v>
      </c>
      <c r="N5" s="1637" t="s">
        <v>357</v>
      </c>
      <c r="O5" s="1636" t="s">
        <v>358</v>
      </c>
      <c r="P5" s="1637" t="s">
        <v>359</v>
      </c>
      <c r="Q5" s="1639" t="s">
        <v>382</v>
      </c>
      <c r="S5" s="1455" t="s">
        <v>1125</v>
      </c>
      <c r="T5" s="1455" t="s">
        <v>387</v>
      </c>
      <c r="U5" s="1455" t="s">
        <v>1131</v>
      </c>
      <c r="V5" s="1455" t="s">
        <v>1283</v>
      </c>
      <c r="W5" s="1455" t="s">
        <v>1308</v>
      </c>
      <c r="X5" s="1455" t="s">
        <v>1312</v>
      </c>
      <c r="Y5" s="1455" t="s">
        <v>1315</v>
      </c>
      <c r="Z5" s="1455" t="s">
        <v>1316</v>
      </c>
      <c r="AA5" s="1455" t="s">
        <v>1323</v>
      </c>
      <c r="AB5" s="1455" t="s">
        <v>1078</v>
      </c>
      <c r="AC5" s="1455" t="s">
        <v>1079</v>
      </c>
      <c r="AD5" s="1455" t="s">
        <v>1329</v>
      </c>
      <c r="AE5" s="1455" t="s">
        <v>1331</v>
      </c>
      <c r="AF5" s="1455" t="s">
        <v>1335</v>
      </c>
      <c r="AG5" s="1455" t="s">
        <v>389</v>
      </c>
      <c r="AH5" s="1638"/>
      <c r="AI5" s="1638"/>
    </row>
    <row r="6" spans="1:35" s="98" customFormat="1" ht="18" customHeight="1" x14ac:dyDescent="0.25">
      <c r="B6" s="2197">
        <v>1</v>
      </c>
      <c r="C6" s="852" t="str">
        <f>+S6</f>
        <v>Agro Industrial Paramonga S.A.A.</v>
      </c>
      <c r="D6" s="854" t="s">
        <v>383</v>
      </c>
      <c r="E6" s="972" t="str">
        <f>IF(U6="","",U6)</f>
        <v/>
      </c>
      <c r="F6" s="972" t="str">
        <f t="shared" ref="F6:O7" si="0">IF(V6="","",V6)</f>
        <v/>
      </c>
      <c r="G6" s="972" t="str">
        <f t="shared" si="0"/>
        <v/>
      </c>
      <c r="H6" s="972" t="str">
        <f t="shared" si="0"/>
        <v/>
      </c>
      <c r="I6" s="972" t="str">
        <f t="shared" si="0"/>
        <v/>
      </c>
      <c r="J6" s="972" t="str">
        <f t="shared" si="0"/>
        <v/>
      </c>
      <c r="K6" s="972" t="str">
        <f t="shared" si="0"/>
        <v/>
      </c>
      <c r="L6" s="972" t="str">
        <f t="shared" si="0"/>
        <v/>
      </c>
      <c r="M6" s="972" t="str">
        <f t="shared" si="0"/>
        <v/>
      </c>
      <c r="N6" s="972" t="str">
        <f t="shared" si="0"/>
        <v/>
      </c>
      <c r="O6" s="972" t="str">
        <f t="shared" si="0"/>
        <v/>
      </c>
      <c r="P6" s="972" t="str">
        <f>IF(AF6="","",AF6)</f>
        <v/>
      </c>
      <c r="Q6" s="973">
        <f t="shared" ref="Q6:Q9" si="1">+SUM(E6:P6)</f>
        <v>0</v>
      </c>
      <c r="R6" s="516"/>
      <c r="S6" s="1455" t="s">
        <v>5</v>
      </c>
      <c r="T6" s="1455" t="s">
        <v>383</v>
      </c>
      <c r="U6" s="1455"/>
      <c r="V6" s="1455"/>
      <c r="W6" s="1455"/>
      <c r="X6" s="1455"/>
      <c r="Y6" s="1455"/>
      <c r="Z6" s="1455"/>
      <c r="AA6" s="1455"/>
      <c r="AB6" s="1455"/>
      <c r="AC6" s="1455"/>
      <c r="AD6" s="1455"/>
      <c r="AE6" s="1455"/>
      <c r="AF6" s="1455"/>
      <c r="AG6" s="1455"/>
      <c r="AH6" s="1638"/>
      <c r="AI6" s="1638"/>
    </row>
    <row r="7" spans="1:35" s="98" customFormat="1" ht="18" customHeight="1" x14ac:dyDescent="0.25">
      <c r="B7" s="2198"/>
      <c r="C7" s="853"/>
      <c r="D7" s="1053" t="s">
        <v>384</v>
      </c>
      <c r="E7" s="1054">
        <f>IF(U7="","",U7)</f>
        <v>7.5617099999999997</v>
      </c>
      <c r="F7" s="1054">
        <f t="shared" si="0"/>
        <v>4.9193869999999995</v>
      </c>
      <c r="G7" s="1054">
        <f t="shared" si="0"/>
        <v>6.5569290000000002</v>
      </c>
      <c r="H7" s="1054">
        <f t="shared" si="0"/>
        <v>6.1649159999999998</v>
      </c>
      <c r="I7" s="1054">
        <f t="shared" si="0"/>
        <v>7.7474709999999991</v>
      </c>
      <c r="J7" s="1054">
        <f t="shared" si="0"/>
        <v>8.7488639999999993</v>
      </c>
      <c r="K7" s="1054">
        <f t="shared" si="0"/>
        <v>4.2733540000000003</v>
      </c>
      <c r="L7" s="1054">
        <f t="shared" si="0"/>
        <v>7.9141949999999994</v>
      </c>
      <c r="M7" s="1054">
        <f t="shared" si="0"/>
        <v>9.2434359999999991</v>
      </c>
      <c r="N7" s="1054">
        <f t="shared" si="0"/>
        <v>10.799415000000002</v>
      </c>
      <c r="O7" s="1054">
        <f t="shared" si="0"/>
        <v>9.7382150000000003</v>
      </c>
      <c r="P7" s="1054">
        <f t="shared" ref="P7" si="2">IF(AF7="","",AF7)</f>
        <v>8.212530000000001</v>
      </c>
      <c r="Q7" s="1055">
        <f t="shared" si="1"/>
        <v>91.880421999999982</v>
      </c>
      <c r="R7" s="516"/>
      <c r="S7" s="1455"/>
      <c r="T7" s="1455" t="s">
        <v>384</v>
      </c>
      <c r="U7" s="1455">
        <v>7.5617099999999997</v>
      </c>
      <c r="V7" s="1455">
        <v>4.9193869999999995</v>
      </c>
      <c r="W7" s="1455">
        <v>6.5569290000000002</v>
      </c>
      <c r="X7" s="1455">
        <v>6.1649159999999998</v>
      </c>
      <c r="Y7" s="1455">
        <v>7.7474709999999991</v>
      </c>
      <c r="Z7" s="1455">
        <v>8.7488639999999993</v>
      </c>
      <c r="AA7" s="1455">
        <v>4.2733540000000003</v>
      </c>
      <c r="AB7" s="1455">
        <v>7.9141949999999994</v>
      </c>
      <c r="AC7" s="1455">
        <v>9.2434359999999991</v>
      </c>
      <c r="AD7" s="1455">
        <v>10.799415000000002</v>
      </c>
      <c r="AE7" s="1455">
        <v>9.7382150000000003</v>
      </c>
      <c r="AF7" s="1455">
        <v>8.212530000000001</v>
      </c>
      <c r="AG7" s="1455">
        <v>91.880421999999982</v>
      </c>
      <c r="AH7" s="1638"/>
      <c r="AI7" s="1638"/>
    </row>
    <row r="8" spans="1:35" s="98" customFormat="1" ht="18" customHeight="1" x14ac:dyDescent="0.25">
      <c r="B8" s="2198"/>
      <c r="C8" s="853"/>
      <c r="D8" s="1056" t="s">
        <v>283</v>
      </c>
      <c r="E8" s="1054" t="str">
        <f t="shared" ref="E8:E71" si="3">IF(U8="","",U8)</f>
        <v/>
      </c>
      <c r="F8" s="1054" t="str">
        <f t="shared" ref="F8:F71" si="4">IF(V8="","",V8)</f>
        <v/>
      </c>
      <c r="G8" s="1054" t="str">
        <f t="shared" ref="G8:G71" si="5">IF(W8="","",W8)</f>
        <v/>
      </c>
      <c r="H8" s="1054" t="str">
        <f t="shared" ref="H8:H71" si="6">IF(X8="","",X8)</f>
        <v/>
      </c>
      <c r="I8" s="1054" t="str">
        <f t="shared" ref="I8:I71" si="7">IF(Y8="","",Y8)</f>
        <v/>
      </c>
      <c r="J8" s="1054" t="str">
        <f t="shared" ref="J8:J71" si="8">IF(Z8="","",Z8)</f>
        <v/>
      </c>
      <c r="K8" s="1054" t="str">
        <f t="shared" ref="K8:K71" si="9">IF(AA8="","",AA8)</f>
        <v/>
      </c>
      <c r="L8" s="1054" t="str">
        <f t="shared" ref="L8:L71" si="10">IF(AB8="","",AB8)</f>
        <v/>
      </c>
      <c r="M8" s="1054" t="str">
        <f t="shared" ref="M8:M71" si="11">IF(AC8="","",AC8)</f>
        <v/>
      </c>
      <c r="N8" s="1054" t="str">
        <f t="shared" ref="N8:N71" si="12">IF(AD8="","",AD8)</f>
        <v/>
      </c>
      <c r="O8" s="1054" t="str">
        <f t="shared" ref="O8:O71" si="13">IF(AE8="","",AE8)</f>
        <v/>
      </c>
      <c r="P8" s="1054" t="str">
        <f t="shared" ref="P8:P71" si="14">IF(AF8="","",AF8)</f>
        <v/>
      </c>
      <c r="Q8" s="1057">
        <f t="shared" si="1"/>
        <v>0</v>
      </c>
      <c r="R8" s="516"/>
      <c r="S8" s="1455"/>
      <c r="T8" s="1455" t="s">
        <v>283</v>
      </c>
      <c r="U8" s="1455"/>
      <c r="V8" s="1455"/>
      <c r="W8" s="1455"/>
      <c r="X8" s="1455"/>
      <c r="Y8" s="1455"/>
      <c r="Z8" s="1455"/>
      <c r="AA8" s="1455"/>
      <c r="AB8" s="1455"/>
      <c r="AC8" s="1455"/>
      <c r="AD8" s="1455"/>
      <c r="AE8" s="1455"/>
      <c r="AF8" s="1455"/>
      <c r="AG8" s="1455"/>
      <c r="AH8" s="1638"/>
      <c r="AI8" s="1638"/>
    </row>
    <row r="9" spans="1:35" s="98" customFormat="1" ht="18" customHeight="1" x14ac:dyDescent="0.25">
      <c r="B9" s="2198"/>
      <c r="C9" s="853"/>
      <c r="D9" s="1320" t="s">
        <v>385</v>
      </c>
      <c r="E9" s="1321" t="str">
        <f t="shared" si="3"/>
        <v/>
      </c>
      <c r="F9" s="1321" t="str">
        <f t="shared" si="4"/>
        <v/>
      </c>
      <c r="G9" s="1321" t="str">
        <f t="shared" si="5"/>
        <v/>
      </c>
      <c r="H9" s="1321" t="str">
        <f t="shared" si="6"/>
        <v/>
      </c>
      <c r="I9" s="1321" t="str">
        <f t="shared" si="7"/>
        <v/>
      </c>
      <c r="J9" s="1321" t="str">
        <f t="shared" si="8"/>
        <v/>
      </c>
      <c r="K9" s="1321" t="str">
        <f t="shared" si="9"/>
        <v/>
      </c>
      <c r="L9" s="1321" t="str">
        <f t="shared" si="10"/>
        <v/>
      </c>
      <c r="M9" s="1321" t="str">
        <f t="shared" si="11"/>
        <v/>
      </c>
      <c r="N9" s="1321" t="str">
        <f t="shared" si="12"/>
        <v/>
      </c>
      <c r="O9" s="1321" t="str">
        <f t="shared" si="13"/>
        <v/>
      </c>
      <c r="P9" s="1321" t="str">
        <f t="shared" si="14"/>
        <v/>
      </c>
      <c r="Q9" s="974">
        <f t="shared" si="1"/>
        <v>0</v>
      </c>
      <c r="R9" s="516"/>
      <c r="S9" s="1455"/>
      <c r="T9" s="1455" t="s">
        <v>385</v>
      </c>
      <c r="U9" s="1455"/>
      <c r="V9" s="1455"/>
      <c r="W9" s="1455"/>
      <c r="X9" s="1455"/>
      <c r="Y9" s="1455"/>
      <c r="Z9" s="1455"/>
      <c r="AA9" s="1455"/>
      <c r="AB9" s="1455"/>
      <c r="AC9" s="1455"/>
      <c r="AD9" s="1455"/>
      <c r="AE9" s="1455"/>
      <c r="AF9" s="1455"/>
      <c r="AG9" s="1455"/>
      <c r="AH9" s="1638"/>
      <c r="AI9" s="1638"/>
    </row>
    <row r="10" spans="1:35" s="98" customFormat="1" ht="18" customHeight="1" x14ac:dyDescent="0.25">
      <c r="B10" s="2195">
        <f>+B6+1</f>
        <v>2</v>
      </c>
      <c r="C10" s="1332" t="str">
        <f>+S10</f>
        <v>Agroaurora S.A.C.</v>
      </c>
      <c r="D10" s="1327" t="s">
        <v>383</v>
      </c>
      <c r="E10" s="975" t="str">
        <f t="shared" si="3"/>
        <v/>
      </c>
      <c r="F10" s="975" t="str">
        <f t="shared" si="4"/>
        <v/>
      </c>
      <c r="G10" s="975" t="str">
        <f t="shared" si="5"/>
        <v/>
      </c>
      <c r="H10" s="975" t="str">
        <f t="shared" si="6"/>
        <v/>
      </c>
      <c r="I10" s="975" t="str">
        <f t="shared" si="7"/>
        <v/>
      </c>
      <c r="J10" s="975" t="str">
        <f t="shared" si="8"/>
        <v/>
      </c>
      <c r="K10" s="975" t="str">
        <f t="shared" si="9"/>
        <v/>
      </c>
      <c r="L10" s="975" t="str">
        <f t="shared" si="10"/>
        <v/>
      </c>
      <c r="M10" s="975" t="str">
        <f t="shared" si="11"/>
        <v/>
      </c>
      <c r="N10" s="975" t="str">
        <f t="shared" si="12"/>
        <v/>
      </c>
      <c r="O10" s="975" t="str">
        <f t="shared" si="13"/>
        <v/>
      </c>
      <c r="P10" s="1322" t="str">
        <f t="shared" si="14"/>
        <v/>
      </c>
      <c r="Q10" s="976">
        <f t="shared" ref="Q10:Q73" si="15">+SUM(E10:P10)</f>
        <v>0</v>
      </c>
      <c r="R10" s="516"/>
      <c r="S10" s="1455" t="s">
        <v>1365</v>
      </c>
      <c r="T10" s="1455" t="s">
        <v>383</v>
      </c>
      <c r="U10" s="1455"/>
      <c r="V10" s="1455"/>
      <c r="W10" s="1455"/>
      <c r="X10" s="1455"/>
      <c r="Y10" s="1455"/>
      <c r="Z10" s="1455"/>
      <c r="AA10" s="1455"/>
      <c r="AB10" s="1455"/>
      <c r="AC10" s="1455"/>
      <c r="AD10" s="1455"/>
      <c r="AE10" s="1455"/>
      <c r="AF10" s="1455"/>
      <c r="AG10" s="1455"/>
      <c r="AH10" s="1638"/>
      <c r="AI10" s="1638"/>
    </row>
    <row r="11" spans="1:35" s="98" customFormat="1" ht="18" customHeight="1" x14ac:dyDescent="0.25">
      <c r="B11" s="2196"/>
      <c r="C11" s="1331"/>
      <c r="D11" s="1328" t="s">
        <v>384</v>
      </c>
      <c r="E11" s="1054">
        <f t="shared" si="3"/>
        <v>0</v>
      </c>
      <c r="F11" s="1054">
        <f t="shared" si="4"/>
        <v>0</v>
      </c>
      <c r="G11" s="1054">
        <f t="shared" si="5"/>
        <v>0</v>
      </c>
      <c r="H11" s="1054">
        <f t="shared" si="6"/>
        <v>0</v>
      </c>
      <c r="I11" s="1054">
        <f t="shared" si="7"/>
        <v>0</v>
      </c>
      <c r="J11" s="1054">
        <f t="shared" si="8"/>
        <v>0</v>
      </c>
      <c r="K11" s="1054">
        <f t="shared" si="9"/>
        <v>0</v>
      </c>
      <c r="L11" s="1054">
        <f t="shared" si="10"/>
        <v>2.9237899999999999</v>
      </c>
      <c r="M11" s="1054">
        <f t="shared" si="11"/>
        <v>4.2304269999999997</v>
      </c>
      <c r="N11" s="1054">
        <f t="shared" si="12"/>
        <v>7.7378860000000005</v>
      </c>
      <c r="O11" s="1054">
        <f t="shared" si="13"/>
        <v>9.4379439999999999</v>
      </c>
      <c r="P11" s="1054">
        <f t="shared" si="14"/>
        <v>4.5409629999999996</v>
      </c>
      <c r="Q11" s="1055">
        <f t="shared" si="15"/>
        <v>28.871009999999998</v>
      </c>
      <c r="R11" s="516"/>
      <c r="S11" s="1455"/>
      <c r="T11" s="1455" t="s">
        <v>384</v>
      </c>
      <c r="U11" s="1455">
        <v>0</v>
      </c>
      <c r="V11" s="1455">
        <v>0</v>
      </c>
      <c r="W11" s="1455">
        <v>0</v>
      </c>
      <c r="X11" s="1455">
        <v>0</v>
      </c>
      <c r="Y11" s="1455">
        <v>0</v>
      </c>
      <c r="Z11" s="1455">
        <v>0</v>
      </c>
      <c r="AA11" s="1455">
        <v>0</v>
      </c>
      <c r="AB11" s="1455">
        <v>2.9237899999999999</v>
      </c>
      <c r="AC11" s="1455">
        <v>4.2304269999999997</v>
      </c>
      <c r="AD11" s="1455">
        <v>7.7378860000000005</v>
      </c>
      <c r="AE11" s="1455">
        <v>9.4379439999999999</v>
      </c>
      <c r="AF11" s="1455">
        <v>4.5409629999999996</v>
      </c>
      <c r="AG11" s="1455">
        <v>28.871009999999998</v>
      </c>
      <c r="AH11" s="1638"/>
      <c r="AI11" s="1638"/>
    </row>
    <row r="12" spans="1:35" s="98" customFormat="1" ht="18" customHeight="1" x14ac:dyDescent="0.25">
      <c r="B12" s="2196"/>
      <c r="C12" s="1331"/>
      <c r="D12" s="1329" t="s">
        <v>283</v>
      </c>
      <c r="E12" s="1054" t="str">
        <f t="shared" si="3"/>
        <v/>
      </c>
      <c r="F12" s="1054" t="str">
        <f t="shared" si="4"/>
        <v/>
      </c>
      <c r="G12" s="1054" t="str">
        <f t="shared" si="5"/>
        <v/>
      </c>
      <c r="H12" s="1054" t="str">
        <f t="shared" si="6"/>
        <v/>
      </c>
      <c r="I12" s="1054" t="str">
        <f t="shared" si="7"/>
        <v/>
      </c>
      <c r="J12" s="1054" t="str">
        <f t="shared" si="8"/>
        <v/>
      </c>
      <c r="K12" s="1054" t="str">
        <f t="shared" si="9"/>
        <v/>
      </c>
      <c r="L12" s="1054" t="str">
        <f t="shared" si="10"/>
        <v/>
      </c>
      <c r="M12" s="1054" t="str">
        <f t="shared" si="11"/>
        <v/>
      </c>
      <c r="N12" s="1054" t="str">
        <f t="shared" si="12"/>
        <v/>
      </c>
      <c r="O12" s="1054" t="str">
        <f t="shared" si="13"/>
        <v/>
      </c>
      <c r="P12" s="1054" t="str">
        <f t="shared" si="14"/>
        <v/>
      </c>
      <c r="Q12" s="1057">
        <f t="shared" si="15"/>
        <v>0</v>
      </c>
      <c r="R12" s="516"/>
      <c r="S12" s="1455"/>
      <c r="T12" s="1455" t="s">
        <v>283</v>
      </c>
      <c r="U12" s="1455"/>
      <c r="V12" s="1455"/>
      <c r="W12" s="1455"/>
      <c r="X12" s="1455"/>
      <c r="Y12" s="1455"/>
      <c r="Z12" s="1455"/>
      <c r="AA12" s="1455"/>
      <c r="AB12" s="1455"/>
      <c r="AC12" s="1455"/>
      <c r="AD12" s="1455"/>
      <c r="AE12" s="1455"/>
      <c r="AF12" s="1455"/>
      <c r="AG12" s="1455"/>
      <c r="AH12" s="1638"/>
      <c r="AI12" s="1638"/>
    </row>
    <row r="13" spans="1:35" s="98" customFormat="1" ht="18" customHeight="1" x14ac:dyDescent="0.25">
      <c r="B13" s="2196"/>
      <c r="C13" s="1333"/>
      <c r="D13" s="1330" t="s">
        <v>385</v>
      </c>
      <c r="E13" s="1324" t="str">
        <f t="shared" si="3"/>
        <v/>
      </c>
      <c r="F13" s="1324" t="str">
        <f t="shared" si="4"/>
        <v/>
      </c>
      <c r="G13" s="1324" t="str">
        <f t="shared" si="5"/>
        <v/>
      </c>
      <c r="H13" s="1324" t="str">
        <f t="shared" si="6"/>
        <v/>
      </c>
      <c r="I13" s="1324" t="str">
        <f t="shared" si="7"/>
        <v/>
      </c>
      <c r="J13" s="1324" t="str">
        <f t="shared" si="8"/>
        <v/>
      </c>
      <c r="K13" s="1324" t="str">
        <f t="shared" si="9"/>
        <v/>
      </c>
      <c r="L13" s="1324" t="str">
        <f t="shared" si="10"/>
        <v/>
      </c>
      <c r="M13" s="1324" t="str">
        <f t="shared" si="11"/>
        <v/>
      </c>
      <c r="N13" s="1324" t="str">
        <f t="shared" si="12"/>
        <v/>
      </c>
      <c r="O13" s="1324" t="str">
        <f t="shared" si="13"/>
        <v/>
      </c>
      <c r="P13" s="1325" t="str">
        <f t="shared" si="14"/>
        <v/>
      </c>
      <c r="Q13" s="974">
        <f t="shared" si="15"/>
        <v>0</v>
      </c>
      <c r="R13" s="516"/>
      <c r="S13" s="1455"/>
      <c r="T13" s="1455" t="s">
        <v>385</v>
      </c>
      <c r="U13" s="1455"/>
      <c r="V13" s="1455"/>
      <c r="W13" s="1455"/>
      <c r="X13" s="1455"/>
      <c r="Y13" s="1455"/>
      <c r="Z13" s="1455"/>
      <c r="AA13" s="1455"/>
      <c r="AB13" s="1455"/>
      <c r="AC13" s="1455"/>
      <c r="AD13" s="1455"/>
      <c r="AE13" s="1455"/>
      <c r="AF13" s="1455"/>
      <c r="AG13" s="1455"/>
      <c r="AH13" s="1638"/>
      <c r="AI13" s="1638"/>
    </row>
    <row r="14" spans="1:35" s="98" customFormat="1" ht="18" customHeight="1" x14ac:dyDescent="0.25">
      <c r="B14" s="2195">
        <f t="shared" ref="B14" si="16">+B10+1</f>
        <v>3</v>
      </c>
      <c r="C14" s="1332" t="str">
        <f t="shared" ref="C14:C74" si="17">+S14</f>
        <v>Agroindustrias San Jacinto S.A.A.</v>
      </c>
      <c r="D14" s="854" t="s">
        <v>383</v>
      </c>
      <c r="E14" s="975" t="str">
        <f t="shared" si="3"/>
        <v/>
      </c>
      <c r="F14" s="975" t="str">
        <f t="shared" si="4"/>
        <v/>
      </c>
      <c r="G14" s="975" t="str">
        <f t="shared" si="5"/>
        <v/>
      </c>
      <c r="H14" s="975" t="str">
        <f t="shared" si="6"/>
        <v/>
      </c>
      <c r="I14" s="975" t="str">
        <f t="shared" si="7"/>
        <v/>
      </c>
      <c r="J14" s="975" t="str">
        <f t="shared" si="8"/>
        <v/>
      </c>
      <c r="K14" s="975" t="str">
        <f t="shared" si="9"/>
        <v/>
      </c>
      <c r="L14" s="975" t="str">
        <f t="shared" si="10"/>
        <v/>
      </c>
      <c r="M14" s="975" t="str">
        <f t="shared" si="11"/>
        <v/>
      </c>
      <c r="N14" s="975" t="str">
        <f t="shared" si="12"/>
        <v/>
      </c>
      <c r="O14" s="975" t="str">
        <f t="shared" si="13"/>
        <v/>
      </c>
      <c r="P14" s="1322" t="str">
        <f t="shared" si="14"/>
        <v/>
      </c>
      <c r="Q14" s="976">
        <f t="shared" si="15"/>
        <v>0</v>
      </c>
      <c r="R14" s="516"/>
      <c r="S14" s="1455" t="s">
        <v>1654</v>
      </c>
      <c r="T14" s="1455" t="s">
        <v>383</v>
      </c>
      <c r="U14" s="1455"/>
      <c r="V14" s="1455"/>
      <c r="W14" s="1455"/>
      <c r="X14" s="1455"/>
      <c r="Y14" s="1455"/>
      <c r="Z14" s="1455"/>
      <c r="AA14" s="1455"/>
      <c r="AB14" s="1455"/>
      <c r="AC14" s="1455"/>
      <c r="AD14" s="1455"/>
      <c r="AE14" s="1455"/>
      <c r="AF14" s="1455"/>
      <c r="AG14" s="1455"/>
      <c r="AH14" s="1638"/>
      <c r="AI14" s="1638"/>
    </row>
    <row r="15" spans="1:35" s="98" customFormat="1" ht="18" customHeight="1" x14ac:dyDescent="0.25">
      <c r="B15" s="2196"/>
      <c r="C15" s="1331"/>
      <c r="D15" s="1053" t="s">
        <v>384</v>
      </c>
      <c r="E15" s="1054">
        <f t="shared" si="3"/>
        <v>5.3216739999999998</v>
      </c>
      <c r="F15" s="1054">
        <f t="shared" si="4"/>
        <v>4.9611549999999998</v>
      </c>
      <c r="G15" s="1054">
        <f t="shared" si="5"/>
        <v>5.7953970000000004</v>
      </c>
      <c r="H15" s="1054">
        <f t="shared" si="6"/>
        <v>4.8125240000000007</v>
      </c>
      <c r="I15" s="1054">
        <f t="shared" si="7"/>
        <v>5.2010990000000001</v>
      </c>
      <c r="J15" s="1054">
        <f t="shared" si="8"/>
        <v>4.7489040000000005</v>
      </c>
      <c r="K15" s="1054">
        <f t="shared" si="9"/>
        <v>1.599664</v>
      </c>
      <c r="L15" s="1054">
        <f t="shared" si="10"/>
        <v>0.66802700000000004</v>
      </c>
      <c r="M15" s="1054">
        <f t="shared" si="11"/>
        <v>5.3054260000000006</v>
      </c>
      <c r="N15" s="1054">
        <f t="shared" si="12"/>
        <v>5.1205249999999998</v>
      </c>
      <c r="O15" s="1054">
        <f t="shared" si="13"/>
        <v>5.02827</v>
      </c>
      <c r="P15" s="1054">
        <f t="shared" si="14"/>
        <v>5.421697</v>
      </c>
      <c r="Q15" s="1055">
        <f t="shared" si="15"/>
        <v>53.984362000000004</v>
      </c>
      <c r="R15" s="516"/>
      <c r="S15" s="1455"/>
      <c r="T15" s="1455" t="s">
        <v>384</v>
      </c>
      <c r="U15" s="1455">
        <v>5.3216739999999998</v>
      </c>
      <c r="V15" s="1455">
        <v>4.9611549999999998</v>
      </c>
      <c r="W15" s="1455">
        <v>5.7953970000000004</v>
      </c>
      <c r="X15" s="1455">
        <v>4.8125240000000007</v>
      </c>
      <c r="Y15" s="1455">
        <v>5.2010990000000001</v>
      </c>
      <c r="Z15" s="1455">
        <v>4.7489040000000005</v>
      </c>
      <c r="AA15" s="1455">
        <v>1.599664</v>
      </c>
      <c r="AB15" s="1455">
        <v>0.66802700000000004</v>
      </c>
      <c r="AC15" s="1455">
        <v>5.3054260000000006</v>
      </c>
      <c r="AD15" s="1455">
        <v>5.1205249999999998</v>
      </c>
      <c r="AE15" s="1455">
        <v>5.02827</v>
      </c>
      <c r="AF15" s="1455">
        <v>5.421697</v>
      </c>
      <c r="AG15" s="1455">
        <v>53.984362000000004</v>
      </c>
      <c r="AH15" s="1638"/>
      <c r="AI15" s="1638"/>
    </row>
    <row r="16" spans="1:35" s="98" customFormat="1" ht="18" customHeight="1" x14ac:dyDescent="0.25">
      <c r="B16" s="2196"/>
      <c r="C16" s="1331"/>
      <c r="D16" s="1056" t="s">
        <v>283</v>
      </c>
      <c r="E16" s="1054" t="str">
        <f t="shared" si="3"/>
        <v/>
      </c>
      <c r="F16" s="1054" t="str">
        <f t="shared" si="4"/>
        <v/>
      </c>
      <c r="G16" s="1054" t="str">
        <f t="shared" si="5"/>
        <v/>
      </c>
      <c r="H16" s="1054" t="str">
        <f t="shared" si="6"/>
        <v/>
      </c>
      <c r="I16" s="1054" t="str">
        <f t="shared" si="7"/>
        <v/>
      </c>
      <c r="J16" s="1054" t="str">
        <f t="shared" si="8"/>
        <v/>
      </c>
      <c r="K16" s="1054" t="str">
        <f t="shared" si="9"/>
        <v/>
      </c>
      <c r="L16" s="1054" t="str">
        <f t="shared" si="10"/>
        <v/>
      </c>
      <c r="M16" s="1054" t="str">
        <f t="shared" si="11"/>
        <v/>
      </c>
      <c r="N16" s="1054" t="str">
        <f t="shared" si="12"/>
        <v/>
      </c>
      <c r="O16" s="1054" t="str">
        <f t="shared" si="13"/>
        <v/>
      </c>
      <c r="P16" s="1054" t="str">
        <f t="shared" si="14"/>
        <v/>
      </c>
      <c r="Q16" s="1057">
        <f t="shared" si="15"/>
        <v>0</v>
      </c>
      <c r="R16" s="516"/>
      <c r="S16" s="1455"/>
      <c r="T16" s="1455" t="s">
        <v>283</v>
      </c>
      <c r="U16" s="1455"/>
      <c r="V16" s="1455"/>
      <c r="W16" s="1455"/>
      <c r="X16" s="1455"/>
      <c r="Y16" s="1455"/>
      <c r="Z16" s="1455"/>
      <c r="AA16" s="1455"/>
      <c r="AB16" s="1455"/>
      <c r="AC16" s="1455"/>
      <c r="AD16" s="1455"/>
      <c r="AE16" s="1455"/>
      <c r="AF16" s="1455"/>
      <c r="AG16" s="1455"/>
      <c r="AH16" s="1638"/>
      <c r="AI16" s="1638"/>
    </row>
    <row r="17" spans="2:35" s="98" customFormat="1" ht="18" customHeight="1" x14ac:dyDescent="0.25">
      <c r="B17" s="2196"/>
      <c r="C17" s="1333"/>
      <c r="D17" s="1323" t="s">
        <v>385</v>
      </c>
      <c r="E17" s="1324" t="str">
        <f t="shared" si="3"/>
        <v/>
      </c>
      <c r="F17" s="1324" t="str">
        <f t="shared" si="4"/>
        <v/>
      </c>
      <c r="G17" s="1324" t="str">
        <f t="shared" si="5"/>
        <v/>
      </c>
      <c r="H17" s="1324" t="str">
        <f t="shared" si="6"/>
        <v/>
      </c>
      <c r="I17" s="1324" t="str">
        <f t="shared" si="7"/>
        <v/>
      </c>
      <c r="J17" s="1324" t="str">
        <f t="shared" si="8"/>
        <v/>
      </c>
      <c r="K17" s="1324" t="str">
        <f t="shared" si="9"/>
        <v/>
      </c>
      <c r="L17" s="1324" t="str">
        <f t="shared" si="10"/>
        <v/>
      </c>
      <c r="M17" s="1324" t="str">
        <f t="shared" si="11"/>
        <v/>
      </c>
      <c r="N17" s="1324" t="str">
        <f t="shared" si="12"/>
        <v/>
      </c>
      <c r="O17" s="1324" t="str">
        <f t="shared" si="13"/>
        <v/>
      </c>
      <c r="P17" s="1325" t="str">
        <f t="shared" si="14"/>
        <v/>
      </c>
      <c r="Q17" s="974">
        <f t="shared" si="15"/>
        <v>0</v>
      </c>
      <c r="R17" s="516"/>
      <c r="S17" s="1455"/>
      <c r="T17" s="1455" t="s">
        <v>385</v>
      </c>
      <c r="U17" s="1455"/>
      <c r="V17" s="1455"/>
      <c r="W17" s="1455"/>
      <c r="X17" s="1455"/>
      <c r="Y17" s="1455"/>
      <c r="Z17" s="1455"/>
      <c r="AA17" s="1455"/>
      <c r="AB17" s="1455"/>
      <c r="AC17" s="1455"/>
      <c r="AD17" s="1455"/>
      <c r="AE17" s="1455"/>
      <c r="AF17" s="1455"/>
      <c r="AG17" s="1455"/>
      <c r="AH17" s="1638"/>
      <c r="AI17" s="1638"/>
    </row>
    <row r="18" spans="2:35" s="98" customFormat="1" ht="18" customHeight="1" x14ac:dyDescent="0.25">
      <c r="B18" s="2195">
        <f t="shared" ref="B18" si="18">+B14+1</f>
        <v>4</v>
      </c>
      <c r="C18" s="1332" t="str">
        <f t="shared" si="17"/>
        <v>Andean Power S.A.C.</v>
      </c>
      <c r="D18" s="854" t="s">
        <v>383</v>
      </c>
      <c r="E18" s="975">
        <f t="shared" si="3"/>
        <v>8.3610139999999991</v>
      </c>
      <c r="F18" s="975">
        <f t="shared" si="4"/>
        <v>10.406465000000001</v>
      </c>
      <c r="G18" s="975">
        <f t="shared" si="5"/>
        <v>11.069952000000001</v>
      </c>
      <c r="H18" s="975">
        <f t="shared" si="6"/>
        <v>10.929195</v>
      </c>
      <c r="I18" s="975">
        <f t="shared" si="7"/>
        <v>10.244872000000001</v>
      </c>
      <c r="J18" s="975">
        <f t="shared" si="8"/>
        <v>9.3673749999999991</v>
      </c>
      <c r="K18" s="975">
        <f t="shared" si="9"/>
        <v>9.2961770000000001</v>
      </c>
      <c r="L18" s="975">
        <f t="shared" si="10"/>
        <v>8.4277300000000004</v>
      </c>
      <c r="M18" s="975">
        <f t="shared" si="11"/>
        <v>8.4266959999999997</v>
      </c>
      <c r="N18" s="975">
        <f t="shared" si="12"/>
        <v>10.023257000000001</v>
      </c>
      <c r="O18" s="975">
        <f t="shared" si="13"/>
        <v>11.460729000000001</v>
      </c>
      <c r="P18" s="1322">
        <f t="shared" si="14"/>
        <v>10.306184</v>
      </c>
      <c r="Q18" s="976">
        <f t="shared" si="15"/>
        <v>118.31964599999999</v>
      </c>
      <c r="R18" s="516"/>
      <c r="S18" s="1455" t="s">
        <v>1536</v>
      </c>
      <c r="T18" s="1455" t="s">
        <v>383</v>
      </c>
      <c r="U18" s="1455">
        <v>8.3610139999999991</v>
      </c>
      <c r="V18" s="1455">
        <v>10.406465000000001</v>
      </c>
      <c r="W18" s="1455">
        <v>11.069952000000001</v>
      </c>
      <c r="X18" s="1455">
        <v>10.929195</v>
      </c>
      <c r="Y18" s="1455">
        <v>10.244872000000001</v>
      </c>
      <c r="Z18" s="1455">
        <v>9.3673749999999991</v>
      </c>
      <c r="AA18" s="1455">
        <v>9.2961770000000001</v>
      </c>
      <c r="AB18" s="1455">
        <v>8.4277300000000004</v>
      </c>
      <c r="AC18" s="1455">
        <v>8.4266959999999997</v>
      </c>
      <c r="AD18" s="1455">
        <v>10.023257000000001</v>
      </c>
      <c r="AE18" s="1455">
        <v>11.460729000000001</v>
      </c>
      <c r="AF18" s="1455">
        <v>10.306184</v>
      </c>
      <c r="AG18" s="1455">
        <v>118.31964599999999</v>
      </c>
      <c r="AH18" s="1638"/>
      <c r="AI18" s="1638"/>
    </row>
    <row r="19" spans="2:35" s="98" customFormat="1" ht="18" customHeight="1" x14ac:dyDescent="0.25">
      <c r="B19" s="2196"/>
      <c r="C19" s="1331"/>
      <c r="D19" s="1053" t="s">
        <v>384</v>
      </c>
      <c r="E19" s="1054" t="str">
        <f t="shared" si="3"/>
        <v/>
      </c>
      <c r="F19" s="1054" t="str">
        <f t="shared" si="4"/>
        <v/>
      </c>
      <c r="G19" s="1054" t="str">
        <f t="shared" si="5"/>
        <v/>
      </c>
      <c r="H19" s="1054" t="str">
        <f t="shared" si="6"/>
        <v/>
      </c>
      <c r="I19" s="1054" t="str">
        <f t="shared" si="7"/>
        <v/>
      </c>
      <c r="J19" s="1054" t="str">
        <f t="shared" si="8"/>
        <v/>
      </c>
      <c r="K19" s="1054" t="str">
        <f t="shared" si="9"/>
        <v/>
      </c>
      <c r="L19" s="1054" t="str">
        <f t="shared" si="10"/>
        <v/>
      </c>
      <c r="M19" s="1054" t="str">
        <f t="shared" si="11"/>
        <v/>
      </c>
      <c r="N19" s="1054" t="str">
        <f t="shared" si="12"/>
        <v/>
      </c>
      <c r="O19" s="1054" t="str">
        <f t="shared" si="13"/>
        <v/>
      </c>
      <c r="P19" s="1054" t="str">
        <f t="shared" si="14"/>
        <v/>
      </c>
      <c r="Q19" s="1055">
        <f t="shared" si="15"/>
        <v>0</v>
      </c>
      <c r="R19" s="516"/>
      <c r="S19" s="1455"/>
      <c r="T19" s="1455" t="s">
        <v>384</v>
      </c>
      <c r="U19" s="1455"/>
      <c r="V19" s="1455"/>
      <c r="W19" s="1455"/>
      <c r="X19" s="1455"/>
      <c r="Y19" s="1455"/>
      <c r="Z19" s="1455"/>
      <c r="AA19" s="1455"/>
      <c r="AB19" s="1455"/>
      <c r="AC19" s="1455"/>
      <c r="AD19" s="1455"/>
      <c r="AE19" s="1455"/>
      <c r="AF19" s="1455"/>
      <c r="AG19" s="1455"/>
      <c r="AH19" s="1638"/>
      <c r="AI19" s="1638"/>
    </row>
    <row r="20" spans="2:35" s="98" customFormat="1" ht="18" customHeight="1" x14ac:dyDescent="0.25">
      <c r="B20" s="2196"/>
      <c r="C20" s="1331"/>
      <c r="D20" s="1056" t="s">
        <v>283</v>
      </c>
      <c r="E20" s="1054" t="str">
        <f t="shared" si="3"/>
        <v/>
      </c>
      <c r="F20" s="1054" t="str">
        <f t="shared" si="4"/>
        <v/>
      </c>
      <c r="G20" s="1054" t="str">
        <f t="shared" si="5"/>
        <v/>
      </c>
      <c r="H20" s="1054" t="str">
        <f t="shared" si="6"/>
        <v/>
      </c>
      <c r="I20" s="1054" t="str">
        <f t="shared" si="7"/>
        <v/>
      </c>
      <c r="J20" s="1054" t="str">
        <f t="shared" si="8"/>
        <v/>
      </c>
      <c r="K20" s="1054" t="str">
        <f t="shared" si="9"/>
        <v/>
      </c>
      <c r="L20" s="1054" t="str">
        <f t="shared" si="10"/>
        <v/>
      </c>
      <c r="M20" s="1054" t="str">
        <f t="shared" si="11"/>
        <v/>
      </c>
      <c r="N20" s="1054" t="str">
        <f t="shared" si="12"/>
        <v/>
      </c>
      <c r="O20" s="1054" t="str">
        <f t="shared" si="13"/>
        <v/>
      </c>
      <c r="P20" s="1054" t="str">
        <f t="shared" si="14"/>
        <v/>
      </c>
      <c r="Q20" s="1057">
        <f t="shared" si="15"/>
        <v>0</v>
      </c>
      <c r="R20" s="516"/>
      <c r="S20" s="1455"/>
      <c r="T20" s="1455" t="s">
        <v>283</v>
      </c>
      <c r="U20" s="1455"/>
      <c r="V20" s="1455"/>
      <c r="W20" s="1455"/>
      <c r="X20" s="1455"/>
      <c r="Y20" s="1455"/>
      <c r="Z20" s="1455"/>
      <c r="AA20" s="1455"/>
      <c r="AB20" s="1455"/>
      <c r="AC20" s="1455"/>
      <c r="AD20" s="1455"/>
      <c r="AE20" s="1455"/>
      <c r="AF20" s="1455"/>
      <c r="AG20" s="1455"/>
      <c r="AH20" s="1638"/>
      <c r="AI20" s="1638"/>
    </row>
    <row r="21" spans="2:35" s="98" customFormat="1" ht="18" customHeight="1" x14ac:dyDescent="0.25">
      <c r="B21" s="2196"/>
      <c r="C21" s="1333"/>
      <c r="D21" s="1323" t="s">
        <v>385</v>
      </c>
      <c r="E21" s="1324" t="str">
        <f t="shared" si="3"/>
        <v/>
      </c>
      <c r="F21" s="1324" t="str">
        <f t="shared" si="4"/>
        <v/>
      </c>
      <c r="G21" s="1324" t="str">
        <f t="shared" si="5"/>
        <v/>
      </c>
      <c r="H21" s="1324" t="str">
        <f t="shared" si="6"/>
        <v/>
      </c>
      <c r="I21" s="1324" t="str">
        <f t="shared" si="7"/>
        <v/>
      </c>
      <c r="J21" s="1324" t="str">
        <f t="shared" si="8"/>
        <v/>
      </c>
      <c r="K21" s="1324" t="str">
        <f t="shared" si="9"/>
        <v/>
      </c>
      <c r="L21" s="1324" t="str">
        <f t="shared" si="10"/>
        <v/>
      </c>
      <c r="M21" s="1324" t="str">
        <f t="shared" si="11"/>
        <v/>
      </c>
      <c r="N21" s="1324" t="str">
        <f t="shared" si="12"/>
        <v/>
      </c>
      <c r="O21" s="1324" t="str">
        <f t="shared" si="13"/>
        <v/>
      </c>
      <c r="P21" s="1325" t="str">
        <f t="shared" si="14"/>
        <v/>
      </c>
      <c r="Q21" s="974">
        <f t="shared" si="15"/>
        <v>0</v>
      </c>
      <c r="R21" s="516"/>
      <c r="S21" s="1455"/>
      <c r="T21" s="1455" t="s">
        <v>385</v>
      </c>
      <c r="U21" s="1455"/>
      <c r="V21" s="1455"/>
      <c r="W21" s="1455"/>
      <c r="X21" s="1455"/>
      <c r="Y21" s="1455"/>
      <c r="Z21" s="1455"/>
      <c r="AA21" s="1455"/>
      <c r="AB21" s="1455"/>
      <c r="AC21" s="1455"/>
      <c r="AD21" s="1455"/>
      <c r="AE21" s="1455"/>
      <c r="AF21" s="1455"/>
      <c r="AG21" s="1455"/>
      <c r="AH21" s="1638"/>
      <c r="AI21" s="1638"/>
    </row>
    <row r="22" spans="2:35" s="98" customFormat="1" ht="18" customHeight="1" x14ac:dyDescent="0.25">
      <c r="B22" s="2195">
        <f t="shared" ref="B22" si="19">+B18+1</f>
        <v>5</v>
      </c>
      <c r="C22" s="1332" t="str">
        <f t="shared" si="17"/>
        <v>Asociación Santa Lucia de Chacas</v>
      </c>
      <c r="D22" s="854" t="s">
        <v>383</v>
      </c>
      <c r="E22" s="975">
        <f t="shared" si="3"/>
        <v>0.78934599999999999</v>
      </c>
      <c r="F22" s="975">
        <f t="shared" si="4"/>
        <v>0.72934199999999993</v>
      </c>
      <c r="G22" s="975">
        <f t="shared" si="5"/>
        <v>0.70249000000000006</v>
      </c>
      <c r="H22" s="975">
        <f t="shared" si="6"/>
        <v>0.77793400000000001</v>
      </c>
      <c r="I22" s="975">
        <f t="shared" si="7"/>
        <v>0.80484500000000003</v>
      </c>
      <c r="J22" s="975">
        <f t="shared" si="8"/>
        <v>0.65808699999999998</v>
      </c>
      <c r="K22" s="975">
        <f t="shared" si="9"/>
        <v>0.74554999999999993</v>
      </c>
      <c r="L22" s="975">
        <f t="shared" si="10"/>
        <v>0.69095399999999996</v>
      </c>
      <c r="M22" s="975">
        <f t="shared" si="11"/>
        <v>0.73518399999999995</v>
      </c>
      <c r="N22" s="975">
        <f t="shared" si="12"/>
        <v>0.67836099999999999</v>
      </c>
      <c r="O22" s="975">
        <f t="shared" si="13"/>
        <v>0.73834199999999994</v>
      </c>
      <c r="P22" s="1322">
        <f t="shared" si="14"/>
        <v>0.80173400000000006</v>
      </c>
      <c r="Q22" s="976">
        <f t="shared" si="15"/>
        <v>8.852169</v>
      </c>
      <c r="R22" s="516"/>
      <c r="S22" s="1455" t="s">
        <v>7</v>
      </c>
      <c r="T22" s="1455" t="s">
        <v>383</v>
      </c>
      <c r="U22" s="1455">
        <v>0.78934599999999999</v>
      </c>
      <c r="V22" s="1455">
        <v>0.72934199999999993</v>
      </c>
      <c r="W22" s="1455">
        <v>0.70249000000000006</v>
      </c>
      <c r="X22" s="1455">
        <v>0.77793400000000001</v>
      </c>
      <c r="Y22" s="1455">
        <v>0.80484500000000003</v>
      </c>
      <c r="Z22" s="1455">
        <v>0.65808699999999998</v>
      </c>
      <c r="AA22" s="1455">
        <v>0.74554999999999993</v>
      </c>
      <c r="AB22" s="1455">
        <v>0.69095399999999996</v>
      </c>
      <c r="AC22" s="1455">
        <v>0.73518399999999995</v>
      </c>
      <c r="AD22" s="1455">
        <v>0.67836099999999999</v>
      </c>
      <c r="AE22" s="1455">
        <v>0.73834199999999994</v>
      </c>
      <c r="AF22" s="1455">
        <v>0.80173400000000006</v>
      </c>
      <c r="AG22" s="1455">
        <v>8.852169</v>
      </c>
      <c r="AH22" s="1638"/>
      <c r="AI22" s="1638"/>
    </row>
    <row r="23" spans="2:35" s="98" customFormat="1" ht="18" customHeight="1" x14ac:dyDescent="0.25">
      <c r="B23" s="2196"/>
      <c r="C23" s="1331"/>
      <c r="D23" s="1053" t="s">
        <v>384</v>
      </c>
      <c r="E23" s="1054" t="str">
        <f t="shared" si="3"/>
        <v/>
      </c>
      <c r="F23" s="1054" t="str">
        <f t="shared" si="4"/>
        <v/>
      </c>
      <c r="G23" s="1054" t="str">
        <f t="shared" si="5"/>
        <v/>
      </c>
      <c r="H23" s="1054" t="str">
        <f t="shared" si="6"/>
        <v/>
      </c>
      <c r="I23" s="1054" t="str">
        <f t="shared" si="7"/>
        <v/>
      </c>
      <c r="J23" s="1054" t="str">
        <f t="shared" si="8"/>
        <v/>
      </c>
      <c r="K23" s="1054" t="str">
        <f t="shared" si="9"/>
        <v/>
      </c>
      <c r="L23" s="1054" t="str">
        <f t="shared" si="10"/>
        <v/>
      </c>
      <c r="M23" s="1054" t="str">
        <f t="shared" si="11"/>
        <v/>
      </c>
      <c r="N23" s="1054" t="str">
        <f t="shared" si="12"/>
        <v/>
      </c>
      <c r="O23" s="1054" t="str">
        <f t="shared" si="13"/>
        <v/>
      </c>
      <c r="P23" s="1054" t="str">
        <f t="shared" si="14"/>
        <v/>
      </c>
      <c r="Q23" s="1055">
        <f t="shared" si="15"/>
        <v>0</v>
      </c>
      <c r="R23" s="516"/>
      <c r="S23" s="1455"/>
      <c r="T23" s="1455" t="s">
        <v>384</v>
      </c>
      <c r="U23" s="1455"/>
      <c r="V23" s="1455"/>
      <c r="W23" s="1455"/>
      <c r="X23" s="1455"/>
      <c r="Y23" s="1455"/>
      <c r="Z23" s="1455"/>
      <c r="AA23" s="1455"/>
      <c r="AB23" s="1455"/>
      <c r="AC23" s="1455"/>
      <c r="AD23" s="1455"/>
      <c r="AE23" s="1455"/>
      <c r="AF23" s="1455"/>
      <c r="AG23" s="1455"/>
      <c r="AH23" s="1638"/>
      <c r="AI23" s="1638"/>
    </row>
    <row r="24" spans="2:35" s="98" customFormat="1" ht="18" customHeight="1" x14ac:dyDescent="0.25">
      <c r="B24" s="2196"/>
      <c r="C24" s="1331"/>
      <c r="D24" s="1056" t="s">
        <v>283</v>
      </c>
      <c r="E24" s="1054" t="str">
        <f t="shared" si="3"/>
        <v/>
      </c>
      <c r="F24" s="1054" t="str">
        <f t="shared" si="4"/>
        <v/>
      </c>
      <c r="G24" s="1054" t="str">
        <f t="shared" si="5"/>
        <v/>
      </c>
      <c r="H24" s="1054" t="str">
        <f t="shared" si="6"/>
        <v/>
      </c>
      <c r="I24" s="1054" t="str">
        <f t="shared" si="7"/>
        <v/>
      </c>
      <c r="J24" s="1054" t="str">
        <f t="shared" si="8"/>
        <v/>
      </c>
      <c r="K24" s="1054" t="str">
        <f t="shared" si="9"/>
        <v/>
      </c>
      <c r="L24" s="1054" t="str">
        <f t="shared" si="10"/>
        <v/>
      </c>
      <c r="M24" s="1054" t="str">
        <f t="shared" si="11"/>
        <v/>
      </c>
      <c r="N24" s="1054" t="str">
        <f t="shared" si="12"/>
        <v/>
      </c>
      <c r="O24" s="1054" t="str">
        <f t="shared" si="13"/>
        <v/>
      </c>
      <c r="P24" s="1054" t="str">
        <f t="shared" si="14"/>
        <v/>
      </c>
      <c r="Q24" s="1057">
        <f t="shared" si="15"/>
        <v>0</v>
      </c>
      <c r="R24" s="516"/>
      <c r="S24" s="1455"/>
      <c r="T24" s="1455" t="s">
        <v>283</v>
      </c>
      <c r="U24" s="1455"/>
      <c r="V24" s="1455"/>
      <c r="W24" s="1455"/>
      <c r="X24" s="1455"/>
      <c r="Y24" s="1455"/>
      <c r="Z24" s="1455"/>
      <c r="AA24" s="1455"/>
      <c r="AB24" s="1455"/>
      <c r="AC24" s="1455"/>
      <c r="AD24" s="1455"/>
      <c r="AE24" s="1455"/>
      <c r="AF24" s="1455"/>
      <c r="AG24" s="1455"/>
      <c r="AH24" s="1638"/>
      <c r="AI24" s="1638"/>
    </row>
    <row r="25" spans="2:35" s="98" customFormat="1" ht="18" customHeight="1" x14ac:dyDescent="0.25">
      <c r="B25" s="2196"/>
      <c r="C25" s="1333"/>
      <c r="D25" s="1323" t="s">
        <v>385</v>
      </c>
      <c r="E25" s="1324" t="str">
        <f t="shared" si="3"/>
        <v/>
      </c>
      <c r="F25" s="1324" t="str">
        <f t="shared" si="4"/>
        <v/>
      </c>
      <c r="G25" s="1324" t="str">
        <f t="shared" si="5"/>
        <v/>
      </c>
      <c r="H25" s="1324" t="str">
        <f t="shared" si="6"/>
        <v/>
      </c>
      <c r="I25" s="1324" t="str">
        <f t="shared" si="7"/>
        <v/>
      </c>
      <c r="J25" s="1324" t="str">
        <f t="shared" si="8"/>
        <v/>
      </c>
      <c r="K25" s="1324" t="str">
        <f t="shared" si="9"/>
        <v/>
      </c>
      <c r="L25" s="1324" t="str">
        <f t="shared" si="10"/>
        <v/>
      </c>
      <c r="M25" s="1324" t="str">
        <f t="shared" si="11"/>
        <v/>
      </c>
      <c r="N25" s="1324" t="str">
        <f t="shared" si="12"/>
        <v/>
      </c>
      <c r="O25" s="1324" t="str">
        <f t="shared" si="13"/>
        <v/>
      </c>
      <c r="P25" s="1325" t="str">
        <f t="shared" si="14"/>
        <v/>
      </c>
      <c r="Q25" s="974">
        <f t="shared" si="15"/>
        <v>0</v>
      </c>
      <c r="R25" s="516"/>
      <c r="S25" s="1455"/>
      <c r="T25" s="1455" t="s">
        <v>385</v>
      </c>
      <c r="U25" s="1455"/>
      <c r="V25" s="1455"/>
      <c r="W25" s="1455"/>
      <c r="X25" s="1455"/>
      <c r="Y25" s="1455"/>
      <c r="Z25" s="1455"/>
      <c r="AA25" s="1455"/>
      <c r="AB25" s="1455"/>
      <c r="AC25" s="1455"/>
      <c r="AD25" s="1455"/>
      <c r="AE25" s="1455"/>
      <c r="AF25" s="1455"/>
      <c r="AG25" s="1455"/>
      <c r="AH25" s="1638"/>
      <c r="AI25" s="1638"/>
    </row>
    <row r="26" spans="2:35" s="98" customFormat="1" ht="18" customHeight="1" x14ac:dyDescent="0.25">
      <c r="B26" s="2195">
        <f t="shared" ref="B26" si="20">+B22+1</f>
        <v>6</v>
      </c>
      <c r="C26" s="1332" t="str">
        <f t="shared" si="17"/>
        <v>Atria Energía S.A.C.</v>
      </c>
      <c r="D26" s="854" t="s">
        <v>383</v>
      </c>
      <c r="E26" s="975">
        <f t="shared" si="3"/>
        <v>0.46532200000000001</v>
      </c>
      <c r="F26" s="975">
        <f t="shared" si="4"/>
        <v>0.33293900000000004</v>
      </c>
      <c r="G26" s="975">
        <f t="shared" si="5"/>
        <v>0.61171799999999998</v>
      </c>
      <c r="H26" s="975">
        <f t="shared" si="6"/>
        <v>0.50613900000000001</v>
      </c>
      <c r="I26" s="975">
        <f t="shared" si="7"/>
        <v>0.48519799999999996</v>
      </c>
      <c r="J26" s="975">
        <f t="shared" si="8"/>
        <v>0.294437</v>
      </c>
      <c r="K26" s="975">
        <f t="shared" si="9"/>
        <v>0.31180799999999997</v>
      </c>
      <c r="L26" s="975">
        <f t="shared" si="10"/>
        <v>0.21808900000000001</v>
      </c>
      <c r="M26" s="975">
        <f t="shared" si="11"/>
        <v>0.34904800000000002</v>
      </c>
      <c r="N26" s="975">
        <f t="shared" si="12"/>
        <v>0.32802700000000001</v>
      </c>
      <c r="O26" s="975">
        <f t="shared" si="13"/>
        <v>0.313274</v>
      </c>
      <c r="P26" s="1322">
        <f t="shared" si="14"/>
        <v>0.49010599999999999</v>
      </c>
      <c r="Q26" s="976">
        <f t="shared" si="15"/>
        <v>4.706105</v>
      </c>
      <c r="R26" s="516"/>
      <c r="S26" s="1455" t="s">
        <v>1659</v>
      </c>
      <c r="T26" s="1455" t="s">
        <v>383</v>
      </c>
      <c r="U26" s="1455">
        <v>0.46532200000000001</v>
      </c>
      <c r="V26" s="1455">
        <v>0.33293900000000004</v>
      </c>
      <c r="W26" s="1455">
        <v>0.61171799999999998</v>
      </c>
      <c r="X26" s="1455">
        <v>0.50613900000000001</v>
      </c>
      <c r="Y26" s="1455">
        <v>0.48519799999999996</v>
      </c>
      <c r="Z26" s="1455">
        <v>0.294437</v>
      </c>
      <c r="AA26" s="1455">
        <v>0.31180799999999997</v>
      </c>
      <c r="AB26" s="1455">
        <v>0.21808900000000001</v>
      </c>
      <c r="AC26" s="1455">
        <v>0.34904800000000002</v>
      </c>
      <c r="AD26" s="1455">
        <v>0.32802700000000001</v>
      </c>
      <c r="AE26" s="1455">
        <v>0.313274</v>
      </c>
      <c r="AF26" s="1455">
        <v>0.49010599999999999</v>
      </c>
      <c r="AG26" s="1455">
        <v>4.706105</v>
      </c>
      <c r="AH26" s="1638"/>
      <c r="AI26" s="1638"/>
    </row>
    <row r="27" spans="2:35" s="98" customFormat="1" ht="18" customHeight="1" x14ac:dyDescent="0.25">
      <c r="B27" s="2196"/>
      <c r="C27" s="1331"/>
      <c r="D27" s="1053" t="s">
        <v>384</v>
      </c>
      <c r="E27" s="1054" t="str">
        <f t="shared" si="3"/>
        <v/>
      </c>
      <c r="F27" s="1054" t="str">
        <f t="shared" si="4"/>
        <v/>
      </c>
      <c r="G27" s="1054" t="str">
        <f t="shared" si="5"/>
        <v/>
      </c>
      <c r="H27" s="1054" t="str">
        <f t="shared" si="6"/>
        <v/>
      </c>
      <c r="I27" s="1054" t="str">
        <f t="shared" si="7"/>
        <v/>
      </c>
      <c r="J27" s="1054" t="str">
        <f t="shared" si="8"/>
        <v/>
      </c>
      <c r="K27" s="1054" t="str">
        <f t="shared" si="9"/>
        <v/>
      </c>
      <c r="L27" s="1054" t="str">
        <f t="shared" si="10"/>
        <v/>
      </c>
      <c r="M27" s="1054" t="str">
        <f t="shared" si="11"/>
        <v/>
      </c>
      <c r="N27" s="1054" t="str">
        <f t="shared" si="12"/>
        <v/>
      </c>
      <c r="O27" s="1054" t="str">
        <f t="shared" si="13"/>
        <v/>
      </c>
      <c r="P27" s="1054" t="str">
        <f t="shared" si="14"/>
        <v/>
      </c>
      <c r="Q27" s="1055">
        <f t="shared" si="15"/>
        <v>0</v>
      </c>
      <c r="R27" s="516"/>
      <c r="S27" s="1455"/>
      <c r="T27" s="1455" t="s">
        <v>384</v>
      </c>
      <c r="U27" s="1455"/>
      <c r="V27" s="1455"/>
      <c r="W27" s="1455"/>
      <c r="X27" s="1455"/>
      <c r="Y27" s="1455"/>
      <c r="Z27" s="1455"/>
      <c r="AA27" s="1455"/>
      <c r="AB27" s="1455"/>
      <c r="AC27" s="1455"/>
      <c r="AD27" s="1455"/>
      <c r="AE27" s="1455"/>
      <c r="AF27" s="1455"/>
      <c r="AG27" s="1455"/>
      <c r="AH27" s="1638"/>
      <c r="AI27" s="1638"/>
    </row>
    <row r="28" spans="2:35" s="98" customFormat="1" ht="18" customHeight="1" x14ac:dyDescent="0.25">
      <c r="B28" s="2196"/>
      <c r="C28" s="1331"/>
      <c r="D28" s="1056" t="s">
        <v>283</v>
      </c>
      <c r="E28" s="1054" t="str">
        <f t="shared" si="3"/>
        <v/>
      </c>
      <c r="F28" s="1054" t="str">
        <f t="shared" si="4"/>
        <v/>
      </c>
      <c r="G28" s="1054" t="str">
        <f t="shared" si="5"/>
        <v/>
      </c>
      <c r="H28" s="1054" t="str">
        <f t="shared" si="6"/>
        <v/>
      </c>
      <c r="I28" s="1054" t="str">
        <f t="shared" si="7"/>
        <v/>
      </c>
      <c r="J28" s="1054" t="str">
        <f t="shared" si="8"/>
        <v/>
      </c>
      <c r="K28" s="1054" t="str">
        <f t="shared" si="9"/>
        <v/>
      </c>
      <c r="L28" s="1054" t="str">
        <f t="shared" si="10"/>
        <v/>
      </c>
      <c r="M28" s="1054" t="str">
        <f t="shared" si="11"/>
        <v/>
      </c>
      <c r="N28" s="1054" t="str">
        <f t="shared" si="12"/>
        <v/>
      </c>
      <c r="O28" s="1054" t="str">
        <f t="shared" si="13"/>
        <v/>
      </c>
      <c r="P28" s="1054" t="str">
        <f t="shared" si="14"/>
        <v/>
      </c>
      <c r="Q28" s="1057">
        <f t="shared" si="15"/>
        <v>0</v>
      </c>
      <c r="R28" s="516"/>
      <c r="S28" s="1455"/>
      <c r="T28" s="1455" t="s">
        <v>283</v>
      </c>
      <c r="U28" s="1455"/>
      <c r="V28" s="1455"/>
      <c r="W28" s="1455"/>
      <c r="X28" s="1455"/>
      <c r="Y28" s="1455"/>
      <c r="Z28" s="1455"/>
      <c r="AA28" s="1455"/>
      <c r="AB28" s="1455"/>
      <c r="AC28" s="1455"/>
      <c r="AD28" s="1455"/>
      <c r="AE28" s="1455"/>
      <c r="AF28" s="1455"/>
      <c r="AG28" s="1455"/>
      <c r="AH28" s="1638"/>
      <c r="AI28" s="1638"/>
    </row>
    <row r="29" spans="2:35" s="98" customFormat="1" ht="18" customHeight="1" x14ac:dyDescent="0.25">
      <c r="B29" s="2196"/>
      <c r="C29" s="1333"/>
      <c r="D29" s="1323" t="s">
        <v>385</v>
      </c>
      <c r="E29" s="1324" t="str">
        <f t="shared" si="3"/>
        <v/>
      </c>
      <c r="F29" s="1324" t="str">
        <f t="shared" si="4"/>
        <v/>
      </c>
      <c r="G29" s="1324" t="str">
        <f t="shared" si="5"/>
        <v/>
      </c>
      <c r="H29" s="1324" t="str">
        <f t="shared" si="6"/>
        <v/>
      </c>
      <c r="I29" s="1324" t="str">
        <f t="shared" si="7"/>
        <v/>
      </c>
      <c r="J29" s="1324" t="str">
        <f t="shared" si="8"/>
        <v/>
      </c>
      <c r="K29" s="1324" t="str">
        <f t="shared" si="9"/>
        <v/>
      </c>
      <c r="L29" s="1324" t="str">
        <f t="shared" si="10"/>
        <v/>
      </c>
      <c r="M29" s="1324" t="str">
        <f t="shared" si="11"/>
        <v/>
      </c>
      <c r="N29" s="1324" t="str">
        <f t="shared" si="12"/>
        <v/>
      </c>
      <c r="O29" s="1324" t="str">
        <f t="shared" si="13"/>
        <v/>
      </c>
      <c r="P29" s="1325" t="str">
        <f t="shared" si="14"/>
        <v/>
      </c>
      <c r="Q29" s="974">
        <f t="shared" si="15"/>
        <v>0</v>
      </c>
      <c r="R29" s="516"/>
      <c r="S29" s="1455"/>
      <c r="T29" s="1455" t="s">
        <v>385</v>
      </c>
      <c r="U29" s="1455"/>
      <c r="V29" s="1455"/>
      <c r="W29" s="1455"/>
      <c r="X29" s="1455"/>
      <c r="Y29" s="1455"/>
      <c r="Z29" s="1455"/>
      <c r="AA29" s="1455"/>
      <c r="AB29" s="1455"/>
      <c r="AC29" s="1455"/>
      <c r="AD29" s="1455"/>
      <c r="AE29" s="1455"/>
      <c r="AF29" s="1455"/>
      <c r="AG29" s="1455"/>
      <c r="AH29" s="1638"/>
      <c r="AI29" s="1638"/>
    </row>
    <row r="30" spans="2:35" s="98" customFormat="1" ht="18" customHeight="1" x14ac:dyDescent="0.25">
      <c r="B30" s="2195">
        <f t="shared" ref="B30" si="21">+B26+1</f>
        <v>7</v>
      </c>
      <c r="C30" s="1332" t="str">
        <f t="shared" si="17"/>
        <v>Bioenergía del Chira S.A.</v>
      </c>
      <c r="D30" s="854" t="s">
        <v>383</v>
      </c>
      <c r="E30" s="975" t="str">
        <f t="shared" si="3"/>
        <v/>
      </c>
      <c r="F30" s="975" t="str">
        <f t="shared" si="4"/>
        <v/>
      </c>
      <c r="G30" s="975" t="str">
        <f t="shared" si="5"/>
        <v/>
      </c>
      <c r="H30" s="975" t="str">
        <f t="shared" si="6"/>
        <v/>
      </c>
      <c r="I30" s="975" t="str">
        <f t="shared" si="7"/>
        <v/>
      </c>
      <c r="J30" s="975" t="str">
        <f t="shared" si="8"/>
        <v/>
      </c>
      <c r="K30" s="975" t="str">
        <f t="shared" si="9"/>
        <v/>
      </c>
      <c r="L30" s="975" t="str">
        <f t="shared" si="10"/>
        <v/>
      </c>
      <c r="M30" s="975" t="str">
        <f t="shared" si="11"/>
        <v/>
      </c>
      <c r="N30" s="975" t="str">
        <f t="shared" si="12"/>
        <v/>
      </c>
      <c r="O30" s="975" t="str">
        <f t="shared" si="13"/>
        <v/>
      </c>
      <c r="P30" s="1322" t="str">
        <f t="shared" si="14"/>
        <v/>
      </c>
      <c r="Q30" s="976">
        <f t="shared" si="15"/>
        <v>0</v>
      </c>
      <c r="R30" s="516"/>
      <c r="S30" s="1455" t="s">
        <v>1504</v>
      </c>
      <c r="T30" s="1455" t="s">
        <v>383</v>
      </c>
      <c r="U30" s="1455"/>
      <c r="V30" s="1455"/>
      <c r="W30" s="1455"/>
      <c r="X30" s="1455"/>
      <c r="Y30" s="1455"/>
      <c r="Z30" s="1455"/>
      <c r="AA30" s="1455"/>
      <c r="AB30" s="1455"/>
      <c r="AC30" s="1455"/>
      <c r="AD30" s="1455"/>
      <c r="AE30" s="1455"/>
      <c r="AF30" s="1455"/>
      <c r="AG30" s="1455"/>
      <c r="AH30" s="1638"/>
      <c r="AI30" s="1638"/>
    </row>
    <row r="31" spans="2:35" s="98" customFormat="1" ht="18" customHeight="1" x14ac:dyDescent="0.25">
      <c r="B31" s="2196"/>
      <c r="C31" s="1331"/>
      <c r="D31" s="1053" t="s">
        <v>384</v>
      </c>
      <c r="E31" s="1054">
        <f t="shared" si="3"/>
        <v>6.1983049999999995</v>
      </c>
      <c r="F31" s="1054">
        <f t="shared" si="4"/>
        <v>5.8402210000000006</v>
      </c>
      <c r="G31" s="1054">
        <f t="shared" si="5"/>
        <v>6.1193819999999999</v>
      </c>
      <c r="H31" s="1054">
        <f t="shared" si="6"/>
        <v>4.1402729999999996</v>
      </c>
      <c r="I31" s="1054">
        <f t="shared" si="7"/>
        <v>5.8900350000000001</v>
      </c>
      <c r="J31" s="1054">
        <f t="shared" si="8"/>
        <v>5.947627999999999</v>
      </c>
      <c r="K31" s="1054">
        <f t="shared" si="9"/>
        <v>3.8542100000000001</v>
      </c>
      <c r="L31" s="1054">
        <f t="shared" si="10"/>
        <v>5.3722839999999996</v>
      </c>
      <c r="M31" s="1054">
        <f t="shared" si="11"/>
        <v>6.2127429999999988</v>
      </c>
      <c r="N31" s="1054">
        <f t="shared" si="12"/>
        <v>6.7955939999999995</v>
      </c>
      <c r="O31" s="1054">
        <f t="shared" si="13"/>
        <v>6.8769</v>
      </c>
      <c r="P31" s="1054">
        <f t="shared" si="14"/>
        <v>6.7875030000000001</v>
      </c>
      <c r="Q31" s="1055">
        <f t="shared" si="15"/>
        <v>70.035077999999999</v>
      </c>
      <c r="R31" s="516"/>
      <c r="S31" s="1455"/>
      <c r="T31" s="1455" t="s">
        <v>384</v>
      </c>
      <c r="U31" s="1455">
        <v>6.1983049999999995</v>
      </c>
      <c r="V31" s="1455">
        <v>5.8402210000000006</v>
      </c>
      <c r="W31" s="1455">
        <v>6.1193819999999999</v>
      </c>
      <c r="X31" s="1455">
        <v>4.1402729999999996</v>
      </c>
      <c r="Y31" s="1455">
        <v>5.8900350000000001</v>
      </c>
      <c r="Z31" s="1455">
        <v>5.947627999999999</v>
      </c>
      <c r="AA31" s="1455">
        <v>3.8542100000000001</v>
      </c>
      <c r="AB31" s="1455">
        <v>5.3722839999999996</v>
      </c>
      <c r="AC31" s="1455">
        <v>6.2127429999999988</v>
      </c>
      <c r="AD31" s="1455">
        <v>6.7955939999999995</v>
      </c>
      <c r="AE31" s="1455">
        <v>6.8769</v>
      </c>
      <c r="AF31" s="1455">
        <v>6.7875030000000001</v>
      </c>
      <c r="AG31" s="1455">
        <v>70.035077999999999</v>
      </c>
      <c r="AH31" s="1638"/>
      <c r="AI31" s="1638"/>
    </row>
    <row r="32" spans="2:35" s="98" customFormat="1" ht="18" customHeight="1" x14ac:dyDescent="0.25">
      <c r="B32" s="2196"/>
      <c r="C32" s="1331"/>
      <c r="D32" s="1056" t="s">
        <v>283</v>
      </c>
      <c r="E32" s="1054" t="str">
        <f t="shared" si="3"/>
        <v/>
      </c>
      <c r="F32" s="1054" t="str">
        <f t="shared" si="4"/>
        <v/>
      </c>
      <c r="G32" s="1054" t="str">
        <f t="shared" si="5"/>
        <v/>
      </c>
      <c r="H32" s="1054" t="str">
        <f t="shared" si="6"/>
        <v/>
      </c>
      <c r="I32" s="1054" t="str">
        <f t="shared" si="7"/>
        <v/>
      </c>
      <c r="J32" s="1054" t="str">
        <f t="shared" si="8"/>
        <v/>
      </c>
      <c r="K32" s="1054" t="str">
        <f t="shared" si="9"/>
        <v/>
      </c>
      <c r="L32" s="1054" t="str">
        <f t="shared" si="10"/>
        <v/>
      </c>
      <c r="M32" s="1054" t="str">
        <f t="shared" si="11"/>
        <v/>
      </c>
      <c r="N32" s="1054" t="str">
        <f t="shared" si="12"/>
        <v/>
      </c>
      <c r="O32" s="1054" t="str">
        <f t="shared" si="13"/>
        <v/>
      </c>
      <c r="P32" s="1054" t="str">
        <f t="shared" si="14"/>
        <v/>
      </c>
      <c r="Q32" s="1057">
        <f t="shared" si="15"/>
        <v>0</v>
      </c>
      <c r="R32" s="516"/>
      <c r="S32" s="1455"/>
      <c r="T32" s="1455" t="s">
        <v>283</v>
      </c>
      <c r="U32" s="1455"/>
      <c r="V32" s="1455"/>
      <c r="W32" s="1455"/>
      <c r="X32" s="1455"/>
      <c r="Y32" s="1455"/>
      <c r="Z32" s="1455"/>
      <c r="AA32" s="1455"/>
      <c r="AB32" s="1455"/>
      <c r="AC32" s="1455"/>
      <c r="AD32" s="1455"/>
      <c r="AE32" s="1455"/>
      <c r="AF32" s="1455"/>
      <c r="AG32" s="1455"/>
      <c r="AH32" s="1638"/>
      <c r="AI32" s="1638"/>
    </row>
    <row r="33" spans="2:35" s="98" customFormat="1" ht="18" customHeight="1" x14ac:dyDescent="0.25">
      <c r="B33" s="2196"/>
      <c r="C33" s="1333"/>
      <c r="D33" s="1323" t="s">
        <v>385</v>
      </c>
      <c r="E33" s="1324" t="str">
        <f t="shared" si="3"/>
        <v/>
      </c>
      <c r="F33" s="1324" t="str">
        <f t="shared" si="4"/>
        <v/>
      </c>
      <c r="G33" s="1324" t="str">
        <f t="shared" si="5"/>
        <v/>
      </c>
      <c r="H33" s="1324" t="str">
        <f t="shared" si="6"/>
        <v/>
      </c>
      <c r="I33" s="1324" t="str">
        <f t="shared" si="7"/>
        <v/>
      </c>
      <c r="J33" s="1324" t="str">
        <f t="shared" si="8"/>
        <v/>
      </c>
      <c r="K33" s="1324" t="str">
        <f t="shared" si="9"/>
        <v/>
      </c>
      <c r="L33" s="1324" t="str">
        <f t="shared" si="10"/>
        <v/>
      </c>
      <c r="M33" s="1324" t="str">
        <f t="shared" si="11"/>
        <v/>
      </c>
      <c r="N33" s="1324" t="str">
        <f t="shared" si="12"/>
        <v/>
      </c>
      <c r="O33" s="1324" t="str">
        <f t="shared" si="13"/>
        <v/>
      </c>
      <c r="P33" s="1325" t="str">
        <f t="shared" si="14"/>
        <v/>
      </c>
      <c r="Q33" s="974">
        <f t="shared" si="15"/>
        <v>0</v>
      </c>
      <c r="R33" s="516"/>
      <c r="S33" s="1455"/>
      <c r="T33" s="1455" t="s">
        <v>385</v>
      </c>
      <c r="U33" s="1455"/>
      <c r="V33" s="1455"/>
      <c r="W33" s="1455"/>
      <c r="X33" s="1455"/>
      <c r="Y33" s="1455"/>
      <c r="Z33" s="1455"/>
      <c r="AA33" s="1455"/>
      <c r="AB33" s="1455"/>
      <c r="AC33" s="1455"/>
      <c r="AD33" s="1455"/>
      <c r="AE33" s="1455"/>
      <c r="AF33" s="1455"/>
      <c r="AG33" s="1455"/>
      <c r="AH33" s="1638"/>
      <c r="AI33" s="1638"/>
    </row>
    <row r="34" spans="2:35" s="98" customFormat="1" ht="18" customHeight="1" x14ac:dyDescent="0.25">
      <c r="B34" s="2195">
        <f t="shared" ref="B34" si="22">+B30+1</f>
        <v>8</v>
      </c>
      <c r="C34" s="1332" t="str">
        <f t="shared" si="17"/>
        <v>Celepsa Renovables S.R.L.</v>
      </c>
      <c r="D34" s="854" t="s">
        <v>383</v>
      </c>
      <c r="E34" s="975">
        <f t="shared" si="3"/>
        <v>14.034885000000001</v>
      </c>
      <c r="F34" s="975">
        <f t="shared" si="4"/>
        <v>13.046054999999999</v>
      </c>
      <c r="G34" s="975">
        <f t="shared" si="5"/>
        <v>14.033588000000002</v>
      </c>
      <c r="H34" s="975">
        <f t="shared" si="6"/>
        <v>13.576346000000001</v>
      </c>
      <c r="I34" s="975">
        <f t="shared" si="7"/>
        <v>13.748272</v>
      </c>
      <c r="J34" s="975">
        <f t="shared" si="8"/>
        <v>12.607956999999999</v>
      </c>
      <c r="K34" s="975">
        <f t="shared" si="9"/>
        <v>10.241986000000001</v>
      </c>
      <c r="L34" s="975">
        <f t="shared" si="10"/>
        <v>7.8371120000000003</v>
      </c>
      <c r="M34" s="975">
        <f t="shared" si="11"/>
        <v>7.3755889999999997</v>
      </c>
      <c r="N34" s="975">
        <f t="shared" si="12"/>
        <v>10.004319000000001</v>
      </c>
      <c r="O34" s="975">
        <f t="shared" si="13"/>
        <v>9.6664180000000002</v>
      </c>
      <c r="P34" s="1322">
        <f t="shared" si="14"/>
        <v>13.505273000000001</v>
      </c>
      <c r="Q34" s="976">
        <f t="shared" si="15"/>
        <v>139.67779999999999</v>
      </c>
      <c r="R34" s="516"/>
      <c r="S34" s="1455" t="s">
        <v>1527</v>
      </c>
      <c r="T34" s="1455" t="s">
        <v>383</v>
      </c>
      <c r="U34" s="1455">
        <v>14.034885000000001</v>
      </c>
      <c r="V34" s="1455">
        <v>13.046054999999999</v>
      </c>
      <c r="W34" s="1455">
        <v>14.033588000000002</v>
      </c>
      <c r="X34" s="1455">
        <v>13.576346000000001</v>
      </c>
      <c r="Y34" s="1455">
        <v>13.748272</v>
      </c>
      <c r="Z34" s="1455">
        <v>12.607956999999999</v>
      </c>
      <c r="AA34" s="1455">
        <v>10.241986000000001</v>
      </c>
      <c r="AB34" s="1455">
        <v>7.8371120000000003</v>
      </c>
      <c r="AC34" s="1455">
        <v>7.3755889999999997</v>
      </c>
      <c r="AD34" s="1455">
        <v>10.004319000000001</v>
      </c>
      <c r="AE34" s="1455">
        <v>9.6664180000000002</v>
      </c>
      <c r="AF34" s="1455">
        <v>13.505273000000001</v>
      </c>
      <c r="AG34" s="1455">
        <v>139.67779999999999</v>
      </c>
      <c r="AH34" s="1638"/>
      <c r="AI34" s="1638"/>
    </row>
    <row r="35" spans="2:35" s="98" customFormat="1" ht="18" customHeight="1" x14ac:dyDescent="0.25">
      <c r="B35" s="2196"/>
      <c r="C35" s="1331"/>
      <c r="D35" s="1053" t="s">
        <v>384</v>
      </c>
      <c r="E35" s="1054" t="str">
        <f t="shared" si="3"/>
        <v/>
      </c>
      <c r="F35" s="1054" t="str">
        <f t="shared" si="4"/>
        <v/>
      </c>
      <c r="G35" s="1054" t="str">
        <f t="shared" si="5"/>
        <v/>
      </c>
      <c r="H35" s="1054" t="str">
        <f t="shared" si="6"/>
        <v/>
      </c>
      <c r="I35" s="1054" t="str">
        <f t="shared" si="7"/>
        <v/>
      </c>
      <c r="J35" s="1054" t="str">
        <f t="shared" si="8"/>
        <v/>
      </c>
      <c r="K35" s="1054" t="str">
        <f t="shared" si="9"/>
        <v/>
      </c>
      <c r="L35" s="1054" t="str">
        <f t="shared" si="10"/>
        <v/>
      </c>
      <c r="M35" s="1054" t="str">
        <f t="shared" si="11"/>
        <v/>
      </c>
      <c r="N35" s="1054" t="str">
        <f t="shared" si="12"/>
        <v/>
      </c>
      <c r="O35" s="1054" t="str">
        <f t="shared" si="13"/>
        <v/>
      </c>
      <c r="P35" s="1054" t="str">
        <f t="shared" si="14"/>
        <v/>
      </c>
      <c r="Q35" s="1055">
        <f t="shared" si="15"/>
        <v>0</v>
      </c>
      <c r="R35" s="516"/>
      <c r="S35" s="1455"/>
      <c r="T35" s="1455" t="s">
        <v>384</v>
      </c>
      <c r="U35" s="1455"/>
      <c r="V35" s="1455"/>
      <c r="W35" s="1455"/>
      <c r="X35" s="1455"/>
      <c r="Y35" s="1455"/>
      <c r="Z35" s="1455"/>
      <c r="AA35" s="1455"/>
      <c r="AB35" s="1455"/>
      <c r="AC35" s="1455"/>
      <c r="AD35" s="1455"/>
      <c r="AE35" s="1455"/>
      <c r="AF35" s="1455"/>
      <c r="AG35" s="1455"/>
      <c r="AH35" s="1638"/>
      <c r="AI35" s="1638"/>
    </row>
    <row r="36" spans="2:35" s="98" customFormat="1" ht="18" customHeight="1" x14ac:dyDescent="0.25">
      <c r="B36" s="2196"/>
      <c r="C36" s="1331"/>
      <c r="D36" s="1056" t="s">
        <v>283</v>
      </c>
      <c r="E36" s="1054" t="str">
        <f t="shared" si="3"/>
        <v/>
      </c>
      <c r="F36" s="1054" t="str">
        <f t="shared" si="4"/>
        <v/>
      </c>
      <c r="G36" s="1054" t="str">
        <f t="shared" si="5"/>
        <v/>
      </c>
      <c r="H36" s="1054" t="str">
        <f t="shared" si="6"/>
        <v/>
      </c>
      <c r="I36" s="1054" t="str">
        <f t="shared" si="7"/>
        <v/>
      </c>
      <c r="J36" s="1054" t="str">
        <f t="shared" si="8"/>
        <v/>
      </c>
      <c r="K36" s="1054" t="str">
        <f t="shared" si="9"/>
        <v/>
      </c>
      <c r="L36" s="1054" t="str">
        <f t="shared" si="10"/>
        <v/>
      </c>
      <c r="M36" s="1054" t="str">
        <f t="shared" si="11"/>
        <v/>
      </c>
      <c r="N36" s="1054" t="str">
        <f t="shared" si="12"/>
        <v/>
      </c>
      <c r="O36" s="1054" t="str">
        <f t="shared" si="13"/>
        <v/>
      </c>
      <c r="P36" s="1054" t="str">
        <f t="shared" si="14"/>
        <v/>
      </c>
      <c r="Q36" s="1057">
        <f t="shared" si="15"/>
        <v>0</v>
      </c>
      <c r="R36" s="516"/>
      <c r="S36" s="1455"/>
      <c r="T36" s="1455" t="s">
        <v>283</v>
      </c>
      <c r="U36" s="1455"/>
      <c r="V36" s="1455"/>
      <c r="W36" s="1455"/>
      <c r="X36" s="1455"/>
      <c r="Y36" s="1455"/>
      <c r="Z36" s="1455"/>
      <c r="AA36" s="1455"/>
      <c r="AB36" s="1455"/>
      <c r="AC36" s="1455"/>
      <c r="AD36" s="1455"/>
      <c r="AE36" s="1455"/>
      <c r="AF36" s="1455"/>
      <c r="AG36" s="1455"/>
      <c r="AH36" s="1638"/>
      <c r="AI36" s="1638"/>
    </row>
    <row r="37" spans="2:35" s="98" customFormat="1" ht="18" customHeight="1" x14ac:dyDescent="0.25">
      <c r="B37" s="2196"/>
      <c r="C37" s="1333"/>
      <c r="D37" s="1323" t="s">
        <v>385</v>
      </c>
      <c r="E37" s="1324" t="str">
        <f t="shared" si="3"/>
        <v/>
      </c>
      <c r="F37" s="1324" t="str">
        <f t="shared" si="4"/>
        <v/>
      </c>
      <c r="G37" s="1324" t="str">
        <f t="shared" si="5"/>
        <v/>
      </c>
      <c r="H37" s="1324" t="str">
        <f t="shared" si="6"/>
        <v/>
      </c>
      <c r="I37" s="1324" t="str">
        <f t="shared" si="7"/>
        <v/>
      </c>
      <c r="J37" s="1324" t="str">
        <f t="shared" si="8"/>
        <v/>
      </c>
      <c r="K37" s="1324" t="str">
        <f t="shared" si="9"/>
        <v/>
      </c>
      <c r="L37" s="1324" t="str">
        <f t="shared" si="10"/>
        <v/>
      </c>
      <c r="M37" s="1324" t="str">
        <f t="shared" si="11"/>
        <v/>
      </c>
      <c r="N37" s="1324" t="str">
        <f t="shared" si="12"/>
        <v/>
      </c>
      <c r="O37" s="1324" t="str">
        <f t="shared" si="13"/>
        <v/>
      </c>
      <c r="P37" s="1325" t="str">
        <f t="shared" si="14"/>
        <v/>
      </c>
      <c r="Q37" s="974">
        <f t="shared" si="15"/>
        <v>0</v>
      </c>
      <c r="R37" s="516"/>
      <c r="S37" s="1455"/>
      <c r="T37" s="1455" t="s">
        <v>385</v>
      </c>
      <c r="U37" s="1455"/>
      <c r="V37" s="1455"/>
      <c r="W37" s="1455"/>
      <c r="X37" s="1455"/>
      <c r="Y37" s="1455"/>
      <c r="Z37" s="1455"/>
      <c r="AA37" s="1455"/>
      <c r="AB37" s="1455"/>
      <c r="AC37" s="1455"/>
      <c r="AD37" s="1455"/>
      <c r="AE37" s="1455"/>
      <c r="AF37" s="1455"/>
      <c r="AG37" s="1455"/>
      <c r="AH37" s="1638"/>
      <c r="AI37" s="1638"/>
    </row>
    <row r="38" spans="2:35" s="98" customFormat="1" ht="18" customHeight="1" x14ac:dyDescent="0.25">
      <c r="B38" s="2195">
        <f t="shared" ref="B38" si="23">+B34+1</f>
        <v>9</v>
      </c>
      <c r="C38" s="1332" t="str">
        <f t="shared" si="17"/>
        <v>Central Hidroeléctrica de Langui S.A.</v>
      </c>
      <c r="D38" s="854" t="s">
        <v>383</v>
      </c>
      <c r="E38" s="975">
        <f t="shared" si="3"/>
        <v>2.1680450000000002</v>
      </c>
      <c r="F38" s="975">
        <f t="shared" si="4"/>
        <v>2.0560689999999999</v>
      </c>
      <c r="G38" s="975">
        <f t="shared" si="5"/>
        <v>2.6612599999999995</v>
      </c>
      <c r="H38" s="975">
        <f t="shared" si="6"/>
        <v>2.5947270000000002</v>
      </c>
      <c r="I38" s="975">
        <f t="shared" si="7"/>
        <v>2.6815100000000003</v>
      </c>
      <c r="J38" s="975">
        <f t="shared" si="8"/>
        <v>2.2687900000000001</v>
      </c>
      <c r="K38" s="975">
        <f t="shared" si="9"/>
        <v>2.122484</v>
      </c>
      <c r="L38" s="975">
        <f t="shared" si="10"/>
        <v>1.6658199999999999</v>
      </c>
      <c r="M38" s="975">
        <f t="shared" si="11"/>
        <v>1.2290399999999999</v>
      </c>
      <c r="N38" s="975">
        <f t="shared" si="12"/>
        <v>1.2348920000000001</v>
      </c>
      <c r="O38" s="975">
        <f t="shared" si="13"/>
        <v>1.113653</v>
      </c>
      <c r="P38" s="1322">
        <f t="shared" si="14"/>
        <v>1.326263</v>
      </c>
      <c r="Q38" s="976">
        <f t="shared" si="15"/>
        <v>23.122553</v>
      </c>
      <c r="R38" s="516"/>
      <c r="S38" s="1455" t="s">
        <v>1295</v>
      </c>
      <c r="T38" s="1455" t="s">
        <v>383</v>
      </c>
      <c r="U38" s="1455">
        <v>2.1680450000000002</v>
      </c>
      <c r="V38" s="1455">
        <v>2.0560689999999999</v>
      </c>
      <c r="W38" s="1455">
        <v>2.6612599999999995</v>
      </c>
      <c r="X38" s="1455">
        <v>2.5947270000000002</v>
      </c>
      <c r="Y38" s="1455">
        <v>2.6815100000000003</v>
      </c>
      <c r="Z38" s="1455">
        <v>2.2687900000000001</v>
      </c>
      <c r="AA38" s="1455">
        <v>2.122484</v>
      </c>
      <c r="AB38" s="1455">
        <v>1.6658199999999999</v>
      </c>
      <c r="AC38" s="1455">
        <v>1.2290399999999999</v>
      </c>
      <c r="AD38" s="1455">
        <v>1.2348920000000001</v>
      </c>
      <c r="AE38" s="1455">
        <v>1.113653</v>
      </c>
      <c r="AF38" s="1455">
        <v>1.326263</v>
      </c>
      <c r="AG38" s="1455">
        <v>23.122553</v>
      </c>
      <c r="AH38" s="1638"/>
      <c r="AI38" s="1638"/>
    </row>
    <row r="39" spans="2:35" s="98" customFormat="1" ht="18" customHeight="1" x14ac:dyDescent="0.25">
      <c r="B39" s="2196"/>
      <c r="C39" s="1331"/>
      <c r="D39" s="1053" t="s">
        <v>384</v>
      </c>
      <c r="E39" s="1054" t="str">
        <f t="shared" si="3"/>
        <v/>
      </c>
      <c r="F39" s="1054" t="str">
        <f t="shared" si="4"/>
        <v/>
      </c>
      <c r="G39" s="1054" t="str">
        <f t="shared" si="5"/>
        <v/>
      </c>
      <c r="H39" s="1054" t="str">
        <f t="shared" si="6"/>
        <v/>
      </c>
      <c r="I39" s="1054" t="str">
        <f t="shared" si="7"/>
        <v/>
      </c>
      <c r="J39" s="1054" t="str">
        <f t="shared" si="8"/>
        <v/>
      </c>
      <c r="K39" s="1054" t="str">
        <f t="shared" si="9"/>
        <v/>
      </c>
      <c r="L39" s="1054" t="str">
        <f t="shared" si="10"/>
        <v/>
      </c>
      <c r="M39" s="1054" t="str">
        <f t="shared" si="11"/>
        <v/>
      </c>
      <c r="N39" s="1054" t="str">
        <f t="shared" si="12"/>
        <v/>
      </c>
      <c r="O39" s="1054" t="str">
        <f t="shared" si="13"/>
        <v/>
      </c>
      <c r="P39" s="1054" t="str">
        <f t="shared" si="14"/>
        <v/>
      </c>
      <c r="Q39" s="1055">
        <f t="shared" si="15"/>
        <v>0</v>
      </c>
      <c r="R39" s="516"/>
      <c r="S39" s="1455"/>
      <c r="T39" s="1455" t="s">
        <v>384</v>
      </c>
      <c r="U39" s="1455"/>
      <c r="V39" s="1455"/>
      <c r="W39" s="1455"/>
      <c r="X39" s="1455"/>
      <c r="Y39" s="1455"/>
      <c r="Z39" s="1455"/>
      <c r="AA39" s="1455"/>
      <c r="AB39" s="1455"/>
      <c r="AC39" s="1455"/>
      <c r="AD39" s="1455"/>
      <c r="AE39" s="1455"/>
      <c r="AF39" s="1455"/>
      <c r="AG39" s="1455"/>
      <c r="AH39" s="1638"/>
      <c r="AI39" s="1638"/>
    </row>
    <row r="40" spans="2:35" s="98" customFormat="1" ht="18" customHeight="1" x14ac:dyDescent="0.25">
      <c r="B40" s="2196"/>
      <c r="C40" s="1331"/>
      <c r="D40" s="1056" t="s">
        <v>283</v>
      </c>
      <c r="E40" s="1054" t="str">
        <f t="shared" si="3"/>
        <v/>
      </c>
      <c r="F40" s="1054" t="str">
        <f t="shared" si="4"/>
        <v/>
      </c>
      <c r="G40" s="1054" t="str">
        <f t="shared" si="5"/>
        <v/>
      </c>
      <c r="H40" s="1054" t="str">
        <f t="shared" si="6"/>
        <v/>
      </c>
      <c r="I40" s="1054" t="str">
        <f t="shared" si="7"/>
        <v/>
      </c>
      <c r="J40" s="1054" t="str">
        <f t="shared" si="8"/>
        <v/>
      </c>
      <c r="K40" s="1054" t="str">
        <f t="shared" si="9"/>
        <v/>
      </c>
      <c r="L40" s="1054" t="str">
        <f t="shared" si="10"/>
        <v/>
      </c>
      <c r="M40" s="1054" t="str">
        <f t="shared" si="11"/>
        <v/>
      </c>
      <c r="N40" s="1054" t="str">
        <f t="shared" si="12"/>
        <v/>
      </c>
      <c r="O40" s="1054" t="str">
        <f t="shared" si="13"/>
        <v/>
      </c>
      <c r="P40" s="1054" t="str">
        <f t="shared" si="14"/>
        <v/>
      </c>
      <c r="Q40" s="1057">
        <f t="shared" si="15"/>
        <v>0</v>
      </c>
      <c r="R40" s="516"/>
      <c r="S40" s="1455"/>
      <c r="T40" s="1455" t="s">
        <v>283</v>
      </c>
      <c r="U40" s="1455"/>
      <c r="V40" s="1455"/>
      <c r="W40" s="1455"/>
      <c r="X40" s="1455"/>
      <c r="Y40" s="1455"/>
      <c r="Z40" s="1455"/>
      <c r="AA40" s="1455"/>
      <c r="AB40" s="1455"/>
      <c r="AC40" s="1455"/>
      <c r="AD40" s="1455"/>
      <c r="AE40" s="1455"/>
      <c r="AF40" s="1455"/>
      <c r="AG40" s="1455"/>
      <c r="AH40" s="1638"/>
      <c r="AI40" s="1638"/>
    </row>
    <row r="41" spans="2:35" s="98" customFormat="1" ht="18" customHeight="1" x14ac:dyDescent="0.25">
      <c r="B41" s="2196"/>
      <c r="C41" s="1333"/>
      <c r="D41" s="1323" t="s">
        <v>385</v>
      </c>
      <c r="E41" s="1324" t="str">
        <f t="shared" si="3"/>
        <v/>
      </c>
      <c r="F41" s="1324" t="str">
        <f t="shared" si="4"/>
        <v/>
      </c>
      <c r="G41" s="1324" t="str">
        <f t="shared" si="5"/>
        <v/>
      </c>
      <c r="H41" s="1324" t="str">
        <f t="shared" si="6"/>
        <v/>
      </c>
      <c r="I41" s="1324" t="str">
        <f t="shared" si="7"/>
        <v/>
      </c>
      <c r="J41" s="1324" t="str">
        <f t="shared" si="8"/>
        <v/>
      </c>
      <c r="K41" s="1324" t="str">
        <f t="shared" si="9"/>
        <v/>
      </c>
      <c r="L41" s="1324" t="str">
        <f t="shared" si="10"/>
        <v/>
      </c>
      <c r="M41" s="1324" t="str">
        <f t="shared" si="11"/>
        <v/>
      </c>
      <c r="N41" s="1324" t="str">
        <f t="shared" si="12"/>
        <v/>
      </c>
      <c r="O41" s="1324" t="str">
        <f t="shared" si="13"/>
        <v/>
      </c>
      <c r="P41" s="1325" t="str">
        <f t="shared" si="14"/>
        <v/>
      </c>
      <c r="Q41" s="974">
        <f t="shared" si="15"/>
        <v>0</v>
      </c>
      <c r="R41" s="516"/>
      <c r="S41" s="1455"/>
      <c r="T41" s="1455" t="s">
        <v>385</v>
      </c>
      <c r="U41" s="1455"/>
      <c r="V41" s="1455"/>
      <c r="W41" s="1455"/>
      <c r="X41" s="1455"/>
      <c r="Y41" s="1455"/>
      <c r="Z41" s="1455"/>
      <c r="AA41" s="1455"/>
      <c r="AB41" s="1455"/>
      <c r="AC41" s="1455"/>
      <c r="AD41" s="1455"/>
      <c r="AE41" s="1455"/>
      <c r="AF41" s="1455"/>
      <c r="AG41" s="1455"/>
      <c r="AH41" s="1638"/>
      <c r="AI41" s="1638"/>
    </row>
    <row r="42" spans="2:35" s="98" customFormat="1" ht="18" customHeight="1" x14ac:dyDescent="0.25">
      <c r="B42" s="2195">
        <f t="shared" ref="B42" si="24">+B38+1</f>
        <v>10</v>
      </c>
      <c r="C42" s="1332" t="str">
        <f t="shared" si="17"/>
        <v>Centrales Santa Rosa S.A.C.</v>
      </c>
      <c r="D42" s="854" t="s">
        <v>383</v>
      </c>
      <c r="E42" s="975">
        <f t="shared" si="3"/>
        <v>1.7284360000000001</v>
      </c>
      <c r="F42" s="975">
        <f t="shared" si="4"/>
        <v>1.581933</v>
      </c>
      <c r="G42" s="975">
        <f t="shared" si="5"/>
        <v>1.821591</v>
      </c>
      <c r="H42" s="975">
        <f t="shared" si="6"/>
        <v>1.7313799999999999</v>
      </c>
      <c r="I42" s="975">
        <f t="shared" si="7"/>
        <v>1.6653169999999999</v>
      </c>
      <c r="J42" s="975">
        <f t="shared" si="8"/>
        <v>1.1553019999999998</v>
      </c>
      <c r="K42" s="975">
        <f t="shared" si="9"/>
        <v>0.87808900000000001</v>
      </c>
      <c r="L42" s="975">
        <f t="shared" si="10"/>
        <v>0.85229200000000005</v>
      </c>
      <c r="M42" s="975">
        <f t="shared" si="11"/>
        <v>0.90595999999999988</v>
      </c>
      <c r="N42" s="975">
        <f t="shared" si="12"/>
        <v>1.0088600000000001</v>
      </c>
      <c r="O42" s="975">
        <f t="shared" si="13"/>
        <v>0.95759400000000006</v>
      </c>
      <c r="P42" s="1322">
        <f t="shared" si="14"/>
        <v>1.5221279999999999</v>
      </c>
      <c r="Q42" s="976">
        <f t="shared" si="15"/>
        <v>15.808881999999999</v>
      </c>
      <c r="R42" s="516"/>
      <c r="S42" s="1455" t="s">
        <v>1317</v>
      </c>
      <c r="T42" s="1455" t="s">
        <v>383</v>
      </c>
      <c r="U42" s="1455">
        <v>1.7284360000000001</v>
      </c>
      <c r="V42" s="1455">
        <v>1.581933</v>
      </c>
      <c r="W42" s="1455">
        <v>1.821591</v>
      </c>
      <c r="X42" s="1455">
        <v>1.7313799999999999</v>
      </c>
      <c r="Y42" s="1455">
        <v>1.6653169999999999</v>
      </c>
      <c r="Z42" s="1455">
        <v>1.1553019999999998</v>
      </c>
      <c r="AA42" s="1455">
        <v>0.87808900000000001</v>
      </c>
      <c r="AB42" s="1455">
        <v>0.85229200000000005</v>
      </c>
      <c r="AC42" s="1455">
        <v>0.90595999999999988</v>
      </c>
      <c r="AD42" s="1455">
        <v>1.0088600000000001</v>
      </c>
      <c r="AE42" s="1455">
        <v>0.95759400000000006</v>
      </c>
      <c r="AF42" s="1455">
        <v>1.5221279999999999</v>
      </c>
      <c r="AG42" s="1455">
        <v>15.808881999999999</v>
      </c>
      <c r="AH42" s="1638"/>
      <c r="AI42" s="1638"/>
    </row>
    <row r="43" spans="2:35" s="98" customFormat="1" ht="18" customHeight="1" x14ac:dyDescent="0.25">
      <c r="B43" s="2196"/>
      <c r="C43" s="1331"/>
      <c r="D43" s="1053" t="s">
        <v>384</v>
      </c>
      <c r="E43" s="1054" t="str">
        <f t="shared" si="3"/>
        <v/>
      </c>
      <c r="F43" s="1054" t="str">
        <f t="shared" si="4"/>
        <v/>
      </c>
      <c r="G43" s="1054" t="str">
        <f t="shared" si="5"/>
        <v/>
      </c>
      <c r="H43" s="1054" t="str">
        <f t="shared" si="6"/>
        <v/>
      </c>
      <c r="I43" s="1054" t="str">
        <f t="shared" si="7"/>
        <v/>
      </c>
      <c r="J43" s="1054" t="str">
        <f t="shared" si="8"/>
        <v/>
      </c>
      <c r="K43" s="1054" t="str">
        <f t="shared" si="9"/>
        <v/>
      </c>
      <c r="L43" s="1054" t="str">
        <f t="shared" si="10"/>
        <v/>
      </c>
      <c r="M43" s="1054" t="str">
        <f t="shared" si="11"/>
        <v/>
      </c>
      <c r="N43" s="1054" t="str">
        <f t="shared" si="12"/>
        <v/>
      </c>
      <c r="O43" s="1054" t="str">
        <f t="shared" si="13"/>
        <v/>
      </c>
      <c r="P43" s="1054" t="str">
        <f t="shared" si="14"/>
        <v/>
      </c>
      <c r="Q43" s="1055">
        <f t="shared" si="15"/>
        <v>0</v>
      </c>
      <c r="R43" s="516"/>
      <c r="S43" s="1455"/>
      <c r="T43" s="1455" t="s">
        <v>384</v>
      </c>
      <c r="U43" s="1455"/>
      <c r="V43" s="1455"/>
      <c r="W43" s="1455"/>
      <c r="X43" s="1455"/>
      <c r="Y43" s="1455"/>
      <c r="Z43" s="1455"/>
      <c r="AA43" s="1455"/>
      <c r="AB43" s="1455"/>
      <c r="AC43" s="1455"/>
      <c r="AD43" s="1455"/>
      <c r="AE43" s="1455"/>
      <c r="AF43" s="1455"/>
      <c r="AG43" s="1455"/>
      <c r="AH43" s="1638"/>
      <c r="AI43" s="1638"/>
    </row>
    <row r="44" spans="2:35" s="98" customFormat="1" ht="18" customHeight="1" x14ac:dyDescent="0.25">
      <c r="B44" s="2196"/>
      <c r="C44" s="1331"/>
      <c r="D44" s="1056" t="s">
        <v>283</v>
      </c>
      <c r="E44" s="1054" t="str">
        <f t="shared" si="3"/>
        <v/>
      </c>
      <c r="F44" s="1054" t="str">
        <f t="shared" si="4"/>
        <v/>
      </c>
      <c r="G44" s="1054" t="str">
        <f t="shared" si="5"/>
        <v/>
      </c>
      <c r="H44" s="1054" t="str">
        <f t="shared" si="6"/>
        <v/>
      </c>
      <c r="I44" s="1054" t="str">
        <f t="shared" si="7"/>
        <v/>
      </c>
      <c r="J44" s="1054" t="str">
        <f t="shared" si="8"/>
        <v/>
      </c>
      <c r="K44" s="1054" t="str">
        <f t="shared" si="9"/>
        <v/>
      </c>
      <c r="L44" s="1054" t="str">
        <f t="shared" si="10"/>
        <v/>
      </c>
      <c r="M44" s="1054" t="str">
        <f t="shared" si="11"/>
        <v/>
      </c>
      <c r="N44" s="1054" t="str">
        <f t="shared" si="12"/>
        <v/>
      </c>
      <c r="O44" s="1054" t="str">
        <f t="shared" si="13"/>
        <v/>
      </c>
      <c r="P44" s="1054" t="str">
        <f t="shared" si="14"/>
        <v/>
      </c>
      <c r="Q44" s="1057">
        <f t="shared" si="15"/>
        <v>0</v>
      </c>
      <c r="R44" s="516"/>
      <c r="S44" s="1455"/>
      <c r="T44" s="1455" t="s">
        <v>283</v>
      </c>
      <c r="U44" s="1455"/>
      <c r="V44" s="1455"/>
      <c r="W44" s="1455"/>
      <c r="X44" s="1455"/>
      <c r="Y44" s="1455"/>
      <c r="Z44" s="1455"/>
      <c r="AA44" s="1455"/>
      <c r="AB44" s="1455"/>
      <c r="AC44" s="1455"/>
      <c r="AD44" s="1455"/>
      <c r="AE44" s="1455"/>
      <c r="AF44" s="1455"/>
      <c r="AG44" s="1455"/>
      <c r="AH44" s="1638"/>
      <c r="AI44" s="1638"/>
    </row>
    <row r="45" spans="2:35" s="98" customFormat="1" ht="18" customHeight="1" x14ac:dyDescent="0.25">
      <c r="B45" s="2196"/>
      <c r="C45" s="1333"/>
      <c r="D45" s="1323" t="s">
        <v>385</v>
      </c>
      <c r="E45" s="1324" t="str">
        <f t="shared" si="3"/>
        <v/>
      </c>
      <c r="F45" s="1324" t="str">
        <f t="shared" si="4"/>
        <v/>
      </c>
      <c r="G45" s="1324" t="str">
        <f t="shared" si="5"/>
        <v/>
      </c>
      <c r="H45" s="1324" t="str">
        <f t="shared" si="6"/>
        <v/>
      </c>
      <c r="I45" s="1324" t="str">
        <f t="shared" si="7"/>
        <v/>
      </c>
      <c r="J45" s="1324" t="str">
        <f t="shared" si="8"/>
        <v/>
      </c>
      <c r="K45" s="1324" t="str">
        <f t="shared" si="9"/>
        <v/>
      </c>
      <c r="L45" s="1324" t="str">
        <f t="shared" si="10"/>
        <v/>
      </c>
      <c r="M45" s="1324" t="str">
        <f t="shared" si="11"/>
        <v/>
      </c>
      <c r="N45" s="1324" t="str">
        <f t="shared" si="12"/>
        <v/>
      </c>
      <c r="O45" s="1324" t="str">
        <f t="shared" si="13"/>
        <v/>
      </c>
      <c r="P45" s="1325" t="str">
        <f t="shared" si="14"/>
        <v/>
      </c>
      <c r="Q45" s="974">
        <f t="shared" si="15"/>
        <v>0</v>
      </c>
      <c r="R45" s="516"/>
      <c r="S45" s="1455"/>
      <c r="T45" s="1455" t="s">
        <v>385</v>
      </c>
      <c r="U45" s="1455"/>
      <c r="V45" s="1455"/>
      <c r="W45" s="1455"/>
      <c r="X45" s="1455"/>
      <c r="Y45" s="1455"/>
      <c r="Z45" s="1455"/>
      <c r="AA45" s="1455"/>
      <c r="AB45" s="1455"/>
      <c r="AC45" s="1455"/>
      <c r="AD45" s="1455"/>
      <c r="AE45" s="1455"/>
      <c r="AF45" s="1455"/>
      <c r="AG45" s="1455"/>
      <c r="AH45" s="1638"/>
      <c r="AI45" s="1638"/>
    </row>
    <row r="46" spans="2:35" s="98" customFormat="1" ht="18" customHeight="1" x14ac:dyDescent="0.25">
      <c r="B46" s="2195">
        <f t="shared" ref="B46" si="25">+B42+1</f>
        <v>11</v>
      </c>
      <c r="C46" s="1332" t="str">
        <f t="shared" si="17"/>
        <v>Chinango S.A.C</v>
      </c>
      <c r="D46" s="854" t="s">
        <v>383</v>
      </c>
      <c r="E46" s="975">
        <f t="shared" si="3"/>
        <v>139.159795</v>
      </c>
      <c r="F46" s="975">
        <f t="shared" si="4"/>
        <v>110.853261</v>
      </c>
      <c r="G46" s="975">
        <f t="shared" si="5"/>
        <v>121.236795</v>
      </c>
      <c r="H46" s="975">
        <f t="shared" si="6"/>
        <v>110.527113</v>
      </c>
      <c r="I46" s="975">
        <f t="shared" si="7"/>
        <v>103.557081</v>
      </c>
      <c r="J46" s="975">
        <f t="shared" si="8"/>
        <v>66.997823000000011</v>
      </c>
      <c r="K46" s="975">
        <f t="shared" si="9"/>
        <v>46.398317000000006</v>
      </c>
      <c r="L46" s="975">
        <f t="shared" si="10"/>
        <v>36.570941000000005</v>
      </c>
      <c r="M46" s="975">
        <f t="shared" si="11"/>
        <v>43.416095999999996</v>
      </c>
      <c r="N46" s="975">
        <f t="shared" si="12"/>
        <v>53.582396000000003</v>
      </c>
      <c r="O46" s="975">
        <f t="shared" si="13"/>
        <v>41.143840000000004</v>
      </c>
      <c r="P46" s="1322">
        <f t="shared" si="14"/>
        <v>96.457753999999994</v>
      </c>
      <c r="Q46" s="976">
        <f t="shared" si="15"/>
        <v>969.9012120000001</v>
      </c>
      <c r="R46" s="516"/>
      <c r="S46" s="1455" t="s">
        <v>11</v>
      </c>
      <c r="T46" s="1455" t="s">
        <v>383</v>
      </c>
      <c r="U46" s="1455">
        <v>139.159795</v>
      </c>
      <c r="V46" s="1455">
        <v>110.853261</v>
      </c>
      <c r="W46" s="1455">
        <v>121.236795</v>
      </c>
      <c r="X46" s="1455">
        <v>110.527113</v>
      </c>
      <c r="Y46" s="1455">
        <v>103.557081</v>
      </c>
      <c r="Z46" s="1455">
        <v>66.997823000000011</v>
      </c>
      <c r="AA46" s="1455">
        <v>46.398317000000006</v>
      </c>
      <c r="AB46" s="1455">
        <v>36.570941000000005</v>
      </c>
      <c r="AC46" s="1455">
        <v>43.416095999999996</v>
      </c>
      <c r="AD46" s="1455">
        <v>53.582396000000003</v>
      </c>
      <c r="AE46" s="1455">
        <v>41.143840000000004</v>
      </c>
      <c r="AF46" s="1455">
        <v>96.457753999999994</v>
      </c>
      <c r="AG46" s="1455">
        <v>969.9012120000001</v>
      </c>
      <c r="AH46" s="1638"/>
      <c r="AI46" s="1638"/>
    </row>
    <row r="47" spans="2:35" s="98" customFormat="1" ht="18" customHeight="1" x14ac:dyDescent="0.25">
      <c r="B47" s="2196"/>
      <c r="C47" s="1331"/>
      <c r="D47" s="1053" t="s">
        <v>384</v>
      </c>
      <c r="E47" s="1054" t="str">
        <f t="shared" si="3"/>
        <v/>
      </c>
      <c r="F47" s="1054" t="str">
        <f t="shared" si="4"/>
        <v/>
      </c>
      <c r="G47" s="1054" t="str">
        <f t="shared" si="5"/>
        <v/>
      </c>
      <c r="H47" s="1054" t="str">
        <f t="shared" si="6"/>
        <v/>
      </c>
      <c r="I47" s="1054" t="str">
        <f t="shared" si="7"/>
        <v/>
      </c>
      <c r="J47" s="1054" t="str">
        <f t="shared" si="8"/>
        <v/>
      </c>
      <c r="K47" s="1054" t="str">
        <f t="shared" si="9"/>
        <v/>
      </c>
      <c r="L47" s="1054" t="str">
        <f t="shared" si="10"/>
        <v/>
      </c>
      <c r="M47" s="1054" t="str">
        <f t="shared" si="11"/>
        <v/>
      </c>
      <c r="N47" s="1054" t="str">
        <f t="shared" si="12"/>
        <v/>
      </c>
      <c r="O47" s="1054" t="str">
        <f t="shared" si="13"/>
        <v/>
      </c>
      <c r="P47" s="1054" t="str">
        <f t="shared" si="14"/>
        <v/>
      </c>
      <c r="Q47" s="1055">
        <f t="shared" si="15"/>
        <v>0</v>
      </c>
      <c r="R47" s="516"/>
      <c r="S47" s="1455"/>
      <c r="T47" s="1455" t="s">
        <v>384</v>
      </c>
      <c r="U47" s="1455"/>
      <c r="V47" s="1455"/>
      <c r="W47" s="1455"/>
      <c r="X47" s="1455"/>
      <c r="Y47" s="1455"/>
      <c r="Z47" s="1455"/>
      <c r="AA47" s="1455"/>
      <c r="AB47" s="1455"/>
      <c r="AC47" s="1455"/>
      <c r="AD47" s="1455"/>
      <c r="AE47" s="1455"/>
      <c r="AF47" s="1455"/>
      <c r="AG47" s="1455"/>
      <c r="AH47" s="1638"/>
      <c r="AI47" s="1638"/>
    </row>
    <row r="48" spans="2:35" s="98" customFormat="1" ht="18" customHeight="1" x14ac:dyDescent="0.25">
      <c r="B48" s="2196"/>
      <c r="C48" s="1331"/>
      <c r="D48" s="1056" t="s">
        <v>283</v>
      </c>
      <c r="E48" s="1054" t="str">
        <f t="shared" si="3"/>
        <v/>
      </c>
      <c r="F48" s="1054" t="str">
        <f t="shared" si="4"/>
        <v/>
      </c>
      <c r="G48" s="1054" t="str">
        <f t="shared" si="5"/>
        <v/>
      </c>
      <c r="H48" s="1054" t="str">
        <f t="shared" si="6"/>
        <v/>
      </c>
      <c r="I48" s="1054" t="str">
        <f t="shared" si="7"/>
        <v/>
      </c>
      <c r="J48" s="1054" t="str">
        <f t="shared" si="8"/>
        <v/>
      </c>
      <c r="K48" s="1054" t="str">
        <f t="shared" si="9"/>
        <v/>
      </c>
      <c r="L48" s="1054" t="str">
        <f t="shared" si="10"/>
        <v/>
      </c>
      <c r="M48" s="1054" t="str">
        <f t="shared" si="11"/>
        <v/>
      </c>
      <c r="N48" s="1054" t="str">
        <f t="shared" si="12"/>
        <v/>
      </c>
      <c r="O48" s="1054" t="str">
        <f t="shared" si="13"/>
        <v/>
      </c>
      <c r="P48" s="1054" t="str">
        <f t="shared" si="14"/>
        <v/>
      </c>
      <c r="Q48" s="1057">
        <f t="shared" si="15"/>
        <v>0</v>
      </c>
      <c r="R48" s="516"/>
      <c r="S48" s="1455"/>
      <c r="T48" s="1455" t="s">
        <v>283</v>
      </c>
      <c r="U48" s="1455"/>
      <c r="V48" s="1455"/>
      <c r="W48" s="1455"/>
      <c r="X48" s="1455"/>
      <c r="Y48" s="1455"/>
      <c r="Z48" s="1455"/>
      <c r="AA48" s="1455"/>
      <c r="AB48" s="1455"/>
      <c r="AC48" s="1455"/>
      <c r="AD48" s="1455"/>
      <c r="AE48" s="1455"/>
      <c r="AF48" s="1455"/>
      <c r="AG48" s="1455"/>
      <c r="AH48" s="1638"/>
      <c r="AI48" s="1638"/>
    </row>
    <row r="49" spans="2:35" s="98" customFormat="1" ht="18" customHeight="1" x14ac:dyDescent="0.25">
      <c r="B49" s="2196"/>
      <c r="C49" s="1333"/>
      <c r="D49" s="1323" t="s">
        <v>385</v>
      </c>
      <c r="E49" s="1324" t="str">
        <f t="shared" si="3"/>
        <v/>
      </c>
      <c r="F49" s="1324" t="str">
        <f t="shared" si="4"/>
        <v/>
      </c>
      <c r="G49" s="1324" t="str">
        <f t="shared" si="5"/>
        <v/>
      </c>
      <c r="H49" s="1324" t="str">
        <f t="shared" si="6"/>
        <v/>
      </c>
      <c r="I49" s="1324" t="str">
        <f t="shared" si="7"/>
        <v/>
      </c>
      <c r="J49" s="1324" t="str">
        <f t="shared" si="8"/>
        <v/>
      </c>
      <c r="K49" s="1324" t="str">
        <f t="shared" si="9"/>
        <v/>
      </c>
      <c r="L49" s="1324" t="str">
        <f t="shared" si="10"/>
        <v/>
      </c>
      <c r="M49" s="1324" t="str">
        <f t="shared" si="11"/>
        <v/>
      </c>
      <c r="N49" s="1324" t="str">
        <f t="shared" si="12"/>
        <v/>
      </c>
      <c r="O49" s="1324" t="str">
        <f t="shared" si="13"/>
        <v/>
      </c>
      <c r="P49" s="1325" t="str">
        <f t="shared" si="14"/>
        <v/>
      </c>
      <c r="Q49" s="974">
        <f t="shared" si="15"/>
        <v>0</v>
      </c>
      <c r="R49" s="516"/>
      <c r="S49" s="1455"/>
      <c r="T49" s="1455" t="s">
        <v>385</v>
      </c>
      <c r="U49" s="1455"/>
      <c r="V49" s="1455"/>
      <c r="W49" s="1455"/>
      <c r="X49" s="1455"/>
      <c r="Y49" s="1455"/>
      <c r="Z49" s="1455"/>
      <c r="AA49" s="1455"/>
      <c r="AB49" s="1455"/>
      <c r="AC49" s="1455"/>
      <c r="AD49" s="1455"/>
      <c r="AE49" s="1455"/>
      <c r="AF49" s="1455"/>
      <c r="AG49" s="1455"/>
      <c r="AH49" s="1638"/>
      <c r="AI49" s="1638"/>
    </row>
    <row r="50" spans="2:35" s="98" customFormat="1" ht="18" customHeight="1" x14ac:dyDescent="0.25">
      <c r="B50" s="2195">
        <f t="shared" ref="B50" si="26">+B46+1</f>
        <v>12</v>
      </c>
      <c r="C50" s="1332" t="str">
        <f t="shared" si="17"/>
        <v>Cía Hidroeléctrica San Hilarión S.A.C.</v>
      </c>
      <c r="D50" s="854" t="s">
        <v>383</v>
      </c>
      <c r="E50" s="975">
        <f t="shared" si="3"/>
        <v>7.6143000000000002E-2</v>
      </c>
      <c r="F50" s="975">
        <f t="shared" si="4"/>
        <v>4.7316000000000004E-2</v>
      </c>
      <c r="G50" s="975">
        <f t="shared" si="5"/>
        <v>5.2475000000000001E-2</v>
      </c>
      <c r="H50" s="975">
        <f t="shared" si="6"/>
        <v>4.4075000000000003E-2</v>
      </c>
      <c r="I50" s="975">
        <f t="shared" si="7"/>
        <v>6.2726000000000004E-2</v>
      </c>
      <c r="J50" s="975">
        <f t="shared" si="8"/>
        <v>6.4073999999999992E-2</v>
      </c>
      <c r="K50" s="975">
        <f t="shared" si="9"/>
        <v>5.7536999999999998E-2</v>
      </c>
      <c r="L50" s="975">
        <f t="shared" si="10"/>
        <v>7.0619000000000001E-2</v>
      </c>
      <c r="M50" s="975">
        <f t="shared" si="11"/>
        <v>6.9263000000000005E-2</v>
      </c>
      <c r="N50" s="975">
        <f t="shared" si="12"/>
        <v>5.8744999999999999E-2</v>
      </c>
      <c r="O50" s="975">
        <f t="shared" si="13"/>
        <v>0</v>
      </c>
      <c r="P50" s="1322">
        <f t="shared" si="14"/>
        <v>1.3904E-2</v>
      </c>
      <c r="Q50" s="976">
        <f t="shared" si="15"/>
        <v>0.61687700000000012</v>
      </c>
      <c r="R50" s="516"/>
      <c r="S50" s="1455" t="s">
        <v>1297</v>
      </c>
      <c r="T50" s="1455" t="s">
        <v>383</v>
      </c>
      <c r="U50" s="1455">
        <v>7.6143000000000002E-2</v>
      </c>
      <c r="V50" s="1455">
        <v>4.7316000000000004E-2</v>
      </c>
      <c r="W50" s="1455">
        <v>5.2475000000000001E-2</v>
      </c>
      <c r="X50" s="1455">
        <v>4.4075000000000003E-2</v>
      </c>
      <c r="Y50" s="1455">
        <v>6.2726000000000004E-2</v>
      </c>
      <c r="Z50" s="1455">
        <v>6.4073999999999992E-2</v>
      </c>
      <c r="AA50" s="1455">
        <v>5.7536999999999998E-2</v>
      </c>
      <c r="AB50" s="1455">
        <v>7.0619000000000001E-2</v>
      </c>
      <c r="AC50" s="1455">
        <v>6.9263000000000005E-2</v>
      </c>
      <c r="AD50" s="1455">
        <v>5.8744999999999999E-2</v>
      </c>
      <c r="AE50" s="1455">
        <v>0</v>
      </c>
      <c r="AF50" s="1455">
        <v>1.3904E-2</v>
      </c>
      <c r="AG50" s="1455">
        <v>0.61687700000000012</v>
      </c>
      <c r="AH50" s="1638"/>
      <c r="AI50" s="1638"/>
    </row>
    <row r="51" spans="2:35" s="98" customFormat="1" ht="18" customHeight="1" x14ac:dyDescent="0.25">
      <c r="B51" s="2196"/>
      <c r="C51" s="1331"/>
      <c r="D51" s="1053" t="s">
        <v>384</v>
      </c>
      <c r="E51" s="1054" t="str">
        <f t="shared" si="3"/>
        <v/>
      </c>
      <c r="F51" s="1054" t="str">
        <f t="shared" si="4"/>
        <v/>
      </c>
      <c r="G51" s="1054" t="str">
        <f t="shared" si="5"/>
        <v/>
      </c>
      <c r="H51" s="1054" t="str">
        <f t="shared" si="6"/>
        <v/>
      </c>
      <c r="I51" s="1054" t="str">
        <f t="shared" si="7"/>
        <v/>
      </c>
      <c r="J51" s="1054" t="str">
        <f t="shared" si="8"/>
        <v/>
      </c>
      <c r="K51" s="1054" t="str">
        <f t="shared" si="9"/>
        <v/>
      </c>
      <c r="L51" s="1054" t="str">
        <f t="shared" si="10"/>
        <v/>
      </c>
      <c r="M51" s="1054" t="str">
        <f t="shared" si="11"/>
        <v/>
      </c>
      <c r="N51" s="1054" t="str">
        <f t="shared" si="12"/>
        <v/>
      </c>
      <c r="O51" s="1054" t="str">
        <f t="shared" si="13"/>
        <v/>
      </c>
      <c r="P51" s="1054" t="str">
        <f t="shared" si="14"/>
        <v/>
      </c>
      <c r="Q51" s="1055">
        <f t="shared" si="15"/>
        <v>0</v>
      </c>
      <c r="R51" s="516"/>
      <c r="S51" s="1455"/>
      <c r="T51" s="1455" t="s">
        <v>384</v>
      </c>
      <c r="U51" s="1455"/>
      <c r="V51" s="1455"/>
      <c r="W51" s="1455"/>
      <c r="X51" s="1455"/>
      <c r="Y51" s="1455"/>
      <c r="Z51" s="1455"/>
      <c r="AA51" s="1455"/>
      <c r="AB51" s="1455"/>
      <c r="AC51" s="1455"/>
      <c r="AD51" s="1455"/>
      <c r="AE51" s="1455"/>
      <c r="AF51" s="1455"/>
      <c r="AG51" s="1455"/>
      <c r="AH51" s="1638"/>
      <c r="AI51" s="1638"/>
    </row>
    <row r="52" spans="2:35" s="98" customFormat="1" ht="18" customHeight="1" x14ac:dyDescent="0.25">
      <c r="B52" s="2196"/>
      <c r="C52" s="1331"/>
      <c r="D52" s="1056" t="s">
        <v>283</v>
      </c>
      <c r="E52" s="1054" t="str">
        <f t="shared" si="3"/>
        <v/>
      </c>
      <c r="F52" s="1054" t="str">
        <f t="shared" si="4"/>
        <v/>
      </c>
      <c r="G52" s="1054" t="str">
        <f t="shared" si="5"/>
        <v/>
      </c>
      <c r="H52" s="1054" t="str">
        <f t="shared" si="6"/>
        <v/>
      </c>
      <c r="I52" s="1054" t="str">
        <f t="shared" si="7"/>
        <v/>
      </c>
      <c r="J52" s="1054" t="str">
        <f t="shared" si="8"/>
        <v/>
      </c>
      <c r="K52" s="1054" t="str">
        <f t="shared" si="9"/>
        <v/>
      </c>
      <c r="L52" s="1054" t="str">
        <f t="shared" si="10"/>
        <v/>
      </c>
      <c r="M52" s="1054" t="str">
        <f t="shared" si="11"/>
        <v/>
      </c>
      <c r="N52" s="1054" t="str">
        <f t="shared" si="12"/>
        <v/>
      </c>
      <c r="O52" s="1054" t="str">
        <f t="shared" si="13"/>
        <v/>
      </c>
      <c r="P52" s="1054" t="str">
        <f t="shared" si="14"/>
        <v/>
      </c>
      <c r="Q52" s="1057">
        <f t="shared" si="15"/>
        <v>0</v>
      </c>
      <c r="R52" s="516"/>
      <c r="S52" s="1455"/>
      <c r="T52" s="1455" t="s">
        <v>283</v>
      </c>
      <c r="U52" s="1455"/>
      <c r="V52" s="1455"/>
      <c r="W52" s="1455"/>
      <c r="X52" s="1455"/>
      <c r="Y52" s="1455"/>
      <c r="Z52" s="1455"/>
      <c r="AA52" s="1455"/>
      <c r="AB52" s="1455"/>
      <c r="AC52" s="1455"/>
      <c r="AD52" s="1455"/>
      <c r="AE52" s="1455"/>
      <c r="AF52" s="1455"/>
      <c r="AG52" s="1455"/>
      <c r="AH52" s="1638"/>
      <c r="AI52" s="1638"/>
    </row>
    <row r="53" spans="2:35" s="98" customFormat="1" ht="18" customHeight="1" x14ac:dyDescent="0.25">
      <c r="B53" s="2196"/>
      <c r="C53" s="1333"/>
      <c r="D53" s="1323" t="s">
        <v>385</v>
      </c>
      <c r="E53" s="1324" t="str">
        <f t="shared" si="3"/>
        <v/>
      </c>
      <c r="F53" s="1324" t="str">
        <f t="shared" si="4"/>
        <v/>
      </c>
      <c r="G53" s="1324" t="str">
        <f t="shared" si="5"/>
        <v/>
      </c>
      <c r="H53" s="1324" t="str">
        <f t="shared" si="6"/>
        <v/>
      </c>
      <c r="I53" s="1324" t="str">
        <f t="shared" si="7"/>
        <v/>
      </c>
      <c r="J53" s="1324" t="str">
        <f t="shared" si="8"/>
        <v/>
      </c>
      <c r="K53" s="1324" t="str">
        <f t="shared" si="9"/>
        <v/>
      </c>
      <c r="L53" s="1324" t="str">
        <f t="shared" si="10"/>
        <v/>
      </c>
      <c r="M53" s="1324" t="str">
        <f t="shared" si="11"/>
        <v/>
      </c>
      <c r="N53" s="1324" t="str">
        <f t="shared" si="12"/>
        <v/>
      </c>
      <c r="O53" s="1324" t="str">
        <f t="shared" si="13"/>
        <v/>
      </c>
      <c r="P53" s="1325" t="str">
        <f t="shared" si="14"/>
        <v/>
      </c>
      <c r="Q53" s="974">
        <f t="shared" si="15"/>
        <v>0</v>
      </c>
      <c r="R53" s="516"/>
      <c r="S53" s="1455"/>
      <c r="T53" s="1455" t="s">
        <v>385</v>
      </c>
      <c r="U53" s="1455"/>
      <c r="V53" s="1455"/>
      <c r="W53" s="1455"/>
      <c r="X53" s="1455"/>
      <c r="Y53" s="1455"/>
      <c r="Z53" s="1455"/>
      <c r="AA53" s="1455"/>
      <c r="AB53" s="1455"/>
      <c r="AC53" s="1455"/>
      <c r="AD53" s="1455"/>
      <c r="AE53" s="1455"/>
      <c r="AF53" s="1455"/>
      <c r="AG53" s="1455"/>
      <c r="AH53" s="1638"/>
      <c r="AI53" s="1638"/>
    </row>
    <row r="54" spans="2:35" s="98" customFormat="1" ht="18" customHeight="1" x14ac:dyDescent="0.25">
      <c r="B54" s="2195">
        <f t="shared" ref="B54" si="27">+B50+1</f>
        <v>13</v>
      </c>
      <c r="C54" s="1332" t="str">
        <f t="shared" si="17"/>
        <v>Compañia Eléctrica El Platanal S.A.</v>
      </c>
      <c r="D54" s="854" t="s">
        <v>383</v>
      </c>
      <c r="E54" s="975">
        <f t="shared" si="3"/>
        <v>142.41563099999999</v>
      </c>
      <c r="F54" s="975">
        <f t="shared" si="4"/>
        <v>141.50127000000001</v>
      </c>
      <c r="G54" s="975">
        <f t="shared" si="5"/>
        <v>148.91854499999999</v>
      </c>
      <c r="H54" s="975">
        <f t="shared" si="6"/>
        <v>131.307242</v>
      </c>
      <c r="I54" s="975">
        <f t="shared" si="7"/>
        <v>87.99098699999999</v>
      </c>
      <c r="J54" s="975">
        <f t="shared" si="8"/>
        <v>63.761301000000003</v>
      </c>
      <c r="K54" s="975">
        <f t="shared" si="9"/>
        <v>52.447161000000001</v>
      </c>
      <c r="L54" s="975">
        <f t="shared" si="10"/>
        <v>53.314424000000002</v>
      </c>
      <c r="M54" s="975">
        <f t="shared" si="11"/>
        <v>47.804216999999994</v>
      </c>
      <c r="N54" s="975">
        <f t="shared" si="12"/>
        <v>62.238154999999999</v>
      </c>
      <c r="O54" s="975">
        <f t="shared" si="13"/>
        <v>48.689486000000002</v>
      </c>
      <c r="P54" s="1322">
        <f t="shared" si="14"/>
        <v>127.233659</v>
      </c>
      <c r="Q54" s="976">
        <f t="shared" si="15"/>
        <v>1107.6220780000001</v>
      </c>
      <c r="R54" s="516"/>
      <c r="S54" s="1455" t="s">
        <v>14</v>
      </c>
      <c r="T54" s="1455" t="s">
        <v>383</v>
      </c>
      <c r="U54" s="1455">
        <v>142.41563099999999</v>
      </c>
      <c r="V54" s="1455">
        <v>141.50127000000001</v>
      </c>
      <c r="W54" s="1455">
        <v>148.91854499999999</v>
      </c>
      <c r="X54" s="1455">
        <v>131.307242</v>
      </c>
      <c r="Y54" s="1455">
        <v>87.99098699999999</v>
      </c>
      <c r="Z54" s="1455">
        <v>63.761301000000003</v>
      </c>
      <c r="AA54" s="1455">
        <v>52.447161000000001</v>
      </c>
      <c r="AB54" s="1455">
        <v>53.314424000000002</v>
      </c>
      <c r="AC54" s="1455">
        <v>47.804216999999994</v>
      </c>
      <c r="AD54" s="1455">
        <v>62.238154999999999</v>
      </c>
      <c r="AE54" s="1455">
        <v>48.689486000000002</v>
      </c>
      <c r="AF54" s="1455">
        <v>127.233659</v>
      </c>
      <c r="AG54" s="1455">
        <v>1107.6220780000001</v>
      </c>
      <c r="AH54" s="1638"/>
      <c r="AI54" s="1638"/>
    </row>
    <row r="55" spans="2:35" s="98" customFormat="1" ht="18" customHeight="1" x14ac:dyDescent="0.25">
      <c r="B55" s="2196"/>
      <c r="C55" s="1331"/>
      <c r="D55" s="1053" t="s">
        <v>384</v>
      </c>
      <c r="E55" s="1054" t="str">
        <f t="shared" si="3"/>
        <v/>
      </c>
      <c r="F55" s="1054" t="str">
        <f t="shared" si="4"/>
        <v/>
      </c>
      <c r="G55" s="1054" t="str">
        <f t="shared" si="5"/>
        <v/>
      </c>
      <c r="H55" s="1054" t="str">
        <f t="shared" si="6"/>
        <v/>
      </c>
      <c r="I55" s="1054" t="str">
        <f t="shared" si="7"/>
        <v/>
      </c>
      <c r="J55" s="1054" t="str">
        <f t="shared" si="8"/>
        <v/>
      </c>
      <c r="K55" s="1054" t="str">
        <f t="shared" si="9"/>
        <v/>
      </c>
      <c r="L55" s="1054" t="str">
        <f t="shared" si="10"/>
        <v/>
      </c>
      <c r="M55" s="1054" t="str">
        <f t="shared" si="11"/>
        <v/>
      </c>
      <c r="N55" s="1054" t="str">
        <f t="shared" si="12"/>
        <v/>
      </c>
      <c r="O55" s="1054" t="str">
        <f t="shared" si="13"/>
        <v/>
      </c>
      <c r="P55" s="1054" t="str">
        <f t="shared" si="14"/>
        <v/>
      </c>
      <c r="Q55" s="1055">
        <f t="shared" si="15"/>
        <v>0</v>
      </c>
      <c r="R55" s="516"/>
      <c r="S55" s="1455"/>
      <c r="T55" s="1455" t="s">
        <v>384</v>
      </c>
      <c r="U55" s="1455"/>
      <c r="V55" s="1455"/>
      <c r="W55" s="1455"/>
      <c r="X55" s="1455"/>
      <c r="Y55" s="1455"/>
      <c r="Z55" s="1455"/>
      <c r="AA55" s="1455"/>
      <c r="AB55" s="1455"/>
      <c r="AC55" s="1455"/>
      <c r="AD55" s="1455"/>
      <c r="AE55" s="1455"/>
      <c r="AF55" s="1455"/>
      <c r="AG55" s="1455"/>
      <c r="AH55" s="1638"/>
      <c r="AI55" s="1638"/>
    </row>
    <row r="56" spans="2:35" s="98" customFormat="1" ht="18" customHeight="1" x14ac:dyDescent="0.25">
      <c r="B56" s="2196"/>
      <c r="C56" s="1331"/>
      <c r="D56" s="1056" t="s">
        <v>283</v>
      </c>
      <c r="E56" s="1054" t="str">
        <f t="shared" si="3"/>
        <v/>
      </c>
      <c r="F56" s="1054" t="str">
        <f t="shared" si="4"/>
        <v/>
      </c>
      <c r="G56" s="1054" t="str">
        <f t="shared" si="5"/>
        <v/>
      </c>
      <c r="H56" s="1054" t="str">
        <f t="shared" si="6"/>
        <v/>
      </c>
      <c r="I56" s="1054" t="str">
        <f t="shared" si="7"/>
        <v/>
      </c>
      <c r="J56" s="1054" t="str">
        <f t="shared" si="8"/>
        <v/>
      </c>
      <c r="K56" s="1054" t="str">
        <f t="shared" si="9"/>
        <v/>
      </c>
      <c r="L56" s="1054" t="str">
        <f t="shared" si="10"/>
        <v/>
      </c>
      <c r="M56" s="1054" t="str">
        <f t="shared" si="11"/>
        <v/>
      </c>
      <c r="N56" s="1054" t="str">
        <f t="shared" si="12"/>
        <v/>
      </c>
      <c r="O56" s="1054" t="str">
        <f t="shared" si="13"/>
        <v/>
      </c>
      <c r="P56" s="1054" t="str">
        <f t="shared" si="14"/>
        <v/>
      </c>
      <c r="Q56" s="1057">
        <f t="shared" si="15"/>
        <v>0</v>
      </c>
      <c r="R56" s="516"/>
      <c r="S56" s="1455"/>
      <c r="T56" s="1455" t="s">
        <v>283</v>
      </c>
      <c r="U56" s="1455"/>
      <c r="V56" s="1455"/>
      <c r="W56" s="1455"/>
      <c r="X56" s="1455"/>
      <c r="Y56" s="1455"/>
      <c r="Z56" s="1455"/>
      <c r="AA56" s="1455"/>
      <c r="AB56" s="1455"/>
      <c r="AC56" s="1455"/>
      <c r="AD56" s="1455"/>
      <c r="AE56" s="1455"/>
      <c r="AF56" s="1455"/>
      <c r="AG56" s="1455"/>
      <c r="AH56" s="1638"/>
      <c r="AI56" s="1638"/>
    </row>
    <row r="57" spans="2:35" s="98" customFormat="1" ht="18" customHeight="1" x14ac:dyDescent="0.25">
      <c r="B57" s="2196"/>
      <c r="C57" s="1333"/>
      <c r="D57" s="1323" t="s">
        <v>385</v>
      </c>
      <c r="E57" s="1324" t="str">
        <f t="shared" si="3"/>
        <v/>
      </c>
      <c r="F57" s="1324" t="str">
        <f t="shared" si="4"/>
        <v/>
      </c>
      <c r="G57" s="1324" t="str">
        <f t="shared" si="5"/>
        <v/>
      </c>
      <c r="H57" s="1324" t="str">
        <f t="shared" si="6"/>
        <v/>
      </c>
      <c r="I57" s="1324" t="str">
        <f t="shared" si="7"/>
        <v/>
      </c>
      <c r="J57" s="1324" t="str">
        <f t="shared" si="8"/>
        <v/>
      </c>
      <c r="K57" s="1324" t="str">
        <f t="shared" si="9"/>
        <v/>
      </c>
      <c r="L57" s="1324" t="str">
        <f t="shared" si="10"/>
        <v/>
      </c>
      <c r="M57" s="1324" t="str">
        <f t="shared" si="11"/>
        <v/>
      </c>
      <c r="N57" s="1324" t="str">
        <f t="shared" si="12"/>
        <v/>
      </c>
      <c r="O57" s="1324" t="str">
        <f t="shared" si="13"/>
        <v/>
      </c>
      <c r="P57" s="1325" t="str">
        <f t="shared" si="14"/>
        <v/>
      </c>
      <c r="Q57" s="974">
        <f t="shared" si="15"/>
        <v>0</v>
      </c>
      <c r="R57" s="516"/>
      <c r="S57" s="1455"/>
      <c r="T57" s="1455" t="s">
        <v>385</v>
      </c>
      <c r="U57" s="1455"/>
      <c r="V57" s="1455"/>
      <c r="W57" s="1455"/>
      <c r="X57" s="1455"/>
      <c r="Y57" s="1455"/>
      <c r="Z57" s="1455"/>
      <c r="AA57" s="1455"/>
      <c r="AB57" s="1455"/>
      <c r="AC57" s="1455"/>
      <c r="AD57" s="1455"/>
      <c r="AE57" s="1455"/>
      <c r="AF57" s="1455"/>
      <c r="AG57" s="1455"/>
      <c r="AH57" s="1638"/>
      <c r="AI57" s="1638"/>
    </row>
    <row r="58" spans="2:35" s="98" customFormat="1" ht="18" customHeight="1" x14ac:dyDescent="0.25">
      <c r="B58" s="2195">
        <f t="shared" ref="B58" si="28">+B54+1</f>
        <v>14</v>
      </c>
      <c r="C58" s="1332" t="str">
        <f t="shared" si="17"/>
        <v>Compañia Hidroeléctrica Tingo S.A.</v>
      </c>
      <c r="D58" s="854" t="s">
        <v>383</v>
      </c>
      <c r="E58" s="975">
        <f t="shared" si="3"/>
        <v>0</v>
      </c>
      <c r="F58" s="975">
        <f t="shared" si="4"/>
        <v>0</v>
      </c>
      <c r="G58" s="975">
        <f t="shared" si="5"/>
        <v>0</v>
      </c>
      <c r="H58" s="975">
        <f t="shared" si="6"/>
        <v>0</v>
      </c>
      <c r="I58" s="975">
        <f t="shared" si="7"/>
        <v>0</v>
      </c>
      <c r="J58" s="975">
        <f t="shared" si="8"/>
        <v>0</v>
      </c>
      <c r="K58" s="975">
        <f t="shared" si="9"/>
        <v>0</v>
      </c>
      <c r="L58" s="975">
        <f t="shared" si="10"/>
        <v>6.6703999999999999E-2</v>
      </c>
      <c r="M58" s="975">
        <f t="shared" si="11"/>
        <v>0.27561000000000002</v>
      </c>
      <c r="N58" s="975">
        <f t="shared" si="12"/>
        <v>0.54998000000000002</v>
      </c>
      <c r="O58" s="975">
        <f t="shared" si="13"/>
        <v>0.53571000000000002</v>
      </c>
      <c r="P58" s="1322">
        <f t="shared" si="14"/>
        <v>0.56825999999999999</v>
      </c>
      <c r="Q58" s="976">
        <f t="shared" si="15"/>
        <v>1.996264</v>
      </c>
      <c r="R58" s="516"/>
      <c r="S58" s="1455" t="s">
        <v>1198</v>
      </c>
      <c r="T58" s="1455" t="s">
        <v>383</v>
      </c>
      <c r="U58" s="1455">
        <v>0</v>
      </c>
      <c r="V58" s="1455">
        <v>0</v>
      </c>
      <c r="W58" s="1455">
        <v>0</v>
      </c>
      <c r="X58" s="1455">
        <v>0</v>
      </c>
      <c r="Y58" s="1455">
        <v>0</v>
      </c>
      <c r="Z58" s="1455">
        <v>0</v>
      </c>
      <c r="AA58" s="1455">
        <v>0</v>
      </c>
      <c r="AB58" s="1455">
        <v>6.6703999999999999E-2</v>
      </c>
      <c r="AC58" s="1455">
        <v>0.27561000000000002</v>
      </c>
      <c r="AD58" s="1455">
        <v>0.54998000000000002</v>
      </c>
      <c r="AE58" s="1455">
        <v>0.53571000000000002</v>
      </c>
      <c r="AF58" s="1455">
        <v>0.56825999999999999</v>
      </c>
      <c r="AG58" s="1455">
        <v>1.996264</v>
      </c>
      <c r="AH58" s="1638"/>
      <c r="AI58" s="1638"/>
    </row>
    <row r="59" spans="2:35" s="98" customFormat="1" ht="18" customHeight="1" x14ac:dyDescent="0.25">
      <c r="B59" s="2196"/>
      <c r="C59" s="1331"/>
      <c r="D59" s="1053" t="s">
        <v>384</v>
      </c>
      <c r="E59" s="1054" t="str">
        <f t="shared" si="3"/>
        <v/>
      </c>
      <c r="F59" s="1054" t="str">
        <f t="shared" si="4"/>
        <v/>
      </c>
      <c r="G59" s="1054" t="str">
        <f t="shared" si="5"/>
        <v/>
      </c>
      <c r="H59" s="1054" t="str">
        <f t="shared" si="6"/>
        <v/>
      </c>
      <c r="I59" s="1054" t="str">
        <f t="shared" si="7"/>
        <v/>
      </c>
      <c r="J59" s="1054" t="str">
        <f t="shared" si="8"/>
        <v/>
      </c>
      <c r="K59" s="1054" t="str">
        <f t="shared" si="9"/>
        <v/>
      </c>
      <c r="L59" s="1054" t="str">
        <f t="shared" si="10"/>
        <v/>
      </c>
      <c r="M59" s="1054" t="str">
        <f t="shared" si="11"/>
        <v/>
      </c>
      <c r="N59" s="1054" t="str">
        <f t="shared" si="12"/>
        <v/>
      </c>
      <c r="O59" s="1054" t="str">
        <f t="shared" si="13"/>
        <v/>
      </c>
      <c r="P59" s="1054" t="str">
        <f t="shared" si="14"/>
        <v/>
      </c>
      <c r="Q59" s="1055">
        <f t="shared" si="15"/>
        <v>0</v>
      </c>
      <c r="R59" s="516"/>
      <c r="S59" s="1455"/>
      <c r="T59" s="1455" t="s">
        <v>384</v>
      </c>
      <c r="U59" s="1455"/>
      <c r="V59" s="1455"/>
      <c r="W59" s="1455"/>
      <c r="X59" s="1455"/>
      <c r="Y59" s="1455"/>
      <c r="Z59" s="1455"/>
      <c r="AA59" s="1455"/>
      <c r="AB59" s="1455"/>
      <c r="AC59" s="1455"/>
      <c r="AD59" s="1455"/>
      <c r="AE59" s="1455"/>
      <c r="AF59" s="1455"/>
      <c r="AG59" s="1455"/>
      <c r="AH59" s="1638"/>
      <c r="AI59" s="1638"/>
    </row>
    <row r="60" spans="2:35" s="98" customFormat="1" ht="18" customHeight="1" x14ac:dyDescent="0.25">
      <c r="B60" s="2196"/>
      <c r="C60" s="1331"/>
      <c r="D60" s="1056" t="s">
        <v>283</v>
      </c>
      <c r="E60" s="1054" t="str">
        <f t="shared" si="3"/>
        <v/>
      </c>
      <c r="F60" s="1054" t="str">
        <f t="shared" si="4"/>
        <v/>
      </c>
      <c r="G60" s="1054" t="str">
        <f t="shared" si="5"/>
        <v/>
      </c>
      <c r="H60" s="1054" t="str">
        <f t="shared" si="6"/>
        <v/>
      </c>
      <c r="I60" s="1054" t="str">
        <f t="shared" si="7"/>
        <v/>
      </c>
      <c r="J60" s="1054" t="str">
        <f t="shared" si="8"/>
        <v/>
      </c>
      <c r="K60" s="1054" t="str">
        <f t="shared" si="9"/>
        <v/>
      </c>
      <c r="L60" s="1054" t="str">
        <f t="shared" si="10"/>
        <v/>
      </c>
      <c r="M60" s="1054" t="str">
        <f t="shared" si="11"/>
        <v/>
      </c>
      <c r="N60" s="1054" t="str">
        <f t="shared" si="12"/>
        <v/>
      </c>
      <c r="O60" s="1054" t="str">
        <f t="shared" si="13"/>
        <v/>
      </c>
      <c r="P60" s="1054" t="str">
        <f t="shared" si="14"/>
        <v/>
      </c>
      <c r="Q60" s="1057">
        <f t="shared" si="15"/>
        <v>0</v>
      </c>
      <c r="R60" s="516"/>
      <c r="S60" s="1455"/>
      <c r="T60" s="1455" t="s">
        <v>283</v>
      </c>
      <c r="U60" s="1455"/>
      <c r="V60" s="1455"/>
      <c r="W60" s="1455"/>
      <c r="X60" s="1455"/>
      <c r="Y60" s="1455"/>
      <c r="Z60" s="1455"/>
      <c r="AA60" s="1455"/>
      <c r="AB60" s="1455"/>
      <c r="AC60" s="1455"/>
      <c r="AD60" s="1455"/>
      <c r="AE60" s="1455"/>
      <c r="AF60" s="1455"/>
      <c r="AG60" s="1455"/>
      <c r="AH60" s="1638"/>
      <c r="AI60" s="1638"/>
    </row>
    <row r="61" spans="2:35" s="98" customFormat="1" ht="18" customHeight="1" x14ac:dyDescent="0.25">
      <c r="B61" s="2196"/>
      <c r="C61" s="1333"/>
      <c r="D61" s="1323" t="s">
        <v>385</v>
      </c>
      <c r="E61" s="1324" t="str">
        <f t="shared" si="3"/>
        <v/>
      </c>
      <c r="F61" s="1324" t="str">
        <f t="shared" si="4"/>
        <v/>
      </c>
      <c r="G61" s="1324" t="str">
        <f t="shared" si="5"/>
        <v/>
      </c>
      <c r="H61" s="1324" t="str">
        <f t="shared" si="6"/>
        <v/>
      </c>
      <c r="I61" s="1324" t="str">
        <f t="shared" si="7"/>
        <v/>
      </c>
      <c r="J61" s="1324" t="str">
        <f t="shared" si="8"/>
        <v/>
      </c>
      <c r="K61" s="1324" t="str">
        <f t="shared" si="9"/>
        <v/>
      </c>
      <c r="L61" s="1324" t="str">
        <f t="shared" si="10"/>
        <v/>
      </c>
      <c r="M61" s="1324" t="str">
        <f t="shared" si="11"/>
        <v/>
      </c>
      <c r="N61" s="1324" t="str">
        <f t="shared" si="12"/>
        <v/>
      </c>
      <c r="O61" s="1324" t="str">
        <f t="shared" si="13"/>
        <v/>
      </c>
      <c r="P61" s="1325" t="str">
        <f t="shared" si="14"/>
        <v/>
      </c>
      <c r="Q61" s="974">
        <f t="shared" si="15"/>
        <v>0</v>
      </c>
      <c r="R61" s="516"/>
      <c r="S61" s="1455"/>
      <c r="T61" s="1455" t="s">
        <v>385</v>
      </c>
      <c r="U61" s="1455"/>
      <c r="V61" s="1455"/>
      <c r="W61" s="1455"/>
      <c r="X61" s="1455"/>
      <c r="Y61" s="1455"/>
      <c r="Z61" s="1455"/>
      <c r="AA61" s="1455"/>
      <c r="AB61" s="1455"/>
      <c r="AC61" s="1455"/>
      <c r="AD61" s="1455"/>
      <c r="AE61" s="1455"/>
      <c r="AF61" s="1455"/>
      <c r="AG61" s="1455"/>
      <c r="AH61" s="1638"/>
      <c r="AI61" s="1638"/>
    </row>
    <row r="62" spans="2:35" s="98" customFormat="1" ht="18" customHeight="1" x14ac:dyDescent="0.25">
      <c r="B62" s="2195">
        <f t="shared" ref="B62" si="29">+B58+1</f>
        <v>15</v>
      </c>
      <c r="C62" s="1332" t="str">
        <f t="shared" si="17"/>
        <v>Consorcio Eléctrico Villacurí S.A.C.</v>
      </c>
      <c r="D62" s="854" t="s">
        <v>383</v>
      </c>
      <c r="E62" s="975">
        <f t="shared" si="3"/>
        <v>0.62943199999999999</v>
      </c>
      <c r="F62" s="975">
        <f t="shared" si="4"/>
        <v>0.49706599999999995</v>
      </c>
      <c r="G62" s="975">
        <f t="shared" si="5"/>
        <v>0.65921799999999997</v>
      </c>
      <c r="H62" s="975">
        <f t="shared" si="6"/>
        <v>0.67977399999999999</v>
      </c>
      <c r="I62" s="975">
        <f t="shared" si="7"/>
        <v>0.74109599999999998</v>
      </c>
      <c r="J62" s="975">
        <f t="shared" si="8"/>
        <v>0.28745600000000004</v>
      </c>
      <c r="K62" s="975">
        <f t="shared" si="9"/>
        <v>0.28065200000000001</v>
      </c>
      <c r="L62" s="975">
        <f t="shared" si="10"/>
        <v>0.25726599999999999</v>
      </c>
      <c r="M62" s="975">
        <f t="shared" si="11"/>
        <v>0.33414100000000002</v>
      </c>
      <c r="N62" s="975">
        <f t="shared" si="12"/>
        <v>0.53763300000000003</v>
      </c>
      <c r="O62" s="975">
        <f t="shared" si="13"/>
        <v>0.26372300000000004</v>
      </c>
      <c r="P62" s="1322">
        <f t="shared" si="14"/>
        <v>0.62171200000000004</v>
      </c>
      <c r="Q62" s="976">
        <f t="shared" si="15"/>
        <v>5.7891689999999993</v>
      </c>
      <c r="R62" s="516"/>
      <c r="S62" s="1455" t="s">
        <v>17</v>
      </c>
      <c r="T62" s="1455" t="s">
        <v>383</v>
      </c>
      <c r="U62" s="1455">
        <v>0.62943199999999999</v>
      </c>
      <c r="V62" s="1455">
        <v>0.49706599999999995</v>
      </c>
      <c r="W62" s="1455">
        <v>0.65921799999999997</v>
      </c>
      <c r="X62" s="1455">
        <v>0.67977399999999999</v>
      </c>
      <c r="Y62" s="1455">
        <v>0.74109599999999998</v>
      </c>
      <c r="Z62" s="1455">
        <v>0.28745600000000004</v>
      </c>
      <c r="AA62" s="1455">
        <v>0.28065200000000001</v>
      </c>
      <c r="AB62" s="1455">
        <v>0.25726599999999999</v>
      </c>
      <c r="AC62" s="1455">
        <v>0.33414100000000002</v>
      </c>
      <c r="AD62" s="1455">
        <v>0.53763300000000003</v>
      </c>
      <c r="AE62" s="1455">
        <v>0.26372300000000004</v>
      </c>
      <c r="AF62" s="1455">
        <v>0.62171200000000004</v>
      </c>
      <c r="AG62" s="1455">
        <v>5.7891689999999993</v>
      </c>
      <c r="AH62" s="1638"/>
      <c r="AI62" s="1638"/>
    </row>
    <row r="63" spans="2:35" s="98" customFormat="1" ht="18" customHeight="1" x14ac:dyDescent="0.25">
      <c r="B63" s="2196"/>
      <c r="C63" s="1331"/>
      <c r="D63" s="1053" t="s">
        <v>384</v>
      </c>
      <c r="E63" s="1054">
        <f t="shared" si="3"/>
        <v>0.368641</v>
      </c>
      <c r="F63" s="1054">
        <f t="shared" si="4"/>
        <v>0.61729400000000001</v>
      </c>
      <c r="G63" s="1054">
        <f t="shared" si="5"/>
        <v>0.65055300000000005</v>
      </c>
      <c r="H63" s="1054">
        <f t="shared" si="6"/>
        <v>0.59584799999999993</v>
      </c>
      <c r="I63" s="1054">
        <f t="shared" si="7"/>
        <v>0.62416300000000002</v>
      </c>
      <c r="J63" s="1054">
        <f t="shared" si="8"/>
        <v>0.291574</v>
      </c>
      <c r="K63" s="1054">
        <f t="shared" si="9"/>
        <v>0.63463599999999998</v>
      </c>
      <c r="L63" s="1054">
        <f t="shared" si="10"/>
        <v>0.64759199999999995</v>
      </c>
      <c r="M63" s="1054">
        <f t="shared" si="11"/>
        <v>0.72966999999999993</v>
      </c>
      <c r="N63" s="1054">
        <f t="shared" si="12"/>
        <v>1.1000369999999999</v>
      </c>
      <c r="O63" s="1054">
        <f t="shared" si="13"/>
        <v>1.0305609999999998</v>
      </c>
      <c r="P63" s="1054">
        <f t="shared" si="14"/>
        <v>1.1810499999999999</v>
      </c>
      <c r="Q63" s="1055">
        <f t="shared" si="15"/>
        <v>8.4716189999999987</v>
      </c>
      <c r="R63" s="516"/>
      <c r="S63" s="1455"/>
      <c r="T63" s="1455" t="s">
        <v>384</v>
      </c>
      <c r="U63" s="1455">
        <v>0.368641</v>
      </c>
      <c r="V63" s="1455">
        <v>0.61729400000000001</v>
      </c>
      <c r="W63" s="1455">
        <v>0.65055300000000005</v>
      </c>
      <c r="X63" s="1455">
        <v>0.59584799999999993</v>
      </c>
      <c r="Y63" s="1455">
        <v>0.62416300000000002</v>
      </c>
      <c r="Z63" s="1455">
        <v>0.291574</v>
      </c>
      <c r="AA63" s="1455">
        <v>0.63463599999999998</v>
      </c>
      <c r="AB63" s="1455">
        <v>0.64759199999999995</v>
      </c>
      <c r="AC63" s="1455">
        <v>0.72966999999999993</v>
      </c>
      <c r="AD63" s="1455">
        <v>1.1000369999999999</v>
      </c>
      <c r="AE63" s="1455">
        <v>1.0305609999999998</v>
      </c>
      <c r="AF63" s="1455">
        <v>1.1810499999999999</v>
      </c>
      <c r="AG63" s="1455">
        <v>8.4716189999999987</v>
      </c>
      <c r="AH63" s="1638"/>
      <c r="AI63" s="1638"/>
    </row>
    <row r="64" spans="2:35" s="98" customFormat="1" ht="18" customHeight="1" x14ac:dyDescent="0.25">
      <c r="B64" s="2196"/>
      <c r="C64" s="1331"/>
      <c r="D64" s="1056" t="s">
        <v>283</v>
      </c>
      <c r="E64" s="1054" t="str">
        <f t="shared" si="3"/>
        <v/>
      </c>
      <c r="F64" s="1054" t="str">
        <f t="shared" si="4"/>
        <v/>
      </c>
      <c r="G64" s="1054" t="str">
        <f t="shared" si="5"/>
        <v/>
      </c>
      <c r="H64" s="1054" t="str">
        <f t="shared" si="6"/>
        <v/>
      </c>
      <c r="I64" s="1054" t="str">
        <f t="shared" si="7"/>
        <v/>
      </c>
      <c r="J64" s="1054" t="str">
        <f t="shared" si="8"/>
        <v/>
      </c>
      <c r="K64" s="1054" t="str">
        <f t="shared" si="9"/>
        <v/>
      </c>
      <c r="L64" s="1054" t="str">
        <f t="shared" si="10"/>
        <v/>
      </c>
      <c r="M64" s="1054" t="str">
        <f t="shared" si="11"/>
        <v/>
      </c>
      <c r="N64" s="1054" t="str">
        <f t="shared" si="12"/>
        <v/>
      </c>
      <c r="O64" s="1054" t="str">
        <f t="shared" si="13"/>
        <v/>
      </c>
      <c r="P64" s="1054" t="str">
        <f t="shared" si="14"/>
        <v/>
      </c>
      <c r="Q64" s="1057">
        <f t="shared" si="15"/>
        <v>0</v>
      </c>
      <c r="R64" s="516"/>
      <c r="S64" s="1455"/>
      <c r="T64" s="1455" t="s">
        <v>283</v>
      </c>
      <c r="U64" s="1455"/>
      <c r="V64" s="1455"/>
      <c r="W64" s="1455"/>
      <c r="X64" s="1455"/>
      <c r="Y64" s="1455"/>
      <c r="Z64" s="1455"/>
      <c r="AA64" s="1455"/>
      <c r="AB64" s="1455"/>
      <c r="AC64" s="1455"/>
      <c r="AD64" s="1455"/>
      <c r="AE64" s="1455"/>
      <c r="AF64" s="1455"/>
      <c r="AG64" s="1455"/>
      <c r="AH64" s="1638"/>
      <c r="AI64" s="1638"/>
    </row>
    <row r="65" spans="2:35" s="98" customFormat="1" ht="18" customHeight="1" x14ac:dyDescent="0.25">
      <c r="B65" s="2196"/>
      <c r="C65" s="1333"/>
      <c r="D65" s="1323" t="s">
        <v>385</v>
      </c>
      <c r="E65" s="1324" t="str">
        <f t="shared" si="3"/>
        <v/>
      </c>
      <c r="F65" s="1324" t="str">
        <f t="shared" si="4"/>
        <v/>
      </c>
      <c r="G65" s="1324" t="str">
        <f t="shared" si="5"/>
        <v/>
      </c>
      <c r="H65" s="1324" t="str">
        <f t="shared" si="6"/>
        <v/>
      </c>
      <c r="I65" s="1324" t="str">
        <f t="shared" si="7"/>
        <v/>
      </c>
      <c r="J65" s="1324" t="str">
        <f t="shared" si="8"/>
        <v/>
      </c>
      <c r="K65" s="1324" t="str">
        <f t="shared" si="9"/>
        <v/>
      </c>
      <c r="L65" s="1324" t="str">
        <f t="shared" si="10"/>
        <v/>
      </c>
      <c r="M65" s="1324" t="str">
        <f t="shared" si="11"/>
        <v/>
      </c>
      <c r="N65" s="1324" t="str">
        <f t="shared" si="12"/>
        <v/>
      </c>
      <c r="O65" s="1324" t="str">
        <f t="shared" si="13"/>
        <v/>
      </c>
      <c r="P65" s="1325" t="str">
        <f t="shared" si="14"/>
        <v/>
      </c>
      <c r="Q65" s="974">
        <f t="shared" si="15"/>
        <v>0</v>
      </c>
      <c r="R65" s="516"/>
      <c r="S65" s="1455"/>
      <c r="T65" s="1455" t="s">
        <v>385</v>
      </c>
      <c r="U65" s="1455"/>
      <c r="V65" s="1455"/>
      <c r="W65" s="1455"/>
      <c r="X65" s="1455"/>
      <c r="Y65" s="1455"/>
      <c r="Z65" s="1455"/>
      <c r="AA65" s="1455"/>
      <c r="AB65" s="1455"/>
      <c r="AC65" s="1455"/>
      <c r="AD65" s="1455"/>
      <c r="AE65" s="1455"/>
      <c r="AF65" s="1455"/>
      <c r="AG65" s="1455"/>
      <c r="AH65" s="1638"/>
      <c r="AI65" s="1638"/>
    </row>
    <row r="66" spans="2:35" s="98" customFormat="1" ht="18" customHeight="1" x14ac:dyDescent="0.25">
      <c r="B66" s="2195">
        <f t="shared" ref="B66" si="30">+B62+1</f>
        <v>16</v>
      </c>
      <c r="C66" s="1332" t="str">
        <f t="shared" si="17"/>
        <v>E.A.W. Muller S.A.</v>
      </c>
      <c r="D66" s="854" t="s">
        <v>383</v>
      </c>
      <c r="E66" s="975">
        <f t="shared" si="3"/>
        <v>0.38899100000000003</v>
      </c>
      <c r="F66" s="975">
        <f t="shared" si="4"/>
        <v>0.37225599999999998</v>
      </c>
      <c r="G66" s="975">
        <f t="shared" si="5"/>
        <v>0.39710600000000001</v>
      </c>
      <c r="H66" s="975">
        <f t="shared" si="6"/>
        <v>0.39247199999999999</v>
      </c>
      <c r="I66" s="975">
        <f t="shared" si="7"/>
        <v>0.38522400000000001</v>
      </c>
      <c r="J66" s="975">
        <f t="shared" si="8"/>
        <v>0.38731499999999996</v>
      </c>
      <c r="K66" s="975">
        <f t="shared" si="9"/>
        <v>0.41238600000000003</v>
      </c>
      <c r="L66" s="975">
        <f t="shared" si="10"/>
        <v>0.307141</v>
      </c>
      <c r="M66" s="975">
        <f t="shared" si="11"/>
        <v>0.286748</v>
      </c>
      <c r="N66" s="975">
        <f t="shared" si="12"/>
        <v>0.28834199999999999</v>
      </c>
      <c r="O66" s="975">
        <f t="shared" si="13"/>
        <v>0.26370199999999999</v>
      </c>
      <c r="P66" s="1322">
        <f t="shared" si="14"/>
        <v>0.41227800000000003</v>
      </c>
      <c r="Q66" s="976">
        <f t="shared" si="15"/>
        <v>4.2939610000000004</v>
      </c>
      <c r="R66" s="516"/>
      <c r="S66" s="1455" t="s">
        <v>988</v>
      </c>
      <c r="T66" s="1455" t="s">
        <v>383</v>
      </c>
      <c r="U66" s="1455">
        <v>0.38899100000000003</v>
      </c>
      <c r="V66" s="1455">
        <v>0.37225599999999998</v>
      </c>
      <c r="W66" s="1455">
        <v>0.39710600000000001</v>
      </c>
      <c r="X66" s="1455">
        <v>0.39247199999999999</v>
      </c>
      <c r="Y66" s="1455">
        <v>0.38522400000000001</v>
      </c>
      <c r="Z66" s="1455">
        <v>0.38731499999999996</v>
      </c>
      <c r="AA66" s="1455">
        <v>0.41238600000000003</v>
      </c>
      <c r="AB66" s="1455">
        <v>0.307141</v>
      </c>
      <c r="AC66" s="1455">
        <v>0.286748</v>
      </c>
      <c r="AD66" s="1455">
        <v>0.28834199999999999</v>
      </c>
      <c r="AE66" s="1455">
        <v>0.26370199999999999</v>
      </c>
      <c r="AF66" s="1455">
        <v>0.41227800000000003</v>
      </c>
      <c r="AG66" s="1455">
        <v>4.2939610000000004</v>
      </c>
      <c r="AH66" s="1638"/>
      <c r="AI66" s="1638"/>
    </row>
    <row r="67" spans="2:35" s="98" customFormat="1" ht="18" customHeight="1" x14ac:dyDescent="0.25">
      <c r="B67" s="2196"/>
      <c r="C67" s="1331"/>
      <c r="D67" s="1053" t="s">
        <v>384</v>
      </c>
      <c r="E67" s="1054" t="str">
        <f t="shared" si="3"/>
        <v/>
      </c>
      <c r="F67" s="1054" t="str">
        <f t="shared" si="4"/>
        <v/>
      </c>
      <c r="G67" s="1054" t="str">
        <f t="shared" si="5"/>
        <v/>
      </c>
      <c r="H67" s="1054" t="str">
        <f t="shared" si="6"/>
        <v/>
      </c>
      <c r="I67" s="1054" t="str">
        <f t="shared" si="7"/>
        <v/>
      </c>
      <c r="J67" s="1054" t="str">
        <f t="shared" si="8"/>
        <v/>
      </c>
      <c r="K67" s="1054" t="str">
        <f t="shared" si="9"/>
        <v/>
      </c>
      <c r="L67" s="1054" t="str">
        <f t="shared" si="10"/>
        <v/>
      </c>
      <c r="M67" s="1054" t="str">
        <f t="shared" si="11"/>
        <v/>
      </c>
      <c r="N67" s="1054" t="str">
        <f t="shared" si="12"/>
        <v/>
      </c>
      <c r="O67" s="1054" t="str">
        <f t="shared" si="13"/>
        <v/>
      </c>
      <c r="P67" s="1054" t="str">
        <f t="shared" si="14"/>
        <v/>
      </c>
      <c r="Q67" s="1055">
        <f t="shared" si="15"/>
        <v>0</v>
      </c>
      <c r="R67" s="516"/>
      <c r="S67" s="1455"/>
      <c r="T67" s="1455" t="s">
        <v>384</v>
      </c>
      <c r="U67" s="1455"/>
      <c r="V67" s="1455"/>
      <c r="W67" s="1455"/>
      <c r="X67" s="1455"/>
      <c r="Y67" s="1455"/>
      <c r="Z67" s="1455"/>
      <c r="AA67" s="1455"/>
      <c r="AB67" s="1455"/>
      <c r="AC67" s="1455"/>
      <c r="AD67" s="1455"/>
      <c r="AE67" s="1455"/>
      <c r="AF67" s="1455"/>
      <c r="AG67" s="1455"/>
      <c r="AH67" s="1638"/>
      <c r="AI67" s="1638"/>
    </row>
    <row r="68" spans="2:35" s="98" customFormat="1" ht="18" customHeight="1" x14ac:dyDescent="0.25">
      <c r="B68" s="2196"/>
      <c r="C68" s="1331"/>
      <c r="D68" s="1056" t="s">
        <v>283</v>
      </c>
      <c r="E68" s="1054" t="str">
        <f t="shared" si="3"/>
        <v/>
      </c>
      <c r="F68" s="1054" t="str">
        <f t="shared" si="4"/>
        <v/>
      </c>
      <c r="G68" s="1054" t="str">
        <f t="shared" si="5"/>
        <v/>
      </c>
      <c r="H68" s="1054" t="str">
        <f t="shared" si="6"/>
        <v/>
      </c>
      <c r="I68" s="1054" t="str">
        <f t="shared" si="7"/>
        <v/>
      </c>
      <c r="J68" s="1054" t="str">
        <f t="shared" si="8"/>
        <v/>
      </c>
      <c r="K68" s="1054" t="str">
        <f t="shared" si="9"/>
        <v/>
      </c>
      <c r="L68" s="1054" t="str">
        <f t="shared" si="10"/>
        <v/>
      </c>
      <c r="M68" s="1054" t="str">
        <f t="shared" si="11"/>
        <v/>
      </c>
      <c r="N68" s="1054" t="str">
        <f t="shared" si="12"/>
        <v/>
      </c>
      <c r="O68" s="1054" t="str">
        <f t="shared" si="13"/>
        <v/>
      </c>
      <c r="P68" s="1054" t="str">
        <f t="shared" si="14"/>
        <v/>
      </c>
      <c r="Q68" s="1057">
        <f t="shared" si="15"/>
        <v>0</v>
      </c>
      <c r="R68" s="516"/>
      <c r="S68" s="1455"/>
      <c r="T68" s="1455" t="s">
        <v>283</v>
      </c>
      <c r="U68" s="1455"/>
      <c r="V68" s="1455"/>
      <c r="W68" s="1455"/>
      <c r="X68" s="1455"/>
      <c r="Y68" s="1455"/>
      <c r="Z68" s="1455"/>
      <c r="AA68" s="1455"/>
      <c r="AB68" s="1455"/>
      <c r="AC68" s="1455"/>
      <c r="AD68" s="1455"/>
      <c r="AE68" s="1455"/>
      <c r="AF68" s="1455"/>
      <c r="AG68" s="1455"/>
      <c r="AH68" s="1638"/>
      <c r="AI68" s="1638"/>
    </row>
    <row r="69" spans="2:35" s="98" customFormat="1" ht="18" customHeight="1" x14ac:dyDescent="0.25">
      <c r="B69" s="2196"/>
      <c r="C69" s="1333"/>
      <c r="D69" s="1323" t="s">
        <v>385</v>
      </c>
      <c r="E69" s="1324" t="str">
        <f t="shared" si="3"/>
        <v/>
      </c>
      <c r="F69" s="1324" t="str">
        <f t="shared" si="4"/>
        <v/>
      </c>
      <c r="G69" s="1324" t="str">
        <f t="shared" si="5"/>
        <v/>
      </c>
      <c r="H69" s="1324" t="str">
        <f t="shared" si="6"/>
        <v/>
      </c>
      <c r="I69" s="1324" t="str">
        <f t="shared" si="7"/>
        <v/>
      </c>
      <c r="J69" s="1324" t="str">
        <f t="shared" si="8"/>
        <v/>
      </c>
      <c r="K69" s="1324" t="str">
        <f t="shared" si="9"/>
        <v/>
      </c>
      <c r="L69" s="1324" t="str">
        <f t="shared" si="10"/>
        <v/>
      </c>
      <c r="M69" s="1324" t="str">
        <f t="shared" si="11"/>
        <v/>
      </c>
      <c r="N69" s="1324" t="str">
        <f t="shared" si="12"/>
        <v/>
      </c>
      <c r="O69" s="1324" t="str">
        <f t="shared" si="13"/>
        <v/>
      </c>
      <c r="P69" s="1325" t="str">
        <f t="shared" si="14"/>
        <v/>
      </c>
      <c r="Q69" s="974">
        <f t="shared" si="15"/>
        <v>0</v>
      </c>
      <c r="R69" s="516"/>
      <c r="S69" s="1455"/>
      <c r="T69" s="1455" t="s">
        <v>385</v>
      </c>
      <c r="U69" s="1455"/>
      <c r="V69" s="1455"/>
      <c r="W69" s="1455"/>
      <c r="X69" s="1455"/>
      <c r="Y69" s="1455"/>
      <c r="Z69" s="1455"/>
      <c r="AA69" s="1455"/>
      <c r="AB69" s="1455"/>
      <c r="AC69" s="1455"/>
      <c r="AD69" s="1455"/>
      <c r="AE69" s="1455"/>
      <c r="AF69" s="1455"/>
      <c r="AG69" s="1455"/>
      <c r="AH69" s="1638"/>
      <c r="AI69" s="1638"/>
    </row>
    <row r="70" spans="2:35" s="98" customFormat="1" ht="18" customHeight="1" x14ac:dyDescent="0.25">
      <c r="B70" s="2195">
        <f t="shared" ref="B70" si="31">+B66+1</f>
        <v>17</v>
      </c>
      <c r="C70" s="1332" t="str">
        <f t="shared" si="17"/>
        <v>Eléctrica Yanapampa S.A.C.</v>
      </c>
      <c r="D70" s="854" t="s">
        <v>383</v>
      </c>
      <c r="E70" s="975">
        <f t="shared" si="3"/>
        <v>2.5218659999999997</v>
      </c>
      <c r="F70" s="975">
        <f t="shared" si="4"/>
        <v>2.4360189999999999</v>
      </c>
      <c r="G70" s="975">
        <f t="shared" si="5"/>
        <v>2.6403290000000004</v>
      </c>
      <c r="H70" s="975">
        <f t="shared" si="6"/>
        <v>2.6577799999999998</v>
      </c>
      <c r="I70" s="975">
        <f t="shared" si="7"/>
        <v>2.6768040000000002</v>
      </c>
      <c r="J70" s="975">
        <f t="shared" si="8"/>
        <v>1.7968959999999998</v>
      </c>
      <c r="K70" s="975">
        <f t="shared" si="9"/>
        <v>1.492626</v>
      </c>
      <c r="L70" s="975">
        <f t="shared" si="10"/>
        <v>1.0697079999999999</v>
      </c>
      <c r="M70" s="975">
        <f t="shared" si="11"/>
        <v>1.751838</v>
      </c>
      <c r="N70" s="975">
        <f t="shared" si="12"/>
        <v>1.9741599999999999</v>
      </c>
      <c r="O70" s="975">
        <f t="shared" si="13"/>
        <v>1.7522499999999999</v>
      </c>
      <c r="P70" s="1322">
        <f t="shared" si="14"/>
        <v>2.3859809999999997</v>
      </c>
      <c r="Q70" s="976">
        <f t="shared" si="15"/>
        <v>25.156257</v>
      </c>
      <c r="R70" s="516"/>
      <c r="S70" s="1455" t="s">
        <v>21</v>
      </c>
      <c r="T70" s="1455" t="s">
        <v>383</v>
      </c>
      <c r="U70" s="1455">
        <v>2.5218659999999997</v>
      </c>
      <c r="V70" s="1455">
        <v>2.4360189999999999</v>
      </c>
      <c r="W70" s="1455">
        <v>2.6403290000000004</v>
      </c>
      <c r="X70" s="1455">
        <v>2.6577799999999998</v>
      </c>
      <c r="Y70" s="1455">
        <v>2.6768040000000002</v>
      </c>
      <c r="Z70" s="1455">
        <v>1.7968959999999998</v>
      </c>
      <c r="AA70" s="1455">
        <v>1.492626</v>
      </c>
      <c r="AB70" s="1455">
        <v>1.0697079999999999</v>
      </c>
      <c r="AC70" s="1455">
        <v>1.751838</v>
      </c>
      <c r="AD70" s="1455">
        <v>1.9741599999999999</v>
      </c>
      <c r="AE70" s="1455">
        <v>1.7522499999999999</v>
      </c>
      <c r="AF70" s="1455">
        <v>2.3859809999999997</v>
      </c>
      <c r="AG70" s="1455">
        <v>25.156257</v>
      </c>
      <c r="AH70" s="1638"/>
      <c r="AI70" s="1638"/>
    </row>
    <row r="71" spans="2:35" s="98" customFormat="1" ht="18" customHeight="1" x14ac:dyDescent="0.25">
      <c r="B71" s="2196"/>
      <c r="C71" s="1331"/>
      <c r="D71" s="1053" t="s">
        <v>384</v>
      </c>
      <c r="E71" s="1054" t="str">
        <f t="shared" si="3"/>
        <v/>
      </c>
      <c r="F71" s="1054" t="str">
        <f t="shared" si="4"/>
        <v/>
      </c>
      <c r="G71" s="1054" t="str">
        <f t="shared" si="5"/>
        <v/>
      </c>
      <c r="H71" s="1054" t="str">
        <f t="shared" si="6"/>
        <v/>
      </c>
      <c r="I71" s="1054" t="str">
        <f t="shared" si="7"/>
        <v/>
      </c>
      <c r="J71" s="1054" t="str">
        <f t="shared" si="8"/>
        <v/>
      </c>
      <c r="K71" s="1054" t="str">
        <f t="shared" si="9"/>
        <v/>
      </c>
      <c r="L71" s="1054" t="str">
        <f t="shared" si="10"/>
        <v/>
      </c>
      <c r="M71" s="1054" t="str">
        <f t="shared" si="11"/>
        <v/>
      </c>
      <c r="N71" s="1054" t="str">
        <f t="shared" si="12"/>
        <v/>
      </c>
      <c r="O71" s="1054" t="str">
        <f t="shared" si="13"/>
        <v/>
      </c>
      <c r="P71" s="1054" t="str">
        <f t="shared" si="14"/>
        <v/>
      </c>
      <c r="Q71" s="1055">
        <f t="shared" si="15"/>
        <v>0</v>
      </c>
      <c r="R71" s="516"/>
      <c r="S71" s="1455"/>
      <c r="T71" s="1455" t="s">
        <v>384</v>
      </c>
      <c r="U71" s="1455"/>
      <c r="V71" s="1455"/>
      <c r="W71" s="1455"/>
      <c r="X71" s="1455"/>
      <c r="Y71" s="1455"/>
      <c r="Z71" s="1455"/>
      <c r="AA71" s="1455"/>
      <c r="AB71" s="1455"/>
      <c r="AC71" s="1455"/>
      <c r="AD71" s="1455"/>
      <c r="AE71" s="1455"/>
      <c r="AF71" s="1455"/>
      <c r="AG71" s="1455"/>
      <c r="AH71" s="1638"/>
      <c r="AI71" s="1638"/>
    </row>
    <row r="72" spans="2:35" s="98" customFormat="1" ht="18" customHeight="1" x14ac:dyDescent="0.25">
      <c r="B72" s="2196"/>
      <c r="C72" s="1331"/>
      <c r="D72" s="1056" t="s">
        <v>283</v>
      </c>
      <c r="E72" s="1054" t="str">
        <f t="shared" ref="E72:E135" si="32">IF(U72="","",U72)</f>
        <v/>
      </c>
      <c r="F72" s="1054" t="str">
        <f t="shared" ref="F72:F135" si="33">IF(V72="","",V72)</f>
        <v/>
      </c>
      <c r="G72" s="1054" t="str">
        <f t="shared" ref="G72:G135" si="34">IF(W72="","",W72)</f>
        <v/>
      </c>
      <c r="H72" s="1054" t="str">
        <f t="shared" ref="H72:H135" si="35">IF(X72="","",X72)</f>
        <v/>
      </c>
      <c r="I72" s="1054" t="str">
        <f t="shared" ref="I72:I135" si="36">IF(Y72="","",Y72)</f>
        <v/>
      </c>
      <c r="J72" s="1054" t="str">
        <f t="shared" ref="J72:J135" si="37">IF(Z72="","",Z72)</f>
        <v/>
      </c>
      <c r="K72" s="1054" t="str">
        <f t="shared" ref="K72:K135" si="38">IF(AA72="","",AA72)</f>
        <v/>
      </c>
      <c r="L72" s="1054" t="str">
        <f t="shared" ref="L72:L135" si="39">IF(AB72="","",AB72)</f>
        <v/>
      </c>
      <c r="M72" s="1054" t="str">
        <f t="shared" ref="M72:M135" si="40">IF(AC72="","",AC72)</f>
        <v/>
      </c>
      <c r="N72" s="1054" t="str">
        <f t="shared" ref="N72:N135" si="41">IF(AD72="","",AD72)</f>
        <v/>
      </c>
      <c r="O72" s="1054" t="str">
        <f t="shared" ref="O72:O135" si="42">IF(AE72="","",AE72)</f>
        <v/>
      </c>
      <c r="P72" s="1054" t="str">
        <f t="shared" ref="P72:P135" si="43">IF(AF72="","",AF72)</f>
        <v/>
      </c>
      <c r="Q72" s="1057">
        <f t="shared" si="15"/>
        <v>0</v>
      </c>
      <c r="R72" s="516"/>
      <c r="S72" s="1455"/>
      <c r="T72" s="1455" t="s">
        <v>283</v>
      </c>
      <c r="U72" s="1455"/>
      <c r="V72" s="1455"/>
      <c r="W72" s="1455"/>
      <c r="X72" s="1455"/>
      <c r="Y72" s="1455"/>
      <c r="Z72" s="1455"/>
      <c r="AA72" s="1455"/>
      <c r="AB72" s="1455"/>
      <c r="AC72" s="1455"/>
      <c r="AD72" s="1455"/>
      <c r="AE72" s="1455"/>
      <c r="AF72" s="1455"/>
      <c r="AG72" s="1455"/>
      <c r="AH72" s="1638"/>
      <c r="AI72" s="1638"/>
    </row>
    <row r="73" spans="2:35" s="98" customFormat="1" ht="18" customHeight="1" x14ac:dyDescent="0.25">
      <c r="B73" s="2196"/>
      <c r="C73" s="1333"/>
      <c r="D73" s="1323" t="s">
        <v>385</v>
      </c>
      <c r="E73" s="1324" t="str">
        <f t="shared" si="32"/>
        <v/>
      </c>
      <c r="F73" s="1324" t="str">
        <f t="shared" si="33"/>
        <v/>
      </c>
      <c r="G73" s="1324" t="str">
        <f t="shared" si="34"/>
        <v/>
      </c>
      <c r="H73" s="1324" t="str">
        <f t="shared" si="35"/>
        <v/>
      </c>
      <c r="I73" s="1324" t="str">
        <f t="shared" si="36"/>
        <v/>
      </c>
      <c r="J73" s="1324" t="str">
        <f t="shared" si="37"/>
        <v/>
      </c>
      <c r="K73" s="1324" t="str">
        <f t="shared" si="38"/>
        <v/>
      </c>
      <c r="L73" s="1324" t="str">
        <f t="shared" si="39"/>
        <v/>
      </c>
      <c r="M73" s="1324" t="str">
        <f t="shared" si="40"/>
        <v/>
      </c>
      <c r="N73" s="1324" t="str">
        <f t="shared" si="41"/>
        <v/>
      </c>
      <c r="O73" s="1324" t="str">
        <f t="shared" si="42"/>
        <v/>
      </c>
      <c r="P73" s="1325" t="str">
        <f t="shared" si="43"/>
        <v/>
      </c>
      <c r="Q73" s="974">
        <f t="shared" si="15"/>
        <v>0</v>
      </c>
      <c r="R73" s="516"/>
      <c r="S73" s="1455"/>
      <c r="T73" s="1455" t="s">
        <v>385</v>
      </c>
      <c r="U73" s="1455"/>
      <c r="V73" s="1455"/>
      <c r="W73" s="1455"/>
      <c r="X73" s="1455"/>
      <c r="Y73" s="1455"/>
      <c r="Z73" s="1455"/>
      <c r="AA73" s="1455"/>
      <c r="AB73" s="1455"/>
      <c r="AC73" s="1455"/>
      <c r="AD73" s="1455"/>
      <c r="AE73" s="1455"/>
      <c r="AF73" s="1455"/>
      <c r="AG73" s="1455"/>
      <c r="AH73" s="1638"/>
      <c r="AI73" s="1638"/>
    </row>
    <row r="74" spans="2:35" s="98" customFormat="1" ht="18" customHeight="1" x14ac:dyDescent="0.25">
      <c r="B74" s="2195">
        <f t="shared" ref="B74" si="44">+B70+1</f>
        <v>18</v>
      </c>
      <c r="C74" s="1332" t="str">
        <f t="shared" si="17"/>
        <v>Electro Dunas S.A.A.</v>
      </c>
      <c r="D74" s="854" t="s">
        <v>383</v>
      </c>
      <c r="E74" s="975">
        <f t="shared" si="32"/>
        <v>0.105347</v>
      </c>
      <c r="F74" s="975">
        <f t="shared" si="33"/>
        <v>0.12779199999999999</v>
      </c>
      <c r="G74" s="975">
        <f t="shared" si="34"/>
        <v>6.3057000000000002E-2</v>
      </c>
      <c r="H74" s="975">
        <f t="shared" si="35"/>
        <v>6.5179000000000001E-2</v>
      </c>
      <c r="I74" s="975">
        <f t="shared" si="36"/>
        <v>6.7981E-2</v>
      </c>
      <c r="J74" s="975">
        <f t="shared" si="37"/>
        <v>6.7462000000000008E-2</v>
      </c>
      <c r="K74" s="975">
        <f t="shared" si="38"/>
        <v>6.8236000000000005E-2</v>
      </c>
      <c r="L74" s="975">
        <f t="shared" si="39"/>
        <v>2.0126999999999999E-2</v>
      </c>
      <c r="M74" s="975">
        <f t="shared" si="40"/>
        <v>0</v>
      </c>
      <c r="N74" s="975">
        <f t="shared" si="41"/>
        <v>4.5054999999999998E-2</v>
      </c>
      <c r="O74" s="975">
        <f t="shared" si="42"/>
        <v>6.5007999999999996E-2</v>
      </c>
      <c r="P74" s="1322">
        <f t="shared" si="43"/>
        <v>6.9744E-2</v>
      </c>
      <c r="Q74" s="976">
        <f t="shared" ref="Q74:Q137" si="45">+SUM(E74:P74)</f>
        <v>0.764988</v>
      </c>
      <c r="R74" s="516"/>
      <c r="S74" s="1455" t="s">
        <v>23</v>
      </c>
      <c r="T74" s="1455" t="s">
        <v>383</v>
      </c>
      <c r="U74" s="1455">
        <v>0.105347</v>
      </c>
      <c r="V74" s="1455">
        <v>0.12779199999999999</v>
      </c>
      <c r="W74" s="1455">
        <v>6.3057000000000002E-2</v>
      </c>
      <c r="X74" s="1455">
        <v>6.5179000000000001E-2</v>
      </c>
      <c r="Y74" s="1455">
        <v>6.7981E-2</v>
      </c>
      <c r="Z74" s="1455">
        <v>6.7462000000000008E-2</v>
      </c>
      <c r="AA74" s="1455">
        <v>6.8236000000000005E-2</v>
      </c>
      <c r="AB74" s="1455">
        <v>2.0126999999999999E-2</v>
      </c>
      <c r="AC74" s="1455">
        <v>0</v>
      </c>
      <c r="AD74" s="1455">
        <v>4.5054999999999998E-2</v>
      </c>
      <c r="AE74" s="1455">
        <v>6.5007999999999996E-2</v>
      </c>
      <c r="AF74" s="1455">
        <v>6.9744E-2</v>
      </c>
      <c r="AG74" s="1455">
        <v>0.764988</v>
      </c>
      <c r="AH74" s="1638"/>
      <c r="AI74" s="1638"/>
    </row>
    <row r="75" spans="2:35" s="98" customFormat="1" ht="18" customHeight="1" x14ac:dyDescent="0.25">
      <c r="B75" s="2196"/>
      <c r="C75" s="1331"/>
      <c r="D75" s="1053" t="s">
        <v>384</v>
      </c>
      <c r="E75" s="1054">
        <f t="shared" si="32"/>
        <v>19.214790000000001</v>
      </c>
      <c r="F75" s="1054">
        <f t="shared" si="33"/>
        <v>15.804559999999999</v>
      </c>
      <c r="G75" s="1054">
        <f t="shared" si="34"/>
        <v>16.428989999999999</v>
      </c>
      <c r="H75" s="1054">
        <f t="shared" si="35"/>
        <v>18.84216</v>
      </c>
      <c r="I75" s="1054">
        <f t="shared" si="36"/>
        <v>19.68581</v>
      </c>
      <c r="J75" s="1054">
        <f t="shared" si="37"/>
        <v>18.848189999999999</v>
      </c>
      <c r="K75" s="1054">
        <f t="shared" si="38"/>
        <v>19.51557</v>
      </c>
      <c r="L75" s="1054">
        <f t="shared" si="39"/>
        <v>17.171620000000001</v>
      </c>
      <c r="M75" s="1054">
        <f t="shared" si="40"/>
        <v>14.495849999999999</v>
      </c>
      <c r="N75" s="1054">
        <f t="shared" si="41"/>
        <v>19.656870000000001</v>
      </c>
      <c r="O75" s="1054">
        <f t="shared" si="42"/>
        <v>19.03445</v>
      </c>
      <c r="P75" s="1054">
        <f t="shared" si="43"/>
        <v>19.628809999999998</v>
      </c>
      <c r="Q75" s="1055">
        <f t="shared" si="45"/>
        <v>218.32766999999998</v>
      </c>
      <c r="R75" s="516"/>
      <c r="S75" s="1455"/>
      <c r="T75" s="1455" t="s">
        <v>384</v>
      </c>
      <c r="U75" s="1455">
        <v>19.214790000000001</v>
      </c>
      <c r="V75" s="1455">
        <v>15.804559999999999</v>
      </c>
      <c r="W75" s="1455">
        <v>16.428989999999999</v>
      </c>
      <c r="X75" s="1455">
        <v>18.84216</v>
      </c>
      <c r="Y75" s="1455">
        <v>19.68581</v>
      </c>
      <c r="Z75" s="1455">
        <v>18.848189999999999</v>
      </c>
      <c r="AA75" s="1455">
        <v>19.51557</v>
      </c>
      <c r="AB75" s="1455">
        <v>17.171620000000001</v>
      </c>
      <c r="AC75" s="1455">
        <v>14.495849999999999</v>
      </c>
      <c r="AD75" s="1455">
        <v>19.656870000000001</v>
      </c>
      <c r="AE75" s="1455">
        <v>19.03445</v>
      </c>
      <c r="AF75" s="1455">
        <v>19.628809999999998</v>
      </c>
      <c r="AG75" s="1455">
        <v>218.32766999999998</v>
      </c>
      <c r="AH75" s="1638"/>
      <c r="AI75" s="1638"/>
    </row>
    <row r="76" spans="2:35" s="98" customFormat="1" ht="18" customHeight="1" x14ac:dyDescent="0.25">
      <c r="B76" s="2196"/>
      <c r="C76" s="1331"/>
      <c r="D76" s="1056" t="s">
        <v>283</v>
      </c>
      <c r="E76" s="1054" t="str">
        <f t="shared" si="32"/>
        <v/>
      </c>
      <c r="F76" s="1054" t="str">
        <f t="shared" si="33"/>
        <v/>
      </c>
      <c r="G76" s="1054" t="str">
        <f t="shared" si="34"/>
        <v/>
      </c>
      <c r="H76" s="1054" t="str">
        <f t="shared" si="35"/>
        <v/>
      </c>
      <c r="I76" s="1054" t="str">
        <f t="shared" si="36"/>
        <v/>
      </c>
      <c r="J76" s="1054" t="str">
        <f t="shared" si="37"/>
        <v/>
      </c>
      <c r="K76" s="1054" t="str">
        <f t="shared" si="38"/>
        <v/>
      </c>
      <c r="L76" s="1054" t="str">
        <f t="shared" si="39"/>
        <v/>
      </c>
      <c r="M76" s="1054" t="str">
        <f t="shared" si="40"/>
        <v/>
      </c>
      <c r="N76" s="1054" t="str">
        <f t="shared" si="41"/>
        <v/>
      </c>
      <c r="O76" s="1054" t="str">
        <f t="shared" si="42"/>
        <v/>
      </c>
      <c r="P76" s="1054" t="str">
        <f t="shared" si="43"/>
        <v/>
      </c>
      <c r="Q76" s="1057">
        <f t="shared" si="45"/>
        <v>0</v>
      </c>
      <c r="R76" s="516"/>
      <c r="S76" s="1455"/>
      <c r="T76" s="1455" t="s">
        <v>283</v>
      </c>
      <c r="U76" s="1455"/>
      <c r="V76" s="1455"/>
      <c r="W76" s="1455"/>
      <c r="X76" s="1455"/>
      <c r="Y76" s="1455"/>
      <c r="Z76" s="1455"/>
      <c r="AA76" s="1455"/>
      <c r="AB76" s="1455"/>
      <c r="AC76" s="1455"/>
      <c r="AD76" s="1455"/>
      <c r="AE76" s="1455"/>
      <c r="AF76" s="1455"/>
      <c r="AG76" s="1455"/>
      <c r="AH76" s="1638"/>
      <c r="AI76" s="1638"/>
    </row>
    <row r="77" spans="2:35" s="98" customFormat="1" ht="18" customHeight="1" x14ac:dyDescent="0.25">
      <c r="B77" s="2196"/>
      <c r="C77" s="1333"/>
      <c r="D77" s="1323" t="s">
        <v>385</v>
      </c>
      <c r="E77" s="1324" t="str">
        <f t="shared" si="32"/>
        <v/>
      </c>
      <c r="F77" s="1324" t="str">
        <f t="shared" si="33"/>
        <v/>
      </c>
      <c r="G77" s="1324" t="str">
        <f t="shared" si="34"/>
        <v/>
      </c>
      <c r="H77" s="1324" t="str">
        <f t="shared" si="35"/>
        <v/>
      </c>
      <c r="I77" s="1324" t="str">
        <f t="shared" si="36"/>
        <v/>
      </c>
      <c r="J77" s="1324" t="str">
        <f t="shared" si="37"/>
        <v/>
      </c>
      <c r="K77" s="1324" t="str">
        <f t="shared" si="38"/>
        <v/>
      </c>
      <c r="L77" s="1324" t="str">
        <f t="shared" si="39"/>
        <v/>
      </c>
      <c r="M77" s="1324" t="str">
        <f t="shared" si="40"/>
        <v/>
      </c>
      <c r="N77" s="1324" t="str">
        <f t="shared" si="41"/>
        <v/>
      </c>
      <c r="O77" s="1324" t="str">
        <f t="shared" si="42"/>
        <v/>
      </c>
      <c r="P77" s="1325" t="str">
        <f t="shared" si="43"/>
        <v/>
      </c>
      <c r="Q77" s="974">
        <f t="shared" si="45"/>
        <v>0</v>
      </c>
      <c r="R77" s="516"/>
      <c r="S77" s="1455"/>
      <c r="T77" s="1455" t="s">
        <v>385</v>
      </c>
      <c r="U77" s="1455"/>
      <c r="V77" s="1455"/>
      <c r="W77" s="1455"/>
      <c r="X77" s="1455"/>
      <c r="Y77" s="1455"/>
      <c r="Z77" s="1455"/>
      <c r="AA77" s="1455"/>
      <c r="AB77" s="1455"/>
      <c r="AC77" s="1455"/>
      <c r="AD77" s="1455"/>
      <c r="AE77" s="1455"/>
      <c r="AF77" s="1455"/>
      <c r="AG77" s="1455"/>
      <c r="AH77" s="1638"/>
      <c r="AI77" s="1638"/>
    </row>
    <row r="78" spans="2:35" s="98" customFormat="1" ht="18" customHeight="1" x14ac:dyDescent="0.25">
      <c r="B78" s="2195">
        <f t="shared" ref="B78" si="46">+B74+1</f>
        <v>19</v>
      </c>
      <c r="C78" s="1332" t="str">
        <f t="shared" ref="C78:C138" si="47">+S78</f>
        <v>Electro Oriente S. A.</v>
      </c>
      <c r="D78" s="854" t="s">
        <v>383</v>
      </c>
      <c r="E78" s="975">
        <f t="shared" si="32"/>
        <v>10.558659000000002</v>
      </c>
      <c r="F78" s="975">
        <f t="shared" si="33"/>
        <v>10.083658000000002</v>
      </c>
      <c r="G78" s="975">
        <f t="shared" si="34"/>
        <v>12.144578999999998</v>
      </c>
      <c r="H78" s="975">
        <f t="shared" si="35"/>
        <v>10.958477</v>
      </c>
      <c r="I78" s="975">
        <f t="shared" si="36"/>
        <v>11.106596999999999</v>
      </c>
      <c r="J78" s="975">
        <f t="shared" si="37"/>
        <v>8.8375140000000005</v>
      </c>
      <c r="K78" s="975">
        <f t="shared" si="38"/>
        <v>9.0415509999999983</v>
      </c>
      <c r="L78" s="975">
        <f t="shared" si="39"/>
        <v>7.8437980000000005</v>
      </c>
      <c r="M78" s="975">
        <f t="shared" si="40"/>
        <v>8.6790619999999983</v>
      </c>
      <c r="N78" s="975">
        <f t="shared" si="41"/>
        <v>8.4398499999999999</v>
      </c>
      <c r="O78" s="975">
        <f t="shared" si="42"/>
        <v>8.2979289999999999</v>
      </c>
      <c r="P78" s="1322">
        <f t="shared" si="43"/>
        <v>9.1385539999999992</v>
      </c>
      <c r="Q78" s="976">
        <f t="shared" si="45"/>
        <v>115.130228</v>
      </c>
      <c r="R78" s="516"/>
      <c r="S78" s="1455" t="s">
        <v>26</v>
      </c>
      <c r="T78" s="1455" t="s">
        <v>383</v>
      </c>
      <c r="U78" s="1455">
        <v>10.558659000000002</v>
      </c>
      <c r="V78" s="1455">
        <v>10.083658000000002</v>
      </c>
      <c r="W78" s="1455">
        <v>12.144578999999998</v>
      </c>
      <c r="X78" s="1455">
        <v>10.958477</v>
      </c>
      <c r="Y78" s="1455">
        <v>11.106596999999999</v>
      </c>
      <c r="Z78" s="1455">
        <v>8.8375140000000005</v>
      </c>
      <c r="AA78" s="1455">
        <v>9.0415509999999983</v>
      </c>
      <c r="AB78" s="1455">
        <v>7.8437980000000005</v>
      </c>
      <c r="AC78" s="1455">
        <v>8.6790619999999983</v>
      </c>
      <c r="AD78" s="1455">
        <v>8.4398499999999999</v>
      </c>
      <c r="AE78" s="1455">
        <v>8.2979289999999999</v>
      </c>
      <c r="AF78" s="1455">
        <v>9.1385539999999992</v>
      </c>
      <c r="AG78" s="1455">
        <v>115.130228</v>
      </c>
      <c r="AH78" s="1638"/>
      <c r="AI78" s="1638"/>
    </row>
    <row r="79" spans="2:35" s="98" customFormat="1" ht="18" customHeight="1" x14ac:dyDescent="0.25">
      <c r="B79" s="2196"/>
      <c r="C79" s="1331"/>
      <c r="D79" s="1053" t="s">
        <v>384</v>
      </c>
      <c r="E79" s="1054">
        <f t="shared" si="32"/>
        <v>3.1827819999999996</v>
      </c>
      <c r="F79" s="1054">
        <f t="shared" si="33"/>
        <v>2.9351099999999999</v>
      </c>
      <c r="G79" s="1054">
        <f t="shared" si="34"/>
        <v>3.133367999999999</v>
      </c>
      <c r="H79" s="1054">
        <f t="shared" si="35"/>
        <v>2.6805709999999996</v>
      </c>
      <c r="I79" s="1054">
        <f t="shared" si="36"/>
        <v>2.6088519999999997</v>
      </c>
      <c r="J79" s="1054">
        <f t="shared" si="37"/>
        <v>2.7082419999999989</v>
      </c>
      <c r="K79" s="1054">
        <f t="shared" si="38"/>
        <v>2.8825569999999998</v>
      </c>
      <c r="L79" s="1054">
        <f t="shared" si="39"/>
        <v>3.2531050000000006</v>
      </c>
      <c r="M79" s="1054">
        <f t="shared" si="40"/>
        <v>3.399877</v>
      </c>
      <c r="N79" s="1054">
        <f t="shared" si="41"/>
        <v>4.1566009999999984</v>
      </c>
      <c r="O79" s="1054">
        <f t="shared" si="42"/>
        <v>3.547582999999999</v>
      </c>
      <c r="P79" s="1054">
        <f t="shared" si="43"/>
        <v>3.5136220000000002</v>
      </c>
      <c r="Q79" s="1055">
        <f t="shared" si="45"/>
        <v>38.002269999999989</v>
      </c>
      <c r="R79" s="516"/>
      <c r="S79" s="1455"/>
      <c r="T79" s="1455" t="s">
        <v>384</v>
      </c>
      <c r="U79" s="1455">
        <v>3.1827819999999996</v>
      </c>
      <c r="V79" s="1455">
        <v>2.9351099999999999</v>
      </c>
      <c r="W79" s="1455">
        <v>3.133367999999999</v>
      </c>
      <c r="X79" s="1455">
        <v>2.6805709999999996</v>
      </c>
      <c r="Y79" s="1455">
        <v>2.6088519999999997</v>
      </c>
      <c r="Z79" s="1455">
        <v>2.7082419999999989</v>
      </c>
      <c r="AA79" s="1455">
        <v>2.8825569999999998</v>
      </c>
      <c r="AB79" s="1455">
        <v>3.2531050000000006</v>
      </c>
      <c r="AC79" s="1455">
        <v>3.399877</v>
      </c>
      <c r="AD79" s="1455">
        <v>4.1566009999999984</v>
      </c>
      <c r="AE79" s="1455">
        <v>3.547582999999999</v>
      </c>
      <c r="AF79" s="1455">
        <v>3.5136220000000002</v>
      </c>
      <c r="AG79" s="1455">
        <v>38.002269999999989</v>
      </c>
      <c r="AH79" s="1638"/>
      <c r="AI79" s="1638"/>
    </row>
    <row r="80" spans="2:35" s="98" customFormat="1" ht="18" customHeight="1" x14ac:dyDescent="0.25">
      <c r="B80" s="2196"/>
      <c r="C80" s="1331"/>
      <c r="D80" s="1056" t="s">
        <v>283</v>
      </c>
      <c r="E80" s="1054" t="str">
        <f t="shared" si="32"/>
        <v/>
      </c>
      <c r="F80" s="1054" t="str">
        <f t="shared" si="33"/>
        <v/>
      </c>
      <c r="G80" s="1054" t="str">
        <f t="shared" si="34"/>
        <v/>
      </c>
      <c r="H80" s="1054" t="str">
        <f t="shared" si="35"/>
        <v/>
      </c>
      <c r="I80" s="1054" t="str">
        <f t="shared" si="36"/>
        <v/>
      </c>
      <c r="J80" s="1054" t="str">
        <f t="shared" si="37"/>
        <v/>
      </c>
      <c r="K80" s="1054" t="str">
        <f t="shared" si="38"/>
        <v/>
      </c>
      <c r="L80" s="1054" t="str">
        <f t="shared" si="39"/>
        <v/>
      </c>
      <c r="M80" s="1054" t="str">
        <f t="shared" si="40"/>
        <v/>
      </c>
      <c r="N80" s="1054" t="str">
        <f t="shared" si="41"/>
        <v/>
      </c>
      <c r="O80" s="1054" t="str">
        <f t="shared" si="42"/>
        <v/>
      </c>
      <c r="P80" s="1054" t="str">
        <f t="shared" si="43"/>
        <v/>
      </c>
      <c r="Q80" s="1057">
        <f t="shared" si="45"/>
        <v>0</v>
      </c>
      <c r="R80" s="516"/>
      <c r="S80" s="1455"/>
      <c r="T80" s="1455" t="s">
        <v>283</v>
      </c>
      <c r="U80" s="1455"/>
      <c r="V80" s="1455"/>
      <c r="W80" s="1455"/>
      <c r="X80" s="1455"/>
      <c r="Y80" s="1455"/>
      <c r="Z80" s="1455"/>
      <c r="AA80" s="1455"/>
      <c r="AB80" s="1455"/>
      <c r="AC80" s="1455"/>
      <c r="AD80" s="1455"/>
      <c r="AE80" s="1455"/>
      <c r="AF80" s="1455"/>
      <c r="AG80" s="1455"/>
      <c r="AH80" s="1638"/>
      <c r="AI80" s="1638"/>
    </row>
    <row r="81" spans="2:35" s="98" customFormat="1" ht="18" customHeight="1" x14ac:dyDescent="0.25">
      <c r="B81" s="2196"/>
      <c r="C81" s="1333"/>
      <c r="D81" s="1323" t="s">
        <v>385</v>
      </c>
      <c r="E81" s="1324" t="str">
        <f t="shared" si="32"/>
        <v/>
      </c>
      <c r="F81" s="1324" t="str">
        <f t="shared" si="33"/>
        <v/>
      </c>
      <c r="G81" s="1324" t="str">
        <f t="shared" si="34"/>
        <v/>
      </c>
      <c r="H81" s="1324" t="str">
        <f t="shared" si="35"/>
        <v/>
      </c>
      <c r="I81" s="1324" t="str">
        <f t="shared" si="36"/>
        <v/>
      </c>
      <c r="J81" s="1324" t="str">
        <f t="shared" si="37"/>
        <v/>
      </c>
      <c r="K81" s="1324" t="str">
        <f t="shared" si="38"/>
        <v/>
      </c>
      <c r="L81" s="1324" t="str">
        <f t="shared" si="39"/>
        <v/>
      </c>
      <c r="M81" s="1324" t="str">
        <f t="shared" si="40"/>
        <v/>
      </c>
      <c r="N81" s="1324" t="str">
        <f t="shared" si="41"/>
        <v/>
      </c>
      <c r="O81" s="1324" t="str">
        <f t="shared" si="42"/>
        <v/>
      </c>
      <c r="P81" s="1325" t="str">
        <f t="shared" si="43"/>
        <v/>
      </c>
      <c r="Q81" s="974">
        <f t="shared" si="45"/>
        <v>0</v>
      </c>
      <c r="R81" s="516"/>
      <c r="S81" s="1455"/>
      <c r="T81" s="1455" t="s">
        <v>385</v>
      </c>
      <c r="U81" s="1455"/>
      <c r="V81" s="1455"/>
      <c r="W81" s="1455"/>
      <c r="X81" s="1455"/>
      <c r="Y81" s="1455"/>
      <c r="Z81" s="1455"/>
      <c r="AA81" s="1455"/>
      <c r="AB81" s="1455"/>
      <c r="AC81" s="1455"/>
      <c r="AD81" s="1455"/>
      <c r="AE81" s="1455"/>
      <c r="AF81" s="1455"/>
      <c r="AG81" s="1455"/>
      <c r="AH81" s="1638"/>
      <c r="AI81" s="1638"/>
    </row>
    <row r="82" spans="2:35" s="98" customFormat="1" ht="18" customHeight="1" x14ac:dyDescent="0.25">
      <c r="B82" s="2195">
        <f t="shared" ref="B82" si="48">+B78+1</f>
        <v>20</v>
      </c>
      <c r="C82" s="1332" t="str">
        <f t="shared" si="47"/>
        <v>Electro Puno S.A.A.</v>
      </c>
      <c r="D82" s="854" t="s">
        <v>383</v>
      </c>
      <c r="E82" s="975">
        <f t="shared" si="32"/>
        <v>1.3037800000000002</v>
      </c>
      <c r="F82" s="975">
        <f t="shared" si="33"/>
        <v>0.61496000000000006</v>
      </c>
      <c r="G82" s="975">
        <f t="shared" si="34"/>
        <v>1.44407</v>
      </c>
      <c r="H82" s="975">
        <f t="shared" si="35"/>
        <v>1.4345300000000001</v>
      </c>
      <c r="I82" s="975">
        <f t="shared" si="36"/>
        <v>1.5053700000000001</v>
      </c>
      <c r="J82" s="975">
        <f t="shared" si="37"/>
        <v>1.35737</v>
      </c>
      <c r="K82" s="975">
        <f t="shared" si="38"/>
        <v>0.94569999999999999</v>
      </c>
      <c r="L82" s="975">
        <f t="shared" si="39"/>
        <v>0.54747999999999997</v>
      </c>
      <c r="M82" s="975">
        <f t="shared" si="40"/>
        <v>0.40163000000000004</v>
      </c>
      <c r="N82" s="975">
        <f t="shared" si="41"/>
        <v>0.44827999999999996</v>
      </c>
      <c r="O82" s="975">
        <f t="shared" si="42"/>
        <v>0.45716000000000001</v>
      </c>
      <c r="P82" s="1322">
        <f t="shared" si="43"/>
        <v>1.1333199999999999</v>
      </c>
      <c r="Q82" s="976">
        <f t="shared" si="45"/>
        <v>11.593650000000002</v>
      </c>
      <c r="R82" s="516"/>
      <c r="S82" s="1455" t="s">
        <v>28</v>
      </c>
      <c r="T82" s="1455" t="s">
        <v>383</v>
      </c>
      <c r="U82" s="1455">
        <v>1.3037800000000002</v>
      </c>
      <c r="V82" s="1455">
        <v>0.61496000000000006</v>
      </c>
      <c r="W82" s="1455">
        <v>1.44407</v>
      </c>
      <c r="X82" s="1455">
        <v>1.4345300000000001</v>
      </c>
      <c r="Y82" s="1455">
        <v>1.5053700000000001</v>
      </c>
      <c r="Z82" s="1455">
        <v>1.35737</v>
      </c>
      <c r="AA82" s="1455">
        <v>0.94569999999999999</v>
      </c>
      <c r="AB82" s="1455">
        <v>0.54747999999999997</v>
      </c>
      <c r="AC82" s="1455">
        <v>0.40163000000000004</v>
      </c>
      <c r="AD82" s="1455">
        <v>0.44827999999999996</v>
      </c>
      <c r="AE82" s="1455">
        <v>0.45716000000000001</v>
      </c>
      <c r="AF82" s="1455">
        <v>1.1333199999999999</v>
      </c>
      <c r="AG82" s="1455">
        <v>11.593650000000002</v>
      </c>
      <c r="AH82" s="1638"/>
      <c r="AI82" s="1638"/>
    </row>
    <row r="83" spans="2:35" s="98" customFormat="1" ht="18" customHeight="1" x14ac:dyDescent="0.25">
      <c r="B83" s="2196"/>
      <c r="C83" s="1331"/>
      <c r="D83" s="1053" t="s">
        <v>384</v>
      </c>
      <c r="E83" s="1054" t="str">
        <f t="shared" si="32"/>
        <v/>
      </c>
      <c r="F83" s="1054" t="str">
        <f t="shared" si="33"/>
        <v/>
      </c>
      <c r="G83" s="1054" t="str">
        <f t="shared" si="34"/>
        <v/>
      </c>
      <c r="H83" s="1054" t="str">
        <f t="shared" si="35"/>
        <v/>
      </c>
      <c r="I83" s="1054" t="str">
        <f t="shared" si="36"/>
        <v/>
      </c>
      <c r="J83" s="1054" t="str">
        <f t="shared" si="37"/>
        <v/>
      </c>
      <c r="K83" s="1054" t="str">
        <f t="shared" si="38"/>
        <v/>
      </c>
      <c r="L83" s="1054" t="str">
        <f t="shared" si="39"/>
        <v/>
      </c>
      <c r="M83" s="1054" t="str">
        <f t="shared" si="40"/>
        <v/>
      </c>
      <c r="N83" s="1054" t="str">
        <f t="shared" si="41"/>
        <v/>
      </c>
      <c r="O83" s="1054" t="str">
        <f t="shared" si="42"/>
        <v/>
      </c>
      <c r="P83" s="1054" t="str">
        <f t="shared" si="43"/>
        <v/>
      </c>
      <c r="Q83" s="1055">
        <f t="shared" si="45"/>
        <v>0</v>
      </c>
      <c r="R83" s="516"/>
      <c r="S83" s="1455"/>
      <c r="T83" s="1455" t="s">
        <v>384</v>
      </c>
      <c r="U83" s="1455"/>
      <c r="V83" s="1455"/>
      <c r="W83" s="1455"/>
      <c r="X83" s="1455"/>
      <c r="Y83" s="1455"/>
      <c r="Z83" s="1455"/>
      <c r="AA83" s="1455"/>
      <c r="AB83" s="1455"/>
      <c r="AC83" s="1455"/>
      <c r="AD83" s="1455"/>
      <c r="AE83" s="1455"/>
      <c r="AF83" s="1455"/>
      <c r="AG83" s="1455"/>
      <c r="AH83" s="1638"/>
      <c r="AI83" s="1638"/>
    </row>
    <row r="84" spans="2:35" s="98" customFormat="1" ht="18" customHeight="1" x14ac:dyDescent="0.25">
      <c r="B84" s="2196"/>
      <c r="C84" s="1331"/>
      <c r="D84" s="1056" t="s">
        <v>283</v>
      </c>
      <c r="E84" s="1054" t="str">
        <f t="shared" si="32"/>
        <v/>
      </c>
      <c r="F84" s="1054" t="str">
        <f t="shared" si="33"/>
        <v/>
      </c>
      <c r="G84" s="1054" t="str">
        <f t="shared" si="34"/>
        <v/>
      </c>
      <c r="H84" s="1054" t="str">
        <f t="shared" si="35"/>
        <v/>
      </c>
      <c r="I84" s="1054" t="str">
        <f t="shared" si="36"/>
        <v/>
      </c>
      <c r="J84" s="1054" t="str">
        <f t="shared" si="37"/>
        <v/>
      </c>
      <c r="K84" s="1054" t="str">
        <f t="shared" si="38"/>
        <v/>
      </c>
      <c r="L84" s="1054" t="str">
        <f t="shared" si="39"/>
        <v/>
      </c>
      <c r="M84" s="1054" t="str">
        <f t="shared" si="40"/>
        <v/>
      </c>
      <c r="N84" s="1054" t="str">
        <f t="shared" si="41"/>
        <v/>
      </c>
      <c r="O84" s="1054" t="str">
        <f t="shared" si="42"/>
        <v/>
      </c>
      <c r="P84" s="1054" t="str">
        <f t="shared" si="43"/>
        <v/>
      </c>
      <c r="Q84" s="1057">
        <f t="shared" si="45"/>
        <v>0</v>
      </c>
      <c r="R84" s="516"/>
      <c r="S84" s="1455"/>
      <c r="T84" s="1455" t="s">
        <v>283</v>
      </c>
      <c r="U84" s="1455"/>
      <c r="V84" s="1455"/>
      <c r="W84" s="1455"/>
      <c r="X84" s="1455"/>
      <c r="Y84" s="1455"/>
      <c r="Z84" s="1455"/>
      <c r="AA84" s="1455"/>
      <c r="AB84" s="1455"/>
      <c r="AC84" s="1455"/>
      <c r="AD84" s="1455"/>
      <c r="AE84" s="1455"/>
      <c r="AF84" s="1455"/>
      <c r="AG84" s="1455"/>
      <c r="AH84" s="1638"/>
      <c r="AI84" s="1638"/>
    </row>
    <row r="85" spans="2:35" s="98" customFormat="1" ht="18" customHeight="1" x14ac:dyDescent="0.25">
      <c r="B85" s="2196"/>
      <c r="C85" s="1333"/>
      <c r="D85" s="1323" t="s">
        <v>385</v>
      </c>
      <c r="E85" s="1324" t="str">
        <f t="shared" si="32"/>
        <v/>
      </c>
      <c r="F85" s="1324" t="str">
        <f t="shared" si="33"/>
        <v/>
      </c>
      <c r="G85" s="1324" t="str">
        <f t="shared" si="34"/>
        <v/>
      </c>
      <c r="H85" s="1324" t="str">
        <f t="shared" si="35"/>
        <v/>
      </c>
      <c r="I85" s="1324" t="str">
        <f t="shared" si="36"/>
        <v/>
      </c>
      <c r="J85" s="1324" t="str">
        <f t="shared" si="37"/>
        <v/>
      </c>
      <c r="K85" s="1324" t="str">
        <f t="shared" si="38"/>
        <v/>
      </c>
      <c r="L85" s="1324" t="str">
        <f t="shared" si="39"/>
        <v/>
      </c>
      <c r="M85" s="1324" t="str">
        <f t="shared" si="40"/>
        <v/>
      </c>
      <c r="N85" s="1324" t="str">
        <f t="shared" si="41"/>
        <v/>
      </c>
      <c r="O85" s="1324" t="str">
        <f t="shared" si="42"/>
        <v/>
      </c>
      <c r="P85" s="1325" t="str">
        <f t="shared" si="43"/>
        <v/>
      </c>
      <c r="Q85" s="974">
        <f t="shared" si="45"/>
        <v>0</v>
      </c>
      <c r="R85" s="516"/>
      <c r="S85" s="1455"/>
      <c r="T85" s="1455" t="s">
        <v>385</v>
      </c>
      <c r="U85" s="1455"/>
      <c r="V85" s="1455"/>
      <c r="W85" s="1455"/>
      <c r="X85" s="1455"/>
      <c r="Y85" s="1455"/>
      <c r="Z85" s="1455"/>
      <c r="AA85" s="1455"/>
      <c r="AB85" s="1455"/>
      <c r="AC85" s="1455"/>
      <c r="AD85" s="1455"/>
      <c r="AE85" s="1455"/>
      <c r="AF85" s="1455"/>
      <c r="AG85" s="1455"/>
      <c r="AH85" s="1638"/>
      <c r="AI85" s="1638"/>
    </row>
    <row r="86" spans="2:35" s="98" customFormat="1" ht="18" customHeight="1" x14ac:dyDescent="0.25">
      <c r="B86" s="2195">
        <f t="shared" ref="B86" si="49">+B82+1</f>
        <v>21</v>
      </c>
      <c r="C86" s="1332" t="str">
        <f t="shared" si="47"/>
        <v>Electro Sur Este S.A.A.</v>
      </c>
      <c r="D86" s="854" t="s">
        <v>383</v>
      </c>
      <c r="E86" s="975">
        <f t="shared" si="32"/>
        <v>6.282572</v>
      </c>
      <c r="F86" s="975">
        <f t="shared" si="33"/>
        <v>5.8232809999999997</v>
      </c>
      <c r="G86" s="975">
        <f t="shared" si="34"/>
        <v>6.5349389999999996</v>
      </c>
      <c r="H86" s="975">
        <f t="shared" si="35"/>
        <v>6.0184930000000003</v>
      </c>
      <c r="I86" s="975">
        <f t="shared" si="36"/>
        <v>6.1791080000000003</v>
      </c>
      <c r="J86" s="975">
        <f t="shared" si="37"/>
        <v>5.2545149999999996</v>
      </c>
      <c r="K86" s="975">
        <f t="shared" si="38"/>
        <v>4.7638749999999996</v>
      </c>
      <c r="L86" s="975">
        <f t="shared" si="39"/>
        <v>3.9244100000000004</v>
      </c>
      <c r="M86" s="975">
        <f t="shared" si="40"/>
        <v>3.5750060000000006</v>
      </c>
      <c r="N86" s="975">
        <f t="shared" si="41"/>
        <v>3.7055920000000007</v>
      </c>
      <c r="O86" s="975">
        <f t="shared" si="42"/>
        <v>3.1398869999999999</v>
      </c>
      <c r="P86" s="1322">
        <f t="shared" si="43"/>
        <v>3.8668429999999998</v>
      </c>
      <c r="Q86" s="976">
        <f t="shared" si="45"/>
        <v>59.068521000000004</v>
      </c>
      <c r="R86" s="516"/>
      <c r="S86" s="1455" t="s">
        <v>30</v>
      </c>
      <c r="T86" s="1455" t="s">
        <v>383</v>
      </c>
      <c r="U86" s="1455">
        <v>6.282572</v>
      </c>
      <c r="V86" s="1455">
        <v>5.8232809999999997</v>
      </c>
      <c r="W86" s="1455">
        <v>6.5349389999999996</v>
      </c>
      <c r="X86" s="1455">
        <v>6.0184930000000003</v>
      </c>
      <c r="Y86" s="1455">
        <v>6.1791080000000003</v>
      </c>
      <c r="Z86" s="1455">
        <v>5.2545149999999996</v>
      </c>
      <c r="AA86" s="1455">
        <v>4.7638749999999996</v>
      </c>
      <c r="AB86" s="1455">
        <v>3.9244100000000004</v>
      </c>
      <c r="AC86" s="1455">
        <v>3.5750060000000006</v>
      </c>
      <c r="AD86" s="1455">
        <v>3.7055920000000007</v>
      </c>
      <c r="AE86" s="1455">
        <v>3.1398869999999999</v>
      </c>
      <c r="AF86" s="1455">
        <v>3.8668429999999998</v>
      </c>
      <c r="AG86" s="1455">
        <v>59.068521000000004</v>
      </c>
      <c r="AH86" s="1638"/>
      <c r="AI86" s="1638"/>
    </row>
    <row r="87" spans="2:35" s="98" customFormat="1" ht="18" customHeight="1" x14ac:dyDescent="0.25">
      <c r="B87" s="2196"/>
      <c r="C87" s="1331"/>
      <c r="D87" s="1053" t="s">
        <v>384</v>
      </c>
      <c r="E87" s="1054">
        <f t="shared" si="32"/>
        <v>2.5297E-2</v>
      </c>
      <c r="F87" s="1054">
        <f t="shared" si="33"/>
        <v>3.6259999999999999E-3</v>
      </c>
      <c r="G87" s="1054">
        <f t="shared" si="34"/>
        <v>5.1989999999999996E-3</v>
      </c>
      <c r="H87" s="1054">
        <f t="shared" si="35"/>
        <v>1.6157000000000001E-2</v>
      </c>
      <c r="I87" s="1054">
        <f t="shared" si="36"/>
        <v>6.5880000000000001E-3</v>
      </c>
      <c r="J87" s="1054">
        <f t="shared" si="37"/>
        <v>1.9689999999999998E-3</v>
      </c>
      <c r="K87" s="1054">
        <f t="shared" si="38"/>
        <v>0</v>
      </c>
      <c r="L87" s="1054">
        <f t="shared" si="39"/>
        <v>1.6777E-2</v>
      </c>
      <c r="M87" s="1054">
        <f t="shared" si="40"/>
        <v>1.6777E-2</v>
      </c>
      <c r="N87" s="1054">
        <f t="shared" si="41"/>
        <v>3.9704000000000003E-2</v>
      </c>
      <c r="O87" s="1054">
        <f t="shared" si="42"/>
        <v>6.2141000000000002E-2</v>
      </c>
      <c r="P87" s="1054">
        <f t="shared" si="43"/>
        <v>2.7314999999999999E-2</v>
      </c>
      <c r="Q87" s="1055">
        <f t="shared" si="45"/>
        <v>0.22155</v>
      </c>
      <c r="R87" s="516"/>
      <c r="S87" s="1455"/>
      <c r="T87" s="1455" t="s">
        <v>384</v>
      </c>
      <c r="U87" s="1455">
        <v>2.5297E-2</v>
      </c>
      <c r="V87" s="1455">
        <v>3.6259999999999999E-3</v>
      </c>
      <c r="W87" s="1455">
        <v>5.1989999999999996E-3</v>
      </c>
      <c r="X87" s="1455">
        <v>1.6157000000000001E-2</v>
      </c>
      <c r="Y87" s="1455">
        <v>6.5880000000000001E-3</v>
      </c>
      <c r="Z87" s="1455">
        <v>1.9689999999999998E-3</v>
      </c>
      <c r="AA87" s="1455">
        <v>0</v>
      </c>
      <c r="AB87" s="1455">
        <v>1.6777E-2</v>
      </c>
      <c r="AC87" s="1455">
        <v>1.6777E-2</v>
      </c>
      <c r="AD87" s="1455">
        <v>3.9704000000000003E-2</v>
      </c>
      <c r="AE87" s="1455">
        <v>6.2141000000000002E-2</v>
      </c>
      <c r="AF87" s="1455">
        <v>2.7314999999999999E-2</v>
      </c>
      <c r="AG87" s="1455">
        <v>0.22155</v>
      </c>
      <c r="AH87" s="1638"/>
      <c r="AI87" s="1638"/>
    </row>
    <row r="88" spans="2:35" s="98" customFormat="1" ht="18" customHeight="1" x14ac:dyDescent="0.25">
      <c r="B88" s="2196"/>
      <c r="C88" s="1331"/>
      <c r="D88" s="1056" t="s">
        <v>283</v>
      </c>
      <c r="E88" s="1054" t="str">
        <f t="shared" si="32"/>
        <v/>
      </c>
      <c r="F88" s="1054" t="str">
        <f t="shared" si="33"/>
        <v/>
      </c>
      <c r="G88" s="1054" t="str">
        <f t="shared" si="34"/>
        <v/>
      </c>
      <c r="H88" s="1054" t="str">
        <f t="shared" si="35"/>
        <v/>
      </c>
      <c r="I88" s="1054" t="str">
        <f t="shared" si="36"/>
        <v/>
      </c>
      <c r="J88" s="1054" t="str">
        <f t="shared" si="37"/>
        <v/>
      </c>
      <c r="K88" s="1054" t="str">
        <f t="shared" si="38"/>
        <v/>
      </c>
      <c r="L88" s="1054" t="str">
        <f t="shared" si="39"/>
        <v/>
      </c>
      <c r="M88" s="1054" t="str">
        <f t="shared" si="40"/>
        <v/>
      </c>
      <c r="N88" s="1054" t="str">
        <f t="shared" si="41"/>
        <v/>
      </c>
      <c r="O88" s="1054" t="str">
        <f t="shared" si="42"/>
        <v/>
      </c>
      <c r="P88" s="1054" t="str">
        <f t="shared" si="43"/>
        <v/>
      </c>
      <c r="Q88" s="1057">
        <f t="shared" si="45"/>
        <v>0</v>
      </c>
      <c r="R88" s="516"/>
      <c r="S88" s="1455"/>
      <c r="T88" s="1455" t="s">
        <v>283</v>
      </c>
      <c r="U88" s="1455"/>
      <c r="V88" s="1455"/>
      <c r="W88" s="1455"/>
      <c r="X88" s="1455"/>
      <c r="Y88" s="1455"/>
      <c r="Z88" s="1455"/>
      <c r="AA88" s="1455"/>
      <c r="AB88" s="1455"/>
      <c r="AC88" s="1455"/>
      <c r="AD88" s="1455"/>
      <c r="AE88" s="1455"/>
      <c r="AF88" s="1455"/>
      <c r="AG88" s="1455"/>
      <c r="AH88" s="1638"/>
      <c r="AI88" s="1638"/>
    </row>
    <row r="89" spans="2:35" s="98" customFormat="1" ht="18" customHeight="1" x14ac:dyDescent="0.25">
      <c r="B89" s="2196"/>
      <c r="C89" s="1333"/>
      <c r="D89" s="1323" t="s">
        <v>385</v>
      </c>
      <c r="E89" s="1324" t="str">
        <f t="shared" si="32"/>
        <v/>
      </c>
      <c r="F89" s="1324" t="str">
        <f t="shared" si="33"/>
        <v/>
      </c>
      <c r="G89" s="1324" t="str">
        <f t="shared" si="34"/>
        <v/>
      </c>
      <c r="H89" s="1324" t="str">
        <f t="shared" si="35"/>
        <v/>
      </c>
      <c r="I89" s="1324" t="str">
        <f t="shared" si="36"/>
        <v/>
      </c>
      <c r="J89" s="1324" t="str">
        <f t="shared" si="37"/>
        <v/>
      </c>
      <c r="K89" s="1324" t="str">
        <f t="shared" si="38"/>
        <v/>
      </c>
      <c r="L89" s="1324" t="str">
        <f t="shared" si="39"/>
        <v/>
      </c>
      <c r="M89" s="1324" t="str">
        <f t="shared" si="40"/>
        <v/>
      </c>
      <c r="N89" s="1324" t="str">
        <f t="shared" si="41"/>
        <v/>
      </c>
      <c r="O89" s="1324" t="str">
        <f t="shared" si="42"/>
        <v/>
      </c>
      <c r="P89" s="1325" t="str">
        <f t="shared" si="43"/>
        <v/>
      </c>
      <c r="Q89" s="974">
        <f t="shared" si="45"/>
        <v>0</v>
      </c>
      <c r="R89" s="516"/>
      <c r="S89" s="1455"/>
      <c r="T89" s="1455" t="s">
        <v>385</v>
      </c>
      <c r="U89" s="1455"/>
      <c r="V89" s="1455"/>
      <c r="W89" s="1455"/>
      <c r="X89" s="1455"/>
      <c r="Y89" s="1455"/>
      <c r="Z89" s="1455"/>
      <c r="AA89" s="1455"/>
      <c r="AB89" s="1455"/>
      <c r="AC89" s="1455"/>
      <c r="AD89" s="1455"/>
      <c r="AE89" s="1455"/>
      <c r="AF89" s="1455"/>
      <c r="AG89" s="1455"/>
      <c r="AH89" s="1638"/>
      <c r="AI89" s="1638"/>
    </row>
    <row r="90" spans="2:35" s="98" customFormat="1" ht="18" customHeight="1" x14ac:dyDescent="0.25">
      <c r="B90" s="2195">
        <f t="shared" ref="B90" si="50">+B86+1</f>
        <v>22</v>
      </c>
      <c r="C90" s="1332" t="str">
        <f t="shared" si="47"/>
        <v>Electro Ucayali S.A.</v>
      </c>
      <c r="D90" s="854" t="s">
        <v>383</v>
      </c>
      <c r="E90" s="975">
        <f t="shared" si="32"/>
        <v>0.51922899999999994</v>
      </c>
      <c r="F90" s="975">
        <f t="shared" si="33"/>
        <v>0.48990600000000001</v>
      </c>
      <c r="G90" s="975">
        <f t="shared" si="34"/>
        <v>0.52283199999999996</v>
      </c>
      <c r="H90" s="975">
        <f t="shared" si="35"/>
        <v>0.48135100000000008</v>
      </c>
      <c r="I90" s="975">
        <f t="shared" si="36"/>
        <v>0.45266999999999996</v>
      </c>
      <c r="J90" s="975">
        <f t="shared" si="37"/>
        <v>0.46087899999999998</v>
      </c>
      <c r="K90" s="975">
        <f t="shared" si="38"/>
        <v>0.40911999999999998</v>
      </c>
      <c r="L90" s="975">
        <f t="shared" si="39"/>
        <v>0.35716999999999999</v>
      </c>
      <c r="M90" s="975">
        <f t="shared" si="40"/>
        <v>0.30749700000000002</v>
      </c>
      <c r="N90" s="975">
        <f t="shared" si="41"/>
        <v>0.27213000000000004</v>
      </c>
      <c r="O90" s="975">
        <f t="shared" si="42"/>
        <v>0.35409500000000005</v>
      </c>
      <c r="P90" s="1322">
        <f t="shared" si="43"/>
        <v>0.47884199999999999</v>
      </c>
      <c r="Q90" s="976">
        <f t="shared" si="45"/>
        <v>5.105721</v>
      </c>
      <c r="R90" s="516"/>
      <c r="S90" s="1455" t="s">
        <v>32</v>
      </c>
      <c r="T90" s="1455" t="s">
        <v>383</v>
      </c>
      <c r="U90" s="1455">
        <v>0.51922899999999994</v>
      </c>
      <c r="V90" s="1455">
        <v>0.48990600000000001</v>
      </c>
      <c r="W90" s="1455">
        <v>0.52283199999999996</v>
      </c>
      <c r="X90" s="1455">
        <v>0.48135100000000008</v>
      </c>
      <c r="Y90" s="1455">
        <v>0.45266999999999996</v>
      </c>
      <c r="Z90" s="1455">
        <v>0.46087899999999998</v>
      </c>
      <c r="AA90" s="1455">
        <v>0.40911999999999998</v>
      </c>
      <c r="AB90" s="1455">
        <v>0.35716999999999999</v>
      </c>
      <c r="AC90" s="1455">
        <v>0.30749700000000002</v>
      </c>
      <c r="AD90" s="1455">
        <v>0.27213000000000004</v>
      </c>
      <c r="AE90" s="1455">
        <v>0.35409500000000005</v>
      </c>
      <c r="AF90" s="1455">
        <v>0.47884199999999999</v>
      </c>
      <c r="AG90" s="1455">
        <v>5.105721</v>
      </c>
      <c r="AH90" s="1638"/>
      <c r="AI90" s="1638"/>
    </row>
    <row r="91" spans="2:35" s="98" customFormat="1" ht="18" customHeight="1" x14ac:dyDescent="0.25">
      <c r="B91" s="2196"/>
      <c r="C91" s="1331"/>
      <c r="D91" s="1053" t="s">
        <v>384</v>
      </c>
      <c r="E91" s="1054">
        <f t="shared" si="32"/>
        <v>0.16778799999999999</v>
      </c>
      <c r="F91" s="1054">
        <f t="shared" si="33"/>
        <v>0.20266799999999999</v>
      </c>
      <c r="G91" s="1054">
        <f t="shared" si="34"/>
        <v>0.16079299999999999</v>
      </c>
      <c r="H91" s="1054">
        <f t="shared" si="35"/>
        <v>0.12811899999999998</v>
      </c>
      <c r="I91" s="1054">
        <f t="shared" si="36"/>
        <v>0.14791200000000002</v>
      </c>
      <c r="J91" s="1054">
        <f t="shared" si="37"/>
        <v>0.19330899999999995</v>
      </c>
      <c r="K91" s="1054">
        <f t="shared" si="38"/>
        <v>0.26210299999999997</v>
      </c>
      <c r="L91" s="1054">
        <f t="shared" si="39"/>
        <v>0.32761200000000001</v>
      </c>
      <c r="M91" s="1054">
        <f t="shared" si="40"/>
        <v>0.40040500000000001</v>
      </c>
      <c r="N91" s="1054">
        <f t="shared" si="41"/>
        <v>0.47132799999999997</v>
      </c>
      <c r="O91" s="1054">
        <f t="shared" si="42"/>
        <v>0.37477499999999997</v>
      </c>
      <c r="P91" s="1054">
        <f t="shared" si="43"/>
        <v>0.27153699999999997</v>
      </c>
      <c r="Q91" s="1055">
        <f t="shared" si="45"/>
        <v>3.1083489999999996</v>
      </c>
      <c r="R91" s="516"/>
      <c r="S91" s="1455"/>
      <c r="T91" s="1455" t="s">
        <v>384</v>
      </c>
      <c r="U91" s="1455">
        <v>0.16778799999999999</v>
      </c>
      <c r="V91" s="1455">
        <v>0.20266799999999999</v>
      </c>
      <c r="W91" s="1455">
        <v>0.16079299999999999</v>
      </c>
      <c r="X91" s="1455">
        <v>0.12811899999999998</v>
      </c>
      <c r="Y91" s="1455">
        <v>0.14791200000000002</v>
      </c>
      <c r="Z91" s="1455">
        <v>0.19330899999999995</v>
      </c>
      <c r="AA91" s="1455">
        <v>0.26210299999999997</v>
      </c>
      <c r="AB91" s="1455">
        <v>0.32761200000000001</v>
      </c>
      <c r="AC91" s="1455">
        <v>0.40040500000000001</v>
      </c>
      <c r="AD91" s="1455">
        <v>0.47132799999999997</v>
      </c>
      <c r="AE91" s="1455">
        <v>0.37477499999999997</v>
      </c>
      <c r="AF91" s="1455">
        <v>0.27153699999999997</v>
      </c>
      <c r="AG91" s="1455">
        <v>3.1083489999999996</v>
      </c>
      <c r="AH91" s="1638"/>
      <c r="AI91" s="1638"/>
    </row>
    <row r="92" spans="2:35" s="98" customFormat="1" ht="18" customHeight="1" x14ac:dyDescent="0.25">
      <c r="B92" s="2196"/>
      <c r="C92" s="1331"/>
      <c r="D92" s="1056" t="s">
        <v>283</v>
      </c>
      <c r="E92" s="1054">
        <f t="shared" si="32"/>
        <v>5.731E-3</v>
      </c>
      <c r="F92" s="1054">
        <f t="shared" si="33"/>
        <v>5.731E-3</v>
      </c>
      <c r="G92" s="1054">
        <f t="shared" si="34"/>
        <v>6.463E-3</v>
      </c>
      <c r="H92" s="1054">
        <f t="shared" si="35"/>
        <v>6.463E-3</v>
      </c>
      <c r="I92" s="1054">
        <f t="shared" si="36"/>
        <v>6.463E-3</v>
      </c>
      <c r="J92" s="1054">
        <f t="shared" si="37"/>
        <v>7.3369999999999998E-3</v>
      </c>
      <c r="K92" s="1054">
        <f t="shared" si="38"/>
        <v>7.3369999999999998E-3</v>
      </c>
      <c r="L92" s="1054">
        <f t="shared" si="39"/>
        <v>6.6439999999999997E-3</v>
      </c>
      <c r="M92" s="1054">
        <f t="shared" si="40"/>
        <v>6.4619999999999999E-3</v>
      </c>
      <c r="N92" s="1054">
        <f t="shared" si="41"/>
        <v>6.4619999999999999E-3</v>
      </c>
      <c r="O92" s="1054">
        <f t="shared" si="42"/>
        <v>6.4619999999999999E-3</v>
      </c>
      <c r="P92" s="1054">
        <f t="shared" si="43"/>
        <v>6.4619999999999999E-3</v>
      </c>
      <c r="Q92" s="1057">
        <f t="shared" si="45"/>
        <v>7.8016999999999989E-2</v>
      </c>
      <c r="R92" s="516"/>
      <c r="S92" s="1455"/>
      <c r="T92" s="1455" t="s">
        <v>283</v>
      </c>
      <c r="U92" s="1455">
        <v>5.731E-3</v>
      </c>
      <c r="V92" s="1455">
        <v>5.731E-3</v>
      </c>
      <c r="W92" s="1455">
        <v>6.463E-3</v>
      </c>
      <c r="X92" s="1455">
        <v>6.463E-3</v>
      </c>
      <c r="Y92" s="1455">
        <v>6.463E-3</v>
      </c>
      <c r="Z92" s="1455">
        <v>7.3369999999999998E-3</v>
      </c>
      <c r="AA92" s="1455">
        <v>7.3369999999999998E-3</v>
      </c>
      <c r="AB92" s="1455">
        <v>6.6439999999999997E-3</v>
      </c>
      <c r="AC92" s="1455">
        <v>6.4619999999999999E-3</v>
      </c>
      <c r="AD92" s="1455">
        <v>6.4619999999999999E-3</v>
      </c>
      <c r="AE92" s="1455">
        <v>6.4619999999999999E-3</v>
      </c>
      <c r="AF92" s="1455">
        <v>6.4619999999999999E-3</v>
      </c>
      <c r="AG92" s="1455">
        <v>7.8016999999999989E-2</v>
      </c>
      <c r="AH92" s="1638"/>
      <c r="AI92" s="1638"/>
    </row>
    <row r="93" spans="2:35" s="98" customFormat="1" ht="18" customHeight="1" x14ac:dyDescent="0.25">
      <c r="B93" s="2196"/>
      <c r="C93" s="1333"/>
      <c r="D93" s="1323" t="s">
        <v>385</v>
      </c>
      <c r="E93" s="1324" t="str">
        <f t="shared" si="32"/>
        <v/>
      </c>
      <c r="F93" s="1324" t="str">
        <f t="shared" si="33"/>
        <v/>
      </c>
      <c r="G93" s="1324" t="str">
        <f t="shared" si="34"/>
        <v/>
      </c>
      <c r="H93" s="1324" t="str">
        <f t="shared" si="35"/>
        <v/>
      </c>
      <c r="I93" s="1324" t="str">
        <f t="shared" si="36"/>
        <v/>
      </c>
      <c r="J93" s="1324" t="str">
        <f t="shared" si="37"/>
        <v/>
      </c>
      <c r="K93" s="1324" t="str">
        <f t="shared" si="38"/>
        <v/>
      </c>
      <c r="L93" s="1324" t="str">
        <f t="shared" si="39"/>
        <v/>
      </c>
      <c r="M93" s="1324" t="str">
        <f t="shared" si="40"/>
        <v/>
      </c>
      <c r="N93" s="1324" t="str">
        <f t="shared" si="41"/>
        <v/>
      </c>
      <c r="O93" s="1324" t="str">
        <f t="shared" si="42"/>
        <v/>
      </c>
      <c r="P93" s="1325" t="str">
        <f t="shared" si="43"/>
        <v/>
      </c>
      <c r="Q93" s="974">
        <f t="shared" si="45"/>
        <v>0</v>
      </c>
      <c r="S93" s="1455"/>
      <c r="T93" s="1455" t="s">
        <v>385</v>
      </c>
      <c r="U93" s="1455"/>
      <c r="V93" s="1455"/>
      <c r="W93" s="1455"/>
      <c r="X93" s="1455"/>
      <c r="Y93" s="1455"/>
      <c r="Z93" s="1455"/>
      <c r="AA93" s="1455"/>
      <c r="AB93" s="1455"/>
      <c r="AC93" s="1455"/>
      <c r="AD93" s="1455"/>
      <c r="AE93" s="1455"/>
      <c r="AF93" s="1455"/>
      <c r="AG93" s="1455"/>
      <c r="AH93" s="1638"/>
      <c r="AI93" s="1638"/>
    </row>
    <row r="94" spans="2:35" s="98" customFormat="1" ht="18" customHeight="1" x14ac:dyDescent="0.25">
      <c r="B94" s="2195">
        <f t="shared" ref="B94" si="51">+B90+1</f>
        <v>23</v>
      </c>
      <c r="C94" s="1332" t="str">
        <f t="shared" si="47"/>
        <v>Electro Zaña S.A.C.</v>
      </c>
      <c r="D94" s="854" t="s">
        <v>383</v>
      </c>
      <c r="E94" s="975">
        <f t="shared" si="32"/>
        <v>7.7106330000000005</v>
      </c>
      <c r="F94" s="975">
        <f t="shared" si="33"/>
        <v>5.5937539999999997</v>
      </c>
      <c r="G94" s="975">
        <f t="shared" si="34"/>
        <v>7.2299759999999997</v>
      </c>
      <c r="H94" s="975">
        <f t="shared" si="35"/>
        <v>10.513757</v>
      </c>
      <c r="I94" s="975">
        <f t="shared" si="36"/>
        <v>10.270980999999999</v>
      </c>
      <c r="J94" s="975">
        <f t="shared" si="37"/>
        <v>6.1175930000000003</v>
      </c>
      <c r="K94" s="975">
        <f t="shared" si="38"/>
        <v>5.128838</v>
      </c>
      <c r="L94" s="975">
        <f t="shared" si="39"/>
        <v>3.4367369999999999</v>
      </c>
      <c r="M94" s="975">
        <f t="shared" si="40"/>
        <v>3.0193669999999999</v>
      </c>
      <c r="N94" s="975">
        <f t="shared" si="41"/>
        <v>3.3687830000000005</v>
      </c>
      <c r="O94" s="975">
        <f t="shared" si="42"/>
        <v>2.345135</v>
      </c>
      <c r="P94" s="1322">
        <f t="shared" si="43"/>
        <v>8.2314070000000008</v>
      </c>
      <c r="Q94" s="976">
        <f t="shared" si="45"/>
        <v>72.966961000000012</v>
      </c>
      <c r="S94" s="1455" t="s">
        <v>1578</v>
      </c>
      <c r="T94" s="1455" t="s">
        <v>383</v>
      </c>
      <c r="U94" s="1455">
        <v>7.7106330000000005</v>
      </c>
      <c r="V94" s="1455">
        <v>5.5937539999999997</v>
      </c>
      <c r="W94" s="1455">
        <v>7.2299759999999997</v>
      </c>
      <c r="X94" s="1455">
        <v>10.513757</v>
      </c>
      <c r="Y94" s="1455">
        <v>10.270980999999999</v>
      </c>
      <c r="Z94" s="1455">
        <v>6.1175930000000003</v>
      </c>
      <c r="AA94" s="1455">
        <v>5.128838</v>
      </c>
      <c r="AB94" s="1455">
        <v>3.4367369999999999</v>
      </c>
      <c r="AC94" s="1455">
        <v>3.0193669999999999</v>
      </c>
      <c r="AD94" s="1455">
        <v>3.3687830000000005</v>
      </c>
      <c r="AE94" s="1455">
        <v>2.345135</v>
      </c>
      <c r="AF94" s="1455">
        <v>8.2314070000000008</v>
      </c>
      <c r="AG94" s="1455">
        <v>72.966961000000012</v>
      </c>
      <c r="AH94" s="1638"/>
      <c r="AI94" s="1638"/>
    </row>
    <row r="95" spans="2:35" s="98" customFormat="1" ht="18" customHeight="1" x14ac:dyDescent="0.25">
      <c r="B95" s="2196"/>
      <c r="C95" s="1331"/>
      <c r="D95" s="1053" t="s">
        <v>384</v>
      </c>
      <c r="E95" s="1054" t="str">
        <f t="shared" si="32"/>
        <v/>
      </c>
      <c r="F95" s="1054" t="str">
        <f t="shared" si="33"/>
        <v/>
      </c>
      <c r="G95" s="1054" t="str">
        <f t="shared" si="34"/>
        <v/>
      </c>
      <c r="H95" s="1054" t="str">
        <f t="shared" si="35"/>
        <v/>
      </c>
      <c r="I95" s="1054" t="str">
        <f t="shared" si="36"/>
        <v/>
      </c>
      <c r="J95" s="1054" t="str">
        <f t="shared" si="37"/>
        <v/>
      </c>
      <c r="K95" s="1054" t="str">
        <f t="shared" si="38"/>
        <v/>
      </c>
      <c r="L95" s="1054" t="str">
        <f t="shared" si="39"/>
        <v/>
      </c>
      <c r="M95" s="1054" t="str">
        <f t="shared" si="40"/>
        <v/>
      </c>
      <c r="N95" s="1054" t="str">
        <f t="shared" si="41"/>
        <v/>
      </c>
      <c r="O95" s="1054" t="str">
        <f t="shared" si="42"/>
        <v/>
      </c>
      <c r="P95" s="1054" t="str">
        <f t="shared" si="43"/>
        <v/>
      </c>
      <c r="Q95" s="1055">
        <f t="shared" si="45"/>
        <v>0</v>
      </c>
      <c r="R95" s="516"/>
      <c r="S95" s="1455"/>
      <c r="T95" s="1455" t="s">
        <v>384</v>
      </c>
      <c r="U95" s="1455"/>
      <c r="V95" s="1455"/>
      <c r="W95" s="1455"/>
      <c r="X95" s="1455"/>
      <c r="Y95" s="1455"/>
      <c r="Z95" s="1455"/>
      <c r="AA95" s="1455"/>
      <c r="AB95" s="1455"/>
      <c r="AC95" s="1455"/>
      <c r="AD95" s="1455"/>
      <c r="AE95" s="1455"/>
      <c r="AF95" s="1455"/>
      <c r="AG95" s="1455"/>
      <c r="AH95" s="1638"/>
      <c r="AI95" s="1638"/>
    </row>
    <row r="96" spans="2:35" s="98" customFormat="1" ht="18" customHeight="1" x14ac:dyDescent="0.25">
      <c r="B96" s="2196"/>
      <c r="C96" s="1331"/>
      <c r="D96" s="1056" t="s">
        <v>283</v>
      </c>
      <c r="E96" s="1054" t="str">
        <f t="shared" si="32"/>
        <v/>
      </c>
      <c r="F96" s="1054" t="str">
        <f t="shared" si="33"/>
        <v/>
      </c>
      <c r="G96" s="1054" t="str">
        <f t="shared" si="34"/>
        <v/>
      </c>
      <c r="H96" s="1054" t="str">
        <f t="shared" si="35"/>
        <v/>
      </c>
      <c r="I96" s="1054" t="str">
        <f t="shared" si="36"/>
        <v/>
      </c>
      <c r="J96" s="1054" t="str">
        <f t="shared" si="37"/>
        <v/>
      </c>
      <c r="K96" s="1054" t="str">
        <f t="shared" si="38"/>
        <v/>
      </c>
      <c r="L96" s="1054" t="str">
        <f t="shared" si="39"/>
        <v/>
      </c>
      <c r="M96" s="1054" t="str">
        <f t="shared" si="40"/>
        <v/>
      </c>
      <c r="N96" s="1054" t="str">
        <f t="shared" si="41"/>
        <v/>
      </c>
      <c r="O96" s="1054" t="str">
        <f t="shared" si="42"/>
        <v/>
      </c>
      <c r="P96" s="1054" t="str">
        <f t="shared" si="43"/>
        <v/>
      </c>
      <c r="Q96" s="1057">
        <f t="shared" si="45"/>
        <v>0</v>
      </c>
      <c r="R96" s="516"/>
      <c r="S96" s="1455"/>
      <c r="T96" s="1455" t="s">
        <v>283</v>
      </c>
      <c r="U96" s="1455"/>
      <c r="V96" s="1455"/>
      <c r="W96" s="1455"/>
      <c r="X96" s="1455"/>
      <c r="Y96" s="1455"/>
      <c r="Z96" s="1455"/>
      <c r="AA96" s="1455"/>
      <c r="AB96" s="1455"/>
      <c r="AC96" s="1455"/>
      <c r="AD96" s="1455"/>
      <c r="AE96" s="1455"/>
      <c r="AF96" s="1455"/>
      <c r="AG96" s="1455"/>
      <c r="AH96" s="1638"/>
      <c r="AI96" s="1638"/>
    </row>
    <row r="97" spans="2:35" s="98" customFormat="1" ht="18" customHeight="1" x14ac:dyDescent="0.25">
      <c r="B97" s="2196"/>
      <c r="C97" s="1333"/>
      <c r="D97" s="1323" t="s">
        <v>385</v>
      </c>
      <c r="E97" s="1324" t="str">
        <f t="shared" si="32"/>
        <v/>
      </c>
      <c r="F97" s="1324" t="str">
        <f t="shared" si="33"/>
        <v/>
      </c>
      <c r="G97" s="1324" t="str">
        <f t="shared" si="34"/>
        <v/>
      </c>
      <c r="H97" s="1324" t="str">
        <f t="shared" si="35"/>
        <v/>
      </c>
      <c r="I97" s="1324" t="str">
        <f t="shared" si="36"/>
        <v/>
      </c>
      <c r="J97" s="1324" t="str">
        <f t="shared" si="37"/>
        <v/>
      </c>
      <c r="K97" s="1324" t="str">
        <f t="shared" si="38"/>
        <v/>
      </c>
      <c r="L97" s="1324" t="str">
        <f t="shared" si="39"/>
        <v/>
      </c>
      <c r="M97" s="1324" t="str">
        <f t="shared" si="40"/>
        <v/>
      </c>
      <c r="N97" s="1324" t="str">
        <f t="shared" si="41"/>
        <v/>
      </c>
      <c r="O97" s="1324" t="str">
        <f t="shared" si="42"/>
        <v/>
      </c>
      <c r="P97" s="1325" t="str">
        <f t="shared" si="43"/>
        <v/>
      </c>
      <c r="Q97" s="974">
        <f t="shared" si="45"/>
        <v>0</v>
      </c>
      <c r="S97" s="1455"/>
      <c r="T97" s="1455" t="s">
        <v>385</v>
      </c>
      <c r="U97" s="1455"/>
      <c r="V97" s="1455"/>
      <c r="W97" s="1455"/>
      <c r="X97" s="1455"/>
      <c r="Y97" s="1455"/>
      <c r="Z97" s="1455"/>
      <c r="AA97" s="1455"/>
      <c r="AB97" s="1455"/>
      <c r="AC97" s="1455"/>
      <c r="AD97" s="1455"/>
      <c r="AE97" s="1455"/>
      <c r="AF97" s="1455"/>
      <c r="AG97" s="1455"/>
      <c r="AH97" s="1638"/>
      <c r="AI97" s="1638"/>
    </row>
    <row r="98" spans="2:35" s="98" customFormat="1" ht="18" customHeight="1" x14ac:dyDescent="0.25">
      <c r="B98" s="2195">
        <f t="shared" ref="B98" si="52">+B94+1</f>
        <v>24</v>
      </c>
      <c r="C98" s="1332" t="str">
        <f t="shared" si="47"/>
        <v>Electrocentro S.A.</v>
      </c>
      <c r="D98" s="854" t="s">
        <v>383</v>
      </c>
      <c r="E98" s="975">
        <f t="shared" si="32"/>
        <v>7.6479510000000008</v>
      </c>
      <c r="F98" s="975">
        <f t="shared" si="33"/>
        <v>8.4425899999999992</v>
      </c>
      <c r="G98" s="975">
        <f t="shared" si="34"/>
        <v>8.674650999999999</v>
      </c>
      <c r="H98" s="975">
        <f t="shared" si="35"/>
        <v>8.2219289999999994</v>
      </c>
      <c r="I98" s="975">
        <f t="shared" si="36"/>
        <v>8.7540059999999986</v>
      </c>
      <c r="J98" s="975">
        <f t="shared" si="37"/>
        <v>7.8515240000000004</v>
      </c>
      <c r="K98" s="975">
        <f t="shared" si="38"/>
        <v>7.4841920000000002</v>
      </c>
      <c r="L98" s="975">
        <f t="shared" si="39"/>
        <v>7.3456180000000009</v>
      </c>
      <c r="M98" s="975">
        <f t="shared" si="40"/>
        <v>6.713595999999999</v>
      </c>
      <c r="N98" s="975">
        <f t="shared" si="41"/>
        <v>6.5323640000000003</v>
      </c>
      <c r="O98" s="975">
        <f t="shared" si="42"/>
        <v>5.8535849999999989</v>
      </c>
      <c r="P98" s="1322">
        <f t="shared" si="43"/>
        <v>6.8300309999999982</v>
      </c>
      <c r="Q98" s="976">
        <f t="shared" si="45"/>
        <v>90.352036999999996</v>
      </c>
      <c r="S98" s="1455" t="s">
        <v>1139</v>
      </c>
      <c r="T98" s="1455" t="s">
        <v>383</v>
      </c>
      <c r="U98" s="1455">
        <v>7.6479510000000008</v>
      </c>
      <c r="V98" s="1455">
        <v>8.4425899999999992</v>
      </c>
      <c r="W98" s="1455">
        <v>8.674650999999999</v>
      </c>
      <c r="X98" s="1455">
        <v>8.2219289999999994</v>
      </c>
      <c r="Y98" s="1455">
        <v>8.7540059999999986</v>
      </c>
      <c r="Z98" s="1455">
        <v>7.8515240000000004</v>
      </c>
      <c r="AA98" s="1455">
        <v>7.4841920000000002</v>
      </c>
      <c r="AB98" s="1455">
        <v>7.3456180000000009</v>
      </c>
      <c r="AC98" s="1455">
        <v>6.713595999999999</v>
      </c>
      <c r="AD98" s="1455">
        <v>6.5323640000000003</v>
      </c>
      <c r="AE98" s="1455">
        <v>5.8535849999999989</v>
      </c>
      <c r="AF98" s="1455">
        <v>6.8300309999999982</v>
      </c>
      <c r="AG98" s="1455">
        <v>90.352036999999996</v>
      </c>
      <c r="AH98" s="1638"/>
      <c r="AI98" s="1638"/>
    </row>
    <row r="99" spans="2:35" s="98" customFormat="1" ht="18" customHeight="1" x14ac:dyDescent="0.25">
      <c r="B99" s="2196"/>
      <c r="C99" s="1331"/>
      <c r="D99" s="1053" t="s">
        <v>384</v>
      </c>
      <c r="E99" s="1054">
        <f t="shared" si="32"/>
        <v>4.0339E-2</v>
      </c>
      <c r="F99" s="1054">
        <f t="shared" si="33"/>
        <v>1.8099000000000001E-2</v>
      </c>
      <c r="G99" s="1054">
        <f t="shared" si="34"/>
        <v>3.506E-3</v>
      </c>
      <c r="H99" s="1054">
        <f t="shared" si="35"/>
        <v>2.1118000000000001E-2</v>
      </c>
      <c r="I99" s="1054">
        <f t="shared" si="36"/>
        <v>2.2873000000000001E-2</v>
      </c>
      <c r="J99" s="1054">
        <f t="shared" si="37"/>
        <v>1.4959999999999999E-3</v>
      </c>
      <c r="K99" s="1054">
        <f t="shared" si="38"/>
        <v>8.9289999999999994E-3</v>
      </c>
      <c r="L99" s="1054">
        <f t="shared" si="39"/>
        <v>6.745000000000001E-3</v>
      </c>
      <c r="M99" s="1054">
        <f t="shared" si="40"/>
        <v>5.9589999999999999E-3</v>
      </c>
      <c r="N99" s="1054">
        <f t="shared" si="41"/>
        <v>2.4718E-2</v>
      </c>
      <c r="O99" s="1054">
        <f t="shared" si="42"/>
        <v>1.2336E-2</v>
      </c>
      <c r="P99" s="1054">
        <f t="shared" si="43"/>
        <v>3.6129999999999999E-3</v>
      </c>
      <c r="Q99" s="1055">
        <f t="shared" si="45"/>
        <v>0.16973099999999999</v>
      </c>
      <c r="R99" s="516"/>
      <c r="S99" s="1455"/>
      <c r="T99" s="1455" t="s">
        <v>384</v>
      </c>
      <c r="U99" s="1455">
        <v>4.0339E-2</v>
      </c>
      <c r="V99" s="1455">
        <v>1.8099000000000001E-2</v>
      </c>
      <c r="W99" s="1455">
        <v>3.506E-3</v>
      </c>
      <c r="X99" s="1455">
        <v>2.1118000000000001E-2</v>
      </c>
      <c r="Y99" s="1455">
        <v>2.2873000000000001E-2</v>
      </c>
      <c r="Z99" s="1455">
        <v>1.4959999999999999E-3</v>
      </c>
      <c r="AA99" s="1455">
        <v>8.9289999999999994E-3</v>
      </c>
      <c r="AB99" s="1455">
        <v>6.745000000000001E-3</v>
      </c>
      <c r="AC99" s="1455">
        <v>5.9589999999999999E-3</v>
      </c>
      <c r="AD99" s="1455">
        <v>2.4718E-2</v>
      </c>
      <c r="AE99" s="1455">
        <v>1.2336E-2</v>
      </c>
      <c r="AF99" s="1455">
        <v>3.6129999999999999E-3</v>
      </c>
      <c r="AG99" s="1455">
        <v>0.16973099999999999</v>
      </c>
      <c r="AH99" s="1638"/>
      <c r="AI99" s="1638"/>
    </row>
    <row r="100" spans="2:35" s="98" customFormat="1" ht="18" customHeight="1" x14ac:dyDescent="0.25">
      <c r="B100" s="2196"/>
      <c r="C100" s="1331"/>
      <c r="D100" s="1056" t="s">
        <v>283</v>
      </c>
      <c r="E100" s="1054" t="str">
        <f t="shared" si="32"/>
        <v/>
      </c>
      <c r="F100" s="1054" t="str">
        <f t="shared" si="33"/>
        <v/>
      </c>
      <c r="G100" s="1054" t="str">
        <f t="shared" si="34"/>
        <v/>
      </c>
      <c r="H100" s="1054" t="str">
        <f t="shared" si="35"/>
        <v/>
      </c>
      <c r="I100" s="1054" t="str">
        <f t="shared" si="36"/>
        <v/>
      </c>
      <c r="J100" s="1054" t="str">
        <f t="shared" si="37"/>
        <v/>
      </c>
      <c r="K100" s="1054" t="str">
        <f t="shared" si="38"/>
        <v/>
      </c>
      <c r="L100" s="1054" t="str">
        <f t="shared" si="39"/>
        <v/>
      </c>
      <c r="M100" s="1054" t="str">
        <f t="shared" si="40"/>
        <v/>
      </c>
      <c r="N100" s="1054" t="str">
        <f t="shared" si="41"/>
        <v/>
      </c>
      <c r="O100" s="1054" t="str">
        <f t="shared" si="42"/>
        <v/>
      </c>
      <c r="P100" s="1054" t="str">
        <f t="shared" si="43"/>
        <v/>
      </c>
      <c r="Q100" s="1057">
        <f t="shared" si="45"/>
        <v>0</v>
      </c>
      <c r="R100" s="516"/>
      <c r="S100" s="1455"/>
      <c r="T100" s="1455" t="s">
        <v>283</v>
      </c>
      <c r="U100" s="1455"/>
      <c r="V100" s="1455"/>
      <c r="W100" s="1455"/>
      <c r="X100" s="1455"/>
      <c r="Y100" s="1455"/>
      <c r="Z100" s="1455"/>
      <c r="AA100" s="1455"/>
      <c r="AB100" s="1455"/>
      <c r="AC100" s="1455"/>
      <c r="AD100" s="1455"/>
      <c r="AE100" s="1455"/>
      <c r="AF100" s="1455"/>
      <c r="AG100" s="1455"/>
      <c r="AH100" s="1638"/>
      <c r="AI100" s="1638"/>
    </row>
    <row r="101" spans="2:35" s="98" customFormat="1" ht="18" customHeight="1" x14ac:dyDescent="0.25">
      <c r="B101" s="2196"/>
      <c r="C101" s="1333"/>
      <c r="D101" s="1323" t="s">
        <v>385</v>
      </c>
      <c r="E101" s="1324" t="str">
        <f t="shared" si="32"/>
        <v/>
      </c>
      <c r="F101" s="1324" t="str">
        <f t="shared" si="33"/>
        <v/>
      </c>
      <c r="G101" s="1324" t="str">
        <f t="shared" si="34"/>
        <v/>
      </c>
      <c r="H101" s="1324" t="str">
        <f t="shared" si="35"/>
        <v/>
      </c>
      <c r="I101" s="1324" t="str">
        <f t="shared" si="36"/>
        <v/>
      </c>
      <c r="J101" s="1324" t="str">
        <f t="shared" si="37"/>
        <v/>
      </c>
      <c r="K101" s="1324" t="str">
        <f t="shared" si="38"/>
        <v/>
      </c>
      <c r="L101" s="1324" t="str">
        <f t="shared" si="39"/>
        <v/>
      </c>
      <c r="M101" s="1324" t="str">
        <f t="shared" si="40"/>
        <v/>
      </c>
      <c r="N101" s="1324" t="str">
        <f t="shared" si="41"/>
        <v/>
      </c>
      <c r="O101" s="1324" t="str">
        <f t="shared" si="42"/>
        <v/>
      </c>
      <c r="P101" s="1325" t="str">
        <f t="shared" si="43"/>
        <v/>
      </c>
      <c r="Q101" s="974">
        <f t="shared" si="45"/>
        <v>0</v>
      </c>
      <c r="S101" s="1455"/>
      <c r="T101" s="1455" t="s">
        <v>385</v>
      </c>
      <c r="U101" s="1455"/>
      <c r="V101" s="1455"/>
      <c r="W101" s="1455"/>
      <c r="X101" s="1455"/>
      <c r="Y101" s="1455"/>
      <c r="Z101" s="1455"/>
      <c r="AA101" s="1455"/>
      <c r="AB101" s="1455"/>
      <c r="AC101" s="1455"/>
      <c r="AD101" s="1455"/>
      <c r="AE101" s="1455"/>
      <c r="AF101" s="1455"/>
      <c r="AG101" s="1455"/>
      <c r="AH101" s="1638"/>
      <c r="AI101" s="1638"/>
    </row>
    <row r="102" spans="2:35" s="98" customFormat="1" ht="18" customHeight="1" x14ac:dyDescent="0.25">
      <c r="B102" s="2195">
        <f t="shared" ref="B102" si="53">+B98+1</f>
        <v>25</v>
      </c>
      <c r="C102" s="1332" t="str">
        <f t="shared" si="47"/>
        <v>Electronoroeste S. A.</v>
      </c>
      <c r="D102" s="854" t="s">
        <v>383</v>
      </c>
      <c r="E102" s="975">
        <f t="shared" si="32"/>
        <v>1.1530609999999999</v>
      </c>
      <c r="F102" s="975">
        <f t="shared" si="33"/>
        <v>1.0772110000000001</v>
      </c>
      <c r="G102" s="975">
        <f t="shared" si="34"/>
        <v>1.198502</v>
      </c>
      <c r="H102" s="975">
        <f t="shared" si="35"/>
        <v>1.1289889999999998</v>
      </c>
      <c r="I102" s="975">
        <f t="shared" si="36"/>
        <v>1.2299529999999999</v>
      </c>
      <c r="J102" s="975">
        <f t="shared" si="37"/>
        <v>1.2559849999999999</v>
      </c>
      <c r="K102" s="975">
        <f t="shared" si="38"/>
        <v>1.2715559999999999</v>
      </c>
      <c r="L102" s="975">
        <f t="shared" si="39"/>
        <v>1.2101110000000004</v>
      </c>
      <c r="M102" s="975">
        <f t="shared" si="40"/>
        <v>1.096422</v>
      </c>
      <c r="N102" s="975">
        <f t="shared" si="41"/>
        <v>1.1406879999999999</v>
      </c>
      <c r="O102" s="975">
        <f t="shared" si="42"/>
        <v>0.92248200000000002</v>
      </c>
      <c r="P102" s="1322">
        <f t="shared" si="43"/>
        <v>1.016127</v>
      </c>
      <c r="Q102" s="976">
        <f t="shared" si="45"/>
        <v>13.701087000000001</v>
      </c>
      <c r="S102" s="1455" t="s">
        <v>35</v>
      </c>
      <c r="T102" s="1455" t="s">
        <v>383</v>
      </c>
      <c r="U102" s="1455">
        <v>1.1530609999999999</v>
      </c>
      <c r="V102" s="1455">
        <v>1.0772110000000001</v>
      </c>
      <c r="W102" s="1455">
        <v>1.198502</v>
      </c>
      <c r="X102" s="1455">
        <v>1.1289889999999998</v>
      </c>
      <c r="Y102" s="1455">
        <v>1.2299529999999999</v>
      </c>
      <c r="Z102" s="1455">
        <v>1.2559849999999999</v>
      </c>
      <c r="AA102" s="1455">
        <v>1.2715559999999999</v>
      </c>
      <c r="AB102" s="1455">
        <v>1.2101110000000004</v>
      </c>
      <c r="AC102" s="1455">
        <v>1.096422</v>
      </c>
      <c r="AD102" s="1455">
        <v>1.1406879999999999</v>
      </c>
      <c r="AE102" s="1455">
        <v>0.92248200000000002</v>
      </c>
      <c r="AF102" s="1455">
        <v>1.016127</v>
      </c>
      <c r="AG102" s="1455">
        <v>13.701087000000001</v>
      </c>
      <c r="AH102" s="1638"/>
      <c r="AI102" s="1638"/>
    </row>
    <row r="103" spans="2:35" s="98" customFormat="1" ht="18" customHeight="1" x14ac:dyDescent="0.25">
      <c r="B103" s="2196"/>
      <c r="C103" s="1331"/>
      <c r="D103" s="1053" t="s">
        <v>384</v>
      </c>
      <c r="E103" s="1054">
        <f t="shared" si="32"/>
        <v>18.845838000000001</v>
      </c>
      <c r="F103" s="1054">
        <f t="shared" si="33"/>
        <v>15.575916999999999</v>
      </c>
      <c r="G103" s="1054">
        <f t="shared" si="34"/>
        <v>19.672028999999998</v>
      </c>
      <c r="H103" s="1054">
        <f t="shared" si="35"/>
        <v>19.167209</v>
      </c>
      <c r="I103" s="1054">
        <f t="shared" si="36"/>
        <v>19.383794000000002</v>
      </c>
      <c r="J103" s="1054">
        <f t="shared" si="37"/>
        <v>19.438962</v>
      </c>
      <c r="K103" s="1054">
        <f t="shared" si="38"/>
        <v>20.700537000000001</v>
      </c>
      <c r="L103" s="1054">
        <f t="shared" si="39"/>
        <v>20.797469</v>
      </c>
      <c r="M103" s="1054">
        <f t="shared" si="40"/>
        <v>19.825706999999998</v>
      </c>
      <c r="N103" s="1054">
        <f t="shared" si="41"/>
        <v>34.052655999999999</v>
      </c>
      <c r="O103" s="1054">
        <f t="shared" si="42"/>
        <v>18.094911</v>
      </c>
      <c r="P103" s="1054">
        <f t="shared" si="43"/>
        <v>20.405617999999997</v>
      </c>
      <c r="Q103" s="1055">
        <f t="shared" si="45"/>
        <v>245.96064700000002</v>
      </c>
      <c r="R103" s="516"/>
      <c r="S103" s="1455"/>
      <c r="T103" s="1455" t="s">
        <v>384</v>
      </c>
      <c r="U103" s="1455">
        <v>18.845838000000001</v>
      </c>
      <c r="V103" s="1455">
        <v>15.575916999999999</v>
      </c>
      <c r="W103" s="1455">
        <v>19.672028999999998</v>
      </c>
      <c r="X103" s="1455">
        <v>19.167209</v>
      </c>
      <c r="Y103" s="1455">
        <v>19.383794000000002</v>
      </c>
      <c r="Z103" s="1455">
        <v>19.438962</v>
      </c>
      <c r="AA103" s="1455">
        <v>20.700537000000001</v>
      </c>
      <c r="AB103" s="1455">
        <v>20.797469</v>
      </c>
      <c r="AC103" s="1455">
        <v>19.825706999999998</v>
      </c>
      <c r="AD103" s="1455">
        <v>34.052655999999999</v>
      </c>
      <c r="AE103" s="1455">
        <v>18.094911</v>
      </c>
      <c r="AF103" s="1455">
        <v>20.405617999999997</v>
      </c>
      <c r="AG103" s="1455">
        <v>245.96064700000002</v>
      </c>
      <c r="AH103" s="1638"/>
      <c r="AI103" s="1638"/>
    </row>
    <row r="104" spans="2:35" s="98" customFormat="1" ht="18" customHeight="1" x14ac:dyDescent="0.25">
      <c r="B104" s="2196"/>
      <c r="C104" s="1331"/>
      <c r="D104" s="1056" t="s">
        <v>283</v>
      </c>
      <c r="E104" s="1054" t="str">
        <f t="shared" si="32"/>
        <v/>
      </c>
      <c r="F104" s="1054" t="str">
        <f t="shared" si="33"/>
        <v/>
      </c>
      <c r="G104" s="1054" t="str">
        <f t="shared" si="34"/>
        <v/>
      </c>
      <c r="H104" s="1054" t="str">
        <f t="shared" si="35"/>
        <v/>
      </c>
      <c r="I104" s="1054" t="str">
        <f t="shared" si="36"/>
        <v/>
      </c>
      <c r="J104" s="1054" t="str">
        <f t="shared" si="37"/>
        <v/>
      </c>
      <c r="K104" s="1054" t="str">
        <f t="shared" si="38"/>
        <v/>
      </c>
      <c r="L104" s="1054" t="str">
        <f t="shared" si="39"/>
        <v/>
      </c>
      <c r="M104" s="1054" t="str">
        <f t="shared" si="40"/>
        <v/>
      </c>
      <c r="N104" s="1054" t="str">
        <f t="shared" si="41"/>
        <v/>
      </c>
      <c r="O104" s="1054" t="str">
        <f t="shared" si="42"/>
        <v/>
      </c>
      <c r="P104" s="1054" t="str">
        <f t="shared" si="43"/>
        <v/>
      </c>
      <c r="Q104" s="1057">
        <f t="shared" si="45"/>
        <v>0</v>
      </c>
      <c r="R104" s="516"/>
      <c r="S104" s="1455"/>
      <c r="T104" s="1455" t="s">
        <v>283</v>
      </c>
      <c r="U104" s="1455"/>
      <c r="V104" s="1455"/>
      <c r="W104" s="1455"/>
      <c r="X104" s="1455"/>
      <c r="Y104" s="1455"/>
      <c r="Z104" s="1455"/>
      <c r="AA104" s="1455"/>
      <c r="AB104" s="1455"/>
      <c r="AC104" s="1455"/>
      <c r="AD104" s="1455"/>
      <c r="AE104" s="1455"/>
      <c r="AF104" s="1455"/>
      <c r="AG104" s="1455"/>
      <c r="AH104" s="1638"/>
      <c r="AI104" s="1638"/>
    </row>
    <row r="105" spans="2:35" s="98" customFormat="1" ht="18" customHeight="1" x14ac:dyDescent="0.25">
      <c r="B105" s="2196"/>
      <c r="C105" s="1333"/>
      <c r="D105" s="1323" t="s">
        <v>385</v>
      </c>
      <c r="E105" s="1324" t="str">
        <f t="shared" si="32"/>
        <v/>
      </c>
      <c r="F105" s="1324" t="str">
        <f t="shared" si="33"/>
        <v/>
      </c>
      <c r="G105" s="1324" t="str">
        <f t="shared" si="34"/>
        <v/>
      </c>
      <c r="H105" s="1324" t="str">
        <f t="shared" si="35"/>
        <v/>
      </c>
      <c r="I105" s="1324" t="str">
        <f t="shared" si="36"/>
        <v/>
      </c>
      <c r="J105" s="1324" t="str">
        <f t="shared" si="37"/>
        <v/>
      </c>
      <c r="K105" s="1324" t="str">
        <f t="shared" si="38"/>
        <v/>
      </c>
      <c r="L105" s="1324" t="str">
        <f t="shared" si="39"/>
        <v/>
      </c>
      <c r="M105" s="1324" t="str">
        <f t="shared" si="40"/>
        <v/>
      </c>
      <c r="N105" s="1324" t="str">
        <f t="shared" si="41"/>
        <v/>
      </c>
      <c r="O105" s="1324" t="str">
        <f t="shared" si="42"/>
        <v/>
      </c>
      <c r="P105" s="1325" t="str">
        <f t="shared" si="43"/>
        <v/>
      </c>
      <c r="Q105" s="974">
        <f t="shared" si="45"/>
        <v>0</v>
      </c>
      <c r="S105" s="1455"/>
      <c r="T105" s="1455" t="s">
        <v>385</v>
      </c>
      <c r="U105" s="1455"/>
      <c r="V105" s="1455"/>
      <c r="W105" s="1455"/>
      <c r="X105" s="1455"/>
      <c r="Y105" s="1455"/>
      <c r="Z105" s="1455"/>
      <c r="AA105" s="1455"/>
      <c r="AB105" s="1455"/>
      <c r="AC105" s="1455"/>
      <c r="AD105" s="1455"/>
      <c r="AE105" s="1455"/>
      <c r="AF105" s="1455"/>
      <c r="AG105" s="1455"/>
      <c r="AH105" s="1638"/>
      <c r="AI105" s="1638"/>
    </row>
    <row r="106" spans="2:35" s="98" customFormat="1" ht="18" customHeight="1" x14ac:dyDescent="0.25">
      <c r="B106" s="2195">
        <f t="shared" ref="B106" si="54">+B102+1</f>
        <v>26</v>
      </c>
      <c r="C106" s="1332" t="str">
        <f t="shared" si="47"/>
        <v>Electronorte S.A.</v>
      </c>
      <c r="D106" s="854" t="s">
        <v>383</v>
      </c>
      <c r="E106" s="975">
        <f t="shared" si="32"/>
        <v>0.67850100000000002</v>
      </c>
      <c r="F106" s="975">
        <f t="shared" si="33"/>
        <v>0.801759</v>
      </c>
      <c r="G106" s="975">
        <f t="shared" si="34"/>
        <v>1.1645509999999999</v>
      </c>
      <c r="H106" s="975">
        <f t="shared" si="35"/>
        <v>1.129653</v>
      </c>
      <c r="I106" s="975">
        <f t="shared" si="36"/>
        <v>1.2502360000000001</v>
      </c>
      <c r="J106" s="975">
        <f t="shared" si="37"/>
        <v>1.1672709999999999</v>
      </c>
      <c r="K106" s="975">
        <f t="shared" si="38"/>
        <v>1.4188959999999999</v>
      </c>
      <c r="L106" s="975">
        <f t="shared" si="39"/>
        <v>1.2622530000000001</v>
      </c>
      <c r="M106" s="975">
        <f t="shared" si="40"/>
        <v>1.1254140000000001</v>
      </c>
      <c r="N106" s="975">
        <f t="shared" si="41"/>
        <v>1.1366779999999999</v>
      </c>
      <c r="O106" s="975">
        <f t="shared" si="42"/>
        <v>1.1418490000000001</v>
      </c>
      <c r="P106" s="1322">
        <f t="shared" si="43"/>
        <v>1.255582</v>
      </c>
      <c r="Q106" s="976">
        <f t="shared" si="45"/>
        <v>13.532643</v>
      </c>
      <c r="S106" s="1455" t="s">
        <v>1475</v>
      </c>
      <c r="T106" s="1455" t="s">
        <v>383</v>
      </c>
      <c r="U106" s="1455">
        <v>0.67850100000000002</v>
      </c>
      <c r="V106" s="1455">
        <v>0.801759</v>
      </c>
      <c r="W106" s="1455">
        <v>1.1645509999999999</v>
      </c>
      <c r="X106" s="1455">
        <v>1.129653</v>
      </c>
      <c r="Y106" s="1455">
        <v>1.2502360000000001</v>
      </c>
      <c r="Z106" s="1455">
        <v>1.1672709999999999</v>
      </c>
      <c r="AA106" s="1455">
        <v>1.4188959999999999</v>
      </c>
      <c r="AB106" s="1455">
        <v>1.2622530000000001</v>
      </c>
      <c r="AC106" s="1455">
        <v>1.1254140000000001</v>
      </c>
      <c r="AD106" s="1455">
        <v>1.1366779999999999</v>
      </c>
      <c r="AE106" s="1455">
        <v>1.1418490000000001</v>
      </c>
      <c r="AF106" s="1455">
        <v>1.255582</v>
      </c>
      <c r="AG106" s="1455">
        <v>13.532643</v>
      </c>
      <c r="AH106" s="1638"/>
      <c r="AI106" s="1638"/>
    </row>
    <row r="107" spans="2:35" s="98" customFormat="1" ht="18" customHeight="1" x14ac:dyDescent="0.25">
      <c r="B107" s="2196"/>
      <c r="C107" s="1331"/>
      <c r="D107" s="1053" t="s">
        <v>384</v>
      </c>
      <c r="E107" s="1054">
        <f t="shared" si="32"/>
        <v>0</v>
      </c>
      <c r="F107" s="1054">
        <f t="shared" si="33"/>
        <v>0</v>
      </c>
      <c r="G107" s="1054">
        <f t="shared" si="34"/>
        <v>2.2859999999999998E-3</v>
      </c>
      <c r="H107" s="1054">
        <f t="shared" si="35"/>
        <v>0</v>
      </c>
      <c r="I107" s="1054">
        <f t="shared" si="36"/>
        <v>0</v>
      </c>
      <c r="J107" s="1054">
        <f t="shared" si="37"/>
        <v>0</v>
      </c>
      <c r="K107" s="1054">
        <f t="shared" si="38"/>
        <v>0</v>
      </c>
      <c r="L107" s="1054">
        <f t="shared" si="39"/>
        <v>8.352E-3</v>
      </c>
      <c r="M107" s="1054">
        <f t="shared" si="40"/>
        <v>5.3659999999999992E-3</v>
      </c>
      <c r="N107" s="1054">
        <f t="shared" si="41"/>
        <v>5.3659999999999992E-3</v>
      </c>
      <c r="O107" s="1054">
        <f t="shared" si="42"/>
        <v>1.539E-3</v>
      </c>
      <c r="P107" s="1054">
        <f t="shared" si="43"/>
        <v>1.941E-3</v>
      </c>
      <c r="Q107" s="1055">
        <f t="shared" si="45"/>
        <v>2.4849999999999997E-2</v>
      </c>
      <c r="R107" s="516"/>
      <c r="S107" s="1455"/>
      <c r="T107" s="1455" t="s">
        <v>384</v>
      </c>
      <c r="U107" s="1455">
        <v>0</v>
      </c>
      <c r="V107" s="1455">
        <v>0</v>
      </c>
      <c r="W107" s="1455">
        <v>2.2859999999999998E-3</v>
      </c>
      <c r="X107" s="1455">
        <v>0</v>
      </c>
      <c r="Y107" s="1455">
        <v>0</v>
      </c>
      <c r="Z107" s="1455">
        <v>0</v>
      </c>
      <c r="AA107" s="1455">
        <v>0</v>
      </c>
      <c r="AB107" s="1455">
        <v>8.352E-3</v>
      </c>
      <c r="AC107" s="1455">
        <v>5.3659999999999992E-3</v>
      </c>
      <c r="AD107" s="1455">
        <v>5.3659999999999992E-3</v>
      </c>
      <c r="AE107" s="1455">
        <v>1.539E-3</v>
      </c>
      <c r="AF107" s="1455">
        <v>1.941E-3</v>
      </c>
      <c r="AG107" s="1455">
        <v>2.4849999999999997E-2</v>
      </c>
      <c r="AH107" s="1638"/>
      <c r="AI107" s="1638"/>
    </row>
    <row r="108" spans="2:35" s="98" customFormat="1" ht="18" customHeight="1" x14ac:dyDescent="0.25">
      <c r="B108" s="2196"/>
      <c r="C108" s="1331"/>
      <c r="D108" s="1056" t="s">
        <v>283</v>
      </c>
      <c r="E108" s="1054" t="str">
        <f t="shared" si="32"/>
        <v/>
      </c>
      <c r="F108" s="1054" t="str">
        <f t="shared" si="33"/>
        <v/>
      </c>
      <c r="G108" s="1054" t="str">
        <f t="shared" si="34"/>
        <v/>
      </c>
      <c r="H108" s="1054" t="str">
        <f t="shared" si="35"/>
        <v/>
      </c>
      <c r="I108" s="1054" t="str">
        <f t="shared" si="36"/>
        <v/>
      </c>
      <c r="J108" s="1054" t="str">
        <f t="shared" si="37"/>
        <v/>
      </c>
      <c r="K108" s="1054" t="str">
        <f t="shared" si="38"/>
        <v/>
      </c>
      <c r="L108" s="1054" t="str">
        <f t="shared" si="39"/>
        <v/>
      </c>
      <c r="M108" s="1054" t="str">
        <f t="shared" si="40"/>
        <v/>
      </c>
      <c r="N108" s="1054" t="str">
        <f t="shared" si="41"/>
        <v/>
      </c>
      <c r="O108" s="1054" t="str">
        <f t="shared" si="42"/>
        <v/>
      </c>
      <c r="P108" s="1054" t="str">
        <f t="shared" si="43"/>
        <v/>
      </c>
      <c r="Q108" s="1057">
        <f t="shared" si="45"/>
        <v>0</v>
      </c>
      <c r="R108" s="516"/>
      <c r="S108" s="1455"/>
      <c r="T108" s="1455" t="s">
        <v>283</v>
      </c>
      <c r="U108" s="1455"/>
      <c r="V108" s="1455"/>
      <c r="W108" s="1455"/>
      <c r="X108" s="1455"/>
      <c r="Y108" s="1455"/>
      <c r="Z108" s="1455"/>
      <c r="AA108" s="1455"/>
      <c r="AB108" s="1455"/>
      <c r="AC108" s="1455"/>
      <c r="AD108" s="1455"/>
      <c r="AE108" s="1455"/>
      <c r="AF108" s="1455"/>
      <c r="AG108" s="1455"/>
      <c r="AH108" s="1638"/>
      <c r="AI108" s="1638"/>
    </row>
    <row r="109" spans="2:35" s="98" customFormat="1" ht="18" customHeight="1" x14ac:dyDescent="0.25">
      <c r="B109" s="2196"/>
      <c r="C109" s="1333"/>
      <c r="D109" s="1323" t="s">
        <v>385</v>
      </c>
      <c r="E109" s="1324" t="str">
        <f t="shared" si="32"/>
        <v/>
      </c>
      <c r="F109" s="1324" t="str">
        <f t="shared" si="33"/>
        <v/>
      </c>
      <c r="G109" s="1324" t="str">
        <f t="shared" si="34"/>
        <v/>
      </c>
      <c r="H109" s="1324" t="str">
        <f t="shared" si="35"/>
        <v/>
      </c>
      <c r="I109" s="1324" t="str">
        <f t="shared" si="36"/>
        <v/>
      </c>
      <c r="J109" s="1324" t="str">
        <f t="shared" si="37"/>
        <v/>
      </c>
      <c r="K109" s="1324" t="str">
        <f t="shared" si="38"/>
        <v/>
      </c>
      <c r="L109" s="1324" t="str">
        <f t="shared" si="39"/>
        <v/>
      </c>
      <c r="M109" s="1324" t="str">
        <f t="shared" si="40"/>
        <v/>
      </c>
      <c r="N109" s="1324" t="str">
        <f t="shared" si="41"/>
        <v/>
      </c>
      <c r="O109" s="1324" t="str">
        <f t="shared" si="42"/>
        <v/>
      </c>
      <c r="P109" s="1325" t="str">
        <f t="shared" si="43"/>
        <v/>
      </c>
      <c r="Q109" s="977">
        <f t="shared" si="45"/>
        <v>0</v>
      </c>
      <c r="S109" s="1455"/>
      <c r="T109" s="1455" t="s">
        <v>385</v>
      </c>
      <c r="U109" s="1455"/>
      <c r="V109" s="1455"/>
      <c r="W109" s="1455"/>
      <c r="X109" s="1455"/>
      <c r="Y109" s="1455"/>
      <c r="Z109" s="1455"/>
      <c r="AA109" s="1455"/>
      <c r="AB109" s="1455"/>
      <c r="AC109" s="1455"/>
      <c r="AD109" s="1455"/>
      <c r="AE109" s="1455"/>
      <c r="AF109" s="1455"/>
      <c r="AG109" s="1455"/>
      <c r="AH109" s="1638"/>
      <c r="AI109" s="1638"/>
    </row>
    <row r="110" spans="2:35" s="98" customFormat="1" ht="18" customHeight="1" x14ac:dyDescent="0.25">
      <c r="B110" s="2195">
        <f t="shared" ref="B110" si="55">+B106+1</f>
        <v>27</v>
      </c>
      <c r="C110" s="1332" t="str">
        <f t="shared" si="47"/>
        <v>Electroperú S. A.</v>
      </c>
      <c r="D110" s="854" t="s">
        <v>383</v>
      </c>
      <c r="E110" s="975">
        <f t="shared" si="32"/>
        <v>631.95832599999994</v>
      </c>
      <c r="F110" s="975">
        <f t="shared" si="33"/>
        <v>537.531249</v>
      </c>
      <c r="G110" s="975">
        <f t="shared" si="34"/>
        <v>578.28590000000008</v>
      </c>
      <c r="H110" s="975">
        <f t="shared" si="35"/>
        <v>566.27036999999996</v>
      </c>
      <c r="I110" s="975">
        <f t="shared" si="36"/>
        <v>610.155036</v>
      </c>
      <c r="J110" s="975">
        <f t="shared" si="37"/>
        <v>604.85600899999997</v>
      </c>
      <c r="K110" s="975">
        <f t="shared" si="38"/>
        <v>619.89949100000001</v>
      </c>
      <c r="L110" s="975">
        <f t="shared" si="39"/>
        <v>588.76578899999993</v>
      </c>
      <c r="M110" s="975">
        <f t="shared" si="40"/>
        <v>571.5606939999999</v>
      </c>
      <c r="N110" s="975">
        <f t="shared" si="41"/>
        <v>605.79122600000005</v>
      </c>
      <c r="O110" s="975">
        <f t="shared" si="42"/>
        <v>495.86344899999995</v>
      </c>
      <c r="P110" s="1322">
        <f t="shared" si="43"/>
        <v>573.34540300000003</v>
      </c>
      <c r="Q110" s="976">
        <f t="shared" si="45"/>
        <v>6984.2829420000007</v>
      </c>
      <c r="S110" s="1455" t="s">
        <v>38</v>
      </c>
      <c r="T110" s="1455" t="s">
        <v>383</v>
      </c>
      <c r="U110" s="1455">
        <v>631.95832599999994</v>
      </c>
      <c r="V110" s="1455">
        <v>537.531249</v>
      </c>
      <c r="W110" s="1455">
        <v>578.28590000000008</v>
      </c>
      <c r="X110" s="1455">
        <v>566.27036999999996</v>
      </c>
      <c r="Y110" s="1455">
        <v>610.155036</v>
      </c>
      <c r="Z110" s="1455">
        <v>604.85600899999997</v>
      </c>
      <c r="AA110" s="1455">
        <v>619.89949100000001</v>
      </c>
      <c r="AB110" s="1455">
        <v>588.76578899999993</v>
      </c>
      <c r="AC110" s="1455">
        <v>571.5606939999999</v>
      </c>
      <c r="AD110" s="1455">
        <v>605.79122600000005</v>
      </c>
      <c r="AE110" s="1455">
        <v>495.86344899999995</v>
      </c>
      <c r="AF110" s="1455">
        <v>573.34540300000003</v>
      </c>
      <c r="AG110" s="1455">
        <v>6984.2829420000007</v>
      </c>
      <c r="AH110" s="1638"/>
      <c r="AI110" s="1638"/>
    </row>
    <row r="111" spans="2:35" s="98" customFormat="1" ht="18" customHeight="1" x14ac:dyDescent="0.25">
      <c r="B111" s="2196"/>
      <c r="C111" s="1331"/>
      <c r="D111" s="1053" t="s">
        <v>384</v>
      </c>
      <c r="E111" s="1054">
        <f t="shared" si="32"/>
        <v>0</v>
      </c>
      <c r="F111" s="1054">
        <f t="shared" si="33"/>
        <v>0</v>
      </c>
      <c r="G111" s="1054">
        <f t="shared" si="34"/>
        <v>0</v>
      </c>
      <c r="H111" s="1054">
        <f t="shared" si="35"/>
        <v>0</v>
      </c>
      <c r="I111" s="1054">
        <f t="shared" si="36"/>
        <v>0</v>
      </c>
      <c r="J111" s="1054">
        <f t="shared" si="37"/>
        <v>0</v>
      </c>
      <c r="K111" s="1054">
        <f t="shared" si="38"/>
        <v>0</v>
      </c>
      <c r="L111" s="1054">
        <f t="shared" si="39"/>
        <v>0</v>
      </c>
      <c r="M111" s="1054">
        <f t="shared" si="40"/>
        <v>0</v>
      </c>
      <c r="N111" s="1054">
        <f t="shared" si="41"/>
        <v>0</v>
      </c>
      <c r="O111" s="1054">
        <f t="shared" si="42"/>
        <v>0</v>
      </c>
      <c r="P111" s="1054">
        <f t="shared" si="43"/>
        <v>0</v>
      </c>
      <c r="Q111" s="1055">
        <f t="shared" si="45"/>
        <v>0</v>
      </c>
      <c r="R111" s="516"/>
      <c r="S111" s="1455"/>
      <c r="T111" s="1455" t="s">
        <v>384</v>
      </c>
      <c r="U111" s="1455">
        <v>0</v>
      </c>
      <c r="V111" s="1455">
        <v>0</v>
      </c>
      <c r="W111" s="1455">
        <v>0</v>
      </c>
      <c r="X111" s="1455">
        <v>0</v>
      </c>
      <c r="Y111" s="1455">
        <v>0</v>
      </c>
      <c r="Z111" s="1455">
        <v>0</v>
      </c>
      <c r="AA111" s="1455">
        <v>0</v>
      </c>
      <c r="AB111" s="1455">
        <v>0</v>
      </c>
      <c r="AC111" s="1455">
        <v>0</v>
      </c>
      <c r="AD111" s="1455">
        <v>0</v>
      </c>
      <c r="AE111" s="1455">
        <v>0</v>
      </c>
      <c r="AF111" s="1455">
        <v>0</v>
      </c>
      <c r="AG111" s="1455">
        <v>0</v>
      </c>
      <c r="AH111" s="1638"/>
      <c r="AI111" s="1638"/>
    </row>
    <row r="112" spans="2:35" s="98" customFormat="1" ht="18" customHeight="1" x14ac:dyDescent="0.25">
      <c r="B112" s="2196"/>
      <c r="C112" s="1331"/>
      <c r="D112" s="1056" t="s">
        <v>283</v>
      </c>
      <c r="E112" s="1054" t="str">
        <f t="shared" si="32"/>
        <v/>
      </c>
      <c r="F112" s="1054" t="str">
        <f t="shared" si="33"/>
        <v/>
      </c>
      <c r="G112" s="1054" t="str">
        <f t="shared" si="34"/>
        <v/>
      </c>
      <c r="H112" s="1054" t="str">
        <f t="shared" si="35"/>
        <v/>
      </c>
      <c r="I112" s="1054" t="str">
        <f t="shared" si="36"/>
        <v/>
      </c>
      <c r="J112" s="1054" t="str">
        <f t="shared" si="37"/>
        <v/>
      </c>
      <c r="K112" s="1054" t="str">
        <f t="shared" si="38"/>
        <v/>
      </c>
      <c r="L112" s="1054" t="str">
        <f t="shared" si="39"/>
        <v/>
      </c>
      <c r="M112" s="1054" t="str">
        <f t="shared" si="40"/>
        <v/>
      </c>
      <c r="N112" s="1054" t="str">
        <f t="shared" si="41"/>
        <v/>
      </c>
      <c r="O112" s="1054" t="str">
        <f t="shared" si="42"/>
        <v/>
      </c>
      <c r="P112" s="1054" t="str">
        <f t="shared" si="43"/>
        <v/>
      </c>
      <c r="Q112" s="1057">
        <f t="shared" si="45"/>
        <v>0</v>
      </c>
      <c r="R112" s="516"/>
      <c r="S112" s="1455"/>
      <c r="T112" s="1455" t="s">
        <v>283</v>
      </c>
      <c r="U112" s="1455"/>
      <c r="V112" s="1455"/>
      <c r="W112" s="1455"/>
      <c r="X112" s="1455"/>
      <c r="Y112" s="1455"/>
      <c r="Z112" s="1455"/>
      <c r="AA112" s="1455"/>
      <c r="AB112" s="1455"/>
      <c r="AC112" s="1455"/>
      <c r="AD112" s="1455"/>
      <c r="AE112" s="1455"/>
      <c r="AF112" s="1455"/>
      <c r="AG112" s="1455"/>
      <c r="AH112" s="1638"/>
      <c r="AI112" s="1638"/>
    </row>
    <row r="113" spans="2:35" s="98" customFormat="1" ht="18" customHeight="1" x14ac:dyDescent="0.25">
      <c r="B113" s="2196"/>
      <c r="C113" s="1333"/>
      <c r="D113" s="1323" t="s">
        <v>385</v>
      </c>
      <c r="E113" s="1324" t="str">
        <f t="shared" si="32"/>
        <v/>
      </c>
      <c r="F113" s="1324" t="str">
        <f t="shared" si="33"/>
        <v/>
      </c>
      <c r="G113" s="1324" t="str">
        <f t="shared" si="34"/>
        <v/>
      </c>
      <c r="H113" s="1324" t="str">
        <f t="shared" si="35"/>
        <v/>
      </c>
      <c r="I113" s="1324" t="str">
        <f t="shared" si="36"/>
        <v/>
      </c>
      <c r="J113" s="1324" t="str">
        <f t="shared" si="37"/>
        <v/>
      </c>
      <c r="K113" s="1324" t="str">
        <f t="shared" si="38"/>
        <v/>
      </c>
      <c r="L113" s="1324" t="str">
        <f t="shared" si="39"/>
        <v/>
      </c>
      <c r="M113" s="1324" t="str">
        <f t="shared" si="40"/>
        <v/>
      </c>
      <c r="N113" s="1324" t="str">
        <f t="shared" si="41"/>
        <v/>
      </c>
      <c r="O113" s="1324" t="str">
        <f t="shared" si="42"/>
        <v/>
      </c>
      <c r="P113" s="1325" t="str">
        <f t="shared" si="43"/>
        <v/>
      </c>
      <c r="Q113" s="974">
        <f t="shared" si="45"/>
        <v>0</v>
      </c>
      <c r="S113" s="1455"/>
      <c r="T113" s="1455" t="s">
        <v>385</v>
      </c>
      <c r="U113" s="1455"/>
      <c r="V113" s="1455"/>
      <c r="W113" s="1455"/>
      <c r="X113" s="1455"/>
      <c r="Y113" s="1455"/>
      <c r="Z113" s="1455"/>
      <c r="AA113" s="1455"/>
      <c r="AB113" s="1455"/>
      <c r="AC113" s="1455"/>
      <c r="AD113" s="1455"/>
      <c r="AE113" s="1455"/>
      <c r="AF113" s="1455"/>
      <c r="AG113" s="1455"/>
      <c r="AH113" s="1638"/>
      <c r="AI113" s="1638"/>
    </row>
    <row r="114" spans="2:35" s="98" customFormat="1" ht="18" customHeight="1" x14ac:dyDescent="0.25">
      <c r="B114" s="2195">
        <f t="shared" ref="B114" si="56">+B110+1</f>
        <v>28</v>
      </c>
      <c r="C114" s="1332" t="str">
        <f t="shared" si="47"/>
        <v>Emp. de Generación Eléctrica de Arequipa S. A.</v>
      </c>
      <c r="D114" s="854" t="s">
        <v>383</v>
      </c>
      <c r="E114" s="975">
        <f t="shared" si="32"/>
        <v>92.836627000000007</v>
      </c>
      <c r="F114" s="975">
        <f t="shared" si="33"/>
        <v>102.44221700000001</v>
      </c>
      <c r="G114" s="975">
        <f t="shared" si="34"/>
        <v>126.77899400000001</v>
      </c>
      <c r="H114" s="975">
        <f t="shared" si="35"/>
        <v>104.87340399999999</v>
      </c>
      <c r="I114" s="975">
        <f t="shared" si="36"/>
        <v>73.278573999999992</v>
      </c>
      <c r="J114" s="975">
        <f t="shared" si="37"/>
        <v>70.157802000000004</v>
      </c>
      <c r="K114" s="975">
        <f t="shared" si="38"/>
        <v>72.196915000000004</v>
      </c>
      <c r="L114" s="975">
        <f t="shared" si="39"/>
        <v>72.095727000000011</v>
      </c>
      <c r="M114" s="975">
        <f t="shared" si="40"/>
        <v>73.550314</v>
      </c>
      <c r="N114" s="975">
        <f t="shared" si="41"/>
        <v>78.22938400000001</v>
      </c>
      <c r="O114" s="975">
        <f t="shared" si="42"/>
        <v>74.624330000000015</v>
      </c>
      <c r="P114" s="1322">
        <f t="shared" si="43"/>
        <v>82.658822000000001</v>
      </c>
      <c r="Q114" s="976">
        <f t="shared" si="45"/>
        <v>1023.7231099999999</v>
      </c>
      <c r="S114" s="1455" t="s">
        <v>40</v>
      </c>
      <c r="T114" s="1455" t="s">
        <v>383</v>
      </c>
      <c r="U114" s="1455">
        <v>92.836627000000007</v>
      </c>
      <c r="V114" s="1455">
        <v>102.44221700000001</v>
      </c>
      <c r="W114" s="1455">
        <v>126.77899400000001</v>
      </c>
      <c r="X114" s="1455">
        <v>104.87340399999999</v>
      </c>
      <c r="Y114" s="1455">
        <v>73.278573999999992</v>
      </c>
      <c r="Z114" s="1455">
        <v>70.157802000000004</v>
      </c>
      <c r="AA114" s="1455">
        <v>72.196915000000004</v>
      </c>
      <c r="AB114" s="1455">
        <v>72.095727000000011</v>
      </c>
      <c r="AC114" s="1455">
        <v>73.550314</v>
      </c>
      <c r="AD114" s="1455">
        <v>78.22938400000001</v>
      </c>
      <c r="AE114" s="1455">
        <v>74.624330000000015</v>
      </c>
      <c r="AF114" s="1455">
        <v>82.658822000000001</v>
      </c>
      <c r="AG114" s="1455">
        <v>1023.7231099999999</v>
      </c>
      <c r="AH114" s="1638"/>
      <c r="AI114" s="1638"/>
    </row>
    <row r="115" spans="2:35" s="98" customFormat="1" ht="18" customHeight="1" x14ac:dyDescent="0.25">
      <c r="B115" s="2196"/>
      <c r="C115" s="1331"/>
      <c r="D115" s="1053" t="s">
        <v>384</v>
      </c>
      <c r="E115" s="1054">
        <f t="shared" si="32"/>
        <v>2.1151E-2</v>
      </c>
      <c r="F115" s="1054">
        <f t="shared" si="33"/>
        <v>4.1880000000000001E-2</v>
      </c>
      <c r="G115" s="1054">
        <f t="shared" si="34"/>
        <v>9.3800000000000003E-4</v>
      </c>
      <c r="H115" s="1054">
        <f t="shared" si="35"/>
        <v>1.8140000000000001E-3</v>
      </c>
      <c r="I115" s="1054">
        <f t="shared" si="36"/>
        <v>3.4149999999999996E-3</v>
      </c>
      <c r="J115" s="1054">
        <f t="shared" si="37"/>
        <v>1.6669999999999999E-3</v>
      </c>
      <c r="K115" s="1054">
        <f t="shared" si="38"/>
        <v>3.5560000000000001E-3</v>
      </c>
      <c r="L115" s="1054">
        <f t="shared" si="39"/>
        <v>1.7449999999999998E-3</v>
      </c>
      <c r="M115" s="1054">
        <f t="shared" si="40"/>
        <v>2.3778000000000001E-2</v>
      </c>
      <c r="N115" s="1054">
        <f t="shared" si="41"/>
        <v>5.0987999999999999E-2</v>
      </c>
      <c r="O115" s="1054">
        <f t="shared" si="42"/>
        <v>5.0403999999999997E-2</v>
      </c>
      <c r="P115" s="1054">
        <f t="shared" si="43"/>
        <v>2.8137000000000002E-2</v>
      </c>
      <c r="Q115" s="1055">
        <f t="shared" si="45"/>
        <v>0.22947300000000001</v>
      </c>
      <c r="R115" s="516"/>
      <c r="S115" s="1455"/>
      <c r="T115" s="1455" t="s">
        <v>384</v>
      </c>
      <c r="U115" s="1455">
        <v>2.1151E-2</v>
      </c>
      <c r="V115" s="1455">
        <v>4.1880000000000001E-2</v>
      </c>
      <c r="W115" s="1455">
        <v>9.3800000000000003E-4</v>
      </c>
      <c r="X115" s="1455">
        <v>1.8140000000000001E-3</v>
      </c>
      <c r="Y115" s="1455">
        <v>3.4149999999999996E-3</v>
      </c>
      <c r="Z115" s="1455">
        <v>1.6669999999999999E-3</v>
      </c>
      <c r="AA115" s="1455">
        <v>3.5560000000000001E-3</v>
      </c>
      <c r="AB115" s="1455">
        <v>1.7449999999999998E-3</v>
      </c>
      <c r="AC115" s="1455">
        <v>2.3778000000000001E-2</v>
      </c>
      <c r="AD115" s="1455">
        <v>5.0987999999999999E-2</v>
      </c>
      <c r="AE115" s="1455">
        <v>5.0403999999999997E-2</v>
      </c>
      <c r="AF115" s="1455">
        <v>2.8137000000000002E-2</v>
      </c>
      <c r="AG115" s="1455">
        <v>0.22947300000000001</v>
      </c>
      <c r="AH115" s="1638"/>
      <c r="AI115" s="1638"/>
    </row>
    <row r="116" spans="2:35" s="98" customFormat="1" ht="18" customHeight="1" x14ac:dyDescent="0.25">
      <c r="B116" s="2196"/>
      <c r="C116" s="1331"/>
      <c r="D116" s="1056" t="s">
        <v>283</v>
      </c>
      <c r="E116" s="1054" t="str">
        <f t="shared" si="32"/>
        <v/>
      </c>
      <c r="F116" s="1054" t="str">
        <f t="shared" si="33"/>
        <v/>
      </c>
      <c r="G116" s="1054" t="str">
        <f t="shared" si="34"/>
        <v/>
      </c>
      <c r="H116" s="1054" t="str">
        <f t="shared" si="35"/>
        <v/>
      </c>
      <c r="I116" s="1054" t="str">
        <f t="shared" si="36"/>
        <v/>
      </c>
      <c r="J116" s="1054" t="str">
        <f t="shared" si="37"/>
        <v/>
      </c>
      <c r="K116" s="1054" t="str">
        <f t="shared" si="38"/>
        <v/>
      </c>
      <c r="L116" s="1054" t="str">
        <f t="shared" si="39"/>
        <v/>
      </c>
      <c r="M116" s="1054" t="str">
        <f t="shared" si="40"/>
        <v/>
      </c>
      <c r="N116" s="1054" t="str">
        <f t="shared" si="41"/>
        <v/>
      </c>
      <c r="O116" s="1054" t="str">
        <f t="shared" si="42"/>
        <v/>
      </c>
      <c r="P116" s="1054" t="str">
        <f t="shared" si="43"/>
        <v/>
      </c>
      <c r="Q116" s="1057">
        <f t="shared" si="45"/>
        <v>0</v>
      </c>
      <c r="R116" s="516"/>
      <c r="S116" s="1455"/>
      <c r="T116" s="1455" t="s">
        <v>283</v>
      </c>
      <c r="U116" s="1455"/>
      <c r="V116" s="1455"/>
      <c r="W116" s="1455"/>
      <c r="X116" s="1455"/>
      <c r="Y116" s="1455"/>
      <c r="Z116" s="1455"/>
      <c r="AA116" s="1455"/>
      <c r="AB116" s="1455"/>
      <c r="AC116" s="1455"/>
      <c r="AD116" s="1455"/>
      <c r="AE116" s="1455"/>
      <c r="AF116" s="1455"/>
      <c r="AG116" s="1455"/>
      <c r="AH116" s="1638"/>
      <c r="AI116" s="1638"/>
    </row>
    <row r="117" spans="2:35" s="98" customFormat="1" ht="18" customHeight="1" x14ac:dyDescent="0.25">
      <c r="B117" s="2196"/>
      <c r="C117" s="1333"/>
      <c r="D117" s="1323" t="s">
        <v>385</v>
      </c>
      <c r="E117" s="1324" t="str">
        <f t="shared" si="32"/>
        <v/>
      </c>
      <c r="F117" s="1324" t="str">
        <f t="shared" si="33"/>
        <v/>
      </c>
      <c r="G117" s="1324" t="str">
        <f t="shared" si="34"/>
        <v/>
      </c>
      <c r="H117" s="1324" t="str">
        <f t="shared" si="35"/>
        <v/>
      </c>
      <c r="I117" s="1324" t="str">
        <f t="shared" si="36"/>
        <v/>
      </c>
      <c r="J117" s="1324" t="str">
        <f t="shared" si="37"/>
        <v/>
      </c>
      <c r="K117" s="1324" t="str">
        <f t="shared" si="38"/>
        <v/>
      </c>
      <c r="L117" s="1324" t="str">
        <f t="shared" si="39"/>
        <v/>
      </c>
      <c r="M117" s="1324" t="str">
        <f t="shared" si="40"/>
        <v/>
      </c>
      <c r="N117" s="1324" t="str">
        <f t="shared" si="41"/>
        <v/>
      </c>
      <c r="O117" s="1324" t="str">
        <f t="shared" si="42"/>
        <v/>
      </c>
      <c r="P117" s="1325" t="str">
        <f t="shared" si="43"/>
        <v/>
      </c>
      <c r="Q117" s="974">
        <f t="shared" si="45"/>
        <v>0</v>
      </c>
      <c r="S117" s="1455"/>
      <c r="T117" s="1455" t="s">
        <v>385</v>
      </c>
      <c r="U117" s="1455"/>
      <c r="V117" s="1455"/>
      <c r="W117" s="1455"/>
      <c r="X117" s="1455"/>
      <c r="Y117" s="1455"/>
      <c r="Z117" s="1455"/>
      <c r="AA117" s="1455"/>
      <c r="AB117" s="1455"/>
      <c r="AC117" s="1455"/>
      <c r="AD117" s="1455"/>
      <c r="AE117" s="1455"/>
      <c r="AF117" s="1455"/>
      <c r="AG117" s="1455"/>
      <c r="AH117" s="1638"/>
      <c r="AI117" s="1638"/>
    </row>
    <row r="118" spans="2:35" s="98" customFormat="1" ht="18" customHeight="1" x14ac:dyDescent="0.25">
      <c r="B118" s="2195">
        <f t="shared" ref="B118" si="57">+B114+1</f>
        <v>29</v>
      </c>
      <c r="C118" s="1332" t="str">
        <f t="shared" si="47"/>
        <v>Emp. de Generación Eléctrica del Sur S. A.</v>
      </c>
      <c r="D118" s="854" t="s">
        <v>383</v>
      </c>
      <c r="E118" s="975">
        <f t="shared" si="32"/>
        <v>8.8830799999999996</v>
      </c>
      <c r="F118" s="975">
        <f t="shared" si="33"/>
        <v>8.3545199999999991</v>
      </c>
      <c r="G118" s="975">
        <f t="shared" si="34"/>
        <v>8.9647190000000005</v>
      </c>
      <c r="H118" s="975">
        <f t="shared" si="35"/>
        <v>8.8934390000000008</v>
      </c>
      <c r="I118" s="975">
        <f t="shared" si="36"/>
        <v>9.6233590000000007</v>
      </c>
      <c r="J118" s="975">
        <f t="shared" si="37"/>
        <v>9.5712250000000001</v>
      </c>
      <c r="K118" s="975">
        <f t="shared" si="38"/>
        <v>9.777158</v>
      </c>
      <c r="L118" s="975">
        <f t="shared" si="39"/>
        <v>9.5405530000000009</v>
      </c>
      <c r="M118" s="975">
        <f t="shared" si="40"/>
        <v>8.1437160000000013</v>
      </c>
      <c r="N118" s="975">
        <f t="shared" si="41"/>
        <v>9.3453720000000011</v>
      </c>
      <c r="O118" s="975">
        <f t="shared" si="42"/>
        <v>8.9517100000000003</v>
      </c>
      <c r="P118" s="1322">
        <f t="shared" si="43"/>
        <v>7.8870740000000001</v>
      </c>
      <c r="Q118" s="976">
        <f t="shared" si="45"/>
        <v>107.935925</v>
      </c>
      <c r="S118" s="1455" t="s">
        <v>42</v>
      </c>
      <c r="T118" s="1455" t="s">
        <v>383</v>
      </c>
      <c r="U118" s="1455">
        <v>8.8830799999999996</v>
      </c>
      <c r="V118" s="1455">
        <v>8.3545199999999991</v>
      </c>
      <c r="W118" s="1455">
        <v>8.9647190000000005</v>
      </c>
      <c r="X118" s="1455">
        <v>8.8934390000000008</v>
      </c>
      <c r="Y118" s="1455">
        <v>9.6233590000000007</v>
      </c>
      <c r="Z118" s="1455">
        <v>9.5712250000000001</v>
      </c>
      <c r="AA118" s="1455">
        <v>9.777158</v>
      </c>
      <c r="AB118" s="1455">
        <v>9.5405530000000009</v>
      </c>
      <c r="AC118" s="1455">
        <v>8.1437160000000013</v>
      </c>
      <c r="AD118" s="1455">
        <v>9.3453720000000011</v>
      </c>
      <c r="AE118" s="1455">
        <v>8.9517100000000003</v>
      </c>
      <c r="AF118" s="1455">
        <v>7.8870740000000001</v>
      </c>
      <c r="AG118" s="1455">
        <v>107.935925</v>
      </c>
      <c r="AH118" s="1638"/>
      <c r="AI118" s="1638"/>
    </row>
    <row r="119" spans="2:35" s="98" customFormat="1" ht="18" customHeight="1" x14ac:dyDescent="0.25">
      <c r="B119" s="2196"/>
      <c r="C119" s="1331"/>
      <c r="D119" s="1053" t="s">
        <v>384</v>
      </c>
      <c r="E119" s="1054">
        <f t="shared" si="32"/>
        <v>3.3640669999999999</v>
      </c>
      <c r="F119" s="1054">
        <f t="shared" si="33"/>
        <v>3.9044270000000001</v>
      </c>
      <c r="G119" s="1054">
        <f t="shared" si="34"/>
        <v>1.4718640000000001</v>
      </c>
      <c r="H119" s="1054">
        <f t="shared" si="35"/>
        <v>9.3439999999999999E-3</v>
      </c>
      <c r="I119" s="1054">
        <f t="shared" si="36"/>
        <v>0</v>
      </c>
      <c r="J119" s="1054">
        <f t="shared" si="37"/>
        <v>4.5156999999999996E-2</v>
      </c>
      <c r="K119" s="1054">
        <f t="shared" si="38"/>
        <v>0</v>
      </c>
      <c r="L119" s="1054">
        <f t="shared" si="39"/>
        <v>0</v>
      </c>
      <c r="M119" s="1054">
        <f t="shared" si="40"/>
        <v>0.94843500000000003</v>
      </c>
      <c r="N119" s="1054">
        <f t="shared" si="41"/>
        <v>2.4710529999999999</v>
      </c>
      <c r="O119" s="1054">
        <f t="shared" si="42"/>
        <v>10.926113999999998</v>
      </c>
      <c r="P119" s="1054">
        <f t="shared" si="43"/>
        <v>2.018389</v>
      </c>
      <c r="Q119" s="1055">
        <f t="shared" si="45"/>
        <v>25.158849999999997</v>
      </c>
      <c r="R119" s="516"/>
      <c r="S119" s="1455"/>
      <c r="T119" s="1455" t="s">
        <v>384</v>
      </c>
      <c r="U119" s="1455">
        <v>3.3640669999999999</v>
      </c>
      <c r="V119" s="1455">
        <v>3.9044270000000001</v>
      </c>
      <c r="W119" s="1455">
        <v>1.4718640000000001</v>
      </c>
      <c r="X119" s="1455">
        <v>9.3439999999999999E-3</v>
      </c>
      <c r="Y119" s="1455">
        <v>0</v>
      </c>
      <c r="Z119" s="1455">
        <v>4.5156999999999996E-2</v>
      </c>
      <c r="AA119" s="1455">
        <v>0</v>
      </c>
      <c r="AB119" s="1455">
        <v>0</v>
      </c>
      <c r="AC119" s="1455">
        <v>0.94843500000000003</v>
      </c>
      <c r="AD119" s="1455">
        <v>2.4710529999999999</v>
      </c>
      <c r="AE119" s="1455">
        <v>10.926113999999998</v>
      </c>
      <c r="AF119" s="1455">
        <v>2.018389</v>
      </c>
      <c r="AG119" s="1455">
        <v>25.158849999999997</v>
      </c>
      <c r="AH119" s="1638"/>
      <c r="AI119" s="1638"/>
    </row>
    <row r="120" spans="2:35" s="98" customFormat="1" ht="18" customHeight="1" x14ac:dyDescent="0.25">
      <c r="B120" s="2196"/>
      <c r="C120" s="1331"/>
      <c r="D120" s="1056" t="s">
        <v>283</v>
      </c>
      <c r="E120" s="1054" t="str">
        <f t="shared" si="32"/>
        <v/>
      </c>
      <c r="F120" s="1054" t="str">
        <f t="shared" si="33"/>
        <v/>
      </c>
      <c r="G120" s="1054" t="str">
        <f t="shared" si="34"/>
        <v/>
      </c>
      <c r="H120" s="1054" t="str">
        <f t="shared" si="35"/>
        <v/>
      </c>
      <c r="I120" s="1054" t="str">
        <f t="shared" si="36"/>
        <v/>
      </c>
      <c r="J120" s="1054" t="str">
        <f t="shared" si="37"/>
        <v/>
      </c>
      <c r="K120" s="1054" t="str">
        <f t="shared" si="38"/>
        <v/>
      </c>
      <c r="L120" s="1054" t="str">
        <f t="shared" si="39"/>
        <v/>
      </c>
      <c r="M120" s="1054" t="str">
        <f t="shared" si="40"/>
        <v/>
      </c>
      <c r="N120" s="1054" t="str">
        <f t="shared" si="41"/>
        <v/>
      </c>
      <c r="O120" s="1054" t="str">
        <f t="shared" si="42"/>
        <v/>
      </c>
      <c r="P120" s="1054" t="str">
        <f t="shared" si="43"/>
        <v/>
      </c>
      <c r="Q120" s="1057">
        <f t="shared" si="45"/>
        <v>0</v>
      </c>
      <c r="R120" s="516"/>
      <c r="S120" s="1455"/>
      <c r="T120" s="1455" t="s">
        <v>283</v>
      </c>
      <c r="U120" s="1455"/>
      <c r="V120" s="1455"/>
      <c r="W120" s="1455"/>
      <c r="X120" s="1455"/>
      <c r="Y120" s="1455"/>
      <c r="Z120" s="1455"/>
      <c r="AA120" s="1455"/>
      <c r="AB120" s="1455"/>
      <c r="AC120" s="1455"/>
      <c r="AD120" s="1455"/>
      <c r="AE120" s="1455"/>
      <c r="AF120" s="1455"/>
      <c r="AG120" s="1455"/>
      <c r="AH120" s="1638"/>
      <c r="AI120" s="1638"/>
    </row>
    <row r="121" spans="2:35" s="98" customFormat="1" ht="18" customHeight="1" x14ac:dyDescent="0.25">
      <c r="B121" s="2196"/>
      <c r="C121" s="1333"/>
      <c r="D121" s="1323" t="s">
        <v>385</v>
      </c>
      <c r="E121" s="1324" t="str">
        <f t="shared" si="32"/>
        <v/>
      </c>
      <c r="F121" s="1324" t="str">
        <f t="shared" si="33"/>
        <v/>
      </c>
      <c r="G121" s="1324" t="str">
        <f t="shared" si="34"/>
        <v/>
      </c>
      <c r="H121" s="1324" t="str">
        <f t="shared" si="35"/>
        <v/>
      </c>
      <c r="I121" s="1324" t="str">
        <f t="shared" si="36"/>
        <v/>
      </c>
      <c r="J121" s="1324" t="str">
        <f t="shared" si="37"/>
        <v/>
      </c>
      <c r="K121" s="1324" t="str">
        <f t="shared" si="38"/>
        <v/>
      </c>
      <c r="L121" s="1324" t="str">
        <f t="shared" si="39"/>
        <v/>
      </c>
      <c r="M121" s="1324" t="str">
        <f t="shared" si="40"/>
        <v/>
      </c>
      <c r="N121" s="1324" t="str">
        <f t="shared" si="41"/>
        <v/>
      </c>
      <c r="O121" s="1324" t="str">
        <f t="shared" si="42"/>
        <v/>
      </c>
      <c r="P121" s="1325" t="str">
        <f t="shared" si="43"/>
        <v/>
      </c>
      <c r="Q121" s="974">
        <f t="shared" si="45"/>
        <v>0</v>
      </c>
      <c r="S121" s="1455"/>
      <c r="T121" s="1455" t="s">
        <v>385</v>
      </c>
      <c r="U121" s="1455"/>
      <c r="V121" s="1455"/>
      <c r="W121" s="1455"/>
      <c r="X121" s="1455"/>
      <c r="Y121" s="1455"/>
      <c r="Z121" s="1455"/>
      <c r="AA121" s="1455"/>
      <c r="AB121" s="1455"/>
      <c r="AC121" s="1455"/>
      <c r="AD121" s="1455"/>
      <c r="AE121" s="1455"/>
      <c r="AF121" s="1455"/>
      <c r="AG121" s="1455"/>
      <c r="AH121" s="1638"/>
      <c r="AI121" s="1638"/>
    </row>
    <row r="122" spans="2:35" s="98" customFormat="1" ht="18" customHeight="1" x14ac:dyDescent="0.25">
      <c r="B122" s="2195">
        <f t="shared" ref="B122" si="58">+B118+1</f>
        <v>30</v>
      </c>
      <c r="C122" s="2238" t="str">
        <f t="shared" si="47"/>
        <v>Emp. Gen y Comercializadora de Serv Pub de Elec. Pangoa</v>
      </c>
      <c r="D122" s="854" t="s">
        <v>383</v>
      </c>
      <c r="E122" s="975">
        <f t="shared" si="32"/>
        <v>0.27117000000000002</v>
      </c>
      <c r="F122" s="975">
        <f t="shared" si="33"/>
        <v>0.24393300000000001</v>
      </c>
      <c r="G122" s="975">
        <f t="shared" si="34"/>
        <v>0.24538199999999999</v>
      </c>
      <c r="H122" s="975">
        <f t="shared" si="35"/>
        <v>0.23141099999999998</v>
      </c>
      <c r="I122" s="975">
        <f t="shared" si="36"/>
        <v>0.24351</v>
      </c>
      <c r="J122" s="975">
        <f t="shared" si="37"/>
        <v>0.22516800000000001</v>
      </c>
      <c r="K122" s="975">
        <f t="shared" si="38"/>
        <v>0.195408</v>
      </c>
      <c r="L122" s="975">
        <f t="shared" si="39"/>
        <v>0.18041400000000002</v>
      </c>
      <c r="M122" s="975">
        <f t="shared" si="40"/>
        <v>0.17464199999999999</v>
      </c>
      <c r="N122" s="975">
        <f t="shared" si="41"/>
        <v>0.17735699999999999</v>
      </c>
      <c r="O122" s="975">
        <f t="shared" si="42"/>
        <v>0.16802400000000001</v>
      </c>
      <c r="P122" s="1322">
        <f t="shared" si="43"/>
        <v>0.20719200000000002</v>
      </c>
      <c r="Q122" s="976">
        <f t="shared" si="45"/>
        <v>2.5636110000000008</v>
      </c>
      <c r="S122" s="1455" t="s">
        <v>1313</v>
      </c>
      <c r="T122" s="1455" t="s">
        <v>383</v>
      </c>
      <c r="U122" s="1455">
        <v>0.27117000000000002</v>
      </c>
      <c r="V122" s="1455">
        <v>0.24393300000000001</v>
      </c>
      <c r="W122" s="1455">
        <v>0.24538199999999999</v>
      </c>
      <c r="X122" s="1455">
        <v>0.23141099999999998</v>
      </c>
      <c r="Y122" s="1455">
        <v>0.24351</v>
      </c>
      <c r="Z122" s="1455">
        <v>0.22516800000000001</v>
      </c>
      <c r="AA122" s="1455">
        <v>0.195408</v>
      </c>
      <c r="AB122" s="1455">
        <v>0.18041400000000002</v>
      </c>
      <c r="AC122" s="1455">
        <v>0.17464199999999999</v>
      </c>
      <c r="AD122" s="1455">
        <v>0.17735699999999999</v>
      </c>
      <c r="AE122" s="1455">
        <v>0.16802400000000001</v>
      </c>
      <c r="AF122" s="1455">
        <v>0.20719200000000002</v>
      </c>
      <c r="AG122" s="1455">
        <v>2.5636110000000008</v>
      </c>
      <c r="AH122" s="1638"/>
      <c r="AI122" s="1638"/>
    </row>
    <row r="123" spans="2:35" s="98" customFormat="1" ht="18" customHeight="1" x14ac:dyDescent="0.25">
      <c r="B123" s="2196"/>
      <c r="C123" s="2239"/>
      <c r="D123" s="1053" t="s">
        <v>384</v>
      </c>
      <c r="E123" s="1054" t="str">
        <f t="shared" si="32"/>
        <v/>
      </c>
      <c r="F123" s="1054" t="str">
        <f t="shared" si="33"/>
        <v/>
      </c>
      <c r="G123" s="1054" t="str">
        <f t="shared" si="34"/>
        <v/>
      </c>
      <c r="H123" s="1054" t="str">
        <f t="shared" si="35"/>
        <v/>
      </c>
      <c r="I123" s="1054" t="str">
        <f t="shared" si="36"/>
        <v/>
      </c>
      <c r="J123" s="1054" t="str">
        <f t="shared" si="37"/>
        <v/>
      </c>
      <c r="K123" s="1054" t="str">
        <f t="shared" si="38"/>
        <v/>
      </c>
      <c r="L123" s="1054" t="str">
        <f t="shared" si="39"/>
        <v/>
      </c>
      <c r="M123" s="1054" t="str">
        <f t="shared" si="40"/>
        <v/>
      </c>
      <c r="N123" s="1054" t="str">
        <f t="shared" si="41"/>
        <v/>
      </c>
      <c r="O123" s="1054" t="str">
        <f t="shared" si="42"/>
        <v/>
      </c>
      <c r="P123" s="1054" t="str">
        <f t="shared" si="43"/>
        <v/>
      </c>
      <c r="Q123" s="1055">
        <f t="shared" si="45"/>
        <v>0</v>
      </c>
      <c r="R123" s="516"/>
      <c r="S123" s="1455"/>
      <c r="T123" s="1455" t="s">
        <v>384</v>
      </c>
      <c r="U123" s="1455"/>
      <c r="V123" s="1455"/>
      <c r="W123" s="1455"/>
      <c r="X123" s="1455"/>
      <c r="Y123" s="1455"/>
      <c r="Z123" s="1455"/>
      <c r="AA123" s="1455"/>
      <c r="AB123" s="1455"/>
      <c r="AC123" s="1455"/>
      <c r="AD123" s="1455"/>
      <c r="AE123" s="1455"/>
      <c r="AF123" s="1455"/>
      <c r="AG123" s="1455"/>
      <c r="AH123" s="1638"/>
      <c r="AI123" s="1638"/>
    </row>
    <row r="124" spans="2:35" s="98" customFormat="1" ht="18" customHeight="1" x14ac:dyDescent="0.25">
      <c r="B124" s="2196"/>
      <c r="C124" s="1331"/>
      <c r="D124" s="1056" t="s">
        <v>283</v>
      </c>
      <c r="E124" s="1054" t="str">
        <f t="shared" si="32"/>
        <v/>
      </c>
      <c r="F124" s="1054" t="str">
        <f t="shared" si="33"/>
        <v/>
      </c>
      <c r="G124" s="1054" t="str">
        <f t="shared" si="34"/>
        <v/>
      </c>
      <c r="H124" s="1054" t="str">
        <f t="shared" si="35"/>
        <v/>
      </c>
      <c r="I124" s="1054" t="str">
        <f t="shared" si="36"/>
        <v/>
      </c>
      <c r="J124" s="1054" t="str">
        <f t="shared" si="37"/>
        <v/>
      </c>
      <c r="K124" s="1054" t="str">
        <f t="shared" si="38"/>
        <v/>
      </c>
      <c r="L124" s="1054" t="str">
        <f t="shared" si="39"/>
        <v/>
      </c>
      <c r="M124" s="1054" t="str">
        <f t="shared" si="40"/>
        <v/>
      </c>
      <c r="N124" s="1054" t="str">
        <f t="shared" si="41"/>
        <v/>
      </c>
      <c r="O124" s="1054" t="str">
        <f t="shared" si="42"/>
        <v/>
      </c>
      <c r="P124" s="1054" t="str">
        <f t="shared" si="43"/>
        <v/>
      </c>
      <c r="Q124" s="1057">
        <f t="shared" si="45"/>
        <v>0</v>
      </c>
      <c r="R124" s="516"/>
      <c r="S124" s="1455"/>
      <c r="T124" s="1455" t="s">
        <v>283</v>
      </c>
      <c r="U124" s="1455"/>
      <c r="V124" s="1455"/>
      <c r="W124" s="1455"/>
      <c r="X124" s="1455"/>
      <c r="Y124" s="1455"/>
      <c r="Z124" s="1455"/>
      <c r="AA124" s="1455"/>
      <c r="AB124" s="1455"/>
      <c r="AC124" s="1455"/>
      <c r="AD124" s="1455"/>
      <c r="AE124" s="1455"/>
      <c r="AF124" s="1455"/>
      <c r="AG124" s="1455"/>
      <c r="AH124" s="1638"/>
      <c r="AI124" s="1638"/>
    </row>
    <row r="125" spans="2:35" s="98" customFormat="1" ht="18" customHeight="1" x14ac:dyDescent="0.25">
      <c r="B125" s="2196"/>
      <c r="C125" s="1333"/>
      <c r="D125" s="1323" t="s">
        <v>385</v>
      </c>
      <c r="E125" s="1324" t="str">
        <f t="shared" si="32"/>
        <v/>
      </c>
      <c r="F125" s="1324" t="str">
        <f t="shared" si="33"/>
        <v/>
      </c>
      <c r="G125" s="1324" t="str">
        <f t="shared" si="34"/>
        <v/>
      </c>
      <c r="H125" s="1324" t="str">
        <f t="shared" si="35"/>
        <v/>
      </c>
      <c r="I125" s="1324" t="str">
        <f t="shared" si="36"/>
        <v/>
      </c>
      <c r="J125" s="1324" t="str">
        <f t="shared" si="37"/>
        <v/>
      </c>
      <c r="K125" s="1324" t="str">
        <f t="shared" si="38"/>
        <v/>
      </c>
      <c r="L125" s="1324" t="str">
        <f t="shared" si="39"/>
        <v/>
      </c>
      <c r="M125" s="1324" t="str">
        <f t="shared" si="40"/>
        <v/>
      </c>
      <c r="N125" s="1324" t="str">
        <f t="shared" si="41"/>
        <v/>
      </c>
      <c r="O125" s="1324" t="str">
        <f t="shared" si="42"/>
        <v/>
      </c>
      <c r="P125" s="1325" t="str">
        <f t="shared" si="43"/>
        <v/>
      </c>
      <c r="Q125" s="977">
        <f t="shared" si="45"/>
        <v>0</v>
      </c>
      <c r="S125" s="1455"/>
      <c r="T125" s="1455" t="s">
        <v>385</v>
      </c>
      <c r="U125" s="1455"/>
      <c r="V125" s="1455"/>
      <c r="W125" s="1455"/>
      <c r="X125" s="1455"/>
      <c r="Y125" s="1455"/>
      <c r="Z125" s="1455"/>
      <c r="AA125" s="1455"/>
      <c r="AB125" s="1455"/>
      <c r="AC125" s="1455"/>
      <c r="AD125" s="1455"/>
      <c r="AE125" s="1455"/>
      <c r="AF125" s="1455"/>
      <c r="AG125" s="1455"/>
      <c r="AH125" s="1638"/>
      <c r="AI125" s="1638"/>
    </row>
    <row r="126" spans="2:35" s="98" customFormat="1" ht="18" customHeight="1" x14ac:dyDescent="0.25">
      <c r="B126" s="2195">
        <f t="shared" ref="B126" si="59">+B122+1</f>
        <v>31</v>
      </c>
      <c r="C126" s="1332" t="str">
        <f t="shared" si="47"/>
        <v>Empresa de Generación Eléctrica Canchayllo S.A.C.</v>
      </c>
      <c r="D126" s="854" t="s">
        <v>383</v>
      </c>
      <c r="E126" s="975">
        <f t="shared" si="32"/>
        <v>2.409233</v>
      </c>
      <c r="F126" s="975">
        <f t="shared" si="33"/>
        <v>3.4594749999999999</v>
      </c>
      <c r="G126" s="975">
        <f t="shared" si="34"/>
        <v>3.5931090000000001</v>
      </c>
      <c r="H126" s="975">
        <f t="shared" si="35"/>
        <v>2.999717</v>
      </c>
      <c r="I126" s="975">
        <f t="shared" si="36"/>
        <v>3.3361540000000001</v>
      </c>
      <c r="J126" s="975">
        <f t="shared" si="37"/>
        <v>2.126404</v>
      </c>
      <c r="K126" s="975">
        <f t="shared" si="38"/>
        <v>1.416628</v>
      </c>
      <c r="L126" s="975">
        <f t="shared" si="39"/>
        <v>3.578668</v>
      </c>
      <c r="M126" s="975">
        <f t="shared" si="40"/>
        <v>3.4181210000000002</v>
      </c>
      <c r="N126" s="975">
        <f t="shared" si="41"/>
        <v>3.6143529999999999</v>
      </c>
      <c r="O126" s="975">
        <f t="shared" si="42"/>
        <v>2.2056390000000001</v>
      </c>
      <c r="P126" s="1322">
        <f t="shared" si="43"/>
        <v>1.728637</v>
      </c>
      <c r="Q126" s="976">
        <f t="shared" si="45"/>
        <v>33.886138000000003</v>
      </c>
      <c r="S126" s="1455" t="s">
        <v>46</v>
      </c>
      <c r="T126" s="1455" t="s">
        <v>383</v>
      </c>
      <c r="U126" s="1455">
        <v>2.409233</v>
      </c>
      <c r="V126" s="1455">
        <v>3.4594749999999999</v>
      </c>
      <c r="W126" s="1455">
        <v>3.5931090000000001</v>
      </c>
      <c r="X126" s="1455">
        <v>2.999717</v>
      </c>
      <c r="Y126" s="1455">
        <v>3.3361540000000001</v>
      </c>
      <c r="Z126" s="1455">
        <v>2.126404</v>
      </c>
      <c r="AA126" s="1455">
        <v>1.416628</v>
      </c>
      <c r="AB126" s="1455">
        <v>3.578668</v>
      </c>
      <c r="AC126" s="1455">
        <v>3.4181210000000002</v>
      </c>
      <c r="AD126" s="1455">
        <v>3.6143529999999999</v>
      </c>
      <c r="AE126" s="1455">
        <v>2.2056390000000001</v>
      </c>
      <c r="AF126" s="1455">
        <v>1.728637</v>
      </c>
      <c r="AG126" s="1455">
        <v>33.886138000000003</v>
      </c>
      <c r="AH126" s="1638"/>
      <c r="AI126" s="1638"/>
    </row>
    <row r="127" spans="2:35" s="98" customFormat="1" ht="18" customHeight="1" x14ac:dyDescent="0.25">
      <c r="B127" s="2196"/>
      <c r="C127" s="1331"/>
      <c r="D127" s="1053" t="s">
        <v>384</v>
      </c>
      <c r="E127" s="1054" t="str">
        <f t="shared" si="32"/>
        <v/>
      </c>
      <c r="F127" s="1054" t="str">
        <f t="shared" si="33"/>
        <v/>
      </c>
      <c r="G127" s="1054" t="str">
        <f t="shared" si="34"/>
        <v/>
      </c>
      <c r="H127" s="1054" t="str">
        <f t="shared" si="35"/>
        <v/>
      </c>
      <c r="I127" s="1054" t="str">
        <f t="shared" si="36"/>
        <v/>
      </c>
      <c r="J127" s="1054" t="str">
        <f t="shared" si="37"/>
        <v/>
      </c>
      <c r="K127" s="1054" t="str">
        <f t="shared" si="38"/>
        <v/>
      </c>
      <c r="L127" s="1054" t="str">
        <f t="shared" si="39"/>
        <v/>
      </c>
      <c r="M127" s="1054" t="str">
        <f t="shared" si="40"/>
        <v/>
      </c>
      <c r="N127" s="1054" t="str">
        <f t="shared" si="41"/>
        <v/>
      </c>
      <c r="O127" s="1054" t="str">
        <f t="shared" si="42"/>
        <v/>
      </c>
      <c r="P127" s="1054" t="str">
        <f t="shared" si="43"/>
        <v/>
      </c>
      <c r="Q127" s="1055">
        <f t="shared" si="45"/>
        <v>0</v>
      </c>
      <c r="R127" s="516"/>
      <c r="S127" s="1455"/>
      <c r="T127" s="1455" t="s">
        <v>384</v>
      </c>
      <c r="U127" s="1455"/>
      <c r="V127" s="1455"/>
      <c r="W127" s="1455"/>
      <c r="X127" s="1455"/>
      <c r="Y127" s="1455"/>
      <c r="Z127" s="1455"/>
      <c r="AA127" s="1455"/>
      <c r="AB127" s="1455"/>
      <c r="AC127" s="1455"/>
      <c r="AD127" s="1455"/>
      <c r="AE127" s="1455"/>
      <c r="AF127" s="1455"/>
      <c r="AG127" s="1455"/>
      <c r="AH127" s="1638"/>
      <c r="AI127" s="1638"/>
    </row>
    <row r="128" spans="2:35" s="98" customFormat="1" ht="18" customHeight="1" x14ac:dyDescent="0.25">
      <c r="B128" s="2196"/>
      <c r="C128" s="1331"/>
      <c r="D128" s="1056" t="s">
        <v>283</v>
      </c>
      <c r="E128" s="1054" t="str">
        <f t="shared" si="32"/>
        <v/>
      </c>
      <c r="F128" s="1054" t="str">
        <f t="shared" si="33"/>
        <v/>
      </c>
      <c r="G128" s="1054" t="str">
        <f t="shared" si="34"/>
        <v/>
      </c>
      <c r="H128" s="1054" t="str">
        <f t="shared" si="35"/>
        <v/>
      </c>
      <c r="I128" s="1054" t="str">
        <f t="shared" si="36"/>
        <v/>
      </c>
      <c r="J128" s="1054" t="str">
        <f t="shared" si="37"/>
        <v/>
      </c>
      <c r="K128" s="1054" t="str">
        <f t="shared" si="38"/>
        <v/>
      </c>
      <c r="L128" s="1054" t="str">
        <f t="shared" si="39"/>
        <v/>
      </c>
      <c r="M128" s="1054" t="str">
        <f t="shared" si="40"/>
        <v/>
      </c>
      <c r="N128" s="1054" t="str">
        <f t="shared" si="41"/>
        <v/>
      </c>
      <c r="O128" s="1054" t="str">
        <f t="shared" si="42"/>
        <v/>
      </c>
      <c r="P128" s="1054" t="str">
        <f t="shared" si="43"/>
        <v/>
      </c>
      <c r="Q128" s="1057">
        <f t="shared" si="45"/>
        <v>0</v>
      </c>
      <c r="R128" s="516"/>
      <c r="S128" s="1455"/>
      <c r="T128" s="1455" t="s">
        <v>283</v>
      </c>
      <c r="U128" s="1455"/>
      <c r="V128" s="1455"/>
      <c r="W128" s="1455"/>
      <c r="X128" s="1455"/>
      <c r="Y128" s="1455"/>
      <c r="Z128" s="1455"/>
      <c r="AA128" s="1455"/>
      <c r="AB128" s="1455"/>
      <c r="AC128" s="1455"/>
      <c r="AD128" s="1455"/>
      <c r="AE128" s="1455"/>
      <c r="AF128" s="1455"/>
      <c r="AG128" s="1455"/>
      <c r="AH128" s="1638"/>
      <c r="AI128" s="1638"/>
    </row>
    <row r="129" spans="2:35" s="98" customFormat="1" ht="18" customHeight="1" x14ac:dyDescent="0.25">
      <c r="B129" s="2196"/>
      <c r="C129" s="1333"/>
      <c r="D129" s="1323" t="s">
        <v>385</v>
      </c>
      <c r="E129" s="1324" t="str">
        <f t="shared" si="32"/>
        <v/>
      </c>
      <c r="F129" s="1324" t="str">
        <f t="shared" si="33"/>
        <v/>
      </c>
      <c r="G129" s="1324" t="str">
        <f t="shared" si="34"/>
        <v/>
      </c>
      <c r="H129" s="1324" t="str">
        <f t="shared" si="35"/>
        <v/>
      </c>
      <c r="I129" s="1324" t="str">
        <f t="shared" si="36"/>
        <v/>
      </c>
      <c r="J129" s="1324" t="str">
        <f t="shared" si="37"/>
        <v/>
      </c>
      <c r="K129" s="1324" t="str">
        <f t="shared" si="38"/>
        <v/>
      </c>
      <c r="L129" s="1324" t="str">
        <f t="shared" si="39"/>
        <v/>
      </c>
      <c r="M129" s="1324" t="str">
        <f t="shared" si="40"/>
        <v/>
      </c>
      <c r="N129" s="1324" t="str">
        <f t="shared" si="41"/>
        <v/>
      </c>
      <c r="O129" s="1324" t="str">
        <f t="shared" si="42"/>
        <v/>
      </c>
      <c r="P129" s="1325" t="str">
        <f t="shared" si="43"/>
        <v/>
      </c>
      <c r="Q129" s="974">
        <f t="shared" si="45"/>
        <v>0</v>
      </c>
      <c r="S129" s="1455"/>
      <c r="T129" s="1455" t="s">
        <v>385</v>
      </c>
      <c r="U129" s="1455"/>
      <c r="V129" s="1455"/>
      <c r="W129" s="1455"/>
      <c r="X129" s="1455"/>
      <c r="Y129" s="1455"/>
      <c r="Z129" s="1455"/>
      <c r="AA129" s="1455"/>
      <c r="AB129" s="1455"/>
      <c r="AC129" s="1455"/>
      <c r="AD129" s="1455"/>
      <c r="AE129" s="1455"/>
      <c r="AF129" s="1455"/>
      <c r="AG129" s="1455"/>
      <c r="AH129" s="1638"/>
      <c r="AI129" s="1638"/>
    </row>
    <row r="130" spans="2:35" s="98" customFormat="1" ht="18" customHeight="1" x14ac:dyDescent="0.25">
      <c r="B130" s="2195">
        <f t="shared" ref="B130" si="60">+B126+1</f>
        <v>32</v>
      </c>
      <c r="C130" s="1332" t="str">
        <f t="shared" si="47"/>
        <v>Empresa de Generación Eléctrica Junín S.A.C.</v>
      </c>
      <c r="D130" s="854" t="s">
        <v>383</v>
      </c>
      <c r="E130" s="975">
        <f t="shared" si="32"/>
        <v>49.840946000000017</v>
      </c>
      <c r="F130" s="975">
        <f t="shared" si="33"/>
        <v>48.110565999999999</v>
      </c>
      <c r="G130" s="975">
        <f t="shared" si="34"/>
        <v>50.187933999999998</v>
      </c>
      <c r="H130" s="975">
        <f t="shared" si="35"/>
        <v>45.181956</v>
      </c>
      <c r="I130" s="975">
        <f t="shared" si="36"/>
        <v>33.125392000000005</v>
      </c>
      <c r="J130" s="975">
        <f t="shared" si="37"/>
        <v>18.137181999999999</v>
      </c>
      <c r="K130" s="975">
        <f t="shared" si="38"/>
        <v>11.577543999999998</v>
      </c>
      <c r="L130" s="975">
        <f t="shared" si="39"/>
        <v>9.1792139999999982</v>
      </c>
      <c r="M130" s="975">
        <f t="shared" si="40"/>
        <v>9.170966</v>
      </c>
      <c r="N130" s="975">
        <f t="shared" si="41"/>
        <v>14.127885999999998</v>
      </c>
      <c r="O130" s="975">
        <f t="shared" si="42"/>
        <v>11.24625</v>
      </c>
      <c r="P130" s="1322">
        <f t="shared" si="43"/>
        <v>34.391565999999997</v>
      </c>
      <c r="Q130" s="976">
        <f t="shared" si="45"/>
        <v>334.27740200000005</v>
      </c>
      <c r="S130" s="1455" t="s">
        <v>48</v>
      </c>
      <c r="T130" s="1455" t="s">
        <v>383</v>
      </c>
      <c r="U130" s="1455">
        <v>49.840946000000017</v>
      </c>
      <c r="V130" s="1455">
        <v>48.110565999999999</v>
      </c>
      <c r="W130" s="1455">
        <v>50.187933999999998</v>
      </c>
      <c r="X130" s="1455">
        <v>45.181956</v>
      </c>
      <c r="Y130" s="1455">
        <v>33.125392000000005</v>
      </c>
      <c r="Z130" s="1455">
        <v>18.137181999999999</v>
      </c>
      <c r="AA130" s="1455">
        <v>11.577543999999998</v>
      </c>
      <c r="AB130" s="1455">
        <v>9.1792139999999982</v>
      </c>
      <c r="AC130" s="1455">
        <v>9.170966</v>
      </c>
      <c r="AD130" s="1455">
        <v>14.127885999999998</v>
      </c>
      <c r="AE130" s="1455">
        <v>11.24625</v>
      </c>
      <c r="AF130" s="1455">
        <v>34.391565999999997</v>
      </c>
      <c r="AG130" s="1455">
        <v>334.27740200000005</v>
      </c>
      <c r="AH130" s="1638"/>
      <c r="AI130" s="1638"/>
    </row>
    <row r="131" spans="2:35" s="98" customFormat="1" ht="18" customHeight="1" x14ac:dyDescent="0.25">
      <c r="B131" s="2196"/>
      <c r="C131" s="1331"/>
      <c r="D131" s="1053" t="s">
        <v>384</v>
      </c>
      <c r="E131" s="1054" t="str">
        <f t="shared" si="32"/>
        <v/>
      </c>
      <c r="F131" s="1054" t="str">
        <f t="shared" si="33"/>
        <v/>
      </c>
      <c r="G131" s="1054" t="str">
        <f t="shared" si="34"/>
        <v/>
      </c>
      <c r="H131" s="1054" t="str">
        <f t="shared" si="35"/>
        <v/>
      </c>
      <c r="I131" s="1054" t="str">
        <f t="shared" si="36"/>
        <v/>
      </c>
      <c r="J131" s="1054" t="str">
        <f t="shared" si="37"/>
        <v/>
      </c>
      <c r="K131" s="1054" t="str">
        <f t="shared" si="38"/>
        <v/>
      </c>
      <c r="L131" s="1054" t="str">
        <f t="shared" si="39"/>
        <v/>
      </c>
      <c r="M131" s="1054" t="str">
        <f t="shared" si="40"/>
        <v/>
      </c>
      <c r="N131" s="1054" t="str">
        <f t="shared" si="41"/>
        <v/>
      </c>
      <c r="O131" s="1054" t="str">
        <f t="shared" si="42"/>
        <v/>
      </c>
      <c r="P131" s="1054" t="str">
        <f t="shared" si="43"/>
        <v/>
      </c>
      <c r="Q131" s="1055">
        <f t="shared" si="45"/>
        <v>0</v>
      </c>
      <c r="R131" s="516"/>
      <c r="S131" s="1455"/>
      <c r="T131" s="1455" t="s">
        <v>384</v>
      </c>
      <c r="U131" s="1455"/>
      <c r="V131" s="1455"/>
      <c r="W131" s="1455"/>
      <c r="X131" s="1455"/>
      <c r="Y131" s="1455"/>
      <c r="Z131" s="1455"/>
      <c r="AA131" s="1455"/>
      <c r="AB131" s="1455"/>
      <c r="AC131" s="1455"/>
      <c r="AD131" s="1455"/>
      <c r="AE131" s="1455"/>
      <c r="AF131" s="1455"/>
      <c r="AG131" s="1455"/>
      <c r="AH131" s="1638"/>
      <c r="AI131" s="1638"/>
    </row>
    <row r="132" spans="2:35" s="98" customFormat="1" ht="18" customHeight="1" x14ac:dyDescent="0.25">
      <c r="B132" s="2196"/>
      <c r="C132" s="1331"/>
      <c r="D132" s="1056" t="s">
        <v>283</v>
      </c>
      <c r="E132" s="1054" t="str">
        <f t="shared" si="32"/>
        <v/>
      </c>
      <c r="F132" s="1054" t="str">
        <f t="shared" si="33"/>
        <v/>
      </c>
      <c r="G132" s="1054" t="str">
        <f t="shared" si="34"/>
        <v/>
      </c>
      <c r="H132" s="1054" t="str">
        <f t="shared" si="35"/>
        <v/>
      </c>
      <c r="I132" s="1054" t="str">
        <f t="shared" si="36"/>
        <v/>
      </c>
      <c r="J132" s="1054" t="str">
        <f t="shared" si="37"/>
        <v/>
      </c>
      <c r="K132" s="1054" t="str">
        <f t="shared" si="38"/>
        <v/>
      </c>
      <c r="L132" s="1054" t="str">
        <f t="shared" si="39"/>
        <v/>
      </c>
      <c r="M132" s="1054" t="str">
        <f t="shared" si="40"/>
        <v/>
      </c>
      <c r="N132" s="1054" t="str">
        <f t="shared" si="41"/>
        <v/>
      </c>
      <c r="O132" s="1054" t="str">
        <f t="shared" si="42"/>
        <v/>
      </c>
      <c r="P132" s="1054" t="str">
        <f t="shared" si="43"/>
        <v/>
      </c>
      <c r="Q132" s="1057">
        <f t="shared" si="45"/>
        <v>0</v>
      </c>
      <c r="R132" s="516"/>
      <c r="S132" s="1455"/>
      <c r="T132" s="1455" t="s">
        <v>283</v>
      </c>
      <c r="U132" s="1455"/>
      <c r="V132" s="1455"/>
      <c r="W132" s="1455"/>
      <c r="X132" s="1455"/>
      <c r="Y132" s="1455"/>
      <c r="Z132" s="1455"/>
      <c r="AA132" s="1455"/>
      <c r="AB132" s="1455"/>
      <c r="AC132" s="1455"/>
      <c r="AD132" s="1455"/>
      <c r="AE132" s="1455"/>
      <c r="AF132" s="1455"/>
      <c r="AG132" s="1455"/>
      <c r="AH132" s="1638"/>
      <c r="AI132" s="1638"/>
    </row>
    <row r="133" spans="2:35" s="98" customFormat="1" ht="18" customHeight="1" x14ac:dyDescent="0.25">
      <c r="B133" s="2196"/>
      <c r="C133" s="1333"/>
      <c r="D133" s="1323" t="s">
        <v>385</v>
      </c>
      <c r="E133" s="1324" t="str">
        <f t="shared" si="32"/>
        <v/>
      </c>
      <c r="F133" s="1324" t="str">
        <f t="shared" si="33"/>
        <v/>
      </c>
      <c r="G133" s="1324" t="str">
        <f t="shared" si="34"/>
        <v/>
      </c>
      <c r="H133" s="1324" t="str">
        <f t="shared" si="35"/>
        <v/>
      </c>
      <c r="I133" s="1324" t="str">
        <f t="shared" si="36"/>
        <v/>
      </c>
      <c r="J133" s="1324" t="str">
        <f t="shared" si="37"/>
        <v/>
      </c>
      <c r="K133" s="1324" t="str">
        <f t="shared" si="38"/>
        <v/>
      </c>
      <c r="L133" s="1324" t="str">
        <f t="shared" si="39"/>
        <v/>
      </c>
      <c r="M133" s="1324" t="str">
        <f t="shared" si="40"/>
        <v/>
      </c>
      <c r="N133" s="1324" t="str">
        <f t="shared" si="41"/>
        <v/>
      </c>
      <c r="O133" s="1324" t="str">
        <f t="shared" si="42"/>
        <v/>
      </c>
      <c r="P133" s="1325" t="str">
        <f t="shared" si="43"/>
        <v/>
      </c>
      <c r="Q133" s="974">
        <f t="shared" si="45"/>
        <v>0</v>
      </c>
      <c r="S133" s="1455"/>
      <c r="T133" s="1455" t="s">
        <v>385</v>
      </c>
      <c r="U133" s="1455"/>
      <c r="V133" s="1455"/>
      <c r="W133" s="1455"/>
      <c r="X133" s="1455"/>
      <c r="Y133" s="1455"/>
      <c r="Z133" s="1455"/>
      <c r="AA133" s="1455"/>
      <c r="AB133" s="1455"/>
      <c r="AC133" s="1455"/>
      <c r="AD133" s="1455"/>
      <c r="AE133" s="1455"/>
      <c r="AF133" s="1455"/>
      <c r="AG133" s="1455"/>
      <c r="AH133" s="1638"/>
      <c r="AI133" s="1638"/>
    </row>
    <row r="134" spans="2:35" s="98" customFormat="1" ht="18" customHeight="1" x14ac:dyDescent="0.25">
      <c r="B134" s="2195">
        <f t="shared" ref="B134" si="61">+B130+1</f>
        <v>33</v>
      </c>
      <c r="C134" s="1332" t="str">
        <f t="shared" si="47"/>
        <v>Empresa de Generacion Electrica Machupicchu S.A.</v>
      </c>
      <c r="D134" s="854" t="s">
        <v>383</v>
      </c>
      <c r="E134" s="975">
        <f t="shared" si="32"/>
        <v>119.167239</v>
      </c>
      <c r="F134" s="975">
        <f t="shared" si="33"/>
        <v>108.709226</v>
      </c>
      <c r="G134" s="975">
        <f t="shared" si="34"/>
        <v>92.068668000000002</v>
      </c>
      <c r="H134" s="975">
        <f t="shared" si="35"/>
        <v>57.983566000000003</v>
      </c>
      <c r="I134" s="975">
        <f t="shared" si="36"/>
        <v>106.541799</v>
      </c>
      <c r="J134" s="975">
        <f t="shared" si="37"/>
        <v>112.71339999999999</v>
      </c>
      <c r="K134" s="975">
        <f t="shared" si="38"/>
        <v>92.219922999999994</v>
      </c>
      <c r="L134" s="975">
        <f t="shared" si="39"/>
        <v>81.919972999999999</v>
      </c>
      <c r="M134" s="975">
        <f t="shared" si="40"/>
        <v>82.976570999999993</v>
      </c>
      <c r="N134" s="975">
        <f t="shared" si="41"/>
        <v>101.10223199999999</v>
      </c>
      <c r="O134" s="975">
        <f t="shared" si="42"/>
        <v>96.921250999999984</v>
      </c>
      <c r="P134" s="1322">
        <f t="shared" si="43"/>
        <v>120.73721500000001</v>
      </c>
      <c r="Q134" s="976">
        <f t="shared" si="45"/>
        <v>1173.0610630000001</v>
      </c>
      <c r="S134" s="1455" t="s">
        <v>1503</v>
      </c>
      <c r="T134" s="1455" t="s">
        <v>383</v>
      </c>
      <c r="U134" s="1455">
        <v>119.167239</v>
      </c>
      <c r="V134" s="1455">
        <v>108.709226</v>
      </c>
      <c r="W134" s="1455">
        <v>92.068668000000002</v>
      </c>
      <c r="X134" s="1455">
        <v>57.983566000000003</v>
      </c>
      <c r="Y134" s="1455">
        <v>106.541799</v>
      </c>
      <c r="Z134" s="1455">
        <v>112.71339999999999</v>
      </c>
      <c r="AA134" s="1455">
        <v>92.219922999999994</v>
      </c>
      <c r="AB134" s="1455">
        <v>81.919972999999999</v>
      </c>
      <c r="AC134" s="1455">
        <v>82.976570999999993</v>
      </c>
      <c r="AD134" s="1455">
        <v>101.10223199999999</v>
      </c>
      <c r="AE134" s="1455">
        <v>96.921250999999984</v>
      </c>
      <c r="AF134" s="1455">
        <v>120.73721500000001</v>
      </c>
      <c r="AG134" s="1455">
        <v>1173.0610630000001</v>
      </c>
      <c r="AH134" s="1638"/>
      <c r="AI134" s="1638"/>
    </row>
    <row r="135" spans="2:35" s="98" customFormat="1" ht="18" customHeight="1" x14ac:dyDescent="0.25">
      <c r="B135" s="2196"/>
      <c r="C135" s="1331"/>
      <c r="D135" s="1053" t="s">
        <v>384</v>
      </c>
      <c r="E135" s="1054">
        <f t="shared" si="32"/>
        <v>0</v>
      </c>
      <c r="F135" s="1054">
        <f t="shared" si="33"/>
        <v>0</v>
      </c>
      <c r="G135" s="1054">
        <f t="shared" si="34"/>
        <v>0</v>
      </c>
      <c r="H135" s="1054">
        <f t="shared" si="35"/>
        <v>0</v>
      </c>
      <c r="I135" s="1054">
        <f t="shared" si="36"/>
        <v>0</v>
      </c>
      <c r="J135" s="1054">
        <f t="shared" si="37"/>
        <v>0</v>
      </c>
      <c r="K135" s="1054">
        <f t="shared" si="38"/>
        <v>0</v>
      </c>
      <c r="L135" s="1054">
        <f t="shared" si="39"/>
        <v>0</v>
      </c>
      <c r="M135" s="1054">
        <f t="shared" si="40"/>
        <v>0</v>
      </c>
      <c r="N135" s="1054">
        <f t="shared" si="41"/>
        <v>0</v>
      </c>
      <c r="O135" s="1054">
        <f t="shared" si="42"/>
        <v>0</v>
      </c>
      <c r="P135" s="1054">
        <f t="shared" si="43"/>
        <v>0</v>
      </c>
      <c r="Q135" s="1055">
        <f t="shared" si="45"/>
        <v>0</v>
      </c>
      <c r="R135" s="516"/>
      <c r="S135" s="1455"/>
      <c r="T135" s="1455" t="s">
        <v>384</v>
      </c>
      <c r="U135" s="1455">
        <v>0</v>
      </c>
      <c r="V135" s="1455">
        <v>0</v>
      </c>
      <c r="W135" s="1455">
        <v>0</v>
      </c>
      <c r="X135" s="1455">
        <v>0</v>
      </c>
      <c r="Y135" s="1455">
        <v>0</v>
      </c>
      <c r="Z135" s="1455">
        <v>0</v>
      </c>
      <c r="AA135" s="1455">
        <v>0</v>
      </c>
      <c r="AB135" s="1455">
        <v>0</v>
      </c>
      <c r="AC135" s="1455">
        <v>0</v>
      </c>
      <c r="AD135" s="1455">
        <v>0</v>
      </c>
      <c r="AE135" s="1455">
        <v>0</v>
      </c>
      <c r="AF135" s="1455">
        <v>0</v>
      </c>
      <c r="AG135" s="1455">
        <v>0</v>
      </c>
      <c r="AH135" s="1638"/>
      <c r="AI135" s="1638"/>
    </row>
    <row r="136" spans="2:35" s="98" customFormat="1" ht="18" customHeight="1" x14ac:dyDescent="0.25">
      <c r="B136" s="2196"/>
      <c r="C136" s="1331"/>
      <c r="D136" s="1056" t="s">
        <v>283</v>
      </c>
      <c r="E136" s="1054" t="str">
        <f t="shared" ref="E136:E199" si="62">IF(U136="","",U136)</f>
        <v/>
      </c>
      <c r="F136" s="1054" t="str">
        <f t="shared" ref="F136:F199" si="63">IF(V136="","",V136)</f>
        <v/>
      </c>
      <c r="G136" s="1054" t="str">
        <f t="shared" ref="G136:G199" si="64">IF(W136="","",W136)</f>
        <v/>
      </c>
      <c r="H136" s="1054" t="str">
        <f t="shared" ref="H136:H199" si="65">IF(X136="","",X136)</f>
        <v/>
      </c>
      <c r="I136" s="1054" t="str">
        <f t="shared" ref="I136:I199" si="66">IF(Y136="","",Y136)</f>
        <v/>
      </c>
      <c r="J136" s="1054" t="str">
        <f t="shared" ref="J136:J199" si="67">IF(Z136="","",Z136)</f>
        <v/>
      </c>
      <c r="K136" s="1054" t="str">
        <f t="shared" ref="K136:K199" si="68">IF(AA136="","",AA136)</f>
        <v/>
      </c>
      <c r="L136" s="1054" t="str">
        <f t="shared" ref="L136:L199" si="69">IF(AB136="","",AB136)</f>
        <v/>
      </c>
      <c r="M136" s="1054" t="str">
        <f t="shared" ref="M136:M199" si="70">IF(AC136="","",AC136)</f>
        <v/>
      </c>
      <c r="N136" s="1054" t="str">
        <f t="shared" ref="N136:N199" si="71">IF(AD136="","",AD136)</f>
        <v/>
      </c>
      <c r="O136" s="1054" t="str">
        <f t="shared" ref="O136:O199" si="72">IF(AE136="","",AE136)</f>
        <v/>
      </c>
      <c r="P136" s="1054" t="str">
        <f t="shared" ref="P136:P199" si="73">IF(AF136="","",AF136)</f>
        <v/>
      </c>
      <c r="Q136" s="1057">
        <f t="shared" si="45"/>
        <v>0</v>
      </c>
      <c r="R136" s="516"/>
      <c r="S136" s="1455"/>
      <c r="T136" s="1455" t="s">
        <v>283</v>
      </c>
      <c r="U136" s="1455"/>
      <c r="V136" s="1455"/>
      <c r="W136" s="1455"/>
      <c r="X136" s="1455"/>
      <c r="Y136" s="1455"/>
      <c r="Z136" s="1455"/>
      <c r="AA136" s="1455"/>
      <c r="AB136" s="1455"/>
      <c r="AC136" s="1455"/>
      <c r="AD136" s="1455"/>
      <c r="AE136" s="1455"/>
      <c r="AF136" s="1455"/>
      <c r="AG136" s="1455"/>
      <c r="AH136" s="1638"/>
      <c r="AI136" s="1638"/>
    </row>
    <row r="137" spans="2:35" s="98" customFormat="1" ht="18" customHeight="1" x14ac:dyDescent="0.25">
      <c r="B137" s="2196"/>
      <c r="C137" s="1333"/>
      <c r="D137" s="1323" t="s">
        <v>385</v>
      </c>
      <c r="E137" s="1324" t="str">
        <f t="shared" si="62"/>
        <v/>
      </c>
      <c r="F137" s="1324" t="str">
        <f t="shared" si="63"/>
        <v/>
      </c>
      <c r="G137" s="1324" t="str">
        <f t="shared" si="64"/>
        <v/>
      </c>
      <c r="H137" s="1324" t="str">
        <f t="shared" si="65"/>
        <v/>
      </c>
      <c r="I137" s="1324" t="str">
        <f t="shared" si="66"/>
        <v/>
      </c>
      <c r="J137" s="1324" t="str">
        <f t="shared" si="67"/>
        <v/>
      </c>
      <c r="K137" s="1324" t="str">
        <f t="shared" si="68"/>
        <v/>
      </c>
      <c r="L137" s="1324" t="str">
        <f t="shared" si="69"/>
        <v/>
      </c>
      <c r="M137" s="1324" t="str">
        <f t="shared" si="70"/>
        <v/>
      </c>
      <c r="N137" s="1324" t="str">
        <f t="shared" si="71"/>
        <v/>
      </c>
      <c r="O137" s="1324" t="str">
        <f t="shared" si="72"/>
        <v/>
      </c>
      <c r="P137" s="1325" t="str">
        <f t="shared" si="73"/>
        <v/>
      </c>
      <c r="Q137" s="974">
        <f t="shared" si="45"/>
        <v>0</v>
      </c>
      <c r="S137" s="1455"/>
      <c r="T137" s="1455" t="s">
        <v>385</v>
      </c>
      <c r="U137" s="1455"/>
      <c r="V137" s="1455"/>
      <c r="W137" s="1455"/>
      <c r="X137" s="1455"/>
      <c r="Y137" s="1455"/>
      <c r="Z137" s="1455"/>
      <c r="AA137" s="1455"/>
      <c r="AB137" s="1455"/>
      <c r="AC137" s="1455"/>
      <c r="AD137" s="1455"/>
      <c r="AE137" s="1455"/>
      <c r="AF137" s="1455"/>
      <c r="AG137" s="1455"/>
      <c r="AH137" s="1638"/>
      <c r="AI137" s="1638"/>
    </row>
    <row r="138" spans="2:35" s="98" customFormat="1" ht="18" customHeight="1" x14ac:dyDescent="0.25">
      <c r="B138" s="2195">
        <f t="shared" ref="B138" si="74">+B134+1</f>
        <v>34</v>
      </c>
      <c r="C138" s="1332" t="str">
        <f t="shared" si="47"/>
        <v>Empresa de Generación Eléctrica Rio Baños S.A.C.</v>
      </c>
      <c r="D138" s="854" t="s">
        <v>383</v>
      </c>
      <c r="E138" s="975">
        <f t="shared" si="62"/>
        <v>12.499722999999999</v>
      </c>
      <c r="F138" s="975">
        <f t="shared" si="63"/>
        <v>13.379778999999999</v>
      </c>
      <c r="G138" s="975">
        <f t="shared" si="64"/>
        <v>14.782164000000002</v>
      </c>
      <c r="H138" s="975">
        <f t="shared" si="65"/>
        <v>14.294483</v>
      </c>
      <c r="I138" s="975">
        <f t="shared" si="66"/>
        <v>14.665154999999999</v>
      </c>
      <c r="J138" s="975">
        <f t="shared" si="67"/>
        <v>9.5612680000000001</v>
      </c>
      <c r="K138" s="975">
        <f t="shared" si="68"/>
        <v>7.688822</v>
      </c>
      <c r="L138" s="975">
        <f t="shared" si="69"/>
        <v>7.5002700000000004</v>
      </c>
      <c r="M138" s="975">
        <f t="shared" si="70"/>
        <v>7.7432569999999998</v>
      </c>
      <c r="N138" s="975">
        <f t="shared" si="71"/>
        <v>8.2396309999999993</v>
      </c>
      <c r="O138" s="975">
        <f t="shared" si="72"/>
        <v>7.3958700000000004</v>
      </c>
      <c r="P138" s="1322">
        <f t="shared" si="73"/>
        <v>13.542619999999999</v>
      </c>
      <c r="Q138" s="976">
        <f t="shared" ref="Q138:Q201" si="75">+SUM(E138:P138)</f>
        <v>131.29304200000001</v>
      </c>
      <c r="S138" s="1455" t="s">
        <v>989</v>
      </c>
      <c r="T138" s="1455" t="s">
        <v>383</v>
      </c>
      <c r="U138" s="1455">
        <v>12.499722999999999</v>
      </c>
      <c r="V138" s="1455">
        <v>13.379778999999999</v>
      </c>
      <c r="W138" s="1455">
        <v>14.782164000000002</v>
      </c>
      <c r="X138" s="1455">
        <v>14.294483</v>
      </c>
      <c r="Y138" s="1455">
        <v>14.665154999999999</v>
      </c>
      <c r="Z138" s="1455">
        <v>9.5612680000000001</v>
      </c>
      <c r="AA138" s="1455">
        <v>7.688822</v>
      </c>
      <c r="AB138" s="1455">
        <v>7.5002700000000004</v>
      </c>
      <c r="AC138" s="1455">
        <v>7.7432569999999998</v>
      </c>
      <c r="AD138" s="1455">
        <v>8.2396309999999993</v>
      </c>
      <c r="AE138" s="1455">
        <v>7.3958700000000004</v>
      </c>
      <c r="AF138" s="1455">
        <v>13.542619999999999</v>
      </c>
      <c r="AG138" s="1455">
        <v>131.29304200000001</v>
      </c>
      <c r="AH138" s="1638"/>
      <c r="AI138" s="1638"/>
    </row>
    <row r="139" spans="2:35" s="98" customFormat="1" ht="18" customHeight="1" x14ac:dyDescent="0.25">
      <c r="B139" s="2196"/>
      <c r="C139" s="1331"/>
      <c r="D139" s="1053" t="s">
        <v>384</v>
      </c>
      <c r="E139" s="1054" t="str">
        <f t="shared" si="62"/>
        <v/>
      </c>
      <c r="F139" s="1054" t="str">
        <f t="shared" si="63"/>
        <v/>
      </c>
      <c r="G139" s="1054" t="str">
        <f t="shared" si="64"/>
        <v/>
      </c>
      <c r="H139" s="1054" t="str">
        <f t="shared" si="65"/>
        <v/>
      </c>
      <c r="I139" s="1054" t="str">
        <f t="shared" si="66"/>
        <v/>
      </c>
      <c r="J139" s="1054" t="str">
        <f t="shared" si="67"/>
        <v/>
      </c>
      <c r="K139" s="1054" t="str">
        <f t="shared" si="68"/>
        <v/>
      </c>
      <c r="L139" s="1054" t="str">
        <f t="shared" si="69"/>
        <v/>
      </c>
      <c r="M139" s="1054" t="str">
        <f t="shared" si="70"/>
        <v/>
      </c>
      <c r="N139" s="1054" t="str">
        <f t="shared" si="71"/>
        <v/>
      </c>
      <c r="O139" s="1054" t="str">
        <f t="shared" si="72"/>
        <v/>
      </c>
      <c r="P139" s="1054" t="str">
        <f t="shared" si="73"/>
        <v/>
      </c>
      <c r="Q139" s="1055">
        <f t="shared" si="75"/>
        <v>0</v>
      </c>
      <c r="R139" s="516"/>
      <c r="S139" s="1455"/>
      <c r="T139" s="1455" t="s">
        <v>384</v>
      </c>
      <c r="U139" s="1455"/>
      <c r="V139" s="1455"/>
      <c r="W139" s="1455"/>
      <c r="X139" s="1455"/>
      <c r="Y139" s="1455"/>
      <c r="Z139" s="1455"/>
      <c r="AA139" s="1455"/>
      <c r="AB139" s="1455"/>
      <c r="AC139" s="1455"/>
      <c r="AD139" s="1455"/>
      <c r="AE139" s="1455"/>
      <c r="AF139" s="1455"/>
      <c r="AG139" s="1455"/>
      <c r="AH139" s="1638"/>
      <c r="AI139" s="1638"/>
    </row>
    <row r="140" spans="2:35" s="98" customFormat="1" ht="18" customHeight="1" x14ac:dyDescent="0.25">
      <c r="B140" s="2196"/>
      <c r="C140" s="1331"/>
      <c r="D140" s="1056" t="s">
        <v>283</v>
      </c>
      <c r="E140" s="1054" t="str">
        <f t="shared" si="62"/>
        <v/>
      </c>
      <c r="F140" s="1054" t="str">
        <f t="shared" si="63"/>
        <v/>
      </c>
      <c r="G140" s="1054" t="str">
        <f t="shared" si="64"/>
        <v/>
      </c>
      <c r="H140" s="1054" t="str">
        <f t="shared" si="65"/>
        <v/>
      </c>
      <c r="I140" s="1054" t="str">
        <f t="shared" si="66"/>
        <v/>
      </c>
      <c r="J140" s="1054" t="str">
        <f t="shared" si="67"/>
        <v/>
      </c>
      <c r="K140" s="1054" t="str">
        <f t="shared" si="68"/>
        <v/>
      </c>
      <c r="L140" s="1054" t="str">
        <f t="shared" si="69"/>
        <v/>
      </c>
      <c r="M140" s="1054" t="str">
        <f t="shared" si="70"/>
        <v/>
      </c>
      <c r="N140" s="1054" t="str">
        <f t="shared" si="71"/>
        <v/>
      </c>
      <c r="O140" s="1054" t="str">
        <f t="shared" si="72"/>
        <v/>
      </c>
      <c r="P140" s="1054" t="str">
        <f t="shared" si="73"/>
        <v/>
      </c>
      <c r="Q140" s="1057">
        <f t="shared" si="75"/>
        <v>0</v>
      </c>
      <c r="R140" s="516"/>
      <c r="S140" s="1455"/>
      <c r="T140" s="1455" t="s">
        <v>283</v>
      </c>
      <c r="U140" s="1455"/>
      <c r="V140" s="1455"/>
      <c r="W140" s="1455"/>
      <c r="X140" s="1455"/>
      <c r="Y140" s="1455"/>
      <c r="Z140" s="1455"/>
      <c r="AA140" s="1455"/>
      <c r="AB140" s="1455"/>
      <c r="AC140" s="1455"/>
      <c r="AD140" s="1455"/>
      <c r="AE140" s="1455"/>
      <c r="AF140" s="1455"/>
      <c r="AG140" s="1455"/>
      <c r="AH140" s="1638"/>
      <c r="AI140" s="1638"/>
    </row>
    <row r="141" spans="2:35" s="98" customFormat="1" ht="18" customHeight="1" x14ac:dyDescent="0.25">
      <c r="B141" s="2196"/>
      <c r="C141" s="1333"/>
      <c r="D141" s="1323" t="s">
        <v>385</v>
      </c>
      <c r="E141" s="1324" t="str">
        <f t="shared" si="62"/>
        <v/>
      </c>
      <c r="F141" s="1324" t="str">
        <f t="shared" si="63"/>
        <v/>
      </c>
      <c r="G141" s="1324" t="str">
        <f t="shared" si="64"/>
        <v/>
      </c>
      <c r="H141" s="1324" t="str">
        <f t="shared" si="65"/>
        <v/>
      </c>
      <c r="I141" s="1324" t="str">
        <f t="shared" si="66"/>
        <v/>
      </c>
      <c r="J141" s="1324" t="str">
        <f t="shared" si="67"/>
        <v/>
      </c>
      <c r="K141" s="1324" t="str">
        <f t="shared" si="68"/>
        <v/>
      </c>
      <c r="L141" s="1324" t="str">
        <f t="shared" si="69"/>
        <v/>
      </c>
      <c r="M141" s="1324" t="str">
        <f t="shared" si="70"/>
        <v/>
      </c>
      <c r="N141" s="1324" t="str">
        <f t="shared" si="71"/>
        <v/>
      </c>
      <c r="O141" s="1324" t="str">
        <f t="shared" si="72"/>
        <v/>
      </c>
      <c r="P141" s="1325" t="str">
        <f t="shared" si="73"/>
        <v/>
      </c>
      <c r="Q141" s="974">
        <f t="shared" si="75"/>
        <v>0</v>
      </c>
      <c r="S141" s="1455"/>
      <c r="T141" s="1455" t="s">
        <v>385</v>
      </c>
      <c r="U141" s="1455"/>
      <c r="V141" s="1455"/>
      <c r="W141" s="1455"/>
      <c r="X141" s="1455"/>
      <c r="Y141" s="1455"/>
      <c r="Z141" s="1455"/>
      <c r="AA141" s="1455"/>
      <c r="AB141" s="1455"/>
      <c r="AC141" s="1455"/>
      <c r="AD141" s="1455"/>
      <c r="AE141" s="1455"/>
      <c r="AF141" s="1455"/>
      <c r="AG141" s="1455"/>
      <c r="AH141" s="1638"/>
      <c r="AI141" s="1638"/>
    </row>
    <row r="142" spans="2:35" s="98" customFormat="1" ht="18" customHeight="1" x14ac:dyDescent="0.25">
      <c r="B142" s="2195">
        <f t="shared" ref="B142" si="76">+B138+1</f>
        <v>35</v>
      </c>
      <c r="C142" s="1332" t="str">
        <f t="shared" ref="C142:C202" si="77">+S142</f>
        <v>Empresa de Generación Eléctrica San Gabán S. A.</v>
      </c>
      <c r="D142" s="854" t="s">
        <v>383</v>
      </c>
      <c r="E142" s="975">
        <f t="shared" si="62"/>
        <v>80.038945000000012</v>
      </c>
      <c r="F142" s="975">
        <f t="shared" si="63"/>
        <v>75.294635999999997</v>
      </c>
      <c r="G142" s="975">
        <f t="shared" si="64"/>
        <v>66.23291900000001</v>
      </c>
      <c r="H142" s="975">
        <f t="shared" si="65"/>
        <v>53.38109</v>
      </c>
      <c r="I142" s="975">
        <f t="shared" si="66"/>
        <v>68.637568999999999</v>
      </c>
      <c r="J142" s="975">
        <f t="shared" si="67"/>
        <v>50.641499000000003</v>
      </c>
      <c r="K142" s="975">
        <f t="shared" si="68"/>
        <v>41.121345000000005</v>
      </c>
      <c r="L142" s="975">
        <f t="shared" si="69"/>
        <v>64.829373000000004</v>
      </c>
      <c r="M142" s="975">
        <f t="shared" si="70"/>
        <v>58.803027</v>
      </c>
      <c r="N142" s="975">
        <f t="shared" si="71"/>
        <v>53.564943</v>
      </c>
      <c r="O142" s="975">
        <f t="shared" si="72"/>
        <v>44.634439</v>
      </c>
      <c r="P142" s="1322">
        <f t="shared" si="73"/>
        <v>73.615049999999997</v>
      </c>
      <c r="Q142" s="976">
        <f t="shared" si="75"/>
        <v>730.79483500000003</v>
      </c>
      <c r="S142" s="1455" t="s">
        <v>50</v>
      </c>
      <c r="T142" s="1455" t="s">
        <v>383</v>
      </c>
      <c r="U142" s="1455">
        <v>80.038945000000012</v>
      </c>
      <c r="V142" s="1455">
        <v>75.294635999999997</v>
      </c>
      <c r="W142" s="1455">
        <v>66.23291900000001</v>
      </c>
      <c r="X142" s="1455">
        <v>53.38109</v>
      </c>
      <c r="Y142" s="1455">
        <v>68.637568999999999</v>
      </c>
      <c r="Z142" s="1455">
        <v>50.641499000000003</v>
      </c>
      <c r="AA142" s="1455">
        <v>41.121345000000005</v>
      </c>
      <c r="AB142" s="1455">
        <v>64.829373000000004</v>
      </c>
      <c r="AC142" s="1455">
        <v>58.803027</v>
      </c>
      <c r="AD142" s="1455">
        <v>53.564943</v>
      </c>
      <c r="AE142" s="1455">
        <v>44.634439</v>
      </c>
      <c r="AF142" s="1455">
        <v>73.615049999999997</v>
      </c>
      <c r="AG142" s="1455">
        <v>730.79483500000003</v>
      </c>
      <c r="AH142" s="1638"/>
      <c r="AI142" s="1638"/>
    </row>
    <row r="143" spans="2:35" s="98" customFormat="1" ht="18" customHeight="1" x14ac:dyDescent="0.25">
      <c r="B143" s="2196"/>
      <c r="C143" s="1331"/>
      <c r="D143" s="1053" t="s">
        <v>384</v>
      </c>
      <c r="E143" s="1054">
        <f t="shared" si="62"/>
        <v>0</v>
      </c>
      <c r="F143" s="1054">
        <f t="shared" si="63"/>
        <v>0</v>
      </c>
      <c r="G143" s="1054">
        <f t="shared" si="64"/>
        <v>0</v>
      </c>
      <c r="H143" s="1054">
        <f t="shared" si="65"/>
        <v>0</v>
      </c>
      <c r="I143" s="1054">
        <f t="shared" si="66"/>
        <v>0</v>
      </c>
      <c r="J143" s="1054">
        <f t="shared" si="67"/>
        <v>0</v>
      </c>
      <c r="K143" s="1054">
        <f t="shared" si="68"/>
        <v>0</v>
      </c>
      <c r="L143" s="1054">
        <f t="shared" si="69"/>
        <v>0</v>
      </c>
      <c r="M143" s="1054">
        <f t="shared" si="70"/>
        <v>0</v>
      </c>
      <c r="N143" s="1054">
        <f t="shared" si="71"/>
        <v>0</v>
      </c>
      <c r="O143" s="1054">
        <f t="shared" si="72"/>
        <v>0</v>
      </c>
      <c r="P143" s="1054">
        <f t="shared" si="73"/>
        <v>0</v>
      </c>
      <c r="Q143" s="1055">
        <f t="shared" si="75"/>
        <v>0</v>
      </c>
      <c r="R143" s="516"/>
      <c r="S143" s="1455"/>
      <c r="T143" s="1455" t="s">
        <v>384</v>
      </c>
      <c r="U143" s="1455">
        <v>0</v>
      </c>
      <c r="V143" s="1455">
        <v>0</v>
      </c>
      <c r="W143" s="1455">
        <v>0</v>
      </c>
      <c r="X143" s="1455">
        <v>0</v>
      </c>
      <c r="Y143" s="1455">
        <v>0</v>
      </c>
      <c r="Z143" s="1455">
        <v>0</v>
      </c>
      <c r="AA143" s="1455">
        <v>0</v>
      </c>
      <c r="AB143" s="1455">
        <v>0</v>
      </c>
      <c r="AC143" s="1455">
        <v>0</v>
      </c>
      <c r="AD143" s="1455">
        <v>0</v>
      </c>
      <c r="AE143" s="1455">
        <v>0</v>
      </c>
      <c r="AF143" s="1455">
        <v>0</v>
      </c>
      <c r="AG143" s="1455">
        <v>0</v>
      </c>
      <c r="AH143" s="1638"/>
      <c r="AI143" s="1638"/>
    </row>
    <row r="144" spans="2:35" s="98" customFormat="1" ht="18" customHeight="1" x14ac:dyDescent="0.25">
      <c r="B144" s="2196"/>
      <c r="C144" s="1331"/>
      <c r="D144" s="1056" t="s">
        <v>283</v>
      </c>
      <c r="E144" s="1054" t="str">
        <f t="shared" si="62"/>
        <v/>
      </c>
      <c r="F144" s="1054" t="str">
        <f t="shared" si="63"/>
        <v/>
      </c>
      <c r="G144" s="1054" t="str">
        <f t="shared" si="64"/>
        <v/>
      </c>
      <c r="H144" s="1054" t="str">
        <f t="shared" si="65"/>
        <v/>
      </c>
      <c r="I144" s="1054" t="str">
        <f t="shared" si="66"/>
        <v/>
      </c>
      <c r="J144" s="1054" t="str">
        <f t="shared" si="67"/>
        <v/>
      </c>
      <c r="K144" s="1054" t="str">
        <f t="shared" si="68"/>
        <v/>
      </c>
      <c r="L144" s="1054" t="str">
        <f t="shared" si="69"/>
        <v/>
      </c>
      <c r="M144" s="1054" t="str">
        <f t="shared" si="70"/>
        <v/>
      </c>
      <c r="N144" s="1054" t="str">
        <f t="shared" si="71"/>
        <v/>
      </c>
      <c r="O144" s="1054" t="str">
        <f t="shared" si="72"/>
        <v/>
      </c>
      <c r="P144" s="1054" t="str">
        <f t="shared" si="73"/>
        <v/>
      </c>
      <c r="Q144" s="1057">
        <f t="shared" si="75"/>
        <v>0</v>
      </c>
      <c r="R144" s="516"/>
      <c r="S144" s="1455"/>
      <c r="T144" s="1455" t="s">
        <v>283</v>
      </c>
      <c r="U144" s="1455"/>
      <c r="V144" s="1455"/>
      <c r="W144" s="1455"/>
      <c r="X144" s="1455"/>
      <c r="Y144" s="1455"/>
      <c r="Z144" s="1455"/>
      <c r="AA144" s="1455"/>
      <c r="AB144" s="1455"/>
      <c r="AC144" s="1455"/>
      <c r="AD144" s="1455"/>
      <c r="AE144" s="1455"/>
      <c r="AF144" s="1455"/>
      <c r="AG144" s="1455"/>
      <c r="AH144" s="1638"/>
      <c r="AI144" s="1638"/>
    </row>
    <row r="145" spans="2:35" s="98" customFormat="1" ht="18" customHeight="1" x14ac:dyDescent="0.25">
      <c r="B145" s="2196"/>
      <c r="C145" s="1333"/>
      <c r="D145" s="1323" t="s">
        <v>385</v>
      </c>
      <c r="E145" s="1324" t="str">
        <f t="shared" si="62"/>
        <v/>
      </c>
      <c r="F145" s="1324" t="str">
        <f t="shared" si="63"/>
        <v/>
      </c>
      <c r="G145" s="1324" t="str">
        <f t="shared" si="64"/>
        <v/>
      </c>
      <c r="H145" s="1324" t="str">
        <f t="shared" si="65"/>
        <v/>
      </c>
      <c r="I145" s="1324" t="str">
        <f t="shared" si="66"/>
        <v/>
      </c>
      <c r="J145" s="1324" t="str">
        <f t="shared" si="67"/>
        <v/>
      </c>
      <c r="K145" s="1324" t="str">
        <f t="shared" si="68"/>
        <v/>
      </c>
      <c r="L145" s="1324" t="str">
        <f t="shared" si="69"/>
        <v/>
      </c>
      <c r="M145" s="1324" t="str">
        <f t="shared" si="70"/>
        <v/>
      </c>
      <c r="N145" s="1324" t="str">
        <f t="shared" si="71"/>
        <v/>
      </c>
      <c r="O145" s="1324" t="str">
        <f t="shared" si="72"/>
        <v/>
      </c>
      <c r="P145" s="1325" t="str">
        <f t="shared" si="73"/>
        <v/>
      </c>
      <c r="Q145" s="974">
        <f t="shared" si="75"/>
        <v>0</v>
      </c>
      <c r="S145" s="1455"/>
      <c r="T145" s="1455" t="s">
        <v>385</v>
      </c>
      <c r="U145" s="1455"/>
      <c r="V145" s="1455"/>
      <c r="W145" s="1455"/>
      <c r="X145" s="1455"/>
      <c r="Y145" s="1455"/>
      <c r="Z145" s="1455"/>
      <c r="AA145" s="1455"/>
      <c r="AB145" s="1455"/>
      <c r="AC145" s="1455"/>
      <c r="AD145" s="1455"/>
      <c r="AE145" s="1455"/>
      <c r="AF145" s="1455"/>
      <c r="AG145" s="1455"/>
      <c r="AH145" s="1638"/>
      <c r="AI145" s="1638"/>
    </row>
    <row r="146" spans="2:35" s="98" customFormat="1" ht="18" customHeight="1" x14ac:dyDescent="0.25">
      <c r="B146" s="2195">
        <f t="shared" ref="B146" si="78">+B142+1</f>
        <v>36</v>
      </c>
      <c r="C146" s="1332" t="str">
        <f t="shared" si="77"/>
        <v>Empresa de Generación Eléctrica Santa Ana S.R.L.</v>
      </c>
      <c r="D146" s="854" t="s">
        <v>383</v>
      </c>
      <c r="E146" s="975">
        <f t="shared" si="62"/>
        <v>14.664494000000001</v>
      </c>
      <c r="F146" s="975">
        <f t="shared" si="63"/>
        <v>13.620825999999999</v>
      </c>
      <c r="G146" s="975">
        <f t="shared" si="64"/>
        <v>14.386837999999999</v>
      </c>
      <c r="H146" s="975">
        <f t="shared" si="65"/>
        <v>14.072215</v>
      </c>
      <c r="I146" s="975">
        <f t="shared" si="66"/>
        <v>14.870884</v>
      </c>
      <c r="J146" s="975">
        <f t="shared" si="67"/>
        <v>14.400862</v>
      </c>
      <c r="K146" s="975">
        <f t="shared" si="68"/>
        <v>14.841792</v>
      </c>
      <c r="L146" s="975">
        <f t="shared" si="69"/>
        <v>12.573861999999998</v>
      </c>
      <c r="M146" s="975">
        <f t="shared" si="70"/>
        <v>12.118402</v>
      </c>
      <c r="N146" s="975">
        <f t="shared" si="71"/>
        <v>11.088194</v>
      </c>
      <c r="O146" s="975">
        <f t="shared" si="72"/>
        <v>12.190293</v>
      </c>
      <c r="P146" s="1322">
        <f t="shared" si="73"/>
        <v>14.853014999999999</v>
      </c>
      <c r="Q146" s="976">
        <f t="shared" si="75"/>
        <v>163.68167699999998</v>
      </c>
      <c r="S146" s="1455" t="s">
        <v>1530</v>
      </c>
      <c r="T146" s="1455" t="s">
        <v>383</v>
      </c>
      <c r="U146" s="1455">
        <v>14.664494000000001</v>
      </c>
      <c r="V146" s="1455">
        <v>13.620825999999999</v>
      </c>
      <c r="W146" s="1455">
        <v>14.386837999999999</v>
      </c>
      <c r="X146" s="1455">
        <v>14.072215</v>
      </c>
      <c r="Y146" s="1455">
        <v>14.870884</v>
      </c>
      <c r="Z146" s="1455">
        <v>14.400862</v>
      </c>
      <c r="AA146" s="1455">
        <v>14.841792</v>
      </c>
      <c r="AB146" s="1455">
        <v>12.573861999999998</v>
      </c>
      <c r="AC146" s="1455">
        <v>12.118402</v>
      </c>
      <c r="AD146" s="1455">
        <v>11.088194</v>
      </c>
      <c r="AE146" s="1455">
        <v>12.190293</v>
      </c>
      <c r="AF146" s="1455">
        <v>14.853014999999999</v>
      </c>
      <c r="AG146" s="1455">
        <v>163.68167699999998</v>
      </c>
      <c r="AH146" s="1638"/>
      <c r="AI146" s="1638"/>
    </row>
    <row r="147" spans="2:35" s="98" customFormat="1" ht="18" customHeight="1" x14ac:dyDescent="0.25">
      <c r="B147" s="2196"/>
      <c r="C147" s="1331"/>
      <c r="D147" s="1053" t="s">
        <v>384</v>
      </c>
      <c r="E147" s="1054" t="str">
        <f t="shared" si="62"/>
        <v/>
      </c>
      <c r="F147" s="1054" t="str">
        <f t="shared" si="63"/>
        <v/>
      </c>
      <c r="G147" s="1054" t="str">
        <f t="shared" si="64"/>
        <v/>
      </c>
      <c r="H147" s="1054" t="str">
        <f t="shared" si="65"/>
        <v/>
      </c>
      <c r="I147" s="1054" t="str">
        <f t="shared" si="66"/>
        <v/>
      </c>
      <c r="J147" s="1054" t="str">
        <f t="shared" si="67"/>
        <v/>
      </c>
      <c r="K147" s="1054" t="str">
        <f t="shared" si="68"/>
        <v/>
      </c>
      <c r="L147" s="1054" t="str">
        <f t="shared" si="69"/>
        <v/>
      </c>
      <c r="M147" s="1054" t="str">
        <f t="shared" si="70"/>
        <v/>
      </c>
      <c r="N147" s="1054" t="str">
        <f t="shared" si="71"/>
        <v/>
      </c>
      <c r="O147" s="1054" t="str">
        <f t="shared" si="72"/>
        <v/>
      </c>
      <c r="P147" s="1054" t="str">
        <f t="shared" si="73"/>
        <v/>
      </c>
      <c r="Q147" s="1055">
        <f t="shared" si="75"/>
        <v>0</v>
      </c>
      <c r="R147" s="516"/>
      <c r="S147" s="1455"/>
      <c r="T147" s="1455" t="s">
        <v>384</v>
      </c>
      <c r="U147" s="1455"/>
      <c r="V147" s="1455"/>
      <c r="W147" s="1455"/>
      <c r="X147" s="1455"/>
      <c r="Y147" s="1455"/>
      <c r="Z147" s="1455"/>
      <c r="AA147" s="1455"/>
      <c r="AB147" s="1455"/>
      <c r="AC147" s="1455"/>
      <c r="AD147" s="1455"/>
      <c r="AE147" s="1455"/>
      <c r="AF147" s="1455"/>
      <c r="AG147" s="1455"/>
      <c r="AH147" s="1638"/>
      <c r="AI147" s="1638"/>
    </row>
    <row r="148" spans="2:35" s="98" customFormat="1" ht="18" customHeight="1" x14ac:dyDescent="0.25">
      <c r="B148" s="2196"/>
      <c r="C148" s="1331"/>
      <c r="D148" s="1056" t="s">
        <v>283</v>
      </c>
      <c r="E148" s="1054" t="str">
        <f t="shared" si="62"/>
        <v/>
      </c>
      <c r="F148" s="1054" t="str">
        <f t="shared" si="63"/>
        <v/>
      </c>
      <c r="G148" s="1054" t="str">
        <f t="shared" si="64"/>
        <v/>
      </c>
      <c r="H148" s="1054" t="str">
        <f t="shared" si="65"/>
        <v/>
      </c>
      <c r="I148" s="1054" t="str">
        <f t="shared" si="66"/>
        <v/>
      </c>
      <c r="J148" s="1054" t="str">
        <f t="shared" si="67"/>
        <v/>
      </c>
      <c r="K148" s="1054" t="str">
        <f t="shared" si="68"/>
        <v/>
      </c>
      <c r="L148" s="1054" t="str">
        <f t="shared" si="69"/>
        <v/>
      </c>
      <c r="M148" s="1054" t="str">
        <f t="shared" si="70"/>
        <v/>
      </c>
      <c r="N148" s="1054" t="str">
        <f t="shared" si="71"/>
        <v/>
      </c>
      <c r="O148" s="1054" t="str">
        <f t="shared" si="72"/>
        <v/>
      </c>
      <c r="P148" s="1054" t="str">
        <f t="shared" si="73"/>
        <v/>
      </c>
      <c r="Q148" s="1057">
        <f t="shared" si="75"/>
        <v>0</v>
      </c>
      <c r="R148" s="516"/>
      <c r="S148" s="1455"/>
      <c r="T148" s="1455" t="s">
        <v>283</v>
      </c>
      <c r="U148" s="1455"/>
      <c r="V148" s="1455"/>
      <c r="W148" s="1455"/>
      <c r="X148" s="1455"/>
      <c r="Y148" s="1455"/>
      <c r="Z148" s="1455"/>
      <c r="AA148" s="1455"/>
      <c r="AB148" s="1455"/>
      <c r="AC148" s="1455"/>
      <c r="AD148" s="1455"/>
      <c r="AE148" s="1455"/>
      <c r="AF148" s="1455"/>
      <c r="AG148" s="1455"/>
      <c r="AH148" s="1638"/>
      <c r="AI148" s="1638"/>
    </row>
    <row r="149" spans="2:35" s="98" customFormat="1" ht="18" customHeight="1" x14ac:dyDescent="0.25">
      <c r="B149" s="2196"/>
      <c r="C149" s="1333"/>
      <c r="D149" s="1323" t="s">
        <v>385</v>
      </c>
      <c r="E149" s="1324" t="str">
        <f t="shared" si="62"/>
        <v/>
      </c>
      <c r="F149" s="1324" t="str">
        <f t="shared" si="63"/>
        <v/>
      </c>
      <c r="G149" s="1324" t="str">
        <f t="shared" si="64"/>
        <v/>
      </c>
      <c r="H149" s="1324" t="str">
        <f t="shared" si="65"/>
        <v/>
      </c>
      <c r="I149" s="1324" t="str">
        <f t="shared" si="66"/>
        <v/>
      </c>
      <c r="J149" s="1324" t="str">
        <f t="shared" si="67"/>
        <v/>
      </c>
      <c r="K149" s="1324" t="str">
        <f t="shared" si="68"/>
        <v/>
      </c>
      <c r="L149" s="1324" t="str">
        <f t="shared" si="69"/>
        <v/>
      </c>
      <c r="M149" s="1324" t="str">
        <f t="shared" si="70"/>
        <v/>
      </c>
      <c r="N149" s="1324" t="str">
        <f t="shared" si="71"/>
        <v/>
      </c>
      <c r="O149" s="1324" t="str">
        <f t="shared" si="72"/>
        <v/>
      </c>
      <c r="P149" s="1325" t="str">
        <f t="shared" si="73"/>
        <v/>
      </c>
      <c r="Q149" s="974">
        <f t="shared" si="75"/>
        <v>0</v>
      </c>
      <c r="S149" s="1455"/>
      <c r="T149" s="1455" t="s">
        <v>385</v>
      </c>
      <c r="U149" s="1455"/>
      <c r="V149" s="1455"/>
      <c r="W149" s="1455"/>
      <c r="X149" s="1455"/>
      <c r="Y149" s="1455"/>
      <c r="Z149" s="1455"/>
      <c r="AA149" s="1455"/>
      <c r="AB149" s="1455"/>
      <c r="AC149" s="1455"/>
      <c r="AD149" s="1455"/>
      <c r="AE149" s="1455"/>
      <c r="AF149" s="1455"/>
      <c r="AG149" s="1455"/>
      <c r="AH149" s="1638"/>
      <c r="AI149" s="1638"/>
    </row>
    <row r="150" spans="2:35" s="98" customFormat="1" ht="18" customHeight="1" x14ac:dyDescent="0.25">
      <c r="B150" s="2195">
        <f t="shared" ref="B150" si="79">+B146+1</f>
        <v>37</v>
      </c>
      <c r="C150" s="1332" t="str">
        <f t="shared" si="77"/>
        <v>Empresa de Generación Huallaga S.A.</v>
      </c>
      <c r="D150" s="854" t="s">
        <v>383</v>
      </c>
      <c r="E150" s="975">
        <f t="shared" si="62"/>
        <v>336.79004099999992</v>
      </c>
      <c r="F150" s="975">
        <f t="shared" si="63"/>
        <v>314.32902300000001</v>
      </c>
      <c r="G150" s="975">
        <f t="shared" si="64"/>
        <v>258.05347499999999</v>
      </c>
      <c r="H150" s="975">
        <f t="shared" si="65"/>
        <v>189.78454099999999</v>
      </c>
      <c r="I150" s="975">
        <f t="shared" si="66"/>
        <v>199.03248599999998</v>
      </c>
      <c r="J150" s="975">
        <f t="shared" si="67"/>
        <v>99.662384000000003</v>
      </c>
      <c r="K150" s="975">
        <f t="shared" si="68"/>
        <v>71.363217000000006</v>
      </c>
      <c r="L150" s="975">
        <f t="shared" si="69"/>
        <v>47.670724</v>
      </c>
      <c r="M150" s="975">
        <f t="shared" si="70"/>
        <v>43.769598999999992</v>
      </c>
      <c r="N150" s="975">
        <f t="shared" si="71"/>
        <v>73.771571999999992</v>
      </c>
      <c r="O150" s="975">
        <f t="shared" si="72"/>
        <v>52.649372</v>
      </c>
      <c r="P150" s="1322">
        <f t="shared" si="73"/>
        <v>196.95824500000001</v>
      </c>
      <c r="Q150" s="976">
        <f t="shared" si="75"/>
        <v>1883.8346790000001</v>
      </c>
      <c r="S150" s="1455" t="s">
        <v>990</v>
      </c>
      <c r="T150" s="1455" t="s">
        <v>383</v>
      </c>
      <c r="U150" s="1455">
        <v>336.79004099999992</v>
      </c>
      <c r="V150" s="1455">
        <v>314.32902300000001</v>
      </c>
      <c r="W150" s="1455">
        <v>258.05347499999999</v>
      </c>
      <c r="X150" s="1455">
        <v>189.78454099999999</v>
      </c>
      <c r="Y150" s="1455">
        <v>199.03248599999998</v>
      </c>
      <c r="Z150" s="1455">
        <v>99.662384000000003</v>
      </c>
      <c r="AA150" s="1455">
        <v>71.363217000000006</v>
      </c>
      <c r="AB150" s="1455">
        <v>47.670724</v>
      </c>
      <c r="AC150" s="1455">
        <v>43.769598999999992</v>
      </c>
      <c r="AD150" s="1455">
        <v>73.771571999999992</v>
      </c>
      <c r="AE150" s="1455">
        <v>52.649372</v>
      </c>
      <c r="AF150" s="1455">
        <v>196.95824500000001</v>
      </c>
      <c r="AG150" s="1455">
        <v>1883.8346790000001</v>
      </c>
      <c r="AH150" s="1638"/>
      <c r="AI150" s="1638"/>
    </row>
    <row r="151" spans="2:35" s="98" customFormat="1" ht="18" customHeight="1" x14ac:dyDescent="0.25">
      <c r="B151" s="2196"/>
      <c r="C151" s="1331"/>
      <c r="D151" s="1053" t="s">
        <v>384</v>
      </c>
      <c r="E151" s="1054" t="str">
        <f t="shared" si="62"/>
        <v/>
      </c>
      <c r="F151" s="1054" t="str">
        <f t="shared" si="63"/>
        <v/>
      </c>
      <c r="G151" s="1054" t="str">
        <f t="shared" si="64"/>
        <v/>
      </c>
      <c r="H151" s="1054" t="str">
        <f t="shared" si="65"/>
        <v/>
      </c>
      <c r="I151" s="1054" t="str">
        <f t="shared" si="66"/>
        <v/>
      </c>
      <c r="J151" s="1054" t="str">
        <f t="shared" si="67"/>
        <v/>
      </c>
      <c r="K151" s="1054" t="str">
        <f t="shared" si="68"/>
        <v/>
      </c>
      <c r="L151" s="1054" t="str">
        <f t="shared" si="69"/>
        <v/>
      </c>
      <c r="M151" s="1054" t="str">
        <f t="shared" si="70"/>
        <v/>
      </c>
      <c r="N151" s="1054" t="str">
        <f t="shared" si="71"/>
        <v/>
      </c>
      <c r="O151" s="1054" t="str">
        <f t="shared" si="72"/>
        <v/>
      </c>
      <c r="P151" s="1054" t="str">
        <f t="shared" si="73"/>
        <v/>
      </c>
      <c r="Q151" s="1055">
        <f t="shared" si="75"/>
        <v>0</v>
      </c>
      <c r="R151" s="516"/>
      <c r="S151" s="1455"/>
      <c r="T151" s="1455" t="s">
        <v>384</v>
      </c>
      <c r="U151" s="1455"/>
      <c r="V151" s="1455"/>
      <c r="W151" s="1455"/>
      <c r="X151" s="1455"/>
      <c r="Y151" s="1455"/>
      <c r="Z151" s="1455"/>
      <c r="AA151" s="1455"/>
      <c r="AB151" s="1455"/>
      <c r="AC151" s="1455"/>
      <c r="AD151" s="1455"/>
      <c r="AE151" s="1455"/>
      <c r="AF151" s="1455"/>
      <c r="AG151" s="1455"/>
      <c r="AH151" s="1638"/>
      <c r="AI151" s="1638"/>
    </row>
    <row r="152" spans="2:35" s="98" customFormat="1" ht="18" customHeight="1" x14ac:dyDescent="0.25">
      <c r="B152" s="2196"/>
      <c r="C152" s="1331"/>
      <c r="D152" s="1056" t="s">
        <v>283</v>
      </c>
      <c r="E152" s="1054" t="str">
        <f t="shared" si="62"/>
        <v/>
      </c>
      <c r="F152" s="1054" t="str">
        <f t="shared" si="63"/>
        <v/>
      </c>
      <c r="G152" s="1054" t="str">
        <f t="shared" si="64"/>
        <v/>
      </c>
      <c r="H152" s="1054" t="str">
        <f t="shared" si="65"/>
        <v/>
      </c>
      <c r="I152" s="1054" t="str">
        <f t="shared" si="66"/>
        <v/>
      </c>
      <c r="J152" s="1054" t="str">
        <f t="shared" si="67"/>
        <v/>
      </c>
      <c r="K152" s="1054" t="str">
        <f t="shared" si="68"/>
        <v/>
      </c>
      <c r="L152" s="1054" t="str">
        <f t="shared" si="69"/>
        <v/>
      </c>
      <c r="M152" s="1054" t="str">
        <f t="shared" si="70"/>
        <v/>
      </c>
      <c r="N152" s="1054" t="str">
        <f t="shared" si="71"/>
        <v/>
      </c>
      <c r="O152" s="1054" t="str">
        <f t="shared" si="72"/>
        <v/>
      </c>
      <c r="P152" s="1054" t="str">
        <f t="shared" si="73"/>
        <v/>
      </c>
      <c r="Q152" s="1057">
        <f t="shared" si="75"/>
        <v>0</v>
      </c>
      <c r="R152" s="516"/>
      <c r="S152" s="1455"/>
      <c r="T152" s="1455" t="s">
        <v>283</v>
      </c>
      <c r="U152" s="1455"/>
      <c r="V152" s="1455"/>
      <c r="W152" s="1455"/>
      <c r="X152" s="1455"/>
      <c r="Y152" s="1455"/>
      <c r="Z152" s="1455"/>
      <c r="AA152" s="1455"/>
      <c r="AB152" s="1455"/>
      <c r="AC152" s="1455"/>
      <c r="AD152" s="1455"/>
      <c r="AE152" s="1455"/>
      <c r="AF152" s="1455"/>
      <c r="AG152" s="1455"/>
      <c r="AH152" s="1638"/>
      <c r="AI152" s="1638"/>
    </row>
    <row r="153" spans="2:35" s="98" customFormat="1" ht="18" customHeight="1" x14ac:dyDescent="0.25">
      <c r="B153" s="2196"/>
      <c r="C153" s="1333"/>
      <c r="D153" s="1323" t="s">
        <v>385</v>
      </c>
      <c r="E153" s="1324" t="str">
        <f t="shared" si="62"/>
        <v/>
      </c>
      <c r="F153" s="1324" t="str">
        <f t="shared" si="63"/>
        <v/>
      </c>
      <c r="G153" s="1324" t="str">
        <f t="shared" si="64"/>
        <v/>
      </c>
      <c r="H153" s="1324" t="str">
        <f t="shared" si="65"/>
        <v/>
      </c>
      <c r="I153" s="1324" t="str">
        <f t="shared" si="66"/>
        <v/>
      </c>
      <c r="J153" s="1324" t="str">
        <f t="shared" si="67"/>
        <v/>
      </c>
      <c r="K153" s="1324" t="str">
        <f t="shared" si="68"/>
        <v/>
      </c>
      <c r="L153" s="1324" t="str">
        <f t="shared" si="69"/>
        <v/>
      </c>
      <c r="M153" s="1324" t="str">
        <f t="shared" si="70"/>
        <v/>
      </c>
      <c r="N153" s="1324" t="str">
        <f t="shared" si="71"/>
        <v/>
      </c>
      <c r="O153" s="1324" t="str">
        <f t="shared" si="72"/>
        <v/>
      </c>
      <c r="P153" s="1325" t="str">
        <f t="shared" si="73"/>
        <v/>
      </c>
      <c r="Q153" s="974">
        <f t="shared" si="75"/>
        <v>0</v>
      </c>
      <c r="S153" s="1455"/>
      <c r="T153" s="1455" t="s">
        <v>385</v>
      </c>
      <c r="U153" s="1455"/>
      <c r="V153" s="1455"/>
      <c r="W153" s="1455"/>
      <c r="X153" s="1455"/>
      <c r="Y153" s="1455"/>
      <c r="Z153" s="1455"/>
      <c r="AA153" s="1455"/>
      <c r="AB153" s="1455"/>
      <c r="AC153" s="1455"/>
      <c r="AD153" s="1455"/>
      <c r="AE153" s="1455"/>
      <c r="AF153" s="1455"/>
      <c r="AG153" s="1455"/>
      <c r="AH153" s="1638"/>
      <c r="AI153" s="1638"/>
    </row>
    <row r="154" spans="2:35" s="98" customFormat="1" ht="18" customHeight="1" x14ac:dyDescent="0.25">
      <c r="B154" s="2195">
        <f t="shared" ref="B154" si="80">+B150+1</f>
        <v>38</v>
      </c>
      <c r="C154" s="1332" t="str">
        <f t="shared" si="77"/>
        <v>Empresa de Generación Huanza S.A.</v>
      </c>
      <c r="D154" s="854" t="s">
        <v>383</v>
      </c>
      <c r="E154" s="975">
        <f t="shared" si="62"/>
        <v>28.523641000000001</v>
      </c>
      <c r="F154" s="975">
        <f t="shared" si="63"/>
        <v>29.581550999999997</v>
      </c>
      <c r="G154" s="975">
        <f t="shared" si="64"/>
        <v>33.626775000000002</v>
      </c>
      <c r="H154" s="975">
        <f t="shared" si="65"/>
        <v>36.625308000000004</v>
      </c>
      <c r="I154" s="975">
        <f t="shared" si="66"/>
        <v>36.390899999999995</v>
      </c>
      <c r="J154" s="975">
        <f t="shared" si="67"/>
        <v>37.451676000000006</v>
      </c>
      <c r="K154" s="975">
        <f t="shared" si="68"/>
        <v>36.881331000000003</v>
      </c>
      <c r="L154" s="975">
        <f t="shared" si="69"/>
        <v>34.007778000000002</v>
      </c>
      <c r="M154" s="975">
        <f t="shared" si="70"/>
        <v>35.159424000000001</v>
      </c>
      <c r="N154" s="975">
        <f t="shared" si="71"/>
        <v>42.749848</v>
      </c>
      <c r="O154" s="975">
        <f t="shared" si="72"/>
        <v>47.661540000000002</v>
      </c>
      <c r="P154" s="1322">
        <f t="shared" si="73"/>
        <v>27.037824999999998</v>
      </c>
      <c r="Q154" s="976">
        <f t="shared" si="75"/>
        <v>425.69759700000003</v>
      </c>
      <c r="S154" s="1455" t="s">
        <v>52</v>
      </c>
      <c r="T154" s="1455" t="s">
        <v>383</v>
      </c>
      <c r="U154" s="1455">
        <v>28.523641000000001</v>
      </c>
      <c r="V154" s="1455">
        <v>29.581550999999997</v>
      </c>
      <c r="W154" s="1455">
        <v>33.626775000000002</v>
      </c>
      <c r="X154" s="1455">
        <v>36.625308000000004</v>
      </c>
      <c r="Y154" s="1455">
        <v>36.390899999999995</v>
      </c>
      <c r="Z154" s="1455">
        <v>37.451676000000006</v>
      </c>
      <c r="AA154" s="1455">
        <v>36.881331000000003</v>
      </c>
      <c r="AB154" s="1455">
        <v>34.007778000000002</v>
      </c>
      <c r="AC154" s="1455">
        <v>35.159424000000001</v>
      </c>
      <c r="AD154" s="1455">
        <v>42.749848</v>
      </c>
      <c r="AE154" s="1455">
        <v>47.661540000000002</v>
      </c>
      <c r="AF154" s="1455">
        <v>27.037824999999998</v>
      </c>
      <c r="AG154" s="1455">
        <v>425.69759700000003</v>
      </c>
      <c r="AH154" s="1638"/>
      <c r="AI154" s="1638"/>
    </row>
    <row r="155" spans="2:35" s="98" customFormat="1" ht="18" customHeight="1" x14ac:dyDescent="0.25">
      <c r="B155" s="2196"/>
      <c r="C155" s="1331"/>
      <c r="D155" s="1053" t="s">
        <v>384</v>
      </c>
      <c r="E155" s="1054" t="str">
        <f t="shared" si="62"/>
        <v/>
      </c>
      <c r="F155" s="1054" t="str">
        <f t="shared" si="63"/>
        <v/>
      </c>
      <c r="G155" s="1054" t="str">
        <f t="shared" si="64"/>
        <v/>
      </c>
      <c r="H155" s="1054" t="str">
        <f t="shared" si="65"/>
        <v/>
      </c>
      <c r="I155" s="1054" t="str">
        <f t="shared" si="66"/>
        <v/>
      </c>
      <c r="J155" s="1054" t="str">
        <f t="shared" si="67"/>
        <v/>
      </c>
      <c r="K155" s="1054" t="str">
        <f t="shared" si="68"/>
        <v/>
      </c>
      <c r="L155" s="1054" t="str">
        <f t="shared" si="69"/>
        <v/>
      </c>
      <c r="M155" s="1054" t="str">
        <f t="shared" si="70"/>
        <v/>
      </c>
      <c r="N155" s="1054" t="str">
        <f t="shared" si="71"/>
        <v/>
      </c>
      <c r="O155" s="1054" t="str">
        <f t="shared" si="72"/>
        <v/>
      </c>
      <c r="P155" s="1054" t="str">
        <f t="shared" si="73"/>
        <v/>
      </c>
      <c r="Q155" s="1055">
        <f t="shared" si="75"/>
        <v>0</v>
      </c>
      <c r="R155" s="516"/>
      <c r="S155" s="1455"/>
      <c r="T155" s="1455" t="s">
        <v>384</v>
      </c>
      <c r="U155" s="1455"/>
      <c r="V155" s="1455"/>
      <c r="W155" s="1455"/>
      <c r="X155" s="1455"/>
      <c r="Y155" s="1455"/>
      <c r="Z155" s="1455"/>
      <c r="AA155" s="1455"/>
      <c r="AB155" s="1455"/>
      <c r="AC155" s="1455"/>
      <c r="AD155" s="1455"/>
      <c r="AE155" s="1455"/>
      <c r="AF155" s="1455"/>
      <c r="AG155" s="1455"/>
      <c r="AH155" s="1638"/>
      <c r="AI155" s="1638"/>
    </row>
    <row r="156" spans="2:35" s="98" customFormat="1" ht="18" customHeight="1" x14ac:dyDescent="0.25">
      <c r="B156" s="2196"/>
      <c r="C156" s="1331"/>
      <c r="D156" s="1056" t="s">
        <v>283</v>
      </c>
      <c r="E156" s="1054" t="str">
        <f t="shared" si="62"/>
        <v/>
      </c>
      <c r="F156" s="1054" t="str">
        <f t="shared" si="63"/>
        <v/>
      </c>
      <c r="G156" s="1054" t="str">
        <f t="shared" si="64"/>
        <v/>
      </c>
      <c r="H156" s="1054" t="str">
        <f t="shared" si="65"/>
        <v/>
      </c>
      <c r="I156" s="1054" t="str">
        <f t="shared" si="66"/>
        <v/>
      </c>
      <c r="J156" s="1054" t="str">
        <f t="shared" si="67"/>
        <v/>
      </c>
      <c r="K156" s="1054" t="str">
        <f t="shared" si="68"/>
        <v/>
      </c>
      <c r="L156" s="1054" t="str">
        <f t="shared" si="69"/>
        <v/>
      </c>
      <c r="M156" s="1054" t="str">
        <f t="shared" si="70"/>
        <v/>
      </c>
      <c r="N156" s="1054" t="str">
        <f t="shared" si="71"/>
        <v/>
      </c>
      <c r="O156" s="1054" t="str">
        <f t="shared" si="72"/>
        <v/>
      </c>
      <c r="P156" s="1054" t="str">
        <f t="shared" si="73"/>
        <v/>
      </c>
      <c r="Q156" s="1057">
        <f t="shared" si="75"/>
        <v>0</v>
      </c>
      <c r="R156" s="516"/>
      <c r="S156" s="1455"/>
      <c r="T156" s="1455" t="s">
        <v>283</v>
      </c>
      <c r="U156" s="1455"/>
      <c r="V156" s="1455"/>
      <c r="W156" s="1455"/>
      <c r="X156" s="1455"/>
      <c r="Y156" s="1455"/>
      <c r="Z156" s="1455"/>
      <c r="AA156" s="1455"/>
      <c r="AB156" s="1455"/>
      <c r="AC156" s="1455"/>
      <c r="AD156" s="1455"/>
      <c r="AE156" s="1455"/>
      <c r="AF156" s="1455"/>
      <c r="AG156" s="1455"/>
      <c r="AH156" s="1638"/>
      <c r="AI156" s="1638"/>
    </row>
    <row r="157" spans="2:35" s="98" customFormat="1" ht="18" customHeight="1" x14ac:dyDescent="0.25">
      <c r="B157" s="2196"/>
      <c r="C157" s="1333"/>
      <c r="D157" s="1323" t="s">
        <v>385</v>
      </c>
      <c r="E157" s="1324" t="str">
        <f t="shared" si="62"/>
        <v/>
      </c>
      <c r="F157" s="1324" t="str">
        <f t="shared" si="63"/>
        <v/>
      </c>
      <c r="G157" s="1324" t="str">
        <f t="shared" si="64"/>
        <v/>
      </c>
      <c r="H157" s="1324" t="str">
        <f t="shared" si="65"/>
        <v/>
      </c>
      <c r="I157" s="1324" t="str">
        <f t="shared" si="66"/>
        <v/>
      </c>
      <c r="J157" s="1324" t="str">
        <f t="shared" si="67"/>
        <v/>
      </c>
      <c r="K157" s="1324" t="str">
        <f t="shared" si="68"/>
        <v/>
      </c>
      <c r="L157" s="1324" t="str">
        <f t="shared" si="69"/>
        <v/>
      </c>
      <c r="M157" s="1324" t="str">
        <f t="shared" si="70"/>
        <v/>
      </c>
      <c r="N157" s="1324" t="str">
        <f t="shared" si="71"/>
        <v/>
      </c>
      <c r="O157" s="1324" t="str">
        <f t="shared" si="72"/>
        <v/>
      </c>
      <c r="P157" s="1325" t="str">
        <f t="shared" si="73"/>
        <v/>
      </c>
      <c r="Q157" s="974">
        <f t="shared" si="75"/>
        <v>0</v>
      </c>
      <c r="S157" s="1455"/>
      <c r="T157" s="1455" t="s">
        <v>385</v>
      </c>
      <c r="U157" s="1455"/>
      <c r="V157" s="1455"/>
      <c r="W157" s="1455"/>
      <c r="X157" s="1455"/>
      <c r="Y157" s="1455"/>
      <c r="Z157" s="1455"/>
      <c r="AA157" s="1455"/>
      <c r="AB157" s="1455"/>
      <c r="AC157" s="1455"/>
      <c r="AD157" s="1455"/>
      <c r="AE157" s="1455"/>
      <c r="AF157" s="1455"/>
      <c r="AG157" s="1455"/>
      <c r="AH157" s="1638"/>
      <c r="AI157" s="1638"/>
    </row>
    <row r="158" spans="2:35" s="98" customFormat="1" ht="18" customHeight="1" x14ac:dyDescent="0.25">
      <c r="B158" s="2195">
        <f t="shared" ref="B158" si="81">+B154+1</f>
        <v>39</v>
      </c>
      <c r="C158" s="1332" t="str">
        <f t="shared" si="77"/>
        <v>Empresa de Interés Local Hidroeléctrica S.A. de Chacas</v>
      </c>
      <c r="D158" s="854" t="s">
        <v>383</v>
      </c>
      <c r="E158" s="975">
        <f t="shared" si="62"/>
        <v>0.29804200000000003</v>
      </c>
      <c r="F158" s="975">
        <f t="shared" si="63"/>
        <v>0.27613500000000002</v>
      </c>
      <c r="G158" s="975">
        <f t="shared" si="64"/>
        <v>0.29194999999999999</v>
      </c>
      <c r="H158" s="975">
        <f t="shared" si="65"/>
        <v>0.26966800000000002</v>
      </c>
      <c r="I158" s="975">
        <f t="shared" si="66"/>
        <v>0.291877</v>
      </c>
      <c r="J158" s="975">
        <f t="shared" si="67"/>
        <v>0.29584900000000003</v>
      </c>
      <c r="K158" s="975">
        <f t="shared" si="68"/>
        <v>0.30598500000000001</v>
      </c>
      <c r="L158" s="975">
        <f t="shared" si="69"/>
        <v>0.33891000000000004</v>
      </c>
      <c r="M158" s="975">
        <f t="shared" si="70"/>
        <v>0.34390100000000001</v>
      </c>
      <c r="N158" s="975">
        <f t="shared" si="71"/>
        <v>0.36282999999999999</v>
      </c>
      <c r="O158" s="975">
        <f t="shared" si="72"/>
        <v>0.32993899999999998</v>
      </c>
      <c r="P158" s="1322">
        <f t="shared" si="73"/>
        <v>0.34021399999999996</v>
      </c>
      <c r="Q158" s="976">
        <f t="shared" si="75"/>
        <v>3.7452999999999994</v>
      </c>
      <c r="S158" s="1455" t="s">
        <v>1136</v>
      </c>
      <c r="T158" s="1455" t="s">
        <v>383</v>
      </c>
      <c r="U158" s="1455">
        <v>0.29804200000000003</v>
      </c>
      <c r="V158" s="1455">
        <v>0.27613500000000002</v>
      </c>
      <c r="W158" s="1455">
        <v>0.29194999999999999</v>
      </c>
      <c r="X158" s="1455">
        <v>0.26966800000000002</v>
      </c>
      <c r="Y158" s="1455">
        <v>0.291877</v>
      </c>
      <c r="Z158" s="1455">
        <v>0.29584900000000003</v>
      </c>
      <c r="AA158" s="1455">
        <v>0.30598500000000001</v>
      </c>
      <c r="AB158" s="1455">
        <v>0.33891000000000004</v>
      </c>
      <c r="AC158" s="1455">
        <v>0.34390100000000001</v>
      </c>
      <c r="AD158" s="1455">
        <v>0.36282999999999999</v>
      </c>
      <c r="AE158" s="1455">
        <v>0.32993899999999998</v>
      </c>
      <c r="AF158" s="1455">
        <v>0.34021399999999996</v>
      </c>
      <c r="AG158" s="1455">
        <v>3.7452999999999994</v>
      </c>
      <c r="AH158" s="1638"/>
      <c r="AI158" s="1638"/>
    </row>
    <row r="159" spans="2:35" s="98" customFormat="1" ht="18" customHeight="1" x14ac:dyDescent="0.25">
      <c r="B159" s="2196"/>
      <c r="C159" s="1331"/>
      <c r="D159" s="1053" t="s">
        <v>384</v>
      </c>
      <c r="E159" s="1054" t="str">
        <f t="shared" si="62"/>
        <v/>
      </c>
      <c r="F159" s="1054" t="str">
        <f t="shared" si="63"/>
        <v/>
      </c>
      <c r="G159" s="1054" t="str">
        <f t="shared" si="64"/>
        <v/>
      </c>
      <c r="H159" s="1054" t="str">
        <f t="shared" si="65"/>
        <v/>
      </c>
      <c r="I159" s="1054" t="str">
        <f t="shared" si="66"/>
        <v/>
      </c>
      <c r="J159" s="1054" t="str">
        <f t="shared" si="67"/>
        <v/>
      </c>
      <c r="K159" s="1054" t="str">
        <f t="shared" si="68"/>
        <v/>
      </c>
      <c r="L159" s="1054" t="str">
        <f t="shared" si="69"/>
        <v/>
      </c>
      <c r="M159" s="1054" t="str">
        <f t="shared" si="70"/>
        <v/>
      </c>
      <c r="N159" s="1054" t="str">
        <f t="shared" si="71"/>
        <v/>
      </c>
      <c r="O159" s="1054" t="str">
        <f t="shared" si="72"/>
        <v/>
      </c>
      <c r="P159" s="1054" t="str">
        <f t="shared" si="73"/>
        <v/>
      </c>
      <c r="Q159" s="1055">
        <f t="shared" si="75"/>
        <v>0</v>
      </c>
      <c r="R159" s="516"/>
      <c r="S159" s="1455"/>
      <c r="T159" s="1455" t="s">
        <v>384</v>
      </c>
      <c r="U159" s="1455"/>
      <c r="V159" s="1455"/>
      <c r="W159" s="1455"/>
      <c r="X159" s="1455"/>
      <c r="Y159" s="1455"/>
      <c r="Z159" s="1455"/>
      <c r="AA159" s="1455"/>
      <c r="AB159" s="1455"/>
      <c r="AC159" s="1455"/>
      <c r="AD159" s="1455"/>
      <c r="AE159" s="1455"/>
      <c r="AF159" s="1455"/>
      <c r="AG159" s="1455"/>
      <c r="AH159" s="1638"/>
      <c r="AI159" s="1638"/>
    </row>
    <row r="160" spans="2:35" s="98" customFormat="1" ht="18" customHeight="1" x14ac:dyDescent="0.25">
      <c r="B160" s="2196"/>
      <c r="C160" s="1331"/>
      <c r="D160" s="1056" t="s">
        <v>283</v>
      </c>
      <c r="E160" s="1054" t="str">
        <f t="shared" si="62"/>
        <v/>
      </c>
      <c r="F160" s="1054" t="str">
        <f t="shared" si="63"/>
        <v/>
      </c>
      <c r="G160" s="1054" t="str">
        <f t="shared" si="64"/>
        <v/>
      </c>
      <c r="H160" s="1054" t="str">
        <f t="shared" si="65"/>
        <v/>
      </c>
      <c r="I160" s="1054" t="str">
        <f t="shared" si="66"/>
        <v/>
      </c>
      <c r="J160" s="1054" t="str">
        <f t="shared" si="67"/>
        <v/>
      </c>
      <c r="K160" s="1054" t="str">
        <f t="shared" si="68"/>
        <v/>
      </c>
      <c r="L160" s="1054" t="str">
        <f t="shared" si="69"/>
        <v/>
      </c>
      <c r="M160" s="1054" t="str">
        <f t="shared" si="70"/>
        <v/>
      </c>
      <c r="N160" s="1054" t="str">
        <f t="shared" si="71"/>
        <v/>
      </c>
      <c r="O160" s="1054" t="str">
        <f t="shared" si="72"/>
        <v/>
      </c>
      <c r="P160" s="1054" t="str">
        <f t="shared" si="73"/>
        <v/>
      </c>
      <c r="Q160" s="1057">
        <f t="shared" si="75"/>
        <v>0</v>
      </c>
      <c r="R160" s="516"/>
      <c r="S160" s="1455"/>
      <c r="T160" s="1455" t="s">
        <v>283</v>
      </c>
      <c r="U160" s="1455"/>
      <c r="V160" s="1455"/>
      <c r="W160" s="1455"/>
      <c r="X160" s="1455"/>
      <c r="Y160" s="1455"/>
      <c r="Z160" s="1455"/>
      <c r="AA160" s="1455"/>
      <c r="AB160" s="1455"/>
      <c r="AC160" s="1455"/>
      <c r="AD160" s="1455"/>
      <c r="AE160" s="1455"/>
      <c r="AF160" s="1455"/>
      <c r="AG160" s="1455"/>
      <c r="AH160" s="1638"/>
      <c r="AI160" s="1638"/>
    </row>
    <row r="161" spans="2:35" s="98" customFormat="1" ht="18" customHeight="1" x14ac:dyDescent="0.25">
      <c r="B161" s="2196"/>
      <c r="C161" s="1333"/>
      <c r="D161" s="1323" t="s">
        <v>385</v>
      </c>
      <c r="E161" s="1324" t="str">
        <f t="shared" si="62"/>
        <v/>
      </c>
      <c r="F161" s="1324" t="str">
        <f t="shared" si="63"/>
        <v/>
      </c>
      <c r="G161" s="1324" t="str">
        <f t="shared" si="64"/>
        <v/>
      </c>
      <c r="H161" s="1324" t="str">
        <f t="shared" si="65"/>
        <v/>
      </c>
      <c r="I161" s="1324" t="str">
        <f t="shared" si="66"/>
        <v/>
      </c>
      <c r="J161" s="1324" t="str">
        <f t="shared" si="67"/>
        <v/>
      </c>
      <c r="K161" s="1324" t="str">
        <f t="shared" si="68"/>
        <v/>
      </c>
      <c r="L161" s="1324" t="str">
        <f t="shared" si="69"/>
        <v/>
      </c>
      <c r="M161" s="1324" t="str">
        <f t="shared" si="70"/>
        <v/>
      </c>
      <c r="N161" s="1324" t="str">
        <f t="shared" si="71"/>
        <v/>
      </c>
      <c r="O161" s="1324" t="str">
        <f t="shared" si="72"/>
        <v/>
      </c>
      <c r="P161" s="1325" t="str">
        <f t="shared" si="73"/>
        <v/>
      </c>
      <c r="Q161" s="974">
        <f t="shared" si="75"/>
        <v>0</v>
      </c>
      <c r="S161" s="1455"/>
      <c r="T161" s="1455" t="s">
        <v>385</v>
      </c>
      <c r="U161" s="1455"/>
      <c r="V161" s="1455"/>
      <c r="W161" s="1455"/>
      <c r="X161" s="1455"/>
      <c r="Y161" s="1455"/>
      <c r="Z161" s="1455"/>
      <c r="AA161" s="1455"/>
      <c r="AB161" s="1455"/>
      <c r="AC161" s="1455"/>
      <c r="AD161" s="1455"/>
      <c r="AE161" s="1455"/>
      <c r="AF161" s="1455"/>
      <c r="AG161" s="1455"/>
      <c r="AH161" s="1638"/>
      <c r="AI161" s="1638"/>
    </row>
    <row r="162" spans="2:35" s="98" customFormat="1" ht="18" customHeight="1" x14ac:dyDescent="0.25">
      <c r="B162" s="2195">
        <f t="shared" ref="B162" si="82">+B158+1</f>
        <v>40</v>
      </c>
      <c r="C162" s="1332" t="str">
        <f t="shared" si="77"/>
        <v>Empresa Eléctrica Agua Azul S.A.</v>
      </c>
      <c r="D162" s="854" t="s">
        <v>383</v>
      </c>
      <c r="E162" s="975">
        <f t="shared" si="62"/>
        <v>13.398528000000001</v>
      </c>
      <c r="F162" s="975">
        <f t="shared" si="63"/>
        <v>12.753368999999999</v>
      </c>
      <c r="G162" s="975">
        <f t="shared" si="64"/>
        <v>14.205003000000001</v>
      </c>
      <c r="H162" s="975">
        <f t="shared" si="65"/>
        <v>13.599235</v>
      </c>
      <c r="I162" s="975">
        <f t="shared" si="66"/>
        <v>9.5610689999999998</v>
      </c>
      <c r="J162" s="975">
        <f t="shared" si="67"/>
        <v>2.5478620000000003</v>
      </c>
      <c r="K162" s="975">
        <f t="shared" si="68"/>
        <v>3.010284</v>
      </c>
      <c r="L162" s="975">
        <f t="shared" si="69"/>
        <v>0.89267700000000005</v>
      </c>
      <c r="M162" s="975">
        <f t="shared" si="70"/>
        <v>0.88910199999999995</v>
      </c>
      <c r="N162" s="975">
        <f t="shared" si="71"/>
        <v>1.4706190000000001</v>
      </c>
      <c r="O162" s="975">
        <f t="shared" si="72"/>
        <v>4.513865</v>
      </c>
      <c r="P162" s="1322">
        <f t="shared" si="73"/>
        <v>14.530925</v>
      </c>
      <c r="Q162" s="976">
        <f t="shared" si="75"/>
        <v>91.372537999999977</v>
      </c>
      <c r="S162" s="1455" t="s">
        <v>1342</v>
      </c>
      <c r="T162" s="1455" t="s">
        <v>383</v>
      </c>
      <c r="U162" s="1455">
        <v>13.398528000000001</v>
      </c>
      <c r="V162" s="1455">
        <v>12.753368999999999</v>
      </c>
      <c r="W162" s="1455">
        <v>14.205003000000001</v>
      </c>
      <c r="X162" s="1455">
        <v>13.599235</v>
      </c>
      <c r="Y162" s="1455">
        <v>9.5610689999999998</v>
      </c>
      <c r="Z162" s="1455">
        <v>2.5478620000000003</v>
      </c>
      <c r="AA162" s="1455">
        <v>3.010284</v>
      </c>
      <c r="AB162" s="1455">
        <v>0.89267700000000005</v>
      </c>
      <c r="AC162" s="1455">
        <v>0.88910199999999995</v>
      </c>
      <c r="AD162" s="1455">
        <v>1.4706190000000001</v>
      </c>
      <c r="AE162" s="1455">
        <v>4.513865</v>
      </c>
      <c r="AF162" s="1455">
        <v>14.530925</v>
      </c>
      <c r="AG162" s="1455">
        <v>91.372537999999977</v>
      </c>
      <c r="AH162" s="1638"/>
      <c r="AI162" s="1638"/>
    </row>
    <row r="163" spans="2:35" s="98" customFormat="1" ht="18" customHeight="1" x14ac:dyDescent="0.25">
      <c r="B163" s="2196"/>
      <c r="C163" s="1331"/>
      <c r="D163" s="1053" t="s">
        <v>384</v>
      </c>
      <c r="E163" s="1054" t="str">
        <f t="shared" si="62"/>
        <v/>
      </c>
      <c r="F163" s="1054" t="str">
        <f t="shared" si="63"/>
        <v/>
      </c>
      <c r="G163" s="1054" t="str">
        <f t="shared" si="64"/>
        <v/>
      </c>
      <c r="H163" s="1054" t="str">
        <f t="shared" si="65"/>
        <v/>
      </c>
      <c r="I163" s="1054" t="str">
        <f t="shared" si="66"/>
        <v/>
      </c>
      <c r="J163" s="1054" t="str">
        <f t="shared" si="67"/>
        <v/>
      </c>
      <c r="K163" s="1054" t="str">
        <f t="shared" si="68"/>
        <v/>
      </c>
      <c r="L163" s="1054" t="str">
        <f t="shared" si="69"/>
        <v/>
      </c>
      <c r="M163" s="1054" t="str">
        <f t="shared" si="70"/>
        <v/>
      </c>
      <c r="N163" s="1054" t="str">
        <f t="shared" si="71"/>
        <v/>
      </c>
      <c r="O163" s="1054" t="str">
        <f t="shared" si="72"/>
        <v/>
      </c>
      <c r="P163" s="1054" t="str">
        <f t="shared" si="73"/>
        <v/>
      </c>
      <c r="Q163" s="1055">
        <f t="shared" si="75"/>
        <v>0</v>
      </c>
      <c r="R163" s="516"/>
      <c r="S163" s="1455"/>
      <c r="T163" s="1455" t="s">
        <v>384</v>
      </c>
      <c r="U163" s="1455"/>
      <c r="V163" s="1455"/>
      <c r="W163" s="1455"/>
      <c r="X163" s="1455"/>
      <c r="Y163" s="1455"/>
      <c r="Z163" s="1455"/>
      <c r="AA163" s="1455"/>
      <c r="AB163" s="1455"/>
      <c r="AC163" s="1455"/>
      <c r="AD163" s="1455"/>
      <c r="AE163" s="1455"/>
      <c r="AF163" s="1455"/>
      <c r="AG163" s="1455"/>
      <c r="AH163" s="1638"/>
      <c r="AI163" s="1638"/>
    </row>
    <row r="164" spans="2:35" s="98" customFormat="1" ht="18" customHeight="1" x14ac:dyDescent="0.25">
      <c r="B164" s="2196"/>
      <c r="C164" s="1331"/>
      <c r="D164" s="1056" t="s">
        <v>283</v>
      </c>
      <c r="E164" s="1054" t="str">
        <f t="shared" si="62"/>
        <v/>
      </c>
      <c r="F164" s="1054" t="str">
        <f t="shared" si="63"/>
        <v/>
      </c>
      <c r="G164" s="1054" t="str">
        <f t="shared" si="64"/>
        <v/>
      </c>
      <c r="H164" s="1054" t="str">
        <f t="shared" si="65"/>
        <v/>
      </c>
      <c r="I164" s="1054" t="str">
        <f t="shared" si="66"/>
        <v/>
      </c>
      <c r="J164" s="1054" t="str">
        <f t="shared" si="67"/>
        <v/>
      </c>
      <c r="K164" s="1054" t="str">
        <f t="shared" si="68"/>
        <v/>
      </c>
      <c r="L164" s="1054" t="str">
        <f t="shared" si="69"/>
        <v/>
      </c>
      <c r="M164" s="1054" t="str">
        <f t="shared" si="70"/>
        <v/>
      </c>
      <c r="N164" s="1054" t="str">
        <f t="shared" si="71"/>
        <v/>
      </c>
      <c r="O164" s="1054" t="str">
        <f t="shared" si="72"/>
        <v/>
      </c>
      <c r="P164" s="1054" t="str">
        <f t="shared" si="73"/>
        <v/>
      </c>
      <c r="Q164" s="1057">
        <f t="shared" si="75"/>
        <v>0</v>
      </c>
      <c r="R164" s="516"/>
      <c r="S164" s="1455"/>
      <c r="T164" s="1455" t="s">
        <v>283</v>
      </c>
      <c r="U164" s="1455"/>
      <c r="V164" s="1455"/>
      <c r="W164" s="1455"/>
      <c r="X164" s="1455"/>
      <c r="Y164" s="1455"/>
      <c r="Z164" s="1455"/>
      <c r="AA164" s="1455"/>
      <c r="AB164" s="1455"/>
      <c r="AC164" s="1455"/>
      <c r="AD164" s="1455"/>
      <c r="AE164" s="1455"/>
      <c r="AF164" s="1455"/>
      <c r="AG164" s="1455"/>
      <c r="AH164" s="1638"/>
      <c r="AI164" s="1638"/>
    </row>
    <row r="165" spans="2:35" s="98" customFormat="1" ht="18" customHeight="1" x14ac:dyDescent="0.25">
      <c r="B165" s="2196"/>
      <c r="C165" s="1333"/>
      <c r="D165" s="1323" t="s">
        <v>385</v>
      </c>
      <c r="E165" s="1324" t="str">
        <f t="shared" si="62"/>
        <v/>
      </c>
      <c r="F165" s="1324" t="str">
        <f t="shared" si="63"/>
        <v/>
      </c>
      <c r="G165" s="1324" t="str">
        <f t="shared" si="64"/>
        <v/>
      </c>
      <c r="H165" s="1324" t="str">
        <f t="shared" si="65"/>
        <v/>
      </c>
      <c r="I165" s="1324" t="str">
        <f t="shared" si="66"/>
        <v/>
      </c>
      <c r="J165" s="1324" t="str">
        <f t="shared" si="67"/>
        <v/>
      </c>
      <c r="K165" s="1324" t="str">
        <f t="shared" si="68"/>
        <v/>
      </c>
      <c r="L165" s="1324" t="str">
        <f t="shared" si="69"/>
        <v/>
      </c>
      <c r="M165" s="1324" t="str">
        <f t="shared" si="70"/>
        <v/>
      </c>
      <c r="N165" s="1324" t="str">
        <f t="shared" si="71"/>
        <v/>
      </c>
      <c r="O165" s="1324" t="str">
        <f t="shared" si="72"/>
        <v/>
      </c>
      <c r="P165" s="1325" t="str">
        <f t="shared" si="73"/>
        <v/>
      </c>
      <c r="Q165" s="974">
        <f t="shared" si="75"/>
        <v>0</v>
      </c>
      <c r="S165" s="1455"/>
      <c r="T165" s="1455" t="s">
        <v>385</v>
      </c>
      <c r="U165" s="1455"/>
      <c r="V165" s="1455"/>
      <c r="W165" s="1455"/>
      <c r="X165" s="1455"/>
      <c r="Y165" s="1455"/>
      <c r="Z165" s="1455"/>
      <c r="AA165" s="1455"/>
      <c r="AB165" s="1455"/>
      <c r="AC165" s="1455"/>
      <c r="AD165" s="1455"/>
      <c r="AE165" s="1455"/>
      <c r="AF165" s="1455"/>
      <c r="AG165" s="1455"/>
      <c r="AH165" s="1638"/>
      <c r="AI165" s="1638"/>
    </row>
    <row r="166" spans="2:35" s="98" customFormat="1" ht="18" customHeight="1" x14ac:dyDescent="0.25">
      <c r="B166" s="2195">
        <f t="shared" ref="B166" si="83">+B162+1</f>
        <v>41</v>
      </c>
      <c r="C166" s="1332" t="str">
        <f t="shared" si="77"/>
        <v>Empresa Eléctrica Rio Doble S.A.</v>
      </c>
      <c r="D166" s="854" t="s">
        <v>383</v>
      </c>
      <c r="E166" s="975">
        <f t="shared" si="62"/>
        <v>9.6373180000000005</v>
      </c>
      <c r="F166" s="975">
        <f t="shared" si="63"/>
        <v>7.2902170000000002</v>
      </c>
      <c r="G166" s="975">
        <f t="shared" si="64"/>
        <v>12.334005000000001</v>
      </c>
      <c r="H166" s="975">
        <f t="shared" si="65"/>
        <v>13.111951999999999</v>
      </c>
      <c r="I166" s="975">
        <f t="shared" si="66"/>
        <v>11.767827</v>
      </c>
      <c r="J166" s="975">
        <f t="shared" si="67"/>
        <v>6.9309069999999995</v>
      </c>
      <c r="K166" s="975">
        <f t="shared" si="68"/>
        <v>7.939743</v>
      </c>
      <c r="L166" s="975">
        <f t="shared" si="69"/>
        <v>3.0620119999999997</v>
      </c>
      <c r="M166" s="975">
        <f t="shared" si="70"/>
        <v>2.4753699999999998</v>
      </c>
      <c r="N166" s="975">
        <f t="shared" si="71"/>
        <v>2.9062779999999999</v>
      </c>
      <c r="O166" s="975">
        <f t="shared" si="72"/>
        <v>1.6509689999999999</v>
      </c>
      <c r="P166" s="1322">
        <f t="shared" si="73"/>
        <v>13.208279000000001</v>
      </c>
      <c r="Q166" s="976">
        <f t="shared" si="75"/>
        <v>92.314876999999996</v>
      </c>
      <c r="S166" s="1455" t="s">
        <v>56</v>
      </c>
      <c r="T166" s="1455" t="s">
        <v>383</v>
      </c>
      <c r="U166" s="1455">
        <v>9.6373180000000005</v>
      </c>
      <c r="V166" s="1455">
        <v>7.2902170000000002</v>
      </c>
      <c r="W166" s="1455">
        <v>12.334005000000001</v>
      </c>
      <c r="X166" s="1455">
        <v>13.111951999999999</v>
      </c>
      <c r="Y166" s="1455">
        <v>11.767827</v>
      </c>
      <c r="Z166" s="1455">
        <v>6.9309069999999995</v>
      </c>
      <c r="AA166" s="1455">
        <v>7.939743</v>
      </c>
      <c r="AB166" s="1455">
        <v>3.0620119999999997</v>
      </c>
      <c r="AC166" s="1455">
        <v>2.4753699999999998</v>
      </c>
      <c r="AD166" s="1455">
        <v>2.9062779999999999</v>
      </c>
      <c r="AE166" s="1455">
        <v>1.6509689999999999</v>
      </c>
      <c r="AF166" s="1455">
        <v>13.208279000000001</v>
      </c>
      <c r="AG166" s="1455">
        <v>92.314876999999996</v>
      </c>
      <c r="AH166" s="1638"/>
      <c r="AI166" s="1638"/>
    </row>
    <row r="167" spans="2:35" s="98" customFormat="1" ht="18" customHeight="1" x14ac:dyDescent="0.25">
      <c r="B167" s="2196"/>
      <c r="C167" s="1331"/>
      <c r="D167" s="1053" t="s">
        <v>384</v>
      </c>
      <c r="E167" s="1054">
        <f t="shared" si="62"/>
        <v>0</v>
      </c>
      <c r="F167" s="1054">
        <f t="shared" si="63"/>
        <v>0</v>
      </c>
      <c r="G167" s="1054">
        <f t="shared" si="64"/>
        <v>0</v>
      </c>
      <c r="H167" s="1054">
        <f t="shared" si="65"/>
        <v>0</v>
      </c>
      <c r="I167" s="1054">
        <f t="shared" si="66"/>
        <v>0</v>
      </c>
      <c r="J167" s="1054">
        <f t="shared" si="67"/>
        <v>0</v>
      </c>
      <c r="K167" s="1054">
        <f t="shared" si="68"/>
        <v>0</v>
      </c>
      <c r="L167" s="1054">
        <f t="shared" si="69"/>
        <v>0</v>
      </c>
      <c r="M167" s="1054">
        <f t="shared" si="70"/>
        <v>0</v>
      </c>
      <c r="N167" s="1054">
        <f t="shared" si="71"/>
        <v>0</v>
      </c>
      <c r="O167" s="1054">
        <f t="shared" si="72"/>
        <v>0</v>
      </c>
      <c r="P167" s="1054">
        <f t="shared" si="73"/>
        <v>0</v>
      </c>
      <c r="Q167" s="1055">
        <f t="shared" si="75"/>
        <v>0</v>
      </c>
      <c r="R167" s="516"/>
      <c r="S167" s="1455"/>
      <c r="T167" s="1455" t="s">
        <v>384</v>
      </c>
      <c r="U167" s="1455">
        <v>0</v>
      </c>
      <c r="V167" s="1455">
        <v>0</v>
      </c>
      <c r="W167" s="1455">
        <v>0</v>
      </c>
      <c r="X167" s="1455">
        <v>0</v>
      </c>
      <c r="Y167" s="1455">
        <v>0</v>
      </c>
      <c r="Z167" s="1455">
        <v>0</v>
      </c>
      <c r="AA167" s="1455">
        <v>0</v>
      </c>
      <c r="AB167" s="1455">
        <v>0</v>
      </c>
      <c r="AC167" s="1455">
        <v>0</v>
      </c>
      <c r="AD167" s="1455">
        <v>0</v>
      </c>
      <c r="AE167" s="1455">
        <v>0</v>
      </c>
      <c r="AF167" s="1455">
        <v>0</v>
      </c>
      <c r="AG167" s="1455">
        <v>0</v>
      </c>
      <c r="AH167" s="1638"/>
      <c r="AI167" s="1638"/>
    </row>
    <row r="168" spans="2:35" s="98" customFormat="1" ht="18" customHeight="1" x14ac:dyDescent="0.25">
      <c r="B168" s="2196"/>
      <c r="C168" s="1331"/>
      <c r="D168" s="1056" t="s">
        <v>283</v>
      </c>
      <c r="E168" s="1054" t="str">
        <f t="shared" si="62"/>
        <v/>
      </c>
      <c r="F168" s="1054" t="str">
        <f t="shared" si="63"/>
        <v/>
      </c>
      <c r="G168" s="1054" t="str">
        <f t="shared" si="64"/>
        <v/>
      </c>
      <c r="H168" s="1054" t="str">
        <f t="shared" si="65"/>
        <v/>
      </c>
      <c r="I168" s="1054" t="str">
        <f t="shared" si="66"/>
        <v/>
      </c>
      <c r="J168" s="1054" t="str">
        <f t="shared" si="67"/>
        <v/>
      </c>
      <c r="K168" s="1054" t="str">
        <f t="shared" si="68"/>
        <v/>
      </c>
      <c r="L168" s="1054" t="str">
        <f t="shared" si="69"/>
        <v/>
      </c>
      <c r="M168" s="1054" t="str">
        <f t="shared" si="70"/>
        <v/>
      </c>
      <c r="N168" s="1054" t="str">
        <f t="shared" si="71"/>
        <v/>
      </c>
      <c r="O168" s="1054" t="str">
        <f t="shared" si="72"/>
        <v/>
      </c>
      <c r="P168" s="1054" t="str">
        <f t="shared" si="73"/>
        <v/>
      </c>
      <c r="Q168" s="1057">
        <f t="shared" si="75"/>
        <v>0</v>
      </c>
      <c r="R168" s="516"/>
      <c r="S168" s="1455"/>
      <c r="T168" s="1455" t="s">
        <v>283</v>
      </c>
      <c r="U168" s="1455"/>
      <c r="V168" s="1455"/>
      <c r="W168" s="1455"/>
      <c r="X168" s="1455"/>
      <c r="Y168" s="1455"/>
      <c r="Z168" s="1455"/>
      <c r="AA168" s="1455"/>
      <c r="AB168" s="1455"/>
      <c r="AC168" s="1455"/>
      <c r="AD168" s="1455"/>
      <c r="AE168" s="1455"/>
      <c r="AF168" s="1455"/>
      <c r="AG168" s="1455"/>
      <c r="AH168" s="1638"/>
      <c r="AI168" s="1638"/>
    </row>
    <row r="169" spans="2:35" s="98" customFormat="1" ht="18" customHeight="1" x14ac:dyDescent="0.25">
      <c r="B169" s="2196"/>
      <c r="C169" s="1333"/>
      <c r="D169" s="1323" t="s">
        <v>385</v>
      </c>
      <c r="E169" s="1324" t="str">
        <f t="shared" si="62"/>
        <v/>
      </c>
      <c r="F169" s="1324" t="str">
        <f t="shared" si="63"/>
        <v/>
      </c>
      <c r="G169" s="1324" t="str">
        <f t="shared" si="64"/>
        <v/>
      </c>
      <c r="H169" s="1324" t="str">
        <f t="shared" si="65"/>
        <v/>
      </c>
      <c r="I169" s="1324" t="str">
        <f t="shared" si="66"/>
        <v/>
      </c>
      <c r="J169" s="1324" t="str">
        <f t="shared" si="67"/>
        <v/>
      </c>
      <c r="K169" s="1324" t="str">
        <f t="shared" si="68"/>
        <v/>
      </c>
      <c r="L169" s="1324" t="str">
        <f t="shared" si="69"/>
        <v/>
      </c>
      <c r="M169" s="1324" t="str">
        <f t="shared" si="70"/>
        <v/>
      </c>
      <c r="N169" s="1324" t="str">
        <f t="shared" si="71"/>
        <v/>
      </c>
      <c r="O169" s="1324" t="str">
        <f t="shared" si="72"/>
        <v/>
      </c>
      <c r="P169" s="1325" t="str">
        <f t="shared" si="73"/>
        <v/>
      </c>
      <c r="Q169" s="974">
        <f t="shared" si="75"/>
        <v>0</v>
      </c>
      <c r="S169" s="1455"/>
      <c r="T169" s="1455" t="s">
        <v>385</v>
      </c>
      <c r="U169" s="1455"/>
      <c r="V169" s="1455"/>
      <c r="W169" s="1455"/>
      <c r="X169" s="1455"/>
      <c r="Y169" s="1455"/>
      <c r="Z169" s="1455"/>
      <c r="AA169" s="1455"/>
      <c r="AB169" s="1455"/>
      <c r="AC169" s="1455"/>
      <c r="AD169" s="1455"/>
      <c r="AE169" s="1455"/>
      <c r="AF169" s="1455"/>
      <c r="AG169" s="1455"/>
      <c r="AH169" s="1638"/>
      <c r="AI169" s="1638"/>
    </row>
    <row r="170" spans="2:35" s="98" customFormat="1" ht="18" customHeight="1" x14ac:dyDescent="0.25">
      <c r="B170" s="2195">
        <f t="shared" ref="B170" si="84">+B166+1</f>
        <v>42</v>
      </c>
      <c r="C170" s="1332" t="str">
        <f t="shared" si="77"/>
        <v>Enel Distribución Perú S.A.A.</v>
      </c>
      <c r="D170" s="854" t="s">
        <v>383</v>
      </c>
      <c r="E170" s="975">
        <f t="shared" si="62"/>
        <v>0.31842299999999996</v>
      </c>
      <c r="F170" s="975">
        <f t="shared" si="63"/>
        <v>0.28763699999999998</v>
      </c>
      <c r="G170" s="975">
        <f t="shared" si="64"/>
        <v>0.341223</v>
      </c>
      <c r="H170" s="975">
        <f t="shared" si="65"/>
        <v>0.34436399999999995</v>
      </c>
      <c r="I170" s="975">
        <f t="shared" si="66"/>
        <v>0.29646800000000001</v>
      </c>
      <c r="J170" s="975">
        <f t="shared" si="67"/>
        <v>0.23091600000000001</v>
      </c>
      <c r="K170" s="975">
        <f t="shared" si="68"/>
        <v>0.26407799999999998</v>
      </c>
      <c r="L170" s="975">
        <f t="shared" si="69"/>
        <v>0.301591</v>
      </c>
      <c r="M170" s="975">
        <f t="shared" si="70"/>
        <v>0.30988899999999997</v>
      </c>
      <c r="N170" s="975">
        <f t="shared" si="71"/>
        <v>0.33609300000000003</v>
      </c>
      <c r="O170" s="975">
        <f t="shared" si="72"/>
        <v>0.32458700000000001</v>
      </c>
      <c r="P170" s="1322">
        <f t="shared" si="73"/>
        <v>0.34197599999999995</v>
      </c>
      <c r="Q170" s="976">
        <f t="shared" si="75"/>
        <v>3.6972450000000001</v>
      </c>
      <c r="S170" s="1455" t="s">
        <v>1294</v>
      </c>
      <c r="T170" s="1455" t="s">
        <v>383</v>
      </c>
      <c r="U170" s="1455">
        <v>0.31842299999999996</v>
      </c>
      <c r="V170" s="1455">
        <v>0.28763699999999998</v>
      </c>
      <c r="W170" s="1455">
        <v>0.341223</v>
      </c>
      <c r="X170" s="1455">
        <v>0.34436399999999995</v>
      </c>
      <c r="Y170" s="1455">
        <v>0.29646800000000001</v>
      </c>
      <c r="Z170" s="1455">
        <v>0.23091600000000001</v>
      </c>
      <c r="AA170" s="1455">
        <v>0.26407799999999998</v>
      </c>
      <c r="AB170" s="1455">
        <v>0.301591</v>
      </c>
      <c r="AC170" s="1455">
        <v>0.30988899999999997</v>
      </c>
      <c r="AD170" s="1455">
        <v>0.33609300000000003</v>
      </c>
      <c r="AE170" s="1455">
        <v>0.32458700000000001</v>
      </c>
      <c r="AF170" s="1455">
        <v>0.34197599999999995</v>
      </c>
      <c r="AG170" s="1455">
        <v>3.6972450000000001</v>
      </c>
      <c r="AH170" s="1638"/>
      <c r="AI170" s="1638"/>
    </row>
    <row r="171" spans="2:35" s="98" customFormat="1" ht="18" customHeight="1" x14ac:dyDescent="0.25">
      <c r="B171" s="2196"/>
      <c r="C171" s="1331"/>
      <c r="D171" s="1053" t="s">
        <v>384</v>
      </c>
      <c r="E171" s="1054">
        <f t="shared" si="62"/>
        <v>6.0410000000000004E-3</v>
      </c>
      <c r="F171" s="1054">
        <f t="shared" si="63"/>
        <v>1.1303000000000001E-2</v>
      </c>
      <c r="G171" s="1054">
        <f t="shared" si="64"/>
        <v>1.6071999999999999E-2</v>
      </c>
      <c r="H171" s="1054">
        <f t="shared" si="65"/>
        <v>6.2100000000000002E-3</v>
      </c>
      <c r="I171" s="1054" t="str">
        <f t="shared" si="66"/>
        <v/>
      </c>
      <c r="J171" s="1054">
        <f t="shared" si="67"/>
        <v>2.5984E-2</v>
      </c>
      <c r="K171" s="1054">
        <f t="shared" si="68"/>
        <v>3.0356999999999999E-2</v>
      </c>
      <c r="L171" s="1054">
        <f t="shared" si="69"/>
        <v>1.4032000000000001E-2</v>
      </c>
      <c r="M171" s="1054">
        <f t="shared" si="70"/>
        <v>1.4649999999999999E-3</v>
      </c>
      <c r="N171" s="1054">
        <f t="shared" si="71"/>
        <v>1.361E-3</v>
      </c>
      <c r="O171" s="1054">
        <f t="shared" si="72"/>
        <v>9.1249999999999994E-3</v>
      </c>
      <c r="P171" s="1054">
        <f t="shared" si="73"/>
        <v>6.6550000000000003E-3</v>
      </c>
      <c r="Q171" s="1055">
        <f t="shared" si="75"/>
        <v>0.128605</v>
      </c>
      <c r="R171" s="516"/>
      <c r="S171" s="1455"/>
      <c r="T171" s="1455" t="s">
        <v>384</v>
      </c>
      <c r="U171" s="1455">
        <v>6.0410000000000004E-3</v>
      </c>
      <c r="V171" s="1455">
        <v>1.1303000000000001E-2</v>
      </c>
      <c r="W171" s="1455">
        <v>1.6071999999999999E-2</v>
      </c>
      <c r="X171" s="1455">
        <v>6.2100000000000002E-3</v>
      </c>
      <c r="Y171" s="1455"/>
      <c r="Z171" s="1455">
        <v>2.5984E-2</v>
      </c>
      <c r="AA171" s="1455">
        <v>3.0356999999999999E-2</v>
      </c>
      <c r="AB171" s="1455">
        <v>1.4032000000000001E-2</v>
      </c>
      <c r="AC171" s="1455">
        <v>1.4649999999999999E-3</v>
      </c>
      <c r="AD171" s="1455">
        <v>1.361E-3</v>
      </c>
      <c r="AE171" s="1455">
        <v>9.1249999999999994E-3</v>
      </c>
      <c r="AF171" s="1455">
        <v>6.6550000000000003E-3</v>
      </c>
      <c r="AG171" s="1455">
        <v>0.128605</v>
      </c>
      <c r="AH171" s="1638"/>
      <c r="AI171" s="1638"/>
    </row>
    <row r="172" spans="2:35" s="98" customFormat="1" ht="18" customHeight="1" x14ac:dyDescent="0.25">
      <c r="B172" s="2196"/>
      <c r="C172" s="1331"/>
      <c r="D172" s="1056" t="s">
        <v>283</v>
      </c>
      <c r="E172" s="1054" t="str">
        <f t="shared" si="62"/>
        <v/>
      </c>
      <c r="F172" s="1054" t="str">
        <f t="shared" si="63"/>
        <v/>
      </c>
      <c r="G172" s="1054" t="str">
        <f t="shared" si="64"/>
        <v/>
      </c>
      <c r="H172" s="1054" t="str">
        <f t="shared" si="65"/>
        <v/>
      </c>
      <c r="I172" s="1054" t="str">
        <f t="shared" si="66"/>
        <v/>
      </c>
      <c r="J172" s="1054" t="str">
        <f t="shared" si="67"/>
        <v/>
      </c>
      <c r="K172" s="1054" t="str">
        <f t="shared" si="68"/>
        <v/>
      </c>
      <c r="L172" s="1054" t="str">
        <f t="shared" si="69"/>
        <v/>
      </c>
      <c r="M172" s="1054" t="str">
        <f t="shared" si="70"/>
        <v/>
      </c>
      <c r="N172" s="1054" t="str">
        <f t="shared" si="71"/>
        <v/>
      </c>
      <c r="O172" s="1054" t="str">
        <f t="shared" si="72"/>
        <v/>
      </c>
      <c r="P172" s="1054" t="str">
        <f t="shared" si="73"/>
        <v/>
      </c>
      <c r="Q172" s="1057">
        <f t="shared" si="75"/>
        <v>0</v>
      </c>
      <c r="R172" s="516"/>
      <c r="S172" s="1455"/>
      <c r="T172" s="1455" t="s">
        <v>283</v>
      </c>
      <c r="U172" s="1455"/>
      <c r="V172" s="1455"/>
      <c r="W172" s="1455"/>
      <c r="X172" s="1455"/>
      <c r="Y172" s="1455"/>
      <c r="Z172" s="1455"/>
      <c r="AA172" s="1455"/>
      <c r="AB172" s="1455"/>
      <c r="AC172" s="1455"/>
      <c r="AD172" s="1455"/>
      <c r="AE172" s="1455"/>
      <c r="AF172" s="1455"/>
      <c r="AG172" s="1455"/>
      <c r="AH172" s="1638"/>
      <c r="AI172" s="1638"/>
    </row>
    <row r="173" spans="2:35" s="98" customFormat="1" ht="18" customHeight="1" x14ac:dyDescent="0.25">
      <c r="B173" s="2196"/>
      <c r="C173" s="1333"/>
      <c r="D173" s="1323" t="s">
        <v>385</v>
      </c>
      <c r="E173" s="1324" t="str">
        <f t="shared" si="62"/>
        <v/>
      </c>
      <c r="F173" s="1324" t="str">
        <f t="shared" si="63"/>
        <v/>
      </c>
      <c r="G173" s="1324" t="str">
        <f t="shared" si="64"/>
        <v/>
      </c>
      <c r="H173" s="1324" t="str">
        <f t="shared" si="65"/>
        <v/>
      </c>
      <c r="I173" s="1324" t="str">
        <f t="shared" si="66"/>
        <v/>
      </c>
      <c r="J173" s="1324" t="str">
        <f t="shared" si="67"/>
        <v/>
      </c>
      <c r="K173" s="1324" t="str">
        <f t="shared" si="68"/>
        <v/>
      </c>
      <c r="L173" s="1324" t="str">
        <f t="shared" si="69"/>
        <v/>
      </c>
      <c r="M173" s="1324" t="str">
        <f t="shared" si="70"/>
        <v/>
      </c>
      <c r="N173" s="1324" t="str">
        <f t="shared" si="71"/>
        <v/>
      </c>
      <c r="O173" s="1324" t="str">
        <f t="shared" si="72"/>
        <v/>
      </c>
      <c r="P173" s="1325" t="str">
        <f t="shared" si="73"/>
        <v/>
      </c>
      <c r="Q173" s="974">
        <f t="shared" si="75"/>
        <v>0</v>
      </c>
      <c r="S173" s="1455"/>
      <c r="T173" s="1455" t="s">
        <v>385</v>
      </c>
      <c r="U173" s="1455"/>
      <c r="V173" s="1455"/>
      <c r="W173" s="1455"/>
      <c r="X173" s="1455"/>
      <c r="Y173" s="1455"/>
      <c r="Z173" s="1455"/>
      <c r="AA173" s="1455"/>
      <c r="AB173" s="1455"/>
      <c r="AC173" s="1455"/>
      <c r="AD173" s="1455"/>
      <c r="AE173" s="1455"/>
      <c r="AF173" s="1455"/>
      <c r="AG173" s="1455"/>
      <c r="AH173" s="1638"/>
      <c r="AI173" s="1638"/>
    </row>
    <row r="174" spans="2:35" s="98" customFormat="1" ht="18" customHeight="1" x14ac:dyDescent="0.25">
      <c r="B174" s="2195">
        <f t="shared" ref="B174" si="85">+B170+1</f>
        <v>43</v>
      </c>
      <c r="C174" s="1332" t="str">
        <f t="shared" si="77"/>
        <v>Enel Generación Perú S.A.A.</v>
      </c>
      <c r="D174" s="854" t="s">
        <v>383</v>
      </c>
      <c r="E174" s="975">
        <f t="shared" si="62"/>
        <v>296.17534000000006</v>
      </c>
      <c r="F174" s="975">
        <f t="shared" si="63"/>
        <v>314.519856</v>
      </c>
      <c r="G174" s="975">
        <f t="shared" si="64"/>
        <v>349.66622000000001</v>
      </c>
      <c r="H174" s="975">
        <f t="shared" si="65"/>
        <v>293.14319599999999</v>
      </c>
      <c r="I174" s="975">
        <f t="shared" si="66"/>
        <v>299.956771</v>
      </c>
      <c r="J174" s="975">
        <f t="shared" si="67"/>
        <v>256.13413399999996</v>
      </c>
      <c r="K174" s="975">
        <f t="shared" si="68"/>
        <v>262.70912300000003</v>
      </c>
      <c r="L174" s="975">
        <f t="shared" si="69"/>
        <v>266.29218900000001</v>
      </c>
      <c r="M174" s="975">
        <f t="shared" si="70"/>
        <v>257.91657900000007</v>
      </c>
      <c r="N174" s="975">
        <f t="shared" si="71"/>
        <v>268.68818299999998</v>
      </c>
      <c r="O174" s="975">
        <f t="shared" si="72"/>
        <v>259.78187799999995</v>
      </c>
      <c r="P174" s="1322">
        <f t="shared" si="73"/>
        <v>323.98688499999992</v>
      </c>
      <c r="Q174" s="976">
        <f t="shared" si="75"/>
        <v>3448.9703539999996</v>
      </c>
      <c r="S174" s="1455" t="s">
        <v>1260</v>
      </c>
      <c r="T174" s="1455" t="s">
        <v>383</v>
      </c>
      <c r="U174" s="1455">
        <v>296.17534000000006</v>
      </c>
      <c r="V174" s="1455">
        <v>314.519856</v>
      </c>
      <c r="W174" s="1455">
        <v>349.66622000000001</v>
      </c>
      <c r="X174" s="1455">
        <v>293.14319599999999</v>
      </c>
      <c r="Y174" s="1455">
        <v>299.956771</v>
      </c>
      <c r="Z174" s="1455">
        <v>256.13413399999996</v>
      </c>
      <c r="AA174" s="1455">
        <v>262.70912300000003</v>
      </c>
      <c r="AB174" s="1455">
        <v>266.29218900000001</v>
      </c>
      <c r="AC174" s="1455">
        <v>257.91657900000007</v>
      </c>
      <c r="AD174" s="1455">
        <v>268.68818299999998</v>
      </c>
      <c r="AE174" s="1455">
        <v>259.78187799999995</v>
      </c>
      <c r="AF174" s="1455">
        <v>323.98688499999992</v>
      </c>
      <c r="AG174" s="1455">
        <v>3448.9703539999996</v>
      </c>
      <c r="AH174" s="1638"/>
      <c r="AI174" s="1638"/>
    </row>
    <row r="175" spans="2:35" s="98" customFormat="1" ht="18" customHeight="1" x14ac:dyDescent="0.25">
      <c r="B175" s="2196"/>
      <c r="C175" s="1331"/>
      <c r="D175" s="1053" t="s">
        <v>384</v>
      </c>
      <c r="E175" s="1054">
        <f t="shared" si="62"/>
        <v>190.35845800000001</v>
      </c>
      <c r="F175" s="1054">
        <f t="shared" si="63"/>
        <v>194.75628599999999</v>
      </c>
      <c r="G175" s="1054">
        <f t="shared" si="64"/>
        <v>151.44142500000001</v>
      </c>
      <c r="H175" s="1054">
        <f t="shared" si="65"/>
        <v>0</v>
      </c>
      <c r="I175" s="1054">
        <f t="shared" si="66"/>
        <v>3.9583E-2</v>
      </c>
      <c r="J175" s="1054">
        <f t="shared" si="67"/>
        <v>199.44029699999999</v>
      </c>
      <c r="K175" s="1054">
        <f t="shared" si="68"/>
        <v>330.86843899999997</v>
      </c>
      <c r="L175" s="1054">
        <f t="shared" si="69"/>
        <v>339.43051400000002</v>
      </c>
      <c r="M175" s="1054">
        <f t="shared" si="70"/>
        <v>354.00390099999998</v>
      </c>
      <c r="N175" s="1054">
        <f t="shared" si="71"/>
        <v>325.553471</v>
      </c>
      <c r="O175" s="1054">
        <f t="shared" si="72"/>
        <v>456.18928300000005</v>
      </c>
      <c r="P175" s="1054">
        <f t="shared" si="73"/>
        <v>266.61357900000002</v>
      </c>
      <c r="Q175" s="1055">
        <f t="shared" si="75"/>
        <v>2808.695236</v>
      </c>
      <c r="R175" s="516"/>
      <c r="S175" s="1455"/>
      <c r="T175" s="1455" t="s">
        <v>384</v>
      </c>
      <c r="U175" s="1455">
        <v>190.35845800000001</v>
      </c>
      <c r="V175" s="1455">
        <v>194.75628599999999</v>
      </c>
      <c r="W175" s="1455">
        <v>151.44142500000001</v>
      </c>
      <c r="X175" s="1455">
        <v>0</v>
      </c>
      <c r="Y175" s="1455">
        <v>3.9583E-2</v>
      </c>
      <c r="Z175" s="1455">
        <v>199.44029699999999</v>
      </c>
      <c r="AA175" s="1455">
        <v>330.86843899999997</v>
      </c>
      <c r="AB175" s="1455">
        <v>339.43051400000002</v>
      </c>
      <c r="AC175" s="1455">
        <v>354.00390099999998</v>
      </c>
      <c r="AD175" s="1455">
        <v>325.553471</v>
      </c>
      <c r="AE175" s="1455">
        <v>456.18928300000005</v>
      </c>
      <c r="AF175" s="1455">
        <v>266.61357900000002</v>
      </c>
      <c r="AG175" s="1455">
        <v>2808.695236</v>
      </c>
      <c r="AH175" s="1638"/>
      <c r="AI175" s="1638"/>
    </row>
    <row r="176" spans="2:35" s="98" customFormat="1" ht="18" customHeight="1" x14ac:dyDescent="0.25">
      <c r="B176" s="2196"/>
      <c r="C176" s="1331"/>
      <c r="D176" s="1056" t="s">
        <v>283</v>
      </c>
      <c r="E176" s="1054" t="str">
        <f t="shared" si="62"/>
        <v/>
      </c>
      <c r="F176" s="1054" t="str">
        <f t="shared" si="63"/>
        <v/>
      </c>
      <c r="G176" s="1054" t="str">
        <f t="shared" si="64"/>
        <v/>
      </c>
      <c r="H176" s="1054" t="str">
        <f t="shared" si="65"/>
        <v/>
      </c>
      <c r="I176" s="1054" t="str">
        <f t="shared" si="66"/>
        <v/>
      </c>
      <c r="J176" s="1054" t="str">
        <f t="shared" si="67"/>
        <v/>
      </c>
      <c r="K176" s="1054" t="str">
        <f t="shared" si="68"/>
        <v/>
      </c>
      <c r="L176" s="1054" t="str">
        <f t="shared" si="69"/>
        <v/>
      </c>
      <c r="M176" s="1054" t="str">
        <f t="shared" si="70"/>
        <v/>
      </c>
      <c r="N176" s="1054" t="str">
        <f t="shared" si="71"/>
        <v/>
      </c>
      <c r="O176" s="1054" t="str">
        <f t="shared" si="72"/>
        <v/>
      </c>
      <c r="P176" s="1054" t="str">
        <f t="shared" si="73"/>
        <v/>
      </c>
      <c r="Q176" s="1057">
        <f t="shared" si="75"/>
        <v>0</v>
      </c>
      <c r="R176" s="516"/>
      <c r="S176" s="1455"/>
      <c r="T176" s="1455" t="s">
        <v>283</v>
      </c>
      <c r="U176" s="1455"/>
      <c r="V176" s="1455"/>
      <c r="W176" s="1455"/>
      <c r="X176" s="1455"/>
      <c r="Y176" s="1455"/>
      <c r="Z176" s="1455"/>
      <c r="AA176" s="1455"/>
      <c r="AB176" s="1455"/>
      <c r="AC176" s="1455"/>
      <c r="AD176" s="1455"/>
      <c r="AE176" s="1455"/>
      <c r="AF176" s="1455"/>
      <c r="AG176" s="1455"/>
      <c r="AH176" s="1638"/>
      <c r="AI176" s="1638"/>
    </row>
    <row r="177" spans="2:35" s="98" customFormat="1" ht="18" customHeight="1" x14ac:dyDescent="0.25">
      <c r="B177" s="2196"/>
      <c r="C177" s="1333"/>
      <c r="D177" s="1323" t="s">
        <v>385</v>
      </c>
      <c r="E177" s="1324" t="str">
        <f t="shared" si="62"/>
        <v/>
      </c>
      <c r="F177" s="1324" t="str">
        <f t="shared" si="63"/>
        <v/>
      </c>
      <c r="G177" s="1324" t="str">
        <f t="shared" si="64"/>
        <v/>
      </c>
      <c r="H177" s="1324" t="str">
        <f t="shared" si="65"/>
        <v/>
      </c>
      <c r="I177" s="1324" t="str">
        <f t="shared" si="66"/>
        <v/>
      </c>
      <c r="J177" s="1324" t="str">
        <f t="shared" si="67"/>
        <v/>
      </c>
      <c r="K177" s="1324" t="str">
        <f t="shared" si="68"/>
        <v/>
      </c>
      <c r="L177" s="1324" t="str">
        <f t="shared" si="69"/>
        <v/>
      </c>
      <c r="M177" s="1324" t="str">
        <f t="shared" si="70"/>
        <v/>
      </c>
      <c r="N177" s="1324" t="str">
        <f t="shared" si="71"/>
        <v/>
      </c>
      <c r="O177" s="1324" t="str">
        <f t="shared" si="72"/>
        <v/>
      </c>
      <c r="P177" s="1325" t="str">
        <f t="shared" si="73"/>
        <v/>
      </c>
      <c r="Q177" s="974">
        <f t="shared" si="75"/>
        <v>0</v>
      </c>
      <c r="S177" s="1455"/>
      <c r="T177" s="1455" t="s">
        <v>385</v>
      </c>
      <c r="U177" s="1455"/>
      <c r="V177" s="1455"/>
      <c r="W177" s="1455"/>
      <c r="X177" s="1455"/>
      <c r="Y177" s="1455"/>
      <c r="Z177" s="1455"/>
      <c r="AA177" s="1455"/>
      <c r="AB177" s="1455"/>
      <c r="AC177" s="1455"/>
      <c r="AD177" s="1455"/>
      <c r="AE177" s="1455"/>
      <c r="AF177" s="1455"/>
      <c r="AG177" s="1455"/>
      <c r="AH177" s="1638"/>
      <c r="AI177" s="1638"/>
    </row>
    <row r="178" spans="2:35" s="98" customFormat="1" ht="18" customHeight="1" x14ac:dyDescent="0.25">
      <c r="B178" s="2195">
        <f t="shared" ref="B178" si="86">+B174+1</f>
        <v>44</v>
      </c>
      <c r="C178" s="1332" t="str">
        <f t="shared" si="77"/>
        <v>Enel Generación Piura S.A.</v>
      </c>
      <c r="D178" s="854" t="s">
        <v>383</v>
      </c>
      <c r="E178" s="975" t="str">
        <f t="shared" si="62"/>
        <v/>
      </c>
      <c r="F178" s="975" t="str">
        <f t="shared" si="63"/>
        <v/>
      </c>
      <c r="G178" s="975" t="str">
        <f t="shared" si="64"/>
        <v/>
      </c>
      <c r="H178" s="975" t="str">
        <f t="shared" si="65"/>
        <v/>
      </c>
      <c r="I178" s="975" t="str">
        <f t="shared" si="66"/>
        <v/>
      </c>
      <c r="J178" s="975" t="str">
        <f t="shared" si="67"/>
        <v/>
      </c>
      <c r="K178" s="975" t="str">
        <f t="shared" si="68"/>
        <v/>
      </c>
      <c r="L178" s="975" t="str">
        <f t="shared" si="69"/>
        <v/>
      </c>
      <c r="M178" s="975" t="str">
        <f t="shared" si="70"/>
        <v/>
      </c>
      <c r="N178" s="975" t="str">
        <f t="shared" si="71"/>
        <v/>
      </c>
      <c r="O178" s="975" t="str">
        <f t="shared" si="72"/>
        <v/>
      </c>
      <c r="P178" s="1322" t="str">
        <f t="shared" si="73"/>
        <v/>
      </c>
      <c r="Q178" s="976">
        <f t="shared" si="75"/>
        <v>0</v>
      </c>
      <c r="S178" s="1455" t="s">
        <v>1366</v>
      </c>
      <c r="T178" s="1455" t="s">
        <v>383</v>
      </c>
      <c r="U178" s="1455"/>
      <c r="V178" s="1455"/>
      <c r="W178" s="1455"/>
      <c r="X178" s="1455"/>
      <c r="Y178" s="1455"/>
      <c r="Z178" s="1455"/>
      <c r="AA178" s="1455"/>
      <c r="AB178" s="1455"/>
      <c r="AC178" s="1455"/>
      <c r="AD178" s="1455"/>
      <c r="AE178" s="1455"/>
      <c r="AF178" s="1455"/>
      <c r="AG178" s="1455"/>
      <c r="AH178" s="1638"/>
      <c r="AI178" s="1638"/>
    </row>
    <row r="179" spans="2:35" s="98" customFormat="1" ht="18" customHeight="1" x14ac:dyDescent="0.25">
      <c r="B179" s="2196"/>
      <c r="C179" s="1331"/>
      <c r="D179" s="1053" t="s">
        <v>384</v>
      </c>
      <c r="E179" s="1054">
        <f t="shared" si="62"/>
        <v>54.747450000000001</v>
      </c>
      <c r="F179" s="1054">
        <f t="shared" si="63"/>
        <v>46.633769999999998</v>
      </c>
      <c r="G179" s="1054">
        <f t="shared" si="64"/>
        <v>28.289729999999999</v>
      </c>
      <c r="H179" s="1054">
        <f t="shared" si="65"/>
        <v>10.653749999999999</v>
      </c>
      <c r="I179" s="1054">
        <f t="shared" si="66"/>
        <v>25.945444000000002</v>
      </c>
      <c r="J179" s="1054">
        <f t="shared" si="67"/>
        <v>61.168154000000001</v>
      </c>
      <c r="K179" s="1054">
        <f t="shared" si="68"/>
        <v>66.227545000000006</v>
      </c>
      <c r="L179" s="1054">
        <f t="shared" si="69"/>
        <v>65.984290999999999</v>
      </c>
      <c r="M179" s="1054">
        <f t="shared" si="70"/>
        <v>63.277777</v>
      </c>
      <c r="N179" s="1054">
        <f t="shared" si="71"/>
        <v>69.921503999999999</v>
      </c>
      <c r="O179" s="1054">
        <f t="shared" si="72"/>
        <v>67.277693999999997</v>
      </c>
      <c r="P179" s="1054">
        <f t="shared" si="73"/>
        <v>63.907956999999996</v>
      </c>
      <c r="Q179" s="1055">
        <f t="shared" si="75"/>
        <v>624.03506600000003</v>
      </c>
      <c r="R179" s="516"/>
      <c r="S179" s="1455"/>
      <c r="T179" s="1455" t="s">
        <v>384</v>
      </c>
      <c r="U179" s="1455">
        <v>54.747450000000001</v>
      </c>
      <c r="V179" s="1455">
        <v>46.633769999999998</v>
      </c>
      <c r="W179" s="1455">
        <v>28.289729999999999</v>
      </c>
      <c r="X179" s="1455">
        <v>10.653749999999999</v>
      </c>
      <c r="Y179" s="1455">
        <v>25.945444000000002</v>
      </c>
      <c r="Z179" s="1455">
        <v>61.168154000000001</v>
      </c>
      <c r="AA179" s="1455">
        <v>66.227545000000006</v>
      </c>
      <c r="AB179" s="1455">
        <v>65.984290999999999</v>
      </c>
      <c r="AC179" s="1455">
        <v>63.277777</v>
      </c>
      <c r="AD179" s="1455">
        <v>69.921503999999999</v>
      </c>
      <c r="AE179" s="1455">
        <v>67.277693999999997</v>
      </c>
      <c r="AF179" s="1455">
        <v>63.907956999999996</v>
      </c>
      <c r="AG179" s="1455">
        <v>624.03506600000003</v>
      </c>
      <c r="AH179" s="1638"/>
      <c r="AI179" s="1638"/>
    </row>
    <row r="180" spans="2:35" s="98" customFormat="1" ht="18" customHeight="1" x14ac:dyDescent="0.25">
      <c r="B180" s="2196"/>
      <c r="C180" s="1331"/>
      <c r="D180" s="1056" t="s">
        <v>283</v>
      </c>
      <c r="E180" s="1054" t="str">
        <f t="shared" si="62"/>
        <v/>
      </c>
      <c r="F180" s="1054" t="str">
        <f t="shared" si="63"/>
        <v/>
      </c>
      <c r="G180" s="1054" t="str">
        <f t="shared" si="64"/>
        <v/>
      </c>
      <c r="H180" s="1054" t="str">
        <f t="shared" si="65"/>
        <v/>
      </c>
      <c r="I180" s="1054" t="str">
        <f t="shared" si="66"/>
        <v/>
      </c>
      <c r="J180" s="1054" t="str">
        <f t="shared" si="67"/>
        <v/>
      </c>
      <c r="K180" s="1054" t="str">
        <f t="shared" si="68"/>
        <v/>
      </c>
      <c r="L180" s="1054" t="str">
        <f t="shared" si="69"/>
        <v/>
      </c>
      <c r="M180" s="1054" t="str">
        <f t="shared" si="70"/>
        <v/>
      </c>
      <c r="N180" s="1054" t="str">
        <f t="shared" si="71"/>
        <v/>
      </c>
      <c r="O180" s="1054" t="str">
        <f t="shared" si="72"/>
        <v/>
      </c>
      <c r="P180" s="1054" t="str">
        <f t="shared" si="73"/>
        <v/>
      </c>
      <c r="Q180" s="1057">
        <f t="shared" si="75"/>
        <v>0</v>
      </c>
      <c r="R180" s="516"/>
      <c r="S180" s="1455"/>
      <c r="T180" s="1455" t="s">
        <v>283</v>
      </c>
      <c r="U180" s="1455"/>
      <c r="V180" s="1455"/>
      <c r="W180" s="1455"/>
      <c r="X180" s="1455"/>
      <c r="Y180" s="1455"/>
      <c r="Z180" s="1455"/>
      <c r="AA180" s="1455"/>
      <c r="AB180" s="1455"/>
      <c r="AC180" s="1455"/>
      <c r="AD180" s="1455"/>
      <c r="AE180" s="1455"/>
      <c r="AF180" s="1455"/>
      <c r="AG180" s="1455"/>
      <c r="AH180" s="1638"/>
      <c r="AI180" s="1638"/>
    </row>
    <row r="181" spans="2:35" s="98" customFormat="1" ht="18" customHeight="1" x14ac:dyDescent="0.25">
      <c r="B181" s="2196"/>
      <c r="C181" s="1333"/>
      <c r="D181" s="1323" t="s">
        <v>385</v>
      </c>
      <c r="E181" s="1324" t="str">
        <f t="shared" si="62"/>
        <v/>
      </c>
      <c r="F181" s="1324" t="str">
        <f t="shared" si="63"/>
        <v/>
      </c>
      <c r="G181" s="1324" t="str">
        <f t="shared" si="64"/>
        <v/>
      </c>
      <c r="H181" s="1324" t="str">
        <f t="shared" si="65"/>
        <v/>
      </c>
      <c r="I181" s="1324" t="str">
        <f t="shared" si="66"/>
        <v/>
      </c>
      <c r="J181" s="1324" t="str">
        <f t="shared" si="67"/>
        <v/>
      </c>
      <c r="K181" s="1324" t="str">
        <f t="shared" si="68"/>
        <v/>
      </c>
      <c r="L181" s="1324" t="str">
        <f t="shared" si="69"/>
        <v/>
      </c>
      <c r="M181" s="1324" t="str">
        <f t="shared" si="70"/>
        <v/>
      </c>
      <c r="N181" s="1324" t="str">
        <f t="shared" si="71"/>
        <v/>
      </c>
      <c r="O181" s="1324" t="str">
        <f t="shared" si="72"/>
        <v/>
      </c>
      <c r="P181" s="1325" t="str">
        <f t="shared" si="73"/>
        <v/>
      </c>
      <c r="Q181" s="974">
        <f t="shared" si="75"/>
        <v>0</v>
      </c>
      <c r="S181" s="1455"/>
      <c r="T181" s="1455" t="s">
        <v>385</v>
      </c>
      <c r="U181" s="1455"/>
      <c r="V181" s="1455"/>
      <c r="W181" s="1455"/>
      <c r="X181" s="1455"/>
      <c r="Y181" s="1455"/>
      <c r="Z181" s="1455"/>
      <c r="AA181" s="1455"/>
      <c r="AB181" s="1455"/>
      <c r="AC181" s="1455"/>
      <c r="AD181" s="1455"/>
      <c r="AE181" s="1455"/>
      <c r="AF181" s="1455"/>
      <c r="AG181" s="1455"/>
      <c r="AH181" s="1638"/>
      <c r="AI181" s="1638"/>
    </row>
    <row r="182" spans="2:35" s="98" customFormat="1" ht="18" customHeight="1" x14ac:dyDescent="0.25">
      <c r="B182" s="2195">
        <f t="shared" ref="B182" si="87">+B178+1</f>
        <v>45</v>
      </c>
      <c r="C182" s="1332" t="str">
        <f t="shared" si="77"/>
        <v>ENEL Green Power Perú S.A.</v>
      </c>
      <c r="D182" s="854" t="s">
        <v>383</v>
      </c>
      <c r="E182" s="975" t="str">
        <f t="shared" si="62"/>
        <v/>
      </c>
      <c r="F182" s="975" t="str">
        <f t="shared" si="63"/>
        <v/>
      </c>
      <c r="G182" s="975" t="str">
        <f t="shared" si="64"/>
        <v/>
      </c>
      <c r="H182" s="975" t="str">
        <f t="shared" si="65"/>
        <v/>
      </c>
      <c r="I182" s="975" t="str">
        <f t="shared" si="66"/>
        <v/>
      </c>
      <c r="J182" s="975" t="str">
        <f t="shared" si="67"/>
        <v/>
      </c>
      <c r="K182" s="975" t="str">
        <f t="shared" si="68"/>
        <v/>
      </c>
      <c r="L182" s="975" t="str">
        <f t="shared" si="69"/>
        <v/>
      </c>
      <c r="M182" s="975" t="str">
        <f t="shared" si="70"/>
        <v/>
      </c>
      <c r="N182" s="975" t="str">
        <f t="shared" si="71"/>
        <v/>
      </c>
      <c r="O182" s="975" t="str">
        <f t="shared" si="72"/>
        <v/>
      </c>
      <c r="P182" s="1322" t="str">
        <f t="shared" si="73"/>
        <v/>
      </c>
      <c r="Q182" s="976">
        <f t="shared" si="75"/>
        <v>0</v>
      </c>
      <c r="S182" s="1455" t="s">
        <v>1449</v>
      </c>
      <c r="T182" s="1455" t="s">
        <v>383</v>
      </c>
      <c r="U182" s="1455"/>
      <c r="V182" s="1455"/>
      <c r="W182" s="1455"/>
      <c r="X182" s="1455"/>
      <c r="Y182" s="1455"/>
      <c r="Z182" s="1455"/>
      <c r="AA182" s="1455"/>
      <c r="AB182" s="1455"/>
      <c r="AC182" s="1455"/>
      <c r="AD182" s="1455"/>
      <c r="AE182" s="1455"/>
      <c r="AF182" s="1455"/>
      <c r="AG182" s="1455"/>
      <c r="AH182" s="1638"/>
      <c r="AI182" s="1638"/>
    </row>
    <row r="183" spans="2:35" s="98" customFormat="1" ht="18" customHeight="1" x14ac:dyDescent="0.25">
      <c r="B183" s="2196"/>
      <c r="C183" s="1331"/>
      <c r="D183" s="1053" t="s">
        <v>384</v>
      </c>
      <c r="E183" s="1054" t="str">
        <f t="shared" si="62"/>
        <v/>
      </c>
      <c r="F183" s="1054" t="str">
        <f t="shared" si="63"/>
        <v/>
      </c>
      <c r="G183" s="1054" t="str">
        <f t="shared" si="64"/>
        <v/>
      </c>
      <c r="H183" s="1054" t="str">
        <f t="shared" si="65"/>
        <v/>
      </c>
      <c r="I183" s="1054" t="str">
        <f t="shared" si="66"/>
        <v/>
      </c>
      <c r="J183" s="1054" t="str">
        <f t="shared" si="67"/>
        <v/>
      </c>
      <c r="K183" s="1054" t="str">
        <f t="shared" si="68"/>
        <v/>
      </c>
      <c r="L183" s="1054" t="str">
        <f t="shared" si="69"/>
        <v/>
      </c>
      <c r="M183" s="1054" t="str">
        <f t="shared" si="70"/>
        <v/>
      </c>
      <c r="N183" s="1054" t="str">
        <f t="shared" si="71"/>
        <v/>
      </c>
      <c r="O183" s="1054" t="str">
        <f t="shared" si="72"/>
        <v/>
      </c>
      <c r="P183" s="1054" t="str">
        <f t="shared" si="73"/>
        <v/>
      </c>
      <c r="Q183" s="1055">
        <f t="shared" si="75"/>
        <v>0</v>
      </c>
      <c r="R183" s="516"/>
      <c r="S183" s="1455"/>
      <c r="T183" s="1455" t="s">
        <v>384</v>
      </c>
      <c r="U183" s="1455"/>
      <c r="V183" s="1455"/>
      <c r="W183" s="1455"/>
      <c r="X183" s="1455"/>
      <c r="Y183" s="1455"/>
      <c r="Z183" s="1455"/>
      <c r="AA183" s="1455"/>
      <c r="AB183" s="1455"/>
      <c r="AC183" s="1455"/>
      <c r="AD183" s="1455"/>
      <c r="AE183" s="1455"/>
      <c r="AF183" s="1455"/>
      <c r="AG183" s="1455"/>
      <c r="AH183" s="1638"/>
      <c r="AI183" s="1638"/>
    </row>
    <row r="184" spans="2:35" s="98" customFormat="1" ht="18" customHeight="1" x14ac:dyDescent="0.25">
      <c r="B184" s="2196"/>
      <c r="C184" s="1331"/>
      <c r="D184" s="1056" t="s">
        <v>283</v>
      </c>
      <c r="E184" s="1054">
        <f t="shared" si="62"/>
        <v>31.694158000000002</v>
      </c>
      <c r="F184" s="1054">
        <f t="shared" si="63"/>
        <v>30.328701999999996</v>
      </c>
      <c r="G184" s="1054">
        <f t="shared" si="64"/>
        <v>33.787172999999996</v>
      </c>
      <c r="H184" s="1054">
        <f t="shared" si="65"/>
        <v>36.120162999999998</v>
      </c>
      <c r="I184" s="1054">
        <f t="shared" si="66"/>
        <v>32.481175</v>
      </c>
      <c r="J184" s="1054">
        <f t="shared" si="67"/>
        <v>30.991953999999993</v>
      </c>
      <c r="K184" s="1054">
        <f t="shared" si="68"/>
        <v>34.002715000000002</v>
      </c>
      <c r="L184" s="1054">
        <f t="shared" si="69"/>
        <v>35.724272999999997</v>
      </c>
      <c r="M184" s="1054">
        <f t="shared" si="70"/>
        <v>39.689857000000003</v>
      </c>
      <c r="N184" s="1054">
        <f t="shared" si="71"/>
        <v>43.334616000000004</v>
      </c>
      <c r="O184" s="1054">
        <f t="shared" si="72"/>
        <v>46.124557999999993</v>
      </c>
      <c r="P184" s="1054">
        <f t="shared" si="73"/>
        <v>41.435352000000002</v>
      </c>
      <c r="Q184" s="1057">
        <f t="shared" si="75"/>
        <v>435.714696</v>
      </c>
      <c r="R184" s="516"/>
      <c r="S184" s="1455"/>
      <c r="T184" s="1455" t="s">
        <v>283</v>
      </c>
      <c r="U184" s="1455">
        <v>31.694158000000002</v>
      </c>
      <c r="V184" s="1455">
        <v>30.328701999999996</v>
      </c>
      <c r="W184" s="1455">
        <v>33.787172999999996</v>
      </c>
      <c r="X184" s="1455">
        <v>36.120162999999998</v>
      </c>
      <c r="Y184" s="1455">
        <v>32.481175</v>
      </c>
      <c r="Z184" s="1455">
        <v>30.991953999999993</v>
      </c>
      <c r="AA184" s="1455">
        <v>34.002715000000002</v>
      </c>
      <c r="AB184" s="1455">
        <v>35.724272999999997</v>
      </c>
      <c r="AC184" s="1455">
        <v>39.689857000000003</v>
      </c>
      <c r="AD184" s="1455">
        <v>43.334616000000004</v>
      </c>
      <c r="AE184" s="1455">
        <v>46.124557999999993</v>
      </c>
      <c r="AF184" s="1455">
        <v>41.435352000000002</v>
      </c>
      <c r="AG184" s="1455">
        <v>435.714696</v>
      </c>
      <c r="AH184" s="1638"/>
      <c r="AI184" s="1638"/>
    </row>
    <row r="185" spans="2:35" s="98" customFormat="1" ht="18" customHeight="1" x14ac:dyDescent="0.25">
      <c r="B185" s="2196"/>
      <c r="C185" s="1333"/>
      <c r="D185" s="1323" t="s">
        <v>385</v>
      </c>
      <c r="E185" s="1324">
        <f t="shared" si="62"/>
        <v>39.063935999999998</v>
      </c>
      <c r="F185" s="1324">
        <f t="shared" si="63"/>
        <v>39.272561000000003</v>
      </c>
      <c r="G185" s="1324">
        <f t="shared" si="64"/>
        <v>43.000203999999997</v>
      </c>
      <c r="H185" s="1324">
        <f t="shared" si="65"/>
        <v>46.489244999999997</v>
      </c>
      <c r="I185" s="1324">
        <f t="shared" si="66"/>
        <v>41.077236999999997</v>
      </c>
      <c r="J185" s="1324">
        <f t="shared" si="67"/>
        <v>57.621066999999996</v>
      </c>
      <c r="K185" s="1324">
        <f t="shared" si="68"/>
        <v>61.310784999999996</v>
      </c>
      <c r="L185" s="1324">
        <f t="shared" si="69"/>
        <v>68.484715000000008</v>
      </c>
      <c r="M185" s="1324">
        <f t="shared" si="70"/>
        <v>62.154696000000001</v>
      </c>
      <c r="N185" s="1324">
        <f t="shared" si="71"/>
        <v>61.029646</v>
      </c>
      <c r="O185" s="1324">
        <f t="shared" si="72"/>
        <v>51.766812999999999</v>
      </c>
      <c r="P185" s="1325">
        <f t="shared" si="73"/>
        <v>48.584426000000001</v>
      </c>
      <c r="Q185" s="974">
        <f t="shared" si="75"/>
        <v>619.85533099999998</v>
      </c>
      <c r="S185" s="1455"/>
      <c r="T185" s="1455" t="s">
        <v>385</v>
      </c>
      <c r="U185" s="1455">
        <v>39.063935999999998</v>
      </c>
      <c r="V185" s="1455">
        <v>39.272561000000003</v>
      </c>
      <c r="W185" s="1455">
        <v>43.000203999999997</v>
      </c>
      <c r="X185" s="1455">
        <v>46.489244999999997</v>
      </c>
      <c r="Y185" s="1455">
        <v>41.077236999999997</v>
      </c>
      <c r="Z185" s="1455">
        <v>57.621066999999996</v>
      </c>
      <c r="AA185" s="1455">
        <v>61.310784999999996</v>
      </c>
      <c r="AB185" s="1455">
        <v>68.484715000000008</v>
      </c>
      <c r="AC185" s="1455">
        <v>62.154696000000001</v>
      </c>
      <c r="AD185" s="1455">
        <v>61.029646</v>
      </c>
      <c r="AE185" s="1455">
        <v>51.766812999999999</v>
      </c>
      <c r="AF185" s="1455">
        <v>48.584426000000001</v>
      </c>
      <c r="AG185" s="1455">
        <v>619.85533099999998</v>
      </c>
      <c r="AH185" s="1638"/>
      <c r="AI185" s="1638"/>
    </row>
    <row r="186" spans="2:35" s="98" customFormat="1" ht="18" customHeight="1" x14ac:dyDescent="0.25">
      <c r="B186" s="2195">
        <f t="shared" ref="B186" si="88">+B182+1</f>
        <v>46</v>
      </c>
      <c r="C186" s="1332" t="str">
        <f t="shared" si="77"/>
        <v>Energía Eólica S.A.</v>
      </c>
      <c r="D186" s="854" t="s">
        <v>383</v>
      </c>
      <c r="E186" s="975" t="str">
        <f t="shared" si="62"/>
        <v/>
      </c>
      <c r="F186" s="975" t="str">
        <f t="shared" si="63"/>
        <v/>
      </c>
      <c r="G186" s="975" t="str">
        <f t="shared" si="64"/>
        <v/>
      </c>
      <c r="H186" s="975" t="str">
        <f t="shared" si="65"/>
        <v/>
      </c>
      <c r="I186" s="975" t="str">
        <f t="shared" si="66"/>
        <v/>
      </c>
      <c r="J186" s="975" t="str">
        <f t="shared" si="67"/>
        <v/>
      </c>
      <c r="K186" s="975" t="str">
        <f t="shared" si="68"/>
        <v/>
      </c>
      <c r="L186" s="975" t="str">
        <f t="shared" si="69"/>
        <v/>
      </c>
      <c r="M186" s="975" t="str">
        <f t="shared" si="70"/>
        <v/>
      </c>
      <c r="N186" s="975" t="str">
        <f t="shared" si="71"/>
        <v/>
      </c>
      <c r="O186" s="975" t="str">
        <f t="shared" si="72"/>
        <v/>
      </c>
      <c r="P186" s="1322" t="str">
        <f t="shared" si="73"/>
        <v/>
      </c>
      <c r="Q186" s="976">
        <f t="shared" si="75"/>
        <v>0</v>
      </c>
      <c r="S186" s="1455" t="s">
        <v>58</v>
      </c>
      <c r="T186" s="1455" t="s">
        <v>383</v>
      </c>
      <c r="U186" s="1455"/>
      <c r="V186" s="1455"/>
      <c r="W186" s="1455"/>
      <c r="X186" s="1455"/>
      <c r="Y186" s="1455"/>
      <c r="Z186" s="1455"/>
      <c r="AA186" s="1455"/>
      <c r="AB186" s="1455"/>
      <c r="AC186" s="1455"/>
      <c r="AD186" s="1455"/>
      <c r="AE186" s="1455"/>
      <c r="AF186" s="1455"/>
      <c r="AG186" s="1455"/>
      <c r="AH186" s="1638"/>
      <c r="AI186" s="1638"/>
    </row>
    <row r="187" spans="2:35" s="98" customFormat="1" ht="18" customHeight="1" x14ac:dyDescent="0.25">
      <c r="B187" s="2196"/>
      <c r="C187" s="1331"/>
      <c r="D187" s="1053" t="s">
        <v>384</v>
      </c>
      <c r="E187" s="1054" t="str">
        <f t="shared" si="62"/>
        <v/>
      </c>
      <c r="F187" s="1054" t="str">
        <f t="shared" si="63"/>
        <v/>
      </c>
      <c r="G187" s="1054" t="str">
        <f t="shared" si="64"/>
        <v/>
      </c>
      <c r="H187" s="1054" t="str">
        <f t="shared" si="65"/>
        <v/>
      </c>
      <c r="I187" s="1054" t="str">
        <f t="shared" si="66"/>
        <v/>
      </c>
      <c r="J187" s="1054" t="str">
        <f t="shared" si="67"/>
        <v/>
      </c>
      <c r="K187" s="1054" t="str">
        <f t="shared" si="68"/>
        <v/>
      </c>
      <c r="L187" s="1054" t="str">
        <f t="shared" si="69"/>
        <v/>
      </c>
      <c r="M187" s="1054" t="str">
        <f t="shared" si="70"/>
        <v/>
      </c>
      <c r="N187" s="1054" t="str">
        <f t="shared" si="71"/>
        <v/>
      </c>
      <c r="O187" s="1054" t="str">
        <f t="shared" si="72"/>
        <v/>
      </c>
      <c r="P187" s="1054" t="str">
        <f t="shared" si="73"/>
        <v/>
      </c>
      <c r="Q187" s="1055">
        <f t="shared" si="75"/>
        <v>0</v>
      </c>
      <c r="R187" s="516"/>
      <c r="S187" s="1455"/>
      <c r="T187" s="1455" t="s">
        <v>384</v>
      </c>
      <c r="U187" s="1455"/>
      <c r="V187" s="1455"/>
      <c r="W187" s="1455"/>
      <c r="X187" s="1455"/>
      <c r="Y187" s="1455"/>
      <c r="Z187" s="1455"/>
      <c r="AA187" s="1455"/>
      <c r="AB187" s="1455"/>
      <c r="AC187" s="1455"/>
      <c r="AD187" s="1455"/>
      <c r="AE187" s="1455"/>
      <c r="AF187" s="1455"/>
      <c r="AG187" s="1455"/>
      <c r="AH187" s="1638"/>
      <c r="AI187" s="1638"/>
    </row>
    <row r="188" spans="2:35" s="98" customFormat="1" ht="18" customHeight="1" x14ac:dyDescent="0.25">
      <c r="B188" s="2196"/>
      <c r="C188" s="1331"/>
      <c r="D188" s="1056" t="s">
        <v>283</v>
      </c>
      <c r="E188" s="1054" t="str">
        <f t="shared" si="62"/>
        <v/>
      </c>
      <c r="F188" s="1054" t="str">
        <f t="shared" si="63"/>
        <v/>
      </c>
      <c r="G188" s="1054" t="str">
        <f t="shared" si="64"/>
        <v/>
      </c>
      <c r="H188" s="1054" t="str">
        <f t="shared" si="65"/>
        <v/>
      </c>
      <c r="I188" s="1054" t="str">
        <f t="shared" si="66"/>
        <v/>
      </c>
      <c r="J188" s="1054" t="str">
        <f t="shared" si="67"/>
        <v/>
      </c>
      <c r="K188" s="1054" t="str">
        <f t="shared" si="68"/>
        <v/>
      </c>
      <c r="L188" s="1054" t="str">
        <f t="shared" si="69"/>
        <v/>
      </c>
      <c r="M188" s="1054" t="str">
        <f t="shared" si="70"/>
        <v/>
      </c>
      <c r="N188" s="1054" t="str">
        <f t="shared" si="71"/>
        <v/>
      </c>
      <c r="O188" s="1054" t="str">
        <f t="shared" si="72"/>
        <v/>
      </c>
      <c r="P188" s="1054" t="str">
        <f t="shared" si="73"/>
        <v/>
      </c>
      <c r="Q188" s="1057">
        <f t="shared" si="75"/>
        <v>0</v>
      </c>
      <c r="R188" s="516"/>
      <c r="S188" s="1455"/>
      <c r="T188" s="1455" t="s">
        <v>283</v>
      </c>
      <c r="U188" s="1455"/>
      <c r="V188" s="1455"/>
      <c r="W188" s="1455"/>
      <c r="X188" s="1455"/>
      <c r="Y188" s="1455"/>
      <c r="Z188" s="1455"/>
      <c r="AA188" s="1455"/>
      <c r="AB188" s="1455"/>
      <c r="AC188" s="1455"/>
      <c r="AD188" s="1455"/>
      <c r="AE188" s="1455"/>
      <c r="AF188" s="1455"/>
      <c r="AG188" s="1455"/>
      <c r="AH188" s="1638"/>
      <c r="AI188" s="1638"/>
    </row>
    <row r="189" spans="2:35" s="98" customFormat="1" ht="18" customHeight="1" x14ac:dyDescent="0.25">
      <c r="B189" s="2196"/>
      <c r="C189" s="1333"/>
      <c r="D189" s="1323" t="s">
        <v>385</v>
      </c>
      <c r="E189" s="1324">
        <f t="shared" si="62"/>
        <v>39.935850000000002</v>
      </c>
      <c r="F189" s="1324">
        <f t="shared" si="63"/>
        <v>35.666559999999997</v>
      </c>
      <c r="G189" s="1324">
        <f t="shared" si="64"/>
        <v>33.95731</v>
      </c>
      <c r="H189" s="1324">
        <f t="shared" si="65"/>
        <v>42.052060000000004</v>
      </c>
      <c r="I189" s="1324">
        <f t="shared" si="66"/>
        <v>41.856470000000002</v>
      </c>
      <c r="J189" s="1324">
        <f t="shared" si="67"/>
        <v>44.720329999999997</v>
      </c>
      <c r="K189" s="1324">
        <f t="shared" si="68"/>
        <v>42.17953</v>
      </c>
      <c r="L189" s="1324">
        <f t="shared" si="69"/>
        <v>47.718209999999999</v>
      </c>
      <c r="M189" s="1324">
        <f t="shared" si="70"/>
        <v>44.83887</v>
      </c>
      <c r="N189" s="1324">
        <f t="shared" si="71"/>
        <v>45.204329999999999</v>
      </c>
      <c r="O189" s="1324">
        <f t="shared" si="72"/>
        <v>49.155760000000001</v>
      </c>
      <c r="P189" s="1325">
        <f t="shared" si="73"/>
        <v>49.089289999999991</v>
      </c>
      <c r="Q189" s="974">
        <f t="shared" si="75"/>
        <v>516.37456999999995</v>
      </c>
      <c r="S189" s="1455"/>
      <c r="T189" s="1455" t="s">
        <v>385</v>
      </c>
      <c r="U189" s="1455">
        <v>39.935850000000002</v>
      </c>
      <c r="V189" s="1455">
        <v>35.666559999999997</v>
      </c>
      <c r="W189" s="1455">
        <v>33.95731</v>
      </c>
      <c r="X189" s="1455">
        <v>42.052060000000004</v>
      </c>
      <c r="Y189" s="1455">
        <v>41.856470000000002</v>
      </c>
      <c r="Z189" s="1455">
        <v>44.720329999999997</v>
      </c>
      <c r="AA189" s="1455">
        <v>42.17953</v>
      </c>
      <c r="AB189" s="1455">
        <v>47.718209999999999</v>
      </c>
      <c r="AC189" s="1455">
        <v>44.83887</v>
      </c>
      <c r="AD189" s="1455">
        <v>45.204329999999999</v>
      </c>
      <c r="AE189" s="1455">
        <v>49.155760000000001</v>
      </c>
      <c r="AF189" s="1455">
        <v>49.089289999999991</v>
      </c>
      <c r="AG189" s="1455">
        <v>516.37456999999995</v>
      </c>
      <c r="AH189" s="1638"/>
      <c r="AI189" s="1638"/>
    </row>
    <row r="190" spans="2:35" s="98" customFormat="1" ht="18" customHeight="1" x14ac:dyDescent="0.25">
      <c r="B190" s="2195">
        <f t="shared" ref="B190" si="89">+B186+1</f>
        <v>47</v>
      </c>
      <c r="C190" s="1332" t="str">
        <f t="shared" si="77"/>
        <v>ENGIE EnergÍa Perú S.A.</v>
      </c>
      <c r="D190" s="854" t="s">
        <v>383</v>
      </c>
      <c r="E190" s="975">
        <f t="shared" si="62"/>
        <v>153.30075500000001</v>
      </c>
      <c r="F190" s="975">
        <f t="shared" si="63"/>
        <v>150.64240500000002</v>
      </c>
      <c r="G190" s="975">
        <f t="shared" si="64"/>
        <v>148.97357099999999</v>
      </c>
      <c r="H190" s="975">
        <f t="shared" si="65"/>
        <v>139.725899</v>
      </c>
      <c r="I190" s="975">
        <f t="shared" si="66"/>
        <v>121.981864</v>
      </c>
      <c r="J190" s="975">
        <f t="shared" si="67"/>
        <v>73.766639999999995</v>
      </c>
      <c r="K190" s="975">
        <f t="shared" si="68"/>
        <v>76.561281999999991</v>
      </c>
      <c r="L190" s="975">
        <f t="shared" si="69"/>
        <v>71.302130000000005</v>
      </c>
      <c r="M190" s="975">
        <f t="shared" si="70"/>
        <v>57.759748999999999</v>
      </c>
      <c r="N190" s="975">
        <f t="shared" si="71"/>
        <v>72.317398999999995</v>
      </c>
      <c r="O190" s="975">
        <f t="shared" si="72"/>
        <v>54.776014000000004</v>
      </c>
      <c r="P190" s="1322">
        <f t="shared" si="73"/>
        <v>134.00733600000001</v>
      </c>
      <c r="Q190" s="976">
        <f t="shared" si="75"/>
        <v>1255.1150440000001</v>
      </c>
      <c r="S190" s="1455" t="s">
        <v>1311</v>
      </c>
      <c r="T190" s="1455" t="s">
        <v>383</v>
      </c>
      <c r="U190" s="1455">
        <v>153.30075500000001</v>
      </c>
      <c r="V190" s="1455">
        <v>150.64240500000002</v>
      </c>
      <c r="W190" s="1455">
        <v>148.97357099999999</v>
      </c>
      <c r="X190" s="1455">
        <v>139.725899</v>
      </c>
      <c r="Y190" s="1455">
        <v>121.981864</v>
      </c>
      <c r="Z190" s="1455">
        <v>73.766639999999995</v>
      </c>
      <c r="AA190" s="1455">
        <v>76.561281999999991</v>
      </c>
      <c r="AB190" s="1455">
        <v>71.302130000000005</v>
      </c>
      <c r="AC190" s="1455">
        <v>57.759748999999999</v>
      </c>
      <c r="AD190" s="1455">
        <v>72.317398999999995</v>
      </c>
      <c r="AE190" s="1455">
        <v>54.776014000000004</v>
      </c>
      <c r="AF190" s="1455">
        <v>134.00733600000001</v>
      </c>
      <c r="AG190" s="1455">
        <v>1255.1150440000001</v>
      </c>
      <c r="AH190" s="1638"/>
      <c r="AI190" s="1638"/>
    </row>
    <row r="191" spans="2:35" s="98" customFormat="1" ht="18" customHeight="1" x14ac:dyDescent="0.25">
      <c r="B191" s="2196"/>
      <c r="C191" s="1331"/>
      <c r="D191" s="1053" t="s">
        <v>384</v>
      </c>
      <c r="E191" s="1054">
        <f t="shared" si="62"/>
        <v>447.23964700000005</v>
      </c>
      <c r="F191" s="1054">
        <f t="shared" si="63"/>
        <v>375.595055</v>
      </c>
      <c r="G191" s="1054">
        <f t="shared" si="64"/>
        <v>234.40818400000001</v>
      </c>
      <c r="H191" s="1054">
        <f t="shared" si="65"/>
        <v>64.534260000000003</v>
      </c>
      <c r="I191" s="1054">
        <f t="shared" si="66"/>
        <v>151.94608499999998</v>
      </c>
      <c r="J191" s="1054">
        <f t="shared" si="67"/>
        <v>495.96944000000002</v>
      </c>
      <c r="K191" s="1054">
        <f t="shared" si="68"/>
        <v>585.99475699999994</v>
      </c>
      <c r="L191" s="1054">
        <f t="shared" si="69"/>
        <v>540.65833099999998</v>
      </c>
      <c r="M191" s="1054">
        <f t="shared" si="70"/>
        <v>527.89601099999993</v>
      </c>
      <c r="N191" s="1054">
        <f t="shared" si="71"/>
        <v>607.371217</v>
      </c>
      <c r="O191" s="1054">
        <f t="shared" si="72"/>
        <v>497.43865700000003</v>
      </c>
      <c r="P191" s="1054">
        <f t="shared" si="73"/>
        <v>583.35210800000004</v>
      </c>
      <c r="Q191" s="1055">
        <f t="shared" si="75"/>
        <v>5112.4037520000002</v>
      </c>
      <c r="R191" s="516"/>
      <c r="S191" s="1455"/>
      <c r="T191" s="1455" t="s">
        <v>384</v>
      </c>
      <c r="U191" s="1455">
        <v>447.23964700000005</v>
      </c>
      <c r="V191" s="1455">
        <v>375.595055</v>
      </c>
      <c r="W191" s="1455">
        <v>234.40818400000001</v>
      </c>
      <c r="X191" s="1455">
        <v>64.534260000000003</v>
      </c>
      <c r="Y191" s="1455">
        <v>151.94608499999998</v>
      </c>
      <c r="Z191" s="1455">
        <v>495.96944000000002</v>
      </c>
      <c r="AA191" s="1455">
        <v>585.99475699999994</v>
      </c>
      <c r="AB191" s="1455">
        <v>540.65833099999998</v>
      </c>
      <c r="AC191" s="1455">
        <v>527.89601099999993</v>
      </c>
      <c r="AD191" s="1455">
        <v>607.371217</v>
      </c>
      <c r="AE191" s="1455">
        <v>497.43865700000003</v>
      </c>
      <c r="AF191" s="1455">
        <v>583.35210800000004</v>
      </c>
      <c r="AG191" s="1455">
        <v>5112.4037520000002</v>
      </c>
      <c r="AH191" s="1638"/>
      <c r="AI191" s="1638"/>
    </row>
    <row r="192" spans="2:35" s="98" customFormat="1" ht="18" customHeight="1" x14ac:dyDescent="0.25">
      <c r="B192" s="2196"/>
      <c r="C192" s="1331"/>
      <c r="D192" s="1056" t="s">
        <v>283</v>
      </c>
      <c r="E192" s="1054">
        <f t="shared" si="62"/>
        <v>7.6805029999999999</v>
      </c>
      <c r="F192" s="1054">
        <f t="shared" si="63"/>
        <v>6.8782180000000004</v>
      </c>
      <c r="G192" s="1054">
        <f t="shared" si="64"/>
        <v>7.6085140000000013</v>
      </c>
      <c r="H192" s="1054">
        <f t="shared" si="65"/>
        <v>8.6931480000000008</v>
      </c>
      <c r="I192" s="1054">
        <f t="shared" si="66"/>
        <v>7.8591329999999999</v>
      </c>
      <c r="J192" s="1054">
        <f t="shared" si="67"/>
        <v>7.4953590000000005</v>
      </c>
      <c r="K192" s="1054">
        <f t="shared" si="68"/>
        <v>8.1632210000000001</v>
      </c>
      <c r="L192" s="1054">
        <f t="shared" si="69"/>
        <v>8.9360789999999994</v>
      </c>
      <c r="M192" s="1054">
        <f t="shared" si="70"/>
        <v>9.7562470000000019</v>
      </c>
      <c r="N192" s="1054">
        <f t="shared" si="71"/>
        <v>10.599506</v>
      </c>
      <c r="O192" s="1054">
        <f t="shared" si="72"/>
        <v>11.43028</v>
      </c>
      <c r="P192" s="1054">
        <f t="shared" si="73"/>
        <v>9.691395</v>
      </c>
      <c r="Q192" s="1057">
        <f t="shared" si="75"/>
        <v>104.79160300000001</v>
      </c>
      <c r="R192" s="516"/>
      <c r="S192" s="1455"/>
      <c r="T192" s="1455" t="s">
        <v>283</v>
      </c>
      <c r="U192" s="1455">
        <v>7.6805029999999999</v>
      </c>
      <c r="V192" s="1455">
        <v>6.8782180000000004</v>
      </c>
      <c r="W192" s="1455">
        <v>7.6085140000000013</v>
      </c>
      <c r="X192" s="1455">
        <v>8.6931480000000008</v>
      </c>
      <c r="Y192" s="1455">
        <v>7.8591329999999999</v>
      </c>
      <c r="Z192" s="1455">
        <v>7.4953590000000005</v>
      </c>
      <c r="AA192" s="1455">
        <v>8.1632210000000001</v>
      </c>
      <c r="AB192" s="1455">
        <v>8.9360789999999994</v>
      </c>
      <c r="AC192" s="1455">
        <v>9.7562470000000019</v>
      </c>
      <c r="AD192" s="1455">
        <v>10.599506</v>
      </c>
      <c r="AE192" s="1455">
        <v>11.43028</v>
      </c>
      <c r="AF192" s="1455">
        <v>9.691395</v>
      </c>
      <c r="AG192" s="1455">
        <v>104.79160300000001</v>
      </c>
      <c r="AH192" s="1638"/>
      <c r="AI192" s="1638"/>
    </row>
    <row r="193" spans="2:35" s="98" customFormat="1" ht="18" customHeight="1" x14ac:dyDescent="0.25">
      <c r="B193" s="2196"/>
      <c r="C193" s="1333"/>
      <c r="D193" s="1323" t="s">
        <v>385</v>
      </c>
      <c r="E193" s="1324" t="str">
        <f t="shared" si="62"/>
        <v/>
      </c>
      <c r="F193" s="1324" t="str">
        <f t="shared" si="63"/>
        <v/>
      </c>
      <c r="G193" s="1324" t="str">
        <f t="shared" si="64"/>
        <v/>
      </c>
      <c r="H193" s="1324" t="str">
        <f t="shared" si="65"/>
        <v/>
      </c>
      <c r="I193" s="1324" t="str">
        <f t="shared" si="66"/>
        <v/>
      </c>
      <c r="J193" s="1324" t="str">
        <f t="shared" si="67"/>
        <v/>
      </c>
      <c r="K193" s="1324" t="str">
        <f t="shared" si="68"/>
        <v/>
      </c>
      <c r="L193" s="1324" t="str">
        <f t="shared" si="69"/>
        <v/>
      </c>
      <c r="M193" s="1324" t="str">
        <f t="shared" si="70"/>
        <v/>
      </c>
      <c r="N193" s="1324" t="str">
        <f t="shared" si="71"/>
        <v/>
      </c>
      <c r="O193" s="1324" t="str">
        <f t="shared" si="72"/>
        <v/>
      </c>
      <c r="P193" s="1325" t="str">
        <f t="shared" si="73"/>
        <v/>
      </c>
      <c r="Q193" s="974">
        <f t="shared" si="75"/>
        <v>0</v>
      </c>
      <c r="S193" s="1455"/>
      <c r="T193" s="1455" t="s">
        <v>385</v>
      </c>
      <c r="U193" s="1455"/>
      <c r="V193" s="1455"/>
      <c r="W193" s="1455"/>
      <c r="X193" s="1455"/>
      <c r="Y193" s="1455"/>
      <c r="Z193" s="1455"/>
      <c r="AA193" s="1455"/>
      <c r="AB193" s="1455"/>
      <c r="AC193" s="1455"/>
      <c r="AD193" s="1455"/>
      <c r="AE193" s="1455"/>
      <c r="AF193" s="1455"/>
      <c r="AG193" s="1455"/>
      <c r="AH193" s="1638"/>
      <c r="AI193" s="1638"/>
    </row>
    <row r="194" spans="2:35" s="98" customFormat="1" ht="18" customHeight="1" x14ac:dyDescent="0.25">
      <c r="B194" s="2195">
        <f t="shared" ref="B194" si="90">+B190+1</f>
        <v>48</v>
      </c>
      <c r="C194" s="1332" t="str">
        <f t="shared" si="77"/>
        <v>Fénix Power Perú S.A.</v>
      </c>
      <c r="D194" s="854" t="s">
        <v>383</v>
      </c>
      <c r="E194" s="975" t="str">
        <f t="shared" si="62"/>
        <v/>
      </c>
      <c r="F194" s="975" t="str">
        <f t="shared" si="63"/>
        <v/>
      </c>
      <c r="G194" s="975" t="str">
        <f t="shared" si="64"/>
        <v/>
      </c>
      <c r="H194" s="975" t="str">
        <f t="shared" si="65"/>
        <v/>
      </c>
      <c r="I194" s="975" t="str">
        <f t="shared" si="66"/>
        <v/>
      </c>
      <c r="J194" s="975" t="str">
        <f t="shared" si="67"/>
        <v/>
      </c>
      <c r="K194" s="975" t="str">
        <f t="shared" si="68"/>
        <v/>
      </c>
      <c r="L194" s="975" t="str">
        <f t="shared" si="69"/>
        <v/>
      </c>
      <c r="M194" s="975" t="str">
        <f t="shared" si="70"/>
        <v/>
      </c>
      <c r="N194" s="975" t="str">
        <f t="shared" si="71"/>
        <v/>
      </c>
      <c r="O194" s="975" t="str">
        <f t="shared" si="72"/>
        <v/>
      </c>
      <c r="P194" s="1322" t="str">
        <f t="shared" si="73"/>
        <v/>
      </c>
      <c r="Q194" s="976">
        <f t="shared" si="75"/>
        <v>0</v>
      </c>
      <c r="S194" s="1455" t="s">
        <v>59</v>
      </c>
      <c r="T194" s="1455" t="s">
        <v>383</v>
      </c>
      <c r="U194" s="1455"/>
      <c r="V194" s="1455"/>
      <c r="W194" s="1455"/>
      <c r="X194" s="1455"/>
      <c r="Y194" s="1455"/>
      <c r="Z194" s="1455"/>
      <c r="AA194" s="1455"/>
      <c r="AB194" s="1455"/>
      <c r="AC194" s="1455"/>
      <c r="AD194" s="1455"/>
      <c r="AE194" s="1455"/>
      <c r="AF194" s="1455"/>
      <c r="AG194" s="1455"/>
      <c r="AH194" s="1638"/>
      <c r="AI194" s="1638"/>
    </row>
    <row r="195" spans="2:35" s="98" customFormat="1" ht="18" customHeight="1" x14ac:dyDescent="0.25">
      <c r="B195" s="2196"/>
      <c r="C195" s="1331"/>
      <c r="D195" s="1053" t="s">
        <v>384</v>
      </c>
      <c r="E195" s="1054">
        <f t="shared" si="62"/>
        <v>58.898252000000006</v>
      </c>
      <c r="F195" s="1054">
        <f t="shared" si="63"/>
        <v>169.990621</v>
      </c>
      <c r="G195" s="1054">
        <f t="shared" si="64"/>
        <v>106.99744199999999</v>
      </c>
      <c r="H195" s="1054">
        <f t="shared" si="65"/>
        <v>4.4819940000000003</v>
      </c>
      <c r="I195" s="1054">
        <f t="shared" si="66"/>
        <v>202.73400999999998</v>
      </c>
      <c r="J195" s="1054">
        <f t="shared" si="67"/>
        <v>298.821686</v>
      </c>
      <c r="K195" s="1054">
        <f t="shared" si="68"/>
        <v>311.54440899999997</v>
      </c>
      <c r="L195" s="1054">
        <f t="shared" si="69"/>
        <v>333.04459399999996</v>
      </c>
      <c r="M195" s="1054">
        <f t="shared" si="70"/>
        <v>391.75356399999998</v>
      </c>
      <c r="N195" s="1054">
        <f t="shared" si="71"/>
        <v>370.73170200000004</v>
      </c>
      <c r="O195" s="1054">
        <f t="shared" si="72"/>
        <v>389.77189399999997</v>
      </c>
      <c r="P195" s="1054">
        <f t="shared" si="73"/>
        <v>221.78918999999996</v>
      </c>
      <c r="Q195" s="1055">
        <f t="shared" si="75"/>
        <v>2860.559358</v>
      </c>
      <c r="R195" s="516"/>
      <c r="S195" s="1455"/>
      <c r="T195" s="1455" t="s">
        <v>384</v>
      </c>
      <c r="U195" s="1455">
        <v>58.898252000000006</v>
      </c>
      <c r="V195" s="1455">
        <v>169.990621</v>
      </c>
      <c r="W195" s="1455">
        <v>106.99744199999999</v>
      </c>
      <c r="X195" s="1455">
        <v>4.4819940000000003</v>
      </c>
      <c r="Y195" s="1455">
        <v>202.73400999999998</v>
      </c>
      <c r="Z195" s="1455">
        <v>298.821686</v>
      </c>
      <c r="AA195" s="1455">
        <v>311.54440899999997</v>
      </c>
      <c r="AB195" s="1455">
        <v>333.04459399999996</v>
      </c>
      <c r="AC195" s="1455">
        <v>391.75356399999998</v>
      </c>
      <c r="AD195" s="1455">
        <v>370.73170200000004</v>
      </c>
      <c r="AE195" s="1455">
        <v>389.77189399999997</v>
      </c>
      <c r="AF195" s="1455">
        <v>221.78918999999996</v>
      </c>
      <c r="AG195" s="1455">
        <v>2860.559358</v>
      </c>
      <c r="AH195" s="1638"/>
      <c r="AI195" s="1638"/>
    </row>
    <row r="196" spans="2:35" s="98" customFormat="1" ht="18" customHeight="1" x14ac:dyDescent="0.25">
      <c r="B196" s="2196"/>
      <c r="C196" s="1331"/>
      <c r="D196" s="1056" t="s">
        <v>283</v>
      </c>
      <c r="E196" s="1054" t="str">
        <f t="shared" si="62"/>
        <v/>
      </c>
      <c r="F196" s="1054" t="str">
        <f t="shared" si="63"/>
        <v/>
      </c>
      <c r="G196" s="1054" t="str">
        <f t="shared" si="64"/>
        <v/>
      </c>
      <c r="H196" s="1054" t="str">
        <f t="shared" si="65"/>
        <v/>
      </c>
      <c r="I196" s="1054" t="str">
        <f t="shared" si="66"/>
        <v/>
      </c>
      <c r="J196" s="1054" t="str">
        <f t="shared" si="67"/>
        <v/>
      </c>
      <c r="K196" s="1054" t="str">
        <f t="shared" si="68"/>
        <v/>
      </c>
      <c r="L196" s="1054" t="str">
        <f t="shared" si="69"/>
        <v/>
      </c>
      <c r="M196" s="1054" t="str">
        <f t="shared" si="70"/>
        <v/>
      </c>
      <c r="N196" s="1054" t="str">
        <f t="shared" si="71"/>
        <v/>
      </c>
      <c r="O196" s="1054" t="str">
        <f t="shared" si="72"/>
        <v/>
      </c>
      <c r="P196" s="1054" t="str">
        <f t="shared" si="73"/>
        <v/>
      </c>
      <c r="Q196" s="1057">
        <f t="shared" si="75"/>
        <v>0</v>
      </c>
      <c r="R196" s="516"/>
      <c r="S196" s="1455"/>
      <c r="T196" s="1455" t="s">
        <v>283</v>
      </c>
      <c r="U196" s="1455"/>
      <c r="V196" s="1455"/>
      <c r="W196" s="1455"/>
      <c r="X196" s="1455"/>
      <c r="Y196" s="1455"/>
      <c r="Z196" s="1455"/>
      <c r="AA196" s="1455"/>
      <c r="AB196" s="1455"/>
      <c r="AC196" s="1455"/>
      <c r="AD196" s="1455"/>
      <c r="AE196" s="1455"/>
      <c r="AF196" s="1455"/>
      <c r="AG196" s="1455"/>
      <c r="AH196" s="1638"/>
      <c r="AI196" s="1638"/>
    </row>
    <row r="197" spans="2:35" s="98" customFormat="1" ht="18" customHeight="1" x14ac:dyDescent="0.25">
      <c r="B197" s="2196"/>
      <c r="C197" s="1333"/>
      <c r="D197" s="1323" t="s">
        <v>385</v>
      </c>
      <c r="E197" s="1324" t="str">
        <f t="shared" si="62"/>
        <v/>
      </c>
      <c r="F197" s="1324" t="str">
        <f t="shared" si="63"/>
        <v/>
      </c>
      <c r="G197" s="1324" t="str">
        <f t="shared" si="64"/>
        <v/>
      </c>
      <c r="H197" s="1324" t="str">
        <f t="shared" si="65"/>
        <v/>
      </c>
      <c r="I197" s="1324" t="str">
        <f t="shared" si="66"/>
        <v/>
      </c>
      <c r="J197" s="1324" t="str">
        <f t="shared" si="67"/>
        <v/>
      </c>
      <c r="K197" s="1324" t="str">
        <f t="shared" si="68"/>
        <v/>
      </c>
      <c r="L197" s="1324" t="str">
        <f t="shared" si="69"/>
        <v/>
      </c>
      <c r="M197" s="1324" t="str">
        <f t="shared" si="70"/>
        <v/>
      </c>
      <c r="N197" s="1324" t="str">
        <f t="shared" si="71"/>
        <v/>
      </c>
      <c r="O197" s="1324" t="str">
        <f t="shared" si="72"/>
        <v/>
      </c>
      <c r="P197" s="1325" t="str">
        <f t="shared" si="73"/>
        <v/>
      </c>
      <c r="Q197" s="974">
        <f t="shared" si="75"/>
        <v>0</v>
      </c>
      <c r="S197" s="1455"/>
      <c r="T197" s="1455" t="s">
        <v>385</v>
      </c>
      <c r="U197" s="1455"/>
      <c r="V197" s="1455"/>
      <c r="W197" s="1455"/>
      <c r="X197" s="1455"/>
      <c r="Y197" s="1455"/>
      <c r="Z197" s="1455"/>
      <c r="AA197" s="1455"/>
      <c r="AB197" s="1455"/>
      <c r="AC197" s="1455"/>
      <c r="AD197" s="1455"/>
      <c r="AE197" s="1455"/>
      <c r="AF197" s="1455"/>
      <c r="AG197" s="1455"/>
      <c r="AH197" s="1638"/>
      <c r="AI197" s="1638"/>
    </row>
    <row r="198" spans="2:35" s="98" customFormat="1" ht="18" customHeight="1" x14ac:dyDescent="0.25">
      <c r="B198" s="2195">
        <f t="shared" ref="B198" si="91">+B194+1</f>
        <v>49</v>
      </c>
      <c r="C198" s="1332" t="str">
        <f t="shared" si="77"/>
        <v>Generación Andina S.A.C.</v>
      </c>
      <c r="D198" s="854" t="s">
        <v>383</v>
      </c>
      <c r="E198" s="975">
        <f t="shared" si="62"/>
        <v>13.868276000000002</v>
      </c>
      <c r="F198" s="975">
        <f t="shared" si="63"/>
        <v>12.596344</v>
      </c>
      <c r="G198" s="975">
        <f t="shared" si="64"/>
        <v>11.376515999999999</v>
      </c>
      <c r="H198" s="975">
        <f t="shared" si="65"/>
        <v>11.391829</v>
      </c>
      <c r="I198" s="975">
        <f t="shared" si="66"/>
        <v>10.411698000000001</v>
      </c>
      <c r="J198" s="975">
        <f t="shared" si="67"/>
        <v>6.0410269999999997</v>
      </c>
      <c r="K198" s="975">
        <f t="shared" si="68"/>
        <v>4.4928709999999992</v>
      </c>
      <c r="L198" s="975">
        <f t="shared" si="69"/>
        <v>3.7201879999999998</v>
      </c>
      <c r="M198" s="975">
        <f t="shared" si="70"/>
        <v>7.0561309999999997</v>
      </c>
      <c r="N198" s="975">
        <f t="shared" si="71"/>
        <v>10.639190999999999</v>
      </c>
      <c r="O198" s="975">
        <f t="shared" si="72"/>
        <v>8.670179000000001</v>
      </c>
      <c r="P198" s="1322">
        <f t="shared" si="73"/>
        <v>18.054590999999999</v>
      </c>
      <c r="Q198" s="976">
        <f t="shared" si="75"/>
        <v>118.31884099999999</v>
      </c>
      <c r="S198" s="1455" t="s">
        <v>1666</v>
      </c>
      <c r="T198" s="1455" t="s">
        <v>383</v>
      </c>
      <c r="U198" s="1455">
        <v>13.868276000000002</v>
      </c>
      <c r="V198" s="1455">
        <v>12.596344</v>
      </c>
      <c r="W198" s="1455">
        <v>11.376515999999999</v>
      </c>
      <c r="X198" s="1455">
        <v>11.391829</v>
      </c>
      <c r="Y198" s="1455">
        <v>10.411698000000001</v>
      </c>
      <c r="Z198" s="1455">
        <v>6.0410269999999997</v>
      </c>
      <c r="AA198" s="1455">
        <v>4.4928709999999992</v>
      </c>
      <c r="AB198" s="1455">
        <v>3.7201879999999998</v>
      </c>
      <c r="AC198" s="1455">
        <v>7.0561309999999997</v>
      </c>
      <c r="AD198" s="1455">
        <v>10.639190999999999</v>
      </c>
      <c r="AE198" s="1455">
        <v>8.670179000000001</v>
      </c>
      <c r="AF198" s="1455">
        <v>18.054590999999999</v>
      </c>
      <c r="AG198" s="1455">
        <v>118.31884099999999</v>
      </c>
      <c r="AH198" s="1638"/>
      <c r="AI198" s="1638"/>
    </row>
    <row r="199" spans="2:35" s="98" customFormat="1" ht="18" customHeight="1" x14ac:dyDescent="0.25">
      <c r="B199" s="2196"/>
      <c r="C199" s="1331"/>
      <c r="D199" s="1053" t="s">
        <v>384</v>
      </c>
      <c r="E199" s="1054" t="str">
        <f t="shared" si="62"/>
        <v/>
      </c>
      <c r="F199" s="1054" t="str">
        <f t="shared" si="63"/>
        <v/>
      </c>
      <c r="G199" s="1054" t="str">
        <f t="shared" si="64"/>
        <v/>
      </c>
      <c r="H199" s="1054" t="str">
        <f t="shared" si="65"/>
        <v/>
      </c>
      <c r="I199" s="1054" t="str">
        <f t="shared" si="66"/>
        <v/>
      </c>
      <c r="J199" s="1054" t="str">
        <f t="shared" si="67"/>
        <v/>
      </c>
      <c r="K199" s="1054" t="str">
        <f t="shared" si="68"/>
        <v/>
      </c>
      <c r="L199" s="1054" t="str">
        <f t="shared" si="69"/>
        <v/>
      </c>
      <c r="M199" s="1054" t="str">
        <f t="shared" si="70"/>
        <v/>
      </c>
      <c r="N199" s="1054" t="str">
        <f t="shared" si="71"/>
        <v/>
      </c>
      <c r="O199" s="1054" t="str">
        <f t="shared" si="72"/>
        <v/>
      </c>
      <c r="P199" s="1054" t="str">
        <f t="shared" si="73"/>
        <v/>
      </c>
      <c r="Q199" s="1055">
        <f t="shared" si="75"/>
        <v>0</v>
      </c>
      <c r="R199" s="516"/>
      <c r="S199" s="1455"/>
      <c r="T199" s="1455" t="s">
        <v>384</v>
      </c>
      <c r="U199" s="1455"/>
      <c r="V199" s="1455"/>
      <c r="W199" s="1455"/>
      <c r="X199" s="1455"/>
      <c r="Y199" s="1455"/>
      <c r="Z199" s="1455"/>
      <c r="AA199" s="1455"/>
      <c r="AB199" s="1455"/>
      <c r="AC199" s="1455"/>
      <c r="AD199" s="1455"/>
      <c r="AE199" s="1455"/>
      <c r="AF199" s="1455"/>
      <c r="AG199" s="1455"/>
      <c r="AH199" s="1638"/>
      <c r="AI199" s="1638"/>
    </row>
    <row r="200" spans="2:35" s="98" customFormat="1" ht="18" customHeight="1" x14ac:dyDescent="0.25">
      <c r="B200" s="2196"/>
      <c r="C200" s="1331"/>
      <c r="D200" s="1056" t="s">
        <v>283</v>
      </c>
      <c r="E200" s="1054" t="str">
        <f t="shared" ref="E200:E263" si="92">IF(U200="","",U200)</f>
        <v/>
      </c>
      <c r="F200" s="1054" t="str">
        <f t="shared" ref="F200:F263" si="93">IF(V200="","",V200)</f>
        <v/>
      </c>
      <c r="G200" s="1054" t="str">
        <f t="shared" ref="G200:G263" si="94">IF(W200="","",W200)</f>
        <v/>
      </c>
      <c r="H200" s="1054" t="str">
        <f t="shared" ref="H200:H263" si="95">IF(X200="","",X200)</f>
        <v/>
      </c>
      <c r="I200" s="1054" t="str">
        <f t="shared" ref="I200:I263" si="96">IF(Y200="","",Y200)</f>
        <v/>
      </c>
      <c r="J200" s="1054" t="str">
        <f t="shared" ref="J200:J263" si="97">IF(Z200="","",Z200)</f>
        <v/>
      </c>
      <c r="K200" s="1054" t="str">
        <f t="shared" ref="K200:K263" si="98">IF(AA200="","",AA200)</f>
        <v/>
      </c>
      <c r="L200" s="1054" t="str">
        <f t="shared" ref="L200:L263" si="99">IF(AB200="","",AB200)</f>
        <v/>
      </c>
      <c r="M200" s="1054" t="str">
        <f t="shared" ref="M200:M263" si="100">IF(AC200="","",AC200)</f>
        <v/>
      </c>
      <c r="N200" s="1054" t="str">
        <f t="shared" ref="N200:N263" si="101">IF(AD200="","",AD200)</f>
        <v/>
      </c>
      <c r="O200" s="1054" t="str">
        <f t="shared" ref="O200:O263" si="102">IF(AE200="","",AE200)</f>
        <v/>
      </c>
      <c r="P200" s="1054" t="str">
        <f t="shared" ref="P200:P263" si="103">IF(AF200="","",AF200)</f>
        <v/>
      </c>
      <c r="Q200" s="1057">
        <f t="shared" si="75"/>
        <v>0</v>
      </c>
      <c r="R200" s="516"/>
      <c r="S200" s="1455"/>
      <c r="T200" s="1455" t="s">
        <v>283</v>
      </c>
      <c r="U200" s="1455"/>
      <c r="V200" s="1455"/>
      <c r="W200" s="1455"/>
      <c r="X200" s="1455"/>
      <c r="Y200" s="1455"/>
      <c r="Z200" s="1455"/>
      <c r="AA200" s="1455"/>
      <c r="AB200" s="1455"/>
      <c r="AC200" s="1455"/>
      <c r="AD200" s="1455"/>
      <c r="AE200" s="1455"/>
      <c r="AF200" s="1455"/>
      <c r="AG200" s="1455"/>
      <c r="AH200" s="1638"/>
      <c r="AI200" s="1638"/>
    </row>
    <row r="201" spans="2:35" s="98" customFormat="1" ht="18" customHeight="1" x14ac:dyDescent="0.25">
      <c r="B201" s="2196"/>
      <c r="C201" s="1333"/>
      <c r="D201" s="1323" t="s">
        <v>385</v>
      </c>
      <c r="E201" s="1324" t="str">
        <f t="shared" si="92"/>
        <v/>
      </c>
      <c r="F201" s="1324" t="str">
        <f t="shared" si="93"/>
        <v/>
      </c>
      <c r="G201" s="1324" t="str">
        <f t="shared" si="94"/>
        <v/>
      </c>
      <c r="H201" s="1324" t="str">
        <f t="shared" si="95"/>
        <v/>
      </c>
      <c r="I201" s="1324" t="str">
        <f t="shared" si="96"/>
        <v/>
      </c>
      <c r="J201" s="1324" t="str">
        <f t="shared" si="97"/>
        <v/>
      </c>
      <c r="K201" s="1324" t="str">
        <f t="shared" si="98"/>
        <v/>
      </c>
      <c r="L201" s="1324" t="str">
        <f t="shared" si="99"/>
        <v/>
      </c>
      <c r="M201" s="1324" t="str">
        <f t="shared" si="100"/>
        <v/>
      </c>
      <c r="N201" s="1324" t="str">
        <f t="shared" si="101"/>
        <v/>
      </c>
      <c r="O201" s="1324" t="str">
        <f t="shared" si="102"/>
        <v/>
      </c>
      <c r="P201" s="1325" t="str">
        <f t="shared" si="103"/>
        <v/>
      </c>
      <c r="Q201" s="974">
        <f t="shared" si="75"/>
        <v>0</v>
      </c>
      <c r="S201" s="1455"/>
      <c r="T201" s="1455" t="s">
        <v>385</v>
      </c>
      <c r="U201" s="1455"/>
      <c r="V201" s="1455"/>
      <c r="W201" s="1455"/>
      <c r="X201" s="1455"/>
      <c r="Y201" s="1455"/>
      <c r="Z201" s="1455"/>
      <c r="AA201" s="1455"/>
      <c r="AB201" s="1455"/>
      <c r="AC201" s="1455"/>
      <c r="AD201" s="1455"/>
      <c r="AE201" s="1455"/>
      <c r="AF201" s="1455"/>
      <c r="AG201" s="1455"/>
      <c r="AH201" s="1638"/>
      <c r="AI201" s="1638"/>
    </row>
    <row r="202" spans="2:35" s="98" customFormat="1" ht="18" customHeight="1" x14ac:dyDescent="0.25">
      <c r="B202" s="2195">
        <f t="shared" ref="B202" si="104">+B198+1</f>
        <v>50</v>
      </c>
      <c r="C202" s="1332" t="str">
        <f t="shared" si="77"/>
        <v>Generadora de Energía del Perú S.A.</v>
      </c>
      <c r="D202" s="854" t="s">
        <v>383</v>
      </c>
      <c r="E202" s="975">
        <f t="shared" si="92"/>
        <v>49.1408929125</v>
      </c>
      <c r="F202" s="975">
        <f t="shared" si="93"/>
        <v>44.650242702500009</v>
      </c>
      <c r="G202" s="975">
        <f t="shared" si="94"/>
        <v>46.415177182500003</v>
      </c>
      <c r="H202" s="975">
        <f t="shared" si="95"/>
        <v>43.500318702499996</v>
      </c>
      <c r="I202" s="975">
        <f t="shared" si="96"/>
        <v>30.672009527499998</v>
      </c>
      <c r="J202" s="975">
        <f t="shared" si="97"/>
        <v>22.301874475000002</v>
      </c>
      <c r="K202" s="975">
        <f t="shared" si="98"/>
        <v>16.402478440000003</v>
      </c>
      <c r="L202" s="975">
        <f t="shared" si="99"/>
        <v>13.915104754999998</v>
      </c>
      <c r="M202" s="975">
        <f t="shared" si="100"/>
        <v>15.304290502500001</v>
      </c>
      <c r="N202" s="975">
        <f t="shared" si="101"/>
        <v>17.672831800000001</v>
      </c>
      <c r="O202" s="975">
        <f t="shared" si="102"/>
        <v>14.306419702500001</v>
      </c>
      <c r="P202" s="1322">
        <f t="shared" si="103"/>
        <v>42.849027794999998</v>
      </c>
      <c r="Q202" s="976">
        <f t="shared" ref="Q202:Q265" si="105">+SUM(E202:P202)</f>
        <v>357.13066849750004</v>
      </c>
      <c r="S202" s="1455" t="s">
        <v>61</v>
      </c>
      <c r="T202" s="1455" t="s">
        <v>383</v>
      </c>
      <c r="U202" s="1455">
        <v>49.1408929125</v>
      </c>
      <c r="V202" s="1455">
        <v>44.650242702500009</v>
      </c>
      <c r="W202" s="1455">
        <v>46.415177182500003</v>
      </c>
      <c r="X202" s="1455">
        <v>43.500318702499996</v>
      </c>
      <c r="Y202" s="1455">
        <v>30.672009527499998</v>
      </c>
      <c r="Z202" s="1455">
        <v>22.301874475000002</v>
      </c>
      <c r="AA202" s="1455">
        <v>16.402478440000003</v>
      </c>
      <c r="AB202" s="1455">
        <v>13.915104754999998</v>
      </c>
      <c r="AC202" s="1455">
        <v>15.304290502500001</v>
      </c>
      <c r="AD202" s="1455">
        <v>17.672831800000001</v>
      </c>
      <c r="AE202" s="1455">
        <v>14.306419702500001</v>
      </c>
      <c r="AF202" s="1455">
        <v>42.849027794999998</v>
      </c>
      <c r="AG202" s="1455">
        <v>357.13066849750004</v>
      </c>
      <c r="AH202" s="1638"/>
      <c r="AI202" s="1638"/>
    </row>
    <row r="203" spans="2:35" s="98" customFormat="1" ht="18" customHeight="1" x14ac:dyDescent="0.25">
      <c r="B203" s="2196"/>
      <c r="C203" s="1331"/>
      <c r="D203" s="1053" t="s">
        <v>384</v>
      </c>
      <c r="E203" s="1054" t="str">
        <f t="shared" si="92"/>
        <v/>
      </c>
      <c r="F203" s="1054" t="str">
        <f t="shared" si="93"/>
        <v/>
      </c>
      <c r="G203" s="1054" t="str">
        <f t="shared" si="94"/>
        <v/>
      </c>
      <c r="H203" s="1054" t="str">
        <f t="shared" si="95"/>
        <v/>
      </c>
      <c r="I203" s="1054" t="str">
        <f t="shared" si="96"/>
        <v/>
      </c>
      <c r="J203" s="1054" t="str">
        <f t="shared" si="97"/>
        <v/>
      </c>
      <c r="K203" s="1054" t="str">
        <f t="shared" si="98"/>
        <v/>
      </c>
      <c r="L203" s="1054" t="str">
        <f t="shared" si="99"/>
        <v/>
      </c>
      <c r="M203" s="1054" t="str">
        <f t="shared" si="100"/>
        <v/>
      </c>
      <c r="N203" s="1054" t="str">
        <f t="shared" si="101"/>
        <v/>
      </c>
      <c r="O203" s="1054" t="str">
        <f t="shared" si="102"/>
        <v/>
      </c>
      <c r="P203" s="1054" t="str">
        <f t="shared" si="103"/>
        <v/>
      </c>
      <c r="Q203" s="1055">
        <f t="shared" si="105"/>
        <v>0</v>
      </c>
      <c r="R203" s="516"/>
      <c r="S203" s="1455"/>
      <c r="T203" s="1455" t="s">
        <v>384</v>
      </c>
      <c r="U203" s="1455"/>
      <c r="V203" s="1455"/>
      <c r="W203" s="1455"/>
      <c r="X203" s="1455"/>
      <c r="Y203" s="1455"/>
      <c r="Z203" s="1455"/>
      <c r="AA203" s="1455"/>
      <c r="AB203" s="1455"/>
      <c r="AC203" s="1455"/>
      <c r="AD203" s="1455"/>
      <c r="AE203" s="1455"/>
      <c r="AF203" s="1455"/>
      <c r="AG203" s="1455"/>
      <c r="AH203" s="1638"/>
      <c r="AI203" s="1638"/>
    </row>
    <row r="204" spans="2:35" s="98" customFormat="1" ht="18" customHeight="1" x14ac:dyDescent="0.25">
      <c r="B204" s="2196"/>
      <c r="C204" s="1331"/>
      <c r="D204" s="1056" t="s">
        <v>283</v>
      </c>
      <c r="E204" s="1054" t="str">
        <f t="shared" si="92"/>
        <v/>
      </c>
      <c r="F204" s="1054" t="str">
        <f t="shared" si="93"/>
        <v/>
      </c>
      <c r="G204" s="1054" t="str">
        <f t="shared" si="94"/>
        <v/>
      </c>
      <c r="H204" s="1054" t="str">
        <f t="shared" si="95"/>
        <v/>
      </c>
      <c r="I204" s="1054" t="str">
        <f t="shared" si="96"/>
        <v/>
      </c>
      <c r="J204" s="1054" t="str">
        <f t="shared" si="97"/>
        <v/>
      </c>
      <c r="K204" s="1054" t="str">
        <f t="shared" si="98"/>
        <v/>
      </c>
      <c r="L204" s="1054" t="str">
        <f t="shared" si="99"/>
        <v/>
      </c>
      <c r="M204" s="1054" t="str">
        <f t="shared" si="100"/>
        <v/>
      </c>
      <c r="N204" s="1054" t="str">
        <f t="shared" si="101"/>
        <v/>
      </c>
      <c r="O204" s="1054" t="str">
        <f t="shared" si="102"/>
        <v/>
      </c>
      <c r="P204" s="1054" t="str">
        <f t="shared" si="103"/>
        <v/>
      </c>
      <c r="Q204" s="1057">
        <f t="shared" si="105"/>
        <v>0</v>
      </c>
      <c r="R204" s="516"/>
      <c r="S204" s="1455"/>
      <c r="T204" s="1455" t="s">
        <v>283</v>
      </c>
      <c r="U204" s="1455"/>
      <c r="V204" s="1455"/>
      <c r="W204" s="1455"/>
      <c r="X204" s="1455"/>
      <c r="Y204" s="1455"/>
      <c r="Z204" s="1455"/>
      <c r="AA204" s="1455"/>
      <c r="AB204" s="1455"/>
      <c r="AC204" s="1455"/>
      <c r="AD204" s="1455"/>
      <c r="AE204" s="1455"/>
      <c r="AF204" s="1455"/>
      <c r="AG204" s="1455"/>
      <c r="AH204" s="1638"/>
      <c r="AI204" s="1638"/>
    </row>
    <row r="205" spans="2:35" s="98" customFormat="1" ht="18" customHeight="1" x14ac:dyDescent="0.25">
      <c r="B205" s="2196"/>
      <c r="C205" s="1333"/>
      <c r="D205" s="1323" t="s">
        <v>385</v>
      </c>
      <c r="E205" s="1324" t="str">
        <f t="shared" si="92"/>
        <v/>
      </c>
      <c r="F205" s="1324" t="str">
        <f t="shared" si="93"/>
        <v/>
      </c>
      <c r="G205" s="1324" t="str">
        <f t="shared" si="94"/>
        <v/>
      </c>
      <c r="H205" s="1324" t="str">
        <f t="shared" si="95"/>
        <v/>
      </c>
      <c r="I205" s="1324" t="str">
        <f t="shared" si="96"/>
        <v/>
      </c>
      <c r="J205" s="1324" t="str">
        <f t="shared" si="97"/>
        <v/>
      </c>
      <c r="K205" s="1324" t="str">
        <f t="shared" si="98"/>
        <v/>
      </c>
      <c r="L205" s="1324" t="str">
        <f t="shared" si="99"/>
        <v/>
      </c>
      <c r="M205" s="1324" t="str">
        <f t="shared" si="100"/>
        <v/>
      </c>
      <c r="N205" s="1324" t="str">
        <f t="shared" si="101"/>
        <v/>
      </c>
      <c r="O205" s="1324" t="str">
        <f t="shared" si="102"/>
        <v/>
      </c>
      <c r="P205" s="1325" t="str">
        <f t="shared" si="103"/>
        <v/>
      </c>
      <c r="Q205" s="974">
        <f t="shared" si="105"/>
        <v>0</v>
      </c>
      <c r="S205" s="1455"/>
      <c r="T205" s="1455" t="s">
        <v>385</v>
      </c>
      <c r="U205" s="1455"/>
      <c r="V205" s="1455"/>
      <c r="W205" s="1455"/>
      <c r="X205" s="1455"/>
      <c r="Y205" s="1455"/>
      <c r="Z205" s="1455"/>
      <c r="AA205" s="1455"/>
      <c r="AB205" s="1455"/>
      <c r="AC205" s="1455"/>
      <c r="AD205" s="1455"/>
      <c r="AE205" s="1455"/>
      <c r="AF205" s="1455"/>
      <c r="AG205" s="1455"/>
      <c r="AH205" s="1638"/>
      <c r="AI205" s="1638"/>
    </row>
    <row r="206" spans="2:35" s="98" customFormat="1" ht="18" customHeight="1" x14ac:dyDescent="0.25">
      <c r="B206" s="2195">
        <f t="shared" ref="B206" si="106">+B202+1</f>
        <v>51</v>
      </c>
      <c r="C206" s="1332" t="str">
        <f t="shared" ref="C206:C266" si="107">+S206</f>
        <v>Genrent del Peru S.A.C.</v>
      </c>
      <c r="D206" s="854" t="s">
        <v>383</v>
      </c>
      <c r="E206" s="975" t="str">
        <f t="shared" si="92"/>
        <v/>
      </c>
      <c r="F206" s="975" t="str">
        <f t="shared" si="93"/>
        <v/>
      </c>
      <c r="G206" s="975" t="str">
        <f t="shared" si="94"/>
        <v/>
      </c>
      <c r="H206" s="975" t="str">
        <f t="shared" si="95"/>
        <v/>
      </c>
      <c r="I206" s="975" t="str">
        <f t="shared" si="96"/>
        <v/>
      </c>
      <c r="J206" s="975" t="str">
        <f t="shared" si="97"/>
        <v/>
      </c>
      <c r="K206" s="975" t="str">
        <f t="shared" si="98"/>
        <v/>
      </c>
      <c r="L206" s="975" t="str">
        <f t="shared" si="99"/>
        <v/>
      </c>
      <c r="M206" s="975" t="str">
        <f t="shared" si="100"/>
        <v/>
      </c>
      <c r="N206" s="975" t="str">
        <f t="shared" si="101"/>
        <v/>
      </c>
      <c r="O206" s="975" t="str">
        <f t="shared" si="102"/>
        <v/>
      </c>
      <c r="P206" s="1322" t="str">
        <f t="shared" si="103"/>
        <v/>
      </c>
      <c r="Q206" s="976">
        <f t="shared" si="105"/>
        <v>0</v>
      </c>
      <c r="S206" s="1455" t="s">
        <v>1379</v>
      </c>
      <c r="T206" s="1455" t="s">
        <v>383</v>
      </c>
      <c r="U206" s="1455"/>
      <c r="V206" s="1455"/>
      <c r="W206" s="1455"/>
      <c r="X206" s="1455"/>
      <c r="Y206" s="1455"/>
      <c r="Z206" s="1455"/>
      <c r="AA206" s="1455"/>
      <c r="AB206" s="1455"/>
      <c r="AC206" s="1455"/>
      <c r="AD206" s="1455"/>
      <c r="AE206" s="1455"/>
      <c r="AF206" s="1455"/>
      <c r="AG206" s="1455"/>
      <c r="AH206" s="1638"/>
      <c r="AI206" s="1638"/>
    </row>
    <row r="207" spans="2:35" s="98" customFormat="1" ht="18" customHeight="1" x14ac:dyDescent="0.25">
      <c r="B207" s="2196"/>
      <c r="C207" s="1331"/>
      <c r="D207" s="1053" t="s">
        <v>384</v>
      </c>
      <c r="E207" s="1054">
        <f t="shared" si="92"/>
        <v>31.411411000000001</v>
      </c>
      <c r="F207" s="1054">
        <f t="shared" si="93"/>
        <v>29.415616</v>
      </c>
      <c r="G207" s="1054">
        <f t="shared" si="94"/>
        <v>28.456256</v>
      </c>
      <c r="H207" s="1054">
        <f t="shared" si="95"/>
        <v>21.403230999999998</v>
      </c>
      <c r="I207" s="1054">
        <f t="shared" si="96"/>
        <v>23.016942</v>
      </c>
      <c r="J207" s="1054">
        <f t="shared" si="97"/>
        <v>24.870607</v>
      </c>
      <c r="K207" s="1054">
        <f t="shared" si="98"/>
        <v>27.716799999999999</v>
      </c>
      <c r="L207" s="1054">
        <f t="shared" si="99"/>
        <v>29.048187999999996</v>
      </c>
      <c r="M207" s="1054">
        <f t="shared" si="100"/>
        <v>28.967660000000002</v>
      </c>
      <c r="N207" s="1054">
        <f t="shared" si="101"/>
        <v>29.900203000000005</v>
      </c>
      <c r="O207" s="1054">
        <f t="shared" si="102"/>
        <v>28.855540999999995</v>
      </c>
      <c r="P207" s="1054">
        <f t="shared" si="103"/>
        <v>29.658268999999997</v>
      </c>
      <c r="Q207" s="1055">
        <f t="shared" si="105"/>
        <v>332.72072400000002</v>
      </c>
      <c r="R207" s="516"/>
      <c r="S207" s="1455"/>
      <c r="T207" s="1455" t="s">
        <v>384</v>
      </c>
      <c r="U207" s="1455">
        <v>31.411411000000001</v>
      </c>
      <c r="V207" s="1455">
        <v>29.415616</v>
      </c>
      <c r="W207" s="1455">
        <v>28.456256</v>
      </c>
      <c r="X207" s="1455">
        <v>21.403230999999998</v>
      </c>
      <c r="Y207" s="1455">
        <v>23.016942</v>
      </c>
      <c r="Z207" s="1455">
        <v>24.870607</v>
      </c>
      <c r="AA207" s="1455">
        <v>27.716799999999999</v>
      </c>
      <c r="AB207" s="1455">
        <v>29.048187999999996</v>
      </c>
      <c r="AC207" s="1455">
        <v>28.967660000000002</v>
      </c>
      <c r="AD207" s="1455">
        <v>29.900203000000005</v>
      </c>
      <c r="AE207" s="1455">
        <v>28.855540999999995</v>
      </c>
      <c r="AF207" s="1455">
        <v>29.658268999999997</v>
      </c>
      <c r="AG207" s="1455">
        <v>332.72072400000002</v>
      </c>
      <c r="AH207" s="1638"/>
      <c r="AI207" s="1638"/>
    </row>
    <row r="208" spans="2:35" s="98" customFormat="1" ht="18" customHeight="1" x14ac:dyDescent="0.25">
      <c r="B208" s="2196"/>
      <c r="C208" s="1331"/>
      <c r="D208" s="1056" t="s">
        <v>283</v>
      </c>
      <c r="E208" s="1054" t="str">
        <f t="shared" si="92"/>
        <v/>
      </c>
      <c r="F208" s="1054" t="str">
        <f t="shared" si="93"/>
        <v/>
      </c>
      <c r="G208" s="1054" t="str">
        <f t="shared" si="94"/>
        <v/>
      </c>
      <c r="H208" s="1054" t="str">
        <f t="shared" si="95"/>
        <v/>
      </c>
      <c r="I208" s="1054" t="str">
        <f t="shared" si="96"/>
        <v/>
      </c>
      <c r="J208" s="1054" t="str">
        <f t="shared" si="97"/>
        <v/>
      </c>
      <c r="K208" s="1054" t="str">
        <f t="shared" si="98"/>
        <v/>
      </c>
      <c r="L208" s="1054" t="str">
        <f t="shared" si="99"/>
        <v/>
      </c>
      <c r="M208" s="1054" t="str">
        <f t="shared" si="100"/>
        <v/>
      </c>
      <c r="N208" s="1054" t="str">
        <f t="shared" si="101"/>
        <v/>
      </c>
      <c r="O208" s="1054" t="str">
        <f t="shared" si="102"/>
        <v/>
      </c>
      <c r="P208" s="1054" t="str">
        <f t="shared" si="103"/>
        <v/>
      </c>
      <c r="Q208" s="1057">
        <f t="shared" si="105"/>
        <v>0</v>
      </c>
      <c r="R208" s="516"/>
      <c r="S208" s="1455"/>
      <c r="T208" s="1455" t="s">
        <v>283</v>
      </c>
      <c r="U208" s="1455"/>
      <c r="V208" s="1455"/>
      <c r="W208" s="1455"/>
      <c r="X208" s="1455"/>
      <c r="Y208" s="1455"/>
      <c r="Z208" s="1455"/>
      <c r="AA208" s="1455"/>
      <c r="AB208" s="1455"/>
      <c r="AC208" s="1455"/>
      <c r="AD208" s="1455"/>
      <c r="AE208" s="1455"/>
      <c r="AF208" s="1455"/>
      <c r="AG208" s="1455"/>
      <c r="AH208" s="1638"/>
      <c r="AI208" s="1638"/>
    </row>
    <row r="209" spans="2:35" s="98" customFormat="1" ht="18" customHeight="1" x14ac:dyDescent="0.25">
      <c r="B209" s="2196"/>
      <c r="C209" s="1333"/>
      <c r="D209" s="1323" t="s">
        <v>385</v>
      </c>
      <c r="E209" s="1324" t="str">
        <f t="shared" si="92"/>
        <v/>
      </c>
      <c r="F209" s="1324" t="str">
        <f t="shared" si="93"/>
        <v/>
      </c>
      <c r="G209" s="1324" t="str">
        <f t="shared" si="94"/>
        <v/>
      </c>
      <c r="H209" s="1324" t="str">
        <f t="shared" si="95"/>
        <v/>
      </c>
      <c r="I209" s="1324" t="str">
        <f t="shared" si="96"/>
        <v/>
      </c>
      <c r="J209" s="1324" t="str">
        <f t="shared" si="97"/>
        <v/>
      </c>
      <c r="K209" s="1324" t="str">
        <f t="shared" si="98"/>
        <v/>
      </c>
      <c r="L209" s="1324" t="str">
        <f t="shared" si="99"/>
        <v/>
      </c>
      <c r="M209" s="1324" t="str">
        <f t="shared" si="100"/>
        <v/>
      </c>
      <c r="N209" s="1324" t="str">
        <f t="shared" si="101"/>
        <v/>
      </c>
      <c r="O209" s="1324" t="str">
        <f t="shared" si="102"/>
        <v/>
      </c>
      <c r="P209" s="1325" t="str">
        <f t="shared" si="103"/>
        <v/>
      </c>
      <c r="Q209" s="974">
        <f t="shared" si="105"/>
        <v>0</v>
      </c>
      <c r="S209" s="1455"/>
      <c r="T209" s="1455" t="s">
        <v>385</v>
      </c>
      <c r="U209" s="1455"/>
      <c r="V209" s="1455"/>
      <c r="W209" s="1455"/>
      <c r="X209" s="1455"/>
      <c r="Y209" s="1455"/>
      <c r="Z209" s="1455"/>
      <c r="AA209" s="1455"/>
      <c r="AB209" s="1455"/>
      <c r="AC209" s="1455"/>
      <c r="AD209" s="1455"/>
      <c r="AE209" s="1455"/>
      <c r="AF209" s="1455"/>
      <c r="AG209" s="1455"/>
      <c r="AH209" s="1638"/>
      <c r="AI209" s="1638"/>
    </row>
    <row r="210" spans="2:35" s="98" customFormat="1" ht="18" customHeight="1" x14ac:dyDescent="0.25">
      <c r="B210" s="2195">
        <f t="shared" ref="B210" si="108">+B206+1</f>
        <v>52</v>
      </c>
      <c r="C210" s="1332" t="str">
        <f t="shared" si="107"/>
        <v>GR Paino S.A.C.</v>
      </c>
      <c r="D210" s="854" t="s">
        <v>383</v>
      </c>
      <c r="E210" s="975" t="str">
        <f t="shared" si="92"/>
        <v/>
      </c>
      <c r="F210" s="975" t="str">
        <f t="shared" si="93"/>
        <v/>
      </c>
      <c r="G210" s="975" t="str">
        <f t="shared" si="94"/>
        <v/>
      </c>
      <c r="H210" s="975" t="str">
        <f t="shared" si="95"/>
        <v/>
      </c>
      <c r="I210" s="975" t="str">
        <f t="shared" si="96"/>
        <v/>
      </c>
      <c r="J210" s="975" t="str">
        <f t="shared" si="97"/>
        <v/>
      </c>
      <c r="K210" s="975" t="str">
        <f t="shared" si="98"/>
        <v/>
      </c>
      <c r="L210" s="975" t="str">
        <f t="shared" si="99"/>
        <v/>
      </c>
      <c r="M210" s="975" t="str">
        <f t="shared" si="100"/>
        <v/>
      </c>
      <c r="N210" s="975" t="str">
        <f t="shared" si="101"/>
        <v/>
      </c>
      <c r="O210" s="975" t="str">
        <f t="shared" si="102"/>
        <v/>
      </c>
      <c r="P210" s="1322" t="str">
        <f t="shared" si="103"/>
        <v/>
      </c>
      <c r="Q210" s="976">
        <f t="shared" si="105"/>
        <v>0</v>
      </c>
      <c r="S210" s="1455" t="s">
        <v>1688</v>
      </c>
      <c r="T210" s="1455" t="s">
        <v>383</v>
      </c>
      <c r="U210" s="1455"/>
      <c r="V210" s="1455"/>
      <c r="W210" s="1455"/>
      <c r="X210" s="1455"/>
      <c r="Y210" s="1455"/>
      <c r="Z210" s="1455"/>
      <c r="AA210" s="1455"/>
      <c r="AB210" s="1455"/>
      <c r="AC210" s="1455"/>
      <c r="AD210" s="1455"/>
      <c r="AE210" s="1455"/>
      <c r="AF210" s="1455"/>
      <c r="AG210" s="1455"/>
      <c r="AH210" s="1638"/>
      <c r="AI210" s="1638"/>
    </row>
    <row r="211" spans="2:35" s="98" customFormat="1" ht="18" customHeight="1" x14ac:dyDescent="0.25">
      <c r="B211" s="2196"/>
      <c r="C211" s="1331"/>
      <c r="D211" s="1053" t="s">
        <v>384</v>
      </c>
      <c r="E211" s="1054" t="str">
        <f t="shared" si="92"/>
        <v/>
      </c>
      <c r="F211" s="1054" t="str">
        <f t="shared" si="93"/>
        <v/>
      </c>
      <c r="G211" s="1054" t="str">
        <f t="shared" si="94"/>
        <v/>
      </c>
      <c r="H211" s="1054" t="str">
        <f t="shared" si="95"/>
        <v/>
      </c>
      <c r="I211" s="1054" t="str">
        <f t="shared" si="96"/>
        <v/>
      </c>
      <c r="J211" s="1054" t="str">
        <f t="shared" si="97"/>
        <v/>
      </c>
      <c r="K211" s="1054" t="str">
        <f t="shared" si="98"/>
        <v/>
      </c>
      <c r="L211" s="1054" t="str">
        <f t="shared" si="99"/>
        <v/>
      </c>
      <c r="M211" s="1054" t="str">
        <f t="shared" si="100"/>
        <v/>
      </c>
      <c r="N211" s="1054" t="str">
        <f t="shared" si="101"/>
        <v/>
      </c>
      <c r="O211" s="1054" t="str">
        <f t="shared" si="102"/>
        <v/>
      </c>
      <c r="P211" s="1054" t="str">
        <f t="shared" si="103"/>
        <v/>
      </c>
      <c r="Q211" s="1055">
        <f t="shared" si="105"/>
        <v>0</v>
      </c>
      <c r="R211" s="516"/>
      <c r="S211" s="1455"/>
      <c r="T211" s="1455" t="s">
        <v>384</v>
      </c>
      <c r="U211" s="1455"/>
      <c r="V211" s="1455"/>
      <c r="W211" s="1455"/>
      <c r="X211" s="1455"/>
      <c r="Y211" s="1455"/>
      <c r="Z211" s="1455"/>
      <c r="AA211" s="1455"/>
      <c r="AB211" s="1455"/>
      <c r="AC211" s="1455"/>
      <c r="AD211" s="1455"/>
      <c r="AE211" s="1455"/>
      <c r="AF211" s="1455"/>
      <c r="AG211" s="1455"/>
      <c r="AH211" s="1638"/>
      <c r="AI211" s="1638"/>
    </row>
    <row r="212" spans="2:35" s="98" customFormat="1" ht="18" customHeight="1" x14ac:dyDescent="0.25">
      <c r="B212" s="2196"/>
      <c r="C212" s="1331"/>
      <c r="D212" s="1056" t="s">
        <v>283</v>
      </c>
      <c r="E212" s="1054" t="str">
        <f t="shared" si="92"/>
        <v/>
      </c>
      <c r="F212" s="1054" t="str">
        <f t="shared" si="93"/>
        <v/>
      </c>
      <c r="G212" s="1054" t="str">
        <f t="shared" si="94"/>
        <v/>
      </c>
      <c r="H212" s="1054" t="str">
        <f t="shared" si="95"/>
        <v/>
      </c>
      <c r="I212" s="1054" t="str">
        <f t="shared" si="96"/>
        <v/>
      </c>
      <c r="J212" s="1054" t="str">
        <f t="shared" si="97"/>
        <v/>
      </c>
      <c r="K212" s="1054" t="str">
        <f t="shared" si="98"/>
        <v/>
      </c>
      <c r="L212" s="1054" t="str">
        <f t="shared" si="99"/>
        <v/>
      </c>
      <c r="M212" s="1054" t="str">
        <f t="shared" si="100"/>
        <v/>
      </c>
      <c r="N212" s="1054" t="str">
        <f t="shared" si="101"/>
        <v/>
      </c>
      <c r="O212" s="1054" t="str">
        <f t="shared" si="102"/>
        <v/>
      </c>
      <c r="P212" s="1054" t="str">
        <f t="shared" si="103"/>
        <v/>
      </c>
      <c r="Q212" s="1057">
        <f t="shared" si="105"/>
        <v>0</v>
      </c>
      <c r="R212" s="516"/>
      <c r="S212" s="1455"/>
      <c r="T212" s="1455" t="s">
        <v>283</v>
      </c>
      <c r="U212" s="1455"/>
      <c r="V212" s="1455"/>
      <c r="W212" s="1455"/>
      <c r="X212" s="1455"/>
      <c r="Y212" s="1455"/>
      <c r="Z212" s="1455"/>
      <c r="AA212" s="1455"/>
      <c r="AB212" s="1455"/>
      <c r="AC212" s="1455"/>
      <c r="AD212" s="1455"/>
      <c r="AE212" s="1455"/>
      <c r="AF212" s="1455"/>
      <c r="AG212" s="1455"/>
      <c r="AH212" s="1638"/>
      <c r="AI212" s="1638"/>
    </row>
    <row r="213" spans="2:35" s="98" customFormat="1" ht="18" customHeight="1" x14ac:dyDescent="0.25">
      <c r="B213" s="2196"/>
      <c r="C213" s="1333"/>
      <c r="D213" s="1323" t="s">
        <v>385</v>
      </c>
      <c r="E213" s="1324" t="str">
        <f t="shared" si="92"/>
        <v/>
      </c>
      <c r="F213" s="1324" t="str">
        <f t="shared" si="93"/>
        <v/>
      </c>
      <c r="G213" s="1324" t="str">
        <f t="shared" si="94"/>
        <v/>
      </c>
      <c r="H213" s="1324" t="str">
        <f t="shared" si="95"/>
        <v/>
      </c>
      <c r="I213" s="1324" t="str">
        <f t="shared" si="96"/>
        <v/>
      </c>
      <c r="J213" s="1324" t="str">
        <f t="shared" si="97"/>
        <v/>
      </c>
      <c r="K213" s="1324" t="str">
        <f t="shared" si="98"/>
        <v/>
      </c>
      <c r="L213" s="1324" t="str">
        <f t="shared" si="99"/>
        <v/>
      </c>
      <c r="M213" s="1324" t="str">
        <f t="shared" si="100"/>
        <v/>
      </c>
      <c r="N213" s="1324" t="str">
        <f t="shared" si="101"/>
        <v/>
      </c>
      <c r="O213" s="1324" t="str">
        <f t="shared" si="102"/>
        <v/>
      </c>
      <c r="P213" s="1325">
        <f t="shared" si="103"/>
        <v>0.23723</v>
      </c>
      <c r="Q213" s="974">
        <f t="shared" si="105"/>
        <v>0.23723</v>
      </c>
      <c r="S213" s="1455"/>
      <c r="T213" s="1455" t="s">
        <v>385</v>
      </c>
      <c r="U213" s="1455"/>
      <c r="V213" s="1455"/>
      <c r="W213" s="1455"/>
      <c r="X213" s="1455"/>
      <c r="Y213" s="1455"/>
      <c r="Z213" s="1455"/>
      <c r="AA213" s="1455"/>
      <c r="AB213" s="1455"/>
      <c r="AC213" s="1455"/>
      <c r="AD213" s="1455"/>
      <c r="AE213" s="1455"/>
      <c r="AF213" s="1455">
        <v>0.23723</v>
      </c>
      <c r="AG213" s="1455">
        <v>0.23723</v>
      </c>
      <c r="AH213" s="1638"/>
      <c r="AI213" s="1638"/>
    </row>
    <row r="214" spans="2:35" s="98" customFormat="1" ht="18" customHeight="1" x14ac:dyDescent="0.25">
      <c r="B214" s="2195">
        <f t="shared" ref="B214" si="109">+B210+1</f>
        <v>53</v>
      </c>
      <c r="C214" s="1332" t="str">
        <f t="shared" si="107"/>
        <v>GR Taruca S.A.C.</v>
      </c>
      <c r="D214" s="854" t="s">
        <v>383</v>
      </c>
      <c r="E214" s="975" t="str">
        <f t="shared" si="92"/>
        <v/>
      </c>
      <c r="F214" s="975" t="str">
        <f t="shared" si="93"/>
        <v/>
      </c>
      <c r="G214" s="975" t="str">
        <f t="shared" si="94"/>
        <v/>
      </c>
      <c r="H214" s="975" t="str">
        <f t="shared" si="95"/>
        <v/>
      </c>
      <c r="I214" s="975" t="str">
        <f t="shared" si="96"/>
        <v/>
      </c>
      <c r="J214" s="975" t="str">
        <f t="shared" si="97"/>
        <v/>
      </c>
      <c r="K214" s="975" t="str">
        <f t="shared" si="98"/>
        <v/>
      </c>
      <c r="L214" s="975" t="str">
        <f t="shared" si="99"/>
        <v/>
      </c>
      <c r="M214" s="975" t="str">
        <f t="shared" si="100"/>
        <v/>
      </c>
      <c r="N214" s="975" t="str">
        <f t="shared" si="101"/>
        <v/>
      </c>
      <c r="O214" s="975" t="str">
        <f t="shared" si="102"/>
        <v/>
      </c>
      <c r="P214" s="1322" t="str">
        <f t="shared" si="103"/>
        <v/>
      </c>
      <c r="Q214" s="976">
        <f t="shared" si="105"/>
        <v>0</v>
      </c>
      <c r="S214" s="1455" t="s">
        <v>1691</v>
      </c>
      <c r="T214" s="1455" t="s">
        <v>383</v>
      </c>
      <c r="U214" s="1455"/>
      <c r="V214" s="1455"/>
      <c r="W214" s="1455"/>
      <c r="X214" s="1455"/>
      <c r="Y214" s="1455"/>
      <c r="Z214" s="1455"/>
      <c r="AA214" s="1455"/>
      <c r="AB214" s="1455"/>
      <c r="AC214" s="1455"/>
      <c r="AD214" s="1455"/>
      <c r="AE214" s="1455"/>
      <c r="AF214" s="1455"/>
      <c r="AG214" s="1455"/>
      <c r="AH214" s="1638"/>
      <c r="AI214" s="1638"/>
    </row>
    <row r="215" spans="2:35" s="98" customFormat="1" ht="18" customHeight="1" x14ac:dyDescent="0.25">
      <c r="B215" s="2196"/>
      <c r="C215" s="1331"/>
      <c r="D215" s="1053" t="s">
        <v>384</v>
      </c>
      <c r="E215" s="1054" t="str">
        <f t="shared" si="92"/>
        <v/>
      </c>
      <c r="F215" s="1054" t="str">
        <f t="shared" si="93"/>
        <v/>
      </c>
      <c r="G215" s="1054" t="str">
        <f t="shared" si="94"/>
        <v/>
      </c>
      <c r="H215" s="1054" t="str">
        <f t="shared" si="95"/>
        <v/>
      </c>
      <c r="I215" s="1054" t="str">
        <f t="shared" si="96"/>
        <v/>
      </c>
      <c r="J215" s="1054" t="str">
        <f t="shared" si="97"/>
        <v/>
      </c>
      <c r="K215" s="1054" t="str">
        <f t="shared" si="98"/>
        <v/>
      </c>
      <c r="L215" s="1054" t="str">
        <f t="shared" si="99"/>
        <v/>
      </c>
      <c r="M215" s="1054" t="str">
        <f t="shared" si="100"/>
        <v/>
      </c>
      <c r="N215" s="1054" t="str">
        <f t="shared" si="101"/>
        <v/>
      </c>
      <c r="O215" s="1054" t="str">
        <f t="shared" si="102"/>
        <v/>
      </c>
      <c r="P215" s="1054" t="str">
        <f t="shared" si="103"/>
        <v/>
      </c>
      <c r="Q215" s="1055">
        <f t="shared" si="105"/>
        <v>0</v>
      </c>
      <c r="R215" s="516"/>
      <c r="S215" s="1455"/>
      <c r="T215" s="1455" t="s">
        <v>384</v>
      </c>
      <c r="U215" s="1455"/>
      <c r="V215" s="1455"/>
      <c r="W215" s="1455"/>
      <c r="X215" s="1455"/>
      <c r="Y215" s="1455"/>
      <c r="Z215" s="1455"/>
      <c r="AA215" s="1455"/>
      <c r="AB215" s="1455"/>
      <c r="AC215" s="1455"/>
      <c r="AD215" s="1455"/>
      <c r="AE215" s="1455"/>
      <c r="AF215" s="1455"/>
      <c r="AG215" s="1455"/>
      <c r="AH215" s="1638"/>
      <c r="AI215" s="1638"/>
    </row>
    <row r="216" spans="2:35" s="98" customFormat="1" ht="18" customHeight="1" x14ac:dyDescent="0.25">
      <c r="B216" s="2196"/>
      <c r="C216" s="1331"/>
      <c r="D216" s="1056" t="s">
        <v>283</v>
      </c>
      <c r="E216" s="1054" t="str">
        <f t="shared" si="92"/>
        <v/>
      </c>
      <c r="F216" s="1054" t="str">
        <f t="shared" si="93"/>
        <v/>
      </c>
      <c r="G216" s="1054" t="str">
        <f t="shared" si="94"/>
        <v/>
      </c>
      <c r="H216" s="1054" t="str">
        <f t="shared" si="95"/>
        <v/>
      </c>
      <c r="I216" s="1054" t="str">
        <f t="shared" si="96"/>
        <v/>
      </c>
      <c r="J216" s="1054" t="str">
        <f t="shared" si="97"/>
        <v/>
      </c>
      <c r="K216" s="1054" t="str">
        <f t="shared" si="98"/>
        <v/>
      </c>
      <c r="L216" s="1054" t="str">
        <f t="shared" si="99"/>
        <v/>
      </c>
      <c r="M216" s="1054" t="str">
        <f t="shared" si="100"/>
        <v/>
      </c>
      <c r="N216" s="1054" t="str">
        <f t="shared" si="101"/>
        <v/>
      </c>
      <c r="O216" s="1054" t="str">
        <f t="shared" si="102"/>
        <v/>
      </c>
      <c r="P216" s="1054" t="str">
        <f t="shared" si="103"/>
        <v/>
      </c>
      <c r="Q216" s="1057">
        <f t="shared" si="105"/>
        <v>0</v>
      </c>
      <c r="R216" s="516"/>
      <c r="S216" s="1455"/>
      <c r="T216" s="1455" t="s">
        <v>283</v>
      </c>
      <c r="U216" s="1455"/>
      <c r="V216" s="1455"/>
      <c r="W216" s="1455"/>
      <c r="X216" s="1455"/>
      <c r="Y216" s="1455"/>
      <c r="Z216" s="1455"/>
      <c r="AA216" s="1455"/>
      <c r="AB216" s="1455"/>
      <c r="AC216" s="1455"/>
      <c r="AD216" s="1455"/>
      <c r="AE216" s="1455"/>
      <c r="AF216" s="1455"/>
      <c r="AG216" s="1455"/>
      <c r="AH216" s="1638"/>
      <c r="AI216" s="1638"/>
    </row>
    <row r="217" spans="2:35" s="98" customFormat="1" ht="18" customHeight="1" x14ac:dyDescent="0.25">
      <c r="B217" s="2196"/>
      <c r="C217" s="1333"/>
      <c r="D217" s="1323" t="s">
        <v>385</v>
      </c>
      <c r="E217" s="1324" t="str">
        <f t="shared" si="92"/>
        <v/>
      </c>
      <c r="F217" s="1324" t="str">
        <f t="shared" si="93"/>
        <v/>
      </c>
      <c r="G217" s="1324" t="str">
        <f t="shared" si="94"/>
        <v/>
      </c>
      <c r="H217" s="1324" t="str">
        <f t="shared" si="95"/>
        <v/>
      </c>
      <c r="I217" s="1324" t="str">
        <f t="shared" si="96"/>
        <v/>
      </c>
      <c r="J217" s="1324" t="str">
        <f t="shared" si="97"/>
        <v/>
      </c>
      <c r="K217" s="1324" t="str">
        <f t="shared" si="98"/>
        <v/>
      </c>
      <c r="L217" s="1324" t="str">
        <f t="shared" si="99"/>
        <v/>
      </c>
      <c r="M217" s="1324" t="str">
        <f t="shared" si="100"/>
        <v/>
      </c>
      <c r="N217" s="1324" t="str">
        <f t="shared" si="101"/>
        <v/>
      </c>
      <c r="O217" s="1324" t="str">
        <f t="shared" si="102"/>
        <v/>
      </c>
      <c r="P217" s="1325">
        <f t="shared" si="103"/>
        <v>6.4388000000000001E-2</v>
      </c>
      <c r="Q217" s="974">
        <f t="shared" si="105"/>
        <v>6.4388000000000001E-2</v>
      </c>
      <c r="S217" s="1455"/>
      <c r="T217" s="1455" t="s">
        <v>385</v>
      </c>
      <c r="U217" s="1455"/>
      <c r="V217" s="1455"/>
      <c r="W217" s="1455"/>
      <c r="X217" s="1455"/>
      <c r="Y217" s="1455"/>
      <c r="Z217" s="1455"/>
      <c r="AA217" s="1455"/>
      <c r="AB217" s="1455"/>
      <c r="AC217" s="1455"/>
      <c r="AD217" s="1455"/>
      <c r="AE217" s="1455"/>
      <c r="AF217" s="1455">
        <v>6.4388000000000001E-2</v>
      </c>
      <c r="AG217" s="1455">
        <v>6.4388000000000001E-2</v>
      </c>
      <c r="AH217" s="1638"/>
      <c r="AI217" s="1638"/>
    </row>
    <row r="218" spans="2:35" s="98" customFormat="1" ht="18" customHeight="1" x14ac:dyDescent="0.25">
      <c r="B218" s="2195">
        <f t="shared" ref="B218" si="110">+B214+1</f>
        <v>54</v>
      </c>
      <c r="C218" s="1332" t="str">
        <f t="shared" si="107"/>
        <v>GTS Majes S.A.C.</v>
      </c>
      <c r="D218" s="854" t="s">
        <v>383</v>
      </c>
      <c r="E218" s="975" t="str">
        <f t="shared" si="92"/>
        <v/>
      </c>
      <c r="F218" s="975" t="str">
        <f t="shared" si="93"/>
        <v/>
      </c>
      <c r="G218" s="975" t="str">
        <f t="shared" si="94"/>
        <v/>
      </c>
      <c r="H218" s="975" t="str">
        <f t="shared" si="95"/>
        <v/>
      </c>
      <c r="I218" s="975" t="str">
        <f t="shared" si="96"/>
        <v/>
      </c>
      <c r="J218" s="975" t="str">
        <f t="shared" si="97"/>
        <v/>
      </c>
      <c r="K218" s="975" t="str">
        <f t="shared" si="98"/>
        <v/>
      </c>
      <c r="L218" s="975" t="str">
        <f t="shared" si="99"/>
        <v/>
      </c>
      <c r="M218" s="975" t="str">
        <f t="shared" si="100"/>
        <v/>
      </c>
      <c r="N218" s="975" t="str">
        <f t="shared" si="101"/>
        <v/>
      </c>
      <c r="O218" s="975" t="str">
        <f t="shared" si="102"/>
        <v/>
      </c>
      <c r="P218" s="1322" t="str">
        <f t="shared" si="103"/>
        <v/>
      </c>
      <c r="Q218" s="976">
        <f t="shared" si="105"/>
        <v>0</v>
      </c>
      <c r="S218" s="1455" t="s">
        <v>63</v>
      </c>
      <c r="T218" s="1455" t="s">
        <v>383</v>
      </c>
      <c r="U218" s="1455"/>
      <c r="V218" s="1455"/>
      <c r="W218" s="1455"/>
      <c r="X218" s="1455"/>
      <c r="Y218" s="1455"/>
      <c r="Z218" s="1455"/>
      <c r="AA218" s="1455"/>
      <c r="AB218" s="1455"/>
      <c r="AC218" s="1455"/>
      <c r="AD218" s="1455"/>
      <c r="AE218" s="1455"/>
      <c r="AF218" s="1455"/>
      <c r="AG218" s="1455"/>
      <c r="AH218" s="1638"/>
      <c r="AI218" s="1638"/>
    </row>
    <row r="219" spans="2:35" s="98" customFormat="1" ht="18" customHeight="1" x14ac:dyDescent="0.25">
      <c r="B219" s="2196"/>
      <c r="C219" s="1331"/>
      <c r="D219" s="1053" t="s">
        <v>384</v>
      </c>
      <c r="E219" s="1054" t="str">
        <f t="shared" si="92"/>
        <v/>
      </c>
      <c r="F219" s="1054" t="str">
        <f t="shared" si="93"/>
        <v/>
      </c>
      <c r="G219" s="1054" t="str">
        <f t="shared" si="94"/>
        <v/>
      </c>
      <c r="H219" s="1054" t="str">
        <f t="shared" si="95"/>
        <v/>
      </c>
      <c r="I219" s="1054" t="str">
        <f t="shared" si="96"/>
        <v/>
      </c>
      <c r="J219" s="1054" t="str">
        <f t="shared" si="97"/>
        <v/>
      </c>
      <c r="K219" s="1054" t="str">
        <f t="shared" si="98"/>
        <v/>
      </c>
      <c r="L219" s="1054" t="str">
        <f t="shared" si="99"/>
        <v/>
      </c>
      <c r="M219" s="1054" t="str">
        <f t="shared" si="100"/>
        <v/>
      </c>
      <c r="N219" s="1054" t="str">
        <f t="shared" si="101"/>
        <v/>
      </c>
      <c r="O219" s="1054" t="str">
        <f t="shared" si="102"/>
        <v/>
      </c>
      <c r="P219" s="1054" t="str">
        <f t="shared" si="103"/>
        <v/>
      </c>
      <c r="Q219" s="1055">
        <f t="shared" si="105"/>
        <v>0</v>
      </c>
      <c r="R219" s="516"/>
      <c r="S219" s="1455"/>
      <c r="T219" s="1455" t="s">
        <v>384</v>
      </c>
      <c r="U219" s="1455"/>
      <c r="V219" s="1455"/>
      <c r="W219" s="1455"/>
      <c r="X219" s="1455"/>
      <c r="Y219" s="1455"/>
      <c r="Z219" s="1455"/>
      <c r="AA219" s="1455"/>
      <c r="AB219" s="1455"/>
      <c r="AC219" s="1455"/>
      <c r="AD219" s="1455"/>
      <c r="AE219" s="1455"/>
      <c r="AF219" s="1455"/>
      <c r="AG219" s="1455"/>
      <c r="AH219" s="1638"/>
      <c r="AI219" s="1638"/>
    </row>
    <row r="220" spans="2:35" s="98" customFormat="1" ht="18" customHeight="1" x14ac:dyDescent="0.25">
      <c r="B220" s="2196"/>
      <c r="C220" s="1331"/>
      <c r="D220" s="1056" t="s">
        <v>283</v>
      </c>
      <c r="E220" s="1054">
        <f t="shared" si="92"/>
        <v>3.3398879999999997</v>
      </c>
      <c r="F220" s="1054">
        <f t="shared" si="93"/>
        <v>3.152002</v>
      </c>
      <c r="G220" s="1054">
        <f t="shared" si="94"/>
        <v>3.7421599999999997</v>
      </c>
      <c r="H220" s="1054">
        <f t="shared" si="95"/>
        <v>3.7319040000000001</v>
      </c>
      <c r="I220" s="1054">
        <f t="shared" si="96"/>
        <v>3.3867020000000001</v>
      </c>
      <c r="J220" s="1054">
        <f t="shared" si="97"/>
        <v>3.3092989999999998</v>
      </c>
      <c r="K220" s="1054">
        <f t="shared" si="98"/>
        <v>3.4835819999999997</v>
      </c>
      <c r="L220" s="1054">
        <f t="shared" si="99"/>
        <v>3.6287669999999999</v>
      </c>
      <c r="M220" s="1054">
        <f t="shared" si="100"/>
        <v>3.7966860000000002</v>
      </c>
      <c r="N220" s="1054">
        <f t="shared" si="101"/>
        <v>3.7930259999999998</v>
      </c>
      <c r="O220" s="1054">
        <f t="shared" si="102"/>
        <v>3.9243130000000002</v>
      </c>
      <c r="P220" s="1054">
        <f t="shared" si="103"/>
        <v>3.692399</v>
      </c>
      <c r="Q220" s="1057">
        <f t="shared" si="105"/>
        <v>42.980727999999999</v>
      </c>
      <c r="R220" s="516"/>
      <c r="S220" s="1455"/>
      <c r="T220" s="1455" t="s">
        <v>283</v>
      </c>
      <c r="U220" s="1455">
        <v>3.3398879999999997</v>
      </c>
      <c r="V220" s="1455">
        <v>3.152002</v>
      </c>
      <c r="W220" s="1455">
        <v>3.7421599999999997</v>
      </c>
      <c r="X220" s="1455">
        <v>3.7319040000000001</v>
      </c>
      <c r="Y220" s="1455">
        <v>3.3867020000000001</v>
      </c>
      <c r="Z220" s="1455">
        <v>3.3092989999999998</v>
      </c>
      <c r="AA220" s="1455">
        <v>3.4835819999999997</v>
      </c>
      <c r="AB220" s="1455">
        <v>3.6287669999999999</v>
      </c>
      <c r="AC220" s="1455">
        <v>3.7966860000000002</v>
      </c>
      <c r="AD220" s="1455">
        <v>3.7930259999999998</v>
      </c>
      <c r="AE220" s="1455">
        <v>3.9243130000000002</v>
      </c>
      <c r="AF220" s="1455">
        <v>3.692399</v>
      </c>
      <c r="AG220" s="1455">
        <v>42.980727999999999</v>
      </c>
      <c r="AH220" s="1638"/>
      <c r="AI220" s="1638"/>
    </row>
    <row r="221" spans="2:35" s="98" customFormat="1" ht="18" customHeight="1" x14ac:dyDescent="0.25">
      <c r="B221" s="2196"/>
      <c r="C221" s="1333"/>
      <c r="D221" s="1323" t="s">
        <v>385</v>
      </c>
      <c r="E221" s="1324" t="str">
        <f t="shared" si="92"/>
        <v/>
      </c>
      <c r="F221" s="1324" t="str">
        <f t="shared" si="93"/>
        <v/>
      </c>
      <c r="G221" s="1324" t="str">
        <f t="shared" si="94"/>
        <v/>
      </c>
      <c r="H221" s="1324" t="str">
        <f t="shared" si="95"/>
        <v/>
      </c>
      <c r="I221" s="1324" t="str">
        <f t="shared" si="96"/>
        <v/>
      </c>
      <c r="J221" s="1324" t="str">
        <f t="shared" si="97"/>
        <v/>
      </c>
      <c r="K221" s="1324" t="str">
        <f t="shared" si="98"/>
        <v/>
      </c>
      <c r="L221" s="1324" t="str">
        <f t="shared" si="99"/>
        <v/>
      </c>
      <c r="M221" s="1324" t="str">
        <f t="shared" si="100"/>
        <v/>
      </c>
      <c r="N221" s="1324" t="str">
        <f t="shared" si="101"/>
        <v/>
      </c>
      <c r="O221" s="1324" t="str">
        <f t="shared" si="102"/>
        <v/>
      </c>
      <c r="P221" s="1325" t="str">
        <f t="shared" si="103"/>
        <v/>
      </c>
      <c r="Q221" s="974">
        <f t="shared" si="105"/>
        <v>0</v>
      </c>
      <c r="S221" s="1455"/>
      <c r="T221" s="1455" t="s">
        <v>385</v>
      </c>
      <c r="U221" s="1455"/>
      <c r="V221" s="1455"/>
      <c r="W221" s="1455"/>
      <c r="X221" s="1455"/>
      <c r="Y221" s="1455"/>
      <c r="Z221" s="1455"/>
      <c r="AA221" s="1455"/>
      <c r="AB221" s="1455"/>
      <c r="AC221" s="1455"/>
      <c r="AD221" s="1455"/>
      <c r="AE221" s="1455"/>
      <c r="AF221" s="1455"/>
      <c r="AG221" s="1455"/>
      <c r="AH221" s="1638"/>
      <c r="AI221" s="1638"/>
    </row>
    <row r="222" spans="2:35" s="98" customFormat="1" ht="18" customHeight="1" x14ac:dyDescent="0.25">
      <c r="B222" s="2195">
        <f t="shared" ref="B222" si="111">+B218+1</f>
        <v>55</v>
      </c>
      <c r="C222" s="1332" t="str">
        <f t="shared" si="107"/>
        <v>GTS Repartición S.A.C.</v>
      </c>
      <c r="D222" s="854" t="s">
        <v>383</v>
      </c>
      <c r="E222" s="975" t="str">
        <f t="shared" si="92"/>
        <v/>
      </c>
      <c r="F222" s="975" t="str">
        <f t="shared" si="93"/>
        <v/>
      </c>
      <c r="G222" s="975" t="str">
        <f t="shared" si="94"/>
        <v/>
      </c>
      <c r="H222" s="975" t="str">
        <f t="shared" si="95"/>
        <v/>
      </c>
      <c r="I222" s="975" t="str">
        <f t="shared" si="96"/>
        <v/>
      </c>
      <c r="J222" s="975" t="str">
        <f t="shared" si="97"/>
        <v/>
      </c>
      <c r="K222" s="975" t="str">
        <f t="shared" si="98"/>
        <v/>
      </c>
      <c r="L222" s="975" t="str">
        <f t="shared" si="99"/>
        <v/>
      </c>
      <c r="M222" s="975" t="str">
        <f t="shared" si="100"/>
        <v/>
      </c>
      <c r="N222" s="975" t="str">
        <f t="shared" si="101"/>
        <v/>
      </c>
      <c r="O222" s="975" t="str">
        <f t="shared" si="102"/>
        <v/>
      </c>
      <c r="P222" s="1322" t="str">
        <f t="shared" si="103"/>
        <v/>
      </c>
      <c r="Q222" s="976">
        <f t="shared" si="105"/>
        <v>0</v>
      </c>
      <c r="S222" s="1455" t="s">
        <v>64</v>
      </c>
      <c r="T222" s="1455" t="s">
        <v>383</v>
      </c>
      <c r="U222" s="1455"/>
      <c r="V222" s="1455"/>
      <c r="W222" s="1455"/>
      <c r="X222" s="1455"/>
      <c r="Y222" s="1455"/>
      <c r="Z222" s="1455"/>
      <c r="AA222" s="1455"/>
      <c r="AB222" s="1455"/>
      <c r="AC222" s="1455"/>
      <c r="AD222" s="1455"/>
      <c r="AE222" s="1455"/>
      <c r="AF222" s="1455"/>
      <c r="AG222" s="1455"/>
      <c r="AH222" s="1638"/>
      <c r="AI222" s="1638"/>
    </row>
    <row r="223" spans="2:35" s="98" customFormat="1" ht="18" customHeight="1" x14ac:dyDescent="0.25">
      <c r="B223" s="2196"/>
      <c r="C223" s="1331"/>
      <c r="D223" s="1053" t="s">
        <v>384</v>
      </c>
      <c r="E223" s="1054" t="str">
        <f t="shared" si="92"/>
        <v/>
      </c>
      <c r="F223" s="1054" t="str">
        <f t="shared" si="93"/>
        <v/>
      </c>
      <c r="G223" s="1054" t="str">
        <f t="shared" si="94"/>
        <v/>
      </c>
      <c r="H223" s="1054" t="str">
        <f t="shared" si="95"/>
        <v/>
      </c>
      <c r="I223" s="1054" t="str">
        <f t="shared" si="96"/>
        <v/>
      </c>
      <c r="J223" s="1054" t="str">
        <f t="shared" si="97"/>
        <v/>
      </c>
      <c r="K223" s="1054" t="str">
        <f t="shared" si="98"/>
        <v/>
      </c>
      <c r="L223" s="1054" t="str">
        <f t="shared" si="99"/>
        <v/>
      </c>
      <c r="M223" s="1054" t="str">
        <f t="shared" si="100"/>
        <v/>
      </c>
      <c r="N223" s="1054" t="str">
        <f t="shared" si="101"/>
        <v/>
      </c>
      <c r="O223" s="1054" t="str">
        <f t="shared" si="102"/>
        <v/>
      </c>
      <c r="P223" s="1054" t="str">
        <f t="shared" si="103"/>
        <v/>
      </c>
      <c r="Q223" s="1055">
        <f t="shared" si="105"/>
        <v>0</v>
      </c>
      <c r="R223" s="516"/>
      <c r="S223" s="1455"/>
      <c r="T223" s="1455" t="s">
        <v>384</v>
      </c>
      <c r="U223" s="1455"/>
      <c r="V223" s="1455"/>
      <c r="W223" s="1455"/>
      <c r="X223" s="1455"/>
      <c r="Y223" s="1455"/>
      <c r="Z223" s="1455"/>
      <c r="AA223" s="1455"/>
      <c r="AB223" s="1455"/>
      <c r="AC223" s="1455"/>
      <c r="AD223" s="1455"/>
      <c r="AE223" s="1455"/>
      <c r="AF223" s="1455"/>
      <c r="AG223" s="1455"/>
      <c r="AH223" s="1638"/>
      <c r="AI223" s="1638"/>
    </row>
    <row r="224" spans="2:35" s="98" customFormat="1" ht="18" customHeight="1" x14ac:dyDescent="0.25">
      <c r="B224" s="2196"/>
      <c r="C224" s="1331"/>
      <c r="D224" s="1056" t="s">
        <v>283</v>
      </c>
      <c r="E224" s="1054">
        <f t="shared" si="92"/>
        <v>3.1233739999999997</v>
      </c>
      <c r="F224" s="1054">
        <f t="shared" si="93"/>
        <v>3.0168409999999999</v>
      </c>
      <c r="G224" s="1054">
        <f t="shared" si="94"/>
        <v>3.4606210000000002</v>
      </c>
      <c r="H224" s="1054">
        <f t="shared" si="95"/>
        <v>3.6974710000000002</v>
      </c>
      <c r="I224" s="1054">
        <f t="shared" si="96"/>
        <v>3.3937689999999998</v>
      </c>
      <c r="J224" s="1054">
        <f t="shared" si="97"/>
        <v>3.3394409999999999</v>
      </c>
      <c r="K224" s="1054">
        <f t="shared" si="98"/>
        <v>3.4835819999999997</v>
      </c>
      <c r="L224" s="1054">
        <f t="shared" si="99"/>
        <v>3.5915539999999999</v>
      </c>
      <c r="M224" s="1054">
        <f t="shared" si="100"/>
        <v>3.6700500000000003</v>
      </c>
      <c r="N224" s="1054">
        <f t="shared" si="101"/>
        <v>3.5980079999999997</v>
      </c>
      <c r="O224" s="1054">
        <f t="shared" si="102"/>
        <v>3.828382</v>
      </c>
      <c r="P224" s="1054">
        <f t="shared" si="103"/>
        <v>3.5774010000000001</v>
      </c>
      <c r="Q224" s="1057">
        <f t="shared" si="105"/>
        <v>41.780493999999997</v>
      </c>
      <c r="R224" s="516"/>
      <c r="S224" s="1455"/>
      <c r="T224" s="1455" t="s">
        <v>283</v>
      </c>
      <c r="U224" s="1455">
        <v>3.1233739999999997</v>
      </c>
      <c r="V224" s="1455">
        <v>3.0168409999999999</v>
      </c>
      <c r="W224" s="1455">
        <v>3.4606210000000002</v>
      </c>
      <c r="X224" s="1455">
        <v>3.6974710000000002</v>
      </c>
      <c r="Y224" s="1455">
        <v>3.3937689999999998</v>
      </c>
      <c r="Z224" s="1455">
        <v>3.3394409999999999</v>
      </c>
      <c r="AA224" s="1455">
        <v>3.4835819999999997</v>
      </c>
      <c r="AB224" s="1455">
        <v>3.5915539999999999</v>
      </c>
      <c r="AC224" s="1455">
        <v>3.6700500000000003</v>
      </c>
      <c r="AD224" s="1455">
        <v>3.5980079999999997</v>
      </c>
      <c r="AE224" s="1455">
        <v>3.828382</v>
      </c>
      <c r="AF224" s="1455">
        <v>3.5774010000000001</v>
      </c>
      <c r="AG224" s="1455">
        <v>41.780493999999997</v>
      </c>
      <c r="AH224" s="1638"/>
      <c r="AI224" s="1638"/>
    </row>
    <row r="225" spans="2:35" s="98" customFormat="1" ht="18" customHeight="1" x14ac:dyDescent="0.25">
      <c r="B225" s="2196"/>
      <c r="C225" s="1333"/>
      <c r="D225" s="1323" t="s">
        <v>385</v>
      </c>
      <c r="E225" s="1324" t="str">
        <f t="shared" si="92"/>
        <v/>
      </c>
      <c r="F225" s="1324" t="str">
        <f t="shared" si="93"/>
        <v/>
      </c>
      <c r="G225" s="1324" t="str">
        <f t="shared" si="94"/>
        <v/>
      </c>
      <c r="H225" s="1324" t="str">
        <f t="shared" si="95"/>
        <v/>
      </c>
      <c r="I225" s="1324" t="str">
        <f t="shared" si="96"/>
        <v/>
      </c>
      <c r="J225" s="1324" t="str">
        <f t="shared" si="97"/>
        <v/>
      </c>
      <c r="K225" s="1324" t="str">
        <f t="shared" si="98"/>
        <v/>
      </c>
      <c r="L225" s="1324" t="str">
        <f t="shared" si="99"/>
        <v/>
      </c>
      <c r="M225" s="1324" t="str">
        <f t="shared" si="100"/>
        <v/>
      </c>
      <c r="N225" s="1324" t="str">
        <f t="shared" si="101"/>
        <v/>
      </c>
      <c r="O225" s="1324" t="str">
        <f t="shared" si="102"/>
        <v/>
      </c>
      <c r="P225" s="1325" t="str">
        <f t="shared" si="103"/>
        <v/>
      </c>
      <c r="Q225" s="974">
        <f t="shared" si="105"/>
        <v>0</v>
      </c>
      <c r="S225" s="1455"/>
      <c r="T225" s="1455" t="s">
        <v>385</v>
      </c>
      <c r="U225" s="1455"/>
      <c r="V225" s="1455"/>
      <c r="W225" s="1455"/>
      <c r="X225" s="1455"/>
      <c r="Y225" s="1455"/>
      <c r="Z225" s="1455"/>
      <c r="AA225" s="1455"/>
      <c r="AB225" s="1455"/>
      <c r="AC225" s="1455"/>
      <c r="AD225" s="1455"/>
      <c r="AE225" s="1455"/>
      <c r="AF225" s="1455"/>
      <c r="AG225" s="1455"/>
      <c r="AH225" s="1638"/>
      <c r="AI225" s="1638"/>
    </row>
    <row r="226" spans="2:35" s="98" customFormat="1" ht="18" customHeight="1" x14ac:dyDescent="0.25">
      <c r="B226" s="2195">
        <f t="shared" ref="B226" si="112">+B222+1</f>
        <v>56</v>
      </c>
      <c r="C226" s="1332" t="str">
        <f t="shared" si="107"/>
        <v>Hidrandina S.A.</v>
      </c>
      <c r="D226" s="854" t="s">
        <v>383</v>
      </c>
      <c r="E226" s="975">
        <f t="shared" si="92"/>
        <v>3.32151</v>
      </c>
      <c r="F226" s="975">
        <f t="shared" si="93"/>
        <v>3.090824</v>
      </c>
      <c r="G226" s="975">
        <f t="shared" si="94"/>
        <v>3.4101240000000002</v>
      </c>
      <c r="H226" s="975">
        <f t="shared" si="95"/>
        <v>3.0288299999999992</v>
      </c>
      <c r="I226" s="975">
        <f t="shared" si="96"/>
        <v>3.5457840000000003</v>
      </c>
      <c r="J226" s="975">
        <f t="shared" si="97"/>
        <v>3.3970700000000007</v>
      </c>
      <c r="K226" s="975">
        <f t="shared" si="98"/>
        <v>3.0883409999999998</v>
      </c>
      <c r="L226" s="975">
        <f t="shared" si="99"/>
        <v>2.9960269999999998</v>
      </c>
      <c r="M226" s="975">
        <f t="shared" si="100"/>
        <v>2.7427440000000001</v>
      </c>
      <c r="N226" s="975">
        <f t="shared" si="101"/>
        <v>2.6595449999999996</v>
      </c>
      <c r="O226" s="975">
        <f t="shared" si="102"/>
        <v>2.4455140000000002</v>
      </c>
      <c r="P226" s="1322">
        <f t="shared" si="103"/>
        <v>2.8407449999999992</v>
      </c>
      <c r="Q226" s="976">
        <f t="shared" si="105"/>
        <v>36.567058000000003</v>
      </c>
      <c r="S226" s="1455" t="s">
        <v>1476</v>
      </c>
      <c r="T226" s="1455" t="s">
        <v>383</v>
      </c>
      <c r="U226" s="1455">
        <v>3.32151</v>
      </c>
      <c r="V226" s="1455">
        <v>3.090824</v>
      </c>
      <c r="W226" s="1455">
        <v>3.4101240000000002</v>
      </c>
      <c r="X226" s="1455">
        <v>3.0288299999999992</v>
      </c>
      <c r="Y226" s="1455">
        <v>3.5457840000000003</v>
      </c>
      <c r="Z226" s="1455">
        <v>3.3970700000000007</v>
      </c>
      <c r="AA226" s="1455">
        <v>3.0883409999999998</v>
      </c>
      <c r="AB226" s="1455">
        <v>2.9960269999999998</v>
      </c>
      <c r="AC226" s="1455">
        <v>2.7427440000000001</v>
      </c>
      <c r="AD226" s="1455">
        <v>2.6595449999999996</v>
      </c>
      <c r="AE226" s="1455">
        <v>2.4455140000000002</v>
      </c>
      <c r="AF226" s="1455">
        <v>2.8407449999999992</v>
      </c>
      <c r="AG226" s="1455">
        <v>36.567058000000003</v>
      </c>
      <c r="AH226" s="1638"/>
      <c r="AI226" s="1638"/>
    </row>
    <row r="227" spans="2:35" s="98" customFormat="1" ht="18" customHeight="1" x14ac:dyDescent="0.25">
      <c r="B227" s="2196"/>
      <c r="C227" s="1331"/>
      <c r="D227" s="1053" t="s">
        <v>384</v>
      </c>
      <c r="E227" s="1054">
        <f t="shared" si="92"/>
        <v>1.46E-4</v>
      </c>
      <c r="F227" s="1054">
        <f t="shared" si="93"/>
        <v>2.0960000000000002E-3</v>
      </c>
      <c r="G227" s="1054">
        <f t="shared" si="94"/>
        <v>1.1999999999999999E-4</v>
      </c>
      <c r="H227" s="1054">
        <f t="shared" si="95"/>
        <v>2.1000000000000002E-5</v>
      </c>
      <c r="I227" s="1054">
        <f t="shared" si="96"/>
        <v>5.0000000000000002E-5</v>
      </c>
      <c r="J227" s="1054" t="str">
        <f t="shared" si="97"/>
        <v/>
      </c>
      <c r="K227" s="1054">
        <f t="shared" si="98"/>
        <v>2.4000000000000001E-5</v>
      </c>
      <c r="L227" s="1054">
        <f t="shared" si="99"/>
        <v>1.9900000000000001E-4</v>
      </c>
      <c r="M227" s="1054">
        <f t="shared" si="100"/>
        <v>6.4800000000000003E-4</v>
      </c>
      <c r="N227" s="1054">
        <f t="shared" si="101"/>
        <v>7.76E-4</v>
      </c>
      <c r="O227" s="1054">
        <f t="shared" si="102"/>
        <v>2.4399999999999999E-3</v>
      </c>
      <c r="P227" s="1054">
        <f t="shared" si="103"/>
        <v>9.666000000000001E-3</v>
      </c>
      <c r="Q227" s="1055">
        <f t="shared" si="105"/>
        <v>1.6185999999999999E-2</v>
      </c>
      <c r="R227" s="516"/>
      <c r="S227" s="1455"/>
      <c r="T227" s="1455" t="s">
        <v>384</v>
      </c>
      <c r="U227" s="1455">
        <v>1.46E-4</v>
      </c>
      <c r="V227" s="1455">
        <v>2.0960000000000002E-3</v>
      </c>
      <c r="W227" s="1455">
        <v>1.1999999999999999E-4</v>
      </c>
      <c r="X227" s="1455">
        <v>2.1000000000000002E-5</v>
      </c>
      <c r="Y227" s="1455">
        <v>5.0000000000000002E-5</v>
      </c>
      <c r="Z227" s="1455"/>
      <c r="AA227" s="1455">
        <v>2.4000000000000001E-5</v>
      </c>
      <c r="AB227" s="1455">
        <v>1.9900000000000001E-4</v>
      </c>
      <c r="AC227" s="1455">
        <v>6.4800000000000003E-4</v>
      </c>
      <c r="AD227" s="1455">
        <v>7.76E-4</v>
      </c>
      <c r="AE227" s="1455">
        <v>2.4399999999999999E-3</v>
      </c>
      <c r="AF227" s="1455">
        <v>9.666000000000001E-3</v>
      </c>
      <c r="AG227" s="1455">
        <v>1.6185999999999999E-2</v>
      </c>
      <c r="AH227" s="1638"/>
      <c r="AI227" s="1638"/>
    </row>
    <row r="228" spans="2:35" s="98" customFormat="1" ht="18" customHeight="1" x14ac:dyDescent="0.25">
      <c r="B228" s="2196"/>
      <c r="C228" s="1331"/>
      <c r="D228" s="1056" t="s">
        <v>283</v>
      </c>
      <c r="E228" s="1054" t="str">
        <f t="shared" si="92"/>
        <v/>
      </c>
      <c r="F228" s="1054" t="str">
        <f t="shared" si="93"/>
        <v/>
      </c>
      <c r="G228" s="1054" t="str">
        <f t="shared" si="94"/>
        <v/>
      </c>
      <c r="H228" s="1054" t="str">
        <f t="shared" si="95"/>
        <v/>
      </c>
      <c r="I228" s="1054" t="str">
        <f t="shared" si="96"/>
        <v/>
      </c>
      <c r="J228" s="1054" t="str">
        <f t="shared" si="97"/>
        <v/>
      </c>
      <c r="K228" s="1054" t="str">
        <f t="shared" si="98"/>
        <v/>
      </c>
      <c r="L228" s="1054" t="str">
        <f t="shared" si="99"/>
        <v/>
      </c>
      <c r="M228" s="1054" t="str">
        <f t="shared" si="100"/>
        <v/>
      </c>
      <c r="N228" s="1054" t="str">
        <f t="shared" si="101"/>
        <v/>
      </c>
      <c r="O228" s="1054" t="str">
        <f t="shared" si="102"/>
        <v/>
      </c>
      <c r="P228" s="1054" t="str">
        <f t="shared" si="103"/>
        <v/>
      </c>
      <c r="Q228" s="1057">
        <f t="shared" si="105"/>
        <v>0</v>
      </c>
      <c r="R228" s="516"/>
      <c r="S228" s="1455"/>
      <c r="T228" s="1455" t="s">
        <v>283</v>
      </c>
      <c r="U228" s="1455"/>
      <c r="V228" s="1455"/>
      <c r="W228" s="1455"/>
      <c r="X228" s="1455"/>
      <c r="Y228" s="1455"/>
      <c r="Z228" s="1455"/>
      <c r="AA228" s="1455"/>
      <c r="AB228" s="1455"/>
      <c r="AC228" s="1455"/>
      <c r="AD228" s="1455"/>
      <c r="AE228" s="1455"/>
      <c r="AF228" s="1455"/>
      <c r="AG228" s="1455"/>
      <c r="AH228" s="1638"/>
      <c r="AI228" s="1638"/>
    </row>
    <row r="229" spans="2:35" s="98" customFormat="1" ht="18" customHeight="1" x14ac:dyDescent="0.25">
      <c r="B229" s="2196"/>
      <c r="C229" s="1333"/>
      <c r="D229" s="1323" t="s">
        <v>385</v>
      </c>
      <c r="E229" s="1324" t="str">
        <f t="shared" si="92"/>
        <v/>
      </c>
      <c r="F229" s="1324" t="str">
        <f t="shared" si="93"/>
        <v/>
      </c>
      <c r="G229" s="1324" t="str">
        <f t="shared" si="94"/>
        <v/>
      </c>
      <c r="H229" s="1324" t="str">
        <f t="shared" si="95"/>
        <v/>
      </c>
      <c r="I229" s="1324" t="str">
        <f t="shared" si="96"/>
        <v/>
      </c>
      <c r="J229" s="1324" t="str">
        <f t="shared" si="97"/>
        <v/>
      </c>
      <c r="K229" s="1324" t="str">
        <f t="shared" si="98"/>
        <v/>
      </c>
      <c r="L229" s="1324" t="str">
        <f t="shared" si="99"/>
        <v/>
      </c>
      <c r="M229" s="1324" t="str">
        <f t="shared" si="100"/>
        <v/>
      </c>
      <c r="N229" s="1324" t="str">
        <f t="shared" si="101"/>
        <v/>
      </c>
      <c r="O229" s="1324" t="str">
        <f t="shared" si="102"/>
        <v/>
      </c>
      <c r="P229" s="1325" t="str">
        <f t="shared" si="103"/>
        <v/>
      </c>
      <c r="Q229" s="974">
        <f t="shared" si="105"/>
        <v>0</v>
      </c>
      <c r="S229" s="1455"/>
      <c r="T229" s="1455" t="s">
        <v>385</v>
      </c>
      <c r="U229" s="1455"/>
      <c r="V229" s="1455"/>
      <c r="W229" s="1455"/>
      <c r="X229" s="1455"/>
      <c r="Y229" s="1455"/>
      <c r="Z229" s="1455"/>
      <c r="AA229" s="1455"/>
      <c r="AB229" s="1455"/>
      <c r="AC229" s="1455"/>
      <c r="AD229" s="1455"/>
      <c r="AE229" s="1455"/>
      <c r="AF229" s="1455"/>
      <c r="AG229" s="1455"/>
      <c r="AH229" s="1638"/>
      <c r="AI229" s="1638"/>
    </row>
    <row r="230" spans="2:35" s="98" customFormat="1" ht="18" customHeight="1" x14ac:dyDescent="0.25">
      <c r="B230" s="2195">
        <f t="shared" ref="B230" si="113">+B226+1</f>
        <v>57</v>
      </c>
      <c r="C230" s="1332" t="str">
        <f t="shared" si="107"/>
        <v>Hidro Pátapo S.A.C.</v>
      </c>
      <c r="D230" s="854" t="s">
        <v>383</v>
      </c>
      <c r="E230" s="975">
        <f t="shared" si="92"/>
        <v>0.58029274999999991</v>
      </c>
      <c r="F230" s="975">
        <f t="shared" si="93"/>
        <v>0.49728224999999998</v>
      </c>
      <c r="G230" s="975">
        <f t="shared" si="94"/>
        <v>0.19839899999999999</v>
      </c>
      <c r="H230" s="975">
        <f t="shared" si="95"/>
        <v>0</v>
      </c>
      <c r="I230" s="975">
        <f t="shared" si="96"/>
        <v>0</v>
      </c>
      <c r="J230" s="975">
        <f t="shared" si="97"/>
        <v>1.9248000000000001E-2</v>
      </c>
      <c r="K230" s="975">
        <f t="shared" si="98"/>
        <v>2.6193000000000001E-2</v>
      </c>
      <c r="L230" s="975">
        <f t="shared" si="99"/>
        <v>0.17169524999999999</v>
      </c>
      <c r="M230" s="975">
        <f t="shared" si="100"/>
        <v>0</v>
      </c>
      <c r="N230" s="975">
        <f t="shared" si="101"/>
        <v>0.12889900000000001</v>
      </c>
      <c r="O230" s="975">
        <f t="shared" si="102"/>
        <v>0</v>
      </c>
      <c r="P230" s="1322">
        <f t="shared" si="103"/>
        <v>0.21446850000000001</v>
      </c>
      <c r="Q230" s="976">
        <f t="shared" si="105"/>
        <v>1.8364777499999998</v>
      </c>
      <c r="S230" s="1455" t="s">
        <v>1583</v>
      </c>
      <c r="T230" s="1455" t="s">
        <v>383</v>
      </c>
      <c r="U230" s="1455">
        <v>0.58029274999999991</v>
      </c>
      <c r="V230" s="1455">
        <v>0.49728224999999998</v>
      </c>
      <c r="W230" s="1455">
        <v>0.19839899999999999</v>
      </c>
      <c r="X230" s="1455">
        <v>0</v>
      </c>
      <c r="Y230" s="1455">
        <v>0</v>
      </c>
      <c r="Z230" s="1455">
        <v>1.9248000000000001E-2</v>
      </c>
      <c r="AA230" s="1455">
        <v>2.6193000000000001E-2</v>
      </c>
      <c r="AB230" s="1455">
        <v>0.17169524999999999</v>
      </c>
      <c r="AC230" s="1455">
        <v>0</v>
      </c>
      <c r="AD230" s="1455">
        <v>0.12889900000000001</v>
      </c>
      <c r="AE230" s="1455">
        <v>0</v>
      </c>
      <c r="AF230" s="1455">
        <v>0.21446850000000001</v>
      </c>
      <c r="AG230" s="1455">
        <v>1.8364777499999998</v>
      </c>
      <c r="AH230" s="1638"/>
      <c r="AI230" s="1638"/>
    </row>
    <row r="231" spans="2:35" s="98" customFormat="1" ht="18" customHeight="1" x14ac:dyDescent="0.25">
      <c r="B231" s="2196"/>
      <c r="C231" s="1331"/>
      <c r="D231" s="1053" t="s">
        <v>384</v>
      </c>
      <c r="E231" s="1054" t="str">
        <f t="shared" si="92"/>
        <v/>
      </c>
      <c r="F231" s="1054" t="str">
        <f t="shared" si="93"/>
        <v/>
      </c>
      <c r="G231" s="1054" t="str">
        <f t="shared" si="94"/>
        <v/>
      </c>
      <c r="H231" s="1054" t="str">
        <f t="shared" si="95"/>
        <v/>
      </c>
      <c r="I231" s="1054" t="str">
        <f t="shared" si="96"/>
        <v/>
      </c>
      <c r="J231" s="1054" t="str">
        <f t="shared" si="97"/>
        <v/>
      </c>
      <c r="K231" s="1054" t="str">
        <f t="shared" si="98"/>
        <v/>
      </c>
      <c r="L231" s="1054" t="str">
        <f t="shared" si="99"/>
        <v/>
      </c>
      <c r="M231" s="1054" t="str">
        <f t="shared" si="100"/>
        <v/>
      </c>
      <c r="N231" s="1054" t="str">
        <f t="shared" si="101"/>
        <v/>
      </c>
      <c r="O231" s="1054" t="str">
        <f t="shared" si="102"/>
        <v/>
      </c>
      <c r="P231" s="1054" t="str">
        <f t="shared" si="103"/>
        <v/>
      </c>
      <c r="Q231" s="1055">
        <f t="shared" si="105"/>
        <v>0</v>
      </c>
      <c r="R231" s="516"/>
      <c r="S231" s="1455"/>
      <c r="T231" s="1455" t="s">
        <v>384</v>
      </c>
      <c r="U231" s="1455"/>
      <c r="V231" s="1455"/>
      <c r="W231" s="1455"/>
      <c r="X231" s="1455"/>
      <c r="Y231" s="1455"/>
      <c r="Z231" s="1455"/>
      <c r="AA231" s="1455"/>
      <c r="AB231" s="1455"/>
      <c r="AC231" s="1455"/>
      <c r="AD231" s="1455"/>
      <c r="AE231" s="1455"/>
      <c r="AF231" s="1455"/>
      <c r="AG231" s="1455"/>
      <c r="AH231" s="1638"/>
      <c r="AI231" s="1638"/>
    </row>
    <row r="232" spans="2:35" s="98" customFormat="1" ht="18" customHeight="1" x14ac:dyDescent="0.25">
      <c r="B232" s="2196"/>
      <c r="C232" s="1331"/>
      <c r="D232" s="1056" t="s">
        <v>283</v>
      </c>
      <c r="E232" s="1054" t="str">
        <f t="shared" si="92"/>
        <v/>
      </c>
      <c r="F232" s="1054" t="str">
        <f t="shared" si="93"/>
        <v/>
      </c>
      <c r="G232" s="1054" t="str">
        <f t="shared" si="94"/>
        <v/>
      </c>
      <c r="H232" s="1054" t="str">
        <f t="shared" si="95"/>
        <v/>
      </c>
      <c r="I232" s="1054" t="str">
        <f t="shared" si="96"/>
        <v/>
      </c>
      <c r="J232" s="1054" t="str">
        <f t="shared" si="97"/>
        <v/>
      </c>
      <c r="K232" s="1054" t="str">
        <f t="shared" si="98"/>
        <v/>
      </c>
      <c r="L232" s="1054" t="str">
        <f t="shared" si="99"/>
        <v/>
      </c>
      <c r="M232" s="1054" t="str">
        <f t="shared" si="100"/>
        <v/>
      </c>
      <c r="N232" s="1054" t="str">
        <f t="shared" si="101"/>
        <v/>
      </c>
      <c r="O232" s="1054" t="str">
        <f t="shared" si="102"/>
        <v/>
      </c>
      <c r="P232" s="1054" t="str">
        <f t="shared" si="103"/>
        <v/>
      </c>
      <c r="Q232" s="1057">
        <f t="shared" si="105"/>
        <v>0</v>
      </c>
      <c r="R232" s="516"/>
      <c r="S232" s="1455"/>
      <c r="T232" s="1455" t="s">
        <v>283</v>
      </c>
      <c r="U232" s="1455"/>
      <c r="V232" s="1455"/>
      <c r="W232" s="1455"/>
      <c r="X232" s="1455"/>
      <c r="Y232" s="1455"/>
      <c r="Z232" s="1455"/>
      <c r="AA232" s="1455"/>
      <c r="AB232" s="1455"/>
      <c r="AC232" s="1455"/>
      <c r="AD232" s="1455"/>
      <c r="AE232" s="1455"/>
      <c r="AF232" s="1455"/>
      <c r="AG232" s="1455"/>
      <c r="AH232" s="1638"/>
      <c r="AI232" s="1638"/>
    </row>
    <row r="233" spans="2:35" s="98" customFormat="1" ht="18" customHeight="1" x14ac:dyDescent="0.25">
      <c r="B233" s="2196"/>
      <c r="C233" s="1333"/>
      <c r="D233" s="1323" t="s">
        <v>385</v>
      </c>
      <c r="E233" s="1324" t="str">
        <f t="shared" si="92"/>
        <v/>
      </c>
      <c r="F233" s="1324" t="str">
        <f t="shared" si="93"/>
        <v/>
      </c>
      <c r="G233" s="1324" t="str">
        <f t="shared" si="94"/>
        <v/>
      </c>
      <c r="H233" s="1324" t="str">
        <f t="shared" si="95"/>
        <v/>
      </c>
      <c r="I233" s="1324" t="str">
        <f t="shared" si="96"/>
        <v/>
      </c>
      <c r="J233" s="1324" t="str">
        <f t="shared" si="97"/>
        <v/>
      </c>
      <c r="K233" s="1324" t="str">
        <f t="shared" si="98"/>
        <v/>
      </c>
      <c r="L233" s="1324" t="str">
        <f t="shared" si="99"/>
        <v/>
      </c>
      <c r="M233" s="1324" t="str">
        <f t="shared" si="100"/>
        <v/>
      </c>
      <c r="N233" s="1324" t="str">
        <f t="shared" si="101"/>
        <v/>
      </c>
      <c r="O233" s="1324" t="str">
        <f t="shared" si="102"/>
        <v/>
      </c>
      <c r="P233" s="1325" t="str">
        <f t="shared" si="103"/>
        <v/>
      </c>
      <c r="Q233" s="974">
        <f t="shared" si="105"/>
        <v>0</v>
      </c>
      <c r="S233" s="1455"/>
      <c r="T233" s="1455" t="s">
        <v>385</v>
      </c>
      <c r="U233" s="1455"/>
      <c r="V233" s="1455"/>
      <c r="W233" s="1455"/>
      <c r="X233" s="1455"/>
      <c r="Y233" s="1455"/>
      <c r="Z233" s="1455"/>
      <c r="AA233" s="1455"/>
      <c r="AB233" s="1455"/>
      <c r="AC233" s="1455"/>
      <c r="AD233" s="1455"/>
      <c r="AE233" s="1455"/>
      <c r="AF233" s="1455"/>
      <c r="AG233" s="1455"/>
      <c r="AH233" s="1638"/>
      <c r="AI233" s="1638"/>
    </row>
    <row r="234" spans="2:35" s="98" customFormat="1" ht="18" customHeight="1" x14ac:dyDescent="0.25">
      <c r="B234" s="2195">
        <f t="shared" ref="B234" si="114">+B230+1</f>
        <v>58</v>
      </c>
      <c r="C234" s="1332" t="str">
        <f t="shared" si="107"/>
        <v>Hidrocañete S.A.</v>
      </c>
      <c r="D234" s="854" t="s">
        <v>383</v>
      </c>
      <c r="E234" s="975">
        <f t="shared" si="92"/>
        <v>2.4491999999999998</v>
      </c>
      <c r="F234" s="975">
        <f t="shared" si="93"/>
        <v>2.3564000000000003</v>
      </c>
      <c r="G234" s="975">
        <f t="shared" si="94"/>
        <v>2.5821000000000001</v>
      </c>
      <c r="H234" s="975">
        <f t="shared" si="95"/>
        <v>2.3224</v>
      </c>
      <c r="I234" s="975">
        <f t="shared" si="96"/>
        <v>2.0920999999999998</v>
      </c>
      <c r="J234" s="975">
        <f t="shared" si="97"/>
        <v>2.2176</v>
      </c>
      <c r="K234" s="975">
        <f t="shared" si="98"/>
        <v>2.3858000000000001</v>
      </c>
      <c r="L234" s="975">
        <f t="shared" si="99"/>
        <v>2.2038000000000002</v>
      </c>
      <c r="M234" s="975">
        <f t="shared" si="100"/>
        <v>1.8699000000000001</v>
      </c>
      <c r="N234" s="975">
        <f t="shared" si="101"/>
        <v>2.4344000000000001</v>
      </c>
      <c r="O234" s="975">
        <f t="shared" si="102"/>
        <v>1.778</v>
      </c>
      <c r="P234" s="1322">
        <f t="shared" si="103"/>
        <v>2.4631999999999996</v>
      </c>
      <c r="Q234" s="976">
        <f t="shared" si="105"/>
        <v>27.154900000000001</v>
      </c>
      <c r="S234" s="1455" t="s">
        <v>65</v>
      </c>
      <c r="T234" s="1455" t="s">
        <v>383</v>
      </c>
      <c r="U234" s="1455">
        <v>2.4491999999999998</v>
      </c>
      <c r="V234" s="1455">
        <v>2.3564000000000003</v>
      </c>
      <c r="W234" s="1455">
        <v>2.5821000000000001</v>
      </c>
      <c r="X234" s="1455">
        <v>2.3224</v>
      </c>
      <c r="Y234" s="1455">
        <v>2.0920999999999998</v>
      </c>
      <c r="Z234" s="1455">
        <v>2.2176</v>
      </c>
      <c r="AA234" s="1455">
        <v>2.3858000000000001</v>
      </c>
      <c r="AB234" s="1455">
        <v>2.2038000000000002</v>
      </c>
      <c r="AC234" s="1455">
        <v>1.8699000000000001</v>
      </c>
      <c r="AD234" s="1455">
        <v>2.4344000000000001</v>
      </c>
      <c r="AE234" s="1455">
        <v>1.778</v>
      </c>
      <c r="AF234" s="1455">
        <v>2.4631999999999996</v>
      </c>
      <c r="AG234" s="1455">
        <v>27.154900000000001</v>
      </c>
      <c r="AH234" s="1638"/>
      <c r="AI234" s="1638"/>
    </row>
    <row r="235" spans="2:35" s="98" customFormat="1" ht="18" customHeight="1" x14ac:dyDescent="0.25">
      <c r="B235" s="2196"/>
      <c r="C235" s="1331"/>
      <c r="D235" s="1053" t="s">
        <v>384</v>
      </c>
      <c r="E235" s="1054" t="str">
        <f t="shared" si="92"/>
        <v/>
      </c>
      <c r="F235" s="1054" t="str">
        <f t="shared" si="93"/>
        <v/>
      </c>
      <c r="G235" s="1054" t="str">
        <f t="shared" si="94"/>
        <v/>
      </c>
      <c r="H235" s="1054" t="str">
        <f t="shared" si="95"/>
        <v/>
      </c>
      <c r="I235" s="1054" t="str">
        <f t="shared" si="96"/>
        <v/>
      </c>
      <c r="J235" s="1054" t="str">
        <f t="shared" si="97"/>
        <v/>
      </c>
      <c r="K235" s="1054" t="str">
        <f t="shared" si="98"/>
        <v/>
      </c>
      <c r="L235" s="1054" t="str">
        <f t="shared" si="99"/>
        <v/>
      </c>
      <c r="M235" s="1054" t="str">
        <f t="shared" si="100"/>
        <v/>
      </c>
      <c r="N235" s="1054" t="str">
        <f t="shared" si="101"/>
        <v/>
      </c>
      <c r="O235" s="1054" t="str">
        <f t="shared" si="102"/>
        <v/>
      </c>
      <c r="P235" s="1054" t="str">
        <f t="shared" si="103"/>
        <v/>
      </c>
      <c r="Q235" s="1055">
        <f t="shared" si="105"/>
        <v>0</v>
      </c>
      <c r="R235" s="516"/>
      <c r="S235" s="1455"/>
      <c r="T235" s="1455" t="s">
        <v>384</v>
      </c>
      <c r="U235" s="1455"/>
      <c r="V235" s="1455"/>
      <c r="W235" s="1455"/>
      <c r="X235" s="1455"/>
      <c r="Y235" s="1455"/>
      <c r="Z235" s="1455"/>
      <c r="AA235" s="1455"/>
      <c r="AB235" s="1455"/>
      <c r="AC235" s="1455"/>
      <c r="AD235" s="1455"/>
      <c r="AE235" s="1455"/>
      <c r="AF235" s="1455"/>
      <c r="AG235" s="1455"/>
      <c r="AH235" s="1638"/>
      <c r="AI235" s="1638"/>
    </row>
    <row r="236" spans="2:35" s="98" customFormat="1" ht="18" customHeight="1" x14ac:dyDescent="0.25">
      <c r="B236" s="2196"/>
      <c r="C236" s="1331"/>
      <c r="D236" s="1056" t="s">
        <v>283</v>
      </c>
      <c r="E236" s="1054" t="str">
        <f t="shared" si="92"/>
        <v/>
      </c>
      <c r="F236" s="1054" t="str">
        <f t="shared" si="93"/>
        <v/>
      </c>
      <c r="G236" s="1054" t="str">
        <f t="shared" si="94"/>
        <v/>
      </c>
      <c r="H236" s="1054" t="str">
        <f t="shared" si="95"/>
        <v/>
      </c>
      <c r="I236" s="1054" t="str">
        <f t="shared" si="96"/>
        <v/>
      </c>
      <c r="J236" s="1054" t="str">
        <f t="shared" si="97"/>
        <v/>
      </c>
      <c r="K236" s="1054" t="str">
        <f t="shared" si="98"/>
        <v/>
      </c>
      <c r="L236" s="1054" t="str">
        <f t="shared" si="99"/>
        <v/>
      </c>
      <c r="M236" s="1054" t="str">
        <f t="shared" si="100"/>
        <v/>
      </c>
      <c r="N236" s="1054" t="str">
        <f t="shared" si="101"/>
        <v/>
      </c>
      <c r="O236" s="1054" t="str">
        <f t="shared" si="102"/>
        <v/>
      </c>
      <c r="P236" s="1054" t="str">
        <f t="shared" si="103"/>
        <v/>
      </c>
      <c r="Q236" s="1057">
        <f t="shared" si="105"/>
        <v>0</v>
      </c>
      <c r="R236" s="516"/>
      <c r="S236" s="1455"/>
      <c r="T236" s="1455" t="s">
        <v>283</v>
      </c>
      <c r="U236" s="1455"/>
      <c r="V236" s="1455"/>
      <c r="W236" s="1455"/>
      <c r="X236" s="1455"/>
      <c r="Y236" s="1455"/>
      <c r="Z236" s="1455"/>
      <c r="AA236" s="1455"/>
      <c r="AB236" s="1455"/>
      <c r="AC236" s="1455"/>
      <c r="AD236" s="1455"/>
      <c r="AE236" s="1455"/>
      <c r="AF236" s="1455"/>
      <c r="AG236" s="1455"/>
      <c r="AH236" s="1638"/>
      <c r="AI236" s="1638"/>
    </row>
    <row r="237" spans="2:35" s="98" customFormat="1" ht="18" customHeight="1" x14ac:dyDescent="0.25">
      <c r="B237" s="2196"/>
      <c r="C237" s="1333"/>
      <c r="D237" s="1323" t="s">
        <v>385</v>
      </c>
      <c r="E237" s="1324" t="str">
        <f t="shared" si="92"/>
        <v/>
      </c>
      <c r="F237" s="1324" t="str">
        <f t="shared" si="93"/>
        <v/>
      </c>
      <c r="G237" s="1324" t="str">
        <f t="shared" si="94"/>
        <v/>
      </c>
      <c r="H237" s="1324" t="str">
        <f t="shared" si="95"/>
        <v/>
      </c>
      <c r="I237" s="1324" t="str">
        <f t="shared" si="96"/>
        <v/>
      </c>
      <c r="J237" s="1324" t="str">
        <f t="shared" si="97"/>
        <v/>
      </c>
      <c r="K237" s="1324" t="str">
        <f t="shared" si="98"/>
        <v/>
      </c>
      <c r="L237" s="1324" t="str">
        <f t="shared" si="99"/>
        <v/>
      </c>
      <c r="M237" s="1324" t="str">
        <f t="shared" si="100"/>
        <v/>
      </c>
      <c r="N237" s="1324" t="str">
        <f t="shared" si="101"/>
        <v/>
      </c>
      <c r="O237" s="1324" t="str">
        <f t="shared" si="102"/>
        <v/>
      </c>
      <c r="P237" s="1325" t="str">
        <f t="shared" si="103"/>
        <v/>
      </c>
      <c r="Q237" s="974">
        <f t="shared" si="105"/>
        <v>0</v>
      </c>
      <c r="S237" s="1455"/>
      <c r="T237" s="1455" t="s">
        <v>385</v>
      </c>
      <c r="U237" s="1455"/>
      <c r="V237" s="1455"/>
      <c r="W237" s="1455"/>
      <c r="X237" s="1455"/>
      <c r="Y237" s="1455"/>
      <c r="Z237" s="1455"/>
      <c r="AA237" s="1455"/>
      <c r="AB237" s="1455"/>
      <c r="AC237" s="1455"/>
      <c r="AD237" s="1455"/>
      <c r="AE237" s="1455"/>
      <c r="AF237" s="1455"/>
      <c r="AG237" s="1455"/>
      <c r="AH237" s="1638"/>
      <c r="AI237" s="1638"/>
    </row>
    <row r="238" spans="2:35" s="98" customFormat="1" ht="18" customHeight="1" x14ac:dyDescent="0.25">
      <c r="B238" s="2195">
        <f t="shared" ref="B238" si="115">+B234+1</f>
        <v>59</v>
      </c>
      <c r="C238" s="1332" t="str">
        <f t="shared" si="107"/>
        <v>Hidroeléctrica Huanchor S.A.C.</v>
      </c>
      <c r="D238" s="854" t="s">
        <v>383</v>
      </c>
      <c r="E238" s="975">
        <f t="shared" si="92"/>
        <v>14.402719000000001</v>
      </c>
      <c r="F238" s="975">
        <f t="shared" si="93"/>
        <v>13.488302000000001</v>
      </c>
      <c r="G238" s="975">
        <f t="shared" si="94"/>
        <v>14.451629000000001</v>
      </c>
      <c r="H238" s="975">
        <f t="shared" si="95"/>
        <v>14.000501</v>
      </c>
      <c r="I238" s="975">
        <f t="shared" si="96"/>
        <v>10.546878</v>
      </c>
      <c r="J238" s="975">
        <f t="shared" si="97"/>
        <v>9.46495</v>
      </c>
      <c r="K238" s="975">
        <f t="shared" si="98"/>
        <v>11.739443000000001</v>
      </c>
      <c r="L238" s="975">
        <f t="shared" si="99"/>
        <v>11.957146</v>
      </c>
      <c r="M238" s="975">
        <f t="shared" si="100"/>
        <v>11.442557000000001</v>
      </c>
      <c r="N238" s="975">
        <f t="shared" si="101"/>
        <v>9.6963340000000002</v>
      </c>
      <c r="O238" s="975">
        <f t="shared" si="102"/>
        <v>10.447556000000001</v>
      </c>
      <c r="P238" s="1322">
        <f t="shared" si="103"/>
        <v>11.629535000000001</v>
      </c>
      <c r="Q238" s="976">
        <f t="shared" si="105"/>
        <v>143.26755</v>
      </c>
      <c r="S238" s="1455" t="s">
        <v>67</v>
      </c>
      <c r="T238" s="1455" t="s">
        <v>383</v>
      </c>
      <c r="U238" s="1455">
        <v>14.402719000000001</v>
      </c>
      <c r="V238" s="1455">
        <v>13.488302000000001</v>
      </c>
      <c r="W238" s="1455">
        <v>14.451629000000001</v>
      </c>
      <c r="X238" s="1455">
        <v>14.000501</v>
      </c>
      <c r="Y238" s="1455">
        <v>10.546878</v>
      </c>
      <c r="Z238" s="1455">
        <v>9.46495</v>
      </c>
      <c r="AA238" s="1455">
        <v>11.739443000000001</v>
      </c>
      <c r="AB238" s="1455">
        <v>11.957146</v>
      </c>
      <c r="AC238" s="1455">
        <v>11.442557000000001</v>
      </c>
      <c r="AD238" s="1455">
        <v>9.6963340000000002</v>
      </c>
      <c r="AE238" s="1455">
        <v>10.447556000000001</v>
      </c>
      <c r="AF238" s="1455">
        <v>11.629535000000001</v>
      </c>
      <c r="AG238" s="1455">
        <v>143.26755</v>
      </c>
      <c r="AH238" s="1638"/>
      <c r="AI238" s="1638"/>
    </row>
    <row r="239" spans="2:35" s="98" customFormat="1" ht="18" customHeight="1" x14ac:dyDescent="0.25">
      <c r="B239" s="2196"/>
      <c r="C239" s="1331"/>
      <c r="D239" s="1053" t="s">
        <v>384</v>
      </c>
      <c r="E239" s="1054" t="str">
        <f t="shared" si="92"/>
        <v/>
      </c>
      <c r="F239" s="1054" t="str">
        <f t="shared" si="93"/>
        <v/>
      </c>
      <c r="G239" s="1054" t="str">
        <f t="shared" si="94"/>
        <v/>
      </c>
      <c r="H239" s="1054" t="str">
        <f t="shared" si="95"/>
        <v/>
      </c>
      <c r="I239" s="1054" t="str">
        <f t="shared" si="96"/>
        <v/>
      </c>
      <c r="J239" s="1054" t="str">
        <f t="shared" si="97"/>
        <v/>
      </c>
      <c r="K239" s="1054" t="str">
        <f t="shared" si="98"/>
        <v/>
      </c>
      <c r="L239" s="1054" t="str">
        <f t="shared" si="99"/>
        <v/>
      </c>
      <c r="M239" s="1054" t="str">
        <f t="shared" si="100"/>
        <v/>
      </c>
      <c r="N239" s="1054" t="str">
        <f t="shared" si="101"/>
        <v/>
      </c>
      <c r="O239" s="1054" t="str">
        <f t="shared" si="102"/>
        <v/>
      </c>
      <c r="P239" s="1054" t="str">
        <f t="shared" si="103"/>
        <v/>
      </c>
      <c r="Q239" s="1055">
        <f t="shared" si="105"/>
        <v>0</v>
      </c>
      <c r="R239" s="516"/>
      <c r="S239" s="1455"/>
      <c r="T239" s="1455" t="s">
        <v>384</v>
      </c>
      <c r="U239" s="1455"/>
      <c r="V239" s="1455"/>
      <c r="W239" s="1455"/>
      <c r="X239" s="1455"/>
      <c r="Y239" s="1455"/>
      <c r="Z239" s="1455"/>
      <c r="AA239" s="1455"/>
      <c r="AB239" s="1455"/>
      <c r="AC239" s="1455"/>
      <c r="AD239" s="1455"/>
      <c r="AE239" s="1455"/>
      <c r="AF239" s="1455"/>
      <c r="AG239" s="1455"/>
      <c r="AH239" s="1638"/>
      <c r="AI239" s="1638"/>
    </row>
    <row r="240" spans="2:35" s="98" customFormat="1" ht="18" customHeight="1" x14ac:dyDescent="0.25">
      <c r="B240" s="2196"/>
      <c r="C240" s="1331"/>
      <c r="D240" s="1056" t="s">
        <v>283</v>
      </c>
      <c r="E240" s="1054" t="str">
        <f t="shared" si="92"/>
        <v/>
      </c>
      <c r="F240" s="1054" t="str">
        <f t="shared" si="93"/>
        <v/>
      </c>
      <c r="G240" s="1054" t="str">
        <f t="shared" si="94"/>
        <v/>
      </c>
      <c r="H240" s="1054" t="str">
        <f t="shared" si="95"/>
        <v/>
      </c>
      <c r="I240" s="1054" t="str">
        <f t="shared" si="96"/>
        <v/>
      </c>
      <c r="J240" s="1054" t="str">
        <f t="shared" si="97"/>
        <v/>
      </c>
      <c r="K240" s="1054" t="str">
        <f t="shared" si="98"/>
        <v/>
      </c>
      <c r="L240" s="1054" t="str">
        <f t="shared" si="99"/>
        <v/>
      </c>
      <c r="M240" s="1054" t="str">
        <f t="shared" si="100"/>
        <v/>
      </c>
      <c r="N240" s="1054" t="str">
        <f t="shared" si="101"/>
        <v/>
      </c>
      <c r="O240" s="1054" t="str">
        <f t="shared" si="102"/>
        <v/>
      </c>
      <c r="P240" s="1054" t="str">
        <f t="shared" si="103"/>
        <v/>
      </c>
      <c r="Q240" s="1057">
        <f t="shared" si="105"/>
        <v>0</v>
      </c>
      <c r="R240" s="516"/>
      <c r="S240" s="1455"/>
      <c r="T240" s="1455" t="s">
        <v>283</v>
      </c>
      <c r="U240" s="1455"/>
      <c r="V240" s="1455"/>
      <c r="W240" s="1455"/>
      <c r="X240" s="1455"/>
      <c r="Y240" s="1455"/>
      <c r="Z240" s="1455"/>
      <c r="AA240" s="1455"/>
      <c r="AB240" s="1455"/>
      <c r="AC240" s="1455"/>
      <c r="AD240" s="1455"/>
      <c r="AE240" s="1455"/>
      <c r="AF240" s="1455"/>
      <c r="AG240" s="1455"/>
      <c r="AH240" s="1638"/>
      <c r="AI240" s="1638"/>
    </row>
    <row r="241" spans="2:35" s="98" customFormat="1" ht="18" customHeight="1" x14ac:dyDescent="0.25">
      <c r="B241" s="2196"/>
      <c r="C241" s="1333"/>
      <c r="D241" s="1323" t="s">
        <v>385</v>
      </c>
      <c r="E241" s="1324" t="str">
        <f t="shared" si="92"/>
        <v/>
      </c>
      <c r="F241" s="1324" t="str">
        <f t="shared" si="93"/>
        <v/>
      </c>
      <c r="G241" s="1324" t="str">
        <f t="shared" si="94"/>
        <v/>
      </c>
      <c r="H241" s="1324" t="str">
        <f t="shared" si="95"/>
        <v/>
      </c>
      <c r="I241" s="1324" t="str">
        <f t="shared" si="96"/>
        <v/>
      </c>
      <c r="J241" s="1324" t="str">
        <f t="shared" si="97"/>
        <v/>
      </c>
      <c r="K241" s="1324" t="str">
        <f t="shared" si="98"/>
        <v/>
      </c>
      <c r="L241" s="1324" t="str">
        <f t="shared" si="99"/>
        <v/>
      </c>
      <c r="M241" s="1324" t="str">
        <f t="shared" si="100"/>
        <v/>
      </c>
      <c r="N241" s="1324" t="str">
        <f t="shared" si="101"/>
        <v/>
      </c>
      <c r="O241" s="1324" t="str">
        <f t="shared" si="102"/>
        <v/>
      </c>
      <c r="P241" s="1325" t="str">
        <f t="shared" si="103"/>
        <v/>
      </c>
      <c r="Q241" s="974">
        <f t="shared" si="105"/>
        <v>0</v>
      </c>
      <c r="S241" s="1455"/>
      <c r="T241" s="1455" t="s">
        <v>385</v>
      </c>
      <c r="U241" s="1455"/>
      <c r="V241" s="1455"/>
      <c r="W241" s="1455"/>
      <c r="X241" s="1455"/>
      <c r="Y241" s="1455"/>
      <c r="Z241" s="1455"/>
      <c r="AA241" s="1455"/>
      <c r="AB241" s="1455"/>
      <c r="AC241" s="1455"/>
      <c r="AD241" s="1455"/>
      <c r="AE241" s="1455"/>
      <c r="AF241" s="1455"/>
      <c r="AG241" s="1455"/>
      <c r="AH241" s="1638"/>
      <c r="AI241" s="1638"/>
    </row>
    <row r="242" spans="2:35" s="98" customFormat="1" ht="18" customHeight="1" x14ac:dyDescent="0.25">
      <c r="B242" s="2195">
        <f t="shared" ref="B242" si="116">+B238+1</f>
        <v>60</v>
      </c>
      <c r="C242" s="1332" t="str">
        <f t="shared" si="107"/>
        <v>Huaura Power Group S.A.</v>
      </c>
      <c r="D242" s="854" t="s">
        <v>383</v>
      </c>
      <c r="E242" s="975">
        <f t="shared" si="92"/>
        <v>14.11525</v>
      </c>
      <c r="F242" s="975">
        <f t="shared" si="93"/>
        <v>9.6901310000000009</v>
      </c>
      <c r="G242" s="975">
        <f t="shared" si="94"/>
        <v>11.490492999999999</v>
      </c>
      <c r="H242" s="975">
        <f t="shared" si="95"/>
        <v>11.422832</v>
      </c>
      <c r="I242" s="975">
        <f t="shared" si="96"/>
        <v>13.706083</v>
      </c>
      <c r="J242" s="975">
        <f t="shared" si="97"/>
        <v>11.345839999999999</v>
      </c>
      <c r="K242" s="975">
        <f t="shared" si="98"/>
        <v>10.821367</v>
      </c>
      <c r="L242" s="975">
        <f t="shared" si="99"/>
        <v>9.6607339999999979</v>
      </c>
      <c r="M242" s="975">
        <f t="shared" si="100"/>
        <v>10.376435000000001</v>
      </c>
      <c r="N242" s="975">
        <f t="shared" si="101"/>
        <v>11.371676000000001</v>
      </c>
      <c r="O242" s="975">
        <f t="shared" si="102"/>
        <v>11.098966000000001</v>
      </c>
      <c r="P242" s="1322">
        <f t="shared" si="103"/>
        <v>13.184042</v>
      </c>
      <c r="Q242" s="976">
        <f t="shared" si="105"/>
        <v>138.28384899999998</v>
      </c>
      <c r="S242" s="1455" t="s">
        <v>1337</v>
      </c>
      <c r="T242" s="1455" t="s">
        <v>383</v>
      </c>
      <c r="U242" s="1455">
        <v>14.11525</v>
      </c>
      <c r="V242" s="1455">
        <v>9.6901310000000009</v>
      </c>
      <c r="W242" s="1455">
        <v>11.490492999999999</v>
      </c>
      <c r="X242" s="1455">
        <v>11.422832</v>
      </c>
      <c r="Y242" s="1455">
        <v>13.706083</v>
      </c>
      <c r="Z242" s="1455">
        <v>11.345839999999999</v>
      </c>
      <c r="AA242" s="1455">
        <v>10.821367</v>
      </c>
      <c r="AB242" s="1455">
        <v>9.6607339999999979</v>
      </c>
      <c r="AC242" s="1455">
        <v>10.376435000000001</v>
      </c>
      <c r="AD242" s="1455">
        <v>11.371676000000001</v>
      </c>
      <c r="AE242" s="1455">
        <v>11.098966000000001</v>
      </c>
      <c r="AF242" s="1455">
        <v>13.184042</v>
      </c>
      <c r="AG242" s="1455">
        <v>138.28384899999998</v>
      </c>
      <c r="AH242" s="1638"/>
      <c r="AI242" s="1638"/>
    </row>
    <row r="243" spans="2:35" s="98" customFormat="1" ht="18" customHeight="1" x14ac:dyDescent="0.25">
      <c r="B243" s="2196"/>
      <c r="C243" s="1331"/>
      <c r="D243" s="1053" t="s">
        <v>384</v>
      </c>
      <c r="E243" s="1054" t="str">
        <f t="shared" si="92"/>
        <v/>
      </c>
      <c r="F243" s="1054" t="str">
        <f t="shared" si="93"/>
        <v/>
      </c>
      <c r="G243" s="1054" t="str">
        <f t="shared" si="94"/>
        <v/>
      </c>
      <c r="H243" s="1054" t="str">
        <f t="shared" si="95"/>
        <v/>
      </c>
      <c r="I243" s="1054" t="str">
        <f t="shared" si="96"/>
        <v/>
      </c>
      <c r="J243" s="1054" t="str">
        <f t="shared" si="97"/>
        <v/>
      </c>
      <c r="K243" s="1054" t="str">
        <f t="shared" si="98"/>
        <v/>
      </c>
      <c r="L243" s="1054" t="str">
        <f t="shared" si="99"/>
        <v/>
      </c>
      <c r="M243" s="1054" t="str">
        <f t="shared" si="100"/>
        <v/>
      </c>
      <c r="N243" s="1054" t="str">
        <f t="shared" si="101"/>
        <v/>
      </c>
      <c r="O243" s="1054" t="str">
        <f t="shared" si="102"/>
        <v/>
      </c>
      <c r="P243" s="1054" t="str">
        <f t="shared" si="103"/>
        <v/>
      </c>
      <c r="Q243" s="1055">
        <f t="shared" si="105"/>
        <v>0</v>
      </c>
      <c r="R243" s="516"/>
      <c r="S243" s="1455"/>
      <c r="T243" s="1455" t="s">
        <v>384</v>
      </c>
      <c r="U243" s="1455"/>
      <c r="V243" s="1455"/>
      <c r="W243" s="1455"/>
      <c r="X243" s="1455"/>
      <c r="Y243" s="1455"/>
      <c r="Z243" s="1455"/>
      <c r="AA243" s="1455"/>
      <c r="AB243" s="1455"/>
      <c r="AC243" s="1455"/>
      <c r="AD243" s="1455"/>
      <c r="AE243" s="1455"/>
      <c r="AF243" s="1455"/>
      <c r="AG243" s="1455"/>
      <c r="AH243" s="1638"/>
      <c r="AI243" s="1638"/>
    </row>
    <row r="244" spans="2:35" s="98" customFormat="1" ht="18" customHeight="1" x14ac:dyDescent="0.25">
      <c r="B244" s="2196"/>
      <c r="C244" s="1331"/>
      <c r="D244" s="1056" t="s">
        <v>283</v>
      </c>
      <c r="E244" s="1054" t="str">
        <f t="shared" si="92"/>
        <v/>
      </c>
      <c r="F244" s="1054" t="str">
        <f t="shared" si="93"/>
        <v/>
      </c>
      <c r="G244" s="1054" t="str">
        <f t="shared" si="94"/>
        <v/>
      </c>
      <c r="H244" s="1054" t="str">
        <f t="shared" si="95"/>
        <v/>
      </c>
      <c r="I244" s="1054" t="str">
        <f t="shared" si="96"/>
        <v/>
      </c>
      <c r="J244" s="1054" t="str">
        <f t="shared" si="97"/>
        <v/>
      </c>
      <c r="K244" s="1054" t="str">
        <f t="shared" si="98"/>
        <v/>
      </c>
      <c r="L244" s="1054" t="str">
        <f t="shared" si="99"/>
        <v/>
      </c>
      <c r="M244" s="1054" t="str">
        <f t="shared" si="100"/>
        <v/>
      </c>
      <c r="N244" s="1054" t="str">
        <f t="shared" si="101"/>
        <v/>
      </c>
      <c r="O244" s="1054" t="str">
        <f t="shared" si="102"/>
        <v/>
      </c>
      <c r="P244" s="1054" t="str">
        <f t="shared" si="103"/>
        <v/>
      </c>
      <c r="Q244" s="1057">
        <f t="shared" si="105"/>
        <v>0</v>
      </c>
      <c r="R244" s="516"/>
      <c r="S244" s="1455"/>
      <c r="T244" s="1455" t="s">
        <v>283</v>
      </c>
      <c r="U244" s="1455"/>
      <c r="V244" s="1455"/>
      <c r="W244" s="1455"/>
      <c r="X244" s="1455"/>
      <c r="Y244" s="1455"/>
      <c r="Z244" s="1455"/>
      <c r="AA244" s="1455"/>
      <c r="AB244" s="1455"/>
      <c r="AC244" s="1455"/>
      <c r="AD244" s="1455"/>
      <c r="AE244" s="1455"/>
      <c r="AF244" s="1455"/>
      <c r="AG244" s="1455"/>
      <c r="AH244" s="1638"/>
      <c r="AI244" s="1638"/>
    </row>
    <row r="245" spans="2:35" s="98" customFormat="1" ht="18" customHeight="1" x14ac:dyDescent="0.25">
      <c r="B245" s="2196"/>
      <c r="C245" s="1333"/>
      <c r="D245" s="1323" t="s">
        <v>385</v>
      </c>
      <c r="E245" s="1324" t="str">
        <f t="shared" si="92"/>
        <v/>
      </c>
      <c r="F245" s="1324" t="str">
        <f t="shared" si="93"/>
        <v/>
      </c>
      <c r="G245" s="1324" t="str">
        <f t="shared" si="94"/>
        <v/>
      </c>
      <c r="H245" s="1324" t="str">
        <f t="shared" si="95"/>
        <v/>
      </c>
      <c r="I245" s="1324" t="str">
        <f t="shared" si="96"/>
        <v/>
      </c>
      <c r="J245" s="1324" t="str">
        <f t="shared" si="97"/>
        <v/>
      </c>
      <c r="K245" s="1324" t="str">
        <f t="shared" si="98"/>
        <v/>
      </c>
      <c r="L245" s="1324" t="str">
        <f t="shared" si="99"/>
        <v/>
      </c>
      <c r="M245" s="1324" t="str">
        <f t="shared" si="100"/>
        <v/>
      </c>
      <c r="N245" s="1324" t="str">
        <f t="shared" si="101"/>
        <v/>
      </c>
      <c r="O245" s="1324" t="str">
        <f t="shared" si="102"/>
        <v/>
      </c>
      <c r="P245" s="1325" t="str">
        <f t="shared" si="103"/>
        <v/>
      </c>
      <c r="Q245" s="974">
        <f t="shared" si="105"/>
        <v>0</v>
      </c>
      <c r="S245" s="1455"/>
      <c r="T245" s="1455" t="s">
        <v>385</v>
      </c>
      <c r="U245" s="1455"/>
      <c r="V245" s="1455"/>
      <c r="W245" s="1455"/>
      <c r="X245" s="1455"/>
      <c r="Y245" s="1455"/>
      <c r="Z245" s="1455"/>
      <c r="AA245" s="1455"/>
      <c r="AB245" s="1455"/>
      <c r="AC245" s="1455"/>
      <c r="AD245" s="1455"/>
      <c r="AE245" s="1455"/>
      <c r="AF245" s="1455"/>
      <c r="AG245" s="1455"/>
      <c r="AH245" s="1638"/>
      <c r="AI245" s="1638"/>
    </row>
    <row r="246" spans="2:35" s="98" customFormat="1" ht="18" customHeight="1" x14ac:dyDescent="0.25">
      <c r="B246" s="2195">
        <f t="shared" ref="B246" si="117">+B242+1</f>
        <v>61</v>
      </c>
      <c r="C246" s="1332" t="str">
        <f t="shared" si="107"/>
        <v xml:space="preserve">Infraestructuras y Energías del Perú S.A.C. </v>
      </c>
      <c r="D246" s="854" t="s">
        <v>383</v>
      </c>
      <c r="E246" s="975" t="str">
        <f t="shared" si="92"/>
        <v/>
      </c>
      <c r="F246" s="975" t="str">
        <f t="shared" si="93"/>
        <v/>
      </c>
      <c r="G246" s="975" t="str">
        <f t="shared" si="94"/>
        <v/>
      </c>
      <c r="H246" s="975" t="str">
        <f t="shared" si="95"/>
        <v/>
      </c>
      <c r="I246" s="975" t="str">
        <f t="shared" si="96"/>
        <v/>
      </c>
      <c r="J246" s="975" t="str">
        <f t="shared" si="97"/>
        <v/>
      </c>
      <c r="K246" s="975" t="str">
        <f t="shared" si="98"/>
        <v/>
      </c>
      <c r="L246" s="975" t="str">
        <f t="shared" si="99"/>
        <v/>
      </c>
      <c r="M246" s="975" t="str">
        <f t="shared" si="100"/>
        <v/>
      </c>
      <c r="N246" s="975" t="str">
        <f t="shared" si="101"/>
        <v/>
      </c>
      <c r="O246" s="975" t="str">
        <f t="shared" si="102"/>
        <v/>
      </c>
      <c r="P246" s="1322" t="str">
        <f t="shared" si="103"/>
        <v/>
      </c>
      <c r="Q246" s="976">
        <f t="shared" si="105"/>
        <v>0</v>
      </c>
      <c r="S246" s="1455" t="s">
        <v>1394</v>
      </c>
      <c r="T246" s="1455" t="s">
        <v>383</v>
      </c>
      <c r="U246" s="1455"/>
      <c r="V246" s="1455"/>
      <c r="W246" s="1455"/>
      <c r="X246" s="1455"/>
      <c r="Y246" s="1455"/>
      <c r="Z246" s="1455"/>
      <c r="AA246" s="1455"/>
      <c r="AB246" s="1455"/>
      <c r="AC246" s="1455"/>
      <c r="AD246" s="1455"/>
      <c r="AE246" s="1455"/>
      <c r="AF246" s="1455"/>
      <c r="AG246" s="1455"/>
      <c r="AH246" s="1638"/>
      <c r="AI246" s="1638"/>
    </row>
    <row r="247" spans="2:35" s="98" customFormat="1" ht="18" customHeight="1" x14ac:dyDescent="0.25">
      <c r="B247" s="2196"/>
      <c r="C247" s="1331"/>
      <c r="D247" s="1053" t="s">
        <v>384</v>
      </c>
      <c r="E247" s="1054">
        <f t="shared" si="92"/>
        <v>0.1051</v>
      </c>
      <c r="F247" s="1054">
        <f t="shared" si="93"/>
        <v>0.13328999999999999</v>
      </c>
      <c r="G247" s="1054">
        <f t="shared" si="94"/>
        <v>0.38918000000000003</v>
      </c>
      <c r="H247" s="1054">
        <f t="shared" si="95"/>
        <v>3.5967099999999999</v>
      </c>
      <c r="I247" s="1054">
        <f t="shared" si="96"/>
        <v>4.5770000000000005E-2</v>
      </c>
      <c r="J247" s="1054">
        <f t="shared" si="97"/>
        <v>2.0590000000000001E-2</v>
      </c>
      <c r="K247" s="1054">
        <f t="shared" si="98"/>
        <v>0.21278999999999998</v>
      </c>
      <c r="L247" s="1054">
        <f t="shared" si="99"/>
        <v>3.9300000000000003E-3</v>
      </c>
      <c r="M247" s="1054">
        <f t="shared" si="100"/>
        <v>4.3300000000000005E-3</v>
      </c>
      <c r="N247" s="1054">
        <f t="shared" si="101"/>
        <v>0.40670000000000001</v>
      </c>
      <c r="O247" s="1054">
        <f t="shared" si="102"/>
        <v>2.2543100000000003</v>
      </c>
      <c r="P247" s="1054">
        <f t="shared" si="103"/>
        <v>0.82901400000000003</v>
      </c>
      <c r="Q247" s="1055">
        <f t="shared" si="105"/>
        <v>8.0017140000000015</v>
      </c>
      <c r="R247" s="516"/>
      <c r="S247" s="1455"/>
      <c r="T247" s="1455" t="s">
        <v>384</v>
      </c>
      <c r="U247" s="1455">
        <v>0.1051</v>
      </c>
      <c r="V247" s="1455">
        <v>0.13328999999999999</v>
      </c>
      <c r="W247" s="1455">
        <v>0.38918000000000003</v>
      </c>
      <c r="X247" s="1455">
        <v>3.5967099999999999</v>
      </c>
      <c r="Y247" s="1455">
        <v>4.5770000000000005E-2</v>
      </c>
      <c r="Z247" s="1455">
        <v>2.0590000000000001E-2</v>
      </c>
      <c r="AA247" s="1455">
        <v>0.21278999999999998</v>
      </c>
      <c r="AB247" s="1455">
        <v>3.9300000000000003E-3</v>
      </c>
      <c r="AC247" s="1455">
        <v>4.3300000000000005E-3</v>
      </c>
      <c r="AD247" s="1455">
        <v>0.40670000000000001</v>
      </c>
      <c r="AE247" s="1455">
        <v>2.2543100000000003</v>
      </c>
      <c r="AF247" s="1455">
        <v>0.82901400000000003</v>
      </c>
      <c r="AG247" s="1455">
        <v>8.0017140000000015</v>
      </c>
      <c r="AH247" s="1638"/>
      <c r="AI247" s="1638"/>
    </row>
    <row r="248" spans="2:35" s="98" customFormat="1" ht="18" customHeight="1" x14ac:dyDescent="0.25">
      <c r="B248" s="2196"/>
      <c r="C248" s="1331"/>
      <c r="D248" s="1056" t="s">
        <v>283</v>
      </c>
      <c r="E248" s="1054" t="str">
        <f t="shared" si="92"/>
        <v/>
      </c>
      <c r="F248" s="1054" t="str">
        <f t="shared" si="93"/>
        <v/>
      </c>
      <c r="G248" s="1054" t="str">
        <f t="shared" si="94"/>
        <v/>
      </c>
      <c r="H248" s="1054" t="str">
        <f t="shared" si="95"/>
        <v/>
      </c>
      <c r="I248" s="1054" t="str">
        <f t="shared" si="96"/>
        <v/>
      </c>
      <c r="J248" s="1054" t="str">
        <f t="shared" si="97"/>
        <v/>
      </c>
      <c r="K248" s="1054" t="str">
        <f t="shared" si="98"/>
        <v/>
      </c>
      <c r="L248" s="1054" t="str">
        <f t="shared" si="99"/>
        <v/>
      </c>
      <c r="M248" s="1054" t="str">
        <f t="shared" si="100"/>
        <v/>
      </c>
      <c r="N248" s="1054" t="str">
        <f t="shared" si="101"/>
        <v/>
      </c>
      <c r="O248" s="1054" t="str">
        <f t="shared" si="102"/>
        <v/>
      </c>
      <c r="P248" s="1054" t="str">
        <f t="shared" si="103"/>
        <v/>
      </c>
      <c r="Q248" s="1057">
        <f t="shared" si="105"/>
        <v>0</v>
      </c>
      <c r="R248" s="516"/>
      <c r="S248" s="1455"/>
      <c r="T248" s="1455" t="s">
        <v>283</v>
      </c>
      <c r="U248" s="1455"/>
      <c r="V248" s="1455"/>
      <c r="W248" s="1455"/>
      <c r="X248" s="1455"/>
      <c r="Y248" s="1455"/>
      <c r="Z248" s="1455"/>
      <c r="AA248" s="1455"/>
      <c r="AB248" s="1455"/>
      <c r="AC248" s="1455"/>
      <c r="AD248" s="1455"/>
      <c r="AE248" s="1455"/>
      <c r="AF248" s="1455"/>
      <c r="AG248" s="1455"/>
      <c r="AH248" s="1638"/>
      <c r="AI248" s="1638"/>
    </row>
    <row r="249" spans="2:35" s="98" customFormat="1" ht="18" customHeight="1" x14ac:dyDescent="0.25">
      <c r="B249" s="2196"/>
      <c r="C249" s="1333"/>
      <c r="D249" s="1323" t="s">
        <v>385</v>
      </c>
      <c r="E249" s="1324" t="str">
        <f t="shared" si="92"/>
        <v/>
      </c>
      <c r="F249" s="1324" t="str">
        <f t="shared" si="93"/>
        <v/>
      </c>
      <c r="G249" s="1324" t="str">
        <f t="shared" si="94"/>
        <v/>
      </c>
      <c r="H249" s="1324" t="str">
        <f t="shared" si="95"/>
        <v/>
      </c>
      <c r="I249" s="1324" t="str">
        <f t="shared" si="96"/>
        <v/>
      </c>
      <c r="J249" s="1324" t="str">
        <f t="shared" si="97"/>
        <v/>
      </c>
      <c r="K249" s="1324" t="str">
        <f t="shared" si="98"/>
        <v/>
      </c>
      <c r="L249" s="1324" t="str">
        <f t="shared" si="99"/>
        <v/>
      </c>
      <c r="M249" s="1324" t="str">
        <f t="shared" si="100"/>
        <v/>
      </c>
      <c r="N249" s="1324" t="str">
        <f t="shared" si="101"/>
        <v/>
      </c>
      <c r="O249" s="1324" t="str">
        <f t="shared" si="102"/>
        <v/>
      </c>
      <c r="P249" s="1325" t="str">
        <f t="shared" si="103"/>
        <v/>
      </c>
      <c r="Q249" s="974">
        <f t="shared" si="105"/>
        <v>0</v>
      </c>
      <c r="S249" s="1455"/>
      <c r="T249" s="1455" t="s">
        <v>385</v>
      </c>
      <c r="U249" s="1455"/>
      <c r="V249" s="1455"/>
      <c r="W249" s="1455"/>
      <c r="X249" s="1455"/>
      <c r="Y249" s="1455"/>
      <c r="Z249" s="1455"/>
      <c r="AA249" s="1455"/>
      <c r="AB249" s="1455"/>
      <c r="AC249" s="1455"/>
      <c r="AD249" s="1455"/>
      <c r="AE249" s="1455"/>
      <c r="AF249" s="1455"/>
      <c r="AG249" s="1455"/>
      <c r="AH249" s="1638"/>
      <c r="AI249" s="1638"/>
    </row>
    <row r="250" spans="2:35" s="98" customFormat="1" ht="18" customHeight="1" x14ac:dyDescent="0.25">
      <c r="B250" s="2195">
        <f t="shared" ref="B250" si="118">+B246+1</f>
        <v>62</v>
      </c>
      <c r="C250" s="1332" t="str">
        <f t="shared" si="107"/>
        <v>Inland Energy S.A.C.</v>
      </c>
      <c r="D250" s="854" t="s">
        <v>383</v>
      </c>
      <c r="E250" s="975">
        <f t="shared" si="92"/>
        <v>63.607030000000002</v>
      </c>
      <c r="F250" s="975">
        <f t="shared" si="93"/>
        <v>59.156950000000002</v>
      </c>
      <c r="G250" s="975">
        <f t="shared" si="94"/>
        <v>51.47052</v>
      </c>
      <c r="H250" s="975">
        <f t="shared" si="95"/>
        <v>34.524070000000002</v>
      </c>
      <c r="I250" s="975">
        <f t="shared" si="96"/>
        <v>58.545340000000003</v>
      </c>
      <c r="J250" s="975">
        <f t="shared" si="97"/>
        <v>60.631299999999996</v>
      </c>
      <c r="K250" s="975">
        <f t="shared" si="98"/>
        <v>47.694670000000002</v>
      </c>
      <c r="L250" s="975">
        <f t="shared" si="99"/>
        <v>42.381529999999998</v>
      </c>
      <c r="M250" s="975">
        <f t="shared" si="100"/>
        <v>41.680619999999998</v>
      </c>
      <c r="N250" s="975">
        <f t="shared" si="101"/>
        <v>46.701660000000004</v>
      </c>
      <c r="O250" s="975">
        <f t="shared" si="102"/>
        <v>51.060329999999993</v>
      </c>
      <c r="P250" s="1322">
        <f t="shared" si="103"/>
        <v>65.552959999999999</v>
      </c>
      <c r="Q250" s="976">
        <f t="shared" si="105"/>
        <v>623.00697999999988</v>
      </c>
      <c r="S250" s="1455" t="s">
        <v>1533</v>
      </c>
      <c r="T250" s="1455" t="s">
        <v>383</v>
      </c>
      <c r="U250" s="1455">
        <v>63.607030000000002</v>
      </c>
      <c r="V250" s="1455">
        <v>59.156950000000002</v>
      </c>
      <c r="W250" s="1455">
        <v>51.47052</v>
      </c>
      <c r="X250" s="1455">
        <v>34.524070000000002</v>
      </c>
      <c r="Y250" s="1455">
        <v>58.545340000000003</v>
      </c>
      <c r="Z250" s="1455">
        <v>60.631299999999996</v>
      </c>
      <c r="AA250" s="1455">
        <v>47.694670000000002</v>
      </c>
      <c r="AB250" s="1455">
        <v>42.381529999999998</v>
      </c>
      <c r="AC250" s="1455">
        <v>41.680619999999998</v>
      </c>
      <c r="AD250" s="1455">
        <v>46.701660000000004</v>
      </c>
      <c r="AE250" s="1455">
        <v>51.060329999999993</v>
      </c>
      <c r="AF250" s="1455">
        <v>65.552959999999999</v>
      </c>
      <c r="AG250" s="1455">
        <v>623.00697999999988</v>
      </c>
      <c r="AH250" s="1638"/>
      <c r="AI250" s="1638"/>
    </row>
    <row r="251" spans="2:35" s="98" customFormat="1" ht="18" customHeight="1" x14ac:dyDescent="0.25">
      <c r="B251" s="2196"/>
      <c r="C251" s="1331"/>
      <c r="D251" s="1053" t="s">
        <v>384</v>
      </c>
      <c r="E251" s="1054" t="str">
        <f t="shared" si="92"/>
        <v/>
      </c>
      <c r="F251" s="1054" t="str">
        <f t="shared" si="93"/>
        <v/>
      </c>
      <c r="G251" s="1054" t="str">
        <f t="shared" si="94"/>
        <v/>
      </c>
      <c r="H251" s="1054" t="str">
        <f t="shared" si="95"/>
        <v/>
      </c>
      <c r="I251" s="1054" t="str">
        <f t="shared" si="96"/>
        <v/>
      </c>
      <c r="J251" s="1054" t="str">
        <f t="shared" si="97"/>
        <v/>
      </c>
      <c r="K251" s="1054" t="str">
        <f t="shared" si="98"/>
        <v/>
      </c>
      <c r="L251" s="1054" t="str">
        <f t="shared" si="99"/>
        <v/>
      </c>
      <c r="M251" s="1054" t="str">
        <f t="shared" si="100"/>
        <v/>
      </c>
      <c r="N251" s="1054" t="str">
        <f t="shared" si="101"/>
        <v/>
      </c>
      <c r="O251" s="1054" t="str">
        <f t="shared" si="102"/>
        <v/>
      </c>
      <c r="P251" s="1054" t="str">
        <f t="shared" si="103"/>
        <v/>
      </c>
      <c r="Q251" s="1055">
        <f t="shared" si="105"/>
        <v>0</v>
      </c>
      <c r="R251" s="516"/>
      <c r="S251" s="1455"/>
      <c r="T251" s="1455" t="s">
        <v>384</v>
      </c>
      <c r="U251" s="1455"/>
      <c r="V251" s="1455"/>
      <c r="W251" s="1455"/>
      <c r="X251" s="1455"/>
      <c r="Y251" s="1455"/>
      <c r="Z251" s="1455"/>
      <c r="AA251" s="1455"/>
      <c r="AB251" s="1455"/>
      <c r="AC251" s="1455"/>
      <c r="AD251" s="1455"/>
      <c r="AE251" s="1455"/>
      <c r="AF251" s="1455"/>
      <c r="AG251" s="1455"/>
      <c r="AH251" s="1638"/>
      <c r="AI251" s="1638"/>
    </row>
    <row r="252" spans="2:35" s="98" customFormat="1" ht="18" customHeight="1" x14ac:dyDescent="0.25">
      <c r="B252" s="2196"/>
      <c r="C252" s="1331"/>
      <c r="D252" s="1056" t="s">
        <v>283</v>
      </c>
      <c r="E252" s="1054" t="str">
        <f t="shared" si="92"/>
        <v/>
      </c>
      <c r="F252" s="1054" t="str">
        <f t="shared" si="93"/>
        <v/>
      </c>
      <c r="G252" s="1054" t="str">
        <f t="shared" si="94"/>
        <v/>
      </c>
      <c r="H252" s="1054" t="str">
        <f t="shared" si="95"/>
        <v/>
      </c>
      <c r="I252" s="1054" t="str">
        <f t="shared" si="96"/>
        <v/>
      </c>
      <c r="J252" s="1054" t="str">
        <f t="shared" si="97"/>
        <v/>
      </c>
      <c r="K252" s="1054" t="str">
        <f t="shared" si="98"/>
        <v/>
      </c>
      <c r="L252" s="1054" t="str">
        <f t="shared" si="99"/>
        <v/>
      </c>
      <c r="M252" s="1054" t="str">
        <f t="shared" si="100"/>
        <v/>
      </c>
      <c r="N252" s="1054" t="str">
        <f t="shared" si="101"/>
        <v/>
      </c>
      <c r="O252" s="1054" t="str">
        <f t="shared" si="102"/>
        <v/>
      </c>
      <c r="P252" s="1054" t="str">
        <f t="shared" si="103"/>
        <v/>
      </c>
      <c r="Q252" s="1057">
        <f t="shared" si="105"/>
        <v>0</v>
      </c>
      <c r="R252" s="516"/>
      <c r="S252" s="1455"/>
      <c r="T252" s="1455" t="s">
        <v>283</v>
      </c>
      <c r="U252" s="1455"/>
      <c r="V252" s="1455"/>
      <c r="W252" s="1455"/>
      <c r="X252" s="1455"/>
      <c r="Y252" s="1455"/>
      <c r="Z252" s="1455"/>
      <c r="AA252" s="1455"/>
      <c r="AB252" s="1455"/>
      <c r="AC252" s="1455"/>
      <c r="AD252" s="1455"/>
      <c r="AE252" s="1455"/>
      <c r="AF252" s="1455"/>
      <c r="AG252" s="1455"/>
      <c r="AH252" s="1638"/>
      <c r="AI252" s="1638"/>
    </row>
    <row r="253" spans="2:35" s="98" customFormat="1" ht="18" customHeight="1" x14ac:dyDescent="0.25">
      <c r="B253" s="2196"/>
      <c r="C253" s="1333"/>
      <c r="D253" s="1323" t="s">
        <v>385</v>
      </c>
      <c r="E253" s="1324" t="str">
        <f t="shared" si="92"/>
        <v/>
      </c>
      <c r="F253" s="1324" t="str">
        <f t="shared" si="93"/>
        <v/>
      </c>
      <c r="G253" s="1324" t="str">
        <f t="shared" si="94"/>
        <v/>
      </c>
      <c r="H253" s="1324" t="str">
        <f t="shared" si="95"/>
        <v/>
      </c>
      <c r="I253" s="1324" t="str">
        <f t="shared" si="96"/>
        <v/>
      </c>
      <c r="J253" s="1324" t="str">
        <f t="shared" si="97"/>
        <v/>
      </c>
      <c r="K253" s="1324" t="str">
        <f t="shared" si="98"/>
        <v/>
      </c>
      <c r="L253" s="1324" t="str">
        <f t="shared" si="99"/>
        <v/>
      </c>
      <c r="M253" s="1324" t="str">
        <f t="shared" si="100"/>
        <v/>
      </c>
      <c r="N253" s="1324" t="str">
        <f t="shared" si="101"/>
        <v/>
      </c>
      <c r="O253" s="1324" t="str">
        <f t="shared" si="102"/>
        <v/>
      </c>
      <c r="P253" s="1325" t="str">
        <f t="shared" si="103"/>
        <v/>
      </c>
      <c r="Q253" s="974">
        <f t="shared" si="105"/>
        <v>0</v>
      </c>
      <c r="S253" s="1455"/>
      <c r="T253" s="1455" t="s">
        <v>385</v>
      </c>
      <c r="U253" s="1455"/>
      <c r="V253" s="1455"/>
      <c r="W253" s="1455"/>
      <c r="X253" s="1455"/>
      <c r="Y253" s="1455"/>
      <c r="Z253" s="1455"/>
      <c r="AA253" s="1455"/>
      <c r="AB253" s="1455"/>
      <c r="AC253" s="1455"/>
      <c r="AD253" s="1455"/>
      <c r="AE253" s="1455"/>
      <c r="AF253" s="1455"/>
      <c r="AG253" s="1455"/>
      <c r="AH253" s="1638"/>
      <c r="AI253" s="1638"/>
    </row>
    <row r="254" spans="2:35" s="98" customFormat="1" ht="18" customHeight="1" x14ac:dyDescent="0.25">
      <c r="B254" s="2195">
        <f t="shared" ref="B254" si="119">+B250+1</f>
        <v>63</v>
      </c>
      <c r="C254" s="1332" t="str">
        <f t="shared" si="107"/>
        <v>Kallpa Generación S.A.</v>
      </c>
      <c r="D254" s="854" t="s">
        <v>383</v>
      </c>
      <c r="E254" s="975">
        <f t="shared" si="92"/>
        <v>390.40610699999996</v>
      </c>
      <c r="F254" s="975">
        <f t="shared" si="93"/>
        <v>371.97119399999997</v>
      </c>
      <c r="G254" s="975">
        <f t="shared" si="94"/>
        <v>347.61899299999999</v>
      </c>
      <c r="H254" s="975">
        <f t="shared" si="95"/>
        <v>301.16668599999997</v>
      </c>
      <c r="I254" s="975">
        <f t="shared" si="96"/>
        <v>309.95246699999996</v>
      </c>
      <c r="J254" s="975">
        <f t="shared" si="97"/>
        <v>210.69082799999998</v>
      </c>
      <c r="K254" s="975">
        <f t="shared" si="98"/>
        <v>209.52501000000004</v>
      </c>
      <c r="L254" s="975">
        <f t="shared" si="99"/>
        <v>183.333347</v>
      </c>
      <c r="M254" s="975">
        <f t="shared" si="100"/>
        <v>179.142076</v>
      </c>
      <c r="N254" s="975">
        <f t="shared" si="101"/>
        <v>192.93416299999998</v>
      </c>
      <c r="O254" s="975">
        <f t="shared" si="102"/>
        <v>136.73532900000001</v>
      </c>
      <c r="P254" s="1322">
        <f t="shared" si="103"/>
        <v>223.75111100000001</v>
      </c>
      <c r="Q254" s="976">
        <f t="shared" si="105"/>
        <v>3057.2273110000001</v>
      </c>
      <c r="R254" s="519"/>
      <c r="S254" s="1455" t="s">
        <v>72</v>
      </c>
      <c r="T254" s="1455" t="s">
        <v>383</v>
      </c>
      <c r="U254" s="1455">
        <v>390.40610699999996</v>
      </c>
      <c r="V254" s="1455">
        <v>371.97119399999997</v>
      </c>
      <c r="W254" s="1455">
        <v>347.61899299999999</v>
      </c>
      <c r="X254" s="1455">
        <v>301.16668599999997</v>
      </c>
      <c r="Y254" s="1455">
        <v>309.95246699999996</v>
      </c>
      <c r="Z254" s="1455">
        <v>210.69082799999998</v>
      </c>
      <c r="AA254" s="1455">
        <v>209.52501000000004</v>
      </c>
      <c r="AB254" s="1455">
        <v>183.333347</v>
      </c>
      <c r="AC254" s="1455">
        <v>179.142076</v>
      </c>
      <c r="AD254" s="1455">
        <v>192.93416299999998</v>
      </c>
      <c r="AE254" s="1455">
        <v>136.73532900000001</v>
      </c>
      <c r="AF254" s="1455">
        <v>223.75111100000001</v>
      </c>
      <c r="AG254" s="1455">
        <v>3057.2273110000001</v>
      </c>
      <c r="AH254" s="1638"/>
      <c r="AI254" s="1638"/>
    </row>
    <row r="255" spans="2:35" s="98" customFormat="1" ht="18" customHeight="1" x14ac:dyDescent="0.25">
      <c r="B255" s="2196"/>
      <c r="C255" s="1331"/>
      <c r="D255" s="1053" t="s">
        <v>384</v>
      </c>
      <c r="E255" s="1054">
        <f t="shared" si="92"/>
        <v>272.97085699999997</v>
      </c>
      <c r="F255" s="1054">
        <f t="shared" si="93"/>
        <v>199.75030900000002</v>
      </c>
      <c r="G255" s="1054">
        <f t="shared" si="94"/>
        <v>58.140036999999992</v>
      </c>
      <c r="H255" s="1054">
        <f t="shared" si="95"/>
        <v>15.729566999999999</v>
      </c>
      <c r="I255" s="1054">
        <f t="shared" si="96"/>
        <v>23.431356999999998</v>
      </c>
      <c r="J255" s="1054">
        <f t="shared" si="97"/>
        <v>155.343087</v>
      </c>
      <c r="K255" s="1054">
        <f t="shared" si="98"/>
        <v>556.55315499999995</v>
      </c>
      <c r="L255" s="1054">
        <f t="shared" si="99"/>
        <v>702.50690099999997</v>
      </c>
      <c r="M255" s="1054">
        <f t="shared" si="100"/>
        <v>589.08365800000001</v>
      </c>
      <c r="N255" s="1054">
        <f t="shared" si="101"/>
        <v>642.43591299999991</v>
      </c>
      <c r="O255" s="1054">
        <f t="shared" si="102"/>
        <v>682.66280600000005</v>
      </c>
      <c r="P255" s="1054">
        <f t="shared" si="103"/>
        <v>412.437997</v>
      </c>
      <c r="Q255" s="1055">
        <f t="shared" si="105"/>
        <v>4311.0456439999998</v>
      </c>
      <c r="R255" s="516"/>
      <c r="S255" s="1455"/>
      <c r="T255" s="1455" t="s">
        <v>384</v>
      </c>
      <c r="U255" s="1455">
        <v>272.97085699999997</v>
      </c>
      <c r="V255" s="1455">
        <v>199.75030900000002</v>
      </c>
      <c r="W255" s="1455">
        <v>58.140036999999992</v>
      </c>
      <c r="X255" s="1455">
        <v>15.729566999999999</v>
      </c>
      <c r="Y255" s="1455">
        <v>23.431356999999998</v>
      </c>
      <c r="Z255" s="1455">
        <v>155.343087</v>
      </c>
      <c r="AA255" s="1455">
        <v>556.55315499999995</v>
      </c>
      <c r="AB255" s="1455">
        <v>702.50690099999997</v>
      </c>
      <c r="AC255" s="1455">
        <v>589.08365800000001</v>
      </c>
      <c r="AD255" s="1455">
        <v>642.43591299999991</v>
      </c>
      <c r="AE255" s="1455">
        <v>682.66280600000005</v>
      </c>
      <c r="AF255" s="1455">
        <v>412.437997</v>
      </c>
      <c r="AG255" s="1455">
        <v>4311.0456439999998</v>
      </c>
      <c r="AH255" s="1638"/>
      <c r="AI255" s="1638"/>
    </row>
    <row r="256" spans="2:35" s="98" customFormat="1" ht="18" customHeight="1" x14ac:dyDescent="0.25">
      <c r="B256" s="2196"/>
      <c r="C256" s="1331"/>
      <c r="D256" s="1056" t="s">
        <v>283</v>
      </c>
      <c r="E256" s="1054" t="str">
        <f t="shared" si="92"/>
        <v/>
      </c>
      <c r="F256" s="1054" t="str">
        <f t="shared" si="93"/>
        <v/>
      </c>
      <c r="G256" s="1054" t="str">
        <f t="shared" si="94"/>
        <v/>
      </c>
      <c r="H256" s="1054" t="str">
        <f t="shared" si="95"/>
        <v/>
      </c>
      <c r="I256" s="1054" t="str">
        <f t="shared" si="96"/>
        <v/>
      </c>
      <c r="J256" s="1054" t="str">
        <f t="shared" si="97"/>
        <v/>
      </c>
      <c r="K256" s="1054" t="str">
        <f t="shared" si="98"/>
        <v/>
      </c>
      <c r="L256" s="1054" t="str">
        <f t="shared" si="99"/>
        <v/>
      </c>
      <c r="M256" s="1054" t="str">
        <f t="shared" si="100"/>
        <v/>
      </c>
      <c r="N256" s="1054" t="str">
        <f t="shared" si="101"/>
        <v/>
      </c>
      <c r="O256" s="1054" t="str">
        <f t="shared" si="102"/>
        <v/>
      </c>
      <c r="P256" s="1054" t="str">
        <f t="shared" si="103"/>
        <v/>
      </c>
      <c r="Q256" s="1057">
        <f t="shared" si="105"/>
        <v>0</v>
      </c>
      <c r="R256" s="516"/>
      <c r="S256" s="1455"/>
      <c r="T256" s="1455" t="s">
        <v>283</v>
      </c>
      <c r="U256" s="1455"/>
      <c r="V256" s="1455"/>
      <c r="W256" s="1455"/>
      <c r="X256" s="1455"/>
      <c r="Y256" s="1455"/>
      <c r="Z256" s="1455"/>
      <c r="AA256" s="1455"/>
      <c r="AB256" s="1455"/>
      <c r="AC256" s="1455"/>
      <c r="AD256" s="1455"/>
      <c r="AE256" s="1455"/>
      <c r="AF256" s="1455"/>
      <c r="AG256" s="1455"/>
      <c r="AH256" s="1638"/>
      <c r="AI256" s="1638"/>
    </row>
    <row r="257" spans="2:35" s="98" customFormat="1" ht="18" customHeight="1" x14ac:dyDescent="0.25">
      <c r="B257" s="2196"/>
      <c r="C257" s="1333"/>
      <c r="D257" s="1323" t="s">
        <v>385</v>
      </c>
      <c r="E257" s="1324" t="str">
        <f t="shared" si="92"/>
        <v/>
      </c>
      <c r="F257" s="1324" t="str">
        <f t="shared" si="93"/>
        <v/>
      </c>
      <c r="G257" s="1324" t="str">
        <f t="shared" si="94"/>
        <v/>
      </c>
      <c r="H257" s="1324" t="str">
        <f t="shared" si="95"/>
        <v/>
      </c>
      <c r="I257" s="1324" t="str">
        <f t="shared" si="96"/>
        <v/>
      </c>
      <c r="J257" s="1324" t="str">
        <f t="shared" si="97"/>
        <v/>
      </c>
      <c r="K257" s="1324" t="str">
        <f t="shared" si="98"/>
        <v/>
      </c>
      <c r="L257" s="1324" t="str">
        <f t="shared" si="99"/>
        <v/>
      </c>
      <c r="M257" s="1324" t="str">
        <f t="shared" si="100"/>
        <v/>
      </c>
      <c r="N257" s="1324" t="str">
        <f t="shared" si="101"/>
        <v/>
      </c>
      <c r="O257" s="1324" t="str">
        <f t="shared" si="102"/>
        <v/>
      </c>
      <c r="P257" s="1325" t="str">
        <f t="shared" si="103"/>
        <v/>
      </c>
      <c r="Q257" s="974">
        <f t="shared" si="105"/>
        <v>0</v>
      </c>
      <c r="R257" s="519"/>
      <c r="S257" s="1455"/>
      <c r="T257" s="1455" t="s">
        <v>385</v>
      </c>
      <c r="U257" s="1455"/>
      <c r="V257" s="1455"/>
      <c r="W257" s="1455"/>
      <c r="X257" s="1455"/>
      <c r="Y257" s="1455"/>
      <c r="Z257" s="1455"/>
      <c r="AA257" s="1455"/>
      <c r="AB257" s="1455"/>
      <c r="AC257" s="1455"/>
      <c r="AD257" s="1455"/>
      <c r="AE257" s="1455"/>
      <c r="AF257" s="1455"/>
      <c r="AG257" s="1455"/>
      <c r="AH257" s="1638"/>
      <c r="AI257" s="1638"/>
    </row>
    <row r="258" spans="2:35" s="98" customFormat="1" ht="18" customHeight="1" x14ac:dyDescent="0.25">
      <c r="B258" s="2195">
        <f t="shared" ref="B258" si="120">+B254+1</f>
        <v>64</v>
      </c>
      <c r="C258" s="1332" t="str">
        <f t="shared" si="107"/>
        <v>Maja Energía S.A.C.</v>
      </c>
      <c r="D258" s="854" t="s">
        <v>383</v>
      </c>
      <c r="E258" s="975">
        <f t="shared" si="92"/>
        <v>1.9829979999999998</v>
      </c>
      <c r="F258" s="975">
        <f t="shared" si="93"/>
        <v>1.988831</v>
      </c>
      <c r="G258" s="975">
        <f t="shared" si="94"/>
        <v>1.929376</v>
      </c>
      <c r="H258" s="975">
        <f t="shared" si="95"/>
        <v>1.717543</v>
      </c>
      <c r="I258" s="975">
        <f t="shared" si="96"/>
        <v>1.6596320000000002</v>
      </c>
      <c r="J258" s="975">
        <f t="shared" si="97"/>
        <v>1.121802</v>
      </c>
      <c r="K258" s="975">
        <f t="shared" si="98"/>
        <v>0.73321599999999998</v>
      </c>
      <c r="L258" s="975">
        <f t="shared" si="99"/>
        <v>0.45887800000000001</v>
      </c>
      <c r="M258" s="975">
        <f t="shared" si="100"/>
        <v>0.64954800000000001</v>
      </c>
      <c r="N258" s="975">
        <f t="shared" si="101"/>
        <v>0.88774699999999995</v>
      </c>
      <c r="O258" s="975">
        <f t="shared" si="102"/>
        <v>0.78010099999999993</v>
      </c>
      <c r="P258" s="1322">
        <f t="shared" si="103"/>
        <v>2.1207589999999996</v>
      </c>
      <c r="Q258" s="976">
        <f t="shared" si="105"/>
        <v>16.030431</v>
      </c>
      <c r="S258" s="1455" t="s">
        <v>75</v>
      </c>
      <c r="T258" s="1455" t="s">
        <v>383</v>
      </c>
      <c r="U258" s="1455">
        <v>1.9829979999999998</v>
      </c>
      <c r="V258" s="1455">
        <v>1.988831</v>
      </c>
      <c r="W258" s="1455">
        <v>1.929376</v>
      </c>
      <c r="X258" s="1455">
        <v>1.717543</v>
      </c>
      <c r="Y258" s="1455">
        <v>1.6596320000000002</v>
      </c>
      <c r="Z258" s="1455">
        <v>1.121802</v>
      </c>
      <c r="AA258" s="1455">
        <v>0.73321599999999998</v>
      </c>
      <c r="AB258" s="1455">
        <v>0.45887800000000001</v>
      </c>
      <c r="AC258" s="1455">
        <v>0.64954800000000001</v>
      </c>
      <c r="AD258" s="1455">
        <v>0.88774699999999995</v>
      </c>
      <c r="AE258" s="1455">
        <v>0.78010099999999993</v>
      </c>
      <c r="AF258" s="1455">
        <v>2.1207589999999996</v>
      </c>
      <c r="AG258" s="1455">
        <v>16.030431</v>
      </c>
      <c r="AH258" s="1638"/>
      <c r="AI258" s="1638"/>
    </row>
    <row r="259" spans="2:35" s="98" customFormat="1" ht="18" customHeight="1" x14ac:dyDescent="0.25">
      <c r="B259" s="2196"/>
      <c r="C259" s="1331"/>
      <c r="D259" s="1053" t="s">
        <v>384</v>
      </c>
      <c r="E259" s="1054" t="str">
        <f t="shared" si="92"/>
        <v/>
      </c>
      <c r="F259" s="1054" t="str">
        <f t="shared" si="93"/>
        <v/>
      </c>
      <c r="G259" s="1054" t="str">
        <f t="shared" si="94"/>
        <v/>
      </c>
      <c r="H259" s="1054" t="str">
        <f t="shared" si="95"/>
        <v/>
      </c>
      <c r="I259" s="1054" t="str">
        <f t="shared" si="96"/>
        <v/>
      </c>
      <c r="J259" s="1054" t="str">
        <f t="shared" si="97"/>
        <v/>
      </c>
      <c r="K259" s="1054" t="str">
        <f t="shared" si="98"/>
        <v/>
      </c>
      <c r="L259" s="1054" t="str">
        <f t="shared" si="99"/>
        <v/>
      </c>
      <c r="M259" s="1054" t="str">
        <f t="shared" si="100"/>
        <v/>
      </c>
      <c r="N259" s="1054" t="str">
        <f t="shared" si="101"/>
        <v/>
      </c>
      <c r="O259" s="1054" t="str">
        <f t="shared" si="102"/>
        <v/>
      </c>
      <c r="P259" s="1054" t="str">
        <f t="shared" si="103"/>
        <v/>
      </c>
      <c r="Q259" s="1055">
        <f t="shared" si="105"/>
        <v>0</v>
      </c>
      <c r="R259" s="516"/>
      <c r="S259" s="1455"/>
      <c r="T259" s="1455" t="s">
        <v>384</v>
      </c>
      <c r="U259" s="1455"/>
      <c r="V259" s="1455"/>
      <c r="W259" s="1455"/>
      <c r="X259" s="1455"/>
      <c r="Y259" s="1455"/>
      <c r="Z259" s="1455"/>
      <c r="AA259" s="1455"/>
      <c r="AB259" s="1455"/>
      <c r="AC259" s="1455"/>
      <c r="AD259" s="1455"/>
      <c r="AE259" s="1455"/>
      <c r="AF259" s="1455"/>
      <c r="AG259" s="1455"/>
      <c r="AH259" s="1638"/>
      <c r="AI259" s="1638"/>
    </row>
    <row r="260" spans="2:35" s="98" customFormat="1" ht="18" customHeight="1" x14ac:dyDescent="0.25">
      <c r="B260" s="2196"/>
      <c r="C260" s="1331"/>
      <c r="D260" s="1056" t="s">
        <v>283</v>
      </c>
      <c r="E260" s="1054" t="str">
        <f t="shared" si="92"/>
        <v/>
      </c>
      <c r="F260" s="1054" t="str">
        <f t="shared" si="93"/>
        <v/>
      </c>
      <c r="G260" s="1054" t="str">
        <f t="shared" si="94"/>
        <v/>
      </c>
      <c r="H260" s="1054" t="str">
        <f t="shared" si="95"/>
        <v/>
      </c>
      <c r="I260" s="1054" t="str">
        <f t="shared" si="96"/>
        <v/>
      </c>
      <c r="J260" s="1054" t="str">
        <f t="shared" si="97"/>
        <v/>
      </c>
      <c r="K260" s="1054" t="str">
        <f t="shared" si="98"/>
        <v/>
      </c>
      <c r="L260" s="1054" t="str">
        <f t="shared" si="99"/>
        <v/>
      </c>
      <c r="M260" s="1054" t="str">
        <f t="shared" si="100"/>
        <v/>
      </c>
      <c r="N260" s="1054" t="str">
        <f t="shared" si="101"/>
        <v/>
      </c>
      <c r="O260" s="1054" t="str">
        <f t="shared" si="102"/>
        <v/>
      </c>
      <c r="P260" s="1054" t="str">
        <f t="shared" si="103"/>
        <v/>
      </c>
      <c r="Q260" s="1057">
        <f t="shared" si="105"/>
        <v>0</v>
      </c>
      <c r="R260" s="516"/>
      <c r="S260" s="1455"/>
      <c r="T260" s="1455" t="s">
        <v>283</v>
      </c>
      <c r="U260" s="1455"/>
      <c r="V260" s="1455"/>
      <c r="W260" s="1455"/>
      <c r="X260" s="1455"/>
      <c r="Y260" s="1455"/>
      <c r="Z260" s="1455"/>
      <c r="AA260" s="1455"/>
      <c r="AB260" s="1455"/>
      <c r="AC260" s="1455"/>
      <c r="AD260" s="1455"/>
      <c r="AE260" s="1455"/>
      <c r="AF260" s="1455"/>
      <c r="AG260" s="1455"/>
      <c r="AH260" s="1638"/>
      <c r="AI260" s="1638"/>
    </row>
    <row r="261" spans="2:35" s="98" customFormat="1" ht="18" customHeight="1" x14ac:dyDescent="0.25">
      <c r="B261" s="2196"/>
      <c r="C261" s="1333"/>
      <c r="D261" s="1323" t="s">
        <v>385</v>
      </c>
      <c r="E261" s="1324" t="str">
        <f t="shared" si="92"/>
        <v/>
      </c>
      <c r="F261" s="1324" t="str">
        <f t="shared" si="93"/>
        <v/>
      </c>
      <c r="G261" s="1324" t="str">
        <f t="shared" si="94"/>
        <v/>
      </c>
      <c r="H261" s="1324" t="str">
        <f t="shared" si="95"/>
        <v/>
      </c>
      <c r="I261" s="1324" t="str">
        <f t="shared" si="96"/>
        <v/>
      </c>
      <c r="J261" s="1324" t="str">
        <f t="shared" si="97"/>
        <v/>
      </c>
      <c r="K261" s="1324" t="str">
        <f t="shared" si="98"/>
        <v/>
      </c>
      <c r="L261" s="1324" t="str">
        <f t="shared" si="99"/>
        <v/>
      </c>
      <c r="M261" s="1324" t="str">
        <f t="shared" si="100"/>
        <v/>
      </c>
      <c r="N261" s="1324" t="str">
        <f t="shared" si="101"/>
        <v/>
      </c>
      <c r="O261" s="1324" t="str">
        <f t="shared" si="102"/>
        <v/>
      </c>
      <c r="P261" s="1325" t="str">
        <f t="shared" si="103"/>
        <v/>
      </c>
      <c r="Q261" s="974">
        <f t="shared" si="105"/>
        <v>0</v>
      </c>
      <c r="S261" s="1455"/>
      <c r="T261" s="1455" t="s">
        <v>385</v>
      </c>
      <c r="U261" s="1455"/>
      <c r="V261" s="1455"/>
      <c r="W261" s="1455"/>
      <c r="X261" s="1455"/>
      <c r="Y261" s="1455"/>
      <c r="Z261" s="1455"/>
      <c r="AA261" s="1455"/>
      <c r="AB261" s="1455"/>
      <c r="AC261" s="1455"/>
      <c r="AD261" s="1455"/>
      <c r="AE261" s="1455"/>
      <c r="AF261" s="1455"/>
      <c r="AG261" s="1455"/>
      <c r="AH261" s="1638"/>
      <c r="AI261" s="1638"/>
    </row>
    <row r="262" spans="2:35" s="98" customFormat="1" ht="18" customHeight="1" x14ac:dyDescent="0.25">
      <c r="B262" s="2195">
        <f t="shared" ref="B262" si="121">+B258+1</f>
        <v>65</v>
      </c>
      <c r="C262" s="1332" t="str">
        <f t="shared" si="107"/>
        <v>Moquegua FV S.A.C.</v>
      </c>
      <c r="D262" s="854" t="s">
        <v>383</v>
      </c>
      <c r="E262" s="975" t="str">
        <f t="shared" si="92"/>
        <v/>
      </c>
      <c r="F262" s="975" t="str">
        <f t="shared" si="93"/>
        <v/>
      </c>
      <c r="G262" s="975" t="str">
        <f t="shared" si="94"/>
        <v/>
      </c>
      <c r="H262" s="975" t="str">
        <f t="shared" si="95"/>
        <v/>
      </c>
      <c r="I262" s="975" t="str">
        <f t="shared" si="96"/>
        <v/>
      </c>
      <c r="J262" s="975" t="str">
        <f t="shared" si="97"/>
        <v/>
      </c>
      <c r="K262" s="975" t="str">
        <f t="shared" si="98"/>
        <v/>
      </c>
      <c r="L262" s="975" t="str">
        <f t="shared" si="99"/>
        <v/>
      </c>
      <c r="M262" s="975" t="str">
        <f t="shared" si="100"/>
        <v/>
      </c>
      <c r="N262" s="975" t="str">
        <f t="shared" si="101"/>
        <v/>
      </c>
      <c r="O262" s="975" t="str">
        <f t="shared" si="102"/>
        <v/>
      </c>
      <c r="P262" s="1322" t="str">
        <f t="shared" si="103"/>
        <v/>
      </c>
      <c r="Q262" s="976">
        <f t="shared" si="105"/>
        <v>0</v>
      </c>
      <c r="S262" s="1455" t="s">
        <v>77</v>
      </c>
      <c r="T262" s="1455" t="s">
        <v>383</v>
      </c>
      <c r="U262" s="1455"/>
      <c r="V262" s="1455"/>
      <c r="W262" s="1455"/>
      <c r="X262" s="1455"/>
      <c r="Y262" s="1455"/>
      <c r="Z262" s="1455"/>
      <c r="AA262" s="1455"/>
      <c r="AB262" s="1455"/>
      <c r="AC262" s="1455"/>
      <c r="AD262" s="1455"/>
      <c r="AE262" s="1455"/>
      <c r="AF262" s="1455"/>
      <c r="AG262" s="1455"/>
      <c r="AH262" s="1638"/>
      <c r="AI262" s="1638"/>
    </row>
    <row r="263" spans="2:35" s="98" customFormat="1" ht="18" customHeight="1" x14ac:dyDescent="0.25">
      <c r="B263" s="2196"/>
      <c r="C263" s="1331"/>
      <c r="D263" s="1053" t="s">
        <v>384</v>
      </c>
      <c r="E263" s="1054" t="str">
        <f t="shared" si="92"/>
        <v/>
      </c>
      <c r="F263" s="1054" t="str">
        <f t="shared" si="93"/>
        <v/>
      </c>
      <c r="G263" s="1054" t="str">
        <f t="shared" si="94"/>
        <v/>
      </c>
      <c r="H263" s="1054" t="str">
        <f t="shared" si="95"/>
        <v/>
      </c>
      <c r="I263" s="1054" t="str">
        <f t="shared" si="96"/>
        <v/>
      </c>
      <c r="J263" s="1054" t="str">
        <f t="shared" si="97"/>
        <v/>
      </c>
      <c r="K263" s="1054" t="str">
        <f t="shared" si="98"/>
        <v/>
      </c>
      <c r="L263" s="1054" t="str">
        <f t="shared" si="99"/>
        <v/>
      </c>
      <c r="M263" s="1054" t="str">
        <f t="shared" si="100"/>
        <v/>
      </c>
      <c r="N263" s="1054" t="str">
        <f t="shared" si="101"/>
        <v/>
      </c>
      <c r="O263" s="1054" t="str">
        <f t="shared" si="102"/>
        <v/>
      </c>
      <c r="P263" s="1054" t="str">
        <f t="shared" si="103"/>
        <v/>
      </c>
      <c r="Q263" s="1055">
        <f t="shared" si="105"/>
        <v>0</v>
      </c>
      <c r="R263" s="516"/>
      <c r="S263" s="1455"/>
      <c r="T263" s="1455" t="s">
        <v>384</v>
      </c>
      <c r="U263" s="1455"/>
      <c r="V263" s="1455"/>
      <c r="W263" s="1455"/>
      <c r="X263" s="1455"/>
      <c r="Y263" s="1455"/>
      <c r="Z263" s="1455"/>
      <c r="AA263" s="1455"/>
      <c r="AB263" s="1455"/>
      <c r="AC263" s="1455"/>
      <c r="AD263" s="1455"/>
      <c r="AE263" s="1455"/>
      <c r="AF263" s="1455"/>
      <c r="AG263" s="1455"/>
      <c r="AH263" s="1638"/>
      <c r="AI263" s="1638"/>
    </row>
    <row r="264" spans="2:35" s="98" customFormat="1" ht="18" customHeight="1" x14ac:dyDescent="0.25">
      <c r="B264" s="2196"/>
      <c r="C264" s="1331"/>
      <c r="D264" s="1056" t="s">
        <v>283</v>
      </c>
      <c r="E264" s="1054">
        <f t="shared" ref="E264:E327" si="122">IF(U264="","",U264)</f>
        <v>3.709822</v>
      </c>
      <c r="F264" s="1054">
        <f t="shared" ref="F264:F327" si="123">IF(V264="","",V264)</f>
        <v>3.4969409999999996</v>
      </c>
      <c r="G264" s="1054">
        <f t="shared" ref="G264:G327" si="124">IF(W264="","",W264)</f>
        <v>3.6114229999999998</v>
      </c>
      <c r="H264" s="1054">
        <f t="shared" ref="H264:H327" si="125">IF(X264="","",X264)</f>
        <v>3.7669099999999998</v>
      </c>
      <c r="I264" s="1054">
        <f t="shared" ref="I264:I327" si="126">IF(Y264="","",Y264)</f>
        <v>3.6316840000000004</v>
      </c>
      <c r="J264" s="1054">
        <f t="shared" ref="J264:J327" si="127">IF(Z264="","",Z264)</f>
        <v>3.1984059999999999</v>
      </c>
      <c r="K264" s="1054">
        <f t="shared" ref="K264:K327" si="128">IF(AA264="","",AA264)</f>
        <v>3.7362640000000003</v>
      </c>
      <c r="L264" s="1054">
        <f t="shared" ref="L264:L327" si="129">IF(AB264="","",AB264)</f>
        <v>4.0068960000000002</v>
      </c>
      <c r="M264" s="1054">
        <f t="shared" ref="M264:M327" si="130">IF(AC264="","",AC264)</f>
        <v>4.2860299999999993</v>
      </c>
      <c r="N264" s="1054">
        <f t="shared" ref="N264:N327" si="131">IF(AD264="","",AD264)</f>
        <v>4.787852</v>
      </c>
      <c r="O264" s="1054">
        <f t="shared" ref="O264:O327" si="132">IF(AE264="","",AE264)</f>
        <v>4.9044290000000004</v>
      </c>
      <c r="P264" s="1054">
        <f t="shared" ref="P264:P327" si="133">IF(AF264="","",AF264)</f>
        <v>4.5451699999999997</v>
      </c>
      <c r="Q264" s="1057">
        <f t="shared" si="105"/>
        <v>47.681826999999998</v>
      </c>
      <c r="R264" s="516"/>
      <c r="S264" s="1455"/>
      <c r="T264" s="1455" t="s">
        <v>283</v>
      </c>
      <c r="U264" s="1455">
        <v>3.709822</v>
      </c>
      <c r="V264" s="1455">
        <v>3.4969409999999996</v>
      </c>
      <c r="W264" s="1455">
        <v>3.6114229999999998</v>
      </c>
      <c r="X264" s="1455">
        <v>3.7669099999999998</v>
      </c>
      <c r="Y264" s="1455">
        <v>3.6316840000000004</v>
      </c>
      <c r="Z264" s="1455">
        <v>3.1984059999999999</v>
      </c>
      <c r="AA264" s="1455">
        <v>3.7362640000000003</v>
      </c>
      <c r="AB264" s="1455">
        <v>4.0068960000000002</v>
      </c>
      <c r="AC264" s="1455">
        <v>4.2860299999999993</v>
      </c>
      <c r="AD264" s="1455">
        <v>4.787852</v>
      </c>
      <c r="AE264" s="1455">
        <v>4.9044290000000004</v>
      </c>
      <c r="AF264" s="1455">
        <v>4.5451699999999997</v>
      </c>
      <c r="AG264" s="1455">
        <v>47.681826999999998</v>
      </c>
      <c r="AH264" s="1638"/>
      <c r="AI264" s="1638"/>
    </row>
    <row r="265" spans="2:35" s="98" customFormat="1" ht="18" customHeight="1" x14ac:dyDescent="0.25">
      <c r="B265" s="2196"/>
      <c r="C265" s="1333"/>
      <c r="D265" s="1323" t="s">
        <v>385</v>
      </c>
      <c r="E265" s="1324" t="str">
        <f t="shared" si="122"/>
        <v/>
      </c>
      <c r="F265" s="1324" t="str">
        <f t="shared" si="123"/>
        <v/>
      </c>
      <c r="G265" s="1324" t="str">
        <f t="shared" si="124"/>
        <v/>
      </c>
      <c r="H265" s="1324" t="str">
        <f t="shared" si="125"/>
        <v/>
      </c>
      <c r="I265" s="1324" t="str">
        <f t="shared" si="126"/>
        <v/>
      </c>
      <c r="J265" s="1324" t="str">
        <f t="shared" si="127"/>
        <v/>
      </c>
      <c r="K265" s="1324" t="str">
        <f t="shared" si="128"/>
        <v/>
      </c>
      <c r="L265" s="1324" t="str">
        <f t="shared" si="129"/>
        <v/>
      </c>
      <c r="M265" s="1324" t="str">
        <f t="shared" si="130"/>
        <v/>
      </c>
      <c r="N265" s="1324" t="str">
        <f t="shared" si="131"/>
        <v/>
      </c>
      <c r="O265" s="1324" t="str">
        <f t="shared" si="132"/>
        <v/>
      </c>
      <c r="P265" s="1325" t="str">
        <f t="shared" si="133"/>
        <v/>
      </c>
      <c r="Q265" s="974">
        <f t="shared" si="105"/>
        <v>0</v>
      </c>
      <c r="S265" s="1455"/>
      <c r="T265" s="1455" t="s">
        <v>385</v>
      </c>
      <c r="U265" s="1455"/>
      <c r="V265" s="1455"/>
      <c r="W265" s="1455"/>
      <c r="X265" s="1455"/>
      <c r="Y265" s="1455"/>
      <c r="Z265" s="1455"/>
      <c r="AA265" s="1455"/>
      <c r="AB265" s="1455"/>
      <c r="AC265" s="1455"/>
      <c r="AD265" s="1455"/>
      <c r="AE265" s="1455"/>
      <c r="AF265" s="1455"/>
      <c r="AG265" s="1455"/>
      <c r="AH265" s="1638"/>
      <c r="AI265" s="1638"/>
    </row>
    <row r="266" spans="2:35" s="98" customFormat="1" ht="18" customHeight="1" x14ac:dyDescent="0.25">
      <c r="B266" s="2195">
        <f t="shared" ref="B266" si="134">+B262+1</f>
        <v>66</v>
      </c>
      <c r="C266" s="1332" t="str">
        <f t="shared" si="107"/>
        <v>Orazul Energy Perú S.A.</v>
      </c>
      <c r="D266" s="854" t="s">
        <v>383</v>
      </c>
      <c r="E266" s="975">
        <f t="shared" si="122"/>
        <v>239.27405100000001</v>
      </c>
      <c r="F266" s="975">
        <f t="shared" si="123"/>
        <v>223.73137399999999</v>
      </c>
      <c r="G266" s="975">
        <f t="shared" si="124"/>
        <v>257.81253299999997</v>
      </c>
      <c r="H266" s="975">
        <f t="shared" si="125"/>
        <v>219.41690900000003</v>
      </c>
      <c r="I266" s="975">
        <f t="shared" si="126"/>
        <v>212.660492</v>
      </c>
      <c r="J266" s="975">
        <f t="shared" si="127"/>
        <v>127.09308099999998</v>
      </c>
      <c r="K266" s="975">
        <f t="shared" si="128"/>
        <v>114.47967500000001</v>
      </c>
      <c r="L266" s="975">
        <f t="shared" si="129"/>
        <v>93.302086999999986</v>
      </c>
      <c r="M266" s="975">
        <f t="shared" si="130"/>
        <v>78.147090999999989</v>
      </c>
      <c r="N266" s="975">
        <f t="shared" si="131"/>
        <v>95.214130999999995</v>
      </c>
      <c r="O266" s="975">
        <f t="shared" si="132"/>
        <v>112.82288800000001</v>
      </c>
      <c r="P266" s="1322">
        <f t="shared" si="133"/>
        <v>253.331222</v>
      </c>
      <c r="Q266" s="976">
        <f t="shared" ref="Q266:Q330" si="135">+SUM(E266:P266)</f>
        <v>2027.2855340000001</v>
      </c>
      <c r="S266" s="1455" t="s">
        <v>1325</v>
      </c>
      <c r="T266" s="1455" t="s">
        <v>383</v>
      </c>
      <c r="U266" s="1455">
        <v>239.27405100000001</v>
      </c>
      <c r="V266" s="1455">
        <v>223.73137399999999</v>
      </c>
      <c r="W266" s="1455">
        <v>257.81253299999997</v>
      </c>
      <c r="X266" s="1455">
        <v>219.41690900000003</v>
      </c>
      <c r="Y266" s="1455">
        <v>212.660492</v>
      </c>
      <c r="Z266" s="1455">
        <v>127.09308099999998</v>
      </c>
      <c r="AA266" s="1455">
        <v>114.47967500000001</v>
      </c>
      <c r="AB266" s="1455">
        <v>93.302086999999986</v>
      </c>
      <c r="AC266" s="1455">
        <v>78.147090999999989</v>
      </c>
      <c r="AD266" s="1455">
        <v>95.214130999999995</v>
      </c>
      <c r="AE266" s="1455">
        <v>112.82288800000001</v>
      </c>
      <c r="AF266" s="1455">
        <v>253.331222</v>
      </c>
      <c r="AG266" s="1455">
        <v>2027.2855340000001</v>
      </c>
      <c r="AH266" s="1638"/>
      <c r="AI266" s="1638"/>
    </row>
    <row r="267" spans="2:35" s="98" customFormat="1" ht="18" customHeight="1" x14ac:dyDescent="0.25">
      <c r="B267" s="2196"/>
      <c r="C267" s="1331"/>
      <c r="D267" s="1053" t="s">
        <v>384</v>
      </c>
      <c r="E267" s="1054" t="str">
        <f t="shared" si="122"/>
        <v/>
      </c>
      <c r="F267" s="1054" t="str">
        <f t="shared" si="123"/>
        <v/>
      </c>
      <c r="G267" s="1054" t="str">
        <f t="shared" si="124"/>
        <v/>
      </c>
      <c r="H267" s="1054" t="str">
        <f t="shared" si="125"/>
        <v/>
      </c>
      <c r="I267" s="1054" t="str">
        <f t="shared" si="126"/>
        <v/>
      </c>
      <c r="J267" s="1054" t="str">
        <f t="shared" si="127"/>
        <v/>
      </c>
      <c r="K267" s="1054" t="str">
        <f t="shared" si="128"/>
        <v/>
      </c>
      <c r="L267" s="1054" t="str">
        <f t="shared" si="129"/>
        <v/>
      </c>
      <c r="M267" s="1054" t="str">
        <f t="shared" si="130"/>
        <v/>
      </c>
      <c r="N267" s="1054" t="str">
        <f t="shared" si="131"/>
        <v/>
      </c>
      <c r="O267" s="1054" t="str">
        <f t="shared" si="132"/>
        <v/>
      </c>
      <c r="P267" s="1054" t="str">
        <f t="shared" si="133"/>
        <v/>
      </c>
      <c r="Q267" s="1055">
        <f t="shared" si="135"/>
        <v>0</v>
      </c>
      <c r="R267" s="516"/>
      <c r="S267" s="1455"/>
      <c r="T267" s="1455" t="s">
        <v>384</v>
      </c>
      <c r="U267" s="1455"/>
      <c r="V267" s="1455"/>
      <c r="W267" s="1455"/>
      <c r="X267" s="1455"/>
      <c r="Y267" s="1455"/>
      <c r="Z267" s="1455"/>
      <c r="AA267" s="1455"/>
      <c r="AB267" s="1455"/>
      <c r="AC267" s="1455"/>
      <c r="AD267" s="1455"/>
      <c r="AE267" s="1455"/>
      <c r="AF267" s="1455"/>
      <c r="AG267" s="1455"/>
      <c r="AH267" s="1638"/>
      <c r="AI267" s="1638"/>
    </row>
    <row r="268" spans="2:35" s="98" customFormat="1" ht="18" customHeight="1" x14ac:dyDescent="0.25">
      <c r="B268" s="2196"/>
      <c r="C268" s="1331"/>
      <c r="D268" s="1056" t="s">
        <v>283</v>
      </c>
      <c r="E268" s="1054" t="str">
        <f t="shared" si="122"/>
        <v/>
      </c>
      <c r="F268" s="1054" t="str">
        <f t="shared" si="123"/>
        <v/>
      </c>
      <c r="G268" s="1054" t="str">
        <f t="shared" si="124"/>
        <v/>
      </c>
      <c r="H268" s="1054" t="str">
        <f t="shared" si="125"/>
        <v/>
      </c>
      <c r="I268" s="1054" t="str">
        <f t="shared" si="126"/>
        <v/>
      </c>
      <c r="J268" s="1054" t="str">
        <f t="shared" si="127"/>
        <v/>
      </c>
      <c r="K268" s="1054" t="str">
        <f t="shared" si="128"/>
        <v/>
      </c>
      <c r="L268" s="1054" t="str">
        <f t="shared" si="129"/>
        <v/>
      </c>
      <c r="M268" s="1054" t="str">
        <f t="shared" si="130"/>
        <v/>
      </c>
      <c r="N268" s="1054" t="str">
        <f t="shared" si="131"/>
        <v/>
      </c>
      <c r="O268" s="1054" t="str">
        <f t="shared" si="132"/>
        <v/>
      </c>
      <c r="P268" s="1054" t="str">
        <f t="shared" si="133"/>
        <v/>
      </c>
      <c r="Q268" s="1057">
        <f t="shared" si="135"/>
        <v>0</v>
      </c>
      <c r="R268" s="516"/>
      <c r="S268" s="1455"/>
      <c r="T268" s="1455" t="s">
        <v>283</v>
      </c>
      <c r="U268" s="1455"/>
      <c r="V268" s="1455"/>
      <c r="W268" s="1455"/>
      <c r="X268" s="1455"/>
      <c r="Y268" s="1455"/>
      <c r="Z268" s="1455"/>
      <c r="AA268" s="1455"/>
      <c r="AB268" s="1455"/>
      <c r="AC268" s="1455"/>
      <c r="AD268" s="1455"/>
      <c r="AE268" s="1455"/>
      <c r="AF268" s="1455"/>
      <c r="AG268" s="1455"/>
      <c r="AH268" s="1638"/>
      <c r="AI268" s="1638"/>
    </row>
    <row r="269" spans="2:35" s="98" customFormat="1" ht="18" customHeight="1" x14ac:dyDescent="0.25">
      <c r="B269" s="2196"/>
      <c r="C269" s="1333"/>
      <c r="D269" s="1323" t="s">
        <v>385</v>
      </c>
      <c r="E269" s="1324" t="str">
        <f t="shared" si="122"/>
        <v/>
      </c>
      <c r="F269" s="1324" t="str">
        <f t="shared" si="123"/>
        <v/>
      </c>
      <c r="G269" s="1324" t="str">
        <f t="shared" si="124"/>
        <v/>
      </c>
      <c r="H269" s="1324" t="str">
        <f t="shared" si="125"/>
        <v/>
      </c>
      <c r="I269" s="1324" t="str">
        <f t="shared" si="126"/>
        <v/>
      </c>
      <c r="J269" s="1324" t="str">
        <f t="shared" si="127"/>
        <v/>
      </c>
      <c r="K269" s="1324" t="str">
        <f t="shared" si="128"/>
        <v/>
      </c>
      <c r="L269" s="1324" t="str">
        <f t="shared" si="129"/>
        <v/>
      </c>
      <c r="M269" s="1324" t="str">
        <f t="shared" si="130"/>
        <v/>
      </c>
      <c r="N269" s="1324" t="str">
        <f t="shared" si="131"/>
        <v/>
      </c>
      <c r="O269" s="1324" t="str">
        <f t="shared" si="132"/>
        <v/>
      </c>
      <c r="P269" s="1325" t="str">
        <f t="shared" si="133"/>
        <v/>
      </c>
      <c r="Q269" s="974">
        <f t="shared" si="135"/>
        <v>0</v>
      </c>
      <c r="S269" s="1455"/>
      <c r="T269" s="1455" t="s">
        <v>385</v>
      </c>
      <c r="U269" s="1455"/>
      <c r="V269" s="1455"/>
      <c r="W269" s="1455"/>
      <c r="X269" s="1455"/>
      <c r="Y269" s="1455"/>
      <c r="Z269" s="1455"/>
      <c r="AA269" s="1455"/>
      <c r="AB269" s="1455"/>
      <c r="AC269" s="1455"/>
      <c r="AD269" s="1455"/>
      <c r="AE269" s="1455"/>
      <c r="AF269" s="1455"/>
      <c r="AG269" s="1455"/>
      <c r="AH269" s="1638"/>
      <c r="AI269" s="1638"/>
    </row>
    <row r="270" spans="2:35" s="98" customFormat="1" ht="18" customHeight="1" x14ac:dyDescent="0.25">
      <c r="B270" s="2195">
        <f t="shared" ref="B270" si="136">+B266+1</f>
        <v>67</v>
      </c>
      <c r="C270" s="1332" t="str">
        <f t="shared" ref="C270:C330" si="137">+S270</f>
        <v>Panamericana Solar S.A.C.</v>
      </c>
      <c r="D270" s="854" t="s">
        <v>383</v>
      </c>
      <c r="E270" s="975" t="str">
        <f t="shared" si="122"/>
        <v/>
      </c>
      <c r="F270" s="975" t="str">
        <f t="shared" si="123"/>
        <v/>
      </c>
      <c r="G270" s="975" t="str">
        <f t="shared" si="124"/>
        <v/>
      </c>
      <c r="H270" s="975" t="str">
        <f t="shared" si="125"/>
        <v/>
      </c>
      <c r="I270" s="975" t="str">
        <f t="shared" si="126"/>
        <v/>
      </c>
      <c r="J270" s="975" t="str">
        <f t="shared" si="127"/>
        <v/>
      </c>
      <c r="K270" s="975" t="str">
        <f t="shared" si="128"/>
        <v/>
      </c>
      <c r="L270" s="975" t="str">
        <f t="shared" si="129"/>
        <v/>
      </c>
      <c r="M270" s="975" t="str">
        <f t="shared" si="130"/>
        <v/>
      </c>
      <c r="N270" s="975" t="str">
        <f t="shared" si="131"/>
        <v/>
      </c>
      <c r="O270" s="975" t="str">
        <f t="shared" si="132"/>
        <v/>
      </c>
      <c r="P270" s="1322" t="str">
        <f t="shared" si="133"/>
        <v/>
      </c>
      <c r="Q270" s="976">
        <f t="shared" si="135"/>
        <v>0</v>
      </c>
      <c r="S270" s="1455" t="s">
        <v>79</v>
      </c>
      <c r="T270" s="1455" t="s">
        <v>383</v>
      </c>
      <c r="U270" s="1455"/>
      <c r="V270" s="1455"/>
      <c r="W270" s="1455"/>
      <c r="X270" s="1455"/>
      <c r="Y270" s="1455"/>
      <c r="Z270" s="1455"/>
      <c r="AA270" s="1455"/>
      <c r="AB270" s="1455"/>
      <c r="AC270" s="1455"/>
      <c r="AD270" s="1455"/>
      <c r="AE270" s="1455"/>
      <c r="AF270" s="1455"/>
      <c r="AG270" s="1455"/>
      <c r="AH270" s="1638"/>
      <c r="AI270" s="1638"/>
    </row>
    <row r="271" spans="2:35" s="98" customFormat="1" ht="18" customHeight="1" x14ac:dyDescent="0.25">
      <c r="B271" s="2196"/>
      <c r="C271" s="1331"/>
      <c r="D271" s="1053" t="s">
        <v>384</v>
      </c>
      <c r="E271" s="1054" t="str">
        <f t="shared" si="122"/>
        <v/>
      </c>
      <c r="F271" s="1054" t="str">
        <f t="shared" si="123"/>
        <v/>
      </c>
      <c r="G271" s="1054" t="str">
        <f t="shared" si="124"/>
        <v/>
      </c>
      <c r="H271" s="1054" t="str">
        <f t="shared" si="125"/>
        <v/>
      </c>
      <c r="I271" s="1054" t="str">
        <f t="shared" si="126"/>
        <v/>
      </c>
      <c r="J271" s="1054" t="str">
        <f t="shared" si="127"/>
        <v/>
      </c>
      <c r="K271" s="1054" t="str">
        <f t="shared" si="128"/>
        <v/>
      </c>
      <c r="L271" s="1054" t="str">
        <f t="shared" si="129"/>
        <v/>
      </c>
      <c r="M271" s="1054" t="str">
        <f t="shared" si="130"/>
        <v/>
      </c>
      <c r="N271" s="1054" t="str">
        <f t="shared" si="131"/>
        <v/>
      </c>
      <c r="O271" s="1054" t="str">
        <f t="shared" si="132"/>
        <v/>
      </c>
      <c r="P271" s="1054" t="str">
        <f t="shared" si="133"/>
        <v/>
      </c>
      <c r="Q271" s="1055">
        <f t="shared" si="135"/>
        <v>0</v>
      </c>
      <c r="R271" s="516"/>
      <c r="S271" s="1455"/>
      <c r="T271" s="1455" t="s">
        <v>384</v>
      </c>
      <c r="U271" s="1455"/>
      <c r="V271" s="1455"/>
      <c r="W271" s="1455"/>
      <c r="X271" s="1455"/>
      <c r="Y271" s="1455"/>
      <c r="Z271" s="1455"/>
      <c r="AA271" s="1455"/>
      <c r="AB271" s="1455"/>
      <c r="AC271" s="1455"/>
      <c r="AD271" s="1455"/>
      <c r="AE271" s="1455"/>
      <c r="AF271" s="1455"/>
      <c r="AG271" s="1455"/>
      <c r="AH271" s="1638"/>
      <c r="AI271" s="1638"/>
    </row>
    <row r="272" spans="2:35" s="98" customFormat="1" ht="18" customHeight="1" x14ac:dyDescent="0.25">
      <c r="B272" s="2196"/>
      <c r="C272" s="1331"/>
      <c r="D272" s="1056" t="s">
        <v>283</v>
      </c>
      <c r="E272" s="1054">
        <f t="shared" si="122"/>
        <v>4.0085050000000004</v>
      </c>
      <c r="F272" s="1054">
        <f t="shared" si="123"/>
        <v>3.7301419999999998</v>
      </c>
      <c r="G272" s="1054">
        <f t="shared" si="124"/>
        <v>4.0171660000000005</v>
      </c>
      <c r="H272" s="1054">
        <f t="shared" si="125"/>
        <v>4.4440900000000001</v>
      </c>
      <c r="I272" s="1054">
        <f t="shared" si="126"/>
        <v>4.3192430000000002</v>
      </c>
      <c r="J272" s="1054">
        <f t="shared" si="127"/>
        <v>3.8026529999999998</v>
      </c>
      <c r="K272" s="1054">
        <f t="shared" si="128"/>
        <v>4.4505159999999995</v>
      </c>
      <c r="L272" s="1054">
        <f t="shared" si="129"/>
        <v>4.8038759999999998</v>
      </c>
      <c r="M272" s="1054">
        <f t="shared" si="130"/>
        <v>5.0972100000000005</v>
      </c>
      <c r="N272" s="1054">
        <f t="shared" si="131"/>
        <v>5.6696989999999996</v>
      </c>
      <c r="O272" s="1054">
        <f t="shared" si="132"/>
        <v>5.8458450000000006</v>
      </c>
      <c r="P272" s="1054">
        <f t="shared" si="133"/>
        <v>5.4588400000000004</v>
      </c>
      <c r="Q272" s="1057">
        <f t="shared" si="135"/>
        <v>55.647785000000006</v>
      </c>
      <c r="R272" s="516"/>
      <c r="S272" s="1455"/>
      <c r="T272" s="1455" t="s">
        <v>283</v>
      </c>
      <c r="U272" s="1455">
        <v>4.0085050000000004</v>
      </c>
      <c r="V272" s="1455">
        <v>3.7301419999999998</v>
      </c>
      <c r="W272" s="1455">
        <v>4.0171660000000005</v>
      </c>
      <c r="X272" s="1455">
        <v>4.4440900000000001</v>
      </c>
      <c r="Y272" s="1455">
        <v>4.3192430000000002</v>
      </c>
      <c r="Z272" s="1455">
        <v>3.8026529999999998</v>
      </c>
      <c r="AA272" s="1455">
        <v>4.4505159999999995</v>
      </c>
      <c r="AB272" s="1455">
        <v>4.8038759999999998</v>
      </c>
      <c r="AC272" s="1455">
        <v>5.0972100000000005</v>
      </c>
      <c r="AD272" s="1455">
        <v>5.6696989999999996</v>
      </c>
      <c r="AE272" s="1455">
        <v>5.8458450000000006</v>
      </c>
      <c r="AF272" s="1455">
        <v>5.4588400000000004</v>
      </c>
      <c r="AG272" s="1455">
        <v>55.647785000000006</v>
      </c>
      <c r="AH272" s="1638"/>
      <c r="AI272" s="1638"/>
    </row>
    <row r="273" spans="2:35" s="98" customFormat="1" ht="18" customHeight="1" x14ac:dyDescent="0.25">
      <c r="B273" s="2196"/>
      <c r="C273" s="1333"/>
      <c r="D273" s="1323" t="s">
        <v>385</v>
      </c>
      <c r="E273" s="1324" t="str">
        <f t="shared" si="122"/>
        <v/>
      </c>
      <c r="F273" s="1324" t="str">
        <f t="shared" si="123"/>
        <v/>
      </c>
      <c r="G273" s="1324" t="str">
        <f t="shared" si="124"/>
        <v/>
      </c>
      <c r="H273" s="1324" t="str">
        <f t="shared" si="125"/>
        <v/>
      </c>
      <c r="I273" s="1324" t="str">
        <f t="shared" si="126"/>
        <v/>
      </c>
      <c r="J273" s="1324" t="str">
        <f t="shared" si="127"/>
        <v/>
      </c>
      <c r="K273" s="1324" t="str">
        <f t="shared" si="128"/>
        <v/>
      </c>
      <c r="L273" s="1324" t="str">
        <f t="shared" si="129"/>
        <v/>
      </c>
      <c r="M273" s="1324" t="str">
        <f t="shared" si="130"/>
        <v/>
      </c>
      <c r="N273" s="1324" t="str">
        <f t="shared" si="131"/>
        <v/>
      </c>
      <c r="O273" s="1324" t="str">
        <f t="shared" si="132"/>
        <v/>
      </c>
      <c r="P273" s="1325" t="str">
        <f t="shared" si="133"/>
        <v/>
      </c>
      <c r="Q273" s="974">
        <f t="shared" si="135"/>
        <v>0</v>
      </c>
      <c r="S273" s="1455"/>
      <c r="T273" s="1455" t="s">
        <v>385</v>
      </c>
      <c r="U273" s="1455"/>
      <c r="V273" s="1455"/>
      <c r="W273" s="1455"/>
      <c r="X273" s="1455"/>
      <c r="Y273" s="1455"/>
      <c r="Z273" s="1455"/>
      <c r="AA273" s="1455"/>
      <c r="AB273" s="1455"/>
      <c r="AC273" s="1455"/>
      <c r="AD273" s="1455"/>
      <c r="AE273" s="1455"/>
      <c r="AF273" s="1455"/>
      <c r="AG273" s="1455"/>
      <c r="AH273" s="1638"/>
      <c r="AI273" s="1638"/>
    </row>
    <row r="274" spans="2:35" s="98" customFormat="1" ht="18" customHeight="1" x14ac:dyDescent="0.25">
      <c r="B274" s="2195">
        <f t="shared" ref="B274" si="138">+B270+1</f>
        <v>68</v>
      </c>
      <c r="C274" s="1332" t="str">
        <f t="shared" si="137"/>
        <v>Parque Eolico Marcona S.A.C.</v>
      </c>
      <c r="D274" s="854" t="s">
        <v>383</v>
      </c>
      <c r="E274" s="975" t="str">
        <f t="shared" si="122"/>
        <v/>
      </c>
      <c r="F274" s="975" t="str">
        <f t="shared" si="123"/>
        <v/>
      </c>
      <c r="G274" s="975" t="str">
        <f t="shared" si="124"/>
        <v/>
      </c>
      <c r="H274" s="975" t="str">
        <f t="shared" si="125"/>
        <v/>
      </c>
      <c r="I274" s="975" t="str">
        <f t="shared" si="126"/>
        <v/>
      </c>
      <c r="J274" s="975" t="str">
        <f t="shared" si="127"/>
        <v/>
      </c>
      <c r="K274" s="975" t="str">
        <f t="shared" si="128"/>
        <v/>
      </c>
      <c r="L274" s="975" t="str">
        <f t="shared" si="129"/>
        <v/>
      </c>
      <c r="M274" s="975" t="str">
        <f t="shared" si="130"/>
        <v/>
      </c>
      <c r="N274" s="975" t="str">
        <f t="shared" si="131"/>
        <v/>
      </c>
      <c r="O274" s="975" t="str">
        <f t="shared" si="132"/>
        <v/>
      </c>
      <c r="P274" s="1322" t="str">
        <f t="shared" si="133"/>
        <v/>
      </c>
      <c r="Q274" s="976">
        <f t="shared" si="135"/>
        <v>0</v>
      </c>
      <c r="S274" s="1455" t="s">
        <v>1204</v>
      </c>
      <c r="T274" s="1455" t="s">
        <v>383</v>
      </c>
      <c r="U274" s="1455"/>
      <c r="V274" s="1455"/>
      <c r="W274" s="1455"/>
      <c r="X274" s="1455"/>
      <c r="Y274" s="1455"/>
      <c r="Z274" s="1455"/>
      <c r="AA274" s="1455"/>
      <c r="AB274" s="1455"/>
      <c r="AC274" s="1455"/>
      <c r="AD274" s="1455"/>
      <c r="AE274" s="1455"/>
      <c r="AF274" s="1455"/>
      <c r="AG274" s="1455"/>
      <c r="AH274" s="1638"/>
      <c r="AI274" s="1638"/>
    </row>
    <row r="275" spans="2:35" s="98" customFormat="1" ht="18" customHeight="1" x14ac:dyDescent="0.25">
      <c r="B275" s="2196"/>
      <c r="C275" s="1331"/>
      <c r="D275" s="1053" t="s">
        <v>384</v>
      </c>
      <c r="E275" s="1054" t="str">
        <f t="shared" si="122"/>
        <v/>
      </c>
      <c r="F275" s="1054" t="str">
        <f t="shared" si="123"/>
        <v/>
      </c>
      <c r="G275" s="1054" t="str">
        <f t="shared" si="124"/>
        <v/>
      </c>
      <c r="H275" s="1054" t="str">
        <f t="shared" si="125"/>
        <v/>
      </c>
      <c r="I275" s="1054" t="str">
        <f t="shared" si="126"/>
        <v/>
      </c>
      <c r="J275" s="1054" t="str">
        <f t="shared" si="127"/>
        <v/>
      </c>
      <c r="K275" s="1054" t="str">
        <f t="shared" si="128"/>
        <v/>
      </c>
      <c r="L275" s="1054" t="str">
        <f t="shared" si="129"/>
        <v/>
      </c>
      <c r="M275" s="1054" t="str">
        <f t="shared" si="130"/>
        <v/>
      </c>
      <c r="N275" s="1054" t="str">
        <f t="shared" si="131"/>
        <v/>
      </c>
      <c r="O275" s="1054" t="str">
        <f t="shared" si="132"/>
        <v/>
      </c>
      <c r="P275" s="1054" t="str">
        <f t="shared" si="133"/>
        <v/>
      </c>
      <c r="Q275" s="1055">
        <f t="shared" si="135"/>
        <v>0</v>
      </c>
      <c r="R275" s="516"/>
      <c r="S275" s="1455"/>
      <c r="T275" s="1455" t="s">
        <v>384</v>
      </c>
      <c r="U275" s="1455"/>
      <c r="V275" s="1455"/>
      <c r="W275" s="1455"/>
      <c r="X275" s="1455"/>
      <c r="Y275" s="1455"/>
      <c r="Z275" s="1455"/>
      <c r="AA275" s="1455"/>
      <c r="AB275" s="1455"/>
      <c r="AC275" s="1455"/>
      <c r="AD275" s="1455"/>
      <c r="AE275" s="1455"/>
      <c r="AF275" s="1455"/>
      <c r="AG275" s="1455"/>
      <c r="AH275" s="1638"/>
      <c r="AI275" s="1638"/>
    </row>
    <row r="276" spans="2:35" s="98" customFormat="1" ht="18" customHeight="1" x14ac:dyDescent="0.25">
      <c r="B276" s="2196"/>
      <c r="C276" s="1331"/>
      <c r="D276" s="1056" t="s">
        <v>283</v>
      </c>
      <c r="E276" s="1054" t="str">
        <f t="shared" si="122"/>
        <v/>
      </c>
      <c r="F276" s="1054" t="str">
        <f t="shared" si="123"/>
        <v/>
      </c>
      <c r="G276" s="1054" t="str">
        <f t="shared" si="124"/>
        <v/>
      </c>
      <c r="H276" s="1054" t="str">
        <f t="shared" si="125"/>
        <v/>
      </c>
      <c r="I276" s="1054" t="str">
        <f t="shared" si="126"/>
        <v/>
      </c>
      <c r="J276" s="1054" t="str">
        <f t="shared" si="127"/>
        <v/>
      </c>
      <c r="K276" s="1054" t="str">
        <f t="shared" si="128"/>
        <v/>
      </c>
      <c r="L276" s="1054" t="str">
        <f t="shared" si="129"/>
        <v/>
      </c>
      <c r="M276" s="1054" t="str">
        <f t="shared" si="130"/>
        <v/>
      </c>
      <c r="N276" s="1054" t="str">
        <f t="shared" si="131"/>
        <v/>
      </c>
      <c r="O276" s="1054" t="str">
        <f t="shared" si="132"/>
        <v/>
      </c>
      <c r="P276" s="1054" t="str">
        <f t="shared" si="133"/>
        <v/>
      </c>
      <c r="Q276" s="1057">
        <f t="shared" si="135"/>
        <v>0</v>
      </c>
      <c r="R276" s="516"/>
      <c r="S276" s="1455"/>
      <c r="T276" s="1455" t="s">
        <v>283</v>
      </c>
      <c r="U276" s="1455"/>
      <c r="V276" s="1455"/>
      <c r="W276" s="1455"/>
      <c r="X276" s="1455"/>
      <c r="Y276" s="1455"/>
      <c r="Z276" s="1455"/>
      <c r="AA276" s="1455"/>
      <c r="AB276" s="1455"/>
      <c r="AC276" s="1455"/>
      <c r="AD276" s="1455"/>
      <c r="AE276" s="1455"/>
      <c r="AF276" s="1455"/>
      <c r="AG276" s="1455"/>
      <c r="AH276" s="1638"/>
      <c r="AI276" s="1638"/>
    </row>
    <row r="277" spans="2:35" s="98" customFormat="1" ht="18" customHeight="1" x14ac:dyDescent="0.25">
      <c r="B277" s="2196"/>
      <c r="C277" s="1333"/>
      <c r="D277" s="1323" t="s">
        <v>385</v>
      </c>
      <c r="E277" s="1324">
        <f t="shared" si="122"/>
        <v>8.7758590000000005</v>
      </c>
      <c r="F277" s="1324">
        <f t="shared" si="123"/>
        <v>13.293463000000003</v>
      </c>
      <c r="G277" s="1324">
        <f t="shared" si="124"/>
        <v>13.818522</v>
      </c>
      <c r="H277" s="1324">
        <f t="shared" si="125"/>
        <v>14.063939</v>
      </c>
      <c r="I277" s="1324">
        <f t="shared" si="126"/>
        <v>12.702838999999999</v>
      </c>
      <c r="J277" s="1324">
        <f t="shared" si="127"/>
        <v>13.452500000000001</v>
      </c>
      <c r="K277" s="1324">
        <f t="shared" si="128"/>
        <v>17.020225</v>
      </c>
      <c r="L277" s="1324">
        <f t="shared" si="129"/>
        <v>16.305897000000002</v>
      </c>
      <c r="M277" s="1324">
        <f t="shared" si="130"/>
        <v>16.351317999999999</v>
      </c>
      <c r="N277" s="1324">
        <f t="shared" si="131"/>
        <v>16.163664000000001</v>
      </c>
      <c r="O277" s="1324">
        <f t="shared" si="132"/>
        <v>13.346532999999999</v>
      </c>
      <c r="P277" s="1325">
        <f t="shared" si="133"/>
        <v>12.286729000000001</v>
      </c>
      <c r="Q277" s="974">
        <f t="shared" si="135"/>
        <v>167.58148800000001</v>
      </c>
      <c r="S277" s="1455"/>
      <c r="T277" s="1455" t="s">
        <v>385</v>
      </c>
      <c r="U277" s="1455">
        <v>8.7758590000000005</v>
      </c>
      <c r="V277" s="1455">
        <v>13.293463000000003</v>
      </c>
      <c r="W277" s="1455">
        <v>13.818522</v>
      </c>
      <c r="X277" s="1455">
        <v>14.063939</v>
      </c>
      <c r="Y277" s="1455">
        <v>12.702838999999999</v>
      </c>
      <c r="Z277" s="1455">
        <v>13.452500000000001</v>
      </c>
      <c r="AA277" s="1455">
        <v>17.020225</v>
      </c>
      <c r="AB277" s="1455">
        <v>16.305897000000002</v>
      </c>
      <c r="AC277" s="1455">
        <v>16.351317999999999</v>
      </c>
      <c r="AD277" s="1455">
        <v>16.163664000000001</v>
      </c>
      <c r="AE277" s="1455">
        <v>13.346532999999999</v>
      </c>
      <c r="AF277" s="1455">
        <v>12.286729000000001</v>
      </c>
      <c r="AG277" s="1455">
        <v>167.58148800000001</v>
      </c>
      <c r="AH277" s="1638"/>
      <c r="AI277" s="1638"/>
    </row>
    <row r="278" spans="2:35" s="98" customFormat="1" ht="18" customHeight="1" x14ac:dyDescent="0.25">
      <c r="B278" s="2195">
        <f t="shared" ref="B278" si="139">+B274+1</f>
        <v>69</v>
      </c>
      <c r="C278" s="1332" t="str">
        <f t="shared" si="137"/>
        <v>Parque Eolico Tres Hermanas S.A.C.</v>
      </c>
      <c r="D278" s="854" t="s">
        <v>383</v>
      </c>
      <c r="E278" s="975" t="str">
        <f t="shared" si="122"/>
        <v/>
      </c>
      <c r="F278" s="975" t="str">
        <f t="shared" si="123"/>
        <v/>
      </c>
      <c r="G278" s="975" t="str">
        <f t="shared" si="124"/>
        <v/>
      </c>
      <c r="H278" s="975" t="str">
        <f t="shared" si="125"/>
        <v/>
      </c>
      <c r="I278" s="975" t="str">
        <f t="shared" si="126"/>
        <v/>
      </c>
      <c r="J278" s="975" t="str">
        <f t="shared" si="127"/>
        <v/>
      </c>
      <c r="K278" s="975" t="str">
        <f t="shared" si="128"/>
        <v/>
      </c>
      <c r="L278" s="975" t="str">
        <f t="shared" si="129"/>
        <v/>
      </c>
      <c r="M278" s="975" t="str">
        <f t="shared" si="130"/>
        <v/>
      </c>
      <c r="N278" s="975" t="str">
        <f t="shared" si="131"/>
        <v/>
      </c>
      <c r="O278" s="975" t="str">
        <f t="shared" si="132"/>
        <v/>
      </c>
      <c r="P278" s="1322" t="str">
        <f t="shared" si="133"/>
        <v/>
      </c>
      <c r="Q278" s="976">
        <f t="shared" si="135"/>
        <v>0</v>
      </c>
      <c r="S278" s="1455" t="s">
        <v>82</v>
      </c>
      <c r="T278" s="1455" t="s">
        <v>383</v>
      </c>
      <c r="U278" s="1455"/>
      <c r="V278" s="1455"/>
      <c r="W278" s="1455"/>
      <c r="X278" s="1455"/>
      <c r="Y278" s="1455"/>
      <c r="Z278" s="1455"/>
      <c r="AA278" s="1455"/>
      <c r="AB278" s="1455"/>
      <c r="AC278" s="1455"/>
      <c r="AD278" s="1455"/>
      <c r="AE278" s="1455"/>
      <c r="AF278" s="1455"/>
      <c r="AG278" s="1455"/>
      <c r="AH278" s="1638"/>
      <c r="AI278" s="1638"/>
    </row>
    <row r="279" spans="2:35" s="98" customFormat="1" ht="18" customHeight="1" x14ac:dyDescent="0.25">
      <c r="B279" s="2196"/>
      <c r="C279" s="1331"/>
      <c r="D279" s="1053" t="s">
        <v>384</v>
      </c>
      <c r="E279" s="1054" t="str">
        <f t="shared" si="122"/>
        <v/>
      </c>
      <c r="F279" s="1054" t="str">
        <f t="shared" si="123"/>
        <v/>
      </c>
      <c r="G279" s="1054" t="str">
        <f t="shared" si="124"/>
        <v/>
      </c>
      <c r="H279" s="1054" t="str">
        <f t="shared" si="125"/>
        <v/>
      </c>
      <c r="I279" s="1054" t="str">
        <f t="shared" si="126"/>
        <v/>
      </c>
      <c r="J279" s="1054" t="str">
        <f t="shared" si="127"/>
        <v/>
      </c>
      <c r="K279" s="1054" t="str">
        <f t="shared" si="128"/>
        <v/>
      </c>
      <c r="L279" s="1054" t="str">
        <f t="shared" si="129"/>
        <v/>
      </c>
      <c r="M279" s="1054" t="str">
        <f t="shared" si="130"/>
        <v/>
      </c>
      <c r="N279" s="1054" t="str">
        <f t="shared" si="131"/>
        <v/>
      </c>
      <c r="O279" s="1054" t="str">
        <f t="shared" si="132"/>
        <v/>
      </c>
      <c r="P279" s="1054" t="str">
        <f t="shared" si="133"/>
        <v/>
      </c>
      <c r="Q279" s="1055">
        <f t="shared" si="135"/>
        <v>0</v>
      </c>
      <c r="R279" s="516"/>
      <c r="S279" s="1455"/>
      <c r="T279" s="1455" t="s">
        <v>384</v>
      </c>
      <c r="U279" s="1455"/>
      <c r="V279" s="1455"/>
      <c r="W279" s="1455"/>
      <c r="X279" s="1455"/>
      <c r="Y279" s="1455"/>
      <c r="Z279" s="1455"/>
      <c r="AA279" s="1455"/>
      <c r="AB279" s="1455"/>
      <c r="AC279" s="1455"/>
      <c r="AD279" s="1455"/>
      <c r="AE279" s="1455"/>
      <c r="AF279" s="1455"/>
      <c r="AG279" s="1455"/>
      <c r="AH279" s="1638"/>
      <c r="AI279" s="1638"/>
    </row>
    <row r="280" spans="2:35" s="98" customFormat="1" ht="18" customHeight="1" x14ac:dyDescent="0.25">
      <c r="B280" s="2196"/>
      <c r="C280" s="1331"/>
      <c r="D280" s="1056" t="s">
        <v>283</v>
      </c>
      <c r="E280" s="1054" t="str">
        <f t="shared" si="122"/>
        <v/>
      </c>
      <c r="F280" s="1054" t="str">
        <f t="shared" si="123"/>
        <v/>
      </c>
      <c r="G280" s="1054" t="str">
        <f t="shared" si="124"/>
        <v/>
      </c>
      <c r="H280" s="1054" t="str">
        <f t="shared" si="125"/>
        <v/>
      </c>
      <c r="I280" s="1054" t="str">
        <f t="shared" si="126"/>
        <v/>
      </c>
      <c r="J280" s="1054" t="str">
        <f t="shared" si="127"/>
        <v/>
      </c>
      <c r="K280" s="1054" t="str">
        <f t="shared" si="128"/>
        <v/>
      </c>
      <c r="L280" s="1054" t="str">
        <f t="shared" si="129"/>
        <v/>
      </c>
      <c r="M280" s="1054" t="str">
        <f t="shared" si="130"/>
        <v/>
      </c>
      <c r="N280" s="1054" t="str">
        <f t="shared" si="131"/>
        <v/>
      </c>
      <c r="O280" s="1054" t="str">
        <f t="shared" si="132"/>
        <v/>
      </c>
      <c r="P280" s="1054" t="str">
        <f t="shared" si="133"/>
        <v/>
      </c>
      <c r="Q280" s="1057">
        <f t="shared" si="135"/>
        <v>0</v>
      </c>
      <c r="R280" s="516"/>
      <c r="S280" s="1455"/>
      <c r="T280" s="1455" t="s">
        <v>283</v>
      </c>
      <c r="U280" s="1455"/>
      <c r="V280" s="1455"/>
      <c r="W280" s="1455"/>
      <c r="X280" s="1455"/>
      <c r="Y280" s="1455"/>
      <c r="Z280" s="1455"/>
      <c r="AA280" s="1455"/>
      <c r="AB280" s="1455"/>
      <c r="AC280" s="1455"/>
      <c r="AD280" s="1455"/>
      <c r="AE280" s="1455"/>
      <c r="AF280" s="1455"/>
      <c r="AG280" s="1455"/>
      <c r="AH280" s="1638"/>
      <c r="AI280" s="1638"/>
    </row>
    <row r="281" spans="2:35" s="98" customFormat="1" ht="18" customHeight="1" x14ac:dyDescent="0.25">
      <c r="B281" s="2196"/>
      <c r="C281" s="1333"/>
      <c r="D281" s="1323" t="s">
        <v>385</v>
      </c>
      <c r="E281" s="1324">
        <f t="shared" si="122"/>
        <v>25.691734000000004</v>
      </c>
      <c r="F281" s="1324">
        <f t="shared" si="123"/>
        <v>36.556136000000002</v>
      </c>
      <c r="G281" s="1324">
        <f t="shared" si="124"/>
        <v>40.093563000000003</v>
      </c>
      <c r="H281" s="1324">
        <f t="shared" si="125"/>
        <v>39.367766000000003</v>
      </c>
      <c r="I281" s="1324">
        <f t="shared" si="126"/>
        <v>35.506704999999997</v>
      </c>
      <c r="J281" s="1324">
        <f t="shared" si="127"/>
        <v>46.796289999999999</v>
      </c>
      <c r="K281" s="1324">
        <f t="shared" si="128"/>
        <v>49.661994999999997</v>
      </c>
      <c r="L281" s="1324">
        <f t="shared" si="129"/>
        <v>51.661424000000011</v>
      </c>
      <c r="M281" s="1324">
        <f t="shared" si="130"/>
        <v>50.897613</v>
      </c>
      <c r="N281" s="1324">
        <f t="shared" si="131"/>
        <v>51.601557</v>
      </c>
      <c r="O281" s="1324">
        <f t="shared" si="132"/>
        <v>43.152437000000006</v>
      </c>
      <c r="P281" s="1325">
        <f t="shared" si="133"/>
        <v>37.775477000000002</v>
      </c>
      <c r="Q281" s="974">
        <f t="shared" si="135"/>
        <v>508.76269700000006</v>
      </c>
      <c r="S281" s="1455"/>
      <c r="T281" s="1455" t="s">
        <v>385</v>
      </c>
      <c r="U281" s="1455">
        <v>25.691734000000004</v>
      </c>
      <c r="V281" s="1455">
        <v>36.556136000000002</v>
      </c>
      <c r="W281" s="1455">
        <v>40.093563000000003</v>
      </c>
      <c r="X281" s="1455">
        <v>39.367766000000003</v>
      </c>
      <c r="Y281" s="1455">
        <v>35.506704999999997</v>
      </c>
      <c r="Z281" s="1455">
        <v>46.796289999999999</v>
      </c>
      <c r="AA281" s="1455">
        <v>49.661994999999997</v>
      </c>
      <c r="AB281" s="1455">
        <v>51.661424000000011</v>
      </c>
      <c r="AC281" s="1455">
        <v>50.897613</v>
      </c>
      <c r="AD281" s="1455">
        <v>51.601557</v>
      </c>
      <c r="AE281" s="1455">
        <v>43.152437000000006</v>
      </c>
      <c r="AF281" s="1455">
        <v>37.775477000000002</v>
      </c>
      <c r="AG281" s="1455">
        <v>508.76269700000006</v>
      </c>
      <c r="AH281" s="1638"/>
      <c r="AI281" s="1638"/>
    </row>
    <row r="282" spans="2:35" s="98" customFormat="1" ht="18" customHeight="1" x14ac:dyDescent="0.25">
      <c r="B282" s="2195">
        <f t="shared" ref="B282" si="140">+B278+1</f>
        <v>70</v>
      </c>
      <c r="C282" s="1332" t="str">
        <f t="shared" si="137"/>
        <v>Peruana de Inversiones en Energía Renovables S.A.</v>
      </c>
      <c r="D282" s="854" t="s">
        <v>383</v>
      </c>
      <c r="E282" s="975" t="str">
        <f t="shared" si="122"/>
        <v/>
      </c>
      <c r="F282" s="975" t="str">
        <f t="shared" si="123"/>
        <v/>
      </c>
      <c r="G282" s="975">
        <f t="shared" si="124"/>
        <v>2.54135</v>
      </c>
      <c r="H282" s="975">
        <f t="shared" si="125"/>
        <v>2.4483200000000003</v>
      </c>
      <c r="I282" s="975">
        <f t="shared" si="126"/>
        <v>2.5922700000000001</v>
      </c>
      <c r="J282" s="975">
        <f t="shared" si="127"/>
        <v>2.3152199999999996</v>
      </c>
      <c r="K282" s="975">
        <f t="shared" si="128"/>
        <v>2.6257699999999997</v>
      </c>
      <c r="L282" s="975">
        <f t="shared" si="129"/>
        <v>2.5769899999999999</v>
      </c>
      <c r="M282" s="975">
        <f t="shared" si="130"/>
        <v>2.16812</v>
      </c>
      <c r="N282" s="975">
        <f t="shared" si="131"/>
        <v>3.1487499999999997</v>
      </c>
      <c r="O282" s="975">
        <f t="shared" si="132"/>
        <v>4.1305100000000001</v>
      </c>
      <c r="P282" s="1322">
        <f t="shared" si="133"/>
        <v>10.805869999999999</v>
      </c>
      <c r="Q282" s="976">
        <f t="shared" si="135"/>
        <v>35.353169999999999</v>
      </c>
      <c r="S282" s="1455" t="s">
        <v>1696</v>
      </c>
      <c r="T282" s="1455" t="s">
        <v>383</v>
      </c>
      <c r="U282" s="1455"/>
      <c r="V282" s="1455"/>
      <c r="W282" s="1455">
        <v>2.54135</v>
      </c>
      <c r="X282" s="1455">
        <v>2.4483200000000003</v>
      </c>
      <c r="Y282" s="1455">
        <v>2.5922700000000001</v>
      </c>
      <c r="Z282" s="1455">
        <v>2.3152199999999996</v>
      </c>
      <c r="AA282" s="1455">
        <v>2.6257699999999997</v>
      </c>
      <c r="AB282" s="1455">
        <v>2.5769899999999999</v>
      </c>
      <c r="AC282" s="1455">
        <v>2.16812</v>
      </c>
      <c r="AD282" s="1455">
        <v>3.1487499999999997</v>
      </c>
      <c r="AE282" s="1455">
        <v>4.1305100000000001</v>
      </c>
      <c r="AF282" s="1455">
        <v>10.805869999999999</v>
      </c>
      <c r="AG282" s="1455">
        <v>35.353169999999999</v>
      </c>
      <c r="AH282" s="1638"/>
      <c r="AI282" s="1638"/>
    </row>
    <row r="283" spans="2:35" s="98" customFormat="1" ht="18" customHeight="1" x14ac:dyDescent="0.25">
      <c r="B283" s="2196"/>
      <c r="C283" s="1331"/>
      <c r="D283" s="1053" t="s">
        <v>384</v>
      </c>
      <c r="E283" s="1054" t="str">
        <f t="shared" si="122"/>
        <v/>
      </c>
      <c r="F283" s="1054" t="str">
        <f t="shared" si="123"/>
        <v/>
      </c>
      <c r="G283" s="1054" t="str">
        <f t="shared" si="124"/>
        <v/>
      </c>
      <c r="H283" s="1054" t="str">
        <f t="shared" si="125"/>
        <v/>
      </c>
      <c r="I283" s="1054" t="str">
        <f t="shared" si="126"/>
        <v/>
      </c>
      <c r="J283" s="1054" t="str">
        <f t="shared" si="127"/>
        <v/>
      </c>
      <c r="K283" s="1054" t="str">
        <f t="shared" si="128"/>
        <v/>
      </c>
      <c r="L283" s="1054" t="str">
        <f t="shared" si="129"/>
        <v/>
      </c>
      <c r="M283" s="1054" t="str">
        <f t="shared" si="130"/>
        <v/>
      </c>
      <c r="N283" s="1054" t="str">
        <f t="shared" si="131"/>
        <v/>
      </c>
      <c r="O283" s="1054" t="str">
        <f t="shared" si="132"/>
        <v/>
      </c>
      <c r="P283" s="1054" t="str">
        <f t="shared" si="133"/>
        <v/>
      </c>
      <c r="Q283" s="1055">
        <f t="shared" si="135"/>
        <v>0</v>
      </c>
      <c r="R283" s="516"/>
      <c r="S283" s="1455"/>
      <c r="T283" s="1455" t="s">
        <v>384</v>
      </c>
      <c r="U283" s="1455"/>
      <c r="V283" s="1455"/>
      <c r="W283" s="1455"/>
      <c r="X283" s="1455"/>
      <c r="Y283" s="1455"/>
      <c r="Z283" s="1455"/>
      <c r="AA283" s="1455"/>
      <c r="AB283" s="1455"/>
      <c r="AC283" s="1455"/>
      <c r="AD283" s="1455"/>
      <c r="AE283" s="1455"/>
      <c r="AF283" s="1455"/>
      <c r="AG283" s="1455"/>
      <c r="AH283" s="1638"/>
      <c r="AI283" s="1638"/>
    </row>
    <row r="284" spans="2:35" s="98" customFormat="1" ht="18" customHeight="1" x14ac:dyDescent="0.25">
      <c r="B284" s="2196"/>
      <c r="C284" s="1331"/>
      <c r="D284" s="1056" t="s">
        <v>283</v>
      </c>
      <c r="E284" s="1054" t="str">
        <f t="shared" si="122"/>
        <v/>
      </c>
      <c r="F284" s="1054" t="str">
        <f t="shared" si="123"/>
        <v/>
      </c>
      <c r="G284" s="1054" t="str">
        <f t="shared" si="124"/>
        <v/>
      </c>
      <c r="H284" s="1054" t="str">
        <f t="shared" si="125"/>
        <v/>
      </c>
      <c r="I284" s="1054" t="str">
        <f t="shared" si="126"/>
        <v/>
      </c>
      <c r="J284" s="1054" t="str">
        <f t="shared" si="127"/>
        <v/>
      </c>
      <c r="K284" s="1054" t="str">
        <f t="shared" si="128"/>
        <v/>
      </c>
      <c r="L284" s="1054" t="str">
        <f t="shared" si="129"/>
        <v/>
      </c>
      <c r="M284" s="1054" t="str">
        <f t="shared" si="130"/>
        <v/>
      </c>
      <c r="N284" s="1054" t="str">
        <f t="shared" si="131"/>
        <v/>
      </c>
      <c r="O284" s="1054" t="str">
        <f t="shared" si="132"/>
        <v/>
      </c>
      <c r="P284" s="1054" t="str">
        <f t="shared" si="133"/>
        <v/>
      </c>
      <c r="Q284" s="1057">
        <f t="shared" si="135"/>
        <v>0</v>
      </c>
      <c r="R284" s="516"/>
      <c r="S284" s="1455"/>
      <c r="T284" s="1455" t="s">
        <v>283</v>
      </c>
      <c r="U284" s="1455"/>
      <c r="V284" s="1455"/>
      <c r="W284" s="1455"/>
      <c r="X284" s="1455"/>
      <c r="Y284" s="1455"/>
      <c r="Z284" s="1455"/>
      <c r="AA284" s="1455"/>
      <c r="AB284" s="1455"/>
      <c r="AC284" s="1455"/>
      <c r="AD284" s="1455"/>
      <c r="AE284" s="1455"/>
      <c r="AF284" s="1455"/>
      <c r="AG284" s="1455"/>
      <c r="AH284" s="1638"/>
      <c r="AI284" s="1638"/>
    </row>
    <row r="285" spans="2:35" s="98" customFormat="1" ht="18" customHeight="1" x14ac:dyDescent="0.25">
      <c r="B285" s="2196"/>
      <c r="C285" s="1333"/>
      <c r="D285" s="1323" t="s">
        <v>385</v>
      </c>
      <c r="E285" s="1324" t="str">
        <f t="shared" si="122"/>
        <v/>
      </c>
      <c r="F285" s="1324" t="str">
        <f t="shared" si="123"/>
        <v/>
      </c>
      <c r="G285" s="1324" t="str">
        <f t="shared" si="124"/>
        <v/>
      </c>
      <c r="H285" s="1324" t="str">
        <f t="shared" si="125"/>
        <v/>
      </c>
      <c r="I285" s="1324" t="str">
        <f t="shared" si="126"/>
        <v/>
      </c>
      <c r="J285" s="1324" t="str">
        <f t="shared" si="127"/>
        <v/>
      </c>
      <c r="K285" s="1324" t="str">
        <f t="shared" si="128"/>
        <v/>
      </c>
      <c r="L285" s="1324" t="str">
        <f t="shared" si="129"/>
        <v/>
      </c>
      <c r="M285" s="1324" t="str">
        <f t="shared" si="130"/>
        <v/>
      </c>
      <c r="N285" s="1324" t="str">
        <f t="shared" si="131"/>
        <v/>
      </c>
      <c r="O285" s="1324" t="str">
        <f t="shared" si="132"/>
        <v/>
      </c>
      <c r="P285" s="1325" t="str">
        <f t="shared" si="133"/>
        <v/>
      </c>
      <c r="Q285" s="974">
        <f t="shared" si="135"/>
        <v>0</v>
      </c>
      <c r="S285" s="1455"/>
      <c r="T285" s="1455" t="s">
        <v>385</v>
      </c>
      <c r="U285" s="1455"/>
      <c r="V285" s="1455"/>
      <c r="W285" s="1455"/>
      <c r="X285" s="1455"/>
      <c r="Y285" s="1455"/>
      <c r="Z285" s="1455"/>
      <c r="AA285" s="1455"/>
      <c r="AB285" s="1455"/>
      <c r="AC285" s="1455"/>
      <c r="AD285" s="1455"/>
      <c r="AE285" s="1455"/>
      <c r="AF285" s="1455"/>
      <c r="AG285" s="1455"/>
      <c r="AH285" s="1638"/>
      <c r="AI285" s="1638"/>
    </row>
    <row r="286" spans="2:35" s="98" customFormat="1" ht="18" customHeight="1" x14ac:dyDescent="0.25">
      <c r="B286" s="2195">
        <f t="shared" ref="B286" si="141">+B282+1</f>
        <v>71</v>
      </c>
      <c r="C286" s="1332" t="str">
        <f t="shared" si="137"/>
        <v>Petramas S.A.C.</v>
      </c>
      <c r="D286" s="854" t="s">
        <v>383</v>
      </c>
      <c r="E286" s="975" t="str">
        <f t="shared" si="122"/>
        <v/>
      </c>
      <c r="F286" s="975" t="str">
        <f t="shared" si="123"/>
        <v/>
      </c>
      <c r="G286" s="975" t="str">
        <f t="shared" si="124"/>
        <v/>
      </c>
      <c r="H286" s="975" t="str">
        <f t="shared" si="125"/>
        <v/>
      </c>
      <c r="I286" s="975" t="str">
        <f t="shared" si="126"/>
        <v/>
      </c>
      <c r="J286" s="975" t="str">
        <f t="shared" si="127"/>
        <v/>
      </c>
      <c r="K286" s="975" t="str">
        <f t="shared" si="128"/>
        <v/>
      </c>
      <c r="L286" s="975" t="str">
        <f t="shared" si="129"/>
        <v/>
      </c>
      <c r="M286" s="975" t="str">
        <f t="shared" si="130"/>
        <v/>
      </c>
      <c r="N286" s="975" t="str">
        <f t="shared" si="131"/>
        <v/>
      </c>
      <c r="O286" s="975" t="str">
        <f t="shared" si="132"/>
        <v/>
      </c>
      <c r="P286" s="1322" t="str">
        <f t="shared" si="133"/>
        <v/>
      </c>
      <c r="Q286" s="976">
        <f t="shared" si="135"/>
        <v>0</v>
      </c>
      <c r="S286" s="1455" t="s">
        <v>84</v>
      </c>
      <c r="T286" s="1455" t="s">
        <v>383</v>
      </c>
      <c r="U286" s="1455"/>
      <c r="V286" s="1455"/>
      <c r="W286" s="1455"/>
      <c r="X286" s="1455"/>
      <c r="Y286" s="1455"/>
      <c r="Z286" s="1455"/>
      <c r="AA286" s="1455"/>
      <c r="AB286" s="1455"/>
      <c r="AC286" s="1455"/>
      <c r="AD286" s="1455"/>
      <c r="AE286" s="1455"/>
      <c r="AF286" s="1455"/>
      <c r="AG286" s="1455"/>
      <c r="AH286" s="1638"/>
      <c r="AI286" s="1638"/>
    </row>
    <row r="287" spans="2:35" s="98" customFormat="1" ht="18" customHeight="1" x14ac:dyDescent="0.25">
      <c r="B287" s="2196"/>
      <c r="C287" s="1331"/>
      <c r="D287" s="1053" t="s">
        <v>384</v>
      </c>
      <c r="E287" s="1054">
        <f t="shared" si="122"/>
        <v>5.0390949999999997</v>
      </c>
      <c r="F287" s="1054">
        <f t="shared" si="123"/>
        <v>5.0259929999999997</v>
      </c>
      <c r="G287" s="1054">
        <f t="shared" si="124"/>
        <v>4.7712979999999998</v>
      </c>
      <c r="H287" s="1054">
        <f t="shared" si="125"/>
        <v>2.9325620000000003</v>
      </c>
      <c r="I287" s="1054">
        <f t="shared" si="126"/>
        <v>0.78228999999999993</v>
      </c>
      <c r="J287" s="1054">
        <f t="shared" si="127"/>
        <v>2.4690600000000003</v>
      </c>
      <c r="K287" s="1054">
        <f t="shared" si="128"/>
        <v>4.6053699999999997</v>
      </c>
      <c r="L287" s="1054">
        <f t="shared" si="129"/>
        <v>6.3652990000000003</v>
      </c>
      <c r="M287" s="1054">
        <f t="shared" si="130"/>
        <v>6.8532420000000007</v>
      </c>
      <c r="N287" s="1054">
        <f t="shared" si="131"/>
        <v>6.5884640000000001</v>
      </c>
      <c r="O287" s="1054">
        <f t="shared" si="132"/>
        <v>6.9042999999999992</v>
      </c>
      <c r="P287" s="1054">
        <f t="shared" si="133"/>
        <v>8.037090000000001</v>
      </c>
      <c r="Q287" s="1055">
        <f t="shared" si="135"/>
        <v>60.374063</v>
      </c>
      <c r="R287" s="516"/>
      <c r="S287" s="1455"/>
      <c r="T287" s="1455" t="s">
        <v>384</v>
      </c>
      <c r="U287" s="1455">
        <v>5.0390949999999997</v>
      </c>
      <c r="V287" s="1455">
        <v>5.0259929999999997</v>
      </c>
      <c r="W287" s="1455">
        <v>4.7712979999999998</v>
      </c>
      <c r="X287" s="1455">
        <v>2.9325620000000003</v>
      </c>
      <c r="Y287" s="1455">
        <v>0.78228999999999993</v>
      </c>
      <c r="Z287" s="1455">
        <v>2.4690600000000003</v>
      </c>
      <c r="AA287" s="1455">
        <v>4.6053699999999997</v>
      </c>
      <c r="AB287" s="1455">
        <v>6.3652990000000003</v>
      </c>
      <c r="AC287" s="1455">
        <v>6.8532420000000007</v>
      </c>
      <c r="AD287" s="1455">
        <v>6.5884640000000001</v>
      </c>
      <c r="AE287" s="1455">
        <v>6.9042999999999992</v>
      </c>
      <c r="AF287" s="1455">
        <v>8.037090000000001</v>
      </c>
      <c r="AG287" s="1455">
        <v>60.374063</v>
      </c>
      <c r="AH287" s="1638"/>
      <c r="AI287" s="1638"/>
    </row>
    <row r="288" spans="2:35" s="98" customFormat="1" ht="18" customHeight="1" x14ac:dyDescent="0.25">
      <c r="B288" s="2196"/>
      <c r="C288" s="1331"/>
      <c r="D288" s="1056" t="s">
        <v>283</v>
      </c>
      <c r="E288" s="1054" t="str">
        <f t="shared" si="122"/>
        <v/>
      </c>
      <c r="F288" s="1054" t="str">
        <f t="shared" si="123"/>
        <v/>
      </c>
      <c r="G288" s="1054" t="str">
        <f t="shared" si="124"/>
        <v/>
      </c>
      <c r="H288" s="1054" t="str">
        <f t="shared" si="125"/>
        <v/>
      </c>
      <c r="I288" s="1054" t="str">
        <f t="shared" si="126"/>
        <v/>
      </c>
      <c r="J288" s="1054" t="str">
        <f t="shared" si="127"/>
        <v/>
      </c>
      <c r="K288" s="1054" t="str">
        <f t="shared" si="128"/>
        <v/>
      </c>
      <c r="L288" s="1054" t="str">
        <f t="shared" si="129"/>
        <v/>
      </c>
      <c r="M288" s="1054" t="str">
        <f t="shared" si="130"/>
        <v/>
      </c>
      <c r="N288" s="1054" t="str">
        <f t="shared" si="131"/>
        <v/>
      </c>
      <c r="O288" s="1054" t="str">
        <f t="shared" si="132"/>
        <v/>
      </c>
      <c r="P288" s="1054" t="str">
        <f t="shared" si="133"/>
        <v/>
      </c>
      <c r="Q288" s="1057">
        <f t="shared" si="135"/>
        <v>0</v>
      </c>
      <c r="R288" s="516"/>
      <c r="S288" s="1455"/>
      <c r="T288" s="1455" t="s">
        <v>283</v>
      </c>
      <c r="U288" s="1455"/>
      <c r="V288" s="1455"/>
      <c r="W288" s="1455"/>
      <c r="X288" s="1455"/>
      <c r="Y288" s="1455"/>
      <c r="Z288" s="1455"/>
      <c r="AA288" s="1455"/>
      <c r="AB288" s="1455"/>
      <c r="AC288" s="1455"/>
      <c r="AD288" s="1455"/>
      <c r="AE288" s="1455"/>
      <c r="AF288" s="1455"/>
      <c r="AG288" s="1455"/>
      <c r="AH288" s="1638"/>
      <c r="AI288" s="1638"/>
    </row>
    <row r="289" spans="2:35" s="98" customFormat="1" ht="18" customHeight="1" x14ac:dyDescent="0.25">
      <c r="B289" s="2196"/>
      <c r="C289" s="1333"/>
      <c r="D289" s="1323" t="s">
        <v>385</v>
      </c>
      <c r="E289" s="1324" t="str">
        <f t="shared" si="122"/>
        <v/>
      </c>
      <c r="F289" s="1324" t="str">
        <f t="shared" si="123"/>
        <v/>
      </c>
      <c r="G289" s="1324" t="str">
        <f t="shared" si="124"/>
        <v/>
      </c>
      <c r="H289" s="1324" t="str">
        <f t="shared" si="125"/>
        <v/>
      </c>
      <c r="I289" s="1324" t="str">
        <f t="shared" si="126"/>
        <v/>
      </c>
      <c r="J289" s="1324" t="str">
        <f t="shared" si="127"/>
        <v/>
      </c>
      <c r="K289" s="1324" t="str">
        <f t="shared" si="128"/>
        <v/>
      </c>
      <c r="L289" s="1324" t="str">
        <f t="shared" si="129"/>
        <v/>
      </c>
      <c r="M289" s="1324" t="str">
        <f t="shared" si="130"/>
        <v/>
      </c>
      <c r="N289" s="1324" t="str">
        <f t="shared" si="131"/>
        <v/>
      </c>
      <c r="O289" s="1324" t="str">
        <f t="shared" si="132"/>
        <v/>
      </c>
      <c r="P289" s="1325" t="str">
        <f t="shared" si="133"/>
        <v/>
      </c>
      <c r="Q289" s="974">
        <f t="shared" si="135"/>
        <v>0</v>
      </c>
      <c r="S289" s="1455"/>
      <c r="T289" s="1455" t="s">
        <v>385</v>
      </c>
      <c r="U289" s="1455"/>
      <c r="V289" s="1455"/>
      <c r="W289" s="1455"/>
      <c r="X289" s="1455"/>
      <c r="Y289" s="1455"/>
      <c r="Z289" s="1455"/>
      <c r="AA289" s="1455"/>
      <c r="AB289" s="1455"/>
      <c r="AC289" s="1455"/>
      <c r="AD289" s="1455"/>
      <c r="AE289" s="1455"/>
      <c r="AF289" s="1455"/>
      <c r="AG289" s="1455"/>
      <c r="AH289" s="1638"/>
      <c r="AI289" s="1638"/>
    </row>
    <row r="290" spans="2:35" s="98" customFormat="1" ht="18" customHeight="1" x14ac:dyDescent="0.25">
      <c r="B290" s="2195">
        <f t="shared" ref="B290" si="142">+B286+1</f>
        <v>72</v>
      </c>
      <c r="C290" s="1332" t="str">
        <f t="shared" si="137"/>
        <v>Planta de Reserva Fría de Generación Éten S.A.</v>
      </c>
      <c r="D290" s="854" t="s">
        <v>383</v>
      </c>
      <c r="E290" s="975" t="str">
        <f t="shared" si="122"/>
        <v/>
      </c>
      <c r="F290" s="975" t="str">
        <f t="shared" si="123"/>
        <v/>
      </c>
      <c r="G290" s="975" t="str">
        <f t="shared" si="124"/>
        <v/>
      </c>
      <c r="H290" s="975" t="str">
        <f t="shared" si="125"/>
        <v/>
      </c>
      <c r="I290" s="975" t="str">
        <f t="shared" si="126"/>
        <v/>
      </c>
      <c r="J290" s="975" t="str">
        <f t="shared" si="127"/>
        <v/>
      </c>
      <c r="K290" s="975" t="str">
        <f t="shared" si="128"/>
        <v/>
      </c>
      <c r="L290" s="975" t="str">
        <f t="shared" si="129"/>
        <v/>
      </c>
      <c r="M290" s="975" t="str">
        <f t="shared" si="130"/>
        <v/>
      </c>
      <c r="N290" s="975" t="str">
        <f t="shared" si="131"/>
        <v/>
      </c>
      <c r="O290" s="975" t="str">
        <f t="shared" si="132"/>
        <v/>
      </c>
      <c r="P290" s="1322" t="str">
        <f t="shared" si="133"/>
        <v/>
      </c>
      <c r="Q290" s="976">
        <f t="shared" si="135"/>
        <v>0</v>
      </c>
      <c r="S290" s="1455" t="s">
        <v>86</v>
      </c>
      <c r="T290" s="1455" t="s">
        <v>383</v>
      </c>
      <c r="U290" s="1455"/>
      <c r="V290" s="1455"/>
      <c r="W290" s="1455"/>
      <c r="X290" s="1455"/>
      <c r="Y290" s="1455"/>
      <c r="Z290" s="1455"/>
      <c r="AA290" s="1455"/>
      <c r="AB290" s="1455"/>
      <c r="AC290" s="1455"/>
      <c r="AD290" s="1455"/>
      <c r="AE290" s="1455"/>
      <c r="AF290" s="1455"/>
      <c r="AG290" s="1455"/>
      <c r="AH290" s="1638"/>
      <c r="AI290" s="1638"/>
    </row>
    <row r="291" spans="2:35" s="98" customFormat="1" ht="18" customHeight="1" x14ac:dyDescent="0.25">
      <c r="B291" s="2196"/>
      <c r="C291" s="1331"/>
      <c r="D291" s="1053" t="s">
        <v>384</v>
      </c>
      <c r="E291" s="1054">
        <f t="shared" si="122"/>
        <v>7.7260000000000002E-3</v>
      </c>
      <c r="F291" s="1054">
        <f t="shared" si="123"/>
        <v>1.8114999999999999E-2</v>
      </c>
      <c r="G291" s="1054">
        <f t="shared" si="124"/>
        <v>0.58010299999999992</v>
      </c>
      <c r="H291" s="1054">
        <f t="shared" si="125"/>
        <v>2.6549999999999998E-3</v>
      </c>
      <c r="I291" s="1054">
        <f t="shared" si="126"/>
        <v>2.9038999999999999E-2</v>
      </c>
      <c r="J291" s="1054">
        <f t="shared" si="127"/>
        <v>2.9629999999999999E-3</v>
      </c>
      <c r="K291" s="1054">
        <f t="shared" si="128"/>
        <v>2.9449999999999997E-3</v>
      </c>
      <c r="L291" s="1054">
        <f t="shared" si="129"/>
        <v>2.6393999999999997E-2</v>
      </c>
      <c r="M291" s="1054">
        <f t="shared" si="130"/>
        <v>3.1590000000000003E-3</v>
      </c>
      <c r="N291" s="1054">
        <f t="shared" si="131"/>
        <v>0.6071120000000001</v>
      </c>
      <c r="O291" s="1054">
        <f t="shared" si="132"/>
        <v>5.2529999999999999E-3</v>
      </c>
      <c r="P291" s="1054">
        <f t="shared" si="133"/>
        <v>2.7959999999999999E-3</v>
      </c>
      <c r="Q291" s="1055">
        <f t="shared" si="135"/>
        <v>1.28826</v>
      </c>
      <c r="R291" s="516"/>
      <c r="S291" s="1455"/>
      <c r="T291" s="1455" t="s">
        <v>384</v>
      </c>
      <c r="U291" s="1455">
        <v>7.7260000000000002E-3</v>
      </c>
      <c r="V291" s="1455">
        <v>1.8114999999999999E-2</v>
      </c>
      <c r="W291" s="1455">
        <v>0.58010299999999992</v>
      </c>
      <c r="X291" s="1455">
        <v>2.6549999999999998E-3</v>
      </c>
      <c r="Y291" s="1455">
        <v>2.9038999999999999E-2</v>
      </c>
      <c r="Z291" s="1455">
        <v>2.9629999999999999E-3</v>
      </c>
      <c r="AA291" s="1455">
        <v>2.9449999999999997E-3</v>
      </c>
      <c r="AB291" s="1455">
        <v>2.6393999999999997E-2</v>
      </c>
      <c r="AC291" s="1455">
        <v>3.1590000000000003E-3</v>
      </c>
      <c r="AD291" s="1455">
        <v>0.6071120000000001</v>
      </c>
      <c r="AE291" s="1455">
        <v>5.2529999999999999E-3</v>
      </c>
      <c r="AF291" s="1455">
        <v>2.7959999999999999E-3</v>
      </c>
      <c r="AG291" s="1455">
        <v>1.28826</v>
      </c>
      <c r="AH291" s="1638"/>
      <c r="AI291" s="1638"/>
    </row>
    <row r="292" spans="2:35" s="98" customFormat="1" ht="18" customHeight="1" x14ac:dyDescent="0.25">
      <c r="B292" s="2196"/>
      <c r="C292" s="1331"/>
      <c r="D292" s="1056" t="s">
        <v>283</v>
      </c>
      <c r="E292" s="1054" t="str">
        <f t="shared" si="122"/>
        <v/>
      </c>
      <c r="F292" s="1054" t="str">
        <f t="shared" si="123"/>
        <v/>
      </c>
      <c r="G292" s="1054" t="str">
        <f t="shared" si="124"/>
        <v/>
      </c>
      <c r="H292" s="1054" t="str">
        <f t="shared" si="125"/>
        <v/>
      </c>
      <c r="I292" s="1054" t="str">
        <f t="shared" si="126"/>
        <v/>
      </c>
      <c r="J292" s="1054" t="str">
        <f t="shared" si="127"/>
        <v/>
      </c>
      <c r="K292" s="1054" t="str">
        <f t="shared" si="128"/>
        <v/>
      </c>
      <c r="L292" s="1054" t="str">
        <f t="shared" si="129"/>
        <v/>
      </c>
      <c r="M292" s="1054" t="str">
        <f t="shared" si="130"/>
        <v/>
      </c>
      <c r="N292" s="1054" t="str">
        <f t="shared" si="131"/>
        <v/>
      </c>
      <c r="O292" s="1054" t="str">
        <f t="shared" si="132"/>
        <v/>
      </c>
      <c r="P292" s="1054" t="str">
        <f t="shared" si="133"/>
        <v/>
      </c>
      <c r="Q292" s="1057">
        <f t="shared" si="135"/>
        <v>0</v>
      </c>
      <c r="R292" s="516"/>
      <c r="S292" s="1455"/>
      <c r="T292" s="1455" t="s">
        <v>283</v>
      </c>
      <c r="U292" s="1455"/>
      <c r="V292" s="1455"/>
      <c r="W292" s="1455"/>
      <c r="X292" s="1455"/>
      <c r="Y292" s="1455"/>
      <c r="Z292" s="1455"/>
      <c r="AA292" s="1455"/>
      <c r="AB292" s="1455"/>
      <c r="AC292" s="1455"/>
      <c r="AD292" s="1455"/>
      <c r="AE292" s="1455"/>
      <c r="AF292" s="1455"/>
      <c r="AG292" s="1455"/>
      <c r="AH292" s="1638"/>
      <c r="AI292" s="1638"/>
    </row>
    <row r="293" spans="2:35" s="98" customFormat="1" ht="18" customHeight="1" x14ac:dyDescent="0.25">
      <c r="B293" s="2196"/>
      <c r="C293" s="1333"/>
      <c r="D293" s="1323" t="s">
        <v>385</v>
      </c>
      <c r="E293" s="1324" t="str">
        <f t="shared" si="122"/>
        <v/>
      </c>
      <c r="F293" s="1324" t="str">
        <f t="shared" si="123"/>
        <v/>
      </c>
      <c r="G293" s="1324" t="str">
        <f t="shared" si="124"/>
        <v/>
      </c>
      <c r="H293" s="1324" t="str">
        <f t="shared" si="125"/>
        <v/>
      </c>
      <c r="I293" s="1324" t="str">
        <f t="shared" si="126"/>
        <v/>
      </c>
      <c r="J293" s="1324" t="str">
        <f t="shared" si="127"/>
        <v/>
      </c>
      <c r="K293" s="1324" t="str">
        <f t="shared" si="128"/>
        <v/>
      </c>
      <c r="L293" s="1324" t="str">
        <f t="shared" si="129"/>
        <v/>
      </c>
      <c r="M293" s="1324" t="str">
        <f t="shared" si="130"/>
        <v/>
      </c>
      <c r="N293" s="1324" t="str">
        <f t="shared" si="131"/>
        <v/>
      </c>
      <c r="O293" s="1324" t="str">
        <f t="shared" si="132"/>
        <v/>
      </c>
      <c r="P293" s="1325" t="str">
        <f t="shared" si="133"/>
        <v/>
      </c>
      <c r="Q293" s="974">
        <f t="shared" si="135"/>
        <v>0</v>
      </c>
      <c r="S293" s="1455"/>
      <c r="T293" s="1455" t="s">
        <v>385</v>
      </c>
      <c r="U293" s="1455"/>
      <c r="V293" s="1455"/>
      <c r="W293" s="1455"/>
      <c r="X293" s="1455"/>
      <c r="Y293" s="1455"/>
      <c r="Z293" s="1455"/>
      <c r="AA293" s="1455"/>
      <c r="AB293" s="1455"/>
      <c r="AC293" s="1455"/>
      <c r="AD293" s="1455"/>
      <c r="AE293" s="1455"/>
      <c r="AF293" s="1455"/>
      <c r="AG293" s="1455"/>
      <c r="AH293" s="1638"/>
      <c r="AI293" s="1638"/>
    </row>
    <row r="294" spans="2:35" s="98" customFormat="1" ht="18" customHeight="1" x14ac:dyDescent="0.25">
      <c r="B294" s="2195">
        <f t="shared" ref="B294" si="143">+B290+1</f>
        <v>73</v>
      </c>
      <c r="C294" s="1332" t="str">
        <f t="shared" si="137"/>
        <v>Proyecto Especial Chavimochic</v>
      </c>
      <c r="D294" s="854" t="s">
        <v>383</v>
      </c>
      <c r="E294" s="975">
        <f t="shared" si="122"/>
        <v>1.9781387799999999</v>
      </c>
      <c r="F294" s="975">
        <f t="shared" si="123"/>
        <v>1.8990132287999999</v>
      </c>
      <c r="G294" s="975">
        <f t="shared" si="124"/>
        <v>2.0699244193920001</v>
      </c>
      <c r="H294" s="975">
        <f t="shared" si="125"/>
        <v>1.7387365122892802</v>
      </c>
      <c r="I294" s="975">
        <f t="shared" si="126"/>
        <v>1.7908986076579585</v>
      </c>
      <c r="J294" s="975">
        <f t="shared" si="127"/>
        <v>1.7013536772750604</v>
      </c>
      <c r="K294" s="975">
        <f t="shared" si="128"/>
        <v>1.5312183095475544</v>
      </c>
      <c r="L294" s="975">
        <f t="shared" si="129"/>
        <v>1.3934086616882746</v>
      </c>
      <c r="M294" s="975">
        <f t="shared" si="130"/>
        <v>1.2819359687532126</v>
      </c>
      <c r="N294" s="975">
        <f t="shared" si="131"/>
        <v>1.3588521268784053</v>
      </c>
      <c r="O294" s="975">
        <f t="shared" si="132"/>
        <v>1.95</v>
      </c>
      <c r="P294" s="1322">
        <f t="shared" si="133"/>
        <v>2.1059999999999999</v>
      </c>
      <c r="Q294" s="976">
        <f t="shared" si="135"/>
        <v>20.799480292281743</v>
      </c>
      <c r="S294" s="1455" t="s">
        <v>70</v>
      </c>
      <c r="T294" s="1455" t="s">
        <v>383</v>
      </c>
      <c r="U294" s="1455">
        <v>1.9781387799999999</v>
      </c>
      <c r="V294" s="1455">
        <v>1.8990132287999999</v>
      </c>
      <c r="W294" s="1455">
        <v>2.0699244193920001</v>
      </c>
      <c r="X294" s="1455">
        <v>1.7387365122892802</v>
      </c>
      <c r="Y294" s="1455">
        <v>1.7908986076579585</v>
      </c>
      <c r="Z294" s="1455">
        <v>1.7013536772750604</v>
      </c>
      <c r="AA294" s="1455">
        <v>1.5312183095475544</v>
      </c>
      <c r="AB294" s="1455">
        <v>1.3934086616882746</v>
      </c>
      <c r="AC294" s="1455">
        <v>1.2819359687532126</v>
      </c>
      <c r="AD294" s="1455">
        <v>1.3588521268784053</v>
      </c>
      <c r="AE294" s="1455">
        <v>1.95</v>
      </c>
      <c r="AF294" s="1455">
        <v>2.1059999999999999</v>
      </c>
      <c r="AG294" s="1455">
        <v>20.799480292281743</v>
      </c>
      <c r="AH294" s="1638"/>
      <c r="AI294" s="1638"/>
    </row>
    <row r="295" spans="2:35" s="98" customFormat="1" ht="18" customHeight="1" x14ac:dyDescent="0.25">
      <c r="B295" s="2196"/>
      <c r="C295" s="1331"/>
      <c r="D295" s="1053" t="s">
        <v>384</v>
      </c>
      <c r="E295" s="1054">
        <f t="shared" si="122"/>
        <v>0</v>
      </c>
      <c r="F295" s="1054">
        <f t="shared" si="123"/>
        <v>0</v>
      </c>
      <c r="G295" s="1054">
        <f t="shared" si="124"/>
        <v>0</v>
      </c>
      <c r="H295" s="1054">
        <f t="shared" si="125"/>
        <v>0</v>
      </c>
      <c r="I295" s="1054">
        <f t="shared" si="126"/>
        <v>0</v>
      </c>
      <c r="J295" s="1054">
        <f t="shared" si="127"/>
        <v>0</v>
      </c>
      <c r="K295" s="1054">
        <f t="shared" si="128"/>
        <v>0</v>
      </c>
      <c r="L295" s="1054">
        <f t="shared" si="129"/>
        <v>0</v>
      </c>
      <c r="M295" s="1054">
        <f t="shared" si="130"/>
        <v>0</v>
      </c>
      <c r="N295" s="1054">
        <f t="shared" si="131"/>
        <v>0</v>
      </c>
      <c r="O295" s="1054">
        <f t="shared" si="132"/>
        <v>0</v>
      </c>
      <c r="P295" s="1054">
        <f t="shared" si="133"/>
        <v>0</v>
      </c>
      <c r="Q295" s="1055">
        <f t="shared" si="135"/>
        <v>0</v>
      </c>
      <c r="R295" s="516"/>
      <c r="S295" s="1455"/>
      <c r="T295" s="1455" t="s">
        <v>384</v>
      </c>
      <c r="U295" s="1455">
        <v>0</v>
      </c>
      <c r="V295" s="1455">
        <v>0</v>
      </c>
      <c r="W295" s="1455">
        <v>0</v>
      </c>
      <c r="X295" s="1455">
        <v>0</v>
      </c>
      <c r="Y295" s="1455">
        <v>0</v>
      </c>
      <c r="Z295" s="1455">
        <v>0</v>
      </c>
      <c r="AA295" s="1455">
        <v>0</v>
      </c>
      <c r="AB295" s="1455">
        <v>0</v>
      </c>
      <c r="AC295" s="1455">
        <v>0</v>
      </c>
      <c r="AD295" s="1455">
        <v>0</v>
      </c>
      <c r="AE295" s="1455">
        <v>0</v>
      </c>
      <c r="AF295" s="1455">
        <v>0</v>
      </c>
      <c r="AG295" s="1455">
        <v>0</v>
      </c>
      <c r="AH295" s="1638"/>
      <c r="AI295" s="1638"/>
    </row>
    <row r="296" spans="2:35" s="98" customFormat="1" ht="18" customHeight="1" x14ac:dyDescent="0.25">
      <c r="B296" s="2196"/>
      <c r="C296" s="1331"/>
      <c r="D296" s="1056" t="s">
        <v>283</v>
      </c>
      <c r="E296" s="1054" t="str">
        <f t="shared" si="122"/>
        <v/>
      </c>
      <c r="F296" s="1054" t="str">
        <f t="shared" si="123"/>
        <v/>
      </c>
      <c r="G296" s="1054" t="str">
        <f t="shared" si="124"/>
        <v/>
      </c>
      <c r="H296" s="1054" t="str">
        <f t="shared" si="125"/>
        <v/>
      </c>
      <c r="I296" s="1054" t="str">
        <f t="shared" si="126"/>
        <v/>
      </c>
      <c r="J296" s="1054" t="str">
        <f t="shared" si="127"/>
        <v/>
      </c>
      <c r="K296" s="1054" t="str">
        <f t="shared" si="128"/>
        <v/>
      </c>
      <c r="L296" s="1054" t="str">
        <f t="shared" si="129"/>
        <v/>
      </c>
      <c r="M296" s="1054" t="str">
        <f t="shared" si="130"/>
        <v/>
      </c>
      <c r="N296" s="1054" t="str">
        <f t="shared" si="131"/>
        <v/>
      </c>
      <c r="O296" s="1054" t="str">
        <f t="shared" si="132"/>
        <v/>
      </c>
      <c r="P296" s="1054" t="str">
        <f t="shared" si="133"/>
        <v/>
      </c>
      <c r="Q296" s="1057">
        <f t="shared" si="135"/>
        <v>0</v>
      </c>
      <c r="R296" s="516"/>
      <c r="S296" s="1455"/>
      <c r="T296" s="1455" t="s">
        <v>283</v>
      </c>
      <c r="U296" s="1455"/>
      <c r="V296" s="1455"/>
      <c r="W296" s="1455"/>
      <c r="X296" s="1455"/>
      <c r="Y296" s="1455"/>
      <c r="Z296" s="1455"/>
      <c r="AA296" s="1455"/>
      <c r="AB296" s="1455"/>
      <c r="AC296" s="1455"/>
      <c r="AD296" s="1455"/>
      <c r="AE296" s="1455"/>
      <c r="AF296" s="1455"/>
      <c r="AG296" s="1455"/>
      <c r="AH296" s="1638"/>
      <c r="AI296" s="1638"/>
    </row>
    <row r="297" spans="2:35" s="98" customFormat="1" ht="18" customHeight="1" x14ac:dyDescent="0.25">
      <c r="B297" s="2196"/>
      <c r="C297" s="1333"/>
      <c r="D297" s="1323" t="s">
        <v>385</v>
      </c>
      <c r="E297" s="1324" t="str">
        <f t="shared" si="122"/>
        <v/>
      </c>
      <c r="F297" s="1324" t="str">
        <f t="shared" si="123"/>
        <v/>
      </c>
      <c r="G297" s="1324" t="str">
        <f t="shared" si="124"/>
        <v/>
      </c>
      <c r="H297" s="1324" t="str">
        <f t="shared" si="125"/>
        <v/>
      </c>
      <c r="I297" s="1324" t="str">
        <f t="shared" si="126"/>
        <v/>
      </c>
      <c r="J297" s="1324" t="str">
        <f t="shared" si="127"/>
        <v/>
      </c>
      <c r="K297" s="1324" t="str">
        <f t="shared" si="128"/>
        <v/>
      </c>
      <c r="L297" s="1324" t="str">
        <f t="shared" si="129"/>
        <v/>
      </c>
      <c r="M297" s="1324" t="str">
        <f t="shared" si="130"/>
        <v/>
      </c>
      <c r="N297" s="1324" t="str">
        <f t="shared" si="131"/>
        <v/>
      </c>
      <c r="O297" s="1324" t="str">
        <f t="shared" si="132"/>
        <v/>
      </c>
      <c r="P297" s="1325" t="str">
        <f t="shared" si="133"/>
        <v/>
      </c>
      <c r="Q297" s="974">
        <f t="shared" si="135"/>
        <v>0</v>
      </c>
      <c r="S297" s="1455"/>
      <c r="T297" s="1455" t="s">
        <v>385</v>
      </c>
      <c r="U297" s="1455"/>
      <c r="V297" s="1455"/>
      <c r="W297" s="1455"/>
      <c r="X297" s="1455"/>
      <c r="Y297" s="1455"/>
      <c r="Z297" s="1455"/>
      <c r="AA297" s="1455"/>
      <c r="AB297" s="1455"/>
      <c r="AC297" s="1455"/>
      <c r="AD297" s="1455"/>
      <c r="AE297" s="1455"/>
      <c r="AF297" s="1455"/>
      <c r="AG297" s="1455"/>
      <c r="AH297" s="1638"/>
      <c r="AI297" s="1638"/>
    </row>
    <row r="298" spans="2:35" s="98" customFormat="1" ht="18" customHeight="1" x14ac:dyDescent="0.25">
      <c r="B298" s="2195">
        <f t="shared" ref="B298" si="144">+B294+1</f>
        <v>74</v>
      </c>
      <c r="C298" s="1332" t="str">
        <f t="shared" si="137"/>
        <v>Samay I S.A.</v>
      </c>
      <c r="D298" s="854" t="s">
        <v>383</v>
      </c>
      <c r="E298" s="975" t="str">
        <f t="shared" si="122"/>
        <v/>
      </c>
      <c r="F298" s="975" t="str">
        <f t="shared" si="123"/>
        <v/>
      </c>
      <c r="G298" s="975" t="str">
        <f t="shared" si="124"/>
        <v/>
      </c>
      <c r="H298" s="975" t="str">
        <f t="shared" si="125"/>
        <v/>
      </c>
      <c r="I298" s="975" t="str">
        <f t="shared" si="126"/>
        <v/>
      </c>
      <c r="J298" s="975" t="str">
        <f t="shared" si="127"/>
        <v/>
      </c>
      <c r="K298" s="975" t="str">
        <f t="shared" si="128"/>
        <v/>
      </c>
      <c r="L298" s="975" t="str">
        <f t="shared" si="129"/>
        <v/>
      </c>
      <c r="M298" s="975" t="str">
        <f t="shared" si="130"/>
        <v/>
      </c>
      <c r="N298" s="975" t="str">
        <f t="shared" si="131"/>
        <v/>
      </c>
      <c r="O298" s="975" t="str">
        <f t="shared" si="132"/>
        <v/>
      </c>
      <c r="P298" s="1322" t="str">
        <f t="shared" si="133"/>
        <v/>
      </c>
      <c r="Q298" s="976">
        <f t="shared" si="135"/>
        <v>0</v>
      </c>
      <c r="S298" s="1455" t="s">
        <v>1375</v>
      </c>
      <c r="T298" s="1455" t="s">
        <v>383</v>
      </c>
      <c r="U298" s="1455"/>
      <c r="V298" s="1455"/>
      <c r="W298" s="1455"/>
      <c r="X298" s="1455"/>
      <c r="Y298" s="1455"/>
      <c r="Z298" s="1455"/>
      <c r="AA298" s="1455"/>
      <c r="AB298" s="1455"/>
      <c r="AC298" s="1455"/>
      <c r="AD298" s="1455"/>
      <c r="AE298" s="1455"/>
      <c r="AF298" s="1455"/>
      <c r="AG298" s="1455"/>
      <c r="AH298" s="1638"/>
      <c r="AI298" s="1638"/>
    </row>
    <row r="299" spans="2:35" s="98" customFormat="1" ht="18" customHeight="1" x14ac:dyDescent="0.25">
      <c r="B299" s="2196"/>
      <c r="C299" s="1331"/>
      <c r="D299" s="1053" t="s">
        <v>384</v>
      </c>
      <c r="E299" s="1054">
        <f t="shared" si="122"/>
        <v>0.19899700000000001</v>
      </c>
      <c r="F299" s="1054">
        <f t="shared" si="123"/>
        <v>0.7926979999999999</v>
      </c>
      <c r="G299" s="1054">
        <f t="shared" si="124"/>
        <v>0</v>
      </c>
      <c r="H299" s="1054">
        <f t="shared" si="125"/>
        <v>0</v>
      </c>
      <c r="I299" s="1054">
        <f t="shared" si="126"/>
        <v>0</v>
      </c>
      <c r="J299" s="1054">
        <f t="shared" si="127"/>
        <v>0</v>
      </c>
      <c r="K299" s="1054">
        <f t="shared" si="128"/>
        <v>0</v>
      </c>
      <c r="L299" s="1054">
        <f t="shared" si="129"/>
        <v>0</v>
      </c>
      <c r="M299" s="1054">
        <f t="shared" si="130"/>
        <v>0</v>
      </c>
      <c r="N299" s="1054">
        <f t="shared" si="131"/>
        <v>6.0100109999999995</v>
      </c>
      <c r="O299" s="1054">
        <f t="shared" si="132"/>
        <v>0</v>
      </c>
      <c r="P299" s="1054">
        <f t="shared" si="133"/>
        <v>0.80239000000000005</v>
      </c>
      <c r="Q299" s="1055">
        <f t="shared" si="135"/>
        <v>7.8040959999999995</v>
      </c>
      <c r="R299" s="516"/>
      <c r="S299" s="1455"/>
      <c r="T299" s="1455" t="s">
        <v>384</v>
      </c>
      <c r="U299" s="1455">
        <v>0.19899700000000001</v>
      </c>
      <c r="V299" s="1455">
        <v>0.7926979999999999</v>
      </c>
      <c r="W299" s="1455">
        <v>0</v>
      </c>
      <c r="X299" s="1455">
        <v>0</v>
      </c>
      <c r="Y299" s="1455">
        <v>0</v>
      </c>
      <c r="Z299" s="1455">
        <v>0</v>
      </c>
      <c r="AA299" s="1455">
        <v>0</v>
      </c>
      <c r="AB299" s="1455">
        <v>0</v>
      </c>
      <c r="AC299" s="1455">
        <v>0</v>
      </c>
      <c r="AD299" s="1455">
        <v>6.0100109999999995</v>
      </c>
      <c r="AE299" s="1455">
        <v>0</v>
      </c>
      <c r="AF299" s="1455">
        <v>0.80239000000000005</v>
      </c>
      <c r="AG299" s="1455">
        <v>7.8040959999999995</v>
      </c>
      <c r="AH299" s="1638"/>
      <c r="AI299" s="1638"/>
    </row>
    <row r="300" spans="2:35" s="98" customFormat="1" ht="18" customHeight="1" x14ac:dyDescent="0.25">
      <c r="B300" s="2196"/>
      <c r="C300" s="1331"/>
      <c r="D300" s="1056" t="s">
        <v>283</v>
      </c>
      <c r="E300" s="1054" t="str">
        <f t="shared" si="122"/>
        <v/>
      </c>
      <c r="F300" s="1054" t="str">
        <f t="shared" si="123"/>
        <v/>
      </c>
      <c r="G300" s="1054" t="str">
        <f t="shared" si="124"/>
        <v/>
      </c>
      <c r="H300" s="1054" t="str">
        <f t="shared" si="125"/>
        <v/>
      </c>
      <c r="I300" s="1054" t="str">
        <f t="shared" si="126"/>
        <v/>
      </c>
      <c r="J300" s="1054" t="str">
        <f t="shared" si="127"/>
        <v/>
      </c>
      <c r="K300" s="1054" t="str">
        <f t="shared" si="128"/>
        <v/>
      </c>
      <c r="L300" s="1054" t="str">
        <f t="shared" si="129"/>
        <v/>
      </c>
      <c r="M300" s="1054" t="str">
        <f t="shared" si="130"/>
        <v/>
      </c>
      <c r="N300" s="1054" t="str">
        <f t="shared" si="131"/>
        <v/>
      </c>
      <c r="O300" s="1054" t="str">
        <f t="shared" si="132"/>
        <v/>
      </c>
      <c r="P300" s="1054" t="str">
        <f t="shared" si="133"/>
        <v/>
      </c>
      <c r="Q300" s="1057">
        <f t="shared" si="135"/>
        <v>0</v>
      </c>
      <c r="R300" s="516"/>
      <c r="S300" s="1455"/>
      <c r="T300" s="1455" t="s">
        <v>283</v>
      </c>
      <c r="U300" s="1455"/>
      <c r="V300" s="1455"/>
      <c r="W300" s="1455"/>
      <c r="X300" s="1455"/>
      <c r="Y300" s="1455"/>
      <c r="Z300" s="1455"/>
      <c r="AA300" s="1455"/>
      <c r="AB300" s="1455"/>
      <c r="AC300" s="1455"/>
      <c r="AD300" s="1455"/>
      <c r="AE300" s="1455"/>
      <c r="AF300" s="1455"/>
      <c r="AG300" s="1455"/>
      <c r="AH300" s="1638"/>
      <c r="AI300" s="1638"/>
    </row>
    <row r="301" spans="2:35" s="98" customFormat="1" ht="18" customHeight="1" x14ac:dyDescent="0.25">
      <c r="B301" s="2196"/>
      <c r="C301" s="1333"/>
      <c r="D301" s="1323" t="s">
        <v>385</v>
      </c>
      <c r="E301" s="1324" t="str">
        <f t="shared" si="122"/>
        <v/>
      </c>
      <c r="F301" s="1324" t="str">
        <f t="shared" si="123"/>
        <v/>
      </c>
      <c r="G301" s="1324" t="str">
        <f t="shared" si="124"/>
        <v/>
      </c>
      <c r="H301" s="1324" t="str">
        <f t="shared" si="125"/>
        <v/>
      </c>
      <c r="I301" s="1324" t="str">
        <f t="shared" si="126"/>
        <v/>
      </c>
      <c r="J301" s="1324" t="str">
        <f t="shared" si="127"/>
        <v/>
      </c>
      <c r="K301" s="1324" t="str">
        <f t="shared" si="128"/>
        <v/>
      </c>
      <c r="L301" s="1324" t="str">
        <f t="shared" si="129"/>
        <v/>
      </c>
      <c r="M301" s="1324" t="str">
        <f t="shared" si="130"/>
        <v/>
      </c>
      <c r="N301" s="1324" t="str">
        <f t="shared" si="131"/>
        <v/>
      </c>
      <c r="O301" s="1324" t="str">
        <f t="shared" si="132"/>
        <v/>
      </c>
      <c r="P301" s="1325" t="str">
        <f t="shared" si="133"/>
        <v/>
      </c>
      <c r="Q301" s="974">
        <f t="shared" si="135"/>
        <v>0</v>
      </c>
      <c r="S301" s="1455"/>
      <c r="T301" s="1455" t="s">
        <v>385</v>
      </c>
      <c r="U301" s="1455"/>
      <c r="V301" s="1455"/>
      <c r="W301" s="1455"/>
      <c r="X301" s="1455"/>
      <c r="Y301" s="1455"/>
      <c r="Z301" s="1455"/>
      <c r="AA301" s="1455"/>
      <c r="AB301" s="1455"/>
      <c r="AC301" s="1455"/>
      <c r="AD301" s="1455"/>
      <c r="AE301" s="1455"/>
      <c r="AF301" s="1455"/>
      <c r="AG301" s="1455"/>
      <c r="AH301" s="1638"/>
      <c r="AI301" s="1638"/>
    </row>
    <row r="302" spans="2:35" s="98" customFormat="1" ht="18" customHeight="1" x14ac:dyDescent="0.25">
      <c r="B302" s="2195">
        <f t="shared" ref="B302" si="145">+B298+1</f>
        <v>75</v>
      </c>
      <c r="C302" s="1332" t="str">
        <f t="shared" si="137"/>
        <v>SDF Energía S.A.C.</v>
      </c>
      <c r="D302" s="854" t="s">
        <v>383</v>
      </c>
      <c r="E302" s="975" t="str">
        <f t="shared" si="122"/>
        <v/>
      </c>
      <c r="F302" s="975" t="str">
        <f t="shared" si="123"/>
        <v/>
      </c>
      <c r="G302" s="975" t="str">
        <f t="shared" si="124"/>
        <v/>
      </c>
      <c r="H302" s="975" t="str">
        <f t="shared" si="125"/>
        <v/>
      </c>
      <c r="I302" s="975" t="str">
        <f t="shared" si="126"/>
        <v/>
      </c>
      <c r="J302" s="975" t="str">
        <f t="shared" si="127"/>
        <v/>
      </c>
      <c r="K302" s="975" t="str">
        <f t="shared" si="128"/>
        <v/>
      </c>
      <c r="L302" s="975" t="str">
        <f t="shared" si="129"/>
        <v/>
      </c>
      <c r="M302" s="975" t="str">
        <f t="shared" si="130"/>
        <v/>
      </c>
      <c r="N302" s="975" t="str">
        <f t="shared" si="131"/>
        <v/>
      </c>
      <c r="O302" s="975" t="str">
        <f t="shared" si="132"/>
        <v/>
      </c>
      <c r="P302" s="1322" t="str">
        <f t="shared" si="133"/>
        <v/>
      </c>
      <c r="Q302" s="976">
        <f t="shared" si="135"/>
        <v>0</v>
      </c>
      <c r="S302" s="1455" t="s">
        <v>88</v>
      </c>
      <c r="T302" s="1455" t="s">
        <v>383</v>
      </c>
      <c r="U302" s="1455"/>
      <c r="V302" s="1455"/>
      <c r="W302" s="1455"/>
      <c r="X302" s="1455"/>
      <c r="Y302" s="1455"/>
      <c r="Z302" s="1455"/>
      <c r="AA302" s="1455"/>
      <c r="AB302" s="1455"/>
      <c r="AC302" s="1455"/>
      <c r="AD302" s="1455"/>
      <c r="AE302" s="1455"/>
      <c r="AF302" s="1455"/>
      <c r="AG302" s="1455"/>
      <c r="AH302" s="1638"/>
      <c r="AI302" s="1638"/>
    </row>
    <row r="303" spans="2:35" s="98" customFormat="1" ht="18" customHeight="1" x14ac:dyDescent="0.25">
      <c r="B303" s="2196"/>
      <c r="C303" s="1331"/>
      <c r="D303" s="1053" t="s">
        <v>384</v>
      </c>
      <c r="E303" s="1054">
        <f t="shared" si="122"/>
        <v>21.571332999999999</v>
      </c>
      <c r="F303" s="1054">
        <f t="shared" si="123"/>
        <v>18.238765000000001</v>
      </c>
      <c r="G303" s="1054">
        <f t="shared" si="124"/>
        <v>10.402426</v>
      </c>
      <c r="H303" s="1054">
        <f t="shared" si="125"/>
        <v>0</v>
      </c>
      <c r="I303" s="1054">
        <f t="shared" si="126"/>
        <v>0</v>
      </c>
      <c r="J303" s="1054">
        <f t="shared" si="127"/>
        <v>0</v>
      </c>
      <c r="K303" s="1054">
        <f t="shared" si="128"/>
        <v>7.0620000000000006E-3</v>
      </c>
      <c r="L303" s="1054">
        <f t="shared" si="129"/>
        <v>1.0488</v>
      </c>
      <c r="M303" s="1054">
        <f t="shared" si="130"/>
        <v>1.3253740000000003</v>
      </c>
      <c r="N303" s="1054">
        <f t="shared" si="131"/>
        <v>5.4725640000000002</v>
      </c>
      <c r="O303" s="1054">
        <f t="shared" si="132"/>
        <v>3.6723499999999998</v>
      </c>
      <c r="P303" s="1054">
        <f t="shared" si="133"/>
        <v>2.0339199999999997</v>
      </c>
      <c r="Q303" s="1055">
        <f t="shared" si="135"/>
        <v>63.772593999999998</v>
      </c>
      <c r="R303" s="516"/>
      <c r="S303" s="1455"/>
      <c r="T303" s="1455" t="s">
        <v>384</v>
      </c>
      <c r="U303" s="1455">
        <v>21.571332999999999</v>
      </c>
      <c r="V303" s="1455">
        <v>18.238765000000001</v>
      </c>
      <c r="W303" s="1455">
        <v>10.402426</v>
      </c>
      <c r="X303" s="1455">
        <v>0</v>
      </c>
      <c r="Y303" s="1455">
        <v>0</v>
      </c>
      <c r="Z303" s="1455">
        <v>0</v>
      </c>
      <c r="AA303" s="1455">
        <v>7.0620000000000006E-3</v>
      </c>
      <c r="AB303" s="1455">
        <v>1.0488</v>
      </c>
      <c r="AC303" s="1455">
        <v>1.3253740000000003</v>
      </c>
      <c r="AD303" s="1455">
        <v>5.4725640000000002</v>
      </c>
      <c r="AE303" s="1455">
        <v>3.6723499999999998</v>
      </c>
      <c r="AF303" s="1455">
        <v>2.0339199999999997</v>
      </c>
      <c r="AG303" s="1455">
        <v>63.772593999999998</v>
      </c>
      <c r="AH303" s="1638"/>
      <c r="AI303" s="1638"/>
    </row>
    <row r="304" spans="2:35" s="98" customFormat="1" ht="18" customHeight="1" x14ac:dyDescent="0.25">
      <c r="B304" s="2196"/>
      <c r="C304" s="1331"/>
      <c r="D304" s="1056" t="s">
        <v>283</v>
      </c>
      <c r="E304" s="1054" t="str">
        <f t="shared" si="122"/>
        <v/>
      </c>
      <c r="F304" s="1054" t="str">
        <f t="shared" si="123"/>
        <v/>
      </c>
      <c r="G304" s="1054" t="str">
        <f t="shared" si="124"/>
        <v/>
      </c>
      <c r="H304" s="1054" t="str">
        <f t="shared" si="125"/>
        <v/>
      </c>
      <c r="I304" s="1054" t="str">
        <f t="shared" si="126"/>
        <v/>
      </c>
      <c r="J304" s="1054" t="str">
        <f t="shared" si="127"/>
        <v/>
      </c>
      <c r="K304" s="1054" t="str">
        <f t="shared" si="128"/>
        <v/>
      </c>
      <c r="L304" s="1054" t="str">
        <f t="shared" si="129"/>
        <v/>
      </c>
      <c r="M304" s="1054" t="str">
        <f t="shared" si="130"/>
        <v/>
      </c>
      <c r="N304" s="1054" t="str">
        <f t="shared" si="131"/>
        <v/>
      </c>
      <c r="O304" s="1054" t="str">
        <f t="shared" si="132"/>
        <v/>
      </c>
      <c r="P304" s="1054" t="str">
        <f t="shared" si="133"/>
        <v/>
      </c>
      <c r="Q304" s="1057">
        <f t="shared" si="135"/>
        <v>0</v>
      </c>
      <c r="R304" s="516"/>
      <c r="S304" s="1455"/>
      <c r="T304" s="1455" t="s">
        <v>283</v>
      </c>
      <c r="U304" s="1455"/>
      <c r="V304" s="1455"/>
      <c r="W304" s="1455"/>
      <c r="X304" s="1455"/>
      <c r="Y304" s="1455"/>
      <c r="Z304" s="1455"/>
      <c r="AA304" s="1455"/>
      <c r="AB304" s="1455"/>
      <c r="AC304" s="1455"/>
      <c r="AD304" s="1455"/>
      <c r="AE304" s="1455"/>
      <c r="AF304" s="1455"/>
      <c r="AG304" s="1455"/>
      <c r="AH304" s="1638"/>
      <c r="AI304" s="1638"/>
    </row>
    <row r="305" spans="2:35" s="98" customFormat="1" ht="18" customHeight="1" x14ac:dyDescent="0.25">
      <c r="B305" s="2196"/>
      <c r="C305" s="1333"/>
      <c r="D305" s="1323" t="s">
        <v>385</v>
      </c>
      <c r="E305" s="1324" t="str">
        <f t="shared" si="122"/>
        <v/>
      </c>
      <c r="F305" s="1324" t="str">
        <f t="shared" si="123"/>
        <v/>
      </c>
      <c r="G305" s="1324" t="str">
        <f t="shared" si="124"/>
        <v/>
      </c>
      <c r="H305" s="1324" t="str">
        <f t="shared" si="125"/>
        <v/>
      </c>
      <c r="I305" s="1324" t="str">
        <f t="shared" si="126"/>
        <v/>
      </c>
      <c r="J305" s="1324" t="str">
        <f t="shared" si="127"/>
        <v/>
      </c>
      <c r="K305" s="1324" t="str">
        <f t="shared" si="128"/>
        <v/>
      </c>
      <c r="L305" s="1324" t="str">
        <f t="shared" si="129"/>
        <v/>
      </c>
      <c r="M305" s="1324" t="str">
        <f t="shared" si="130"/>
        <v/>
      </c>
      <c r="N305" s="1324" t="str">
        <f t="shared" si="131"/>
        <v/>
      </c>
      <c r="O305" s="1324" t="str">
        <f t="shared" si="132"/>
        <v/>
      </c>
      <c r="P305" s="1325" t="str">
        <f t="shared" si="133"/>
        <v/>
      </c>
      <c r="Q305" s="974">
        <f t="shared" si="135"/>
        <v>0</v>
      </c>
      <c r="S305" s="1455"/>
      <c r="T305" s="1455" t="s">
        <v>385</v>
      </c>
      <c r="U305" s="1455"/>
      <c r="V305" s="1455"/>
      <c r="W305" s="1455"/>
      <c r="X305" s="1455"/>
      <c r="Y305" s="1455"/>
      <c r="Z305" s="1455"/>
      <c r="AA305" s="1455"/>
      <c r="AB305" s="1455"/>
      <c r="AC305" s="1455"/>
      <c r="AD305" s="1455"/>
      <c r="AE305" s="1455"/>
      <c r="AF305" s="1455"/>
      <c r="AG305" s="1455"/>
      <c r="AH305" s="1638"/>
      <c r="AI305" s="1638"/>
    </row>
    <row r="306" spans="2:35" s="98" customFormat="1" ht="18" customHeight="1" x14ac:dyDescent="0.25">
      <c r="B306" s="2195">
        <f t="shared" ref="B306" si="146">+B302+1</f>
        <v>76</v>
      </c>
      <c r="C306" s="1332" t="str">
        <f t="shared" si="137"/>
        <v>Shougang Generación Eléctrica S.A.A.</v>
      </c>
      <c r="D306" s="854" t="s">
        <v>383</v>
      </c>
      <c r="E306" s="975" t="str">
        <f t="shared" si="122"/>
        <v/>
      </c>
      <c r="F306" s="975" t="str">
        <f t="shared" si="123"/>
        <v/>
      </c>
      <c r="G306" s="975" t="str">
        <f t="shared" si="124"/>
        <v/>
      </c>
      <c r="H306" s="975" t="str">
        <f t="shared" si="125"/>
        <v/>
      </c>
      <c r="I306" s="975" t="str">
        <f t="shared" si="126"/>
        <v/>
      </c>
      <c r="J306" s="975" t="str">
        <f t="shared" si="127"/>
        <v/>
      </c>
      <c r="K306" s="975" t="str">
        <f t="shared" si="128"/>
        <v/>
      </c>
      <c r="L306" s="975" t="str">
        <f t="shared" si="129"/>
        <v/>
      </c>
      <c r="M306" s="975" t="str">
        <f t="shared" si="130"/>
        <v/>
      </c>
      <c r="N306" s="975" t="str">
        <f t="shared" si="131"/>
        <v/>
      </c>
      <c r="O306" s="975" t="str">
        <f t="shared" si="132"/>
        <v/>
      </c>
      <c r="P306" s="1322" t="str">
        <f t="shared" si="133"/>
        <v/>
      </c>
      <c r="Q306" s="976">
        <f t="shared" si="135"/>
        <v>0</v>
      </c>
      <c r="S306" s="1455" t="s">
        <v>1474</v>
      </c>
      <c r="T306" s="1455" t="s">
        <v>383</v>
      </c>
      <c r="U306" s="1455"/>
      <c r="V306" s="1455"/>
      <c r="W306" s="1455"/>
      <c r="X306" s="1455"/>
      <c r="Y306" s="1455"/>
      <c r="Z306" s="1455"/>
      <c r="AA306" s="1455"/>
      <c r="AB306" s="1455"/>
      <c r="AC306" s="1455"/>
      <c r="AD306" s="1455"/>
      <c r="AE306" s="1455"/>
      <c r="AF306" s="1455"/>
      <c r="AG306" s="1455"/>
      <c r="AH306" s="1638"/>
      <c r="AI306" s="1638"/>
    </row>
    <row r="307" spans="2:35" s="98" customFormat="1" ht="18" customHeight="1" x14ac:dyDescent="0.25">
      <c r="B307" s="2196"/>
      <c r="C307" s="1331"/>
      <c r="D307" s="1053" t="s">
        <v>384</v>
      </c>
      <c r="E307" s="1054">
        <f t="shared" si="122"/>
        <v>5.3339999999999993E-3</v>
      </c>
      <c r="F307" s="1054">
        <f t="shared" si="123"/>
        <v>0.39615500000000003</v>
      </c>
      <c r="G307" s="1054">
        <f t="shared" si="124"/>
        <v>0.83815400000000007</v>
      </c>
      <c r="H307" s="1054">
        <f t="shared" si="125"/>
        <v>1.578E-3</v>
      </c>
      <c r="I307" s="1054">
        <f t="shared" si="126"/>
        <v>0</v>
      </c>
      <c r="J307" s="1054">
        <f t="shared" si="127"/>
        <v>0</v>
      </c>
      <c r="K307" s="1054">
        <f t="shared" si="128"/>
        <v>0</v>
      </c>
      <c r="L307" s="1054">
        <f t="shared" si="129"/>
        <v>2.958447</v>
      </c>
      <c r="M307" s="1054">
        <f t="shared" si="130"/>
        <v>0.33028500000000005</v>
      </c>
      <c r="N307" s="1054">
        <f t="shared" si="131"/>
        <v>1.7001009999999999</v>
      </c>
      <c r="O307" s="1054">
        <f t="shared" si="132"/>
        <v>1.1539820000000001</v>
      </c>
      <c r="P307" s="1054">
        <f t="shared" si="133"/>
        <v>1.3088610000000001</v>
      </c>
      <c r="Q307" s="1055">
        <f t="shared" si="135"/>
        <v>8.6928970000000003</v>
      </c>
      <c r="R307" s="516"/>
      <c r="S307" s="1455"/>
      <c r="T307" s="1455" t="s">
        <v>384</v>
      </c>
      <c r="U307" s="1455">
        <v>5.3339999999999993E-3</v>
      </c>
      <c r="V307" s="1455">
        <v>0.39615500000000003</v>
      </c>
      <c r="W307" s="1455">
        <v>0.83815400000000007</v>
      </c>
      <c r="X307" s="1455">
        <v>1.578E-3</v>
      </c>
      <c r="Y307" s="1455">
        <v>0</v>
      </c>
      <c r="Z307" s="1455">
        <v>0</v>
      </c>
      <c r="AA307" s="1455">
        <v>0</v>
      </c>
      <c r="AB307" s="1455">
        <v>2.958447</v>
      </c>
      <c r="AC307" s="1455">
        <v>0.33028500000000005</v>
      </c>
      <c r="AD307" s="1455">
        <v>1.7001009999999999</v>
      </c>
      <c r="AE307" s="1455">
        <v>1.1539820000000001</v>
      </c>
      <c r="AF307" s="1455">
        <v>1.3088610000000001</v>
      </c>
      <c r="AG307" s="1455">
        <v>8.6928970000000003</v>
      </c>
      <c r="AH307" s="1638"/>
      <c r="AI307" s="1638"/>
    </row>
    <row r="308" spans="2:35" s="98" customFormat="1" ht="18" customHeight="1" x14ac:dyDescent="0.25">
      <c r="B308" s="2196"/>
      <c r="C308" s="1331"/>
      <c r="D308" s="1056" t="s">
        <v>283</v>
      </c>
      <c r="E308" s="1054" t="str">
        <f t="shared" si="122"/>
        <v/>
      </c>
      <c r="F308" s="1054" t="str">
        <f t="shared" si="123"/>
        <v/>
      </c>
      <c r="G308" s="1054" t="str">
        <f t="shared" si="124"/>
        <v/>
      </c>
      <c r="H308" s="1054" t="str">
        <f t="shared" si="125"/>
        <v/>
      </c>
      <c r="I308" s="1054" t="str">
        <f t="shared" si="126"/>
        <v/>
      </c>
      <c r="J308" s="1054" t="str">
        <f t="shared" si="127"/>
        <v/>
      </c>
      <c r="K308" s="1054" t="str">
        <f t="shared" si="128"/>
        <v/>
      </c>
      <c r="L308" s="1054" t="str">
        <f t="shared" si="129"/>
        <v/>
      </c>
      <c r="M308" s="1054" t="str">
        <f t="shared" si="130"/>
        <v/>
      </c>
      <c r="N308" s="1054" t="str">
        <f t="shared" si="131"/>
        <v/>
      </c>
      <c r="O308" s="1054" t="str">
        <f t="shared" si="132"/>
        <v/>
      </c>
      <c r="P308" s="1054" t="str">
        <f t="shared" si="133"/>
        <v/>
      </c>
      <c r="Q308" s="1057">
        <f t="shared" si="135"/>
        <v>0</v>
      </c>
      <c r="R308" s="516"/>
      <c r="S308" s="1455"/>
      <c r="T308" s="1455" t="s">
        <v>283</v>
      </c>
      <c r="U308" s="1455"/>
      <c r="V308" s="1455"/>
      <c r="W308" s="1455"/>
      <c r="X308" s="1455"/>
      <c r="Y308" s="1455"/>
      <c r="Z308" s="1455"/>
      <c r="AA308" s="1455"/>
      <c r="AB308" s="1455"/>
      <c r="AC308" s="1455"/>
      <c r="AD308" s="1455"/>
      <c r="AE308" s="1455"/>
      <c r="AF308" s="1455"/>
      <c r="AG308" s="1455"/>
      <c r="AH308" s="1638"/>
      <c r="AI308" s="1638"/>
    </row>
    <row r="309" spans="2:35" s="98" customFormat="1" ht="18" customHeight="1" x14ac:dyDescent="0.25">
      <c r="B309" s="2196"/>
      <c r="C309" s="1333"/>
      <c r="D309" s="1323" t="s">
        <v>385</v>
      </c>
      <c r="E309" s="1324" t="str">
        <f t="shared" si="122"/>
        <v/>
      </c>
      <c r="F309" s="1324" t="str">
        <f t="shared" si="123"/>
        <v/>
      </c>
      <c r="G309" s="1324" t="str">
        <f t="shared" si="124"/>
        <v/>
      </c>
      <c r="H309" s="1324" t="str">
        <f t="shared" si="125"/>
        <v/>
      </c>
      <c r="I309" s="1324" t="str">
        <f t="shared" si="126"/>
        <v/>
      </c>
      <c r="J309" s="1324" t="str">
        <f t="shared" si="127"/>
        <v/>
      </c>
      <c r="K309" s="1324" t="str">
        <f t="shared" si="128"/>
        <v/>
      </c>
      <c r="L309" s="1324" t="str">
        <f t="shared" si="129"/>
        <v/>
      </c>
      <c r="M309" s="1324" t="str">
        <f t="shared" si="130"/>
        <v/>
      </c>
      <c r="N309" s="1324" t="str">
        <f t="shared" si="131"/>
        <v/>
      </c>
      <c r="O309" s="1324" t="str">
        <f t="shared" si="132"/>
        <v/>
      </c>
      <c r="P309" s="1325" t="str">
        <f t="shared" si="133"/>
        <v/>
      </c>
      <c r="Q309" s="974">
        <f t="shared" si="135"/>
        <v>0</v>
      </c>
      <c r="S309" s="1455"/>
      <c r="T309" s="1455" t="s">
        <v>385</v>
      </c>
      <c r="U309" s="1455"/>
      <c r="V309" s="1455"/>
      <c r="W309" s="1455"/>
      <c r="X309" s="1455"/>
      <c r="Y309" s="1455"/>
      <c r="Z309" s="1455"/>
      <c r="AA309" s="1455"/>
      <c r="AB309" s="1455"/>
      <c r="AC309" s="1455"/>
      <c r="AD309" s="1455"/>
      <c r="AE309" s="1455"/>
      <c r="AF309" s="1455"/>
      <c r="AG309" s="1455"/>
      <c r="AH309" s="1638"/>
      <c r="AI309" s="1638"/>
    </row>
    <row r="310" spans="2:35" s="98" customFormat="1" ht="18" customHeight="1" x14ac:dyDescent="0.25">
      <c r="B310" s="2195">
        <f t="shared" ref="B310" si="147">+B306+1</f>
        <v>77</v>
      </c>
      <c r="C310" s="1332" t="str">
        <f t="shared" si="137"/>
        <v>Sindicato Energético S.A.</v>
      </c>
      <c r="D310" s="854" t="s">
        <v>383</v>
      </c>
      <c r="E310" s="975">
        <f t="shared" si="122"/>
        <v>27.707315000000001</v>
      </c>
      <c r="F310" s="975">
        <f t="shared" si="123"/>
        <v>32.597297000000005</v>
      </c>
      <c r="G310" s="975">
        <f t="shared" si="124"/>
        <v>35.375568000000001</v>
      </c>
      <c r="H310" s="975">
        <f t="shared" si="125"/>
        <v>34.609119999999997</v>
      </c>
      <c r="I310" s="975">
        <f t="shared" si="126"/>
        <v>36.384004000000004</v>
      </c>
      <c r="J310" s="975">
        <f t="shared" si="127"/>
        <v>23.442919999999997</v>
      </c>
      <c r="K310" s="975">
        <f t="shared" si="128"/>
        <v>22.120159000000001</v>
      </c>
      <c r="L310" s="975">
        <f t="shared" si="129"/>
        <v>24.783985000000001</v>
      </c>
      <c r="M310" s="975">
        <f t="shared" si="130"/>
        <v>22.406495</v>
      </c>
      <c r="N310" s="975">
        <f t="shared" si="131"/>
        <v>23.640848999999999</v>
      </c>
      <c r="O310" s="975">
        <f t="shared" si="132"/>
        <v>17.676040999999998</v>
      </c>
      <c r="P310" s="1322">
        <f t="shared" si="133"/>
        <v>23.162707999999999</v>
      </c>
      <c r="Q310" s="976">
        <f t="shared" si="135"/>
        <v>323.90646099999998</v>
      </c>
      <c r="S310" s="1455" t="s">
        <v>91</v>
      </c>
      <c r="T310" s="1455" t="s">
        <v>383</v>
      </c>
      <c r="U310" s="1455">
        <v>27.707315000000001</v>
      </c>
      <c r="V310" s="1455">
        <v>32.597297000000005</v>
      </c>
      <c r="W310" s="1455">
        <v>35.375568000000001</v>
      </c>
      <c r="X310" s="1455">
        <v>34.609119999999997</v>
      </c>
      <c r="Y310" s="1455">
        <v>36.384004000000004</v>
      </c>
      <c r="Z310" s="1455">
        <v>23.442919999999997</v>
      </c>
      <c r="AA310" s="1455">
        <v>22.120159000000001</v>
      </c>
      <c r="AB310" s="1455">
        <v>24.783985000000001</v>
      </c>
      <c r="AC310" s="1455">
        <v>22.406495</v>
      </c>
      <c r="AD310" s="1455">
        <v>23.640848999999999</v>
      </c>
      <c r="AE310" s="1455">
        <v>17.676040999999998</v>
      </c>
      <c r="AF310" s="1455">
        <v>23.162707999999999</v>
      </c>
      <c r="AG310" s="1455">
        <v>323.90646099999998</v>
      </c>
      <c r="AH310" s="1638"/>
      <c r="AI310" s="1638"/>
    </row>
    <row r="311" spans="2:35" s="98" customFormat="1" ht="18" customHeight="1" x14ac:dyDescent="0.25">
      <c r="B311" s="2196"/>
      <c r="C311" s="1331"/>
      <c r="D311" s="1053" t="s">
        <v>384</v>
      </c>
      <c r="E311" s="1054" t="str">
        <f t="shared" si="122"/>
        <v/>
      </c>
      <c r="F311" s="1054" t="str">
        <f t="shared" si="123"/>
        <v/>
      </c>
      <c r="G311" s="1054" t="str">
        <f t="shared" si="124"/>
        <v/>
      </c>
      <c r="H311" s="1054" t="str">
        <f t="shared" si="125"/>
        <v/>
      </c>
      <c r="I311" s="1054" t="str">
        <f t="shared" si="126"/>
        <v/>
      </c>
      <c r="J311" s="1054" t="str">
        <f t="shared" si="127"/>
        <v/>
      </c>
      <c r="K311" s="1054" t="str">
        <f t="shared" si="128"/>
        <v/>
      </c>
      <c r="L311" s="1054" t="str">
        <f t="shared" si="129"/>
        <v/>
      </c>
      <c r="M311" s="1054" t="str">
        <f t="shared" si="130"/>
        <v/>
      </c>
      <c r="N311" s="1054" t="str">
        <f t="shared" si="131"/>
        <v/>
      </c>
      <c r="O311" s="1054" t="str">
        <f t="shared" si="132"/>
        <v/>
      </c>
      <c r="P311" s="1054" t="str">
        <f t="shared" si="133"/>
        <v/>
      </c>
      <c r="Q311" s="1055">
        <f t="shared" si="135"/>
        <v>0</v>
      </c>
      <c r="R311" s="516"/>
      <c r="S311" s="1455"/>
      <c r="T311" s="1455" t="s">
        <v>384</v>
      </c>
      <c r="U311" s="1455"/>
      <c r="V311" s="1455"/>
      <c r="W311" s="1455"/>
      <c r="X311" s="1455"/>
      <c r="Y311" s="1455"/>
      <c r="Z311" s="1455"/>
      <c r="AA311" s="1455"/>
      <c r="AB311" s="1455"/>
      <c r="AC311" s="1455"/>
      <c r="AD311" s="1455"/>
      <c r="AE311" s="1455"/>
      <c r="AF311" s="1455"/>
      <c r="AG311" s="1455"/>
      <c r="AH311" s="1638"/>
      <c r="AI311" s="1638"/>
    </row>
    <row r="312" spans="2:35" s="98" customFormat="1" ht="18" customHeight="1" x14ac:dyDescent="0.25">
      <c r="B312" s="2196"/>
      <c r="C312" s="1331"/>
      <c r="D312" s="1056" t="s">
        <v>283</v>
      </c>
      <c r="E312" s="1054" t="str">
        <f t="shared" si="122"/>
        <v/>
      </c>
      <c r="F312" s="1054" t="str">
        <f t="shared" si="123"/>
        <v/>
      </c>
      <c r="G312" s="1054" t="str">
        <f t="shared" si="124"/>
        <v/>
      </c>
      <c r="H312" s="1054" t="str">
        <f t="shared" si="125"/>
        <v/>
      </c>
      <c r="I312" s="1054" t="str">
        <f t="shared" si="126"/>
        <v/>
      </c>
      <c r="J312" s="1054" t="str">
        <f t="shared" si="127"/>
        <v/>
      </c>
      <c r="K312" s="1054" t="str">
        <f t="shared" si="128"/>
        <v/>
      </c>
      <c r="L312" s="1054" t="str">
        <f t="shared" si="129"/>
        <v/>
      </c>
      <c r="M312" s="1054" t="str">
        <f t="shared" si="130"/>
        <v/>
      </c>
      <c r="N312" s="1054" t="str">
        <f t="shared" si="131"/>
        <v/>
      </c>
      <c r="O312" s="1054" t="str">
        <f t="shared" si="132"/>
        <v/>
      </c>
      <c r="P312" s="1054" t="str">
        <f t="shared" si="133"/>
        <v/>
      </c>
      <c r="Q312" s="1057">
        <f t="shared" si="135"/>
        <v>0</v>
      </c>
      <c r="R312" s="516"/>
      <c r="S312" s="1455"/>
      <c r="T312" s="1455" t="s">
        <v>283</v>
      </c>
      <c r="U312" s="1455"/>
      <c r="V312" s="1455"/>
      <c r="W312" s="1455"/>
      <c r="X312" s="1455"/>
      <c r="Y312" s="1455"/>
      <c r="Z312" s="1455"/>
      <c r="AA312" s="1455"/>
      <c r="AB312" s="1455"/>
      <c r="AC312" s="1455"/>
      <c r="AD312" s="1455"/>
      <c r="AE312" s="1455"/>
      <c r="AF312" s="1455"/>
      <c r="AG312" s="1455"/>
      <c r="AH312" s="1638"/>
      <c r="AI312" s="1638"/>
    </row>
    <row r="313" spans="2:35" s="98" customFormat="1" ht="18" customHeight="1" x14ac:dyDescent="0.25">
      <c r="B313" s="2196"/>
      <c r="C313" s="1333"/>
      <c r="D313" s="1323" t="s">
        <v>385</v>
      </c>
      <c r="E313" s="1324" t="str">
        <f t="shared" si="122"/>
        <v/>
      </c>
      <c r="F313" s="1324" t="str">
        <f t="shared" si="123"/>
        <v/>
      </c>
      <c r="G313" s="1324" t="str">
        <f t="shared" si="124"/>
        <v/>
      </c>
      <c r="H313" s="1324" t="str">
        <f t="shared" si="125"/>
        <v/>
      </c>
      <c r="I313" s="1324" t="str">
        <f t="shared" si="126"/>
        <v/>
      </c>
      <c r="J313" s="1324" t="str">
        <f t="shared" si="127"/>
        <v/>
      </c>
      <c r="K313" s="1324" t="str">
        <f t="shared" si="128"/>
        <v/>
      </c>
      <c r="L313" s="1324" t="str">
        <f t="shared" si="129"/>
        <v/>
      </c>
      <c r="M313" s="1324" t="str">
        <f t="shared" si="130"/>
        <v/>
      </c>
      <c r="N313" s="1324" t="str">
        <f t="shared" si="131"/>
        <v/>
      </c>
      <c r="O313" s="1324" t="str">
        <f t="shared" si="132"/>
        <v/>
      </c>
      <c r="P313" s="1325" t="str">
        <f t="shared" si="133"/>
        <v/>
      </c>
      <c r="Q313" s="974">
        <f t="shared" si="135"/>
        <v>0</v>
      </c>
      <c r="S313" s="1455"/>
      <c r="T313" s="1455" t="s">
        <v>385</v>
      </c>
      <c r="U313" s="1455"/>
      <c r="V313" s="1455"/>
      <c r="W313" s="1455"/>
      <c r="X313" s="1455"/>
      <c r="Y313" s="1455"/>
      <c r="Z313" s="1455"/>
      <c r="AA313" s="1455"/>
      <c r="AB313" s="1455"/>
      <c r="AC313" s="1455"/>
      <c r="AD313" s="1455"/>
      <c r="AE313" s="1455"/>
      <c r="AF313" s="1455"/>
      <c r="AG313" s="1455"/>
      <c r="AH313" s="1638"/>
      <c r="AI313" s="1638"/>
    </row>
    <row r="314" spans="2:35" s="98" customFormat="1" ht="18" customHeight="1" x14ac:dyDescent="0.25">
      <c r="B314" s="2195">
        <f t="shared" ref="B314" si="148">+B310+1</f>
        <v>78</v>
      </c>
      <c r="C314" s="1332" t="str">
        <f t="shared" si="137"/>
        <v>Sociedad Eléctrica del Sur Oeste S.A.</v>
      </c>
      <c r="D314" s="854" t="s">
        <v>383</v>
      </c>
      <c r="E314" s="975">
        <f t="shared" si="122"/>
        <v>0</v>
      </c>
      <c r="F314" s="975">
        <f t="shared" si="123"/>
        <v>0</v>
      </c>
      <c r="G314" s="975">
        <f t="shared" si="124"/>
        <v>0</v>
      </c>
      <c r="H314" s="975">
        <f t="shared" si="125"/>
        <v>0</v>
      </c>
      <c r="I314" s="975">
        <f t="shared" si="126"/>
        <v>0</v>
      </c>
      <c r="J314" s="975">
        <f t="shared" si="127"/>
        <v>0</v>
      </c>
      <c r="K314" s="975">
        <f t="shared" si="128"/>
        <v>0</v>
      </c>
      <c r="L314" s="975">
        <f t="shared" si="129"/>
        <v>0</v>
      </c>
      <c r="M314" s="975">
        <f t="shared" si="130"/>
        <v>0</v>
      </c>
      <c r="N314" s="975">
        <f t="shared" si="131"/>
        <v>0</v>
      </c>
      <c r="O314" s="975">
        <f t="shared" si="132"/>
        <v>0</v>
      </c>
      <c r="P314" s="1322">
        <f t="shared" si="133"/>
        <v>0</v>
      </c>
      <c r="Q314" s="976">
        <f t="shared" si="135"/>
        <v>0</v>
      </c>
      <c r="S314" s="1455" t="s">
        <v>1224</v>
      </c>
      <c r="T314" s="1455" t="s">
        <v>383</v>
      </c>
      <c r="U314" s="1455">
        <v>0</v>
      </c>
      <c r="V314" s="1455">
        <v>0</v>
      </c>
      <c r="W314" s="1455">
        <v>0</v>
      </c>
      <c r="X314" s="1455">
        <v>0</v>
      </c>
      <c r="Y314" s="1455">
        <v>0</v>
      </c>
      <c r="Z314" s="1455">
        <v>0</v>
      </c>
      <c r="AA314" s="1455">
        <v>0</v>
      </c>
      <c r="AB314" s="1455">
        <v>0</v>
      </c>
      <c r="AC314" s="1455">
        <v>0</v>
      </c>
      <c r="AD314" s="1455">
        <v>0</v>
      </c>
      <c r="AE314" s="1455">
        <v>0</v>
      </c>
      <c r="AF314" s="1455">
        <v>0</v>
      </c>
      <c r="AG314" s="1455">
        <v>0</v>
      </c>
      <c r="AH314" s="1638"/>
      <c r="AI314" s="1638"/>
    </row>
    <row r="315" spans="2:35" s="98" customFormat="1" ht="18" customHeight="1" x14ac:dyDescent="0.25">
      <c r="B315" s="2196"/>
      <c r="C315" s="1331"/>
      <c r="D315" s="1053" t="s">
        <v>384</v>
      </c>
      <c r="E315" s="1054">
        <f t="shared" si="122"/>
        <v>0.275953</v>
      </c>
      <c r="F315" s="1054">
        <f t="shared" si="123"/>
        <v>0.29014299999999998</v>
      </c>
      <c r="G315" s="1054">
        <f t="shared" si="124"/>
        <v>0.269293</v>
      </c>
      <c r="H315" s="1054">
        <f t="shared" si="125"/>
        <v>0.239148</v>
      </c>
      <c r="I315" s="1054">
        <f t="shared" si="126"/>
        <v>0.23124400000000001</v>
      </c>
      <c r="J315" s="1054">
        <f t="shared" si="127"/>
        <v>0.23385999999999998</v>
      </c>
      <c r="K315" s="1054">
        <f t="shared" si="128"/>
        <v>0.23046900000000003</v>
      </c>
      <c r="L315" s="1054">
        <f t="shared" si="129"/>
        <v>0.22933000000000001</v>
      </c>
      <c r="M315" s="1054">
        <f t="shared" si="130"/>
        <v>0.22958800000000001</v>
      </c>
      <c r="N315" s="1054">
        <f t="shared" si="131"/>
        <v>0.246916</v>
      </c>
      <c r="O315" s="1054">
        <f t="shared" si="132"/>
        <v>0.24483100000000002</v>
      </c>
      <c r="P315" s="1054">
        <f t="shared" si="133"/>
        <v>0.26505200000000001</v>
      </c>
      <c r="Q315" s="1055">
        <f t="shared" si="135"/>
        <v>2.985827</v>
      </c>
      <c r="R315" s="516"/>
      <c r="S315" s="1455"/>
      <c r="T315" s="1455" t="s">
        <v>384</v>
      </c>
      <c r="U315" s="1455">
        <v>0.275953</v>
      </c>
      <c r="V315" s="1455">
        <v>0.29014299999999998</v>
      </c>
      <c r="W315" s="1455">
        <v>0.269293</v>
      </c>
      <c r="X315" s="1455">
        <v>0.239148</v>
      </c>
      <c r="Y315" s="1455">
        <v>0.23124400000000001</v>
      </c>
      <c r="Z315" s="1455">
        <v>0.23385999999999998</v>
      </c>
      <c r="AA315" s="1455">
        <v>0.23046900000000003</v>
      </c>
      <c r="AB315" s="1455">
        <v>0.22933000000000001</v>
      </c>
      <c r="AC315" s="1455">
        <v>0.22958800000000001</v>
      </c>
      <c r="AD315" s="1455">
        <v>0.246916</v>
      </c>
      <c r="AE315" s="1455">
        <v>0.24483100000000002</v>
      </c>
      <c r="AF315" s="1455">
        <v>0.26505200000000001</v>
      </c>
      <c r="AG315" s="1455">
        <v>2.985827</v>
      </c>
      <c r="AH315" s="1638"/>
      <c r="AI315" s="1638"/>
    </row>
    <row r="316" spans="2:35" s="98" customFormat="1" ht="18" customHeight="1" x14ac:dyDescent="0.25">
      <c r="B316" s="2196"/>
      <c r="C316" s="1331"/>
      <c r="D316" s="1056" t="s">
        <v>283</v>
      </c>
      <c r="E316" s="1054" t="str">
        <f t="shared" si="122"/>
        <v/>
      </c>
      <c r="F316" s="1054" t="str">
        <f t="shared" si="123"/>
        <v/>
      </c>
      <c r="G316" s="1054" t="str">
        <f t="shared" si="124"/>
        <v/>
      </c>
      <c r="H316" s="1054" t="str">
        <f t="shared" si="125"/>
        <v/>
      </c>
      <c r="I316" s="1054" t="str">
        <f t="shared" si="126"/>
        <v/>
      </c>
      <c r="J316" s="1054" t="str">
        <f t="shared" si="127"/>
        <v/>
      </c>
      <c r="K316" s="1054" t="str">
        <f t="shared" si="128"/>
        <v/>
      </c>
      <c r="L316" s="1054" t="str">
        <f t="shared" si="129"/>
        <v/>
      </c>
      <c r="M316" s="1054" t="str">
        <f t="shared" si="130"/>
        <v/>
      </c>
      <c r="N316" s="1054" t="str">
        <f t="shared" si="131"/>
        <v/>
      </c>
      <c r="O316" s="1054" t="str">
        <f t="shared" si="132"/>
        <v/>
      </c>
      <c r="P316" s="1054" t="str">
        <f t="shared" si="133"/>
        <v/>
      </c>
      <c r="Q316" s="1057">
        <f t="shared" si="135"/>
        <v>0</v>
      </c>
      <c r="R316" s="516"/>
      <c r="S316" s="1455"/>
      <c r="T316" s="1455" t="s">
        <v>283</v>
      </c>
      <c r="U316" s="1455"/>
      <c r="V316" s="1455"/>
      <c r="W316" s="1455"/>
      <c r="X316" s="1455"/>
      <c r="Y316" s="1455"/>
      <c r="Z316" s="1455"/>
      <c r="AA316" s="1455"/>
      <c r="AB316" s="1455"/>
      <c r="AC316" s="1455"/>
      <c r="AD316" s="1455"/>
      <c r="AE316" s="1455"/>
      <c r="AF316" s="1455"/>
      <c r="AG316" s="1455"/>
      <c r="AH316" s="1638"/>
      <c r="AI316" s="1638"/>
    </row>
    <row r="317" spans="2:35" s="98" customFormat="1" ht="18" customHeight="1" x14ac:dyDescent="0.25">
      <c r="B317" s="2196"/>
      <c r="C317" s="1333"/>
      <c r="D317" s="1323" t="s">
        <v>385</v>
      </c>
      <c r="E317" s="1324" t="str">
        <f t="shared" si="122"/>
        <v/>
      </c>
      <c r="F317" s="1324" t="str">
        <f t="shared" si="123"/>
        <v/>
      </c>
      <c r="G317" s="1324" t="str">
        <f t="shared" si="124"/>
        <v/>
      </c>
      <c r="H317" s="1324" t="str">
        <f t="shared" si="125"/>
        <v/>
      </c>
      <c r="I317" s="1324" t="str">
        <f t="shared" si="126"/>
        <v/>
      </c>
      <c r="J317" s="1324" t="str">
        <f t="shared" si="127"/>
        <v/>
      </c>
      <c r="K317" s="1324" t="str">
        <f t="shared" si="128"/>
        <v/>
      </c>
      <c r="L317" s="1324" t="str">
        <f t="shared" si="129"/>
        <v/>
      </c>
      <c r="M317" s="1324" t="str">
        <f t="shared" si="130"/>
        <v/>
      </c>
      <c r="N317" s="1324" t="str">
        <f t="shared" si="131"/>
        <v/>
      </c>
      <c r="O317" s="1324" t="str">
        <f t="shared" si="132"/>
        <v/>
      </c>
      <c r="P317" s="1325" t="str">
        <f t="shared" si="133"/>
        <v/>
      </c>
      <c r="Q317" s="974">
        <f t="shared" si="135"/>
        <v>0</v>
      </c>
      <c r="S317" s="1455"/>
      <c r="T317" s="1455" t="s">
        <v>385</v>
      </c>
      <c r="U317" s="1455"/>
      <c r="V317" s="1455"/>
      <c r="W317" s="1455"/>
      <c r="X317" s="1455"/>
      <c r="Y317" s="1455"/>
      <c r="Z317" s="1455"/>
      <c r="AA317" s="1455"/>
      <c r="AB317" s="1455"/>
      <c r="AC317" s="1455"/>
      <c r="AD317" s="1455"/>
      <c r="AE317" s="1455"/>
      <c r="AF317" s="1455"/>
      <c r="AG317" s="1455"/>
      <c r="AH317" s="1638"/>
      <c r="AI317" s="1638"/>
    </row>
    <row r="318" spans="2:35" s="98" customFormat="1" ht="18" customHeight="1" x14ac:dyDescent="0.25">
      <c r="B318" s="2195">
        <f t="shared" ref="B318" si="149">+B314+1</f>
        <v>79</v>
      </c>
      <c r="C318" s="1332" t="str">
        <f t="shared" si="137"/>
        <v>Sociedad Minera Cerro Verde S.A.A.</v>
      </c>
      <c r="D318" s="854" t="s">
        <v>383</v>
      </c>
      <c r="E318" s="975" t="str">
        <f t="shared" si="122"/>
        <v/>
      </c>
      <c r="F318" s="975" t="str">
        <f t="shared" si="123"/>
        <v/>
      </c>
      <c r="G318" s="975" t="str">
        <f t="shared" si="124"/>
        <v/>
      </c>
      <c r="H318" s="975" t="str">
        <f t="shared" si="125"/>
        <v/>
      </c>
      <c r="I318" s="975" t="str">
        <f t="shared" si="126"/>
        <v/>
      </c>
      <c r="J318" s="975" t="str">
        <f t="shared" si="127"/>
        <v/>
      </c>
      <c r="K318" s="975" t="str">
        <f t="shared" si="128"/>
        <v/>
      </c>
      <c r="L318" s="975" t="str">
        <f t="shared" si="129"/>
        <v/>
      </c>
      <c r="M318" s="975" t="str">
        <f t="shared" si="130"/>
        <v/>
      </c>
      <c r="N318" s="975" t="str">
        <f t="shared" si="131"/>
        <v/>
      </c>
      <c r="O318" s="975" t="str">
        <f t="shared" si="132"/>
        <v/>
      </c>
      <c r="P318" s="1322" t="str">
        <f t="shared" si="133"/>
        <v/>
      </c>
      <c r="Q318" s="976">
        <f t="shared" si="135"/>
        <v>0</v>
      </c>
      <c r="S318" s="1455" t="s">
        <v>1360</v>
      </c>
      <c r="T318" s="1455" t="s">
        <v>383</v>
      </c>
      <c r="U318" s="1455"/>
      <c r="V318" s="1455"/>
      <c r="W318" s="1455"/>
      <c r="X318" s="1455"/>
      <c r="Y318" s="1455"/>
      <c r="Z318" s="1455"/>
      <c r="AA318" s="1455"/>
      <c r="AB318" s="1455"/>
      <c r="AC318" s="1455"/>
      <c r="AD318" s="1455"/>
      <c r="AE318" s="1455"/>
      <c r="AF318" s="1455"/>
      <c r="AG318" s="1455"/>
      <c r="AH318" s="1638"/>
      <c r="AI318" s="1638"/>
    </row>
    <row r="319" spans="2:35" s="98" customFormat="1" ht="18" customHeight="1" x14ac:dyDescent="0.25">
      <c r="B319" s="2196"/>
      <c r="C319" s="1331"/>
      <c r="D319" s="1053" t="s">
        <v>384</v>
      </c>
      <c r="E319" s="1054">
        <f t="shared" si="122"/>
        <v>0.37828200000000001</v>
      </c>
      <c r="F319" s="1054">
        <f t="shared" si="123"/>
        <v>0</v>
      </c>
      <c r="G319" s="1054">
        <f t="shared" si="124"/>
        <v>0</v>
      </c>
      <c r="H319" s="1054">
        <f t="shared" si="125"/>
        <v>0</v>
      </c>
      <c r="I319" s="1054">
        <f t="shared" si="126"/>
        <v>0</v>
      </c>
      <c r="J319" s="1054">
        <f t="shared" si="127"/>
        <v>0</v>
      </c>
      <c r="K319" s="1054">
        <f t="shared" si="128"/>
        <v>0</v>
      </c>
      <c r="L319" s="1054">
        <f t="shared" si="129"/>
        <v>0</v>
      </c>
      <c r="M319" s="1054">
        <f t="shared" si="130"/>
        <v>0.39402399999999999</v>
      </c>
      <c r="N319" s="1054">
        <f t="shared" si="131"/>
        <v>0</v>
      </c>
      <c r="O319" s="1054">
        <f t="shared" si="132"/>
        <v>0</v>
      </c>
      <c r="P319" s="1054">
        <f t="shared" si="133"/>
        <v>0</v>
      </c>
      <c r="Q319" s="1055">
        <f t="shared" si="135"/>
        <v>0.77230599999999994</v>
      </c>
      <c r="R319" s="516"/>
      <c r="S319" s="1455"/>
      <c r="T319" s="1455" t="s">
        <v>384</v>
      </c>
      <c r="U319" s="1455">
        <v>0.37828200000000001</v>
      </c>
      <c r="V319" s="1455">
        <v>0</v>
      </c>
      <c r="W319" s="1455">
        <v>0</v>
      </c>
      <c r="X319" s="1455">
        <v>0</v>
      </c>
      <c r="Y319" s="1455">
        <v>0</v>
      </c>
      <c r="Z319" s="1455">
        <v>0</v>
      </c>
      <c r="AA319" s="1455">
        <v>0</v>
      </c>
      <c r="AB319" s="1455">
        <v>0</v>
      </c>
      <c r="AC319" s="1455">
        <v>0.39402399999999999</v>
      </c>
      <c r="AD319" s="1455">
        <v>0</v>
      </c>
      <c r="AE319" s="1455">
        <v>0</v>
      </c>
      <c r="AF319" s="1455">
        <v>0</v>
      </c>
      <c r="AG319" s="1455">
        <v>0.77230599999999994</v>
      </c>
      <c r="AH319" s="1638"/>
      <c r="AI319" s="1638"/>
    </row>
    <row r="320" spans="2:35" s="98" customFormat="1" ht="18" customHeight="1" x14ac:dyDescent="0.25">
      <c r="B320" s="2196"/>
      <c r="C320" s="1331"/>
      <c r="D320" s="1056" t="s">
        <v>283</v>
      </c>
      <c r="E320" s="1054" t="str">
        <f t="shared" si="122"/>
        <v/>
      </c>
      <c r="F320" s="1054" t="str">
        <f t="shared" si="123"/>
        <v/>
      </c>
      <c r="G320" s="1054" t="str">
        <f t="shared" si="124"/>
        <v/>
      </c>
      <c r="H320" s="1054" t="str">
        <f t="shared" si="125"/>
        <v/>
      </c>
      <c r="I320" s="1054" t="str">
        <f t="shared" si="126"/>
        <v/>
      </c>
      <c r="J320" s="1054" t="str">
        <f t="shared" si="127"/>
        <v/>
      </c>
      <c r="K320" s="1054" t="str">
        <f t="shared" si="128"/>
        <v/>
      </c>
      <c r="L320" s="1054" t="str">
        <f t="shared" si="129"/>
        <v/>
      </c>
      <c r="M320" s="1054" t="str">
        <f t="shared" si="130"/>
        <v/>
      </c>
      <c r="N320" s="1054" t="str">
        <f t="shared" si="131"/>
        <v/>
      </c>
      <c r="O320" s="1054" t="str">
        <f t="shared" si="132"/>
        <v/>
      </c>
      <c r="P320" s="1054" t="str">
        <f t="shared" si="133"/>
        <v/>
      </c>
      <c r="Q320" s="1057">
        <f t="shared" si="135"/>
        <v>0</v>
      </c>
      <c r="R320" s="516"/>
      <c r="S320" s="1455"/>
      <c r="T320" s="1455" t="s">
        <v>283</v>
      </c>
      <c r="U320" s="1455"/>
      <c r="V320" s="1455"/>
      <c r="W320" s="1455"/>
      <c r="X320" s="1455"/>
      <c r="Y320" s="1455"/>
      <c r="Z320" s="1455"/>
      <c r="AA320" s="1455"/>
      <c r="AB320" s="1455"/>
      <c r="AC320" s="1455"/>
      <c r="AD320" s="1455"/>
      <c r="AE320" s="1455"/>
      <c r="AF320" s="1455"/>
      <c r="AG320" s="1455"/>
      <c r="AH320" s="1638"/>
      <c r="AI320" s="1638"/>
    </row>
    <row r="321" spans="2:35" s="98" customFormat="1" ht="18" customHeight="1" x14ac:dyDescent="0.25">
      <c r="B321" s="2196"/>
      <c r="C321" s="1333"/>
      <c r="D321" s="1323" t="s">
        <v>385</v>
      </c>
      <c r="E321" s="1324" t="str">
        <f t="shared" si="122"/>
        <v/>
      </c>
      <c r="F321" s="1324" t="str">
        <f t="shared" si="123"/>
        <v/>
      </c>
      <c r="G321" s="1324" t="str">
        <f t="shared" si="124"/>
        <v/>
      </c>
      <c r="H321" s="1324" t="str">
        <f t="shared" si="125"/>
        <v/>
      </c>
      <c r="I321" s="1324" t="str">
        <f t="shared" si="126"/>
        <v/>
      </c>
      <c r="J321" s="1324" t="str">
        <f t="shared" si="127"/>
        <v/>
      </c>
      <c r="K321" s="1324" t="str">
        <f t="shared" si="128"/>
        <v/>
      </c>
      <c r="L321" s="1324" t="str">
        <f t="shared" si="129"/>
        <v/>
      </c>
      <c r="M321" s="1324" t="str">
        <f t="shared" si="130"/>
        <v/>
      </c>
      <c r="N321" s="1324" t="str">
        <f t="shared" si="131"/>
        <v/>
      </c>
      <c r="O321" s="1324" t="str">
        <f t="shared" si="132"/>
        <v/>
      </c>
      <c r="P321" s="1325" t="str">
        <f t="shared" si="133"/>
        <v/>
      </c>
      <c r="Q321" s="974">
        <f t="shared" si="135"/>
        <v>0</v>
      </c>
      <c r="S321" s="1455"/>
      <c r="T321" s="1455" t="s">
        <v>385</v>
      </c>
      <c r="U321" s="1455"/>
      <c r="V321" s="1455"/>
      <c r="W321" s="1455"/>
      <c r="X321" s="1455"/>
      <c r="Y321" s="1455"/>
      <c r="Z321" s="1455"/>
      <c r="AA321" s="1455"/>
      <c r="AB321" s="1455"/>
      <c r="AC321" s="1455"/>
      <c r="AD321" s="1455"/>
      <c r="AE321" s="1455"/>
      <c r="AF321" s="1455"/>
      <c r="AG321" s="1455"/>
      <c r="AH321" s="1638"/>
      <c r="AI321" s="1638"/>
    </row>
    <row r="322" spans="2:35" s="98" customFormat="1" ht="18" customHeight="1" x14ac:dyDescent="0.25">
      <c r="B322" s="2195">
        <f t="shared" ref="B322" si="150">+B318+1</f>
        <v>80</v>
      </c>
      <c r="C322" s="1332" t="str">
        <f t="shared" si="137"/>
        <v>Statkraft Perú S.A.</v>
      </c>
      <c r="D322" s="854" t="s">
        <v>383</v>
      </c>
      <c r="E322" s="975">
        <f t="shared" si="122"/>
        <v>253.48836299999996</v>
      </c>
      <c r="F322" s="975">
        <f t="shared" si="123"/>
        <v>247.83220999999995</v>
      </c>
      <c r="G322" s="975">
        <f t="shared" si="124"/>
        <v>261.68172600000003</v>
      </c>
      <c r="H322" s="975">
        <f t="shared" si="125"/>
        <v>222.31255199999998</v>
      </c>
      <c r="I322" s="975">
        <f t="shared" si="126"/>
        <v>214.73891200000003</v>
      </c>
      <c r="J322" s="975">
        <f t="shared" si="127"/>
        <v>154.21513499999995</v>
      </c>
      <c r="K322" s="975">
        <f t="shared" si="128"/>
        <v>151.89255699999998</v>
      </c>
      <c r="L322" s="975">
        <f t="shared" si="129"/>
        <v>138.56192800000005</v>
      </c>
      <c r="M322" s="975">
        <f t="shared" si="130"/>
        <v>133.69572399999998</v>
      </c>
      <c r="N322" s="975">
        <f t="shared" si="131"/>
        <v>155.00370599999997</v>
      </c>
      <c r="O322" s="975">
        <f t="shared" si="132"/>
        <v>116.32504</v>
      </c>
      <c r="P322" s="1322">
        <f t="shared" si="133"/>
        <v>196.04445200000004</v>
      </c>
      <c r="Q322" s="976">
        <f t="shared" si="135"/>
        <v>2245.7923049999999</v>
      </c>
      <c r="S322" s="1455" t="s">
        <v>95</v>
      </c>
      <c r="T322" s="1455" t="s">
        <v>383</v>
      </c>
      <c r="U322" s="1455">
        <v>253.48836299999996</v>
      </c>
      <c r="V322" s="1455">
        <v>247.83220999999995</v>
      </c>
      <c r="W322" s="1455">
        <v>261.68172600000003</v>
      </c>
      <c r="X322" s="1455">
        <v>222.31255199999998</v>
      </c>
      <c r="Y322" s="1455">
        <v>214.73891200000003</v>
      </c>
      <c r="Z322" s="1455">
        <v>154.21513499999995</v>
      </c>
      <c r="AA322" s="1455">
        <v>151.89255699999998</v>
      </c>
      <c r="AB322" s="1455">
        <v>138.56192800000005</v>
      </c>
      <c r="AC322" s="1455">
        <v>133.69572399999998</v>
      </c>
      <c r="AD322" s="1455">
        <v>155.00370599999997</v>
      </c>
      <c r="AE322" s="1455">
        <v>116.32504</v>
      </c>
      <c r="AF322" s="1455">
        <v>196.04445200000004</v>
      </c>
      <c r="AG322" s="1455">
        <v>2245.7923049999999</v>
      </c>
      <c r="AH322" s="1638"/>
      <c r="AI322" s="1638"/>
    </row>
    <row r="323" spans="2:35" s="98" customFormat="1" ht="18" customHeight="1" x14ac:dyDescent="0.25">
      <c r="B323" s="2196"/>
      <c r="C323" s="1331"/>
      <c r="D323" s="1053" t="s">
        <v>384</v>
      </c>
      <c r="E323" s="1054" t="str">
        <f t="shared" si="122"/>
        <v/>
      </c>
      <c r="F323" s="1054" t="str">
        <f t="shared" si="123"/>
        <v/>
      </c>
      <c r="G323" s="1054" t="str">
        <f t="shared" si="124"/>
        <v/>
      </c>
      <c r="H323" s="1054" t="str">
        <f t="shared" si="125"/>
        <v/>
      </c>
      <c r="I323" s="1054" t="str">
        <f t="shared" si="126"/>
        <v/>
      </c>
      <c r="J323" s="1054" t="str">
        <f t="shared" si="127"/>
        <v/>
      </c>
      <c r="K323" s="1054" t="str">
        <f t="shared" si="128"/>
        <v/>
      </c>
      <c r="L323" s="1054" t="str">
        <f t="shared" si="129"/>
        <v/>
      </c>
      <c r="M323" s="1054" t="str">
        <f t="shared" si="130"/>
        <v/>
      </c>
      <c r="N323" s="1054" t="str">
        <f t="shared" si="131"/>
        <v/>
      </c>
      <c r="O323" s="1054" t="str">
        <f t="shared" si="132"/>
        <v/>
      </c>
      <c r="P323" s="1054" t="str">
        <f t="shared" si="133"/>
        <v/>
      </c>
      <c r="Q323" s="1055">
        <f t="shared" si="135"/>
        <v>0</v>
      </c>
      <c r="R323" s="516"/>
      <c r="S323" s="1455"/>
      <c r="T323" s="1455" t="s">
        <v>384</v>
      </c>
      <c r="U323" s="1455"/>
      <c r="V323" s="1455"/>
      <c r="W323" s="1455"/>
      <c r="X323" s="1455"/>
      <c r="Y323" s="1455"/>
      <c r="Z323" s="1455"/>
      <c r="AA323" s="1455"/>
      <c r="AB323" s="1455"/>
      <c r="AC323" s="1455"/>
      <c r="AD323" s="1455"/>
      <c r="AE323" s="1455"/>
      <c r="AF323" s="1455"/>
      <c r="AG323" s="1455"/>
      <c r="AH323" s="1638"/>
      <c r="AI323" s="1638"/>
    </row>
    <row r="324" spans="2:35" s="98" customFormat="1" ht="18" customHeight="1" x14ac:dyDescent="0.25">
      <c r="B324" s="2196"/>
      <c r="C324" s="1331"/>
      <c r="D324" s="1056" t="s">
        <v>283</v>
      </c>
      <c r="E324" s="1054" t="str">
        <f t="shared" si="122"/>
        <v/>
      </c>
      <c r="F324" s="1054" t="str">
        <f t="shared" si="123"/>
        <v/>
      </c>
      <c r="G324" s="1054" t="str">
        <f t="shared" si="124"/>
        <v/>
      </c>
      <c r="H324" s="1054" t="str">
        <f t="shared" si="125"/>
        <v/>
      </c>
      <c r="I324" s="1054" t="str">
        <f t="shared" si="126"/>
        <v/>
      </c>
      <c r="J324" s="1054" t="str">
        <f t="shared" si="127"/>
        <v/>
      </c>
      <c r="K324" s="1054" t="str">
        <f t="shared" si="128"/>
        <v/>
      </c>
      <c r="L324" s="1054" t="str">
        <f t="shared" si="129"/>
        <v/>
      </c>
      <c r="M324" s="1054" t="str">
        <f t="shared" si="130"/>
        <v/>
      </c>
      <c r="N324" s="1054" t="str">
        <f t="shared" si="131"/>
        <v/>
      </c>
      <c r="O324" s="1054" t="str">
        <f t="shared" si="132"/>
        <v/>
      </c>
      <c r="P324" s="1054" t="str">
        <f t="shared" si="133"/>
        <v/>
      </c>
      <c r="Q324" s="1057">
        <f t="shared" si="135"/>
        <v>0</v>
      </c>
      <c r="R324" s="516"/>
      <c r="S324" s="1455"/>
      <c r="T324" s="1455" t="s">
        <v>283</v>
      </c>
      <c r="U324" s="1455"/>
      <c r="V324" s="1455"/>
      <c r="W324" s="1455"/>
      <c r="X324" s="1455"/>
      <c r="Y324" s="1455"/>
      <c r="Z324" s="1455"/>
      <c r="AA324" s="1455"/>
      <c r="AB324" s="1455"/>
      <c r="AC324" s="1455"/>
      <c r="AD324" s="1455"/>
      <c r="AE324" s="1455"/>
      <c r="AF324" s="1455"/>
      <c r="AG324" s="1455"/>
      <c r="AH324" s="1638"/>
      <c r="AI324" s="1638"/>
    </row>
    <row r="325" spans="2:35" s="98" customFormat="1" ht="18" customHeight="1" x14ac:dyDescent="0.25">
      <c r="B325" s="2196"/>
      <c r="C325" s="1333"/>
      <c r="D325" s="1323" t="s">
        <v>385</v>
      </c>
      <c r="E325" s="1324" t="str">
        <f t="shared" si="122"/>
        <v/>
      </c>
      <c r="F325" s="1324" t="str">
        <f t="shared" si="123"/>
        <v/>
      </c>
      <c r="G325" s="1324" t="str">
        <f t="shared" si="124"/>
        <v/>
      </c>
      <c r="H325" s="1324" t="str">
        <f t="shared" si="125"/>
        <v/>
      </c>
      <c r="I325" s="1324" t="str">
        <f t="shared" si="126"/>
        <v/>
      </c>
      <c r="J325" s="1324" t="str">
        <f t="shared" si="127"/>
        <v/>
      </c>
      <c r="K325" s="1324" t="str">
        <f t="shared" si="128"/>
        <v/>
      </c>
      <c r="L325" s="1324" t="str">
        <f t="shared" si="129"/>
        <v/>
      </c>
      <c r="M325" s="1324" t="str">
        <f t="shared" si="130"/>
        <v/>
      </c>
      <c r="N325" s="1324" t="str">
        <f t="shared" si="131"/>
        <v/>
      </c>
      <c r="O325" s="1324" t="str">
        <f t="shared" si="132"/>
        <v/>
      </c>
      <c r="P325" s="1325" t="str">
        <f t="shared" si="133"/>
        <v/>
      </c>
      <c r="Q325" s="974">
        <f t="shared" si="135"/>
        <v>0</v>
      </c>
      <c r="S325" s="1455"/>
      <c r="T325" s="1455" t="s">
        <v>385</v>
      </c>
      <c r="U325" s="1455"/>
      <c r="V325" s="1455"/>
      <c r="W325" s="1455"/>
      <c r="X325" s="1455"/>
      <c r="Y325" s="1455"/>
      <c r="Z325" s="1455"/>
      <c r="AA325" s="1455"/>
      <c r="AB325" s="1455"/>
      <c r="AC325" s="1455"/>
      <c r="AD325" s="1455"/>
      <c r="AE325" s="1455"/>
      <c r="AF325" s="1455"/>
      <c r="AG325" s="1455"/>
      <c r="AH325" s="1638"/>
      <c r="AI325" s="1638"/>
    </row>
    <row r="326" spans="2:35" s="98" customFormat="1" ht="18" customHeight="1" x14ac:dyDescent="0.25">
      <c r="B326" s="2195">
        <f t="shared" ref="B326" si="151">+B322+1</f>
        <v>81</v>
      </c>
      <c r="C326" s="1332" t="str">
        <f t="shared" si="137"/>
        <v>Tacna Solar S.A.C.</v>
      </c>
      <c r="D326" s="854" t="s">
        <v>383</v>
      </c>
      <c r="E326" s="975" t="str">
        <f t="shared" si="122"/>
        <v/>
      </c>
      <c r="F326" s="975" t="str">
        <f t="shared" si="123"/>
        <v/>
      </c>
      <c r="G326" s="975" t="str">
        <f t="shared" si="124"/>
        <v/>
      </c>
      <c r="H326" s="975" t="str">
        <f t="shared" si="125"/>
        <v/>
      </c>
      <c r="I326" s="975" t="str">
        <f t="shared" si="126"/>
        <v/>
      </c>
      <c r="J326" s="975" t="str">
        <f t="shared" si="127"/>
        <v/>
      </c>
      <c r="K326" s="975" t="str">
        <f t="shared" si="128"/>
        <v/>
      </c>
      <c r="L326" s="975" t="str">
        <f t="shared" si="129"/>
        <v/>
      </c>
      <c r="M326" s="975" t="str">
        <f t="shared" si="130"/>
        <v/>
      </c>
      <c r="N326" s="975" t="str">
        <f t="shared" si="131"/>
        <v/>
      </c>
      <c r="O326" s="975" t="str">
        <f t="shared" si="132"/>
        <v/>
      </c>
      <c r="P326" s="1322" t="str">
        <f t="shared" si="133"/>
        <v/>
      </c>
      <c r="Q326" s="976">
        <f t="shared" si="135"/>
        <v>0</v>
      </c>
      <c r="S326" s="1455" t="s">
        <v>97</v>
      </c>
      <c r="T326" s="1455" t="s">
        <v>383</v>
      </c>
      <c r="U326" s="1455"/>
      <c r="V326" s="1455"/>
      <c r="W326" s="1455"/>
      <c r="X326" s="1455"/>
      <c r="Y326" s="1455"/>
      <c r="Z326" s="1455"/>
      <c r="AA326" s="1455"/>
      <c r="AB326" s="1455"/>
      <c r="AC326" s="1455"/>
      <c r="AD326" s="1455"/>
      <c r="AE326" s="1455"/>
      <c r="AF326" s="1455"/>
      <c r="AG326" s="1455"/>
      <c r="AH326" s="1638"/>
      <c r="AI326" s="1638"/>
    </row>
    <row r="327" spans="2:35" s="98" customFormat="1" ht="18" customHeight="1" x14ac:dyDescent="0.25">
      <c r="B327" s="2196"/>
      <c r="C327" s="1331"/>
      <c r="D327" s="1053" t="s">
        <v>384</v>
      </c>
      <c r="E327" s="1054" t="str">
        <f t="shared" si="122"/>
        <v/>
      </c>
      <c r="F327" s="1054" t="str">
        <f t="shared" si="123"/>
        <v/>
      </c>
      <c r="G327" s="1054" t="str">
        <f t="shared" si="124"/>
        <v/>
      </c>
      <c r="H327" s="1054" t="str">
        <f t="shared" si="125"/>
        <v/>
      </c>
      <c r="I327" s="1054" t="str">
        <f t="shared" si="126"/>
        <v/>
      </c>
      <c r="J327" s="1054" t="str">
        <f t="shared" si="127"/>
        <v/>
      </c>
      <c r="K327" s="1054" t="str">
        <f t="shared" si="128"/>
        <v/>
      </c>
      <c r="L327" s="1054" t="str">
        <f t="shared" si="129"/>
        <v/>
      </c>
      <c r="M327" s="1054" t="str">
        <f t="shared" si="130"/>
        <v/>
      </c>
      <c r="N327" s="1054" t="str">
        <f t="shared" si="131"/>
        <v/>
      </c>
      <c r="O327" s="1054" t="str">
        <f t="shared" si="132"/>
        <v/>
      </c>
      <c r="P327" s="1054" t="str">
        <f t="shared" si="133"/>
        <v/>
      </c>
      <c r="Q327" s="1055">
        <f t="shared" si="135"/>
        <v>0</v>
      </c>
      <c r="R327" s="516"/>
      <c r="S327" s="1455"/>
      <c r="T327" s="1455" t="s">
        <v>384</v>
      </c>
      <c r="U327" s="1455"/>
      <c r="V327" s="1455"/>
      <c r="W327" s="1455"/>
      <c r="X327" s="1455"/>
      <c r="Y327" s="1455"/>
      <c r="Z327" s="1455"/>
      <c r="AA327" s="1455"/>
      <c r="AB327" s="1455"/>
      <c r="AC327" s="1455"/>
      <c r="AD327" s="1455"/>
      <c r="AE327" s="1455"/>
      <c r="AF327" s="1455"/>
      <c r="AG327" s="1455"/>
      <c r="AH327" s="1638"/>
      <c r="AI327" s="1638"/>
    </row>
    <row r="328" spans="2:35" s="98" customFormat="1" ht="18" customHeight="1" x14ac:dyDescent="0.25">
      <c r="B328" s="2196"/>
      <c r="C328" s="1331"/>
      <c r="D328" s="1056" t="s">
        <v>283</v>
      </c>
      <c r="E328" s="1054">
        <f t="shared" ref="E328:E331" si="152">IF(U328="","",U328)</f>
        <v>4.182785</v>
      </c>
      <c r="F328" s="1054">
        <f t="shared" ref="F328:F331" si="153">IF(V328="","",V328)</f>
        <v>3.636034</v>
      </c>
      <c r="G328" s="1054">
        <f t="shared" ref="G328:G331" si="154">IF(W328="","",W328)</f>
        <v>3.9186869999999998</v>
      </c>
      <c r="H328" s="1054">
        <f t="shared" ref="H328:H331" si="155">IF(X328="","",X328)</f>
        <v>4.13124</v>
      </c>
      <c r="I328" s="1054">
        <f t="shared" ref="I328:I331" si="156">IF(Y328="","",Y328)</f>
        <v>3.850651</v>
      </c>
      <c r="J328" s="1054">
        <f t="shared" ref="J328:J331" si="157">IF(Z328="","",Z328)</f>
        <v>2.9279090000000001</v>
      </c>
      <c r="K328" s="1054">
        <f t="shared" ref="K328:K331" si="158">IF(AA328="","",AA328)</f>
        <v>3.72749</v>
      </c>
      <c r="L328" s="1054">
        <f t="shared" ref="L328:L331" si="159">IF(AB328="","",AB328)</f>
        <v>3.5910169999999999</v>
      </c>
      <c r="M328" s="1054">
        <f t="shared" ref="M328:M331" si="160">IF(AC328="","",AC328)</f>
        <v>4.1514300000000004</v>
      </c>
      <c r="N328" s="1054">
        <f t="shared" ref="N328:N331" si="161">IF(AD328="","",AD328)</f>
        <v>4.569528</v>
      </c>
      <c r="O328" s="1054">
        <f t="shared" ref="O328:O331" si="162">IF(AE328="","",AE328)</f>
        <v>5.4541009999999996</v>
      </c>
      <c r="P328" s="1054">
        <f t="shared" ref="P328:P331" si="163">IF(AF328="","",AF328)</f>
        <v>5.39011</v>
      </c>
      <c r="Q328" s="1057">
        <f t="shared" si="135"/>
        <v>49.530982000000002</v>
      </c>
      <c r="R328" s="516"/>
      <c r="S328" s="1455"/>
      <c r="T328" s="1455" t="s">
        <v>283</v>
      </c>
      <c r="U328" s="1455">
        <v>4.182785</v>
      </c>
      <c r="V328" s="1455">
        <v>3.636034</v>
      </c>
      <c r="W328" s="1455">
        <v>3.9186869999999998</v>
      </c>
      <c r="X328" s="1455">
        <v>4.13124</v>
      </c>
      <c r="Y328" s="1455">
        <v>3.850651</v>
      </c>
      <c r="Z328" s="1455">
        <v>2.9279090000000001</v>
      </c>
      <c r="AA328" s="1455">
        <v>3.72749</v>
      </c>
      <c r="AB328" s="1455">
        <v>3.5910169999999999</v>
      </c>
      <c r="AC328" s="1455">
        <v>4.1514300000000004</v>
      </c>
      <c r="AD328" s="1455">
        <v>4.569528</v>
      </c>
      <c r="AE328" s="1455">
        <v>5.4541009999999996</v>
      </c>
      <c r="AF328" s="1455">
        <v>5.39011</v>
      </c>
      <c r="AG328" s="1455">
        <v>49.530982000000002</v>
      </c>
      <c r="AH328" s="1638"/>
      <c r="AI328" s="1638"/>
    </row>
    <row r="329" spans="2:35" s="98" customFormat="1" ht="18" customHeight="1" x14ac:dyDescent="0.25">
      <c r="B329" s="2196"/>
      <c r="C329" s="1333"/>
      <c r="D329" s="1323" t="s">
        <v>385</v>
      </c>
      <c r="E329" s="1324" t="str">
        <f t="shared" si="152"/>
        <v/>
      </c>
      <c r="F329" s="1324" t="str">
        <f t="shared" si="153"/>
        <v/>
      </c>
      <c r="G329" s="1324" t="str">
        <f t="shared" si="154"/>
        <v/>
      </c>
      <c r="H329" s="1324" t="str">
        <f t="shared" si="155"/>
        <v/>
      </c>
      <c r="I329" s="1324" t="str">
        <f t="shared" si="156"/>
        <v/>
      </c>
      <c r="J329" s="1324" t="str">
        <f t="shared" si="157"/>
        <v/>
      </c>
      <c r="K329" s="1324" t="str">
        <f t="shared" si="158"/>
        <v/>
      </c>
      <c r="L329" s="1324" t="str">
        <f t="shared" si="159"/>
        <v/>
      </c>
      <c r="M329" s="1324" t="str">
        <f t="shared" si="160"/>
        <v/>
      </c>
      <c r="N329" s="1324" t="str">
        <f t="shared" si="161"/>
        <v/>
      </c>
      <c r="O329" s="1324" t="str">
        <f t="shared" si="162"/>
        <v/>
      </c>
      <c r="P329" s="1325" t="str">
        <f t="shared" si="163"/>
        <v/>
      </c>
      <c r="Q329" s="974">
        <f t="shared" si="135"/>
        <v>0</v>
      </c>
      <c r="S329" s="1455"/>
      <c r="T329" s="1455" t="s">
        <v>385</v>
      </c>
      <c r="U329" s="1455"/>
      <c r="V329" s="1455"/>
      <c r="W329" s="1455"/>
      <c r="X329" s="1455"/>
      <c r="Y329" s="1455"/>
      <c r="Z329" s="1455"/>
      <c r="AA329" s="1455"/>
      <c r="AB329" s="1455"/>
      <c r="AC329" s="1455"/>
      <c r="AD329" s="1455"/>
      <c r="AE329" s="1455"/>
      <c r="AF329" s="1455"/>
      <c r="AG329" s="1455"/>
      <c r="AH329" s="1638"/>
      <c r="AI329" s="1638"/>
    </row>
    <row r="330" spans="2:35" s="98" customFormat="1" ht="18" customHeight="1" x14ac:dyDescent="0.25">
      <c r="B330" s="2195">
        <f t="shared" ref="B330:B334" si="164">+B326+1</f>
        <v>82</v>
      </c>
      <c r="C330" s="1332" t="str">
        <f t="shared" si="137"/>
        <v>Termochilca S.A.</v>
      </c>
      <c r="D330" s="854" t="s">
        <v>383</v>
      </c>
      <c r="E330" s="975" t="str">
        <f t="shared" si="152"/>
        <v/>
      </c>
      <c r="F330" s="975" t="str">
        <f t="shared" si="153"/>
        <v/>
      </c>
      <c r="G330" s="975" t="str">
        <f t="shared" si="154"/>
        <v/>
      </c>
      <c r="H330" s="975" t="str">
        <f t="shared" si="155"/>
        <v/>
      </c>
      <c r="I330" s="975" t="str">
        <f t="shared" si="156"/>
        <v/>
      </c>
      <c r="J330" s="975" t="str">
        <f t="shared" si="157"/>
        <v/>
      </c>
      <c r="K330" s="975" t="str">
        <f t="shared" si="158"/>
        <v/>
      </c>
      <c r="L330" s="975" t="str">
        <f t="shared" si="159"/>
        <v/>
      </c>
      <c r="M330" s="975" t="str">
        <f t="shared" si="160"/>
        <v/>
      </c>
      <c r="N330" s="975" t="str">
        <f t="shared" si="161"/>
        <v/>
      </c>
      <c r="O330" s="975" t="str">
        <f t="shared" si="162"/>
        <v/>
      </c>
      <c r="P330" s="1322" t="str">
        <f t="shared" si="163"/>
        <v/>
      </c>
      <c r="Q330" s="976">
        <f t="shared" si="135"/>
        <v>0</v>
      </c>
      <c r="S330" s="1455" t="s">
        <v>297</v>
      </c>
      <c r="T330" s="1455" t="s">
        <v>383</v>
      </c>
      <c r="U330" s="1455"/>
      <c r="V330" s="1455"/>
      <c r="W330" s="1455"/>
      <c r="X330" s="1455"/>
      <c r="Y330" s="1455"/>
      <c r="Z330" s="1455"/>
      <c r="AA330" s="1455"/>
      <c r="AB330" s="1455"/>
      <c r="AC330" s="1455"/>
      <c r="AD330" s="1455"/>
      <c r="AE330" s="1455"/>
      <c r="AF330" s="1455"/>
      <c r="AG330" s="1455"/>
      <c r="AH330" s="1638"/>
      <c r="AI330" s="1638"/>
    </row>
    <row r="331" spans="2:35" s="98" customFormat="1" ht="18" customHeight="1" x14ac:dyDescent="0.25">
      <c r="B331" s="2196"/>
      <c r="C331" s="1331"/>
      <c r="D331" s="1053" t="s">
        <v>384</v>
      </c>
      <c r="E331" s="1054">
        <f t="shared" si="152"/>
        <v>129.70517000000001</v>
      </c>
      <c r="F331" s="1054">
        <f t="shared" si="153"/>
        <v>150.58757800000001</v>
      </c>
      <c r="G331" s="1054">
        <f t="shared" si="154"/>
        <v>83.499017000000009</v>
      </c>
      <c r="H331" s="1054">
        <f t="shared" si="155"/>
        <v>0</v>
      </c>
      <c r="I331" s="1054">
        <f t="shared" si="156"/>
        <v>0</v>
      </c>
      <c r="J331" s="1054">
        <f t="shared" si="157"/>
        <v>153.730335</v>
      </c>
      <c r="K331" s="1054">
        <f t="shared" si="158"/>
        <v>0</v>
      </c>
      <c r="L331" s="1054">
        <f t="shared" si="159"/>
        <v>121.054931</v>
      </c>
      <c r="M331" s="1054">
        <f t="shared" si="160"/>
        <v>151.192848</v>
      </c>
      <c r="N331" s="1054">
        <f t="shared" si="161"/>
        <v>86.537645999999995</v>
      </c>
      <c r="O331" s="1054">
        <f t="shared" si="162"/>
        <v>186.72839400000001</v>
      </c>
      <c r="P331" s="1054">
        <f t="shared" si="163"/>
        <v>25.534894000000001</v>
      </c>
      <c r="Q331" s="1055">
        <f t="shared" ref="Q331:Q333" si="165">+SUM(E331:P331)</f>
        <v>1088.570813</v>
      </c>
      <c r="R331" s="516"/>
      <c r="S331" s="1455"/>
      <c r="T331" s="1455" t="s">
        <v>384</v>
      </c>
      <c r="U331" s="1455">
        <v>129.70517000000001</v>
      </c>
      <c r="V331" s="1455">
        <v>150.58757800000001</v>
      </c>
      <c r="W331" s="1455">
        <v>83.499017000000009</v>
      </c>
      <c r="X331" s="1455">
        <v>0</v>
      </c>
      <c r="Y331" s="1455">
        <v>0</v>
      </c>
      <c r="Z331" s="1455">
        <v>153.730335</v>
      </c>
      <c r="AA331" s="1455">
        <v>0</v>
      </c>
      <c r="AB331" s="1455">
        <v>121.054931</v>
      </c>
      <c r="AC331" s="1455">
        <v>151.192848</v>
      </c>
      <c r="AD331" s="1455">
        <v>86.537645999999995</v>
      </c>
      <c r="AE331" s="1455">
        <v>186.72839400000001</v>
      </c>
      <c r="AF331" s="1455">
        <v>25.534894000000001</v>
      </c>
      <c r="AG331" s="1455">
        <v>1088.570813</v>
      </c>
      <c r="AH331" s="1638"/>
      <c r="AI331" s="1638"/>
    </row>
    <row r="332" spans="2:35" s="98" customFormat="1" ht="18" customHeight="1" x14ac:dyDescent="0.25">
      <c r="B332" s="2196"/>
      <c r="C332" s="1331"/>
      <c r="D332" s="1056" t="s">
        <v>283</v>
      </c>
      <c r="E332" s="1054" t="str">
        <f t="shared" ref="E332:E337" si="166">IF(U332="","",U332)</f>
        <v/>
      </c>
      <c r="F332" s="1054" t="str">
        <f t="shared" ref="F332:F337" si="167">IF(V332="","",V332)</f>
        <v/>
      </c>
      <c r="G332" s="1054" t="str">
        <f t="shared" ref="G332:G337" si="168">IF(W332="","",W332)</f>
        <v/>
      </c>
      <c r="H332" s="1054" t="str">
        <f t="shared" ref="H332:H337" si="169">IF(X332="","",X332)</f>
        <v/>
      </c>
      <c r="I332" s="1054" t="str">
        <f t="shared" ref="I332:I337" si="170">IF(Y332="","",Y332)</f>
        <v/>
      </c>
      <c r="J332" s="1054" t="str">
        <f t="shared" ref="J332:J337" si="171">IF(Z332="","",Z332)</f>
        <v/>
      </c>
      <c r="K332" s="1054" t="str">
        <f t="shared" ref="K332:K337" si="172">IF(AA332="","",AA332)</f>
        <v/>
      </c>
      <c r="L332" s="1054" t="str">
        <f t="shared" ref="L332:L337" si="173">IF(AB332="","",AB332)</f>
        <v/>
      </c>
      <c r="M332" s="1054" t="str">
        <f t="shared" ref="M332:M337" si="174">IF(AC332="","",AC332)</f>
        <v/>
      </c>
      <c r="N332" s="1054" t="str">
        <f t="shared" ref="N332:N337" si="175">IF(AD332="","",AD332)</f>
        <v/>
      </c>
      <c r="O332" s="1054" t="str">
        <f t="shared" ref="O332:O337" si="176">IF(AE332="","",AE332)</f>
        <v/>
      </c>
      <c r="P332" s="1054" t="str">
        <f t="shared" ref="P332:P337" si="177">IF(AF332="","",AF332)</f>
        <v/>
      </c>
      <c r="Q332" s="1057">
        <f t="shared" si="165"/>
        <v>0</v>
      </c>
      <c r="R332" s="516"/>
      <c r="S332" s="1455"/>
      <c r="T332" s="1455" t="s">
        <v>283</v>
      </c>
      <c r="U332" s="1455"/>
      <c r="V332" s="1455"/>
      <c r="W332" s="1455"/>
      <c r="X332" s="1455"/>
      <c r="Y332" s="1455"/>
      <c r="Z332" s="1455"/>
      <c r="AA332" s="1455"/>
      <c r="AB332" s="1455"/>
      <c r="AC332" s="1455"/>
      <c r="AD332" s="1455"/>
      <c r="AE332" s="1455"/>
      <c r="AF332" s="1455"/>
      <c r="AG332" s="1455"/>
      <c r="AH332" s="1638"/>
      <c r="AI332" s="1638"/>
    </row>
    <row r="333" spans="2:35" s="98" customFormat="1" ht="18" customHeight="1" x14ac:dyDescent="0.25">
      <c r="B333" s="2196"/>
      <c r="C333" s="1333"/>
      <c r="D333" s="1323" t="s">
        <v>385</v>
      </c>
      <c r="E333" s="1324" t="str">
        <f t="shared" si="166"/>
        <v/>
      </c>
      <c r="F333" s="1324" t="str">
        <f t="shared" si="167"/>
        <v/>
      </c>
      <c r="G333" s="1324" t="str">
        <f t="shared" si="168"/>
        <v/>
      </c>
      <c r="H333" s="1324" t="str">
        <f t="shared" si="169"/>
        <v/>
      </c>
      <c r="I333" s="1324" t="str">
        <f t="shared" si="170"/>
        <v/>
      </c>
      <c r="J333" s="1324" t="str">
        <f t="shared" si="171"/>
        <v/>
      </c>
      <c r="K333" s="1324" t="str">
        <f t="shared" si="172"/>
        <v/>
      </c>
      <c r="L333" s="1324" t="str">
        <f t="shared" si="173"/>
        <v/>
      </c>
      <c r="M333" s="1324" t="str">
        <f t="shared" si="174"/>
        <v/>
      </c>
      <c r="N333" s="1324" t="str">
        <f t="shared" si="175"/>
        <v/>
      </c>
      <c r="O333" s="1324" t="str">
        <f t="shared" si="176"/>
        <v/>
      </c>
      <c r="P333" s="1325" t="str">
        <f t="shared" si="177"/>
        <v/>
      </c>
      <c r="Q333" s="974">
        <f t="shared" si="165"/>
        <v>0</v>
      </c>
      <c r="S333" s="1455"/>
      <c r="T333" s="1455" t="s">
        <v>385</v>
      </c>
      <c r="U333" s="1455"/>
      <c r="V333" s="1455"/>
      <c r="W333" s="1455"/>
      <c r="X333" s="1455"/>
      <c r="Y333" s="1455"/>
      <c r="Z333" s="1455"/>
      <c r="AA333" s="1455"/>
      <c r="AB333" s="1455"/>
      <c r="AC333" s="1455"/>
      <c r="AD333" s="1455"/>
      <c r="AE333" s="1455"/>
      <c r="AF333" s="1455"/>
      <c r="AG333" s="1455"/>
      <c r="AH333" s="1638"/>
      <c r="AI333" s="1638"/>
    </row>
    <row r="334" spans="2:35" s="98" customFormat="1" ht="15.75" x14ac:dyDescent="0.25">
      <c r="B334" s="2195">
        <f t="shared" si="164"/>
        <v>83</v>
      </c>
      <c r="C334" s="1353" t="str">
        <f t="shared" ref="C334" si="178">+S334</f>
        <v>Termoselva S.R.L.</v>
      </c>
      <c r="D334" s="854" t="s">
        <v>383</v>
      </c>
      <c r="E334" s="975" t="str">
        <f t="shared" si="166"/>
        <v/>
      </c>
      <c r="F334" s="975" t="str">
        <f t="shared" si="167"/>
        <v/>
      </c>
      <c r="G334" s="975" t="str">
        <f t="shared" si="168"/>
        <v/>
      </c>
      <c r="H334" s="975" t="str">
        <f t="shared" si="169"/>
        <v/>
      </c>
      <c r="I334" s="975" t="str">
        <f t="shared" si="170"/>
        <v/>
      </c>
      <c r="J334" s="975" t="str">
        <f t="shared" si="171"/>
        <v/>
      </c>
      <c r="K334" s="975" t="str">
        <f t="shared" si="172"/>
        <v/>
      </c>
      <c r="L334" s="975" t="str">
        <f t="shared" si="173"/>
        <v/>
      </c>
      <c r="M334" s="975" t="str">
        <f t="shared" si="174"/>
        <v/>
      </c>
      <c r="N334" s="975" t="str">
        <f t="shared" si="175"/>
        <v/>
      </c>
      <c r="O334" s="975" t="str">
        <f t="shared" si="176"/>
        <v/>
      </c>
      <c r="P334" s="1322" t="str">
        <f t="shared" si="177"/>
        <v/>
      </c>
      <c r="Q334" s="976">
        <f>+SUM(E334:P334)</f>
        <v>0</v>
      </c>
      <c r="R334" s="516"/>
      <c r="S334" s="1455" t="s">
        <v>100</v>
      </c>
      <c r="T334" s="1455" t="s">
        <v>383</v>
      </c>
      <c r="U334" s="1455"/>
      <c r="V334" s="1455"/>
      <c r="W334" s="1455"/>
      <c r="X334" s="1455"/>
      <c r="Y334" s="1455"/>
      <c r="Z334" s="1455"/>
      <c r="AA334" s="1455"/>
      <c r="AB334" s="1455"/>
      <c r="AC334" s="1455"/>
      <c r="AD334" s="1455"/>
      <c r="AE334" s="1455"/>
      <c r="AF334" s="1455"/>
      <c r="AG334" s="1455"/>
      <c r="AH334" s="1638"/>
      <c r="AI334" s="1638"/>
    </row>
    <row r="335" spans="2:35" s="98" customFormat="1" ht="17.25" customHeight="1" x14ac:dyDescent="0.25">
      <c r="B335" s="2196"/>
      <c r="C335" s="853"/>
      <c r="D335" s="1053" t="s">
        <v>384</v>
      </c>
      <c r="E335" s="1054">
        <f t="shared" si="166"/>
        <v>7.2127219999999994</v>
      </c>
      <c r="F335" s="1054">
        <f t="shared" si="167"/>
        <v>8.6365420000000004</v>
      </c>
      <c r="G335" s="1054">
        <f t="shared" si="168"/>
        <v>0</v>
      </c>
      <c r="H335" s="1054">
        <f t="shared" si="169"/>
        <v>0</v>
      </c>
      <c r="I335" s="1054">
        <f t="shared" si="170"/>
        <v>0</v>
      </c>
      <c r="J335" s="1054">
        <f t="shared" si="171"/>
        <v>1.3800000000000002E-4</v>
      </c>
      <c r="K335" s="1054">
        <f t="shared" si="172"/>
        <v>0</v>
      </c>
      <c r="L335" s="1054">
        <f t="shared" si="173"/>
        <v>0</v>
      </c>
      <c r="M335" s="1054">
        <f t="shared" si="174"/>
        <v>2.0751810000000002</v>
      </c>
      <c r="N335" s="1054">
        <f t="shared" si="175"/>
        <v>11.319514</v>
      </c>
      <c r="O335" s="1054">
        <f t="shared" si="176"/>
        <v>42.716396000000003</v>
      </c>
      <c r="P335" s="1054">
        <f t="shared" si="177"/>
        <v>1.996748</v>
      </c>
      <c r="Q335" s="1055">
        <f t="shared" ref="Q335:Q337" si="179">+SUM(E335:P335)</f>
        <v>73.957240999999996</v>
      </c>
      <c r="R335" s="516"/>
      <c r="S335" s="1455"/>
      <c r="T335" s="1455" t="s">
        <v>384</v>
      </c>
      <c r="U335" s="1455">
        <v>7.2127219999999994</v>
      </c>
      <c r="V335" s="1455">
        <v>8.6365420000000004</v>
      </c>
      <c r="W335" s="1455">
        <v>0</v>
      </c>
      <c r="X335" s="1455">
        <v>0</v>
      </c>
      <c r="Y335" s="1455">
        <v>0</v>
      </c>
      <c r="Z335" s="1455">
        <v>1.3800000000000002E-4</v>
      </c>
      <c r="AA335" s="1455">
        <v>0</v>
      </c>
      <c r="AB335" s="1455">
        <v>0</v>
      </c>
      <c r="AC335" s="1455">
        <v>2.0751810000000002</v>
      </c>
      <c r="AD335" s="1455">
        <v>11.319514</v>
      </c>
      <c r="AE335" s="1455">
        <v>42.716396000000003</v>
      </c>
      <c r="AF335" s="1455">
        <v>1.996748</v>
      </c>
      <c r="AG335" s="1455">
        <v>73.957240999999996</v>
      </c>
      <c r="AH335" s="1638"/>
      <c r="AI335" s="1638"/>
    </row>
    <row r="336" spans="2:35" s="98" customFormat="1" ht="17.25" customHeight="1" x14ac:dyDescent="0.25">
      <c r="B336" s="2196"/>
      <c r="C336" s="853"/>
      <c r="D336" s="1056" t="s">
        <v>283</v>
      </c>
      <c r="E336" s="1054" t="str">
        <f t="shared" si="166"/>
        <v/>
      </c>
      <c r="F336" s="1054" t="str">
        <f t="shared" si="167"/>
        <v/>
      </c>
      <c r="G336" s="1054" t="str">
        <f t="shared" si="168"/>
        <v/>
      </c>
      <c r="H336" s="1054" t="str">
        <f t="shared" si="169"/>
        <v/>
      </c>
      <c r="I336" s="1054" t="str">
        <f t="shared" si="170"/>
        <v/>
      </c>
      <c r="J336" s="1054" t="str">
        <f t="shared" si="171"/>
        <v/>
      </c>
      <c r="K336" s="1054" t="str">
        <f t="shared" si="172"/>
        <v/>
      </c>
      <c r="L336" s="1054" t="str">
        <f t="shared" si="173"/>
        <v/>
      </c>
      <c r="M336" s="1054" t="str">
        <f t="shared" si="174"/>
        <v/>
      </c>
      <c r="N336" s="1054" t="str">
        <f t="shared" si="175"/>
        <v/>
      </c>
      <c r="O336" s="1054" t="str">
        <f t="shared" si="176"/>
        <v/>
      </c>
      <c r="P336" s="1054" t="str">
        <f t="shared" si="177"/>
        <v/>
      </c>
      <c r="Q336" s="1057">
        <f t="shared" si="179"/>
        <v>0</v>
      </c>
      <c r="R336" s="516"/>
      <c r="S336" s="1455"/>
      <c r="T336" s="1455" t="s">
        <v>283</v>
      </c>
      <c r="U336" s="1455"/>
      <c r="V336" s="1455"/>
      <c r="W336" s="1455"/>
      <c r="X336" s="1455"/>
      <c r="Y336" s="1455"/>
      <c r="Z336" s="1455"/>
      <c r="AA336" s="1455"/>
      <c r="AB336" s="1455"/>
      <c r="AC336" s="1455"/>
      <c r="AD336" s="1455"/>
      <c r="AE336" s="1455"/>
      <c r="AF336" s="1455"/>
      <c r="AG336" s="1455"/>
      <c r="AH336" s="1638"/>
      <c r="AI336" s="1638"/>
    </row>
    <row r="337" spans="2:35" s="98" customFormat="1" ht="16.5" thickBot="1" x14ac:dyDescent="0.3">
      <c r="B337" s="2196"/>
      <c r="C337" s="855"/>
      <c r="D337" s="1058" t="s">
        <v>385</v>
      </c>
      <c r="E337" s="1324" t="str">
        <f t="shared" si="166"/>
        <v/>
      </c>
      <c r="F337" s="1324" t="str">
        <f t="shared" si="167"/>
        <v/>
      </c>
      <c r="G337" s="1324" t="str">
        <f t="shared" si="168"/>
        <v/>
      </c>
      <c r="H337" s="1324" t="str">
        <f t="shared" si="169"/>
        <v/>
      </c>
      <c r="I337" s="1324" t="str">
        <f t="shared" si="170"/>
        <v/>
      </c>
      <c r="J337" s="1324" t="str">
        <f t="shared" si="171"/>
        <v/>
      </c>
      <c r="K337" s="1324" t="str">
        <f t="shared" si="172"/>
        <v/>
      </c>
      <c r="L337" s="1324" t="str">
        <f t="shared" si="173"/>
        <v/>
      </c>
      <c r="M337" s="1324" t="str">
        <f t="shared" si="174"/>
        <v/>
      </c>
      <c r="N337" s="1324" t="str">
        <f t="shared" si="175"/>
        <v/>
      </c>
      <c r="O337" s="1324" t="str">
        <f t="shared" si="176"/>
        <v/>
      </c>
      <c r="P337" s="1325" t="str">
        <f t="shared" si="177"/>
        <v/>
      </c>
      <c r="Q337" s="978">
        <f t="shared" si="179"/>
        <v>0</v>
      </c>
      <c r="R337" s="516"/>
      <c r="S337" s="1455"/>
      <c r="T337" s="1455" t="s">
        <v>385</v>
      </c>
      <c r="U337" s="1455"/>
      <c r="V337" s="1455"/>
      <c r="W337" s="1455"/>
      <c r="X337" s="1455"/>
      <c r="Y337" s="1455"/>
      <c r="Z337" s="1455"/>
      <c r="AA337" s="1455"/>
      <c r="AB337" s="1455"/>
      <c r="AC337" s="1455"/>
      <c r="AD337" s="1455"/>
      <c r="AE337" s="1455"/>
      <c r="AF337" s="1455"/>
      <c r="AG337" s="1455"/>
      <c r="AH337" s="1638"/>
      <c r="AI337" s="1638"/>
    </row>
    <row r="338" spans="2:35" ht="18.75" customHeight="1" x14ac:dyDescent="0.25">
      <c r="B338" s="1314" t="s">
        <v>386</v>
      </c>
      <c r="C338" s="1315"/>
      <c r="D338" s="856" t="s">
        <v>383</v>
      </c>
      <c r="E338" s="979">
        <f t="shared" ref="E338:Q338" si="180">+SUMIF($D$6:$D$337,$D$338,E6:E337)</f>
        <v>3276.0326534424998</v>
      </c>
      <c r="F338" s="979">
        <f t="shared" si="180"/>
        <v>3083.2879171813006</v>
      </c>
      <c r="G338" s="979">
        <f t="shared" si="180"/>
        <v>3167.2255016018908</v>
      </c>
      <c r="H338" s="979">
        <f t="shared" si="180"/>
        <v>2774.0629962147891</v>
      </c>
      <c r="I338" s="979">
        <f t="shared" si="180"/>
        <v>2788.9160961351581</v>
      </c>
      <c r="J338" s="979">
        <f t="shared" si="180"/>
        <v>2197.4273621522748</v>
      </c>
      <c r="K338" s="979">
        <f t="shared" si="180"/>
        <v>2084.7455747495474</v>
      </c>
      <c r="L338" s="979">
        <f t="shared" si="180"/>
        <v>1942.7452066666881</v>
      </c>
      <c r="M338" s="979">
        <f t="shared" si="180"/>
        <v>1872.1244144712534</v>
      </c>
      <c r="N338" s="979">
        <f t="shared" si="180"/>
        <v>2088.9726819268781</v>
      </c>
      <c r="O338" s="979">
        <f t="shared" si="180"/>
        <v>1805.5921437025002</v>
      </c>
      <c r="P338" s="979">
        <f t="shared" si="180"/>
        <v>2789.1546562950002</v>
      </c>
      <c r="Q338" s="980">
        <f t="shared" si="180"/>
        <v>29870.287204539771</v>
      </c>
      <c r="S338" s="1455" t="s">
        <v>389</v>
      </c>
      <c r="U338" s="1455">
        <v>4731.6891544425007</v>
      </c>
      <c r="V338" s="1455">
        <v>4517.4199271813013</v>
      </c>
      <c r="W338" s="1455">
        <v>4126.7472786018907</v>
      </c>
      <c r="X338" s="1455">
        <v>3160.7891342147886</v>
      </c>
      <c r="Y338" s="1455">
        <v>3468.5119931351578</v>
      </c>
      <c r="Z338" s="1455">
        <v>3868.1620701522756</v>
      </c>
      <c r="AA338" s="1455">
        <v>4253.7020547495476</v>
      </c>
      <c r="AB338" s="1455">
        <v>4392.6880526666882</v>
      </c>
      <c r="AC338" s="1455">
        <v>4299.0574544712545</v>
      </c>
      <c r="AD338" s="1455">
        <v>4596.6184919268781</v>
      </c>
      <c r="AE338" s="1455">
        <v>4494.6354557024988</v>
      </c>
      <c r="AF338" s="1455">
        <v>4701.6182362950003</v>
      </c>
      <c r="AG338" s="1455">
        <v>50611.639303539778</v>
      </c>
    </row>
    <row r="339" spans="2:35" ht="18.75" customHeight="1" x14ac:dyDescent="0.25">
      <c r="B339" s="1316"/>
      <c r="C339" s="1317"/>
      <c r="D339" s="857" t="s">
        <v>384</v>
      </c>
      <c r="E339" s="981">
        <f t="shared" ref="E339:Q339" si="181">+SUMIF($D$6:$D$337,$D$339,E6:E337)</f>
        <v>1284.444356</v>
      </c>
      <c r="F339" s="981">
        <f t="shared" si="181"/>
        <v>1255.0986789999999</v>
      </c>
      <c r="G339" s="981">
        <f t="shared" si="181"/>
        <v>768.49997100000007</v>
      </c>
      <c r="H339" s="981">
        <f t="shared" si="181"/>
        <v>180.16173899999998</v>
      </c>
      <c r="I339" s="981">
        <f t="shared" si="181"/>
        <v>489.52382599999993</v>
      </c>
      <c r="J339" s="981">
        <f t="shared" si="181"/>
        <v>1453.072163</v>
      </c>
      <c r="K339" s="981">
        <f t="shared" si="181"/>
        <v>1937.7292379999997</v>
      </c>
      <c r="L339" s="981">
        <f t="shared" si="181"/>
        <v>2201.4834940000005</v>
      </c>
      <c r="M339" s="981">
        <f t="shared" si="181"/>
        <v>2182.2365709999999</v>
      </c>
      <c r="N339" s="981">
        <f t="shared" si="181"/>
        <v>2257.2879159999993</v>
      </c>
      <c r="O339" s="981">
        <f t="shared" si="181"/>
        <v>2450.1033989999996</v>
      </c>
      <c r="P339" s="981">
        <f t="shared" si="181"/>
        <v>1690.628911</v>
      </c>
      <c r="Q339" s="982">
        <f t="shared" si="181"/>
        <v>18150.270262999999</v>
      </c>
    </row>
    <row r="340" spans="2:35" ht="18.75" customHeight="1" x14ac:dyDescent="0.25">
      <c r="B340" s="1316"/>
      <c r="C340" s="1317"/>
      <c r="D340" s="857" t="s">
        <v>283</v>
      </c>
      <c r="E340" s="981">
        <f t="shared" ref="E340:Q340" si="182">+SUMIF($D$6:$D$337,$D$340,E6:E337)</f>
        <v>57.744766000000006</v>
      </c>
      <c r="F340" s="981">
        <f t="shared" si="182"/>
        <v>54.244610999999999</v>
      </c>
      <c r="G340" s="981">
        <f t="shared" si="182"/>
        <v>60.152206999999997</v>
      </c>
      <c r="H340" s="981">
        <f t="shared" si="182"/>
        <v>64.591389000000007</v>
      </c>
      <c r="I340" s="981">
        <f t="shared" si="182"/>
        <v>58.928819999999995</v>
      </c>
      <c r="J340" s="981">
        <f t="shared" si="182"/>
        <v>55.072357999999994</v>
      </c>
      <c r="K340" s="981">
        <f t="shared" si="182"/>
        <v>61.054707000000001</v>
      </c>
      <c r="L340" s="981">
        <f t="shared" si="182"/>
        <v>64.28910599999999</v>
      </c>
      <c r="M340" s="981">
        <f t="shared" si="182"/>
        <v>70.453972000000007</v>
      </c>
      <c r="N340" s="981">
        <f t="shared" si="182"/>
        <v>76.358696999999992</v>
      </c>
      <c r="O340" s="981">
        <f t="shared" si="182"/>
        <v>81.51836999999999</v>
      </c>
      <c r="P340" s="981">
        <f t="shared" si="182"/>
        <v>73.797129000000012</v>
      </c>
      <c r="Q340" s="982">
        <f t="shared" si="182"/>
        <v>778.20613199999991</v>
      </c>
    </row>
    <row r="341" spans="2:35" ht="18.75" customHeight="1" thickBot="1" x14ac:dyDescent="0.3">
      <c r="B341" s="1318"/>
      <c r="C341" s="1319"/>
      <c r="D341" s="1326" t="s">
        <v>385</v>
      </c>
      <c r="E341" s="983">
        <f t="shared" ref="E341:Q341" si="183">+SUMIF($D$6:$D$337,$D$341,E6:E337)</f>
        <v>113.46737899999999</v>
      </c>
      <c r="F341" s="983">
        <f t="shared" si="183"/>
        <v>124.78872000000001</v>
      </c>
      <c r="G341" s="983">
        <f t="shared" si="183"/>
        <v>130.86959899999999</v>
      </c>
      <c r="H341" s="983">
        <f t="shared" si="183"/>
        <v>141.97300999999999</v>
      </c>
      <c r="I341" s="983">
        <f t="shared" si="183"/>
        <v>131.14325099999999</v>
      </c>
      <c r="J341" s="983">
        <f t="shared" si="183"/>
        <v>162.59018700000001</v>
      </c>
      <c r="K341" s="983">
        <f t="shared" si="183"/>
        <v>170.17253499999998</v>
      </c>
      <c r="L341" s="983">
        <f t="shared" si="183"/>
        <v>184.17024600000002</v>
      </c>
      <c r="M341" s="983">
        <f t="shared" si="183"/>
        <v>174.24249700000001</v>
      </c>
      <c r="N341" s="983">
        <f t="shared" si="183"/>
        <v>173.99919699999998</v>
      </c>
      <c r="O341" s="983">
        <f t="shared" si="183"/>
        <v>157.42154299999999</v>
      </c>
      <c r="P341" s="983">
        <f t="shared" si="183"/>
        <v>148.03753999999998</v>
      </c>
      <c r="Q341" s="984">
        <f t="shared" si="183"/>
        <v>1812.875704</v>
      </c>
    </row>
    <row r="342" spans="2:35" ht="18.75" customHeight="1" thickBot="1" x14ac:dyDescent="0.3">
      <c r="B342" s="1311" t="s">
        <v>289</v>
      </c>
      <c r="C342" s="1312"/>
      <c r="D342" s="1313"/>
      <c r="E342" s="985">
        <f t="shared" ref="E342:P342" si="184">SUM(E338:E341)</f>
        <v>4731.6891544424998</v>
      </c>
      <c r="F342" s="985">
        <f t="shared" si="184"/>
        <v>4517.4199271813013</v>
      </c>
      <c r="G342" s="985">
        <f t="shared" si="184"/>
        <v>4126.7472786018907</v>
      </c>
      <c r="H342" s="985">
        <f t="shared" si="184"/>
        <v>3160.7891342147896</v>
      </c>
      <c r="I342" s="985">
        <f t="shared" si="184"/>
        <v>3468.5119931351583</v>
      </c>
      <c r="J342" s="985">
        <f t="shared" si="184"/>
        <v>3868.1620701522752</v>
      </c>
      <c r="K342" s="985">
        <f t="shared" si="184"/>
        <v>4253.7020547495467</v>
      </c>
      <c r="L342" s="985">
        <f t="shared" si="184"/>
        <v>4392.6880526666882</v>
      </c>
      <c r="M342" s="985">
        <f t="shared" si="184"/>
        <v>4299.0574544712535</v>
      </c>
      <c r="N342" s="985">
        <f t="shared" si="184"/>
        <v>4596.6184919268771</v>
      </c>
      <c r="O342" s="985">
        <f t="shared" si="184"/>
        <v>4494.6354557024997</v>
      </c>
      <c r="P342" s="986">
        <f t="shared" si="184"/>
        <v>4701.6182362950003</v>
      </c>
      <c r="Q342" s="987">
        <f>SUM(E342:P342)</f>
        <v>50611.63930353977</v>
      </c>
    </row>
    <row r="343" spans="2:35" x14ac:dyDescent="0.25">
      <c r="B343" s="28" t="s">
        <v>1712</v>
      </c>
    </row>
    <row r="344" spans="2:35" x14ac:dyDescent="0.25">
      <c r="Q344">
        <f>+'3.5.3.1.1'!P90</f>
        <v>50611.639303539785</v>
      </c>
    </row>
    <row r="346" spans="2:35" x14ac:dyDescent="0.25">
      <c r="Q346" s="1310">
        <f>+Q342-Q344</f>
        <v>0</v>
      </c>
    </row>
  </sheetData>
  <sortState ref="B172">
    <sortCondition ref="B172"/>
  </sortState>
  <mergeCells count="83">
    <mergeCell ref="B330:B333"/>
    <mergeCell ref="B286:B289"/>
    <mergeCell ref="B290:B293"/>
    <mergeCell ref="B294:B297"/>
    <mergeCell ref="B298:B301"/>
    <mergeCell ref="B322:B325"/>
    <mergeCell ref="B326:B329"/>
    <mergeCell ref="B302:B305"/>
    <mergeCell ref="B306:B309"/>
    <mergeCell ref="B310:B313"/>
    <mergeCell ref="B314:B317"/>
    <mergeCell ref="B318:B321"/>
    <mergeCell ref="B282:B285"/>
    <mergeCell ref="B246:B249"/>
    <mergeCell ref="B250:B253"/>
    <mergeCell ref="B254:B257"/>
    <mergeCell ref="B258:B261"/>
    <mergeCell ref="B262:B265"/>
    <mergeCell ref="B266:B269"/>
    <mergeCell ref="B270:B273"/>
    <mergeCell ref="B274:B277"/>
    <mergeCell ref="B278:B281"/>
    <mergeCell ref="B226:B229"/>
    <mergeCell ref="B230:B233"/>
    <mergeCell ref="B234:B237"/>
    <mergeCell ref="B238:B241"/>
    <mergeCell ref="B242:B245"/>
    <mergeCell ref="B206:B209"/>
    <mergeCell ref="B210:B213"/>
    <mergeCell ref="B214:B217"/>
    <mergeCell ref="B218:B221"/>
    <mergeCell ref="B222:B225"/>
    <mergeCell ref="B186:B189"/>
    <mergeCell ref="B190:B193"/>
    <mergeCell ref="B194:B197"/>
    <mergeCell ref="B198:B201"/>
    <mergeCell ref="B202:B205"/>
    <mergeCell ref="B166:B169"/>
    <mergeCell ref="B170:B173"/>
    <mergeCell ref="B174:B177"/>
    <mergeCell ref="B178:B181"/>
    <mergeCell ref="B182:B185"/>
    <mergeCell ref="B142:B145"/>
    <mergeCell ref="B146:B149"/>
    <mergeCell ref="B138:B141"/>
    <mergeCell ref="B122:B125"/>
    <mergeCell ref="B130:B133"/>
    <mergeCell ref="B118:B121"/>
    <mergeCell ref="B102:B105"/>
    <mergeCell ref="B134:B137"/>
    <mergeCell ref="B110:B113"/>
    <mergeCell ref="B94:B97"/>
    <mergeCell ref="B98:B101"/>
    <mergeCell ref="B126:B129"/>
    <mergeCell ref="B54:B57"/>
    <mergeCell ref="B62:B65"/>
    <mergeCell ref="B82:B85"/>
    <mergeCell ref="B86:B89"/>
    <mergeCell ref="B70:B73"/>
    <mergeCell ref="B74:B77"/>
    <mergeCell ref="B78:B81"/>
    <mergeCell ref="B58:B61"/>
    <mergeCell ref="B30:B33"/>
    <mergeCell ref="B38:B41"/>
    <mergeCell ref="B42:B45"/>
    <mergeCell ref="B46:B49"/>
    <mergeCell ref="B50:B53"/>
    <mergeCell ref="B334:B337"/>
    <mergeCell ref="B6:B9"/>
    <mergeCell ref="B10:B13"/>
    <mergeCell ref="B14:B17"/>
    <mergeCell ref="B162:B165"/>
    <mergeCell ref="B150:B153"/>
    <mergeCell ref="B154:B157"/>
    <mergeCell ref="B158:B161"/>
    <mergeCell ref="B114:B117"/>
    <mergeCell ref="B90:B93"/>
    <mergeCell ref="B106:B109"/>
    <mergeCell ref="B66:B69"/>
    <mergeCell ref="B18:B21"/>
    <mergeCell ref="B34:B37"/>
    <mergeCell ref="B22:B25"/>
    <mergeCell ref="B26:B29"/>
  </mergeCells>
  <pageMargins left="0.78740157480314965" right="0.59055118110236227" top="0.59055118110236227" bottom="0.59055118110236227" header="0" footer="0"/>
  <pageSetup paperSize="9" scale="48" fitToHeight="9" orientation="landscape" r:id="rId1"/>
  <headerFooter alignWithMargins="0"/>
  <rowBreaks count="5" manualBreakCount="5">
    <brk id="61" max="16" man="1"/>
    <brk id="121" max="16" man="1"/>
    <brk id="181" max="16" man="1"/>
    <brk id="241" max="16" man="1"/>
    <brk id="301" max="16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/>
  <dimension ref="A1:AU114"/>
  <sheetViews>
    <sheetView view="pageBreakPreview" zoomScale="70" zoomScaleNormal="55" zoomScaleSheetLayoutView="70" workbookViewId="0">
      <selection activeCell="T36" sqref="T36"/>
    </sheetView>
  </sheetViews>
  <sheetFormatPr baseColWidth="10" defaultRowHeight="15.75" customHeight="1" x14ac:dyDescent="0.25"/>
  <cols>
    <col min="1" max="1" width="11.42578125" style="872"/>
    <col min="2" max="16" width="13.28515625" customWidth="1"/>
    <col min="19" max="19" width="27.7109375" style="1455" bestFit="1" customWidth="1"/>
    <col min="20" max="20" width="33.28515625" style="1455" bestFit="1" customWidth="1"/>
    <col min="21" max="22" width="12.140625" style="1455" bestFit="1" customWidth="1"/>
    <col min="23" max="23" width="11.7109375" style="1455" bestFit="1" customWidth="1"/>
    <col min="24" max="25" width="12.140625" style="1455" bestFit="1" customWidth="1"/>
    <col min="26" max="26" width="11.7109375" style="1455" bestFit="1" customWidth="1"/>
    <col min="27" max="28" width="12.140625" style="1455" bestFit="1" customWidth="1"/>
    <col min="29" max="29" width="11.7109375" style="1455" bestFit="1" customWidth="1"/>
    <col min="30" max="30" width="11.5703125" style="1455" bestFit="1" customWidth="1"/>
    <col min="31" max="31" width="12.140625" style="1455" bestFit="1" customWidth="1"/>
    <col min="32" max="32" width="17.85546875" style="1455" bestFit="1" customWidth="1"/>
    <col min="33" max="33" width="21.28515625" customWidth="1"/>
    <col min="34" max="34" width="26.7109375" bestFit="1" customWidth="1"/>
    <col min="35" max="35" width="30.28515625" bestFit="1" customWidth="1"/>
    <col min="36" max="38" width="11.42578125" bestFit="1" customWidth="1"/>
    <col min="39" max="39" width="10.7109375" bestFit="1" customWidth="1"/>
    <col min="40" max="40" width="11.42578125" bestFit="1" customWidth="1"/>
    <col min="41" max="41" width="11.7109375" bestFit="1" customWidth="1"/>
    <col min="42" max="44" width="11.42578125" bestFit="1" customWidth="1"/>
    <col min="45" max="46" width="11" bestFit="1" customWidth="1"/>
    <col min="47" max="47" width="16.42578125" bestFit="1" customWidth="1"/>
  </cols>
  <sheetData>
    <row r="1" spans="1:47" ht="15.75" customHeight="1" x14ac:dyDescent="0.25">
      <c r="A1" s="988"/>
      <c r="B1" s="517"/>
      <c r="C1" s="516"/>
      <c r="D1" s="516"/>
      <c r="E1" s="521"/>
      <c r="F1" s="520"/>
      <c r="G1" s="82"/>
      <c r="H1" s="82"/>
      <c r="I1" s="522"/>
      <c r="J1" s="82"/>
      <c r="K1" s="82"/>
      <c r="L1" s="82"/>
      <c r="M1" s="82"/>
      <c r="N1" s="82"/>
      <c r="O1" s="82"/>
      <c r="P1" s="82"/>
      <c r="Q1" s="516"/>
      <c r="R1" s="516"/>
      <c r="S1" s="1623"/>
      <c r="T1" s="1623"/>
      <c r="U1" s="1623"/>
      <c r="V1" s="1623"/>
      <c r="W1" s="1623"/>
      <c r="X1" s="1623"/>
      <c r="Y1" s="1623"/>
      <c r="Z1" s="1638"/>
      <c r="AA1" s="1638"/>
      <c r="AB1" s="1638"/>
      <c r="AC1" s="1638"/>
      <c r="AD1" s="1638"/>
      <c r="AE1" s="1638"/>
      <c r="AF1" s="1638"/>
    </row>
    <row r="2" spans="1:47" ht="15.75" customHeight="1" x14ac:dyDescent="0.25">
      <c r="A2" s="988"/>
      <c r="B2" s="517"/>
      <c r="C2" s="516"/>
      <c r="D2" s="516"/>
      <c r="E2" s="521"/>
      <c r="F2" s="520"/>
      <c r="G2" s="82"/>
      <c r="H2" s="82"/>
      <c r="I2" s="522"/>
      <c r="J2" s="82"/>
      <c r="K2" s="82"/>
      <c r="L2" s="82"/>
      <c r="M2" s="82"/>
      <c r="N2" s="82"/>
      <c r="O2" s="82"/>
      <c r="P2" s="82"/>
      <c r="Q2" s="516"/>
      <c r="R2" s="516"/>
      <c r="S2" s="1623"/>
      <c r="T2" s="1623"/>
      <c r="U2" s="1623"/>
      <c r="V2" s="1623"/>
      <c r="W2" s="1623"/>
      <c r="X2" s="1623"/>
      <c r="Y2" s="1623"/>
      <c r="Z2" s="1638"/>
      <c r="AA2" s="1638"/>
      <c r="AB2" s="1638"/>
      <c r="AC2" s="1638"/>
      <c r="AD2" s="1638"/>
      <c r="AE2" s="1638"/>
      <c r="AF2" s="1638"/>
    </row>
    <row r="3" spans="1:47" ht="15.75" customHeight="1" x14ac:dyDescent="0.25">
      <c r="A3" s="988"/>
      <c r="B3" s="517"/>
      <c r="C3" s="516"/>
      <c r="D3" s="516"/>
      <c r="E3" s="521"/>
      <c r="F3" s="520"/>
      <c r="G3" s="82"/>
      <c r="H3" s="82"/>
      <c r="I3" s="522"/>
      <c r="J3" s="82"/>
      <c r="K3" s="82"/>
      <c r="L3" s="82"/>
      <c r="M3" s="82"/>
      <c r="N3" s="82"/>
      <c r="O3" s="82"/>
      <c r="P3" s="82"/>
      <c r="Q3" s="516"/>
      <c r="R3" s="516"/>
      <c r="S3" s="1623"/>
      <c r="T3" s="1623"/>
      <c r="U3" s="1623"/>
      <c r="V3" s="1623"/>
      <c r="W3" s="1623"/>
      <c r="X3" s="1623"/>
      <c r="Y3" s="1623"/>
      <c r="Z3" s="1638"/>
      <c r="AA3" s="1638"/>
      <c r="AB3" s="1638"/>
      <c r="AC3" s="1638"/>
      <c r="AD3" s="1638"/>
      <c r="AE3" s="1638"/>
      <c r="AF3" s="1638"/>
    </row>
    <row r="4" spans="1:47" ht="15.75" customHeight="1" x14ac:dyDescent="0.25">
      <c r="A4" s="988"/>
      <c r="B4" s="517"/>
      <c r="C4" s="516"/>
      <c r="D4" s="516"/>
      <c r="E4" s="521"/>
      <c r="F4" s="520"/>
      <c r="G4" s="82"/>
      <c r="H4" s="82"/>
      <c r="I4" s="522"/>
      <c r="J4" s="82"/>
      <c r="K4" s="82"/>
      <c r="L4" s="82"/>
      <c r="M4" s="82"/>
      <c r="N4" s="82"/>
      <c r="O4" s="82"/>
      <c r="P4" s="82"/>
      <c r="Q4" s="516"/>
      <c r="R4" s="516"/>
      <c r="S4" s="1623"/>
      <c r="T4" s="1623"/>
      <c r="U4" s="1623"/>
      <c r="V4" s="1623"/>
      <c r="W4" s="1623"/>
      <c r="X4" s="1623"/>
      <c r="Y4" s="1623"/>
      <c r="Z4" s="1638"/>
      <c r="AA4" s="1638"/>
      <c r="AB4" s="1638"/>
      <c r="AC4" s="1638"/>
      <c r="AD4" s="1638"/>
      <c r="AE4" s="1638"/>
      <c r="AF4" s="1638"/>
    </row>
    <row r="5" spans="1:47" x14ac:dyDescent="0.25">
      <c r="A5" s="988"/>
      <c r="B5" s="517"/>
      <c r="C5" s="516"/>
      <c r="D5" s="516"/>
      <c r="E5" s="521"/>
      <c r="F5" s="520"/>
      <c r="G5" s="82"/>
      <c r="H5" s="82"/>
      <c r="I5" s="522"/>
      <c r="J5" s="82"/>
      <c r="K5" s="82"/>
      <c r="L5" s="82"/>
      <c r="M5" s="82"/>
      <c r="N5" s="82"/>
      <c r="O5" s="82"/>
      <c r="P5" s="82"/>
      <c r="Q5" s="98"/>
      <c r="R5" s="98"/>
      <c r="S5" s="1457" t="s">
        <v>1129</v>
      </c>
      <c r="T5" s="1455" t="s">
        <v>1133</v>
      </c>
      <c r="U5" s="1623"/>
      <c r="V5" s="1623"/>
      <c r="W5" s="1623"/>
      <c r="X5" s="1623"/>
      <c r="Y5" s="1623"/>
      <c r="Z5" s="1623"/>
      <c r="AA5" s="1623"/>
      <c r="AB5" s="1638"/>
      <c r="AC5" s="1638"/>
      <c r="AD5" s="1638"/>
      <c r="AE5" s="1638"/>
      <c r="AF5" s="1638"/>
      <c r="AH5" s="1188"/>
      <c r="AI5" s="1188"/>
      <c r="AJ5" s="17"/>
      <c r="AK5" s="17"/>
      <c r="AL5" s="17"/>
      <c r="AM5" s="17"/>
      <c r="AN5" s="17"/>
      <c r="AO5" s="17"/>
      <c r="AP5" s="17"/>
      <c r="AQ5" s="98"/>
      <c r="AR5" s="98"/>
      <c r="AS5" s="98"/>
      <c r="AT5" s="98"/>
      <c r="AU5" s="98"/>
    </row>
    <row r="6" spans="1:47" x14ac:dyDescent="0.25">
      <c r="A6" s="988"/>
      <c r="B6" s="517"/>
      <c r="C6" s="516"/>
      <c r="D6" s="516"/>
      <c r="E6" s="521"/>
      <c r="F6" s="520"/>
      <c r="G6" s="82"/>
      <c r="H6" s="82"/>
      <c r="I6" s="522"/>
      <c r="J6" s="82"/>
      <c r="K6" s="82"/>
      <c r="L6" s="82"/>
      <c r="M6" s="82"/>
      <c r="N6" s="82"/>
      <c r="O6" s="82"/>
      <c r="P6" s="82"/>
      <c r="Q6" s="98"/>
      <c r="R6" s="98"/>
      <c r="S6" s="1457" t="s">
        <v>1127</v>
      </c>
      <c r="T6" s="1455" t="s">
        <v>1080</v>
      </c>
      <c r="AH6" s="1188"/>
      <c r="AI6" s="1188"/>
      <c r="AJ6" s="1188"/>
      <c r="AK6" s="1188"/>
      <c r="AL6" s="1188"/>
      <c r="AM6" s="1188"/>
      <c r="AN6" s="1188"/>
      <c r="AO6" s="1188"/>
      <c r="AP6" s="1188"/>
      <c r="AQ6" s="1188"/>
      <c r="AR6" s="1188"/>
      <c r="AS6" s="1188"/>
      <c r="AT6" s="1188"/>
      <c r="AU6" s="1188"/>
    </row>
    <row r="7" spans="1:47" ht="15" x14ac:dyDescent="0.25">
      <c r="A7" s="988"/>
      <c r="B7" s="517"/>
      <c r="C7" s="523"/>
      <c r="D7" s="516"/>
      <c r="E7" s="524"/>
      <c r="F7" s="524"/>
      <c r="G7" s="524"/>
      <c r="H7" s="524"/>
      <c r="I7" s="524"/>
      <c r="J7" s="524"/>
      <c r="K7" s="524"/>
      <c r="L7" s="524"/>
      <c r="M7" s="524"/>
      <c r="N7" s="524"/>
      <c r="O7" s="524"/>
      <c r="P7" s="524"/>
      <c r="Q7" s="98"/>
      <c r="R7" s="98"/>
      <c r="S7" s="1457" t="s">
        <v>387</v>
      </c>
      <c r="T7" s="1455" t="s">
        <v>383</v>
      </c>
      <c r="AH7" s="1188"/>
      <c r="AI7" s="1188"/>
      <c r="AJ7" s="1188"/>
      <c r="AK7" s="1188"/>
      <c r="AL7" s="1188"/>
      <c r="AM7" s="1188"/>
      <c r="AN7" s="1188"/>
      <c r="AO7" s="1188"/>
      <c r="AP7" s="1188"/>
      <c r="AQ7" s="1188"/>
      <c r="AR7" s="1188"/>
      <c r="AS7" s="1188"/>
      <c r="AT7" s="1188"/>
      <c r="AU7" s="1188"/>
    </row>
    <row r="8" spans="1:47" ht="15.75" customHeight="1" x14ac:dyDescent="0.25">
      <c r="A8" s="988"/>
      <c r="B8" s="517"/>
      <c r="C8" s="523"/>
      <c r="D8" s="516"/>
      <c r="E8" s="525"/>
      <c r="F8" s="526"/>
      <c r="G8" s="110"/>
      <c r="H8" s="110"/>
      <c r="I8" s="527"/>
      <c r="J8" s="110"/>
      <c r="K8" s="82"/>
      <c r="L8" s="82"/>
      <c r="M8" s="82"/>
      <c r="N8" s="82"/>
      <c r="O8" s="82"/>
      <c r="P8" s="522"/>
      <c r="Q8" s="98"/>
      <c r="R8" s="98"/>
      <c r="S8" s="1457" t="s">
        <v>1592</v>
      </c>
      <c r="T8" s="1455" t="s">
        <v>1593</v>
      </c>
      <c r="AH8" s="1188"/>
      <c r="AI8" s="1188"/>
      <c r="AJ8" s="1188"/>
      <c r="AK8" s="1188"/>
      <c r="AL8" s="1188"/>
      <c r="AM8" s="1188"/>
      <c r="AN8" s="1188"/>
      <c r="AO8" s="1188"/>
      <c r="AP8" s="1188"/>
      <c r="AQ8" s="1188"/>
      <c r="AR8" s="1188"/>
      <c r="AS8" s="1188"/>
      <c r="AT8" s="1188"/>
      <c r="AU8" s="1188"/>
    </row>
    <row r="9" spans="1:47" ht="15.75" customHeight="1" x14ac:dyDescent="0.25">
      <c r="A9" s="988"/>
      <c r="B9" s="517"/>
      <c r="C9" s="523"/>
      <c r="D9" s="516"/>
      <c r="E9" s="525"/>
      <c r="F9" s="526"/>
      <c r="G9" s="110"/>
      <c r="H9" s="110"/>
      <c r="I9" s="527"/>
      <c r="J9" s="110"/>
      <c r="K9" s="110"/>
      <c r="L9" s="110"/>
      <c r="M9" s="82"/>
      <c r="N9" s="82"/>
      <c r="O9" s="82"/>
      <c r="P9" s="82"/>
      <c r="Q9" s="98"/>
      <c r="R9" s="98"/>
      <c r="AH9" s="1188"/>
      <c r="AI9" s="1188"/>
      <c r="AJ9" s="1188"/>
      <c r="AK9" s="1188"/>
      <c r="AL9" s="1188"/>
      <c r="AM9" s="1188"/>
      <c r="AN9" s="1188"/>
      <c r="AO9" s="1188"/>
      <c r="AP9" s="1188"/>
      <c r="AQ9" s="1188"/>
      <c r="AR9" s="1188"/>
      <c r="AS9" s="1188"/>
      <c r="AT9" s="1188"/>
      <c r="AU9" s="1188"/>
    </row>
    <row r="10" spans="1:47" x14ac:dyDescent="0.25">
      <c r="A10" s="988"/>
      <c r="B10" s="517"/>
      <c r="C10" s="523"/>
      <c r="D10" s="516"/>
      <c r="E10" s="525"/>
      <c r="F10" s="526"/>
      <c r="G10" s="110"/>
      <c r="H10" s="110"/>
      <c r="I10" s="527"/>
      <c r="J10" s="110"/>
      <c r="K10" s="110"/>
      <c r="L10" s="110"/>
      <c r="M10" s="82"/>
      <c r="N10" s="82"/>
      <c r="O10" s="82"/>
      <c r="P10" s="82"/>
      <c r="Q10" s="98"/>
      <c r="R10" s="98"/>
      <c r="S10" s="1455" t="s">
        <v>1602</v>
      </c>
      <c r="T10" s="1455" t="s">
        <v>1478</v>
      </c>
    </row>
    <row r="11" spans="1:47" x14ac:dyDescent="0.25">
      <c r="A11" s="988"/>
      <c r="B11" s="517"/>
      <c r="C11" s="523"/>
      <c r="D11" s="516"/>
      <c r="E11" s="525"/>
      <c r="F11" s="526"/>
      <c r="G11" s="110"/>
      <c r="H11" s="110"/>
      <c r="I11" s="527"/>
      <c r="J11" s="110"/>
      <c r="K11" s="110"/>
      <c r="L11" s="110"/>
      <c r="M11" s="82"/>
      <c r="N11" s="82"/>
      <c r="O11" s="82"/>
      <c r="P11" s="522"/>
      <c r="Q11" s="98"/>
      <c r="R11" s="98"/>
      <c r="S11" s="1455" t="s">
        <v>1477</v>
      </c>
      <c r="T11" s="1455" t="s">
        <v>1131</v>
      </c>
      <c r="U11" s="1455" t="s">
        <v>1283</v>
      </c>
      <c r="V11" s="1455" t="s">
        <v>1308</v>
      </c>
      <c r="W11" s="1455" t="s">
        <v>1312</v>
      </c>
      <c r="X11" s="1455" t="s">
        <v>1315</v>
      </c>
      <c r="Y11" s="1455" t="s">
        <v>1316</v>
      </c>
      <c r="Z11" s="1455" t="s">
        <v>1323</v>
      </c>
      <c r="AA11" s="1455" t="s">
        <v>1078</v>
      </c>
      <c r="AB11" s="1455" t="s">
        <v>1079</v>
      </c>
      <c r="AC11" s="1455" t="s">
        <v>1329</v>
      </c>
      <c r="AD11" s="1455" t="s">
        <v>1331</v>
      </c>
      <c r="AE11" s="1455" t="s">
        <v>1335</v>
      </c>
      <c r="AF11" s="1455" t="s">
        <v>389</v>
      </c>
    </row>
    <row r="12" spans="1:47" x14ac:dyDescent="0.25">
      <c r="A12" s="988"/>
      <c r="B12" s="517"/>
      <c r="C12" s="523"/>
      <c r="D12" s="516"/>
      <c r="E12" s="525"/>
      <c r="F12" s="526"/>
      <c r="G12" s="110"/>
      <c r="H12" s="110"/>
      <c r="I12" s="527"/>
      <c r="J12" s="110"/>
      <c r="K12" s="110"/>
      <c r="L12" s="110"/>
      <c r="M12" s="82"/>
      <c r="N12" s="82"/>
      <c r="O12" s="82"/>
      <c r="P12" s="522"/>
      <c r="Q12" s="98"/>
      <c r="R12" s="98"/>
      <c r="S12" s="1455" t="s">
        <v>39</v>
      </c>
      <c r="T12" s="1455">
        <v>631.95832599999994</v>
      </c>
      <c r="U12" s="1455">
        <v>537.531249</v>
      </c>
      <c r="V12" s="1455">
        <v>578.28589999999997</v>
      </c>
      <c r="W12" s="1455">
        <v>566.27036999999996</v>
      </c>
      <c r="X12" s="1455">
        <v>610.155036</v>
      </c>
      <c r="Y12" s="1455">
        <v>604.85600900000009</v>
      </c>
      <c r="Z12" s="1455">
        <v>619.89949100000001</v>
      </c>
      <c r="AA12" s="1455">
        <v>588.76578900000004</v>
      </c>
      <c r="AB12" s="1455">
        <v>571.5606939999999</v>
      </c>
      <c r="AC12" s="1455">
        <v>605.79122600000005</v>
      </c>
      <c r="AD12" s="1455">
        <v>495.863449</v>
      </c>
      <c r="AE12" s="1455">
        <v>573.34540299999992</v>
      </c>
      <c r="AF12" s="1455">
        <v>6984.2829420000007</v>
      </c>
    </row>
    <row r="13" spans="1:47" x14ac:dyDescent="0.25">
      <c r="A13" s="988"/>
      <c r="B13" s="517"/>
      <c r="C13" s="523"/>
      <c r="D13" s="98"/>
      <c r="E13" s="525"/>
      <c r="F13" s="526"/>
      <c r="G13" s="110"/>
      <c r="H13" s="110"/>
      <c r="I13" s="527"/>
      <c r="J13" s="110"/>
      <c r="K13" s="110"/>
      <c r="L13" s="110"/>
      <c r="M13" s="82"/>
      <c r="N13" s="82"/>
      <c r="O13" s="82"/>
      <c r="P13" s="522"/>
      <c r="Q13" s="98"/>
      <c r="R13" s="98"/>
      <c r="S13" s="1455" t="s">
        <v>993</v>
      </c>
      <c r="T13" s="1455">
        <v>296.17533999999995</v>
      </c>
      <c r="U13" s="1455">
        <v>314.51985599999995</v>
      </c>
      <c r="V13" s="1455">
        <v>349.66622000000007</v>
      </c>
      <c r="W13" s="1455">
        <v>293.14319599999999</v>
      </c>
      <c r="X13" s="1455">
        <v>299.956771</v>
      </c>
      <c r="Y13" s="1455">
        <v>256.13413400000002</v>
      </c>
      <c r="Z13" s="1455">
        <v>262.70912300000003</v>
      </c>
      <c r="AA13" s="1455">
        <v>266.29218900000001</v>
      </c>
      <c r="AB13" s="1455">
        <v>257.91657900000001</v>
      </c>
      <c r="AC13" s="1455">
        <v>268.68818299999998</v>
      </c>
      <c r="AD13" s="1455">
        <v>259.78187800000001</v>
      </c>
      <c r="AE13" s="1455">
        <v>323.98688500000003</v>
      </c>
      <c r="AF13" s="1455">
        <v>3448.970354</v>
      </c>
    </row>
    <row r="14" spans="1:47" x14ac:dyDescent="0.25">
      <c r="A14" s="988"/>
      <c r="B14" s="517"/>
      <c r="C14" s="516"/>
      <c r="D14" s="516"/>
      <c r="E14" s="525"/>
      <c r="F14" s="526"/>
      <c r="G14" s="110"/>
      <c r="H14" s="110"/>
      <c r="I14" s="527"/>
      <c r="J14" s="110"/>
      <c r="K14" s="110"/>
      <c r="L14" s="110"/>
      <c r="M14" s="82"/>
      <c r="N14" s="82"/>
      <c r="O14" s="82"/>
      <c r="P14" s="522"/>
      <c r="Q14" s="98"/>
      <c r="R14" s="98"/>
      <c r="S14" s="1455" t="s">
        <v>73</v>
      </c>
      <c r="T14" s="1455">
        <v>390.40610700000002</v>
      </c>
      <c r="U14" s="1455">
        <v>371.97119400000003</v>
      </c>
      <c r="V14" s="1455">
        <v>347.61899299999999</v>
      </c>
      <c r="W14" s="1455">
        <v>301.16668600000003</v>
      </c>
      <c r="X14" s="1455">
        <v>309.95246700000001</v>
      </c>
      <c r="Y14" s="1455">
        <v>210.69082800000001</v>
      </c>
      <c r="Z14" s="1455">
        <v>209.52501000000001</v>
      </c>
      <c r="AA14" s="1455">
        <v>183.333347</v>
      </c>
      <c r="AB14" s="1455">
        <v>179.142076</v>
      </c>
      <c r="AC14" s="1455">
        <v>192.93416299999998</v>
      </c>
      <c r="AD14" s="1455">
        <v>136.73532900000001</v>
      </c>
      <c r="AE14" s="1455">
        <v>223.75111100000001</v>
      </c>
      <c r="AF14" s="1455">
        <v>3057.2273110000001</v>
      </c>
    </row>
    <row r="15" spans="1:47" x14ac:dyDescent="0.25">
      <c r="A15" s="988"/>
      <c r="B15" s="517"/>
      <c r="C15" s="516"/>
      <c r="D15" s="516"/>
      <c r="E15" s="522"/>
      <c r="F15" s="522"/>
      <c r="G15" s="520"/>
      <c r="H15" s="522"/>
      <c r="I15" s="522"/>
      <c r="J15" s="522"/>
      <c r="K15" s="522"/>
      <c r="L15" s="522"/>
      <c r="M15" s="522"/>
      <c r="N15" s="522"/>
      <c r="O15" s="522"/>
      <c r="P15" s="522"/>
      <c r="Q15" s="98"/>
      <c r="R15" s="98"/>
      <c r="S15" s="1455" t="s">
        <v>1000</v>
      </c>
      <c r="T15" s="1455">
        <v>253.48836299999999</v>
      </c>
      <c r="U15" s="1455">
        <v>247.83220999999998</v>
      </c>
      <c r="V15" s="1455">
        <v>261.68172600000003</v>
      </c>
      <c r="W15" s="1455">
        <v>222.31255199999998</v>
      </c>
      <c r="X15" s="1455">
        <v>214.73891200000003</v>
      </c>
      <c r="Y15" s="1455">
        <v>154.215135</v>
      </c>
      <c r="Z15" s="1455">
        <v>151.89255700000001</v>
      </c>
      <c r="AA15" s="1455">
        <v>138.56192800000002</v>
      </c>
      <c r="AB15" s="1455">
        <v>133.69572400000001</v>
      </c>
      <c r="AC15" s="1455">
        <v>155.00370599999997</v>
      </c>
      <c r="AD15" s="1455">
        <v>116.32504</v>
      </c>
      <c r="AE15" s="1455">
        <v>196.04445200000001</v>
      </c>
      <c r="AF15" s="1455">
        <v>2245.7923049999999</v>
      </c>
    </row>
    <row r="16" spans="1:47" x14ac:dyDescent="0.25">
      <c r="A16" s="988"/>
      <c r="B16" s="517"/>
      <c r="C16" s="98"/>
      <c r="D16" s="98"/>
      <c r="E16" s="521"/>
      <c r="F16" s="520"/>
      <c r="G16" s="82"/>
      <c r="H16" s="82"/>
      <c r="I16" s="522"/>
      <c r="J16" s="82"/>
      <c r="K16" s="82"/>
      <c r="L16" s="82"/>
      <c r="M16" s="82"/>
      <c r="N16" s="82"/>
      <c r="O16" s="82"/>
      <c r="P16" s="82"/>
      <c r="Q16" s="98"/>
      <c r="R16" s="98"/>
      <c r="S16" s="1455" t="s">
        <v>1324</v>
      </c>
      <c r="T16" s="1455">
        <v>239.27405100000001</v>
      </c>
      <c r="U16" s="1455">
        <v>223.73137400000002</v>
      </c>
      <c r="V16" s="1455">
        <v>257.81253299999997</v>
      </c>
      <c r="W16" s="1455">
        <v>219.41690900000003</v>
      </c>
      <c r="X16" s="1455">
        <v>212.66049199999998</v>
      </c>
      <c r="Y16" s="1455">
        <v>127.09308100000001</v>
      </c>
      <c r="Z16" s="1455">
        <v>114.47967499999999</v>
      </c>
      <c r="AA16" s="1455">
        <v>93.302086999999986</v>
      </c>
      <c r="AB16" s="1455">
        <v>78.147091000000003</v>
      </c>
      <c r="AC16" s="1455">
        <v>95.214131000000009</v>
      </c>
      <c r="AD16" s="1455">
        <v>112.82288799999998</v>
      </c>
      <c r="AE16" s="1455">
        <v>253.33122200000003</v>
      </c>
      <c r="AF16" s="1455">
        <v>2027.2855340000001</v>
      </c>
    </row>
    <row r="17" spans="1:32" ht="15.75" customHeight="1" x14ac:dyDescent="0.25">
      <c r="A17" s="988"/>
      <c r="B17" s="517"/>
      <c r="C17" s="516"/>
      <c r="D17" s="516"/>
      <c r="E17" s="516"/>
      <c r="F17" s="516"/>
      <c r="G17" s="516"/>
      <c r="H17" s="516"/>
      <c r="I17" s="516"/>
      <c r="J17" s="516"/>
      <c r="K17" s="516"/>
      <c r="L17" s="516"/>
      <c r="M17" s="516"/>
      <c r="N17" s="516"/>
      <c r="O17" s="516"/>
      <c r="P17" s="516"/>
      <c r="Q17" s="98"/>
      <c r="R17" s="98"/>
      <c r="S17" s="1455" t="s">
        <v>389</v>
      </c>
      <c r="T17" s="1455">
        <v>1811.302187</v>
      </c>
      <c r="U17" s="1455">
        <v>1695.5858829999997</v>
      </c>
      <c r="V17" s="1455">
        <v>1795.065372</v>
      </c>
      <c r="W17" s="1455">
        <v>1602.3097129999999</v>
      </c>
      <c r="X17" s="1455">
        <v>1647.4636780000001</v>
      </c>
      <c r="Y17" s="1455">
        <v>1352.9891870000001</v>
      </c>
      <c r="Z17" s="1455">
        <v>1358.5058560000002</v>
      </c>
      <c r="AA17" s="1455">
        <v>1270.2553400000002</v>
      </c>
      <c r="AB17" s="1455">
        <v>1220.462164</v>
      </c>
      <c r="AC17" s="1455">
        <v>1317.6314090000001</v>
      </c>
      <c r="AD17" s="1455">
        <v>1121.5285839999999</v>
      </c>
      <c r="AE17" s="1455">
        <v>1570.459073</v>
      </c>
      <c r="AF17" s="1455">
        <v>17763.558446000003</v>
      </c>
    </row>
    <row r="18" spans="1:32" ht="15.75" customHeight="1" x14ac:dyDescent="0.25">
      <c r="A18" s="988"/>
      <c r="B18" s="517"/>
      <c r="C18" s="523"/>
      <c r="D18" s="516"/>
      <c r="E18" s="522"/>
      <c r="F18" s="522"/>
      <c r="G18" s="522"/>
      <c r="H18" s="522"/>
      <c r="I18" s="522"/>
      <c r="J18" s="522"/>
      <c r="K18" s="522"/>
      <c r="L18" s="522"/>
      <c r="M18" s="522"/>
      <c r="N18" s="522"/>
      <c r="O18" s="522"/>
      <c r="P18" s="522"/>
      <c r="Q18" s="98"/>
      <c r="R18" s="98"/>
    </row>
    <row r="19" spans="1:32" ht="15" x14ac:dyDescent="0.25">
      <c r="A19" s="988"/>
      <c r="B19" s="517"/>
      <c r="C19" s="516"/>
      <c r="D19" s="516"/>
      <c r="E19" s="522"/>
      <c r="F19" s="522"/>
      <c r="G19" s="522"/>
      <c r="H19" s="522"/>
      <c r="I19" s="522"/>
      <c r="J19" s="522"/>
      <c r="K19" s="522"/>
      <c r="L19" s="522"/>
      <c r="M19" s="522"/>
      <c r="N19" s="522"/>
      <c r="O19" s="522"/>
      <c r="P19" s="522"/>
      <c r="Q19" s="98"/>
      <c r="R19" s="98"/>
    </row>
    <row r="20" spans="1:32" ht="15.75" customHeight="1" x14ac:dyDescent="0.25">
      <c r="A20" s="988"/>
      <c r="B20" s="517"/>
      <c r="C20" s="516"/>
      <c r="D20" s="516"/>
      <c r="E20" s="521"/>
      <c r="F20" s="520"/>
      <c r="G20" s="82"/>
      <c r="H20" s="82"/>
      <c r="I20" s="522"/>
      <c r="J20" s="82"/>
      <c r="K20" s="82"/>
      <c r="L20" s="82"/>
      <c r="M20" s="82"/>
      <c r="N20" s="82"/>
      <c r="O20" s="82"/>
      <c r="P20" s="522"/>
      <c r="Q20" s="98"/>
      <c r="R20" s="98"/>
    </row>
    <row r="21" spans="1:32" ht="15" x14ac:dyDescent="0.25">
      <c r="A21" s="988"/>
      <c r="B21" s="517"/>
      <c r="C21" s="98"/>
      <c r="D21" s="98"/>
      <c r="E21" s="98"/>
      <c r="F21" s="98"/>
      <c r="G21" s="98"/>
      <c r="H21" s="98"/>
      <c r="I21" s="98"/>
      <c r="J21" s="98"/>
      <c r="K21" s="98"/>
      <c r="L21" s="98"/>
      <c r="M21" s="98"/>
      <c r="N21" s="98"/>
      <c r="O21" s="98"/>
      <c r="P21" s="98"/>
      <c r="Q21" s="98"/>
      <c r="R21" s="98"/>
    </row>
    <row r="22" spans="1:32" ht="15" x14ac:dyDescent="0.25">
      <c r="A22" s="988"/>
      <c r="B22" s="517"/>
      <c r="C22" s="98"/>
      <c r="D22" s="98"/>
      <c r="E22" s="98"/>
      <c r="F22" s="98"/>
      <c r="G22" s="98"/>
      <c r="H22" s="98"/>
      <c r="I22" s="98"/>
      <c r="J22" s="98"/>
      <c r="K22" s="98"/>
      <c r="L22" s="98"/>
      <c r="M22" s="98"/>
      <c r="N22" s="98"/>
      <c r="O22" s="98"/>
      <c r="P22" s="98"/>
      <c r="Q22" s="98"/>
      <c r="R22" s="98"/>
      <c r="T22" s="1640" t="s">
        <v>361</v>
      </c>
      <c r="U22" s="1640" t="s">
        <v>362</v>
      </c>
      <c r="V22" s="1640" t="s">
        <v>363</v>
      </c>
      <c r="W22" s="1640" t="s">
        <v>364</v>
      </c>
      <c r="X22" s="1640" t="s">
        <v>365</v>
      </c>
      <c r="Y22" s="1640" t="s">
        <v>366</v>
      </c>
      <c r="Z22" s="1640" t="s">
        <v>367</v>
      </c>
      <c r="AA22" s="1640" t="s">
        <v>368</v>
      </c>
      <c r="AB22" s="1640" t="s">
        <v>388</v>
      </c>
      <c r="AC22" s="1640" t="s">
        <v>370</v>
      </c>
      <c r="AD22" s="1640" t="s">
        <v>371</v>
      </c>
      <c r="AE22" s="1640" t="s">
        <v>372</v>
      </c>
    </row>
    <row r="23" spans="1:32" ht="15" x14ac:dyDescent="0.25">
      <c r="A23" s="988"/>
      <c r="B23" s="517"/>
      <c r="C23" s="98"/>
      <c r="D23" s="98"/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1455" t="s">
        <v>39</v>
      </c>
      <c r="T23" s="1626">
        <v>631.95832599999994</v>
      </c>
      <c r="U23" s="1626">
        <v>537.531249</v>
      </c>
      <c r="V23" s="1626">
        <v>578.28589999999997</v>
      </c>
      <c r="W23" s="1626">
        <v>566.27036999999996</v>
      </c>
      <c r="X23" s="1626">
        <v>610.155036</v>
      </c>
      <c r="Y23" s="1626">
        <v>604.85600900000009</v>
      </c>
      <c r="Z23" s="1626">
        <v>619.89949100000001</v>
      </c>
      <c r="AA23" s="1626">
        <v>588.76578900000004</v>
      </c>
      <c r="AB23" s="1626">
        <v>571.5606939999999</v>
      </c>
      <c r="AC23" s="1626">
        <v>605.79122600000005</v>
      </c>
      <c r="AD23" s="1626">
        <v>495.863449</v>
      </c>
      <c r="AE23" s="1626">
        <v>573.34540299999992</v>
      </c>
    </row>
    <row r="24" spans="1:32" ht="15" x14ac:dyDescent="0.25">
      <c r="A24" s="988"/>
      <c r="B24" s="517"/>
      <c r="C24" s="98"/>
      <c r="D24" s="98"/>
      <c r="E24" s="98"/>
      <c r="F24" s="98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1455" t="s">
        <v>993</v>
      </c>
      <c r="T24" s="1626">
        <v>296.17533999999995</v>
      </c>
      <c r="U24" s="1626">
        <v>314.51985599999995</v>
      </c>
      <c r="V24" s="1626">
        <v>349.66622000000007</v>
      </c>
      <c r="W24" s="1626">
        <v>293.14319599999999</v>
      </c>
      <c r="X24" s="1626">
        <v>299.956771</v>
      </c>
      <c r="Y24" s="1626">
        <v>256.13413400000002</v>
      </c>
      <c r="Z24" s="1626">
        <v>262.70912300000003</v>
      </c>
      <c r="AA24" s="1626">
        <v>266.29218900000001</v>
      </c>
      <c r="AB24" s="1626">
        <v>257.91657900000001</v>
      </c>
      <c r="AC24" s="1626">
        <v>268.68818299999998</v>
      </c>
      <c r="AD24" s="1626">
        <v>259.78187800000001</v>
      </c>
      <c r="AE24" s="1626">
        <v>323.98688500000003</v>
      </c>
    </row>
    <row r="25" spans="1:32" ht="15" x14ac:dyDescent="0.25">
      <c r="A25" s="988"/>
      <c r="B25" s="517"/>
      <c r="C25" s="98"/>
      <c r="D25" s="98"/>
      <c r="E25" s="98"/>
      <c r="F25" s="98"/>
      <c r="G25" s="98"/>
      <c r="H25" s="98"/>
      <c r="I25" s="98"/>
      <c r="J25" s="98"/>
      <c r="K25" s="98"/>
      <c r="L25" s="98"/>
      <c r="M25" s="98"/>
      <c r="N25" s="98"/>
      <c r="O25" s="98"/>
      <c r="P25" s="98"/>
      <c r="Q25" s="98"/>
      <c r="R25" s="98"/>
      <c r="S25" s="1455" t="s">
        <v>73</v>
      </c>
      <c r="T25" s="1626">
        <v>390.40610700000002</v>
      </c>
      <c r="U25" s="1626">
        <v>371.97119400000003</v>
      </c>
      <c r="V25" s="1626">
        <v>347.61899299999999</v>
      </c>
      <c r="W25" s="1626">
        <v>301.16668600000003</v>
      </c>
      <c r="X25" s="1626">
        <v>309.95246700000001</v>
      </c>
      <c r="Y25" s="1626">
        <v>210.69082800000001</v>
      </c>
      <c r="Z25" s="1626">
        <v>209.52501000000001</v>
      </c>
      <c r="AA25" s="1626">
        <v>183.333347</v>
      </c>
      <c r="AB25" s="1626">
        <v>179.142076</v>
      </c>
      <c r="AC25" s="1626">
        <v>192.93416299999998</v>
      </c>
      <c r="AD25" s="1626">
        <v>136.73532900000001</v>
      </c>
      <c r="AE25" s="1626">
        <v>223.75111100000001</v>
      </c>
    </row>
    <row r="26" spans="1:32" ht="15" x14ac:dyDescent="0.25">
      <c r="A26" s="988"/>
      <c r="B26" s="517"/>
      <c r="C26" s="98"/>
      <c r="D26" s="98"/>
      <c r="E26" s="98"/>
      <c r="F26" s="98"/>
      <c r="G26" s="98"/>
      <c r="H26" s="98"/>
      <c r="I26" s="98"/>
      <c r="J26" s="98"/>
      <c r="K26" s="98"/>
      <c r="L26" s="98"/>
      <c r="M26" s="98"/>
      <c r="N26" s="98"/>
      <c r="O26" s="98"/>
      <c r="P26" s="98"/>
      <c r="Q26" s="98"/>
      <c r="R26" s="98"/>
      <c r="S26" s="1455" t="s">
        <v>1000</v>
      </c>
      <c r="T26" s="1626">
        <v>253.48836299999999</v>
      </c>
      <c r="U26" s="1626">
        <v>247.83220999999998</v>
      </c>
      <c r="V26" s="1626">
        <v>261.68172600000003</v>
      </c>
      <c r="W26" s="1626">
        <v>222.31255199999998</v>
      </c>
      <c r="X26" s="1626">
        <v>214.73891200000003</v>
      </c>
      <c r="Y26" s="1626">
        <v>154.215135</v>
      </c>
      <c r="Z26" s="1626">
        <v>151.89255700000001</v>
      </c>
      <c r="AA26" s="1626">
        <v>138.56192800000002</v>
      </c>
      <c r="AB26" s="1626">
        <v>133.69572400000001</v>
      </c>
      <c r="AC26" s="1626">
        <v>155.00370599999997</v>
      </c>
      <c r="AD26" s="1626">
        <v>116.32504</v>
      </c>
      <c r="AE26" s="1626">
        <v>196.04445200000001</v>
      </c>
    </row>
    <row r="27" spans="1:32" ht="15" x14ac:dyDescent="0.25">
      <c r="A27" s="988"/>
      <c r="B27" s="517"/>
      <c r="C27" s="98"/>
      <c r="D27" s="98"/>
      <c r="E27" s="98"/>
      <c r="F27" s="98"/>
      <c r="G27" s="98"/>
      <c r="H27" s="98"/>
      <c r="I27" s="98"/>
      <c r="J27" s="98"/>
      <c r="K27" s="98"/>
      <c r="L27" s="98"/>
      <c r="M27" s="98"/>
      <c r="N27" s="98"/>
      <c r="O27" s="98"/>
      <c r="P27" s="98"/>
      <c r="Q27" s="98"/>
      <c r="R27" s="98"/>
      <c r="S27" s="1455" t="s">
        <v>1324</v>
      </c>
      <c r="T27" s="1626">
        <v>239.27405100000001</v>
      </c>
      <c r="U27" s="1626">
        <v>223.73137400000002</v>
      </c>
      <c r="V27" s="1626">
        <v>257.81253299999997</v>
      </c>
      <c r="W27" s="1626">
        <v>219.41690900000003</v>
      </c>
      <c r="X27" s="1626">
        <v>212.66049199999998</v>
      </c>
      <c r="Y27" s="1626">
        <v>127.09308100000001</v>
      </c>
      <c r="Z27" s="1626">
        <v>114.47967499999999</v>
      </c>
      <c r="AA27" s="1626">
        <v>93.302086999999986</v>
      </c>
      <c r="AB27" s="1626">
        <v>78.147091000000003</v>
      </c>
      <c r="AC27" s="1626">
        <v>95.214131000000009</v>
      </c>
      <c r="AD27" s="1626">
        <v>112.82288799999998</v>
      </c>
      <c r="AE27" s="1626">
        <v>253.33122200000003</v>
      </c>
    </row>
    <row r="28" spans="1:32" ht="15" x14ac:dyDescent="0.25">
      <c r="A28" s="988"/>
      <c r="B28" s="517"/>
      <c r="C28" s="98"/>
      <c r="D28" s="98"/>
      <c r="E28" s="98"/>
      <c r="F28" s="98"/>
      <c r="G28" s="98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1455" t="s">
        <v>389</v>
      </c>
      <c r="T28" s="1626">
        <v>1811.302187</v>
      </c>
      <c r="U28" s="1626">
        <v>1695.5858829999997</v>
      </c>
      <c r="V28" s="1626">
        <v>1795.065372</v>
      </c>
      <c r="W28" s="1626">
        <v>1602.3097129999999</v>
      </c>
      <c r="X28" s="1626">
        <v>1647.4636780000001</v>
      </c>
      <c r="Y28" s="1626">
        <v>1352.9891870000001</v>
      </c>
      <c r="Z28" s="1626">
        <v>1358.5058560000002</v>
      </c>
      <c r="AA28" s="1626">
        <v>1270.2553400000002</v>
      </c>
      <c r="AB28" s="1626">
        <v>1220.462164</v>
      </c>
      <c r="AC28" s="1626">
        <v>1317.6314090000001</v>
      </c>
      <c r="AD28" s="1626">
        <v>1121.5285839999999</v>
      </c>
      <c r="AE28" s="1626">
        <v>1570.459073</v>
      </c>
    </row>
    <row r="29" spans="1:32" ht="15" x14ac:dyDescent="0.25">
      <c r="A29" s="988"/>
      <c r="B29" s="517"/>
      <c r="C29" s="98"/>
      <c r="D29" s="98"/>
      <c r="E29" s="98"/>
      <c r="F29" s="98"/>
      <c r="G29" s="98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T29" s="1626"/>
      <c r="U29" s="1626"/>
      <c r="V29" s="1626"/>
      <c r="W29" s="1626"/>
      <c r="X29" s="1626"/>
      <c r="Y29" s="1626"/>
      <c r="Z29" s="1626"/>
      <c r="AA29" s="1626"/>
      <c r="AB29" s="1626"/>
      <c r="AC29" s="1626"/>
      <c r="AD29" s="1626"/>
      <c r="AE29" s="1626"/>
    </row>
    <row r="30" spans="1:32" ht="15" x14ac:dyDescent="0.25">
      <c r="A30" s="988"/>
      <c r="B30" s="517"/>
      <c r="C30" s="98"/>
      <c r="D30" s="98"/>
      <c r="E30" s="98"/>
      <c r="F30" s="98"/>
      <c r="G30" s="98"/>
      <c r="H30" s="98"/>
      <c r="I30" s="98"/>
      <c r="J30" s="98"/>
      <c r="K30" s="98"/>
      <c r="L30" s="98"/>
      <c r="M30" s="98"/>
      <c r="N30" s="98"/>
      <c r="O30" s="98"/>
      <c r="P30" s="98"/>
      <c r="Q30" s="112"/>
      <c r="AE30" s="1638"/>
      <c r="AF30" s="1638"/>
    </row>
    <row r="31" spans="1:32" ht="15" x14ac:dyDescent="0.25">
      <c r="A31" s="988"/>
      <c r="B31" s="517"/>
      <c r="C31" s="98"/>
      <c r="D31" s="98"/>
      <c r="E31" s="98"/>
      <c r="F31" s="98"/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112"/>
      <c r="AE31" s="1638"/>
      <c r="AF31" s="1638"/>
    </row>
    <row r="32" spans="1:32" ht="15" x14ac:dyDescent="0.25">
      <c r="A32" s="988"/>
      <c r="B32" s="517"/>
      <c r="C32" s="98"/>
      <c r="D32" s="98"/>
      <c r="E32" s="98"/>
      <c r="F32" s="98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112"/>
      <c r="AE32" s="1638"/>
      <c r="AF32" s="1638"/>
    </row>
    <row r="33" spans="1:47" ht="15" x14ac:dyDescent="0.25">
      <c r="A33" s="988"/>
      <c r="B33" s="517"/>
      <c r="C33" s="98"/>
      <c r="D33" s="98"/>
      <c r="E33" s="98"/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112"/>
      <c r="AE33" s="1638"/>
      <c r="AF33" s="1638"/>
    </row>
    <row r="34" spans="1:47" ht="15" x14ac:dyDescent="0.25">
      <c r="A34" s="988"/>
      <c r="B34" s="517"/>
      <c r="C34" s="98"/>
      <c r="D34" s="98"/>
      <c r="E34" s="98"/>
      <c r="F34" s="98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112"/>
      <c r="AE34" s="1638"/>
      <c r="AF34" s="1638"/>
    </row>
    <row r="35" spans="1:47" ht="15" x14ac:dyDescent="0.25">
      <c r="A35" s="988"/>
      <c r="B35" s="517"/>
      <c r="C35" s="98"/>
      <c r="D35" s="98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112"/>
      <c r="S35" s="1638"/>
      <c r="T35" s="1638"/>
      <c r="U35" s="1638"/>
      <c r="V35" s="1638"/>
      <c r="W35" s="1638"/>
      <c r="X35" s="1638"/>
      <c r="Y35" s="1638"/>
      <c r="Z35" s="1638"/>
      <c r="AA35" s="1638"/>
      <c r="AB35" s="1638"/>
      <c r="AC35" s="1638"/>
      <c r="AD35" s="1638"/>
      <c r="AE35" s="1638"/>
      <c r="AF35" s="1638"/>
    </row>
    <row r="36" spans="1:47" ht="15" x14ac:dyDescent="0.25">
      <c r="A36" s="988"/>
      <c r="B36" s="517"/>
      <c r="C36" s="98"/>
      <c r="D36" s="98"/>
      <c r="E36" s="98"/>
      <c r="F36" s="98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112"/>
      <c r="S36" s="1638"/>
      <c r="T36" s="1638"/>
      <c r="U36" s="1638"/>
      <c r="V36" s="1638"/>
      <c r="W36" s="1638"/>
      <c r="X36" s="1638"/>
      <c r="Y36" s="1638"/>
      <c r="Z36" s="1638"/>
      <c r="AA36" s="1638"/>
      <c r="AB36" s="1638"/>
      <c r="AC36" s="1638"/>
      <c r="AD36" s="1638"/>
      <c r="AE36" s="1638"/>
      <c r="AF36" s="1638"/>
    </row>
    <row r="37" spans="1:47" ht="15" x14ac:dyDescent="0.25">
      <c r="A37" s="988"/>
      <c r="B37" s="517"/>
      <c r="C37" s="98"/>
      <c r="D37" s="98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112"/>
      <c r="S37" s="1638"/>
      <c r="T37" s="1638"/>
      <c r="U37" s="1638"/>
      <c r="V37" s="1638"/>
      <c r="W37" s="1638"/>
      <c r="X37" s="1638"/>
      <c r="Y37" s="1638"/>
      <c r="Z37" s="1638"/>
      <c r="AA37" s="1638"/>
      <c r="AB37" s="1638"/>
      <c r="AC37" s="1638"/>
      <c r="AD37" s="1638"/>
      <c r="AE37" s="1638"/>
      <c r="AF37" s="1638"/>
    </row>
    <row r="38" spans="1:47" ht="15" x14ac:dyDescent="0.25">
      <c r="A38" s="988"/>
      <c r="B38" s="517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112"/>
      <c r="S38" s="1457" t="s">
        <v>1129</v>
      </c>
      <c r="T38" s="1455" t="s">
        <v>1133</v>
      </c>
      <c r="U38" s="1623"/>
      <c r="V38" s="1623"/>
      <c r="W38" s="1623"/>
      <c r="X38" s="1623"/>
      <c r="Y38" s="1623"/>
      <c r="Z38" s="1623"/>
      <c r="AA38" s="1623"/>
      <c r="AB38" s="1638"/>
      <c r="AC38" s="1638"/>
      <c r="AD38" s="1638"/>
      <c r="AE38" s="1638"/>
      <c r="AF38" s="1638"/>
      <c r="AH38" s="1188"/>
      <c r="AI38" s="1188"/>
      <c r="AJ38" s="17"/>
      <c r="AK38" s="17"/>
      <c r="AL38" s="17"/>
      <c r="AM38" s="17"/>
      <c r="AN38" s="17"/>
      <c r="AO38" s="17"/>
      <c r="AP38" s="17"/>
      <c r="AQ38" s="98"/>
      <c r="AR38" s="98"/>
      <c r="AS38" s="98"/>
      <c r="AT38" s="98"/>
      <c r="AU38" s="98"/>
    </row>
    <row r="39" spans="1:47" ht="15" x14ac:dyDescent="0.25">
      <c r="A39" s="988"/>
      <c r="B39" s="517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112"/>
      <c r="S39" s="1457" t="s">
        <v>1127</v>
      </c>
      <c r="T39" s="1455" t="s">
        <v>1080</v>
      </c>
      <c r="AH39" s="1188"/>
      <c r="AI39" s="1188"/>
      <c r="AJ39" s="1188"/>
      <c r="AK39" s="1188"/>
      <c r="AL39" s="1188"/>
      <c r="AM39" s="1188"/>
      <c r="AN39" s="1188"/>
      <c r="AO39" s="1188"/>
      <c r="AP39" s="1188"/>
      <c r="AQ39" s="1188"/>
      <c r="AR39" s="1188"/>
      <c r="AS39" s="1188"/>
      <c r="AT39" s="1188"/>
      <c r="AU39" s="1188"/>
    </row>
    <row r="40" spans="1:47" ht="15" x14ac:dyDescent="0.25">
      <c r="A40" s="988"/>
      <c r="B40" s="517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112"/>
      <c r="S40" s="1457" t="s">
        <v>387</v>
      </c>
      <c r="T40" s="1455" t="s">
        <v>384</v>
      </c>
      <c r="AH40" s="1188"/>
      <c r="AI40" s="1188"/>
      <c r="AJ40" s="1188"/>
      <c r="AK40" s="1188"/>
      <c r="AL40" s="1188"/>
      <c r="AM40" s="1188"/>
      <c r="AN40" s="1188"/>
      <c r="AO40" s="1188"/>
      <c r="AP40" s="1188"/>
      <c r="AQ40" s="1188"/>
      <c r="AR40" s="1188"/>
      <c r="AS40" s="1188"/>
      <c r="AT40" s="1188"/>
      <c r="AU40" s="1188"/>
    </row>
    <row r="41" spans="1:47" ht="15" x14ac:dyDescent="0.25">
      <c r="A41" s="988"/>
      <c r="B41" s="517"/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112"/>
      <c r="S41" s="1457" t="s">
        <v>1592</v>
      </c>
      <c r="T41" s="1455" t="s">
        <v>1593</v>
      </c>
      <c r="AH41" s="1188"/>
      <c r="AI41" s="1188"/>
      <c r="AJ41" s="1188"/>
      <c r="AK41" s="1188"/>
      <c r="AL41" s="1188"/>
      <c r="AM41" s="1188"/>
      <c r="AN41" s="1188"/>
      <c r="AO41" s="1188"/>
      <c r="AP41" s="1188"/>
      <c r="AQ41" s="1188"/>
      <c r="AR41" s="1188"/>
      <c r="AS41" s="1188"/>
      <c r="AT41" s="1188"/>
      <c r="AU41" s="1188"/>
    </row>
    <row r="42" spans="1:47" ht="15" x14ac:dyDescent="0.25">
      <c r="A42" s="988"/>
      <c r="B42" s="517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112"/>
      <c r="AH42" s="1188"/>
      <c r="AI42" s="1188"/>
      <c r="AJ42" s="1188"/>
      <c r="AK42" s="1188"/>
      <c r="AL42" s="1188"/>
      <c r="AM42" s="1188"/>
      <c r="AN42" s="1188"/>
      <c r="AO42" s="1188"/>
      <c r="AP42" s="1188"/>
      <c r="AQ42" s="1188"/>
      <c r="AR42" s="1188"/>
      <c r="AS42" s="1188"/>
      <c r="AT42" s="1188"/>
      <c r="AU42" s="1188"/>
    </row>
    <row r="43" spans="1:47" ht="15" x14ac:dyDescent="0.25">
      <c r="A43" s="988"/>
      <c r="B43" s="517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112"/>
      <c r="S43" s="1455" t="s">
        <v>1602</v>
      </c>
      <c r="T43" s="1455" t="s">
        <v>1478</v>
      </c>
    </row>
    <row r="44" spans="1:47" ht="15" x14ac:dyDescent="0.25">
      <c r="A44" s="988"/>
      <c r="B44" s="517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112"/>
      <c r="S44" s="1455" t="s">
        <v>1477</v>
      </c>
      <c r="T44" s="1455" t="s">
        <v>1131</v>
      </c>
      <c r="U44" s="1455" t="s">
        <v>1283</v>
      </c>
      <c r="V44" s="1455" t="s">
        <v>1308</v>
      </c>
      <c r="W44" s="1455" t="s">
        <v>1312</v>
      </c>
      <c r="X44" s="1455" t="s">
        <v>1315</v>
      </c>
      <c r="Y44" s="1455" t="s">
        <v>1316</v>
      </c>
      <c r="Z44" s="1455" t="s">
        <v>1323</v>
      </c>
      <c r="AA44" s="1455" t="s">
        <v>1078</v>
      </c>
      <c r="AB44" s="1455" t="s">
        <v>1079</v>
      </c>
      <c r="AC44" s="1455" t="s">
        <v>1329</v>
      </c>
      <c r="AD44" s="1455" t="s">
        <v>1331</v>
      </c>
      <c r="AE44" s="1455" t="s">
        <v>1335</v>
      </c>
      <c r="AF44" s="1455" t="s">
        <v>389</v>
      </c>
    </row>
    <row r="45" spans="1:47" ht="15" x14ac:dyDescent="0.25">
      <c r="A45" s="988"/>
      <c r="B45" s="517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112"/>
      <c r="S45" s="1455" t="s">
        <v>996</v>
      </c>
      <c r="T45" s="1455">
        <v>447.23964700000005</v>
      </c>
      <c r="U45" s="1455">
        <v>375.595055</v>
      </c>
      <c r="V45" s="1455">
        <v>234.40818400000001</v>
      </c>
      <c r="W45" s="1455">
        <v>64.534260000000003</v>
      </c>
      <c r="X45" s="1455">
        <v>151.94608499999998</v>
      </c>
      <c r="Y45" s="1455">
        <v>495.96944000000002</v>
      </c>
      <c r="Z45" s="1455">
        <v>585.99475699999994</v>
      </c>
      <c r="AA45" s="1455">
        <v>540.65833099999998</v>
      </c>
      <c r="AB45" s="1455">
        <v>527.89601099999993</v>
      </c>
      <c r="AC45" s="1455">
        <v>607.371217</v>
      </c>
      <c r="AD45" s="1455">
        <v>497.43865700000003</v>
      </c>
      <c r="AE45" s="1455">
        <v>583.35210800000004</v>
      </c>
      <c r="AF45" s="1455">
        <v>5112.4037520000002</v>
      </c>
    </row>
    <row r="46" spans="1:47" ht="15" x14ac:dyDescent="0.25">
      <c r="A46" s="988"/>
      <c r="B46" s="517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112"/>
      <c r="S46" s="1455" t="s">
        <v>73</v>
      </c>
      <c r="T46" s="1455">
        <v>272.97085699999997</v>
      </c>
      <c r="U46" s="1455">
        <v>199.75030900000002</v>
      </c>
      <c r="V46" s="1455">
        <v>58.140036999999992</v>
      </c>
      <c r="W46" s="1455">
        <v>15.729566999999999</v>
      </c>
      <c r="X46" s="1455">
        <v>23.431356999999998</v>
      </c>
      <c r="Y46" s="1455">
        <v>155.343087</v>
      </c>
      <c r="Z46" s="1455">
        <v>556.55315499999995</v>
      </c>
      <c r="AA46" s="1455">
        <v>702.50690099999997</v>
      </c>
      <c r="AB46" s="1455">
        <v>589.08365800000001</v>
      </c>
      <c r="AC46" s="1455">
        <v>642.43591299999991</v>
      </c>
      <c r="AD46" s="1455">
        <v>682.66280600000005</v>
      </c>
      <c r="AE46" s="1455">
        <v>412.437997</v>
      </c>
      <c r="AF46" s="1455">
        <v>4311.0456439999998</v>
      </c>
    </row>
    <row r="47" spans="1:47" ht="15" x14ac:dyDescent="0.25">
      <c r="A47" s="988"/>
      <c r="B47" s="517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112"/>
      <c r="S47" s="1455" t="s">
        <v>60</v>
      </c>
      <c r="T47" s="1455">
        <v>58.898252000000006</v>
      </c>
      <c r="U47" s="1455">
        <v>169.990621</v>
      </c>
      <c r="V47" s="1455">
        <v>106.99744199999999</v>
      </c>
      <c r="W47" s="1455">
        <v>4.4819940000000003</v>
      </c>
      <c r="X47" s="1455">
        <v>202.73400999999998</v>
      </c>
      <c r="Y47" s="1455">
        <v>298.821686</v>
      </c>
      <c r="Z47" s="1455">
        <v>311.54440899999997</v>
      </c>
      <c r="AA47" s="1455">
        <v>333.04459399999996</v>
      </c>
      <c r="AB47" s="1455">
        <v>391.75356399999998</v>
      </c>
      <c r="AC47" s="1455">
        <v>370.73170200000004</v>
      </c>
      <c r="AD47" s="1455">
        <v>389.77189399999997</v>
      </c>
      <c r="AE47" s="1455">
        <v>221.78918999999996</v>
      </c>
      <c r="AF47" s="1455">
        <v>2860.559358</v>
      </c>
    </row>
    <row r="48" spans="1:47" ht="15" x14ac:dyDescent="0.25">
      <c r="A48" s="988"/>
      <c r="B48" s="517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112"/>
      <c r="S48" s="1455" t="s">
        <v>993</v>
      </c>
      <c r="T48" s="1455">
        <v>190.35845800000001</v>
      </c>
      <c r="U48" s="1455">
        <v>194.75628599999999</v>
      </c>
      <c r="V48" s="1455">
        <v>151.44142500000001</v>
      </c>
      <c r="W48" s="1455">
        <v>0</v>
      </c>
      <c r="X48" s="1455">
        <v>3.9583E-2</v>
      </c>
      <c r="Y48" s="1455">
        <v>199.44029699999999</v>
      </c>
      <c r="Z48" s="1455">
        <v>330.86843899999997</v>
      </c>
      <c r="AA48" s="1455">
        <v>339.43051400000002</v>
      </c>
      <c r="AB48" s="1455">
        <v>354.00390099999998</v>
      </c>
      <c r="AC48" s="1455">
        <v>325.553471</v>
      </c>
      <c r="AD48" s="1455">
        <v>456.18928300000005</v>
      </c>
      <c r="AE48" s="1455">
        <v>266.61357900000002</v>
      </c>
      <c r="AF48" s="1455">
        <v>2808.695236</v>
      </c>
    </row>
    <row r="49" spans="1:32" ht="15" x14ac:dyDescent="0.25">
      <c r="A49" s="988"/>
      <c r="B49" s="517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112"/>
      <c r="S49" s="1455" t="s">
        <v>99</v>
      </c>
      <c r="T49" s="1455">
        <v>129.70517000000001</v>
      </c>
      <c r="U49" s="1455">
        <v>150.58757800000001</v>
      </c>
      <c r="V49" s="1455">
        <v>83.499017000000009</v>
      </c>
      <c r="W49" s="1455">
        <v>0</v>
      </c>
      <c r="X49" s="1455">
        <v>0</v>
      </c>
      <c r="Y49" s="1455">
        <v>153.730335</v>
      </c>
      <c r="Z49" s="1455">
        <v>0</v>
      </c>
      <c r="AA49" s="1455">
        <v>121.054931</v>
      </c>
      <c r="AB49" s="1455">
        <v>151.192848</v>
      </c>
      <c r="AC49" s="1455">
        <v>86.537645999999995</v>
      </c>
      <c r="AD49" s="1455">
        <v>186.72839400000001</v>
      </c>
      <c r="AE49" s="1455">
        <v>25.534894000000001</v>
      </c>
      <c r="AF49" s="1455">
        <v>1088.570813</v>
      </c>
    </row>
    <row r="50" spans="1:32" ht="15" x14ac:dyDescent="0.25">
      <c r="A50" s="988"/>
      <c r="B50" s="517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112"/>
      <c r="S50" s="1455" t="s">
        <v>994</v>
      </c>
      <c r="T50" s="1455">
        <v>54.747450000000001</v>
      </c>
      <c r="U50" s="1455">
        <v>46.633769999999998</v>
      </c>
      <c r="V50" s="1455">
        <v>28.289729999999999</v>
      </c>
      <c r="W50" s="1455">
        <v>10.653749999999999</v>
      </c>
      <c r="X50" s="1455">
        <v>25.945444000000002</v>
      </c>
      <c r="Y50" s="1455">
        <v>61.168154000000001</v>
      </c>
      <c r="Z50" s="1455">
        <v>66.227545000000006</v>
      </c>
      <c r="AA50" s="1455">
        <v>65.984290999999999</v>
      </c>
      <c r="AB50" s="1455">
        <v>63.277777</v>
      </c>
      <c r="AC50" s="1455">
        <v>69.921503999999999</v>
      </c>
      <c r="AD50" s="1455">
        <v>67.277693999999997</v>
      </c>
      <c r="AE50" s="1455">
        <v>63.907956999999996</v>
      </c>
      <c r="AF50" s="1455">
        <v>624.03506600000003</v>
      </c>
    </row>
    <row r="51" spans="1:32" ht="15" x14ac:dyDescent="0.25">
      <c r="A51" s="988"/>
      <c r="B51" s="517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112"/>
      <c r="S51" s="1455" t="s">
        <v>389</v>
      </c>
      <c r="T51" s="1455">
        <v>1153.919834</v>
      </c>
      <c r="U51" s="1455">
        <v>1137.313619</v>
      </c>
      <c r="V51" s="1455">
        <v>662.77583500000003</v>
      </c>
      <c r="W51" s="1455">
        <v>95.399571000000009</v>
      </c>
      <c r="X51" s="1455">
        <v>404.09647899999999</v>
      </c>
      <c r="Y51" s="1455">
        <v>1364.4729990000001</v>
      </c>
      <c r="Z51" s="1455">
        <v>1851.1883049999997</v>
      </c>
      <c r="AA51" s="1455">
        <v>2102.6795619999998</v>
      </c>
      <c r="AB51" s="1455">
        <v>2077.2077589999999</v>
      </c>
      <c r="AC51" s="1455">
        <v>2102.551453</v>
      </c>
      <c r="AD51" s="1455">
        <v>2280.0687280000002</v>
      </c>
      <c r="AE51" s="1455">
        <v>1573.6357249999999</v>
      </c>
      <c r="AF51" s="1455">
        <v>16805.309869000001</v>
      </c>
    </row>
    <row r="52" spans="1:32" ht="15" x14ac:dyDescent="0.25">
      <c r="A52" s="988"/>
      <c r="B52" s="517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112"/>
    </row>
    <row r="53" spans="1:32" ht="15" x14ac:dyDescent="0.25">
      <c r="A53" s="988"/>
      <c r="B53" s="517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112"/>
    </row>
    <row r="54" spans="1:32" ht="15" x14ac:dyDescent="0.25">
      <c r="A54" s="988"/>
      <c r="B54" s="517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112"/>
    </row>
    <row r="55" spans="1:32" ht="15" x14ac:dyDescent="0.25">
      <c r="A55" s="988"/>
      <c r="B55" s="517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112"/>
    </row>
    <row r="56" spans="1:32" ht="15" x14ac:dyDescent="0.25">
      <c r="A56" s="988"/>
      <c r="B56" s="517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112"/>
      <c r="T56" s="1640" t="s">
        <v>361</v>
      </c>
      <c r="U56" s="1640" t="s">
        <v>362</v>
      </c>
      <c r="V56" s="1640" t="s">
        <v>363</v>
      </c>
      <c r="W56" s="1640" t="s">
        <v>364</v>
      </c>
      <c r="X56" s="1640" t="s">
        <v>365</v>
      </c>
      <c r="Y56" s="1640" t="s">
        <v>366</v>
      </c>
      <c r="Z56" s="1640" t="s">
        <v>367</v>
      </c>
      <c r="AA56" s="1640" t="s">
        <v>368</v>
      </c>
      <c r="AB56" s="1640" t="s">
        <v>388</v>
      </c>
      <c r="AC56" s="1640" t="s">
        <v>370</v>
      </c>
      <c r="AD56" s="1640" t="s">
        <v>371</v>
      </c>
      <c r="AE56" s="1640" t="s">
        <v>372</v>
      </c>
    </row>
    <row r="57" spans="1:32" ht="15" x14ac:dyDescent="0.25">
      <c r="A57" s="988"/>
      <c r="B57" s="517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112"/>
      <c r="S57" s="1455" t="s">
        <v>996</v>
      </c>
      <c r="T57" s="1626">
        <v>447.23964700000005</v>
      </c>
      <c r="U57" s="1626">
        <v>375.595055</v>
      </c>
      <c r="V57" s="1626">
        <v>234.40818400000001</v>
      </c>
      <c r="W57" s="1626">
        <v>64.534260000000003</v>
      </c>
      <c r="X57" s="1626">
        <v>151.94608499999998</v>
      </c>
      <c r="Y57" s="1626">
        <v>495.96944000000002</v>
      </c>
      <c r="Z57" s="1626">
        <v>585.99475699999994</v>
      </c>
      <c r="AA57" s="1626">
        <v>540.65833099999998</v>
      </c>
      <c r="AB57" s="1626">
        <v>527.89601099999993</v>
      </c>
      <c r="AC57" s="1626">
        <v>607.371217</v>
      </c>
      <c r="AD57" s="1626">
        <v>497.43865700000003</v>
      </c>
      <c r="AE57" s="1626">
        <v>583.35210800000004</v>
      </c>
    </row>
    <row r="58" spans="1:32" ht="15" x14ac:dyDescent="0.25">
      <c r="A58" s="988"/>
      <c r="B58" s="517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112"/>
      <c r="S58" s="1455" t="s">
        <v>73</v>
      </c>
      <c r="T58" s="1626">
        <v>272.97085699999997</v>
      </c>
      <c r="U58" s="1626">
        <v>199.75030900000002</v>
      </c>
      <c r="V58" s="1626">
        <v>58.140036999999992</v>
      </c>
      <c r="W58" s="1626">
        <v>15.729566999999999</v>
      </c>
      <c r="X58" s="1626">
        <v>23.431356999999998</v>
      </c>
      <c r="Y58" s="1626">
        <v>155.343087</v>
      </c>
      <c r="Z58" s="1626">
        <v>556.55315499999995</v>
      </c>
      <c r="AA58" s="1626">
        <v>702.50690099999997</v>
      </c>
      <c r="AB58" s="1626">
        <v>589.08365800000001</v>
      </c>
      <c r="AC58" s="1626">
        <v>642.43591299999991</v>
      </c>
      <c r="AD58" s="1626">
        <v>682.66280600000005</v>
      </c>
      <c r="AE58" s="1626">
        <v>412.437997</v>
      </c>
    </row>
    <row r="59" spans="1:32" ht="15" x14ac:dyDescent="0.25">
      <c r="A59" s="988"/>
      <c r="B59" s="517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112"/>
      <c r="S59" s="1455" t="s">
        <v>60</v>
      </c>
      <c r="T59" s="1626">
        <v>58.898252000000006</v>
      </c>
      <c r="U59" s="1626">
        <v>169.990621</v>
      </c>
      <c r="V59" s="1626">
        <v>106.99744199999999</v>
      </c>
      <c r="W59" s="1626">
        <v>4.4819940000000003</v>
      </c>
      <c r="X59" s="1626">
        <v>202.73400999999998</v>
      </c>
      <c r="Y59" s="1626">
        <v>298.821686</v>
      </c>
      <c r="Z59" s="1626">
        <v>311.54440899999997</v>
      </c>
      <c r="AA59" s="1626">
        <v>333.04459399999996</v>
      </c>
      <c r="AB59" s="1626">
        <v>391.75356399999998</v>
      </c>
      <c r="AC59" s="1626">
        <v>370.73170200000004</v>
      </c>
      <c r="AD59" s="1626">
        <v>389.77189399999997</v>
      </c>
      <c r="AE59" s="1626">
        <v>221.78918999999996</v>
      </c>
    </row>
    <row r="60" spans="1:32" ht="15" x14ac:dyDescent="0.25">
      <c r="A60" s="988"/>
      <c r="B60" s="517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112"/>
      <c r="S60" s="1455" t="s">
        <v>993</v>
      </c>
      <c r="T60" s="1626">
        <v>190.35845800000001</v>
      </c>
      <c r="U60" s="1626">
        <v>194.75628599999999</v>
      </c>
      <c r="V60" s="1626">
        <v>151.44142500000001</v>
      </c>
      <c r="W60" s="1626">
        <v>0</v>
      </c>
      <c r="X60" s="1626">
        <v>3.9583E-2</v>
      </c>
      <c r="Y60" s="1626">
        <v>199.44029699999999</v>
      </c>
      <c r="Z60" s="1626">
        <v>330.86843899999997</v>
      </c>
      <c r="AA60" s="1626">
        <v>339.43051400000002</v>
      </c>
      <c r="AB60" s="1626">
        <v>354.00390099999998</v>
      </c>
      <c r="AC60" s="1626">
        <v>325.553471</v>
      </c>
      <c r="AD60" s="1626">
        <v>456.18928300000005</v>
      </c>
      <c r="AE60" s="1626">
        <v>266.61357900000002</v>
      </c>
    </row>
    <row r="61" spans="1:32" ht="15" x14ac:dyDescent="0.25">
      <c r="A61" s="988"/>
      <c r="B61" s="517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112"/>
      <c r="S61" s="1455" t="s">
        <v>99</v>
      </c>
      <c r="T61" s="1626">
        <v>129.70517000000001</v>
      </c>
      <c r="U61" s="1626">
        <v>150.58757800000001</v>
      </c>
      <c r="V61" s="1626">
        <v>83.499017000000009</v>
      </c>
      <c r="W61" s="1626">
        <v>0</v>
      </c>
      <c r="X61" s="1626">
        <v>0</v>
      </c>
      <c r="Y61" s="1626">
        <v>153.730335</v>
      </c>
      <c r="Z61" s="1626">
        <v>0</v>
      </c>
      <c r="AA61" s="1626">
        <v>121.054931</v>
      </c>
      <c r="AB61" s="1626">
        <v>151.192848</v>
      </c>
      <c r="AC61" s="1626">
        <v>86.537645999999995</v>
      </c>
      <c r="AD61" s="1626">
        <v>186.72839400000001</v>
      </c>
      <c r="AE61" s="1626">
        <v>25.534894000000001</v>
      </c>
    </row>
    <row r="62" spans="1:32" ht="15" x14ac:dyDescent="0.25">
      <c r="A62" s="988"/>
      <c r="B62" s="517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112"/>
      <c r="S62" s="1455" t="s">
        <v>994</v>
      </c>
      <c r="T62" s="1626">
        <v>54.747450000000001</v>
      </c>
      <c r="U62" s="1626">
        <v>46.633769999999998</v>
      </c>
      <c r="V62" s="1626">
        <v>28.289729999999999</v>
      </c>
      <c r="W62" s="1626">
        <v>10.653749999999999</v>
      </c>
      <c r="X62" s="1626">
        <v>25.945444000000002</v>
      </c>
      <c r="Y62" s="1626">
        <v>61.168154000000001</v>
      </c>
      <c r="Z62" s="1626">
        <v>66.227545000000006</v>
      </c>
      <c r="AA62" s="1626">
        <v>65.984290999999999</v>
      </c>
      <c r="AB62" s="1626">
        <v>63.277777</v>
      </c>
      <c r="AC62" s="1626">
        <v>69.921503999999999</v>
      </c>
      <c r="AD62" s="1626">
        <v>67.277693999999997</v>
      </c>
      <c r="AE62" s="1626">
        <v>63.907956999999996</v>
      </c>
    </row>
    <row r="63" spans="1:32" ht="15" x14ac:dyDescent="0.25">
      <c r="A63" s="988"/>
      <c r="B63" s="517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112"/>
      <c r="T63" s="1626"/>
      <c r="U63" s="1626"/>
      <c r="V63" s="1626"/>
      <c r="W63" s="1626"/>
      <c r="X63" s="1626"/>
      <c r="Y63" s="1626"/>
      <c r="Z63" s="1626"/>
      <c r="AA63" s="1626"/>
      <c r="AB63" s="1626"/>
      <c r="AC63" s="1626"/>
      <c r="AD63" s="1626"/>
      <c r="AE63" s="1626"/>
    </row>
    <row r="64" spans="1:32" ht="15" x14ac:dyDescent="0.25">
      <c r="A64" s="988"/>
      <c r="B64" s="517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112"/>
    </row>
    <row r="65" spans="1:32" ht="15" x14ac:dyDescent="0.25">
      <c r="A65" s="988"/>
      <c r="B65" s="517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112"/>
      <c r="S65" s="1638"/>
      <c r="T65" s="1638"/>
      <c r="U65" s="1638"/>
      <c r="V65" s="1638"/>
      <c r="W65" s="1638"/>
      <c r="X65" s="1638"/>
      <c r="Y65" s="1638"/>
      <c r="Z65" s="1638"/>
      <c r="AA65" s="1638"/>
      <c r="AB65" s="1638"/>
      <c r="AC65" s="1638"/>
      <c r="AD65" s="1638"/>
      <c r="AE65" s="1638"/>
      <c r="AF65" s="1638"/>
    </row>
    <row r="66" spans="1:32" ht="15" x14ac:dyDescent="0.25">
      <c r="A66" s="988"/>
      <c r="B66" s="517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112"/>
      <c r="S66" s="1638"/>
      <c r="T66" s="1638"/>
      <c r="U66" s="1638"/>
      <c r="V66" s="1638"/>
      <c r="W66" s="1638"/>
      <c r="X66" s="1638"/>
      <c r="Y66" s="1638"/>
      <c r="Z66" s="1638"/>
      <c r="AA66" s="1638"/>
      <c r="AB66" s="1638"/>
      <c r="AC66" s="1638"/>
      <c r="AD66" s="1638"/>
      <c r="AE66" s="1638"/>
      <c r="AF66" s="1638"/>
    </row>
    <row r="67" spans="1:32" ht="15" x14ac:dyDescent="0.25">
      <c r="A67" s="988"/>
      <c r="B67" s="517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1638"/>
      <c r="T67" s="1638"/>
      <c r="U67" s="1638"/>
      <c r="V67" s="1638"/>
      <c r="W67" s="1638"/>
      <c r="X67" s="1638"/>
      <c r="Y67" s="1638"/>
      <c r="Z67" s="1638"/>
      <c r="AA67" s="1638"/>
      <c r="AB67" s="1638"/>
      <c r="AC67" s="1638"/>
      <c r="AD67" s="1638"/>
      <c r="AE67" s="1638"/>
      <c r="AF67" s="1638"/>
    </row>
    <row r="68" spans="1:32" ht="15" x14ac:dyDescent="0.25">
      <c r="A68" s="988"/>
      <c r="B68" s="517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1638"/>
      <c r="T68" s="1638"/>
      <c r="U68" s="1638"/>
      <c r="V68" s="1638"/>
      <c r="W68" s="1638"/>
      <c r="X68" s="1638"/>
      <c r="Y68" s="1638"/>
      <c r="Z68" s="1638"/>
      <c r="AA68" s="1638"/>
      <c r="AB68" s="1638"/>
      <c r="AC68" s="1638"/>
      <c r="AD68" s="1638"/>
      <c r="AE68" s="1638"/>
      <c r="AF68" s="1638"/>
    </row>
    <row r="69" spans="1:32" ht="15" x14ac:dyDescent="0.25">
      <c r="A69" s="988"/>
      <c r="B69" s="517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1638"/>
      <c r="T69" s="1638"/>
      <c r="U69" s="1638"/>
      <c r="V69" s="1638"/>
      <c r="W69" s="1638"/>
      <c r="X69" s="1638"/>
      <c r="Y69" s="1638"/>
      <c r="Z69" s="1638"/>
      <c r="AA69" s="1638"/>
      <c r="AB69" s="1638"/>
      <c r="AC69" s="1638"/>
      <c r="AD69" s="1638"/>
      <c r="AE69" s="1638"/>
      <c r="AF69" s="1638"/>
    </row>
    <row r="70" spans="1:32" ht="15.75" customHeight="1" x14ac:dyDescent="0.25">
      <c r="A70" s="988"/>
      <c r="B70" s="517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1638"/>
      <c r="T70" s="1638"/>
      <c r="U70" s="1638"/>
      <c r="V70" s="1638"/>
      <c r="W70" s="1638"/>
      <c r="X70" s="1638"/>
      <c r="Y70" s="1638"/>
      <c r="Z70" s="1638"/>
      <c r="AA70" s="1638"/>
      <c r="AB70" s="1638"/>
      <c r="AC70" s="1638"/>
      <c r="AD70" s="1638"/>
      <c r="AE70" s="1638"/>
      <c r="AF70" s="1638"/>
    </row>
    <row r="71" spans="1:32" ht="15.75" customHeight="1" x14ac:dyDescent="0.25">
      <c r="A71" s="988"/>
      <c r="B71" s="517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1638"/>
      <c r="T71" s="1638"/>
      <c r="U71" s="1638"/>
      <c r="V71" s="1638"/>
      <c r="W71" s="1638"/>
      <c r="X71" s="1638"/>
      <c r="Y71" s="1638"/>
      <c r="Z71" s="1638"/>
      <c r="AA71" s="1638"/>
      <c r="AB71" s="1638"/>
      <c r="AC71" s="1638"/>
      <c r="AD71" s="1638"/>
      <c r="AE71" s="1638"/>
      <c r="AF71" s="1638"/>
    </row>
    <row r="72" spans="1:32" ht="15.75" customHeight="1" x14ac:dyDescent="0.25">
      <c r="A72" s="988"/>
      <c r="B72" s="517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1638"/>
      <c r="T72" s="1638"/>
      <c r="U72" s="1638"/>
      <c r="V72" s="1638"/>
      <c r="W72" s="1638"/>
      <c r="X72" s="1638"/>
      <c r="Y72" s="1638"/>
      <c r="Z72" s="1638"/>
      <c r="AA72" s="1638"/>
      <c r="AB72" s="1638"/>
      <c r="AC72" s="1638"/>
      <c r="AD72" s="1638"/>
      <c r="AE72" s="1638"/>
      <c r="AF72" s="1638"/>
    </row>
    <row r="73" spans="1:32" ht="15.75" customHeight="1" x14ac:dyDescent="0.25">
      <c r="A73" s="988"/>
      <c r="B73" s="517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1638"/>
      <c r="T73" s="1638"/>
      <c r="U73" s="1638"/>
      <c r="V73" s="1638"/>
      <c r="W73" s="1638"/>
      <c r="X73" s="1638"/>
      <c r="Y73" s="1638"/>
      <c r="Z73" s="1638"/>
      <c r="AA73" s="1638"/>
      <c r="AB73" s="1638"/>
      <c r="AC73" s="1638"/>
      <c r="AD73" s="1638"/>
      <c r="AE73" s="1638"/>
      <c r="AF73" s="1638"/>
    </row>
    <row r="74" spans="1:32" ht="15.75" customHeight="1" x14ac:dyDescent="0.25">
      <c r="A74" s="988"/>
      <c r="B74" s="517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1638"/>
      <c r="T74" s="1638"/>
      <c r="U74" s="1638"/>
      <c r="V74" s="1638"/>
      <c r="W74" s="1638"/>
      <c r="X74" s="1638"/>
      <c r="Y74" s="1638"/>
      <c r="Z74" s="1638"/>
      <c r="AA74" s="1638"/>
      <c r="AB74" s="1638"/>
      <c r="AC74" s="1638"/>
      <c r="AD74" s="1638"/>
      <c r="AE74" s="1638"/>
      <c r="AF74" s="1638"/>
    </row>
    <row r="75" spans="1:32" ht="15.75" customHeight="1" x14ac:dyDescent="0.25">
      <c r="A75" s="988"/>
      <c r="B75" s="517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1638"/>
      <c r="T75" s="1638"/>
      <c r="U75" s="1638"/>
      <c r="V75" s="1638"/>
      <c r="W75" s="1638"/>
      <c r="X75" s="1638"/>
      <c r="Y75" s="1638"/>
      <c r="Z75" s="1638"/>
      <c r="AA75" s="1638"/>
      <c r="AB75" s="1638"/>
      <c r="AC75" s="1638"/>
      <c r="AD75" s="1638"/>
      <c r="AE75" s="1638"/>
      <c r="AF75" s="1638"/>
    </row>
    <row r="76" spans="1:32" ht="15.75" customHeight="1" x14ac:dyDescent="0.25">
      <c r="A76" s="988"/>
      <c r="B76" s="517"/>
      <c r="C76" s="98"/>
      <c r="D76" s="98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1638"/>
      <c r="T76" s="1638"/>
      <c r="U76" s="1638"/>
      <c r="V76" s="1638"/>
      <c r="W76" s="1638"/>
      <c r="X76" s="1638"/>
      <c r="Y76" s="1638"/>
      <c r="Z76" s="1638"/>
      <c r="AA76" s="1638"/>
      <c r="AB76" s="1638"/>
      <c r="AC76" s="1638"/>
      <c r="AD76" s="1638"/>
      <c r="AE76" s="1638"/>
      <c r="AF76" s="1638"/>
    </row>
    <row r="77" spans="1:32" ht="15.75" customHeight="1" x14ac:dyDescent="0.25">
      <c r="A77" s="988"/>
      <c r="B77" s="517"/>
      <c r="C77" s="98"/>
      <c r="D77" s="98"/>
      <c r="E77" s="98"/>
      <c r="F77" s="98"/>
      <c r="G77" s="98"/>
      <c r="H77" s="98"/>
      <c r="I77" s="98"/>
      <c r="J77" s="98"/>
      <c r="K77" s="98"/>
      <c r="L77" s="98"/>
      <c r="M77" s="98"/>
      <c r="N77" s="98"/>
      <c r="O77" s="98"/>
      <c r="P77" s="98"/>
      <c r="Q77" s="98"/>
      <c r="R77" s="98"/>
      <c r="S77" s="1638"/>
      <c r="T77" s="1638"/>
      <c r="U77" s="1638"/>
      <c r="V77" s="1638"/>
      <c r="W77" s="1638"/>
      <c r="X77" s="1638"/>
      <c r="Y77" s="1638"/>
      <c r="Z77" s="1638"/>
      <c r="AA77" s="1638"/>
      <c r="AB77" s="1638"/>
      <c r="AC77" s="1638"/>
      <c r="AD77" s="1638"/>
      <c r="AE77" s="1638"/>
      <c r="AF77" s="1638"/>
    </row>
    <row r="78" spans="1:32" ht="15.75" customHeight="1" x14ac:dyDescent="0.25">
      <c r="A78" s="988"/>
      <c r="B78" s="517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1638"/>
      <c r="T78" s="1638"/>
      <c r="U78" s="1638"/>
      <c r="V78" s="1638"/>
      <c r="W78" s="1638"/>
      <c r="X78" s="1638"/>
      <c r="Y78" s="1638"/>
      <c r="Z78" s="1638"/>
      <c r="AA78" s="1638"/>
      <c r="AB78" s="1638"/>
      <c r="AC78" s="1638"/>
      <c r="AD78" s="1638"/>
      <c r="AE78" s="1638"/>
      <c r="AF78" s="1638"/>
    </row>
    <row r="79" spans="1:32" ht="15.75" customHeight="1" x14ac:dyDescent="0.25">
      <c r="A79" s="988"/>
      <c r="B79" s="517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1638"/>
      <c r="T79" s="1638"/>
      <c r="U79" s="1638"/>
      <c r="V79" s="1638"/>
      <c r="W79" s="1638"/>
      <c r="X79" s="1638"/>
      <c r="Y79" s="1638"/>
      <c r="Z79" s="1638"/>
      <c r="AA79" s="1638"/>
      <c r="AB79" s="1638"/>
      <c r="AC79" s="1638"/>
      <c r="AD79" s="1638"/>
      <c r="AE79" s="1638"/>
      <c r="AF79" s="1638"/>
    </row>
    <row r="80" spans="1:32" ht="15" x14ac:dyDescent="0.25">
      <c r="A80" s="988"/>
      <c r="B80" s="517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1457" t="s">
        <v>1129</v>
      </c>
      <c r="T80" s="1455" t="s">
        <v>1133</v>
      </c>
    </row>
    <row r="81" spans="1:32" ht="15" x14ac:dyDescent="0.25">
      <c r="A81" s="988"/>
      <c r="B81" s="517"/>
      <c r="C81" s="98"/>
      <c r="D81" s="98"/>
      <c r="E81" s="98"/>
      <c r="F81" s="98"/>
      <c r="G81" s="98"/>
      <c r="H81" s="98"/>
      <c r="I81" s="98"/>
      <c r="J81" s="98"/>
      <c r="K81" s="98"/>
      <c r="L81" s="98"/>
      <c r="M81" s="98"/>
      <c r="N81" s="98"/>
      <c r="O81" s="98"/>
      <c r="P81" s="98"/>
      <c r="Q81" s="98"/>
      <c r="R81" s="98"/>
      <c r="S81" s="1457" t="s">
        <v>1127</v>
      </c>
      <c r="T81" s="1455" t="s">
        <v>1080</v>
      </c>
    </row>
    <row r="82" spans="1:32" ht="15" x14ac:dyDescent="0.25">
      <c r="A82" s="988"/>
      <c r="B82" s="517"/>
      <c r="C82" s="98"/>
      <c r="D82" s="98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98"/>
      <c r="S82" s="1457" t="s">
        <v>1130</v>
      </c>
      <c r="T82" s="1455" t="s">
        <v>1130</v>
      </c>
    </row>
    <row r="83" spans="1:32" ht="15.75" customHeight="1" x14ac:dyDescent="0.25">
      <c r="A83" s="988"/>
      <c r="B83" s="517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</row>
    <row r="84" spans="1:32" ht="15" x14ac:dyDescent="0.25">
      <c r="A84" s="988"/>
      <c r="B84" s="517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1455" t="s">
        <v>1602</v>
      </c>
      <c r="T84" s="1455" t="s">
        <v>1478</v>
      </c>
    </row>
    <row r="85" spans="1:32" ht="15" x14ac:dyDescent="0.25">
      <c r="A85" s="988"/>
      <c r="B85" s="517"/>
      <c r="C85" s="98"/>
      <c r="D85" s="98"/>
      <c r="E85" s="98"/>
      <c r="F85" s="98"/>
      <c r="G85" s="98"/>
      <c r="H85" s="98"/>
      <c r="I85" s="98"/>
      <c r="J85" s="98"/>
      <c r="K85" s="98"/>
      <c r="L85" s="98"/>
      <c r="M85" s="98"/>
      <c r="N85" s="98"/>
      <c r="O85" s="98"/>
      <c r="P85" s="98"/>
      <c r="Q85" s="98"/>
      <c r="R85" s="98"/>
      <c r="S85" s="1455" t="s">
        <v>1477</v>
      </c>
      <c r="T85" s="1455" t="s">
        <v>1131</v>
      </c>
      <c r="U85" s="1455" t="s">
        <v>1283</v>
      </c>
      <c r="V85" s="1455" t="s">
        <v>1308</v>
      </c>
      <c r="W85" s="1455" t="s">
        <v>1312</v>
      </c>
      <c r="X85" s="1455" t="s">
        <v>1315</v>
      </c>
      <c r="Y85" s="1455" t="s">
        <v>1316</v>
      </c>
      <c r="Z85" s="1455" t="s">
        <v>1323</v>
      </c>
      <c r="AA85" s="1455" t="s">
        <v>1078</v>
      </c>
      <c r="AB85" s="1455" t="s">
        <v>1079</v>
      </c>
      <c r="AC85" s="1455" t="s">
        <v>1329</v>
      </c>
      <c r="AD85" s="1455" t="s">
        <v>1331</v>
      </c>
      <c r="AE85" s="1455" t="s">
        <v>1335</v>
      </c>
      <c r="AF85" s="1455" t="s">
        <v>389</v>
      </c>
    </row>
    <row r="86" spans="1:32" ht="15" x14ac:dyDescent="0.25">
      <c r="A86" s="988"/>
      <c r="B86" s="517"/>
      <c r="C86" s="98"/>
      <c r="D86" s="98"/>
      <c r="E86" s="98"/>
      <c r="F86" s="98"/>
      <c r="G86" s="98"/>
      <c r="H86" s="98"/>
      <c r="I86" s="98"/>
      <c r="J86" s="98"/>
      <c r="K86" s="98"/>
      <c r="L86" s="98"/>
      <c r="M86" s="98"/>
      <c r="N86" s="98"/>
      <c r="O86" s="98"/>
      <c r="P86" s="98"/>
      <c r="Q86" s="98"/>
      <c r="R86" s="98"/>
      <c r="S86" s="1455" t="s">
        <v>1134</v>
      </c>
      <c r="T86" s="1455">
        <v>255.86855291250006</v>
      </c>
      <c r="U86" s="1455">
        <v>239.93264670250005</v>
      </c>
      <c r="V86" s="1455">
        <v>262.51571318250001</v>
      </c>
      <c r="W86" s="1455">
        <v>255.20617770250001</v>
      </c>
      <c r="X86" s="1455">
        <v>225.38647652749989</v>
      </c>
      <c r="Y86" s="1455">
        <v>158.27630247499997</v>
      </c>
      <c r="Z86" s="1455">
        <v>143.31895244000003</v>
      </c>
      <c r="AA86" s="1455">
        <v>125.27145275500004</v>
      </c>
      <c r="AB86" s="1455">
        <v>126.04281850250005</v>
      </c>
      <c r="AC86" s="1455">
        <v>141.6727928</v>
      </c>
      <c r="AD86" s="1455">
        <v>129.29241770250005</v>
      </c>
      <c r="AE86" s="1455">
        <v>248.11486379499996</v>
      </c>
      <c r="AF86" s="1455">
        <v>2310.8991674975</v>
      </c>
    </row>
    <row r="87" spans="1:32" ht="15" x14ac:dyDescent="0.25">
      <c r="A87" s="988"/>
      <c r="B87" s="517"/>
      <c r="C87" s="98"/>
      <c r="D87" s="98"/>
      <c r="E87" s="98"/>
      <c r="F87" s="98"/>
      <c r="G87" s="98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1455" t="s">
        <v>438</v>
      </c>
      <c r="T87" s="1455">
        <v>18.995274999999999</v>
      </c>
      <c r="U87" s="1455">
        <v>15.622572999999999</v>
      </c>
      <c r="V87" s="1455">
        <v>18.440100000000001</v>
      </c>
      <c r="W87" s="1455">
        <v>15.111511</v>
      </c>
      <c r="X87" s="1455">
        <v>18.817506999999999</v>
      </c>
      <c r="Y87" s="1455">
        <v>19.396028000000001</v>
      </c>
      <c r="Z87" s="1455">
        <v>9.6006180000000008</v>
      </c>
      <c r="AA87" s="1455">
        <v>16.807426</v>
      </c>
      <c r="AB87" s="1455">
        <v>24.940413999999997</v>
      </c>
      <c r="AC87" s="1455">
        <v>30.453420000000001</v>
      </c>
      <c r="AD87" s="1455">
        <v>31.081329</v>
      </c>
      <c r="AE87" s="1455">
        <v>24.962693000000002</v>
      </c>
      <c r="AF87" s="1455">
        <v>244.228894</v>
      </c>
    </row>
    <row r="88" spans="1:32" ht="15" x14ac:dyDescent="0.25">
      <c r="A88" s="988"/>
      <c r="B88" s="517"/>
      <c r="C88" s="98"/>
      <c r="D88" s="98"/>
      <c r="E88" s="98"/>
      <c r="F88" s="98"/>
      <c r="G88" s="98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1455" t="s">
        <v>1358</v>
      </c>
      <c r="T88" s="1455">
        <v>5.0390949999999997</v>
      </c>
      <c r="U88" s="1455">
        <v>5.0259929999999997</v>
      </c>
      <c r="V88" s="1455">
        <v>4.7712979999999998</v>
      </c>
      <c r="W88" s="1455">
        <v>2.9325620000000003</v>
      </c>
      <c r="X88" s="1455">
        <v>0.78228999999999993</v>
      </c>
      <c r="Y88" s="1455">
        <v>2.4690599999999998</v>
      </c>
      <c r="Z88" s="1455">
        <v>4.6053699999999997</v>
      </c>
      <c r="AA88" s="1455">
        <v>6.3652990000000003</v>
      </c>
      <c r="AB88" s="1455">
        <v>6.8532419999999998</v>
      </c>
      <c r="AC88" s="1455">
        <v>6.5884640000000001</v>
      </c>
      <c r="AD88" s="1455">
        <v>6.9042999999999992</v>
      </c>
      <c r="AE88" s="1455">
        <v>8.037090000000001</v>
      </c>
      <c r="AF88" s="1455">
        <v>60.374063</v>
      </c>
    </row>
    <row r="89" spans="1:32" ht="15" x14ac:dyDescent="0.25">
      <c r="A89" s="988"/>
      <c r="B89" s="517"/>
      <c r="C89" s="98"/>
      <c r="D89" s="98"/>
      <c r="E89" s="98"/>
      <c r="F89" s="98"/>
      <c r="G89" s="98"/>
      <c r="H89" s="98"/>
      <c r="I89" s="98"/>
      <c r="J89" s="98"/>
      <c r="K89" s="98"/>
      <c r="L89" s="98"/>
      <c r="M89" s="98"/>
      <c r="N89" s="98"/>
      <c r="O89" s="98"/>
      <c r="P89" s="98"/>
      <c r="Q89" s="98"/>
      <c r="R89" s="98"/>
      <c r="S89" s="1455" t="s">
        <v>1211</v>
      </c>
      <c r="T89" s="1455">
        <v>113.46737899999999</v>
      </c>
      <c r="U89" s="1455">
        <v>124.78872000000001</v>
      </c>
      <c r="V89" s="1455">
        <v>130.86959899999999</v>
      </c>
      <c r="W89" s="1455">
        <v>141.97300999999999</v>
      </c>
      <c r="X89" s="1455">
        <v>131.14325099999999</v>
      </c>
      <c r="Y89" s="1455">
        <v>162.59018700000001</v>
      </c>
      <c r="Z89" s="1455">
        <v>170.17253500000001</v>
      </c>
      <c r="AA89" s="1455">
        <v>184.17024600000002</v>
      </c>
      <c r="AB89" s="1455">
        <v>174.24249699999996</v>
      </c>
      <c r="AC89" s="1455">
        <v>173.99919700000001</v>
      </c>
      <c r="AD89" s="1455">
        <v>157.42154300000001</v>
      </c>
      <c r="AE89" s="1455">
        <v>148.03754000000004</v>
      </c>
      <c r="AF89" s="1455">
        <v>1812.875704</v>
      </c>
    </row>
    <row r="90" spans="1:32" ht="15" x14ac:dyDescent="0.25">
      <c r="A90" s="988"/>
      <c r="B90" s="517"/>
      <c r="C90" s="98"/>
      <c r="D90" s="98"/>
      <c r="E90" s="98"/>
      <c r="F90" s="98"/>
      <c r="G90" s="98"/>
      <c r="H90" s="98"/>
      <c r="I90" s="98"/>
      <c r="J90" s="98"/>
      <c r="K90" s="98"/>
      <c r="L90" s="98"/>
      <c r="M90" s="98"/>
      <c r="N90" s="98"/>
      <c r="O90" s="98"/>
      <c r="P90" s="98"/>
      <c r="Q90" s="98"/>
      <c r="R90" s="98"/>
      <c r="S90" s="1455" t="s">
        <v>1658</v>
      </c>
      <c r="T90" s="1455">
        <v>57.739035000000001</v>
      </c>
      <c r="U90" s="1455">
        <v>54.238879999999988</v>
      </c>
      <c r="V90" s="1455">
        <v>60.145744000000015</v>
      </c>
      <c r="W90" s="1455">
        <v>64.58492600000001</v>
      </c>
      <c r="X90" s="1455">
        <v>58.922356999999984</v>
      </c>
      <c r="Y90" s="1455">
        <v>55.065021000000002</v>
      </c>
      <c r="Z90" s="1455">
        <v>61.047369999999994</v>
      </c>
      <c r="AA90" s="1455">
        <v>64.282461999999981</v>
      </c>
      <c r="AB90" s="1455">
        <v>70.447510000000008</v>
      </c>
      <c r="AC90" s="1455">
        <v>76.352234999999993</v>
      </c>
      <c r="AD90" s="1455">
        <v>81.511908000000005</v>
      </c>
      <c r="AE90" s="1455">
        <v>73.790666999999999</v>
      </c>
      <c r="AF90" s="1455">
        <v>778.12811499999998</v>
      </c>
    </row>
    <row r="91" spans="1:32" ht="15.75" customHeight="1" x14ac:dyDescent="0.25">
      <c r="A91" s="988"/>
      <c r="B91" s="517"/>
      <c r="C91" s="98"/>
      <c r="D91" s="98"/>
      <c r="E91" s="98"/>
      <c r="F91" s="98"/>
      <c r="G91" s="9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1455" t="s">
        <v>389</v>
      </c>
      <c r="T91" s="1455">
        <v>451.10933691250005</v>
      </c>
      <c r="U91" s="1455">
        <v>439.60881270250002</v>
      </c>
      <c r="V91" s="1455">
        <v>476.74245418250007</v>
      </c>
      <c r="W91" s="1455">
        <v>479.8081867025</v>
      </c>
      <c r="X91" s="1455">
        <v>435.05188152749986</v>
      </c>
      <c r="Y91" s="1455">
        <v>397.796598475</v>
      </c>
      <c r="Z91" s="1455">
        <v>388.74484544000006</v>
      </c>
      <c r="AA91" s="1455">
        <v>396.89688575500008</v>
      </c>
      <c r="AB91" s="1455">
        <v>402.52648150250002</v>
      </c>
      <c r="AC91" s="1455">
        <v>429.06610879999999</v>
      </c>
      <c r="AD91" s="1455">
        <v>406.21149770250008</v>
      </c>
      <c r="AE91" s="1455">
        <v>502.94285379499996</v>
      </c>
      <c r="AF91" s="1455">
        <v>5206.5059434974992</v>
      </c>
    </row>
    <row r="92" spans="1:32" ht="15.75" customHeight="1" x14ac:dyDescent="0.25">
      <c r="A92" s="988"/>
      <c r="B92" s="517"/>
      <c r="C92" s="98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</row>
    <row r="93" spans="1:32" ht="15.75" customHeight="1" x14ac:dyDescent="0.25">
      <c r="A93" s="988"/>
      <c r="B93" s="517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</row>
    <row r="94" spans="1:32" ht="15.75" customHeight="1" x14ac:dyDescent="0.25">
      <c r="A94" s="988"/>
      <c r="B94" s="517"/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</row>
    <row r="95" spans="1:32" ht="15.75" customHeight="1" x14ac:dyDescent="0.25">
      <c r="A95" s="988"/>
      <c r="B95" s="517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</row>
    <row r="96" spans="1:32" ht="15.75" customHeight="1" x14ac:dyDescent="0.25">
      <c r="A96" s="988"/>
      <c r="B96" s="517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</row>
    <row r="97" spans="1:32" ht="15.75" customHeight="1" x14ac:dyDescent="0.25">
      <c r="A97" s="988"/>
      <c r="B97" s="517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</row>
    <row r="98" spans="1:32" ht="15.75" customHeight="1" x14ac:dyDescent="0.25">
      <c r="A98" s="988"/>
      <c r="B98" s="517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</row>
    <row r="99" spans="1:32" ht="15.75" customHeight="1" x14ac:dyDescent="0.25">
      <c r="A99" s="988"/>
      <c r="B99" s="517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T99" s="1640" t="s">
        <v>361</v>
      </c>
      <c r="U99" s="1640" t="s">
        <v>362</v>
      </c>
      <c r="V99" s="1640" t="s">
        <v>363</v>
      </c>
      <c r="W99" s="1640" t="s">
        <v>364</v>
      </c>
      <c r="X99" s="1640" t="s">
        <v>365</v>
      </c>
      <c r="Y99" s="1640" t="s">
        <v>366</v>
      </c>
      <c r="Z99" s="1640" t="s">
        <v>367</v>
      </c>
      <c r="AA99" s="1640" t="s">
        <v>368</v>
      </c>
      <c r="AB99" s="1640" t="s">
        <v>388</v>
      </c>
      <c r="AC99" s="1640" t="s">
        <v>370</v>
      </c>
      <c r="AD99" s="1640" t="s">
        <v>371</v>
      </c>
      <c r="AE99" s="1640" t="s">
        <v>372</v>
      </c>
    </row>
    <row r="100" spans="1:32" ht="15.75" customHeight="1" x14ac:dyDescent="0.25">
      <c r="A100" s="988"/>
      <c r="B100" s="517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1455" t="s">
        <v>1467</v>
      </c>
      <c r="T100" s="1626">
        <v>255.86855291250006</v>
      </c>
      <c r="U100" s="1626">
        <v>239.93264670250005</v>
      </c>
      <c r="V100" s="1626">
        <v>262.51571318250001</v>
      </c>
      <c r="W100" s="1626">
        <v>255.20617770250001</v>
      </c>
      <c r="X100" s="1626">
        <v>225.38647652749989</v>
      </c>
      <c r="Y100" s="1626">
        <v>158.27630247499997</v>
      </c>
      <c r="Z100" s="1626">
        <v>143.31895244000003</v>
      </c>
      <c r="AA100" s="1626">
        <v>125.27145275500004</v>
      </c>
      <c r="AB100" s="1626">
        <v>126.04281850250005</v>
      </c>
      <c r="AC100" s="1626">
        <v>141.6727928</v>
      </c>
      <c r="AD100" s="1626">
        <v>129.29241770250005</v>
      </c>
      <c r="AE100" s="1626">
        <v>248.11486379499996</v>
      </c>
      <c r="AF100" s="1641">
        <v>2310.8991674975</v>
      </c>
    </row>
    <row r="101" spans="1:32" ht="15.75" customHeight="1" x14ac:dyDescent="0.25">
      <c r="A101" s="988"/>
      <c r="B101" s="517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1455" t="s">
        <v>1590</v>
      </c>
      <c r="T101" s="1626">
        <v>24.034369999999999</v>
      </c>
      <c r="U101" s="1626">
        <v>20.648565999999999</v>
      </c>
      <c r="V101" s="1626">
        <v>23.211398000000003</v>
      </c>
      <c r="W101" s="1626">
        <v>18.044073000000001</v>
      </c>
      <c r="X101" s="1626">
        <v>19.599796999999999</v>
      </c>
      <c r="Y101" s="1626">
        <v>21.865088</v>
      </c>
      <c r="Z101" s="1626">
        <v>14.205988000000001</v>
      </c>
      <c r="AA101" s="1626">
        <v>23.172725</v>
      </c>
      <c r="AB101" s="1626">
        <v>31.793655999999999</v>
      </c>
      <c r="AC101" s="1626">
        <v>37.041884000000003</v>
      </c>
      <c r="AD101" s="1626">
        <v>37.985629000000003</v>
      </c>
      <c r="AE101" s="1626">
        <v>32.999783000000001</v>
      </c>
      <c r="AF101" s="1641">
        <v>304.60295699999995</v>
      </c>
    </row>
    <row r="102" spans="1:32" ht="15.75" customHeight="1" x14ac:dyDescent="0.25">
      <c r="A102" s="988"/>
      <c r="B102" s="517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1455" t="s">
        <v>283</v>
      </c>
      <c r="T102" s="1626">
        <v>57.739035000000001</v>
      </c>
      <c r="U102" s="1626">
        <v>54.238879999999988</v>
      </c>
      <c r="V102" s="1626">
        <v>60.145744000000015</v>
      </c>
      <c r="W102" s="1626">
        <v>64.58492600000001</v>
      </c>
      <c r="X102" s="1626">
        <v>58.922356999999984</v>
      </c>
      <c r="Y102" s="1626">
        <v>55.065021000000002</v>
      </c>
      <c r="Z102" s="1626">
        <v>61.047369999999994</v>
      </c>
      <c r="AA102" s="1626">
        <v>64.282461999999981</v>
      </c>
      <c r="AB102" s="1626">
        <v>70.447510000000008</v>
      </c>
      <c r="AC102" s="1626">
        <v>76.352234999999993</v>
      </c>
      <c r="AD102" s="1626">
        <v>81.511908000000005</v>
      </c>
      <c r="AE102" s="1626">
        <v>73.790666999999999</v>
      </c>
      <c r="AF102" s="1641">
        <v>778.12811499999998</v>
      </c>
    </row>
    <row r="103" spans="1:32" ht="15.75" customHeight="1" x14ac:dyDescent="0.25">
      <c r="A103" s="989"/>
      <c r="B103" s="517"/>
      <c r="C103" s="98"/>
      <c r="D103" s="98"/>
      <c r="E103" s="98"/>
      <c r="F103" s="98"/>
      <c r="G103" s="98"/>
      <c r="H103" s="98"/>
      <c r="I103" s="98"/>
      <c r="J103" s="98"/>
      <c r="K103" s="98"/>
      <c r="L103" s="98"/>
      <c r="M103" s="98"/>
      <c r="N103" s="98"/>
      <c r="O103" s="98"/>
      <c r="P103" s="98"/>
      <c r="Q103" s="98"/>
      <c r="R103" s="98"/>
      <c r="S103" s="1455" t="s">
        <v>284</v>
      </c>
      <c r="T103" s="1626">
        <v>113.46737899999999</v>
      </c>
      <c r="U103" s="1626">
        <v>124.78872000000001</v>
      </c>
      <c r="V103" s="1626">
        <v>130.86959899999999</v>
      </c>
      <c r="W103" s="1626">
        <v>141.97300999999999</v>
      </c>
      <c r="X103" s="1626">
        <v>131.14325099999999</v>
      </c>
      <c r="Y103" s="1626">
        <v>162.59018700000001</v>
      </c>
      <c r="Z103" s="1626">
        <v>170.17253500000001</v>
      </c>
      <c r="AA103" s="1626">
        <v>184.17024600000002</v>
      </c>
      <c r="AB103" s="1626">
        <v>174.24249699999996</v>
      </c>
      <c r="AC103" s="1626">
        <v>173.99919700000001</v>
      </c>
      <c r="AD103" s="1626">
        <v>157.42154300000001</v>
      </c>
      <c r="AE103" s="1626">
        <v>148.03754000000004</v>
      </c>
      <c r="AF103" s="1641">
        <v>1812.875704</v>
      </c>
    </row>
    <row r="104" spans="1:32" ht="15.75" customHeight="1" x14ac:dyDescent="0.25">
      <c r="A104" s="988"/>
      <c r="B104" s="517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T104" s="1642">
        <v>451.10933691250005</v>
      </c>
      <c r="U104" s="1642">
        <v>439.60881270250007</v>
      </c>
      <c r="V104" s="1642">
        <v>476.74245418250007</v>
      </c>
      <c r="W104" s="1642">
        <v>479.8081867025</v>
      </c>
      <c r="X104" s="1642">
        <v>435.05188152749986</v>
      </c>
      <c r="Y104" s="1642">
        <v>397.796598475</v>
      </c>
      <c r="Z104" s="1642">
        <v>388.74484544000006</v>
      </c>
      <c r="AA104" s="1642">
        <v>396.89688575500008</v>
      </c>
      <c r="AB104" s="1642">
        <v>402.52648150250002</v>
      </c>
      <c r="AC104" s="1642">
        <v>429.06610880000005</v>
      </c>
      <c r="AD104" s="1642">
        <v>406.21149770250008</v>
      </c>
      <c r="AE104" s="1642">
        <v>502.94285379499996</v>
      </c>
      <c r="AF104" s="1641">
        <v>5206.5059434975001</v>
      </c>
    </row>
    <row r="105" spans="1:32" ht="15.75" customHeight="1" x14ac:dyDescent="0.25">
      <c r="A105" s="988"/>
      <c r="B105" s="517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1638"/>
      <c r="T105" s="1638"/>
      <c r="U105" s="1638"/>
      <c r="V105" s="1638"/>
      <c r="W105" s="1638"/>
      <c r="X105" s="1638"/>
      <c r="Y105" s="1638"/>
      <c r="Z105" s="1638"/>
      <c r="AA105" s="1638"/>
      <c r="AB105" s="1638"/>
      <c r="AC105" s="1638"/>
      <c r="AD105" s="1638"/>
      <c r="AE105" s="1638"/>
      <c r="AF105" s="1638"/>
    </row>
    <row r="107" spans="1:32" ht="15.75" customHeight="1" x14ac:dyDescent="0.25">
      <c r="T107" s="1643">
        <v>0</v>
      </c>
      <c r="U107" s="1643">
        <v>0</v>
      </c>
      <c r="V107" s="1643">
        <v>0</v>
      </c>
      <c r="W107" s="1643">
        <v>0</v>
      </c>
      <c r="X107" s="1643">
        <v>0</v>
      </c>
      <c r="Y107" s="1643">
        <v>0</v>
      </c>
      <c r="Z107" s="1643">
        <v>0</v>
      </c>
      <c r="AA107" s="1643">
        <v>0</v>
      </c>
      <c r="AB107" s="1643">
        <v>0</v>
      </c>
      <c r="AC107" s="1643">
        <v>0</v>
      </c>
      <c r="AD107" s="1643">
        <v>0</v>
      </c>
      <c r="AE107" s="1643">
        <v>0</v>
      </c>
      <c r="AF107" s="1643">
        <v>0</v>
      </c>
    </row>
    <row r="110" spans="1:32" ht="15.75" customHeight="1" x14ac:dyDescent="0.25">
      <c r="T110" s="1506"/>
      <c r="U110" s="1506"/>
      <c r="V110" s="1506"/>
      <c r="W110" s="1506"/>
      <c r="X110" s="1506"/>
      <c r="Y110" s="1506"/>
      <c r="Z110" s="1506"/>
      <c r="AA110" s="1506"/>
      <c r="AB110" s="1506"/>
      <c r="AC110" s="1506"/>
      <c r="AD110" s="1506"/>
      <c r="AE110" s="1506"/>
      <c r="AF110" s="1506"/>
    </row>
    <row r="111" spans="1:32" ht="15.75" customHeight="1" x14ac:dyDescent="0.25">
      <c r="T111" s="1506"/>
      <c r="U111" s="1506"/>
      <c r="V111" s="1506"/>
      <c r="W111" s="1506"/>
      <c r="X111" s="1506"/>
      <c r="Y111" s="1506"/>
      <c r="Z111" s="1506"/>
      <c r="AA111" s="1506"/>
      <c r="AB111" s="1506"/>
      <c r="AC111" s="1506"/>
      <c r="AD111" s="1506"/>
      <c r="AE111" s="1506"/>
      <c r="AF111" s="1506"/>
    </row>
    <row r="112" spans="1:32" ht="15.75" customHeight="1" x14ac:dyDescent="0.25">
      <c r="T112" s="1506"/>
      <c r="U112" s="1506"/>
      <c r="V112" s="1506"/>
      <c r="W112" s="1506"/>
      <c r="X112" s="1506"/>
      <c r="Y112" s="1506"/>
      <c r="Z112" s="1506"/>
      <c r="AA112" s="1506"/>
      <c r="AB112" s="1506"/>
      <c r="AC112" s="1506"/>
      <c r="AD112" s="1506"/>
      <c r="AE112" s="1506"/>
      <c r="AF112" s="1506"/>
    </row>
    <row r="113" spans="20:32" ht="15.75" customHeight="1" x14ac:dyDescent="0.25">
      <c r="T113" s="1506"/>
      <c r="U113" s="1506"/>
      <c r="V113" s="1506"/>
      <c r="W113" s="1506"/>
      <c r="X113" s="1506"/>
      <c r="Y113" s="1506"/>
      <c r="Z113" s="1506"/>
      <c r="AA113" s="1506"/>
      <c r="AB113" s="1506"/>
      <c r="AC113" s="1506"/>
      <c r="AD113" s="1506"/>
      <c r="AE113" s="1506"/>
      <c r="AF113" s="1506"/>
    </row>
    <row r="114" spans="20:32" ht="15.75" customHeight="1" x14ac:dyDescent="0.25">
      <c r="T114" s="1506"/>
      <c r="U114" s="1506"/>
      <c r="V114" s="1506"/>
      <c r="W114" s="1506"/>
      <c r="X114" s="1506"/>
      <c r="Y114" s="1506"/>
      <c r="Z114" s="1506"/>
      <c r="AA114" s="1506"/>
      <c r="AB114" s="1506"/>
      <c r="AC114" s="1506"/>
      <c r="AD114" s="1506"/>
      <c r="AE114" s="1506"/>
      <c r="AF114" s="1506"/>
    </row>
  </sheetData>
  <printOptions horizontalCentered="1"/>
  <pageMargins left="0.78740157480314965" right="0.59055118110236227" top="0.59055118110236227" bottom="0.59055118110236227" header="0.31496062992125984" footer="0.31496062992125984"/>
  <pageSetup paperSize="9" scale="5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P670"/>
  <sheetViews>
    <sheetView view="pageBreakPreview" topLeftCell="A3" zoomScale="90" zoomScaleNormal="75" zoomScaleSheetLayoutView="90" workbookViewId="0">
      <pane xSplit="1" ySplit="5" topLeftCell="B8" activePane="bottomRight" state="frozen"/>
      <selection activeCell="A3" sqref="A3"/>
      <selection pane="topRight" activeCell="B3" sqref="B3"/>
      <selection pane="bottomLeft" activeCell="A8" sqref="A8"/>
      <selection pane="bottomRight" activeCell="C14" sqref="C14"/>
    </sheetView>
  </sheetViews>
  <sheetFormatPr baseColWidth="10" defaultRowHeight="15" x14ac:dyDescent="0.25"/>
  <cols>
    <col min="1" max="1" width="2.42578125" customWidth="1"/>
    <col min="2" max="2" width="5.42578125" customWidth="1"/>
    <col min="3" max="3" width="59.42578125" customWidth="1"/>
    <col min="4" max="5" width="12.7109375" customWidth="1"/>
    <col min="6" max="8" width="10.7109375" customWidth="1"/>
    <col min="9" max="9" width="6" customWidth="1"/>
    <col min="10" max="12" width="5.7109375" customWidth="1"/>
    <col min="13" max="14" width="10.7109375" customWidth="1"/>
    <col min="15" max="15" width="2.42578125" customWidth="1"/>
  </cols>
  <sheetData>
    <row r="1" spans="1:16" s="4" customFormat="1" ht="18" x14ac:dyDescent="0.25">
      <c r="A1" s="765" t="s">
        <v>205</v>
      </c>
      <c r="C1" s="360"/>
      <c r="D1" s="17"/>
      <c r="E1" s="17"/>
      <c r="F1" s="49"/>
      <c r="G1" s="49"/>
      <c r="H1" s="49"/>
      <c r="I1" s="49"/>
      <c r="J1" s="49"/>
      <c r="K1" s="49"/>
      <c r="L1" s="49"/>
      <c r="M1" s="49"/>
      <c r="N1" s="49"/>
      <c r="O1" s="17"/>
    </row>
    <row r="2" spans="1:16" s="4" customFormat="1" ht="12.75" x14ac:dyDescent="0.2">
      <c r="A2" s="17"/>
      <c r="B2" s="17"/>
      <c r="C2" s="17"/>
      <c r="D2" s="17"/>
      <c r="E2" s="17"/>
      <c r="F2" s="49"/>
      <c r="G2" s="49"/>
      <c r="H2" s="49"/>
      <c r="I2" s="49"/>
      <c r="J2" s="49"/>
      <c r="K2" s="49"/>
      <c r="L2" s="49"/>
      <c r="M2" s="49"/>
      <c r="N2" s="49"/>
      <c r="O2" s="17"/>
      <c r="P2" s="8"/>
    </row>
    <row r="3" spans="1:16" s="4" customFormat="1" ht="15.75" x14ac:dyDescent="0.25">
      <c r="A3" s="17"/>
      <c r="B3" s="361" t="s">
        <v>206</v>
      </c>
      <c r="C3" s="17"/>
      <c r="D3" s="17"/>
      <c r="E3" s="17"/>
      <c r="F3" s="362"/>
      <c r="G3" s="49"/>
      <c r="H3" s="49"/>
      <c r="I3" s="49"/>
      <c r="J3" s="49"/>
      <c r="K3" s="49"/>
      <c r="L3" s="49"/>
      <c r="M3" s="362"/>
      <c r="N3" s="362"/>
      <c r="O3" s="17"/>
      <c r="P3" s="8"/>
    </row>
    <row r="4" spans="1:16" s="4" customFormat="1" ht="15.75" thickBot="1" x14ac:dyDescent="0.25">
      <c r="A4" s="17"/>
      <c r="B4" s="363"/>
      <c r="C4" s="17"/>
      <c r="D4" s="17"/>
      <c r="E4" s="17"/>
      <c r="F4" s="49"/>
      <c r="G4" s="49"/>
      <c r="H4" s="49"/>
      <c r="I4" s="49"/>
      <c r="J4" s="49"/>
      <c r="K4" s="49"/>
      <c r="L4" s="49"/>
      <c r="M4" s="49"/>
      <c r="N4" s="49"/>
      <c r="O4" s="17"/>
      <c r="P4" s="8"/>
    </row>
    <row r="5" spans="1:16" s="4" customFormat="1" x14ac:dyDescent="0.25">
      <c r="A5" s="17"/>
      <c r="B5" s="1381"/>
      <c r="C5" s="1382"/>
      <c r="D5" s="1382" t="s">
        <v>208</v>
      </c>
      <c r="E5" s="1382" t="s">
        <v>208</v>
      </c>
      <c r="F5" s="1883" t="s">
        <v>209</v>
      </c>
      <c r="G5" s="1884"/>
      <c r="H5" s="1885" t="s">
        <v>210</v>
      </c>
      <c r="I5" s="1885"/>
      <c r="J5" s="1885"/>
      <c r="K5" s="1885"/>
      <c r="L5" s="1884"/>
      <c r="M5" s="1383" t="s">
        <v>211</v>
      </c>
      <c r="N5" s="1383" t="s">
        <v>212</v>
      </c>
      <c r="O5" s="364"/>
      <c r="P5" s="9"/>
    </row>
    <row r="6" spans="1:16" s="4" customFormat="1" x14ac:dyDescent="0.25">
      <c r="A6" s="17"/>
      <c r="B6" s="1384" t="s">
        <v>2</v>
      </c>
      <c r="C6" s="1385" t="s">
        <v>213</v>
      </c>
      <c r="D6" s="1386" t="s">
        <v>214</v>
      </c>
      <c r="E6" s="1386" t="s">
        <v>214</v>
      </c>
      <c r="F6" s="1384" t="s">
        <v>2</v>
      </c>
      <c r="G6" s="1387" t="s">
        <v>2</v>
      </c>
      <c r="H6" s="1388" t="s">
        <v>2</v>
      </c>
      <c r="I6" s="1886" t="s">
        <v>215</v>
      </c>
      <c r="J6" s="1887"/>
      <c r="K6" s="1887"/>
      <c r="L6" s="1888"/>
      <c r="M6" s="1389" t="s">
        <v>2</v>
      </c>
      <c r="N6" s="1389" t="s">
        <v>2</v>
      </c>
      <c r="O6" s="51"/>
      <c r="P6" s="9"/>
    </row>
    <row r="7" spans="1:16" s="4" customFormat="1" ht="15.75" thickBot="1" x14ac:dyDescent="0.3">
      <c r="A7" s="17"/>
      <c r="B7" s="1390"/>
      <c r="C7" s="1391"/>
      <c r="D7" s="1391" t="s">
        <v>216</v>
      </c>
      <c r="E7" s="1391" t="s">
        <v>217</v>
      </c>
      <c r="F7" s="1390" t="s">
        <v>216</v>
      </c>
      <c r="G7" s="1392" t="s">
        <v>217</v>
      </c>
      <c r="H7" s="1393" t="s">
        <v>216</v>
      </c>
      <c r="I7" s="1394" t="s">
        <v>218</v>
      </c>
      <c r="J7" s="1394" t="s">
        <v>219</v>
      </c>
      <c r="K7" s="1395" t="s">
        <v>220</v>
      </c>
      <c r="L7" s="1391" t="s">
        <v>221</v>
      </c>
      <c r="M7" s="1396" t="s">
        <v>216</v>
      </c>
      <c r="N7" s="1396" t="s">
        <v>216</v>
      </c>
      <c r="O7" s="51"/>
      <c r="P7" s="10"/>
    </row>
    <row r="8" spans="1:16" s="4" customFormat="1" ht="21.75" customHeight="1" x14ac:dyDescent="0.2">
      <c r="A8" s="17"/>
      <c r="B8" s="581">
        <v>1</v>
      </c>
      <c r="C8" s="589" t="s">
        <v>5</v>
      </c>
      <c r="D8" s="880">
        <f>+SUM(F8,H8,M8:N8)</f>
        <v>1</v>
      </c>
      <c r="E8" s="881">
        <f>+SUM(G8,I8:L8)</f>
        <v>1</v>
      </c>
      <c r="F8" s="882" t="s">
        <v>1717</v>
      </c>
      <c r="G8" s="883" t="s">
        <v>1717</v>
      </c>
      <c r="H8" s="585">
        <v>1</v>
      </c>
      <c r="I8" s="586" t="s">
        <v>1717</v>
      </c>
      <c r="J8" s="586" t="s">
        <v>1717</v>
      </c>
      <c r="K8" s="586">
        <v>1</v>
      </c>
      <c r="L8" s="584" t="s">
        <v>1717</v>
      </c>
      <c r="M8" s="884" t="s">
        <v>1717</v>
      </c>
      <c r="N8" s="884" t="s">
        <v>1717</v>
      </c>
      <c r="O8" s="51"/>
      <c r="P8" s="10"/>
    </row>
    <row r="9" spans="1:16" s="4" customFormat="1" ht="21.75" customHeight="1" x14ac:dyDescent="0.2">
      <c r="A9" s="17"/>
      <c r="B9" s="582">
        <v>2</v>
      </c>
      <c r="C9" s="590" t="s">
        <v>1365</v>
      </c>
      <c r="D9" s="585">
        <f t="shared" ref="D9:D62" si="0">+SUM(F9,H9,M9:N9)</f>
        <v>1</v>
      </c>
      <c r="E9" s="885">
        <f t="shared" ref="E9:E58" si="1">+SUM(G9,I9:L9)</f>
        <v>1</v>
      </c>
      <c r="F9" s="583" t="s">
        <v>1717</v>
      </c>
      <c r="G9" s="584" t="s">
        <v>1717</v>
      </c>
      <c r="H9" s="585">
        <v>1</v>
      </c>
      <c r="I9" s="586" t="s">
        <v>1717</v>
      </c>
      <c r="J9" s="586" t="s">
        <v>1717</v>
      </c>
      <c r="K9" s="586">
        <v>1</v>
      </c>
      <c r="L9" s="584" t="s">
        <v>1717</v>
      </c>
      <c r="M9" s="587" t="s">
        <v>1717</v>
      </c>
      <c r="N9" s="587" t="s">
        <v>1717</v>
      </c>
      <c r="O9" s="51"/>
      <c r="P9" s="10"/>
    </row>
    <row r="10" spans="1:16" s="4" customFormat="1" ht="21.75" customHeight="1" x14ac:dyDescent="0.2">
      <c r="A10" s="17"/>
      <c r="B10" s="582">
        <v>3</v>
      </c>
      <c r="C10" s="590" t="s">
        <v>1654</v>
      </c>
      <c r="D10" s="585">
        <f t="shared" si="0"/>
        <v>1</v>
      </c>
      <c r="E10" s="885">
        <f t="shared" si="1"/>
        <v>1</v>
      </c>
      <c r="F10" s="583" t="s">
        <v>1717</v>
      </c>
      <c r="G10" s="584" t="s">
        <v>1717</v>
      </c>
      <c r="H10" s="585">
        <v>1</v>
      </c>
      <c r="I10" s="586" t="s">
        <v>1717</v>
      </c>
      <c r="J10" s="586" t="s">
        <v>1717</v>
      </c>
      <c r="K10" s="586">
        <v>1</v>
      </c>
      <c r="L10" s="584" t="s">
        <v>1717</v>
      </c>
      <c r="M10" s="587" t="s">
        <v>1717</v>
      </c>
      <c r="N10" s="587" t="s">
        <v>1717</v>
      </c>
      <c r="O10" s="51"/>
      <c r="P10" s="10"/>
    </row>
    <row r="11" spans="1:16" s="4" customFormat="1" ht="21.75" customHeight="1" x14ac:dyDescent="0.2">
      <c r="A11" s="17"/>
      <c r="B11" s="582">
        <v>4</v>
      </c>
      <c r="C11" s="590" t="s">
        <v>1536</v>
      </c>
      <c r="D11" s="585">
        <f t="shared" si="0"/>
        <v>1</v>
      </c>
      <c r="E11" s="885">
        <f t="shared" si="1"/>
        <v>2</v>
      </c>
      <c r="F11" s="583">
        <v>1</v>
      </c>
      <c r="G11" s="584">
        <v>2</v>
      </c>
      <c r="H11" s="585" t="s">
        <v>1717</v>
      </c>
      <c r="I11" s="586" t="s">
        <v>1717</v>
      </c>
      <c r="J11" s="586" t="s">
        <v>1717</v>
      </c>
      <c r="K11" s="586" t="s">
        <v>1717</v>
      </c>
      <c r="L11" s="584" t="s">
        <v>1717</v>
      </c>
      <c r="M11" s="587" t="s">
        <v>1717</v>
      </c>
      <c r="N11" s="587" t="s">
        <v>1717</v>
      </c>
      <c r="O11" s="51"/>
      <c r="P11" s="10"/>
    </row>
    <row r="12" spans="1:16" s="4" customFormat="1" ht="21.75" customHeight="1" x14ac:dyDescent="0.2">
      <c r="A12" s="17"/>
      <c r="B12" s="582">
        <v>5</v>
      </c>
      <c r="C12" s="590" t="s">
        <v>7</v>
      </c>
      <c r="D12" s="585">
        <f t="shared" si="0"/>
        <v>1</v>
      </c>
      <c r="E12" s="885">
        <f t="shared" si="1"/>
        <v>1</v>
      </c>
      <c r="F12" s="583">
        <v>1</v>
      </c>
      <c r="G12" s="584">
        <v>1</v>
      </c>
      <c r="H12" s="585" t="s">
        <v>1717</v>
      </c>
      <c r="I12" s="586" t="s">
        <v>1717</v>
      </c>
      <c r="J12" s="586" t="s">
        <v>1717</v>
      </c>
      <c r="K12" s="586" t="s">
        <v>1717</v>
      </c>
      <c r="L12" s="584" t="s">
        <v>1717</v>
      </c>
      <c r="M12" s="587" t="s">
        <v>1717</v>
      </c>
      <c r="N12" s="587" t="s">
        <v>1717</v>
      </c>
      <c r="O12" s="51"/>
      <c r="P12" s="10"/>
    </row>
    <row r="13" spans="1:16" s="4" customFormat="1" ht="21.75" customHeight="1" x14ac:dyDescent="0.2">
      <c r="A13" s="17"/>
      <c r="B13" s="582">
        <v>6</v>
      </c>
      <c r="C13" s="590" t="s">
        <v>1659</v>
      </c>
      <c r="D13" s="585">
        <f t="shared" si="0"/>
        <v>1</v>
      </c>
      <c r="E13" s="885">
        <f t="shared" si="1"/>
        <v>1</v>
      </c>
      <c r="F13" s="583">
        <v>1</v>
      </c>
      <c r="G13" s="584">
        <v>1</v>
      </c>
      <c r="H13" s="585" t="s">
        <v>1717</v>
      </c>
      <c r="I13" s="586" t="s">
        <v>1717</v>
      </c>
      <c r="J13" s="586" t="s">
        <v>1717</v>
      </c>
      <c r="K13" s="586" t="s">
        <v>1717</v>
      </c>
      <c r="L13" s="584" t="s">
        <v>1717</v>
      </c>
      <c r="M13" s="587" t="s">
        <v>1717</v>
      </c>
      <c r="N13" s="587" t="s">
        <v>1717</v>
      </c>
      <c r="O13" s="51"/>
      <c r="P13" s="6"/>
    </row>
    <row r="14" spans="1:16" s="4" customFormat="1" ht="21.75" customHeight="1" x14ac:dyDescent="0.2">
      <c r="A14" s="17"/>
      <c r="B14" s="582">
        <v>7</v>
      </c>
      <c r="C14" s="590" t="s">
        <v>1504</v>
      </c>
      <c r="D14" s="585">
        <f t="shared" si="0"/>
        <v>2</v>
      </c>
      <c r="E14" s="885">
        <f t="shared" si="1"/>
        <v>4</v>
      </c>
      <c r="F14" s="583" t="s">
        <v>1717</v>
      </c>
      <c r="G14" s="584" t="s">
        <v>1717</v>
      </c>
      <c r="H14" s="585">
        <v>2</v>
      </c>
      <c r="I14" s="586">
        <v>2</v>
      </c>
      <c r="J14" s="586" t="s">
        <v>1717</v>
      </c>
      <c r="K14" s="586">
        <v>2</v>
      </c>
      <c r="L14" s="584" t="s">
        <v>1717</v>
      </c>
      <c r="M14" s="587" t="s">
        <v>1717</v>
      </c>
      <c r="N14" s="587" t="s">
        <v>1717</v>
      </c>
      <c r="O14" s="51"/>
      <c r="P14" s="6"/>
    </row>
    <row r="15" spans="1:16" s="4" customFormat="1" ht="21.75" customHeight="1" x14ac:dyDescent="0.2">
      <c r="A15" s="17"/>
      <c r="B15" s="582">
        <v>8</v>
      </c>
      <c r="C15" s="590" t="s">
        <v>1527</v>
      </c>
      <c r="D15" s="585">
        <f t="shared" si="0"/>
        <v>1</v>
      </c>
      <c r="E15" s="885">
        <f t="shared" si="1"/>
        <v>3</v>
      </c>
      <c r="F15" s="583">
        <v>1</v>
      </c>
      <c r="G15" s="584">
        <v>3</v>
      </c>
      <c r="H15" s="585" t="s">
        <v>1717</v>
      </c>
      <c r="I15" s="586" t="s">
        <v>1717</v>
      </c>
      <c r="J15" s="586" t="s">
        <v>1717</v>
      </c>
      <c r="K15" s="586" t="s">
        <v>1717</v>
      </c>
      <c r="L15" s="584" t="s">
        <v>1717</v>
      </c>
      <c r="M15" s="587" t="s">
        <v>1717</v>
      </c>
      <c r="N15" s="587" t="s">
        <v>1717</v>
      </c>
      <c r="O15" s="51"/>
      <c r="P15" s="6"/>
    </row>
    <row r="16" spans="1:16" s="4" customFormat="1" ht="21.75" customHeight="1" x14ac:dyDescent="0.2">
      <c r="A16" s="17"/>
      <c r="B16" s="582">
        <v>9</v>
      </c>
      <c r="C16" s="590" t="s">
        <v>1295</v>
      </c>
      <c r="D16" s="585">
        <f t="shared" si="0"/>
        <v>1</v>
      </c>
      <c r="E16" s="885">
        <f t="shared" si="1"/>
        <v>3</v>
      </c>
      <c r="F16" s="583">
        <v>1</v>
      </c>
      <c r="G16" s="584">
        <v>3</v>
      </c>
      <c r="H16" s="585" t="s">
        <v>1717</v>
      </c>
      <c r="I16" s="586" t="s">
        <v>1717</v>
      </c>
      <c r="J16" s="586" t="s">
        <v>1717</v>
      </c>
      <c r="K16" s="586" t="s">
        <v>1717</v>
      </c>
      <c r="L16" s="584" t="s">
        <v>1717</v>
      </c>
      <c r="M16" s="587" t="s">
        <v>1717</v>
      </c>
      <c r="N16" s="587" t="s">
        <v>1717</v>
      </c>
      <c r="O16" s="51"/>
      <c r="P16" s="6"/>
    </row>
    <row r="17" spans="1:16" s="4" customFormat="1" ht="21.75" customHeight="1" x14ac:dyDescent="0.2">
      <c r="A17" s="17"/>
      <c r="B17" s="582">
        <v>10</v>
      </c>
      <c r="C17" s="590" t="s">
        <v>1317</v>
      </c>
      <c r="D17" s="585">
        <f t="shared" si="0"/>
        <v>2</v>
      </c>
      <c r="E17" s="885">
        <f t="shared" si="1"/>
        <v>2</v>
      </c>
      <c r="F17" s="583">
        <v>2</v>
      </c>
      <c r="G17" s="584">
        <v>2</v>
      </c>
      <c r="H17" s="585" t="s">
        <v>1717</v>
      </c>
      <c r="I17" s="586" t="s">
        <v>1717</v>
      </c>
      <c r="J17" s="586" t="s">
        <v>1717</v>
      </c>
      <c r="K17" s="586" t="s">
        <v>1717</v>
      </c>
      <c r="L17" s="584" t="s">
        <v>1717</v>
      </c>
      <c r="M17" s="587" t="s">
        <v>1717</v>
      </c>
      <c r="N17" s="587" t="s">
        <v>1717</v>
      </c>
      <c r="O17" s="51"/>
      <c r="P17" s="6"/>
    </row>
    <row r="18" spans="1:16" s="4" customFormat="1" ht="21.75" customHeight="1" x14ac:dyDescent="0.2">
      <c r="A18" s="17"/>
      <c r="B18" s="582">
        <v>11</v>
      </c>
      <c r="C18" s="590" t="s">
        <v>11</v>
      </c>
      <c r="D18" s="585">
        <f t="shared" si="0"/>
        <v>2</v>
      </c>
      <c r="E18" s="885">
        <f t="shared" si="1"/>
        <v>3</v>
      </c>
      <c r="F18" s="583">
        <v>2</v>
      </c>
      <c r="G18" s="584">
        <v>3</v>
      </c>
      <c r="H18" s="585" t="s">
        <v>1717</v>
      </c>
      <c r="I18" s="586" t="s">
        <v>1717</v>
      </c>
      <c r="J18" s="586" t="s">
        <v>1717</v>
      </c>
      <c r="K18" s="586" t="s">
        <v>1717</v>
      </c>
      <c r="L18" s="584" t="s">
        <v>1717</v>
      </c>
      <c r="M18" s="587" t="s">
        <v>1717</v>
      </c>
      <c r="N18" s="587" t="s">
        <v>1717</v>
      </c>
      <c r="O18" s="51"/>
      <c r="P18" s="6"/>
    </row>
    <row r="19" spans="1:16" s="4" customFormat="1" ht="21.75" customHeight="1" x14ac:dyDescent="0.2">
      <c r="A19" s="17"/>
      <c r="B19" s="582">
        <v>12</v>
      </c>
      <c r="C19" s="590" t="s">
        <v>1297</v>
      </c>
      <c r="D19" s="585">
        <f t="shared" si="0"/>
        <v>1</v>
      </c>
      <c r="E19" s="885">
        <f t="shared" si="1"/>
        <v>1</v>
      </c>
      <c r="F19" s="583">
        <v>1</v>
      </c>
      <c r="G19" s="584">
        <v>1</v>
      </c>
      <c r="H19" s="585" t="s">
        <v>1717</v>
      </c>
      <c r="I19" s="586" t="s">
        <v>1717</v>
      </c>
      <c r="J19" s="586" t="s">
        <v>1717</v>
      </c>
      <c r="K19" s="586" t="s">
        <v>1717</v>
      </c>
      <c r="L19" s="584" t="s">
        <v>1717</v>
      </c>
      <c r="M19" s="587" t="s">
        <v>1717</v>
      </c>
      <c r="N19" s="587" t="s">
        <v>1717</v>
      </c>
      <c r="O19" s="51"/>
      <c r="P19" s="6"/>
    </row>
    <row r="20" spans="1:16" s="4" customFormat="1" ht="21.75" customHeight="1" x14ac:dyDescent="0.2">
      <c r="A20" s="17"/>
      <c r="B20" s="582">
        <v>13</v>
      </c>
      <c r="C20" s="590" t="s">
        <v>14</v>
      </c>
      <c r="D20" s="585">
        <f t="shared" si="0"/>
        <v>1</v>
      </c>
      <c r="E20" s="885">
        <f t="shared" si="1"/>
        <v>2</v>
      </c>
      <c r="F20" s="583">
        <v>1</v>
      </c>
      <c r="G20" s="584">
        <v>2</v>
      </c>
      <c r="H20" s="585" t="s">
        <v>1717</v>
      </c>
      <c r="I20" s="586" t="s">
        <v>1717</v>
      </c>
      <c r="J20" s="586" t="s">
        <v>1717</v>
      </c>
      <c r="K20" s="586" t="s">
        <v>1717</v>
      </c>
      <c r="L20" s="584" t="s">
        <v>1717</v>
      </c>
      <c r="M20" s="587" t="s">
        <v>1717</v>
      </c>
      <c r="N20" s="587" t="s">
        <v>1717</v>
      </c>
      <c r="O20" s="51"/>
      <c r="P20" s="6"/>
    </row>
    <row r="21" spans="1:16" s="4" customFormat="1" ht="21.75" customHeight="1" x14ac:dyDescent="0.2">
      <c r="A21" s="17"/>
      <c r="B21" s="582">
        <v>14</v>
      </c>
      <c r="C21" s="590" t="s">
        <v>1198</v>
      </c>
      <c r="D21" s="585">
        <f t="shared" si="0"/>
        <v>1</v>
      </c>
      <c r="E21" s="885">
        <f t="shared" si="1"/>
        <v>4</v>
      </c>
      <c r="F21" s="583">
        <v>1</v>
      </c>
      <c r="G21" s="584">
        <v>4</v>
      </c>
      <c r="H21" s="585" t="s">
        <v>1717</v>
      </c>
      <c r="I21" s="586" t="s">
        <v>1717</v>
      </c>
      <c r="J21" s="586" t="s">
        <v>1717</v>
      </c>
      <c r="K21" s="586" t="s">
        <v>1717</v>
      </c>
      <c r="L21" s="584" t="s">
        <v>1717</v>
      </c>
      <c r="M21" s="587" t="s">
        <v>1717</v>
      </c>
      <c r="N21" s="587" t="s">
        <v>1717</v>
      </c>
      <c r="O21" s="51"/>
      <c r="P21" s="6"/>
    </row>
    <row r="22" spans="1:16" s="4" customFormat="1" ht="21.75" customHeight="1" x14ac:dyDescent="0.2">
      <c r="A22" s="17"/>
      <c r="B22" s="582">
        <v>15</v>
      </c>
      <c r="C22" s="590" t="s">
        <v>17</v>
      </c>
      <c r="D22" s="585">
        <f t="shared" si="0"/>
        <v>2</v>
      </c>
      <c r="E22" s="885">
        <f t="shared" si="1"/>
        <v>2</v>
      </c>
      <c r="F22" s="583">
        <v>1</v>
      </c>
      <c r="G22" s="584">
        <v>1</v>
      </c>
      <c r="H22" s="585">
        <v>1</v>
      </c>
      <c r="I22" s="586">
        <v>1</v>
      </c>
      <c r="J22" s="586" t="s">
        <v>1717</v>
      </c>
      <c r="K22" s="586" t="s">
        <v>1717</v>
      </c>
      <c r="L22" s="584" t="s">
        <v>1717</v>
      </c>
      <c r="M22" s="587" t="s">
        <v>1717</v>
      </c>
      <c r="N22" s="587" t="s">
        <v>1717</v>
      </c>
      <c r="O22" s="51"/>
      <c r="P22" s="6"/>
    </row>
    <row r="23" spans="1:16" s="4" customFormat="1" ht="21.75" customHeight="1" x14ac:dyDescent="0.2">
      <c r="A23" s="17"/>
      <c r="B23" s="582">
        <v>16</v>
      </c>
      <c r="C23" s="590" t="s">
        <v>988</v>
      </c>
      <c r="D23" s="585">
        <f t="shared" si="0"/>
        <v>1</v>
      </c>
      <c r="E23" s="885">
        <f t="shared" si="1"/>
        <v>4</v>
      </c>
      <c r="F23" s="583">
        <v>1</v>
      </c>
      <c r="G23" s="584">
        <v>4</v>
      </c>
      <c r="H23" s="585" t="s">
        <v>1717</v>
      </c>
      <c r="I23" s="586" t="s">
        <v>1717</v>
      </c>
      <c r="J23" s="586" t="s">
        <v>1717</v>
      </c>
      <c r="K23" s="586" t="s">
        <v>1717</v>
      </c>
      <c r="L23" s="584" t="s">
        <v>1717</v>
      </c>
      <c r="M23" s="587" t="s">
        <v>1717</v>
      </c>
      <c r="N23" s="587" t="s">
        <v>1717</v>
      </c>
      <c r="O23" s="51"/>
      <c r="P23" s="6"/>
    </row>
    <row r="24" spans="1:16" s="4" customFormat="1" ht="21.75" customHeight="1" x14ac:dyDescent="0.2">
      <c r="A24" s="17"/>
      <c r="B24" s="582">
        <v>17</v>
      </c>
      <c r="C24" s="590" t="s">
        <v>21</v>
      </c>
      <c r="D24" s="585">
        <f t="shared" si="0"/>
        <v>1</v>
      </c>
      <c r="E24" s="885">
        <f t="shared" si="1"/>
        <v>3</v>
      </c>
      <c r="F24" s="583">
        <v>1</v>
      </c>
      <c r="G24" s="584">
        <v>3</v>
      </c>
      <c r="H24" s="585" t="s">
        <v>1717</v>
      </c>
      <c r="I24" s="586" t="s">
        <v>1717</v>
      </c>
      <c r="J24" s="586" t="s">
        <v>1717</v>
      </c>
      <c r="K24" s="586" t="s">
        <v>1717</v>
      </c>
      <c r="L24" s="584" t="s">
        <v>1717</v>
      </c>
      <c r="M24" s="587" t="s">
        <v>1717</v>
      </c>
      <c r="N24" s="587" t="s">
        <v>1717</v>
      </c>
      <c r="O24" s="51"/>
      <c r="P24" s="6"/>
    </row>
    <row r="25" spans="1:16" s="4" customFormat="1" ht="21.75" customHeight="1" x14ac:dyDescent="0.2">
      <c r="A25" s="17"/>
      <c r="B25" s="582">
        <v>18</v>
      </c>
      <c r="C25" s="590" t="s">
        <v>23</v>
      </c>
      <c r="D25" s="585">
        <f t="shared" si="0"/>
        <v>4</v>
      </c>
      <c r="E25" s="885">
        <f t="shared" si="1"/>
        <v>7</v>
      </c>
      <c r="F25" s="583">
        <v>1</v>
      </c>
      <c r="G25" s="584">
        <v>2</v>
      </c>
      <c r="H25" s="585">
        <v>3</v>
      </c>
      <c r="I25" s="586">
        <v>5</v>
      </c>
      <c r="J25" s="586" t="s">
        <v>1717</v>
      </c>
      <c r="K25" s="586" t="s">
        <v>1717</v>
      </c>
      <c r="L25" s="584" t="s">
        <v>1717</v>
      </c>
      <c r="M25" s="587" t="s">
        <v>1717</v>
      </c>
      <c r="N25" s="587" t="s">
        <v>1717</v>
      </c>
      <c r="O25" s="51"/>
      <c r="P25" s="6"/>
    </row>
    <row r="26" spans="1:16" s="4" customFormat="1" ht="21.75" customHeight="1" x14ac:dyDescent="0.2">
      <c r="A26" s="17"/>
      <c r="B26" s="582">
        <v>19</v>
      </c>
      <c r="C26" s="590" t="s">
        <v>26</v>
      </c>
      <c r="D26" s="585">
        <f t="shared" si="0"/>
        <v>52</v>
      </c>
      <c r="E26" s="885">
        <f t="shared" si="1"/>
        <v>131</v>
      </c>
      <c r="F26" s="583">
        <v>10</v>
      </c>
      <c r="G26" s="584">
        <v>21</v>
      </c>
      <c r="H26" s="585">
        <v>42</v>
      </c>
      <c r="I26" s="586">
        <v>110</v>
      </c>
      <c r="J26" s="586" t="s">
        <v>1717</v>
      </c>
      <c r="K26" s="586" t="s">
        <v>1717</v>
      </c>
      <c r="L26" s="584" t="s">
        <v>1717</v>
      </c>
      <c r="M26" s="587" t="s">
        <v>1717</v>
      </c>
      <c r="N26" s="587" t="s">
        <v>1717</v>
      </c>
      <c r="O26" s="51"/>
      <c r="P26" s="6"/>
    </row>
    <row r="27" spans="1:16" s="4" customFormat="1" ht="21.75" customHeight="1" x14ac:dyDescent="0.2">
      <c r="A27" s="17"/>
      <c r="B27" s="582">
        <v>20</v>
      </c>
      <c r="C27" s="590" t="s">
        <v>28</v>
      </c>
      <c r="D27" s="585">
        <f t="shared" si="0"/>
        <v>1</v>
      </c>
      <c r="E27" s="885">
        <f t="shared" si="1"/>
        <v>3</v>
      </c>
      <c r="F27" s="583">
        <v>1</v>
      </c>
      <c r="G27" s="584">
        <v>3</v>
      </c>
      <c r="H27" s="585" t="s">
        <v>1717</v>
      </c>
      <c r="I27" s="586" t="s">
        <v>1717</v>
      </c>
      <c r="J27" s="586" t="s">
        <v>1717</v>
      </c>
      <c r="K27" s="586" t="s">
        <v>1717</v>
      </c>
      <c r="L27" s="584" t="s">
        <v>1717</v>
      </c>
      <c r="M27" s="587" t="s">
        <v>1717</v>
      </c>
      <c r="N27" s="587" t="s">
        <v>1717</v>
      </c>
      <c r="O27" s="51"/>
      <c r="P27" s="6"/>
    </row>
    <row r="28" spans="1:16" s="4" customFormat="1" ht="21.75" customHeight="1" x14ac:dyDescent="0.2">
      <c r="A28" s="17"/>
      <c r="B28" s="582">
        <v>21</v>
      </c>
      <c r="C28" s="590" t="s">
        <v>30</v>
      </c>
      <c r="D28" s="585">
        <f t="shared" si="0"/>
        <v>11</v>
      </c>
      <c r="E28" s="885">
        <f t="shared" si="1"/>
        <v>22</v>
      </c>
      <c r="F28" s="583">
        <v>8</v>
      </c>
      <c r="G28" s="584">
        <v>19</v>
      </c>
      <c r="H28" s="585">
        <v>3</v>
      </c>
      <c r="I28" s="586">
        <v>3</v>
      </c>
      <c r="J28" s="586" t="s">
        <v>1717</v>
      </c>
      <c r="K28" s="586" t="s">
        <v>1717</v>
      </c>
      <c r="L28" s="584" t="s">
        <v>1717</v>
      </c>
      <c r="M28" s="587" t="s">
        <v>1717</v>
      </c>
      <c r="N28" s="587" t="s">
        <v>1717</v>
      </c>
      <c r="O28" s="51"/>
      <c r="P28" s="6"/>
    </row>
    <row r="29" spans="1:16" s="4" customFormat="1" ht="21.75" customHeight="1" x14ac:dyDescent="0.2">
      <c r="A29" s="17"/>
      <c r="B29" s="582">
        <v>22</v>
      </c>
      <c r="C29" s="590" t="s">
        <v>32</v>
      </c>
      <c r="D29" s="585">
        <f t="shared" si="0"/>
        <v>6</v>
      </c>
      <c r="E29" s="885">
        <f>+SUM(G29,I29:L29)</f>
        <v>16</v>
      </c>
      <c r="F29" s="583">
        <v>1</v>
      </c>
      <c r="G29" s="584">
        <v>4</v>
      </c>
      <c r="H29" s="585">
        <v>4</v>
      </c>
      <c r="I29" s="586">
        <v>12</v>
      </c>
      <c r="J29" s="586" t="s">
        <v>1717</v>
      </c>
      <c r="K29" s="586" t="s">
        <v>1717</v>
      </c>
      <c r="L29" s="584" t="s">
        <v>1717</v>
      </c>
      <c r="M29" s="587">
        <v>1</v>
      </c>
      <c r="N29" s="587" t="s">
        <v>1717</v>
      </c>
      <c r="O29" s="51"/>
      <c r="P29" s="6"/>
    </row>
    <row r="30" spans="1:16" s="4" customFormat="1" ht="21.75" customHeight="1" x14ac:dyDescent="0.2">
      <c r="A30" s="17"/>
      <c r="B30" s="582">
        <v>23</v>
      </c>
      <c r="C30" s="590" t="s">
        <v>1578</v>
      </c>
      <c r="D30" s="585">
        <f t="shared" si="0"/>
        <v>1</v>
      </c>
      <c r="E30" s="885">
        <f t="shared" si="1"/>
        <v>2</v>
      </c>
      <c r="F30" s="583">
        <v>1</v>
      </c>
      <c r="G30" s="584">
        <v>2</v>
      </c>
      <c r="H30" s="585" t="s">
        <v>1717</v>
      </c>
      <c r="I30" s="586" t="s">
        <v>1717</v>
      </c>
      <c r="J30" s="586" t="s">
        <v>1717</v>
      </c>
      <c r="K30" s="586" t="s">
        <v>1717</v>
      </c>
      <c r="L30" s="584" t="s">
        <v>1717</v>
      </c>
      <c r="M30" s="587" t="s">
        <v>1717</v>
      </c>
      <c r="N30" s="587" t="s">
        <v>1717</v>
      </c>
      <c r="O30" s="51"/>
      <c r="P30" s="6"/>
    </row>
    <row r="31" spans="1:16" s="4" customFormat="1" ht="21.75" customHeight="1" x14ac:dyDescent="0.2">
      <c r="A31" s="17"/>
      <c r="B31" s="582">
        <v>24</v>
      </c>
      <c r="C31" s="590" t="s">
        <v>1139</v>
      </c>
      <c r="D31" s="585">
        <f t="shared" si="0"/>
        <v>20</v>
      </c>
      <c r="E31" s="885">
        <f t="shared" si="1"/>
        <v>39</v>
      </c>
      <c r="F31" s="583">
        <v>16</v>
      </c>
      <c r="G31" s="584">
        <v>31</v>
      </c>
      <c r="H31" s="585">
        <v>4</v>
      </c>
      <c r="I31" s="586">
        <v>8</v>
      </c>
      <c r="J31" s="586" t="s">
        <v>1717</v>
      </c>
      <c r="K31" s="586" t="s">
        <v>1717</v>
      </c>
      <c r="L31" s="584" t="s">
        <v>1717</v>
      </c>
      <c r="M31" s="587" t="s">
        <v>1717</v>
      </c>
      <c r="N31" s="587" t="s">
        <v>1717</v>
      </c>
      <c r="O31" s="51"/>
      <c r="P31" s="6"/>
    </row>
    <row r="32" spans="1:16" s="4" customFormat="1" ht="21.75" customHeight="1" x14ac:dyDescent="0.2">
      <c r="A32" s="17"/>
      <c r="B32" s="582">
        <v>25</v>
      </c>
      <c r="C32" s="590" t="s">
        <v>35</v>
      </c>
      <c r="D32" s="585">
        <f t="shared" si="0"/>
        <v>13</v>
      </c>
      <c r="E32" s="885">
        <f t="shared" si="1"/>
        <v>34</v>
      </c>
      <c r="F32" s="583">
        <v>6</v>
      </c>
      <c r="G32" s="584">
        <v>11</v>
      </c>
      <c r="H32" s="585">
        <v>7</v>
      </c>
      <c r="I32" s="586">
        <v>22</v>
      </c>
      <c r="J32" s="586">
        <v>1</v>
      </c>
      <c r="K32" s="586" t="s">
        <v>1717</v>
      </c>
      <c r="L32" s="584" t="s">
        <v>1717</v>
      </c>
      <c r="M32" s="587" t="s">
        <v>1717</v>
      </c>
      <c r="N32" s="587" t="s">
        <v>1717</v>
      </c>
      <c r="O32" s="51"/>
      <c r="P32" s="6"/>
    </row>
    <row r="33" spans="1:16" s="4" customFormat="1" ht="21.75" customHeight="1" x14ac:dyDescent="0.2">
      <c r="A33" s="17"/>
      <c r="B33" s="582">
        <v>26</v>
      </c>
      <c r="C33" s="590" t="s">
        <v>1475</v>
      </c>
      <c r="D33" s="585">
        <f t="shared" si="0"/>
        <v>13</v>
      </c>
      <c r="E33" s="885">
        <f t="shared" si="1"/>
        <v>20</v>
      </c>
      <c r="F33" s="583">
        <v>5</v>
      </c>
      <c r="G33" s="584">
        <v>9</v>
      </c>
      <c r="H33" s="585">
        <v>8</v>
      </c>
      <c r="I33" s="586">
        <v>11</v>
      </c>
      <c r="J33" s="586" t="s">
        <v>1717</v>
      </c>
      <c r="K33" s="586" t="s">
        <v>1717</v>
      </c>
      <c r="L33" s="584" t="s">
        <v>1717</v>
      </c>
      <c r="M33" s="587" t="s">
        <v>1717</v>
      </c>
      <c r="N33" s="587" t="s">
        <v>1717</v>
      </c>
      <c r="O33" s="51"/>
      <c r="P33" s="6"/>
    </row>
    <row r="34" spans="1:16" s="4" customFormat="1" ht="21.75" customHeight="1" x14ac:dyDescent="0.2">
      <c r="A34" s="17"/>
      <c r="B34" s="582">
        <v>27</v>
      </c>
      <c r="C34" s="590" t="s">
        <v>38</v>
      </c>
      <c r="D34" s="585">
        <f t="shared" si="0"/>
        <v>3</v>
      </c>
      <c r="E34" s="885">
        <f t="shared" si="1"/>
        <v>12</v>
      </c>
      <c r="F34" s="583">
        <v>2</v>
      </c>
      <c r="G34" s="584">
        <v>10</v>
      </c>
      <c r="H34" s="585">
        <v>1</v>
      </c>
      <c r="I34" s="586">
        <v>2</v>
      </c>
      <c r="J34" s="586" t="s">
        <v>1717</v>
      </c>
      <c r="K34" s="586" t="s">
        <v>1717</v>
      </c>
      <c r="L34" s="584" t="s">
        <v>1717</v>
      </c>
      <c r="M34" s="587" t="s">
        <v>1717</v>
      </c>
      <c r="N34" s="587" t="s">
        <v>1717</v>
      </c>
      <c r="O34" s="51"/>
      <c r="P34" s="6"/>
    </row>
    <row r="35" spans="1:16" s="4" customFormat="1" ht="21.75" customHeight="1" x14ac:dyDescent="0.2">
      <c r="A35" s="17"/>
      <c r="B35" s="582">
        <v>28</v>
      </c>
      <c r="C35" s="590" t="s">
        <v>40</v>
      </c>
      <c r="D35" s="585">
        <f t="shared" si="0"/>
        <v>8</v>
      </c>
      <c r="E35" s="885">
        <f t="shared" si="1"/>
        <v>20</v>
      </c>
      <c r="F35" s="583">
        <v>6</v>
      </c>
      <c r="G35" s="584">
        <v>14</v>
      </c>
      <c r="H35" s="585">
        <v>2</v>
      </c>
      <c r="I35" s="586">
        <v>5</v>
      </c>
      <c r="J35" s="586" t="s">
        <v>1717</v>
      </c>
      <c r="K35" s="586" t="s">
        <v>1717</v>
      </c>
      <c r="L35" s="584">
        <v>1</v>
      </c>
      <c r="M35" s="587" t="s">
        <v>1717</v>
      </c>
      <c r="N35" s="587" t="s">
        <v>1717</v>
      </c>
      <c r="O35" s="51"/>
      <c r="P35" s="6"/>
    </row>
    <row r="36" spans="1:16" s="4" customFormat="1" ht="21.75" customHeight="1" x14ac:dyDescent="0.2">
      <c r="A36" s="17"/>
      <c r="B36" s="582">
        <v>29</v>
      </c>
      <c r="C36" s="590" t="s">
        <v>42</v>
      </c>
      <c r="D36" s="585">
        <f t="shared" si="0"/>
        <v>3</v>
      </c>
      <c r="E36" s="885">
        <f t="shared" si="1"/>
        <v>7</v>
      </c>
      <c r="F36" s="583">
        <v>2</v>
      </c>
      <c r="G36" s="584">
        <v>3</v>
      </c>
      <c r="H36" s="585">
        <v>1</v>
      </c>
      <c r="I36" s="586">
        <v>4</v>
      </c>
      <c r="J36" s="586" t="s">
        <v>1717</v>
      </c>
      <c r="K36" s="586" t="s">
        <v>1717</v>
      </c>
      <c r="L36" s="584" t="s">
        <v>1717</v>
      </c>
      <c r="M36" s="587" t="s">
        <v>1717</v>
      </c>
      <c r="N36" s="587" t="s">
        <v>1717</v>
      </c>
      <c r="O36" s="51"/>
      <c r="P36" s="6"/>
    </row>
    <row r="37" spans="1:16" s="4" customFormat="1" ht="21.75" customHeight="1" x14ac:dyDescent="0.2">
      <c r="A37" s="17"/>
      <c r="B37" s="582">
        <v>30</v>
      </c>
      <c r="C37" s="590" t="s">
        <v>1313</v>
      </c>
      <c r="D37" s="585">
        <f t="shared" si="0"/>
        <v>1</v>
      </c>
      <c r="E37" s="885">
        <f t="shared" si="1"/>
        <v>2</v>
      </c>
      <c r="F37" s="583">
        <v>1</v>
      </c>
      <c r="G37" s="584">
        <v>2</v>
      </c>
      <c r="H37" s="585" t="s">
        <v>1717</v>
      </c>
      <c r="I37" s="586" t="s">
        <v>1717</v>
      </c>
      <c r="J37" s="586" t="s">
        <v>1717</v>
      </c>
      <c r="K37" s="586" t="s">
        <v>1717</v>
      </c>
      <c r="L37" s="584" t="s">
        <v>1717</v>
      </c>
      <c r="M37" s="587" t="s">
        <v>1717</v>
      </c>
      <c r="N37" s="587" t="s">
        <v>1717</v>
      </c>
      <c r="O37" s="51"/>
      <c r="P37" s="6"/>
    </row>
    <row r="38" spans="1:16" s="4" customFormat="1" ht="21.75" customHeight="1" x14ac:dyDescent="0.2">
      <c r="A38" s="17"/>
      <c r="B38" s="582">
        <v>31</v>
      </c>
      <c r="C38" s="590" t="s">
        <v>46</v>
      </c>
      <c r="D38" s="585">
        <f t="shared" si="0"/>
        <v>1</v>
      </c>
      <c r="E38" s="885">
        <f t="shared" si="1"/>
        <v>1</v>
      </c>
      <c r="F38" s="583">
        <v>1</v>
      </c>
      <c r="G38" s="1278">
        <v>1</v>
      </c>
      <c r="H38" s="585" t="s">
        <v>1717</v>
      </c>
      <c r="I38" s="586" t="s">
        <v>1717</v>
      </c>
      <c r="J38" s="586" t="s">
        <v>1717</v>
      </c>
      <c r="K38" s="586" t="s">
        <v>1717</v>
      </c>
      <c r="L38" s="584" t="s">
        <v>1717</v>
      </c>
      <c r="M38" s="587" t="s">
        <v>1717</v>
      </c>
      <c r="N38" s="587" t="s">
        <v>1717</v>
      </c>
      <c r="O38" s="51"/>
      <c r="P38" s="6"/>
    </row>
    <row r="39" spans="1:16" s="4" customFormat="1" ht="21.75" customHeight="1" x14ac:dyDescent="0.2">
      <c r="A39" s="17"/>
      <c r="B39" s="582">
        <v>32</v>
      </c>
      <c r="C39" s="590" t="s">
        <v>48</v>
      </c>
      <c r="D39" s="585">
        <f t="shared" si="0"/>
        <v>6</v>
      </c>
      <c r="E39" s="885">
        <f t="shared" si="1"/>
        <v>12</v>
      </c>
      <c r="F39" s="583">
        <v>6</v>
      </c>
      <c r="G39" s="584">
        <v>12</v>
      </c>
      <c r="H39" s="585" t="s">
        <v>1717</v>
      </c>
      <c r="I39" s="586" t="s">
        <v>1717</v>
      </c>
      <c r="J39" s="586" t="s">
        <v>1717</v>
      </c>
      <c r="K39" s="586" t="s">
        <v>1717</v>
      </c>
      <c r="L39" s="584" t="s">
        <v>1717</v>
      </c>
      <c r="M39" s="587" t="s">
        <v>1717</v>
      </c>
      <c r="N39" s="587" t="s">
        <v>1717</v>
      </c>
      <c r="O39" s="51"/>
      <c r="P39" s="6"/>
    </row>
    <row r="40" spans="1:16" s="4" customFormat="1" ht="21.75" customHeight="1" x14ac:dyDescent="0.2">
      <c r="A40" s="17"/>
      <c r="B40" s="582">
        <v>33</v>
      </c>
      <c r="C40" s="590" t="s">
        <v>1503</v>
      </c>
      <c r="D40" s="585">
        <f t="shared" si="0"/>
        <v>2</v>
      </c>
      <c r="E40" s="885">
        <f t="shared" si="1"/>
        <v>11</v>
      </c>
      <c r="F40" s="583">
        <v>1</v>
      </c>
      <c r="G40" s="584">
        <v>4</v>
      </c>
      <c r="H40" s="585">
        <v>1</v>
      </c>
      <c r="I40" s="586">
        <v>7</v>
      </c>
      <c r="J40" s="586" t="s">
        <v>1717</v>
      </c>
      <c r="K40" s="586" t="s">
        <v>1717</v>
      </c>
      <c r="L40" s="584" t="s">
        <v>1717</v>
      </c>
      <c r="M40" s="587" t="s">
        <v>1717</v>
      </c>
      <c r="N40" s="587" t="s">
        <v>1717</v>
      </c>
      <c r="O40" s="51"/>
      <c r="P40" s="6"/>
    </row>
    <row r="41" spans="1:16" s="4" customFormat="1" ht="21.75" customHeight="1" x14ac:dyDescent="0.2">
      <c r="A41" s="17"/>
      <c r="B41" s="582">
        <v>34</v>
      </c>
      <c r="C41" s="590" t="s">
        <v>989</v>
      </c>
      <c r="D41" s="585">
        <f t="shared" si="0"/>
        <v>1</v>
      </c>
      <c r="E41" s="885">
        <f t="shared" si="1"/>
        <v>2</v>
      </c>
      <c r="F41" s="583">
        <v>1</v>
      </c>
      <c r="G41" s="584">
        <v>2</v>
      </c>
      <c r="H41" s="585" t="s">
        <v>1717</v>
      </c>
      <c r="I41" s="586" t="s">
        <v>1717</v>
      </c>
      <c r="J41" s="586" t="s">
        <v>1717</v>
      </c>
      <c r="K41" s="586" t="s">
        <v>1717</v>
      </c>
      <c r="L41" s="584" t="s">
        <v>1717</v>
      </c>
      <c r="M41" s="587" t="s">
        <v>1717</v>
      </c>
      <c r="N41" s="587" t="s">
        <v>1717</v>
      </c>
      <c r="O41" s="51"/>
      <c r="P41" s="6"/>
    </row>
    <row r="42" spans="1:16" s="4" customFormat="1" ht="21.75" customHeight="1" x14ac:dyDescent="0.2">
      <c r="A42" s="17"/>
      <c r="B42" s="582">
        <v>35</v>
      </c>
      <c r="C42" s="590" t="s">
        <v>50</v>
      </c>
      <c r="D42" s="585">
        <f t="shared" si="0"/>
        <v>3</v>
      </c>
      <c r="E42" s="885">
        <f t="shared" si="1"/>
        <v>4</v>
      </c>
      <c r="F42" s="583">
        <v>1</v>
      </c>
      <c r="G42" s="584">
        <v>2</v>
      </c>
      <c r="H42" s="585">
        <v>2</v>
      </c>
      <c r="I42" s="586">
        <v>2</v>
      </c>
      <c r="J42" s="586" t="s">
        <v>1717</v>
      </c>
      <c r="K42" s="586" t="s">
        <v>1717</v>
      </c>
      <c r="L42" s="584" t="s">
        <v>1717</v>
      </c>
      <c r="M42" s="587" t="s">
        <v>1717</v>
      </c>
      <c r="N42" s="587" t="s">
        <v>1717</v>
      </c>
      <c r="O42" s="51"/>
      <c r="P42" s="6"/>
    </row>
    <row r="43" spans="1:16" s="4" customFormat="1" ht="21.75" customHeight="1" x14ac:dyDescent="0.2">
      <c r="A43" s="17"/>
      <c r="B43" s="582">
        <v>36</v>
      </c>
      <c r="C43" s="590" t="s">
        <v>1530</v>
      </c>
      <c r="D43" s="585">
        <f t="shared" si="0"/>
        <v>1</v>
      </c>
      <c r="E43" s="885">
        <f t="shared" si="1"/>
        <v>1</v>
      </c>
      <c r="F43" s="583">
        <v>1</v>
      </c>
      <c r="G43" s="584">
        <v>1</v>
      </c>
      <c r="H43" s="585" t="s">
        <v>1717</v>
      </c>
      <c r="I43" s="586" t="s">
        <v>1717</v>
      </c>
      <c r="J43" s="586" t="s">
        <v>1717</v>
      </c>
      <c r="K43" s="586" t="s">
        <v>1717</v>
      </c>
      <c r="L43" s="584" t="s">
        <v>1717</v>
      </c>
      <c r="M43" s="587" t="s">
        <v>1717</v>
      </c>
      <c r="N43" s="587" t="s">
        <v>1717</v>
      </c>
      <c r="O43" s="51"/>
      <c r="P43" s="6"/>
    </row>
    <row r="44" spans="1:16" s="4" customFormat="1" ht="21.75" customHeight="1" x14ac:dyDescent="0.2">
      <c r="A44" s="17"/>
      <c r="B44" s="582">
        <v>37</v>
      </c>
      <c r="C44" s="590" t="s">
        <v>990</v>
      </c>
      <c r="D44" s="585">
        <f t="shared" si="0"/>
        <v>1</v>
      </c>
      <c r="E44" s="885">
        <f t="shared" si="1"/>
        <v>3</v>
      </c>
      <c r="F44" s="583">
        <v>1</v>
      </c>
      <c r="G44" s="584">
        <v>3</v>
      </c>
      <c r="H44" s="585" t="s">
        <v>1717</v>
      </c>
      <c r="I44" s="586" t="s">
        <v>1717</v>
      </c>
      <c r="J44" s="586" t="s">
        <v>1717</v>
      </c>
      <c r="K44" s="586" t="s">
        <v>1717</v>
      </c>
      <c r="L44" s="584" t="s">
        <v>1717</v>
      </c>
      <c r="M44" s="587" t="s">
        <v>1717</v>
      </c>
      <c r="N44" s="587" t="s">
        <v>1717</v>
      </c>
      <c r="O44" s="51"/>
      <c r="P44" s="6"/>
    </row>
    <row r="45" spans="1:16" s="4" customFormat="1" ht="21.75" customHeight="1" x14ac:dyDescent="0.2">
      <c r="A45" s="17"/>
      <c r="B45" s="582">
        <v>38</v>
      </c>
      <c r="C45" s="590" t="s">
        <v>52</v>
      </c>
      <c r="D45" s="585">
        <f t="shared" si="0"/>
        <v>1</v>
      </c>
      <c r="E45" s="885">
        <f t="shared" si="1"/>
        <v>2</v>
      </c>
      <c r="F45" s="583">
        <v>1</v>
      </c>
      <c r="G45" s="584">
        <v>2</v>
      </c>
      <c r="H45" s="585" t="s">
        <v>1717</v>
      </c>
      <c r="I45" s="586" t="s">
        <v>1717</v>
      </c>
      <c r="J45" s="586" t="s">
        <v>1717</v>
      </c>
      <c r="K45" s="586" t="s">
        <v>1717</v>
      </c>
      <c r="L45" s="584" t="s">
        <v>1717</v>
      </c>
      <c r="M45" s="587" t="s">
        <v>1717</v>
      </c>
      <c r="N45" s="587" t="s">
        <v>1717</v>
      </c>
      <c r="O45" s="51"/>
      <c r="P45" s="6"/>
    </row>
    <row r="46" spans="1:16" s="4" customFormat="1" ht="21.75" customHeight="1" x14ac:dyDescent="0.2">
      <c r="A46" s="17"/>
      <c r="B46" s="582">
        <v>39</v>
      </c>
      <c r="C46" s="590" t="s">
        <v>1136</v>
      </c>
      <c r="D46" s="585">
        <f t="shared" si="0"/>
        <v>2</v>
      </c>
      <c r="E46" s="885">
        <f t="shared" si="1"/>
        <v>3</v>
      </c>
      <c r="F46" s="583">
        <v>2</v>
      </c>
      <c r="G46" s="584">
        <v>3</v>
      </c>
      <c r="H46" s="585" t="s">
        <v>1717</v>
      </c>
      <c r="I46" s="586" t="s">
        <v>1717</v>
      </c>
      <c r="J46" s="586" t="s">
        <v>1717</v>
      </c>
      <c r="K46" s="586" t="s">
        <v>1717</v>
      </c>
      <c r="L46" s="584" t="s">
        <v>1717</v>
      </c>
      <c r="M46" s="587" t="s">
        <v>1717</v>
      </c>
      <c r="N46" s="587" t="s">
        <v>1717</v>
      </c>
      <c r="O46" s="51"/>
      <c r="P46" s="6"/>
    </row>
    <row r="47" spans="1:16" s="4" customFormat="1" ht="21.75" customHeight="1" x14ac:dyDescent="0.2">
      <c r="A47" s="17"/>
      <c r="B47" s="582">
        <v>40</v>
      </c>
      <c r="C47" s="590" t="s">
        <v>1342</v>
      </c>
      <c r="D47" s="585">
        <f t="shared" si="0"/>
        <v>1</v>
      </c>
      <c r="E47" s="885">
        <f t="shared" si="1"/>
        <v>2</v>
      </c>
      <c r="F47" s="583">
        <v>1</v>
      </c>
      <c r="G47" s="584">
        <v>2</v>
      </c>
      <c r="H47" s="585" t="s">
        <v>1717</v>
      </c>
      <c r="I47" s="586" t="s">
        <v>1717</v>
      </c>
      <c r="J47" s="586" t="s">
        <v>1717</v>
      </c>
      <c r="K47" s="586" t="s">
        <v>1717</v>
      </c>
      <c r="L47" s="584" t="s">
        <v>1717</v>
      </c>
      <c r="M47" s="587" t="s">
        <v>1717</v>
      </c>
      <c r="N47" s="587" t="s">
        <v>1717</v>
      </c>
      <c r="O47" s="51"/>
      <c r="P47" s="6"/>
    </row>
    <row r="48" spans="1:16" s="4" customFormat="1" ht="21.75" customHeight="1" x14ac:dyDescent="0.2">
      <c r="A48" s="17"/>
      <c r="B48" s="582">
        <v>41</v>
      </c>
      <c r="C48" s="590" t="s">
        <v>56</v>
      </c>
      <c r="D48" s="585">
        <f t="shared" si="0"/>
        <v>2</v>
      </c>
      <c r="E48" s="885">
        <f t="shared" si="1"/>
        <v>3</v>
      </c>
      <c r="F48" s="583">
        <v>1</v>
      </c>
      <c r="G48" s="584">
        <v>2</v>
      </c>
      <c r="H48" s="585">
        <v>1</v>
      </c>
      <c r="I48" s="586">
        <v>1</v>
      </c>
      <c r="J48" s="586" t="s">
        <v>1717</v>
      </c>
      <c r="K48" s="586" t="s">
        <v>1717</v>
      </c>
      <c r="L48" s="584" t="s">
        <v>1717</v>
      </c>
      <c r="M48" s="587" t="s">
        <v>1717</v>
      </c>
      <c r="N48" s="587" t="s">
        <v>1717</v>
      </c>
      <c r="O48" s="51"/>
      <c r="P48" s="6"/>
    </row>
    <row r="49" spans="1:16" s="4" customFormat="1" ht="21.75" customHeight="1" x14ac:dyDescent="0.2">
      <c r="A49" s="17"/>
      <c r="B49" s="582">
        <v>42</v>
      </c>
      <c r="C49" s="590" t="s">
        <v>1294</v>
      </c>
      <c r="D49" s="585">
        <f t="shared" si="0"/>
        <v>6</v>
      </c>
      <c r="E49" s="885">
        <f t="shared" si="1"/>
        <v>14</v>
      </c>
      <c r="F49" s="583">
        <v>5</v>
      </c>
      <c r="G49" s="584">
        <v>10</v>
      </c>
      <c r="H49" s="585">
        <v>1</v>
      </c>
      <c r="I49" s="586">
        <v>4</v>
      </c>
      <c r="J49" s="586" t="s">
        <v>1717</v>
      </c>
      <c r="K49" s="586" t="s">
        <v>1717</v>
      </c>
      <c r="L49" s="584" t="s">
        <v>1717</v>
      </c>
      <c r="M49" s="587" t="s">
        <v>1717</v>
      </c>
      <c r="N49" s="587" t="s">
        <v>1717</v>
      </c>
      <c r="O49" s="51"/>
      <c r="P49" s="6"/>
    </row>
    <row r="50" spans="1:16" s="4" customFormat="1" ht="21.75" customHeight="1" x14ac:dyDescent="0.2">
      <c r="A50" s="17"/>
      <c r="B50" s="582">
        <v>43</v>
      </c>
      <c r="C50" s="590" t="s">
        <v>1260</v>
      </c>
      <c r="D50" s="585">
        <f t="shared" si="0"/>
        <v>8</v>
      </c>
      <c r="E50" s="885">
        <f t="shared" si="1"/>
        <v>27</v>
      </c>
      <c r="F50" s="583">
        <v>6</v>
      </c>
      <c r="G50" s="584">
        <v>17</v>
      </c>
      <c r="H50" s="585">
        <v>2</v>
      </c>
      <c r="I50" s="586" t="s">
        <v>1717</v>
      </c>
      <c r="J50" s="586">
        <v>9</v>
      </c>
      <c r="K50" s="586">
        <v>1</v>
      </c>
      <c r="L50" s="584" t="s">
        <v>1717</v>
      </c>
      <c r="M50" s="587" t="s">
        <v>1717</v>
      </c>
      <c r="N50" s="587" t="s">
        <v>1717</v>
      </c>
      <c r="O50" s="51"/>
      <c r="P50" s="6"/>
    </row>
    <row r="51" spans="1:16" s="4" customFormat="1" ht="21.75" customHeight="1" x14ac:dyDescent="0.2">
      <c r="A51" s="17"/>
      <c r="B51" s="582">
        <v>44</v>
      </c>
      <c r="C51" s="590" t="s">
        <v>1366</v>
      </c>
      <c r="D51" s="585">
        <f t="shared" si="0"/>
        <v>3</v>
      </c>
      <c r="E51" s="885">
        <f t="shared" si="1"/>
        <v>3</v>
      </c>
      <c r="F51" s="583" t="s">
        <v>1717</v>
      </c>
      <c r="G51" s="584" t="s">
        <v>1717</v>
      </c>
      <c r="H51" s="585">
        <v>3</v>
      </c>
      <c r="I51" s="586" t="s">
        <v>1717</v>
      </c>
      <c r="J51" s="586">
        <v>3</v>
      </c>
      <c r="K51" s="586" t="s">
        <v>1717</v>
      </c>
      <c r="L51" s="584" t="s">
        <v>1717</v>
      </c>
      <c r="M51" s="587" t="s">
        <v>1717</v>
      </c>
      <c r="N51" s="587" t="s">
        <v>1717</v>
      </c>
      <c r="O51" s="51"/>
      <c r="P51" s="6"/>
    </row>
    <row r="52" spans="1:16" s="4" customFormat="1" ht="21.75" customHeight="1" x14ac:dyDescent="0.2">
      <c r="A52" s="17"/>
      <c r="B52" s="582">
        <v>45</v>
      </c>
      <c r="C52" s="590" t="s">
        <v>1449</v>
      </c>
      <c r="D52" s="585">
        <f t="shared" si="0"/>
        <v>2</v>
      </c>
      <c r="E52" s="885" t="s">
        <v>375</v>
      </c>
      <c r="F52" s="583" t="s">
        <v>1717</v>
      </c>
      <c r="G52" s="584" t="s">
        <v>1717</v>
      </c>
      <c r="H52" s="585" t="s">
        <v>1717</v>
      </c>
      <c r="I52" s="586" t="s">
        <v>1717</v>
      </c>
      <c r="J52" s="586" t="s">
        <v>1717</v>
      </c>
      <c r="K52" s="586" t="s">
        <v>1717</v>
      </c>
      <c r="L52" s="584" t="s">
        <v>1717</v>
      </c>
      <c r="M52" s="587">
        <v>1</v>
      </c>
      <c r="N52" s="587">
        <v>1</v>
      </c>
      <c r="O52" s="51"/>
      <c r="P52" s="6"/>
    </row>
    <row r="53" spans="1:16" s="4" customFormat="1" ht="21.75" customHeight="1" x14ac:dyDescent="0.2">
      <c r="A53" s="17"/>
      <c r="B53" s="582">
        <v>46</v>
      </c>
      <c r="C53" s="590" t="s">
        <v>58</v>
      </c>
      <c r="D53" s="585">
        <f t="shared" si="0"/>
        <v>2</v>
      </c>
      <c r="E53" s="885" t="s">
        <v>375</v>
      </c>
      <c r="F53" s="583" t="s">
        <v>1717</v>
      </c>
      <c r="G53" s="584" t="s">
        <v>1717</v>
      </c>
      <c r="H53" s="585" t="s">
        <v>1717</v>
      </c>
      <c r="I53" s="586" t="s">
        <v>1717</v>
      </c>
      <c r="J53" s="586" t="s">
        <v>1717</v>
      </c>
      <c r="K53" s="586" t="s">
        <v>1717</v>
      </c>
      <c r="L53" s="584" t="s">
        <v>1717</v>
      </c>
      <c r="M53" s="587" t="s">
        <v>1717</v>
      </c>
      <c r="N53" s="587">
        <v>2</v>
      </c>
      <c r="O53" s="51"/>
      <c r="P53" s="6"/>
    </row>
    <row r="54" spans="1:16" s="4" customFormat="1" ht="21.75" customHeight="1" x14ac:dyDescent="0.2">
      <c r="A54" s="17"/>
      <c r="B54" s="582">
        <v>47</v>
      </c>
      <c r="C54" s="590" t="s">
        <v>1311</v>
      </c>
      <c r="D54" s="585">
        <f t="shared" si="0"/>
        <v>7</v>
      </c>
      <c r="E54" s="885">
        <f t="shared" si="1"/>
        <v>18</v>
      </c>
      <c r="F54" s="583">
        <v>2</v>
      </c>
      <c r="G54" s="584">
        <v>5</v>
      </c>
      <c r="H54" s="585">
        <v>4</v>
      </c>
      <c r="I54" s="586" t="s">
        <v>1717</v>
      </c>
      <c r="J54" s="586">
        <v>10</v>
      </c>
      <c r="K54" s="586">
        <v>3</v>
      </c>
      <c r="L54" s="584" t="s">
        <v>1717</v>
      </c>
      <c r="M54" s="587">
        <v>1</v>
      </c>
      <c r="N54" s="587" t="s">
        <v>1717</v>
      </c>
      <c r="O54" s="51"/>
      <c r="P54" s="6"/>
    </row>
    <row r="55" spans="1:16" s="4" customFormat="1" ht="21.75" customHeight="1" x14ac:dyDescent="0.2">
      <c r="A55" s="17"/>
      <c r="B55" s="582">
        <v>48</v>
      </c>
      <c r="C55" s="590" t="s">
        <v>59</v>
      </c>
      <c r="D55" s="585">
        <f t="shared" si="0"/>
        <v>1</v>
      </c>
      <c r="E55" s="885">
        <f t="shared" si="1"/>
        <v>3</v>
      </c>
      <c r="F55" s="583" t="s">
        <v>1717</v>
      </c>
      <c r="G55" s="584" t="s">
        <v>1717</v>
      </c>
      <c r="H55" s="585">
        <v>1</v>
      </c>
      <c r="I55" s="586" t="s">
        <v>1717</v>
      </c>
      <c r="J55" s="586" t="s">
        <v>1717</v>
      </c>
      <c r="K55" s="586" t="s">
        <v>1717</v>
      </c>
      <c r="L55" s="584">
        <v>3</v>
      </c>
      <c r="M55" s="587" t="s">
        <v>1717</v>
      </c>
      <c r="N55" s="587" t="s">
        <v>1717</v>
      </c>
      <c r="O55" s="51"/>
      <c r="P55" s="6"/>
    </row>
    <row r="56" spans="1:16" s="7" customFormat="1" ht="21.75" customHeight="1" x14ac:dyDescent="0.2">
      <c r="A56" s="17"/>
      <c r="B56" s="582">
        <v>49</v>
      </c>
      <c r="C56" s="590" t="s">
        <v>1666</v>
      </c>
      <c r="D56" s="585">
        <f t="shared" si="0"/>
        <v>2</v>
      </c>
      <c r="E56" s="885">
        <f t="shared" si="1"/>
        <v>4</v>
      </c>
      <c r="F56" s="583">
        <v>2</v>
      </c>
      <c r="G56" s="584">
        <v>4</v>
      </c>
      <c r="H56" s="585" t="s">
        <v>1717</v>
      </c>
      <c r="I56" s="586" t="s">
        <v>1717</v>
      </c>
      <c r="J56" s="586" t="s">
        <v>1717</v>
      </c>
      <c r="K56" s="586" t="s">
        <v>1717</v>
      </c>
      <c r="L56" s="584" t="s">
        <v>1717</v>
      </c>
      <c r="M56" s="587" t="s">
        <v>1717</v>
      </c>
      <c r="N56" s="587" t="s">
        <v>1717</v>
      </c>
      <c r="O56" s="51"/>
      <c r="P56" s="6"/>
    </row>
    <row r="57" spans="1:16" s="7" customFormat="1" ht="21.75" customHeight="1" x14ac:dyDescent="0.2">
      <c r="A57" s="17"/>
      <c r="B57" s="582">
        <v>50</v>
      </c>
      <c r="C57" s="590" t="s">
        <v>61</v>
      </c>
      <c r="D57" s="585">
        <f t="shared" si="0"/>
        <v>4</v>
      </c>
      <c r="E57" s="885">
        <f t="shared" si="1"/>
        <v>8</v>
      </c>
      <c r="F57" s="583">
        <v>4</v>
      </c>
      <c r="G57" s="584">
        <v>8</v>
      </c>
      <c r="H57" s="585" t="s">
        <v>1717</v>
      </c>
      <c r="I57" s="586" t="s">
        <v>1717</v>
      </c>
      <c r="J57" s="586" t="s">
        <v>1717</v>
      </c>
      <c r="K57" s="586" t="s">
        <v>1717</v>
      </c>
      <c r="L57" s="584" t="s">
        <v>1717</v>
      </c>
      <c r="M57" s="587" t="s">
        <v>1717</v>
      </c>
      <c r="N57" s="587" t="s">
        <v>1717</v>
      </c>
      <c r="O57" s="51"/>
      <c r="P57" s="6"/>
    </row>
    <row r="58" spans="1:16" s="7" customFormat="1" ht="21.75" customHeight="1" x14ac:dyDescent="0.2">
      <c r="A58" s="17"/>
      <c r="B58" s="582">
        <v>51</v>
      </c>
      <c r="C58" s="590" t="s">
        <v>1379</v>
      </c>
      <c r="D58" s="585">
        <f t="shared" si="0"/>
        <v>1</v>
      </c>
      <c r="E58" s="885">
        <f t="shared" si="1"/>
        <v>7</v>
      </c>
      <c r="F58" s="583" t="s">
        <v>1717</v>
      </c>
      <c r="G58" s="584" t="s">
        <v>1717</v>
      </c>
      <c r="H58" s="585">
        <v>1</v>
      </c>
      <c r="I58" s="586">
        <v>7</v>
      </c>
      <c r="J58" s="586" t="s">
        <v>1717</v>
      </c>
      <c r="K58" s="586" t="s">
        <v>1717</v>
      </c>
      <c r="L58" s="584" t="s">
        <v>1717</v>
      </c>
      <c r="M58" s="587" t="s">
        <v>1717</v>
      </c>
      <c r="N58" s="587" t="s">
        <v>1717</v>
      </c>
      <c r="O58" s="51"/>
      <c r="P58" s="6"/>
    </row>
    <row r="59" spans="1:16" s="7" customFormat="1" ht="21.75" customHeight="1" x14ac:dyDescent="0.2">
      <c r="A59" s="17"/>
      <c r="B59" s="582">
        <v>52</v>
      </c>
      <c r="C59" s="590" t="s">
        <v>1688</v>
      </c>
      <c r="D59" s="585">
        <f t="shared" si="0"/>
        <v>1</v>
      </c>
      <c r="E59" s="885" t="s">
        <v>375</v>
      </c>
      <c r="F59" s="588" t="s">
        <v>1717</v>
      </c>
      <c r="G59" s="584" t="s">
        <v>1717</v>
      </c>
      <c r="H59" s="585" t="s">
        <v>1717</v>
      </c>
      <c r="I59" s="586" t="s">
        <v>1717</v>
      </c>
      <c r="J59" s="586" t="s">
        <v>1717</v>
      </c>
      <c r="K59" s="586" t="s">
        <v>1717</v>
      </c>
      <c r="L59" s="584" t="s">
        <v>1717</v>
      </c>
      <c r="M59" s="587" t="s">
        <v>1717</v>
      </c>
      <c r="N59" s="587">
        <v>1</v>
      </c>
      <c r="O59" s="51"/>
      <c r="P59" s="6"/>
    </row>
    <row r="60" spans="1:16" s="7" customFormat="1" ht="21.75" customHeight="1" x14ac:dyDescent="0.2">
      <c r="A60" s="17"/>
      <c r="B60" s="582">
        <v>53</v>
      </c>
      <c r="C60" s="590" t="s">
        <v>1691</v>
      </c>
      <c r="D60" s="585">
        <f t="shared" si="0"/>
        <v>1</v>
      </c>
      <c r="E60" s="885" t="s">
        <v>375</v>
      </c>
      <c r="F60" s="583" t="s">
        <v>1717</v>
      </c>
      <c r="G60" s="584" t="s">
        <v>1717</v>
      </c>
      <c r="H60" s="585" t="s">
        <v>1717</v>
      </c>
      <c r="I60" s="586" t="s">
        <v>1717</v>
      </c>
      <c r="J60" s="586" t="s">
        <v>1717</v>
      </c>
      <c r="K60" s="586" t="s">
        <v>1717</v>
      </c>
      <c r="L60" s="584" t="s">
        <v>1717</v>
      </c>
      <c r="M60" s="587" t="s">
        <v>1717</v>
      </c>
      <c r="N60" s="587">
        <v>1</v>
      </c>
      <c r="O60" s="51"/>
      <c r="P60" s="6"/>
    </row>
    <row r="61" spans="1:16" s="7" customFormat="1" ht="21.75" customHeight="1" x14ac:dyDescent="0.2">
      <c r="A61" s="17"/>
      <c r="B61" s="582">
        <v>54</v>
      </c>
      <c r="C61" s="590" t="s">
        <v>63</v>
      </c>
      <c r="D61" s="585">
        <f t="shared" si="0"/>
        <v>1</v>
      </c>
      <c r="E61" s="885" t="s">
        <v>375</v>
      </c>
      <c r="F61" s="583" t="s">
        <v>1717</v>
      </c>
      <c r="G61" s="584" t="s">
        <v>1717</v>
      </c>
      <c r="H61" s="585" t="s">
        <v>1717</v>
      </c>
      <c r="I61" s="586" t="s">
        <v>1717</v>
      </c>
      <c r="J61" s="586" t="s">
        <v>1717</v>
      </c>
      <c r="K61" s="586" t="s">
        <v>1717</v>
      </c>
      <c r="L61" s="584" t="s">
        <v>1717</v>
      </c>
      <c r="M61" s="587">
        <v>1</v>
      </c>
      <c r="N61" s="587" t="s">
        <v>1717</v>
      </c>
      <c r="O61" s="51"/>
      <c r="P61" s="6"/>
    </row>
    <row r="62" spans="1:16" s="7" customFormat="1" ht="21.75" customHeight="1" x14ac:dyDescent="0.2">
      <c r="A62" s="17"/>
      <c r="B62" s="582">
        <v>55</v>
      </c>
      <c r="C62" s="590" t="s">
        <v>64</v>
      </c>
      <c r="D62" s="585">
        <f t="shared" si="0"/>
        <v>1</v>
      </c>
      <c r="E62" s="885" t="s">
        <v>375</v>
      </c>
      <c r="F62" s="583" t="s">
        <v>1717</v>
      </c>
      <c r="G62" s="584" t="s">
        <v>1717</v>
      </c>
      <c r="H62" s="585" t="s">
        <v>1717</v>
      </c>
      <c r="I62" s="586" t="s">
        <v>1717</v>
      </c>
      <c r="J62" s="586" t="s">
        <v>1717</v>
      </c>
      <c r="K62" s="586" t="s">
        <v>1717</v>
      </c>
      <c r="L62" s="584" t="s">
        <v>1717</v>
      </c>
      <c r="M62" s="587">
        <v>1</v>
      </c>
      <c r="N62" s="587" t="s">
        <v>1717</v>
      </c>
      <c r="O62" s="51"/>
      <c r="P62" s="6"/>
    </row>
    <row r="63" spans="1:16" s="7" customFormat="1" ht="21.75" customHeight="1" x14ac:dyDescent="0.2">
      <c r="A63" s="17"/>
      <c r="B63" s="582">
        <v>56</v>
      </c>
      <c r="C63" s="590" t="s">
        <v>1476</v>
      </c>
      <c r="D63" s="585">
        <f t="shared" ref="D63" si="2">+SUM(F63,H63,M63:N63)</f>
        <v>12</v>
      </c>
      <c r="E63" s="885">
        <f t="shared" ref="E63" si="3">+SUM(G63,I63:L63)</f>
        <v>23</v>
      </c>
      <c r="F63" s="583">
        <v>11</v>
      </c>
      <c r="G63" s="584">
        <v>21</v>
      </c>
      <c r="H63" s="585">
        <v>1</v>
      </c>
      <c r="I63" s="586">
        <v>2</v>
      </c>
      <c r="J63" s="586" t="s">
        <v>1717</v>
      </c>
      <c r="K63" s="586" t="s">
        <v>1717</v>
      </c>
      <c r="L63" s="584" t="s">
        <v>1717</v>
      </c>
      <c r="M63" s="587" t="s">
        <v>1717</v>
      </c>
      <c r="N63" s="587" t="s">
        <v>1717</v>
      </c>
      <c r="O63" s="51"/>
      <c r="P63" s="6"/>
    </row>
    <row r="64" spans="1:16" s="7" customFormat="1" ht="21.75" customHeight="1" x14ac:dyDescent="0.2">
      <c r="A64" s="17"/>
      <c r="B64" s="582">
        <v>57</v>
      </c>
      <c r="C64" s="590" t="s">
        <v>1583</v>
      </c>
      <c r="D64" s="585">
        <f t="shared" ref="D64:D72" si="4">+SUM(F64,H64,M64:N64)</f>
        <v>1</v>
      </c>
      <c r="E64" s="885">
        <f t="shared" ref="E64:E71" si="5">+SUM(G64,I64:L64)</f>
        <v>1</v>
      </c>
      <c r="F64" s="583">
        <v>1</v>
      </c>
      <c r="G64" s="1278">
        <v>1</v>
      </c>
      <c r="H64" s="585" t="s">
        <v>1717</v>
      </c>
      <c r="I64" s="586" t="s">
        <v>1717</v>
      </c>
      <c r="J64" s="586" t="s">
        <v>1717</v>
      </c>
      <c r="K64" s="586" t="s">
        <v>1717</v>
      </c>
      <c r="L64" s="584" t="s">
        <v>1717</v>
      </c>
      <c r="M64" s="587" t="s">
        <v>1717</v>
      </c>
      <c r="N64" s="587" t="s">
        <v>1717</v>
      </c>
      <c r="O64" s="51"/>
      <c r="P64" s="6"/>
    </row>
    <row r="65" spans="1:16" s="7" customFormat="1" ht="21.75" customHeight="1" x14ac:dyDescent="0.2">
      <c r="A65" s="17"/>
      <c r="B65" s="582">
        <v>58</v>
      </c>
      <c r="C65" s="590" t="s">
        <v>65</v>
      </c>
      <c r="D65" s="585">
        <f t="shared" si="4"/>
        <v>1</v>
      </c>
      <c r="E65" s="885">
        <f t="shared" si="5"/>
        <v>1</v>
      </c>
      <c r="F65" s="583">
        <v>1</v>
      </c>
      <c r="G65" s="584">
        <v>1</v>
      </c>
      <c r="H65" s="585" t="s">
        <v>1717</v>
      </c>
      <c r="I65" s="586" t="s">
        <v>1717</v>
      </c>
      <c r="J65" s="586" t="s">
        <v>1717</v>
      </c>
      <c r="K65" s="586" t="s">
        <v>1717</v>
      </c>
      <c r="L65" s="584" t="s">
        <v>1717</v>
      </c>
      <c r="M65" s="587" t="s">
        <v>1717</v>
      </c>
      <c r="N65" s="587" t="s">
        <v>1717</v>
      </c>
      <c r="O65" s="17"/>
      <c r="P65" s="5"/>
    </row>
    <row r="66" spans="1:16" s="7" customFormat="1" ht="21.75" customHeight="1" x14ac:dyDescent="0.2">
      <c r="A66" s="17"/>
      <c r="B66" s="582">
        <v>59</v>
      </c>
      <c r="C66" s="590" t="s">
        <v>67</v>
      </c>
      <c r="D66" s="585">
        <f t="shared" si="4"/>
        <v>3</v>
      </c>
      <c r="E66" s="885">
        <f t="shared" si="5"/>
        <v>4</v>
      </c>
      <c r="F66" s="583">
        <v>3</v>
      </c>
      <c r="G66" s="584">
        <v>4</v>
      </c>
      <c r="H66" s="585" t="s">
        <v>1717</v>
      </c>
      <c r="I66" s="586" t="s">
        <v>1717</v>
      </c>
      <c r="J66" s="586" t="s">
        <v>1717</v>
      </c>
      <c r="K66" s="586" t="s">
        <v>1717</v>
      </c>
      <c r="L66" s="584" t="s">
        <v>1717</v>
      </c>
      <c r="M66" s="587" t="s">
        <v>1717</v>
      </c>
      <c r="N66" s="587" t="s">
        <v>1717</v>
      </c>
      <c r="O66" s="17"/>
      <c r="P66" s="5"/>
    </row>
    <row r="67" spans="1:16" s="7" customFormat="1" ht="21.75" customHeight="1" x14ac:dyDescent="0.2">
      <c r="A67" s="17"/>
      <c r="B67" s="582">
        <v>60</v>
      </c>
      <c r="C67" s="590" t="s">
        <v>1337</v>
      </c>
      <c r="D67" s="585">
        <f t="shared" si="4"/>
        <v>1</v>
      </c>
      <c r="E67" s="885">
        <f t="shared" si="5"/>
        <v>2</v>
      </c>
      <c r="F67" s="583">
        <v>1</v>
      </c>
      <c r="G67" s="584">
        <v>2</v>
      </c>
      <c r="H67" s="585" t="s">
        <v>1717</v>
      </c>
      <c r="I67" s="586" t="s">
        <v>1717</v>
      </c>
      <c r="J67" s="586" t="s">
        <v>1717</v>
      </c>
      <c r="K67" s="586" t="s">
        <v>1717</v>
      </c>
      <c r="L67" s="584" t="s">
        <v>1717</v>
      </c>
      <c r="M67" s="587" t="s">
        <v>1717</v>
      </c>
      <c r="N67" s="587" t="s">
        <v>1717</v>
      </c>
      <c r="O67" s="17"/>
      <c r="P67" s="5"/>
    </row>
    <row r="68" spans="1:16" s="7" customFormat="1" ht="21.75" customHeight="1" x14ac:dyDescent="0.2">
      <c r="A68" s="17"/>
      <c r="B68" s="582">
        <v>61</v>
      </c>
      <c r="C68" s="590" t="s">
        <v>1394</v>
      </c>
      <c r="D68" s="585">
        <f t="shared" si="4"/>
        <v>2</v>
      </c>
      <c r="E68" s="885">
        <f t="shared" si="5"/>
        <v>36</v>
      </c>
      <c r="F68" s="583" t="s">
        <v>1717</v>
      </c>
      <c r="G68" s="584" t="s">
        <v>1717</v>
      </c>
      <c r="H68" s="585">
        <v>2</v>
      </c>
      <c r="I68" s="586">
        <v>36</v>
      </c>
      <c r="J68" s="586" t="s">
        <v>1717</v>
      </c>
      <c r="K68" s="586" t="s">
        <v>1717</v>
      </c>
      <c r="L68" s="584" t="s">
        <v>1717</v>
      </c>
      <c r="M68" s="587" t="s">
        <v>1717</v>
      </c>
      <c r="N68" s="587" t="s">
        <v>1717</v>
      </c>
      <c r="O68" s="17"/>
      <c r="P68" s="4"/>
    </row>
    <row r="69" spans="1:16" s="7" customFormat="1" ht="21.75" customHeight="1" x14ac:dyDescent="0.2">
      <c r="A69" s="17"/>
      <c r="B69" s="582">
        <v>62</v>
      </c>
      <c r="C69" s="590" t="s">
        <v>1533</v>
      </c>
      <c r="D69" s="585">
        <f t="shared" si="4"/>
        <v>1</v>
      </c>
      <c r="E69" s="885">
        <f t="shared" si="5"/>
        <v>2</v>
      </c>
      <c r="F69" s="583">
        <v>1</v>
      </c>
      <c r="G69" s="584">
        <v>2</v>
      </c>
      <c r="H69" s="585" t="s">
        <v>1717</v>
      </c>
      <c r="I69" s="586" t="s">
        <v>1717</v>
      </c>
      <c r="J69" s="586" t="s">
        <v>1717</v>
      </c>
      <c r="K69" s="586" t="s">
        <v>1717</v>
      </c>
      <c r="L69" s="584" t="s">
        <v>1717</v>
      </c>
      <c r="M69" s="587" t="s">
        <v>1717</v>
      </c>
      <c r="N69" s="587" t="s">
        <v>1717</v>
      </c>
      <c r="O69" s="17"/>
      <c r="P69" s="4"/>
    </row>
    <row r="70" spans="1:16" s="7" customFormat="1" ht="21.75" customHeight="1" x14ac:dyDescent="0.2">
      <c r="A70" s="17"/>
      <c r="B70" s="582">
        <v>63</v>
      </c>
      <c r="C70" s="590" t="s">
        <v>72</v>
      </c>
      <c r="D70" s="585">
        <f t="shared" si="4"/>
        <v>3</v>
      </c>
      <c r="E70" s="885">
        <f t="shared" si="5"/>
        <v>9</v>
      </c>
      <c r="F70" s="583">
        <v>1</v>
      </c>
      <c r="G70" s="584">
        <v>4</v>
      </c>
      <c r="H70" s="585">
        <v>2</v>
      </c>
      <c r="I70" s="586" t="s">
        <v>1717</v>
      </c>
      <c r="J70" s="586">
        <v>4</v>
      </c>
      <c r="K70" s="586">
        <v>1</v>
      </c>
      <c r="L70" s="584" t="s">
        <v>1717</v>
      </c>
      <c r="M70" s="587" t="s">
        <v>1717</v>
      </c>
      <c r="N70" s="587" t="s">
        <v>1717</v>
      </c>
      <c r="O70" s="17"/>
      <c r="P70" s="4"/>
    </row>
    <row r="71" spans="1:16" s="7" customFormat="1" ht="21.75" customHeight="1" x14ac:dyDescent="0.2">
      <c r="A71" s="17"/>
      <c r="B71" s="582">
        <v>64</v>
      </c>
      <c r="C71" s="590" t="s">
        <v>75</v>
      </c>
      <c r="D71" s="585">
        <f t="shared" si="4"/>
        <v>1</v>
      </c>
      <c r="E71" s="885">
        <f t="shared" si="5"/>
        <v>2</v>
      </c>
      <c r="F71" s="583">
        <v>1</v>
      </c>
      <c r="G71" s="584">
        <v>2</v>
      </c>
      <c r="H71" s="585" t="s">
        <v>1717</v>
      </c>
      <c r="I71" s="586" t="s">
        <v>1717</v>
      </c>
      <c r="J71" s="586" t="s">
        <v>1717</v>
      </c>
      <c r="K71" s="586" t="s">
        <v>1717</v>
      </c>
      <c r="L71" s="584" t="s">
        <v>1717</v>
      </c>
      <c r="M71" s="587" t="s">
        <v>1717</v>
      </c>
      <c r="N71" s="587" t="s">
        <v>1717</v>
      </c>
      <c r="O71" s="17"/>
      <c r="P71" s="4"/>
    </row>
    <row r="72" spans="1:16" s="7" customFormat="1" ht="21.75" customHeight="1" x14ac:dyDescent="0.2">
      <c r="A72" s="17"/>
      <c r="B72" s="582">
        <v>65</v>
      </c>
      <c r="C72" s="590" t="s">
        <v>77</v>
      </c>
      <c r="D72" s="585">
        <f t="shared" si="4"/>
        <v>1</v>
      </c>
      <c r="E72" s="885" t="s">
        <v>375</v>
      </c>
      <c r="F72" s="583" t="s">
        <v>1717</v>
      </c>
      <c r="G72" s="584" t="s">
        <v>1717</v>
      </c>
      <c r="H72" s="585" t="s">
        <v>1717</v>
      </c>
      <c r="I72" s="586" t="s">
        <v>1717</v>
      </c>
      <c r="J72" s="586" t="s">
        <v>1717</v>
      </c>
      <c r="K72" s="586" t="s">
        <v>1717</v>
      </c>
      <c r="L72" s="584" t="s">
        <v>1717</v>
      </c>
      <c r="M72" s="587">
        <v>1</v>
      </c>
      <c r="N72" s="587" t="s">
        <v>1717</v>
      </c>
      <c r="O72" s="17"/>
      <c r="P72" s="4"/>
    </row>
    <row r="73" spans="1:16" s="7" customFormat="1" ht="21.75" customHeight="1" x14ac:dyDescent="0.2">
      <c r="A73" s="17"/>
      <c r="B73" s="582">
        <v>66</v>
      </c>
      <c r="C73" s="590" t="s">
        <v>1325</v>
      </c>
      <c r="D73" s="585">
        <f t="shared" ref="D73:D88" si="6">+SUM(F73,H73,M73:N73)</f>
        <v>4</v>
      </c>
      <c r="E73" s="885">
        <f t="shared" ref="E73" si="7">+SUM(G73,I73:L73)</f>
        <v>11</v>
      </c>
      <c r="F73" s="583">
        <v>4</v>
      </c>
      <c r="G73" s="584">
        <v>11</v>
      </c>
      <c r="H73" s="585" t="s">
        <v>1717</v>
      </c>
      <c r="I73" s="586" t="s">
        <v>1717</v>
      </c>
      <c r="J73" s="586" t="s">
        <v>1717</v>
      </c>
      <c r="K73" s="586" t="s">
        <v>1717</v>
      </c>
      <c r="L73" s="584" t="s">
        <v>1717</v>
      </c>
      <c r="M73" s="587" t="s">
        <v>1717</v>
      </c>
      <c r="N73" s="587" t="s">
        <v>1717</v>
      </c>
      <c r="O73" s="17"/>
      <c r="P73" s="4"/>
    </row>
    <row r="74" spans="1:16" s="7" customFormat="1" ht="21.75" customHeight="1" x14ac:dyDescent="0.2">
      <c r="A74" s="17"/>
      <c r="B74" s="582">
        <v>67</v>
      </c>
      <c r="C74" s="590" t="s">
        <v>79</v>
      </c>
      <c r="D74" s="585">
        <f t="shared" si="6"/>
        <v>1</v>
      </c>
      <c r="E74" s="885" t="s">
        <v>375</v>
      </c>
      <c r="F74" s="583" t="s">
        <v>1717</v>
      </c>
      <c r="G74" s="584" t="s">
        <v>1717</v>
      </c>
      <c r="H74" s="585" t="s">
        <v>1717</v>
      </c>
      <c r="I74" s="586" t="s">
        <v>1717</v>
      </c>
      <c r="J74" s="586" t="s">
        <v>1717</v>
      </c>
      <c r="K74" s="586" t="s">
        <v>1717</v>
      </c>
      <c r="L74" s="584" t="s">
        <v>1717</v>
      </c>
      <c r="M74" s="587">
        <v>1</v>
      </c>
      <c r="N74" s="587" t="s">
        <v>1717</v>
      </c>
      <c r="O74" s="17"/>
      <c r="P74" s="4"/>
    </row>
    <row r="75" spans="1:16" s="7" customFormat="1" ht="21.75" customHeight="1" x14ac:dyDescent="0.2">
      <c r="A75" s="17"/>
      <c r="B75" s="582">
        <v>68</v>
      </c>
      <c r="C75" s="590" t="s">
        <v>1204</v>
      </c>
      <c r="D75" s="585">
        <f t="shared" si="6"/>
        <v>1</v>
      </c>
      <c r="E75" s="885" t="s">
        <v>375</v>
      </c>
      <c r="F75" s="583" t="s">
        <v>1717</v>
      </c>
      <c r="G75" s="584" t="s">
        <v>1717</v>
      </c>
      <c r="H75" s="585" t="s">
        <v>1717</v>
      </c>
      <c r="I75" s="586" t="s">
        <v>1717</v>
      </c>
      <c r="J75" s="586" t="s">
        <v>1717</v>
      </c>
      <c r="K75" s="586" t="s">
        <v>1717</v>
      </c>
      <c r="L75" s="584" t="s">
        <v>1717</v>
      </c>
      <c r="M75" s="587" t="s">
        <v>1717</v>
      </c>
      <c r="N75" s="587">
        <v>1</v>
      </c>
      <c r="O75" s="17"/>
      <c r="P75" s="4"/>
    </row>
    <row r="76" spans="1:16" s="7" customFormat="1" ht="21.75" customHeight="1" x14ac:dyDescent="0.2">
      <c r="A76" s="17"/>
      <c r="B76" s="582">
        <v>69</v>
      </c>
      <c r="C76" s="590" t="s">
        <v>82</v>
      </c>
      <c r="D76" s="585">
        <f t="shared" si="6"/>
        <v>1</v>
      </c>
      <c r="E76" s="885" t="s">
        <v>375</v>
      </c>
      <c r="F76" s="583" t="s">
        <v>1717</v>
      </c>
      <c r="G76" s="584" t="s">
        <v>1717</v>
      </c>
      <c r="H76" s="585" t="s">
        <v>1717</v>
      </c>
      <c r="I76" s="586" t="s">
        <v>1717</v>
      </c>
      <c r="J76" s="586" t="s">
        <v>1717</v>
      </c>
      <c r="K76" s="586" t="s">
        <v>1717</v>
      </c>
      <c r="L76" s="584" t="s">
        <v>1717</v>
      </c>
      <c r="M76" s="587" t="s">
        <v>1717</v>
      </c>
      <c r="N76" s="587">
        <v>1</v>
      </c>
      <c r="O76" s="17"/>
      <c r="P76" s="4"/>
    </row>
    <row r="77" spans="1:16" s="7" customFormat="1" ht="21.75" customHeight="1" x14ac:dyDescent="0.2">
      <c r="A77" s="17"/>
      <c r="B77" s="582">
        <v>70</v>
      </c>
      <c r="C77" s="590" t="s">
        <v>1696</v>
      </c>
      <c r="D77" s="585">
        <f t="shared" si="6"/>
        <v>1</v>
      </c>
      <c r="E77" s="885">
        <f t="shared" ref="E77:E87" si="8">+SUM(G77,I77:L77)</f>
        <v>2</v>
      </c>
      <c r="F77" s="583">
        <v>1</v>
      </c>
      <c r="G77" s="584">
        <v>2</v>
      </c>
      <c r="H77" s="585" t="s">
        <v>1717</v>
      </c>
      <c r="I77" s="586" t="s">
        <v>1717</v>
      </c>
      <c r="J77" s="586" t="s">
        <v>1717</v>
      </c>
      <c r="K77" s="586" t="s">
        <v>1717</v>
      </c>
      <c r="L77" s="584" t="s">
        <v>1717</v>
      </c>
      <c r="M77" s="587" t="s">
        <v>1717</v>
      </c>
      <c r="N77" s="587" t="s">
        <v>1717</v>
      </c>
      <c r="O77" s="17"/>
      <c r="P77" s="4"/>
    </row>
    <row r="78" spans="1:16" s="7" customFormat="1" ht="21.75" customHeight="1" x14ac:dyDescent="0.2">
      <c r="A78" s="17"/>
      <c r="B78" s="582">
        <v>71</v>
      </c>
      <c r="C78" s="590" t="s">
        <v>84</v>
      </c>
      <c r="D78" s="585">
        <f t="shared" si="6"/>
        <v>4</v>
      </c>
      <c r="E78" s="885">
        <f t="shared" si="8"/>
        <v>9</v>
      </c>
      <c r="F78" s="583" t="s">
        <v>1717</v>
      </c>
      <c r="G78" s="584" t="s">
        <v>1717</v>
      </c>
      <c r="H78" s="585">
        <v>4</v>
      </c>
      <c r="I78" s="586">
        <v>9</v>
      </c>
      <c r="J78" s="586" t="s">
        <v>1717</v>
      </c>
      <c r="K78" s="586" t="s">
        <v>1717</v>
      </c>
      <c r="L78" s="584" t="s">
        <v>1717</v>
      </c>
      <c r="M78" s="587" t="s">
        <v>1717</v>
      </c>
      <c r="N78" s="587" t="s">
        <v>1717</v>
      </c>
      <c r="O78" s="17"/>
      <c r="P78" s="4"/>
    </row>
    <row r="79" spans="1:16" s="7" customFormat="1" ht="21.75" customHeight="1" x14ac:dyDescent="0.2">
      <c r="A79" s="17"/>
      <c r="B79" s="582">
        <v>72</v>
      </c>
      <c r="C79" s="590" t="s">
        <v>86</v>
      </c>
      <c r="D79" s="585">
        <f t="shared" si="6"/>
        <v>1</v>
      </c>
      <c r="E79" s="885">
        <f t="shared" si="8"/>
        <v>3</v>
      </c>
      <c r="F79" s="583" t="s">
        <v>1717</v>
      </c>
      <c r="G79" s="584" t="s">
        <v>1717</v>
      </c>
      <c r="H79" s="585">
        <v>1</v>
      </c>
      <c r="I79" s="586">
        <v>2</v>
      </c>
      <c r="J79" s="586">
        <v>1</v>
      </c>
      <c r="K79" s="586" t="s">
        <v>1717</v>
      </c>
      <c r="L79" s="584" t="s">
        <v>1717</v>
      </c>
      <c r="M79" s="587" t="s">
        <v>1717</v>
      </c>
      <c r="N79" s="587" t="s">
        <v>1717</v>
      </c>
      <c r="O79" s="17"/>
      <c r="P79" s="4"/>
    </row>
    <row r="80" spans="1:16" s="7" customFormat="1" ht="21.75" customHeight="1" x14ac:dyDescent="0.2">
      <c r="A80" s="17"/>
      <c r="B80" s="582">
        <v>73</v>
      </c>
      <c r="C80" s="590" t="s">
        <v>70</v>
      </c>
      <c r="D80" s="585">
        <f t="shared" si="6"/>
        <v>4</v>
      </c>
      <c r="E80" s="885">
        <f t="shared" si="8"/>
        <v>7</v>
      </c>
      <c r="F80" s="583">
        <v>3</v>
      </c>
      <c r="G80" s="584">
        <v>6</v>
      </c>
      <c r="H80" s="585">
        <v>1</v>
      </c>
      <c r="I80" s="586">
        <v>1</v>
      </c>
      <c r="J80" s="586" t="s">
        <v>1717</v>
      </c>
      <c r="K80" s="586" t="s">
        <v>1717</v>
      </c>
      <c r="L80" s="584" t="s">
        <v>1717</v>
      </c>
      <c r="M80" s="587" t="s">
        <v>1717</v>
      </c>
      <c r="N80" s="587" t="s">
        <v>1717</v>
      </c>
      <c r="O80" s="17"/>
      <c r="P80" s="4"/>
    </row>
    <row r="81" spans="1:15" s="4" customFormat="1" ht="21.75" customHeight="1" x14ac:dyDescent="0.2">
      <c r="A81" s="17"/>
      <c r="B81" s="582">
        <v>74</v>
      </c>
      <c r="C81" s="590" t="s">
        <v>1375</v>
      </c>
      <c r="D81" s="585">
        <f t="shared" si="6"/>
        <v>1</v>
      </c>
      <c r="E81" s="885">
        <f t="shared" si="8"/>
        <v>4</v>
      </c>
      <c r="F81" s="583" t="s">
        <v>1717</v>
      </c>
      <c r="G81" s="584" t="s">
        <v>1717</v>
      </c>
      <c r="H81" s="585">
        <v>1</v>
      </c>
      <c r="I81" s="586" t="s">
        <v>1717</v>
      </c>
      <c r="J81" s="586">
        <v>4</v>
      </c>
      <c r="K81" s="586" t="s">
        <v>1717</v>
      </c>
      <c r="L81" s="584" t="s">
        <v>1717</v>
      </c>
      <c r="M81" s="587" t="s">
        <v>1717</v>
      </c>
      <c r="N81" s="587" t="s">
        <v>1717</v>
      </c>
      <c r="O81" s="17"/>
    </row>
    <row r="82" spans="1:15" s="4" customFormat="1" ht="21.75" customHeight="1" x14ac:dyDescent="0.2">
      <c r="A82" s="17"/>
      <c r="B82" s="582">
        <v>75</v>
      </c>
      <c r="C82" s="590" t="s">
        <v>88</v>
      </c>
      <c r="D82" s="585">
        <f t="shared" si="6"/>
        <v>1</v>
      </c>
      <c r="E82" s="885">
        <f t="shared" si="8"/>
        <v>3</v>
      </c>
      <c r="F82" s="583" t="s">
        <v>1717</v>
      </c>
      <c r="G82" s="584" t="s">
        <v>1717</v>
      </c>
      <c r="H82" s="585">
        <v>1</v>
      </c>
      <c r="I82" s="586" t="s">
        <v>1717</v>
      </c>
      <c r="J82" s="586">
        <v>1</v>
      </c>
      <c r="K82" s="586">
        <v>2</v>
      </c>
      <c r="L82" s="584" t="s">
        <v>1717</v>
      </c>
      <c r="M82" s="587" t="s">
        <v>1717</v>
      </c>
      <c r="N82" s="587" t="s">
        <v>1717</v>
      </c>
      <c r="O82" s="17"/>
    </row>
    <row r="83" spans="1:15" s="4" customFormat="1" ht="21.75" customHeight="1" x14ac:dyDescent="0.2">
      <c r="A83" s="17"/>
      <c r="B83" s="582">
        <v>76</v>
      </c>
      <c r="C83" s="590" t="s">
        <v>1474</v>
      </c>
      <c r="D83" s="585">
        <f t="shared" si="6"/>
        <v>1</v>
      </c>
      <c r="E83" s="885">
        <f t="shared" si="8"/>
        <v>4</v>
      </c>
      <c r="F83" s="583" t="s">
        <v>1717</v>
      </c>
      <c r="G83" s="584" t="s">
        <v>1717</v>
      </c>
      <c r="H83" s="585">
        <v>1</v>
      </c>
      <c r="I83" s="586">
        <v>1</v>
      </c>
      <c r="J83" s="586" t="s">
        <v>1717</v>
      </c>
      <c r="K83" s="586">
        <v>3</v>
      </c>
      <c r="L83" s="584" t="s">
        <v>1717</v>
      </c>
      <c r="M83" s="587" t="s">
        <v>1717</v>
      </c>
      <c r="N83" s="587" t="s">
        <v>1717</v>
      </c>
      <c r="O83" s="17"/>
    </row>
    <row r="84" spans="1:15" s="4" customFormat="1" ht="21.75" customHeight="1" x14ac:dyDescent="0.2">
      <c r="A84" s="17"/>
      <c r="B84" s="582">
        <v>77</v>
      </c>
      <c r="C84" s="590" t="s">
        <v>91</v>
      </c>
      <c r="D84" s="585">
        <f t="shared" si="6"/>
        <v>4</v>
      </c>
      <c r="E84" s="885">
        <f t="shared" si="8"/>
        <v>8</v>
      </c>
      <c r="F84" s="583">
        <v>4</v>
      </c>
      <c r="G84" s="584">
        <v>8</v>
      </c>
      <c r="H84" s="585" t="s">
        <v>1717</v>
      </c>
      <c r="I84" s="586" t="s">
        <v>1717</v>
      </c>
      <c r="J84" s="586" t="s">
        <v>1717</v>
      </c>
      <c r="K84" s="586" t="s">
        <v>1717</v>
      </c>
      <c r="L84" s="584" t="s">
        <v>1717</v>
      </c>
      <c r="M84" s="587" t="s">
        <v>1717</v>
      </c>
      <c r="N84" s="587" t="s">
        <v>1717</v>
      </c>
      <c r="O84" s="17"/>
    </row>
    <row r="85" spans="1:15" s="4" customFormat="1" ht="21.75" customHeight="1" x14ac:dyDescent="0.2">
      <c r="A85" s="17"/>
      <c r="B85" s="582">
        <v>78</v>
      </c>
      <c r="C85" s="590" t="s">
        <v>1224</v>
      </c>
      <c r="D85" s="585">
        <f t="shared" si="6"/>
        <v>13</v>
      </c>
      <c r="E85" s="885">
        <f t="shared" si="8"/>
        <v>34</v>
      </c>
      <c r="F85" s="583">
        <v>7</v>
      </c>
      <c r="G85" s="584">
        <v>12</v>
      </c>
      <c r="H85" s="585">
        <v>6</v>
      </c>
      <c r="I85" s="586">
        <v>22</v>
      </c>
      <c r="J85" s="586" t="s">
        <v>1717</v>
      </c>
      <c r="K85" s="586" t="s">
        <v>1717</v>
      </c>
      <c r="L85" s="584" t="s">
        <v>1717</v>
      </c>
      <c r="M85" s="587" t="s">
        <v>1717</v>
      </c>
      <c r="N85" s="587" t="s">
        <v>1717</v>
      </c>
      <c r="O85" s="17"/>
    </row>
    <row r="86" spans="1:15" s="4" customFormat="1" ht="21.75" customHeight="1" x14ac:dyDescent="0.2">
      <c r="A86" s="17"/>
      <c r="B86" s="582">
        <v>79</v>
      </c>
      <c r="C86" s="590" t="s">
        <v>1360</v>
      </c>
      <c r="D86" s="585">
        <f t="shared" si="6"/>
        <v>2</v>
      </c>
      <c r="E86" s="885">
        <f t="shared" si="8"/>
        <v>4</v>
      </c>
      <c r="F86" s="583" t="s">
        <v>1717</v>
      </c>
      <c r="G86" s="584" t="s">
        <v>1717</v>
      </c>
      <c r="H86" s="585">
        <v>2</v>
      </c>
      <c r="I86" s="586">
        <v>2</v>
      </c>
      <c r="J86" s="586">
        <v>2</v>
      </c>
      <c r="K86" s="586" t="s">
        <v>1717</v>
      </c>
      <c r="L86" s="584" t="s">
        <v>1717</v>
      </c>
      <c r="M86" s="587" t="s">
        <v>1717</v>
      </c>
      <c r="N86" s="587" t="s">
        <v>1717</v>
      </c>
      <c r="O86" s="17"/>
    </row>
    <row r="87" spans="1:15" s="4" customFormat="1" ht="21.75" customHeight="1" x14ac:dyDescent="0.2">
      <c r="A87" s="17"/>
      <c r="B87" s="582">
        <v>80</v>
      </c>
      <c r="C87" s="590" t="s">
        <v>95</v>
      </c>
      <c r="D87" s="585">
        <f t="shared" si="6"/>
        <v>12</v>
      </c>
      <c r="E87" s="885">
        <f t="shared" si="8"/>
        <v>31</v>
      </c>
      <c r="F87" s="583">
        <v>12</v>
      </c>
      <c r="G87" s="584">
        <v>31</v>
      </c>
      <c r="H87" s="585" t="s">
        <v>1717</v>
      </c>
      <c r="I87" s="586" t="s">
        <v>1717</v>
      </c>
      <c r="J87" s="586" t="s">
        <v>1717</v>
      </c>
      <c r="K87" s="586" t="s">
        <v>1717</v>
      </c>
      <c r="L87" s="584" t="s">
        <v>1717</v>
      </c>
      <c r="M87" s="587" t="s">
        <v>1717</v>
      </c>
      <c r="N87" s="587" t="s">
        <v>1717</v>
      </c>
      <c r="O87" s="17"/>
    </row>
    <row r="88" spans="1:15" s="4" customFormat="1" ht="21.75" customHeight="1" x14ac:dyDescent="0.2">
      <c r="A88" s="17"/>
      <c r="B88" s="582">
        <v>81</v>
      </c>
      <c r="C88" s="590" t="s">
        <v>97</v>
      </c>
      <c r="D88" s="585">
        <f t="shared" si="6"/>
        <v>1</v>
      </c>
      <c r="E88" s="885" t="s">
        <v>375</v>
      </c>
      <c r="F88" s="583" t="s">
        <v>1717</v>
      </c>
      <c r="G88" s="584" t="s">
        <v>1717</v>
      </c>
      <c r="H88" s="585" t="s">
        <v>1717</v>
      </c>
      <c r="I88" s="586" t="s">
        <v>1717</v>
      </c>
      <c r="J88" s="586" t="s">
        <v>1717</v>
      </c>
      <c r="K88" s="586" t="s">
        <v>1717</v>
      </c>
      <c r="L88" s="584" t="s">
        <v>1717</v>
      </c>
      <c r="M88" s="587">
        <v>1</v>
      </c>
      <c r="N88" s="587" t="s">
        <v>1717</v>
      </c>
      <c r="O88" s="17"/>
    </row>
    <row r="89" spans="1:15" s="4" customFormat="1" ht="21.75" customHeight="1" x14ac:dyDescent="0.2">
      <c r="A89" s="17"/>
      <c r="B89" s="582">
        <v>82</v>
      </c>
      <c r="C89" s="590" t="s">
        <v>297</v>
      </c>
      <c r="D89" s="585">
        <f t="shared" ref="D89" si="9">+SUM(F89,H89,M89:N89)</f>
        <v>1</v>
      </c>
      <c r="E89" s="885">
        <f t="shared" ref="E89" si="10">+SUM(G89,I89:L89)</f>
        <v>1</v>
      </c>
      <c r="F89" s="583" t="s">
        <v>1717</v>
      </c>
      <c r="G89" s="584" t="s">
        <v>1717</v>
      </c>
      <c r="H89" s="585">
        <v>1</v>
      </c>
      <c r="I89" s="586" t="s">
        <v>1717</v>
      </c>
      <c r="J89" s="586" t="s">
        <v>1717</v>
      </c>
      <c r="K89" s="586" t="s">
        <v>1717</v>
      </c>
      <c r="L89" s="584">
        <v>1</v>
      </c>
      <c r="M89" s="587" t="s">
        <v>1717</v>
      </c>
      <c r="N89" s="587" t="s">
        <v>1717</v>
      </c>
      <c r="O89" s="17"/>
    </row>
    <row r="90" spans="1:15" s="4" customFormat="1" ht="21.75" customHeight="1" x14ac:dyDescent="0.2">
      <c r="B90" s="582">
        <v>83</v>
      </c>
      <c r="C90" s="590" t="s">
        <v>100</v>
      </c>
      <c r="D90" s="585">
        <f t="shared" ref="D90" si="11">+SUM(F90,H90,M90:N90)</f>
        <v>1</v>
      </c>
      <c r="E90" s="885">
        <f>+SUM(G90,I90:L90)</f>
        <v>2</v>
      </c>
      <c r="F90" s="583" t="s">
        <v>1717</v>
      </c>
      <c r="G90" s="584" t="s">
        <v>1717</v>
      </c>
      <c r="H90" s="585">
        <v>1</v>
      </c>
      <c r="I90" s="586" t="s">
        <v>1717</v>
      </c>
      <c r="J90" s="586">
        <v>2</v>
      </c>
      <c r="K90" s="586" t="s">
        <v>1717</v>
      </c>
      <c r="L90" s="584" t="s">
        <v>1717</v>
      </c>
      <c r="M90" s="587" t="s">
        <v>1717</v>
      </c>
      <c r="N90" s="587" t="s">
        <v>1717</v>
      </c>
    </row>
    <row r="91" spans="1:15" s="4" customFormat="1" ht="21.75" customHeight="1" thickBot="1" x14ac:dyDescent="0.25">
      <c r="A91" s="17"/>
      <c r="B91" s="1397" t="s">
        <v>222</v>
      </c>
      <c r="C91" s="1398"/>
      <c r="D91" s="1399">
        <f t="shared" ref="D91:N91" si="12">SUM(D8:D90)</f>
        <v>298</v>
      </c>
      <c r="E91" s="1400">
        <f t="shared" si="12"/>
        <v>684</v>
      </c>
      <c r="F91" s="1401">
        <f>SUM(F8:F90)</f>
        <v>162</v>
      </c>
      <c r="G91" s="1400">
        <f t="shared" si="12"/>
        <v>346</v>
      </c>
      <c r="H91" s="1402">
        <f t="shared" si="12"/>
        <v>121</v>
      </c>
      <c r="I91" s="1403">
        <f t="shared" si="12"/>
        <v>281</v>
      </c>
      <c r="J91" s="1404">
        <f t="shared" si="12"/>
        <v>37</v>
      </c>
      <c r="K91" s="1404">
        <f t="shared" si="12"/>
        <v>15</v>
      </c>
      <c r="L91" s="1400">
        <f t="shared" si="12"/>
        <v>5</v>
      </c>
      <c r="M91" s="1405">
        <f t="shared" si="12"/>
        <v>8</v>
      </c>
      <c r="N91" s="1405">
        <f t="shared" si="12"/>
        <v>7</v>
      </c>
      <c r="O91" s="17"/>
    </row>
    <row r="92" spans="1:15" s="4" customFormat="1" ht="12.75" x14ac:dyDescent="0.2">
      <c r="A92" s="17"/>
      <c r="D92" s="11"/>
      <c r="F92" s="11"/>
      <c r="G92" s="11"/>
      <c r="H92" s="11"/>
      <c r="I92" s="11"/>
      <c r="J92" s="11"/>
      <c r="K92" s="11"/>
      <c r="L92" s="11"/>
      <c r="M92" s="11"/>
      <c r="N92" s="11"/>
      <c r="O92" s="17"/>
    </row>
    <row r="93" spans="1:15" s="4" customFormat="1" ht="12.75" x14ac:dyDescent="0.2">
      <c r="A93" s="17"/>
      <c r="B93" s="16" t="s">
        <v>223</v>
      </c>
      <c r="C93" s="17"/>
      <c r="D93" s="17"/>
      <c r="E93" s="17"/>
      <c r="F93" s="49"/>
      <c r="G93" s="49"/>
      <c r="H93" s="49"/>
      <c r="I93" s="49"/>
      <c r="J93" s="49"/>
      <c r="K93" s="49"/>
      <c r="L93" s="49"/>
      <c r="M93" s="49"/>
      <c r="N93" s="49"/>
      <c r="O93" s="17"/>
    </row>
    <row r="94" spans="1:15" s="4" customFormat="1" ht="12.75" x14ac:dyDescent="0.2">
      <c r="A94" s="17"/>
      <c r="B94" s="16"/>
      <c r="C94" s="17"/>
      <c r="D94" s="365"/>
      <c r="E94" s="365"/>
      <c r="F94" s="366"/>
      <c r="G94" s="366"/>
      <c r="H94" s="49"/>
      <c r="I94" s="49"/>
      <c r="J94" s="49"/>
      <c r="K94" s="49"/>
      <c r="L94" s="49"/>
      <c r="M94" s="49"/>
      <c r="N94" s="49"/>
      <c r="O94" s="17"/>
    </row>
    <row r="95" spans="1:15" s="4" customFormat="1" ht="12.75" x14ac:dyDescent="0.2">
      <c r="A95" s="17"/>
      <c r="B95" s="1063" t="s">
        <v>1704</v>
      </c>
      <c r="C95" s="367"/>
      <c r="D95" s="17"/>
      <c r="E95" s="17"/>
      <c r="F95" s="17"/>
      <c r="G95" s="17"/>
      <c r="H95" s="49"/>
      <c r="I95" s="49"/>
      <c r="J95" s="49"/>
      <c r="K95" s="49"/>
      <c r="L95" s="49"/>
      <c r="M95" s="49"/>
      <c r="N95" s="49"/>
      <c r="O95" s="17"/>
    </row>
    <row r="96" spans="1:15" s="4" customFormat="1" ht="12.75" x14ac:dyDescent="0.2">
      <c r="A96" s="17"/>
      <c r="B96" s="345"/>
      <c r="C96" s="205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</row>
    <row r="97" spans="1:15" s="4" customFormat="1" ht="12.75" x14ac:dyDescent="0.2">
      <c r="A97" s="17"/>
      <c r="B97" s="345"/>
      <c r="C97" s="205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</row>
    <row r="98" spans="1:15" s="4" customFormat="1" ht="12.75" x14ac:dyDescent="0.2"/>
    <row r="99" spans="1:15" s="4" customFormat="1" ht="12.75" x14ac:dyDescent="0.2"/>
    <row r="100" spans="1:15" s="4" customFormat="1" ht="12.75" x14ac:dyDescent="0.2">
      <c r="A100" s="17"/>
      <c r="F100" s="5"/>
      <c r="G100" s="5"/>
      <c r="H100" s="17"/>
      <c r="I100" s="17"/>
      <c r="J100" s="17"/>
      <c r="K100" s="17"/>
      <c r="L100" s="17"/>
      <c r="M100" s="17"/>
      <c r="N100" s="17"/>
      <c r="O100" s="17"/>
    </row>
    <row r="101" spans="1:15" s="4" customFormat="1" ht="12.75" x14ac:dyDescent="0.2">
      <c r="A101" s="17"/>
      <c r="F101" s="5"/>
      <c r="G101" s="5"/>
      <c r="H101" s="17"/>
      <c r="I101" s="17"/>
      <c r="J101" s="17"/>
      <c r="K101" s="17"/>
      <c r="L101" s="17"/>
      <c r="M101" s="17"/>
      <c r="N101" s="17"/>
      <c r="O101" s="17"/>
    </row>
    <row r="102" spans="1:15" s="4" customFormat="1" ht="12.75" x14ac:dyDescent="0.2">
      <c r="A102" s="17"/>
      <c r="B102" s="17"/>
      <c r="C102" s="17"/>
      <c r="D102" s="17"/>
      <c r="E102" s="17"/>
      <c r="F102" s="49"/>
      <c r="G102" s="49"/>
      <c r="H102" s="49"/>
      <c r="I102" s="49"/>
      <c r="J102" s="49"/>
      <c r="K102" s="49"/>
      <c r="L102" s="49"/>
      <c r="M102" s="49"/>
      <c r="N102" s="49"/>
      <c r="O102" s="17"/>
    </row>
    <row r="103" spans="1:15" s="4" customFormat="1" ht="12.75" x14ac:dyDescent="0.2">
      <c r="F103" s="5"/>
      <c r="G103" s="5"/>
      <c r="H103" s="5"/>
      <c r="I103" s="5"/>
      <c r="J103" s="5"/>
      <c r="K103" s="5"/>
      <c r="L103" s="5"/>
      <c r="M103" s="5"/>
      <c r="N103" s="5"/>
    </row>
    <row r="104" spans="1:15" s="4" customFormat="1" ht="12.75" x14ac:dyDescent="0.2">
      <c r="F104" s="5"/>
      <c r="G104" s="5"/>
      <c r="H104" s="5"/>
      <c r="I104" s="5"/>
      <c r="J104" s="5"/>
      <c r="K104" s="5"/>
      <c r="L104" s="5"/>
      <c r="M104" s="5"/>
      <c r="N104" s="5"/>
    </row>
    <row r="105" spans="1:15" s="4" customFormat="1" ht="12.75" x14ac:dyDescent="0.2">
      <c r="F105" s="5"/>
      <c r="G105" s="5"/>
      <c r="H105" s="5"/>
      <c r="I105" s="5"/>
      <c r="J105" s="5"/>
      <c r="K105" s="5"/>
      <c r="L105" s="5"/>
      <c r="M105" s="5"/>
      <c r="N105" s="5"/>
    </row>
    <row r="106" spans="1:15" s="4" customFormat="1" ht="12.75" x14ac:dyDescent="0.2">
      <c r="F106" s="5"/>
      <c r="G106" s="5"/>
      <c r="H106" s="5"/>
      <c r="I106" s="5"/>
      <c r="J106" s="5"/>
      <c r="K106" s="5"/>
      <c r="L106" s="5"/>
      <c r="M106" s="5"/>
      <c r="N106" s="5"/>
    </row>
    <row r="107" spans="1:15" s="4" customFormat="1" ht="12.75" x14ac:dyDescent="0.2">
      <c r="F107" s="5"/>
      <c r="G107" s="5"/>
      <c r="H107" s="5"/>
      <c r="I107" s="5"/>
      <c r="J107" s="5"/>
      <c r="K107" s="5"/>
      <c r="L107" s="5"/>
      <c r="M107" s="5"/>
      <c r="N107" s="5"/>
    </row>
    <row r="108" spans="1:15" s="4" customFormat="1" ht="12.75" x14ac:dyDescent="0.2">
      <c r="F108" s="5"/>
      <c r="G108" s="5"/>
      <c r="H108" s="5"/>
      <c r="I108" s="5"/>
      <c r="J108" s="5"/>
      <c r="K108" s="5"/>
      <c r="L108" s="5"/>
      <c r="M108" s="5"/>
      <c r="N108" s="5"/>
    </row>
    <row r="109" spans="1:15" s="4" customFormat="1" ht="12.75" x14ac:dyDescent="0.2">
      <c r="F109" s="5"/>
      <c r="G109" s="5"/>
      <c r="H109" s="5"/>
      <c r="I109" s="5"/>
      <c r="J109" s="5"/>
      <c r="K109" s="5"/>
      <c r="L109" s="5"/>
      <c r="M109" s="5"/>
      <c r="N109" s="5"/>
    </row>
    <row r="110" spans="1:15" s="4" customFormat="1" ht="12.75" x14ac:dyDescent="0.2">
      <c r="F110" s="5"/>
      <c r="G110" s="5"/>
      <c r="H110" s="5"/>
      <c r="I110" s="5"/>
      <c r="J110" s="5"/>
      <c r="K110" s="5"/>
      <c r="L110" s="5"/>
      <c r="M110" s="5"/>
      <c r="N110" s="5"/>
    </row>
    <row r="111" spans="1:15" s="4" customFormat="1" ht="12.75" x14ac:dyDescent="0.2">
      <c r="F111" s="5"/>
      <c r="G111" s="5"/>
      <c r="H111" s="5"/>
      <c r="I111" s="5"/>
      <c r="J111" s="5"/>
      <c r="K111" s="5"/>
      <c r="L111" s="5"/>
      <c r="M111" s="5"/>
      <c r="N111" s="5"/>
    </row>
    <row r="112" spans="1:15" s="4" customFormat="1" ht="12.75" x14ac:dyDescent="0.2">
      <c r="F112" s="5"/>
      <c r="G112" s="5"/>
      <c r="H112" s="5"/>
      <c r="I112" s="5"/>
      <c r="J112" s="5"/>
      <c r="K112" s="5"/>
      <c r="L112" s="5"/>
      <c r="M112" s="5"/>
      <c r="N112" s="5"/>
    </row>
    <row r="113" spans="6:14" s="4" customFormat="1" ht="12.75" x14ac:dyDescent="0.2">
      <c r="F113" s="5"/>
      <c r="G113" s="5"/>
      <c r="H113" s="5"/>
      <c r="I113" s="5"/>
      <c r="J113" s="5"/>
      <c r="K113" s="5"/>
      <c r="L113" s="5"/>
      <c r="M113" s="5"/>
      <c r="N113" s="5"/>
    </row>
    <row r="114" spans="6:14" s="4" customFormat="1" ht="12.75" x14ac:dyDescent="0.2">
      <c r="F114" s="5"/>
      <c r="G114" s="5"/>
      <c r="H114" s="5"/>
      <c r="I114" s="5"/>
      <c r="J114" s="5"/>
      <c r="K114" s="5"/>
      <c r="L114" s="5"/>
      <c r="M114" s="5"/>
      <c r="N114" s="5"/>
    </row>
    <row r="115" spans="6:14" s="4" customFormat="1" ht="12.75" x14ac:dyDescent="0.2">
      <c r="F115" s="5"/>
      <c r="G115" s="5"/>
      <c r="H115" s="5"/>
      <c r="I115" s="5"/>
      <c r="J115" s="5"/>
      <c r="K115" s="5"/>
      <c r="L115" s="5"/>
      <c r="M115" s="5"/>
      <c r="N115" s="5"/>
    </row>
    <row r="116" spans="6:14" s="4" customFormat="1" ht="12.75" x14ac:dyDescent="0.2">
      <c r="F116" s="5"/>
      <c r="G116" s="5"/>
      <c r="H116" s="5"/>
      <c r="I116" s="5"/>
      <c r="J116" s="5"/>
      <c r="K116" s="5"/>
      <c r="L116" s="5"/>
      <c r="M116" s="5"/>
      <c r="N116" s="5"/>
    </row>
    <row r="117" spans="6:14" s="4" customFormat="1" ht="12.75" x14ac:dyDescent="0.2">
      <c r="F117" s="5"/>
      <c r="G117" s="5"/>
      <c r="H117" s="5"/>
      <c r="I117" s="5"/>
      <c r="J117" s="5"/>
      <c r="K117" s="5"/>
      <c r="L117" s="5"/>
      <c r="M117" s="5"/>
      <c r="N117" s="5"/>
    </row>
    <row r="118" spans="6:14" s="4" customFormat="1" ht="12.75" x14ac:dyDescent="0.2">
      <c r="F118" s="5"/>
      <c r="G118" s="5"/>
      <c r="H118" s="5"/>
      <c r="I118" s="5"/>
      <c r="J118" s="5"/>
      <c r="K118" s="5"/>
      <c r="L118" s="5"/>
      <c r="M118" s="5"/>
      <c r="N118" s="5"/>
    </row>
    <row r="119" spans="6:14" s="4" customFormat="1" ht="12.75" x14ac:dyDescent="0.2">
      <c r="F119" s="5"/>
      <c r="G119" s="5"/>
      <c r="H119" s="5"/>
      <c r="I119" s="5"/>
      <c r="J119" s="5"/>
      <c r="K119" s="5"/>
      <c r="L119" s="5"/>
      <c r="M119" s="5"/>
      <c r="N119" s="5"/>
    </row>
    <row r="120" spans="6:14" s="4" customFormat="1" ht="12.75" x14ac:dyDescent="0.2">
      <c r="F120" s="5"/>
      <c r="G120" s="5"/>
      <c r="H120" s="5"/>
      <c r="I120" s="5"/>
      <c r="J120" s="5"/>
      <c r="K120" s="5"/>
      <c r="L120" s="5"/>
      <c r="M120" s="5"/>
      <c r="N120" s="5"/>
    </row>
    <row r="121" spans="6:14" s="4" customFormat="1" ht="12.75" x14ac:dyDescent="0.2">
      <c r="F121" s="5"/>
      <c r="G121" s="5"/>
      <c r="H121" s="5"/>
      <c r="I121" s="5"/>
      <c r="J121" s="5"/>
      <c r="K121" s="5"/>
      <c r="L121" s="5"/>
      <c r="M121" s="5"/>
      <c r="N121" s="5"/>
    </row>
    <row r="122" spans="6:14" s="4" customFormat="1" ht="12.75" x14ac:dyDescent="0.2">
      <c r="F122" s="5"/>
      <c r="G122" s="5"/>
      <c r="H122" s="5"/>
      <c r="I122" s="5"/>
      <c r="J122" s="5"/>
      <c r="K122" s="5"/>
      <c r="L122" s="5"/>
      <c r="M122" s="5"/>
      <c r="N122" s="5"/>
    </row>
    <row r="123" spans="6:14" s="4" customFormat="1" ht="12.75" x14ac:dyDescent="0.2">
      <c r="F123" s="5"/>
      <c r="G123" s="5"/>
      <c r="H123" s="5"/>
      <c r="I123" s="5"/>
      <c r="J123" s="5"/>
      <c r="K123" s="5"/>
      <c r="L123" s="5"/>
      <c r="M123" s="5"/>
      <c r="N123" s="5"/>
    </row>
    <row r="124" spans="6:14" s="4" customFormat="1" ht="12.75" x14ac:dyDescent="0.2">
      <c r="F124" s="5"/>
      <c r="G124" s="5"/>
      <c r="H124" s="5"/>
      <c r="I124" s="5"/>
      <c r="J124" s="5"/>
      <c r="K124" s="5"/>
      <c r="L124" s="5"/>
      <c r="M124" s="5"/>
      <c r="N124" s="5"/>
    </row>
    <row r="125" spans="6:14" s="4" customFormat="1" ht="12.75" x14ac:dyDescent="0.2">
      <c r="F125" s="5"/>
      <c r="G125" s="5"/>
      <c r="H125" s="5"/>
      <c r="I125" s="5"/>
      <c r="J125" s="5"/>
      <c r="K125" s="5"/>
      <c r="L125" s="5"/>
      <c r="M125" s="5"/>
      <c r="N125" s="5"/>
    </row>
    <row r="126" spans="6:14" s="4" customFormat="1" ht="12.75" x14ac:dyDescent="0.2">
      <c r="F126" s="5"/>
      <c r="G126" s="5"/>
      <c r="H126" s="5"/>
      <c r="I126" s="5"/>
      <c r="J126" s="5"/>
      <c r="K126" s="5"/>
      <c r="L126" s="5"/>
      <c r="M126" s="5"/>
      <c r="N126" s="5"/>
    </row>
    <row r="127" spans="6:14" s="4" customFormat="1" ht="12.75" x14ac:dyDescent="0.2">
      <c r="F127" s="5"/>
      <c r="G127" s="5"/>
      <c r="H127" s="5"/>
      <c r="I127" s="5"/>
      <c r="J127" s="5"/>
      <c r="K127" s="5"/>
      <c r="L127" s="5"/>
      <c r="M127" s="5"/>
      <c r="N127" s="5"/>
    </row>
    <row r="128" spans="6:14" s="4" customFormat="1" ht="12.75" x14ac:dyDescent="0.2">
      <c r="F128" s="5"/>
      <c r="G128" s="5"/>
      <c r="H128" s="5"/>
      <c r="I128" s="5"/>
      <c r="J128" s="5"/>
      <c r="K128" s="5"/>
      <c r="L128" s="5"/>
      <c r="M128" s="5"/>
      <c r="N128" s="5"/>
    </row>
    <row r="129" spans="6:14" s="4" customFormat="1" ht="12.75" x14ac:dyDescent="0.2">
      <c r="F129" s="5"/>
      <c r="G129" s="5"/>
      <c r="H129" s="5"/>
      <c r="I129" s="5"/>
      <c r="J129" s="5"/>
      <c r="K129" s="5"/>
      <c r="L129" s="5"/>
      <c r="M129" s="5"/>
      <c r="N129" s="5"/>
    </row>
    <row r="130" spans="6:14" s="4" customFormat="1" ht="12.75" x14ac:dyDescent="0.2">
      <c r="F130" s="5"/>
      <c r="G130" s="5"/>
      <c r="H130" s="5"/>
      <c r="I130" s="5"/>
      <c r="J130" s="5"/>
      <c r="K130" s="5"/>
      <c r="L130" s="5"/>
      <c r="M130" s="5"/>
      <c r="N130" s="5"/>
    </row>
    <row r="131" spans="6:14" s="4" customFormat="1" ht="12.75" x14ac:dyDescent="0.2">
      <c r="F131" s="5"/>
      <c r="G131" s="5"/>
      <c r="H131" s="5"/>
      <c r="I131" s="5"/>
      <c r="J131" s="5"/>
      <c r="K131" s="5"/>
      <c r="L131" s="5"/>
      <c r="M131" s="5"/>
      <c r="N131" s="5"/>
    </row>
    <row r="132" spans="6:14" s="4" customFormat="1" ht="12.75" x14ac:dyDescent="0.2">
      <c r="F132" s="5"/>
      <c r="G132" s="5"/>
      <c r="H132" s="5"/>
      <c r="I132" s="5"/>
      <c r="J132" s="5"/>
      <c r="K132" s="5"/>
      <c r="L132" s="5"/>
      <c r="M132" s="5"/>
      <c r="N132" s="5"/>
    </row>
    <row r="133" spans="6:14" s="4" customFormat="1" ht="12.75" x14ac:dyDescent="0.2">
      <c r="F133" s="5"/>
      <c r="G133" s="5"/>
      <c r="H133" s="5"/>
      <c r="I133" s="5"/>
      <c r="J133" s="5"/>
      <c r="K133" s="5"/>
      <c r="L133" s="5"/>
      <c r="M133" s="5"/>
      <c r="N133" s="5"/>
    </row>
    <row r="134" spans="6:14" s="4" customFormat="1" ht="12.75" x14ac:dyDescent="0.2">
      <c r="F134" s="5"/>
      <c r="G134" s="5"/>
      <c r="H134" s="5"/>
      <c r="I134" s="5"/>
      <c r="J134" s="5"/>
      <c r="K134" s="5"/>
      <c r="L134" s="5"/>
      <c r="M134" s="5"/>
      <c r="N134" s="5"/>
    </row>
    <row r="135" spans="6:14" s="4" customFormat="1" ht="12.75" x14ac:dyDescent="0.2">
      <c r="F135" s="5"/>
      <c r="G135" s="5"/>
      <c r="H135" s="5"/>
      <c r="I135" s="5"/>
      <c r="J135" s="5"/>
      <c r="K135" s="5"/>
      <c r="L135" s="5"/>
      <c r="M135" s="5"/>
      <c r="N135" s="5"/>
    </row>
    <row r="136" spans="6:14" s="4" customFormat="1" ht="12.75" x14ac:dyDescent="0.2">
      <c r="F136" s="5"/>
      <c r="G136" s="5"/>
      <c r="H136" s="5"/>
      <c r="I136" s="5"/>
      <c r="J136" s="5"/>
      <c r="K136" s="5"/>
      <c r="L136" s="5"/>
      <c r="M136" s="5"/>
      <c r="N136" s="5"/>
    </row>
    <row r="137" spans="6:14" s="4" customFormat="1" ht="12.75" x14ac:dyDescent="0.2">
      <c r="F137" s="5"/>
      <c r="G137" s="5"/>
      <c r="H137" s="5"/>
      <c r="I137" s="5"/>
      <c r="J137" s="5"/>
      <c r="K137" s="5"/>
      <c r="L137" s="5"/>
      <c r="M137" s="5"/>
      <c r="N137" s="5"/>
    </row>
    <row r="138" spans="6:14" s="4" customFormat="1" ht="12.75" x14ac:dyDescent="0.2">
      <c r="F138" s="5"/>
      <c r="G138" s="5"/>
      <c r="H138" s="5"/>
      <c r="I138" s="5"/>
      <c r="J138" s="5"/>
      <c r="K138" s="5"/>
      <c r="L138" s="5"/>
      <c r="M138" s="5"/>
      <c r="N138" s="5"/>
    </row>
    <row r="139" spans="6:14" s="4" customFormat="1" ht="12.75" x14ac:dyDescent="0.2">
      <c r="F139" s="5"/>
      <c r="G139" s="5"/>
      <c r="H139" s="5"/>
      <c r="I139" s="5"/>
      <c r="J139" s="5"/>
      <c r="K139" s="5"/>
      <c r="L139" s="5"/>
      <c r="M139" s="5"/>
      <c r="N139" s="5"/>
    </row>
    <row r="140" spans="6:14" s="4" customFormat="1" ht="12.75" x14ac:dyDescent="0.2">
      <c r="F140" s="5"/>
      <c r="G140" s="5"/>
      <c r="H140" s="5"/>
      <c r="I140" s="5"/>
      <c r="J140" s="5"/>
      <c r="K140" s="5"/>
      <c r="L140" s="5"/>
      <c r="M140" s="5"/>
      <c r="N140" s="5"/>
    </row>
    <row r="141" spans="6:14" s="4" customFormat="1" ht="12.75" x14ac:dyDescent="0.2">
      <c r="F141" s="5"/>
      <c r="G141" s="5"/>
      <c r="H141" s="5"/>
      <c r="I141" s="5"/>
      <c r="J141" s="5"/>
      <c r="K141" s="5"/>
      <c r="L141" s="5"/>
      <c r="M141" s="5"/>
      <c r="N141" s="5"/>
    </row>
    <row r="142" spans="6:14" s="4" customFormat="1" ht="12.75" x14ac:dyDescent="0.2">
      <c r="F142" s="5"/>
      <c r="G142" s="5"/>
      <c r="H142" s="5"/>
      <c r="I142" s="5"/>
      <c r="J142" s="5"/>
      <c r="K142" s="5"/>
      <c r="L142" s="5"/>
      <c r="M142" s="5"/>
      <c r="N142" s="5"/>
    </row>
    <row r="143" spans="6:14" s="4" customFormat="1" ht="12.75" x14ac:dyDescent="0.2">
      <c r="F143" s="5"/>
      <c r="G143" s="5"/>
      <c r="H143" s="5"/>
      <c r="I143" s="5"/>
      <c r="J143" s="5"/>
      <c r="K143" s="5"/>
      <c r="L143" s="5"/>
      <c r="M143" s="5"/>
      <c r="N143" s="5"/>
    </row>
    <row r="144" spans="6:14" s="4" customFormat="1" ht="12.75" x14ac:dyDescent="0.2">
      <c r="F144" s="5"/>
      <c r="G144" s="5"/>
      <c r="H144" s="5"/>
      <c r="I144" s="5"/>
      <c r="J144" s="5"/>
      <c r="K144" s="5"/>
      <c r="L144" s="5"/>
      <c r="M144" s="5"/>
      <c r="N144" s="5"/>
    </row>
    <row r="145" spans="6:14" s="4" customFormat="1" ht="12.75" x14ac:dyDescent="0.2">
      <c r="F145" s="5"/>
      <c r="G145" s="5"/>
      <c r="H145" s="5"/>
      <c r="I145" s="5"/>
      <c r="J145" s="5"/>
      <c r="K145" s="5"/>
      <c r="L145" s="5"/>
      <c r="M145" s="5"/>
      <c r="N145" s="5"/>
    </row>
    <row r="146" spans="6:14" s="4" customFormat="1" ht="12.75" x14ac:dyDescent="0.2">
      <c r="F146" s="5"/>
      <c r="G146" s="5"/>
      <c r="H146" s="5"/>
      <c r="I146" s="5"/>
      <c r="J146" s="5"/>
      <c r="K146" s="5"/>
      <c r="L146" s="5"/>
      <c r="M146" s="5"/>
      <c r="N146" s="5"/>
    </row>
    <row r="147" spans="6:14" s="4" customFormat="1" ht="12.75" x14ac:dyDescent="0.2">
      <c r="F147" s="5"/>
      <c r="G147" s="5"/>
      <c r="H147" s="5"/>
      <c r="I147" s="5"/>
      <c r="J147" s="5"/>
      <c r="K147" s="5"/>
      <c r="L147" s="5"/>
      <c r="M147" s="5"/>
      <c r="N147" s="5"/>
    </row>
    <row r="148" spans="6:14" s="4" customFormat="1" ht="12.75" x14ac:dyDescent="0.2">
      <c r="F148" s="5"/>
      <c r="G148" s="5"/>
      <c r="H148" s="5"/>
      <c r="I148" s="5"/>
      <c r="J148" s="5"/>
      <c r="K148" s="5"/>
      <c r="L148" s="5"/>
      <c r="M148" s="5"/>
      <c r="N148" s="5"/>
    </row>
    <row r="149" spans="6:14" s="4" customFormat="1" ht="12.75" x14ac:dyDescent="0.2">
      <c r="F149" s="5"/>
      <c r="G149" s="5"/>
      <c r="H149" s="5"/>
      <c r="I149" s="5"/>
      <c r="J149" s="5"/>
      <c r="K149" s="5"/>
      <c r="L149" s="5"/>
      <c r="M149" s="5"/>
      <c r="N149" s="5"/>
    </row>
    <row r="150" spans="6:14" s="4" customFormat="1" ht="12.75" x14ac:dyDescent="0.2">
      <c r="F150" s="5"/>
      <c r="G150" s="5"/>
      <c r="H150" s="5"/>
      <c r="I150" s="5"/>
      <c r="J150" s="5"/>
      <c r="K150" s="5"/>
      <c r="L150" s="5"/>
      <c r="M150" s="5"/>
      <c r="N150" s="5"/>
    </row>
    <row r="151" spans="6:14" s="4" customFormat="1" ht="12.75" x14ac:dyDescent="0.2">
      <c r="F151" s="5"/>
      <c r="G151" s="5"/>
      <c r="H151" s="5"/>
      <c r="I151" s="5"/>
      <c r="J151" s="5"/>
      <c r="K151" s="5"/>
      <c r="L151" s="5"/>
      <c r="M151" s="5"/>
      <c r="N151" s="5"/>
    </row>
    <row r="152" spans="6:14" s="4" customFormat="1" ht="12.75" x14ac:dyDescent="0.2">
      <c r="F152" s="5"/>
      <c r="G152" s="5"/>
      <c r="H152" s="5"/>
      <c r="I152" s="5"/>
      <c r="J152" s="5"/>
      <c r="K152" s="5"/>
      <c r="L152" s="5"/>
      <c r="M152" s="5"/>
      <c r="N152" s="5"/>
    </row>
    <row r="153" spans="6:14" s="4" customFormat="1" ht="12.75" x14ac:dyDescent="0.2">
      <c r="F153" s="5"/>
      <c r="G153" s="5"/>
      <c r="H153" s="5"/>
      <c r="I153" s="5"/>
      <c r="J153" s="5"/>
      <c r="K153" s="5"/>
      <c r="L153" s="5"/>
      <c r="M153" s="5"/>
      <c r="N153" s="5"/>
    </row>
    <row r="154" spans="6:14" s="4" customFormat="1" ht="12.75" x14ac:dyDescent="0.2">
      <c r="F154" s="5"/>
      <c r="G154" s="5"/>
      <c r="H154" s="5"/>
      <c r="I154" s="5"/>
      <c r="J154" s="5"/>
      <c r="K154" s="5"/>
      <c r="L154" s="5"/>
      <c r="M154" s="5"/>
      <c r="N154" s="5"/>
    </row>
    <row r="155" spans="6:14" s="4" customFormat="1" ht="12.75" x14ac:dyDescent="0.2">
      <c r="F155" s="5"/>
      <c r="G155" s="5"/>
      <c r="H155" s="5"/>
      <c r="I155" s="5"/>
      <c r="J155" s="5"/>
      <c r="K155" s="5"/>
      <c r="L155" s="5"/>
      <c r="M155" s="5"/>
      <c r="N155" s="5"/>
    </row>
    <row r="156" spans="6:14" s="4" customFormat="1" ht="12.75" x14ac:dyDescent="0.2">
      <c r="F156" s="5"/>
      <c r="G156" s="5"/>
      <c r="H156" s="5"/>
      <c r="I156" s="5"/>
      <c r="J156" s="5"/>
      <c r="K156" s="5"/>
      <c r="L156" s="5"/>
      <c r="M156" s="5"/>
      <c r="N156" s="5"/>
    </row>
    <row r="157" spans="6:14" s="4" customFormat="1" ht="12.75" x14ac:dyDescent="0.2">
      <c r="F157" s="5"/>
      <c r="G157" s="5"/>
      <c r="H157" s="5"/>
      <c r="I157" s="5"/>
      <c r="J157" s="5"/>
      <c r="K157" s="5"/>
      <c r="L157" s="5"/>
      <c r="M157" s="5"/>
      <c r="N157" s="5"/>
    </row>
    <row r="158" spans="6:14" s="4" customFormat="1" ht="12.75" x14ac:dyDescent="0.2">
      <c r="F158" s="5"/>
      <c r="G158" s="5"/>
      <c r="H158" s="5"/>
      <c r="I158" s="5"/>
      <c r="J158" s="5"/>
      <c r="K158" s="5"/>
      <c r="L158" s="5"/>
      <c r="M158" s="5"/>
      <c r="N158" s="5"/>
    </row>
    <row r="159" spans="6:14" s="4" customFormat="1" ht="12.75" x14ac:dyDescent="0.2">
      <c r="F159" s="5"/>
      <c r="G159" s="5"/>
      <c r="H159" s="5"/>
      <c r="I159" s="5"/>
      <c r="J159" s="5"/>
      <c r="K159" s="5"/>
      <c r="L159" s="5"/>
      <c r="M159" s="5"/>
      <c r="N159" s="5"/>
    </row>
    <row r="160" spans="6:14" s="4" customFormat="1" ht="12.75" x14ac:dyDescent="0.2">
      <c r="F160" s="5"/>
      <c r="G160" s="5"/>
      <c r="H160" s="5"/>
      <c r="I160" s="5"/>
      <c r="J160" s="5"/>
      <c r="K160" s="5"/>
      <c r="L160" s="5"/>
      <c r="M160" s="5"/>
      <c r="N160" s="5"/>
    </row>
    <row r="161" spans="6:14" s="4" customFormat="1" ht="12.75" x14ac:dyDescent="0.2">
      <c r="F161" s="5"/>
      <c r="G161" s="5"/>
      <c r="H161" s="5"/>
      <c r="I161" s="5"/>
      <c r="J161" s="5"/>
      <c r="K161" s="5"/>
      <c r="L161" s="5"/>
      <c r="M161" s="5"/>
      <c r="N161" s="5"/>
    </row>
    <row r="162" spans="6:14" s="4" customFormat="1" ht="12.75" x14ac:dyDescent="0.2">
      <c r="F162" s="5"/>
      <c r="G162" s="5"/>
      <c r="H162" s="5"/>
      <c r="I162" s="5"/>
      <c r="J162" s="5"/>
      <c r="K162" s="5"/>
      <c r="L162" s="5"/>
      <c r="M162" s="5"/>
      <c r="N162" s="5"/>
    </row>
    <row r="163" spans="6:14" s="4" customFormat="1" ht="12.75" x14ac:dyDescent="0.2">
      <c r="F163" s="5"/>
      <c r="G163" s="5"/>
      <c r="H163" s="5"/>
      <c r="I163" s="5"/>
      <c r="J163" s="5"/>
      <c r="K163" s="5"/>
      <c r="L163" s="5"/>
      <c r="M163" s="5"/>
      <c r="N163" s="5"/>
    </row>
    <row r="164" spans="6:14" s="4" customFormat="1" ht="12.75" x14ac:dyDescent="0.2">
      <c r="F164" s="5"/>
      <c r="G164" s="5"/>
      <c r="H164" s="5"/>
      <c r="I164" s="5"/>
      <c r="J164" s="5"/>
      <c r="K164" s="5"/>
      <c r="L164" s="5"/>
      <c r="M164" s="5"/>
      <c r="N164" s="5"/>
    </row>
    <row r="165" spans="6:14" s="4" customFormat="1" ht="12.75" x14ac:dyDescent="0.2">
      <c r="F165" s="5"/>
      <c r="G165" s="5"/>
      <c r="H165" s="5"/>
      <c r="I165" s="5"/>
      <c r="J165" s="5"/>
      <c r="K165" s="5"/>
      <c r="L165" s="5"/>
      <c r="M165" s="5"/>
      <c r="N165" s="5"/>
    </row>
    <row r="166" spans="6:14" s="4" customFormat="1" ht="12.75" x14ac:dyDescent="0.2">
      <c r="F166" s="5"/>
      <c r="G166" s="5"/>
      <c r="H166" s="5"/>
      <c r="I166" s="5"/>
      <c r="J166" s="5"/>
      <c r="K166" s="5"/>
      <c r="L166" s="5"/>
      <c r="M166" s="5"/>
      <c r="N166" s="5"/>
    </row>
    <row r="167" spans="6:14" s="4" customFormat="1" ht="12.75" x14ac:dyDescent="0.2">
      <c r="F167" s="5"/>
      <c r="G167" s="5"/>
      <c r="H167" s="5"/>
      <c r="I167" s="5"/>
      <c r="J167" s="5"/>
      <c r="K167" s="5"/>
      <c r="L167" s="5"/>
      <c r="M167" s="5"/>
      <c r="N167" s="5"/>
    </row>
    <row r="168" spans="6:14" s="4" customFormat="1" ht="12.75" x14ac:dyDescent="0.2">
      <c r="F168" s="5"/>
      <c r="G168" s="5"/>
      <c r="H168" s="5"/>
      <c r="I168" s="5"/>
      <c r="J168" s="5"/>
      <c r="K168" s="5"/>
      <c r="L168" s="5"/>
      <c r="M168" s="5"/>
      <c r="N168" s="5"/>
    </row>
    <row r="169" spans="6:14" s="4" customFormat="1" ht="12.75" x14ac:dyDescent="0.2">
      <c r="F169" s="5"/>
      <c r="G169" s="5"/>
      <c r="H169" s="5"/>
      <c r="I169" s="5"/>
      <c r="J169" s="5"/>
      <c r="K169" s="5"/>
      <c r="L169" s="5"/>
      <c r="M169" s="5"/>
      <c r="N169" s="5"/>
    </row>
    <row r="170" spans="6:14" s="4" customFormat="1" ht="12.75" x14ac:dyDescent="0.2">
      <c r="F170" s="5"/>
      <c r="G170" s="5"/>
      <c r="H170" s="5"/>
      <c r="I170" s="5"/>
      <c r="J170" s="5"/>
      <c r="K170" s="5"/>
      <c r="L170" s="5"/>
      <c r="M170" s="5"/>
      <c r="N170" s="5"/>
    </row>
    <row r="171" spans="6:14" s="4" customFormat="1" ht="12.75" x14ac:dyDescent="0.2">
      <c r="F171" s="5"/>
      <c r="G171" s="5"/>
      <c r="H171" s="5"/>
      <c r="I171" s="5"/>
      <c r="J171" s="5"/>
      <c r="K171" s="5"/>
      <c r="L171" s="5"/>
      <c r="M171" s="5"/>
      <c r="N171" s="5"/>
    </row>
    <row r="172" spans="6:14" s="4" customFormat="1" ht="12.75" x14ac:dyDescent="0.2">
      <c r="F172" s="5"/>
      <c r="G172" s="5"/>
      <c r="H172" s="5"/>
      <c r="I172" s="5"/>
      <c r="J172" s="5"/>
      <c r="K172" s="5"/>
      <c r="L172" s="5"/>
      <c r="M172" s="5"/>
      <c r="N172" s="5"/>
    </row>
    <row r="173" spans="6:14" s="4" customFormat="1" ht="12.75" x14ac:dyDescent="0.2">
      <c r="F173" s="5"/>
      <c r="G173" s="5"/>
      <c r="H173" s="5"/>
      <c r="I173" s="5"/>
      <c r="J173" s="5"/>
      <c r="K173" s="5"/>
      <c r="L173" s="5"/>
      <c r="M173" s="5"/>
      <c r="N173" s="5"/>
    </row>
    <row r="174" spans="6:14" s="4" customFormat="1" ht="12.75" x14ac:dyDescent="0.2">
      <c r="F174" s="5"/>
      <c r="G174" s="5"/>
      <c r="H174" s="5"/>
      <c r="I174" s="5"/>
      <c r="J174" s="5"/>
      <c r="K174" s="5"/>
      <c r="L174" s="5"/>
      <c r="M174" s="5"/>
      <c r="N174" s="5"/>
    </row>
    <row r="175" spans="6:14" s="4" customFormat="1" ht="12.75" x14ac:dyDescent="0.2">
      <c r="F175" s="5"/>
      <c r="G175" s="5"/>
      <c r="H175" s="5"/>
      <c r="I175" s="5"/>
      <c r="J175" s="5"/>
      <c r="K175" s="5"/>
      <c r="L175" s="5"/>
      <c r="M175" s="5"/>
      <c r="N175" s="5"/>
    </row>
    <row r="176" spans="6:14" s="4" customFormat="1" ht="12.75" x14ac:dyDescent="0.2">
      <c r="F176" s="5"/>
      <c r="G176" s="5"/>
      <c r="H176" s="5"/>
      <c r="I176" s="5"/>
      <c r="J176" s="5"/>
      <c r="K176" s="5"/>
      <c r="L176" s="5"/>
      <c r="M176" s="5"/>
      <c r="N176" s="5"/>
    </row>
    <row r="177" spans="6:14" s="4" customFormat="1" ht="12.75" x14ac:dyDescent="0.2">
      <c r="F177" s="5"/>
      <c r="G177" s="5"/>
      <c r="H177" s="5"/>
      <c r="I177" s="5"/>
      <c r="J177" s="5"/>
      <c r="K177" s="5"/>
      <c r="L177" s="5"/>
      <c r="M177" s="5"/>
      <c r="N177" s="5"/>
    </row>
    <row r="178" spans="6:14" s="4" customFormat="1" ht="12.75" x14ac:dyDescent="0.2">
      <c r="F178" s="5"/>
      <c r="G178" s="5"/>
      <c r="H178" s="5"/>
      <c r="I178" s="5"/>
      <c r="J178" s="5"/>
      <c r="K178" s="5"/>
      <c r="L178" s="5"/>
      <c r="M178" s="5"/>
      <c r="N178" s="5"/>
    </row>
    <row r="179" spans="6:14" s="4" customFormat="1" ht="12.75" x14ac:dyDescent="0.2">
      <c r="F179" s="5"/>
      <c r="G179" s="5"/>
      <c r="H179" s="5"/>
      <c r="I179" s="5"/>
      <c r="J179" s="5"/>
      <c r="K179" s="5"/>
      <c r="L179" s="5"/>
      <c r="M179" s="5"/>
      <c r="N179" s="5"/>
    </row>
    <row r="180" spans="6:14" s="4" customFormat="1" ht="12.75" x14ac:dyDescent="0.2">
      <c r="F180" s="5"/>
      <c r="G180" s="5"/>
      <c r="H180" s="5"/>
      <c r="I180" s="5"/>
      <c r="J180" s="5"/>
      <c r="K180" s="5"/>
      <c r="L180" s="5"/>
      <c r="M180" s="5"/>
      <c r="N180" s="5"/>
    </row>
    <row r="181" spans="6:14" s="4" customFormat="1" ht="12.75" x14ac:dyDescent="0.2">
      <c r="F181" s="5"/>
      <c r="G181" s="5"/>
      <c r="H181" s="5"/>
      <c r="I181" s="5"/>
      <c r="J181" s="5"/>
      <c r="K181" s="5"/>
      <c r="L181" s="5"/>
      <c r="M181" s="5"/>
      <c r="N181" s="5"/>
    </row>
    <row r="182" spans="6:14" s="4" customFormat="1" ht="12.75" x14ac:dyDescent="0.2">
      <c r="F182" s="5"/>
      <c r="G182" s="5"/>
      <c r="H182" s="5"/>
      <c r="I182" s="5"/>
      <c r="J182" s="5"/>
      <c r="K182" s="5"/>
      <c r="L182" s="5"/>
      <c r="M182" s="5"/>
      <c r="N182" s="5"/>
    </row>
    <row r="183" spans="6:14" s="4" customFormat="1" ht="12.75" x14ac:dyDescent="0.2">
      <c r="F183" s="5"/>
      <c r="G183" s="5"/>
      <c r="H183" s="5"/>
      <c r="I183" s="5"/>
      <c r="J183" s="5"/>
      <c r="K183" s="5"/>
      <c r="L183" s="5"/>
      <c r="M183" s="5"/>
      <c r="N183" s="5"/>
    </row>
    <row r="184" spans="6:14" s="4" customFormat="1" ht="12.75" x14ac:dyDescent="0.2">
      <c r="F184" s="5"/>
      <c r="G184" s="5"/>
      <c r="H184" s="5"/>
      <c r="I184" s="5"/>
      <c r="J184" s="5"/>
      <c r="K184" s="5"/>
      <c r="L184" s="5"/>
      <c r="M184" s="5"/>
      <c r="N184" s="5"/>
    </row>
    <row r="185" spans="6:14" s="4" customFormat="1" ht="12.75" x14ac:dyDescent="0.2">
      <c r="F185" s="5"/>
      <c r="G185" s="5"/>
      <c r="H185" s="5"/>
      <c r="I185" s="5"/>
      <c r="J185" s="5"/>
      <c r="K185" s="5"/>
      <c r="L185" s="5"/>
      <c r="M185" s="5"/>
      <c r="N185" s="5"/>
    </row>
    <row r="186" spans="6:14" s="4" customFormat="1" ht="12.75" x14ac:dyDescent="0.2">
      <c r="F186" s="5"/>
      <c r="G186" s="5"/>
      <c r="H186" s="5"/>
      <c r="I186" s="5"/>
      <c r="J186" s="5"/>
      <c r="K186" s="5"/>
      <c r="L186" s="5"/>
      <c r="M186" s="5"/>
      <c r="N186" s="5"/>
    </row>
    <row r="187" spans="6:14" s="4" customFormat="1" ht="12.75" x14ac:dyDescent="0.2">
      <c r="F187" s="5"/>
      <c r="G187" s="5"/>
      <c r="H187" s="5"/>
      <c r="I187" s="5"/>
      <c r="J187" s="5"/>
      <c r="K187" s="5"/>
      <c r="L187" s="5"/>
      <c r="M187" s="5"/>
      <c r="N187" s="5"/>
    </row>
    <row r="188" spans="6:14" s="4" customFormat="1" ht="12.75" x14ac:dyDescent="0.2">
      <c r="F188" s="5"/>
      <c r="G188" s="5"/>
      <c r="H188" s="5"/>
      <c r="I188" s="5"/>
      <c r="J188" s="5"/>
      <c r="K188" s="5"/>
      <c r="L188" s="5"/>
      <c r="M188" s="5"/>
      <c r="N188" s="5"/>
    </row>
    <row r="189" spans="6:14" s="4" customFormat="1" ht="12.75" x14ac:dyDescent="0.2">
      <c r="F189" s="5"/>
      <c r="G189" s="5"/>
      <c r="H189" s="5"/>
      <c r="I189" s="5"/>
      <c r="J189" s="5"/>
      <c r="K189" s="5"/>
      <c r="L189" s="5"/>
      <c r="M189" s="5"/>
      <c r="N189" s="5"/>
    </row>
    <row r="190" spans="6:14" s="4" customFormat="1" ht="12.75" x14ac:dyDescent="0.2">
      <c r="F190" s="5"/>
      <c r="G190" s="5"/>
      <c r="H190" s="5"/>
      <c r="I190" s="5"/>
      <c r="J190" s="5"/>
      <c r="K190" s="5"/>
      <c r="L190" s="5"/>
      <c r="M190" s="5"/>
      <c r="N190" s="5"/>
    </row>
    <row r="191" spans="6:14" s="4" customFormat="1" ht="12.75" x14ac:dyDescent="0.2">
      <c r="F191" s="5"/>
      <c r="G191" s="5"/>
      <c r="H191" s="5"/>
      <c r="I191" s="5"/>
      <c r="J191" s="5"/>
      <c r="K191" s="5"/>
      <c r="L191" s="5"/>
      <c r="M191" s="5"/>
      <c r="N191" s="5"/>
    </row>
    <row r="192" spans="6:14" s="4" customFormat="1" ht="12.75" x14ac:dyDescent="0.2">
      <c r="F192" s="5"/>
      <c r="G192" s="5"/>
      <c r="H192" s="5"/>
      <c r="I192" s="5"/>
      <c r="J192" s="5"/>
      <c r="K192" s="5"/>
      <c r="L192" s="5"/>
      <c r="M192" s="5"/>
      <c r="N192" s="5"/>
    </row>
    <row r="193" spans="6:14" s="4" customFormat="1" ht="12.75" x14ac:dyDescent="0.2">
      <c r="F193" s="5"/>
      <c r="G193" s="5"/>
      <c r="H193" s="5"/>
      <c r="I193" s="5"/>
      <c r="J193" s="5"/>
      <c r="K193" s="5"/>
      <c r="L193" s="5"/>
      <c r="M193" s="5"/>
      <c r="N193" s="5"/>
    </row>
    <row r="194" spans="6:14" s="4" customFormat="1" ht="12.75" x14ac:dyDescent="0.2">
      <c r="F194" s="5"/>
      <c r="G194" s="5"/>
      <c r="H194" s="5"/>
      <c r="I194" s="5"/>
      <c r="J194" s="5"/>
      <c r="K194" s="5"/>
      <c r="L194" s="5"/>
      <c r="M194" s="5"/>
      <c r="N194" s="5"/>
    </row>
    <row r="195" spans="6:14" s="4" customFormat="1" ht="12.75" x14ac:dyDescent="0.2">
      <c r="F195" s="5"/>
      <c r="G195" s="5"/>
      <c r="H195" s="5"/>
      <c r="I195" s="5"/>
      <c r="J195" s="5"/>
      <c r="K195" s="5"/>
      <c r="L195" s="5"/>
      <c r="M195" s="5"/>
      <c r="N195" s="5"/>
    </row>
    <row r="196" spans="6:14" s="4" customFormat="1" ht="12.75" x14ac:dyDescent="0.2">
      <c r="F196" s="5"/>
      <c r="G196" s="5"/>
      <c r="H196" s="5"/>
      <c r="I196" s="5"/>
      <c r="J196" s="5"/>
      <c r="K196" s="5"/>
      <c r="L196" s="5"/>
      <c r="M196" s="5"/>
      <c r="N196" s="5"/>
    </row>
    <row r="197" spans="6:14" s="4" customFormat="1" ht="12.75" x14ac:dyDescent="0.2">
      <c r="F197" s="5"/>
      <c r="G197" s="5"/>
      <c r="H197" s="5"/>
      <c r="I197" s="5"/>
      <c r="J197" s="5"/>
      <c r="K197" s="5"/>
      <c r="L197" s="5"/>
      <c r="M197" s="5"/>
      <c r="N197" s="5"/>
    </row>
    <row r="198" spans="6:14" s="4" customFormat="1" ht="12.75" x14ac:dyDescent="0.2">
      <c r="F198" s="5"/>
      <c r="G198" s="5"/>
      <c r="H198" s="5"/>
      <c r="I198" s="5"/>
      <c r="J198" s="5"/>
      <c r="K198" s="5"/>
      <c r="L198" s="5"/>
      <c r="M198" s="5"/>
      <c r="N198" s="5"/>
    </row>
    <row r="199" spans="6:14" s="4" customFormat="1" ht="12.75" x14ac:dyDescent="0.2">
      <c r="F199" s="5"/>
      <c r="G199" s="5"/>
      <c r="H199" s="5"/>
      <c r="I199" s="5"/>
      <c r="J199" s="5"/>
      <c r="K199" s="5"/>
      <c r="L199" s="5"/>
      <c r="M199" s="5"/>
      <c r="N199" s="5"/>
    </row>
    <row r="200" spans="6:14" s="4" customFormat="1" ht="12.75" x14ac:dyDescent="0.2">
      <c r="F200" s="5"/>
      <c r="G200" s="5"/>
      <c r="H200" s="5"/>
      <c r="I200" s="5"/>
      <c r="J200" s="5"/>
      <c r="K200" s="5"/>
      <c r="L200" s="5"/>
      <c r="M200" s="5"/>
      <c r="N200" s="5"/>
    </row>
    <row r="201" spans="6:14" s="4" customFormat="1" ht="12.75" x14ac:dyDescent="0.2">
      <c r="F201" s="5"/>
      <c r="G201" s="5"/>
      <c r="H201" s="5"/>
      <c r="I201" s="5"/>
      <c r="J201" s="5"/>
      <c r="K201" s="5"/>
      <c r="L201" s="5"/>
      <c r="M201" s="5"/>
      <c r="N201" s="5"/>
    </row>
    <row r="202" spans="6:14" s="4" customFormat="1" ht="12.75" x14ac:dyDescent="0.2">
      <c r="F202" s="5"/>
      <c r="G202" s="5"/>
      <c r="H202" s="5"/>
      <c r="I202" s="5"/>
      <c r="J202" s="5"/>
      <c r="K202" s="5"/>
      <c r="L202" s="5"/>
      <c r="M202" s="5"/>
      <c r="N202" s="5"/>
    </row>
    <row r="203" spans="6:14" s="4" customFormat="1" ht="12.75" x14ac:dyDescent="0.2">
      <c r="F203" s="5"/>
      <c r="G203" s="5"/>
      <c r="H203" s="5"/>
      <c r="I203" s="5"/>
      <c r="J203" s="5"/>
      <c r="K203" s="5"/>
      <c r="L203" s="5"/>
      <c r="M203" s="5"/>
      <c r="N203" s="5"/>
    </row>
    <row r="204" spans="6:14" s="4" customFormat="1" ht="12.75" x14ac:dyDescent="0.2">
      <c r="F204" s="5"/>
      <c r="G204" s="5"/>
      <c r="H204" s="5"/>
      <c r="I204" s="5"/>
      <c r="J204" s="5"/>
      <c r="K204" s="5"/>
      <c r="L204" s="5"/>
      <c r="M204" s="5"/>
      <c r="N204" s="5"/>
    </row>
    <row r="205" spans="6:14" s="4" customFormat="1" ht="12.75" x14ac:dyDescent="0.2">
      <c r="F205" s="5"/>
      <c r="G205" s="5"/>
      <c r="H205" s="5"/>
      <c r="I205" s="5"/>
      <c r="J205" s="5"/>
      <c r="K205" s="5"/>
      <c r="L205" s="5"/>
      <c r="M205" s="5"/>
      <c r="N205" s="5"/>
    </row>
    <row r="206" spans="6:14" s="4" customFormat="1" ht="12.75" x14ac:dyDescent="0.2">
      <c r="F206" s="5"/>
      <c r="G206" s="5"/>
      <c r="H206" s="5"/>
      <c r="I206" s="5"/>
      <c r="J206" s="5"/>
      <c r="K206" s="5"/>
      <c r="L206" s="5"/>
      <c r="M206" s="5"/>
      <c r="N206" s="5"/>
    </row>
    <row r="207" spans="6:14" s="4" customFormat="1" ht="12.75" x14ac:dyDescent="0.2">
      <c r="F207" s="5"/>
      <c r="G207" s="5"/>
      <c r="H207" s="5"/>
      <c r="I207" s="5"/>
      <c r="J207" s="5"/>
      <c r="K207" s="5"/>
      <c r="L207" s="5"/>
      <c r="M207" s="5"/>
      <c r="N207" s="5"/>
    </row>
    <row r="208" spans="6:14" s="4" customFormat="1" ht="12.75" x14ac:dyDescent="0.2">
      <c r="F208" s="5"/>
      <c r="G208" s="5"/>
      <c r="H208" s="5"/>
      <c r="I208" s="5"/>
      <c r="J208" s="5"/>
      <c r="K208" s="5"/>
      <c r="L208" s="5"/>
      <c r="M208" s="5"/>
      <c r="N208" s="5"/>
    </row>
    <row r="209" spans="6:14" s="4" customFormat="1" ht="12.75" x14ac:dyDescent="0.2">
      <c r="F209" s="5"/>
      <c r="G209" s="5"/>
      <c r="H209" s="5"/>
      <c r="I209" s="5"/>
      <c r="J209" s="5"/>
      <c r="K209" s="5"/>
      <c r="L209" s="5"/>
      <c r="M209" s="5"/>
      <c r="N209" s="5"/>
    </row>
    <row r="210" spans="6:14" s="4" customFormat="1" ht="12.75" x14ac:dyDescent="0.2">
      <c r="F210" s="5"/>
      <c r="G210" s="5"/>
      <c r="H210" s="5"/>
      <c r="I210" s="5"/>
      <c r="J210" s="5"/>
      <c r="K210" s="5"/>
      <c r="L210" s="5"/>
      <c r="M210" s="5"/>
      <c r="N210" s="5"/>
    </row>
    <row r="211" spans="6:14" s="4" customFormat="1" ht="12.75" x14ac:dyDescent="0.2">
      <c r="F211" s="5"/>
      <c r="G211" s="5"/>
      <c r="H211" s="5"/>
      <c r="I211" s="5"/>
      <c r="J211" s="5"/>
      <c r="K211" s="5"/>
      <c r="L211" s="5"/>
      <c r="M211" s="5"/>
      <c r="N211" s="5"/>
    </row>
    <row r="212" spans="6:14" s="4" customFormat="1" ht="12.75" x14ac:dyDescent="0.2">
      <c r="F212" s="5"/>
      <c r="G212" s="5"/>
      <c r="H212" s="5"/>
      <c r="I212" s="5"/>
      <c r="J212" s="5"/>
      <c r="K212" s="5"/>
      <c r="L212" s="5"/>
      <c r="M212" s="5"/>
      <c r="N212" s="5"/>
    </row>
    <row r="213" spans="6:14" s="4" customFormat="1" ht="12.75" x14ac:dyDescent="0.2">
      <c r="F213" s="5"/>
      <c r="G213" s="5"/>
      <c r="H213" s="5"/>
      <c r="I213" s="5"/>
      <c r="J213" s="5"/>
      <c r="K213" s="5"/>
      <c r="L213" s="5"/>
      <c r="M213" s="5"/>
      <c r="N213" s="5"/>
    </row>
    <row r="214" spans="6:14" s="4" customFormat="1" ht="12.75" x14ac:dyDescent="0.2">
      <c r="F214" s="5"/>
      <c r="G214" s="5"/>
      <c r="H214" s="5"/>
      <c r="I214" s="5"/>
      <c r="J214" s="5"/>
      <c r="K214" s="5"/>
      <c r="L214" s="5"/>
      <c r="M214" s="5"/>
      <c r="N214" s="5"/>
    </row>
    <row r="215" spans="6:14" s="4" customFormat="1" ht="12.75" x14ac:dyDescent="0.2">
      <c r="F215" s="5"/>
      <c r="G215" s="5"/>
      <c r="H215" s="5"/>
      <c r="I215" s="5"/>
      <c r="J215" s="5"/>
      <c r="K215" s="5"/>
      <c r="L215" s="5"/>
      <c r="M215" s="5"/>
      <c r="N215" s="5"/>
    </row>
    <row r="216" spans="6:14" s="4" customFormat="1" ht="12.75" x14ac:dyDescent="0.2">
      <c r="F216" s="5"/>
      <c r="G216" s="5"/>
      <c r="H216" s="5"/>
      <c r="I216" s="5"/>
      <c r="J216" s="5"/>
      <c r="K216" s="5"/>
      <c r="L216" s="5"/>
      <c r="M216" s="5"/>
      <c r="N216" s="5"/>
    </row>
    <row r="217" spans="6:14" s="4" customFormat="1" ht="12.75" x14ac:dyDescent="0.2">
      <c r="F217" s="5"/>
      <c r="G217" s="5"/>
      <c r="H217" s="5"/>
      <c r="I217" s="5"/>
      <c r="J217" s="5"/>
      <c r="K217" s="5"/>
      <c r="L217" s="5"/>
      <c r="M217" s="5"/>
      <c r="N217" s="5"/>
    </row>
    <row r="218" spans="6:14" s="4" customFormat="1" ht="12.75" x14ac:dyDescent="0.2">
      <c r="F218" s="5"/>
      <c r="G218" s="5"/>
      <c r="H218" s="5"/>
      <c r="I218" s="5"/>
      <c r="J218" s="5"/>
      <c r="K218" s="5"/>
      <c r="L218" s="5"/>
      <c r="M218" s="5"/>
      <c r="N218" s="5"/>
    </row>
    <row r="219" spans="6:14" s="4" customFormat="1" ht="12.75" x14ac:dyDescent="0.2">
      <c r="F219" s="5"/>
      <c r="G219" s="5"/>
      <c r="H219" s="5"/>
      <c r="I219" s="5"/>
      <c r="J219" s="5"/>
      <c r="K219" s="5"/>
      <c r="L219" s="5"/>
      <c r="M219" s="5"/>
      <c r="N219" s="5"/>
    </row>
    <row r="220" spans="6:14" s="4" customFormat="1" ht="12.75" x14ac:dyDescent="0.2">
      <c r="F220" s="5"/>
      <c r="G220" s="5"/>
      <c r="H220" s="5"/>
      <c r="I220" s="5"/>
      <c r="J220" s="5"/>
      <c r="K220" s="5"/>
      <c r="L220" s="5"/>
      <c r="M220" s="5"/>
      <c r="N220" s="5"/>
    </row>
    <row r="221" spans="6:14" s="4" customFormat="1" ht="12.75" x14ac:dyDescent="0.2">
      <c r="F221" s="5"/>
      <c r="G221" s="5"/>
      <c r="H221" s="5"/>
      <c r="I221" s="5"/>
      <c r="J221" s="5"/>
      <c r="K221" s="5"/>
      <c r="L221" s="5"/>
      <c r="M221" s="5"/>
      <c r="N221" s="5"/>
    </row>
    <row r="222" spans="6:14" s="4" customFormat="1" ht="12.75" x14ac:dyDescent="0.2">
      <c r="F222" s="5"/>
      <c r="G222" s="5"/>
      <c r="H222" s="5"/>
      <c r="I222" s="5"/>
      <c r="J222" s="5"/>
      <c r="K222" s="5"/>
      <c r="L222" s="5"/>
      <c r="M222" s="5"/>
      <c r="N222" s="5"/>
    </row>
    <row r="223" spans="6:14" s="4" customFormat="1" ht="12.75" x14ac:dyDescent="0.2">
      <c r="F223" s="5"/>
      <c r="G223" s="5"/>
      <c r="H223" s="5"/>
      <c r="I223" s="5"/>
      <c r="J223" s="5"/>
      <c r="K223" s="5"/>
      <c r="L223" s="5"/>
      <c r="M223" s="5"/>
      <c r="N223" s="5"/>
    </row>
    <row r="224" spans="6:14" s="4" customFormat="1" ht="12.75" x14ac:dyDescent="0.2">
      <c r="F224" s="5"/>
      <c r="G224" s="5"/>
      <c r="H224" s="5"/>
      <c r="I224" s="5"/>
      <c r="J224" s="5"/>
      <c r="K224" s="5"/>
      <c r="L224" s="5"/>
      <c r="M224" s="5"/>
      <c r="N224" s="5"/>
    </row>
    <row r="225" spans="6:14" s="4" customFormat="1" ht="12.75" x14ac:dyDescent="0.2">
      <c r="F225" s="5"/>
      <c r="G225" s="5"/>
      <c r="H225" s="5"/>
      <c r="I225" s="5"/>
      <c r="J225" s="5"/>
      <c r="K225" s="5"/>
      <c r="L225" s="5"/>
      <c r="M225" s="5"/>
      <c r="N225" s="5"/>
    </row>
    <row r="226" spans="6:14" s="4" customFormat="1" ht="12.75" x14ac:dyDescent="0.2">
      <c r="F226" s="5"/>
      <c r="G226" s="5"/>
      <c r="H226" s="5"/>
      <c r="I226" s="5"/>
      <c r="J226" s="5"/>
      <c r="K226" s="5"/>
      <c r="L226" s="5"/>
      <c r="M226" s="5"/>
      <c r="N226" s="5"/>
    </row>
    <row r="227" spans="6:14" s="4" customFormat="1" ht="12.75" x14ac:dyDescent="0.2">
      <c r="F227" s="5"/>
      <c r="G227" s="5"/>
      <c r="H227" s="5"/>
      <c r="I227" s="5"/>
      <c r="J227" s="5"/>
      <c r="K227" s="5"/>
      <c r="L227" s="5"/>
      <c r="M227" s="5"/>
      <c r="N227" s="5"/>
    </row>
    <row r="228" spans="6:14" s="4" customFormat="1" ht="12.75" x14ac:dyDescent="0.2">
      <c r="F228" s="5"/>
      <c r="G228" s="5"/>
      <c r="H228" s="5"/>
      <c r="I228" s="5"/>
      <c r="J228" s="5"/>
      <c r="K228" s="5"/>
      <c r="L228" s="5"/>
      <c r="M228" s="5"/>
      <c r="N228" s="5"/>
    </row>
    <row r="229" spans="6:14" s="4" customFormat="1" ht="12.75" x14ac:dyDescent="0.2">
      <c r="F229" s="5"/>
      <c r="G229" s="5"/>
      <c r="H229" s="5"/>
      <c r="I229" s="5"/>
      <c r="J229" s="5"/>
      <c r="K229" s="5"/>
      <c r="L229" s="5"/>
      <c r="M229" s="5"/>
      <c r="N229" s="5"/>
    </row>
    <row r="230" spans="6:14" s="4" customFormat="1" ht="12.75" x14ac:dyDescent="0.2">
      <c r="F230" s="5"/>
      <c r="G230" s="5"/>
      <c r="H230" s="5"/>
      <c r="I230" s="5"/>
      <c r="J230" s="5"/>
      <c r="K230" s="5"/>
      <c r="L230" s="5"/>
      <c r="M230" s="5"/>
      <c r="N230" s="5"/>
    </row>
    <row r="231" spans="6:14" s="4" customFormat="1" ht="12.75" x14ac:dyDescent="0.2">
      <c r="F231" s="5"/>
      <c r="G231" s="5"/>
      <c r="H231" s="5"/>
      <c r="I231" s="5"/>
      <c r="J231" s="5"/>
      <c r="K231" s="5"/>
      <c r="L231" s="5"/>
      <c r="M231" s="5"/>
      <c r="N231" s="5"/>
    </row>
    <row r="232" spans="6:14" s="4" customFormat="1" ht="12.75" x14ac:dyDescent="0.2">
      <c r="F232" s="5"/>
      <c r="G232" s="5"/>
      <c r="H232" s="5"/>
      <c r="I232" s="5"/>
      <c r="J232" s="5"/>
      <c r="K232" s="5"/>
      <c r="L232" s="5"/>
      <c r="M232" s="5"/>
      <c r="N232" s="5"/>
    </row>
    <row r="233" spans="6:14" s="4" customFormat="1" ht="12.75" x14ac:dyDescent="0.2">
      <c r="F233" s="5"/>
      <c r="G233" s="5"/>
      <c r="H233" s="5"/>
      <c r="I233" s="5"/>
      <c r="J233" s="5"/>
      <c r="K233" s="5"/>
      <c r="L233" s="5"/>
      <c r="M233" s="5"/>
      <c r="N233" s="5"/>
    </row>
    <row r="234" spans="6:14" s="4" customFormat="1" ht="12.75" x14ac:dyDescent="0.2">
      <c r="F234" s="5"/>
      <c r="G234" s="5"/>
      <c r="H234" s="5"/>
      <c r="I234" s="5"/>
      <c r="J234" s="5"/>
      <c r="K234" s="5"/>
      <c r="L234" s="5"/>
      <c r="M234" s="5"/>
      <c r="N234" s="5"/>
    </row>
    <row r="235" spans="6:14" s="4" customFormat="1" ht="12.75" x14ac:dyDescent="0.2">
      <c r="F235" s="5"/>
      <c r="G235" s="5"/>
      <c r="H235" s="5"/>
      <c r="I235" s="5"/>
      <c r="J235" s="5"/>
      <c r="K235" s="5"/>
      <c r="L235" s="5"/>
      <c r="M235" s="5"/>
      <c r="N235" s="5"/>
    </row>
    <row r="236" spans="6:14" s="4" customFormat="1" ht="12.75" x14ac:dyDescent="0.2">
      <c r="F236" s="5"/>
      <c r="G236" s="5"/>
      <c r="H236" s="5"/>
      <c r="I236" s="5"/>
      <c r="J236" s="5"/>
      <c r="K236" s="5"/>
      <c r="L236" s="5"/>
      <c r="M236" s="5"/>
      <c r="N236" s="5"/>
    </row>
    <row r="237" spans="6:14" s="4" customFormat="1" ht="12.75" x14ac:dyDescent="0.2">
      <c r="F237" s="5"/>
      <c r="G237" s="5"/>
      <c r="H237" s="5"/>
      <c r="I237" s="5"/>
      <c r="J237" s="5"/>
      <c r="K237" s="5"/>
      <c r="L237" s="5"/>
      <c r="M237" s="5"/>
      <c r="N237" s="5"/>
    </row>
    <row r="238" spans="6:14" s="4" customFormat="1" ht="12.75" x14ac:dyDescent="0.2">
      <c r="F238" s="5"/>
      <c r="G238" s="5"/>
      <c r="H238" s="5"/>
      <c r="I238" s="5"/>
      <c r="J238" s="5"/>
      <c r="K238" s="5"/>
      <c r="L238" s="5"/>
      <c r="M238" s="5"/>
      <c r="N238" s="5"/>
    </row>
    <row r="239" spans="6:14" s="4" customFormat="1" ht="12.75" x14ac:dyDescent="0.2">
      <c r="F239" s="5"/>
      <c r="G239" s="5"/>
      <c r="H239" s="5"/>
      <c r="I239" s="5"/>
      <c r="J239" s="5"/>
      <c r="K239" s="5"/>
      <c r="L239" s="5"/>
      <c r="M239" s="5"/>
      <c r="N239" s="5"/>
    </row>
    <row r="240" spans="6:14" s="4" customFormat="1" ht="12.75" x14ac:dyDescent="0.2">
      <c r="F240" s="5"/>
      <c r="G240" s="5"/>
      <c r="H240" s="5"/>
      <c r="I240" s="5"/>
      <c r="J240" s="5"/>
      <c r="K240" s="5"/>
      <c r="L240" s="5"/>
      <c r="M240" s="5"/>
      <c r="N240" s="5"/>
    </row>
    <row r="241" spans="6:14" s="4" customFormat="1" ht="12.75" x14ac:dyDescent="0.2">
      <c r="F241" s="5"/>
      <c r="G241" s="5"/>
      <c r="H241" s="5"/>
      <c r="I241" s="5"/>
      <c r="J241" s="5"/>
      <c r="K241" s="5"/>
      <c r="L241" s="5"/>
      <c r="M241" s="5"/>
      <c r="N241" s="5"/>
    </row>
    <row r="242" spans="6:14" s="4" customFormat="1" ht="12.75" x14ac:dyDescent="0.2">
      <c r="F242" s="5"/>
      <c r="G242" s="5"/>
      <c r="H242" s="5"/>
      <c r="I242" s="5"/>
      <c r="J242" s="5"/>
      <c r="K242" s="5"/>
      <c r="L242" s="5"/>
      <c r="M242" s="5"/>
      <c r="N242" s="5"/>
    </row>
    <row r="243" spans="6:14" s="4" customFormat="1" ht="12.75" x14ac:dyDescent="0.2">
      <c r="F243" s="5"/>
      <c r="G243" s="5"/>
      <c r="H243" s="5"/>
      <c r="I243" s="5"/>
      <c r="J243" s="5"/>
      <c r="K243" s="5"/>
      <c r="L243" s="5"/>
      <c r="M243" s="5"/>
      <c r="N243" s="5"/>
    </row>
    <row r="244" spans="6:14" s="4" customFormat="1" ht="12.75" x14ac:dyDescent="0.2">
      <c r="F244" s="5"/>
      <c r="G244" s="5"/>
      <c r="H244" s="5"/>
      <c r="I244" s="5"/>
      <c r="J244" s="5"/>
      <c r="K244" s="5"/>
      <c r="L244" s="5"/>
      <c r="M244" s="5"/>
      <c r="N244" s="5"/>
    </row>
    <row r="245" spans="6:14" s="4" customFormat="1" ht="12.75" x14ac:dyDescent="0.2">
      <c r="F245" s="5"/>
      <c r="G245" s="5"/>
      <c r="H245" s="5"/>
      <c r="I245" s="5"/>
      <c r="J245" s="5"/>
      <c r="K245" s="5"/>
      <c r="L245" s="5"/>
      <c r="M245" s="5"/>
      <c r="N245" s="5"/>
    </row>
    <row r="246" spans="6:14" s="4" customFormat="1" ht="12.75" x14ac:dyDescent="0.2">
      <c r="F246" s="5"/>
      <c r="G246" s="5"/>
      <c r="H246" s="5"/>
      <c r="I246" s="5"/>
      <c r="J246" s="5"/>
      <c r="K246" s="5"/>
      <c r="L246" s="5"/>
      <c r="M246" s="5"/>
      <c r="N246" s="5"/>
    </row>
    <row r="247" spans="6:14" s="4" customFormat="1" ht="12.75" x14ac:dyDescent="0.2">
      <c r="F247" s="5"/>
      <c r="G247" s="5"/>
      <c r="H247" s="5"/>
      <c r="I247" s="5"/>
      <c r="J247" s="5"/>
      <c r="K247" s="5"/>
      <c r="L247" s="5"/>
      <c r="M247" s="5"/>
      <c r="N247" s="5"/>
    </row>
    <row r="248" spans="6:14" s="4" customFormat="1" ht="12.75" x14ac:dyDescent="0.2">
      <c r="F248" s="5"/>
      <c r="G248" s="5"/>
      <c r="H248" s="5"/>
      <c r="I248" s="5"/>
      <c r="J248" s="5"/>
      <c r="K248" s="5"/>
      <c r="L248" s="5"/>
      <c r="M248" s="5"/>
      <c r="N248" s="5"/>
    </row>
    <row r="249" spans="6:14" s="4" customFormat="1" ht="12.75" x14ac:dyDescent="0.2">
      <c r="F249" s="5"/>
      <c r="G249" s="5"/>
      <c r="H249" s="5"/>
      <c r="I249" s="5"/>
      <c r="J249" s="5"/>
      <c r="K249" s="5"/>
      <c r="L249" s="5"/>
      <c r="M249" s="5"/>
      <c r="N249" s="5"/>
    </row>
    <row r="250" spans="6:14" s="4" customFormat="1" ht="12.75" x14ac:dyDescent="0.2">
      <c r="F250" s="5"/>
      <c r="G250" s="5"/>
      <c r="H250" s="5"/>
      <c r="I250" s="5"/>
      <c r="J250" s="5"/>
      <c r="K250" s="5"/>
      <c r="L250" s="5"/>
      <c r="M250" s="5"/>
      <c r="N250" s="5"/>
    </row>
    <row r="251" spans="6:14" s="4" customFormat="1" ht="12.75" x14ac:dyDescent="0.2">
      <c r="F251" s="5"/>
      <c r="G251" s="5"/>
      <c r="H251" s="5"/>
      <c r="I251" s="5"/>
      <c r="J251" s="5"/>
      <c r="K251" s="5"/>
      <c r="L251" s="5"/>
      <c r="M251" s="5"/>
      <c r="N251" s="5"/>
    </row>
    <row r="252" spans="6:14" s="4" customFormat="1" ht="12.75" x14ac:dyDescent="0.2">
      <c r="F252" s="5"/>
      <c r="G252" s="5"/>
      <c r="H252" s="5"/>
      <c r="I252" s="5"/>
      <c r="J252" s="5"/>
      <c r="K252" s="5"/>
      <c r="L252" s="5"/>
      <c r="M252" s="5"/>
      <c r="N252" s="5"/>
    </row>
    <row r="253" spans="6:14" s="4" customFormat="1" ht="12.75" x14ac:dyDescent="0.2">
      <c r="F253" s="5"/>
      <c r="G253" s="5"/>
      <c r="H253" s="5"/>
      <c r="I253" s="5"/>
      <c r="J253" s="5"/>
      <c r="K253" s="5"/>
      <c r="L253" s="5"/>
      <c r="M253" s="5"/>
      <c r="N253" s="5"/>
    </row>
    <row r="254" spans="6:14" s="4" customFormat="1" ht="12.75" x14ac:dyDescent="0.2">
      <c r="F254" s="5"/>
      <c r="G254" s="5"/>
      <c r="H254" s="5"/>
      <c r="I254" s="5"/>
      <c r="J254" s="5"/>
      <c r="K254" s="5"/>
      <c r="L254" s="5"/>
      <c r="M254" s="5"/>
      <c r="N254" s="5"/>
    </row>
    <row r="255" spans="6:14" s="4" customFormat="1" ht="12.75" x14ac:dyDescent="0.2">
      <c r="F255" s="5"/>
      <c r="G255" s="5"/>
      <c r="H255" s="5"/>
      <c r="I255" s="5"/>
      <c r="J255" s="5"/>
      <c r="K255" s="5"/>
      <c r="L255" s="5"/>
      <c r="M255" s="5"/>
      <c r="N255" s="5"/>
    </row>
    <row r="256" spans="6:14" s="4" customFormat="1" ht="12.75" x14ac:dyDescent="0.2">
      <c r="F256" s="5"/>
      <c r="G256" s="5"/>
      <c r="H256" s="5"/>
      <c r="I256" s="5"/>
      <c r="J256" s="5"/>
      <c r="K256" s="5"/>
      <c r="L256" s="5"/>
      <c r="M256" s="5"/>
      <c r="N256" s="5"/>
    </row>
    <row r="257" spans="6:14" s="4" customFormat="1" ht="12.75" x14ac:dyDescent="0.2">
      <c r="F257" s="5"/>
      <c r="G257" s="5"/>
      <c r="H257" s="5"/>
      <c r="I257" s="5"/>
      <c r="J257" s="5"/>
      <c r="K257" s="5"/>
      <c r="L257" s="5"/>
      <c r="M257" s="5"/>
      <c r="N257" s="5"/>
    </row>
    <row r="258" spans="6:14" s="4" customFormat="1" ht="12.75" x14ac:dyDescent="0.2">
      <c r="F258" s="5"/>
      <c r="G258" s="5"/>
      <c r="H258" s="5"/>
      <c r="I258" s="5"/>
      <c r="J258" s="5"/>
      <c r="K258" s="5"/>
      <c r="L258" s="5"/>
      <c r="M258" s="5"/>
      <c r="N258" s="5"/>
    </row>
    <row r="259" spans="6:14" s="4" customFormat="1" ht="12.75" x14ac:dyDescent="0.2">
      <c r="F259" s="5"/>
      <c r="G259" s="5"/>
      <c r="H259" s="5"/>
      <c r="I259" s="5"/>
      <c r="J259" s="5"/>
      <c r="K259" s="5"/>
      <c r="L259" s="5"/>
      <c r="M259" s="5"/>
      <c r="N259" s="5"/>
    </row>
    <row r="260" spans="6:14" s="4" customFormat="1" ht="12.75" x14ac:dyDescent="0.2">
      <c r="F260" s="5"/>
      <c r="G260" s="5"/>
      <c r="H260" s="5"/>
      <c r="I260" s="5"/>
      <c r="J260" s="5"/>
      <c r="K260" s="5"/>
      <c r="L260" s="5"/>
      <c r="M260" s="5"/>
      <c r="N260" s="5"/>
    </row>
    <row r="261" spans="6:14" s="4" customFormat="1" ht="12.75" x14ac:dyDescent="0.2">
      <c r="F261" s="5"/>
      <c r="G261" s="5"/>
      <c r="H261" s="5"/>
      <c r="I261" s="5"/>
      <c r="J261" s="5"/>
      <c r="K261" s="5"/>
      <c r="L261" s="5"/>
      <c r="M261" s="5"/>
      <c r="N261" s="5"/>
    </row>
    <row r="262" spans="6:14" s="4" customFormat="1" ht="12.75" x14ac:dyDescent="0.2">
      <c r="F262" s="5"/>
      <c r="G262" s="5"/>
      <c r="H262" s="5"/>
      <c r="I262" s="5"/>
      <c r="J262" s="5"/>
      <c r="K262" s="5"/>
      <c r="L262" s="5"/>
      <c r="M262" s="5"/>
      <c r="N262" s="5"/>
    </row>
    <row r="263" spans="6:14" s="4" customFormat="1" ht="12.75" x14ac:dyDescent="0.2">
      <c r="F263" s="5"/>
      <c r="G263" s="5"/>
      <c r="H263" s="5"/>
      <c r="I263" s="5"/>
      <c r="J263" s="5"/>
      <c r="K263" s="5"/>
      <c r="L263" s="5"/>
      <c r="M263" s="5"/>
      <c r="N263" s="5"/>
    </row>
    <row r="264" spans="6:14" s="4" customFormat="1" ht="12.75" x14ac:dyDescent="0.2">
      <c r="F264" s="5"/>
      <c r="G264" s="5"/>
      <c r="H264" s="5"/>
      <c r="I264" s="5"/>
      <c r="J264" s="5"/>
      <c r="K264" s="5"/>
      <c r="L264" s="5"/>
      <c r="M264" s="5"/>
      <c r="N264" s="5"/>
    </row>
    <row r="265" spans="6:14" s="4" customFormat="1" ht="12.75" x14ac:dyDescent="0.2">
      <c r="F265" s="5"/>
      <c r="G265" s="5"/>
      <c r="H265" s="5"/>
      <c r="I265" s="5"/>
      <c r="J265" s="5"/>
      <c r="K265" s="5"/>
      <c r="L265" s="5"/>
      <c r="M265" s="5"/>
      <c r="N265" s="5"/>
    </row>
    <row r="266" spans="6:14" s="4" customFormat="1" ht="12.75" x14ac:dyDescent="0.2">
      <c r="F266" s="5"/>
      <c r="G266" s="5"/>
      <c r="H266" s="5"/>
      <c r="I266" s="5"/>
      <c r="J266" s="5"/>
      <c r="K266" s="5"/>
      <c r="L266" s="5"/>
      <c r="M266" s="5"/>
      <c r="N266" s="5"/>
    </row>
    <row r="267" spans="6:14" s="4" customFormat="1" ht="12.75" x14ac:dyDescent="0.2">
      <c r="F267" s="5"/>
      <c r="G267" s="5"/>
      <c r="H267" s="5"/>
      <c r="I267" s="5"/>
      <c r="J267" s="5"/>
      <c r="K267" s="5"/>
      <c r="L267" s="5"/>
      <c r="M267" s="5"/>
      <c r="N267" s="5"/>
    </row>
    <row r="268" spans="6:14" s="4" customFormat="1" ht="12.75" x14ac:dyDescent="0.2">
      <c r="F268" s="5"/>
      <c r="G268" s="5"/>
      <c r="H268" s="5"/>
      <c r="I268" s="5"/>
      <c r="J268" s="5"/>
      <c r="K268" s="5"/>
      <c r="L268" s="5"/>
      <c r="M268" s="5"/>
      <c r="N268" s="5"/>
    </row>
    <row r="269" spans="6:14" s="4" customFormat="1" ht="12.75" x14ac:dyDescent="0.2">
      <c r="F269" s="5"/>
      <c r="G269" s="5"/>
      <c r="H269" s="5"/>
      <c r="I269" s="5"/>
      <c r="J269" s="5"/>
      <c r="K269" s="5"/>
      <c r="L269" s="5"/>
      <c r="M269" s="5"/>
      <c r="N269" s="5"/>
    </row>
    <row r="270" spans="6:14" s="4" customFormat="1" ht="12.75" x14ac:dyDescent="0.2">
      <c r="F270" s="5"/>
      <c r="G270" s="5"/>
      <c r="H270" s="5"/>
      <c r="I270" s="5"/>
      <c r="J270" s="5"/>
      <c r="K270" s="5"/>
      <c r="L270" s="5"/>
      <c r="M270" s="5"/>
      <c r="N270" s="5"/>
    </row>
    <row r="271" spans="6:14" s="4" customFormat="1" ht="12.75" x14ac:dyDescent="0.2">
      <c r="F271" s="5"/>
      <c r="G271" s="5"/>
      <c r="H271" s="5"/>
      <c r="I271" s="5"/>
      <c r="J271" s="5"/>
      <c r="K271" s="5"/>
      <c r="L271" s="5"/>
      <c r="M271" s="5"/>
      <c r="N271" s="5"/>
    </row>
    <row r="272" spans="6:14" s="4" customFormat="1" ht="12.75" x14ac:dyDescent="0.2">
      <c r="F272" s="5"/>
      <c r="G272" s="5"/>
      <c r="H272" s="5"/>
      <c r="I272" s="5"/>
      <c r="J272" s="5"/>
      <c r="K272" s="5"/>
      <c r="L272" s="5"/>
      <c r="M272" s="5"/>
      <c r="N272" s="5"/>
    </row>
    <row r="273" spans="6:14" s="4" customFormat="1" ht="12.75" x14ac:dyDescent="0.2">
      <c r="F273" s="5"/>
      <c r="G273" s="5"/>
      <c r="H273" s="5"/>
      <c r="I273" s="5"/>
      <c r="J273" s="5"/>
      <c r="K273" s="5"/>
      <c r="L273" s="5"/>
      <c r="M273" s="5"/>
      <c r="N273" s="5"/>
    </row>
    <row r="274" spans="6:14" s="4" customFormat="1" ht="12.75" x14ac:dyDescent="0.2">
      <c r="F274" s="5"/>
      <c r="G274" s="5"/>
      <c r="H274" s="5"/>
      <c r="I274" s="5"/>
      <c r="J274" s="5"/>
      <c r="K274" s="5"/>
      <c r="L274" s="5"/>
      <c r="M274" s="5"/>
      <c r="N274" s="5"/>
    </row>
    <row r="275" spans="6:14" s="4" customFormat="1" ht="12.75" x14ac:dyDescent="0.2">
      <c r="F275" s="5"/>
      <c r="G275" s="5"/>
      <c r="H275" s="5"/>
      <c r="I275" s="5"/>
      <c r="J275" s="5"/>
      <c r="K275" s="5"/>
      <c r="L275" s="5"/>
      <c r="M275" s="5"/>
      <c r="N275" s="5"/>
    </row>
    <row r="276" spans="6:14" s="4" customFormat="1" ht="12.75" x14ac:dyDescent="0.2">
      <c r="F276" s="5"/>
      <c r="G276" s="5"/>
      <c r="H276" s="5"/>
      <c r="I276" s="5"/>
      <c r="J276" s="5"/>
      <c r="K276" s="5"/>
      <c r="L276" s="5"/>
      <c r="M276" s="5"/>
      <c r="N276" s="5"/>
    </row>
    <row r="277" spans="6:14" s="4" customFormat="1" ht="12.75" x14ac:dyDescent="0.2">
      <c r="F277" s="5"/>
      <c r="G277" s="5"/>
      <c r="H277" s="5"/>
      <c r="I277" s="5"/>
      <c r="J277" s="5"/>
      <c r="K277" s="5"/>
      <c r="L277" s="5"/>
      <c r="M277" s="5"/>
      <c r="N277" s="5"/>
    </row>
    <row r="278" spans="6:14" s="4" customFormat="1" ht="12.75" x14ac:dyDescent="0.2">
      <c r="F278" s="5"/>
      <c r="G278" s="5"/>
      <c r="H278" s="5"/>
      <c r="I278" s="5"/>
      <c r="J278" s="5"/>
      <c r="K278" s="5"/>
      <c r="L278" s="5"/>
      <c r="M278" s="5"/>
      <c r="N278" s="5"/>
    </row>
    <row r="279" spans="6:14" s="4" customFormat="1" ht="12.75" x14ac:dyDescent="0.2">
      <c r="F279" s="5"/>
      <c r="G279" s="5"/>
      <c r="H279" s="5"/>
      <c r="I279" s="5"/>
      <c r="J279" s="5"/>
      <c r="K279" s="5"/>
      <c r="L279" s="5"/>
      <c r="M279" s="5"/>
      <c r="N279" s="5"/>
    </row>
    <row r="280" spans="6:14" s="4" customFormat="1" ht="12.75" x14ac:dyDescent="0.2">
      <c r="F280" s="5"/>
      <c r="G280" s="5"/>
      <c r="H280" s="5"/>
      <c r="I280" s="5"/>
      <c r="J280" s="5"/>
      <c r="K280" s="5"/>
      <c r="L280" s="5"/>
      <c r="M280" s="5"/>
      <c r="N280" s="5"/>
    </row>
    <row r="281" spans="6:14" s="4" customFormat="1" ht="12.75" x14ac:dyDescent="0.2">
      <c r="F281" s="5"/>
      <c r="G281" s="5"/>
      <c r="H281" s="5"/>
      <c r="I281" s="5"/>
      <c r="J281" s="5"/>
      <c r="K281" s="5"/>
      <c r="L281" s="5"/>
      <c r="M281" s="5"/>
      <c r="N281" s="5"/>
    </row>
    <row r="282" spans="6:14" s="4" customFormat="1" ht="12.75" x14ac:dyDescent="0.2">
      <c r="F282" s="5"/>
      <c r="G282" s="5"/>
      <c r="H282" s="5"/>
      <c r="I282" s="5"/>
      <c r="J282" s="5"/>
      <c r="K282" s="5"/>
      <c r="L282" s="5"/>
      <c r="M282" s="5"/>
      <c r="N282" s="5"/>
    </row>
    <row r="283" spans="6:14" s="4" customFormat="1" ht="12.75" x14ac:dyDescent="0.2">
      <c r="F283" s="5"/>
      <c r="G283" s="5"/>
      <c r="H283" s="5"/>
      <c r="I283" s="5"/>
      <c r="J283" s="5"/>
      <c r="K283" s="5"/>
      <c r="L283" s="5"/>
      <c r="M283" s="5"/>
      <c r="N283" s="5"/>
    </row>
    <row r="284" spans="6:14" s="4" customFormat="1" ht="12.75" x14ac:dyDescent="0.2">
      <c r="F284" s="5"/>
      <c r="G284" s="5"/>
      <c r="H284" s="5"/>
      <c r="I284" s="5"/>
      <c r="J284" s="5"/>
      <c r="K284" s="5"/>
      <c r="L284" s="5"/>
      <c r="M284" s="5"/>
      <c r="N284" s="5"/>
    </row>
    <row r="285" spans="6:14" s="4" customFormat="1" ht="12.75" x14ac:dyDescent="0.2">
      <c r="F285" s="5"/>
      <c r="G285" s="5"/>
      <c r="H285" s="5"/>
      <c r="I285" s="5"/>
      <c r="J285" s="5"/>
      <c r="K285" s="5"/>
      <c r="L285" s="5"/>
      <c r="M285" s="5"/>
      <c r="N285" s="5"/>
    </row>
    <row r="286" spans="6:14" s="4" customFormat="1" ht="12.75" x14ac:dyDescent="0.2">
      <c r="F286" s="5"/>
      <c r="G286" s="5"/>
      <c r="H286" s="5"/>
      <c r="I286" s="5"/>
      <c r="J286" s="5"/>
      <c r="K286" s="5"/>
      <c r="L286" s="5"/>
      <c r="M286" s="5"/>
      <c r="N286" s="5"/>
    </row>
    <row r="287" spans="6:14" s="4" customFormat="1" ht="12.75" x14ac:dyDescent="0.2">
      <c r="F287" s="5"/>
      <c r="G287" s="5"/>
      <c r="H287" s="5"/>
      <c r="I287" s="5"/>
      <c r="J287" s="5"/>
      <c r="K287" s="5"/>
      <c r="L287" s="5"/>
      <c r="M287" s="5"/>
      <c r="N287" s="5"/>
    </row>
    <row r="288" spans="6:14" s="4" customFormat="1" ht="12.75" x14ac:dyDescent="0.2">
      <c r="F288" s="5"/>
      <c r="G288" s="5"/>
      <c r="H288" s="5"/>
      <c r="I288" s="5"/>
      <c r="J288" s="5"/>
      <c r="K288" s="5"/>
      <c r="L288" s="5"/>
      <c r="M288" s="5"/>
      <c r="N288" s="5"/>
    </row>
    <row r="289" spans="6:14" s="4" customFormat="1" ht="12.75" x14ac:dyDescent="0.2">
      <c r="F289" s="5"/>
      <c r="G289" s="5"/>
      <c r="H289" s="5"/>
      <c r="I289" s="5"/>
      <c r="J289" s="5"/>
      <c r="K289" s="5"/>
      <c r="L289" s="5"/>
      <c r="M289" s="5"/>
      <c r="N289" s="5"/>
    </row>
    <row r="290" spans="6:14" s="4" customFormat="1" ht="12.75" x14ac:dyDescent="0.2">
      <c r="F290" s="5"/>
      <c r="G290" s="5"/>
      <c r="H290" s="5"/>
      <c r="I290" s="5"/>
      <c r="J290" s="5"/>
      <c r="K290" s="5"/>
      <c r="L290" s="5"/>
      <c r="M290" s="5"/>
      <c r="N290" s="5"/>
    </row>
    <row r="291" spans="6:14" s="4" customFormat="1" ht="12.75" x14ac:dyDescent="0.2">
      <c r="F291" s="5"/>
      <c r="G291" s="5"/>
      <c r="H291" s="5"/>
      <c r="I291" s="5"/>
      <c r="J291" s="5"/>
      <c r="K291" s="5"/>
      <c r="L291" s="5"/>
      <c r="M291" s="5"/>
      <c r="N291" s="5"/>
    </row>
    <row r="292" spans="6:14" s="4" customFormat="1" ht="12.75" x14ac:dyDescent="0.2">
      <c r="F292" s="5"/>
      <c r="G292" s="5"/>
      <c r="H292" s="5"/>
      <c r="I292" s="5"/>
      <c r="J292" s="5"/>
      <c r="K292" s="5"/>
      <c r="L292" s="5"/>
      <c r="M292" s="5"/>
      <c r="N292" s="5"/>
    </row>
    <row r="293" spans="6:14" s="4" customFormat="1" ht="12.75" x14ac:dyDescent="0.2">
      <c r="F293" s="5"/>
      <c r="G293" s="5"/>
      <c r="H293" s="5"/>
      <c r="I293" s="5"/>
      <c r="J293" s="5"/>
      <c r="K293" s="5"/>
      <c r="L293" s="5"/>
      <c r="M293" s="5"/>
      <c r="N293" s="5"/>
    </row>
    <row r="294" spans="6:14" s="4" customFormat="1" ht="12.75" x14ac:dyDescent="0.2">
      <c r="F294" s="5"/>
      <c r="G294" s="5"/>
      <c r="H294" s="5"/>
      <c r="I294" s="5"/>
      <c r="J294" s="5"/>
      <c r="K294" s="5"/>
      <c r="L294" s="5"/>
      <c r="M294" s="5"/>
      <c r="N294" s="5"/>
    </row>
    <row r="295" spans="6:14" s="4" customFormat="1" ht="12.75" x14ac:dyDescent="0.2">
      <c r="F295" s="5"/>
      <c r="G295" s="5"/>
      <c r="H295" s="5"/>
      <c r="I295" s="5"/>
      <c r="J295" s="5"/>
      <c r="K295" s="5"/>
      <c r="L295" s="5"/>
      <c r="M295" s="5"/>
      <c r="N295" s="5"/>
    </row>
    <row r="296" spans="6:14" s="4" customFormat="1" ht="12.75" x14ac:dyDescent="0.2">
      <c r="F296" s="5"/>
      <c r="G296" s="5"/>
      <c r="H296" s="5"/>
      <c r="I296" s="5"/>
      <c r="J296" s="5"/>
      <c r="K296" s="5"/>
      <c r="L296" s="5"/>
      <c r="M296" s="5"/>
      <c r="N296" s="5"/>
    </row>
    <row r="297" spans="6:14" s="4" customFormat="1" ht="12.75" x14ac:dyDescent="0.2">
      <c r="F297" s="5"/>
      <c r="G297" s="5"/>
      <c r="H297" s="5"/>
      <c r="I297" s="5"/>
      <c r="J297" s="5"/>
      <c r="K297" s="5"/>
      <c r="L297" s="5"/>
      <c r="M297" s="5"/>
      <c r="N297" s="5"/>
    </row>
    <row r="298" spans="6:14" s="4" customFormat="1" ht="12.75" x14ac:dyDescent="0.2">
      <c r="F298" s="5"/>
      <c r="G298" s="5"/>
      <c r="H298" s="5"/>
      <c r="I298" s="5"/>
      <c r="J298" s="5"/>
      <c r="K298" s="5"/>
      <c r="L298" s="5"/>
      <c r="M298" s="5"/>
      <c r="N298" s="5"/>
    </row>
    <row r="299" spans="6:14" s="4" customFormat="1" ht="12.75" x14ac:dyDescent="0.2">
      <c r="F299" s="5"/>
      <c r="G299" s="5"/>
      <c r="H299" s="5"/>
      <c r="I299" s="5"/>
      <c r="J299" s="5"/>
      <c r="K299" s="5"/>
      <c r="L299" s="5"/>
      <c r="M299" s="5"/>
      <c r="N299" s="5"/>
    </row>
    <row r="300" spans="6:14" s="4" customFormat="1" ht="12.75" x14ac:dyDescent="0.2">
      <c r="F300" s="5"/>
      <c r="G300" s="5"/>
      <c r="H300" s="5"/>
      <c r="I300" s="5"/>
      <c r="J300" s="5"/>
      <c r="K300" s="5"/>
      <c r="L300" s="5"/>
      <c r="M300" s="5"/>
      <c r="N300" s="5"/>
    </row>
    <row r="301" spans="6:14" s="4" customFormat="1" ht="12.75" x14ac:dyDescent="0.2">
      <c r="F301" s="5"/>
      <c r="G301" s="5"/>
      <c r="H301" s="5"/>
      <c r="I301" s="5"/>
      <c r="J301" s="5"/>
      <c r="K301" s="5"/>
      <c r="L301" s="5"/>
      <c r="M301" s="5"/>
      <c r="N301" s="5"/>
    </row>
    <row r="302" spans="6:14" s="4" customFormat="1" ht="12.75" x14ac:dyDescent="0.2">
      <c r="F302" s="5"/>
      <c r="G302" s="5"/>
      <c r="H302" s="5"/>
      <c r="I302" s="5"/>
      <c r="J302" s="5"/>
      <c r="K302" s="5"/>
      <c r="L302" s="5"/>
      <c r="M302" s="5"/>
      <c r="N302" s="5"/>
    </row>
    <row r="303" spans="6:14" s="4" customFormat="1" ht="12.75" x14ac:dyDescent="0.2">
      <c r="F303" s="5"/>
      <c r="G303" s="5"/>
      <c r="H303" s="5"/>
      <c r="I303" s="5"/>
      <c r="J303" s="5"/>
      <c r="K303" s="5"/>
      <c r="L303" s="5"/>
      <c r="M303" s="5"/>
      <c r="N303" s="5"/>
    </row>
    <row r="304" spans="6:14" s="4" customFormat="1" ht="12.75" x14ac:dyDescent="0.2">
      <c r="F304" s="5"/>
      <c r="G304" s="5"/>
      <c r="H304" s="5"/>
      <c r="I304" s="5"/>
      <c r="J304" s="5"/>
      <c r="K304" s="5"/>
      <c r="L304" s="5"/>
      <c r="M304" s="5"/>
      <c r="N304" s="5"/>
    </row>
    <row r="305" spans="6:14" s="4" customFormat="1" ht="12.75" x14ac:dyDescent="0.2">
      <c r="F305" s="5"/>
      <c r="G305" s="5"/>
      <c r="H305" s="5"/>
      <c r="I305" s="5"/>
      <c r="J305" s="5"/>
      <c r="K305" s="5"/>
      <c r="L305" s="5"/>
      <c r="M305" s="5"/>
      <c r="N305" s="5"/>
    </row>
    <row r="306" spans="6:14" s="4" customFormat="1" ht="12.75" x14ac:dyDescent="0.2">
      <c r="F306" s="5"/>
      <c r="G306" s="5"/>
      <c r="H306" s="5"/>
      <c r="I306" s="5"/>
      <c r="J306" s="5"/>
      <c r="K306" s="5"/>
      <c r="L306" s="5"/>
      <c r="M306" s="5"/>
      <c r="N306" s="5"/>
    </row>
    <row r="307" spans="6:14" s="4" customFormat="1" ht="12.75" x14ac:dyDescent="0.2">
      <c r="F307" s="5"/>
      <c r="G307" s="5"/>
      <c r="H307" s="5"/>
      <c r="I307" s="5"/>
      <c r="J307" s="5"/>
      <c r="K307" s="5"/>
      <c r="L307" s="5"/>
      <c r="M307" s="5"/>
      <c r="N307" s="5"/>
    </row>
    <row r="308" spans="6:14" s="4" customFormat="1" ht="12.75" x14ac:dyDescent="0.2">
      <c r="F308" s="5"/>
      <c r="G308" s="5"/>
      <c r="H308" s="5"/>
      <c r="I308" s="5"/>
      <c r="J308" s="5"/>
      <c r="K308" s="5"/>
      <c r="L308" s="5"/>
      <c r="M308" s="5"/>
      <c r="N308" s="5"/>
    </row>
    <row r="309" spans="6:14" s="4" customFormat="1" ht="12.75" x14ac:dyDescent="0.2">
      <c r="F309" s="5"/>
      <c r="G309" s="5"/>
      <c r="H309" s="5"/>
      <c r="I309" s="5"/>
      <c r="J309" s="5"/>
      <c r="K309" s="5"/>
      <c r="L309" s="5"/>
      <c r="M309" s="5"/>
      <c r="N309" s="5"/>
    </row>
    <row r="310" spans="6:14" s="4" customFormat="1" ht="12.75" x14ac:dyDescent="0.2">
      <c r="F310" s="5"/>
      <c r="G310" s="5"/>
      <c r="H310" s="5"/>
      <c r="I310" s="5"/>
      <c r="J310" s="5"/>
      <c r="K310" s="5"/>
      <c r="L310" s="5"/>
      <c r="M310" s="5"/>
      <c r="N310" s="5"/>
    </row>
    <row r="311" spans="6:14" s="4" customFormat="1" ht="12.75" x14ac:dyDescent="0.2">
      <c r="F311" s="5"/>
      <c r="G311" s="5"/>
      <c r="H311" s="5"/>
      <c r="I311" s="5"/>
      <c r="J311" s="5"/>
      <c r="K311" s="5"/>
      <c r="L311" s="5"/>
      <c r="M311" s="5"/>
      <c r="N311" s="5"/>
    </row>
    <row r="312" spans="6:14" s="4" customFormat="1" ht="12.75" x14ac:dyDescent="0.2">
      <c r="F312" s="5"/>
      <c r="G312" s="5"/>
      <c r="H312" s="5"/>
      <c r="I312" s="5"/>
      <c r="J312" s="5"/>
      <c r="K312" s="5"/>
      <c r="L312" s="5"/>
      <c r="M312" s="5"/>
      <c r="N312" s="5"/>
    </row>
    <row r="313" spans="6:14" s="4" customFormat="1" ht="12.75" x14ac:dyDescent="0.2">
      <c r="F313" s="5"/>
      <c r="G313" s="5"/>
      <c r="H313" s="5"/>
      <c r="I313" s="5"/>
      <c r="J313" s="5"/>
      <c r="K313" s="5"/>
      <c r="L313" s="5"/>
      <c r="M313" s="5"/>
      <c r="N313" s="5"/>
    </row>
    <row r="314" spans="6:14" s="4" customFormat="1" ht="12.75" x14ac:dyDescent="0.2">
      <c r="F314" s="5"/>
      <c r="G314" s="5"/>
      <c r="H314" s="5"/>
      <c r="I314" s="5"/>
      <c r="J314" s="5"/>
      <c r="K314" s="5"/>
      <c r="L314" s="5"/>
      <c r="M314" s="5"/>
      <c r="N314" s="5"/>
    </row>
    <row r="315" spans="6:14" s="4" customFormat="1" ht="12.75" x14ac:dyDescent="0.2">
      <c r="F315" s="5"/>
      <c r="G315" s="5"/>
      <c r="H315" s="5"/>
      <c r="I315" s="5"/>
      <c r="J315" s="5"/>
      <c r="K315" s="5"/>
      <c r="L315" s="5"/>
      <c r="M315" s="5"/>
      <c r="N315" s="5"/>
    </row>
    <row r="316" spans="6:14" s="4" customFormat="1" ht="12.75" x14ac:dyDescent="0.2">
      <c r="F316" s="5"/>
      <c r="G316" s="5"/>
      <c r="H316" s="5"/>
      <c r="I316" s="5"/>
      <c r="J316" s="5"/>
      <c r="K316" s="5"/>
      <c r="L316" s="5"/>
      <c r="M316" s="5"/>
      <c r="N316" s="5"/>
    </row>
    <row r="317" spans="6:14" s="4" customFormat="1" ht="12.75" x14ac:dyDescent="0.2">
      <c r="F317" s="5"/>
      <c r="G317" s="5"/>
      <c r="H317" s="5"/>
      <c r="I317" s="5"/>
      <c r="J317" s="5"/>
      <c r="K317" s="5"/>
      <c r="L317" s="5"/>
      <c r="M317" s="5"/>
      <c r="N317" s="5"/>
    </row>
    <row r="318" spans="6:14" s="4" customFormat="1" ht="12.75" x14ac:dyDescent="0.2">
      <c r="F318" s="5"/>
      <c r="G318" s="5"/>
      <c r="H318" s="5"/>
      <c r="I318" s="5"/>
      <c r="J318" s="5"/>
      <c r="K318" s="5"/>
      <c r="L318" s="5"/>
      <c r="M318" s="5"/>
      <c r="N318" s="5"/>
    </row>
    <row r="319" spans="6:14" s="4" customFormat="1" ht="12.75" x14ac:dyDescent="0.2">
      <c r="F319" s="5"/>
      <c r="G319" s="5"/>
      <c r="H319" s="5"/>
      <c r="I319" s="5"/>
      <c r="J319" s="5"/>
      <c r="K319" s="5"/>
      <c r="L319" s="5"/>
      <c r="M319" s="5"/>
      <c r="N319" s="5"/>
    </row>
    <row r="320" spans="6:14" s="4" customFormat="1" ht="12.75" x14ac:dyDescent="0.2">
      <c r="F320" s="5"/>
      <c r="G320" s="5"/>
      <c r="H320" s="5"/>
      <c r="I320" s="5"/>
      <c r="J320" s="5"/>
      <c r="K320" s="5"/>
      <c r="L320" s="5"/>
      <c r="M320" s="5"/>
      <c r="N320" s="5"/>
    </row>
    <row r="321" spans="6:14" s="4" customFormat="1" ht="12.75" x14ac:dyDescent="0.2">
      <c r="F321" s="5"/>
      <c r="G321" s="5"/>
      <c r="H321" s="5"/>
      <c r="I321" s="5"/>
      <c r="J321" s="5"/>
      <c r="K321" s="5"/>
      <c r="L321" s="5"/>
      <c r="M321" s="5"/>
      <c r="N321" s="5"/>
    </row>
    <row r="322" spans="6:14" s="4" customFormat="1" ht="12.75" x14ac:dyDescent="0.2">
      <c r="F322" s="5"/>
      <c r="G322" s="5"/>
      <c r="H322" s="5"/>
      <c r="I322" s="5"/>
      <c r="J322" s="5"/>
      <c r="K322" s="5"/>
      <c r="L322" s="5"/>
      <c r="M322" s="5"/>
      <c r="N322" s="5"/>
    </row>
    <row r="323" spans="6:14" s="4" customFormat="1" ht="12.75" x14ac:dyDescent="0.2">
      <c r="F323" s="5"/>
      <c r="G323" s="5"/>
      <c r="H323" s="5"/>
      <c r="I323" s="5"/>
      <c r="J323" s="5"/>
      <c r="K323" s="5"/>
      <c r="L323" s="5"/>
      <c r="M323" s="5"/>
      <c r="N323" s="5"/>
    </row>
    <row r="324" spans="6:14" s="4" customFormat="1" ht="12.75" x14ac:dyDescent="0.2">
      <c r="F324" s="5"/>
      <c r="G324" s="5"/>
      <c r="H324" s="5"/>
      <c r="I324" s="5"/>
      <c r="J324" s="5"/>
      <c r="K324" s="5"/>
      <c r="L324" s="5"/>
      <c r="M324" s="5"/>
      <c r="N324" s="5"/>
    </row>
    <row r="325" spans="6:14" s="4" customFormat="1" ht="12.75" x14ac:dyDescent="0.2">
      <c r="F325" s="5"/>
      <c r="G325" s="5"/>
      <c r="H325" s="5"/>
      <c r="I325" s="5"/>
      <c r="J325" s="5"/>
      <c r="K325" s="5"/>
      <c r="L325" s="5"/>
      <c r="M325" s="5"/>
      <c r="N325" s="5"/>
    </row>
    <row r="326" spans="6:14" s="4" customFormat="1" ht="12.75" x14ac:dyDescent="0.2">
      <c r="F326" s="5"/>
      <c r="G326" s="5"/>
      <c r="H326" s="5"/>
      <c r="I326" s="5"/>
      <c r="J326" s="5"/>
      <c r="K326" s="5"/>
      <c r="L326" s="5"/>
      <c r="M326" s="5"/>
      <c r="N326" s="5"/>
    </row>
    <row r="327" spans="6:14" s="4" customFormat="1" ht="12.75" x14ac:dyDescent="0.2">
      <c r="F327" s="5"/>
      <c r="G327" s="5"/>
      <c r="H327" s="5"/>
      <c r="I327" s="5"/>
      <c r="J327" s="5"/>
      <c r="K327" s="5"/>
      <c r="L327" s="5"/>
      <c r="M327" s="5"/>
      <c r="N327" s="5"/>
    </row>
    <row r="328" spans="6:14" s="4" customFormat="1" ht="12.75" x14ac:dyDescent="0.2">
      <c r="F328" s="5"/>
      <c r="G328" s="5"/>
      <c r="H328" s="5"/>
      <c r="I328" s="5"/>
      <c r="J328" s="5"/>
      <c r="K328" s="5"/>
      <c r="L328" s="5"/>
      <c r="M328" s="5"/>
      <c r="N328" s="5"/>
    </row>
    <row r="329" spans="6:14" s="4" customFormat="1" ht="12.75" x14ac:dyDescent="0.2">
      <c r="F329" s="5"/>
      <c r="G329" s="5"/>
      <c r="H329" s="5"/>
      <c r="I329" s="5"/>
      <c r="J329" s="5"/>
      <c r="K329" s="5"/>
      <c r="L329" s="5"/>
      <c r="M329" s="5"/>
      <c r="N329" s="5"/>
    </row>
    <row r="330" spans="6:14" s="4" customFormat="1" ht="12.75" x14ac:dyDescent="0.2">
      <c r="F330" s="5"/>
      <c r="G330" s="5"/>
      <c r="H330" s="5"/>
      <c r="I330" s="5"/>
      <c r="J330" s="5"/>
      <c r="K330" s="5"/>
      <c r="L330" s="5"/>
      <c r="M330" s="5"/>
      <c r="N330" s="5"/>
    </row>
    <row r="331" spans="6:14" s="4" customFormat="1" ht="12.75" x14ac:dyDescent="0.2">
      <c r="F331" s="5"/>
      <c r="G331" s="5"/>
      <c r="H331" s="5"/>
      <c r="I331" s="5"/>
      <c r="J331" s="5"/>
      <c r="K331" s="5"/>
      <c r="L331" s="5"/>
      <c r="M331" s="5"/>
      <c r="N331" s="5"/>
    </row>
    <row r="332" spans="6:14" s="4" customFormat="1" ht="12.75" x14ac:dyDescent="0.2">
      <c r="F332" s="5"/>
      <c r="G332" s="5"/>
      <c r="H332" s="5"/>
      <c r="I332" s="5"/>
      <c r="J332" s="5"/>
      <c r="K332" s="5"/>
      <c r="L332" s="5"/>
      <c r="M332" s="5"/>
      <c r="N332" s="5"/>
    </row>
    <row r="333" spans="6:14" s="4" customFormat="1" ht="12.75" x14ac:dyDescent="0.2">
      <c r="F333" s="5"/>
      <c r="G333" s="5"/>
      <c r="H333" s="5"/>
      <c r="I333" s="5"/>
      <c r="J333" s="5"/>
      <c r="K333" s="5"/>
      <c r="L333" s="5"/>
      <c r="M333" s="5"/>
      <c r="N333" s="5"/>
    </row>
    <row r="334" spans="6:14" s="4" customFormat="1" ht="12.75" x14ac:dyDescent="0.2">
      <c r="F334" s="5"/>
      <c r="G334" s="5"/>
      <c r="H334" s="5"/>
      <c r="I334" s="5"/>
      <c r="J334" s="5"/>
      <c r="K334" s="5"/>
      <c r="L334" s="5"/>
      <c r="M334" s="5"/>
      <c r="N334" s="5"/>
    </row>
    <row r="335" spans="6:14" s="4" customFormat="1" ht="12.75" x14ac:dyDescent="0.2">
      <c r="F335" s="5"/>
      <c r="G335" s="5"/>
      <c r="H335" s="5"/>
      <c r="I335" s="5"/>
      <c r="J335" s="5"/>
      <c r="K335" s="5"/>
      <c r="L335" s="5"/>
      <c r="M335" s="5"/>
      <c r="N335" s="5"/>
    </row>
    <row r="336" spans="6:14" s="4" customFormat="1" ht="12.75" x14ac:dyDescent="0.2">
      <c r="F336" s="5"/>
      <c r="G336" s="5"/>
      <c r="H336" s="5"/>
      <c r="I336" s="5"/>
      <c r="J336" s="5"/>
      <c r="K336" s="5"/>
      <c r="L336" s="5"/>
      <c r="M336" s="5"/>
      <c r="N336" s="5"/>
    </row>
    <row r="337" spans="6:14" s="4" customFormat="1" ht="12.75" x14ac:dyDescent="0.2">
      <c r="F337" s="5"/>
      <c r="G337" s="5"/>
      <c r="H337" s="5"/>
      <c r="I337" s="5"/>
      <c r="J337" s="5"/>
      <c r="K337" s="5"/>
      <c r="L337" s="5"/>
      <c r="M337" s="5"/>
      <c r="N337" s="5"/>
    </row>
    <row r="338" spans="6:14" s="4" customFormat="1" ht="12.75" x14ac:dyDescent="0.2">
      <c r="F338" s="5"/>
      <c r="G338" s="5"/>
      <c r="H338" s="5"/>
      <c r="I338" s="5"/>
      <c r="J338" s="5"/>
      <c r="K338" s="5"/>
      <c r="L338" s="5"/>
      <c r="M338" s="5"/>
      <c r="N338" s="5"/>
    </row>
    <row r="339" spans="6:14" s="4" customFormat="1" ht="12.75" x14ac:dyDescent="0.2">
      <c r="F339" s="5"/>
      <c r="G339" s="5"/>
      <c r="H339" s="5"/>
      <c r="I339" s="5"/>
      <c r="J339" s="5"/>
      <c r="K339" s="5"/>
      <c r="L339" s="5"/>
      <c r="M339" s="5"/>
      <c r="N339" s="5"/>
    </row>
    <row r="340" spans="6:14" s="4" customFormat="1" ht="12.75" x14ac:dyDescent="0.2">
      <c r="F340" s="5"/>
      <c r="G340" s="5"/>
      <c r="H340" s="5"/>
      <c r="I340" s="5"/>
      <c r="J340" s="5"/>
      <c r="K340" s="5"/>
      <c r="L340" s="5"/>
      <c r="M340" s="5"/>
      <c r="N340" s="5"/>
    </row>
    <row r="341" spans="6:14" s="4" customFormat="1" ht="12.75" x14ac:dyDescent="0.2">
      <c r="F341" s="5"/>
      <c r="G341" s="5"/>
      <c r="H341" s="5"/>
      <c r="I341" s="5"/>
      <c r="J341" s="5"/>
      <c r="K341" s="5"/>
      <c r="L341" s="5"/>
      <c r="M341" s="5"/>
      <c r="N341" s="5"/>
    </row>
    <row r="342" spans="6:14" s="4" customFormat="1" ht="12.75" x14ac:dyDescent="0.2">
      <c r="F342" s="5"/>
      <c r="G342" s="5"/>
      <c r="H342" s="5"/>
      <c r="I342" s="5"/>
      <c r="J342" s="5"/>
      <c r="K342" s="5"/>
      <c r="L342" s="5"/>
      <c r="M342" s="5"/>
      <c r="N342" s="5"/>
    </row>
    <row r="343" spans="6:14" s="4" customFormat="1" ht="12.75" x14ac:dyDescent="0.2">
      <c r="F343" s="5"/>
      <c r="G343" s="5"/>
      <c r="H343" s="5"/>
      <c r="I343" s="5"/>
      <c r="J343" s="5"/>
      <c r="K343" s="5"/>
      <c r="L343" s="5"/>
      <c r="M343" s="5"/>
      <c r="N343" s="5"/>
    </row>
    <row r="344" spans="6:14" s="4" customFormat="1" ht="12.75" x14ac:dyDescent="0.2">
      <c r="F344" s="5"/>
      <c r="G344" s="5"/>
      <c r="H344" s="5"/>
      <c r="I344" s="5"/>
      <c r="J344" s="5"/>
      <c r="K344" s="5"/>
      <c r="L344" s="5"/>
      <c r="M344" s="5"/>
      <c r="N344" s="5"/>
    </row>
    <row r="345" spans="6:14" s="4" customFormat="1" ht="12.75" x14ac:dyDescent="0.2">
      <c r="F345" s="5"/>
      <c r="G345" s="5"/>
      <c r="H345" s="5"/>
      <c r="I345" s="5"/>
      <c r="J345" s="5"/>
      <c r="K345" s="5"/>
      <c r="L345" s="5"/>
      <c r="M345" s="5"/>
      <c r="N345" s="5"/>
    </row>
    <row r="346" spans="6:14" s="4" customFormat="1" ht="12.75" x14ac:dyDescent="0.2">
      <c r="F346" s="5"/>
      <c r="G346" s="5"/>
      <c r="H346" s="5"/>
      <c r="I346" s="5"/>
      <c r="J346" s="5"/>
      <c r="K346" s="5"/>
      <c r="L346" s="5"/>
      <c r="M346" s="5"/>
      <c r="N346" s="5"/>
    </row>
    <row r="347" spans="6:14" s="4" customFormat="1" ht="12.75" x14ac:dyDescent="0.2">
      <c r="F347" s="5"/>
      <c r="G347" s="5"/>
      <c r="H347" s="5"/>
      <c r="I347" s="5"/>
      <c r="J347" s="5"/>
      <c r="K347" s="5"/>
      <c r="L347" s="5"/>
      <c r="M347" s="5"/>
      <c r="N347" s="5"/>
    </row>
    <row r="348" spans="6:14" s="4" customFormat="1" ht="12.75" x14ac:dyDescent="0.2">
      <c r="F348" s="5"/>
      <c r="G348" s="5"/>
      <c r="H348" s="5"/>
      <c r="I348" s="5"/>
      <c r="J348" s="5"/>
      <c r="K348" s="5"/>
      <c r="L348" s="5"/>
      <c r="M348" s="5"/>
      <c r="N348" s="5"/>
    </row>
    <row r="349" spans="6:14" s="4" customFormat="1" ht="12.75" x14ac:dyDescent="0.2">
      <c r="F349" s="5"/>
      <c r="G349" s="5"/>
      <c r="H349" s="5"/>
      <c r="I349" s="5"/>
      <c r="J349" s="5"/>
      <c r="K349" s="5"/>
      <c r="L349" s="5"/>
      <c r="M349" s="5"/>
      <c r="N349" s="5"/>
    </row>
    <row r="350" spans="6:14" s="4" customFormat="1" ht="12.75" x14ac:dyDescent="0.2">
      <c r="F350" s="5"/>
      <c r="G350" s="5"/>
      <c r="H350" s="5"/>
      <c r="I350" s="5"/>
      <c r="J350" s="5"/>
      <c r="K350" s="5"/>
      <c r="L350" s="5"/>
      <c r="M350" s="5"/>
      <c r="N350" s="5"/>
    </row>
    <row r="351" spans="6:14" s="4" customFormat="1" ht="12.75" x14ac:dyDescent="0.2">
      <c r="F351" s="5"/>
      <c r="G351" s="5"/>
      <c r="H351" s="5"/>
      <c r="I351" s="5"/>
      <c r="J351" s="5"/>
      <c r="K351" s="5"/>
      <c r="L351" s="5"/>
      <c r="M351" s="5"/>
      <c r="N351" s="5"/>
    </row>
    <row r="352" spans="6:14" s="4" customFormat="1" ht="12.75" x14ac:dyDescent="0.2">
      <c r="F352" s="5"/>
      <c r="G352" s="5"/>
      <c r="H352" s="5"/>
      <c r="I352" s="5"/>
      <c r="J352" s="5"/>
      <c r="K352" s="5"/>
      <c r="L352" s="5"/>
      <c r="M352" s="5"/>
      <c r="N352" s="5"/>
    </row>
    <row r="353" spans="6:14" s="4" customFormat="1" ht="12.75" x14ac:dyDescent="0.2">
      <c r="F353" s="5"/>
      <c r="G353" s="5"/>
      <c r="H353" s="5"/>
      <c r="I353" s="5"/>
      <c r="J353" s="5"/>
      <c r="K353" s="5"/>
      <c r="L353" s="5"/>
      <c r="M353" s="5"/>
      <c r="N353" s="5"/>
    </row>
    <row r="354" spans="6:14" s="4" customFormat="1" ht="12.75" x14ac:dyDescent="0.2">
      <c r="F354" s="5"/>
      <c r="G354" s="5"/>
      <c r="H354" s="5"/>
      <c r="I354" s="5"/>
      <c r="J354" s="5"/>
      <c r="K354" s="5"/>
      <c r="L354" s="5"/>
      <c r="M354" s="5"/>
      <c r="N354" s="5"/>
    </row>
    <row r="355" spans="6:14" s="4" customFormat="1" ht="12.75" x14ac:dyDescent="0.2">
      <c r="F355" s="5"/>
      <c r="G355" s="5"/>
      <c r="H355" s="5"/>
      <c r="I355" s="5"/>
      <c r="J355" s="5"/>
      <c r="K355" s="5"/>
      <c r="L355" s="5"/>
      <c r="M355" s="5"/>
      <c r="N355" s="5"/>
    </row>
    <row r="356" spans="6:14" s="4" customFormat="1" ht="12.75" x14ac:dyDescent="0.2">
      <c r="F356" s="5"/>
      <c r="G356" s="5"/>
      <c r="H356" s="5"/>
      <c r="I356" s="5"/>
      <c r="J356" s="5"/>
      <c r="K356" s="5"/>
      <c r="L356" s="5"/>
      <c r="M356" s="5"/>
      <c r="N356" s="5"/>
    </row>
    <row r="357" spans="6:14" s="4" customFormat="1" ht="12.75" x14ac:dyDescent="0.2">
      <c r="F357" s="5"/>
      <c r="G357" s="5"/>
      <c r="H357" s="5"/>
      <c r="I357" s="5"/>
      <c r="J357" s="5"/>
      <c r="K357" s="5"/>
      <c r="L357" s="5"/>
      <c r="M357" s="5"/>
      <c r="N357" s="5"/>
    </row>
    <row r="358" spans="6:14" s="4" customFormat="1" ht="12.75" x14ac:dyDescent="0.2">
      <c r="F358" s="5"/>
      <c r="G358" s="5"/>
      <c r="H358" s="5"/>
      <c r="I358" s="5"/>
      <c r="J358" s="5"/>
      <c r="K358" s="5"/>
      <c r="L358" s="5"/>
      <c r="M358" s="5"/>
      <c r="N358" s="5"/>
    </row>
    <row r="359" spans="6:14" s="4" customFormat="1" ht="12.75" x14ac:dyDescent="0.2">
      <c r="F359" s="5"/>
      <c r="G359" s="5"/>
      <c r="H359" s="5"/>
      <c r="I359" s="5"/>
      <c r="J359" s="5"/>
      <c r="K359" s="5"/>
      <c r="L359" s="5"/>
      <c r="M359" s="5"/>
      <c r="N359" s="5"/>
    </row>
    <row r="360" spans="6:14" s="4" customFormat="1" ht="12.75" x14ac:dyDescent="0.2">
      <c r="F360" s="5"/>
      <c r="G360" s="5"/>
      <c r="H360" s="5"/>
      <c r="I360" s="5"/>
      <c r="J360" s="5"/>
      <c r="K360" s="5"/>
      <c r="L360" s="5"/>
      <c r="M360" s="5"/>
      <c r="N360" s="5"/>
    </row>
    <row r="361" spans="6:14" s="4" customFormat="1" ht="12.75" x14ac:dyDescent="0.2">
      <c r="F361" s="5"/>
      <c r="G361" s="5"/>
      <c r="H361" s="5"/>
      <c r="I361" s="5"/>
      <c r="J361" s="5"/>
      <c r="K361" s="5"/>
      <c r="L361" s="5"/>
      <c r="M361" s="5"/>
      <c r="N361" s="5"/>
    </row>
    <row r="362" spans="6:14" s="4" customFormat="1" ht="12.75" x14ac:dyDescent="0.2">
      <c r="F362" s="5"/>
      <c r="G362" s="5"/>
      <c r="H362" s="5"/>
      <c r="I362" s="5"/>
      <c r="J362" s="5"/>
      <c r="K362" s="5"/>
      <c r="L362" s="5"/>
      <c r="M362" s="5"/>
      <c r="N362" s="5"/>
    </row>
    <row r="363" spans="6:14" s="4" customFormat="1" ht="12.75" x14ac:dyDescent="0.2">
      <c r="F363" s="5"/>
      <c r="G363" s="5"/>
      <c r="H363" s="5"/>
      <c r="I363" s="5"/>
      <c r="J363" s="5"/>
      <c r="K363" s="5"/>
      <c r="L363" s="5"/>
      <c r="M363" s="5"/>
      <c r="N363" s="5"/>
    </row>
    <row r="364" spans="6:14" s="4" customFormat="1" ht="12.75" x14ac:dyDescent="0.2">
      <c r="F364" s="5"/>
      <c r="G364" s="5"/>
      <c r="H364" s="5"/>
      <c r="I364" s="5"/>
      <c r="J364" s="5"/>
      <c r="K364" s="5"/>
      <c r="L364" s="5"/>
      <c r="M364" s="5"/>
      <c r="N364" s="5"/>
    </row>
    <row r="365" spans="6:14" s="4" customFormat="1" ht="12.75" x14ac:dyDescent="0.2">
      <c r="F365" s="5"/>
      <c r="G365" s="5"/>
      <c r="H365" s="5"/>
      <c r="I365" s="5"/>
      <c r="J365" s="5"/>
      <c r="K365" s="5"/>
      <c r="L365" s="5"/>
      <c r="M365" s="5"/>
      <c r="N365" s="5"/>
    </row>
    <row r="366" spans="6:14" s="4" customFormat="1" ht="12.75" x14ac:dyDescent="0.2">
      <c r="F366" s="5"/>
      <c r="G366" s="5"/>
      <c r="H366" s="5"/>
      <c r="I366" s="5"/>
      <c r="J366" s="5"/>
      <c r="K366" s="5"/>
      <c r="L366" s="5"/>
      <c r="M366" s="5"/>
      <c r="N366" s="5"/>
    </row>
    <row r="367" spans="6:14" s="4" customFormat="1" ht="12.75" x14ac:dyDescent="0.2">
      <c r="F367" s="5"/>
      <c r="G367" s="5"/>
      <c r="H367" s="5"/>
      <c r="I367" s="5"/>
      <c r="J367" s="5"/>
      <c r="K367" s="5"/>
      <c r="L367" s="5"/>
      <c r="M367" s="5"/>
      <c r="N367" s="5"/>
    </row>
    <row r="368" spans="6:14" s="4" customFormat="1" ht="12.75" x14ac:dyDescent="0.2">
      <c r="F368" s="5"/>
      <c r="G368" s="5"/>
      <c r="H368" s="5"/>
      <c r="I368" s="5"/>
      <c r="J368" s="5"/>
      <c r="K368" s="5"/>
      <c r="L368" s="5"/>
      <c r="M368" s="5"/>
      <c r="N368" s="5"/>
    </row>
    <row r="369" spans="6:14" s="4" customFormat="1" ht="12.75" x14ac:dyDescent="0.2">
      <c r="F369" s="5"/>
      <c r="G369" s="5"/>
      <c r="H369" s="5"/>
      <c r="I369" s="5"/>
      <c r="J369" s="5"/>
      <c r="K369" s="5"/>
      <c r="L369" s="5"/>
      <c r="M369" s="5"/>
      <c r="N369" s="5"/>
    </row>
    <row r="370" spans="6:14" s="4" customFormat="1" ht="12.75" x14ac:dyDescent="0.2">
      <c r="F370" s="5"/>
      <c r="G370" s="5"/>
      <c r="H370" s="5"/>
      <c r="I370" s="5"/>
      <c r="J370" s="5"/>
      <c r="K370" s="5"/>
      <c r="L370" s="5"/>
      <c r="M370" s="5"/>
      <c r="N370" s="5"/>
    </row>
    <row r="371" spans="6:14" s="4" customFormat="1" ht="12.75" x14ac:dyDescent="0.2">
      <c r="F371" s="5"/>
      <c r="G371" s="5"/>
      <c r="H371" s="5"/>
      <c r="I371" s="5"/>
      <c r="J371" s="5"/>
      <c r="K371" s="5"/>
      <c r="L371" s="5"/>
      <c r="M371" s="5"/>
      <c r="N371" s="5"/>
    </row>
    <row r="372" spans="6:14" s="4" customFormat="1" ht="12.75" x14ac:dyDescent="0.2">
      <c r="F372" s="5"/>
      <c r="G372" s="5"/>
      <c r="H372" s="5"/>
      <c r="I372" s="5"/>
      <c r="J372" s="5"/>
      <c r="K372" s="5"/>
      <c r="L372" s="5"/>
      <c r="M372" s="5"/>
      <c r="N372" s="5"/>
    </row>
    <row r="373" spans="6:14" s="4" customFormat="1" ht="12.75" x14ac:dyDescent="0.2">
      <c r="F373" s="5"/>
      <c r="G373" s="5"/>
      <c r="H373" s="5"/>
      <c r="I373" s="5"/>
      <c r="J373" s="5"/>
      <c r="K373" s="5"/>
      <c r="L373" s="5"/>
      <c r="M373" s="5"/>
      <c r="N373" s="5"/>
    </row>
    <row r="374" spans="6:14" s="4" customFormat="1" ht="12.75" x14ac:dyDescent="0.2">
      <c r="F374" s="5"/>
      <c r="G374" s="5"/>
      <c r="H374" s="5"/>
      <c r="I374" s="5"/>
      <c r="J374" s="5"/>
      <c r="K374" s="5"/>
      <c r="L374" s="5"/>
      <c r="M374" s="5"/>
      <c r="N374" s="5"/>
    </row>
    <row r="375" spans="6:14" s="4" customFormat="1" ht="12.75" x14ac:dyDescent="0.2">
      <c r="F375" s="5"/>
      <c r="G375" s="5"/>
      <c r="H375" s="5"/>
      <c r="I375" s="5"/>
      <c r="J375" s="5"/>
      <c r="K375" s="5"/>
      <c r="L375" s="5"/>
      <c r="M375" s="5"/>
      <c r="N375" s="5"/>
    </row>
    <row r="376" spans="6:14" s="4" customFormat="1" ht="12.75" x14ac:dyDescent="0.2">
      <c r="F376" s="5"/>
      <c r="G376" s="5"/>
      <c r="H376" s="5"/>
      <c r="I376" s="5"/>
      <c r="J376" s="5"/>
      <c r="K376" s="5"/>
      <c r="L376" s="5"/>
      <c r="M376" s="5"/>
      <c r="N376" s="5"/>
    </row>
    <row r="377" spans="6:14" s="4" customFormat="1" ht="12.75" x14ac:dyDescent="0.2">
      <c r="F377" s="5"/>
      <c r="G377" s="5"/>
      <c r="H377" s="5"/>
      <c r="I377" s="5"/>
      <c r="J377" s="5"/>
      <c r="K377" s="5"/>
      <c r="L377" s="5"/>
      <c r="M377" s="5"/>
      <c r="N377" s="5"/>
    </row>
    <row r="378" spans="6:14" s="4" customFormat="1" ht="12.75" x14ac:dyDescent="0.2">
      <c r="F378" s="5"/>
      <c r="G378" s="5"/>
      <c r="H378" s="5"/>
      <c r="I378" s="5"/>
      <c r="J378" s="5"/>
      <c r="K378" s="5"/>
      <c r="L378" s="5"/>
      <c r="M378" s="5"/>
      <c r="N378" s="5"/>
    </row>
    <row r="379" spans="6:14" s="4" customFormat="1" ht="12.75" x14ac:dyDescent="0.2">
      <c r="F379" s="5"/>
      <c r="G379" s="5"/>
      <c r="H379" s="5"/>
      <c r="I379" s="5"/>
      <c r="J379" s="5"/>
      <c r="K379" s="5"/>
      <c r="L379" s="5"/>
      <c r="M379" s="5"/>
      <c r="N379" s="5"/>
    </row>
    <row r="380" spans="6:14" s="4" customFormat="1" ht="12.75" x14ac:dyDescent="0.2">
      <c r="F380" s="5"/>
      <c r="G380" s="5"/>
      <c r="H380" s="5"/>
      <c r="I380" s="5"/>
      <c r="J380" s="5"/>
      <c r="K380" s="5"/>
      <c r="L380" s="5"/>
      <c r="M380" s="5"/>
      <c r="N380" s="5"/>
    </row>
    <row r="381" spans="6:14" s="4" customFormat="1" ht="12.75" x14ac:dyDescent="0.2">
      <c r="F381" s="5"/>
      <c r="G381" s="5"/>
      <c r="H381" s="5"/>
      <c r="I381" s="5"/>
      <c r="J381" s="5"/>
      <c r="K381" s="5"/>
      <c r="L381" s="5"/>
      <c r="M381" s="5"/>
      <c r="N381" s="5"/>
    </row>
    <row r="382" spans="6:14" s="4" customFormat="1" ht="12.75" x14ac:dyDescent="0.2">
      <c r="F382" s="5"/>
      <c r="G382" s="5"/>
      <c r="H382" s="5"/>
      <c r="I382" s="5"/>
      <c r="J382" s="5"/>
      <c r="K382" s="5"/>
      <c r="L382" s="5"/>
      <c r="M382" s="5"/>
      <c r="N382" s="5"/>
    </row>
    <row r="383" spans="6:14" s="4" customFormat="1" ht="12.75" x14ac:dyDescent="0.2">
      <c r="F383" s="5"/>
      <c r="G383" s="5"/>
      <c r="H383" s="5"/>
      <c r="I383" s="5"/>
      <c r="J383" s="5"/>
      <c r="K383" s="5"/>
      <c r="L383" s="5"/>
      <c r="M383" s="5"/>
      <c r="N383" s="5"/>
    </row>
    <row r="384" spans="6:14" s="4" customFormat="1" ht="12.75" x14ac:dyDescent="0.2">
      <c r="F384" s="5"/>
      <c r="G384" s="5"/>
      <c r="H384" s="5"/>
      <c r="I384" s="5"/>
      <c r="J384" s="5"/>
      <c r="K384" s="5"/>
      <c r="L384" s="5"/>
      <c r="M384" s="5"/>
      <c r="N384" s="5"/>
    </row>
    <row r="385" spans="6:14" s="4" customFormat="1" ht="12.75" x14ac:dyDescent="0.2">
      <c r="F385" s="5"/>
      <c r="G385" s="5"/>
      <c r="H385" s="5"/>
      <c r="I385" s="5"/>
      <c r="J385" s="5"/>
      <c r="K385" s="5"/>
      <c r="L385" s="5"/>
      <c r="M385" s="5"/>
      <c r="N385" s="5"/>
    </row>
    <row r="386" spans="6:14" s="4" customFormat="1" ht="12.75" x14ac:dyDescent="0.2">
      <c r="F386" s="5"/>
      <c r="G386" s="5"/>
      <c r="H386" s="5"/>
      <c r="I386" s="5"/>
      <c r="J386" s="5"/>
      <c r="K386" s="5"/>
      <c r="L386" s="5"/>
      <c r="M386" s="5"/>
      <c r="N386" s="5"/>
    </row>
    <row r="387" spans="6:14" s="4" customFormat="1" ht="12.75" x14ac:dyDescent="0.2">
      <c r="F387" s="5"/>
      <c r="G387" s="5"/>
      <c r="H387" s="5"/>
      <c r="I387" s="5"/>
      <c r="J387" s="5"/>
      <c r="K387" s="5"/>
      <c r="L387" s="5"/>
      <c r="M387" s="5"/>
      <c r="N387" s="5"/>
    </row>
    <row r="388" spans="6:14" s="4" customFormat="1" ht="12.75" x14ac:dyDescent="0.2">
      <c r="F388" s="5"/>
      <c r="G388" s="5"/>
      <c r="H388" s="5"/>
      <c r="I388" s="5"/>
      <c r="J388" s="5"/>
      <c r="K388" s="5"/>
      <c r="L388" s="5"/>
      <c r="M388" s="5"/>
      <c r="N388" s="5"/>
    </row>
    <row r="389" spans="6:14" s="4" customFormat="1" ht="12.75" x14ac:dyDescent="0.2">
      <c r="F389" s="5"/>
      <c r="G389" s="5"/>
      <c r="H389" s="5"/>
      <c r="I389" s="5"/>
      <c r="J389" s="5"/>
      <c r="K389" s="5"/>
      <c r="L389" s="5"/>
      <c r="M389" s="5"/>
      <c r="N389" s="5"/>
    </row>
    <row r="390" spans="6:14" s="4" customFormat="1" ht="12.75" x14ac:dyDescent="0.2">
      <c r="F390" s="5"/>
      <c r="G390" s="5"/>
      <c r="H390" s="5"/>
      <c r="I390" s="5"/>
      <c r="J390" s="5"/>
      <c r="K390" s="5"/>
      <c r="L390" s="5"/>
      <c r="M390" s="5"/>
      <c r="N390" s="5"/>
    </row>
    <row r="391" spans="6:14" s="4" customFormat="1" ht="12.75" x14ac:dyDescent="0.2">
      <c r="F391" s="5"/>
      <c r="G391" s="5"/>
      <c r="H391" s="5"/>
      <c r="I391" s="5"/>
      <c r="J391" s="5"/>
      <c r="K391" s="5"/>
      <c r="L391" s="5"/>
      <c r="M391" s="5"/>
      <c r="N391" s="5"/>
    </row>
    <row r="392" spans="6:14" s="4" customFormat="1" ht="12.75" x14ac:dyDescent="0.2">
      <c r="F392" s="5"/>
      <c r="G392" s="5"/>
      <c r="H392" s="5"/>
      <c r="I392" s="5"/>
      <c r="J392" s="5"/>
      <c r="K392" s="5"/>
      <c r="L392" s="5"/>
      <c r="M392" s="5"/>
      <c r="N392" s="5"/>
    </row>
    <row r="393" spans="6:14" s="4" customFormat="1" ht="12.75" x14ac:dyDescent="0.2">
      <c r="F393" s="5"/>
      <c r="G393" s="5"/>
      <c r="H393" s="5"/>
      <c r="I393" s="5"/>
      <c r="J393" s="5"/>
      <c r="K393" s="5"/>
      <c r="L393" s="5"/>
      <c r="M393" s="5"/>
      <c r="N393" s="5"/>
    </row>
    <row r="394" spans="6:14" s="4" customFormat="1" ht="12.75" x14ac:dyDescent="0.2">
      <c r="F394" s="5"/>
      <c r="G394" s="5"/>
      <c r="H394" s="5"/>
      <c r="I394" s="5"/>
      <c r="J394" s="5"/>
      <c r="K394" s="5"/>
      <c r="L394" s="5"/>
      <c r="M394" s="5"/>
      <c r="N394" s="5"/>
    </row>
    <row r="395" spans="6:14" s="4" customFormat="1" ht="12.75" x14ac:dyDescent="0.2">
      <c r="F395" s="5"/>
      <c r="G395" s="5"/>
      <c r="H395" s="5"/>
      <c r="I395" s="5"/>
      <c r="J395" s="5"/>
      <c r="K395" s="5"/>
      <c r="L395" s="5"/>
      <c r="M395" s="5"/>
      <c r="N395" s="5"/>
    </row>
    <row r="396" spans="6:14" s="4" customFormat="1" ht="12.75" x14ac:dyDescent="0.2">
      <c r="F396" s="5"/>
      <c r="G396" s="5"/>
      <c r="H396" s="5"/>
      <c r="I396" s="5"/>
      <c r="J396" s="5"/>
      <c r="K396" s="5"/>
      <c r="L396" s="5"/>
      <c r="M396" s="5"/>
      <c r="N396" s="5"/>
    </row>
    <row r="397" spans="6:14" s="4" customFormat="1" ht="12.75" x14ac:dyDescent="0.2">
      <c r="F397" s="5"/>
      <c r="G397" s="5"/>
      <c r="H397" s="5"/>
      <c r="I397" s="5"/>
      <c r="J397" s="5"/>
      <c r="K397" s="5"/>
      <c r="L397" s="5"/>
      <c r="M397" s="5"/>
      <c r="N397" s="5"/>
    </row>
    <row r="398" spans="6:14" s="4" customFormat="1" ht="12.75" x14ac:dyDescent="0.2">
      <c r="F398" s="5"/>
      <c r="G398" s="5"/>
      <c r="H398" s="5"/>
      <c r="I398" s="5"/>
      <c r="J398" s="5"/>
      <c r="K398" s="5"/>
      <c r="L398" s="5"/>
      <c r="M398" s="5"/>
      <c r="N398" s="5"/>
    </row>
    <row r="399" spans="6:14" s="4" customFormat="1" ht="12.75" x14ac:dyDescent="0.2">
      <c r="F399" s="5"/>
      <c r="G399" s="5"/>
      <c r="H399" s="5"/>
      <c r="I399" s="5"/>
      <c r="J399" s="5"/>
      <c r="K399" s="5"/>
      <c r="L399" s="5"/>
      <c r="M399" s="5"/>
      <c r="N399" s="5"/>
    </row>
    <row r="400" spans="6:14" s="4" customFormat="1" ht="12.75" x14ac:dyDescent="0.2">
      <c r="F400" s="5"/>
      <c r="G400" s="5"/>
      <c r="H400" s="5"/>
      <c r="I400" s="5"/>
      <c r="J400" s="5"/>
      <c r="K400" s="5"/>
      <c r="L400" s="5"/>
      <c r="M400" s="5"/>
      <c r="N400" s="5"/>
    </row>
    <row r="401" spans="6:14" s="4" customFormat="1" ht="12.75" x14ac:dyDescent="0.2">
      <c r="F401" s="5"/>
      <c r="G401" s="5"/>
      <c r="H401" s="5"/>
      <c r="I401" s="5"/>
      <c r="J401" s="5"/>
      <c r="K401" s="5"/>
      <c r="L401" s="5"/>
      <c r="M401" s="5"/>
      <c r="N401" s="5"/>
    </row>
    <row r="402" spans="6:14" s="4" customFormat="1" ht="12.75" x14ac:dyDescent="0.2">
      <c r="F402" s="5"/>
      <c r="G402" s="5"/>
      <c r="H402" s="5"/>
      <c r="I402" s="5"/>
      <c r="J402" s="5"/>
      <c r="K402" s="5"/>
      <c r="L402" s="5"/>
      <c r="M402" s="5"/>
      <c r="N402" s="5"/>
    </row>
    <row r="403" spans="6:14" s="4" customFormat="1" ht="12.75" x14ac:dyDescent="0.2">
      <c r="F403" s="5"/>
      <c r="G403" s="5"/>
      <c r="H403" s="5"/>
      <c r="I403" s="5"/>
      <c r="J403" s="5"/>
      <c r="K403" s="5"/>
      <c r="L403" s="5"/>
      <c r="M403" s="5"/>
      <c r="N403" s="5"/>
    </row>
    <row r="404" spans="6:14" s="4" customFormat="1" ht="12.75" x14ac:dyDescent="0.2">
      <c r="F404" s="5"/>
      <c r="G404" s="5"/>
      <c r="H404" s="5"/>
      <c r="I404" s="5"/>
      <c r="J404" s="5"/>
      <c r="K404" s="5"/>
      <c r="L404" s="5"/>
      <c r="M404" s="5"/>
      <c r="N404" s="5"/>
    </row>
    <row r="405" spans="6:14" s="4" customFormat="1" ht="12.75" x14ac:dyDescent="0.2">
      <c r="F405" s="5"/>
      <c r="G405" s="5"/>
      <c r="H405" s="5"/>
      <c r="I405" s="5"/>
      <c r="J405" s="5"/>
      <c r="K405" s="5"/>
      <c r="L405" s="5"/>
      <c r="M405" s="5"/>
      <c r="N405" s="5"/>
    </row>
    <row r="406" spans="6:14" s="4" customFormat="1" ht="12.75" x14ac:dyDescent="0.2">
      <c r="F406" s="5"/>
      <c r="G406" s="5"/>
      <c r="H406" s="5"/>
      <c r="I406" s="5"/>
      <c r="J406" s="5"/>
      <c r="K406" s="5"/>
      <c r="L406" s="5"/>
      <c r="M406" s="5"/>
      <c r="N406" s="5"/>
    </row>
    <row r="407" spans="6:14" s="4" customFormat="1" ht="12.75" x14ac:dyDescent="0.2">
      <c r="F407" s="5"/>
      <c r="G407" s="5"/>
      <c r="H407" s="5"/>
      <c r="I407" s="5"/>
      <c r="J407" s="5"/>
      <c r="K407" s="5"/>
      <c r="L407" s="5"/>
      <c r="M407" s="5"/>
      <c r="N407" s="5"/>
    </row>
    <row r="408" spans="6:14" s="4" customFormat="1" ht="12.75" x14ac:dyDescent="0.2">
      <c r="F408" s="5"/>
      <c r="G408" s="5"/>
      <c r="H408" s="5"/>
      <c r="I408" s="5"/>
      <c r="J408" s="5"/>
      <c r="K408" s="5"/>
      <c r="L408" s="5"/>
      <c r="M408" s="5"/>
      <c r="N408" s="5"/>
    </row>
    <row r="409" spans="6:14" s="4" customFormat="1" ht="12.75" x14ac:dyDescent="0.2">
      <c r="F409" s="5"/>
      <c r="G409" s="5"/>
      <c r="H409" s="5"/>
      <c r="I409" s="5"/>
      <c r="J409" s="5"/>
      <c r="K409" s="5"/>
      <c r="L409" s="5"/>
      <c r="M409" s="5"/>
      <c r="N409" s="5"/>
    </row>
    <row r="410" spans="6:14" s="4" customFormat="1" ht="12.75" x14ac:dyDescent="0.2">
      <c r="F410" s="5"/>
      <c r="G410" s="5"/>
      <c r="H410" s="5"/>
      <c r="I410" s="5"/>
      <c r="J410" s="5"/>
      <c r="K410" s="5"/>
      <c r="L410" s="5"/>
      <c r="M410" s="5"/>
      <c r="N410" s="5"/>
    </row>
    <row r="411" spans="6:14" s="4" customFormat="1" ht="12.75" x14ac:dyDescent="0.2">
      <c r="F411" s="5"/>
      <c r="G411" s="5"/>
      <c r="H411" s="5"/>
      <c r="I411" s="5"/>
      <c r="J411" s="5"/>
      <c r="K411" s="5"/>
      <c r="L411" s="5"/>
      <c r="M411" s="5"/>
      <c r="N411" s="5"/>
    </row>
    <row r="412" spans="6:14" s="4" customFormat="1" ht="12.75" x14ac:dyDescent="0.2">
      <c r="F412" s="5"/>
      <c r="G412" s="5"/>
      <c r="H412" s="5"/>
      <c r="I412" s="5"/>
      <c r="J412" s="5"/>
      <c r="K412" s="5"/>
      <c r="L412" s="5"/>
      <c r="M412" s="5"/>
      <c r="N412" s="5"/>
    </row>
    <row r="413" spans="6:14" s="4" customFormat="1" ht="12.75" x14ac:dyDescent="0.2">
      <c r="F413" s="5"/>
      <c r="G413" s="5"/>
      <c r="H413" s="5"/>
      <c r="I413" s="5"/>
      <c r="J413" s="5"/>
      <c r="K413" s="5"/>
      <c r="L413" s="5"/>
      <c r="M413" s="5"/>
      <c r="N413" s="5"/>
    </row>
    <row r="414" spans="6:14" s="4" customFormat="1" ht="12.75" x14ac:dyDescent="0.2">
      <c r="F414" s="5"/>
      <c r="G414" s="5"/>
      <c r="H414" s="5"/>
      <c r="I414" s="5"/>
      <c r="J414" s="5"/>
      <c r="K414" s="5"/>
      <c r="L414" s="5"/>
      <c r="M414" s="5"/>
      <c r="N414" s="5"/>
    </row>
    <row r="415" spans="6:14" s="4" customFormat="1" ht="12.75" x14ac:dyDescent="0.2">
      <c r="F415" s="5"/>
      <c r="G415" s="5"/>
      <c r="H415" s="5"/>
      <c r="I415" s="5"/>
      <c r="J415" s="5"/>
      <c r="K415" s="5"/>
      <c r="L415" s="5"/>
      <c r="M415" s="5"/>
      <c r="N415" s="5"/>
    </row>
    <row r="416" spans="6:14" s="4" customFormat="1" ht="12.75" x14ac:dyDescent="0.2">
      <c r="F416" s="5"/>
      <c r="G416" s="5"/>
      <c r="H416" s="5"/>
      <c r="I416" s="5"/>
      <c r="J416" s="5"/>
      <c r="K416" s="5"/>
      <c r="L416" s="5"/>
      <c r="M416" s="5"/>
      <c r="N416" s="5"/>
    </row>
    <row r="417" spans="6:14" s="4" customFormat="1" ht="12.75" x14ac:dyDescent="0.2">
      <c r="F417" s="5"/>
      <c r="G417" s="5"/>
      <c r="H417" s="5"/>
      <c r="I417" s="5"/>
      <c r="J417" s="5"/>
      <c r="K417" s="5"/>
      <c r="L417" s="5"/>
      <c r="M417" s="5"/>
      <c r="N417" s="5"/>
    </row>
    <row r="418" spans="6:14" s="4" customFormat="1" ht="12.75" x14ac:dyDescent="0.2">
      <c r="F418" s="5"/>
      <c r="G418" s="5"/>
      <c r="H418" s="5"/>
      <c r="I418" s="5"/>
      <c r="J418" s="5"/>
      <c r="K418" s="5"/>
      <c r="L418" s="5"/>
      <c r="M418" s="5"/>
      <c r="N418" s="5"/>
    </row>
    <row r="419" spans="6:14" s="4" customFormat="1" ht="12.75" x14ac:dyDescent="0.2">
      <c r="F419" s="5"/>
      <c r="G419" s="5"/>
      <c r="H419" s="5"/>
      <c r="I419" s="5"/>
      <c r="J419" s="5"/>
      <c r="K419" s="5"/>
      <c r="L419" s="5"/>
      <c r="M419" s="5"/>
      <c r="N419" s="5"/>
    </row>
    <row r="420" spans="6:14" s="4" customFormat="1" ht="12.75" x14ac:dyDescent="0.2">
      <c r="F420" s="5"/>
      <c r="G420" s="5"/>
      <c r="H420" s="5"/>
      <c r="I420" s="5"/>
      <c r="J420" s="5"/>
      <c r="K420" s="5"/>
      <c r="L420" s="5"/>
      <c r="M420" s="5"/>
      <c r="N420" s="5"/>
    </row>
    <row r="421" spans="6:14" s="4" customFormat="1" ht="12.75" x14ac:dyDescent="0.2">
      <c r="F421" s="5"/>
      <c r="G421" s="5"/>
      <c r="H421" s="5"/>
      <c r="I421" s="5"/>
      <c r="J421" s="5"/>
      <c r="K421" s="5"/>
      <c r="L421" s="5"/>
      <c r="M421" s="5"/>
      <c r="N421" s="5"/>
    </row>
    <row r="422" spans="6:14" s="4" customFormat="1" ht="12.75" x14ac:dyDescent="0.2">
      <c r="F422" s="5"/>
      <c r="G422" s="5"/>
      <c r="H422" s="5"/>
      <c r="I422" s="5"/>
      <c r="J422" s="5"/>
      <c r="K422" s="5"/>
      <c r="L422" s="5"/>
      <c r="M422" s="5"/>
      <c r="N422" s="5"/>
    </row>
    <row r="423" spans="6:14" s="4" customFormat="1" ht="12.75" x14ac:dyDescent="0.2">
      <c r="F423" s="5"/>
      <c r="G423" s="5"/>
      <c r="H423" s="5"/>
      <c r="I423" s="5"/>
      <c r="J423" s="5"/>
      <c r="K423" s="5"/>
      <c r="L423" s="5"/>
      <c r="M423" s="5"/>
      <c r="N423" s="5"/>
    </row>
    <row r="424" spans="6:14" s="4" customFormat="1" ht="12.75" x14ac:dyDescent="0.2">
      <c r="F424" s="5"/>
      <c r="G424" s="5"/>
      <c r="H424" s="5"/>
      <c r="I424" s="5"/>
      <c r="J424" s="5"/>
      <c r="K424" s="5"/>
      <c r="L424" s="5"/>
      <c r="M424" s="5"/>
      <c r="N424" s="5"/>
    </row>
    <row r="425" spans="6:14" s="4" customFormat="1" ht="12.75" x14ac:dyDescent="0.2">
      <c r="F425" s="5"/>
      <c r="G425" s="5"/>
      <c r="H425" s="5"/>
      <c r="I425" s="5"/>
      <c r="J425" s="5"/>
      <c r="K425" s="5"/>
      <c r="L425" s="5"/>
      <c r="M425" s="5"/>
      <c r="N425" s="5"/>
    </row>
    <row r="426" spans="6:14" s="4" customFormat="1" ht="12.75" x14ac:dyDescent="0.2">
      <c r="F426" s="5"/>
      <c r="G426" s="5"/>
      <c r="H426" s="5"/>
      <c r="I426" s="5"/>
      <c r="J426" s="5"/>
      <c r="K426" s="5"/>
      <c r="L426" s="5"/>
      <c r="M426" s="5"/>
      <c r="N426" s="5"/>
    </row>
    <row r="427" spans="6:14" s="4" customFormat="1" ht="12.75" x14ac:dyDescent="0.2">
      <c r="F427" s="5"/>
      <c r="G427" s="5"/>
      <c r="H427" s="5"/>
      <c r="I427" s="5"/>
      <c r="J427" s="5"/>
      <c r="K427" s="5"/>
      <c r="L427" s="5"/>
      <c r="M427" s="5"/>
      <c r="N427" s="5"/>
    </row>
    <row r="428" spans="6:14" s="4" customFormat="1" ht="12.75" x14ac:dyDescent="0.2">
      <c r="F428" s="5"/>
      <c r="G428" s="5"/>
      <c r="H428" s="5"/>
      <c r="I428" s="5"/>
      <c r="J428" s="5"/>
      <c r="K428" s="5"/>
      <c r="L428" s="5"/>
      <c r="M428" s="5"/>
      <c r="N428" s="5"/>
    </row>
    <row r="429" spans="6:14" s="4" customFormat="1" ht="12.75" x14ac:dyDescent="0.2">
      <c r="F429" s="5"/>
      <c r="G429" s="5"/>
      <c r="H429" s="5"/>
      <c r="I429" s="5"/>
      <c r="J429" s="5"/>
      <c r="K429" s="5"/>
      <c r="L429" s="5"/>
      <c r="M429" s="5"/>
      <c r="N429" s="5"/>
    </row>
    <row r="430" spans="6:14" s="4" customFormat="1" ht="12.75" x14ac:dyDescent="0.2">
      <c r="F430" s="5"/>
      <c r="G430" s="5"/>
      <c r="H430" s="5"/>
      <c r="I430" s="5"/>
      <c r="J430" s="5"/>
      <c r="K430" s="5"/>
      <c r="L430" s="5"/>
      <c r="M430" s="5"/>
      <c r="N430" s="5"/>
    </row>
    <row r="431" spans="6:14" s="4" customFormat="1" ht="12.75" x14ac:dyDescent="0.2">
      <c r="F431" s="5"/>
      <c r="G431" s="5"/>
      <c r="H431" s="5"/>
      <c r="I431" s="5"/>
      <c r="J431" s="5"/>
      <c r="K431" s="5"/>
      <c r="L431" s="5"/>
      <c r="M431" s="5"/>
      <c r="N431" s="5"/>
    </row>
    <row r="432" spans="6:14" s="4" customFormat="1" ht="12.75" x14ac:dyDescent="0.2">
      <c r="F432" s="5"/>
      <c r="G432" s="5"/>
      <c r="H432" s="5"/>
      <c r="I432" s="5"/>
      <c r="J432" s="5"/>
      <c r="K432" s="5"/>
      <c r="L432" s="5"/>
      <c r="M432" s="5"/>
      <c r="N432" s="5"/>
    </row>
    <row r="433" spans="6:14" s="4" customFormat="1" ht="12.75" x14ac:dyDescent="0.2">
      <c r="F433" s="5"/>
      <c r="G433" s="5"/>
      <c r="H433" s="5"/>
      <c r="I433" s="5"/>
      <c r="J433" s="5"/>
      <c r="K433" s="5"/>
      <c r="L433" s="5"/>
      <c r="M433" s="5"/>
      <c r="N433" s="5"/>
    </row>
    <row r="434" spans="6:14" s="4" customFormat="1" ht="12.75" x14ac:dyDescent="0.2">
      <c r="F434" s="5"/>
      <c r="G434" s="5"/>
      <c r="H434" s="5"/>
      <c r="I434" s="5"/>
      <c r="J434" s="5"/>
      <c r="K434" s="5"/>
      <c r="L434" s="5"/>
      <c r="M434" s="5"/>
      <c r="N434" s="5"/>
    </row>
    <row r="435" spans="6:14" s="4" customFormat="1" ht="12.75" x14ac:dyDescent="0.2">
      <c r="F435" s="5"/>
      <c r="G435" s="5"/>
      <c r="H435" s="5"/>
      <c r="I435" s="5"/>
      <c r="J435" s="5"/>
      <c r="K435" s="5"/>
      <c r="L435" s="5"/>
      <c r="M435" s="5"/>
      <c r="N435" s="5"/>
    </row>
    <row r="436" spans="6:14" s="4" customFormat="1" ht="12.75" x14ac:dyDescent="0.2">
      <c r="F436" s="5"/>
      <c r="G436" s="5"/>
      <c r="H436" s="5"/>
      <c r="I436" s="5"/>
      <c r="J436" s="5"/>
      <c r="K436" s="5"/>
      <c r="L436" s="5"/>
      <c r="M436" s="5"/>
      <c r="N436" s="5"/>
    </row>
    <row r="437" spans="6:14" s="4" customFormat="1" ht="12.75" x14ac:dyDescent="0.2">
      <c r="F437" s="5"/>
      <c r="G437" s="5"/>
      <c r="H437" s="5"/>
      <c r="I437" s="5"/>
      <c r="J437" s="5"/>
      <c r="K437" s="5"/>
      <c r="L437" s="5"/>
      <c r="M437" s="5"/>
      <c r="N437" s="5"/>
    </row>
    <row r="438" spans="6:14" s="4" customFormat="1" ht="12.75" x14ac:dyDescent="0.2">
      <c r="F438" s="5"/>
      <c r="G438" s="5"/>
      <c r="H438" s="5"/>
      <c r="I438" s="5"/>
      <c r="J438" s="5"/>
      <c r="K438" s="5"/>
      <c r="L438" s="5"/>
      <c r="M438" s="5"/>
      <c r="N438" s="5"/>
    </row>
    <row r="439" spans="6:14" s="4" customFormat="1" ht="12.75" x14ac:dyDescent="0.2">
      <c r="F439" s="5"/>
      <c r="G439" s="5"/>
      <c r="H439" s="5"/>
      <c r="I439" s="5"/>
      <c r="J439" s="5"/>
      <c r="K439" s="5"/>
      <c r="L439" s="5"/>
      <c r="M439" s="5"/>
      <c r="N439" s="5"/>
    </row>
    <row r="440" spans="6:14" s="4" customFormat="1" ht="12.75" x14ac:dyDescent="0.2">
      <c r="F440" s="5"/>
      <c r="G440" s="5"/>
      <c r="H440" s="5"/>
      <c r="I440" s="5"/>
      <c r="J440" s="5"/>
      <c r="K440" s="5"/>
      <c r="L440" s="5"/>
      <c r="M440" s="5"/>
      <c r="N440" s="5"/>
    </row>
    <row r="441" spans="6:14" s="4" customFormat="1" ht="12.75" x14ac:dyDescent="0.2">
      <c r="F441" s="5"/>
      <c r="G441" s="5"/>
      <c r="H441" s="5"/>
      <c r="I441" s="5"/>
      <c r="J441" s="5"/>
      <c r="K441" s="5"/>
      <c r="L441" s="5"/>
      <c r="M441" s="5"/>
      <c r="N441" s="5"/>
    </row>
    <row r="442" spans="6:14" s="4" customFormat="1" ht="12.75" x14ac:dyDescent="0.2">
      <c r="F442" s="5"/>
      <c r="G442" s="5"/>
      <c r="H442" s="5"/>
      <c r="I442" s="5"/>
      <c r="J442" s="5"/>
      <c r="K442" s="5"/>
      <c r="L442" s="5"/>
      <c r="M442" s="5"/>
      <c r="N442" s="5"/>
    </row>
    <row r="443" spans="6:14" s="4" customFormat="1" ht="12.75" x14ac:dyDescent="0.2">
      <c r="F443" s="5"/>
      <c r="G443" s="5"/>
      <c r="H443" s="5"/>
      <c r="I443" s="5"/>
      <c r="J443" s="5"/>
      <c r="K443" s="5"/>
      <c r="L443" s="5"/>
      <c r="M443" s="5"/>
      <c r="N443" s="5"/>
    </row>
    <row r="444" spans="6:14" s="4" customFormat="1" ht="12.75" x14ac:dyDescent="0.2">
      <c r="F444" s="5"/>
      <c r="G444" s="5"/>
      <c r="H444" s="5"/>
      <c r="I444" s="5"/>
      <c r="J444" s="5"/>
      <c r="K444" s="5"/>
      <c r="L444" s="5"/>
      <c r="M444" s="5"/>
      <c r="N444" s="5"/>
    </row>
    <row r="445" spans="6:14" s="4" customFormat="1" ht="12.75" x14ac:dyDescent="0.2">
      <c r="F445" s="5"/>
      <c r="G445" s="5"/>
      <c r="H445" s="5"/>
      <c r="I445" s="5"/>
      <c r="J445" s="5"/>
      <c r="K445" s="5"/>
      <c r="L445" s="5"/>
      <c r="M445" s="5"/>
      <c r="N445" s="5"/>
    </row>
    <row r="446" spans="6:14" s="4" customFormat="1" ht="12.75" x14ac:dyDescent="0.2">
      <c r="F446" s="5"/>
      <c r="G446" s="5"/>
      <c r="H446" s="5"/>
      <c r="I446" s="5"/>
      <c r="J446" s="5"/>
      <c r="K446" s="5"/>
      <c r="L446" s="5"/>
      <c r="M446" s="5"/>
      <c r="N446" s="5"/>
    </row>
    <row r="447" spans="6:14" s="4" customFormat="1" ht="12.75" x14ac:dyDescent="0.2">
      <c r="F447" s="5"/>
      <c r="G447" s="5"/>
      <c r="H447" s="5"/>
      <c r="I447" s="5"/>
      <c r="J447" s="5"/>
      <c r="K447" s="5"/>
      <c r="L447" s="5"/>
      <c r="M447" s="5"/>
      <c r="N447" s="5"/>
    </row>
    <row r="448" spans="6:14" s="4" customFormat="1" ht="12.75" x14ac:dyDescent="0.2">
      <c r="F448" s="5"/>
      <c r="G448" s="5"/>
      <c r="H448" s="5"/>
      <c r="I448" s="5"/>
      <c r="J448" s="5"/>
      <c r="K448" s="5"/>
      <c r="L448" s="5"/>
      <c r="M448" s="5"/>
      <c r="N448" s="5"/>
    </row>
    <row r="449" spans="6:14" s="4" customFormat="1" ht="12.75" x14ac:dyDescent="0.2">
      <c r="F449" s="5"/>
      <c r="G449" s="5"/>
      <c r="H449" s="5"/>
      <c r="I449" s="5"/>
      <c r="J449" s="5"/>
      <c r="K449" s="5"/>
      <c r="L449" s="5"/>
      <c r="M449" s="5"/>
      <c r="N449" s="5"/>
    </row>
    <row r="450" spans="6:14" s="4" customFormat="1" ht="12.75" x14ac:dyDescent="0.2">
      <c r="F450" s="5"/>
      <c r="G450" s="5"/>
      <c r="H450" s="5"/>
      <c r="I450" s="5"/>
      <c r="J450" s="5"/>
      <c r="K450" s="5"/>
      <c r="L450" s="5"/>
      <c r="M450" s="5"/>
      <c r="N450" s="5"/>
    </row>
    <row r="451" spans="6:14" s="4" customFormat="1" ht="12.75" x14ac:dyDescent="0.2">
      <c r="F451" s="5"/>
      <c r="G451" s="5"/>
      <c r="H451" s="5"/>
      <c r="I451" s="5"/>
      <c r="J451" s="5"/>
      <c r="K451" s="5"/>
      <c r="L451" s="5"/>
      <c r="M451" s="5"/>
      <c r="N451" s="5"/>
    </row>
    <row r="452" spans="6:14" s="4" customFormat="1" ht="12.75" x14ac:dyDescent="0.2">
      <c r="F452" s="5"/>
      <c r="G452" s="5"/>
      <c r="H452" s="5"/>
      <c r="I452" s="5"/>
      <c r="J452" s="5"/>
      <c r="K452" s="5"/>
      <c r="L452" s="5"/>
      <c r="M452" s="5"/>
      <c r="N452" s="5"/>
    </row>
    <row r="453" spans="6:14" s="4" customFormat="1" ht="12.75" x14ac:dyDescent="0.2">
      <c r="F453" s="5"/>
      <c r="G453" s="5"/>
      <c r="H453" s="5"/>
      <c r="I453" s="5"/>
      <c r="J453" s="5"/>
      <c r="K453" s="5"/>
      <c r="L453" s="5"/>
      <c r="M453" s="5"/>
      <c r="N453" s="5"/>
    </row>
    <row r="454" spans="6:14" s="4" customFormat="1" ht="12.75" x14ac:dyDescent="0.2">
      <c r="F454" s="5"/>
      <c r="G454" s="5"/>
      <c r="H454" s="5"/>
      <c r="I454" s="5"/>
      <c r="J454" s="5"/>
      <c r="K454" s="5"/>
      <c r="L454" s="5"/>
      <c r="M454" s="5"/>
      <c r="N454" s="5"/>
    </row>
    <row r="455" spans="6:14" s="4" customFormat="1" ht="12.75" x14ac:dyDescent="0.2">
      <c r="F455" s="5"/>
      <c r="G455" s="5"/>
      <c r="H455" s="5"/>
      <c r="I455" s="5"/>
      <c r="J455" s="5"/>
      <c r="K455" s="5"/>
      <c r="L455" s="5"/>
      <c r="M455" s="5"/>
      <c r="N455" s="5"/>
    </row>
    <row r="456" spans="6:14" s="4" customFormat="1" ht="12.75" x14ac:dyDescent="0.2">
      <c r="F456" s="5"/>
      <c r="G456" s="5"/>
      <c r="H456" s="5"/>
      <c r="I456" s="5"/>
      <c r="J456" s="5"/>
      <c r="K456" s="5"/>
      <c r="L456" s="5"/>
      <c r="M456" s="5"/>
      <c r="N456" s="5"/>
    </row>
    <row r="457" spans="6:14" s="4" customFormat="1" ht="12.75" x14ac:dyDescent="0.2">
      <c r="F457" s="5"/>
      <c r="G457" s="5"/>
      <c r="H457" s="5"/>
      <c r="I457" s="5"/>
      <c r="J457" s="5"/>
      <c r="K457" s="5"/>
      <c r="L457" s="5"/>
      <c r="M457" s="5"/>
      <c r="N457" s="5"/>
    </row>
    <row r="458" spans="6:14" s="4" customFormat="1" ht="12.75" x14ac:dyDescent="0.2">
      <c r="F458" s="5"/>
      <c r="G458" s="5"/>
      <c r="H458" s="5"/>
      <c r="I458" s="5"/>
      <c r="J458" s="5"/>
      <c r="K458" s="5"/>
      <c r="L458" s="5"/>
      <c r="M458" s="5"/>
      <c r="N458" s="5"/>
    </row>
    <row r="459" spans="6:14" s="4" customFormat="1" ht="12.75" x14ac:dyDescent="0.2">
      <c r="F459" s="5"/>
      <c r="G459" s="5"/>
      <c r="H459" s="5"/>
      <c r="I459" s="5"/>
      <c r="J459" s="5"/>
      <c r="K459" s="5"/>
      <c r="L459" s="5"/>
      <c r="M459" s="5"/>
      <c r="N459" s="5"/>
    </row>
    <row r="460" spans="6:14" s="4" customFormat="1" ht="12.75" x14ac:dyDescent="0.2">
      <c r="F460" s="5"/>
      <c r="G460" s="5"/>
      <c r="H460" s="5"/>
      <c r="I460" s="5"/>
      <c r="J460" s="5"/>
      <c r="K460" s="5"/>
      <c r="L460" s="5"/>
      <c r="M460" s="5"/>
      <c r="N460" s="5"/>
    </row>
    <row r="461" spans="6:14" s="4" customFormat="1" ht="12.75" x14ac:dyDescent="0.2">
      <c r="F461" s="5"/>
      <c r="G461" s="5"/>
      <c r="H461" s="5"/>
      <c r="I461" s="5"/>
      <c r="J461" s="5"/>
      <c r="K461" s="5"/>
      <c r="L461" s="5"/>
      <c r="M461" s="5"/>
      <c r="N461" s="5"/>
    </row>
    <row r="462" spans="6:14" s="4" customFormat="1" ht="12.75" x14ac:dyDescent="0.2">
      <c r="F462" s="5"/>
      <c r="G462" s="5"/>
      <c r="H462" s="5"/>
      <c r="I462" s="5"/>
      <c r="J462" s="5"/>
      <c r="K462" s="5"/>
      <c r="L462" s="5"/>
      <c r="M462" s="5"/>
      <c r="N462" s="5"/>
    </row>
    <row r="463" spans="6:14" s="4" customFormat="1" ht="12.75" x14ac:dyDescent="0.2">
      <c r="F463" s="5"/>
      <c r="G463" s="5"/>
      <c r="H463" s="5"/>
      <c r="I463" s="5"/>
      <c r="J463" s="5"/>
      <c r="K463" s="5"/>
      <c r="L463" s="5"/>
      <c r="M463" s="5"/>
      <c r="N463" s="5"/>
    </row>
    <row r="464" spans="6:14" s="4" customFormat="1" ht="12.75" x14ac:dyDescent="0.2">
      <c r="F464" s="5"/>
      <c r="G464" s="5"/>
      <c r="H464" s="5"/>
      <c r="I464" s="5"/>
      <c r="J464" s="5"/>
      <c r="K464" s="5"/>
      <c r="L464" s="5"/>
      <c r="M464" s="5"/>
      <c r="N464" s="5"/>
    </row>
    <row r="465" spans="6:14" s="4" customFormat="1" ht="12.75" x14ac:dyDescent="0.2">
      <c r="F465" s="5"/>
      <c r="G465" s="5"/>
      <c r="H465" s="5"/>
      <c r="I465" s="5"/>
      <c r="J465" s="5"/>
      <c r="K465" s="5"/>
      <c r="L465" s="5"/>
      <c r="M465" s="5"/>
      <c r="N465" s="5"/>
    </row>
    <row r="466" spans="6:14" s="4" customFormat="1" ht="12.75" x14ac:dyDescent="0.2">
      <c r="F466" s="5"/>
      <c r="G466" s="5"/>
      <c r="H466" s="5"/>
      <c r="I466" s="5"/>
      <c r="J466" s="5"/>
      <c r="K466" s="5"/>
      <c r="L466" s="5"/>
      <c r="M466" s="5"/>
      <c r="N466" s="5"/>
    </row>
    <row r="467" spans="6:14" s="4" customFormat="1" ht="12.75" x14ac:dyDescent="0.2">
      <c r="F467" s="5"/>
      <c r="G467" s="5"/>
      <c r="H467" s="5"/>
      <c r="I467" s="5"/>
      <c r="J467" s="5"/>
      <c r="K467" s="5"/>
      <c r="L467" s="5"/>
      <c r="M467" s="5"/>
      <c r="N467" s="5"/>
    </row>
    <row r="468" spans="6:14" s="4" customFormat="1" ht="12.75" x14ac:dyDescent="0.2">
      <c r="F468" s="5"/>
      <c r="G468" s="5"/>
      <c r="H468" s="5"/>
      <c r="I468" s="5"/>
      <c r="J468" s="5"/>
      <c r="K468" s="5"/>
      <c r="L468" s="5"/>
      <c r="M468" s="5"/>
      <c r="N468" s="5"/>
    </row>
    <row r="469" spans="6:14" s="4" customFormat="1" ht="12.75" x14ac:dyDescent="0.2">
      <c r="F469" s="5"/>
      <c r="G469" s="5"/>
      <c r="H469" s="5"/>
      <c r="I469" s="5"/>
      <c r="J469" s="5"/>
      <c r="K469" s="5"/>
      <c r="L469" s="5"/>
      <c r="M469" s="5"/>
      <c r="N469" s="5"/>
    </row>
    <row r="470" spans="6:14" s="4" customFormat="1" ht="12.75" x14ac:dyDescent="0.2">
      <c r="F470" s="5"/>
      <c r="G470" s="5"/>
      <c r="H470" s="5"/>
      <c r="I470" s="5"/>
      <c r="J470" s="5"/>
      <c r="K470" s="5"/>
      <c r="L470" s="5"/>
      <c r="M470" s="5"/>
      <c r="N470" s="5"/>
    </row>
    <row r="471" spans="6:14" s="4" customFormat="1" ht="12.75" x14ac:dyDescent="0.2">
      <c r="F471" s="5"/>
      <c r="G471" s="5"/>
      <c r="H471" s="5"/>
      <c r="I471" s="5"/>
      <c r="J471" s="5"/>
      <c r="K471" s="5"/>
      <c r="L471" s="5"/>
      <c r="M471" s="5"/>
      <c r="N471" s="5"/>
    </row>
    <row r="472" spans="6:14" s="4" customFormat="1" ht="12.75" x14ac:dyDescent="0.2">
      <c r="F472" s="5"/>
      <c r="G472" s="5"/>
      <c r="H472" s="5"/>
      <c r="I472" s="5"/>
      <c r="J472" s="5"/>
      <c r="K472" s="5"/>
      <c r="L472" s="5"/>
      <c r="M472" s="5"/>
      <c r="N472" s="5"/>
    </row>
    <row r="473" spans="6:14" s="4" customFormat="1" ht="12.75" x14ac:dyDescent="0.2">
      <c r="F473" s="5"/>
      <c r="G473" s="5"/>
      <c r="H473" s="5"/>
      <c r="I473" s="5"/>
      <c r="J473" s="5"/>
      <c r="K473" s="5"/>
      <c r="L473" s="5"/>
      <c r="M473" s="5"/>
      <c r="N473" s="5"/>
    </row>
    <row r="474" spans="6:14" s="4" customFormat="1" ht="12.75" x14ac:dyDescent="0.2">
      <c r="F474" s="5"/>
      <c r="G474" s="5"/>
      <c r="H474" s="5"/>
      <c r="I474" s="5"/>
      <c r="J474" s="5"/>
      <c r="K474" s="5"/>
      <c r="L474" s="5"/>
      <c r="M474" s="5"/>
      <c r="N474" s="5"/>
    </row>
    <row r="475" spans="6:14" s="4" customFormat="1" ht="12.75" x14ac:dyDescent="0.2">
      <c r="F475" s="5"/>
      <c r="G475" s="5"/>
      <c r="H475" s="5"/>
      <c r="I475" s="5"/>
      <c r="J475" s="5"/>
      <c r="K475" s="5"/>
      <c r="L475" s="5"/>
      <c r="M475" s="5"/>
      <c r="N475" s="5"/>
    </row>
    <row r="476" spans="6:14" s="4" customFormat="1" ht="12.75" x14ac:dyDescent="0.2">
      <c r="F476" s="5"/>
      <c r="G476" s="5"/>
      <c r="H476" s="5"/>
      <c r="I476" s="5"/>
      <c r="J476" s="5"/>
      <c r="K476" s="5"/>
      <c r="L476" s="5"/>
      <c r="M476" s="5"/>
      <c r="N476" s="5"/>
    </row>
    <row r="477" spans="6:14" s="4" customFormat="1" ht="12.75" x14ac:dyDescent="0.2">
      <c r="F477" s="5"/>
      <c r="G477" s="5"/>
      <c r="H477" s="5"/>
      <c r="I477" s="5"/>
      <c r="J477" s="5"/>
      <c r="K477" s="5"/>
      <c r="L477" s="5"/>
      <c r="M477" s="5"/>
      <c r="N477" s="5"/>
    </row>
    <row r="478" spans="6:14" s="4" customFormat="1" ht="12.75" x14ac:dyDescent="0.2">
      <c r="F478" s="5"/>
      <c r="G478" s="5"/>
      <c r="H478" s="5"/>
      <c r="I478" s="5"/>
      <c r="J478" s="5"/>
      <c r="K478" s="5"/>
      <c r="L478" s="5"/>
      <c r="M478" s="5"/>
      <c r="N478" s="5"/>
    </row>
    <row r="479" spans="6:14" s="4" customFormat="1" ht="12.75" x14ac:dyDescent="0.2">
      <c r="F479" s="5"/>
      <c r="G479" s="5"/>
      <c r="H479" s="5"/>
      <c r="I479" s="5"/>
      <c r="J479" s="5"/>
      <c r="K479" s="5"/>
      <c r="L479" s="5"/>
      <c r="M479" s="5"/>
      <c r="N479" s="5"/>
    </row>
    <row r="480" spans="6:14" s="4" customFormat="1" ht="12.75" x14ac:dyDescent="0.2">
      <c r="F480" s="5"/>
      <c r="G480" s="5"/>
      <c r="H480" s="5"/>
      <c r="I480" s="5"/>
      <c r="J480" s="5"/>
      <c r="K480" s="5"/>
      <c r="L480" s="5"/>
      <c r="M480" s="5"/>
      <c r="N480" s="5"/>
    </row>
    <row r="481" spans="6:14" s="4" customFormat="1" ht="12.75" x14ac:dyDescent="0.2">
      <c r="F481" s="5"/>
      <c r="G481" s="5"/>
      <c r="H481" s="5"/>
      <c r="I481" s="5"/>
      <c r="J481" s="5"/>
      <c r="K481" s="5"/>
      <c r="L481" s="5"/>
      <c r="M481" s="5"/>
      <c r="N481" s="5"/>
    </row>
    <row r="482" spans="6:14" s="4" customFormat="1" ht="12.75" x14ac:dyDescent="0.2">
      <c r="F482" s="5"/>
      <c r="G482" s="5"/>
      <c r="H482" s="5"/>
      <c r="I482" s="5"/>
      <c r="J482" s="5"/>
      <c r="K482" s="5"/>
      <c r="L482" s="5"/>
      <c r="M482" s="5"/>
      <c r="N482" s="5"/>
    </row>
    <row r="483" spans="6:14" s="4" customFormat="1" ht="12.75" x14ac:dyDescent="0.2">
      <c r="F483" s="5"/>
      <c r="G483" s="5"/>
      <c r="H483" s="5"/>
      <c r="I483" s="5"/>
      <c r="J483" s="5"/>
      <c r="K483" s="5"/>
      <c r="L483" s="5"/>
      <c r="M483" s="5"/>
      <c r="N483" s="5"/>
    </row>
    <row r="484" spans="6:14" s="4" customFormat="1" ht="12.75" x14ac:dyDescent="0.2">
      <c r="F484" s="5"/>
      <c r="G484" s="5"/>
      <c r="H484" s="5"/>
      <c r="I484" s="5"/>
      <c r="J484" s="5"/>
      <c r="K484" s="5"/>
      <c r="L484" s="5"/>
      <c r="M484" s="5"/>
      <c r="N484" s="5"/>
    </row>
    <row r="485" spans="6:14" s="4" customFormat="1" ht="12.75" x14ac:dyDescent="0.2">
      <c r="F485" s="5"/>
      <c r="G485" s="5"/>
      <c r="H485" s="5"/>
      <c r="I485" s="5"/>
      <c r="J485" s="5"/>
      <c r="K485" s="5"/>
      <c r="L485" s="5"/>
      <c r="M485" s="5"/>
      <c r="N485" s="5"/>
    </row>
    <row r="486" spans="6:14" s="4" customFormat="1" ht="12.75" x14ac:dyDescent="0.2">
      <c r="F486" s="5"/>
      <c r="G486" s="5"/>
      <c r="H486" s="5"/>
      <c r="I486" s="5"/>
      <c r="J486" s="5"/>
      <c r="K486" s="5"/>
      <c r="L486" s="5"/>
      <c r="M486" s="5"/>
      <c r="N486" s="5"/>
    </row>
    <row r="487" spans="6:14" s="4" customFormat="1" ht="12.75" x14ac:dyDescent="0.2">
      <c r="F487" s="5"/>
      <c r="G487" s="5"/>
      <c r="H487" s="5"/>
      <c r="I487" s="5"/>
      <c r="J487" s="5"/>
      <c r="K487" s="5"/>
      <c r="L487" s="5"/>
      <c r="M487" s="5"/>
      <c r="N487" s="5"/>
    </row>
    <row r="488" spans="6:14" s="4" customFormat="1" ht="12.75" x14ac:dyDescent="0.2">
      <c r="F488" s="5"/>
      <c r="G488" s="5"/>
      <c r="H488" s="5"/>
      <c r="I488" s="5"/>
      <c r="J488" s="5"/>
      <c r="K488" s="5"/>
      <c r="L488" s="5"/>
      <c r="M488" s="5"/>
      <c r="N488" s="5"/>
    </row>
    <row r="489" spans="6:14" s="4" customFormat="1" ht="12.75" x14ac:dyDescent="0.2">
      <c r="F489" s="5"/>
      <c r="G489" s="5"/>
      <c r="H489" s="5"/>
      <c r="I489" s="5"/>
      <c r="J489" s="5"/>
      <c r="K489" s="5"/>
      <c r="L489" s="5"/>
      <c r="M489" s="5"/>
      <c r="N489" s="5"/>
    </row>
    <row r="490" spans="6:14" s="4" customFormat="1" ht="12.75" x14ac:dyDescent="0.2">
      <c r="F490" s="5"/>
      <c r="G490" s="5"/>
      <c r="H490" s="5"/>
      <c r="I490" s="5"/>
      <c r="J490" s="5"/>
      <c r="K490" s="5"/>
      <c r="L490" s="5"/>
      <c r="M490" s="5"/>
      <c r="N490" s="5"/>
    </row>
    <row r="491" spans="6:14" s="4" customFormat="1" ht="12.75" x14ac:dyDescent="0.2">
      <c r="F491" s="5"/>
      <c r="G491" s="5"/>
      <c r="H491" s="5"/>
      <c r="I491" s="5"/>
      <c r="J491" s="5"/>
      <c r="K491" s="5"/>
      <c r="L491" s="5"/>
      <c r="M491" s="5"/>
      <c r="N491" s="5"/>
    </row>
    <row r="492" spans="6:14" s="4" customFormat="1" ht="12.75" x14ac:dyDescent="0.2">
      <c r="F492" s="5"/>
      <c r="G492" s="5"/>
      <c r="H492" s="5"/>
      <c r="I492" s="5"/>
      <c r="J492" s="5"/>
      <c r="K492" s="5"/>
      <c r="L492" s="5"/>
      <c r="M492" s="5"/>
      <c r="N492" s="5"/>
    </row>
    <row r="493" spans="6:14" s="4" customFormat="1" ht="12.75" x14ac:dyDescent="0.2">
      <c r="F493" s="5"/>
      <c r="G493" s="5"/>
      <c r="H493" s="5"/>
      <c r="I493" s="5"/>
      <c r="J493" s="5"/>
      <c r="K493" s="5"/>
      <c r="L493" s="5"/>
      <c r="M493" s="5"/>
      <c r="N493" s="5"/>
    </row>
    <row r="494" spans="6:14" s="4" customFormat="1" ht="12.75" x14ac:dyDescent="0.2">
      <c r="F494" s="5"/>
      <c r="G494" s="5"/>
      <c r="H494" s="5"/>
      <c r="I494" s="5"/>
      <c r="J494" s="5"/>
      <c r="K494" s="5"/>
      <c r="L494" s="5"/>
      <c r="M494" s="5"/>
      <c r="N494" s="5"/>
    </row>
    <row r="495" spans="6:14" s="4" customFormat="1" ht="12.75" x14ac:dyDescent="0.2">
      <c r="F495" s="5"/>
      <c r="G495" s="5"/>
      <c r="H495" s="5"/>
      <c r="I495" s="5"/>
      <c r="J495" s="5"/>
      <c r="K495" s="5"/>
      <c r="L495" s="5"/>
      <c r="M495" s="5"/>
      <c r="N495" s="5"/>
    </row>
    <row r="496" spans="6:14" s="4" customFormat="1" ht="12.75" x14ac:dyDescent="0.2">
      <c r="F496" s="5"/>
      <c r="G496" s="5"/>
      <c r="H496" s="5"/>
      <c r="I496" s="5"/>
      <c r="J496" s="5"/>
      <c r="K496" s="5"/>
      <c r="L496" s="5"/>
      <c r="M496" s="5"/>
      <c r="N496" s="5"/>
    </row>
    <row r="497" spans="6:14" s="4" customFormat="1" ht="12.75" x14ac:dyDescent="0.2">
      <c r="F497" s="5"/>
      <c r="G497" s="5"/>
      <c r="H497" s="5"/>
      <c r="I497" s="5"/>
      <c r="J497" s="5"/>
      <c r="K497" s="5"/>
      <c r="L497" s="5"/>
      <c r="M497" s="5"/>
      <c r="N497" s="5"/>
    </row>
    <row r="498" spans="6:14" s="4" customFormat="1" ht="12.75" x14ac:dyDescent="0.2">
      <c r="F498" s="5"/>
      <c r="G498" s="5"/>
      <c r="H498" s="5"/>
      <c r="I498" s="5"/>
      <c r="J498" s="5"/>
      <c r="K498" s="5"/>
      <c r="L498" s="5"/>
      <c r="M498" s="5"/>
      <c r="N498" s="5"/>
    </row>
    <row r="499" spans="6:14" s="4" customFormat="1" ht="12.75" x14ac:dyDescent="0.2">
      <c r="F499" s="5"/>
      <c r="G499" s="5"/>
      <c r="H499" s="5"/>
      <c r="I499" s="5"/>
      <c r="J499" s="5"/>
      <c r="K499" s="5"/>
      <c r="L499" s="5"/>
      <c r="M499" s="5"/>
      <c r="N499" s="5"/>
    </row>
    <row r="500" spans="6:14" s="4" customFormat="1" ht="12.75" x14ac:dyDescent="0.2">
      <c r="F500" s="5"/>
      <c r="G500" s="5"/>
      <c r="H500" s="5"/>
      <c r="I500" s="5"/>
      <c r="J500" s="5"/>
      <c r="K500" s="5"/>
      <c r="L500" s="5"/>
      <c r="M500" s="5"/>
      <c r="N500" s="5"/>
    </row>
    <row r="501" spans="6:14" s="4" customFormat="1" ht="12.75" x14ac:dyDescent="0.2">
      <c r="F501" s="5"/>
      <c r="G501" s="5"/>
      <c r="H501" s="5"/>
      <c r="I501" s="5"/>
      <c r="J501" s="5"/>
      <c r="K501" s="5"/>
      <c r="L501" s="5"/>
      <c r="M501" s="5"/>
      <c r="N501" s="5"/>
    </row>
    <row r="502" spans="6:14" s="4" customFormat="1" ht="12.75" x14ac:dyDescent="0.2">
      <c r="F502" s="5"/>
      <c r="G502" s="5"/>
      <c r="H502" s="5"/>
      <c r="I502" s="5"/>
      <c r="J502" s="5"/>
      <c r="K502" s="5"/>
      <c r="L502" s="5"/>
      <c r="M502" s="5"/>
      <c r="N502" s="5"/>
    </row>
    <row r="503" spans="6:14" s="4" customFormat="1" ht="12.75" x14ac:dyDescent="0.2">
      <c r="F503" s="5"/>
      <c r="G503" s="5"/>
      <c r="H503" s="5"/>
      <c r="I503" s="5"/>
      <c r="J503" s="5"/>
      <c r="K503" s="5"/>
      <c r="L503" s="5"/>
      <c r="M503" s="5"/>
      <c r="N503" s="5"/>
    </row>
    <row r="504" spans="6:14" s="4" customFormat="1" ht="12.75" x14ac:dyDescent="0.2">
      <c r="F504" s="5"/>
      <c r="G504" s="5"/>
      <c r="H504" s="5"/>
      <c r="I504" s="5"/>
      <c r="J504" s="5"/>
      <c r="K504" s="5"/>
      <c r="L504" s="5"/>
      <c r="M504" s="5"/>
      <c r="N504" s="5"/>
    </row>
    <row r="505" spans="6:14" s="4" customFormat="1" ht="12.75" x14ac:dyDescent="0.2">
      <c r="F505" s="5"/>
      <c r="G505" s="5"/>
      <c r="H505" s="5"/>
      <c r="I505" s="5"/>
      <c r="J505" s="5"/>
      <c r="K505" s="5"/>
      <c r="L505" s="5"/>
      <c r="M505" s="5"/>
      <c r="N505" s="5"/>
    </row>
    <row r="506" spans="6:14" s="4" customFormat="1" ht="12.75" x14ac:dyDescent="0.2">
      <c r="F506" s="5"/>
      <c r="G506" s="5"/>
      <c r="H506" s="5"/>
      <c r="I506" s="5"/>
      <c r="J506" s="5"/>
      <c r="K506" s="5"/>
      <c r="L506" s="5"/>
      <c r="M506" s="5"/>
      <c r="N506" s="5"/>
    </row>
    <row r="507" spans="6:14" s="4" customFormat="1" ht="12.75" x14ac:dyDescent="0.2">
      <c r="F507" s="5"/>
      <c r="G507" s="5"/>
      <c r="H507" s="5"/>
      <c r="I507" s="5"/>
      <c r="J507" s="5"/>
      <c r="K507" s="5"/>
      <c r="L507" s="5"/>
      <c r="M507" s="5"/>
      <c r="N507" s="5"/>
    </row>
    <row r="508" spans="6:14" s="4" customFormat="1" ht="12.75" x14ac:dyDescent="0.2">
      <c r="F508" s="5"/>
      <c r="G508" s="5"/>
      <c r="H508" s="5"/>
      <c r="I508" s="5"/>
      <c r="J508" s="5"/>
      <c r="K508" s="5"/>
      <c r="L508" s="5"/>
      <c r="M508" s="5"/>
      <c r="N508" s="5"/>
    </row>
    <row r="509" spans="6:14" s="4" customFormat="1" ht="12.75" x14ac:dyDescent="0.2">
      <c r="F509" s="5"/>
      <c r="G509" s="5"/>
      <c r="H509" s="5"/>
      <c r="I509" s="5"/>
      <c r="J509" s="5"/>
      <c r="K509" s="5"/>
      <c r="L509" s="5"/>
      <c r="M509" s="5"/>
      <c r="N509" s="5"/>
    </row>
    <row r="510" spans="6:14" s="4" customFormat="1" ht="12.75" x14ac:dyDescent="0.2">
      <c r="F510" s="5"/>
      <c r="G510" s="5"/>
      <c r="H510" s="5"/>
      <c r="I510" s="5"/>
      <c r="J510" s="5"/>
      <c r="K510" s="5"/>
      <c r="L510" s="5"/>
      <c r="M510" s="5"/>
      <c r="N510" s="5"/>
    </row>
    <row r="511" spans="6:14" s="4" customFormat="1" ht="12.75" x14ac:dyDescent="0.2">
      <c r="F511" s="5"/>
      <c r="G511" s="5"/>
      <c r="H511" s="5"/>
      <c r="I511" s="5"/>
      <c r="J511" s="5"/>
      <c r="K511" s="5"/>
      <c r="L511" s="5"/>
      <c r="M511" s="5"/>
      <c r="N511" s="5"/>
    </row>
    <row r="512" spans="6:14" s="4" customFormat="1" ht="12.75" x14ac:dyDescent="0.2">
      <c r="F512" s="5"/>
      <c r="G512" s="5"/>
      <c r="H512" s="5"/>
      <c r="I512" s="5"/>
      <c r="J512" s="5"/>
      <c r="K512" s="5"/>
      <c r="L512" s="5"/>
      <c r="M512" s="5"/>
      <c r="N512" s="5"/>
    </row>
    <row r="513" spans="6:14" s="4" customFormat="1" ht="12.75" x14ac:dyDescent="0.2">
      <c r="F513" s="5"/>
      <c r="G513" s="5"/>
      <c r="H513" s="5"/>
      <c r="I513" s="5"/>
      <c r="J513" s="5"/>
      <c r="K513" s="5"/>
      <c r="L513" s="5"/>
      <c r="M513" s="5"/>
      <c r="N513" s="5"/>
    </row>
    <row r="514" spans="6:14" s="4" customFormat="1" ht="12.75" x14ac:dyDescent="0.2">
      <c r="F514" s="5"/>
      <c r="G514" s="5"/>
      <c r="H514" s="5"/>
      <c r="I514" s="5"/>
      <c r="J514" s="5"/>
      <c r="K514" s="5"/>
      <c r="L514" s="5"/>
      <c r="M514" s="5"/>
      <c r="N514" s="5"/>
    </row>
    <row r="515" spans="6:14" s="4" customFormat="1" ht="12.75" x14ac:dyDescent="0.2">
      <c r="F515" s="5"/>
      <c r="G515" s="5"/>
      <c r="H515" s="5"/>
      <c r="I515" s="5"/>
      <c r="J515" s="5"/>
      <c r="K515" s="5"/>
      <c r="L515" s="5"/>
      <c r="M515" s="5"/>
      <c r="N515" s="5"/>
    </row>
    <row r="516" spans="6:14" s="4" customFormat="1" ht="12.75" x14ac:dyDescent="0.2">
      <c r="F516" s="5"/>
      <c r="G516" s="5"/>
      <c r="H516" s="5"/>
      <c r="I516" s="5"/>
      <c r="J516" s="5"/>
      <c r="K516" s="5"/>
      <c r="L516" s="5"/>
      <c r="M516" s="5"/>
      <c r="N516" s="5"/>
    </row>
    <row r="517" spans="6:14" s="4" customFormat="1" ht="12.75" x14ac:dyDescent="0.2">
      <c r="F517" s="5"/>
      <c r="G517" s="5"/>
      <c r="H517" s="5"/>
      <c r="I517" s="5"/>
      <c r="J517" s="5"/>
      <c r="K517" s="5"/>
      <c r="L517" s="5"/>
      <c r="M517" s="5"/>
      <c r="N517" s="5"/>
    </row>
    <row r="518" spans="6:14" s="4" customFormat="1" ht="12.75" x14ac:dyDescent="0.2">
      <c r="F518" s="5"/>
      <c r="G518" s="5"/>
      <c r="H518" s="5"/>
      <c r="I518" s="5"/>
      <c r="J518" s="5"/>
      <c r="K518" s="5"/>
      <c r="L518" s="5"/>
      <c r="M518" s="5"/>
      <c r="N518" s="5"/>
    </row>
    <row r="519" spans="6:14" s="4" customFormat="1" ht="12.75" x14ac:dyDescent="0.2">
      <c r="F519" s="5"/>
      <c r="G519" s="5"/>
      <c r="H519" s="5"/>
      <c r="I519" s="5"/>
      <c r="J519" s="5"/>
      <c r="K519" s="5"/>
      <c r="L519" s="5"/>
      <c r="M519" s="5"/>
      <c r="N519" s="5"/>
    </row>
    <row r="520" spans="6:14" s="4" customFormat="1" ht="12.75" x14ac:dyDescent="0.2">
      <c r="F520" s="5"/>
      <c r="G520" s="5"/>
      <c r="H520" s="5"/>
      <c r="I520" s="5"/>
      <c r="J520" s="5"/>
      <c r="K520" s="5"/>
      <c r="L520" s="5"/>
      <c r="M520" s="5"/>
      <c r="N520" s="5"/>
    </row>
    <row r="521" spans="6:14" s="4" customFormat="1" ht="12.75" x14ac:dyDescent="0.2">
      <c r="F521" s="5"/>
      <c r="G521" s="5"/>
      <c r="H521" s="5"/>
      <c r="I521" s="5"/>
      <c r="J521" s="5"/>
      <c r="K521" s="5"/>
      <c r="L521" s="5"/>
      <c r="M521" s="5"/>
      <c r="N521" s="5"/>
    </row>
    <row r="522" spans="6:14" s="4" customFormat="1" ht="12.75" x14ac:dyDescent="0.2">
      <c r="F522" s="5"/>
      <c r="G522" s="5"/>
      <c r="H522" s="5"/>
      <c r="I522" s="5"/>
      <c r="J522" s="5"/>
      <c r="K522" s="5"/>
      <c r="L522" s="5"/>
      <c r="M522" s="5"/>
      <c r="N522" s="5"/>
    </row>
    <row r="523" spans="6:14" s="4" customFormat="1" ht="12.75" x14ac:dyDescent="0.2">
      <c r="F523" s="5"/>
      <c r="G523" s="5"/>
      <c r="H523" s="5"/>
      <c r="I523" s="5"/>
      <c r="J523" s="5"/>
      <c r="K523" s="5"/>
      <c r="L523" s="5"/>
      <c r="M523" s="5"/>
      <c r="N523" s="5"/>
    </row>
    <row r="524" spans="6:14" s="4" customFormat="1" ht="12.75" x14ac:dyDescent="0.2">
      <c r="F524" s="5"/>
      <c r="G524" s="5"/>
      <c r="H524" s="5"/>
      <c r="I524" s="5"/>
      <c r="J524" s="5"/>
      <c r="K524" s="5"/>
      <c r="L524" s="5"/>
      <c r="M524" s="5"/>
      <c r="N524" s="5"/>
    </row>
    <row r="525" spans="6:14" s="4" customFormat="1" ht="12.75" x14ac:dyDescent="0.2">
      <c r="F525" s="5"/>
      <c r="G525" s="5"/>
      <c r="H525" s="5"/>
      <c r="I525" s="5"/>
      <c r="J525" s="5"/>
      <c r="K525" s="5"/>
      <c r="L525" s="5"/>
      <c r="M525" s="5"/>
      <c r="N525" s="5"/>
    </row>
    <row r="526" spans="6:14" s="4" customFormat="1" ht="12.75" x14ac:dyDescent="0.2">
      <c r="F526" s="5"/>
      <c r="G526" s="5"/>
      <c r="H526" s="5"/>
      <c r="I526" s="5"/>
      <c r="J526" s="5"/>
      <c r="K526" s="5"/>
      <c r="L526" s="5"/>
      <c r="M526" s="5"/>
      <c r="N526" s="5"/>
    </row>
    <row r="527" spans="6:14" s="4" customFormat="1" ht="12.75" x14ac:dyDescent="0.2">
      <c r="F527" s="5"/>
      <c r="G527" s="5"/>
      <c r="H527" s="5"/>
      <c r="I527" s="5"/>
      <c r="J527" s="5"/>
      <c r="K527" s="5"/>
      <c r="L527" s="5"/>
      <c r="M527" s="5"/>
      <c r="N527" s="5"/>
    </row>
    <row r="528" spans="6:14" s="4" customFormat="1" ht="12.75" x14ac:dyDescent="0.2">
      <c r="F528" s="5"/>
      <c r="G528" s="5"/>
      <c r="H528" s="5"/>
      <c r="I528" s="5"/>
      <c r="J528" s="5"/>
      <c r="K528" s="5"/>
      <c r="L528" s="5"/>
      <c r="M528" s="5"/>
      <c r="N528" s="5"/>
    </row>
    <row r="529" spans="6:14" s="4" customFormat="1" ht="12.75" x14ac:dyDescent="0.2">
      <c r="F529" s="5"/>
      <c r="G529" s="5"/>
      <c r="H529" s="5"/>
      <c r="I529" s="5"/>
      <c r="J529" s="5"/>
      <c r="K529" s="5"/>
      <c r="L529" s="5"/>
      <c r="M529" s="5"/>
      <c r="N529" s="5"/>
    </row>
    <row r="530" spans="6:14" s="4" customFormat="1" ht="12.75" x14ac:dyDescent="0.2">
      <c r="F530" s="5"/>
      <c r="G530" s="5"/>
      <c r="H530" s="5"/>
      <c r="I530" s="5"/>
      <c r="J530" s="5"/>
      <c r="K530" s="5"/>
      <c r="L530" s="5"/>
      <c r="M530" s="5"/>
      <c r="N530" s="5"/>
    </row>
    <row r="531" spans="6:14" s="4" customFormat="1" ht="12.75" x14ac:dyDescent="0.2">
      <c r="F531" s="5"/>
      <c r="G531" s="5"/>
      <c r="H531" s="5"/>
      <c r="I531" s="5"/>
      <c r="J531" s="5"/>
      <c r="K531" s="5"/>
      <c r="L531" s="5"/>
      <c r="M531" s="5"/>
      <c r="N531" s="5"/>
    </row>
    <row r="532" spans="6:14" s="4" customFormat="1" ht="12.75" x14ac:dyDescent="0.2">
      <c r="F532" s="5"/>
      <c r="G532" s="5"/>
      <c r="H532" s="5"/>
      <c r="I532" s="5"/>
      <c r="J532" s="5"/>
      <c r="K532" s="5"/>
      <c r="L532" s="5"/>
      <c r="M532" s="5"/>
      <c r="N532" s="5"/>
    </row>
    <row r="533" spans="6:14" s="4" customFormat="1" ht="12.75" x14ac:dyDescent="0.2">
      <c r="F533" s="5"/>
      <c r="G533" s="5"/>
      <c r="H533" s="5"/>
      <c r="I533" s="5"/>
      <c r="J533" s="5"/>
      <c r="K533" s="5"/>
      <c r="L533" s="5"/>
      <c r="M533" s="5"/>
      <c r="N533" s="5"/>
    </row>
    <row r="534" spans="6:14" s="4" customFormat="1" ht="12.75" x14ac:dyDescent="0.2">
      <c r="F534" s="5"/>
      <c r="G534" s="5"/>
      <c r="H534" s="5"/>
      <c r="I534" s="5"/>
      <c r="J534" s="5"/>
      <c r="K534" s="5"/>
      <c r="L534" s="5"/>
      <c r="M534" s="5"/>
      <c r="N534" s="5"/>
    </row>
    <row r="535" spans="6:14" s="4" customFormat="1" ht="12.75" x14ac:dyDescent="0.2">
      <c r="F535" s="5"/>
      <c r="G535" s="5"/>
      <c r="H535" s="5"/>
      <c r="I535" s="5"/>
      <c r="J535" s="5"/>
      <c r="K535" s="5"/>
      <c r="L535" s="5"/>
      <c r="M535" s="5"/>
      <c r="N535" s="5"/>
    </row>
    <row r="536" spans="6:14" s="4" customFormat="1" ht="12.75" x14ac:dyDescent="0.2">
      <c r="F536" s="5"/>
      <c r="G536" s="5"/>
      <c r="H536" s="5"/>
      <c r="I536" s="5"/>
      <c r="J536" s="5"/>
      <c r="K536" s="5"/>
      <c r="L536" s="5"/>
      <c r="M536" s="5"/>
      <c r="N536" s="5"/>
    </row>
    <row r="537" spans="6:14" s="4" customFormat="1" ht="12.75" x14ac:dyDescent="0.2">
      <c r="F537" s="5"/>
      <c r="G537" s="5"/>
      <c r="H537" s="5"/>
      <c r="I537" s="5"/>
      <c r="J537" s="5"/>
      <c r="K537" s="5"/>
      <c r="L537" s="5"/>
      <c r="M537" s="5"/>
      <c r="N537" s="5"/>
    </row>
    <row r="538" spans="6:14" s="4" customFormat="1" ht="12.75" x14ac:dyDescent="0.2">
      <c r="F538" s="5"/>
      <c r="G538" s="5"/>
      <c r="H538" s="5"/>
      <c r="I538" s="5"/>
      <c r="J538" s="5"/>
      <c r="K538" s="5"/>
      <c r="L538" s="5"/>
      <c r="M538" s="5"/>
      <c r="N538" s="5"/>
    </row>
    <row r="539" spans="6:14" s="4" customFormat="1" ht="12.75" x14ac:dyDescent="0.2">
      <c r="F539" s="5"/>
      <c r="G539" s="5"/>
      <c r="H539" s="5"/>
      <c r="I539" s="5"/>
      <c r="J539" s="5"/>
      <c r="K539" s="5"/>
      <c r="L539" s="5"/>
      <c r="M539" s="5"/>
      <c r="N539" s="5"/>
    </row>
    <row r="540" spans="6:14" s="4" customFormat="1" ht="12.75" x14ac:dyDescent="0.2">
      <c r="F540" s="5"/>
      <c r="G540" s="5"/>
      <c r="H540" s="5"/>
      <c r="I540" s="5"/>
      <c r="J540" s="5"/>
      <c r="K540" s="5"/>
      <c r="L540" s="5"/>
      <c r="M540" s="5"/>
      <c r="N540" s="5"/>
    </row>
    <row r="541" spans="6:14" s="4" customFormat="1" ht="12.75" x14ac:dyDescent="0.2">
      <c r="F541" s="5"/>
      <c r="G541" s="5"/>
      <c r="H541" s="5"/>
      <c r="I541" s="5"/>
      <c r="J541" s="5"/>
      <c r="K541" s="5"/>
      <c r="L541" s="5"/>
      <c r="M541" s="5"/>
      <c r="N541" s="5"/>
    </row>
    <row r="542" spans="6:14" s="4" customFormat="1" ht="12.75" x14ac:dyDescent="0.2">
      <c r="F542" s="5"/>
      <c r="G542" s="5"/>
      <c r="H542" s="5"/>
      <c r="I542" s="5"/>
      <c r="J542" s="5"/>
      <c r="K542" s="5"/>
      <c r="L542" s="5"/>
      <c r="M542" s="5"/>
      <c r="N542" s="5"/>
    </row>
    <row r="543" spans="6:14" s="4" customFormat="1" ht="12.75" x14ac:dyDescent="0.2">
      <c r="F543" s="5"/>
      <c r="G543" s="5"/>
      <c r="H543" s="5"/>
      <c r="I543" s="5"/>
      <c r="J543" s="5"/>
      <c r="K543" s="5"/>
      <c r="L543" s="5"/>
      <c r="M543" s="5"/>
      <c r="N543" s="5"/>
    </row>
    <row r="544" spans="6:14" s="4" customFormat="1" ht="12.75" x14ac:dyDescent="0.2">
      <c r="F544" s="5"/>
      <c r="G544" s="5"/>
      <c r="H544" s="5"/>
      <c r="I544" s="5"/>
      <c r="J544" s="5"/>
      <c r="K544" s="5"/>
      <c r="L544" s="5"/>
      <c r="M544" s="5"/>
      <c r="N544" s="5"/>
    </row>
    <row r="545" spans="6:14" s="4" customFormat="1" ht="12.75" x14ac:dyDescent="0.2">
      <c r="F545" s="5"/>
      <c r="G545" s="5"/>
      <c r="H545" s="5"/>
      <c r="I545" s="5"/>
      <c r="J545" s="5"/>
      <c r="K545" s="5"/>
      <c r="L545" s="5"/>
      <c r="M545" s="5"/>
      <c r="N545" s="5"/>
    </row>
    <row r="546" spans="6:14" s="4" customFormat="1" ht="12.75" x14ac:dyDescent="0.2">
      <c r="F546" s="5"/>
      <c r="G546" s="5"/>
      <c r="H546" s="5"/>
      <c r="I546" s="5"/>
      <c r="J546" s="5"/>
      <c r="K546" s="5"/>
      <c r="L546" s="5"/>
      <c r="M546" s="5"/>
      <c r="N546" s="5"/>
    </row>
    <row r="547" spans="6:14" s="4" customFormat="1" ht="12.75" x14ac:dyDescent="0.2">
      <c r="F547" s="5"/>
      <c r="G547" s="5"/>
      <c r="H547" s="5"/>
      <c r="I547" s="5"/>
      <c r="J547" s="5"/>
      <c r="K547" s="5"/>
      <c r="L547" s="5"/>
      <c r="M547" s="5"/>
      <c r="N547" s="5"/>
    </row>
    <row r="548" spans="6:14" s="4" customFormat="1" ht="12.75" x14ac:dyDescent="0.2">
      <c r="F548" s="5"/>
      <c r="G548" s="5"/>
      <c r="H548" s="5"/>
      <c r="I548" s="5"/>
      <c r="J548" s="5"/>
      <c r="K548" s="5"/>
      <c r="L548" s="5"/>
      <c r="M548" s="5"/>
      <c r="N548" s="5"/>
    </row>
    <row r="549" spans="6:14" s="4" customFormat="1" ht="12.75" x14ac:dyDescent="0.2">
      <c r="F549" s="5"/>
      <c r="G549" s="5"/>
      <c r="H549" s="5"/>
      <c r="I549" s="5"/>
      <c r="J549" s="5"/>
      <c r="K549" s="5"/>
      <c r="L549" s="5"/>
      <c r="M549" s="5"/>
      <c r="N549" s="5"/>
    </row>
    <row r="550" spans="6:14" s="4" customFormat="1" ht="12.75" x14ac:dyDescent="0.2">
      <c r="F550" s="5"/>
      <c r="G550" s="5"/>
      <c r="H550" s="5"/>
      <c r="I550" s="5"/>
      <c r="J550" s="5"/>
      <c r="K550" s="5"/>
      <c r="L550" s="5"/>
      <c r="M550" s="5"/>
      <c r="N550" s="5"/>
    </row>
    <row r="551" spans="6:14" s="4" customFormat="1" ht="12.75" x14ac:dyDescent="0.2">
      <c r="F551" s="5"/>
      <c r="G551" s="5"/>
      <c r="H551" s="5"/>
      <c r="I551" s="5"/>
      <c r="J551" s="5"/>
      <c r="K551" s="5"/>
      <c r="L551" s="5"/>
      <c r="M551" s="5"/>
      <c r="N551" s="5"/>
    </row>
    <row r="552" spans="6:14" s="4" customFormat="1" ht="12.75" x14ac:dyDescent="0.2">
      <c r="F552" s="5"/>
      <c r="G552" s="5"/>
      <c r="H552" s="5"/>
      <c r="I552" s="5"/>
      <c r="J552" s="5"/>
      <c r="K552" s="5"/>
      <c r="L552" s="5"/>
      <c r="M552" s="5"/>
      <c r="N552" s="5"/>
    </row>
    <row r="553" spans="6:14" s="4" customFormat="1" ht="12.75" x14ac:dyDescent="0.2">
      <c r="F553" s="5"/>
      <c r="G553" s="5"/>
      <c r="H553" s="5"/>
      <c r="I553" s="5"/>
      <c r="J553" s="5"/>
      <c r="K553" s="5"/>
      <c r="L553" s="5"/>
      <c r="M553" s="5"/>
      <c r="N553" s="5"/>
    </row>
    <row r="554" spans="6:14" s="4" customFormat="1" ht="12.75" x14ac:dyDescent="0.2">
      <c r="F554" s="5"/>
      <c r="G554" s="5"/>
      <c r="H554" s="5"/>
      <c r="I554" s="5"/>
      <c r="J554" s="5"/>
      <c r="K554" s="5"/>
      <c r="L554" s="5"/>
      <c r="M554" s="5"/>
      <c r="N554" s="5"/>
    </row>
    <row r="555" spans="6:14" s="4" customFormat="1" ht="12.75" x14ac:dyDescent="0.2">
      <c r="F555" s="5"/>
      <c r="G555" s="5"/>
      <c r="H555" s="5"/>
      <c r="I555" s="5"/>
      <c r="J555" s="5"/>
      <c r="K555" s="5"/>
      <c r="L555" s="5"/>
      <c r="M555" s="5"/>
      <c r="N555" s="5"/>
    </row>
    <row r="556" spans="6:14" s="4" customFormat="1" ht="12.75" x14ac:dyDescent="0.2">
      <c r="F556" s="5"/>
      <c r="G556" s="5"/>
      <c r="H556" s="5"/>
      <c r="I556" s="5"/>
      <c r="J556" s="5"/>
      <c r="K556" s="5"/>
      <c r="L556" s="5"/>
      <c r="M556" s="5"/>
      <c r="N556" s="5"/>
    </row>
    <row r="557" spans="6:14" s="4" customFormat="1" ht="12.75" x14ac:dyDescent="0.2">
      <c r="F557" s="5"/>
      <c r="G557" s="5"/>
      <c r="H557" s="5"/>
      <c r="I557" s="5"/>
      <c r="J557" s="5"/>
      <c r="K557" s="5"/>
      <c r="L557" s="5"/>
      <c r="M557" s="5"/>
      <c r="N557" s="5"/>
    </row>
    <row r="558" spans="6:14" s="4" customFormat="1" ht="12.75" x14ac:dyDescent="0.2">
      <c r="F558" s="5"/>
      <c r="G558" s="5"/>
      <c r="H558" s="5"/>
      <c r="I558" s="5"/>
      <c r="J558" s="5"/>
      <c r="K558" s="5"/>
      <c r="L558" s="5"/>
      <c r="M558" s="5"/>
      <c r="N558" s="5"/>
    </row>
    <row r="559" spans="6:14" s="4" customFormat="1" ht="12.75" x14ac:dyDescent="0.2">
      <c r="F559" s="5"/>
      <c r="G559" s="5"/>
      <c r="H559" s="5"/>
      <c r="I559" s="5"/>
      <c r="J559" s="5"/>
      <c r="K559" s="5"/>
      <c r="L559" s="5"/>
      <c r="M559" s="5"/>
      <c r="N559" s="5"/>
    </row>
    <row r="560" spans="6:14" s="4" customFormat="1" ht="12.75" x14ac:dyDescent="0.2">
      <c r="F560" s="5"/>
      <c r="G560" s="5"/>
      <c r="H560" s="5"/>
      <c r="I560" s="5"/>
      <c r="J560" s="5"/>
      <c r="K560" s="5"/>
      <c r="L560" s="5"/>
      <c r="M560" s="5"/>
      <c r="N560" s="5"/>
    </row>
    <row r="561" spans="6:14" s="4" customFormat="1" ht="12.75" x14ac:dyDescent="0.2">
      <c r="F561" s="5"/>
      <c r="G561" s="5"/>
      <c r="H561" s="5"/>
      <c r="I561" s="5"/>
      <c r="J561" s="5"/>
      <c r="K561" s="5"/>
      <c r="L561" s="5"/>
      <c r="M561" s="5"/>
      <c r="N561" s="5"/>
    </row>
    <row r="562" spans="6:14" s="4" customFormat="1" ht="12.75" x14ac:dyDescent="0.2">
      <c r="F562" s="5"/>
      <c r="G562" s="5"/>
      <c r="H562" s="5"/>
      <c r="I562" s="5"/>
      <c r="J562" s="5"/>
      <c r="K562" s="5"/>
      <c r="L562" s="5"/>
      <c r="M562" s="5"/>
      <c r="N562" s="5"/>
    </row>
    <row r="563" spans="6:14" s="4" customFormat="1" ht="12.75" x14ac:dyDescent="0.2">
      <c r="F563" s="5"/>
      <c r="G563" s="5"/>
      <c r="H563" s="5"/>
      <c r="I563" s="5"/>
      <c r="J563" s="5"/>
      <c r="K563" s="5"/>
      <c r="L563" s="5"/>
      <c r="M563" s="5"/>
      <c r="N563" s="5"/>
    </row>
    <row r="564" spans="6:14" s="4" customFormat="1" ht="12.75" x14ac:dyDescent="0.2">
      <c r="F564" s="5"/>
      <c r="G564" s="5"/>
      <c r="H564" s="5"/>
      <c r="I564" s="5"/>
      <c r="J564" s="5"/>
      <c r="K564" s="5"/>
      <c r="L564" s="5"/>
      <c r="M564" s="5"/>
      <c r="N564" s="5"/>
    </row>
    <row r="565" spans="6:14" s="4" customFormat="1" ht="12.75" x14ac:dyDescent="0.2">
      <c r="F565" s="5"/>
      <c r="G565" s="5"/>
      <c r="H565" s="5"/>
      <c r="I565" s="5"/>
      <c r="J565" s="5"/>
      <c r="K565" s="5"/>
      <c r="L565" s="5"/>
      <c r="M565" s="5"/>
      <c r="N565" s="5"/>
    </row>
    <row r="566" spans="6:14" s="4" customFormat="1" ht="12.75" x14ac:dyDescent="0.2">
      <c r="F566" s="5"/>
      <c r="G566" s="5"/>
      <c r="H566" s="5"/>
      <c r="I566" s="5"/>
      <c r="J566" s="5"/>
      <c r="K566" s="5"/>
      <c r="L566" s="5"/>
      <c r="M566" s="5"/>
      <c r="N566" s="5"/>
    </row>
    <row r="567" spans="6:14" s="4" customFormat="1" ht="12.75" x14ac:dyDescent="0.2">
      <c r="F567" s="5"/>
      <c r="G567" s="5"/>
      <c r="H567" s="5"/>
      <c r="I567" s="5"/>
      <c r="J567" s="5"/>
      <c r="K567" s="5"/>
      <c r="L567" s="5"/>
      <c r="M567" s="5"/>
      <c r="N567" s="5"/>
    </row>
    <row r="568" spans="6:14" s="4" customFormat="1" ht="12.75" x14ac:dyDescent="0.2">
      <c r="F568" s="5"/>
      <c r="G568" s="5"/>
      <c r="H568" s="5"/>
      <c r="I568" s="5"/>
      <c r="J568" s="5"/>
      <c r="K568" s="5"/>
      <c r="L568" s="5"/>
      <c r="M568" s="5"/>
      <c r="N568" s="5"/>
    </row>
    <row r="569" spans="6:14" s="4" customFormat="1" ht="12.75" x14ac:dyDescent="0.2">
      <c r="F569" s="5"/>
      <c r="G569" s="5"/>
      <c r="H569" s="5"/>
      <c r="I569" s="5"/>
      <c r="J569" s="5"/>
      <c r="K569" s="5"/>
      <c r="L569" s="5"/>
      <c r="M569" s="5"/>
      <c r="N569" s="5"/>
    </row>
    <row r="570" spans="6:14" s="4" customFormat="1" ht="12.75" x14ac:dyDescent="0.2">
      <c r="F570" s="5"/>
      <c r="G570" s="5"/>
      <c r="H570" s="5"/>
      <c r="I570" s="5"/>
      <c r="J570" s="5"/>
      <c r="K570" s="5"/>
      <c r="L570" s="5"/>
      <c r="M570" s="5"/>
      <c r="N570" s="5"/>
    </row>
    <row r="571" spans="6:14" s="4" customFormat="1" ht="12.75" x14ac:dyDescent="0.2">
      <c r="F571" s="5"/>
      <c r="G571" s="5"/>
      <c r="H571" s="5"/>
      <c r="I571" s="5"/>
      <c r="J571" s="5"/>
      <c r="K571" s="5"/>
      <c r="L571" s="5"/>
      <c r="M571" s="5"/>
      <c r="N571" s="5"/>
    </row>
    <row r="572" spans="6:14" s="4" customFormat="1" ht="12.75" x14ac:dyDescent="0.2">
      <c r="F572" s="5"/>
      <c r="G572" s="5"/>
      <c r="H572" s="5"/>
      <c r="I572" s="5"/>
      <c r="J572" s="5"/>
      <c r="K572" s="5"/>
      <c r="L572" s="5"/>
      <c r="M572" s="5"/>
      <c r="N572" s="5"/>
    </row>
    <row r="573" spans="6:14" s="4" customFormat="1" ht="12.75" x14ac:dyDescent="0.2">
      <c r="F573" s="5"/>
      <c r="G573" s="5"/>
      <c r="H573" s="5"/>
      <c r="I573" s="5"/>
      <c r="J573" s="5"/>
      <c r="K573" s="5"/>
      <c r="L573" s="5"/>
      <c r="M573" s="5"/>
      <c r="N573" s="5"/>
    </row>
    <row r="574" spans="6:14" s="4" customFormat="1" ht="12.75" x14ac:dyDescent="0.2">
      <c r="F574" s="5"/>
      <c r="G574" s="5"/>
      <c r="H574" s="5"/>
      <c r="I574" s="5"/>
      <c r="J574" s="5"/>
      <c r="K574" s="5"/>
      <c r="L574" s="5"/>
      <c r="M574" s="5"/>
      <c r="N574" s="5"/>
    </row>
    <row r="575" spans="6:14" s="4" customFormat="1" ht="12.75" x14ac:dyDescent="0.2">
      <c r="F575" s="5"/>
      <c r="G575" s="5"/>
      <c r="H575" s="5"/>
      <c r="I575" s="5"/>
      <c r="J575" s="5"/>
      <c r="K575" s="5"/>
      <c r="L575" s="5"/>
      <c r="M575" s="5"/>
      <c r="N575" s="5"/>
    </row>
    <row r="576" spans="6:14" s="4" customFormat="1" ht="12.75" x14ac:dyDescent="0.2">
      <c r="F576" s="5"/>
      <c r="G576" s="5"/>
      <c r="H576" s="5"/>
      <c r="I576" s="5"/>
      <c r="J576" s="5"/>
      <c r="K576" s="5"/>
      <c r="L576" s="5"/>
      <c r="M576" s="5"/>
      <c r="N576" s="5"/>
    </row>
    <row r="577" spans="6:14" s="4" customFormat="1" ht="12.75" x14ac:dyDescent="0.2">
      <c r="F577" s="5"/>
      <c r="G577" s="5"/>
      <c r="H577" s="5"/>
      <c r="I577" s="5"/>
      <c r="J577" s="5"/>
      <c r="K577" s="5"/>
      <c r="L577" s="5"/>
      <c r="M577" s="5"/>
      <c r="N577" s="5"/>
    </row>
    <row r="578" spans="6:14" s="4" customFormat="1" ht="12.75" x14ac:dyDescent="0.2">
      <c r="F578" s="5"/>
      <c r="G578" s="5"/>
      <c r="H578" s="5"/>
      <c r="I578" s="5"/>
      <c r="J578" s="5"/>
      <c r="K578" s="5"/>
      <c r="L578" s="5"/>
      <c r="M578" s="5"/>
      <c r="N578" s="5"/>
    </row>
    <row r="579" spans="6:14" s="4" customFormat="1" ht="12.75" x14ac:dyDescent="0.2">
      <c r="F579" s="5"/>
      <c r="G579" s="5"/>
      <c r="H579" s="5"/>
      <c r="I579" s="5"/>
      <c r="J579" s="5"/>
      <c r="K579" s="5"/>
      <c r="L579" s="5"/>
      <c r="M579" s="5"/>
      <c r="N579" s="5"/>
    </row>
    <row r="580" spans="6:14" s="4" customFormat="1" ht="12.75" x14ac:dyDescent="0.2">
      <c r="F580" s="5"/>
      <c r="G580" s="5"/>
      <c r="H580" s="5"/>
      <c r="I580" s="5"/>
      <c r="J580" s="5"/>
      <c r="K580" s="5"/>
      <c r="L580" s="5"/>
      <c r="M580" s="5"/>
      <c r="N580" s="5"/>
    </row>
    <row r="581" spans="6:14" s="4" customFormat="1" ht="12.75" x14ac:dyDescent="0.2">
      <c r="F581" s="5"/>
      <c r="G581" s="5"/>
      <c r="H581" s="5"/>
      <c r="I581" s="5"/>
      <c r="J581" s="5"/>
      <c r="K581" s="5"/>
      <c r="L581" s="5"/>
      <c r="M581" s="5"/>
      <c r="N581" s="5"/>
    </row>
    <row r="582" spans="6:14" s="4" customFormat="1" ht="12.75" x14ac:dyDescent="0.2">
      <c r="F582" s="5"/>
      <c r="G582" s="5"/>
      <c r="H582" s="5"/>
      <c r="I582" s="5"/>
      <c r="J582" s="5"/>
      <c r="K582" s="5"/>
      <c r="L582" s="5"/>
      <c r="M582" s="5"/>
      <c r="N582" s="5"/>
    </row>
    <row r="583" spans="6:14" s="4" customFormat="1" ht="12.75" x14ac:dyDescent="0.2">
      <c r="F583" s="5"/>
      <c r="G583" s="5"/>
      <c r="H583" s="5"/>
      <c r="I583" s="5"/>
      <c r="J583" s="5"/>
      <c r="K583" s="5"/>
      <c r="L583" s="5"/>
      <c r="M583" s="5"/>
      <c r="N583" s="5"/>
    </row>
    <row r="584" spans="6:14" s="4" customFormat="1" ht="12.75" x14ac:dyDescent="0.2">
      <c r="F584" s="5"/>
      <c r="G584" s="5"/>
      <c r="H584" s="5"/>
      <c r="I584" s="5"/>
      <c r="J584" s="5"/>
      <c r="K584" s="5"/>
      <c r="L584" s="5"/>
      <c r="M584" s="5"/>
      <c r="N584" s="5"/>
    </row>
    <row r="585" spans="6:14" s="4" customFormat="1" ht="12.75" x14ac:dyDescent="0.2">
      <c r="F585" s="5"/>
      <c r="G585" s="5"/>
      <c r="H585" s="5"/>
      <c r="I585" s="5"/>
      <c r="J585" s="5"/>
      <c r="K585" s="5"/>
      <c r="L585" s="5"/>
      <c r="M585" s="5"/>
      <c r="N585" s="5"/>
    </row>
    <row r="586" spans="6:14" s="4" customFormat="1" ht="12.75" x14ac:dyDescent="0.2">
      <c r="F586" s="5"/>
      <c r="G586" s="5"/>
      <c r="H586" s="5"/>
      <c r="I586" s="5"/>
      <c r="J586" s="5"/>
      <c r="K586" s="5"/>
      <c r="L586" s="5"/>
      <c r="M586" s="5"/>
      <c r="N586" s="5"/>
    </row>
    <row r="587" spans="6:14" s="4" customFormat="1" ht="12.75" x14ac:dyDescent="0.2">
      <c r="F587" s="5"/>
      <c r="G587" s="5"/>
      <c r="H587" s="5"/>
      <c r="I587" s="5"/>
      <c r="J587" s="5"/>
      <c r="K587" s="5"/>
      <c r="L587" s="5"/>
      <c r="M587" s="5"/>
      <c r="N587" s="5"/>
    </row>
    <row r="588" spans="6:14" s="4" customFormat="1" ht="12.75" x14ac:dyDescent="0.2">
      <c r="F588" s="5"/>
      <c r="G588" s="5"/>
      <c r="H588" s="5"/>
      <c r="I588" s="5"/>
      <c r="J588" s="5"/>
      <c r="K588" s="5"/>
      <c r="L588" s="5"/>
      <c r="M588" s="5"/>
      <c r="N588" s="5"/>
    </row>
    <row r="589" spans="6:14" s="4" customFormat="1" ht="12.75" x14ac:dyDescent="0.2">
      <c r="F589" s="5"/>
      <c r="G589" s="5"/>
      <c r="H589" s="5"/>
      <c r="I589" s="5"/>
      <c r="J589" s="5"/>
      <c r="K589" s="5"/>
      <c r="L589" s="5"/>
      <c r="M589" s="5"/>
      <c r="N589" s="5"/>
    </row>
    <row r="590" spans="6:14" s="4" customFormat="1" ht="12.75" x14ac:dyDescent="0.2">
      <c r="F590" s="5"/>
      <c r="G590" s="5"/>
      <c r="H590" s="5"/>
      <c r="I590" s="5"/>
      <c r="J590" s="5"/>
      <c r="K590" s="5"/>
      <c r="L590" s="5"/>
      <c r="M590" s="5"/>
      <c r="N590" s="5"/>
    </row>
    <row r="591" spans="6:14" s="4" customFormat="1" ht="12.75" x14ac:dyDescent="0.2">
      <c r="F591" s="5"/>
      <c r="G591" s="5"/>
      <c r="H591" s="5"/>
      <c r="I591" s="5"/>
      <c r="J591" s="5"/>
      <c r="K591" s="5"/>
      <c r="L591" s="5"/>
      <c r="M591" s="5"/>
      <c r="N591" s="5"/>
    </row>
    <row r="592" spans="6:14" s="4" customFormat="1" ht="12.75" x14ac:dyDescent="0.2">
      <c r="F592" s="5"/>
      <c r="G592" s="5"/>
      <c r="H592" s="5"/>
      <c r="I592" s="5"/>
      <c r="J592" s="5"/>
      <c r="K592" s="5"/>
      <c r="L592" s="5"/>
      <c r="M592" s="5"/>
      <c r="N592" s="5"/>
    </row>
    <row r="593" spans="6:14" s="4" customFormat="1" ht="12.75" x14ac:dyDescent="0.2">
      <c r="F593" s="5"/>
      <c r="G593" s="5"/>
      <c r="H593" s="5"/>
      <c r="I593" s="5"/>
      <c r="J593" s="5"/>
      <c r="K593" s="5"/>
      <c r="L593" s="5"/>
      <c r="M593" s="5"/>
      <c r="N593" s="5"/>
    </row>
    <row r="594" spans="6:14" s="4" customFormat="1" ht="12.75" x14ac:dyDescent="0.2">
      <c r="F594" s="5"/>
      <c r="G594" s="5"/>
      <c r="H594" s="5"/>
      <c r="I594" s="5"/>
      <c r="J594" s="5"/>
      <c r="K594" s="5"/>
      <c r="L594" s="5"/>
      <c r="M594" s="5"/>
      <c r="N594" s="5"/>
    </row>
    <row r="595" spans="6:14" s="4" customFormat="1" ht="12.75" x14ac:dyDescent="0.2">
      <c r="F595" s="5"/>
      <c r="G595" s="5"/>
      <c r="H595" s="5"/>
      <c r="I595" s="5"/>
      <c r="J595" s="5"/>
      <c r="K595" s="5"/>
      <c r="L595" s="5"/>
      <c r="M595" s="5"/>
      <c r="N595" s="5"/>
    </row>
    <row r="596" spans="6:14" s="4" customFormat="1" ht="12.75" x14ac:dyDescent="0.2">
      <c r="F596" s="5"/>
      <c r="G596" s="5"/>
      <c r="H596" s="5"/>
      <c r="I596" s="5"/>
      <c r="J596" s="5"/>
      <c r="K596" s="5"/>
      <c r="L596" s="5"/>
      <c r="M596" s="5"/>
      <c r="N596" s="5"/>
    </row>
    <row r="597" spans="6:14" s="4" customFormat="1" ht="12.75" x14ac:dyDescent="0.2">
      <c r="F597" s="5"/>
      <c r="G597" s="5"/>
      <c r="H597" s="5"/>
      <c r="I597" s="5"/>
      <c r="J597" s="5"/>
      <c r="K597" s="5"/>
      <c r="L597" s="5"/>
      <c r="M597" s="5"/>
      <c r="N597" s="5"/>
    </row>
    <row r="598" spans="6:14" s="4" customFormat="1" ht="12.75" x14ac:dyDescent="0.2">
      <c r="F598" s="5"/>
      <c r="G598" s="5"/>
      <c r="H598" s="5"/>
      <c r="I598" s="5"/>
      <c r="J598" s="5"/>
      <c r="K598" s="5"/>
      <c r="L598" s="5"/>
      <c r="M598" s="5"/>
      <c r="N598" s="5"/>
    </row>
    <row r="599" spans="6:14" s="4" customFormat="1" ht="12.75" x14ac:dyDescent="0.2">
      <c r="F599" s="5"/>
      <c r="G599" s="5"/>
      <c r="H599" s="5"/>
      <c r="I599" s="5"/>
      <c r="J599" s="5"/>
      <c r="K599" s="5"/>
      <c r="L599" s="5"/>
      <c r="M599" s="5"/>
      <c r="N599" s="5"/>
    </row>
    <row r="600" spans="6:14" s="4" customFormat="1" ht="12.75" x14ac:dyDescent="0.2">
      <c r="F600" s="5"/>
      <c r="G600" s="5"/>
      <c r="H600" s="5"/>
      <c r="I600" s="5"/>
      <c r="J600" s="5"/>
      <c r="K600" s="5"/>
      <c r="L600" s="5"/>
      <c r="M600" s="5"/>
      <c r="N600" s="5"/>
    </row>
    <row r="601" spans="6:14" s="4" customFormat="1" ht="12.75" x14ac:dyDescent="0.2">
      <c r="F601" s="5"/>
      <c r="G601" s="5"/>
      <c r="H601" s="5"/>
      <c r="I601" s="5"/>
      <c r="J601" s="5"/>
      <c r="K601" s="5"/>
      <c r="L601" s="5"/>
      <c r="M601" s="5"/>
      <c r="N601" s="5"/>
    </row>
    <row r="602" spans="6:14" s="4" customFormat="1" ht="12.75" x14ac:dyDescent="0.2">
      <c r="F602" s="5"/>
      <c r="G602" s="5"/>
      <c r="H602" s="5"/>
      <c r="I602" s="5"/>
      <c r="J602" s="5"/>
      <c r="K602" s="5"/>
      <c r="L602" s="5"/>
      <c r="M602" s="5"/>
      <c r="N602" s="5"/>
    </row>
    <row r="603" spans="6:14" s="4" customFormat="1" ht="12.75" x14ac:dyDescent="0.2">
      <c r="F603" s="5"/>
      <c r="G603" s="5"/>
      <c r="H603" s="5"/>
      <c r="I603" s="5"/>
      <c r="J603" s="5"/>
      <c r="K603" s="5"/>
      <c r="L603" s="5"/>
      <c r="M603" s="5"/>
      <c r="N603" s="5"/>
    </row>
    <row r="604" spans="6:14" s="4" customFormat="1" ht="12.75" x14ac:dyDescent="0.2">
      <c r="F604" s="5"/>
      <c r="G604" s="5"/>
      <c r="H604" s="5"/>
      <c r="I604" s="5"/>
      <c r="J604" s="5"/>
      <c r="K604" s="5"/>
      <c r="L604" s="5"/>
      <c r="M604" s="5"/>
      <c r="N604" s="5"/>
    </row>
    <row r="605" spans="6:14" s="4" customFormat="1" ht="12.75" x14ac:dyDescent="0.2">
      <c r="F605" s="5"/>
      <c r="G605" s="5"/>
      <c r="H605" s="5"/>
      <c r="I605" s="5"/>
      <c r="J605" s="5"/>
      <c r="K605" s="5"/>
      <c r="L605" s="5"/>
      <c r="M605" s="5"/>
      <c r="N605" s="5"/>
    </row>
    <row r="606" spans="6:14" s="4" customFormat="1" ht="12.75" x14ac:dyDescent="0.2">
      <c r="F606" s="5"/>
      <c r="G606" s="5"/>
      <c r="H606" s="5"/>
      <c r="I606" s="5"/>
      <c r="J606" s="5"/>
      <c r="K606" s="5"/>
      <c r="L606" s="5"/>
      <c r="M606" s="5"/>
      <c r="N606" s="5"/>
    </row>
    <row r="607" spans="6:14" s="4" customFormat="1" ht="12.75" x14ac:dyDescent="0.2">
      <c r="F607" s="5"/>
      <c r="G607" s="5"/>
      <c r="H607" s="5"/>
      <c r="I607" s="5"/>
      <c r="J607" s="5"/>
      <c r="K607" s="5"/>
      <c r="L607" s="5"/>
      <c r="M607" s="5"/>
      <c r="N607" s="5"/>
    </row>
    <row r="608" spans="6:14" s="4" customFormat="1" ht="12.75" x14ac:dyDescent="0.2">
      <c r="F608" s="5"/>
      <c r="G608" s="5"/>
      <c r="H608" s="5"/>
      <c r="I608" s="5"/>
      <c r="J608" s="5"/>
      <c r="K608" s="5"/>
      <c r="L608" s="5"/>
      <c r="M608" s="5"/>
      <c r="N608" s="5"/>
    </row>
    <row r="609" spans="6:14" s="4" customFormat="1" ht="12.75" x14ac:dyDescent="0.2">
      <c r="F609" s="5"/>
      <c r="G609" s="5"/>
      <c r="H609" s="5"/>
      <c r="I609" s="5"/>
      <c r="J609" s="5"/>
      <c r="K609" s="5"/>
      <c r="L609" s="5"/>
      <c r="M609" s="5"/>
      <c r="N609" s="5"/>
    </row>
    <row r="610" spans="6:14" s="4" customFormat="1" ht="12.75" x14ac:dyDescent="0.2">
      <c r="F610" s="5"/>
      <c r="G610" s="5"/>
      <c r="H610" s="5"/>
      <c r="I610" s="5"/>
      <c r="J610" s="5"/>
      <c r="K610" s="5"/>
      <c r="L610" s="5"/>
      <c r="M610" s="5"/>
      <c r="N610" s="5"/>
    </row>
    <row r="611" spans="6:14" s="4" customFormat="1" ht="12.75" x14ac:dyDescent="0.2">
      <c r="F611" s="5"/>
      <c r="G611" s="5"/>
      <c r="H611" s="5"/>
      <c r="I611" s="5"/>
      <c r="J611" s="5"/>
      <c r="K611" s="5"/>
      <c r="L611" s="5"/>
      <c r="M611" s="5"/>
      <c r="N611" s="5"/>
    </row>
    <row r="612" spans="6:14" s="4" customFormat="1" ht="12.75" x14ac:dyDescent="0.2">
      <c r="F612" s="5"/>
      <c r="G612" s="5"/>
      <c r="H612" s="5"/>
      <c r="I612" s="5"/>
      <c r="J612" s="5"/>
      <c r="K612" s="5"/>
      <c r="L612" s="5"/>
      <c r="M612" s="5"/>
      <c r="N612" s="5"/>
    </row>
    <row r="613" spans="6:14" s="4" customFormat="1" ht="12.75" x14ac:dyDescent="0.2">
      <c r="F613" s="5"/>
      <c r="G613" s="5"/>
      <c r="H613" s="5"/>
      <c r="I613" s="5"/>
      <c r="J613" s="5"/>
      <c r="K613" s="5"/>
      <c r="L613" s="5"/>
      <c r="M613" s="5"/>
      <c r="N613" s="5"/>
    </row>
    <row r="614" spans="6:14" s="4" customFormat="1" ht="12.75" x14ac:dyDescent="0.2">
      <c r="F614" s="5"/>
      <c r="G614" s="5"/>
      <c r="H614" s="5"/>
      <c r="I614" s="5"/>
      <c r="J614" s="5"/>
      <c r="K614" s="5"/>
      <c r="L614" s="5"/>
      <c r="M614" s="5"/>
      <c r="N614" s="5"/>
    </row>
    <row r="615" spans="6:14" s="4" customFormat="1" ht="12.75" x14ac:dyDescent="0.2">
      <c r="F615" s="5"/>
      <c r="G615" s="5"/>
      <c r="H615" s="5"/>
      <c r="I615" s="5"/>
      <c r="J615" s="5"/>
      <c r="K615" s="5"/>
      <c r="L615" s="5"/>
      <c r="M615" s="5"/>
      <c r="N615" s="5"/>
    </row>
    <row r="616" spans="6:14" s="4" customFormat="1" ht="12.75" x14ac:dyDescent="0.2">
      <c r="F616" s="5"/>
      <c r="G616" s="5"/>
      <c r="H616" s="5"/>
      <c r="I616" s="5"/>
      <c r="J616" s="5"/>
      <c r="K616" s="5"/>
      <c r="L616" s="5"/>
      <c r="M616" s="5"/>
      <c r="N616" s="5"/>
    </row>
    <row r="617" spans="6:14" s="4" customFormat="1" ht="12.75" x14ac:dyDescent="0.2">
      <c r="F617" s="5"/>
      <c r="G617" s="5"/>
      <c r="H617" s="5"/>
      <c r="I617" s="5"/>
      <c r="J617" s="5"/>
      <c r="K617" s="5"/>
      <c r="L617" s="5"/>
      <c r="M617" s="5"/>
      <c r="N617" s="5"/>
    </row>
    <row r="618" spans="6:14" s="4" customFormat="1" ht="12.75" x14ac:dyDescent="0.2">
      <c r="F618" s="5"/>
      <c r="G618" s="5"/>
      <c r="H618" s="5"/>
      <c r="I618" s="5"/>
      <c r="J618" s="5"/>
      <c r="K618" s="5"/>
      <c r="L618" s="5"/>
      <c r="M618" s="5"/>
      <c r="N618" s="5"/>
    </row>
    <row r="619" spans="6:14" s="4" customFormat="1" ht="12.75" x14ac:dyDescent="0.2">
      <c r="F619" s="5"/>
      <c r="G619" s="5"/>
      <c r="H619" s="5"/>
      <c r="I619" s="5"/>
      <c r="J619" s="5"/>
      <c r="K619" s="5"/>
      <c r="L619" s="5"/>
      <c r="M619" s="5"/>
      <c r="N619" s="5"/>
    </row>
    <row r="620" spans="6:14" s="4" customFormat="1" ht="12.75" x14ac:dyDescent="0.2">
      <c r="F620" s="5"/>
      <c r="G620" s="5"/>
      <c r="H620" s="5"/>
      <c r="I620" s="5"/>
      <c r="J620" s="5"/>
      <c r="K620" s="5"/>
      <c r="L620" s="5"/>
      <c r="M620" s="5"/>
      <c r="N620" s="5"/>
    </row>
    <row r="621" spans="6:14" s="4" customFormat="1" ht="12.75" x14ac:dyDescent="0.2">
      <c r="F621" s="5"/>
      <c r="G621" s="5"/>
      <c r="H621" s="5"/>
      <c r="I621" s="5"/>
      <c r="J621" s="5"/>
      <c r="K621" s="5"/>
      <c r="L621" s="5"/>
      <c r="M621" s="5"/>
      <c r="N621" s="5"/>
    </row>
    <row r="622" spans="6:14" s="4" customFormat="1" ht="12.75" x14ac:dyDescent="0.2">
      <c r="F622" s="5"/>
      <c r="G622" s="5"/>
      <c r="H622" s="5"/>
      <c r="I622" s="5"/>
      <c r="J622" s="5"/>
      <c r="K622" s="5"/>
      <c r="L622" s="5"/>
      <c r="M622" s="5"/>
      <c r="N622" s="5"/>
    </row>
    <row r="623" spans="6:14" s="4" customFormat="1" ht="12.75" x14ac:dyDescent="0.2">
      <c r="F623" s="5"/>
      <c r="G623" s="5"/>
      <c r="H623" s="5"/>
      <c r="I623" s="5"/>
      <c r="J623" s="5"/>
      <c r="K623" s="5"/>
      <c r="L623" s="5"/>
      <c r="M623" s="5"/>
      <c r="N623" s="5"/>
    </row>
    <row r="624" spans="6:14" s="4" customFormat="1" ht="12.75" x14ac:dyDescent="0.2">
      <c r="F624" s="5"/>
      <c r="G624" s="5"/>
      <c r="H624" s="5"/>
      <c r="I624" s="5"/>
      <c r="J624" s="5"/>
      <c r="K624" s="5"/>
      <c r="L624" s="5"/>
      <c r="M624" s="5"/>
      <c r="N624" s="5"/>
    </row>
    <row r="625" spans="6:14" s="4" customFormat="1" ht="12.75" x14ac:dyDescent="0.2">
      <c r="F625" s="5"/>
      <c r="G625" s="5"/>
      <c r="H625" s="5"/>
      <c r="I625" s="5"/>
      <c r="J625" s="5"/>
      <c r="K625" s="5"/>
      <c r="L625" s="5"/>
      <c r="M625" s="5"/>
      <c r="N625" s="5"/>
    </row>
    <row r="626" spans="6:14" s="4" customFormat="1" ht="12.75" x14ac:dyDescent="0.2">
      <c r="F626" s="5"/>
      <c r="G626" s="5"/>
      <c r="H626" s="5"/>
      <c r="I626" s="5"/>
      <c r="J626" s="5"/>
      <c r="K626" s="5"/>
      <c r="L626" s="5"/>
      <c r="M626" s="5"/>
      <c r="N626" s="5"/>
    </row>
    <row r="627" spans="6:14" s="4" customFormat="1" ht="12.75" x14ac:dyDescent="0.2">
      <c r="F627" s="5"/>
      <c r="G627" s="5"/>
      <c r="H627" s="5"/>
      <c r="I627" s="5"/>
      <c r="J627" s="5"/>
      <c r="K627" s="5"/>
      <c r="L627" s="5"/>
      <c r="M627" s="5"/>
      <c r="N627" s="5"/>
    </row>
    <row r="628" spans="6:14" s="4" customFormat="1" ht="12.75" x14ac:dyDescent="0.2">
      <c r="F628" s="5"/>
      <c r="G628" s="5"/>
      <c r="H628" s="5"/>
      <c r="I628" s="5"/>
      <c r="J628" s="5"/>
      <c r="K628" s="5"/>
      <c r="L628" s="5"/>
      <c r="M628" s="5"/>
      <c r="N628" s="5"/>
    </row>
    <row r="629" spans="6:14" s="4" customFormat="1" ht="12.75" x14ac:dyDescent="0.2">
      <c r="F629" s="5"/>
      <c r="G629" s="5"/>
      <c r="H629" s="5"/>
      <c r="I629" s="5"/>
      <c r="J629" s="5"/>
      <c r="K629" s="5"/>
      <c r="L629" s="5"/>
      <c r="M629" s="5"/>
      <c r="N629" s="5"/>
    </row>
    <row r="630" spans="6:14" s="4" customFormat="1" ht="12.75" x14ac:dyDescent="0.2">
      <c r="F630" s="5"/>
      <c r="G630" s="5"/>
      <c r="H630" s="5"/>
      <c r="I630" s="5"/>
      <c r="J630" s="5"/>
      <c r="K630" s="5"/>
      <c r="L630" s="5"/>
      <c r="M630" s="5"/>
      <c r="N630" s="5"/>
    </row>
    <row r="631" spans="6:14" s="4" customFormat="1" ht="12.75" x14ac:dyDescent="0.2">
      <c r="F631" s="5"/>
      <c r="G631" s="5"/>
      <c r="H631" s="5"/>
      <c r="I631" s="5"/>
      <c r="J631" s="5"/>
      <c r="K631" s="5"/>
      <c r="L631" s="5"/>
      <c r="M631" s="5"/>
      <c r="N631" s="5"/>
    </row>
    <row r="632" spans="6:14" s="4" customFormat="1" ht="12.75" x14ac:dyDescent="0.2">
      <c r="F632" s="5"/>
      <c r="G632" s="5"/>
      <c r="H632" s="5"/>
      <c r="I632" s="5"/>
      <c r="J632" s="5"/>
      <c r="K632" s="5"/>
      <c r="L632" s="5"/>
      <c r="M632" s="5"/>
      <c r="N632" s="5"/>
    </row>
    <row r="633" spans="6:14" s="4" customFormat="1" ht="12.75" x14ac:dyDescent="0.2">
      <c r="F633" s="5"/>
      <c r="G633" s="5"/>
      <c r="H633" s="5"/>
      <c r="I633" s="5"/>
      <c r="J633" s="5"/>
      <c r="K633" s="5"/>
      <c r="L633" s="5"/>
      <c r="M633" s="5"/>
      <c r="N633" s="5"/>
    </row>
    <row r="634" spans="6:14" s="4" customFormat="1" ht="12.75" x14ac:dyDescent="0.2">
      <c r="F634" s="5"/>
      <c r="G634" s="5"/>
      <c r="H634" s="5"/>
      <c r="I634" s="5"/>
      <c r="J634" s="5"/>
      <c r="K634" s="5"/>
      <c r="L634" s="5"/>
      <c r="M634" s="5"/>
      <c r="N634" s="5"/>
    </row>
    <row r="635" spans="6:14" s="4" customFormat="1" ht="12.75" x14ac:dyDescent="0.2">
      <c r="F635" s="5"/>
      <c r="G635" s="5"/>
      <c r="H635" s="5"/>
      <c r="I635" s="5"/>
      <c r="J635" s="5"/>
      <c r="K635" s="5"/>
      <c r="L635" s="5"/>
      <c r="M635" s="5"/>
      <c r="N635" s="5"/>
    </row>
    <row r="636" spans="6:14" s="4" customFormat="1" ht="12.75" x14ac:dyDescent="0.2">
      <c r="F636" s="5"/>
      <c r="G636" s="5"/>
      <c r="H636" s="5"/>
      <c r="I636" s="5"/>
      <c r="J636" s="5"/>
      <c r="K636" s="5"/>
      <c r="L636" s="5"/>
      <c r="M636" s="5"/>
      <c r="N636" s="5"/>
    </row>
    <row r="637" spans="6:14" s="4" customFormat="1" ht="12.75" x14ac:dyDescent="0.2">
      <c r="F637" s="5"/>
      <c r="G637" s="5"/>
      <c r="H637" s="5"/>
      <c r="I637" s="5"/>
      <c r="J637" s="5"/>
      <c r="K637" s="5"/>
      <c r="L637" s="5"/>
      <c r="M637" s="5"/>
      <c r="N637" s="5"/>
    </row>
    <row r="638" spans="6:14" s="4" customFormat="1" ht="12.75" x14ac:dyDescent="0.2">
      <c r="F638" s="5"/>
      <c r="G638" s="5"/>
      <c r="H638" s="5"/>
      <c r="I638" s="5"/>
      <c r="J638" s="5"/>
      <c r="K638" s="5"/>
      <c r="L638" s="5"/>
      <c r="M638" s="5"/>
      <c r="N638" s="5"/>
    </row>
    <row r="639" spans="6:14" s="4" customFormat="1" ht="12.75" x14ac:dyDescent="0.2">
      <c r="F639" s="5"/>
      <c r="G639" s="5"/>
      <c r="H639" s="5"/>
      <c r="I639" s="5"/>
      <c r="J639" s="5"/>
      <c r="K639" s="5"/>
      <c r="L639" s="5"/>
      <c r="M639" s="5"/>
      <c r="N639" s="5"/>
    </row>
    <row r="640" spans="6:14" s="4" customFormat="1" ht="12.75" x14ac:dyDescent="0.2">
      <c r="F640" s="5"/>
      <c r="G640" s="5"/>
      <c r="H640" s="5"/>
      <c r="I640" s="5"/>
      <c r="J640" s="5"/>
      <c r="K640" s="5"/>
      <c r="L640" s="5"/>
      <c r="M640" s="5"/>
      <c r="N640" s="5"/>
    </row>
    <row r="641" spans="6:14" s="4" customFormat="1" ht="12.75" x14ac:dyDescent="0.2">
      <c r="F641" s="5"/>
      <c r="G641" s="5"/>
      <c r="H641" s="5"/>
      <c r="I641" s="5"/>
      <c r="J641" s="5"/>
      <c r="K641" s="5"/>
      <c r="L641" s="5"/>
      <c r="M641" s="5"/>
      <c r="N641" s="5"/>
    </row>
    <row r="642" spans="6:14" s="4" customFormat="1" ht="12.75" x14ac:dyDescent="0.2">
      <c r="F642" s="5"/>
      <c r="G642" s="5"/>
      <c r="H642" s="5"/>
      <c r="I642" s="5"/>
      <c r="J642" s="5"/>
      <c r="K642" s="5"/>
      <c r="L642" s="5"/>
      <c r="M642" s="5"/>
      <c r="N642" s="5"/>
    </row>
    <row r="643" spans="6:14" s="4" customFormat="1" ht="12.75" x14ac:dyDescent="0.2">
      <c r="F643" s="5"/>
      <c r="G643" s="5"/>
      <c r="H643" s="5"/>
      <c r="I643" s="5"/>
      <c r="J643" s="5"/>
      <c r="K643" s="5"/>
      <c r="L643" s="5"/>
      <c r="M643" s="5"/>
      <c r="N643" s="5"/>
    </row>
    <row r="644" spans="6:14" s="4" customFormat="1" ht="12.75" x14ac:dyDescent="0.2">
      <c r="F644" s="5"/>
      <c r="G644" s="5"/>
      <c r="H644" s="5"/>
      <c r="I644" s="5"/>
      <c r="J644" s="5"/>
      <c r="K644" s="5"/>
      <c r="L644" s="5"/>
      <c r="M644" s="5"/>
      <c r="N644" s="5"/>
    </row>
    <row r="645" spans="6:14" s="4" customFormat="1" ht="12.75" x14ac:dyDescent="0.2">
      <c r="F645" s="5"/>
      <c r="G645" s="5"/>
      <c r="H645" s="5"/>
      <c r="I645" s="5"/>
      <c r="J645" s="5"/>
      <c r="K645" s="5"/>
      <c r="L645" s="5"/>
      <c r="M645" s="5"/>
      <c r="N645" s="5"/>
    </row>
    <row r="646" spans="6:14" s="4" customFormat="1" ht="12.75" x14ac:dyDescent="0.2">
      <c r="F646" s="5"/>
      <c r="G646" s="5"/>
      <c r="H646" s="5"/>
      <c r="I646" s="5"/>
      <c r="J646" s="5"/>
      <c r="K646" s="5"/>
      <c r="L646" s="5"/>
      <c r="M646" s="5"/>
      <c r="N646" s="5"/>
    </row>
    <row r="647" spans="6:14" s="4" customFormat="1" ht="12.75" x14ac:dyDescent="0.2">
      <c r="F647" s="5"/>
      <c r="G647" s="5"/>
      <c r="H647" s="5"/>
      <c r="I647" s="5"/>
      <c r="J647" s="5"/>
      <c r="K647" s="5"/>
      <c r="L647" s="5"/>
      <c r="M647" s="5"/>
      <c r="N647" s="5"/>
    </row>
    <row r="648" spans="6:14" s="4" customFormat="1" ht="12.75" x14ac:dyDescent="0.2">
      <c r="F648" s="5"/>
      <c r="G648" s="5"/>
      <c r="H648" s="5"/>
      <c r="I648" s="5"/>
      <c r="J648" s="5"/>
      <c r="K648" s="5"/>
      <c r="L648" s="5"/>
      <c r="M648" s="5"/>
      <c r="N648" s="5"/>
    </row>
    <row r="649" spans="6:14" s="4" customFormat="1" ht="12.75" x14ac:dyDescent="0.2">
      <c r="F649" s="5"/>
      <c r="G649" s="5"/>
      <c r="H649" s="5"/>
      <c r="I649" s="5"/>
      <c r="J649" s="5"/>
      <c r="K649" s="5"/>
      <c r="L649" s="5"/>
      <c r="M649" s="5"/>
      <c r="N649" s="5"/>
    </row>
    <row r="650" spans="6:14" s="4" customFormat="1" ht="12.75" x14ac:dyDescent="0.2">
      <c r="F650" s="5"/>
      <c r="G650" s="5"/>
      <c r="H650" s="5"/>
      <c r="I650" s="5"/>
      <c r="J650" s="5"/>
      <c r="K650" s="5"/>
      <c r="L650" s="5"/>
      <c r="M650" s="5"/>
      <c r="N650" s="5"/>
    </row>
    <row r="651" spans="6:14" s="4" customFormat="1" ht="12.75" x14ac:dyDescent="0.2">
      <c r="F651" s="5"/>
      <c r="G651" s="5"/>
      <c r="H651" s="5"/>
      <c r="I651" s="5"/>
      <c r="J651" s="5"/>
      <c r="K651" s="5"/>
      <c r="L651" s="5"/>
      <c r="M651" s="5"/>
      <c r="N651" s="5"/>
    </row>
    <row r="652" spans="6:14" s="4" customFormat="1" ht="12.75" x14ac:dyDescent="0.2">
      <c r="F652" s="5"/>
      <c r="G652" s="5"/>
      <c r="H652" s="5"/>
      <c r="I652" s="5"/>
      <c r="J652" s="5"/>
      <c r="K652" s="5"/>
      <c r="L652" s="5"/>
      <c r="M652" s="5"/>
      <c r="N652" s="5"/>
    </row>
    <row r="653" spans="6:14" s="4" customFormat="1" ht="12.75" x14ac:dyDescent="0.2">
      <c r="F653" s="5"/>
      <c r="G653" s="5"/>
      <c r="H653" s="5"/>
      <c r="I653" s="5"/>
      <c r="J653" s="5"/>
      <c r="K653" s="5"/>
      <c r="L653" s="5"/>
      <c r="M653" s="5"/>
      <c r="N653" s="5"/>
    </row>
    <row r="654" spans="6:14" s="4" customFormat="1" ht="12.75" x14ac:dyDescent="0.2">
      <c r="F654" s="5"/>
      <c r="G654" s="5"/>
      <c r="H654" s="5"/>
      <c r="I654" s="5"/>
      <c r="J654" s="5"/>
      <c r="K654" s="5"/>
      <c r="L654" s="5"/>
      <c r="M654" s="5"/>
      <c r="N654" s="5"/>
    </row>
    <row r="655" spans="6:14" s="4" customFormat="1" ht="12.75" x14ac:dyDescent="0.2">
      <c r="F655" s="5"/>
      <c r="G655" s="5"/>
      <c r="H655" s="5"/>
      <c r="I655" s="5"/>
      <c r="J655" s="5"/>
      <c r="K655" s="5"/>
      <c r="L655" s="5"/>
      <c r="M655" s="5"/>
      <c r="N655" s="5"/>
    </row>
    <row r="656" spans="6:14" s="4" customFormat="1" ht="12.75" x14ac:dyDescent="0.2">
      <c r="F656" s="5"/>
      <c r="G656" s="5"/>
      <c r="H656" s="5"/>
      <c r="I656" s="5"/>
      <c r="J656" s="5"/>
      <c r="K656" s="5"/>
      <c r="L656" s="5"/>
      <c r="M656" s="5"/>
      <c r="N656" s="5"/>
    </row>
    <row r="657" spans="6:14" s="4" customFormat="1" ht="12.75" x14ac:dyDescent="0.2">
      <c r="F657" s="5"/>
      <c r="G657" s="5"/>
      <c r="H657" s="5"/>
      <c r="I657" s="5"/>
      <c r="J657" s="5"/>
      <c r="K657" s="5"/>
      <c r="L657" s="5"/>
      <c r="M657" s="5"/>
      <c r="N657" s="5"/>
    </row>
    <row r="658" spans="6:14" s="4" customFormat="1" ht="12.75" x14ac:dyDescent="0.2">
      <c r="F658" s="5"/>
      <c r="G658" s="5"/>
      <c r="H658" s="5"/>
      <c r="I658" s="5"/>
      <c r="J658" s="5"/>
      <c r="K658" s="5"/>
      <c r="L658" s="5"/>
      <c r="M658" s="5"/>
      <c r="N658" s="5"/>
    </row>
    <row r="659" spans="6:14" s="4" customFormat="1" ht="12.75" x14ac:dyDescent="0.2">
      <c r="F659" s="5"/>
      <c r="G659" s="5"/>
      <c r="H659" s="5"/>
      <c r="I659" s="5"/>
      <c r="J659" s="5"/>
      <c r="K659" s="5"/>
      <c r="L659" s="5"/>
      <c r="M659" s="5"/>
      <c r="N659" s="5"/>
    </row>
    <row r="660" spans="6:14" s="4" customFormat="1" ht="12.75" x14ac:dyDescent="0.2">
      <c r="F660" s="5"/>
      <c r="G660" s="5"/>
      <c r="H660" s="5"/>
      <c r="I660" s="5"/>
      <c r="J660" s="5"/>
      <c r="K660" s="5"/>
      <c r="L660" s="5"/>
      <c r="M660" s="5"/>
      <c r="N660" s="5"/>
    </row>
    <row r="661" spans="6:14" s="4" customFormat="1" ht="12.75" x14ac:dyDescent="0.2">
      <c r="F661" s="5"/>
      <c r="G661" s="5"/>
      <c r="H661" s="5"/>
      <c r="I661" s="5"/>
      <c r="J661" s="5"/>
      <c r="K661" s="5"/>
      <c r="L661" s="5"/>
      <c r="M661" s="5"/>
      <c r="N661" s="5"/>
    </row>
    <row r="662" spans="6:14" s="4" customFormat="1" ht="12.75" x14ac:dyDescent="0.2">
      <c r="F662" s="5"/>
      <c r="G662" s="5"/>
      <c r="H662" s="5"/>
      <c r="I662" s="5"/>
      <c r="J662" s="5"/>
      <c r="K662" s="5"/>
      <c r="L662" s="5"/>
      <c r="M662" s="5"/>
      <c r="N662" s="5"/>
    </row>
    <row r="663" spans="6:14" s="4" customFormat="1" ht="12.75" x14ac:dyDescent="0.2">
      <c r="F663" s="5"/>
      <c r="G663" s="5"/>
      <c r="H663" s="5"/>
      <c r="I663" s="5"/>
      <c r="J663" s="5"/>
      <c r="K663" s="5"/>
      <c r="L663" s="5"/>
      <c r="M663" s="5"/>
      <c r="N663" s="5"/>
    </row>
    <row r="664" spans="6:14" s="4" customFormat="1" ht="12.75" x14ac:dyDescent="0.2">
      <c r="F664" s="5"/>
      <c r="G664" s="5"/>
      <c r="H664" s="5"/>
      <c r="I664" s="5"/>
      <c r="J664" s="5"/>
      <c r="K664" s="5"/>
      <c r="L664" s="5"/>
      <c r="M664" s="5"/>
      <c r="N664" s="5"/>
    </row>
    <row r="665" spans="6:14" s="4" customFormat="1" ht="12.75" x14ac:dyDescent="0.2">
      <c r="F665" s="5"/>
      <c r="G665" s="5"/>
      <c r="H665" s="5"/>
      <c r="I665" s="5"/>
      <c r="J665" s="5"/>
      <c r="K665" s="5"/>
      <c r="L665" s="5"/>
      <c r="M665" s="5"/>
      <c r="N665" s="5"/>
    </row>
    <row r="666" spans="6:14" s="4" customFormat="1" ht="12.75" x14ac:dyDescent="0.2">
      <c r="F666" s="5"/>
      <c r="G666" s="5"/>
      <c r="H666" s="5"/>
      <c r="I666" s="5"/>
      <c r="J666" s="5"/>
      <c r="K666" s="5"/>
      <c r="L666" s="5"/>
      <c r="M666" s="5"/>
      <c r="N666" s="5"/>
    </row>
    <row r="667" spans="6:14" s="4" customFormat="1" ht="12.75" x14ac:dyDescent="0.2">
      <c r="F667" s="5"/>
      <c r="G667" s="5"/>
      <c r="H667" s="5"/>
      <c r="I667" s="5"/>
      <c r="J667" s="5"/>
      <c r="K667" s="5"/>
      <c r="L667" s="5"/>
      <c r="M667" s="5"/>
      <c r="N667" s="5"/>
    </row>
    <row r="668" spans="6:14" s="4" customFormat="1" ht="12.75" x14ac:dyDescent="0.2">
      <c r="F668" s="5"/>
      <c r="G668" s="5"/>
      <c r="H668" s="5"/>
      <c r="I668" s="5"/>
      <c r="J668" s="5"/>
      <c r="K668" s="5"/>
      <c r="L668" s="5"/>
      <c r="M668" s="5"/>
      <c r="N668" s="5"/>
    </row>
    <row r="669" spans="6:14" s="4" customFormat="1" ht="12.75" x14ac:dyDescent="0.2">
      <c r="F669" s="5"/>
      <c r="G669" s="5"/>
      <c r="H669" s="5"/>
      <c r="I669" s="5"/>
      <c r="J669" s="5"/>
      <c r="K669" s="5"/>
      <c r="L669" s="5"/>
      <c r="M669" s="5"/>
      <c r="N669" s="5"/>
    </row>
    <row r="670" spans="6:14" s="4" customFormat="1" ht="12.75" x14ac:dyDescent="0.2">
      <c r="F670" s="5"/>
      <c r="G670" s="5"/>
      <c r="H670" s="5"/>
      <c r="I670" s="5"/>
      <c r="J670" s="5"/>
      <c r="K670" s="5"/>
      <c r="L670" s="5"/>
      <c r="M670" s="5"/>
      <c r="N670" s="5"/>
    </row>
  </sheetData>
  <mergeCells count="3">
    <mergeCell ref="F5:G5"/>
    <mergeCell ref="H5:L5"/>
    <mergeCell ref="I6:L6"/>
  </mergeCells>
  <printOptions horizontalCentered="1"/>
  <pageMargins left="0.78740157480314965" right="0.59055118110236227" top="0.78740157480314965" bottom="0.51181102362204722" header="0.19685039370078741" footer="0.35433070866141736"/>
  <pageSetup paperSize="9" scale="50" orientation="portrait" r:id="rId1"/>
  <headerFooter alignWithMargins="0"/>
  <rowBreaks count="1" manualBreakCount="1">
    <brk id="72" max="14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pageSetUpPr fitToPage="1"/>
  </sheetPr>
  <dimension ref="A1:AT324"/>
  <sheetViews>
    <sheetView view="pageBreakPreview" zoomScale="70" zoomScaleNormal="55" zoomScaleSheetLayoutView="7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4" sqref="B4:B7"/>
    </sheetView>
  </sheetViews>
  <sheetFormatPr baseColWidth="10" defaultRowHeight="15" x14ac:dyDescent="0.25"/>
  <cols>
    <col min="1" max="1" width="2" customWidth="1"/>
    <col min="2" max="2" width="6.7109375" customWidth="1"/>
    <col min="3" max="3" width="57.140625" customWidth="1"/>
    <col min="4" max="4" width="11.42578125" customWidth="1"/>
    <col min="5" max="16" width="14.28515625" customWidth="1"/>
    <col min="17" max="17" width="14.7109375" bestFit="1" customWidth="1"/>
    <col min="18" max="18" width="7.85546875" customWidth="1"/>
    <col min="19" max="19" width="22" customWidth="1"/>
    <col min="20" max="20" width="13.85546875" bestFit="1" customWidth="1"/>
    <col min="21" max="34" width="13.28515625" bestFit="1" customWidth="1"/>
  </cols>
  <sheetData>
    <row r="1" spans="1:33" s="17" customFormat="1" ht="20.25" x14ac:dyDescent="0.3">
      <c r="A1" s="96" t="s">
        <v>390</v>
      </c>
      <c r="B1" s="994"/>
      <c r="D1" s="97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870" t="s">
        <v>1592</v>
      </c>
      <c r="T1" s="1188" t="s">
        <v>1593</v>
      </c>
      <c r="U1"/>
      <c r="V1"/>
      <c r="W1"/>
      <c r="X1" s="4"/>
      <c r="Y1" s="4"/>
      <c r="Z1" s="23"/>
      <c r="AA1" s="23"/>
      <c r="AB1" s="23"/>
      <c r="AC1" s="62"/>
      <c r="AD1" s="62"/>
      <c r="AE1" s="62"/>
      <c r="AF1" s="62"/>
      <c r="AG1" s="95"/>
    </row>
    <row r="2" spans="1:33" s="17" customFormat="1" ht="21" thickBot="1" x14ac:dyDescent="0.3">
      <c r="B2" s="995"/>
      <c r="D2" s="97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870" t="s">
        <v>1129</v>
      </c>
      <c r="T2" s="1188" t="s">
        <v>1133</v>
      </c>
      <c r="U2"/>
      <c r="V2"/>
      <c r="W2"/>
      <c r="X2"/>
      <c r="Y2"/>
      <c r="Z2"/>
      <c r="AA2"/>
      <c r="AB2"/>
      <c r="AC2"/>
      <c r="AD2"/>
      <c r="AE2"/>
      <c r="AF2"/>
      <c r="AG2"/>
    </row>
    <row r="3" spans="1:33" s="99" customFormat="1" ht="25.5" customHeight="1" thickBot="1" x14ac:dyDescent="0.3">
      <c r="A3" s="366"/>
      <c r="B3" s="1644" t="s">
        <v>2</v>
      </c>
      <c r="C3" s="1645" t="s">
        <v>391</v>
      </c>
      <c r="D3" s="1645" t="s">
        <v>280</v>
      </c>
      <c r="E3" s="1645" t="s">
        <v>348</v>
      </c>
      <c r="F3" s="1646" t="s">
        <v>349</v>
      </c>
      <c r="G3" s="1645" t="s">
        <v>350</v>
      </c>
      <c r="H3" s="1646" t="s">
        <v>351</v>
      </c>
      <c r="I3" s="1645" t="s">
        <v>352</v>
      </c>
      <c r="J3" s="1646" t="s">
        <v>353</v>
      </c>
      <c r="K3" s="1645" t="s">
        <v>354</v>
      </c>
      <c r="L3" s="1646" t="s">
        <v>355</v>
      </c>
      <c r="M3" s="1645" t="s">
        <v>356</v>
      </c>
      <c r="N3" s="1646" t="s">
        <v>357</v>
      </c>
      <c r="O3" s="1645" t="s">
        <v>358</v>
      </c>
      <c r="P3" s="1646" t="s">
        <v>359</v>
      </c>
      <c r="Q3" s="1647" t="s">
        <v>285</v>
      </c>
      <c r="R3" s="990"/>
      <c r="S3" s="870" t="s">
        <v>1127</v>
      </c>
      <c r="T3" s="1188" t="s">
        <v>1104</v>
      </c>
      <c r="U3"/>
      <c r="V3"/>
      <c r="W3"/>
      <c r="X3"/>
      <c r="Y3"/>
      <c r="Z3"/>
      <c r="AA3"/>
      <c r="AB3"/>
      <c r="AC3"/>
      <c r="AD3"/>
      <c r="AE3"/>
      <c r="AF3"/>
      <c r="AG3"/>
    </row>
    <row r="4" spans="1:33" s="101" customFormat="1" ht="18" customHeight="1" x14ac:dyDescent="0.25">
      <c r="A4" s="365"/>
      <c r="B4" s="2202">
        <v>1</v>
      </c>
      <c r="C4" s="100" t="str">
        <f>+IF(S7="","",S7)</f>
        <v>Agroindustrial Laredo S.A.A.</v>
      </c>
      <c r="D4" s="2240" t="str">
        <f t="shared" ref="D4" si="0">+IF(T7="","",T7)</f>
        <v>Hidráulico</v>
      </c>
      <c r="E4" s="2241" t="str">
        <f>+IF(U7="","",U7)</f>
        <v/>
      </c>
      <c r="F4" s="2241" t="str">
        <f t="shared" ref="F4:P4" si="1">+IF(V7="","",V7)</f>
        <v/>
      </c>
      <c r="G4" s="2241" t="str">
        <f t="shared" si="1"/>
        <v/>
      </c>
      <c r="H4" s="2241" t="str">
        <f t="shared" si="1"/>
        <v/>
      </c>
      <c r="I4" s="2241" t="str">
        <f t="shared" si="1"/>
        <v/>
      </c>
      <c r="J4" s="2241" t="str">
        <f t="shared" si="1"/>
        <v/>
      </c>
      <c r="K4" s="2241" t="str">
        <f t="shared" si="1"/>
        <v/>
      </c>
      <c r="L4" s="2241" t="str">
        <f t="shared" si="1"/>
        <v/>
      </c>
      <c r="M4" s="2241" t="str">
        <f t="shared" si="1"/>
        <v/>
      </c>
      <c r="N4" s="2241" t="str">
        <f t="shared" si="1"/>
        <v/>
      </c>
      <c r="O4" s="2241" t="str">
        <f t="shared" si="1"/>
        <v/>
      </c>
      <c r="P4" s="2244" t="str">
        <f t="shared" si="1"/>
        <v/>
      </c>
      <c r="Q4" s="2246">
        <f>+SUM(E4:P4)</f>
        <v>0</v>
      </c>
      <c r="R4" s="990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</row>
    <row r="5" spans="1:33" s="101" customFormat="1" ht="18" customHeight="1" x14ac:dyDescent="0.25">
      <c r="A5" s="365"/>
      <c r="B5" s="2203"/>
      <c r="C5" s="1059" t="str">
        <f t="shared" ref="C5:D5" si="2">+IF(S8="","",S8)</f>
        <v/>
      </c>
      <c r="D5" s="2242" t="str">
        <f t="shared" si="2"/>
        <v>Térmico</v>
      </c>
      <c r="E5" s="2243">
        <f>+IF(U8="","",U8)</f>
        <v>2.2006920000000001</v>
      </c>
      <c r="F5" s="2243">
        <f t="shared" ref="F5:P5" si="3">+IF(V8="","",V8)</f>
        <v>2.5599899999999995</v>
      </c>
      <c r="G5" s="2243">
        <f t="shared" si="3"/>
        <v>2.3906100000000001</v>
      </c>
      <c r="H5" s="2243">
        <f t="shared" si="3"/>
        <v>2.4273910000000001</v>
      </c>
      <c r="I5" s="2243">
        <f t="shared" si="3"/>
        <v>2.3995120000000001</v>
      </c>
      <c r="J5" s="2243">
        <f t="shared" si="3"/>
        <v>2.572171</v>
      </c>
      <c r="K5" s="2243">
        <f t="shared" si="3"/>
        <v>2.2960660000000002</v>
      </c>
      <c r="L5" s="2243">
        <f t="shared" si="3"/>
        <v>2.813596</v>
      </c>
      <c r="M5" s="2243">
        <f t="shared" si="3"/>
        <v>2.6419459999999999</v>
      </c>
      <c r="N5" s="2243">
        <f t="shared" si="3"/>
        <v>2.7581479999999998</v>
      </c>
      <c r="O5" s="2243">
        <f t="shared" si="3"/>
        <v>2.9242310000000002</v>
      </c>
      <c r="P5" s="2245">
        <f t="shared" si="3"/>
        <v>2.8537819999999994</v>
      </c>
      <c r="Q5" s="2247">
        <f>+SUM(E5:P5)</f>
        <v>30.838134999999998</v>
      </c>
      <c r="R5" s="990"/>
      <c r="S5" s="870" t="s">
        <v>1602</v>
      </c>
      <c r="T5"/>
      <c r="U5" s="870" t="s">
        <v>1124</v>
      </c>
      <c r="V5"/>
      <c r="W5"/>
      <c r="X5"/>
      <c r="Y5"/>
      <c r="Z5"/>
      <c r="AA5"/>
      <c r="AB5"/>
      <c r="AC5"/>
      <c r="AD5"/>
      <c r="AE5"/>
      <c r="AF5"/>
      <c r="AG5"/>
    </row>
    <row r="6" spans="1:33" s="101" customFormat="1" ht="18" customHeight="1" x14ac:dyDescent="0.25">
      <c r="A6" s="365"/>
      <c r="B6" s="2203"/>
      <c r="C6" s="1059" t="str">
        <f t="shared" ref="C6:D6" si="4">+IF(S9="","",S9)</f>
        <v/>
      </c>
      <c r="D6" s="2242" t="str">
        <f t="shared" si="4"/>
        <v>Solar</v>
      </c>
      <c r="E6" s="2243" t="str">
        <f>+IF(U9="","",U9)</f>
        <v/>
      </c>
      <c r="F6" s="2243" t="str">
        <f t="shared" ref="F6:P6" si="5">+IF(V9="","",V9)</f>
        <v/>
      </c>
      <c r="G6" s="2243" t="str">
        <f t="shared" si="5"/>
        <v/>
      </c>
      <c r="H6" s="2243" t="str">
        <f t="shared" si="5"/>
        <v/>
      </c>
      <c r="I6" s="2243" t="str">
        <f t="shared" si="5"/>
        <v/>
      </c>
      <c r="J6" s="2243" t="str">
        <f t="shared" si="5"/>
        <v/>
      </c>
      <c r="K6" s="2243" t="str">
        <f t="shared" si="5"/>
        <v/>
      </c>
      <c r="L6" s="2243" t="str">
        <f t="shared" si="5"/>
        <v/>
      </c>
      <c r="M6" s="2243" t="str">
        <f t="shared" si="5"/>
        <v/>
      </c>
      <c r="N6" s="2243" t="str">
        <f t="shared" si="5"/>
        <v/>
      </c>
      <c r="O6" s="2243" t="str">
        <f t="shared" si="5"/>
        <v/>
      </c>
      <c r="P6" s="2245" t="str">
        <f t="shared" si="5"/>
        <v/>
      </c>
      <c r="Q6" s="2247">
        <f>+SUM(E6:P6)</f>
        <v>0</v>
      </c>
      <c r="R6" s="990"/>
      <c r="S6" s="870" t="s">
        <v>1125</v>
      </c>
      <c r="T6" s="870" t="s">
        <v>387</v>
      </c>
      <c r="U6" s="1188" t="s">
        <v>1131</v>
      </c>
      <c r="V6" s="1188" t="s">
        <v>1283</v>
      </c>
      <c r="W6" s="1188" t="s">
        <v>1308</v>
      </c>
      <c r="X6" s="1188" t="s">
        <v>1312</v>
      </c>
      <c r="Y6" s="1188" t="s">
        <v>1315</v>
      </c>
      <c r="Z6" s="1188" t="s">
        <v>1316</v>
      </c>
      <c r="AA6" s="1188" t="s">
        <v>1323</v>
      </c>
      <c r="AB6" s="1188" t="s">
        <v>1078</v>
      </c>
      <c r="AC6" s="1188" t="s">
        <v>1079</v>
      </c>
      <c r="AD6" s="1188" t="s">
        <v>1329</v>
      </c>
      <c r="AE6" s="1188" t="s">
        <v>1331</v>
      </c>
      <c r="AF6" s="1188" t="s">
        <v>1335</v>
      </c>
      <c r="AG6" s="1188" t="s">
        <v>389</v>
      </c>
    </row>
    <row r="7" spans="1:33" s="101" customFormat="1" ht="18" customHeight="1" x14ac:dyDescent="0.25">
      <c r="A7" s="365"/>
      <c r="B7" s="2203"/>
      <c r="C7" s="1059" t="str">
        <f t="shared" ref="C7:D7" si="6">+IF(S10="","",S10)</f>
        <v/>
      </c>
      <c r="D7" s="2248" t="str">
        <f t="shared" si="6"/>
        <v>Eólico</v>
      </c>
      <c r="E7" s="2249" t="str">
        <f>+IF(U10="","",U10)</f>
        <v/>
      </c>
      <c r="F7" s="2249" t="str">
        <f t="shared" ref="F7:P7" si="7">+IF(V10="","",V10)</f>
        <v/>
      </c>
      <c r="G7" s="2249" t="str">
        <f t="shared" si="7"/>
        <v/>
      </c>
      <c r="H7" s="2249" t="str">
        <f t="shared" si="7"/>
        <v/>
      </c>
      <c r="I7" s="2249" t="str">
        <f t="shared" si="7"/>
        <v/>
      </c>
      <c r="J7" s="2249" t="str">
        <f t="shared" si="7"/>
        <v/>
      </c>
      <c r="K7" s="2249" t="str">
        <f t="shared" si="7"/>
        <v/>
      </c>
      <c r="L7" s="2249" t="str">
        <f t="shared" si="7"/>
        <v/>
      </c>
      <c r="M7" s="2249" t="str">
        <f t="shared" si="7"/>
        <v/>
      </c>
      <c r="N7" s="2249" t="str">
        <f t="shared" si="7"/>
        <v/>
      </c>
      <c r="O7" s="2249" t="str">
        <f t="shared" si="7"/>
        <v/>
      </c>
      <c r="P7" s="2250" t="str">
        <f t="shared" si="7"/>
        <v/>
      </c>
      <c r="Q7" s="2251">
        <f>+SUM(E7:P7)</f>
        <v>0</v>
      </c>
      <c r="R7" s="990"/>
      <c r="S7" s="1188" t="s">
        <v>1479</v>
      </c>
      <c r="T7" s="1188" t="s">
        <v>383</v>
      </c>
      <c r="U7" s="871"/>
      <c r="V7" s="871"/>
      <c r="W7" s="871"/>
      <c r="X7" s="871"/>
      <c r="Y7" s="871"/>
      <c r="Z7" s="871"/>
      <c r="AA7" s="871"/>
      <c r="AB7" s="871"/>
      <c r="AC7" s="871"/>
      <c r="AD7" s="871"/>
      <c r="AE7" s="871"/>
      <c r="AF7" s="871"/>
      <c r="AG7" s="871"/>
    </row>
    <row r="8" spans="1:33" s="101" customFormat="1" ht="18" customHeight="1" x14ac:dyDescent="0.25">
      <c r="A8" s="365"/>
      <c r="B8" s="2252">
        <v>2</v>
      </c>
      <c r="C8" s="2253" t="str">
        <f t="shared" ref="C8:P8" si="8">+IF(S11="","",S11)</f>
        <v>Aguaytia Energy del Peru S.R.L.</v>
      </c>
      <c r="D8" s="2258" t="str">
        <f t="shared" si="8"/>
        <v>Hidráulico</v>
      </c>
      <c r="E8" s="2259" t="str">
        <f t="shared" si="8"/>
        <v/>
      </c>
      <c r="F8" s="2259" t="str">
        <f t="shared" si="8"/>
        <v/>
      </c>
      <c r="G8" s="2259" t="str">
        <f t="shared" si="8"/>
        <v/>
      </c>
      <c r="H8" s="2259" t="str">
        <f t="shared" si="8"/>
        <v/>
      </c>
      <c r="I8" s="2259" t="str">
        <f t="shared" si="8"/>
        <v/>
      </c>
      <c r="J8" s="2259" t="str">
        <f t="shared" si="8"/>
        <v/>
      </c>
      <c r="K8" s="2259" t="str">
        <f t="shared" si="8"/>
        <v/>
      </c>
      <c r="L8" s="2259" t="str">
        <f t="shared" si="8"/>
        <v/>
      </c>
      <c r="M8" s="2259" t="str">
        <f t="shared" si="8"/>
        <v/>
      </c>
      <c r="N8" s="2259" t="str">
        <f t="shared" si="8"/>
        <v/>
      </c>
      <c r="O8" s="2259" t="str">
        <f t="shared" si="8"/>
        <v/>
      </c>
      <c r="P8" s="2263" t="str">
        <f t="shared" si="8"/>
        <v/>
      </c>
      <c r="Q8" s="2265">
        <f t="shared" ref="Q8:Q67" si="9">+SUM(E8:P8)</f>
        <v>0</v>
      </c>
      <c r="R8" s="365"/>
      <c r="S8"/>
      <c r="T8" s="1188" t="s">
        <v>384</v>
      </c>
      <c r="U8" s="871">
        <v>2.2006920000000001</v>
      </c>
      <c r="V8" s="871">
        <v>2.5599899999999995</v>
      </c>
      <c r="W8" s="871">
        <v>2.3906100000000001</v>
      </c>
      <c r="X8" s="871">
        <v>2.4273910000000001</v>
      </c>
      <c r="Y8" s="871">
        <v>2.3995120000000001</v>
      </c>
      <c r="Z8" s="871">
        <v>2.572171</v>
      </c>
      <c r="AA8" s="871">
        <v>2.2960660000000002</v>
      </c>
      <c r="AB8" s="871">
        <v>2.813596</v>
      </c>
      <c r="AC8" s="871">
        <v>2.6419459999999999</v>
      </c>
      <c r="AD8" s="871">
        <v>2.7581479999999998</v>
      </c>
      <c r="AE8" s="871">
        <v>2.9242310000000002</v>
      </c>
      <c r="AF8" s="871">
        <v>2.8537819999999994</v>
      </c>
      <c r="AG8" s="871">
        <v>30.838134999999998</v>
      </c>
    </row>
    <row r="9" spans="1:33" s="101" customFormat="1" ht="18" customHeight="1" x14ac:dyDescent="0.25">
      <c r="A9" s="365"/>
      <c r="B9" s="2254"/>
      <c r="C9" s="2255" t="str">
        <f t="shared" ref="C9:P9" si="10">+IF(S12="","",S12)</f>
        <v/>
      </c>
      <c r="D9" s="2260" t="str">
        <f t="shared" si="10"/>
        <v>Térmico</v>
      </c>
      <c r="E9" s="2243">
        <f t="shared" si="10"/>
        <v>0.18651400000000001</v>
      </c>
      <c r="F9" s="2243">
        <f t="shared" si="10"/>
        <v>0.18223200000000001</v>
      </c>
      <c r="G9" s="2243">
        <f t="shared" si="10"/>
        <v>0.17144999999999999</v>
      </c>
      <c r="H9" s="2243">
        <f t="shared" si="10"/>
        <v>0.173898</v>
      </c>
      <c r="I9" s="2243">
        <f t="shared" si="10"/>
        <v>0.18998300000000001</v>
      </c>
      <c r="J9" s="2243">
        <f t="shared" si="10"/>
        <v>0.18187400000000001</v>
      </c>
      <c r="K9" s="2243">
        <f t="shared" si="10"/>
        <v>0.14460000000000001</v>
      </c>
      <c r="L9" s="2243">
        <f t="shared" si="10"/>
        <v>0.18746499999999999</v>
      </c>
      <c r="M9" s="2243">
        <f t="shared" si="10"/>
        <v>0.18746499999999999</v>
      </c>
      <c r="N9" s="2243">
        <f t="shared" si="10"/>
        <v>0.10977500000000001</v>
      </c>
      <c r="O9" s="2243">
        <f t="shared" si="10"/>
        <v>0.19075899999999998</v>
      </c>
      <c r="P9" s="2245">
        <f t="shared" si="10"/>
        <v>0.180668</v>
      </c>
      <c r="Q9" s="2247">
        <f t="shared" si="9"/>
        <v>2.0866829999999998</v>
      </c>
      <c r="R9" s="990"/>
      <c r="S9"/>
      <c r="T9" s="1188" t="s">
        <v>283</v>
      </c>
      <c r="U9" s="871"/>
      <c r="V9" s="871"/>
      <c r="W9" s="871"/>
      <c r="X9" s="871"/>
      <c r="Y9" s="871"/>
      <c r="Z9" s="871"/>
      <c r="AA9" s="871"/>
      <c r="AB9" s="871"/>
      <c r="AC9" s="871"/>
      <c r="AD9" s="871"/>
      <c r="AE9" s="871"/>
      <c r="AF9" s="871"/>
      <c r="AG9" s="871"/>
    </row>
    <row r="10" spans="1:33" s="101" customFormat="1" ht="18" customHeight="1" x14ac:dyDescent="0.25">
      <c r="A10" s="365"/>
      <c r="B10" s="2254"/>
      <c r="C10" s="2255" t="str">
        <f t="shared" ref="C10:P10" si="11">+IF(S13="","",S13)</f>
        <v/>
      </c>
      <c r="D10" s="2260" t="str">
        <f t="shared" si="11"/>
        <v>Solar</v>
      </c>
      <c r="E10" s="2243" t="str">
        <f t="shared" si="11"/>
        <v/>
      </c>
      <c r="F10" s="2243" t="str">
        <f t="shared" si="11"/>
        <v/>
      </c>
      <c r="G10" s="2243" t="str">
        <f t="shared" si="11"/>
        <v/>
      </c>
      <c r="H10" s="2243" t="str">
        <f t="shared" si="11"/>
        <v/>
      </c>
      <c r="I10" s="2243" t="str">
        <f t="shared" si="11"/>
        <v/>
      </c>
      <c r="J10" s="2243" t="str">
        <f t="shared" si="11"/>
        <v/>
      </c>
      <c r="K10" s="2243" t="str">
        <f t="shared" si="11"/>
        <v/>
      </c>
      <c r="L10" s="2243" t="str">
        <f t="shared" si="11"/>
        <v/>
      </c>
      <c r="M10" s="2243" t="str">
        <f t="shared" si="11"/>
        <v/>
      </c>
      <c r="N10" s="2243" t="str">
        <f t="shared" si="11"/>
        <v/>
      </c>
      <c r="O10" s="2243" t="str">
        <f t="shared" si="11"/>
        <v/>
      </c>
      <c r="P10" s="2245" t="str">
        <f t="shared" si="11"/>
        <v/>
      </c>
      <c r="Q10" s="2247">
        <f t="shared" si="9"/>
        <v>0</v>
      </c>
      <c r="R10" s="990"/>
      <c r="S10"/>
      <c r="T10" s="1188" t="s">
        <v>385</v>
      </c>
      <c r="U10" s="871"/>
      <c r="V10" s="871"/>
      <c r="W10" s="871"/>
      <c r="X10" s="871"/>
      <c r="Y10" s="871"/>
      <c r="Z10" s="871"/>
      <c r="AA10" s="871"/>
      <c r="AB10" s="871"/>
      <c r="AC10" s="871"/>
      <c r="AD10" s="871"/>
      <c r="AE10" s="871"/>
      <c r="AF10" s="871"/>
      <c r="AG10" s="871"/>
    </row>
    <row r="11" spans="1:33" s="101" customFormat="1" ht="18" customHeight="1" x14ac:dyDescent="0.25">
      <c r="A11" s="365"/>
      <c r="B11" s="2256"/>
      <c r="C11" s="2257" t="str">
        <f t="shared" ref="C11:P11" si="12">+IF(S14="","",S14)</f>
        <v/>
      </c>
      <c r="D11" s="2261" t="str">
        <f t="shared" si="12"/>
        <v>Eólico</v>
      </c>
      <c r="E11" s="2262" t="str">
        <f t="shared" si="12"/>
        <v/>
      </c>
      <c r="F11" s="2262" t="str">
        <f t="shared" si="12"/>
        <v/>
      </c>
      <c r="G11" s="2262" t="str">
        <f t="shared" si="12"/>
        <v/>
      </c>
      <c r="H11" s="2262" t="str">
        <f t="shared" si="12"/>
        <v/>
      </c>
      <c r="I11" s="2262" t="str">
        <f t="shared" si="12"/>
        <v/>
      </c>
      <c r="J11" s="2262" t="str">
        <f t="shared" si="12"/>
        <v/>
      </c>
      <c r="K11" s="2262" t="str">
        <f t="shared" si="12"/>
        <v/>
      </c>
      <c r="L11" s="2262" t="str">
        <f t="shared" si="12"/>
        <v/>
      </c>
      <c r="M11" s="2262" t="str">
        <f t="shared" si="12"/>
        <v/>
      </c>
      <c r="N11" s="2262" t="str">
        <f t="shared" si="12"/>
        <v/>
      </c>
      <c r="O11" s="2262" t="str">
        <f t="shared" si="12"/>
        <v/>
      </c>
      <c r="P11" s="2264" t="str">
        <f t="shared" si="12"/>
        <v/>
      </c>
      <c r="Q11" s="2266">
        <f t="shared" si="9"/>
        <v>0</v>
      </c>
      <c r="R11" s="365"/>
      <c r="S11" s="1188" t="s">
        <v>1480</v>
      </c>
      <c r="T11" s="1188" t="s">
        <v>383</v>
      </c>
      <c r="U11" s="871"/>
      <c r="V11" s="871"/>
      <c r="W11" s="871"/>
      <c r="X11" s="871"/>
      <c r="Y11" s="871"/>
      <c r="Z11" s="871"/>
      <c r="AA11" s="871"/>
      <c r="AB11" s="871"/>
      <c r="AC11" s="871"/>
      <c r="AD11" s="871"/>
      <c r="AE11" s="871"/>
      <c r="AF11" s="871"/>
      <c r="AG11" s="871"/>
    </row>
    <row r="12" spans="1:33" s="101" customFormat="1" ht="18" customHeight="1" x14ac:dyDescent="0.25">
      <c r="A12" s="365"/>
      <c r="B12" s="2252">
        <v>3</v>
      </c>
      <c r="C12" s="2253" t="str">
        <f t="shared" ref="C12:P12" si="13">+IF(S15="","",S15)</f>
        <v>Alicorp S.A.A.</v>
      </c>
      <c r="D12" s="2258" t="str">
        <f t="shared" si="13"/>
        <v>Hidráulico</v>
      </c>
      <c r="E12" s="2259" t="str">
        <f t="shared" si="13"/>
        <v/>
      </c>
      <c r="F12" s="2259" t="str">
        <f t="shared" si="13"/>
        <v/>
      </c>
      <c r="G12" s="2259" t="str">
        <f t="shared" si="13"/>
        <v/>
      </c>
      <c r="H12" s="2259" t="str">
        <f t="shared" si="13"/>
        <v/>
      </c>
      <c r="I12" s="2259" t="str">
        <f t="shared" si="13"/>
        <v/>
      </c>
      <c r="J12" s="2259" t="str">
        <f t="shared" si="13"/>
        <v/>
      </c>
      <c r="K12" s="2259" t="str">
        <f t="shared" si="13"/>
        <v/>
      </c>
      <c r="L12" s="2259" t="str">
        <f t="shared" si="13"/>
        <v/>
      </c>
      <c r="M12" s="2259" t="str">
        <f t="shared" si="13"/>
        <v/>
      </c>
      <c r="N12" s="2259" t="str">
        <f t="shared" si="13"/>
        <v/>
      </c>
      <c r="O12" s="2259" t="str">
        <f t="shared" si="13"/>
        <v/>
      </c>
      <c r="P12" s="2263" t="str">
        <f t="shared" si="13"/>
        <v/>
      </c>
      <c r="Q12" s="2265">
        <f t="shared" si="9"/>
        <v>0</v>
      </c>
      <c r="R12" s="365"/>
      <c r="S12"/>
      <c r="T12" s="1188" t="s">
        <v>384</v>
      </c>
      <c r="U12" s="871">
        <v>0.18651400000000001</v>
      </c>
      <c r="V12" s="871">
        <v>0.18223200000000001</v>
      </c>
      <c r="W12" s="871">
        <v>0.17144999999999999</v>
      </c>
      <c r="X12" s="871">
        <v>0.173898</v>
      </c>
      <c r="Y12" s="871">
        <v>0.18998300000000001</v>
      </c>
      <c r="Z12" s="871">
        <v>0.18187400000000001</v>
      </c>
      <c r="AA12" s="871">
        <v>0.14460000000000001</v>
      </c>
      <c r="AB12" s="871">
        <v>0.18746499999999999</v>
      </c>
      <c r="AC12" s="871">
        <v>0.18746499999999999</v>
      </c>
      <c r="AD12" s="871">
        <v>0.10977500000000001</v>
      </c>
      <c r="AE12" s="871">
        <v>0.19075899999999998</v>
      </c>
      <c r="AF12" s="871">
        <v>0.180668</v>
      </c>
      <c r="AG12" s="871">
        <v>2.0866829999999998</v>
      </c>
    </row>
    <row r="13" spans="1:33" s="101" customFormat="1" ht="18" customHeight="1" x14ac:dyDescent="0.25">
      <c r="A13" s="365"/>
      <c r="B13" s="2254"/>
      <c r="C13" s="2255" t="str">
        <f t="shared" ref="C13:P13" si="14">+IF(S16="","",S16)</f>
        <v/>
      </c>
      <c r="D13" s="2260" t="str">
        <f t="shared" si="14"/>
        <v>Térmico</v>
      </c>
      <c r="E13" s="2243">
        <f t="shared" si="14"/>
        <v>0.14887999999999998</v>
      </c>
      <c r="F13" s="2243">
        <f t="shared" si="14"/>
        <v>0.15475800000000001</v>
      </c>
      <c r="G13" s="2243">
        <f t="shared" si="14"/>
        <v>6.651E-2</v>
      </c>
      <c r="H13" s="2243">
        <f t="shared" si="14"/>
        <v>3.6630000000000003E-2</v>
      </c>
      <c r="I13" s="2243">
        <f t="shared" si="14"/>
        <v>6.5700000000000008E-2</v>
      </c>
      <c r="J13" s="2243">
        <f t="shared" si="14"/>
        <v>0.142566</v>
      </c>
      <c r="K13" s="2243">
        <f t="shared" si="14"/>
        <v>0.114566</v>
      </c>
      <c r="L13" s="2243">
        <f t="shared" si="14"/>
        <v>0.11052700000000001</v>
      </c>
      <c r="M13" s="2243">
        <f t="shared" si="14"/>
        <v>0.17580000000000001</v>
      </c>
      <c r="N13" s="2243">
        <f t="shared" si="14"/>
        <v>0.24212700000000001</v>
      </c>
      <c r="O13" s="2243">
        <f t="shared" si="14"/>
        <v>0.222194</v>
      </c>
      <c r="P13" s="2245">
        <f t="shared" si="14"/>
        <v>0.2878</v>
      </c>
      <c r="Q13" s="2247">
        <f t="shared" si="9"/>
        <v>1.7680579999999999</v>
      </c>
      <c r="R13" s="365"/>
      <c r="S13"/>
      <c r="T13" s="1188" t="s">
        <v>283</v>
      </c>
      <c r="U13" s="871"/>
      <c r="V13" s="871"/>
      <c r="W13" s="871"/>
      <c r="X13" s="871"/>
      <c r="Y13" s="871"/>
      <c r="Z13" s="871"/>
      <c r="AA13" s="871"/>
      <c r="AB13" s="871"/>
      <c r="AC13" s="871"/>
      <c r="AD13" s="871"/>
      <c r="AE13" s="871"/>
      <c r="AF13" s="871"/>
      <c r="AG13" s="871"/>
    </row>
    <row r="14" spans="1:33" s="101" customFormat="1" ht="18" customHeight="1" x14ac:dyDescent="0.25">
      <c r="A14" s="365"/>
      <c r="B14" s="2254"/>
      <c r="C14" s="2255" t="str">
        <f t="shared" ref="C14:P14" si="15">+IF(S17="","",S17)</f>
        <v/>
      </c>
      <c r="D14" s="2260" t="str">
        <f t="shared" si="15"/>
        <v>Solar</v>
      </c>
      <c r="E14" s="2243" t="str">
        <f t="shared" si="15"/>
        <v/>
      </c>
      <c r="F14" s="2243" t="str">
        <f t="shared" si="15"/>
        <v/>
      </c>
      <c r="G14" s="2243" t="str">
        <f t="shared" si="15"/>
        <v/>
      </c>
      <c r="H14" s="2243" t="str">
        <f t="shared" si="15"/>
        <v/>
      </c>
      <c r="I14" s="2243" t="str">
        <f t="shared" si="15"/>
        <v/>
      </c>
      <c r="J14" s="2243" t="str">
        <f t="shared" si="15"/>
        <v/>
      </c>
      <c r="K14" s="2243" t="str">
        <f t="shared" si="15"/>
        <v/>
      </c>
      <c r="L14" s="2243" t="str">
        <f t="shared" si="15"/>
        <v/>
      </c>
      <c r="M14" s="2243" t="str">
        <f t="shared" si="15"/>
        <v/>
      </c>
      <c r="N14" s="2243" t="str">
        <f t="shared" si="15"/>
        <v/>
      </c>
      <c r="O14" s="2243" t="str">
        <f t="shared" si="15"/>
        <v/>
      </c>
      <c r="P14" s="2245" t="str">
        <f t="shared" si="15"/>
        <v/>
      </c>
      <c r="Q14" s="2247">
        <f t="shared" si="9"/>
        <v>0</v>
      </c>
      <c r="R14" s="365"/>
      <c r="S14"/>
      <c r="T14" s="1188" t="s">
        <v>385</v>
      </c>
      <c r="U14" s="871"/>
      <c r="V14" s="871"/>
      <c r="W14" s="871"/>
      <c r="X14" s="871"/>
      <c r="Y14" s="871"/>
      <c r="Z14" s="871"/>
      <c r="AA14" s="871"/>
      <c r="AB14" s="871"/>
      <c r="AC14" s="871"/>
      <c r="AD14" s="871"/>
      <c r="AE14" s="871"/>
      <c r="AF14" s="871"/>
      <c r="AG14" s="871"/>
    </row>
    <row r="15" spans="1:33" s="101" customFormat="1" ht="18" customHeight="1" x14ac:dyDescent="0.25">
      <c r="A15" s="365"/>
      <c r="B15" s="2256"/>
      <c r="C15" s="2257" t="str">
        <f t="shared" ref="C15:P15" si="16">+IF(S18="","",S18)</f>
        <v/>
      </c>
      <c r="D15" s="2261" t="str">
        <f t="shared" si="16"/>
        <v>Eólico</v>
      </c>
      <c r="E15" s="2262" t="str">
        <f t="shared" si="16"/>
        <v/>
      </c>
      <c r="F15" s="2262" t="str">
        <f t="shared" si="16"/>
        <v/>
      </c>
      <c r="G15" s="2262" t="str">
        <f t="shared" si="16"/>
        <v/>
      </c>
      <c r="H15" s="2262" t="str">
        <f t="shared" si="16"/>
        <v/>
      </c>
      <c r="I15" s="2262" t="str">
        <f t="shared" si="16"/>
        <v/>
      </c>
      <c r="J15" s="2262" t="str">
        <f t="shared" si="16"/>
        <v/>
      </c>
      <c r="K15" s="2262" t="str">
        <f t="shared" si="16"/>
        <v/>
      </c>
      <c r="L15" s="2262" t="str">
        <f t="shared" si="16"/>
        <v/>
      </c>
      <c r="M15" s="2262" t="str">
        <f t="shared" si="16"/>
        <v/>
      </c>
      <c r="N15" s="2262" t="str">
        <f t="shared" si="16"/>
        <v/>
      </c>
      <c r="O15" s="2262" t="str">
        <f t="shared" si="16"/>
        <v/>
      </c>
      <c r="P15" s="2264" t="str">
        <f t="shared" si="16"/>
        <v/>
      </c>
      <c r="Q15" s="2266">
        <f t="shared" si="9"/>
        <v>0</v>
      </c>
      <c r="R15" s="365"/>
      <c r="S15" s="1188" t="s">
        <v>1481</v>
      </c>
      <c r="T15" s="1188" t="s">
        <v>383</v>
      </c>
      <c r="U15" s="871"/>
      <c r="V15" s="871"/>
      <c r="W15" s="871"/>
      <c r="X15" s="871"/>
      <c r="Y15" s="871"/>
      <c r="Z15" s="871"/>
      <c r="AA15" s="871"/>
      <c r="AB15" s="871"/>
      <c r="AC15" s="871"/>
      <c r="AD15" s="871"/>
      <c r="AE15" s="871"/>
      <c r="AF15" s="871"/>
      <c r="AG15" s="871"/>
    </row>
    <row r="16" spans="1:33" s="101" customFormat="1" ht="18" customHeight="1" x14ac:dyDescent="0.25">
      <c r="A16" s="365"/>
      <c r="B16" s="2252">
        <v>4</v>
      </c>
      <c r="C16" s="2253" t="str">
        <f t="shared" ref="C16:P16" si="17">+IF(S19="","",S19)</f>
        <v>Anabi S.A.C.</v>
      </c>
      <c r="D16" s="2258" t="str">
        <f t="shared" si="17"/>
        <v>Hidráulico</v>
      </c>
      <c r="E16" s="2259" t="str">
        <f t="shared" si="17"/>
        <v/>
      </c>
      <c r="F16" s="2259" t="str">
        <f t="shared" si="17"/>
        <v/>
      </c>
      <c r="G16" s="2259" t="str">
        <f t="shared" si="17"/>
        <v/>
      </c>
      <c r="H16" s="2259" t="str">
        <f t="shared" si="17"/>
        <v/>
      </c>
      <c r="I16" s="2259" t="str">
        <f t="shared" si="17"/>
        <v/>
      </c>
      <c r="J16" s="2259" t="str">
        <f t="shared" si="17"/>
        <v/>
      </c>
      <c r="K16" s="2259" t="str">
        <f t="shared" si="17"/>
        <v/>
      </c>
      <c r="L16" s="2259" t="str">
        <f t="shared" si="17"/>
        <v/>
      </c>
      <c r="M16" s="2259" t="str">
        <f t="shared" si="17"/>
        <v/>
      </c>
      <c r="N16" s="2259" t="str">
        <f t="shared" si="17"/>
        <v/>
      </c>
      <c r="O16" s="2259" t="str">
        <f t="shared" si="17"/>
        <v/>
      </c>
      <c r="P16" s="2263" t="str">
        <f t="shared" si="17"/>
        <v/>
      </c>
      <c r="Q16" s="2265">
        <f t="shared" si="9"/>
        <v>0</v>
      </c>
      <c r="R16" s="365"/>
      <c r="S16"/>
      <c r="T16" s="1188" t="s">
        <v>384</v>
      </c>
      <c r="U16" s="871">
        <v>0.14887999999999998</v>
      </c>
      <c r="V16" s="871">
        <v>0.15475800000000001</v>
      </c>
      <c r="W16" s="871">
        <v>6.651E-2</v>
      </c>
      <c r="X16" s="871">
        <v>3.6630000000000003E-2</v>
      </c>
      <c r="Y16" s="871">
        <v>6.5700000000000008E-2</v>
      </c>
      <c r="Z16" s="871">
        <v>0.142566</v>
      </c>
      <c r="AA16" s="871">
        <v>0.114566</v>
      </c>
      <c r="AB16" s="871">
        <v>0.11052700000000001</v>
      </c>
      <c r="AC16" s="871">
        <v>0.17580000000000001</v>
      </c>
      <c r="AD16" s="871">
        <v>0.24212700000000001</v>
      </c>
      <c r="AE16" s="871">
        <v>0.222194</v>
      </c>
      <c r="AF16" s="871">
        <v>0.2878</v>
      </c>
      <c r="AG16" s="871">
        <v>1.7680579999999999</v>
      </c>
    </row>
    <row r="17" spans="1:33" s="101" customFormat="1" ht="18" customHeight="1" x14ac:dyDescent="0.25">
      <c r="A17" s="365"/>
      <c r="B17" s="2254"/>
      <c r="C17" s="2255" t="str">
        <f t="shared" ref="C17:P17" si="18">+IF(S20="","",S20)</f>
        <v/>
      </c>
      <c r="D17" s="2260" t="str">
        <f t="shared" si="18"/>
        <v>Térmico</v>
      </c>
      <c r="E17" s="2243">
        <f t="shared" si="18"/>
        <v>0.101692</v>
      </c>
      <c r="F17" s="2243">
        <f t="shared" si="18"/>
        <v>0.19670899999999999</v>
      </c>
      <c r="G17" s="2243">
        <f t="shared" si="18"/>
        <v>0.10639499999999999</v>
      </c>
      <c r="H17" s="2243">
        <f t="shared" si="18"/>
        <v>1.3906999999999999E-2</v>
      </c>
      <c r="I17" s="2243">
        <f t="shared" si="18"/>
        <v>8.6119000000000001E-2</v>
      </c>
      <c r="J17" s="2243">
        <f t="shared" si="18"/>
        <v>3.3800000000000003E-4</v>
      </c>
      <c r="K17" s="2243">
        <f t="shared" si="18"/>
        <v>0</v>
      </c>
      <c r="L17" s="2243">
        <f t="shared" si="18"/>
        <v>8.5399999999999994E-4</v>
      </c>
      <c r="M17" s="2243">
        <f t="shared" si="18"/>
        <v>2.0122000000000001E-2</v>
      </c>
      <c r="N17" s="2243">
        <f t="shared" si="18"/>
        <v>2.5002999999999997E-2</v>
      </c>
      <c r="O17" s="2243">
        <f t="shared" si="18"/>
        <v>5.7633000000000004E-2</v>
      </c>
      <c r="P17" s="2245">
        <f t="shared" si="18"/>
        <v>6.8034999999999998E-2</v>
      </c>
      <c r="Q17" s="2247">
        <f t="shared" si="9"/>
        <v>0.67680700000000005</v>
      </c>
      <c r="R17" s="365"/>
      <c r="S17"/>
      <c r="T17" s="1188" t="s">
        <v>283</v>
      </c>
      <c r="U17" s="871"/>
      <c r="V17" s="871"/>
      <c r="W17" s="871"/>
      <c r="X17" s="871"/>
      <c r="Y17" s="871"/>
      <c r="Z17" s="871"/>
      <c r="AA17" s="871"/>
      <c r="AB17" s="871"/>
      <c r="AC17" s="871"/>
      <c r="AD17" s="871"/>
      <c r="AE17" s="871"/>
      <c r="AF17" s="871"/>
      <c r="AG17" s="871"/>
    </row>
    <row r="18" spans="1:33" s="101" customFormat="1" ht="18" customHeight="1" x14ac:dyDescent="0.25">
      <c r="A18" s="365"/>
      <c r="B18" s="2254"/>
      <c r="C18" s="2255" t="str">
        <f t="shared" ref="C18:P18" si="19">+IF(S21="","",S21)</f>
        <v/>
      </c>
      <c r="D18" s="2260" t="str">
        <f t="shared" si="19"/>
        <v>Solar</v>
      </c>
      <c r="E18" s="2243" t="str">
        <f t="shared" si="19"/>
        <v/>
      </c>
      <c r="F18" s="2243" t="str">
        <f t="shared" si="19"/>
        <v/>
      </c>
      <c r="G18" s="2243" t="str">
        <f t="shared" si="19"/>
        <v/>
      </c>
      <c r="H18" s="2243" t="str">
        <f t="shared" si="19"/>
        <v/>
      </c>
      <c r="I18" s="2243" t="str">
        <f t="shared" si="19"/>
        <v/>
      </c>
      <c r="J18" s="2243" t="str">
        <f t="shared" si="19"/>
        <v/>
      </c>
      <c r="K18" s="2243" t="str">
        <f t="shared" si="19"/>
        <v/>
      </c>
      <c r="L18" s="2243" t="str">
        <f t="shared" si="19"/>
        <v/>
      </c>
      <c r="M18" s="2243" t="str">
        <f t="shared" si="19"/>
        <v/>
      </c>
      <c r="N18" s="2243" t="str">
        <f t="shared" si="19"/>
        <v/>
      </c>
      <c r="O18" s="2243" t="str">
        <f t="shared" si="19"/>
        <v/>
      </c>
      <c r="P18" s="2245" t="str">
        <f t="shared" si="19"/>
        <v/>
      </c>
      <c r="Q18" s="2247">
        <f t="shared" si="9"/>
        <v>0</v>
      </c>
      <c r="R18" s="365"/>
      <c r="S18"/>
      <c r="T18" s="1188" t="s">
        <v>385</v>
      </c>
      <c r="U18" s="871"/>
      <c r="V18" s="871"/>
      <c r="W18" s="871"/>
      <c r="X18" s="871"/>
      <c r="Y18" s="871"/>
      <c r="Z18" s="871"/>
      <c r="AA18" s="871"/>
      <c r="AB18" s="871"/>
      <c r="AC18" s="871"/>
      <c r="AD18" s="871"/>
      <c r="AE18" s="871"/>
      <c r="AF18" s="871"/>
      <c r="AG18" s="871"/>
    </row>
    <row r="19" spans="1:33" s="101" customFormat="1" ht="18" customHeight="1" x14ac:dyDescent="0.25">
      <c r="A19" s="365"/>
      <c r="B19" s="2256"/>
      <c r="C19" s="2257" t="str">
        <f t="shared" ref="C19:P19" si="20">+IF(S22="","",S22)</f>
        <v/>
      </c>
      <c r="D19" s="2261" t="str">
        <f t="shared" si="20"/>
        <v>Eólico</v>
      </c>
      <c r="E19" s="2262" t="str">
        <f t="shared" si="20"/>
        <v/>
      </c>
      <c r="F19" s="2262" t="str">
        <f t="shared" si="20"/>
        <v/>
      </c>
      <c r="G19" s="2262" t="str">
        <f t="shared" si="20"/>
        <v/>
      </c>
      <c r="H19" s="2262" t="str">
        <f t="shared" si="20"/>
        <v/>
      </c>
      <c r="I19" s="2262" t="str">
        <f t="shared" si="20"/>
        <v/>
      </c>
      <c r="J19" s="2262" t="str">
        <f t="shared" si="20"/>
        <v/>
      </c>
      <c r="K19" s="2262" t="str">
        <f t="shared" si="20"/>
        <v/>
      </c>
      <c r="L19" s="2262" t="str">
        <f t="shared" si="20"/>
        <v/>
      </c>
      <c r="M19" s="2262" t="str">
        <f t="shared" si="20"/>
        <v/>
      </c>
      <c r="N19" s="2262" t="str">
        <f t="shared" si="20"/>
        <v/>
      </c>
      <c r="O19" s="2262" t="str">
        <f t="shared" si="20"/>
        <v/>
      </c>
      <c r="P19" s="2264" t="str">
        <f t="shared" si="20"/>
        <v/>
      </c>
      <c r="Q19" s="2266">
        <f t="shared" si="9"/>
        <v>0</v>
      </c>
      <c r="R19" s="365"/>
      <c r="S19" s="1188" t="s">
        <v>105</v>
      </c>
      <c r="T19" s="1188" t="s">
        <v>383</v>
      </c>
      <c r="U19" s="871"/>
      <c r="V19" s="871"/>
      <c r="W19" s="871"/>
      <c r="X19" s="871"/>
      <c r="Y19" s="871"/>
      <c r="Z19" s="871"/>
      <c r="AA19" s="871"/>
      <c r="AB19" s="871"/>
      <c r="AC19" s="871"/>
      <c r="AD19" s="871"/>
      <c r="AE19" s="871"/>
      <c r="AF19" s="871"/>
      <c r="AG19" s="871"/>
    </row>
    <row r="20" spans="1:33" s="101" customFormat="1" ht="18" customHeight="1" x14ac:dyDescent="0.25">
      <c r="A20" s="365"/>
      <c r="B20" s="2252">
        <v>5</v>
      </c>
      <c r="C20" s="2253" t="str">
        <f t="shared" ref="C20:P20" si="21">+IF(S23="","",S23)</f>
        <v>Anglo American Quellaveco S.A.</v>
      </c>
      <c r="D20" s="2258" t="str">
        <f t="shared" si="21"/>
        <v>Hidráulico</v>
      </c>
      <c r="E20" s="2259" t="str">
        <f t="shared" si="21"/>
        <v/>
      </c>
      <c r="F20" s="2259" t="str">
        <f t="shared" si="21"/>
        <v/>
      </c>
      <c r="G20" s="2259" t="str">
        <f t="shared" si="21"/>
        <v/>
      </c>
      <c r="H20" s="2259" t="str">
        <f t="shared" si="21"/>
        <v/>
      </c>
      <c r="I20" s="2259" t="str">
        <f t="shared" si="21"/>
        <v/>
      </c>
      <c r="J20" s="2259" t="str">
        <f t="shared" si="21"/>
        <v/>
      </c>
      <c r="K20" s="2259" t="str">
        <f t="shared" si="21"/>
        <v/>
      </c>
      <c r="L20" s="2259" t="str">
        <f t="shared" si="21"/>
        <v/>
      </c>
      <c r="M20" s="2259" t="str">
        <f t="shared" si="21"/>
        <v/>
      </c>
      <c r="N20" s="2259" t="str">
        <f t="shared" si="21"/>
        <v/>
      </c>
      <c r="O20" s="2259" t="str">
        <f t="shared" si="21"/>
        <v/>
      </c>
      <c r="P20" s="2263" t="str">
        <f t="shared" si="21"/>
        <v/>
      </c>
      <c r="Q20" s="2265">
        <f t="shared" si="9"/>
        <v>0</v>
      </c>
      <c r="R20" s="365"/>
      <c r="S20"/>
      <c r="T20" s="1188" t="s">
        <v>384</v>
      </c>
      <c r="U20" s="871">
        <v>0.101692</v>
      </c>
      <c r="V20" s="871">
        <v>0.19670899999999999</v>
      </c>
      <c r="W20" s="871">
        <v>0.10639499999999999</v>
      </c>
      <c r="X20" s="871">
        <v>1.3906999999999999E-2</v>
      </c>
      <c r="Y20" s="871">
        <v>8.6119000000000001E-2</v>
      </c>
      <c r="Z20" s="871">
        <v>3.3800000000000003E-4</v>
      </c>
      <c r="AA20" s="871">
        <v>0</v>
      </c>
      <c r="AB20" s="871">
        <v>8.5399999999999994E-4</v>
      </c>
      <c r="AC20" s="871">
        <v>2.0122000000000001E-2</v>
      </c>
      <c r="AD20" s="871">
        <v>2.5002999999999997E-2</v>
      </c>
      <c r="AE20" s="871">
        <v>5.7633000000000004E-2</v>
      </c>
      <c r="AF20" s="871">
        <v>6.8034999999999998E-2</v>
      </c>
      <c r="AG20" s="871">
        <v>0.67680700000000005</v>
      </c>
    </row>
    <row r="21" spans="1:33" s="101" customFormat="1" ht="18" customHeight="1" x14ac:dyDescent="0.25">
      <c r="A21" s="365"/>
      <c r="B21" s="2254"/>
      <c r="C21" s="2255" t="str">
        <f t="shared" ref="C21:P21" si="22">+IF(S24="","",S24)</f>
        <v/>
      </c>
      <c r="D21" s="2260" t="str">
        <f t="shared" si="22"/>
        <v>Térmico</v>
      </c>
      <c r="E21" s="2243">
        <f t="shared" si="22"/>
        <v>0.82741699999999996</v>
      </c>
      <c r="F21" s="2243">
        <f t="shared" si="22"/>
        <v>0.90029500000000007</v>
      </c>
      <c r="G21" s="2243">
        <f t="shared" si="22"/>
        <v>1.375623</v>
      </c>
      <c r="H21" s="2243">
        <f t="shared" si="22"/>
        <v>0.593252</v>
      </c>
      <c r="I21" s="2243">
        <f t="shared" si="22"/>
        <v>0.56617200000000001</v>
      </c>
      <c r="J21" s="2243">
        <f t="shared" si="22"/>
        <v>0.68596400000000002</v>
      </c>
      <c r="K21" s="2243">
        <f t="shared" si="22"/>
        <v>0.75414200000000009</v>
      </c>
      <c r="L21" s="2243">
        <f t="shared" si="22"/>
        <v>0.50133399999999995</v>
      </c>
      <c r="M21" s="2243">
        <f t="shared" si="22"/>
        <v>0.69354499999999997</v>
      </c>
      <c r="N21" s="2243">
        <f t="shared" si="22"/>
        <v>0.9129830000000001</v>
      </c>
      <c r="O21" s="2243">
        <f t="shared" si="22"/>
        <v>1.115265</v>
      </c>
      <c r="P21" s="2245">
        <f t="shared" si="22"/>
        <v>0.99922500000000003</v>
      </c>
      <c r="Q21" s="2247">
        <f t="shared" si="9"/>
        <v>9.925217</v>
      </c>
      <c r="R21" s="365"/>
      <c r="S21"/>
      <c r="T21" s="1188" t="s">
        <v>283</v>
      </c>
      <c r="U21" s="871"/>
      <c r="V21" s="871"/>
      <c r="W21" s="871"/>
      <c r="X21" s="871"/>
      <c r="Y21" s="871"/>
      <c r="Z21" s="871"/>
      <c r="AA21" s="871"/>
      <c r="AB21" s="871"/>
      <c r="AC21" s="871"/>
      <c r="AD21" s="871"/>
      <c r="AE21" s="871"/>
      <c r="AF21" s="871"/>
      <c r="AG21" s="871"/>
    </row>
    <row r="22" spans="1:33" s="101" customFormat="1" ht="18" customHeight="1" x14ac:dyDescent="0.25">
      <c r="A22" s="365"/>
      <c r="B22" s="2254"/>
      <c r="C22" s="2255" t="str">
        <f t="shared" ref="C22:P22" si="23">+IF(S25="","",S25)</f>
        <v/>
      </c>
      <c r="D22" s="2260" t="str">
        <f t="shared" si="23"/>
        <v>Solar</v>
      </c>
      <c r="E22" s="2243" t="str">
        <f t="shared" si="23"/>
        <v/>
      </c>
      <c r="F22" s="2243" t="str">
        <f t="shared" si="23"/>
        <v/>
      </c>
      <c r="G22" s="2243" t="str">
        <f t="shared" si="23"/>
        <v/>
      </c>
      <c r="H22" s="2243" t="str">
        <f t="shared" si="23"/>
        <v/>
      </c>
      <c r="I22" s="2243" t="str">
        <f t="shared" si="23"/>
        <v/>
      </c>
      <c r="J22" s="2243" t="str">
        <f t="shared" si="23"/>
        <v/>
      </c>
      <c r="K22" s="2243" t="str">
        <f t="shared" si="23"/>
        <v/>
      </c>
      <c r="L22" s="2243" t="str">
        <f t="shared" si="23"/>
        <v/>
      </c>
      <c r="M22" s="2243" t="str">
        <f t="shared" si="23"/>
        <v/>
      </c>
      <c r="N22" s="2243" t="str">
        <f t="shared" si="23"/>
        <v/>
      </c>
      <c r="O22" s="2243" t="str">
        <f t="shared" si="23"/>
        <v/>
      </c>
      <c r="P22" s="2245" t="str">
        <f t="shared" si="23"/>
        <v/>
      </c>
      <c r="Q22" s="2247">
        <f t="shared" si="9"/>
        <v>0</v>
      </c>
      <c r="R22" s="365"/>
      <c r="S22"/>
      <c r="T22" s="1188" t="s">
        <v>385</v>
      </c>
      <c r="U22" s="871"/>
      <c r="V22" s="871"/>
      <c r="W22" s="871"/>
      <c r="X22" s="871"/>
      <c r="Y22" s="871"/>
      <c r="Z22" s="871"/>
      <c r="AA22" s="871"/>
      <c r="AB22" s="871"/>
      <c r="AC22" s="871"/>
      <c r="AD22" s="871"/>
      <c r="AE22" s="871"/>
      <c r="AF22" s="871"/>
      <c r="AG22" s="871"/>
    </row>
    <row r="23" spans="1:33" s="101" customFormat="1" ht="18" customHeight="1" x14ac:dyDescent="0.25">
      <c r="A23" s="365"/>
      <c r="B23" s="2256"/>
      <c r="C23" s="2257" t="str">
        <f t="shared" ref="C23:P23" si="24">+IF(S26="","",S26)</f>
        <v/>
      </c>
      <c r="D23" s="2261" t="str">
        <f t="shared" si="24"/>
        <v>Eólico</v>
      </c>
      <c r="E23" s="2262" t="str">
        <f t="shared" si="24"/>
        <v/>
      </c>
      <c r="F23" s="2262" t="str">
        <f t="shared" si="24"/>
        <v/>
      </c>
      <c r="G23" s="2262" t="str">
        <f t="shared" si="24"/>
        <v/>
      </c>
      <c r="H23" s="2262" t="str">
        <f t="shared" si="24"/>
        <v/>
      </c>
      <c r="I23" s="2262" t="str">
        <f t="shared" si="24"/>
        <v/>
      </c>
      <c r="J23" s="2262" t="str">
        <f t="shared" si="24"/>
        <v/>
      </c>
      <c r="K23" s="2262" t="str">
        <f t="shared" si="24"/>
        <v/>
      </c>
      <c r="L23" s="2262" t="str">
        <f t="shared" si="24"/>
        <v/>
      </c>
      <c r="M23" s="2262" t="str">
        <f t="shared" si="24"/>
        <v/>
      </c>
      <c r="N23" s="2262" t="str">
        <f t="shared" si="24"/>
        <v/>
      </c>
      <c r="O23" s="2262" t="str">
        <f t="shared" si="24"/>
        <v/>
      </c>
      <c r="P23" s="2264" t="str">
        <f t="shared" si="24"/>
        <v/>
      </c>
      <c r="Q23" s="2266">
        <f t="shared" si="9"/>
        <v>0</v>
      </c>
      <c r="R23" s="365"/>
      <c r="S23" s="1188" t="s">
        <v>1001</v>
      </c>
      <c r="T23" s="1188" t="s">
        <v>383</v>
      </c>
      <c r="U23" s="871"/>
      <c r="V23" s="871"/>
      <c r="W23" s="871"/>
      <c r="X23" s="871"/>
      <c r="Y23" s="871"/>
      <c r="Z23" s="871"/>
      <c r="AA23" s="871"/>
      <c r="AB23" s="871"/>
      <c r="AC23" s="871"/>
      <c r="AD23" s="871"/>
      <c r="AE23" s="871"/>
      <c r="AF23" s="871"/>
      <c r="AG23" s="871"/>
    </row>
    <row r="24" spans="1:33" s="101" customFormat="1" ht="18" customHeight="1" x14ac:dyDescent="0.25">
      <c r="A24" s="365"/>
      <c r="B24" s="2252">
        <v>6</v>
      </c>
      <c r="C24" s="2253" t="str">
        <f t="shared" ref="C24:P24" si="25">+IF(S27="","",S27)</f>
        <v>Apumayo S.A.C.</v>
      </c>
      <c r="D24" s="2258" t="str">
        <f t="shared" si="25"/>
        <v>Hidráulico</v>
      </c>
      <c r="E24" s="2259" t="str">
        <f t="shared" si="25"/>
        <v/>
      </c>
      <c r="F24" s="2259" t="str">
        <f t="shared" si="25"/>
        <v/>
      </c>
      <c r="G24" s="2259" t="str">
        <f t="shared" si="25"/>
        <v/>
      </c>
      <c r="H24" s="2259" t="str">
        <f t="shared" si="25"/>
        <v/>
      </c>
      <c r="I24" s="2259" t="str">
        <f t="shared" si="25"/>
        <v/>
      </c>
      <c r="J24" s="2259" t="str">
        <f t="shared" si="25"/>
        <v/>
      </c>
      <c r="K24" s="2259" t="str">
        <f t="shared" si="25"/>
        <v/>
      </c>
      <c r="L24" s="2259" t="str">
        <f t="shared" si="25"/>
        <v/>
      </c>
      <c r="M24" s="2259" t="str">
        <f t="shared" si="25"/>
        <v/>
      </c>
      <c r="N24" s="2259" t="str">
        <f t="shared" si="25"/>
        <v/>
      </c>
      <c r="O24" s="2259" t="str">
        <f t="shared" si="25"/>
        <v/>
      </c>
      <c r="P24" s="2263" t="str">
        <f t="shared" si="25"/>
        <v/>
      </c>
      <c r="Q24" s="2265">
        <f t="shared" si="9"/>
        <v>0</v>
      </c>
      <c r="R24" s="365"/>
      <c r="S24"/>
      <c r="T24" s="1188" t="s">
        <v>384</v>
      </c>
      <c r="U24" s="871">
        <v>0.82741699999999996</v>
      </c>
      <c r="V24" s="871">
        <v>0.90029500000000007</v>
      </c>
      <c r="W24" s="871">
        <v>1.375623</v>
      </c>
      <c r="X24" s="871">
        <v>0.593252</v>
      </c>
      <c r="Y24" s="871">
        <v>0.56617200000000001</v>
      </c>
      <c r="Z24" s="871">
        <v>0.68596400000000002</v>
      </c>
      <c r="AA24" s="871">
        <v>0.75414200000000009</v>
      </c>
      <c r="AB24" s="871">
        <v>0.50133399999999995</v>
      </c>
      <c r="AC24" s="871">
        <v>0.69354499999999997</v>
      </c>
      <c r="AD24" s="871">
        <v>0.9129830000000001</v>
      </c>
      <c r="AE24" s="871">
        <v>1.115265</v>
      </c>
      <c r="AF24" s="871">
        <v>0.99922500000000003</v>
      </c>
      <c r="AG24" s="871">
        <v>9.925217</v>
      </c>
    </row>
    <row r="25" spans="1:33" s="101" customFormat="1" ht="18" customHeight="1" x14ac:dyDescent="0.25">
      <c r="A25" s="365"/>
      <c r="B25" s="2254"/>
      <c r="C25" s="2255" t="str">
        <f t="shared" ref="C25:P25" si="26">+IF(S28="","",S28)</f>
        <v/>
      </c>
      <c r="D25" s="2260" t="str">
        <f t="shared" si="26"/>
        <v>Térmico</v>
      </c>
      <c r="E25" s="2243">
        <f t="shared" si="26"/>
        <v>4.1058999999999998E-2</v>
      </c>
      <c r="F25" s="2243">
        <f t="shared" si="26"/>
        <v>5.5142999999999998E-2</v>
      </c>
      <c r="G25" s="2243">
        <f t="shared" si="26"/>
        <v>6.9228999999999999E-2</v>
      </c>
      <c r="H25" s="2243">
        <f t="shared" si="26"/>
        <v>4.2970999999999995E-2</v>
      </c>
      <c r="I25" s="2243">
        <f t="shared" si="26"/>
        <v>4.1639999999999993E-3</v>
      </c>
      <c r="J25" s="2243">
        <f t="shared" si="26"/>
        <v>0</v>
      </c>
      <c r="K25" s="2243">
        <f t="shared" si="26"/>
        <v>0</v>
      </c>
      <c r="L25" s="2243">
        <f t="shared" si="26"/>
        <v>1.6435999999999999E-2</v>
      </c>
      <c r="M25" s="2243">
        <f t="shared" si="26"/>
        <v>1.1953E-2</v>
      </c>
      <c r="N25" s="2243">
        <f t="shared" si="26"/>
        <v>3.4723999999999998E-2</v>
      </c>
      <c r="O25" s="2243">
        <f t="shared" si="26"/>
        <v>1.3526999999999999E-2</v>
      </c>
      <c r="P25" s="2245">
        <f t="shared" si="26"/>
        <v>4.0222000000000001E-2</v>
      </c>
      <c r="Q25" s="2247">
        <f t="shared" si="9"/>
        <v>0.32942799999999994</v>
      </c>
      <c r="R25" s="365"/>
      <c r="S25"/>
      <c r="T25" s="1188" t="s">
        <v>283</v>
      </c>
      <c r="U25" s="871"/>
      <c r="V25" s="871"/>
      <c r="W25" s="871"/>
      <c r="X25" s="871"/>
      <c r="Y25" s="871"/>
      <c r="Z25" s="871"/>
      <c r="AA25" s="871"/>
      <c r="AB25" s="871"/>
      <c r="AC25" s="871"/>
      <c r="AD25" s="871"/>
      <c r="AE25" s="871"/>
      <c r="AF25" s="871"/>
      <c r="AG25" s="871"/>
    </row>
    <row r="26" spans="1:33" s="101" customFormat="1" ht="18" customHeight="1" x14ac:dyDescent="0.25">
      <c r="A26" s="365"/>
      <c r="B26" s="2254"/>
      <c r="C26" s="2255" t="str">
        <f t="shared" ref="C26:P26" si="27">+IF(S29="","",S29)</f>
        <v/>
      </c>
      <c r="D26" s="2260" t="str">
        <f t="shared" si="27"/>
        <v>Solar</v>
      </c>
      <c r="E26" s="2243" t="str">
        <f t="shared" si="27"/>
        <v/>
      </c>
      <c r="F26" s="2243" t="str">
        <f t="shared" si="27"/>
        <v/>
      </c>
      <c r="G26" s="2243" t="str">
        <f t="shared" si="27"/>
        <v/>
      </c>
      <c r="H26" s="2243" t="str">
        <f t="shared" si="27"/>
        <v/>
      </c>
      <c r="I26" s="2243" t="str">
        <f t="shared" si="27"/>
        <v/>
      </c>
      <c r="J26" s="2243" t="str">
        <f t="shared" si="27"/>
        <v/>
      </c>
      <c r="K26" s="2243" t="str">
        <f t="shared" si="27"/>
        <v/>
      </c>
      <c r="L26" s="2243" t="str">
        <f t="shared" si="27"/>
        <v/>
      </c>
      <c r="M26" s="2243" t="str">
        <f t="shared" si="27"/>
        <v/>
      </c>
      <c r="N26" s="2243" t="str">
        <f t="shared" si="27"/>
        <v/>
      </c>
      <c r="O26" s="2243" t="str">
        <f t="shared" si="27"/>
        <v/>
      </c>
      <c r="P26" s="2245" t="str">
        <f t="shared" si="27"/>
        <v/>
      </c>
      <c r="Q26" s="2247">
        <f t="shared" si="9"/>
        <v>0</v>
      </c>
      <c r="R26" s="365"/>
      <c r="S26"/>
      <c r="T26" s="1188" t="s">
        <v>385</v>
      </c>
      <c r="U26" s="871"/>
      <c r="V26" s="871"/>
      <c r="W26" s="871"/>
      <c r="X26" s="871"/>
      <c r="Y26" s="871"/>
      <c r="Z26" s="871"/>
      <c r="AA26" s="871"/>
      <c r="AB26" s="871"/>
      <c r="AC26" s="871"/>
      <c r="AD26" s="871"/>
      <c r="AE26" s="871"/>
      <c r="AF26" s="871"/>
      <c r="AG26" s="871"/>
    </row>
    <row r="27" spans="1:33" s="101" customFormat="1" ht="18" customHeight="1" x14ac:dyDescent="0.25">
      <c r="A27" s="365"/>
      <c r="B27" s="2256"/>
      <c r="C27" s="2257" t="str">
        <f t="shared" ref="C27:P27" si="28">+IF(S30="","",S30)</f>
        <v/>
      </c>
      <c r="D27" s="2261" t="str">
        <f t="shared" si="28"/>
        <v>Eólico</v>
      </c>
      <c r="E27" s="2262" t="str">
        <f t="shared" si="28"/>
        <v/>
      </c>
      <c r="F27" s="2262" t="str">
        <f t="shared" si="28"/>
        <v/>
      </c>
      <c r="G27" s="2262" t="str">
        <f t="shared" si="28"/>
        <v/>
      </c>
      <c r="H27" s="2262" t="str">
        <f t="shared" si="28"/>
        <v/>
      </c>
      <c r="I27" s="2262" t="str">
        <f t="shared" si="28"/>
        <v/>
      </c>
      <c r="J27" s="2262" t="str">
        <f t="shared" si="28"/>
        <v/>
      </c>
      <c r="K27" s="2262" t="str">
        <f t="shared" si="28"/>
        <v/>
      </c>
      <c r="L27" s="2262" t="str">
        <f t="shared" si="28"/>
        <v/>
      </c>
      <c r="M27" s="2262" t="str">
        <f t="shared" si="28"/>
        <v/>
      </c>
      <c r="N27" s="2262" t="str">
        <f t="shared" si="28"/>
        <v/>
      </c>
      <c r="O27" s="2262" t="str">
        <f t="shared" si="28"/>
        <v/>
      </c>
      <c r="P27" s="2264" t="str">
        <f t="shared" si="28"/>
        <v/>
      </c>
      <c r="Q27" s="2266">
        <f t="shared" si="9"/>
        <v>0</v>
      </c>
      <c r="R27" s="365"/>
      <c r="S27" s="1188" t="s">
        <v>107</v>
      </c>
      <c r="T27" s="1188" t="s">
        <v>383</v>
      </c>
      <c r="U27" s="871"/>
      <c r="V27" s="871"/>
      <c r="W27" s="871"/>
      <c r="X27" s="871"/>
      <c r="Y27" s="871"/>
      <c r="Z27" s="871"/>
      <c r="AA27" s="871"/>
      <c r="AB27" s="871"/>
      <c r="AC27" s="871"/>
      <c r="AD27" s="871"/>
      <c r="AE27" s="871"/>
      <c r="AF27" s="871"/>
      <c r="AG27" s="871"/>
    </row>
    <row r="28" spans="1:33" s="101" customFormat="1" ht="18" customHeight="1" x14ac:dyDescent="0.25">
      <c r="A28" s="365"/>
      <c r="B28" s="2252">
        <v>7</v>
      </c>
      <c r="C28" s="2253" t="str">
        <f t="shared" ref="C28:P28" si="29">+IF(S31="","",S31)</f>
        <v>Aruntani S.A.C.</v>
      </c>
      <c r="D28" s="2258" t="str">
        <f t="shared" si="29"/>
        <v>Hidráulico</v>
      </c>
      <c r="E28" s="2259" t="str">
        <f t="shared" si="29"/>
        <v/>
      </c>
      <c r="F28" s="2259" t="str">
        <f t="shared" si="29"/>
        <v/>
      </c>
      <c r="G28" s="2259" t="str">
        <f t="shared" si="29"/>
        <v/>
      </c>
      <c r="H28" s="2259" t="str">
        <f t="shared" si="29"/>
        <v/>
      </c>
      <c r="I28" s="2259" t="str">
        <f t="shared" si="29"/>
        <v/>
      </c>
      <c r="J28" s="2259" t="str">
        <f t="shared" si="29"/>
        <v/>
      </c>
      <c r="K28" s="2259" t="str">
        <f t="shared" si="29"/>
        <v/>
      </c>
      <c r="L28" s="2259" t="str">
        <f t="shared" si="29"/>
        <v/>
      </c>
      <c r="M28" s="2259" t="str">
        <f t="shared" si="29"/>
        <v/>
      </c>
      <c r="N28" s="2259" t="str">
        <f t="shared" si="29"/>
        <v/>
      </c>
      <c r="O28" s="2259" t="str">
        <f t="shared" si="29"/>
        <v/>
      </c>
      <c r="P28" s="2263" t="str">
        <f t="shared" si="29"/>
        <v/>
      </c>
      <c r="Q28" s="2265">
        <f t="shared" si="9"/>
        <v>0</v>
      </c>
      <c r="R28" s="365"/>
      <c r="S28"/>
      <c r="T28" s="1188" t="s">
        <v>384</v>
      </c>
      <c r="U28" s="871">
        <v>4.1058999999999998E-2</v>
      </c>
      <c r="V28" s="871">
        <v>5.5142999999999998E-2</v>
      </c>
      <c r="W28" s="871">
        <v>6.9228999999999999E-2</v>
      </c>
      <c r="X28" s="871">
        <v>4.2970999999999995E-2</v>
      </c>
      <c r="Y28" s="871">
        <v>4.1639999999999993E-3</v>
      </c>
      <c r="Z28" s="871">
        <v>0</v>
      </c>
      <c r="AA28" s="871">
        <v>0</v>
      </c>
      <c r="AB28" s="871">
        <v>1.6435999999999999E-2</v>
      </c>
      <c r="AC28" s="871">
        <v>1.1953E-2</v>
      </c>
      <c r="AD28" s="871">
        <v>3.4723999999999998E-2</v>
      </c>
      <c r="AE28" s="871">
        <v>1.3526999999999999E-2</v>
      </c>
      <c r="AF28" s="871">
        <v>4.0222000000000001E-2</v>
      </c>
      <c r="AG28" s="871">
        <v>0.32942799999999994</v>
      </c>
    </row>
    <row r="29" spans="1:33" s="101" customFormat="1" ht="18" customHeight="1" x14ac:dyDescent="0.25">
      <c r="A29" s="365"/>
      <c r="B29" s="2254"/>
      <c r="C29" s="2255" t="str">
        <f t="shared" ref="C29:P29" si="30">+IF(S32="","",S32)</f>
        <v/>
      </c>
      <c r="D29" s="2260" t="str">
        <f t="shared" si="30"/>
        <v>Térmico</v>
      </c>
      <c r="E29" s="2243">
        <f t="shared" si="30"/>
        <v>0</v>
      </c>
      <c r="F29" s="2243">
        <f t="shared" si="30"/>
        <v>5.587E-3</v>
      </c>
      <c r="G29" s="2243">
        <f t="shared" si="30"/>
        <v>0</v>
      </c>
      <c r="H29" s="2243">
        <f t="shared" si="30"/>
        <v>6.9999999999999999E-4</v>
      </c>
      <c r="I29" s="2243">
        <f t="shared" si="30"/>
        <v>0</v>
      </c>
      <c r="J29" s="2243">
        <f t="shared" si="30"/>
        <v>0</v>
      </c>
      <c r="K29" s="2243">
        <f t="shared" si="30"/>
        <v>0</v>
      </c>
      <c r="L29" s="2243">
        <f t="shared" si="30"/>
        <v>0</v>
      </c>
      <c r="M29" s="2243">
        <f t="shared" si="30"/>
        <v>4.5799999999999999E-3</v>
      </c>
      <c r="N29" s="2243">
        <f t="shared" si="30"/>
        <v>9.0299999999999998E-3</v>
      </c>
      <c r="O29" s="2243">
        <f t="shared" si="30"/>
        <v>4.8799999999999998E-3</v>
      </c>
      <c r="P29" s="2245">
        <f t="shared" si="30"/>
        <v>0</v>
      </c>
      <c r="Q29" s="2247">
        <f t="shared" si="9"/>
        <v>2.4776999999999997E-2</v>
      </c>
      <c r="R29" s="365"/>
      <c r="S29"/>
      <c r="T29" s="1188" t="s">
        <v>283</v>
      </c>
      <c r="U29" s="871"/>
      <c r="V29" s="871"/>
      <c r="W29" s="871"/>
      <c r="X29" s="871"/>
      <c r="Y29" s="871"/>
      <c r="Z29" s="871"/>
      <c r="AA29" s="871"/>
      <c r="AB29" s="871"/>
      <c r="AC29" s="871"/>
      <c r="AD29" s="871"/>
      <c r="AE29" s="871"/>
      <c r="AF29" s="871"/>
      <c r="AG29" s="871"/>
    </row>
    <row r="30" spans="1:33" s="101" customFormat="1" ht="18" customHeight="1" x14ac:dyDescent="0.25">
      <c r="A30" s="365"/>
      <c r="B30" s="2254"/>
      <c r="C30" s="2255" t="str">
        <f t="shared" ref="C30:P30" si="31">+IF(S33="","",S33)</f>
        <v/>
      </c>
      <c r="D30" s="2260" t="str">
        <f t="shared" si="31"/>
        <v>Solar</v>
      </c>
      <c r="E30" s="2243" t="str">
        <f t="shared" si="31"/>
        <v/>
      </c>
      <c r="F30" s="2243" t="str">
        <f t="shared" si="31"/>
        <v/>
      </c>
      <c r="G30" s="2243" t="str">
        <f t="shared" si="31"/>
        <v/>
      </c>
      <c r="H30" s="2243" t="str">
        <f t="shared" si="31"/>
        <v/>
      </c>
      <c r="I30" s="2243" t="str">
        <f t="shared" si="31"/>
        <v/>
      </c>
      <c r="J30" s="2243" t="str">
        <f t="shared" si="31"/>
        <v/>
      </c>
      <c r="K30" s="2243" t="str">
        <f t="shared" si="31"/>
        <v/>
      </c>
      <c r="L30" s="2243" t="str">
        <f t="shared" si="31"/>
        <v/>
      </c>
      <c r="M30" s="2243" t="str">
        <f t="shared" si="31"/>
        <v/>
      </c>
      <c r="N30" s="2243" t="str">
        <f t="shared" si="31"/>
        <v/>
      </c>
      <c r="O30" s="2243" t="str">
        <f t="shared" si="31"/>
        <v/>
      </c>
      <c r="P30" s="2245" t="str">
        <f t="shared" si="31"/>
        <v/>
      </c>
      <c r="Q30" s="2247">
        <f t="shared" si="9"/>
        <v>0</v>
      </c>
      <c r="R30" s="365"/>
      <c r="S30"/>
      <c r="T30" s="1188" t="s">
        <v>385</v>
      </c>
      <c r="U30" s="871"/>
      <c r="V30" s="871"/>
      <c r="W30" s="871"/>
      <c r="X30" s="871"/>
      <c r="Y30" s="871"/>
      <c r="Z30" s="871"/>
      <c r="AA30" s="871"/>
      <c r="AB30" s="871"/>
      <c r="AC30" s="871"/>
      <c r="AD30" s="871"/>
      <c r="AE30" s="871"/>
      <c r="AF30" s="871"/>
      <c r="AG30" s="871"/>
    </row>
    <row r="31" spans="1:33" s="101" customFormat="1" ht="18" customHeight="1" x14ac:dyDescent="0.25">
      <c r="A31" s="365"/>
      <c r="B31" s="2256"/>
      <c r="C31" s="2257" t="str">
        <f t="shared" ref="C31:P31" si="32">+IF(S34="","",S34)</f>
        <v/>
      </c>
      <c r="D31" s="2261" t="str">
        <f t="shared" si="32"/>
        <v>Eólico</v>
      </c>
      <c r="E31" s="2262" t="str">
        <f t="shared" si="32"/>
        <v/>
      </c>
      <c r="F31" s="2262" t="str">
        <f t="shared" si="32"/>
        <v/>
      </c>
      <c r="G31" s="2262" t="str">
        <f t="shared" si="32"/>
        <v/>
      </c>
      <c r="H31" s="2262" t="str">
        <f t="shared" si="32"/>
        <v/>
      </c>
      <c r="I31" s="2262" t="str">
        <f t="shared" si="32"/>
        <v/>
      </c>
      <c r="J31" s="2262" t="str">
        <f t="shared" si="32"/>
        <v/>
      </c>
      <c r="K31" s="2262" t="str">
        <f t="shared" si="32"/>
        <v/>
      </c>
      <c r="L31" s="2262" t="str">
        <f t="shared" si="32"/>
        <v/>
      </c>
      <c r="M31" s="2262" t="str">
        <f t="shared" si="32"/>
        <v/>
      </c>
      <c r="N31" s="2262" t="str">
        <f t="shared" si="32"/>
        <v/>
      </c>
      <c r="O31" s="2262" t="str">
        <f t="shared" si="32"/>
        <v/>
      </c>
      <c r="P31" s="2264" t="str">
        <f t="shared" si="32"/>
        <v/>
      </c>
      <c r="Q31" s="2266">
        <f t="shared" si="9"/>
        <v>0</v>
      </c>
      <c r="R31" s="365"/>
      <c r="S31" s="1188" t="s">
        <v>109</v>
      </c>
      <c r="T31" s="1188" t="s">
        <v>383</v>
      </c>
      <c r="U31" s="871"/>
      <c r="V31" s="871"/>
      <c r="W31" s="871"/>
      <c r="X31" s="871"/>
      <c r="Y31" s="871"/>
      <c r="Z31" s="871"/>
      <c r="AA31" s="871"/>
      <c r="AB31" s="871"/>
      <c r="AC31" s="871"/>
      <c r="AD31" s="871"/>
      <c r="AE31" s="871"/>
      <c r="AF31" s="871"/>
      <c r="AG31" s="871"/>
    </row>
    <row r="32" spans="1:33" s="101" customFormat="1" ht="18" customHeight="1" x14ac:dyDescent="0.25">
      <c r="A32" s="365"/>
      <c r="B32" s="2252">
        <v>8</v>
      </c>
      <c r="C32" s="2253" t="str">
        <f t="shared" ref="C32:P32" si="33">+IF(S35="","",S35)</f>
        <v>Austral Group S.A.A</v>
      </c>
      <c r="D32" s="2258" t="str">
        <f t="shared" si="33"/>
        <v>Hidráulico</v>
      </c>
      <c r="E32" s="2259" t="str">
        <f t="shared" si="33"/>
        <v/>
      </c>
      <c r="F32" s="2259" t="str">
        <f t="shared" si="33"/>
        <v/>
      </c>
      <c r="G32" s="2259" t="str">
        <f t="shared" si="33"/>
        <v/>
      </c>
      <c r="H32" s="2259" t="str">
        <f t="shared" si="33"/>
        <v/>
      </c>
      <c r="I32" s="2259" t="str">
        <f t="shared" si="33"/>
        <v/>
      </c>
      <c r="J32" s="2259" t="str">
        <f t="shared" si="33"/>
        <v/>
      </c>
      <c r="K32" s="2259" t="str">
        <f t="shared" si="33"/>
        <v/>
      </c>
      <c r="L32" s="2259" t="str">
        <f t="shared" si="33"/>
        <v/>
      </c>
      <c r="M32" s="2259" t="str">
        <f t="shared" si="33"/>
        <v/>
      </c>
      <c r="N32" s="2259" t="str">
        <f t="shared" si="33"/>
        <v/>
      </c>
      <c r="O32" s="2259" t="str">
        <f t="shared" si="33"/>
        <v/>
      </c>
      <c r="P32" s="2263" t="str">
        <f t="shared" si="33"/>
        <v/>
      </c>
      <c r="Q32" s="2265">
        <f t="shared" si="9"/>
        <v>0</v>
      </c>
      <c r="R32" s="365"/>
      <c r="S32"/>
      <c r="T32" s="1188" t="s">
        <v>384</v>
      </c>
      <c r="U32" s="871">
        <v>0</v>
      </c>
      <c r="V32" s="871">
        <v>5.587E-3</v>
      </c>
      <c r="W32" s="871">
        <v>0</v>
      </c>
      <c r="X32" s="871">
        <v>6.9999999999999999E-4</v>
      </c>
      <c r="Y32" s="871">
        <v>0</v>
      </c>
      <c r="Z32" s="871">
        <v>0</v>
      </c>
      <c r="AA32" s="871">
        <v>0</v>
      </c>
      <c r="AB32" s="871">
        <v>0</v>
      </c>
      <c r="AC32" s="871">
        <v>4.5799999999999999E-3</v>
      </c>
      <c r="AD32" s="871">
        <v>9.0299999999999998E-3</v>
      </c>
      <c r="AE32" s="871">
        <v>4.8799999999999998E-3</v>
      </c>
      <c r="AF32" s="871">
        <v>0</v>
      </c>
      <c r="AG32" s="871">
        <v>2.4776999999999997E-2</v>
      </c>
    </row>
    <row r="33" spans="1:33" s="101" customFormat="1" ht="18" customHeight="1" x14ac:dyDescent="0.25">
      <c r="A33" s="365"/>
      <c r="B33" s="2254"/>
      <c r="C33" s="2255" t="str">
        <f t="shared" ref="C33:P33" si="34">+IF(S36="","",S36)</f>
        <v/>
      </c>
      <c r="D33" s="2260" t="str">
        <f t="shared" si="34"/>
        <v>Térmico</v>
      </c>
      <c r="E33" s="2243">
        <f t="shared" si="34"/>
        <v>0</v>
      </c>
      <c r="F33" s="2243" t="str">
        <f t="shared" si="34"/>
        <v/>
      </c>
      <c r="G33" s="2243">
        <f t="shared" si="34"/>
        <v>0</v>
      </c>
      <c r="H33" s="2243" t="str">
        <f t="shared" si="34"/>
        <v/>
      </c>
      <c r="I33" s="2243">
        <f t="shared" si="34"/>
        <v>0</v>
      </c>
      <c r="J33" s="2243">
        <f t="shared" si="34"/>
        <v>0</v>
      </c>
      <c r="K33" s="2243" t="str">
        <f t="shared" si="34"/>
        <v/>
      </c>
      <c r="L33" s="2243" t="str">
        <f t="shared" si="34"/>
        <v/>
      </c>
      <c r="M33" s="2243" t="str">
        <f t="shared" si="34"/>
        <v/>
      </c>
      <c r="N33" s="2243" t="str">
        <f t="shared" si="34"/>
        <v/>
      </c>
      <c r="O33" s="2243" t="str">
        <f t="shared" si="34"/>
        <v/>
      </c>
      <c r="P33" s="2245">
        <f t="shared" si="34"/>
        <v>7.1299999999999998E-4</v>
      </c>
      <c r="Q33" s="2247">
        <f t="shared" si="9"/>
        <v>7.1299999999999998E-4</v>
      </c>
      <c r="R33" s="365"/>
      <c r="S33"/>
      <c r="T33" s="1188" t="s">
        <v>283</v>
      </c>
      <c r="U33" s="871"/>
      <c r="V33" s="871"/>
      <c r="W33" s="871"/>
      <c r="X33" s="871"/>
      <c r="Y33" s="871"/>
      <c r="Z33" s="871"/>
      <c r="AA33" s="871"/>
      <c r="AB33" s="871"/>
      <c r="AC33" s="871"/>
      <c r="AD33" s="871"/>
      <c r="AE33" s="871"/>
      <c r="AF33" s="871"/>
      <c r="AG33" s="871"/>
    </row>
    <row r="34" spans="1:33" s="101" customFormat="1" ht="18" customHeight="1" x14ac:dyDescent="0.25">
      <c r="A34" s="365"/>
      <c r="B34" s="2254"/>
      <c r="C34" s="2255" t="str">
        <f t="shared" ref="C34:P34" si="35">+IF(S37="","",S37)</f>
        <v/>
      </c>
      <c r="D34" s="2260" t="str">
        <f t="shared" si="35"/>
        <v>Solar</v>
      </c>
      <c r="E34" s="2243" t="str">
        <f t="shared" si="35"/>
        <v/>
      </c>
      <c r="F34" s="2243" t="str">
        <f t="shared" si="35"/>
        <v/>
      </c>
      <c r="G34" s="2243" t="str">
        <f t="shared" si="35"/>
        <v/>
      </c>
      <c r="H34" s="2243" t="str">
        <f t="shared" si="35"/>
        <v/>
      </c>
      <c r="I34" s="2243" t="str">
        <f t="shared" si="35"/>
        <v/>
      </c>
      <c r="J34" s="2243" t="str">
        <f t="shared" si="35"/>
        <v/>
      </c>
      <c r="K34" s="2243" t="str">
        <f t="shared" si="35"/>
        <v/>
      </c>
      <c r="L34" s="2243" t="str">
        <f t="shared" si="35"/>
        <v/>
      </c>
      <c r="M34" s="2243" t="str">
        <f t="shared" si="35"/>
        <v/>
      </c>
      <c r="N34" s="2243" t="str">
        <f t="shared" si="35"/>
        <v/>
      </c>
      <c r="O34" s="2243" t="str">
        <f t="shared" si="35"/>
        <v/>
      </c>
      <c r="P34" s="2245" t="str">
        <f t="shared" si="35"/>
        <v/>
      </c>
      <c r="Q34" s="2247">
        <f t="shared" si="9"/>
        <v>0</v>
      </c>
      <c r="R34" s="365"/>
      <c r="S34"/>
      <c r="T34" s="1188" t="s">
        <v>385</v>
      </c>
      <c r="U34" s="871"/>
      <c r="V34" s="871"/>
      <c r="W34" s="871"/>
      <c r="X34" s="871"/>
      <c r="Y34" s="871"/>
      <c r="Z34" s="871"/>
      <c r="AA34" s="871"/>
      <c r="AB34" s="871"/>
      <c r="AC34" s="871"/>
      <c r="AD34" s="871"/>
      <c r="AE34" s="871"/>
      <c r="AF34" s="871"/>
      <c r="AG34" s="871"/>
    </row>
    <row r="35" spans="1:33" s="101" customFormat="1" ht="18" customHeight="1" x14ac:dyDescent="0.25">
      <c r="A35" s="365"/>
      <c r="B35" s="2256"/>
      <c r="C35" s="2257" t="str">
        <f t="shared" ref="C35:P35" si="36">+IF(S38="","",S38)</f>
        <v/>
      </c>
      <c r="D35" s="2261" t="str">
        <f t="shared" si="36"/>
        <v>Eólico</v>
      </c>
      <c r="E35" s="2262" t="str">
        <f t="shared" si="36"/>
        <v/>
      </c>
      <c r="F35" s="2262" t="str">
        <f t="shared" si="36"/>
        <v/>
      </c>
      <c r="G35" s="2262" t="str">
        <f t="shared" si="36"/>
        <v/>
      </c>
      <c r="H35" s="2262" t="str">
        <f t="shared" si="36"/>
        <v/>
      </c>
      <c r="I35" s="2262" t="str">
        <f t="shared" si="36"/>
        <v/>
      </c>
      <c r="J35" s="2262" t="str">
        <f t="shared" si="36"/>
        <v/>
      </c>
      <c r="K35" s="2262" t="str">
        <f t="shared" si="36"/>
        <v/>
      </c>
      <c r="L35" s="2262" t="str">
        <f t="shared" si="36"/>
        <v/>
      </c>
      <c r="M35" s="2262" t="str">
        <f t="shared" si="36"/>
        <v/>
      </c>
      <c r="N35" s="2262" t="str">
        <f t="shared" si="36"/>
        <v/>
      </c>
      <c r="O35" s="2262" t="str">
        <f t="shared" si="36"/>
        <v/>
      </c>
      <c r="P35" s="2264" t="str">
        <f t="shared" si="36"/>
        <v/>
      </c>
      <c r="Q35" s="2266">
        <f t="shared" si="9"/>
        <v>0</v>
      </c>
      <c r="R35" s="365"/>
      <c r="S35" s="1188" t="s">
        <v>1482</v>
      </c>
      <c r="T35" s="1188" t="s">
        <v>383</v>
      </c>
      <c r="U35" s="871"/>
      <c r="V35" s="871"/>
      <c r="W35" s="871"/>
      <c r="X35" s="871"/>
      <c r="Y35" s="871"/>
      <c r="Z35" s="871"/>
      <c r="AA35" s="871"/>
      <c r="AB35" s="871"/>
      <c r="AC35" s="871"/>
      <c r="AD35" s="871"/>
      <c r="AE35" s="871"/>
      <c r="AF35" s="871"/>
      <c r="AG35" s="871"/>
    </row>
    <row r="36" spans="1:33" s="101" customFormat="1" ht="18" customHeight="1" x14ac:dyDescent="0.25">
      <c r="A36" s="365"/>
      <c r="B36" s="2252">
        <v>9</v>
      </c>
      <c r="C36" s="2253" t="str">
        <f t="shared" ref="C36:P36" si="37">+IF(S39="","",S39)</f>
        <v>Cartavio S.A.A.</v>
      </c>
      <c r="D36" s="2258" t="str">
        <f t="shared" si="37"/>
        <v>Hidráulico</v>
      </c>
      <c r="E36" s="2259" t="str">
        <f t="shared" si="37"/>
        <v/>
      </c>
      <c r="F36" s="2259" t="str">
        <f t="shared" si="37"/>
        <v/>
      </c>
      <c r="G36" s="2259" t="str">
        <f t="shared" si="37"/>
        <v/>
      </c>
      <c r="H36" s="2259" t="str">
        <f t="shared" si="37"/>
        <v/>
      </c>
      <c r="I36" s="2259" t="str">
        <f t="shared" si="37"/>
        <v/>
      </c>
      <c r="J36" s="2259" t="str">
        <f t="shared" si="37"/>
        <v/>
      </c>
      <c r="K36" s="2259" t="str">
        <f t="shared" si="37"/>
        <v/>
      </c>
      <c r="L36" s="2259" t="str">
        <f t="shared" si="37"/>
        <v/>
      </c>
      <c r="M36" s="2259" t="str">
        <f t="shared" si="37"/>
        <v/>
      </c>
      <c r="N36" s="2259" t="str">
        <f t="shared" si="37"/>
        <v/>
      </c>
      <c r="O36" s="2259" t="str">
        <f t="shared" si="37"/>
        <v/>
      </c>
      <c r="P36" s="2263" t="str">
        <f t="shared" si="37"/>
        <v/>
      </c>
      <c r="Q36" s="2265">
        <f t="shared" si="9"/>
        <v>0</v>
      </c>
      <c r="R36" s="365"/>
      <c r="S36"/>
      <c r="T36" s="1188" t="s">
        <v>384</v>
      </c>
      <c r="U36" s="871">
        <v>0</v>
      </c>
      <c r="V36" s="871"/>
      <c r="W36" s="871">
        <v>0</v>
      </c>
      <c r="X36" s="871"/>
      <c r="Y36" s="871">
        <v>0</v>
      </c>
      <c r="Z36" s="871">
        <v>0</v>
      </c>
      <c r="AA36" s="871"/>
      <c r="AB36" s="871"/>
      <c r="AC36" s="871"/>
      <c r="AD36" s="871"/>
      <c r="AE36" s="871"/>
      <c r="AF36" s="871">
        <v>7.1299999999999998E-4</v>
      </c>
      <c r="AG36" s="871">
        <v>7.1299999999999998E-4</v>
      </c>
    </row>
    <row r="37" spans="1:33" s="101" customFormat="1" ht="18" customHeight="1" x14ac:dyDescent="0.25">
      <c r="A37" s="365"/>
      <c r="B37" s="2254"/>
      <c r="C37" s="2255" t="str">
        <f t="shared" ref="C37:P37" si="38">+IF(S40="","",S40)</f>
        <v/>
      </c>
      <c r="D37" s="2260" t="str">
        <f t="shared" si="38"/>
        <v>Térmico</v>
      </c>
      <c r="E37" s="2243">
        <f t="shared" si="38"/>
        <v>6.1596229999999998</v>
      </c>
      <c r="F37" s="2243">
        <f t="shared" si="38"/>
        <v>4.8175939999999997</v>
      </c>
      <c r="G37" s="2243">
        <f t="shared" si="38"/>
        <v>7.2911999999999999</v>
      </c>
      <c r="H37" s="2243">
        <f t="shared" si="38"/>
        <v>6.1850360000000002</v>
      </c>
      <c r="I37" s="2243">
        <f t="shared" si="38"/>
        <v>3.9932600000000003</v>
      </c>
      <c r="J37" s="2243">
        <f t="shared" si="38"/>
        <v>4.5867899999999997</v>
      </c>
      <c r="K37" s="2243">
        <f t="shared" si="38"/>
        <v>6.4004350000000008</v>
      </c>
      <c r="L37" s="2243">
        <f t="shared" si="38"/>
        <v>4.6816519999999997</v>
      </c>
      <c r="M37" s="2243">
        <f t="shared" si="38"/>
        <v>5.8160379999999998</v>
      </c>
      <c r="N37" s="2243">
        <f t="shared" si="38"/>
        <v>5.4646369999999997</v>
      </c>
      <c r="O37" s="2243">
        <f t="shared" si="38"/>
        <v>3.2179980000000001</v>
      </c>
      <c r="P37" s="2245">
        <f t="shared" si="38"/>
        <v>5.85344</v>
      </c>
      <c r="Q37" s="2247">
        <f t="shared" si="9"/>
        <v>64.467703</v>
      </c>
      <c r="R37" s="365"/>
      <c r="S37"/>
      <c r="T37" s="1188" t="s">
        <v>283</v>
      </c>
      <c r="U37" s="871"/>
      <c r="V37" s="871"/>
      <c r="W37" s="871"/>
      <c r="X37" s="871"/>
      <c r="Y37" s="871"/>
      <c r="Z37" s="871"/>
      <c r="AA37" s="871"/>
      <c r="AB37" s="871"/>
      <c r="AC37" s="871"/>
      <c r="AD37" s="871"/>
      <c r="AE37" s="871"/>
      <c r="AF37" s="871"/>
      <c r="AG37" s="871"/>
    </row>
    <row r="38" spans="1:33" s="101" customFormat="1" ht="18" customHeight="1" x14ac:dyDescent="0.25">
      <c r="A38" s="365"/>
      <c r="B38" s="2254"/>
      <c r="C38" s="2255" t="str">
        <f t="shared" ref="C38:P38" si="39">+IF(S41="","",S41)</f>
        <v/>
      </c>
      <c r="D38" s="2260" t="str">
        <f t="shared" si="39"/>
        <v>Solar</v>
      </c>
      <c r="E38" s="2243" t="str">
        <f t="shared" si="39"/>
        <v/>
      </c>
      <c r="F38" s="2243" t="str">
        <f t="shared" si="39"/>
        <v/>
      </c>
      <c r="G38" s="2243" t="str">
        <f t="shared" si="39"/>
        <v/>
      </c>
      <c r="H38" s="2243" t="str">
        <f t="shared" si="39"/>
        <v/>
      </c>
      <c r="I38" s="2243" t="str">
        <f t="shared" si="39"/>
        <v/>
      </c>
      <c r="J38" s="2243" t="str">
        <f t="shared" si="39"/>
        <v/>
      </c>
      <c r="K38" s="2243" t="str">
        <f t="shared" si="39"/>
        <v/>
      </c>
      <c r="L38" s="2243" t="str">
        <f t="shared" si="39"/>
        <v/>
      </c>
      <c r="M38" s="2243" t="str">
        <f t="shared" si="39"/>
        <v/>
      </c>
      <c r="N38" s="2243" t="str">
        <f t="shared" si="39"/>
        <v/>
      </c>
      <c r="O38" s="2243" t="str">
        <f t="shared" si="39"/>
        <v/>
      </c>
      <c r="P38" s="2245" t="str">
        <f t="shared" si="39"/>
        <v/>
      </c>
      <c r="Q38" s="2247">
        <f t="shared" si="9"/>
        <v>0</v>
      </c>
      <c r="R38" s="365"/>
      <c r="S38"/>
      <c r="T38" s="1188" t="s">
        <v>385</v>
      </c>
      <c r="U38" s="871"/>
      <c r="V38" s="871"/>
      <c r="W38" s="871"/>
      <c r="X38" s="871"/>
      <c r="Y38" s="871"/>
      <c r="Z38" s="871"/>
      <c r="AA38" s="871"/>
      <c r="AB38" s="871"/>
      <c r="AC38" s="871"/>
      <c r="AD38" s="871"/>
      <c r="AE38" s="871"/>
      <c r="AF38" s="871"/>
      <c r="AG38" s="871"/>
    </row>
    <row r="39" spans="1:33" s="101" customFormat="1" ht="18" customHeight="1" x14ac:dyDescent="0.25">
      <c r="A39" s="365"/>
      <c r="B39" s="2256"/>
      <c r="C39" s="2257" t="str">
        <f t="shared" ref="C39:P39" si="40">+IF(S42="","",S42)</f>
        <v/>
      </c>
      <c r="D39" s="2261" t="str">
        <f t="shared" si="40"/>
        <v>Eólico</v>
      </c>
      <c r="E39" s="2262" t="str">
        <f t="shared" si="40"/>
        <v/>
      </c>
      <c r="F39" s="2262" t="str">
        <f t="shared" si="40"/>
        <v/>
      </c>
      <c r="G39" s="2262" t="str">
        <f t="shared" si="40"/>
        <v/>
      </c>
      <c r="H39" s="2262" t="str">
        <f t="shared" si="40"/>
        <v/>
      </c>
      <c r="I39" s="2262" t="str">
        <f t="shared" si="40"/>
        <v/>
      </c>
      <c r="J39" s="2262" t="str">
        <f t="shared" si="40"/>
        <v/>
      </c>
      <c r="K39" s="2262" t="str">
        <f t="shared" si="40"/>
        <v/>
      </c>
      <c r="L39" s="2262" t="str">
        <f t="shared" si="40"/>
        <v/>
      </c>
      <c r="M39" s="2262" t="str">
        <f t="shared" si="40"/>
        <v/>
      </c>
      <c r="N39" s="2262" t="str">
        <f t="shared" si="40"/>
        <v/>
      </c>
      <c r="O39" s="2262" t="str">
        <f t="shared" si="40"/>
        <v/>
      </c>
      <c r="P39" s="2264" t="str">
        <f t="shared" si="40"/>
        <v/>
      </c>
      <c r="Q39" s="2266">
        <f t="shared" si="9"/>
        <v>0</v>
      </c>
      <c r="R39" s="365"/>
      <c r="S39" s="1188" t="s">
        <v>1425</v>
      </c>
      <c r="T39" s="1188" t="s">
        <v>383</v>
      </c>
      <c r="U39" s="871"/>
      <c r="V39" s="871"/>
      <c r="W39" s="871"/>
      <c r="X39" s="871"/>
      <c r="Y39" s="871"/>
      <c r="Z39" s="871"/>
      <c r="AA39" s="871"/>
      <c r="AB39" s="871"/>
      <c r="AC39" s="871"/>
      <c r="AD39" s="871"/>
      <c r="AE39" s="871"/>
      <c r="AF39" s="871"/>
      <c r="AG39" s="871"/>
    </row>
    <row r="40" spans="1:33" s="101" customFormat="1" ht="18" customHeight="1" x14ac:dyDescent="0.25">
      <c r="A40" s="365"/>
      <c r="B40" s="2252">
        <v>10</v>
      </c>
      <c r="C40" s="2253" t="str">
        <f t="shared" ref="C40:P40" si="41">+IF(S43="","",S43)</f>
        <v>Casa Grande S.A.A.</v>
      </c>
      <c r="D40" s="2258" t="str">
        <f t="shared" si="41"/>
        <v>Hidráulico</v>
      </c>
      <c r="E40" s="2259" t="str">
        <f t="shared" si="41"/>
        <v/>
      </c>
      <c r="F40" s="2259" t="str">
        <f t="shared" si="41"/>
        <v/>
      </c>
      <c r="G40" s="2259" t="str">
        <f t="shared" si="41"/>
        <v/>
      </c>
      <c r="H40" s="2259" t="str">
        <f t="shared" si="41"/>
        <v/>
      </c>
      <c r="I40" s="2259" t="str">
        <f t="shared" si="41"/>
        <v/>
      </c>
      <c r="J40" s="2259" t="str">
        <f t="shared" si="41"/>
        <v/>
      </c>
      <c r="K40" s="2259" t="str">
        <f t="shared" si="41"/>
        <v/>
      </c>
      <c r="L40" s="2259" t="str">
        <f t="shared" si="41"/>
        <v/>
      </c>
      <c r="M40" s="2259" t="str">
        <f t="shared" si="41"/>
        <v/>
      </c>
      <c r="N40" s="2259" t="str">
        <f t="shared" si="41"/>
        <v/>
      </c>
      <c r="O40" s="2259" t="str">
        <f t="shared" si="41"/>
        <v/>
      </c>
      <c r="P40" s="2263" t="str">
        <f t="shared" si="41"/>
        <v/>
      </c>
      <c r="Q40" s="2265">
        <f t="shared" si="9"/>
        <v>0</v>
      </c>
      <c r="R40" s="365"/>
      <c r="S40"/>
      <c r="T40" s="1188" t="s">
        <v>384</v>
      </c>
      <c r="U40" s="871">
        <v>6.1596229999999998</v>
      </c>
      <c r="V40" s="871">
        <v>4.8175939999999997</v>
      </c>
      <c r="W40" s="871">
        <v>7.2911999999999999</v>
      </c>
      <c r="X40" s="871">
        <v>6.1850360000000002</v>
      </c>
      <c r="Y40" s="871">
        <v>3.9932600000000003</v>
      </c>
      <c r="Z40" s="871">
        <v>4.5867899999999997</v>
      </c>
      <c r="AA40" s="871">
        <v>6.4004350000000008</v>
      </c>
      <c r="AB40" s="871">
        <v>4.6816519999999997</v>
      </c>
      <c r="AC40" s="871">
        <v>5.8160379999999998</v>
      </c>
      <c r="AD40" s="871">
        <v>5.4646369999999997</v>
      </c>
      <c r="AE40" s="871">
        <v>3.2179980000000001</v>
      </c>
      <c r="AF40" s="871">
        <v>5.85344</v>
      </c>
      <c r="AG40" s="871">
        <v>64.467703</v>
      </c>
    </row>
    <row r="41" spans="1:33" s="101" customFormat="1" ht="18" customHeight="1" x14ac:dyDescent="0.25">
      <c r="A41" s="365"/>
      <c r="B41" s="2254"/>
      <c r="C41" s="2255" t="str">
        <f t="shared" ref="C41:P41" si="42">+IF(S44="","",S44)</f>
        <v/>
      </c>
      <c r="D41" s="2260" t="str">
        <f t="shared" si="42"/>
        <v>Térmico</v>
      </c>
      <c r="E41" s="2243">
        <f t="shared" si="42"/>
        <v>12.020531999999999</v>
      </c>
      <c r="F41" s="2243">
        <f t="shared" si="42"/>
        <v>13.031497999999999</v>
      </c>
      <c r="G41" s="2243">
        <f t="shared" si="42"/>
        <v>0.42916799999999999</v>
      </c>
      <c r="H41" s="2243">
        <f t="shared" si="42"/>
        <v>5.3484300000000005</v>
      </c>
      <c r="I41" s="2243">
        <f t="shared" si="42"/>
        <v>13.11565</v>
      </c>
      <c r="J41" s="2243">
        <f t="shared" si="42"/>
        <v>13.22457</v>
      </c>
      <c r="K41" s="2243">
        <f t="shared" si="42"/>
        <v>13.149319999999999</v>
      </c>
      <c r="L41" s="2243">
        <f t="shared" si="42"/>
        <v>11.567410000000001</v>
      </c>
      <c r="M41" s="2243">
        <f t="shared" si="42"/>
        <v>13.820432</v>
      </c>
      <c r="N41" s="2243">
        <f t="shared" si="42"/>
        <v>14.730127</v>
      </c>
      <c r="O41" s="2243">
        <f t="shared" si="42"/>
        <v>12.504828999999999</v>
      </c>
      <c r="P41" s="2245">
        <f t="shared" si="42"/>
        <v>13.165092000000001</v>
      </c>
      <c r="Q41" s="2247">
        <f t="shared" si="9"/>
        <v>136.10705799999999</v>
      </c>
      <c r="R41" s="365"/>
      <c r="S41"/>
      <c r="T41" s="1188" t="s">
        <v>283</v>
      </c>
      <c r="U41" s="871"/>
      <c r="V41" s="871"/>
      <c r="W41" s="871"/>
      <c r="X41" s="871"/>
      <c r="Y41" s="871"/>
      <c r="Z41" s="871"/>
      <c r="AA41" s="871"/>
      <c r="AB41" s="871"/>
      <c r="AC41" s="871"/>
      <c r="AD41" s="871"/>
      <c r="AE41" s="871"/>
      <c r="AF41" s="871"/>
      <c r="AG41" s="871"/>
    </row>
    <row r="42" spans="1:33" s="101" customFormat="1" ht="18" customHeight="1" x14ac:dyDescent="0.25">
      <c r="A42" s="365"/>
      <c r="B42" s="2254"/>
      <c r="C42" s="2255" t="str">
        <f t="shared" ref="C42:P42" si="43">+IF(S45="","",S45)</f>
        <v/>
      </c>
      <c r="D42" s="2260" t="str">
        <f t="shared" si="43"/>
        <v>Solar</v>
      </c>
      <c r="E42" s="2243" t="str">
        <f t="shared" si="43"/>
        <v/>
      </c>
      <c r="F42" s="2243" t="str">
        <f t="shared" si="43"/>
        <v/>
      </c>
      <c r="G42" s="2243" t="str">
        <f t="shared" si="43"/>
        <v/>
      </c>
      <c r="H42" s="2243" t="str">
        <f t="shared" si="43"/>
        <v/>
      </c>
      <c r="I42" s="2243" t="str">
        <f t="shared" si="43"/>
        <v/>
      </c>
      <c r="J42" s="2243" t="str">
        <f t="shared" si="43"/>
        <v/>
      </c>
      <c r="K42" s="2243" t="str">
        <f t="shared" si="43"/>
        <v/>
      </c>
      <c r="L42" s="2243" t="str">
        <f t="shared" si="43"/>
        <v/>
      </c>
      <c r="M42" s="2243" t="str">
        <f t="shared" si="43"/>
        <v/>
      </c>
      <c r="N42" s="2243" t="str">
        <f t="shared" si="43"/>
        <v/>
      </c>
      <c r="O42" s="2243" t="str">
        <f t="shared" si="43"/>
        <v/>
      </c>
      <c r="P42" s="2245" t="str">
        <f t="shared" si="43"/>
        <v/>
      </c>
      <c r="Q42" s="2247">
        <f t="shared" si="9"/>
        <v>0</v>
      </c>
      <c r="R42" s="365"/>
      <c r="S42"/>
      <c r="T42" s="1188" t="s">
        <v>385</v>
      </c>
      <c r="U42" s="871"/>
      <c r="V42" s="871"/>
      <c r="W42" s="871"/>
      <c r="X42" s="871"/>
      <c r="Y42" s="871"/>
      <c r="Z42" s="871"/>
      <c r="AA42" s="871"/>
      <c r="AB42" s="871"/>
      <c r="AC42" s="871"/>
      <c r="AD42" s="871"/>
      <c r="AE42" s="871"/>
      <c r="AF42" s="871"/>
      <c r="AG42" s="871"/>
    </row>
    <row r="43" spans="1:33" s="101" customFormat="1" ht="18" customHeight="1" x14ac:dyDescent="0.25">
      <c r="A43" s="365"/>
      <c r="B43" s="2256"/>
      <c r="C43" s="2257" t="str">
        <f t="shared" ref="C43:P43" si="44">+IF(S46="","",S46)</f>
        <v/>
      </c>
      <c r="D43" s="2261" t="str">
        <f t="shared" si="44"/>
        <v>Eólico</v>
      </c>
      <c r="E43" s="2262" t="str">
        <f t="shared" si="44"/>
        <v/>
      </c>
      <c r="F43" s="2262" t="str">
        <f t="shared" si="44"/>
        <v/>
      </c>
      <c r="G43" s="2262" t="str">
        <f t="shared" si="44"/>
        <v/>
      </c>
      <c r="H43" s="2262" t="str">
        <f t="shared" si="44"/>
        <v/>
      </c>
      <c r="I43" s="2262" t="str">
        <f t="shared" si="44"/>
        <v/>
      </c>
      <c r="J43" s="2262" t="str">
        <f t="shared" si="44"/>
        <v/>
      </c>
      <c r="K43" s="2262" t="str">
        <f t="shared" si="44"/>
        <v/>
      </c>
      <c r="L43" s="2262" t="str">
        <f t="shared" si="44"/>
        <v/>
      </c>
      <c r="M43" s="2262" t="str">
        <f t="shared" si="44"/>
        <v/>
      </c>
      <c r="N43" s="2262" t="str">
        <f t="shared" si="44"/>
        <v/>
      </c>
      <c r="O43" s="2262" t="str">
        <f t="shared" si="44"/>
        <v/>
      </c>
      <c r="P43" s="2264" t="str">
        <f t="shared" si="44"/>
        <v/>
      </c>
      <c r="Q43" s="2266">
        <f t="shared" si="9"/>
        <v>0</v>
      </c>
      <c r="R43" s="365"/>
      <c r="S43" s="1188" t="s">
        <v>1443</v>
      </c>
      <c r="T43" s="1188" t="s">
        <v>383</v>
      </c>
      <c r="U43" s="871"/>
      <c r="V43" s="871"/>
      <c r="W43" s="871"/>
      <c r="X43" s="871"/>
      <c r="Y43" s="871"/>
      <c r="Z43" s="871"/>
      <c r="AA43" s="871"/>
      <c r="AB43" s="871"/>
      <c r="AC43" s="871"/>
      <c r="AD43" s="871"/>
      <c r="AE43" s="871"/>
      <c r="AF43" s="871"/>
      <c r="AG43" s="871"/>
    </row>
    <row r="44" spans="1:33" s="101" customFormat="1" ht="18" customHeight="1" x14ac:dyDescent="0.25">
      <c r="A44" s="365"/>
      <c r="B44" s="2252">
        <v>11</v>
      </c>
      <c r="C44" s="2253" t="str">
        <f t="shared" ref="C44:P44" si="45">+IF(S47="","",S47)</f>
        <v>Castrovirreyna Compañía Minera S.A.</v>
      </c>
      <c r="D44" s="2258" t="str">
        <f t="shared" si="45"/>
        <v>Hidráulico</v>
      </c>
      <c r="E44" s="2259">
        <f t="shared" si="45"/>
        <v>2.5000000000000001E-2</v>
      </c>
      <c r="F44" s="2259">
        <f t="shared" si="45"/>
        <v>0.02</v>
      </c>
      <c r="G44" s="2259">
        <f t="shared" si="45"/>
        <v>0.01</v>
      </c>
      <c r="H44" s="2259">
        <f t="shared" si="45"/>
        <v>8.0000000000000002E-3</v>
      </c>
      <c r="I44" s="2259">
        <f t="shared" si="45"/>
        <v>0.01</v>
      </c>
      <c r="J44" s="2259">
        <f t="shared" si="45"/>
        <v>5.0000000000000001E-3</v>
      </c>
      <c r="K44" s="2259">
        <f t="shared" si="45"/>
        <v>4.4999999999999997E-3</v>
      </c>
      <c r="L44" s="2259">
        <f t="shared" si="45"/>
        <v>5.0000000000000001E-3</v>
      </c>
      <c r="M44" s="2259">
        <f t="shared" si="45"/>
        <v>5.0000000000000001E-3</v>
      </c>
      <c r="N44" s="2259">
        <f t="shared" si="45"/>
        <v>3.5000000000000001E-3</v>
      </c>
      <c r="O44" s="2259">
        <f t="shared" si="45"/>
        <v>4.0000000000000001E-3</v>
      </c>
      <c r="P44" s="2263">
        <f t="shared" si="45"/>
        <v>4.4999999999999997E-3</v>
      </c>
      <c r="Q44" s="2265">
        <f t="shared" si="9"/>
        <v>0.10450000000000002</v>
      </c>
      <c r="R44" s="365"/>
      <c r="S44"/>
      <c r="T44" s="1188" t="s">
        <v>384</v>
      </c>
      <c r="U44" s="871">
        <v>12.020531999999999</v>
      </c>
      <c r="V44" s="871">
        <v>13.031497999999999</v>
      </c>
      <c r="W44" s="871">
        <v>0.42916799999999999</v>
      </c>
      <c r="X44" s="871">
        <v>5.3484300000000005</v>
      </c>
      <c r="Y44" s="871">
        <v>13.11565</v>
      </c>
      <c r="Z44" s="871">
        <v>13.22457</v>
      </c>
      <c r="AA44" s="871">
        <v>13.149319999999999</v>
      </c>
      <c r="AB44" s="871">
        <v>11.567410000000001</v>
      </c>
      <c r="AC44" s="871">
        <v>13.820432</v>
      </c>
      <c r="AD44" s="871">
        <v>14.730127</v>
      </c>
      <c r="AE44" s="871">
        <v>12.504828999999999</v>
      </c>
      <c r="AF44" s="871">
        <v>13.165092000000001</v>
      </c>
      <c r="AG44" s="871">
        <v>136.10705799999999</v>
      </c>
    </row>
    <row r="45" spans="1:33" s="101" customFormat="1" ht="18" customHeight="1" x14ac:dyDescent="0.25">
      <c r="A45" s="365"/>
      <c r="B45" s="2254"/>
      <c r="C45" s="2255" t="str">
        <f t="shared" ref="C45:P45" si="46">+IF(S48="","",S48)</f>
        <v/>
      </c>
      <c r="D45" s="2260" t="str">
        <f t="shared" si="46"/>
        <v>Térmico</v>
      </c>
      <c r="E45" s="2243" t="str">
        <f t="shared" si="46"/>
        <v/>
      </c>
      <c r="F45" s="2243" t="str">
        <f t="shared" si="46"/>
        <v/>
      </c>
      <c r="G45" s="2243" t="str">
        <f t="shared" si="46"/>
        <v/>
      </c>
      <c r="H45" s="2243" t="str">
        <f t="shared" si="46"/>
        <v/>
      </c>
      <c r="I45" s="2243" t="str">
        <f t="shared" si="46"/>
        <v/>
      </c>
      <c r="J45" s="2243" t="str">
        <f t="shared" si="46"/>
        <v/>
      </c>
      <c r="K45" s="2243" t="str">
        <f t="shared" si="46"/>
        <v/>
      </c>
      <c r="L45" s="2243" t="str">
        <f t="shared" si="46"/>
        <v/>
      </c>
      <c r="M45" s="2243" t="str">
        <f t="shared" si="46"/>
        <v/>
      </c>
      <c r="N45" s="2243" t="str">
        <f t="shared" si="46"/>
        <v/>
      </c>
      <c r="O45" s="2243" t="str">
        <f t="shared" si="46"/>
        <v/>
      </c>
      <c r="P45" s="2245" t="str">
        <f t="shared" si="46"/>
        <v/>
      </c>
      <c r="Q45" s="2247">
        <f t="shared" si="9"/>
        <v>0</v>
      </c>
      <c r="R45" s="365"/>
      <c r="S45"/>
      <c r="T45" s="1188" t="s">
        <v>283</v>
      </c>
      <c r="U45" s="871"/>
      <c r="V45" s="871"/>
      <c r="W45" s="871"/>
      <c r="X45" s="871"/>
      <c r="Y45" s="871"/>
      <c r="Z45" s="871"/>
      <c r="AA45" s="871"/>
      <c r="AB45" s="871"/>
      <c r="AC45" s="871"/>
      <c r="AD45" s="871"/>
      <c r="AE45" s="871"/>
      <c r="AF45" s="871"/>
      <c r="AG45" s="871"/>
    </row>
    <row r="46" spans="1:33" s="101" customFormat="1" ht="18" customHeight="1" x14ac:dyDescent="0.25">
      <c r="A46" s="365"/>
      <c r="B46" s="2254"/>
      <c r="C46" s="2255" t="str">
        <f t="shared" ref="C46:P46" si="47">+IF(S49="","",S49)</f>
        <v/>
      </c>
      <c r="D46" s="2260" t="str">
        <f t="shared" si="47"/>
        <v>Solar</v>
      </c>
      <c r="E46" s="2243" t="str">
        <f t="shared" si="47"/>
        <v/>
      </c>
      <c r="F46" s="2243" t="str">
        <f t="shared" si="47"/>
        <v/>
      </c>
      <c r="G46" s="2243" t="str">
        <f t="shared" si="47"/>
        <v/>
      </c>
      <c r="H46" s="2243" t="str">
        <f t="shared" si="47"/>
        <v/>
      </c>
      <c r="I46" s="2243" t="str">
        <f t="shared" si="47"/>
        <v/>
      </c>
      <c r="J46" s="2243" t="str">
        <f t="shared" si="47"/>
        <v/>
      </c>
      <c r="K46" s="2243" t="str">
        <f t="shared" si="47"/>
        <v/>
      </c>
      <c r="L46" s="2243" t="str">
        <f t="shared" si="47"/>
        <v/>
      </c>
      <c r="M46" s="2243" t="str">
        <f t="shared" si="47"/>
        <v/>
      </c>
      <c r="N46" s="2243" t="str">
        <f t="shared" si="47"/>
        <v/>
      </c>
      <c r="O46" s="2243" t="str">
        <f t="shared" si="47"/>
        <v/>
      </c>
      <c r="P46" s="2245" t="str">
        <f t="shared" si="47"/>
        <v/>
      </c>
      <c r="Q46" s="2247">
        <f t="shared" si="9"/>
        <v>0</v>
      </c>
      <c r="R46" s="365"/>
      <c r="S46"/>
      <c r="T46" s="1188" t="s">
        <v>385</v>
      </c>
      <c r="U46" s="871"/>
      <c r="V46" s="871"/>
      <c r="W46" s="871"/>
      <c r="X46" s="871"/>
      <c r="Y46" s="871"/>
      <c r="Z46" s="871"/>
      <c r="AA46" s="871"/>
      <c r="AB46" s="871"/>
      <c r="AC46" s="871"/>
      <c r="AD46" s="871"/>
      <c r="AE46" s="871"/>
      <c r="AF46" s="871"/>
      <c r="AG46" s="871"/>
    </row>
    <row r="47" spans="1:33" s="101" customFormat="1" ht="18" customHeight="1" x14ac:dyDescent="0.25">
      <c r="A47" s="365"/>
      <c r="B47" s="2256"/>
      <c r="C47" s="2257" t="str">
        <f t="shared" ref="C47:P47" si="48">+IF(S50="","",S50)</f>
        <v/>
      </c>
      <c r="D47" s="2261" t="str">
        <f t="shared" si="48"/>
        <v>Eólico</v>
      </c>
      <c r="E47" s="2262" t="str">
        <f t="shared" si="48"/>
        <v/>
      </c>
      <c r="F47" s="2262" t="str">
        <f t="shared" si="48"/>
        <v/>
      </c>
      <c r="G47" s="2262" t="str">
        <f t="shared" si="48"/>
        <v/>
      </c>
      <c r="H47" s="2262" t="str">
        <f t="shared" si="48"/>
        <v/>
      </c>
      <c r="I47" s="2262" t="str">
        <f t="shared" si="48"/>
        <v/>
      </c>
      <c r="J47" s="2262" t="str">
        <f t="shared" si="48"/>
        <v/>
      </c>
      <c r="K47" s="2262" t="str">
        <f t="shared" si="48"/>
        <v/>
      </c>
      <c r="L47" s="2262" t="str">
        <f t="shared" si="48"/>
        <v/>
      </c>
      <c r="M47" s="2262" t="str">
        <f t="shared" si="48"/>
        <v/>
      </c>
      <c r="N47" s="2262" t="str">
        <f t="shared" si="48"/>
        <v/>
      </c>
      <c r="O47" s="2262" t="str">
        <f t="shared" si="48"/>
        <v/>
      </c>
      <c r="P47" s="2264" t="str">
        <f t="shared" si="48"/>
        <v/>
      </c>
      <c r="Q47" s="2266">
        <f t="shared" si="9"/>
        <v>0</v>
      </c>
      <c r="R47" s="365"/>
      <c r="S47" s="1188" t="s">
        <v>1491</v>
      </c>
      <c r="T47" s="1188" t="s">
        <v>383</v>
      </c>
      <c r="U47" s="871">
        <v>2.5000000000000001E-2</v>
      </c>
      <c r="V47" s="871">
        <v>0.02</v>
      </c>
      <c r="W47" s="871">
        <v>0.01</v>
      </c>
      <c r="X47" s="871">
        <v>8.0000000000000002E-3</v>
      </c>
      <c r="Y47" s="871">
        <v>0.01</v>
      </c>
      <c r="Z47" s="871">
        <v>5.0000000000000001E-3</v>
      </c>
      <c r="AA47" s="871">
        <v>4.4999999999999997E-3</v>
      </c>
      <c r="AB47" s="871">
        <v>5.0000000000000001E-3</v>
      </c>
      <c r="AC47" s="871">
        <v>5.0000000000000001E-3</v>
      </c>
      <c r="AD47" s="871">
        <v>3.5000000000000001E-3</v>
      </c>
      <c r="AE47" s="871">
        <v>4.0000000000000001E-3</v>
      </c>
      <c r="AF47" s="871">
        <v>4.4999999999999997E-3</v>
      </c>
      <c r="AG47" s="871">
        <v>0.10450000000000002</v>
      </c>
    </row>
    <row r="48" spans="1:33" s="101" customFormat="1" ht="18" customHeight="1" x14ac:dyDescent="0.25">
      <c r="A48" s="365"/>
      <c r="B48" s="2252">
        <v>12</v>
      </c>
      <c r="C48" s="2253" t="str">
        <f t="shared" ref="C48:P48" si="49">+IF(S51="","",S51)</f>
        <v>Cementos Pacasmayo S.A.A.</v>
      </c>
      <c r="D48" s="2258" t="str">
        <f t="shared" si="49"/>
        <v>Hidráulico</v>
      </c>
      <c r="E48" s="2259" t="str">
        <f t="shared" si="49"/>
        <v/>
      </c>
      <c r="F48" s="2259" t="str">
        <f t="shared" si="49"/>
        <v/>
      </c>
      <c r="G48" s="2259" t="str">
        <f t="shared" si="49"/>
        <v/>
      </c>
      <c r="H48" s="2259" t="str">
        <f t="shared" si="49"/>
        <v/>
      </c>
      <c r="I48" s="2259" t="str">
        <f t="shared" si="49"/>
        <v/>
      </c>
      <c r="J48" s="2259" t="str">
        <f t="shared" si="49"/>
        <v/>
      </c>
      <c r="K48" s="2259" t="str">
        <f t="shared" si="49"/>
        <v/>
      </c>
      <c r="L48" s="2259" t="str">
        <f t="shared" si="49"/>
        <v/>
      </c>
      <c r="M48" s="2259" t="str">
        <f t="shared" si="49"/>
        <v/>
      </c>
      <c r="N48" s="2259" t="str">
        <f t="shared" si="49"/>
        <v/>
      </c>
      <c r="O48" s="2259" t="str">
        <f t="shared" si="49"/>
        <v/>
      </c>
      <c r="P48" s="2263" t="str">
        <f t="shared" si="49"/>
        <v/>
      </c>
      <c r="Q48" s="2265">
        <f t="shared" si="9"/>
        <v>0</v>
      </c>
      <c r="R48" s="365"/>
      <c r="S48"/>
      <c r="T48" s="1188" t="s">
        <v>384</v>
      </c>
      <c r="U48" s="871"/>
      <c r="V48" s="871"/>
      <c r="W48" s="871"/>
      <c r="X48" s="871"/>
      <c r="Y48" s="871"/>
      <c r="Z48" s="871"/>
      <c r="AA48" s="871"/>
      <c r="AB48" s="871"/>
      <c r="AC48" s="871"/>
      <c r="AD48" s="871"/>
      <c r="AE48" s="871"/>
      <c r="AF48" s="871"/>
      <c r="AG48" s="871"/>
    </row>
    <row r="49" spans="1:33" s="101" customFormat="1" ht="18" customHeight="1" x14ac:dyDescent="0.25">
      <c r="A49" s="365"/>
      <c r="B49" s="2254"/>
      <c r="C49" s="2255" t="str">
        <f t="shared" ref="C49:P49" si="50">+IF(S52="","",S52)</f>
        <v/>
      </c>
      <c r="D49" s="2260" t="str">
        <f t="shared" si="50"/>
        <v>Térmico</v>
      </c>
      <c r="E49" s="2243">
        <f t="shared" si="50"/>
        <v>0</v>
      </c>
      <c r="F49" s="2243">
        <f t="shared" si="50"/>
        <v>0</v>
      </c>
      <c r="G49" s="2243">
        <f t="shared" si="50"/>
        <v>0</v>
      </c>
      <c r="H49" s="2243">
        <f t="shared" si="50"/>
        <v>0</v>
      </c>
      <c r="I49" s="2243">
        <f t="shared" si="50"/>
        <v>0</v>
      </c>
      <c r="J49" s="2243">
        <f t="shared" si="50"/>
        <v>0</v>
      </c>
      <c r="K49" s="2243">
        <f t="shared" si="50"/>
        <v>0</v>
      </c>
      <c r="L49" s="2243">
        <f t="shared" si="50"/>
        <v>0</v>
      </c>
      <c r="M49" s="2243">
        <f t="shared" si="50"/>
        <v>0</v>
      </c>
      <c r="N49" s="2243">
        <f t="shared" si="50"/>
        <v>0</v>
      </c>
      <c r="O49" s="2243">
        <f t="shared" si="50"/>
        <v>0</v>
      </c>
      <c r="P49" s="2245">
        <f t="shared" si="50"/>
        <v>0</v>
      </c>
      <c r="Q49" s="2247">
        <f t="shared" si="9"/>
        <v>0</v>
      </c>
      <c r="R49" s="365"/>
      <c r="S49"/>
      <c r="T49" s="1188" t="s">
        <v>283</v>
      </c>
      <c r="U49" s="871"/>
      <c r="V49" s="871"/>
      <c r="W49" s="871"/>
      <c r="X49" s="871"/>
      <c r="Y49" s="871"/>
      <c r="Z49" s="871"/>
      <c r="AA49" s="871"/>
      <c r="AB49" s="871"/>
      <c r="AC49" s="871"/>
      <c r="AD49" s="871"/>
      <c r="AE49" s="871"/>
      <c r="AF49" s="871"/>
      <c r="AG49" s="871"/>
    </row>
    <row r="50" spans="1:33" s="101" customFormat="1" ht="18" customHeight="1" x14ac:dyDescent="0.25">
      <c r="A50" s="365"/>
      <c r="B50" s="2254"/>
      <c r="C50" s="2255" t="str">
        <f t="shared" ref="C50:P50" si="51">+IF(S53="","",S53)</f>
        <v/>
      </c>
      <c r="D50" s="2260" t="str">
        <f t="shared" si="51"/>
        <v>Solar</v>
      </c>
      <c r="E50" s="2243" t="str">
        <f t="shared" si="51"/>
        <v/>
      </c>
      <c r="F50" s="2243" t="str">
        <f t="shared" si="51"/>
        <v/>
      </c>
      <c r="G50" s="2243" t="str">
        <f t="shared" si="51"/>
        <v/>
      </c>
      <c r="H50" s="2243" t="str">
        <f t="shared" si="51"/>
        <v/>
      </c>
      <c r="I50" s="2243" t="str">
        <f t="shared" si="51"/>
        <v/>
      </c>
      <c r="J50" s="2243" t="str">
        <f t="shared" si="51"/>
        <v/>
      </c>
      <c r="K50" s="2243" t="str">
        <f t="shared" si="51"/>
        <v/>
      </c>
      <c r="L50" s="2243" t="str">
        <f t="shared" si="51"/>
        <v/>
      </c>
      <c r="M50" s="2243" t="str">
        <f t="shared" si="51"/>
        <v/>
      </c>
      <c r="N50" s="2243" t="str">
        <f t="shared" si="51"/>
        <v/>
      </c>
      <c r="O50" s="2243" t="str">
        <f t="shared" si="51"/>
        <v/>
      </c>
      <c r="P50" s="2245" t="str">
        <f t="shared" si="51"/>
        <v/>
      </c>
      <c r="Q50" s="2247">
        <f t="shared" si="9"/>
        <v>0</v>
      </c>
      <c r="R50" s="365"/>
      <c r="S50"/>
      <c r="T50" s="1188" t="s">
        <v>385</v>
      </c>
      <c r="U50" s="871"/>
      <c r="V50" s="871"/>
      <c r="W50" s="871"/>
      <c r="X50" s="871"/>
      <c r="Y50" s="871"/>
      <c r="Z50" s="871"/>
      <c r="AA50" s="871"/>
      <c r="AB50" s="871"/>
      <c r="AC50" s="871"/>
      <c r="AD50" s="871"/>
      <c r="AE50" s="871"/>
      <c r="AF50" s="871"/>
      <c r="AG50" s="871"/>
    </row>
    <row r="51" spans="1:33" s="101" customFormat="1" ht="18" customHeight="1" x14ac:dyDescent="0.25">
      <c r="A51" s="365"/>
      <c r="B51" s="2256"/>
      <c r="C51" s="2257" t="str">
        <f t="shared" ref="C51:P51" si="52">+IF(S54="","",S54)</f>
        <v/>
      </c>
      <c r="D51" s="2261" t="str">
        <f t="shared" si="52"/>
        <v>Eólico</v>
      </c>
      <c r="E51" s="2262" t="str">
        <f t="shared" si="52"/>
        <v/>
      </c>
      <c r="F51" s="2262" t="str">
        <f t="shared" si="52"/>
        <v/>
      </c>
      <c r="G51" s="2262" t="str">
        <f t="shared" si="52"/>
        <v/>
      </c>
      <c r="H51" s="2262" t="str">
        <f t="shared" si="52"/>
        <v/>
      </c>
      <c r="I51" s="2262" t="str">
        <f t="shared" si="52"/>
        <v/>
      </c>
      <c r="J51" s="2262" t="str">
        <f t="shared" si="52"/>
        <v/>
      </c>
      <c r="K51" s="2262" t="str">
        <f t="shared" si="52"/>
        <v/>
      </c>
      <c r="L51" s="2262" t="str">
        <f t="shared" si="52"/>
        <v/>
      </c>
      <c r="M51" s="2262" t="str">
        <f t="shared" si="52"/>
        <v/>
      </c>
      <c r="N51" s="2262" t="str">
        <f t="shared" si="52"/>
        <v/>
      </c>
      <c r="O51" s="2262" t="str">
        <f t="shared" si="52"/>
        <v/>
      </c>
      <c r="P51" s="2264" t="str">
        <f t="shared" si="52"/>
        <v/>
      </c>
      <c r="Q51" s="2266">
        <f t="shared" si="9"/>
        <v>0</v>
      </c>
      <c r="R51" s="365"/>
      <c r="S51" s="1188" t="s">
        <v>113</v>
      </c>
      <c r="T51" s="1188" t="s">
        <v>383</v>
      </c>
      <c r="U51" s="871"/>
      <c r="V51" s="871"/>
      <c r="W51" s="871"/>
      <c r="X51" s="871"/>
      <c r="Y51" s="871"/>
      <c r="Z51" s="871"/>
      <c r="AA51" s="871"/>
      <c r="AB51" s="871"/>
      <c r="AC51" s="871"/>
      <c r="AD51" s="871"/>
      <c r="AE51" s="871"/>
      <c r="AF51" s="871"/>
      <c r="AG51" s="871"/>
    </row>
    <row r="52" spans="1:33" s="101" customFormat="1" ht="18" customHeight="1" x14ac:dyDescent="0.25">
      <c r="A52" s="365"/>
      <c r="B52" s="2252">
        <v>13</v>
      </c>
      <c r="C52" s="2253" t="str">
        <f t="shared" ref="C52:P52" si="53">+IF(S55="","",S55)</f>
        <v>Cementos Selva S.A.</v>
      </c>
      <c r="D52" s="2258" t="str">
        <f t="shared" si="53"/>
        <v>Hidráulico</v>
      </c>
      <c r="E52" s="2259" t="str">
        <f t="shared" si="53"/>
        <v/>
      </c>
      <c r="F52" s="2259" t="str">
        <f t="shared" si="53"/>
        <v/>
      </c>
      <c r="G52" s="2259" t="str">
        <f t="shared" si="53"/>
        <v/>
      </c>
      <c r="H52" s="2259" t="str">
        <f t="shared" si="53"/>
        <v/>
      </c>
      <c r="I52" s="2259" t="str">
        <f t="shared" si="53"/>
        <v/>
      </c>
      <c r="J52" s="2259" t="str">
        <f t="shared" si="53"/>
        <v/>
      </c>
      <c r="K52" s="2259" t="str">
        <f t="shared" si="53"/>
        <v/>
      </c>
      <c r="L52" s="2259" t="str">
        <f t="shared" si="53"/>
        <v/>
      </c>
      <c r="M52" s="2259" t="str">
        <f t="shared" si="53"/>
        <v/>
      </c>
      <c r="N52" s="2259" t="str">
        <f t="shared" si="53"/>
        <v/>
      </c>
      <c r="O52" s="2259" t="str">
        <f t="shared" si="53"/>
        <v/>
      </c>
      <c r="P52" s="2263" t="str">
        <f t="shared" si="53"/>
        <v/>
      </c>
      <c r="Q52" s="2265">
        <f t="shared" si="9"/>
        <v>0</v>
      </c>
      <c r="R52" s="365"/>
      <c r="S52"/>
      <c r="T52" s="1188" t="s">
        <v>384</v>
      </c>
      <c r="U52" s="871">
        <v>0</v>
      </c>
      <c r="V52" s="871">
        <v>0</v>
      </c>
      <c r="W52" s="871">
        <v>0</v>
      </c>
      <c r="X52" s="871">
        <v>0</v>
      </c>
      <c r="Y52" s="871">
        <v>0</v>
      </c>
      <c r="Z52" s="871">
        <v>0</v>
      </c>
      <c r="AA52" s="871">
        <v>0</v>
      </c>
      <c r="AB52" s="871">
        <v>0</v>
      </c>
      <c r="AC52" s="871">
        <v>0</v>
      </c>
      <c r="AD52" s="871">
        <v>0</v>
      </c>
      <c r="AE52" s="871">
        <v>0</v>
      </c>
      <c r="AF52" s="871">
        <v>0</v>
      </c>
      <c r="AG52" s="871">
        <v>0</v>
      </c>
    </row>
    <row r="53" spans="1:33" s="101" customFormat="1" ht="18" customHeight="1" x14ac:dyDescent="0.25">
      <c r="A53" s="365"/>
      <c r="B53" s="2254"/>
      <c r="C53" s="2255" t="str">
        <f t="shared" ref="C53:P53" si="54">+IF(S56="","",S56)</f>
        <v/>
      </c>
      <c r="D53" s="2260" t="str">
        <f t="shared" si="54"/>
        <v>Térmico</v>
      </c>
      <c r="E53" s="2243">
        <f t="shared" si="54"/>
        <v>0</v>
      </c>
      <c r="F53" s="2243">
        <f t="shared" si="54"/>
        <v>0</v>
      </c>
      <c r="G53" s="2243">
        <f t="shared" si="54"/>
        <v>0</v>
      </c>
      <c r="H53" s="2243">
        <f t="shared" si="54"/>
        <v>0</v>
      </c>
      <c r="I53" s="2243">
        <f t="shared" si="54"/>
        <v>0</v>
      </c>
      <c r="J53" s="2243">
        <f t="shared" si="54"/>
        <v>0</v>
      </c>
      <c r="K53" s="2243">
        <f t="shared" si="54"/>
        <v>0</v>
      </c>
      <c r="L53" s="2243">
        <f t="shared" si="54"/>
        <v>0</v>
      </c>
      <c r="M53" s="2243" t="str">
        <f t="shared" si="54"/>
        <v/>
      </c>
      <c r="N53" s="2243" t="str">
        <f t="shared" si="54"/>
        <v/>
      </c>
      <c r="O53" s="2243" t="str">
        <f t="shared" si="54"/>
        <v/>
      </c>
      <c r="P53" s="2245" t="str">
        <f t="shared" si="54"/>
        <v/>
      </c>
      <c r="Q53" s="2247">
        <f t="shared" si="9"/>
        <v>0</v>
      </c>
      <c r="R53" s="365"/>
      <c r="S53"/>
      <c r="T53" s="1188" t="s">
        <v>283</v>
      </c>
      <c r="U53" s="871"/>
      <c r="V53" s="871"/>
      <c r="W53" s="871"/>
      <c r="X53" s="871"/>
      <c r="Y53" s="871"/>
      <c r="Z53" s="871"/>
      <c r="AA53" s="871"/>
      <c r="AB53" s="871"/>
      <c r="AC53" s="871"/>
      <c r="AD53" s="871"/>
      <c r="AE53" s="871"/>
      <c r="AF53" s="871"/>
      <c r="AG53" s="871"/>
    </row>
    <row r="54" spans="1:33" s="101" customFormat="1" ht="18" customHeight="1" x14ac:dyDescent="0.25">
      <c r="A54" s="365"/>
      <c r="B54" s="2254"/>
      <c r="C54" s="2255" t="str">
        <f t="shared" ref="C54:P54" si="55">+IF(S57="","",S57)</f>
        <v/>
      </c>
      <c r="D54" s="2260" t="str">
        <f t="shared" si="55"/>
        <v>Solar</v>
      </c>
      <c r="E54" s="2243" t="str">
        <f t="shared" si="55"/>
        <v/>
      </c>
      <c r="F54" s="2243" t="str">
        <f t="shared" si="55"/>
        <v/>
      </c>
      <c r="G54" s="2243" t="str">
        <f t="shared" si="55"/>
        <v/>
      </c>
      <c r="H54" s="2243" t="str">
        <f t="shared" si="55"/>
        <v/>
      </c>
      <c r="I54" s="2243" t="str">
        <f t="shared" si="55"/>
        <v/>
      </c>
      <c r="J54" s="2243" t="str">
        <f t="shared" si="55"/>
        <v/>
      </c>
      <c r="K54" s="2243" t="str">
        <f t="shared" si="55"/>
        <v/>
      </c>
      <c r="L54" s="2243" t="str">
        <f t="shared" si="55"/>
        <v/>
      </c>
      <c r="M54" s="2243" t="str">
        <f t="shared" si="55"/>
        <v/>
      </c>
      <c r="N54" s="2243" t="str">
        <f t="shared" si="55"/>
        <v/>
      </c>
      <c r="O54" s="2243" t="str">
        <f t="shared" si="55"/>
        <v/>
      </c>
      <c r="P54" s="2245" t="str">
        <f t="shared" si="55"/>
        <v/>
      </c>
      <c r="Q54" s="2247">
        <f t="shared" si="9"/>
        <v>0</v>
      </c>
      <c r="R54" s="365"/>
      <c r="S54"/>
      <c r="T54" s="1188" t="s">
        <v>385</v>
      </c>
      <c r="U54" s="871"/>
      <c r="V54" s="871"/>
      <c r="W54" s="871"/>
      <c r="X54" s="871"/>
      <c r="Y54" s="871"/>
      <c r="Z54" s="871"/>
      <c r="AA54" s="871"/>
      <c r="AB54" s="871"/>
      <c r="AC54" s="871"/>
      <c r="AD54" s="871"/>
      <c r="AE54" s="871"/>
      <c r="AF54" s="871"/>
      <c r="AG54" s="871"/>
    </row>
    <row r="55" spans="1:33" s="101" customFormat="1" ht="18" customHeight="1" x14ac:dyDescent="0.25">
      <c r="A55" s="365"/>
      <c r="B55" s="2256"/>
      <c r="C55" s="2257" t="str">
        <f t="shared" ref="C55:P55" si="56">+IF(S58="","",S58)</f>
        <v/>
      </c>
      <c r="D55" s="2261" t="str">
        <f t="shared" si="56"/>
        <v>Eólico</v>
      </c>
      <c r="E55" s="2262" t="str">
        <f t="shared" si="56"/>
        <v/>
      </c>
      <c r="F55" s="2262" t="str">
        <f t="shared" si="56"/>
        <v/>
      </c>
      <c r="G55" s="2262" t="str">
        <f t="shared" si="56"/>
        <v/>
      </c>
      <c r="H55" s="2262" t="str">
        <f t="shared" si="56"/>
        <v/>
      </c>
      <c r="I55" s="2262" t="str">
        <f t="shared" si="56"/>
        <v/>
      </c>
      <c r="J55" s="2262" t="str">
        <f t="shared" si="56"/>
        <v/>
      </c>
      <c r="K55" s="2262" t="str">
        <f t="shared" si="56"/>
        <v/>
      </c>
      <c r="L55" s="2262" t="str">
        <f t="shared" si="56"/>
        <v/>
      </c>
      <c r="M55" s="2262" t="str">
        <f t="shared" si="56"/>
        <v/>
      </c>
      <c r="N55" s="2262" t="str">
        <f t="shared" si="56"/>
        <v/>
      </c>
      <c r="O55" s="2262" t="str">
        <f t="shared" si="56"/>
        <v/>
      </c>
      <c r="P55" s="2264" t="str">
        <f t="shared" si="56"/>
        <v/>
      </c>
      <c r="Q55" s="2266">
        <f t="shared" si="9"/>
        <v>0</v>
      </c>
      <c r="R55" s="365"/>
      <c r="S55" s="1188" t="s">
        <v>115</v>
      </c>
      <c r="T55" s="1188" t="s">
        <v>383</v>
      </c>
      <c r="U55" s="871"/>
      <c r="V55" s="871"/>
      <c r="W55" s="871"/>
      <c r="X55" s="871"/>
      <c r="Y55" s="871"/>
      <c r="Z55" s="871"/>
      <c r="AA55" s="871"/>
      <c r="AB55" s="871"/>
      <c r="AC55" s="871"/>
      <c r="AD55" s="871"/>
      <c r="AE55" s="871"/>
      <c r="AF55" s="871"/>
      <c r="AG55" s="871"/>
    </row>
    <row r="56" spans="1:33" s="101" customFormat="1" ht="18" customHeight="1" x14ac:dyDescent="0.25">
      <c r="A56" s="365"/>
      <c r="B56" s="2252">
        <v>14</v>
      </c>
      <c r="C56" s="2253" t="str">
        <f t="shared" ref="C56:P56" si="57">+IF(S59="","",S59)</f>
        <v>Cerámica Lima S.A.</v>
      </c>
      <c r="D56" s="2258" t="str">
        <f t="shared" si="57"/>
        <v>Hidráulico</v>
      </c>
      <c r="E56" s="2259" t="str">
        <f t="shared" si="57"/>
        <v/>
      </c>
      <c r="F56" s="2259" t="str">
        <f t="shared" si="57"/>
        <v/>
      </c>
      <c r="G56" s="2259" t="str">
        <f t="shared" si="57"/>
        <v/>
      </c>
      <c r="H56" s="2259" t="str">
        <f t="shared" si="57"/>
        <v/>
      </c>
      <c r="I56" s="2259" t="str">
        <f t="shared" si="57"/>
        <v/>
      </c>
      <c r="J56" s="2259" t="str">
        <f t="shared" si="57"/>
        <v/>
      </c>
      <c r="K56" s="2259" t="str">
        <f t="shared" si="57"/>
        <v/>
      </c>
      <c r="L56" s="2259" t="str">
        <f t="shared" si="57"/>
        <v/>
      </c>
      <c r="M56" s="2259" t="str">
        <f t="shared" si="57"/>
        <v/>
      </c>
      <c r="N56" s="2259" t="str">
        <f t="shared" si="57"/>
        <v/>
      </c>
      <c r="O56" s="2259" t="str">
        <f t="shared" si="57"/>
        <v/>
      </c>
      <c r="P56" s="2263" t="str">
        <f t="shared" si="57"/>
        <v/>
      </c>
      <c r="Q56" s="2265">
        <f t="shared" si="9"/>
        <v>0</v>
      </c>
      <c r="R56" s="365"/>
      <c r="S56"/>
      <c r="T56" s="1188" t="s">
        <v>384</v>
      </c>
      <c r="U56" s="871">
        <v>0</v>
      </c>
      <c r="V56" s="871">
        <v>0</v>
      </c>
      <c r="W56" s="871">
        <v>0</v>
      </c>
      <c r="X56" s="871">
        <v>0</v>
      </c>
      <c r="Y56" s="871">
        <v>0</v>
      </c>
      <c r="Z56" s="871">
        <v>0</v>
      </c>
      <c r="AA56" s="871">
        <v>0</v>
      </c>
      <c r="AB56" s="871">
        <v>0</v>
      </c>
      <c r="AC56" s="871"/>
      <c r="AD56" s="871"/>
      <c r="AE56" s="871"/>
      <c r="AF56" s="871"/>
      <c r="AG56" s="871">
        <v>0</v>
      </c>
    </row>
    <row r="57" spans="1:33" s="101" customFormat="1" ht="18" customHeight="1" x14ac:dyDescent="0.25">
      <c r="A57" s="365"/>
      <c r="B57" s="2254"/>
      <c r="C57" s="2255" t="str">
        <f t="shared" ref="C57:P57" si="58">+IF(S60="","",S60)</f>
        <v/>
      </c>
      <c r="D57" s="2260" t="str">
        <f t="shared" si="58"/>
        <v>Térmico</v>
      </c>
      <c r="E57" s="2243">
        <f t="shared" si="58"/>
        <v>1.1187388539436032E-2</v>
      </c>
      <c r="F57" s="2243">
        <f t="shared" si="58"/>
        <v>1.1187388539436032E-2</v>
      </c>
      <c r="G57" s="2243">
        <f t="shared" si="58"/>
        <v>1.1187388539436032E-2</v>
      </c>
      <c r="H57" s="2243">
        <f t="shared" si="58"/>
        <v>1.1187388539436032E-2</v>
      </c>
      <c r="I57" s="2243">
        <f t="shared" si="58"/>
        <v>1.1187388539436032E-2</v>
      </c>
      <c r="J57" s="2243">
        <f t="shared" si="58"/>
        <v>1.1187388539436032E-2</v>
      </c>
      <c r="K57" s="2243">
        <f t="shared" si="58"/>
        <v>1.1187388539436032E-2</v>
      </c>
      <c r="L57" s="2243">
        <f t="shared" si="58"/>
        <v>1.1187388539436032E-2</v>
      </c>
      <c r="M57" s="2243">
        <f t="shared" si="58"/>
        <v>1.1187388539436032E-2</v>
      </c>
      <c r="N57" s="2243">
        <f t="shared" si="58"/>
        <v>1.1187388539436032E-2</v>
      </c>
      <c r="O57" s="2243">
        <f t="shared" si="58"/>
        <v>1.1187388539436032E-2</v>
      </c>
      <c r="P57" s="2245">
        <f t="shared" si="58"/>
        <v>1.1187388539436032E-2</v>
      </c>
      <c r="Q57" s="2247">
        <f t="shared" si="9"/>
        <v>0.13424866247323239</v>
      </c>
      <c r="R57" s="365"/>
      <c r="S57"/>
      <c r="T57" s="1188" t="s">
        <v>283</v>
      </c>
      <c r="U57" s="871"/>
      <c r="V57" s="871"/>
      <c r="W57" s="871"/>
      <c r="X57" s="871"/>
      <c r="Y57" s="871"/>
      <c r="Z57" s="871"/>
      <c r="AA57" s="871"/>
      <c r="AB57" s="871"/>
      <c r="AC57" s="871"/>
      <c r="AD57" s="871"/>
      <c r="AE57" s="871"/>
      <c r="AF57" s="871"/>
      <c r="AG57" s="871"/>
    </row>
    <row r="58" spans="1:33" s="101" customFormat="1" ht="18" customHeight="1" x14ac:dyDescent="0.25">
      <c r="A58" s="365"/>
      <c r="B58" s="2254"/>
      <c r="C58" s="2255" t="str">
        <f t="shared" ref="C58:P58" si="59">+IF(S61="","",S61)</f>
        <v/>
      </c>
      <c r="D58" s="2260" t="str">
        <f t="shared" si="59"/>
        <v>Solar</v>
      </c>
      <c r="E58" s="2243" t="str">
        <f t="shared" si="59"/>
        <v/>
      </c>
      <c r="F58" s="2243" t="str">
        <f t="shared" si="59"/>
        <v/>
      </c>
      <c r="G58" s="2243" t="str">
        <f t="shared" si="59"/>
        <v/>
      </c>
      <c r="H58" s="2243" t="str">
        <f t="shared" si="59"/>
        <v/>
      </c>
      <c r="I58" s="2243" t="str">
        <f t="shared" si="59"/>
        <v/>
      </c>
      <c r="J58" s="2243" t="str">
        <f t="shared" si="59"/>
        <v/>
      </c>
      <c r="K58" s="2243" t="str">
        <f t="shared" si="59"/>
        <v/>
      </c>
      <c r="L58" s="2243" t="str">
        <f t="shared" si="59"/>
        <v/>
      </c>
      <c r="M58" s="2243" t="str">
        <f t="shared" si="59"/>
        <v/>
      </c>
      <c r="N58" s="2243" t="str">
        <f t="shared" si="59"/>
        <v/>
      </c>
      <c r="O58" s="2243" t="str">
        <f t="shared" si="59"/>
        <v/>
      </c>
      <c r="P58" s="2245" t="str">
        <f t="shared" si="59"/>
        <v/>
      </c>
      <c r="Q58" s="2247">
        <f t="shared" si="9"/>
        <v>0</v>
      </c>
      <c r="R58" s="365"/>
      <c r="S58"/>
      <c r="T58" s="1188" t="s">
        <v>385</v>
      </c>
      <c r="U58" s="871"/>
      <c r="V58" s="871"/>
      <c r="W58" s="871"/>
      <c r="X58" s="871"/>
      <c r="Y58" s="871"/>
      <c r="Z58" s="871"/>
      <c r="AA58" s="871"/>
      <c r="AB58" s="871"/>
      <c r="AC58" s="871"/>
      <c r="AD58" s="871"/>
      <c r="AE58" s="871"/>
      <c r="AF58" s="871"/>
      <c r="AG58" s="871"/>
    </row>
    <row r="59" spans="1:33" s="101" customFormat="1" ht="18" customHeight="1" x14ac:dyDescent="0.25">
      <c r="A59" s="365"/>
      <c r="B59" s="2256"/>
      <c r="C59" s="2257" t="str">
        <f t="shared" ref="C59:P59" si="60">+IF(S62="","",S62)</f>
        <v/>
      </c>
      <c r="D59" s="2261" t="str">
        <f t="shared" si="60"/>
        <v>Eólico</v>
      </c>
      <c r="E59" s="2262" t="str">
        <f t="shared" si="60"/>
        <v/>
      </c>
      <c r="F59" s="2262" t="str">
        <f t="shared" si="60"/>
        <v/>
      </c>
      <c r="G59" s="2262" t="str">
        <f t="shared" si="60"/>
        <v/>
      </c>
      <c r="H59" s="2262" t="str">
        <f t="shared" si="60"/>
        <v/>
      </c>
      <c r="I59" s="2262" t="str">
        <f t="shared" si="60"/>
        <v/>
      </c>
      <c r="J59" s="2262" t="str">
        <f t="shared" si="60"/>
        <v/>
      </c>
      <c r="K59" s="2262" t="str">
        <f t="shared" si="60"/>
        <v/>
      </c>
      <c r="L59" s="2262" t="str">
        <f t="shared" si="60"/>
        <v/>
      </c>
      <c r="M59" s="2262" t="str">
        <f t="shared" si="60"/>
        <v/>
      </c>
      <c r="N59" s="2262" t="str">
        <f t="shared" si="60"/>
        <v/>
      </c>
      <c r="O59" s="2262" t="str">
        <f t="shared" si="60"/>
        <v/>
      </c>
      <c r="P59" s="2264" t="str">
        <f t="shared" si="60"/>
        <v/>
      </c>
      <c r="Q59" s="2266">
        <f t="shared" si="9"/>
        <v>0</v>
      </c>
      <c r="R59" s="365"/>
      <c r="S59" s="1188" t="s">
        <v>1492</v>
      </c>
      <c r="T59" s="1188" t="s">
        <v>383</v>
      </c>
      <c r="U59" s="871"/>
      <c r="V59" s="871"/>
      <c r="W59" s="871"/>
      <c r="X59" s="871"/>
      <c r="Y59" s="871"/>
      <c r="Z59" s="871"/>
      <c r="AA59" s="871"/>
      <c r="AB59" s="871"/>
      <c r="AC59" s="871"/>
      <c r="AD59" s="871"/>
      <c r="AE59" s="871"/>
      <c r="AF59" s="871"/>
      <c r="AG59" s="871"/>
    </row>
    <row r="60" spans="1:33" s="101" customFormat="1" ht="18" customHeight="1" x14ac:dyDescent="0.25">
      <c r="A60" s="365"/>
      <c r="B60" s="2252">
        <v>15</v>
      </c>
      <c r="C60" s="2253" t="str">
        <f t="shared" ref="C60:P60" si="61">+IF(S63="","",S63)</f>
        <v>Cervecería San Juan S.A.</v>
      </c>
      <c r="D60" s="2258" t="str">
        <f t="shared" si="61"/>
        <v>Hidráulico</v>
      </c>
      <c r="E60" s="2259" t="str">
        <f t="shared" si="61"/>
        <v/>
      </c>
      <c r="F60" s="2259" t="str">
        <f t="shared" si="61"/>
        <v/>
      </c>
      <c r="G60" s="2259" t="str">
        <f t="shared" si="61"/>
        <v/>
      </c>
      <c r="H60" s="2259" t="str">
        <f t="shared" si="61"/>
        <v/>
      </c>
      <c r="I60" s="2259" t="str">
        <f t="shared" si="61"/>
        <v/>
      </c>
      <c r="J60" s="2259" t="str">
        <f t="shared" si="61"/>
        <v/>
      </c>
      <c r="K60" s="2259" t="str">
        <f t="shared" si="61"/>
        <v/>
      </c>
      <c r="L60" s="2259" t="str">
        <f t="shared" si="61"/>
        <v/>
      </c>
      <c r="M60" s="2259" t="str">
        <f t="shared" si="61"/>
        <v/>
      </c>
      <c r="N60" s="2259" t="str">
        <f t="shared" si="61"/>
        <v/>
      </c>
      <c r="O60" s="2259" t="str">
        <f t="shared" si="61"/>
        <v/>
      </c>
      <c r="P60" s="2263" t="str">
        <f t="shared" si="61"/>
        <v/>
      </c>
      <c r="Q60" s="2265">
        <f t="shared" si="9"/>
        <v>0</v>
      </c>
      <c r="R60" s="365"/>
      <c r="S60"/>
      <c r="T60" s="1188" t="s">
        <v>384</v>
      </c>
      <c r="U60" s="871">
        <v>1.1187388539436032E-2</v>
      </c>
      <c r="V60" s="871">
        <v>1.1187388539436032E-2</v>
      </c>
      <c r="W60" s="871">
        <v>1.1187388539436032E-2</v>
      </c>
      <c r="X60" s="871">
        <v>1.1187388539436032E-2</v>
      </c>
      <c r="Y60" s="871">
        <v>1.1187388539436032E-2</v>
      </c>
      <c r="Z60" s="871">
        <v>1.1187388539436032E-2</v>
      </c>
      <c r="AA60" s="871">
        <v>1.1187388539436032E-2</v>
      </c>
      <c r="AB60" s="871">
        <v>1.1187388539436032E-2</v>
      </c>
      <c r="AC60" s="871">
        <v>1.1187388539436032E-2</v>
      </c>
      <c r="AD60" s="871">
        <v>1.1187388539436032E-2</v>
      </c>
      <c r="AE60" s="871">
        <v>1.1187388539436032E-2</v>
      </c>
      <c r="AF60" s="871">
        <v>1.1187388539436032E-2</v>
      </c>
      <c r="AG60" s="871">
        <v>0.13424866247323239</v>
      </c>
    </row>
    <row r="61" spans="1:33" s="101" customFormat="1" ht="18" customHeight="1" x14ac:dyDescent="0.25">
      <c r="A61" s="365"/>
      <c r="B61" s="2254"/>
      <c r="C61" s="2255" t="str">
        <f t="shared" ref="C61:P61" si="62">+IF(S64="","",S64)</f>
        <v/>
      </c>
      <c r="D61" s="2260" t="str">
        <f t="shared" si="62"/>
        <v>Térmico</v>
      </c>
      <c r="E61" s="2243">
        <f t="shared" si="62"/>
        <v>0</v>
      </c>
      <c r="F61" s="2243">
        <f t="shared" si="62"/>
        <v>0</v>
      </c>
      <c r="G61" s="2243">
        <f t="shared" si="62"/>
        <v>0</v>
      </c>
      <c r="H61" s="2243">
        <f t="shared" si="62"/>
        <v>0</v>
      </c>
      <c r="I61" s="2243">
        <f t="shared" si="62"/>
        <v>0</v>
      </c>
      <c r="J61" s="2243">
        <f t="shared" si="62"/>
        <v>0</v>
      </c>
      <c r="K61" s="2243">
        <f t="shared" si="62"/>
        <v>0</v>
      </c>
      <c r="L61" s="2243">
        <f t="shared" si="62"/>
        <v>0</v>
      </c>
      <c r="M61" s="2243">
        <f t="shared" si="62"/>
        <v>0</v>
      </c>
      <c r="N61" s="2243">
        <f t="shared" si="62"/>
        <v>0</v>
      </c>
      <c r="O61" s="2243">
        <f t="shared" si="62"/>
        <v>0</v>
      </c>
      <c r="P61" s="2245">
        <f t="shared" si="62"/>
        <v>0</v>
      </c>
      <c r="Q61" s="2247">
        <f t="shared" si="9"/>
        <v>0</v>
      </c>
      <c r="R61" s="365"/>
      <c r="S61"/>
      <c r="T61" s="1188" t="s">
        <v>283</v>
      </c>
      <c r="U61" s="871"/>
      <c r="V61" s="871"/>
      <c r="W61" s="871"/>
      <c r="X61" s="871"/>
      <c r="Y61" s="871"/>
      <c r="Z61" s="871"/>
      <c r="AA61" s="871"/>
      <c r="AB61" s="871"/>
      <c r="AC61" s="871"/>
      <c r="AD61" s="871"/>
      <c r="AE61" s="871"/>
      <c r="AF61" s="871"/>
      <c r="AG61" s="871"/>
    </row>
    <row r="62" spans="1:33" s="101" customFormat="1" ht="18" customHeight="1" x14ac:dyDescent="0.25">
      <c r="A62" s="365"/>
      <c r="B62" s="2254"/>
      <c r="C62" s="2255" t="str">
        <f t="shared" ref="C62:P62" si="63">+IF(S65="","",S65)</f>
        <v/>
      </c>
      <c r="D62" s="2260" t="str">
        <f t="shared" si="63"/>
        <v>Solar</v>
      </c>
      <c r="E62" s="2243" t="str">
        <f t="shared" si="63"/>
        <v/>
      </c>
      <c r="F62" s="2243" t="str">
        <f t="shared" si="63"/>
        <v/>
      </c>
      <c r="G62" s="2243" t="str">
        <f t="shared" si="63"/>
        <v/>
      </c>
      <c r="H62" s="2243" t="str">
        <f t="shared" si="63"/>
        <v/>
      </c>
      <c r="I62" s="2243" t="str">
        <f t="shared" si="63"/>
        <v/>
      </c>
      <c r="J62" s="2243" t="str">
        <f t="shared" si="63"/>
        <v/>
      </c>
      <c r="K62" s="2243" t="str">
        <f t="shared" si="63"/>
        <v/>
      </c>
      <c r="L62" s="2243" t="str">
        <f t="shared" si="63"/>
        <v/>
      </c>
      <c r="M62" s="2243" t="str">
        <f t="shared" si="63"/>
        <v/>
      </c>
      <c r="N62" s="2243" t="str">
        <f t="shared" si="63"/>
        <v/>
      </c>
      <c r="O62" s="2243" t="str">
        <f t="shared" si="63"/>
        <v/>
      </c>
      <c r="P62" s="2245" t="str">
        <f t="shared" si="63"/>
        <v/>
      </c>
      <c r="Q62" s="2247">
        <f t="shared" si="9"/>
        <v>0</v>
      </c>
      <c r="R62" s="365"/>
      <c r="S62"/>
      <c r="T62" s="1188" t="s">
        <v>385</v>
      </c>
      <c r="U62" s="871"/>
      <c r="V62" s="871"/>
      <c r="W62" s="871"/>
      <c r="X62" s="871"/>
      <c r="Y62" s="871"/>
      <c r="Z62" s="871"/>
      <c r="AA62" s="871"/>
      <c r="AB62" s="871"/>
      <c r="AC62" s="871"/>
      <c r="AD62" s="871"/>
      <c r="AE62" s="871"/>
      <c r="AF62" s="871"/>
      <c r="AG62" s="871"/>
    </row>
    <row r="63" spans="1:33" s="101" customFormat="1" ht="18" customHeight="1" x14ac:dyDescent="0.25">
      <c r="A63" s="365"/>
      <c r="B63" s="2256"/>
      <c r="C63" s="2257" t="str">
        <f t="shared" ref="C63:P63" si="64">+IF(S66="","",S66)</f>
        <v/>
      </c>
      <c r="D63" s="2261" t="str">
        <f t="shared" si="64"/>
        <v>Eólico</v>
      </c>
      <c r="E63" s="2262" t="str">
        <f t="shared" si="64"/>
        <v/>
      </c>
      <c r="F63" s="2262" t="str">
        <f t="shared" si="64"/>
        <v/>
      </c>
      <c r="G63" s="2262" t="str">
        <f t="shared" si="64"/>
        <v/>
      </c>
      <c r="H63" s="2262" t="str">
        <f t="shared" si="64"/>
        <v/>
      </c>
      <c r="I63" s="2262" t="str">
        <f t="shared" si="64"/>
        <v/>
      </c>
      <c r="J63" s="2262" t="str">
        <f t="shared" si="64"/>
        <v/>
      </c>
      <c r="K63" s="2262" t="str">
        <f t="shared" si="64"/>
        <v/>
      </c>
      <c r="L63" s="2262" t="str">
        <f t="shared" si="64"/>
        <v/>
      </c>
      <c r="M63" s="2262" t="str">
        <f t="shared" si="64"/>
        <v/>
      </c>
      <c r="N63" s="2262" t="str">
        <f t="shared" si="64"/>
        <v/>
      </c>
      <c r="O63" s="2262" t="str">
        <f t="shared" si="64"/>
        <v/>
      </c>
      <c r="P63" s="2264" t="str">
        <f t="shared" si="64"/>
        <v/>
      </c>
      <c r="Q63" s="2266">
        <f t="shared" si="9"/>
        <v>0</v>
      </c>
      <c r="R63" s="365"/>
      <c r="S63" s="1188" t="s">
        <v>1458</v>
      </c>
      <c r="T63" s="1188" t="s">
        <v>383</v>
      </c>
      <c r="U63" s="871"/>
      <c r="V63" s="871"/>
      <c r="W63" s="871"/>
      <c r="X63" s="871"/>
      <c r="Y63" s="871"/>
      <c r="Z63" s="871"/>
      <c r="AA63" s="871"/>
      <c r="AB63" s="871"/>
      <c r="AC63" s="871"/>
      <c r="AD63" s="871"/>
      <c r="AE63" s="871"/>
      <c r="AF63" s="871"/>
      <c r="AG63" s="871"/>
    </row>
    <row r="64" spans="1:33" s="101" customFormat="1" ht="18" customHeight="1" x14ac:dyDescent="0.25">
      <c r="A64" s="365"/>
      <c r="B64" s="2252">
        <v>16</v>
      </c>
      <c r="C64" s="2253" t="str">
        <f t="shared" ref="C64:P64" si="65">+IF(S67="","",S67)</f>
        <v>Cia Minera Agregados Calcáreos S.A.</v>
      </c>
      <c r="D64" s="2258" t="str">
        <f t="shared" si="65"/>
        <v>Hidráulico</v>
      </c>
      <c r="E64" s="2259" t="str">
        <f t="shared" si="65"/>
        <v/>
      </c>
      <c r="F64" s="2259" t="str">
        <f t="shared" si="65"/>
        <v/>
      </c>
      <c r="G64" s="2259" t="str">
        <f t="shared" si="65"/>
        <v/>
      </c>
      <c r="H64" s="2259" t="str">
        <f t="shared" si="65"/>
        <v/>
      </c>
      <c r="I64" s="2259" t="str">
        <f t="shared" si="65"/>
        <v/>
      </c>
      <c r="J64" s="2259" t="str">
        <f t="shared" si="65"/>
        <v/>
      </c>
      <c r="K64" s="2259" t="str">
        <f t="shared" si="65"/>
        <v/>
      </c>
      <c r="L64" s="2259" t="str">
        <f t="shared" si="65"/>
        <v/>
      </c>
      <c r="M64" s="2259" t="str">
        <f t="shared" si="65"/>
        <v/>
      </c>
      <c r="N64" s="2259" t="str">
        <f t="shared" si="65"/>
        <v/>
      </c>
      <c r="O64" s="2259" t="str">
        <f t="shared" si="65"/>
        <v/>
      </c>
      <c r="P64" s="2263" t="str">
        <f t="shared" si="65"/>
        <v/>
      </c>
      <c r="Q64" s="2265">
        <f t="shared" si="9"/>
        <v>0</v>
      </c>
      <c r="R64" s="365"/>
      <c r="S64"/>
      <c r="T64" s="1188" t="s">
        <v>384</v>
      </c>
      <c r="U64" s="871">
        <v>0</v>
      </c>
      <c r="V64" s="871">
        <v>0</v>
      </c>
      <c r="W64" s="871">
        <v>0</v>
      </c>
      <c r="X64" s="871">
        <v>0</v>
      </c>
      <c r="Y64" s="871">
        <v>0</v>
      </c>
      <c r="Z64" s="871">
        <v>0</v>
      </c>
      <c r="AA64" s="871">
        <v>0</v>
      </c>
      <c r="AB64" s="871">
        <v>0</v>
      </c>
      <c r="AC64" s="871">
        <v>0</v>
      </c>
      <c r="AD64" s="871">
        <v>0</v>
      </c>
      <c r="AE64" s="871">
        <v>0</v>
      </c>
      <c r="AF64" s="871">
        <v>0</v>
      </c>
      <c r="AG64" s="871">
        <v>0</v>
      </c>
    </row>
    <row r="65" spans="1:33" s="101" customFormat="1" ht="18" customHeight="1" x14ac:dyDescent="0.25">
      <c r="A65" s="365"/>
      <c r="B65" s="2254"/>
      <c r="C65" s="2255" t="str">
        <f t="shared" ref="C65:P65" si="66">+IF(S68="","",S68)</f>
        <v/>
      </c>
      <c r="D65" s="2260" t="str">
        <f t="shared" si="66"/>
        <v>Térmico</v>
      </c>
      <c r="E65" s="2243">
        <f t="shared" si="66"/>
        <v>0</v>
      </c>
      <c r="F65" s="2243">
        <f t="shared" si="66"/>
        <v>2.6900000000000003E-4</v>
      </c>
      <c r="G65" s="2243" t="str">
        <f t="shared" si="66"/>
        <v/>
      </c>
      <c r="H65" s="2243" t="str">
        <f t="shared" si="66"/>
        <v/>
      </c>
      <c r="I65" s="2243" t="str">
        <f t="shared" si="66"/>
        <v/>
      </c>
      <c r="J65" s="2243" t="str">
        <f t="shared" si="66"/>
        <v/>
      </c>
      <c r="K65" s="2243" t="str">
        <f t="shared" si="66"/>
        <v/>
      </c>
      <c r="L65" s="2243" t="str">
        <f t="shared" si="66"/>
        <v/>
      </c>
      <c r="M65" s="2243" t="str">
        <f t="shared" si="66"/>
        <v/>
      </c>
      <c r="N65" s="2243" t="str">
        <f t="shared" si="66"/>
        <v/>
      </c>
      <c r="O65" s="2243" t="str">
        <f t="shared" si="66"/>
        <v/>
      </c>
      <c r="P65" s="2245" t="str">
        <f t="shared" si="66"/>
        <v/>
      </c>
      <c r="Q65" s="2247">
        <f t="shared" si="9"/>
        <v>2.6900000000000003E-4</v>
      </c>
      <c r="R65" s="365"/>
      <c r="S65"/>
      <c r="T65" s="1188" t="s">
        <v>283</v>
      </c>
      <c r="U65" s="871"/>
      <c r="V65" s="871"/>
      <c r="W65" s="871"/>
      <c r="X65" s="871"/>
      <c r="Y65" s="871"/>
      <c r="Z65" s="871"/>
      <c r="AA65" s="871"/>
      <c r="AB65" s="871"/>
      <c r="AC65" s="871"/>
      <c r="AD65" s="871"/>
      <c r="AE65" s="871"/>
      <c r="AF65" s="871"/>
      <c r="AG65" s="871"/>
    </row>
    <row r="66" spans="1:33" s="101" customFormat="1" ht="18" customHeight="1" x14ac:dyDescent="0.25">
      <c r="A66" s="365"/>
      <c r="B66" s="2254"/>
      <c r="C66" s="2255" t="str">
        <f t="shared" ref="C66:P66" si="67">+IF(S69="","",S69)</f>
        <v/>
      </c>
      <c r="D66" s="2260" t="str">
        <f t="shared" si="67"/>
        <v>Solar</v>
      </c>
      <c r="E66" s="2243" t="str">
        <f t="shared" si="67"/>
        <v/>
      </c>
      <c r="F66" s="2243" t="str">
        <f t="shared" si="67"/>
        <v/>
      </c>
      <c r="G66" s="2243" t="str">
        <f t="shared" si="67"/>
        <v/>
      </c>
      <c r="H66" s="2243" t="str">
        <f t="shared" si="67"/>
        <v/>
      </c>
      <c r="I66" s="2243" t="str">
        <f t="shared" si="67"/>
        <v/>
      </c>
      <c r="J66" s="2243" t="str">
        <f t="shared" si="67"/>
        <v/>
      </c>
      <c r="K66" s="2243" t="str">
        <f t="shared" si="67"/>
        <v/>
      </c>
      <c r="L66" s="2243" t="str">
        <f t="shared" si="67"/>
        <v/>
      </c>
      <c r="M66" s="2243" t="str">
        <f t="shared" si="67"/>
        <v/>
      </c>
      <c r="N66" s="2243" t="str">
        <f t="shared" si="67"/>
        <v/>
      </c>
      <c r="O66" s="2243" t="str">
        <f t="shared" si="67"/>
        <v/>
      </c>
      <c r="P66" s="2245" t="str">
        <f t="shared" si="67"/>
        <v/>
      </c>
      <c r="Q66" s="2247">
        <f t="shared" si="9"/>
        <v>0</v>
      </c>
      <c r="R66" s="365"/>
      <c r="S66"/>
      <c r="T66" s="1188" t="s">
        <v>385</v>
      </c>
      <c r="U66" s="871"/>
      <c r="V66" s="871"/>
      <c r="W66" s="871"/>
      <c r="X66" s="871"/>
      <c r="Y66" s="871"/>
      <c r="Z66" s="871"/>
      <c r="AA66" s="871"/>
      <c r="AB66" s="871"/>
      <c r="AC66" s="871"/>
      <c r="AD66" s="871"/>
      <c r="AE66" s="871"/>
      <c r="AF66" s="871"/>
      <c r="AG66" s="871"/>
    </row>
    <row r="67" spans="1:33" s="101" customFormat="1" ht="18" customHeight="1" x14ac:dyDescent="0.25">
      <c r="A67" s="365"/>
      <c r="B67" s="2256"/>
      <c r="C67" s="2257" t="str">
        <f t="shared" ref="C67:P67" si="68">+IF(S70="","",S70)</f>
        <v/>
      </c>
      <c r="D67" s="2261" t="str">
        <f t="shared" si="68"/>
        <v>Eólico</v>
      </c>
      <c r="E67" s="2262" t="str">
        <f t="shared" si="68"/>
        <v/>
      </c>
      <c r="F67" s="2262" t="str">
        <f t="shared" si="68"/>
        <v/>
      </c>
      <c r="G67" s="2262" t="str">
        <f t="shared" si="68"/>
        <v/>
      </c>
      <c r="H67" s="2262" t="str">
        <f t="shared" si="68"/>
        <v/>
      </c>
      <c r="I67" s="2262" t="str">
        <f t="shared" si="68"/>
        <v/>
      </c>
      <c r="J67" s="2262" t="str">
        <f t="shared" si="68"/>
        <v/>
      </c>
      <c r="K67" s="2262" t="str">
        <f t="shared" si="68"/>
        <v/>
      </c>
      <c r="L67" s="2262" t="str">
        <f t="shared" si="68"/>
        <v/>
      </c>
      <c r="M67" s="2262" t="str">
        <f t="shared" si="68"/>
        <v/>
      </c>
      <c r="N67" s="2262" t="str">
        <f t="shared" si="68"/>
        <v/>
      </c>
      <c r="O67" s="2262" t="str">
        <f t="shared" si="68"/>
        <v/>
      </c>
      <c r="P67" s="2264" t="str">
        <f t="shared" si="68"/>
        <v/>
      </c>
      <c r="Q67" s="2266">
        <f t="shared" si="9"/>
        <v>0</v>
      </c>
      <c r="R67" s="365"/>
      <c r="S67" s="1188" t="s">
        <v>1493</v>
      </c>
      <c r="T67" s="1188" t="s">
        <v>383</v>
      </c>
      <c r="U67" s="871"/>
      <c r="V67" s="871"/>
      <c r="W67" s="871"/>
      <c r="X67" s="871"/>
      <c r="Y67" s="871"/>
      <c r="Z67" s="871"/>
      <c r="AA67" s="871"/>
      <c r="AB67" s="871"/>
      <c r="AC67" s="871"/>
      <c r="AD67" s="871"/>
      <c r="AE67" s="871"/>
      <c r="AF67" s="871"/>
      <c r="AG67" s="871"/>
    </row>
    <row r="68" spans="1:33" s="101" customFormat="1" ht="18" customHeight="1" x14ac:dyDescent="0.25">
      <c r="A68" s="365"/>
      <c r="B68" s="2252">
        <v>17</v>
      </c>
      <c r="C68" s="2253" t="str">
        <f t="shared" ref="C68:P68" si="69">+IF(S71="","",S71)</f>
        <v>Cia Minera Casapalca S.A.</v>
      </c>
      <c r="D68" s="2258" t="str">
        <f t="shared" si="69"/>
        <v>Hidráulico</v>
      </c>
      <c r="E68" s="2259" t="str">
        <f t="shared" si="69"/>
        <v/>
      </c>
      <c r="F68" s="2259" t="str">
        <f t="shared" si="69"/>
        <v/>
      </c>
      <c r="G68" s="2259" t="str">
        <f t="shared" si="69"/>
        <v/>
      </c>
      <c r="H68" s="2259" t="str">
        <f t="shared" si="69"/>
        <v/>
      </c>
      <c r="I68" s="2259" t="str">
        <f t="shared" si="69"/>
        <v/>
      </c>
      <c r="J68" s="2259" t="str">
        <f t="shared" si="69"/>
        <v/>
      </c>
      <c r="K68" s="2259" t="str">
        <f t="shared" si="69"/>
        <v/>
      </c>
      <c r="L68" s="2259" t="str">
        <f t="shared" si="69"/>
        <v/>
      </c>
      <c r="M68" s="2259" t="str">
        <f t="shared" si="69"/>
        <v/>
      </c>
      <c r="N68" s="2259" t="str">
        <f t="shared" si="69"/>
        <v/>
      </c>
      <c r="O68" s="2259" t="str">
        <f t="shared" si="69"/>
        <v/>
      </c>
      <c r="P68" s="2263" t="str">
        <f t="shared" si="69"/>
        <v/>
      </c>
      <c r="Q68" s="2265">
        <f t="shared" ref="Q68:Q131" si="70">+SUM(E68:P68)</f>
        <v>0</v>
      </c>
      <c r="R68" s="365"/>
      <c r="S68"/>
      <c r="T68" s="1188" t="s">
        <v>384</v>
      </c>
      <c r="U68" s="871">
        <v>0</v>
      </c>
      <c r="V68" s="871">
        <v>2.6900000000000003E-4</v>
      </c>
      <c r="W68" s="871"/>
      <c r="X68" s="871"/>
      <c r="Y68" s="871"/>
      <c r="Z68" s="871"/>
      <c r="AA68" s="871"/>
      <c r="AB68" s="871"/>
      <c r="AC68" s="871"/>
      <c r="AD68" s="871"/>
      <c r="AE68" s="871"/>
      <c r="AF68" s="871"/>
      <c r="AG68" s="871">
        <v>2.6900000000000003E-4</v>
      </c>
    </row>
    <row r="69" spans="1:33" s="101" customFormat="1" ht="18" customHeight="1" x14ac:dyDescent="0.25">
      <c r="A69" s="365"/>
      <c r="B69" s="2254"/>
      <c r="C69" s="2255" t="str">
        <f t="shared" ref="C69:P69" si="71">+IF(S72="","",S72)</f>
        <v/>
      </c>
      <c r="D69" s="2260" t="str">
        <f t="shared" si="71"/>
        <v>Térmico</v>
      </c>
      <c r="E69" s="2243">
        <f t="shared" si="71"/>
        <v>1.4146000000000001E-2</v>
      </c>
      <c r="F69" s="2243">
        <f t="shared" si="71"/>
        <v>1.4146000000000001E-2</v>
      </c>
      <c r="G69" s="2243">
        <f t="shared" si="71"/>
        <v>1.4146000000000001E-2</v>
      </c>
      <c r="H69" s="2243">
        <f t="shared" si="71"/>
        <v>1.4146000000000001E-2</v>
      </c>
      <c r="I69" s="2243">
        <f t="shared" si="71"/>
        <v>1.4146000000000001E-2</v>
      </c>
      <c r="J69" s="2243">
        <f t="shared" si="71"/>
        <v>1.4146000000000001E-2</v>
      </c>
      <c r="K69" s="2243">
        <f t="shared" si="71"/>
        <v>1.4146000000000001E-2</v>
      </c>
      <c r="L69" s="2243">
        <f t="shared" si="71"/>
        <v>1.4146000000000001E-2</v>
      </c>
      <c r="M69" s="2243">
        <f t="shared" si="71"/>
        <v>1.4146000000000001E-2</v>
      </c>
      <c r="N69" s="2243">
        <f t="shared" si="71"/>
        <v>1.4146000000000001E-2</v>
      </c>
      <c r="O69" s="2243">
        <f t="shared" si="71"/>
        <v>1.4146000000000001E-2</v>
      </c>
      <c r="P69" s="2245">
        <f t="shared" si="71"/>
        <v>1.4146000000000001E-2</v>
      </c>
      <c r="Q69" s="2247">
        <f t="shared" si="70"/>
        <v>0.16975199999999999</v>
      </c>
      <c r="R69" s="365"/>
      <c r="S69"/>
      <c r="T69" s="1188" t="s">
        <v>283</v>
      </c>
      <c r="U69" s="871"/>
      <c r="V69" s="871"/>
      <c r="W69" s="871"/>
      <c r="X69" s="871"/>
      <c r="Y69" s="871"/>
      <c r="Z69" s="871"/>
      <c r="AA69" s="871"/>
      <c r="AB69" s="871"/>
      <c r="AC69" s="871"/>
      <c r="AD69" s="871"/>
      <c r="AE69" s="871"/>
      <c r="AF69" s="871"/>
      <c r="AG69" s="871"/>
    </row>
    <row r="70" spans="1:33" s="101" customFormat="1" ht="18" customHeight="1" x14ac:dyDescent="0.25">
      <c r="A70" s="365"/>
      <c r="B70" s="2254"/>
      <c r="C70" s="2255" t="str">
        <f t="shared" ref="C70:P70" si="72">+IF(S73="","",S73)</f>
        <v/>
      </c>
      <c r="D70" s="2260" t="str">
        <f t="shared" si="72"/>
        <v>Solar</v>
      </c>
      <c r="E70" s="2243" t="str">
        <f t="shared" si="72"/>
        <v/>
      </c>
      <c r="F70" s="2243" t="str">
        <f t="shared" si="72"/>
        <v/>
      </c>
      <c r="G70" s="2243" t="str">
        <f t="shared" si="72"/>
        <v/>
      </c>
      <c r="H70" s="2243" t="str">
        <f t="shared" si="72"/>
        <v/>
      </c>
      <c r="I70" s="2243" t="str">
        <f t="shared" si="72"/>
        <v/>
      </c>
      <c r="J70" s="2243" t="str">
        <f t="shared" si="72"/>
        <v/>
      </c>
      <c r="K70" s="2243" t="str">
        <f t="shared" si="72"/>
        <v/>
      </c>
      <c r="L70" s="2243" t="str">
        <f t="shared" si="72"/>
        <v/>
      </c>
      <c r="M70" s="2243" t="str">
        <f t="shared" si="72"/>
        <v/>
      </c>
      <c r="N70" s="2243" t="str">
        <f t="shared" si="72"/>
        <v/>
      </c>
      <c r="O70" s="2243" t="str">
        <f t="shared" si="72"/>
        <v/>
      </c>
      <c r="P70" s="2245" t="str">
        <f t="shared" si="72"/>
        <v/>
      </c>
      <c r="Q70" s="2247">
        <f t="shared" si="70"/>
        <v>0</v>
      </c>
      <c r="R70" s="365"/>
      <c r="S70"/>
      <c r="T70" s="1188" t="s">
        <v>385</v>
      </c>
      <c r="U70" s="871"/>
      <c r="V70" s="871"/>
      <c r="W70" s="871"/>
      <c r="X70" s="871"/>
      <c r="Y70" s="871"/>
      <c r="Z70" s="871"/>
      <c r="AA70" s="871"/>
      <c r="AB70" s="871"/>
      <c r="AC70" s="871"/>
      <c r="AD70" s="871"/>
      <c r="AE70" s="871"/>
      <c r="AF70" s="871"/>
      <c r="AG70" s="871"/>
    </row>
    <row r="71" spans="1:33" s="101" customFormat="1" ht="18" customHeight="1" x14ac:dyDescent="0.25">
      <c r="A71" s="365"/>
      <c r="B71" s="2256"/>
      <c r="C71" s="2257" t="str">
        <f t="shared" ref="C71:P71" si="73">+IF(S74="","",S74)</f>
        <v/>
      </c>
      <c r="D71" s="2261" t="str">
        <f t="shared" si="73"/>
        <v>Eólico</v>
      </c>
      <c r="E71" s="2262" t="str">
        <f t="shared" si="73"/>
        <v/>
      </c>
      <c r="F71" s="2262" t="str">
        <f t="shared" si="73"/>
        <v/>
      </c>
      <c r="G71" s="2262" t="str">
        <f t="shared" si="73"/>
        <v/>
      </c>
      <c r="H71" s="2262" t="str">
        <f t="shared" si="73"/>
        <v/>
      </c>
      <c r="I71" s="2262" t="str">
        <f t="shared" si="73"/>
        <v/>
      </c>
      <c r="J71" s="2262" t="str">
        <f t="shared" si="73"/>
        <v/>
      </c>
      <c r="K71" s="2262" t="str">
        <f t="shared" si="73"/>
        <v/>
      </c>
      <c r="L71" s="2262" t="str">
        <f t="shared" si="73"/>
        <v/>
      </c>
      <c r="M71" s="2262" t="str">
        <f t="shared" si="73"/>
        <v/>
      </c>
      <c r="N71" s="2262" t="str">
        <f t="shared" si="73"/>
        <v/>
      </c>
      <c r="O71" s="2262" t="str">
        <f t="shared" si="73"/>
        <v/>
      </c>
      <c r="P71" s="2264" t="str">
        <f t="shared" si="73"/>
        <v/>
      </c>
      <c r="Q71" s="2266">
        <f t="shared" si="70"/>
        <v>0</v>
      </c>
      <c r="R71" s="365"/>
      <c r="S71" s="1188" t="s">
        <v>1483</v>
      </c>
      <c r="T71" s="1188" t="s">
        <v>383</v>
      </c>
      <c r="U71" s="871"/>
      <c r="V71" s="871"/>
      <c r="W71" s="871"/>
      <c r="X71" s="871"/>
      <c r="Y71" s="871"/>
      <c r="Z71" s="871"/>
      <c r="AA71" s="871"/>
      <c r="AB71" s="871"/>
      <c r="AC71" s="871"/>
      <c r="AD71" s="871"/>
      <c r="AE71" s="871"/>
      <c r="AF71" s="871"/>
      <c r="AG71" s="871"/>
    </row>
    <row r="72" spans="1:33" s="101" customFormat="1" ht="18" customHeight="1" x14ac:dyDescent="0.25">
      <c r="A72" s="365"/>
      <c r="B72" s="2252">
        <v>18</v>
      </c>
      <c r="C72" s="2253" t="str">
        <f t="shared" ref="C72:P72" si="74">+IF(S75="","",S75)</f>
        <v>Cia Minera Poderosa S.A.</v>
      </c>
      <c r="D72" s="2258" t="str">
        <f t="shared" si="74"/>
        <v>Hidráulico</v>
      </c>
      <c r="E72" s="2259">
        <f t="shared" si="74"/>
        <v>0.83489400000000002</v>
      </c>
      <c r="F72" s="2259">
        <f t="shared" si="74"/>
        <v>0.81468300000000005</v>
      </c>
      <c r="G72" s="2259">
        <f t="shared" si="74"/>
        <v>0.62215500000000001</v>
      </c>
      <c r="H72" s="2259">
        <f t="shared" si="74"/>
        <v>0.34943200000000002</v>
      </c>
      <c r="I72" s="2259">
        <f t="shared" si="74"/>
        <v>0.40141199999999999</v>
      </c>
      <c r="J72" s="2259">
        <f t="shared" si="74"/>
        <v>0.32784399999999997</v>
      </c>
      <c r="K72" s="2259">
        <f t="shared" si="74"/>
        <v>0.293383</v>
      </c>
      <c r="L72" s="2259">
        <f t="shared" si="74"/>
        <v>0.25453999999999999</v>
      </c>
      <c r="M72" s="2259">
        <f t="shared" si="74"/>
        <v>0.23546</v>
      </c>
      <c r="N72" s="2259">
        <f t="shared" si="74"/>
        <v>0.20801</v>
      </c>
      <c r="O72" s="2259">
        <f t="shared" si="74"/>
        <v>0.20801</v>
      </c>
      <c r="P72" s="2263">
        <f t="shared" si="74"/>
        <v>0.17115</v>
      </c>
      <c r="Q72" s="2265">
        <f t="shared" si="70"/>
        <v>4.7209729999999999</v>
      </c>
      <c r="R72" s="365"/>
      <c r="S72"/>
      <c r="T72" s="1188" t="s">
        <v>384</v>
      </c>
      <c r="U72" s="871">
        <v>1.4146000000000001E-2</v>
      </c>
      <c r="V72" s="871">
        <v>1.4146000000000001E-2</v>
      </c>
      <c r="W72" s="871">
        <v>1.4146000000000001E-2</v>
      </c>
      <c r="X72" s="871">
        <v>1.4146000000000001E-2</v>
      </c>
      <c r="Y72" s="871">
        <v>1.4146000000000001E-2</v>
      </c>
      <c r="Z72" s="871">
        <v>1.4146000000000001E-2</v>
      </c>
      <c r="AA72" s="871">
        <v>1.4146000000000001E-2</v>
      </c>
      <c r="AB72" s="871">
        <v>1.4146000000000001E-2</v>
      </c>
      <c r="AC72" s="871">
        <v>1.4146000000000001E-2</v>
      </c>
      <c r="AD72" s="871">
        <v>1.4146000000000001E-2</v>
      </c>
      <c r="AE72" s="871">
        <v>1.4146000000000001E-2</v>
      </c>
      <c r="AF72" s="871">
        <v>1.4146000000000001E-2</v>
      </c>
      <c r="AG72" s="871">
        <v>0.16975199999999999</v>
      </c>
    </row>
    <row r="73" spans="1:33" s="101" customFormat="1" ht="18" customHeight="1" x14ac:dyDescent="0.25">
      <c r="A73" s="365"/>
      <c r="B73" s="2254"/>
      <c r="C73" s="2255" t="str">
        <f t="shared" ref="C73:P73" si="75">+IF(S76="","",S76)</f>
        <v/>
      </c>
      <c r="D73" s="2260" t="str">
        <f t="shared" si="75"/>
        <v>Térmico</v>
      </c>
      <c r="E73" s="2243">
        <f t="shared" si="75"/>
        <v>0.211837</v>
      </c>
      <c r="F73" s="2243">
        <f t="shared" si="75"/>
        <v>0.167599</v>
      </c>
      <c r="G73" s="2243">
        <f t="shared" si="75"/>
        <v>0.21268000000000001</v>
      </c>
      <c r="H73" s="2243">
        <f t="shared" si="75"/>
        <v>0.12798999999999999</v>
      </c>
      <c r="I73" s="2243">
        <f t="shared" si="75"/>
        <v>2.8745E-2</v>
      </c>
      <c r="J73" s="2243">
        <f t="shared" si="75"/>
        <v>0.13069900000000001</v>
      </c>
      <c r="K73" s="2243">
        <f t="shared" si="75"/>
        <v>6.5430000000000002E-2</v>
      </c>
      <c r="L73" s="2243">
        <f t="shared" si="75"/>
        <v>0.49043700000000001</v>
      </c>
      <c r="M73" s="2243">
        <f t="shared" si="75"/>
        <v>0.825762</v>
      </c>
      <c r="N73" s="2243">
        <f t="shared" si="75"/>
        <v>1.319491</v>
      </c>
      <c r="O73" s="2243">
        <f t="shared" si="75"/>
        <v>1.1903229999999998</v>
      </c>
      <c r="P73" s="2245">
        <f t="shared" si="75"/>
        <v>0.43795000000000001</v>
      </c>
      <c r="Q73" s="2247">
        <f t="shared" si="70"/>
        <v>5.2089429999999988</v>
      </c>
      <c r="R73" s="365"/>
      <c r="S73"/>
      <c r="T73" s="1188" t="s">
        <v>283</v>
      </c>
      <c r="U73" s="871"/>
      <c r="V73" s="871"/>
      <c r="W73" s="871"/>
      <c r="X73" s="871"/>
      <c r="Y73" s="871"/>
      <c r="Z73" s="871"/>
      <c r="AA73" s="871"/>
      <c r="AB73" s="871"/>
      <c r="AC73" s="871"/>
      <c r="AD73" s="871"/>
      <c r="AE73" s="871"/>
      <c r="AF73" s="871"/>
      <c r="AG73" s="871"/>
    </row>
    <row r="74" spans="1:33" s="101" customFormat="1" ht="18" customHeight="1" x14ac:dyDescent="0.25">
      <c r="A74" s="365"/>
      <c r="B74" s="2254"/>
      <c r="C74" s="2255" t="str">
        <f t="shared" ref="C74:P74" si="76">+IF(S77="","",S77)</f>
        <v/>
      </c>
      <c r="D74" s="2260" t="str">
        <f t="shared" si="76"/>
        <v>Solar</v>
      </c>
      <c r="E74" s="2243" t="str">
        <f t="shared" si="76"/>
        <v/>
      </c>
      <c r="F74" s="2243" t="str">
        <f t="shared" si="76"/>
        <v/>
      </c>
      <c r="G74" s="2243" t="str">
        <f t="shared" si="76"/>
        <v/>
      </c>
      <c r="H74" s="2243" t="str">
        <f t="shared" si="76"/>
        <v/>
      </c>
      <c r="I74" s="2243" t="str">
        <f t="shared" si="76"/>
        <v/>
      </c>
      <c r="J74" s="2243" t="str">
        <f t="shared" si="76"/>
        <v/>
      </c>
      <c r="K74" s="2243" t="str">
        <f t="shared" si="76"/>
        <v/>
      </c>
      <c r="L74" s="2243" t="str">
        <f t="shared" si="76"/>
        <v/>
      </c>
      <c r="M74" s="2243" t="str">
        <f t="shared" si="76"/>
        <v/>
      </c>
      <c r="N74" s="2243" t="str">
        <f t="shared" si="76"/>
        <v/>
      </c>
      <c r="O74" s="2243" t="str">
        <f t="shared" si="76"/>
        <v/>
      </c>
      <c r="P74" s="2245" t="str">
        <f t="shared" si="76"/>
        <v/>
      </c>
      <c r="Q74" s="2247">
        <f t="shared" si="70"/>
        <v>0</v>
      </c>
      <c r="R74" s="365"/>
      <c r="S74"/>
      <c r="T74" s="1188" t="s">
        <v>385</v>
      </c>
      <c r="U74" s="871"/>
      <c r="V74" s="871"/>
      <c r="W74" s="871"/>
      <c r="X74" s="871"/>
      <c r="Y74" s="871"/>
      <c r="Z74" s="871"/>
      <c r="AA74" s="871"/>
      <c r="AB74" s="871"/>
      <c r="AC74" s="871"/>
      <c r="AD74" s="871"/>
      <c r="AE74" s="871"/>
      <c r="AF74" s="871"/>
      <c r="AG74" s="871"/>
    </row>
    <row r="75" spans="1:33" s="101" customFormat="1" ht="18" customHeight="1" x14ac:dyDescent="0.25">
      <c r="A75" s="365"/>
      <c r="B75" s="2256"/>
      <c r="C75" s="2257" t="str">
        <f t="shared" ref="C75:P75" si="77">+IF(S78="","",S78)</f>
        <v/>
      </c>
      <c r="D75" s="2261" t="str">
        <f t="shared" si="77"/>
        <v>Eólico</v>
      </c>
      <c r="E75" s="2262" t="str">
        <f t="shared" si="77"/>
        <v/>
      </c>
      <c r="F75" s="2262" t="str">
        <f t="shared" si="77"/>
        <v/>
      </c>
      <c r="G75" s="2262" t="str">
        <f t="shared" si="77"/>
        <v/>
      </c>
      <c r="H75" s="2262" t="str">
        <f t="shared" si="77"/>
        <v/>
      </c>
      <c r="I75" s="2262" t="str">
        <f t="shared" si="77"/>
        <v/>
      </c>
      <c r="J75" s="2262" t="str">
        <f t="shared" si="77"/>
        <v/>
      </c>
      <c r="K75" s="2262" t="str">
        <f t="shared" si="77"/>
        <v/>
      </c>
      <c r="L75" s="2262" t="str">
        <f t="shared" si="77"/>
        <v/>
      </c>
      <c r="M75" s="2262" t="str">
        <f t="shared" si="77"/>
        <v/>
      </c>
      <c r="N75" s="2262" t="str">
        <f t="shared" si="77"/>
        <v/>
      </c>
      <c r="O75" s="2262" t="str">
        <f t="shared" si="77"/>
        <v/>
      </c>
      <c r="P75" s="2264" t="str">
        <f t="shared" si="77"/>
        <v/>
      </c>
      <c r="Q75" s="2266">
        <f t="shared" si="70"/>
        <v>0</v>
      </c>
      <c r="R75" s="365"/>
      <c r="S75" s="1188" t="s">
        <v>1484</v>
      </c>
      <c r="T75" s="1188" t="s">
        <v>383</v>
      </c>
      <c r="U75" s="871">
        <v>0.83489400000000002</v>
      </c>
      <c r="V75" s="871">
        <v>0.81468300000000005</v>
      </c>
      <c r="W75" s="871">
        <v>0.62215500000000001</v>
      </c>
      <c r="X75" s="871">
        <v>0.34943200000000002</v>
      </c>
      <c r="Y75" s="871">
        <v>0.40141199999999999</v>
      </c>
      <c r="Z75" s="871">
        <v>0.32784399999999997</v>
      </c>
      <c r="AA75" s="871">
        <v>0.293383</v>
      </c>
      <c r="AB75" s="871">
        <v>0.25453999999999999</v>
      </c>
      <c r="AC75" s="871">
        <v>0.23546</v>
      </c>
      <c r="AD75" s="871">
        <v>0.20801</v>
      </c>
      <c r="AE75" s="871">
        <v>0.20801</v>
      </c>
      <c r="AF75" s="871">
        <v>0.17115</v>
      </c>
      <c r="AG75" s="871">
        <v>4.7209729999999999</v>
      </c>
    </row>
    <row r="76" spans="1:33" s="101" customFormat="1" ht="18" customHeight="1" x14ac:dyDescent="0.25">
      <c r="A76" s="365"/>
      <c r="B76" s="2252">
        <v>19</v>
      </c>
      <c r="C76" s="2253" t="str">
        <f t="shared" ref="C76:P76" si="78">+IF(S79="","",S79)</f>
        <v>Cia Minera Raura S.A.</v>
      </c>
      <c r="D76" s="2258" t="str">
        <f t="shared" si="78"/>
        <v>Hidráulico</v>
      </c>
      <c r="E76" s="2259">
        <f t="shared" si="78"/>
        <v>2.0761790000000002</v>
      </c>
      <c r="F76" s="2259">
        <f t="shared" si="78"/>
        <v>2.0502029999999998</v>
      </c>
      <c r="G76" s="2259">
        <f t="shared" si="78"/>
        <v>2.0948270000000004</v>
      </c>
      <c r="H76" s="2259">
        <f t="shared" si="78"/>
        <v>1.879448</v>
      </c>
      <c r="I76" s="2259">
        <f t="shared" si="78"/>
        <v>2.1785169999999998</v>
      </c>
      <c r="J76" s="2259">
        <f t="shared" si="78"/>
        <v>1.651065</v>
      </c>
      <c r="K76" s="2259">
        <f t="shared" si="78"/>
        <v>1.3236920000000001</v>
      </c>
      <c r="L76" s="2259">
        <f t="shared" si="78"/>
        <v>1.6049749999999998</v>
      </c>
      <c r="M76" s="2259">
        <f t="shared" si="78"/>
        <v>1.6933589999999998</v>
      </c>
      <c r="N76" s="2259">
        <f t="shared" si="78"/>
        <v>1.5693459999999999</v>
      </c>
      <c r="O76" s="2259">
        <f t="shared" si="78"/>
        <v>1.9824929999999998</v>
      </c>
      <c r="P76" s="2263">
        <f t="shared" si="78"/>
        <v>2.0213260000000002</v>
      </c>
      <c r="Q76" s="2265">
        <f t="shared" si="70"/>
        <v>22.125430000000001</v>
      </c>
      <c r="R76" s="365"/>
      <c r="S76"/>
      <c r="T76" s="1188" t="s">
        <v>384</v>
      </c>
      <c r="U76" s="871">
        <v>0.211837</v>
      </c>
      <c r="V76" s="871">
        <v>0.167599</v>
      </c>
      <c r="W76" s="871">
        <v>0.21268000000000001</v>
      </c>
      <c r="X76" s="871">
        <v>0.12798999999999999</v>
      </c>
      <c r="Y76" s="871">
        <v>2.8745E-2</v>
      </c>
      <c r="Z76" s="871">
        <v>0.13069900000000001</v>
      </c>
      <c r="AA76" s="871">
        <v>6.5430000000000002E-2</v>
      </c>
      <c r="AB76" s="871">
        <v>0.49043700000000001</v>
      </c>
      <c r="AC76" s="871">
        <v>0.825762</v>
      </c>
      <c r="AD76" s="871">
        <v>1.319491</v>
      </c>
      <c r="AE76" s="871">
        <v>1.1903229999999998</v>
      </c>
      <c r="AF76" s="871">
        <v>0.43795000000000001</v>
      </c>
      <c r="AG76" s="871">
        <v>5.2089429999999988</v>
      </c>
    </row>
    <row r="77" spans="1:33" s="101" customFormat="1" ht="18" customHeight="1" x14ac:dyDescent="0.25">
      <c r="A77" s="365"/>
      <c r="B77" s="2254"/>
      <c r="C77" s="2255" t="str">
        <f t="shared" ref="C77:P77" si="79">+IF(S80="","",S80)</f>
        <v/>
      </c>
      <c r="D77" s="2260" t="str">
        <f t="shared" si="79"/>
        <v>Térmico</v>
      </c>
      <c r="E77" s="2243" t="str">
        <f t="shared" si="79"/>
        <v/>
      </c>
      <c r="F77" s="2243" t="str">
        <f t="shared" si="79"/>
        <v/>
      </c>
      <c r="G77" s="2243" t="str">
        <f t="shared" si="79"/>
        <v/>
      </c>
      <c r="H77" s="2243" t="str">
        <f t="shared" si="79"/>
        <v/>
      </c>
      <c r="I77" s="2243" t="str">
        <f t="shared" si="79"/>
        <v/>
      </c>
      <c r="J77" s="2243" t="str">
        <f t="shared" si="79"/>
        <v/>
      </c>
      <c r="K77" s="2243" t="str">
        <f t="shared" si="79"/>
        <v/>
      </c>
      <c r="L77" s="2243" t="str">
        <f t="shared" si="79"/>
        <v/>
      </c>
      <c r="M77" s="2243" t="str">
        <f t="shared" si="79"/>
        <v/>
      </c>
      <c r="N77" s="2243" t="str">
        <f t="shared" si="79"/>
        <v/>
      </c>
      <c r="O77" s="2243" t="str">
        <f t="shared" si="79"/>
        <v/>
      </c>
      <c r="P77" s="2245" t="str">
        <f t="shared" si="79"/>
        <v/>
      </c>
      <c r="Q77" s="2247">
        <f t="shared" si="70"/>
        <v>0</v>
      </c>
      <c r="R77" s="365"/>
      <c r="S77"/>
      <c r="T77" s="1188" t="s">
        <v>283</v>
      </c>
      <c r="U77" s="871"/>
      <c r="V77" s="871"/>
      <c r="W77" s="871"/>
      <c r="X77" s="871"/>
      <c r="Y77" s="871"/>
      <c r="Z77" s="871"/>
      <c r="AA77" s="871"/>
      <c r="AB77" s="871"/>
      <c r="AC77" s="871"/>
      <c r="AD77" s="871"/>
      <c r="AE77" s="871"/>
      <c r="AF77" s="871"/>
      <c r="AG77" s="871"/>
    </row>
    <row r="78" spans="1:33" s="101" customFormat="1" ht="18" customHeight="1" x14ac:dyDescent="0.25">
      <c r="A78" s="365"/>
      <c r="B78" s="2254"/>
      <c r="C78" s="2255" t="str">
        <f t="shared" ref="C78:P78" si="80">+IF(S81="","",S81)</f>
        <v/>
      </c>
      <c r="D78" s="2260" t="str">
        <f t="shared" si="80"/>
        <v>Solar</v>
      </c>
      <c r="E78" s="2243" t="str">
        <f t="shared" si="80"/>
        <v/>
      </c>
      <c r="F78" s="2243" t="str">
        <f t="shared" si="80"/>
        <v/>
      </c>
      <c r="G78" s="2243" t="str">
        <f t="shared" si="80"/>
        <v/>
      </c>
      <c r="H78" s="2243" t="str">
        <f t="shared" si="80"/>
        <v/>
      </c>
      <c r="I78" s="2243" t="str">
        <f t="shared" si="80"/>
        <v/>
      </c>
      <c r="J78" s="2243" t="str">
        <f t="shared" si="80"/>
        <v/>
      </c>
      <c r="K78" s="2243" t="str">
        <f t="shared" si="80"/>
        <v/>
      </c>
      <c r="L78" s="2243" t="str">
        <f t="shared" si="80"/>
        <v/>
      </c>
      <c r="M78" s="2243" t="str">
        <f t="shared" si="80"/>
        <v/>
      </c>
      <c r="N78" s="2243" t="str">
        <f t="shared" si="80"/>
        <v/>
      </c>
      <c r="O78" s="2243" t="str">
        <f t="shared" si="80"/>
        <v/>
      </c>
      <c r="P78" s="2245" t="str">
        <f t="shared" si="80"/>
        <v/>
      </c>
      <c r="Q78" s="2247">
        <f t="shared" si="70"/>
        <v>0</v>
      </c>
      <c r="R78" s="365"/>
      <c r="S78"/>
      <c r="T78" s="1188" t="s">
        <v>385</v>
      </c>
      <c r="U78" s="871"/>
      <c r="V78" s="871"/>
      <c r="W78" s="871"/>
      <c r="X78" s="871"/>
      <c r="Y78" s="871"/>
      <c r="Z78" s="871"/>
      <c r="AA78" s="871"/>
      <c r="AB78" s="871"/>
      <c r="AC78" s="871"/>
      <c r="AD78" s="871"/>
      <c r="AE78" s="871"/>
      <c r="AF78" s="871"/>
      <c r="AG78" s="871"/>
    </row>
    <row r="79" spans="1:33" s="101" customFormat="1" ht="18" customHeight="1" x14ac:dyDescent="0.25">
      <c r="A79" s="365"/>
      <c r="B79" s="2256"/>
      <c r="C79" s="2257" t="str">
        <f t="shared" ref="C79:P79" si="81">+IF(S82="","",S82)</f>
        <v/>
      </c>
      <c r="D79" s="2261" t="str">
        <f t="shared" si="81"/>
        <v>Eólico</v>
      </c>
      <c r="E79" s="2262" t="str">
        <f t="shared" si="81"/>
        <v/>
      </c>
      <c r="F79" s="2262" t="str">
        <f t="shared" si="81"/>
        <v/>
      </c>
      <c r="G79" s="2262" t="str">
        <f t="shared" si="81"/>
        <v/>
      </c>
      <c r="H79" s="2262" t="str">
        <f t="shared" si="81"/>
        <v/>
      </c>
      <c r="I79" s="2262" t="str">
        <f t="shared" si="81"/>
        <v/>
      </c>
      <c r="J79" s="2262" t="str">
        <f t="shared" si="81"/>
        <v/>
      </c>
      <c r="K79" s="2262" t="str">
        <f t="shared" si="81"/>
        <v/>
      </c>
      <c r="L79" s="2262" t="str">
        <f t="shared" si="81"/>
        <v/>
      </c>
      <c r="M79" s="2262" t="str">
        <f t="shared" si="81"/>
        <v/>
      </c>
      <c r="N79" s="2262" t="str">
        <f t="shared" si="81"/>
        <v/>
      </c>
      <c r="O79" s="2262" t="str">
        <f t="shared" si="81"/>
        <v/>
      </c>
      <c r="P79" s="2264" t="str">
        <f t="shared" si="81"/>
        <v/>
      </c>
      <c r="Q79" s="2266">
        <f t="shared" si="70"/>
        <v>0</v>
      </c>
      <c r="R79" s="365"/>
      <c r="S79" s="1188" t="s">
        <v>1485</v>
      </c>
      <c r="T79" s="1188" t="s">
        <v>383</v>
      </c>
      <c r="U79" s="871">
        <v>2.0761790000000002</v>
      </c>
      <c r="V79" s="871">
        <v>2.0502029999999998</v>
      </c>
      <c r="W79" s="871">
        <v>2.0948270000000004</v>
      </c>
      <c r="X79" s="871">
        <v>1.879448</v>
      </c>
      <c r="Y79" s="871">
        <v>2.1785169999999998</v>
      </c>
      <c r="Z79" s="871">
        <v>1.651065</v>
      </c>
      <c r="AA79" s="871">
        <v>1.3236920000000001</v>
      </c>
      <c r="AB79" s="871">
        <v>1.6049749999999998</v>
      </c>
      <c r="AC79" s="871">
        <v>1.6933589999999998</v>
      </c>
      <c r="AD79" s="871">
        <v>1.5693459999999999</v>
      </c>
      <c r="AE79" s="871">
        <v>1.9824929999999998</v>
      </c>
      <c r="AF79" s="871">
        <v>2.0213260000000002</v>
      </c>
      <c r="AG79" s="871">
        <v>22.125430000000001</v>
      </c>
    </row>
    <row r="80" spans="1:33" s="101" customFormat="1" ht="18" customHeight="1" x14ac:dyDescent="0.25">
      <c r="A80" s="365"/>
      <c r="B80" s="2252">
        <v>20</v>
      </c>
      <c r="C80" s="2253" t="str">
        <f t="shared" ref="C80:P80" si="82">+IF(S83="","",S83)</f>
        <v>Cia Minera Santa Luisa S.A.</v>
      </c>
      <c r="D80" s="2258" t="str">
        <f t="shared" si="82"/>
        <v>Hidráulico</v>
      </c>
      <c r="E80" s="2259">
        <f t="shared" si="82"/>
        <v>3.2701500000000001</v>
      </c>
      <c r="F80" s="2259">
        <f t="shared" si="82"/>
        <v>3.1393440000000004</v>
      </c>
      <c r="G80" s="2259">
        <f t="shared" si="82"/>
        <v>2.7768262399999997</v>
      </c>
      <c r="H80" s="2259">
        <f t="shared" si="82"/>
        <v>2.5324655308800001</v>
      </c>
      <c r="I80" s="2259">
        <f t="shared" si="82"/>
        <v>2.5957771691519995</v>
      </c>
      <c r="J80" s="2259">
        <f t="shared" si="82"/>
        <v>2.4659883106943998</v>
      </c>
      <c r="K80" s="2259">
        <f t="shared" si="82"/>
        <v>2.1700697134110718</v>
      </c>
      <c r="L80" s="2259">
        <f t="shared" si="82"/>
        <v>1.877</v>
      </c>
      <c r="M80" s="2259">
        <f t="shared" si="82"/>
        <v>1.9708500000000002</v>
      </c>
      <c r="N80" s="2259">
        <f t="shared" si="82"/>
        <v>1.712</v>
      </c>
      <c r="O80" s="2259">
        <f t="shared" si="82"/>
        <v>2.0544000000000002</v>
      </c>
      <c r="P80" s="2263">
        <f t="shared" si="82"/>
        <v>2.43784</v>
      </c>
      <c r="Q80" s="2265">
        <f t="shared" si="70"/>
        <v>29.002710964137471</v>
      </c>
      <c r="R80" s="365"/>
      <c r="S80"/>
      <c r="T80" s="1188" t="s">
        <v>384</v>
      </c>
      <c r="U80" s="871"/>
      <c r="V80" s="871"/>
      <c r="W80" s="871"/>
      <c r="X80" s="871"/>
      <c r="Y80" s="871"/>
      <c r="Z80" s="871"/>
      <c r="AA80" s="871"/>
      <c r="AB80" s="871"/>
      <c r="AC80" s="871"/>
      <c r="AD80" s="871"/>
      <c r="AE80" s="871"/>
      <c r="AF80" s="871"/>
      <c r="AG80" s="871"/>
    </row>
    <row r="81" spans="1:33" s="101" customFormat="1" ht="18" customHeight="1" x14ac:dyDescent="0.25">
      <c r="A81" s="365"/>
      <c r="B81" s="2254"/>
      <c r="C81" s="2255" t="str">
        <f t="shared" ref="C81:P81" si="83">+IF(S84="","",S84)</f>
        <v/>
      </c>
      <c r="D81" s="2260" t="str">
        <f t="shared" si="83"/>
        <v>Térmico</v>
      </c>
      <c r="E81" s="2243">
        <f t="shared" si="83"/>
        <v>9.3059999999999983E-3</v>
      </c>
      <c r="F81" s="2243">
        <f t="shared" si="83"/>
        <v>8.9337599999999989E-3</v>
      </c>
      <c r="G81" s="2243">
        <f t="shared" si="83"/>
        <v>9.9164735999999996E-3</v>
      </c>
      <c r="H81" s="2243">
        <f t="shared" si="83"/>
        <v>9.0438239232000003E-3</v>
      </c>
      <c r="I81" s="2243">
        <f t="shared" si="83"/>
        <v>9.2699195212799981E-3</v>
      </c>
      <c r="J81" s="2243">
        <f t="shared" si="83"/>
        <v>8.8064235452159981E-3</v>
      </c>
      <c r="K81" s="2243">
        <f t="shared" si="83"/>
        <v>7.7496527197900775E-3</v>
      </c>
      <c r="L81" s="2243">
        <f t="shared" si="83"/>
        <v>8.0000000000000002E-3</v>
      </c>
      <c r="M81" s="2243">
        <f t="shared" si="83"/>
        <v>8.4000000000000012E-3</v>
      </c>
      <c r="N81" s="2243">
        <f t="shared" si="83"/>
        <v>5.0000000000000001E-3</v>
      </c>
      <c r="O81" s="2243">
        <f t="shared" si="83"/>
        <v>6.0000000000000001E-3</v>
      </c>
      <c r="P81" s="2245">
        <f t="shared" si="83"/>
        <v>6.6000000000000008E-3</v>
      </c>
      <c r="Q81" s="2247">
        <f t="shared" si="70"/>
        <v>9.7026053309486091E-2</v>
      </c>
      <c r="R81" s="365"/>
      <c r="S81"/>
      <c r="T81" s="1188" t="s">
        <v>283</v>
      </c>
      <c r="U81" s="871"/>
      <c r="V81" s="871"/>
      <c r="W81" s="871"/>
      <c r="X81" s="871"/>
      <c r="Y81" s="871"/>
      <c r="Z81" s="871"/>
      <c r="AA81" s="871"/>
      <c r="AB81" s="871"/>
      <c r="AC81" s="871"/>
      <c r="AD81" s="871"/>
      <c r="AE81" s="871"/>
      <c r="AF81" s="871"/>
      <c r="AG81" s="871"/>
    </row>
    <row r="82" spans="1:33" s="101" customFormat="1" ht="18" customHeight="1" x14ac:dyDescent="0.25">
      <c r="A82" s="365"/>
      <c r="B82" s="2254"/>
      <c r="C82" s="2255" t="str">
        <f t="shared" ref="C82:P82" si="84">+IF(S85="","",S85)</f>
        <v/>
      </c>
      <c r="D82" s="2260" t="str">
        <f t="shared" si="84"/>
        <v>Solar</v>
      </c>
      <c r="E82" s="2243" t="str">
        <f t="shared" si="84"/>
        <v/>
      </c>
      <c r="F82" s="2243" t="str">
        <f t="shared" si="84"/>
        <v/>
      </c>
      <c r="G82" s="2243" t="str">
        <f t="shared" si="84"/>
        <v/>
      </c>
      <c r="H82" s="2243" t="str">
        <f t="shared" si="84"/>
        <v/>
      </c>
      <c r="I82" s="2243" t="str">
        <f t="shared" si="84"/>
        <v/>
      </c>
      <c r="J82" s="2243" t="str">
        <f t="shared" si="84"/>
        <v/>
      </c>
      <c r="K82" s="2243" t="str">
        <f t="shared" si="84"/>
        <v/>
      </c>
      <c r="L82" s="2243" t="str">
        <f t="shared" si="84"/>
        <v/>
      </c>
      <c r="M82" s="2243" t="str">
        <f t="shared" si="84"/>
        <v/>
      </c>
      <c r="N82" s="2243" t="str">
        <f t="shared" si="84"/>
        <v/>
      </c>
      <c r="O82" s="2243" t="str">
        <f t="shared" si="84"/>
        <v/>
      </c>
      <c r="P82" s="2245" t="str">
        <f t="shared" si="84"/>
        <v/>
      </c>
      <c r="Q82" s="2247">
        <f t="shared" si="70"/>
        <v>0</v>
      </c>
      <c r="R82" s="365"/>
      <c r="S82"/>
      <c r="T82" s="1188" t="s">
        <v>385</v>
      </c>
      <c r="U82" s="871"/>
      <c r="V82" s="871"/>
      <c r="W82" s="871"/>
      <c r="X82" s="871"/>
      <c r="Y82" s="871"/>
      <c r="Z82" s="871"/>
      <c r="AA82" s="871"/>
      <c r="AB82" s="871"/>
      <c r="AC82" s="871"/>
      <c r="AD82" s="871"/>
      <c r="AE82" s="871"/>
      <c r="AF82" s="871"/>
      <c r="AG82" s="871"/>
    </row>
    <row r="83" spans="1:33" s="101" customFormat="1" ht="18" customHeight="1" x14ac:dyDescent="0.25">
      <c r="A83" s="365"/>
      <c r="B83" s="2256"/>
      <c r="C83" s="2257" t="str">
        <f t="shared" ref="C83:P83" si="85">+IF(S86="","",S86)</f>
        <v/>
      </c>
      <c r="D83" s="2261" t="str">
        <f t="shared" si="85"/>
        <v>Eólico</v>
      </c>
      <c r="E83" s="2262" t="str">
        <f t="shared" si="85"/>
        <v/>
      </c>
      <c r="F83" s="2262" t="str">
        <f t="shared" si="85"/>
        <v/>
      </c>
      <c r="G83" s="2262" t="str">
        <f t="shared" si="85"/>
        <v/>
      </c>
      <c r="H83" s="2262" t="str">
        <f t="shared" si="85"/>
        <v/>
      </c>
      <c r="I83" s="2262" t="str">
        <f t="shared" si="85"/>
        <v/>
      </c>
      <c r="J83" s="2262" t="str">
        <f t="shared" si="85"/>
        <v/>
      </c>
      <c r="K83" s="2262" t="str">
        <f t="shared" si="85"/>
        <v/>
      </c>
      <c r="L83" s="2262" t="str">
        <f t="shared" si="85"/>
        <v/>
      </c>
      <c r="M83" s="2262" t="str">
        <f t="shared" si="85"/>
        <v/>
      </c>
      <c r="N83" s="2262" t="str">
        <f t="shared" si="85"/>
        <v/>
      </c>
      <c r="O83" s="2262" t="str">
        <f t="shared" si="85"/>
        <v/>
      </c>
      <c r="P83" s="2264" t="str">
        <f t="shared" si="85"/>
        <v/>
      </c>
      <c r="Q83" s="2266">
        <f t="shared" si="70"/>
        <v>0</v>
      </c>
      <c r="R83" s="365"/>
      <c r="S83" s="1188" t="s">
        <v>1486</v>
      </c>
      <c r="T83" s="1188" t="s">
        <v>383</v>
      </c>
      <c r="U83" s="871">
        <v>3.2701500000000001</v>
      </c>
      <c r="V83" s="871">
        <v>3.1393440000000004</v>
      </c>
      <c r="W83" s="871">
        <v>2.7768262399999997</v>
      </c>
      <c r="X83" s="871">
        <v>2.5324655308800001</v>
      </c>
      <c r="Y83" s="871">
        <v>2.5957771691519995</v>
      </c>
      <c r="Z83" s="871">
        <v>2.4659883106943998</v>
      </c>
      <c r="AA83" s="871">
        <v>2.1700697134110718</v>
      </c>
      <c r="AB83" s="871">
        <v>1.877</v>
      </c>
      <c r="AC83" s="871">
        <v>1.9708500000000002</v>
      </c>
      <c r="AD83" s="871">
        <v>1.712</v>
      </c>
      <c r="AE83" s="871">
        <v>2.0544000000000002</v>
      </c>
      <c r="AF83" s="871">
        <v>2.43784</v>
      </c>
      <c r="AG83" s="871">
        <v>29.002710964137471</v>
      </c>
    </row>
    <row r="84" spans="1:33" s="101" customFormat="1" ht="18" customHeight="1" x14ac:dyDescent="0.25">
      <c r="A84" s="365"/>
      <c r="B84" s="2252">
        <v>21</v>
      </c>
      <c r="C84" s="2253" t="str">
        <f t="shared" ref="C84:P84" si="86">+IF(S87="","",S87)</f>
        <v>CNPC Perú S.A.</v>
      </c>
      <c r="D84" s="2258" t="str">
        <f t="shared" si="86"/>
        <v>Hidráulico</v>
      </c>
      <c r="E84" s="2259" t="str">
        <f t="shared" si="86"/>
        <v/>
      </c>
      <c r="F84" s="2259" t="str">
        <f t="shared" si="86"/>
        <v/>
      </c>
      <c r="G84" s="2259" t="str">
        <f t="shared" si="86"/>
        <v/>
      </c>
      <c r="H84" s="2259" t="str">
        <f t="shared" si="86"/>
        <v/>
      </c>
      <c r="I84" s="2259" t="str">
        <f t="shared" si="86"/>
        <v/>
      </c>
      <c r="J84" s="2259" t="str">
        <f t="shared" si="86"/>
        <v/>
      </c>
      <c r="K84" s="2259" t="str">
        <f t="shared" si="86"/>
        <v/>
      </c>
      <c r="L84" s="2259" t="str">
        <f t="shared" si="86"/>
        <v/>
      </c>
      <c r="M84" s="2259" t="str">
        <f t="shared" si="86"/>
        <v/>
      </c>
      <c r="N84" s="2259" t="str">
        <f t="shared" si="86"/>
        <v/>
      </c>
      <c r="O84" s="2259" t="str">
        <f t="shared" si="86"/>
        <v/>
      </c>
      <c r="P84" s="2263" t="str">
        <f t="shared" si="86"/>
        <v/>
      </c>
      <c r="Q84" s="2265">
        <f t="shared" si="70"/>
        <v>0</v>
      </c>
      <c r="R84" s="365"/>
      <c r="S84"/>
      <c r="T84" s="1188" t="s">
        <v>384</v>
      </c>
      <c r="U84" s="871">
        <v>9.3059999999999983E-3</v>
      </c>
      <c r="V84" s="871">
        <v>8.9337599999999989E-3</v>
      </c>
      <c r="W84" s="871">
        <v>9.9164735999999996E-3</v>
      </c>
      <c r="X84" s="871">
        <v>9.0438239232000003E-3</v>
      </c>
      <c r="Y84" s="871">
        <v>9.2699195212799981E-3</v>
      </c>
      <c r="Z84" s="871">
        <v>8.8064235452159981E-3</v>
      </c>
      <c r="AA84" s="871">
        <v>7.7496527197900775E-3</v>
      </c>
      <c r="AB84" s="871">
        <v>8.0000000000000002E-3</v>
      </c>
      <c r="AC84" s="871">
        <v>8.4000000000000012E-3</v>
      </c>
      <c r="AD84" s="871">
        <v>5.0000000000000001E-3</v>
      </c>
      <c r="AE84" s="871">
        <v>6.0000000000000001E-3</v>
      </c>
      <c r="AF84" s="871">
        <v>6.6000000000000008E-3</v>
      </c>
      <c r="AG84" s="871">
        <v>9.7026053309486091E-2</v>
      </c>
    </row>
    <row r="85" spans="1:33" s="101" customFormat="1" ht="18" customHeight="1" x14ac:dyDescent="0.25">
      <c r="A85" s="365"/>
      <c r="B85" s="2254"/>
      <c r="C85" s="2255" t="str">
        <f t="shared" ref="C85:P85" si="87">+IF(S88="","",S88)</f>
        <v/>
      </c>
      <c r="D85" s="2260" t="str">
        <f t="shared" si="87"/>
        <v>Térmico</v>
      </c>
      <c r="E85" s="2243">
        <f t="shared" si="87"/>
        <v>3.5793670000000004</v>
      </c>
      <c r="F85" s="2243">
        <f t="shared" si="87"/>
        <v>3.3652860000000002</v>
      </c>
      <c r="G85" s="2243">
        <f t="shared" si="87"/>
        <v>3.5589200000000001</v>
      </c>
      <c r="H85" s="2243">
        <f t="shared" si="87"/>
        <v>3.3865320000000003</v>
      </c>
      <c r="I85" s="2243">
        <f t="shared" si="87"/>
        <v>3.3837839999999999</v>
      </c>
      <c r="J85" s="2243">
        <f t="shared" si="87"/>
        <v>3.1155180000000002</v>
      </c>
      <c r="K85" s="2243">
        <f t="shared" si="87"/>
        <v>3.149683</v>
      </c>
      <c r="L85" s="2243">
        <f t="shared" si="87"/>
        <v>3.1126830000000001</v>
      </c>
      <c r="M85" s="2243">
        <f t="shared" si="87"/>
        <v>3.0322230000000001</v>
      </c>
      <c r="N85" s="2243">
        <f t="shared" si="87"/>
        <v>3.1335639999999998</v>
      </c>
      <c r="O85" s="2243">
        <f t="shared" si="87"/>
        <v>3.09314</v>
      </c>
      <c r="P85" s="2245">
        <f t="shared" si="87"/>
        <v>3.1878960000000003</v>
      </c>
      <c r="Q85" s="2247">
        <f t="shared" si="70"/>
        <v>39.098596000000001</v>
      </c>
      <c r="R85" s="365"/>
      <c r="S85"/>
      <c r="T85" s="1188" t="s">
        <v>283</v>
      </c>
      <c r="U85" s="871"/>
      <c r="V85" s="871"/>
      <c r="W85" s="871"/>
      <c r="X85" s="871"/>
      <c r="Y85" s="871"/>
      <c r="Z85" s="871"/>
      <c r="AA85" s="871"/>
      <c r="AB85" s="871"/>
      <c r="AC85" s="871"/>
      <c r="AD85" s="871"/>
      <c r="AE85" s="871"/>
      <c r="AF85" s="871"/>
      <c r="AG85" s="871"/>
    </row>
    <row r="86" spans="1:33" s="101" customFormat="1" ht="18" customHeight="1" x14ac:dyDescent="0.25">
      <c r="A86" s="365"/>
      <c r="B86" s="2254"/>
      <c r="C86" s="2255" t="str">
        <f t="shared" ref="C86:P86" si="88">+IF(S89="","",S89)</f>
        <v/>
      </c>
      <c r="D86" s="2260" t="str">
        <f t="shared" si="88"/>
        <v>Solar</v>
      </c>
      <c r="E86" s="2243" t="str">
        <f t="shared" si="88"/>
        <v/>
      </c>
      <c r="F86" s="2243" t="str">
        <f t="shared" si="88"/>
        <v/>
      </c>
      <c r="G86" s="2243" t="str">
        <f t="shared" si="88"/>
        <v/>
      </c>
      <c r="H86" s="2243" t="str">
        <f t="shared" si="88"/>
        <v/>
      </c>
      <c r="I86" s="2243" t="str">
        <f t="shared" si="88"/>
        <v/>
      </c>
      <c r="J86" s="2243" t="str">
        <f t="shared" si="88"/>
        <v/>
      </c>
      <c r="K86" s="2243" t="str">
        <f t="shared" si="88"/>
        <v/>
      </c>
      <c r="L86" s="2243" t="str">
        <f t="shared" si="88"/>
        <v/>
      </c>
      <c r="M86" s="2243" t="str">
        <f t="shared" si="88"/>
        <v/>
      </c>
      <c r="N86" s="2243" t="str">
        <f t="shared" si="88"/>
        <v/>
      </c>
      <c r="O86" s="2243" t="str">
        <f t="shared" si="88"/>
        <v/>
      </c>
      <c r="P86" s="2245" t="str">
        <f t="shared" si="88"/>
        <v/>
      </c>
      <c r="Q86" s="2247">
        <f t="shared" si="70"/>
        <v>0</v>
      </c>
      <c r="R86" s="365"/>
      <c r="S86"/>
      <c r="T86" s="1188" t="s">
        <v>385</v>
      </c>
      <c r="U86" s="871"/>
      <c r="V86" s="871"/>
      <c r="W86" s="871"/>
      <c r="X86" s="871"/>
      <c r="Y86" s="871"/>
      <c r="Z86" s="871"/>
      <c r="AA86" s="871"/>
      <c r="AB86" s="871"/>
      <c r="AC86" s="871"/>
      <c r="AD86" s="871"/>
      <c r="AE86" s="871"/>
      <c r="AF86" s="871"/>
      <c r="AG86" s="871"/>
    </row>
    <row r="87" spans="1:33" s="101" customFormat="1" ht="18" customHeight="1" x14ac:dyDescent="0.25">
      <c r="A87" s="365"/>
      <c r="B87" s="2256"/>
      <c r="C87" s="2257" t="str">
        <f t="shared" ref="C87:P87" si="89">+IF(S90="","",S90)</f>
        <v/>
      </c>
      <c r="D87" s="2261" t="str">
        <f t="shared" si="89"/>
        <v>Eólico</v>
      </c>
      <c r="E87" s="2262" t="str">
        <f t="shared" si="89"/>
        <v/>
      </c>
      <c r="F87" s="2262" t="str">
        <f t="shared" si="89"/>
        <v/>
      </c>
      <c r="G87" s="2262" t="str">
        <f t="shared" si="89"/>
        <v/>
      </c>
      <c r="H87" s="2262" t="str">
        <f t="shared" si="89"/>
        <v/>
      </c>
      <c r="I87" s="2262" t="str">
        <f t="shared" si="89"/>
        <v/>
      </c>
      <c r="J87" s="2262" t="str">
        <f t="shared" si="89"/>
        <v/>
      </c>
      <c r="K87" s="2262" t="str">
        <f t="shared" si="89"/>
        <v/>
      </c>
      <c r="L87" s="2262" t="str">
        <f t="shared" si="89"/>
        <v/>
      </c>
      <c r="M87" s="2262" t="str">
        <f t="shared" si="89"/>
        <v/>
      </c>
      <c r="N87" s="2262" t="str">
        <f t="shared" si="89"/>
        <v/>
      </c>
      <c r="O87" s="2262" t="str">
        <f t="shared" si="89"/>
        <v/>
      </c>
      <c r="P87" s="2264" t="str">
        <f t="shared" si="89"/>
        <v/>
      </c>
      <c r="Q87" s="2266">
        <f t="shared" si="70"/>
        <v>0</v>
      </c>
      <c r="R87" s="365"/>
      <c r="S87" s="1188" t="s">
        <v>130</v>
      </c>
      <c r="T87" s="1188" t="s">
        <v>383</v>
      </c>
      <c r="U87" s="871"/>
      <c r="V87" s="871"/>
      <c r="W87" s="871"/>
      <c r="X87" s="871"/>
      <c r="Y87" s="871"/>
      <c r="Z87" s="871"/>
      <c r="AA87" s="871"/>
      <c r="AB87" s="871"/>
      <c r="AC87" s="871"/>
      <c r="AD87" s="871"/>
      <c r="AE87" s="871"/>
      <c r="AF87" s="871"/>
      <c r="AG87" s="871"/>
    </row>
    <row r="88" spans="1:33" s="101" customFormat="1" ht="18" customHeight="1" x14ac:dyDescent="0.25">
      <c r="A88" s="365"/>
      <c r="B88" s="2252">
        <v>22</v>
      </c>
      <c r="C88" s="2253" t="str">
        <f t="shared" ref="C88:P88" si="90">+IF(S91="","",S91)</f>
        <v>Compañía de Minas Buenaventura S.A.A.</v>
      </c>
      <c r="D88" s="2258" t="str">
        <f t="shared" si="90"/>
        <v>Hidráulico</v>
      </c>
      <c r="E88" s="2259">
        <f t="shared" si="90"/>
        <v>2.5540000000000003</v>
      </c>
      <c r="F88" s="2259">
        <f t="shared" si="90"/>
        <v>2.4518399999999998</v>
      </c>
      <c r="G88" s="2259">
        <f t="shared" si="90"/>
        <v>2.7950975999999996</v>
      </c>
      <c r="H88" s="2259">
        <f t="shared" si="90"/>
        <v>2.5491290111999998</v>
      </c>
      <c r="I88" s="2259">
        <f t="shared" si="90"/>
        <v>2.6128572364799996</v>
      </c>
      <c r="J88" s="2259">
        <f t="shared" si="90"/>
        <v>2.4822143746559995</v>
      </c>
      <c r="K88" s="2259">
        <f t="shared" si="90"/>
        <v>2.3581036559231991</v>
      </c>
      <c r="L88" s="2259">
        <f t="shared" si="90"/>
        <v>2.4760088387193591</v>
      </c>
      <c r="M88" s="2259">
        <f t="shared" si="90"/>
        <v>2.5502891038809401</v>
      </c>
      <c r="N88" s="2259">
        <f t="shared" si="90"/>
        <v>2.7543122321914155</v>
      </c>
      <c r="O88" s="2259">
        <f t="shared" si="90"/>
        <v>2.9746572107667291</v>
      </c>
      <c r="P88" s="2263">
        <f t="shared" si="90"/>
        <v>3.2423763597357351</v>
      </c>
      <c r="Q88" s="2265">
        <f t="shared" si="70"/>
        <v>31.800885623553377</v>
      </c>
      <c r="R88" s="365"/>
      <c r="S88"/>
      <c r="T88" s="1188" t="s">
        <v>384</v>
      </c>
      <c r="U88" s="871">
        <v>3.5793670000000004</v>
      </c>
      <c r="V88" s="871">
        <v>3.3652860000000002</v>
      </c>
      <c r="W88" s="871">
        <v>3.5589200000000001</v>
      </c>
      <c r="X88" s="871">
        <v>3.3865320000000003</v>
      </c>
      <c r="Y88" s="871">
        <v>3.3837839999999999</v>
      </c>
      <c r="Z88" s="871">
        <v>3.1155180000000002</v>
      </c>
      <c r="AA88" s="871">
        <v>3.149683</v>
      </c>
      <c r="AB88" s="871">
        <v>3.1126830000000001</v>
      </c>
      <c r="AC88" s="871">
        <v>3.0322230000000001</v>
      </c>
      <c r="AD88" s="871">
        <v>3.1335639999999998</v>
      </c>
      <c r="AE88" s="871">
        <v>3.09314</v>
      </c>
      <c r="AF88" s="871">
        <v>3.1878960000000003</v>
      </c>
      <c r="AG88" s="871">
        <v>39.098596000000001</v>
      </c>
    </row>
    <row r="89" spans="1:33" s="101" customFormat="1" ht="18" customHeight="1" x14ac:dyDescent="0.25">
      <c r="A89" s="365"/>
      <c r="B89" s="2254"/>
      <c r="C89" s="2255" t="str">
        <f t="shared" ref="C89:P89" si="91">+IF(S92="","",S92)</f>
        <v/>
      </c>
      <c r="D89" s="2260" t="str">
        <f t="shared" si="91"/>
        <v>Térmico</v>
      </c>
      <c r="E89" s="2243">
        <f t="shared" si="91"/>
        <v>0</v>
      </c>
      <c r="F89" s="2243">
        <f t="shared" si="91"/>
        <v>0</v>
      </c>
      <c r="G89" s="2243">
        <f t="shared" si="91"/>
        <v>0</v>
      </c>
      <c r="H89" s="2243">
        <f t="shared" si="91"/>
        <v>0</v>
      </c>
      <c r="I89" s="2243">
        <f t="shared" si="91"/>
        <v>0</v>
      </c>
      <c r="J89" s="2243">
        <f t="shared" si="91"/>
        <v>0</v>
      </c>
      <c r="K89" s="2243">
        <f t="shared" si="91"/>
        <v>0</v>
      </c>
      <c r="L89" s="2243">
        <f t="shared" si="91"/>
        <v>0</v>
      </c>
      <c r="M89" s="2243">
        <f t="shared" si="91"/>
        <v>0</v>
      </c>
      <c r="N89" s="2243">
        <f t="shared" si="91"/>
        <v>0</v>
      </c>
      <c r="O89" s="2243">
        <f t="shared" si="91"/>
        <v>0</v>
      </c>
      <c r="P89" s="2245">
        <f t="shared" si="91"/>
        <v>0</v>
      </c>
      <c r="Q89" s="2247">
        <f t="shared" si="70"/>
        <v>0</v>
      </c>
      <c r="R89" s="365"/>
      <c r="S89"/>
      <c r="T89" s="1188" t="s">
        <v>283</v>
      </c>
      <c r="U89" s="871"/>
      <c r="V89" s="871"/>
      <c r="W89" s="871"/>
      <c r="X89" s="871"/>
      <c r="Y89" s="871"/>
      <c r="Z89" s="871"/>
      <c r="AA89" s="871"/>
      <c r="AB89" s="871"/>
      <c r="AC89" s="871"/>
      <c r="AD89" s="871"/>
      <c r="AE89" s="871"/>
      <c r="AF89" s="871"/>
      <c r="AG89" s="871"/>
    </row>
    <row r="90" spans="1:33" s="101" customFormat="1" ht="18" customHeight="1" x14ac:dyDescent="0.25">
      <c r="A90" s="365"/>
      <c r="B90" s="2254"/>
      <c r="C90" s="2255" t="str">
        <f t="shared" ref="C90:P90" si="92">+IF(S93="","",S93)</f>
        <v/>
      </c>
      <c r="D90" s="2260" t="str">
        <f t="shared" si="92"/>
        <v>Solar</v>
      </c>
      <c r="E90" s="2243" t="str">
        <f t="shared" si="92"/>
        <v/>
      </c>
      <c r="F90" s="2243" t="str">
        <f t="shared" si="92"/>
        <v/>
      </c>
      <c r="G90" s="2243" t="str">
        <f t="shared" si="92"/>
        <v/>
      </c>
      <c r="H90" s="2243" t="str">
        <f t="shared" si="92"/>
        <v/>
      </c>
      <c r="I90" s="2243" t="str">
        <f t="shared" si="92"/>
        <v/>
      </c>
      <c r="J90" s="2243" t="str">
        <f t="shared" si="92"/>
        <v/>
      </c>
      <c r="K90" s="2243" t="str">
        <f t="shared" si="92"/>
        <v/>
      </c>
      <c r="L90" s="2243" t="str">
        <f t="shared" si="92"/>
        <v/>
      </c>
      <c r="M90" s="2243" t="str">
        <f t="shared" si="92"/>
        <v/>
      </c>
      <c r="N90" s="2243" t="str">
        <f t="shared" si="92"/>
        <v/>
      </c>
      <c r="O90" s="2243" t="str">
        <f t="shared" si="92"/>
        <v/>
      </c>
      <c r="P90" s="2245" t="str">
        <f t="shared" si="92"/>
        <v/>
      </c>
      <c r="Q90" s="2247">
        <f t="shared" si="70"/>
        <v>0</v>
      </c>
      <c r="R90" s="365"/>
      <c r="S90"/>
      <c r="T90" s="1188" t="s">
        <v>385</v>
      </c>
      <c r="U90" s="871"/>
      <c r="V90" s="871"/>
      <c r="W90" s="871"/>
      <c r="X90" s="871"/>
      <c r="Y90" s="871"/>
      <c r="Z90" s="871"/>
      <c r="AA90" s="871"/>
      <c r="AB90" s="871"/>
      <c r="AC90" s="871"/>
      <c r="AD90" s="871"/>
      <c r="AE90" s="871"/>
      <c r="AF90" s="871"/>
      <c r="AG90" s="871"/>
    </row>
    <row r="91" spans="1:33" s="101" customFormat="1" ht="18" customHeight="1" x14ac:dyDescent="0.25">
      <c r="A91" s="365"/>
      <c r="B91" s="2256"/>
      <c r="C91" s="2257" t="str">
        <f t="shared" ref="C91:P91" si="93">+IF(S94="","",S94)</f>
        <v/>
      </c>
      <c r="D91" s="2261" t="str">
        <f t="shared" si="93"/>
        <v>Eólico</v>
      </c>
      <c r="E91" s="2262" t="str">
        <f t="shared" si="93"/>
        <v/>
      </c>
      <c r="F91" s="2262" t="str">
        <f t="shared" si="93"/>
        <v/>
      </c>
      <c r="G91" s="2262" t="str">
        <f t="shared" si="93"/>
        <v/>
      </c>
      <c r="H91" s="2262" t="str">
        <f t="shared" si="93"/>
        <v/>
      </c>
      <c r="I91" s="2262" t="str">
        <f t="shared" si="93"/>
        <v/>
      </c>
      <c r="J91" s="2262" t="str">
        <f t="shared" si="93"/>
        <v/>
      </c>
      <c r="K91" s="2262" t="str">
        <f t="shared" si="93"/>
        <v/>
      </c>
      <c r="L91" s="2262" t="str">
        <f t="shared" si="93"/>
        <v/>
      </c>
      <c r="M91" s="2262" t="str">
        <f t="shared" si="93"/>
        <v/>
      </c>
      <c r="N91" s="2262" t="str">
        <f t="shared" si="93"/>
        <v/>
      </c>
      <c r="O91" s="2262" t="str">
        <f t="shared" si="93"/>
        <v/>
      </c>
      <c r="P91" s="2264" t="str">
        <f t="shared" si="93"/>
        <v/>
      </c>
      <c r="Q91" s="2266">
        <f t="shared" si="70"/>
        <v>0</v>
      </c>
      <c r="R91" s="365"/>
      <c r="S91" s="1188" t="s">
        <v>1495</v>
      </c>
      <c r="T91" s="1188" t="s">
        <v>383</v>
      </c>
      <c r="U91" s="871">
        <v>2.5540000000000003</v>
      </c>
      <c r="V91" s="871">
        <v>2.4518399999999998</v>
      </c>
      <c r="W91" s="871">
        <v>2.7950975999999996</v>
      </c>
      <c r="X91" s="871">
        <v>2.5491290111999998</v>
      </c>
      <c r="Y91" s="871">
        <v>2.6128572364799996</v>
      </c>
      <c r="Z91" s="871">
        <v>2.4822143746559995</v>
      </c>
      <c r="AA91" s="871">
        <v>2.3581036559231991</v>
      </c>
      <c r="AB91" s="871">
        <v>2.4760088387193591</v>
      </c>
      <c r="AC91" s="871">
        <v>2.5502891038809401</v>
      </c>
      <c r="AD91" s="871">
        <v>2.7543122321914155</v>
      </c>
      <c r="AE91" s="871">
        <v>2.9746572107667291</v>
      </c>
      <c r="AF91" s="871">
        <v>3.2423763597357351</v>
      </c>
      <c r="AG91" s="871">
        <v>31.800885623553377</v>
      </c>
    </row>
    <row r="92" spans="1:33" s="101" customFormat="1" ht="18" customHeight="1" x14ac:dyDescent="0.25">
      <c r="A92" s="365"/>
      <c r="B92" s="2252">
        <v>23</v>
      </c>
      <c r="C92" s="2253" t="str">
        <f t="shared" ref="C92:P92" si="94">+IF(S95="","",S95)</f>
        <v>Compañía Minera Antapaccay S.A.</v>
      </c>
      <c r="D92" s="2258" t="str">
        <f t="shared" si="94"/>
        <v>Hidráulico</v>
      </c>
      <c r="E92" s="2259" t="str">
        <f t="shared" si="94"/>
        <v/>
      </c>
      <c r="F92" s="2259" t="str">
        <f t="shared" si="94"/>
        <v/>
      </c>
      <c r="G92" s="2259" t="str">
        <f t="shared" si="94"/>
        <v/>
      </c>
      <c r="H92" s="2259" t="str">
        <f t="shared" si="94"/>
        <v/>
      </c>
      <c r="I92" s="2259" t="str">
        <f t="shared" si="94"/>
        <v/>
      </c>
      <c r="J92" s="2259" t="str">
        <f t="shared" si="94"/>
        <v/>
      </c>
      <c r="K92" s="2259" t="str">
        <f t="shared" si="94"/>
        <v/>
      </c>
      <c r="L92" s="2259" t="str">
        <f t="shared" si="94"/>
        <v/>
      </c>
      <c r="M92" s="2259" t="str">
        <f t="shared" si="94"/>
        <v/>
      </c>
      <c r="N92" s="2259" t="str">
        <f t="shared" si="94"/>
        <v/>
      </c>
      <c r="O92" s="2259" t="str">
        <f t="shared" si="94"/>
        <v/>
      </c>
      <c r="P92" s="2263" t="str">
        <f t="shared" si="94"/>
        <v/>
      </c>
      <c r="Q92" s="2265">
        <f t="shared" si="70"/>
        <v>0</v>
      </c>
      <c r="R92" s="365"/>
      <c r="S92"/>
      <c r="T92" s="1188" t="s">
        <v>384</v>
      </c>
      <c r="U92" s="871">
        <v>0</v>
      </c>
      <c r="V92" s="871">
        <v>0</v>
      </c>
      <c r="W92" s="871">
        <v>0</v>
      </c>
      <c r="X92" s="871">
        <v>0</v>
      </c>
      <c r="Y92" s="871">
        <v>0</v>
      </c>
      <c r="Z92" s="871">
        <v>0</v>
      </c>
      <c r="AA92" s="871">
        <v>0</v>
      </c>
      <c r="AB92" s="871">
        <v>0</v>
      </c>
      <c r="AC92" s="871">
        <v>0</v>
      </c>
      <c r="AD92" s="871">
        <v>0</v>
      </c>
      <c r="AE92" s="871">
        <v>0</v>
      </c>
      <c r="AF92" s="871">
        <v>0</v>
      </c>
      <c r="AG92" s="871">
        <v>0</v>
      </c>
    </row>
    <row r="93" spans="1:33" s="101" customFormat="1" ht="18" customHeight="1" x14ac:dyDescent="0.25">
      <c r="A93" s="365"/>
      <c r="B93" s="2254"/>
      <c r="C93" s="2255" t="str">
        <f t="shared" ref="C93:P93" si="95">+IF(S96="","",S96)</f>
        <v/>
      </c>
      <c r="D93" s="2260" t="str">
        <f t="shared" si="95"/>
        <v>Térmico</v>
      </c>
      <c r="E93" s="2243">
        <f t="shared" si="95"/>
        <v>4.8989999999999997E-3</v>
      </c>
      <c r="F93" s="2243">
        <f t="shared" si="95"/>
        <v>1.333E-3</v>
      </c>
      <c r="G93" s="2243">
        <f t="shared" si="95"/>
        <v>9.382999999999999E-3</v>
      </c>
      <c r="H93" s="2243">
        <f t="shared" si="95"/>
        <v>4.3140000000000001E-3</v>
      </c>
      <c r="I93" s="2243">
        <f t="shared" si="95"/>
        <v>0</v>
      </c>
      <c r="J93" s="2243">
        <f t="shared" si="95"/>
        <v>1.191E-3</v>
      </c>
      <c r="K93" s="2243">
        <f t="shared" si="95"/>
        <v>1.792E-3</v>
      </c>
      <c r="L93" s="2243">
        <f t="shared" si="95"/>
        <v>5.359E-3</v>
      </c>
      <c r="M93" s="2243">
        <f t="shared" si="95"/>
        <v>1.3286279999999999</v>
      </c>
      <c r="N93" s="2243">
        <f t="shared" si="95"/>
        <v>3.2949999999999998E-3</v>
      </c>
      <c r="O93" s="2243">
        <f t="shared" si="95"/>
        <v>4.1120000000000002E-3</v>
      </c>
      <c r="P93" s="2245">
        <f t="shared" si="95"/>
        <v>3.2730000000000003E-3</v>
      </c>
      <c r="Q93" s="2247">
        <f t="shared" si="70"/>
        <v>1.3675789999999999</v>
      </c>
      <c r="R93" s="365"/>
      <c r="S93"/>
      <c r="T93" s="1188" t="s">
        <v>283</v>
      </c>
      <c r="U93" s="871"/>
      <c r="V93" s="871"/>
      <c r="W93" s="871"/>
      <c r="X93" s="871"/>
      <c r="Y93" s="871"/>
      <c r="Z93" s="871"/>
      <c r="AA93" s="871"/>
      <c r="AB93" s="871"/>
      <c r="AC93" s="871"/>
      <c r="AD93" s="871"/>
      <c r="AE93" s="871"/>
      <c r="AF93" s="871"/>
      <c r="AG93" s="871"/>
    </row>
    <row r="94" spans="1:33" s="101" customFormat="1" ht="18" customHeight="1" x14ac:dyDescent="0.25">
      <c r="A94" s="365"/>
      <c r="B94" s="2254"/>
      <c r="C94" s="2255" t="str">
        <f t="shared" ref="C94:P94" si="96">+IF(S97="","",S97)</f>
        <v/>
      </c>
      <c r="D94" s="2260" t="str">
        <f t="shared" si="96"/>
        <v>Solar</v>
      </c>
      <c r="E94" s="2243" t="str">
        <f t="shared" si="96"/>
        <v/>
      </c>
      <c r="F94" s="2243" t="str">
        <f t="shared" si="96"/>
        <v/>
      </c>
      <c r="G94" s="2243" t="str">
        <f t="shared" si="96"/>
        <v/>
      </c>
      <c r="H94" s="2243" t="str">
        <f t="shared" si="96"/>
        <v/>
      </c>
      <c r="I94" s="2243" t="str">
        <f t="shared" si="96"/>
        <v/>
      </c>
      <c r="J94" s="2243" t="str">
        <f t="shared" si="96"/>
        <v/>
      </c>
      <c r="K94" s="2243" t="str">
        <f t="shared" si="96"/>
        <v/>
      </c>
      <c r="L94" s="2243" t="str">
        <f t="shared" si="96"/>
        <v/>
      </c>
      <c r="M94" s="2243" t="str">
        <f t="shared" si="96"/>
        <v/>
      </c>
      <c r="N94" s="2243" t="str">
        <f t="shared" si="96"/>
        <v/>
      </c>
      <c r="O94" s="2243" t="str">
        <f t="shared" si="96"/>
        <v/>
      </c>
      <c r="P94" s="2245" t="str">
        <f t="shared" si="96"/>
        <v/>
      </c>
      <c r="Q94" s="2247">
        <f t="shared" si="70"/>
        <v>0</v>
      </c>
      <c r="R94" s="365"/>
      <c r="S94"/>
      <c r="T94" s="1188" t="s">
        <v>385</v>
      </c>
      <c r="U94" s="871"/>
      <c r="V94" s="871"/>
      <c r="W94" s="871"/>
      <c r="X94" s="871"/>
      <c r="Y94" s="871"/>
      <c r="Z94" s="871"/>
      <c r="AA94" s="871"/>
      <c r="AB94" s="871"/>
      <c r="AC94" s="871"/>
      <c r="AD94" s="871"/>
      <c r="AE94" s="871"/>
      <c r="AF94" s="871"/>
      <c r="AG94" s="871"/>
    </row>
    <row r="95" spans="1:33" s="101" customFormat="1" ht="18" customHeight="1" x14ac:dyDescent="0.25">
      <c r="A95" s="365"/>
      <c r="B95" s="2256"/>
      <c r="C95" s="2257" t="str">
        <f t="shared" ref="C95:P95" si="97">+IF(S98="","",S98)</f>
        <v/>
      </c>
      <c r="D95" s="2261" t="str">
        <f t="shared" si="97"/>
        <v>Eólico</v>
      </c>
      <c r="E95" s="2262" t="str">
        <f t="shared" si="97"/>
        <v/>
      </c>
      <c r="F95" s="2262" t="str">
        <f t="shared" si="97"/>
        <v/>
      </c>
      <c r="G95" s="2262" t="str">
        <f t="shared" si="97"/>
        <v/>
      </c>
      <c r="H95" s="2262" t="str">
        <f t="shared" si="97"/>
        <v/>
      </c>
      <c r="I95" s="2262" t="str">
        <f t="shared" si="97"/>
        <v/>
      </c>
      <c r="J95" s="2262" t="str">
        <f t="shared" si="97"/>
        <v/>
      </c>
      <c r="K95" s="2262" t="str">
        <f t="shared" si="97"/>
        <v/>
      </c>
      <c r="L95" s="2262" t="str">
        <f t="shared" si="97"/>
        <v/>
      </c>
      <c r="M95" s="2262" t="str">
        <f t="shared" si="97"/>
        <v/>
      </c>
      <c r="N95" s="2262" t="str">
        <f t="shared" si="97"/>
        <v/>
      </c>
      <c r="O95" s="2262" t="str">
        <f t="shared" si="97"/>
        <v/>
      </c>
      <c r="P95" s="2264" t="str">
        <f t="shared" si="97"/>
        <v/>
      </c>
      <c r="Q95" s="2266">
        <f t="shared" si="70"/>
        <v>0</v>
      </c>
      <c r="R95" s="365"/>
      <c r="S95" s="1188" t="s">
        <v>1496</v>
      </c>
      <c r="T95" s="1188" t="s">
        <v>383</v>
      </c>
      <c r="U95" s="871"/>
      <c r="V95" s="871"/>
      <c r="W95" s="871"/>
      <c r="X95" s="871"/>
      <c r="Y95" s="871"/>
      <c r="Z95" s="871"/>
      <c r="AA95" s="871"/>
      <c r="AB95" s="871"/>
      <c r="AC95" s="871"/>
      <c r="AD95" s="871"/>
      <c r="AE95" s="871"/>
      <c r="AF95" s="871"/>
      <c r="AG95" s="871"/>
    </row>
    <row r="96" spans="1:33" s="101" customFormat="1" ht="18" customHeight="1" x14ac:dyDescent="0.25">
      <c r="A96" s="365"/>
      <c r="B96" s="2252">
        <v>24</v>
      </c>
      <c r="C96" s="2253" t="str">
        <f t="shared" ref="C96:P96" si="98">+IF(S99="","",S99)</f>
        <v>Compañía Minera Ares S.A.C.</v>
      </c>
      <c r="D96" s="2258" t="str">
        <f t="shared" si="98"/>
        <v>Hidráulico</v>
      </c>
      <c r="E96" s="2259" t="str">
        <f t="shared" si="98"/>
        <v/>
      </c>
      <c r="F96" s="2259" t="str">
        <f t="shared" si="98"/>
        <v/>
      </c>
      <c r="G96" s="2259" t="str">
        <f t="shared" si="98"/>
        <v/>
      </c>
      <c r="H96" s="2259" t="str">
        <f t="shared" si="98"/>
        <v/>
      </c>
      <c r="I96" s="2259" t="str">
        <f t="shared" si="98"/>
        <v/>
      </c>
      <c r="J96" s="2259" t="str">
        <f t="shared" si="98"/>
        <v/>
      </c>
      <c r="K96" s="2259" t="str">
        <f t="shared" si="98"/>
        <v/>
      </c>
      <c r="L96" s="2259" t="str">
        <f t="shared" si="98"/>
        <v/>
      </c>
      <c r="M96" s="2259" t="str">
        <f t="shared" si="98"/>
        <v/>
      </c>
      <c r="N96" s="2259" t="str">
        <f t="shared" si="98"/>
        <v/>
      </c>
      <c r="O96" s="2259" t="str">
        <f t="shared" si="98"/>
        <v/>
      </c>
      <c r="P96" s="2263" t="str">
        <f t="shared" si="98"/>
        <v/>
      </c>
      <c r="Q96" s="2265">
        <f t="shared" si="70"/>
        <v>0</v>
      </c>
      <c r="R96" s="365"/>
      <c r="S96"/>
      <c r="T96" s="1188" t="s">
        <v>384</v>
      </c>
      <c r="U96" s="871">
        <v>4.8989999999999997E-3</v>
      </c>
      <c r="V96" s="871">
        <v>1.333E-3</v>
      </c>
      <c r="W96" s="871">
        <v>9.382999999999999E-3</v>
      </c>
      <c r="X96" s="871">
        <v>4.3140000000000001E-3</v>
      </c>
      <c r="Y96" s="871">
        <v>0</v>
      </c>
      <c r="Z96" s="871">
        <v>1.191E-3</v>
      </c>
      <c r="AA96" s="871">
        <v>1.792E-3</v>
      </c>
      <c r="AB96" s="871">
        <v>5.359E-3</v>
      </c>
      <c r="AC96" s="871">
        <v>1.3286279999999999</v>
      </c>
      <c r="AD96" s="871">
        <v>3.2949999999999998E-3</v>
      </c>
      <c r="AE96" s="871">
        <v>4.1120000000000002E-3</v>
      </c>
      <c r="AF96" s="871">
        <v>3.2730000000000003E-3</v>
      </c>
      <c r="AG96" s="871">
        <v>1.3675789999999999</v>
      </c>
    </row>
    <row r="97" spans="1:33" s="101" customFormat="1" ht="18" customHeight="1" x14ac:dyDescent="0.25">
      <c r="A97" s="365"/>
      <c r="B97" s="2254"/>
      <c r="C97" s="2255" t="str">
        <f t="shared" ref="C97:P97" si="99">+IF(S100="","",S100)</f>
        <v/>
      </c>
      <c r="D97" s="2260" t="str">
        <f t="shared" si="99"/>
        <v>Térmico</v>
      </c>
      <c r="E97" s="2243">
        <f t="shared" si="99"/>
        <v>1.1174621403717569E-2</v>
      </c>
      <c r="F97" s="2243">
        <f t="shared" si="99"/>
        <v>1.0727636547568867E-2</v>
      </c>
      <c r="G97" s="2243">
        <f t="shared" si="99"/>
        <v>1.2444058395179883E-2</v>
      </c>
      <c r="H97" s="2243">
        <f t="shared" si="99"/>
        <v>8.835281460577717E-3</v>
      </c>
      <c r="I97" s="2243">
        <f t="shared" si="99"/>
        <v>8.3935173875488295E-3</v>
      </c>
      <c r="J97" s="2243">
        <f t="shared" si="99"/>
        <v>6.714813910039065E-3</v>
      </c>
      <c r="K97" s="2243">
        <f t="shared" si="99"/>
        <v>5.7075918235332049E-3</v>
      </c>
      <c r="L97" s="2243">
        <f t="shared" si="99"/>
        <v>5.4599999999999996E-3</v>
      </c>
      <c r="M97" s="2243">
        <f t="shared" si="99"/>
        <v>5.7330000000000011E-3</v>
      </c>
      <c r="N97" s="2243">
        <f t="shared" si="99"/>
        <v>7.8000000000000014E-3</v>
      </c>
      <c r="O97" s="2243">
        <f t="shared" si="99"/>
        <v>6.9000000000000008E-3</v>
      </c>
      <c r="P97" s="2245">
        <f t="shared" si="99"/>
        <v>7.5900000000000004E-3</v>
      </c>
      <c r="Q97" s="2247">
        <f t="shared" si="70"/>
        <v>9.7480520928165129E-2</v>
      </c>
      <c r="R97" s="365"/>
      <c r="S97"/>
      <c r="T97" s="1188" t="s">
        <v>283</v>
      </c>
      <c r="U97" s="871"/>
      <c r="V97" s="871"/>
      <c r="W97" s="871"/>
      <c r="X97" s="871"/>
      <c r="Y97" s="871"/>
      <c r="Z97" s="871"/>
      <c r="AA97" s="871"/>
      <c r="AB97" s="871"/>
      <c r="AC97" s="871"/>
      <c r="AD97" s="871"/>
      <c r="AE97" s="871"/>
      <c r="AF97" s="871"/>
      <c r="AG97" s="871"/>
    </row>
    <row r="98" spans="1:33" s="101" customFormat="1" ht="18" customHeight="1" x14ac:dyDescent="0.25">
      <c r="A98" s="365"/>
      <c r="B98" s="2254"/>
      <c r="C98" s="2255" t="str">
        <f t="shared" ref="C98:P98" si="100">+IF(S101="","",S101)</f>
        <v/>
      </c>
      <c r="D98" s="2260" t="str">
        <f t="shared" si="100"/>
        <v>Solar</v>
      </c>
      <c r="E98" s="2243" t="str">
        <f t="shared" si="100"/>
        <v/>
      </c>
      <c r="F98" s="2243" t="str">
        <f t="shared" si="100"/>
        <v/>
      </c>
      <c r="G98" s="2243" t="str">
        <f t="shared" si="100"/>
        <v/>
      </c>
      <c r="H98" s="2243" t="str">
        <f t="shared" si="100"/>
        <v/>
      </c>
      <c r="I98" s="2243" t="str">
        <f t="shared" si="100"/>
        <v/>
      </c>
      <c r="J98" s="2243" t="str">
        <f t="shared" si="100"/>
        <v/>
      </c>
      <c r="K98" s="2243" t="str">
        <f t="shared" si="100"/>
        <v/>
      </c>
      <c r="L98" s="2243" t="str">
        <f t="shared" si="100"/>
        <v/>
      </c>
      <c r="M98" s="2243" t="str">
        <f t="shared" si="100"/>
        <v/>
      </c>
      <c r="N98" s="2243" t="str">
        <f t="shared" si="100"/>
        <v/>
      </c>
      <c r="O98" s="2243" t="str">
        <f t="shared" si="100"/>
        <v/>
      </c>
      <c r="P98" s="2245" t="str">
        <f t="shared" si="100"/>
        <v/>
      </c>
      <c r="Q98" s="2247">
        <f t="shared" si="70"/>
        <v>0</v>
      </c>
      <c r="R98" s="365"/>
      <c r="S98"/>
      <c r="T98" s="1188" t="s">
        <v>385</v>
      </c>
      <c r="U98" s="871"/>
      <c r="V98" s="871"/>
      <c r="W98" s="871"/>
      <c r="X98" s="871"/>
      <c r="Y98" s="871"/>
      <c r="Z98" s="871"/>
      <c r="AA98" s="871"/>
      <c r="AB98" s="871"/>
      <c r="AC98" s="871"/>
      <c r="AD98" s="871"/>
      <c r="AE98" s="871"/>
      <c r="AF98" s="871"/>
      <c r="AG98" s="871"/>
    </row>
    <row r="99" spans="1:33" s="101" customFormat="1" ht="18" customHeight="1" x14ac:dyDescent="0.25">
      <c r="A99" s="365"/>
      <c r="B99" s="2256"/>
      <c r="C99" s="2257" t="str">
        <f t="shared" ref="C99:P99" si="101">+IF(S102="","",S102)</f>
        <v/>
      </c>
      <c r="D99" s="2261" t="str">
        <f t="shared" si="101"/>
        <v>Eólico</v>
      </c>
      <c r="E99" s="2262" t="str">
        <f t="shared" si="101"/>
        <v/>
      </c>
      <c r="F99" s="2262" t="str">
        <f t="shared" si="101"/>
        <v/>
      </c>
      <c r="G99" s="2262" t="str">
        <f t="shared" si="101"/>
        <v/>
      </c>
      <c r="H99" s="2262" t="str">
        <f t="shared" si="101"/>
        <v/>
      </c>
      <c r="I99" s="2262" t="str">
        <f t="shared" si="101"/>
        <v/>
      </c>
      <c r="J99" s="2262" t="str">
        <f t="shared" si="101"/>
        <v/>
      </c>
      <c r="K99" s="2262" t="str">
        <f t="shared" si="101"/>
        <v/>
      </c>
      <c r="L99" s="2262" t="str">
        <f t="shared" si="101"/>
        <v/>
      </c>
      <c r="M99" s="2262" t="str">
        <f t="shared" si="101"/>
        <v/>
      </c>
      <c r="N99" s="2262" t="str">
        <f t="shared" si="101"/>
        <v/>
      </c>
      <c r="O99" s="2262" t="str">
        <f t="shared" si="101"/>
        <v/>
      </c>
      <c r="P99" s="2264" t="str">
        <f t="shared" si="101"/>
        <v/>
      </c>
      <c r="Q99" s="2266">
        <f t="shared" si="70"/>
        <v>0</v>
      </c>
      <c r="R99" s="365"/>
      <c r="S99" s="1188" t="s">
        <v>1497</v>
      </c>
      <c r="T99" s="1188" t="s">
        <v>383</v>
      </c>
      <c r="U99" s="871"/>
      <c r="V99" s="871"/>
      <c r="W99" s="871"/>
      <c r="X99" s="871"/>
      <c r="Y99" s="871"/>
      <c r="Z99" s="871"/>
      <c r="AA99" s="871"/>
      <c r="AB99" s="871"/>
      <c r="AC99" s="871"/>
      <c r="AD99" s="871"/>
      <c r="AE99" s="871"/>
      <c r="AF99" s="871"/>
      <c r="AG99" s="871"/>
    </row>
    <row r="100" spans="1:33" s="101" customFormat="1" ht="18" customHeight="1" x14ac:dyDescent="0.25">
      <c r="A100" s="365"/>
      <c r="B100" s="2252">
        <v>25</v>
      </c>
      <c r="C100" s="2253" t="str">
        <f t="shared" ref="C100:P100" si="102">+IF(S103="","",S103)</f>
        <v>Compañía Minera Caraveli S.A.C.</v>
      </c>
      <c r="D100" s="2258" t="str">
        <f t="shared" si="102"/>
        <v>Hidráulico</v>
      </c>
      <c r="E100" s="2259" t="str">
        <f t="shared" si="102"/>
        <v/>
      </c>
      <c r="F100" s="2259" t="str">
        <f t="shared" si="102"/>
        <v/>
      </c>
      <c r="G100" s="2259" t="str">
        <f t="shared" si="102"/>
        <v/>
      </c>
      <c r="H100" s="2259" t="str">
        <f t="shared" si="102"/>
        <v/>
      </c>
      <c r="I100" s="2259" t="str">
        <f t="shared" si="102"/>
        <v/>
      </c>
      <c r="J100" s="2259" t="str">
        <f t="shared" si="102"/>
        <v/>
      </c>
      <c r="K100" s="2259" t="str">
        <f t="shared" si="102"/>
        <v/>
      </c>
      <c r="L100" s="2259" t="str">
        <f t="shared" si="102"/>
        <v/>
      </c>
      <c r="M100" s="2259" t="str">
        <f t="shared" si="102"/>
        <v/>
      </c>
      <c r="N100" s="2259" t="str">
        <f t="shared" si="102"/>
        <v/>
      </c>
      <c r="O100" s="2259" t="str">
        <f t="shared" si="102"/>
        <v/>
      </c>
      <c r="P100" s="2263" t="str">
        <f t="shared" si="102"/>
        <v/>
      </c>
      <c r="Q100" s="2265">
        <f t="shared" si="70"/>
        <v>0</v>
      </c>
      <c r="R100" s="365"/>
      <c r="S100"/>
      <c r="T100" s="1188" t="s">
        <v>384</v>
      </c>
      <c r="U100" s="871">
        <v>1.1174621403717569E-2</v>
      </c>
      <c r="V100" s="871">
        <v>1.0727636547568867E-2</v>
      </c>
      <c r="W100" s="871">
        <v>1.2444058395179883E-2</v>
      </c>
      <c r="X100" s="871">
        <v>8.835281460577717E-3</v>
      </c>
      <c r="Y100" s="871">
        <v>8.3935173875488295E-3</v>
      </c>
      <c r="Z100" s="871">
        <v>6.714813910039065E-3</v>
      </c>
      <c r="AA100" s="871">
        <v>5.7075918235332049E-3</v>
      </c>
      <c r="AB100" s="871">
        <v>5.4599999999999996E-3</v>
      </c>
      <c r="AC100" s="871">
        <v>5.7330000000000011E-3</v>
      </c>
      <c r="AD100" s="871">
        <v>7.8000000000000014E-3</v>
      </c>
      <c r="AE100" s="871">
        <v>6.9000000000000008E-3</v>
      </c>
      <c r="AF100" s="871">
        <v>7.5900000000000004E-3</v>
      </c>
      <c r="AG100" s="871">
        <v>9.7480520928165129E-2</v>
      </c>
    </row>
    <row r="101" spans="1:33" s="101" customFormat="1" ht="18" customHeight="1" x14ac:dyDescent="0.25">
      <c r="A101" s="365"/>
      <c r="B101" s="2254"/>
      <c r="C101" s="2255" t="str">
        <f t="shared" ref="C101:P101" si="103">+IF(S104="","",S104)</f>
        <v/>
      </c>
      <c r="D101" s="2260" t="str">
        <f t="shared" si="103"/>
        <v>Térmico</v>
      </c>
      <c r="E101" s="2243">
        <f t="shared" si="103"/>
        <v>1.0256909999999999</v>
      </c>
      <c r="F101" s="2243">
        <f t="shared" si="103"/>
        <v>0.96148199999999995</v>
      </c>
      <c r="G101" s="2243">
        <f t="shared" si="103"/>
        <v>0.91018299999999996</v>
      </c>
      <c r="H101" s="2243">
        <f t="shared" si="103"/>
        <v>0.63025699999999996</v>
      </c>
      <c r="I101" s="2243">
        <f t="shared" si="103"/>
        <v>0.47017999999999999</v>
      </c>
      <c r="J101" s="2243">
        <f t="shared" si="103"/>
        <v>0.43987399999999999</v>
      </c>
      <c r="K101" s="2243">
        <f t="shared" si="103"/>
        <v>0.52296900000000002</v>
      </c>
      <c r="L101" s="2243">
        <f t="shared" si="103"/>
        <v>0.51179199999999991</v>
      </c>
      <c r="M101" s="2243">
        <f t="shared" si="103"/>
        <v>0.50615999999999994</v>
      </c>
      <c r="N101" s="2243">
        <f t="shared" si="103"/>
        <v>0.52311099999999999</v>
      </c>
      <c r="O101" s="2243">
        <f t="shared" si="103"/>
        <v>0.55847400000000003</v>
      </c>
      <c r="P101" s="2245">
        <f t="shared" si="103"/>
        <v>0.44720299999999996</v>
      </c>
      <c r="Q101" s="2247">
        <f t="shared" si="70"/>
        <v>7.5073759999999989</v>
      </c>
      <c r="R101" s="365"/>
      <c r="S101"/>
      <c r="T101" s="1188" t="s">
        <v>283</v>
      </c>
      <c r="U101" s="871"/>
      <c r="V101" s="871"/>
      <c r="W101" s="871"/>
      <c r="X101" s="871"/>
      <c r="Y101" s="871"/>
      <c r="Z101" s="871"/>
      <c r="AA101" s="871"/>
      <c r="AB101" s="871"/>
      <c r="AC101" s="871"/>
      <c r="AD101" s="871"/>
      <c r="AE101" s="871"/>
      <c r="AF101" s="871"/>
      <c r="AG101" s="871"/>
    </row>
    <row r="102" spans="1:33" s="101" customFormat="1" ht="18" customHeight="1" x14ac:dyDescent="0.25">
      <c r="A102" s="365"/>
      <c r="B102" s="2254"/>
      <c r="C102" s="2255" t="str">
        <f t="shared" ref="C102:P102" si="104">+IF(S105="","",S105)</f>
        <v/>
      </c>
      <c r="D102" s="2260" t="str">
        <f t="shared" si="104"/>
        <v>Solar</v>
      </c>
      <c r="E102" s="2243" t="str">
        <f t="shared" si="104"/>
        <v/>
      </c>
      <c r="F102" s="2243" t="str">
        <f t="shared" si="104"/>
        <v/>
      </c>
      <c r="G102" s="2243" t="str">
        <f t="shared" si="104"/>
        <v/>
      </c>
      <c r="H102" s="2243" t="str">
        <f t="shared" si="104"/>
        <v/>
      </c>
      <c r="I102" s="2243" t="str">
        <f t="shared" si="104"/>
        <v/>
      </c>
      <c r="J102" s="2243" t="str">
        <f t="shared" si="104"/>
        <v/>
      </c>
      <c r="K102" s="2243" t="str">
        <f t="shared" si="104"/>
        <v/>
      </c>
      <c r="L102" s="2243" t="str">
        <f t="shared" si="104"/>
        <v/>
      </c>
      <c r="M102" s="2243" t="str">
        <f t="shared" si="104"/>
        <v/>
      </c>
      <c r="N102" s="2243" t="str">
        <f t="shared" si="104"/>
        <v/>
      </c>
      <c r="O102" s="2243" t="str">
        <f t="shared" si="104"/>
        <v/>
      </c>
      <c r="P102" s="2245" t="str">
        <f t="shared" si="104"/>
        <v/>
      </c>
      <c r="Q102" s="2247">
        <f t="shared" si="70"/>
        <v>0</v>
      </c>
      <c r="R102" s="365"/>
      <c r="S102"/>
      <c r="T102" s="1188" t="s">
        <v>385</v>
      </c>
      <c r="U102" s="871"/>
      <c r="V102" s="871"/>
      <c r="W102" s="871"/>
      <c r="X102" s="871"/>
      <c r="Y102" s="871"/>
      <c r="Z102" s="871"/>
      <c r="AA102" s="871"/>
      <c r="AB102" s="871"/>
      <c r="AC102" s="871"/>
      <c r="AD102" s="871"/>
      <c r="AE102" s="871"/>
      <c r="AF102" s="871"/>
      <c r="AG102" s="871"/>
    </row>
    <row r="103" spans="1:33" s="101" customFormat="1" ht="18" customHeight="1" x14ac:dyDescent="0.25">
      <c r="A103" s="365"/>
      <c r="B103" s="2256"/>
      <c r="C103" s="2257" t="str">
        <f t="shared" ref="C103:P103" si="105">+IF(S106="","",S106)</f>
        <v/>
      </c>
      <c r="D103" s="2261" t="str">
        <f t="shared" si="105"/>
        <v>Eólico</v>
      </c>
      <c r="E103" s="2262" t="str">
        <f t="shared" si="105"/>
        <v/>
      </c>
      <c r="F103" s="2262" t="str">
        <f t="shared" si="105"/>
        <v/>
      </c>
      <c r="G103" s="2262" t="str">
        <f t="shared" si="105"/>
        <v/>
      </c>
      <c r="H103" s="2262" t="str">
        <f t="shared" si="105"/>
        <v/>
      </c>
      <c r="I103" s="2262" t="str">
        <f t="shared" si="105"/>
        <v/>
      </c>
      <c r="J103" s="2262" t="str">
        <f t="shared" si="105"/>
        <v/>
      </c>
      <c r="K103" s="2262" t="str">
        <f t="shared" si="105"/>
        <v/>
      </c>
      <c r="L103" s="2262" t="str">
        <f t="shared" si="105"/>
        <v/>
      </c>
      <c r="M103" s="2262" t="str">
        <f t="shared" si="105"/>
        <v/>
      </c>
      <c r="N103" s="2262" t="str">
        <f t="shared" si="105"/>
        <v/>
      </c>
      <c r="O103" s="2262" t="str">
        <f t="shared" si="105"/>
        <v/>
      </c>
      <c r="P103" s="2264" t="str">
        <f t="shared" si="105"/>
        <v/>
      </c>
      <c r="Q103" s="2266">
        <f t="shared" si="70"/>
        <v>0</v>
      </c>
      <c r="R103" s="365"/>
      <c r="S103" s="1188" t="s">
        <v>1499</v>
      </c>
      <c r="T103" s="1188" t="s">
        <v>383</v>
      </c>
      <c r="U103" s="871"/>
      <c r="V103" s="871"/>
      <c r="W103" s="871"/>
      <c r="X103" s="871"/>
      <c r="Y103" s="871"/>
      <c r="Z103" s="871"/>
      <c r="AA103" s="871"/>
      <c r="AB103" s="871"/>
      <c r="AC103" s="871"/>
      <c r="AD103" s="871"/>
      <c r="AE103" s="871"/>
      <c r="AF103" s="871"/>
      <c r="AG103" s="871"/>
    </row>
    <row r="104" spans="1:33" s="101" customFormat="1" ht="18" customHeight="1" x14ac:dyDescent="0.25">
      <c r="A104" s="365"/>
      <c r="B104" s="2252">
        <v>26</v>
      </c>
      <c r="C104" s="2253" t="str">
        <f t="shared" ref="C104:P104" si="106">+IF(S107="","",S107)</f>
        <v>Compañía Minera Chungar S.A.C.</v>
      </c>
      <c r="D104" s="2258" t="str">
        <f t="shared" si="106"/>
        <v>Hidráulico</v>
      </c>
      <c r="E104" s="2259">
        <f t="shared" si="106"/>
        <v>11.512757000000001</v>
      </c>
      <c r="F104" s="2259">
        <f t="shared" si="106"/>
        <v>11.569300999999999</v>
      </c>
      <c r="G104" s="2259">
        <f t="shared" si="106"/>
        <v>13.280286</v>
      </c>
      <c r="H104" s="2259">
        <f t="shared" si="106"/>
        <v>13.918595999999999</v>
      </c>
      <c r="I104" s="2259">
        <f t="shared" si="106"/>
        <v>14.414228000000001</v>
      </c>
      <c r="J104" s="2259">
        <f t="shared" si="106"/>
        <v>11.764315</v>
      </c>
      <c r="K104" s="2259">
        <f t="shared" si="106"/>
        <v>11.994932</v>
      </c>
      <c r="L104" s="2259">
        <f t="shared" si="106"/>
        <v>12.544637000000002</v>
      </c>
      <c r="M104" s="2259">
        <f t="shared" si="106"/>
        <v>13.349859</v>
      </c>
      <c r="N104" s="2259">
        <f t="shared" si="106"/>
        <v>13.079547000000002</v>
      </c>
      <c r="O104" s="2259">
        <f t="shared" si="106"/>
        <v>11.199731</v>
      </c>
      <c r="P104" s="2263">
        <f t="shared" si="106"/>
        <v>13.936143000000001</v>
      </c>
      <c r="Q104" s="2265">
        <f t="shared" si="70"/>
        <v>152.56433200000004</v>
      </c>
      <c r="R104" s="365"/>
      <c r="S104"/>
      <c r="T104" s="1188" t="s">
        <v>384</v>
      </c>
      <c r="U104" s="871">
        <v>1.0256909999999999</v>
      </c>
      <c r="V104" s="871">
        <v>0.96148199999999995</v>
      </c>
      <c r="W104" s="871">
        <v>0.91018299999999996</v>
      </c>
      <c r="X104" s="871">
        <v>0.63025699999999996</v>
      </c>
      <c r="Y104" s="871">
        <v>0.47017999999999999</v>
      </c>
      <c r="Z104" s="871">
        <v>0.43987399999999999</v>
      </c>
      <c r="AA104" s="871">
        <v>0.52296900000000002</v>
      </c>
      <c r="AB104" s="871">
        <v>0.51179199999999991</v>
      </c>
      <c r="AC104" s="871">
        <v>0.50615999999999994</v>
      </c>
      <c r="AD104" s="871">
        <v>0.52311099999999999</v>
      </c>
      <c r="AE104" s="871">
        <v>0.55847400000000003</v>
      </c>
      <c r="AF104" s="871">
        <v>0.44720299999999996</v>
      </c>
      <c r="AG104" s="871">
        <v>7.5073759999999989</v>
      </c>
    </row>
    <row r="105" spans="1:33" s="101" customFormat="1" ht="18" customHeight="1" x14ac:dyDescent="0.25">
      <c r="A105" s="365"/>
      <c r="B105" s="2254"/>
      <c r="C105" s="2255" t="str">
        <f t="shared" ref="C105:P105" si="107">+IF(S108="","",S108)</f>
        <v/>
      </c>
      <c r="D105" s="2260" t="str">
        <f t="shared" si="107"/>
        <v>Térmico</v>
      </c>
      <c r="E105" s="2243">
        <f t="shared" si="107"/>
        <v>0</v>
      </c>
      <c r="F105" s="2243">
        <f t="shared" si="107"/>
        <v>0</v>
      </c>
      <c r="G105" s="2243">
        <f t="shared" si="107"/>
        <v>0</v>
      </c>
      <c r="H105" s="2243">
        <f t="shared" si="107"/>
        <v>0</v>
      </c>
      <c r="I105" s="2243">
        <f t="shared" si="107"/>
        <v>0</v>
      </c>
      <c r="J105" s="2243">
        <f t="shared" si="107"/>
        <v>0</v>
      </c>
      <c r="K105" s="2243">
        <f t="shared" si="107"/>
        <v>0</v>
      </c>
      <c r="L105" s="2243">
        <f t="shared" si="107"/>
        <v>0</v>
      </c>
      <c r="M105" s="2243">
        <f t="shared" si="107"/>
        <v>0</v>
      </c>
      <c r="N105" s="2243">
        <f t="shared" si="107"/>
        <v>0</v>
      </c>
      <c r="O105" s="2243">
        <f t="shared" si="107"/>
        <v>0</v>
      </c>
      <c r="P105" s="2245">
        <f t="shared" si="107"/>
        <v>0</v>
      </c>
      <c r="Q105" s="2247">
        <f t="shared" si="70"/>
        <v>0</v>
      </c>
      <c r="R105" s="365"/>
      <c r="S105"/>
      <c r="T105" s="1188" t="s">
        <v>283</v>
      </c>
      <c r="U105" s="871"/>
      <c r="V105" s="871"/>
      <c r="W105" s="871"/>
      <c r="X105" s="871"/>
      <c r="Y105" s="871"/>
      <c r="Z105" s="871"/>
      <c r="AA105" s="871"/>
      <c r="AB105" s="871"/>
      <c r="AC105" s="871"/>
      <c r="AD105" s="871"/>
      <c r="AE105" s="871"/>
      <c r="AF105" s="871"/>
      <c r="AG105" s="871"/>
    </row>
    <row r="106" spans="1:33" s="101" customFormat="1" ht="18" customHeight="1" x14ac:dyDescent="0.25">
      <c r="A106" s="365"/>
      <c r="B106" s="2254"/>
      <c r="C106" s="2255" t="str">
        <f t="shared" ref="C106:P106" si="108">+IF(S109="","",S109)</f>
        <v/>
      </c>
      <c r="D106" s="2260" t="str">
        <f t="shared" si="108"/>
        <v>Solar</v>
      </c>
      <c r="E106" s="2243" t="str">
        <f t="shared" si="108"/>
        <v/>
      </c>
      <c r="F106" s="2243" t="str">
        <f t="shared" si="108"/>
        <v/>
      </c>
      <c r="G106" s="2243" t="str">
        <f t="shared" si="108"/>
        <v/>
      </c>
      <c r="H106" s="2243" t="str">
        <f t="shared" si="108"/>
        <v/>
      </c>
      <c r="I106" s="2243" t="str">
        <f t="shared" si="108"/>
        <v/>
      </c>
      <c r="J106" s="2243" t="str">
        <f t="shared" si="108"/>
        <v/>
      </c>
      <c r="K106" s="2243" t="str">
        <f t="shared" si="108"/>
        <v/>
      </c>
      <c r="L106" s="2243" t="str">
        <f t="shared" si="108"/>
        <v/>
      </c>
      <c r="M106" s="2243" t="str">
        <f t="shared" si="108"/>
        <v/>
      </c>
      <c r="N106" s="2243" t="str">
        <f t="shared" si="108"/>
        <v/>
      </c>
      <c r="O106" s="2243" t="str">
        <f t="shared" si="108"/>
        <v/>
      </c>
      <c r="P106" s="2245" t="str">
        <f t="shared" si="108"/>
        <v/>
      </c>
      <c r="Q106" s="2247">
        <f t="shared" si="70"/>
        <v>0</v>
      </c>
      <c r="R106" s="365"/>
      <c r="S106"/>
      <c r="T106" s="1188" t="s">
        <v>385</v>
      </c>
      <c r="U106" s="871"/>
      <c r="V106" s="871"/>
      <c r="W106" s="871"/>
      <c r="X106" s="871"/>
      <c r="Y106" s="871"/>
      <c r="Z106" s="871"/>
      <c r="AA106" s="871"/>
      <c r="AB106" s="871"/>
      <c r="AC106" s="871"/>
      <c r="AD106" s="871"/>
      <c r="AE106" s="871"/>
      <c r="AF106" s="871"/>
      <c r="AG106" s="871"/>
    </row>
    <row r="107" spans="1:33" s="101" customFormat="1" ht="18" customHeight="1" x14ac:dyDescent="0.25">
      <c r="A107" s="365"/>
      <c r="B107" s="2256"/>
      <c r="C107" s="2257" t="str">
        <f t="shared" ref="C107:P107" si="109">+IF(S110="","",S110)</f>
        <v/>
      </c>
      <c r="D107" s="2261" t="str">
        <f t="shared" si="109"/>
        <v>Eólico</v>
      </c>
      <c r="E107" s="2262" t="str">
        <f t="shared" si="109"/>
        <v/>
      </c>
      <c r="F107" s="2262" t="str">
        <f t="shared" si="109"/>
        <v/>
      </c>
      <c r="G107" s="2262" t="str">
        <f t="shared" si="109"/>
        <v/>
      </c>
      <c r="H107" s="2262" t="str">
        <f t="shared" si="109"/>
        <v/>
      </c>
      <c r="I107" s="2262" t="str">
        <f t="shared" si="109"/>
        <v/>
      </c>
      <c r="J107" s="2262" t="str">
        <f t="shared" si="109"/>
        <v/>
      </c>
      <c r="K107" s="2262" t="str">
        <f t="shared" si="109"/>
        <v/>
      </c>
      <c r="L107" s="2262" t="str">
        <f t="shared" si="109"/>
        <v/>
      </c>
      <c r="M107" s="2262" t="str">
        <f t="shared" si="109"/>
        <v/>
      </c>
      <c r="N107" s="2262" t="str">
        <f t="shared" si="109"/>
        <v/>
      </c>
      <c r="O107" s="2262" t="str">
        <f t="shared" si="109"/>
        <v/>
      </c>
      <c r="P107" s="2264" t="str">
        <f t="shared" si="109"/>
        <v/>
      </c>
      <c r="Q107" s="2266">
        <f t="shared" si="70"/>
        <v>0</v>
      </c>
      <c r="R107" s="365"/>
      <c r="S107" s="1188" t="s">
        <v>1004</v>
      </c>
      <c r="T107" s="1188" t="s">
        <v>383</v>
      </c>
      <c r="U107" s="871">
        <v>11.512757000000001</v>
      </c>
      <c r="V107" s="871">
        <v>11.569300999999999</v>
      </c>
      <c r="W107" s="871">
        <v>13.280286</v>
      </c>
      <c r="X107" s="871">
        <v>13.918595999999999</v>
      </c>
      <c r="Y107" s="871">
        <v>14.414228000000001</v>
      </c>
      <c r="Z107" s="871">
        <v>11.764315</v>
      </c>
      <c r="AA107" s="871">
        <v>11.994932</v>
      </c>
      <c r="AB107" s="871">
        <v>12.544637000000002</v>
      </c>
      <c r="AC107" s="871">
        <v>13.349859</v>
      </c>
      <c r="AD107" s="871">
        <v>13.079547000000002</v>
      </c>
      <c r="AE107" s="871">
        <v>11.199731</v>
      </c>
      <c r="AF107" s="871">
        <v>13.936143000000001</v>
      </c>
      <c r="AG107" s="871">
        <v>152.56433200000004</v>
      </c>
    </row>
    <row r="108" spans="1:33" s="101" customFormat="1" ht="18" customHeight="1" x14ac:dyDescent="0.25">
      <c r="A108" s="365"/>
      <c r="B108" s="2252">
        <v>27</v>
      </c>
      <c r="C108" s="2253" t="str">
        <f t="shared" ref="C108:P108" si="110">+IF(S111="","",S111)</f>
        <v>Compañia Minera Kolpa S.A.</v>
      </c>
      <c r="D108" s="2258" t="str">
        <f t="shared" si="110"/>
        <v>Hidráulico</v>
      </c>
      <c r="E108" s="2259" t="str">
        <f t="shared" si="110"/>
        <v/>
      </c>
      <c r="F108" s="2259" t="str">
        <f t="shared" si="110"/>
        <v/>
      </c>
      <c r="G108" s="2259" t="str">
        <f t="shared" si="110"/>
        <v/>
      </c>
      <c r="H108" s="2259" t="str">
        <f t="shared" si="110"/>
        <v/>
      </c>
      <c r="I108" s="2259" t="str">
        <f t="shared" si="110"/>
        <v/>
      </c>
      <c r="J108" s="2259" t="str">
        <f t="shared" si="110"/>
        <v/>
      </c>
      <c r="K108" s="2259" t="str">
        <f t="shared" si="110"/>
        <v/>
      </c>
      <c r="L108" s="2259" t="str">
        <f t="shared" si="110"/>
        <v/>
      </c>
      <c r="M108" s="2259" t="str">
        <f t="shared" si="110"/>
        <v/>
      </c>
      <c r="N108" s="2259" t="str">
        <f t="shared" si="110"/>
        <v/>
      </c>
      <c r="O108" s="2259" t="str">
        <f t="shared" si="110"/>
        <v/>
      </c>
      <c r="P108" s="2263" t="str">
        <f t="shared" si="110"/>
        <v/>
      </c>
      <c r="Q108" s="2265">
        <f t="shared" si="70"/>
        <v>0</v>
      </c>
      <c r="R108" s="365"/>
      <c r="S108"/>
      <c r="T108" s="1188" t="s">
        <v>384</v>
      </c>
      <c r="U108" s="871">
        <v>0</v>
      </c>
      <c r="V108" s="871">
        <v>0</v>
      </c>
      <c r="W108" s="871">
        <v>0</v>
      </c>
      <c r="X108" s="871">
        <v>0</v>
      </c>
      <c r="Y108" s="871">
        <v>0</v>
      </c>
      <c r="Z108" s="871">
        <v>0</v>
      </c>
      <c r="AA108" s="871">
        <v>0</v>
      </c>
      <c r="AB108" s="871">
        <v>0</v>
      </c>
      <c r="AC108" s="871">
        <v>0</v>
      </c>
      <c r="AD108" s="871">
        <v>0</v>
      </c>
      <c r="AE108" s="871">
        <v>0</v>
      </c>
      <c r="AF108" s="871">
        <v>0</v>
      </c>
      <c r="AG108" s="871">
        <v>0</v>
      </c>
    </row>
    <row r="109" spans="1:33" s="101" customFormat="1" ht="18" customHeight="1" x14ac:dyDescent="0.25">
      <c r="A109" s="365"/>
      <c r="B109" s="2254"/>
      <c r="C109" s="2255" t="str">
        <f t="shared" ref="C109:P109" si="111">+IF(S112="","",S112)</f>
        <v/>
      </c>
      <c r="D109" s="2260" t="str">
        <f t="shared" si="111"/>
        <v>Térmico</v>
      </c>
      <c r="E109" s="2243">
        <f t="shared" si="111"/>
        <v>3.7499999999999999E-2</v>
      </c>
      <c r="F109" s="2243">
        <f t="shared" si="111"/>
        <v>3.7499999999999999E-2</v>
      </c>
      <c r="G109" s="2243">
        <f t="shared" si="111"/>
        <v>3.7499999999999999E-2</v>
      </c>
      <c r="H109" s="2243">
        <f t="shared" si="111"/>
        <v>3.7499999999999999E-2</v>
      </c>
      <c r="I109" s="2243">
        <f t="shared" si="111"/>
        <v>3.6499999999999998E-2</v>
      </c>
      <c r="J109" s="2243">
        <f t="shared" si="111"/>
        <v>3.6499999999999998E-2</v>
      </c>
      <c r="K109" s="2243">
        <f t="shared" si="111"/>
        <v>3.6499999999999998E-2</v>
      </c>
      <c r="L109" s="2243">
        <f t="shared" si="111"/>
        <v>3.6499999999999998E-2</v>
      </c>
      <c r="M109" s="2243">
        <f t="shared" si="111"/>
        <v>3.6499999999999998E-2</v>
      </c>
      <c r="N109" s="2243">
        <f t="shared" si="111"/>
        <v>3.6499999999999998E-2</v>
      </c>
      <c r="O109" s="2243">
        <f t="shared" si="111"/>
        <v>3.6499999999999998E-2</v>
      </c>
      <c r="P109" s="2245">
        <f t="shared" si="111"/>
        <v>3.6499999999999998E-2</v>
      </c>
      <c r="Q109" s="2247">
        <f t="shared" si="70"/>
        <v>0.44199999999999989</v>
      </c>
      <c r="R109" s="365"/>
      <c r="S109"/>
      <c r="T109" s="1188" t="s">
        <v>283</v>
      </c>
      <c r="U109" s="871"/>
      <c r="V109" s="871"/>
      <c r="W109" s="871"/>
      <c r="X109" s="871"/>
      <c r="Y109" s="871"/>
      <c r="Z109" s="871"/>
      <c r="AA109" s="871"/>
      <c r="AB109" s="871"/>
      <c r="AC109" s="871"/>
      <c r="AD109" s="871"/>
      <c r="AE109" s="871"/>
      <c r="AF109" s="871"/>
      <c r="AG109" s="871"/>
    </row>
    <row r="110" spans="1:33" s="101" customFormat="1" ht="18" customHeight="1" x14ac:dyDescent="0.25">
      <c r="A110" s="365"/>
      <c r="B110" s="2254"/>
      <c r="C110" s="2255" t="str">
        <f t="shared" ref="C110:P110" si="112">+IF(S113="","",S113)</f>
        <v/>
      </c>
      <c r="D110" s="2260" t="str">
        <f t="shared" si="112"/>
        <v>Solar</v>
      </c>
      <c r="E110" s="2243" t="str">
        <f t="shared" si="112"/>
        <v/>
      </c>
      <c r="F110" s="2243" t="str">
        <f t="shared" si="112"/>
        <v/>
      </c>
      <c r="G110" s="2243" t="str">
        <f t="shared" si="112"/>
        <v/>
      </c>
      <c r="H110" s="2243" t="str">
        <f t="shared" si="112"/>
        <v/>
      </c>
      <c r="I110" s="2243" t="str">
        <f t="shared" si="112"/>
        <v/>
      </c>
      <c r="J110" s="2243" t="str">
        <f t="shared" si="112"/>
        <v/>
      </c>
      <c r="K110" s="2243" t="str">
        <f t="shared" si="112"/>
        <v/>
      </c>
      <c r="L110" s="2243" t="str">
        <f t="shared" si="112"/>
        <v/>
      </c>
      <c r="M110" s="2243" t="str">
        <f t="shared" si="112"/>
        <v/>
      </c>
      <c r="N110" s="2243" t="str">
        <f t="shared" si="112"/>
        <v/>
      </c>
      <c r="O110" s="2243" t="str">
        <f t="shared" si="112"/>
        <v/>
      </c>
      <c r="P110" s="2245" t="str">
        <f t="shared" si="112"/>
        <v/>
      </c>
      <c r="Q110" s="2247">
        <f t="shared" si="70"/>
        <v>0</v>
      </c>
      <c r="R110" s="365"/>
      <c r="S110"/>
      <c r="T110" s="1188" t="s">
        <v>385</v>
      </c>
      <c r="U110" s="871"/>
      <c r="V110" s="871"/>
      <c r="W110" s="871"/>
      <c r="X110" s="871"/>
      <c r="Y110" s="871"/>
      <c r="Z110" s="871"/>
      <c r="AA110" s="871"/>
      <c r="AB110" s="871"/>
      <c r="AC110" s="871"/>
      <c r="AD110" s="871"/>
      <c r="AE110" s="871"/>
      <c r="AF110" s="871"/>
      <c r="AG110" s="871"/>
    </row>
    <row r="111" spans="1:33" s="101" customFormat="1" ht="18" customHeight="1" x14ac:dyDescent="0.25">
      <c r="A111" s="365"/>
      <c r="B111" s="2256"/>
      <c r="C111" s="2257" t="str">
        <f t="shared" ref="C111:P111" si="113">+IF(S114="","",S114)</f>
        <v/>
      </c>
      <c r="D111" s="2261" t="str">
        <f t="shared" si="113"/>
        <v>Eólico</v>
      </c>
      <c r="E111" s="2262" t="str">
        <f t="shared" si="113"/>
        <v/>
      </c>
      <c r="F111" s="2262" t="str">
        <f t="shared" si="113"/>
        <v/>
      </c>
      <c r="G111" s="2262" t="str">
        <f t="shared" si="113"/>
        <v/>
      </c>
      <c r="H111" s="2262" t="str">
        <f t="shared" si="113"/>
        <v/>
      </c>
      <c r="I111" s="2262" t="str">
        <f t="shared" si="113"/>
        <v/>
      </c>
      <c r="J111" s="2262" t="str">
        <f t="shared" si="113"/>
        <v/>
      </c>
      <c r="K111" s="2262" t="str">
        <f t="shared" si="113"/>
        <v/>
      </c>
      <c r="L111" s="2262" t="str">
        <f t="shared" si="113"/>
        <v/>
      </c>
      <c r="M111" s="2262" t="str">
        <f t="shared" si="113"/>
        <v/>
      </c>
      <c r="N111" s="2262" t="str">
        <f t="shared" si="113"/>
        <v/>
      </c>
      <c r="O111" s="2262" t="str">
        <f t="shared" si="113"/>
        <v/>
      </c>
      <c r="P111" s="2264" t="str">
        <f t="shared" si="113"/>
        <v/>
      </c>
      <c r="Q111" s="2266">
        <f t="shared" si="70"/>
        <v>0</v>
      </c>
      <c r="R111" s="365"/>
      <c r="S111" s="1188" t="s">
        <v>1435</v>
      </c>
      <c r="T111" s="1188" t="s">
        <v>383</v>
      </c>
      <c r="U111" s="871"/>
      <c r="V111" s="871"/>
      <c r="W111" s="871"/>
      <c r="X111" s="871"/>
      <c r="Y111" s="871"/>
      <c r="Z111" s="871"/>
      <c r="AA111" s="871"/>
      <c r="AB111" s="871"/>
      <c r="AC111" s="871"/>
      <c r="AD111" s="871"/>
      <c r="AE111" s="871"/>
      <c r="AF111" s="871"/>
      <c r="AG111" s="871"/>
    </row>
    <row r="112" spans="1:33" s="101" customFormat="1" ht="18" customHeight="1" x14ac:dyDescent="0.25">
      <c r="A112" s="365"/>
      <c r="B112" s="2252">
        <v>28</v>
      </c>
      <c r="C112" s="2253" t="str">
        <f t="shared" ref="C112:P112" si="114">+IF(S115="","",S115)</f>
        <v>Compañía Minera San Ignacio de Morococha S.A.A.</v>
      </c>
      <c r="D112" s="2258" t="str">
        <f t="shared" si="114"/>
        <v>Hidráulico</v>
      </c>
      <c r="E112" s="2259">
        <f t="shared" si="114"/>
        <v>7.4513259999999999</v>
      </c>
      <c r="F112" s="2259">
        <f t="shared" si="114"/>
        <v>7.0185420000000001</v>
      </c>
      <c r="G112" s="2259">
        <f t="shared" si="114"/>
        <v>7.2079319999999996</v>
      </c>
      <c r="H112" s="2259">
        <f t="shared" si="114"/>
        <v>6.4844239999999997</v>
      </c>
      <c r="I112" s="2259">
        <f t="shared" si="114"/>
        <v>5.1683370000000002</v>
      </c>
      <c r="J112" s="2259">
        <f t="shared" si="114"/>
        <v>3.688895</v>
      </c>
      <c r="K112" s="2259">
        <f t="shared" si="114"/>
        <v>2.8115999999999999</v>
      </c>
      <c r="L112" s="2259">
        <f t="shared" si="114"/>
        <v>2.1240429999999999</v>
      </c>
      <c r="M112" s="2259">
        <f t="shared" si="114"/>
        <v>2.5062570000000002</v>
      </c>
      <c r="N112" s="2259">
        <f t="shared" si="114"/>
        <v>2.38</v>
      </c>
      <c r="O112" s="2259">
        <f t="shared" si="114"/>
        <v>3.98</v>
      </c>
      <c r="P112" s="2263">
        <f t="shared" si="114"/>
        <v>5.3479999999999999</v>
      </c>
      <c r="Q112" s="2265">
        <f t="shared" si="70"/>
        <v>56.169355999999993</v>
      </c>
      <c r="R112" s="365"/>
      <c r="S112"/>
      <c r="T112" s="1188" t="s">
        <v>384</v>
      </c>
      <c r="U112" s="871">
        <v>3.7499999999999999E-2</v>
      </c>
      <c r="V112" s="871">
        <v>3.7499999999999999E-2</v>
      </c>
      <c r="W112" s="871">
        <v>3.7499999999999999E-2</v>
      </c>
      <c r="X112" s="871">
        <v>3.7499999999999999E-2</v>
      </c>
      <c r="Y112" s="871">
        <v>3.6499999999999998E-2</v>
      </c>
      <c r="Z112" s="871">
        <v>3.6499999999999998E-2</v>
      </c>
      <c r="AA112" s="871">
        <v>3.6499999999999998E-2</v>
      </c>
      <c r="AB112" s="871">
        <v>3.6499999999999998E-2</v>
      </c>
      <c r="AC112" s="871">
        <v>3.6499999999999998E-2</v>
      </c>
      <c r="AD112" s="871">
        <v>3.6499999999999998E-2</v>
      </c>
      <c r="AE112" s="871">
        <v>3.6499999999999998E-2</v>
      </c>
      <c r="AF112" s="871">
        <v>3.6499999999999998E-2</v>
      </c>
      <c r="AG112" s="871">
        <v>0.44199999999999989</v>
      </c>
    </row>
    <row r="113" spans="1:33" s="101" customFormat="1" ht="18" customHeight="1" x14ac:dyDescent="0.25">
      <c r="A113" s="365"/>
      <c r="B113" s="2254"/>
      <c r="C113" s="2255" t="str">
        <f t="shared" ref="C113:P113" si="115">+IF(S116="","",S116)</f>
        <v/>
      </c>
      <c r="D113" s="2260" t="str">
        <f t="shared" si="115"/>
        <v>Térmico</v>
      </c>
      <c r="E113" s="2243">
        <f t="shared" si="115"/>
        <v>0</v>
      </c>
      <c r="F113" s="2243">
        <f t="shared" si="115"/>
        <v>4.2999999999999995E-5</v>
      </c>
      <c r="G113" s="2243">
        <f t="shared" si="115"/>
        <v>0</v>
      </c>
      <c r="H113" s="2243">
        <f t="shared" si="115"/>
        <v>0</v>
      </c>
      <c r="I113" s="2243">
        <f t="shared" si="115"/>
        <v>0</v>
      </c>
      <c r="J113" s="2243">
        <f t="shared" si="115"/>
        <v>0</v>
      </c>
      <c r="K113" s="2243">
        <f t="shared" si="115"/>
        <v>1.047E-3</v>
      </c>
      <c r="L113" s="2243">
        <f t="shared" si="115"/>
        <v>2.0868999999999999E-2</v>
      </c>
      <c r="M113" s="2243">
        <f t="shared" si="115"/>
        <v>4.0720999999999993E-2</v>
      </c>
      <c r="N113" s="2243">
        <f t="shared" si="115"/>
        <v>0.02</v>
      </c>
      <c r="O113" s="2243">
        <f t="shared" si="115"/>
        <v>1.4999999999999999E-2</v>
      </c>
      <c r="P113" s="2245">
        <f t="shared" si="115"/>
        <v>4.4999999999999998E-2</v>
      </c>
      <c r="Q113" s="2247">
        <f t="shared" si="70"/>
        <v>0.14267999999999997</v>
      </c>
      <c r="R113" s="365"/>
      <c r="S113"/>
      <c r="T113" s="1188" t="s">
        <v>283</v>
      </c>
      <c r="U113" s="871"/>
      <c r="V113" s="871"/>
      <c r="W113" s="871"/>
      <c r="X113" s="871"/>
      <c r="Y113" s="871"/>
      <c r="Z113" s="871"/>
      <c r="AA113" s="871"/>
      <c r="AB113" s="871"/>
      <c r="AC113" s="871"/>
      <c r="AD113" s="871"/>
      <c r="AE113" s="871"/>
      <c r="AF113" s="871"/>
      <c r="AG113" s="871"/>
    </row>
    <row r="114" spans="1:33" s="101" customFormat="1" ht="18" customHeight="1" x14ac:dyDescent="0.25">
      <c r="A114" s="365"/>
      <c r="B114" s="2254"/>
      <c r="C114" s="2255" t="str">
        <f t="shared" ref="C114:P114" si="116">+IF(S117="","",S117)</f>
        <v/>
      </c>
      <c r="D114" s="2260" t="str">
        <f t="shared" si="116"/>
        <v>Solar</v>
      </c>
      <c r="E114" s="2243" t="str">
        <f t="shared" si="116"/>
        <v/>
      </c>
      <c r="F114" s="2243" t="str">
        <f t="shared" si="116"/>
        <v/>
      </c>
      <c r="G114" s="2243" t="str">
        <f t="shared" si="116"/>
        <v/>
      </c>
      <c r="H114" s="2243" t="str">
        <f t="shared" si="116"/>
        <v/>
      </c>
      <c r="I114" s="2243" t="str">
        <f t="shared" si="116"/>
        <v/>
      </c>
      <c r="J114" s="2243" t="str">
        <f t="shared" si="116"/>
        <v/>
      </c>
      <c r="K114" s="2243" t="str">
        <f t="shared" si="116"/>
        <v/>
      </c>
      <c r="L114" s="2243" t="str">
        <f t="shared" si="116"/>
        <v/>
      </c>
      <c r="M114" s="2243" t="str">
        <f t="shared" si="116"/>
        <v/>
      </c>
      <c r="N114" s="2243" t="str">
        <f t="shared" si="116"/>
        <v/>
      </c>
      <c r="O114" s="2243" t="str">
        <f t="shared" si="116"/>
        <v/>
      </c>
      <c r="P114" s="2245" t="str">
        <f t="shared" si="116"/>
        <v/>
      </c>
      <c r="Q114" s="2247">
        <f t="shared" si="70"/>
        <v>0</v>
      </c>
      <c r="R114" s="365"/>
      <c r="S114"/>
      <c r="T114" s="1188" t="s">
        <v>385</v>
      </c>
      <c r="U114" s="871"/>
      <c r="V114" s="871"/>
      <c r="W114" s="871"/>
      <c r="X114" s="871"/>
      <c r="Y114" s="871"/>
      <c r="Z114" s="871"/>
      <c r="AA114" s="871"/>
      <c r="AB114" s="871"/>
      <c r="AC114" s="871"/>
      <c r="AD114" s="871"/>
      <c r="AE114" s="871"/>
      <c r="AF114" s="871"/>
      <c r="AG114" s="871"/>
    </row>
    <row r="115" spans="1:33" s="101" customFormat="1" ht="18" customHeight="1" x14ac:dyDescent="0.25">
      <c r="A115" s="365"/>
      <c r="B115" s="2256"/>
      <c r="C115" s="2257" t="str">
        <f t="shared" ref="C115:P115" si="117">+IF(S118="","",S118)</f>
        <v/>
      </c>
      <c r="D115" s="2261" t="str">
        <f t="shared" si="117"/>
        <v>Eólico</v>
      </c>
      <c r="E115" s="2262" t="str">
        <f t="shared" si="117"/>
        <v/>
      </c>
      <c r="F115" s="2262" t="str">
        <f t="shared" si="117"/>
        <v/>
      </c>
      <c r="G115" s="2262" t="str">
        <f t="shared" si="117"/>
        <v/>
      </c>
      <c r="H115" s="2262" t="str">
        <f t="shared" si="117"/>
        <v/>
      </c>
      <c r="I115" s="2262" t="str">
        <f t="shared" si="117"/>
        <v/>
      </c>
      <c r="J115" s="2262" t="str">
        <f t="shared" si="117"/>
        <v/>
      </c>
      <c r="K115" s="2262" t="str">
        <f t="shared" si="117"/>
        <v/>
      </c>
      <c r="L115" s="2262" t="str">
        <f t="shared" si="117"/>
        <v/>
      </c>
      <c r="M115" s="2262" t="str">
        <f t="shared" si="117"/>
        <v/>
      </c>
      <c r="N115" s="2262" t="str">
        <f t="shared" si="117"/>
        <v/>
      </c>
      <c r="O115" s="2262" t="str">
        <f t="shared" si="117"/>
        <v/>
      </c>
      <c r="P115" s="2264" t="str">
        <f t="shared" si="117"/>
        <v/>
      </c>
      <c r="Q115" s="2266">
        <f t="shared" si="70"/>
        <v>0</v>
      </c>
      <c r="R115" s="365"/>
      <c r="S115" s="1188" t="s">
        <v>1500</v>
      </c>
      <c r="T115" s="1188" t="s">
        <v>383</v>
      </c>
      <c r="U115" s="871">
        <v>7.4513259999999999</v>
      </c>
      <c r="V115" s="871">
        <v>7.0185420000000001</v>
      </c>
      <c r="W115" s="871">
        <v>7.2079319999999996</v>
      </c>
      <c r="X115" s="871">
        <v>6.4844239999999997</v>
      </c>
      <c r="Y115" s="871">
        <v>5.1683370000000002</v>
      </c>
      <c r="Z115" s="871">
        <v>3.688895</v>
      </c>
      <c r="AA115" s="871">
        <v>2.8115999999999999</v>
      </c>
      <c r="AB115" s="871">
        <v>2.1240429999999999</v>
      </c>
      <c r="AC115" s="871">
        <v>2.5062570000000002</v>
      </c>
      <c r="AD115" s="871">
        <v>2.38</v>
      </c>
      <c r="AE115" s="871">
        <v>3.98</v>
      </c>
      <c r="AF115" s="871">
        <v>5.3479999999999999</v>
      </c>
      <c r="AG115" s="871">
        <v>56.169355999999993</v>
      </c>
    </row>
    <row r="116" spans="1:33" s="101" customFormat="1" ht="18" customHeight="1" x14ac:dyDescent="0.25">
      <c r="A116" s="365"/>
      <c r="B116" s="2252">
        <v>29</v>
      </c>
      <c r="C116" s="2253" t="str">
        <f t="shared" ref="C116:P116" si="118">+IF(S119="","",S119)</f>
        <v>Compañía Minera San Nicolás S.A.</v>
      </c>
      <c r="D116" s="2258" t="str">
        <f t="shared" si="118"/>
        <v>Hidráulico</v>
      </c>
      <c r="E116" s="2259">
        <f t="shared" si="118"/>
        <v>0</v>
      </c>
      <c r="F116" s="2259">
        <f t="shared" si="118"/>
        <v>0</v>
      </c>
      <c r="G116" s="2259">
        <f t="shared" si="118"/>
        <v>0</v>
      </c>
      <c r="H116" s="2259">
        <f t="shared" si="118"/>
        <v>0</v>
      </c>
      <c r="I116" s="2259">
        <f t="shared" si="118"/>
        <v>0</v>
      </c>
      <c r="J116" s="2259">
        <f t="shared" si="118"/>
        <v>0</v>
      </c>
      <c r="K116" s="2259">
        <f t="shared" si="118"/>
        <v>0</v>
      </c>
      <c r="L116" s="2259">
        <f t="shared" si="118"/>
        <v>0</v>
      </c>
      <c r="M116" s="2259">
        <f t="shared" si="118"/>
        <v>0</v>
      </c>
      <c r="N116" s="2259">
        <f t="shared" si="118"/>
        <v>0</v>
      </c>
      <c r="O116" s="2259">
        <f t="shared" si="118"/>
        <v>0</v>
      </c>
      <c r="P116" s="2263">
        <f t="shared" si="118"/>
        <v>0</v>
      </c>
      <c r="Q116" s="2265">
        <f t="shared" si="70"/>
        <v>0</v>
      </c>
      <c r="R116" s="365"/>
      <c r="S116"/>
      <c r="T116" s="1188" t="s">
        <v>384</v>
      </c>
      <c r="U116" s="871">
        <v>0</v>
      </c>
      <c r="V116" s="871">
        <v>4.2999999999999995E-5</v>
      </c>
      <c r="W116" s="871">
        <v>0</v>
      </c>
      <c r="X116" s="871">
        <v>0</v>
      </c>
      <c r="Y116" s="871">
        <v>0</v>
      </c>
      <c r="Z116" s="871">
        <v>0</v>
      </c>
      <c r="AA116" s="871">
        <v>1.047E-3</v>
      </c>
      <c r="AB116" s="871">
        <v>2.0868999999999999E-2</v>
      </c>
      <c r="AC116" s="871">
        <v>4.0720999999999993E-2</v>
      </c>
      <c r="AD116" s="871">
        <v>0.02</v>
      </c>
      <c r="AE116" s="871">
        <v>1.4999999999999999E-2</v>
      </c>
      <c r="AF116" s="871">
        <v>4.4999999999999998E-2</v>
      </c>
      <c r="AG116" s="871">
        <v>0.14267999999999997</v>
      </c>
    </row>
    <row r="117" spans="1:33" s="101" customFormat="1" ht="18" customHeight="1" x14ac:dyDescent="0.25">
      <c r="A117" s="365"/>
      <c r="B117" s="2254"/>
      <c r="C117" s="2255" t="str">
        <f t="shared" ref="C117:P117" si="119">+IF(S120="","",S120)</f>
        <v/>
      </c>
      <c r="D117" s="2260" t="str">
        <f t="shared" si="119"/>
        <v>Térmico</v>
      </c>
      <c r="E117" s="2243">
        <f t="shared" si="119"/>
        <v>0</v>
      </c>
      <c r="F117" s="2243">
        <f t="shared" si="119"/>
        <v>0</v>
      </c>
      <c r="G117" s="2243">
        <f t="shared" si="119"/>
        <v>0</v>
      </c>
      <c r="H117" s="2243">
        <f t="shared" si="119"/>
        <v>0</v>
      </c>
      <c r="I117" s="2243">
        <f t="shared" si="119"/>
        <v>0</v>
      </c>
      <c r="J117" s="2243">
        <f t="shared" si="119"/>
        <v>0</v>
      </c>
      <c r="K117" s="2243">
        <f t="shared" si="119"/>
        <v>0</v>
      </c>
      <c r="L117" s="2243">
        <f t="shared" si="119"/>
        <v>0</v>
      </c>
      <c r="M117" s="2243">
        <f t="shared" si="119"/>
        <v>0</v>
      </c>
      <c r="N117" s="2243">
        <f t="shared" si="119"/>
        <v>0</v>
      </c>
      <c r="O117" s="2243">
        <f t="shared" si="119"/>
        <v>0</v>
      </c>
      <c r="P117" s="2245">
        <f t="shared" si="119"/>
        <v>0</v>
      </c>
      <c r="Q117" s="2247">
        <f t="shared" si="70"/>
        <v>0</v>
      </c>
      <c r="R117" s="365"/>
      <c r="S117"/>
      <c r="T117" s="1188" t="s">
        <v>283</v>
      </c>
      <c r="U117" s="871"/>
      <c r="V117" s="871"/>
      <c r="W117" s="871"/>
      <c r="X117" s="871"/>
      <c r="Y117" s="871"/>
      <c r="Z117" s="871"/>
      <c r="AA117" s="871"/>
      <c r="AB117" s="871"/>
      <c r="AC117" s="871"/>
      <c r="AD117" s="871"/>
      <c r="AE117" s="871"/>
      <c r="AF117" s="871"/>
      <c r="AG117" s="871"/>
    </row>
    <row r="118" spans="1:33" s="101" customFormat="1" ht="18" customHeight="1" x14ac:dyDescent="0.25">
      <c r="A118" s="365"/>
      <c r="B118" s="2254"/>
      <c r="C118" s="2255" t="str">
        <f t="shared" ref="C118:P118" si="120">+IF(S121="","",S121)</f>
        <v/>
      </c>
      <c r="D118" s="2260" t="str">
        <f t="shared" si="120"/>
        <v>Solar</v>
      </c>
      <c r="E118" s="2243" t="str">
        <f t="shared" si="120"/>
        <v/>
      </c>
      <c r="F118" s="2243" t="str">
        <f t="shared" si="120"/>
        <v/>
      </c>
      <c r="G118" s="2243" t="str">
        <f t="shared" si="120"/>
        <v/>
      </c>
      <c r="H118" s="2243" t="str">
        <f t="shared" si="120"/>
        <v/>
      </c>
      <c r="I118" s="2243" t="str">
        <f t="shared" si="120"/>
        <v/>
      </c>
      <c r="J118" s="2243" t="str">
        <f t="shared" si="120"/>
        <v/>
      </c>
      <c r="K118" s="2243" t="str">
        <f t="shared" si="120"/>
        <v/>
      </c>
      <c r="L118" s="2243" t="str">
        <f t="shared" si="120"/>
        <v/>
      </c>
      <c r="M118" s="2243" t="str">
        <f t="shared" si="120"/>
        <v/>
      </c>
      <c r="N118" s="2243" t="str">
        <f t="shared" si="120"/>
        <v/>
      </c>
      <c r="O118" s="2243" t="str">
        <f t="shared" si="120"/>
        <v/>
      </c>
      <c r="P118" s="2245" t="str">
        <f t="shared" si="120"/>
        <v/>
      </c>
      <c r="Q118" s="2247">
        <f t="shared" si="70"/>
        <v>0</v>
      </c>
      <c r="R118" s="365"/>
      <c r="S118"/>
      <c r="T118" s="1188" t="s">
        <v>385</v>
      </c>
      <c r="U118" s="871"/>
      <c r="V118" s="871"/>
      <c r="W118" s="871"/>
      <c r="X118" s="871"/>
      <c r="Y118" s="871"/>
      <c r="Z118" s="871"/>
      <c r="AA118" s="871"/>
      <c r="AB118" s="871"/>
      <c r="AC118" s="871"/>
      <c r="AD118" s="871"/>
      <c r="AE118" s="871"/>
      <c r="AF118" s="871"/>
      <c r="AG118" s="871"/>
    </row>
    <row r="119" spans="1:33" s="101" customFormat="1" ht="18" customHeight="1" x14ac:dyDescent="0.25">
      <c r="A119" s="365"/>
      <c r="B119" s="2256"/>
      <c r="C119" s="2257" t="str">
        <f t="shared" ref="C119:P119" si="121">+IF(S122="","",S122)</f>
        <v/>
      </c>
      <c r="D119" s="2261" t="str">
        <f t="shared" si="121"/>
        <v>Eólico</v>
      </c>
      <c r="E119" s="2262" t="str">
        <f t="shared" si="121"/>
        <v/>
      </c>
      <c r="F119" s="2262" t="str">
        <f t="shared" si="121"/>
        <v/>
      </c>
      <c r="G119" s="2262" t="str">
        <f t="shared" si="121"/>
        <v/>
      </c>
      <c r="H119" s="2262" t="str">
        <f t="shared" si="121"/>
        <v/>
      </c>
      <c r="I119" s="2262" t="str">
        <f t="shared" si="121"/>
        <v/>
      </c>
      <c r="J119" s="2262" t="str">
        <f t="shared" si="121"/>
        <v/>
      </c>
      <c r="K119" s="2262" t="str">
        <f t="shared" si="121"/>
        <v/>
      </c>
      <c r="L119" s="2262" t="str">
        <f t="shared" si="121"/>
        <v/>
      </c>
      <c r="M119" s="2262" t="str">
        <f t="shared" si="121"/>
        <v/>
      </c>
      <c r="N119" s="2262" t="str">
        <f t="shared" si="121"/>
        <v/>
      </c>
      <c r="O119" s="2262" t="str">
        <f t="shared" si="121"/>
        <v/>
      </c>
      <c r="P119" s="2264" t="str">
        <f t="shared" si="121"/>
        <v/>
      </c>
      <c r="Q119" s="2266">
        <f t="shared" si="70"/>
        <v>0</v>
      </c>
      <c r="R119" s="365"/>
      <c r="S119" s="1188" t="s">
        <v>1501</v>
      </c>
      <c r="T119" s="1188" t="s">
        <v>383</v>
      </c>
      <c r="U119" s="871">
        <v>0</v>
      </c>
      <c r="V119" s="871">
        <v>0</v>
      </c>
      <c r="W119" s="871">
        <v>0</v>
      </c>
      <c r="X119" s="871">
        <v>0</v>
      </c>
      <c r="Y119" s="871">
        <v>0</v>
      </c>
      <c r="Z119" s="871">
        <v>0</v>
      </c>
      <c r="AA119" s="871">
        <v>0</v>
      </c>
      <c r="AB119" s="871">
        <v>0</v>
      </c>
      <c r="AC119" s="871">
        <v>0</v>
      </c>
      <c r="AD119" s="871">
        <v>0</v>
      </c>
      <c r="AE119" s="871">
        <v>0</v>
      </c>
      <c r="AF119" s="871">
        <v>0</v>
      </c>
      <c r="AG119" s="871">
        <v>0</v>
      </c>
    </row>
    <row r="120" spans="1:33" s="101" customFormat="1" ht="18" customHeight="1" x14ac:dyDescent="0.25">
      <c r="A120" s="365"/>
      <c r="B120" s="2252">
        <v>30</v>
      </c>
      <c r="C120" s="2253" t="str">
        <f t="shared" ref="C120:P120" si="122">+IF(S123="","",S123)</f>
        <v>Compañía Minera San Valentin S.A.</v>
      </c>
      <c r="D120" s="2258" t="str">
        <f t="shared" si="122"/>
        <v>Hidráulico</v>
      </c>
      <c r="E120" s="2259">
        <f t="shared" si="122"/>
        <v>1.156952</v>
      </c>
      <c r="F120" s="2259">
        <f t="shared" si="122"/>
        <v>0.98390499999999992</v>
      </c>
      <c r="G120" s="2259">
        <f t="shared" si="122"/>
        <v>1.029811</v>
      </c>
      <c r="H120" s="2259">
        <f t="shared" si="122"/>
        <v>1.0457019999999999</v>
      </c>
      <c r="I120" s="2259">
        <f t="shared" si="122"/>
        <v>0.95984999999999998</v>
      </c>
      <c r="J120" s="2259">
        <f t="shared" si="122"/>
        <v>1.0140400000000001</v>
      </c>
      <c r="K120" s="2259">
        <f t="shared" si="122"/>
        <v>1.021711</v>
      </c>
      <c r="L120" s="2259">
        <f t="shared" si="122"/>
        <v>1.038886</v>
      </c>
      <c r="M120" s="2259">
        <f t="shared" si="122"/>
        <v>0.912493</v>
      </c>
      <c r="N120" s="2259">
        <f t="shared" si="122"/>
        <v>1.0396650000000001</v>
      </c>
      <c r="O120" s="2259">
        <f t="shared" si="122"/>
        <v>1.09005</v>
      </c>
      <c r="P120" s="2263">
        <f t="shared" si="122"/>
        <v>1.038222</v>
      </c>
      <c r="Q120" s="2265">
        <f t="shared" si="70"/>
        <v>12.331286999999998</v>
      </c>
      <c r="R120" s="365"/>
      <c r="S120"/>
      <c r="T120" s="1188" t="s">
        <v>384</v>
      </c>
      <c r="U120" s="871">
        <v>0</v>
      </c>
      <c r="V120" s="871">
        <v>0</v>
      </c>
      <c r="W120" s="871">
        <v>0</v>
      </c>
      <c r="X120" s="871">
        <v>0</v>
      </c>
      <c r="Y120" s="871">
        <v>0</v>
      </c>
      <c r="Z120" s="871">
        <v>0</v>
      </c>
      <c r="AA120" s="871">
        <v>0</v>
      </c>
      <c r="AB120" s="871">
        <v>0</v>
      </c>
      <c r="AC120" s="871">
        <v>0</v>
      </c>
      <c r="AD120" s="871">
        <v>0</v>
      </c>
      <c r="AE120" s="871">
        <v>0</v>
      </c>
      <c r="AF120" s="871">
        <v>0</v>
      </c>
      <c r="AG120" s="871">
        <v>0</v>
      </c>
    </row>
    <row r="121" spans="1:33" s="101" customFormat="1" ht="18" customHeight="1" x14ac:dyDescent="0.25">
      <c r="A121" s="365"/>
      <c r="B121" s="2254"/>
      <c r="C121" s="2255" t="str">
        <f t="shared" ref="C121:P121" si="123">+IF(S124="","",S124)</f>
        <v/>
      </c>
      <c r="D121" s="2260" t="str">
        <f t="shared" si="123"/>
        <v>Térmico</v>
      </c>
      <c r="E121" s="2243" t="str">
        <f t="shared" si="123"/>
        <v/>
      </c>
      <c r="F121" s="2243" t="str">
        <f t="shared" si="123"/>
        <v/>
      </c>
      <c r="G121" s="2243" t="str">
        <f t="shared" si="123"/>
        <v/>
      </c>
      <c r="H121" s="2243" t="str">
        <f t="shared" si="123"/>
        <v/>
      </c>
      <c r="I121" s="2243" t="str">
        <f t="shared" si="123"/>
        <v/>
      </c>
      <c r="J121" s="2243" t="str">
        <f t="shared" si="123"/>
        <v/>
      </c>
      <c r="K121" s="2243" t="str">
        <f t="shared" si="123"/>
        <v/>
      </c>
      <c r="L121" s="2243" t="str">
        <f t="shared" si="123"/>
        <v/>
      </c>
      <c r="M121" s="2243" t="str">
        <f t="shared" si="123"/>
        <v/>
      </c>
      <c r="N121" s="2243" t="str">
        <f t="shared" si="123"/>
        <v/>
      </c>
      <c r="O121" s="2243" t="str">
        <f t="shared" si="123"/>
        <v/>
      </c>
      <c r="P121" s="2245" t="str">
        <f t="shared" si="123"/>
        <v/>
      </c>
      <c r="Q121" s="2247">
        <f t="shared" si="70"/>
        <v>0</v>
      </c>
      <c r="R121" s="365"/>
      <c r="S121"/>
      <c r="T121" s="1188" t="s">
        <v>283</v>
      </c>
      <c r="U121" s="871"/>
      <c r="V121" s="871"/>
      <c r="W121" s="871"/>
      <c r="X121" s="871"/>
      <c r="Y121" s="871"/>
      <c r="Z121" s="871"/>
      <c r="AA121" s="871"/>
      <c r="AB121" s="871"/>
      <c r="AC121" s="871"/>
      <c r="AD121" s="871"/>
      <c r="AE121" s="871"/>
      <c r="AF121" s="871"/>
      <c r="AG121" s="871"/>
    </row>
    <row r="122" spans="1:33" s="101" customFormat="1" ht="18" customHeight="1" x14ac:dyDescent="0.25">
      <c r="A122" s="365"/>
      <c r="B122" s="2254"/>
      <c r="C122" s="2255" t="str">
        <f t="shared" ref="C122:P122" si="124">+IF(S125="","",S125)</f>
        <v/>
      </c>
      <c r="D122" s="2260" t="str">
        <f t="shared" si="124"/>
        <v>Solar</v>
      </c>
      <c r="E122" s="2243" t="str">
        <f t="shared" si="124"/>
        <v/>
      </c>
      <c r="F122" s="2243" t="str">
        <f t="shared" si="124"/>
        <v/>
      </c>
      <c r="G122" s="2243" t="str">
        <f t="shared" si="124"/>
        <v/>
      </c>
      <c r="H122" s="2243" t="str">
        <f t="shared" si="124"/>
        <v/>
      </c>
      <c r="I122" s="2243" t="str">
        <f t="shared" si="124"/>
        <v/>
      </c>
      <c r="J122" s="2243" t="str">
        <f t="shared" si="124"/>
        <v/>
      </c>
      <c r="K122" s="2243" t="str">
        <f t="shared" si="124"/>
        <v/>
      </c>
      <c r="L122" s="2243" t="str">
        <f t="shared" si="124"/>
        <v/>
      </c>
      <c r="M122" s="2243" t="str">
        <f t="shared" si="124"/>
        <v/>
      </c>
      <c r="N122" s="2243" t="str">
        <f t="shared" si="124"/>
        <v/>
      </c>
      <c r="O122" s="2243" t="str">
        <f t="shared" si="124"/>
        <v/>
      </c>
      <c r="P122" s="2245" t="str">
        <f t="shared" si="124"/>
        <v/>
      </c>
      <c r="Q122" s="2247">
        <f t="shared" si="70"/>
        <v>0</v>
      </c>
      <c r="R122" s="365"/>
      <c r="S122"/>
      <c r="T122" s="1188" t="s">
        <v>385</v>
      </c>
      <c r="U122" s="871"/>
      <c r="V122" s="871"/>
      <c r="W122" s="871"/>
      <c r="X122" s="871"/>
      <c r="Y122" s="871"/>
      <c r="Z122" s="871"/>
      <c r="AA122" s="871"/>
      <c r="AB122" s="871"/>
      <c r="AC122" s="871"/>
      <c r="AD122" s="871"/>
      <c r="AE122" s="871"/>
      <c r="AF122" s="871"/>
      <c r="AG122" s="871"/>
    </row>
    <row r="123" spans="1:33" s="101" customFormat="1" ht="18" customHeight="1" x14ac:dyDescent="0.25">
      <c r="A123" s="365"/>
      <c r="B123" s="2256"/>
      <c r="C123" s="2257" t="str">
        <f t="shared" ref="C123:P123" si="125">+IF(S126="","",S126)</f>
        <v/>
      </c>
      <c r="D123" s="2261" t="str">
        <f t="shared" si="125"/>
        <v>Eólico</v>
      </c>
      <c r="E123" s="2262" t="str">
        <f t="shared" si="125"/>
        <v/>
      </c>
      <c r="F123" s="2262" t="str">
        <f t="shared" si="125"/>
        <v/>
      </c>
      <c r="G123" s="2262" t="str">
        <f t="shared" si="125"/>
        <v/>
      </c>
      <c r="H123" s="2262" t="str">
        <f t="shared" si="125"/>
        <v/>
      </c>
      <c r="I123" s="2262" t="str">
        <f t="shared" si="125"/>
        <v/>
      </c>
      <c r="J123" s="2262" t="str">
        <f t="shared" si="125"/>
        <v/>
      </c>
      <c r="K123" s="2262" t="str">
        <f t="shared" si="125"/>
        <v/>
      </c>
      <c r="L123" s="2262" t="str">
        <f t="shared" si="125"/>
        <v/>
      </c>
      <c r="M123" s="2262" t="str">
        <f t="shared" si="125"/>
        <v/>
      </c>
      <c r="N123" s="2262" t="str">
        <f t="shared" si="125"/>
        <v/>
      </c>
      <c r="O123" s="2262" t="str">
        <f t="shared" si="125"/>
        <v/>
      </c>
      <c r="P123" s="2264" t="str">
        <f t="shared" si="125"/>
        <v/>
      </c>
      <c r="Q123" s="2266">
        <f t="shared" si="70"/>
        <v>0</v>
      </c>
      <c r="R123" s="365"/>
      <c r="S123" s="1188" t="s">
        <v>1494</v>
      </c>
      <c r="T123" s="1188" t="s">
        <v>383</v>
      </c>
      <c r="U123" s="871">
        <v>1.156952</v>
      </c>
      <c r="V123" s="871">
        <v>0.98390499999999992</v>
      </c>
      <c r="W123" s="871">
        <v>1.029811</v>
      </c>
      <c r="X123" s="871">
        <v>1.0457019999999999</v>
      </c>
      <c r="Y123" s="871">
        <v>0.95984999999999998</v>
      </c>
      <c r="Z123" s="871">
        <v>1.0140400000000001</v>
      </c>
      <c r="AA123" s="871">
        <v>1.021711</v>
      </c>
      <c r="AB123" s="871">
        <v>1.038886</v>
      </c>
      <c r="AC123" s="871">
        <v>0.912493</v>
      </c>
      <c r="AD123" s="871">
        <v>1.0396650000000001</v>
      </c>
      <c r="AE123" s="871">
        <v>1.09005</v>
      </c>
      <c r="AF123" s="871">
        <v>1.038222</v>
      </c>
      <c r="AG123" s="871">
        <v>12.331286999999998</v>
      </c>
    </row>
    <row r="124" spans="1:33" s="101" customFormat="1" ht="18" customHeight="1" x14ac:dyDescent="0.25">
      <c r="A124" s="365"/>
      <c r="B124" s="2252">
        <v>31</v>
      </c>
      <c r="C124" s="2253" t="str">
        <f t="shared" ref="C124:P124" si="126">+IF(S127="","",S127)</f>
        <v>Compañía Pesquera del Pacifico Centro S.A.</v>
      </c>
      <c r="D124" s="2258" t="str">
        <f t="shared" si="126"/>
        <v>Hidráulico</v>
      </c>
      <c r="E124" s="2259" t="str">
        <f t="shared" si="126"/>
        <v/>
      </c>
      <c r="F124" s="2259" t="str">
        <f t="shared" si="126"/>
        <v/>
      </c>
      <c r="G124" s="2259" t="str">
        <f t="shared" si="126"/>
        <v/>
      </c>
      <c r="H124" s="2259" t="str">
        <f t="shared" si="126"/>
        <v/>
      </c>
      <c r="I124" s="2259" t="str">
        <f t="shared" si="126"/>
        <v/>
      </c>
      <c r="J124" s="2259" t="str">
        <f t="shared" si="126"/>
        <v/>
      </c>
      <c r="K124" s="2259" t="str">
        <f t="shared" si="126"/>
        <v/>
      </c>
      <c r="L124" s="2259" t="str">
        <f t="shared" si="126"/>
        <v/>
      </c>
      <c r="M124" s="2259" t="str">
        <f t="shared" si="126"/>
        <v/>
      </c>
      <c r="N124" s="2259" t="str">
        <f t="shared" si="126"/>
        <v/>
      </c>
      <c r="O124" s="2259" t="str">
        <f t="shared" si="126"/>
        <v/>
      </c>
      <c r="P124" s="2263" t="str">
        <f t="shared" si="126"/>
        <v/>
      </c>
      <c r="Q124" s="2265">
        <f t="shared" si="70"/>
        <v>0</v>
      </c>
      <c r="R124" s="365"/>
      <c r="S124"/>
      <c r="T124" s="1188" t="s">
        <v>384</v>
      </c>
      <c r="U124" s="871"/>
      <c r="V124" s="871"/>
      <c r="W124" s="871"/>
      <c r="X124" s="871"/>
      <c r="Y124" s="871"/>
      <c r="Z124" s="871"/>
      <c r="AA124" s="871"/>
      <c r="AB124" s="871"/>
      <c r="AC124" s="871"/>
      <c r="AD124" s="871"/>
      <c r="AE124" s="871"/>
      <c r="AF124" s="871"/>
      <c r="AG124" s="871"/>
    </row>
    <row r="125" spans="1:33" s="101" customFormat="1" ht="18" customHeight="1" x14ac:dyDescent="0.25">
      <c r="A125" s="365"/>
      <c r="B125" s="2254"/>
      <c r="C125" s="2255" t="str">
        <f t="shared" ref="C125:P125" si="127">+IF(S128="","",S128)</f>
        <v/>
      </c>
      <c r="D125" s="2260" t="str">
        <f t="shared" si="127"/>
        <v>Térmico</v>
      </c>
      <c r="E125" s="2243">
        <f t="shared" si="127"/>
        <v>0</v>
      </c>
      <c r="F125" s="2243">
        <f t="shared" si="127"/>
        <v>0</v>
      </c>
      <c r="G125" s="2243">
        <f t="shared" si="127"/>
        <v>0</v>
      </c>
      <c r="H125" s="2243">
        <f t="shared" si="127"/>
        <v>0</v>
      </c>
      <c r="I125" s="2243">
        <f t="shared" si="127"/>
        <v>4.3400000000000001E-2</v>
      </c>
      <c r="J125" s="2243">
        <f t="shared" si="127"/>
        <v>9.2390000000000014E-2</v>
      </c>
      <c r="K125" s="2243">
        <f t="shared" si="127"/>
        <v>5.0380000000000001E-2</v>
      </c>
      <c r="L125" s="2243">
        <f t="shared" si="127"/>
        <v>0</v>
      </c>
      <c r="M125" s="2243">
        <f t="shared" si="127"/>
        <v>0</v>
      </c>
      <c r="N125" s="2243">
        <f t="shared" si="127"/>
        <v>0</v>
      </c>
      <c r="O125" s="2243">
        <f t="shared" si="127"/>
        <v>7.6020000000000004E-2</v>
      </c>
      <c r="P125" s="2245">
        <f t="shared" si="127"/>
        <v>4.8300000000000003E-2</v>
      </c>
      <c r="Q125" s="2247">
        <f t="shared" si="70"/>
        <v>0.31049000000000004</v>
      </c>
      <c r="R125" s="365"/>
      <c r="S125"/>
      <c r="T125" s="1188" t="s">
        <v>283</v>
      </c>
      <c r="U125" s="871"/>
      <c r="V125" s="871"/>
      <c r="W125" s="871"/>
      <c r="X125" s="871"/>
      <c r="Y125" s="871"/>
      <c r="Z125" s="871"/>
      <c r="AA125" s="871"/>
      <c r="AB125" s="871"/>
      <c r="AC125" s="871"/>
      <c r="AD125" s="871"/>
      <c r="AE125" s="871"/>
      <c r="AF125" s="871"/>
      <c r="AG125" s="871"/>
    </row>
    <row r="126" spans="1:33" s="101" customFormat="1" ht="18" customHeight="1" x14ac:dyDescent="0.25">
      <c r="A126" s="365"/>
      <c r="B126" s="2254"/>
      <c r="C126" s="2255" t="str">
        <f t="shared" ref="C126:P126" si="128">+IF(S129="","",S129)</f>
        <v/>
      </c>
      <c r="D126" s="2260" t="str">
        <f t="shared" si="128"/>
        <v>Solar</v>
      </c>
      <c r="E126" s="2243" t="str">
        <f t="shared" si="128"/>
        <v/>
      </c>
      <c r="F126" s="2243" t="str">
        <f t="shared" si="128"/>
        <v/>
      </c>
      <c r="G126" s="2243" t="str">
        <f t="shared" si="128"/>
        <v/>
      </c>
      <c r="H126" s="2243" t="str">
        <f t="shared" si="128"/>
        <v/>
      </c>
      <c r="I126" s="2243" t="str">
        <f t="shared" si="128"/>
        <v/>
      </c>
      <c r="J126" s="2243" t="str">
        <f t="shared" si="128"/>
        <v/>
      </c>
      <c r="K126" s="2243" t="str">
        <f t="shared" si="128"/>
        <v/>
      </c>
      <c r="L126" s="2243" t="str">
        <f t="shared" si="128"/>
        <v/>
      </c>
      <c r="M126" s="2243" t="str">
        <f t="shared" si="128"/>
        <v/>
      </c>
      <c r="N126" s="2243" t="str">
        <f t="shared" si="128"/>
        <v/>
      </c>
      <c r="O126" s="2243" t="str">
        <f t="shared" si="128"/>
        <v/>
      </c>
      <c r="P126" s="2245" t="str">
        <f t="shared" si="128"/>
        <v/>
      </c>
      <c r="Q126" s="2247">
        <f t="shared" si="70"/>
        <v>0</v>
      </c>
      <c r="R126" s="365"/>
      <c r="S126"/>
      <c r="T126" s="1188" t="s">
        <v>385</v>
      </c>
      <c r="U126" s="871"/>
      <c r="V126" s="871"/>
      <c r="W126" s="871"/>
      <c r="X126" s="871"/>
      <c r="Y126" s="871"/>
      <c r="Z126" s="871"/>
      <c r="AA126" s="871"/>
      <c r="AB126" s="871"/>
      <c r="AC126" s="871"/>
      <c r="AD126" s="871"/>
      <c r="AE126" s="871"/>
      <c r="AF126" s="871"/>
      <c r="AG126" s="871"/>
    </row>
    <row r="127" spans="1:33" s="101" customFormat="1" ht="18" customHeight="1" x14ac:dyDescent="0.25">
      <c r="A127" s="365"/>
      <c r="B127" s="2256"/>
      <c r="C127" s="2257" t="str">
        <f t="shared" ref="C127:P127" si="129">+IF(S130="","",S130)</f>
        <v/>
      </c>
      <c r="D127" s="2261" t="str">
        <f t="shared" si="129"/>
        <v>Eólico</v>
      </c>
      <c r="E127" s="2262" t="str">
        <f t="shared" si="129"/>
        <v/>
      </c>
      <c r="F127" s="2262" t="str">
        <f t="shared" si="129"/>
        <v/>
      </c>
      <c r="G127" s="2262" t="str">
        <f t="shared" si="129"/>
        <v/>
      </c>
      <c r="H127" s="2262" t="str">
        <f t="shared" si="129"/>
        <v/>
      </c>
      <c r="I127" s="2262" t="str">
        <f t="shared" si="129"/>
        <v/>
      </c>
      <c r="J127" s="2262" t="str">
        <f t="shared" si="129"/>
        <v/>
      </c>
      <c r="K127" s="2262" t="str">
        <f t="shared" si="129"/>
        <v/>
      </c>
      <c r="L127" s="2262" t="str">
        <f t="shared" si="129"/>
        <v/>
      </c>
      <c r="M127" s="2262" t="str">
        <f t="shared" si="129"/>
        <v/>
      </c>
      <c r="N127" s="2262" t="str">
        <f t="shared" si="129"/>
        <v/>
      </c>
      <c r="O127" s="2262" t="str">
        <f t="shared" si="129"/>
        <v/>
      </c>
      <c r="P127" s="2264" t="str">
        <f t="shared" si="129"/>
        <v/>
      </c>
      <c r="Q127" s="2266">
        <f t="shared" si="70"/>
        <v>0</v>
      </c>
      <c r="R127" s="365"/>
      <c r="S127" s="1188" t="s">
        <v>1417</v>
      </c>
      <c r="T127" s="1188" t="s">
        <v>383</v>
      </c>
      <c r="U127" s="871"/>
      <c r="V127" s="871"/>
      <c r="W127" s="871"/>
      <c r="X127" s="871"/>
      <c r="Y127" s="871"/>
      <c r="Z127" s="871"/>
      <c r="AA127" s="871"/>
      <c r="AB127" s="871"/>
      <c r="AC127" s="871"/>
      <c r="AD127" s="871"/>
      <c r="AE127" s="871"/>
      <c r="AF127" s="871"/>
      <c r="AG127" s="871"/>
    </row>
    <row r="128" spans="1:33" s="101" customFormat="1" ht="18" customHeight="1" x14ac:dyDescent="0.25">
      <c r="A128" s="365"/>
      <c r="B128" s="2252">
        <v>32</v>
      </c>
      <c r="C128" s="2253" t="str">
        <f t="shared" ref="C128:P128" si="130">+IF(S131="","",S131)</f>
        <v>Consorcio Minero Horizonte S.A.</v>
      </c>
      <c r="D128" s="2258" t="str">
        <f t="shared" si="130"/>
        <v>Hidráulico</v>
      </c>
      <c r="E128" s="2259">
        <f t="shared" si="130"/>
        <v>7.1859500000000001</v>
      </c>
      <c r="F128" s="2259">
        <f t="shared" si="130"/>
        <v>6.74404</v>
      </c>
      <c r="G128" s="2259">
        <f t="shared" si="130"/>
        <v>7.1381000000000006</v>
      </c>
      <c r="H128" s="2259">
        <f t="shared" si="130"/>
        <v>6.9727899999999998</v>
      </c>
      <c r="I128" s="2259">
        <f t="shared" si="130"/>
        <v>5.6198399999999999</v>
      </c>
      <c r="J128" s="2259">
        <f t="shared" si="130"/>
        <v>5.5096360000000004</v>
      </c>
      <c r="K128" s="2259">
        <f t="shared" si="130"/>
        <v>4.79406</v>
      </c>
      <c r="L128" s="2259">
        <f t="shared" si="130"/>
        <v>2.8865400000000001</v>
      </c>
      <c r="M128" s="2259">
        <f t="shared" si="130"/>
        <v>2.9899299999999998</v>
      </c>
      <c r="N128" s="2259">
        <f t="shared" si="130"/>
        <v>4.0629999999999997</v>
      </c>
      <c r="O128" s="2259">
        <f t="shared" si="130"/>
        <v>5.0575200000000002</v>
      </c>
      <c r="P128" s="2263">
        <f t="shared" si="130"/>
        <v>7.08446</v>
      </c>
      <c r="Q128" s="2265">
        <f t="shared" si="70"/>
        <v>66.04586599999999</v>
      </c>
      <c r="R128" s="365"/>
      <c r="S128"/>
      <c r="T128" s="1188" t="s">
        <v>384</v>
      </c>
      <c r="U128" s="871">
        <v>0</v>
      </c>
      <c r="V128" s="871">
        <v>0</v>
      </c>
      <c r="W128" s="871">
        <v>0</v>
      </c>
      <c r="X128" s="871">
        <v>0</v>
      </c>
      <c r="Y128" s="871">
        <v>4.3400000000000001E-2</v>
      </c>
      <c r="Z128" s="871">
        <v>9.2390000000000014E-2</v>
      </c>
      <c r="AA128" s="871">
        <v>5.0380000000000001E-2</v>
      </c>
      <c r="AB128" s="871">
        <v>0</v>
      </c>
      <c r="AC128" s="871">
        <v>0</v>
      </c>
      <c r="AD128" s="871">
        <v>0</v>
      </c>
      <c r="AE128" s="871">
        <v>7.6020000000000004E-2</v>
      </c>
      <c r="AF128" s="871">
        <v>4.8300000000000003E-2</v>
      </c>
      <c r="AG128" s="871">
        <v>0.31049000000000004</v>
      </c>
    </row>
    <row r="129" spans="1:33" s="101" customFormat="1" ht="18" customHeight="1" x14ac:dyDescent="0.25">
      <c r="A129" s="365"/>
      <c r="B129" s="2254"/>
      <c r="C129" s="2255" t="str">
        <f t="shared" ref="C129:P129" si="131">+IF(S132="","",S132)</f>
        <v/>
      </c>
      <c r="D129" s="2260" t="str">
        <f t="shared" si="131"/>
        <v>Térmico</v>
      </c>
      <c r="E129" s="2243">
        <f t="shared" si="131"/>
        <v>4.8999999999999998E-4</v>
      </c>
      <c r="F129" s="2243">
        <f t="shared" si="131"/>
        <v>4.6900000000000006E-3</v>
      </c>
      <c r="G129" s="2243">
        <f t="shared" si="131"/>
        <v>1.0000000000000001E-5</v>
      </c>
      <c r="H129" s="2243">
        <f t="shared" si="131"/>
        <v>1.0199999999999999E-2</v>
      </c>
      <c r="I129" s="2243">
        <f t="shared" si="131"/>
        <v>1.7999999999999998E-4</v>
      </c>
      <c r="J129" s="2243">
        <f t="shared" si="131"/>
        <v>5.11E-3</v>
      </c>
      <c r="K129" s="2243">
        <f t="shared" si="131"/>
        <v>1.0230000000000001E-2</v>
      </c>
      <c r="L129" s="2243">
        <f t="shared" si="131"/>
        <v>5.0459999999999998E-2</v>
      </c>
      <c r="M129" s="2243">
        <f t="shared" si="131"/>
        <v>6.8809999999999996E-2</v>
      </c>
      <c r="N129" s="2243">
        <f t="shared" si="131"/>
        <v>8.3949999999999997E-2</v>
      </c>
      <c r="O129" s="2243">
        <f t="shared" si="131"/>
        <v>2.3019999999999999E-2</v>
      </c>
      <c r="P129" s="2245">
        <f t="shared" si="131"/>
        <v>5.0000000000000001E-4</v>
      </c>
      <c r="Q129" s="2247">
        <f t="shared" si="70"/>
        <v>0.25764999999999999</v>
      </c>
      <c r="R129" s="365"/>
      <c r="S129"/>
      <c r="T129" s="1188" t="s">
        <v>283</v>
      </c>
      <c r="U129" s="871"/>
      <c r="V129" s="871"/>
      <c r="W129" s="871"/>
      <c r="X129" s="871"/>
      <c r="Y129" s="871"/>
      <c r="Z129" s="871"/>
      <c r="AA129" s="871"/>
      <c r="AB129" s="871"/>
      <c r="AC129" s="871"/>
      <c r="AD129" s="871"/>
      <c r="AE129" s="871"/>
      <c r="AF129" s="871"/>
      <c r="AG129" s="871"/>
    </row>
    <row r="130" spans="1:33" s="101" customFormat="1" ht="18" customHeight="1" x14ac:dyDescent="0.25">
      <c r="A130" s="365"/>
      <c r="B130" s="2254"/>
      <c r="C130" s="2255" t="str">
        <f t="shared" ref="C130:P130" si="132">+IF(S133="","",S133)</f>
        <v/>
      </c>
      <c r="D130" s="2260" t="str">
        <f t="shared" si="132"/>
        <v>Solar</v>
      </c>
      <c r="E130" s="2243" t="str">
        <f t="shared" si="132"/>
        <v/>
      </c>
      <c r="F130" s="2243" t="str">
        <f t="shared" si="132"/>
        <v/>
      </c>
      <c r="G130" s="2243" t="str">
        <f t="shared" si="132"/>
        <v/>
      </c>
      <c r="H130" s="2243" t="str">
        <f t="shared" si="132"/>
        <v/>
      </c>
      <c r="I130" s="2243" t="str">
        <f t="shared" si="132"/>
        <v/>
      </c>
      <c r="J130" s="2243" t="str">
        <f t="shared" si="132"/>
        <v/>
      </c>
      <c r="K130" s="2243" t="str">
        <f t="shared" si="132"/>
        <v/>
      </c>
      <c r="L130" s="2243" t="str">
        <f t="shared" si="132"/>
        <v/>
      </c>
      <c r="M130" s="2243" t="str">
        <f t="shared" si="132"/>
        <v/>
      </c>
      <c r="N130" s="2243" t="str">
        <f t="shared" si="132"/>
        <v/>
      </c>
      <c r="O130" s="2243" t="str">
        <f t="shared" si="132"/>
        <v/>
      </c>
      <c r="P130" s="2245" t="str">
        <f t="shared" si="132"/>
        <v/>
      </c>
      <c r="Q130" s="2247">
        <f t="shared" si="70"/>
        <v>0</v>
      </c>
      <c r="R130" s="365"/>
      <c r="S130"/>
      <c r="T130" s="1188" t="s">
        <v>385</v>
      </c>
      <c r="U130" s="871"/>
      <c r="V130" s="871"/>
      <c r="W130" s="871"/>
      <c r="X130" s="871"/>
      <c r="Y130" s="871"/>
      <c r="Z130" s="871"/>
      <c r="AA130" s="871"/>
      <c r="AB130" s="871"/>
      <c r="AC130" s="871"/>
      <c r="AD130" s="871"/>
      <c r="AE130" s="871"/>
      <c r="AF130" s="871"/>
      <c r="AG130" s="871"/>
    </row>
    <row r="131" spans="1:33" s="101" customFormat="1" ht="18" customHeight="1" x14ac:dyDescent="0.25">
      <c r="A131" s="365"/>
      <c r="B131" s="2256"/>
      <c r="C131" s="2257" t="str">
        <f t="shared" ref="C131:P131" si="133">+IF(S134="","",S134)</f>
        <v/>
      </c>
      <c r="D131" s="2261" t="str">
        <f t="shared" si="133"/>
        <v>Eólico</v>
      </c>
      <c r="E131" s="2262" t="str">
        <f t="shared" si="133"/>
        <v/>
      </c>
      <c r="F131" s="2262" t="str">
        <f t="shared" si="133"/>
        <v/>
      </c>
      <c r="G131" s="2262" t="str">
        <f t="shared" si="133"/>
        <v/>
      </c>
      <c r="H131" s="2262" t="str">
        <f t="shared" si="133"/>
        <v/>
      </c>
      <c r="I131" s="2262" t="str">
        <f t="shared" si="133"/>
        <v/>
      </c>
      <c r="J131" s="2262" t="str">
        <f t="shared" si="133"/>
        <v/>
      </c>
      <c r="K131" s="2262" t="str">
        <f t="shared" si="133"/>
        <v/>
      </c>
      <c r="L131" s="2262" t="str">
        <f t="shared" si="133"/>
        <v/>
      </c>
      <c r="M131" s="2262" t="str">
        <f t="shared" si="133"/>
        <v/>
      </c>
      <c r="N131" s="2262" t="str">
        <f t="shared" si="133"/>
        <v/>
      </c>
      <c r="O131" s="2262" t="str">
        <f t="shared" si="133"/>
        <v/>
      </c>
      <c r="P131" s="2264" t="str">
        <f t="shared" si="133"/>
        <v/>
      </c>
      <c r="Q131" s="2266">
        <f t="shared" si="70"/>
        <v>0</v>
      </c>
      <c r="R131" s="365"/>
      <c r="S131" s="1188" t="s">
        <v>1416</v>
      </c>
      <c r="T131" s="1188" t="s">
        <v>383</v>
      </c>
      <c r="U131" s="871">
        <v>7.1859500000000001</v>
      </c>
      <c r="V131" s="871">
        <v>6.74404</v>
      </c>
      <c r="W131" s="871">
        <v>7.1381000000000006</v>
      </c>
      <c r="X131" s="871">
        <v>6.9727899999999998</v>
      </c>
      <c r="Y131" s="871">
        <v>5.6198399999999999</v>
      </c>
      <c r="Z131" s="871">
        <v>5.5096360000000004</v>
      </c>
      <c r="AA131" s="871">
        <v>4.79406</v>
      </c>
      <c r="AB131" s="871">
        <v>2.8865400000000001</v>
      </c>
      <c r="AC131" s="871">
        <v>2.9899299999999998</v>
      </c>
      <c r="AD131" s="871">
        <v>4.0629999999999997</v>
      </c>
      <c r="AE131" s="871">
        <v>5.0575200000000002</v>
      </c>
      <c r="AF131" s="871">
        <v>7.08446</v>
      </c>
      <c r="AG131" s="871">
        <v>66.04586599999999</v>
      </c>
    </row>
    <row r="132" spans="1:33" s="101" customFormat="1" ht="18" customHeight="1" x14ac:dyDescent="0.25">
      <c r="A132" s="365"/>
      <c r="B132" s="2252">
        <v>33</v>
      </c>
      <c r="C132" s="2253" t="str">
        <f t="shared" ref="C132:P132" si="134">+IF(S135="","",S135)</f>
        <v>Corporación Aceros Arequipa S.A.</v>
      </c>
      <c r="D132" s="2258" t="str">
        <f t="shared" si="134"/>
        <v>Hidráulico</v>
      </c>
      <c r="E132" s="2259" t="str">
        <f t="shared" si="134"/>
        <v/>
      </c>
      <c r="F132" s="2259" t="str">
        <f t="shared" si="134"/>
        <v/>
      </c>
      <c r="G132" s="2259" t="str">
        <f t="shared" si="134"/>
        <v/>
      </c>
      <c r="H132" s="2259" t="str">
        <f t="shared" si="134"/>
        <v/>
      </c>
      <c r="I132" s="2259" t="str">
        <f t="shared" si="134"/>
        <v/>
      </c>
      <c r="J132" s="2259" t="str">
        <f t="shared" si="134"/>
        <v/>
      </c>
      <c r="K132" s="2259" t="str">
        <f t="shared" si="134"/>
        <v/>
      </c>
      <c r="L132" s="2259" t="str">
        <f t="shared" si="134"/>
        <v/>
      </c>
      <c r="M132" s="2259" t="str">
        <f t="shared" si="134"/>
        <v/>
      </c>
      <c r="N132" s="2259" t="str">
        <f t="shared" si="134"/>
        <v/>
      </c>
      <c r="O132" s="2259" t="str">
        <f t="shared" si="134"/>
        <v/>
      </c>
      <c r="P132" s="2263" t="str">
        <f t="shared" si="134"/>
        <v/>
      </c>
      <c r="Q132" s="2265">
        <f t="shared" ref="Q132:Q195" si="135">+SUM(E132:P132)</f>
        <v>0</v>
      </c>
      <c r="R132" s="365"/>
      <c r="S132"/>
      <c r="T132" s="1188" t="s">
        <v>384</v>
      </c>
      <c r="U132" s="871">
        <v>4.8999999999999998E-4</v>
      </c>
      <c r="V132" s="871">
        <v>4.6900000000000006E-3</v>
      </c>
      <c r="W132" s="871">
        <v>1.0000000000000001E-5</v>
      </c>
      <c r="X132" s="871">
        <v>1.0199999999999999E-2</v>
      </c>
      <c r="Y132" s="871">
        <v>1.7999999999999998E-4</v>
      </c>
      <c r="Z132" s="871">
        <v>5.11E-3</v>
      </c>
      <c r="AA132" s="871">
        <v>1.0230000000000001E-2</v>
      </c>
      <c r="AB132" s="871">
        <v>5.0459999999999998E-2</v>
      </c>
      <c r="AC132" s="871">
        <v>6.8809999999999996E-2</v>
      </c>
      <c r="AD132" s="871">
        <v>8.3949999999999997E-2</v>
      </c>
      <c r="AE132" s="871">
        <v>2.3019999999999999E-2</v>
      </c>
      <c r="AF132" s="871">
        <v>5.0000000000000001E-4</v>
      </c>
      <c r="AG132" s="871">
        <v>0.25764999999999999</v>
      </c>
    </row>
    <row r="133" spans="1:33" s="101" customFormat="1" ht="18" customHeight="1" x14ac:dyDescent="0.25">
      <c r="A133" s="365"/>
      <c r="B133" s="2254"/>
      <c r="C133" s="2255" t="str">
        <f t="shared" ref="C133:P133" si="136">+IF(S136="","",S136)</f>
        <v/>
      </c>
      <c r="D133" s="2260" t="str">
        <f t="shared" si="136"/>
        <v>Térmico</v>
      </c>
      <c r="E133" s="2243">
        <f t="shared" si="136"/>
        <v>0</v>
      </c>
      <c r="F133" s="2243">
        <f t="shared" si="136"/>
        <v>0</v>
      </c>
      <c r="G133" s="2243">
        <f t="shared" si="136"/>
        <v>0</v>
      </c>
      <c r="H133" s="2243">
        <f t="shared" si="136"/>
        <v>0</v>
      </c>
      <c r="I133" s="2243">
        <f t="shared" si="136"/>
        <v>0</v>
      </c>
      <c r="J133" s="2243">
        <f t="shared" si="136"/>
        <v>0</v>
      </c>
      <c r="K133" s="2243">
        <f t="shared" si="136"/>
        <v>0</v>
      </c>
      <c r="L133" s="2243">
        <f t="shared" si="136"/>
        <v>0</v>
      </c>
      <c r="M133" s="2243">
        <f t="shared" si="136"/>
        <v>0</v>
      </c>
      <c r="N133" s="2243">
        <f t="shared" si="136"/>
        <v>0</v>
      </c>
      <c r="O133" s="2243">
        <f t="shared" si="136"/>
        <v>0</v>
      </c>
      <c r="P133" s="2245">
        <f t="shared" si="136"/>
        <v>0</v>
      </c>
      <c r="Q133" s="2247">
        <f t="shared" si="135"/>
        <v>0</v>
      </c>
      <c r="R133" s="365"/>
      <c r="S133"/>
      <c r="T133" s="1188" t="s">
        <v>283</v>
      </c>
      <c r="U133" s="871"/>
      <c r="V133" s="871"/>
      <c r="W133" s="871"/>
      <c r="X133" s="871"/>
      <c r="Y133" s="871"/>
      <c r="Z133" s="871"/>
      <c r="AA133" s="871"/>
      <c r="AB133" s="871"/>
      <c r="AC133" s="871"/>
      <c r="AD133" s="871"/>
      <c r="AE133" s="871"/>
      <c r="AF133" s="871"/>
      <c r="AG133" s="871"/>
    </row>
    <row r="134" spans="1:33" s="101" customFormat="1" ht="18" customHeight="1" x14ac:dyDescent="0.25">
      <c r="A134" s="365"/>
      <c r="B134" s="2254"/>
      <c r="C134" s="2255" t="str">
        <f t="shared" ref="C134:P134" si="137">+IF(S137="","",S137)</f>
        <v/>
      </c>
      <c r="D134" s="2260" t="str">
        <f t="shared" si="137"/>
        <v>Solar</v>
      </c>
      <c r="E134" s="2243" t="str">
        <f t="shared" si="137"/>
        <v/>
      </c>
      <c r="F134" s="2243" t="str">
        <f t="shared" si="137"/>
        <v/>
      </c>
      <c r="G134" s="2243" t="str">
        <f t="shared" si="137"/>
        <v/>
      </c>
      <c r="H134" s="2243" t="str">
        <f t="shared" si="137"/>
        <v/>
      </c>
      <c r="I134" s="2243" t="str">
        <f t="shared" si="137"/>
        <v/>
      </c>
      <c r="J134" s="2243" t="str">
        <f t="shared" si="137"/>
        <v/>
      </c>
      <c r="K134" s="2243" t="str">
        <f t="shared" si="137"/>
        <v/>
      </c>
      <c r="L134" s="2243" t="str">
        <f t="shared" si="137"/>
        <v/>
      </c>
      <c r="M134" s="2243" t="str">
        <f t="shared" si="137"/>
        <v/>
      </c>
      <c r="N134" s="2243" t="str">
        <f t="shared" si="137"/>
        <v/>
      </c>
      <c r="O134" s="2243" t="str">
        <f t="shared" si="137"/>
        <v/>
      </c>
      <c r="P134" s="2245" t="str">
        <f t="shared" si="137"/>
        <v/>
      </c>
      <c r="Q134" s="2247">
        <f t="shared" si="135"/>
        <v>0</v>
      </c>
      <c r="R134" s="365"/>
      <c r="S134"/>
      <c r="T134" s="1188" t="s">
        <v>385</v>
      </c>
      <c r="U134" s="871"/>
      <c r="V134" s="871"/>
      <c r="W134" s="871"/>
      <c r="X134" s="871"/>
      <c r="Y134" s="871"/>
      <c r="Z134" s="871"/>
      <c r="AA134" s="871"/>
      <c r="AB134" s="871"/>
      <c r="AC134" s="871"/>
      <c r="AD134" s="871"/>
      <c r="AE134" s="871"/>
      <c r="AF134" s="871"/>
      <c r="AG134" s="871"/>
    </row>
    <row r="135" spans="1:33" s="101" customFormat="1" ht="18" customHeight="1" x14ac:dyDescent="0.25">
      <c r="A135" s="365"/>
      <c r="B135" s="2256"/>
      <c r="C135" s="2257" t="str">
        <f t="shared" ref="C135:P135" si="138">+IF(S138="","",S138)</f>
        <v/>
      </c>
      <c r="D135" s="2261" t="str">
        <f t="shared" si="138"/>
        <v>Eólico</v>
      </c>
      <c r="E135" s="2262" t="str">
        <f t="shared" si="138"/>
        <v/>
      </c>
      <c r="F135" s="2262" t="str">
        <f t="shared" si="138"/>
        <v/>
      </c>
      <c r="G135" s="2262" t="str">
        <f t="shared" si="138"/>
        <v/>
      </c>
      <c r="H135" s="2262" t="str">
        <f t="shared" si="138"/>
        <v/>
      </c>
      <c r="I135" s="2262" t="str">
        <f t="shared" si="138"/>
        <v/>
      </c>
      <c r="J135" s="2262" t="str">
        <f t="shared" si="138"/>
        <v/>
      </c>
      <c r="K135" s="2262" t="str">
        <f t="shared" si="138"/>
        <v/>
      </c>
      <c r="L135" s="2262" t="str">
        <f t="shared" si="138"/>
        <v/>
      </c>
      <c r="M135" s="2262" t="str">
        <f t="shared" si="138"/>
        <v/>
      </c>
      <c r="N135" s="2262" t="str">
        <f t="shared" si="138"/>
        <v/>
      </c>
      <c r="O135" s="2262" t="str">
        <f t="shared" si="138"/>
        <v/>
      </c>
      <c r="P135" s="2264" t="str">
        <f t="shared" si="138"/>
        <v/>
      </c>
      <c r="Q135" s="2266">
        <f t="shared" si="135"/>
        <v>0</v>
      </c>
      <c r="R135" s="365"/>
      <c r="S135" s="1188" t="s">
        <v>135</v>
      </c>
      <c r="T135" s="1188" t="s">
        <v>383</v>
      </c>
      <c r="U135" s="871"/>
      <c r="V135" s="871"/>
      <c r="W135" s="871"/>
      <c r="X135" s="871"/>
      <c r="Y135" s="871"/>
      <c r="Z135" s="871"/>
      <c r="AA135" s="871"/>
      <c r="AB135" s="871"/>
      <c r="AC135" s="871"/>
      <c r="AD135" s="871"/>
      <c r="AE135" s="871"/>
      <c r="AF135" s="871"/>
      <c r="AG135" s="871"/>
    </row>
    <row r="136" spans="1:33" s="101" customFormat="1" ht="18" customHeight="1" x14ac:dyDescent="0.25">
      <c r="A136" s="365"/>
      <c r="B136" s="2252">
        <v>34</v>
      </c>
      <c r="C136" s="2253" t="str">
        <f t="shared" ref="C136:P136" si="139">+IF(S139="","",S139)</f>
        <v>Corporación Cerámica S.A.</v>
      </c>
      <c r="D136" s="2258" t="str">
        <f t="shared" si="139"/>
        <v>Hidráulico</v>
      </c>
      <c r="E136" s="2259" t="str">
        <f t="shared" si="139"/>
        <v/>
      </c>
      <c r="F136" s="2259" t="str">
        <f t="shared" si="139"/>
        <v/>
      </c>
      <c r="G136" s="2259" t="str">
        <f t="shared" si="139"/>
        <v/>
      </c>
      <c r="H136" s="2259" t="str">
        <f t="shared" si="139"/>
        <v/>
      </c>
      <c r="I136" s="2259" t="str">
        <f t="shared" si="139"/>
        <v/>
      </c>
      <c r="J136" s="2259" t="str">
        <f t="shared" si="139"/>
        <v/>
      </c>
      <c r="K136" s="2259" t="str">
        <f t="shared" si="139"/>
        <v/>
      </c>
      <c r="L136" s="2259" t="str">
        <f t="shared" si="139"/>
        <v/>
      </c>
      <c r="M136" s="2259" t="str">
        <f t="shared" si="139"/>
        <v/>
      </c>
      <c r="N136" s="2259" t="str">
        <f t="shared" si="139"/>
        <v/>
      </c>
      <c r="O136" s="2259" t="str">
        <f t="shared" si="139"/>
        <v/>
      </c>
      <c r="P136" s="2263" t="str">
        <f t="shared" si="139"/>
        <v/>
      </c>
      <c r="Q136" s="2265">
        <f t="shared" si="135"/>
        <v>0</v>
      </c>
      <c r="R136" s="365"/>
      <c r="S136"/>
      <c r="T136" s="1188" t="s">
        <v>384</v>
      </c>
      <c r="U136" s="871">
        <v>0</v>
      </c>
      <c r="V136" s="871">
        <v>0</v>
      </c>
      <c r="W136" s="871">
        <v>0</v>
      </c>
      <c r="X136" s="871">
        <v>0</v>
      </c>
      <c r="Y136" s="871">
        <v>0</v>
      </c>
      <c r="Z136" s="871">
        <v>0</v>
      </c>
      <c r="AA136" s="871">
        <v>0</v>
      </c>
      <c r="AB136" s="871">
        <v>0</v>
      </c>
      <c r="AC136" s="871">
        <v>0</v>
      </c>
      <c r="AD136" s="871">
        <v>0</v>
      </c>
      <c r="AE136" s="871">
        <v>0</v>
      </c>
      <c r="AF136" s="871">
        <v>0</v>
      </c>
      <c r="AG136" s="871">
        <v>0</v>
      </c>
    </row>
    <row r="137" spans="1:33" s="101" customFormat="1" ht="18" customHeight="1" x14ac:dyDescent="0.25">
      <c r="A137" s="365"/>
      <c r="B137" s="2254"/>
      <c r="C137" s="2255" t="str">
        <f t="shared" ref="C137:P137" si="140">+IF(S140="","",S140)</f>
        <v/>
      </c>
      <c r="D137" s="2260" t="str">
        <f t="shared" si="140"/>
        <v>Térmico</v>
      </c>
      <c r="E137" s="2243">
        <f t="shared" si="140"/>
        <v>9.4719561463295996E-3</v>
      </c>
      <c r="F137" s="2243">
        <f t="shared" si="140"/>
        <v>9.4719561463295996E-3</v>
      </c>
      <c r="G137" s="2243">
        <f t="shared" si="140"/>
        <v>9.4719561463295996E-3</v>
      </c>
      <c r="H137" s="2243">
        <f t="shared" si="140"/>
        <v>9.4719561463295996E-3</v>
      </c>
      <c r="I137" s="2243">
        <f t="shared" si="140"/>
        <v>9.4719561463295996E-3</v>
      </c>
      <c r="J137" s="2243">
        <f t="shared" si="140"/>
        <v>9.4719561463295996E-3</v>
      </c>
      <c r="K137" s="2243">
        <f t="shared" si="140"/>
        <v>9.4719561463295996E-3</v>
      </c>
      <c r="L137" s="2243">
        <f t="shared" si="140"/>
        <v>9.4719561463295996E-3</v>
      </c>
      <c r="M137" s="2243">
        <f t="shared" si="140"/>
        <v>9.4719561463295996E-3</v>
      </c>
      <c r="N137" s="2243">
        <f t="shared" si="140"/>
        <v>9.4719561463295996E-3</v>
      </c>
      <c r="O137" s="2243">
        <f t="shared" si="140"/>
        <v>9.4719561463295996E-3</v>
      </c>
      <c r="P137" s="2245">
        <f t="shared" si="140"/>
        <v>9.4719561463295996E-3</v>
      </c>
      <c r="Q137" s="2247">
        <f t="shared" si="135"/>
        <v>0.11366347375595522</v>
      </c>
      <c r="R137" s="365"/>
      <c r="S137"/>
      <c r="T137" s="1188" t="s">
        <v>283</v>
      </c>
      <c r="U137" s="871"/>
      <c r="V137" s="871"/>
      <c r="W137" s="871"/>
      <c r="X137" s="871"/>
      <c r="Y137" s="871"/>
      <c r="Z137" s="871"/>
      <c r="AA137" s="871"/>
      <c r="AB137" s="871"/>
      <c r="AC137" s="871"/>
      <c r="AD137" s="871"/>
      <c r="AE137" s="871"/>
      <c r="AF137" s="871"/>
      <c r="AG137" s="871"/>
    </row>
    <row r="138" spans="1:33" s="101" customFormat="1" ht="18" customHeight="1" x14ac:dyDescent="0.25">
      <c r="A138" s="365"/>
      <c r="B138" s="2254"/>
      <c r="C138" s="2255" t="str">
        <f t="shared" ref="C138:P138" si="141">+IF(S141="","",S141)</f>
        <v/>
      </c>
      <c r="D138" s="2260" t="str">
        <f t="shared" si="141"/>
        <v>Solar</v>
      </c>
      <c r="E138" s="2243" t="str">
        <f t="shared" si="141"/>
        <v/>
      </c>
      <c r="F138" s="2243" t="str">
        <f t="shared" si="141"/>
        <v/>
      </c>
      <c r="G138" s="2243" t="str">
        <f t="shared" si="141"/>
        <v/>
      </c>
      <c r="H138" s="2243" t="str">
        <f t="shared" si="141"/>
        <v/>
      </c>
      <c r="I138" s="2243" t="str">
        <f t="shared" si="141"/>
        <v/>
      </c>
      <c r="J138" s="2243" t="str">
        <f t="shared" si="141"/>
        <v/>
      </c>
      <c r="K138" s="2243" t="str">
        <f t="shared" si="141"/>
        <v/>
      </c>
      <c r="L138" s="2243" t="str">
        <f t="shared" si="141"/>
        <v/>
      </c>
      <c r="M138" s="2243" t="str">
        <f t="shared" si="141"/>
        <v/>
      </c>
      <c r="N138" s="2243" t="str">
        <f t="shared" si="141"/>
        <v/>
      </c>
      <c r="O138" s="2243" t="str">
        <f t="shared" si="141"/>
        <v/>
      </c>
      <c r="P138" s="2245" t="str">
        <f t="shared" si="141"/>
        <v/>
      </c>
      <c r="Q138" s="2247">
        <f t="shared" si="135"/>
        <v>0</v>
      </c>
      <c r="R138" s="365"/>
      <c r="S138"/>
      <c r="T138" s="1188" t="s">
        <v>385</v>
      </c>
      <c r="U138" s="871"/>
      <c r="V138" s="871"/>
      <c r="W138" s="871"/>
      <c r="X138" s="871"/>
      <c r="Y138" s="871"/>
      <c r="Z138" s="871"/>
      <c r="AA138" s="871"/>
      <c r="AB138" s="871"/>
      <c r="AC138" s="871"/>
      <c r="AD138" s="871"/>
      <c r="AE138" s="871"/>
      <c r="AF138" s="871"/>
      <c r="AG138" s="871"/>
    </row>
    <row r="139" spans="1:33" s="101" customFormat="1" ht="18" customHeight="1" x14ac:dyDescent="0.25">
      <c r="A139" s="365"/>
      <c r="B139" s="2256"/>
      <c r="C139" s="2257" t="str">
        <f t="shared" ref="C139:P139" si="142">+IF(S142="","",S142)</f>
        <v/>
      </c>
      <c r="D139" s="2261" t="str">
        <f t="shared" si="142"/>
        <v>Eólico</v>
      </c>
      <c r="E139" s="2262" t="str">
        <f t="shared" si="142"/>
        <v/>
      </c>
      <c r="F139" s="2262" t="str">
        <f t="shared" si="142"/>
        <v/>
      </c>
      <c r="G139" s="2262" t="str">
        <f t="shared" si="142"/>
        <v/>
      </c>
      <c r="H139" s="2262" t="str">
        <f t="shared" si="142"/>
        <v/>
      </c>
      <c r="I139" s="2262" t="str">
        <f t="shared" si="142"/>
        <v/>
      </c>
      <c r="J139" s="2262" t="str">
        <f t="shared" si="142"/>
        <v/>
      </c>
      <c r="K139" s="2262" t="str">
        <f t="shared" si="142"/>
        <v/>
      </c>
      <c r="L139" s="2262" t="str">
        <f t="shared" si="142"/>
        <v/>
      </c>
      <c r="M139" s="2262" t="str">
        <f t="shared" si="142"/>
        <v/>
      </c>
      <c r="N139" s="2262" t="str">
        <f t="shared" si="142"/>
        <v/>
      </c>
      <c r="O139" s="2262" t="str">
        <f t="shared" si="142"/>
        <v/>
      </c>
      <c r="P139" s="2264" t="str">
        <f t="shared" si="142"/>
        <v/>
      </c>
      <c r="Q139" s="2266">
        <f t="shared" si="135"/>
        <v>0</v>
      </c>
      <c r="R139" s="365"/>
      <c r="S139" s="1188" t="s">
        <v>1502</v>
      </c>
      <c r="T139" s="1188" t="s">
        <v>383</v>
      </c>
      <c r="U139" s="871"/>
      <c r="V139" s="871"/>
      <c r="W139" s="871"/>
      <c r="X139" s="871"/>
      <c r="Y139" s="871"/>
      <c r="Z139" s="871"/>
      <c r="AA139" s="871"/>
      <c r="AB139" s="871"/>
      <c r="AC139" s="871"/>
      <c r="AD139" s="871"/>
      <c r="AE139" s="871"/>
      <c r="AF139" s="871"/>
      <c r="AG139" s="871"/>
    </row>
    <row r="140" spans="1:33" s="101" customFormat="1" ht="18" customHeight="1" x14ac:dyDescent="0.25">
      <c r="A140" s="365"/>
      <c r="B140" s="2252">
        <v>35</v>
      </c>
      <c r="C140" s="2253" t="str">
        <f t="shared" ref="C140:P140" si="143">+IF(S143="","",S143)</f>
        <v>Emp. Explotadora de Vinchos Ltda S.A.C.</v>
      </c>
      <c r="D140" s="2258" t="str">
        <f t="shared" si="143"/>
        <v>Hidráulico</v>
      </c>
      <c r="E140" s="2259" t="str">
        <f t="shared" si="143"/>
        <v/>
      </c>
      <c r="F140" s="2259" t="str">
        <f t="shared" si="143"/>
        <v/>
      </c>
      <c r="G140" s="2259" t="str">
        <f t="shared" si="143"/>
        <v/>
      </c>
      <c r="H140" s="2259" t="str">
        <f t="shared" si="143"/>
        <v/>
      </c>
      <c r="I140" s="2259" t="str">
        <f t="shared" si="143"/>
        <v/>
      </c>
      <c r="J140" s="2259" t="str">
        <f t="shared" si="143"/>
        <v/>
      </c>
      <c r="K140" s="2259" t="str">
        <f t="shared" si="143"/>
        <v/>
      </c>
      <c r="L140" s="2259" t="str">
        <f t="shared" si="143"/>
        <v/>
      </c>
      <c r="M140" s="2259" t="str">
        <f t="shared" si="143"/>
        <v/>
      </c>
      <c r="N140" s="2259" t="str">
        <f t="shared" si="143"/>
        <v/>
      </c>
      <c r="O140" s="2259" t="str">
        <f t="shared" si="143"/>
        <v/>
      </c>
      <c r="P140" s="2263" t="str">
        <f t="shared" si="143"/>
        <v/>
      </c>
      <c r="Q140" s="2265">
        <f t="shared" si="135"/>
        <v>0</v>
      </c>
      <c r="R140" s="365"/>
      <c r="S140"/>
      <c r="T140" s="1188" t="s">
        <v>384</v>
      </c>
      <c r="U140" s="871">
        <v>9.4719561463295996E-3</v>
      </c>
      <c r="V140" s="871">
        <v>9.4719561463295996E-3</v>
      </c>
      <c r="W140" s="871">
        <v>9.4719561463295996E-3</v>
      </c>
      <c r="X140" s="871">
        <v>9.4719561463295996E-3</v>
      </c>
      <c r="Y140" s="871">
        <v>9.4719561463295996E-3</v>
      </c>
      <c r="Z140" s="871">
        <v>9.4719561463295996E-3</v>
      </c>
      <c r="AA140" s="871">
        <v>9.4719561463295996E-3</v>
      </c>
      <c r="AB140" s="871">
        <v>9.4719561463295996E-3</v>
      </c>
      <c r="AC140" s="871">
        <v>9.4719561463295996E-3</v>
      </c>
      <c r="AD140" s="871">
        <v>9.4719561463295996E-3</v>
      </c>
      <c r="AE140" s="871">
        <v>9.4719561463295996E-3</v>
      </c>
      <c r="AF140" s="871">
        <v>9.4719561463295996E-3</v>
      </c>
      <c r="AG140" s="871">
        <v>0.11366347375595522</v>
      </c>
    </row>
    <row r="141" spans="1:33" s="101" customFormat="1" ht="18" customHeight="1" x14ac:dyDescent="0.25">
      <c r="A141" s="365"/>
      <c r="B141" s="2254"/>
      <c r="C141" s="2255" t="str">
        <f t="shared" ref="C141:P141" si="144">+IF(S144="","",S144)</f>
        <v/>
      </c>
      <c r="D141" s="2260" t="str">
        <f t="shared" si="144"/>
        <v>Térmico</v>
      </c>
      <c r="E141" s="2243">
        <f t="shared" si="144"/>
        <v>0</v>
      </c>
      <c r="F141" s="2243">
        <f t="shared" si="144"/>
        <v>0</v>
      </c>
      <c r="G141" s="2243">
        <f t="shared" si="144"/>
        <v>0</v>
      </c>
      <c r="H141" s="2243">
        <f t="shared" si="144"/>
        <v>0</v>
      </c>
      <c r="I141" s="2243">
        <f t="shared" si="144"/>
        <v>0</v>
      </c>
      <c r="J141" s="2243">
        <f t="shared" si="144"/>
        <v>0</v>
      </c>
      <c r="K141" s="2243">
        <f t="shared" si="144"/>
        <v>0</v>
      </c>
      <c r="L141" s="2243">
        <f t="shared" si="144"/>
        <v>0</v>
      </c>
      <c r="M141" s="2243">
        <f t="shared" si="144"/>
        <v>0</v>
      </c>
      <c r="N141" s="2243">
        <f t="shared" si="144"/>
        <v>0</v>
      </c>
      <c r="O141" s="2243">
        <f t="shared" si="144"/>
        <v>0</v>
      </c>
      <c r="P141" s="2245">
        <f t="shared" si="144"/>
        <v>0</v>
      </c>
      <c r="Q141" s="2247">
        <f t="shared" si="135"/>
        <v>0</v>
      </c>
      <c r="R141" s="365"/>
      <c r="S141"/>
      <c r="T141" s="1188" t="s">
        <v>283</v>
      </c>
      <c r="U141" s="871"/>
      <c r="V141" s="871"/>
      <c r="W141" s="871"/>
      <c r="X141" s="871"/>
      <c r="Y141" s="871"/>
      <c r="Z141" s="871"/>
      <c r="AA141" s="871"/>
      <c r="AB141" s="871"/>
      <c r="AC141" s="871"/>
      <c r="AD141" s="871"/>
      <c r="AE141" s="871"/>
      <c r="AF141" s="871"/>
      <c r="AG141" s="871"/>
    </row>
    <row r="142" spans="1:33" s="101" customFormat="1" ht="18" customHeight="1" x14ac:dyDescent="0.25">
      <c r="A142" s="365"/>
      <c r="B142" s="2254"/>
      <c r="C142" s="2255" t="str">
        <f t="shared" ref="C142:P142" si="145">+IF(S145="","",S145)</f>
        <v/>
      </c>
      <c r="D142" s="2260" t="str">
        <f t="shared" si="145"/>
        <v>Solar</v>
      </c>
      <c r="E142" s="2243" t="str">
        <f t="shared" si="145"/>
        <v/>
      </c>
      <c r="F142" s="2243" t="str">
        <f t="shared" si="145"/>
        <v/>
      </c>
      <c r="G142" s="2243" t="str">
        <f t="shared" si="145"/>
        <v/>
      </c>
      <c r="H142" s="2243" t="str">
        <f t="shared" si="145"/>
        <v/>
      </c>
      <c r="I142" s="2243" t="str">
        <f t="shared" si="145"/>
        <v/>
      </c>
      <c r="J142" s="2243" t="str">
        <f t="shared" si="145"/>
        <v/>
      </c>
      <c r="K142" s="2243" t="str">
        <f t="shared" si="145"/>
        <v/>
      </c>
      <c r="L142" s="2243" t="str">
        <f t="shared" si="145"/>
        <v/>
      </c>
      <c r="M142" s="2243" t="str">
        <f t="shared" si="145"/>
        <v/>
      </c>
      <c r="N142" s="2243" t="str">
        <f t="shared" si="145"/>
        <v/>
      </c>
      <c r="O142" s="2243" t="str">
        <f t="shared" si="145"/>
        <v/>
      </c>
      <c r="P142" s="2245" t="str">
        <f t="shared" si="145"/>
        <v/>
      </c>
      <c r="Q142" s="2247">
        <f t="shared" si="135"/>
        <v>0</v>
      </c>
      <c r="R142" s="365"/>
      <c r="S142"/>
      <c r="T142" s="1188" t="s">
        <v>385</v>
      </c>
      <c r="U142" s="871"/>
      <c r="V142" s="871"/>
      <c r="W142" s="871"/>
      <c r="X142" s="871"/>
      <c r="Y142" s="871"/>
      <c r="Z142" s="871"/>
      <c r="AA142" s="871"/>
      <c r="AB142" s="871"/>
      <c r="AC142" s="871"/>
      <c r="AD142" s="871"/>
      <c r="AE142" s="871"/>
      <c r="AF142" s="871"/>
      <c r="AG142" s="871"/>
    </row>
    <row r="143" spans="1:33" s="101" customFormat="1" ht="18" customHeight="1" x14ac:dyDescent="0.25">
      <c r="A143" s="365"/>
      <c r="B143" s="2256"/>
      <c r="C143" s="2257" t="str">
        <f t="shared" ref="C143:P143" si="146">+IF(S146="","",S146)</f>
        <v/>
      </c>
      <c r="D143" s="2261" t="str">
        <f t="shared" si="146"/>
        <v>Eólico</v>
      </c>
      <c r="E143" s="2262" t="str">
        <f t="shared" si="146"/>
        <v/>
      </c>
      <c r="F143" s="2262" t="str">
        <f t="shared" si="146"/>
        <v/>
      </c>
      <c r="G143" s="2262" t="str">
        <f t="shared" si="146"/>
        <v/>
      </c>
      <c r="H143" s="2262" t="str">
        <f t="shared" si="146"/>
        <v/>
      </c>
      <c r="I143" s="2262" t="str">
        <f t="shared" si="146"/>
        <v/>
      </c>
      <c r="J143" s="2262" t="str">
        <f t="shared" si="146"/>
        <v/>
      </c>
      <c r="K143" s="2262" t="str">
        <f t="shared" si="146"/>
        <v/>
      </c>
      <c r="L143" s="2262" t="str">
        <f t="shared" si="146"/>
        <v/>
      </c>
      <c r="M143" s="2262" t="str">
        <f t="shared" si="146"/>
        <v/>
      </c>
      <c r="N143" s="2262" t="str">
        <f t="shared" si="146"/>
        <v/>
      </c>
      <c r="O143" s="2262" t="str">
        <f t="shared" si="146"/>
        <v/>
      </c>
      <c r="P143" s="2264" t="str">
        <f t="shared" si="146"/>
        <v/>
      </c>
      <c r="Q143" s="2266">
        <f t="shared" si="135"/>
        <v>0</v>
      </c>
      <c r="R143" s="365"/>
      <c r="S143" s="1188" t="s">
        <v>1488</v>
      </c>
      <c r="T143" s="1188" t="s">
        <v>383</v>
      </c>
      <c r="U143" s="871"/>
      <c r="V143" s="871"/>
      <c r="W143" s="871"/>
      <c r="X143" s="871"/>
      <c r="Y143" s="871"/>
      <c r="Z143" s="871"/>
      <c r="AA143" s="871"/>
      <c r="AB143" s="871"/>
      <c r="AC143" s="871"/>
      <c r="AD143" s="871"/>
      <c r="AE143" s="871"/>
      <c r="AF143" s="871"/>
      <c r="AG143" s="871"/>
    </row>
    <row r="144" spans="1:33" s="101" customFormat="1" ht="18" customHeight="1" x14ac:dyDescent="0.25">
      <c r="A144" s="365"/>
      <c r="B144" s="2252">
        <v>36</v>
      </c>
      <c r="C144" s="2253" t="str">
        <f t="shared" ref="C144:P144" si="147">+IF(S147="","",S147)</f>
        <v>Empresa Agroindustrial Tuman S.A.A.</v>
      </c>
      <c r="D144" s="2258" t="str">
        <f t="shared" si="147"/>
        <v>Hidráulico</v>
      </c>
      <c r="E144" s="2259" t="str">
        <f t="shared" si="147"/>
        <v/>
      </c>
      <c r="F144" s="2259" t="str">
        <f t="shared" si="147"/>
        <v/>
      </c>
      <c r="G144" s="2259" t="str">
        <f t="shared" si="147"/>
        <v/>
      </c>
      <c r="H144" s="2259" t="str">
        <f t="shared" si="147"/>
        <v/>
      </c>
      <c r="I144" s="2259" t="str">
        <f t="shared" si="147"/>
        <v/>
      </c>
      <c r="J144" s="2259" t="str">
        <f t="shared" si="147"/>
        <v/>
      </c>
      <c r="K144" s="2259" t="str">
        <f t="shared" si="147"/>
        <v/>
      </c>
      <c r="L144" s="2259" t="str">
        <f t="shared" si="147"/>
        <v/>
      </c>
      <c r="M144" s="2259" t="str">
        <f t="shared" si="147"/>
        <v/>
      </c>
      <c r="N144" s="2259" t="str">
        <f t="shared" si="147"/>
        <v/>
      </c>
      <c r="O144" s="2259" t="str">
        <f t="shared" si="147"/>
        <v/>
      </c>
      <c r="P144" s="2263" t="str">
        <f t="shared" si="147"/>
        <v/>
      </c>
      <c r="Q144" s="2265">
        <f t="shared" si="135"/>
        <v>0</v>
      </c>
      <c r="R144" s="365"/>
      <c r="S144"/>
      <c r="T144" s="1188" t="s">
        <v>384</v>
      </c>
      <c r="U144" s="871">
        <v>0</v>
      </c>
      <c r="V144" s="871">
        <v>0</v>
      </c>
      <c r="W144" s="871">
        <v>0</v>
      </c>
      <c r="X144" s="871">
        <v>0</v>
      </c>
      <c r="Y144" s="871">
        <v>0</v>
      </c>
      <c r="Z144" s="871">
        <v>0</v>
      </c>
      <c r="AA144" s="871">
        <v>0</v>
      </c>
      <c r="AB144" s="871">
        <v>0</v>
      </c>
      <c r="AC144" s="871">
        <v>0</v>
      </c>
      <c r="AD144" s="871">
        <v>0</v>
      </c>
      <c r="AE144" s="871">
        <v>0</v>
      </c>
      <c r="AF144" s="871">
        <v>0</v>
      </c>
      <c r="AG144" s="871">
        <v>0</v>
      </c>
    </row>
    <row r="145" spans="1:33" s="101" customFormat="1" ht="18" customHeight="1" x14ac:dyDescent="0.25">
      <c r="A145" s="365"/>
      <c r="B145" s="2254"/>
      <c r="C145" s="2255" t="str">
        <f t="shared" ref="C145:P145" si="148">+IF(S148="","",S148)</f>
        <v/>
      </c>
      <c r="D145" s="2260" t="str">
        <f t="shared" si="148"/>
        <v>Térmico</v>
      </c>
      <c r="E145" s="2243">
        <f t="shared" si="148"/>
        <v>0</v>
      </c>
      <c r="F145" s="2243">
        <f t="shared" si="148"/>
        <v>0</v>
      </c>
      <c r="G145" s="2243">
        <f t="shared" si="148"/>
        <v>0</v>
      </c>
      <c r="H145" s="2243">
        <f t="shared" si="148"/>
        <v>0</v>
      </c>
      <c r="I145" s="2243">
        <f t="shared" si="148"/>
        <v>0</v>
      </c>
      <c r="J145" s="2243">
        <f t="shared" si="148"/>
        <v>0</v>
      </c>
      <c r="K145" s="2243">
        <f t="shared" si="148"/>
        <v>0</v>
      </c>
      <c r="L145" s="2243">
        <f t="shared" si="148"/>
        <v>0</v>
      </c>
      <c r="M145" s="2243">
        <f t="shared" si="148"/>
        <v>0</v>
      </c>
      <c r="N145" s="2243">
        <f t="shared" si="148"/>
        <v>0</v>
      </c>
      <c r="O145" s="2243">
        <f t="shared" si="148"/>
        <v>0</v>
      </c>
      <c r="P145" s="2245">
        <f t="shared" si="148"/>
        <v>0</v>
      </c>
      <c r="Q145" s="2247">
        <f t="shared" si="135"/>
        <v>0</v>
      </c>
      <c r="R145" s="365"/>
      <c r="S145"/>
      <c r="T145" s="1188" t="s">
        <v>283</v>
      </c>
      <c r="U145" s="871"/>
      <c r="V145" s="871"/>
      <c r="W145" s="871"/>
      <c r="X145" s="871"/>
      <c r="Y145" s="871"/>
      <c r="Z145" s="871"/>
      <c r="AA145" s="871"/>
      <c r="AB145" s="871"/>
      <c r="AC145" s="871"/>
      <c r="AD145" s="871"/>
      <c r="AE145" s="871"/>
      <c r="AF145" s="871"/>
      <c r="AG145" s="871"/>
    </row>
    <row r="146" spans="1:33" s="101" customFormat="1" ht="18" customHeight="1" x14ac:dyDescent="0.25">
      <c r="A146" s="365"/>
      <c r="B146" s="2254"/>
      <c r="C146" s="2255" t="str">
        <f t="shared" ref="C146:P146" si="149">+IF(S149="","",S149)</f>
        <v/>
      </c>
      <c r="D146" s="2260" t="str">
        <f t="shared" si="149"/>
        <v>Solar</v>
      </c>
      <c r="E146" s="2243" t="str">
        <f t="shared" si="149"/>
        <v/>
      </c>
      <c r="F146" s="2243" t="str">
        <f t="shared" si="149"/>
        <v/>
      </c>
      <c r="G146" s="2243" t="str">
        <f t="shared" si="149"/>
        <v/>
      </c>
      <c r="H146" s="2243" t="str">
        <f t="shared" si="149"/>
        <v/>
      </c>
      <c r="I146" s="2243" t="str">
        <f t="shared" si="149"/>
        <v/>
      </c>
      <c r="J146" s="2243" t="str">
        <f t="shared" si="149"/>
        <v/>
      </c>
      <c r="K146" s="2243" t="str">
        <f t="shared" si="149"/>
        <v/>
      </c>
      <c r="L146" s="2243" t="str">
        <f t="shared" si="149"/>
        <v/>
      </c>
      <c r="M146" s="2243" t="str">
        <f t="shared" si="149"/>
        <v/>
      </c>
      <c r="N146" s="2243" t="str">
        <f t="shared" si="149"/>
        <v/>
      </c>
      <c r="O146" s="2243" t="str">
        <f t="shared" si="149"/>
        <v/>
      </c>
      <c r="P146" s="2245" t="str">
        <f t="shared" si="149"/>
        <v/>
      </c>
      <c r="Q146" s="2247">
        <f t="shared" si="135"/>
        <v>0</v>
      </c>
      <c r="R146" s="365"/>
      <c r="S146"/>
      <c r="T146" s="1188" t="s">
        <v>385</v>
      </c>
      <c r="U146" s="871"/>
      <c r="V146" s="871"/>
      <c r="W146" s="871"/>
      <c r="X146" s="871"/>
      <c r="Y146" s="871"/>
      <c r="Z146" s="871"/>
      <c r="AA146" s="871"/>
      <c r="AB146" s="871"/>
      <c r="AC146" s="871"/>
      <c r="AD146" s="871"/>
      <c r="AE146" s="871"/>
      <c r="AF146" s="871"/>
      <c r="AG146" s="871"/>
    </row>
    <row r="147" spans="1:33" s="101" customFormat="1" ht="18" customHeight="1" x14ac:dyDescent="0.25">
      <c r="A147" s="365"/>
      <c r="B147" s="2256"/>
      <c r="C147" s="2257" t="str">
        <f t="shared" ref="C147:P147" si="150">+IF(S150="","",S150)</f>
        <v/>
      </c>
      <c r="D147" s="2261" t="str">
        <f t="shared" si="150"/>
        <v>Eólico</v>
      </c>
      <c r="E147" s="2262" t="str">
        <f t="shared" si="150"/>
        <v/>
      </c>
      <c r="F147" s="2262" t="str">
        <f t="shared" si="150"/>
        <v/>
      </c>
      <c r="G147" s="2262" t="str">
        <f t="shared" si="150"/>
        <v/>
      </c>
      <c r="H147" s="2262" t="str">
        <f t="shared" si="150"/>
        <v/>
      </c>
      <c r="I147" s="2262" t="str">
        <f t="shared" si="150"/>
        <v/>
      </c>
      <c r="J147" s="2262" t="str">
        <f t="shared" si="150"/>
        <v/>
      </c>
      <c r="K147" s="2262" t="str">
        <f t="shared" si="150"/>
        <v/>
      </c>
      <c r="L147" s="2262" t="str">
        <f t="shared" si="150"/>
        <v/>
      </c>
      <c r="M147" s="2262" t="str">
        <f t="shared" si="150"/>
        <v/>
      </c>
      <c r="N147" s="2262" t="str">
        <f t="shared" si="150"/>
        <v/>
      </c>
      <c r="O147" s="2262" t="str">
        <f t="shared" si="150"/>
        <v/>
      </c>
      <c r="P147" s="2264" t="str">
        <f t="shared" si="150"/>
        <v/>
      </c>
      <c r="Q147" s="2266">
        <f t="shared" si="135"/>
        <v>0</v>
      </c>
      <c r="R147" s="365"/>
      <c r="S147" s="1188" t="s">
        <v>1489</v>
      </c>
      <c r="T147" s="1188" t="s">
        <v>383</v>
      </c>
      <c r="U147" s="871"/>
      <c r="V147" s="871"/>
      <c r="W147" s="871"/>
      <c r="X147" s="871"/>
      <c r="Y147" s="871"/>
      <c r="Z147" s="871"/>
      <c r="AA147" s="871"/>
      <c r="AB147" s="871"/>
      <c r="AC147" s="871"/>
      <c r="AD147" s="871"/>
      <c r="AE147" s="871"/>
      <c r="AF147" s="871"/>
      <c r="AG147" s="871"/>
    </row>
    <row r="148" spans="1:33" s="101" customFormat="1" ht="18" customHeight="1" x14ac:dyDescent="0.25">
      <c r="A148" s="365"/>
      <c r="B148" s="2252">
        <v>37</v>
      </c>
      <c r="C148" s="2253" t="str">
        <f t="shared" ref="C148:P148" si="151">+IF(S151="","",S151)</f>
        <v>Empresa Minera los Quenuales S.A.</v>
      </c>
      <c r="D148" s="2258" t="str">
        <f t="shared" si="151"/>
        <v>Hidráulico</v>
      </c>
      <c r="E148" s="2259">
        <f t="shared" si="151"/>
        <v>0.52438800000000008</v>
      </c>
      <c r="F148" s="2259">
        <f t="shared" si="151"/>
        <v>0.52438800000000008</v>
      </c>
      <c r="G148" s="2259">
        <f t="shared" si="151"/>
        <v>0.70715800000000006</v>
      </c>
      <c r="H148" s="2259">
        <f t="shared" si="151"/>
        <v>0.66145299999999996</v>
      </c>
      <c r="I148" s="2259">
        <f t="shared" si="151"/>
        <v>0.708009</v>
      </c>
      <c r="J148" s="2259">
        <f t="shared" si="151"/>
        <v>0.70124699999999995</v>
      </c>
      <c r="K148" s="2259">
        <f t="shared" si="151"/>
        <v>0.72780699999999998</v>
      </c>
      <c r="L148" s="2259">
        <f t="shared" si="151"/>
        <v>0.81761200000000001</v>
      </c>
      <c r="M148" s="2259">
        <f t="shared" si="151"/>
        <v>0.76133799999999996</v>
      </c>
      <c r="N148" s="2259">
        <f t="shared" si="151"/>
        <v>0.66343299999999994</v>
      </c>
      <c r="O148" s="2259">
        <f t="shared" si="151"/>
        <v>0.62043300000000001</v>
      </c>
      <c r="P148" s="2263">
        <f t="shared" si="151"/>
        <v>0.85403200000000001</v>
      </c>
      <c r="Q148" s="2265">
        <f t="shared" si="135"/>
        <v>8.2712979999999998</v>
      </c>
      <c r="R148" s="365"/>
      <c r="S148"/>
      <c r="T148" s="1188" t="s">
        <v>384</v>
      </c>
      <c r="U148" s="871">
        <v>0</v>
      </c>
      <c r="V148" s="871">
        <v>0</v>
      </c>
      <c r="W148" s="871">
        <v>0</v>
      </c>
      <c r="X148" s="871">
        <v>0</v>
      </c>
      <c r="Y148" s="871">
        <v>0</v>
      </c>
      <c r="Z148" s="871">
        <v>0</v>
      </c>
      <c r="AA148" s="871">
        <v>0</v>
      </c>
      <c r="AB148" s="871">
        <v>0</v>
      </c>
      <c r="AC148" s="871">
        <v>0</v>
      </c>
      <c r="AD148" s="871">
        <v>0</v>
      </c>
      <c r="AE148" s="871">
        <v>0</v>
      </c>
      <c r="AF148" s="871">
        <v>0</v>
      </c>
      <c r="AG148" s="871">
        <v>0</v>
      </c>
    </row>
    <row r="149" spans="1:33" s="101" customFormat="1" ht="18" customHeight="1" x14ac:dyDescent="0.25">
      <c r="A149" s="365"/>
      <c r="B149" s="2254"/>
      <c r="C149" s="2255" t="str">
        <f t="shared" ref="C149:P149" si="152">+IF(S152="","",S152)</f>
        <v/>
      </c>
      <c r="D149" s="2260" t="str">
        <f t="shared" si="152"/>
        <v>Térmico</v>
      </c>
      <c r="E149" s="2243">
        <f t="shared" si="152"/>
        <v>0</v>
      </c>
      <c r="F149" s="2243">
        <f t="shared" si="152"/>
        <v>0</v>
      </c>
      <c r="G149" s="2243">
        <f t="shared" si="152"/>
        <v>6.4800000000000005E-3</v>
      </c>
      <c r="H149" s="2243">
        <f t="shared" si="152"/>
        <v>6.4800000000000005E-3</v>
      </c>
      <c r="I149" s="2243">
        <f t="shared" si="152"/>
        <v>0</v>
      </c>
      <c r="J149" s="2243">
        <f t="shared" si="152"/>
        <v>0</v>
      </c>
      <c r="K149" s="2243">
        <f t="shared" si="152"/>
        <v>0</v>
      </c>
      <c r="L149" s="2243">
        <f t="shared" si="152"/>
        <v>4.15E-3</v>
      </c>
      <c r="M149" s="2243">
        <f t="shared" si="152"/>
        <v>4.15E-3</v>
      </c>
      <c r="N149" s="2243">
        <f t="shared" si="152"/>
        <v>1.388E-2</v>
      </c>
      <c r="O149" s="2243">
        <f t="shared" si="152"/>
        <v>1.257E-2</v>
      </c>
      <c r="P149" s="2245">
        <f t="shared" si="152"/>
        <v>1.406E-2</v>
      </c>
      <c r="Q149" s="2247">
        <f t="shared" si="135"/>
        <v>6.1770000000000005E-2</v>
      </c>
      <c r="R149" s="365"/>
      <c r="S149"/>
      <c r="T149" s="1188" t="s">
        <v>283</v>
      </c>
      <c r="U149" s="871"/>
      <c r="V149" s="871"/>
      <c r="W149" s="871"/>
      <c r="X149" s="871"/>
      <c r="Y149" s="871"/>
      <c r="Z149" s="871"/>
      <c r="AA149" s="871"/>
      <c r="AB149" s="871"/>
      <c r="AC149" s="871"/>
      <c r="AD149" s="871"/>
      <c r="AE149" s="871"/>
      <c r="AF149" s="871"/>
      <c r="AG149" s="871"/>
    </row>
    <row r="150" spans="1:33" s="101" customFormat="1" ht="18" customHeight="1" x14ac:dyDescent="0.25">
      <c r="A150" s="365"/>
      <c r="B150" s="2254"/>
      <c r="C150" s="2255" t="str">
        <f t="shared" ref="C150:P150" si="153">+IF(S153="","",S153)</f>
        <v/>
      </c>
      <c r="D150" s="2260" t="str">
        <f t="shared" si="153"/>
        <v>Solar</v>
      </c>
      <c r="E150" s="2243" t="str">
        <f t="shared" si="153"/>
        <v/>
      </c>
      <c r="F150" s="2243" t="str">
        <f t="shared" si="153"/>
        <v/>
      </c>
      <c r="G150" s="2243" t="str">
        <f t="shared" si="153"/>
        <v/>
      </c>
      <c r="H150" s="2243" t="str">
        <f t="shared" si="153"/>
        <v/>
      </c>
      <c r="I150" s="2243" t="str">
        <f t="shared" si="153"/>
        <v/>
      </c>
      <c r="J150" s="2243" t="str">
        <f t="shared" si="153"/>
        <v/>
      </c>
      <c r="K150" s="2243" t="str">
        <f t="shared" si="153"/>
        <v/>
      </c>
      <c r="L150" s="2243" t="str">
        <f t="shared" si="153"/>
        <v/>
      </c>
      <c r="M150" s="2243" t="str">
        <f t="shared" si="153"/>
        <v/>
      </c>
      <c r="N150" s="2243" t="str">
        <f t="shared" si="153"/>
        <v/>
      </c>
      <c r="O150" s="2243" t="str">
        <f t="shared" si="153"/>
        <v/>
      </c>
      <c r="P150" s="2245" t="str">
        <f t="shared" si="153"/>
        <v/>
      </c>
      <c r="Q150" s="2247">
        <f t="shared" si="135"/>
        <v>0</v>
      </c>
      <c r="R150" s="365"/>
      <c r="S150"/>
      <c r="T150" s="1188" t="s">
        <v>385</v>
      </c>
      <c r="U150" s="871"/>
      <c r="V150" s="871"/>
      <c r="W150" s="871"/>
      <c r="X150" s="871"/>
      <c r="Y150" s="871"/>
      <c r="Z150" s="871"/>
      <c r="AA150" s="871"/>
      <c r="AB150" s="871"/>
      <c r="AC150" s="871"/>
      <c r="AD150" s="871"/>
      <c r="AE150" s="871"/>
      <c r="AF150" s="871"/>
      <c r="AG150" s="871"/>
    </row>
    <row r="151" spans="1:33" s="101" customFormat="1" ht="18" customHeight="1" x14ac:dyDescent="0.25">
      <c r="A151" s="365"/>
      <c r="B151" s="2256"/>
      <c r="C151" s="2257" t="str">
        <f t="shared" ref="C151:P151" si="154">+IF(S154="","",S154)</f>
        <v/>
      </c>
      <c r="D151" s="2261" t="str">
        <f t="shared" si="154"/>
        <v>Eólico</v>
      </c>
      <c r="E151" s="2262" t="str">
        <f t="shared" si="154"/>
        <v/>
      </c>
      <c r="F151" s="2262" t="str">
        <f t="shared" si="154"/>
        <v/>
      </c>
      <c r="G151" s="2262" t="str">
        <f t="shared" si="154"/>
        <v/>
      </c>
      <c r="H151" s="2262" t="str">
        <f t="shared" si="154"/>
        <v/>
      </c>
      <c r="I151" s="2262" t="str">
        <f t="shared" si="154"/>
        <v/>
      </c>
      <c r="J151" s="2262" t="str">
        <f t="shared" si="154"/>
        <v/>
      </c>
      <c r="K151" s="2262" t="str">
        <f t="shared" si="154"/>
        <v/>
      </c>
      <c r="L151" s="2262" t="str">
        <f t="shared" si="154"/>
        <v/>
      </c>
      <c r="M151" s="2262" t="str">
        <f t="shared" si="154"/>
        <v/>
      </c>
      <c r="N151" s="2262" t="str">
        <f t="shared" si="154"/>
        <v/>
      </c>
      <c r="O151" s="2262" t="str">
        <f t="shared" si="154"/>
        <v/>
      </c>
      <c r="P151" s="2264" t="str">
        <f t="shared" si="154"/>
        <v/>
      </c>
      <c r="Q151" s="2266">
        <f t="shared" si="135"/>
        <v>0</v>
      </c>
      <c r="R151" s="365"/>
      <c r="S151" s="1188" t="s">
        <v>1490</v>
      </c>
      <c r="T151" s="1188" t="s">
        <v>383</v>
      </c>
      <c r="U151" s="871">
        <v>0.52438800000000008</v>
      </c>
      <c r="V151" s="871">
        <v>0.52438800000000008</v>
      </c>
      <c r="W151" s="871">
        <v>0.70715800000000006</v>
      </c>
      <c r="X151" s="871">
        <v>0.66145299999999996</v>
      </c>
      <c r="Y151" s="871">
        <v>0.708009</v>
      </c>
      <c r="Z151" s="871">
        <v>0.70124699999999995</v>
      </c>
      <c r="AA151" s="871">
        <v>0.72780699999999998</v>
      </c>
      <c r="AB151" s="871">
        <v>0.81761200000000001</v>
      </c>
      <c r="AC151" s="871">
        <v>0.76133799999999996</v>
      </c>
      <c r="AD151" s="871">
        <v>0.66343299999999994</v>
      </c>
      <c r="AE151" s="871">
        <v>0.62043300000000001</v>
      </c>
      <c r="AF151" s="871">
        <v>0.85403200000000001</v>
      </c>
      <c r="AG151" s="871">
        <v>8.2712979999999998</v>
      </c>
    </row>
    <row r="152" spans="1:33" s="101" customFormat="1" ht="18" customHeight="1" x14ac:dyDescent="0.25">
      <c r="A152" s="365"/>
      <c r="B152" s="2252">
        <v>38</v>
      </c>
      <c r="C152" s="2253" t="str">
        <f t="shared" ref="C152:P152" si="155">+IF(S155="","",S155)</f>
        <v>ICM Pachapaqui S.A.C.</v>
      </c>
      <c r="D152" s="2258" t="str">
        <f t="shared" si="155"/>
        <v>Hidráulico</v>
      </c>
      <c r="E152" s="2259">
        <f t="shared" si="155"/>
        <v>0.105045</v>
      </c>
      <c r="F152" s="2259">
        <f t="shared" si="155"/>
        <v>0.10872399999999999</v>
      </c>
      <c r="G152" s="2259">
        <f t="shared" si="155"/>
        <v>0.12031</v>
      </c>
      <c r="H152" s="2259">
        <f t="shared" si="155"/>
        <v>0.108794</v>
      </c>
      <c r="I152" s="2259">
        <f t="shared" si="155"/>
        <v>0.110927</v>
      </c>
      <c r="J152" s="2259">
        <f t="shared" si="155"/>
        <v>0.11344199999999999</v>
      </c>
      <c r="K152" s="2259">
        <f t="shared" si="155"/>
        <v>0.12103</v>
      </c>
      <c r="L152" s="2259">
        <f t="shared" si="155"/>
        <v>0.117837</v>
      </c>
      <c r="M152" s="2259">
        <f t="shared" si="155"/>
        <v>0.108873</v>
      </c>
      <c r="N152" s="2259">
        <f t="shared" si="155"/>
        <v>0.11055299999999998</v>
      </c>
      <c r="O152" s="2259">
        <f t="shared" si="155"/>
        <v>0.10713200000000001</v>
      </c>
      <c r="P152" s="2263">
        <f t="shared" si="155"/>
        <v>0.123305</v>
      </c>
      <c r="Q152" s="2265">
        <f t="shared" si="135"/>
        <v>1.355972</v>
      </c>
      <c r="R152" s="365"/>
      <c r="S152"/>
      <c r="T152" s="1188" t="s">
        <v>384</v>
      </c>
      <c r="U152" s="871">
        <v>0</v>
      </c>
      <c r="V152" s="871">
        <v>0</v>
      </c>
      <c r="W152" s="871">
        <v>6.4800000000000005E-3</v>
      </c>
      <c r="X152" s="871">
        <v>6.4800000000000005E-3</v>
      </c>
      <c r="Y152" s="871">
        <v>0</v>
      </c>
      <c r="Z152" s="871">
        <v>0</v>
      </c>
      <c r="AA152" s="871">
        <v>0</v>
      </c>
      <c r="AB152" s="871">
        <v>4.15E-3</v>
      </c>
      <c r="AC152" s="871">
        <v>4.15E-3</v>
      </c>
      <c r="AD152" s="871">
        <v>1.388E-2</v>
      </c>
      <c r="AE152" s="871">
        <v>1.257E-2</v>
      </c>
      <c r="AF152" s="871">
        <v>1.406E-2</v>
      </c>
      <c r="AG152" s="871">
        <v>6.1770000000000005E-2</v>
      </c>
    </row>
    <row r="153" spans="1:33" s="101" customFormat="1" ht="18" customHeight="1" x14ac:dyDescent="0.25">
      <c r="A153" s="365"/>
      <c r="B153" s="2254"/>
      <c r="C153" s="2255" t="str">
        <f t="shared" ref="C153:P153" si="156">+IF(S156="","",S156)</f>
        <v/>
      </c>
      <c r="D153" s="2260" t="str">
        <f t="shared" si="156"/>
        <v>Térmico</v>
      </c>
      <c r="E153" s="2243" t="str">
        <f t="shared" si="156"/>
        <v/>
      </c>
      <c r="F153" s="2243" t="str">
        <f t="shared" si="156"/>
        <v/>
      </c>
      <c r="G153" s="2243" t="str">
        <f t="shared" si="156"/>
        <v/>
      </c>
      <c r="H153" s="2243" t="str">
        <f t="shared" si="156"/>
        <v/>
      </c>
      <c r="I153" s="2243" t="str">
        <f t="shared" si="156"/>
        <v/>
      </c>
      <c r="J153" s="2243" t="str">
        <f t="shared" si="156"/>
        <v/>
      </c>
      <c r="K153" s="2243" t="str">
        <f t="shared" si="156"/>
        <v/>
      </c>
      <c r="L153" s="2243" t="str">
        <f t="shared" si="156"/>
        <v/>
      </c>
      <c r="M153" s="2243" t="str">
        <f t="shared" si="156"/>
        <v/>
      </c>
      <c r="N153" s="2243" t="str">
        <f t="shared" si="156"/>
        <v/>
      </c>
      <c r="O153" s="2243" t="str">
        <f t="shared" si="156"/>
        <v/>
      </c>
      <c r="P153" s="2245" t="str">
        <f t="shared" si="156"/>
        <v/>
      </c>
      <c r="Q153" s="2247">
        <f t="shared" si="135"/>
        <v>0</v>
      </c>
      <c r="R153" s="365"/>
      <c r="S153"/>
      <c r="T153" s="1188" t="s">
        <v>283</v>
      </c>
      <c r="U153" s="871"/>
      <c r="V153" s="871"/>
      <c r="W153" s="871"/>
      <c r="X153" s="871"/>
      <c r="Y153" s="871"/>
      <c r="Z153" s="871"/>
      <c r="AA153" s="871"/>
      <c r="AB153" s="871"/>
      <c r="AC153" s="871"/>
      <c r="AD153" s="871"/>
      <c r="AE153" s="871"/>
      <c r="AF153" s="871"/>
      <c r="AG153" s="871"/>
    </row>
    <row r="154" spans="1:33" s="101" customFormat="1" ht="18" customHeight="1" x14ac:dyDescent="0.25">
      <c r="A154" s="365"/>
      <c r="B154" s="2254"/>
      <c r="C154" s="2255" t="str">
        <f t="shared" ref="C154:P154" si="157">+IF(S157="","",S157)</f>
        <v/>
      </c>
      <c r="D154" s="2260" t="str">
        <f t="shared" si="157"/>
        <v>Solar</v>
      </c>
      <c r="E154" s="2243" t="str">
        <f t="shared" si="157"/>
        <v/>
      </c>
      <c r="F154" s="2243" t="str">
        <f t="shared" si="157"/>
        <v/>
      </c>
      <c r="G154" s="2243" t="str">
        <f t="shared" si="157"/>
        <v/>
      </c>
      <c r="H154" s="2243" t="str">
        <f t="shared" si="157"/>
        <v/>
      </c>
      <c r="I154" s="2243" t="str">
        <f t="shared" si="157"/>
        <v/>
      </c>
      <c r="J154" s="2243" t="str">
        <f t="shared" si="157"/>
        <v/>
      </c>
      <c r="K154" s="2243" t="str">
        <f t="shared" si="157"/>
        <v/>
      </c>
      <c r="L154" s="2243" t="str">
        <f t="shared" si="157"/>
        <v/>
      </c>
      <c r="M154" s="2243" t="str">
        <f t="shared" si="157"/>
        <v/>
      </c>
      <c r="N154" s="2243" t="str">
        <f t="shared" si="157"/>
        <v/>
      </c>
      <c r="O154" s="2243" t="str">
        <f t="shared" si="157"/>
        <v/>
      </c>
      <c r="P154" s="2245" t="str">
        <f t="shared" si="157"/>
        <v/>
      </c>
      <c r="Q154" s="2247">
        <f t="shared" si="135"/>
        <v>0</v>
      </c>
      <c r="R154" s="365"/>
      <c r="S154"/>
      <c r="T154" s="1188" t="s">
        <v>385</v>
      </c>
      <c r="U154" s="871"/>
      <c r="V154" s="871"/>
      <c r="W154" s="871"/>
      <c r="X154" s="871"/>
      <c r="Y154" s="871"/>
      <c r="Z154" s="871"/>
      <c r="AA154" s="871"/>
      <c r="AB154" s="871"/>
      <c r="AC154" s="871"/>
      <c r="AD154" s="871"/>
      <c r="AE154" s="871"/>
      <c r="AF154" s="871"/>
      <c r="AG154" s="871"/>
    </row>
    <row r="155" spans="1:33" s="101" customFormat="1" ht="18" customHeight="1" x14ac:dyDescent="0.25">
      <c r="A155" s="365"/>
      <c r="B155" s="2256"/>
      <c r="C155" s="2257" t="str">
        <f t="shared" ref="C155:P155" si="158">+IF(S158="","",S158)</f>
        <v/>
      </c>
      <c r="D155" s="2261" t="str">
        <f t="shared" si="158"/>
        <v>Eólico</v>
      </c>
      <c r="E155" s="2262" t="str">
        <f t="shared" si="158"/>
        <v/>
      </c>
      <c r="F155" s="2262" t="str">
        <f t="shared" si="158"/>
        <v/>
      </c>
      <c r="G155" s="2262" t="str">
        <f t="shared" si="158"/>
        <v/>
      </c>
      <c r="H155" s="2262" t="str">
        <f t="shared" si="158"/>
        <v/>
      </c>
      <c r="I155" s="2262" t="str">
        <f t="shared" si="158"/>
        <v/>
      </c>
      <c r="J155" s="2262" t="str">
        <f t="shared" si="158"/>
        <v/>
      </c>
      <c r="K155" s="2262" t="str">
        <f t="shared" si="158"/>
        <v/>
      </c>
      <c r="L155" s="2262" t="str">
        <f t="shared" si="158"/>
        <v/>
      </c>
      <c r="M155" s="2262" t="str">
        <f t="shared" si="158"/>
        <v/>
      </c>
      <c r="N155" s="2262" t="str">
        <f t="shared" si="158"/>
        <v/>
      </c>
      <c r="O155" s="2262" t="str">
        <f t="shared" si="158"/>
        <v/>
      </c>
      <c r="P155" s="2264" t="str">
        <f t="shared" si="158"/>
        <v/>
      </c>
      <c r="Q155" s="2266">
        <f t="shared" si="135"/>
        <v>0</v>
      </c>
      <c r="R155" s="365"/>
      <c r="S155" s="1188" t="s">
        <v>144</v>
      </c>
      <c r="T155" s="1188" t="s">
        <v>383</v>
      </c>
      <c r="U155" s="871">
        <v>0.105045</v>
      </c>
      <c r="V155" s="871">
        <v>0.10872399999999999</v>
      </c>
      <c r="W155" s="871">
        <v>0.12031</v>
      </c>
      <c r="X155" s="871">
        <v>0.108794</v>
      </c>
      <c r="Y155" s="871">
        <v>0.110927</v>
      </c>
      <c r="Z155" s="871">
        <v>0.11344199999999999</v>
      </c>
      <c r="AA155" s="871">
        <v>0.12103</v>
      </c>
      <c r="AB155" s="871">
        <v>0.117837</v>
      </c>
      <c r="AC155" s="871">
        <v>0.108873</v>
      </c>
      <c r="AD155" s="871">
        <v>0.11055299999999998</v>
      </c>
      <c r="AE155" s="871">
        <v>0.10713200000000001</v>
      </c>
      <c r="AF155" s="871">
        <v>0.123305</v>
      </c>
      <c r="AG155" s="871">
        <v>1.355972</v>
      </c>
    </row>
    <row r="156" spans="1:33" s="101" customFormat="1" ht="18" customHeight="1" x14ac:dyDescent="0.25">
      <c r="A156" s="365"/>
      <c r="B156" s="2252">
        <v>39</v>
      </c>
      <c r="C156" s="2253" t="str">
        <f t="shared" ref="C156:P156" si="159">+IF(S159="","",S159)</f>
        <v>Illapu Energy S.A.</v>
      </c>
      <c r="D156" s="2258" t="str">
        <f t="shared" si="159"/>
        <v>Hidráulico</v>
      </c>
      <c r="E156" s="2259" t="str">
        <f t="shared" si="159"/>
        <v/>
      </c>
      <c r="F156" s="2259" t="str">
        <f t="shared" si="159"/>
        <v/>
      </c>
      <c r="G156" s="2259" t="str">
        <f t="shared" si="159"/>
        <v/>
      </c>
      <c r="H156" s="2259" t="str">
        <f t="shared" si="159"/>
        <v/>
      </c>
      <c r="I156" s="2259" t="str">
        <f t="shared" si="159"/>
        <v/>
      </c>
      <c r="J156" s="2259" t="str">
        <f t="shared" si="159"/>
        <v/>
      </c>
      <c r="K156" s="2259" t="str">
        <f t="shared" si="159"/>
        <v/>
      </c>
      <c r="L156" s="2259" t="str">
        <f t="shared" si="159"/>
        <v/>
      </c>
      <c r="M156" s="2259" t="str">
        <f t="shared" si="159"/>
        <v/>
      </c>
      <c r="N156" s="2259" t="str">
        <f t="shared" si="159"/>
        <v/>
      </c>
      <c r="O156" s="2259" t="str">
        <f t="shared" si="159"/>
        <v/>
      </c>
      <c r="P156" s="2263" t="str">
        <f t="shared" si="159"/>
        <v/>
      </c>
      <c r="Q156" s="2265">
        <f t="shared" si="135"/>
        <v>0</v>
      </c>
      <c r="R156" s="365"/>
      <c r="S156"/>
      <c r="T156" s="1188" t="s">
        <v>384</v>
      </c>
      <c r="U156" s="871"/>
      <c r="V156" s="871"/>
      <c r="W156" s="871"/>
      <c r="X156" s="871"/>
      <c r="Y156" s="871"/>
      <c r="Z156" s="871"/>
      <c r="AA156" s="871"/>
      <c r="AB156" s="871"/>
      <c r="AC156" s="871"/>
      <c r="AD156" s="871"/>
      <c r="AE156" s="871"/>
      <c r="AF156" s="871"/>
      <c r="AG156" s="871"/>
    </row>
    <row r="157" spans="1:33" s="101" customFormat="1" ht="18" customHeight="1" x14ac:dyDescent="0.25">
      <c r="A157" s="365"/>
      <c r="B157" s="2254"/>
      <c r="C157" s="2255" t="str">
        <f t="shared" ref="C157:P157" si="160">+IF(S160="","",S160)</f>
        <v/>
      </c>
      <c r="D157" s="2260" t="str">
        <f t="shared" si="160"/>
        <v>Térmico</v>
      </c>
      <c r="E157" s="2243">
        <f t="shared" si="160"/>
        <v>8.7312900000000013</v>
      </c>
      <c r="F157" s="2243">
        <f t="shared" si="160"/>
        <v>8.3780849999999987</v>
      </c>
      <c r="G157" s="2243">
        <f t="shared" si="160"/>
        <v>8.7341360000000012</v>
      </c>
      <c r="H157" s="2243">
        <f t="shared" si="160"/>
        <v>7.2672079999999992</v>
      </c>
      <c r="I157" s="2243">
        <f t="shared" si="160"/>
        <v>6.4855749999999999</v>
      </c>
      <c r="J157" s="2243">
        <f t="shared" si="160"/>
        <v>8.5151010000000014</v>
      </c>
      <c r="K157" s="2243">
        <f t="shared" si="160"/>
        <v>8.7813780000000001</v>
      </c>
      <c r="L157" s="2243">
        <f t="shared" si="160"/>
        <v>8.371124</v>
      </c>
      <c r="M157" s="2243">
        <f t="shared" si="160"/>
        <v>8.963769000000001</v>
      </c>
      <c r="N157" s="2243">
        <f t="shared" si="160"/>
        <v>7.690518</v>
      </c>
      <c r="O157" s="2243">
        <f t="shared" si="160"/>
        <v>8.4674249999999986</v>
      </c>
      <c r="P157" s="2245">
        <f t="shared" si="160"/>
        <v>8.8142099999999992</v>
      </c>
      <c r="Q157" s="2247">
        <f t="shared" si="135"/>
        <v>99.199818999999991</v>
      </c>
      <c r="R157" s="365"/>
      <c r="S157"/>
      <c r="T157" s="1188" t="s">
        <v>283</v>
      </c>
      <c r="U157" s="871"/>
      <c r="V157" s="871"/>
      <c r="W157" s="871"/>
      <c r="X157" s="871"/>
      <c r="Y157" s="871"/>
      <c r="Z157" s="871"/>
      <c r="AA157" s="871"/>
      <c r="AB157" s="871"/>
      <c r="AC157" s="871"/>
      <c r="AD157" s="871"/>
      <c r="AE157" s="871"/>
      <c r="AF157" s="871"/>
      <c r="AG157" s="871"/>
    </row>
    <row r="158" spans="1:33" s="101" customFormat="1" ht="18" customHeight="1" x14ac:dyDescent="0.25">
      <c r="A158" s="365"/>
      <c r="B158" s="2254"/>
      <c r="C158" s="2255" t="str">
        <f t="shared" ref="C158:P158" si="161">+IF(S161="","",S161)</f>
        <v/>
      </c>
      <c r="D158" s="2260" t="str">
        <f t="shared" si="161"/>
        <v>Solar</v>
      </c>
      <c r="E158" s="2243" t="str">
        <f t="shared" si="161"/>
        <v/>
      </c>
      <c r="F158" s="2243" t="str">
        <f t="shared" si="161"/>
        <v/>
      </c>
      <c r="G158" s="2243" t="str">
        <f t="shared" si="161"/>
        <v/>
      </c>
      <c r="H158" s="2243" t="str">
        <f t="shared" si="161"/>
        <v/>
      </c>
      <c r="I158" s="2243" t="str">
        <f t="shared" si="161"/>
        <v/>
      </c>
      <c r="J158" s="2243" t="str">
        <f t="shared" si="161"/>
        <v/>
      </c>
      <c r="K158" s="2243" t="str">
        <f t="shared" si="161"/>
        <v/>
      </c>
      <c r="L158" s="2243" t="str">
        <f t="shared" si="161"/>
        <v/>
      </c>
      <c r="M158" s="2243" t="str">
        <f t="shared" si="161"/>
        <v/>
      </c>
      <c r="N158" s="2243" t="str">
        <f t="shared" si="161"/>
        <v/>
      </c>
      <c r="O158" s="2243" t="str">
        <f t="shared" si="161"/>
        <v/>
      </c>
      <c r="P158" s="2245" t="str">
        <f t="shared" si="161"/>
        <v/>
      </c>
      <c r="Q158" s="2247">
        <f t="shared" si="135"/>
        <v>0</v>
      </c>
      <c r="R158" s="365"/>
      <c r="S158"/>
      <c r="T158" s="1188" t="s">
        <v>385</v>
      </c>
      <c r="U158" s="871"/>
      <c r="V158" s="871"/>
      <c r="W158" s="871"/>
      <c r="X158" s="871"/>
      <c r="Y158" s="871"/>
      <c r="Z158" s="871"/>
      <c r="AA158" s="871"/>
      <c r="AB158" s="871"/>
      <c r="AC158" s="871"/>
      <c r="AD158" s="871"/>
      <c r="AE158" s="871"/>
      <c r="AF158" s="871"/>
      <c r="AG158" s="871"/>
    </row>
    <row r="159" spans="1:33" s="101" customFormat="1" ht="18" customHeight="1" x14ac:dyDescent="0.25">
      <c r="A159" s="365"/>
      <c r="B159" s="2256"/>
      <c r="C159" s="2257" t="str">
        <f t="shared" ref="C159:P159" si="162">+IF(S162="","",S162)</f>
        <v/>
      </c>
      <c r="D159" s="2261" t="str">
        <f t="shared" si="162"/>
        <v>Eólico</v>
      </c>
      <c r="E159" s="2262" t="str">
        <f t="shared" si="162"/>
        <v/>
      </c>
      <c r="F159" s="2262" t="str">
        <f t="shared" si="162"/>
        <v/>
      </c>
      <c r="G159" s="2262" t="str">
        <f t="shared" si="162"/>
        <v/>
      </c>
      <c r="H159" s="2262" t="str">
        <f t="shared" si="162"/>
        <v/>
      </c>
      <c r="I159" s="2262" t="str">
        <f t="shared" si="162"/>
        <v/>
      </c>
      <c r="J159" s="2262" t="str">
        <f t="shared" si="162"/>
        <v/>
      </c>
      <c r="K159" s="2262" t="str">
        <f t="shared" si="162"/>
        <v/>
      </c>
      <c r="L159" s="2262" t="str">
        <f t="shared" si="162"/>
        <v/>
      </c>
      <c r="M159" s="2262" t="str">
        <f t="shared" si="162"/>
        <v/>
      </c>
      <c r="N159" s="2262" t="str">
        <f t="shared" si="162"/>
        <v/>
      </c>
      <c r="O159" s="2262" t="str">
        <f t="shared" si="162"/>
        <v/>
      </c>
      <c r="P159" s="2264" t="str">
        <f t="shared" si="162"/>
        <v/>
      </c>
      <c r="Q159" s="2266">
        <f t="shared" si="135"/>
        <v>0</v>
      </c>
      <c r="R159" s="365"/>
      <c r="S159" s="1188" t="s">
        <v>146</v>
      </c>
      <c r="T159" s="1188" t="s">
        <v>383</v>
      </c>
      <c r="U159" s="871"/>
      <c r="V159" s="871"/>
      <c r="W159" s="871"/>
      <c r="X159" s="871"/>
      <c r="Y159" s="871"/>
      <c r="Z159" s="871"/>
      <c r="AA159" s="871"/>
      <c r="AB159" s="871"/>
      <c r="AC159" s="871"/>
      <c r="AD159" s="871"/>
      <c r="AE159" s="871"/>
      <c r="AF159" s="871"/>
      <c r="AG159" s="871"/>
    </row>
    <row r="160" spans="1:33" s="101" customFormat="1" ht="18" customHeight="1" x14ac:dyDescent="0.25">
      <c r="A160" s="365"/>
      <c r="B160" s="2252">
        <v>40</v>
      </c>
      <c r="C160" s="2253" t="str">
        <f t="shared" ref="C160:P160" si="163">+IF(S163="","",S163)</f>
        <v>Industria Textil Piura S.A.</v>
      </c>
      <c r="D160" s="2258" t="str">
        <f t="shared" si="163"/>
        <v>Hidráulico</v>
      </c>
      <c r="E160" s="2259" t="str">
        <f t="shared" si="163"/>
        <v/>
      </c>
      <c r="F160" s="2259" t="str">
        <f t="shared" si="163"/>
        <v/>
      </c>
      <c r="G160" s="2259" t="str">
        <f t="shared" si="163"/>
        <v/>
      </c>
      <c r="H160" s="2259" t="str">
        <f t="shared" si="163"/>
        <v/>
      </c>
      <c r="I160" s="2259" t="str">
        <f t="shared" si="163"/>
        <v/>
      </c>
      <c r="J160" s="2259" t="str">
        <f t="shared" si="163"/>
        <v/>
      </c>
      <c r="K160" s="2259" t="str">
        <f t="shared" si="163"/>
        <v/>
      </c>
      <c r="L160" s="2259" t="str">
        <f t="shared" si="163"/>
        <v/>
      </c>
      <c r="M160" s="2259" t="str">
        <f t="shared" si="163"/>
        <v/>
      </c>
      <c r="N160" s="2259" t="str">
        <f t="shared" si="163"/>
        <v/>
      </c>
      <c r="O160" s="2259" t="str">
        <f t="shared" si="163"/>
        <v/>
      </c>
      <c r="P160" s="2263" t="str">
        <f t="shared" si="163"/>
        <v/>
      </c>
      <c r="Q160" s="2265">
        <f t="shared" si="135"/>
        <v>0</v>
      </c>
      <c r="R160" s="365"/>
      <c r="S160"/>
      <c r="T160" s="1188" t="s">
        <v>384</v>
      </c>
      <c r="U160" s="871">
        <v>8.7312900000000013</v>
      </c>
      <c r="V160" s="871">
        <v>8.3780849999999987</v>
      </c>
      <c r="W160" s="871">
        <v>8.7341360000000012</v>
      </c>
      <c r="X160" s="871">
        <v>7.2672079999999992</v>
      </c>
      <c r="Y160" s="871">
        <v>6.4855749999999999</v>
      </c>
      <c r="Z160" s="871">
        <v>8.5151010000000014</v>
      </c>
      <c r="AA160" s="871">
        <v>8.7813780000000001</v>
      </c>
      <c r="AB160" s="871">
        <v>8.371124</v>
      </c>
      <c r="AC160" s="871">
        <v>8.963769000000001</v>
      </c>
      <c r="AD160" s="871">
        <v>7.690518</v>
      </c>
      <c r="AE160" s="871">
        <v>8.4674249999999986</v>
      </c>
      <c r="AF160" s="871">
        <v>8.8142099999999992</v>
      </c>
      <c r="AG160" s="871">
        <v>99.199818999999991</v>
      </c>
    </row>
    <row r="161" spans="1:33" s="101" customFormat="1" ht="18" customHeight="1" x14ac:dyDescent="0.25">
      <c r="A161" s="365"/>
      <c r="B161" s="2254"/>
      <c r="C161" s="2255" t="str">
        <f t="shared" ref="C161:P161" si="164">+IF(S164="","",S164)</f>
        <v/>
      </c>
      <c r="D161" s="2260" t="str">
        <f t="shared" si="164"/>
        <v>Térmico</v>
      </c>
      <c r="E161" s="2243">
        <f t="shared" si="164"/>
        <v>0</v>
      </c>
      <c r="F161" s="2243">
        <f t="shared" si="164"/>
        <v>0</v>
      </c>
      <c r="G161" s="2243">
        <f t="shared" si="164"/>
        <v>0</v>
      </c>
      <c r="H161" s="2243">
        <f t="shared" si="164"/>
        <v>0</v>
      </c>
      <c r="I161" s="2243">
        <f t="shared" si="164"/>
        <v>0</v>
      </c>
      <c r="J161" s="2243">
        <f t="shared" si="164"/>
        <v>0</v>
      </c>
      <c r="K161" s="2243">
        <f t="shared" si="164"/>
        <v>0</v>
      </c>
      <c r="L161" s="2243">
        <f t="shared" si="164"/>
        <v>0</v>
      </c>
      <c r="M161" s="2243">
        <f t="shared" si="164"/>
        <v>0</v>
      </c>
      <c r="N161" s="2243">
        <f t="shared" si="164"/>
        <v>0</v>
      </c>
      <c r="O161" s="2243">
        <f t="shared" si="164"/>
        <v>0</v>
      </c>
      <c r="P161" s="2245">
        <f t="shared" si="164"/>
        <v>0</v>
      </c>
      <c r="Q161" s="2247">
        <f t="shared" si="135"/>
        <v>0</v>
      </c>
      <c r="R161" s="365"/>
      <c r="S161"/>
      <c r="T161" s="1188" t="s">
        <v>283</v>
      </c>
      <c r="U161" s="871"/>
      <c r="V161" s="871"/>
      <c r="W161" s="871"/>
      <c r="X161" s="871"/>
      <c r="Y161" s="871"/>
      <c r="Z161" s="871"/>
      <c r="AA161" s="871"/>
      <c r="AB161" s="871"/>
      <c r="AC161" s="871"/>
      <c r="AD161" s="871"/>
      <c r="AE161" s="871"/>
      <c r="AF161" s="871"/>
      <c r="AG161" s="871"/>
    </row>
    <row r="162" spans="1:33" s="101" customFormat="1" ht="18" customHeight="1" x14ac:dyDescent="0.25">
      <c r="A162" s="365"/>
      <c r="B162" s="2254"/>
      <c r="C162" s="2255" t="str">
        <f t="shared" ref="C162:P162" si="165">+IF(S165="","",S165)</f>
        <v/>
      </c>
      <c r="D162" s="2260" t="str">
        <f t="shared" si="165"/>
        <v>Solar</v>
      </c>
      <c r="E162" s="2243" t="str">
        <f t="shared" si="165"/>
        <v/>
      </c>
      <c r="F162" s="2243" t="str">
        <f t="shared" si="165"/>
        <v/>
      </c>
      <c r="G162" s="2243" t="str">
        <f t="shared" si="165"/>
        <v/>
      </c>
      <c r="H162" s="2243" t="str">
        <f t="shared" si="165"/>
        <v/>
      </c>
      <c r="I162" s="2243" t="str">
        <f t="shared" si="165"/>
        <v/>
      </c>
      <c r="J162" s="2243" t="str">
        <f t="shared" si="165"/>
        <v/>
      </c>
      <c r="K162" s="2243" t="str">
        <f t="shared" si="165"/>
        <v/>
      </c>
      <c r="L162" s="2243" t="str">
        <f t="shared" si="165"/>
        <v/>
      </c>
      <c r="M162" s="2243" t="str">
        <f t="shared" si="165"/>
        <v/>
      </c>
      <c r="N162" s="2243" t="str">
        <f t="shared" si="165"/>
        <v/>
      </c>
      <c r="O162" s="2243" t="str">
        <f t="shared" si="165"/>
        <v/>
      </c>
      <c r="P162" s="2245" t="str">
        <f t="shared" si="165"/>
        <v/>
      </c>
      <c r="Q162" s="2247">
        <f t="shared" si="135"/>
        <v>0</v>
      </c>
      <c r="R162" s="365"/>
      <c r="S162"/>
      <c r="T162" s="1188" t="s">
        <v>385</v>
      </c>
      <c r="U162" s="871"/>
      <c r="V162" s="871"/>
      <c r="W162" s="871"/>
      <c r="X162" s="871"/>
      <c r="Y162" s="871"/>
      <c r="Z162" s="871"/>
      <c r="AA162" s="871"/>
      <c r="AB162" s="871"/>
      <c r="AC162" s="871"/>
      <c r="AD162" s="871"/>
      <c r="AE162" s="871"/>
      <c r="AF162" s="871"/>
      <c r="AG162" s="871"/>
    </row>
    <row r="163" spans="1:33" s="101" customFormat="1" ht="18" customHeight="1" x14ac:dyDescent="0.25">
      <c r="A163" s="365"/>
      <c r="B163" s="2256"/>
      <c r="C163" s="2257" t="str">
        <f t="shared" ref="C163:P163" si="166">+IF(S166="","",S166)</f>
        <v/>
      </c>
      <c r="D163" s="2261" t="str">
        <f t="shared" si="166"/>
        <v>Eólico</v>
      </c>
      <c r="E163" s="2262" t="str">
        <f t="shared" si="166"/>
        <v/>
      </c>
      <c r="F163" s="2262" t="str">
        <f t="shared" si="166"/>
        <v/>
      </c>
      <c r="G163" s="2262" t="str">
        <f t="shared" si="166"/>
        <v/>
      </c>
      <c r="H163" s="2262" t="str">
        <f t="shared" si="166"/>
        <v/>
      </c>
      <c r="I163" s="2262" t="str">
        <f t="shared" si="166"/>
        <v/>
      </c>
      <c r="J163" s="2262" t="str">
        <f t="shared" si="166"/>
        <v/>
      </c>
      <c r="K163" s="2262" t="str">
        <f t="shared" si="166"/>
        <v/>
      </c>
      <c r="L163" s="2262" t="str">
        <f t="shared" si="166"/>
        <v/>
      </c>
      <c r="M163" s="2262" t="str">
        <f t="shared" si="166"/>
        <v/>
      </c>
      <c r="N163" s="2262" t="str">
        <f t="shared" si="166"/>
        <v/>
      </c>
      <c r="O163" s="2262" t="str">
        <f t="shared" si="166"/>
        <v/>
      </c>
      <c r="P163" s="2264" t="str">
        <f t="shared" si="166"/>
        <v/>
      </c>
      <c r="Q163" s="2266">
        <f t="shared" si="135"/>
        <v>0</v>
      </c>
      <c r="R163" s="365"/>
      <c r="S163" s="1188" t="s">
        <v>148</v>
      </c>
      <c r="T163" s="1188" t="s">
        <v>383</v>
      </c>
      <c r="U163" s="871"/>
      <c r="V163" s="871"/>
      <c r="W163" s="871"/>
      <c r="X163" s="871"/>
      <c r="Y163" s="871"/>
      <c r="Z163" s="871"/>
      <c r="AA163" s="871"/>
      <c r="AB163" s="871"/>
      <c r="AC163" s="871"/>
      <c r="AD163" s="871"/>
      <c r="AE163" s="871"/>
      <c r="AF163" s="871"/>
      <c r="AG163" s="871"/>
    </row>
    <row r="164" spans="1:33" s="101" customFormat="1" ht="18" customHeight="1" x14ac:dyDescent="0.25">
      <c r="A164" s="365"/>
      <c r="B164" s="2252">
        <v>41</v>
      </c>
      <c r="C164" s="2253" t="str">
        <f t="shared" ref="C164:P164" si="167">+IF(S167="","",S167)</f>
        <v>Industrias Electroquimicas S. A.</v>
      </c>
      <c r="D164" s="2258" t="str">
        <f t="shared" si="167"/>
        <v>Hidráulico</v>
      </c>
      <c r="E164" s="2259" t="str">
        <f t="shared" si="167"/>
        <v/>
      </c>
      <c r="F164" s="2259" t="str">
        <f t="shared" si="167"/>
        <v/>
      </c>
      <c r="G164" s="2259" t="str">
        <f t="shared" si="167"/>
        <v/>
      </c>
      <c r="H164" s="2259" t="str">
        <f t="shared" si="167"/>
        <v/>
      </c>
      <c r="I164" s="2259" t="str">
        <f t="shared" si="167"/>
        <v/>
      </c>
      <c r="J164" s="2259" t="str">
        <f t="shared" si="167"/>
        <v/>
      </c>
      <c r="K164" s="2259" t="str">
        <f t="shared" si="167"/>
        <v/>
      </c>
      <c r="L164" s="2259" t="str">
        <f t="shared" si="167"/>
        <v/>
      </c>
      <c r="M164" s="2259" t="str">
        <f t="shared" si="167"/>
        <v/>
      </c>
      <c r="N164" s="2259" t="str">
        <f t="shared" si="167"/>
        <v/>
      </c>
      <c r="O164" s="2259" t="str">
        <f t="shared" si="167"/>
        <v/>
      </c>
      <c r="P164" s="2263" t="str">
        <f t="shared" si="167"/>
        <v/>
      </c>
      <c r="Q164" s="2265">
        <f t="shared" si="135"/>
        <v>0</v>
      </c>
      <c r="R164" s="365"/>
      <c r="S164"/>
      <c r="T164" s="1188" t="s">
        <v>384</v>
      </c>
      <c r="U164" s="871">
        <v>0</v>
      </c>
      <c r="V164" s="871">
        <v>0</v>
      </c>
      <c r="W164" s="871">
        <v>0</v>
      </c>
      <c r="X164" s="871">
        <v>0</v>
      </c>
      <c r="Y164" s="871">
        <v>0</v>
      </c>
      <c r="Z164" s="871">
        <v>0</v>
      </c>
      <c r="AA164" s="871">
        <v>0</v>
      </c>
      <c r="AB164" s="871">
        <v>0</v>
      </c>
      <c r="AC164" s="871">
        <v>0</v>
      </c>
      <c r="AD164" s="871">
        <v>0</v>
      </c>
      <c r="AE164" s="871">
        <v>0</v>
      </c>
      <c r="AF164" s="871">
        <v>0</v>
      </c>
      <c r="AG164" s="871">
        <v>0</v>
      </c>
    </row>
    <row r="165" spans="1:33" s="101" customFormat="1" ht="18" customHeight="1" x14ac:dyDescent="0.25">
      <c r="A165" s="365"/>
      <c r="B165" s="2254"/>
      <c r="C165" s="2255" t="str">
        <f t="shared" ref="C165:P165" si="168">+IF(S168="","",S168)</f>
        <v/>
      </c>
      <c r="D165" s="2260" t="str">
        <f t="shared" si="168"/>
        <v>Térmico</v>
      </c>
      <c r="E165" s="2243">
        <f t="shared" si="168"/>
        <v>6.3550000000000004E-3</v>
      </c>
      <c r="F165" s="2243" t="str">
        <f t="shared" si="168"/>
        <v/>
      </c>
      <c r="G165" s="2243" t="str">
        <f t="shared" si="168"/>
        <v/>
      </c>
      <c r="H165" s="2243" t="str">
        <f t="shared" si="168"/>
        <v/>
      </c>
      <c r="I165" s="2243">
        <f t="shared" si="168"/>
        <v>3.209E-3</v>
      </c>
      <c r="J165" s="2243">
        <f t="shared" si="168"/>
        <v>7.6300000000000001E-4</v>
      </c>
      <c r="K165" s="2243">
        <f t="shared" si="168"/>
        <v>6.986E-3</v>
      </c>
      <c r="L165" s="2243">
        <f t="shared" si="168"/>
        <v>1.4970000000000001E-3</v>
      </c>
      <c r="M165" s="2243">
        <f t="shared" si="168"/>
        <v>9.6299999999999999E-4</v>
      </c>
      <c r="N165" s="2243">
        <f t="shared" si="168"/>
        <v>9.6299999999999999E-4</v>
      </c>
      <c r="O165" s="2243">
        <f t="shared" si="168"/>
        <v>8.7299999999999997E-4</v>
      </c>
      <c r="P165" s="2245">
        <f t="shared" si="168"/>
        <v>1.25E-3</v>
      </c>
      <c r="Q165" s="2247">
        <f t="shared" si="135"/>
        <v>2.2858999999999997E-2</v>
      </c>
      <c r="R165" s="365"/>
      <c r="S165"/>
      <c r="T165" s="1188" t="s">
        <v>283</v>
      </c>
      <c r="U165" s="871"/>
      <c r="V165" s="871"/>
      <c r="W165" s="871"/>
      <c r="X165" s="871"/>
      <c r="Y165" s="871"/>
      <c r="Z165" s="871"/>
      <c r="AA165" s="871"/>
      <c r="AB165" s="871"/>
      <c r="AC165" s="871"/>
      <c r="AD165" s="871"/>
      <c r="AE165" s="871"/>
      <c r="AF165" s="871"/>
      <c r="AG165" s="871"/>
    </row>
    <row r="166" spans="1:33" s="101" customFormat="1" ht="18" customHeight="1" x14ac:dyDescent="0.25">
      <c r="A166" s="365"/>
      <c r="B166" s="2254"/>
      <c r="C166" s="2255" t="str">
        <f t="shared" ref="C166:P166" si="169">+IF(S169="","",S169)</f>
        <v/>
      </c>
      <c r="D166" s="2260" t="str">
        <f t="shared" si="169"/>
        <v>Solar</v>
      </c>
      <c r="E166" s="2243" t="str">
        <f t="shared" si="169"/>
        <v/>
      </c>
      <c r="F166" s="2243" t="str">
        <f t="shared" si="169"/>
        <v/>
      </c>
      <c r="G166" s="2243" t="str">
        <f t="shared" si="169"/>
        <v/>
      </c>
      <c r="H166" s="2243" t="str">
        <f t="shared" si="169"/>
        <v/>
      </c>
      <c r="I166" s="2243" t="str">
        <f t="shared" si="169"/>
        <v/>
      </c>
      <c r="J166" s="2243" t="str">
        <f t="shared" si="169"/>
        <v/>
      </c>
      <c r="K166" s="2243" t="str">
        <f t="shared" si="169"/>
        <v/>
      </c>
      <c r="L166" s="2243" t="str">
        <f t="shared" si="169"/>
        <v/>
      </c>
      <c r="M166" s="2243" t="str">
        <f t="shared" si="169"/>
        <v/>
      </c>
      <c r="N166" s="2243" t="str">
        <f t="shared" si="169"/>
        <v/>
      </c>
      <c r="O166" s="2243" t="str">
        <f t="shared" si="169"/>
        <v/>
      </c>
      <c r="P166" s="2245" t="str">
        <f t="shared" si="169"/>
        <v/>
      </c>
      <c r="Q166" s="2247">
        <f t="shared" si="135"/>
        <v>0</v>
      </c>
      <c r="R166" s="365"/>
      <c r="S166"/>
      <c r="T166" s="1188" t="s">
        <v>385</v>
      </c>
      <c r="U166" s="871"/>
      <c r="V166" s="871"/>
      <c r="W166" s="871"/>
      <c r="X166" s="871"/>
      <c r="Y166" s="871"/>
      <c r="Z166" s="871"/>
      <c r="AA166" s="871"/>
      <c r="AB166" s="871"/>
      <c r="AC166" s="871"/>
      <c r="AD166" s="871"/>
      <c r="AE166" s="871"/>
      <c r="AF166" s="871"/>
      <c r="AG166" s="871"/>
    </row>
    <row r="167" spans="1:33" s="101" customFormat="1" ht="18" customHeight="1" x14ac:dyDescent="0.25">
      <c r="A167" s="365"/>
      <c r="B167" s="2256"/>
      <c r="C167" s="2257" t="str">
        <f t="shared" ref="C167:P167" si="170">+IF(S170="","",S170)</f>
        <v/>
      </c>
      <c r="D167" s="2261" t="str">
        <f t="shared" si="170"/>
        <v>Eólico</v>
      </c>
      <c r="E167" s="2262" t="str">
        <f t="shared" si="170"/>
        <v/>
      </c>
      <c r="F167" s="2262" t="str">
        <f t="shared" si="170"/>
        <v/>
      </c>
      <c r="G167" s="2262" t="str">
        <f t="shared" si="170"/>
        <v/>
      </c>
      <c r="H167" s="2262" t="str">
        <f t="shared" si="170"/>
        <v/>
      </c>
      <c r="I167" s="2262" t="str">
        <f t="shared" si="170"/>
        <v/>
      </c>
      <c r="J167" s="2262" t="str">
        <f t="shared" si="170"/>
        <v/>
      </c>
      <c r="K167" s="2262" t="str">
        <f t="shared" si="170"/>
        <v/>
      </c>
      <c r="L167" s="2262" t="str">
        <f t="shared" si="170"/>
        <v/>
      </c>
      <c r="M167" s="2262" t="str">
        <f t="shared" si="170"/>
        <v/>
      </c>
      <c r="N167" s="2262" t="str">
        <f t="shared" si="170"/>
        <v/>
      </c>
      <c r="O167" s="2262" t="str">
        <f t="shared" si="170"/>
        <v/>
      </c>
      <c r="P167" s="2264" t="str">
        <f t="shared" si="170"/>
        <v/>
      </c>
      <c r="Q167" s="2266">
        <f t="shared" si="135"/>
        <v>0</v>
      </c>
      <c r="R167" s="365"/>
      <c r="S167" s="1188" t="s">
        <v>150</v>
      </c>
      <c r="T167" s="1188" t="s">
        <v>383</v>
      </c>
      <c r="U167" s="871"/>
      <c r="V167" s="871"/>
      <c r="W167" s="871"/>
      <c r="X167" s="871"/>
      <c r="Y167" s="871"/>
      <c r="Z167" s="871"/>
      <c r="AA167" s="871"/>
      <c r="AB167" s="871"/>
      <c r="AC167" s="871"/>
      <c r="AD167" s="871"/>
      <c r="AE167" s="871"/>
      <c r="AF167" s="871"/>
      <c r="AG167" s="871"/>
    </row>
    <row r="168" spans="1:33" s="101" customFormat="1" ht="18" customHeight="1" x14ac:dyDescent="0.25">
      <c r="A168" s="365"/>
      <c r="B168" s="2252">
        <v>42</v>
      </c>
      <c r="C168" s="2253" t="str">
        <f t="shared" ref="C168:P168" si="171">+IF(S171="","",S171)</f>
        <v>Inkabor S.A.C.</v>
      </c>
      <c r="D168" s="2258" t="str">
        <f t="shared" si="171"/>
        <v>Hidráulico</v>
      </c>
      <c r="E168" s="2259" t="str">
        <f t="shared" si="171"/>
        <v/>
      </c>
      <c r="F168" s="2259" t="str">
        <f t="shared" si="171"/>
        <v/>
      </c>
      <c r="G168" s="2259" t="str">
        <f t="shared" si="171"/>
        <v/>
      </c>
      <c r="H168" s="2259" t="str">
        <f t="shared" si="171"/>
        <v/>
      </c>
      <c r="I168" s="2259" t="str">
        <f t="shared" si="171"/>
        <v/>
      </c>
      <c r="J168" s="2259" t="str">
        <f t="shared" si="171"/>
        <v/>
      </c>
      <c r="K168" s="2259" t="str">
        <f t="shared" si="171"/>
        <v/>
      </c>
      <c r="L168" s="2259" t="str">
        <f t="shared" si="171"/>
        <v/>
      </c>
      <c r="M168" s="2259" t="str">
        <f t="shared" si="171"/>
        <v/>
      </c>
      <c r="N168" s="2259" t="str">
        <f t="shared" si="171"/>
        <v/>
      </c>
      <c r="O168" s="2259" t="str">
        <f t="shared" si="171"/>
        <v/>
      </c>
      <c r="P168" s="2263" t="str">
        <f t="shared" si="171"/>
        <v/>
      </c>
      <c r="Q168" s="2265">
        <f t="shared" si="135"/>
        <v>0</v>
      </c>
      <c r="R168" s="365"/>
      <c r="S168"/>
      <c r="T168" s="1188" t="s">
        <v>384</v>
      </c>
      <c r="U168" s="871">
        <v>6.3550000000000004E-3</v>
      </c>
      <c r="V168" s="871"/>
      <c r="W168" s="871"/>
      <c r="X168" s="871"/>
      <c r="Y168" s="871">
        <v>3.209E-3</v>
      </c>
      <c r="Z168" s="871">
        <v>7.6300000000000001E-4</v>
      </c>
      <c r="AA168" s="871">
        <v>6.986E-3</v>
      </c>
      <c r="AB168" s="871">
        <v>1.4970000000000001E-3</v>
      </c>
      <c r="AC168" s="871">
        <v>9.6299999999999999E-4</v>
      </c>
      <c r="AD168" s="871">
        <v>9.6299999999999999E-4</v>
      </c>
      <c r="AE168" s="871">
        <v>8.7299999999999997E-4</v>
      </c>
      <c r="AF168" s="871">
        <v>1.25E-3</v>
      </c>
      <c r="AG168" s="871">
        <v>2.2858999999999997E-2</v>
      </c>
    </row>
    <row r="169" spans="1:33" s="101" customFormat="1" ht="18" customHeight="1" x14ac:dyDescent="0.25">
      <c r="A169" s="365"/>
      <c r="B169" s="2254"/>
      <c r="C169" s="2255" t="str">
        <f t="shared" ref="C169:P169" si="172">+IF(S172="","",S172)</f>
        <v/>
      </c>
      <c r="D169" s="2260" t="str">
        <f t="shared" si="172"/>
        <v>Térmico</v>
      </c>
      <c r="E169" s="2243">
        <f t="shared" si="172"/>
        <v>1.4598E-2</v>
      </c>
      <c r="F169" s="2243">
        <f t="shared" si="172"/>
        <v>1.4765E-2</v>
      </c>
      <c r="G169" s="2243">
        <f t="shared" si="172"/>
        <v>1.4991000000000001E-2</v>
      </c>
      <c r="H169" s="2243">
        <f t="shared" si="172"/>
        <v>1.4391000000000001E-2</v>
      </c>
      <c r="I169" s="2243">
        <f t="shared" si="172"/>
        <v>1.5788E-2</v>
      </c>
      <c r="J169" s="2243">
        <f t="shared" si="172"/>
        <v>1.6827999999999999E-2</v>
      </c>
      <c r="K169" s="2243">
        <f t="shared" si="172"/>
        <v>2.1193000000000004E-2</v>
      </c>
      <c r="L169" s="2243">
        <f t="shared" si="172"/>
        <v>1.7500000000000002E-2</v>
      </c>
      <c r="M169" s="2243">
        <f t="shared" si="172"/>
        <v>1.4999999999999999E-2</v>
      </c>
      <c r="N169" s="2243">
        <f t="shared" si="172"/>
        <v>0.02</v>
      </c>
      <c r="O169" s="2243">
        <f t="shared" si="172"/>
        <v>2.5000000000000001E-2</v>
      </c>
      <c r="P169" s="2245">
        <f t="shared" si="172"/>
        <v>0.03</v>
      </c>
      <c r="Q169" s="2247">
        <f t="shared" si="135"/>
        <v>0.220054</v>
      </c>
      <c r="R169" s="365"/>
      <c r="S169"/>
      <c r="T169" s="1188" t="s">
        <v>283</v>
      </c>
      <c r="U169" s="871"/>
      <c r="V169" s="871"/>
      <c r="W169" s="871"/>
      <c r="X169" s="871"/>
      <c r="Y169" s="871"/>
      <c r="Z169" s="871"/>
      <c r="AA169" s="871"/>
      <c r="AB169" s="871"/>
      <c r="AC169" s="871"/>
      <c r="AD169" s="871"/>
      <c r="AE169" s="871"/>
      <c r="AF169" s="871"/>
      <c r="AG169" s="871"/>
    </row>
    <row r="170" spans="1:33" s="101" customFormat="1" ht="18" customHeight="1" x14ac:dyDescent="0.25">
      <c r="A170" s="365"/>
      <c r="B170" s="2254"/>
      <c r="C170" s="2255" t="str">
        <f t="shared" ref="C170:P170" si="173">+IF(S173="","",S173)</f>
        <v/>
      </c>
      <c r="D170" s="2260" t="str">
        <f t="shared" si="173"/>
        <v>Solar</v>
      </c>
      <c r="E170" s="2243" t="str">
        <f t="shared" si="173"/>
        <v/>
      </c>
      <c r="F170" s="2243" t="str">
        <f t="shared" si="173"/>
        <v/>
      </c>
      <c r="G170" s="2243" t="str">
        <f t="shared" si="173"/>
        <v/>
      </c>
      <c r="H170" s="2243" t="str">
        <f t="shared" si="173"/>
        <v/>
      </c>
      <c r="I170" s="2243" t="str">
        <f t="shared" si="173"/>
        <v/>
      </c>
      <c r="J170" s="2243" t="str">
        <f t="shared" si="173"/>
        <v/>
      </c>
      <c r="K170" s="2243" t="str">
        <f t="shared" si="173"/>
        <v/>
      </c>
      <c r="L170" s="2243" t="str">
        <f t="shared" si="173"/>
        <v/>
      </c>
      <c r="M170" s="2243" t="str">
        <f t="shared" si="173"/>
        <v/>
      </c>
      <c r="N170" s="2243" t="str">
        <f t="shared" si="173"/>
        <v/>
      </c>
      <c r="O170" s="2243" t="str">
        <f t="shared" si="173"/>
        <v/>
      </c>
      <c r="P170" s="2245" t="str">
        <f t="shared" si="173"/>
        <v/>
      </c>
      <c r="Q170" s="2247">
        <f t="shared" si="135"/>
        <v>0</v>
      </c>
      <c r="R170" s="365"/>
      <c r="S170"/>
      <c r="T170" s="1188" t="s">
        <v>385</v>
      </c>
      <c r="U170" s="871"/>
      <c r="V170" s="871"/>
      <c r="W170" s="871"/>
      <c r="X170" s="871"/>
      <c r="Y170" s="871"/>
      <c r="Z170" s="871"/>
      <c r="AA170" s="871"/>
      <c r="AB170" s="871"/>
      <c r="AC170" s="871"/>
      <c r="AD170" s="871"/>
      <c r="AE170" s="871"/>
      <c r="AF170" s="871"/>
      <c r="AG170" s="871"/>
    </row>
    <row r="171" spans="1:33" s="101" customFormat="1" ht="18" customHeight="1" x14ac:dyDescent="0.25">
      <c r="A171" s="365"/>
      <c r="B171" s="2256"/>
      <c r="C171" s="2257" t="str">
        <f t="shared" ref="C171:P171" si="174">+IF(S174="","",S174)</f>
        <v/>
      </c>
      <c r="D171" s="2261" t="str">
        <f t="shared" si="174"/>
        <v>Eólico</v>
      </c>
      <c r="E171" s="2262" t="str">
        <f t="shared" si="174"/>
        <v/>
      </c>
      <c r="F171" s="2262" t="str">
        <f t="shared" si="174"/>
        <v/>
      </c>
      <c r="G171" s="2262" t="str">
        <f t="shared" si="174"/>
        <v/>
      </c>
      <c r="H171" s="2262" t="str">
        <f t="shared" si="174"/>
        <v/>
      </c>
      <c r="I171" s="2262" t="str">
        <f t="shared" si="174"/>
        <v/>
      </c>
      <c r="J171" s="2262" t="str">
        <f t="shared" si="174"/>
        <v/>
      </c>
      <c r="K171" s="2262" t="str">
        <f t="shared" si="174"/>
        <v/>
      </c>
      <c r="L171" s="2262" t="str">
        <f t="shared" si="174"/>
        <v/>
      </c>
      <c r="M171" s="2262" t="str">
        <f t="shared" si="174"/>
        <v/>
      </c>
      <c r="N171" s="2262" t="str">
        <f t="shared" si="174"/>
        <v/>
      </c>
      <c r="O171" s="2262" t="str">
        <f t="shared" si="174"/>
        <v/>
      </c>
      <c r="P171" s="2264" t="str">
        <f t="shared" si="174"/>
        <v/>
      </c>
      <c r="Q171" s="2266">
        <f t="shared" si="135"/>
        <v>0</v>
      </c>
      <c r="R171" s="365"/>
      <c r="S171" s="1188" t="s">
        <v>152</v>
      </c>
      <c r="T171" s="1188" t="s">
        <v>383</v>
      </c>
      <c r="U171" s="871"/>
      <c r="V171" s="871"/>
      <c r="W171" s="871"/>
      <c r="X171" s="871"/>
      <c r="Y171" s="871"/>
      <c r="Z171" s="871"/>
      <c r="AA171" s="871"/>
      <c r="AB171" s="871"/>
      <c r="AC171" s="871"/>
      <c r="AD171" s="871"/>
      <c r="AE171" s="871"/>
      <c r="AF171" s="871"/>
      <c r="AG171" s="871"/>
    </row>
    <row r="172" spans="1:33" s="101" customFormat="1" ht="18" customHeight="1" x14ac:dyDescent="0.25">
      <c r="A172" s="365"/>
      <c r="B172" s="2252">
        <v>43</v>
      </c>
      <c r="C172" s="2253" t="str">
        <f t="shared" ref="C172:P172" si="175">+IF(S175="","",S175)</f>
        <v>Maple Gas Corpporation del Perú S.R.L.</v>
      </c>
      <c r="D172" s="2258" t="str">
        <f t="shared" si="175"/>
        <v>Hidráulico</v>
      </c>
      <c r="E172" s="2259" t="str">
        <f t="shared" si="175"/>
        <v/>
      </c>
      <c r="F172" s="2259" t="str">
        <f t="shared" si="175"/>
        <v/>
      </c>
      <c r="G172" s="2259" t="str">
        <f t="shared" si="175"/>
        <v/>
      </c>
      <c r="H172" s="2259" t="str">
        <f t="shared" si="175"/>
        <v/>
      </c>
      <c r="I172" s="2259" t="str">
        <f t="shared" si="175"/>
        <v/>
      </c>
      <c r="J172" s="2259" t="str">
        <f t="shared" si="175"/>
        <v/>
      </c>
      <c r="K172" s="2259" t="str">
        <f t="shared" si="175"/>
        <v/>
      </c>
      <c r="L172" s="2259" t="str">
        <f t="shared" si="175"/>
        <v/>
      </c>
      <c r="M172" s="2259" t="str">
        <f t="shared" si="175"/>
        <v/>
      </c>
      <c r="N172" s="2259" t="str">
        <f t="shared" si="175"/>
        <v/>
      </c>
      <c r="O172" s="2259" t="str">
        <f t="shared" si="175"/>
        <v/>
      </c>
      <c r="P172" s="2263" t="str">
        <f t="shared" si="175"/>
        <v/>
      </c>
      <c r="Q172" s="2265">
        <f t="shared" si="135"/>
        <v>0</v>
      </c>
      <c r="R172" s="365"/>
      <c r="S172"/>
      <c r="T172" s="1188" t="s">
        <v>384</v>
      </c>
      <c r="U172" s="871">
        <v>1.4598E-2</v>
      </c>
      <c r="V172" s="871">
        <v>1.4765E-2</v>
      </c>
      <c r="W172" s="871">
        <v>1.4991000000000001E-2</v>
      </c>
      <c r="X172" s="871">
        <v>1.4391000000000001E-2</v>
      </c>
      <c r="Y172" s="871">
        <v>1.5788E-2</v>
      </c>
      <c r="Z172" s="871">
        <v>1.6827999999999999E-2</v>
      </c>
      <c r="AA172" s="871">
        <v>2.1193000000000004E-2</v>
      </c>
      <c r="AB172" s="871">
        <v>1.7500000000000002E-2</v>
      </c>
      <c r="AC172" s="871">
        <v>1.4999999999999999E-2</v>
      </c>
      <c r="AD172" s="871">
        <v>0.02</v>
      </c>
      <c r="AE172" s="871">
        <v>2.5000000000000001E-2</v>
      </c>
      <c r="AF172" s="871">
        <v>0.03</v>
      </c>
      <c r="AG172" s="871">
        <v>0.220054</v>
      </c>
    </row>
    <row r="173" spans="1:33" s="101" customFormat="1" ht="18" customHeight="1" x14ac:dyDescent="0.25">
      <c r="A173" s="365"/>
      <c r="B173" s="2254"/>
      <c r="C173" s="2255" t="str">
        <f t="shared" ref="C173:P173" si="176">+IF(S176="","",S176)</f>
        <v/>
      </c>
      <c r="D173" s="2260" t="str">
        <f t="shared" si="176"/>
        <v>Térmico</v>
      </c>
      <c r="E173" s="2243">
        <f t="shared" si="176"/>
        <v>0</v>
      </c>
      <c r="F173" s="2243">
        <f t="shared" si="176"/>
        <v>0</v>
      </c>
      <c r="G173" s="2243">
        <f t="shared" si="176"/>
        <v>0</v>
      </c>
      <c r="H173" s="2243">
        <f t="shared" si="176"/>
        <v>0</v>
      </c>
      <c r="I173" s="2243">
        <f t="shared" si="176"/>
        <v>0</v>
      </c>
      <c r="J173" s="2243">
        <f t="shared" si="176"/>
        <v>0</v>
      </c>
      <c r="K173" s="2243">
        <f t="shared" si="176"/>
        <v>0</v>
      </c>
      <c r="L173" s="2243">
        <f t="shared" si="176"/>
        <v>0</v>
      </c>
      <c r="M173" s="2243">
        <f t="shared" si="176"/>
        <v>0</v>
      </c>
      <c r="N173" s="2243">
        <f t="shared" si="176"/>
        <v>0</v>
      </c>
      <c r="O173" s="2243">
        <f t="shared" si="176"/>
        <v>0</v>
      </c>
      <c r="P173" s="2245">
        <f t="shared" si="176"/>
        <v>0</v>
      </c>
      <c r="Q173" s="2247">
        <f t="shared" si="135"/>
        <v>0</v>
      </c>
      <c r="R173" s="365"/>
      <c r="S173"/>
      <c r="T173" s="1188" t="s">
        <v>283</v>
      </c>
      <c r="U173" s="871"/>
      <c r="V173" s="871"/>
      <c r="W173" s="871"/>
      <c r="X173" s="871"/>
      <c r="Y173" s="871"/>
      <c r="Z173" s="871"/>
      <c r="AA173" s="871"/>
      <c r="AB173" s="871"/>
      <c r="AC173" s="871"/>
      <c r="AD173" s="871"/>
      <c r="AE173" s="871"/>
      <c r="AF173" s="871"/>
      <c r="AG173" s="871"/>
    </row>
    <row r="174" spans="1:33" s="101" customFormat="1" ht="18" customHeight="1" x14ac:dyDescent="0.25">
      <c r="A174" s="365"/>
      <c r="B174" s="2254"/>
      <c r="C174" s="2255" t="str">
        <f t="shared" ref="C174:P174" si="177">+IF(S177="","",S177)</f>
        <v/>
      </c>
      <c r="D174" s="2260" t="str">
        <f t="shared" si="177"/>
        <v>Solar</v>
      </c>
      <c r="E174" s="2243" t="str">
        <f t="shared" si="177"/>
        <v/>
      </c>
      <c r="F174" s="2243" t="str">
        <f t="shared" si="177"/>
        <v/>
      </c>
      <c r="G174" s="2243" t="str">
        <f t="shared" si="177"/>
        <v/>
      </c>
      <c r="H174" s="2243" t="str">
        <f t="shared" si="177"/>
        <v/>
      </c>
      <c r="I174" s="2243" t="str">
        <f t="shared" si="177"/>
        <v/>
      </c>
      <c r="J174" s="2243" t="str">
        <f t="shared" si="177"/>
        <v/>
      </c>
      <c r="K174" s="2243" t="str">
        <f t="shared" si="177"/>
        <v/>
      </c>
      <c r="L174" s="2243" t="str">
        <f t="shared" si="177"/>
        <v/>
      </c>
      <c r="M174" s="2243" t="str">
        <f t="shared" si="177"/>
        <v/>
      </c>
      <c r="N174" s="2243" t="str">
        <f t="shared" si="177"/>
        <v/>
      </c>
      <c r="O174" s="2243" t="str">
        <f t="shared" si="177"/>
        <v/>
      </c>
      <c r="P174" s="2245" t="str">
        <f t="shared" si="177"/>
        <v/>
      </c>
      <c r="Q174" s="2247">
        <f t="shared" si="135"/>
        <v>0</v>
      </c>
      <c r="R174" s="365"/>
      <c r="S174"/>
      <c r="T174" s="1188" t="s">
        <v>385</v>
      </c>
      <c r="U174" s="871"/>
      <c r="V174" s="871"/>
      <c r="W174" s="871"/>
      <c r="X174" s="871"/>
      <c r="Y174" s="871"/>
      <c r="Z174" s="871"/>
      <c r="AA174" s="871"/>
      <c r="AB174" s="871"/>
      <c r="AC174" s="871"/>
      <c r="AD174" s="871"/>
      <c r="AE174" s="871"/>
      <c r="AF174" s="871"/>
      <c r="AG174" s="871"/>
    </row>
    <row r="175" spans="1:33" s="101" customFormat="1" ht="18" customHeight="1" x14ac:dyDescent="0.25">
      <c r="A175" s="365"/>
      <c r="B175" s="2256"/>
      <c r="C175" s="2257" t="str">
        <f t="shared" ref="C175:P175" si="178">+IF(S178="","",S178)</f>
        <v/>
      </c>
      <c r="D175" s="2261" t="str">
        <f t="shared" si="178"/>
        <v>Eólico</v>
      </c>
      <c r="E175" s="2262" t="str">
        <f t="shared" si="178"/>
        <v/>
      </c>
      <c r="F175" s="2262" t="str">
        <f t="shared" si="178"/>
        <v/>
      </c>
      <c r="G175" s="2262" t="str">
        <f t="shared" si="178"/>
        <v/>
      </c>
      <c r="H175" s="2262" t="str">
        <f t="shared" si="178"/>
        <v/>
      </c>
      <c r="I175" s="2262" t="str">
        <f t="shared" si="178"/>
        <v/>
      </c>
      <c r="J175" s="2262" t="str">
        <f t="shared" si="178"/>
        <v/>
      </c>
      <c r="K175" s="2262" t="str">
        <f t="shared" si="178"/>
        <v/>
      </c>
      <c r="L175" s="2262" t="str">
        <f t="shared" si="178"/>
        <v/>
      </c>
      <c r="M175" s="2262" t="str">
        <f t="shared" si="178"/>
        <v/>
      </c>
      <c r="N175" s="2262" t="str">
        <f t="shared" si="178"/>
        <v/>
      </c>
      <c r="O175" s="2262" t="str">
        <f t="shared" si="178"/>
        <v/>
      </c>
      <c r="P175" s="2264" t="str">
        <f t="shared" si="178"/>
        <v/>
      </c>
      <c r="Q175" s="2266">
        <f t="shared" si="135"/>
        <v>0</v>
      </c>
      <c r="R175" s="365"/>
      <c r="S175" s="1188" t="s">
        <v>154</v>
      </c>
      <c r="T175" s="1188" t="s">
        <v>383</v>
      </c>
      <c r="U175" s="871"/>
      <c r="V175" s="871"/>
      <c r="W175" s="871"/>
      <c r="X175" s="871"/>
      <c r="Y175" s="871"/>
      <c r="Z175" s="871"/>
      <c r="AA175" s="871"/>
      <c r="AB175" s="871"/>
      <c r="AC175" s="871"/>
      <c r="AD175" s="871"/>
      <c r="AE175" s="871"/>
      <c r="AF175" s="871"/>
      <c r="AG175" s="871"/>
    </row>
    <row r="176" spans="1:33" s="101" customFormat="1" ht="18" customHeight="1" x14ac:dyDescent="0.25">
      <c r="A176" s="365"/>
      <c r="B176" s="2252">
        <v>44</v>
      </c>
      <c r="C176" s="2253" t="str">
        <f t="shared" ref="C176:P176" si="179">+IF(S179="","",S179)</f>
        <v>Metalúrgica Peruana S.A.</v>
      </c>
      <c r="D176" s="2258" t="str">
        <f t="shared" si="179"/>
        <v>Hidráulico</v>
      </c>
      <c r="E176" s="2259" t="str">
        <f t="shared" si="179"/>
        <v/>
      </c>
      <c r="F176" s="2259" t="str">
        <f t="shared" si="179"/>
        <v/>
      </c>
      <c r="G176" s="2259" t="str">
        <f t="shared" si="179"/>
        <v/>
      </c>
      <c r="H176" s="2259" t="str">
        <f t="shared" si="179"/>
        <v/>
      </c>
      <c r="I176" s="2259" t="str">
        <f t="shared" si="179"/>
        <v/>
      </c>
      <c r="J176" s="2259" t="str">
        <f t="shared" si="179"/>
        <v/>
      </c>
      <c r="K176" s="2259" t="str">
        <f t="shared" si="179"/>
        <v/>
      </c>
      <c r="L176" s="2259" t="str">
        <f t="shared" si="179"/>
        <v/>
      </c>
      <c r="M176" s="2259" t="str">
        <f t="shared" si="179"/>
        <v/>
      </c>
      <c r="N176" s="2259" t="str">
        <f t="shared" si="179"/>
        <v/>
      </c>
      <c r="O176" s="2259" t="str">
        <f t="shared" si="179"/>
        <v/>
      </c>
      <c r="P176" s="2263" t="str">
        <f t="shared" si="179"/>
        <v/>
      </c>
      <c r="Q176" s="2265">
        <f t="shared" si="135"/>
        <v>0</v>
      </c>
      <c r="R176" s="365"/>
      <c r="S176"/>
      <c r="T176" s="1188" t="s">
        <v>384</v>
      </c>
      <c r="U176" s="871">
        <v>0</v>
      </c>
      <c r="V176" s="871">
        <v>0</v>
      </c>
      <c r="W176" s="871">
        <v>0</v>
      </c>
      <c r="X176" s="871">
        <v>0</v>
      </c>
      <c r="Y176" s="871">
        <v>0</v>
      </c>
      <c r="Z176" s="871">
        <v>0</v>
      </c>
      <c r="AA176" s="871">
        <v>0</v>
      </c>
      <c r="AB176" s="871">
        <v>0</v>
      </c>
      <c r="AC176" s="871">
        <v>0</v>
      </c>
      <c r="AD176" s="871">
        <v>0</v>
      </c>
      <c r="AE176" s="871">
        <v>0</v>
      </c>
      <c r="AF176" s="871">
        <v>0</v>
      </c>
      <c r="AG176" s="871">
        <v>0</v>
      </c>
    </row>
    <row r="177" spans="1:33" s="101" customFormat="1" ht="18" customHeight="1" x14ac:dyDescent="0.25">
      <c r="A177" s="365"/>
      <c r="B177" s="2254"/>
      <c r="C177" s="2255" t="str">
        <f t="shared" ref="C177:P177" si="180">+IF(S180="","",S180)</f>
        <v/>
      </c>
      <c r="D177" s="2260" t="str">
        <f t="shared" si="180"/>
        <v>Térmico</v>
      </c>
      <c r="E177" s="2243">
        <f t="shared" si="180"/>
        <v>0</v>
      </c>
      <c r="F177" s="2243">
        <f t="shared" si="180"/>
        <v>0</v>
      </c>
      <c r="G177" s="2243">
        <f t="shared" si="180"/>
        <v>0</v>
      </c>
      <c r="H177" s="2243">
        <f t="shared" si="180"/>
        <v>0</v>
      </c>
      <c r="I177" s="2243">
        <f t="shared" si="180"/>
        <v>0</v>
      </c>
      <c r="J177" s="2243">
        <f t="shared" si="180"/>
        <v>0</v>
      </c>
      <c r="K177" s="2243">
        <f t="shared" si="180"/>
        <v>0</v>
      </c>
      <c r="L177" s="2243">
        <f t="shared" si="180"/>
        <v>0</v>
      </c>
      <c r="M177" s="2243">
        <f t="shared" si="180"/>
        <v>0</v>
      </c>
      <c r="N177" s="2243">
        <f t="shared" si="180"/>
        <v>0</v>
      </c>
      <c r="O177" s="2243">
        <f t="shared" si="180"/>
        <v>0</v>
      </c>
      <c r="P177" s="2245">
        <f t="shared" si="180"/>
        <v>0</v>
      </c>
      <c r="Q177" s="2247">
        <f t="shared" si="135"/>
        <v>0</v>
      </c>
      <c r="R177" s="365"/>
      <c r="S177"/>
      <c r="T177" s="1188" t="s">
        <v>283</v>
      </c>
      <c r="U177" s="871"/>
      <c r="V177" s="871"/>
      <c r="W177" s="871"/>
      <c r="X177" s="871"/>
      <c r="Y177" s="871"/>
      <c r="Z177" s="871"/>
      <c r="AA177" s="871"/>
      <c r="AB177" s="871"/>
      <c r="AC177" s="871"/>
      <c r="AD177" s="871"/>
      <c r="AE177" s="871"/>
      <c r="AF177" s="871"/>
      <c r="AG177" s="871"/>
    </row>
    <row r="178" spans="1:33" s="101" customFormat="1" ht="18" customHeight="1" x14ac:dyDescent="0.25">
      <c r="A178" s="365"/>
      <c r="B178" s="2254"/>
      <c r="C178" s="2255" t="str">
        <f t="shared" ref="C178:P178" si="181">+IF(S181="","",S181)</f>
        <v/>
      </c>
      <c r="D178" s="2260" t="str">
        <f t="shared" si="181"/>
        <v>Solar</v>
      </c>
      <c r="E178" s="2243" t="str">
        <f t="shared" si="181"/>
        <v/>
      </c>
      <c r="F178" s="2243" t="str">
        <f t="shared" si="181"/>
        <v/>
      </c>
      <c r="G178" s="2243" t="str">
        <f t="shared" si="181"/>
        <v/>
      </c>
      <c r="H178" s="2243" t="str">
        <f t="shared" si="181"/>
        <v/>
      </c>
      <c r="I178" s="2243" t="str">
        <f t="shared" si="181"/>
        <v/>
      </c>
      <c r="J178" s="2243" t="str">
        <f t="shared" si="181"/>
        <v/>
      </c>
      <c r="K178" s="2243" t="str">
        <f t="shared" si="181"/>
        <v/>
      </c>
      <c r="L178" s="2243" t="str">
        <f t="shared" si="181"/>
        <v/>
      </c>
      <c r="M178" s="2243" t="str">
        <f t="shared" si="181"/>
        <v/>
      </c>
      <c r="N178" s="2243" t="str">
        <f t="shared" si="181"/>
        <v/>
      </c>
      <c r="O178" s="2243" t="str">
        <f t="shared" si="181"/>
        <v/>
      </c>
      <c r="P178" s="2245" t="str">
        <f t="shared" si="181"/>
        <v/>
      </c>
      <c r="Q178" s="2247">
        <f t="shared" si="135"/>
        <v>0</v>
      </c>
      <c r="R178" s="365"/>
      <c r="S178"/>
      <c r="T178" s="1188" t="s">
        <v>385</v>
      </c>
      <c r="U178" s="871"/>
      <c r="V178" s="871"/>
      <c r="W178" s="871"/>
      <c r="X178" s="871"/>
      <c r="Y178" s="871"/>
      <c r="Z178" s="871"/>
      <c r="AA178" s="871"/>
      <c r="AB178" s="871"/>
      <c r="AC178" s="871"/>
      <c r="AD178" s="871"/>
      <c r="AE178" s="871"/>
      <c r="AF178" s="871"/>
      <c r="AG178" s="871"/>
    </row>
    <row r="179" spans="1:33" s="101" customFormat="1" ht="18" customHeight="1" x14ac:dyDescent="0.25">
      <c r="A179" s="365"/>
      <c r="B179" s="2256"/>
      <c r="C179" s="2257" t="str">
        <f t="shared" ref="C179:P179" si="182">+IF(S182="","",S182)</f>
        <v/>
      </c>
      <c r="D179" s="2261" t="str">
        <f t="shared" si="182"/>
        <v>Eólico</v>
      </c>
      <c r="E179" s="2262" t="str">
        <f t="shared" si="182"/>
        <v/>
      </c>
      <c r="F179" s="2262" t="str">
        <f t="shared" si="182"/>
        <v/>
      </c>
      <c r="G179" s="2262" t="str">
        <f t="shared" si="182"/>
        <v/>
      </c>
      <c r="H179" s="2262" t="str">
        <f t="shared" si="182"/>
        <v/>
      </c>
      <c r="I179" s="2262" t="str">
        <f t="shared" si="182"/>
        <v/>
      </c>
      <c r="J179" s="2262" t="str">
        <f t="shared" si="182"/>
        <v/>
      </c>
      <c r="K179" s="2262" t="str">
        <f t="shared" si="182"/>
        <v/>
      </c>
      <c r="L179" s="2262" t="str">
        <f t="shared" si="182"/>
        <v/>
      </c>
      <c r="M179" s="2262" t="str">
        <f t="shared" si="182"/>
        <v/>
      </c>
      <c r="N179" s="2262" t="str">
        <f t="shared" si="182"/>
        <v/>
      </c>
      <c r="O179" s="2262" t="str">
        <f t="shared" si="182"/>
        <v/>
      </c>
      <c r="P179" s="2264" t="str">
        <f t="shared" si="182"/>
        <v/>
      </c>
      <c r="Q179" s="2266">
        <f t="shared" si="135"/>
        <v>0</v>
      </c>
      <c r="R179" s="365"/>
      <c r="S179" s="1188" t="s">
        <v>156</v>
      </c>
      <c r="T179" s="1188" t="s">
        <v>383</v>
      </c>
      <c r="U179" s="871"/>
      <c r="V179" s="871"/>
      <c r="W179" s="871"/>
      <c r="X179" s="871"/>
      <c r="Y179" s="871"/>
      <c r="Z179" s="871"/>
      <c r="AA179" s="871"/>
      <c r="AB179" s="871"/>
      <c r="AC179" s="871"/>
      <c r="AD179" s="871"/>
      <c r="AE179" s="871"/>
      <c r="AF179" s="871"/>
      <c r="AG179" s="871"/>
    </row>
    <row r="180" spans="1:33" s="101" customFormat="1" ht="18" customHeight="1" x14ac:dyDescent="0.25">
      <c r="A180" s="365"/>
      <c r="B180" s="2252">
        <v>45</v>
      </c>
      <c r="C180" s="2253" t="str">
        <f t="shared" ref="C180:P180" si="183">+IF(S183="","",S183)</f>
        <v>Minera Aurífera Retamas S.A.</v>
      </c>
      <c r="D180" s="2258" t="str">
        <f t="shared" si="183"/>
        <v>Hidráulico</v>
      </c>
      <c r="E180" s="2259" t="str">
        <f t="shared" si="183"/>
        <v/>
      </c>
      <c r="F180" s="2259" t="str">
        <f t="shared" si="183"/>
        <v/>
      </c>
      <c r="G180" s="2259" t="str">
        <f t="shared" si="183"/>
        <v/>
      </c>
      <c r="H180" s="2259" t="str">
        <f t="shared" si="183"/>
        <v/>
      </c>
      <c r="I180" s="2259" t="str">
        <f t="shared" si="183"/>
        <v/>
      </c>
      <c r="J180" s="2259" t="str">
        <f t="shared" si="183"/>
        <v/>
      </c>
      <c r="K180" s="2259" t="str">
        <f t="shared" si="183"/>
        <v/>
      </c>
      <c r="L180" s="2259" t="str">
        <f t="shared" si="183"/>
        <v/>
      </c>
      <c r="M180" s="2259" t="str">
        <f t="shared" si="183"/>
        <v/>
      </c>
      <c r="N180" s="2259" t="str">
        <f t="shared" si="183"/>
        <v/>
      </c>
      <c r="O180" s="2259" t="str">
        <f t="shared" si="183"/>
        <v/>
      </c>
      <c r="P180" s="2263" t="str">
        <f t="shared" si="183"/>
        <v/>
      </c>
      <c r="Q180" s="2265">
        <f t="shared" si="135"/>
        <v>0</v>
      </c>
      <c r="R180" s="365"/>
      <c r="S180"/>
      <c r="T180" s="1188" t="s">
        <v>384</v>
      </c>
      <c r="U180" s="871">
        <v>0</v>
      </c>
      <c r="V180" s="871">
        <v>0</v>
      </c>
      <c r="W180" s="871">
        <v>0</v>
      </c>
      <c r="X180" s="871">
        <v>0</v>
      </c>
      <c r="Y180" s="871">
        <v>0</v>
      </c>
      <c r="Z180" s="871">
        <v>0</v>
      </c>
      <c r="AA180" s="871">
        <v>0</v>
      </c>
      <c r="AB180" s="871">
        <v>0</v>
      </c>
      <c r="AC180" s="871">
        <v>0</v>
      </c>
      <c r="AD180" s="871">
        <v>0</v>
      </c>
      <c r="AE180" s="871">
        <v>0</v>
      </c>
      <c r="AF180" s="871">
        <v>0</v>
      </c>
      <c r="AG180" s="871">
        <v>0</v>
      </c>
    </row>
    <row r="181" spans="1:33" s="101" customFormat="1" ht="18" customHeight="1" x14ac:dyDescent="0.25">
      <c r="A181" s="365"/>
      <c r="B181" s="2254"/>
      <c r="C181" s="2255" t="str">
        <f t="shared" ref="C181:P181" si="184">+IF(S184="","",S184)</f>
        <v/>
      </c>
      <c r="D181" s="2260" t="str">
        <f t="shared" si="184"/>
        <v>Térmico</v>
      </c>
      <c r="E181" s="2243">
        <f t="shared" si="184"/>
        <v>2.3396E-2</v>
      </c>
      <c r="F181" s="2243">
        <f t="shared" si="184"/>
        <v>4.7649999999999993E-3</v>
      </c>
      <c r="G181" s="2243">
        <f t="shared" si="184"/>
        <v>6.2009999999999999E-3</v>
      </c>
      <c r="H181" s="2243">
        <f t="shared" si="184"/>
        <v>3.738E-3</v>
      </c>
      <c r="I181" s="2243">
        <f t="shared" si="184"/>
        <v>5.0699999999999999E-3</v>
      </c>
      <c r="J181" s="2243">
        <f t="shared" si="184"/>
        <v>9.1800000000000009E-4</v>
      </c>
      <c r="K181" s="2243">
        <f t="shared" si="184"/>
        <v>4.4450000000000002E-3</v>
      </c>
      <c r="L181" s="2243">
        <f t="shared" si="184"/>
        <v>2.6900000000000003E-4</v>
      </c>
      <c r="M181" s="2243">
        <f t="shared" si="184"/>
        <v>4.6426000000000002E-2</v>
      </c>
      <c r="N181" s="2243">
        <f t="shared" si="184"/>
        <v>9.4474000000000002E-2</v>
      </c>
      <c r="O181" s="2243">
        <f t="shared" si="184"/>
        <v>3.8549999999999999E-3</v>
      </c>
      <c r="P181" s="2245">
        <f t="shared" si="184"/>
        <v>3.5819999999999997E-3</v>
      </c>
      <c r="Q181" s="2247">
        <f t="shared" si="135"/>
        <v>0.19713899999999998</v>
      </c>
      <c r="R181" s="365"/>
      <c r="S181"/>
      <c r="T181" s="1188" t="s">
        <v>283</v>
      </c>
      <c r="U181" s="871"/>
      <c r="V181" s="871"/>
      <c r="W181" s="871"/>
      <c r="X181" s="871"/>
      <c r="Y181" s="871"/>
      <c r="Z181" s="871"/>
      <c r="AA181" s="871"/>
      <c r="AB181" s="871"/>
      <c r="AC181" s="871"/>
      <c r="AD181" s="871"/>
      <c r="AE181" s="871"/>
      <c r="AF181" s="871"/>
      <c r="AG181" s="871"/>
    </row>
    <row r="182" spans="1:33" s="101" customFormat="1" ht="18" customHeight="1" x14ac:dyDescent="0.25">
      <c r="A182" s="365"/>
      <c r="B182" s="2254"/>
      <c r="C182" s="2255" t="str">
        <f t="shared" ref="C182:P182" si="185">+IF(S185="","",S185)</f>
        <v/>
      </c>
      <c r="D182" s="2260" t="str">
        <f t="shared" si="185"/>
        <v>Solar</v>
      </c>
      <c r="E182" s="2243" t="str">
        <f t="shared" si="185"/>
        <v/>
      </c>
      <c r="F182" s="2243" t="str">
        <f t="shared" si="185"/>
        <v/>
      </c>
      <c r="G182" s="2243" t="str">
        <f t="shared" si="185"/>
        <v/>
      </c>
      <c r="H182" s="2243" t="str">
        <f t="shared" si="185"/>
        <v/>
      </c>
      <c r="I182" s="2243" t="str">
        <f t="shared" si="185"/>
        <v/>
      </c>
      <c r="J182" s="2243" t="str">
        <f t="shared" si="185"/>
        <v/>
      </c>
      <c r="K182" s="2243" t="str">
        <f t="shared" si="185"/>
        <v/>
      </c>
      <c r="L182" s="2243" t="str">
        <f t="shared" si="185"/>
        <v/>
      </c>
      <c r="M182" s="2243" t="str">
        <f t="shared" si="185"/>
        <v/>
      </c>
      <c r="N182" s="2243" t="str">
        <f t="shared" si="185"/>
        <v/>
      </c>
      <c r="O182" s="2243" t="str">
        <f t="shared" si="185"/>
        <v/>
      </c>
      <c r="P182" s="2245" t="str">
        <f t="shared" si="185"/>
        <v/>
      </c>
      <c r="Q182" s="2247">
        <f t="shared" si="135"/>
        <v>0</v>
      </c>
      <c r="R182" s="365"/>
      <c r="S182"/>
      <c r="T182" s="1188" t="s">
        <v>385</v>
      </c>
      <c r="U182" s="871"/>
      <c r="V182" s="871"/>
      <c r="W182" s="871"/>
      <c r="X182" s="871"/>
      <c r="Y182" s="871"/>
      <c r="Z182" s="871"/>
      <c r="AA182" s="871"/>
      <c r="AB182" s="871"/>
      <c r="AC182" s="871"/>
      <c r="AD182" s="871"/>
      <c r="AE182" s="871"/>
      <c r="AF182" s="871"/>
      <c r="AG182" s="871"/>
    </row>
    <row r="183" spans="1:33" s="101" customFormat="1" ht="18" customHeight="1" x14ac:dyDescent="0.25">
      <c r="A183" s="365"/>
      <c r="B183" s="2256"/>
      <c r="C183" s="2257" t="str">
        <f t="shared" ref="C183:P183" si="186">+IF(S186="","",S186)</f>
        <v/>
      </c>
      <c r="D183" s="2261" t="str">
        <f t="shared" si="186"/>
        <v>Eólico</v>
      </c>
      <c r="E183" s="2262" t="str">
        <f t="shared" si="186"/>
        <v/>
      </c>
      <c r="F183" s="2262" t="str">
        <f t="shared" si="186"/>
        <v/>
      </c>
      <c r="G183" s="2262" t="str">
        <f t="shared" si="186"/>
        <v/>
      </c>
      <c r="H183" s="2262" t="str">
        <f t="shared" si="186"/>
        <v/>
      </c>
      <c r="I183" s="2262" t="str">
        <f t="shared" si="186"/>
        <v/>
      </c>
      <c r="J183" s="2262" t="str">
        <f t="shared" si="186"/>
        <v/>
      </c>
      <c r="K183" s="2262" t="str">
        <f t="shared" si="186"/>
        <v/>
      </c>
      <c r="L183" s="2262" t="str">
        <f t="shared" si="186"/>
        <v/>
      </c>
      <c r="M183" s="2262" t="str">
        <f t="shared" si="186"/>
        <v/>
      </c>
      <c r="N183" s="2262" t="str">
        <f t="shared" si="186"/>
        <v/>
      </c>
      <c r="O183" s="2262" t="str">
        <f t="shared" si="186"/>
        <v/>
      </c>
      <c r="P183" s="2264" t="str">
        <f t="shared" si="186"/>
        <v/>
      </c>
      <c r="Q183" s="2266">
        <f t="shared" si="135"/>
        <v>0</v>
      </c>
      <c r="R183" s="365"/>
      <c r="S183" s="1188" t="s">
        <v>158</v>
      </c>
      <c r="T183" s="1188" t="s">
        <v>383</v>
      </c>
      <c r="U183" s="871"/>
      <c r="V183" s="871"/>
      <c r="W183" s="871"/>
      <c r="X183" s="871"/>
      <c r="Y183" s="871"/>
      <c r="Z183" s="871"/>
      <c r="AA183" s="871"/>
      <c r="AB183" s="871"/>
      <c r="AC183" s="871"/>
      <c r="AD183" s="871"/>
      <c r="AE183" s="871"/>
      <c r="AF183" s="871"/>
      <c r="AG183" s="871"/>
    </row>
    <row r="184" spans="1:33" s="101" customFormat="1" ht="18" customHeight="1" x14ac:dyDescent="0.25">
      <c r="A184" s="365"/>
      <c r="B184" s="2252">
        <v>46</v>
      </c>
      <c r="C184" s="2253" t="str">
        <f t="shared" ref="C184:P184" si="187">+IF(S187="","",S187)</f>
        <v>Minera Bateas S.A.C.</v>
      </c>
      <c r="D184" s="2258" t="str">
        <f t="shared" si="187"/>
        <v>Hidráulico</v>
      </c>
      <c r="E184" s="2259" t="str">
        <f t="shared" si="187"/>
        <v/>
      </c>
      <c r="F184" s="2259" t="str">
        <f t="shared" si="187"/>
        <v/>
      </c>
      <c r="G184" s="2259" t="str">
        <f t="shared" si="187"/>
        <v/>
      </c>
      <c r="H184" s="2259" t="str">
        <f t="shared" si="187"/>
        <v/>
      </c>
      <c r="I184" s="2259" t="str">
        <f t="shared" si="187"/>
        <v/>
      </c>
      <c r="J184" s="2259" t="str">
        <f t="shared" si="187"/>
        <v/>
      </c>
      <c r="K184" s="2259" t="str">
        <f t="shared" si="187"/>
        <v/>
      </c>
      <c r="L184" s="2259" t="str">
        <f t="shared" si="187"/>
        <v/>
      </c>
      <c r="M184" s="2259" t="str">
        <f t="shared" si="187"/>
        <v/>
      </c>
      <c r="N184" s="2259" t="str">
        <f t="shared" si="187"/>
        <v/>
      </c>
      <c r="O184" s="2259" t="str">
        <f t="shared" si="187"/>
        <v/>
      </c>
      <c r="P184" s="2263" t="str">
        <f t="shared" si="187"/>
        <v/>
      </c>
      <c r="Q184" s="2265">
        <f t="shared" si="135"/>
        <v>0</v>
      </c>
      <c r="R184" s="365"/>
      <c r="S184"/>
      <c r="T184" s="1188" t="s">
        <v>384</v>
      </c>
      <c r="U184" s="871">
        <v>2.3396E-2</v>
      </c>
      <c r="V184" s="871">
        <v>4.7649999999999993E-3</v>
      </c>
      <c r="W184" s="871">
        <v>6.2009999999999999E-3</v>
      </c>
      <c r="X184" s="871">
        <v>3.738E-3</v>
      </c>
      <c r="Y184" s="871">
        <v>5.0699999999999999E-3</v>
      </c>
      <c r="Z184" s="871">
        <v>9.1800000000000009E-4</v>
      </c>
      <c r="AA184" s="871">
        <v>4.4450000000000002E-3</v>
      </c>
      <c r="AB184" s="871">
        <v>2.6900000000000003E-4</v>
      </c>
      <c r="AC184" s="871">
        <v>4.6426000000000002E-2</v>
      </c>
      <c r="AD184" s="871">
        <v>9.4474000000000002E-2</v>
      </c>
      <c r="AE184" s="871">
        <v>3.8549999999999999E-3</v>
      </c>
      <c r="AF184" s="871">
        <v>3.5819999999999997E-3</v>
      </c>
      <c r="AG184" s="871">
        <v>0.19713899999999998</v>
      </c>
    </row>
    <row r="185" spans="1:33" s="101" customFormat="1" ht="18" customHeight="1" x14ac:dyDescent="0.25">
      <c r="A185" s="365"/>
      <c r="B185" s="2254"/>
      <c r="C185" s="2255" t="str">
        <f t="shared" ref="C185:P185" si="188">+IF(S188="","",S188)</f>
        <v/>
      </c>
      <c r="D185" s="2260" t="str">
        <f t="shared" si="188"/>
        <v>Térmico</v>
      </c>
      <c r="E185" s="2243">
        <f t="shared" si="188"/>
        <v>2.0243999999999998E-2</v>
      </c>
      <c r="F185" s="2243">
        <f t="shared" si="188"/>
        <v>4.0399999999999998E-2</v>
      </c>
      <c r="G185" s="2243">
        <f t="shared" si="188"/>
        <v>0</v>
      </c>
      <c r="H185" s="2243">
        <f t="shared" si="188"/>
        <v>0</v>
      </c>
      <c r="I185" s="2243">
        <f t="shared" si="188"/>
        <v>0</v>
      </c>
      <c r="J185" s="2243">
        <f t="shared" si="188"/>
        <v>0</v>
      </c>
      <c r="K185" s="2243">
        <f t="shared" si="188"/>
        <v>0</v>
      </c>
      <c r="L185" s="2243" t="str">
        <f t="shared" si="188"/>
        <v/>
      </c>
      <c r="M185" s="2243" t="str">
        <f t="shared" si="188"/>
        <v/>
      </c>
      <c r="N185" s="2243" t="str">
        <f t="shared" si="188"/>
        <v/>
      </c>
      <c r="O185" s="2243" t="str">
        <f t="shared" si="188"/>
        <v/>
      </c>
      <c r="P185" s="2245" t="str">
        <f t="shared" si="188"/>
        <v/>
      </c>
      <c r="Q185" s="2247">
        <f t="shared" si="135"/>
        <v>6.0643999999999997E-2</v>
      </c>
      <c r="R185" s="365"/>
      <c r="S185"/>
      <c r="T185" s="1188" t="s">
        <v>283</v>
      </c>
      <c r="U185" s="871"/>
      <c r="V185" s="871"/>
      <c r="W185" s="871"/>
      <c r="X185" s="871"/>
      <c r="Y185" s="871"/>
      <c r="Z185" s="871"/>
      <c r="AA185" s="871"/>
      <c r="AB185" s="871"/>
      <c r="AC185" s="871"/>
      <c r="AD185" s="871"/>
      <c r="AE185" s="871"/>
      <c r="AF185" s="871"/>
      <c r="AG185" s="871"/>
    </row>
    <row r="186" spans="1:33" s="101" customFormat="1" ht="18" customHeight="1" x14ac:dyDescent="0.25">
      <c r="A186" s="365"/>
      <c r="B186" s="2254"/>
      <c r="C186" s="2255" t="str">
        <f t="shared" ref="C186:P186" si="189">+IF(S189="","",S189)</f>
        <v/>
      </c>
      <c r="D186" s="2260" t="str">
        <f t="shared" si="189"/>
        <v>Solar</v>
      </c>
      <c r="E186" s="2243" t="str">
        <f t="shared" si="189"/>
        <v/>
      </c>
      <c r="F186" s="2243" t="str">
        <f t="shared" si="189"/>
        <v/>
      </c>
      <c r="G186" s="2243" t="str">
        <f t="shared" si="189"/>
        <v/>
      </c>
      <c r="H186" s="2243" t="str">
        <f t="shared" si="189"/>
        <v/>
      </c>
      <c r="I186" s="2243" t="str">
        <f t="shared" si="189"/>
        <v/>
      </c>
      <c r="J186" s="2243" t="str">
        <f t="shared" si="189"/>
        <v/>
      </c>
      <c r="K186" s="2243" t="str">
        <f t="shared" si="189"/>
        <v/>
      </c>
      <c r="L186" s="2243" t="str">
        <f t="shared" si="189"/>
        <v/>
      </c>
      <c r="M186" s="2243" t="str">
        <f t="shared" si="189"/>
        <v/>
      </c>
      <c r="N186" s="2243" t="str">
        <f t="shared" si="189"/>
        <v/>
      </c>
      <c r="O186" s="2243" t="str">
        <f t="shared" si="189"/>
        <v/>
      </c>
      <c r="P186" s="2245" t="str">
        <f t="shared" si="189"/>
        <v/>
      </c>
      <c r="Q186" s="2247">
        <f t="shared" si="135"/>
        <v>0</v>
      </c>
      <c r="R186" s="365"/>
      <c r="S186"/>
      <c r="T186" s="1188" t="s">
        <v>385</v>
      </c>
      <c r="U186" s="871"/>
      <c r="V186" s="871"/>
      <c r="W186" s="871"/>
      <c r="X186" s="871"/>
      <c r="Y186" s="871"/>
      <c r="Z186" s="871"/>
      <c r="AA186" s="871"/>
      <c r="AB186" s="871"/>
      <c r="AC186" s="871"/>
      <c r="AD186" s="871"/>
      <c r="AE186" s="871"/>
      <c r="AF186" s="871"/>
      <c r="AG186" s="871"/>
    </row>
    <row r="187" spans="1:33" s="101" customFormat="1" ht="18" customHeight="1" x14ac:dyDescent="0.25">
      <c r="A187" s="365"/>
      <c r="B187" s="2256"/>
      <c r="C187" s="2257" t="str">
        <f t="shared" ref="C187:P187" si="190">+IF(S190="","",S190)</f>
        <v/>
      </c>
      <c r="D187" s="2261" t="str">
        <f t="shared" si="190"/>
        <v>Eólico</v>
      </c>
      <c r="E187" s="2262" t="str">
        <f t="shared" si="190"/>
        <v/>
      </c>
      <c r="F187" s="2262" t="str">
        <f t="shared" si="190"/>
        <v/>
      </c>
      <c r="G187" s="2262" t="str">
        <f t="shared" si="190"/>
        <v/>
      </c>
      <c r="H187" s="2262" t="str">
        <f t="shared" si="190"/>
        <v/>
      </c>
      <c r="I187" s="2262" t="str">
        <f t="shared" si="190"/>
        <v/>
      </c>
      <c r="J187" s="2262" t="str">
        <f t="shared" si="190"/>
        <v/>
      </c>
      <c r="K187" s="2262" t="str">
        <f t="shared" si="190"/>
        <v/>
      </c>
      <c r="L187" s="2262" t="str">
        <f t="shared" si="190"/>
        <v/>
      </c>
      <c r="M187" s="2262" t="str">
        <f t="shared" si="190"/>
        <v/>
      </c>
      <c r="N187" s="2262" t="str">
        <f t="shared" si="190"/>
        <v/>
      </c>
      <c r="O187" s="2262" t="str">
        <f t="shared" si="190"/>
        <v/>
      </c>
      <c r="P187" s="2264" t="str">
        <f t="shared" si="190"/>
        <v/>
      </c>
      <c r="Q187" s="2266">
        <f t="shared" si="135"/>
        <v>0</v>
      </c>
      <c r="R187" s="365"/>
      <c r="S187" s="1188" t="s">
        <v>160</v>
      </c>
      <c r="T187" s="1188" t="s">
        <v>383</v>
      </c>
      <c r="U187" s="871"/>
      <c r="V187" s="871"/>
      <c r="W187" s="871"/>
      <c r="X187" s="871"/>
      <c r="Y187" s="871"/>
      <c r="Z187" s="871"/>
      <c r="AA187" s="871"/>
      <c r="AB187" s="871"/>
      <c r="AC187" s="871"/>
      <c r="AD187" s="871"/>
      <c r="AE187" s="871"/>
      <c r="AF187" s="871"/>
      <c r="AG187" s="871"/>
    </row>
    <row r="188" spans="1:33" s="101" customFormat="1" ht="18" customHeight="1" x14ac:dyDescent="0.25">
      <c r="A188" s="365"/>
      <c r="B188" s="2252">
        <v>47</v>
      </c>
      <c r="C188" s="2253" t="str">
        <f t="shared" ref="C188:P188" si="191">+IF(S191="","",S191)</f>
        <v>Minera La Zanja S.R.L.</v>
      </c>
      <c r="D188" s="2258" t="str">
        <f t="shared" si="191"/>
        <v>Hidráulico</v>
      </c>
      <c r="E188" s="2259" t="str">
        <f t="shared" si="191"/>
        <v/>
      </c>
      <c r="F188" s="2259" t="str">
        <f t="shared" si="191"/>
        <v/>
      </c>
      <c r="G188" s="2259" t="str">
        <f t="shared" si="191"/>
        <v/>
      </c>
      <c r="H188" s="2259" t="str">
        <f t="shared" si="191"/>
        <v/>
      </c>
      <c r="I188" s="2259" t="str">
        <f t="shared" si="191"/>
        <v/>
      </c>
      <c r="J188" s="2259" t="str">
        <f t="shared" si="191"/>
        <v/>
      </c>
      <c r="K188" s="2259" t="str">
        <f t="shared" si="191"/>
        <v/>
      </c>
      <c r="L188" s="2259" t="str">
        <f t="shared" si="191"/>
        <v/>
      </c>
      <c r="M188" s="2259" t="str">
        <f t="shared" si="191"/>
        <v/>
      </c>
      <c r="N188" s="2259" t="str">
        <f t="shared" si="191"/>
        <v/>
      </c>
      <c r="O188" s="2259" t="str">
        <f t="shared" si="191"/>
        <v/>
      </c>
      <c r="P188" s="2263" t="str">
        <f t="shared" si="191"/>
        <v/>
      </c>
      <c r="Q188" s="2265">
        <f t="shared" si="135"/>
        <v>0</v>
      </c>
      <c r="R188" s="365"/>
      <c r="S188"/>
      <c r="T188" s="1188" t="s">
        <v>384</v>
      </c>
      <c r="U188" s="871">
        <v>2.0243999999999998E-2</v>
      </c>
      <c r="V188" s="871">
        <v>4.0399999999999998E-2</v>
      </c>
      <c r="W188" s="871">
        <v>0</v>
      </c>
      <c r="X188" s="871">
        <v>0</v>
      </c>
      <c r="Y188" s="871">
        <v>0</v>
      </c>
      <c r="Z188" s="871">
        <v>0</v>
      </c>
      <c r="AA188" s="871">
        <v>0</v>
      </c>
      <c r="AB188" s="871"/>
      <c r="AC188" s="871"/>
      <c r="AD188" s="871"/>
      <c r="AE188" s="871"/>
      <c r="AF188" s="871"/>
      <c r="AG188" s="871">
        <v>6.0643999999999997E-2</v>
      </c>
    </row>
    <row r="189" spans="1:33" s="101" customFormat="1" ht="18" customHeight="1" x14ac:dyDescent="0.25">
      <c r="A189" s="365"/>
      <c r="B189" s="2254"/>
      <c r="C189" s="2255" t="str">
        <f t="shared" ref="C189:P189" si="192">+IF(S192="","",S192)</f>
        <v/>
      </c>
      <c r="D189" s="2260" t="str">
        <f t="shared" si="192"/>
        <v>Térmico</v>
      </c>
      <c r="E189" s="2243">
        <f t="shared" si="192"/>
        <v>0</v>
      </c>
      <c r="F189" s="2243">
        <f t="shared" si="192"/>
        <v>0</v>
      </c>
      <c r="G189" s="2243">
        <f t="shared" si="192"/>
        <v>0</v>
      </c>
      <c r="H189" s="2243">
        <f t="shared" si="192"/>
        <v>0</v>
      </c>
      <c r="I189" s="2243">
        <f t="shared" si="192"/>
        <v>0</v>
      </c>
      <c r="J189" s="2243">
        <f t="shared" si="192"/>
        <v>0</v>
      </c>
      <c r="K189" s="2243">
        <f t="shared" si="192"/>
        <v>0</v>
      </c>
      <c r="L189" s="2243">
        <f t="shared" si="192"/>
        <v>0</v>
      </c>
      <c r="M189" s="2243">
        <f t="shared" si="192"/>
        <v>0</v>
      </c>
      <c r="N189" s="2243">
        <f t="shared" si="192"/>
        <v>0</v>
      </c>
      <c r="O189" s="2243">
        <f t="shared" si="192"/>
        <v>0</v>
      </c>
      <c r="P189" s="2245">
        <f t="shared" si="192"/>
        <v>0</v>
      </c>
      <c r="Q189" s="2247">
        <f t="shared" si="135"/>
        <v>0</v>
      </c>
      <c r="R189" s="365"/>
      <c r="S189"/>
      <c r="T189" s="1188" t="s">
        <v>283</v>
      </c>
      <c r="U189" s="871"/>
      <c r="V189" s="871"/>
      <c r="W189" s="871"/>
      <c r="X189" s="871"/>
      <c r="Y189" s="871"/>
      <c r="Z189" s="871"/>
      <c r="AA189" s="871"/>
      <c r="AB189" s="871"/>
      <c r="AC189" s="871"/>
      <c r="AD189" s="871"/>
      <c r="AE189" s="871"/>
      <c r="AF189" s="871"/>
      <c r="AG189" s="871"/>
    </row>
    <row r="190" spans="1:33" s="101" customFormat="1" ht="18" customHeight="1" x14ac:dyDescent="0.25">
      <c r="A190" s="365"/>
      <c r="B190" s="2254"/>
      <c r="C190" s="2255" t="str">
        <f t="shared" ref="C190:P190" si="193">+IF(S193="","",S193)</f>
        <v/>
      </c>
      <c r="D190" s="2260" t="str">
        <f t="shared" si="193"/>
        <v>Solar</v>
      </c>
      <c r="E190" s="2243" t="str">
        <f t="shared" si="193"/>
        <v/>
      </c>
      <c r="F190" s="2243" t="str">
        <f t="shared" si="193"/>
        <v/>
      </c>
      <c r="G190" s="2243" t="str">
        <f t="shared" si="193"/>
        <v/>
      </c>
      <c r="H190" s="2243" t="str">
        <f t="shared" si="193"/>
        <v/>
      </c>
      <c r="I190" s="2243" t="str">
        <f t="shared" si="193"/>
        <v/>
      </c>
      <c r="J190" s="2243" t="str">
        <f t="shared" si="193"/>
        <v/>
      </c>
      <c r="K190" s="2243" t="str">
        <f t="shared" si="193"/>
        <v/>
      </c>
      <c r="L190" s="2243" t="str">
        <f t="shared" si="193"/>
        <v/>
      </c>
      <c r="M190" s="2243" t="str">
        <f t="shared" si="193"/>
        <v/>
      </c>
      <c r="N190" s="2243" t="str">
        <f t="shared" si="193"/>
        <v/>
      </c>
      <c r="O190" s="2243" t="str">
        <f t="shared" si="193"/>
        <v/>
      </c>
      <c r="P190" s="2245" t="str">
        <f t="shared" si="193"/>
        <v/>
      </c>
      <c r="Q190" s="2247">
        <f t="shared" si="135"/>
        <v>0</v>
      </c>
      <c r="R190" s="365"/>
      <c r="S190"/>
      <c r="T190" s="1188" t="s">
        <v>385</v>
      </c>
      <c r="U190" s="871"/>
      <c r="V190" s="871"/>
      <c r="W190" s="871"/>
      <c r="X190" s="871"/>
      <c r="Y190" s="871"/>
      <c r="Z190" s="871"/>
      <c r="AA190" s="871"/>
      <c r="AB190" s="871"/>
      <c r="AC190" s="871"/>
      <c r="AD190" s="871"/>
      <c r="AE190" s="871"/>
      <c r="AF190" s="871"/>
      <c r="AG190" s="871"/>
    </row>
    <row r="191" spans="1:33" s="101" customFormat="1" ht="18" customHeight="1" x14ac:dyDescent="0.25">
      <c r="A191" s="365"/>
      <c r="B191" s="2256"/>
      <c r="C191" s="2257" t="str">
        <f t="shared" ref="C191:P191" si="194">+IF(S194="","",S194)</f>
        <v/>
      </c>
      <c r="D191" s="2261" t="str">
        <f t="shared" si="194"/>
        <v>Eólico</v>
      </c>
      <c r="E191" s="2262" t="str">
        <f t="shared" si="194"/>
        <v/>
      </c>
      <c r="F191" s="2262" t="str">
        <f t="shared" si="194"/>
        <v/>
      </c>
      <c r="G191" s="2262" t="str">
        <f t="shared" si="194"/>
        <v/>
      </c>
      <c r="H191" s="2262" t="str">
        <f t="shared" si="194"/>
        <v/>
      </c>
      <c r="I191" s="2262" t="str">
        <f t="shared" si="194"/>
        <v/>
      </c>
      <c r="J191" s="2262" t="str">
        <f t="shared" si="194"/>
        <v/>
      </c>
      <c r="K191" s="2262" t="str">
        <f t="shared" si="194"/>
        <v/>
      </c>
      <c r="L191" s="2262" t="str">
        <f t="shared" si="194"/>
        <v/>
      </c>
      <c r="M191" s="2262" t="str">
        <f t="shared" si="194"/>
        <v/>
      </c>
      <c r="N191" s="2262" t="str">
        <f t="shared" si="194"/>
        <v/>
      </c>
      <c r="O191" s="2262" t="str">
        <f t="shared" si="194"/>
        <v/>
      </c>
      <c r="P191" s="2264" t="str">
        <f t="shared" si="194"/>
        <v/>
      </c>
      <c r="Q191" s="2266">
        <f t="shared" si="135"/>
        <v>0</v>
      </c>
      <c r="R191" s="365"/>
      <c r="S191" s="1188" t="s">
        <v>162</v>
      </c>
      <c r="T191" s="1188" t="s">
        <v>383</v>
      </c>
      <c r="U191" s="871"/>
      <c r="V191" s="871"/>
      <c r="W191" s="871"/>
      <c r="X191" s="871"/>
      <c r="Y191" s="871"/>
      <c r="Z191" s="871"/>
      <c r="AA191" s="871"/>
      <c r="AB191" s="871"/>
      <c r="AC191" s="871"/>
      <c r="AD191" s="871"/>
      <c r="AE191" s="871"/>
      <c r="AF191" s="871"/>
      <c r="AG191" s="871"/>
    </row>
    <row r="192" spans="1:33" s="101" customFormat="1" ht="18" customHeight="1" x14ac:dyDescent="0.25">
      <c r="A192" s="365"/>
      <c r="B192" s="2252">
        <v>48</v>
      </c>
      <c r="C192" s="2253" t="str">
        <f t="shared" ref="C192:P192" si="195">+IF(S195="","",S195)</f>
        <v>Minera Yanacocha S.R.L.</v>
      </c>
      <c r="D192" s="2258" t="str">
        <f t="shared" si="195"/>
        <v>Hidráulico</v>
      </c>
      <c r="E192" s="2259" t="str">
        <f t="shared" si="195"/>
        <v/>
      </c>
      <c r="F192" s="2259" t="str">
        <f t="shared" si="195"/>
        <v/>
      </c>
      <c r="G192" s="2259" t="str">
        <f t="shared" si="195"/>
        <v/>
      </c>
      <c r="H192" s="2259" t="str">
        <f t="shared" si="195"/>
        <v/>
      </c>
      <c r="I192" s="2259" t="str">
        <f t="shared" si="195"/>
        <v/>
      </c>
      <c r="J192" s="2259" t="str">
        <f t="shared" si="195"/>
        <v/>
      </c>
      <c r="K192" s="2259" t="str">
        <f t="shared" si="195"/>
        <v/>
      </c>
      <c r="L192" s="2259" t="str">
        <f t="shared" si="195"/>
        <v/>
      </c>
      <c r="M192" s="2259" t="str">
        <f t="shared" si="195"/>
        <v/>
      </c>
      <c r="N192" s="2259" t="str">
        <f t="shared" si="195"/>
        <v/>
      </c>
      <c r="O192" s="2259" t="str">
        <f t="shared" si="195"/>
        <v/>
      </c>
      <c r="P192" s="2263" t="str">
        <f t="shared" si="195"/>
        <v/>
      </c>
      <c r="Q192" s="2265">
        <f t="shared" si="135"/>
        <v>0</v>
      </c>
      <c r="R192" s="365"/>
      <c r="S192"/>
      <c r="T192" s="1188" t="s">
        <v>384</v>
      </c>
      <c r="U192" s="871">
        <v>0</v>
      </c>
      <c r="V192" s="871">
        <v>0</v>
      </c>
      <c r="W192" s="871">
        <v>0</v>
      </c>
      <c r="X192" s="871">
        <v>0</v>
      </c>
      <c r="Y192" s="871">
        <v>0</v>
      </c>
      <c r="Z192" s="871">
        <v>0</v>
      </c>
      <c r="AA192" s="871">
        <v>0</v>
      </c>
      <c r="AB192" s="871">
        <v>0</v>
      </c>
      <c r="AC192" s="871">
        <v>0</v>
      </c>
      <c r="AD192" s="871">
        <v>0</v>
      </c>
      <c r="AE192" s="871">
        <v>0</v>
      </c>
      <c r="AF192" s="871">
        <v>0</v>
      </c>
      <c r="AG192" s="871">
        <v>0</v>
      </c>
    </row>
    <row r="193" spans="1:33" s="101" customFormat="1" ht="18" customHeight="1" x14ac:dyDescent="0.25">
      <c r="A193" s="365"/>
      <c r="B193" s="2254"/>
      <c r="C193" s="2255" t="str">
        <f t="shared" ref="C193:P193" si="196">+IF(S196="","",S196)</f>
        <v/>
      </c>
      <c r="D193" s="2260" t="str">
        <f t="shared" si="196"/>
        <v>Térmico</v>
      </c>
      <c r="E193" s="2243">
        <f t="shared" si="196"/>
        <v>1.5509999999999999E-3</v>
      </c>
      <c r="F193" s="2243">
        <f t="shared" si="196"/>
        <v>7.1400000000000005E-3</v>
      </c>
      <c r="G193" s="2243">
        <f t="shared" si="196"/>
        <v>1.954E-3</v>
      </c>
      <c r="H193" s="2243">
        <f t="shared" si="196"/>
        <v>2.7030000000000001E-3</v>
      </c>
      <c r="I193" s="2243">
        <f t="shared" si="196"/>
        <v>2.2420000000000001E-3</v>
      </c>
      <c r="J193" s="2243">
        <f t="shared" si="196"/>
        <v>2.2000000000000001E-3</v>
      </c>
      <c r="K193" s="2243">
        <f t="shared" si="196"/>
        <v>1.828E-3</v>
      </c>
      <c r="L193" s="2243">
        <f t="shared" si="196"/>
        <v>1.3010000000000001E-3</v>
      </c>
      <c r="M193" s="2243">
        <f t="shared" si="196"/>
        <v>1.7060000000000001E-3</v>
      </c>
      <c r="N193" s="2243">
        <f t="shared" si="196"/>
        <v>1.482E-3</v>
      </c>
      <c r="O193" s="2243">
        <f t="shared" si="196"/>
        <v>3.7810000000000001E-3</v>
      </c>
      <c r="P193" s="2245">
        <f t="shared" si="196"/>
        <v>2.3900000000000002E-3</v>
      </c>
      <c r="Q193" s="2247">
        <f t="shared" si="135"/>
        <v>3.0278000000000003E-2</v>
      </c>
      <c r="R193" s="365"/>
      <c r="S193"/>
      <c r="T193" s="1188" t="s">
        <v>283</v>
      </c>
      <c r="U193" s="871"/>
      <c r="V193" s="871"/>
      <c r="W193" s="871"/>
      <c r="X193" s="871"/>
      <c r="Y193" s="871"/>
      <c r="Z193" s="871"/>
      <c r="AA193" s="871"/>
      <c r="AB193" s="871"/>
      <c r="AC193" s="871"/>
      <c r="AD193" s="871"/>
      <c r="AE193" s="871"/>
      <c r="AF193" s="871"/>
      <c r="AG193" s="871"/>
    </row>
    <row r="194" spans="1:33" s="101" customFormat="1" ht="18" customHeight="1" x14ac:dyDescent="0.25">
      <c r="A194" s="365"/>
      <c r="B194" s="2254"/>
      <c r="C194" s="2255" t="str">
        <f t="shared" ref="C194:P194" si="197">+IF(S197="","",S197)</f>
        <v/>
      </c>
      <c r="D194" s="2260" t="str">
        <f t="shared" si="197"/>
        <v>Solar</v>
      </c>
      <c r="E194" s="2243" t="str">
        <f t="shared" si="197"/>
        <v/>
      </c>
      <c r="F194" s="2243" t="str">
        <f t="shared" si="197"/>
        <v/>
      </c>
      <c r="G194" s="2243" t="str">
        <f t="shared" si="197"/>
        <v/>
      </c>
      <c r="H194" s="2243" t="str">
        <f t="shared" si="197"/>
        <v/>
      </c>
      <c r="I194" s="2243" t="str">
        <f t="shared" si="197"/>
        <v/>
      </c>
      <c r="J194" s="2243" t="str">
        <f t="shared" si="197"/>
        <v/>
      </c>
      <c r="K194" s="2243" t="str">
        <f t="shared" si="197"/>
        <v/>
      </c>
      <c r="L194" s="2243" t="str">
        <f t="shared" si="197"/>
        <v/>
      </c>
      <c r="M194" s="2243" t="str">
        <f t="shared" si="197"/>
        <v/>
      </c>
      <c r="N194" s="2243" t="str">
        <f t="shared" si="197"/>
        <v/>
      </c>
      <c r="O194" s="2243" t="str">
        <f t="shared" si="197"/>
        <v/>
      </c>
      <c r="P194" s="2245" t="str">
        <f t="shared" si="197"/>
        <v/>
      </c>
      <c r="Q194" s="2247">
        <f t="shared" si="135"/>
        <v>0</v>
      </c>
      <c r="R194" s="365"/>
      <c r="S194"/>
      <c r="T194" s="1188" t="s">
        <v>385</v>
      </c>
      <c r="U194" s="871"/>
      <c r="V194" s="871"/>
      <c r="W194" s="871"/>
      <c r="X194" s="871"/>
      <c r="Y194" s="871"/>
      <c r="Z194" s="871"/>
      <c r="AA194" s="871"/>
      <c r="AB194" s="871"/>
      <c r="AC194" s="871"/>
      <c r="AD194" s="871"/>
      <c r="AE194" s="871"/>
      <c r="AF194" s="871"/>
      <c r="AG194" s="871"/>
    </row>
    <row r="195" spans="1:33" s="101" customFormat="1" ht="18" customHeight="1" x14ac:dyDescent="0.25">
      <c r="A195" s="365"/>
      <c r="B195" s="2256"/>
      <c r="C195" s="2257" t="str">
        <f t="shared" ref="C195:P195" si="198">+IF(S198="","",S198)</f>
        <v/>
      </c>
      <c r="D195" s="2261" t="str">
        <f t="shared" si="198"/>
        <v>Eólico</v>
      </c>
      <c r="E195" s="2262" t="str">
        <f t="shared" si="198"/>
        <v/>
      </c>
      <c r="F195" s="2262" t="str">
        <f t="shared" si="198"/>
        <v/>
      </c>
      <c r="G195" s="2262" t="str">
        <f t="shared" si="198"/>
        <v/>
      </c>
      <c r="H195" s="2262" t="str">
        <f t="shared" si="198"/>
        <v/>
      </c>
      <c r="I195" s="2262" t="str">
        <f t="shared" si="198"/>
        <v/>
      </c>
      <c r="J195" s="2262" t="str">
        <f t="shared" si="198"/>
        <v/>
      </c>
      <c r="K195" s="2262" t="str">
        <f t="shared" si="198"/>
        <v/>
      </c>
      <c r="L195" s="2262" t="str">
        <f t="shared" si="198"/>
        <v/>
      </c>
      <c r="M195" s="2262" t="str">
        <f t="shared" si="198"/>
        <v/>
      </c>
      <c r="N195" s="2262" t="str">
        <f t="shared" si="198"/>
        <v/>
      </c>
      <c r="O195" s="2262" t="str">
        <f t="shared" si="198"/>
        <v/>
      </c>
      <c r="P195" s="2264" t="str">
        <f t="shared" si="198"/>
        <v/>
      </c>
      <c r="Q195" s="2266">
        <f t="shared" si="135"/>
        <v>0</v>
      </c>
      <c r="R195" s="365"/>
      <c r="S195" s="1188" t="s">
        <v>164</v>
      </c>
      <c r="T195" s="1188" t="s">
        <v>383</v>
      </c>
      <c r="U195" s="871"/>
      <c r="V195" s="871"/>
      <c r="W195" s="871"/>
      <c r="X195" s="871"/>
      <c r="Y195" s="871"/>
      <c r="Z195" s="871"/>
      <c r="AA195" s="871"/>
      <c r="AB195" s="871"/>
      <c r="AC195" s="871"/>
      <c r="AD195" s="871"/>
      <c r="AE195" s="871"/>
      <c r="AF195" s="871"/>
      <c r="AG195" s="871"/>
    </row>
    <row r="196" spans="1:33" s="101" customFormat="1" ht="18" customHeight="1" x14ac:dyDescent="0.25">
      <c r="A196" s="365"/>
      <c r="B196" s="2252">
        <v>49</v>
      </c>
      <c r="C196" s="2253" t="str">
        <f t="shared" ref="C196:P196" si="199">+IF(S199="","",S199)</f>
        <v>Minera Yanaquihua S.A.C.</v>
      </c>
      <c r="D196" s="2258" t="str">
        <f t="shared" si="199"/>
        <v>Hidráulico</v>
      </c>
      <c r="E196" s="2259" t="str">
        <f t="shared" si="199"/>
        <v/>
      </c>
      <c r="F196" s="2259" t="str">
        <f t="shared" si="199"/>
        <v/>
      </c>
      <c r="G196" s="2259" t="str">
        <f t="shared" si="199"/>
        <v/>
      </c>
      <c r="H196" s="2259" t="str">
        <f t="shared" si="199"/>
        <v/>
      </c>
      <c r="I196" s="2259" t="str">
        <f t="shared" si="199"/>
        <v/>
      </c>
      <c r="J196" s="2259" t="str">
        <f t="shared" si="199"/>
        <v/>
      </c>
      <c r="K196" s="2259" t="str">
        <f t="shared" si="199"/>
        <v/>
      </c>
      <c r="L196" s="2259" t="str">
        <f t="shared" si="199"/>
        <v/>
      </c>
      <c r="M196" s="2259" t="str">
        <f t="shared" si="199"/>
        <v/>
      </c>
      <c r="N196" s="2259" t="str">
        <f t="shared" si="199"/>
        <v/>
      </c>
      <c r="O196" s="2259" t="str">
        <f t="shared" si="199"/>
        <v/>
      </c>
      <c r="P196" s="2263" t="str">
        <f t="shared" si="199"/>
        <v/>
      </c>
      <c r="Q196" s="2265">
        <f t="shared" ref="Q196:Q259" si="200">+SUM(E196:P196)</f>
        <v>0</v>
      </c>
      <c r="R196" s="365"/>
      <c r="S196"/>
      <c r="T196" s="1188" t="s">
        <v>384</v>
      </c>
      <c r="U196" s="871">
        <v>1.5509999999999999E-3</v>
      </c>
      <c r="V196" s="871">
        <v>7.1400000000000005E-3</v>
      </c>
      <c r="W196" s="871">
        <v>1.954E-3</v>
      </c>
      <c r="X196" s="871">
        <v>2.7030000000000001E-3</v>
      </c>
      <c r="Y196" s="871">
        <v>2.2420000000000001E-3</v>
      </c>
      <c r="Z196" s="871">
        <v>2.2000000000000001E-3</v>
      </c>
      <c r="AA196" s="871">
        <v>1.828E-3</v>
      </c>
      <c r="AB196" s="871">
        <v>1.3010000000000001E-3</v>
      </c>
      <c r="AC196" s="871">
        <v>1.7060000000000001E-3</v>
      </c>
      <c r="AD196" s="871">
        <v>1.482E-3</v>
      </c>
      <c r="AE196" s="871">
        <v>3.7810000000000001E-3</v>
      </c>
      <c r="AF196" s="871">
        <v>2.3900000000000002E-3</v>
      </c>
      <c r="AG196" s="871">
        <v>3.0278000000000003E-2</v>
      </c>
    </row>
    <row r="197" spans="1:33" s="101" customFormat="1" ht="18" customHeight="1" x14ac:dyDescent="0.25">
      <c r="A197" s="365"/>
      <c r="B197" s="2254"/>
      <c r="C197" s="2255" t="str">
        <f t="shared" ref="C197:P197" si="201">+IF(S200="","",S200)</f>
        <v/>
      </c>
      <c r="D197" s="2260" t="str">
        <f t="shared" si="201"/>
        <v>Térmico</v>
      </c>
      <c r="E197" s="2243">
        <f t="shared" si="201"/>
        <v>0</v>
      </c>
      <c r="F197" s="2243">
        <f t="shared" si="201"/>
        <v>0</v>
      </c>
      <c r="G197" s="2243">
        <f t="shared" si="201"/>
        <v>0</v>
      </c>
      <c r="H197" s="2243">
        <f t="shared" si="201"/>
        <v>0</v>
      </c>
      <c r="I197" s="2243">
        <f t="shared" si="201"/>
        <v>0</v>
      </c>
      <c r="J197" s="2243">
        <f t="shared" si="201"/>
        <v>0</v>
      </c>
      <c r="K197" s="2243">
        <f t="shared" si="201"/>
        <v>0</v>
      </c>
      <c r="L197" s="2243">
        <f t="shared" si="201"/>
        <v>0</v>
      </c>
      <c r="M197" s="2243">
        <f t="shared" si="201"/>
        <v>0</v>
      </c>
      <c r="N197" s="2243">
        <f t="shared" si="201"/>
        <v>0</v>
      </c>
      <c r="O197" s="2243">
        <f t="shared" si="201"/>
        <v>0</v>
      </c>
      <c r="P197" s="2245">
        <f t="shared" si="201"/>
        <v>0</v>
      </c>
      <c r="Q197" s="2247">
        <f t="shared" si="200"/>
        <v>0</v>
      </c>
      <c r="R197" s="365"/>
      <c r="S197"/>
      <c r="T197" s="1188" t="s">
        <v>283</v>
      </c>
      <c r="U197" s="871"/>
      <c r="V197" s="871"/>
      <c r="W197" s="871"/>
      <c r="X197" s="871"/>
      <c r="Y197" s="871"/>
      <c r="Z197" s="871"/>
      <c r="AA197" s="871"/>
      <c r="AB197" s="871"/>
      <c r="AC197" s="871"/>
      <c r="AD197" s="871"/>
      <c r="AE197" s="871"/>
      <c r="AF197" s="871"/>
      <c r="AG197" s="871"/>
    </row>
    <row r="198" spans="1:33" s="101" customFormat="1" ht="18" customHeight="1" x14ac:dyDescent="0.25">
      <c r="A198" s="365"/>
      <c r="B198" s="2254"/>
      <c r="C198" s="2255" t="str">
        <f t="shared" ref="C198:P198" si="202">+IF(S201="","",S201)</f>
        <v/>
      </c>
      <c r="D198" s="2260" t="str">
        <f t="shared" si="202"/>
        <v>Solar</v>
      </c>
      <c r="E198" s="2243" t="str">
        <f t="shared" si="202"/>
        <v/>
      </c>
      <c r="F198" s="2243" t="str">
        <f t="shared" si="202"/>
        <v/>
      </c>
      <c r="G198" s="2243" t="str">
        <f t="shared" si="202"/>
        <v/>
      </c>
      <c r="H198" s="2243" t="str">
        <f t="shared" si="202"/>
        <v/>
      </c>
      <c r="I198" s="2243" t="str">
        <f t="shared" si="202"/>
        <v/>
      </c>
      <c r="J198" s="2243" t="str">
        <f t="shared" si="202"/>
        <v/>
      </c>
      <c r="K198" s="2243" t="str">
        <f t="shared" si="202"/>
        <v/>
      </c>
      <c r="L198" s="2243" t="str">
        <f t="shared" si="202"/>
        <v/>
      </c>
      <c r="M198" s="2243" t="str">
        <f t="shared" si="202"/>
        <v/>
      </c>
      <c r="N198" s="2243" t="str">
        <f t="shared" si="202"/>
        <v/>
      </c>
      <c r="O198" s="2243" t="str">
        <f t="shared" si="202"/>
        <v/>
      </c>
      <c r="P198" s="2245" t="str">
        <f t="shared" si="202"/>
        <v/>
      </c>
      <c r="Q198" s="2247">
        <f t="shared" si="200"/>
        <v>0</v>
      </c>
      <c r="R198" s="365"/>
      <c r="S198"/>
      <c r="T198" s="1188" t="s">
        <v>385</v>
      </c>
      <c r="U198" s="871"/>
      <c r="V198" s="871"/>
      <c r="W198" s="871"/>
      <c r="X198" s="871"/>
      <c r="Y198" s="871"/>
      <c r="Z198" s="871"/>
      <c r="AA198" s="871"/>
      <c r="AB198" s="871"/>
      <c r="AC198" s="871"/>
      <c r="AD198" s="871"/>
      <c r="AE198" s="871"/>
      <c r="AF198" s="871"/>
      <c r="AG198" s="871"/>
    </row>
    <row r="199" spans="1:33" s="101" customFormat="1" ht="18" customHeight="1" x14ac:dyDescent="0.25">
      <c r="A199" s="365"/>
      <c r="B199" s="2256"/>
      <c r="C199" s="2257" t="str">
        <f t="shared" ref="C199:P199" si="203">+IF(S202="","",S202)</f>
        <v/>
      </c>
      <c r="D199" s="2261" t="str">
        <f t="shared" si="203"/>
        <v>Eólico</v>
      </c>
      <c r="E199" s="2262" t="str">
        <f t="shared" si="203"/>
        <v/>
      </c>
      <c r="F199" s="2262" t="str">
        <f t="shared" si="203"/>
        <v/>
      </c>
      <c r="G199" s="2262" t="str">
        <f t="shared" si="203"/>
        <v/>
      </c>
      <c r="H199" s="2262" t="str">
        <f t="shared" si="203"/>
        <v/>
      </c>
      <c r="I199" s="2262" t="str">
        <f t="shared" si="203"/>
        <v/>
      </c>
      <c r="J199" s="2262" t="str">
        <f t="shared" si="203"/>
        <v/>
      </c>
      <c r="K199" s="2262" t="str">
        <f t="shared" si="203"/>
        <v/>
      </c>
      <c r="L199" s="2262" t="str">
        <f t="shared" si="203"/>
        <v/>
      </c>
      <c r="M199" s="2262" t="str">
        <f t="shared" si="203"/>
        <v/>
      </c>
      <c r="N199" s="2262" t="str">
        <f t="shared" si="203"/>
        <v/>
      </c>
      <c r="O199" s="2262" t="str">
        <f t="shared" si="203"/>
        <v/>
      </c>
      <c r="P199" s="2264" t="str">
        <f t="shared" si="203"/>
        <v/>
      </c>
      <c r="Q199" s="2266">
        <f t="shared" si="200"/>
        <v>0</v>
      </c>
      <c r="R199" s="365"/>
      <c r="S199" s="1188" t="s">
        <v>166</v>
      </c>
      <c r="T199" s="1188" t="s">
        <v>383</v>
      </c>
      <c r="U199" s="871"/>
      <c r="V199" s="871"/>
      <c r="W199" s="871"/>
      <c r="X199" s="871"/>
      <c r="Y199" s="871"/>
      <c r="Z199" s="871"/>
      <c r="AA199" s="871"/>
      <c r="AB199" s="871"/>
      <c r="AC199" s="871"/>
      <c r="AD199" s="871"/>
      <c r="AE199" s="871"/>
      <c r="AF199" s="871"/>
      <c r="AG199" s="871"/>
    </row>
    <row r="200" spans="1:33" s="101" customFormat="1" ht="18" customHeight="1" x14ac:dyDescent="0.25">
      <c r="A200" s="365"/>
      <c r="B200" s="2252">
        <v>50</v>
      </c>
      <c r="C200" s="2253" t="str">
        <f t="shared" ref="C200:P200" si="204">+IF(S203="","",S203)</f>
        <v>Minsur S.A.</v>
      </c>
      <c r="D200" s="2258" t="str">
        <f t="shared" si="204"/>
        <v>Hidráulico</v>
      </c>
      <c r="E200" s="2259" t="str">
        <f t="shared" si="204"/>
        <v/>
      </c>
      <c r="F200" s="2259" t="str">
        <f t="shared" si="204"/>
        <v/>
      </c>
      <c r="G200" s="2259" t="str">
        <f t="shared" si="204"/>
        <v/>
      </c>
      <c r="H200" s="2259" t="str">
        <f t="shared" si="204"/>
        <v/>
      </c>
      <c r="I200" s="2259" t="str">
        <f t="shared" si="204"/>
        <v/>
      </c>
      <c r="J200" s="2259" t="str">
        <f t="shared" si="204"/>
        <v/>
      </c>
      <c r="K200" s="2259" t="str">
        <f t="shared" si="204"/>
        <v/>
      </c>
      <c r="L200" s="2259" t="str">
        <f t="shared" si="204"/>
        <v/>
      </c>
      <c r="M200" s="2259" t="str">
        <f t="shared" si="204"/>
        <v/>
      </c>
      <c r="N200" s="2259" t="str">
        <f t="shared" si="204"/>
        <v/>
      </c>
      <c r="O200" s="2259" t="str">
        <f t="shared" si="204"/>
        <v/>
      </c>
      <c r="P200" s="2263" t="str">
        <f t="shared" si="204"/>
        <v/>
      </c>
      <c r="Q200" s="2265">
        <f t="shared" si="200"/>
        <v>0</v>
      </c>
      <c r="R200" s="365"/>
      <c r="S200"/>
      <c r="T200" s="1188" t="s">
        <v>384</v>
      </c>
      <c r="U200" s="871">
        <v>0</v>
      </c>
      <c r="V200" s="871">
        <v>0</v>
      </c>
      <c r="W200" s="871">
        <v>0</v>
      </c>
      <c r="X200" s="871">
        <v>0</v>
      </c>
      <c r="Y200" s="871">
        <v>0</v>
      </c>
      <c r="Z200" s="871">
        <v>0</v>
      </c>
      <c r="AA200" s="871">
        <v>0</v>
      </c>
      <c r="AB200" s="871">
        <v>0</v>
      </c>
      <c r="AC200" s="871">
        <v>0</v>
      </c>
      <c r="AD200" s="871">
        <v>0</v>
      </c>
      <c r="AE200" s="871">
        <v>0</v>
      </c>
      <c r="AF200" s="871">
        <v>0</v>
      </c>
      <c r="AG200" s="871">
        <v>0</v>
      </c>
    </row>
    <row r="201" spans="1:33" s="101" customFormat="1" ht="18" customHeight="1" x14ac:dyDescent="0.25">
      <c r="A201" s="365"/>
      <c r="B201" s="2254"/>
      <c r="C201" s="2255" t="str">
        <f t="shared" ref="C201:P201" si="205">+IF(S204="","",S204)</f>
        <v/>
      </c>
      <c r="D201" s="2260" t="str">
        <f t="shared" si="205"/>
        <v>Térmico</v>
      </c>
      <c r="E201" s="2243">
        <f t="shared" si="205"/>
        <v>0.82521900000000004</v>
      </c>
      <c r="F201" s="2243">
        <f t="shared" si="205"/>
        <v>0.40025299999999997</v>
      </c>
      <c r="G201" s="2243">
        <f t="shared" si="205"/>
        <v>0.17832899999999999</v>
      </c>
      <c r="H201" s="2243">
        <f t="shared" si="205"/>
        <v>1.557E-3</v>
      </c>
      <c r="I201" s="2243">
        <f t="shared" si="205"/>
        <v>0.24962200000000001</v>
      </c>
      <c r="J201" s="2243">
        <f t="shared" si="205"/>
        <v>0.316552</v>
      </c>
      <c r="K201" s="2243">
        <f t="shared" si="205"/>
        <v>0.28902499999999998</v>
      </c>
      <c r="L201" s="2243">
        <f t="shared" si="205"/>
        <v>0.27633999999999997</v>
      </c>
      <c r="M201" s="2243">
        <f t="shared" si="205"/>
        <v>0.32057200000000002</v>
      </c>
      <c r="N201" s="2243">
        <f t="shared" si="205"/>
        <v>0.31692799999999999</v>
      </c>
      <c r="O201" s="2243">
        <f t="shared" si="205"/>
        <v>0.29137000000000002</v>
      </c>
      <c r="P201" s="2245">
        <f t="shared" si="205"/>
        <v>0.33519899999999991</v>
      </c>
      <c r="Q201" s="2247">
        <f t="shared" si="200"/>
        <v>3.8009659999999994</v>
      </c>
      <c r="R201" s="365"/>
      <c r="S201"/>
      <c r="T201" s="1188" t="s">
        <v>283</v>
      </c>
      <c r="U201" s="871"/>
      <c r="V201" s="871"/>
      <c r="W201" s="871"/>
      <c r="X201" s="871"/>
      <c r="Y201" s="871"/>
      <c r="Z201" s="871"/>
      <c r="AA201" s="871"/>
      <c r="AB201" s="871"/>
      <c r="AC201" s="871"/>
      <c r="AD201" s="871"/>
      <c r="AE201" s="871"/>
      <c r="AF201" s="871"/>
      <c r="AG201" s="871"/>
    </row>
    <row r="202" spans="1:33" s="101" customFormat="1" ht="18" customHeight="1" x14ac:dyDescent="0.25">
      <c r="A202" s="365"/>
      <c r="B202" s="2254"/>
      <c r="C202" s="2255" t="str">
        <f t="shared" ref="C202:P202" si="206">+IF(S205="","",S205)</f>
        <v/>
      </c>
      <c r="D202" s="2260" t="str">
        <f t="shared" si="206"/>
        <v>Solar</v>
      </c>
      <c r="E202" s="2243" t="str">
        <f t="shared" si="206"/>
        <v/>
      </c>
      <c r="F202" s="2243" t="str">
        <f t="shared" si="206"/>
        <v/>
      </c>
      <c r="G202" s="2243" t="str">
        <f t="shared" si="206"/>
        <v/>
      </c>
      <c r="H202" s="2243" t="str">
        <f t="shared" si="206"/>
        <v/>
      </c>
      <c r="I202" s="2243" t="str">
        <f t="shared" si="206"/>
        <v/>
      </c>
      <c r="J202" s="2243" t="str">
        <f t="shared" si="206"/>
        <v/>
      </c>
      <c r="K202" s="2243" t="str">
        <f t="shared" si="206"/>
        <v/>
      </c>
      <c r="L202" s="2243" t="str">
        <f t="shared" si="206"/>
        <v/>
      </c>
      <c r="M202" s="2243" t="str">
        <f t="shared" si="206"/>
        <v/>
      </c>
      <c r="N202" s="2243" t="str">
        <f t="shared" si="206"/>
        <v/>
      </c>
      <c r="O202" s="2243" t="str">
        <f t="shared" si="206"/>
        <v/>
      </c>
      <c r="P202" s="2245" t="str">
        <f t="shared" si="206"/>
        <v/>
      </c>
      <c r="Q202" s="2247">
        <f t="shared" si="200"/>
        <v>0</v>
      </c>
      <c r="R202" s="365"/>
      <c r="S202"/>
      <c r="T202" s="1188" t="s">
        <v>385</v>
      </c>
      <c r="U202" s="871"/>
      <c r="V202" s="871"/>
      <c r="W202" s="871"/>
      <c r="X202" s="871"/>
      <c r="Y202" s="871"/>
      <c r="Z202" s="871"/>
      <c r="AA202" s="871"/>
      <c r="AB202" s="871"/>
      <c r="AC202" s="871"/>
      <c r="AD202" s="871"/>
      <c r="AE202" s="871"/>
      <c r="AF202" s="871"/>
      <c r="AG202" s="871"/>
    </row>
    <row r="203" spans="1:33" s="101" customFormat="1" ht="18" customHeight="1" x14ac:dyDescent="0.25">
      <c r="A203" s="365"/>
      <c r="B203" s="2256"/>
      <c r="C203" s="2257" t="str">
        <f t="shared" ref="C203:P203" si="207">+IF(S206="","",S206)</f>
        <v/>
      </c>
      <c r="D203" s="2261" t="str">
        <f t="shared" si="207"/>
        <v>Eólico</v>
      </c>
      <c r="E203" s="2262" t="str">
        <f t="shared" si="207"/>
        <v/>
      </c>
      <c r="F203" s="2262" t="str">
        <f t="shared" si="207"/>
        <v/>
      </c>
      <c r="G203" s="2262" t="str">
        <f t="shared" si="207"/>
        <v/>
      </c>
      <c r="H203" s="2262" t="str">
        <f t="shared" si="207"/>
        <v/>
      </c>
      <c r="I203" s="2262" t="str">
        <f t="shared" si="207"/>
        <v/>
      </c>
      <c r="J203" s="2262" t="str">
        <f t="shared" si="207"/>
        <v/>
      </c>
      <c r="K203" s="2262" t="str">
        <f t="shared" si="207"/>
        <v/>
      </c>
      <c r="L203" s="2262" t="str">
        <f t="shared" si="207"/>
        <v/>
      </c>
      <c r="M203" s="2262" t="str">
        <f t="shared" si="207"/>
        <v/>
      </c>
      <c r="N203" s="2262" t="str">
        <f t="shared" si="207"/>
        <v/>
      </c>
      <c r="O203" s="2262" t="str">
        <f t="shared" si="207"/>
        <v/>
      </c>
      <c r="P203" s="2264" t="str">
        <f t="shared" si="207"/>
        <v/>
      </c>
      <c r="Q203" s="2266">
        <f t="shared" si="200"/>
        <v>0</v>
      </c>
      <c r="R203" s="365"/>
      <c r="S203" s="1188" t="s">
        <v>168</v>
      </c>
      <c r="T203" s="1188" t="s">
        <v>383</v>
      </c>
      <c r="U203" s="871"/>
      <c r="V203" s="871"/>
      <c r="W203" s="871"/>
      <c r="X203" s="871"/>
      <c r="Y203" s="871"/>
      <c r="Z203" s="871"/>
      <c r="AA203" s="871"/>
      <c r="AB203" s="871"/>
      <c r="AC203" s="871"/>
      <c r="AD203" s="871"/>
      <c r="AE203" s="871"/>
      <c r="AF203" s="871"/>
      <c r="AG203" s="871"/>
    </row>
    <row r="204" spans="1:33" s="101" customFormat="1" ht="18" customHeight="1" x14ac:dyDescent="0.25">
      <c r="A204" s="365"/>
      <c r="B204" s="2252">
        <v>51</v>
      </c>
      <c r="C204" s="2253" t="str">
        <f t="shared" ref="C204:P204" si="208">+IF(S207="","",S207)</f>
        <v>Nexa Resources Atacocha S.A.A.</v>
      </c>
      <c r="D204" s="2258" t="str">
        <f t="shared" si="208"/>
        <v>Hidráulico</v>
      </c>
      <c r="E204" s="2259">
        <f t="shared" si="208"/>
        <v>3.859</v>
      </c>
      <c r="F204" s="2259">
        <f t="shared" si="208"/>
        <v>3.6309999999999998</v>
      </c>
      <c r="G204" s="2259">
        <f t="shared" si="208"/>
        <v>3.8940000000000001</v>
      </c>
      <c r="H204" s="2259">
        <f t="shared" si="208"/>
        <v>3.754</v>
      </c>
      <c r="I204" s="2259">
        <f t="shared" si="208"/>
        <v>3.883</v>
      </c>
      <c r="J204" s="2259">
        <f t="shared" si="208"/>
        <v>3.2679999999999998</v>
      </c>
      <c r="K204" s="2259">
        <f t="shared" si="208"/>
        <v>2.927</v>
      </c>
      <c r="L204" s="2259">
        <f t="shared" si="208"/>
        <v>2.3239999999999998</v>
      </c>
      <c r="M204" s="2259">
        <f t="shared" si="208"/>
        <v>2.056</v>
      </c>
      <c r="N204" s="2259">
        <f t="shared" si="208"/>
        <v>2.1720000000000002</v>
      </c>
      <c r="O204" s="2259">
        <f t="shared" si="208"/>
        <v>1.881</v>
      </c>
      <c r="P204" s="2263">
        <f t="shared" si="208"/>
        <v>2.2149999999999999</v>
      </c>
      <c r="Q204" s="2265">
        <f t="shared" si="200"/>
        <v>35.864000000000004</v>
      </c>
      <c r="R204" s="365"/>
      <c r="S204"/>
      <c r="T204" s="1188" t="s">
        <v>384</v>
      </c>
      <c r="U204" s="871">
        <v>0.82521900000000004</v>
      </c>
      <c r="V204" s="871">
        <v>0.40025299999999997</v>
      </c>
      <c r="W204" s="871">
        <v>0.17832899999999999</v>
      </c>
      <c r="X204" s="871">
        <v>1.557E-3</v>
      </c>
      <c r="Y204" s="871">
        <v>0.24962200000000001</v>
      </c>
      <c r="Z204" s="871">
        <v>0.316552</v>
      </c>
      <c r="AA204" s="871">
        <v>0.28902499999999998</v>
      </c>
      <c r="AB204" s="871">
        <v>0.27633999999999997</v>
      </c>
      <c r="AC204" s="871">
        <v>0.32057200000000002</v>
      </c>
      <c r="AD204" s="871">
        <v>0.31692799999999999</v>
      </c>
      <c r="AE204" s="871">
        <v>0.29137000000000002</v>
      </c>
      <c r="AF204" s="871">
        <v>0.33519899999999991</v>
      </c>
      <c r="AG204" s="871">
        <v>3.8009659999999994</v>
      </c>
    </row>
    <row r="205" spans="1:33" s="101" customFormat="1" ht="18" customHeight="1" x14ac:dyDescent="0.25">
      <c r="A205" s="365"/>
      <c r="B205" s="2254"/>
      <c r="C205" s="2255" t="str">
        <f t="shared" ref="C205:P205" si="209">+IF(S208="","",S208)</f>
        <v/>
      </c>
      <c r="D205" s="2260" t="str">
        <f t="shared" si="209"/>
        <v>Térmico</v>
      </c>
      <c r="E205" s="2243" t="str">
        <f t="shared" si="209"/>
        <v/>
      </c>
      <c r="F205" s="2243" t="str">
        <f t="shared" si="209"/>
        <v/>
      </c>
      <c r="G205" s="2243" t="str">
        <f t="shared" si="209"/>
        <v/>
      </c>
      <c r="H205" s="2243" t="str">
        <f t="shared" si="209"/>
        <v/>
      </c>
      <c r="I205" s="2243" t="str">
        <f t="shared" si="209"/>
        <v/>
      </c>
      <c r="J205" s="2243" t="str">
        <f t="shared" si="209"/>
        <v/>
      </c>
      <c r="K205" s="2243" t="str">
        <f t="shared" si="209"/>
        <v/>
      </c>
      <c r="L205" s="2243" t="str">
        <f t="shared" si="209"/>
        <v/>
      </c>
      <c r="M205" s="2243" t="str">
        <f t="shared" si="209"/>
        <v/>
      </c>
      <c r="N205" s="2243" t="str">
        <f t="shared" si="209"/>
        <v/>
      </c>
      <c r="O205" s="2243" t="str">
        <f t="shared" si="209"/>
        <v/>
      </c>
      <c r="P205" s="2245" t="str">
        <f t="shared" si="209"/>
        <v/>
      </c>
      <c r="Q205" s="2247">
        <f t="shared" si="200"/>
        <v>0</v>
      </c>
      <c r="R205" s="365"/>
      <c r="S205"/>
      <c r="T205" s="1188" t="s">
        <v>283</v>
      </c>
      <c r="U205" s="871"/>
      <c r="V205" s="871"/>
      <c r="W205" s="871"/>
      <c r="X205" s="871"/>
      <c r="Y205" s="871"/>
      <c r="Z205" s="871"/>
      <c r="AA205" s="871"/>
      <c r="AB205" s="871"/>
      <c r="AC205" s="871"/>
      <c r="AD205" s="871"/>
      <c r="AE205" s="871"/>
      <c r="AF205" s="871"/>
      <c r="AG205" s="871"/>
    </row>
    <row r="206" spans="1:33" s="101" customFormat="1" ht="18" customHeight="1" x14ac:dyDescent="0.25">
      <c r="A206" s="365"/>
      <c r="B206" s="2254"/>
      <c r="C206" s="2255" t="str">
        <f t="shared" ref="C206:P206" si="210">+IF(S209="","",S209)</f>
        <v/>
      </c>
      <c r="D206" s="2260" t="str">
        <f t="shared" si="210"/>
        <v>Solar</v>
      </c>
      <c r="E206" s="2243" t="str">
        <f t="shared" si="210"/>
        <v/>
      </c>
      <c r="F206" s="2243" t="str">
        <f t="shared" si="210"/>
        <v/>
      </c>
      <c r="G206" s="2243" t="str">
        <f t="shared" si="210"/>
        <v/>
      </c>
      <c r="H206" s="2243" t="str">
        <f t="shared" si="210"/>
        <v/>
      </c>
      <c r="I206" s="2243" t="str">
        <f t="shared" si="210"/>
        <v/>
      </c>
      <c r="J206" s="2243" t="str">
        <f t="shared" si="210"/>
        <v/>
      </c>
      <c r="K206" s="2243" t="str">
        <f t="shared" si="210"/>
        <v/>
      </c>
      <c r="L206" s="2243" t="str">
        <f t="shared" si="210"/>
        <v/>
      </c>
      <c r="M206" s="2243" t="str">
        <f t="shared" si="210"/>
        <v/>
      </c>
      <c r="N206" s="2243" t="str">
        <f t="shared" si="210"/>
        <v/>
      </c>
      <c r="O206" s="2243" t="str">
        <f t="shared" si="210"/>
        <v/>
      </c>
      <c r="P206" s="2245" t="str">
        <f t="shared" si="210"/>
        <v/>
      </c>
      <c r="Q206" s="2247">
        <f t="shared" si="200"/>
        <v>0</v>
      </c>
      <c r="R206" s="365"/>
      <c r="S206"/>
      <c r="T206" s="1188" t="s">
        <v>385</v>
      </c>
      <c r="U206" s="871"/>
      <c r="V206" s="871"/>
      <c r="W206" s="871"/>
      <c r="X206" s="871"/>
      <c r="Y206" s="871"/>
      <c r="Z206" s="871"/>
      <c r="AA206" s="871"/>
      <c r="AB206" s="871"/>
      <c r="AC206" s="871"/>
      <c r="AD206" s="871"/>
      <c r="AE206" s="871"/>
      <c r="AF206" s="871"/>
      <c r="AG206" s="871"/>
    </row>
    <row r="207" spans="1:33" s="101" customFormat="1" ht="18" customHeight="1" x14ac:dyDescent="0.25">
      <c r="A207" s="365"/>
      <c r="B207" s="2256"/>
      <c r="C207" s="2257" t="str">
        <f t="shared" ref="C207:P207" si="211">+IF(S210="","",S210)</f>
        <v/>
      </c>
      <c r="D207" s="2261" t="str">
        <f t="shared" si="211"/>
        <v>Eólico</v>
      </c>
      <c r="E207" s="2262" t="str">
        <f t="shared" si="211"/>
        <v/>
      </c>
      <c r="F207" s="2262" t="str">
        <f t="shared" si="211"/>
        <v/>
      </c>
      <c r="G207" s="2262" t="str">
        <f t="shared" si="211"/>
        <v/>
      </c>
      <c r="H207" s="2262" t="str">
        <f t="shared" si="211"/>
        <v/>
      </c>
      <c r="I207" s="2262" t="str">
        <f t="shared" si="211"/>
        <v/>
      </c>
      <c r="J207" s="2262" t="str">
        <f t="shared" si="211"/>
        <v/>
      </c>
      <c r="K207" s="2262" t="str">
        <f t="shared" si="211"/>
        <v/>
      </c>
      <c r="L207" s="2262" t="str">
        <f t="shared" si="211"/>
        <v/>
      </c>
      <c r="M207" s="2262" t="str">
        <f t="shared" si="211"/>
        <v/>
      </c>
      <c r="N207" s="2262" t="str">
        <f t="shared" si="211"/>
        <v/>
      </c>
      <c r="O207" s="2262" t="str">
        <f t="shared" si="211"/>
        <v/>
      </c>
      <c r="P207" s="2264" t="str">
        <f t="shared" si="211"/>
        <v/>
      </c>
      <c r="Q207" s="2266">
        <f t="shared" si="200"/>
        <v>0</v>
      </c>
      <c r="R207" s="365"/>
      <c r="S207" s="1188" t="s">
        <v>1573</v>
      </c>
      <c r="T207" s="1188" t="s">
        <v>383</v>
      </c>
      <c r="U207" s="871">
        <v>3.859</v>
      </c>
      <c r="V207" s="871">
        <v>3.6309999999999998</v>
      </c>
      <c r="W207" s="871">
        <v>3.8940000000000001</v>
      </c>
      <c r="X207" s="871">
        <v>3.754</v>
      </c>
      <c r="Y207" s="871">
        <v>3.883</v>
      </c>
      <c r="Z207" s="871">
        <v>3.2679999999999998</v>
      </c>
      <c r="AA207" s="871">
        <v>2.927</v>
      </c>
      <c r="AB207" s="871">
        <v>2.3239999999999998</v>
      </c>
      <c r="AC207" s="871">
        <v>2.056</v>
      </c>
      <c r="AD207" s="871">
        <v>2.1720000000000002</v>
      </c>
      <c r="AE207" s="871">
        <v>1.881</v>
      </c>
      <c r="AF207" s="871">
        <v>2.2149999999999999</v>
      </c>
      <c r="AG207" s="871">
        <v>35.864000000000004</v>
      </c>
    </row>
    <row r="208" spans="1:33" s="101" customFormat="1" ht="18" customHeight="1" x14ac:dyDescent="0.25">
      <c r="A208" s="365"/>
      <c r="B208" s="2252">
        <v>52</v>
      </c>
      <c r="C208" s="2253" t="str">
        <f t="shared" ref="C208:P208" si="212">+IF(S211="","",S211)</f>
        <v>Nexa Resources Cajamarquilla S.A.</v>
      </c>
      <c r="D208" s="2258" t="str">
        <f t="shared" si="212"/>
        <v>Hidráulico</v>
      </c>
      <c r="E208" s="2259" t="str">
        <f t="shared" si="212"/>
        <v/>
      </c>
      <c r="F208" s="2259" t="str">
        <f t="shared" si="212"/>
        <v/>
      </c>
      <c r="G208" s="2259" t="str">
        <f t="shared" si="212"/>
        <v/>
      </c>
      <c r="H208" s="2259" t="str">
        <f t="shared" si="212"/>
        <v/>
      </c>
      <c r="I208" s="2259" t="str">
        <f t="shared" si="212"/>
        <v/>
      </c>
      <c r="J208" s="2259" t="str">
        <f t="shared" si="212"/>
        <v/>
      </c>
      <c r="K208" s="2259" t="str">
        <f t="shared" si="212"/>
        <v/>
      </c>
      <c r="L208" s="2259" t="str">
        <f t="shared" si="212"/>
        <v/>
      </c>
      <c r="M208" s="2259" t="str">
        <f t="shared" si="212"/>
        <v/>
      </c>
      <c r="N208" s="2259" t="str">
        <f t="shared" si="212"/>
        <v/>
      </c>
      <c r="O208" s="2259" t="str">
        <f t="shared" si="212"/>
        <v/>
      </c>
      <c r="P208" s="2263" t="str">
        <f t="shared" si="212"/>
        <v/>
      </c>
      <c r="Q208" s="2265">
        <f t="shared" si="200"/>
        <v>0</v>
      </c>
      <c r="R208" s="365"/>
      <c r="S208"/>
      <c r="T208" s="1188" t="s">
        <v>384</v>
      </c>
      <c r="U208" s="871"/>
      <c r="V208" s="871"/>
      <c r="W208" s="871"/>
      <c r="X208" s="871"/>
      <c r="Y208" s="871"/>
      <c r="Z208" s="871"/>
      <c r="AA208" s="871"/>
      <c r="AB208" s="871"/>
      <c r="AC208" s="871"/>
      <c r="AD208" s="871"/>
      <c r="AE208" s="871"/>
      <c r="AF208" s="871"/>
      <c r="AG208" s="871"/>
    </row>
    <row r="209" spans="1:33" s="101" customFormat="1" ht="18" customHeight="1" x14ac:dyDescent="0.25">
      <c r="A209" s="365"/>
      <c r="B209" s="2254"/>
      <c r="C209" s="2255" t="str">
        <f t="shared" ref="C209:P209" si="213">+IF(S212="","",S212)</f>
        <v/>
      </c>
      <c r="D209" s="2260" t="str">
        <f t="shared" si="213"/>
        <v>Térmico</v>
      </c>
      <c r="E209" s="2243">
        <f t="shared" si="213"/>
        <v>1.1002010000000002</v>
      </c>
      <c r="F209" s="2243">
        <f t="shared" si="213"/>
        <v>0.92592099999999999</v>
      </c>
      <c r="G209" s="2243">
        <f t="shared" si="213"/>
        <v>0.65582000000000007</v>
      </c>
      <c r="H209" s="2243">
        <f t="shared" si="213"/>
        <v>0</v>
      </c>
      <c r="I209" s="2243">
        <f t="shared" si="213"/>
        <v>0.65780000000000005</v>
      </c>
      <c r="J209" s="2243">
        <f t="shared" si="213"/>
        <v>3.5495700000000001</v>
      </c>
      <c r="K209" s="2243">
        <f t="shared" si="213"/>
        <v>2.375</v>
      </c>
      <c r="L209" s="2243">
        <f t="shared" si="213"/>
        <v>3.097</v>
      </c>
      <c r="M209" s="2243">
        <f t="shared" si="213"/>
        <v>2.2823310000000001</v>
      </c>
      <c r="N209" s="2243">
        <f t="shared" si="213"/>
        <v>2.9557700000000002</v>
      </c>
      <c r="O209" s="2243">
        <f t="shared" si="213"/>
        <v>3.2300000000000004</v>
      </c>
      <c r="P209" s="2245">
        <f t="shared" si="213"/>
        <v>2.1406100000000001</v>
      </c>
      <c r="Q209" s="2247">
        <f t="shared" si="200"/>
        <v>22.970023000000001</v>
      </c>
      <c r="R209" s="365"/>
      <c r="S209"/>
      <c r="T209" s="1188" t="s">
        <v>283</v>
      </c>
      <c r="U209" s="871"/>
      <c r="V209" s="871"/>
      <c r="W209" s="871"/>
      <c r="X209" s="871"/>
      <c r="Y209" s="871"/>
      <c r="Z209" s="871"/>
      <c r="AA209" s="871"/>
      <c r="AB209" s="871"/>
      <c r="AC209" s="871"/>
      <c r="AD209" s="871"/>
      <c r="AE209" s="871"/>
      <c r="AF209" s="871"/>
      <c r="AG209" s="871"/>
    </row>
    <row r="210" spans="1:33" s="101" customFormat="1" ht="18" customHeight="1" x14ac:dyDescent="0.25">
      <c r="A210" s="365"/>
      <c r="B210" s="2254"/>
      <c r="C210" s="2255" t="str">
        <f t="shared" ref="C210:P210" si="214">+IF(S213="","",S213)</f>
        <v/>
      </c>
      <c r="D210" s="2260" t="str">
        <f t="shared" si="214"/>
        <v>Solar</v>
      </c>
      <c r="E210" s="2243" t="str">
        <f t="shared" si="214"/>
        <v/>
      </c>
      <c r="F210" s="2243" t="str">
        <f t="shared" si="214"/>
        <v/>
      </c>
      <c r="G210" s="2243" t="str">
        <f t="shared" si="214"/>
        <v/>
      </c>
      <c r="H210" s="2243" t="str">
        <f t="shared" si="214"/>
        <v/>
      </c>
      <c r="I210" s="2243" t="str">
        <f t="shared" si="214"/>
        <v/>
      </c>
      <c r="J210" s="2243" t="str">
        <f t="shared" si="214"/>
        <v/>
      </c>
      <c r="K210" s="2243" t="str">
        <f t="shared" si="214"/>
        <v/>
      </c>
      <c r="L210" s="2243" t="str">
        <f t="shared" si="214"/>
        <v/>
      </c>
      <c r="M210" s="2243" t="str">
        <f t="shared" si="214"/>
        <v/>
      </c>
      <c r="N210" s="2243" t="str">
        <f t="shared" si="214"/>
        <v/>
      </c>
      <c r="O210" s="2243" t="str">
        <f t="shared" si="214"/>
        <v/>
      </c>
      <c r="P210" s="2245" t="str">
        <f t="shared" si="214"/>
        <v/>
      </c>
      <c r="Q210" s="2247">
        <f t="shared" si="200"/>
        <v>0</v>
      </c>
      <c r="R210" s="365"/>
      <c r="S210"/>
      <c r="T210" s="1188" t="s">
        <v>385</v>
      </c>
      <c r="U210" s="871"/>
      <c r="V210" s="871"/>
      <c r="W210" s="871"/>
      <c r="X210" s="871"/>
      <c r="Y210" s="871"/>
      <c r="Z210" s="871"/>
      <c r="AA210" s="871"/>
      <c r="AB210" s="871"/>
      <c r="AC210" s="871"/>
      <c r="AD210" s="871"/>
      <c r="AE210" s="871"/>
      <c r="AF210" s="871"/>
      <c r="AG210" s="871"/>
    </row>
    <row r="211" spans="1:33" s="101" customFormat="1" ht="18" customHeight="1" x14ac:dyDescent="0.25">
      <c r="A211" s="365"/>
      <c r="B211" s="2256"/>
      <c r="C211" s="2257" t="str">
        <f t="shared" ref="C211:P211" si="215">+IF(S214="","",S214)</f>
        <v/>
      </c>
      <c r="D211" s="2261" t="str">
        <f t="shared" si="215"/>
        <v>Eólico</v>
      </c>
      <c r="E211" s="2262" t="str">
        <f t="shared" si="215"/>
        <v/>
      </c>
      <c r="F211" s="2262" t="str">
        <f t="shared" si="215"/>
        <v/>
      </c>
      <c r="G211" s="2262" t="str">
        <f t="shared" si="215"/>
        <v/>
      </c>
      <c r="H211" s="2262" t="str">
        <f t="shared" si="215"/>
        <v/>
      </c>
      <c r="I211" s="2262" t="str">
        <f t="shared" si="215"/>
        <v/>
      </c>
      <c r="J211" s="2262" t="str">
        <f t="shared" si="215"/>
        <v/>
      </c>
      <c r="K211" s="2262" t="str">
        <f t="shared" si="215"/>
        <v/>
      </c>
      <c r="L211" s="2262" t="str">
        <f t="shared" si="215"/>
        <v/>
      </c>
      <c r="M211" s="2262" t="str">
        <f t="shared" si="215"/>
        <v/>
      </c>
      <c r="N211" s="2262" t="str">
        <f t="shared" si="215"/>
        <v/>
      </c>
      <c r="O211" s="2262" t="str">
        <f t="shared" si="215"/>
        <v/>
      </c>
      <c r="P211" s="2264" t="str">
        <f t="shared" si="215"/>
        <v/>
      </c>
      <c r="Q211" s="2266">
        <f t="shared" si="200"/>
        <v>0</v>
      </c>
      <c r="R211" s="365"/>
      <c r="S211" s="1188" t="s">
        <v>1576</v>
      </c>
      <c r="T211" s="1188" t="s">
        <v>383</v>
      </c>
      <c r="U211" s="871"/>
      <c r="V211" s="871"/>
      <c r="W211" s="871"/>
      <c r="X211" s="871"/>
      <c r="Y211" s="871"/>
      <c r="Z211" s="871"/>
      <c r="AA211" s="871"/>
      <c r="AB211" s="871"/>
      <c r="AC211" s="871"/>
      <c r="AD211" s="871"/>
      <c r="AE211" s="871"/>
      <c r="AF211" s="871"/>
      <c r="AG211" s="871"/>
    </row>
    <row r="212" spans="1:33" s="101" customFormat="1" ht="18" customHeight="1" x14ac:dyDescent="0.25">
      <c r="A212" s="365"/>
      <c r="B212" s="2252">
        <v>53</v>
      </c>
      <c r="C212" s="2253" t="str">
        <f t="shared" ref="C212:P212" si="216">+IF(S215="","",S215)</f>
        <v>Nexa Resources el Porvenir S.A.A.</v>
      </c>
      <c r="D212" s="2258" t="str">
        <f t="shared" si="216"/>
        <v>Hidráulico</v>
      </c>
      <c r="E212" s="2259">
        <f t="shared" si="216"/>
        <v>1.4373640000000001</v>
      </c>
      <c r="F212" s="2259">
        <f t="shared" si="216"/>
        <v>1.977212</v>
      </c>
      <c r="G212" s="2259">
        <f t="shared" si="216"/>
        <v>1.823806</v>
      </c>
      <c r="H212" s="2259">
        <f t="shared" si="216"/>
        <v>1.416566</v>
      </c>
      <c r="I212" s="2259">
        <f t="shared" si="216"/>
        <v>0.52059199999999994</v>
      </c>
      <c r="J212" s="2259">
        <f t="shared" si="216"/>
        <v>0.23400000000000001</v>
      </c>
      <c r="K212" s="2259">
        <f t="shared" si="216"/>
        <v>0.186</v>
      </c>
      <c r="L212" s="2259">
        <f t="shared" si="216"/>
        <v>0</v>
      </c>
      <c r="M212" s="2259">
        <f t="shared" si="216"/>
        <v>0</v>
      </c>
      <c r="N212" s="2259">
        <f t="shared" si="216"/>
        <v>0</v>
      </c>
      <c r="O212" s="2259">
        <f t="shared" si="216"/>
        <v>0</v>
      </c>
      <c r="P212" s="2263">
        <f t="shared" si="216"/>
        <v>0</v>
      </c>
      <c r="Q212" s="2265">
        <f t="shared" si="200"/>
        <v>7.5955400000000006</v>
      </c>
      <c r="R212" s="365"/>
      <c r="S212"/>
      <c r="T212" s="1188" t="s">
        <v>384</v>
      </c>
      <c r="U212" s="871">
        <v>1.1002010000000002</v>
      </c>
      <c r="V212" s="871">
        <v>0.92592099999999999</v>
      </c>
      <c r="W212" s="871">
        <v>0.65582000000000007</v>
      </c>
      <c r="X212" s="871">
        <v>0</v>
      </c>
      <c r="Y212" s="871">
        <v>0.65780000000000005</v>
      </c>
      <c r="Z212" s="871">
        <v>3.5495700000000001</v>
      </c>
      <c r="AA212" s="871">
        <v>2.375</v>
      </c>
      <c r="AB212" s="871">
        <v>3.097</v>
      </c>
      <c r="AC212" s="871">
        <v>2.2823310000000001</v>
      </c>
      <c r="AD212" s="871">
        <v>2.9557700000000002</v>
      </c>
      <c r="AE212" s="871">
        <v>3.2300000000000004</v>
      </c>
      <c r="AF212" s="871">
        <v>2.1406100000000001</v>
      </c>
      <c r="AG212" s="871">
        <v>22.970023000000001</v>
      </c>
    </row>
    <row r="213" spans="1:33" s="101" customFormat="1" ht="18" customHeight="1" x14ac:dyDescent="0.25">
      <c r="A213" s="365"/>
      <c r="B213" s="2254"/>
      <c r="C213" s="2255" t="str">
        <f t="shared" ref="C213:P213" si="217">+IF(S216="","",S216)</f>
        <v/>
      </c>
      <c r="D213" s="2260" t="str">
        <f t="shared" si="217"/>
        <v>Térmico</v>
      </c>
      <c r="E213" s="2243">
        <f t="shared" si="217"/>
        <v>0</v>
      </c>
      <c r="F213" s="2243">
        <f t="shared" si="217"/>
        <v>0</v>
      </c>
      <c r="G213" s="2243">
        <f t="shared" si="217"/>
        <v>0</v>
      </c>
      <c r="H213" s="2243">
        <f t="shared" si="217"/>
        <v>0</v>
      </c>
      <c r="I213" s="2243">
        <f t="shared" si="217"/>
        <v>0</v>
      </c>
      <c r="J213" s="2243">
        <f t="shared" si="217"/>
        <v>0</v>
      </c>
      <c r="K213" s="2243">
        <f t="shared" si="217"/>
        <v>0</v>
      </c>
      <c r="L213" s="2243">
        <f t="shared" si="217"/>
        <v>0</v>
      </c>
      <c r="M213" s="2243">
        <f t="shared" si="217"/>
        <v>0</v>
      </c>
      <c r="N213" s="2243">
        <f t="shared" si="217"/>
        <v>0</v>
      </c>
      <c r="O213" s="2243">
        <f t="shared" si="217"/>
        <v>0</v>
      </c>
      <c r="P213" s="2245">
        <f t="shared" si="217"/>
        <v>0</v>
      </c>
      <c r="Q213" s="2247">
        <f t="shared" si="200"/>
        <v>0</v>
      </c>
      <c r="R213" s="365"/>
      <c r="S213"/>
      <c r="T213" s="1188" t="s">
        <v>283</v>
      </c>
      <c r="U213" s="871"/>
      <c r="V213" s="871"/>
      <c r="W213" s="871"/>
      <c r="X213" s="871"/>
      <c r="Y213" s="871"/>
      <c r="Z213" s="871"/>
      <c r="AA213" s="871"/>
      <c r="AB213" s="871"/>
      <c r="AC213" s="871"/>
      <c r="AD213" s="871"/>
      <c r="AE213" s="871"/>
      <c r="AF213" s="871"/>
      <c r="AG213" s="871"/>
    </row>
    <row r="214" spans="1:33" s="101" customFormat="1" ht="18" customHeight="1" x14ac:dyDescent="0.25">
      <c r="A214" s="365"/>
      <c r="B214" s="2254"/>
      <c r="C214" s="2255" t="str">
        <f t="shared" ref="C214:P214" si="218">+IF(S217="","",S217)</f>
        <v/>
      </c>
      <c r="D214" s="2260" t="str">
        <f t="shared" si="218"/>
        <v>Solar</v>
      </c>
      <c r="E214" s="2243" t="str">
        <f t="shared" si="218"/>
        <v/>
      </c>
      <c r="F214" s="2243" t="str">
        <f t="shared" si="218"/>
        <v/>
      </c>
      <c r="G214" s="2243" t="str">
        <f t="shared" si="218"/>
        <v/>
      </c>
      <c r="H214" s="2243" t="str">
        <f t="shared" si="218"/>
        <v/>
      </c>
      <c r="I214" s="2243" t="str">
        <f t="shared" si="218"/>
        <v/>
      </c>
      <c r="J214" s="2243" t="str">
        <f t="shared" si="218"/>
        <v/>
      </c>
      <c r="K214" s="2243" t="str">
        <f t="shared" si="218"/>
        <v/>
      </c>
      <c r="L214" s="2243" t="str">
        <f t="shared" si="218"/>
        <v/>
      </c>
      <c r="M214" s="2243" t="str">
        <f t="shared" si="218"/>
        <v/>
      </c>
      <c r="N214" s="2243" t="str">
        <f t="shared" si="218"/>
        <v/>
      </c>
      <c r="O214" s="2243" t="str">
        <f t="shared" si="218"/>
        <v/>
      </c>
      <c r="P214" s="2245" t="str">
        <f t="shared" si="218"/>
        <v/>
      </c>
      <c r="Q214" s="2247">
        <f t="shared" si="200"/>
        <v>0</v>
      </c>
      <c r="R214" s="365"/>
      <c r="S214"/>
      <c r="T214" s="1188" t="s">
        <v>385</v>
      </c>
      <c r="U214" s="871"/>
      <c r="V214" s="871"/>
      <c r="W214" s="871"/>
      <c r="X214" s="871"/>
      <c r="Y214" s="871"/>
      <c r="Z214" s="871"/>
      <c r="AA214" s="871"/>
      <c r="AB214" s="871"/>
      <c r="AC214" s="871"/>
      <c r="AD214" s="871"/>
      <c r="AE214" s="871"/>
      <c r="AF214" s="871"/>
      <c r="AG214" s="871"/>
    </row>
    <row r="215" spans="1:33" s="101" customFormat="1" ht="18" customHeight="1" x14ac:dyDescent="0.25">
      <c r="A215" s="365"/>
      <c r="B215" s="2256"/>
      <c r="C215" s="2257" t="str">
        <f t="shared" ref="C215:P215" si="219">+IF(S218="","",S218)</f>
        <v/>
      </c>
      <c r="D215" s="2261" t="str">
        <f t="shared" si="219"/>
        <v>Eólico</v>
      </c>
      <c r="E215" s="2262" t="str">
        <f t="shared" si="219"/>
        <v/>
      </c>
      <c r="F215" s="2262" t="str">
        <f t="shared" si="219"/>
        <v/>
      </c>
      <c r="G215" s="2262" t="str">
        <f t="shared" si="219"/>
        <v/>
      </c>
      <c r="H215" s="2262" t="str">
        <f t="shared" si="219"/>
        <v/>
      </c>
      <c r="I215" s="2262" t="str">
        <f t="shared" si="219"/>
        <v/>
      </c>
      <c r="J215" s="2262" t="str">
        <f t="shared" si="219"/>
        <v/>
      </c>
      <c r="K215" s="2262" t="str">
        <f t="shared" si="219"/>
        <v/>
      </c>
      <c r="L215" s="2262" t="str">
        <f t="shared" si="219"/>
        <v/>
      </c>
      <c r="M215" s="2262" t="str">
        <f t="shared" si="219"/>
        <v/>
      </c>
      <c r="N215" s="2262" t="str">
        <f t="shared" si="219"/>
        <v/>
      </c>
      <c r="O215" s="2262" t="str">
        <f t="shared" si="219"/>
        <v/>
      </c>
      <c r="P215" s="2264" t="str">
        <f t="shared" si="219"/>
        <v/>
      </c>
      <c r="Q215" s="2266">
        <f t="shared" si="200"/>
        <v>0</v>
      </c>
      <c r="R215" s="365"/>
      <c r="S215" s="1188" t="s">
        <v>1586</v>
      </c>
      <c r="T215" s="1188" t="s">
        <v>383</v>
      </c>
      <c r="U215" s="871">
        <v>1.4373640000000001</v>
      </c>
      <c r="V215" s="871">
        <v>1.977212</v>
      </c>
      <c r="W215" s="871">
        <v>1.823806</v>
      </c>
      <c r="X215" s="871">
        <v>1.416566</v>
      </c>
      <c r="Y215" s="871">
        <v>0.52059199999999994</v>
      </c>
      <c r="Z215" s="871">
        <v>0.23400000000000001</v>
      </c>
      <c r="AA215" s="871">
        <v>0.186</v>
      </c>
      <c r="AB215" s="871">
        <v>0</v>
      </c>
      <c r="AC215" s="871">
        <v>0</v>
      </c>
      <c r="AD215" s="871">
        <v>0</v>
      </c>
      <c r="AE215" s="871">
        <v>0</v>
      </c>
      <c r="AF215" s="871">
        <v>0</v>
      </c>
      <c r="AG215" s="871">
        <v>7.5955400000000006</v>
      </c>
    </row>
    <row r="216" spans="1:33" s="101" customFormat="1" ht="18" customHeight="1" x14ac:dyDescent="0.25">
      <c r="A216" s="365"/>
      <c r="B216" s="2252">
        <v>54</v>
      </c>
      <c r="C216" s="2253" t="str">
        <f t="shared" ref="C216:P216" si="220">+IF(S219="","",S219)</f>
        <v>Oxido de Pasco S.A.C.</v>
      </c>
      <c r="D216" s="2258" t="str">
        <f t="shared" si="220"/>
        <v>Hidráulico</v>
      </c>
      <c r="E216" s="2259" t="str">
        <f t="shared" si="220"/>
        <v/>
      </c>
      <c r="F216" s="2259" t="str">
        <f t="shared" si="220"/>
        <v/>
      </c>
      <c r="G216" s="2259" t="str">
        <f t="shared" si="220"/>
        <v/>
      </c>
      <c r="H216" s="2259" t="str">
        <f t="shared" si="220"/>
        <v/>
      </c>
      <c r="I216" s="2259" t="str">
        <f t="shared" si="220"/>
        <v/>
      </c>
      <c r="J216" s="2259" t="str">
        <f t="shared" si="220"/>
        <v/>
      </c>
      <c r="K216" s="2259" t="str">
        <f t="shared" si="220"/>
        <v/>
      </c>
      <c r="L216" s="2259" t="str">
        <f t="shared" si="220"/>
        <v/>
      </c>
      <c r="M216" s="2259" t="str">
        <f t="shared" si="220"/>
        <v/>
      </c>
      <c r="N216" s="2259" t="str">
        <f t="shared" si="220"/>
        <v/>
      </c>
      <c r="O216" s="2259" t="str">
        <f t="shared" si="220"/>
        <v/>
      </c>
      <c r="P216" s="2263" t="str">
        <f t="shared" si="220"/>
        <v/>
      </c>
      <c r="Q216" s="2265">
        <f t="shared" si="200"/>
        <v>0</v>
      </c>
      <c r="R216" s="365"/>
      <c r="S216"/>
      <c r="T216" s="1188" t="s">
        <v>384</v>
      </c>
      <c r="U216" s="871">
        <v>0</v>
      </c>
      <c r="V216" s="871">
        <v>0</v>
      </c>
      <c r="W216" s="871">
        <v>0</v>
      </c>
      <c r="X216" s="871">
        <v>0</v>
      </c>
      <c r="Y216" s="871">
        <v>0</v>
      </c>
      <c r="Z216" s="871">
        <v>0</v>
      </c>
      <c r="AA216" s="871">
        <v>0</v>
      </c>
      <c r="AB216" s="871">
        <v>0</v>
      </c>
      <c r="AC216" s="871">
        <v>0</v>
      </c>
      <c r="AD216" s="871">
        <v>0</v>
      </c>
      <c r="AE216" s="871">
        <v>0</v>
      </c>
      <c r="AF216" s="871">
        <v>0</v>
      </c>
      <c r="AG216" s="871">
        <v>0</v>
      </c>
    </row>
    <row r="217" spans="1:33" s="101" customFormat="1" ht="18" customHeight="1" x14ac:dyDescent="0.25">
      <c r="A217" s="365"/>
      <c r="B217" s="2254"/>
      <c r="C217" s="2255" t="str">
        <f t="shared" ref="C217:P217" si="221">+IF(S220="","",S220)</f>
        <v/>
      </c>
      <c r="D217" s="2260" t="str">
        <f t="shared" si="221"/>
        <v>Térmico</v>
      </c>
      <c r="E217" s="2243">
        <f t="shared" si="221"/>
        <v>0</v>
      </c>
      <c r="F217" s="2243">
        <f t="shared" si="221"/>
        <v>0</v>
      </c>
      <c r="G217" s="2243">
        <f t="shared" si="221"/>
        <v>0</v>
      </c>
      <c r="H217" s="2243">
        <f t="shared" si="221"/>
        <v>0</v>
      </c>
      <c r="I217" s="2243">
        <f t="shared" si="221"/>
        <v>0</v>
      </c>
      <c r="J217" s="2243">
        <f t="shared" si="221"/>
        <v>0</v>
      </c>
      <c r="K217" s="2243">
        <f t="shared" si="221"/>
        <v>0</v>
      </c>
      <c r="L217" s="2243">
        <f t="shared" si="221"/>
        <v>0</v>
      </c>
      <c r="M217" s="2243">
        <f t="shared" si="221"/>
        <v>0</v>
      </c>
      <c r="N217" s="2243">
        <f t="shared" si="221"/>
        <v>0</v>
      </c>
      <c r="O217" s="2243">
        <f t="shared" si="221"/>
        <v>0</v>
      </c>
      <c r="P217" s="2245">
        <f t="shared" si="221"/>
        <v>0</v>
      </c>
      <c r="Q217" s="2247">
        <f t="shared" si="200"/>
        <v>0</v>
      </c>
      <c r="R217" s="365"/>
      <c r="S217"/>
      <c r="T217" s="1188" t="s">
        <v>283</v>
      </c>
      <c r="U217" s="871"/>
      <c r="V217" s="871"/>
      <c r="W217" s="871"/>
      <c r="X217" s="871"/>
      <c r="Y217" s="871"/>
      <c r="Z217" s="871"/>
      <c r="AA217" s="871"/>
      <c r="AB217" s="871"/>
      <c r="AC217" s="871"/>
      <c r="AD217" s="871"/>
      <c r="AE217" s="871"/>
      <c r="AF217" s="871"/>
      <c r="AG217" s="871"/>
    </row>
    <row r="218" spans="1:33" s="101" customFormat="1" ht="18" customHeight="1" x14ac:dyDescent="0.25">
      <c r="A218" s="365"/>
      <c r="B218" s="2254"/>
      <c r="C218" s="2255" t="str">
        <f t="shared" ref="C218:P218" si="222">+IF(S221="","",S221)</f>
        <v/>
      </c>
      <c r="D218" s="2260" t="str">
        <f t="shared" si="222"/>
        <v>Solar</v>
      </c>
      <c r="E218" s="2243" t="str">
        <f t="shared" si="222"/>
        <v/>
      </c>
      <c r="F218" s="2243" t="str">
        <f t="shared" si="222"/>
        <v/>
      </c>
      <c r="G218" s="2243" t="str">
        <f t="shared" si="222"/>
        <v/>
      </c>
      <c r="H218" s="2243" t="str">
        <f t="shared" si="222"/>
        <v/>
      </c>
      <c r="I218" s="2243" t="str">
        <f t="shared" si="222"/>
        <v/>
      </c>
      <c r="J218" s="2243" t="str">
        <f t="shared" si="222"/>
        <v/>
      </c>
      <c r="K218" s="2243" t="str">
        <f t="shared" si="222"/>
        <v/>
      </c>
      <c r="L218" s="2243" t="str">
        <f t="shared" si="222"/>
        <v/>
      </c>
      <c r="M218" s="2243" t="str">
        <f t="shared" si="222"/>
        <v/>
      </c>
      <c r="N218" s="2243" t="str">
        <f t="shared" si="222"/>
        <v/>
      </c>
      <c r="O218" s="2243" t="str">
        <f t="shared" si="222"/>
        <v/>
      </c>
      <c r="P218" s="2245" t="str">
        <f t="shared" si="222"/>
        <v/>
      </c>
      <c r="Q218" s="2247">
        <f t="shared" si="200"/>
        <v>0</v>
      </c>
      <c r="R218" s="365"/>
      <c r="S218"/>
      <c r="T218" s="1188" t="s">
        <v>385</v>
      </c>
      <c r="U218" s="871"/>
      <c r="V218" s="871"/>
      <c r="W218" s="871"/>
      <c r="X218" s="871"/>
      <c r="Y218" s="871"/>
      <c r="Z218" s="871"/>
      <c r="AA218" s="871"/>
      <c r="AB218" s="871"/>
      <c r="AC218" s="871"/>
      <c r="AD218" s="871"/>
      <c r="AE218" s="871"/>
      <c r="AF218" s="871"/>
      <c r="AG218" s="871"/>
    </row>
    <row r="219" spans="1:33" s="101" customFormat="1" ht="18" customHeight="1" x14ac:dyDescent="0.25">
      <c r="A219" s="365"/>
      <c r="B219" s="2256"/>
      <c r="C219" s="2257" t="str">
        <f t="shared" ref="C219:P219" si="223">+IF(S222="","",S222)</f>
        <v/>
      </c>
      <c r="D219" s="2261" t="str">
        <f t="shared" si="223"/>
        <v>Eólico</v>
      </c>
      <c r="E219" s="2262" t="str">
        <f t="shared" si="223"/>
        <v/>
      </c>
      <c r="F219" s="2262" t="str">
        <f t="shared" si="223"/>
        <v/>
      </c>
      <c r="G219" s="2262" t="str">
        <f t="shared" si="223"/>
        <v/>
      </c>
      <c r="H219" s="2262" t="str">
        <f t="shared" si="223"/>
        <v/>
      </c>
      <c r="I219" s="2262" t="str">
        <f t="shared" si="223"/>
        <v/>
      </c>
      <c r="J219" s="2262" t="str">
        <f t="shared" si="223"/>
        <v/>
      </c>
      <c r="K219" s="2262" t="str">
        <f t="shared" si="223"/>
        <v/>
      </c>
      <c r="L219" s="2262" t="str">
        <f t="shared" si="223"/>
        <v/>
      </c>
      <c r="M219" s="2262" t="str">
        <f t="shared" si="223"/>
        <v/>
      </c>
      <c r="N219" s="2262" t="str">
        <f t="shared" si="223"/>
        <v/>
      </c>
      <c r="O219" s="2262" t="str">
        <f t="shared" si="223"/>
        <v/>
      </c>
      <c r="P219" s="2264" t="str">
        <f t="shared" si="223"/>
        <v/>
      </c>
      <c r="Q219" s="2266">
        <f t="shared" si="200"/>
        <v>0</v>
      </c>
      <c r="R219" s="365"/>
      <c r="S219" s="1188" t="s">
        <v>1431</v>
      </c>
      <c r="T219" s="1188" t="s">
        <v>383</v>
      </c>
      <c r="U219" s="871"/>
      <c r="V219" s="871"/>
      <c r="W219" s="871"/>
      <c r="X219" s="871"/>
      <c r="Y219" s="871"/>
      <c r="Z219" s="871"/>
      <c r="AA219" s="871"/>
      <c r="AB219" s="871"/>
      <c r="AC219" s="871"/>
      <c r="AD219" s="871"/>
      <c r="AE219" s="871"/>
      <c r="AF219" s="871"/>
      <c r="AG219" s="871"/>
    </row>
    <row r="220" spans="1:33" s="101" customFormat="1" ht="18" customHeight="1" x14ac:dyDescent="0.25">
      <c r="A220" s="365"/>
      <c r="B220" s="2252">
        <v>55</v>
      </c>
      <c r="C220" s="2253" t="str">
        <f t="shared" ref="C220:P220" si="224">+IF(S223="","",S223)</f>
        <v>Pacific Stratus Energy del Perú S.A.</v>
      </c>
      <c r="D220" s="2258" t="str">
        <f t="shared" si="224"/>
        <v>Hidráulico</v>
      </c>
      <c r="E220" s="2259" t="str">
        <f t="shared" si="224"/>
        <v/>
      </c>
      <c r="F220" s="2259" t="str">
        <f t="shared" si="224"/>
        <v/>
      </c>
      <c r="G220" s="2259" t="str">
        <f t="shared" si="224"/>
        <v/>
      </c>
      <c r="H220" s="2259" t="str">
        <f t="shared" si="224"/>
        <v/>
      </c>
      <c r="I220" s="2259" t="str">
        <f t="shared" si="224"/>
        <v/>
      </c>
      <c r="J220" s="2259" t="str">
        <f t="shared" si="224"/>
        <v/>
      </c>
      <c r="K220" s="2259" t="str">
        <f t="shared" si="224"/>
        <v/>
      </c>
      <c r="L220" s="2259" t="str">
        <f t="shared" si="224"/>
        <v/>
      </c>
      <c r="M220" s="2259" t="str">
        <f t="shared" si="224"/>
        <v/>
      </c>
      <c r="N220" s="2259" t="str">
        <f t="shared" si="224"/>
        <v/>
      </c>
      <c r="O220" s="2259" t="str">
        <f t="shared" si="224"/>
        <v/>
      </c>
      <c r="P220" s="2263" t="str">
        <f t="shared" si="224"/>
        <v/>
      </c>
      <c r="Q220" s="2265">
        <f t="shared" si="200"/>
        <v>0</v>
      </c>
      <c r="R220" s="365"/>
      <c r="S220"/>
      <c r="T220" s="1188" t="s">
        <v>384</v>
      </c>
      <c r="U220" s="871">
        <v>0</v>
      </c>
      <c r="V220" s="871">
        <v>0</v>
      </c>
      <c r="W220" s="871">
        <v>0</v>
      </c>
      <c r="X220" s="871">
        <v>0</v>
      </c>
      <c r="Y220" s="871">
        <v>0</v>
      </c>
      <c r="Z220" s="871">
        <v>0</v>
      </c>
      <c r="AA220" s="871">
        <v>0</v>
      </c>
      <c r="AB220" s="871">
        <v>0</v>
      </c>
      <c r="AC220" s="871">
        <v>0</v>
      </c>
      <c r="AD220" s="871">
        <v>0</v>
      </c>
      <c r="AE220" s="871">
        <v>0</v>
      </c>
      <c r="AF220" s="871">
        <v>0</v>
      </c>
      <c r="AG220" s="871">
        <v>0</v>
      </c>
    </row>
    <row r="221" spans="1:33" s="101" customFormat="1" ht="18" customHeight="1" x14ac:dyDescent="0.25">
      <c r="A221" s="365"/>
      <c r="B221" s="2254"/>
      <c r="C221" s="2255" t="str">
        <f t="shared" ref="C221:P221" si="225">+IF(S224="","",S224)</f>
        <v/>
      </c>
      <c r="D221" s="2260" t="str">
        <f t="shared" si="225"/>
        <v>Térmico</v>
      </c>
      <c r="E221" s="2243">
        <f t="shared" si="225"/>
        <v>27.720170000000003</v>
      </c>
      <c r="F221" s="2243">
        <f t="shared" si="225"/>
        <v>22.439730000000004</v>
      </c>
      <c r="G221" s="2243">
        <f t="shared" si="225"/>
        <v>0.84448000000000001</v>
      </c>
      <c r="H221" s="2243">
        <f t="shared" si="225"/>
        <v>0.26811000000000001</v>
      </c>
      <c r="I221" s="2243">
        <f t="shared" si="225"/>
        <v>0.20658000000000001</v>
      </c>
      <c r="J221" s="2243">
        <f t="shared" si="225"/>
        <v>0.20135</v>
      </c>
      <c r="K221" s="2243">
        <f t="shared" si="225"/>
        <v>0.20812</v>
      </c>
      <c r="L221" s="2243">
        <f t="shared" si="225"/>
        <v>0.21021999999999999</v>
      </c>
      <c r="M221" s="2243">
        <f t="shared" si="225"/>
        <v>0.28411999999999998</v>
      </c>
      <c r="N221" s="2243">
        <f t="shared" si="225"/>
        <v>0.23657</v>
      </c>
      <c r="O221" s="2243">
        <f t="shared" si="225"/>
        <v>0.25129000000000001</v>
      </c>
      <c r="P221" s="2245">
        <f t="shared" si="225"/>
        <v>0.28100000000000003</v>
      </c>
      <c r="Q221" s="2247">
        <f t="shared" si="200"/>
        <v>53.151740000000004</v>
      </c>
      <c r="R221" s="365"/>
      <c r="S221"/>
      <c r="T221" s="1188" t="s">
        <v>283</v>
      </c>
      <c r="U221" s="871"/>
      <c r="V221" s="871"/>
      <c r="W221" s="871"/>
      <c r="X221" s="871"/>
      <c r="Y221" s="871"/>
      <c r="Z221" s="871"/>
      <c r="AA221" s="871"/>
      <c r="AB221" s="871"/>
      <c r="AC221" s="871"/>
      <c r="AD221" s="871"/>
      <c r="AE221" s="871"/>
      <c r="AF221" s="871"/>
      <c r="AG221" s="871"/>
    </row>
    <row r="222" spans="1:33" s="101" customFormat="1" ht="18" customHeight="1" x14ac:dyDescent="0.25">
      <c r="A222" s="365"/>
      <c r="B222" s="2254"/>
      <c r="C222" s="2255" t="str">
        <f t="shared" ref="C222:P222" si="226">+IF(S225="","",S225)</f>
        <v/>
      </c>
      <c r="D222" s="2260" t="str">
        <f t="shared" si="226"/>
        <v>Solar</v>
      </c>
      <c r="E222" s="2243" t="str">
        <f t="shared" si="226"/>
        <v/>
      </c>
      <c r="F222" s="2243" t="str">
        <f t="shared" si="226"/>
        <v/>
      </c>
      <c r="G222" s="2243" t="str">
        <f t="shared" si="226"/>
        <v/>
      </c>
      <c r="H222" s="2243" t="str">
        <f t="shared" si="226"/>
        <v/>
      </c>
      <c r="I222" s="2243" t="str">
        <f t="shared" si="226"/>
        <v/>
      </c>
      <c r="J222" s="2243" t="str">
        <f t="shared" si="226"/>
        <v/>
      </c>
      <c r="K222" s="2243" t="str">
        <f t="shared" si="226"/>
        <v/>
      </c>
      <c r="L222" s="2243" t="str">
        <f t="shared" si="226"/>
        <v/>
      </c>
      <c r="M222" s="2243" t="str">
        <f t="shared" si="226"/>
        <v/>
      </c>
      <c r="N222" s="2243" t="str">
        <f t="shared" si="226"/>
        <v/>
      </c>
      <c r="O222" s="2243" t="str">
        <f t="shared" si="226"/>
        <v/>
      </c>
      <c r="P222" s="2245" t="str">
        <f t="shared" si="226"/>
        <v/>
      </c>
      <c r="Q222" s="2247">
        <f t="shared" si="200"/>
        <v>0</v>
      </c>
      <c r="R222" s="365"/>
      <c r="S222"/>
      <c r="T222" s="1188" t="s">
        <v>385</v>
      </c>
      <c r="U222" s="871"/>
      <c r="V222" s="871"/>
      <c r="W222" s="871"/>
      <c r="X222" s="871"/>
      <c r="Y222" s="871"/>
      <c r="Z222" s="871"/>
      <c r="AA222" s="871"/>
      <c r="AB222" s="871"/>
      <c r="AC222" s="871"/>
      <c r="AD222" s="871"/>
      <c r="AE222" s="871"/>
      <c r="AF222" s="871"/>
      <c r="AG222" s="871"/>
    </row>
    <row r="223" spans="1:33" s="101" customFormat="1" ht="18" customHeight="1" x14ac:dyDescent="0.25">
      <c r="A223" s="365"/>
      <c r="B223" s="2256"/>
      <c r="C223" s="2257" t="str">
        <f t="shared" ref="C223:P223" si="227">+IF(S226="","",S226)</f>
        <v/>
      </c>
      <c r="D223" s="2261" t="str">
        <f t="shared" si="227"/>
        <v>Eólico</v>
      </c>
      <c r="E223" s="2262" t="str">
        <f t="shared" si="227"/>
        <v/>
      </c>
      <c r="F223" s="2262" t="str">
        <f t="shared" si="227"/>
        <v/>
      </c>
      <c r="G223" s="2262" t="str">
        <f t="shared" si="227"/>
        <v/>
      </c>
      <c r="H223" s="2262" t="str">
        <f t="shared" si="227"/>
        <v/>
      </c>
      <c r="I223" s="2262" t="str">
        <f t="shared" si="227"/>
        <v/>
      </c>
      <c r="J223" s="2262" t="str">
        <f t="shared" si="227"/>
        <v/>
      </c>
      <c r="K223" s="2262" t="str">
        <f t="shared" si="227"/>
        <v/>
      </c>
      <c r="L223" s="2262" t="str">
        <f t="shared" si="227"/>
        <v/>
      </c>
      <c r="M223" s="2262" t="str">
        <f t="shared" si="227"/>
        <v/>
      </c>
      <c r="N223" s="2262" t="str">
        <f t="shared" si="227"/>
        <v/>
      </c>
      <c r="O223" s="2262" t="str">
        <f t="shared" si="227"/>
        <v/>
      </c>
      <c r="P223" s="2264" t="str">
        <f t="shared" si="227"/>
        <v/>
      </c>
      <c r="Q223" s="2266">
        <f t="shared" si="200"/>
        <v>0</v>
      </c>
      <c r="R223" s="365"/>
      <c r="S223" s="1188" t="s">
        <v>171</v>
      </c>
      <c r="T223" s="1188" t="s">
        <v>383</v>
      </c>
      <c r="U223" s="871"/>
      <c r="V223" s="871"/>
      <c r="W223" s="871"/>
      <c r="X223" s="871"/>
      <c r="Y223" s="871"/>
      <c r="Z223" s="871"/>
      <c r="AA223" s="871"/>
      <c r="AB223" s="871"/>
      <c r="AC223" s="871"/>
      <c r="AD223" s="871"/>
      <c r="AE223" s="871"/>
      <c r="AF223" s="871"/>
      <c r="AG223" s="871"/>
    </row>
    <row r="224" spans="1:33" s="101" customFormat="1" ht="18" customHeight="1" x14ac:dyDescent="0.25">
      <c r="A224" s="365"/>
      <c r="B224" s="2252">
        <v>56</v>
      </c>
      <c r="C224" s="2253" t="str">
        <f t="shared" ref="C224:P224" si="228">+IF(S227="","",S227)</f>
        <v>Peru LNG S.R.L.</v>
      </c>
      <c r="D224" s="2258" t="str">
        <f t="shared" si="228"/>
        <v>Hidráulico</v>
      </c>
      <c r="E224" s="2259" t="str">
        <f t="shared" si="228"/>
        <v/>
      </c>
      <c r="F224" s="2259" t="str">
        <f t="shared" si="228"/>
        <v/>
      </c>
      <c r="G224" s="2259" t="str">
        <f t="shared" si="228"/>
        <v/>
      </c>
      <c r="H224" s="2259" t="str">
        <f t="shared" si="228"/>
        <v/>
      </c>
      <c r="I224" s="2259" t="str">
        <f t="shared" si="228"/>
        <v/>
      </c>
      <c r="J224" s="2259" t="str">
        <f t="shared" si="228"/>
        <v/>
      </c>
      <c r="K224" s="2259" t="str">
        <f t="shared" si="228"/>
        <v/>
      </c>
      <c r="L224" s="2259" t="str">
        <f t="shared" si="228"/>
        <v/>
      </c>
      <c r="M224" s="2259" t="str">
        <f t="shared" si="228"/>
        <v/>
      </c>
      <c r="N224" s="2259" t="str">
        <f t="shared" si="228"/>
        <v/>
      </c>
      <c r="O224" s="2259" t="str">
        <f t="shared" si="228"/>
        <v/>
      </c>
      <c r="P224" s="2263" t="str">
        <f t="shared" si="228"/>
        <v/>
      </c>
      <c r="Q224" s="2265">
        <f t="shared" si="200"/>
        <v>0</v>
      </c>
      <c r="R224" s="365"/>
      <c r="S224"/>
      <c r="T224" s="1188" t="s">
        <v>384</v>
      </c>
      <c r="U224" s="871">
        <v>27.720170000000003</v>
      </c>
      <c r="V224" s="871">
        <v>22.439730000000004</v>
      </c>
      <c r="W224" s="871">
        <v>0.84448000000000001</v>
      </c>
      <c r="X224" s="871">
        <v>0.26811000000000001</v>
      </c>
      <c r="Y224" s="871">
        <v>0.20658000000000001</v>
      </c>
      <c r="Z224" s="871">
        <v>0.20135</v>
      </c>
      <c r="AA224" s="871">
        <v>0.20812</v>
      </c>
      <c r="AB224" s="871">
        <v>0.21021999999999999</v>
      </c>
      <c r="AC224" s="871">
        <v>0.28411999999999998</v>
      </c>
      <c r="AD224" s="871">
        <v>0.23657</v>
      </c>
      <c r="AE224" s="871">
        <v>0.25129000000000001</v>
      </c>
      <c r="AF224" s="871">
        <v>0.28100000000000003</v>
      </c>
      <c r="AG224" s="871">
        <v>53.151740000000004</v>
      </c>
    </row>
    <row r="225" spans="1:33" s="101" customFormat="1" ht="18" customHeight="1" x14ac:dyDescent="0.25">
      <c r="A225" s="365"/>
      <c r="B225" s="2254"/>
      <c r="C225" s="2255" t="str">
        <f t="shared" ref="C225:P225" si="229">+IF(S228="","",S228)</f>
        <v/>
      </c>
      <c r="D225" s="2260" t="str">
        <f t="shared" si="229"/>
        <v>Térmico</v>
      </c>
      <c r="E225" s="2243">
        <f t="shared" si="229"/>
        <v>25.18075</v>
      </c>
      <c r="F225" s="2243">
        <f t="shared" si="229"/>
        <v>20.495000000000001</v>
      </c>
      <c r="G225" s="2243">
        <f t="shared" si="229"/>
        <v>14.86881</v>
      </c>
      <c r="H225" s="2243">
        <f t="shared" si="229"/>
        <v>20.520379999999999</v>
      </c>
      <c r="I225" s="2243">
        <f t="shared" si="229"/>
        <v>17.96706</v>
      </c>
      <c r="J225" s="2243">
        <f t="shared" si="229"/>
        <v>11.449339999999999</v>
      </c>
      <c r="K225" s="2243">
        <f t="shared" si="229"/>
        <v>18.53378</v>
      </c>
      <c r="L225" s="2243">
        <f t="shared" si="229"/>
        <v>15.206340000000001</v>
      </c>
      <c r="M225" s="2243">
        <f t="shared" si="229"/>
        <v>14.134409999999999</v>
      </c>
      <c r="N225" s="2243">
        <f t="shared" si="229"/>
        <v>13.49169</v>
      </c>
      <c r="O225" s="2243">
        <f t="shared" si="229"/>
        <v>16.76878</v>
      </c>
      <c r="P225" s="2245">
        <f t="shared" si="229"/>
        <v>26.662279999999999</v>
      </c>
      <c r="Q225" s="2247">
        <f t="shared" si="200"/>
        <v>215.27862000000005</v>
      </c>
      <c r="R225" s="365"/>
      <c r="S225"/>
      <c r="T225" s="1188" t="s">
        <v>283</v>
      </c>
      <c r="U225" s="871"/>
      <c r="V225" s="871"/>
      <c r="W225" s="871"/>
      <c r="X225" s="871"/>
      <c r="Y225" s="871"/>
      <c r="Z225" s="871"/>
      <c r="AA225" s="871"/>
      <c r="AB225" s="871"/>
      <c r="AC225" s="871"/>
      <c r="AD225" s="871"/>
      <c r="AE225" s="871"/>
      <c r="AF225" s="871"/>
      <c r="AG225" s="871"/>
    </row>
    <row r="226" spans="1:33" s="101" customFormat="1" ht="18" customHeight="1" x14ac:dyDescent="0.25">
      <c r="A226" s="365"/>
      <c r="B226" s="2254"/>
      <c r="C226" s="2255" t="str">
        <f t="shared" ref="C226:P226" si="230">+IF(S229="","",S229)</f>
        <v/>
      </c>
      <c r="D226" s="2260" t="str">
        <f t="shared" si="230"/>
        <v>Solar</v>
      </c>
      <c r="E226" s="2243" t="str">
        <f t="shared" si="230"/>
        <v/>
      </c>
      <c r="F226" s="2243" t="str">
        <f t="shared" si="230"/>
        <v/>
      </c>
      <c r="G226" s="2243" t="str">
        <f t="shared" si="230"/>
        <v/>
      </c>
      <c r="H226" s="2243" t="str">
        <f t="shared" si="230"/>
        <v/>
      </c>
      <c r="I226" s="2243" t="str">
        <f t="shared" si="230"/>
        <v/>
      </c>
      <c r="J226" s="2243" t="str">
        <f t="shared" si="230"/>
        <v/>
      </c>
      <c r="K226" s="2243" t="str">
        <f t="shared" si="230"/>
        <v/>
      </c>
      <c r="L226" s="2243" t="str">
        <f t="shared" si="230"/>
        <v/>
      </c>
      <c r="M226" s="2243" t="str">
        <f t="shared" si="230"/>
        <v/>
      </c>
      <c r="N226" s="2243" t="str">
        <f t="shared" si="230"/>
        <v/>
      </c>
      <c r="O226" s="2243" t="str">
        <f t="shared" si="230"/>
        <v/>
      </c>
      <c r="P226" s="2245" t="str">
        <f t="shared" si="230"/>
        <v/>
      </c>
      <c r="Q226" s="2247">
        <f t="shared" si="200"/>
        <v>0</v>
      </c>
      <c r="R226" s="365"/>
      <c r="S226"/>
      <c r="T226" s="1188" t="s">
        <v>385</v>
      </c>
      <c r="U226" s="871"/>
      <c r="V226" s="871"/>
      <c r="W226" s="871"/>
      <c r="X226" s="871"/>
      <c r="Y226" s="871"/>
      <c r="Z226" s="871"/>
      <c r="AA226" s="871"/>
      <c r="AB226" s="871"/>
      <c r="AC226" s="871"/>
      <c r="AD226" s="871"/>
      <c r="AE226" s="871"/>
      <c r="AF226" s="871"/>
      <c r="AG226" s="871"/>
    </row>
    <row r="227" spans="1:33" s="101" customFormat="1" ht="18" customHeight="1" x14ac:dyDescent="0.25">
      <c r="A227" s="365"/>
      <c r="B227" s="2256"/>
      <c r="C227" s="2257" t="str">
        <f t="shared" ref="C227:P227" si="231">+IF(S230="","",S230)</f>
        <v/>
      </c>
      <c r="D227" s="2261" t="str">
        <f t="shared" si="231"/>
        <v>Eólico</v>
      </c>
      <c r="E227" s="2262" t="str">
        <f t="shared" si="231"/>
        <v/>
      </c>
      <c r="F227" s="2262" t="str">
        <f t="shared" si="231"/>
        <v/>
      </c>
      <c r="G227" s="2262" t="str">
        <f t="shared" si="231"/>
        <v/>
      </c>
      <c r="H227" s="2262" t="str">
        <f t="shared" si="231"/>
        <v/>
      </c>
      <c r="I227" s="2262" t="str">
        <f t="shared" si="231"/>
        <v/>
      </c>
      <c r="J227" s="2262" t="str">
        <f t="shared" si="231"/>
        <v/>
      </c>
      <c r="K227" s="2262" t="str">
        <f t="shared" si="231"/>
        <v/>
      </c>
      <c r="L227" s="2262" t="str">
        <f t="shared" si="231"/>
        <v/>
      </c>
      <c r="M227" s="2262" t="str">
        <f t="shared" si="231"/>
        <v/>
      </c>
      <c r="N227" s="2262" t="str">
        <f t="shared" si="231"/>
        <v/>
      </c>
      <c r="O227" s="2262" t="str">
        <f t="shared" si="231"/>
        <v/>
      </c>
      <c r="P227" s="2264" t="str">
        <f t="shared" si="231"/>
        <v/>
      </c>
      <c r="Q227" s="2266">
        <f t="shared" si="200"/>
        <v>0</v>
      </c>
      <c r="R227" s="365"/>
      <c r="S227" s="1188" t="s">
        <v>173</v>
      </c>
      <c r="T227" s="1188" t="s">
        <v>383</v>
      </c>
      <c r="U227" s="871"/>
      <c r="V227" s="871"/>
      <c r="W227" s="871"/>
      <c r="X227" s="871"/>
      <c r="Y227" s="871"/>
      <c r="Z227" s="871"/>
      <c r="AA227" s="871"/>
      <c r="AB227" s="871"/>
      <c r="AC227" s="871"/>
      <c r="AD227" s="871"/>
      <c r="AE227" s="871"/>
      <c r="AF227" s="871"/>
      <c r="AG227" s="871"/>
    </row>
    <row r="228" spans="1:33" s="101" customFormat="1" ht="18" customHeight="1" x14ac:dyDescent="0.25">
      <c r="A228" s="365"/>
      <c r="B228" s="2252">
        <v>57</v>
      </c>
      <c r="C228" s="2253" t="str">
        <f t="shared" ref="C228:P228" si="232">+IF(S231="","",S231)</f>
        <v>Pesquera Diamante S.A.</v>
      </c>
      <c r="D228" s="2258" t="str">
        <f t="shared" si="232"/>
        <v>Hidráulico</v>
      </c>
      <c r="E228" s="2259" t="str">
        <f t="shared" si="232"/>
        <v/>
      </c>
      <c r="F228" s="2259" t="str">
        <f t="shared" si="232"/>
        <v/>
      </c>
      <c r="G228" s="2259" t="str">
        <f t="shared" si="232"/>
        <v/>
      </c>
      <c r="H228" s="2259" t="str">
        <f t="shared" si="232"/>
        <v/>
      </c>
      <c r="I228" s="2259" t="str">
        <f t="shared" si="232"/>
        <v/>
      </c>
      <c r="J228" s="2259" t="str">
        <f t="shared" si="232"/>
        <v/>
      </c>
      <c r="K228" s="2259" t="str">
        <f t="shared" si="232"/>
        <v/>
      </c>
      <c r="L228" s="2259" t="str">
        <f t="shared" si="232"/>
        <v/>
      </c>
      <c r="M228" s="2259" t="str">
        <f t="shared" si="232"/>
        <v/>
      </c>
      <c r="N228" s="2259" t="str">
        <f t="shared" si="232"/>
        <v/>
      </c>
      <c r="O228" s="2259" t="str">
        <f t="shared" si="232"/>
        <v/>
      </c>
      <c r="P228" s="2263" t="str">
        <f t="shared" si="232"/>
        <v/>
      </c>
      <c r="Q228" s="2265">
        <f t="shared" si="200"/>
        <v>0</v>
      </c>
      <c r="R228" s="365"/>
      <c r="S228"/>
      <c r="T228" s="1188" t="s">
        <v>384</v>
      </c>
      <c r="U228" s="871">
        <v>25.18075</v>
      </c>
      <c r="V228" s="871">
        <v>20.495000000000001</v>
      </c>
      <c r="W228" s="871">
        <v>14.86881</v>
      </c>
      <c r="X228" s="871">
        <v>20.520379999999999</v>
      </c>
      <c r="Y228" s="871">
        <v>17.96706</v>
      </c>
      <c r="Z228" s="871">
        <v>11.449339999999999</v>
      </c>
      <c r="AA228" s="871">
        <v>18.53378</v>
      </c>
      <c r="AB228" s="871">
        <v>15.206340000000001</v>
      </c>
      <c r="AC228" s="871">
        <v>14.134409999999999</v>
      </c>
      <c r="AD228" s="871">
        <v>13.49169</v>
      </c>
      <c r="AE228" s="871">
        <v>16.76878</v>
      </c>
      <c r="AF228" s="871">
        <v>26.662279999999999</v>
      </c>
      <c r="AG228" s="871">
        <v>215.27862000000005</v>
      </c>
    </row>
    <row r="229" spans="1:33" s="101" customFormat="1" ht="18" customHeight="1" x14ac:dyDescent="0.25">
      <c r="A229" s="365"/>
      <c r="B229" s="2254"/>
      <c r="C229" s="2255" t="str">
        <f t="shared" ref="C229:P229" si="233">+IF(S232="","",S232)</f>
        <v/>
      </c>
      <c r="D229" s="2260" t="str">
        <f t="shared" si="233"/>
        <v>Térmico</v>
      </c>
      <c r="E229" s="2243">
        <f t="shared" si="233"/>
        <v>0</v>
      </c>
      <c r="F229" s="2243">
        <f t="shared" si="233"/>
        <v>0</v>
      </c>
      <c r="G229" s="2243">
        <f t="shared" si="233"/>
        <v>0</v>
      </c>
      <c r="H229" s="2243">
        <f t="shared" si="233"/>
        <v>0</v>
      </c>
      <c r="I229" s="2243">
        <f t="shared" si="233"/>
        <v>0</v>
      </c>
      <c r="J229" s="2243">
        <f t="shared" si="233"/>
        <v>0</v>
      </c>
      <c r="K229" s="2243">
        <f t="shared" si="233"/>
        <v>0</v>
      </c>
      <c r="L229" s="2243">
        <f t="shared" si="233"/>
        <v>0</v>
      </c>
      <c r="M229" s="2243">
        <f t="shared" si="233"/>
        <v>0</v>
      </c>
      <c r="N229" s="2243">
        <f t="shared" si="233"/>
        <v>0</v>
      </c>
      <c r="O229" s="2243">
        <f t="shared" si="233"/>
        <v>0</v>
      </c>
      <c r="P229" s="2245">
        <f t="shared" si="233"/>
        <v>0</v>
      </c>
      <c r="Q229" s="2247">
        <f t="shared" si="200"/>
        <v>0</v>
      </c>
      <c r="R229" s="365"/>
      <c r="S229"/>
      <c r="T229" s="1188" t="s">
        <v>283</v>
      </c>
      <c r="U229" s="871"/>
      <c r="V229" s="871"/>
      <c r="W229" s="871"/>
      <c r="X229" s="871"/>
      <c r="Y229" s="871"/>
      <c r="Z229" s="871"/>
      <c r="AA229" s="871"/>
      <c r="AB229" s="871"/>
      <c r="AC229" s="871"/>
      <c r="AD229" s="871"/>
      <c r="AE229" s="871"/>
      <c r="AF229" s="871"/>
      <c r="AG229" s="871"/>
    </row>
    <row r="230" spans="1:33" s="101" customFormat="1" ht="18" customHeight="1" x14ac:dyDescent="0.25">
      <c r="A230" s="365"/>
      <c r="B230" s="2254"/>
      <c r="C230" s="2255" t="str">
        <f t="shared" ref="C230:P230" si="234">+IF(S233="","",S233)</f>
        <v/>
      </c>
      <c r="D230" s="2260" t="str">
        <f t="shared" si="234"/>
        <v>Solar</v>
      </c>
      <c r="E230" s="2243" t="str">
        <f t="shared" si="234"/>
        <v/>
      </c>
      <c r="F230" s="2243" t="str">
        <f t="shared" si="234"/>
        <v/>
      </c>
      <c r="G230" s="2243" t="str">
        <f t="shared" si="234"/>
        <v/>
      </c>
      <c r="H230" s="2243" t="str">
        <f t="shared" si="234"/>
        <v/>
      </c>
      <c r="I230" s="2243" t="str">
        <f t="shared" si="234"/>
        <v/>
      </c>
      <c r="J230" s="2243" t="str">
        <f t="shared" si="234"/>
        <v/>
      </c>
      <c r="K230" s="2243" t="str">
        <f t="shared" si="234"/>
        <v/>
      </c>
      <c r="L230" s="2243" t="str">
        <f t="shared" si="234"/>
        <v/>
      </c>
      <c r="M230" s="2243" t="str">
        <f t="shared" si="234"/>
        <v/>
      </c>
      <c r="N230" s="2243" t="str">
        <f t="shared" si="234"/>
        <v/>
      </c>
      <c r="O230" s="2243" t="str">
        <f t="shared" si="234"/>
        <v/>
      </c>
      <c r="P230" s="2245" t="str">
        <f t="shared" si="234"/>
        <v/>
      </c>
      <c r="Q230" s="2247">
        <f t="shared" si="200"/>
        <v>0</v>
      </c>
      <c r="R230" s="365"/>
      <c r="S230"/>
      <c r="T230" s="1188" t="s">
        <v>385</v>
      </c>
      <c r="U230" s="871"/>
      <c r="V230" s="871"/>
      <c r="W230" s="871"/>
      <c r="X230" s="871"/>
      <c r="Y230" s="871"/>
      <c r="Z230" s="871"/>
      <c r="AA230" s="871"/>
      <c r="AB230" s="871"/>
      <c r="AC230" s="871"/>
      <c r="AD230" s="871"/>
      <c r="AE230" s="871"/>
      <c r="AF230" s="871"/>
      <c r="AG230" s="871"/>
    </row>
    <row r="231" spans="1:33" s="101" customFormat="1" ht="18" customHeight="1" x14ac:dyDescent="0.25">
      <c r="A231" s="365"/>
      <c r="B231" s="2256"/>
      <c r="C231" s="2257" t="str">
        <f t="shared" ref="C231:P231" si="235">+IF(S234="","",S234)</f>
        <v/>
      </c>
      <c r="D231" s="2261" t="str">
        <f t="shared" si="235"/>
        <v>Eólico</v>
      </c>
      <c r="E231" s="2262" t="str">
        <f t="shared" si="235"/>
        <v/>
      </c>
      <c r="F231" s="2262" t="str">
        <f t="shared" si="235"/>
        <v/>
      </c>
      <c r="G231" s="2262" t="str">
        <f t="shared" si="235"/>
        <v/>
      </c>
      <c r="H231" s="2262" t="str">
        <f t="shared" si="235"/>
        <v/>
      </c>
      <c r="I231" s="2262" t="str">
        <f t="shared" si="235"/>
        <v/>
      </c>
      <c r="J231" s="2262" t="str">
        <f t="shared" si="235"/>
        <v/>
      </c>
      <c r="K231" s="2262" t="str">
        <f t="shared" si="235"/>
        <v/>
      </c>
      <c r="L231" s="2262" t="str">
        <f t="shared" si="235"/>
        <v/>
      </c>
      <c r="M231" s="2262" t="str">
        <f t="shared" si="235"/>
        <v/>
      </c>
      <c r="N231" s="2262" t="str">
        <f t="shared" si="235"/>
        <v/>
      </c>
      <c r="O231" s="2262" t="str">
        <f t="shared" si="235"/>
        <v/>
      </c>
      <c r="P231" s="2264" t="str">
        <f t="shared" si="235"/>
        <v/>
      </c>
      <c r="Q231" s="2266">
        <f t="shared" si="200"/>
        <v>0</v>
      </c>
      <c r="R231" s="365"/>
      <c r="S231" s="1188" t="s">
        <v>175</v>
      </c>
      <c r="T231" s="1188" t="s">
        <v>383</v>
      </c>
      <c r="U231" s="871"/>
      <c r="V231" s="871"/>
      <c r="W231" s="871"/>
      <c r="X231" s="871"/>
      <c r="Y231" s="871"/>
      <c r="Z231" s="871"/>
      <c r="AA231" s="871"/>
      <c r="AB231" s="871"/>
      <c r="AC231" s="871"/>
      <c r="AD231" s="871"/>
      <c r="AE231" s="871"/>
      <c r="AF231" s="871"/>
      <c r="AG231" s="871"/>
    </row>
    <row r="232" spans="1:33" s="101" customFormat="1" ht="18" customHeight="1" x14ac:dyDescent="0.25">
      <c r="A232" s="365"/>
      <c r="B232" s="2252">
        <v>58</v>
      </c>
      <c r="C232" s="2253" t="str">
        <f t="shared" ref="C232:P232" si="236">+IF(S235="","",S235)</f>
        <v>Pesquera Hayduk S.A.</v>
      </c>
      <c r="D232" s="2258" t="str">
        <f t="shared" si="236"/>
        <v>Hidráulico</v>
      </c>
      <c r="E232" s="2259" t="str">
        <f t="shared" si="236"/>
        <v/>
      </c>
      <c r="F232" s="2259" t="str">
        <f t="shared" si="236"/>
        <v/>
      </c>
      <c r="G232" s="2259" t="str">
        <f t="shared" si="236"/>
        <v/>
      </c>
      <c r="H232" s="2259" t="str">
        <f t="shared" si="236"/>
        <v/>
      </c>
      <c r="I232" s="2259" t="str">
        <f t="shared" si="236"/>
        <v/>
      </c>
      <c r="J232" s="2259" t="str">
        <f t="shared" si="236"/>
        <v/>
      </c>
      <c r="K232" s="2259" t="str">
        <f t="shared" si="236"/>
        <v/>
      </c>
      <c r="L232" s="2259" t="str">
        <f t="shared" si="236"/>
        <v/>
      </c>
      <c r="M232" s="2259" t="str">
        <f t="shared" si="236"/>
        <v/>
      </c>
      <c r="N232" s="2259" t="str">
        <f t="shared" si="236"/>
        <v/>
      </c>
      <c r="O232" s="2259" t="str">
        <f t="shared" si="236"/>
        <v/>
      </c>
      <c r="P232" s="2263" t="str">
        <f t="shared" si="236"/>
        <v/>
      </c>
      <c r="Q232" s="2265">
        <f t="shared" si="200"/>
        <v>0</v>
      </c>
      <c r="R232" s="365"/>
      <c r="S232"/>
      <c r="T232" s="1188" t="s">
        <v>384</v>
      </c>
      <c r="U232" s="871">
        <v>0</v>
      </c>
      <c r="V232" s="871">
        <v>0</v>
      </c>
      <c r="W232" s="871">
        <v>0</v>
      </c>
      <c r="X232" s="871">
        <v>0</v>
      </c>
      <c r="Y232" s="871">
        <v>0</v>
      </c>
      <c r="Z232" s="871">
        <v>0</v>
      </c>
      <c r="AA232" s="871">
        <v>0</v>
      </c>
      <c r="AB232" s="871">
        <v>0</v>
      </c>
      <c r="AC232" s="871">
        <v>0</v>
      </c>
      <c r="AD232" s="871">
        <v>0</v>
      </c>
      <c r="AE232" s="871">
        <v>0</v>
      </c>
      <c r="AF232" s="871">
        <v>0</v>
      </c>
      <c r="AG232" s="871">
        <v>0</v>
      </c>
    </row>
    <row r="233" spans="1:33" s="101" customFormat="1" ht="18" customHeight="1" x14ac:dyDescent="0.25">
      <c r="A233" s="365"/>
      <c r="B233" s="2254"/>
      <c r="C233" s="2255" t="str">
        <f t="shared" ref="C233:P233" si="237">+IF(S236="","",S236)</f>
        <v/>
      </c>
      <c r="D233" s="2260" t="str">
        <f t="shared" si="237"/>
        <v>Térmico</v>
      </c>
      <c r="E233" s="2243">
        <f t="shared" si="237"/>
        <v>0</v>
      </c>
      <c r="F233" s="2243">
        <f t="shared" si="237"/>
        <v>0</v>
      </c>
      <c r="G233" s="2243">
        <f t="shared" si="237"/>
        <v>0</v>
      </c>
      <c r="H233" s="2243">
        <f t="shared" si="237"/>
        <v>0</v>
      </c>
      <c r="I233" s="2243">
        <f t="shared" si="237"/>
        <v>0</v>
      </c>
      <c r="J233" s="2243">
        <f t="shared" si="237"/>
        <v>0</v>
      </c>
      <c r="K233" s="2243">
        <f t="shared" si="237"/>
        <v>0</v>
      </c>
      <c r="L233" s="2243">
        <f t="shared" si="237"/>
        <v>0</v>
      </c>
      <c r="M233" s="2243">
        <f t="shared" si="237"/>
        <v>0</v>
      </c>
      <c r="N233" s="2243">
        <f t="shared" si="237"/>
        <v>0</v>
      </c>
      <c r="O233" s="2243">
        <f t="shared" si="237"/>
        <v>0</v>
      </c>
      <c r="P233" s="2245">
        <f t="shared" si="237"/>
        <v>0</v>
      </c>
      <c r="Q233" s="2247">
        <f t="shared" si="200"/>
        <v>0</v>
      </c>
      <c r="R233" s="365"/>
      <c r="S233"/>
      <c r="T233" s="1188" t="s">
        <v>283</v>
      </c>
      <c r="U233" s="871"/>
      <c r="V233" s="871"/>
      <c r="W233" s="871"/>
      <c r="X233" s="871"/>
      <c r="Y233" s="871"/>
      <c r="Z233" s="871"/>
      <c r="AA233" s="871"/>
      <c r="AB233" s="871"/>
      <c r="AC233" s="871"/>
      <c r="AD233" s="871"/>
      <c r="AE233" s="871"/>
      <c r="AF233" s="871"/>
      <c r="AG233" s="871"/>
    </row>
    <row r="234" spans="1:33" s="101" customFormat="1" ht="18" customHeight="1" x14ac:dyDescent="0.25">
      <c r="A234" s="365"/>
      <c r="B234" s="2254"/>
      <c r="C234" s="2255" t="str">
        <f t="shared" ref="C234:P234" si="238">+IF(S237="","",S237)</f>
        <v/>
      </c>
      <c r="D234" s="2260" t="str">
        <f t="shared" si="238"/>
        <v>Solar</v>
      </c>
      <c r="E234" s="2243" t="str">
        <f t="shared" si="238"/>
        <v/>
      </c>
      <c r="F234" s="2243" t="str">
        <f t="shared" si="238"/>
        <v/>
      </c>
      <c r="G234" s="2243" t="str">
        <f t="shared" si="238"/>
        <v/>
      </c>
      <c r="H234" s="2243" t="str">
        <f t="shared" si="238"/>
        <v/>
      </c>
      <c r="I234" s="2243" t="str">
        <f t="shared" si="238"/>
        <v/>
      </c>
      <c r="J234" s="2243" t="str">
        <f t="shared" si="238"/>
        <v/>
      </c>
      <c r="K234" s="2243" t="str">
        <f t="shared" si="238"/>
        <v/>
      </c>
      <c r="L234" s="2243" t="str">
        <f t="shared" si="238"/>
        <v/>
      </c>
      <c r="M234" s="2243" t="str">
        <f t="shared" si="238"/>
        <v/>
      </c>
      <c r="N234" s="2243" t="str">
        <f t="shared" si="238"/>
        <v/>
      </c>
      <c r="O234" s="2243" t="str">
        <f t="shared" si="238"/>
        <v/>
      </c>
      <c r="P234" s="2245" t="str">
        <f t="shared" si="238"/>
        <v/>
      </c>
      <c r="Q234" s="2247">
        <f t="shared" si="200"/>
        <v>0</v>
      </c>
      <c r="R234" s="365"/>
      <c r="S234"/>
      <c r="T234" s="1188" t="s">
        <v>385</v>
      </c>
      <c r="U234" s="871"/>
      <c r="V234" s="871"/>
      <c r="W234" s="871"/>
      <c r="X234" s="871"/>
      <c r="Y234" s="871"/>
      <c r="Z234" s="871"/>
      <c r="AA234" s="871"/>
      <c r="AB234" s="871"/>
      <c r="AC234" s="871"/>
      <c r="AD234" s="871"/>
      <c r="AE234" s="871"/>
      <c r="AF234" s="871"/>
      <c r="AG234" s="871"/>
    </row>
    <row r="235" spans="1:33" s="101" customFormat="1" ht="18" customHeight="1" x14ac:dyDescent="0.25">
      <c r="A235" s="365"/>
      <c r="B235" s="2256"/>
      <c r="C235" s="2257" t="str">
        <f t="shared" ref="C235:P235" si="239">+IF(S238="","",S238)</f>
        <v/>
      </c>
      <c r="D235" s="2261" t="str">
        <f t="shared" si="239"/>
        <v>Eólico</v>
      </c>
      <c r="E235" s="2262" t="str">
        <f t="shared" si="239"/>
        <v/>
      </c>
      <c r="F235" s="2262" t="str">
        <f t="shared" si="239"/>
        <v/>
      </c>
      <c r="G235" s="2262" t="str">
        <f t="shared" si="239"/>
        <v/>
      </c>
      <c r="H235" s="2262" t="str">
        <f t="shared" si="239"/>
        <v/>
      </c>
      <c r="I235" s="2262" t="str">
        <f t="shared" si="239"/>
        <v/>
      </c>
      <c r="J235" s="2262" t="str">
        <f t="shared" si="239"/>
        <v/>
      </c>
      <c r="K235" s="2262" t="str">
        <f t="shared" si="239"/>
        <v/>
      </c>
      <c r="L235" s="2262" t="str">
        <f t="shared" si="239"/>
        <v/>
      </c>
      <c r="M235" s="2262" t="str">
        <f t="shared" si="239"/>
        <v/>
      </c>
      <c r="N235" s="2262" t="str">
        <f t="shared" si="239"/>
        <v/>
      </c>
      <c r="O235" s="2262" t="str">
        <f t="shared" si="239"/>
        <v/>
      </c>
      <c r="P235" s="2264" t="str">
        <f t="shared" si="239"/>
        <v/>
      </c>
      <c r="Q235" s="2266">
        <f t="shared" si="200"/>
        <v>0</v>
      </c>
      <c r="R235" s="365"/>
      <c r="S235" s="1188" t="s">
        <v>177</v>
      </c>
      <c r="T235" s="1188" t="s">
        <v>383</v>
      </c>
      <c r="U235" s="871"/>
      <c r="V235" s="871"/>
      <c r="W235" s="871"/>
      <c r="X235" s="871"/>
      <c r="Y235" s="871"/>
      <c r="Z235" s="871"/>
      <c r="AA235" s="871"/>
      <c r="AB235" s="871"/>
      <c r="AC235" s="871"/>
      <c r="AD235" s="871"/>
      <c r="AE235" s="871"/>
      <c r="AF235" s="871"/>
      <c r="AG235" s="871"/>
    </row>
    <row r="236" spans="1:33" s="101" customFormat="1" ht="18" customHeight="1" x14ac:dyDescent="0.25">
      <c r="A236" s="365"/>
      <c r="B236" s="2252">
        <v>59</v>
      </c>
      <c r="C236" s="2253" t="str">
        <f t="shared" ref="C236:P236" si="240">+IF(S239="","",S239)</f>
        <v>Pesquera Pelayo S.A.C.</v>
      </c>
      <c r="D236" s="2258" t="str">
        <f t="shared" si="240"/>
        <v>Hidráulico</v>
      </c>
      <c r="E236" s="2259" t="str">
        <f t="shared" si="240"/>
        <v/>
      </c>
      <c r="F236" s="2259" t="str">
        <f t="shared" si="240"/>
        <v/>
      </c>
      <c r="G236" s="2259" t="str">
        <f t="shared" si="240"/>
        <v/>
      </c>
      <c r="H236" s="2259" t="str">
        <f t="shared" si="240"/>
        <v/>
      </c>
      <c r="I236" s="2259" t="str">
        <f t="shared" si="240"/>
        <v/>
      </c>
      <c r="J236" s="2259" t="str">
        <f t="shared" si="240"/>
        <v/>
      </c>
      <c r="K236" s="2259" t="str">
        <f t="shared" si="240"/>
        <v/>
      </c>
      <c r="L236" s="2259" t="str">
        <f t="shared" si="240"/>
        <v/>
      </c>
      <c r="M236" s="2259" t="str">
        <f t="shared" si="240"/>
        <v/>
      </c>
      <c r="N236" s="2259" t="str">
        <f t="shared" si="240"/>
        <v/>
      </c>
      <c r="O236" s="2259" t="str">
        <f t="shared" si="240"/>
        <v/>
      </c>
      <c r="P236" s="2263" t="str">
        <f t="shared" si="240"/>
        <v/>
      </c>
      <c r="Q236" s="2265">
        <f t="shared" si="200"/>
        <v>0</v>
      </c>
      <c r="R236" s="365"/>
      <c r="S236"/>
      <c r="T236" s="1188" t="s">
        <v>384</v>
      </c>
      <c r="U236" s="871">
        <v>0</v>
      </c>
      <c r="V236" s="871">
        <v>0</v>
      </c>
      <c r="W236" s="871">
        <v>0</v>
      </c>
      <c r="X236" s="871">
        <v>0</v>
      </c>
      <c r="Y236" s="871">
        <v>0</v>
      </c>
      <c r="Z236" s="871">
        <v>0</v>
      </c>
      <c r="AA236" s="871">
        <v>0</v>
      </c>
      <c r="AB236" s="871">
        <v>0</v>
      </c>
      <c r="AC236" s="871">
        <v>0</v>
      </c>
      <c r="AD236" s="871">
        <v>0</v>
      </c>
      <c r="AE236" s="871">
        <v>0</v>
      </c>
      <c r="AF236" s="871">
        <v>0</v>
      </c>
      <c r="AG236" s="871">
        <v>0</v>
      </c>
    </row>
    <row r="237" spans="1:33" s="101" customFormat="1" ht="18" customHeight="1" x14ac:dyDescent="0.25">
      <c r="A237" s="365"/>
      <c r="B237" s="2254"/>
      <c r="C237" s="2255" t="str">
        <f t="shared" ref="C237:P237" si="241">+IF(S240="","",S240)</f>
        <v/>
      </c>
      <c r="D237" s="2260" t="str">
        <f t="shared" si="241"/>
        <v>Térmico</v>
      </c>
      <c r="E237" s="2243">
        <f t="shared" si="241"/>
        <v>0</v>
      </c>
      <c r="F237" s="2243" t="str">
        <f t="shared" si="241"/>
        <v/>
      </c>
      <c r="G237" s="2243" t="str">
        <f t="shared" si="241"/>
        <v/>
      </c>
      <c r="H237" s="2243" t="str">
        <f t="shared" si="241"/>
        <v/>
      </c>
      <c r="I237" s="2243" t="str">
        <f t="shared" si="241"/>
        <v/>
      </c>
      <c r="J237" s="2243">
        <f t="shared" si="241"/>
        <v>0</v>
      </c>
      <c r="K237" s="2243">
        <f t="shared" si="241"/>
        <v>0</v>
      </c>
      <c r="L237" s="2243">
        <f t="shared" si="241"/>
        <v>0</v>
      </c>
      <c r="M237" s="2243">
        <f t="shared" si="241"/>
        <v>0</v>
      </c>
      <c r="N237" s="2243">
        <f t="shared" si="241"/>
        <v>0</v>
      </c>
      <c r="O237" s="2243" t="str">
        <f t="shared" si="241"/>
        <v/>
      </c>
      <c r="P237" s="2245">
        <f t="shared" si="241"/>
        <v>0</v>
      </c>
      <c r="Q237" s="2247">
        <f t="shared" si="200"/>
        <v>0</v>
      </c>
      <c r="R237" s="365"/>
      <c r="S237"/>
      <c r="T237" s="1188" t="s">
        <v>283</v>
      </c>
      <c r="U237" s="871"/>
      <c r="V237" s="871"/>
      <c r="W237" s="871"/>
      <c r="X237" s="871"/>
      <c r="Y237" s="871"/>
      <c r="Z237" s="871"/>
      <c r="AA237" s="871"/>
      <c r="AB237" s="871"/>
      <c r="AC237" s="871"/>
      <c r="AD237" s="871"/>
      <c r="AE237" s="871"/>
      <c r="AF237" s="871"/>
      <c r="AG237" s="871"/>
    </row>
    <row r="238" spans="1:33" s="101" customFormat="1" ht="18" customHeight="1" x14ac:dyDescent="0.25">
      <c r="A238" s="365"/>
      <c r="B238" s="2254"/>
      <c r="C238" s="2255" t="str">
        <f t="shared" ref="C238:P238" si="242">+IF(S241="","",S241)</f>
        <v/>
      </c>
      <c r="D238" s="2260" t="str">
        <f t="shared" si="242"/>
        <v>Solar</v>
      </c>
      <c r="E238" s="2243" t="str">
        <f t="shared" si="242"/>
        <v/>
      </c>
      <c r="F238" s="2243" t="str">
        <f t="shared" si="242"/>
        <v/>
      </c>
      <c r="G238" s="2243" t="str">
        <f t="shared" si="242"/>
        <v/>
      </c>
      <c r="H238" s="2243" t="str">
        <f t="shared" si="242"/>
        <v/>
      </c>
      <c r="I238" s="2243" t="str">
        <f t="shared" si="242"/>
        <v/>
      </c>
      <c r="J238" s="2243" t="str">
        <f t="shared" si="242"/>
        <v/>
      </c>
      <c r="K238" s="2243" t="str">
        <f t="shared" si="242"/>
        <v/>
      </c>
      <c r="L238" s="2243" t="str">
        <f t="shared" si="242"/>
        <v/>
      </c>
      <c r="M238" s="2243" t="str">
        <f t="shared" si="242"/>
        <v/>
      </c>
      <c r="N238" s="2243" t="str">
        <f t="shared" si="242"/>
        <v/>
      </c>
      <c r="O238" s="2243" t="str">
        <f t="shared" si="242"/>
        <v/>
      </c>
      <c r="P238" s="2245" t="str">
        <f t="shared" si="242"/>
        <v/>
      </c>
      <c r="Q238" s="2247">
        <f t="shared" si="200"/>
        <v>0</v>
      </c>
      <c r="R238" s="365"/>
      <c r="S238"/>
      <c r="T238" s="1188" t="s">
        <v>385</v>
      </c>
      <c r="U238" s="871"/>
      <c r="V238" s="871"/>
      <c r="W238" s="871"/>
      <c r="X238" s="871"/>
      <c r="Y238" s="871"/>
      <c r="Z238" s="871"/>
      <c r="AA238" s="871"/>
      <c r="AB238" s="871"/>
      <c r="AC238" s="871"/>
      <c r="AD238" s="871"/>
      <c r="AE238" s="871"/>
      <c r="AF238" s="871"/>
      <c r="AG238" s="871"/>
    </row>
    <row r="239" spans="1:33" s="101" customFormat="1" ht="18" customHeight="1" x14ac:dyDescent="0.25">
      <c r="A239" s="365"/>
      <c r="B239" s="2256"/>
      <c r="C239" s="2257" t="str">
        <f t="shared" ref="C239:P239" si="243">+IF(S242="","",S242)</f>
        <v/>
      </c>
      <c r="D239" s="2261" t="str">
        <f t="shared" si="243"/>
        <v>Eólico</v>
      </c>
      <c r="E239" s="2262" t="str">
        <f t="shared" si="243"/>
        <v/>
      </c>
      <c r="F239" s="2262" t="str">
        <f t="shared" si="243"/>
        <v/>
      </c>
      <c r="G239" s="2262" t="str">
        <f t="shared" si="243"/>
        <v/>
      </c>
      <c r="H239" s="2262" t="str">
        <f t="shared" si="243"/>
        <v/>
      </c>
      <c r="I239" s="2262" t="str">
        <f t="shared" si="243"/>
        <v/>
      </c>
      <c r="J239" s="2262" t="str">
        <f t="shared" si="243"/>
        <v/>
      </c>
      <c r="K239" s="2262" t="str">
        <f t="shared" si="243"/>
        <v/>
      </c>
      <c r="L239" s="2262" t="str">
        <f t="shared" si="243"/>
        <v/>
      </c>
      <c r="M239" s="2262" t="str">
        <f t="shared" si="243"/>
        <v/>
      </c>
      <c r="N239" s="2262" t="str">
        <f t="shared" si="243"/>
        <v/>
      </c>
      <c r="O239" s="2262" t="str">
        <f t="shared" si="243"/>
        <v/>
      </c>
      <c r="P239" s="2264" t="str">
        <f t="shared" si="243"/>
        <v/>
      </c>
      <c r="Q239" s="2266">
        <f t="shared" si="200"/>
        <v>0</v>
      </c>
      <c r="R239" s="365"/>
      <c r="S239" s="1188" t="s">
        <v>179</v>
      </c>
      <c r="T239" s="1188" t="s">
        <v>383</v>
      </c>
      <c r="U239" s="871"/>
      <c r="V239" s="871"/>
      <c r="W239" s="871"/>
      <c r="X239" s="871"/>
      <c r="Y239" s="871"/>
      <c r="Z239" s="871"/>
      <c r="AA239" s="871"/>
      <c r="AB239" s="871"/>
      <c r="AC239" s="871"/>
      <c r="AD239" s="871"/>
      <c r="AE239" s="871"/>
      <c r="AF239" s="871"/>
      <c r="AG239" s="871"/>
    </row>
    <row r="240" spans="1:33" s="101" customFormat="1" ht="18" customHeight="1" x14ac:dyDescent="0.25">
      <c r="A240" s="365"/>
      <c r="B240" s="2252">
        <v>60</v>
      </c>
      <c r="C240" s="2253" t="str">
        <f t="shared" ref="C240:P240" si="244">+IF(S243="","",S243)</f>
        <v>Petroleos del Peru PETROPERU S.A.</v>
      </c>
      <c r="D240" s="2258" t="str">
        <f t="shared" si="244"/>
        <v>Hidráulico</v>
      </c>
      <c r="E240" s="2259" t="str">
        <f t="shared" si="244"/>
        <v/>
      </c>
      <c r="F240" s="2259" t="str">
        <f t="shared" si="244"/>
        <v/>
      </c>
      <c r="G240" s="2259" t="str">
        <f t="shared" si="244"/>
        <v/>
      </c>
      <c r="H240" s="2259" t="str">
        <f t="shared" si="244"/>
        <v/>
      </c>
      <c r="I240" s="2259" t="str">
        <f t="shared" si="244"/>
        <v/>
      </c>
      <c r="J240" s="2259" t="str">
        <f t="shared" si="244"/>
        <v/>
      </c>
      <c r="K240" s="2259" t="str">
        <f t="shared" si="244"/>
        <v/>
      </c>
      <c r="L240" s="2259" t="str">
        <f t="shared" si="244"/>
        <v/>
      </c>
      <c r="M240" s="2259" t="str">
        <f t="shared" si="244"/>
        <v/>
      </c>
      <c r="N240" s="2259" t="str">
        <f t="shared" si="244"/>
        <v/>
      </c>
      <c r="O240" s="2259" t="str">
        <f t="shared" si="244"/>
        <v/>
      </c>
      <c r="P240" s="2263" t="str">
        <f t="shared" si="244"/>
        <v/>
      </c>
      <c r="Q240" s="2265">
        <f t="shared" si="200"/>
        <v>0</v>
      </c>
      <c r="R240" s="365"/>
      <c r="S240"/>
      <c r="T240" s="1188" t="s">
        <v>384</v>
      </c>
      <c r="U240" s="871">
        <v>0</v>
      </c>
      <c r="V240" s="871"/>
      <c r="W240" s="871"/>
      <c r="X240" s="871"/>
      <c r="Y240" s="871"/>
      <c r="Z240" s="871">
        <v>0</v>
      </c>
      <c r="AA240" s="871">
        <v>0</v>
      </c>
      <c r="AB240" s="871">
        <v>0</v>
      </c>
      <c r="AC240" s="871">
        <v>0</v>
      </c>
      <c r="AD240" s="871">
        <v>0</v>
      </c>
      <c r="AE240" s="871"/>
      <c r="AF240" s="871">
        <v>0</v>
      </c>
      <c r="AG240" s="871">
        <v>0</v>
      </c>
    </row>
    <row r="241" spans="1:33" s="101" customFormat="1" ht="18" customHeight="1" x14ac:dyDescent="0.25">
      <c r="A241" s="365"/>
      <c r="B241" s="2254"/>
      <c r="C241" s="2255" t="str">
        <f t="shared" ref="C241:P241" si="245">+IF(S244="","",S244)</f>
        <v/>
      </c>
      <c r="D241" s="2260" t="str">
        <f t="shared" si="245"/>
        <v>Térmico</v>
      </c>
      <c r="E241" s="2243">
        <f t="shared" si="245"/>
        <v>1.3158189999999998</v>
      </c>
      <c r="F241" s="2243">
        <f t="shared" si="245"/>
        <v>1.2604980000000001</v>
      </c>
      <c r="G241" s="2243">
        <f t="shared" si="245"/>
        <v>1.2437619999999998</v>
      </c>
      <c r="H241" s="2243">
        <f t="shared" si="245"/>
        <v>0.98451699999999986</v>
      </c>
      <c r="I241" s="2243">
        <f t="shared" si="245"/>
        <v>0.57012600000000002</v>
      </c>
      <c r="J241" s="2243">
        <f t="shared" si="245"/>
        <v>0.66858799999999996</v>
      </c>
      <c r="K241" s="2243">
        <f t="shared" si="245"/>
        <v>0.82223800000000002</v>
      </c>
      <c r="L241" s="2243">
        <f t="shared" si="245"/>
        <v>0.90748400000000018</v>
      </c>
      <c r="M241" s="2243">
        <f t="shared" si="245"/>
        <v>0.91875499999999988</v>
      </c>
      <c r="N241" s="2243">
        <f t="shared" si="245"/>
        <v>0.75032600000000005</v>
      </c>
      <c r="O241" s="2243">
        <f t="shared" si="245"/>
        <v>0.73050099999999996</v>
      </c>
      <c r="P241" s="2245">
        <f t="shared" si="245"/>
        <v>0.79400400000000015</v>
      </c>
      <c r="Q241" s="2247">
        <f t="shared" si="200"/>
        <v>10.966618</v>
      </c>
      <c r="R241" s="365"/>
      <c r="S241"/>
      <c r="T241" s="1188" t="s">
        <v>283</v>
      </c>
      <c r="U241" s="871"/>
      <c r="V241" s="871"/>
      <c r="W241" s="871"/>
      <c r="X241" s="871"/>
      <c r="Y241" s="871"/>
      <c r="Z241" s="871"/>
      <c r="AA241" s="871"/>
      <c r="AB241" s="871"/>
      <c r="AC241" s="871"/>
      <c r="AD241" s="871"/>
      <c r="AE241" s="871"/>
      <c r="AF241" s="871"/>
      <c r="AG241" s="871"/>
    </row>
    <row r="242" spans="1:33" s="101" customFormat="1" ht="18" customHeight="1" x14ac:dyDescent="0.25">
      <c r="A242" s="365"/>
      <c r="B242" s="2254"/>
      <c r="C242" s="2255" t="str">
        <f t="shared" ref="C242:P242" si="246">+IF(S245="","",S245)</f>
        <v/>
      </c>
      <c r="D242" s="2260" t="str">
        <f t="shared" si="246"/>
        <v>Solar</v>
      </c>
      <c r="E242" s="2243" t="str">
        <f t="shared" si="246"/>
        <v/>
      </c>
      <c r="F242" s="2243" t="str">
        <f t="shared" si="246"/>
        <v/>
      </c>
      <c r="G242" s="2243" t="str">
        <f t="shared" si="246"/>
        <v/>
      </c>
      <c r="H242" s="2243" t="str">
        <f t="shared" si="246"/>
        <v/>
      </c>
      <c r="I242" s="2243" t="str">
        <f t="shared" si="246"/>
        <v/>
      </c>
      <c r="J242" s="2243" t="str">
        <f t="shared" si="246"/>
        <v/>
      </c>
      <c r="K242" s="2243" t="str">
        <f t="shared" si="246"/>
        <v/>
      </c>
      <c r="L242" s="2243" t="str">
        <f t="shared" si="246"/>
        <v/>
      </c>
      <c r="M242" s="2243" t="str">
        <f t="shared" si="246"/>
        <v/>
      </c>
      <c r="N242" s="2243" t="str">
        <f t="shared" si="246"/>
        <v/>
      </c>
      <c r="O242" s="2243" t="str">
        <f t="shared" si="246"/>
        <v/>
      </c>
      <c r="P242" s="2245" t="str">
        <f t="shared" si="246"/>
        <v/>
      </c>
      <c r="Q242" s="2247">
        <f t="shared" si="200"/>
        <v>0</v>
      </c>
      <c r="R242" s="365"/>
      <c r="S242"/>
      <c r="T242" s="1188" t="s">
        <v>385</v>
      </c>
      <c r="U242" s="871"/>
      <c r="V242" s="871"/>
      <c r="W242" s="871"/>
      <c r="X242" s="871"/>
      <c r="Y242" s="871"/>
      <c r="Z242" s="871"/>
      <c r="AA242" s="871"/>
      <c r="AB242" s="871"/>
      <c r="AC242" s="871"/>
      <c r="AD242" s="871"/>
      <c r="AE242" s="871"/>
      <c r="AF242" s="871"/>
      <c r="AG242" s="871"/>
    </row>
    <row r="243" spans="1:33" s="101" customFormat="1" ht="18" customHeight="1" x14ac:dyDescent="0.25">
      <c r="A243" s="365"/>
      <c r="B243" s="2256"/>
      <c r="C243" s="2257" t="str">
        <f t="shared" ref="C243:P243" si="247">+IF(S246="","",S246)</f>
        <v/>
      </c>
      <c r="D243" s="2261" t="str">
        <f t="shared" si="247"/>
        <v>Eólico</v>
      </c>
      <c r="E243" s="2262" t="str">
        <f t="shared" si="247"/>
        <v/>
      </c>
      <c r="F243" s="2262" t="str">
        <f t="shared" si="247"/>
        <v/>
      </c>
      <c r="G243" s="2262" t="str">
        <f t="shared" si="247"/>
        <v/>
      </c>
      <c r="H243" s="2262" t="str">
        <f t="shared" si="247"/>
        <v/>
      </c>
      <c r="I243" s="2262" t="str">
        <f t="shared" si="247"/>
        <v/>
      </c>
      <c r="J243" s="2262" t="str">
        <f t="shared" si="247"/>
        <v/>
      </c>
      <c r="K243" s="2262" t="str">
        <f t="shared" si="247"/>
        <v/>
      </c>
      <c r="L243" s="2262" t="str">
        <f t="shared" si="247"/>
        <v/>
      </c>
      <c r="M243" s="2262" t="str">
        <f t="shared" si="247"/>
        <v/>
      </c>
      <c r="N243" s="2262" t="str">
        <f t="shared" si="247"/>
        <v/>
      </c>
      <c r="O243" s="2262" t="str">
        <f t="shared" si="247"/>
        <v/>
      </c>
      <c r="P243" s="2264" t="str">
        <f t="shared" si="247"/>
        <v/>
      </c>
      <c r="Q243" s="2266">
        <f t="shared" si="200"/>
        <v>0</v>
      </c>
      <c r="R243" s="365"/>
      <c r="S243" s="1188" t="s">
        <v>1422</v>
      </c>
      <c r="T243" s="1188" t="s">
        <v>383</v>
      </c>
      <c r="U243" s="871"/>
      <c r="V243" s="871"/>
      <c r="W243" s="871"/>
      <c r="X243" s="871"/>
      <c r="Y243" s="871"/>
      <c r="Z243" s="871"/>
      <c r="AA243" s="871"/>
      <c r="AB243" s="871"/>
      <c r="AC243" s="871"/>
      <c r="AD243" s="871"/>
      <c r="AE243" s="871"/>
      <c r="AF243" s="871"/>
      <c r="AG243" s="871"/>
    </row>
    <row r="244" spans="1:33" s="101" customFormat="1" ht="18" customHeight="1" x14ac:dyDescent="0.25">
      <c r="A244" s="365"/>
      <c r="B244" s="2252">
        <v>61</v>
      </c>
      <c r="C244" s="2253" t="str">
        <f t="shared" ref="C244:P244" si="248">+IF(S247="","",S247)</f>
        <v>Pluspetrol Norte S.A.</v>
      </c>
      <c r="D244" s="2258" t="str">
        <f t="shared" si="248"/>
        <v>Hidráulico</v>
      </c>
      <c r="E244" s="2259" t="str">
        <f t="shared" si="248"/>
        <v/>
      </c>
      <c r="F244" s="2259" t="str">
        <f t="shared" si="248"/>
        <v/>
      </c>
      <c r="G244" s="2259" t="str">
        <f t="shared" si="248"/>
        <v/>
      </c>
      <c r="H244" s="2259" t="str">
        <f t="shared" si="248"/>
        <v/>
      </c>
      <c r="I244" s="2259" t="str">
        <f t="shared" si="248"/>
        <v/>
      </c>
      <c r="J244" s="2259" t="str">
        <f t="shared" si="248"/>
        <v/>
      </c>
      <c r="K244" s="2259" t="str">
        <f t="shared" si="248"/>
        <v/>
      </c>
      <c r="L244" s="2259" t="str">
        <f t="shared" si="248"/>
        <v/>
      </c>
      <c r="M244" s="2259" t="str">
        <f t="shared" si="248"/>
        <v/>
      </c>
      <c r="N244" s="2259" t="str">
        <f t="shared" si="248"/>
        <v/>
      </c>
      <c r="O244" s="2259" t="str">
        <f t="shared" si="248"/>
        <v/>
      </c>
      <c r="P244" s="2263" t="str">
        <f t="shared" si="248"/>
        <v/>
      </c>
      <c r="Q244" s="2265">
        <f t="shared" si="200"/>
        <v>0</v>
      </c>
      <c r="R244" s="365"/>
      <c r="S244"/>
      <c r="T244" s="1188" t="s">
        <v>384</v>
      </c>
      <c r="U244" s="871">
        <v>1.3158189999999998</v>
      </c>
      <c r="V244" s="871">
        <v>1.2604980000000001</v>
      </c>
      <c r="W244" s="871">
        <v>1.2437619999999998</v>
      </c>
      <c r="X244" s="871">
        <v>0.98451699999999986</v>
      </c>
      <c r="Y244" s="871">
        <v>0.57012600000000002</v>
      </c>
      <c r="Z244" s="871">
        <v>0.66858799999999996</v>
      </c>
      <c r="AA244" s="871">
        <v>0.82223800000000002</v>
      </c>
      <c r="AB244" s="871">
        <v>0.90748400000000018</v>
      </c>
      <c r="AC244" s="871">
        <v>0.91875499999999988</v>
      </c>
      <c r="AD244" s="871">
        <v>0.75032600000000005</v>
      </c>
      <c r="AE244" s="871">
        <v>0.73050099999999996</v>
      </c>
      <c r="AF244" s="871">
        <v>0.79400400000000015</v>
      </c>
      <c r="AG244" s="871">
        <v>10.966618</v>
      </c>
    </row>
    <row r="245" spans="1:33" s="101" customFormat="1" ht="18" customHeight="1" x14ac:dyDescent="0.25">
      <c r="A245" s="365"/>
      <c r="B245" s="2254"/>
      <c r="C245" s="2255" t="str">
        <f t="shared" ref="C245:P245" si="249">+IF(S248="","",S248)</f>
        <v/>
      </c>
      <c r="D245" s="2260" t="str">
        <f t="shared" si="249"/>
        <v>Térmico</v>
      </c>
      <c r="E245" s="2243">
        <f t="shared" si="249"/>
        <v>15.582516</v>
      </c>
      <c r="F245" s="2243">
        <f t="shared" si="249"/>
        <v>15.789164999999999</v>
      </c>
      <c r="G245" s="2243">
        <f t="shared" si="249"/>
        <v>20.179991000000001</v>
      </c>
      <c r="H245" s="2243">
        <f t="shared" si="249"/>
        <v>12.282215000000001</v>
      </c>
      <c r="I245" s="2243">
        <f t="shared" si="249"/>
        <v>0.99223499999999998</v>
      </c>
      <c r="J245" s="2243">
        <f t="shared" si="249"/>
        <v>0.93539700000000003</v>
      </c>
      <c r="K245" s="2243">
        <f t="shared" si="249"/>
        <v>0.98550899999999997</v>
      </c>
      <c r="L245" s="2243">
        <f t="shared" si="249"/>
        <v>0.92175299999999993</v>
      </c>
      <c r="M245" s="2243">
        <f t="shared" si="249"/>
        <v>0.89325500000000002</v>
      </c>
      <c r="N245" s="2243">
        <f t="shared" si="249"/>
        <v>0.90580399999999994</v>
      </c>
      <c r="O245" s="2243">
        <f t="shared" si="249"/>
        <v>0.87944</v>
      </c>
      <c r="P245" s="2245">
        <f t="shared" si="249"/>
        <v>0.85387999999999997</v>
      </c>
      <c r="Q245" s="2247">
        <f t="shared" si="200"/>
        <v>71.201159999999987</v>
      </c>
      <c r="R245" s="365"/>
      <c r="S245"/>
      <c r="T245" s="1188" t="s">
        <v>283</v>
      </c>
      <c r="U245" s="871"/>
      <c r="V245" s="871"/>
      <c r="W245" s="871"/>
      <c r="X245" s="871"/>
      <c r="Y245" s="871"/>
      <c r="Z245" s="871"/>
      <c r="AA245" s="871"/>
      <c r="AB245" s="871"/>
      <c r="AC245" s="871"/>
      <c r="AD245" s="871"/>
      <c r="AE245" s="871"/>
      <c r="AF245" s="871"/>
      <c r="AG245" s="871"/>
    </row>
    <row r="246" spans="1:33" s="101" customFormat="1" ht="18" customHeight="1" x14ac:dyDescent="0.25">
      <c r="A246" s="365"/>
      <c r="B246" s="2254"/>
      <c r="C246" s="2255" t="str">
        <f t="shared" ref="C246:P246" si="250">+IF(S249="","",S249)</f>
        <v/>
      </c>
      <c r="D246" s="2260" t="str">
        <f t="shared" si="250"/>
        <v>Solar</v>
      </c>
      <c r="E246" s="2243" t="str">
        <f t="shared" si="250"/>
        <v/>
      </c>
      <c r="F246" s="2243" t="str">
        <f t="shared" si="250"/>
        <v/>
      </c>
      <c r="G246" s="2243" t="str">
        <f t="shared" si="250"/>
        <v/>
      </c>
      <c r="H246" s="2243" t="str">
        <f t="shared" si="250"/>
        <v/>
      </c>
      <c r="I246" s="2243" t="str">
        <f t="shared" si="250"/>
        <v/>
      </c>
      <c r="J246" s="2243" t="str">
        <f t="shared" si="250"/>
        <v/>
      </c>
      <c r="K246" s="2243" t="str">
        <f t="shared" si="250"/>
        <v/>
      </c>
      <c r="L246" s="2243" t="str">
        <f t="shared" si="250"/>
        <v/>
      </c>
      <c r="M246" s="2243" t="str">
        <f t="shared" si="250"/>
        <v/>
      </c>
      <c r="N246" s="2243" t="str">
        <f t="shared" si="250"/>
        <v/>
      </c>
      <c r="O246" s="2243" t="str">
        <f t="shared" si="250"/>
        <v/>
      </c>
      <c r="P246" s="2245" t="str">
        <f t="shared" si="250"/>
        <v/>
      </c>
      <c r="Q246" s="2247">
        <f t="shared" si="200"/>
        <v>0</v>
      </c>
      <c r="R246" s="365"/>
      <c r="S246"/>
      <c r="T246" s="1188" t="s">
        <v>385</v>
      </c>
      <c r="U246" s="871"/>
      <c r="V246" s="871"/>
      <c r="W246" s="871"/>
      <c r="X246" s="871"/>
      <c r="Y246" s="871"/>
      <c r="Z246" s="871"/>
      <c r="AA246" s="871"/>
      <c r="AB246" s="871"/>
      <c r="AC246" s="871"/>
      <c r="AD246" s="871"/>
      <c r="AE246" s="871"/>
      <c r="AF246" s="871"/>
      <c r="AG246" s="871"/>
    </row>
    <row r="247" spans="1:33" s="101" customFormat="1" ht="18" customHeight="1" x14ac:dyDescent="0.25">
      <c r="A247" s="365"/>
      <c r="B247" s="2256"/>
      <c r="C247" s="2257" t="str">
        <f t="shared" ref="C247:P247" si="251">+IF(S250="","",S250)</f>
        <v/>
      </c>
      <c r="D247" s="2261" t="str">
        <f t="shared" si="251"/>
        <v>Eólico</v>
      </c>
      <c r="E247" s="2262" t="str">
        <f t="shared" si="251"/>
        <v/>
      </c>
      <c r="F247" s="2262" t="str">
        <f t="shared" si="251"/>
        <v/>
      </c>
      <c r="G247" s="2262" t="str">
        <f t="shared" si="251"/>
        <v/>
      </c>
      <c r="H247" s="2262" t="str">
        <f t="shared" si="251"/>
        <v/>
      </c>
      <c r="I247" s="2262" t="str">
        <f t="shared" si="251"/>
        <v/>
      </c>
      <c r="J247" s="2262" t="str">
        <f t="shared" si="251"/>
        <v/>
      </c>
      <c r="K247" s="2262" t="str">
        <f t="shared" si="251"/>
        <v/>
      </c>
      <c r="L247" s="2262" t="str">
        <f t="shared" si="251"/>
        <v/>
      </c>
      <c r="M247" s="2262" t="str">
        <f t="shared" si="251"/>
        <v/>
      </c>
      <c r="N247" s="2262" t="str">
        <f t="shared" si="251"/>
        <v/>
      </c>
      <c r="O247" s="2262" t="str">
        <f t="shared" si="251"/>
        <v/>
      </c>
      <c r="P247" s="2264" t="str">
        <f t="shared" si="251"/>
        <v/>
      </c>
      <c r="Q247" s="2266">
        <f t="shared" si="200"/>
        <v>0</v>
      </c>
      <c r="R247" s="365"/>
      <c r="S247" s="1188" t="s">
        <v>181</v>
      </c>
      <c r="T247" s="1188" t="s">
        <v>383</v>
      </c>
      <c r="U247" s="871"/>
      <c r="V247" s="871"/>
      <c r="W247" s="871"/>
      <c r="X247" s="871"/>
      <c r="Y247" s="871"/>
      <c r="Z247" s="871"/>
      <c r="AA247" s="871"/>
      <c r="AB247" s="871"/>
      <c r="AC247" s="871"/>
      <c r="AD247" s="871"/>
      <c r="AE247" s="871"/>
      <c r="AF247" s="871"/>
      <c r="AG247" s="871"/>
    </row>
    <row r="248" spans="1:33" s="101" customFormat="1" ht="18" customHeight="1" x14ac:dyDescent="0.25">
      <c r="A248" s="365"/>
      <c r="B248" s="2252">
        <v>62</v>
      </c>
      <c r="C248" s="2253" t="str">
        <f t="shared" ref="C248:P248" si="252">+IF(S251="","",S251)</f>
        <v>Pluspetrol Perú Corporation S.A.</v>
      </c>
      <c r="D248" s="2258" t="str">
        <f t="shared" si="252"/>
        <v>Hidráulico</v>
      </c>
      <c r="E248" s="2259" t="str">
        <f t="shared" si="252"/>
        <v/>
      </c>
      <c r="F248" s="2259" t="str">
        <f t="shared" si="252"/>
        <v/>
      </c>
      <c r="G248" s="2259" t="str">
        <f t="shared" si="252"/>
        <v/>
      </c>
      <c r="H248" s="2259" t="str">
        <f t="shared" si="252"/>
        <v/>
      </c>
      <c r="I248" s="2259" t="str">
        <f t="shared" si="252"/>
        <v/>
      </c>
      <c r="J248" s="2259" t="str">
        <f t="shared" si="252"/>
        <v/>
      </c>
      <c r="K248" s="2259" t="str">
        <f t="shared" si="252"/>
        <v/>
      </c>
      <c r="L248" s="2259" t="str">
        <f t="shared" si="252"/>
        <v/>
      </c>
      <c r="M248" s="2259" t="str">
        <f t="shared" si="252"/>
        <v/>
      </c>
      <c r="N248" s="2259" t="str">
        <f t="shared" si="252"/>
        <v/>
      </c>
      <c r="O248" s="2259" t="str">
        <f t="shared" si="252"/>
        <v/>
      </c>
      <c r="P248" s="2263" t="str">
        <f t="shared" si="252"/>
        <v/>
      </c>
      <c r="Q248" s="2265">
        <f t="shared" si="200"/>
        <v>0</v>
      </c>
      <c r="R248" s="365"/>
      <c r="S248"/>
      <c r="T248" s="1188" t="s">
        <v>384</v>
      </c>
      <c r="U248" s="871">
        <v>15.582516</v>
      </c>
      <c r="V248" s="871">
        <v>15.789164999999999</v>
      </c>
      <c r="W248" s="871">
        <v>20.179991000000001</v>
      </c>
      <c r="X248" s="871">
        <v>12.282215000000001</v>
      </c>
      <c r="Y248" s="871">
        <v>0.99223499999999998</v>
      </c>
      <c r="Z248" s="871">
        <v>0.93539700000000003</v>
      </c>
      <c r="AA248" s="871">
        <v>0.98550899999999997</v>
      </c>
      <c r="AB248" s="871">
        <v>0.92175299999999993</v>
      </c>
      <c r="AC248" s="871">
        <v>0.89325500000000002</v>
      </c>
      <c r="AD248" s="871">
        <v>0.90580399999999994</v>
      </c>
      <c r="AE248" s="871">
        <v>0.87944</v>
      </c>
      <c r="AF248" s="871">
        <v>0.85387999999999997</v>
      </c>
      <c r="AG248" s="871">
        <v>71.201159999999987</v>
      </c>
    </row>
    <row r="249" spans="1:33" s="101" customFormat="1" ht="18" customHeight="1" x14ac:dyDescent="0.25">
      <c r="A249" s="365"/>
      <c r="B249" s="2254"/>
      <c r="C249" s="2255" t="str">
        <f t="shared" ref="C249:P249" si="253">+IF(S252="","",S252)</f>
        <v/>
      </c>
      <c r="D249" s="2260" t="str">
        <f t="shared" si="253"/>
        <v>Térmico</v>
      </c>
      <c r="E249" s="2243">
        <f t="shared" si="253"/>
        <v>16.506343999999999</v>
      </c>
      <c r="F249" s="2243">
        <f t="shared" si="253"/>
        <v>15.460720000000002</v>
      </c>
      <c r="G249" s="2243">
        <f t="shared" si="253"/>
        <v>14.666332000000001</v>
      </c>
      <c r="H249" s="2243">
        <f t="shared" si="253"/>
        <v>14.776831999999999</v>
      </c>
      <c r="I249" s="2243">
        <f t="shared" si="253"/>
        <v>15.409782</v>
      </c>
      <c r="J249" s="2243">
        <f t="shared" si="253"/>
        <v>14.843466000000001</v>
      </c>
      <c r="K249" s="2243">
        <f t="shared" si="253"/>
        <v>15.383396000000001</v>
      </c>
      <c r="L249" s="2243">
        <f t="shared" si="253"/>
        <v>15.424211000000001</v>
      </c>
      <c r="M249" s="2243">
        <f t="shared" si="253"/>
        <v>15.01277</v>
      </c>
      <c r="N249" s="2243">
        <f t="shared" si="253"/>
        <v>15.443945999999999</v>
      </c>
      <c r="O249" s="2243">
        <f t="shared" si="253"/>
        <v>15.334900999999999</v>
      </c>
      <c r="P249" s="2245">
        <f t="shared" si="253"/>
        <v>16.09233</v>
      </c>
      <c r="Q249" s="2247">
        <f t="shared" si="200"/>
        <v>184.35503000000003</v>
      </c>
      <c r="R249" s="365"/>
      <c r="S249"/>
      <c r="T249" s="1188" t="s">
        <v>283</v>
      </c>
      <c r="U249" s="871"/>
      <c r="V249" s="871"/>
      <c r="W249" s="871"/>
      <c r="X249" s="871"/>
      <c r="Y249" s="871"/>
      <c r="Z249" s="871"/>
      <c r="AA249" s="871"/>
      <c r="AB249" s="871"/>
      <c r="AC249" s="871"/>
      <c r="AD249" s="871"/>
      <c r="AE249" s="871"/>
      <c r="AF249" s="871"/>
      <c r="AG249" s="871"/>
    </row>
    <row r="250" spans="1:33" s="101" customFormat="1" ht="18" customHeight="1" x14ac:dyDescent="0.25">
      <c r="A250" s="365"/>
      <c r="B250" s="2254"/>
      <c r="C250" s="2255" t="str">
        <f t="shared" ref="C250:P250" si="254">+IF(S253="","",S253)</f>
        <v/>
      </c>
      <c r="D250" s="2260" t="str">
        <f t="shared" si="254"/>
        <v>Solar</v>
      </c>
      <c r="E250" s="2243" t="str">
        <f t="shared" si="254"/>
        <v/>
      </c>
      <c r="F250" s="2243" t="str">
        <f t="shared" si="254"/>
        <v/>
      </c>
      <c r="G250" s="2243" t="str">
        <f t="shared" si="254"/>
        <v/>
      </c>
      <c r="H250" s="2243" t="str">
        <f t="shared" si="254"/>
        <v/>
      </c>
      <c r="I250" s="2243" t="str">
        <f t="shared" si="254"/>
        <v/>
      </c>
      <c r="J250" s="2243" t="str">
        <f t="shared" si="254"/>
        <v/>
      </c>
      <c r="K250" s="2243" t="str">
        <f t="shared" si="254"/>
        <v/>
      </c>
      <c r="L250" s="2243" t="str">
        <f t="shared" si="254"/>
        <v/>
      </c>
      <c r="M250" s="2243" t="str">
        <f t="shared" si="254"/>
        <v/>
      </c>
      <c r="N250" s="2243" t="str">
        <f t="shared" si="254"/>
        <v/>
      </c>
      <c r="O250" s="2243" t="str">
        <f t="shared" si="254"/>
        <v/>
      </c>
      <c r="P250" s="2245" t="str">
        <f t="shared" si="254"/>
        <v/>
      </c>
      <c r="Q250" s="2247">
        <f t="shared" si="200"/>
        <v>0</v>
      </c>
      <c r="R250" s="365"/>
      <c r="S250"/>
      <c r="T250" s="1188" t="s">
        <v>385</v>
      </c>
      <c r="U250" s="871"/>
      <c r="V250" s="871"/>
      <c r="W250" s="871"/>
      <c r="X250" s="871"/>
      <c r="Y250" s="871"/>
      <c r="Z250" s="871"/>
      <c r="AA250" s="871"/>
      <c r="AB250" s="871"/>
      <c r="AC250" s="871"/>
      <c r="AD250" s="871"/>
      <c r="AE250" s="871"/>
      <c r="AF250" s="871"/>
      <c r="AG250" s="871"/>
    </row>
    <row r="251" spans="1:33" s="101" customFormat="1" ht="18" customHeight="1" x14ac:dyDescent="0.25">
      <c r="A251" s="365"/>
      <c r="B251" s="2256"/>
      <c r="C251" s="2257" t="str">
        <f t="shared" ref="C251:P251" si="255">+IF(S254="","",S254)</f>
        <v/>
      </c>
      <c r="D251" s="2261" t="str">
        <f t="shared" si="255"/>
        <v>Eólico</v>
      </c>
      <c r="E251" s="2262" t="str">
        <f t="shared" si="255"/>
        <v/>
      </c>
      <c r="F251" s="2262" t="str">
        <f t="shared" si="255"/>
        <v/>
      </c>
      <c r="G251" s="2262" t="str">
        <f t="shared" si="255"/>
        <v/>
      </c>
      <c r="H251" s="2262" t="str">
        <f t="shared" si="255"/>
        <v/>
      </c>
      <c r="I251" s="2262" t="str">
        <f t="shared" si="255"/>
        <v/>
      </c>
      <c r="J251" s="2262" t="str">
        <f t="shared" si="255"/>
        <v/>
      </c>
      <c r="K251" s="2262" t="str">
        <f t="shared" si="255"/>
        <v/>
      </c>
      <c r="L251" s="2262" t="str">
        <f t="shared" si="255"/>
        <v/>
      </c>
      <c r="M251" s="2262" t="str">
        <f t="shared" si="255"/>
        <v/>
      </c>
      <c r="N251" s="2262" t="str">
        <f t="shared" si="255"/>
        <v/>
      </c>
      <c r="O251" s="2262" t="str">
        <f t="shared" si="255"/>
        <v/>
      </c>
      <c r="P251" s="2264" t="str">
        <f t="shared" si="255"/>
        <v/>
      </c>
      <c r="Q251" s="2266">
        <f t="shared" si="200"/>
        <v>0</v>
      </c>
      <c r="R251" s="365"/>
      <c r="S251" s="1188" t="s">
        <v>183</v>
      </c>
      <c r="T251" s="1188" t="s">
        <v>383</v>
      </c>
      <c r="U251" s="871"/>
      <c r="V251" s="871"/>
      <c r="W251" s="871"/>
      <c r="X251" s="871"/>
      <c r="Y251" s="871"/>
      <c r="Z251" s="871"/>
      <c r="AA251" s="871"/>
      <c r="AB251" s="871"/>
      <c r="AC251" s="871"/>
      <c r="AD251" s="871"/>
      <c r="AE251" s="871"/>
      <c r="AF251" s="871"/>
      <c r="AG251" s="871"/>
    </row>
    <row r="252" spans="1:33" s="101" customFormat="1" ht="18" customHeight="1" x14ac:dyDescent="0.25">
      <c r="A252" s="365"/>
      <c r="B252" s="2252">
        <v>63</v>
      </c>
      <c r="C252" s="2253" t="str">
        <f t="shared" ref="C252:P252" si="256">+IF(S255="","",S255)</f>
        <v>Procesadora Industrial Rio Seco S.A.</v>
      </c>
      <c r="D252" s="2258" t="str">
        <f t="shared" si="256"/>
        <v>Hidráulico</v>
      </c>
      <c r="E252" s="2259" t="str">
        <f t="shared" si="256"/>
        <v/>
      </c>
      <c r="F252" s="2259" t="str">
        <f t="shared" si="256"/>
        <v/>
      </c>
      <c r="G252" s="2259" t="str">
        <f t="shared" si="256"/>
        <v/>
      </c>
      <c r="H252" s="2259" t="str">
        <f t="shared" si="256"/>
        <v/>
      </c>
      <c r="I252" s="2259" t="str">
        <f t="shared" si="256"/>
        <v/>
      </c>
      <c r="J252" s="2259" t="str">
        <f t="shared" si="256"/>
        <v/>
      </c>
      <c r="K252" s="2259" t="str">
        <f t="shared" si="256"/>
        <v/>
      </c>
      <c r="L252" s="2259" t="str">
        <f t="shared" si="256"/>
        <v/>
      </c>
      <c r="M252" s="2259" t="str">
        <f t="shared" si="256"/>
        <v/>
      </c>
      <c r="N252" s="2259" t="str">
        <f t="shared" si="256"/>
        <v/>
      </c>
      <c r="O252" s="2259" t="str">
        <f t="shared" si="256"/>
        <v/>
      </c>
      <c r="P252" s="2263" t="str">
        <f t="shared" si="256"/>
        <v/>
      </c>
      <c r="Q252" s="2265">
        <f t="shared" si="200"/>
        <v>0</v>
      </c>
      <c r="R252" s="365"/>
      <c r="S252"/>
      <c r="T252" s="1188" t="s">
        <v>384</v>
      </c>
      <c r="U252" s="871">
        <v>16.506343999999999</v>
      </c>
      <c r="V252" s="871">
        <v>15.460720000000002</v>
      </c>
      <c r="W252" s="871">
        <v>14.666332000000001</v>
      </c>
      <c r="X252" s="871">
        <v>14.776831999999999</v>
      </c>
      <c r="Y252" s="871">
        <v>15.409782</v>
      </c>
      <c r="Z252" s="871">
        <v>14.843466000000001</v>
      </c>
      <c r="AA252" s="871">
        <v>15.383396000000001</v>
      </c>
      <c r="AB252" s="871">
        <v>15.424211000000001</v>
      </c>
      <c r="AC252" s="871">
        <v>15.01277</v>
      </c>
      <c r="AD252" s="871">
        <v>15.443945999999999</v>
      </c>
      <c r="AE252" s="871">
        <v>15.334900999999999</v>
      </c>
      <c r="AF252" s="871">
        <v>16.09233</v>
      </c>
      <c r="AG252" s="871">
        <v>184.35503000000003</v>
      </c>
    </row>
    <row r="253" spans="1:33" s="101" customFormat="1" ht="18" customHeight="1" x14ac:dyDescent="0.25">
      <c r="A253" s="365"/>
      <c r="B253" s="2254"/>
      <c r="C253" s="2255" t="str">
        <f t="shared" ref="C253:P253" si="257">+IF(S256="","",S256)</f>
        <v/>
      </c>
      <c r="D253" s="2260" t="str">
        <f t="shared" si="257"/>
        <v>Térmico</v>
      </c>
      <c r="E253" s="2243">
        <f t="shared" si="257"/>
        <v>0.34799999999999998</v>
      </c>
      <c r="F253" s="2243">
        <f t="shared" si="257"/>
        <v>0.27500000000000002</v>
      </c>
      <c r="G253" s="2243">
        <f t="shared" si="257"/>
        <v>0.21</v>
      </c>
      <c r="H253" s="2243">
        <f t="shared" si="257"/>
        <v>0.18</v>
      </c>
      <c r="I253" s="2243">
        <f t="shared" si="257"/>
        <v>0.215</v>
      </c>
      <c r="J253" s="2243">
        <f t="shared" si="257"/>
        <v>0.17499999999999999</v>
      </c>
      <c r="K253" s="2243">
        <f t="shared" si="257"/>
        <v>0.19</v>
      </c>
      <c r="L253" s="2243">
        <f t="shared" si="257"/>
        <v>0.23</v>
      </c>
      <c r="M253" s="2243">
        <f t="shared" si="257"/>
        <v>0.185</v>
      </c>
      <c r="N253" s="2243">
        <f t="shared" si="257"/>
        <v>0.24099999999999999</v>
      </c>
      <c r="O253" s="2243">
        <f t="shared" si="257"/>
        <v>0.20499999999999999</v>
      </c>
      <c r="P253" s="2245">
        <f t="shared" si="257"/>
        <v>0.245</v>
      </c>
      <c r="Q253" s="2247">
        <f t="shared" si="200"/>
        <v>2.6990000000000003</v>
      </c>
      <c r="R253" s="365"/>
      <c r="S253"/>
      <c r="T253" s="1188" t="s">
        <v>283</v>
      </c>
      <c r="U253" s="871"/>
      <c r="V253" s="871"/>
      <c r="W253" s="871"/>
      <c r="X253" s="871"/>
      <c r="Y253" s="871"/>
      <c r="Z253" s="871"/>
      <c r="AA253" s="871"/>
      <c r="AB253" s="871"/>
      <c r="AC253" s="871"/>
      <c r="AD253" s="871"/>
      <c r="AE253" s="871"/>
      <c r="AF253" s="871"/>
      <c r="AG253" s="871"/>
    </row>
    <row r="254" spans="1:33" s="101" customFormat="1" ht="18" customHeight="1" x14ac:dyDescent="0.25">
      <c r="A254" s="365"/>
      <c r="B254" s="2254"/>
      <c r="C254" s="2255" t="str">
        <f t="shared" ref="C254:P254" si="258">+IF(S257="","",S257)</f>
        <v/>
      </c>
      <c r="D254" s="2260" t="str">
        <f t="shared" si="258"/>
        <v>Solar</v>
      </c>
      <c r="E254" s="2243" t="str">
        <f t="shared" si="258"/>
        <v/>
      </c>
      <c r="F254" s="2243" t="str">
        <f t="shared" si="258"/>
        <v/>
      </c>
      <c r="G254" s="2243" t="str">
        <f t="shared" si="258"/>
        <v/>
      </c>
      <c r="H254" s="2243" t="str">
        <f t="shared" si="258"/>
        <v/>
      </c>
      <c r="I254" s="2243" t="str">
        <f t="shared" si="258"/>
        <v/>
      </c>
      <c r="J254" s="2243" t="str">
        <f t="shared" si="258"/>
        <v/>
      </c>
      <c r="K254" s="2243" t="str">
        <f t="shared" si="258"/>
        <v/>
      </c>
      <c r="L254" s="2243" t="str">
        <f t="shared" si="258"/>
        <v/>
      </c>
      <c r="M254" s="2243" t="str">
        <f t="shared" si="258"/>
        <v/>
      </c>
      <c r="N254" s="2243" t="str">
        <f t="shared" si="258"/>
        <v/>
      </c>
      <c r="O254" s="2243" t="str">
        <f t="shared" si="258"/>
        <v/>
      </c>
      <c r="P254" s="2245" t="str">
        <f t="shared" si="258"/>
        <v/>
      </c>
      <c r="Q254" s="2247">
        <f t="shared" si="200"/>
        <v>0</v>
      </c>
      <c r="R254" s="365"/>
      <c r="S254"/>
      <c r="T254" s="1188" t="s">
        <v>385</v>
      </c>
      <c r="U254" s="871"/>
      <c r="V254" s="871"/>
      <c r="W254" s="871"/>
      <c r="X254" s="871"/>
      <c r="Y254" s="871"/>
      <c r="Z254" s="871"/>
      <c r="AA254" s="871"/>
      <c r="AB254" s="871"/>
      <c r="AC254" s="871"/>
      <c r="AD254" s="871"/>
      <c r="AE254" s="871"/>
      <c r="AF254" s="871"/>
      <c r="AG254" s="871"/>
    </row>
    <row r="255" spans="1:33" s="101" customFormat="1" ht="18" customHeight="1" x14ac:dyDescent="0.25">
      <c r="A255" s="365"/>
      <c r="B255" s="2256"/>
      <c r="C255" s="2257" t="str">
        <f t="shared" ref="C255:P255" si="259">+IF(S258="","",S258)</f>
        <v/>
      </c>
      <c r="D255" s="2261" t="str">
        <f t="shared" si="259"/>
        <v>Eólico</v>
      </c>
      <c r="E255" s="2262" t="str">
        <f t="shared" si="259"/>
        <v/>
      </c>
      <c r="F255" s="2262" t="str">
        <f t="shared" si="259"/>
        <v/>
      </c>
      <c r="G255" s="2262" t="str">
        <f t="shared" si="259"/>
        <v/>
      </c>
      <c r="H255" s="2262" t="str">
        <f t="shared" si="259"/>
        <v/>
      </c>
      <c r="I255" s="2262" t="str">
        <f t="shared" si="259"/>
        <v/>
      </c>
      <c r="J255" s="2262" t="str">
        <f t="shared" si="259"/>
        <v/>
      </c>
      <c r="K255" s="2262" t="str">
        <f t="shared" si="259"/>
        <v/>
      </c>
      <c r="L255" s="2262" t="str">
        <f t="shared" si="259"/>
        <v/>
      </c>
      <c r="M255" s="2262" t="str">
        <f t="shared" si="259"/>
        <v/>
      </c>
      <c r="N255" s="2262" t="str">
        <f t="shared" si="259"/>
        <v/>
      </c>
      <c r="O255" s="2262" t="str">
        <f t="shared" si="259"/>
        <v/>
      </c>
      <c r="P255" s="2264" t="str">
        <f t="shared" si="259"/>
        <v/>
      </c>
      <c r="Q255" s="2266">
        <f t="shared" si="200"/>
        <v>0</v>
      </c>
      <c r="R255" s="365"/>
      <c r="S255" s="1188" t="s">
        <v>184</v>
      </c>
      <c r="T255" s="1188" t="s">
        <v>383</v>
      </c>
      <c r="U255" s="871"/>
      <c r="V255" s="871"/>
      <c r="W255" s="871"/>
      <c r="X255" s="871"/>
      <c r="Y255" s="871"/>
      <c r="Z255" s="871"/>
      <c r="AA255" s="871"/>
      <c r="AB255" s="871"/>
      <c r="AC255" s="871"/>
      <c r="AD255" s="871"/>
      <c r="AE255" s="871"/>
      <c r="AF255" s="871"/>
      <c r="AG255" s="871"/>
    </row>
    <row r="256" spans="1:33" s="101" customFormat="1" ht="18" customHeight="1" x14ac:dyDescent="0.25">
      <c r="A256" s="365"/>
      <c r="B256" s="2252">
        <v>64</v>
      </c>
      <c r="C256" s="2253" t="str">
        <f t="shared" ref="C256:P256" si="260">+IF(S259="","",S259)</f>
        <v>Quimpac S.A.</v>
      </c>
      <c r="D256" s="2258" t="str">
        <f t="shared" si="260"/>
        <v>Hidráulico</v>
      </c>
      <c r="E256" s="2259" t="str">
        <f t="shared" si="260"/>
        <v/>
      </c>
      <c r="F256" s="2259" t="str">
        <f t="shared" si="260"/>
        <v/>
      </c>
      <c r="G256" s="2259" t="str">
        <f t="shared" si="260"/>
        <v/>
      </c>
      <c r="H256" s="2259" t="str">
        <f t="shared" si="260"/>
        <v/>
      </c>
      <c r="I256" s="2259" t="str">
        <f t="shared" si="260"/>
        <v/>
      </c>
      <c r="J256" s="2259" t="str">
        <f t="shared" si="260"/>
        <v/>
      </c>
      <c r="K256" s="2259" t="str">
        <f t="shared" si="260"/>
        <v/>
      </c>
      <c r="L256" s="2259" t="str">
        <f t="shared" si="260"/>
        <v/>
      </c>
      <c r="M256" s="2259" t="str">
        <f t="shared" si="260"/>
        <v/>
      </c>
      <c r="N256" s="2259" t="str">
        <f t="shared" si="260"/>
        <v/>
      </c>
      <c r="O256" s="2259" t="str">
        <f t="shared" si="260"/>
        <v/>
      </c>
      <c r="P256" s="2263" t="str">
        <f t="shared" si="260"/>
        <v/>
      </c>
      <c r="Q256" s="2265">
        <f t="shared" si="200"/>
        <v>0</v>
      </c>
      <c r="R256" s="365"/>
      <c r="S256"/>
      <c r="T256" s="1188" t="s">
        <v>384</v>
      </c>
      <c r="U256" s="871">
        <v>0.34799999999999998</v>
      </c>
      <c r="V256" s="871">
        <v>0.27500000000000002</v>
      </c>
      <c r="W256" s="871">
        <v>0.21</v>
      </c>
      <c r="X256" s="871">
        <v>0.18</v>
      </c>
      <c r="Y256" s="871">
        <v>0.215</v>
      </c>
      <c r="Z256" s="871">
        <v>0.17499999999999999</v>
      </c>
      <c r="AA256" s="871">
        <v>0.19</v>
      </c>
      <c r="AB256" s="871">
        <v>0.23</v>
      </c>
      <c r="AC256" s="871">
        <v>0.185</v>
      </c>
      <c r="AD256" s="871">
        <v>0.24099999999999999</v>
      </c>
      <c r="AE256" s="871">
        <v>0.20499999999999999</v>
      </c>
      <c r="AF256" s="871">
        <v>0.245</v>
      </c>
      <c r="AG256" s="871">
        <v>2.6990000000000003</v>
      </c>
    </row>
    <row r="257" spans="1:33" s="101" customFormat="1" ht="18" customHeight="1" x14ac:dyDescent="0.25">
      <c r="A257" s="365"/>
      <c r="B257" s="2254"/>
      <c r="C257" s="2255" t="str">
        <f t="shared" ref="C257:P257" si="261">+IF(S260="","",S260)</f>
        <v/>
      </c>
      <c r="D257" s="2260" t="str">
        <f t="shared" si="261"/>
        <v>Térmico</v>
      </c>
      <c r="E257" s="2243">
        <f t="shared" si="261"/>
        <v>0</v>
      </c>
      <c r="F257" s="2243">
        <f t="shared" si="261"/>
        <v>0</v>
      </c>
      <c r="G257" s="2243">
        <f t="shared" si="261"/>
        <v>0</v>
      </c>
      <c r="H257" s="2243">
        <f t="shared" si="261"/>
        <v>0</v>
      </c>
      <c r="I257" s="2243">
        <f t="shared" si="261"/>
        <v>0</v>
      </c>
      <c r="J257" s="2243">
        <f t="shared" si="261"/>
        <v>0</v>
      </c>
      <c r="K257" s="2243">
        <f t="shared" si="261"/>
        <v>0</v>
      </c>
      <c r="L257" s="2243">
        <f t="shared" si="261"/>
        <v>0</v>
      </c>
      <c r="M257" s="2243">
        <f t="shared" si="261"/>
        <v>0</v>
      </c>
      <c r="N257" s="2243">
        <f t="shared" si="261"/>
        <v>0</v>
      </c>
      <c r="O257" s="2243">
        <f t="shared" si="261"/>
        <v>0</v>
      </c>
      <c r="P257" s="2245">
        <f t="shared" si="261"/>
        <v>0</v>
      </c>
      <c r="Q257" s="2247">
        <f t="shared" si="200"/>
        <v>0</v>
      </c>
      <c r="R257" s="365"/>
      <c r="S257"/>
      <c r="T257" s="1188" t="s">
        <v>283</v>
      </c>
      <c r="U257" s="871"/>
      <c r="V257" s="871"/>
      <c r="W257" s="871"/>
      <c r="X257" s="871"/>
      <c r="Y257" s="871"/>
      <c r="Z257" s="871"/>
      <c r="AA257" s="871"/>
      <c r="AB257" s="871"/>
      <c r="AC257" s="871"/>
      <c r="AD257" s="871"/>
      <c r="AE257" s="871"/>
      <c r="AF257" s="871"/>
      <c r="AG257" s="871"/>
    </row>
    <row r="258" spans="1:33" s="101" customFormat="1" ht="18" customHeight="1" x14ac:dyDescent="0.25">
      <c r="A258" s="365"/>
      <c r="B258" s="2254"/>
      <c r="C258" s="2255" t="str">
        <f t="shared" ref="C258:P258" si="262">+IF(S261="","",S261)</f>
        <v/>
      </c>
      <c r="D258" s="2260" t="str">
        <f t="shared" si="262"/>
        <v>Solar</v>
      </c>
      <c r="E258" s="2243" t="str">
        <f t="shared" si="262"/>
        <v/>
      </c>
      <c r="F258" s="2243" t="str">
        <f t="shared" si="262"/>
        <v/>
      </c>
      <c r="G258" s="2243" t="str">
        <f t="shared" si="262"/>
        <v/>
      </c>
      <c r="H258" s="2243" t="str">
        <f t="shared" si="262"/>
        <v/>
      </c>
      <c r="I258" s="2243" t="str">
        <f t="shared" si="262"/>
        <v/>
      </c>
      <c r="J258" s="2243" t="str">
        <f t="shared" si="262"/>
        <v/>
      </c>
      <c r="K258" s="2243" t="str">
        <f t="shared" si="262"/>
        <v/>
      </c>
      <c r="L258" s="2243" t="str">
        <f t="shared" si="262"/>
        <v/>
      </c>
      <c r="M258" s="2243" t="str">
        <f t="shared" si="262"/>
        <v/>
      </c>
      <c r="N258" s="2243" t="str">
        <f t="shared" si="262"/>
        <v/>
      </c>
      <c r="O258" s="2243" t="str">
        <f t="shared" si="262"/>
        <v/>
      </c>
      <c r="P258" s="2245" t="str">
        <f t="shared" si="262"/>
        <v/>
      </c>
      <c r="Q258" s="2247">
        <f t="shared" si="200"/>
        <v>0</v>
      </c>
      <c r="R258" s="365"/>
      <c r="S258"/>
      <c r="T258" s="1188" t="s">
        <v>385</v>
      </c>
      <c r="U258" s="871"/>
      <c r="V258" s="871"/>
      <c r="W258" s="871"/>
      <c r="X258" s="871"/>
      <c r="Y258" s="871"/>
      <c r="Z258" s="871"/>
      <c r="AA258" s="871"/>
      <c r="AB258" s="871"/>
      <c r="AC258" s="871"/>
      <c r="AD258" s="871"/>
      <c r="AE258" s="871"/>
      <c r="AF258" s="871"/>
      <c r="AG258" s="871"/>
    </row>
    <row r="259" spans="1:33" s="101" customFormat="1" ht="18" customHeight="1" x14ac:dyDescent="0.25">
      <c r="A259" s="365"/>
      <c r="B259" s="2256"/>
      <c r="C259" s="2257" t="str">
        <f t="shared" ref="C259:P259" si="263">+IF(S262="","",S262)</f>
        <v/>
      </c>
      <c r="D259" s="2261" t="str">
        <f t="shared" si="263"/>
        <v>Eólico</v>
      </c>
      <c r="E259" s="2262" t="str">
        <f t="shared" si="263"/>
        <v/>
      </c>
      <c r="F259" s="2262" t="str">
        <f t="shared" si="263"/>
        <v/>
      </c>
      <c r="G259" s="2262" t="str">
        <f t="shared" si="263"/>
        <v/>
      </c>
      <c r="H259" s="2262" t="str">
        <f t="shared" si="263"/>
        <v/>
      </c>
      <c r="I259" s="2262" t="str">
        <f t="shared" si="263"/>
        <v/>
      </c>
      <c r="J259" s="2262" t="str">
        <f t="shared" si="263"/>
        <v/>
      </c>
      <c r="K259" s="2262" t="str">
        <f t="shared" si="263"/>
        <v/>
      </c>
      <c r="L259" s="2262" t="str">
        <f t="shared" si="263"/>
        <v/>
      </c>
      <c r="M259" s="2262" t="str">
        <f t="shared" si="263"/>
        <v/>
      </c>
      <c r="N259" s="2262" t="str">
        <f t="shared" si="263"/>
        <v/>
      </c>
      <c r="O259" s="2262" t="str">
        <f t="shared" si="263"/>
        <v/>
      </c>
      <c r="P259" s="2264" t="str">
        <f t="shared" si="263"/>
        <v/>
      </c>
      <c r="Q259" s="2266">
        <f t="shared" si="200"/>
        <v>0</v>
      </c>
      <c r="R259" s="365"/>
      <c r="S259" s="1188" t="s">
        <v>186</v>
      </c>
      <c r="T259" s="1188" t="s">
        <v>383</v>
      </c>
      <c r="U259" s="871"/>
      <c r="V259" s="871"/>
      <c r="W259" s="871"/>
      <c r="X259" s="871"/>
      <c r="Y259" s="871"/>
      <c r="Z259" s="871"/>
      <c r="AA259" s="871"/>
      <c r="AB259" s="871"/>
      <c r="AC259" s="871"/>
      <c r="AD259" s="871"/>
      <c r="AE259" s="871"/>
      <c r="AF259" s="871"/>
      <c r="AG259" s="871"/>
    </row>
    <row r="260" spans="1:33" s="101" customFormat="1" ht="18" customHeight="1" x14ac:dyDescent="0.25">
      <c r="A260" s="365"/>
      <c r="B260" s="2252">
        <v>65</v>
      </c>
      <c r="C260" s="2253" t="str">
        <f t="shared" ref="C260:P260" si="264">+IF(S263="","",S263)</f>
        <v>Refinería La Pampilla S.A.</v>
      </c>
      <c r="D260" s="2258" t="str">
        <f t="shared" si="264"/>
        <v>Hidráulico</v>
      </c>
      <c r="E260" s="2259" t="str">
        <f t="shared" si="264"/>
        <v/>
      </c>
      <c r="F260" s="2259" t="str">
        <f t="shared" si="264"/>
        <v/>
      </c>
      <c r="G260" s="2259" t="str">
        <f t="shared" si="264"/>
        <v/>
      </c>
      <c r="H260" s="2259" t="str">
        <f t="shared" si="264"/>
        <v/>
      </c>
      <c r="I260" s="2259" t="str">
        <f t="shared" si="264"/>
        <v/>
      </c>
      <c r="J260" s="2259" t="str">
        <f t="shared" si="264"/>
        <v/>
      </c>
      <c r="K260" s="2259" t="str">
        <f t="shared" si="264"/>
        <v/>
      </c>
      <c r="L260" s="2259" t="str">
        <f t="shared" si="264"/>
        <v/>
      </c>
      <c r="M260" s="2259" t="str">
        <f t="shared" si="264"/>
        <v/>
      </c>
      <c r="N260" s="2259" t="str">
        <f t="shared" si="264"/>
        <v/>
      </c>
      <c r="O260" s="2259" t="str">
        <f t="shared" si="264"/>
        <v/>
      </c>
      <c r="P260" s="2263" t="str">
        <f t="shared" si="264"/>
        <v/>
      </c>
      <c r="Q260" s="2265">
        <f t="shared" ref="Q260:Q295" si="265">+SUM(E260:P260)</f>
        <v>0</v>
      </c>
      <c r="R260" s="365"/>
      <c r="S260"/>
      <c r="T260" s="1188" t="s">
        <v>384</v>
      </c>
      <c r="U260" s="871">
        <v>0</v>
      </c>
      <c r="V260" s="871">
        <v>0</v>
      </c>
      <c r="W260" s="871">
        <v>0</v>
      </c>
      <c r="X260" s="871">
        <v>0</v>
      </c>
      <c r="Y260" s="871">
        <v>0</v>
      </c>
      <c r="Z260" s="871">
        <v>0</v>
      </c>
      <c r="AA260" s="871">
        <v>0</v>
      </c>
      <c r="AB260" s="871">
        <v>0</v>
      </c>
      <c r="AC260" s="871">
        <v>0</v>
      </c>
      <c r="AD260" s="871">
        <v>0</v>
      </c>
      <c r="AE260" s="871">
        <v>0</v>
      </c>
      <c r="AF260" s="871">
        <v>0</v>
      </c>
      <c r="AG260" s="871">
        <v>0</v>
      </c>
    </row>
    <row r="261" spans="1:33" s="101" customFormat="1" ht="18" customHeight="1" x14ac:dyDescent="0.25">
      <c r="A261" s="365"/>
      <c r="B261" s="2254"/>
      <c r="C261" s="2255" t="str">
        <f t="shared" ref="C261:P261" si="266">+IF(S264="","",S264)</f>
        <v/>
      </c>
      <c r="D261" s="2260" t="str">
        <f t="shared" si="266"/>
        <v>Térmico</v>
      </c>
      <c r="E261" s="2243">
        <f t="shared" si="266"/>
        <v>6.2852600000000001</v>
      </c>
      <c r="F261" s="2243">
        <f t="shared" si="266"/>
        <v>5.789739</v>
      </c>
      <c r="G261" s="2243">
        <f t="shared" si="266"/>
        <v>5.8266999999999998</v>
      </c>
      <c r="H261" s="2243">
        <f t="shared" si="266"/>
        <v>5.4043999999999999</v>
      </c>
      <c r="I261" s="2243">
        <f t="shared" si="266"/>
        <v>5.5444199999999997</v>
      </c>
      <c r="J261" s="2243">
        <f t="shared" si="266"/>
        <v>3.7504899999999997</v>
      </c>
      <c r="K261" s="2243">
        <f t="shared" si="266"/>
        <v>5.3128299999999999</v>
      </c>
      <c r="L261" s="2243">
        <f t="shared" si="266"/>
        <v>5.4693869999999993</v>
      </c>
      <c r="M261" s="2243">
        <f t="shared" si="266"/>
        <v>0.50739999999999996</v>
      </c>
      <c r="N261" s="2243">
        <f t="shared" si="266"/>
        <v>7.2048620000000003</v>
      </c>
      <c r="O261" s="2243">
        <f t="shared" si="266"/>
        <v>6.6659769999999998</v>
      </c>
      <c r="P261" s="2245">
        <f t="shared" si="266"/>
        <v>6.6196639999999993</v>
      </c>
      <c r="Q261" s="2247">
        <f t="shared" si="265"/>
        <v>64.381128999999987</v>
      </c>
      <c r="R261" s="365"/>
      <c r="S261"/>
      <c r="T261" s="1188" t="s">
        <v>283</v>
      </c>
      <c r="U261" s="871"/>
      <c r="V261" s="871"/>
      <c r="W261" s="871"/>
      <c r="X261" s="871"/>
      <c r="Y261" s="871"/>
      <c r="Z261" s="871"/>
      <c r="AA261" s="871"/>
      <c r="AB261" s="871"/>
      <c r="AC261" s="871"/>
      <c r="AD261" s="871"/>
      <c r="AE261" s="871"/>
      <c r="AF261" s="871"/>
      <c r="AG261" s="871"/>
    </row>
    <row r="262" spans="1:33" s="101" customFormat="1" ht="18" customHeight="1" x14ac:dyDescent="0.25">
      <c r="A262" s="365"/>
      <c r="B262" s="2254"/>
      <c r="C262" s="2255" t="str">
        <f t="shared" ref="C262:P262" si="267">+IF(S265="","",S265)</f>
        <v/>
      </c>
      <c r="D262" s="2260" t="str">
        <f t="shared" si="267"/>
        <v>Solar</v>
      </c>
      <c r="E262" s="2243" t="str">
        <f t="shared" si="267"/>
        <v/>
      </c>
      <c r="F262" s="2243" t="str">
        <f t="shared" si="267"/>
        <v/>
      </c>
      <c r="G262" s="2243" t="str">
        <f t="shared" si="267"/>
        <v/>
      </c>
      <c r="H262" s="2243" t="str">
        <f t="shared" si="267"/>
        <v/>
      </c>
      <c r="I262" s="2243" t="str">
        <f t="shared" si="267"/>
        <v/>
      </c>
      <c r="J262" s="2243" t="str">
        <f t="shared" si="267"/>
        <v/>
      </c>
      <c r="K262" s="2243" t="str">
        <f t="shared" si="267"/>
        <v/>
      </c>
      <c r="L262" s="2243" t="str">
        <f t="shared" si="267"/>
        <v/>
      </c>
      <c r="M262" s="2243" t="str">
        <f t="shared" si="267"/>
        <v/>
      </c>
      <c r="N262" s="2243" t="str">
        <f t="shared" si="267"/>
        <v/>
      </c>
      <c r="O262" s="2243" t="str">
        <f t="shared" si="267"/>
        <v/>
      </c>
      <c r="P262" s="2245" t="str">
        <f t="shared" si="267"/>
        <v/>
      </c>
      <c r="Q262" s="2247">
        <f t="shared" si="265"/>
        <v>0</v>
      </c>
      <c r="R262" s="365"/>
      <c r="S262"/>
      <c r="T262" s="1188" t="s">
        <v>385</v>
      </c>
      <c r="U262" s="871"/>
      <c r="V262" s="871"/>
      <c r="W262" s="871"/>
      <c r="X262" s="871"/>
      <c r="Y262" s="871"/>
      <c r="Z262" s="871"/>
      <c r="AA262" s="871"/>
      <c r="AB262" s="871"/>
      <c r="AC262" s="871"/>
      <c r="AD262" s="871"/>
      <c r="AE262" s="871"/>
      <c r="AF262" s="871"/>
      <c r="AG262" s="871"/>
    </row>
    <row r="263" spans="1:33" s="101" customFormat="1" ht="18" customHeight="1" x14ac:dyDescent="0.25">
      <c r="A263" s="365"/>
      <c r="B263" s="2256"/>
      <c r="C263" s="2257" t="str">
        <f t="shared" ref="C263:P263" si="268">+IF(S266="","",S266)</f>
        <v/>
      </c>
      <c r="D263" s="2261" t="str">
        <f t="shared" si="268"/>
        <v>Eólico</v>
      </c>
      <c r="E263" s="2262" t="str">
        <f t="shared" si="268"/>
        <v/>
      </c>
      <c r="F263" s="2262" t="str">
        <f t="shared" si="268"/>
        <v/>
      </c>
      <c r="G263" s="2262" t="str">
        <f t="shared" si="268"/>
        <v/>
      </c>
      <c r="H263" s="2262" t="str">
        <f t="shared" si="268"/>
        <v/>
      </c>
      <c r="I263" s="2262" t="str">
        <f t="shared" si="268"/>
        <v/>
      </c>
      <c r="J263" s="2262" t="str">
        <f t="shared" si="268"/>
        <v/>
      </c>
      <c r="K263" s="2262" t="str">
        <f t="shared" si="268"/>
        <v/>
      </c>
      <c r="L263" s="2262" t="str">
        <f t="shared" si="268"/>
        <v/>
      </c>
      <c r="M263" s="2262" t="str">
        <f t="shared" si="268"/>
        <v/>
      </c>
      <c r="N263" s="2262" t="str">
        <f t="shared" si="268"/>
        <v/>
      </c>
      <c r="O263" s="2262" t="str">
        <f t="shared" si="268"/>
        <v/>
      </c>
      <c r="P263" s="2264" t="str">
        <f t="shared" si="268"/>
        <v/>
      </c>
      <c r="Q263" s="2266">
        <f t="shared" si="265"/>
        <v>0</v>
      </c>
      <c r="R263" s="365"/>
      <c r="S263" s="1188" t="s">
        <v>188</v>
      </c>
      <c r="T263" s="1188" t="s">
        <v>383</v>
      </c>
      <c r="U263" s="871"/>
      <c r="V263" s="871"/>
      <c r="W263" s="871"/>
      <c r="X263" s="871"/>
      <c r="Y263" s="871"/>
      <c r="Z263" s="871"/>
      <c r="AA263" s="871"/>
      <c r="AB263" s="871"/>
      <c r="AC263" s="871"/>
      <c r="AD263" s="871"/>
      <c r="AE263" s="871"/>
      <c r="AF263" s="871"/>
      <c r="AG263" s="871"/>
    </row>
    <row r="264" spans="1:33" s="101" customFormat="1" ht="18" customHeight="1" x14ac:dyDescent="0.25">
      <c r="A264" s="365"/>
      <c r="B264" s="2252">
        <v>66</v>
      </c>
      <c r="C264" s="2253" t="str">
        <f t="shared" ref="C264:P264" si="269">+IF(S267="","",S267)</f>
        <v>Savia Perú S.A.</v>
      </c>
      <c r="D264" s="2258" t="str">
        <f t="shared" si="269"/>
        <v>Hidráulico</v>
      </c>
      <c r="E264" s="2259" t="str">
        <f t="shared" si="269"/>
        <v/>
      </c>
      <c r="F264" s="2259" t="str">
        <f t="shared" si="269"/>
        <v/>
      </c>
      <c r="G264" s="2259" t="str">
        <f t="shared" si="269"/>
        <v/>
      </c>
      <c r="H264" s="2259" t="str">
        <f t="shared" si="269"/>
        <v/>
      </c>
      <c r="I264" s="2259" t="str">
        <f t="shared" si="269"/>
        <v/>
      </c>
      <c r="J264" s="2259" t="str">
        <f t="shared" si="269"/>
        <v/>
      </c>
      <c r="K264" s="2259" t="str">
        <f t="shared" si="269"/>
        <v/>
      </c>
      <c r="L264" s="2259" t="str">
        <f t="shared" si="269"/>
        <v/>
      </c>
      <c r="M264" s="2259" t="str">
        <f t="shared" si="269"/>
        <v/>
      </c>
      <c r="N264" s="2259" t="str">
        <f t="shared" si="269"/>
        <v/>
      </c>
      <c r="O264" s="2259" t="str">
        <f t="shared" si="269"/>
        <v/>
      </c>
      <c r="P264" s="2263" t="str">
        <f t="shared" si="269"/>
        <v/>
      </c>
      <c r="Q264" s="2265">
        <f t="shared" si="265"/>
        <v>0</v>
      </c>
      <c r="R264" s="365"/>
      <c r="S264"/>
      <c r="T264" s="1188" t="s">
        <v>384</v>
      </c>
      <c r="U264" s="871">
        <v>6.2852600000000001</v>
      </c>
      <c r="V264" s="871">
        <v>5.789739</v>
      </c>
      <c r="W264" s="871">
        <v>5.8266999999999998</v>
      </c>
      <c r="X264" s="871">
        <v>5.4043999999999999</v>
      </c>
      <c r="Y264" s="871">
        <v>5.5444199999999997</v>
      </c>
      <c r="Z264" s="871">
        <v>3.7504899999999997</v>
      </c>
      <c r="AA264" s="871">
        <v>5.3128299999999999</v>
      </c>
      <c r="AB264" s="871">
        <v>5.4693869999999993</v>
      </c>
      <c r="AC264" s="871">
        <v>0.50739999999999996</v>
      </c>
      <c r="AD264" s="871">
        <v>7.2048620000000003</v>
      </c>
      <c r="AE264" s="871">
        <v>6.6659769999999998</v>
      </c>
      <c r="AF264" s="871">
        <v>6.6196639999999993</v>
      </c>
      <c r="AG264" s="871">
        <v>64.381128999999987</v>
      </c>
    </row>
    <row r="265" spans="1:33" s="101" customFormat="1" ht="18" customHeight="1" x14ac:dyDescent="0.25">
      <c r="A265" s="365"/>
      <c r="B265" s="2254"/>
      <c r="C265" s="2255" t="str">
        <f t="shared" ref="C265:P265" si="270">+IF(S268="","",S268)</f>
        <v/>
      </c>
      <c r="D265" s="2260" t="str">
        <f t="shared" si="270"/>
        <v>Térmico</v>
      </c>
      <c r="E265" s="2243">
        <f t="shared" si="270"/>
        <v>1.4999999999999999E-2</v>
      </c>
      <c r="F265" s="2243">
        <f t="shared" si="270"/>
        <v>1.4E-2</v>
      </c>
      <c r="G265" s="2243">
        <f t="shared" si="270"/>
        <v>0.01</v>
      </c>
      <c r="H265" s="2243">
        <f t="shared" si="270"/>
        <v>8.4000000000000012E-3</v>
      </c>
      <c r="I265" s="2243">
        <f t="shared" si="270"/>
        <v>1.1340000000000001E-2</v>
      </c>
      <c r="J265" s="2243">
        <f t="shared" si="270"/>
        <v>0.01</v>
      </c>
      <c r="K265" s="2243">
        <f t="shared" si="270"/>
        <v>1.4999999999999999E-2</v>
      </c>
      <c r="L265" s="2243">
        <f t="shared" si="270"/>
        <v>0.01</v>
      </c>
      <c r="M265" s="2243">
        <f t="shared" si="270"/>
        <v>1.0999999999999999E-2</v>
      </c>
      <c r="N265" s="2243">
        <f t="shared" si="270"/>
        <v>0.01</v>
      </c>
      <c r="O265" s="2243">
        <f t="shared" si="270"/>
        <v>5.0000000000000001E-3</v>
      </c>
      <c r="P265" s="2245">
        <f t="shared" si="270"/>
        <v>8.0000000000000002E-3</v>
      </c>
      <c r="Q265" s="2247">
        <f t="shared" si="265"/>
        <v>0.12773999999999999</v>
      </c>
      <c r="R265" s="365"/>
      <c r="S265"/>
      <c r="T265" s="1188" t="s">
        <v>283</v>
      </c>
      <c r="U265" s="871"/>
      <c r="V265" s="871"/>
      <c r="W265" s="871"/>
      <c r="X265" s="871"/>
      <c r="Y265" s="871"/>
      <c r="Z265" s="871"/>
      <c r="AA265" s="871"/>
      <c r="AB265" s="871"/>
      <c r="AC265" s="871"/>
      <c r="AD265" s="871"/>
      <c r="AE265" s="871"/>
      <c r="AF265" s="871"/>
      <c r="AG265" s="871"/>
    </row>
    <row r="266" spans="1:33" s="101" customFormat="1" ht="18" customHeight="1" x14ac:dyDescent="0.25">
      <c r="A266" s="365"/>
      <c r="B266" s="2254"/>
      <c r="C266" s="2255" t="str">
        <f t="shared" ref="C266:P266" si="271">+IF(S269="","",S269)</f>
        <v/>
      </c>
      <c r="D266" s="2260" t="str">
        <f t="shared" si="271"/>
        <v>Solar</v>
      </c>
      <c r="E266" s="2243" t="str">
        <f t="shared" si="271"/>
        <v/>
      </c>
      <c r="F266" s="2243" t="str">
        <f t="shared" si="271"/>
        <v/>
      </c>
      <c r="G266" s="2243" t="str">
        <f t="shared" si="271"/>
        <v/>
      </c>
      <c r="H266" s="2243" t="str">
        <f t="shared" si="271"/>
        <v/>
      </c>
      <c r="I266" s="2243" t="str">
        <f t="shared" si="271"/>
        <v/>
      </c>
      <c r="J266" s="2243" t="str">
        <f t="shared" si="271"/>
        <v/>
      </c>
      <c r="K266" s="2243" t="str">
        <f t="shared" si="271"/>
        <v/>
      </c>
      <c r="L266" s="2243" t="str">
        <f t="shared" si="271"/>
        <v/>
      </c>
      <c r="M266" s="2243" t="str">
        <f t="shared" si="271"/>
        <v/>
      </c>
      <c r="N266" s="2243" t="str">
        <f t="shared" si="271"/>
        <v/>
      </c>
      <c r="O266" s="2243" t="str">
        <f t="shared" si="271"/>
        <v/>
      </c>
      <c r="P266" s="2245" t="str">
        <f t="shared" si="271"/>
        <v/>
      </c>
      <c r="Q266" s="2247">
        <f t="shared" si="265"/>
        <v>0</v>
      </c>
      <c r="R266" s="365"/>
      <c r="S266"/>
      <c r="T266" s="1188" t="s">
        <v>385</v>
      </c>
      <c r="U266" s="871"/>
      <c r="V266" s="871"/>
      <c r="W266" s="871"/>
      <c r="X266" s="871"/>
      <c r="Y266" s="871"/>
      <c r="Z266" s="871"/>
      <c r="AA266" s="871"/>
      <c r="AB266" s="871"/>
      <c r="AC266" s="871"/>
      <c r="AD266" s="871"/>
      <c r="AE266" s="871"/>
      <c r="AF266" s="871"/>
      <c r="AG266" s="871"/>
    </row>
    <row r="267" spans="1:33" s="101" customFormat="1" ht="18" customHeight="1" x14ac:dyDescent="0.25">
      <c r="A267" s="365"/>
      <c r="B267" s="2256"/>
      <c r="C267" s="2257" t="str">
        <f t="shared" ref="C267:P267" si="272">+IF(S270="","",S270)</f>
        <v/>
      </c>
      <c r="D267" s="2261" t="str">
        <f t="shared" si="272"/>
        <v>Eólico</v>
      </c>
      <c r="E267" s="2262" t="str">
        <f t="shared" si="272"/>
        <v/>
      </c>
      <c r="F267" s="2262" t="str">
        <f t="shared" si="272"/>
        <v/>
      </c>
      <c r="G267" s="2262" t="str">
        <f t="shared" si="272"/>
        <v/>
      </c>
      <c r="H267" s="2262" t="str">
        <f t="shared" si="272"/>
        <v/>
      </c>
      <c r="I267" s="2262" t="str">
        <f t="shared" si="272"/>
        <v/>
      </c>
      <c r="J267" s="2262" t="str">
        <f t="shared" si="272"/>
        <v/>
      </c>
      <c r="K267" s="2262" t="str">
        <f t="shared" si="272"/>
        <v/>
      </c>
      <c r="L267" s="2262" t="str">
        <f t="shared" si="272"/>
        <v/>
      </c>
      <c r="M267" s="2262" t="str">
        <f t="shared" si="272"/>
        <v/>
      </c>
      <c r="N267" s="2262" t="str">
        <f t="shared" si="272"/>
        <v/>
      </c>
      <c r="O267" s="2262" t="str">
        <f t="shared" si="272"/>
        <v/>
      </c>
      <c r="P267" s="2264" t="str">
        <f t="shared" si="272"/>
        <v/>
      </c>
      <c r="Q267" s="2266">
        <f t="shared" si="265"/>
        <v>0</v>
      </c>
      <c r="R267" s="365"/>
      <c r="S267" s="1188" t="s">
        <v>190</v>
      </c>
      <c r="T267" s="1188" t="s">
        <v>383</v>
      </c>
      <c r="U267" s="871"/>
      <c r="V267" s="871"/>
      <c r="W267" s="871"/>
      <c r="X267" s="871"/>
      <c r="Y267" s="871"/>
      <c r="Z267" s="871"/>
      <c r="AA267" s="871"/>
      <c r="AB267" s="871"/>
      <c r="AC267" s="871"/>
      <c r="AD267" s="871"/>
      <c r="AE267" s="871"/>
      <c r="AF267" s="871"/>
      <c r="AG267" s="871"/>
    </row>
    <row r="268" spans="1:33" s="101" customFormat="1" ht="18" customHeight="1" x14ac:dyDescent="0.25">
      <c r="A268" s="365"/>
      <c r="B268" s="2252">
        <v>67</v>
      </c>
      <c r="C268" s="2253" t="str">
        <f t="shared" ref="C268:P268" si="273">+IF(S271="","",S271)</f>
        <v>Soc. Minera el Brocal S.A.</v>
      </c>
      <c r="D268" s="2258" t="str">
        <f t="shared" si="273"/>
        <v>Hidráulico</v>
      </c>
      <c r="E268" s="2259">
        <f t="shared" si="273"/>
        <v>2.5406560000000002</v>
      </c>
      <c r="F268" s="2259">
        <f t="shared" si="273"/>
        <v>2.3903400000000001</v>
      </c>
      <c r="G268" s="2259">
        <f t="shared" si="273"/>
        <v>1.5667960000000001</v>
      </c>
      <c r="H268" s="2259">
        <f t="shared" si="273"/>
        <v>0.49290600000000001</v>
      </c>
      <c r="I268" s="2259">
        <f t="shared" si="273"/>
        <v>0.52947299999999997</v>
      </c>
      <c r="J268" s="2259">
        <f t="shared" si="273"/>
        <v>0.46492299999999998</v>
      </c>
      <c r="K268" s="2259">
        <f t="shared" si="273"/>
        <v>0.65482899999999999</v>
      </c>
      <c r="L268" s="2259">
        <f t="shared" si="273"/>
        <v>1.1921660000000003</v>
      </c>
      <c r="M268" s="2259">
        <f t="shared" si="273"/>
        <v>1.2499850000000001</v>
      </c>
      <c r="N268" s="2259">
        <f t="shared" si="273"/>
        <v>1.5509630000000001</v>
      </c>
      <c r="O268" s="2259">
        <f t="shared" si="273"/>
        <v>0.97908899999999999</v>
      </c>
      <c r="P268" s="2263">
        <f t="shared" si="273"/>
        <v>0.52553000000000005</v>
      </c>
      <c r="Q268" s="2265">
        <f t="shared" si="265"/>
        <v>14.137656</v>
      </c>
      <c r="R268" s="365"/>
      <c r="S268"/>
      <c r="T268" s="1188" t="s">
        <v>384</v>
      </c>
      <c r="U268" s="871">
        <v>1.4999999999999999E-2</v>
      </c>
      <c r="V268" s="871">
        <v>1.4E-2</v>
      </c>
      <c r="W268" s="871">
        <v>0.01</v>
      </c>
      <c r="X268" s="871">
        <v>8.4000000000000012E-3</v>
      </c>
      <c r="Y268" s="871">
        <v>1.1340000000000001E-2</v>
      </c>
      <c r="Z268" s="871">
        <v>0.01</v>
      </c>
      <c r="AA268" s="871">
        <v>1.4999999999999999E-2</v>
      </c>
      <c r="AB268" s="871">
        <v>0.01</v>
      </c>
      <c r="AC268" s="871">
        <v>1.0999999999999999E-2</v>
      </c>
      <c r="AD268" s="871">
        <v>0.01</v>
      </c>
      <c r="AE268" s="871">
        <v>5.0000000000000001E-3</v>
      </c>
      <c r="AF268" s="871">
        <v>8.0000000000000002E-3</v>
      </c>
      <c r="AG268" s="871">
        <v>0.12773999999999999</v>
      </c>
    </row>
    <row r="269" spans="1:33" s="101" customFormat="1" ht="18" customHeight="1" x14ac:dyDescent="0.25">
      <c r="A269" s="365"/>
      <c r="B269" s="2254"/>
      <c r="C269" s="2255" t="str">
        <f t="shared" ref="C269:P269" si="274">+IF(S272="","",S272)</f>
        <v/>
      </c>
      <c r="D269" s="2260" t="str">
        <f t="shared" si="274"/>
        <v>Térmico</v>
      </c>
      <c r="E269" s="2243" t="str">
        <f t="shared" si="274"/>
        <v/>
      </c>
      <c r="F269" s="2243" t="str">
        <f t="shared" si="274"/>
        <v/>
      </c>
      <c r="G269" s="2243" t="str">
        <f t="shared" si="274"/>
        <v/>
      </c>
      <c r="H269" s="2243" t="str">
        <f t="shared" si="274"/>
        <v/>
      </c>
      <c r="I269" s="2243" t="str">
        <f t="shared" si="274"/>
        <v/>
      </c>
      <c r="J269" s="2243" t="str">
        <f t="shared" si="274"/>
        <v/>
      </c>
      <c r="K269" s="2243" t="str">
        <f t="shared" si="274"/>
        <v/>
      </c>
      <c r="L269" s="2243" t="str">
        <f t="shared" si="274"/>
        <v/>
      </c>
      <c r="M269" s="2243" t="str">
        <f t="shared" si="274"/>
        <v/>
      </c>
      <c r="N269" s="2243" t="str">
        <f t="shared" si="274"/>
        <v/>
      </c>
      <c r="O269" s="2243" t="str">
        <f t="shared" si="274"/>
        <v/>
      </c>
      <c r="P269" s="2245" t="str">
        <f t="shared" si="274"/>
        <v/>
      </c>
      <c r="Q269" s="2247">
        <f t="shared" si="265"/>
        <v>0</v>
      </c>
      <c r="R269" s="365"/>
      <c r="S269"/>
      <c r="T269" s="1188" t="s">
        <v>283</v>
      </c>
      <c r="U269" s="871"/>
      <c r="V269" s="871"/>
      <c r="W269" s="871"/>
      <c r="X269" s="871"/>
      <c r="Y269" s="871"/>
      <c r="Z269" s="871"/>
      <c r="AA269" s="871"/>
      <c r="AB269" s="871"/>
      <c r="AC269" s="871"/>
      <c r="AD269" s="871"/>
      <c r="AE269" s="871"/>
      <c r="AF269" s="871"/>
      <c r="AG269" s="871"/>
    </row>
    <row r="270" spans="1:33" s="101" customFormat="1" ht="18" customHeight="1" x14ac:dyDescent="0.25">
      <c r="A270" s="365"/>
      <c r="B270" s="2254"/>
      <c r="C270" s="2255" t="str">
        <f t="shared" ref="C270:P270" si="275">+IF(S273="","",S273)</f>
        <v/>
      </c>
      <c r="D270" s="2260" t="str">
        <f t="shared" si="275"/>
        <v>Solar</v>
      </c>
      <c r="E270" s="2243" t="str">
        <f t="shared" si="275"/>
        <v/>
      </c>
      <c r="F270" s="2243" t="str">
        <f t="shared" si="275"/>
        <v/>
      </c>
      <c r="G270" s="2243" t="str">
        <f t="shared" si="275"/>
        <v/>
      </c>
      <c r="H270" s="2243" t="str">
        <f t="shared" si="275"/>
        <v/>
      </c>
      <c r="I270" s="2243" t="str">
        <f t="shared" si="275"/>
        <v/>
      </c>
      <c r="J270" s="2243" t="str">
        <f t="shared" si="275"/>
        <v/>
      </c>
      <c r="K270" s="2243" t="str">
        <f t="shared" si="275"/>
        <v/>
      </c>
      <c r="L270" s="2243" t="str">
        <f t="shared" si="275"/>
        <v/>
      </c>
      <c r="M270" s="2243" t="str">
        <f t="shared" si="275"/>
        <v/>
      </c>
      <c r="N270" s="2243" t="str">
        <f t="shared" si="275"/>
        <v/>
      </c>
      <c r="O270" s="2243" t="str">
        <f t="shared" si="275"/>
        <v/>
      </c>
      <c r="P270" s="2245" t="str">
        <f t="shared" si="275"/>
        <v/>
      </c>
      <c r="Q270" s="2247">
        <f t="shared" si="265"/>
        <v>0</v>
      </c>
      <c r="R270" s="365"/>
      <c r="S270"/>
      <c r="T270" s="1188" t="s">
        <v>385</v>
      </c>
      <c r="U270" s="871"/>
      <c r="V270" s="871"/>
      <c r="W270" s="871"/>
      <c r="X270" s="871"/>
      <c r="Y270" s="871"/>
      <c r="Z270" s="871"/>
      <c r="AA270" s="871"/>
      <c r="AB270" s="871"/>
      <c r="AC270" s="871"/>
      <c r="AD270" s="871"/>
      <c r="AE270" s="871"/>
      <c r="AF270" s="871"/>
      <c r="AG270" s="871"/>
    </row>
    <row r="271" spans="1:33" s="101" customFormat="1" ht="18" customHeight="1" x14ac:dyDescent="0.25">
      <c r="A271" s="365"/>
      <c r="B271" s="2256"/>
      <c r="C271" s="2257" t="str">
        <f t="shared" ref="C271:P271" si="276">+IF(S274="","",S274)</f>
        <v/>
      </c>
      <c r="D271" s="2261" t="str">
        <f t="shared" si="276"/>
        <v>Eólico</v>
      </c>
      <c r="E271" s="2262" t="str">
        <f t="shared" si="276"/>
        <v/>
      </c>
      <c r="F271" s="2262" t="str">
        <f t="shared" si="276"/>
        <v/>
      </c>
      <c r="G271" s="2262" t="str">
        <f t="shared" si="276"/>
        <v/>
      </c>
      <c r="H271" s="2262" t="str">
        <f t="shared" si="276"/>
        <v/>
      </c>
      <c r="I271" s="2262" t="str">
        <f t="shared" si="276"/>
        <v/>
      </c>
      <c r="J271" s="2262" t="str">
        <f t="shared" si="276"/>
        <v/>
      </c>
      <c r="K271" s="2262" t="str">
        <f t="shared" si="276"/>
        <v/>
      </c>
      <c r="L271" s="2262" t="str">
        <f t="shared" si="276"/>
        <v/>
      </c>
      <c r="M271" s="2262" t="str">
        <f t="shared" si="276"/>
        <v/>
      </c>
      <c r="N271" s="2262" t="str">
        <f t="shared" si="276"/>
        <v/>
      </c>
      <c r="O271" s="2262" t="str">
        <f t="shared" si="276"/>
        <v/>
      </c>
      <c r="P271" s="2264" t="str">
        <f t="shared" si="276"/>
        <v/>
      </c>
      <c r="Q271" s="2266">
        <f t="shared" si="265"/>
        <v>0</v>
      </c>
      <c r="R271" s="365"/>
      <c r="S271" s="1188" t="s">
        <v>192</v>
      </c>
      <c r="T271" s="1188" t="s">
        <v>383</v>
      </c>
      <c r="U271" s="871">
        <v>2.5406560000000002</v>
      </c>
      <c r="V271" s="871">
        <v>2.3903400000000001</v>
      </c>
      <c r="W271" s="871">
        <v>1.5667960000000001</v>
      </c>
      <c r="X271" s="871">
        <v>0.49290600000000001</v>
      </c>
      <c r="Y271" s="871">
        <v>0.52947299999999997</v>
      </c>
      <c r="Z271" s="871">
        <v>0.46492299999999998</v>
      </c>
      <c r="AA271" s="871">
        <v>0.65482899999999999</v>
      </c>
      <c r="AB271" s="871">
        <v>1.1921660000000003</v>
      </c>
      <c r="AC271" s="871">
        <v>1.2499850000000001</v>
      </c>
      <c r="AD271" s="871">
        <v>1.5509630000000001</v>
      </c>
      <c r="AE271" s="871">
        <v>0.97908899999999999</v>
      </c>
      <c r="AF271" s="871">
        <v>0.52553000000000005</v>
      </c>
      <c r="AG271" s="871">
        <v>14.137656</v>
      </c>
    </row>
    <row r="272" spans="1:33" s="101" customFormat="1" ht="18" customHeight="1" x14ac:dyDescent="0.25">
      <c r="A272" s="365"/>
      <c r="B272" s="2252">
        <v>68</v>
      </c>
      <c r="C272" s="2253" t="str">
        <f t="shared" ref="C272:P272" si="277">+IF(S275="","",S275)</f>
        <v>Southern Perú Cooper Corporation Sucursal del Peru</v>
      </c>
      <c r="D272" s="2258" t="str">
        <f t="shared" si="277"/>
        <v>Hidráulico</v>
      </c>
      <c r="E272" s="2259">
        <f t="shared" si="277"/>
        <v>2.8087900000000001</v>
      </c>
      <c r="F272" s="2259">
        <f t="shared" si="277"/>
        <v>2.8912900000000001</v>
      </c>
      <c r="G272" s="2259">
        <f t="shared" si="277"/>
        <v>2.8807600000000004</v>
      </c>
      <c r="H272" s="2259">
        <f t="shared" si="277"/>
        <v>3.0455199999999998</v>
      </c>
      <c r="I272" s="2259">
        <f t="shared" si="277"/>
        <v>2.8306199999999997</v>
      </c>
      <c r="J272" s="2259">
        <f t="shared" si="277"/>
        <v>1.7907599999999999</v>
      </c>
      <c r="K272" s="2259">
        <f t="shared" si="277"/>
        <v>3.58812</v>
      </c>
      <c r="L272" s="2259">
        <f t="shared" si="277"/>
        <v>3.6079470000000002</v>
      </c>
      <c r="M272" s="2259">
        <f t="shared" si="277"/>
        <v>3.4739019999999998</v>
      </c>
      <c r="N272" s="2259">
        <f t="shared" si="277"/>
        <v>2.6942330000000001</v>
      </c>
      <c r="O272" s="2259">
        <f t="shared" si="277"/>
        <v>2.056295</v>
      </c>
      <c r="P272" s="2263">
        <f t="shared" si="277"/>
        <v>3.4081300000000003</v>
      </c>
      <c r="Q272" s="2265">
        <f t="shared" si="265"/>
        <v>35.076366999999998</v>
      </c>
      <c r="R272" s="365"/>
      <c r="S272"/>
      <c r="T272" s="1188" t="s">
        <v>384</v>
      </c>
      <c r="U272" s="871"/>
      <c r="V272" s="871"/>
      <c r="W272" s="871"/>
      <c r="X272" s="871"/>
      <c r="Y272" s="871"/>
      <c r="Z272" s="871"/>
      <c r="AA272" s="871"/>
      <c r="AB272" s="871"/>
      <c r="AC272" s="871"/>
      <c r="AD272" s="871"/>
      <c r="AE272" s="871"/>
      <c r="AF272" s="871"/>
      <c r="AG272" s="871"/>
    </row>
    <row r="273" spans="1:33" s="101" customFormat="1" ht="18" customHeight="1" x14ac:dyDescent="0.25">
      <c r="A273" s="365"/>
      <c r="B273" s="2254"/>
      <c r="C273" s="2255" t="str">
        <f t="shared" ref="C273:P273" si="278">+IF(S276="","",S276)</f>
        <v/>
      </c>
      <c r="D273" s="2260" t="str">
        <f t="shared" si="278"/>
        <v>Térmico</v>
      </c>
      <c r="E273" s="2243">
        <f t="shared" si="278"/>
        <v>0</v>
      </c>
      <c r="F273" s="2243">
        <f t="shared" si="278"/>
        <v>0</v>
      </c>
      <c r="G273" s="2243">
        <f t="shared" si="278"/>
        <v>0</v>
      </c>
      <c r="H273" s="2243">
        <f t="shared" si="278"/>
        <v>0</v>
      </c>
      <c r="I273" s="2243">
        <f t="shared" si="278"/>
        <v>0</v>
      </c>
      <c r="J273" s="2243">
        <f t="shared" si="278"/>
        <v>0</v>
      </c>
      <c r="K273" s="2243">
        <f t="shared" si="278"/>
        <v>0</v>
      </c>
      <c r="L273" s="2243">
        <f t="shared" si="278"/>
        <v>0</v>
      </c>
      <c r="M273" s="2243">
        <f t="shared" si="278"/>
        <v>0</v>
      </c>
      <c r="N273" s="2243">
        <f t="shared" si="278"/>
        <v>0</v>
      </c>
      <c r="O273" s="2243">
        <f t="shared" si="278"/>
        <v>0</v>
      </c>
      <c r="P273" s="2245">
        <f t="shared" si="278"/>
        <v>0</v>
      </c>
      <c r="Q273" s="2247">
        <f t="shared" si="265"/>
        <v>0</v>
      </c>
      <c r="R273" s="365"/>
      <c r="S273"/>
      <c r="T273" s="1188" t="s">
        <v>283</v>
      </c>
      <c r="U273" s="871"/>
      <c r="V273" s="871"/>
      <c r="W273" s="871"/>
      <c r="X273" s="871"/>
      <c r="Y273" s="871"/>
      <c r="Z273" s="871"/>
      <c r="AA273" s="871"/>
      <c r="AB273" s="871"/>
      <c r="AC273" s="871"/>
      <c r="AD273" s="871"/>
      <c r="AE273" s="871"/>
      <c r="AF273" s="871"/>
      <c r="AG273" s="871"/>
    </row>
    <row r="274" spans="1:33" s="101" customFormat="1" ht="18" customHeight="1" x14ac:dyDescent="0.25">
      <c r="A274" s="365"/>
      <c r="B274" s="2254"/>
      <c r="C274" s="2255" t="str">
        <f t="shared" ref="C274:P274" si="279">+IF(S277="","",S277)</f>
        <v/>
      </c>
      <c r="D274" s="2260" t="str">
        <f t="shared" si="279"/>
        <v>Solar</v>
      </c>
      <c r="E274" s="2243" t="str">
        <f t="shared" si="279"/>
        <v/>
      </c>
      <c r="F274" s="2243" t="str">
        <f t="shared" si="279"/>
        <v/>
      </c>
      <c r="G274" s="2243" t="str">
        <f t="shared" si="279"/>
        <v/>
      </c>
      <c r="H274" s="2243" t="str">
        <f t="shared" si="279"/>
        <v/>
      </c>
      <c r="I274" s="2243" t="str">
        <f t="shared" si="279"/>
        <v/>
      </c>
      <c r="J274" s="2243" t="str">
        <f t="shared" si="279"/>
        <v/>
      </c>
      <c r="K274" s="2243" t="str">
        <f t="shared" si="279"/>
        <v/>
      </c>
      <c r="L274" s="2243" t="str">
        <f t="shared" si="279"/>
        <v/>
      </c>
      <c r="M274" s="2243" t="str">
        <f t="shared" si="279"/>
        <v/>
      </c>
      <c r="N274" s="2243" t="str">
        <f t="shared" si="279"/>
        <v/>
      </c>
      <c r="O274" s="2243" t="str">
        <f t="shared" si="279"/>
        <v/>
      </c>
      <c r="P274" s="2245" t="str">
        <f t="shared" si="279"/>
        <v/>
      </c>
      <c r="Q274" s="2247">
        <f t="shared" si="265"/>
        <v>0</v>
      </c>
      <c r="R274" s="365"/>
      <c r="S274"/>
      <c r="T274" s="1188" t="s">
        <v>385</v>
      </c>
      <c r="U274" s="871"/>
      <c r="V274" s="871"/>
      <c r="W274" s="871"/>
      <c r="X274" s="871"/>
      <c r="Y274" s="871"/>
      <c r="Z274" s="871"/>
      <c r="AA274" s="871"/>
      <c r="AB274" s="871"/>
      <c r="AC274" s="871"/>
      <c r="AD274" s="871"/>
      <c r="AE274" s="871"/>
      <c r="AF274" s="871"/>
      <c r="AG274" s="871"/>
    </row>
    <row r="275" spans="1:33" s="101" customFormat="1" ht="18" customHeight="1" x14ac:dyDescent="0.25">
      <c r="A275" s="365"/>
      <c r="B275" s="2256"/>
      <c r="C275" s="2257" t="str">
        <f t="shared" ref="C275:P275" si="280">+IF(S278="","",S278)</f>
        <v/>
      </c>
      <c r="D275" s="2261" t="str">
        <f t="shared" si="280"/>
        <v>Eólico</v>
      </c>
      <c r="E275" s="2262" t="str">
        <f t="shared" si="280"/>
        <v/>
      </c>
      <c r="F275" s="2262" t="str">
        <f t="shared" si="280"/>
        <v/>
      </c>
      <c r="G275" s="2262" t="str">
        <f t="shared" si="280"/>
        <v/>
      </c>
      <c r="H275" s="2262" t="str">
        <f t="shared" si="280"/>
        <v/>
      </c>
      <c r="I275" s="2262" t="str">
        <f t="shared" si="280"/>
        <v/>
      </c>
      <c r="J275" s="2262" t="str">
        <f t="shared" si="280"/>
        <v/>
      </c>
      <c r="K275" s="2262" t="str">
        <f t="shared" si="280"/>
        <v/>
      </c>
      <c r="L275" s="2262" t="str">
        <f t="shared" si="280"/>
        <v/>
      </c>
      <c r="M275" s="2262" t="str">
        <f t="shared" si="280"/>
        <v/>
      </c>
      <c r="N275" s="2262" t="str">
        <f t="shared" si="280"/>
        <v/>
      </c>
      <c r="O275" s="2262" t="str">
        <f t="shared" si="280"/>
        <v/>
      </c>
      <c r="P275" s="2264" t="str">
        <f t="shared" si="280"/>
        <v/>
      </c>
      <c r="Q275" s="2266">
        <f t="shared" si="265"/>
        <v>0</v>
      </c>
      <c r="R275" s="365"/>
      <c r="S275" s="1188" t="s">
        <v>1413</v>
      </c>
      <c r="T275" s="1188" t="s">
        <v>383</v>
      </c>
      <c r="U275" s="871">
        <v>2.8087900000000001</v>
      </c>
      <c r="V275" s="871">
        <v>2.8912900000000001</v>
      </c>
      <c r="W275" s="871">
        <v>2.8807600000000004</v>
      </c>
      <c r="X275" s="871">
        <v>3.0455199999999998</v>
      </c>
      <c r="Y275" s="871">
        <v>2.8306199999999997</v>
      </c>
      <c r="Z275" s="871">
        <v>1.7907599999999999</v>
      </c>
      <c r="AA275" s="871">
        <v>3.58812</v>
      </c>
      <c r="AB275" s="871">
        <v>3.6079470000000002</v>
      </c>
      <c r="AC275" s="871">
        <v>3.4739019999999998</v>
      </c>
      <c r="AD275" s="871">
        <v>2.6942330000000001</v>
      </c>
      <c r="AE275" s="871">
        <v>2.056295</v>
      </c>
      <c r="AF275" s="871">
        <v>3.4081300000000003</v>
      </c>
      <c r="AG275" s="871">
        <v>35.076366999999998</v>
      </c>
    </row>
    <row r="276" spans="1:33" s="101" customFormat="1" ht="18" customHeight="1" x14ac:dyDescent="0.25">
      <c r="A276" s="365"/>
      <c r="B276" s="2252">
        <v>69</v>
      </c>
      <c r="C276" s="2253" t="str">
        <f t="shared" ref="C276:P276" si="281">+IF(S279="","",S279)</f>
        <v>Sudamericana de Fibras S.A.</v>
      </c>
      <c r="D276" s="2258" t="str">
        <f t="shared" si="281"/>
        <v>Hidráulico</v>
      </c>
      <c r="E276" s="2259" t="str">
        <f t="shared" si="281"/>
        <v/>
      </c>
      <c r="F276" s="2259" t="str">
        <f t="shared" si="281"/>
        <v/>
      </c>
      <c r="G276" s="2259" t="str">
        <f t="shared" si="281"/>
        <v/>
      </c>
      <c r="H276" s="2259" t="str">
        <f t="shared" si="281"/>
        <v/>
      </c>
      <c r="I276" s="2259" t="str">
        <f t="shared" si="281"/>
        <v/>
      </c>
      <c r="J276" s="2259" t="str">
        <f t="shared" si="281"/>
        <v/>
      </c>
      <c r="K276" s="2259" t="str">
        <f t="shared" si="281"/>
        <v/>
      </c>
      <c r="L276" s="2259" t="str">
        <f t="shared" si="281"/>
        <v/>
      </c>
      <c r="M276" s="2259" t="str">
        <f t="shared" si="281"/>
        <v/>
      </c>
      <c r="N276" s="2259" t="str">
        <f t="shared" si="281"/>
        <v/>
      </c>
      <c r="O276" s="2259" t="str">
        <f t="shared" si="281"/>
        <v/>
      </c>
      <c r="P276" s="2263" t="str">
        <f t="shared" si="281"/>
        <v/>
      </c>
      <c r="Q276" s="2265">
        <f t="shared" si="265"/>
        <v>0</v>
      </c>
      <c r="R276" s="365"/>
      <c r="S276"/>
      <c r="T276" s="1188" t="s">
        <v>384</v>
      </c>
      <c r="U276" s="871">
        <v>0</v>
      </c>
      <c r="V276" s="871">
        <v>0</v>
      </c>
      <c r="W276" s="871">
        <v>0</v>
      </c>
      <c r="X276" s="871">
        <v>0</v>
      </c>
      <c r="Y276" s="871">
        <v>0</v>
      </c>
      <c r="Z276" s="871">
        <v>0</v>
      </c>
      <c r="AA276" s="871">
        <v>0</v>
      </c>
      <c r="AB276" s="871">
        <v>0</v>
      </c>
      <c r="AC276" s="871">
        <v>0</v>
      </c>
      <c r="AD276" s="871">
        <v>0</v>
      </c>
      <c r="AE276" s="871">
        <v>0</v>
      </c>
      <c r="AF276" s="871">
        <v>0</v>
      </c>
      <c r="AG276" s="871">
        <v>0</v>
      </c>
    </row>
    <row r="277" spans="1:33" s="101" customFormat="1" ht="18" customHeight="1" x14ac:dyDescent="0.25">
      <c r="A277" s="365"/>
      <c r="B277" s="2254"/>
      <c r="C277" s="2255" t="str">
        <f t="shared" ref="C277:P277" si="282">+IF(S280="","",S280)</f>
        <v/>
      </c>
      <c r="D277" s="2260" t="str">
        <f t="shared" si="282"/>
        <v>Térmico</v>
      </c>
      <c r="E277" s="2243">
        <f t="shared" si="282"/>
        <v>1.1999999999999999E-4</v>
      </c>
      <c r="F277" s="2243">
        <f t="shared" si="282"/>
        <v>4.1999999999999996E-4</v>
      </c>
      <c r="G277" s="2243">
        <f t="shared" si="282"/>
        <v>2.0000000000000002E-5</v>
      </c>
      <c r="H277" s="2243">
        <f t="shared" si="282"/>
        <v>0</v>
      </c>
      <c r="I277" s="2243">
        <f t="shared" si="282"/>
        <v>0</v>
      </c>
      <c r="J277" s="2243">
        <f t="shared" si="282"/>
        <v>0</v>
      </c>
      <c r="K277" s="2243">
        <f t="shared" si="282"/>
        <v>3.5999999999999997E-4</v>
      </c>
      <c r="L277" s="2243">
        <f t="shared" si="282"/>
        <v>1.4E-3</v>
      </c>
      <c r="M277" s="2243">
        <f t="shared" si="282"/>
        <v>5.9999999999999995E-5</v>
      </c>
      <c r="N277" s="2243">
        <f t="shared" si="282"/>
        <v>5.3400000000000001E-3</v>
      </c>
      <c r="O277" s="2243">
        <f t="shared" si="282"/>
        <v>4.0000000000000003E-5</v>
      </c>
      <c r="P277" s="2245" t="str">
        <f t="shared" si="282"/>
        <v/>
      </c>
      <c r="Q277" s="2247">
        <f t="shared" si="265"/>
        <v>7.7600000000000004E-3</v>
      </c>
      <c r="R277" s="365"/>
      <c r="S277"/>
      <c r="T277" s="1188" t="s">
        <v>283</v>
      </c>
      <c r="U277" s="871"/>
      <c r="V277" s="871"/>
      <c r="W277" s="871"/>
      <c r="X277" s="871"/>
      <c r="Y277" s="871"/>
      <c r="Z277" s="871"/>
      <c r="AA277" s="871"/>
      <c r="AB277" s="871"/>
      <c r="AC277" s="871"/>
      <c r="AD277" s="871"/>
      <c r="AE277" s="871"/>
      <c r="AF277" s="871"/>
      <c r="AG277" s="871"/>
    </row>
    <row r="278" spans="1:33" s="101" customFormat="1" ht="18" customHeight="1" x14ac:dyDescent="0.25">
      <c r="A278" s="365"/>
      <c r="B278" s="2254"/>
      <c r="C278" s="2255" t="str">
        <f t="shared" ref="C278:P278" si="283">+IF(S281="","",S281)</f>
        <v/>
      </c>
      <c r="D278" s="2260" t="str">
        <f t="shared" si="283"/>
        <v>Solar</v>
      </c>
      <c r="E278" s="2243" t="str">
        <f t="shared" si="283"/>
        <v/>
      </c>
      <c r="F278" s="2243" t="str">
        <f t="shared" si="283"/>
        <v/>
      </c>
      <c r="G278" s="2243" t="str">
        <f t="shared" si="283"/>
        <v/>
      </c>
      <c r="H278" s="2243" t="str">
        <f t="shared" si="283"/>
        <v/>
      </c>
      <c r="I278" s="2243" t="str">
        <f t="shared" si="283"/>
        <v/>
      </c>
      <c r="J278" s="2243" t="str">
        <f t="shared" si="283"/>
        <v/>
      </c>
      <c r="K278" s="2243" t="str">
        <f t="shared" si="283"/>
        <v/>
      </c>
      <c r="L278" s="2243" t="str">
        <f t="shared" si="283"/>
        <v/>
      </c>
      <c r="M278" s="2243" t="str">
        <f t="shared" si="283"/>
        <v/>
      </c>
      <c r="N278" s="2243" t="str">
        <f t="shared" si="283"/>
        <v/>
      </c>
      <c r="O278" s="2243" t="str">
        <f t="shared" si="283"/>
        <v/>
      </c>
      <c r="P278" s="2245" t="str">
        <f t="shared" si="283"/>
        <v/>
      </c>
      <c r="Q278" s="2247">
        <f t="shared" si="265"/>
        <v>0</v>
      </c>
      <c r="R278" s="365"/>
      <c r="S278"/>
      <c r="T278" s="1188" t="s">
        <v>385</v>
      </c>
      <c r="U278" s="871"/>
      <c r="V278" s="871"/>
      <c r="W278" s="871"/>
      <c r="X278" s="871"/>
      <c r="Y278" s="871"/>
      <c r="Z278" s="871"/>
      <c r="AA278" s="871"/>
      <c r="AB278" s="871"/>
      <c r="AC278" s="871"/>
      <c r="AD278" s="871"/>
      <c r="AE278" s="871"/>
      <c r="AF278" s="871"/>
      <c r="AG278" s="871"/>
    </row>
    <row r="279" spans="1:33" s="101" customFormat="1" ht="18" customHeight="1" x14ac:dyDescent="0.25">
      <c r="A279" s="365"/>
      <c r="B279" s="2256"/>
      <c r="C279" s="2257" t="str">
        <f t="shared" ref="C279:P279" si="284">+IF(S282="","",S282)</f>
        <v/>
      </c>
      <c r="D279" s="2261" t="str">
        <f t="shared" si="284"/>
        <v>Eólico</v>
      </c>
      <c r="E279" s="2262" t="str">
        <f t="shared" si="284"/>
        <v/>
      </c>
      <c r="F279" s="2262" t="str">
        <f t="shared" si="284"/>
        <v/>
      </c>
      <c r="G279" s="2262" t="str">
        <f t="shared" si="284"/>
        <v/>
      </c>
      <c r="H279" s="2262" t="str">
        <f t="shared" si="284"/>
        <v/>
      </c>
      <c r="I279" s="2262" t="str">
        <f t="shared" si="284"/>
        <v/>
      </c>
      <c r="J279" s="2262" t="str">
        <f t="shared" si="284"/>
        <v/>
      </c>
      <c r="K279" s="2262" t="str">
        <f t="shared" si="284"/>
        <v/>
      </c>
      <c r="L279" s="2262" t="str">
        <f t="shared" si="284"/>
        <v/>
      </c>
      <c r="M279" s="2262" t="str">
        <f t="shared" si="284"/>
        <v/>
      </c>
      <c r="N279" s="2262" t="str">
        <f t="shared" si="284"/>
        <v/>
      </c>
      <c r="O279" s="2262" t="str">
        <f t="shared" si="284"/>
        <v/>
      </c>
      <c r="P279" s="2264" t="str">
        <f t="shared" si="284"/>
        <v/>
      </c>
      <c r="Q279" s="2266">
        <f t="shared" si="265"/>
        <v>0</v>
      </c>
      <c r="R279" s="365"/>
      <c r="S279" s="1188" t="s">
        <v>195</v>
      </c>
      <c r="T279" s="1188" t="s">
        <v>383</v>
      </c>
      <c r="U279" s="871"/>
      <c r="V279" s="871"/>
      <c r="W279" s="871"/>
      <c r="X279" s="871"/>
      <c r="Y279" s="871"/>
      <c r="Z279" s="871"/>
      <c r="AA279" s="871"/>
      <c r="AB279" s="871"/>
      <c r="AC279" s="871"/>
      <c r="AD279" s="871"/>
      <c r="AE279" s="871"/>
      <c r="AF279" s="871"/>
      <c r="AG279" s="871"/>
    </row>
    <row r="280" spans="1:33" s="101" customFormat="1" ht="18" customHeight="1" x14ac:dyDescent="0.25">
      <c r="A280" s="365"/>
      <c r="B280" s="2252">
        <v>70</v>
      </c>
      <c r="C280" s="2253" t="str">
        <f t="shared" ref="C280:P280" si="285">+IF(S283="","",S283)</f>
        <v>Tecnológica de Alimentos S.A.</v>
      </c>
      <c r="D280" s="2258" t="str">
        <f t="shared" si="285"/>
        <v>Hidráulico</v>
      </c>
      <c r="E280" s="2259" t="str">
        <f t="shared" si="285"/>
        <v/>
      </c>
      <c r="F280" s="2259" t="str">
        <f t="shared" si="285"/>
        <v/>
      </c>
      <c r="G280" s="2259" t="str">
        <f t="shared" si="285"/>
        <v/>
      </c>
      <c r="H280" s="2259" t="str">
        <f t="shared" si="285"/>
        <v/>
      </c>
      <c r="I280" s="2259" t="str">
        <f t="shared" si="285"/>
        <v/>
      </c>
      <c r="J280" s="2259" t="str">
        <f t="shared" si="285"/>
        <v/>
      </c>
      <c r="K280" s="2259" t="str">
        <f t="shared" si="285"/>
        <v/>
      </c>
      <c r="L280" s="2259" t="str">
        <f t="shared" si="285"/>
        <v/>
      </c>
      <c r="M280" s="2259" t="str">
        <f t="shared" si="285"/>
        <v/>
      </c>
      <c r="N280" s="2259" t="str">
        <f t="shared" si="285"/>
        <v/>
      </c>
      <c r="O280" s="2259" t="str">
        <f t="shared" si="285"/>
        <v/>
      </c>
      <c r="P280" s="2263" t="str">
        <f t="shared" si="285"/>
        <v/>
      </c>
      <c r="Q280" s="2265">
        <f t="shared" si="265"/>
        <v>0</v>
      </c>
      <c r="R280" s="365"/>
      <c r="S280"/>
      <c r="T280" s="1188" t="s">
        <v>384</v>
      </c>
      <c r="U280" s="871">
        <v>1.1999999999999999E-4</v>
      </c>
      <c r="V280" s="871">
        <v>4.1999999999999996E-4</v>
      </c>
      <c r="W280" s="871">
        <v>2.0000000000000002E-5</v>
      </c>
      <c r="X280" s="871">
        <v>0</v>
      </c>
      <c r="Y280" s="871">
        <v>0</v>
      </c>
      <c r="Z280" s="871">
        <v>0</v>
      </c>
      <c r="AA280" s="871">
        <v>3.5999999999999997E-4</v>
      </c>
      <c r="AB280" s="871">
        <v>1.4E-3</v>
      </c>
      <c r="AC280" s="871">
        <v>5.9999999999999995E-5</v>
      </c>
      <c r="AD280" s="871">
        <v>5.3400000000000001E-3</v>
      </c>
      <c r="AE280" s="871">
        <v>4.0000000000000003E-5</v>
      </c>
      <c r="AF280" s="871"/>
      <c r="AG280" s="871">
        <v>7.7600000000000004E-3</v>
      </c>
    </row>
    <row r="281" spans="1:33" s="101" customFormat="1" ht="18" customHeight="1" x14ac:dyDescent="0.25">
      <c r="A281" s="365"/>
      <c r="B281" s="2254"/>
      <c r="C281" s="2255" t="str">
        <f t="shared" ref="C281:P281" si="286">+IF(S284="","",S284)</f>
        <v/>
      </c>
      <c r="D281" s="2260" t="str">
        <f t="shared" si="286"/>
        <v>Térmico</v>
      </c>
      <c r="E281" s="2243">
        <f t="shared" si="286"/>
        <v>0</v>
      </c>
      <c r="F281" s="2243">
        <f t="shared" si="286"/>
        <v>0</v>
      </c>
      <c r="G281" s="2243">
        <f t="shared" si="286"/>
        <v>0</v>
      </c>
      <c r="H281" s="2243">
        <f t="shared" si="286"/>
        <v>0</v>
      </c>
      <c r="I281" s="2243">
        <f t="shared" si="286"/>
        <v>0</v>
      </c>
      <c r="J281" s="2243">
        <f t="shared" si="286"/>
        <v>0</v>
      </c>
      <c r="K281" s="2243">
        <f t="shared" si="286"/>
        <v>0</v>
      </c>
      <c r="L281" s="2243">
        <f t="shared" si="286"/>
        <v>0</v>
      </c>
      <c r="M281" s="2243">
        <f t="shared" si="286"/>
        <v>0</v>
      </c>
      <c r="N281" s="2243">
        <f t="shared" si="286"/>
        <v>0</v>
      </c>
      <c r="O281" s="2243">
        <f t="shared" si="286"/>
        <v>0</v>
      </c>
      <c r="P281" s="2245">
        <f t="shared" si="286"/>
        <v>0</v>
      </c>
      <c r="Q281" s="2247">
        <f t="shared" si="265"/>
        <v>0</v>
      </c>
      <c r="R281" s="365"/>
      <c r="S281"/>
      <c r="T281" s="1188" t="s">
        <v>283</v>
      </c>
      <c r="U281" s="871"/>
      <c r="V281" s="871"/>
      <c r="W281" s="871"/>
      <c r="X281" s="871"/>
      <c r="Y281" s="871"/>
      <c r="Z281" s="871"/>
      <c r="AA281" s="871"/>
      <c r="AB281" s="871"/>
      <c r="AC281" s="871"/>
      <c r="AD281" s="871"/>
      <c r="AE281" s="871"/>
      <c r="AF281" s="871"/>
      <c r="AG281" s="871"/>
    </row>
    <row r="282" spans="1:33" s="101" customFormat="1" ht="18" customHeight="1" x14ac:dyDescent="0.25">
      <c r="A282" s="365"/>
      <c r="B282" s="2254"/>
      <c r="C282" s="2255" t="str">
        <f t="shared" ref="C282:P282" si="287">+IF(S285="","",S285)</f>
        <v/>
      </c>
      <c r="D282" s="2260" t="str">
        <f t="shared" si="287"/>
        <v>Solar</v>
      </c>
      <c r="E282" s="2243" t="str">
        <f t="shared" si="287"/>
        <v/>
      </c>
      <c r="F282" s="2243" t="str">
        <f t="shared" si="287"/>
        <v/>
      </c>
      <c r="G282" s="2243" t="str">
        <f t="shared" si="287"/>
        <v/>
      </c>
      <c r="H282" s="2243" t="str">
        <f t="shared" si="287"/>
        <v/>
      </c>
      <c r="I282" s="2243" t="str">
        <f t="shared" si="287"/>
        <v/>
      </c>
      <c r="J282" s="2243" t="str">
        <f t="shared" si="287"/>
        <v/>
      </c>
      <c r="K282" s="2243" t="str">
        <f t="shared" si="287"/>
        <v/>
      </c>
      <c r="L282" s="2243" t="str">
        <f t="shared" si="287"/>
        <v/>
      </c>
      <c r="M282" s="2243" t="str">
        <f t="shared" si="287"/>
        <v/>
      </c>
      <c r="N282" s="2243" t="str">
        <f t="shared" si="287"/>
        <v/>
      </c>
      <c r="O282" s="2243" t="str">
        <f t="shared" si="287"/>
        <v/>
      </c>
      <c r="P282" s="2245" t="str">
        <f t="shared" si="287"/>
        <v/>
      </c>
      <c r="Q282" s="2247">
        <f t="shared" si="265"/>
        <v>0</v>
      </c>
      <c r="R282" s="365"/>
      <c r="S282"/>
      <c r="T282" s="1188" t="s">
        <v>385</v>
      </c>
      <c r="U282" s="871"/>
      <c r="V282" s="871"/>
      <c r="W282" s="871"/>
      <c r="X282" s="871"/>
      <c r="Y282" s="871"/>
      <c r="Z282" s="871"/>
      <c r="AA282" s="871"/>
      <c r="AB282" s="871"/>
      <c r="AC282" s="871"/>
      <c r="AD282" s="871"/>
      <c r="AE282" s="871"/>
      <c r="AF282" s="871"/>
      <c r="AG282" s="871"/>
    </row>
    <row r="283" spans="1:33" s="101" customFormat="1" ht="18" customHeight="1" x14ac:dyDescent="0.25">
      <c r="A283" s="365"/>
      <c r="B283" s="2256"/>
      <c r="C283" s="2257" t="str">
        <f t="shared" ref="C283:P283" si="288">+IF(S286="","",S286)</f>
        <v/>
      </c>
      <c r="D283" s="2261" t="str">
        <f t="shared" si="288"/>
        <v>Eólico</v>
      </c>
      <c r="E283" s="2262" t="str">
        <f t="shared" si="288"/>
        <v/>
      </c>
      <c r="F283" s="2262" t="str">
        <f t="shared" si="288"/>
        <v/>
      </c>
      <c r="G283" s="2262" t="str">
        <f t="shared" si="288"/>
        <v/>
      </c>
      <c r="H283" s="2262" t="str">
        <f t="shared" si="288"/>
        <v/>
      </c>
      <c r="I283" s="2262" t="str">
        <f t="shared" si="288"/>
        <v/>
      </c>
      <c r="J283" s="2262" t="str">
        <f t="shared" si="288"/>
        <v/>
      </c>
      <c r="K283" s="2262" t="str">
        <f t="shared" si="288"/>
        <v/>
      </c>
      <c r="L283" s="2262" t="str">
        <f t="shared" si="288"/>
        <v/>
      </c>
      <c r="M283" s="2262" t="str">
        <f t="shared" si="288"/>
        <v/>
      </c>
      <c r="N283" s="2262" t="str">
        <f t="shared" si="288"/>
        <v/>
      </c>
      <c r="O283" s="2262" t="str">
        <f t="shared" si="288"/>
        <v/>
      </c>
      <c r="P283" s="2264" t="str">
        <f t="shared" si="288"/>
        <v/>
      </c>
      <c r="Q283" s="2266">
        <f t="shared" si="265"/>
        <v>0</v>
      </c>
      <c r="R283" s="365"/>
      <c r="S283" s="1188" t="s">
        <v>1445</v>
      </c>
      <c r="T283" s="1188" t="s">
        <v>383</v>
      </c>
      <c r="U283" s="871"/>
      <c r="V283" s="871"/>
      <c r="W283" s="871"/>
      <c r="X283" s="871"/>
      <c r="Y283" s="871"/>
      <c r="Z283" s="871"/>
      <c r="AA283" s="871"/>
      <c r="AB283" s="871"/>
      <c r="AC283" s="871"/>
      <c r="AD283" s="871"/>
      <c r="AE283" s="871"/>
      <c r="AF283" s="871"/>
      <c r="AG283" s="871"/>
    </row>
    <row r="284" spans="1:33" s="101" customFormat="1" ht="18" customHeight="1" x14ac:dyDescent="0.25">
      <c r="A284" s="365"/>
      <c r="B284" s="2252">
        <v>71</v>
      </c>
      <c r="C284" s="2253" t="str">
        <f t="shared" ref="C284:P284" si="289">+IF(S287="","",S287)</f>
        <v>Trupal S.A.</v>
      </c>
      <c r="D284" s="2258" t="str">
        <f t="shared" si="289"/>
        <v>Hidráulico</v>
      </c>
      <c r="E284" s="2259" t="str">
        <f t="shared" si="289"/>
        <v/>
      </c>
      <c r="F284" s="2259" t="str">
        <f t="shared" si="289"/>
        <v/>
      </c>
      <c r="G284" s="2259" t="str">
        <f t="shared" si="289"/>
        <v/>
      </c>
      <c r="H284" s="2259" t="str">
        <f t="shared" si="289"/>
        <v/>
      </c>
      <c r="I284" s="2259" t="str">
        <f t="shared" si="289"/>
        <v/>
      </c>
      <c r="J284" s="2259" t="str">
        <f t="shared" si="289"/>
        <v/>
      </c>
      <c r="K284" s="2259" t="str">
        <f t="shared" si="289"/>
        <v/>
      </c>
      <c r="L284" s="2259" t="str">
        <f t="shared" si="289"/>
        <v/>
      </c>
      <c r="M284" s="2259" t="str">
        <f t="shared" si="289"/>
        <v/>
      </c>
      <c r="N284" s="2259" t="str">
        <f t="shared" si="289"/>
        <v/>
      </c>
      <c r="O284" s="2259" t="str">
        <f t="shared" si="289"/>
        <v/>
      </c>
      <c r="P284" s="2263" t="str">
        <f t="shared" si="289"/>
        <v/>
      </c>
      <c r="Q284" s="2265">
        <f t="shared" si="265"/>
        <v>0</v>
      </c>
      <c r="R284" s="365"/>
      <c r="S284"/>
      <c r="T284" s="1188" t="s">
        <v>384</v>
      </c>
      <c r="U284" s="871">
        <v>0</v>
      </c>
      <c r="V284" s="871">
        <v>0</v>
      </c>
      <c r="W284" s="871">
        <v>0</v>
      </c>
      <c r="X284" s="871">
        <v>0</v>
      </c>
      <c r="Y284" s="871">
        <v>0</v>
      </c>
      <c r="Z284" s="871">
        <v>0</v>
      </c>
      <c r="AA284" s="871">
        <v>0</v>
      </c>
      <c r="AB284" s="871">
        <v>0</v>
      </c>
      <c r="AC284" s="871">
        <v>0</v>
      </c>
      <c r="AD284" s="871">
        <v>0</v>
      </c>
      <c r="AE284" s="871">
        <v>0</v>
      </c>
      <c r="AF284" s="871">
        <v>0</v>
      </c>
      <c r="AG284" s="871">
        <v>0</v>
      </c>
    </row>
    <row r="285" spans="1:33" s="101" customFormat="1" ht="18" customHeight="1" x14ac:dyDescent="0.25">
      <c r="A285" s="365"/>
      <c r="B285" s="2254"/>
      <c r="C285" s="2255" t="str">
        <f t="shared" ref="C285:P285" si="290">+IF(S288="","",S288)</f>
        <v/>
      </c>
      <c r="D285" s="2260" t="str">
        <f t="shared" si="290"/>
        <v>Térmico</v>
      </c>
      <c r="E285" s="2243">
        <f t="shared" si="290"/>
        <v>6.7369510000000004</v>
      </c>
      <c r="F285" s="2243">
        <f t="shared" si="290"/>
        <v>4.9947710000000001</v>
      </c>
      <c r="G285" s="2243">
        <f t="shared" si="290"/>
        <v>4.2775290000000004</v>
      </c>
      <c r="H285" s="2243">
        <f t="shared" si="290"/>
        <v>0</v>
      </c>
      <c r="I285" s="2243">
        <f t="shared" si="290"/>
        <v>3.8139279999999998</v>
      </c>
      <c r="J285" s="2243">
        <f t="shared" si="290"/>
        <v>6.6981909999999996</v>
      </c>
      <c r="K285" s="2243">
        <f t="shared" si="290"/>
        <v>4.6891879999999997</v>
      </c>
      <c r="L285" s="2243">
        <f t="shared" si="290"/>
        <v>6.573404</v>
      </c>
      <c r="M285" s="2243">
        <f t="shared" si="290"/>
        <v>5.5809160000000002</v>
      </c>
      <c r="N285" s="2243">
        <f t="shared" si="290"/>
        <v>6.2813559999999997</v>
      </c>
      <c r="O285" s="2243">
        <f t="shared" si="290"/>
        <v>4.0350999999999999</v>
      </c>
      <c r="P285" s="2245">
        <f t="shared" si="290"/>
        <v>4.190245</v>
      </c>
      <c r="Q285" s="2247">
        <f t="shared" si="265"/>
        <v>57.871579000000004</v>
      </c>
      <c r="R285" s="365"/>
      <c r="S285"/>
      <c r="T285" s="1188" t="s">
        <v>283</v>
      </c>
      <c r="U285" s="871"/>
      <c r="V285" s="871"/>
      <c r="W285" s="871"/>
      <c r="X285" s="871"/>
      <c r="Y285" s="871"/>
      <c r="Z285" s="871"/>
      <c r="AA285" s="871"/>
      <c r="AB285" s="871"/>
      <c r="AC285" s="871"/>
      <c r="AD285" s="871"/>
      <c r="AE285" s="871"/>
      <c r="AF285" s="871"/>
      <c r="AG285" s="871"/>
    </row>
    <row r="286" spans="1:33" s="101" customFormat="1" ht="18" customHeight="1" x14ac:dyDescent="0.25">
      <c r="A286" s="365"/>
      <c r="B286" s="2254"/>
      <c r="C286" s="2255" t="str">
        <f t="shared" ref="C286:P286" si="291">+IF(S289="","",S289)</f>
        <v/>
      </c>
      <c r="D286" s="2260" t="str">
        <f t="shared" si="291"/>
        <v>Solar</v>
      </c>
      <c r="E286" s="2243" t="str">
        <f t="shared" si="291"/>
        <v/>
      </c>
      <c r="F286" s="2243" t="str">
        <f t="shared" si="291"/>
        <v/>
      </c>
      <c r="G286" s="2243" t="str">
        <f t="shared" si="291"/>
        <v/>
      </c>
      <c r="H286" s="2243" t="str">
        <f t="shared" si="291"/>
        <v/>
      </c>
      <c r="I286" s="2243" t="str">
        <f t="shared" si="291"/>
        <v/>
      </c>
      <c r="J286" s="2243" t="str">
        <f t="shared" si="291"/>
        <v/>
      </c>
      <c r="K286" s="2243" t="str">
        <f t="shared" si="291"/>
        <v/>
      </c>
      <c r="L286" s="2243" t="str">
        <f t="shared" si="291"/>
        <v/>
      </c>
      <c r="M286" s="2243" t="str">
        <f t="shared" si="291"/>
        <v/>
      </c>
      <c r="N286" s="2243" t="str">
        <f t="shared" si="291"/>
        <v/>
      </c>
      <c r="O286" s="2243" t="str">
        <f t="shared" si="291"/>
        <v/>
      </c>
      <c r="P286" s="2245" t="str">
        <f t="shared" si="291"/>
        <v/>
      </c>
      <c r="Q286" s="2247">
        <f t="shared" si="265"/>
        <v>0</v>
      </c>
      <c r="R286" s="365"/>
      <c r="S286"/>
      <c r="T286" s="1188" t="s">
        <v>385</v>
      </c>
      <c r="U286" s="871"/>
      <c r="V286" s="871"/>
      <c r="W286" s="871"/>
      <c r="X286" s="871"/>
      <c r="Y286" s="871"/>
      <c r="Z286" s="871"/>
      <c r="AA286" s="871"/>
      <c r="AB286" s="871"/>
      <c r="AC286" s="871"/>
      <c r="AD286" s="871"/>
      <c r="AE286" s="871"/>
      <c r="AF286" s="871"/>
      <c r="AG286" s="871"/>
    </row>
    <row r="287" spans="1:33" s="101" customFormat="1" ht="18" customHeight="1" x14ac:dyDescent="0.25">
      <c r="A287" s="365"/>
      <c r="B287" s="2256"/>
      <c r="C287" s="2257" t="str">
        <f t="shared" ref="C287:P287" si="292">+IF(S290="","",S290)</f>
        <v/>
      </c>
      <c r="D287" s="2261" t="str">
        <f t="shared" si="292"/>
        <v>Eólico</v>
      </c>
      <c r="E287" s="2262" t="str">
        <f t="shared" si="292"/>
        <v/>
      </c>
      <c r="F287" s="2262" t="str">
        <f t="shared" si="292"/>
        <v/>
      </c>
      <c r="G287" s="2262" t="str">
        <f t="shared" si="292"/>
        <v/>
      </c>
      <c r="H287" s="2262" t="str">
        <f t="shared" si="292"/>
        <v/>
      </c>
      <c r="I287" s="2262" t="str">
        <f t="shared" si="292"/>
        <v/>
      </c>
      <c r="J287" s="2262" t="str">
        <f t="shared" si="292"/>
        <v/>
      </c>
      <c r="K287" s="2262" t="str">
        <f t="shared" si="292"/>
        <v/>
      </c>
      <c r="L287" s="2262" t="str">
        <f t="shared" si="292"/>
        <v/>
      </c>
      <c r="M287" s="2262" t="str">
        <f t="shared" si="292"/>
        <v/>
      </c>
      <c r="N287" s="2262" t="str">
        <f t="shared" si="292"/>
        <v/>
      </c>
      <c r="O287" s="2262" t="str">
        <f t="shared" si="292"/>
        <v/>
      </c>
      <c r="P287" s="2264" t="str">
        <f t="shared" si="292"/>
        <v/>
      </c>
      <c r="Q287" s="2266">
        <f t="shared" si="265"/>
        <v>0</v>
      </c>
      <c r="R287" s="365"/>
      <c r="S287" s="1188" t="s">
        <v>198</v>
      </c>
      <c r="T287" s="1188" t="s">
        <v>383</v>
      </c>
      <c r="U287" s="871"/>
      <c r="V287" s="871"/>
      <c r="W287" s="871"/>
      <c r="X287" s="871"/>
      <c r="Y287" s="871"/>
      <c r="Z287" s="871"/>
      <c r="AA287" s="871"/>
      <c r="AB287" s="871"/>
      <c r="AC287" s="871"/>
      <c r="AD287" s="871"/>
      <c r="AE287" s="871"/>
      <c r="AF287" s="871"/>
      <c r="AG287" s="871"/>
    </row>
    <row r="288" spans="1:33" s="101" customFormat="1" ht="18" customHeight="1" x14ac:dyDescent="0.25">
      <c r="A288" s="365"/>
      <c r="B288" s="2252">
        <v>72</v>
      </c>
      <c r="C288" s="2253" t="str">
        <f t="shared" ref="C288:P288" si="293">+IF(S291="","",S291)</f>
        <v>Unión Andina de Cementos S.A.A.</v>
      </c>
      <c r="D288" s="2258" t="str">
        <f t="shared" si="293"/>
        <v>Hidráulico</v>
      </c>
      <c r="E288" s="2259">
        <f t="shared" si="293"/>
        <v>17.586656000000001</v>
      </c>
      <c r="F288" s="2259">
        <f t="shared" si="293"/>
        <v>16.724845000000002</v>
      </c>
      <c r="G288" s="2259">
        <f t="shared" si="293"/>
        <v>9.9072630000000004</v>
      </c>
      <c r="H288" s="2259">
        <f t="shared" si="293"/>
        <v>1.8240229999999999</v>
      </c>
      <c r="I288" s="2259">
        <f t="shared" si="293"/>
        <v>3.9931770000000002</v>
      </c>
      <c r="J288" s="2259">
        <f t="shared" si="293"/>
        <v>8.0257860000000001</v>
      </c>
      <c r="K288" s="2259">
        <f t="shared" si="293"/>
        <v>12.176426000000001</v>
      </c>
      <c r="L288" s="2259">
        <f t="shared" si="293"/>
        <v>10.925687</v>
      </c>
      <c r="M288" s="2259">
        <f t="shared" si="293"/>
        <v>10.790367</v>
      </c>
      <c r="N288" s="2259">
        <f t="shared" si="293"/>
        <v>11.776878</v>
      </c>
      <c r="O288" s="2259">
        <f t="shared" si="293"/>
        <v>9.0027920000000012</v>
      </c>
      <c r="P288" s="2263">
        <f t="shared" si="293"/>
        <v>14.432187999999998</v>
      </c>
      <c r="Q288" s="2265">
        <f t="shared" si="265"/>
        <v>127.166088</v>
      </c>
      <c r="R288" s="365"/>
      <c r="S288"/>
      <c r="T288" s="1188" t="s">
        <v>384</v>
      </c>
      <c r="U288" s="871">
        <v>6.7369510000000004</v>
      </c>
      <c r="V288" s="871">
        <v>4.9947710000000001</v>
      </c>
      <c r="W288" s="871">
        <v>4.2775290000000004</v>
      </c>
      <c r="X288" s="871">
        <v>0</v>
      </c>
      <c r="Y288" s="871">
        <v>3.8139279999999998</v>
      </c>
      <c r="Z288" s="871">
        <v>6.6981909999999996</v>
      </c>
      <c r="AA288" s="871">
        <v>4.6891879999999997</v>
      </c>
      <c r="AB288" s="871">
        <v>6.573404</v>
      </c>
      <c r="AC288" s="871">
        <v>5.5809160000000002</v>
      </c>
      <c r="AD288" s="871">
        <v>6.2813559999999997</v>
      </c>
      <c r="AE288" s="871">
        <v>4.0350999999999999</v>
      </c>
      <c r="AF288" s="871">
        <v>4.190245</v>
      </c>
      <c r="AG288" s="871">
        <v>57.871579000000004</v>
      </c>
    </row>
    <row r="289" spans="1:33" s="101" customFormat="1" ht="18" customHeight="1" x14ac:dyDescent="0.25">
      <c r="A289" s="365"/>
      <c r="B289" s="2254"/>
      <c r="C289" s="2255" t="str">
        <f t="shared" ref="C289:P289" si="294">+IF(S292="","",S292)</f>
        <v/>
      </c>
      <c r="D289" s="2260" t="str">
        <f t="shared" si="294"/>
        <v>Térmico</v>
      </c>
      <c r="E289" s="2243">
        <f t="shared" si="294"/>
        <v>3.0035509999999999</v>
      </c>
      <c r="F289" s="2243">
        <f t="shared" si="294"/>
        <v>3.9413819999999999</v>
      </c>
      <c r="G289" s="2243">
        <f t="shared" si="294"/>
        <v>1.8970830000000001</v>
      </c>
      <c r="H289" s="2243">
        <f t="shared" si="294"/>
        <v>0</v>
      </c>
      <c r="I289" s="2243">
        <f t="shared" si="294"/>
        <v>7.7480000000000005E-3</v>
      </c>
      <c r="J289" s="2243">
        <f t="shared" si="294"/>
        <v>0</v>
      </c>
      <c r="K289" s="2243">
        <f t="shared" si="294"/>
        <v>1.3340399999999999</v>
      </c>
      <c r="L289" s="2243">
        <f t="shared" si="294"/>
        <v>2.5139110000000002</v>
      </c>
      <c r="M289" s="2243">
        <f t="shared" si="294"/>
        <v>4.1917330000000002</v>
      </c>
      <c r="N289" s="2243">
        <f t="shared" si="294"/>
        <v>4.4937650000000007</v>
      </c>
      <c r="O289" s="2243">
        <f t="shared" si="294"/>
        <v>3.5157210000000001</v>
      </c>
      <c r="P289" s="2245">
        <f t="shared" si="294"/>
        <v>4.1359469999999998</v>
      </c>
      <c r="Q289" s="2247">
        <f t="shared" si="265"/>
        <v>29.034880999999999</v>
      </c>
      <c r="R289" s="365"/>
      <c r="S289"/>
      <c r="T289" s="1188" t="s">
        <v>283</v>
      </c>
      <c r="U289" s="871"/>
      <c r="V289" s="871"/>
      <c r="W289" s="871"/>
      <c r="X289" s="871"/>
      <c r="Y289" s="871"/>
      <c r="Z289" s="871"/>
      <c r="AA289" s="871"/>
      <c r="AB289" s="871"/>
      <c r="AC289" s="871"/>
      <c r="AD289" s="871"/>
      <c r="AE289" s="871"/>
      <c r="AF289" s="871"/>
      <c r="AG289" s="871"/>
    </row>
    <row r="290" spans="1:33" s="101" customFormat="1" ht="18" customHeight="1" x14ac:dyDescent="0.25">
      <c r="A290" s="365"/>
      <c r="B290" s="2254"/>
      <c r="C290" s="2255" t="str">
        <f t="shared" ref="C290:P290" si="295">+IF(S293="","",S293)</f>
        <v/>
      </c>
      <c r="D290" s="2260" t="str">
        <f t="shared" si="295"/>
        <v>Solar</v>
      </c>
      <c r="E290" s="2243" t="str">
        <f t="shared" si="295"/>
        <v/>
      </c>
      <c r="F290" s="2243" t="str">
        <f t="shared" si="295"/>
        <v/>
      </c>
      <c r="G290" s="2243" t="str">
        <f t="shared" si="295"/>
        <v/>
      </c>
      <c r="H290" s="2243" t="str">
        <f t="shared" si="295"/>
        <v/>
      </c>
      <c r="I290" s="2243" t="str">
        <f t="shared" si="295"/>
        <v/>
      </c>
      <c r="J290" s="2243" t="str">
        <f t="shared" si="295"/>
        <v/>
      </c>
      <c r="K290" s="2243" t="str">
        <f t="shared" si="295"/>
        <v/>
      </c>
      <c r="L290" s="2243" t="str">
        <f t="shared" si="295"/>
        <v/>
      </c>
      <c r="M290" s="2243" t="str">
        <f t="shared" si="295"/>
        <v/>
      </c>
      <c r="N290" s="2243" t="str">
        <f t="shared" si="295"/>
        <v/>
      </c>
      <c r="O290" s="2243" t="str">
        <f t="shared" si="295"/>
        <v/>
      </c>
      <c r="P290" s="2245" t="str">
        <f t="shared" si="295"/>
        <v/>
      </c>
      <c r="Q290" s="2247">
        <f t="shared" si="265"/>
        <v>0</v>
      </c>
      <c r="R290" s="365"/>
      <c r="S290"/>
      <c r="T290" s="1188" t="s">
        <v>385</v>
      </c>
      <c r="U290" s="871"/>
      <c r="V290" s="871"/>
      <c r="W290" s="871"/>
      <c r="X290" s="871"/>
      <c r="Y290" s="871"/>
      <c r="Z290" s="871"/>
      <c r="AA290" s="871"/>
      <c r="AB290" s="871"/>
      <c r="AC290" s="871"/>
      <c r="AD290" s="871"/>
      <c r="AE290" s="871"/>
      <c r="AF290" s="871"/>
      <c r="AG290" s="871"/>
    </row>
    <row r="291" spans="1:33" s="101" customFormat="1" ht="18" customHeight="1" x14ac:dyDescent="0.25">
      <c r="A291" s="365"/>
      <c r="B291" s="2256"/>
      <c r="C291" s="2257" t="str">
        <f t="shared" ref="C291:P291" si="296">+IF(S294="","",S294)</f>
        <v/>
      </c>
      <c r="D291" s="2261" t="str">
        <f t="shared" si="296"/>
        <v>Eólico</v>
      </c>
      <c r="E291" s="2262" t="str">
        <f t="shared" si="296"/>
        <v/>
      </c>
      <c r="F291" s="2262" t="str">
        <f t="shared" si="296"/>
        <v/>
      </c>
      <c r="G291" s="2262" t="str">
        <f t="shared" si="296"/>
        <v/>
      </c>
      <c r="H291" s="2262" t="str">
        <f t="shared" si="296"/>
        <v/>
      </c>
      <c r="I291" s="2262" t="str">
        <f t="shared" si="296"/>
        <v/>
      </c>
      <c r="J291" s="2262" t="str">
        <f t="shared" si="296"/>
        <v/>
      </c>
      <c r="K291" s="2262" t="str">
        <f t="shared" si="296"/>
        <v/>
      </c>
      <c r="L291" s="2262" t="str">
        <f t="shared" si="296"/>
        <v/>
      </c>
      <c r="M291" s="2262" t="str">
        <f t="shared" si="296"/>
        <v/>
      </c>
      <c r="N291" s="2262" t="str">
        <f t="shared" si="296"/>
        <v/>
      </c>
      <c r="O291" s="2262" t="str">
        <f t="shared" si="296"/>
        <v/>
      </c>
      <c r="P291" s="2264" t="str">
        <f t="shared" si="296"/>
        <v/>
      </c>
      <c r="Q291" s="2266">
        <f t="shared" si="265"/>
        <v>0</v>
      </c>
      <c r="R291" s="365"/>
      <c r="S291" s="1188" t="s">
        <v>200</v>
      </c>
      <c r="T291" s="1188" t="s">
        <v>383</v>
      </c>
      <c r="U291" s="871">
        <v>17.586656000000001</v>
      </c>
      <c r="V291" s="871">
        <v>16.724845000000002</v>
      </c>
      <c r="W291" s="871">
        <v>9.9072630000000004</v>
      </c>
      <c r="X291" s="871">
        <v>1.8240229999999999</v>
      </c>
      <c r="Y291" s="871">
        <v>3.9931770000000002</v>
      </c>
      <c r="Z291" s="871">
        <v>8.0257860000000001</v>
      </c>
      <c r="AA291" s="871">
        <v>12.176426000000001</v>
      </c>
      <c r="AB291" s="871">
        <v>10.925687</v>
      </c>
      <c r="AC291" s="871">
        <v>10.790367</v>
      </c>
      <c r="AD291" s="871">
        <v>11.776878</v>
      </c>
      <c r="AE291" s="871">
        <v>9.0027920000000012</v>
      </c>
      <c r="AF291" s="871">
        <v>14.432187999999998</v>
      </c>
      <c r="AG291" s="871">
        <v>127.166088</v>
      </c>
    </row>
    <row r="292" spans="1:33" s="101" customFormat="1" ht="18" customHeight="1" x14ac:dyDescent="0.25">
      <c r="A292" s="365"/>
      <c r="B292" s="2252">
        <v>73</v>
      </c>
      <c r="C292" s="2253" t="str">
        <f t="shared" ref="C292:P292" si="297">+IF(S295="","",S295)</f>
        <v>Unión de Cervecerías Peruanas Backus y Johnston S.A.A.</v>
      </c>
      <c r="D292" s="2258" t="str">
        <f t="shared" si="297"/>
        <v>Hidráulico</v>
      </c>
      <c r="E292" s="2259" t="str">
        <f t="shared" si="297"/>
        <v/>
      </c>
      <c r="F292" s="2259" t="str">
        <f t="shared" si="297"/>
        <v/>
      </c>
      <c r="G292" s="2259" t="str">
        <f t="shared" si="297"/>
        <v/>
      </c>
      <c r="H292" s="2259" t="str">
        <f t="shared" si="297"/>
        <v/>
      </c>
      <c r="I292" s="2259" t="str">
        <f t="shared" si="297"/>
        <v/>
      </c>
      <c r="J292" s="2259" t="str">
        <f t="shared" si="297"/>
        <v/>
      </c>
      <c r="K292" s="2259" t="str">
        <f t="shared" si="297"/>
        <v/>
      </c>
      <c r="L292" s="2259" t="str">
        <f t="shared" si="297"/>
        <v/>
      </c>
      <c r="M292" s="2259" t="str">
        <f t="shared" si="297"/>
        <v/>
      </c>
      <c r="N292" s="2259" t="str">
        <f t="shared" si="297"/>
        <v/>
      </c>
      <c r="O292" s="2259" t="str">
        <f t="shared" si="297"/>
        <v/>
      </c>
      <c r="P292" s="2263" t="str">
        <f t="shared" si="297"/>
        <v/>
      </c>
      <c r="Q292" s="2265">
        <f t="shared" si="265"/>
        <v>0</v>
      </c>
      <c r="R292" s="365"/>
      <c r="S292"/>
      <c r="T292" s="1188" t="s">
        <v>384</v>
      </c>
      <c r="U292" s="871">
        <v>3.0035509999999999</v>
      </c>
      <c r="V292" s="871">
        <v>3.9413819999999999</v>
      </c>
      <c r="W292" s="871">
        <v>1.8970830000000001</v>
      </c>
      <c r="X292" s="871">
        <v>0</v>
      </c>
      <c r="Y292" s="871">
        <v>7.7480000000000005E-3</v>
      </c>
      <c r="Z292" s="871">
        <v>0</v>
      </c>
      <c r="AA292" s="871">
        <v>1.3340399999999999</v>
      </c>
      <c r="AB292" s="871">
        <v>2.5139110000000002</v>
      </c>
      <c r="AC292" s="871">
        <v>4.1917330000000002</v>
      </c>
      <c r="AD292" s="871">
        <v>4.4937650000000007</v>
      </c>
      <c r="AE292" s="871">
        <v>3.5157210000000001</v>
      </c>
      <c r="AF292" s="871">
        <v>4.1359469999999998</v>
      </c>
      <c r="AG292" s="871">
        <v>29.034880999999999</v>
      </c>
    </row>
    <row r="293" spans="1:33" s="101" customFormat="1" ht="18" customHeight="1" x14ac:dyDescent="0.25">
      <c r="A293" s="365"/>
      <c r="B293" s="2254"/>
      <c r="C293" s="2255" t="str">
        <f t="shared" ref="C293:P293" si="298">+IF(S296="","",S296)</f>
        <v/>
      </c>
      <c r="D293" s="2260" t="str">
        <f t="shared" si="298"/>
        <v>Térmico</v>
      </c>
      <c r="E293" s="2243">
        <f t="shared" si="298"/>
        <v>2.0430000000000001E-3</v>
      </c>
      <c r="F293" s="2243">
        <f t="shared" si="298"/>
        <v>3.6110000000000001E-3</v>
      </c>
      <c r="G293" s="2243">
        <f t="shared" si="298"/>
        <v>2.0600000000000002E-3</v>
      </c>
      <c r="H293" s="2243">
        <f t="shared" si="298"/>
        <v>2.6499999999999999E-4</v>
      </c>
      <c r="I293" s="2243">
        <f t="shared" si="298"/>
        <v>0</v>
      </c>
      <c r="J293" s="2243">
        <f t="shared" si="298"/>
        <v>0</v>
      </c>
      <c r="K293" s="2243">
        <f t="shared" si="298"/>
        <v>9.1989999999999988E-3</v>
      </c>
      <c r="L293" s="2243">
        <f t="shared" si="298"/>
        <v>1.4609999999999998E-3</v>
      </c>
      <c r="M293" s="2243">
        <f t="shared" si="298"/>
        <v>0</v>
      </c>
      <c r="N293" s="2243">
        <f t="shared" si="298"/>
        <v>6.8560000000000001E-3</v>
      </c>
      <c r="O293" s="2243">
        <f t="shared" si="298"/>
        <v>3.6899999999999997E-4</v>
      </c>
      <c r="P293" s="2245">
        <f t="shared" si="298"/>
        <v>0.52229899999999996</v>
      </c>
      <c r="Q293" s="2247">
        <f t="shared" si="265"/>
        <v>0.54816299999999996</v>
      </c>
      <c r="R293" s="365"/>
      <c r="S293"/>
      <c r="T293" s="1188" t="s">
        <v>283</v>
      </c>
      <c r="U293" s="871"/>
      <c r="V293" s="871"/>
      <c r="W293" s="871"/>
      <c r="X293" s="871"/>
      <c r="Y293" s="871"/>
      <c r="Z293" s="871"/>
      <c r="AA293" s="871"/>
      <c r="AB293" s="871"/>
      <c r="AC293" s="871"/>
      <c r="AD293" s="871"/>
      <c r="AE293" s="871"/>
      <c r="AF293" s="871"/>
      <c r="AG293" s="871"/>
    </row>
    <row r="294" spans="1:33" s="101" customFormat="1" ht="18" customHeight="1" x14ac:dyDescent="0.25">
      <c r="A294" s="365"/>
      <c r="B294" s="2254"/>
      <c r="C294" s="2255" t="str">
        <f t="shared" ref="C294:P294" si="299">+IF(S297="","",S297)</f>
        <v/>
      </c>
      <c r="D294" s="2260" t="str">
        <f t="shared" si="299"/>
        <v>Solar</v>
      </c>
      <c r="E294" s="2243" t="str">
        <f t="shared" si="299"/>
        <v/>
      </c>
      <c r="F294" s="2243" t="str">
        <f t="shared" si="299"/>
        <v/>
      </c>
      <c r="G294" s="2243" t="str">
        <f t="shared" si="299"/>
        <v/>
      </c>
      <c r="H294" s="2243" t="str">
        <f t="shared" si="299"/>
        <v/>
      </c>
      <c r="I294" s="2243" t="str">
        <f t="shared" si="299"/>
        <v/>
      </c>
      <c r="J294" s="2243" t="str">
        <f t="shared" si="299"/>
        <v/>
      </c>
      <c r="K294" s="2243" t="str">
        <f t="shared" si="299"/>
        <v/>
      </c>
      <c r="L294" s="2243" t="str">
        <f t="shared" si="299"/>
        <v/>
      </c>
      <c r="M294" s="2243" t="str">
        <f t="shared" si="299"/>
        <v/>
      </c>
      <c r="N294" s="2243" t="str">
        <f t="shared" si="299"/>
        <v/>
      </c>
      <c r="O294" s="2243" t="str">
        <f t="shared" si="299"/>
        <v/>
      </c>
      <c r="P294" s="2245" t="str">
        <f t="shared" si="299"/>
        <v/>
      </c>
      <c r="Q294" s="2247">
        <f t="shared" si="265"/>
        <v>0</v>
      </c>
      <c r="R294" s="365"/>
      <c r="S294"/>
      <c r="T294" s="1188" t="s">
        <v>385</v>
      </c>
      <c r="U294" s="871"/>
      <c r="V294" s="871"/>
      <c r="W294" s="871"/>
      <c r="X294" s="871"/>
      <c r="Y294" s="871"/>
      <c r="Z294" s="871"/>
      <c r="AA294" s="871"/>
      <c r="AB294" s="871"/>
      <c r="AC294" s="871"/>
      <c r="AD294" s="871"/>
      <c r="AE294" s="871"/>
      <c r="AF294" s="871"/>
      <c r="AG294" s="871"/>
    </row>
    <row r="295" spans="1:33" s="101" customFormat="1" ht="18" customHeight="1" x14ac:dyDescent="0.25">
      <c r="A295" s="365"/>
      <c r="B295" s="2256"/>
      <c r="C295" s="2257" t="str">
        <f t="shared" ref="C295:P295" si="300">+IF(S298="","",S298)</f>
        <v/>
      </c>
      <c r="D295" s="2261" t="str">
        <f t="shared" si="300"/>
        <v>Eólico</v>
      </c>
      <c r="E295" s="2262" t="str">
        <f t="shared" si="300"/>
        <v/>
      </c>
      <c r="F295" s="2262" t="str">
        <f t="shared" si="300"/>
        <v/>
      </c>
      <c r="G295" s="2262" t="str">
        <f t="shared" si="300"/>
        <v/>
      </c>
      <c r="H295" s="2262" t="str">
        <f t="shared" si="300"/>
        <v/>
      </c>
      <c r="I295" s="2262" t="str">
        <f t="shared" si="300"/>
        <v/>
      </c>
      <c r="J295" s="2262" t="str">
        <f t="shared" si="300"/>
        <v/>
      </c>
      <c r="K295" s="2262" t="str">
        <f t="shared" si="300"/>
        <v/>
      </c>
      <c r="L295" s="2262" t="str">
        <f t="shared" si="300"/>
        <v/>
      </c>
      <c r="M295" s="2262" t="str">
        <f t="shared" si="300"/>
        <v/>
      </c>
      <c r="N295" s="2262" t="str">
        <f t="shared" si="300"/>
        <v/>
      </c>
      <c r="O295" s="2262" t="str">
        <f t="shared" si="300"/>
        <v/>
      </c>
      <c r="P295" s="2264" t="str">
        <f t="shared" si="300"/>
        <v/>
      </c>
      <c r="Q295" s="2266">
        <f t="shared" si="265"/>
        <v>0</v>
      </c>
      <c r="R295" s="365"/>
      <c r="S295" s="1188" t="s">
        <v>1447</v>
      </c>
      <c r="T295" s="1188" t="s">
        <v>383</v>
      </c>
      <c r="U295" s="871"/>
      <c r="V295" s="871"/>
      <c r="W295" s="871"/>
      <c r="X295" s="871"/>
      <c r="Y295" s="871"/>
      <c r="Z295" s="871"/>
      <c r="AA295" s="871"/>
      <c r="AB295" s="871"/>
      <c r="AC295" s="871"/>
      <c r="AD295" s="871"/>
      <c r="AE295" s="871"/>
      <c r="AF295" s="871"/>
      <c r="AG295" s="871"/>
    </row>
    <row r="296" spans="1:33" s="101" customFormat="1" ht="18" customHeight="1" x14ac:dyDescent="0.25">
      <c r="A296" s="365"/>
      <c r="B296" s="2252">
        <v>74</v>
      </c>
      <c r="C296" s="2253" t="str">
        <f t="shared" ref="C296:P299" si="301">+IF(S299="","",S299)</f>
        <v>Volcan Compañia Minera S.A.A.</v>
      </c>
      <c r="D296" s="2258" t="str">
        <f t="shared" si="301"/>
        <v>Hidráulico</v>
      </c>
      <c r="E296" s="2259" t="str">
        <f t="shared" si="301"/>
        <v/>
      </c>
      <c r="F296" s="2259" t="str">
        <f t="shared" si="301"/>
        <v/>
      </c>
      <c r="G296" s="2259" t="str">
        <f t="shared" si="301"/>
        <v/>
      </c>
      <c r="H296" s="2259" t="str">
        <f t="shared" si="301"/>
        <v/>
      </c>
      <c r="I296" s="2259" t="str">
        <f t="shared" si="301"/>
        <v/>
      </c>
      <c r="J296" s="2259" t="str">
        <f t="shared" si="301"/>
        <v/>
      </c>
      <c r="K296" s="2259" t="str">
        <f t="shared" si="301"/>
        <v/>
      </c>
      <c r="L296" s="2259" t="str">
        <f t="shared" si="301"/>
        <v/>
      </c>
      <c r="M296" s="2259" t="str">
        <f t="shared" si="301"/>
        <v/>
      </c>
      <c r="N296" s="2259" t="str">
        <f t="shared" si="301"/>
        <v/>
      </c>
      <c r="O296" s="2259" t="str">
        <f t="shared" si="301"/>
        <v/>
      </c>
      <c r="P296" s="2263" t="str">
        <f t="shared" si="301"/>
        <v/>
      </c>
      <c r="Q296" s="2265">
        <f>+SUM(E296:P296)</f>
        <v>0</v>
      </c>
      <c r="R296" s="365"/>
      <c r="S296"/>
      <c r="T296" s="1188" t="s">
        <v>384</v>
      </c>
      <c r="U296" s="871">
        <v>2.0430000000000001E-3</v>
      </c>
      <c r="V296" s="871">
        <v>3.6110000000000001E-3</v>
      </c>
      <c r="W296" s="871">
        <v>2.0600000000000002E-3</v>
      </c>
      <c r="X296" s="871">
        <v>2.6499999999999999E-4</v>
      </c>
      <c r="Y296" s="871">
        <v>0</v>
      </c>
      <c r="Z296" s="871">
        <v>0</v>
      </c>
      <c r="AA296" s="871">
        <v>9.1989999999999988E-3</v>
      </c>
      <c r="AB296" s="871">
        <v>1.4609999999999998E-3</v>
      </c>
      <c r="AC296" s="871">
        <v>0</v>
      </c>
      <c r="AD296" s="871">
        <v>6.8560000000000001E-3</v>
      </c>
      <c r="AE296" s="871">
        <v>3.6899999999999997E-4</v>
      </c>
      <c r="AF296" s="871">
        <v>0.52229899999999996</v>
      </c>
      <c r="AG296" s="871">
        <v>0.54816299999999996</v>
      </c>
    </row>
    <row r="297" spans="1:33" s="101" customFormat="1" ht="18" customHeight="1" x14ac:dyDescent="0.25">
      <c r="A297" s="365"/>
      <c r="B297" s="2254"/>
      <c r="C297" s="2255" t="str">
        <f t="shared" si="301"/>
        <v/>
      </c>
      <c r="D297" s="2260" t="str">
        <f t="shared" si="301"/>
        <v>Térmico</v>
      </c>
      <c r="E297" s="2243">
        <f t="shared" si="301"/>
        <v>0</v>
      </c>
      <c r="F297" s="2243">
        <f t="shared" si="301"/>
        <v>0</v>
      </c>
      <c r="G297" s="2243">
        <f t="shared" si="301"/>
        <v>0</v>
      </c>
      <c r="H297" s="2243">
        <f t="shared" si="301"/>
        <v>0</v>
      </c>
      <c r="I297" s="2243">
        <f t="shared" si="301"/>
        <v>0</v>
      </c>
      <c r="J297" s="2243">
        <f t="shared" si="301"/>
        <v>0</v>
      </c>
      <c r="K297" s="2243">
        <f t="shared" si="301"/>
        <v>0</v>
      </c>
      <c r="L297" s="2243">
        <f t="shared" si="301"/>
        <v>0</v>
      </c>
      <c r="M297" s="2243">
        <f t="shared" si="301"/>
        <v>0</v>
      </c>
      <c r="N297" s="2243">
        <f t="shared" si="301"/>
        <v>0</v>
      </c>
      <c r="O297" s="2243">
        <f t="shared" si="301"/>
        <v>0</v>
      </c>
      <c r="P297" s="2245">
        <f t="shared" si="301"/>
        <v>0</v>
      </c>
      <c r="Q297" s="2247">
        <f>+SUM(E297:P297)</f>
        <v>0</v>
      </c>
      <c r="R297" s="365"/>
      <c r="S297"/>
      <c r="T297" s="1188" t="s">
        <v>283</v>
      </c>
      <c r="U297" s="871"/>
      <c r="V297" s="871"/>
      <c r="W297" s="871"/>
      <c r="X297" s="871"/>
      <c r="Y297" s="871"/>
      <c r="Z297" s="871"/>
      <c r="AA297" s="871"/>
      <c r="AB297" s="871"/>
      <c r="AC297" s="871"/>
      <c r="AD297" s="871"/>
      <c r="AE297" s="871"/>
      <c r="AF297" s="871"/>
      <c r="AG297" s="871"/>
    </row>
    <row r="298" spans="1:33" s="101" customFormat="1" ht="18" customHeight="1" x14ac:dyDescent="0.25">
      <c r="A298" s="365"/>
      <c r="B298" s="2254"/>
      <c r="C298" s="2255" t="str">
        <f t="shared" si="301"/>
        <v/>
      </c>
      <c r="D298" s="2260" t="str">
        <f t="shared" si="301"/>
        <v>Solar</v>
      </c>
      <c r="E298" s="2243" t="str">
        <f t="shared" si="301"/>
        <v/>
      </c>
      <c r="F298" s="2243" t="str">
        <f t="shared" si="301"/>
        <v/>
      </c>
      <c r="G298" s="2243" t="str">
        <f t="shared" si="301"/>
        <v/>
      </c>
      <c r="H298" s="2243" t="str">
        <f t="shared" si="301"/>
        <v/>
      </c>
      <c r="I298" s="2243" t="str">
        <f t="shared" si="301"/>
        <v/>
      </c>
      <c r="J298" s="2243" t="str">
        <f t="shared" si="301"/>
        <v/>
      </c>
      <c r="K298" s="2243" t="str">
        <f t="shared" si="301"/>
        <v/>
      </c>
      <c r="L298" s="2243" t="str">
        <f t="shared" si="301"/>
        <v/>
      </c>
      <c r="M298" s="2243" t="str">
        <f t="shared" si="301"/>
        <v/>
      </c>
      <c r="N298" s="2243" t="str">
        <f t="shared" si="301"/>
        <v/>
      </c>
      <c r="O298" s="2243" t="str">
        <f t="shared" si="301"/>
        <v/>
      </c>
      <c r="P298" s="2245" t="str">
        <f t="shared" si="301"/>
        <v/>
      </c>
      <c r="Q298" s="2247">
        <f>+SUM(E298:P298)</f>
        <v>0</v>
      </c>
      <c r="R298" s="365"/>
      <c r="S298"/>
      <c r="T298" s="1188" t="s">
        <v>385</v>
      </c>
      <c r="U298" s="871"/>
      <c r="V298" s="871"/>
      <c r="W298" s="871"/>
      <c r="X298" s="871"/>
      <c r="Y298" s="871"/>
      <c r="Z298" s="871"/>
      <c r="AA298" s="871"/>
      <c r="AB298" s="871"/>
      <c r="AC298" s="871"/>
      <c r="AD298" s="871"/>
      <c r="AE298" s="871"/>
      <c r="AF298" s="871"/>
      <c r="AG298" s="871"/>
    </row>
    <row r="299" spans="1:33" s="101" customFormat="1" ht="18" customHeight="1" thickBot="1" x14ac:dyDescent="0.3">
      <c r="A299" s="365"/>
      <c r="B299" s="2267"/>
      <c r="C299" s="2268" t="str">
        <f t="shared" si="301"/>
        <v/>
      </c>
      <c r="D299" s="2269" t="str">
        <f t="shared" si="301"/>
        <v>Eólico</v>
      </c>
      <c r="E299" s="2270" t="str">
        <f t="shared" si="301"/>
        <v/>
      </c>
      <c r="F299" s="2270" t="str">
        <f t="shared" si="301"/>
        <v/>
      </c>
      <c r="G299" s="2270" t="str">
        <f t="shared" si="301"/>
        <v/>
      </c>
      <c r="H299" s="2270" t="str">
        <f t="shared" si="301"/>
        <v/>
      </c>
      <c r="I299" s="2270" t="str">
        <f t="shared" si="301"/>
        <v/>
      </c>
      <c r="J299" s="2270" t="str">
        <f t="shared" si="301"/>
        <v/>
      </c>
      <c r="K299" s="2270" t="str">
        <f t="shared" si="301"/>
        <v/>
      </c>
      <c r="L299" s="2270" t="str">
        <f t="shared" si="301"/>
        <v/>
      </c>
      <c r="M299" s="2270" t="str">
        <f t="shared" si="301"/>
        <v/>
      </c>
      <c r="N299" s="2270" t="str">
        <f t="shared" si="301"/>
        <v/>
      </c>
      <c r="O299" s="2270" t="str">
        <f t="shared" si="301"/>
        <v/>
      </c>
      <c r="P299" s="2271" t="str">
        <f t="shared" si="301"/>
        <v/>
      </c>
      <c r="Q299" s="2272">
        <f>+SUM(E299:P299)</f>
        <v>0</v>
      </c>
      <c r="R299" s="365"/>
      <c r="S299" s="1188" t="s">
        <v>1420</v>
      </c>
      <c r="T299" s="1188" t="s">
        <v>383</v>
      </c>
      <c r="U299" s="871"/>
      <c r="V299" s="871"/>
      <c r="W299" s="871"/>
      <c r="X299" s="871"/>
      <c r="Y299" s="871"/>
      <c r="Z299" s="871"/>
      <c r="AA299" s="871"/>
      <c r="AB299" s="871"/>
      <c r="AC299" s="871"/>
      <c r="AD299" s="871"/>
      <c r="AE299" s="871"/>
      <c r="AF299" s="871"/>
      <c r="AG299" s="871"/>
    </row>
    <row r="300" spans="1:33" s="101" customFormat="1" ht="18" customHeight="1" x14ac:dyDescent="0.25">
      <c r="A300" s="365"/>
      <c r="B300" s="1334" t="s">
        <v>392</v>
      </c>
      <c r="C300" s="1335"/>
      <c r="D300" s="992" t="s">
        <v>383</v>
      </c>
      <c r="E300" s="996">
        <f t="shared" ref="E300:P300" si="302">+SUMIF($D$4:$D$299,$D$300,E4:E299)</f>
        <v>64.929107000000002</v>
      </c>
      <c r="F300" s="996">
        <f t="shared" si="302"/>
        <v>63.039657000000005</v>
      </c>
      <c r="G300" s="996">
        <f t="shared" si="302"/>
        <v>57.855127840000002</v>
      </c>
      <c r="H300" s="996">
        <f t="shared" si="302"/>
        <v>47.043248542079994</v>
      </c>
      <c r="I300" s="996">
        <f t="shared" si="302"/>
        <v>46.536616405632003</v>
      </c>
      <c r="J300" s="996">
        <f t="shared" si="302"/>
        <v>43.507155685350398</v>
      </c>
      <c r="K300" s="996">
        <f t="shared" si="302"/>
        <v>47.153263369334269</v>
      </c>
      <c r="L300" s="996">
        <f t="shared" si="302"/>
        <v>43.796878838719365</v>
      </c>
      <c r="M300" s="996">
        <f t="shared" si="302"/>
        <v>44.653962103880943</v>
      </c>
      <c r="N300" s="996">
        <f t="shared" si="302"/>
        <v>45.77744023219141</v>
      </c>
      <c r="O300" s="996">
        <f t="shared" si="302"/>
        <v>43.197602210766725</v>
      </c>
      <c r="P300" s="996">
        <f t="shared" si="302"/>
        <v>56.842202359735737</v>
      </c>
      <c r="Q300" s="997">
        <f>SUM(E300:P300)</f>
        <v>604.33226158769094</v>
      </c>
      <c r="R300" s="365"/>
      <c r="S300"/>
      <c r="T300" s="1188" t="s">
        <v>384</v>
      </c>
      <c r="U300" s="871">
        <v>0</v>
      </c>
      <c r="V300" s="871">
        <v>0</v>
      </c>
      <c r="W300" s="871">
        <v>0</v>
      </c>
      <c r="X300" s="871">
        <v>0</v>
      </c>
      <c r="Y300" s="871">
        <v>0</v>
      </c>
      <c r="Z300" s="871">
        <v>0</v>
      </c>
      <c r="AA300" s="871">
        <v>0</v>
      </c>
      <c r="AB300" s="871">
        <v>0</v>
      </c>
      <c r="AC300" s="871">
        <v>0</v>
      </c>
      <c r="AD300" s="871">
        <v>0</v>
      </c>
      <c r="AE300" s="871">
        <v>0</v>
      </c>
      <c r="AF300" s="871">
        <v>0</v>
      </c>
      <c r="AG300" s="871">
        <v>0</v>
      </c>
    </row>
    <row r="301" spans="1:33" s="101" customFormat="1" ht="18" customHeight="1" x14ac:dyDescent="0.25">
      <c r="A301" s="365"/>
      <c r="B301" s="1336"/>
      <c r="C301" s="1337"/>
      <c r="D301" s="993" t="s">
        <v>384</v>
      </c>
      <c r="E301" s="998">
        <f t="shared" ref="E301:P301" si="303">+SUMIF($D$4:$D$299,$D$301,E4:E299)</f>
        <v>140.02085696608947</v>
      </c>
      <c r="F301" s="998">
        <f t="shared" si="303"/>
        <v>126.73183974123334</v>
      </c>
      <c r="G301" s="998">
        <f t="shared" si="303"/>
        <v>90.310704876680958</v>
      </c>
      <c r="H301" s="998">
        <f t="shared" si="303"/>
        <v>80.79288845006954</v>
      </c>
      <c r="I301" s="998">
        <f t="shared" si="303"/>
        <v>76.593342781594615</v>
      </c>
      <c r="J301" s="998">
        <f t="shared" si="303"/>
        <v>76.399635582141016</v>
      </c>
      <c r="K301" s="998">
        <f t="shared" si="303"/>
        <v>85.70893758922908</v>
      </c>
      <c r="L301" s="998">
        <f t="shared" si="303"/>
        <v>83.394391344685772</v>
      </c>
      <c r="M301" s="998">
        <f t="shared" si="303"/>
        <v>82.613959344685767</v>
      </c>
      <c r="N301" s="998">
        <f t="shared" si="303"/>
        <v>89.619600344685779</v>
      </c>
      <c r="O301" s="998">
        <f t="shared" si="303"/>
        <v>85.722603344685751</v>
      </c>
      <c r="P301" s="998">
        <f t="shared" si="303"/>
        <v>99.450544344685781</v>
      </c>
      <c r="Q301" s="999">
        <f>SUM(E301:P301)</f>
        <v>1117.3593047104669</v>
      </c>
      <c r="R301" s="365"/>
      <c r="S301"/>
      <c r="T301" s="1188" t="s">
        <v>283</v>
      </c>
      <c r="U301" s="871"/>
      <c r="V301" s="871"/>
      <c r="W301" s="871"/>
      <c r="X301" s="871"/>
      <c r="Y301" s="871"/>
      <c r="Z301" s="871"/>
      <c r="AA301" s="871"/>
      <c r="AB301" s="871"/>
      <c r="AC301" s="871"/>
      <c r="AD301" s="871"/>
      <c r="AE301" s="871"/>
      <c r="AF301" s="871"/>
      <c r="AG301" s="871"/>
    </row>
    <row r="302" spans="1:33" s="101" customFormat="1" ht="18" customHeight="1" thickBot="1" x14ac:dyDescent="0.3">
      <c r="A302" s="365"/>
      <c r="B302" s="2199" t="s">
        <v>1713</v>
      </c>
      <c r="C302" s="2200"/>
      <c r="D302" s="2201"/>
      <c r="E302" s="1000">
        <f>SUM(E300:E301)</f>
        <v>204.94996396608946</v>
      </c>
      <c r="F302" s="1000">
        <f t="shared" ref="F302:Q302" si="304">SUM(F300:F301)</f>
        <v>189.77149674123336</v>
      </c>
      <c r="G302" s="1000">
        <f t="shared" si="304"/>
        <v>148.16583271668097</v>
      </c>
      <c r="H302" s="1000">
        <f t="shared" si="304"/>
        <v>127.83613699214953</v>
      </c>
      <c r="I302" s="1000">
        <f t="shared" si="304"/>
        <v>123.12995918722662</v>
      </c>
      <c r="J302" s="1000">
        <f t="shared" si="304"/>
        <v>119.90679126749141</v>
      </c>
      <c r="K302" s="1000">
        <f t="shared" si="304"/>
        <v>132.86220095856334</v>
      </c>
      <c r="L302" s="1000">
        <f t="shared" si="304"/>
        <v>127.19127018340514</v>
      </c>
      <c r="M302" s="1000">
        <f t="shared" si="304"/>
        <v>127.26792144856671</v>
      </c>
      <c r="N302" s="1000">
        <f t="shared" si="304"/>
        <v>135.3970405768772</v>
      </c>
      <c r="O302" s="1000">
        <f t="shared" si="304"/>
        <v>128.92020555545247</v>
      </c>
      <c r="P302" s="1001">
        <f t="shared" si="304"/>
        <v>156.29274670442152</v>
      </c>
      <c r="Q302" s="1002">
        <f t="shared" si="304"/>
        <v>1721.6915662981578</v>
      </c>
      <c r="R302" s="365"/>
      <c r="S302"/>
      <c r="T302" s="1188" t="s">
        <v>385</v>
      </c>
      <c r="U302" s="871"/>
      <c r="V302" s="871"/>
      <c r="W302" s="871"/>
      <c r="X302" s="871"/>
      <c r="Y302" s="871"/>
      <c r="Z302" s="871"/>
      <c r="AA302" s="871"/>
      <c r="AB302" s="871"/>
      <c r="AC302" s="871"/>
      <c r="AD302" s="871"/>
      <c r="AE302" s="871"/>
      <c r="AF302" s="871"/>
      <c r="AG302" s="871"/>
    </row>
    <row r="303" spans="1:33" s="101" customFormat="1" ht="18" customHeight="1" x14ac:dyDescent="0.25">
      <c r="A303" s="365"/>
      <c r="B303" s="25" t="s">
        <v>1712</v>
      </c>
      <c r="C303" s="102"/>
      <c r="D303" s="103"/>
      <c r="E303" s="104"/>
      <c r="F303" s="104"/>
      <c r="G303" s="104"/>
      <c r="H303" s="104"/>
      <c r="I303" s="104"/>
      <c r="J303" s="104"/>
      <c r="K303" s="104"/>
      <c r="L303" s="104"/>
      <c r="M303" s="104"/>
      <c r="N303" s="104"/>
      <c r="O303" s="104"/>
      <c r="P303" s="104"/>
      <c r="Q303" s="105"/>
      <c r="R303" s="365"/>
      <c r="S303" s="1188" t="s">
        <v>389</v>
      </c>
      <c r="T303"/>
      <c r="U303" s="871">
        <v>204.94996396608946</v>
      </c>
      <c r="V303" s="871">
        <v>189.77149674123342</v>
      </c>
      <c r="W303" s="871">
        <v>148.165832716681</v>
      </c>
      <c r="X303" s="871">
        <v>127.83613699214952</v>
      </c>
      <c r="Y303" s="871">
        <v>123.12995918722659</v>
      </c>
      <c r="Z303" s="871">
        <v>119.90679126749141</v>
      </c>
      <c r="AA303" s="871">
        <v>132.86220095856336</v>
      </c>
      <c r="AB303" s="871">
        <v>127.19127018340512</v>
      </c>
      <c r="AC303" s="871">
        <v>127.26792144856671</v>
      </c>
      <c r="AD303" s="871">
        <v>135.3970405768772</v>
      </c>
      <c r="AE303" s="871">
        <v>128.9202055554525</v>
      </c>
      <c r="AF303" s="871">
        <v>156.29274670442152</v>
      </c>
      <c r="AG303" s="871">
        <v>1721.6915662981578</v>
      </c>
    </row>
    <row r="304" spans="1:33" s="101" customFormat="1" ht="18" customHeight="1" x14ac:dyDescent="0.25">
      <c r="A304" s="365"/>
      <c r="R304" s="365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46" s="101" customFormat="1" ht="18" customHeight="1" x14ac:dyDescent="0.25">
      <c r="A305" s="365"/>
      <c r="R305" s="36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46" s="101" customFormat="1" ht="18" customHeight="1" x14ac:dyDescent="0.25">
      <c r="A306" s="365"/>
      <c r="R306" s="365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46" s="101" customFormat="1" ht="18" customHeight="1" x14ac:dyDescent="0.25">
      <c r="A307" s="365"/>
      <c r="R307" s="365"/>
      <c r="S307"/>
      <c r="T307"/>
      <c r="U307"/>
      <c r="V307" s="1188"/>
      <c r="W307" s="1188"/>
      <c r="X307" s="1188"/>
      <c r="Y307" s="1188"/>
      <c r="Z307" s="1188"/>
      <c r="AA307" s="1188"/>
      <c r="AB307" s="1188"/>
      <c r="AC307" s="1188"/>
      <c r="AD307" s="1188"/>
      <c r="AE307" s="1188"/>
      <c r="AF307" s="1188"/>
      <c r="AG307"/>
    </row>
    <row r="308" spans="1:46" s="101" customFormat="1" ht="18" customHeight="1" x14ac:dyDescent="0.25">
      <c r="A308" s="365"/>
      <c r="B308" s="205"/>
      <c r="C308" s="107"/>
      <c r="D308" s="108"/>
      <c r="E308" s="108"/>
      <c r="F308" s="108"/>
      <c r="G308" s="108"/>
      <c r="H308" s="108"/>
      <c r="I308" s="108"/>
      <c r="J308" s="108"/>
      <c r="K308" s="108"/>
      <c r="L308" s="108"/>
      <c r="M308" s="108"/>
      <c r="N308" s="108"/>
      <c r="O308" s="108"/>
      <c r="P308" s="108"/>
      <c r="Q308" s="108"/>
      <c r="R308" s="365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 s="991"/>
      <c r="AI308" s="991"/>
      <c r="AJ308" s="991"/>
      <c r="AK308" s="991"/>
      <c r="AL308" s="991"/>
      <c r="AM308" s="991"/>
      <c r="AN308" s="991"/>
      <c r="AO308" s="991"/>
      <c r="AP308" s="991"/>
      <c r="AQ308" s="991"/>
      <c r="AR308" s="991"/>
      <c r="AS308" s="991"/>
      <c r="AT308" s="991"/>
    </row>
    <row r="309" spans="1:46" s="101" customFormat="1" ht="18" customHeight="1" x14ac:dyDescent="0.25">
      <c r="A309" s="365"/>
      <c r="B309" s="205"/>
      <c r="C309" s="731"/>
      <c r="D309" s="108"/>
      <c r="E309" s="108"/>
      <c r="F309" s="108"/>
      <c r="G309" s="108"/>
      <c r="H309" s="108"/>
      <c r="I309" s="108"/>
      <c r="J309" s="108"/>
      <c r="K309" s="108"/>
      <c r="L309" s="108"/>
      <c r="M309" s="108"/>
      <c r="N309" s="108"/>
      <c r="O309" s="108"/>
      <c r="P309" s="108"/>
      <c r="Q309" s="108"/>
      <c r="R309" s="365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46" s="101" customFormat="1" ht="18" customHeight="1" x14ac:dyDescent="0.25">
      <c r="A310" s="365"/>
      <c r="B310" s="205"/>
      <c r="C310" s="921"/>
      <c r="D310" s="109"/>
      <c r="E310" s="109"/>
      <c r="F310" s="109"/>
      <c r="G310" s="109"/>
      <c r="H310" s="109"/>
      <c r="I310" s="109"/>
      <c r="J310" s="109"/>
      <c r="K310" s="109"/>
      <c r="L310" s="109"/>
      <c r="M310" s="109"/>
      <c r="N310" s="109"/>
      <c r="O310" s="109"/>
      <c r="P310" s="109"/>
      <c r="Q310" s="109"/>
      <c r="R310" s="365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46" s="101" customFormat="1" ht="18" customHeight="1" x14ac:dyDescent="0.25">
      <c r="A311" s="365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 s="365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46" s="101" customFormat="1" ht="20.25" customHeight="1" x14ac:dyDescent="0.25">
      <c r="A312" s="365"/>
      <c r="R312" s="365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46" s="101" customFormat="1" ht="20.25" customHeight="1" x14ac:dyDescent="0.25">
      <c r="A313" s="365"/>
      <c r="R313" s="365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46" s="101" customFormat="1" ht="20.25" customHeight="1" x14ac:dyDescent="0.25">
      <c r="A314" s="365"/>
      <c r="R314" s="365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46" s="4" customFormat="1" ht="20.25" customHeight="1" x14ac:dyDescent="0.25">
      <c r="A315" s="17"/>
      <c r="R315" s="17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46" s="4" customFormat="1" x14ac:dyDescent="0.25">
      <c r="A316" s="17"/>
      <c r="R316" s="17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 s="21"/>
    </row>
    <row r="317" spans="1:46" s="4" customFormat="1" x14ac:dyDescent="0.25">
      <c r="A317" s="17"/>
      <c r="R317" s="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46" s="4" customFormat="1" x14ac:dyDescent="0.25">
      <c r="A318" s="17"/>
      <c r="R318" s="17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22" spans="17:17" x14ac:dyDescent="0.25">
      <c r="Q322">
        <f>+'3.5.3.1.2'!P79</f>
        <v>1721.6915662981578</v>
      </c>
    </row>
    <row r="324" spans="17:17" x14ac:dyDescent="0.25">
      <c r="Q324" s="789">
        <f>+Q302-Q322</f>
        <v>0</v>
      </c>
    </row>
  </sheetData>
  <mergeCells count="75">
    <mergeCell ref="B292:B295"/>
    <mergeCell ref="B296:B299"/>
    <mergeCell ref="B284:B287"/>
    <mergeCell ref="B288:B291"/>
    <mergeCell ref="B252:B255"/>
    <mergeCell ref="B256:B259"/>
    <mergeCell ref="B260:B263"/>
    <mergeCell ref="B280:B283"/>
    <mergeCell ref="B264:B267"/>
    <mergeCell ref="B248:B251"/>
    <mergeCell ref="B188:B191"/>
    <mergeCell ref="B192:B195"/>
    <mergeCell ref="B196:B199"/>
    <mergeCell ref="B200:B203"/>
    <mergeCell ref="B204:B207"/>
    <mergeCell ref="B228:B231"/>
    <mergeCell ref="B232:B235"/>
    <mergeCell ref="B236:B239"/>
    <mergeCell ref="B240:B243"/>
    <mergeCell ref="B244:B247"/>
    <mergeCell ref="B208:B211"/>
    <mergeCell ref="B212:B215"/>
    <mergeCell ref="B216:B219"/>
    <mergeCell ref="B220:B223"/>
    <mergeCell ref="B224:B227"/>
    <mergeCell ref="B168:B171"/>
    <mergeCell ref="B172:B175"/>
    <mergeCell ref="B176:B179"/>
    <mergeCell ref="B180:B183"/>
    <mergeCell ref="B184:B187"/>
    <mergeCell ref="B20:B23"/>
    <mergeCell ref="B24:B27"/>
    <mergeCell ref="B28:B31"/>
    <mergeCell ref="B32:B35"/>
    <mergeCell ref="B36:B39"/>
    <mergeCell ref="B116:B119"/>
    <mergeCell ref="B120:B123"/>
    <mergeCell ref="B104:B107"/>
    <mergeCell ref="B40:B43"/>
    <mergeCell ref="B44:B47"/>
    <mergeCell ref="B48:B51"/>
    <mergeCell ref="B52:B55"/>
    <mergeCell ref="B56:B59"/>
    <mergeCell ref="B4:B7"/>
    <mergeCell ref="B268:B271"/>
    <mergeCell ref="B272:B275"/>
    <mergeCell ref="B276:B279"/>
    <mergeCell ref="B124:B127"/>
    <mergeCell ref="B128:B131"/>
    <mergeCell ref="B132:B135"/>
    <mergeCell ref="B136:B139"/>
    <mergeCell ref="B140:B143"/>
    <mergeCell ref="B144:B147"/>
    <mergeCell ref="B148:B151"/>
    <mergeCell ref="B152:B155"/>
    <mergeCell ref="B156:B159"/>
    <mergeCell ref="B160:B163"/>
    <mergeCell ref="B164:B167"/>
    <mergeCell ref="B60:B63"/>
    <mergeCell ref="B302:D302"/>
    <mergeCell ref="B8:B11"/>
    <mergeCell ref="B12:B15"/>
    <mergeCell ref="B16:B19"/>
    <mergeCell ref="B64:B67"/>
    <mergeCell ref="B68:B71"/>
    <mergeCell ref="B72:B75"/>
    <mergeCell ref="B76:B79"/>
    <mergeCell ref="B80:B83"/>
    <mergeCell ref="B84:B87"/>
    <mergeCell ref="B88:B91"/>
    <mergeCell ref="B92:B95"/>
    <mergeCell ref="B96:B99"/>
    <mergeCell ref="B100:B103"/>
    <mergeCell ref="B108:B111"/>
    <mergeCell ref="B112:B115"/>
  </mergeCells>
  <pageMargins left="0.78740157480314965" right="0.59055118110236227" top="0.59055118110236227" bottom="0.59055118110236227" header="0" footer="0"/>
  <pageSetup paperSize="9" scale="49" fitToHeight="9" orientation="landscape" r:id="rId2"/>
  <headerFooter alignWithMargins="0"/>
  <rowBreaks count="4" manualBreakCount="4">
    <brk id="63" max="16" man="1"/>
    <brk id="123" max="16" man="1"/>
    <brk id="187" max="16" man="1"/>
    <brk id="247" max="16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/>
  <dimension ref="A1:AH93"/>
  <sheetViews>
    <sheetView view="pageBreakPreview" zoomScale="70" zoomScaleNormal="55" zoomScaleSheetLayoutView="70" workbookViewId="0">
      <selection activeCell="B67" sqref="B67"/>
    </sheetView>
  </sheetViews>
  <sheetFormatPr baseColWidth="10" defaultRowHeight="15" x14ac:dyDescent="0.25"/>
  <cols>
    <col min="1" max="1" width="3.42578125" style="872" customWidth="1"/>
    <col min="2" max="2" width="42.7109375" customWidth="1"/>
    <col min="3" max="16" width="14.28515625" customWidth="1"/>
    <col min="17" max="17" width="3.7109375" customWidth="1"/>
    <col min="18" max="18" width="11.42578125" style="1455"/>
    <col min="19" max="19" width="28.140625" style="1455" bestFit="1" customWidth="1"/>
    <col min="20" max="20" width="30.28515625" style="1455" bestFit="1" customWidth="1"/>
    <col min="21" max="21" width="7.5703125" style="1455" bestFit="1" customWidth="1"/>
    <col min="22" max="22" width="7.140625" style="1455" bestFit="1" customWidth="1"/>
    <col min="23" max="23" width="7.5703125" style="1455" bestFit="1" customWidth="1"/>
    <col min="24" max="24" width="7.140625" style="1455" bestFit="1" customWidth="1"/>
    <col min="25" max="26" width="7.5703125" style="1455" bestFit="1" customWidth="1"/>
    <col min="27" max="30" width="7.140625" style="1455" bestFit="1" customWidth="1"/>
    <col min="31" max="31" width="7.5703125" style="1455" bestFit="1" customWidth="1"/>
    <col min="32" max="33" width="16.5703125" style="1455" bestFit="1" customWidth="1"/>
    <col min="34" max="34" width="21.28515625" style="1455" bestFit="1" customWidth="1"/>
    <col min="35" max="35" width="23.140625" bestFit="1" customWidth="1"/>
    <col min="36" max="46" width="6" customWidth="1"/>
    <col min="47" max="47" width="12.85546875" bestFit="1" customWidth="1"/>
  </cols>
  <sheetData>
    <row r="1" spans="1:33" ht="15.75" x14ac:dyDescent="0.25">
      <c r="A1" s="988"/>
      <c r="B1" s="517"/>
      <c r="C1" s="516"/>
      <c r="D1" s="516"/>
      <c r="E1" s="521"/>
      <c r="F1" s="520"/>
      <c r="G1" s="82"/>
      <c r="H1" s="82"/>
      <c r="I1" s="522"/>
      <c r="J1" s="82"/>
      <c r="K1" s="82"/>
      <c r="L1" s="82"/>
      <c r="M1" s="82"/>
      <c r="N1" s="82"/>
      <c r="O1" s="82"/>
      <c r="P1" s="82"/>
      <c r="Q1" s="516"/>
      <c r="R1" s="1623"/>
    </row>
    <row r="2" spans="1:33" ht="15.75" x14ac:dyDescent="0.25">
      <c r="A2" s="988"/>
      <c r="B2" s="517"/>
      <c r="C2" s="516"/>
      <c r="D2" s="516"/>
      <c r="E2" s="521"/>
      <c r="F2" s="520"/>
      <c r="G2" s="82"/>
      <c r="H2" s="82"/>
      <c r="I2" s="522"/>
      <c r="J2" s="82"/>
      <c r="K2" s="82"/>
      <c r="L2" s="82"/>
      <c r="M2" s="82"/>
      <c r="N2" s="82"/>
      <c r="O2" s="82"/>
      <c r="P2" s="82"/>
      <c r="Q2" s="516"/>
      <c r="R2" s="1623"/>
    </row>
    <row r="3" spans="1:33" ht="15.75" x14ac:dyDescent="0.25">
      <c r="A3" s="988"/>
      <c r="B3" s="517"/>
      <c r="C3" s="516"/>
      <c r="D3" s="516"/>
      <c r="E3" s="521"/>
      <c r="F3" s="520"/>
      <c r="G3" s="82"/>
      <c r="H3" s="82"/>
      <c r="I3" s="522"/>
      <c r="J3" s="82"/>
      <c r="K3" s="82"/>
      <c r="L3" s="82"/>
      <c r="M3" s="82"/>
      <c r="N3" s="82"/>
      <c r="O3" s="82"/>
      <c r="P3" s="82"/>
      <c r="Q3" s="516"/>
      <c r="R3" s="1623"/>
      <c r="S3" s="1610"/>
      <c r="T3" s="1510"/>
      <c r="U3" s="1510"/>
      <c r="V3" s="1510"/>
      <c r="W3" s="1510"/>
      <c r="X3" s="1510"/>
      <c r="Y3" s="1510"/>
      <c r="Z3" s="1510"/>
      <c r="AA3" s="1510"/>
      <c r="AB3" s="1510"/>
      <c r="AC3" s="1611"/>
      <c r="AD3" s="1611"/>
      <c r="AE3" s="1611"/>
      <c r="AF3" s="1611"/>
      <c r="AG3" s="1648"/>
    </row>
    <row r="4" spans="1:33" ht="15.75" x14ac:dyDescent="0.25">
      <c r="A4" s="988"/>
      <c r="B4" s="517"/>
      <c r="C4" s="516"/>
      <c r="D4" s="516"/>
      <c r="E4" s="521"/>
      <c r="F4" s="520"/>
      <c r="G4" s="82"/>
      <c r="H4" s="82"/>
      <c r="I4" s="522"/>
      <c r="J4" s="82"/>
      <c r="K4" s="82"/>
      <c r="L4" s="82"/>
      <c r="M4" s="82"/>
      <c r="N4" s="82"/>
      <c r="O4" s="82"/>
      <c r="P4" s="82"/>
      <c r="Q4" s="516"/>
      <c r="R4" s="1623"/>
      <c r="S4" s="1610"/>
      <c r="T4" s="1510"/>
      <c r="U4" s="1510"/>
      <c r="V4" s="1510"/>
      <c r="W4" s="1510"/>
      <c r="X4" s="1510"/>
      <c r="Y4" s="1510"/>
      <c r="Z4" s="1510"/>
      <c r="AA4" s="1510"/>
      <c r="AB4" s="1510"/>
      <c r="AC4" s="1611"/>
      <c r="AD4" s="1611"/>
      <c r="AE4" s="1611"/>
      <c r="AF4" s="1611"/>
      <c r="AG4" s="1648"/>
    </row>
    <row r="5" spans="1:33" ht="15.75" x14ac:dyDescent="0.25">
      <c r="A5" s="988"/>
      <c r="B5" s="517"/>
      <c r="C5" s="516"/>
      <c r="D5" s="516"/>
      <c r="E5" s="521"/>
      <c r="F5" s="520"/>
      <c r="G5" s="82"/>
      <c r="H5" s="82"/>
      <c r="I5" s="522"/>
      <c r="J5" s="82"/>
      <c r="K5" s="82"/>
      <c r="L5" s="82"/>
      <c r="M5" s="82"/>
      <c r="N5" s="82"/>
      <c r="O5" s="82"/>
      <c r="P5" s="82"/>
      <c r="Q5" s="98"/>
      <c r="R5" s="1623"/>
      <c r="S5" s="1610"/>
      <c r="T5" s="1510"/>
      <c r="U5" s="1510"/>
      <c r="V5" s="1510"/>
      <c r="W5" s="1510"/>
      <c r="X5" s="1510"/>
      <c r="Y5" s="1510"/>
      <c r="Z5" s="1510"/>
      <c r="AA5" s="1510"/>
      <c r="AB5" s="1510"/>
      <c r="AC5" s="1611"/>
      <c r="AD5" s="1611"/>
      <c r="AE5" s="1611"/>
      <c r="AF5" s="1611"/>
      <c r="AG5" s="1648"/>
    </row>
    <row r="6" spans="1:33" ht="15.75" x14ac:dyDescent="0.25">
      <c r="A6" s="988"/>
      <c r="B6" s="517"/>
      <c r="C6" s="516"/>
      <c r="D6" s="516"/>
      <c r="E6" s="521"/>
      <c r="F6" s="520"/>
      <c r="G6" s="82"/>
      <c r="H6" s="82"/>
      <c r="I6" s="522"/>
      <c r="J6" s="82"/>
      <c r="K6" s="82"/>
      <c r="L6" s="82"/>
      <c r="M6" s="82"/>
      <c r="N6" s="82"/>
      <c r="O6" s="82"/>
      <c r="P6" s="82"/>
      <c r="Q6" s="98"/>
      <c r="R6" s="1623"/>
      <c r="U6" s="1510"/>
      <c r="V6" s="1510"/>
      <c r="W6" s="1510"/>
      <c r="X6" s="1510"/>
      <c r="Y6" s="1510"/>
      <c r="Z6" s="1510"/>
      <c r="AA6" s="1510"/>
      <c r="AB6" s="1510"/>
      <c r="AC6" s="1611"/>
      <c r="AD6" s="1611"/>
      <c r="AE6" s="1611"/>
      <c r="AF6" s="1611"/>
      <c r="AG6" s="1648"/>
    </row>
    <row r="7" spans="1:33" x14ac:dyDescent="0.25">
      <c r="A7" s="988"/>
      <c r="B7" s="517"/>
      <c r="C7" s="523"/>
      <c r="D7" s="516"/>
      <c r="E7" s="524"/>
      <c r="F7" s="524"/>
      <c r="G7" s="524"/>
      <c r="H7" s="524"/>
      <c r="I7" s="524"/>
      <c r="J7" s="524"/>
      <c r="K7" s="524"/>
      <c r="L7" s="524"/>
      <c r="M7" s="524"/>
      <c r="N7" s="524"/>
      <c r="O7" s="524"/>
      <c r="P7" s="524"/>
      <c r="Q7" s="98"/>
      <c r="R7" s="1623"/>
      <c r="S7" s="1457" t="s">
        <v>1129</v>
      </c>
      <c r="T7" s="1455" t="s">
        <v>1133</v>
      </c>
      <c r="AG7" s="1648"/>
    </row>
    <row r="8" spans="1:33" ht="15.75" x14ac:dyDescent="0.25">
      <c r="A8" s="988"/>
      <c r="B8" s="517"/>
      <c r="C8" s="523"/>
      <c r="D8" s="516"/>
      <c r="E8" s="525" t="s">
        <v>207</v>
      </c>
      <c r="F8" s="526"/>
      <c r="G8" s="110"/>
      <c r="H8" s="110"/>
      <c r="I8" s="527"/>
      <c r="J8" s="110"/>
      <c r="K8" s="82"/>
      <c r="L8" s="82"/>
      <c r="M8" s="82"/>
      <c r="N8" s="82"/>
      <c r="O8" s="82"/>
      <c r="P8" s="522"/>
      <c r="Q8" s="98"/>
      <c r="R8" s="1623"/>
      <c r="S8" s="1457" t="s">
        <v>1127</v>
      </c>
      <c r="T8" s="1455" t="s">
        <v>1104</v>
      </c>
      <c r="AG8" s="1648"/>
    </row>
    <row r="9" spans="1:33" ht="15.75" x14ac:dyDescent="0.25">
      <c r="A9" s="988"/>
      <c r="B9" s="517"/>
      <c r="C9" s="523"/>
      <c r="D9" s="516"/>
      <c r="E9" s="525"/>
      <c r="F9" s="526"/>
      <c r="G9" s="110"/>
      <c r="H9" s="110"/>
      <c r="I9" s="527"/>
      <c r="J9" s="110"/>
      <c r="K9" s="110"/>
      <c r="L9" s="110"/>
      <c r="M9" s="82"/>
      <c r="N9" s="82"/>
      <c r="O9" s="82"/>
      <c r="P9" s="82"/>
      <c r="Q9" s="98"/>
      <c r="R9" s="1623"/>
      <c r="S9" s="1457" t="s">
        <v>387</v>
      </c>
      <c r="T9" s="1455" t="s">
        <v>383</v>
      </c>
      <c r="AG9" s="1648"/>
    </row>
    <row r="10" spans="1:33" ht="15.75" x14ac:dyDescent="0.25">
      <c r="A10" s="988"/>
      <c r="B10" s="517"/>
      <c r="C10" s="523"/>
      <c r="D10" s="516"/>
      <c r="E10" s="525"/>
      <c r="F10" s="526"/>
      <c r="G10" s="110"/>
      <c r="H10" s="110"/>
      <c r="I10" s="527"/>
      <c r="J10" s="110"/>
      <c r="K10" s="110"/>
      <c r="L10" s="110"/>
      <c r="M10" s="82"/>
      <c r="N10" s="82"/>
      <c r="O10" s="82"/>
      <c r="P10" s="82"/>
      <c r="Q10" s="98"/>
      <c r="R10" s="1623"/>
      <c r="AG10" s="1648"/>
    </row>
    <row r="11" spans="1:33" ht="15.75" x14ac:dyDescent="0.25">
      <c r="A11" s="988"/>
      <c r="B11" s="517"/>
      <c r="C11" s="523"/>
      <c r="D11" s="516"/>
      <c r="E11" s="525"/>
      <c r="F11" s="526"/>
      <c r="G11" s="110"/>
      <c r="H11" s="110"/>
      <c r="I11" s="527"/>
      <c r="J11" s="110"/>
      <c r="K11" s="110"/>
      <c r="L11" s="110"/>
      <c r="M11" s="82"/>
      <c r="N11" s="82"/>
      <c r="O11" s="82"/>
      <c r="P11" s="522"/>
      <c r="Q11" s="98"/>
      <c r="R11" s="1623"/>
      <c r="S11" s="1455" t="s">
        <v>1602</v>
      </c>
      <c r="T11" s="1455" t="s">
        <v>1478</v>
      </c>
    </row>
    <row r="12" spans="1:33" ht="15.75" x14ac:dyDescent="0.25">
      <c r="A12" s="988"/>
      <c r="B12" s="517"/>
      <c r="C12" s="523"/>
      <c r="D12" s="516"/>
      <c r="E12" s="525"/>
      <c r="F12" s="526"/>
      <c r="G12" s="110"/>
      <c r="H12" s="110"/>
      <c r="I12" s="527"/>
      <c r="J12" s="110"/>
      <c r="K12" s="110"/>
      <c r="L12" s="110"/>
      <c r="M12" s="82"/>
      <c r="N12" s="82"/>
      <c r="O12" s="82"/>
      <c r="P12" s="522"/>
      <c r="Q12" s="98"/>
      <c r="R12" s="1623"/>
      <c r="S12" s="1455" t="s">
        <v>1477</v>
      </c>
      <c r="T12" s="1455" t="s">
        <v>1131</v>
      </c>
      <c r="U12" s="1455" t="s">
        <v>1283</v>
      </c>
      <c r="V12" s="1455" t="s">
        <v>1308</v>
      </c>
      <c r="W12" s="1455" t="s">
        <v>1312</v>
      </c>
      <c r="X12" s="1455" t="s">
        <v>1315</v>
      </c>
      <c r="Y12" s="1455" t="s">
        <v>1316</v>
      </c>
      <c r="Z12" s="1455" t="s">
        <v>1323</v>
      </c>
      <c r="AA12" s="1455" t="s">
        <v>1078</v>
      </c>
      <c r="AB12" s="1455" t="s">
        <v>1079</v>
      </c>
      <c r="AC12" s="1455" t="s">
        <v>1329</v>
      </c>
      <c r="AD12" s="1455" t="s">
        <v>1331</v>
      </c>
      <c r="AE12" s="1455" t="s">
        <v>1335</v>
      </c>
      <c r="AF12" s="1455" t="s">
        <v>389</v>
      </c>
    </row>
    <row r="13" spans="1:33" ht="15.75" x14ac:dyDescent="0.25">
      <c r="A13" s="988"/>
      <c r="B13" s="517"/>
      <c r="C13" s="523"/>
      <c r="D13" s="98"/>
      <c r="E13" s="525"/>
      <c r="F13" s="526"/>
      <c r="G13" s="110"/>
      <c r="H13" s="110"/>
      <c r="I13" s="527"/>
      <c r="J13" s="110"/>
      <c r="K13" s="110"/>
      <c r="L13" s="110"/>
      <c r="M13" s="82"/>
      <c r="N13" s="82"/>
      <c r="O13" s="82"/>
      <c r="P13" s="522"/>
      <c r="Q13" s="98"/>
      <c r="R13" s="1623"/>
      <c r="S13" s="1455" t="s">
        <v>138</v>
      </c>
      <c r="T13" s="1455">
        <v>11.512757000000001</v>
      </c>
      <c r="U13" s="1455">
        <v>11.569300999999999</v>
      </c>
      <c r="V13" s="1455">
        <v>13.280286</v>
      </c>
      <c r="W13" s="1455">
        <v>13.918595999999999</v>
      </c>
      <c r="X13" s="1455">
        <v>14.414228000000001</v>
      </c>
      <c r="Y13" s="1455">
        <v>11.764315</v>
      </c>
      <c r="Z13" s="1455">
        <v>11.994932</v>
      </c>
      <c r="AA13" s="1455">
        <v>12.544637000000002</v>
      </c>
      <c r="AB13" s="1455">
        <v>13.349859</v>
      </c>
      <c r="AC13" s="1455">
        <v>13.079547000000002</v>
      </c>
      <c r="AD13" s="1455">
        <v>11.199731</v>
      </c>
      <c r="AE13" s="1455">
        <v>13.936143000000001</v>
      </c>
      <c r="AF13" s="1455">
        <v>152.56433200000004</v>
      </c>
    </row>
    <row r="14" spans="1:33" ht="15.75" x14ac:dyDescent="0.25">
      <c r="A14" s="988"/>
      <c r="B14" s="517"/>
      <c r="C14" s="516"/>
      <c r="D14" s="516"/>
      <c r="E14" s="525"/>
      <c r="F14" s="526"/>
      <c r="G14" s="110"/>
      <c r="H14" s="110"/>
      <c r="I14" s="527"/>
      <c r="J14" s="110"/>
      <c r="K14" s="110"/>
      <c r="L14" s="110"/>
      <c r="M14" s="82"/>
      <c r="N14" s="82"/>
      <c r="O14" s="82"/>
      <c r="P14" s="522"/>
      <c r="Q14" s="98"/>
      <c r="R14" s="1623"/>
      <c r="S14" s="1455" t="s">
        <v>201</v>
      </c>
      <c r="T14" s="1455">
        <v>17.586656000000001</v>
      </c>
      <c r="U14" s="1455">
        <v>16.724845000000002</v>
      </c>
      <c r="V14" s="1455">
        <v>9.9072630000000004</v>
      </c>
      <c r="W14" s="1455">
        <v>1.8240229999999999</v>
      </c>
      <c r="X14" s="1455">
        <v>3.9931770000000002</v>
      </c>
      <c r="Y14" s="1455">
        <v>8.0257860000000001</v>
      </c>
      <c r="Z14" s="1455">
        <v>12.176426000000001</v>
      </c>
      <c r="AA14" s="1455">
        <v>10.925687</v>
      </c>
      <c r="AB14" s="1455">
        <v>10.790367</v>
      </c>
      <c r="AC14" s="1455">
        <v>11.776878</v>
      </c>
      <c r="AD14" s="1455">
        <v>9.0027920000000012</v>
      </c>
      <c r="AE14" s="1455">
        <v>14.432187999999998</v>
      </c>
      <c r="AF14" s="1455">
        <v>127.166088</v>
      </c>
    </row>
    <row r="15" spans="1:33" ht="15.75" x14ac:dyDescent="0.25">
      <c r="A15" s="988"/>
      <c r="B15" s="517"/>
      <c r="C15" s="516"/>
      <c r="D15" s="516"/>
      <c r="E15" s="522"/>
      <c r="F15" s="522"/>
      <c r="G15" s="520"/>
      <c r="H15" s="522"/>
      <c r="I15" s="522"/>
      <c r="J15" s="522"/>
      <c r="K15" s="522"/>
      <c r="L15" s="522"/>
      <c r="M15" s="522"/>
      <c r="N15" s="522"/>
      <c r="O15" s="522"/>
      <c r="P15" s="522"/>
      <c r="Q15" s="98"/>
      <c r="R15" s="1623"/>
      <c r="S15" s="1455" t="s">
        <v>134</v>
      </c>
      <c r="T15" s="1455">
        <v>7.1859500000000001</v>
      </c>
      <c r="U15" s="1455">
        <v>6.74404</v>
      </c>
      <c r="V15" s="1455">
        <v>7.1381000000000006</v>
      </c>
      <c r="W15" s="1455">
        <v>6.9727899999999998</v>
      </c>
      <c r="X15" s="1455">
        <v>5.6198399999999999</v>
      </c>
      <c r="Y15" s="1455">
        <v>5.5096360000000004</v>
      </c>
      <c r="Z15" s="1455">
        <v>4.79406</v>
      </c>
      <c r="AA15" s="1455">
        <v>2.8865400000000001</v>
      </c>
      <c r="AB15" s="1455">
        <v>2.9899299999999998</v>
      </c>
      <c r="AC15" s="1455">
        <v>4.0629999999999997</v>
      </c>
      <c r="AD15" s="1455">
        <v>5.0575200000000002</v>
      </c>
      <c r="AE15" s="1455">
        <v>7.08446</v>
      </c>
      <c r="AF15" s="1455">
        <v>66.04586599999999</v>
      </c>
    </row>
    <row r="16" spans="1:33" ht="15.75" x14ac:dyDescent="0.25">
      <c r="A16" s="988"/>
      <c r="B16" s="517"/>
      <c r="C16" s="98"/>
      <c r="D16" s="98"/>
      <c r="E16" s="521"/>
      <c r="F16" s="520"/>
      <c r="G16" s="82"/>
      <c r="H16" s="82"/>
      <c r="I16" s="522"/>
      <c r="J16" s="82"/>
      <c r="K16" s="82"/>
      <c r="L16" s="82"/>
      <c r="M16" s="82"/>
      <c r="N16" s="82"/>
      <c r="O16" s="82"/>
      <c r="P16" s="82"/>
      <c r="Q16" s="98"/>
      <c r="R16" s="1623"/>
      <c r="S16" s="1455" t="s">
        <v>125</v>
      </c>
      <c r="T16" s="1455">
        <v>7.4513259999999999</v>
      </c>
      <c r="U16" s="1455">
        <v>7.0185420000000001</v>
      </c>
      <c r="V16" s="1455">
        <v>7.2079319999999996</v>
      </c>
      <c r="W16" s="1455">
        <v>6.4844239999999997</v>
      </c>
      <c r="X16" s="1455">
        <v>5.1683370000000002</v>
      </c>
      <c r="Y16" s="1455">
        <v>3.688895</v>
      </c>
      <c r="Z16" s="1455">
        <v>2.8115999999999999</v>
      </c>
      <c r="AA16" s="1455">
        <v>2.1240429999999999</v>
      </c>
      <c r="AB16" s="1455">
        <v>2.5062570000000002</v>
      </c>
      <c r="AC16" s="1455">
        <v>2.38</v>
      </c>
      <c r="AD16" s="1455">
        <v>3.98</v>
      </c>
      <c r="AE16" s="1455">
        <v>5.3479999999999999</v>
      </c>
      <c r="AF16" s="1455">
        <v>56.169355999999993</v>
      </c>
    </row>
    <row r="17" spans="1:32" x14ac:dyDescent="0.25">
      <c r="A17" s="988"/>
      <c r="B17" s="517"/>
      <c r="C17" s="516"/>
      <c r="D17" s="516"/>
      <c r="E17" s="516"/>
      <c r="F17" s="516"/>
      <c r="G17" s="516"/>
      <c r="H17" s="516"/>
      <c r="I17" s="516"/>
      <c r="J17" s="516"/>
      <c r="K17" s="516"/>
      <c r="L17" s="516"/>
      <c r="M17" s="516"/>
      <c r="N17" s="516"/>
      <c r="O17" s="516"/>
      <c r="P17" s="516"/>
      <c r="Q17" s="98"/>
      <c r="R17" s="1623"/>
      <c r="S17" s="1455" t="s">
        <v>1574</v>
      </c>
      <c r="T17" s="1455">
        <v>3.859</v>
      </c>
      <c r="U17" s="1455">
        <v>3.6309999999999998</v>
      </c>
      <c r="V17" s="1455">
        <v>3.8940000000000001</v>
      </c>
      <c r="W17" s="1455">
        <v>3.754</v>
      </c>
      <c r="X17" s="1455">
        <v>3.883</v>
      </c>
      <c r="Y17" s="1455">
        <v>3.2679999999999998</v>
      </c>
      <c r="Z17" s="1455">
        <v>2.927</v>
      </c>
      <c r="AA17" s="1455">
        <v>2.3239999999999998</v>
      </c>
      <c r="AB17" s="1455">
        <v>2.056</v>
      </c>
      <c r="AC17" s="1455">
        <v>2.1720000000000002</v>
      </c>
      <c r="AD17" s="1455">
        <v>1.881</v>
      </c>
      <c r="AE17" s="1455">
        <v>2.2149999999999999</v>
      </c>
      <c r="AF17" s="1455">
        <v>35.864000000000004</v>
      </c>
    </row>
    <row r="18" spans="1:32" x14ac:dyDescent="0.25">
      <c r="A18" s="988"/>
      <c r="B18" s="517"/>
      <c r="C18" s="523"/>
      <c r="D18" s="516"/>
      <c r="E18" s="522"/>
      <c r="F18" s="522"/>
      <c r="G18" s="522"/>
      <c r="H18" s="522"/>
      <c r="I18" s="522"/>
      <c r="J18" s="522"/>
      <c r="K18" s="522"/>
      <c r="L18" s="522"/>
      <c r="M18" s="522"/>
      <c r="N18" s="522"/>
      <c r="O18" s="522"/>
      <c r="P18" s="522"/>
      <c r="Q18" s="98"/>
      <c r="R18" s="1623"/>
      <c r="S18" s="1455" t="s">
        <v>194</v>
      </c>
      <c r="T18" s="1455">
        <v>2.8087900000000001</v>
      </c>
      <c r="U18" s="1455">
        <v>2.8912900000000001</v>
      </c>
      <c r="V18" s="1455">
        <v>2.8807600000000004</v>
      </c>
      <c r="W18" s="1455">
        <v>3.0455199999999998</v>
      </c>
      <c r="X18" s="1455">
        <v>2.8306199999999997</v>
      </c>
      <c r="Y18" s="1455">
        <v>1.7907599999999999</v>
      </c>
      <c r="Z18" s="1455">
        <v>3.58812</v>
      </c>
      <c r="AA18" s="1455">
        <v>3.6079470000000002</v>
      </c>
      <c r="AB18" s="1455">
        <v>3.4739019999999998</v>
      </c>
      <c r="AC18" s="1455">
        <v>2.6942330000000001</v>
      </c>
      <c r="AD18" s="1455">
        <v>2.056295</v>
      </c>
      <c r="AE18" s="1455">
        <v>3.4081300000000003</v>
      </c>
      <c r="AF18" s="1455">
        <v>35.076366999999998</v>
      </c>
    </row>
    <row r="19" spans="1:32" x14ac:dyDescent="0.25">
      <c r="A19" s="988"/>
      <c r="B19" s="517"/>
      <c r="C19" s="516"/>
      <c r="D19" s="516"/>
      <c r="E19" s="522"/>
      <c r="F19" s="522"/>
      <c r="G19" s="522"/>
      <c r="H19" s="522"/>
      <c r="I19" s="522"/>
      <c r="J19" s="522"/>
      <c r="K19" s="522"/>
      <c r="L19" s="522"/>
      <c r="M19" s="522"/>
      <c r="N19" s="522"/>
      <c r="O19" s="522"/>
      <c r="P19" s="522"/>
      <c r="Q19" s="98"/>
      <c r="R19" s="1623"/>
      <c r="S19" s="1455" t="s">
        <v>389</v>
      </c>
      <c r="T19" s="1455">
        <v>50.404479000000002</v>
      </c>
      <c r="U19" s="1455">
        <v>48.579018000000005</v>
      </c>
      <c r="V19" s="1455">
        <v>44.308340999999999</v>
      </c>
      <c r="W19" s="1455">
        <v>35.999352999999992</v>
      </c>
      <c r="X19" s="1455">
        <v>35.909202000000008</v>
      </c>
      <c r="Y19" s="1455">
        <v>34.047391999999995</v>
      </c>
      <c r="Z19" s="1455">
        <v>38.292138000000001</v>
      </c>
      <c r="AA19" s="1455">
        <v>34.412853999999996</v>
      </c>
      <c r="AB19" s="1455">
        <v>35.166314999999997</v>
      </c>
      <c r="AC19" s="1455">
        <v>36.165657999999993</v>
      </c>
      <c r="AD19" s="1455">
        <v>33.177337999999999</v>
      </c>
      <c r="AE19" s="1455">
        <v>46.423920999999993</v>
      </c>
      <c r="AF19" s="1455">
        <v>472.88600900000006</v>
      </c>
    </row>
    <row r="20" spans="1:32" ht="15.75" x14ac:dyDescent="0.25">
      <c r="A20" s="988"/>
      <c r="B20" s="517"/>
      <c r="C20" s="516"/>
      <c r="D20" s="516"/>
      <c r="E20" s="521"/>
      <c r="F20" s="520"/>
      <c r="G20" s="82"/>
      <c r="H20" s="82"/>
      <c r="I20" s="522"/>
      <c r="J20" s="82"/>
      <c r="K20" s="82"/>
      <c r="L20" s="82"/>
      <c r="M20" s="82"/>
      <c r="N20" s="82"/>
      <c r="O20" s="82"/>
      <c r="P20" s="522"/>
      <c r="Q20" s="98"/>
      <c r="R20" s="1623"/>
    </row>
    <row r="21" spans="1:32" x14ac:dyDescent="0.25">
      <c r="A21" s="988"/>
      <c r="B21" s="517"/>
      <c r="C21" s="98"/>
      <c r="D21" s="98"/>
      <c r="E21" s="98"/>
      <c r="F21" s="98"/>
      <c r="G21" s="98"/>
      <c r="H21" s="98"/>
      <c r="I21" s="98"/>
      <c r="J21" s="98"/>
      <c r="K21" s="98"/>
      <c r="L21" s="98"/>
      <c r="M21" s="98"/>
      <c r="N21" s="98"/>
      <c r="O21" s="98"/>
      <c r="P21" s="98"/>
      <c r="Q21" s="98"/>
      <c r="R21" s="1623"/>
      <c r="T21" s="1640" t="s">
        <v>361</v>
      </c>
      <c r="U21" s="1640" t="s">
        <v>362</v>
      </c>
      <c r="V21" s="1640" t="s">
        <v>363</v>
      </c>
      <c r="W21" s="1640" t="s">
        <v>364</v>
      </c>
      <c r="X21" s="1640" t="s">
        <v>365</v>
      </c>
      <c r="Y21" s="1640" t="s">
        <v>366</v>
      </c>
      <c r="Z21" s="1640" t="s">
        <v>367</v>
      </c>
      <c r="AA21" s="1640" t="s">
        <v>368</v>
      </c>
      <c r="AB21" s="1640" t="s">
        <v>388</v>
      </c>
      <c r="AC21" s="1640" t="s">
        <v>370</v>
      </c>
      <c r="AD21" s="1640" t="s">
        <v>371</v>
      </c>
      <c r="AE21" s="1640" t="s">
        <v>372</v>
      </c>
    </row>
    <row r="22" spans="1:32" x14ac:dyDescent="0.25">
      <c r="A22" s="988"/>
      <c r="B22" s="517"/>
      <c r="C22" s="98"/>
      <c r="D22" s="98"/>
      <c r="E22" s="98"/>
      <c r="F22" s="98"/>
      <c r="G22" s="98"/>
      <c r="H22" s="98"/>
      <c r="I22" s="98"/>
      <c r="J22" s="98"/>
      <c r="K22" s="98"/>
      <c r="L22" s="98"/>
      <c r="M22" s="98"/>
      <c r="N22" s="98"/>
      <c r="O22" s="98"/>
      <c r="P22" s="98"/>
      <c r="Q22" s="98"/>
      <c r="R22" s="1623"/>
      <c r="S22" s="1500" t="s">
        <v>138</v>
      </c>
      <c r="T22" s="1566">
        <v>11.512757000000001</v>
      </c>
      <c r="U22" s="1566">
        <v>11.569300999999999</v>
      </c>
      <c r="V22" s="1566">
        <v>13.280286</v>
      </c>
      <c r="W22" s="1566">
        <v>13.918595999999999</v>
      </c>
      <c r="X22" s="1566">
        <v>14.414228000000001</v>
      </c>
      <c r="Y22" s="1566">
        <v>11.764315</v>
      </c>
      <c r="Z22" s="1566">
        <v>11.994932</v>
      </c>
      <c r="AA22" s="1566">
        <v>12.544637000000002</v>
      </c>
      <c r="AB22" s="1566">
        <v>13.349859</v>
      </c>
      <c r="AC22" s="1566">
        <v>13.079547000000002</v>
      </c>
      <c r="AD22" s="1566">
        <v>11.199731</v>
      </c>
      <c r="AE22" s="1566">
        <v>13.936143000000001</v>
      </c>
      <c r="AF22" s="1566">
        <v>152.56433200000004</v>
      </c>
    </row>
    <row r="23" spans="1:32" x14ac:dyDescent="0.25">
      <c r="A23" s="988"/>
      <c r="B23" s="517"/>
      <c r="C23" s="98"/>
      <c r="D23" s="98"/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1623"/>
      <c r="S23" s="1500" t="s">
        <v>201</v>
      </c>
      <c r="T23" s="1566">
        <v>17.586656000000001</v>
      </c>
      <c r="U23" s="1566">
        <v>16.724845000000002</v>
      </c>
      <c r="V23" s="1566">
        <v>9.9072630000000004</v>
      </c>
      <c r="W23" s="1566">
        <v>1.8240229999999999</v>
      </c>
      <c r="X23" s="1566">
        <v>3.9931770000000002</v>
      </c>
      <c r="Y23" s="1566">
        <v>8.0257860000000001</v>
      </c>
      <c r="Z23" s="1566">
        <v>12.176426000000001</v>
      </c>
      <c r="AA23" s="1566">
        <v>10.925687</v>
      </c>
      <c r="AB23" s="1566">
        <v>10.790367</v>
      </c>
      <c r="AC23" s="1566">
        <v>11.776878</v>
      </c>
      <c r="AD23" s="1566">
        <v>9.0027920000000012</v>
      </c>
      <c r="AE23" s="1566">
        <v>14.432187999999998</v>
      </c>
      <c r="AF23" s="1566">
        <v>127.166088</v>
      </c>
    </row>
    <row r="24" spans="1:32" x14ac:dyDescent="0.25">
      <c r="A24" s="988"/>
      <c r="B24" s="517"/>
      <c r="C24" s="98"/>
      <c r="D24" s="98"/>
      <c r="E24" s="98"/>
      <c r="F24" s="98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1623"/>
      <c r="S24" s="1500" t="s">
        <v>134</v>
      </c>
      <c r="T24" s="1566">
        <v>7.1859500000000001</v>
      </c>
      <c r="U24" s="1566">
        <v>6.74404</v>
      </c>
      <c r="V24" s="1566">
        <v>7.1381000000000006</v>
      </c>
      <c r="W24" s="1566">
        <v>6.9727899999999998</v>
      </c>
      <c r="X24" s="1566">
        <v>5.6198399999999999</v>
      </c>
      <c r="Y24" s="1566">
        <v>5.5096360000000004</v>
      </c>
      <c r="Z24" s="1566">
        <v>4.79406</v>
      </c>
      <c r="AA24" s="1566">
        <v>2.8865400000000001</v>
      </c>
      <c r="AB24" s="1566">
        <v>2.9899299999999998</v>
      </c>
      <c r="AC24" s="1566">
        <v>4.0629999999999997</v>
      </c>
      <c r="AD24" s="1566">
        <v>5.0575200000000002</v>
      </c>
      <c r="AE24" s="1566">
        <v>7.08446</v>
      </c>
      <c r="AF24" s="1566">
        <v>66.04586599999999</v>
      </c>
    </row>
    <row r="25" spans="1:32" x14ac:dyDescent="0.25">
      <c r="A25" s="988"/>
      <c r="B25" s="517"/>
      <c r="C25" s="98"/>
      <c r="D25" s="98"/>
      <c r="E25" s="98"/>
      <c r="F25" s="98"/>
      <c r="G25" s="98"/>
      <c r="H25" s="98"/>
      <c r="I25" s="98"/>
      <c r="J25" s="98"/>
      <c r="K25" s="98"/>
      <c r="L25" s="98"/>
      <c r="M25" s="98"/>
      <c r="N25" s="98"/>
      <c r="O25" s="98"/>
      <c r="P25" s="98"/>
      <c r="Q25" s="98"/>
      <c r="R25" s="1623"/>
      <c r="S25" s="1500" t="s">
        <v>125</v>
      </c>
      <c r="T25" s="1566">
        <v>7.4513259999999999</v>
      </c>
      <c r="U25" s="1566">
        <v>7.0185420000000001</v>
      </c>
      <c r="V25" s="1566">
        <v>7.2079319999999996</v>
      </c>
      <c r="W25" s="1566">
        <v>6.4844239999999997</v>
      </c>
      <c r="X25" s="1566">
        <v>5.1683370000000002</v>
      </c>
      <c r="Y25" s="1566">
        <v>3.688895</v>
      </c>
      <c r="Z25" s="1566">
        <v>2.8115999999999999</v>
      </c>
      <c r="AA25" s="1566">
        <v>2.1240429999999999</v>
      </c>
      <c r="AB25" s="1566">
        <v>2.5062570000000002</v>
      </c>
      <c r="AC25" s="1566">
        <v>2.38</v>
      </c>
      <c r="AD25" s="1566">
        <v>3.98</v>
      </c>
      <c r="AE25" s="1566">
        <v>5.3479999999999999</v>
      </c>
      <c r="AF25" s="1566">
        <v>56.169355999999993</v>
      </c>
    </row>
    <row r="26" spans="1:32" x14ac:dyDescent="0.25">
      <c r="A26" s="988"/>
      <c r="B26" s="517"/>
      <c r="C26" s="98"/>
      <c r="D26" s="98"/>
      <c r="E26" s="98"/>
      <c r="F26" s="98"/>
      <c r="G26" s="98"/>
      <c r="H26" s="98"/>
      <c r="I26" s="98"/>
      <c r="J26" s="98"/>
      <c r="K26" s="98"/>
      <c r="L26" s="98"/>
      <c r="M26" s="98"/>
      <c r="N26" s="98"/>
      <c r="O26" s="98"/>
      <c r="P26" s="98"/>
      <c r="Q26" s="98"/>
      <c r="R26" s="1623"/>
      <c r="S26" s="1500" t="s">
        <v>1574</v>
      </c>
      <c r="T26" s="1566">
        <v>3.859</v>
      </c>
      <c r="U26" s="1566">
        <v>3.6309999999999998</v>
      </c>
      <c r="V26" s="1566">
        <v>3.8940000000000001</v>
      </c>
      <c r="W26" s="1566">
        <v>3.754</v>
      </c>
      <c r="X26" s="1566">
        <v>3.883</v>
      </c>
      <c r="Y26" s="1566">
        <v>3.2679999999999998</v>
      </c>
      <c r="Z26" s="1566">
        <v>2.927</v>
      </c>
      <c r="AA26" s="1566">
        <v>2.3239999999999998</v>
      </c>
      <c r="AB26" s="1566">
        <v>2.056</v>
      </c>
      <c r="AC26" s="1566">
        <v>2.1720000000000002</v>
      </c>
      <c r="AD26" s="1566">
        <v>1.881</v>
      </c>
      <c r="AE26" s="1566">
        <v>2.2149999999999999</v>
      </c>
      <c r="AF26" s="1566">
        <v>35.864000000000004</v>
      </c>
    </row>
    <row r="27" spans="1:32" x14ac:dyDescent="0.25">
      <c r="A27" s="988"/>
      <c r="B27" s="517"/>
      <c r="C27" s="98"/>
      <c r="D27" s="98"/>
      <c r="E27" s="98"/>
      <c r="F27" s="98"/>
      <c r="G27" s="98"/>
      <c r="H27" s="98"/>
      <c r="I27" s="98"/>
      <c r="J27" s="98"/>
      <c r="K27" s="98"/>
      <c r="L27" s="98"/>
      <c r="M27" s="98"/>
      <c r="N27" s="98"/>
      <c r="O27" s="98"/>
      <c r="P27" s="98"/>
      <c r="Q27" s="98"/>
      <c r="R27" s="1623"/>
      <c r="S27" s="1500" t="s">
        <v>194</v>
      </c>
      <c r="T27" s="1566">
        <v>2.8087900000000001</v>
      </c>
      <c r="U27" s="1566">
        <v>2.8912900000000001</v>
      </c>
      <c r="V27" s="1566">
        <v>2.8807600000000004</v>
      </c>
      <c r="W27" s="1566">
        <v>3.0455199999999998</v>
      </c>
      <c r="X27" s="1566">
        <v>2.8306199999999997</v>
      </c>
      <c r="Y27" s="1566">
        <v>1.7907599999999999</v>
      </c>
      <c r="Z27" s="1566">
        <v>3.58812</v>
      </c>
      <c r="AA27" s="1566">
        <v>3.6079470000000002</v>
      </c>
      <c r="AB27" s="1566">
        <v>3.4739019999999998</v>
      </c>
      <c r="AC27" s="1566">
        <v>2.6942330000000001</v>
      </c>
      <c r="AD27" s="1566">
        <v>2.056295</v>
      </c>
      <c r="AE27" s="1566">
        <v>3.4081300000000003</v>
      </c>
      <c r="AF27" s="1566">
        <v>35.076366999999998</v>
      </c>
    </row>
    <row r="28" spans="1:32" x14ac:dyDescent="0.25">
      <c r="A28" s="988"/>
      <c r="B28" s="517"/>
      <c r="C28" s="98"/>
      <c r="D28" s="98"/>
      <c r="E28" s="98"/>
      <c r="F28" s="98"/>
      <c r="G28" s="98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1623"/>
      <c r="T28" s="1649"/>
      <c r="U28" s="1649"/>
      <c r="V28" s="1649"/>
      <c r="W28" s="1649"/>
      <c r="X28" s="1649"/>
      <c r="Y28" s="1649"/>
      <c r="Z28" s="1649"/>
      <c r="AA28" s="1649"/>
      <c r="AB28" s="1649"/>
      <c r="AC28" s="1649"/>
      <c r="AD28" s="1649"/>
      <c r="AE28" s="1649"/>
      <c r="AF28" s="1649"/>
    </row>
    <row r="29" spans="1:32" x14ac:dyDescent="0.25">
      <c r="A29" s="988"/>
      <c r="B29" s="517"/>
      <c r="C29" s="98"/>
      <c r="D29" s="98"/>
      <c r="E29" s="98"/>
      <c r="F29" s="98"/>
      <c r="G29" s="98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1623"/>
    </row>
    <row r="30" spans="1:32" x14ac:dyDescent="0.25">
      <c r="A30" s="988"/>
      <c r="B30" s="517"/>
      <c r="C30" s="98"/>
      <c r="D30" s="98"/>
      <c r="E30" s="98"/>
      <c r="F30" s="98"/>
      <c r="G30" s="98"/>
      <c r="H30" s="98"/>
      <c r="I30" s="98"/>
      <c r="J30" s="98"/>
      <c r="K30" s="98"/>
      <c r="L30" s="98"/>
      <c r="M30" s="98"/>
      <c r="N30" s="98"/>
      <c r="O30" s="98"/>
      <c r="P30" s="98"/>
      <c r="Q30" s="112"/>
      <c r="R30" s="1623"/>
    </row>
    <row r="31" spans="1:32" x14ac:dyDescent="0.25">
      <c r="A31" s="988"/>
      <c r="B31" s="517"/>
      <c r="C31" s="98"/>
      <c r="D31" s="98"/>
      <c r="E31" s="98"/>
      <c r="F31" s="98"/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112"/>
      <c r="R31" s="1623"/>
    </row>
    <row r="32" spans="1:32" x14ac:dyDescent="0.25">
      <c r="A32" s="988"/>
      <c r="B32" s="517"/>
      <c r="C32" s="98"/>
      <c r="D32" s="98"/>
      <c r="E32" s="98"/>
      <c r="F32" s="98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112"/>
      <c r="R32" s="1623"/>
    </row>
    <row r="33" spans="1:32" x14ac:dyDescent="0.25">
      <c r="A33" s="988"/>
      <c r="B33" s="517"/>
      <c r="C33" s="98"/>
      <c r="D33" s="98"/>
      <c r="E33" s="98"/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112"/>
      <c r="R33" s="1623"/>
    </row>
    <row r="34" spans="1:32" x14ac:dyDescent="0.25">
      <c r="A34" s="988"/>
      <c r="B34" s="517"/>
      <c r="C34" s="98"/>
      <c r="D34" s="98"/>
      <c r="E34" s="98"/>
      <c r="F34" s="98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112"/>
      <c r="R34" s="1623"/>
    </row>
    <row r="35" spans="1:32" x14ac:dyDescent="0.25">
      <c r="A35" s="988"/>
      <c r="B35" s="517"/>
      <c r="C35" s="98"/>
      <c r="D35" s="98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112"/>
      <c r="R35" s="1623"/>
    </row>
    <row r="36" spans="1:32" x14ac:dyDescent="0.25">
      <c r="A36" s="988"/>
      <c r="B36" s="517"/>
      <c r="C36" s="98"/>
      <c r="D36" s="98"/>
      <c r="E36" s="98"/>
      <c r="F36" s="98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112"/>
      <c r="R36" s="1623"/>
    </row>
    <row r="37" spans="1:32" x14ac:dyDescent="0.25">
      <c r="A37" s="988"/>
      <c r="B37" s="517"/>
      <c r="C37" s="98"/>
      <c r="D37" s="98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112"/>
      <c r="R37" s="1623"/>
    </row>
    <row r="38" spans="1:32" x14ac:dyDescent="0.25">
      <c r="A38" s="988"/>
      <c r="B38" s="517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112"/>
      <c r="R38" s="1623"/>
    </row>
    <row r="39" spans="1:32" x14ac:dyDescent="0.25">
      <c r="A39" s="988"/>
      <c r="B39" s="517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112"/>
      <c r="R39" s="1623"/>
    </row>
    <row r="40" spans="1:32" x14ac:dyDescent="0.25">
      <c r="A40" s="988"/>
      <c r="B40" s="517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112"/>
      <c r="R40" s="1623"/>
      <c r="S40" s="1457" t="s">
        <v>1129</v>
      </c>
      <c r="T40" s="1455" t="s">
        <v>1133</v>
      </c>
    </row>
    <row r="41" spans="1:32" x14ac:dyDescent="0.25">
      <c r="A41" s="988"/>
      <c r="B41" s="517"/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112"/>
      <c r="R41" s="1623"/>
      <c r="S41" s="1457" t="s">
        <v>1127</v>
      </c>
      <c r="T41" s="1455" t="s">
        <v>1104</v>
      </c>
    </row>
    <row r="42" spans="1:32" x14ac:dyDescent="0.25">
      <c r="A42" s="988"/>
      <c r="B42" s="517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112"/>
      <c r="R42" s="1623"/>
      <c r="S42" s="1457" t="s">
        <v>387</v>
      </c>
      <c r="T42" s="1455" t="s">
        <v>384</v>
      </c>
    </row>
    <row r="43" spans="1:32" x14ac:dyDescent="0.25">
      <c r="A43" s="988"/>
      <c r="B43" s="517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112"/>
      <c r="R43" s="1623"/>
    </row>
    <row r="44" spans="1:32" x14ac:dyDescent="0.25">
      <c r="A44" s="988"/>
      <c r="B44" s="517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112"/>
      <c r="R44" s="1623"/>
      <c r="S44" s="1455" t="s">
        <v>1602</v>
      </c>
      <c r="T44" s="1455" t="s">
        <v>1478</v>
      </c>
    </row>
    <row r="45" spans="1:32" x14ac:dyDescent="0.25">
      <c r="A45" s="988"/>
      <c r="B45" s="517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112"/>
      <c r="R45" s="1623"/>
      <c r="S45" s="1455" t="s">
        <v>1477</v>
      </c>
      <c r="T45" s="1455" t="s">
        <v>1131</v>
      </c>
      <c r="U45" s="1455" t="s">
        <v>1283</v>
      </c>
      <c r="V45" s="1455" t="s">
        <v>1308</v>
      </c>
      <c r="W45" s="1455" t="s">
        <v>1312</v>
      </c>
      <c r="X45" s="1455" t="s">
        <v>1315</v>
      </c>
      <c r="Y45" s="1455" t="s">
        <v>1316</v>
      </c>
      <c r="Z45" s="1455" t="s">
        <v>1323</v>
      </c>
      <c r="AA45" s="1455" t="s">
        <v>1078</v>
      </c>
      <c r="AB45" s="1455" t="s">
        <v>1079</v>
      </c>
      <c r="AC45" s="1455" t="s">
        <v>1329</v>
      </c>
      <c r="AD45" s="1455" t="s">
        <v>1331</v>
      </c>
      <c r="AE45" s="1455" t="s">
        <v>1335</v>
      </c>
      <c r="AF45" s="1455" t="s">
        <v>389</v>
      </c>
    </row>
    <row r="46" spans="1:32" x14ac:dyDescent="0.25">
      <c r="A46" s="988"/>
      <c r="B46" s="517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112"/>
      <c r="R46" s="1623"/>
      <c r="S46" s="1455" t="s">
        <v>174</v>
      </c>
      <c r="T46" s="1455">
        <v>25.18075</v>
      </c>
      <c r="U46" s="1455">
        <v>20.495000000000001</v>
      </c>
      <c r="V46" s="1455">
        <v>14.86881</v>
      </c>
      <c r="W46" s="1455">
        <v>20.520379999999999</v>
      </c>
      <c r="X46" s="1455">
        <v>17.96706</v>
      </c>
      <c r="Y46" s="1455">
        <v>11.449339999999999</v>
      </c>
      <c r="Z46" s="1455">
        <v>18.53378</v>
      </c>
      <c r="AA46" s="1455">
        <v>15.206340000000001</v>
      </c>
      <c r="AB46" s="1455">
        <v>14.134409999999999</v>
      </c>
      <c r="AC46" s="1455">
        <v>13.49169</v>
      </c>
      <c r="AD46" s="1455">
        <v>16.76878</v>
      </c>
      <c r="AE46" s="1455">
        <v>26.662279999999999</v>
      </c>
      <c r="AF46" s="1455">
        <v>215.27862000000005</v>
      </c>
    </row>
    <row r="47" spans="1:32" x14ac:dyDescent="0.25">
      <c r="A47" s="988"/>
      <c r="B47" s="517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112"/>
      <c r="R47" s="1623"/>
      <c r="S47" s="1455" t="s">
        <v>1505</v>
      </c>
      <c r="T47" s="1455">
        <v>16.506343999999999</v>
      </c>
      <c r="U47" s="1455">
        <v>15.460720000000002</v>
      </c>
      <c r="V47" s="1455">
        <v>14.666332000000001</v>
      </c>
      <c r="W47" s="1455">
        <v>14.776831999999999</v>
      </c>
      <c r="X47" s="1455">
        <v>15.409782</v>
      </c>
      <c r="Y47" s="1455">
        <v>14.843466000000001</v>
      </c>
      <c r="Z47" s="1455">
        <v>15.383396000000001</v>
      </c>
      <c r="AA47" s="1455">
        <v>15.424211000000001</v>
      </c>
      <c r="AB47" s="1455">
        <v>15.01277</v>
      </c>
      <c r="AC47" s="1455">
        <v>15.443945999999999</v>
      </c>
      <c r="AD47" s="1455">
        <v>15.334900999999999</v>
      </c>
      <c r="AE47" s="1455">
        <v>16.09233</v>
      </c>
      <c r="AF47" s="1455">
        <v>184.35503000000003</v>
      </c>
    </row>
    <row r="48" spans="1:32" x14ac:dyDescent="0.25">
      <c r="A48" s="988"/>
      <c r="B48" s="517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112"/>
      <c r="R48" s="1623"/>
      <c r="S48" s="1455" t="s">
        <v>139</v>
      </c>
      <c r="T48" s="1455">
        <v>12.020531999999999</v>
      </c>
      <c r="U48" s="1455">
        <v>13.031497999999999</v>
      </c>
      <c r="V48" s="1455">
        <v>0.42916799999999999</v>
      </c>
      <c r="W48" s="1455">
        <v>5.3484300000000005</v>
      </c>
      <c r="X48" s="1455">
        <v>13.11565</v>
      </c>
      <c r="Y48" s="1455">
        <v>13.22457</v>
      </c>
      <c r="Z48" s="1455">
        <v>13.149319999999999</v>
      </c>
      <c r="AA48" s="1455">
        <v>11.567410000000001</v>
      </c>
      <c r="AB48" s="1455">
        <v>13.820432</v>
      </c>
      <c r="AC48" s="1455">
        <v>14.730127</v>
      </c>
      <c r="AD48" s="1455">
        <v>12.504828999999999</v>
      </c>
      <c r="AE48" s="1455">
        <v>13.165092000000001</v>
      </c>
      <c r="AF48" s="1455">
        <v>136.10705799999999</v>
      </c>
    </row>
    <row r="49" spans="1:33" x14ac:dyDescent="0.25">
      <c r="A49" s="988"/>
      <c r="B49" s="517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112"/>
      <c r="R49" s="1623"/>
      <c r="S49" s="1455" t="s">
        <v>147</v>
      </c>
      <c r="T49" s="1455">
        <v>8.7312900000000013</v>
      </c>
      <c r="U49" s="1455">
        <v>8.3780849999999987</v>
      </c>
      <c r="V49" s="1455">
        <v>8.7341360000000012</v>
      </c>
      <c r="W49" s="1455">
        <v>7.2672079999999992</v>
      </c>
      <c r="X49" s="1455">
        <v>6.4855749999999999</v>
      </c>
      <c r="Y49" s="1455">
        <v>8.5151010000000014</v>
      </c>
      <c r="Z49" s="1455">
        <v>8.7813780000000001</v>
      </c>
      <c r="AA49" s="1455">
        <v>8.371124</v>
      </c>
      <c r="AB49" s="1455">
        <v>8.963769000000001</v>
      </c>
      <c r="AC49" s="1455">
        <v>7.690518</v>
      </c>
      <c r="AD49" s="1455">
        <v>8.4674249999999986</v>
      </c>
      <c r="AE49" s="1455">
        <v>8.8142099999999992</v>
      </c>
      <c r="AF49" s="1455">
        <v>99.199818999999991</v>
      </c>
    </row>
    <row r="50" spans="1:33" x14ac:dyDescent="0.25">
      <c r="A50" s="988"/>
      <c r="B50" s="517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112"/>
      <c r="R50" s="1623"/>
      <c r="S50" s="1455" t="s">
        <v>182</v>
      </c>
      <c r="T50" s="1455">
        <v>15.582516</v>
      </c>
      <c r="U50" s="1455">
        <v>15.789164999999999</v>
      </c>
      <c r="V50" s="1455">
        <v>20.179991000000001</v>
      </c>
      <c r="W50" s="1455">
        <v>12.282215000000001</v>
      </c>
      <c r="X50" s="1455">
        <v>0.99223499999999998</v>
      </c>
      <c r="Y50" s="1455">
        <v>0.93539700000000003</v>
      </c>
      <c r="Z50" s="1455">
        <v>0.98550899999999997</v>
      </c>
      <c r="AA50" s="1455">
        <v>0.92175299999999993</v>
      </c>
      <c r="AB50" s="1455">
        <v>0.89325500000000002</v>
      </c>
      <c r="AC50" s="1455">
        <v>0.90580399999999994</v>
      </c>
      <c r="AD50" s="1455">
        <v>0.87944</v>
      </c>
      <c r="AE50" s="1455">
        <v>0.85387999999999997</v>
      </c>
      <c r="AF50" s="1455">
        <v>71.201159999999987</v>
      </c>
    </row>
    <row r="51" spans="1:33" x14ac:dyDescent="0.25">
      <c r="A51" s="988"/>
      <c r="B51" s="517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112"/>
      <c r="R51" s="1623"/>
      <c r="S51" s="1455" t="s">
        <v>389</v>
      </c>
      <c r="T51" s="1455">
        <v>78.021432000000004</v>
      </c>
      <c r="U51" s="1455">
        <v>73.154468000000008</v>
      </c>
      <c r="V51" s="1455">
        <v>58.878437000000005</v>
      </c>
      <c r="W51" s="1455">
        <v>60.195065</v>
      </c>
      <c r="X51" s="1455">
        <v>53.970302000000004</v>
      </c>
      <c r="Y51" s="1455">
        <v>48.967874000000002</v>
      </c>
      <c r="Z51" s="1455">
        <v>56.833383000000005</v>
      </c>
      <c r="AA51" s="1455">
        <v>51.490838000000004</v>
      </c>
      <c r="AB51" s="1455">
        <v>52.824636000000005</v>
      </c>
      <c r="AC51" s="1455">
        <v>52.262084999999999</v>
      </c>
      <c r="AD51" s="1455">
        <v>53.955375000000004</v>
      </c>
      <c r="AE51" s="1455">
        <v>65.587792000000007</v>
      </c>
      <c r="AF51" s="1455">
        <v>706.14168700000005</v>
      </c>
    </row>
    <row r="52" spans="1:33" x14ac:dyDescent="0.25">
      <c r="A52" s="988"/>
      <c r="B52" s="517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112"/>
      <c r="R52" s="1623"/>
    </row>
    <row r="53" spans="1:33" x14ac:dyDescent="0.25">
      <c r="A53" s="988"/>
      <c r="B53" s="517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112"/>
      <c r="R53" s="1623"/>
    </row>
    <row r="54" spans="1:33" x14ac:dyDescent="0.25">
      <c r="A54" s="988"/>
      <c r="B54" s="517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112"/>
      <c r="R54" s="1623"/>
      <c r="T54" s="1640" t="s">
        <v>361</v>
      </c>
      <c r="U54" s="1640" t="s">
        <v>362</v>
      </c>
      <c r="V54" s="1640" t="s">
        <v>363</v>
      </c>
      <c r="W54" s="1640" t="s">
        <v>364</v>
      </c>
      <c r="X54" s="1640" t="s">
        <v>365</v>
      </c>
      <c r="Y54" s="1640" t="s">
        <v>366</v>
      </c>
      <c r="Z54" s="1640" t="s">
        <v>367</v>
      </c>
      <c r="AA54" s="1640" t="s">
        <v>368</v>
      </c>
      <c r="AB54" s="1640" t="s">
        <v>388</v>
      </c>
      <c r="AC54" s="1640" t="s">
        <v>370</v>
      </c>
      <c r="AD54" s="1640" t="s">
        <v>371</v>
      </c>
      <c r="AE54" s="1640" t="s">
        <v>372</v>
      </c>
    </row>
    <row r="55" spans="1:33" x14ac:dyDescent="0.25">
      <c r="A55" s="988"/>
      <c r="B55" s="517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112"/>
      <c r="R55" s="1623"/>
      <c r="S55" s="1500" t="s">
        <v>174</v>
      </c>
      <c r="T55" s="1566">
        <v>25.18075</v>
      </c>
      <c r="U55" s="1566">
        <v>20.495000000000001</v>
      </c>
      <c r="V55" s="1566">
        <v>14.86881</v>
      </c>
      <c r="W55" s="1566">
        <v>20.520379999999999</v>
      </c>
      <c r="X55" s="1566">
        <v>17.96706</v>
      </c>
      <c r="Y55" s="1566">
        <v>11.449339999999999</v>
      </c>
      <c r="Z55" s="1566">
        <v>18.53378</v>
      </c>
      <c r="AA55" s="1566">
        <v>15.206340000000001</v>
      </c>
      <c r="AB55" s="1566">
        <v>14.134409999999999</v>
      </c>
      <c r="AC55" s="1566">
        <v>13.49169</v>
      </c>
      <c r="AD55" s="1566">
        <v>16.76878</v>
      </c>
      <c r="AE55" s="1566">
        <v>26.662279999999999</v>
      </c>
      <c r="AF55" s="1566"/>
    </row>
    <row r="56" spans="1:33" x14ac:dyDescent="0.25">
      <c r="A56" s="988"/>
      <c r="B56" s="517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112"/>
      <c r="R56" s="1623"/>
      <c r="S56" s="1500" t="s">
        <v>1505</v>
      </c>
      <c r="T56" s="1566">
        <v>16.506343999999999</v>
      </c>
      <c r="U56" s="1566">
        <v>15.460720000000002</v>
      </c>
      <c r="V56" s="1566">
        <v>14.666332000000001</v>
      </c>
      <c r="W56" s="1566">
        <v>14.776831999999999</v>
      </c>
      <c r="X56" s="1566">
        <v>15.409782</v>
      </c>
      <c r="Y56" s="1566">
        <v>14.843466000000001</v>
      </c>
      <c r="Z56" s="1566">
        <v>15.383396000000001</v>
      </c>
      <c r="AA56" s="1566">
        <v>15.424211000000001</v>
      </c>
      <c r="AB56" s="1566">
        <v>15.01277</v>
      </c>
      <c r="AC56" s="1566">
        <v>15.443945999999999</v>
      </c>
      <c r="AD56" s="1566">
        <v>15.334900999999999</v>
      </c>
      <c r="AE56" s="1566">
        <v>16.09233</v>
      </c>
      <c r="AF56" s="1566"/>
    </row>
    <row r="57" spans="1:33" x14ac:dyDescent="0.25">
      <c r="A57" s="988"/>
      <c r="B57" s="517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112"/>
      <c r="R57" s="1623"/>
      <c r="S57" s="1500" t="s">
        <v>139</v>
      </c>
      <c r="T57" s="1566">
        <v>12.020531999999999</v>
      </c>
      <c r="U57" s="1566">
        <v>13.031497999999999</v>
      </c>
      <c r="V57" s="1566">
        <v>0.42916799999999999</v>
      </c>
      <c r="W57" s="1566">
        <v>5.3484300000000005</v>
      </c>
      <c r="X57" s="1566">
        <v>13.11565</v>
      </c>
      <c r="Y57" s="1566">
        <v>13.22457</v>
      </c>
      <c r="Z57" s="1566">
        <v>13.149319999999999</v>
      </c>
      <c r="AA57" s="1566">
        <v>11.567410000000001</v>
      </c>
      <c r="AB57" s="1566">
        <v>13.820432</v>
      </c>
      <c r="AC57" s="1566">
        <v>14.730127</v>
      </c>
      <c r="AD57" s="1566">
        <v>12.504828999999999</v>
      </c>
      <c r="AE57" s="1566">
        <v>13.165092000000001</v>
      </c>
      <c r="AF57" s="1566"/>
    </row>
    <row r="58" spans="1:33" x14ac:dyDescent="0.25">
      <c r="A58" s="988"/>
      <c r="B58" s="517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112"/>
      <c r="R58" s="1623"/>
      <c r="S58" s="1500" t="s">
        <v>147</v>
      </c>
      <c r="T58" s="1566">
        <v>8.7312900000000013</v>
      </c>
      <c r="U58" s="1566">
        <v>8.3780849999999987</v>
      </c>
      <c r="V58" s="1566">
        <v>8.7341360000000012</v>
      </c>
      <c r="W58" s="1566">
        <v>7.2672079999999992</v>
      </c>
      <c r="X58" s="1566">
        <v>6.4855749999999999</v>
      </c>
      <c r="Y58" s="1566">
        <v>8.5151010000000014</v>
      </c>
      <c r="Z58" s="1566">
        <v>8.7813780000000001</v>
      </c>
      <c r="AA58" s="1566">
        <v>8.371124</v>
      </c>
      <c r="AB58" s="1566">
        <v>8.963769000000001</v>
      </c>
      <c r="AC58" s="1566">
        <v>7.690518</v>
      </c>
      <c r="AD58" s="1566">
        <v>8.4674249999999986</v>
      </c>
      <c r="AE58" s="1566">
        <v>8.8142099999999992</v>
      </c>
      <c r="AF58" s="1566"/>
    </row>
    <row r="59" spans="1:33" x14ac:dyDescent="0.25">
      <c r="A59" s="988"/>
      <c r="B59" s="517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112"/>
      <c r="R59" s="1623"/>
      <c r="S59" s="1500" t="s">
        <v>182</v>
      </c>
      <c r="T59" s="1566">
        <v>15.582516</v>
      </c>
      <c r="U59" s="1566">
        <v>15.789164999999999</v>
      </c>
      <c r="V59" s="1566">
        <v>20.179991000000001</v>
      </c>
      <c r="W59" s="1566">
        <v>12.282215000000001</v>
      </c>
      <c r="X59" s="1566">
        <v>0.99223499999999998</v>
      </c>
      <c r="Y59" s="1566">
        <v>0.93539700000000003</v>
      </c>
      <c r="Z59" s="1566">
        <v>0.98550899999999997</v>
      </c>
      <c r="AA59" s="1566">
        <v>0.92175299999999993</v>
      </c>
      <c r="AB59" s="1566">
        <v>0.89325500000000002</v>
      </c>
      <c r="AC59" s="1566">
        <v>0.90580399999999994</v>
      </c>
      <c r="AD59" s="1566">
        <v>0.87944</v>
      </c>
      <c r="AE59" s="1566">
        <v>0.85387999999999997</v>
      </c>
      <c r="AF59" s="1566"/>
    </row>
    <row r="60" spans="1:33" x14ac:dyDescent="0.25">
      <c r="A60" s="988"/>
      <c r="B60" s="517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112"/>
      <c r="R60" s="1623"/>
      <c r="S60" s="1500" t="s">
        <v>389</v>
      </c>
      <c r="T60" s="1566">
        <v>78.021432000000004</v>
      </c>
      <c r="U60" s="1566">
        <v>73.154468000000008</v>
      </c>
      <c r="V60" s="1566">
        <v>58.878437000000005</v>
      </c>
      <c r="W60" s="1566">
        <v>60.195065</v>
      </c>
      <c r="X60" s="1566">
        <v>53.970302000000004</v>
      </c>
      <c r="Y60" s="1566">
        <v>48.967874000000002</v>
      </c>
      <c r="Z60" s="1566">
        <v>56.833383000000005</v>
      </c>
      <c r="AA60" s="1566">
        <v>51.490838000000004</v>
      </c>
      <c r="AB60" s="1566">
        <v>52.824636000000005</v>
      </c>
      <c r="AC60" s="1566">
        <v>52.262084999999999</v>
      </c>
      <c r="AD60" s="1566">
        <v>53.955375000000004</v>
      </c>
      <c r="AE60" s="1566">
        <v>65.587792000000007</v>
      </c>
      <c r="AF60" s="1566"/>
    </row>
    <row r="61" spans="1:33" x14ac:dyDescent="0.25">
      <c r="A61" s="988"/>
      <c r="B61" s="517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112"/>
      <c r="R61" s="1623"/>
      <c r="T61" s="1566"/>
      <c r="U61" s="1566"/>
      <c r="V61" s="1566"/>
      <c r="W61" s="1566"/>
      <c r="X61" s="1566"/>
      <c r="Y61" s="1566"/>
      <c r="Z61" s="1566"/>
      <c r="AA61" s="1566"/>
      <c r="AB61" s="1566"/>
      <c r="AC61" s="1566"/>
      <c r="AD61" s="1566"/>
      <c r="AE61" s="1566"/>
      <c r="AF61" s="1566"/>
      <c r="AG61" s="1456"/>
    </row>
    <row r="62" spans="1:33" x14ac:dyDescent="0.25">
      <c r="A62" s="988"/>
      <c r="B62" s="517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112"/>
      <c r="R62" s="1623"/>
      <c r="T62" s="1566"/>
      <c r="U62" s="1566"/>
      <c r="V62" s="1566"/>
      <c r="W62" s="1566"/>
      <c r="X62" s="1566"/>
      <c r="Y62" s="1566"/>
      <c r="Z62" s="1566"/>
      <c r="AA62" s="1566"/>
      <c r="AB62" s="1566"/>
      <c r="AC62" s="1566"/>
      <c r="AD62" s="1566"/>
      <c r="AE62" s="1566"/>
      <c r="AF62" s="1566"/>
      <c r="AG62" s="1456"/>
    </row>
    <row r="63" spans="1:33" x14ac:dyDescent="0.25">
      <c r="A63" s="988"/>
      <c r="B63" s="517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112"/>
      <c r="R63" s="1623"/>
      <c r="AG63" s="1456"/>
    </row>
    <row r="64" spans="1:33" x14ac:dyDescent="0.25">
      <c r="A64" s="988"/>
      <c r="B64" s="517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112"/>
      <c r="R64" s="1623"/>
      <c r="AG64" s="1456"/>
    </row>
    <row r="65" spans="1:34" x14ac:dyDescent="0.25">
      <c r="A65" s="988"/>
      <c r="B65" s="517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112"/>
      <c r="R65" s="1623"/>
      <c r="AG65" s="1456"/>
    </row>
    <row r="66" spans="1:34" x14ac:dyDescent="0.25">
      <c r="A66" s="988"/>
      <c r="B66" s="517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112"/>
      <c r="R66" s="1623"/>
      <c r="AG66" s="1456"/>
    </row>
    <row r="67" spans="1:34" x14ac:dyDescent="0.25">
      <c r="A67" s="988"/>
      <c r="B67" s="517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1623"/>
      <c r="AG67" s="1456"/>
    </row>
    <row r="68" spans="1:34" x14ac:dyDescent="0.25">
      <c r="A68" s="988"/>
      <c r="B68" s="517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1623"/>
      <c r="AG68" s="1456"/>
    </row>
    <row r="69" spans="1:34" x14ac:dyDescent="0.25">
      <c r="A69" s="988"/>
      <c r="B69" s="517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1623"/>
      <c r="AG69" s="1456"/>
    </row>
    <row r="70" spans="1:34" x14ac:dyDescent="0.25">
      <c r="A70" s="988"/>
      <c r="B70" s="517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1623"/>
      <c r="AG70" s="1456"/>
    </row>
    <row r="71" spans="1:34" x14ac:dyDescent="0.25">
      <c r="A71" s="988"/>
      <c r="B71" s="517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1623"/>
    </row>
    <row r="72" spans="1:34" x14ac:dyDescent="0.25">
      <c r="A72" s="988"/>
      <c r="B72" s="517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1623"/>
    </row>
    <row r="73" spans="1:34" x14ac:dyDescent="0.25">
      <c r="A73" s="1006"/>
      <c r="B73" s="112"/>
      <c r="C73" s="112"/>
      <c r="D73" s="112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623"/>
    </row>
    <row r="74" spans="1:34" ht="20.25" x14ac:dyDescent="0.3">
      <c r="A74" s="96" t="s">
        <v>393</v>
      </c>
      <c r="B74" s="1003"/>
      <c r="C74" s="598"/>
      <c r="D74" s="1003"/>
      <c r="E74" s="1003"/>
      <c r="F74" s="1003"/>
      <c r="G74" s="1003"/>
      <c r="H74" s="1003"/>
      <c r="I74" s="1003"/>
      <c r="J74" s="1003"/>
      <c r="K74" s="1003"/>
      <c r="L74" s="1003"/>
      <c r="M74" s="1003"/>
      <c r="N74" s="1003"/>
      <c r="O74" s="1003"/>
      <c r="P74" s="1003"/>
      <c r="Q74" s="112"/>
      <c r="R74" s="1623"/>
      <c r="S74" s="1457" t="s">
        <v>1129</v>
      </c>
      <c r="T74" s="1455" t="s">
        <v>1133</v>
      </c>
    </row>
    <row r="75" spans="1:34" ht="15.75" thickBot="1" x14ac:dyDescent="0.3">
      <c r="A75" s="1003"/>
      <c r="B75" s="1004"/>
      <c r="C75" s="598"/>
      <c r="D75" s="1003"/>
      <c r="E75" s="1003"/>
      <c r="F75" s="1003"/>
      <c r="G75" s="1003"/>
      <c r="H75" s="1003"/>
      <c r="I75" s="1003"/>
      <c r="J75" s="1003"/>
      <c r="K75" s="1003"/>
      <c r="L75" s="1003"/>
      <c r="M75" s="1003"/>
      <c r="N75" s="1003"/>
      <c r="O75" s="1003"/>
      <c r="P75" s="1003"/>
      <c r="Q75" s="112"/>
      <c r="R75" s="1623"/>
    </row>
    <row r="76" spans="1:34" s="1206" customFormat="1" ht="21" customHeight="1" thickBot="1" x14ac:dyDescent="0.3">
      <c r="A76" s="1005"/>
      <c r="B76" s="1676" t="s">
        <v>381</v>
      </c>
      <c r="C76" s="1677" t="s">
        <v>280</v>
      </c>
      <c r="D76" s="1678" t="s">
        <v>348</v>
      </c>
      <c r="E76" s="1679" t="s">
        <v>349</v>
      </c>
      <c r="F76" s="1678" t="s">
        <v>350</v>
      </c>
      <c r="G76" s="1679" t="s">
        <v>351</v>
      </c>
      <c r="H76" s="1678" t="s">
        <v>352</v>
      </c>
      <c r="I76" s="1679" t="s">
        <v>353</v>
      </c>
      <c r="J76" s="1678" t="s">
        <v>354</v>
      </c>
      <c r="K76" s="1679" t="s">
        <v>355</v>
      </c>
      <c r="L76" s="1678" t="s">
        <v>356</v>
      </c>
      <c r="M76" s="1679" t="s">
        <v>357</v>
      </c>
      <c r="N76" s="1678" t="s">
        <v>358</v>
      </c>
      <c r="O76" s="1679" t="s">
        <v>359</v>
      </c>
      <c r="P76" s="1680" t="s">
        <v>382</v>
      </c>
      <c r="R76" s="1650"/>
      <c r="S76" s="1653" t="s">
        <v>1602</v>
      </c>
      <c r="T76" s="1653"/>
      <c r="U76" s="1653" t="s">
        <v>1124</v>
      </c>
      <c r="V76" s="1653"/>
      <c r="W76" s="1653"/>
      <c r="X76" s="1653"/>
      <c r="Y76" s="1653"/>
      <c r="Z76" s="1653"/>
      <c r="AA76" s="1653"/>
      <c r="AB76" s="1653"/>
      <c r="AC76" s="1653"/>
      <c r="AD76" s="1653"/>
      <c r="AE76" s="1653"/>
      <c r="AF76" s="1653"/>
      <c r="AG76" s="1653"/>
      <c r="AH76" s="1653"/>
    </row>
    <row r="77" spans="1:34" s="1206" customFormat="1" ht="21" customHeight="1" x14ac:dyDescent="0.25">
      <c r="A77" s="1008"/>
      <c r="B77" s="1009" t="s">
        <v>394</v>
      </c>
      <c r="C77" s="1654" t="s">
        <v>281</v>
      </c>
      <c r="D77" s="1655">
        <f>+U78</f>
        <v>3276.0326534425026</v>
      </c>
      <c r="E77" s="1656">
        <f t="shared" ref="E77:E80" si="0">+V78</f>
        <v>3083.2879171813015</v>
      </c>
      <c r="F77" s="1656">
        <f t="shared" ref="F77:F80" si="1">+W78</f>
        <v>3167.2255016018926</v>
      </c>
      <c r="G77" s="1656">
        <f t="shared" ref="G77:G80" si="2">+X78</f>
        <v>2774.0629962147891</v>
      </c>
      <c r="H77" s="1656">
        <f t="shared" ref="H77:H80" si="3">+Y78</f>
        <v>2788.9160961351581</v>
      </c>
      <c r="I77" s="1656">
        <f t="shared" ref="I77:I80" si="4">+Z78</f>
        <v>2197.4273621522757</v>
      </c>
      <c r="J77" s="1656">
        <f t="shared" ref="J77:J80" si="5">+AA78</f>
        <v>2084.7455747495464</v>
      </c>
      <c r="K77" s="1656">
        <f t="shared" ref="K77:K80" si="6">+AB78</f>
        <v>1942.7452066666892</v>
      </c>
      <c r="L77" s="1656">
        <f t="shared" ref="L77:L80" si="7">+AC78</f>
        <v>1872.1244144712521</v>
      </c>
      <c r="M77" s="1656">
        <f t="shared" ref="M77:M80" si="8">+AD78</f>
        <v>2088.9726819268781</v>
      </c>
      <c r="N77" s="1656">
        <f t="shared" ref="N77:N80" si="9">+AE78</f>
        <v>1805.5921437024988</v>
      </c>
      <c r="O77" s="1657">
        <f t="shared" ref="O77:O80" si="10">+AF78</f>
        <v>2789.1546562950011</v>
      </c>
      <c r="P77" s="1658">
        <f t="shared" ref="P77:P86" si="11">SUM(D77:O77)</f>
        <v>29870.287204539785</v>
      </c>
      <c r="Q77" s="777"/>
      <c r="R77" s="1652"/>
      <c r="S77" s="1653" t="s">
        <v>1127</v>
      </c>
      <c r="T77" s="1653" t="s">
        <v>387</v>
      </c>
      <c r="U77" s="1653" t="s">
        <v>1131</v>
      </c>
      <c r="V77" s="1653" t="s">
        <v>1283</v>
      </c>
      <c r="W77" s="1653" t="s">
        <v>1308</v>
      </c>
      <c r="X77" s="1653" t="s">
        <v>1312</v>
      </c>
      <c r="Y77" s="1653" t="s">
        <v>1315</v>
      </c>
      <c r="Z77" s="1653" t="s">
        <v>1316</v>
      </c>
      <c r="AA77" s="1653" t="s">
        <v>1323</v>
      </c>
      <c r="AB77" s="1653" t="s">
        <v>1078</v>
      </c>
      <c r="AC77" s="1653" t="s">
        <v>1079</v>
      </c>
      <c r="AD77" s="1653" t="s">
        <v>1329</v>
      </c>
      <c r="AE77" s="1653" t="s">
        <v>1331</v>
      </c>
      <c r="AF77" s="1653" t="s">
        <v>1335</v>
      </c>
      <c r="AG77" s="1653" t="s">
        <v>389</v>
      </c>
      <c r="AH77" s="1653"/>
    </row>
    <row r="78" spans="1:34" s="1206" customFormat="1" ht="21" customHeight="1" x14ac:dyDescent="0.25">
      <c r="A78" s="1008"/>
      <c r="B78" s="1010"/>
      <c r="C78" s="1659" t="s">
        <v>282</v>
      </c>
      <c r="D78" s="1660">
        <f t="shared" ref="D78:D80" si="12">+U79</f>
        <v>1284.4443559999991</v>
      </c>
      <c r="E78" s="1661">
        <f t="shared" si="0"/>
        <v>1255.0986789999997</v>
      </c>
      <c r="F78" s="1661">
        <f t="shared" si="1"/>
        <v>768.49997099999962</v>
      </c>
      <c r="G78" s="1661">
        <f t="shared" si="2"/>
        <v>180.16173900000001</v>
      </c>
      <c r="H78" s="1661">
        <f t="shared" si="3"/>
        <v>489.52382599999987</v>
      </c>
      <c r="I78" s="1661">
        <f t="shared" si="4"/>
        <v>1453.0721629999998</v>
      </c>
      <c r="J78" s="1661">
        <f t="shared" si="5"/>
        <v>1937.7292379999997</v>
      </c>
      <c r="K78" s="1661">
        <f t="shared" si="6"/>
        <v>2201.4834939999996</v>
      </c>
      <c r="L78" s="1661">
        <f t="shared" si="7"/>
        <v>2182.2365710000004</v>
      </c>
      <c r="M78" s="1661">
        <f t="shared" si="8"/>
        <v>2257.2879159999998</v>
      </c>
      <c r="N78" s="1661">
        <f t="shared" si="9"/>
        <v>2450.1033990000005</v>
      </c>
      <c r="O78" s="1662">
        <f t="shared" si="10"/>
        <v>1690.6289110000005</v>
      </c>
      <c r="P78" s="1663">
        <f t="shared" si="11"/>
        <v>18150.270262999999</v>
      </c>
      <c r="Q78" s="777"/>
      <c r="R78" s="1652"/>
      <c r="S78" s="1653" t="s">
        <v>1080</v>
      </c>
      <c r="T78" s="1653" t="s">
        <v>383</v>
      </c>
      <c r="U78" s="1653">
        <v>3276.0326534425026</v>
      </c>
      <c r="V78" s="1653">
        <v>3083.2879171813015</v>
      </c>
      <c r="W78" s="1653">
        <v>3167.2255016018926</v>
      </c>
      <c r="X78" s="1653">
        <v>2774.0629962147891</v>
      </c>
      <c r="Y78" s="1653">
        <v>2788.9160961351581</v>
      </c>
      <c r="Z78" s="1653">
        <v>2197.4273621522757</v>
      </c>
      <c r="AA78" s="1653">
        <v>2084.7455747495464</v>
      </c>
      <c r="AB78" s="1653">
        <v>1942.7452066666892</v>
      </c>
      <c r="AC78" s="1653">
        <v>1872.1244144712521</v>
      </c>
      <c r="AD78" s="1653">
        <v>2088.9726819268781</v>
      </c>
      <c r="AE78" s="1653">
        <v>1805.5921437024988</v>
      </c>
      <c r="AF78" s="1653">
        <v>2789.1546562950011</v>
      </c>
      <c r="AG78" s="1653">
        <v>29870.287204539785</v>
      </c>
      <c r="AH78" s="1653"/>
    </row>
    <row r="79" spans="1:34" s="1206" customFormat="1" ht="21" customHeight="1" x14ac:dyDescent="0.25">
      <c r="A79" s="1008"/>
      <c r="B79" s="1010"/>
      <c r="C79" s="1659" t="s">
        <v>283</v>
      </c>
      <c r="D79" s="1660">
        <f t="shared" si="12"/>
        <v>57.744766000000006</v>
      </c>
      <c r="E79" s="1661">
        <f t="shared" si="0"/>
        <v>54.244610999999999</v>
      </c>
      <c r="F79" s="1661">
        <f t="shared" si="1"/>
        <v>60.152206999999997</v>
      </c>
      <c r="G79" s="1661">
        <f t="shared" si="2"/>
        <v>64.591388999999992</v>
      </c>
      <c r="H79" s="1661">
        <f t="shared" si="3"/>
        <v>58.928819999999995</v>
      </c>
      <c r="I79" s="1661">
        <f t="shared" si="4"/>
        <v>55.072357999999994</v>
      </c>
      <c r="J79" s="1661">
        <f t="shared" si="5"/>
        <v>61.054707000000001</v>
      </c>
      <c r="K79" s="1661">
        <f t="shared" si="6"/>
        <v>64.28910599999999</v>
      </c>
      <c r="L79" s="1661">
        <f t="shared" si="7"/>
        <v>70.453971999999993</v>
      </c>
      <c r="M79" s="1661">
        <f t="shared" si="8"/>
        <v>76.358697000000006</v>
      </c>
      <c r="N79" s="1661">
        <f t="shared" si="9"/>
        <v>81.518370000000004</v>
      </c>
      <c r="O79" s="1662">
        <f t="shared" si="10"/>
        <v>73.797128999999984</v>
      </c>
      <c r="P79" s="1663">
        <f t="shared" si="11"/>
        <v>778.20613200000003</v>
      </c>
      <c r="Q79" s="777"/>
      <c r="R79" s="1652"/>
      <c r="S79" s="1653"/>
      <c r="T79" s="1653" t="s">
        <v>384</v>
      </c>
      <c r="U79" s="1653">
        <v>1284.4443559999991</v>
      </c>
      <c r="V79" s="1653">
        <v>1255.0986789999997</v>
      </c>
      <c r="W79" s="1653">
        <v>768.49997099999962</v>
      </c>
      <c r="X79" s="1653">
        <v>180.16173900000001</v>
      </c>
      <c r="Y79" s="1653">
        <v>489.52382599999987</v>
      </c>
      <c r="Z79" s="1653">
        <v>1453.0721629999998</v>
      </c>
      <c r="AA79" s="1653">
        <v>1937.7292379999997</v>
      </c>
      <c r="AB79" s="1653">
        <v>2201.4834939999996</v>
      </c>
      <c r="AC79" s="1653">
        <v>2182.2365710000004</v>
      </c>
      <c r="AD79" s="1653">
        <v>2257.2879159999998</v>
      </c>
      <c r="AE79" s="1653">
        <v>2450.1033990000005</v>
      </c>
      <c r="AF79" s="1653">
        <v>1690.6289110000005</v>
      </c>
      <c r="AG79" s="1653">
        <v>18150.270262999999</v>
      </c>
      <c r="AH79" s="1653"/>
    </row>
    <row r="80" spans="1:34" s="1206" customFormat="1" ht="21" customHeight="1" thickBot="1" x14ac:dyDescent="0.3">
      <c r="A80" s="1008"/>
      <c r="B80" s="1011"/>
      <c r="C80" s="1664" t="s">
        <v>284</v>
      </c>
      <c r="D80" s="1665">
        <f t="shared" si="12"/>
        <v>113.46737899999999</v>
      </c>
      <c r="E80" s="1666">
        <f t="shared" si="0"/>
        <v>124.78872</v>
      </c>
      <c r="F80" s="1666">
        <f t="shared" si="1"/>
        <v>130.86959899999999</v>
      </c>
      <c r="G80" s="1666">
        <f t="shared" si="2"/>
        <v>141.97301000000002</v>
      </c>
      <c r="H80" s="1666">
        <f t="shared" si="3"/>
        <v>131.14325100000002</v>
      </c>
      <c r="I80" s="1666">
        <f t="shared" si="4"/>
        <v>162.59018700000001</v>
      </c>
      <c r="J80" s="1666">
        <f t="shared" si="5"/>
        <v>170.17253500000001</v>
      </c>
      <c r="K80" s="1666">
        <f t="shared" si="6"/>
        <v>184.17024600000002</v>
      </c>
      <c r="L80" s="1666">
        <f t="shared" si="7"/>
        <v>174.24249700000001</v>
      </c>
      <c r="M80" s="1666">
        <f t="shared" si="8"/>
        <v>173.99919700000001</v>
      </c>
      <c r="N80" s="1666">
        <f t="shared" si="9"/>
        <v>157.42154299999999</v>
      </c>
      <c r="O80" s="1667">
        <f t="shared" si="10"/>
        <v>148.03754000000001</v>
      </c>
      <c r="P80" s="1668">
        <f t="shared" si="11"/>
        <v>1812.875704</v>
      </c>
      <c r="Q80" s="777"/>
      <c r="R80" s="1652"/>
      <c r="S80" s="1653"/>
      <c r="T80" s="1653" t="s">
        <v>283</v>
      </c>
      <c r="U80" s="1653">
        <v>57.744766000000006</v>
      </c>
      <c r="V80" s="1653">
        <v>54.244610999999999</v>
      </c>
      <c r="W80" s="1653">
        <v>60.152206999999997</v>
      </c>
      <c r="X80" s="1653">
        <v>64.591388999999992</v>
      </c>
      <c r="Y80" s="1653">
        <v>58.928819999999995</v>
      </c>
      <c r="Z80" s="1653">
        <v>55.072357999999994</v>
      </c>
      <c r="AA80" s="1653">
        <v>61.054707000000001</v>
      </c>
      <c r="AB80" s="1653">
        <v>64.28910599999999</v>
      </c>
      <c r="AC80" s="1653">
        <v>70.453971999999993</v>
      </c>
      <c r="AD80" s="1653">
        <v>76.358697000000006</v>
      </c>
      <c r="AE80" s="1653">
        <v>81.518370000000004</v>
      </c>
      <c r="AF80" s="1653">
        <v>73.797128999999984</v>
      </c>
      <c r="AG80" s="1653">
        <v>778.20613200000003</v>
      </c>
      <c r="AH80" s="1653"/>
    </row>
    <row r="81" spans="1:34" s="1206" customFormat="1" ht="21" customHeight="1" x14ac:dyDescent="0.25">
      <c r="A81" s="1008"/>
      <c r="B81" s="1009" t="s">
        <v>395</v>
      </c>
      <c r="C81" s="1654" t="s">
        <v>281</v>
      </c>
      <c r="D81" s="1669">
        <f>+U83</f>
        <v>64.929107000000016</v>
      </c>
      <c r="E81" s="1670">
        <f t="shared" ref="E81:O81" si="13">+V83</f>
        <v>63.039656999999998</v>
      </c>
      <c r="F81" s="1670">
        <f t="shared" si="13"/>
        <v>57.855127839999987</v>
      </c>
      <c r="G81" s="1670">
        <f t="shared" si="13"/>
        <v>47.043248542080001</v>
      </c>
      <c r="H81" s="1670">
        <f t="shared" si="13"/>
        <v>46.536616405631996</v>
      </c>
      <c r="I81" s="1670">
        <f t="shared" si="13"/>
        <v>43.507155685350412</v>
      </c>
      <c r="J81" s="1670">
        <f t="shared" si="13"/>
        <v>47.153263369334255</v>
      </c>
      <c r="K81" s="1670">
        <f t="shared" si="13"/>
        <v>43.796878838719358</v>
      </c>
      <c r="L81" s="1670">
        <f t="shared" si="13"/>
        <v>44.653962103880957</v>
      </c>
      <c r="M81" s="1670">
        <f t="shared" si="13"/>
        <v>45.77744023219141</v>
      </c>
      <c r="N81" s="1670">
        <f t="shared" si="13"/>
        <v>43.197602210766732</v>
      </c>
      <c r="O81" s="1671">
        <f t="shared" si="13"/>
        <v>56.842202359735737</v>
      </c>
      <c r="P81" s="1658">
        <f t="shared" si="11"/>
        <v>604.33226158769094</v>
      </c>
      <c r="Q81" s="777"/>
      <c r="R81" s="1652"/>
      <c r="S81" s="1653"/>
      <c r="T81" s="1653" t="s">
        <v>385</v>
      </c>
      <c r="U81" s="1653">
        <v>113.46737899999999</v>
      </c>
      <c r="V81" s="1653">
        <v>124.78872</v>
      </c>
      <c r="W81" s="1653">
        <v>130.86959899999999</v>
      </c>
      <c r="X81" s="1653">
        <v>141.97301000000002</v>
      </c>
      <c r="Y81" s="1653">
        <v>131.14325100000002</v>
      </c>
      <c r="Z81" s="1653">
        <v>162.59018700000001</v>
      </c>
      <c r="AA81" s="1653">
        <v>170.17253500000001</v>
      </c>
      <c r="AB81" s="1653">
        <v>184.17024600000002</v>
      </c>
      <c r="AC81" s="1653">
        <v>174.24249700000001</v>
      </c>
      <c r="AD81" s="1653">
        <v>173.99919700000001</v>
      </c>
      <c r="AE81" s="1653">
        <v>157.42154299999999</v>
      </c>
      <c r="AF81" s="1653">
        <v>148.03754000000001</v>
      </c>
      <c r="AG81" s="1653">
        <v>1812.875704</v>
      </c>
      <c r="AH81" s="1653"/>
    </row>
    <row r="82" spans="1:34" s="1206" customFormat="1" ht="21" customHeight="1" thickBot="1" x14ac:dyDescent="0.3">
      <c r="A82" s="1008"/>
      <c r="B82" s="1011"/>
      <c r="C82" s="1664" t="s">
        <v>282</v>
      </c>
      <c r="D82" s="1672">
        <f t="shared" ref="D82:O82" si="14">+U84</f>
        <v>140.02085696608944</v>
      </c>
      <c r="E82" s="1673">
        <f t="shared" si="14"/>
        <v>126.73183974123329</v>
      </c>
      <c r="F82" s="1673">
        <f t="shared" si="14"/>
        <v>90.31070487668093</v>
      </c>
      <c r="G82" s="1673">
        <f t="shared" si="14"/>
        <v>80.792888450069498</v>
      </c>
      <c r="H82" s="1673">
        <f t="shared" si="14"/>
        <v>76.593342781594586</v>
      </c>
      <c r="I82" s="1673">
        <f t="shared" si="14"/>
        <v>76.399635582140988</v>
      </c>
      <c r="J82" s="1673">
        <f t="shared" si="14"/>
        <v>85.708937589229066</v>
      </c>
      <c r="K82" s="1673">
        <f t="shared" si="14"/>
        <v>83.394391344685758</v>
      </c>
      <c r="L82" s="1673">
        <f t="shared" si="14"/>
        <v>82.613959344685753</v>
      </c>
      <c r="M82" s="1673">
        <f t="shared" si="14"/>
        <v>89.619600344685722</v>
      </c>
      <c r="N82" s="1673">
        <f t="shared" si="14"/>
        <v>85.722603344685723</v>
      </c>
      <c r="O82" s="1674">
        <f t="shared" si="14"/>
        <v>99.450544344685753</v>
      </c>
      <c r="P82" s="1668">
        <f t="shared" si="11"/>
        <v>1117.3593047104666</v>
      </c>
      <c r="Q82" s="777"/>
      <c r="R82" s="1675"/>
      <c r="S82" s="1653" t="s">
        <v>1111</v>
      </c>
      <c r="T82" s="1653"/>
      <c r="U82" s="1653">
        <v>4731.6891544425016</v>
      </c>
      <c r="V82" s="1653">
        <v>4517.4199271813004</v>
      </c>
      <c r="W82" s="1653">
        <v>4126.7472786018925</v>
      </c>
      <c r="X82" s="1653">
        <v>3160.7891342147896</v>
      </c>
      <c r="Y82" s="1653">
        <v>3468.5119931351578</v>
      </c>
      <c r="Z82" s="1653">
        <v>3868.1620701522752</v>
      </c>
      <c r="AA82" s="1653">
        <v>4253.7020547495458</v>
      </c>
      <c r="AB82" s="1653">
        <v>4392.6880526666882</v>
      </c>
      <c r="AC82" s="1653">
        <v>4299.0574544712526</v>
      </c>
      <c r="AD82" s="1653">
        <v>4596.6184919268771</v>
      </c>
      <c r="AE82" s="1653">
        <v>4494.6354557024997</v>
      </c>
      <c r="AF82" s="1653">
        <v>4701.6182362950012</v>
      </c>
      <c r="AG82" s="1653">
        <v>50611.639303539778</v>
      </c>
      <c r="AH82" s="1653"/>
    </row>
    <row r="83" spans="1:34" s="1206" customFormat="1" ht="21" customHeight="1" x14ac:dyDescent="0.25">
      <c r="A83" s="1008"/>
      <c r="B83" s="1009" t="s">
        <v>396</v>
      </c>
      <c r="C83" s="1654" t="s">
        <v>281</v>
      </c>
      <c r="D83" s="1655">
        <f>+D77+D81</f>
        <v>3340.9617604425025</v>
      </c>
      <c r="E83" s="1656">
        <f t="shared" ref="E83:O84" si="15">+E77+E81</f>
        <v>3146.3275741813013</v>
      </c>
      <c r="F83" s="1656">
        <f t="shared" si="15"/>
        <v>3225.0806294418926</v>
      </c>
      <c r="G83" s="1656">
        <f t="shared" si="15"/>
        <v>2821.1062447568693</v>
      </c>
      <c r="H83" s="1656">
        <f t="shared" si="15"/>
        <v>2835.4527125407899</v>
      </c>
      <c r="I83" s="1656">
        <f t="shared" si="15"/>
        <v>2240.9345178376261</v>
      </c>
      <c r="J83" s="1656">
        <f t="shared" si="15"/>
        <v>2131.8988381188806</v>
      </c>
      <c r="K83" s="1656">
        <f t="shared" si="15"/>
        <v>1986.5420855054085</v>
      </c>
      <c r="L83" s="1656">
        <f t="shared" si="15"/>
        <v>1916.7783765751331</v>
      </c>
      <c r="M83" s="1656">
        <f t="shared" si="15"/>
        <v>2134.7501221590696</v>
      </c>
      <c r="N83" s="1656">
        <f t="shared" si="15"/>
        <v>1848.7897459132655</v>
      </c>
      <c r="O83" s="1657">
        <f t="shared" si="15"/>
        <v>2845.996858654737</v>
      </c>
      <c r="P83" s="1658">
        <f t="shared" si="11"/>
        <v>30474.619466127471</v>
      </c>
      <c r="Q83" s="777"/>
      <c r="R83" s="1675"/>
      <c r="S83" s="1653" t="s">
        <v>1104</v>
      </c>
      <c r="T83" s="1653" t="s">
        <v>383</v>
      </c>
      <c r="U83" s="1653">
        <v>64.929107000000016</v>
      </c>
      <c r="V83" s="1653">
        <v>63.039656999999998</v>
      </c>
      <c r="W83" s="1653">
        <v>57.855127839999987</v>
      </c>
      <c r="X83" s="1653">
        <v>47.043248542080001</v>
      </c>
      <c r="Y83" s="1653">
        <v>46.536616405631996</v>
      </c>
      <c r="Z83" s="1653">
        <v>43.507155685350412</v>
      </c>
      <c r="AA83" s="1653">
        <v>47.153263369334255</v>
      </c>
      <c r="AB83" s="1653">
        <v>43.796878838719358</v>
      </c>
      <c r="AC83" s="1653">
        <v>44.653962103880957</v>
      </c>
      <c r="AD83" s="1653">
        <v>45.77744023219141</v>
      </c>
      <c r="AE83" s="1653">
        <v>43.197602210766732</v>
      </c>
      <c r="AF83" s="1653">
        <v>56.842202359735737</v>
      </c>
      <c r="AG83" s="1653">
        <v>604.33226158769094</v>
      </c>
      <c r="AH83" s="1653"/>
    </row>
    <row r="84" spans="1:34" s="1206" customFormat="1" ht="21" customHeight="1" x14ac:dyDescent="0.25">
      <c r="A84" s="1008"/>
      <c r="B84" s="1010"/>
      <c r="C84" s="1659" t="s">
        <v>282</v>
      </c>
      <c r="D84" s="1660">
        <f>+D78+D82</f>
        <v>1424.4652129660885</v>
      </c>
      <c r="E84" s="1661">
        <f t="shared" si="15"/>
        <v>1381.8305187412329</v>
      </c>
      <c r="F84" s="1661">
        <f t="shared" si="15"/>
        <v>858.81067587668053</v>
      </c>
      <c r="G84" s="1661">
        <f t="shared" si="15"/>
        <v>260.95462745006949</v>
      </c>
      <c r="H84" s="1661">
        <f t="shared" si="15"/>
        <v>566.1171687815945</v>
      </c>
      <c r="I84" s="1661">
        <f t="shared" si="15"/>
        <v>1529.4717985821408</v>
      </c>
      <c r="J84" s="1661">
        <f t="shared" si="15"/>
        <v>2023.4381755892286</v>
      </c>
      <c r="K84" s="1661">
        <f t="shared" si="15"/>
        <v>2284.8778853446852</v>
      </c>
      <c r="L84" s="1661">
        <f t="shared" si="15"/>
        <v>2264.8505303446859</v>
      </c>
      <c r="M84" s="1661">
        <f t="shared" si="15"/>
        <v>2346.9075163446855</v>
      </c>
      <c r="N84" s="1661">
        <f t="shared" si="15"/>
        <v>2535.8260023446865</v>
      </c>
      <c r="O84" s="1662">
        <f t="shared" si="15"/>
        <v>1790.0794553446863</v>
      </c>
      <c r="P84" s="1663">
        <f t="shared" si="11"/>
        <v>19267.629567710464</v>
      </c>
      <c r="Q84" s="777"/>
      <c r="R84" s="1652"/>
      <c r="S84" s="1653"/>
      <c r="T84" s="1653" t="s">
        <v>384</v>
      </c>
      <c r="U84" s="1653">
        <v>140.02085696608944</v>
      </c>
      <c r="V84" s="1653">
        <v>126.73183974123329</v>
      </c>
      <c r="W84" s="1653">
        <v>90.31070487668093</v>
      </c>
      <c r="X84" s="1653">
        <v>80.792888450069498</v>
      </c>
      <c r="Y84" s="1653">
        <v>76.593342781594586</v>
      </c>
      <c r="Z84" s="1653">
        <v>76.399635582140988</v>
      </c>
      <c r="AA84" s="1653">
        <v>85.708937589229066</v>
      </c>
      <c r="AB84" s="1653">
        <v>83.394391344685758</v>
      </c>
      <c r="AC84" s="1653">
        <v>82.613959344685753</v>
      </c>
      <c r="AD84" s="1653">
        <v>89.619600344685722</v>
      </c>
      <c r="AE84" s="1653">
        <v>85.722603344685723</v>
      </c>
      <c r="AF84" s="1653">
        <v>99.450544344685753</v>
      </c>
      <c r="AG84" s="1653">
        <v>1117.3593047104666</v>
      </c>
      <c r="AH84" s="1653"/>
    </row>
    <row r="85" spans="1:34" s="1206" customFormat="1" ht="21" customHeight="1" x14ac:dyDescent="0.25">
      <c r="A85" s="1008"/>
      <c r="B85" s="1010"/>
      <c r="C85" s="1659" t="s">
        <v>283</v>
      </c>
      <c r="D85" s="1660">
        <f>+D79</f>
        <v>57.744766000000006</v>
      </c>
      <c r="E85" s="1661">
        <f t="shared" ref="E85:O86" si="16">+E79</f>
        <v>54.244610999999999</v>
      </c>
      <c r="F85" s="1661">
        <f t="shared" si="16"/>
        <v>60.152206999999997</v>
      </c>
      <c r="G85" s="1661">
        <f t="shared" si="16"/>
        <v>64.591388999999992</v>
      </c>
      <c r="H85" s="1661">
        <f t="shared" si="16"/>
        <v>58.928819999999995</v>
      </c>
      <c r="I85" s="1661">
        <f t="shared" si="16"/>
        <v>55.072357999999994</v>
      </c>
      <c r="J85" s="1661">
        <f t="shared" si="16"/>
        <v>61.054707000000001</v>
      </c>
      <c r="K85" s="1661">
        <f t="shared" si="16"/>
        <v>64.28910599999999</v>
      </c>
      <c r="L85" s="1661">
        <f t="shared" si="16"/>
        <v>70.453971999999993</v>
      </c>
      <c r="M85" s="1661">
        <f t="shared" si="16"/>
        <v>76.358697000000006</v>
      </c>
      <c r="N85" s="1661">
        <f t="shared" si="16"/>
        <v>81.518370000000004</v>
      </c>
      <c r="O85" s="1662">
        <f t="shared" si="16"/>
        <v>73.797128999999984</v>
      </c>
      <c r="P85" s="1663">
        <f t="shared" si="11"/>
        <v>778.20613200000003</v>
      </c>
      <c r="Q85" s="777"/>
      <c r="R85" s="1652"/>
      <c r="S85" s="1653"/>
      <c r="T85" s="1653" t="s">
        <v>283</v>
      </c>
      <c r="U85" s="1653"/>
      <c r="V85" s="1653"/>
      <c r="W85" s="1653"/>
      <c r="X85" s="1653"/>
      <c r="Y85" s="1653"/>
      <c r="Z85" s="1653"/>
      <c r="AA85" s="1653"/>
      <c r="AB85" s="1653"/>
      <c r="AC85" s="1653"/>
      <c r="AD85" s="1653"/>
      <c r="AE85" s="1653"/>
      <c r="AF85" s="1653"/>
      <c r="AG85" s="1653"/>
      <c r="AH85" s="1653"/>
    </row>
    <row r="86" spans="1:34" s="1206" customFormat="1" ht="21" customHeight="1" thickBot="1" x14ac:dyDescent="0.3">
      <c r="A86" s="1008"/>
      <c r="B86" s="1011"/>
      <c r="C86" s="1664" t="s">
        <v>284</v>
      </c>
      <c r="D86" s="1665">
        <f>+D80</f>
        <v>113.46737899999999</v>
      </c>
      <c r="E86" s="1666">
        <f t="shared" si="16"/>
        <v>124.78872</v>
      </c>
      <c r="F86" s="1666">
        <f t="shared" si="16"/>
        <v>130.86959899999999</v>
      </c>
      <c r="G86" s="1666">
        <f t="shared" si="16"/>
        <v>141.97301000000002</v>
      </c>
      <c r="H86" s="1666">
        <f t="shared" si="16"/>
        <v>131.14325100000002</v>
      </c>
      <c r="I86" s="1666">
        <f t="shared" si="16"/>
        <v>162.59018700000001</v>
      </c>
      <c r="J86" s="1666">
        <f t="shared" si="16"/>
        <v>170.17253500000001</v>
      </c>
      <c r="K86" s="1666">
        <f t="shared" si="16"/>
        <v>184.17024600000002</v>
      </c>
      <c r="L86" s="1666">
        <f t="shared" si="16"/>
        <v>174.24249700000001</v>
      </c>
      <c r="M86" s="1666">
        <f t="shared" si="16"/>
        <v>173.99919700000001</v>
      </c>
      <c r="N86" s="1666">
        <f t="shared" si="16"/>
        <v>157.42154299999999</v>
      </c>
      <c r="O86" s="1667">
        <f t="shared" si="16"/>
        <v>148.03754000000001</v>
      </c>
      <c r="P86" s="1668">
        <f t="shared" si="11"/>
        <v>1812.875704</v>
      </c>
      <c r="Q86" s="777"/>
      <c r="R86" s="1652"/>
      <c r="S86" s="1653"/>
      <c r="T86" s="1653" t="s">
        <v>385</v>
      </c>
      <c r="U86" s="1653"/>
      <c r="V86" s="1653"/>
      <c r="W86" s="1653"/>
      <c r="X86" s="1653"/>
      <c r="Y86" s="1653"/>
      <c r="Z86" s="1653"/>
      <c r="AA86" s="1653"/>
      <c r="AB86" s="1653"/>
      <c r="AC86" s="1653"/>
      <c r="AD86" s="1653"/>
      <c r="AE86" s="1653"/>
      <c r="AF86" s="1653"/>
      <c r="AG86" s="1653"/>
      <c r="AH86" s="1653"/>
    </row>
    <row r="87" spans="1:34" s="1206" customFormat="1" ht="21" customHeight="1" thickBot="1" x14ac:dyDescent="0.3">
      <c r="A87" s="1008"/>
      <c r="B87" s="1007" t="s">
        <v>285</v>
      </c>
      <c r="C87" s="1012"/>
      <c r="D87" s="1014">
        <f>+SUM(D83:D86)</f>
        <v>4936.6391184085905</v>
      </c>
      <c r="E87" s="1015">
        <f t="shared" ref="E87:O87" si="17">+SUM(E83:E86)</f>
        <v>4707.1914239225343</v>
      </c>
      <c r="F87" s="1015">
        <f t="shared" si="17"/>
        <v>4274.9131113185731</v>
      </c>
      <c r="G87" s="1015">
        <f t="shared" si="17"/>
        <v>3288.625271206939</v>
      </c>
      <c r="H87" s="1015">
        <f t="shared" si="17"/>
        <v>3591.6419523223844</v>
      </c>
      <c r="I87" s="1015">
        <f t="shared" si="17"/>
        <v>3988.068861419767</v>
      </c>
      <c r="J87" s="1015">
        <f t="shared" si="17"/>
        <v>4386.5642557081092</v>
      </c>
      <c r="K87" s="1015">
        <f t="shared" si="17"/>
        <v>4519.8793228500936</v>
      </c>
      <c r="L87" s="1015">
        <f t="shared" si="17"/>
        <v>4426.3253759198196</v>
      </c>
      <c r="M87" s="1015">
        <f t="shared" si="17"/>
        <v>4732.0155325037549</v>
      </c>
      <c r="N87" s="1015">
        <f t="shared" si="17"/>
        <v>4623.5556612579521</v>
      </c>
      <c r="O87" s="1016">
        <f t="shared" si="17"/>
        <v>4857.9109829994231</v>
      </c>
      <c r="P87" s="1013">
        <f>SUM(P83:P86)</f>
        <v>52333.330869837933</v>
      </c>
      <c r="Q87" s="777"/>
      <c r="R87" s="1652"/>
      <c r="S87" s="1653" t="s">
        <v>1112</v>
      </c>
      <c r="T87" s="1653"/>
      <c r="U87" s="1653">
        <v>204.94996396608946</v>
      </c>
      <c r="V87" s="1653">
        <v>189.77149674123328</v>
      </c>
      <c r="W87" s="1653">
        <v>148.16583271668091</v>
      </c>
      <c r="X87" s="1653">
        <v>127.83613699214951</v>
      </c>
      <c r="Y87" s="1653">
        <v>123.12995918722658</v>
      </c>
      <c r="Z87" s="1653">
        <v>119.9067912674914</v>
      </c>
      <c r="AA87" s="1653">
        <v>132.86220095856334</v>
      </c>
      <c r="AB87" s="1653">
        <v>127.19127018340512</v>
      </c>
      <c r="AC87" s="1653">
        <v>127.26792144856671</v>
      </c>
      <c r="AD87" s="1653">
        <v>135.39704057687715</v>
      </c>
      <c r="AE87" s="1653">
        <v>128.92020555545247</v>
      </c>
      <c r="AF87" s="1653">
        <v>156.29274670442149</v>
      </c>
      <c r="AG87" s="1653">
        <v>1721.6915662981576</v>
      </c>
      <c r="AH87" s="1653"/>
    </row>
    <row r="88" spans="1:34" x14ac:dyDescent="0.25">
      <c r="A88" s="1006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651"/>
      <c r="S88" s="1455" t="s">
        <v>389</v>
      </c>
      <c r="U88" s="1455">
        <v>4936.6391184085905</v>
      </c>
      <c r="V88" s="1455">
        <v>4707.1914239225343</v>
      </c>
      <c r="W88" s="1455">
        <v>4274.9131113185731</v>
      </c>
      <c r="X88" s="1455">
        <v>3288.625271206939</v>
      </c>
      <c r="Y88" s="1455">
        <v>3591.641952322384</v>
      </c>
      <c r="Z88" s="1455">
        <v>3988.0688614197666</v>
      </c>
      <c r="AA88" s="1455">
        <v>4386.5642557081092</v>
      </c>
      <c r="AB88" s="1455">
        <v>4519.8793228500936</v>
      </c>
      <c r="AC88" s="1455">
        <v>4426.3253759198196</v>
      </c>
      <c r="AD88" s="1455">
        <v>4732.015532503754</v>
      </c>
      <c r="AE88" s="1455">
        <v>4623.5556612579521</v>
      </c>
      <c r="AF88" s="1455">
        <v>4857.9109829994231</v>
      </c>
      <c r="AG88" s="1455">
        <v>52333.330869837933</v>
      </c>
    </row>
    <row r="89" spans="1:34" x14ac:dyDescent="0.25">
      <c r="A89" s="1006"/>
      <c r="B89" s="920" t="s">
        <v>1714</v>
      </c>
      <c r="C89" s="106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651"/>
      <c r="U89" s="1566"/>
      <c r="V89" s="1566"/>
      <c r="W89" s="1566"/>
      <c r="X89" s="1566"/>
      <c r="Y89" s="1566"/>
      <c r="Z89" s="1566"/>
      <c r="AA89" s="1566"/>
      <c r="AB89" s="1566"/>
      <c r="AC89" s="1566"/>
      <c r="AD89" s="1566"/>
      <c r="AE89" s="1566"/>
      <c r="AF89" s="1566"/>
      <c r="AG89" s="1566"/>
    </row>
    <row r="90" spans="1:34" x14ac:dyDescent="0.25">
      <c r="A90" s="1006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651"/>
      <c r="AH90" s="1566"/>
    </row>
    <row r="91" spans="1:34" x14ac:dyDescent="0.25">
      <c r="A91" s="1006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623"/>
      <c r="AH91" s="1566"/>
    </row>
    <row r="93" spans="1:34" x14ac:dyDescent="0.25">
      <c r="AG93" s="1566"/>
    </row>
  </sheetData>
  <printOptions horizontalCentered="1"/>
  <pageMargins left="0.78740157480314965" right="0.59055118110236227" top="0.59055118110236227" bottom="0.59055118110236227" header="0.31496062992125984" footer="0.31496062992125984"/>
  <pageSetup paperSize="9" scale="50" orientation="landscape" r:id="rId1"/>
  <rowBreaks count="1" manualBreakCount="1">
    <brk id="68" max="16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pageSetUpPr fitToPage="1"/>
  </sheetPr>
  <dimension ref="A1:AB85"/>
  <sheetViews>
    <sheetView view="pageBreakPreview" zoomScaleNormal="85" zoomScaleSheetLayoutView="100" workbookViewId="0">
      <selection activeCell="E2" sqref="E2"/>
    </sheetView>
  </sheetViews>
  <sheetFormatPr baseColWidth="10" defaultColWidth="11.42578125" defaultRowHeight="15" x14ac:dyDescent="0.25"/>
  <cols>
    <col min="1" max="1" width="6" style="35" customWidth="1"/>
    <col min="2" max="2" width="10.5703125" style="35" customWidth="1"/>
    <col min="3" max="4" width="13.7109375" style="35" customWidth="1"/>
    <col min="5" max="5" width="20.85546875" style="35" customWidth="1"/>
    <col min="6" max="7" width="17.28515625" style="35" customWidth="1"/>
    <col min="8" max="11" width="11.42578125" style="35"/>
    <col min="12" max="12" width="12" style="35" customWidth="1"/>
    <col min="13" max="13" width="4.5703125" style="35" bestFit="1" customWidth="1"/>
    <col min="14" max="16" width="20.42578125" style="1702" customWidth="1"/>
    <col min="17" max="18" width="11.5703125" style="1703"/>
    <col min="19" max="19" width="56.140625" style="1703" bestFit="1" customWidth="1"/>
    <col min="20" max="20" width="12.5703125" bestFit="1" customWidth="1"/>
    <col min="21" max="21" width="12" bestFit="1" customWidth="1"/>
    <col min="22" max="22" width="16.7109375" bestFit="1" customWidth="1"/>
    <col min="23" max="28" width="11.5703125" customWidth="1"/>
    <col min="29" max="16384" width="11.42578125" style="35"/>
  </cols>
  <sheetData>
    <row r="1" spans="1:12" x14ac:dyDescent="0.25">
      <c r="A1" s="112"/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</row>
    <row r="2" spans="1:12" ht="15.75" x14ac:dyDescent="0.25">
      <c r="A2" s="338" t="s">
        <v>397</v>
      </c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</row>
    <row r="3" spans="1:12" x14ac:dyDescent="0.25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</row>
    <row r="4" spans="1:12" ht="25.5" x14ac:dyDescent="0.25">
      <c r="A4" s="112"/>
      <c r="B4" s="1681" t="s">
        <v>398</v>
      </c>
      <c r="C4" s="1681" t="s">
        <v>399</v>
      </c>
      <c r="D4" s="1681" t="s">
        <v>400</v>
      </c>
      <c r="E4" s="1682" t="s">
        <v>1465</v>
      </c>
      <c r="F4" s="112"/>
      <c r="G4" s="112"/>
      <c r="H4" s="112"/>
      <c r="I4" s="112"/>
      <c r="J4" s="112"/>
      <c r="K4" s="112"/>
      <c r="L4" s="112"/>
    </row>
    <row r="5" spans="1:12" ht="18" customHeight="1" x14ac:dyDescent="0.25">
      <c r="A5" s="112"/>
      <c r="B5" s="841" t="s">
        <v>348</v>
      </c>
      <c r="C5" s="1185">
        <v>24</v>
      </c>
      <c r="D5" s="842" t="s">
        <v>1720</v>
      </c>
      <c r="E5" s="1184">
        <v>7070.6282099999999</v>
      </c>
      <c r="F5" s="112"/>
      <c r="G5" s="112"/>
      <c r="H5" s="112"/>
      <c r="I5" s="112"/>
      <c r="J5" s="112"/>
      <c r="K5" s="112"/>
      <c r="L5" s="112"/>
    </row>
    <row r="6" spans="1:12" ht="18" customHeight="1" x14ac:dyDescent="0.25">
      <c r="A6" s="112"/>
      <c r="B6" s="844" t="s">
        <v>349</v>
      </c>
      <c r="C6" s="1685">
        <v>25</v>
      </c>
      <c r="D6" s="1686" t="s">
        <v>1720</v>
      </c>
      <c r="E6" s="1683">
        <v>7125.2993800000004</v>
      </c>
      <c r="F6" s="112"/>
      <c r="G6" s="112"/>
      <c r="H6" s="112"/>
      <c r="I6" s="112"/>
      <c r="J6" s="112"/>
      <c r="K6" s="112"/>
      <c r="L6" s="112"/>
    </row>
    <row r="7" spans="1:12" ht="18" customHeight="1" x14ac:dyDescent="0.25">
      <c r="A7" s="112"/>
      <c r="B7" s="839" t="s">
        <v>350</v>
      </c>
      <c r="C7" s="1186">
        <v>9</v>
      </c>
      <c r="D7" s="840" t="s">
        <v>1721</v>
      </c>
      <c r="E7" s="1184">
        <v>7116.7887499999997</v>
      </c>
      <c r="F7" s="112"/>
      <c r="G7" s="112"/>
      <c r="H7" s="112"/>
      <c r="I7" s="112"/>
      <c r="J7" s="112"/>
      <c r="K7" s="112"/>
      <c r="L7" s="112"/>
    </row>
    <row r="8" spans="1:12" ht="18" customHeight="1" x14ac:dyDescent="0.25">
      <c r="A8" s="112"/>
      <c r="B8" s="839" t="s">
        <v>351</v>
      </c>
      <c r="C8" s="1186">
        <v>1</v>
      </c>
      <c r="D8" s="840" t="s">
        <v>1720</v>
      </c>
      <c r="E8" s="1184">
        <v>5173.4887200000003</v>
      </c>
      <c r="F8" s="112"/>
      <c r="G8" s="112"/>
      <c r="H8" s="112"/>
      <c r="I8" s="112"/>
      <c r="J8" s="112"/>
      <c r="K8" s="112"/>
      <c r="L8" s="112"/>
    </row>
    <row r="9" spans="1:12" ht="18" customHeight="1" x14ac:dyDescent="0.25">
      <c r="A9" s="112"/>
      <c r="B9" s="839" t="s">
        <v>352</v>
      </c>
      <c r="C9" s="1186">
        <v>27</v>
      </c>
      <c r="D9" s="840" t="s">
        <v>1722</v>
      </c>
      <c r="E9" s="1184">
        <v>5682.0378000000001</v>
      </c>
      <c r="F9" s="112"/>
      <c r="G9" s="112"/>
      <c r="H9" s="112"/>
      <c r="I9" s="112"/>
      <c r="J9" s="112"/>
      <c r="K9" s="112"/>
      <c r="L9" s="112"/>
    </row>
    <row r="10" spans="1:12" ht="18" customHeight="1" x14ac:dyDescent="0.25">
      <c r="A10" s="112"/>
      <c r="B10" s="839" t="s">
        <v>353</v>
      </c>
      <c r="C10" s="1186">
        <v>29</v>
      </c>
      <c r="D10" s="840" t="s">
        <v>1720</v>
      </c>
      <c r="E10" s="1184">
        <v>6101.78107</v>
      </c>
      <c r="F10" s="112"/>
      <c r="G10" s="112"/>
      <c r="H10" s="112"/>
      <c r="I10" s="112"/>
      <c r="J10" s="112"/>
      <c r="K10" s="112"/>
      <c r="L10" s="112"/>
    </row>
    <row r="11" spans="1:12" ht="18" customHeight="1" x14ac:dyDescent="0.25">
      <c r="A11" s="112"/>
      <c r="B11" s="839" t="s">
        <v>354</v>
      </c>
      <c r="C11" s="1186">
        <v>23</v>
      </c>
      <c r="D11" s="840">
        <v>0.8125</v>
      </c>
      <c r="E11" s="1184">
        <v>6383.08673</v>
      </c>
      <c r="F11" s="112"/>
      <c r="G11" s="112"/>
      <c r="H11" s="112"/>
      <c r="I11" s="112"/>
      <c r="J11" s="112"/>
      <c r="K11" s="112"/>
      <c r="L11" s="112"/>
    </row>
    <row r="12" spans="1:12" ht="18" customHeight="1" x14ac:dyDescent="0.25">
      <c r="A12" s="112"/>
      <c r="B12" s="839" t="s">
        <v>355</v>
      </c>
      <c r="C12" s="1186">
        <v>28</v>
      </c>
      <c r="D12" s="840">
        <v>0.79166666666666663</v>
      </c>
      <c r="E12" s="1184">
        <v>6550.7330899999997</v>
      </c>
      <c r="F12" s="112"/>
      <c r="G12" s="112"/>
      <c r="H12" s="112"/>
      <c r="I12" s="112"/>
      <c r="J12" s="112"/>
      <c r="K12" s="112"/>
      <c r="L12" s="112"/>
    </row>
    <row r="13" spans="1:12" ht="18" customHeight="1" x14ac:dyDescent="0.25">
      <c r="A13" s="112"/>
      <c r="B13" s="839" t="s">
        <v>356</v>
      </c>
      <c r="C13" s="1186">
        <v>24</v>
      </c>
      <c r="D13" s="840">
        <v>0.80208333333333337</v>
      </c>
      <c r="E13" s="1184">
        <v>6607.5287399999997</v>
      </c>
      <c r="F13" s="112"/>
      <c r="G13" s="112"/>
      <c r="H13" s="112"/>
      <c r="I13" s="112"/>
      <c r="J13" s="112"/>
      <c r="K13" s="112"/>
      <c r="L13" s="112"/>
    </row>
    <row r="14" spans="1:12" ht="18" customHeight="1" x14ac:dyDescent="0.25">
      <c r="A14" s="112"/>
      <c r="B14" s="839" t="s">
        <v>357</v>
      </c>
      <c r="C14" s="1186">
        <v>23</v>
      </c>
      <c r="D14" s="840">
        <v>0.78125</v>
      </c>
      <c r="E14" s="1184">
        <v>6835.6389200000003</v>
      </c>
      <c r="F14" s="112"/>
      <c r="G14" s="112"/>
      <c r="H14" s="112"/>
      <c r="I14" s="112"/>
      <c r="J14" s="112"/>
      <c r="K14" s="112"/>
      <c r="L14" s="112"/>
    </row>
    <row r="15" spans="1:12" ht="18" customHeight="1" x14ac:dyDescent="0.25">
      <c r="A15" s="112"/>
      <c r="B15" s="841" t="s">
        <v>358</v>
      </c>
      <c r="C15" s="1185">
        <v>28</v>
      </c>
      <c r="D15" s="842">
        <v>0.85416666666666663</v>
      </c>
      <c r="E15" s="1184">
        <v>6836.6019999999999</v>
      </c>
      <c r="F15" s="112"/>
      <c r="G15" s="112"/>
      <c r="H15" s="112"/>
      <c r="I15" s="112"/>
      <c r="J15" s="112"/>
      <c r="K15" s="112"/>
      <c r="L15" s="112"/>
    </row>
    <row r="16" spans="1:12" ht="18" customHeight="1" x14ac:dyDescent="0.25">
      <c r="A16" s="112"/>
      <c r="B16" s="843" t="s">
        <v>359</v>
      </c>
      <c r="C16" s="1687">
        <v>17</v>
      </c>
      <c r="D16" s="1688">
        <v>0.8125</v>
      </c>
      <c r="E16" s="1684">
        <v>6960.0959999999995</v>
      </c>
      <c r="F16" s="112"/>
      <c r="G16" s="112"/>
      <c r="H16" s="112"/>
      <c r="I16" s="112"/>
      <c r="J16" s="112"/>
      <c r="K16" s="112"/>
      <c r="L16" s="112"/>
    </row>
    <row r="17" spans="1:16" ht="18" customHeight="1" x14ac:dyDescent="0.25">
      <c r="A17" s="112"/>
      <c r="B17" s="850" t="s">
        <v>1466</v>
      </c>
      <c r="C17" s="848">
        <v>2</v>
      </c>
      <c r="D17" s="849">
        <v>43801.8125</v>
      </c>
      <c r="E17" s="851">
        <f>+MAX(E5:E16)</f>
        <v>7125.2993800000004</v>
      </c>
      <c r="F17" s="112"/>
      <c r="G17" s="112"/>
      <c r="H17" s="112"/>
      <c r="I17" s="112"/>
      <c r="J17" s="112"/>
      <c r="K17" s="112"/>
      <c r="L17" s="112"/>
    </row>
    <row r="18" spans="1:16" ht="18" customHeight="1" x14ac:dyDescent="0.25">
      <c r="A18" s="112"/>
      <c r="B18" s="845"/>
      <c r="C18" s="846"/>
      <c r="D18" s="842"/>
      <c r="E18" s="847"/>
      <c r="F18" s="112"/>
      <c r="G18" s="112"/>
      <c r="H18" s="112"/>
      <c r="I18" s="112"/>
      <c r="J18" s="112"/>
      <c r="K18" s="112"/>
      <c r="L18" s="112"/>
    </row>
    <row r="19" spans="1:16" x14ac:dyDescent="0.25">
      <c r="A19" s="112"/>
      <c r="B19" s="788" t="s">
        <v>1632</v>
      </c>
      <c r="C19" s="112"/>
      <c r="D19" s="112"/>
      <c r="E19" s="112"/>
      <c r="F19" s="112"/>
      <c r="G19" s="112"/>
      <c r="H19" s="112"/>
      <c r="I19" s="112"/>
      <c r="J19" s="112"/>
      <c r="K19" s="112"/>
      <c r="L19" s="112"/>
    </row>
    <row r="20" spans="1:16" x14ac:dyDescent="0.25">
      <c r="A20" s="112"/>
      <c r="B20" s="788" t="s">
        <v>1113</v>
      </c>
      <c r="C20" s="112"/>
      <c r="D20" s="112"/>
      <c r="E20" s="112"/>
      <c r="F20" s="112"/>
      <c r="G20" s="112"/>
      <c r="H20" s="112"/>
      <c r="I20" s="112"/>
      <c r="J20" s="112"/>
      <c r="K20" s="112"/>
      <c r="L20" s="112"/>
    </row>
    <row r="21" spans="1:16" x14ac:dyDescent="0.25">
      <c r="A21" s="112"/>
      <c r="B21" s="112"/>
      <c r="C21" s="112"/>
      <c r="D21" s="112"/>
      <c r="E21" s="112"/>
      <c r="F21" s="112"/>
      <c r="G21" s="112"/>
      <c r="H21" s="112"/>
      <c r="I21" s="112"/>
      <c r="J21" s="112"/>
      <c r="K21" s="112"/>
      <c r="L21" s="112"/>
    </row>
    <row r="22" spans="1:16" ht="15.75" x14ac:dyDescent="0.25">
      <c r="A22" s="338" t="s">
        <v>402</v>
      </c>
      <c r="B22" s="112"/>
      <c r="C22" s="112"/>
      <c r="D22" s="112"/>
      <c r="E22" s="112"/>
      <c r="F22" s="112"/>
      <c r="G22" s="112"/>
      <c r="H22" s="112"/>
      <c r="I22" s="112"/>
      <c r="J22" s="112"/>
      <c r="K22" s="112"/>
      <c r="L22" s="112"/>
    </row>
    <row r="23" spans="1:16" ht="16.5" thickBot="1" x14ac:dyDescent="0.3">
      <c r="A23" s="338"/>
      <c r="B23" s="112"/>
      <c r="C23" s="112"/>
      <c r="D23" s="112"/>
      <c r="E23" s="112"/>
      <c r="F23" s="112"/>
      <c r="G23" s="112"/>
      <c r="H23" s="112"/>
      <c r="I23" s="112"/>
      <c r="J23" s="112"/>
      <c r="K23" s="112"/>
      <c r="L23" s="112"/>
    </row>
    <row r="24" spans="1:16" ht="15.75" thickBot="1" x14ac:dyDescent="0.3">
      <c r="A24" s="112"/>
      <c r="B24" s="112"/>
      <c r="C24" s="112"/>
      <c r="D24" s="34"/>
      <c r="E24" s="1691" t="s">
        <v>312</v>
      </c>
      <c r="F24" s="1692" t="s">
        <v>1463</v>
      </c>
      <c r="G24" s="1693" t="s">
        <v>1464</v>
      </c>
      <c r="H24" s="112"/>
      <c r="I24" s="112"/>
      <c r="J24" s="112"/>
      <c r="K24" s="112"/>
      <c r="L24" s="112"/>
      <c r="N24" s="1468" t="s">
        <v>325</v>
      </c>
      <c r="O24" s="1468" t="s">
        <v>429</v>
      </c>
      <c r="P24" s="1468" t="s">
        <v>430</v>
      </c>
    </row>
    <row r="25" spans="1:16" x14ac:dyDescent="0.25">
      <c r="A25" s="112"/>
      <c r="B25" s="112"/>
      <c r="C25" s="112"/>
      <c r="D25" s="34"/>
      <c r="E25" s="1037" t="s">
        <v>73</v>
      </c>
      <c r="F25" s="1040">
        <v>7241.5705639867356</v>
      </c>
      <c r="G25" s="1041"/>
      <c r="H25" s="112"/>
      <c r="I25" s="112"/>
      <c r="J25" s="112"/>
      <c r="K25" s="112"/>
      <c r="L25" s="112"/>
      <c r="N25" s="1694" t="s">
        <v>303</v>
      </c>
      <c r="O25" s="1695">
        <f>+T86/1000-SUM(R26:R41)/1000</f>
        <v>0</v>
      </c>
      <c r="P25" s="1704"/>
    </row>
    <row r="26" spans="1:16" x14ac:dyDescent="0.25">
      <c r="A26" s="112"/>
      <c r="B26" s="112"/>
      <c r="C26" s="112"/>
      <c r="D26" s="34"/>
      <c r="E26" s="1038" t="s">
        <v>1633</v>
      </c>
      <c r="F26" s="1042">
        <v>6939.5908672517144</v>
      </c>
      <c r="G26" s="1043"/>
      <c r="H26" s="112"/>
      <c r="I26" s="112"/>
      <c r="J26" s="112"/>
      <c r="K26" s="112"/>
      <c r="L26" s="112"/>
      <c r="N26" s="1696" t="s">
        <v>73</v>
      </c>
      <c r="O26" s="1695">
        <v>7241.5705639867356</v>
      </c>
      <c r="P26" s="1697"/>
    </row>
    <row r="27" spans="1:16" x14ac:dyDescent="0.25">
      <c r="A27" s="112"/>
      <c r="B27" s="112"/>
      <c r="C27" s="112"/>
      <c r="D27" s="34"/>
      <c r="E27" s="1038" t="s">
        <v>1074</v>
      </c>
      <c r="F27" s="1042">
        <v>6299.3889011322226</v>
      </c>
      <c r="G27" s="1043"/>
      <c r="H27" s="112"/>
      <c r="I27" s="112"/>
      <c r="J27" s="112"/>
      <c r="K27" s="112"/>
      <c r="L27" s="112"/>
      <c r="N27" s="1696" t="s">
        <v>1633</v>
      </c>
      <c r="O27" s="1695">
        <v>6939.5908672517144</v>
      </c>
      <c r="P27" s="1697"/>
    </row>
    <row r="28" spans="1:16" x14ac:dyDescent="0.25">
      <c r="A28" s="112"/>
      <c r="B28" s="112"/>
      <c r="C28" s="112"/>
      <c r="D28" s="34"/>
      <c r="E28" s="120" t="s">
        <v>1635</v>
      </c>
      <c r="F28" s="1042">
        <v>6193.8941014568782</v>
      </c>
      <c r="G28" s="1043"/>
      <c r="H28" s="112"/>
      <c r="I28" s="112"/>
      <c r="J28" s="112"/>
      <c r="K28" s="112"/>
      <c r="L28" s="112"/>
      <c r="N28" s="1696" t="s">
        <v>1074</v>
      </c>
      <c r="O28" s="1695">
        <v>6299.3889011322226</v>
      </c>
      <c r="P28" s="1697"/>
    </row>
    <row r="29" spans="1:16" x14ac:dyDescent="0.25">
      <c r="B29" s="112"/>
      <c r="C29" s="112"/>
      <c r="D29" s="34"/>
      <c r="E29" s="1038" t="s">
        <v>1636</v>
      </c>
      <c r="F29" s="1042">
        <v>2809.8419389996375</v>
      </c>
      <c r="G29" s="1043"/>
      <c r="H29" s="112"/>
      <c r="I29" s="112"/>
      <c r="J29" s="112"/>
      <c r="K29" s="112"/>
      <c r="L29" s="112"/>
      <c r="N29" s="1694" t="s">
        <v>1635</v>
      </c>
      <c r="O29" s="1695">
        <v>6193.8941014568782</v>
      </c>
      <c r="P29" s="1697"/>
    </row>
    <row r="30" spans="1:16" x14ac:dyDescent="0.25">
      <c r="A30" s="112"/>
      <c r="B30" s="112"/>
      <c r="C30" s="112"/>
      <c r="D30" s="34"/>
      <c r="E30" s="1038" t="s">
        <v>96</v>
      </c>
      <c r="F30" s="1042">
        <v>2220.5539344794602</v>
      </c>
      <c r="G30" s="1043"/>
      <c r="H30" s="112"/>
      <c r="I30" s="112"/>
      <c r="J30" s="112"/>
      <c r="K30" s="112"/>
      <c r="L30" s="112"/>
      <c r="N30" s="1696" t="s">
        <v>1636</v>
      </c>
      <c r="O30" s="1695">
        <v>2809.8419389996375</v>
      </c>
      <c r="P30" s="1697"/>
    </row>
    <row r="31" spans="1:16" x14ac:dyDescent="0.25">
      <c r="A31" s="112"/>
      <c r="B31" s="112"/>
      <c r="C31" s="112"/>
      <c r="D31" s="34"/>
      <c r="E31" s="120" t="s">
        <v>1324</v>
      </c>
      <c r="F31" s="1042">
        <v>2013.933549393154</v>
      </c>
      <c r="G31" s="1044"/>
      <c r="H31" s="112"/>
      <c r="I31" s="112"/>
      <c r="J31" s="112"/>
      <c r="K31" s="112"/>
      <c r="L31" s="112"/>
      <c r="N31" s="1696" t="s">
        <v>96</v>
      </c>
      <c r="O31" s="1695">
        <v>2220.5539344794602</v>
      </c>
      <c r="P31" s="1698"/>
    </row>
    <row r="32" spans="1:16" x14ac:dyDescent="0.25">
      <c r="A32" s="112"/>
      <c r="B32" s="112"/>
      <c r="C32" s="112"/>
      <c r="D32" s="34"/>
      <c r="E32" s="120" t="s">
        <v>992</v>
      </c>
      <c r="F32" s="1042">
        <v>1867.1944396385545</v>
      </c>
      <c r="G32" s="1045"/>
      <c r="H32" s="112"/>
      <c r="I32" s="112"/>
      <c r="J32" s="112"/>
      <c r="K32" s="112"/>
      <c r="L32" s="112"/>
      <c r="N32" s="1694" t="s">
        <v>1324</v>
      </c>
      <c r="O32" s="1695">
        <v>2013.933549393154</v>
      </c>
      <c r="P32" s="1699"/>
    </row>
    <row r="33" spans="1:16" x14ac:dyDescent="0.25">
      <c r="A33" s="112"/>
      <c r="B33" s="112"/>
      <c r="C33" s="112"/>
      <c r="D33" s="34"/>
      <c r="E33" s="1038" t="s">
        <v>45</v>
      </c>
      <c r="F33" s="1042">
        <v>1162.6873627343818</v>
      </c>
      <c r="G33" s="1043"/>
      <c r="H33" s="112"/>
      <c r="I33" s="112"/>
      <c r="J33" s="112"/>
      <c r="K33" s="112"/>
      <c r="L33" s="112"/>
      <c r="N33" s="1694" t="s">
        <v>992</v>
      </c>
      <c r="O33" s="1695">
        <v>1867.1944396385545</v>
      </c>
      <c r="P33" s="1697"/>
    </row>
    <row r="34" spans="1:16" x14ac:dyDescent="0.25">
      <c r="A34" s="112"/>
      <c r="B34" s="112"/>
      <c r="C34" s="112"/>
      <c r="D34" s="34"/>
      <c r="E34" s="120" t="s">
        <v>15</v>
      </c>
      <c r="F34" s="1042">
        <v>1096.9064268087445</v>
      </c>
      <c r="G34" s="1043"/>
      <c r="H34" s="112"/>
      <c r="I34" s="112"/>
      <c r="J34" s="112"/>
      <c r="K34" s="112"/>
      <c r="L34" s="112"/>
      <c r="N34" s="1696" t="s">
        <v>45</v>
      </c>
      <c r="O34" s="1695">
        <v>1162.6873627343818</v>
      </c>
      <c r="P34" s="1697"/>
    </row>
    <row r="35" spans="1:16" x14ac:dyDescent="0.25">
      <c r="A35" s="112"/>
      <c r="B35" s="112"/>
      <c r="C35" s="112"/>
      <c r="D35" s="34"/>
      <c r="E35" s="120" t="s">
        <v>99</v>
      </c>
      <c r="F35" s="1042">
        <v>1062.9473488893559</v>
      </c>
      <c r="G35" s="1043"/>
      <c r="H35" s="112"/>
      <c r="I35" s="112"/>
      <c r="J35" s="112"/>
      <c r="K35" s="112"/>
      <c r="L35" s="112"/>
      <c r="N35" s="1694" t="s">
        <v>15</v>
      </c>
      <c r="O35" s="1695">
        <v>1096.9064268087445</v>
      </c>
      <c r="P35" s="1697"/>
    </row>
    <row r="36" spans="1:16" x14ac:dyDescent="0.25">
      <c r="A36" s="112"/>
      <c r="B36" s="112"/>
      <c r="C36" s="112"/>
      <c r="D36" s="34"/>
      <c r="E36" s="1038" t="s">
        <v>1448</v>
      </c>
      <c r="F36" s="1042">
        <v>1047.094339913124</v>
      </c>
      <c r="G36" s="1043"/>
      <c r="H36" s="112"/>
      <c r="I36" s="112"/>
      <c r="J36" s="112"/>
      <c r="K36" s="112"/>
      <c r="L36" s="112"/>
      <c r="N36" s="1694" t="s">
        <v>99</v>
      </c>
      <c r="O36" s="1695">
        <v>1062.9473488893559</v>
      </c>
      <c r="P36" s="1697"/>
    </row>
    <row r="37" spans="1:16" x14ac:dyDescent="0.25">
      <c r="A37" s="112"/>
      <c r="B37" s="112"/>
      <c r="C37" s="112"/>
      <c r="D37" s="34"/>
      <c r="E37" s="120" t="s">
        <v>41</v>
      </c>
      <c r="F37" s="1042">
        <v>1007.5427014170906</v>
      </c>
      <c r="G37" s="1043"/>
      <c r="H37" s="112"/>
      <c r="I37" s="112"/>
      <c r="J37" s="112"/>
      <c r="K37" s="112"/>
      <c r="L37" s="112"/>
      <c r="N37" s="1696" t="s">
        <v>1448</v>
      </c>
      <c r="O37" s="1695">
        <v>1047.094339913124</v>
      </c>
      <c r="P37" s="1697"/>
    </row>
    <row r="38" spans="1:16" x14ac:dyDescent="0.25">
      <c r="A38" s="112"/>
      <c r="B38" s="112"/>
      <c r="C38" s="112"/>
      <c r="D38" s="34"/>
      <c r="E38" s="120" t="s">
        <v>12</v>
      </c>
      <c r="F38" s="1042">
        <v>958.00983146607916</v>
      </c>
      <c r="G38" s="1043"/>
      <c r="H38" s="112"/>
      <c r="I38" s="112"/>
      <c r="J38" s="112"/>
      <c r="K38" s="112"/>
      <c r="L38" s="112"/>
      <c r="N38" s="1694" t="s">
        <v>41</v>
      </c>
      <c r="O38" s="1695">
        <v>1007.5427014170906</v>
      </c>
      <c r="P38" s="1697"/>
    </row>
    <row r="39" spans="1:16" x14ac:dyDescent="0.25">
      <c r="A39" s="112"/>
      <c r="B39" s="112"/>
      <c r="C39" s="112"/>
      <c r="D39" s="34"/>
      <c r="E39" s="120" t="s">
        <v>1634</v>
      </c>
      <c r="F39" s="1042">
        <v>729.97416157018847</v>
      </c>
      <c r="G39" s="1043"/>
      <c r="H39" s="112"/>
      <c r="I39" s="112"/>
      <c r="J39" s="112"/>
      <c r="K39" s="112"/>
      <c r="L39" s="112"/>
      <c r="N39" s="1694" t="s">
        <v>12</v>
      </c>
      <c r="O39" s="1695">
        <v>958.00983146607916</v>
      </c>
      <c r="P39" s="1697"/>
    </row>
    <row r="40" spans="1:16" x14ac:dyDescent="0.25">
      <c r="A40" s="112"/>
      <c r="B40" s="112"/>
      <c r="C40" s="112"/>
      <c r="D40" s="34"/>
      <c r="E40" s="1038" t="s">
        <v>1532</v>
      </c>
      <c r="F40" s="1042">
        <v>620.91822142148533</v>
      </c>
      <c r="G40" s="1043"/>
      <c r="H40" s="112"/>
      <c r="I40" s="112"/>
      <c r="J40" s="112"/>
      <c r="K40" s="112"/>
      <c r="L40" s="112"/>
      <c r="N40" s="1694" t="s">
        <v>1634</v>
      </c>
      <c r="O40" s="1695">
        <v>729.97416157018847</v>
      </c>
      <c r="P40" s="1697"/>
    </row>
    <row r="41" spans="1:16" x14ac:dyDescent="0.25">
      <c r="A41" s="112"/>
      <c r="B41" s="112"/>
      <c r="C41" s="112"/>
      <c r="D41" s="34"/>
      <c r="E41" s="120" t="s">
        <v>303</v>
      </c>
      <c r="F41" s="1042">
        <v>5202.8693094411938</v>
      </c>
      <c r="G41" s="1043"/>
      <c r="H41" s="112"/>
      <c r="I41" s="1689"/>
      <c r="J41" s="112"/>
      <c r="K41" s="112"/>
      <c r="L41" s="112"/>
      <c r="N41" s="1696" t="s">
        <v>1532</v>
      </c>
      <c r="O41" s="1695">
        <v>620.91822142148533</v>
      </c>
      <c r="P41" s="1697"/>
    </row>
    <row r="42" spans="1:16" x14ac:dyDescent="0.25">
      <c r="A42" s="112"/>
      <c r="B42" s="112"/>
      <c r="C42" s="112"/>
      <c r="D42" s="34"/>
      <c r="E42" s="120" t="s">
        <v>303</v>
      </c>
      <c r="F42" s="1042"/>
      <c r="G42" s="1046">
        <v>4386.3548325345473</v>
      </c>
      <c r="H42" s="112"/>
      <c r="I42" s="1690"/>
      <c r="J42" s="112"/>
      <c r="K42" s="112"/>
      <c r="L42" s="112"/>
      <c r="N42" s="1694" t="s">
        <v>45</v>
      </c>
      <c r="O42" s="1695"/>
      <c r="P42" s="1700">
        <v>637.13574966780925</v>
      </c>
    </row>
    <row r="43" spans="1:16" x14ac:dyDescent="0.25">
      <c r="A43" s="112"/>
      <c r="B43" s="112"/>
      <c r="C43" s="112"/>
      <c r="D43" s="34"/>
      <c r="E43" s="120" t="s">
        <v>45</v>
      </c>
      <c r="F43" s="1042"/>
      <c r="G43" s="1046">
        <v>637.13574966780925</v>
      </c>
      <c r="H43" s="112"/>
      <c r="I43" s="112"/>
      <c r="J43" s="112"/>
      <c r="K43" s="112"/>
      <c r="L43" s="112"/>
      <c r="N43" s="1694" t="s">
        <v>41</v>
      </c>
      <c r="O43" s="1695"/>
      <c r="P43" s="1700">
        <v>717.40611565536688</v>
      </c>
    </row>
    <row r="44" spans="1:16" x14ac:dyDescent="0.25">
      <c r="A44" s="112"/>
      <c r="B44" s="112"/>
      <c r="C44" s="112"/>
      <c r="D44" s="34"/>
      <c r="E44" s="120" t="s">
        <v>41</v>
      </c>
      <c r="F44" s="1047"/>
      <c r="G44" s="1046">
        <v>717.40611565536688</v>
      </c>
      <c r="H44" s="112"/>
      <c r="I44" s="112"/>
      <c r="J44" s="112"/>
      <c r="K44" s="112"/>
      <c r="L44" s="112"/>
      <c r="N44" s="1696" t="s">
        <v>99</v>
      </c>
      <c r="O44" s="1699"/>
      <c r="P44" s="1700">
        <v>1078.4743926227038</v>
      </c>
    </row>
    <row r="45" spans="1:16" x14ac:dyDescent="0.25">
      <c r="A45" s="112"/>
      <c r="B45" s="112"/>
      <c r="C45" s="112"/>
      <c r="D45" s="34"/>
      <c r="E45" s="1038" t="s">
        <v>99</v>
      </c>
      <c r="F45" s="1047"/>
      <c r="G45" s="1046">
        <v>1078.4743926227038</v>
      </c>
      <c r="H45" s="112"/>
      <c r="I45" s="112"/>
      <c r="J45" s="112"/>
      <c r="K45" s="112"/>
      <c r="L45" s="112"/>
      <c r="N45" s="1694" t="s">
        <v>15</v>
      </c>
      <c r="O45" s="1699"/>
      <c r="P45" s="1700">
        <v>1348.376678073879</v>
      </c>
    </row>
    <row r="46" spans="1:16" x14ac:dyDescent="0.25">
      <c r="A46" s="112"/>
      <c r="B46" s="112"/>
      <c r="C46" s="112"/>
      <c r="D46" s="34"/>
      <c r="E46" s="120" t="s">
        <v>15</v>
      </c>
      <c r="F46" s="1047"/>
      <c r="G46" s="1046">
        <v>1348.376678073879</v>
      </c>
      <c r="H46" s="112"/>
      <c r="I46" s="112"/>
      <c r="J46" s="112"/>
      <c r="K46" s="112"/>
      <c r="L46" s="112"/>
      <c r="N46" s="1696" t="s">
        <v>1324</v>
      </c>
      <c r="O46" s="1699"/>
      <c r="P46" s="1700">
        <v>1546.8272974653855</v>
      </c>
    </row>
    <row r="47" spans="1:16" x14ac:dyDescent="0.25">
      <c r="A47" s="112"/>
      <c r="B47" s="112"/>
      <c r="C47" s="112"/>
      <c r="D47" s="34"/>
      <c r="E47" s="1038" t="s">
        <v>1324</v>
      </c>
      <c r="F47" s="1047"/>
      <c r="G47" s="1046">
        <v>1546.8272974653855</v>
      </c>
      <c r="H47" s="112"/>
      <c r="I47" s="112"/>
      <c r="J47" s="112"/>
      <c r="K47" s="112"/>
      <c r="L47" s="112"/>
      <c r="N47" s="1696" t="s">
        <v>992</v>
      </c>
      <c r="O47" s="1699"/>
      <c r="P47" s="1700">
        <v>1715.1712181430032</v>
      </c>
    </row>
    <row r="48" spans="1:16" x14ac:dyDescent="0.25">
      <c r="A48" s="112"/>
      <c r="B48" s="112"/>
      <c r="C48" s="112"/>
      <c r="D48" s="34"/>
      <c r="E48" s="1038" t="s">
        <v>992</v>
      </c>
      <c r="F48" s="1047"/>
      <c r="G48" s="1046">
        <v>1715.1712181430032</v>
      </c>
      <c r="H48" s="112"/>
      <c r="I48" s="112"/>
      <c r="J48" s="112"/>
      <c r="K48" s="112"/>
      <c r="L48" s="112"/>
      <c r="N48" s="1696" t="s">
        <v>96</v>
      </c>
      <c r="O48" s="1699"/>
      <c r="P48" s="1700">
        <v>1764.556854533299</v>
      </c>
    </row>
    <row r="49" spans="1:16" x14ac:dyDescent="0.25">
      <c r="A49" s="112"/>
      <c r="B49" s="112"/>
      <c r="C49" s="112"/>
      <c r="D49" s="34"/>
      <c r="E49" s="1038" t="s">
        <v>96</v>
      </c>
      <c r="F49" s="1047"/>
      <c r="G49" s="1046">
        <v>1764.556854533299</v>
      </c>
      <c r="H49" s="112"/>
      <c r="I49" s="112"/>
      <c r="J49" s="112"/>
      <c r="K49" s="112"/>
      <c r="L49" s="112"/>
      <c r="N49" s="1696" t="s">
        <v>1636</v>
      </c>
      <c r="O49" s="1699"/>
      <c r="P49" s="1700">
        <v>1868.128515771604</v>
      </c>
    </row>
    <row r="50" spans="1:16" x14ac:dyDescent="0.25">
      <c r="A50" s="112"/>
      <c r="B50" s="112"/>
      <c r="C50" s="112"/>
      <c r="D50" s="34"/>
      <c r="E50" s="1038" t="s">
        <v>1636</v>
      </c>
      <c r="F50" s="1047"/>
      <c r="G50" s="1046">
        <v>1868.128515771604</v>
      </c>
      <c r="H50" s="112"/>
      <c r="I50" s="112"/>
      <c r="J50" s="112"/>
      <c r="K50" s="112"/>
      <c r="L50" s="112"/>
      <c r="N50" s="1696" t="s">
        <v>1633</v>
      </c>
      <c r="O50" s="1699"/>
      <c r="P50" s="1700">
        <v>5836.8610247749402</v>
      </c>
    </row>
    <row r="51" spans="1:16" x14ac:dyDescent="0.25">
      <c r="A51" s="112"/>
      <c r="B51" s="112"/>
      <c r="C51" s="112"/>
      <c r="D51" s="34"/>
      <c r="E51" s="1038" t="s">
        <v>1633</v>
      </c>
      <c r="F51" s="1047"/>
      <c r="G51" s="1046">
        <v>5836.8610247749402</v>
      </c>
      <c r="H51" s="112"/>
      <c r="I51" s="112"/>
      <c r="J51" s="112"/>
      <c r="K51" s="112"/>
      <c r="L51" s="112"/>
      <c r="N51" s="1696" t="s">
        <v>1074</v>
      </c>
      <c r="O51" s="1699"/>
      <c r="P51" s="1700">
        <v>7440.0203535897181</v>
      </c>
    </row>
    <row r="52" spans="1:16" x14ac:dyDescent="0.25">
      <c r="B52" s="112"/>
      <c r="C52" s="112"/>
      <c r="D52" s="34"/>
      <c r="E52" s="1038" t="s">
        <v>1074</v>
      </c>
      <c r="F52" s="1047"/>
      <c r="G52" s="1046">
        <v>7440.0203535897181</v>
      </c>
      <c r="H52" s="112"/>
      <c r="I52" s="112"/>
      <c r="J52" s="112"/>
      <c r="K52" s="112"/>
      <c r="L52" s="112"/>
      <c r="N52" s="1696" t="s">
        <v>1635</v>
      </c>
      <c r="O52" s="1699"/>
      <c r="P52" s="1700">
        <v>7522.3569198356681</v>
      </c>
    </row>
    <row r="53" spans="1:16" x14ac:dyDescent="0.25">
      <c r="A53" s="112"/>
      <c r="B53" s="112"/>
      <c r="C53" s="112"/>
      <c r="D53" s="34"/>
      <c r="E53" s="1038" t="s">
        <v>1635</v>
      </c>
      <c r="F53" s="1047"/>
      <c r="G53" s="1046">
        <v>7522.3569198356681</v>
      </c>
      <c r="H53" s="112"/>
      <c r="I53" s="112"/>
      <c r="J53" s="112"/>
      <c r="K53" s="112"/>
      <c r="L53" s="112"/>
      <c r="N53" s="1696" t="s">
        <v>73</v>
      </c>
      <c r="O53" s="1699"/>
      <c r="P53" s="1700">
        <v>9255.2855485431646</v>
      </c>
    </row>
    <row r="54" spans="1:16" ht="15.75" thickBot="1" x14ac:dyDescent="0.3">
      <c r="A54" s="112"/>
      <c r="B54" s="112"/>
      <c r="C54" s="112"/>
      <c r="D54" s="34"/>
      <c r="E54" s="1039" t="s">
        <v>73</v>
      </c>
      <c r="F54" s="1048"/>
      <c r="G54" s="1049">
        <v>9255.2855485431646</v>
      </c>
      <c r="H54" s="112"/>
      <c r="I54" s="112"/>
      <c r="J54" s="112"/>
      <c r="K54" s="112"/>
      <c r="L54" s="112"/>
      <c r="N54" s="1694" t="s">
        <v>303</v>
      </c>
      <c r="O54" s="1699"/>
      <c r="P54" s="1701">
        <v>4386.3548325345473</v>
      </c>
    </row>
    <row r="55" spans="1:16" x14ac:dyDescent="0.25">
      <c r="A55" s="112"/>
      <c r="B55" s="112"/>
      <c r="C55" s="112"/>
      <c r="D55" s="112"/>
      <c r="E55" s="112"/>
      <c r="F55" s="112"/>
      <c r="G55" s="112"/>
      <c r="H55" s="112"/>
      <c r="I55" s="112"/>
      <c r="J55" s="112"/>
      <c r="K55" s="112"/>
      <c r="L55" s="112"/>
    </row>
    <row r="56" spans="1:16" x14ac:dyDescent="0.25">
      <c r="A56" s="112"/>
      <c r="B56" s="112"/>
      <c r="C56" s="112"/>
      <c r="D56" s="112"/>
      <c r="E56" s="112"/>
      <c r="F56" s="112"/>
      <c r="G56" s="112"/>
      <c r="H56" s="112"/>
      <c r="I56" s="112"/>
      <c r="J56" s="112"/>
      <c r="K56" s="112"/>
      <c r="L56" s="112"/>
    </row>
    <row r="57" spans="1:16" x14ac:dyDescent="0.25">
      <c r="A57" s="112"/>
      <c r="B57" s="112"/>
      <c r="C57" s="112"/>
      <c r="D57" s="112"/>
      <c r="E57" s="112"/>
      <c r="F57" s="112"/>
      <c r="G57" s="112"/>
      <c r="H57" s="112"/>
      <c r="I57" s="112"/>
      <c r="J57" s="112"/>
      <c r="K57" s="112"/>
      <c r="L57" s="112"/>
    </row>
    <row r="58" spans="1:16" x14ac:dyDescent="0.25">
      <c r="A58" s="112"/>
      <c r="B58" s="112"/>
      <c r="C58" s="112"/>
      <c r="D58" s="112"/>
      <c r="E58" s="112"/>
      <c r="F58" s="112"/>
      <c r="G58" s="112"/>
      <c r="H58" s="112"/>
      <c r="I58" s="112"/>
      <c r="J58" s="112"/>
      <c r="K58" s="112"/>
      <c r="L58" s="112"/>
    </row>
    <row r="59" spans="1:16" x14ac:dyDescent="0.25">
      <c r="A59" s="112"/>
      <c r="B59" s="112"/>
      <c r="C59" s="112"/>
      <c r="D59" s="112"/>
      <c r="E59" s="112"/>
      <c r="F59" s="112"/>
      <c r="G59" s="112"/>
      <c r="H59" s="112"/>
      <c r="I59" s="112"/>
      <c r="J59" s="112"/>
      <c r="K59" s="112"/>
      <c r="L59" s="112"/>
    </row>
    <row r="60" spans="1:16" x14ac:dyDescent="0.25">
      <c r="A60" s="112"/>
      <c r="B60" s="112"/>
      <c r="C60" s="112"/>
      <c r="D60" s="112"/>
      <c r="E60" s="112"/>
      <c r="F60" s="112"/>
      <c r="G60" s="112"/>
      <c r="H60" s="112"/>
      <c r="I60" s="112"/>
      <c r="J60" s="112"/>
      <c r="K60" s="112"/>
      <c r="L60" s="112"/>
    </row>
    <row r="61" spans="1:16" x14ac:dyDescent="0.25">
      <c r="A61" s="112"/>
      <c r="B61" s="112"/>
      <c r="C61" s="112"/>
      <c r="D61" s="112"/>
      <c r="E61" s="112"/>
      <c r="F61" s="112"/>
      <c r="G61" s="112"/>
      <c r="H61" s="112"/>
      <c r="I61" s="112"/>
      <c r="J61" s="112"/>
      <c r="K61" s="112"/>
      <c r="L61" s="112"/>
    </row>
    <row r="62" spans="1:16" x14ac:dyDescent="0.25">
      <c r="A62" s="112"/>
      <c r="B62" s="112"/>
      <c r="C62" s="112"/>
      <c r="D62" s="112"/>
      <c r="E62" s="112"/>
      <c r="F62" s="112"/>
      <c r="G62" s="112"/>
      <c r="H62" s="112"/>
      <c r="I62" s="112"/>
      <c r="J62" s="112"/>
      <c r="K62" s="112"/>
      <c r="L62" s="112"/>
    </row>
    <row r="63" spans="1:16" x14ac:dyDescent="0.25">
      <c r="A63" s="112"/>
      <c r="B63" s="112"/>
      <c r="C63" s="112"/>
      <c r="D63" s="112"/>
      <c r="E63" s="112"/>
      <c r="F63" s="112"/>
      <c r="G63" s="112"/>
      <c r="H63" s="112"/>
      <c r="I63" s="112"/>
      <c r="J63" s="112"/>
      <c r="K63" s="112"/>
      <c r="L63" s="112"/>
    </row>
    <row r="64" spans="1:16" x14ac:dyDescent="0.25">
      <c r="A64" s="112"/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</row>
    <row r="65" spans="1:12" x14ac:dyDescent="0.25">
      <c r="A65" s="112"/>
      <c r="B65" s="112"/>
      <c r="C65" s="112"/>
      <c r="D65" s="112"/>
      <c r="E65" s="112"/>
      <c r="F65" s="112"/>
      <c r="G65" s="112"/>
      <c r="H65" s="112"/>
      <c r="I65" s="112"/>
      <c r="J65" s="112"/>
      <c r="K65" s="112"/>
      <c r="L65" s="112"/>
    </row>
    <row r="66" spans="1:12" x14ac:dyDescent="0.25">
      <c r="A66" s="112"/>
      <c r="B66" s="112"/>
      <c r="C66" s="112"/>
      <c r="D66" s="112"/>
      <c r="E66" s="112"/>
      <c r="F66" s="112"/>
      <c r="G66" s="112"/>
      <c r="H66" s="112"/>
      <c r="I66" s="112"/>
      <c r="J66" s="112"/>
      <c r="K66" s="112"/>
      <c r="L66" s="112"/>
    </row>
    <row r="67" spans="1:12" x14ac:dyDescent="0.25">
      <c r="A67" s="112"/>
      <c r="B67" s="112"/>
      <c r="C67" s="112"/>
      <c r="D67" s="112"/>
      <c r="E67" s="112"/>
      <c r="F67" s="112"/>
      <c r="G67" s="112"/>
      <c r="H67" s="112"/>
      <c r="I67" s="112"/>
      <c r="J67" s="112"/>
      <c r="K67" s="112"/>
      <c r="L67" s="112"/>
    </row>
    <row r="68" spans="1:12" x14ac:dyDescent="0.25">
      <c r="A68" s="112"/>
      <c r="B68" s="112"/>
      <c r="C68" s="112"/>
      <c r="D68" s="112"/>
      <c r="E68" s="112"/>
      <c r="F68" s="112"/>
      <c r="G68" s="112"/>
      <c r="H68" s="112"/>
      <c r="I68" s="112"/>
      <c r="J68" s="112"/>
      <c r="K68" s="112"/>
      <c r="L68" s="112"/>
    </row>
    <row r="69" spans="1:12" x14ac:dyDescent="0.25">
      <c r="A69" s="112"/>
      <c r="B69" s="112"/>
      <c r="C69" s="112"/>
      <c r="D69" s="112"/>
      <c r="E69" s="112"/>
      <c r="F69" s="112"/>
      <c r="G69" s="112"/>
      <c r="H69" s="112"/>
      <c r="I69" s="112"/>
      <c r="J69" s="112"/>
      <c r="K69" s="112"/>
      <c r="L69" s="112"/>
    </row>
    <row r="70" spans="1:12" x14ac:dyDescent="0.25">
      <c r="A70" s="112"/>
      <c r="B70" s="112"/>
      <c r="C70" s="112"/>
      <c r="D70" s="112"/>
      <c r="E70" s="112"/>
      <c r="F70" s="112"/>
      <c r="G70" s="112"/>
      <c r="H70" s="112"/>
      <c r="I70" s="112"/>
      <c r="J70" s="112"/>
      <c r="K70" s="112"/>
      <c r="L70" s="112"/>
    </row>
    <row r="71" spans="1:12" x14ac:dyDescent="0.25">
      <c r="A71" s="112"/>
      <c r="B71" s="112"/>
      <c r="C71" s="112"/>
      <c r="D71" s="112"/>
      <c r="E71" s="112"/>
      <c r="F71" s="112"/>
      <c r="G71" s="112"/>
      <c r="H71" s="112"/>
      <c r="I71" s="112"/>
      <c r="J71" s="112"/>
      <c r="K71" s="112"/>
      <c r="L71" s="112"/>
    </row>
    <row r="72" spans="1:12" x14ac:dyDescent="0.25">
      <c r="A72" s="112"/>
      <c r="B72" s="112"/>
      <c r="C72" s="112"/>
      <c r="D72" s="112"/>
      <c r="E72" s="112"/>
      <c r="F72" s="112"/>
      <c r="G72" s="112"/>
      <c r="H72" s="112"/>
      <c r="I72" s="112"/>
      <c r="J72" s="112"/>
      <c r="K72" s="112"/>
      <c r="L72" s="112"/>
    </row>
    <row r="73" spans="1:12" x14ac:dyDescent="0.25">
      <c r="A73" s="112"/>
      <c r="B73" s="112"/>
      <c r="C73" s="112"/>
      <c r="D73" s="112"/>
      <c r="E73" s="112"/>
      <c r="F73" s="112"/>
      <c r="G73" s="112"/>
      <c r="H73" s="112"/>
      <c r="I73" s="112"/>
      <c r="J73" s="112"/>
      <c r="K73" s="112"/>
      <c r="L73" s="112"/>
    </row>
    <row r="74" spans="1:12" x14ac:dyDescent="0.25">
      <c r="A74" s="112"/>
      <c r="B74" s="112"/>
      <c r="C74" s="112"/>
      <c r="D74" s="112"/>
      <c r="E74" s="112"/>
      <c r="F74" s="112"/>
      <c r="G74" s="112"/>
      <c r="H74" s="112"/>
      <c r="I74" s="112"/>
      <c r="J74" s="112"/>
      <c r="K74" s="112"/>
      <c r="L74" s="112"/>
    </row>
    <row r="75" spans="1:12" x14ac:dyDescent="0.25">
      <c r="A75" s="112"/>
      <c r="B75" s="112"/>
      <c r="C75" s="112"/>
      <c r="D75" s="112"/>
      <c r="E75" s="112"/>
      <c r="F75" s="112"/>
      <c r="G75" s="112"/>
      <c r="H75" s="112"/>
      <c r="I75" s="112"/>
      <c r="J75" s="112"/>
      <c r="K75" s="112"/>
      <c r="L75" s="112"/>
    </row>
    <row r="76" spans="1:12" x14ac:dyDescent="0.25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</row>
    <row r="77" spans="1:12" x14ac:dyDescent="0.25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</row>
    <row r="78" spans="1:12" x14ac:dyDescent="0.25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</row>
    <row r="79" spans="1:12" x14ac:dyDescent="0.25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</row>
    <row r="80" spans="1:12" x14ac:dyDescent="0.25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</row>
    <row r="81" ht="12.75" customHeight="1" x14ac:dyDescent="0.25"/>
    <row r="82" ht="12.75" customHeight="1" x14ac:dyDescent="0.25"/>
    <row r="83" ht="12.75" customHeight="1" x14ac:dyDescent="0.25"/>
    <row r="84" ht="12.75" customHeight="1" x14ac:dyDescent="0.25"/>
    <row r="85" ht="12.75" customHeight="1" x14ac:dyDescent="0.25"/>
  </sheetData>
  <sortState ref="Q42:R53">
    <sortCondition ref="R42:R53"/>
  </sortState>
  <pageMargins left="0.78740157480314965" right="0.55118110236220474" top="0.78740157480314965" bottom="0.78740157480314965" header="0" footer="0"/>
  <pageSetup paperSize="9" scale="56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pageSetUpPr fitToPage="1"/>
  </sheetPr>
  <dimension ref="A1:X115"/>
  <sheetViews>
    <sheetView view="pageBreakPreview" zoomScale="80" zoomScaleNormal="80" zoomScaleSheetLayoutView="80" workbookViewId="0">
      <selection activeCell="J1" sqref="J1"/>
    </sheetView>
  </sheetViews>
  <sheetFormatPr baseColWidth="10" defaultRowHeight="15" x14ac:dyDescent="0.25"/>
  <cols>
    <col min="1" max="1" width="1.85546875" customWidth="1"/>
    <col min="2" max="2" width="1.7109375" customWidth="1"/>
    <col min="3" max="3" width="18" customWidth="1"/>
    <col min="4" max="8" width="16.28515625" customWidth="1"/>
    <col min="9" max="9" width="19.28515625" customWidth="1"/>
    <col min="10" max="10" width="17.5703125" customWidth="1"/>
    <col min="11" max="11" width="1.7109375" customWidth="1"/>
    <col min="12" max="12" width="13" customWidth="1"/>
    <col min="13" max="13" width="12.42578125" bestFit="1" customWidth="1"/>
    <col min="14" max="14" width="6.42578125" customWidth="1"/>
    <col min="15" max="20" width="11.42578125" style="1455"/>
    <col min="21" max="21" width="13.85546875" style="1455" customWidth="1"/>
    <col min="22" max="22" width="12.42578125" style="1455" customWidth="1"/>
    <col min="23" max="23" width="12.7109375" style="1455" customWidth="1"/>
    <col min="24" max="24" width="13.140625" style="1455" customWidth="1"/>
    <col min="25" max="25" width="12" customWidth="1"/>
  </cols>
  <sheetData>
    <row r="1" spans="1:21" ht="20.25" x14ac:dyDescent="0.3">
      <c r="A1" s="113" t="s">
        <v>403</v>
      </c>
      <c r="B1" s="113"/>
      <c r="C1" s="34"/>
      <c r="D1" s="114"/>
      <c r="E1" s="114"/>
      <c r="F1" s="114"/>
      <c r="G1" s="114"/>
      <c r="H1" s="34"/>
      <c r="I1" s="34"/>
      <c r="J1" s="112"/>
      <c r="K1" s="112"/>
      <c r="L1" s="112"/>
      <c r="M1" s="112"/>
      <c r="N1" s="112"/>
    </row>
    <row r="2" spans="1:21" x14ac:dyDescent="0.25">
      <c r="A2" s="34"/>
      <c r="B2" s="34"/>
      <c r="C2" s="114"/>
      <c r="D2" s="114"/>
      <c r="E2" s="114"/>
      <c r="F2" s="114"/>
      <c r="G2" s="114"/>
      <c r="H2" s="34"/>
      <c r="I2" s="34"/>
      <c r="J2" s="112"/>
      <c r="K2" s="112"/>
      <c r="L2" s="112"/>
      <c r="M2" s="112"/>
      <c r="N2" s="112"/>
    </row>
    <row r="3" spans="1:21" ht="15.75" x14ac:dyDescent="0.25">
      <c r="A3" s="115" t="s">
        <v>404</v>
      </c>
      <c r="B3" s="115"/>
      <c r="C3" s="34"/>
      <c r="D3" s="114"/>
      <c r="E3" s="114"/>
      <c r="F3" s="114"/>
      <c r="G3" s="114"/>
      <c r="H3" s="34"/>
      <c r="I3" s="34"/>
      <c r="J3" s="112"/>
      <c r="K3" s="112"/>
      <c r="L3" s="112"/>
      <c r="M3" s="112"/>
      <c r="N3" s="112"/>
    </row>
    <row r="4" spans="1:21" x14ac:dyDescent="0.25">
      <c r="A4" s="34"/>
      <c r="B4" s="34"/>
      <c r="C4" s="34"/>
      <c r="D4" s="34"/>
      <c r="E4" s="34"/>
      <c r="F4" s="34"/>
      <c r="G4" s="34"/>
      <c r="H4" s="34"/>
      <c r="I4" s="34"/>
      <c r="J4" s="112"/>
      <c r="K4" s="112"/>
      <c r="L4" s="112"/>
      <c r="M4" s="112"/>
      <c r="N4" s="112"/>
    </row>
    <row r="5" spans="1:21" ht="17.25" x14ac:dyDescent="0.25">
      <c r="A5" s="34"/>
      <c r="B5" s="34"/>
      <c r="C5" s="116" t="s">
        <v>405</v>
      </c>
      <c r="D5" s="114"/>
      <c r="E5" s="34"/>
      <c r="F5" s="34"/>
      <c r="G5" s="34"/>
      <c r="H5" s="34"/>
      <c r="I5" s="34"/>
      <c r="J5" s="112"/>
      <c r="K5" s="112"/>
      <c r="L5" s="112"/>
      <c r="M5" s="112"/>
      <c r="N5" s="112"/>
    </row>
    <row r="6" spans="1:21" ht="15.75" thickBot="1" x14ac:dyDescent="0.3">
      <c r="A6" s="34"/>
      <c r="B6" s="34"/>
      <c r="C6" s="114"/>
      <c r="D6" s="34"/>
      <c r="E6" s="34"/>
      <c r="F6" s="34"/>
      <c r="G6" s="34"/>
      <c r="H6" s="34"/>
      <c r="I6" s="34"/>
      <c r="J6" s="112"/>
      <c r="K6" s="112"/>
      <c r="L6" s="112"/>
      <c r="M6" s="112"/>
      <c r="N6" s="112"/>
      <c r="P6" s="1455">
        <v>2019</v>
      </c>
    </row>
    <row r="7" spans="1:21" ht="17.25" customHeight="1" x14ac:dyDescent="0.25">
      <c r="A7" s="34"/>
      <c r="B7" s="34"/>
      <c r="C7" s="1715" t="s">
        <v>398</v>
      </c>
      <c r="D7" s="1715" t="s">
        <v>406</v>
      </c>
      <c r="E7" s="1715" t="s">
        <v>407</v>
      </c>
      <c r="F7" s="1715" t="s">
        <v>408</v>
      </c>
      <c r="G7" s="1715" t="s">
        <v>409</v>
      </c>
      <c r="H7" s="1716" t="s">
        <v>410</v>
      </c>
      <c r="I7" s="1709" t="s">
        <v>285</v>
      </c>
      <c r="J7" s="112"/>
      <c r="K7" s="112"/>
      <c r="L7" s="112"/>
      <c r="M7" s="112"/>
      <c r="N7" s="112"/>
      <c r="Q7" s="1455" t="s">
        <v>406</v>
      </c>
      <c r="R7" s="1455" t="s">
        <v>407</v>
      </c>
      <c r="S7" s="1455" t="s">
        <v>408</v>
      </c>
      <c r="T7" s="1455" t="s">
        <v>409</v>
      </c>
      <c r="U7" s="1455" t="s">
        <v>410</v>
      </c>
    </row>
    <row r="8" spans="1:21" ht="17.25" customHeight="1" thickBot="1" x14ac:dyDescent="0.3">
      <c r="A8" s="34"/>
      <c r="B8" s="34"/>
      <c r="C8" s="1717"/>
      <c r="D8" s="1717" t="s">
        <v>411</v>
      </c>
      <c r="E8" s="1717" t="s">
        <v>412</v>
      </c>
      <c r="F8" s="1717" t="s">
        <v>413</v>
      </c>
      <c r="G8" s="1717" t="s">
        <v>414</v>
      </c>
      <c r="H8" s="1718" t="s">
        <v>415</v>
      </c>
      <c r="I8" s="1719"/>
      <c r="J8" s="112"/>
      <c r="K8" s="112"/>
      <c r="L8" s="112"/>
      <c r="M8" s="112"/>
      <c r="N8" s="112"/>
      <c r="Q8" s="1455" t="s">
        <v>411</v>
      </c>
      <c r="R8" s="1455" t="s">
        <v>412</v>
      </c>
      <c r="S8" s="1455" t="s">
        <v>413</v>
      </c>
      <c r="T8" s="1455" t="s">
        <v>414</v>
      </c>
      <c r="U8" s="1455" t="s">
        <v>415</v>
      </c>
    </row>
    <row r="9" spans="1:21" x14ac:dyDescent="0.25">
      <c r="A9" s="34"/>
      <c r="B9" s="34"/>
      <c r="C9" s="1022" t="s">
        <v>348</v>
      </c>
      <c r="D9" s="1024">
        <v>285.57900000000001</v>
      </c>
      <c r="E9" s="1024">
        <v>152.6190033</v>
      </c>
      <c r="F9" s="1024">
        <v>43.759</v>
      </c>
      <c r="G9" s="1024">
        <v>18.294650000000001</v>
      </c>
      <c r="H9" s="1017">
        <v>112.13497311</v>
      </c>
      <c r="I9" s="1025">
        <f>SUM(D9:H9)</f>
        <v>612.38662640999996</v>
      </c>
      <c r="J9" s="112"/>
      <c r="K9" s="112"/>
      <c r="L9" s="112"/>
      <c r="M9" s="112"/>
      <c r="N9" s="112"/>
      <c r="P9" s="1455" t="s">
        <v>361</v>
      </c>
      <c r="Q9" s="1509">
        <v>186.18</v>
      </c>
      <c r="R9" s="1509">
        <v>141.25299999999999</v>
      </c>
      <c r="S9" s="1509">
        <v>18.355</v>
      </c>
      <c r="T9" s="1509">
        <v>9.3550000000000004</v>
      </c>
      <c r="U9" s="1509">
        <v>9.4130000000000003</v>
      </c>
    </row>
    <row r="10" spans="1:21" x14ac:dyDescent="0.25">
      <c r="A10" s="34"/>
      <c r="B10" s="34"/>
      <c r="C10" s="1022" t="s">
        <v>349</v>
      </c>
      <c r="D10" s="1024">
        <v>173.28700000000001</v>
      </c>
      <c r="E10" s="1024">
        <v>175.46799999999999</v>
      </c>
      <c r="F10" s="1024">
        <v>26.448</v>
      </c>
      <c r="G10" s="1024">
        <v>18.366409999999998</v>
      </c>
      <c r="H10" s="1017">
        <v>147.58250000000001</v>
      </c>
      <c r="I10" s="1026">
        <f t="shared" ref="I10:I19" si="0">SUM(D10:H10)</f>
        <v>541.15190999999993</v>
      </c>
      <c r="J10" s="112"/>
      <c r="K10" s="112"/>
      <c r="L10" s="112"/>
      <c r="M10" s="112"/>
      <c r="N10" s="112"/>
      <c r="P10" s="1455" t="s">
        <v>362</v>
      </c>
      <c r="Q10" s="1509">
        <v>292.49</v>
      </c>
      <c r="R10" s="1509">
        <v>182.64300537109301</v>
      </c>
      <c r="S10" s="1509">
        <v>30.246999740600501</v>
      </c>
      <c r="T10" s="1509">
        <v>13.8210000991821</v>
      </c>
      <c r="U10" s="1509">
        <v>9.412999927997582</v>
      </c>
    </row>
    <row r="11" spans="1:21" x14ac:dyDescent="0.25">
      <c r="A11" s="34"/>
      <c r="B11" s="34"/>
      <c r="C11" s="1022" t="s">
        <v>350</v>
      </c>
      <c r="D11" s="1024">
        <v>47.749000000000002</v>
      </c>
      <c r="E11" s="1024">
        <v>210.6119995</v>
      </c>
      <c r="F11" s="1024">
        <v>11.195</v>
      </c>
      <c r="G11" s="1024">
        <v>5.4964700000000004</v>
      </c>
      <c r="H11" s="1017">
        <v>125.48490590999999</v>
      </c>
      <c r="I11" s="1026">
        <f t="shared" si="0"/>
        <v>400.53737540999998</v>
      </c>
      <c r="J11" s="112"/>
      <c r="K11" s="112"/>
      <c r="L11" s="112"/>
      <c r="M11" s="112"/>
      <c r="N11" s="112"/>
      <c r="P11" s="1455" t="s">
        <v>363</v>
      </c>
      <c r="Q11" s="1509">
        <v>305.93</v>
      </c>
      <c r="R11" s="1509">
        <v>203.0885035</v>
      </c>
      <c r="S11" s="1509">
        <v>37.989499729999999</v>
      </c>
      <c r="T11" s="1509">
        <v>16.97016116</v>
      </c>
      <c r="U11" s="1509">
        <v>9.4129999280000014</v>
      </c>
    </row>
    <row r="12" spans="1:21" x14ac:dyDescent="0.25">
      <c r="A12" s="34"/>
      <c r="B12" s="34"/>
      <c r="C12" s="1022" t="s">
        <v>351</v>
      </c>
      <c r="D12" s="1027">
        <v>167.91</v>
      </c>
      <c r="E12" s="1027">
        <v>224.84800720000001</v>
      </c>
      <c r="F12" s="1027">
        <v>21.827999999999999</v>
      </c>
      <c r="G12" s="1027">
        <v>7.17936</v>
      </c>
      <c r="H12" s="1019">
        <v>83.635152770000005</v>
      </c>
      <c r="I12" s="1028">
        <f>SUM(D12:H12)</f>
        <v>505.40051996999995</v>
      </c>
      <c r="J12" s="112"/>
      <c r="K12" s="112"/>
      <c r="L12" s="112"/>
      <c r="M12" s="112"/>
      <c r="N12" s="112"/>
      <c r="P12" s="1455" t="s">
        <v>364</v>
      </c>
      <c r="Q12" s="1509">
        <v>335.74</v>
      </c>
      <c r="R12" s="1509">
        <v>224.2440033</v>
      </c>
      <c r="S12" s="1509">
        <v>46.575000760000002</v>
      </c>
      <c r="T12" s="1509">
        <v>22.53700066</v>
      </c>
      <c r="U12" s="1509">
        <v>14.47181</v>
      </c>
    </row>
    <row r="13" spans="1:21" ht="16.5" customHeight="1" x14ac:dyDescent="0.25">
      <c r="A13" s="34"/>
      <c r="B13" s="34"/>
      <c r="C13" s="1022" t="s">
        <v>352</v>
      </c>
      <c r="D13" s="1024">
        <v>289.02699999999999</v>
      </c>
      <c r="E13" s="1024">
        <v>227.75799559999999</v>
      </c>
      <c r="F13" s="1024">
        <v>31.222999999999999</v>
      </c>
      <c r="G13" s="1024">
        <v>11.52609</v>
      </c>
      <c r="H13" s="1017">
        <v>63.09430107</v>
      </c>
      <c r="I13" s="1026">
        <f t="shared" si="0"/>
        <v>622.62838666999994</v>
      </c>
      <c r="J13" s="112"/>
      <c r="K13" s="112"/>
      <c r="L13" s="112"/>
      <c r="M13" s="112"/>
      <c r="N13" s="112"/>
      <c r="P13" s="1455" t="s">
        <v>365</v>
      </c>
      <c r="Q13" s="1509">
        <v>310.60000000000002</v>
      </c>
      <c r="R13" s="1509">
        <v>222.626</v>
      </c>
      <c r="S13" s="1509">
        <v>46.652999999999999</v>
      </c>
      <c r="T13" s="1509">
        <v>23.638000000000002</v>
      </c>
      <c r="U13" s="1509">
        <v>14.850999999999999</v>
      </c>
    </row>
    <row r="14" spans="1:21" x14ac:dyDescent="0.25">
      <c r="A14" s="34"/>
      <c r="B14" s="34"/>
      <c r="C14" s="1022" t="s">
        <v>353</v>
      </c>
      <c r="D14" s="1024">
        <v>219.58</v>
      </c>
      <c r="E14" s="1024">
        <v>218.28599550000001</v>
      </c>
      <c r="F14" s="1024">
        <v>36.299999999999997</v>
      </c>
      <c r="G14" s="1024">
        <v>19.586279999999999</v>
      </c>
      <c r="H14" s="1017">
        <v>33.882305549999998</v>
      </c>
      <c r="I14" s="1026">
        <f t="shared" si="0"/>
        <v>527.63458105000007</v>
      </c>
      <c r="J14" s="112"/>
      <c r="K14" s="112"/>
      <c r="L14" s="112"/>
      <c r="M14" s="112"/>
      <c r="N14" s="112"/>
      <c r="P14" s="1455" t="s">
        <v>366</v>
      </c>
      <c r="Q14" s="1509">
        <v>291.33</v>
      </c>
      <c r="R14" s="1509">
        <v>204.22900390000001</v>
      </c>
      <c r="S14" s="1509">
        <v>44.576999659999998</v>
      </c>
      <c r="T14" s="1509">
        <v>21.17700005</v>
      </c>
      <c r="U14" s="1509">
        <v>7.3250000479999997</v>
      </c>
    </row>
    <row r="15" spans="1:21" x14ac:dyDescent="0.25">
      <c r="A15" s="34"/>
      <c r="B15" s="34"/>
      <c r="C15" s="1022" t="s">
        <v>354</v>
      </c>
      <c r="D15" s="1024">
        <v>276.45400000000001</v>
      </c>
      <c r="E15" s="1024">
        <v>218.28599550000001</v>
      </c>
      <c r="F15" s="1024">
        <v>42.5</v>
      </c>
      <c r="G15" s="1024">
        <v>21.40183</v>
      </c>
      <c r="H15" s="1017">
        <v>26.028413969999999</v>
      </c>
      <c r="I15" s="1026">
        <f t="shared" si="0"/>
        <v>584.67023947000007</v>
      </c>
      <c r="J15" s="112"/>
      <c r="K15" s="112"/>
      <c r="L15" s="112"/>
      <c r="M15" s="112"/>
      <c r="N15" s="112"/>
      <c r="P15" s="1455" t="s">
        <v>367</v>
      </c>
      <c r="Q15" s="1509">
        <v>223.8</v>
      </c>
      <c r="R15" s="1509">
        <v>187.26</v>
      </c>
      <c r="S15" s="1509">
        <v>38.74</v>
      </c>
      <c r="T15" s="1509">
        <v>16.211000442504801</v>
      </c>
      <c r="U15" s="1509">
        <v>12.955999791622155</v>
      </c>
    </row>
    <row r="16" spans="1:21" x14ac:dyDescent="0.25">
      <c r="A16" s="34"/>
      <c r="B16" s="34"/>
      <c r="C16" s="1022" t="s">
        <v>355</v>
      </c>
      <c r="D16" s="1027">
        <v>301.78899999999999</v>
      </c>
      <c r="E16" s="1027">
        <v>183.14799500000001</v>
      </c>
      <c r="F16" s="1027">
        <v>41.136000000000003</v>
      </c>
      <c r="G16" s="1027">
        <v>15.445690000000001</v>
      </c>
      <c r="H16" s="1019">
        <v>29.462997309999999</v>
      </c>
      <c r="I16" s="1026">
        <f t="shared" si="0"/>
        <v>570.98168231</v>
      </c>
      <c r="J16" s="112"/>
      <c r="K16" s="112"/>
      <c r="L16" s="112"/>
      <c r="M16" s="112"/>
      <c r="N16" s="112"/>
      <c r="P16" s="1455" t="s">
        <v>368</v>
      </c>
      <c r="Q16" s="1509">
        <v>176.73</v>
      </c>
      <c r="R16" s="1509">
        <v>170.0189972</v>
      </c>
      <c r="S16" s="1509">
        <v>29.906999590000002</v>
      </c>
      <c r="T16" s="1509">
        <v>10.30500031</v>
      </c>
      <c r="U16" s="1509">
        <v>7.6769997769999998</v>
      </c>
    </row>
    <row r="17" spans="1:21" x14ac:dyDescent="0.25">
      <c r="A17" s="34"/>
      <c r="B17" s="34"/>
      <c r="C17" s="1022" t="s">
        <v>356</v>
      </c>
      <c r="D17" s="1027">
        <v>311.78100000000001</v>
      </c>
      <c r="E17" s="1027">
        <v>171.16999820000001</v>
      </c>
      <c r="F17" s="1027">
        <v>44.783000000000001</v>
      </c>
      <c r="G17" s="1027">
        <v>21.702760000000001</v>
      </c>
      <c r="H17" s="1019">
        <v>26.479986109999999</v>
      </c>
      <c r="I17" s="1026">
        <f t="shared" si="0"/>
        <v>575.91674431000001</v>
      </c>
      <c r="J17" s="112"/>
      <c r="K17" s="112"/>
      <c r="L17" s="112"/>
      <c r="M17" s="112"/>
      <c r="N17" s="112"/>
      <c r="P17" s="1455" t="s">
        <v>388</v>
      </c>
      <c r="Q17" s="1509">
        <v>141.74</v>
      </c>
      <c r="R17" s="1509">
        <v>156.28199768066401</v>
      </c>
      <c r="S17" s="1509">
        <v>21.642999649047798</v>
      </c>
      <c r="T17" s="1509">
        <v>8.0299997329711896</v>
      </c>
      <c r="U17" s="1509">
        <v>6.4340002387762034</v>
      </c>
    </row>
    <row r="18" spans="1:21" x14ac:dyDescent="0.25">
      <c r="A18" s="34"/>
      <c r="B18" s="34"/>
      <c r="C18" s="1022" t="s">
        <v>357</v>
      </c>
      <c r="D18" s="1027">
        <v>39.161999999999999</v>
      </c>
      <c r="E18" s="1027">
        <v>135.75</v>
      </c>
      <c r="F18" s="1027">
        <v>5.4</v>
      </c>
      <c r="G18" s="1027">
        <v>1.1005100000000001</v>
      </c>
      <c r="H18" s="1019">
        <v>31.18149193</v>
      </c>
      <c r="I18" s="1026">
        <f t="shared" si="0"/>
        <v>212.59400193000002</v>
      </c>
      <c r="J18" s="112"/>
      <c r="K18" s="112"/>
      <c r="L18" s="112"/>
      <c r="M18" s="112"/>
      <c r="N18" s="112"/>
      <c r="P18" s="1455" t="s">
        <v>370</v>
      </c>
      <c r="Q18" s="1509">
        <v>90.84</v>
      </c>
      <c r="R18" s="1509">
        <v>137.74000549316401</v>
      </c>
      <c r="S18" s="1509">
        <v>13.1180000305175</v>
      </c>
      <c r="T18" s="1509">
        <v>2.7669999599456698</v>
      </c>
      <c r="U18" s="1509">
        <v>3.3000000417232478</v>
      </c>
    </row>
    <row r="19" spans="1:21" x14ac:dyDescent="0.25">
      <c r="A19" s="34"/>
      <c r="B19" s="34"/>
      <c r="C19" s="1022" t="s">
        <v>358</v>
      </c>
      <c r="D19" s="1027">
        <v>83.754000000000005</v>
      </c>
      <c r="E19" s="1027">
        <v>113.790000915527</v>
      </c>
      <c r="F19" s="1027">
        <v>10.071</v>
      </c>
      <c r="G19" s="1027">
        <v>0.42347000000000001</v>
      </c>
      <c r="H19" s="1019">
        <v>41.503180550000003</v>
      </c>
      <c r="I19" s="1026">
        <f t="shared" si="0"/>
        <v>249.54165146552702</v>
      </c>
      <c r="J19" s="112"/>
      <c r="K19" s="112"/>
      <c r="L19" s="112"/>
      <c r="M19" s="112"/>
      <c r="N19" s="112"/>
      <c r="P19" s="1455" t="s">
        <v>371</v>
      </c>
      <c r="Q19" s="1509">
        <v>27.21</v>
      </c>
      <c r="R19" s="1509">
        <v>140.999</v>
      </c>
      <c r="S19" s="1509">
        <v>11.6</v>
      </c>
      <c r="T19" s="1509">
        <v>0.51503299999999996</v>
      </c>
      <c r="U19" s="1509">
        <v>5.2333659999999993</v>
      </c>
    </row>
    <row r="20" spans="1:21" ht="15.75" thickBot="1" x14ac:dyDescent="0.3">
      <c r="A20" s="34"/>
      <c r="B20" s="34"/>
      <c r="C20" s="1022" t="s">
        <v>359</v>
      </c>
      <c r="D20" s="1027">
        <v>133.43</v>
      </c>
      <c r="E20" s="1027">
        <v>110.41200256347599</v>
      </c>
      <c r="F20" s="1027">
        <v>16.584</v>
      </c>
      <c r="G20" s="1027">
        <v>8.1760300000000008</v>
      </c>
      <c r="H20" s="1019">
        <v>112.92939516</v>
      </c>
      <c r="I20" s="1026">
        <f>SUM(D20:H20)</f>
        <v>381.53142772347604</v>
      </c>
      <c r="J20" s="112"/>
      <c r="K20" s="112"/>
      <c r="L20" s="112"/>
      <c r="M20" s="112"/>
      <c r="N20" s="112"/>
      <c r="P20" s="1455" t="s">
        <v>372</v>
      </c>
      <c r="Q20" s="1509">
        <v>131.15</v>
      </c>
      <c r="R20" s="1509">
        <v>146.45399475097599</v>
      </c>
      <c r="S20" s="1509">
        <v>18.093999862670898</v>
      </c>
      <c r="T20" s="1509">
        <v>3.81200003623962</v>
      </c>
      <c r="U20" s="1509">
        <v>10.104000121355048</v>
      </c>
    </row>
    <row r="21" spans="1:21" ht="16.5" thickTop="1" thickBot="1" x14ac:dyDescent="0.3">
      <c r="A21" s="34"/>
      <c r="B21" s="34"/>
      <c r="C21" s="1023" t="s">
        <v>416</v>
      </c>
      <c r="D21" s="1029">
        <f>+MAX(D9:D20)</f>
        <v>311.78100000000001</v>
      </c>
      <c r="E21" s="1029">
        <f>+MAX(E9:E20)</f>
        <v>227.75799559999999</v>
      </c>
      <c r="F21" s="1029">
        <f>+MAX(F9:F20)</f>
        <v>44.783000000000001</v>
      </c>
      <c r="G21" s="1029">
        <f>+MAX(G9:G20)</f>
        <v>21.702760000000001</v>
      </c>
      <c r="H21" s="1030">
        <f>+MAX(H9:H20)</f>
        <v>147.58250000000001</v>
      </c>
      <c r="I21" s="1031">
        <f>MAX(I9:I20)</f>
        <v>622.62838666999994</v>
      </c>
      <c r="J21" s="112"/>
      <c r="K21" s="112"/>
      <c r="L21" s="112"/>
      <c r="M21" s="112"/>
      <c r="N21" s="112"/>
    </row>
    <row r="22" spans="1:21" ht="7.5" customHeight="1" x14ac:dyDescent="0.25">
      <c r="A22" s="112"/>
      <c r="B22" s="112"/>
      <c r="C22" s="112"/>
      <c r="D22" s="112"/>
      <c r="E22" s="112"/>
      <c r="F22" s="112"/>
      <c r="G22" s="112"/>
      <c r="H22" s="112"/>
      <c r="I22" s="112"/>
      <c r="J22" s="112"/>
      <c r="K22" s="112"/>
      <c r="L22" s="112"/>
      <c r="M22" s="112"/>
      <c r="N22" s="112"/>
    </row>
    <row r="23" spans="1:21" x14ac:dyDescent="0.25">
      <c r="A23" s="112"/>
      <c r="B23" s="112"/>
      <c r="C23" s="112" t="s">
        <v>417</v>
      </c>
      <c r="D23" s="112"/>
      <c r="E23" s="112"/>
      <c r="F23" s="112"/>
      <c r="G23" s="112"/>
      <c r="H23" s="112"/>
      <c r="I23" s="112"/>
      <c r="J23" s="112"/>
      <c r="K23" s="112"/>
      <c r="L23" s="112"/>
      <c r="M23" s="112"/>
      <c r="N23" s="112"/>
    </row>
    <row r="24" spans="1:21" x14ac:dyDescent="0.25">
      <c r="A24" s="112"/>
      <c r="B24" s="112"/>
      <c r="C24" s="112"/>
      <c r="D24" s="112"/>
      <c r="E24" s="112"/>
      <c r="F24" s="112"/>
      <c r="G24" s="112"/>
      <c r="H24" s="112"/>
      <c r="I24" s="112"/>
      <c r="J24" s="112"/>
      <c r="K24" s="112"/>
      <c r="L24" s="112"/>
      <c r="M24" s="112"/>
      <c r="N24" s="112"/>
    </row>
    <row r="25" spans="1:21" x14ac:dyDescent="0.25">
      <c r="A25" s="112"/>
      <c r="B25" s="112"/>
      <c r="C25" s="112"/>
      <c r="D25" s="112"/>
      <c r="E25" s="112"/>
      <c r="F25" s="112"/>
      <c r="G25" s="112"/>
      <c r="H25" s="112"/>
      <c r="I25" s="112"/>
      <c r="J25" s="112"/>
      <c r="K25" s="112"/>
      <c r="L25" s="112"/>
      <c r="M25" s="112"/>
      <c r="N25" s="112"/>
    </row>
    <row r="26" spans="1:21" x14ac:dyDescent="0.25">
      <c r="A26" s="112"/>
      <c r="B26" s="112"/>
      <c r="C26" s="112"/>
      <c r="D26" s="112"/>
      <c r="E26" s="112"/>
      <c r="F26" s="112"/>
      <c r="G26" s="112"/>
      <c r="H26" s="112"/>
      <c r="I26" s="112"/>
      <c r="J26" s="112"/>
      <c r="K26" s="112"/>
      <c r="L26" s="112"/>
      <c r="M26" s="112"/>
      <c r="N26" s="112"/>
      <c r="P26" s="1455">
        <v>2020</v>
      </c>
    </row>
    <row r="27" spans="1:21" x14ac:dyDescent="0.25">
      <c r="A27" s="112"/>
      <c r="B27" s="112"/>
      <c r="C27" s="112"/>
      <c r="D27" s="112"/>
      <c r="E27" s="112"/>
      <c r="F27" s="112"/>
      <c r="G27" s="112"/>
      <c r="H27" s="112"/>
      <c r="I27" s="112"/>
      <c r="J27" s="112"/>
      <c r="K27" s="112"/>
      <c r="L27" s="112"/>
      <c r="M27" s="112"/>
      <c r="N27" s="112"/>
      <c r="Q27" s="1455" t="s">
        <v>406</v>
      </c>
      <c r="R27" s="1455" t="s">
        <v>407</v>
      </c>
      <c r="S27" s="1455" t="s">
        <v>408</v>
      </c>
      <c r="T27" s="1455" t="s">
        <v>409</v>
      </c>
      <c r="U27" s="1455" t="s">
        <v>410</v>
      </c>
    </row>
    <row r="28" spans="1:21" x14ac:dyDescent="0.25">
      <c r="A28" s="112"/>
      <c r="B28" s="112"/>
      <c r="C28" s="112"/>
      <c r="D28" s="112"/>
      <c r="E28" s="112"/>
      <c r="F28" s="112"/>
      <c r="G28" s="112"/>
      <c r="H28" s="112"/>
      <c r="I28" s="112"/>
      <c r="J28" s="112"/>
      <c r="K28" s="112"/>
      <c r="L28" s="112"/>
      <c r="M28" s="112"/>
      <c r="N28" s="112"/>
      <c r="Q28" s="1455" t="s">
        <v>411</v>
      </c>
      <c r="R28" s="1455" t="s">
        <v>412</v>
      </c>
      <c r="S28" s="1455" t="s">
        <v>413</v>
      </c>
      <c r="T28" s="1455" t="s">
        <v>414</v>
      </c>
      <c r="U28" s="1455" t="s">
        <v>415</v>
      </c>
    </row>
    <row r="29" spans="1:21" x14ac:dyDescent="0.25">
      <c r="A29" s="112"/>
      <c r="B29" s="112"/>
      <c r="C29" s="112"/>
      <c r="D29" s="112"/>
      <c r="E29" s="112"/>
      <c r="F29" s="112"/>
      <c r="G29" s="112"/>
      <c r="H29" s="112"/>
      <c r="I29" s="112"/>
      <c r="J29" s="112"/>
      <c r="K29" s="112"/>
      <c r="L29" s="112"/>
      <c r="M29" s="112"/>
      <c r="N29" s="112"/>
      <c r="P29" s="1455" t="s">
        <v>361</v>
      </c>
      <c r="Q29" s="1509">
        <v>285.57900000000001</v>
      </c>
      <c r="R29" s="1509">
        <v>152.6190033</v>
      </c>
      <c r="S29" s="1509">
        <v>43.759</v>
      </c>
      <c r="T29" s="1509">
        <v>18.294650000000001</v>
      </c>
      <c r="U29" s="1509">
        <v>112.13497311</v>
      </c>
    </row>
    <row r="30" spans="1:21" x14ac:dyDescent="0.25">
      <c r="A30" s="112"/>
      <c r="B30" s="112"/>
      <c r="C30" s="112"/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P30" s="1455" t="s">
        <v>362</v>
      </c>
      <c r="Q30" s="1509">
        <v>173.28700000000001</v>
      </c>
      <c r="R30" s="1509">
        <v>175.46799999999999</v>
      </c>
      <c r="S30" s="1509">
        <v>26.448</v>
      </c>
      <c r="T30" s="1509">
        <v>18.366409999999998</v>
      </c>
      <c r="U30" s="1509">
        <v>147.58250000000001</v>
      </c>
    </row>
    <row r="31" spans="1:21" x14ac:dyDescent="0.25">
      <c r="A31" s="112"/>
      <c r="B31" s="112"/>
      <c r="C31" s="112"/>
      <c r="D31" s="112"/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P31" s="1455" t="s">
        <v>363</v>
      </c>
      <c r="Q31" s="1509">
        <v>47.749000000000002</v>
      </c>
      <c r="R31" s="1509">
        <v>210.6119995</v>
      </c>
      <c r="S31" s="1509">
        <v>11.195</v>
      </c>
      <c r="T31" s="1509">
        <v>5.4964700000000004</v>
      </c>
      <c r="U31" s="1509">
        <v>125.48490590999999</v>
      </c>
    </row>
    <row r="32" spans="1:21" x14ac:dyDescent="0.25">
      <c r="A32" s="112"/>
      <c r="B32" s="112"/>
      <c r="C32" s="112"/>
      <c r="D32" s="112"/>
      <c r="E32" s="112"/>
      <c r="F32" s="112"/>
      <c r="G32" s="112"/>
      <c r="H32" s="112"/>
      <c r="I32" s="112"/>
      <c r="J32" s="112"/>
      <c r="K32" s="112"/>
      <c r="L32" s="112"/>
      <c r="M32" s="112"/>
      <c r="N32" s="112"/>
      <c r="P32" s="1455" t="s">
        <v>364</v>
      </c>
      <c r="Q32" s="1509">
        <v>167.91</v>
      </c>
      <c r="R32" s="1509">
        <v>224.84800720000001</v>
      </c>
      <c r="S32" s="1509">
        <v>21.827999999999999</v>
      </c>
      <c r="T32" s="1509">
        <v>7.17936</v>
      </c>
      <c r="U32" s="1509">
        <v>83.635152770000005</v>
      </c>
    </row>
    <row r="33" spans="1:21" x14ac:dyDescent="0.25">
      <c r="A33" s="112"/>
      <c r="B33" s="112"/>
      <c r="C33" s="112"/>
      <c r="D33" s="112"/>
      <c r="E33" s="112"/>
      <c r="F33" s="112"/>
      <c r="G33" s="112"/>
      <c r="H33" s="112"/>
      <c r="I33" s="112"/>
      <c r="J33" s="112"/>
      <c r="K33" s="112"/>
      <c r="L33" s="112"/>
      <c r="M33" s="112"/>
      <c r="N33" s="112"/>
      <c r="P33" s="1455" t="s">
        <v>365</v>
      </c>
      <c r="Q33" s="1509">
        <v>289.02699999999999</v>
      </c>
      <c r="R33" s="1509">
        <v>227.75799559999999</v>
      </c>
      <c r="S33" s="1509">
        <v>31.222999999999999</v>
      </c>
      <c r="T33" s="1509">
        <v>11.52609</v>
      </c>
      <c r="U33" s="1509">
        <v>63.09430107</v>
      </c>
    </row>
    <row r="34" spans="1:21" x14ac:dyDescent="0.25">
      <c r="A34" s="112"/>
      <c r="B34" s="112"/>
      <c r="C34" s="112"/>
      <c r="D34" s="112"/>
      <c r="E34" s="112"/>
      <c r="F34" s="112"/>
      <c r="G34" s="112"/>
      <c r="H34" s="112"/>
      <c r="I34" s="112"/>
      <c r="J34" s="112"/>
      <c r="K34" s="112"/>
      <c r="L34" s="112"/>
      <c r="M34" s="112"/>
      <c r="N34" s="112"/>
      <c r="P34" s="1455" t="s">
        <v>366</v>
      </c>
      <c r="Q34" s="1509">
        <v>219.58</v>
      </c>
      <c r="R34" s="1509">
        <v>218.28599550000001</v>
      </c>
      <c r="S34" s="1509">
        <v>36.299999999999997</v>
      </c>
      <c r="T34" s="1509">
        <v>19.586279999999999</v>
      </c>
      <c r="U34" s="1509">
        <v>33.882305549999998</v>
      </c>
    </row>
    <row r="35" spans="1:21" x14ac:dyDescent="0.25">
      <c r="A35" s="112"/>
      <c r="B35" s="112"/>
      <c r="C35" s="112"/>
      <c r="D35" s="112"/>
      <c r="E35" s="112"/>
      <c r="F35" s="112"/>
      <c r="G35" s="112"/>
      <c r="H35" s="112"/>
      <c r="I35" s="112"/>
      <c r="J35" s="112"/>
      <c r="K35" s="112"/>
      <c r="L35" s="112"/>
      <c r="M35" s="112"/>
      <c r="N35" s="112"/>
      <c r="P35" s="1455" t="s">
        <v>367</v>
      </c>
      <c r="Q35" s="1509">
        <v>276.45400000000001</v>
      </c>
      <c r="R35" s="1509">
        <v>218.28599550000001</v>
      </c>
      <c r="S35" s="1509">
        <v>42.5</v>
      </c>
      <c r="T35" s="1509">
        <v>21.40183</v>
      </c>
      <c r="U35" s="1509">
        <v>26.028413969999999</v>
      </c>
    </row>
    <row r="36" spans="1:21" x14ac:dyDescent="0.25">
      <c r="A36" s="112"/>
      <c r="B36" s="112"/>
      <c r="C36" s="112"/>
      <c r="D36" s="112"/>
      <c r="E36" s="112"/>
      <c r="F36" s="112"/>
      <c r="G36" s="112"/>
      <c r="H36" s="112"/>
      <c r="I36" s="112"/>
      <c r="J36" s="112"/>
      <c r="K36" s="112"/>
      <c r="L36" s="112"/>
      <c r="M36" s="112"/>
      <c r="N36" s="112"/>
      <c r="P36" s="1455" t="s">
        <v>368</v>
      </c>
      <c r="Q36" s="1509">
        <v>301.78899999999999</v>
      </c>
      <c r="R36" s="1509">
        <v>183.14799500000001</v>
      </c>
      <c r="S36" s="1509">
        <v>41.136000000000003</v>
      </c>
      <c r="T36" s="1509">
        <v>15.445690000000001</v>
      </c>
      <c r="U36" s="1509">
        <v>29.462997309999999</v>
      </c>
    </row>
    <row r="37" spans="1:21" x14ac:dyDescent="0.25">
      <c r="A37" s="112"/>
      <c r="B37" s="112"/>
      <c r="C37" s="112"/>
      <c r="D37" s="112"/>
      <c r="E37" s="112"/>
      <c r="F37" s="112"/>
      <c r="G37" s="112"/>
      <c r="H37" s="112"/>
      <c r="I37" s="112"/>
      <c r="J37" s="112"/>
      <c r="K37" s="112"/>
      <c r="L37" s="112"/>
      <c r="M37" s="112"/>
      <c r="N37" s="112"/>
      <c r="P37" s="1455" t="s">
        <v>388</v>
      </c>
      <c r="Q37" s="1509">
        <v>311.78100000000001</v>
      </c>
      <c r="R37" s="1509">
        <v>171.16999820000001</v>
      </c>
      <c r="S37" s="1509">
        <v>44.783000000000001</v>
      </c>
      <c r="T37" s="1509">
        <v>21.702760000000001</v>
      </c>
      <c r="U37" s="1509">
        <v>26.479986109999999</v>
      </c>
    </row>
    <row r="38" spans="1:21" x14ac:dyDescent="0.25">
      <c r="A38" s="112"/>
      <c r="B38" s="112"/>
      <c r="C38" s="112"/>
      <c r="D38" s="112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P38" s="1455" t="s">
        <v>370</v>
      </c>
      <c r="Q38" s="1509">
        <v>39.161999999999999</v>
      </c>
      <c r="R38" s="1509">
        <v>135.75</v>
      </c>
      <c r="S38" s="1509">
        <v>5.4</v>
      </c>
      <c r="T38" s="1509">
        <v>1.1005100000000001</v>
      </c>
      <c r="U38" s="1509">
        <v>31.18149193</v>
      </c>
    </row>
    <row r="39" spans="1:21" x14ac:dyDescent="0.25">
      <c r="A39" s="112"/>
      <c r="B39" s="112"/>
      <c r="C39" s="112"/>
      <c r="D39" s="112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P39" s="1455" t="s">
        <v>371</v>
      </c>
      <c r="Q39" s="1509">
        <v>83.754000000000005</v>
      </c>
      <c r="R39" s="1509">
        <v>113.790000915527</v>
      </c>
      <c r="S39" s="1509">
        <v>10.071</v>
      </c>
      <c r="T39" s="1509">
        <v>0.42347000000000001</v>
      </c>
      <c r="U39" s="1509">
        <v>41.503180550000003</v>
      </c>
    </row>
    <row r="40" spans="1:21" x14ac:dyDescent="0.25">
      <c r="A40" s="112"/>
      <c r="B40" s="112"/>
      <c r="C40" s="112"/>
      <c r="D40" s="112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P40" s="1455" t="s">
        <v>372</v>
      </c>
      <c r="Q40" s="1509">
        <v>133.43</v>
      </c>
      <c r="R40" s="1509">
        <v>110.41200256347599</v>
      </c>
      <c r="S40" s="1509">
        <v>16.584</v>
      </c>
      <c r="T40" s="1509">
        <v>8.1760300000000008</v>
      </c>
      <c r="U40" s="1509">
        <v>112.92939516</v>
      </c>
    </row>
    <row r="41" spans="1:21" x14ac:dyDescent="0.25">
      <c r="A41" s="112"/>
      <c r="B41" s="112"/>
      <c r="C41" s="112"/>
      <c r="D41" s="112"/>
      <c r="E41" s="112"/>
      <c r="F41" s="112"/>
      <c r="G41" s="112"/>
      <c r="H41" s="112"/>
      <c r="I41" s="112"/>
      <c r="J41" s="112"/>
      <c r="K41" s="112"/>
      <c r="L41" s="112"/>
      <c r="M41" s="112"/>
      <c r="N41" s="112"/>
      <c r="Q41" s="1509"/>
      <c r="R41" s="1509"/>
      <c r="S41" s="1509"/>
      <c r="T41" s="1509"/>
      <c r="U41" s="1509"/>
    </row>
    <row r="42" spans="1:21" x14ac:dyDescent="0.25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Q42" s="1509"/>
      <c r="R42" s="1509"/>
      <c r="S42" s="1509"/>
      <c r="T42" s="1509"/>
      <c r="U42" s="1509"/>
    </row>
    <row r="43" spans="1:21" x14ac:dyDescent="0.25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 s="112"/>
      <c r="M43" s="112"/>
      <c r="N43" s="112"/>
      <c r="Q43" s="1509"/>
      <c r="R43" s="1509"/>
      <c r="S43" s="1509"/>
      <c r="T43" s="1509"/>
      <c r="U43" s="1509"/>
    </row>
    <row r="44" spans="1:21" x14ac:dyDescent="0.25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 s="112"/>
      <c r="M44" s="112"/>
      <c r="N44" s="112"/>
    </row>
    <row r="45" spans="1:21" x14ac:dyDescent="0.25">
      <c r="A45" s="112"/>
      <c r="B45" s="112"/>
      <c r="C45" s="112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</row>
    <row r="46" spans="1:21" x14ac:dyDescent="0.25">
      <c r="A46" s="112"/>
      <c r="B46" s="112"/>
      <c r="C46" s="112"/>
      <c r="D46" s="112"/>
      <c r="E46" s="112"/>
      <c r="F46" s="112"/>
      <c r="G46" s="112"/>
      <c r="H46" s="112"/>
      <c r="I46" s="112"/>
      <c r="J46" s="112"/>
      <c r="K46" s="112"/>
      <c r="L46" s="112"/>
      <c r="M46" s="112"/>
      <c r="N46" s="112"/>
    </row>
    <row r="47" spans="1:21" x14ac:dyDescent="0.25">
      <c r="A47" s="112"/>
      <c r="B47" s="112"/>
      <c r="C47" s="112"/>
      <c r="D47" s="112"/>
      <c r="E47" s="112"/>
      <c r="F47" s="112"/>
      <c r="G47" s="112"/>
      <c r="H47" s="112"/>
      <c r="I47" s="112"/>
      <c r="J47" s="112"/>
      <c r="K47" s="112"/>
      <c r="L47" s="112"/>
      <c r="M47" s="112"/>
      <c r="N47" s="112"/>
    </row>
    <row r="48" spans="1:21" x14ac:dyDescent="0.25">
      <c r="A48" s="112"/>
      <c r="B48" s="112"/>
      <c r="C48" s="112"/>
      <c r="D48" s="112"/>
      <c r="E48" s="112"/>
      <c r="F48" s="112"/>
      <c r="G48" s="112"/>
      <c r="H48" s="112"/>
      <c r="I48" s="112"/>
      <c r="J48" s="112"/>
      <c r="K48" s="112"/>
      <c r="L48" s="112"/>
      <c r="M48" s="112"/>
      <c r="N48" s="112"/>
    </row>
    <row r="49" spans="1:22" x14ac:dyDescent="0.25">
      <c r="A49" s="112"/>
      <c r="B49" s="112"/>
      <c r="C49" s="112"/>
      <c r="D49" s="112"/>
      <c r="E49" s="112"/>
      <c r="F49" s="112"/>
      <c r="G49" s="112"/>
      <c r="H49" s="112"/>
      <c r="I49" s="112"/>
      <c r="J49" s="112"/>
      <c r="K49" s="112"/>
      <c r="L49" s="112"/>
      <c r="M49" s="112"/>
      <c r="N49" s="112"/>
    </row>
    <row r="50" spans="1:22" x14ac:dyDescent="0.25">
      <c r="A50" s="112"/>
      <c r="B50" s="112"/>
      <c r="C50" s="112"/>
      <c r="D50" s="112"/>
      <c r="E50" s="112"/>
      <c r="F50" s="112"/>
      <c r="G50" s="112"/>
      <c r="H50" s="112"/>
      <c r="I50" s="112"/>
      <c r="J50" s="112"/>
      <c r="K50" s="112"/>
      <c r="L50" s="112"/>
      <c r="M50" s="112"/>
      <c r="N50" s="112"/>
    </row>
    <row r="51" spans="1:22" x14ac:dyDescent="0.25">
      <c r="A51" s="112"/>
      <c r="B51" s="112"/>
      <c r="C51" s="112"/>
      <c r="D51" s="112"/>
      <c r="E51" s="112"/>
      <c r="F51" s="112"/>
      <c r="G51" s="112"/>
      <c r="H51" s="112"/>
      <c r="I51" s="112"/>
      <c r="J51" s="112"/>
      <c r="K51" s="112"/>
      <c r="L51" s="112"/>
      <c r="M51" s="112"/>
      <c r="N51" s="112"/>
    </row>
    <row r="52" spans="1:22" x14ac:dyDescent="0.25">
      <c r="A52" s="112"/>
      <c r="B52" s="112"/>
      <c r="C52" s="112"/>
      <c r="D52" s="112"/>
      <c r="E52" s="112"/>
      <c r="F52" s="112"/>
      <c r="G52" s="112"/>
      <c r="H52" s="112"/>
      <c r="I52" s="112"/>
      <c r="J52" s="112"/>
      <c r="K52" s="112"/>
      <c r="L52" s="112"/>
      <c r="M52" s="112"/>
      <c r="N52" s="112"/>
    </row>
    <row r="53" spans="1:22" x14ac:dyDescent="0.25">
      <c r="A53" s="112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</row>
    <row r="54" spans="1:22" x14ac:dyDescent="0.25">
      <c r="A54" s="112"/>
      <c r="B54" s="112"/>
      <c r="C54" s="112"/>
      <c r="D54" s="112"/>
      <c r="E54" s="112"/>
      <c r="F54" s="112"/>
      <c r="G54" s="112"/>
      <c r="H54" s="112"/>
      <c r="I54" s="112"/>
      <c r="J54" s="112"/>
      <c r="K54" s="112"/>
      <c r="L54" s="112"/>
      <c r="M54" s="112"/>
      <c r="N54" s="112"/>
    </row>
    <row r="55" spans="1:22" x14ac:dyDescent="0.25">
      <c r="A55" s="112"/>
      <c r="B55" s="112"/>
      <c r="C55" s="112"/>
      <c r="D55" s="112"/>
      <c r="E55" s="112"/>
      <c r="F55" s="112"/>
      <c r="G55" s="112"/>
      <c r="H55" s="112"/>
      <c r="I55" s="112"/>
      <c r="J55" s="112"/>
      <c r="K55" s="112"/>
      <c r="L55" s="112"/>
      <c r="M55" s="112"/>
      <c r="N55" s="112"/>
    </row>
    <row r="56" spans="1:22" x14ac:dyDescent="0.25">
      <c r="A56" s="112"/>
      <c r="B56" s="112"/>
      <c r="C56" s="112"/>
      <c r="D56" s="112"/>
      <c r="E56" s="112"/>
      <c r="F56" s="112"/>
      <c r="G56" s="112"/>
      <c r="H56" s="112"/>
      <c r="I56" s="112"/>
      <c r="J56" s="112"/>
      <c r="K56" s="112"/>
      <c r="L56" s="112"/>
      <c r="M56" s="112"/>
      <c r="N56" s="112"/>
    </row>
    <row r="57" spans="1:22" x14ac:dyDescent="0.25">
      <c r="A57" s="112"/>
      <c r="B57" s="112"/>
      <c r="C57" s="112"/>
      <c r="D57" s="112"/>
      <c r="E57" s="112"/>
      <c r="F57" s="112"/>
      <c r="G57" s="112"/>
      <c r="H57" s="112"/>
      <c r="I57" s="112"/>
      <c r="J57" s="112"/>
      <c r="K57" s="112"/>
      <c r="L57" s="112"/>
      <c r="M57" s="112"/>
      <c r="N57" s="112"/>
    </row>
    <row r="58" spans="1:22" ht="17.25" x14ac:dyDescent="0.25">
      <c r="A58" s="34"/>
      <c r="B58" s="34"/>
      <c r="C58" s="116" t="s">
        <v>419</v>
      </c>
      <c r="D58" s="34"/>
      <c r="E58" s="34"/>
      <c r="F58" s="34"/>
      <c r="G58" s="34"/>
      <c r="H58" s="34"/>
      <c r="I58" s="34"/>
      <c r="J58" s="34"/>
      <c r="K58" s="112"/>
      <c r="L58" s="112"/>
      <c r="M58" s="112"/>
      <c r="N58" s="112"/>
    </row>
    <row r="59" spans="1:22" ht="15.75" thickBot="1" x14ac:dyDescent="0.3">
      <c r="A59" s="34"/>
      <c r="B59" s="34"/>
      <c r="C59" s="114"/>
      <c r="D59" s="34"/>
      <c r="E59" s="34"/>
      <c r="F59" s="34"/>
      <c r="G59" s="34"/>
      <c r="H59" s="34"/>
      <c r="I59" s="34"/>
      <c r="J59" s="34"/>
      <c r="K59" s="112"/>
      <c r="L59" s="112"/>
      <c r="M59" s="112"/>
      <c r="N59" s="112"/>
    </row>
    <row r="60" spans="1:22" x14ac:dyDescent="0.25">
      <c r="A60" s="34"/>
      <c r="B60" s="34"/>
      <c r="C60" s="1705" t="s">
        <v>398</v>
      </c>
      <c r="D60" s="1706" t="s">
        <v>409</v>
      </c>
      <c r="E60" s="1706" t="s">
        <v>409</v>
      </c>
      <c r="F60" s="1706" t="s">
        <v>420</v>
      </c>
      <c r="G60" s="1707" t="s">
        <v>410</v>
      </c>
      <c r="H60" s="1707" t="s">
        <v>421</v>
      </c>
      <c r="I60" s="1708" t="s">
        <v>422</v>
      </c>
      <c r="J60" s="1709" t="s">
        <v>285</v>
      </c>
      <c r="K60" s="112"/>
      <c r="L60" s="112"/>
      <c r="M60" s="112"/>
      <c r="N60" s="112"/>
    </row>
    <row r="61" spans="1:22" ht="15.75" thickBot="1" x14ac:dyDescent="0.3">
      <c r="A61" s="34"/>
      <c r="B61" s="34"/>
      <c r="C61" s="1710"/>
      <c r="D61" s="1711" t="s">
        <v>423</v>
      </c>
      <c r="E61" s="1711" t="s">
        <v>424</v>
      </c>
      <c r="F61" s="1711" t="s">
        <v>425</v>
      </c>
      <c r="G61" s="1712" t="s">
        <v>426</v>
      </c>
      <c r="H61" s="1712" t="s">
        <v>427</v>
      </c>
      <c r="I61" s="1713" t="s">
        <v>428</v>
      </c>
      <c r="J61" s="1714"/>
      <c r="K61" s="112"/>
      <c r="L61" s="112"/>
      <c r="M61" s="112"/>
      <c r="N61" s="112"/>
    </row>
    <row r="62" spans="1:22" x14ac:dyDescent="0.25">
      <c r="A62" s="34"/>
      <c r="B62" s="34"/>
      <c r="C62" s="117" t="s">
        <v>348</v>
      </c>
      <c r="D62" s="1348">
        <v>219.83900449999999</v>
      </c>
      <c r="E62" s="1017">
        <v>104.53</v>
      </c>
      <c r="F62" s="1017">
        <v>157.34599874999998</v>
      </c>
      <c r="G62" s="1348">
        <v>35.240001679999999</v>
      </c>
      <c r="H62" s="1017">
        <v>13.80000019</v>
      </c>
      <c r="I62" s="1017">
        <v>11.24100018</v>
      </c>
      <c r="J62" s="1018">
        <f t="shared" ref="J62:J73" si="1">SUM(D62:I62)</f>
        <v>541.99600529999998</v>
      </c>
      <c r="K62" s="112"/>
      <c r="L62" s="112"/>
      <c r="M62" s="112"/>
      <c r="N62" s="112"/>
    </row>
    <row r="63" spans="1:22" x14ac:dyDescent="0.25">
      <c r="A63" s="34"/>
      <c r="B63" s="34"/>
      <c r="C63" s="117" t="s">
        <v>349</v>
      </c>
      <c r="D63" s="1017">
        <v>241.88900000000001</v>
      </c>
      <c r="E63" s="1017">
        <v>92.71</v>
      </c>
      <c r="F63" s="1017">
        <v>232.80500000000001</v>
      </c>
      <c r="G63" s="1017">
        <v>60.46</v>
      </c>
      <c r="H63" s="1017">
        <v>28.5</v>
      </c>
      <c r="I63" s="1017">
        <v>22.555</v>
      </c>
      <c r="J63" s="1018">
        <f t="shared" si="1"/>
        <v>678.91899999999998</v>
      </c>
      <c r="K63" s="112"/>
      <c r="L63" s="112"/>
      <c r="M63" s="112"/>
      <c r="N63" s="112"/>
      <c r="P63" s="1455">
        <v>2019</v>
      </c>
    </row>
    <row r="64" spans="1:22" x14ac:dyDescent="0.25">
      <c r="A64" s="34"/>
      <c r="B64" s="34"/>
      <c r="C64" s="117" t="s">
        <v>350</v>
      </c>
      <c r="D64" s="1017">
        <v>260.2999878</v>
      </c>
      <c r="E64" s="1017">
        <v>46.85</v>
      </c>
      <c r="F64" s="1017">
        <v>261.84500116999999</v>
      </c>
      <c r="G64" s="1017">
        <v>68.730003359999998</v>
      </c>
      <c r="H64" s="1017">
        <v>27.649999619999999</v>
      </c>
      <c r="I64" s="1017">
        <v>34.536998750000002</v>
      </c>
      <c r="J64" s="1018">
        <f t="shared" si="1"/>
        <v>699.91199069999993</v>
      </c>
      <c r="K64" s="112"/>
      <c r="L64" s="112"/>
      <c r="M64" s="112"/>
      <c r="N64" s="112"/>
      <c r="Q64" s="1455" t="s">
        <v>409</v>
      </c>
      <c r="R64" s="1455" t="s">
        <v>409</v>
      </c>
      <c r="S64" s="1455" t="s">
        <v>420</v>
      </c>
      <c r="T64" s="1455" t="s">
        <v>410</v>
      </c>
      <c r="U64" s="1455" t="s">
        <v>421</v>
      </c>
      <c r="V64" s="1455" t="s">
        <v>422</v>
      </c>
    </row>
    <row r="65" spans="1:22" x14ac:dyDescent="0.25">
      <c r="A65" s="34"/>
      <c r="B65" s="34"/>
      <c r="C65" s="117" t="s">
        <v>351</v>
      </c>
      <c r="D65" s="1019">
        <v>261.82699580000002</v>
      </c>
      <c r="E65" s="1019">
        <v>66.05</v>
      </c>
      <c r="F65" s="1019">
        <v>242.30299379000002</v>
      </c>
      <c r="G65" s="1019">
        <v>68.989997860000003</v>
      </c>
      <c r="H65" s="1019">
        <v>25.555999759999999</v>
      </c>
      <c r="I65" s="1019">
        <v>37.34500122</v>
      </c>
      <c r="J65" s="1018">
        <f t="shared" si="1"/>
        <v>702.07098843000006</v>
      </c>
      <c r="K65" s="112"/>
      <c r="L65" s="112"/>
      <c r="M65" s="112"/>
      <c r="N65" s="112"/>
      <c r="Q65" s="1455" t="s">
        <v>423</v>
      </c>
      <c r="R65" s="1455" t="s">
        <v>424</v>
      </c>
      <c r="S65" s="1455" t="s">
        <v>425</v>
      </c>
      <c r="T65" s="1455" t="s">
        <v>426</v>
      </c>
      <c r="U65" s="1455" t="s">
        <v>427</v>
      </c>
      <c r="V65" s="1455" t="s">
        <v>428</v>
      </c>
    </row>
    <row r="66" spans="1:22" x14ac:dyDescent="0.25">
      <c r="A66" s="34"/>
      <c r="B66" s="34"/>
      <c r="C66" s="117" t="s">
        <v>352</v>
      </c>
      <c r="D66" s="1017">
        <v>259.16799930000002</v>
      </c>
      <c r="E66" s="1017">
        <v>84.03</v>
      </c>
      <c r="F66" s="1017">
        <v>244.27499583999997</v>
      </c>
      <c r="G66" s="1017">
        <v>66.11000061</v>
      </c>
      <c r="H66" s="1017">
        <v>10.225000380000001</v>
      </c>
      <c r="I66" s="1017">
        <v>32.409000399999996</v>
      </c>
      <c r="J66" s="1018">
        <f t="shared" si="1"/>
        <v>696.21699652999996</v>
      </c>
      <c r="K66" s="112"/>
      <c r="L66" s="112"/>
      <c r="M66" s="112"/>
      <c r="N66" s="112"/>
      <c r="P66" s="1455" t="s">
        <v>361</v>
      </c>
      <c r="Q66" s="1509">
        <v>208.19200000000001</v>
      </c>
      <c r="R66" s="1509">
        <v>76.430000000000007</v>
      </c>
      <c r="S66" s="1509">
        <v>168.64599999999999</v>
      </c>
      <c r="T66" s="1509">
        <v>17.37</v>
      </c>
      <c r="U66" s="1509">
        <v>3.7124999999999999</v>
      </c>
      <c r="V66" s="1509">
        <v>7.7304399999999998</v>
      </c>
    </row>
    <row r="67" spans="1:22" x14ac:dyDescent="0.25">
      <c r="A67" s="34"/>
      <c r="B67" s="34"/>
      <c r="C67" s="117" t="s">
        <v>353</v>
      </c>
      <c r="D67" s="1017">
        <v>256.50100709999998</v>
      </c>
      <c r="E67" s="1017">
        <v>103.5</v>
      </c>
      <c r="F67" s="1017">
        <v>237.91099164000002</v>
      </c>
      <c r="G67" s="1017">
        <v>65.449996949999999</v>
      </c>
      <c r="H67" s="1017">
        <v>4.5</v>
      </c>
      <c r="I67" s="1017">
        <v>27.541000369999999</v>
      </c>
      <c r="J67" s="1018">
        <f t="shared" si="1"/>
        <v>695.40299605999996</v>
      </c>
      <c r="K67" s="112"/>
      <c r="L67" s="112"/>
      <c r="M67" s="112"/>
      <c r="N67" s="112"/>
      <c r="P67" s="1455" t="s">
        <v>362</v>
      </c>
      <c r="Q67" s="1509">
        <v>240.25900268554599</v>
      </c>
      <c r="R67" s="1509">
        <v>91.400001525878906</v>
      </c>
      <c r="S67" s="1509">
        <v>251.34399604797269</v>
      </c>
      <c r="T67" s="1509">
        <v>29.597999572753899</v>
      </c>
      <c r="U67" s="1509">
        <v>26.649999618530199</v>
      </c>
      <c r="V67" s="1509">
        <v>24.468000411987301</v>
      </c>
    </row>
    <row r="68" spans="1:22" x14ac:dyDescent="0.25">
      <c r="A68" s="34"/>
      <c r="B68" s="34"/>
      <c r="C68" s="117" t="s">
        <v>354</v>
      </c>
      <c r="D68" s="1017">
        <v>256.50100709999998</v>
      </c>
      <c r="E68" s="1017">
        <v>104.68</v>
      </c>
      <c r="F68" s="1017">
        <v>237.91099164000002</v>
      </c>
      <c r="G68" s="1017">
        <v>65.449996949999999</v>
      </c>
      <c r="H68" s="1017">
        <v>4.5</v>
      </c>
      <c r="I68" s="1017">
        <v>27.541000369999999</v>
      </c>
      <c r="J68" s="1018">
        <f t="shared" si="1"/>
        <v>696.58299606000003</v>
      </c>
      <c r="K68" s="112"/>
      <c r="L68" s="112"/>
      <c r="M68" s="112"/>
      <c r="N68" s="112"/>
      <c r="P68" s="1455" t="s">
        <v>363</v>
      </c>
      <c r="Q68" s="1509">
        <v>239.9935815</v>
      </c>
      <c r="R68" s="1509">
        <v>97.098709600000007</v>
      </c>
      <c r="S68" s="1509">
        <v>251.69909634999999</v>
      </c>
      <c r="T68" s="1509">
        <v>30.25354853</v>
      </c>
      <c r="U68" s="1509">
        <v>26.698386899999999</v>
      </c>
      <c r="V68" s="1509">
        <v>26.447548340000001</v>
      </c>
    </row>
    <row r="69" spans="1:22" x14ac:dyDescent="0.25">
      <c r="A69" s="34"/>
      <c r="B69" s="34"/>
      <c r="C69" s="117" t="s">
        <v>355</v>
      </c>
      <c r="D69" s="1019">
        <v>251.3690033</v>
      </c>
      <c r="E69" s="1019">
        <v>100.14</v>
      </c>
      <c r="F69" s="1019">
        <v>219.73700523999997</v>
      </c>
      <c r="G69" s="1019">
        <v>37.560001370000002</v>
      </c>
      <c r="H69" s="1019">
        <v>6.4580001830000002</v>
      </c>
      <c r="I69" s="1019">
        <v>17.573999400000002</v>
      </c>
      <c r="J69" s="1018">
        <f t="shared" si="1"/>
        <v>632.83800949300007</v>
      </c>
      <c r="K69" s="112"/>
      <c r="L69" s="112"/>
      <c r="M69" s="112"/>
      <c r="N69" s="112"/>
      <c r="P69" s="1455" t="s">
        <v>364</v>
      </c>
      <c r="Q69" s="1509">
        <v>237.2120056</v>
      </c>
      <c r="R69" s="1509">
        <v>108.9400024</v>
      </c>
      <c r="S69" s="1509">
        <v>248.77799413</v>
      </c>
      <c r="T69" s="1509">
        <v>33.25</v>
      </c>
      <c r="U69" s="1509">
        <v>26.049999239999998</v>
      </c>
      <c r="V69" s="1509">
        <v>31.775999070000001</v>
      </c>
    </row>
    <row r="70" spans="1:22" x14ac:dyDescent="0.25">
      <c r="A70" s="34"/>
      <c r="B70" s="34"/>
      <c r="C70" s="117" t="s">
        <v>356</v>
      </c>
      <c r="D70" s="1019">
        <v>249.7173004</v>
      </c>
      <c r="E70" s="1019">
        <v>105.7</v>
      </c>
      <c r="F70" s="1019">
        <v>213.57886640999999</v>
      </c>
      <c r="G70" s="1019">
        <v>27.796133489999999</v>
      </c>
      <c r="H70" s="1019">
        <v>6.6748665809999999</v>
      </c>
      <c r="I70" s="1019">
        <v>14.92863344</v>
      </c>
      <c r="J70" s="1018">
        <f t="shared" si="1"/>
        <v>618.39580032099991</v>
      </c>
      <c r="K70" s="112"/>
      <c r="L70" s="112"/>
      <c r="M70" s="112"/>
      <c r="N70" s="112"/>
      <c r="P70" s="1455" t="s">
        <v>365</v>
      </c>
      <c r="Q70" s="1509">
        <v>234.089</v>
      </c>
      <c r="R70" s="1509">
        <v>108.65</v>
      </c>
      <c r="S70" s="1509">
        <v>232.38300000000001</v>
      </c>
      <c r="T70" s="1509">
        <v>52.1</v>
      </c>
      <c r="U70" s="1509">
        <v>25.556000000000001</v>
      </c>
      <c r="V70" s="1509">
        <v>32.36</v>
      </c>
    </row>
    <row r="71" spans="1:22" x14ac:dyDescent="0.25">
      <c r="A71" s="34"/>
      <c r="B71" s="34"/>
      <c r="C71" s="117" t="s">
        <v>357</v>
      </c>
      <c r="D71" s="1019">
        <v>245.33099365234301</v>
      </c>
      <c r="E71" s="1019">
        <v>37.450000000000003</v>
      </c>
      <c r="F71" s="1019">
        <v>191.36700057983342</v>
      </c>
      <c r="G71" s="1019">
        <v>8.1879997253417898</v>
      </c>
      <c r="H71" s="1019">
        <v>7.4369997978210396</v>
      </c>
      <c r="I71" s="1019">
        <v>12.611000061035099</v>
      </c>
      <c r="J71" s="1018">
        <f t="shared" si="1"/>
        <v>502.38399381637436</v>
      </c>
      <c r="K71" s="112"/>
      <c r="L71" s="112"/>
      <c r="M71" s="112"/>
      <c r="N71" s="112"/>
      <c r="P71" s="1455" t="s">
        <v>366</v>
      </c>
      <c r="Q71" s="1509">
        <v>231.6340027</v>
      </c>
      <c r="R71" s="1509">
        <v>103.9400024</v>
      </c>
      <c r="S71" s="1509">
        <v>229.79500202999998</v>
      </c>
      <c r="T71" s="1509">
        <v>48.180000309999997</v>
      </c>
      <c r="U71" s="1509">
        <v>11.3125</v>
      </c>
      <c r="V71" s="1509">
        <v>29.291439059999998</v>
      </c>
    </row>
    <row r="72" spans="1:22" x14ac:dyDescent="0.25">
      <c r="A72" s="34"/>
      <c r="B72" s="34"/>
      <c r="C72" s="117" t="s">
        <v>358</v>
      </c>
      <c r="D72" s="1019">
        <v>241.88600158691401</v>
      </c>
      <c r="E72" s="1019">
        <v>52.97</v>
      </c>
      <c r="F72" s="1019">
        <v>164.1089973449705</v>
      </c>
      <c r="G72" s="1019">
        <v>5.2740001678466797</v>
      </c>
      <c r="H72" s="1019">
        <v>7.25</v>
      </c>
      <c r="I72" s="1019">
        <v>11.9820003509521</v>
      </c>
      <c r="J72" s="1018">
        <f t="shared" si="1"/>
        <v>483.47099945068322</v>
      </c>
      <c r="K72" s="112"/>
      <c r="L72" s="112"/>
      <c r="M72" s="112"/>
      <c r="N72" s="112"/>
      <c r="P72" s="1455" t="s">
        <v>367</v>
      </c>
      <c r="Q72" s="1509">
        <v>229.350006103515</v>
      </c>
      <c r="R72" s="1509">
        <v>84.470001220703097</v>
      </c>
      <c r="S72" s="1509">
        <v>212.1909961700438</v>
      </c>
      <c r="T72" s="1509">
        <v>42.990001678466797</v>
      </c>
      <c r="U72" s="1509">
        <v>3.7880001068115199</v>
      </c>
      <c r="V72" s="1509">
        <v>24.377000808715799</v>
      </c>
    </row>
    <row r="73" spans="1:22" ht="15.75" thickBot="1" x14ac:dyDescent="0.3">
      <c r="A73" s="34"/>
      <c r="B73" s="34"/>
      <c r="C73" s="117" t="s">
        <v>359</v>
      </c>
      <c r="D73" s="1019">
        <v>241.83299255371</v>
      </c>
      <c r="E73" s="1019">
        <v>75</v>
      </c>
      <c r="F73" s="1019">
        <v>166.14400100707988</v>
      </c>
      <c r="G73" s="1019">
        <v>6.8099999427795401</v>
      </c>
      <c r="H73" s="1019">
        <v>11.5</v>
      </c>
      <c r="I73" s="1019">
        <v>14.064999580383301</v>
      </c>
      <c r="J73" s="1018">
        <f t="shared" si="1"/>
        <v>515.35199308395272</v>
      </c>
      <c r="K73" s="112"/>
      <c r="L73" s="112"/>
      <c r="M73" s="112"/>
      <c r="N73" s="112"/>
      <c r="P73" s="1455" t="s">
        <v>368</v>
      </c>
      <c r="Q73" s="1509">
        <v>227.0690002</v>
      </c>
      <c r="R73" s="1509">
        <v>63.930000309999997</v>
      </c>
      <c r="S73" s="1509">
        <v>189.33699795999999</v>
      </c>
      <c r="T73" s="1509">
        <v>33.900001529999997</v>
      </c>
      <c r="U73" s="1509">
        <v>4.4499998090000004</v>
      </c>
      <c r="V73" s="1509">
        <v>20.149000170000001</v>
      </c>
    </row>
    <row r="74" spans="1:22" ht="16.5" thickTop="1" thickBot="1" x14ac:dyDescent="0.3">
      <c r="A74" s="34"/>
      <c r="B74" s="34"/>
      <c r="C74" s="118" t="s">
        <v>416</v>
      </c>
      <c r="D74" s="1020">
        <f t="shared" ref="D74:J74" si="2">+MAX(D62:D73)</f>
        <v>261.82699580000002</v>
      </c>
      <c r="E74" s="1020">
        <f t="shared" si="2"/>
        <v>105.7</v>
      </c>
      <c r="F74" s="1020">
        <f t="shared" si="2"/>
        <v>261.84500116999999</v>
      </c>
      <c r="G74" s="1020">
        <f t="shared" si="2"/>
        <v>68.989997860000003</v>
      </c>
      <c r="H74" s="1020">
        <f t="shared" si="2"/>
        <v>28.5</v>
      </c>
      <c r="I74" s="1020">
        <f t="shared" si="2"/>
        <v>37.34500122</v>
      </c>
      <c r="J74" s="1021">
        <f t="shared" si="2"/>
        <v>702.07098843000006</v>
      </c>
      <c r="K74" s="112"/>
      <c r="L74" s="112"/>
      <c r="M74" s="112"/>
      <c r="N74" s="112"/>
      <c r="P74" s="1455" t="s">
        <v>388</v>
      </c>
      <c r="Q74" s="1509">
        <v>224.531005859375</v>
      </c>
      <c r="R74" s="1509">
        <v>49.209999084472599</v>
      </c>
      <c r="S74" s="1509">
        <v>179.18599891662581</v>
      </c>
      <c r="T74" s="1509">
        <v>20.221000671386701</v>
      </c>
      <c r="U74" s="1509">
        <v>4.7880001068115199</v>
      </c>
      <c r="V74" s="1509">
        <v>16.159999847412099</v>
      </c>
    </row>
    <row r="75" spans="1:22" ht="3" customHeight="1" x14ac:dyDescent="0.25">
      <c r="A75" s="112"/>
      <c r="B75" s="112"/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P75" s="1455" t="s">
        <v>370</v>
      </c>
      <c r="Q75" s="1509">
        <v>221.427001953125</v>
      </c>
      <c r="R75" s="1509">
        <v>39.099998474121001</v>
      </c>
      <c r="S75" s="1509">
        <v>166.24900245666498</v>
      </c>
      <c r="T75" s="1509">
        <v>7.8709998130798304</v>
      </c>
      <c r="U75" s="1509">
        <v>4.9250001907348597</v>
      </c>
      <c r="V75" s="1509">
        <v>13.789999961853001</v>
      </c>
    </row>
    <row r="76" spans="1:22" x14ac:dyDescent="0.25">
      <c r="A76" s="112"/>
      <c r="B76" s="112"/>
      <c r="C76" s="119" t="s">
        <v>401</v>
      </c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P76" s="1455" t="s">
        <v>371</v>
      </c>
      <c r="Q76" s="1509">
        <v>211.434</v>
      </c>
      <c r="R76" s="1509">
        <v>62.508330000000001</v>
      </c>
      <c r="S76" s="1509">
        <v>184.05795999999998</v>
      </c>
      <c r="T76" s="1509">
        <v>8.7936669999999992</v>
      </c>
      <c r="U76" s="1509">
        <v>2.2693099999999999</v>
      </c>
      <c r="V76" s="1509">
        <v>1.591696</v>
      </c>
    </row>
    <row r="77" spans="1:22" x14ac:dyDescent="0.25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P77" s="1455" t="s">
        <v>372</v>
      </c>
      <c r="Q77" s="1509">
        <v>214.93400573730401</v>
      </c>
      <c r="R77" s="1509">
        <v>54.650001525878899</v>
      </c>
      <c r="S77" s="1509">
        <v>144.96699714660619</v>
      </c>
      <c r="T77" s="1509">
        <v>15.2600002288818</v>
      </c>
      <c r="U77" s="1509">
        <v>5.13800001144409</v>
      </c>
      <c r="V77" s="1509">
        <v>6.1719999313354403</v>
      </c>
    </row>
    <row r="78" spans="1:22" x14ac:dyDescent="0.25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</row>
    <row r="79" spans="1:22" x14ac:dyDescent="0.25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</row>
    <row r="80" spans="1:22" x14ac:dyDescent="0.25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</row>
    <row r="81" spans="1:22" x14ac:dyDescent="0.25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P81" s="1455">
        <v>2020</v>
      </c>
    </row>
    <row r="82" spans="1:22" x14ac:dyDescent="0.25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Q82" s="1455" t="s">
        <v>409</v>
      </c>
      <c r="R82" s="1455" t="s">
        <v>409</v>
      </c>
      <c r="S82" s="1455" t="s">
        <v>420</v>
      </c>
      <c r="T82" s="1455" t="s">
        <v>410</v>
      </c>
      <c r="U82" s="1455" t="s">
        <v>421</v>
      </c>
      <c r="V82" s="1455" t="s">
        <v>422</v>
      </c>
    </row>
    <row r="83" spans="1:22" x14ac:dyDescent="0.25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Q83" s="1455" t="s">
        <v>423</v>
      </c>
      <c r="R83" s="1455" t="s">
        <v>424</v>
      </c>
      <c r="S83" s="1455" t="s">
        <v>425</v>
      </c>
      <c r="T83" s="1455" t="s">
        <v>426</v>
      </c>
      <c r="U83" s="1455" t="s">
        <v>427</v>
      </c>
      <c r="V83" s="1455" t="s">
        <v>428</v>
      </c>
    </row>
    <row r="84" spans="1:22" x14ac:dyDescent="0.25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P84" s="1455" t="s">
        <v>361</v>
      </c>
      <c r="Q84" s="1509">
        <v>219.83900449999999</v>
      </c>
      <c r="R84" s="1509">
        <v>104.53</v>
      </c>
      <c r="S84" s="1509">
        <v>157.34599874999998</v>
      </c>
      <c r="T84" s="1509">
        <v>35.240001679999999</v>
      </c>
      <c r="U84" s="1509">
        <v>13.80000019</v>
      </c>
      <c r="V84" s="1509">
        <v>11.24100018</v>
      </c>
    </row>
    <row r="85" spans="1:22" x14ac:dyDescent="0.25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P85" s="1455" t="s">
        <v>362</v>
      </c>
      <c r="Q85" s="1509">
        <v>241.88900000000001</v>
      </c>
      <c r="R85" s="1509">
        <v>92.71</v>
      </c>
      <c r="S85" s="1509">
        <v>232.80500000000001</v>
      </c>
      <c r="T85" s="1509">
        <v>60.46</v>
      </c>
      <c r="U85" s="1509">
        <v>28.5</v>
      </c>
      <c r="V85" s="1509">
        <v>22.555</v>
      </c>
    </row>
    <row r="86" spans="1:22" x14ac:dyDescent="0.25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P86" s="1455" t="s">
        <v>363</v>
      </c>
      <c r="Q86" s="1509">
        <v>260.2999878</v>
      </c>
      <c r="R86" s="1509">
        <v>46.85</v>
      </c>
      <c r="S86" s="1509">
        <v>261.84500116999999</v>
      </c>
      <c r="T86" s="1509">
        <v>68.730003359999998</v>
      </c>
      <c r="U86" s="1509">
        <v>27.649999619999999</v>
      </c>
      <c r="V86" s="1509">
        <v>34.536998750000002</v>
      </c>
    </row>
    <row r="87" spans="1:22" x14ac:dyDescent="0.25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P87" s="1455" t="s">
        <v>364</v>
      </c>
      <c r="Q87" s="1509">
        <v>261.82699580000002</v>
      </c>
      <c r="R87" s="1509">
        <v>66.05</v>
      </c>
      <c r="S87" s="1509">
        <v>242.30299379000002</v>
      </c>
      <c r="T87" s="1509">
        <v>68.989997860000003</v>
      </c>
      <c r="U87" s="1509">
        <v>25.555999759999999</v>
      </c>
      <c r="V87" s="1509">
        <v>37.34500122</v>
      </c>
    </row>
    <row r="88" spans="1:22" x14ac:dyDescent="0.25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P88" s="1455" t="s">
        <v>365</v>
      </c>
      <c r="Q88" s="1509">
        <v>259.16799930000002</v>
      </c>
      <c r="R88" s="1509">
        <v>84.03</v>
      </c>
      <c r="S88" s="1509">
        <v>244.27499583999997</v>
      </c>
      <c r="T88" s="1509">
        <v>66.11000061</v>
      </c>
      <c r="U88" s="1509">
        <v>10.225000380000001</v>
      </c>
      <c r="V88" s="1509">
        <v>32.409000399999996</v>
      </c>
    </row>
    <row r="89" spans="1:22" x14ac:dyDescent="0.25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P89" s="1455" t="s">
        <v>366</v>
      </c>
      <c r="Q89" s="1509">
        <v>256.50100709999998</v>
      </c>
      <c r="R89" s="1509">
        <v>103.5</v>
      </c>
      <c r="S89" s="1509">
        <v>237.91099164000002</v>
      </c>
      <c r="T89" s="1509">
        <v>65.449996949999999</v>
      </c>
      <c r="U89" s="1509">
        <v>4.5</v>
      </c>
      <c r="V89" s="1509">
        <v>27.541000369999999</v>
      </c>
    </row>
    <row r="90" spans="1:22" x14ac:dyDescent="0.25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P90" s="1455" t="s">
        <v>367</v>
      </c>
      <c r="Q90" s="1509">
        <v>256.50100709999998</v>
      </c>
      <c r="R90" s="1509">
        <v>104.68</v>
      </c>
      <c r="S90" s="1509">
        <v>237.91099164000002</v>
      </c>
      <c r="T90" s="1509">
        <v>65.449996949999999</v>
      </c>
      <c r="U90" s="1509">
        <v>4.5</v>
      </c>
      <c r="V90" s="1509">
        <v>27.541000369999999</v>
      </c>
    </row>
    <row r="91" spans="1:22" x14ac:dyDescent="0.25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P91" s="1455" t="s">
        <v>368</v>
      </c>
      <c r="Q91" s="1509">
        <v>251.3690033</v>
      </c>
      <c r="R91" s="1509">
        <v>100.14</v>
      </c>
      <c r="S91" s="1509">
        <v>219.73700523999997</v>
      </c>
      <c r="T91" s="1509">
        <v>37.560001370000002</v>
      </c>
      <c r="U91" s="1509">
        <v>6.4580001830000002</v>
      </c>
      <c r="V91" s="1509">
        <v>17.573999400000002</v>
      </c>
    </row>
    <row r="92" spans="1:22" x14ac:dyDescent="0.25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P92" s="1455" t="s">
        <v>388</v>
      </c>
      <c r="Q92" s="1509">
        <v>249.7173004</v>
      </c>
      <c r="R92" s="1509">
        <v>105.7</v>
      </c>
      <c r="S92" s="1509">
        <v>213.57886640999999</v>
      </c>
      <c r="T92" s="1509">
        <v>27.796133489999999</v>
      </c>
      <c r="U92" s="1509">
        <v>6.6748665809999999</v>
      </c>
      <c r="V92" s="1509">
        <v>14.92863344</v>
      </c>
    </row>
    <row r="93" spans="1:22" x14ac:dyDescent="0.25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P93" s="1455" t="s">
        <v>370</v>
      </c>
      <c r="Q93" s="1509">
        <v>245.33099365234301</v>
      </c>
      <c r="R93" s="1509">
        <v>37.450000000000003</v>
      </c>
      <c r="S93" s="1509">
        <v>191.36700057983342</v>
      </c>
      <c r="T93" s="1509">
        <v>8.1879997253417898</v>
      </c>
      <c r="U93" s="1509">
        <v>7.4369997978210396</v>
      </c>
      <c r="V93" s="1509">
        <v>12.611000061035099</v>
      </c>
    </row>
    <row r="94" spans="1:22" x14ac:dyDescent="0.25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P94" s="1455" t="s">
        <v>371</v>
      </c>
      <c r="Q94" s="1509">
        <v>241.88600158691401</v>
      </c>
      <c r="R94" s="1509">
        <v>52.97</v>
      </c>
      <c r="S94" s="1509">
        <v>164.1089973449705</v>
      </c>
      <c r="T94" s="1509">
        <v>5.2740001678466797</v>
      </c>
      <c r="U94" s="1509">
        <v>7.25</v>
      </c>
      <c r="V94" s="1509">
        <v>11.9820003509521</v>
      </c>
    </row>
    <row r="95" spans="1:22" x14ac:dyDescent="0.25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P95" s="1455" t="s">
        <v>372</v>
      </c>
      <c r="Q95" s="1509">
        <v>241.83299255371</v>
      </c>
      <c r="R95" s="1509">
        <v>75</v>
      </c>
      <c r="S95" s="1509">
        <v>166.14400100707988</v>
      </c>
      <c r="T95" s="1509">
        <v>6.8099999427795401</v>
      </c>
      <c r="U95" s="1509">
        <v>11.5</v>
      </c>
      <c r="V95" s="1509">
        <v>14.064999580383301</v>
      </c>
    </row>
    <row r="96" spans="1:22" x14ac:dyDescent="0.25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</row>
    <row r="97" spans="1:14" x14ac:dyDescent="0.25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</row>
    <row r="98" spans="1:14" x14ac:dyDescent="0.25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</row>
    <row r="99" spans="1:14" x14ac:dyDescent="0.25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</row>
    <row r="100" spans="1:14" x14ac:dyDescent="0.25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</row>
    <row r="101" spans="1:14" x14ac:dyDescent="0.25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</row>
    <row r="102" spans="1:14" x14ac:dyDescent="0.25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</row>
    <row r="103" spans="1:14" x14ac:dyDescent="0.25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</row>
    <row r="104" spans="1:14" x14ac:dyDescent="0.25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</row>
    <row r="105" spans="1:14" x14ac:dyDescent="0.25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</row>
    <row r="106" spans="1:14" x14ac:dyDescent="0.25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</row>
    <row r="107" spans="1:14" x14ac:dyDescent="0.25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</row>
    <row r="108" spans="1:14" x14ac:dyDescent="0.25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</row>
    <row r="109" spans="1:14" x14ac:dyDescent="0.25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</row>
    <row r="110" spans="1:14" x14ac:dyDescent="0.25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</row>
    <row r="111" spans="1:14" x14ac:dyDescent="0.25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</row>
    <row r="112" spans="1:14" x14ac:dyDescent="0.25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</row>
    <row r="113" spans="1:14" x14ac:dyDescent="0.25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</row>
    <row r="114" spans="1:14" x14ac:dyDescent="0.25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</row>
    <row r="115" spans="1:14" x14ac:dyDescent="0.25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</row>
  </sheetData>
  <conditionalFormatting sqref="E9:E20">
    <cfRule type="cellIs" dxfId="408" priority="20" operator="equal">
      <formula>$E$21</formula>
    </cfRule>
  </conditionalFormatting>
  <conditionalFormatting sqref="F9:F20">
    <cfRule type="cellIs" dxfId="407" priority="19" operator="equal">
      <formula>$F$21</formula>
    </cfRule>
  </conditionalFormatting>
  <conditionalFormatting sqref="G9:G20">
    <cfRule type="cellIs" dxfId="406" priority="18" operator="equal">
      <formula>$G$21</formula>
    </cfRule>
  </conditionalFormatting>
  <conditionalFormatting sqref="H9:H20">
    <cfRule type="cellIs" dxfId="405" priority="17" operator="equal">
      <formula>$H$21</formula>
    </cfRule>
  </conditionalFormatting>
  <conditionalFormatting sqref="I9:I20">
    <cfRule type="cellIs" dxfId="404" priority="16" operator="equal">
      <formula>$I$21</formula>
    </cfRule>
  </conditionalFormatting>
  <conditionalFormatting sqref="G74">
    <cfRule type="cellIs" dxfId="403" priority="12" operator="equal">
      <formula>$G$21</formula>
    </cfRule>
  </conditionalFormatting>
  <conditionalFormatting sqref="H62:H73">
    <cfRule type="cellIs" dxfId="402" priority="11" operator="equal">
      <formula>$H$74</formula>
    </cfRule>
  </conditionalFormatting>
  <conditionalFormatting sqref="I62:I73">
    <cfRule type="cellIs" dxfId="401" priority="10" operator="equal">
      <formula>$I$74</formula>
    </cfRule>
  </conditionalFormatting>
  <conditionalFormatting sqref="G62:G73">
    <cfRule type="cellIs" dxfId="400" priority="9" operator="equal">
      <formula>$G$74</formula>
    </cfRule>
  </conditionalFormatting>
  <conditionalFormatting sqref="F74">
    <cfRule type="cellIs" dxfId="399" priority="7" operator="equal">
      <formula>$G$21</formula>
    </cfRule>
  </conditionalFormatting>
  <conditionalFormatting sqref="F62:F73">
    <cfRule type="cellIs" dxfId="398" priority="6" operator="equal">
      <formula>$F$74</formula>
    </cfRule>
  </conditionalFormatting>
  <conditionalFormatting sqref="E74">
    <cfRule type="cellIs" dxfId="397" priority="5" operator="equal">
      <formula>$G$21</formula>
    </cfRule>
  </conditionalFormatting>
  <conditionalFormatting sqref="E62:E73">
    <cfRule type="cellIs" dxfId="396" priority="4" operator="equal">
      <formula>$E$74</formula>
    </cfRule>
  </conditionalFormatting>
  <conditionalFormatting sqref="D74">
    <cfRule type="cellIs" dxfId="395" priority="3" operator="equal">
      <formula>$G$21</formula>
    </cfRule>
  </conditionalFormatting>
  <conditionalFormatting sqref="D62:D73">
    <cfRule type="cellIs" dxfId="394" priority="2" operator="equal">
      <formula>$D$74</formula>
    </cfRule>
  </conditionalFormatting>
  <conditionalFormatting sqref="J62:J73">
    <cfRule type="cellIs" dxfId="393" priority="1" operator="equal">
      <formula>$J$74</formula>
    </cfRule>
  </conditionalFormatting>
  <printOptions horizontalCentered="1"/>
  <pageMargins left="0.86614173228346458" right="0.6692913385826772" top="0.62992125984251968" bottom="0.51181102362204722" header="0" footer="0"/>
  <pageSetup paperSize="9" scale="60" fitToHeight="0" orientation="portrait" r:id="rId1"/>
  <headerFooter alignWithMargins="0"/>
  <rowBreaks count="1" manualBreakCount="1">
    <brk id="57" max="10" man="1"/>
  </rowBreak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3" operator="containsText" id="{1322F95E-833B-4345-82F8-631D70FC4EAE}">
            <xm:f>NOT(ISERROR(SEARCH($D$21,D9)))</xm:f>
            <xm:f>$D$21</xm:f>
            <x14:dxf>
              <font>
                <b/>
                <i val="0"/>
                <strike val="0"/>
              </font>
              <numFmt numFmtId="167" formatCode="#,##0.0"/>
            </x14:dxf>
          </x14:cfRule>
          <xm:sqref>D9:D20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>
    <pageSetUpPr fitToPage="1"/>
  </sheetPr>
  <dimension ref="A1:IP43"/>
  <sheetViews>
    <sheetView view="pageBreakPreview" zoomScaleNormal="90" zoomScaleSheetLayoutView="100" workbookViewId="0">
      <selection activeCell="H14" sqref="H14"/>
    </sheetView>
  </sheetViews>
  <sheetFormatPr baseColWidth="10" defaultColWidth="11.42578125" defaultRowHeight="12.75" x14ac:dyDescent="0.2"/>
  <cols>
    <col min="1" max="1" width="11.5703125" style="124" customWidth="1"/>
    <col min="2" max="2" width="21.28515625" style="124" customWidth="1"/>
    <col min="3" max="3" width="19.140625" style="124" customWidth="1"/>
    <col min="4" max="4" width="31.7109375" style="124" customWidth="1"/>
    <col min="5" max="5" width="20.85546875" style="124" customWidth="1"/>
    <col min="6" max="6" width="22.5703125" style="123" customWidth="1"/>
    <col min="7" max="7" width="9.140625" style="123" customWidth="1"/>
    <col min="8" max="8" width="7.28515625" style="123" customWidth="1"/>
    <col min="9" max="9" width="26.42578125" style="124" customWidth="1"/>
    <col min="10" max="10" width="15.7109375" style="124" bestFit="1" customWidth="1"/>
    <col min="11" max="11" width="17.28515625" style="124" bestFit="1" customWidth="1"/>
    <col min="12" max="16384" width="11.42578125" style="124"/>
  </cols>
  <sheetData>
    <row r="1" spans="1:250" ht="19.5" customHeight="1" x14ac:dyDescent="0.25">
      <c r="A1" s="121" t="s">
        <v>431</v>
      </c>
      <c r="B1" s="122"/>
      <c r="C1" s="122"/>
      <c r="D1" s="122"/>
      <c r="E1" s="122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  <c r="AR1" s="123"/>
      <c r="AS1" s="123"/>
      <c r="AT1" s="123"/>
      <c r="AU1" s="123"/>
      <c r="AV1" s="123"/>
      <c r="AW1" s="123"/>
      <c r="AX1" s="123"/>
      <c r="AY1" s="123"/>
      <c r="AZ1" s="123"/>
      <c r="BA1" s="123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23"/>
      <c r="BV1" s="123"/>
      <c r="BW1" s="123"/>
      <c r="BX1" s="123"/>
      <c r="BY1" s="123"/>
      <c r="BZ1" s="123"/>
      <c r="CA1" s="123"/>
      <c r="CB1" s="123"/>
      <c r="CC1" s="123"/>
      <c r="CD1" s="123"/>
      <c r="CE1" s="123"/>
      <c r="CF1" s="123"/>
      <c r="CG1" s="123"/>
      <c r="CH1" s="123"/>
      <c r="CI1" s="123"/>
      <c r="CJ1" s="123"/>
      <c r="CK1" s="123"/>
      <c r="CL1" s="123"/>
      <c r="CM1" s="123"/>
      <c r="CN1" s="123"/>
      <c r="CO1" s="123"/>
      <c r="CP1" s="123"/>
      <c r="CQ1" s="123"/>
      <c r="CR1" s="123"/>
      <c r="CS1" s="123"/>
      <c r="CT1" s="123"/>
      <c r="CU1" s="123"/>
      <c r="CV1" s="123"/>
      <c r="CW1" s="123"/>
      <c r="CX1" s="123"/>
      <c r="CY1" s="123"/>
      <c r="CZ1" s="123"/>
      <c r="DA1" s="123"/>
      <c r="DB1" s="123"/>
      <c r="DC1" s="123"/>
      <c r="DD1" s="123"/>
      <c r="DE1" s="123"/>
      <c r="DF1" s="123"/>
      <c r="DG1" s="123"/>
      <c r="DH1" s="123"/>
      <c r="DI1" s="123"/>
      <c r="DJ1" s="123"/>
      <c r="DK1" s="123"/>
      <c r="DL1" s="123"/>
      <c r="DM1" s="123"/>
      <c r="DN1" s="123"/>
      <c r="DO1" s="123"/>
      <c r="DP1" s="123"/>
      <c r="DQ1" s="123"/>
      <c r="DR1" s="123"/>
      <c r="DS1" s="123"/>
      <c r="DT1" s="123"/>
      <c r="DU1" s="123"/>
      <c r="DV1" s="123"/>
      <c r="DW1" s="123"/>
      <c r="DX1" s="123"/>
      <c r="DY1" s="123"/>
      <c r="DZ1" s="123"/>
      <c r="EA1" s="123"/>
      <c r="EB1" s="123"/>
      <c r="EC1" s="123"/>
      <c r="ED1" s="123"/>
      <c r="EE1" s="123"/>
      <c r="EF1" s="123"/>
      <c r="EG1" s="123"/>
      <c r="EH1" s="123"/>
      <c r="EI1" s="123"/>
      <c r="EJ1" s="123"/>
      <c r="EK1" s="123"/>
      <c r="EL1" s="123"/>
      <c r="EM1" s="123"/>
      <c r="EN1" s="123"/>
      <c r="EO1" s="123"/>
      <c r="EP1" s="123"/>
      <c r="EQ1" s="123"/>
      <c r="ER1" s="123"/>
      <c r="ES1" s="123"/>
      <c r="ET1" s="123"/>
      <c r="EU1" s="123"/>
      <c r="EV1" s="123"/>
      <c r="EW1" s="123"/>
      <c r="EX1" s="123"/>
      <c r="EY1" s="123"/>
      <c r="EZ1" s="123"/>
      <c r="FA1" s="123"/>
      <c r="FB1" s="123"/>
      <c r="FC1" s="123"/>
      <c r="FD1" s="123"/>
      <c r="FE1" s="123"/>
      <c r="FF1" s="123"/>
      <c r="FG1" s="123"/>
      <c r="FH1" s="123"/>
      <c r="FI1" s="123"/>
      <c r="FJ1" s="123"/>
      <c r="FK1" s="123"/>
      <c r="FL1" s="123"/>
      <c r="FM1" s="123"/>
      <c r="FN1" s="123"/>
      <c r="FO1" s="123"/>
      <c r="FP1" s="123"/>
      <c r="FQ1" s="123"/>
      <c r="FR1" s="123"/>
      <c r="FS1" s="123"/>
      <c r="FT1" s="123"/>
      <c r="FU1" s="123"/>
      <c r="FV1" s="123"/>
      <c r="FW1" s="123"/>
      <c r="FX1" s="123"/>
      <c r="FY1" s="123"/>
      <c r="FZ1" s="123"/>
      <c r="GA1" s="123"/>
      <c r="GB1" s="123"/>
      <c r="GC1" s="123"/>
      <c r="GD1" s="123"/>
      <c r="GE1" s="123"/>
      <c r="GF1" s="123"/>
      <c r="GG1" s="123"/>
      <c r="GH1" s="123"/>
      <c r="GI1" s="123"/>
      <c r="GJ1" s="123"/>
      <c r="GK1" s="123"/>
      <c r="GL1" s="123"/>
      <c r="GM1" s="123"/>
      <c r="GN1" s="123"/>
      <c r="GO1" s="123"/>
      <c r="GP1" s="123"/>
      <c r="GQ1" s="123"/>
      <c r="GR1" s="123"/>
      <c r="GS1" s="123"/>
      <c r="GT1" s="123"/>
      <c r="GU1" s="123"/>
      <c r="GV1" s="123"/>
      <c r="GW1" s="123"/>
      <c r="GX1" s="123"/>
      <c r="GY1" s="123"/>
      <c r="GZ1" s="123"/>
      <c r="HA1" s="123"/>
      <c r="HB1" s="123"/>
      <c r="HC1" s="123"/>
      <c r="HD1" s="123"/>
      <c r="HE1" s="123"/>
      <c r="HF1" s="123"/>
      <c r="HG1" s="123"/>
      <c r="HH1" s="123"/>
      <c r="HI1" s="123"/>
      <c r="HJ1" s="123"/>
      <c r="HK1" s="123"/>
      <c r="HL1" s="123"/>
      <c r="HM1" s="123"/>
      <c r="HN1" s="123"/>
      <c r="HO1" s="123"/>
      <c r="HP1" s="123"/>
      <c r="HQ1" s="123"/>
      <c r="HR1" s="123"/>
      <c r="HS1" s="123"/>
      <c r="HT1" s="123"/>
      <c r="HU1" s="123"/>
      <c r="HV1" s="123"/>
      <c r="HW1" s="123"/>
      <c r="HX1" s="123"/>
      <c r="HY1" s="123"/>
      <c r="HZ1" s="123"/>
      <c r="IA1" s="123"/>
      <c r="IB1" s="123"/>
      <c r="IC1" s="123"/>
      <c r="ID1" s="123"/>
      <c r="IE1" s="123"/>
      <c r="IF1" s="123"/>
      <c r="IG1" s="123"/>
      <c r="IH1" s="123"/>
      <c r="II1" s="123"/>
      <c r="IJ1" s="123"/>
      <c r="IK1" s="123"/>
      <c r="IL1" s="123"/>
      <c r="IM1" s="123"/>
      <c r="IN1" s="123"/>
      <c r="IO1" s="123"/>
      <c r="IP1" s="123"/>
    </row>
    <row r="2" spans="1:250" ht="10.5" customHeight="1" x14ac:dyDescent="0.2">
      <c r="A2" s="125"/>
      <c r="B2" s="122"/>
      <c r="C2" s="122"/>
      <c r="D2" s="122"/>
      <c r="E2" s="122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  <c r="AR2" s="123"/>
      <c r="AS2" s="123"/>
      <c r="AT2" s="123"/>
      <c r="AU2" s="123"/>
      <c r="AV2" s="123"/>
      <c r="AW2" s="123"/>
      <c r="AX2" s="123"/>
      <c r="AY2" s="123"/>
      <c r="AZ2" s="123"/>
      <c r="BA2" s="123"/>
      <c r="BB2" s="123"/>
      <c r="BC2" s="123"/>
      <c r="BD2" s="123"/>
      <c r="BE2" s="123"/>
      <c r="BF2" s="123"/>
      <c r="BG2" s="123"/>
      <c r="BH2" s="123"/>
      <c r="BI2" s="123"/>
      <c r="BJ2" s="123"/>
      <c r="BK2" s="123"/>
      <c r="BL2" s="123"/>
      <c r="BM2" s="123"/>
      <c r="BN2" s="123"/>
      <c r="BO2" s="123"/>
      <c r="BP2" s="123"/>
      <c r="BQ2" s="123"/>
      <c r="BR2" s="123"/>
      <c r="BS2" s="123"/>
      <c r="BT2" s="123"/>
      <c r="BU2" s="123"/>
      <c r="BV2" s="123"/>
      <c r="BW2" s="123"/>
      <c r="BX2" s="123"/>
      <c r="BY2" s="123"/>
      <c r="BZ2" s="123"/>
      <c r="CA2" s="123"/>
      <c r="CB2" s="123"/>
      <c r="CC2" s="123"/>
      <c r="CD2" s="123"/>
      <c r="CE2" s="123"/>
      <c r="CF2" s="123"/>
      <c r="CG2" s="123"/>
      <c r="CH2" s="123"/>
      <c r="CI2" s="123"/>
      <c r="CJ2" s="123"/>
      <c r="CK2" s="123"/>
      <c r="CL2" s="123"/>
      <c r="CM2" s="123"/>
      <c r="CN2" s="123"/>
      <c r="CO2" s="123"/>
      <c r="CP2" s="123"/>
      <c r="CQ2" s="123"/>
      <c r="CR2" s="123"/>
      <c r="CS2" s="123"/>
      <c r="CT2" s="123"/>
      <c r="CU2" s="123"/>
      <c r="CV2" s="123"/>
      <c r="CW2" s="123"/>
      <c r="CX2" s="123"/>
      <c r="CY2" s="123"/>
      <c r="CZ2" s="123"/>
      <c r="DA2" s="123"/>
      <c r="DB2" s="123"/>
      <c r="DC2" s="123"/>
      <c r="DD2" s="123"/>
      <c r="DE2" s="123"/>
      <c r="DF2" s="123"/>
      <c r="DG2" s="123"/>
      <c r="DH2" s="123"/>
      <c r="DI2" s="123"/>
      <c r="DJ2" s="123"/>
      <c r="DK2" s="123"/>
      <c r="DL2" s="123"/>
      <c r="DM2" s="123"/>
      <c r="DN2" s="123"/>
      <c r="DO2" s="123"/>
      <c r="DP2" s="123"/>
      <c r="DQ2" s="123"/>
      <c r="DR2" s="123"/>
      <c r="DS2" s="123"/>
      <c r="DT2" s="123"/>
      <c r="DU2" s="123"/>
      <c r="DV2" s="123"/>
      <c r="DW2" s="123"/>
      <c r="DX2" s="123"/>
      <c r="DY2" s="123"/>
      <c r="DZ2" s="123"/>
      <c r="EA2" s="123"/>
      <c r="EB2" s="123"/>
      <c r="EC2" s="123"/>
      <c r="ED2" s="123"/>
      <c r="EE2" s="123"/>
      <c r="EF2" s="123"/>
      <c r="EG2" s="123"/>
      <c r="EH2" s="123"/>
      <c r="EI2" s="123"/>
      <c r="EJ2" s="123"/>
      <c r="EK2" s="123"/>
      <c r="EL2" s="123"/>
      <c r="EM2" s="123"/>
      <c r="EN2" s="123"/>
      <c r="EO2" s="123"/>
      <c r="EP2" s="123"/>
      <c r="EQ2" s="123"/>
      <c r="ER2" s="123"/>
      <c r="ES2" s="123"/>
      <c r="ET2" s="123"/>
      <c r="EU2" s="123"/>
      <c r="EV2" s="123"/>
      <c r="EW2" s="123"/>
      <c r="EX2" s="123"/>
      <c r="EY2" s="123"/>
      <c r="EZ2" s="123"/>
      <c r="FA2" s="123"/>
      <c r="FB2" s="123"/>
      <c r="FC2" s="123"/>
      <c r="FD2" s="123"/>
      <c r="FE2" s="123"/>
      <c r="FF2" s="123"/>
      <c r="FG2" s="123"/>
      <c r="FH2" s="123"/>
      <c r="FI2" s="123"/>
      <c r="FJ2" s="123"/>
      <c r="FK2" s="123"/>
      <c r="FL2" s="123"/>
      <c r="FM2" s="123"/>
      <c r="FN2" s="123"/>
      <c r="FO2" s="123"/>
      <c r="FP2" s="123"/>
      <c r="FQ2" s="123"/>
      <c r="FR2" s="123"/>
      <c r="FS2" s="123"/>
      <c r="FT2" s="123"/>
      <c r="FU2" s="123"/>
      <c r="FV2" s="123"/>
      <c r="FW2" s="123"/>
      <c r="FX2" s="123"/>
      <c r="FY2" s="123"/>
      <c r="FZ2" s="123"/>
      <c r="GA2" s="123"/>
      <c r="GB2" s="123"/>
      <c r="GC2" s="123"/>
      <c r="GD2" s="123"/>
      <c r="GE2" s="123"/>
      <c r="GF2" s="123"/>
      <c r="GG2" s="123"/>
      <c r="GH2" s="123"/>
      <c r="GI2" s="123"/>
      <c r="GJ2" s="123"/>
      <c r="GK2" s="123"/>
      <c r="GL2" s="123"/>
      <c r="GM2" s="123"/>
      <c r="GN2" s="123"/>
      <c r="GO2" s="123"/>
      <c r="GP2" s="123"/>
      <c r="GQ2" s="123"/>
      <c r="GR2" s="123"/>
      <c r="GS2" s="123"/>
      <c r="GT2" s="123"/>
      <c r="GU2" s="123"/>
      <c r="GV2" s="123"/>
      <c r="GW2" s="123"/>
      <c r="GX2" s="123"/>
      <c r="GY2" s="123"/>
      <c r="GZ2" s="123"/>
      <c r="HA2" s="123"/>
      <c r="HB2" s="123"/>
      <c r="HC2" s="123"/>
      <c r="HD2" s="123"/>
      <c r="HE2" s="123"/>
      <c r="HF2" s="123"/>
      <c r="HG2" s="123"/>
      <c r="HH2" s="123"/>
      <c r="HI2" s="123"/>
      <c r="HJ2" s="123"/>
      <c r="HK2" s="123"/>
      <c r="HL2" s="123"/>
      <c r="HM2" s="123"/>
      <c r="HN2" s="123"/>
      <c r="HO2" s="123"/>
      <c r="HP2" s="123"/>
      <c r="HQ2" s="123"/>
      <c r="HR2" s="123"/>
      <c r="HS2" s="123"/>
      <c r="HT2" s="123"/>
      <c r="HU2" s="123"/>
      <c r="HV2" s="123"/>
      <c r="HW2" s="123"/>
      <c r="HX2" s="123"/>
      <c r="HY2" s="123"/>
      <c r="HZ2" s="123"/>
      <c r="IA2" s="123"/>
      <c r="IB2" s="123"/>
      <c r="IC2" s="123"/>
      <c r="ID2" s="123"/>
      <c r="IE2" s="123"/>
      <c r="IF2" s="123"/>
      <c r="IG2" s="123"/>
      <c r="IH2" s="123"/>
      <c r="II2" s="123"/>
      <c r="IJ2" s="123"/>
      <c r="IK2" s="123"/>
      <c r="IL2" s="123"/>
      <c r="IM2" s="123"/>
      <c r="IN2" s="123"/>
      <c r="IO2" s="123"/>
      <c r="IP2" s="123"/>
    </row>
    <row r="3" spans="1:250" ht="19.5" customHeight="1" x14ac:dyDescent="0.25">
      <c r="A3" s="1033" t="s">
        <v>432</v>
      </c>
      <c r="B3" s="123"/>
      <c r="C3" s="123"/>
      <c r="D3" s="123"/>
      <c r="E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/>
      <c r="AI3" s="123"/>
      <c r="AJ3" s="123"/>
      <c r="AK3" s="123"/>
      <c r="AL3" s="123"/>
      <c r="AM3" s="123"/>
      <c r="AN3" s="123"/>
      <c r="AO3" s="123"/>
      <c r="AP3" s="123"/>
      <c r="AQ3" s="123"/>
      <c r="AR3" s="123"/>
      <c r="AS3" s="123"/>
      <c r="AT3" s="123"/>
      <c r="AU3" s="123"/>
      <c r="AV3" s="123"/>
      <c r="AW3" s="123"/>
      <c r="AX3" s="123"/>
      <c r="AY3" s="123"/>
      <c r="AZ3" s="123"/>
      <c r="BA3" s="123"/>
      <c r="BB3" s="123"/>
      <c r="BC3" s="123"/>
      <c r="BD3" s="123"/>
      <c r="BE3" s="123"/>
      <c r="BF3" s="123"/>
      <c r="BG3" s="123"/>
      <c r="BH3" s="123"/>
      <c r="BI3" s="123"/>
      <c r="BJ3" s="123"/>
      <c r="BK3" s="123"/>
      <c r="BL3" s="123"/>
      <c r="BM3" s="123"/>
      <c r="BN3" s="123"/>
      <c r="BO3" s="123"/>
      <c r="BP3" s="123"/>
      <c r="BQ3" s="123"/>
      <c r="BR3" s="123"/>
      <c r="BS3" s="123"/>
      <c r="BT3" s="123"/>
      <c r="BU3" s="123"/>
      <c r="BV3" s="123"/>
      <c r="BW3" s="123"/>
      <c r="BX3" s="123"/>
      <c r="BY3" s="123"/>
      <c r="BZ3" s="123"/>
      <c r="CA3" s="123"/>
      <c r="CB3" s="123"/>
      <c r="CC3" s="123"/>
      <c r="CD3" s="123"/>
      <c r="CE3" s="123"/>
      <c r="CF3" s="123"/>
      <c r="CG3" s="123"/>
      <c r="CH3" s="123"/>
      <c r="CI3" s="123"/>
      <c r="CJ3" s="123"/>
      <c r="CK3" s="123"/>
      <c r="CL3" s="123"/>
      <c r="CM3" s="123"/>
      <c r="CN3" s="123"/>
      <c r="CO3" s="123"/>
      <c r="CP3" s="123"/>
      <c r="CQ3" s="123"/>
      <c r="CR3" s="123"/>
      <c r="CS3" s="123"/>
      <c r="CT3" s="123"/>
      <c r="CU3" s="123"/>
      <c r="CV3" s="123"/>
      <c r="CW3" s="123"/>
      <c r="CX3" s="123"/>
      <c r="CY3" s="123"/>
      <c r="CZ3" s="123"/>
      <c r="DA3" s="123"/>
      <c r="DB3" s="123"/>
      <c r="DC3" s="123"/>
      <c r="DD3" s="123"/>
      <c r="DE3" s="123"/>
      <c r="DF3" s="123"/>
      <c r="DG3" s="123"/>
      <c r="DH3" s="123"/>
      <c r="DI3" s="123"/>
      <c r="DJ3" s="123"/>
      <c r="DK3" s="123"/>
      <c r="DL3" s="123"/>
      <c r="DM3" s="123"/>
      <c r="DN3" s="123"/>
      <c r="DO3" s="123"/>
      <c r="DP3" s="123"/>
      <c r="DQ3" s="123"/>
      <c r="DR3" s="123"/>
      <c r="DS3" s="123"/>
      <c r="DT3" s="123"/>
      <c r="DU3" s="123"/>
      <c r="DV3" s="123"/>
      <c r="DW3" s="123"/>
      <c r="DX3" s="123"/>
      <c r="DY3" s="123"/>
      <c r="DZ3" s="123"/>
      <c r="EA3" s="123"/>
      <c r="EB3" s="123"/>
      <c r="EC3" s="123"/>
      <c r="ED3" s="123"/>
      <c r="EE3" s="123"/>
      <c r="EF3" s="123"/>
      <c r="EG3" s="123"/>
      <c r="EH3" s="123"/>
      <c r="EI3" s="123"/>
      <c r="EJ3" s="123"/>
      <c r="EK3" s="123"/>
      <c r="EL3" s="123"/>
      <c r="EM3" s="123"/>
      <c r="EN3" s="123"/>
      <c r="EO3" s="123"/>
      <c r="EP3" s="123"/>
      <c r="EQ3" s="123"/>
      <c r="ER3" s="123"/>
      <c r="ES3" s="123"/>
      <c r="ET3" s="123"/>
      <c r="EU3" s="123"/>
      <c r="EV3" s="123"/>
      <c r="EW3" s="123"/>
      <c r="EX3" s="123"/>
      <c r="EY3" s="123"/>
      <c r="EZ3" s="123"/>
      <c r="FA3" s="123"/>
      <c r="FB3" s="123"/>
      <c r="FC3" s="123"/>
      <c r="FD3" s="123"/>
      <c r="FE3" s="123"/>
      <c r="FF3" s="123"/>
      <c r="FG3" s="123"/>
      <c r="FH3" s="123"/>
      <c r="FI3" s="123"/>
      <c r="FJ3" s="123"/>
      <c r="FK3" s="123"/>
      <c r="FL3" s="123"/>
      <c r="FM3" s="123"/>
      <c r="FN3" s="123"/>
      <c r="FO3" s="123"/>
      <c r="FP3" s="123"/>
      <c r="FQ3" s="123"/>
      <c r="FR3" s="123"/>
      <c r="FS3" s="123"/>
      <c r="FT3" s="123"/>
      <c r="FU3" s="123"/>
      <c r="FV3" s="123"/>
      <c r="FW3" s="123"/>
      <c r="FX3" s="123"/>
      <c r="FY3" s="123"/>
      <c r="FZ3" s="123"/>
      <c r="GA3" s="123"/>
      <c r="GB3" s="123"/>
      <c r="GC3" s="123"/>
      <c r="GD3" s="123"/>
      <c r="GE3" s="123"/>
      <c r="GF3" s="123"/>
      <c r="GG3" s="123"/>
      <c r="GH3" s="123"/>
      <c r="GI3" s="123"/>
      <c r="GJ3" s="123"/>
      <c r="GK3" s="123"/>
      <c r="GL3" s="123"/>
      <c r="GM3" s="123"/>
      <c r="GN3" s="123"/>
      <c r="GO3" s="123"/>
      <c r="GP3" s="123"/>
      <c r="GQ3" s="123"/>
      <c r="GR3" s="123"/>
      <c r="GS3" s="123"/>
      <c r="GT3" s="123"/>
      <c r="GU3" s="123"/>
      <c r="GV3" s="123"/>
      <c r="GW3" s="123"/>
      <c r="GX3" s="123"/>
      <c r="GY3" s="123"/>
      <c r="GZ3" s="123"/>
      <c r="HA3" s="123"/>
      <c r="HB3" s="123"/>
      <c r="HC3" s="123"/>
      <c r="HD3" s="123"/>
      <c r="HE3" s="123"/>
      <c r="HF3" s="123"/>
      <c r="HG3" s="123"/>
      <c r="HH3" s="123"/>
      <c r="HI3" s="123"/>
      <c r="HJ3" s="123"/>
      <c r="HK3" s="123"/>
      <c r="HL3" s="123"/>
      <c r="HM3" s="123"/>
      <c r="HN3" s="123"/>
      <c r="HO3" s="123"/>
      <c r="HP3" s="123"/>
      <c r="HQ3" s="123"/>
      <c r="HR3" s="123"/>
      <c r="HS3" s="123"/>
      <c r="HT3" s="123"/>
      <c r="HU3" s="123"/>
      <c r="HV3" s="123"/>
      <c r="HW3" s="123"/>
      <c r="HX3" s="123"/>
      <c r="HY3" s="123"/>
      <c r="HZ3" s="123"/>
      <c r="IA3" s="123"/>
      <c r="IB3" s="123"/>
      <c r="IC3" s="123"/>
      <c r="ID3" s="123"/>
      <c r="IE3" s="123"/>
      <c r="IF3" s="123"/>
      <c r="IG3" s="123"/>
      <c r="IH3" s="123"/>
      <c r="II3" s="123"/>
      <c r="IJ3" s="123"/>
      <c r="IK3" s="123"/>
      <c r="IL3" s="123"/>
      <c r="IM3" s="123"/>
      <c r="IN3" s="123"/>
      <c r="IO3" s="123"/>
      <c r="IP3" s="123"/>
    </row>
    <row r="4" spans="1:250" ht="19.5" customHeight="1" x14ac:dyDescent="0.2">
      <c r="A4" s="123"/>
      <c r="B4" s="123"/>
      <c r="C4" s="123"/>
      <c r="D4" s="123"/>
      <c r="E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  <c r="Z4" s="123"/>
      <c r="AA4" s="123"/>
      <c r="AB4" s="123"/>
      <c r="AC4" s="123"/>
      <c r="AD4" s="123"/>
      <c r="AE4" s="123"/>
      <c r="AF4" s="123"/>
      <c r="AG4" s="123"/>
      <c r="AH4" s="123"/>
      <c r="AI4" s="123"/>
      <c r="AJ4" s="123"/>
      <c r="AK4" s="123"/>
      <c r="AL4" s="123"/>
      <c r="AM4" s="123"/>
      <c r="AN4" s="123"/>
      <c r="AO4" s="123"/>
      <c r="AP4" s="123"/>
      <c r="AQ4" s="123"/>
      <c r="AR4" s="123"/>
      <c r="AS4" s="123"/>
      <c r="AT4" s="123"/>
      <c r="AU4" s="123"/>
      <c r="AV4" s="123"/>
      <c r="AW4" s="123"/>
      <c r="AX4" s="123"/>
      <c r="AY4" s="123"/>
      <c r="AZ4" s="123"/>
      <c r="BA4" s="123"/>
      <c r="BB4" s="123"/>
      <c r="BC4" s="123"/>
      <c r="BD4" s="123"/>
      <c r="BE4" s="123"/>
      <c r="BF4" s="123"/>
      <c r="BG4" s="123"/>
      <c r="BH4" s="123"/>
      <c r="BI4" s="123"/>
      <c r="BJ4" s="123"/>
      <c r="BK4" s="123"/>
      <c r="BL4" s="123"/>
      <c r="BM4" s="123"/>
      <c r="BN4" s="123"/>
      <c r="BO4" s="123"/>
      <c r="BP4" s="123"/>
      <c r="BQ4" s="123"/>
      <c r="BR4" s="123"/>
      <c r="BS4" s="123"/>
      <c r="BT4" s="123"/>
      <c r="BU4" s="123"/>
      <c r="BV4" s="123"/>
      <c r="BW4" s="123"/>
      <c r="BX4" s="123"/>
      <c r="BY4" s="123"/>
      <c r="BZ4" s="123"/>
      <c r="CA4" s="123"/>
      <c r="CB4" s="123"/>
      <c r="CC4" s="123"/>
      <c r="CD4" s="123"/>
      <c r="CE4" s="123"/>
      <c r="CF4" s="123"/>
      <c r="CG4" s="123"/>
      <c r="CH4" s="123"/>
      <c r="CI4" s="123"/>
      <c r="CJ4" s="123"/>
      <c r="CK4" s="123"/>
      <c r="CL4" s="123"/>
      <c r="CM4" s="123"/>
      <c r="CN4" s="123"/>
      <c r="CO4" s="123"/>
      <c r="CP4" s="123"/>
      <c r="CQ4" s="123"/>
      <c r="CR4" s="123"/>
      <c r="CS4" s="123"/>
      <c r="CT4" s="123"/>
      <c r="CU4" s="123"/>
      <c r="CV4" s="123"/>
      <c r="CW4" s="123"/>
      <c r="CX4" s="123"/>
      <c r="CY4" s="123"/>
      <c r="CZ4" s="123"/>
      <c r="DA4" s="123"/>
      <c r="DB4" s="123"/>
      <c r="DC4" s="123"/>
      <c r="DD4" s="123"/>
      <c r="DE4" s="123"/>
      <c r="DF4" s="123"/>
      <c r="DG4" s="123"/>
      <c r="DH4" s="123"/>
      <c r="DI4" s="123"/>
      <c r="DJ4" s="123"/>
      <c r="DK4" s="123"/>
      <c r="DL4" s="123"/>
      <c r="DM4" s="123"/>
      <c r="DN4" s="123"/>
      <c r="DO4" s="123"/>
      <c r="DP4" s="123"/>
      <c r="DQ4" s="123"/>
      <c r="DR4" s="123"/>
      <c r="DS4" s="123"/>
      <c r="DT4" s="123"/>
      <c r="DU4" s="123"/>
      <c r="DV4" s="123"/>
      <c r="DW4" s="123"/>
      <c r="DX4" s="123"/>
      <c r="DY4" s="123"/>
      <c r="DZ4" s="123"/>
      <c r="EA4" s="123"/>
      <c r="EB4" s="123"/>
      <c r="EC4" s="123"/>
      <c r="ED4" s="123"/>
      <c r="EE4" s="123"/>
      <c r="EF4" s="123"/>
      <c r="EG4" s="123"/>
      <c r="EH4" s="123"/>
      <c r="EI4" s="123"/>
      <c r="EJ4" s="123"/>
      <c r="EK4" s="123"/>
      <c r="EL4" s="123"/>
      <c r="EM4" s="123"/>
      <c r="EN4" s="123"/>
      <c r="EO4" s="123"/>
      <c r="EP4" s="123"/>
      <c r="EQ4" s="123"/>
      <c r="ER4" s="123"/>
      <c r="ES4" s="123"/>
      <c r="ET4" s="123"/>
      <c r="EU4" s="123"/>
      <c r="EV4" s="123"/>
      <c r="EW4" s="123"/>
      <c r="EX4" s="123"/>
      <c r="EY4" s="123"/>
      <c r="EZ4" s="123"/>
      <c r="FA4" s="123"/>
      <c r="FB4" s="123"/>
      <c r="FC4" s="123"/>
      <c r="FD4" s="123"/>
      <c r="FE4" s="123"/>
      <c r="FF4" s="123"/>
      <c r="FG4" s="123"/>
      <c r="FH4" s="123"/>
      <c r="FI4" s="123"/>
      <c r="FJ4" s="123"/>
      <c r="FK4" s="123"/>
      <c r="FL4" s="123"/>
      <c r="FM4" s="123"/>
      <c r="FN4" s="123"/>
      <c r="FO4" s="123"/>
      <c r="FP4" s="123"/>
      <c r="FQ4" s="123"/>
      <c r="FR4" s="123"/>
      <c r="FS4" s="123"/>
      <c r="FT4" s="123"/>
      <c r="FU4" s="123"/>
      <c r="FV4" s="123"/>
      <c r="FW4" s="123"/>
      <c r="FX4" s="123"/>
      <c r="FY4" s="123"/>
      <c r="FZ4" s="123"/>
      <c r="GA4" s="123"/>
      <c r="GB4" s="123"/>
      <c r="GC4" s="123"/>
      <c r="GD4" s="123"/>
      <c r="GE4" s="123"/>
      <c r="GF4" s="123"/>
      <c r="GG4" s="123"/>
      <c r="GH4" s="123"/>
      <c r="GI4" s="123"/>
      <c r="GJ4" s="123"/>
      <c r="GK4" s="123"/>
      <c r="GL4" s="123"/>
      <c r="GM4" s="123"/>
      <c r="GN4" s="123"/>
      <c r="GO4" s="123"/>
      <c r="GP4" s="123"/>
      <c r="GQ4" s="123"/>
      <c r="GR4" s="123"/>
      <c r="GS4" s="123"/>
      <c r="GT4" s="123"/>
      <c r="GU4" s="123"/>
      <c r="GV4" s="123"/>
      <c r="GW4" s="123"/>
      <c r="GX4" s="123"/>
      <c r="GY4" s="123"/>
      <c r="GZ4" s="123"/>
      <c r="HA4" s="123"/>
      <c r="HB4" s="123"/>
      <c r="HC4" s="123"/>
      <c r="HD4" s="123"/>
      <c r="HE4" s="123"/>
      <c r="HF4" s="123"/>
      <c r="HG4" s="123"/>
      <c r="HH4" s="123"/>
      <c r="HI4" s="123"/>
      <c r="HJ4" s="123"/>
      <c r="HK4" s="123"/>
      <c r="HL4" s="123"/>
      <c r="HM4" s="123"/>
      <c r="HN4" s="123"/>
      <c r="HO4" s="123"/>
      <c r="HP4" s="123"/>
      <c r="HQ4" s="123"/>
      <c r="HR4" s="123"/>
      <c r="HS4" s="123"/>
      <c r="HT4" s="123"/>
      <c r="HU4" s="123"/>
      <c r="HV4" s="123"/>
      <c r="HW4" s="123"/>
      <c r="HX4" s="123"/>
      <c r="HY4" s="123"/>
      <c r="HZ4" s="123"/>
      <c r="IA4" s="123"/>
      <c r="IB4" s="123"/>
      <c r="IC4" s="123"/>
      <c r="ID4" s="123"/>
      <c r="IE4" s="123"/>
      <c r="IF4" s="123"/>
      <c r="IG4" s="123"/>
      <c r="IH4" s="123"/>
      <c r="II4" s="123"/>
      <c r="IJ4" s="123"/>
      <c r="IK4" s="123"/>
      <c r="IL4" s="123"/>
      <c r="IM4" s="123"/>
      <c r="IN4" s="123"/>
      <c r="IO4" s="123"/>
      <c r="IP4" s="123"/>
    </row>
    <row r="5" spans="1:250" ht="19.5" customHeight="1" x14ac:dyDescent="0.2">
      <c r="A5" s="123"/>
      <c r="B5" s="2204" t="s">
        <v>433</v>
      </c>
      <c r="C5" s="2204" t="s">
        <v>434</v>
      </c>
      <c r="D5" s="2206" t="s">
        <v>435</v>
      </c>
      <c r="E5" s="2207"/>
      <c r="F5" s="2208" t="s">
        <v>285</v>
      </c>
      <c r="G5" s="126"/>
      <c r="H5" s="126"/>
    </row>
    <row r="6" spans="1:250" ht="19.5" customHeight="1" x14ac:dyDescent="0.2">
      <c r="A6" s="123"/>
      <c r="B6" s="2205"/>
      <c r="C6" s="2205"/>
      <c r="D6" s="1720" t="s">
        <v>436</v>
      </c>
      <c r="E6" s="1720" t="s">
        <v>437</v>
      </c>
      <c r="F6" s="2209"/>
      <c r="H6" s="127"/>
    </row>
    <row r="7" spans="1:250" ht="19.5" customHeight="1" x14ac:dyDescent="0.25">
      <c r="A7" s="123"/>
      <c r="B7" s="129" t="s">
        <v>438</v>
      </c>
      <c r="C7" s="130" t="s">
        <v>439</v>
      </c>
      <c r="D7" s="533">
        <v>889606.1100000001</v>
      </c>
      <c r="E7" s="533">
        <v>947072.83999999973</v>
      </c>
      <c r="F7" s="536">
        <f>+D7+E7</f>
        <v>1836678.9499999997</v>
      </c>
      <c r="G7" s="131"/>
      <c r="H7" s="132"/>
      <c r="I7" s="1338"/>
      <c r="J7" s="1338"/>
      <c r="K7" s="1338"/>
    </row>
    <row r="8" spans="1:250" ht="19.5" customHeight="1" x14ac:dyDescent="0.25">
      <c r="A8" s="123"/>
      <c r="B8" s="129" t="s">
        <v>440</v>
      </c>
      <c r="C8" s="130" t="s">
        <v>441</v>
      </c>
      <c r="D8" s="534">
        <v>34344194.510000005</v>
      </c>
      <c r="E8" s="534"/>
      <c r="F8" s="536">
        <f t="shared" ref="F8:F13" si="0">+D8+E8</f>
        <v>34344194.510000005</v>
      </c>
      <c r="G8" s="131"/>
      <c r="H8" s="132"/>
      <c r="I8" s="1338"/>
      <c r="J8" s="1338"/>
      <c r="K8" s="1338"/>
    </row>
    <row r="9" spans="1:250" ht="19.5" customHeight="1" x14ac:dyDescent="0.25">
      <c r="A9" s="123"/>
      <c r="B9" s="129" t="s">
        <v>442</v>
      </c>
      <c r="C9" s="130" t="s">
        <v>439</v>
      </c>
      <c r="D9" s="534">
        <v>5520.03</v>
      </c>
      <c r="E9" s="534">
        <v>167632.35</v>
      </c>
      <c r="F9" s="536">
        <f t="shared" si="0"/>
        <v>173152.38</v>
      </c>
      <c r="G9" s="131"/>
      <c r="H9" s="132"/>
      <c r="I9" s="1338"/>
      <c r="J9" s="1338"/>
      <c r="K9" s="1338"/>
    </row>
    <row r="10" spans="1:250" ht="19.5" customHeight="1" x14ac:dyDescent="0.25">
      <c r="A10" s="123"/>
      <c r="B10" s="129" t="s">
        <v>443</v>
      </c>
      <c r="C10" s="130" t="s">
        <v>444</v>
      </c>
      <c r="D10" s="534">
        <v>6767081.5820000004</v>
      </c>
      <c r="E10" s="534">
        <v>7188066.3903636644</v>
      </c>
      <c r="F10" s="536">
        <f t="shared" si="0"/>
        <v>13955147.972363666</v>
      </c>
      <c r="G10" s="131"/>
      <c r="H10" s="132"/>
      <c r="I10" s="1338"/>
      <c r="J10" s="1338"/>
      <c r="K10" s="1338"/>
    </row>
    <row r="11" spans="1:250" ht="19.5" customHeight="1" x14ac:dyDescent="0.25">
      <c r="A11" s="123"/>
      <c r="B11" s="129" t="s">
        <v>445</v>
      </c>
      <c r="C11" s="130" t="s">
        <v>441</v>
      </c>
      <c r="D11" s="540">
        <v>3465670824.6575193</v>
      </c>
      <c r="E11" s="534">
        <v>255054390.99400002</v>
      </c>
      <c r="F11" s="541">
        <f t="shared" si="0"/>
        <v>3720725215.6515193</v>
      </c>
      <c r="G11" s="131"/>
      <c r="H11" s="132"/>
      <c r="I11" s="1338"/>
      <c r="J11" s="1338"/>
      <c r="K11" s="1338"/>
    </row>
    <row r="12" spans="1:250" ht="19.5" customHeight="1" x14ac:dyDescent="0.25">
      <c r="A12" s="123"/>
      <c r="B12" s="129" t="s">
        <v>446</v>
      </c>
      <c r="C12" s="130" t="s">
        <v>444</v>
      </c>
      <c r="D12" s="534">
        <v>19933842.27</v>
      </c>
      <c r="E12" s="534">
        <v>3963824.81</v>
      </c>
      <c r="F12" s="536">
        <f t="shared" si="0"/>
        <v>23897667.079999998</v>
      </c>
      <c r="G12" s="131"/>
      <c r="H12" s="132"/>
      <c r="I12" s="1338"/>
      <c r="J12" s="1338"/>
      <c r="K12" s="1338"/>
    </row>
    <row r="13" spans="1:250" ht="19.5" customHeight="1" x14ac:dyDescent="0.25">
      <c r="A13" s="123"/>
      <c r="B13" s="133" t="s">
        <v>447</v>
      </c>
      <c r="C13" s="134" t="s">
        <v>444</v>
      </c>
      <c r="D13" s="535">
        <v>856995.92999999993</v>
      </c>
      <c r="E13" s="535"/>
      <c r="F13" s="537">
        <f t="shared" si="0"/>
        <v>856995.92999999993</v>
      </c>
      <c r="H13" s="132"/>
      <c r="I13" s="1338"/>
      <c r="J13" s="1338"/>
      <c r="K13" s="1338"/>
    </row>
    <row r="14" spans="1:250" ht="19.5" customHeight="1" x14ac:dyDescent="0.2">
      <c r="A14" s="123"/>
      <c r="B14" s="135"/>
      <c r="C14" s="136"/>
      <c r="D14" s="136"/>
      <c r="E14" s="137"/>
      <c r="F14" s="538"/>
      <c r="G14" s="128"/>
      <c r="H14" s="139"/>
      <c r="N14" s="123"/>
      <c r="O14" s="123"/>
      <c r="P14" s="123"/>
      <c r="Q14" s="123"/>
      <c r="R14" s="123"/>
      <c r="S14" s="123"/>
      <c r="T14" s="123"/>
      <c r="U14" s="123"/>
      <c r="V14" s="123"/>
      <c r="W14" s="123"/>
      <c r="X14" s="123"/>
      <c r="Y14" s="123"/>
      <c r="Z14" s="123"/>
      <c r="AA14" s="123"/>
      <c r="AB14" s="123"/>
      <c r="AC14" s="123"/>
      <c r="AD14" s="123"/>
      <c r="AE14" s="123"/>
      <c r="AF14" s="123"/>
      <c r="AG14" s="123"/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123"/>
      <c r="AS14" s="123"/>
      <c r="AT14" s="123"/>
      <c r="AU14" s="123"/>
      <c r="AV14" s="123"/>
      <c r="AW14" s="123"/>
      <c r="AX14" s="123"/>
      <c r="AY14" s="123"/>
      <c r="AZ14" s="123"/>
      <c r="BA14" s="123"/>
      <c r="BB14" s="123"/>
      <c r="BC14" s="123"/>
      <c r="BD14" s="123"/>
      <c r="BE14" s="123"/>
      <c r="BF14" s="123"/>
      <c r="BG14" s="123"/>
      <c r="BH14" s="123"/>
      <c r="BI14" s="123"/>
      <c r="BJ14" s="123"/>
      <c r="BK14" s="123"/>
      <c r="BL14" s="123"/>
      <c r="BM14" s="123"/>
      <c r="BN14" s="123"/>
      <c r="BO14" s="123"/>
      <c r="BP14" s="123"/>
      <c r="BQ14" s="123"/>
      <c r="BR14" s="123"/>
      <c r="BS14" s="123"/>
      <c r="BT14" s="123"/>
      <c r="BU14" s="123"/>
      <c r="BV14" s="123"/>
      <c r="BW14" s="123"/>
      <c r="BX14" s="123"/>
      <c r="BY14" s="123"/>
      <c r="BZ14" s="123"/>
      <c r="CA14" s="123"/>
      <c r="CB14" s="123"/>
      <c r="CC14" s="123"/>
      <c r="CD14" s="123"/>
      <c r="CE14" s="123"/>
      <c r="CF14" s="123"/>
      <c r="CG14" s="123"/>
      <c r="CH14" s="123"/>
      <c r="CI14" s="123"/>
      <c r="CJ14" s="123"/>
      <c r="CK14" s="123"/>
      <c r="CL14" s="123"/>
      <c r="CM14" s="123"/>
      <c r="CN14" s="123"/>
      <c r="CO14" s="123"/>
      <c r="CP14" s="123"/>
      <c r="CQ14" s="123"/>
      <c r="CR14" s="123"/>
      <c r="CS14" s="123"/>
      <c r="CT14" s="123"/>
      <c r="CU14" s="123"/>
      <c r="CV14" s="123"/>
      <c r="CW14" s="123"/>
      <c r="CX14" s="123"/>
      <c r="CY14" s="123"/>
      <c r="CZ14" s="123"/>
      <c r="DA14" s="123"/>
      <c r="DB14" s="123"/>
      <c r="DC14" s="123"/>
      <c r="DD14" s="123"/>
      <c r="DE14" s="123"/>
      <c r="DF14" s="123"/>
      <c r="DG14" s="123"/>
      <c r="DH14" s="123"/>
      <c r="DI14" s="123"/>
      <c r="DJ14" s="123"/>
      <c r="DK14" s="123"/>
      <c r="DL14" s="123"/>
      <c r="DM14" s="123"/>
      <c r="DN14" s="123"/>
      <c r="DO14" s="123"/>
      <c r="DP14" s="123"/>
      <c r="DQ14" s="123"/>
      <c r="DR14" s="123"/>
      <c r="DS14" s="123"/>
      <c r="DT14" s="123"/>
      <c r="DU14" s="123"/>
      <c r="DV14" s="123"/>
      <c r="DW14" s="123"/>
      <c r="DX14" s="123"/>
      <c r="DY14" s="123"/>
      <c r="DZ14" s="123"/>
      <c r="EA14" s="123"/>
      <c r="EB14" s="123"/>
      <c r="EC14" s="123"/>
      <c r="ED14" s="123"/>
      <c r="EE14" s="123"/>
      <c r="EF14" s="123"/>
      <c r="EG14" s="123"/>
      <c r="EH14" s="123"/>
      <c r="EI14" s="123"/>
      <c r="EJ14" s="123"/>
      <c r="EK14" s="123"/>
      <c r="EL14" s="123"/>
      <c r="EM14" s="123"/>
      <c r="EN14" s="123"/>
      <c r="EO14" s="123"/>
      <c r="EP14" s="123"/>
      <c r="EQ14" s="123"/>
      <c r="ER14" s="123"/>
      <c r="ES14" s="123"/>
      <c r="ET14" s="123"/>
      <c r="EU14" s="123"/>
      <c r="EV14" s="123"/>
      <c r="EW14" s="123"/>
      <c r="EX14" s="123"/>
      <c r="EY14" s="123"/>
      <c r="EZ14" s="123"/>
      <c r="FA14" s="123"/>
      <c r="FB14" s="123"/>
      <c r="FC14" s="123"/>
      <c r="FD14" s="123"/>
      <c r="FE14" s="123"/>
      <c r="FF14" s="123"/>
      <c r="FG14" s="123"/>
      <c r="FH14" s="123"/>
      <c r="FI14" s="123"/>
      <c r="FJ14" s="123"/>
      <c r="FK14" s="123"/>
      <c r="FL14" s="123"/>
      <c r="FM14" s="123"/>
      <c r="FN14" s="123"/>
      <c r="FO14" s="123"/>
      <c r="FP14" s="123"/>
      <c r="FQ14" s="123"/>
      <c r="FR14" s="123"/>
      <c r="FS14" s="123"/>
      <c r="FT14" s="123"/>
      <c r="FU14" s="123"/>
      <c r="FV14" s="123"/>
      <c r="FW14" s="123"/>
      <c r="FX14" s="123"/>
      <c r="FY14" s="123"/>
      <c r="FZ14" s="123"/>
      <c r="GA14" s="123"/>
      <c r="GB14" s="123"/>
      <c r="GC14" s="123"/>
      <c r="GD14" s="123"/>
      <c r="GE14" s="123"/>
      <c r="GF14" s="123"/>
      <c r="GG14" s="123"/>
      <c r="GH14" s="123"/>
      <c r="GI14" s="123"/>
      <c r="GJ14" s="123"/>
      <c r="GK14" s="123"/>
      <c r="GL14" s="123"/>
      <c r="GM14" s="123"/>
      <c r="GN14" s="123"/>
      <c r="GO14" s="123"/>
      <c r="GP14" s="123"/>
      <c r="GQ14" s="123"/>
      <c r="GR14" s="123"/>
      <c r="GS14" s="123"/>
      <c r="GT14" s="123"/>
      <c r="GU14" s="123"/>
      <c r="GV14" s="123"/>
      <c r="GW14" s="123"/>
      <c r="GX14" s="123"/>
      <c r="GY14" s="123"/>
      <c r="GZ14" s="123"/>
      <c r="HA14" s="123"/>
      <c r="HB14" s="123"/>
      <c r="HC14" s="123"/>
      <c r="HD14" s="123"/>
      <c r="HE14" s="123"/>
      <c r="HF14" s="123"/>
      <c r="HG14" s="123"/>
      <c r="HH14" s="123"/>
      <c r="HI14" s="123"/>
      <c r="HJ14" s="123"/>
      <c r="HK14" s="123"/>
      <c r="HL14" s="123"/>
      <c r="HM14" s="123"/>
      <c r="HN14" s="123"/>
      <c r="HO14" s="123"/>
      <c r="HP14" s="123"/>
      <c r="HQ14" s="123"/>
      <c r="HR14" s="123"/>
      <c r="HS14" s="123"/>
      <c r="HT14" s="123"/>
      <c r="HU14" s="123"/>
      <c r="HV14" s="123"/>
      <c r="HW14" s="123"/>
      <c r="HX14" s="123"/>
      <c r="HY14" s="123"/>
      <c r="HZ14" s="123"/>
      <c r="IA14" s="123"/>
      <c r="IB14" s="123"/>
      <c r="IC14" s="123"/>
      <c r="ID14" s="123"/>
      <c r="IE14" s="123"/>
      <c r="IF14" s="123"/>
      <c r="IG14" s="123"/>
      <c r="IH14" s="123"/>
      <c r="II14" s="123"/>
      <c r="IJ14" s="123"/>
      <c r="IK14" s="123"/>
      <c r="IL14" s="123"/>
      <c r="IM14" s="123"/>
      <c r="IN14" s="123"/>
      <c r="IO14" s="123"/>
      <c r="IP14" s="123"/>
    </row>
    <row r="15" spans="1:250" ht="19.5" customHeight="1" x14ac:dyDescent="0.2">
      <c r="A15" s="123"/>
      <c r="B15" s="140" t="s">
        <v>448</v>
      </c>
      <c r="C15" s="135"/>
      <c r="D15" s="136"/>
      <c r="E15" s="137"/>
      <c r="F15" s="138"/>
      <c r="G15" s="128"/>
      <c r="H15" s="139"/>
      <c r="N15" s="123"/>
      <c r="O15" s="123"/>
      <c r="P15" s="123"/>
      <c r="Q15" s="123"/>
      <c r="R15" s="123"/>
      <c r="S15" s="123"/>
      <c r="T15" s="123"/>
      <c r="U15" s="123"/>
      <c r="V15" s="123"/>
      <c r="W15" s="123"/>
      <c r="X15" s="123"/>
      <c r="Y15" s="123"/>
      <c r="Z15" s="123"/>
      <c r="AA15" s="123"/>
      <c r="AB15" s="123"/>
      <c r="AC15" s="123"/>
      <c r="AD15" s="123"/>
      <c r="AE15" s="123"/>
      <c r="AF15" s="123"/>
      <c r="AG15" s="123"/>
      <c r="AH15" s="123"/>
      <c r="AI15" s="123"/>
      <c r="AJ15" s="123"/>
      <c r="AK15" s="123"/>
      <c r="AL15" s="123"/>
      <c r="AM15" s="123"/>
      <c r="AN15" s="123"/>
      <c r="AO15" s="123"/>
      <c r="AP15" s="123"/>
      <c r="AQ15" s="123"/>
      <c r="AR15" s="123"/>
      <c r="AS15" s="123"/>
      <c r="AT15" s="123"/>
      <c r="AU15" s="123"/>
      <c r="AV15" s="123"/>
      <c r="AW15" s="123"/>
      <c r="AX15" s="123"/>
      <c r="AY15" s="123"/>
      <c r="AZ15" s="123"/>
      <c r="BA15" s="123"/>
      <c r="BB15" s="123"/>
      <c r="BC15" s="123"/>
      <c r="BD15" s="123"/>
      <c r="BE15" s="123"/>
      <c r="BF15" s="123"/>
      <c r="BG15" s="123"/>
      <c r="BH15" s="123"/>
      <c r="BI15" s="123"/>
      <c r="BJ15" s="123"/>
      <c r="BK15" s="123"/>
      <c r="BL15" s="123"/>
      <c r="BM15" s="123"/>
      <c r="BN15" s="123"/>
      <c r="BO15" s="123"/>
      <c r="BP15" s="123"/>
      <c r="BQ15" s="123"/>
      <c r="BR15" s="123"/>
      <c r="BS15" s="123"/>
      <c r="BT15" s="123"/>
      <c r="BU15" s="123"/>
      <c r="BV15" s="123"/>
      <c r="BW15" s="123"/>
      <c r="BX15" s="123"/>
      <c r="BY15" s="123"/>
      <c r="BZ15" s="123"/>
      <c r="CA15" s="123"/>
      <c r="CB15" s="123"/>
      <c r="CC15" s="123"/>
      <c r="CD15" s="123"/>
      <c r="CE15" s="123"/>
      <c r="CF15" s="123"/>
      <c r="CG15" s="123"/>
      <c r="CH15" s="123"/>
      <c r="CI15" s="123"/>
      <c r="CJ15" s="123"/>
      <c r="CK15" s="123"/>
      <c r="CL15" s="123"/>
      <c r="CM15" s="123"/>
      <c r="CN15" s="123"/>
      <c r="CO15" s="123"/>
      <c r="CP15" s="123"/>
      <c r="CQ15" s="123"/>
      <c r="CR15" s="123"/>
      <c r="CS15" s="123"/>
      <c r="CT15" s="123"/>
      <c r="CU15" s="123"/>
      <c r="CV15" s="123"/>
      <c r="CW15" s="123"/>
      <c r="CX15" s="123"/>
      <c r="CY15" s="123"/>
      <c r="CZ15" s="123"/>
      <c r="DA15" s="123"/>
      <c r="DB15" s="123"/>
      <c r="DC15" s="123"/>
      <c r="DD15" s="123"/>
      <c r="DE15" s="123"/>
      <c r="DF15" s="123"/>
      <c r="DG15" s="123"/>
      <c r="DH15" s="123"/>
      <c r="DI15" s="123"/>
      <c r="DJ15" s="123"/>
      <c r="DK15" s="123"/>
      <c r="DL15" s="123"/>
      <c r="DM15" s="123"/>
      <c r="DN15" s="123"/>
      <c r="DO15" s="123"/>
      <c r="DP15" s="123"/>
      <c r="DQ15" s="123"/>
      <c r="DR15" s="123"/>
      <c r="DS15" s="123"/>
      <c r="DT15" s="123"/>
      <c r="DU15" s="123"/>
      <c r="DV15" s="123"/>
      <c r="DW15" s="123"/>
      <c r="DX15" s="123"/>
      <c r="DY15" s="123"/>
      <c r="DZ15" s="123"/>
      <c r="EA15" s="123"/>
      <c r="EB15" s="123"/>
      <c r="EC15" s="123"/>
      <c r="ED15" s="123"/>
      <c r="EE15" s="123"/>
      <c r="EF15" s="123"/>
      <c r="EG15" s="123"/>
      <c r="EH15" s="123"/>
      <c r="EI15" s="123"/>
      <c r="EJ15" s="123"/>
      <c r="EK15" s="123"/>
      <c r="EL15" s="123"/>
      <c r="EM15" s="123"/>
      <c r="EN15" s="123"/>
      <c r="EO15" s="123"/>
      <c r="EP15" s="123"/>
      <c r="EQ15" s="123"/>
      <c r="ER15" s="123"/>
      <c r="ES15" s="123"/>
      <c r="ET15" s="123"/>
      <c r="EU15" s="123"/>
      <c r="EV15" s="123"/>
      <c r="EW15" s="123"/>
      <c r="EX15" s="123"/>
      <c r="EY15" s="123"/>
      <c r="EZ15" s="123"/>
      <c r="FA15" s="123"/>
      <c r="FB15" s="123"/>
      <c r="FC15" s="123"/>
      <c r="FD15" s="123"/>
      <c r="FE15" s="123"/>
      <c r="FF15" s="123"/>
      <c r="FG15" s="123"/>
      <c r="FH15" s="123"/>
      <c r="FI15" s="123"/>
      <c r="FJ15" s="123"/>
      <c r="FK15" s="123"/>
      <c r="FL15" s="123"/>
      <c r="FM15" s="123"/>
      <c r="FN15" s="123"/>
      <c r="FO15" s="123"/>
      <c r="FP15" s="123"/>
      <c r="FQ15" s="123"/>
      <c r="FR15" s="123"/>
      <c r="FS15" s="123"/>
      <c r="FT15" s="123"/>
      <c r="FU15" s="123"/>
      <c r="FV15" s="123"/>
      <c r="FW15" s="123"/>
      <c r="FX15" s="123"/>
      <c r="FY15" s="123"/>
      <c r="FZ15" s="123"/>
      <c r="GA15" s="123"/>
      <c r="GB15" s="123"/>
      <c r="GC15" s="123"/>
      <c r="GD15" s="123"/>
      <c r="GE15" s="123"/>
      <c r="GF15" s="123"/>
      <c r="GG15" s="123"/>
      <c r="GH15" s="123"/>
      <c r="GI15" s="123"/>
      <c r="GJ15" s="123"/>
      <c r="GK15" s="123"/>
      <c r="GL15" s="123"/>
      <c r="GM15" s="123"/>
      <c r="GN15" s="123"/>
      <c r="GO15" s="123"/>
      <c r="GP15" s="123"/>
      <c r="GQ15" s="123"/>
      <c r="GR15" s="123"/>
      <c r="GS15" s="123"/>
      <c r="GT15" s="123"/>
      <c r="GU15" s="123"/>
      <c r="GV15" s="123"/>
      <c r="GW15" s="123"/>
      <c r="GX15" s="123"/>
      <c r="GY15" s="123"/>
      <c r="GZ15" s="123"/>
      <c r="HA15" s="123"/>
      <c r="HB15" s="123"/>
      <c r="HC15" s="123"/>
      <c r="HD15" s="123"/>
      <c r="HE15" s="123"/>
      <c r="HF15" s="123"/>
      <c r="HG15" s="123"/>
      <c r="HH15" s="123"/>
      <c r="HI15" s="123"/>
      <c r="HJ15" s="123"/>
      <c r="HK15" s="123"/>
      <c r="HL15" s="123"/>
      <c r="HM15" s="123"/>
      <c r="HN15" s="123"/>
      <c r="HO15" s="123"/>
      <c r="HP15" s="123"/>
      <c r="HQ15" s="123"/>
      <c r="HR15" s="123"/>
      <c r="HS15" s="123"/>
      <c r="HT15" s="123"/>
      <c r="HU15" s="123"/>
      <c r="HV15" s="123"/>
      <c r="HW15" s="123"/>
      <c r="HX15" s="123"/>
      <c r="HY15" s="123"/>
      <c r="HZ15" s="123"/>
      <c r="IA15" s="123"/>
      <c r="IB15" s="123"/>
      <c r="IC15" s="123"/>
      <c r="ID15" s="123"/>
      <c r="IE15" s="123"/>
      <c r="IF15" s="123"/>
      <c r="IG15" s="123"/>
      <c r="IH15" s="123"/>
      <c r="II15" s="123"/>
      <c r="IJ15" s="123"/>
      <c r="IK15" s="123"/>
      <c r="IL15" s="123"/>
      <c r="IM15" s="123"/>
      <c r="IN15" s="123"/>
      <c r="IO15" s="123"/>
      <c r="IP15" s="123"/>
    </row>
    <row r="16" spans="1:250" ht="19.5" customHeight="1" x14ac:dyDescent="0.25">
      <c r="A16" s="123"/>
      <c r="B16" s="141"/>
      <c r="C16" s="135"/>
      <c r="D16" s="136"/>
      <c r="E16" s="137"/>
      <c r="F16" s="138"/>
      <c r="G16" s="128"/>
      <c r="H16" s="139"/>
      <c r="N16" s="123"/>
      <c r="O16" s="123"/>
      <c r="P16" s="123"/>
      <c r="Q16" s="123"/>
      <c r="R16" s="123"/>
      <c r="S16" s="123"/>
      <c r="T16" s="123"/>
      <c r="U16" s="123"/>
      <c r="V16" s="123"/>
      <c r="W16" s="123"/>
      <c r="X16" s="123"/>
      <c r="Y16" s="123"/>
      <c r="Z16" s="123"/>
      <c r="AA16" s="123"/>
      <c r="AB16" s="123"/>
      <c r="AC16" s="123"/>
      <c r="AD16" s="123"/>
      <c r="AE16" s="123"/>
      <c r="AF16" s="123"/>
      <c r="AG16" s="123"/>
      <c r="AH16" s="123"/>
      <c r="AI16" s="123"/>
      <c r="AJ16" s="123"/>
      <c r="AK16" s="123"/>
      <c r="AL16" s="123"/>
      <c r="AM16" s="123"/>
      <c r="AN16" s="123"/>
      <c r="AO16" s="123"/>
      <c r="AP16" s="123"/>
      <c r="AQ16" s="123"/>
      <c r="AR16" s="123"/>
      <c r="AS16" s="123"/>
      <c r="AT16" s="123"/>
      <c r="AU16" s="123"/>
      <c r="AV16" s="123"/>
      <c r="AW16" s="123"/>
      <c r="AX16" s="123"/>
      <c r="AY16" s="123"/>
      <c r="AZ16" s="123"/>
      <c r="BA16" s="123"/>
      <c r="BB16" s="123"/>
      <c r="BC16" s="123"/>
      <c r="BD16" s="123"/>
      <c r="BE16" s="123"/>
      <c r="BF16" s="123"/>
      <c r="BG16" s="123"/>
      <c r="BH16" s="123"/>
      <c r="BI16" s="123"/>
      <c r="BJ16" s="123"/>
      <c r="BK16" s="123"/>
      <c r="BL16" s="123"/>
      <c r="BM16" s="123"/>
      <c r="BN16" s="123"/>
      <c r="BO16" s="123"/>
      <c r="BP16" s="123"/>
      <c r="BQ16" s="123"/>
      <c r="BR16" s="123"/>
      <c r="BS16" s="123"/>
      <c r="BT16" s="123"/>
      <c r="BU16" s="123"/>
      <c r="BV16" s="123"/>
      <c r="BW16" s="123"/>
      <c r="BX16" s="123"/>
      <c r="BY16" s="123"/>
      <c r="BZ16" s="123"/>
      <c r="CA16" s="123"/>
      <c r="CB16" s="123"/>
      <c r="CC16" s="123"/>
      <c r="CD16" s="123"/>
      <c r="CE16" s="123"/>
      <c r="CF16" s="123"/>
      <c r="CG16" s="123"/>
      <c r="CH16" s="123"/>
      <c r="CI16" s="123"/>
      <c r="CJ16" s="123"/>
      <c r="CK16" s="123"/>
      <c r="CL16" s="123"/>
      <c r="CM16" s="123"/>
      <c r="CN16" s="123"/>
      <c r="CO16" s="123"/>
      <c r="CP16" s="123"/>
      <c r="CQ16" s="123"/>
      <c r="CR16" s="123"/>
      <c r="CS16" s="123"/>
      <c r="CT16" s="123"/>
      <c r="CU16" s="123"/>
      <c r="CV16" s="123"/>
      <c r="CW16" s="123"/>
      <c r="CX16" s="123"/>
      <c r="CY16" s="123"/>
      <c r="CZ16" s="123"/>
      <c r="DA16" s="123"/>
      <c r="DB16" s="123"/>
      <c r="DC16" s="123"/>
      <c r="DD16" s="123"/>
      <c r="DE16" s="123"/>
      <c r="DF16" s="123"/>
      <c r="DG16" s="123"/>
      <c r="DH16" s="123"/>
      <c r="DI16" s="123"/>
      <c r="DJ16" s="123"/>
      <c r="DK16" s="123"/>
      <c r="DL16" s="123"/>
      <c r="DM16" s="123"/>
      <c r="DN16" s="123"/>
      <c r="DO16" s="123"/>
      <c r="DP16" s="123"/>
      <c r="DQ16" s="123"/>
      <c r="DR16" s="123"/>
      <c r="DS16" s="123"/>
      <c r="DT16" s="123"/>
      <c r="DU16" s="123"/>
      <c r="DV16" s="123"/>
      <c r="DW16" s="123"/>
      <c r="DX16" s="123"/>
      <c r="DY16" s="123"/>
      <c r="DZ16" s="123"/>
      <c r="EA16" s="123"/>
      <c r="EB16" s="123"/>
      <c r="EC16" s="123"/>
      <c r="ED16" s="123"/>
      <c r="EE16" s="123"/>
      <c r="EF16" s="123"/>
      <c r="EG16" s="123"/>
      <c r="EH16" s="123"/>
      <c r="EI16" s="123"/>
      <c r="EJ16" s="123"/>
      <c r="EK16" s="123"/>
      <c r="EL16" s="123"/>
      <c r="EM16" s="123"/>
      <c r="EN16" s="123"/>
      <c r="EO16" s="123"/>
      <c r="EP16" s="123"/>
      <c r="EQ16" s="123"/>
      <c r="ER16" s="123"/>
      <c r="ES16" s="123"/>
      <c r="ET16" s="123"/>
      <c r="EU16" s="123"/>
      <c r="EV16" s="123"/>
      <c r="EW16" s="123"/>
      <c r="EX16" s="123"/>
      <c r="EY16" s="123"/>
      <c r="EZ16" s="123"/>
      <c r="FA16" s="123"/>
      <c r="FB16" s="123"/>
      <c r="FC16" s="123"/>
      <c r="FD16" s="123"/>
      <c r="FE16" s="123"/>
      <c r="FF16" s="123"/>
      <c r="FG16" s="123"/>
      <c r="FH16" s="123"/>
      <c r="FI16" s="123"/>
      <c r="FJ16" s="123"/>
      <c r="FK16" s="123"/>
      <c r="FL16" s="123"/>
      <c r="FM16" s="123"/>
      <c r="FN16" s="123"/>
      <c r="FO16" s="123"/>
      <c r="FP16" s="123"/>
      <c r="FQ16" s="123"/>
      <c r="FR16" s="123"/>
      <c r="FS16" s="123"/>
      <c r="FT16" s="123"/>
      <c r="FU16" s="123"/>
      <c r="FV16" s="123"/>
      <c r="FW16" s="123"/>
      <c r="FX16" s="123"/>
      <c r="FY16" s="123"/>
      <c r="FZ16" s="123"/>
      <c r="GA16" s="123"/>
      <c r="GB16" s="123"/>
      <c r="GC16" s="123"/>
      <c r="GD16" s="123"/>
      <c r="GE16" s="123"/>
      <c r="GF16" s="123"/>
      <c r="GG16" s="123"/>
      <c r="GH16" s="123"/>
      <c r="GI16" s="123"/>
      <c r="GJ16" s="123"/>
      <c r="GK16" s="123"/>
      <c r="GL16" s="123"/>
      <c r="GM16" s="123"/>
      <c r="GN16" s="123"/>
      <c r="GO16" s="123"/>
      <c r="GP16" s="123"/>
      <c r="GQ16" s="123"/>
      <c r="GR16" s="123"/>
      <c r="GS16" s="123"/>
      <c r="GT16" s="123"/>
      <c r="GU16" s="123"/>
      <c r="GV16" s="123"/>
      <c r="GW16" s="123"/>
      <c r="GX16" s="123"/>
      <c r="GY16" s="123"/>
      <c r="GZ16" s="123"/>
      <c r="HA16" s="123"/>
      <c r="HB16" s="123"/>
      <c r="HC16" s="123"/>
      <c r="HD16" s="123"/>
      <c r="HE16" s="123"/>
      <c r="HF16" s="123"/>
      <c r="HG16" s="123"/>
      <c r="HH16" s="123"/>
      <c r="HI16" s="123"/>
      <c r="HJ16" s="123"/>
      <c r="HK16" s="123"/>
      <c r="HL16" s="123"/>
      <c r="HM16" s="123"/>
      <c r="HN16" s="123"/>
      <c r="HO16" s="123"/>
      <c r="HP16" s="123"/>
      <c r="HQ16" s="123"/>
      <c r="HR16" s="123"/>
      <c r="HS16" s="123"/>
      <c r="HT16" s="123"/>
      <c r="HU16" s="123"/>
      <c r="HV16" s="123"/>
      <c r="HW16" s="123"/>
      <c r="HX16" s="123"/>
      <c r="HY16" s="123"/>
      <c r="HZ16" s="123"/>
      <c r="IA16" s="123"/>
      <c r="IB16" s="123"/>
      <c r="IC16" s="123"/>
      <c r="ID16" s="123"/>
      <c r="IE16" s="123"/>
      <c r="IF16" s="123"/>
      <c r="IG16" s="123"/>
      <c r="IH16" s="123"/>
      <c r="II16" s="123"/>
      <c r="IJ16" s="123"/>
      <c r="IK16" s="123"/>
      <c r="IL16" s="123"/>
      <c r="IM16" s="123"/>
      <c r="IN16" s="123"/>
      <c r="IO16" s="123"/>
      <c r="IP16" s="123"/>
    </row>
    <row r="17" spans="1:250" ht="19.5" customHeight="1" x14ac:dyDescent="0.2">
      <c r="A17" s="123"/>
      <c r="B17" s="142"/>
      <c r="C17" s="143"/>
      <c r="D17" s="144"/>
      <c r="E17" s="144"/>
      <c r="F17" s="144"/>
      <c r="G17" s="128"/>
      <c r="H17" s="128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  <c r="AF17" s="123"/>
      <c r="AG17" s="123"/>
      <c r="AH17" s="123"/>
      <c r="AI17" s="123"/>
      <c r="AJ17" s="123"/>
      <c r="AK17" s="123"/>
      <c r="AL17" s="123"/>
      <c r="AM17" s="123"/>
      <c r="AN17" s="123"/>
      <c r="AO17" s="123"/>
      <c r="AP17" s="123"/>
      <c r="AQ17" s="123"/>
      <c r="AR17" s="123"/>
      <c r="AS17" s="123"/>
      <c r="AT17" s="123"/>
      <c r="AU17" s="123"/>
      <c r="AV17" s="123"/>
      <c r="AW17" s="123"/>
      <c r="AX17" s="123"/>
      <c r="AY17" s="123"/>
      <c r="AZ17" s="123"/>
      <c r="BA17" s="123"/>
      <c r="BB17" s="123"/>
      <c r="BC17" s="123"/>
      <c r="BD17" s="123"/>
      <c r="BE17" s="123"/>
      <c r="BF17" s="123"/>
      <c r="BG17" s="123"/>
      <c r="BH17" s="123"/>
      <c r="BI17" s="123"/>
      <c r="BJ17" s="123"/>
      <c r="BK17" s="123"/>
      <c r="BL17" s="123"/>
      <c r="BM17" s="123"/>
      <c r="BN17" s="123"/>
      <c r="BO17" s="123"/>
      <c r="BP17" s="123"/>
      <c r="BQ17" s="123"/>
      <c r="BR17" s="123"/>
      <c r="BS17" s="123"/>
      <c r="BT17" s="123"/>
      <c r="BU17" s="123"/>
      <c r="BV17" s="123"/>
      <c r="BW17" s="123"/>
      <c r="BX17" s="123"/>
      <c r="BY17" s="123"/>
      <c r="BZ17" s="123"/>
      <c r="CA17" s="123"/>
      <c r="CB17" s="123"/>
      <c r="CC17" s="123"/>
      <c r="CD17" s="123"/>
      <c r="CE17" s="123"/>
      <c r="CF17" s="123"/>
      <c r="CG17" s="123"/>
      <c r="CH17" s="123"/>
      <c r="CI17" s="123"/>
      <c r="CJ17" s="123"/>
      <c r="CK17" s="123"/>
      <c r="CL17" s="123"/>
      <c r="CM17" s="123"/>
      <c r="CN17" s="123"/>
      <c r="CO17" s="123"/>
      <c r="CP17" s="123"/>
      <c r="CQ17" s="123"/>
      <c r="CR17" s="123"/>
      <c r="CS17" s="123"/>
      <c r="CT17" s="123"/>
      <c r="CU17" s="123"/>
      <c r="CV17" s="123"/>
      <c r="CW17" s="123"/>
      <c r="CX17" s="123"/>
      <c r="CY17" s="123"/>
      <c r="CZ17" s="123"/>
      <c r="DA17" s="123"/>
      <c r="DB17" s="123"/>
      <c r="DC17" s="123"/>
      <c r="DD17" s="123"/>
      <c r="DE17" s="123"/>
      <c r="DF17" s="123"/>
      <c r="DG17" s="123"/>
      <c r="DH17" s="123"/>
      <c r="DI17" s="123"/>
      <c r="DJ17" s="123"/>
      <c r="DK17" s="123"/>
      <c r="DL17" s="123"/>
      <c r="DM17" s="123"/>
      <c r="DN17" s="123"/>
      <c r="DO17" s="123"/>
      <c r="DP17" s="123"/>
      <c r="DQ17" s="123"/>
      <c r="DR17" s="123"/>
      <c r="DS17" s="123"/>
      <c r="DT17" s="123"/>
      <c r="DU17" s="123"/>
      <c r="DV17" s="123"/>
      <c r="DW17" s="123"/>
      <c r="DX17" s="123"/>
      <c r="DY17" s="123"/>
      <c r="DZ17" s="123"/>
      <c r="EA17" s="123"/>
      <c r="EB17" s="123"/>
      <c r="EC17" s="123"/>
      <c r="ED17" s="123"/>
      <c r="EE17" s="123"/>
      <c r="EF17" s="123"/>
      <c r="EG17" s="123"/>
      <c r="EH17" s="123"/>
      <c r="EI17" s="123"/>
      <c r="EJ17" s="123"/>
      <c r="EK17" s="123"/>
      <c r="EL17" s="123"/>
      <c r="EM17" s="123"/>
      <c r="EN17" s="123"/>
      <c r="EO17" s="123"/>
      <c r="EP17" s="123"/>
      <c r="EQ17" s="123"/>
      <c r="ER17" s="123"/>
      <c r="ES17" s="123"/>
      <c r="ET17" s="123"/>
      <c r="EU17" s="123"/>
      <c r="EV17" s="123"/>
      <c r="EW17" s="123"/>
      <c r="EX17" s="123"/>
      <c r="EY17" s="123"/>
      <c r="EZ17" s="123"/>
      <c r="FA17" s="123"/>
      <c r="FB17" s="123"/>
      <c r="FC17" s="123"/>
      <c r="FD17" s="123"/>
      <c r="FE17" s="123"/>
      <c r="FF17" s="123"/>
      <c r="FG17" s="123"/>
      <c r="FH17" s="123"/>
      <c r="FI17" s="123"/>
      <c r="FJ17" s="123"/>
      <c r="FK17" s="123"/>
      <c r="FL17" s="123"/>
      <c r="FM17" s="123"/>
      <c r="FN17" s="123"/>
      <c r="FO17" s="123"/>
      <c r="FP17" s="123"/>
      <c r="FQ17" s="123"/>
      <c r="FR17" s="123"/>
      <c r="FS17" s="123"/>
      <c r="FT17" s="123"/>
      <c r="FU17" s="123"/>
      <c r="FV17" s="123"/>
      <c r="FW17" s="123"/>
      <c r="FX17" s="123"/>
      <c r="FY17" s="123"/>
      <c r="FZ17" s="123"/>
      <c r="GA17" s="123"/>
      <c r="GB17" s="123"/>
      <c r="GC17" s="123"/>
      <c r="GD17" s="123"/>
      <c r="GE17" s="123"/>
      <c r="GF17" s="123"/>
      <c r="GG17" s="123"/>
      <c r="GH17" s="123"/>
      <c r="GI17" s="123"/>
      <c r="GJ17" s="123"/>
      <c r="GK17" s="123"/>
      <c r="GL17" s="123"/>
      <c r="GM17" s="123"/>
      <c r="GN17" s="123"/>
      <c r="GO17" s="123"/>
      <c r="GP17" s="123"/>
      <c r="GQ17" s="123"/>
      <c r="GR17" s="123"/>
      <c r="GS17" s="123"/>
      <c r="GT17" s="123"/>
      <c r="GU17" s="123"/>
      <c r="GV17" s="123"/>
      <c r="GW17" s="123"/>
      <c r="GX17" s="123"/>
      <c r="GY17" s="123"/>
      <c r="GZ17" s="123"/>
      <c r="HA17" s="123"/>
      <c r="HB17" s="123"/>
      <c r="HC17" s="123"/>
      <c r="HD17" s="123"/>
      <c r="HE17" s="123"/>
      <c r="HF17" s="123"/>
      <c r="HG17" s="123"/>
      <c r="HH17" s="123"/>
      <c r="HI17" s="123"/>
      <c r="HJ17" s="123"/>
      <c r="HK17" s="123"/>
      <c r="HL17" s="123"/>
      <c r="HM17" s="123"/>
      <c r="HN17" s="123"/>
      <c r="HO17" s="123"/>
      <c r="HP17" s="123"/>
      <c r="HQ17" s="123"/>
      <c r="HR17" s="123"/>
      <c r="HS17" s="123"/>
      <c r="HT17" s="123"/>
      <c r="HU17" s="123"/>
      <c r="HV17" s="123"/>
      <c r="HW17" s="123"/>
      <c r="HX17" s="123"/>
      <c r="HY17" s="123"/>
      <c r="HZ17" s="123"/>
      <c r="IA17" s="123"/>
      <c r="IB17" s="123"/>
      <c r="IC17" s="123"/>
      <c r="ID17" s="123"/>
      <c r="IE17" s="123"/>
      <c r="IF17" s="123"/>
      <c r="IG17" s="123"/>
      <c r="IH17" s="123"/>
      <c r="II17" s="123"/>
      <c r="IJ17" s="123"/>
      <c r="IK17" s="123"/>
      <c r="IL17" s="123"/>
      <c r="IM17" s="123"/>
      <c r="IN17" s="123"/>
      <c r="IO17" s="123"/>
      <c r="IP17" s="123"/>
    </row>
    <row r="18" spans="1:250" ht="19.5" customHeight="1" x14ac:dyDescent="0.25">
      <c r="A18" s="1033" t="s">
        <v>449</v>
      </c>
      <c r="B18" s="143"/>
      <c r="C18" s="144"/>
      <c r="D18" s="123"/>
      <c r="E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  <c r="AF18" s="123"/>
      <c r="AG18" s="123"/>
      <c r="AH18" s="123"/>
      <c r="AI18" s="123"/>
      <c r="AJ18" s="123"/>
      <c r="AK18" s="123"/>
      <c r="AL18" s="123"/>
      <c r="AM18" s="123"/>
      <c r="AN18" s="123"/>
      <c r="AO18" s="123"/>
      <c r="AP18" s="123"/>
      <c r="AQ18" s="123"/>
      <c r="AR18" s="123"/>
      <c r="AS18" s="123"/>
      <c r="AT18" s="123"/>
      <c r="AU18" s="123"/>
      <c r="AV18" s="123"/>
      <c r="AW18" s="123"/>
      <c r="AX18" s="123"/>
      <c r="AY18" s="123"/>
      <c r="AZ18" s="123"/>
      <c r="BA18" s="123"/>
      <c r="BB18" s="123"/>
      <c r="BC18" s="123"/>
      <c r="BD18" s="123"/>
      <c r="BE18" s="123"/>
      <c r="BF18" s="123"/>
      <c r="BG18" s="123"/>
      <c r="BH18" s="123"/>
      <c r="BI18" s="123"/>
      <c r="BJ18" s="123"/>
      <c r="BK18" s="123"/>
      <c r="BL18" s="123"/>
      <c r="BM18" s="123"/>
      <c r="BN18" s="123"/>
      <c r="BO18" s="123"/>
      <c r="BP18" s="123"/>
      <c r="BQ18" s="123"/>
      <c r="BR18" s="123"/>
      <c r="BS18" s="123"/>
      <c r="BT18" s="123"/>
      <c r="BU18" s="123"/>
      <c r="BV18" s="123"/>
      <c r="BW18" s="123"/>
      <c r="BX18" s="123"/>
      <c r="BY18" s="123"/>
      <c r="BZ18" s="123"/>
      <c r="CA18" s="123"/>
      <c r="CB18" s="123"/>
      <c r="CC18" s="123"/>
      <c r="CD18" s="123"/>
      <c r="CE18" s="123"/>
      <c r="CF18" s="123"/>
      <c r="CG18" s="123"/>
      <c r="CH18" s="123"/>
      <c r="CI18" s="123"/>
      <c r="CJ18" s="123"/>
      <c r="CK18" s="123"/>
      <c r="CL18" s="123"/>
      <c r="CM18" s="123"/>
      <c r="CN18" s="123"/>
      <c r="CO18" s="123"/>
      <c r="CP18" s="123"/>
      <c r="CQ18" s="123"/>
      <c r="CR18" s="123"/>
      <c r="CS18" s="123"/>
      <c r="CT18" s="123"/>
      <c r="CU18" s="123"/>
      <c r="CV18" s="123"/>
      <c r="CW18" s="123"/>
      <c r="CX18" s="123"/>
      <c r="CY18" s="123"/>
      <c r="CZ18" s="123"/>
      <c r="DA18" s="123"/>
      <c r="DB18" s="123"/>
      <c r="DC18" s="123"/>
      <c r="DD18" s="123"/>
      <c r="DE18" s="123"/>
      <c r="DF18" s="123"/>
      <c r="DG18" s="123"/>
      <c r="DH18" s="123"/>
      <c r="DI18" s="123"/>
      <c r="DJ18" s="123"/>
      <c r="DK18" s="123"/>
      <c r="DL18" s="123"/>
      <c r="DM18" s="123"/>
      <c r="DN18" s="123"/>
      <c r="DO18" s="123"/>
      <c r="DP18" s="123"/>
      <c r="DQ18" s="123"/>
      <c r="DR18" s="123"/>
      <c r="DS18" s="123"/>
      <c r="DT18" s="123"/>
      <c r="DU18" s="123"/>
      <c r="DV18" s="123"/>
      <c r="DW18" s="123"/>
      <c r="DX18" s="123"/>
      <c r="DY18" s="123"/>
      <c r="DZ18" s="123"/>
      <c r="EA18" s="123"/>
      <c r="EB18" s="123"/>
      <c r="EC18" s="123"/>
      <c r="ED18" s="123"/>
      <c r="EE18" s="123"/>
      <c r="EF18" s="123"/>
      <c r="EG18" s="123"/>
      <c r="EH18" s="123"/>
      <c r="EI18" s="123"/>
      <c r="EJ18" s="123"/>
      <c r="EK18" s="123"/>
      <c r="EL18" s="123"/>
      <c r="EM18" s="123"/>
      <c r="EN18" s="123"/>
      <c r="EO18" s="123"/>
      <c r="EP18" s="123"/>
      <c r="EQ18" s="123"/>
      <c r="ER18" s="123"/>
      <c r="ES18" s="123"/>
      <c r="ET18" s="123"/>
      <c r="EU18" s="123"/>
      <c r="EV18" s="123"/>
      <c r="EW18" s="123"/>
      <c r="EX18" s="123"/>
      <c r="EY18" s="123"/>
      <c r="EZ18" s="123"/>
      <c r="FA18" s="123"/>
      <c r="FB18" s="123"/>
      <c r="FC18" s="123"/>
      <c r="FD18" s="123"/>
      <c r="FE18" s="123"/>
      <c r="FF18" s="123"/>
      <c r="FG18" s="123"/>
      <c r="FH18" s="123"/>
      <c r="FI18" s="123"/>
      <c r="FJ18" s="123"/>
      <c r="FK18" s="123"/>
      <c r="FL18" s="123"/>
      <c r="FM18" s="123"/>
      <c r="FN18" s="123"/>
      <c r="FO18" s="123"/>
      <c r="FP18" s="123"/>
      <c r="FQ18" s="123"/>
      <c r="FR18" s="123"/>
      <c r="FS18" s="123"/>
      <c r="FT18" s="123"/>
      <c r="FU18" s="123"/>
      <c r="FV18" s="123"/>
      <c r="FW18" s="123"/>
      <c r="FX18" s="123"/>
      <c r="FY18" s="123"/>
      <c r="FZ18" s="123"/>
      <c r="GA18" s="123"/>
      <c r="GB18" s="123"/>
      <c r="GC18" s="123"/>
      <c r="GD18" s="123"/>
      <c r="GE18" s="123"/>
      <c r="GF18" s="123"/>
      <c r="GG18" s="123"/>
      <c r="GH18" s="123"/>
      <c r="GI18" s="123"/>
      <c r="GJ18" s="123"/>
      <c r="GK18" s="123"/>
      <c r="GL18" s="123"/>
      <c r="GM18" s="123"/>
      <c r="GN18" s="123"/>
      <c r="GO18" s="123"/>
      <c r="GP18" s="123"/>
      <c r="GQ18" s="123"/>
      <c r="GR18" s="123"/>
      <c r="GS18" s="123"/>
      <c r="GT18" s="123"/>
      <c r="GU18" s="123"/>
      <c r="GV18" s="123"/>
      <c r="GW18" s="123"/>
      <c r="GX18" s="123"/>
      <c r="GY18" s="123"/>
      <c r="GZ18" s="123"/>
      <c r="HA18" s="123"/>
      <c r="HB18" s="123"/>
      <c r="HC18" s="123"/>
      <c r="HD18" s="123"/>
      <c r="HE18" s="123"/>
      <c r="HF18" s="123"/>
      <c r="HG18" s="123"/>
      <c r="HH18" s="123"/>
      <c r="HI18" s="123"/>
      <c r="HJ18" s="123"/>
      <c r="HK18" s="123"/>
      <c r="HL18" s="123"/>
      <c r="HM18" s="123"/>
      <c r="HN18" s="123"/>
      <c r="HO18" s="123"/>
      <c r="HP18" s="123"/>
      <c r="HQ18" s="123"/>
      <c r="HR18" s="123"/>
      <c r="HS18" s="123"/>
      <c r="HT18" s="123"/>
      <c r="HU18" s="123"/>
      <c r="HV18" s="123"/>
      <c r="HW18" s="123"/>
      <c r="HX18" s="123"/>
      <c r="HY18" s="123"/>
      <c r="HZ18" s="123"/>
      <c r="IA18" s="123"/>
      <c r="IB18" s="123"/>
      <c r="IC18" s="123"/>
      <c r="ID18" s="123"/>
      <c r="IE18" s="123"/>
      <c r="IF18" s="123"/>
      <c r="IG18" s="123"/>
      <c r="IH18" s="123"/>
      <c r="II18" s="123"/>
      <c r="IJ18" s="123"/>
      <c r="IK18" s="123"/>
      <c r="IL18" s="123"/>
      <c r="IM18" s="123"/>
      <c r="IN18" s="123"/>
      <c r="IO18" s="123"/>
      <c r="IP18" s="123"/>
    </row>
    <row r="19" spans="1:250" ht="19.5" customHeight="1" x14ac:dyDescent="0.2">
      <c r="A19" s="142"/>
      <c r="B19" s="135"/>
      <c r="C19" s="135"/>
      <c r="D19" s="135"/>
      <c r="E19" s="135"/>
      <c r="F19" s="135"/>
      <c r="G19" s="135"/>
      <c r="H19" s="135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  <c r="AF19" s="123"/>
      <c r="AG19" s="123"/>
      <c r="AH19" s="123"/>
      <c r="AI19" s="123"/>
      <c r="AJ19" s="123"/>
      <c r="AK19" s="123"/>
      <c r="AL19" s="123"/>
      <c r="AM19" s="123"/>
      <c r="AN19" s="123"/>
      <c r="AO19" s="123"/>
      <c r="AP19" s="123"/>
      <c r="AQ19" s="123"/>
      <c r="AR19" s="123"/>
      <c r="AS19" s="123"/>
      <c r="AT19" s="123"/>
      <c r="AU19" s="123"/>
      <c r="AV19" s="123"/>
      <c r="AW19" s="123"/>
      <c r="AX19" s="123"/>
      <c r="AY19" s="123"/>
      <c r="AZ19" s="123"/>
      <c r="BA19" s="123"/>
      <c r="BB19" s="123"/>
      <c r="BC19" s="123"/>
      <c r="BD19" s="123"/>
      <c r="BE19" s="123"/>
      <c r="BF19" s="123"/>
      <c r="BG19" s="123"/>
      <c r="BH19" s="123"/>
      <c r="BI19" s="123"/>
      <c r="BJ19" s="123"/>
      <c r="BK19" s="123"/>
      <c r="BL19" s="123"/>
      <c r="BM19" s="123"/>
      <c r="BN19" s="123"/>
      <c r="BO19" s="123"/>
      <c r="BP19" s="123"/>
      <c r="BQ19" s="123"/>
      <c r="BR19" s="123"/>
      <c r="BS19" s="123"/>
      <c r="BT19" s="123"/>
      <c r="BU19" s="123"/>
      <c r="BV19" s="123"/>
      <c r="BW19" s="123"/>
      <c r="BX19" s="123"/>
      <c r="BY19" s="123"/>
      <c r="BZ19" s="123"/>
      <c r="CA19" s="123"/>
      <c r="CB19" s="123"/>
      <c r="CC19" s="123"/>
      <c r="CD19" s="123"/>
      <c r="CE19" s="123"/>
      <c r="CF19" s="123"/>
      <c r="CG19" s="123"/>
      <c r="CH19" s="123"/>
      <c r="CI19" s="123"/>
      <c r="CJ19" s="123"/>
      <c r="CK19" s="123"/>
      <c r="CL19" s="123"/>
      <c r="CM19" s="123"/>
      <c r="CN19" s="123"/>
      <c r="CO19" s="123"/>
      <c r="CP19" s="123"/>
      <c r="CQ19" s="123"/>
      <c r="CR19" s="123"/>
      <c r="CS19" s="123"/>
      <c r="CT19" s="123"/>
      <c r="CU19" s="123"/>
      <c r="CV19" s="123"/>
      <c r="CW19" s="123"/>
      <c r="CX19" s="123"/>
      <c r="CY19" s="123"/>
      <c r="CZ19" s="123"/>
      <c r="DA19" s="123"/>
      <c r="DB19" s="123"/>
      <c r="DC19" s="123"/>
      <c r="DD19" s="123"/>
      <c r="DE19" s="123"/>
      <c r="DF19" s="123"/>
      <c r="DG19" s="123"/>
      <c r="DH19" s="123"/>
      <c r="DI19" s="123"/>
      <c r="DJ19" s="123"/>
      <c r="DK19" s="123"/>
      <c r="DL19" s="123"/>
      <c r="DM19" s="123"/>
      <c r="DN19" s="123"/>
      <c r="DO19" s="123"/>
      <c r="DP19" s="123"/>
      <c r="DQ19" s="123"/>
      <c r="DR19" s="123"/>
      <c r="DS19" s="123"/>
      <c r="DT19" s="123"/>
      <c r="DU19" s="123"/>
      <c r="DV19" s="123"/>
      <c r="DW19" s="123"/>
      <c r="DX19" s="123"/>
      <c r="DY19" s="123"/>
      <c r="DZ19" s="123"/>
      <c r="EA19" s="123"/>
      <c r="EB19" s="123"/>
      <c r="EC19" s="123"/>
      <c r="ED19" s="123"/>
      <c r="EE19" s="123"/>
      <c r="EF19" s="123"/>
      <c r="EG19" s="123"/>
      <c r="EH19" s="123"/>
      <c r="EI19" s="123"/>
      <c r="EJ19" s="123"/>
      <c r="EK19" s="123"/>
      <c r="EL19" s="123"/>
      <c r="EM19" s="123"/>
      <c r="EN19" s="123"/>
      <c r="EO19" s="123"/>
      <c r="EP19" s="123"/>
      <c r="EQ19" s="123"/>
      <c r="ER19" s="123"/>
      <c r="ES19" s="123"/>
      <c r="ET19" s="123"/>
      <c r="EU19" s="123"/>
      <c r="EV19" s="123"/>
      <c r="EW19" s="123"/>
      <c r="EX19" s="123"/>
      <c r="EY19" s="123"/>
      <c r="EZ19" s="123"/>
      <c r="FA19" s="123"/>
      <c r="FB19" s="123"/>
      <c r="FC19" s="123"/>
      <c r="FD19" s="123"/>
      <c r="FE19" s="123"/>
      <c r="FF19" s="123"/>
      <c r="FG19" s="123"/>
      <c r="FH19" s="123"/>
      <c r="FI19" s="123"/>
      <c r="FJ19" s="123"/>
      <c r="FK19" s="123"/>
      <c r="FL19" s="123"/>
      <c r="FM19" s="123"/>
      <c r="FN19" s="123"/>
      <c r="FO19" s="123"/>
      <c r="FP19" s="123"/>
      <c r="FQ19" s="123"/>
      <c r="FR19" s="123"/>
      <c r="FS19" s="123"/>
      <c r="FT19" s="123"/>
      <c r="FU19" s="123"/>
      <c r="FV19" s="123"/>
      <c r="FW19" s="123"/>
      <c r="FX19" s="123"/>
      <c r="FY19" s="123"/>
      <c r="FZ19" s="123"/>
      <c r="GA19" s="123"/>
      <c r="GB19" s="123"/>
      <c r="GC19" s="123"/>
      <c r="GD19" s="123"/>
      <c r="GE19" s="123"/>
      <c r="GF19" s="123"/>
      <c r="GG19" s="123"/>
      <c r="GH19" s="123"/>
      <c r="GI19" s="123"/>
      <c r="GJ19" s="123"/>
      <c r="GK19" s="123"/>
      <c r="GL19" s="123"/>
      <c r="GM19" s="123"/>
      <c r="GN19" s="123"/>
      <c r="GO19" s="123"/>
      <c r="GP19" s="123"/>
      <c r="GQ19" s="123"/>
      <c r="GR19" s="123"/>
      <c r="GS19" s="123"/>
      <c r="GT19" s="123"/>
      <c r="GU19" s="123"/>
      <c r="GV19" s="123"/>
      <c r="GW19" s="123"/>
      <c r="GX19" s="123"/>
      <c r="GY19" s="123"/>
      <c r="GZ19" s="123"/>
      <c r="HA19" s="123"/>
      <c r="HB19" s="123"/>
      <c r="HC19" s="123"/>
      <c r="HD19" s="123"/>
      <c r="HE19" s="123"/>
      <c r="HF19" s="123"/>
      <c r="HG19" s="123"/>
      <c r="HH19" s="123"/>
      <c r="HI19" s="123"/>
      <c r="HJ19" s="123"/>
      <c r="HK19" s="123"/>
      <c r="HL19" s="123"/>
      <c r="HM19" s="123"/>
      <c r="HN19" s="123"/>
      <c r="HO19" s="123"/>
      <c r="HP19" s="123"/>
      <c r="HQ19" s="123"/>
      <c r="HR19" s="123"/>
      <c r="HS19" s="123"/>
      <c r="HT19" s="123"/>
      <c r="HU19" s="123"/>
      <c r="HV19" s="123"/>
      <c r="HW19" s="123"/>
      <c r="HX19" s="123"/>
      <c r="HY19" s="123"/>
      <c r="HZ19" s="123"/>
      <c r="IA19" s="123"/>
      <c r="IB19" s="123"/>
      <c r="IC19" s="123"/>
      <c r="ID19" s="123"/>
      <c r="IE19" s="123"/>
      <c r="IF19" s="123"/>
      <c r="IG19" s="123"/>
      <c r="IH19" s="123"/>
      <c r="II19" s="123"/>
      <c r="IJ19" s="123"/>
      <c r="IK19" s="123"/>
      <c r="IL19" s="123"/>
      <c r="IM19" s="123"/>
      <c r="IN19" s="123"/>
      <c r="IO19" s="123"/>
      <c r="IP19" s="123"/>
    </row>
    <row r="20" spans="1:250" ht="19.5" customHeight="1" x14ac:dyDescent="0.2">
      <c r="A20" s="123"/>
      <c r="B20" s="1721" t="s">
        <v>450</v>
      </c>
      <c r="C20" s="1721" t="s">
        <v>434</v>
      </c>
      <c r="D20" s="1721" t="s">
        <v>242</v>
      </c>
      <c r="E20" s="1720" t="s">
        <v>451</v>
      </c>
      <c r="F20" s="1720" t="s">
        <v>289</v>
      </c>
      <c r="G20" s="135"/>
      <c r="H20" s="135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  <c r="AU20" s="123"/>
      <c r="AV20" s="123"/>
      <c r="AW20" s="123"/>
      <c r="AX20" s="123"/>
      <c r="AY20" s="123"/>
      <c r="AZ20" s="123"/>
      <c r="BA20" s="123"/>
      <c r="BB20" s="123"/>
      <c r="BC20" s="123"/>
      <c r="BD20" s="123"/>
      <c r="BE20" s="123"/>
      <c r="BF20" s="123"/>
      <c r="BG20" s="123"/>
      <c r="BH20" s="123"/>
      <c r="BI20" s="123"/>
      <c r="BJ20" s="123"/>
      <c r="BK20" s="123"/>
      <c r="BL20" s="123"/>
      <c r="BM20" s="123"/>
      <c r="BN20" s="123"/>
      <c r="BO20" s="123"/>
      <c r="BP20" s="123"/>
      <c r="BQ20" s="123"/>
      <c r="BR20" s="123"/>
      <c r="BS20" s="123"/>
      <c r="BT20" s="123"/>
      <c r="BU20" s="123"/>
      <c r="BV20" s="123"/>
      <c r="BW20" s="123"/>
      <c r="BX20" s="123"/>
      <c r="BY20" s="123"/>
      <c r="BZ20" s="123"/>
      <c r="CA20" s="123"/>
      <c r="CB20" s="123"/>
      <c r="CC20" s="123"/>
      <c r="CD20" s="123"/>
      <c r="CE20" s="123"/>
      <c r="CF20" s="123"/>
      <c r="CG20" s="123"/>
      <c r="CH20" s="123"/>
      <c r="CI20" s="123"/>
      <c r="CJ20" s="123"/>
      <c r="CK20" s="123"/>
      <c r="CL20" s="123"/>
      <c r="CM20" s="123"/>
      <c r="CN20" s="123"/>
      <c r="CO20" s="123"/>
      <c r="CP20" s="123"/>
      <c r="CQ20" s="123"/>
      <c r="CR20" s="123"/>
      <c r="CS20" s="123"/>
      <c r="CT20" s="123"/>
      <c r="CU20" s="123"/>
      <c r="CV20" s="123"/>
      <c r="CW20" s="123"/>
      <c r="CX20" s="123"/>
      <c r="CY20" s="123"/>
      <c r="CZ20" s="123"/>
      <c r="DA20" s="123"/>
      <c r="DB20" s="123"/>
      <c r="DC20" s="123"/>
      <c r="DD20" s="123"/>
      <c r="DE20" s="123"/>
      <c r="DF20" s="123"/>
      <c r="DG20" s="123"/>
      <c r="DH20" s="123"/>
      <c r="DI20" s="123"/>
      <c r="DJ20" s="123"/>
      <c r="DK20" s="123"/>
      <c r="DL20" s="123"/>
      <c r="DM20" s="123"/>
      <c r="DN20" s="123"/>
      <c r="DO20" s="123"/>
      <c r="DP20" s="123"/>
      <c r="DQ20" s="123"/>
      <c r="DR20" s="123"/>
      <c r="DS20" s="123"/>
      <c r="DT20" s="123"/>
      <c r="DU20" s="123"/>
      <c r="DV20" s="123"/>
      <c r="DW20" s="123"/>
      <c r="DX20" s="123"/>
      <c r="DY20" s="123"/>
      <c r="DZ20" s="123"/>
      <c r="EA20" s="123"/>
      <c r="EB20" s="123"/>
      <c r="EC20" s="123"/>
      <c r="ED20" s="123"/>
      <c r="EE20" s="123"/>
      <c r="EF20" s="123"/>
      <c r="EG20" s="123"/>
      <c r="EH20" s="123"/>
      <c r="EI20" s="123"/>
      <c r="EJ20" s="123"/>
      <c r="EK20" s="123"/>
      <c r="EL20" s="123"/>
      <c r="EM20" s="123"/>
      <c r="EN20" s="123"/>
      <c r="EO20" s="123"/>
      <c r="EP20" s="123"/>
      <c r="EQ20" s="123"/>
      <c r="ER20" s="123"/>
      <c r="ES20" s="123"/>
      <c r="ET20" s="123"/>
      <c r="EU20" s="123"/>
      <c r="EV20" s="123"/>
      <c r="EW20" s="123"/>
      <c r="EX20" s="123"/>
      <c r="EY20" s="123"/>
      <c r="EZ20" s="123"/>
      <c r="FA20" s="123"/>
      <c r="FB20" s="123"/>
      <c r="FC20" s="123"/>
      <c r="FD20" s="123"/>
      <c r="FE20" s="123"/>
      <c r="FF20" s="123"/>
      <c r="FG20" s="123"/>
      <c r="FH20" s="123"/>
      <c r="FI20" s="123"/>
      <c r="FJ20" s="123"/>
      <c r="FK20" s="123"/>
      <c r="FL20" s="123"/>
      <c r="FM20" s="123"/>
      <c r="FN20" s="123"/>
      <c r="FO20" s="123"/>
      <c r="FP20" s="123"/>
      <c r="FQ20" s="123"/>
      <c r="FR20" s="123"/>
      <c r="FS20" s="123"/>
      <c r="FT20" s="123"/>
      <c r="FU20" s="123"/>
      <c r="FV20" s="123"/>
      <c r="FW20" s="123"/>
      <c r="FX20" s="123"/>
      <c r="FY20" s="123"/>
      <c r="FZ20" s="123"/>
      <c r="GA20" s="123"/>
      <c r="GB20" s="123"/>
      <c r="GC20" s="123"/>
      <c r="GD20" s="123"/>
      <c r="GE20" s="123"/>
      <c r="GF20" s="123"/>
      <c r="GG20" s="123"/>
      <c r="GH20" s="123"/>
      <c r="GI20" s="123"/>
      <c r="GJ20" s="123"/>
      <c r="GK20" s="123"/>
      <c r="GL20" s="123"/>
      <c r="GM20" s="123"/>
      <c r="GN20" s="123"/>
      <c r="GO20" s="123"/>
      <c r="GP20" s="123"/>
      <c r="GQ20" s="123"/>
      <c r="GR20" s="123"/>
      <c r="GS20" s="123"/>
      <c r="GT20" s="123"/>
      <c r="GU20" s="123"/>
      <c r="GV20" s="123"/>
      <c r="GW20" s="123"/>
      <c r="GX20" s="123"/>
      <c r="GY20" s="123"/>
      <c r="GZ20" s="123"/>
      <c r="HA20" s="123"/>
      <c r="HB20" s="123"/>
      <c r="HC20" s="123"/>
      <c r="HD20" s="123"/>
      <c r="HE20" s="123"/>
      <c r="HF20" s="123"/>
      <c r="HG20" s="123"/>
      <c r="HH20" s="123"/>
      <c r="HI20" s="123"/>
      <c r="HJ20" s="123"/>
      <c r="HK20" s="123"/>
      <c r="HL20" s="123"/>
      <c r="HM20" s="123"/>
      <c r="HN20" s="123"/>
      <c r="HO20" s="123"/>
      <c r="HP20" s="123"/>
      <c r="HQ20" s="123"/>
      <c r="HR20" s="123"/>
      <c r="HS20" s="123"/>
      <c r="HT20" s="123"/>
      <c r="HU20" s="123"/>
      <c r="HV20" s="123"/>
      <c r="HW20" s="123"/>
      <c r="HX20" s="123"/>
      <c r="HY20" s="123"/>
      <c r="HZ20" s="123"/>
      <c r="IA20" s="123"/>
      <c r="IB20" s="123"/>
      <c r="IC20" s="123"/>
      <c r="ID20" s="123"/>
      <c r="IE20" s="123"/>
      <c r="IF20" s="123"/>
      <c r="IG20" s="123"/>
      <c r="IH20" s="123"/>
      <c r="II20" s="123"/>
      <c r="IJ20" s="123"/>
      <c r="IK20" s="123"/>
      <c r="IL20" s="123"/>
      <c r="IM20" s="123"/>
      <c r="IN20" s="123"/>
      <c r="IO20" s="123"/>
      <c r="IP20" s="123"/>
    </row>
    <row r="21" spans="1:250" ht="19.5" customHeight="1" x14ac:dyDescent="0.2">
      <c r="A21" s="123"/>
      <c r="B21" s="145" t="s">
        <v>452</v>
      </c>
      <c r="C21" s="145" t="s">
        <v>439</v>
      </c>
      <c r="D21" s="1032" t="s">
        <v>893</v>
      </c>
      <c r="E21" s="1187" t="s">
        <v>1104</v>
      </c>
      <c r="F21" s="539">
        <v>355913</v>
      </c>
      <c r="G21" s="135"/>
      <c r="H21" s="135"/>
      <c r="N21" s="123"/>
      <c r="O21" s="123"/>
      <c r="P21" s="123"/>
      <c r="Q21" s="123"/>
      <c r="R21" s="123"/>
      <c r="S21" s="123"/>
      <c r="T21" s="123"/>
      <c r="U21" s="123"/>
      <c r="V21" s="123"/>
      <c r="W21" s="123"/>
      <c r="X21" s="123"/>
      <c r="Y21" s="123"/>
      <c r="Z21" s="123"/>
      <c r="AA21" s="123"/>
      <c r="AB21" s="123"/>
      <c r="AC21" s="123"/>
      <c r="AD21" s="123"/>
      <c r="AE21" s="123"/>
      <c r="AF21" s="123"/>
      <c r="AG21" s="123"/>
      <c r="AH21" s="123"/>
      <c r="AI21" s="123"/>
      <c r="AJ21" s="123"/>
      <c r="AK21" s="123"/>
      <c r="AL21" s="123"/>
      <c r="AM21" s="123"/>
      <c r="AN21" s="123"/>
      <c r="AO21" s="123"/>
      <c r="AP21" s="123"/>
      <c r="AQ21" s="123"/>
      <c r="AR21" s="123"/>
      <c r="AS21" s="123"/>
      <c r="AT21" s="123"/>
      <c r="AU21" s="123"/>
      <c r="AV21" s="123"/>
      <c r="AW21" s="123"/>
      <c r="AX21" s="123"/>
      <c r="AY21" s="123"/>
      <c r="AZ21" s="123"/>
      <c r="BA21" s="123"/>
      <c r="BB21" s="123"/>
      <c r="BC21" s="123"/>
      <c r="BD21" s="123"/>
      <c r="BE21" s="123"/>
      <c r="BF21" s="123"/>
      <c r="BG21" s="123"/>
      <c r="BH21" s="123"/>
      <c r="BI21" s="123"/>
      <c r="BJ21" s="123"/>
      <c r="BK21" s="123"/>
      <c r="BL21" s="123"/>
      <c r="BM21" s="123"/>
      <c r="BN21" s="123"/>
      <c r="BO21" s="123"/>
      <c r="BP21" s="123"/>
      <c r="BQ21" s="123"/>
      <c r="BR21" s="123"/>
      <c r="BS21" s="123"/>
      <c r="BT21" s="123"/>
      <c r="BU21" s="123"/>
      <c r="BV21" s="123"/>
      <c r="BW21" s="123"/>
      <c r="BX21" s="123"/>
      <c r="BY21" s="123"/>
      <c r="BZ21" s="123"/>
      <c r="CA21" s="123"/>
      <c r="CB21" s="123"/>
      <c r="CC21" s="123"/>
      <c r="CD21" s="123"/>
      <c r="CE21" s="123"/>
      <c r="CF21" s="123"/>
      <c r="CG21" s="123"/>
      <c r="CH21" s="123"/>
      <c r="CI21" s="123"/>
      <c r="CJ21" s="123"/>
      <c r="CK21" s="123"/>
      <c r="CL21" s="123"/>
      <c r="CM21" s="123"/>
      <c r="CN21" s="123"/>
      <c r="CO21" s="123"/>
      <c r="CP21" s="123"/>
      <c r="CQ21" s="123"/>
      <c r="CR21" s="123"/>
      <c r="CS21" s="123"/>
      <c r="CT21" s="123"/>
      <c r="CU21" s="123"/>
      <c r="CV21" s="123"/>
      <c r="CW21" s="123"/>
      <c r="CX21" s="123"/>
      <c r="CY21" s="123"/>
      <c r="CZ21" s="123"/>
      <c r="DA21" s="123"/>
      <c r="DB21" s="123"/>
      <c r="DC21" s="123"/>
      <c r="DD21" s="123"/>
      <c r="DE21" s="123"/>
      <c r="DF21" s="123"/>
      <c r="DG21" s="123"/>
      <c r="DH21" s="123"/>
      <c r="DI21" s="123"/>
      <c r="DJ21" s="123"/>
      <c r="DK21" s="123"/>
      <c r="DL21" s="123"/>
      <c r="DM21" s="123"/>
      <c r="DN21" s="123"/>
      <c r="DO21" s="123"/>
      <c r="DP21" s="123"/>
      <c r="DQ21" s="123"/>
      <c r="DR21" s="123"/>
      <c r="DS21" s="123"/>
      <c r="DT21" s="123"/>
      <c r="DU21" s="123"/>
      <c r="DV21" s="123"/>
      <c r="DW21" s="123"/>
      <c r="DX21" s="123"/>
      <c r="DY21" s="123"/>
      <c r="DZ21" s="123"/>
      <c r="EA21" s="123"/>
      <c r="EB21" s="123"/>
      <c r="EC21" s="123"/>
      <c r="ED21" s="123"/>
      <c r="EE21" s="123"/>
      <c r="EF21" s="123"/>
      <c r="EG21" s="123"/>
      <c r="EH21" s="123"/>
      <c r="EI21" s="123"/>
      <c r="EJ21" s="123"/>
      <c r="EK21" s="123"/>
      <c r="EL21" s="123"/>
      <c r="EM21" s="123"/>
      <c r="EN21" s="123"/>
      <c r="EO21" s="123"/>
      <c r="EP21" s="123"/>
      <c r="EQ21" s="123"/>
      <c r="ER21" s="123"/>
      <c r="ES21" s="123"/>
      <c r="ET21" s="123"/>
      <c r="EU21" s="123"/>
      <c r="EV21" s="123"/>
      <c r="EW21" s="123"/>
      <c r="EX21" s="123"/>
      <c r="EY21" s="123"/>
      <c r="EZ21" s="123"/>
      <c r="FA21" s="123"/>
      <c r="FB21" s="123"/>
      <c r="FC21" s="123"/>
      <c r="FD21" s="123"/>
      <c r="FE21" s="123"/>
      <c r="FF21" s="123"/>
      <c r="FG21" s="123"/>
      <c r="FH21" s="123"/>
      <c r="FI21" s="123"/>
      <c r="FJ21" s="123"/>
      <c r="FK21" s="123"/>
      <c r="FL21" s="123"/>
      <c r="FM21" s="123"/>
      <c r="FN21" s="123"/>
      <c r="FO21" s="123"/>
      <c r="FP21" s="123"/>
      <c r="FQ21" s="123"/>
      <c r="FR21" s="123"/>
      <c r="FS21" s="123"/>
      <c r="FT21" s="123"/>
      <c r="FU21" s="123"/>
      <c r="FV21" s="123"/>
      <c r="FW21" s="123"/>
      <c r="FX21" s="123"/>
      <c r="FY21" s="123"/>
      <c r="FZ21" s="123"/>
      <c r="GA21" s="123"/>
      <c r="GB21" s="123"/>
      <c r="GC21" s="123"/>
      <c r="GD21" s="123"/>
      <c r="GE21" s="123"/>
      <c r="GF21" s="123"/>
      <c r="GG21" s="123"/>
      <c r="GH21" s="123"/>
      <c r="GI21" s="123"/>
      <c r="GJ21" s="123"/>
      <c r="GK21" s="123"/>
      <c r="GL21" s="123"/>
      <c r="GM21" s="123"/>
      <c r="GN21" s="123"/>
      <c r="GO21" s="123"/>
      <c r="GP21" s="123"/>
      <c r="GQ21" s="123"/>
      <c r="GR21" s="123"/>
      <c r="GS21" s="123"/>
      <c r="GT21" s="123"/>
      <c r="GU21" s="123"/>
      <c r="GV21" s="123"/>
      <c r="GW21" s="123"/>
      <c r="GX21" s="123"/>
      <c r="GY21" s="123"/>
      <c r="GZ21" s="123"/>
      <c r="HA21" s="123"/>
      <c r="HB21" s="123"/>
      <c r="HC21" s="123"/>
      <c r="HD21" s="123"/>
      <c r="HE21" s="123"/>
      <c r="HF21" s="123"/>
      <c r="HG21" s="123"/>
      <c r="HH21" s="123"/>
      <c r="HI21" s="123"/>
      <c r="HJ21" s="123"/>
      <c r="HK21" s="123"/>
      <c r="HL21" s="123"/>
      <c r="HM21" s="123"/>
      <c r="HN21" s="123"/>
      <c r="HO21" s="123"/>
      <c r="HP21" s="123"/>
      <c r="HQ21" s="123"/>
      <c r="HR21" s="123"/>
      <c r="HS21" s="123"/>
      <c r="HT21" s="123"/>
      <c r="HU21" s="123"/>
      <c r="HV21" s="123"/>
      <c r="HW21" s="123"/>
      <c r="HX21" s="123"/>
      <c r="HY21" s="123"/>
      <c r="HZ21" s="123"/>
      <c r="IA21" s="123"/>
      <c r="IB21" s="123"/>
      <c r="IC21" s="123"/>
      <c r="ID21" s="123"/>
      <c r="IE21" s="123"/>
      <c r="IF21" s="123"/>
      <c r="IG21" s="123"/>
      <c r="IH21" s="123"/>
      <c r="II21" s="123"/>
      <c r="IJ21" s="123"/>
      <c r="IK21" s="123"/>
      <c r="IL21" s="123"/>
      <c r="IM21" s="123"/>
      <c r="IN21" s="123"/>
      <c r="IO21" s="123"/>
      <c r="IP21" s="123"/>
    </row>
    <row r="22" spans="1:250" ht="19.5" customHeight="1" x14ac:dyDescent="0.2">
      <c r="A22" s="123"/>
      <c r="B22" s="145" t="s">
        <v>452</v>
      </c>
      <c r="C22" s="145" t="s">
        <v>439</v>
      </c>
      <c r="D22" s="1032" t="s">
        <v>896</v>
      </c>
      <c r="E22" s="1187" t="s">
        <v>1104</v>
      </c>
      <c r="F22" s="539">
        <v>437493</v>
      </c>
      <c r="G22" s="135"/>
      <c r="H22" s="135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  <c r="AF22" s="123"/>
      <c r="AG22" s="123"/>
      <c r="AH22" s="123"/>
      <c r="AI22" s="123"/>
      <c r="AJ22" s="123"/>
      <c r="AK22" s="123"/>
      <c r="AL22" s="123"/>
      <c r="AM22" s="123"/>
      <c r="AN22" s="123"/>
      <c r="AO22" s="123"/>
      <c r="AP22" s="123"/>
      <c r="AQ22" s="123"/>
      <c r="AR22" s="123"/>
      <c r="AS22" s="123"/>
      <c r="AT22" s="123"/>
      <c r="AU22" s="123"/>
      <c r="AV22" s="123"/>
      <c r="AW22" s="123"/>
      <c r="AX22" s="123"/>
      <c r="AY22" s="123"/>
      <c r="AZ22" s="123"/>
      <c r="BA22" s="123"/>
      <c r="BB22" s="123"/>
      <c r="BC22" s="123"/>
      <c r="BD22" s="123"/>
      <c r="BE22" s="123"/>
      <c r="BF22" s="123"/>
      <c r="BG22" s="123"/>
      <c r="BH22" s="123"/>
      <c r="BI22" s="123"/>
      <c r="BJ22" s="123"/>
      <c r="BK22" s="123"/>
      <c r="BL22" s="123"/>
      <c r="BM22" s="123"/>
      <c r="BN22" s="123"/>
      <c r="BO22" s="123"/>
      <c r="BP22" s="123"/>
      <c r="BQ22" s="123"/>
      <c r="BR22" s="123"/>
      <c r="BS22" s="123"/>
      <c r="BT22" s="123"/>
      <c r="BU22" s="123"/>
      <c r="BV22" s="123"/>
      <c r="BW22" s="123"/>
      <c r="BX22" s="123"/>
      <c r="BY22" s="123"/>
      <c r="BZ22" s="123"/>
      <c r="CA22" s="123"/>
      <c r="CB22" s="123"/>
      <c r="CC22" s="123"/>
      <c r="CD22" s="123"/>
      <c r="CE22" s="123"/>
      <c r="CF22" s="123"/>
      <c r="CG22" s="123"/>
      <c r="CH22" s="123"/>
      <c r="CI22" s="123"/>
      <c r="CJ22" s="123"/>
      <c r="CK22" s="123"/>
      <c r="CL22" s="123"/>
      <c r="CM22" s="123"/>
      <c r="CN22" s="123"/>
      <c r="CO22" s="123"/>
      <c r="CP22" s="123"/>
      <c r="CQ22" s="123"/>
      <c r="CR22" s="123"/>
      <c r="CS22" s="123"/>
      <c r="CT22" s="123"/>
      <c r="CU22" s="123"/>
      <c r="CV22" s="123"/>
      <c r="CW22" s="123"/>
      <c r="CX22" s="123"/>
      <c r="CY22" s="123"/>
      <c r="CZ22" s="123"/>
      <c r="DA22" s="123"/>
      <c r="DB22" s="123"/>
      <c r="DC22" s="123"/>
      <c r="DD22" s="123"/>
      <c r="DE22" s="123"/>
      <c r="DF22" s="123"/>
      <c r="DG22" s="123"/>
      <c r="DH22" s="123"/>
      <c r="DI22" s="123"/>
      <c r="DJ22" s="123"/>
      <c r="DK22" s="123"/>
      <c r="DL22" s="123"/>
      <c r="DM22" s="123"/>
      <c r="DN22" s="123"/>
      <c r="DO22" s="123"/>
      <c r="DP22" s="123"/>
      <c r="DQ22" s="123"/>
      <c r="DR22" s="123"/>
      <c r="DS22" s="123"/>
      <c r="DT22" s="123"/>
      <c r="DU22" s="123"/>
      <c r="DV22" s="123"/>
      <c r="DW22" s="123"/>
      <c r="DX22" s="123"/>
      <c r="DY22" s="123"/>
      <c r="DZ22" s="123"/>
      <c r="EA22" s="123"/>
      <c r="EB22" s="123"/>
      <c r="EC22" s="123"/>
      <c r="ED22" s="123"/>
      <c r="EE22" s="123"/>
      <c r="EF22" s="123"/>
      <c r="EG22" s="123"/>
      <c r="EH22" s="123"/>
      <c r="EI22" s="123"/>
      <c r="EJ22" s="123"/>
      <c r="EK22" s="123"/>
      <c r="EL22" s="123"/>
      <c r="EM22" s="123"/>
      <c r="EN22" s="123"/>
      <c r="EO22" s="123"/>
      <c r="EP22" s="123"/>
      <c r="EQ22" s="123"/>
      <c r="ER22" s="123"/>
      <c r="ES22" s="123"/>
      <c r="ET22" s="123"/>
      <c r="EU22" s="123"/>
      <c r="EV22" s="123"/>
      <c r="EW22" s="123"/>
      <c r="EX22" s="123"/>
      <c r="EY22" s="123"/>
      <c r="EZ22" s="123"/>
      <c r="FA22" s="123"/>
      <c r="FB22" s="123"/>
      <c r="FC22" s="123"/>
      <c r="FD22" s="123"/>
      <c r="FE22" s="123"/>
      <c r="FF22" s="123"/>
      <c r="FG22" s="123"/>
      <c r="FH22" s="123"/>
      <c r="FI22" s="123"/>
      <c r="FJ22" s="123"/>
      <c r="FK22" s="123"/>
      <c r="FL22" s="123"/>
      <c r="FM22" s="123"/>
      <c r="FN22" s="123"/>
      <c r="FO22" s="123"/>
      <c r="FP22" s="123"/>
      <c r="FQ22" s="123"/>
      <c r="FR22" s="123"/>
      <c r="FS22" s="123"/>
      <c r="FT22" s="123"/>
      <c r="FU22" s="123"/>
      <c r="FV22" s="123"/>
      <c r="FW22" s="123"/>
      <c r="FX22" s="123"/>
      <c r="FY22" s="123"/>
      <c r="FZ22" s="123"/>
      <c r="GA22" s="123"/>
      <c r="GB22" s="123"/>
      <c r="GC22" s="123"/>
      <c r="GD22" s="123"/>
      <c r="GE22" s="123"/>
      <c r="GF22" s="123"/>
      <c r="GG22" s="123"/>
      <c r="GH22" s="123"/>
      <c r="GI22" s="123"/>
      <c r="GJ22" s="123"/>
      <c r="GK22" s="123"/>
      <c r="GL22" s="123"/>
      <c r="GM22" s="123"/>
      <c r="GN22" s="123"/>
      <c r="GO22" s="123"/>
      <c r="GP22" s="123"/>
      <c r="GQ22" s="123"/>
      <c r="GR22" s="123"/>
      <c r="GS22" s="123"/>
      <c r="GT22" s="123"/>
      <c r="GU22" s="123"/>
      <c r="GV22" s="123"/>
      <c r="GW22" s="123"/>
      <c r="GX22" s="123"/>
      <c r="GY22" s="123"/>
      <c r="GZ22" s="123"/>
      <c r="HA22" s="123"/>
      <c r="HB22" s="123"/>
      <c r="HC22" s="123"/>
      <c r="HD22" s="123"/>
      <c r="HE22" s="123"/>
      <c r="HF22" s="123"/>
      <c r="HG22" s="123"/>
      <c r="HH22" s="123"/>
      <c r="HI22" s="123"/>
      <c r="HJ22" s="123"/>
      <c r="HK22" s="123"/>
      <c r="HL22" s="123"/>
      <c r="HM22" s="123"/>
      <c r="HN22" s="123"/>
      <c r="HO22" s="123"/>
      <c r="HP22" s="123"/>
      <c r="HQ22" s="123"/>
      <c r="HR22" s="123"/>
      <c r="HS22" s="123"/>
      <c r="HT22" s="123"/>
      <c r="HU22" s="123"/>
      <c r="HV22" s="123"/>
      <c r="HW22" s="123"/>
      <c r="HX22" s="123"/>
      <c r="HY22" s="123"/>
      <c r="HZ22" s="123"/>
      <c r="IA22" s="123"/>
      <c r="IB22" s="123"/>
      <c r="IC22" s="123"/>
      <c r="ID22" s="123"/>
      <c r="IE22" s="123"/>
      <c r="IF22" s="123"/>
      <c r="IG22" s="123"/>
      <c r="IH22" s="123"/>
      <c r="II22" s="123"/>
      <c r="IJ22" s="123"/>
      <c r="IK22" s="123"/>
      <c r="IL22" s="123"/>
      <c r="IM22" s="123"/>
      <c r="IN22" s="123"/>
      <c r="IO22" s="123"/>
      <c r="IP22" s="123"/>
    </row>
    <row r="23" spans="1:250" ht="19.5" customHeight="1" x14ac:dyDescent="0.2">
      <c r="A23" s="123"/>
      <c r="B23" s="145" t="s">
        <v>452</v>
      </c>
      <c r="C23" s="145" t="s">
        <v>439</v>
      </c>
      <c r="D23" s="1032" t="s">
        <v>796</v>
      </c>
      <c r="E23" s="1187" t="s">
        <v>1104</v>
      </c>
      <c r="F23" s="539">
        <v>27517.709999999995</v>
      </c>
      <c r="G23" s="135"/>
      <c r="H23" s="135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  <c r="AF23" s="123"/>
      <c r="AG23" s="123"/>
      <c r="AH23" s="123"/>
      <c r="AI23" s="123"/>
      <c r="AJ23" s="123"/>
      <c r="AK23" s="123"/>
      <c r="AL23" s="123"/>
      <c r="AM23" s="123"/>
      <c r="AN23" s="123"/>
      <c r="AO23" s="123"/>
      <c r="AP23" s="123"/>
      <c r="AQ23" s="123"/>
      <c r="AR23" s="123"/>
      <c r="AS23" s="123"/>
      <c r="AT23" s="123"/>
      <c r="AU23" s="123"/>
      <c r="AV23" s="123"/>
      <c r="AW23" s="123"/>
      <c r="AX23" s="123"/>
      <c r="AY23" s="123"/>
      <c r="AZ23" s="123"/>
      <c r="BA23" s="123"/>
      <c r="BB23" s="123"/>
      <c r="BC23" s="123"/>
      <c r="BD23" s="123"/>
      <c r="BE23" s="123"/>
      <c r="BF23" s="123"/>
      <c r="BG23" s="123"/>
      <c r="BH23" s="123"/>
      <c r="BI23" s="123"/>
      <c r="BJ23" s="123"/>
      <c r="BK23" s="123"/>
      <c r="BL23" s="123"/>
      <c r="BM23" s="123"/>
      <c r="BN23" s="123"/>
      <c r="BO23" s="123"/>
      <c r="BP23" s="123"/>
      <c r="BQ23" s="123"/>
      <c r="BR23" s="123"/>
      <c r="BS23" s="123"/>
      <c r="BT23" s="123"/>
      <c r="BU23" s="123"/>
      <c r="BV23" s="123"/>
      <c r="BW23" s="123"/>
      <c r="BX23" s="123"/>
      <c r="BY23" s="123"/>
      <c r="BZ23" s="123"/>
      <c r="CA23" s="123"/>
      <c r="CB23" s="123"/>
      <c r="CC23" s="123"/>
      <c r="CD23" s="123"/>
      <c r="CE23" s="123"/>
      <c r="CF23" s="123"/>
      <c r="CG23" s="123"/>
      <c r="CH23" s="123"/>
      <c r="CI23" s="123"/>
      <c r="CJ23" s="123"/>
      <c r="CK23" s="123"/>
      <c r="CL23" s="123"/>
      <c r="CM23" s="123"/>
      <c r="CN23" s="123"/>
      <c r="CO23" s="123"/>
      <c r="CP23" s="123"/>
      <c r="CQ23" s="123"/>
      <c r="CR23" s="123"/>
      <c r="CS23" s="123"/>
      <c r="CT23" s="123"/>
      <c r="CU23" s="123"/>
      <c r="CV23" s="123"/>
      <c r="CW23" s="123"/>
      <c r="CX23" s="123"/>
      <c r="CY23" s="123"/>
      <c r="CZ23" s="123"/>
      <c r="DA23" s="123"/>
      <c r="DB23" s="123"/>
      <c r="DC23" s="123"/>
      <c r="DD23" s="123"/>
      <c r="DE23" s="123"/>
      <c r="DF23" s="123"/>
      <c r="DG23" s="123"/>
      <c r="DH23" s="123"/>
      <c r="DI23" s="123"/>
      <c r="DJ23" s="123"/>
      <c r="DK23" s="123"/>
      <c r="DL23" s="123"/>
      <c r="DM23" s="123"/>
      <c r="DN23" s="123"/>
      <c r="DO23" s="123"/>
      <c r="DP23" s="123"/>
      <c r="DQ23" s="123"/>
      <c r="DR23" s="123"/>
      <c r="DS23" s="123"/>
      <c r="DT23" s="123"/>
      <c r="DU23" s="123"/>
      <c r="DV23" s="123"/>
      <c r="DW23" s="123"/>
      <c r="DX23" s="123"/>
      <c r="DY23" s="123"/>
      <c r="DZ23" s="123"/>
      <c r="EA23" s="123"/>
      <c r="EB23" s="123"/>
      <c r="EC23" s="123"/>
      <c r="ED23" s="123"/>
      <c r="EE23" s="123"/>
      <c r="EF23" s="123"/>
      <c r="EG23" s="123"/>
      <c r="EH23" s="123"/>
      <c r="EI23" s="123"/>
      <c r="EJ23" s="123"/>
      <c r="EK23" s="123"/>
      <c r="EL23" s="123"/>
      <c r="EM23" s="123"/>
      <c r="EN23" s="123"/>
      <c r="EO23" s="123"/>
      <c r="EP23" s="123"/>
      <c r="EQ23" s="123"/>
      <c r="ER23" s="123"/>
      <c r="ES23" s="123"/>
      <c r="ET23" s="123"/>
      <c r="EU23" s="123"/>
      <c r="EV23" s="123"/>
      <c r="EW23" s="123"/>
      <c r="EX23" s="123"/>
      <c r="EY23" s="123"/>
      <c r="EZ23" s="123"/>
      <c r="FA23" s="123"/>
      <c r="FB23" s="123"/>
      <c r="FC23" s="123"/>
      <c r="FD23" s="123"/>
      <c r="FE23" s="123"/>
      <c r="FF23" s="123"/>
      <c r="FG23" s="123"/>
      <c r="FH23" s="123"/>
      <c r="FI23" s="123"/>
      <c r="FJ23" s="123"/>
      <c r="FK23" s="123"/>
      <c r="FL23" s="123"/>
      <c r="FM23" s="123"/>
      <c r="FN23" s="123"/>
      <c r="FO23" s="123"/>
      <c r="FP23" s="123"/>
      <c r="FQ23" s="123"/>
      <c r="FR23" s="123"/>
      <c r="FS23" s="123"/>
      <c r="FT23" s="123"/>
      <c r="FU23" s="123"/>
      <c r="FV23" s="123"/>
      <c r="FW23" s="123"/>
      <c r="FX23" s="123"/>
      <c r="FY23" s="123"/>
      <c r="FZ23" s="123"/>
      <c r="GA23" s="123"/>
      <c r="GB23" s="123"/>
      <c r="GC23" s="123"/>
      <c r="GD23" s="123"/>
      <c r="GE23" s="123"/>
      <c r="GF23" s="123"/>
      <c r="GG23" s="123"/>
      <c r="GH23" s="123"/>
      <c r="GI23" s="123"/>
      <c r="GJ23" s="123"/>
      <c r="GK23" s="123"/>
      <c r="GL23" s="123"/>
      <c r="GM23" s="123"/>
      <c r="GN23" s="123"/>
      <c r="GO23" s="123"/>
      <c r="GP23" s="123"/>
      <c r="GQ23" s="123"/>
      <c r="GR23" s="123"/>
      <c r="GS23" s="123"/>
      <c r="GT23" s="123"/>
      <c r="GU23" s="123"/>
      <c r="GV23" s="123"/>
      <c r="GW23" s="123"/>
      <c r="GX23" s="123"/>
      <c r="GY23" s="123"/>
      <c r="GZ23" s="123"/>
      <c r="HA23" s="123"/>
      <c r="HB23" s="123"/>
      <c r="HC23" s="123"/>
      <c r="HD23" s="123"/>
      <c r="HE23" s="123"/>
      <c r="HF23" s="123"/>
      <c r="HG23" s="123"/>
      <c r="HH23" s="123"/>
      <c r="HI23" s="123"/>
      <c r="HJ23" s="123"/>
      <c r="HK23" s="123"/>
      <c r="HL23" s="123"/>
      <c r="HM23" s="123"/>
      <c r="HN23" s="123"/>
      <c r="HO23" s="123"/>
      <c r="HP23" s="123"/>
      <c r="HQ23" s="123"/>
      <c r="HR23" s="123"/>
      <c r="HS23" s="123"/>
      <c r="HT23" s="123"/>
      <c r="HU23" s="123"/>
      <c r="HV23" s="123"/>
      <c r="HW23" s="123"/>
      <c r="HX23" s="123"/>
      <c r="HY23" s="123"/>
      <c r="HZ23" s="123"/>
      <c r="IA23" s="123"/>
      <c r="IB23" s="123"/>
      <c r="IC23" s="123"/>
      <c r="ID23" s="123"/>
      <c r="IE23" s="123"/>
      <c r="IF23" s="123"/>
      <c r="IG23" s="123"/>
      <c r="IH23" s="123"/>
      <c r="II23" s="123"/>
      <c r="IJ23" s="123"/>
      <c r="IK23" s="123"/>
      <c r="IL23" s="123"/>
      <c r="IM23" s="123"/>
      <c r="IN23" s="123"/>
      <c r="IO23" s="123"/>
      <c r="IP23" s="123"/>
    </row>
    <row r="24" spans="1:250" ht="19.5" customHeight="1" x14ac:dyDescent="0.2">
      <c r="A24" s="123"/>
      <c r="B24" s="140" t="s">
        <v>448</v>
      </c>
      <c r="C24" s="135"/>
      <c r="D24" s="135"/>
      <c r="E24" s="135"/>
      <c r="F24" s="146"/>
      <c r="G24" s="135"/>
      <c r="H24" s="135"/>
      <c r="N24" s="123"/>
      <c r="O24" s="123"/>
      <c r="P24" s="123"/>
      <c r="Q24" s="123"/>
      <c r="R24" s="123"/>
      <c r="S24" s="123"/>
      <c r="T24" s="123"/>
      <c r="U24" s="123"/>
      <c r="V24" s="123"/>
      <c r="W24" s="123"/>
      <c r="X24" s="123"/>
      <c r="Y24" s="123"/>
      <c r="Z24" s="123"/>
      <c r="AA24" s="123"/>
      <c r="AB24" s="123"/>
      <c r="AC24" s="123"/>
      <c r="AD24" s="123"/>
      <c r="AE24" s="123"/>
      <c r="AF24" s="123"/>
      <c r="AG24" s="123"/>
      <c r="AH24" s="123"/>
      <c r="AI24" s="123"/>
      <c r="AJ24" s="123"/>
      <c r="AK24" s="123"/>
      <c r="AL24" s="123"/>
      <c r="AM24" s="123"/>
      <c r="AN24" s="123"/>
      <c r="AO24" s="123"/>
      <c r="AP24" s="123"/>
      <c r="AQ24" s="123"/>
      <c r="AR24" s="123"/>
      <c r="AS24" s="123"/>
      <c r="AT24" s="123"/>
      <c r="AU24" s="123"/>
      <c r="AV24" s="123"/>
      <c r="AW24" s="123"/>
      <c r="AX24" s="123"/>
      <c r="AY24" s="123"/>
      <c r="AZ24" s="123"/>
      <c r="BA24" s="123"/>
      <c r="BB24" s="123"/>
      <c r="BC24" s="123"/>
      <c r="BD24" s="123"/>
      <c r="BE24" s="123"/>
      <c r="BF24" s="123"/>
      <c r="BG24" s="123"/>
      <c r="BH24" s="123"/>
      <c r="BI24" s="123"/>
      <c r="BJ24" s="123"/>
      <c r="BK24" s="123"/>
      <c r="BL24" s="123"/>
      <c r="BM24" s="123"/>
      <c r="BN24" s="123"/>
      <c r="BO24" s="123"/>
      <c r="BP24" s="123"/>
      <c r="BQ24" s="123"/>
      <c r="BR24" s="123"/>
      <c r="BS24" s="123"/>
      <c r="BT24" s="123"/>
      <c r="BU24" s="123"/>
      <c r="BV24" s="123"/>
      <c r="BW24" s="123"/>
      <c r="BX24" s="123"/>
      <c r="BY24" s="123"/>
      <c r="BZ24" s="123"/>
      <c r="CA24" s="123"/>
      <c r="CB24" s="123"/>
      <c r="CC24" s="123"/>
      <c r="CD24" s="123"/>
      <c r="CE24" s="123"/>
      <c r="CF24" s="123"/>
      <c r="CG24" s="123"/>
      <c r="CH24" s="123"/>
      <c r="CI24" s="123"/>
      <c r="CJ24" s="123"/>
      <c r="CK24" s="123"/>
      <c r="CL24" s="123"/>
      <c r="CM24" s="123"/>
      <c r="CN24" s="123"/>
      <c r="CO24" s="123"/>
      <c r="CP24" s="123"/>
      <c r="CQ24" s="123"/>
      <c r="CR24" s="123"/>
      <c r="CS24" s="123"/>
      <c r="CT24" s="123"/>
      <c r="CU24" s="123"/>
      <c r="CV24" s="123"/>
      <c r="CW24" s="123"/>
      <c r="CX24" s="123"/>
      <c r="CY24" s="123"/>
      <c r="CZ24" s="123"/>
      <c r="DA24" s="123"/>
      <c r="DB24" s="123"/>
      <c r="DC24" s="123"/>
      <c r="DD24" s="123"/>
      <c r="DE24" s="123"/>
      <c r="DF24" s="123"/>
      <c r="DG24" s="123"/>
      <c r="DH24" s="123"/>
      <c r="DI24" s="123"/>
      <c r="DJ24" s="123"/>
      <c r="DK24" s="123"/>
      <c r="DL24" s="123"/>
      <c r="DM24" s="123"/>
      <c r="DN24" s="123"/>
      <c r="DO24" s="123"/>
      <c r="DP24" s="123"/>
      <c r="DQ24" s="123"/>
      <c r="DR24" s="123"/>
      <c r="DS24" s="123"/>
      <c r="DT24" s="123"/>
      <c r="DU24" s="123"/>
      <c r="DV24" s="123"/>
      <c r="DW24" s="123"/>
      <c r="DX24" s="123"/>
      <c r="DY24" s="123"/>
      <c r="DZ24" s="123"/>
      <c r="EA24" s="123"/>
      <c r="EB24" s="123"/>
      <c r="EC24" s="123"/>
      <c r="ED24" s="123"/>
      <c r="EE24" s="123"/>
      <c r="EF24" s="123"/>
      <c r="EG24" s="123"/>
      <c r="EH24" s="123"/>
      <c r="EI24" s="123"/>
      <c r="EJ24" s="123"/>
      <c r="EK24" s="123"/>
      <c r="EL24" s="123"/>
      <c r="EM24" s="123"/>
      <c r="EN24" s="123"/>
      <c r="EO24" s="123"/>
      <c r="EP24" s="123"/>
      <c r="EQ24" s="123"/>
      <c r="ER24" s="123"/>
      <c r="ES24" s="123"/>
      <c r="ET24" s="123"/>
      <c r="EU24" s="123"/>
      <c r="EV24" s="123"/>
      <c r="EW24" s="123"/>
      <c r="EX24" s="123"/>
      <c r="EY24" s="123"/>
      <c r="EZ24" s="123"/>
      <c r="FA24" s="123"/>
      <c r="FB24" s="123"/>
      <c r="FC24" s="123"/>
      <c r="FD24" s="123"/>
      <c r="FE24" s="123"/>
      <c r="FF24" s="123"/>
      <c r="FG24" s="123"/>
      <c r="FH24" s="123"/>
      <c r="FI24" s="123"/>
      <c r="FJ24" s="123"/>
      <c r="FK24" s="123"/>
      <c r="FL24" s="123"/>
      <c r="FM24" s="123"/>
      <c r="FN24" s="123"/>
      <c r="FO24" s="123"/>
      <c r="FP24" s="123"/>
      <c r="FQ24" s="123"/>
      <c r="FR24" s="123"/>
      <c r="FS24" s="123"/>
      <c r="FT24" s="123"/>
      <c r="FU24" s="123"/>
      <c r="FV24" s="123"/>
      <c r="FW24" s="123"/>
      <c r="FX24" s="123"/>
      <c r="FY24" s="123"/>
      <c r="FZ24" s="123"/>
      <c r="GA24" s="123"/>
      <c r="GB24" s="123"/>
      <c r="GC24" s="123"/>
      <c r="GD24" s="123"/>
      <c r="GE24" s="123"/>
      <c r="GF24" s="123"/>
      <c r="GG24" s="123"/>
      <c r="GH24" s="123"/>
      <c r="GI24" s="123"/>
      <c r="GJ24" s="123"/>
      <c r="GK24" s="123"/>
      <c r="GL24" s="123"/>
      <c r="GM24" s="123"/>
      <c r="GN24" s="123"/>
      <c r="GO24" s="123"/>
      <c r="GP24" s="123"/>
      <c r="GQ24" s="123"/>
      <c r="GR24" s="123"/>
      <c r="GS24" s="123"/>
      <c r="GT24" s="123"/>
      <c r="GU24" s="123"/>
      <c r="GV24" s="123"/>
      <c r="GW24" s="123"/>
      <c r="GX24" s="123"/>
      <c r="GY24" s="123"/>
      <c r="GZ24" s="123"/>
      <c r="HA24" s="123"/>
      <c r="HB24" s="123"/>
      <c r="HC24" s="123"/>
      <c r="HD24" s="123"/>
      <c r="HE24" s="123"/>
      <c r="HF24" s="123"/>
      <c r="HG24" s="123"/>
      <c r="HH24" s="123"/>
      <c r="HI24" s="123"/>
      <c r="HJ24" s="123"/>
      <c r="HK24" s="123"/>
      <c r="HL24" s="123"/>
      <c r="HM24" s="123"/>
      <c r="HN24" s="123"/>
      <c r="HO24" s="123"/>
      <c r="HP24" s="123"/>
      <c r="HQ24" s="123"/>
      <c r="HR24" s="123"/>
      <c r="HS24" s="123"/>
      <c r="HT24" s="123"/>
      <c r="HU24" s="123"/>
      <c r="HV24" s="123"/>
      <c r="HW24" s="123"/>
      <c r="HX24" s="123"/>
      <c r="HY24" s="123"/>
      <c r="HZ24" s="123"/>
      <c r="IA24" s="123"/>
      <c r="IB24" s="123"/>
      <c r="IC24" s="123"/>
      <c r="ID24" s="123"/>
      <c r="IE24" s="123"/>
      <c r="IF24" s="123"/>
      <c r="IG24" s="123"/>
      <c r="IH24" s="123"/>
      <c r="II24" s="123"/>
      <c r="IJ24" s="123"/>
      <c r="IK24" s="123"/>
      <c r="IL24" s="123"/>
      <c r="IM24" s="123"/>
      <c r="IN24" s="123"/>
      <c r="IO24" s="123"/>
      <c r="IP24" s="123"/>
    </row>
    <row r="25" spans="1:250" ht="19.5" customHeight="1" x14ac:dyDescent="0.2">
      <c r="B25" s="147" t="s">
        <v>453</v>
      </c>
      <c r="C25" s="148"/>
      <c r="D25" s="149"/>
      <c r="E25" s="149"/>
      <c r="F25" s="138"/>
      <c r="G25" s="135"/>
      <c r="H25" s="150"/>
    </row>
    <row r="26" spans="1:250" ht="19.5" customHeight="1" x14ac:dyDescent="0.2">
      <c r="A26" s="140"/>
      <c r="B26" s="135"/>
      <c r="C26" s="135"/>
      <c r="D26" s="135"/>
      <c r="E26" s="135"/>
      <c r="F26" s="135"/>
      <c r="G26" s="135"/>
      <c r="H26" s="135"/>
      <c r="N26" s="123"/>
      <c r="O26" s="123"/>
      <c r="P26" s="123"/>
      <c r="Q26" s="123"/>
      <c r="R26" s="123"/>
      <c r="S26" s="123"/>
      <c r="T26" s="123"/>
      <c r="U26" s="123"/>
      <c r="V26" s="123"/>
      <c r="W26" s="123"/>
      <c r="X26" s="123"/>
      <c r="Y26" s="123"/>
      <c r="Z26" s="123"/>
      <c r="AA26" s="123"/>
      <c r="AB26" s="123"/>
      <c r="AC26" s="123"/>
      <c r="AD26" s="123"/>
      <c r="AE26" s="123"/>
      <c r="AF26" s="123"/>
      <c r="AG26" s="123"/>
      <c r="AH26" s="123"/>
      <c r="AI26" s="123"/>
      <c r="AJ26" s="123"/>
      <c r="AK26" s="123"/>
      <c r="AL26" s="123"/>
      <c r="AM26" s="123"/>
      <c r="AN26" s="123"/>
      <c r="AO26" s="123"/>
      <c r="AP26" s="123"/>
      <c r="AQ26" s="123"/>
      <c r="AR26" s="123"/>
      <c r="AS26" s="123"/>
      <c r="AT26" s="123"/>
      <c r="AU26" s="123"/>
      <c r="AV26" s="123"/>
      <c r="AW26" s="123"/>
      <c r="AX26" s="123"/>
      <c r="AY26" s="123"/>
      <c r="AZ26" s="123"/>
      <c r="BA26" s="123"/>
      <c r="BB26" s="123"/>
      <c r="BC26" s="123"/>
      <c r="BD26" s="123"/>
      <c r="BE26" s="123"/>
      <c r="BF26" s="123"/>
      <c r="BG26" s="123"/>
      <c r="BH26" s="123"/>
      <c r="BI26" s="123"/>
      <c r="BJ26" s="123"/>
      <c r="BK26" s="123"/>
      <c r="BL26" s="123"/>
      <c r="BM26" s="123"/>
      <c r="BN26" s="123"/>
      <c r="BO26" s="123"/>
      <c r="BP26" s="123"/>
      <c r="BQ26" s="123"/>
      <c r="BR26" s="123"/>
      <c r="BS26" s="123"/>
      <c r="BT26" s="123"/>
      <c r="BU26" s="123"/>
      <c r="BV26" s="123"/>
      <c r="BW26" s="123"/>
      <c r="BX26" s="123"/>
      <c r="BY26" s="123"/>
      <c r="BZ26" s="123"/>
      <c r="CA26" s="123"/>
      <c r="CB26" s="123"/>
      <c r="CC26" s="123"/>
      <c r="CD26" s="123"/>
      <c r="CE26" s="123"/>
      <c r="CF26" s="123"/>
      <c r="CG26" s="123"/>
      <c r="CH26" s="123"/>
      <c r="CI26" s="123"/>
      <c r="CJ26" s="123"/>
      <c r="CK26" s="123"/>
      <c r="CL26" s="123"/>
      <c r="CM26" s="123"/>
      <c r="CN26" s="123"/>
      <c r="CO26" s="123"/>
      <c r="CP26" s="123"/>
      <c r="CQ26" s="123"/>
      <c r="CR26" s="123"/>
      <c r="CS26" s="123"/>
      <c r="CT26" s="123"/>
      <c r="CU26" s="123"/>
      <c r="CV26" s="123"/>
      <c r="CW26" s="123"/>
      <c r="CX26" s="123"/>
      <c r="CY26" s="123"/>
      <c r="CZ26" s="123"/>
      <c r="DA26" s="123"/>
      <c r="DB26" s="123"/>
      <c r="DC26" s="123"/>
      <c r="DD26" s="123"/>
      <c r="DE26" s="123"/>
      <c r="DF26" s="123"/>
      <c r="DG26" s="123"/>
      <c r="DH26" s="123"/>
      <c r="DI26" s="123"/>
      <c r="DJ26" s="123"/>
      <c r="DK26" s="123"/>
      <c r="DL26" s="123"/>
      <c r="DM26" s="123"/>
      <c r="DN26" s="123"/>
      <c r="DO26" s="123"/>
      <c r="DP26" s="123"/>
      <c r="DQ26" s="123"/>
      <c r="DR26" s="123"/>
      <c r="DS26" s="123"/>
      <c r="DT26" s="123"/>
      <c r="DU26" s="123"/>
      <c r="DV26" s="123"/>
      <c r="DW26" s="123"/>
      <c r="DX26" s="123"/>
      <c r="DY26" s="123"/>
      <c r="DZ26" s="123"/>
      <c r="EA26" s="123"/>
      <c r="EB26" s="123"/>
      <c r="EC26" s="123"/>
      <c r="ED26" s="123"/>
      <c r="EE26" s="123"/>
      <c r="EF26" s="123"/>
      <c r="EG26" s="123"/>
      <c r="EH26" s="123"/>
      <c r="EI26" s="123"/>
      <c r="EJ26" s="123"/>
      <c r="EK26" s="123"/>
      <c r="EL26" s="123"/>
      <c r="EM26" s="123"/>
      <c r="EN26" s="123"/>
      <c r="EO26" s="123"/>
      <c r="EP26" s="123"/>
      <c r="EQ26" s="123"/>
      <c r="ER26" s="123"/>
      <c r="ES26" s="123"/>
      <c r="ET26" s="123"/>
      <c r="EU26" s="123"/>
      <c r="EV26" s="123"/>
      <c r="EW26" s="123"/>
      <c r="EX26" s="123"/>
      <c r="EY26" s="123"/>
      <c r="EZ26" s="123"/>
      <c r="FA26" s="123"/>
      <c r="FB26" s="123"/>
      <c r="FC26" s="123"/>
      <c r="FD26" s="123"/>
      <c r="FE26" s="123"/>
      <c r="FF26" s="123"/>
      <c r="FG26" s="123"/>
      <c r="FH26" s="123"/>
      <c r="FI26" s="123"/>
      <c r="FJ26" s="123"/>
      <c r="FK26" s="123"/>
      <c r="FL26" s="123"/>
      <c r="FM26" s="123"/>
      <c r="FN26" s="123"/>
      <c r="FO26" s="123"/>
      <c r="FP26" s="123"/>
      <c r="FQ26" s="123"/>
      <c r="FR26" s="123"/>
      <c r="FS26" s="123"/>
      <c r="FT26" s="123"/>
      <c r="FU26" s="123"/>
      <c r="FV26" s="123"/>
      <c r="FW26" s="123"/>
      <c r="FX26" s="123"/>
      <c r="FY26" s="123"/>
      <c r="FZ26" s="123"/>
      <c r="GA26" s="123"/>
      <c r="GB26" s="123"/>
      <c r="GC26" s="123"/>
      <c r="GD26" s="123"/>
      <c r="GE26" s="123"/>
      <c r="GF26" s="123"/>
      <c r="GG26" s="123"/>
      <c r="GH26" s="123"/>
      <c r="GI26" s="123"/>
      <c r="GJ26" s="123"/>
      <c r="GK26" s="123"/>
      <c r="GL26" s="123"/>
      <c r="GM26" s="123"/>
      <c r="GN26" s="123"/>
      <c r="GO26" s="123"/>
      <c r="GP26" s="123"/>
      <c r="GQ26" s="123"/>
      <c r="GR26" s="123"/>
      <c r="GS26" s="123"/>
      <c r="GT26" s="123"/>
      <c r="GU26" s="123"/>
      <c r="GV26" s="123"/>
      <c r="GW26" s="123"/>
      <c r="GX26" s="123"/>
      <c r="GY26" s="123"/>
      <c r="GZ26" s="123"/>
      <c r="HA26" s="123"/>
      <c r="HB26" s="123"/>
      <c r="HC26" s="123"/>
      <c r="HD26" s="123"/>
      <c r="HE26" s="123"/>
      <c r="HF26" s="123"/>
      <c r="HG26" s="123"/>
      <c r="HH26" s="123"/>
      <c r="HI26" s="123"/>
      <c r="HJ26" s="123"/>
      <c r="HK26" s="123"/>
      <c r="HL26" s="123"/>
      <c r="HM26" s="123"/>
      <c r="HN26" s="123"/>
      <c r="HO26" s="123"/>
      <c r="HP26" s="123"/>
      <c r="HQ26" s="123"/>
      <c r="HR26" s="123"/>
      <c r="HS26" s="123"/>
      <c r="HT26" s="123"/>
      <c r="HU26" s="123"/>
      <c r="HV26" s="123"/>
      <c r="HW26" s="123"/>
      <c r="HX26" s="123"/>
      <c r="HY26" s="123"/>
      <c r="HZ26" s="123"/>
      <c r="IA26" s="123"/>
      <c r="IB26" s="123"/>
      <c r="IC26" s="123"/>
      <c r="ID26" s="123"/>
      <c r="IE26" s="123"/>
      <c r="IF26" s="123"/>
      <c r="IG26" s="123"/>
      <c r="IH26" s="123"/>
      <c r="II26" s="123"/>
      <c r="IJ26" s="123"/>
      <c r="IK26" s="123"/>
      <c r="IL26" s="123"/>
      <c r="IM26" s="123"/>
      <c r="IN26" s="123"/>
      <c r="IO26" s="123"/>
      <c r="IP26" s="123"/>
    </row>
    <row r="27" spans="1:250" ht="19.5" customHeight="1" x14ac:dyDescent="0.2">
      <c r="A27" s="123"/>
      <c r="B27" s="135"/>
      <c r="C27" s="135"/>
      <c r="D27" s="135"/>
      <c r="E27" s="135"/>
      <c r="F27" s="135"/>
      <c r="G27" s="135"/>
      <c r="H27" s="135"/>
      <c r="N27" s="123"/>
      <c r="O27" s="123"/>
      <c r="P27" s="123"/>
      <c r="Q27" s="123"/>
      <c r="R27" s="123"/>
      <c r="S27" s="123"/>
      <c r="T27" s="123"/>
      <c r="U27" s="123"/>
      <c r="V27" s="123"/>
      <c r="W27" s="123"/>
      <c r="X27" s="123"/>
      <c r="Y27" s="123"/>
      <c r="Z27" s="123"/>
      <c r="AA27" s="123"/>
      <c r="AB27" s="123"/>
      <c r="AC27" s="123"/>
      <c r="AD27" s="123"/>
      <c r="AE27" s="123"/>
      <c r="AF27" s="123"/>
      <c r="AG27" s="123"/>
      <c r="AH27" s="123"/>
      <c r="AI27" s="123"/>
      <c r="AJ27" s="123"/>
      <c r="AK27" s="123"/>
      <c r="AL27" s="123"/>
      <c r="AM27" s="123"/>
      <c r="AN27" s="123"/>
      <c r="AO27" s="123"/>
      <c r="AP27" s="123"/>
      <c r="AQ27" s="123"/>
      <c r="AR27" s="123"/>
      <c r="AS27" s="123"/>
      <c r="AT27" s="123"/>
      <c r="AU27" s="123"/>
      <c r="AV27" s="123"/>
      <c r="AW27" s="123"/>
      <c r="AX27" s="123"/>
      <c r="AY27" s="123"/>
      <c r="AZ27" s="123"/>
      <c r="BA27" s="123"/>
      <c r="BB27" s="123"/>
      <c r="BC27" s="123"/>
      <c r="BD27" s="123"/>
      <c r="BE27" s="123"/>
      <c r="BF27" s="123"/>
      <c r="BG27" s="123"/>
      <c r="BH27" s="123"/>
      <c r="BI27" s="123"/>
      <c r="BJ27" s="123"/>
      <c r="BK27" s="123"/>
      <c r="BL27" s="123"/>
      <c r="BM27" s="123"/>
      <c r="BN27" s="123"/>
      <c r="BO27" s="123"/>
      <c r="BP27" s="123"/>
      <c r="BQ27" s="123"/>
      <c r="BR27" s="123"/>
      <c r="BS27" s="123"/>
      <c r="BT27" s="123"/>
      <c r="BU27" s="123"/>
      <c r="BV27" s="123"/>
      <c r="BW27" s="123"/>
      <c r="BX27" s="123"/>
      <c r="BY27" s="123"/>
      <c r="BZ27" s="123"/>
      <c r="CA27" s="123"/>
      <c r="CB27" s="123"/>
      <c r="CC27" s="123"/>
      <c r="CD27" s="123"/>
      <c r="CE27" s="123"/>
      <c r="CF27" s="123"/>
      <c r="CG27" s="123"/>
      <c r="CH27" s="123"/>
      <c r="CI27" s="123"/>
      <c r="CJ27" s="123"/>
      <c r="CK27" s="123"/>
      <c r="CL27" s="123"/>
      <c r="CM27" s="123"/>
      <c r="CN27" s="123"/>
      <c r="CO27" s="123"/>
      <c r="CP27" s="123"/>
      <c r="CQ27" s="123"/>
      <c r="CR27" s="123"/>
      <c r="CS27" s="123"/>
      <c r="CT27" s="123"/>
      <c r="CU27" s="123"/>
      <c r="CV27" s="123"/>
      <c r="CW27" s="123"/>
      <c r="CX27" s="123"/>
      <c r="CY27" s="123"/>
      <c r="CZ27" s="123"/>
      <c r="DA27" s="123"/>
      <c r="DB27" s="123"/>
      <c r="DC27" s="123"/>
      <c r="DD27" s="123"/>
      <c r="DE27" s="123"/>
      <c r="DF27" s="123"/>
      <c r="DG27" s="123"/>
      <c r="DH27" s="123"/>
      <c r="DI27" s="123"/>
      <c r="DJ27" s="123"/>
      <c r="DK27" s="123"/>
      <c r="DL27" s="123"/>
      <c r="DM27" s="123"/>
      <c r="DN27" s="123"/>
      <c r="DO27" s="123"/>
      <c r="DP27" s="123"/>
      <c r="DQ27" s="123"/>
      <c r="DR27" s="123"/>
      <c r="DS27" s="123"/>
      <c r="DT27" s="123"/>
      <c r="DU27" s="123"/>
      <c r="DV27" s="123"/>
      <c r="DW27" s="123"/>
      <c r="DX27" s="123"/>
      <c r="DY27" s="123"/>
      <c r="DZ27" s="123"/>
      <c r="EA27" s="123"/>
      <c r="EB27" s="123"/>
      <c r="EC27" s="123"/>
      <c r="ED27" s="123"/>
      <c r="EE27" s="123"/>
      <c r="EF27" s="123"/>
      <c r="EG27" s="123"/>
      <c r="EH27" s="123"/>
      <c r="EI27" s="123"/>
      <c r="EJ27" s="123"/>
      <c r="EK27" s="123"/>
      <c r="EL27" s="123"/>
      <c r="EM27" s="123"/>
      <c r="EN27" s="123"/>
      <c r="EO27" s="123"/>
      <c r="EP27" s="123"/>
      <c r="EQ27" s="123"/>
      <c r="ER27" s="123"/>
      <c r="ES27" s="123"/>
      <c r="ET27" s="123"/>
      <c r="EU27" s="123"/>
      <c r="EV27" s="123"/>
      <c r="EW27" s="123"/>
      <c r="EX27" s="123"/>
      <c r="EY27" s="123"/>
      <c r="EZ27" s="123"/>
      <c r="FA27" s="123"/>
      <c r="FB27" s="123"/>
      <c r="FC27" s="123"/>
      <c r="FD27" s="123"/>
      <c r="FE27" s="123"/>
      <c r="FF27" s="123"/>
      <c r="FG27" s="123"/>
      <c r="FH27" s="123"/>
      <c r="FI27" s="123"/>
      <c r="FJ27" s="123"/>
      <c r="FK27" s="123"/>
      <c r="FL27" s="123"/>
      <c r="FM27" s="123"/>
      <c r="FN27" s="123"/>
      <c r="FO27" s="123"/>
      <c r="FP27" s="123"/>
      <c r="FQ27" s="123"/>
      <c r="FR27" s="123"/>
      <c r="FS27" s="123"/>
      <c r="FT27" s="123"/>
      <c r="FU27" s="123"/>
      <c r="FV27" s="123"/>
      <c r="FW27" s="123"/>
      <c r="FX27" s="123"/>
      <c r="FY27" s="123"/>
      <c r="FZ27" s="123"/>
      <c r="GA27" s="123"/>
      <c r="GB27" s="123"/>
      <c r="GC27" s="123"/>
      <c r="GD27" s="123"/>
      <c r="GE27" s="123"/>
      <c r="GF27" s="123"/>
      <c r="GG27" s="123"/>
      <c r="GH27" s="123"/>
      <c r="GI27" s="123"/>
      <c r="GJ27" s="123"/>
      <c r="GK27" s="123"/>
      <c r="GL27" s="123"/>
      <c r="GM27" s="123"/>
      <c r="GN27" s="123"/>
      <c r="GO27" s="123"/>
      <c r="GP27" s="123"/>
      <c r="GQ27" s="123"/>
      <c r="GR27" s="123"/>
      <c r="GS27" s="123"/>
      <c r="GT27" s="123"/>
      <c r="GU27" s="123"/>
      <c r="GV27" s="123"/>
      <c r="GW27" s="123"/>
      <c r="GX27" s="123"/>
      <c r="GY27" s="123"/>
      <c r="GZ27" s="123"/>
      <c r="HA27" s="123"/>
      <c r="HB27" s="123"/>
      <c r="HC27" s="123"/>
      <c r="HD27" s="123"/>
      <c r="HE27" s="123"/>
      <c r="HF27" s="123"/>
      <c r="HG27" s="123"/>
      <c r="HH27" s="123"/>
      <c r="HI27" s="123"/>
      <c r="HJ27" s="123"/>
      <c r="HK27" s="123"/>
      <c r="HL27" s="123"/>
      <c r="HM27" s="123"/>
      <c r="HN27" s="123"/>
      <c r="HO27" s="123"/>
      <c r="HP27" s="123"/>
      <c r="HQ27" s="123"/>
      <c r="HR27" s="123"/>
      <c r="HS27" s="123"/>
      <c r="HT27" s="123"/>
      <c r="HU27" s="123"/>
      <c r="HV27" s="123"/>
      <c r="HW27" s="123"/>
      <c r="HX27" s="123"/>
      <c r="HY27" s="123"/>
      <c r="HZ27" s="123"/>
      <c r="IA27" s="123"/>
      <c r="IB27" s="123"/>
      <c r="IC27" s="123"/>
      <c r="ID27" s="123"/>
      <c r="IE27" s="123"/>
      <c r="IF27" s="123"/>
      <c r="IG27" s="123"/>
      <c r="IH27" s="123"/>
      <c r="II27" s="123"/>
      <c r="IJ27" s="123"/>
      <c r="IK27" s="123"/>
      <c r="IL27" s="123"/>
      <c r="IM27" s="123"/>
      <c r="IN27" s="123"/>
      <c r="IO27" s="123"/>
      <c r="IP27" s="123"/>
    </row>
    <row r="28" spans="1:250" ht="15" x14ac:dyDescent="0.25">
      <c r="A28" s="123"/>
      <c r="B28" s="151" t="s">
        <v>454</v>
      </c>
      <c r="C28" s="152"/>
      <c r="D28" s="152"/>
      <c r="E28" s="152"/>
      <c r="F28" s="152"/>
      <c r="G28" s="152"/>
      <c r="H28" s="135"/>
      <c r="N28" s="123"/>
      <c r="O28" s="123"/>
      <c r="P28" s="123"/>
      <c r="Q28" s="123"/>
      <c r="R28" s="123"/>
      <c r="S28" s="123"/>
      <c r="T28" s="123"/>
      <c r="U28" s="123"/>
      <c r="V28" s="123"/>
      <c r="W28" s="123"/>
      <c r="X28" s="123"/>
      <c r="Y28" s="123"/>
      <c r="Z28" s="123"/>
      <c r="AA28" s="123"/>
      <c r="AB28" s="123"/>
      <c r="AC28" s="123"/>
      <c r="AD28" s="123"/>
      <c r="AE28" s="123"/>
      <c r="AF28" s="123"/>
      <c r="AG28" s="123"/>
      <c r="AH28" s="123"/>
      <c r="AI28" s="123"/>
      <c r="AJ28" s="123"/>
      <c r="AK28" s="123"/>
      <c r="AL28" s="123"/>
      <c r="AM28" s="123"/>
      <c r="AN28" s="123"/>
      <c r="AO28" s="123"/>
      <c r="AP28" s="123"/>
      <c r="AQ28" s="123"/>
      <c r="AR28" s="123"/>
      <c r="AS28" s="123"/>
      <c r="AT28" s="123"/>
      <c r="AU28" s="123"/>
      <c r="AV28" s="123"/>
      <c r="AW28" s="123"/>
      <c r="AX28" s="123"/>
      <c r="AY28" s="123"/>
      <c r="AZ28" s="123"/>
      <c r="BA28" s="123"/>
      <c r="BB28" s="123"/>
      <c r="BC28" s="123"/>
      <c r="BD28" s="123"/>
      <c r="BE28" s="123"/>
      <c r="BF28" s="123"/>
      <c r="BG28" s="123"/>
      <c r="BH28" s="123"/>
      <c r="BI28" s="123"/>
      <c r="BJ28" s="123"/>
      <c r="BK28" s="123"/>
      <c r="BL28" s="123"/>
      <c r="BM28" s="123"/>
      <c r="BN28" s="123"/>
      <c r="BO28" s="123"/>
      <c r="BP28" s="123"/>
      <c r="BQ28" s="123"/>
      <c r="BR28" s="123"/>
      <c r="BS28" s="123"/>
      <c r="BT28" s="123"/>
      <c r="BU28" s="123"/>
      <c r="BV28" s="123"/>
      <c r="BW28" s="123"/>
      <c r="BX28" s="123"/>
      <c r="BY28" s="123"/>
      <c r="BZ28" s="123"/>
      <c r="CA28" s="123"/>
      <c r="CB28" s="123"/>
      <c r="CC28" s="123"/>
      <c r="CD28" s="123"/>
      <c r="CE28" s="123"/>
      <c r="CF28" s="123"/>
      <c r="CG28" s="123"/>
      <c r="CH28" s="123"/>
      <c r="CI28" s="123"/>
      <c r="CJ28" s="123"/>
      <c r="CK28" s="123"/>
      <c r="CL28" s="123"/>
      <c r="CM28" s="123"/>
      <c r="CN28" s="123"/>
      <c r="CO28" s="123"/>
      <c r="CP28" s="123"/>
      <c r="CQ28" s="123"/>
      <c r="CR28" s="123"/>
      <c r="CS28" s="123"/>
      <c r="CT28" s="123"/>
      <c r="CU28" s="123"/>
      <c r="CV28" s="123"/>
      <c r="CW28" s="123"/>
      <c r="CX28" s="123"/>
      <c r="CY28" s="123"/>
      <c r="CZ28" s="123"/>
      <c r="DA28" s="123"/>
      <c r="DB28" s="123"/>
      <c r="DC28" s="123"/>
      <c r="DD28" s="123"/>
      <c r="DE28" s="123"/>
      <c r="DF28" s="123"/>
      <c r="DG28" s="123"/>
      <c r="DH28" s="123"/>
      <c r="DI28" s="123"/>
      <c r="DJ28" s="123"/>
      <c r="DK28" s="123"/>
      <c r="DL28" s="123"/>
      <c r="DM28" s="123"/>
      <c r="DN28" s="123"/>
      <c r="DO28" s="123"/>
      <c r="DP28" s="123"/>
      <c r="DQ28" s="123"/>
      <c r="DR28" s="123"/>
      <c r="DS28" s="123"/>
      <c r="DT28" s="123"/>
      <c r="DU28" s="123"/>
      <c r="DV28" s="123"/>
      <c r="DW28" s="123"/>
      <c r="DX28" s="123"/>
      <c r="DY28" s="123"/>
      <c r="DZ28" s="123"/>
      <c r="EA28" s="123"/>
      <c r="EB28" s="123"/>
      <c r="EC28" s="123"/>
      <c r="ED28" s="123"/>
      <c r="EE28" s="123"/>
      <c r="EF28" s="123"/>
      <c r="EG28" s="123"/>
      <c r="EH28" s="123"/>
      <c r="EI28" s="123"/>
      <c r="EJ28" s="123"/>
      <c r="EK28" s="123"/>
      <c r="EL28" s="123"/>
      <c r="EM28" s="123"/>
      <c r="EN28" s="123"/>
      <c r="EO28" s="123"/>
      <c r="EP28" s="123"/>
      <c r="EQ28" s="123"/>
      <c r="ER28" s="123"/>
      <c r="ES28" s="123"/>
      <c r="ET28" s="123"/>
      <c r="EU28" s="123"/>
      <c r="EV28" s="123"/>
      <c r="EW28" s="123"/>
      <c r="EX28" s="123"/>
      <c r="EY28" s="123"/>
      <c r="EZ28" s="123"/>
      <c r="FA28" s="123"/>
      <c r="FB28" s="123"/>
      <c r="FC28" s="123"/>
      <c r="FD28" s="123"/>
      <c r="FE28" s="123"/>
      <c r="FF28" s="123"/>
      <c r="FG28" s="123"/>
      <c r="FH28" s="123"/>
      <c r="FI28" s="123"/>
      <c r="FJ28" s="123"/>
      <c r="FK28" s="123"/>
      <c r="FL28" s="123"/>
      <c r="FM28" s="123"/>
      <c r="FN28" s="123"/>
      <c r="FO28" s="123"/>
      <c r="FP28" s="123"/>
      <c r="FQ28" s="123"/>
      <c r="FR28" s="123"/>
      <c r="FS28" s="123"/>
      <c r="FT28" s="123"/>
      <c r="FU28" s="123"/>
      <c r="FV28" s="123"/>
      <c r="FW28" s="123"/>
      <c r="FX28" s="123"/>
      <c r="FY28" s="123"/>
      <c r="FZ28" s="123"/>
      <c r="GA28" s="123"/>
      <c r="GB28" s="123"/>
      <c r="GC28" s="123"/>
      <c r="GD28" s="123"/>
      <c r="GE28" s="123"/>
      <c r="GF28" s="123"/>
      <c r="GG28" s="123"/>
      <c r="GH28" s="123"/>
      <c r="GI28" s="123"/>
      <c r="GJ28" s="123"/>
      <c r="GK28" s="123"/>
      <c r="GL28" s="123"/>
      <c r="GM28" s="123"/>
      <c r="GN28" s="123"/>
      <c r="GO28" s="123"/>
      <c r="GP28" s="123"/>
      <c r="GQ28" s="123"/>
      <c r="GR28" s="123"/>
      <c r="GS28" s="123"/>
      <c r="GT28" s="123"/>
      <c r="GU28" s="123"/>
      <c r="GV28" s="123"/>
      <c r="GW28" s="123"/>
      <c r="GX28" s="123"/>
      <c r="GY28" s="123"/>
      <c r="GZ28" s="123"/>
      <c r="HA28" s="123"/>
      <c r="HB28" s="123"/>
      <c r="HC28" s="123"/>
      <c r="HD28" s="123"/>
      <c r="HE28" s="123"/>
      <c r="HF28" s="123"/>
      <c r="HG28" s="123"/>
      <c r="HH28" s="123"/>
      <c r="HI28" s="123"/>
      <c r="HJ28" s="123"/>
      <c r="HK28" s="123"/>
      <c r="HL28" s="123"/>
      <c r="HM28" s="123"/>
      <c r="HN28" s="123"/>
      <c r="HO28" s="123"/>
      <c r="HP28" s="123"/>
      <c r="HQ28" s="123"/>
      <c r="HR28" s="123"/>
      <c r="HS28" s="123"/>
      <c r="HT28" s="123"/>
      <c r="HU28" s="123"/>
      <c r="HV28" s="123"/>
      <c r="HW28" s="123"/>
      <c r="HX28" s="123"/>
      <c r="HY28" s="123"/>
      <c r="HZ28" s="123"/>
      <c r="IA28" s="123"/>
      <c r="IB28" s="123"/>
      <c r="IC28" s="123"/>
      <c r="ID28" s="123"/>
      <c r="IE28" s="123"/>
      <c r="IF28" s="123"/>
      <c r="IG28" s="123"/>
      <c r="IH28" s="123"/>
      <c r="II28" s="123"/>
      <c r="IJ28" s="123"/>
      <c r="IK28" s="123"/>
      <c r="IL28" s="123"/>
      <c r="IM28" s="123"/>
      <c r="IN28" s="123"/>
      <c r="IO28" s="123"/>
      <c r="IP28" s="123"/>
    </row>
    <row r="29" spans="1:250" ht="14.25" x14ac:dyDescent="0.2">
      <c r="A29" s="144"/>
      <c r="B29" s="152"/>
      <c r="C29" s="152"/>
      <c r="D29" s="152"/>
      <c r="E29" s="152"/>
      <c r="F29" s="152"/>
      <c r="G29" s="152"/>
      <c r="H29" s="135"/>
      <c r="N29" s="123"/>
      <c r="O29" s="123"/>
      <c r="P29" s="123"/>
      <c r="Q29" s="123"/>
      <c r="R29" s="123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  <c r="AF29" s="123"/>
      <c r="AG29" s="123"/>
      <c r="AH29" s="123"/>
      <c r="AI29" s="123"/>
      <c r="AJ29" s="123"/>
      <c r="AK29" s="123"/>
      <c r="AL29" s="123"/>
      <c r="AM29" s="123"/>
      <c r="AN29" s="123"/>
      <c r="AO29" s="123"/>
      <c r="AP29" s="123"/>
      <c r="AQ29" s="123"/>
      <c r="AR29" s="123"/>
      <c r="AS29" s="123"/>
      <c r="AT29" s="123"/>
      <c r="AU29" s="123"/>
      <c r="AV29" s="123"/>
      <c r="AW29" s="123"/>
      <c r="AX29" s="123"/>
      <c r="AY29" s="123"/>
      <c r="AZ29" s="123"/>
      <c r="BA29" s="123"/>
      <c r="BB29" s="123"/>
      <c r="BC29" s="123"/>
      <c r="BD29" s="123"/>
      <c r="BE29" s="123"/>
      <c r="BF29" s="123"/>
      <c r="BG29" s="123"/>
      <c r="BH29" s="123"/>
      <c r="BI29" s="123"/>
      <c r="BJ29" s="123"/>
      <c r="BK29" s="123"/>
      <c r="BL29" s="123"/>
      <c r="BM29" s="123"/>
      <c r="BN29" s="123"/>
      <c r="BO29" s="123"/>
      <c r="BP29" s="123"/>
      <c r="BQ29" s="123"/>
      <c r="BR29" s="123"/>
      <c r="BS29" s="123"/>
      <c r="BT29" s="123"/>
      <c r="BU29" s="123"/>
      <c r="BV29" s="123"/>
      <c r="BW29" s="123"/>
      <c r="BX29" s="123"/>
      <c r="BY29" s="123"/>
      <c r="BZ29" s="123"/>
      <c r="CA29" s="123"/>
      <c r="CB29" s="123"/>
      <c r="CC29" s="123"/>
      <c r="CD29" s="123"/>
      <c r="CE29" s="123"/>
      <c r="CF29" s="123"/>
      <c r="CG29" s="123"/>
      <c r="CH29" s="123"/>
      <c r="CI29" s="123"/>
      <c r="CJ29" s="123"/>
      <c r="CK29" s="123"/>
      <c r="CL29" s="123"/>
      <c r="CM29" s="123"/>
      <c r="CN29" s="123"/>
      <c r="CO29" s="123"/>
      <c r="CP29" s="123"/>
      <c r="CQ29" s="123"/>
      <c r="CR29" s="123"/>
      <c r="CS29" s="123"/>
      <c r="CT29" s="123"/>
      <c r="CU29" s="123"/>
      <c r="CV29" s="123"/>
      <c r="CW29" s="123"/>
      <c r="CX29" s="123"/>
      <c r="CY29" s="123"/>
      <c r="CZ29" s="123"/>
      <c r="DA29" s="123"/>
      <c r="DB29" s="123"/>
      <c r="DC29" s="123"/>
      <c r="DD29" s="123"/>
      <c r="DE29" s="123"/>
      <c r="DF29" s="123"/>
      <c r="DG29" s="123"/>
      <c r="DH29" s="123"/>
      <c r="DI29" s="123"/>
      <c r="DJ29" s="123"/>
      <c r="DK29" s="123"/>
      <c r="DL29" s="123"/>
      <c r="DM29" s="123"/>
      <c r="DN29" s="123"/>
      <c r="DO29" s="123"/>
      <c r="DP29" s="123"/>
      <c r="DQ29" s="123"/>
      <c r="DR29" s="123"/>
      <c r="DS29" s="123"/>
      <c r="DT29" s="123"/>
      <c r="DU29" s="123"/>
      <c r="DV29" s="123"/>
      <c r="DW29" s="123"/>
      <c r="DX29" s="123"/>
      <c r="DY29" s="123"/>
      <c r="DZ29" s="123"/>
      <c r="EA29" s="123"/>
      <c r="EB29" s="123"/>
      <c r="EC29" s="123"/>
      <c r="ED29" s="123"/>
      <c r="EE29" s="123"/>
      <c r="EF29" s="123"/>
      <c r="EG29" s="123"/>
      <c r="EH29" s="123"/>
      <c r="EI29" s="123"/>
      <c r="EJ29" s="123"/>
      <c r="EK29" s="123"/>
      <c r="EL29" s="123"/>
      <c r="EM29" s="123"/>
      <c r="EN29" s="123"/>
      <c r="EO29" s="123"/>
      <c r="EP29" s="123"/>
      <c r="EQ29" s="123"/>
      <c r="ER29" s="123"/>
      <c r="ES29" s="123"/>
      <c r="ET29" s="123"/>
      <c r="EU29" s="123"/>
      <c r="EV29" s="123"/>
      <c r="EW29" s="123"/>
      <c r="EX29" s="123"/>
      <c r="EY29" s="123"/>
      <c r="EZ29" s="123"/>
      <c r="FA29" s="123"/>
      <c r="FB29" s="123"/>
      <c r="FC29" s="123"/>
      <c r="FD29" s="123"/>
      <c r="FE29" s="123"/>
      <c r="FF29" s="123"/>
      <c r="FG29" s="123"/>
      <c r="FH29" s="123"/>
      <c r="FI29" s="123"/>
      <c r="FJ29" s="123"/>
      <c r="FK29" s="123"/>
      <c r="FL29" s="123"/>
      <c r="FM29" s="123"/>
      <c r="FN29" s="123"/>
      <c r="FO29" s="123"/>
      <c r="FP29" s="123"/>
      <c r="FQ29" s="123"/>
      <c r="FR29" s="123"/>
      <c r="FS29" s="123"/>
      <c r="FT29" s="123"/>
      <c r="FU29" s="123"/>
      <c r="FV29" s="123"/>
      <c r="FW29" s="123"/>
      <c r="FX29" s="123"/>
      <c r="FY29" s="123"/>
      <c r="FZ29" s="123"/>
      <c r="GA29" s="123"/>
      <c r="GB29" s="123"/>
      <c r="GC29" s="123"/>
      <c r="GD29" s="123"/>
      <c r="GE29" s="123"/>
      <c r="GF29" s="123"/>
      <c r="GG29" s="123"/>
      <c r="GH29" s="123"/>
      <c r="GI29" s="123"/>
      <c r="GJ29" s="123"/>
      <c r="GK29" s="123"/>
      <c r="GL29" s="123"/>
      <c r="GM29" s="123"/>
      <c r="GN29" s="123"/>
      <c r="GO29" s="123"/>
      <c r="GP29" s="123"/>
      <c r="GQ29" s="123"/>
      <c r="GR29" s="123"/>
      <c r="GS29" s="123"/>
      <c r="GT29" s="123"/>
      <c r="GU29" s="123"/>
      <c r="GV29" s="123"/>
      <c r="GW29" s="123"/>
      <c r="GX29" s="123"/>
      <c r="GY29" s="123"/>
      <c r="GZ29" s="123"/>
      <c r="HA29" s="123"/>
      <c r="HB29" s="123"/>
      <c r="HC29" s="123"/>
      <c r="HD29" s="123"/>
      <c r="HE29" s="123"/>
      <c r="HF29" s="123"/>
      <c r="HG29" s="123"/>
      <c r="HH29" s="123"/>
      <c r="HI29" s="123"/>
      <c r="HJ29" s="123"/>
      <c r="HK29" s="123"/>
      <c r="HL29" s="123"/>
      <c r="HM29" s="123"/>
      <c r="HN29" s="123"/>
      <c r="HO29" s="123"/>
      <c r="HP29" s="123"/>
      <c r="HQ29" s="123"/>
      <c r="HR29" s="123"/>
      <c r="HS29" s="123"/>
      <c r="HT29" s="123"/>
      <c r="HU29" s="123"/>
      <c r="HV29" s="123"/>
      <c r="HW29" s="123"/>
      <c r="HX29" s="123"/>
      <c r="HY29" s="123"/>
      <c r="HZ29" s="123"/>
      <c r="IA29" s="123"/>
      <c r="IB29" s="123"/>
      <c r="IC29" s="123"/>
      <c r="ID29" s="123"/>
      <c r="IE29" s="123"/>
      <c r="IF29" s="123"/>
      <c r="IG29" s="123"/>
      <c r="IH29" s="123"/>
      <c r="II29" s="123"/>
      <c r="IJ29" s="123"/>
      <c r="IK29" s="123"/>
      <c r="IL29" s="123"/>
      <c r="IM29" s="123"/>
      <c r="IN29" s="123"/>
      <c r="IO29" s="123"/>
      <c r="IP29" s="123"/>
    </row>
    <row r="30" spans="1:250" ht="14.25" x14ac:dyDescent="0.2">
      <c r="A30" s="123"/>
      <c r="B30" s="153" t="s">
        <v>455</v>
      </c>
      <c r="C30" s="154" t="s">
        <v>456</v>
      </c>
      <c r="D30" s="153" t="s">
        <v>457</v>
      </c>
      <c r="E30" s="154" t="s">
        <v>458</v>
      </c>
      <c r="H30" s="128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  <c r="AJ30" s="123"/>
      <c r="AK30" s="123"/>
      <c r="AL30" s="123"/>
      <c r="AM30" s="123"/>
      <c r="AN30" s="123"/>
      <c r="AO30" s="123"/>
      <c r="AP30" s="123"/>
      <c r="AQ30" s="123"/>
      <c r="AR30" s="123"/>
      <c r="AS30" s="123"/>
      <c r="AT30" s="123"/>
      <c r="AU30" s="123"/>
      <c r="AV30" s="123"/>
      <c r="AW30" s="123"/>
      <c r="AX30" s="123"/>
      <c r="AY30" s="123"/>
      <c r="AZ30" s="123"/>
      <c r="BA30" s="123"/>
      <c r="BB30" s="123"/>
      <c r="BC30" s="123"/>
      <c r="BD30" s="123"/>
      <c r="BE30" s="123"/>
      <c r="BF30" s="123"/>
      <c r="BG30" s="123"/>
      <c r="BH30" s="123"/>
      <c r="BI30" s="123"/>
      <c r="BJ30" s="123"/>
      <c r="BK30" s="123"/>
      <c r="BL30" s="123"/>
      <c r="BM30" s="123"/>
      <c r="BN30" s="123"/>
      <c r="BO30" s="123"/>
      <c r="BP30" s="123"/>
      <c r="BQ30" s="123"/>
      <c r="BR30" s="123"/>
      <c r="BS30" s="123"/>
      <c r="BT30" s="123"/>
      <c r="BU30" s="123"/>
      <c r="BV30" s="123"/>
      <c r="BW30" s="123"/>
      <c r="BX30" s="123"/>
      <c r="BY30" s="123"/>
      <c r="BZ30" s="123"/>
      <c r="CA30" s="123"/>
      <c r="CB30" s="123"/>
      <c r="CC30" s="123"/>
      <c r="CD30" s="123"/>
      <c r="CE30" s="123"/>
      <c r="CF30" s="123"/>
      <c r="CG30" s="123"/>
      <c r="CH30" s="123"/>
      <c r="CI30" s="123"/>
      <c r="CJ30" s="123"/>
      <c r="CK30" s="123"/>
      <c r="CL30" s="123"/>
      <c r="CM30" s="123"/>
      <c r="CN30" s="123"/>
      <c r="CO30" s="123"/>
      <c r="CP30" s="123"/>
      <c r="CQ30" s="123"/>
      <c r="CR30" s="123"/>
      <c r="CS30" s="123"/>
      <c r="CT30" s="123"/>
      <c r="CU30" s="123"/>
      <c r="CV30" s="123"/>
      <c r="CW30" s="123"/>
      <c r="CX30" s="123"/>
      <c r="CY30" s="123"/>
      <c r="CZ30" s="123"/>
      <c r="DA30" s="123"/>
      <c r="DB30" s="123"/>
      <c r="DC30" s="123"/>
      <c r="DD30" s="123"/>
      <c r="DE30" s="123"/>
      <c r="DF30" s="123"/>
      <c r="DG30" s="123"/>
      <c r="DH30" s="123"/>
      <c r="DI30" s="123"/>
      <c r="DJ30" s="123"/>
      <c r="DK30" s="123"/>
      <c r="DL30" s="123"/>
      <c r="DM30" s="123"/>
      <c r="DN30" s="123"/>
      <c r="DO30" s="123"/>
      <c r="DP30" s="123"/>
      <c r="DQ30" s="123"/>
      <c r="DR30" s="123"/>
      <c r="DS30" s="123"/>
      <c r="DT30" s="123"/>
      <c r="DU30" s="123"/>
      <c r="DV30" s="123"/>
      <c r="DW30" s="123"/>
      <c r="DX30" s="123"/>
      <c r="DY30" s="123"/>
      <c r="DZ30" s="123"/>
      <c r="EA30" s="123"/>
      <c r="EB30" s="123"/>
      <c r="EC30" s="123"/>
      <c r="ED30" s="123"/>
      <c r="EE30" s="123"/>
      <c r="EF30" s="123"/>
      <c r="EG30" s="123"/>
      <c r="EH30" s="123"/>
      <c r="EI30" s="123"/>
      <c r="EJ30" s="123"/>
      <c r="EK30" s="123"/>
      <c r="EL30" s="123"/>
      <c r="EM30" s="123"/>
      <c r="EN30" s="123"/>
      <c r="EO30" s="123"/>
      <c r="EP30" s="123"/>
      <c r="EQ30" s="123"/>
      <c r="ER30" s="123"/>
      <c r="ES30" s="123"/>
      <c r="ET30" s="123"/>
      <c r="EU30" s="123"/>
      <c r="EV30" s="123"/>
      <c r="EW30" s="123"/>
      <c r="EX30" s="123"/>
      <c r="EY30" s="123"/>
      <c r="EZ30" s="123"/>
      <c r="FA30" s="123"/>
      <c r="FB30" s="123"/>
      <c r="FC30" s="123"/>
      <c r="FD30" s="123"/>
      <c r="FE30" s="123"/>
      <c r="FF30" s="123"/>
      <c r="FG30" s="123"/>
      <c r="FH30" s="123"/>
      <c r="FI30" s="123"/>
      <c r="FJ30" s="123"/>
      <c r="FK30" s="123"/>
      <c r="FL30" s="123"/>
      <c r="FM30" s="123"/>
      <c r="FN30" s="123"/>
      <c r="FO30" s="123"/>
      <c r="FP30" s="123"/>
      <c r="FQ30" s="123"/>
      <c r="FR30" s="123"/>
      <c r="FS30" s="123"/>
      <c r="FT30" s="123"/>
      <c r="FU30" s="123"/>
      <c r="FV30" s="123"/>
      <c r="FW30" s="123"/>
      <c r="FX30" s="123"/>
      <c r="FY30" s="123"/>
      <c r="FZ30" s="123"/>
      <c r="GA30" s="123"/>
      <c r="GB30" s="123"/>
      <c r="GC30" s="123"/>
      <c r="GD30" s="123"/>
      <c r="GE30" s="123"/>
      <c r="GF30" s="123"/>
      <c r="GG30" s="123"/>
      <c r="GH30" s="123"/>
      <c r="GI30" s="123"/>
      <c r="GJ30" s="123"/>
      <c r="GK30" s="123"/>
      <c r="GL30" s="123"/>
      <c r="GM30" s="123"/>
      <c r="GN30" s="123"/>
      <c r="GO30" s="123"/>
      <c r="GP30" s="123"/>
      <c r="GQ30" s="123"/>
      <c r="GR30" s="123"/>
      <c r="GS30" s="123"/>
      <c r="GT30" s="123"/>
      <c r="GU30" s="123"/>
      <c r="GV30" s="123"/>
      <c r="GW30" s="123"/>
      <c r="GX30" s="123"/>
      <c r="GY30" s="123"/>
      <c r="GZ30" s="123"/>
      <c r="HA30" s="123"/>
      <c r="HB30" s="123"/>
      <c r="HC30" s="123"/>
      <c r="HD30" s="123"/>
      <c r="HE30" s="123"/>
      <c r="HF30" s="123"/>
      <c r="HG30" s="123"/>
      <c r="HH30" s="123"/>
      <c r="HI30" s="123"/>
      <c r="HJ30" s="123"/>
      <c r="HK30" s="123"/>
      <c r="HL30" s="123"/>
      <c r="HM30" s="123"/>
      <c r="HN30" s="123"/>
      <c r="HO30" s="123"/>
      <c r="HP30" s="123"/>
      <c r="HQ30" s="123"/>
      <c r="HR30" s="123"/>
      <c r="HS30" s="123"/>
      <c r="HT30" s="123"/>
      <c r="HU30" s="123"/>
      <c r="HV30" s="123"/>
      <c r="HW30" s="123"/>
      <c r="HX30" s="123"/>
      <c r="HY30" s="123"/>
      <c r="HZ30" s="123"/>
      <c r="IA30" s="123"/>
      <c r="IB30" s="123"/>
      <c r="IC30" s="123"/>
      <c r="ID30" s="123"/>
      <c r="IE30" s="123"/>
      <c r="IF30" s="123"/>
      <c r="IG30" s="123"/>
      <c r="IH30" s="123"/>
      <c r="II30" s="123"/>
      <c r="IJ30" s="123"/>
      <c r="IK30" s="123"/>
      <c r="IL30" s="123"/>
      <c r="IM30" s="123"/>
      <c r="IN30" s="123"/>
      <c r="IO30" s="123"/>
      <c r="IP30" s="123"/>
    </row>
    <row r="31" spans="1:250" ht="14.25" x14ac:dyDescent="0.2">
      <c r="A31" s="155"/>
      <c r="B31" s="153" t="s">
        <v>459</v>
      </c>
      <c r="C31" s="154" t="s">
        <v>460</v>
      </c>
      <c r="D31" s="153" t="s">
        <v>461</v>
      </c>
      <c r="E31" s="154" t="s">
        <v>462</v>
      </c>
      <c r="H31" s="128"/>
      <c r="N31" s="123"/>
      <c r="O31" s="123"/>
      <c r="P31" s="123"/>
      <c r="Q31" s="123"/>
      <c r="R31" s="123"/>
      <c r="S31" s="123"/>
      <c r="T31" s="123"/>
      <c r="U31" s="123"/>
      <c r="V31" s="123"/>
      <c r="W31" s="123"/>
      <c r="X31" s="123"/>
      <c r="Y31" s="123"/>
      <c r="Z31" s="123"/>
      <c r="AA31" s="123"/>
      <c r="AB31" s="123"/>
      <c r="AC31" s="123"/>
      <c r="AD31" s="123"/>
      <c r="AE31" s="123"/>
      <c r="AF31" s="123"/>
      <c r="AG31" s="123"/>
      <c r="AH31" s="123"/>
      <c r="AI31" s="123"/>
      <c r="AJ31" s="123"/>
      <c r="AK31" s="123"/>
      <c r="AL31" s="123"/>
      <c r="AM31" s="123"/>
      <c r="AN31" s="123"/>
      <c r="AO31" s="123"/>
      <c r="AP31" s="123"/>
      <c r="AQ31" s="123"/>
      <c r="AR31" s="123"/>
      <c r="AS31" s="123"/>
      <c r="AT31" s="123"/>
      <c r="AU31" s="123"/>
      <c r="AV31" s="123"/>
      <c r="AW31" s="123"/>
      <c r="AX31" s="123"/>
      <c r="AY31" s="123"/>
      <c r="AZ31" s="123"/>
      <c r="BA31" s="123"/>
      <c r="BB31" s="123"/>
      <c r="BC31" s="123"/>
      <c r="BD31" s="123"/>
      <c r="BE31" s="123"/>
      <c r="BF31" s="123"/>
      <c r="BG31" s="123"/>
      <c r="BH31" s="123"/>
      <c r="BI31" s="123"/>
      <c r="BJ31" s="123"/>
      <c r="BK31" s="123"/>
      <c r="BL31" s="123"/>
      <c r="BM31" s="123"/>
      <c r="BN31" s="123"/>
      <c r="BO31" s="123"/>
      <c r="BP31" s="123"/>
      <c r="BQ31" s="123"/>
      <c r="BR31" s="123"/>
      <c r="BS31" s="123"/>
      <c r="BT31" s="123"/>
      <c r="BU31" s="123"/>
      <c r="BV31" s="123"/>
      <c r="BW31" s="123"/>
      <c r="BX31" s="123"/>
      <c r="BY31" s="123"/>
      <c r="BZ31" s="123"/>
      <c r="CA31" s="123"/>
      <c r="CB31" s="123"/>
      <c r="CC31" s="123"/>
      <c r="CD31" s="123"/>
      <c r="CE31" s="123"/>
      <c r="CF31" s="123"/>
      <c r="CG31" s="123"/>
      <c r="CH31" s="123"/>
      <c r="CI31" s="123"/>
      <c r="CJ31" s="123"/>
      <c r="CK31" s="123"/>
      <c r="CL31" s="123"/>
      <c r="CM31" s="123"/>
      <c r="CN31" s="123"/>
      <c r="CO31" s="123"/>
      <c r="CP31" s="123"/>
      <c r="CQ31" s="123"/>
      <c r="CR31" s="123"/>
      <c r="CS31" s="123"/>
      <c r="CT31" s="123"/>
      <c r="CU31" s="123"/>
      <c r="CV31" s="123"/>
      <c r="CW31" s="123"/>
      <c r="CX31" s="123"/>
      <c r="CY31" s="123"/>
      <c r="CZ31" s="123"/>
      <c r="DA31" s="123"/>
      <c r="DB31" s="123"/>
      <c r="DC31" s="123"/>
      <c r="DD31" s="123"/>
      <c r="DE31" s="123"/>
      <c r="DF31" s="123"/>
      <c r="DG31" s="123"/>
      <c r="DH31" s="123"/>
      <c r="DI31" s="123"/>
      <c r="DJ31" s="123"/>
      <c r="DK31" s="123"/>
      <c r="DL31" s="123"/>
      <c r="DM31" s="123"/>
      <c r="DN31" s="123"/>
      <c r="DO31" s="123"/>
      <c r="DP31" s="123"/>
      <c r="DQ31" s="123"/>
      <c r="DR31" s="123"/>
      <c r="DS31" s="123"/>
      <c r="DT31" s="123"/>
      <c r="DU31" s="123"/>
      <c r="DV31" s="123"/>
      <c r="DW31" s="123"/>
      <c r="DX31" s="123"/>
      <c r="DY31" s="123"/>
      <c r="DZ31" s="123"/>
      <c r="EA31" s="123"/>
      <c r="EB31" s="123"/>
      <c r="EC31" s="123"/>
      <c r="ED31" s="123"/>
      <c r="EE31" s="123"/>
      <c r="EF31" s="123"/>
      <c r="EG31" s="123"/>
      <c r="EH31" s="123"/>
      <c r="EI31" s="123"/>
      <c r="EJ31" s="123"/>
      <c r="EK31" s="123"/>
      <c r="EL31" s="123"/>
      <c r="EM31" s="123"/>
      <c r="EN31" s="123"/>
      <c r="EO31" s="123"/>
      <c r="EP31" s="123"/>
      <c r="EQ31" s="123"/>
      <c r="ER31" s="123"/>
      <c r="ES31" s="123"/>
      <c r="ET31" s="123"/>
      <c r="EU31" s="123"/>
      <c r="EV31" s="123"/>
      <c r="EW31" s="123"/>
      <c r="EX31" s="123"/>
      <c r="EY31" s="123"/>
      <c r="EZ31" s="123"/>
      <c r="FA31" s="123"/>
      <c r="FB31" s="123"/>
      <c r="FC31" s="123"/>
      <c r="FD31" s="123"/>
      <c r="FE31" s="123"/>
      <c r="FF31" s="123"/>
      <c r="FG31" s="123"/>
      <c r="FH31" s="123"/>
      <c r="FI31" s="123"/>
      <c r="FJ31" s="123"/>
      <c r="FK31" s="123"/>
      <c r="FL31" s="123"/>
      <c r="FM31" s="123"/>
      <c r="FN31" s="123"/>
      <c r="FO31" s="123"/>
      <c r="FP31" s="123"/>
      <c r="FQ31" s="123"/>
      <c r="FR31" s="123"/>
      <c r="FS31" s="123"/>
      <c r="FT31" s="123"/>
      <c r="FU31" s="123"/>
      <c r="FV31" s="123"/>
      <c r="FW31" s="123"/>
      <c r="FX31" s="123"/>
      <c r="FY31" s="123"/>
      <c r="FZ31" s="123"/>
      <c r="GA31" s="123"/>
      <c r="GB31" s="123"/>
      <c r="GC31" s="123"/>
      <c r="GD31" s="123"/>
      <c r="GE31" s="123"/>
      <c r="GF31" s="123"/>
      <c r="GG31" s="123"/>
      <c r="GH31" s="123"/>
      <c r="GI31" s="123"/>
      <c r="GJ31" s="123"/>
      <c r="GK31" s="123"/>
      <c r="GL31" s="123"/>
      <c r="GM31" s="123"/>
      <c r="GN31" s="123"/>
      <c r="GO31" s="123"/>
      <c r="GP31" s="123"/>
      <c r="GQ31" s="123"/>
      <c r="GR31" s="123"/>
      <c r="GS31" s="123"/>
      <c r="GT31" s="123"/>
      <c r="GU31" s="123"/>
      <c r="GV31" s="123"/>
      <c r="GW31" s="123"/>
      <c r="GX31" s="123"/>
      <c r="GY31" s="123"/>
      <c r="GZ31" s="123"/>
      <c r="HA31" s="123"/>
      <c r="HB31" s="123"/>
      <c r="HC31" s="123"/>
      <c r="HD31" s="123"/>
      <c r="HE31" s="123"/>
      <c r="HF31" s="123"/>
      <c r="HG31" s="123"/>
      <c r="HH31" s="123"/>
      <c r="HI31" s="123"/>
      <c r="HJ31" s="123"/>
      <c r="HK31" s="123"/>
      <c r="HL31" s="123"/>
      <c r="HM31" s="123"/>
      <c r="HN31" s="123"/>
      <c r="HO31" s="123"/>
      <c r="HP31" s="123"/>
      <c r="HQ31" s="123"/>
      <c r="HR31" s="123"/>
      <c r="HS31" s="123"/>
      <c r="HT31" s="123"/>
      <c r="HU31" s="123"/>
      <c r="HV31" s="123"/>
      <c r="HW31" s="123"/>
      <c r="HX31" s="123"/>
      <c r="HY31" s="123"/>
      <c r="HZ31" s="123"/>
      <c r="IA31" s="123"/>
      <c r="IB31" s="123"/>
      <c r="IC31" s="123"/>
      <c r="ID31" s="123"/>
      <c r="IE31" s="123"/>
      <c r="IF31" s="123"/>
      <c r="IG31" s="123"/>
      <c r="IH31" s="123"/>
      <c r="II31" s="123"/>
      <c r="IJ31" s="123"/>
      <c r="IK31" s="123"/>
      <c r="IL31" s="123"/>
      <c r="IM31" s="123"/>
      <c r="IN31" s="123"/>
      <c r="IO31" s="123"/>
      <c r="IP31" s="123"/>
    </row>
    <row r="32" spans="1:250" x14ac:dyDescent="0.2">
      <c r="A32" s="155"/>
      <c r="B32" s="153" t="s">
        <v>463</v>
      </c>
      <c r="C32" s="154" t="s">
        <v>464</v>
      </c>
      <c r="D32" s="153" t="s">
        <v>465</v>
      </c>
      <c r="E32" s="154" t="s">
        <v>466</v>
      </c>
      <c r="H32" s="128"/>
      <c r="N32" s="123"/>
      <c r="O32" s="123"/>
      <c r="P32" s="123"/>
      <c r="Q32" s="123"/>
      <c r="R32" s="123"/>
      <c r="S32" s="123"/>
      <c r="T32" s="123"/>
      <c r="U32" s="123"/>
      <c r="V32" s="123"/>
      <c r="W32" s="123"/>
      <c r="X32" s="123"/>
      <c r="Y32" s="123"/>
      <c r="Z32" s="123"/>
      <c r="AA32" s="123"/>
      <c r="AB32" s="123"/>
      <c r="AC32" s="123"/>
      <c r="AD32" s="123"/>
      <c r="AE32" s="123"/>
      <c r="AF32" s="123"/>
      <c r="AG32" s="123"/>
      <c r="AH32" s="123"/>
      <c r="AI32" s="123"/>
      <c r="AJ32" s="123"/>
      <c r="AK32" s="123"/>
      <c r="AL32" s="123"/>
      <c r="AM32" s="123"/>
      <c r="AN32" s="123"/>
      <c r="AO32" s="123"/>
      <c r="AP32" s="123"/>
      <c r="AQ32" s="123"/>
      <c r="AR32" s="123"/>
      <c r="AS32" s="123"/>
      <c r="AT32" s="123"/>
      <c r="AU32" s="123"/>
      <c r="AV32" s="123"/>
      <c r="AW32" s="123"/>
      <c r="AX32" s="123"/>
      <c r="AY32" s="123"/>
      <c r="AZ32" s="123"/>
      <c r="BA32" s="123"/>
      <c r="BB32" s="123"/>
      <c r="BC32" s="123"/>
      <c r="BD32" s="123"/>
      <c r="BE32" s="123"/>
      <c r="BF32" s="123"/>
      <c r="BG32" s="123"/>
      <c r="BH32" s="123"/>
      <c r="BI32" s="123"/>
      <c r="BJ32" s="123"/>
      <c r="BK32" s="123"/>
      <c r="BL32" s="123"/>
      <c r="BM32" s="123"/>
      <c r="BN32" s="123"/>
      <c r="BO32" s="123"/>
      <c r="BP32" s="123"/>
      <c r="BQ32" s="123"/>
      <c r="BR32" s="123"/>
      <c r="BS32" s="123"/>
      <c r="BT32" s="123"/>
      <c r="BU32" s="123"/>
      <c r="BV32" s="123"/>
      <c r="BW32" s="123"/>
      <c r="BX32" s="123"/>
      <c r="BY32" s="123"/>
      <c r="BZ32" s="123"/>
      <c r="CA32" s="123"/>
      <c r="CB32" s="123"/>
      <c r="CC32" s="123"/>
      <c r="CD32" s="123"/>
      <c r="CE32" s="123"/>
      <c r="CF32" s="123"/>
      <c r="CG32" s="123"/>
      <c r="CH32" s="123"/>
      <c r="CI32" s="123"/>
      <c r="CJ32" s="123"/>
      <c r="CK32" s="123"/>
      <c r="CL32" s="123"/>
      <c r="CM32" s="123"/>
      <c r="CN32" s="123"/>
      <c r="CO32" s="123"/>
      <c r="CP32" s="123"/>
      <c r="CQ32" s="123"/>
      <c r="CR32" s="123"/>
      <c r="CS32" s="123"/>
      <c r="CT32" s="123"/>
      <c r="CU32" s="123"/>
      <c r="CV32" s="123"/>
      <c r="CW32" s="123"/>
      <c r="CX32" s="123"/>
      <c r="CY32" s="123"/>
      <c r="CZ32" s="123"/>
      <c r="DA32" s="123"/>
      <c r="DB32" s="123"/>
      <c r="DC32" s="123"/>
      <c r="DD32" s="123"/>
      <c r="DE32" s="123"/>
      <c r="DF32" s="123"/>
      <c r="DG32" s="123"/>
      <c r="DH32" s="123"/>
      <c r="DI32" s="123"/>
      <c r="DJ32" s="123"/>
      <c r="DK32" s="123"/>
      <c r="DL32" s="123"/>
      <c r="DM32" s="123"/>
      <c r="DN32" s="123"/>
      <c r="DO32" s="123"/>
      <c r="DP32" s="123"/>
      <c r="DQ32" s="123"/>
      <c r="DR32" s="123"/>
      <c r="DS32" s="123"/>
      <c r="DT32" s="123"/>
      <c r="DU32" s="123"/>
      <c r="DV32" s="123"/>
      <c r="DW32" s="123"/>
      <c r="DX32" s="123"/>
      <c r="DY32" s="123"/>
      <c r="DZ32" s="123"/>
      <c r="EA32" s="123"/>
      <c r="EB32" s="123"/>
      <c r="EC32" s="123"/>
      <c r="ED32" s="123"/>
      <c r="EE32" s="123"/>
      <c r="EF32" s="123"/>
      <c r="EG32" s="123"/>
      <c r="EH32" s="123"/>
      <c r="EI32" s="123"/>
      <c r="EJ32" s="123"/>
      <c r="EK32" s="123"/>
      <c r="EL32" s="123"/>
      <c r="EM32" s="123"/>
      <c r="EN32" s="123"/>
      <c r="EO32" s="123"/>
      <c r="EP32" s="123"/>
      <c r="EQ32" s="123"/>
      <c r="ER32" s="123"/>
      <c r="ES32" s="123"/>
      <c r="ET32" s="123"/>
      <c r="EU32" s="123"/>
      <c r="EV32" s="123"/>
      <c r="EW32" s="123"/>
      <c r="EX32" s="123"/>
      <c r="EY32" s="123"/>
      <c r="EZ32" s="123"/>
      <c r="FA32" s="123"/>
      <c r="FB32" s="123"/>
      <c r="FC32" s="123"/>
      <c r="FD32" s="123"/>
      <c r="FE32" s="123"/>
      <c r="FF32" s="123"/>
      <c r="FG32" s="123"/>
      <c r="FH32" s="123"/>
      <c r="FI32" s="123"/>
      <c r="FJ32" s="123"/>
      <c r="FK32" s="123"/>
      <c r="FL32" s="123"/>
      <c r="FM32" s="123"/>
      <c r="FN32" s="123"/>
      <c r="FO32" s="123"/>
      <c r="FP32" s="123"/>
      <c r="FQ32" s="123"/>
      <c r="FR32" s="123"/>
      <c r="FS32" s="123"/>
      <c r="FT32" s="123"/>
      <c r="FU32" s="123"/>
      <c r="FV32" s="123"/>
      <c r="FW32" s="123"/>
      <c r="FX32" s="123"/>
      <c r="FY32" s="123"/>
      <c r="FZ32" s="123"/>
      <c r="GA32" s="123"/>
      <c r="GB32" s="123"/>
      <c r="GC32" s="123"/>
      <c r="GD32" s="123"/>
      <c r="GE32" s="123"/>
      <c r="GF32" s="123"/>
      <c r="GG32" s="123"/>
      <c r="GH32" s="123"/>
      <c r="GI32" s="123"/>
      <c r="GJ32" s="123"/>
      <c r="GK32" s="123"/>
      <c r="GL32" s="123"/>
      <c r="GM32" s="123"/>
      <c r="GN32" s="123"/>
      <c r="GO32" s="123"/>
      <c r="GP32" s="123"/>
      <c r="GQ32" s="123"/>
      <c r="GR32" s="123"/>
      <c r="GS32" s="123"/>
      <c r="GT32" s="123"/>
      <c r="GU32" s="123"/>
      <c r="GV32" s="123"/>
      <c r="GW32" s="123"/>
      <c r="GX32" s="123"/>
      <c r="GY32" s="123"/>
      <c r="GZ32" s="123"/>
      <c r="HA32" s="123"/>
      <c r="HB32" s="123"/>
      <c r="HC32" s="123"/>
      <c r="HD32" s="123"/>
      <c r="HE32" s="123"/>
      <c r="HF32" s="123"/>
      <c r="HG32" s="123"/>
      <c r="HH32" s="123"/>
      <c r="HI32" s="123"/>
      <c r="HJ32" s="123"/>
      <c r="HK32" s="123"/>
      <c r="HL32" s="123"/>
      <c r="HM32" s="123"/>
      <c r="HN32" s="123"/>
      <c r="HO32" s="123"/>
      <c r="HP32" s="123"/>
      <c r="HQ32" s="123"/>
      <c r="HR32" s="123"/>
      <c r="HS32" s="123"/>
      <c r="HT32" s="123"/>
      <c r="HU32" s="123"/>
      <c r="HV32" s="123"/>
      <c r="HW32" s="123"/>
      <c r="HX32" s="123"/>
      <c r="HY32" s="123"/>
      <c r="HZ32" s="123"/>
      <c r="IA32" s="123"/>
      <c r="IB32" s="123"/>
      <c r="IC32" s="123"/>
      <c r="ID32" s="123"/>
      <c r="IE32" s="123"/>
      <c r="IF32" s="123"/>
      <c r="IG32" s="123"/>
      <c r="IH32" s="123"/>
      <c r="II32" s="123"/>
      <c r="IJ32" s="123"/>
      <c r="IK32" s="123"/>
      <c r="IL32" s="123"/>
      <c r="IM32" s="123"/>
      <c r="IN32" s="123"/>
      <c r="IO32" s="123"/>
      <c r="IP32" s="123"/>
    </row>
    <row r="33" spans="1:250" x14ac:dyDescent="0.2">
      <c r="A33" s="123"/>
      <c r="B33" s="153" t="s">
        <v>467</v>
      </c>
      <c r="C33" s="154" t="s">
        <v>468</v>
      </c>
      <c r="D33" s="123"/>
      <c r="E33" s="123"/>
      <c r="F33" s="156"/>
      <c r="G33" s="154"/>
      <c r="H33" s="128"/>
      <c r="N33" s="123"/>
      <c r="O33" s="123"/>
      <c r="P33" s="123"/>
      <c r="Q33" s="123"/>
      <c r="R33" s="123"/>
      <c r="S33" s="123"/>
      <c r="T33" s="123"/>
      <c r="U33" s="123"/>
      <c r="V33" s="123"/>
      <c r="W33" s="123"/>
      <c r="X33" s="123"/>
      <c r="Y33" s="123"/>
      <c r="Z33" s="123"/>
      <c r="AA33" s="123"/>
      <c r="AB33" s="123"/>
      <c r="AC33" s="123"/>
      <c r="AD33" s="123"/>
      <c r="AE33" s="123"/>
      <c r="AF33" s="123"/>
      <c r="AG33" s="123"/>
      <c r="AH33" s="123"/>
      <c r="AI33" s="123"/>
      <c r="AJ33" s="123"/>
      <c r="AK33" s="123"/>
      <c r="AL33" s="123"/>
      <c r="AM33" s="123"/>
      <c r="AN33" s="123"/>
      <c r="AO33" s="123"/>
      <c r="AP33" s="123"/>
      <c r="AQ33" s="123"/>
      <c r="AR33" s="123"/>
      <c r="AS33" s="123"/>
      <c r="AT33" s="123"/>
      <c r="AU33" s="123"/>
      <c r="AV33" s="123"/>
      <c r="AW33" s="123"/>
      <c r="AX33" s="123"/>
      <c r="AY33" s="123"/>
      <c r="AZ33" s="123"/>
      <c r="BA33" s="123"/>
      <c r="BB33" s="123"/>
      <c r="BC33" s="123"/>
      <c r="BD33" s="123"/>
      <c r="BE33" s="123"/>
      <c r="BF33" s="123"/>
      <c r="BG33" s="123"/>
      <c r="BH33" s="123"/>
      <c r="BI33" s="123"/>
      <c r="BJ33" s="123"/>
      <c r="BK33" s="123"/>
      <c r="BL33" s="123"/>
      <c r="BM33" s="123"/>
      <c r="BN33" s="123"/>
      <c r="BO33" s="123"/>
      <c r="BP33" s="123"/>
      <c r="BQ33" s="123"/>
      <c r="BR33" s="123"/>
      <c r="BS33" s="123"/>
      <c r="BT33" s="123"/>
      <c r="BU33" s="123"/>
      <c r="BV33" s="123"/>
      <c r="BW33" s="123"/>
      <c r="BX33" s="123"/>
      <c r="BY33" s="123"/>
      <c r="BZ33" s="123"/>
      <c r="CA33" s="123"/>
      <c r="CB33" s="123"/>
      <c r="CC33" s="123"/>
      <c r="CD33" s="123"/>
      <c r="CE33" s="123"/>
      <c r="CF33" s="123"/>
      <c r="CG33" s="123"/>
      <c r="CH33" s="123"/>
      <c r="CI33" s="123"/>
      <c r="CJ33" s="123"/>
      <c r="CK33" s="123"/>
      <c r="CL33" s="123"/>
      <c r="CM33" s="123"/>
      <c r="CN33" s="123"/>
      <c r="CO33" s="123"/>
      <c r="CP33" s="123"/>
      <c r="CQ33" s="123"/>
      <c r="CR33" s="123"/>
      <c r="CS33" s="123"/>
      <c r="CT33" s="123"/>
      <c r="CU33" s="123"/>
      <c r="CV33" s="123"/>
      <c r="CW33" s="123"/>
      <c r="CX33" s="123"/>
      <c r="CY33" s="123"/>
      <c r="CZ33" s="123"/>
      <c r="DA33" s="123"/>
      <c r="DB33" s="123"/>
      <c r="DC33" s="123"/>
      <c r="DD33" s="123"/>
      <c r="DE33" s="123"/>
      <c r="DF33" s="123"/>
      <c r="DG33" s="123"/>
      <c r="DH33" s="123"/>
      <c r="DI33" s="123"/>
      <c r="DJ33" s="123"/>
      <c r="DK33" s="123"/>
      <c r="DL33" s="123"/>
      <c r="DM33" s="123"/>
      <c r="DN33" s="123"/>
      <c r="DO33" s="123"/>
      <c r="DP33" s="123"/>
      <c r="DQ33" s="123"/>
      <c r="DR33" s="123"/>
      <c r="DS33" s="123"/>
      <c r="DT33" s="123"/>
      <c r="DU33" s="123"/>
      <c r="DV33" s="123"/>
      <c r="DW33" s="123"/>
      <c r="DX33" s="123"/>
      <c r="DY33" s="123"/>
      <c r="DZ33" s="123"/>
      <c r="EA33" s="123"/>
      <c r="EB33" s="123"/>
      <c r="EC33" s="123"/>
      <c r="ED33" s="123"/>
      <c r="EE33" s="123"/>
      <c r="EF33" s="123"/>
      <c r="EG33" s="123"/>
      <c r="EH33" s="123"/>
      <c r="EI33" s="123"/>
      <c r="EJ33" s="123"/>
      <c r="EK33" s="123"/>
      <c r="EL33" s="123"/>
      <c r="EM33" s="123"/>
      <c r="EN33" s="123"/>
      <c r="EO33" s="123"/>
      <c r="EP33" s="123"/>
      <c r="EQ33" s="123"/>
      <c r="ER33" s="123"/>
      <c r="ES33" s="123"/>
      <c r="ET33" s="123"/>
      <c r="EU33" s="123"/>
      <c r="EV33" s="123"/>
      <c r="EW33" s="123"/>
      <c r="EX33" s="123"/>
      <c r="EY33" s="123"/>
      <c r="EZ33" s="123"/>
      <c r="FA33" s="123"/>
      <c r="FB33" s="123"/>
      <c r="FC33" s="123"/>
      <c r="FD33" s="123"/>
      <c r="FE33" s="123"/>
      <c r="FF33" s="123"/>
      <c r="FG33" s="123"/>
      <c r="FH33" s="123"/>
      <c r="FI33" s="123"/>
      <c r="FJ33" s="123"/>
      <c r="FK33" s="123"/>
      <c r="FL33" s="123"/>
      <c r="FM33" s="123"/>
      <c r="FN33" s="123"/>
      <c r="FO33" s="123"/>
      <c r="FP33" s="123"/>
      <c r="FQ33" s="123"/>
      <c r="FR33" s="123"/>
      <c r="FS33" s="123"/>
      <c r="FT33" s="123"/>
      <c r="FU33" s="123"/>
      <c r="FV33" s="123"/>
      <c r="FW33" s="123"/>
      <c r="FX33" s="123"/>
      <c r="FY33" s="123"/>
      <c r="FZ33" s="123"/>
      <c r="GA33" s="123"/>
      <c r="GB33" s="123"/>
      <c r="GC33" s="123"/>
      <c r="GD33" s="123"/>
      <c r="GE33" s="123"/>
      <c r="GF33" s="123"/>
      <c r="GG33" s="123"/>
      <c r="GH33" s="123"/>
      <c r="GI33" s="123"/>
      <c r="GJ33" s="123"/>
      <c r="GK33" s="123"/>
      <c r="GL33" s="123"/>
      <c r="GM33" s="123"/>
      <c r="GN33" s="123"/>
      <c r="GO33" s="123"/>
      <c r="GP33" s="123"/>
      <c r="GQ33" s="123"/>
      <c r="GR33" s="123"/>
      <c r="GS33" s="123"/>
      <c r="GT33" s="123"/>
      <c r="GU33" s="123"/>
      <c r="GV33" s="123"/>
      <c r="GW33" s="123"/>
      <c r="GX33" s="123"/>
      <c r="GY33" s="123"/>
      <c r="GZ33" s="123"/>
      <c r="HA33" s="123"/>
      <c r="HB33" s="123"/>
      <c r="HC33" s="123"/>
      <c r="HD33" s="123"/>
      <c r="HE33" s="123"/>
      <c r="HF33" s="123"/>
      <c r="HG33" s="123"/>
      <c r="HH33" s="123"/>
      <c r="HI33" s="123"/>
      <c r="HJ33" s="123"/>
      <c r="HK33" s="123"/>
      <c r="HL33" s="123"/>
      <c r="HM33" s="123"/>
      <c r="HN33" s="123"/>
      <c r="HO33" s="123"/>
      <c r="HP33" s="123"/>
      <c r="HQ33" s="123"/>
      <c r="HR33" s="123"/>
      <c r="HS33" s="123"/>
      <c r="HT33" s="123"/>
      <c r="HU33" s="123"/>
      <c r="HV33" s="123"/>
      <c r="HW33" s="123"/>
      <c r="HX33" s="123"/>
      <c r="HY33" s="123"/>
      <c r="HZ33" s="123"/>
      <c r="IA33" s="123"/>
      <c r="IB33" s="123"/>
      <c r="IC33" s="123"/>
      <c r="ID33" s="123"/>
      <c r="IE33" s="123"/>
      <c r="IF33" s="123"/>
      <c r="IG33" s="123"/>
      <c r="IH33" s="123"/>
      <c r="II33" s="123"/>
      <c r="IJ33" s="123"/>
      <c r="IK33" s="123"/>
      <c r="IL33" s="123"/>
      <c r="IM33" s="123"/>
      <c r="IN33" s="123"/>
      <c r="IO33" s="123"/>
      <c r="IP33" s="123"/>
    </row>
    <row r="34" spans="1:250" ht="14.25" x14ac:dyDescent="0.2">
      <c r="A34" s="123"/>
      <c r="B34" s="153" t="s">
        <v>469</v>
      </c>
      <c r="C34" s="154" t="s">
        <v>470</v>
      </c>
      <c r="D34" s="123"/>
      <c r="E34" s="123"/>
      <c r="F34" s="135"/>
      <c r="G34" s="135"/>
      <c r="H34" s="135"/>
    </row>
    <row r="35" spans="1:250" ht="14.25" x14ac:dyDescent="0.2">
      <c r="A35" s="123"/>
      <c r="B35" s="135"/>
      <c r="C35" s="135"/>
      <c r="D35" s="135"/>
      <c r="E35" s="135"/>
      <c r="F35" s="135"/>
      <c r="G35" s="135"/>
      <c r="H35" s="135"/>
    </row>
    <row r="36" spans="1:250" ht="14.25" x14ac:dyDescent="0.2">
      <c r="A36" s="123"/>
      <c r="B36" s="135"/>
      <c r="C36" s="123"/>
      <c r="D36" s="123"/>
      <c r="E36" s="135"/>
      <c r="F36" s="135"/>
      <c r="G36" s="135"/>
      <c r="H36" s="135"/>
    </row>
    <row r="37" spans="1:250" x14ac:dyDescent="0.2">
      <c r="A37" s="123"/>
      <c r="B37" s="123"/>
      <c r="C37" s="123"/>
      <c r="D37" s="123"/>
      <c r="E37" s="123"/>
    </row>
    <row r="38" spans="1:250" x14ac:dyDescent="0.2">
      <c r="A38" s="123"/>
      <c r="B38" s="123"/>
      <c r="C38" s="123"/>
      <c r="D38" s="123"/>
      <c r="E38" s="123"/>
    </row>
    <row r="43" spans="1:250" x14ac:dyDescent="0.2">
      <c r="E43" s="153"/>
      <c r="F43" s="154"/>
    </row>
  </sheetData>
  <mergeCells count="4">
    <mergeCell ref="B5:B6"/>
    <mergeCell ref="D5:E5"/>
    <mergeCell ref="C5:C6"/>
    <mergeCell ref="F5:F6"/>
  </mergeCells>
  <pageMargins left="0.78740157480314965" right="0.59055118110236227" top="0.78740157480314965" bottom="0.59055118110236227" header="0" footer="0"/>
  <pageSetup paperSize="9" scale="61" fitToHeight="0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pageSetUpPr fitToPage="1"/>
  </sheetPr>
  <dimension ref="A1:R71"/>
  <sheetViews>
    <sheetView view="pageBreakPreview" topLeftCell="A42" zoomScale="70" zoomScaleNormal="70" zoomScaleSheetLayoutView="70" workbookViewId="0">
      <selection activeCell="I50" sqref="I50"/>
    </sheetView>
  </sheetViews>
  <sheetFormatPr baseColWidth="10" defaultRowHeight="15" x14ac:dyDescent="0.25"/>
  <cols>
    <col min="1" max="1" width="2" customWidth="1"/>
    <col min="2" max="2" width="7.28515625" customWidth="1"/>
    <col min="3" max="3" width="53" bestFit="1" customWidth="1"/>
    <col min="4" max="4" width="16.140625" customWidth="1"/>
    <col min="5" max="16" width="13.7109375" customWidth="1"/>
    <col min="17" max="17" width="14.42578125" bestFit="1" customWidth="1"/>
    <col min="18" max="18" width="6.28515625" customWidth="1"/>
  </cols>
  <sheetData>
    <row r="1" spans="1:18" s="158" customFormat="1" ht="12.75" x14ac:dyDescent="0.2">
      <c r="A1" s="157"/>
      <c r="B1" s="157"/>
      <c r="C1" s="157"/>
      <c r="D1" s="157"/>
      <c r="E1" s="157"/>
      <c r="F1" s="157"/>
      <c r="G1" s="157"/>
      <c r="H1" s="157"/>
      <c r="I1" s="157"/>
      <c r="J1" s="157"/>
      <c r="K1" s="157"/>
      <c r="L1" s="157"/>
      <c r="M1" s="157"/>
      <c r="N1" s="157"/>
      <c r="O1" s="157"/>
      <c r="P1" s="157"/>
      <c r="Q1" s="157"/>
      <c r="R1" s="157"/>
    </row>
    <row r="2" spans="1:18" s="158" customFormat="1" ht="18.75" x14ac:dyDescent="0.3">
      <c r="A2" s="159" t="s">
        <v>471</v>
      </c>
      <c r="B2" s="160"/>
      <c r="C2" s="160"/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57"/>
    </row>
    <row r="3" spans="1:18" s="158" customFormat="1" ht="16.5" x14ac:dyDescent="0.3">
      <c r="A3" s="160"/>
      <c r="B3" s="162"/>
      <c r="C3" s="160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57"/>
    </row>
    <row r="4" spans="1:18" s="158" customFormat="1" ht="16.5" x14ac:dyDescent="0.3">
      <c r="A4" s="160"/>
      <c r="B4" s="163" t="s">
        <v>472</v>
      </c>
      <c r="C4" s="160"/>
      <c r="D4" s="161"/>
      <c r="E4" s="161"/>
      <c r="F4" s="161"/>
      <c r="G4" s="161"/>
      <c r="H4" s="161"/>
      <c r="I4" s="161"/>
      <c r="J4" s="161"/>
      <c r="K4" s="161"/>
      <c r="L4" s="161"/>
      <c r="M4" s="161"/>
      <c r="N4" s="161"/>
      <c r="O4" s="161"/>
      <c r="P4" s="161"/>
      <c r="Q4" s="161"/>
      <c r="R4" s="157"/>
    </row>
    <row r="5" spans="1:18" s="158" customFormat="1" ht="17.25" thickBot="1" x14ac:dyDescent="0.35">
      <c r="A5" s="161"/>
      <c r="B5" s="161"/>
      <c r="C5" s="161"/>
      <c r="D5" s="161"/>
      <c r="E5" s="161"/>
      <c r="F5" s="161"/>
      <c r="G5" s="161"/>
      <c r="H5" s="161"/>
      <c r="I5" s="161"/>
      <c r="J5" s="161"/>
      <c r="K5" s="161"/>
      <c r="L5" s="161"/>
      <c r="M5" s="161"/>
      <c r="N5" s="161"/>
      <c r="O5" s="161"/>
      <c r="P5" s="161"/>
      <c r="Q5" s="161"/>
      <c r="R5" s="157"/>
    </row>
    <row r="6" spans="1:18" s="158" customFormat="1" ht="30" x14ac:dyDescent="0.3">
      <c r="A6" s="161"/>
      <c r="B6" s="1733" t="s">
        <v>226</v>
      </c>
      <c r="C6" s="1734" t="s">
        <v>473</v>
      </c>
      <c r="D6" s="1735" t="s">
        <v>474</v>
      </c>
      <c r="E6" s="1734" t="s">
        <v>361</v>
      </c>
      <c r="F6" s="1734" t="s">
        <v>362</v>
      </c>
      <c r="G6" s="1734" t="s">
        <v>363</v>
      </c>
      <c r="H6" s="1734" t="s">
        <v>364</v>
      </c>
      <c r="I6" s="1734" t="s">
        <v>365</v>
      </c>
      <c r="J6" s="1734" t="s">
        <v>366</v>
      </c>
      <c r="K6" s="1734" t="s">
        <v>367</v>
      </c>
      <c r="L6" s="1734" t="s">
        <v>368</v>
      </c>
      <c r="M6" s="1734" t="s">
        <v>388</v>
      </c>
      <c r="N6" s="1734" t="s">
        <v>370</v>
      </c>
      <c r="O6" s="1734" t="s">
        <v>371</v>
      </c>
      <c r="P6" s="1756" t="s">
        <v>372</v>
      </c>
      <c r="Q6" s="1763" t="s">
        <v>285</v>
      </c>
      <c r="R6" s="157"/>
    </row>
    <row r="7" spans="1:18" s="158" customFormat="1" ht="22.5" customHeight="1" x14ac:dyDescent="0.3">
      <c r="A7" s="161"/>
      <c r="B7" s="1736">
        <v>1</v>
      </c>
      <c r="C7" s="1741" t="s">
        <v>5</v>
      </c>
      <c r="D7" s="1034" t="s">
        <v>475</v>
      </c>
      <c r="E7" s="1035">
        <v>25221.67</v>
      </c>
      <c r="F7" s="1035">
        <v>15143.57</v>
      </c>
      <c r="G7" s="1035">
        <v>20617.27</v>
      </c>
      <c r="H7" s="1035">
        <v>19524.38</v>
      </c>
      <c r="I7" s="1035">
        <v>23676.59</v>
      </c>
      <c r="J7" s="1035">
        <v>27237.599999999999</v>
      </c>
      <c r="K7" s="1035">
        <v>13216.96</v>
      </c>
      <c r="L7" s="1035">
        <v>24561.279999999999</v>
      </c>
      <c r="M7" s="1035">
        <v>28128.2</v>
      </c>
      <c r="N7" s="1035">
        <v>31390.61</v>
      </c>
      <c r="O7" s="1035">
        <v>28003.43</v>
      </c>
      <c r="P7" s="1757">
        <v>24060.17</v>
      </c>
      <c r="Q7" s="1764">
        <f>SUM(E7:P7)</f>
        <v>280781.73</v>
      </c>
      <c r="R7" s="157"/>
    </row>
    <row r="8" spans="1:18" s="158" customFormat="1" ht="22.5" customHeight="1" x14ac:dyDescent="0.3">
      <c r="A8" s="161"/>
      <c r="B8" s="1737">
        <v>2</v>
      </c>
      <c r="C8" s="1742" t="s">
        <v>1365</v>
      </c>
      <c r="D8" s="324" t="s">
        <v>475</v>
      </c>
      <c r="E8" s="529">
        <v>0</v>
      </c>
      <c r="F8" s="529">
        <v>0</v>
      </c>
      <c r="G8" s="529">
        <v>0</v>
      </c>
      <c r="H8" s="529">
        <v>0</v>
      </c>
      <c r="I8" s="529">
        <v>0</v>
      </c>
      <c r="J8" s="529">
        <v>0</v>
      </c>
      <c r="K8" s="529">
        <v>0</v>
      </c>
      <c r="L8" s="529">
        <v>11051.92</v>
      </c>
      <c r="M8" s="529">
        <v>15991.01</v>
      </c>
      <c r="N8" s="529">
        <v>29945.34</v>
      </c>
      <c r="O8" s="529">
        <v>35675.42</v>
      </c>
      <c r="P8" s="1758">
        <v>17164.84</v>
      </c>
      <c r="Q8" s="1765">
        <f t="shared" ref="Q8:Q50" si="0">SUM(E8:P8)</f>
        <v>109828.53</v>
      </c>
      <c r="R8" s="157"/>
    </row>
    <row r="9" spans="1:18" s="158" customFormat="1" ht="22.5" customHeight="1" x14ac:dyDescent="0.3">
      <c r="A9" s="161"/>
      <c r="B9" s="1736">
        <v>3</v>
      </c>
      <c r="C9" s="1743" t="s">
        <v>1654</v>
      </c>
      <c r="D9" s="1341" t="s">
        <v>475</v>
      </c>
      <c r="E9" s="529">
        <v>18351.53</v>
      </c>
      <c r="F9" s="529">
        <v>17104.259999999998</v>
      </c>
      <c r="G9" s="529">
        <v>19722.52</v>
      </c>
      <c r="H9" s="529">
        <v>16461.38</v>
      </c>
      <c r="I9" s="529">
        <v>17869.45</v>
      </c>
      <c r="J9" s="529">
        <v>16445.759999999998</v>
      </c>
      <c r="K9" s="529">
        <v>5659.39</v>
      </c>
      <c r="L9" s="529">
        <v>2409.64</v>
      </c>
      <c r="M9" s="529">
        <v>18302.400000000001</v>
      </c>
      <c r="N9" s="529">
        <v>17740.759999999998</v>
      </c>
      <c r="O9" s="529">
        <v>17355.21</v>
      </c>
      <c r="P9" s="1758">
        <v>18736.55</v>
      </c>
      <c r="Q9" s="1765">
        <f t="shared" si="0"/>
        <v>186158.84999999998</v>
      </c>
      <c r="R9" s="157"/>
    </row>
    <row r="10" spans="1:18" s="158" customFormat="1" ht="22.5" customHeight="1" x14ac:dyDescent="0.3">
      <c r="A10" s="161"/>
      <c r="B10" s="1738">
        <v>4</v>
      </c>
      <c r="C10" s="1744" t="s">
        <v>1504</v>
      </c>
      <c r="D10" s="824" t="s">
        <v>475</v>
      </c>
      <c r="E10" s="1722">
        <v>27450</v>
      </c>
      <c r="F10" s="1723">
        <v>28444</v>
      </c>
      <c r="G10" s="1723">
        <v>29845</v>
      </c>
      <c r="H10" s="1723">
        <v>17563</v>
      </c>
      <c r="I10" s="1723">
        <v>26373</v>
      </c>
      <c r="J10" s="1723">
        <v>26777</v>
      </c>
      <c r="K10" s="1723">
        <v>18352</v>
      </c>
      <c r="L10" s="1723">
        <v>25159</v>
      </c>
      <c r="M10" s="1723">
        <v>27274</v>
      </c>
      <c r="N10" s="1723">
        <v>27272</v>
      </c>
      <c r="O10" s="1723">
        <v>29023</v>
      </c>
      <c r="P10" s="1759">
        <v>29305</v>
      </c>
      <c r="Q10" s="1766">
        <f t="shared" si="0"/>
        <v>312837</v>
      </c>
      <c r="R10" s="157"/>
    </row>
    <row r="11" spans="1:18" s="158" customFormat="1" ht="22.5" customHeight="1" x14ac:dyDescent="0.3">
      <c r="A11" s="161"/>
      <c r="B11" s="1736"/>
      <c r="C11" s="1745"/>
      <c r="D11" s="1724" t="s">
        <v>476</v>
      </c>
      <c r="E11" s="1725">
        <v>6078</v>
      </c>
      <c r="F11" s="1726">
        <v>7140</v>
      </c>
      <c r="G11" s="1726">
        <v>2346</v>
      </c>
      <c r="H11" s="1726">
        <v>536</v>
      </c>
      <c r="I11" s="1726">
        <v>1636</v>
      </c>
      <c r="J11" s="1726">
        <v>3512</v>
      </c>
      <c r="K11" s="1726">
        <v>10104</v>
      </c>
      <c r="L11" s="1726">
        <v>6092</v>
      </c>
      <c r="M11" s="1726">
        <v>5674</v>
      </c>
      <c r="N11" s="1726"/>
      <c r="O11" s="1726"/>
      <c r="P11" s="1760"/>
      <c r="Q11" s="1767">
        <f t="shared" si="0"/>
        <v>43118</v>
      </c>
      <c r="R11" s="157"/>
    </row>
    <row r="12" spans="1:18" s="158" customFormat="1" ht="22.5" customHeight="1" x14ac:dyDescent="0.3">
      <c r="A12" s="161"/>
      <c r="B12" s="1737">
        <f>+B10+1</f>
        <v>5</v>
      </c>
      <c r="C12" s="1746" t="s">
        <v>17</v>
      </c>
      <c r="D12" s="1340" t="s">
        <v>477</v>
      </c>
      <c r="E12" s="1339">
        <v>106842</v>
      </c>
      <c r="F12" s="529">
        <v>167609</v>
      </c>
      <c r="G12" s="529">
        <v>176681</v>
      </c>
      <c r="H12" s="529">
        <v>161966</v>
      </c>
      <c r="I12" s="529">
        <v>170384</v>
      </c>
      <c r="J12" s="529">
        <v>137166</v>
      </c>
      <c r="K12" s="529">
        <v>167379</v>
      </c>
      <c r="L12" s="529">
        <v>176402</v>
      </c>
      <c r="M12" s="529">
        <v>195955</v>
      </c>
      <c r="N12" s="529">
        <v>300990</v>
      </c>
      <c r="O12" s="529">
        <v>266962</v>
      </c>
      <c r="P12" s="1758">
        <v>307878</v>
      </c>
      <c r="Q12" s="1765">
        <f t="shared" si="0"/>
        <v>2336214</v>
      </c>
      <c r="R12" s="157"/>
    </row>
    <row r="13" spans="1:18" s="158" customFormat="1" ht="22.5" customHeight="1" x14ac:dyDescent="0.3">
      <c r="A13" s="161"/>
      <c r="B13" s="1737">
        <f>+B12+1</f>
        <v>6</v>
      </c>
      <c r="C13" s="1746" t="s">
        <v>23</v>
      </c>
      <c r="D13" s="1727" t="s">
        <v>477</v>
      </c>
      <c r="E13" s="529">
        <v>4370107</v>
      </c>
      <c r="F13" s="529">
        <v>3788469</v>
      </c>
      <c r="G13" s="529">
        <v>3765661</v>
      </c>
      <c r="H13" s="529">
        <v>4292693</v>
      </c>
      <c r="I13" s="529">
        <v>4440105</v>
      </c>
      <c r="J13" s="529">
        <v>4269403</v>
      </c>
      <c r="K13" s="529">
        <v>4497581</v>
      </c>
      <c r="L13" s="529">
        <v>3967878</v>
      </c>
      <c r="M13" s="529">
        <v>4347840</v>
      </c>
      <c r="N13" s="529">
        <v>4509177</v>
      </c>
      <c r="O13" s="529">
        <v>4379291</v>
      </c>
      <c r="P13" s="1758">
        <v>4428998</v>
      </c>
      <c r="Q13" s="1765">
        <f t="shared" si="0"/>
        <v>51057203</v>
      </c>
      <c r="R13" s="157"/>
    </row>
    <row r="14" spans="1:18" s="158" customFormat="1" ht="22.5" customHeight="1" x14ac:dyDescent="0.3">
      <c r="A14" s="161"/>
      <c r="B14" s="1738">
        <f>+B13+1</f>
        <v>7</v>
      </c>
      <c r="C14" s="1744" t="s">
        <v>26</v>
      </c>
      <c r="D14" s="824" t="s">
        <v>476</v>
      </c>
      <c r="E14" s="1722">
        <v>279074</v>
      </c>
      <c r="F14" s="1723">
        <v>264453</v>
      </c>
      <c r="G14" s="1723">
        <v>278270</v>
      </c>
      <c r="H14" s="1723">
        <v>238476</v>
      </c>
      <c r="I14" s="1723">
        <v>236337</v>
      </c>
      <c r="J14" s="1723">
        <v>243896</v>
      </c>
      <c r="K14" s="1723">
        <v>258218</v>
      </c>
      <c r="L14" s="1723">
        <v>290406</v>
      </c>
      <c r="M14" s="1723">
        <v>306836</v>
      </c>
      <c r="N14" s="1723">
        <v>352796</v>
      </c>
      <c r="O14" s="1723">
        <v>321568</v>
      </c>
      <c r="P14" s="1759">
        <v>320640</v>
      </c>
      <c r="Q14" s="1766">
        <f t="shared" si="0"/>
        <v>3390970</v>
      </c>
      <c r="R14" s="157"/>
    </row>
    <row r="15" spans="1:18" s="158" customFormat="1" ht="22.5" customHeight="1" x14ac:dyDescent="0.3">
      <c r="A15" s="161"/>
      <c r="B15" s="1736"/>
      <c r="C15" s="1745"/>
      <c r="D15" s="1724" t="s">
        <v>478</v>
      </c>
      <c r="E15" s="1725">
        <v>2048</v>
      </c>
      <c r="F15" s="1726">
        <v>1094</v>
      </c>
      <c r="G15" s="1726">
        <v>340</v>
      </c>
      <c r="H15" s="1726">
        <v>0</v>
      </c>
      <c r="I15" s="1726"/>
      <c r="J15" s="1726"/>
      <c r="K15" s="1726">
        <v>231</v>
      </c>
      <c r="L15" s="1726">
        <v>126</v>
      </c>
      <c r="M15" s="1726"/>
      <c r="N15" s="1726"/>
      <c r="O15" s="1726">
        <v>179</v>
      </c>
      <c r="P15" s="1760">
        <v>20</v>
      </c>
      <c r="Q15" s="1767">
        <f t="shared" si="0"/>
        <v>4038</v>
      </c>
      <c r="R15" s="157"/>
    </row>
    <row r="16" spans="1:18" s="158" customFormat="1" ht="22.5" customHeight="1" x14ac:dyDescent="0.3">
      <c r="A16" s="161"/>
      <c r="B16" s="1737">
        <f>+B14+1</f>
        <v>8</v>
      </c>
      <c r="C16" s="1747" t="s">
        <v>30</v>
      </c>
      <c r="D16" s="324" t="s">
        <v>476</v>
      </c>
      <c r="E16" s="529">
        <v>2790</v>
      </c>
      <c r="F16" s="529">
        <v>315</v>
      </c>
      <c r="G16" s="529">
        <v>495</v>
      </c>
      <c r="H16" s="529">
        <v>1380</v>
      </c>
      <c r="I16" s="529">
        <v>505</v>
      </c>
      <c r="J16" s="529">
        <v>410</v>
      </c>
      <c r="K16" s="529">
        <v>0</v>
      </c>
      <c r="L16" s="529">
        <v>1544</v>
      </c>
      <c r="M16" s="529">
        <v>1544</v>
      </c>
      <c r="N16" s="529">
        <v>3330</v>
      </c>
      <c r="O16" s="529">
        <v>7072</v>
      </c>
      <c r="P16" s="1758">
        <v>2405</v>
      </c>
      <c r="Q16" s="1765">
        <f t="shared" si="0"/>
        <v>21790</v>
      </c>
      <c r="R16" s="157"/>
    </row>
    <row r="17" spans="1:18" s="158" customFormat="1" ht="22.5" customHeight="1" x14ac:dyDescent="0.3">
      <c r="A17" s="161"/>
      <c r="B17" s="1737">
        <f>+B16+1</f>
        <v>9</v>
      </c>
      <c r="C17" s="1743" t="s">
        <v>32</v>
      </c>
      <c r="D17" s="1340" t="s">
        <v>476</v>
      </c>
      <c r="E17" s="1339">
        <v>15198.289999999999</v>
      </c>
      <c r="F17" s="529">
        <v>15355.75</v>
      </c>
      <c r="G17" s="529">
        <v>13361.42</v>
      </c>
      <c r="H17" s="529">
        <v>12471</v>
      </c>
      <c r="I17" s="529">
        <v>13779.310000000001</v>
      </c>
      <c r="J17" s="529">
        <v>15896.560000000001</v>
      </c>
      <c r="K17" s="529">
        <v>20705</v>
      </c>
      <c r="L17" s="529">
        <v>26705</v>
      </c>
      <c r="M17" s="529">
        <v>32224.98</v>
      </c>
      <c r="N17" s="529">
        <v>36378</v>
      </c>
      <c r="O17" s="529">
        <v>29110</v>
      </c>
      <c r="P17" s="1758">
        <v>21607</v>
      </c>
      <c r="Q17" s="1768">
        <f t="shared" si="0"/>
        <v>252792.31000000003</v>
      </c>
      <c r="R17" s="157"/>
    </row>
    <row r="18" spans="1:18" s="158" customFormat="1" ht="22.5" customHeight="1" x14ac:dyDescent="0.3">
      <c r="A18" s="161"/>
      <c r="B18" s="1738">
        <f>+B17+1</f>
        <v>10</v>
      </c>
      <c r="C18" s="1744" t="s">
        <v>1139</v>
      </c>
      <c r="D18" s="824" t="s">
        <v>476</v>
      </c>
      <c r="E18" s="529">
        <v>3050</v>
      </c>
      <c r="F18" s="529">
        <v>1229</v>
      </c>
      <c r="G18" s="529">
        <v>234</v>
      </c>
      <c r="H18" s="529">
        <v>1794</v>
      </c>
      <c r="I18" s="529">
        <v>1916</v>
      </c>
      <c r="J18" s="529">
        <v>136</v>
      </c>
      <c r="K18" s="529">
        <v>717</v>
      </c>
      <c r="L18" s="529">
        <v>480</v>
      </c>
      <c r="M18" s="529">
        <v>491</v>
      </c>
      <c r="N18" s="529">
        <v>1863</v>
      </c>
      <c r="O18" s="529">
        <v>950</v>
      </c>
      <c r="P18" s="1758">
        <v>302</v>
      </c>
      <c r="Q18" s="1767">
        <f t="shared" si="0"/>
        <v>13162</v>
      </c>
      <c r="R18" s="157"/>
    </row>
    <row r="19" spans="1:18" s="158" customFormat="1" ht="22.5" customHeight="1" x14ac:dyDescent="0.3">
      <c r="A19" s="161"/>
      <c r="B19" s="1738">
        <f>+B18+1</f>
        <v>11</v>
      </c>
      <c r="C19" s="1744" t="s">
        <v>35</v>
      </c>
      <c r="D19" s="824" t="s">
        <v>476</v>
      </c>
      <c r="E19" s="1722">
        <v>1</v>
      </c>
      <c r="F19" s="1723">
        <v>9</v>
      </c>
      <c r="G19" s="1723">
        <v>4</v>
      </c>
      <c r="H19" s="1723">
        <v>4</v>
      </c>
      <c r="I19" s="1723">
        <v>51</v>
      </c>
      <c r="J19" s="1723">
        <v>5</v>
      </c>
      <c r="K19" s="1723">
        <v>4</v>
      </c>
      <c r="L19" s="1723">
        <v>5</v>
      </c>
      <c r="M19" s="1723">
        <v>4</v>
      </c>
      <c r="N19" s="1723">
        <v>4</v>
      </c>
      <c r="O19" s="1723">
        <v>5</v>
      </c>
      <c r="P19" s="1759">
        <v>4</v>
      </c>
      <c r="Q19" s="1766">
        <f t="shared" si="0"/>
        <v>100</v>
      </c>
      <c r="R19" s="157"/>
    </row>
    <row r="20" spans="1:18" s="158" customFormat="1" ht="22.5" customHeight="1" x14ac:dyDescent="0.3">
      <c r="A20" s="161"/>
      <c r="B20" s="1736"/>
      <c r="C20" s="1745"/>
      <c r="D20" s="1724" t="s">
        <v>477</v>
      </c>
      <c r="E20" s="1725">
        <v>5891664</v>
      </c>
      <c r="F20" s="1726">
        <v>4882840</v>
      </c>
      <c r="G20" s="1726">
        <v>6153549</v>
      </c>
      <c r="H20" s="1726">
        <v>6072780</v>
      </c>
      <c r="I20" s="1726">
        <v>6023018</v>
      </c>
      <c r="J20" s="1726">
        <v>5991790</v>
      </c>
      <c r="K20" s="1726">
        <v>6362840</v>
      </c>
      <c r="L20" s="1726">
        <v>6392819</v>
      </c>
      <c r="M20" s="1726">
        <v>6150694</v>
      </c>
      <c r="N20" s="1726">
        <v>5921907</v>
      </c>
      <c r="O20" s="1726">
        <v>5598904</v>
      </c>
      <c r="P20" s="1760">
        <v>6331470</v>
      </c>
      <c r="Q20" s="1767">
        <f t="shared" si="0"/>
        <v>71774275</v>
      </c>
      <c r="R20" s="157"/>
    </row>
    <row r="21" spans="1:18" s="158" customFormat="1" ht="22.5" customHeight="1" x14ac:dyDescent="0.3">
      <c r="A21" s="161"/>
      <c r="B21" s="1737">
        <f>+B19+1</f>
        <v>12</v>
      </c>
      <c r="C21" s="1748" t="s">
        <v>1475</v>
      </c>
      <c r="D21" s="825" t="s">
        <v>476</v>
      </c>
      <c r="E21" s="529">
        <v>0</v>
      </c>
      <c r="F21" s="529">
        <v>0</v>
      </c>
      <c r="G21" s="529">
        <v>187.452</v>
      </c>
      <c r="H21" s="529">
        <v>0</v>
      </c>
      <c r="I21" s="529">
        <v>0</v>
      </c>
      <c r="J21" s="529">
        <v>0</v>
      </c>
      <c r="K21" s="529">
        <v>0</v>
      </c>
      <c r="L21" s="529">
        <v>620.06399999999996</v>
      </c>
      <c r="M21" s="529">
        <v>440.01199999999994</v>
      </c>
      <c r="N21" s="529">
        <v>440.01199999999994</v>
      </c>
      <c r="O21" s="529">
        <v>126.19799999999999</v>
      </c>
      <c r="P21" s="1758">
        <v>159.16200000000001</v>
      </c>
      <c r="Q21" s="1767">
        <f t="shared" si="0"/>
        <v>1972.8999999999999</v>
      </c>
      <c r="R21" s="157"/>
    </row>
    <row r="22" spans="1:18" s="158" customFormat="1" ht="22.5" customHeight="1" x14ac:dyDescent="0.3">
      <c r="A22" s="161"/>
      <c r="B22" s="1737">
        <f>+B21+1</f>
        <v>13</v>
      </c>
      <c r="C22" s="1749" t="s">
        <v>38</v>
      </c>
      <c r="D22" s="1727" t="s">
        <v>476</v>
      </c>
      <c r="E22" s="529">
        <v>100</v>
      </c>
      <c r="F22" s="529">
        <v>79</v>
      </c>
      <c r="G22" s="529">
        <v>24</v>
      </c>
      <c r="H22" s="529">
        <v>24</v>
      </c>
      <c r="I22" s="529">
        <v>24</v>
      </c>
      <c r="J22" s="529">
        <v>24</v>
      </c>
      <c r="K22" s="529">
        <v>24</v>
      </c>
      <c r="L22" s="529">
        <v>24</v>
      </c>
      <c r="M22" s="529"/>
      <c r="N22" s="529">
        <v>50</v>
      </c>
      <c r="O22" s="529">
        <v>50</v>
      </c>
      <c r="P22" s="1758">
        <v>76</v>
      </c>
      <c r="Q22" s="1768">
        <f t="shared" si="0"/>
        <v>499</v>
      </c>
      <c r="R22" s="157"/>
    </row>
    <row r="23" spans="1:18" s="158" customFormat="1" ht="22.5" customHeight="1" x14ac:dyDescent="0.3">
      <c r="A23" s="161"/>
      <c r="B23" s="1737">
        <f t="shared" ref="B23:B28" si="1">+B22+1</f>
        <v>14</v>
      </c>
      <c r="C23" s="1745" t="s">
        <v>40</v>
      </c>
      <c r="D23" s="1342" t="s">
        <v>476</v>
      </c>
      <c r="E23" s="529">
        <v>1443</v>
      </c>
      <c r="F23" s="529">
        <v>4825</v>
      </c>
      <c r="G23" s="529">
        <v>95</v>
      </c>
      <c r="H23" s="529">
        <v>443</v>
      </c>
      <c r="I23" s="529">
        <v>357</v>
      </c>
      <c r="J23" s="529">
        <v>456</v>
      </c>
      <c r="K23" s="529">
        <v>1344</v>
      </c>
      <c r="L23" s="529">
        <v>425</v>
      </c>
      <c r="M23" s="529">
        <v>1744</v>
      </c>
      <c r="N23" s="529">
        <v>5294</v>
      </c>
      <c r="O23" s="529">
        <v>5054</v>
      </c>
      <c r="P23" s="1758">
        <v>1285</v>
      </c>
      <c r="Q23" s="1769">
        <f t="shared" si="0"/>
        <v>22765</v>
      </c>
      <c r="R23" s="157"/>
    </row>
    <row r="24" spans="1:18" s="158" customFormat="1" ht="22.5" customHeight="1" x14ac:dyDescent="0.3">
      <c r="A24" s="161"/>
      <c r="B24" s="1737">
        <f t="shared" si="1"/>
        <v>15</v>
      </c>
      <c r="C24" s="1741" t="s">
        <v>42</v>
      </c>
      <c r="D24" s="325" t="s">
        <v>477</v>
      </c>
      <c r="E24" s="529">
        <v>794004</v>
      </c>
      <c r="F24" s="529">
        <v>922275</v>
      </c>
      <c r="G24" s="529">
        <v>348956</v>
      </c>
      <c r="H24" s="529">
        <v>2514</v>
      </c>
      <c r="I24" s="529">
        <v>0</v>
      </c>
      <c r="J24" s="529">
        <v>11007</v>
      </c>
      <c r="K24" s="529">
        <v>0</v>
      </c>
      <c r="L24" s="529">
        <v>0</v>
      </c>
      <c r="M24" s="529">
        <v>226001</v>
      </c>
      <c r="N24" s="529">
        <v>936887</v>
      </c>
      <c r="O24" s="529">
        <v>2570630</v>
      </c>
      <c r="P24" s="1758">
        <v>477351</v>
      </c>
      <c r="Q24" s="1767">
        <f t="shared" si="0"/>
        <v>6289625</v>
      </c>
      <c r="R24" s="157"/>
    </row>
    <row r="25" spans="1:18" s="158" customFormat="1" ht="22.5" customHeight="1" x14ac:dyDescent="0.3">
      <c r="A25" s="161"/>
      <c r="B25" s="1737">
        <f t="shared" si="1"/>
        <v>16</v>
      </c>
      <c r="C25" s="1747" t="s">
        <v>1503</v>
      </c>
      <c r="D25" s="324" t="s">
        <v>476</v>
      </c>
      <c r="E25" s="529"/>
      <c r="F25" s="529">
        <v>0</v>
      </c>
      <c r="G25" s="529"/>
      <c r="H25" s="529"/>
      <c r="I25" s="529"/>
      <c r="J25" s="529"/>
      <c r="K25" s="529"/>
      <c r="L25" s="529"/>
      <c r="M25" s="529"/>
      <c r="N25" s="529"/>
      <c r="O25" s="529"/>
      <c r="P25" s="1758"/>
      <c r="Q25" s="1765">
        <f t="shared" si="0"/>
        <v>0</v>
      </c>
      <c r="R25" s="157"/>
    </row>
    <row r="26" spans="1:18" s="158" customFormat="1" ht="22.5" customHeight="1" x14ac:dyDescent="0.3">
      <c r="A26" s="161"/>
      <c r="B26" s="1737">
        <f t="shared" si="1"/>
        <v>17</v>
      </c>
      <c r="C26" s="1747" t="s">
        <v>50</v>
      </c>
      <c r="D26" s="324" t="s">
        <v>476</v>
      </c>
      <c r="E26" s="529">
        <v>0</v>
      </c>
      <c r="F26" s="529">
        <v>0</v>
      </c>
      <c r="G26" s="529">
        <v>0</v>
      </c>
      <c r="H26" s="529">
        <v>0</v>
      </c>
      <c r="I26" s="529">
        <v>0</v>
      </c>
      <c r="J26" s="529">
        <v>0</v>
      </c>
      <c r="K26" s="529">
        <v>0</v>
      </c>
      <c r="L26" s="529">
        <v>0</v>
      </c>
      <c r="M26" s="529">
        <v>0</v>
      </c>
      <c r="N26" s="529">
        <v>0</v>
      </c>
      <c r="O26" s="529">
        <v>0</v>
      </c>
      <c r="P26" s="1758">
        <v>0</v>
      </c>
      <c r="Q26" s="1765">
        <f t="shared" si="0"/>
        <v>0</v>
      </c>
      <c r="R26" s="157"/>
    </row>
    <row r="27" spans="1:18" s="158" customFormat="1" ht="22.5" customHeight="1" x14ac:dyDescent="0.3">
      <c r="A27" s="161"/>
      <c r="B27" s="1737">
        <f t="shared" si="1"/>
        <v>18</v>
      </c>
      <c r="C27" s="1747" t="s">
        <v>1294</v>
      </c>
      <c r="D27" s="324" t="s">
        <v>476</v>
      </c>
      <c r="E27" s="529">
        <v>596.05999999999995</v>
      </c>
      <c r="F27" s="529">
        <v>1386</v>
      </c>
      <c r="G27" s="529">
        <v>1289</v>
      </c>
      <c r="H27" s="529">
        <v>644</v>
      </c>
      <c r="I27" s="529"/>
      <c r="J27" s="529">
        <v>2249</v>
      </c>
      <c r="K27" s="529">
        <v>2340</v>
      </c>
      <c r="L27" s="529">
        <v>1194</v>
      </c>
      <c r="M27" s="529">
        <v>174</v>
      </c>
      <c r="N27" s="529">
        <v>150</v>
      </c>
      <c r="O27" s="529">
        <v>614</v>
      </c>
      <c r="P27" s="1758">
        <v>677</v>
      </c>
      <c r="Q27" s="1765">
        <f t="shared" si="0"/>
        <v>11313.06</v>
      </c>
      <c r="R27" s="157"/>
    </row>
    <row r="28" spans="1:18" s="158" customFormat="1" ht="22.5" customHeight="1" x14ac:dyDescent="0.3">
      <c r="A28" s="161"/>
      <c r="B28" s="1738">
        <f t="shared" si="1"/>
        <v>19</v>
      </c>
      <c r="C28" s="1744" t="s">
        <v>1260</v>
      </c>
      <c r="D28" s="824" t="s">
        <v>476</v>
      </c>
      <c r="E28" s="1722">
        <v>1948</v>
      </c>
      <c r="F28" s="1723">
        <v>42882.36</v>
      </c>
      <c r="G28" s="1723">
        <v>1220</v>
      </c>
      <c r="H28" s="1723">
        <v>610</v>
      </c>
      <c r="I28" s="1723">
        <v>0</v>
      </c>
      <c r="J28" s="1723">
        <v>1691</v>
      </c>
      <c r="K28" s="1723">
        <v>1761.28</v>
      </c>
      <c r="L28" s="1723">
        <v>2421.8200000000002</v>
      </c>
      <c r="M28" s="1723">
        <v>3793.6</v>
      </c>
      <c r="N28" s="1723">
        <v>409135.02</v>
      </c>
      <c r="O28" s="1723">
        <v>132</v>
      </c>
      <c r="P28" s="1759">
        <v>18170</v>
      </c>
      <c r="Q28" s="1766">
        <f t="shared" si="0"/>
        <v>483765.08</v>
      </c>
      <c r="R28" s="157"/>
    </row>
    <row r="29" spans="1:18" s="158" customFormat="1" ht="22.5" customHeight="1" x14ac:dyDescent="0.3">
      <c r="A29" s="161"/>
      <c r="B29" s="1736"/>
      <c r="C29" s="1745"/>
      <c r="D29" s="1724" t="s">
        <v>477</v>
      </c>
      <c r="E29" s="1725">
        <v>38351409.620000005</v>
      </c>
      <c r="F29" s="1726">
        <v>39133864</v>
      </c>
      <c r="G29" s="1726">
        <v>28959473</v>
      </c>
      <c r="H29" s="1726">
        <v>0</v>
      </c>
      <c r="I29" s="1726">
        <v>166117</v>
      </c>
      <c r="J29" s="1726">
        <v>38164081</v>
      </c>
      <c r="K29" s="1726">
        <v>61887926</v>
      </c>
      <c r="L29" s="1726">
        <v>63190054</v>
      </c>
      <c r="M29" s="1726">
        <v>68162969</v>
      </c>
      <c r="N29" s="1726">
        <v>65445956.870000005</v>
      </c>
      <c r="O29" s="1726">
        <v>99492302</v>
      </c>
      <c r="P29" s="1760">
        <v>52378450</v>
      </c>
      <c r="Q29" s="1767">
        <f t="shared" si="0"/>
        <v>555332602.49000001</v>
      </c>
      <c r="R29" s="157"/>
    </row>
    <row r="30" spans="1:18" s="158" customFormat="1" ht="22.5" customHeight="1" x14ac:dyDescent="0.3">
      <c r="A30" s="161"/>
      <c r="B30" s="1738">
        <f>+B28+1</f>
        <v>20</v>
      </c>
      <c r="C30" s="1744" t="s">
        <v>1366</v>
      </c>
      <c r="D30" s="824" t="s">
        <v>476</v>
      </c>
      <c r="E30" s="1722">
        <v>0</v>
      </c>
      <c r="F30" s="1723">
        <v>0</v>
      </c>
      <c r="G30" s="1723">
        <v>0</v>
      </c>
      <c r="H30" s="1723">
        <v>0</v>
      </c>
      <c r="I30" s="1723">
        <v>0</v>
      </c>
      <c r="J30" s="1723">
        <v>0</v>
      </c>
      <c r="K30" s="1723">
        <v>0</v>
      </c>
      <c r="L30" s="1723">
        <v>0</v>
      </c>
      <c r="M30" s="1723">
        <v>0</v>
      </c>
      <c r="N30" s="1723">
        <v>131044</v>
      </c>
      <c r="O30" s="1723">
        <v>0</v>
      </c>
      <c r="P30" s="1759">
        <v>0</v>
      </c>
      <c r="Q30" s="1766">
        <f t="shared" si="0"/>
        <v>131044</v>
      </c>
      <c r="R30" s="157"/>
    </row>
    <row r="31" spans="1:18" s="158" customFormat="1" ht="22.5" customHeight="1" x14ac:dyDescent="0.3">
      <c r="A31" s="161"/>
      <c r="B31" s="1736"/>
      <c r="C31" s="1745"/>
      <c r="D31" s="1724" t="s">
        <v>477</v>
      </c>
      <c r="E31" s="1725">
        <v>17678027.739999998</v>
      </c>
      <c r="F31" s="1726">
        <v>16025004.640000001</v>
      </c>
      <c r="G31" s="1726">
        <v>11840070.92</v>
      </c>
      <c r="H31" s="1726">
        <v>7125218.2800000003</v>
      </c>
      <c r="I31" s="1726">
        <v>10700870.030000001</v>
      </c>
      <c r="J31" s="1726">
        <v>19377900.780000001</v>
      </c>
      <c r="K31" s="1726">
        <v>20773372.530000001</v>
      </c>
      <c r="L31" s="1726">
        <v>20704581.560000002</v>
      </c>
      <c r="M31" s="1726">
        <v>20062873.120000001</v>
      </c>
      <c r="N31" s="1726">
        <v>21365653.920000002</v>
      </c>
      <c r="O31" s="1726">
        <v>20928521.379999999</v>
      </c>
      <c r="P31" s="1760">
        <v>21649301.469999999</v>
      </c>
      <c r="Q31" s="1767">
        <f t="shared" si="0"/>
        <v>208231396.36999997</v>
      </c>
      <c r="R31" s="157"/>
    </row>
    <row r="32" spans="1:18" s="158" customFormat="1" ht="22.5" customHeight="1" x14ac:dyDescent="0.3">
      <c r="A32" s="161"/>
      <c r="B32" s="1738">
        <f>+B30+1</f>
        <v>21</v>
      </c>
      <c r="C32" s="1750" t="s">
        <v>1311</v>
      </c>
      <c r="D32" s="824" t="s">
        <v>480</v>
      </c>
      <c r="E32" s="1722"/>
      <c r="F32" s="1723">
        <v>0</v>
      </c>
      <c r="G32" s="1723">
        <v>0</v>
      </c>
      <c r="H32" s="1723"/>
      <c r="I32" s="1723"/>
      <c r="J32" s="1723"/>
      <c r="K32" s="1723"/>
      <c r="L32" s="1723"/>
      <c r="M32" s="1723"/>
      <c r="N32" s="1723">
        <v>3148.83</v>
      </c>
      <c r="O32" s="1723">
        <v>2371.1999999999998</v>
      </c>
      <c r="P32" s="1759"/>
      <c r="Q32" s="1768">
        <f t="shared" si="0"/>
        <v>5520.03</v>
      </c>
      <c r="R32" s="157"/>
    </row>
    <row r="33" spans="1:18" s="158" customFormat="1" ht="22.5" customHeight="1" x14ac:dyDescent="0.3">
      <c r="A33" s="161"/>
      <c r="B33" s="1739"/>
      <c r="C33" s="1751"/>
      <c r="D33" s="1728" t="s">
        <v>476</v>
      </c>
      <c r="E33" s="1729">
        <v>11473.979999999998</v>
      </c>
      <c r="F33" s="1730">
        <v>38883.18</v>
      </c>
      <c r="G33" s="1730">
        <v>12137.16</v>
      </c>
      <c r="H33" s="1730"/>
      <c r="I33" s="1730"/>
      <c r="J33" s="1730"/>
      <c r="K33" s="1730"/>
      <c r="L33" s="1730"/>
      <c r="M33" s="1730"/>
      <c r="N33" s="1730">
        <v>533321.96</v>
      </c>
      <c r="O33" s="1730">
        <v>107824.12</v>
      </c>
      <c r="P33" s="1761"/>
      <c r="Q33" s="1769">
        <f t="shared" si="0"/>
        <v>703640.39999999991</v>
      </c>
      <c r="R33" s="157"/>
    </row>
    <row r="34" spans="1:18" s="158" customFormat="1" ht="22.5" customHeight="1" x14ac:dyDescent="0.3">
      <c r="A34" s="161"/>
      <c r="B34" s="1736"/>
      <c r="C34" s="1752"/>
      <c r="D34" s="1724" t="s">
        <v>477</v>
      </c>
      <c r="E34" s="1725">
        <v>85497995</v>
      </c>
      <c r="F34" s="1726">
        <v>72592108</v>
      </c>
      <c r="G34" s="1726">
        <v>48159981</v>
      </c>
      <c r="H34" s="1726">
        <v>19451585</v>
      </c>
      <c r="I34" s="1726">
        <v>33468638.010000005</v>
      </c>
      <c r="J34" s="1726">
        <v>91440219</v>
      </c>
      <c r="K34" s="1726">
        <v>108161200</v>
      </c>
      <c r="L34" s="1726">
        <v>99443976</v>
      </c>
      <c r="M34" s="1726">
        <v>97531223.629999995</v>
      </c>
      <c r="N34" s="1726">
        <v>109738310</v>
      </c>
      <c r="O34" s="1726">
        <v>90927511</v>
      </c>
      <c r="P34" s="1760">
        <v>108891912</v>
      </c>
      <c r="Q34" s="1769">
        <f t="shared" si="0"/>
        <v>965304658.63999999</v>
      </c>
      <c r="R34" s="157"/>
    </row>
    <row r="35" spans="1:18" s="158" customFormat="1" ht="22.5" customHeight="1" x14ac:dyDescent="0.3">
      <c r="A35" s="161"/>
      <c r="B35" s="1738">
        <f>+B32+1</f>
        <v>22</v>
      </c>
      <c r="C35" s="1753" t="s">
        <v>59</v>
      </c>
      <c r="D35" s="1034" t="s">
        <v>477</v>
      </c>
      <c r="E35" s="529">
        <v>11355306</v>
      </c>
      <c r="F35" s="529">
        <v>30756824</v>
      </c>
      <c r="G35" s="529">
        <v>19075342.000999998</v>
      </c>
      <c r="H35" s="529">
        <v>1157072</v>
      </c>
      <c r="I35" s="529">
        <v>36549269</v>
      </c>
      <c r="J35" s="529">
        <v>52899460</v>
      </c>
      <c r="K35" s="529">
        <v>55825742</v>
      </c>
      <c r="L35" s="529">
        <v>59090124</v>
      </c>
      <c r="M35" s="529">
        <v>68891583</v>
      </c>
      <c r="N35" s="529">
        <v>64216945</v>
      </c>
      <c r="O35" s="529">
        <v>68870410</v>
      </c>
      <c r="P35" s="1758">
        <v>39169817</v>
      </c>
      <c r="Q35" s="1767">
        <f t="shared" si="0"/>
        <v>507857894.00099999</v>
      </c>
      <c r="R35" s="157"/>
    </row>
    <row r="36" spans="1:18" s="158" customFormat="1" ht="22.5" customHeight="1" x14ac:dyDescent="0.3">
      <c r="A36" s="161"/>
      <c r="B36" s="1738">
        <f t="shared" ref="B36" si="2">+B35+1</f>
        <v>23</v>
      </c>
      <c r="C36" s="1744" t="s">
        <v>1379</v>
      </c>
      <c r="D36" s="824" t="s">
        <v>476</v>
      </c>
      <c r="E36" s="1722">
        <v>2954.23</v>
      </c>
      <c r="F36" s="1723">
        <v>1282.03</v>
      </c>
      <c r="G36" s="1723">
        <v>2878.9399999999996</v>
      </c>
      <c r="H36" s="1723">
        <v>5162.97</v>
      </c>
      <c r="I36" s="1723">
        <v>160.88</v>
      </c>
      <c r="J36" s="1723">
        <v>291.64999999999998</v>
      </c>
      <c r="K36" s="1723">
        <v>1481.74</v>
      </c>
      <c r="L36" s="1723">
        <v>1795.83</v>
      </c>
      <c r="M36" s="1723">
        <v>1939.81</v>
      </c>
      <c r="N36" s="1723">
        <v>3784.5199999999995</v>
      </c>
      <c r="O36" s="1723">
        <v>1322.1799999999998</v>
      </c>
      <c r="P36" s="1759">
        <v>1262.22</v>
      </c>
      <c r="Q36" s="1766">
        <f t="shared" si="0"/>
        <v>24317</v>
      </c>
      <c r="R36" s="157"/>
    </row>
    <row r="37" spans="1:18" s="158" customFormat="1" ht="22.5" customHeight="1" x14ac:dyDescent="0.3">
      <c r="A37" s="161"/>
      <c r="B37" s="1736"/>
      <c r="C37" s="1745"/>
      <c r="D37" s="1724" t="s">
        <v>478</v>
      </c>
      <c r="E37" s="1725">
        <v>1882458.7599999998</v>
      </c>
      <c r="F37" s="1726">
        <v>1766734.52</v>
      </c>
      <c r="G37" s="1726">
        <v>1709726.2000000002</v>
      </c>
      <c r="H37" s="1726">
        <v>1373675.3800000001</v>
      </c>
      <c r="I37" s="1726">
        <v>1383261.91</v>
      </c>
      <c r="J37" s="1726">
        <v>1491249.6199999999</v>
      </c>
      <c r="K37" s="1726">
        <v>1652485.67</v>
      </c>
      <c r="L37" s="1726">
        <v>1743658.56</v>
      </c>
      <c r="M37" s="1726">
        <v>1607727.29</v>
      </c>
      <c r="N37" s="1726">
        <v>1792803.7999999998</v>
      </c>
      <c r="O37" s="1726">
        <v>1738432.71</v>
      </c>
      <c r="P37" s="1760">
        <v>1787589.85</v>
      </c>
      <c r="Q37" s="1767">
        <f t="shared" si="0"/>
        <v>19929804.270000003</v>
      </c>
      <c r="R37" s="157"/>
    </row>
    <row r="38" spans="1:18" s="158" customFormat="1" ht="22.5" customHeight="1" x14ac:dyDescent="0.3">
      <c r="A38" s="161"/>
      <c r="B38" s="1738">
        <f>+B36+1</f>
        <v>24</v>
      </c>
      <c r="C38" s="1753" t="s">
        <v>1476</v>
      </c>
      <c r="D38" s="1034" t="s">
        <v>476</v>
      </c>
      <c r="E38" s="529">
        <v>14</v>
      </c>
      <c r="F38" s="529">
        <v>14</v>
      </c>
      <c r="G38" s="529">
        <v>14</v>
      </c>
      <c r="H38" s="529">
        <v>14</v>
      </c>
      <c r="I38" s="529">
        <v>20</v>
      </c>
      <c r="J38" s="529"/>
      <c r="K38" s="529">
        <v>4</v>
      </c>
      <c r="L38" s="529">
        <v>30</v>
      </c>
      <c r="M38" s="529">
        <v>85</v>
      </c>
      <c r="N38" s="529">
        <v>5</v>
      </c>
      <c r="O38" s="529">
        <v>281</v>
      </c>
      <c r="P38" s="1758">
        <v>792.61200000000008</v>
      </c>
      <c r="Q38" s="1768">
        <f t="shared" si="0"/>
        <v>1273.6120000000001</v>
      </c>
      <c r="R38" s="157"/>
    </row>
    <row r="39" spans="1:18" s="158" customFormat="1" ht="22.5" customHeight="1" x14ac:dyDescent="0.3">
      <c r="A39" s="161"/>
      <c r="B39" s="1738">
        <f t="shared" ref="B39:B45" si="3">+B38+1</f>
        <v>25</v>
      </c>
      <c r="C39" s="1748" t="s">
        <v>1394</v>
      </c>
      <c r="D39" s="825" t="s">
        <v>476</v>
      </c>
      <c r="E39" s="529">
        <v>8128</v>
      </c>
      <c r="F39" s="529">
        <v>10208.5</v>
      </c>
      <c r="G39" s="529">
        <v>30078</v>
      </c>
      <c r="H39" s="529">
        <v>287360.88</v>
      </c>
      <c r="I39" s="529">
        <v>3366</v>
      </c>
      <c r="J39" s="529">
        <v>2394.73</v>
      </c>
      <c r="K39" s="529">
        <v>16304</v>
      </c>
      <c r="L39" s="529">
        <v>418</v>
      </c>
      <c r="M39" s="529">
        <v>422</v>
      </c>
      <c r="N39" s="529">
        <v>31019.3</v>
      </c>
      <c r="O39" s="529">
        <v>169693.28</v>
      </c>
      <c r="P39" s="1758">
        <v>60233.7</v>
      </c>
      <c r="Q39" s="1767">
        <f t="shared" si="0"/>
        <v>619626.3899999999</v>
      </c>
      <c r="R39" s="157"/>
    </row>
    <row r="40" spans="1:18" s="158" customFormat="1" ht="22.5" customHeight="1" x14ac:dyDescent="0.3">
      <c r="A40" s="161"/>
      <c r="B40" s="1738">
        <f t="shared" si="3"/>
        <v>26</v>
      </c>
      <c r="C40" s="1747" t="s">
        <v>72</v>
      </c>
      <c r="D40" s="324" t="s">
        <v>477</v>
      </c>
      <c r="E40" s="529">
        <v>62613936</v>
      </c>
      <c r="F40" s="529">
        <v>46663902</v>
      </c>
      <c r="G40" s="529">
        <v>15482872</v>
      </c>
      <c r="H40" s="529">
        <v>4757324</v>
      </c>
      <c r="I40" s="529">
        <v>6669276</v>
      </c>
      <c r="J40" s="529">
        <v>31772732.945739999</v>
      </c>
      <c r="K40" s="529">
        <v>105461830.07778001</v>
      </c>
      <c r="L40" s="529">
        <v>137711119</v>
      </c>
      <c r="M40" s="529">
        <v>107485996.00000998</v>
      </c>
      <c r="N40" s="529">
        <v>123105931</v>
      </c>
      <c r="O40" s="529">
        <v>135525050.99999002</v>
      </c>
      <c r="P40" s="1758">
        <v>79116119</v>
      </c>
      <c r="Q40" s="1765">
        <f t="shared" si="0"/>
        <v>856366089.02351999</v>
      </c>
      <c r="R40" s="157"/>
    </row>
    <row r="41" spans="1:18" s="158" customFormat="1" ht="22.5" customHeight="1" x14ac:dyDescent="0.3">
      <c r="A41" s="161"/>
      <c r="B41" s="1738">
        <f t="shared" si="3"/>
        <v>27</v>
      </c>
      <c r="C41" s="1748" t="s">
        <v>84</v>
      </c>
      <c r="D41" s="825" t="s">
        <v>479</v>
      </c>
      <c r="E41" s="529">
        <v>2856692.28</v>
      </c>
      <c r="F41" s="529">
        <v>2854269.1399999997</v>
      </c>
      <c r="G41" s="529">
        <v>2760393.75</v>
      </c>
      <c r="H41" s="529">
        <v>1720639.68</v>
      </c>
      <c r="I41" s="529">
        <v>477490.19</v>
      </c>
      <c r="J41" s="529">
        <v>1506273.9700000002</v>
      </c>
      <c r="K41" s="529">
        <v>2613472.4299999997</v>
      </c>
      <c r="L41" s="529">
        <v>3363738.82</v>
      </c>
      <c r="M41" s="529">
        <v>3954918.01</v>
      </c>
      <c r="N41" s="529">
        <v>3792362.4599999995</v>
      </c>
      <c r="O41" s="529">
        <v>3880107.0300000003</v>
      </c>
      <c r="P41" s="1758">
        <v>4563836.75</v>
      </c>
      <c r="Q41" s="1767">
        <f t="shared" si="0"/>
        <v>34344194.509999998</v>
      </c>
      <c r="R41" s="157"/>
    </row>
    <row r="42" spans="1:18" s="158" customFormat="1" ht="22.5" customHeight="1" x14ac:dyDescent="0.3">
      <c r="A42" s="161"/>
      <c r="B42" s="1738">
        <f t="shared" si="3"/>
        <v>28</v>
      </c>
      <c r="C42" s="1747" t="s">
        <v>86</v>
      </c>
      <c r="D42" s="324" t="s">
        <v>476</v>
      </c>
      <c r="E42" s="529">
        <v>1807.15</v>
      </c>
      <c r="F42" s="529">
        <v>2428.48</v>
      </c>
      <c r="G42" s="529">
        <v>46988.780000000006</v>
      </c>
      <c r="H42" s="529">
        <v>1385.28</v>
      </c>
      <c r="I42" s="529">
        <v>3836.62</v>
      </c>
      <c r="J42" s="529">
        <v>1195.6199999999999</v>
      </c>
      <c r="K42" s="529">
        <v>1433.95</v>
      </c>
      <c r="L42" s="529">
        <v>3558.38</v>
      </c>
      <c r="M42" s="529">
        <v>1430.17</v>
      </c>
      <c r="N42" s="529">
        <v>52373.82</v>
      </c>
      <c r="O42" s="529">
        <v>1541.1399999999999</v>
      </c>
      <c r="P42" s="1758">
        <v>3458.08</v>
      </c>
      <c r="Q42" s="1765">
        <f t="shared" si="0"/>
        <v>121437.47</v>
      </c>
      <c r="R42" s="157"/>
    </row>
    <row r="43" spans="1:18" s="158" customFormat="1" ht="22.5" customHeight="1" x14ac:dyDescent="0.3">
      <c r="A43" s="161"/>
      <c r="B43" s="1738">
        <f t="shared" si="3"/>
        <v>29</v>
      </c>
      <c r="C43" s="1747" t="s">
        <v>1375</v>
      </c>
      <c r="D43" s="324" t="s">
        <v>476</v>
      </c>
      <c r="E43" s="529">
        <v>19687.536</v>
      </c>
      <c r="F43" s="529">
        <v>61402.740000000005</v>
      </c>
      <c r="G43" s="529"/>
      <c r="H43" s="529"/>
      <c r="I43" s="529"/>
      <c r="J43" s="529"/>
      <c r="K43" s="529">
        <v>0</v>
      </c>
      <c r="L43" s="529">
        <v>0</v>
      </c>
      <c r="M43" s="529">
        <v>0</v>
      </c>
      <c r="N43" s="529">
        <v>459667.03199999995</v>
      </c>
      <c r="O43" s="529">
        <v>0</v>
      </c>
      <c r="P43" s="1758">
        <v>77607.288</v>
      </c>
      <c r="Q43" s="1765">
        <f t="shared" si="0"/>
        <v>618364.5959999999</v>
      </c>
      <c r="R43" s="157"/>
    </row>
    <row r="44" spans="1:18" s="158" customFormat="1" ht="22.5" customHeight="1" x14ac:dyDescent="0.3">
      <c r="A44" s="161"/>
      <c r="B44" s="1738">
        <f t="shared" si="3"/>
        <v>30</v>
      </c>
      <c r="C44" s="1747" t="s">
        <v>88</v>
      </c>
      <c r="D44" s="324" t="s">
        <v>477</v>
      </c>
      <c r="E44" s="529">
        <v>5778974</v>
      </c>
      <c r="F44" s="529">
        <v>4920281</v>
      </c>
      <c r="G44" s="529">
        <v>2962746</v>
      </c>
      <c r="H44" s="529">
        <v>0</v>
      </c>
      <c r="I44" s="529">
        <v>0</v>
      </c>
      <c r="J44" s="529">
        <v>0</v>
      </c>
      <c r="K44" s="529">
        <v>0</v>
      </c>
      <c r="L44" s="529">
        <v>0</v>
      </c>
      <c r="M44" s="529">
        <v>0</v>
      </c>
      <c r="N44" s="529">
        <v>862159</v>
      </c>
      <c r="O44" s="529">
        <v>475961</v>
      </c>
      <c r="P44" s="1758">
        <v>0</v>
      </c>
      <c r="Q44" s="1765">
        <f t="shared" si="0"/>
        <v>15000121</v>
      </c>
      <c r="R44" s="157"/>
    </row>
    <row r="45" spans="1:18" s="158" customFormat="1" ht="22.5" customHeight="1" x14ac:dyDescent="0.3">
      <c r="A45" s="161"/>
      <c r="B45" s="1738">
        <f t="shared" si="3"/>
        <v>31</v>
      </c>
      <c r="C45" s="1744" t="s">
        <v>1474</v>
      </c>
      <c r="D45" s="824" t="s">
        <v>476</v>
      </c>
      <c r="E45" s="1722">
        <v>388</v>
      </c>
      <c r="F45" s="1723">
        <v>779</v>
      </c>
      <c r="G45" s="1723">
        <v>0</v>
      </c>
      <c r="H45" s="1723">
        <v>134</v>
      </c>
      <c r="I45" s="1723">
        <v>0</v>
      </c>
      <c r="J45" s="1723">
        <v>0</v>
      </c>
      <c r="K45" s="1723">
        <v>0</v>
      </c>
      <c r="L45" s="1723">
        <v>393</v>
      </c>
      <c r="M45" s="1723">
        <v>0</v>
      </c>
      <c r="N45" s="1723">
        <v>221</v>
      </c>
      <c r="O45" s="1723">
        <v>0</v>
      </c>
      <c r="P45" s="1759">
        <v>570</v>
      </c>
      <c r="Q45" s="1766">
        <f t="shared" si="0"/>
        <v>2485</v>
      </c>
      <c r="R45" s="157"/>
    </row>
    <row r="46" spans="1:18" s="158" customFormat="1" ht="22.5" customHeight="1" x14ac:dyDescent="0.3">
      <c r="A46" s="161"/>
      <c r="B46" s="1736"/>
      <c r="C46" s="1745"/>
      <c r="D46" s="1724" t="s">
        <v>481</v>
      </c>
      <c r="E46" s="1725"/>
      <c r="F46" s="1726">
        <v>38094</v>
      </c>
      <c r="G46" s="1726">
        <v>84756</v>
      </c>
      <c r="H46" s="1726">
        <v>0</v>
      </c>
      <c r="I46" s="1726">
        <v>0</v>
      </c>
      <c r="J46" s="1726">
        <v>0</v>
      </c>
      <c r="K46" s="1726">
        <v>0</v>
      </c>
      <c r="L46" s="1726">
        <v>292782</v>
      </c>
      <c r="M46" s="1726">
        <v>32367.93</v>
      </c>
      <c r="N46" s="1726">
        <v>165438</v>
      </c>
      <c r="O46" s="1726">
        <v>114282</v>
      </c>
      <c r="P46" s="1760">
        <v>129276</v>
      </c>
      <c r="Q46" s="1767">
        <f t="shared" si="0"/>
        <v>856995.92999999993</v>
      </c>
      <c r="R46" s="157"/>
    </row>
    <row r="47" spans="1:18" s="158" customFormat="1" ht="22.5" customHeight="1" x14ac:dyDescent="0.3">
      <c r="A47" s="161"/>
      <c r="B47" s="1738">
        <f>+B45+1</f>
        <v>32</v>
      </c>
      <c r="C47" s="1747" t="s">
        <v>1224</v>
      </c>
      <c r="D47" s="324" t="s">
        <v>476</v>
      </c>
      <c r="E47" s="529">
        <v>21407</v>
      </c>
      <c r="F47" s="529">
        <v>22241</v>
      </c>
      <c r="G47" s="529">
        <v>23199</v>
      </c>
      <c r="H47" s="529">
        <v>18987</v>
      </c>
      <c r="I47" s="529">
        <v>17180</v>
      </c>
      <c r="J47" s="529">
        <v>17666</v>
      </c>
      <c r="K47" s="529">
        <v>17453</v>
      </c>
      <c r="L47" s="529">
        <v>18176</v>
      </c>
      <c r="M47" s="529">
        <v>17848</v>
      </c>
      <c r="N47" s="529">
        <v>18761</v>
      </c>
      <c r="O47" s="529">
        <v>18829</v>
      </c>
      <c r="P47" s="1758">
        <v>19663.784</v>
      </c>
      <c r="Q47" s="1765">
        <f t="shared" si="0"/>
        <v>231410.78399999999</v>
      </c>
      <c r="R47" s="157"/>
    </row>
    <row r="48" spans="1:18" s="158" customFormat="1" ht="22.5" customHeight="1" x14ac:dyDescent="0.3">
      <c r="A48" s="161"/>
      <c r="B48" s="1737">
        <f t="shared" ref="B48:B50" si="4">+B47+1</f>
        <v>33</v>
      </c>
      <c r="C48" s="1747" t="s">
        <v>1360</v>
      </c>
      <c r="D48" s="324" t="s">
        <v>476</v>
      </c>
      <c r="E48" s="529">
        <v>29779.05</v>
      </c>
      <c r="F48" s="529">
        <v>1066.53</v>
      </c>
      <c r="G48" s="529">
        <v>20</v>
      </c>
      <c r="H48" s="529">
        <v>1070.95</v>
      </c>
      <c r="I48" s="529">
        <v>1725.04</v>
      </c>
      <c r="J48" s="529">
        <v>0</v>
      </c>
      <c r="K48" s="529">
        <v>1919.61</v>
      </c>
      <c r="L48" s="529">
        <v>894.49</v>
      </c>
      <c r="M48" s="529">
        <v>30539.34</v>
      </c>
      <c r="N48" s="529">
        <v>1659.8</v>
      </c>
      <c r="O48" s="529">
        <v>1661.99</v>
      </c>
      <c r="P48" s="1758">
        <v>898.18</v>
      </c>
      <c r="Q48" s="1768">
        <f t="shared" si="0"/>
        <v>71234.98</v>
      </c>
      <c r="R48" s="157"/>
    </row>
    <row r="49" spans="1:18" s="158" customFormat="1" ht="22.5" customHeight="1" x14ac:dyDescent="0.3">
      <c r="A49" s="161"/>
      <c r="B49" s="1736">
        <f t="shared" si="4"/>
        <v>34</v>
      </c>
      <c r="C49" s="1754" t="s">
        <v>297</v>
      </c>
      <c r="D49" s="825" t="s">
        <v>477</v>
      </c>
      <c r="E49" s="529">
        <v>16219805</v>
      </c>
      <c r="F49" s="529">
        <v>27996922</v>
      </c>
      <c r="G49" s="529">
        <v>15193551</v>
      </c>
      <c r="H49" s="529">
        <v>6964000</v>
      </c>
      <c r="I49" s="529">
        <v>0</v>
      </c>
      <c r="J49" s="529">
        <v>28039590</v>
      </c>
      <c r="K49" s="529">
        <v>2340</v>
      </c>
      <c r="L49" s="529">
        <v>22641433</v>
      </c>
      <c r="M49" s="529">
        <v>27864805</v>
      </c>
      <c r="N49" s="529">
        <v>15853047</v>
      </c>
      <c r="O49" s="529">
        <v>34530525</v>
      </c>
      <c r="P49" s="1758">
        <v>4524451</v>
      </c>
      <c r="Q49" s="1767">
        <f t="shared" si="0"/>
        <v>199830469</v>
      </c>
      <c r="R49" s="157"/>
    </row>
    <row r="50" spans="1:18" s="158" customFormat="1" ht="22.5" customHeight="1" thickBot="1" x14ac:dyDescent="0.35">
      <c r="A50" s="161"/>
      <c r="B50" s="1740">
        <f t="shared" si="4"/>
        <v>35</v>
      </c>
      <c r="C50" s="1755" t="s">
        <v>100</v>
      </c>
      <c r="D50" s="1731" t="s">
        <v>477</v>
      </c>
      <c r="E50" s="1732">
        <v>2616420.37</v>
      </c>
      <c r="F50" s="1732">
        <v>3146156.75</v>
      </c>
      <c r="G50" s="1732">
        <v>100460.53</v>
      </c>
      <c r="H50" s="1732">
        <v>0</v>
      </c>
      <c r="I50" s="1732">
        <v>0</v>
      </c>
      <c r="J50" s="1732">
        <v>19431.3</v>
      </c>
      <c r="K50" s="1732">
        <v>0</v>
      </c>
      <c r="L50" s="1732">
        <v>0</v>
      </c>
      <c r="M50" s="1732">
        <v>714516.85199999996</v>
      </c>
      <c r="N50" s="1732">
        <v>3948569.3330000001</v>
      </c>
      <c r="O50" s="1732">
        <v>15001103.200999999</v>
      </c>
      <c r="P50" s="1762">
        <v>743618.79700000002</v>
      </c>
      <c r="Q50" s="1770">
        <f t="shared" si="0"/>
        <v>26290277.132999998</v>
      </c>
      <c r="R50" s="157"/>
    </row>
    <row r="51" spans="1:18" s="158" customFormat="1" ht="19.5" customHeight="1" x14ac:dyDescent="0.3">
      <c r="A51" s="161"/>
      <c r="B51" s="164" t="s">
        <v>1723</v>
      </c>
      <c r="C51" s="161"/>
      <c r="D51" s="165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6"/>
      <c r="Q51" s="166"/>
      <c r="R51" s="157"/>
    </row>
    <row r="52" spans="1:18" s="158" customFormat="1" ht="19.5" customHeight="1" x14ac:dyDescent="0.3">
      <c r="A52" s="161"/>
      <c r="B52" s="164"/>
      <c r="C52" s="161"/>
      <c r="D52" s="165"/>
      <c r="E52" s="166"/>
      <c r="F52" s="166"/>
      <c r="G52" s="166"/>
      <c r="H52" s="166"/>
      <c r="I52" s="166"/>
      <c r="J52" s="166"/>
      <c r="K52" s="166"/>
      <c r="L52" s="166"/>
      <c r="M52" s="166"/>
      <c r="N52" s="166"/>
      <c r="O52" s="166"/>
      <c r="P52" s="166"/>
      <c r="Q52" s="166"/>
      <c r="R52" s="157"/>
    </row>
    <row r="53" spans="1:18" s="158" customFormat="1" ht="19.5" customHeight="1" x14ac:dyDescent="0.3">
      <c r="A53" s="161"/>
      <c r="B53" s="928"/>
      <c r="C53" s="1036"/>
      <c r="D53" s="1036"/>
      <c r="E53" s="1036"/>
      <c r="F53" s="166"/>
      <c r="G53" s="166"/>
      <c r="H53" s="166"/>
      <c r="I53" s="166"/>
      <c r="J53" s="166"/>
      <c r="K53" s="166"/>
      <c r="L53" s="166"/>
      <c r="M53" s="166"/>
      <c r="N53" s="166"/>
      <c r="O53" s="166"/>
      <c r="P53" s="166"/>
      <c r="Q53" s="166"/>
      <c r="R53" s="157"/>
    </row>
    <row r="54" spans="1:18" s="158" customFormat="1" ht="16.5" x14ac:dyDescent="0.3">
      <c r="A54" s="161"/>
      <c r="B54" s="928"/>
      <c r="C54" s="205"/>
      <c r="D54" s="777"/>
      <c r="E54" s="777"/>
      <c r="F54" s="166"/>
      <c r="G54" s="166"/>
      <c r="H54" s="166"/>
      <c r="I54" s="166"/>
      <c r="J54" s="166"/>
      <c r="K54" s="166"/>
      <c r="L54" s="166"/>
      <c r="M54" s="166"/>
      <c r="N54" s="166"/>
      <c r="O54" s="166"/>
      <c r="P54" s="166"/>
      <c r="Q54" s="166"/>
      <c r="R54" s="157"/>
    </row>
    <row r="55" spans="1:18" s="158" customFormat="1" ht="16.5" x14ac:dyDescent="0.3">
      <c r="A55" s="161"/>
      <c r="B55" s="928"/>
      <c r="C55" s="205"/>
      <c r="D55" s="777"/>
      <c r="E55" s="777"/>
      <c r="F55" s="166"/>
      <c r="G55" s="166"/>
      <c r="H55" s="166"/>
      <c r="I55" s="166"/>
      <c r="J55" s="166"/>
      <c r="K55" s="166"/>
      <c r="L55" s="166"/>
      <c r="M55" s="166"/>
      <c r="N55" s="166"/>
      <c r="O55" s="166"/>
      <c r="P55" s="166"/>
      <c r="Q55" s="166"/>
      <c r="R55" s="157"/>
    </row>
    <row r="56" spans="1:18" s="158" customFormat="1" ht="17.25" thickBot="1" x14ac:dyDescent="0.35">
      <c r="A56" s="161"/>
      <c r="B56" s="161"/>
      <c r="C56" s="161"/>
      <c r="D56" s="161"/>
      <c r="E56" s="161"/>
      <c r="F56" s="161"/>
      <c r="G56" s="161"/>
      <c r="H56" s="161"/>
      <c r="I56" s="161"/>
      <c r="J56" s="161"/>
      <c r="K56" s="161"/>
      <c r="L56" s="161"/>
      <c r="M56" s="161"/>
      <c r="N56" s="161"/>
      <c r="O56" s="161"/>
      <c r="P56" s="161"/>
      <c r="Q56" s="161"/>
      <c r="R56" s="157"/>
    </row>
    <row r="57" spans="1:18" s="158" customFormat="1" ht="43.5" customHeight="1" thickBot="1" x14ac:dyDescent="0.35">
      <c r="A57" s="161"/>
      <c r="B57" s="2210" t="s">
        <v>482</v>
      </c>
      <c r="C57" s="2211"/>
      <c r="D57" s="1771" t="s">
        <v>474</v>
      </c>
      <c r="E57" s="1772" t="s">
        <v>361</v>
      </c>
      <c r="F57" s="1773" t="s">
        <v>362</v>
      </c>
      <c r="G57" s="1773" t="s">
        <v>363</v>
      </c>
      <c r="H57" s="1773" t="s">
        <v>364</v>
      </c>
      <c r="I57" s="1773" t="s">
        <v>365</v>
      </c>
      <c r="J57" s="1773" t="s">
        <v>366</v>
      </c>
      <c r="K57" s="1773" t="s">
        <v>367</v>
      </c>
      <c r="L57" s="1773" t="s">
        <v>368</v>
      </c>
      <c r="M57" s="1773" t="s">
        <v>388</v>
      </c>
      <c r="N57" s="1773" t="s">
        <v>370</v>
      </c>
      <c r="O57" s="1773" t="s">
        <v>371</v>
      </c>
      <c r="P57" s="1774" t="s">
        <v>372</v>
      </c>
      <c r="Q57" s="1775" t="s">
        <v>285</v>
      </c>
      <c r="R57" s="157"/>
    </row>
    <row r="58" spans="1:18" s="158" customFormat="1" ht="22.5" customHeight="1" x14ac:dyDescent="0.3">
      <c r="A58" s="161"/>
      <c r="B58" s="2212"/>
      <c r="C58" s="2213"/>
      <c r="D58" s="1776" t="s">
        <v>475</v>
      </c>
      <c r="E58" s="827">
        <v>71023.199999999997</v>
      </c>
      <c r="F58" s="828">
        <v>60691.829999999994</v>
      </c>
      <c r="G58" s="828">
        <v>70184.790000000008</v>
      </c>
      <c r="H58" s="828">
        <v>53548.760000000009</v>
      </c>
      <c r="I58" s="828">
        <v>67919.039999999994</v>
      </c>
      <c r="J58" s="828">
        <v>70460.359999999986</v>
      </c>
      <c r="K58" s="828">
        <v>37228.35</v>
      </c>
      <c r="L58" s="828">
        <v>63181.84</v>
      </c>
      <c r="M58" s="828">
        <v>89695.61</v>
      </c>
      <c r="N58" s="828">
        <v>106348.70999999999</v>
      </c>
      <c r="O58" s="828">
        <v>110057.06</v>
      </c>
      <c r="P58" s="835">
        <v>89266.559999999998</v>
      </c>
      <c r="Q58" s="530">
        <f>+SUM(E58:P58)</f>
        <v>889606.10999999987</v>
      </c>
      <c r="R58" s="157"/>
    </row>
    <row r="59" spans="1:18" s="158" customFormat="1" ht="22.5" customHeight="1" x14ac:dyDescent="0.3">
      <c r="A59" s="161"/>
      <c r="B59" s="2212"/>
      <c r="C59" s="2213"/>
      <c r="D59" s="1777" t="s">
        <v>479</v>
      </c>
      <c r="E59" s="829">
        <v>2856692.28</v>
      </c>
      <c r="F59" s="830">
        <v>2854269.1399999997</v>
      </c>
      <c r="G59" s="830">
        <v>2760393.75</v>
      </c>
      <c r="H59" s="830">
        <v>1720639.68</v>
      </c>
      <c r="I59" s="830">
        <v>477490.19</v>
      </c>
      <c r="J59" s="830">
        <v>1506273.9700000002</v>
      </c>
      <c r="K59" s="830">
        <v>2613472.4299999997</v>
      </c>
      <c r="L59" s="830">
        <v>3363738.82</v>
      </c>
      <c r="M59" s="830">
        <v>3954918.01</v>
      </c>
      <c r="N59" s="830">
        <v>3792362.4599999995</v>
      </c>
      <c r="O59" s="830">
        <v>3880107.0300000003</v>
      </c>
      <c r="P59" s="836">
        <v>4563836.75</v>
      </c>
      <c r="Q59" s="531">
        <f t="shared" ref="Q59:Q64" si="5">+SUM(E59:P59)</f>
        <v>34344194.509999998</v>
      </c>
      <c r="R59" s="157"/>
    </row>
    <row r="60" spans="1:18" s="158" customFormat="1" ht="22.5" customHeight="1" x14ac:dyDescent="0.3">
      <c r="A60" s="161"/>
      <c r="B60" s="2212"/>
      <c r="C60" s="2213"/>
      <c r="D60" s="1777" t="s">
        <v>480</v>
      </c>
      <c r="E60" s="829">
        <v>0</v>
      </c>
      <c r="F60" s="830">
        <v>0</v>
      </c>
      <c r="G60" s="830">
        <v>0</v>
      </c>
      <c r="H60" s="830">
        <v>0</v>
      </c>
      <c r="I60" s="830">
        <v>0</v>
      </c>
      <c r="J60" s="830">
        <v>0</v>
      </c>
      <c r="K60" s="831">
        <v>0</v>
      </c>
      <c r="L60" s="831">
        <v>0</v>
      </c>
      <c r="M60" s="831">
        <v>0</v>
      </c>
      <c r="N60" s="830">
        <v>3148.83</v>
      </c>
      <c r="O60" s="831">
        <v>2371.1999999999998</v>
      </c>
      <c r="P60" s="837">
        <v>0</v>
      </c>
      <c r="Q60" s="834">
        <f t="shared" si="5"/>
        <v>5520.03</v>
      </c>
      <c r="R60" s="157"/>
    </row>
    <row r="61" spans="1:18" s="158" customFormat="1" ht="22.5" customHeight="1" x14ac:dyDescent="0.3">
      <c r="A61" s="161"/>
      <c r="B61" s="2212"/>
      <c r="C61" s="2213"/>
      <c r="D61" s="1777" t="s">
        <v>476</v>
      </c>
      <c r="E61" s="829">
        <v>405917.29599999997</v>
      </c>
      <c r="F61" s="830">
        <v>475979.57000000007</v>
      </c>
      <c r="G61" s="830">
        <v>412841.75199999992</v>
      </c>
      <c r="H61" s="830">
        <v>570497.07999999996</v>
      </c>
      <c r="I61" s="830">
        <v>280893.84999999998</v>
      </c>
      <c r="J61" s="830">
        <v>289823.56</v>
      </c>
      <c r="K61" s="830">
        <v>333813.58</v>
      </c>
      <c r="L61" s="830">
        <v>355182.58399999997</v>
      </c>
      <c r="M61" s="830">
        <v>405189.91200000001</v>
      </c>
      <c r="N61" s="830">
        <v>2041297.4640000004</v>
      </c>
      <c r="O61" s="830">
        <v>665833.90800000005</v>
      </c>
      <c r="P61" s="836">
        <v>529811.02599999995</v>
      </c>
      <c r="Q61" s="531">
        <f t="shared" si="5"/>
        <v>6767081.5819999995</v>
      </c>
      <c r="R61" s="157"/>
    </row>
    <row r="62" spans="1:18" s="158" customFormat="1" ht="22.5" customHeight="1" x14ac:dyDescent="0.3">
      <c r="A62" s="161"/>
      <c r="B62" s="2212"/>
      <c r="C62" s="2213"/>
      <c r="D62" s="1777" t="s">
        <v>477</v>
      </c>
      <c r="E62" s="829">
        <v>251274490.72999999</v>
      </c>
      <c r="F62" s="830">
        <v>250996255.38999999</v>
      </c>
      <c r="G62" s="830">
        <v>152219343.45100001</v>
      </c>
      <c r="H62" s="830">
        <v>49985152.280000001</v>
      </c>
      <c r="I62" s="830">
        <v>98187677.040000007</v>
      </c>
      <c r="J62" s="830">
        <v>272122781.02574003</v>
      </c>
      <c r="K62" s="830">
        <v>363140210.60778004</v>
      </c>
      <c r="L62" s="830">
        <v>413318386.56</v>
      </c>
      <c r="M62" s="830">
        <v>401634456.60201001</v>
      </c>
      <c r="N62" s="830">
        <v>416205533.12300003</v>
      </c>
      <c r="O62" s="830">
        <v>478567171.58098996</v>
      </c>
      <c r="P62" s="836">
        <v>318019366.26700002</v>
      </c>
      <c r="Q62" s="531">
        <f t="shared" si="5"/>
        <v>3465670824.6575203</v>
      </c>
      <c r="R62" s="157"/>
    </row>
    <row r="63" spans="1:18" s="158" customFormat="1" ht="22.5" customHeight="1" x14ac:dyDescent="0.3">
      <c r="A63" s="161"/>
      <c r="B63" s="2212"/>
      <c r="C63" s="2213"/>
      <c r="D63" s="1777" t="s">
        <v>478</v>
      </c>
      <c r="E63" s="829">
        <v>1884506.7599999998</v>
      </c>
      <c r="F63" s="830">
        <v>1767828.52</v>
      </c>
      <c r="G63" s="830">
        <v>1710066.2000000002</v>
      </c>
      <c r="H63" s="830">
        <v>1373675.3800000001</v>
      </c>
      <c r="I63" s="830">
        <v>1383261.91</v>
      </c>
      <c r="J63" s="830">
        <v>1491249.6199999999</v>
      </c>
      <c r="K63" s="831">
        <v>1652716.67</v>
      </c>
      <c r="L63" s="830">
        <v>1743784.56</v>
      </c>
      <c r="M63" s="830">
        <v>1607727.29</v>
      </c>
      <c r="N63" s="831">
        <v>1792803.7999999998</v>
      </c>
      <c r="O63" s="830">
        <v>1738611.71</v>
      </c>
      <c r="P63" s="836">
        <v>1787609.85</v>
      </c>
      <c r="Q63" s="531">
        <f t="shared" si="5"/>
        <v>19933842.270000003</v>
      </c>
      <c r="R63" s="157"/>
    </row>
    <row r="64" spans="1:18" s="158" customFormat="1" ht="22.5" customHeight="1" thickBot="1" x14ac:dyDescent="0.35">
      <c r="A64" s="161"/>
      <c r="B64" s="2214"/>
      <c r="C64" s="2215"/>
      <c r="D64" s="1778" t="s">
        <v>481</v>
      </c>
      <c r="E64" s="832"/>
      <c r="F64" s="833">
        <v>38094</v>
      </c>
      <c r="G64" s="833">
        <v>84756</v>
      </c>
      <c r="H64" s="833">
        <v>0</v>
      </c>
      <c r="I64" s="833">
        <v>0</v>
      </c>
      <c r="J64" s="833">
        <v>0</v>
      </c>
      <c r="K64" s="833">
        <v>0</v>
      </c>
      <c r="L64" s="833">
        <v>292782</v>
      </c>
      <c r="M64" s="833">
        <v>32367.93</v>
      </c>
      <c r="N64" s="833">
        <v>165438</v>
      </c>
      <c r="O64" s="833">
        <v>114282</v>
      </c>
      <c r="P64" s="838">
        <v>129276</v>
      </c>
      <c r="Q64" s="532">
        <f t="shared" si="5"/>
        <v>856995.92999999993</v>
      </c>
      <c r="R64" s="157"/>
    </row>
    <row r="65" spans="1:18" s="158" customFormat="1" ht="16.5" x14ac:dyDescent="0.3">
      <c r="A65" s="161"/>
      <c r="B65" s="161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  <c r="R65" s="157"/>
    </row>
    <row r="66" spans="1:18" s="158" customFormat="1" ht="16.5" x14ac:dyDescent="0.3">
      <c r="A66" s="161"/>
      <c r="B66" s="161"/>
      <c r="C66" s="161"/>
      <c r="D66" s="167" t="s">
        <v>483</v>
      </c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  <c r="R66" s="157"/>
    </row>
    <row r="67" spans="1:18" s="158" customFormat="1" ht="16.5" x14ac:dyDescent="0.3">
      <c r="A67" s="161"/>
      <c r="B67" s="161"/>
      <c r="C67" s="161"/>
      <c r="D67" s="161"/>
      <c r="E67" s="161"/>
      <c r="F67" s="161"/>
      <c r="G67" s="161"/>
      <c r="H67" s="161"/>
      <c r="I67" s="161"/>
      <c r="J67" s="161"/>
      <c r="K67" s="161"/>
      <c r="L67" s="161"/>
      <c r="M67" s="161"/>
      <c r="N67" s="161"/>
      <c r="O67" s="161"/>
      <c r="P67" s="161"/>
      <c r="Q67" s="161"/>
      <c r="R67" s="157"/>
    </row>
    <row r="68" spans="1:18" s="158" customFormat="1" ht="18" x14ac:dyDescent="0.3">
      <c r="A68" s="161"/>
      <c r="B68" s="161"/>
      <c r="C68" s="161"/>
      <c r="D68" s="168" t="s">
        <v>459</v>
      </c>
      <c r="E68" s="161" t="s">
        <v>484</v>
      </c>
      <c r="F68" s="157"/>
      <c r="G68" s="157"/>
      <c r="H68" s="168" t="s">
        <v>485</v>
      </c>
      <c r="I68" s="161" t="s">
        <v>486</v>
      </c>
      <c r="J68" s="161"/>
      <c r="K68" s="161"/>
      <c r="L68" s="157"/>
      <c r="M68" s="157"/>
      <c r="N68" s="161"/>
      <c r="O68" s="161"/>
      <c r="P68" s="169"/>
      <c r="Q68" s="157"/>
      <c r="R68" s="157"/>
    </row>
    <row r="69" spans="1:18" s="158" customFormat="1" ht="16.5" x14ac:dyDescent="0.3">
      <c r="A69" s="161"/>
      <c r="B69" s="161"/>
      <c r="C69" s="161"/>
      <c r="D69" s="168" t="s">
        <v>455</v>
      </c>
      <c r="E69" s="161" t="s">
        <v>456</v>
      </c>
      <c r="F69" s="157"/>
      <c r="G69" s="157"/>
      <c r="H69" s="168" t="s">
        <v>487</v>
      </c>
      <c r="I69" s="161" t="s">
        <v>466</v>
      </c>
      <c r="J69" s="161"/>
      <c r="K69" s="161"/>
      <c r="L69" s="157"/>
      <c r="M69" s="157"/>
      <c r="N69" s="161"/>
      <c r="O69" s="161"/>
      <c r="P69" s="169"/>
      <c r="Q69" s="157"/>
      <c r="R69" s="157"/>
    </row>
    <row r="70" spans="1:18" s="158" customFormat="1" ht="16.5" x14ac:dyDescent="0.3">
      <c r="A70" s="161"/>
      <c r="B70" s="161"/>
      <c r="C70" s="161"/>
      <c r="D70" s="168" t="s">
        <v>463</v>
      </c>
      <c r="E70" s="161" t="s">
        <v>464</v>
      </c>
      <c r="F70" s="157"/>
      <c r="G70" s="157"/>
      <c r="H70" s="168" t="s">
        <v>461</v>
      </c>
      <c r="I70" s="161" t="s">
        <v>462</v>
      </c>
      <c r="J70" s="161"/>
      <c r="K70" s="161"/>
      <c r="L70" s="157"/>
      <c r="M70" s="157"/>
      <c r="N70" s="161"/>
      <c r="O70" s="161"/>
      <c r="P70" s="157"/>
      <c r="Q70" s="157"/>
      <c r="R70" s="157"/>
    </row>
    <row r="71" spans="1:18" s="158" customFormat="1" ht="16.5" x14ac:dyDescent="0.3">
      <c r="A71" s="161"/>
      <c r="B71" s="161"/>
      <c r="C71" s="161"/>
      <c r="D71" s="168" t="s">
        <v>467</v>
      </c>
      <c r="E71" s="161" t="s">
        <v>468</v>
      </c>
      <c r="F71" s="157"/>
      <c r="G71" s="157"/>
      <c r="H71" s="157"/>
      <c r="I71" s="157"/>
      <c r="J71" s="161"/>
      <c r="K71" s="161"/>
      <c r="L71" s="157"/>
      <c r="M71" s="157"/>
      <c r="N71" s="161"/>
      <c r="O71" s="161"/>
      <c r="P71" s="170"/>
      <c r="Q71" s="161"/>
      <c r="R71" s="157"/>
    </row>
  </sheetData>
  <mergeCells count="1">
    <mergeCell ref="B57:C64"/>
  </mergeCells>
  <conditionalFormatting sqref="D7:D9 D16 D24:D27 D42:D44 D50 D11 D47">
    <cfRule type="containsText" dxfId="391" priority="428" stopIfTrue="1" operator="containsText" text="CA">
      <formula>NOT(ISERROR(SEARCH("CA",D7)))</formula>
    </cfRule>
    <cfRule type="containsText" dxfId="390" priority="429" stopIfTrue="1" operator="containsText" text="RQ">
      <formula>NOT(ISERROR(SEARCH("RQ",D7)))</formula>
    </cfRule>
    <cfRule type="containsText" dxfId="389" priority="430" stopIfTrue="1" operator="containsText" text="R6">
      <formula>NOT(ISERROR(SEARCH("R6",D7)))</formula>
    </cfRule>
    <cfRule type="containsText" dxfId="388" priority="431" stopIfTrue="1" operator="containsText" text="GN">
      <formula>NOT(ISERROR(SEARCH("GN",D7)))</formula>
    </cfRule>
    <cfRule type="containsText" dxfId="387" priority="432" stopIfTrue="1" operator="containsText" text="D2">
      <formula>NOT(ISERROR(SEARCH("D2",D7)))</formula>
    </cfRule>
    <cfRule type="containsText" dxfId="386" priority="433" stopIfTrue="1" operator="containsText" text="BG">
      <formula>NOT(ISERROR(SEARCH("BG",D7)))</formula>
    </cfRule>
    <cfRule type="containsText" dxfId="385" priority="434" operator="containsText" text="BZ">
      <formula>NOT(ISERROR(SEARCH("BZ",D7)))</formula>
    </cfRule>
  </conditionalFormatting>
  <conditionalFormatting sqref="D21">
    <cfRule type="containsText" dxfId="384" priority="393" stopIfTrue="1" operator="containsText" text="CA">
      <formula>NOT(ISERROR(SEARCH("CA",D21)))</formula>
    </cfRule>
    <cfRule type="containsText" dxfId="383" priority="394" stopIfTrue="1" operator="containsText" text="RQ">
      <formula>NOT(ISERROR(SEARCH("RQ",D21)))</formula>
    </cfRule>
    <cfRule type="containsText" dxfId="382" priority="395" stopIfTrue="1" operator="containsText" text="R6">
      <formula>NOT(ISERROR(SEARCH("R6",D21)))</formula>
    </cfRule>
    <cfRule type="containsText" dxfId="381" priority="396" stopIfTrue="1" operator="containsText" text="GN">
      <formula>NOT(ISERROR(SEARCH("GN",D21)))</formula>
    </cfRule>
    <cfRule type="containsText" dxfId="380" priority="397" stopIfTrue="1" operator="containsText" text="D2">
      <formula>NOT(ISERROR(SEARCH("D2",D21)))</formula>
    </cfRule>
    <cfRule type="containsText" dxfId="379" priority="398" stopIfTrue="1" operator="containsText" text="BG">
      <formula>NOT(ISERROR(SEARCH("BG",D21)))</formula>
    </cfRule>
    <cfRule type="containsText" dxfId="378" priority="399" operator="containsText" text="BZ">
      <formula>NOT(ISERROR(SEARCH("BZ",D21)))</formula>
    </cfRule>
  </conditionalFormatting>
  <conditionalFormatting sqref="D12">
    <cfRule type="containsText" dxfId="377" priority="323" stopIfTrue="1" operator="containsText" text="CA">
      <formula>NOT(ISERROR(SEARCH("CA",D12)))</formula>
    </cfRule>
    <cfRule type="containsText" dxfId="376" priority="324" stopIfTrue="1" operator="containsText" text="RQ">
      <formula>NOT(ISERROR(SEARCH("RQ",D12)))</formula>
    </cfRule>
    <cfRule type="containsText" dxfId="375" priority="325" stopIfTrue="1" operator="containsText" text="R6">
      <formula>NOT(ISERROR(SEARCH("R6",D12)))</formula>
    </cfRule>
    <cfRule type="containsText" dxfId="374" priority="326" stopIfTrue="1" operator="containsText" text="GN">
      <formula>NOT(ISERROR(SEARCH("GN",D12)))</formula>
    </cfRule>
    <cfRule type="containsText" dxfId="373" priority="327" stopIfTrue="1" operator="containsText" text="D2">
      <formula>NOT(ISERROR(SEARCH("D2",D12)))</formula>
    </cfRule>
    <cfRule type="containsText" dxfId="372" priority="328" stopIfTrue="1" operator="containsText" text="BG">
      <formula>NOT(ISERROR(SEARCH("BG",D12)))</formula>
    </cfRule>
    <cfRule type="containsText" dxfId="371" priority="329" operator="containsText" text="BZ">
      <formula>NOT(ISERROR(SEARCH("BZ",D12)))</formula>
    </cfRule>
  </conditionalFormatting>
  <conditionalFormatting sqref="D41">
    <cfRule type="containsText" dxfId="370" priority="372" stopIfTrue="1" operator="containsText" text="CA">
      <formula>NOT(ISERROR(SEARCH("CA",D41)))</formula>
    </cfRule>
    <cfRule type="containsText" dxfId="369" priority="373" stopIfTrue="1" operator="containsText" text="RQ">
      <formula>NOT(ISERROR(SEARCH("RQ",D41)))</formula>
    </cfRule>
    <cfRule type="containsText" dxfId="368" priority="374" stopIfTrue="1" operator="containsText" text="R6">
      <formula>NOT(ISERROR(SEARCH("R6",D41)))</formula>
    </cfRule>
    <cfRule type="containsText" dxfId="367" priority="375" stopIfTrue="1" operator="containsText" text="GN">
      <formula>NOT(ISERROR(SEARCH("GN",D41)))</formula>
    </cfRule>
    <cfRule type="containsText" dxfId="366" priority="376" stopIfTrue="1" operator="containsText" text="D2">
      <formula>NOT(ISERROR(SEARCH("D2",D41)))</formula>
    </cfRule>
    <cfRule type="containsText" dxfId="365" priority="377" stopIfTrue="1" operator="containsText" text="BG">
      <formula>NOT(ISERROR(SEARCH("BG",D41)))</formula>
    </cfRule>
    <cfRule type="containsText" dxfId="364" priority="378" operator="containsText" text="BZ">
      <formula>NOT(ISERROR(SEARCH("BZ",D41)))</formula>
    </cfRule>
  </conditionalFormatting>
  <conditionalFormatting sqref="D50">
    <cfRule type="containsText" dxfId="363" priority="365" stopIfTrue="1" operator="containsText" text="CA">
      <formula>NOT(ISERROR(SEARCH("CA",D50)))</formula>
    </cfRule>
    <cfRule type="containsText" dxfId="362" priority="366" stopIfTrue="1" operator="containsText" text="RQ">
      <formula>NOT(ISERROR(SEARCH("RQ",D50)))</formula>
    </cfRule>
    <cfRule type="containsText" dxfId="361" priority="367" stopIfTrue="1" operator="containsText" text="R6">
      <formula>NOT(ISERROR(SEARCH("R6",D50)))</formula>
    </cfRule>
    <cfRule type="containsText" dxfId="360" priority="368" stopIfTrue="1" operator="containsText" text="GN">
      <formula>NOT(ISERROR(SEARCH("GN",D50)))</formula>
    </cfRule>
    <cfRule type="containsText" dxfId="359" priority="369" stopIfTrue="1" operator="containsText" text="D2">
      <formula>NOT(ISERROR(SEARCH("D2",D50)))</formula>
    </cfRule>
    <cfRule type="containsText" dxfId="358" priority="370" stopIfTrue="1" operator="containsText" text="BG">
      <formula>NOT(ISERROR(SEARCH("BG",D50)))</formula>
    </cfRule>
    <cfRule type="containsText" dxfId="357" priority="371" operator="containsText" text="BZ">
      <formula>NOT(ISERROR(SEARCH("BZ",D50)))</formula>
    </cfRule>
  </conditionalFormatting>
  <conditionalFormatting sqref="D17">
    <cfRule type="containsText" dxfId="356" priority="316" stopIfTrue="1" operator="containsText" text="CA">
      <formula>NOT(ISERROR(SEARCH("CA",D17)))</formula>
    </cfRule>
    <cfRule type="containsText" dxfId="355" priority="317" stopIfTrue="1" operator="containsText" text="RQ">
      <formula>NOT(ISERROR(SEARCH("RQ",D17)))</formula>
    </cfRule>
    <cfRule type="containsText" dxfId="354" priority="318" stopIfTrue="1" operator="containsText" text="R6">
      <formula>NOT(ISERROR(SEARCH("R6",D17)))</formula>
    </cfRule>
    <cfRule type="containsText" dxfId="353" priority="319" stopIfTrue="1" operator="containsText" text="GN">
      <formula>NOT(ISERROR(SEARCH("GN",D17)))</formula>
    </cfRule>
    <cfRule type="containsText" dxfId="352" priority="320" stopIfTrue="1" operator="containsText" text="D2">
      <formula>NOT(ISERROR(SEARCH("D2",D17)))</formula>
    </cfRule>
    <cfRule type="containsText" dxfId="351" priority="321" stopIfTrue="1" operator="containsText" text="BG">
      <formula>NOT(ISERROR(SEARCH("BG",D17)))</formula>
    </cfRule>
    <cfRule type="containsText" dxfId="350" priority="322" operator="containsText" text="BZ">
      <formula>NOT(ISERROR(SEARCH("BZ",D17)))</formula>
    </cfRule>
  </conditionalFormatting>
  <conditionalFormatting sqref="D18">
    <cfRule type="containsText" dxfId="349" priority="232" stopIfTrue="1" operator="containsText" text="CA">
      <formula>NOT(ISERROR(SEARCH("CA",D18)))</formula>
    </cfRule>
    <cfRule type="containsText" dxfId="348" priority="233" stopIfTrue="1" operator="containsText" text="RQ">
      <formula>NOT(ISERROR(SEARCH("RQ",D18)))</formula>
    </cfRule>
    <cfRule type="containsText" dxfId="347" priority="234" stopIfTrue="1" operator="containsText" text="R6">
      <formula>NOT(ISERROR(SEARCH("R6",D18)))</formula>
    </cfRule>
    <cfRule type="containsText" dxfId="346" priority="235" stopIfTrue="1" operator="containsText" text="GN">
      <formula>NOT(ISERROR(SEARCH("GN",D18)))</formula>
    </cfRule>
    <cfRule type="containsText" dxfId="345" priority="236" stopIfTrue="1" operator="containsText" text="D2">
      <formula>NOT(ISERROR(SEARCH("D2",D18)))</formula>
    </cfRule>
    <cfRule type="containsText" dxfId="344" priority="237" stopIfTrue="1" operator="containsText" text="BG">
      <formula>NOT(ISERROR(SEARCH("BG",D18)))</formula>
    </cfRule>
    <cfRule type="containsText" dxfId="343" priority="238" operator="containsText" text="BZ">
      <formula>NOT(ISERROR(SEARCH("BZ",D18)))</formula>
    </cfRule>
  </conditionalFormatting>
  <conditionalFormatting sqref="D10">
    <cfRule type="containsText" dxfId="342" priority="260" stopIfTrue="1" operator="containsText" text="CA">
      <formula>NOT(ISERROR(SEARCH("CA",D10)))</formula>
    </cfRule>
    <cfRule type="containsText" dxfId="341" priority="261" stopIfTrue="1" operator="containsText" text="RQ">
      <formula>NOT(ISERROR(SEARCH("RQ",D10)))</formula>
    </cfRule>
    <cfRule type="containsText" dxfId="340" priority="262" stopIfTrue="1" operator="containsText" text="R6">
      <formula>NOT(ISERROR(SEARCH("R6",D10)))</formula>
    </cfRule>
    <cfRule type="containsText" dxfId="339" priority="263" stopIfTrue="1" operator="containsText" text="GN">
      <formula>NOT(ISERROR(SEARCH("GN",D10)))</formula>
    </cfRule>
    <cfRule type="containsText" dxfId="338" priority="264" stopIfTrue="1" operator="containsText" text="D2">
      <formula>NOT(ISERROR(SEARCH("D2",D10)))</formula>
    </cfRule>
    <cfRule type="containsText" dxfId="337" priority="265" stopIfTrue="1" operator="containsText" text="BG">
      <formula>NOT(ISERROR(SEARCH("BG",D10)))</formula>
    </cfRule>
    <cfRule type="containsText" dxfId="336" priority="266" operator="containsText" text="BZ">
      <formula>NOT(ISERROR(SEARCH("BZ",D10)))</formula>
    </cfRule>
  </conditionalFormatting>
  <conditionalFormatting sqref="D39">
    <cfRule type="containsText" dxfId="335" priority="295" stopIfTrue="1" operator="containsText" text="CA">
      <formula>NOT(ISERROR(SEARCH("CA",D39)))</formula>
    </cfRule>
    <cfRule type="containsText" dxfId="334" priority="296" stopIfTrue="1" operator="containsText" text="RQ">
      <formula>NOT(ISERROR(SEARCH("RQ",D39)))</formula>
    </cfRule>
    <cfRule type="containsText" dxfId="333" priority="297" stopIfTrue="1" operator="containsText" text="R6">
      <formula>NOT(ISERROR(SEARCH("R6",D39)))</formula>
    </cfRule>
    <cfRule type="containsText" dxfId="332" priority="298" stopIfTrue="1" operator="containsText" text="GN">
      <formula>NOT(ISERROR(SEARCH("GN",D39)))</formula>
    </cfRule>
    <cfRule type="containsText" dxfId="331" priority="299" stopIfTrue="1" operator="containsText" text="D2">
      <formula>NOT(ISERROR(SEARCH("D2",D39)))</formula>
    </cfRule>
    <cfRule type="containsText" dxfId="330" priority="300" stopIfTrue="1" operator="containsText" text="BG">
      <formula>NOT(ISERROR(SEARCH("BG",D39)))</formula>
    </cfRule>
    <cfRule type="containsText" dxfId="329" priority="301" operator="containsText" text="BZ">
      <formula>NOT(ISERROR(SEARCH("BZ",D39)))</formula>
    </cfRule>
  </conditionalFormatting>
  <conditionalFormatting sqref="D49">
    <cfRule type="containsText" dxfId="328" priority="288" stopIfTrue="1" operator="containsText" text="CA">
      <formula>NOT(ISERROR(SEARCH("CA",D49)))</formula>
    </cfRule>
    <cfRule type="containsText" dxfId="327" priority="289" stopIfTrue="1" operator="containsText" text="RQ">
      <formula>NOT(ISERROR(SEARCH("RQ",D49)))</formula>
    </cfRule>
    <cfRule type="containsText" dxfId="326" priority="290" stopIfTrue="1" operator="containsText" text="R6">
      <formula>NOT(ISERROR(SEARCH("R6",D49)))</formula>
    </cfRule>
    <cfRule type="containsText" dxfId="325" priority="291" stopIfTrue="1" operator="containsText" text="GN">
      <formula>NOT(ISERROR(SEARCH("GN",D49)))</formula>
    </cfRule>
    <cfRule type="containsText" dxfId="324" priority="292" stopIfTrue="1" operator="containsText" text="D2">
      <formula>NOT(ISERROR(SEARCH("D2",D49)))</formula>
    </cfRule>
    <cfRule type="containsText" dxfId="323" priority="293" stopIfTrue="1" operator="containsText" text="BG">
      <formula>NOT(ISERROR(SEARCH("BG",D49)))</formula>
    </cfRule>
    <cfRule type="containsText" dxfId="322" priority="294" operator="containsText" text="BZ">
      <formula>NOT(ISERROR(SEARCH("BZ",D49)))</formula>
    </cfRule>
  </conditionalFormatting>
  <conditionalFormatting sqref="D40">
    <cfRule type="containsText" dxfId="321" priority="281" stopIfTrue="1" operator="containsText" text="CA">
      <formula>NOT(ISERROR(SEARCH("CA",D40)))</formula>
    </cfRule>
    <cfRule type="containsText" dxfId="320" priority="282" stopIfTrue="1" operator="containsText" text="RQ">
      <formula>NOT(ISERROR(SEARCH("RQ",D40)))</formula>
    </cfRule>
    <cfRule type="containsText" dxfId="319" priority="283" stopIfTrue="1" operator="containsText" text="R6">
      <formula>NOT(ISERROR(SEARCH("R6",D40)))</formula>
    </cfRule>
    <cfRule type="containsText" dxfId="318" priority="284" stopIfTrue="1" operator="containsText" text="GN">
      <formula>NOT(ISERROR(SEARCH("GN",D40)))</formula>
    </cfRule>
    <cfRule type="containsText" dxfId="317" priority="285" stopIfTrue="1" operator="containsText" text="D2">
      <formula>NOT(ISERROR(SEARCH("D2",D40)))</formula>
    </cfRule>
    <cfRule type="containsText" dxfId="316" priority="286" stopIfTrue="1" operator="containsText" text="BG">
      <formula>NOT(ISERROR(SEARCH("BG",D40)))</formula>
    </cfRule>
    <cfRule type="containsText" dxfId="315" priority="287" operator="containsText" text="BZ">
      <formula>NOT(ISERROR(SEARCH("BZ",D40)))</formula>
    </cfRule>
  </conditionalFormatting>
  <conditionalFormatting sqref="D35">
    <cfRule type="containsText" dxfId="314" priority="267" stopIfTrue="1" operator="containsText" text="CA">
      <formula>NOT(ISERROR(SEARCH("CA",D35)))</formula>
    </cfRule>
    <cfRule type="containsText" dxfId="313" priority="268" stopIfTrue="1" operator="containsText" text="RQ">
      <formula>NOT(ISERROR(SEARCH("RQ",D35)))</formula>
    </cfRule>
    <cfRule type="containsText" dxfId="312" priority="269" stopIfTrue="1" operator="containsText" text="R6">
      <formula>NOT(ISERROR(SEARCH("R6",D35)))</formula>
    </cfRule>
    <cfRule type="containsText" dxfId="311" priority="270" stopIfTrue="1" operator="containsText" text="GN">
      <formula>NOT(ISERROR(SEARCH("GN",D35)))</formula>
    </cfRule>
    <cfRule type="containsText" dxfId="310" priority="271" stopIfTrue="1" operator="containsText" text="D2">
      <formula>NOT(ISERROR(SEARCH("D2",D35)))</formula>
    </cfRule>
    <cfRule type="containsText" dxfId="309" priority="272" stopIfTrue="1" operator="containsText" text="BG">
      <formula>NOT(ISERROR(SEARCH("BG",D35)))</formula>
    </cfRule>
    <cfRule type="containsText" dxfId="308" priority="273" operator="containsText" text="BZ">
      <formula>NOT(ISERROR(SEARCH("BZ",D35)))</formula>
    </cfRule>
  </conditionalFormatting>
  <conditionalFormatting sqref="D13">
    <cfRule type="containsText" dxfId="307" priority="246" stopIfTrue="1" operator="containsText" text="CA">
      <formula>NOT(ISERROR(SEARCH("CA",D13)))</formula>
    </cfRule>
    <cfRule type="containsText" dxfId="306" priority="247" stopIfTrue="1" operator="containsText" text="RQ">
      <formula>NOT(ISERROR(SEARCH("RQ",D13)))</formula>
    </cfRule>
    <cfRule type="containsText" dxfId="305" priority="248" stopIfTrue="1" operator="containsText" text="R6">
      <formula>NOT(ISERROR(SEARCH("R6",D13)))</formula>
    </cfRule>
    <cfRule type="containsText" dxfId="304" priority="249" stopIfTrue="1" operator="containsText" text="GN">
      <formula>NOT(ISERROR(SEARCH("GN",D13)))</formula>
    </cfRule>
    <cfRule type="containsText" dxfId="303" priority="250" stopIfTrue="1" operator="containsText" text="D2">
      <formula>NOT(ISERROR(SEARCH("D2",D13)))</formula>
    </cfRule>
    <cfRule type="containsText" dxfId="302" priority="251" stopIfTrue="1" operator="containsText" text="BG">
      <formula>NOT(ISERROR(SEARCH("BG",D13)))</formula>
    </cfRule>
    <cfRule type="containsText" dxfId="301" priority="252" operator="containsText" text="BZ">
      <formula>NOT(ISERROR(SEARCH("BZ",D13)))</formula>
    </cfRule>
  </conditionalFormatting>
  <conditionalFormatting sqref="D23">
    <cfRule type="containsText" dxfId="300" priority="211" stopIfTrue="1" operator="containsText" text="CA">
      <formula>NOT(ISERROR(SEARCH("CA",D23)))</formula>
    </cfRule>
    <cfRule type="containsText" dxfId="299" priority="212" stopIfTrue="1" operator="containsText" text="RQ">
      <formula>NOT(ISERROR(SEARCH("RQ",D23)))</formula>
    </cfRule>
    <cfRule type="containsText" dxfId="298" priority="213" stopIfTrue="1" operator="containsText" text="R6">
      <formula>NOT(ISERROR(SEARCH("R6",D23)))</formula>
    </cfRule>
    <cfRule type="containsText" dxfId="297" priority="214" stopIfTrue="1" operator="containsText" text="GN">
      <formula>NOT(ISERROR(SEARCH("GN",D23)))</formula>
    </cfRule>
    <cfRule type="containsText" dxfId="296" priority="215" stopIfTrue="1" operator="containsText" text="D2">
      <formula>NOT(ISERROR(SEARCH("D2",D23)))</formula>
    </cfRule>
    <cfRule type="containsText" dxfId="295" priority="216" stopIfTrue="1" operator="containsText" text="BG">
      <formula>NOT(ISERROR(SEARCH("BG",D23)))</formula>
    </cfRule>
    <cfRule type="containsText" dxfId="294" priority="217" operator="containsText" text="BZ">
      <formula>NOT(ISERROR(SEARCH("BZ",D23)))</formula>
    </cfRule>
  </conditionalFormatting>
  <conditionalFormatting sqref="D22">
    <cfRule type="containsText" dxfId="293" priority="204" stopIfTrue="1" operator="containsText" text="CA">
      <formula>NOT(ISERROR(SEARCH("CA",D22)))</formula>
    </cfRule>
    <cfRule type="containsText" dxfId="292" priority="205" stopIfTrue="1" operator="containsText" text="RQ">
      <formula>NOT(ISERROR(SEARCH("RQ",D22)))</formula>
    </cfRule>
    <cfRule type="containsText" dxfId="291" priority="206" stopIfTrue="1" operator="containsText" text="R6">
      <formula>NOT(ISERROR(SEARCH("R6",D22)))</formula>
    </cfRule>
    <cfRule type="containsText" dxfId="290" priority="207" stopIfTrue="1" operator="containsText" text="GN">
      <formula>NOT(ISERROR(SEARCH("GN",D22)))</formula>
    </cfRule>
    <cfRule type="containsText" dxfId="289" priority="208" stopIfTrue="1" operator="containsText" text="D2">
      <formula>NOT(ISERROR(SEARCH("D2",D22)))</formula>
    </cfRule>
    <cfRule type="containsText" dxfId="288" priority="209" stopIfTrue="1" operator="containsText" text="BG">
      <formula>NOT(ISERROR(SEARCH("BG",D22)))</formula>
    </cfRule>
    <cfRule type="containsText" dxfId="287" priority="210" operator="containsText" text="BZ">
      <formula>NOT(ISERROR(SEARCH("BZ",D22)))</formula>
    </cfRule>
  </conditionalFormatting>
  <conditionalFormatting sqref="D34">
    <cfRule type="containsText" dxfId="286" priority="162" stopIfTrue="1" operator="containsText" text="CA">
      <formula>NOT(ISERROR(SEARCH("CA",D34)))</formula>
    </cfRule>
    <cfRule type="containsText" dxfId="285" priority="163" stopIfTrue="1" operator="containsText" text="RQ">
      <formula>NOT(ISERROR(SEARCH("RQ",D34)))</formula>
    </cfRule>
    <cfRule type="containsText" dxfId="284" priority="164" stopIfTrue="1" operator="containsText" text="R6">
      <formula>NOT(ISERROR(SEARCH("R6",D34)))</formula>
    </cfRule>
    <cfRule type="containsText" dxfId="283" priority="165" stopIfTrue="1" operator="containsText" text="GN">
      <formula>NOT(ISERROR(SEARCH("GN",D34)))</formula>
    </cfRule>
    <cfRule type="containsText" dxfId="282" priority="166" stopIfTrue="1" operator="containsText" text="D2">
      <formula>NOT(ISERROR(SEARCH("D2",D34)))</formula>
    </cfRule>
    <cfRule type="containsText" dxfId="281" priority="167" stopIfTrue="1" operator="containsText" text="BG">
      <formula>NOT(ISERROR(SEARCH("BG",D34)))</formula>
    </cfRule>
    <cfRule type="containsText" dxfId="280" priority="168" operator="containsText" text="BZ">
      <formula>NOT(ISERROR(SEARCH("BZ",D34)))</formula>
    </cfRule>
  </conditionalFormatting>
  <conditionalFormatting sqref="D38">
    <cfRule type="containsText" dxfId="279" priority="134" stopIfTrue="1" operator="containsText" text="CA">
      <formula>NOT(ISERROR(SEARCH("CA",D38)))</formula>
    </cfRule>
    <cfRule type="containsText" dxfId="278" priority="135" stopIfTrue="1" operator="containsText" text="RQ">
      <formula>NOT(ISERROR(SEARCH("RQ",D38)))</formula>
    </cfRule>
    <cfRule type="containsText" dxfId="277" priority="136" stopIfTrue="1" operator="containsText" text="R6">
      <formula>NOT(ISERROR(SEARCH("R6",D38)))</formula>
    </cfRule>
    <cfRule type="containsText" dxfId="276" priority="137" stopIfTrue="1" operator="containsText" text="GN">
      <formula>NOT(ISERROR(SEARCH("GN",D38)))</formula>
    </cfRule>
    <cfRule type="containsText" dxfId="275" priority="138" stopIfTrue="1" operator="containsText" text="D2">
      <formula>NOT(ISERROR(SEARCH("D2",D38)))</formula>
    </cfRule>
    <cfRule type="containsText" dxfId="274" priority="139" stopIfTrue="1" operator="containsText" text="BG">
      <formula>NOT(ISERROR(SEARCH("BG",D38)))</formula>
    </cfRule>
    <cfRule type="containsText" dxfId="273" priority="140" operator="containsText" text="BZ">
      <formula>NOT(ISERROR(SEARCH("BZ",D38)))</formula>
    </cfRule>
  </conditionalFormatting>
  <conditionalFormatting sqref="D48">
    <cfRule type="containsText" dxfId="272" priority="113" stopIfTrue="1" operator="containsText" text="CA">
      <formula>NOT(ISERROR(SEARCH("CA",D48)))</formula>
    </cfRule>
    <cfRule type="containsText" dxfId="271" priority="114" stopIfTrue="1" operator="containsText" text="RQ">
      <formula>NOT(ISERROR(SEARCH("RQ",D48)))</formula>
    </cfRule>
    <cfRule type="containsText" dxfId="270" priority="115" stopIfTrue="1" operator="containsText" text="R6">
      <formula>NOT(ISERROR(SEARCH("R6",D48)))</formula>
    </cfRule>
    <cfRule type="containsText" dxfId="269" priority="116" stopIfTrue="1" operator="containsText" text="GN">
      <formula>NOT(ISERROR(SEARCH("GN",D48)))</formula>
    </cfRule>
    <cfRule type="containsText" dxfId="268" priority="117" stopIfTrue="1" operator="containsText" text="D2">
      <formula>NOT(ISERROR(SEARCH("D2",D48)))</formula>
    </cfRule>
    <cfRule type="containsText" dxfId="267" priority="118" stopIfTrue="1" operator="containsText" text="BG">
      <formula>NOT(ISERROR(SEARCH("BG",D48)))</formula>
    </cfRule>
    <cfRule type="containsText" dxfId="266" priority="119" operator="containsText" text="BZ">
      <formula>NOT(ISERROR(SEARCH("BZ",D48)))</formula>
    </cfRule>
  </conditionalFormatting>
  <conditionalFormatting sqref="D15">
    <cfRule type="containsText" dxfId="265" priority="106" stopIfTrue="1" operator="containsText" text="CA">
      <formula>NOT(ISERROR(SEARCH("CA",D15)))</formula>
    </cfRule>
    <cfRule type="containsText" dxfId="264" priority="107" stopIfTrue="1" operator="containsText" text="RQ">
      <formula>NOT(ISERROR(SEARCH("RQ",D15)))</formula>
    </cfRule>
    <cfRule type="containsText" dxfId="263" priority="108" stopIfTrue="1" operator="containsText" text="R6">
      <formula>NOT(ISERROR(SEARCH("R6",D15)))</formula>
    </cfRule>
    <cfRule type="containsText" dxfId="262" priority="109" stopIfTrue="1" operator="containsText" text="GN">
      <formula>NOT(ISERROR(SEARCH("GN",D15)))</formula>
    </cfRule>
    <cfRule type="containsText" dxfId="261" priority="110" stopIfTrue="1" operator="containsText" text="D2">
      <formula>NOT(ISERROR(SEARCH("D2",D15)))</formula>
    </cfRule>
    <cfRule type="containsText" dxfId="260" priority="111" stopIfTrue="1" operator="containsText" text="BG">
      <formula>NOT(ISERROR(SEARCH("BG",D15)))</formula>
    </cfRule>
    <cfRule type="containsText" dxfId="259" priority="112" operator="containsText" text="BZ">
      <formula>NOT(ISERROR(SEARCH("BZ",D15)))</formula>
    </cfRule>
  </conditionalFormatting>
  <conditionalFormatting sqref="D14">
    <cfRule type="containsText" dxfId="258" priority="99" stopIfTrue="1" operator="containsText" text="CA">
      <formula>NOT(ISERROR(SEARCH("CA",D14)))</formula>
    </cfRule>
    <cfRule type="containsText" dxfId="257" priority="100" stopIfTrue="1" operator="containsText" text="RQ">
      <formula>NOT(ISERROR(SEARCH("RQ",D14)))</formula>
    </cfRule>
    <cfRule type="containsText" dxfId="256" priority="101" stopIfTrue="1" operator="containsText" text="R6">
      <formula>NOT(ISERROR(SEARCH("R6",D14)))</formula>
    </cfRule>
    <cfRule type="containsText" dxfId="255" priority="102" stopIfTrue="1" operator="containsText" text="GN">
      <formula>NOT(ISERROR(SEARCH("GN",D14)))</formula>
    </cfRule>
    <cfRule type="containsText" dxfId="254" priority="103" stopIfTrue="1" operator="containsText" text="D2">
      <formula>NOT(ISERROR(SEARCH("D2",D14)))</formula>
    </cfRule>
    <cfRule type="containsText" dxfId="253" priority="104" stopIfTrue="1" operator="containsText" text="BG">
      <formula>NOT(ISERROR(SEARCH("BG",D14)))</formula>
    </cfRule>
    <cfRule type="containsText" dxfId="252" priority="105" operator="containsText" text="BZ">
      <formula>NOT(ISERROR(SEARCH("BZ",D14)))</formula>
    </cfRule>
  </conditionalFormatting>
  <conditionalFormatting sqref="D20">
    <cfRule type="containsText" dxfId="251" priority="92" stopIfTrue="1" operator="containsText" text="CA">
      <formula>NOT(ISERROR(SEARCH("CA",D20)))</formula>
    </cfRule>
    <cfRule type="containsText" dxfId="250" priority="93" stopIfTrue="1" operator="containsText" text="RQ">
      <formula>NOT(ISERROR(SEARCH("RQ",D20)))</formula>
    </cfRule>
    <cfRule type="containsText" dxfId="249" priority="94" stopIfTrue="1" operator="containsText" text="R6">
      <formula>NOT(ISERROR(SEARCH("R6",D20)))</formula>
    </cfRule>
    <cfRule type="containsText" dxfId="248" priority="95" stopIfTrue="1" operator="containsText" text="GN">
      <formula>NOT(ISERROR(SEARCH("GN",D20)))</formula>
    </cfRule>
    <cfRule type="containsText" dxfId="247" priority="96" stopIfTrue="1" operator="containsText" text="D2">
      <formula>NOT(ISERROR(SEARCH("D2",D20)))</formula>
    </cfRule>
    <cfRule type="containsText" dxfId="246" priority="97" stopIfTrue="1" operator="containsText" text="BG">
      <formula>NOT(ISERROR(SEARCH("BG",D20)))</formula>
    </cfRule>
    <cfRule type="containsText" dxfId="245" priority="98" operator="containsText" text="BZ">
      <formula>NOT(ISERROR(SEARCH("BZ",D20)))</formula>
    </cfRule>
  </conditionalFormatting>
  <conditionalFormatting sqref="D19">
    <cfRule type="containsText" dxfId="244" priority="85" stopIfTrue="1" operator="containsText" text="CA">
      <formula>NOT(ISERROR(SEARCH("CA",D19)))</formula>
    </cfRule>
    <cfRule type="containsText" dxfId="243" priority="86" stopIfTrue="1" operator="containsText" text="RQ">
      <formula>NOT(ISERROR(SEARCH("RQ",D19)))</formula>
    </cfRule>
    <cfRule type="containsText" dxfId="242" priority="87" stopIfTrue="1" operator="containsText" text="R6">
      <formula>NOT(ISERROR(SEARCH("R6",D19)))</formula>
    </cfRule>
    <cfRule type="containsText" dxfId="241" priority="88" stopIfTrue="1" operator="containsText" text="GN">
      <formula>NOT(ISERROR(SEARCH("GN",D19)))</formula>
    </cfRule>
    <cfRule type="containsText" dxfId="240" priority="89" stopIfTrue="1" operator="containsText" text="D2">
      <formula>NOT(ISERROR(SEARCH("D2",D19)))</formula>
    </cfRule>
    <cfRule type="containsText" dxfId="239" priority="90" stopIfTrue="1" operator="containsText" text="BG">
      <formula>NOT(ISERROR(SEARCH("BG",D19)))</formula>
    </cfRule>
    <cfRule type="containsText" dxfId="238" priority="91" operator="containsText" text="BZ">
      <formula>NOT(ISERROR(SEARCH("BZ",D19)))</formula>
    </cfRule>
  </conditionalFormatting>
  <conditionalFormatting sqref="D29">
    <cfRule type="containsText" dxfId="237" priority="78" stopIfTrue="1" operator="containsText" text="CA">
      <formula>NOT(ISERROR(SEARCH("CA",D29)))</formula>
    </cfRule>
    <cfRule type="containsText" dxfId="236" priority="79" stopIfTrue="1" operator="containsText" text="RQ">
      <formula>NOT(ISERROR(SEARCH("RQ",D29)))</formula>
    </cfRule>
    <cfRule type="containsText" dxfId="235" priority="80" stopIfTrue="1" operator="containsText" text="R6">
      <formula>NOT(ISERROR(SEARCH("R6",D29)))</formula>
    </cfRule>
    <cfRule type="containsText" dxfId="234" priority="81" stopIfTrue="1" operator="containsText" text="GN">
      <formula>NOT(ISERROR(SEARCH("GN",D29)))</formula>
    </cfRule>
    <cfRule type="containsText" dxfId="233" priority="82" stopIfTrue="1" operator="containsText" text="D2">
      <formula>NOT(ISERROR(SEARCH("D2",D29)))</formula>
    </cfRule>
    <cfRule type="containsText" dxfId="232" priority="83" stopIfTrue="1" operator="containsText" text="BG">
      <formula>NOT(ISERROR(SEARCH("BG",D29)))</formula>
    </cfRule>
    <cfRule type="containsText" dxfId="231" priority="84" operator="containsText" text="BZ">
      <formula>NOT(ISERROR(SEARCH("BZ",D29)))</formula>
    </cfRule>
  </conditionalFormatting>
  <conditionalFormatting sqref="D28">
    <cfRule type="containsText" dxfId="230" priority="71" stopIfTrue="1" operator="containsText" text="CA">
      <formula>NOT(ISERROR(SEARCH("CA",D28)))</formula>
    </cfRule>
    <cfRule type="containsText" dxfId="229" priority="72" stopIfTrue="1" operator="containsText" text="RQ">
      <formula>NOT(ISERROR(SEARCH("RQ",D28)))</formula>
    </cfRule>
    <cfRule type="containsText" dxfId="228" priority="73" stopIfTrue="1" operator="containsText" text="R6">
      <formula>NOT(ISERROR(SEARCH("R6",D28)))</formula>
    </cfRule>
    <cfRule type="containsText" dxfId="227" priority="74" stopIfTrue="1" operator="containsText" text="GN">
      <formula>NOT(ISERROR(SEARCH("GN",D28)))</formula>
    </cfRule>
    <cfRule type="containsText" dxfId="226" priority="75" stopIfTrue="1" operator="containsText" text="D2">
      <formula>NOT(ISERROR(SEARCH("D2",D28)))</formula>
    </cfRule>
    <cfRule type="containsText" dxfId="225" priority="76" stopIfTrue="1" operator="containsText" text="BG">
      <formula>NOT(ISERROR(SEARCH("BG",D28)))</formula>
    </cfRule>
    <cfRule type="containsText" dxfId="224" priority="77" operator="containsText" text="BZ">
      <formula>NOT(ISERROR(SEARCH("BZ",D28)))</formula>
    </cfRule>
  </conditionalFormatting>
  <conditionalFormatting sqref="D31">
    <cfRule type="containsText" dxfId="223" priority="64" stopIfTrue="1" operator="containsText" text="CA">
      <formula>NOT(ISERROR(SEARCH("CA",D31)))</formula>
    </cfRule>
    <cfRule type="containsText" dxfId="222" priority="65" stopIfTrue="1" operator="containsText" text="RQ">
      <formula>NOT(ISERROR(SEARCH("RQ",D31)))</formula>
    </cfRule>
    <cfRule type="containsText" dxfId="221" priority="66" stopIfTrue="1" operator="containsText" text="R6">
      <formula>NOT(ISERROR(SEARCH("R6",D31)))</formula>
    </cfRule>
    <cfRule type="containsText" dxfId="220" priority="67" stopIfTrue="1" operator="containsText" text="GN">
      <formula>NOT(ISERROR(SEARCH("GN",D31)))</formula>
    </cfRule>
    <cfRule type="containsText" dxfId="219" priority="68" stopIfTrue="1" operator="containsText" text="D2">
      <formula>NOT(ISERROR(SEARCH("D2",D31)))</formula>
    </cfRule>
    <cfRule type="containsText" dxfId="218" priority="69" stopIfTrue="1" operator="containsText" text="BG">
      <formula>NOT(ISERROR(SEARCH("BG",D31)))</formula>
    </cfRule>
    <cfRule type="containsText" dxfId="217" priority="70" operator="containsText" text="BZ">
      <formula>NOT(ISERROR(SEARCH("BZ",D31)))</formula>
    </cfRule>
  </conditionalFormatting>
  <conditionalFormatting sqref="D30">
    <cfRule type="containsText" dxfId="216" priority="57" stopIfTrue="1" operator="containsText" text="CA">
      <formula>NOT(ISERROR(SEARCH("CA",D30)))</formula>
    </cfRule>
    <cfRule type="containsText" dxfId="215" priority="58" stopIfTrue="1" operator="containsText" text="RQ">
      <formula>NOT(ISERROR(SEARCH("RQ",D30)))</formula>
    </cfRule>
    <cfRule type="containsText" dxfId="214" priority="59" stopIfTrue="1" operator="containsText" text="R6">
      <formula>NOT(ISERROR(SEARCH("R6",D30)))</formula>
    </cfRule>
    <cfRule type="containsText" dxfId="213" priority="60" stopIfTrue="1" operator="containsText" text="GN">
      <formula>NOT(ISERROR(SEARCH("GN",D30)))</formula>
    </cfRule>
    <cfRule type="containsText" dxfId="212" priority="61" stopIfTrue="1" operator="containsText" text="D2">
      <formula>NOT(ISERROR(SEARCH("D2",D30)))</formula>
    </cfRule>
    <cfRule type="containsText" dxfId="211" priority="62" stopIfTrue="1" operator="containsText" text="BG">
      <formula>NOT(ISERROR(SEARCH("BG",D30)))</formula>
    </cfRule>
    <cfRule type="containsText" dxfId="210" priority="63" operator="containsText" text="BZ">
      <formula>NOT(ISERROR(SEARCH("BZ",D30)))</formula>
    </cfRule>
  </conditionalFormatting>
  <conditionalFormatting sqref="D33">
    <cfRule type="containsText" dxfId="209" priority="50" stopIfTrue="1" operator="containsText" text="CA">
      <formula>NOT(ISERROR(SEARCH("CA",D33)))</formula>
    </cfRule>
    <cfRule type="containsText" dxfId="208" priority="51" stopIfTrue="1" operator="containsText" text="RQ">
      <formula>NOT(ISERROR(SEARCH("RQ",D33)))</formula>
    </cfRule>
    <cfRule type="containsText" dxfId="207" priority="52" stopIfTrue="1" operator="containsText" text="R6">
      <formula>NOT(ISERROR(SEARCH("R6",D33)))</formula>
    </cfRule>
    <cfRule type="containsText" dxfId="206" priority="53" stopIfTrue="1" operator="containsText" text="GN">
      <formula>NOT(ISERROR(SEARCH("GN",D33)))</formula>
    </cfRule>
    <cfRule type="containsText" dxfId="205" priority="54" stopIfTrue="1" operator="containsText" text="D2">
      <formula>NOT(ISERROR(SEARCH("D2",D33)))</formula>
    </cfRule>
    <cfRule type="containsText" dxfId="204" priority="55" stopIfTrue="1" operator="containsText" text="BG">
      <formula>NOT(ISERROR(SEARCH("BG",D33)))</formula>
    </cfRule>
    <cfRule type="containsText" dxfId="203" priority="56" operator="containsText" text="BZ">
      <formula>NOT(ISERROR(SEARCH("BZ",D33)))</formula>
    </cfRule>
  </conditionalFormatting>
  <conditionalFormatting sqref="D32">
    <cfRule type="containsText" dxfId="202" priority="43" stopIfTrue="1" operator="containsText" text="CA">
      <formula>NOT(ISERROR(SEARCH("CA",D32)))</formula>
    </cfRule>
    <cfRule type="containsText" dxfId="201" priority="44" stopIfTrue="1" operator="containsText" text="RQ">
      <formula>NOT(ISERROR(SEARCH("RQ",D32)))</formula>
    </cfRule>
    <cfRule type="containsText" dxfId="200" priority="45" stopIfTrue="1" operator="containsText" text="R6">
      <formula>NOT(ISERROR(SEARCH("R6",D32)))</formula>
    </cfRule>
    <cfRule type="containsText" dxfId="199" priority="46" stopIfTrue="1" operator="containsText" text="GN">
      <formula>NOT(ISERROR(SEARCH("GN",D32)))</formula>
    </cfRule>
    <cfRule type="containsText" dxfId="198" priority="47" stopIfTrue="1" operator="containsText" text="D2">
      <formula>NOT(ISERROR(SEARCH("D2",D32)))</formula>
    </cfRule>
    <cfRule type="containsText" dxfId="197" priority="48" stopIfTrue="1" operator="containsText" text="BG">
      <formula>NOT(ISERROR(SEARCH("BG",D32)))</formula>
    </cfRule>
    <cfRule type="containsText" dxfId="196" priority="49" operator="containsText" text="BZ">
      <formula>NOT(ISERROR(SEARCH("BZ",D32)))</formula>
    </cfRule>
  </conditionalFormatting>
  <conditionalFormatting sqref="D37">
    <cfRule type="containsText" dxfId="195" priority="36" stopIfTrue="1" operator="containsText" text="CA">
      <formula>NOT(ISERROR(SEARCH("CA",D37)))</formula>
    </cfRule>
    <cfRule type="containsText" dxfId="194" priority="37" stopIfTrue="1" operator="containsText" text="RQ">
      <formula>NOT(ISERROR(SEARCH("RQ",D37)))</formula>
    </cfRule>
    <cfRule type="containsText" dxfId="193" priority="38" stopIfTrue="1" operator="containsText" text="R6">
      <formula>NOT(ISERROR(SEARCH("R6",D37)))</formula>
    </cfRule>
    <cfRule type="containsText" dxfId="192" priority="39" stopIfTrue="1" operator="containsText" text="GN">
      <formula>NOT(ISERROR(SEARCH("GN",D37)))</formula>
    </cfRule>
    <cfRule type="containsText" dxfId="191" priority="40" stopIfTrue="1" operator="containsText" text="D2">
      <formula>NOT(ISERROR(SEARCH("D2",D37)))</formula>
    </cfRule>
    <cfRule type="containsText" dxfId="190" priority="41" stopIfTrue="1" operator="containsText" text="BG">
      <formula>NOT(ISERROR(SEARCH("BG",D37)))</formula>
    </cfRule>
    <cfRule type="containsText" dxfId="189" priority="42" operator="containsText" text="BZ">
      <formula>NOT(ISERROR(SEARCH("BZ",D37)))</formula>
    </cfRule>
  </conditionalFormatting>
  <conditionalFormatting sqref="D36">
    <cfRule type="containsText" dxfId="188" priority="29" stopIfTrue="1" operator="containsText" text="CA">
      <formula>NOT(ISERROR(SEARCH("CA",D36)))</formula>
    </cfRule>
    <cfRule type="containsText" dxfId="187" priority="30" stopIfTrue="1" operator="containsText" text="RQ">
      <formula>NOT(ISERROR(SEARCH("RQ",D36)))</formula>
    </cfRule>
    <cfRule type="containsText" dxfId="186" priority="31" stopIfTrue="1" operator="containsText" text="R6">
      <formula>NOT(ISERROR(SEARCH("R6",D36)))</formula>
    </cfRule>
    <cfRule type="containsText" dxfId="185" priority="32" stopIfTrue="1" operator="containsText" text="GN">
      <formula>NOT(ISERROR(SEARCH("GN",D36)))</formula>
    </cfRule>
    <cfRule type="containsText" dxfId="184" priority="33" stopIfTrue="1" operator="containsText" text="D2">
      <formula>NOT(ISERROR(SEARCH("D2",D36)))</formula>
    </cfRule>
    <cfRule type="containsText" dxfId="183" priority="34" stopIfTrue="1" operator="containsText" text="BG">
      <formula>NOT(ISERROR(SEARCH("BG",D36)))</formula>
    </cfRule>
    <cfRule type="containsText" dxfId="182" priority="35" operator="containsText" text="BZ">
      <formula>NOT(ISERROR(SEARCH("BZ",D36)))</formula>
    </cfRule>
  </conditionalFormatting>
  <conditionalFormatting sqref="D46">
    <cfRule type="containsText" dxfId="181" priority="22" stopIfTrue="1" operator="containsText" text="CA">
      <formula>NOT(ISERROR(SEARCH("CA",D46)))</formula>
    </cfRule>
    <cfRule type="containsText" dxfId="180" priority="23" stopIfTrue="1" operator="containsText" text="RQ">
      <formula>NOT(ISERROR(SEARCH("RQ",D46)))</formula>
    </cfRule>
    <cfRule type="containsText" dxfId="179" priority="24" stopIfTrue="1" operator="containsText" text="R6">
      <formula>NOT(ISERROR(SEARCH("R6",D46)))</formula>
    </cfRule>
    <cfRule type="containsText" dxfId="178" priority="25" stopIfTrue="1" operator="containsText" text="GN">
      <formula>NOT(ISERROR(SEARCH("GN",D46)))</formula>
    </cfRule>
    <cfRule type="containsText" dxfId="177" priority="26" stopIfTrue="1" operator="containsText" text="D2">
      <formula>NOT(ISERROR(SEARCH("D2",D46)))</formula>
    </cfRule>
    <cfRule type="containsText" dxfId="176" priority="27" stopIfTrue="1" operator="containsText" text="BG">
      <formula>NOT(ISERROR(SEARCH("BG",D46)))</formula>
    </cfRule>
    <cfRule type="containsText" dxfId="175" priority="28" operator="containsText" text="BZ">
      <formula>NOT(ISERROR(SEARCH("BZ",D46)))</formula>
    </cfRule>
  </conditionalFormatting>
  <conditionalFormatting sqref="D45">
    <cfRule type="containsText" dxfId="174" priority="15" stopIfTrue="1" operator="containsText" text="CA">
      <formula>NOT(ISERROR(SEARCH("CA",D45)))</formula>
    </cfRule>
    <cfRule type="containsText" dxfId="173" priority="16" stopIfTrue="1" operator="containsText" text="RQ">
      <formula>NOT(ISERROR(SEARCH("RQ",D45)))</formula>
    </cfRule>
    <cfRule type="containsText" dxfId="172" priority="17" stopIfTrue="1" operator="containsText" text="R6">
      <formula>NOT(ISERROR(SEARCH("R6",D45)))</formula>
    </cfRule>
    <cfRule type="containsText" dxfId="171" priority="18" stopIfTrue="1" operator="containsText" text="GN">
      <formula>NOT(ISERROR(SEARCH("GN",D45)))</formula>
    </cfRule>
    <cfRule type="containsText" dxfId="170" priority="19" stopIfTrue="1" operator="containsText" text="D2">
      <formula>NOT(ISERROR(SEARCH("D2",D45)))</formula>
    </cfRule>
    <cfRule type="containsText" dxfId="169" priority="20" stopIfTrue="1" operator="containsText" text="BG">
      <formula>NOT(ISERROR(SEARCH("BG",D45)))</formula>
    </cfRule>
    <cfRule type="containsText" dxfId="168" priority="21" operator="containsText" text="BZ">
      <formula>NOT(ISERROR(SEARCH("BZ",D45)))</formula>
    </cfRule>
  </conditionalFormatting>
  <conditionalFormatting sqref="D58:D64">
    <cfRule type="containsText" dxfId="167" priority="1" stopIfTrue="1" operator="containsText" text="CA">
      <formula>NOT(ISERROR(SEARCH("CA",D58)))</formula>
    </cfRule>
    <cfRule type="containsText" dxfId="166" priority="2" stopIfTrue="1" operator="containsText" text="RQ">
      <formula>NOT(ISERROR(SEARCH("RQ",D58)))</formula>
    </cfRule>
    <cfRule type="containsText" dxfId="165" priority="3" stopIfTrue="1" operator="containsText" text="R6">
      <formula>NOT(ISERROR(SEARCH("R6",D58)))</formula>
    </cfRule>
    <cfRule type="containsText" dxfId="164" priority="4" stopIfTrue="1" operator="containsText" text="GN">
      <formula>NOT(ISERROR(SEARCH("GN",D58)))</formula>
    </cfRule>
    <cfRule type="containsText" dxfId="163" priority="5" stopIfTrue="1" operator="containsText" text="D2">
      <formula>NOT(ISERROR(SEARCH("D2",D58)))</formula>
    </cfRule>
    <cfRule type="containsText" dxfId="162" priority="6" stopIfTrue="1" operator="containsText" text="BG">
      <formula>NOT(ISERROR(SEARCH("BG",D58)))</formula>
    </cfRule>
    <cfRule type="containsText" dxfId="161" priority="7" operator="containsText" text="BZ">
      <formula>NOT(ISERROR(SEARCH("BZ",D58)))</formula>
    </cfRule>
  </conditionalFormatting>
  <printOptions horizontalCentered="1"/>
  <pageMargins left="0.78740157480314965" right="0.59055118110236227" top="0.59055118110236227" bottom="0.59055118110236227" header="0.31496062992125984" footer="0.31496062992125984"/>
  <pageSetup paperSize="9" scale="51" fitToHeight="6" orientation="landscape" r:id="rId1"/>
  <rowBreaks count="1" manualBreakCount="1">
    <brk id="46" max="16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>
    <pageSetUpPr fitToPage="1"/>
  </sheetPr>
  <dimension ref="A1:AC96"/>
  <sheetViews>
    <sheetView view="pageBreakPreview" zoomScale="70" zoomScaleNormal="70" zoomScaleSheetLayoutView="70" workbookViewId="0">
      <selection activeCell="J81" sqref="J81"/>
    </sheetView>
  </sheetViews>
  <sheetFormatPr baseColWidth="10" defaultRowHeight="15" x14ac:dyDescent="0.25"/>
  <cols>
    <col min="1" max="1" width="1.5703125" customWidth="1"/>
    <col min="2" max="2" width="6.140625" customWidth="1"/>
    <col min="3" max="3" width="46.42578125" customWidth="1"/>
    <col min="4" max="4" width="16.140625" customWidth="1"/>
    <col min="5" max="16" width="14.28515625" customWidth="1"/>
    <col min="17" max="17" width="15.7109375" customWidth="1"/>
    <col min="18" max="18" width="6.7109375" customWidth="1"/>
    <col min="19" max="27" width="17.140625" bestFit="1" customWidth="1"/>
    <col min="28" max="28" width="16.42578125" bestFit="1" customWidth="1"/>
    <col min="29" max="29" width="17.28515625" bestFit="1" customWidth="1"/>
  </cols>
  <sheetData>
    <row r="1" spans="1:29" s="158" customFormat="1" ht="15.75" x14ac:dyDescent="0.25">
      <c r="A1" s="157"/>
      <c r="B1" s="2216" t="s">
        <v>488</v>
      </c>
      <c r="C1" s="2216"/>
      <c r="D1" s="2216"/>
      <c r="E1" s="2216"/>
      <c r="F1" s="2216"/>
      <c r="G1" s="2216"/>
      <c r="H1" s="2216"/>
      <c r="I1" s="2216"/>
      <c r="J1" s="2216"/>
      <c r="K1" s="2216"/>
      <c r="L1" s="2216"/>
      <c r="M1" s="2216"/>
      <c r="N1" s="2216"/>
      <c r="O1" s="2216"/>
      <c r="P1" s="2216"/>
      <c r="Q1" s="2216"/>
      <c r="R1" s="157"/>
      <c r="S1"/>
      <c r="T1"/>
      <c r="U1"/>
      <c r="V1"/>
      <c r="W1"/>
      <c r="X1"/>
      <c r="Y1"/>
      <c r="Z1"/>
      <c r="AA1"/>
      <c r="AB1"/>
      <c r="AC1"/>
    </row>
    <row r="2" spans="1:29" s="158" customFormat="1" ht="15.75" thickBot="1" x14ac:dyDescent="0.3">
      <c r="A2" s="157"/>
      <c r="B2" s="157"/>
      <c r="C2" s="157"/>
      <c r="D2" s="171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/>
      <c r="T2"/>
      <c r="U2"/>
      <c r="V2"/>
      <c r="W2"/>
      <c r="X2"/>
      <c r="Y2"/>
      <c r="Z2"/>
      <c r="AA2"/>
      <c r="AB2"/>
      <c r="AC2"/>
    </row>
    <row r="3" spans="1:29" s="158" customFormat="1" ht="39" customHeight="1" thickBot="1" x14ac:dyDescent="0.3">
      <c r="A3" s="157"/>
      <c r="B3" s="1790" t="s">
        <v>226</v>
      </c>
      <c r="C3" s="1791" t="s">
        <v>473</v>
      </c>
      <c r="D3" s="1792" t="s">
        <v>474</v>
      </c>
      <c r="E3" s="1793" t="s">
        <v>361</v>
      </c>
      <c r="F3" s="1793" t="s">
        <v>362</v>
      </c>
      <c r="G3" s="1793" t="s">
        <v>363</v>
      </c>
      <c r="H3" s="1793" t="s">
        <v>364</v>
      </c>
      <c r="I3" s="1793" t="s">
        <v>365</v>
      </c>
      <c r="J3" s="1793" t="s">
        <v>366</v>
      </c>
      <c r="K3" s="1793" t="s">
        <v>367</v>
      </c>
      <c r="L3" s="1793" t="s">
        <v>368</v>
      </c>
      <c r="M3" s="1793" t="s">
        <v>388</v>
      </c>
      <c r="N3" s="1793" t="s">
        <v>370</v>
      </c>
      <c r="O3" s="1793" t="s">
        <v>371</v>
      </c>
      <c r="P3" s="1794" t="s">
        <v>372</v>
      </c>
      <c r="Q3" s="1795" t="s">
        <v>285</v>
      </c>
      <c r="R3" s="157"/>
      <c r="S3"/>
      <c r="T3"/>
      <c r="U3"/>
      <c r="V3"/>
      <c r="W3"/>
      <c r="X3"/>
      <c r="Y3"/>
      <c r="Z3"/>
      <c r="AA3"/>
      <c r="AB3"/>
      <c r="AC3"/>
    </row>
    <row r="4" spans="1:29" s="1347" customFormat="1" ht="22.5" customHeight="1" x14ac:dyDescent="0.25">
      <c r="A4" s="1344"/>
      <c r="B4" s="1796">
        <v>1</v>
      </c>
      <c r="C4" s="1811" t="s">
        <v>1479</v>
      </c>
      <c r="D4" s="1779" t="s">
        <v>475</v>
      </c>
      <c r="E4" s="1812">
        <v>10891</v>
      </c>
      <c r="F4" s="1812">
        <v>13007</v>
      </c>
      <c r="G4" s="1812">
        <v>11873</v>
      </c>
      <c r="H4" s="1812">
        <v>12203</v>
      </c>
      <c r="I4" s="1812">
        <v>11994</v>
      </c>
      <c r="J4" s="1812">
        <v>12987</v>
      </c>
      <c r="K4" s="1812">
        <v>11245</v>
      </c>
      <c r="L4" s="1812">
        <v>14308</v>
      </c>
      <c r="M4" s="1812">
        <v>13355</v>
      </c>
      <c r="N4" s="1812">
        <v>13956</v>
      </c>
      <c r="O4" s="1812">
        <v>14967</v>
      </c>
      <c r="P4" s="1813">
        <v>14542</v>
      </c>
      <c r="Q4" s="1814">
        <f t="shared" ref="Q4" si="0">SUM(E4:P4)</f>
        <v>155328</v>
      </c>
      <c r="R4" s="1346"/>
      <c r="S4" s="1206"/>
      <c r="T4" s="1206"/>
      <c r="U4" s="1206"/>
      <c r="V4" s="1206"/>
      <c r="W4" s="1206"/>
      <c r="X4" s="1206"/>
      <c r="Y4" s="1206"/>
      <c r="Z4" s="1206"/>
      <c r="AA4" s="1206"/>
      <c r="AB4" s="1206"/>
      <c r="AC4" s="1206"/>
    </row>
    <row r="5" spans="1:29" s="1347" customFormat="1" ht="22.5" customHeight="1" x14ac:dyDescent="0.25">
      <c r="A5" s="1344"/>
      <c r="B5" s="1797"/>
      <c r="C5" s="1789"/>
      <c r="D5" s="1724" t="s">
        <v>476</v>
      </c>
      <c r="E5" s="1783">
        <v>5990</v>
      </c>
      <c r="F5" s="1783">
        <v>2050</v>
      </c>
      <c r="G5" s="1783">
        <v>5775</v>
      </c>
      <c r="H5" s="1783">
        <v>4075</v>
      </c>
      <c r="I5" s="1783">
        <v>4700</v>
      </c>
      <c r="J5" s="1783">
        <v>3250</v>
      </c>
      <c r="K5" s="1783">
        <v>7910</v>
      </c>
      <c r="L5" s="1783">
        <v>2040</v>
      </c>
      <c r="M5" s="1783">
        <v>3270</v>
      </c>
      <c r="N5" s="1783">
        <v>3000</v>
      </c>
      <c r="O5" s="1783">
        <v>800</v>
      </c>
      <c r="P5" s="1784">
        <v>1665</v>
      </c>
      <c r="Q5" s="1815">
        <f t="shared" ref="Q5:Q66" si="1">SUM(E5:P5)</f>
        <v>44525</v>
      </c>
      <c r="R5" s="1346"/>
      <c r="S5" s="1206"/>
      <c r="T5" s="1206"/>
      <c r="U5" s="1206"/>
      <c r="V5" s="1206"/>
      <c r="W5" s="1206"/>
      <c r="X5" s="1206"/>
      <c r="Y5" s="1206"/>
      <c r="Z5" s="1206"/>
      <c r="AA5" s="1206"/>
      <c r="AB5" s="1206"/>
      <c r="AC5" s="1206"/>
    </row>
    <row r="6" spans="1:29" s="1347" customFormat="1" ht="22.5" customHeight="1" x14ac:dyDescent="0.25">
      <c r="A6" s="1344"/>
      <c r="B6" s="1798">
        <f>+B4+1</f>
        <v>2</v>
      </c>
      <c r="C6" s="1782" t="s">
        <v>1480</v>
      </c>
      <c r="D6" s="1340" t="s">
        <v>477</v>
      </c>
      <c r="E6" s="1783">
        <v>134047</v>
      </c>
      <c r="F6" s="1783">
        <v>118295</v>
      </c>
      <c r="G6" s="1783">
        <v>111033</v>
      </c>
      <c r="H6" s="1783">
        <v>120949</v>
      </c>
      <c r="I6" s="1783">
        <v>136540</v>
      </c>
      <c r="J6" s="1783">
        <v>126496</v>
      </c>
      <c r="K6" s="1783">
        <v>103923</v>
      </c>
      <c r="L6" s="1783">
        <v>134731</v>
      </c>
      <c r="M6" s="1783">
        <v>134731</v>
      </c>
      <c r="N6" s="1783">
        <v>78895</v>
      </c>
      <c r="O6" s="1783">
        <v>132676</v>
      </c>
      <c r="P6" s="1784">
        <v>129846</v>
      </c>
      <c r="Q6" s="1345">
        <f t="shared" si="1"/>
        <v>1462162</v>
      </c>
      <c r="R6" s="1346"/>
      <c r="S6" s="1206"/>
      <c r="T6" s="1206"/>
      <c r="U6" s="1206"/>
      <c r="V6" s="1206"/>
      <c r="W6" s="1206"/>
      <c r="X6" s="1206"/>
      <c r="Y6" s="1206"/>
      <c r="Z6" s="1206"/>
      <c r="AA6" s="1206"/>
      <c r="AB6" s="1206"/>
      <c r="AC6" s="1206"/>
    </row>
    <row r="7" spans="1:29" s="1347" customFormat="1" ht="22.5" customHeight="1" x14ac:dyDescent="0.25">
      <c r="A7" s="1344"/>
      <c r="B7" s="1799">
        <f t="shared" ref="B7:B55" si="2">+B6+1</f>
        <v>3</v>
      </c>
      <c r="C7" s="1787" t="s">
        <v>1481</v>
      </c>
      <c r="D7" s="1343" t="s">
        <v>476</v>
      </c>
      <c r="E7" s="1816">
        <v>13057</v>
      </c>
      <c r="F7" s="1816">
        <v>12290</v>
      </c>
      <c r="G7" s="1816">
        <v>5815</v>
      </c>
      <c r="H7" s="1816">
        <v>2681</v>
      </c>
      <c r="I7" s="1816">
        <v>5016</v>
      </c>
      <c r="J7" s="1816">
        <v>10627</v>
      </c>
      <c r="K7" s="1816">
        <v>9098</v>
      </c>
      <c r="L7" s="1816">
        <v>8175</v>
      </c>
      <c r="M7" s="1816">
        <v>10906</v>
      </c>
      <c r="N7" s="1816">
        <v>12735</v>
      </c>
      <c r="O7" s="1816">
        <v>11783</v>
      </c>
      <c r="P7" s="1817">
        <v>16541</v>
      </c>
      <c r="Q7" s="1818">
        <f t="shared" si="1"/>
        <v>118724</v>
      </c>
      <c r="R7" s="1346"/>
      <c r="S7" s="1206"/>
      <c r="T7" s="1206"/>
      <c r="U7" s="1206"/>
      <c r="V7" s="1206"/>
      <c r="W7" s="1206"/>
      <c r="X7" s="1206"/>
      <c r="Y7" s="1206"/>
      <c r="Z7" s="1206"/>
      <c r="AA7" s="1206"/>
      <c r="AB7" s="1206"/>
      <c r="AC7" s="1206"/>
    </row>
    <row r="8" spans="1:29" s="1347" customFormat="1" ht="22.5" customHeight="1" x14ac:dyDescent="0.25">
      <c r="A8" s="1344"/>
      <c r="B8" s="1797"/>
      <c r="C8" s="1789"/>
      <c r="D8" s="1724" t="s">
        <v>477</v>
      </c>
      <c r="E8" s="1783">
        <v>0</v>
      </c>
      <c r="F8" s="1783">
        <v>0</v>
      </c>
      <c r="G8" s="1783">
        <v>0</v>
      </c>
      <c r="H8" s="1783">
        <v>0</v>
      </c>
      <c r="I8" s="1783">
        <v>0</v>
      </c>
      <c r="J8" s="1783">
        <v>0</v>
      </c>
      <c r="K8" s="1783">
        <v>0</v>
      </c>
      <c r="L8" s="1783">
        <v>0</v>
      </c>
      <c r="M8" s="1783">
        <v>7798.58</v>
      </c>
      <c r="N8" s="1783">
        <v>18716.5</v>
      </c>
      <c r="O8" s="1783">
        <v>17330.830000000002</v>
      </c>
      <c r="P8" s="1784">
        <v>17943.68</v>
      </c>
      <c r="Q8" s="1815">
        <f t="shared" si="1"/>
        <v>61789.590000000004</v>
      </c>
      <c r="R8" s="1346"/>
      <c r="S8" s="1206"/>
      <c r="T8" s="1206"/>
      <c r="U8" s="1206"/>
      <c r="V8" s="1206"/>
      <c r="W8" s="1206"/>
      <c r="X8" s="1206"/>
      <c r="Y8" s="1206"/>
      <c r="Z8" s="1206"/>
      <c r="AA8" s="1206"/>
      <c r="AB8" s="1206"/>
      <c r="AC8" s="1206"/>
    </row>
    <row r="9" spans="1:29" s="1347" customFormat="1" ht="22.5" customHeight="1" x14ac:dyDescent="0.25">
      <c r="A9" s="1344"/>
      <c r="B9" s="1798">
        <f>+B7+1</f>
        <v>4</v>
      </c>
      <c r="C9" s="1782" t="s">
        <v>105</v>
      </c>
      <c r="D9" s="1340" t="s">
        <v>476</v>
      </c>
      <c r="E9" s="1783">
        <v>7155</v>
      </c>
      <c r="F9" s="1783">
        <v>15612</v>
      </c>
      <c r="G9" s="1783">
        <v>8563</v>
      </c>
      <c r="H9" s="1783">
        <v>1062</v>
      </c>
      <c r="I9" s="1783">
        <v>6491</v>
      </c>
      <c r="J9" s="1783">
        <v>30</v>
      </c>
      <c r="K9" s="1783">
        <v>0</v>
      </c>
      <c r="L9" s="1783">
        <v>142</v>
      </c>
      <c r="M9" s="1783">
        <v>1136</v>
      </c>
      <c r="N9" s="1783">
        <v>1366</v>
      </c>
      <c r="O9" s="1783">
        <v>4347</v>
      </c>
      <c r="P9" s="1784">
        <v>4796</v>
      </c>
      <c r="Q9" s="1345">
        <f t="shared" si="1"/>
        <v>50700</v>
      </c>
      <c r="R9" s="1346"/>
      <c r="S9" s="1206"/>
      <c r="T9" s="1206"/>
      <c r="U9" s="1206"/>
      <c r="V9" s="1206"/>
      <c r="W9" s="1206"/>
      <c r="X9" s="1206"/>
      <c r="Y9" s="1206"/>
      <c r="Z9" s="1206"/>
      <c r="AA9" s="1206"/>
      <c r="AB9" s="1206"/>
      <c r="AC9" s="1206"/>
    </row>
    <row r="10" spans="1:29" s="1347" customFormat="1" ht="22.5" customHeight="1" x14ac:dyDescent="0.25">
      <c r="A10" s="1344"/>
      <c r="B10" s="1798">
        <f t="shared" si="2"/>
        <v>5</v>
      </c>
      <c r="C10" s="1782" t="s">
        <v>1001</v>
      </c>
      <c r="D10" s="1340" t="s">
        <v>476</v>
      </c>
      <c r="E10" s="1783">
        <v>113943.54000000001</v>
      </c>
      <c r="F10" s="1783">
        <v>70343.290000000008</v>
      </c>
      <c r="G10" s="1783">
        <v>96407.959999999992</v>
      </c>
      <c r="H10" s="1783">
        <v>58482.86</v>
      </c>
      <c r="I10" s="1783">
        <v>52919.3</v>
      </c>
      <c r="J10" s="1783">
        <v>52314.26</v>
      </c>
      <c r="K10" s="1783">
        <v>62570.87</v>
      </c>
      <c r="L10" s="1783">
        <v>43786.34</v>
      </c>
      <c r="M10" s="1783">
        <v>52978.46</v>
      </c>
      <c r="N10" s="1783">
        <v>72664.67</v>
      </c>
      <c r="O10" s="1783">
        <v>87944.34</v>
      </c>
      <c r="P10" s="1784">
        <v>80859.62999999999</v>
      </c>
      <c r="Q10" s="1345">
        <f t="shared" si="1"/>
        <v>845215.52</v>
      </c>
      <c r="R10" s="1346"/>
      <c r="S10" s="1206"/>
      <c r="T10" s="1206"/>
      <c r="U10" s="1206"/>
      <c r="V10" s="1206"/>
      <c r="W10" s="1206"/>
      <c r="X10" s="1206"/>
      <c r="Y10" s="1206"/>
      <c r="Z10" s="1206"/>
      <c r="AA10" s="1206"/>
      <c r="AB10" s="1206"/>
      <c r="AC10" s="1206"/>
    </row>
    <row r="11" spans="1:29" s="1347" customFormat="1" ht="22.5" customHeight="1" x14ac:dyDescent="0.25">
      <c r="A11" s="1344"/>
      <c r="B11" s="1798">
        <f t="shared" si="2"/>
        <v>6</v>
      </c>
      <c r="C11" s="1782" t="s">
        <v>107</v>
      </c>
      <c r="D11" s="1340" t="s">
        <v>476</v>
      </c>
      <c r="E11" s="1783">
        <v>2890.4</v>
      </c>
      <c r="F11" s="1783">
        <v>3648</v>
      </c>
      <c r="G11" s="1783">
        <v>4859.7</v>
      </c>
      <c r="H11" s="1783">
        <v>2730.1</v>
      </c>
      <c r="I11" s="1783">
        <v>1627.2</v>
      </c>
      <c r="J11" s="1783">
        <v>0</v>
      </c>
      <c r="K11" s="1783">
        <v>0</v>
      </c>
      <c r="L11" s="1783">
        <v>1045</v>
      </c>
      <c r="M11" s="1783">
        <v>858</v>
      </c>
      <c r="N11" s="1783">
        <v>2837</v>
      </c>
      <c r="O11" s="1783">
        <v>955</v>
      </c>
      <c r="P11" s="1784">
        <v>3239</v>
      </c>
      <c r="Q11" s="1345">
        <f t="shared" si="1"/>
        <v>24689.4</v>
      </c>
      <c r="R11" s="1346"/>
      <c r="S11" s="1206"/>
      <c r="T11" s="1206"/>
      <c r="U11" s="1206"/>
      <c r="V11" s="1206"/>
      <c r="W11" s="1206"/>
      <c r="X11" s="1206"/>
      <c r="Y11" s="1206"/>
      <c r="Z11" s="1206"/>
      <c r="AA11" s="1206"/>
      <c r="AB11" s="1206"/>
      <c r="AC11" s="1206"/>
    </row>
    <row r="12" spans="1:29" s="1347" customFormat="1" ht="22.5" customHeight="1" x14ac:dyDescent="0.25">
      <c r="A12" s="1344"/>
      <c r="B12" s="1799">
        <f t="shared" si="2"/>
        <v>7</v>
      </c>
      <c r="C12" s="1787" t="s">
        <v>109</v>
      </c>
      <c r="D12" s="1780" t="s">
        <v>476</v>
      </c>
      <c r="E12" s="1783">
        <v>0</v>
      </c>
      <c r="F12" s="1783">
        <v>604.5</v>
      </c>
      <c r="G12" s="1783">
        <v>0</v>
      </c>
      <c r="H12" s="1783">
        <v>40</v>
      </c>
      <c r="I12" s="1783">
        <v>0</v>
      </c>
      <c r="J12" s="1783">
        <v>0</v>
      </c>
      <c r="K12" s="1783">
        <v>0</v>
      </c>
      <c r="L12" s="1783">
        <v>0</v>
      </c>
      <c r="M12" s="1783">
        <v>350</v>
      </c>
      <c r="N12" s="1783">
        <v>713.8</v>
      </c>
      <c r="O12" s="1783">
        <v>400.9</v>
      </c>
      <c r="P12" s="1784">
        <v>0</v>
      </c>
      <c r="Q12" s="1345">
        <f t="shared" si="1"/>
        <v>2109.1999999999998</v>
      </c>
      <c r="R12" s="1346"/>
      <c r="S12" s="1206"/>
      <c r="T12" s="1206"/>
      <c r="U12" s="1206"/>
      <c r="V12" s="1206"/>
      <c r="W12" s="1206"/>
      <c r="X12" s="1206"/>
      <c r="Y12" s="1206"/>
      <c r="Z12" s="1206"/>
      <c r="AA12" s="1206"/>
      <c r="AB12" s="1206"/>
      <c r="AC12" s="1206"/>
    </row>
    <row r="13" spans="1:29" s="1347" customFormat="1" ht="22.5" customHeight="1" x14ac:dyDescent="0.25">
      <c r="A13" s="1344"/>
      <c r="B13" s="1799">
        <f t="shared" si="2"/>
        <v>8</v>
      </c>
      <c r="C13" s="1787" t="s">
        <v>1482</v>
      </c>
      <c r="D13" s="1343" t="s">
        <v>476</v>
      </c>
      <c r="E13" s="1783">
        <v>0</v>
      </c>
      <c r="F13" s="1783">
        <v>0</v>
      </c>
      <c r="G13" s="1783">
        <v>0</v>
      </c>
      <c r="H13" s="1783">
        <v>0</v>
      </c>
      <c r="I13" s="1783">
        <v>0</v>
      </c>
      <c r="J13" s="1783">
        <v>0</v>
      </c>
      <c r="K13" s="1783">
        <v>0</v>
      </c>
      <c r="L13" s="1783">
        <v>0</v>
      </c>
      <c r="M13" s="1783">
        <v>0</v>
      </c>
      <c r="N13" s="1783">
        <v>0</v>
      </c>
      <c r="O13" s="1783">
        <v>0</v>
      </c>
      <c r="P13" s="1784">
        <v>58.465999999999994</v>
      </c>
      <c r="Q13" s="1345">
        <f t="shared" si="1"/>
        <v>58.465999999999994</v>
      </c>
      <c r="R13" s="1346"/>
      <c r="S13" s="1206"/>
      <c r="T13" s="1206"/>
      <c r="U13" s="1206"/>
      <c r="V13" s="1206"/>
      <c r="W13" s="1206"/>
      <c r="X13" s="1206"/>
      <c r="Y13" s="1206"/>
      <c r="Z13" s="1206"/>
      <c r="AA13" s="1206"/>
      <c r="AB13" s="1206"/>
      <c r="AC13" s="1206"/>
    </row>
    <row r="14" spans="1:29" s="1347" customFormat="1" ht="22.5" customHeight="1" x14ac:dyDescent="0.25">
      <c r="A14" s="1344"/>
      <c r="B14" s="1799">
        <f>+B13+1</f>
        <v>9</v>
      </c>
      <c r="C14" s="1787" t="s">
        <v>1425</v>
      </c>
      <c r="D14" s="1343" t="s">
        <v>475</v>
      </c>
      <c r="E14" s="1816">
        <v>43951.01</v>
      </c>
      <c r="F14" s="1816">
        <v>34690.81</v>
      </c>
      <c r="G14" s="1816">
        <v>51752.12</v>
      </c>
      <c r="H14" s="1816">
        <v>44281.52</v>
      </c>
      <c r="I14" s="1816">
        <v>35066.959999999999</v>
      </c>
      <c r="J14" s="1816">
        <v>41414.04</v>
      </c>
      <c r="K14" s="1816">
        <v>44296.05</v>
      </c>
      <c r="L14" s="1816">
        <v>34678.080000000002</v>
      </c>
      <c r="M14" s="1816">
        <v>42756.69</v>
      </c>
      <c r="N14" s="1816">
        <v>41316.870000000003</v>
      </c>
      <c r="O14" s="1816">
        <v>24575.72</v>
      </c>
      <c r="P14" s="1817">
        <v>43514.14</v>
      </c>
      <c r="Q14" s="1818">
        <f t="shared" si="1"/>
        <v>482294.01</v>
      </c>
      <c r="R14" s="1346"/>
      <c r="S14" s="1206"/>
      <c r="T14" s="1206"/>
      <c r="U14" s="1206"/>
      <c r="V14" s="1206"/>
      <c r="W14" s="1206"/>
      <c r="X14" s="1206"/>
      <c r="Y14" s="1206"/>
      <c r="Z14" s="1206"/>
      <c r="AA14" s="1206"/>
      <c r="AB14" s="1206"/>
      <c r="AC14" s="1206"/>
    </row>
    <row r="15" spans="1:29" s="1347" customFormat="1" ht="22.5" customHeight="1" x14ac:dyDescent="0.25">
      <c r="A15" s="1344"/>
      <c r="B15" s="1799">
        <f>+B14+1</f>
        <v>10</v>
      </c>
      <c r="C15" s="1787" t="s">
        <v>1443</v>
      </c>
      <c r="D15" s="1343" t="s">
        <v>475</v>
      </c>
      <c r="E15" s="1816">
        <v>27803.17</v>
      </c>
      <c r="F15" s="1816">
        <v>32077.25</v>
      </c>
      <c r="G15" s="1816">
        <v>1750.99</v>
      </c>
      <c r="H15" s="1816">
        <v>13616.14</v>
      </c>
      <c r="I15" s="1816">
        <v>30809.06</v>
      </c>
      <c r="J15" s="1816">
        <v>0</v>
      </c>
      <c r="K15" s="1816">
        <v>30909.49</v>
      </c>
      <c r="L15" s="1816">
        <v>27196.46</v>
      </c>
      <c r="M15" s="1816">
        <v>27425.23</v>
      </c>
      <c r="N15" s="1816">
        <v>28853.82</v>
      </c>
      <c r="O15" s="1816">
        <v>27528.99</v>
      </c>
      <c r="P15" s="1817">
        <v>25313.63</v>
      </c>
      <c r="Q15" s="1818">
        <f t="shared" si="1"/>
        <v>273284.23</v>
      </c>
      <c r="R15" s="1346"/>
      <c r="S15" s="1206"/>
      <c r="T15" s="1206"/>
      <c r="U15" s="1206"/>
      <c r="V15" s="1206"/>
      <c r="W15" s="1206"/>
      <c r="X15" s="1206"/>
      <c r="Y15" s="1206"/>
      <c r="Z15" s="1206"/>
      <c r="AA15" s="1206"/>
      <c r="AB15" s="1206"/>
      <c r="AC15" s="1206"/>
    </row>
    <row r="16" spans="1:29" s="1347" customFormat="1" ht="22.5" customHeight="1" x14ac:dyDescent="0.25">
      <c r="A16" s="1344"/>
      <c r="B16" s="1800"/>
      <c r="C16" s="1788"/>
      <c r="D16" s="1728" t="s">
        <v>480</v>
      </c>
      <c r="E16" s="1819">
        <v>5408.57</v>
      </c>
      <c r="F16" s="1819">
        <v>5549.32</v>
      </c>
      <c r="G16" s="1819">
        <v>70.040000000000006</v>
      </c>
      <c r="H16" s="1819">
        <v>2392.85</v>
      </c>
      <c r="I16" s="1819">
        <v>6804.71</v>
      </c>
      <c r="J16" s="1819">
        <v>6523.52</v>
      </c>
      <c r="K16" s="1819">
        <v>7825.19</v>
      </c>
      <c r="L16" s="1819">
        <v>6603.36</v>
      </c>
      <c r="M16" s="1819">
        <v>7585.27</v>
      </c>
      <c r="N16" s="1819">
        <v>8733.0499999999993</v>
      </c>
      <c r="O16" s="1819">
        <v>8778.7999999999993</v>
      </c>
      <c r="P16" s="1820">
        <v>8835.09</v>
      </c>
      <c r="Q16" s="1821">
        <f t="shared" si="1"/>
        <v>75109.77</v>
      </c>
      <c r="R16" s="1346"/>
      <c r="S16" s="1206"/>
      <c r="T16" s="1206"/>
      <c r="U16" s="1206"/>
      <c r="V16" s="1206"/>
      <c r="W16" s="1206"/>
      <c r="X16" s="1206"/>
      <c r="Y16" s="1206"/>
      <c r="Z16" s="1206"/>
      <c r="AA16" s="1206"/>
      <c r="AB16" s="1206"/>
      <c r="AC16" s="1206"/>
    </row>
    <row r="17" spans="1:29" s="1347" customFormat="1" ht="22.5" customHeight="1" x14ac:dyDescent="0.25">
      <c r="A17" s="1344"/>
      <c r="B17" s="1797"/>
      <c r="C17" s="1789"/>
      <c r="D17" s="1724" t="s">
        <v>476</v>
      </c>
      <c r="E17" s="1783">
        <v>0</v>
      </c>
      <c r="F17" s="1783">
        <v>0</v>
      </c>
      <c r="G17" s="1783">
        <v>0</v>
      </c>
      <c r="H17" s="1783">
        <v>0</v>
      </c>
      <c r="I17" s="1783"/>
      <c r="J17" s="1783">
        <v>0</v>
      </c>
      <c r="K17" s="1783">
        <v>3400</v>
      </c>
      <c r="L17" s="1783">
        <v>3500</v>
      </c>
      <c r="M17" s="1783"/>
      <c r="N17" s="1783">
        <v>300</v>
      </c>
      <c r="O17" s="1783">
        <v>8778.7999999999993</v>
      </c>
      <c r="P17" s="1784"/>
      <c r="Q17" s="1815">
        <f t="shared" si="1"/>
        <v>15978.8</v>
      </c>
      <c r="R17" s="1346"/>
      <c r="S17" s="1206"/>
      <c r="T17" s="1206"/>
      <c r="U17" s="1206"/>
      <c r="V17" s="1206"/>
      <c r="W17" s="1206"/>
      <c r="X17" s="1206"/>
      <c r="Y17" s="1206"/>
      <c r="Z17" s="1206"/>
      <c r="AA17" s="1206"/>
      <c r="AB17" s="1206"/>
      <c r="AC17" s="1206"/>
    </row>
    <row r="18" spans="1:29" s="1347" customFormat="1" ht="22.5" customHeight="1" x14ac:dyDescent="0.25">
      <c r="A18" s="1344"/>
      <c r="B18" s="1799">
        <f>+B15+1</f>
        <v>11</v>
      </c>
      <c r="C18" s="1787" t="s">
        <v>113</v>
      </c>
      <c r="D18" s="1343" t="s">
        <v>476</v>
      </c>
      <c r="E18" s="1816">
        <v>0</v>
      </c>
      <c r="F18" s="1816">
        <v>0</v>
      </c>
      <c r="G18" s="1816">
        <v>0</v>
      </c>
      <c r="H18" s="1816">
        <v>0</v>
      </c>
      <c r="I18" s="1816">
        <v>0</v>
      </c>
      <c r="J18" s="1816">
        <v>0</v>
      </c>
      <c r="K18" s="1816">
        <v>0</v>
      </c>
      <c r="L18" s="1816">
        <v>0</v>
      </c>
      <c r="M18" s="1816">
        <v>0</v>
      </c>
      <c r="N18" s="1816">
        <v>0</v>
      </c>
      <c r="O18" s="1816">
        <v>0</v>
      </c>
      <c r="P18" s="1817">
        <v>0</v>
      </c>
      <c r="Q18" s="1818">
        <f t="shared" si="1"/>
        <v>0</v>
      </c>
      <c r="R18" s="1346"/>
      <c r="S18" s="1206"/>
      <c r="T18" s="1206"/>
      <c r="U18" s="1206"/>
      <c r="V18" s="1206"/>
      <c r="W18" s="1206"/>
      <c r="X18" s="1206"/>
      <c r="Y18" s="1206"/>
      <c r="Z18" s="1206"/>
      <c r="AA18" s="1206"/>
      <c r="AB18" s="1206"/>
      <c r="AC18" s="1206"/>
    </row>
    <row r="19" spans="1:29" s="1347" customFormat="1" ht="22.5" customHeight="1" x14ac:dyDescent="0.25">
      <c r="A19" s="1344"/>
      <c r="B19" s="1797"/>
      <c r="C19" s="1789"/>
      <c r="D19" s="1724" t="s">
        <v>478</v>
      </c>
      <c r="E19" s="1783">
        <v>0</v>
      </c>
      <c r="F19" s="1783">
        <v>0</v>
      </c>
      <c r="G19" s="1783">
        <v>0</v>
      </c>
      <c r="H19" s="1783">
        <v>0</v>
      </c>
      <c r="I19" s="1783">
        <v>0</v>
      </c>
      <c r="J19" s="1783">
        <v>0</v>
      </c>
      <c r="K19" s="1783">
        <v>0</v>
      </c>
      <c r="L19" s="1783">
        <v>0</v>
      </c>
      <c r="M19" s="1783">
        <v>0</v>
      </c>
      <c r="N19" s="1783">
        <v>0</v>
      </c>
      <c r="O19" s="1783">
        <v>0</v>
      </c>
      <c r="P19" s="1784">
        <v>0</v>
      </c>
      <c r="Q19" s="1815">
        <f t="shared" si="1"/>
        <v>0</v>
      </c>
      <c r="R19" s="1346"/>
      <c r="S19" s="1206"/>
      <c r="T19" s="1206"/>
      <c r="U19" s="1206"/>
      <c r="V19" s="1206"/>
      <c r="W19" s="1206"/>
      <c r="X19" s="1206"/>
      <c r="Y19" s="1206"/>
      <c r="Z19" s="1206"/>
      <c r="AA19" s="1206"/>
      <c r="AB19" s="1206"/>
      <c r="AC19" s="1206"/>
    </row>
    <row r="20" spans="1:29" s="1347" customFormat="1" ht="22.5" customHeight="1" x14ac:dyDescent="0.25">
      <c r="A20" s="1344"/>
      <c r="B20" s="1798">
        <f>+B18+1</f>
        <v>12</v>
      </c>
      <c r="C20" s="1782" t="s">
        <v>115</v>
      </c>
      <c r="D20" s="1340" t="s">
        <v>476</v>
      </c>
      <c r="E20" s="1783">
        <v>0</v>
      </c>
      <c r="F20" s="1783">
        <v>0</v>
      </c>
      <c r="G20" s="1783">
        <v>0</v>
      </c>
      <c r="H20" s="1783">
        <v>0</v>
      </c>
      <c r="I20" s="1783">
        <v>0</v>
      </c>
      <c r="J20" s="1783">
        <v>0</v>
      </c>
      <c r="K20" s="1783">
        <v>0</v>
      </c>
      <c r="L20" s="1783">
        <v>0</v>
      </c>
      <c r="M20" s="1783">
        <v>0</v>
      </c>
      <c r="N20" s="1783">
        <v>0</v>
      </c>
      <c r="O20" s="1783">
        <v>0</v>
      </c>
      <c r="P20" s="1784">
        <v>0</v>
      </c>
      <c r="Q20" s="1345">
        <f t="shared" si="1"/>
        <v>0</v>
      </c>
      <c r="R20" s="1346"/>
      <c r="S20" s="1206"/>
      <c r="T20" s="1206"/>
      <c r="U20" s="1206"/>
      <c r="V20" s="1206"/>
      <c r="W20" s="1206"/>
      <c r="X20" s="1206"/>
      <c r="Y20" s="1206"/>
      <c r="Z20" s="1206"/>
      <c r="AA20" s="1206"/>
      <c r="AB20" s="1206"/>
      <c r="AC20" s="1206"/>
    </row>
    <row r="21" spans="1:29" s="1347" customFormat="1" ht="22.5" customHeight="1" x14ac:dyDescent="0.25">
      <c r="A21" s="1344"/>
      <c r="B21" s="1798">
        <f t="shared" si="2"/>
        <v>13</v>
      </c>
      <c r="C21" s="1782" t="s">
        <v>1492</v>
      </c>
      <c r="D21" s="1340" t="s">
        <v>476</v>
      </c>
      <c r="E21" s="1783">
        <v>917.37</v>
      </c>
      <c r="F21" s="1783">
        <v>917.37</v>
      </c>
      <c r="G21" s="1783">
        <v>917.37</v>
      </c>
      <c r="H21" s="1783">
        <v>917.37</v>
      </c>
      <c r="I21" s="1783">
        <v>917.37</v>
      </c>
      <c r="J21" s="1783">
        <v>917.37</v>
      </c>
      <c r="K21" s="1783">
        <v>917.37</v>
      </c>
      <c r="L21" s="1783">
        <v>917.37</v>
      </c>
      <c r="M21" s="1783">
        <v>917.37</v>
      </c>
      <c r="N21" s="1783">
        <v>917.37</v>
      </c>
      <c r="O21" s="1783">
        <v>917.37</v>
      </c>
      <c r="P21" s="1784">
        <v>917.37</v>
      </c>
      <c r="Q21" s="1345">
        <f t="shared" si="1"/>
        <v>11008.440000000002</v>
      </c>
      <c r="R21" s="1346"/>
      <c r="S21" s="1206"/>
      <c r="T21" s="1206"/>
      <c r="U21" s="1206"/>
      <c r="V21" s="1206"/>
      <c r="W21" s="1206"/>
      <c r="X21" s="1206"/>
      <c r="Y21" s="1206"/>
      <c r="Z21" s="1206"/>
      <c r="AA21" s="1206"/>
      <c r="AB21" s="1206"/>
      <c r="AC21" s="1206"/>
    </row>
    <row r="22" spans="1:29" s="1347" customFormat="1" ht="22.5" customHeight="1" x14ac:dyDescent="0.25">
      <c r="A22" s="1344"/>
      <c r="B22" s="1798">
        <f t="shared" si="2"/>
        <v>14</v>
      </c>
      <c r="C22" s="1782" t="s">
        <v>1493</v>
      </c>
      <c r="D22" s="1340" t="s">
        <v>476</v>
      </c>
      <c r="E22" s="1783">
        <v>0</v>
      </c>
      <c r="F22" s="1783">
        <v>22.058</v>
      </c>
      <c r="G22" s="1783">
        <v>0</v>
      </c>
      <c r="H22" s="1783">
        <v>0</v>
      </c>
      <c r="I22" s="1783">
        <v>0</v>
      </c>
      <c r="J22" s="1783">
        <v>0</v>
      </c>
      <c r="K22" s="1783">
        <v>0</v>
      </c>
      <c r="L22" s="1783">
        <v>0</v>
      </c>
      <c r="M22" s="1783">
        <v>0</v>
      </c>
      <c r="N22" s="1783">
        <v>0</v>
      </c>
      <c r="O22" s="1783">
        <v>0</v>
      </c>
      <c r="P22" s="1784">
        <v>0</v>
      </c>
      <c r="Q22" s="1345">
        <f t="shared" si="1"/>
        <v>22.058</v>
      </c>
      <c r="R22" s="1346"/>
      <c r="S22" s="1206"/>
      <c r="T22" s="1206"/>
      <c r="U22" s="1206"/>
      <c r="V22" s="1206"/>
      <c r="W22" s="1206"/>
      <c r="X22" s="1206"/>
      <c r="Y22" s="1206"/>
      <c r="Z22" s="1206"/>
      <c r="AA22" s="1206"/>
      <c r="AB22" s="1206"/>
      <c r="AC22" s="1206"/>
    </row>
    <row r="23" spans="1:29" s="1347" customFormat="1" ht="22.5" customHeight="1" x14ac:dyDescent="0.25">
      <c r="A23" s="1344"/>
      <c r="B23" s="1798">
        <f t="shared" si="2"/>
        <v>15</v>
      </c>
      <c r="C23" s="1782" t="s">
        <v>1483</v>
      </c>
      <c r="D23" s="1340" t="s">
        <v>476</v>
      </c>
      <c r="E23" s="1783">
        <v>1178</v>
      </c>
      <c r="F23" s="1783">
        <v>1178</v>
      </c>
      <c r="G23" s="1783">
        <v>1178</v>
      </c>
      <c r="H23" s="1783">
        <v>1178</v>
      </c>
      <c r="I23" s="1783">
        <v>1178</v>
      </c>
      <c r="J23" s="1783">
        <v>1178</v>
      </c>
      <c r="K23" s="1783">
        <v>1178</v>
      </c>
      <c r="L23" s="1783">
        <v>1178</v>
      </c>
      <c r="M23" s="1783">
        <v>1178</v>
      </c>
      <c r="N23" s="1783">
        <v>1178</v>
      </c>
      <c r="O23" s="1783">
        <v>1178</v>
      </c>
      <c r="P23" s="1784">
        <v>1178</v>
      </c>
      <c r="Q23" s="1345">
        <f t="shared" si="1"/>
        <v>14136</v>
      </c>
      <c r="R23" s="1346"/>
      <c r="S23" s="1206"/>
      <c r="T23" s="1206"/>
      <c r="U23" s="1206"/>
      <c r="V23" s="1206"/>
      <c r="W23" s="1206"/>
      <c r="X23" s="1206"/>
      <c r="Y23" s="1206"/>
      <c r="Z23" s="1206"/>
      <c r="AA23" s="1206"/>
      <c r="AB23" s="1206"/>
      <c r="AC23" s="1206"/>
    </row>
    <row r="24" spans="1:29" s="1347" customFormat="1" ht="22.5" customHeight="1" x14ac:dyDescent="0.25">
      <c r="A24" s="1344"/>
      <c r="B24" s="1798">
        <f t="shared" si="2"/>
        <v>16</v>
      </c>
      <c r="C24" s="1782" t="s">
        <v>1484</v>
      </c>
      <c r="D24" s="1340" t="s">
        <v>476</v>
      </c>
      <c r="E24" s="1783">
        <v>14350</v>
      </c>
      <c r="F24" s="1783">
        <v>12815</v>
      </c>
      <c r="G24" s="1783">
        <v>13162</v>
      </c>
      <c r="H24" s="1783">
        <v>12356</v>
      </c>
      <c r="I24" s="1783">
        <v>2342</v>
      </c>
      <c r="J24" s="1783">
        <v>9541</v>
      </c>
      <c r="K24" s="1783">
        <v>4745</v>
      </c>
      <c r="L24" s="1783">
        <v>34215</v>
      </c>
      <c r="M24" s="1783">
        <v>62447</v>
      </c>
      <c r="N24" s="1783">
        <v>83724</v>
      </c>
      <c r="O24" s="1783">
        <v>77672</v>
      </c>
      <c r="P24" s="1784">
        <v>30106</v>
      </c>
      <c r="Q24" s="1345">
        <f t="shared" si="1"/>
        <v>357475</v>
      </c>
      <c r="R24" s="1346"/>
      <c r="S24" s="1206"/>
      <c r="T24" s="1206"/>
      <c r="U24" s="1206"/>
      <c r="V24" s="1206"/>
      <c r="W24" s="1206"/>
      <c r="X24" s="1206"/>
      <c r="Y24" s="1206"/>
      <c r="Z24" s="1206"/>
      <c r="AA24" s="1206"/>
      <c r="AB24" s="1206"/>
      <c r="AC24" s="1206"/>
    </row>
    <row r="25" spans="1:29" s="1347" customFormat="1" ht="22.5" customHeight="1" x14ac:dyDescent="0.25">
      <c r="A25" s="1344"/>
      <c r="B25" s="1798">
        <f t="shared" si="2"/>
        <v>17</v>
      </c>
      <c r="C25" s="1782" t="s">
        <v>1486</v>
      </c>
      <c r="D25" s="1340" t="s">
        <v>476</v>
      </c>
      <c r="E25" s="1783">
        <v>1257</v>
      </c>
      <c r="F25" s="1783">
        <v>1116.72</v>
      </c>
      <c r="G25" s="1783">
        <v>1239.5591999999999</v>
      </c>
      <c r="H25" s="1783">
        <v>1130.4779904</v>
      </c>
      <c r="I25" s="1783">
        <v>1158.7399401599998</v>
      </c>
      <c r="J25" s="1783">
        <v>1100.8029431519997</v>
      </c>
      <c r="K25" s="1783">
        <v>968.70658997375972</v>
      </c>
      <c r="L25" s="1783">
        <v>1000</v>
      </c>
      <c r="M25" s="1783">
        <v>1050</v>
      </c>
      <c r="N25" s="1783">
        <v>625</v>
      </c>
      <c r="O25" s="1783">
        <v>750</v>
      </c>
      <c r="P25" s="1784">
        <v>825.00000000000011</v>
      </c>
      <c r="Q25" s="1345">
        <f t="shared" si="1"/>
        <v>12222.006663685759</v>
      </c>
      <c r="R25" s="1346"/>
      <c r="S25" s="1206"/>
      <c r="T25" s="1206"/>
      <c r="U25" s="1206"/>
      <c r="V25" s="1206"/>
      <c r="W25" s="1206"/>
      <c r="X25" s="1206"/>
      <c r="Y25" s="1206"/>
      <c r="Z25" s="1206"/>
      <c r="AA25" s="1206"/>
      <c r="AB25" s="1206"/>
      <c r="AC25" s="1206"/>
    </row>
    <row r="26" spans="1:29" s="1347" customFormat="1" ht="22.5" customHeight="1" x14ac:dyDescent="0.25">
      <c r="A26" s="1344"/>
      <c r="B26" s="1798">
        <f t="shared" si="2"/>
        <v>18</v>
      </c>
      <c r="C26" s="1782" t="s">
        <v>130</v>
      </c>
      <c r="D26" s="1340" t="s">
        <v>477</v>
      </c>
      <c r="E26" s="1783">
        <v>1306630</v>
      </c>
      <c r="F26" s="1783">
        <v>984950</v>
      </c>
      <c r="G26" s="1783">
        <v>1049130</v>
      </c>
      <c r="H26" s="1783">
        <v>997500</v>
      </c>
      <c r="I26" s="1783">
        <v>1010350</v>
      </c>
      <c r="J26" s="1783">
        <v>954880</v>
      </c>
      <c r="K26" s="1783">
        <v>973600</v>
      </c>
      <c r="L26" s="1783">
        <v>969850</v>
      </c>
      <c r="M26" s="1783">
        <v>949010</v>
      </c>
      <c r="N26" s="1783">
        <v>976690</v>
      </c>
      <c r="O26" s="1783">
        <v>947180</v>
      </c>
      <c r="P26" s="1784">
        <v>975970</v>
      </c>
      <c r="Q26" s="1345">
        <f t="shared" si="1"/>
        <v>12095740</v>
      </c>
      <c r="R26" s="1346"/>
      <c r="S26" s="1206"/>
      <c r="T26" s="1206"/>
      <c r="U26" s="1206"/>
      <c r="V26" s="1206"/>
      <c r="W26" s="1206"/>
      <c r="X26" s="1206"/>
      <c r="Y26" s="1206"/>
      <c r="Z26" s="1206"/>
      <c r="AA26" s="1206"/>
      <c r="AB26" s="1206"/>
      <c r="AC26" s="1206"/>
    </row>
    <row r="27" spans="1:29" s="1347" customFormat="1" ht="22.5" customHeight="1" x14ac:dyDescent="0.25">
      <c r="A27" s="1344"/>
      <c r="B27" s="1798">
        <f t="shared" si="2"/>
        <v>19</v>
      </c>
      <c r="C27" s="1789" t="s">
        <v>1496</v>
      </c>
      <c r="D27" s="1781" t="s">
        <v>476</v>
      </c>
      <c r="E27" s="1783">
        <v>388.38</v>
      </c>
      <c r="F27" s="1783">
        <v>108.32</v>
      </c>
      <c r="G27" s="1783">
        <v>715.98</v>
      </c>
      <c r="H27" s="1783">
        <v>301.19</v>
      </c>
      <c r="I27" s="1783">
        <v>0</v>
      </c>
      <c r="J27" s="1783">
        <v>89.83</v>
      </c>
      <c r="K27" s="1783">
        <v>129.46</v>
      </c>
      <c r="L27" s="1783">
        <v>383.1</v>
      </c>
      <c r="M27" s="1783">
        <v>108.32</v>
      </c>
      <c r="N27" s="1783">
        <v>163.80000000000001</v>
      </c>
      <c r="O27" s="1783">
        <v>269.48</v>
      </c>
      <c r="P27" s="1784">
        <v>253.63</v>
      </c>
      <c r="Q27" s="1345">
        <f t="shared" si="1"/>
        <v>2911.4900000000007</v>
      </c>
      <c r="R27" s="1346"/>
      <c r="S27" s="1206"/>
      <c r="T27" s="1206"/>
      <c r="U27" s="1206"/>
      <c r="V27" s="1206"/>
      <c r="W27" s="1206"/>
      <c r="X27" s="1206"/>
      <c r="Y27" s="1206"/>
      <c r="Z27" s="1206"/>
      <c r="AA27" s="1206"/>
      <c r="AB27" s="1206"/>
      <c r="AC27" s="1206"/>
    </row>
    <row r="28" spans="1:29" s="1347" customFormat="1" ht="22.5" customHeight="1" x14ac:dyDescent="0.25">
      <c r="A28" s="1344"/>
      <c r="B28" s="1798">
        <f t="shared" si="2"/>
        <v>20</v>
      </c>
      <c r="C28" s="1782" t="s">
        <v>1497</v>
      </c>
      <c r="D28" s="1340" t="s">
        <v>476</v>
      </c>
      <c r="E28" s="1783">
        <v>916.31999999999994</v>
      </c>
      <c r="F28" s="1783">
        <v>879.67000000000007</v>
      </c>
      <c r="G28" s="1783">
        <v>1020.4100000000001</v>
      </c>
      <c r="H28" s="1783">
        <v>724.5</v>
      </c>
      <c r="I28" s="1783">
        <v>688.27</v>
      </c>
      <c r="J28" s="1783">
        <v>550.61</v>
      </c>
      <c r="K28" s="1783">
        <v>468.01</v>
      </c>
      <c r="L28" s="1783">
        <v>447.72</v>
      </c>
      <c r="M28" s="1783">
        <v>470.1099999999999</v>
      </c>
      <c r="N28" s="1783">
        <v>639.6</v>
      </c>
      <c r="O28" s="1783">
        <v>565.79999999999995</v>
      </c>
      <c r="P28" s="1784">
        <v>622.38</v>
      </c>
      <c r="Q28" s="1345">
        <f t="shared" si="1"/>
        <v>7993.4000000000005</v>
      </c>
      <c r="R28" s="1346"/>
      <c r="S28" s="1206"/>
      <c r="T28" s="1206"/>
      <c r="U28" s="1206"/>
      <c r="V28" s="1206"/>
      <c r="W28" s="1206"/>
      <c r="X28" s="1206"/>
      <c r="Y28" s="1206"/>
      <c r="Z28" s="1206"/>
      <c r="AA28" s="1206"/>
      <c r="AB28" s="1206"/>
      <c r="AC28" s="1206"/>
    </row>
    <row r="29" spans="1:29" s="1347" customFormat="1" ht="22.5" customHeight="1" x14ac:dyDescent="0.25">
      <c r="A29" s="1344"/>
      <c r="B29" s="1798">
        <f t="shared" si="2"/>
        <v>21</v>
      </c>
      <c r="C29" s="1782" t="s">
        <v>1499</v>
      </c>
      <c r="D29" s="1340" t="s">
        <v>476</v>
      </c>
      <c r="E29" s="1783">
        <v>60125</v>
      </c>
      <c r="F29" s="1783">
        <v>57397</v>
      </c>
      <c r="G29" s="1783">
        <v>61918</v>
      </c>
      <c r="H29" s="1783">
        <v>39553</v>
      </c>
      <c r="I29" s="1783">
        <v>28710</v>
      </c>
      <c r="J29" s="1783">
        <v>27100</v>
      </c>
      <c r="K29" s="1783">
        <v>34346</v>
      </c>
      <c r="L29" s="1783">
        <v>33608</v>
      </c>
      <c r="M29" s="1783">
        <v>33796</v>
      </c>
      <c r="N29" s="1783">
        <v>37299</v>
      </c>
      <c r="O29" s="1783">
        <v>40236</v>
      </c>
      <c r="P29" s="1784">
        <v>33733</v>
      </c>
      <c r="Q29" s="1345">
        <f t="shared" si="1"/>
        <v>487821</v>
      </c>
      <c r="R29" s="1346"/>
      <c r="S29" s="1206"/>
      <c r="T29" s="1206"/>
      <c r="U29" s="1206"/>
      <c r="V29" s="1206"/>
      <c r="W29" s="1206"/>
      <c r="X29" s="1206"/>
      <c r="Y29" s="1206"/>
      <c r="Z29" s="1206"/>
      <c r="AA29" s="1206"/>
      <c r="AB29" s="1206"/>
      <c r="AC29" s="1206"/>
    </row>
    <row r="30" spans="1:29" s="1347" customFormat="1" ht="22.5" customHeight="1" x14ac:dyDescent="0.25">
      <c r="A30" s="1344"/>
      <c r="B30" s="1798">
        <f t="shared" si="2"/>
        <v>22</v>
      </c>
      <c r="C30" s="1782" t="s">
        <v>1004</v>
      </c>
      <c r="D30" s="1340" t="s">
        <v>476</v>
      </c>
      <c r="E30" s="1783">
        <v>0</v>
      </c>
      <c r="F30" s="1783">
        <v>0</v>
      </c>
      <c r="G30" s="1783">
        <v>0</v>
      </c>
      <c r="H30" s="1783">
        <v>0</v>
      </c>
      <c r="I30" s="1783">
        <v>0</v>
      </c>
      <c r="J30" s="1783">
        <v>0</v>
      </c>
      <c r="K30" s="1783">
        <v>0</v>
      </c>
      <c r="L30" s="1783">
        <v>0</v>
      </c>
      <c r="M30" s="1783">
        <v>0</v>
      </c>
      <c r="N30" s="1783">
        <v>0</v>
      </c>
      <c r="O30" s="1783">
        <v>0</v>
      </c>
      <c r="P30" s="1784">
        <v>0</v>
      </c>
      <c r="Q30" s="1345">
        <f t="shared" si="1"/>
        <v>0</v>
      </c>
      <c r="R30" s="1346"/>
      <c r="S30" s="1206"/>
      <c r="T30" s="1206"/>
      <c r="U30" s="1206"/>
      <c r="V30" s="1206"/>
      <c r="W30" s="1206"/>
      <c r="X30" s="1206"/>
      <c r="Y30" s="1206"/>
      <c r="Z30" s="1206"/>
      <c r="AA30" s="1206"/>
      <c r="AB30" s="1206"/>
      <c r="AC30" s="1206"/>
    </row>
    <row r="31" spans="1:29" s="1347" customFormat="1" ht="22.5" customHeight="1" x14ac:dyDescent="0.25">
      <c r="A31" s="1344"/>
      <c r="B31" s="1798">
        <f t="shared" si="2"/>
        <v>23</v>
      </c>
      <c r="C31" s="1782" t="s">
        <v>1435</v>
      </c>
      <c r="D31" s="1340" t="s">
        <v>476</v>
      </c>
      <c r="E31" s="1783">
        <v>3010</v>
      </c>
      <c r="F31" s="1783">
        <v>3010</v>
      </c>
      <c r="G31" s="1783">
        <v>3010</v>
      </c>
      <c r="H31" s="1783">
        <v>3010</v>
      </c>
      <c r="I31" s="1783">
        <v>3010</v>
      </c>
      <c r="J31" s="1783">
        <v>3010</v>
      </c>
      <c r="K31" s="1783">
        <v>3010</v>
      </c>
      <c r="L31" s="1783">
        <v>3010</v>
      </c>
      <c r="M31" s="1783">
        <v>3010</v>
      </c>
      <c r="N31" s="1783">
        <v>3010</v>
      </c>
      <c r="O31" s="1783">
        <v>3010</v>
      </c>
      <c r="P31" s="1784">
        <v>3010</v>
      </c>
      <c r="Q31" s="1345">
        <f t="shared" si="1"/>
        <v>36120</v>
      </c>
      <c r="R31" s="1346"/>
      <c r="S31" s="1206"/>
      <c r="T31" s="1206"/>
      <c r="U31" s="1206"/>
      <c r="V31" s="1206"/>
      <c r="W31" s="1206"/>
      <c r="X31" s="1206"/>
      <c r="Y31" s="1206"/>
      <c r="Z31" s="1206"/>
      <c r="AA31" s="1206"/>
      <c r="AB31" s="1206"/>
      <c r="AC31" s="1206"/>
    </row>
    <row r="32" spans="1:29" s="1347" customFormat="1" ht="22.5" customHeight="1" x14ac:dyDescent="0.25">
      <c r="A32" s="1344"/>
      <c r="B32" s="1798">
        <f t="shared" si="2"/>
        <v>24</v>
      </c>
      <c r="C32" s="1782" t="s">
        <v>1500</v>
      </c>
      <c r="D32" s="1340" t="s">
        <v>476</v>
      </c>
      <c r="E32" s="1783">
        <v>0</v>
      </c>
      <c r="F32" s="1783">
        <v>4</v>
      </c>
      <c r="G32" s="1783">
        <v>0</v>
      </c>
      <c r="H32" s="1783">
        <v>0</v>
      </c>
      <c r="I32" s="1783">
        <v>0</v>
      </c>
      <c r="J32" s="1783">
        <v>0</v>
      </c>
      <c r="K32" s="1783">
        <v>112</v>
      </c>
      <c r="L32" s="1783">
        <v>1623</v>
      </c>
      <c r="M32" s="1783">
        <v>3354</v>
      </c>
      <c r="N32" s="1783">
        <v>1640</v>
      </c>
      <c r="O32" s="1783">
        <v>1230</v>
      </c>
      <c r="P32" s="1784">
        <v>3690</v>
      </c>
      <c r="Q32" s="1345">
        <f t="shared" si="1"/>
        <v>11653</v>
      </c>
      <c r="R32" s="1346"/>
      <c r="S32" s="1206"/>
      <c r="T32" s="1206"/>
      <c r="U32" s="1206"/>
      <c r="V32" s="1206"/>
      <c r="W32" s="1206"/>
      <c r="X32" s="1206"/>
      <c r="Y32" s="1206"/>
      <c r="Z32" s="1206"/>
      <c r="AA32" s="1206"/>
      <c r="AB32" s="1206"/>
      <c r="AC32" s="1206"/>
    </row>
    <row r="33" spans="1:29" s="1347" customFormat="1" ht="22.5" customHeight="1" x14ac:dyDescent="0.25">
      <c r="A33" s="1344"/>
      <c r="B33" s="1798">
        <f t="shared" si="2"/>
        <v>25</v>
      </c>
      <c r="C33" s="1782" t="s">
        <v>1417</v>
      </c>
      <c r="D33" s="1340" t="s">
        <v>476</v>
      </c>
      <c r="E33" s="1783">
        <v>0</v>
      </c>
      <c r="F33" s="1783">
        <v>0</v>
      </c>
      <c r="G33" s="1783">
        <v>0</v>
      </c>
      <c r="H33" s="1783">
        <v>0</v>
      </c>
      <c r="I33" s="1783">
        <v>3125</v>
      </c>
      <c r="J33" s="1783">
        <v>6652</v>
      </c>
      <c r="K33" s="1783">
        <v>3627</v>
      </c>
      <c r="L33" s="1783">
        <v>0</v>
      </c>
      <c r="M33" s="1783">
        <v>0</v>
      </c>
      <c r="N33" s="1783">
        <v>0</v>
      </c>
      <c r="O33" s="1783">
        <v>5474</v>
      </c>
      <c r="P33" s="1784">
        <v>3478</v>
      </c>
      <c r="Q33" s="1345">
        <f t="shared" si="1"/>
        <v>22356</v>
      </c>
      <c r="R33" s="1346"/>
      <c r="S33" s="1206"/>
      <c r="T33" s="1206"/>
      <c r="U33" s="1206"/>
      <c r="V33" s="1206"/>
      <c r="W33" s="1206"/>
      <c r="X33" s="1206"/>
      <c r="Y33" s="1206"/>
      <c r="Z33" s="1206"/>
      <c r="AA33" s="1206"/>
      <c r="AB33" s="1206"/>
      <c r="AC33" s="1206"/>
    </row>
    <row r="34" spans="1:29" s="1347" customFormat="1" ht="22.5" customHeight="1" x14ac:dyDescent="0.25">
      <c r="A34" s="1344"/>
      <c r="B34" s="1798">
        <f t="shared" si="2"/>
        <v>26</v>
      </c>
      <c r="C34" s="1782" t="s">
        <v>1416</v>
      </c>
      <c r="D34" s="1340" t="s">
        <v>476</v>
      </c>
      <c r="E34" s="1783">
        <v>152.36000000000001</v>
      </c>
      <c r="F34" s="1783">
        <v>817.45</v>
      </c>
      <c r="G34" s="1783">
        <v>466.4</v>
      </c>
      <c r="H34" s="1783">
        <v>0</v>
      </c>
      <c r="I34" s="1783">
        <v>0</v>
      </c>
      <c r="J34" s="1783"/>
      <c r="K34" s="1783">
        <v>0</v>
      </c>
      <c r="L34" s="1783">
        <v>8809.67</v>
      </c>
      <c r="M34" s="1783">
        <v>10527.6</v>
      </c>
      <c r="N34" s="1783">
        <v>17919.599999999999</v>
      </c>
      <c r="O34" s="1783">
        <v>3363.87</v>
      </c>
      <c r="P34" s="1784">
        <v>160.25</v>
      </c>
      <c r="Q34" s="1345">
        <f t="shared" si="1"/>
        <v>42217.200000000004</v>
      </c>
      <c r="R34" s="1346"/>
      <c r="S34" s="1206"/>
      <c r="T34" s="1206"/>
      <c r="U34" s="1206"/>
      <c r="V34" s="1206"/>
      <c r="W34" s="1206"/>
      <c r="X34" s="1206"/>
      <c r="Y34" s="1206"/>
      <c r="Z34" s="1206"/>
      <c r="AA34" s="1206"/>
      <c r="AB34" s="1206"/>
      <c r="AC34" s="1206"/>
    </row>
    <row r="35" spans="1:29" s="1347" customFormat="1" ht="22.5" customHeight="1" x14ac:dyDescent="0.25">
      <c r="A35" s="1344"/>
      <c r="B35" s="1798">
        <f t="shared" si="2"/>
        <v>27</v>
      </c>
      <c r="C35" s="1782" t="s">
        <v>1502</v>
      </c>
      <c r="D35" s="1340" t="s">
        <v>476</v>
      </c>
      <c r="E35" s="1783">
        <v>776.7</v>
      </c>
      <c r="F35" s="1783">
        <v>776.7</v>
      </c>
      <c r="G35" s="1783">
        <v>776.7</v>
      </c>
      <c r="H35" s="1783">
        <v>776.7</v>
      </c>
      <c r="I35" s="1783">
        <v>776.7</v>
      </c>
      <c r="J35" s="1783">
        <v>776.7</v>
      </c>
      <c r="K35" s="1783">
        <v>776.7</v>
      </c>
      <c r="L35" s="1783">
        <v>776.7</v>
      </c>
      <c r="M35" s="1783">
        <v>776.7</v>
      </c>
      <c r="N35" s="1783">
        <v>776.7</v>
      </c>
      <c r="O35" s="1783">
        <v>776.7</v>
      </c>
      <c r="P35" s="1784">
        <v>776.7</v>
      </c>
      <c r="Q35" s="1345">
        <f t="shared" si="1"/>
        <v>9320.4</v>
      </c>
      <c r="R35" s="1346"/>
      <c r="S35" s="1206"/>
      <c r="T35" s="1206"/>
      <c r="U35" s="1206"/>
      <c r="V35" s="1206"/>
      <c r="W35" s="1206"/>
      <c r="X35" s="1206"/>
      <c r="Y35" s="1206"/>
      <c r="Z35" s="1206"/>
      <c r="AA35" s="1206"/>
      <c r="AB35" s="1206"/>
      <c r="AC35" s="1206"/>
    </row>
    <row r="36" spans="1:29" s="1347" customFormat="1" ht="22.5" customHeight="1" x14ac:dyDescent="0.25">
      <c r="A36" s="1344"/>
      <c r="B36" s="1798">
        <f t="shared" si="2"/>
        <v>28</v>
      </c>
      <c r="C36" s="1782" t="s">
        <v>1488</v>
      </c>
      <c r="D36" s="1340" t="s">
        <v>476</v>
      </c>
      <c r="E36" s="1783">
        <v>0</v>
      </c>
      <c r="F36" s="1783">
        <v>0</v>
      </c>
      <c r="G36" s="1783">
        <v>0</v>
      </c>
      <c r="H36" s="1783">
        <v>0</v>
      </c>
      <c r="I36" s="1783"/>
      <c r="J36" s="1783">
        <v>0</v>
      </c>
      <c r="K36" s="1783">
        <v>0</v>
      </c>
      <c r="L36" s="1783">
        <v>0</v>
      </c>
      <c r="M36" s="1783">
        <v>0</v>
      </c>
      <c r="N36" s="1783">
        <v>0</v>
      </c>
      <c r="O36" s="1783">
        <v>0</v>
      </c>
      <c r="P36" s="1784">
        <v>0</v>
      </c>
      <c r="Q36" s="1345">
        <f t="shared" si="1"/>
        <v>0</v>
      </c>
      <c r="R36" s="1346"/>
      <c r="S36" s="1206"/>
      <c r="T36" s="1206"/>
      <c r="U36" s="1206"/>
      <c r="V36" s="1206"/>
      <c r="W36" s="1206"/>
      <c r="X36" s="1206"/>
      <c r="Y36" s="1206"/>
      <c r="Z36" s="1206"/>
      <c r="AA36" s="1206"/>
      <c r="AB36" s="1206"/>
      <c r="AC36" s="1206"/>
    </row>
    <row r="37" spans="1:29" s="1347" customFormat="1" ht="22.5" customHeight="1" x14ac:dyDescent="0.25">
      <c r="A37" s="1344"/>
      <c r="B37" s="1798">
        <f t="shared" si="2"/>
        <v>29</v>
      </c>
      <c r="C37" s="1782" t="s">
        <v>1490</v>
      </c>
      <c r="D37" s="1340" t="s">
        <v>476</v>
      </c>
      <c r="E37" s="1783">
        <v>0</v>
      </c>
      <c r="F37" s="1783">
        <v>0</v>
      </c>
      <c r="G37" s="1783">
        <v>277</v>
      </c>
      <c r="H37" s="1783">
        <v>277</v>
      </c>
      <c r="I37" s="1783">
        <v>0</v>
      </c>
      <c r="J37" s="1783">
        <v>0</v>
      </c>
      <c r="K37" s="1783">
        <v>0</v>
      </c>
      <c r="L37" s="1783">
        <v>264</v>
      </c>
      <c r="M37" s="1783">
        <v>0</v>
      </c>
      <c r="N37" s="1783">
        <v>1319</v>
      </c>
      <c r="O37" s="1783">
        <v>1200</v>
      </c>
      <c r="P37" s="1784">
        <v>1200</v>
      </c>
      <c r="Q37" s="1345">
        <f t="shared" si="1"/>
        <v>4537</v>
      </c>
      <c r="R37" s="1346"/>
      <c r="S37" s="1206"/>
      <c r="T37" s="1206"/>
      <c r="U37" s="1206"/>
      <c r="V37" s="1206"/>
      <c r="W37" s="1206"/>
      <c r="X37" s="1206"/>
      <c r="Y37" s="1206"/>
      <c r="Z37" s="1206"/>
      <c r="AA37" s="1206"/>
      <c r="AB37" s="1206"/>
      <c r="AC37" s="1206"/>
    </row>
    <row r="38" spans="1:29" s="1347" customFormat="1" ht="22.5" customHeight="1" x14ac:dyDescent="0.25">
      <c r="A38" s="1344"/>
      <c r="B38" s="1798">
        <f t="shared" si="2"/>
        <v>30</v>
      </c>
      <c r="C38" s="1782" t="s">
        <v>146</v>
      </c>
      <c r="D38" s="1340" t="s">
        <v>477</v>
      </c>
      <c r="E38" s="1783">
        <v>2497982.48</v>
      </c>
      <c r="F38" s="1783">
        <v>2494263.0299999998</v>
      </c>
      <c r="G38" s="1783">
        <v>2666281.17</v>
      </c>
      <c r="H38" s="1783">
        <v>2318383</v>
      </c>
      <c r="I38" s="1783">
        <v>2000907</v>
      </c>
      <c r="J38" s="1783">
        <v>2517813.2999999998</v>
      </c>
      <c r="K38" s="1783">
        <v>2562089.37</v>
      </c>
      <c r="L38" s="1783">
        <v>2512692</v>
      </c>
      <c r="M38" s="1783">
        <v>2654597</v>
      </c>
      <c r="N38" s="1783">
        <v>2264189</v>
      </c>
      <c r="O38" s="1783">
        <v>2570352.9</v>
      </c>
      <c r="P38" s="1784">
        <v>2617570.46</v>
      </c>
      <c r="Q38" s="1345">
        <f t="shared" si="1"/>
        <v>29677120.710000001</v>
      </c>
      <c r="R38" s="1346"/>
      <c r="S38" s="1206"/>
      <c r="T38" s="1206"/>
      <c r="U38" s="1206"/>
      <c r="V38" s="1206"/>
      <c r="W38" s="1206"/>
      <c r="X38" s="1206"/>
      <c r="Y38" s="1206"/>
      <c r="Z38" s="1206"/>
      <c r="AA38" s="1206"/>
      <c r="AB38" s="1206"/>
      <c r="AC38" s="1206"/>
    </row>
    <row r="39" spans="1:29" s="1347" customFormat="1" ht="22.5" customHeight="1" x14ac:dyDescent="0.25">
      <c r="A39" s="1344"/>
      <c r="B39" s="1798">
        <f t="shared" si="2"/>
        <v>31</v>
      </c>
      <c r="C39" s="1782" t="s">
        <v>150</v>
      </c>
      <c r="D39" s="1340" t="s">
        <v>476</v>
      </c>
      <c r="E39" s="1783">
        <v>407</v>
      </c>
      <c r="F39" s="1783">
        <v>0</v>
      </c>
      <c r="G39" s="1783">
        <v>0</v>
      </c>
      <c r="H39" s="1783">
        <v>0</v>
      </c>
      <c r="I39" s="1783">
        <v>290</v>
      </c>
      <c r="J39" s="1783">
        <v>90</v>
      </c>
      <c r="K39" s="1783">
        <v>445</v>
      </c>
      <c r="L39" s="1783">
        <v>140</v>
      </c>
      <c r="M39" s="1783">
        <v>122</v>
      </c>
      <c r="N39" s="1783">
        <v>74.811700000000002</v>
      </c>
      <c r="O39" s="1783">
        <v>90</v>
      </c>
      <c r="P39" s="1784">
        <v>134</v>
      </c>
      <c r="Q39" s="1345">
        <f t="shared" si="1"/>
        <v>1792.8117</v>
      </c>
      <c r="R39" s="1346"/>
      <c r="S39" s="1206"/>
      <c r="T39" s="1206"/>
      <c r="U39" s="1206"/>
      <c r="V39" s="1206"/>
      <c r="W39" s="1206"/>
      <c r="X39" s="1206"/>
      <c r="Y39" s="1206"/>
      <c r="Z39" s="1206"/>
      <c r="AA39" s="1206"/>
      <c r="AB39" s="1206"/>
      <c r="AC39" s="1206"/>
    </row>
    <row r="40" spans="1:29" s="1347" customFormat="1" ht="22.5" customHeight="1" x14ac:dyDescent="0.25">
      <c r="A40" s="1344"/>
      <c r="B40" s="1798">
        <f t="shared" si="2"/>
        <v>32</v>
      </c>
      <c r="C40" s="1782" t="s">
        <v>152</v>
      </c>
      <c r="D40" s="1340" t="s">
        <v>476</v>
      </c>
      <c r="E40" s="1783">
        <v>1840</v>
      </c>
      <c r="F40" s="1783">
        <v>2258</v>
      </c>
      <c r="G40" s="1783">
        <v>2098</v>
      </c>
      <c r="H40" s="1783">
        <v>1532</v>
      </c>
      <c r="I40" s="1783">
        <v>1968</v>
      </c>
      <c r="J40" s="1783">
        <v>2706</v>
      </c>
      <c r="K40" s="1783">
        <v>3225</v>
      </c>
      <c r="L40" s="1783">
        <v>2195</v>
      </c>
      <c r="M40" s="1783">
        <v>1875</v>
      </c>
      <c r="N40" s="1783">
        <v>2500</v>
      </c>
      <c r="O40" s="1783">
        <v>3125</v>
      </c>
      <c r="P40" s="1784">
        <v>3750</v>
      </c>
      <c r="Q40" s="1345">
        <f t="shared" si="1"/>
        <v>29072</v>
      </c>
      <c r="R40" s="1346"/>
      <c r="S40" s="1206"/>
      <c r="T40" s="1206"/>
      <c r="U40" s="1206"/>
      <c r="V40" s="1206"/>
      <c r="W40" s="1206"/>
      <c r="X40" s="1206"/>
      <c r="Y40" s="1206"/>
      <c r="Z40" s="1206"/>
      <c r="AA40" s="1206"/>
      <c r="AB40" s="1206"/>
      <c r="AC40" s="1206"/>
    </row>
    <row r="41" spans="1:29" s="1347" customFormat="1" ht="22.5" customHeight="1" x14ac:dyDescent="0.25">
      <c r="A41" s="1344"/>
      <c r="B41" s="1798">
        <f t="shared" si="2"/>
        <v>33</v>
      </c>
      <c r="C41" s="1782" t="s">
        <v>158</v>
      </c>
      <c r="D41" s="1340" t="s">
        <v>476</v>
      </c>
      <c r="E41" s="1783">
        <v>2209.6</v>
      </c>
      <c r="F41" s="1783">
        <v>506.6</v>
      </c>
      <c r="G41" s="1783">
        <v>690.6</v>
      </c>
      <c r="H41" s="1783">
        <v>771.5</v>
      </c>
      <c r="I41" s="1783">
        <v>992</v>
      </c>
      <c r="J41" s="1783">
        <v>331.6</v>
      </c>
      <c r="K41" s="1783">
        <v>702.2</v>
      </c>
      <c r="L41" s="1783">
        <v>400.5</v>
      </c>
      <c r="M41" s="1783">
        <v>6874.4</v>
      </c>
      <c r="N41" s="1783">
        <v>12291.01</v>
      </c>
      <c r="O41" s="1783">
        <v>1459.63</v>
      </c>
      <c r="P41" s="1784">
        <v>928.7</v>
      </c>
      <c r="Q41" s="1345">
        <f t="shared" si="1"/>
        <v>28158.340000000004</v>
      </c>
      <c r="R41" s="1346"/>
      <c r="S41" s="1206"/>
      <c r="T41" s="1206"/>
      <c r="U41" s="1206"/>
      <c r="V41" s="1206"/>
      <c r="W41" s="1206"/>
      <c r="X41" s="1206"/>
      <c r="Y41" s="1206"/>
      <c r="Z41" s="1206"/>
      <c r="AA41" s="1206"/>
      <c r="AB41" s="1206"/>
      <c r="AC41" s="1206"/>
    </row>
    <row r="42" spans="1:29" s="1347" customFormat="1" ht="22.5" customHeight="1" x14ac:dyDescent="0.25">
      <c r="A42" s="1344"/>
      <c r="B42" s="1798">
        <f t="shared" si="2"/>
        <v>34</v>
      </c>
      <c r="C42" s="1782" t="s">
        <v>160</v>
      </c>
      <c r="D42" s="1340" t="s">
        <v>476</v>
      </c>
      <c r="E42" s="1783">
        <v>6279</v>
      </c>
      <c r="F42" s="1783">
        <v>3740</v>
      </c>
      <c r="G42" s="1783">
        <v>0</v>
      </c>
      <c r="H42" s="1783">
        <v>0</v>
      </c>
      <c r="I42" s="1783">
        <v>0</v>
      </c>
      <c r="J42" s="1783">
        <v>0</v>
      </c>
      <c r="K42" s="1783">
        <v>0</v>
      </c>
      <c r="L42" s="1783">
        <v>0</v>
      </c>
      <c r="M42" s="1783">
        <v>0</v>
      </c>
      <c r="N42" s="1783">
        <v>0</v>
      </c>
      <c r="O42" s="1783">
        <v>0</v>
      </c>
      <c r="P42" s="1784">
        <v>0</v>
      </c>
      <c r="Q42" s="1345">
        <f t="shared" si="1"/>
        <v>10019</v>
      </c>
      <c r="R42" s="1346"/>
      <c r="S42" s="1206"/>
      <c r="T42" s="1206"/>
      <c r="U42" s="1206"/>
      <c r="V42" s="1206"/>
      <c r="W42" s="1206"/>
      <c r="X42" s="1206"/>
      <c r="Y42" s="1206"/>
      <c r="Z42" s="1206"/>
      <c r="AA42" s="1206"/>
      <c r="AB42" s="1206"/>
      <c r="AC42" s="1206"/>
    </row>
    <row r="43" spans="1:29" s="1347" customFormat="1" ht="22.5" customHeight="1" x14ac:dyDescent="0.25">
      <c r="A43" s="1344"/>
      <c r="B43" s="1798">
        <f t="shared" si="2"/>
        <v>35</v>
      </c>
      <c r="C43" s="1782" t="s">
        <v>164</v>
      </c>
      <c r="D43" s="1340" t="s">
        <v>476</v>
      </c>
      <c r="E43" s="1783">
        <v>192</v>
      </c>
      <c r="F43" s="1783">
        <v>679</v>
      </c>
      <c r="G43" s="1783">
        <v>246</v>
      </c>
      <c r="H43" s="1783">
        <v>233</v>
      </c>
      <c r="I43" s="1783">
        <v>278</v>
      </c>
      <c r="J43" s="1783">
        <v>214</v>
      </c>
      <c r="K43" s="1783">
        <v>214</v>
      </c>
      <c r="L43" s="1783">
        <v>102</v>
      </c>
      <c r="M43" s="1783">
        <v>135</v>
      </c>
      <c r="N43" s="1783">
        <v>151</v>
      </c>
      <c r="O43" s="1783">
        <v>468</v>
      </c>
      <c r="P43" s="1784">
        <v>241</v>
      </c>
      <c r="Q43" s="1345">
        <f t="shared" si="1"/>
        <v>3153</v>
      </c>
      <c r="R43" s="1346"/>
      <c r="S43" s="1206"/>
      <c r="T43" s="1206"/>
      <c r="U43" s="1206"/>
      <c r="V43" s="1206"/>
      <c r="W43" s="1206"/>
      <c r="X43" s="1206"/>
      <c r="Y43" s="1206"/>
      <c r="Z43" s="1206"/>
      <c r="AA43" s="1206"/>
      <c r="AB43" s="1206"/>
      <c r="AC43" s="1206"/>
    </row>
    <row r="44" spans="1:29" s="1347" customFormat="1" ht="22.5" customHeight="1" x14ac:dyDescent="0.25">
      <c r="A44" s="1344"/>
      <c r="B44" s="1799">
        <f t="shared" si="2"/>
        <v>36</v>
      </c>
      <c r="C44" s="1787" t="s">
        <v>168</v>
      </c>
      <c r="D44" s="1343" t="s">
        <v>476</v>
      </c>
      <c r="E44" s="1816">
        <v>7997</v>
      </c>
      <c r="F44" s="1816">
        <v>7122</v>
      </c>
      <c r="G44" s="1816">
        <v>3828</v>
      </c>
      <c r="H44" s="1816">
        <v>128</v>
      </c>
      <c r="I44" s="1816">
        <v>1885</v>
      </c>
      <c r="J44" s="1816">
        <v>6159</v>
      </c>
      <c r="K44" s="1816">
        <v>2970</v>
      </c>
      <c r="L44" s="1816">
        <v>1130</v>
      </c>
      <c r="M44" s="1816">
        <v>4264</v>
      </c>
      <c r="N44" s="1816">
        <v>2377</v>
      </c>
      <c r="O44" s="1816">
        <v>3915</v>
      </c>
      <c r="P44" s="1817">
        <v>6904</v>
      </c>
      <c r="Q44" s="1818">
        <f t="shared" si="1"/>
        <v>48679</v>
      </c>
      <c r="R44" s="1346"/>
      <c r="S44" s="1206"/>
      <c r="T44" s="1206"/>
      <c r="U44" s="1206"/>
      <c r="V44" s="1206"/>
      <c r="W44" s="1206"/>
      <c r="X44" s="1206"/>
      <c r="Y44" s="1206"/>
      <c r="Z44" s="1206"/>
      <c r="AA44" s="1206"/>
      <c r="AB44" s="1206"/>
      <c r="AC44" s="1206"/>
    </row>
    <row r="45" spans="1:29" s="1347" customFormat="1" ht="22.5" customHeight="1" x14ac:dyDescent="0.25">
      <c r="A45" s="1344"/>
      <c r="B45" s="1797"/>
      <c r="C45" s="1789"/>
      <c r="D45" s="1724" t="s">
        <v>477</v>
      </c>
      <c r="E45" s="1783">
        <v>221464</v>
      </c>
      <c r="F45" s="1783">
        <v>99708</v>
      </c>
      <c r="G45" s="1783">
        <v>42483</v>
      </c>
      <c r="H45" s="1783">
        <v>0</v>
      </c>
      <c r="I45" s="1783">
        <v>70542</v>
      </c>
      <c r="J45" s="1783">
        <v>78732</v>
      </c>
      <c r="K45" s="1783">
        <v>79694</v>
      </c>
      <c r="L45" s="1783">
        <v>83370</v>
      </c>
      <c r="M45" s="1783">
        <v>86182</v>
      </c>
      <c r="N45" s="1783">
        <v>87379</v>
      </c>
      <c r="O45" s="1783">
        <v>78368</v>
      </c>
      <c r="P45" s="1784">
        <v>84634</v>
      </c>
      <c r="Q45" s="1815">
        <f t="shared" si="1"/>
        <v>1012556</v>
      </c>
      <c r="R45" s="1346"/>
      <c r="S45" s="1206"/>
      <c r="T45" s="1206"/>
      <c r="U45" s="1206"/>
      <c r="V45" s="1206"/>
      <c r="W45" s="1206"/>
      <c r="X45" s="1206"/>
      <c r="Y45" s="1206"/>
      <c r="Z45" s="1206"/>
      <c r="AA45" s="1206"/>
      <c r="AB45" s="1206"/>
      <c r="AC45" s="1206"/>
    </row>
    <row r="46" spans="1:29" s="1347" customFormat="1" ht="22.5" customHeight="1" x14ac:dyDescent="0.25">
      <c r="A46" s="1344"/>
      <c r="B46" s="1798">
        <f>+B44+1</f>
        <v>37</v>
      </c>
      <c r="C46" s="1782" t="s">
        <v>1576</v>
      </c>
      <c r="D46" s="1340" t="s">
        <v>476</v>
      </c>
      <c r="E46" s="1783">
        <v>2000</v>
      </c>
      <c r="F46" s="1783">
        <v>400</v>
      </c>
      <c r="G46" s="1783">
        <v>0</v>
      </c>
      <c r="H46" s="1783">
        <v>0</v>
      </c>
      <c r="I46" s="1783"/>
      <c r="J46" s="1783">
        <v>0</v>
      </c>
      <c r="K46" s="1783">
        <v>0</v>
      </c>
      <c r="L46" s="1783">
        <v>0</v>
      </c>
      <c r="M46" s="1783">
        <v>0</v>
      </c>
      <c r="N46" s="1783">
        <v>0</v>
      </c>
      <c r="O46" s="1783">
        <v>0</v>
      </c>
      <c r="P46" s="1784">
        <v>0</v>
      </c>
      <c r="Q46" s="1345">
        <f t="shared" si="1"/>
        <v>2400</v>
      </c>
      <c r="R46" s="1346"/>
      <c r="S46" s="1206"/>
      <c r="T46" s="1206"/>
      <c r="U46" s="1206"/>
      <c r="V46" s="1206"/>
      <c r="W46" s="1206"/>
      <c r="X46" s="1206"/>
      <c r="Y46" s="1206"/>
      <c r="Z46" s="1206"/>
      <c r="AA46" s="1206"/>
      <c r="AB46" s="1206"/>
      <c r="AC46" s="1206"/>
    </row>
    <row r="47" spans="1:29" s="1347" customFormat="1" ht="22.5" customHeight="1" x14ac:dyDescent="0.25">
      <c r="A47" s="1344"/>
      <c r="B47" s="1798">
        <f t="shared" si="2"/>
        <v>38</v>
      </c>
      <c r="C47" s="1789" t="s">
        <v>1586</v>
      </c>
      <c r="D47" s="1342" t="s">
        <v>476</v>
      </c>
      <c r="E47" s="1783">
        <v>0</v>
      </c>
      <c r="F47" s="1783">
        <v>0</v>
      </c>
      <c r="G47" s="1783">
        <v>0</v>
      </c>
      <c r="H47" s="1783">
        <v>0</v>
      </c>
      <c r="I47" s="1783">
        <v>0</v>
      </c>
      <c r="J47" s="1783">
        <v>0</v>
      </c>
      <c r="K47" s="1783">
        <v>0</v>
      </c>
      <c r="L47" s="1783">
        <v>0</v>
      </c>
      <c r="M47" s="1783">
        <v>0</v>
      </c>
      <c r="N47" s="1783">
        <v>0</v>
      </c>
      <c r="O47" s="1783">
        <v>0</v>
      </c>
      <c r="P47" s="1784">
        <v>0</v>
      </c>
      <c r="Q47" s="1345">
        <f t="shared" si="1"/>
        <v>0</v>
      </c>
      <c r="R47" s="1346"/>
      <c r="S47" s="1206"/>
      <c r="T47" s="1206"/>
      <c r="U47" s="1206"/>
      <c r="V47" s="1206"/>
      <c r="W47" s="1206"/>
      <c r="X47" s="1206"/>
      <c r="Y47" s="1206"/>
      <c r="Z47" s="1206"/>
      <c r="AA47" s="1206"/>
      <c r="AB47" s="1206"/>
      <c r="AC47" s="1206"/>
    </row>
    <row r="48" spans="1:29" s="1347" customFormat="1" ht="22.5" customHeight="1" x14ac:dyDescent="0.25">
      <c r="A48" s="1344"/>
      <c r="B48" s="1798">
        <f t="shared" si="2"/>
        <v>39</v>
      </c>
      <c r="C48" s="1782" t="s">
        <v>1431</v>
      </c>
      <c r="D48" s="1340" t="s">
        <v>476</v>
      </c>
      <c r="E48" s="1783">
        <v>0</v>
      </c>
      <c r="F48" s="1783">
        <v>0</v>
      </c>
      <c r="G48" s="1783">
        <v>0</v>
      </c>
      <c r="H48" s="1783">
        <v>0</v>
      </c>
      <c r="I48" s="1783">
        <v>0</v>
      </c>
      <c r="J48" s="1783">
        <v>0</v>
      </c>
      <c r="K48" s="1783">
        <v>0</v>
      </c>
      <c r="L48" s="1783">
        <v>0</v>
      </c>
      <c r="M48" s="1783"/>
      <c r="N48" s="1783">
        <v>0</v>
      </c>
      <c r="O48" s="1783">
        <v>0</v>
      </c>
      <c r="P48" s="1784"/>
      <c r="Q48" s="1345">
        <f t="shared" si="1"/>
        <v>0</v>
      </c>
      <c r="R48" s="1346"/>
      <c r="S48" s="1206"/>
      <c r="T48" s="1206"/>
      <c r="U48" s="1206"/>
      <c r="V48" s="1206"/>
      <c r="W48" s="1206"/>
      <c r="X48" s="1206"/>
      <c r="Y48" s="1206"/>
      <c r="Z48" s="1206"/>
      <c r="AA48" s="1206"/>
      <c r="AB48" s="1206"/>
      <c r="AC48" s="1206"/>
    </row>
    <row r="49" spans="1:29" s="1347" customFormat="1" ht="22.5" customHeight="1" x14ac:dyDescent="0.25">
      <c r="A49" s="1344"/>
      <c r="B49" s="1799">
        <f t="shared" si="2"/>
        <v>40</v>
      </c>
      <c r="C49" s="1787" t="s">
        <v>171</v>
      </c>
      <c r="D49" s="1343" t="s">
        <v>476</v>
      </c>
      <c r="E49" s="1816">
        <v>576723.14</v>
      </c>
      <c r="F49" s="1816">
        <v>453367.66</v>
      </c>
      <c r="G49" s="1816">
        <v>60320</v>
      </c>
      <c r="H49" s="1816">
        <v>19150.71</v>
      </c>
      <c r="I49" s="1816">
        <v>14755.71</v>
      </c>
      <c r="J49" s="1816">
        <v>14382</v>
      </c>
      <c r="K49" s="1816">
        <v>14865.43</v>
      </c>
      <c r="L49" s="1816">
        <v>15015.57</v>
      </c>
      <c r="M49" s="1816">
        <v>20294.43</v>
      </c>
      <c r="N49" s="1816">
        <v>16897.86</v>
      </c>
      <c r="O49" s="1816">
        <v>17949.29</v>
      </c>
      <c r="P49" s="1817">
        <v>19951</v>
      </c>
      <c r="Q49" s="1818">
        <f t="shared" si="1"/>
        <v>1243672.8</v>
      </c>
      <c r="R49" s="1346"/>
      <c r="S49" s="1206"/>
      <c r="T49" s="1206"/>
      <c r="U49" s="1206"/>
      <c r="V49" s="1206"/>
      <c r="W49" s="1206"/>
      <c r="X49" s="1206"/>
      <c r="Y49" s="1206"/>
      <c r="Z49" s="1206"/>
      <c r="AA49" s="1206"/>
      <c r="AB49" s="1206"/>
      <c r="AC49" s="1206"/>
    </row>
    <row r="50" spans="1:29" s="1347" customFormat="1" ht="22.5" customHeight="1" x14ac:dyDescent="0.25">
      <c r="A50" s="1344"/>
      <c r="B50" s="1800"/>
      <c r="C50" s="1788"/>
      <c r="D50" s="1728" t="s">
        <v>477</v>
      </c>
      <c r="E50" s="1819">
        <v>358209.24</v>
      </c>
      <c r="F50" s="1819">
        <v>227396.53</v>
      </c>
      <c r="G50" s="1819">
        <v>0</v>
      </c>
      <c r="H50" s="1819">
        <v>0</v>
      </c>
      <c r="I50" s="1819">
        <v>0</v>
      </c>
      <c r="J50" s="1819">
        <v>0</v>
      </c>
      <c r="K50" s="1819">
        <v>0</v>
      </c>
      <c r="L50" s="1819">
        <v>0</v>
      </c>
      <c r="M50" s="1819">
        <v>0</v>
      </c>
      <c r="N50" s="1819">
        <v>0</v>
      </c>
      <c r="O50" s="1819">
        <v>0</v>
      </c>
      <c r="P50" s="1820">
        <v>0</v>
      </c>
      <c r="Q50" s="1821">
        <f t="shared" si="1"/>
        <v>585605.77</v>
      </c>
      <c r="R50" s="1346"/>
      <c r="S50" s="1206"/>
      <c r="T50" s="1206"/>
      <c r="U50" s="1206"/>
      <c r="V50" s="1206"/>
      <c r="W50" s="1206"/>
      <c r="X50" s="1206"/>
      <c r="Y50" s="1206"/>
      <c r="Z50" s="1206"/>
      <c r="AA50" s="1206"/>
      <c r="AB50" s="1206"/>
      <c r="AC50" s="1206"/>
    </row>
    <row r="51" spans="1:29" s="1347" customFormat="1" ht="22.5" customHeight="1" x14ac:dyDescent="0.25">
      <c r="A51" s="1344"/>
      <c r="B51" s="1797"/>
      <c r="C51" s="1789"/>
      <c r="D51" s="1724" t="s">
        <v>478</v>
      </c>
      <c r="E51" s="1783">
        <v>1116294.77</v>
      </c>
      <c r="F51" s="1783">
        <v>920026.04</v>
      </c>
      <c r="G51" s="1783">
        <v>0</v>
      </c>
      <c r="H51" s="1783">
        <v>0</v>
      </c>
      <c r="I51" s="1783">
        <v>0</v>
      </c>
      <c r="J51" s="1783">
        <v>0</v>
      </c>
      <c r="K51" s="1783">
        <v>0</v>
      </c>
      <c r="L51" s="1783">
        <v>0</v>
      </c>
      <c r="M51" s="1783">
        <v>0</v>
      </c>
      <c r="N51" s="1783">
        <v>0</v>
      </c>
      <c r="O51" s="1783">
        <v>0</v>
      </c>
      <c r="P51" s="1784">
        <v>0</v>
      </c>
      <c r="Q51" s="1822">
        <f t="shared" si="1"/>
        <v>2036320.81</v>
      </c>
      <c r="R51" s="1346"/>
      <c r="S51" s="1206"/>
      <c r="T51" s="1206"/>
      <c r="U51" s="1206"/>
      <c r="V51" s="1206"/>
      <c r="W51" s="1206"/>
      <c r="X51" s="1206"/>
      <c r="Y51" s="1206"/>
      <c r="Z51" s="1206"/>
      <c r="AA51" s="1206"/>
      <c r="AB51" s="1206"/>
      <c r="AC51" s="1206"/>
    </row>
    <row r="52" spans="1:29" s="1347" customFormat="1" ht="22.5" customHeight="1" x14ac:dyDescent="0.25">
      <c r="A52" s="1344"/>
      <c r="B52" s="1798">
        <f>+B49+1</f>
        <v>41</v>
      </c>
      <c r="C52" s="1782" t="s">
        <v>173</v>
      </c>
      <c r="D52" s="1340" t="s">
        <v>477</v>
      </c>
      <c r="E52" s="1783">
        <v>8494742</v>
      </c>
      <c r="F52" s="1783">
        <v>7334926</v>
      </c>
      <c r="G52" s="1783">
        <v>6454706</v>
      </c>
      <c r="H52" s="1783">
        <v>7436234</v>
      </c>
      <c r="I52" s="1783">
        <v>6714711</v>
      </c>
      <c r="J52" s="1783">
        <v>4820478</v>
      </c>
      <c r="K52" s="1783">
        <v>7769823</v>
      </c>
      <c r="L52" s="1783">
        <v>5994286</v>
      </c>
      <c r="M52" s="1783">
        <v>5590262</v>
      </c>
      <c r="N52" s="1783">
        <v>5354385</v>
      </c>
      <c r="O52" s="1783">
        <v>6469584</v>
      </c>
      <c r="P52" s="1784">
        <v>9035929</v>
      </c>
      <c r="Q52" s="1345">
        <f t="shared" si="1"/>
        <v>81470066</v>
      </c>
      <c r="R52" s="1346"/>
      <c r="S52" s="1206"/>
      <c r="T52" s="1206"/>
      <c r="U52" s="1206"/>
      <c r="V52" s="1206"/>
      <c r="W52" s="1206"/>
      <c r="X52" s="1206"/>
      <c r="Y52" s="1206"/>
      <c r="Z52" s="1206"/>
      <c r="AA52" s="1206"/>
      <c r="AB52" s="1206"/>
      <c r="AC52" s="1206"/>
    </row>
    <row r="53" spans="1:29" s="1347" customFormat="1" ht="22.5" customHeight="1" x14ac:dyDescent="0.25">
      <c r="A53" s="1344"/>
      <c r="B53" s="1798">
        <f t="shared" si="2"/>
        <v>42</v>
      </c>
      <c r="C53" s="1789" t="s">
        <v>179</v>
      </c>
      <c r="D53" s="1724" t="s">
        <v>476</v>
      </c>
      <c r="E53" s="1783">
        <v>0</v>
      </c>
      <c r="F53" s="1783">
        <v>0</v>
      </c>
      <c r="G53" s="1783">
        <v>0</v>
      </c>
      <c r="H53" s="1783">
        <v>0</v>
      </c>
      <c r="I53" s="1783">
        <v>0</v>
      </c>
      <c r="J53" s="1783">
        <v>0</v>
      </c>
      <c r="K53" s="1783">
        <v>0</v>
      </c>
      <c r="L53" s="1783">
        <v>0</v>
      </c>
      <c r="M53" s="1783">
        <v>0</v>
      </c>
      <c r="N53" s="1783">
        <v>0</v>
      </c>
      <c r="O53" s="1783">
        <v>0</v>
      </c>
      <c r="P53" s="1784">
        <v>0</v>
      </c>
      <c r="Q53" s="1345">
        <f t="shared" si="1"/>
        <v>0</v>
      </c>
      <c r="R53" s="1346"/>
      <c r="S53" s="1206"/>
      <c r="T53" s="1206"/>
      <c r="U53" s="1206"/>
      <c r="V53" s="1206"/>
      <c r="W53" s="1206"/>
      <c r="X53" s="1206"/>
      <c r="Y53" s="1206"/>
      <c r="Z53" s="1206"/>
      <c r="AA53" s="1206"/>
      <c r="AB53" s="1206"/>
      <c r="AC53" s="1206"/>
    </row>
    <row r="54" spans="1:29" s="1347" customFormat="1" ht="22.5" customHeight="1" x14ac:dyDescent="0.25">
      <c r="A54" s="1344"/>
      <c r="B54" s="1798">
        <f t="shared" si="2"/>
        <v>43</v>
      </c>
      <c r="C54" s="1782" t="s">
        <v>1422</v>
      </c>
      <c r="D54" s="1340" t="s">
        <v>476</v>
      </c>
      <c r="E54" s="1783">
        <v>99936.18</v>
      </c>
      <c r="F54" s="1783">
        <v>98212.260000000009</v>
      </c>
      <c r="G54" s="1783">
        <v>95652.36</v>
      </c>
      <c r="H54" s="1783">
        <v>81786.02</v>
      </c>
      <c r="I54" s="1783">
        <v>55664.7</v>
      </c>
      <c r="J54" s="1783">
        <v>64600.3</v>
      </c>
      <c r="K54" s="1783">
        <v>73373.7</v>
      </c>
      <c r="L54" s="1783">
        <v>75244.86</v>
      </c>
      <c r="M54" s="1783">
        <v>74148.459999999992</v>
      </c>
      <c r="N54" s="1783">
        <v>59609.240000000005</v>
      </c>
      <c r="O54" s="1783">
        <v>61904.54</v>
      </c>
      <c r="P54" s="1784">
        <v>69441.179999999993</v>
      </c>
      <c r="Q54" s="1345">
        <f t="shared" si="1"/>
        <v>909573.8</v>
      </c>
      <c r="R54" s="1346"/>
      <c r="S54" s="1206"/>
      <c r="T54" s="1206"/>
      <c r="U54" s="1206"/>
      <c r="V54" s="1206"/>
      <c r="W54" s="1206"/>
      <c r="X54" s="1206"/>
      <c r="Y54" s="1206"/>
      <c r="Z54" s="1206"/>
      <c r="AA54" s="1206"/>
      <c r="AB54" s="1206"/>
      <c r="AC54" s="1206"/>
    </row>
    <row r="55" spans="1:29" s="1347" customFormat="1" ht="22.5" customHeight="1" x14ac:dyDescent="0.25">
      <c r="A55" s="1344"/>
      <c r="B55" s="1799">
        <f t="shared" si="2"/>
        <v>44</v>
      </c>
      <c r="C55" s="1787" t="s">
        <v>181</v>
      </c>
      <c r="D55" s="1343" t="s">
        <v>476</v>
      </c>
      <c r="E55" s="1816">
        <v>597310</v>
      </c>
      <c r="F55" s="1816">
        <v>468347</v>
      </c>
      <c r="G55" s="1816">
        <v>586622</v>
      </c>
      <c r="H55" s="1816">
        <v>297347</v>
      </c>
      <c r="I55" s="1816">
        <v>79964</v>
      </c>
      <c r="J55" s="1816">
        <v>76235</v>
      </c>
      <c r="K55" s="1816">
        <v>79544</v>
      </c>
      <c r="L55" s="1816">
        <v>73117</v>
      </c>
      <c r="M55" s="1816">
        <v>70832</v>
      </c>
      <c r="N55" s="1816">
        <v>73427</v>
      </c>
      <c r="O55" s="1816">
        <v>69469</v>
      </c>
      <c r="P55" s="1817">
        <v>68415</v>
      </c>
      <c r="Q55" s="1818">
        <f t="shared" si="1"/>
        <v>2540629</v>
      </c>
      <c r="R55" s="1346"/>
      <c r="S55" s="1206"/>
      <c r="T55" s="1206"/>
      <c r="U55" s="1206"/>
      <c r="V55" s="1206"/>
      <c r="W55" s="1206"/>
      <c r="X55" s="1206"/>
      <c r="Y55" s="1206"/>
      <c r="Z55" s="1206"/>
      <c r="AA55" s="1206"/>
      <c r="AB55" s="1206"/>
      <c r="AC55" s="1206"/>
    </row>
    <row r="56" spans="1:29" s="1347" customFormat="1" ht="22.5" customHeight="1" x14ac:dyDescent="0.25">
      <c r="A56" s="1344"/>
      <c r="B56" s="1800"/>
      <c r="C56" s="1788"/>
      <c r="D56" s="1728" t="s">
        <v>477</v>
      </c>
      <c r="E56" s="1819">
        <v>402276</v>
      </c>
      <c r="F56" s="1819">
        <v>310210</v>
      </c>
      <c r="G56" s="1819">
        <v>503050</v>
      </c>
      <c r="H56" s="1819">
        <v>214100</v>
      </c>
      <c r="I56" s="1819">
        <v>0</v>
      </c>
      <c r="J56" s="1819">
        <v>0</v>
      </c>
      <c r="K56" s="1819">
        <v>0</v>
      </c>
      <c r="L56" s="1819">
        <v>0</v>
      </c>
      <c r="M56" s="1819">
        <v>0</v>
      </c>
      <c r="N56" s="1819">
        <v>0</v>
      </c>
      <c r="O56" s="1819">
        <v>0</v>
      </c>
      <c r="P56" s="1820">
        <v>0</v>
      </c>
      <c r="Q56" s="1821">
        <f t="shared" si="1"/>
        <v>1429636</v>
      </c>
      <c r="R56" s="1346"/>
      <c r="S56" s="1206"/>
      <c r="T56" s="1206"/>
      <c r="U56" s="1206"/>
      <c r="V56" s="1206"/>
      <c r="W56" s="1206"/>
      <c r="X56" s="1206"/>
      <c r="Y56" s="1206"/>
      <c r="Z56" s="1206"/>
      <c r="AA56" s="1206"/>
      <c r="AB56" s="1206"/>
      <c r="AC56" s="1206"/>
    </row>
    <row r="57" spans="1:29" s="1347" customFormat="1" ht="22.5" customHeight="1" x14ac:dyDescent="0.25">
      <c r="A57" s="1344"/>
      <c r="B57" s="1797"/>
      <c r="C57" s="1789"/>
      <c r="D57" s="1724" t="s">
        <v>478</v>
      </c>
      <c r="E57" s="1783">
        <v>390864</v>
      </c>
      <c r="F57" s="1783">
        <v>520282</v>
      </c>
      <c r="G57" s="1783">
        <v>644708</v>
      </c>
      <c r="H57" s="1783">
        <v>371650</v>
      </c>
      <c r="I57" s="1783">
        <v>0</v>
      </c>
      <c r="J57" s="1783">
        <v>0</v>
      </c>
      <c r="K57" s="1783">
        <v>0</v>
      </c>
      <c r="L57" s="1783">
        <v>0</v>
      </c>
      <c r="M57" s="1783">
        <v>0</v>
      </c>
      <c r="N57" s="1783">
        <v>0</v>
      </c>
      <c r="O57" s="1783">
        <v>0</v>
      </c>
      <c r="P57" s="1784">
        <v>0</v>
      </c>
      <c r="Q57" s="1815">
        <f t="shared" si="1"/>
        <v>1927504</v>
      </c>
      <c r="R57" s="1346"/>
      <c r="S57" s="1206"/>
      <c r="T57" s="1206"/>
      <c r="U57" s="1206"/>
      <c r="V57" s="1206"/>
      <c r="W57" s="1206"/>
      <c r="X57" s="1206"/>
      <c r="Y57" s="1206"/>
      <c r="Z57" s="1206"/>
      <c r="AA57" s="1206"/>
      <c r="AB57" s="1206"/>
      <c r="AC57" s="1206"/>
    </row>
    <row r="58" spans="1:29" s="1347" customFormat="1" ht="22.5" customHeight="1" x14ac:dyDescent="0.25">
      <c r="A58" s="1344"/>
      <c r="B58" s="1799">
        <f>+B55+1</f>
        <v>45</v>
      </c>
      <c r="C58" s="1787" t="s">
        <v>183</v>
      </c>
      <c r="D58" s="1343" t="s">
        <v>476</v>
      </c>
      <c r="E58" s="1816">
        <v>0</v>
      </c>
      <c r="F58" s="1816">
        <v>0</v>
      </c>
      <c r="G58" s="1816">
        <v>0</v>
      </c>
      <c r="H58" s="1816">
        <v>2215.6260000000002</v>
      </c>
      <c r="I58" s="1816">
        <v>896.952</v>
      </c>
      <c r="J58" s="1816">
        <v>211</v>
      </c>
      <c r="K58" s="1816">
        <v>0</v>
      </c>
      <c r="L58" s="1816">
        <v>0</v>
      </c>
      <c r="M58" s="1816">
        <v>0</v>
      </c>
      <c r="N58" s="1816">
        <v>0</v>
      </c>
      <c r="O58" s="1816">
        <v>0</v>
      </c>
      <c r="P58" s="1817">
        <v>0</v>
      </c>
      <c r="Q58" s="1818">
        <f t="shared" si="1"/>
        <v>3323.5780000000004</v>
      </c>
      <c r="R58" s="1346"/>
      <c r="S58" s="1206"/>
      <c r="T58" s="1206"/>
      <c r="U58" s="1206"/>
      <c r="V58" s="1206"/>
      <c r="W58" s="1206"/>
      <c r="X58" s="1206"/>
      <c r="Y58" s="1206"/>
      <c r="Z58" s="1206"/>
      <c r="AA58" s="1206"/>
      <c r="AB58" s="1206"/>
      <c r="AC58" s="1206"/>
    </row>
    <row r="59" spans="1:29" s="1347" customFormat="1" ht="22.5" customHeight="1" x14ac:dyDescent="0.25">
      <c r="A59" s="1344"/>
      <c r="B59" s="1797"/>
      <c r="C59" s="1789"/>
      <c r="D59" s="1724" t="s">
        <v>477</v>
      </c>
      <c r="E59" s="1783">
        <v>8437685.5700000003</v>
      </c>
      <c r="F59" s="1783">
        <v>7916056.6899999995</v>
      </c>
      <c r="G59" s="1783">
        <v>7568008.4399999995</v>
      </c>
      <c r="H59" s="1783">
        <v>7502786.6349999998</v>
      </c>
      <c r="I59" s="1783">
        <v>7832453.0189999994</v>
      </c>
      <c r="J59" s="1783">
        <v>7594330.9399999995</v>
      </c>
      <c r="K59" s="1783">
        <v>7848201.5199999996</v>
      </c>
      <c r="L59" s="1783">
        <v>7852801.7300000004</v>
      </c>
      <c r="M59" s="1783">
        <v>7694582.1200000001</v>
      </c>
      <c r="N59" s="1783">
        <v>8098895.8100000005</v>
      </c>
      <c r="O59" s="1783">
        <v>7943422.7400000002</v>
      </c>
      <c r="P59" s="1784">
        <v>8137489.7100000009</v>
      </c>
      <c r="Q59" s="1815">
        <f t="shared" si="1"/>
        <v>94426714.923999995</v>
      </c>
      <c r="R59" s="1346"/>
      <c r="S59" s="1206"/>
      <c r="T59" s="1206"/>
      <c r="U59" s="1206"/>
      <c r="V59" s="1206"/>
      <c r="W59" s="1206"/>
      <c r="X59" s="1206"/>
      <c r="Y59" s="1206"/>
      <c r="Z59" s="1206"/>
      <c r="AA59" s="1206"/>
      <c r="AB59" s="1206"/>
      <c r="AC59" s="1206"/>
    </row>
    <row r="60" spans="1:29" s="1347" customFormat="1" ht="22.5" customHeight="1" x14ac:dyDescent="0.25">
      <c r="A60" s="1344"/>
      <c r="B60" s="1799">
        <f>+B58+1</f>
        <v>46</v>
      </c>
      <c r="C60" s="1787" t="s">
        <v>188</v>
      </c>
      <c r="D60" s="1343" t="s">
        <v>476</v>
      </c>
      <c r="E60" s="1816">
        <v>0</v>
      </c>
      <c r="F60" s="1816">
        <v>104</v>
      </c>
      <c r="G60" s="1816">
        <v>0</v>
      </c>
      <c r="H60" s="1816">
        <v>250</v>
      </c>
      <c r="I60" s="1816">
        <v>0</v>
      </c>
      <c r="J60" s="1816">
        <v>1196</v>
      </c>
      <c r="K60" s="1816">
        <v>209</v>
      </c>
      <c r="L60" s="1816">
        <v>0</v>
      </c>
      <c r="M60" s="1816">
        <v>231</v>
      </c>
      <c r="N60" s="1816">
        <v>0</v>
      </c>
      <c r="O60" s="1816">
        <v>906</v>
      </c>
      <c r="P60" s="1817">
        <v>0</v>
      </c>
      <c r="Q60" s="1818">
        <f t="shared" si="1"/>
        <v>2896</v>
      </c>
      <c r="R60" s="1346"/>
      <c r="S60" s="1206"/>
      <c r="T60" s="1206"/>
      <c r="U60" s="1206"/>
      <c r="V60" s="1206"/>
      <c r="W60" s="1206"/>
      <c r="X60" s="1206"/>
      <c r="Y60" s="1206"/>
      <c r="Z60" s="1206"/>
      <c r="AA60" s="1206"/>
      <c r="AB60" s="1206"/>
      <c r="AC60" s="1206"/>
    </row>
    <row r="61" spans="1:29" s="1347" customFormat="1" ht="22.5" customHeight="1" x14ac:dyDescent="0.25">
      <c r="A61" s="1344"/>
      <c r="B61" s="1797"/>
      <c r="C61" s="1789"/>
      <c r="D61" s="1724" t="s">
        <v>477</v>
      </c>
      <c r="E61" s="1783">
        <v>2527527</v>
      </c>
      <c r="F61" s="1783">
        <v>2337515</v>
      </c>
      <c r="G61" s="1783">
        <v>2410235</v>
      </c>
      <c r="H61" s="1783">
        <v>2228547</v>
      </c>
      <c r="I61" s="1783">
        <v>2312241</v>
      </c>
      <c r="J61" s="1783">
        <v>1545891</v>
      </c>
      <c r="K61" s="1783">
        <v>2235806</v>
      </c>
      <c r="L61" s="1783">
        <v>2345472</v>
      </c>
      <c r="M61" s="1783">
        <v>213699.1</v>
      </c>
      <c r="N61" s="1783">
        <v>2674027.2999999998</v>
      </c>
      <c r="O61" s="1783">
        <v>2519686</v>
      </c>
      <c r="P61" s="1784">
        <v>2517882.6</v>
      </c>
      <c r="Q61" s="1815">
        <f t="shared" si="1"/>
        <v>25868529.000000004</v>
      </c>
      <c r="R61" s="1346"/>
      <c r="S61" s="1206"/>
      <c r="T61" s="1206"/>
      <c r="U61" s="1206"/>
      <c r="V61" s="1206"/>
      <c r="W61" s="1206"/>
      <c r="X61" s="1206"/>
      <c r="Y61" s="1206"/>
      <c r="Z61" s="1206"/>
      <c r="AA61" s="1206"/>
      <c r="AB61" s="1206"/>
      <c r="AC61" s="1206"/>
    </row>
    <row r="62" spans="1:29" s="1347" customFormat="1" ht="22.5" customHeight="1" x14ac:dyDescent="0.25">
      <c r="A62" s="1344"/>
      <c r="B62" s="1798">
        <f>+B60+1</f>
        <v>47</v>
      </c>
      <c r="C62" s="1782" t="s">
        <v>190</v>
      </c>
      <c r="D62" s="1340" t="s">
        <v>476</v>
      </c>
      <c r="E62" s="1783">
        <v>1230</v>
      </c>
      <c r="F62" s="1783">
        <v>1148</v>
      </c>
      <c r="G62" s="1783">
        <v>820</v>
      </c>
      <c r="H62" s="1783">
        <v>688.80000000000007</v>
      </c>
      <c r="I62" s="1783">
        <v>929.88000000000011</v>
      </c>
      <c r="J62" s="1783">
        <v>820</v>
      </c>
      <c r="K62" s="1783">
        <v>1230</v>
      </c>
      <c r="L62" s="1783">
        <v>820</v>
      </c>
      <c r="M62" s="1783">
        <v>902</v>
      </c>
      <c r="N62" s="1783">
        <v>820</v>
      </c>
      <c r="O62" s="1783">
        <v>410</v>
      </c>
      <c r="P62" s="1784">
        <v>656</v>
      </c>
      <c r="Q62" s="1345">
        <f t="shared" si="1"/>
        <v>10474.68</v>
      </c>
      <c r="R62" s="1346"/>
      <c r="S62" s="1206"/>
      <c r="T62" s="1206"/>
      <c r="U62" s="1206"/>
      <c r="V62" s="1206"/>
      <c r="W62" s="1206"/>
      <c r="X62" s="1206"/>
      <c r="Y62" s="1206"/>
      <c r="Z62" s="1206"/>
      <c r="AA62" s="1206"/>
      <c r="AB62" s="1206"/>
      <c r="AC62" s="1206"/>
    </row>
    <row r="63" spans="1:29" s="1347" customFormat="1" ht="22.5" customHeight="1" x14ac:dyDescent="0.25">
      <c r="A63" s="1344"/>
      <c r="B63" s="1797">
        <f t="shared" ref="B63:B65" si="3">+B62+1</f>
        <v>48</v>
      </c>
      <c r="C63" s="1789" t="s">
        <v>1413</v>
      </c>
      <c r="D63" s="1342" t="s">
        <v>476</v>
      </c>
      <c r="E63" s="1783">
        <v>0</v>
      </c>
      <c r="F63" s="1783">
        <v>0</v>
      </c>
      <c r="G63" s="1783">
        <v>0</v>
      </c>
      <c r="H63" s="1783">
        <v>0</v>
      </c>
      <c r="I63" s="1783">
        <v>0</v>
      </c>
      <c r="J63" s="1783">
        <v>0</v>
      </c>
      <c r="K63" s="1783">
        <v>0</v>
      </c>
      <c r="L63" s="1783">
        <v>0</v>
      </c>
      <c r="M63" s="1783">
        <v>0</v>
      </c>
      <c r="N63" s="1783">
        <v>0</v>
      </c>
      <c r="O63" s="1783">
        <v>0</v>
      </c>
      <c r="P63" s="1784">
        <v>0</v>
      </c>
      <c r="Q63" s="1823">
        <f t="shared" si="1"/>
        <v>0</v>
      </c>
      <c r="R63" s="1346"/>
      <c r="S63" s="1206"/>
      <c r="T63" s="1206"/>
      <c r="U63" s="1206"/>
      <c r="V63" s="1206"/>
      <c r="W63" s="1206"/>
      <c r="X63" s="1206"/>
      <c r="Y63" s="1206"/>
      <c r="Z63" s="1206"/>
      <c r="AA63" s="1206"/>
      <c r="AB63" s="1206"/>
      <c r="AC63" s="1206"/>
    </row>
    <row r="64" spans="1:29" s="1347" customFormat="1" ht="22.5" customHeight="1" x14ac:dyDescent="0.25">
      <c r="A64" s="1344"/>
      <c r="B64" s="1797">
        <f t="shared" si="3"/>
        <v>49</v>
      </c>
      <c r="C64" s="1782" t="s">
        <v>195</v>
      </c>
      <c r="D64" s="1340" t="s">
        <v>476</v>
      </c>
      <c r="E64" s="1824">
        <v>92</v>
      </c>
      <c r="F64" s="1824">
        <v>0</v>
      </c>
      <c r="G64" s="1824">
        <v>0</v>
      </c>
      <c r="H64" s="1824">
        <v>0</v>
      </c>
      <c r="I64" s="1824">
        <v>0</v>
      </c>
      <c r="J64" s="1824">
        <v>0</v>
      </c>
      <c r="K64" s="1783">
        <v>0</v>
      </c>
      <c r="L64" s="1783">
        <v>1052</v>
      </c>
      <c r="M64" s="1783">
        <v>49</v>
      </c>
      <c r="N64" s="1783">
        <v>4026</v>
      </c>
      <c r="O64" s="1783">
        <v>36</v>
      </c>
      <c r="P64" s="1784">
        <v>0</v>
      </c>
      <c r="Q64" s="1825">
        <f t="shared" si="1"/>
        <v>5255</v>
      </c>
      <c r="R64" s="1346"/>
      <c r="S64" s="1206"/>
      <c r="T64" s="1206"/>
      <c r="U64" s="1206"/>
      <c r="V64" s="1206"/>
      <c r="W64" s="1206"/>
      <c r="X64" s="1206"/>
      <c r="Y64" s="1206"/>
      <c r="Z64" s="1206"/>
      <c r="AA64" s="1206"/>
      <c r="AB64" s="1206"/>
      <c r="AC64" s="1206"/>
    </row>
    <row r="65" spans="1:29" s="1347" customFormat="1" ht="22.5" customHeight="1" x14ac:dyDescent="0.25">
      <c r="A65" s="1344"/>
      <c r="B65" s="1797">
        <f t="shared" si="3"/>
        <v>50</v>
      </c>
      <c r="C65" s="1788" t="s">
        <v>1445</v>
      </c>
      <c r="D65" s="1786" t="s">
        <v>476</v>
      </c>
      <c r="E65" s="1826">
        <v>0</v>
      </c>
      <c r="F65" s="1826">
        <v>0</v>
      </c>
      <c r="G65" s="1826">
        <v>0</v>
      </c>
      <c r="H65" s="1826">
        <v>0</v>
      </c>
      <c r="I65" s="1826">
        <v>0</v>
      </c>
      <c r="J65" s="1826">
        <v>0</v>
      </c>
      <c r="K65" s="1783">
        <v>0</v>
      </c>
      <c r="L65" s="1783">
        <v>0</v>
      </c>
      <c r="M65" s="1783">
        <v>0</v>
      </c>
      <c r="N65" s="1783">
        <v>0</v>
      </c>
      <c r="O65" s="1783">
        <v>0</v>
      </c>
      <c r="P65" s="1784">
        <v>0</v>
      </c>
      <c r="Q65" s="1825">
        <f t="shared" si="1"/>
        <v>0</v>
      </c>
      <c r="R65" s="1346"/>
      <c r="S65" s="1206"/>
      <c r="T65" s="1206"/>
      <c r="U65" s="1206"/>
      <c r="V65" s="1206"/>
      <c r="W65" s="1206"/>
      <c r="X65" s="1206"/>
      <c r="Y65" s="1206"/>
      <c r="Z65" s="1206"/>
      <c r="AA65" s="1206"/>
      <c r="AB65" s="1206"/>
      <c r="AC65" s="1206"/>
    </row>
    <row r="66" spans="1:29" s="1347" customFormat="1" ht="22.5" customHeight="1" x14ac:dyDescent="0.25">
      <c r="A66" s="1344"/>
      <c r="B66" s="1799">
        <f>+B65+1</f>
        <v>51</v>
      </c>
      <c r="C66" s="1787" t="s">
        <v>198</v>
      </c>
      <c r="D66" s="1343" t="s">
        <v>475</v>
      </c>
      <c r="E66" s="1816">
        <v>972</v>
      </c>
      <c r="F66" s="1816">
        <v>19120</v>
      </c>
      <c r="G66" s="1816">
        <v>1901</v>
      </c>
      <c r="H66" s="1816">
        <v>0</v>
      </c>
      <c r="I66" s="1816">
        <v>0</v>
      </c>
      <c r="J66" s="1816">
        <v>0</v>
      </c>
      <c r="K66" s="1816">
        <v>0</v>
      </c>
      <c r="L66" s="1816">
        <v>0</v>
      </c>
      <c r="M66" s="1816">
        <v>4754.6000000000004</v>
      </c>
      <c r="N66" s="1816">
        <v>5812.5</v>
      </c>
      <c r="O66" s="1816">
        <v>2141.5</v>
      </c>
      <c r="P66" s="1817">
        <v>1465</v>
      </c>
      <c r="Q66" s="1818">
        <f t="shared" si="1"/>
        <v>36166.6</v>
      </c>
      <c r="R66" s="1346"/>
      <c r="S66" s="1206"/>
      <c r="T66" s="1206"/>
      <c r="U66" s="1206"/>
      <c r="V66" s="1206"/>
      <c r="W66" s="1206"/>
      <c r="X66" s="1206"/>
      <c r="Y66" s="1206"/>
      <c r="Z66" s="1206"/>
      <c r="AA66" s="1206"/>
      <c r="AB66" s="1206"/>
      <c r="AC66" s="1206"/>
    </row>
    <row r="67" spans="1:29" s="1347" customFormat="1" ht="22.5" customHeight="1" x14ac:dyDescent="0.25">
      <c r="A67" s="1344"/>
      <c r="B67" s="1797"/>
      <c r="C67" s="1789"/>
      <c r="D67" s="1724" t="s">
        <v>480</v>
      </c>
      <c r="E67" s="1783">
        <v>9718.1200000000008</v>
      </c>
      <c r="F67" s="1783">
        <v>8501.1</v>
      </c>
      <c r="G67" s="1783">
        <v>5849.09</v>
      </c>
      <c r="H67" s="1783">
        <v>0</v>
      </c>
      <c r="I67" s="1783">
        <v>6946.64</v>
      </c>
      <c r="J67" s="1783">
        <v>10401.969999999999</v>
      </c>
      <c r="K67" s="1783">
        <v>8187.14</v>
      </c>
      <c r="L67" s="1783">
        <v>10218.81</v>
      </c>
      <c r="M67" s="1783">
        <v>7762.72</v>
      </c>
      <c r="N67" s="1783">
        <v>9630.56</v>
      </c>
      <c r="O67" s="1783">
        <v>7013.23</v>
      </c>
      <c r="P67" s="1784">
        <v>8293.2000000000007</v>
      </c>
      <c r="Q67" s="1815">
        <f t="shared" ref="Q67:Q71" si="4">SUM(E67:P67)</f>
        <v>92522.579999999987</v>
      </c>
      <c r="R67" s="1346"/>
      <c r="S67" s="1206"/>
      <c r="T67" s="1206"/>
      <c r="U67" s="1206"/>
      <c r="V67" s="1206"/>
      <c r="W67" s="1206"/>
      <c r="X67" s="1206"/>
      <c r="Y67" s="1206"/>
      <c r="Z67" s="1206"/>
      <c r="AA67" s="1206"/>
      <c r="AB67" s="1206"/>
      <c r="AC67" s="1206"/>
    </row>
    <row r="68" spans="1:29" s="1347" customFormat="1" ht="22.5" customHeight="1" x14ac:dyDescent="0.25">
      <c r="A68" s="1344"/>
      <c r="B68" s="1799">
        <f>+B66+1</f>
        <v>52</v>
      </c>
      <c r="C68" s="1787" t="s">
        <v>200</v>
      </c>
      <c r="D68" s="1343" t="s">
        <v>476</v>
      </c>
      <c r="E68" s="1816">
        <v>21524</v>
      </c>
      <c r="F68" s="1816">
        <v>27565</v>
      </c>
      <c r="G68" s="1816">
        <v>13304</v>
      </c>
      <c r="H68" s="1816">
        <v>9</v>
      </c>
      <c r="I68" s="1816">
        <v>904</v>
      </c>
      <c r="J68" s="1816">
        <v>9</v>
      </c>
      <c r="K68" s="1816">
        <v>10007</v>
      </c>
      <c r="L68" s="1816">
        <v>18327</v>
      </c>
      <c r="M68" s="1816">
        <v>29066</v>
      </c>
      <c r="N68" s="1816">
        <v>33407</v>
      </c>
      <c r="O68" s="1816">
        <v>27464</v>
      </c>
      <c r="P68" s="1817">
        <v>30427</v>
      </c>
      <c r="Q68" s="1818">
        <f t="shared" si="4"/>
        <v>212013</v>
      </c>
      <c r="R68" s="1346"/>
      <c r="S68" s="1206"/>
      <c r="T68" s="1206"/>
      <c r="U68" s="1206"/>
      <c r="V68" s="1206"/>
      <c r="W68" s="1206"/>
      <c r="X68" s="1206"/>
      <c r="Y68" s="1206"/>
      <c r="Z68" s="1206"/>
      <c r="AA68" s="1206"/>
      <c r="AB68" s="1206"/>
      <c r="AC68" s="1206"/>
    </row>
    <row r="69" spans="1:29" s="1347" customFormat="1" ht="22.5" customHeight="1" x14ac:dyDescent="0.25">
      <c r="A69" s="1344"/>
      <c r="B69" s="1797"/>
      <c r="C69" s="1789"/>
      <c r="D69" s="1724" t="s">
        <v>477</v>
      </c>
      <c r="E69" s="1783">
        <v>725042</v>
      </c>
      <c r="F69" s="1783">
        <v>953232</v>
      </c>
      <c r="G69" s="1783">
        <v>455588</v>
      </c>
      <c r="H69" s="1783">
        <v>0</v>
      </c>
      <c r="I69" s="1783">
        <v>1251</v>
      </c>
      <c r="J69" s="1783">
        <v>0</v>
      </c>
      <c r="K69" s="1783">
        <v>331394</v>
      </c>
      <c r="L69" s="1783">
        <v>620558</v>
      </c>
      <c r="M69" s="1783">
        <v>1007807</v>
      </c>
      <c r="N69" s="1783">
        <v>1063357</v>
      </c>
      <c r="O69" s="1783">
        <v>828747</v>
      </c>
      <c r="P69" s="1784">
        <v>977495</v>
      </c>
      <c r="Q69" s="1815">
        <f t="shared" si="4"/>
        <v>6964471</v>
      </c>
      <c r="R69" s="1346"/>
      <c r="S69" s="1206"/>
      <c r="T69" s="1206"/>
      <c r="U69" s="1206"/>
      <c r="V69" s="1206"/>
      <c r="W69" s="1206"/>
      <c r="X69" s="1206"/>
      <c r="Y69" s="1206"/>
      <c r="Z69" s="1206"/>
      <c r="AA69" s="1206"/>
      <c r="AB69" s="1206"/>
      <c r="AC69" s="1206"/>
    </row>
    <row r="70" spans="1:29" s="1347" customFormat="1" ht="22.5" customHeight="1" x14ac:dyDescent="0.25">
      <c r="A70" s="1344"/>
      <c r="B70" s="1798">
        <f>+B68+1</f>
        <v>53</v>
      </c>
      <c r="C70" s="1782" t="s">
        <v>1447</v>
      </c>
      <c r="D70" s="1340" t="s">
        <v>476</v>
      </c>
      <c r="E70" s="1824">
        <v>33</v>
      </c>
      <c r="F70" s="1824">
        <v>136</v>
      </c>
      <c r="G70" s="1824">
        <v>103</v>
      </c>
      <c r="H70" s="1824">
        <v>16</v>
      </c>
      <c r="I70" s="1824">
        <v>0</v>
      </c>
      <c r="J70" s="1824">
        <v>0</v>
      </c>
      <c r="K70" s="1824">
        <v>276</v>
      </c>
      <c r="L70" s="1824">
        <v>82</v>
      </c>
      <c r="M70" s="1824">
        <v>0</v>
      </c>
      <c r="N70" s="1824">
        <v>343</v>
      </c>
      <c r="O70" s="1824">
        <v>17</v>
      </c>
      <c r="P70" s="1827">
        <v>14155</v>
      </c>
      <c r="Q70" s="1823">
        <f t="shared" si="4"/>
        <v>15161</v>
      </c>
      <c r="R70" s="1346"/>
      <c r="S70" s="1206"/>
      <c r="T70" s="1206"/>
      <c r="U70" s="1206"/>
      <c r="V70" s="1206"/>
      <c r="W70" s="1206"/>
      <c r="X70" s="1206"/>
      <c r="Y70" s="1206"/>
      <c r="Z70" s="1206"/>
      <c r="AA70" s="1206"/>
      <c r="AB70" s="1206"/>
      <c r="AC70" s="1206"/>
    </row>
    <row r="71" spans="1:29" s="1347" customFormat="1" ht="22.5" customHeight="1" thickBot="1" x14ac:dyDescent="0.3">
      <c r="A71" s="1344"/>
      <c r="B71" s="1801">
        <f>+B70+1</f>
        <v>54</v>
      </c>
      <c r="C71" s="1828" t="s">
        <v>1420</v>
      </c>
      <c r="D71" s="1785" t="s">
        <v>476</v>
      </c>
      <c r="E71" s="1829">
        <v>0</v>
      </c>
      <c r="F71" s="1829">
        <v>0</v>
      </c>
      <c r="G71" s="1829">
        <v>0</v>
      </c>
      <c r="H71" s="1829">
        <v>0</v>
      </c>
      <c r="I71" s="1829">
        <v>0</v>
      </c>
      <c r="J71" s="1829">
        <v>0</v>
      </c>
      <c r="K71" s="1829">
        <v>0</v>
      </c>
      <c r="L71" s="1829">
        <v>0</v>
      </c>
      <c r="M71" s="1829"/>
      <c r="N71" s="1829">
        <v>0</v>
      </c>
      <c r="O71" s="1829">
        <v>0</v>
      </c>
      <c r="P71" s="1830"/>
      <c r="Q71" s="1831">
        <f t="shared" si="4"/>
        <v>0</v>
      </c>
      <c r="R71" s="1346"/>
      <c r="S71" s="1206"/>
      <c r="T71" s="1206"/>
      <c r="U71" s="1206"/>
      <c r="V71" s="1206"/>
      <c r="W71" s="1206"/>
      <c r="X71" s="1206"/>
      <c r="Y71" s="1206"/>
      <c r="Z71" s="1206"/>
      <c r="AA71" s="1206"/>
      <c r="AB71" s="1206"/>
      <c r="AC71" s="1206"/>
    </row>
    <row r="72" spans="1:29" s="158" customFormat="1" ht="22.5" customHeight="1" x14ac:dyDescent="0.3">
      <c r="A72" s="157"/>
      <c r="B72" s="1189" t="s">
        <v>1723</v>
      </c>
      <c r="C72" s="161"/>
      <c r="D72" s="172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  <c r="R72" s="528"/>
      <c r="S72"/>
      <c r="T72"/>
      <c r="U72"/>
      <c r="V72"/>
      <c r="W72"/>
      <c r="X72"/>
      <c r="Y72"/>
      <c r="Z72"/>
      <c r="AA72"/>
      <c r="AB72"/>
      <c r="AC72"/>
    </row>
    <row r="73" spans="1:29" s="158" customFormat="1" ht="16.5" x14ac:dyDescent="0.3">
      <c r="A73" s="157"/>
      <c r="B73" s="161"/>
      <c r="C73" s="161"/>
      <c r="D73" s="172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74"/>
      <c r="R73" s="157"/>
      <c r="S73"/>
      <c r="T73"/>
      <c r="U73"/>
      <c r="V73"/>
      <c r="W73"/>
      <c r="X73"/>
      <c r="Y73"/>
      <c r="Z73"/>
      <c r="AA73"/>
      <c r="AB73"/>
      <c r="AC73"/>
    </row>
    <row r="74" spans="1:29" s="158" customFormat="1" ht="17.25" thickBot="1" x14ac:dyDescent="0.35">
      <c r="A74" s="157"/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  <c r="R74" s="174"/>
      <c r="S74"/>
      <c r="T74"/>
      <c r="U74"/>
      <c r="V74"/>
      <c r="W74"/>
      <c r="X74"/>
      <c r="Y74"/>
      <c r="Z74"/>
      <c r="AA74"/>
      <c r="AB74"/>
      <c r="AC74"/>
    </row>
    <row r="75" spans="1:29" s="158" customFormat="1" ht="33" x14ac:dyDescent="0.3">
      <c r="A75" s="157"/>
      <c r="B75" s="2217" t="s">
        <v>489</v>
      </c>
      <c r="C75" s="2218"/>
      <c r="D75" s="1803" t="s">
        <v>474</v>
      </c>
      <c r="E75" s="1804" t="s">
        <v>361</v>
      </c>
      <c r="F75" s="1804" t="s">
        <v>362</v>
      </c>
      <c r="G75" s="1804" t="s">
        <v>363</v>
      </c>
      <c r="H75" s="1804" t="s">
        <v>364</v>
      </c>
      <c r="I75" s="1804" t="s">
        <v>365</v>
      </c>
      <c r="J75" s="1804" t="s">
        <v>366</v>
      </c>
      <c r="K75" s="1804" t="s">
        <v>367</v>
      </c>
      <c r="L75" s="1804" t="s">
        <v>368</v>
      </c>
      <c r="M75" s="1804" t="s">
        <v>388</v>
      </c>
      <c r="N75" s="1804" t="s">
        <v>370</v>
      </c>
      <c r="O75" s="1804" t="s">
        <v>371</v>
      </c>
      <c r="P75" s="1805" t="s">
        <v>372</v>
      </c>
      <c r="Q75" s="1806" t="s">
        <v>285</v>
      </c>
      <c r="R75" s="173"/>
      <c r="S75"/>
      <c r="T75"/>
      <c r="U75"/>
      <c r="V75"/>
      <c r="W75"/>
      <c r="X75"/>
      <c r="Y75"/>
      <c r="Z75"/>
      <c r="AA75"/>
      <c r="AB75"/>
      <c r="AC75"/>
    </row>
    <row r="76" spans="1:29" s="158" customFormat="1" ht="23.25" customHeight="1" x14ac:dyDescent="0.3">
      <c r="A76" s="157"/>
      <c r="B76" s="2219"/>
      <c r="C76" s="2220"/>
      <c r="D76" s="1343" t="s">
        <v>475</v>
      </c>
      <c r="E76" s="1816">
        <v>83617.179999999993</v>
      </c>
      <c r="F76" s="1816">
        <v>98895.06</v>
      </c>
      <c r="G76" s="1816">
        <v>67277.11</v>
      </c>
      <c r="H76" s="1816">
        <v>70100.66</v>
      </c>
      <c r="I76" s="1816">
        <v>77870.01999999999</v>
      </c>
      <c r="J76" s="1816">
        <v>54401.04</v>
      </c>
      <c r="K76" s="1816">
        <v>86450.540000000008</v>
      </c>
      <c r="L76" s="1816">
        <v>76182.540000000008</v>
      </c>
      <c r="M76" s="1816">
        <v>88291.520000000004</v>
      </c>
      <c r="N76" s="1816">
        <v>89939.19</v>
      </c>
      <c r="O76" s="1816">
        <v>69213.210000000006</v>
      </c>
      <c r="P76" s="1816">
        <v>84834.77</v>
      </c>
      <c r="Q76" s="1818">
        <f t="shared" ref="Q76:Q80" si="5">SUM(E76:P76)</f>
        <v>947072.84000000008</v>
      </c>
      <c r="R76" s="173"/>
      <c r="S76"/>
      <c r="T76"/>
      <c r="U76"/>
      <c r="V76"/>
      <c r="W76"/>
      <c r="X76"/>
      <c r="Y76"/>
      <c r="Z76"/>
      <c r="AA76"/>
      <c r="AB76"/>
      <c r="AC76"/>
    </row>
    <row r="77" spans="1:29" s="158" customFormat="1" ht="23.25" customHeight="1" x14ac:dyDescent="0.3">
      <c r="A77" s="157"/>
      <c r="B77" s="2219"/>
      <c r="C77" s="2220"/>
      <c r="D77" s="1728" t="s">
        <v>480</v>
      </c>
      <c r="E77" s="1819">
        <v>15126.69</v>
      </c>
      <c r="F77" s="1819">
        <v>14050.42</v>
      </c>
      <c r="G77" s="1819">
        <v>5919.13</v>
      </c>
      <c r="H77" s="1819">
        <v>2392.85</v>
      </c>
      <c r="I77" s="1819">
        <v>13751.35</v>
      </c>
      <c r="J77" s="1819">
        <v>16925.489999999998</v>
      </c>
      <c r="K77" s="1819">
        <v>16012.33</v>
      </c>
      <c r="L77" s="1819">
        <v>16822.169999999998</v>
      </c>
      <c r="M77" s="1819">
        <v>15347.990000000002</v>
      </c>
      <c r="N77" s="1819">
        <v>18363.61</v>
      </c>
      <c r="O77" s="1819">
        <v>15792.029999999999</v>
      </c>
      <c r="P77" s="1819">
        <v>17128.29</v>
      </c>
      <c r="Q77" s="1821">
        <f t="shared" si="5"/>
        <v>167632.35</v>
      </c>
      <c r="R77" s="161"/>
      <c r="S77"/>
      <c r="T77"/>
      <c r="U77"/>
      <c r="V77"/>
      <c r="W77"/>
      <c r="X77"/>
      <c r="Y77"/>
      <c r="Z77"/>
      <c r="AA77"/>
      <c r="AB77"/>
      <c r="AC77"/>
    </row>
    <row r="78" spans="1:29" s="158" customFormat="1" ht="23.25" customHeight="1" x14ac:dyDescent="0.25">
      <c r="A78" s="157"/>
      <c r="B78" s="2219"/>
      <c r="C78" s="2220"/>
      <c r="D78" s="1728" t="s">
        <v>476</v>
      </c>
      <c r="E78" s="1819">
        <v>1543879.9899999998</v>
      </c>
      <c r="F78" s="1819">
        <v>1247175.598</v>
      </c>
      <c r="G78" s="1819">
        <v>969786.0392</v>
      </c>
      <c r="H78" s="1819">
        <v>533422.85399039998</v>
      </c>
      <c r="I78" s="1819">
        <v>271187.82194015995</v>
      </c>
      <c r="J78" s="1819">
        <v>284091.47294315207</v>
      </c>
      <c r="K78" s="1819">
        <v>320318.44658997387</v>
      </c>
      <c r="L78" s="1819">
        <v>332546.82999999996</v>
      </c>
      <c r="M78" s="1819">
        <v>395926.85</v>
      </c>
      <c r="N78" s="1819">
        <v>448752.46169999999</v>
      </c>
      <c r="O78" s="1819">
        <v>438865.72</v>
      </c>
      <c r="P78" s="1819">
        <v>402112.30600000004</v>
      </c>
      <c r="Q78" s="1821">
        <f t="shared" si="5"/>
        <v>7188066.3903636849</v>
      </c>
      <c r="R78" s="157"/>
      <c r="S78"/>
      <c r="T78"/>
      <c r="U78"/>
      <c r="V78"/>
      <c r="W78"/>
      <c r="X78"/>
      <c r="Y78"/>
      <c r="Z78"/>
      <c r="AA78"/>
      <c r="AB78"/>
      <c r="AC78"/>
    </row>
    <row r="79" spans="1:29" s="158" customFormat="1" ht="23.25" customHeight="1" x14ac:dyDescent="0.25">
      <c r="A79" s="157"/>
      <c r="B79" s="2219"/>
      <c r="C79" s="2220"/>
      <c r="D79" s="1728" t="s">
        <v>477</v>
      </c>
      <c r="E79" s="1819">
        <v>25105605.289999995</v>
      </c>
      <c r="F79" s="1819">
        <v>22776552.25</v>
      </c>
      <c r="G79" s="1819">
        <v>21260514.609999999</v>
      </c>
      <c r="H79" s="1819">
        <v>20818499.635000002</v>
      </c>
      <c r="I79" s="1819">
        <v>20078995.019000001</v>
      </c>
      <c r="J79" s="1819">
        <v>17638621.239999998</v>
      </c>
      <c r="K79" s="1819">
        <v>21904530.890000001</v>
      </c>
      <c r="L79" s="1819">
        <v>20513760.73</v>
      </c>
      <c r="M79" s="1819">
        <v>18338668.800000001</v>
      </c>
      <c r="N79" s="1819">
        <v>20616534.609999999</v>
      </c>
      <c r="O79" s="1819">
        <v>21507347.469999999</v>
      </c>
      <c r="P79" s="1819">
        <v>24494760.450000003</v>
      </c>
      <c r="Q79" s="1821">
        <f t="shared" si="5"/>
        <v>255054390.99400002</v>
      </c>
      <c r="R79" s="157"/>
      <c r="S79"/>
      <c r="T79"/>
      <c r="U79"/>
      <c r="V79"/>
      <c r="W79"/>
      <c r="X79"/>
      <c r="Y79"/>
      <c r="Z79"/>
      <c r="AA79"/>
      <c r="AB79"/>
      <c r="AC79"/>
    </row>
    <row r="80" spans="1:29" s="158" customFormat="1" ht="23.25" customHeight="1" thickBot="1" x14ac:dyDescent="0.3">
      <c r="A80" s="157"/>
      <c r="B80" s="2221"/>
      <c r="C80" s="2222"/>
      <c r="D80" s="1802" t="s">
        <v>478</v>
      </c>
      <c r="E80" s="1829">
        <v>1507158.77</v>
      </c>
      <c r="F80" s="1829">
        <v>1440308.04</v>
      </c>
      <c r="G80" s="1829">
        <v>644708</v>
      </c>
      <c r="H80" s="1829">
        <v>371650</v>
      </c>
      <c r="I80" s="1829">
        <v>0</v>
      </c>
      <c r="J80" s="1829">
        <v>0</v>
      </c>
      <c r="K80" s="1829">
        <v>0</v>
      </c>
      <c r="L80" s="1829">
        <v>0</v>
      </c>
      <c r="M80" s="1829">
        <v>0</v>
      </c>
      <c r="N80" s="1829">
        <v>0</v>
      </c>
      <c r="O80" s="1829">
        <v>0</v>
      </c>
      <c r="P80" s="1829">
        <v>0</v>
      </c>
      <c r="Q80" s="1832">
        <f t="shared" si="5"/>
        <v>3963824.81</v>
      </c>
      <c r="R80" s="157"/>
      <c r="S80"/>
      <c r="T80"/>
      <c r="U80"/>
      <c r="V80"/>
      <c r="W80"/>
      <c r="X80"/>
      <c r="Y80"/>
      <c r="Z80"/>
      <c r="AA80"/>
      <c r="AB80"/>
      <c r="AC80"/>
    </row>
    <row r="81" spans="1:29" s="158" customFormat="1" ht="16.5" x14ac:dyDescent="0.25">
      <c r="A81" s="157"/>
      <c r="B81" s="1833"/>
      <c r="C81" s="1833"/>
      <c r="D81" s="1833"/>
      <c r="E81" s="1833"/>
      <c r="F81" s="1833"/>
      <c r="G81" s="1833"/>
      <c r="H81" s="1833"/>
      <c r="I81" s="1833"/>
      <c r="J81" s="1833"/>
      <c r="K81" s="1833"/>
      <c r="L81" s="1833"/>
      <c r="M81" s="1833"/>
      <c r="N81" s="1833"/>
      <c r="O81" s="1833"/>
      <c r="P81" s="1833"/>
      <c r="Q81" s="1833"/>
      <c r="R81" s="157"/>
      <c r="S81"/>
      <c r="T81"/>
      <c r="U81"/>
      <c r="V81"/>
      <c r="W81"/>
      <c r="X81"/>
      <c r="Y81"/>
      <c r="Z81"/>
      <c r="AA81"/>
      <c r="AB81"/>
      <c r="AC81"/>
    </row>
    <row r="82" spans="1:29" s="158" customFormat="1" ht="17.25" thickBot="1" x14ac:dyDescent="0.3">
      <c r="A82" s="157"/>
      <c r="B82" s="1833"/>
      <c r="C82" s="1833"/>
      <c r="D82" s="1833"/>
      <c r="E82" s="1834"/>
      <c r="F82" s="1833"/>
      <c r="G82" s="1833"/>
      <c r="H82" s="1833"/>
      <c r="I82" s="1833"/>
      <c r="J82" s="1833"/>
      <c r="K82" s="1833"/>
      <c r="L82" s="1833"/>
      <c r="M82" s="1833"/>
      <c r="N82" s="1833"/>
      <c r="O82" s="1833"/>
      <c r="P82" s="1833"/>
      <c r="Q82" s="1834"/>
      <c r="R82" s="157"/>
      <c r="S82"/>
      <c r="T82"/>
      <c r="U82"/>
      <c r="V82"/>
      <c r="W82"/>
      <c r="X82"/>
      <c r="Y82"/>
      <c r="Z82"/>
      <c r="AA82"/>
      <c r="AB82"/>
      <c r="AC82"/>
    </row>
    <row r="83" spans="1:29" s="158" customFormat="1" ht="33" x14ac:dyDescent="0.25">
      <c r="A83" s="1258"/>
      <c r="B83" s="1807" t="s">
        <v>226</v>
      </c>
      <c r="C83" s="1808" t="s">
        <v>473</v>
      </c>
      <c r="D83" s="1803" t="s">
        <v>490</v>
      </c>
      <c r="E83" s="1804" t="s">
        <v>361</v>
      </c>
      <c r="F83" s="1804" t="s">
        <v>362</v>
      </c>
      <c r="G83" s="1804" t="s">
        <v>363</v>
      </c>
      <c r="H83" s="1804" t="s">
        <v>364</v>
      </c>
      <c r="I83" s="1804" t="s">
        <v>365</v>
      </c>
      <c r="J83" s="1804" t="s">
        <v>366</v>
      </c>
      <c r="K83" s="1804" t="s">
        <v>367</v>
      </c>
      <c r="L83" s="1804" t="s">
        <v>368</v>
      </c>
      <c r="M83" s="1804" t="s">
        <v>388</v>
      </c>
      <c r="N83" s="1804" t="s">
        <v>370</v>
      </c>
      <c r="O83" s="1804" t="s">
        <v>371</v>
      </c>
      <c r="P83" s="1804" t="s">
        <v>372</v>
      </c>
      <c r="Q83" s="1806" t="s">
        <v>285</v>
      </c>
      <c r="R83" s="157"/>
      <c r="S83" s="1188"/>
      <c r="T83" s="1188"/>
      <c r="U83" s="1188"/>
      <c r="V83" s="1188"/>
      <c r="W83" s="1188"/>
      <c r="X83" s="1188"/>
      <c r="Y83" s="1188"/>
      <c r="Z83" s="1188"/>
      <c r="AA83" s="1188"/>
      <c r="AB83" s="1188"/>
      <c r="AC83"/>
    </row>
    <row r="84" spans="1:29" s="158" customFormat="1" ht="23.25" customHeight="1" x14ac:dyDescent="0.25">
      <c r="A84" s="1258"/>
      <c r="B84" s="1809">
        <v>1</v>
      </c>
      <c r="C84" s="1259" t="s">
        <v>1443</v>
      </c>
      <c r="D84" s="1265" t="s">
        <v>491</v>
      </c>
      <c r="E84" s="1261">
        <v>2864.19</v>
      </c>
      <c r="F84" s="1261">
        <v>2938.73</v>
      </c>
      <c r="G84" s="1261">
        <v>37.090000000000003</v>
      </c>
      <c r="H84" s="1261">
        <v>1221.8</v>
      </c>
      <c r="I84" s="1261">
        <v>2682.24</v>
      </c>
      <c r="J84" s="1261">
        <v>3003.07</v>
      </c>
      <c r="K84" s="1261">
        <v>1629.1</v>
      </c>
      <c r="L84" s="1261">
        <v>1435.51</v>
      </c>
      <c r="M84" s="1261">
        <v>2618.9699999999998</v>
      </c>
      <c r="N84" s="1261">
        <v>3422.75</v>
      </c>
      <c r="O84" s="1261">
        <v>2646.34</v>
      </c>
      <c r="P84" s="1261">
        <v>3017.92</v>
      </c>
      <c r="Q84" s="1262">
        <f>SUM(E84:P84)</f>
        <v>27517.71</v>
      </c>
      <c r="R84" s="157"/>
      <c r="S84"/>
      <c r="T84"/>
      <c r="U84"/>
      <c r="V84"/>
      <c r="W84"/>
      <c r="X84"/>
      <c r="Y84"/>
      <c r="Z84"/>
      <c r="AA84"/>
      <c r="AB84"/>
      <c r="AC84"/>
    </row>
    <row r="85" spans="1:29" s="158" customFormat="1" ht="23.25" customHeight="1" thickBot="1" x14ac:dyDescent="0.3">
      <c r="A85" s="1258"/>
      <c r="B85" s="1810">
        <f>+B84+1</f>
        <v>2</v>
      </c>
      <c r="C85" s="1260" t="s">
        <v>1576</v>
      </c>
      <c r="D85" s="1266" t="s">
        <v>491</v>
      </c>
      <c r="E85" s="1263">
        <v>55022</v>
      </c>
      <c r="F85" s="1263">
        <v>46942</v>
      </c>
      <c r="G85" s="1263">
        <v>50112</v>
      </c>
      <c r="H85" s="1263">
        <v>0</v>
      </c>
      <c r="I85" s="1263">
        <v>36704</v>
      </c>
      <c r="J85" s="1263">
        <v>189085</v>
      </c>
      <c r="K85" s="1263">
        <v>129064</v>
      </c>
      <c r="L85" s="1263">
        <v>58350</v>
      </c>
      <c r="M85" s="1263">
        <v>52425</v>
      </c>
      <c r="N85" s="1263">
        <v>62430</v>
      </c>
      <c r="O85" s="1263">
        <v>60214</v>
      </c>
      <c r="P85" s="1263">
        <v>53058</v>
      </c>
      <c r="Q85" s="1264">
        <f t="shared" ref="Q85" si="6">SUM(E85:P85)</f>
        <v>793406</v>
      </c>
      <c r="R85" s="157"/>
      <c r="S85"/>
      <c r="T85"/>
      <c r="U85"/>
      <c r="V85"/>
      <c r="W85"/>
      <c r="X85"/>
      <c r="Y85"/>
      <c r="Z85"/>
      <c r="AA85"/>
      <c r="AB85"/>
      <c r="AC85"/>
    </row>
    <row r="86" spans="1:29" s="158" customFormat="1" ht="23.25" customHeight="1" x14ac:dyDescent="0.3">
      <c r="A86" s="1258"/>
      <c r="B86" s="157"/>
      <c r="C86" s="157"/>
      <c r="D86" s="167" t="s">
        <v>483</v>
      </c>
      <c r="E86" s="161"/>
      <c r="F86" s="161"/>
      <c r="G86" s="161"/>
      <c r="H86" s="161"/>
      <c r="I86" s="161"/>
      <c r="J86" s="157"/>
      <c r="K86" s="157"/>
      <c r="L86" s="157"/>
      <c r="M86" s="157"/>
      <c r="N86" s="157"/>
      <c r="O86" s="157"/>
      <c r="P86" s="157"/>
      <c r="Q86" s="157"/>
      <c r="R86" s="157"/>
      <c r="S86"/>
      <c r="T86"/>
      <c r="U86"/>
      <c r="V86"/>
      <c r="W86"/>
      <c r="X86"/>
      <c r="Y86"/>
      <c r="Z86"/>
      <c r="AA86"/>
      <c r="AB86"/>
      <c r="AC86"/>
    </row>
    <row r="87" spans="1:29" s="158" customFormat="1" ht="16.5" x14ac:dyDescent="0.3">
      <c r="A87" s="157"/>
      <c r="B87" s="157"/>
      <c r="C87" s="157"/>
      <c r="D87" s="161"/>
      <c r="E87" s="161"/>
      <c r="F87" s="161"/>
      <c r="G87" s="161"/>
      <c r="H87" s="161"/>
      <c r="I87" s="161"/>
      <c r="J87" s="157"/>
      <c r="K87" s="157"/>
      <c r="L87" s="157"/>
      <c r="M87" s="157"/>
      <c r="N87" s="157"/>
      <c r="O87" s="157"/>
      <c r="P87" s="157"/>
      <c r="Q87" s="157"/>
      <c r="R87" s="157"/>
      <c r="AC87"/>
    </row>
    <row r="88" spans="1:29" s="158" customFormat="1" ht="16.5" x14ac:dyDescent="0.3">
      <c r="A88" s="157"/>
      <c r="B88" s="157"/>
      <c r="C88" s="157"/>
      <c r="D88" s="168" t="s">
        <v>455</v>
      </c>
      <c r="E88" s="161" t="s">
        <v>456</v>
      </c>
      <c r="F88" s="157"/>
      <c r="G88" s="157"/>
      <c r="H88" s="168" t="s">
        <v>492</v>
      </c>
      <c r="I88" s="161" t="s">
        <v>493</v>
      </c>
      <c r="J88" s="157"/>
      <c r="K88" s="157"/>
      <c r="L88" s="157"/>
      <c r="M88" s="157"/>
      <c r="N88" s="157"/>
      <c r="O88" s="157"/>
      <c r="P88" s="157"/>
      <c r="Q88" s="161"/>
      <c r="R88" s="157"/>
      <c r="AC88"/>
    </row>
    <row r="89" spans="1:29" s="158" customFormat="1" ht="16.5" x14ac:dyDescent="0.3">
      <c r="A89" s="157"/>
      <c r="B89" s="157"/>
      <c r="C89" s="157"/>
      <c r="D89" s="168" t="s">
        <v>463</v>
      </c>
      <c r="E89" s="161" t="s">
        <v>464</v>
      </c>
      <c r="F89" s="157"/>
      <c r="G89" s="157"/>
      <c r="H89" s="168" t="s">
        <v>461</v>
      </c>
      <c r="I89" s="161" t="s">
        <v>462</v>
      </c>
      <c r="J89" s="157"/>
      <c r="K89" s="157"/>
      <c r="L89" s="157"/>
      <c r="M89" s="157"/>
      <c r="N89" s="157"/>
      <c r="O89" s="157"/>
      <c r="P89" s="157"/>
      <c r="Q89" s="157"/>
      <c r="R89" s="157"/>
      <c r="S89"/>
      <c r="T89"/>
      <c r="U89"/>
      <c r="V89"/>
      <c r="W89"/>
      <c r="X89"/>
      <c r="Y89"/>
      <c r="Z89"/>
      <c r="AA89"/>
      <c r="AB89"/>
      <c r="AC89"/>
    </row>
    <row r="90" spans="1:29" s="158" customFormat="1" ht="16.5" x14ac:dyDescent="0.3">
      <c r="A90" s="157"/>
      <c r="B90" s="157"/>
      <c r="C90" s="157"/>
      <c r="D90" s="168" t="s">
        <v>467</v>
      </c>
      <c r="E90" s="161" t="s">
        <v>468</v>
      </c>
      <c r="F90" s="161"/>
      <c r="G90" s="157"/>
      <c r="H90" s="175" t="s">
        <v>491</v>
      </c>
      <c r="I90" s="161" t="s">
        <v>494</v>
      </c>
      <c r="J90" s="157"/>
      <c r="K90" s="157"/>
      <c r="L90" s="157"/>
      <c r="M90" s="157"/>
      <c r="N90" s="157"/>
      <c r="O90" s="157"/>
      <c r="P90" s="157"/>
      <c r="Q90" s="161"/>
      <c r="R90" s="157"/>
      <c r="S90"/>
      <c r="T90"/>
      <c r="U90"/>
      <c r="V90"/>
      <c r="W90"/>
      <c r="X90"/>
      <c r="Y90"/>
      <c r="Z90"/>
      <c r="AA90"/>
      <c r="AB90"/>
      <c r="AC90"/>
    </row>
    <row r="91" spans="1:29" s="158" customFormat="1" ht="18" x14ac:dyDescent="0.3">
      <c r="A91" s="157"/>
      <c r="B91" s="157"/>
      <c r="C91" s="157"/>
      <c r="D91" s="168" t="s">
        <v>469</v>
      </c>
      <c r="E91" s="161" t="s">
        <v>486</v>
      </c>
      <c r="F91" s="157"/>
      <c r="G91" s="157"/>
      <c r="H91" s="157"/>
      <c r="I91" s="157"/>
      <c r="J91" s="157"/>
      <c r="K91" s="157"/>
      <c r="L91" s="157"/>
      <c r="M91" s="157"/>
      <c r="N91" s="157"/>
      <c r="O91" s="157"/>
      <c r="P91" s="157"/>
      <c r="Q91" s="161"/>
      <c r="R91" s="157"/>
      <c r="S91"/>
      <c r="T91"/>
      <c r="U91"/>
      <c r="V91"/>
      <c r="W91"/>
      <c r="X91"/>
      <c r="Y91"/>
      <c r="Z91"/>
      <c r="AA91"/>
      <c r="AB91"/>
      <c r="AC91"/>
    </row>
    <row r="92" spans="1:29" s="158" customFormat="1" x14ac:dyDescent="0.25">
      <c r="A92" s="157"/>
      <c r="R92" s="157"/>
      <c r="S92"/>
      <c r="T92"/>
      <c r="U92"/>
      <c r="V92"/>
      <c r="W92"/>
      <c r="X92"/>
      <c r="Y92"/>
      <c r="Z92"/>
      <c r="AA92"/>
      <c r="AB92"/>
      <c r="AC92"/>
    </row>
    <row r="93" spans="1:29" s="158" customFormat="1" x14ac:dyDescent="0.25">
      <c r="A93" s="157"/>
      <c r="B93" s="157"/>
      <c r="C93" s="157"/>
      <c r="D93" s="157"/>
      <c r="E93" s="157"/>
      <c r="F93" s="157"/>
      <c r="G93" s="157"/>
      <c r="H93" s="157"/>
      <c r="I93" s="157"/>
      <c r="J93" s="157"/>
      <c r="K93" s="157"/>
      <c r="L93" s="157"/>
      <c r="M93" s="157"/>
      <c r="N93" s="157"/>
      <c r="O93" s="157"/>
      <c r="P93" s="157"/>
      <c r="Q93" s="157"/>
      <c r="R93" s="157"/>
      <c r="S93"/>
      <c r="T93"/>
      <c r="U93"/>
      <c r="V93"/>
      <c r="W93"/>
      <c r="X93"/>
      <c r="Y93"/>
      <c r="Z93"/>
      <c r="AA93"/>
      <c r="AB93"/>
      <c r="AC93"/>
    </row>
    <row r="94" spans="1:29" s="158" customFormat="1" x14ac:dyDescent="0.25">
      <c r="A94" s="157"/>
      <c r="R94" s="157"/>
      <c r="S94"/>
      <c r="T94"/>
      <c r="U94"/>
      <c r="V94"/>
      <c r="W94"/>
      <c r="X94"/>
      <c r="Y94"/>
      <c r="Z94"/>
      <c r="AA94"/>
      <c r="AB94"/>
      <c r="AC94"/>
    </row>
    <row r="95" spans="1:29" s="158" customFormat="1" x14ac:dyDescent="0.25">
      <c r="A95" s="157"/>
      <c r="R95" s="157"/>
      <c r="S95"/>
      <c r="T95"/>
      <c r="U95"/>
      <c r="V95"/>
      <c r="W95"/>
      <c r="X95"/>
      <c r="Y95"/>
      <c r="Z95"/>
      <c r="AA95"/>
      <c r="AB95"/>
      <c r="AC95"/>
    </row>
    <row r="96" spans="1:29" s="158" customFormat="1" x14ac:dyDescent="0.25">
      <c r="A96" s="157"/>
      <c r="R96" s="157"/>
      <c r="S96"/>
      <c r="T96"/>
      <c r="U96"/>
      <c r="V96"/>
      <c r="W96"/>
      <c r="X96"/>
      <c r="Y96"/>
      <c r="Z96"/>
      <c r="AA96"/>
      <c r="AB96"/>
      <c r="AC96"/>
    </row>
  </sheetData>
  <mergeCells count="2">
    <mergeCell ref="B1:Q1"/>
    <mergeCell ref="B75:C80"/>
  </mergeCells>
  <conditionalFormatting sqref="D4:D13 D54 D17 D28:D43 D48:D50 D20:D25">
    <cfRule type="containsText" dxfId="160" priority="456" stopIfTrue="1" operator="containsText" text="CA">
      <formula>NOT(ISERROR(SEARCH("CA",D4)))</formula>
    </cfRule>
    <cfRule type="containsText" dxfId="159" priority="457" stopIfTrue="1" operator="containsText" text="RQ">
      <formula>NOT(ISERROR(SEARCH("RQ",D4)))</formula>
    </cfRule>
    <cfRule type="containsText" dxfId="158" priority="458" stopIfTrue="1" operator="containsText" text="R6">
      <formula>NOT(ISERROR(SEARCH("R6",D4)))</formula>
    </cfRule>
    <cfRule type="containsText" dxfId="157" priority="459" stopIfTrue="1" operator="containsText" text="GN">
      <formula>NOT(ISERROR(SEARCH("GN",D4)))</formula>
    </cfRule>
    <cfRule type="containsText" dxfId="156" priority="460" stopIfTrue="1" operator="containsText" text="D2">
      <formula>NOT(ISERROR(SEARCH("D2",D4)))</formula>
    </cfRule>
    <cfRule type="containsText" dxfId="155" priority="461" stopIfTrue="1" operator="containsText" text="BG">
      <formula>NOT(ISERROR(SEARCH("BG",D4)))</formula>
    </cfRule>
    <cfRule type="containsText" dxfId="154" priority="462" operator="containsText" text="BZ">
      <formula>NOT(ISERROR(SEARCH("BZ",D4)))</formula>
    </cfRule>
  </conditionalFormatting>
  <conditionalFormatting sqref="D65">
    <cfRule type="containsText" dxfId="153" priority="379" stopIfTrue="1" operator="containsText" text="CA">
      <formula>NOT(ISERROR(SEARCH("CA",D65)))</formula>
    </cfRule>
    <cfRule type="containsText" dxfId="152" priority="380" stopIfTrue="1" operator="containsText" text="RQ">
      <formula>NOT(ISERROR(SEARCH("RQ",D65)))</formula>
    </cfRule>
    <cfRule type="containsText" dxfId="151" priority="381" stopIfTrue="1" operator="containsText" text="R6">
      <formula>NOT(ISERROR(SEARCH("R6",D65)))</formula>
    </cfRule>
    <cfRule type="containsText" dxfId="150" priority="382" stopIfTrue="1" operator="containsText" text="GN">
      <formula>NOT(ISERROR(SEARCH("GN",D65)))</formula>
    </cfRule>
    <cfRule type="containsText" dxfId="149" priority="383" stopIfTrue="1" operator="containsText" text="D2">
      <formula>NOT(ISERROR(SEARCH("D2",D65)))</formula>
    </cfRule>
    <cfRule type="containsText" dxfId="148" priority="384" stopIfTrue="1" operator="containsText" text="BG">
      <formula>NOT(ISERROR(SEARCH("BG",D65)))</formula>
    </cfRule>
    <cfRule type="containsText" dxfId="147" priority="385" operator="containsText" text="BZ">
      <formula>NOT(ISERROR(SEARCH("BZ",D65)))</formula>
    </cfRule>
  </conditionalFormatting>
  <conditionalFormatting sqref="D64">
    <cfRule type="containsText" dxfId="146" priority="239" stopIfTrue="1" operator="containsText" text="CA">
      <formula>NOT(ISERROR(SEARCH("CA",D64)))</formula>
    </cfRule>
    <cfRule type="containsText" dxfId="145" priority="240" stopIfTrue="1" operator="containsText" text="RQ">
      <formula>NOT(ISERROR(SEARCH("RQ",D64)))</formula>
    </cfRule>
    <cfRule type="containsText" dxfId="144" priority="241" stopIfTrue="1" operator="containsText" text="R6">
      <formula>NOT(ISERROR(SEARCH("R6",D64)))</formula>
    </cfRule>
    <cfRule type="containsText" dxfId="143" priority="242" stopIfTrue="1" operator="containsText" text="GN">
      <formula>NOT(ISERROR(SEARCH("GN",D64)))</formula>
    </cfRule>
    <cfRule type="containsText" dxfId="142" priority="243" stopIfTrue="1" operator="containsText" text="D2">
      <formula>NOT(ISERROR(SEARCH("D2",D64)))</formula>
    </cfRule>
    <cfRule type="containsText" dxfId="141" priority="244" stopIfTrue="1" operator="containsText" text="BG">
      <formula>NOT(ISERROR(SEARCH("BG",D64)))</formula>
    </cfRule>
    <cfRule type="containsText" dxfId="140" priority="245" operator="containsText" text="BZ">
      <formula>NOT(ISERROR(SEARCH("BZ",D64)))</formula>
    </cfRule>
  </conditionalFormatting>
  <conditionalFormatting sqref="D27">
    <cfRule type="containsText" dxfId="139" priority="190" stopIfTrue="1" operator="containsText" text="CA">
      <formula>NOT(ISERROR(SEARCH("CA",D27)))</formula>
    </cfRule>
    <cfRule type="containsText" dxfId="138" priority="191" stopIfTrue="1" operator="containsText" text="RQ">
      <formula>NOT(ISERROR(SEARCH("RQ",D27)))</formula>
    </cfRule>
    <cfRule type="containsText" dxfId="137" priority="192" stopIfTrue="1" operator="containsText" text="R6">
      <formula>NOT(ISERROR(SEARCH("R6",D27)))</formula>
    </cfRule>
    <cfRule type="containsText" dxfId="136" priority="193" stopIfTrue="1" operator="containsText" text="GN">
      <formula>NOT(ISERROR(SEARCH("GN",D27)))</formula>
    </cfRule>
    <cfRule type="containsText" dxfId="135" priority="194" stopIfTrue="1" operator="containsText" text="D2">
      <formula>NOT(ISERROR(SEARCH("D2",D27)))</formula>
    </cfRule>
    <cfRule type="containsText" dxfId="134" priority="195" stopIfTrue="1" operator="containsText" text="BG">
      <formula>NOT(ISERROR(SEARCH("BG",D27)))</formula>
    </cfRule>
    <cfRule type="containsText" dxfId="133" priority="196" operator="containsText" text="BZ">
      <formula>NOT(ISERROR(SEARCH("BZ",D27)))</formula>
    </cfRule>
  </conditionalFormatting>
  <conditionalFormatting sqref="D46:D47">
    <cfRule type="containsText" dxfId="132" priority="183" stopIfTrue="1" operator="containsText" text="CA">
      <formula>NOT(ISERROR(SEARCH("CA",D46)))</formula>
    </cfRule>
    <cfRule type="containsText" dxfId="131" priority="184" stopIfTrue="1" operator="containsText" text="RQ">
      <formula>NOT(ISERROR(SEARCH("RQ",D46)))</formula>
    </cfRule>
    <cfRule type="containsText" dxfId="130" priority="185" stopIfTrue="1" operator="containsText" text="R6">
      <formula>NOT(ISERROR(SEARCH("R6",D46)))</formula>
    </cfRule>
    <cfRule type="containsText" dxfId="129" priority="186" stopIfTrue="1" operator="containsText" text="GN">
      <formula>NOT(ISERROR(SEARCH("GN",D46)))</formula>
    </cfRule>
    <cfRule type="containsText" dxfId="128" priority="187" stopIfTrue="1" operator="containsText" text="D2">
      <formula>NOT(ISERROR(SEARCH("D2",D46)))</formula>
    </cfRule>
    <cfRule type="containsText" dxfId="127" priority="188" stopIfTrue="1" operator="containsText" text="BG">
      <formula>NOT(ISERROR(SEARCH("BG",D46)))</formula>
    </cfRule>
    <cfRule type="containsText" dxfId="126" priority="189" operator="containsText" text="BZ">
      <formula>NOT(ISERROR(SEARCH("BZ",D46)))</formula>
    </cfRule>
  </conditionalFormatting>
  <conditionalFormatting sqref="D51">
    <cfRule type="containsText" dxfId="125" priority="176" stopIfTrue="1" operator="containsText" text="CA">
      <formula>NOT(ISERROR(SEARCH("CA",D51)))</formula>
    </cfRule>
    <cfRule type="containsText" dxfId="124" priority="177" stopIfTrue="1" operator="containsText" text="RQ">
      <formula>NOT(ISERROR(SEARCH("RQ",D51)))</formula>
    </cfRule>
    <cfRule type="containsText" dxfId="123" priority="178" stopIfTrue="1" operator="containsText" text="R6">
      <formula>NOT(ISERROR(SEARCH("R6",D51)))</formula>
    </cfRule>
    <cfRule type="containsText" dxfId="122" priority="179" stopIfTrue="1" operator="containsText" text="GN">
      <formula>NOT(ISERROR(SEARCH("GN",D51)))</formula>
    </cfRule>
    <cfRule type="containsText" dxfId="121" priority="180" stopIfTrue="1" operator="containsText" text="D2">
      <formula>NOT(ISERROR(SEARCH("D2",D51)))</formula>
    </cfRule>
    <cfRule type="containsText" dxfId="120" priority="181" stopIfTrue="1" operator="containsText" text="BG">
      <formula>NOT(ISERROR(SEARCH("BG",D51)))</formula>
    </cfRule>
    <cfRule type="containsText" dxfId="119" priority="182" operator="containsText" text="BZ">
      <formula>NOT(ISERROR(SEARCH("BZ",D51)))</formula>
    </cfRule>
  </conditionalFormatting>
  <conditionalFormatting sqref="D53">
    <cfRule type="containsText" dxfId="118" priority="162" stopIfTrue="1" operator="containsText" text="CA">
      <formula>NOT(ISERROR(SEARCH("CA",D53)))</formula>
    </cfRule>
    <cfRule type="containsText" dxfId="117" priority="163" stopIfTrue="1" operator="containsText" text="RQ">
      <formula>NOT(ISERROR(SEARCH("RQ",D53)))</formula>
    </cfRule>
    <cfRule type="containsText" dxfId="116" priority="164" stopIfTrue="1" operator="containsText" text="R6">
      <formula>NOT(ISERROR(SEARCH("R6",D53)))</formula>
    </cfRule>
    <cfRule type="containsText" dxfId="115" priority="165" stopIfTrue="1" operator="containsText" text="GN">
      <formula>NOT(ISERROR(SEARCH("GN",D53)))</formula>
    </cfRule>
    <cfRule type="containsText" dxfId="114" priority="166" stopIfTrue="1" operator="containsText" text="D2">
      <formula>NOT(ISERROR(SEARCH("D2",D53)))</formula>
    </cfRule>
    <cfRule type="containsText" dxfId="113" priority="167" stopIfTrue="1" operator="containsText" text="BG">
      <formula>NOT(ISERROR(SEARCH("BG",D53)))</formula>
    </cfRule>
    <cfRule type="containsText" dxfId="112" priority="168" operator="containsText" text="BZ">
      <formula>NOT(ISERROR(SEARCH("BZ",D53)))</formula>
    </cfRule>
  </conditionalFormatting>
  <conditionalFormatting sqref="D55">
    <cfRule type="containsText" dxfId="111" priority="134" stopIfTrue="1" operator="containsText" text="CA">
      <formula>NOT(ISERROR(SEARCH("CA",D55)))</formula>
    </cfRule>
    <cfRule type="containsText" dxfId="110" priority="135" stopIfTrue="1" operator="containsText" text="RQ">
      <formula>NOT(ISERROR(SEARCH("RQ",D55)))</formula>
    </cfRule>
    <cfRule type="containsText" dxfId="109" priority="136" stopIfTrue="1" operator="containsText" text="R6">
      <formula>NOT(ISERROR(SEARCH("R6",D55)))</formula>
    </cfRule>
    <cfRule type="containsText" dxfId="108" priority="137" stopIfTrue="1" operator="containsText" text="GN">
      <formula>NOT(ISERROR(SEARCH("GN",D55)))</formula>
    </cfRule>
    <cfRule type="containsText" dxfId="107" priority="138" stopIfTrue="1" operator="containsText" text="D2">
      <formula>NOT(ISERROR(SEARCH("D2",D55)))</formula>
    </cfRule>
    <cfRule type="containsText" dxfId="106" priority="139" stopIfTrue="1" operator="containsText" text="BG">
      <formula>NOT(ISERROR(SEARCH("BG",D55)))</formula>
    </cfRule>
    <cfRule type="containsText" dxfId="105" priority="140" operator="containsText" text="BZ">
      <formula>NOT(ISERROR(SEARCH("BZ",D55)))</formula>
    </cfRule>
  </conditionalFormatting>
  <conditionalFormatting sqref="D56">
    <cfRule type="containsText" dxfId="104" priority="127" stopIfTrue="1" operator="containsText" text="CA">
      <formula>NOT(ISERROR(SEARCH("CA",D56)))</formula>
    </cfRule>
    <cfRule type="containsText" dxfId="103" priority="128" stopIfTrue="1" operator="containsText" text="RQ">
      <formula>NOT(ISERROR(SEARCH("RQ",D56)))</formula>
    </cfRule>
    <cfRule type="containsText" dxfId="102" priority="129" stopIfTrue="1" operator="containsText" text="R6">
      <formula>NOT(ISERROR(SEARCH("R6",D56)))</formula>
    </cfRule>
    <cfRule type="containsText" dxfId="101" priority="130" stopIfTrue="1" operator="containsText" text="GN">
      <formula>NOT(ISERROR(SEARCH("GN",D56)))</formula>
    </cfRule>
    <cfRule type="containsText" dxfId="100" priority="131" stopIfTrue="1" operator="containsText" text="D2">
      <formula>NOT(ISERROR(SEARCH("D2",D56)))</formula>
    </cfRule>
    <cfRule type="containsText" dxfId="99" priority="132" stopIfTrue="1" operator="containsText" text="BG">
      <formula>NOT(ISERROR(SEARCH("BG",D56)))</formula>
    </cfRule>
    <cfRule type="containsText" dxfId="98" priority="133" operator="containsText" text="BZ">
      <formula>NOT(ISERROR(SEARCH("BZ",D56)))</formula>
    </cfRule>
  </conditionalFormatting>
  <conditionalFormatting sqref="D57">
    <cfRule type="containsText" dxfId="97" priority="120" stopIfTrue="1" operator="containsText" text="CA">
      <formula>NOT(ISERROR(SEARCH("CA",D57)))</formula>
    </cfRule>
    <cfRule type="containsText" dxfId="96" priority="121" stopIfTrue="1" operator="containsText" text="RQ">
      <formula>NOT(ISERROR(SEARCH("RQ",D57)))</formula>
    </cfRule>
    <cfRule type="containsText" dxfId="95" priority="122" stopIfTrue="1" operator="containsText" text="R6">
      <formula>NOT(ISERROR(SEARCH("R6",D57)))</formula>
    </cfRule>
    <cfRule type="containsText" dxfId="94" priority="123" stopIfTrue="1" operator="containsText" text="GN">
      <formula>NOT(ISERROR(SEARCH("GN",D57)))</formula>
    </cfRule>
    <cfRule type="containsText" dxfId="93" priority="124" stopIfTrue="1" operator="containsText" text="D2">
      <formula>NOT(ISERROR(SEARCH("D2",D57)))</formula>
    </cfRule>
    <cfRule type="containsText" dxfId="92" priority="125" stopIfTrue="1" operator="containsText" text="BG">
      <formula>NOT(ISERROR(SEARCH("BG",D57)))</formula>
    </cfRule>
    <cfRule type="containsText" dxfId="91" priority="126" operator="containsText" text="BZ">
      <formula>NOT(ISERROR(SEARCH("BZ",D57)))</formula>
    </cfRule>
  </conditionalFormatting>
  <conditionalFormatting sqref="D62:D63">
    <cfRule type="containsText" dxfId="90" priority="113" stopIfTrue="1" operator="containsText" text="CA">
      <formula>NOT(ISERROR(SEARCH("CA",D62)))</formula>
    </cfRule>
    <cfRule type="containsText" dxfId="89" priority="114" stopIfTrue="1" operator="containsText" text="RQ">
      <formula>NOT(ISERROR(SEARCH("RQ",D62)))</formula>
    </cfRule>
    <cfRule type="containsText" dxfId="88" priority="115" stopIfTrue="1" operator="containsText" text="R6">
      <formula>NOT(ISERROR(SEARCH("R6",D62)))</formula>
    </cfRule>
    <cfRule type="containsText" dxfId="87" priority="116" stopIfTrue="1" operator="containsText" text="GN">
      <formula>NOT(ISERROR(SEARCH("GN",D62)))</formula>
    </cfRule>
    <cfRule type="containsText" dxfId="86" priority="117" stopIfTrue="1" operator="containsText" text="D2">
      <formula>NOT(ISERROR(SEARCH("D2",D62)))</formula>
    </cfRule>
    <cfRule type="containsText" dxfId="85" priority="118" stopIfTrue="1" operator="containsText" text="BG">
      <formula>NOT(ISERROR(SEARCH("BG",D62)))</formula>
    </cfRule>
    <cfRule type="containsText" dxfId="84" priority="119" operator="containsText" text="BZ">
      <formula>NOT(ISERROR(SEARCH("BZ",D62)))</formula>
    </cfRule>
  </conditionalFormatting>
  <conditionalFormatting sqref="D70:D71">
    <cfRule type="containsText" dxfId="83" priority="99" stopIfTrue="1" operator="containsText" text="CA">
      <formula>NOT(ISERROR(SEARCH("CA",D70)))</formula>
    </cfRule>
    <cfRule type="containsText" dxfId="82" priority="100" stopIfTrue="1" operator="containsText" text="RQ">
      <formula>NOT(ISERROR(SEARCH("RQ",D70)))</formula>
    </cfRule>
    <cfRule type="containsText" dxfId="81" priority="101" stopIfTrue="1" operator="containsText" text="R6">
      <formula>NOT(ISERROR(SEARCH("R6",D70)))</formula>
    </cfRule>
    <cfRule type="containsText" dxfId="80" priority="102" stopIfTrue="1" operator="containsText" text="GN">
      <formula>NOT(ISERROR(SEARCH("GN",D70)))</formula>
    </cfRule>
    <cfRule type="containsText" dxfId="79" priority="103" stopIfTrue="1" operator="containsText" text="D2">
      <formula>NOT(ISERROR(SEARCH("D2",D70)))</formula>
    </cfRule>
    <cfRule type="containsText" dxfId="78" priority="104" stopIfTrue="1" operator="containsText" text="BG">
      <formula>NOT(ISERROR(SEARCH("BG",D70)))</formula>
    </cfRule>
    <cfRule type="containsText" dxfId="77" priority="105" operator="containsText" text="BZ">
      <formula>NOT(ISERROR(SEARCH("BZ",D70)))</formula>
    </cfRule>
  </conditionalFormatting>
  <conditionalFormatting sqref="D14">
    <cfRule type="containsText" dxfId="76" priority="85" stopIfTrue="1" operator="containsText" text="CA">
      <formula>NOT(ISERROR(SEARCH("CA",D14)))</formula>
    </cfRule>
    <cfRule type="containsText" dxfId="75" priority="86" stopIfTrue="1" operator="containsText" text="RQ">
      <formula>NOT(ISERROR(SEARCH("RQ",D14)))</formula>
    </cfRule>
    <cfRule type="containsText" dxfId="74" priority="87" stopIfTrue="1" operator="containsText" text="R6">
      <formula>NOT(ISERROR(SEARCH("R6",D14)))</formula>
    </cfRule>
    <cfRule type="containsText" dxfId="73" priority="88" stopIfTrue="1" operator="containsText" text="GN">
      <formula>NOT(ISERROR(SEARCH("GN",D14)))</formula>
    </cfRule>
    <cfRule type="containsText" dxfId="72" priority="89" stopIfTrue="1" operator="containsText" text="D2">
      <formula>NOT(ISERROR(SEARCH("D2",D14)))</formula>
    </cfRule>
    <cfRule type="containsText" dxfId="71" priority="90" stopIfTrue="1" operator="containsText" text="BG">
      <formula>NOT(ISERROR(SEARCH("BG",D14)))</formula>
    </cfRule>
    <cfRule type="containsText" dxfId="70" priority="91" operator="containsText" text="BZ">
      <formula>NOT(ISERROR(SEARCH("BZ",D14)))</formula>
    </cfRule>
  </conditionalFormatting>
  <conditionalFormatting sqref="D15:D16">
    <cfRule type="containsText" dxfId="69" priority="78" stopIfTrue="1" operator="containsText" text="CA">
      <formula>NOT(ISERROR(SEARCH("CA",D15)))</formula>
    </cfRule>
    <cfRule type="containsText" dxfId="68" priority="79" stopIfTrue="1" operator="containsText" text="RQ">
      <formula>NOT(ISERROR(SEARCH("RQ",D15)))</formula>
    </cfRule>
    <cfRule type="containsText" dxfId="67" priority="80" stopIfTrue="1" operator="containsText" text="R6">
      <formula>NOT(ISERROR(SEARCH("R6",D15)))</formula>
    </cfRule>
    <cfRule type="containsText" dxfId="66" priority="81" stopIfTrue="1" operator="containsText" text="GN">
      <formula>NOT(ISERROR(SEARCH("GN",D15)))</formula>
    </cfRule>
    <cfRule type="containsText" dxfId="65" priority="82" stopIfTrue="1" operator="containsText" text="D2">
      <formula>NOT(ISERROR(SEARCH("D2",D15)))</formula>
    </cfRule>
    <cfRule type="containsText" dxfId="64" priority="83" stopIfTrue="1" operator="containsText" text="BG">
      <formula>NOT(ISERROR(SEARCH("BG",D15)))</formula>
    </cfRule>
    <cfRule type="containsText" dxfId="63" priority="84" operator="containsText" text="BZ">
      <formula>NOT(ISERROR(SEARCH("BZ",D15)))</formula>
    </cfRule>
  </conditionalFormatting>
  <conditionalFormatting sqref="D18:D19">
    <cfRule type="containsText" dxfId="62" priority="71" stopIfTrue="1" operator="containsText" text="CA">
      <formula>NOT(ISERROR(SEARCH("CA",D18)))</formula>
    </cfRule>
    <cfRule type="containsText" dxfId="61" priority="72" stopIfTrue="1" operator="containsText" text="RQ">
      <formula>NOT(ISERROR(SEARCH("RQ",D18)))</formula>
    </cfRule>
    <cfRule type="containsText" dxfId="60" priority="73" stopIfTrue="1" operator="containsText" text="R6">
      <formula>NOT(ISERROR(SEARCH("R6",D18)))</formula>
    </cfRule>
    <cfRule type="containsText" dxfId="59" priority="74" stopIfTrue="1" operator="containsText" text="GN">
      <formula>NOT(ISERROR(SEARCH("GN",D18)))</formula>
    </cfRule>
    <cfRule type="containsText" dxfId="58" priority="75" stopIfTrue="1" operator="containsText" text="D2">
      <formula>NOT(ISERROR(SEARCH("D2",D18)))</formula>
    </cfRule>
    <cfRule type="containsText" dxfId="57" priority="76" stopIfTrue="1" operator="containsText" text="BG">
      <formula>NOT(ISERROR(SEARCH("BG",D18)))</formula>
    </cfRule>
    <cfRule type="containsText" dxfId="56" priority="77" operator="containsText" text="BZ">
      <formula>NOT(ISERROR(SEARCH("BZ",D18)))</formula>
    </cfRule>
  </conditionalFormatting>
  <conditionalFormatting sqref="D44:D45">
    <cfRule type="containsText" dxfId="55" priority="64" stopIfTrue="1" operator="containsText" text="CA">
      <formula>NOT(ISERROR(SEARCH("CA",D44)))</formula>
    </cfRule>
    <cfRule type="containsText" dxfId="54" priority="65" stopIfTrue="1" operator="containsText" text="RQ">
      <formula>NOT(ISERROR(SEARCH("RQ",D44)))</formula>
    </cfRule>
    <cfRule type="containsText" dxfId="53" priority="66" stopIfTrue="1" operator="containsText" text="R6">
      <formula>NOT(ISERROR(SEARCH("R6",D44)))</formula>
    </cfRule>
    <cfRule type="containsText" dxfId="52" priority="67" stopIfTrue="1" operator="containsText" text="GN">
      <formula>NOT(ISERROR(SEARCH("GN",D44)))</formula>
    </cfRule>
    <cfRule type="containsText" dxfId="51" priority="68" stopIfTrue="1" operator="containsText" text="D2">
      <formula>NOT(ISERROR(SEARCH("D2",D44)))</formula>
    </cfRule>
    <cfRule type="containsText" dxfId="50" priority="69" stopIfTrue="1" operator="containsText" text="BG">
      <formula>NOT(ISERROR(SEARCH("BG",D44)))</formula>
    </cfRule>
    <cfRule type="containsText" dxfId="49" priority="70" operator="containsText" text="BZ">
      <formula>NOT(ISERROR(SEARCH("BZ",D44)))</formula>
    </cfRule>
  </conditionalFormatting>
  <conditionalFormatting sqref="D66:D67">
    <cfRule type="containsText" dxfId="48" priority="50" stopIfTrue="1" operator="containsText" text="CA">
      <formula>NOT(ISERROR(SEARCH("CA",D66)))</formula>
    </cfRule>
    <cfRule type="containsText" dxfId="47" priority="51" stopIfTrue="1" operator="containsText" text="RQ">
      <formula>NOT(ISERROR(SEARCH("RQ",D66)))</formula>
    </cfRule>
    <cfRule type="containsText" dxfId="46" priority="52" stopIfTrue="1" operator="containsText" text="R6">
      <formula>NOT(ISERROR(SEARCH("R6",D66)))</formula>
    </cfRule>
    <cfRule type="containsText" dxfId="45" priority="53" stopIfTrue="1" operator="containsText" text="GN">
      <formula>NOT(ISERROR(SEARCH("GN",D66)))</formula>
    </cfRule>
    <cfRule type="containsText" dxfId="44" priority="54" stopIfTrue="1" operator="containsText" text="D2">
      <formula>NOT(ISERROR(SEARCH("D2",D66)))</formula>
    </cfRule>
    <cfRule type="containsText" dxfId="43" priority="55" stopIfTrue="1" operator="containsText" text="BG">
      <formula>NOT(ISERROR(SEARCH("BG",D66)))</formula>
    </cfRule>
    <cfRule type="containsText" dxfId="42" priority="56" operator="containsText" text="BZ">
      <formula>NOT(ISERROR(SEARCH("BZ",D66)))</formula>
    </cfRule>
  </conditionalFormatting>
  <conditionalFormatting sqref="D26">
    <cfRule type="containsText" dxfId="41" priority="36" stopIfTrue="1" operator="containsText" text="CA">
      <formula>NOT(ISERROR(SEARCH("CA",D26)))</formula>
    </cfRule>
    <cfRule type="containsText" dxfId="40" priority="37" stopIfTrue="1" operator="containsText" text="RQ">
      <formula>NOT(ISERROR(SEARCH("RQ",D26)))</formula>
    </cfRule>
    <cfRule type="containsText" dxfId="39" priority="38" stopIfTrue="1" operator="containsText" text="R6">
      <formula>NOT(ISERROR(SEARCH("R6",D26)))</formula>
    </cfRule>
    <cfRule type="containsText" dxfId="38" priority="39" stopIfTrue="1" operator="containsText" text="GN">
      <formula>NOT(ISERROR(SEARCH("GN",D26)))</formula>
    </cfRule>
    <cfRule type="containsText" dxfId="37" priority="40" stopIfTrue="1" operator="containsText" text="D2">
      <formula>NOT(ISERROR(SEARCH("D2",D26)))</formula>
    </cfRule>
    <cfRule type="containsText" dxfId="36" priority="41" stopIfTrue="1" operator="containsText" text="BG">
      <formula>NOT(ISERROR(SEARCH("BG",D26)))</formula>
    </cfRule>
    <cfRule type="containsText" dxfId="35" priority="42" operator="containsText" text="BZ">
      <formula>NOT(ISERROR(SEARCH("BZ",D26)))</formula>
    </cfRule>
  </conditionalFormatting>
  <conditionalFormatting sqref="D52">
    <cfRule type="containsText" dxfId="34" priority="29" stopIfTrue="1" operator="containsText" text="CA">
      <formula>NOT(ISERROR(SEARCH("CA",D52)))</formula>
    </cfRule>
    <cfRule type="containsText" dxfId="33" priority="30" stopIfTrue="1" operator="containsText" text="RQ">
      <formula>NOT(ISERROR(SEARCH("RQ",D52)))</formula>
    </cfRule>
    <cfRule type="containsText" dxfId="32" priority="31" stopIfTrue="1" operator="containsText" text="R6">
      <formula>NOT(ISERROR(SEARCH("R6",D52)))</formula>
    </cfRule>
    <cfRule type="containsText" dxfId="31" priority="32" stopIfTrue="1" operator="containsText" text="GN">
      <formula>NOT(ISERROR(SEARCH("GN",D52)))</formula>
    </cfRule>
    <cfRule type="containsText" dxfId="30" priority="33" stopIfTrue="1" operator="containsText" text="D2">
      <formula>NOT(ISERROR(SEARCH("D2",D52)))</formula>
    </cfRule>
    <cfRule type="containsText" dxfId="29" priority="34" stopIfTrue="1" operator="containsText" text="BG">
      <formula>NOT(ISERROR(SEARCH("BG",D52)))</formula>
    </cfRule>
    <cfRule type="containsText" dxfId="28" priority="35" operator="containsText" text="BZ">
      <formula>NOT(ISERROR(SEARCH("BZ",D52)))</formula>
    </cfRule>
  </conditionalFormatting>
  <conditionalFormatting sqref="D58:D59">
    <cfRule type="containsText" dxfId="27" priority="22" stopIfTrue="1" operator="containsText" text="CA">
      <formula>NOT(ISERROR(SEARCH("CA",D58)))</formula>
    </cfRule>
    <cfRule type="containsText" dxfId="26" priority="23" stopIfTrue="1" operator="containsText" text="RQ">
      <formula>NOT(ISERROR(SEARCH("RQ",D58)))</formula>
    </cfRule>
    <cfRule type="containsText" dxfId="25" priority="24" stopIfTrue="1" operator="containsText" text="R6">
      <formula>NOT(ISERROR(SEARCH("R6",D58)))</formula>
    </cfRule>
    <cfRule type="containsText" dxfId="24" priority="25" stopIfTrue="1" operator="containsText" text="GN">
      <formula>NOT(ISERROR(SEARCH("GN",D58)))</formula>
    </cfRule>
    <cfRule type="containsText" dxfId="23" priority="26" stopIfTrue="1" operator="containsText" text="D2">
      <formula>NOT(ISERROR(SEARCH("D2",D58)))</formula>
    </cfRule>
    <cfRule type="containsText" dxfId="22" priority="27" stopIfTrue="1" operator="containsText" text="BG">
      <formula>NOT(ISERROR(SEARCH("BG",D58)))</formula>
    </cfRule>
    <cfRule type="containsText" dxfId="21" priority="28" operator="containsText" text="BZ">
      <formula>NOT(ISERROR(SEARCH("BZ",D58)))</formula>
    </cfRule>
  </conditionalFormatting>
  <conditionalFormatting sqref="D60:D61">
    <cfRule type="containsText" dxfId="20" priority="15" stopIfTrue="1" operator="containsText" text="CA">
      <formula>NOT(ISERROR(SEARCH("CA",D60)))</formula>
    </cfRule>
    <cfRule type="containsText" dxfId="19" priority="16" stopIfTrue="1" operator="containsText" text="RQ">
      <formula>NOT(ISERROR(SEARCH("RQ",D60)))</formula>
    </cfRule>
    <cfRule type="containsText" dxfId="18" priority="17" stopIfTrue="1" operator="containsText" text="R6">
      <formula>NOT(ISERROR(SEARCH("R6",D60)))</formula>
    </cfRule>
    <cfRule type="containsText" dxfId="17" priority="18" stopIfTrue="1" operator="containsText" text="GN">
      <formula>NOT(ISERROR(SEARCH("GN",D60)))</formula>
    </cfRule>
    <cfRule type="containsText" dxfId="16" priority="19" stopIfTrue="1" operator="containsText" text="D2">
      <formula>NOT(ISERROR(SEARCH("D2",D60)))</formula>
    </cfRule>
    <cfRule type="containsText" dxfId="15" priority="20" stopIfTrue="1" operator="containsText" text="BG">
      <formula>NOT(ISERROR(SEARCH("BG",D60)))</formula>
    </cfRule>
    <cfRule type="containsText" dxfId="14" priority="21" operator="containsText" text="BZ">
      <formula>NOT(ISERROR(SEARCH("BZ",D60)))</formula>
    </cfRule>
  </conditionalFormatting>
  <conditionalFormatting sqref="D68:D69">
    <cfRule type="containsText" dxfId="13" priority="8" stopIfTrue="1" operator="containsText" text="CA">
      <formula>NOT(ISERROR(SEARCH("CA",D68)))</formula>
    </cfRule>
    <cfRule type="containsText" dxfId="12" priority="9" stopIfTrue="1" operator="containsText" text="RQ">
      <formula>NOT(ISERROR(SEARCH("RQ",D68)))</formula>
    </cfRule>
    <cfRule type="containsText" dxfId="11" priority="10" stopIfTrue="1" operator="containsText" text="R6">
      <formula>NOT(ISERROR(SEARCH("R6",D68)))</formula>
    </cfRule>
    <cfRule type="containsText" dxfId="10" priority="11" stopIfTrue="1" operator="containsText" text="GN">
      <formula>NOT(ISERROR(SEARCH("GN",D68)))</formula>
    </cfRule>
    <cfRule type="containsText" dxfId="9" priority="12" stopIfTrue="1" operator="containsText" text="D2">
      <formula>NOT(ISERROR(SEARCH("D2",D68)))</formula>
    </cfRule>
    <cfRule type="containsText" dxfId="8" priority="13" stopIfTrue="1" operator="containsText" text="BG">
      <formula>NOT(ISERROR(SEARCH("BG",D68)))</formula>
    </cfRule>
    <cfRule type="containsText" dxfId="7" priority="14" operator="containsText" text="BZ">
      <formula>NOT(ISERROR(SEARCH("BZ",D68)))</formula>
    </cfRule>
  </conditionalFormatting>
  <conditionalFormatting sqref="D76:D80">
    <cfRule type="containsText" dxfId="6" priority="1" stopIfTrue="1" operator="containsText" text="CA">
      <formula>NOT(ISERROR(SEARCH("CA",D76)))</formula>
    </cfRule>
    <cfRule type="containsText" dxfId="5" priority="2" stopIfTrue="1" operator="containsText" text="RQ">
      <formula>NOT(ISERROR(SEARCH("RQ",D76)))</formula>
    </cfRule>
    <cfRule type="containsText" dxfId="4" priority="3" stopIfTrue="1" operator="containsText" text="R6">
      <formula>NOT(ISERROR(SEARCH("R6",D76)))</formula>
    </cfRule>
    <cfRule type="containsText" dxfId="3" priority="4" stopIfTrue="1" operator="containsText" text="GN">
      <formula>NOT(ISERROR(SEARCH("GN",D76)))</formula>
    </cfRule>
    <cfRule type="containsText" dxfId="2" priority="5" stopIfTrue="1" operator="containsText" text="D2">
      <formula>NOT(ISERROR(SEARCH("D2",D76)))</formula>
    </cfRule>
    <cfRule type="containsText" dxfId="1" priority="6" stopIfTrue="1" operator="containsText" text="BG">
      <formula>NOT(ISERROR(SEARCH("BG",D76)))</formula>
    </cfRule>
    <cfRule type="containsText" dxfId="0" priority="7" operator="containsText" text="BZ">
      <formula>NOT(ISERROR(SEARCH("BZ",D76)))</formula>
    </cfRule>
  </conditionalFormatting>
  <pageMargins left="0.78740157480314965" right="0.59055118110236227" top="0.59055118110236227" bottom="0.59055118110236227" header="0.31496062992125984" footer="0.31496062992125984"/>
  <pageSetup paperSize="9" scale="51" fitToHeight="8" orientation="landscape" r:id="rId1"/>
  <rowBreaks count="1" manualBreakCount="1">
    <brk id="38" max="16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>
    <pageSetUpPr fitToPage="1"/>
  </sheetPr>
  <dimension ref="A1:P55"/>
  <sheetViews>
    <sheetView view="pageBreakPreview" zoomScale="80" zoomScaleNormal="70" zoomScaleSheetLayoutView="80" workbookViewId="0">
      <selection activeCell="F4" sqref="F4"/>
    </sheetView>
  </sheetViews>
  <sheetFormatPr baseColWidth="10" defaultRowHeight="15" x14ac:dyDescent="0.25"/>
  <cols>
    <col min="1" max="1" width="3.7109375" customWidth="1"/>
    <col min="2" max="2" width="49.42578125" bestFit="1" customWidth="1"/>
    <col min="3" max="3" width="12.140625" customWidth="1"/>
    <col min="4" max="4" width="11.28515625" customWidth="1"/>
    <col min="5" max="9" width="11" bestFit="1" customWidth="1"/>
    <col min="10" max="10" width="11.28515625" customWidth="1"/>
    <col min="11" max="11" width="11" bestFit="1" customWidth="1"/>
    <col min="12" max="12" width="11.5703125" bestFit="1" customWidth="1"/>
    <col min="13" max="13" width="11.28515625" customWidth="1"/>
    <col min="14" max="14" width="11.5703125" customWidth="1"/>
    <col min="15" max="15" width="10.7109375" customWidth="1"/>
    <col min="16" max="16" width="12.42578125" bestFit="1" customWidth="1"/>
  </cols>
  <sheetData>
    <row r="1" spans="1:16" ht="18" x14ac:dyDescent="0.25">
      <c r="A1" s="2223" t="s">
        <v>495</v>
      </c>
      <c r="B1" s="2223"/>
      <c r="C1" s="2223"/>
      <c r="D1" s="2223"/>
      <c r="E1" s="2223"/>
      <c r="F1" s="2223"/>
      <c r="G1" s="2223"/>
      <c r="H1" s="2223"/>
      <c r="I1" s="2223"/>
      <c r="J1" s="2223"/>
      <c r="K1" s="2223"/>
      <c r="L1" s="2223"/>
      <c r="M1" s="2223"/>
      <c r="N1" s="2223"/>
      <c r="O1" s="2223"/>
      <c r="P1" s="2223"/>
    </row>
    <row r="2" spans="1:16" ht="15.75" x14ac:dyDescent="0.25">
      <c r="A2" s="326"/>
      <c r="B2" s="326"/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326"/>
      <c r="O2" s="326"/>
      <c r="P2" s="326"/>
    </row>
    <row r="3" spans="1:16" ht="15.75" x14ac:dyDescent="0.25">
      <c r="A3" s="326"/>
      <c r="B3" s="326"/>
      <c r="C3" s="326"/>
      <c r="D3" s="326"/>
      <c r="E3" s="326"/>
      <c r="F3" s="326"/>
      <c r="G3" s="326"/>
      <c r="H3" s="326"/>
      <c r="I3" s="326"/>
      <c r="J3" s="326"/>
      <c r="K3" s="326"/>
      <c r="L3" s="326"/>
      <c r="M3" s="326"/>
      <c r="N3" s="326"/>
      <c r="O3" s="326"/>
      <c r="P3" s="326"/>
    </row>
    <row r="4" spans="1:16" x14ac:dyDescent="0.25">
      <c r="A4" s="327"/>
      <c r="B4" s="327"/>
      <c r="C4" s="328"/>
      <c r="D4" s="327"/>
      <c r="E4" s="327"/>
      <c r="F4" s="327"/>
      <c r="G4" s="327"/>
      <c r="H4" s="327"/>
      <c r="I4" s="327"/>
      <c r="J4" s="327"/>
      <c r="K4" s="327"/>
      <c r="L4" s="327"/>
      <c r="M4" s="327"/>
      <c r="N4" s="327"/>
      <c r="O4" s="327"/>
      <c r="P4" s="329"/>
    </row>
    <row r="5" spans="1:16" x14ac:dyDescent="0.25">
      <c r="A5" s="327"/>
      <c r="B5" s="327"/>
      <c r="C5" s="327"/>
      <c r="D5" s="327"/>
      <c r="E5" s="327"/>
      <c r="F5" s="327"/>
      <c r="G5" s="327"/>
      <c r="H5" s="327"/>
      <c r="I5" s="327"/>
      <c r="J5" s="327"/>
      <c r="K5" s="327"/>
      <c r="L5" s="327"/>
      <c r="M5" s="327"/>
      <c r="N5" s="327"/>
      <c r="O5" s="327"/>
      <c r="P5" s="327"/>
    </row>
    <row r="6" spans="1:16" x14ac:dyDescent="0.25">
      <c r="A6" s="327"/>
      <c r="B6" s="327"/>
      <c r="C6" s="327"/>
      <c r="D6" s="327"/>
      <c r="E6" s="327"/>
      <c r="F6" s="327"/>
      <c r="G6" s="327"/>
      <c r="H6" s="327"/>
      <c r="I6" s="327"/>
      <c r="J6" s="327"/>
      <c r="K6" s="327"/>
      <c r="L6" s="327"/>
      <c r="M6" s="327"/>
      <c r="N6" s="327"/>
      <c r="O6" s="327"/>
      <c r="P6" s="327"/>
    </row>
    <row r="7" spans="1:16" x14ac:dyDescent="0.25">
      <c r="A7" s="327"/>
      <c r="B7" s="327"/>
      <c r="C7" s="327"/>
      <c r="D7" s="327"/>
      <c r="E7" s="327"/>
      <c r="F7" s="327"/>
      <c r="G7" s="327"/>
      <c r="H7" s="327"/>
      <c r="I7" s="327"/>
      <c r="J7" s="327"/>
      <c r="K7" s="327"/>
      <c r="L7" s="327"/>
      <c r="M7" s="327"/>
      <c r="N7" s="327"/>
      <c r="O7" s="327"/>
      <c r="P7" s="327"/>
    </row>
    <row r="8" spans="1:16" x14ac:dyDescent="0.25">
      <c r="A8" s="327"/>
      <c r="B8" s="327"/>
      <c r="C8" s="327"/>
      <c r="D8" s="327"/>
      <c r="E8" s="327"/>
      <c r="F8" s="327"/>
      <c r="G8" s="327"/>
      <c r="H8" s="327"/>
      <c r="I8" s="327"/>
      <c r="J8" s="327"/>
      <c r="K8" s="327"/>
      <c r="L8" s="327"/>
      <c r="M8" s="327"/>
      <c r="N8" s="327"/>
      <c r="O8" s="327"/>
      <c r="P8" s="327"/>
    </row>
    <row r="9" spans="1:16" x14ac:dyDescent="0.25">
      <c r="A9" s="327"/>
      <c r="B9" s="327"/>
      <c r="C9" s="327"/>
      <c r="D9" s="327"/>
      <c r="E9" s="327"/>
      <c r="F9" s="327"/>
      <c r="G9" s="327"/>
      <c r="H9" s="327"/>
      <c r="I9" s="327"/>
      <c r="J9" s="327"/>
      <c r="K9" s="327"/>
      <c r="L9" s="327"/>
      <c r="M9" s="327"/>
      <c r="N9" s="327"/>
      <c r="O9" s="327"/>
      <c r="P9" s="327"/>
    </row>
    <row r="10" spans="1:16" x14ac:dyDescent="0.25">
      <c r="A10" s="327"/>
      <c r="B10" s="327"/>
      <c r="C10" s="327"/>
      <c r="D10" s="327"/>
      <c r="E10" s="327"/>
      <c r="F10" s="327"/>
      <c r="G10" s="327"/>
      <c r="H10" s="327"/>
      <c r="I10" s="327"/>
      <c r="J10" s="327"/>
      <c r="K10" s="327"/>
      <c r="L10" s="327"/>
      <c r="M10" s="327"/>
      <c r="N10" s="327"/>
      <c r="O10" s="327"/>
      <c r="P10" s="327"/>
    </row>
    <row r="11" spans="1:16" x14ac:dyDescent="0.25">
      <c r="A11" s="327"/>
      <c r="B11" s="327"/>
      <c r="C11" s="327"/>
      <c r="D11" s="327"/>
      <c r="E11" s="327"/>
      <c r="F11" s="327"/>
      <c r="G11" s="327"/>
      <c r="H11" s="327"/>
      <c r="I11" s="327"/>
      <c r="J11" s="327"/>
      <c r="K11" s="327"/>
      <c r="L11" s="327"/>
      <c r="M11" s="327"/>
      <c r="N11" s="327"/>
      <c r="O11" s="327"/>
      <c r="P11" s="327"/>
    </row>
    <row r="12" spans="1:16" x14ac:dyDescent="0.25">
      <c r="A12" s="327"/>
      <c r="B12" s="327"/>
      <c r="C12" s="327"/>
      <c r="D12" s="327"/>
      <c r="E12" s="327"/>
      <c r="F12" s="327"/>
      <c r="G12" s="327"/>
      <c r="H12" s="327"/>
      <c r="I12" s="327"/>
      <c r="J12" s="327"/>
      <c r="K12" s="327"/>
      <c r="L12" s="327"/>
      <c r="M12" s="327"/>
      <c r="N12" s="327"/>
      <c r="O12" s="327"/>
      <c r="P12" s="327"/>
    </row>
    <row r="13" spans="1:16" x14ac:dyDescent="0.25">
      <c r="A13" s="327"/>
      <c r="B13" s="327"/>
      <c r="C13" s="327"/>
      <c r="D13" s="327"/>
      <c r="E13" s="327"/>
      <c r="F13" s="327"/>
      <c r="G13" s="327"/>
      <c r="H13" s="327"/>
      <c r="I13" s="327"/>
      <c r="J13" s="327"/>
      <c r="K13" s="327"/>
      <c r="L13" s="327"/>
      <c r="M13" s="327"/>
      <c r="N13" s="327"/>
      <c r="O13" s="327"/>
      <c r="P13" s="327"/>
    </row>
    <row r="14" spans="1:16" x14ac:dyDescent="0.25">
      <c r="A14" s="327"/>
      <c r="B14" s="327"/>
      <c r="C14" s="327"/>
      <c r="D14" s="327"/>
      <c r="E14" s="327"/>
      <c r="F14" s="327"/>
      <c r="G14" s="327"/>
      <c r="H14" s="327"/>
      <c r="I14" s="327"/>
      <c r="J14" s="327"/>
      <c r="K14" s="327"/>
      <c r="L14" s="327"/>
      <c r="M14" s="327"/>
      <c r="N14" s="327"/>
      <c r="O14" s="327"/>
      <c r="P14" s="327"/>
    </row>
    <row r="15" spans="1:16" x14ac:dyDescent="0.25">
      <c r="A15" s="327"/>
      <c r="B15" s="327"/>
      <c r="C15" s="327"/>
      <c r="D15" s="327"/>
      <c r="E15" s="327"/>
      <c r="F15" s="327"/>
      <c r="G15" s="327"/>
      <c r="H15" s="327"/>
      <c r="I15" s="327"/>
      <c r="J15" s="327"/>
      <c r="K15" s="327"/>
      <c r="L15" s="327"/>
      <c r="M15" s="327"/>
      <c r="N15" s="327"/>
      <c r="O15" s="327"/>
      <c r="P15" s="327"/>
    </row>
    <row r="16" spans="1:16" x14ac:dyDescent="0.25">
      <c r="A16" s="327"/>
      <c r="B16" s="327"/>
      <c r="C16" s="327"/>
      <c r="D16" s="327"/>
      <c r="E16" s="327"/>
      <c r="F16" s="327"/>
      <c r="G16" s="327"/>
      <c r="H16" s="327"/>
      <c r="I16" s="327"/>
      <c r="J16" s="327"/>
      <c r="K16" s="327"/>
      <c r="L16" s="327"/>
      <c r="M16" s="327"/>
      <c r="N16" s="327"/>
      <c r="O16" s="327"/>
      <c r="P16" s="327"/>
    </row>
    <row r="17" spans="1:16" x14ac:dyDescent="0.25">
      <c r="A17" s="327"/>
      <c r="B17" s="327"/>
      <c r="C17" s="327"/>
      <c r="D17" s="327"/>
      <c r="E17" s="327"/>
      <c r="F17" s="327"/>
      <c r="G17" s="327"/>
      <c r="H17" s="327"/>
      <c r="I17" s="327"/>
      <c r="J17" s="327"/>
      <c r="K17" s="327"/>
      <c r="L17" s="327"/>
      <c r="M17" s="327"/>
      <c r="N17" s="327"/>
      <c r="O17" s="327"/>
      <c r="P17" s="327"/>
    </row>
    <row r="18" spans="1:16" x14ac:dyDescent="0.25">
      <c r="A18" s="327"/>
      <c r="B18" s="327"/>
      <c r="C18" s="327"/>
      <c r="D18" s="327"/>
      <c r="E18" s="327"/>
      <c r="F18" s="327"/>
      <c r="G18" s="327"/>
      <c r="H18" s="327"/>
      <c r="I18" s="327"/>
      <c r="J18" s="327"/>
      <c r="K18" s="327"/>
      <c r="L18" s="327"/>
      <c r="M18" s="327"/>
      <c r="N18" s="327"/>
      <c r="O18" s="327"/>
      <c r="P18" s="327"/>
    </row>
    <row r="19" spans="1:16" x14ac:dyDescent="0.25">
      <c r="A19" s="327"/>
      <c r="B19" s="327"/>
      <c r="C19" s="327"/>
      <c r="D19" s="327"/>
      <c r="E19" s="327"/>
      <c r="F19" s="327"/>
      <c r="G19" s="327"/>
      <c r="H19" s="327"/>
      <c r="I19" s="327"/>
      <c r="J19" s="327"/>
      <c r="K19" s="327"/>
      <c r="L19" s="327"/>
      <c r="M19" s="327"/>
      <c r="N19" s="327"/>
      <c r="O19" s="327"/>
      <c r="P19" s="327"/>
    </row>
    <row r="20" spans="1:16" x14ac:dyDescent="0.25">
      <c r="A20" s="327"/>
      <c r="B20" s="327"/>
      <c r="C20" s="327"/>
      <c r="D20" s="327"/>
      <c r="E20" s="327"/>
      <c r="F20" s="327"/>
      <c r="G20" s="327"/>
      <c r="H20" s="327"/>
      <c r="I20" s="327"/>
      <c r="J20" s="327"/>
      <c r="K20" s="327"/>
      <c r="L20" s="327"/>
      <c r="M20" s="327"/>
      <c r="N20" s="327"/>
      <c r="O20" s="327"/>
      <c r="P20" s="327"/>
    </row>
    <row r="21" spans="1:16" x14ac:dyDescent="0.25">
      <c r="A21" s="327"/>
      <c r="B21" s="327"/>
      <c r="C21" s="327"/>
      <c r="D21" s="327"/>
      <c r="E21" s="327"/>
      <c r="F21" s="327"/>
      <c r="G21" s="327"/>
      <c r="H21" s="327"/>
      <c r="I21" s="327"/>
      <c r="J21" s="327"/>
      <c r="K21" s="327"/>
      <c r="L21" s="327"/>
      <c r="M21" s="327"/>
      <c r="N21" s="327"/>
      <c r="O21" s="327"/>
      <c r="P21" s="327"/>
    </row>
    <row r="22" spans="1:16" x14ac:dyDescent="0.25">
      <c r="A22" s="327"/>
      <c r="B22" s="327"/>
      <c r="C22" s="327"/>
      <c r="D22" s="327"/>
      <c r="E22" s="327"/>
      <c r="F22" s="327"/>
      <c r="G22" s="327"/>
      <c r="H22" s="327"/>
      <c r="I22" s="327"/>
      <c r="J22" s="327"/>
      <c r="K22" s="327"/>
      <c r="L22" s="327"/>
      <c r="M22" s="327"/>
      <c r="N22" s="327"/>
      <c r="O22" s="327"/>
      <c r="P22" s="327"/>
    </row>
    <row r="23" spans="1:16" x14ac:dyDescent="0.25">
      <c r="A23" s="327"/>
      <c r="B23" s="327"/>
      <c r="C23" s="327"/>
      <c r="D23" s="327"/>
      <c r="E23" s="327"/>
      <c r="F23" s="327"/>
      <c r="G23" s="327"/>
      <c r="H23" s="327"/>
      <c r="I23" s="327"/>
      <c r="J23" s="327"/>
      <c r="K23" s="327"/>
      <c r="L23" s="327"/>
      <c r="M23" s="327"/>
      <c r="N23" s="327"/>
      <c r="O23" s="327"/>
      <c r="P23" s="327"/>
    </row>
    <row r="24" spans="1:16" x14ac:dyDescent="0.25">
      <c r="A24" s="327"/>
      <c r="B24" s="327"/>
      <c r="C24" s="327"/>
      <c r="D24" s="327"/>
      <c r="E24" s="327"/>
      <c r="F24" s="327"/>
      <c r="G24" s="327"/>
      <c r="H24" s="327"/>
      <c r="I24" s="327"/>
      <c r="J24" s="327"/>
      <c r="K24" s="327"/>
      <c r="L24" s="327"/>
      <c r="M24" s="327"/>
      <c r="N24" s="327"/>
      <c r="O24" s="327"/>
      <c r="P24" s="327"/>
    </row>
    <row r="25" spans="1:16" x14ac:dyDescent="0.25">
      <c r="A25" s="327"/>
      <c r="B25" s="327"/>
      <c r="C25" s="327"/>
      <c r="D25" s="327"/>
      <c r="E25" s="327"/>
      <c r="F25" s="327"/>
      <c r="G25" s="327"/>
      <c r="H25" s="327"/>
      <c r="I25" s="327"/>
      <c r="J25" s="327"/>
      <c r="K25" s="327"/>
      <c r="L25" s="327"/>
      <c r="M25" s="327"/>
      <c r="N25" s="327"/>
      <c r="O25" s="327"/>
      <c r="P25" s="327"/>
    </row>
    <row r="26" spans="1:16" x14ac:dyDescent="0.25">
      <c r="A26" s="327"/>
      <c r="B26" s="327"/>
      <c r="C26" s="327"/>
      <c r="D26" s="327"/>
      <c r="E26" s="327"/>
      <c r="F26" s="327"/>
      <c r="G26" s="327"/>
      <c r="H26" s="327"/>
      <c r="I26" s="327"/>
      <c r="J26" s="327"/>
      <c r="K26" s="327"/>
      <c r="L26" s="327"/>
      <c r="M26" s="327"/>
      <c r="N26" s="327"/>
      <c r="O26" s="327"/>
      <c r="P26" s="327"/>
    </row>
    <row r="27" spans="1:16" x14ac:dyDescent="0.25">
      <c r="A27" s="327"/>
      <c r="B27" s="327"/>
      <c r="C27" s="327"/>
      <c r="D27" s="327"/>
      <c r="E27" s="327"/>
      <c r="F27" s="327"/>
      <c r="G27" s="327"/>
      <c r="H27" s="327"/>
      <c r="I27" s="327"/>
      <c r="J27" s="327"/>
      <c r="K27" s="327"/>
      <c r="L27" s="327"/>
      <c r="M27" s="327"/>
      <c r="N27" s="327"/>
      <c r="O27" s="327"/>
      <c r="P27" s="327"/>
    </row>
    <row r="28" spans="1:16" x14ac:dyDescent="0.25">
      <c r="A28" s="327"/>
      <c r="B28" s="327"/>
      <c r="C28" s="327"/>
      <c r="D28" s="327"/>
      <c r="E28" s="327"/>
      <c r="F28" s="327"/>
      <c r="G28" s="327"/>
      <c r="H28" s="327"/>
      <c r="I28" s="327"/>
      <c r="J28" s="327"/>
      <c r="K28" s="327"/>
      <c r="L28" s="327"/>
      <c r="M28" s="327"/>
      <c r="N28" s="327"/>
      <c r="O28" s="327"/>
      <c r="P28" s="327"/>
    </row>
    <row r="29" spans="1:16" x14ac:dyDescent="0.25">
      <c r="A29" s="327"/>
      <c r="B29" s="327"/>
      <c r="C29" s="327"/>
      <c r="D29" s="327"/>
      <c r="E29" s="327"/>
      <c r="F29" s="327"/>
      <c r="G29" s="327"/>
      <c r="H29" s="327"/>
      <c r="I29" s="327"/>
      <c r="J29" s="327"/>
      <c r="K29" s="327"/>
      <c r="L29" s="327"/>
      <c r="M29" s="327"/>
      <c r="N29" s="327"/>
      <c r="O29" s="327"/>
      <c r="P29" s="327"/>
    </row>
    <row r="30" spans="1:16" x14ac:dyDescent="0.25">
      <c r="A30" s="327"/>
      <c r="B30" s="327"/>
      <c r="C30" s="327"/>
      <c r="D30" s="327"/>
      <c r="E30" s="327"/>
      <c r="F30" s="327"/>
      <c r="G30" s="327"/>
      <c r="H30" s="327"/>
      <c r="I30" s="327"/>
      <c r="J30" s="327"/>
      <c r="K30" s="327"/>
      <c r="L30" s="327"/>
      <c r="M30" s="327"/>
      <c r="N30" s="327"/>
      <c r="O30" s="327"/>
      <c r="P30" s="327"/>
    </row>
    <row r="31" spans="1:16" x14ac:dyDescent="0.25">
      <c r="A31" s="327"/>
      <c r="B31" s="327"/>
      <c r="C31" s="327"/>
      <c r="D31" s="327"/>
      <c r="E31" s="327"/>
      <c r="F31" s="327"/>
      <c r="G31" s="327"/>
      <c r="H31" s="327"/>
      <c r="I31" s="327"/>
      <c r="J31" s="327"/>
      <c r="K31" s="327"/>
      <c r="L31" s="327"/>
      <c r="M31" s="327"/>
      <c r="N31" s="327"/>
      <c r="O31" s="327"/>
      <c r="P31" s="327"/>
    </row>
    <row r="32" spans="1:16" x14ac:dyDescent="0.25">
      <c r="A32" s="327"/>
      <c r="B32" s="327"/>
      <c r="C32" s="327"/>
      <c r="D32" s="327"/>
      <c r="E32" s="327"/>
      <c r="F32" s="327"/>
      <c r="G32" s="327"/>
      <c r="H32" s="327"/>
      <c r="I32" s="327"/>
      <c r="J32" s="327"/>
      <c r="K32" s="327"/>
      <c r="L32" s="327"/>
      <c r="M32" s="327"/>
      <c r="N32" s="327"/>
      <c r="O32" s="327"/>
      <c r="P32" s="327"/>
    </row>
    <row r="33" spans="1:16" x14ac:dyDescent="0.25">
      <c r="A33" s="327"/>
      <c r="B33" s="327"/>
      <c r="C33" s="327"/>
      <c r="D33" s="327"/>
      <c r="E33" s="327"/>
      <c r="F33" s="327"/>
      <c r="G33" s="327"/>
      <c r="H33" s="327"/>
      <c r="I33" s="327"/>
      <c r="J33" s="327"/>
      <c r="K33" s="327"/>
      <c r="L33" s="327"/>
      <c r="M33" s="327"/>
      <c r="N33" s="327"/>
      <c r="O33" s="327"/>
      <c r="P33" s="327"/>
    </row>
    <row r="34" spans="1:16" x14ac:dyDescent="0.25">
      <c r="A34" s="327"/>
      <c r="B34" s="327"/>
      <c r="C34" s="327"/>
      <c r="D34" s="327"/>
      <c r="E34" s="327"/>
      <c r="F34" s="327"/>
      <c r="G34" s="327"/>
      <c r="H34" s="327"/>
      <c r="I34" s="327"/>
      <c r="J34" s="327"/>
      <c r="K34" s="327"/>
      <c r="L34" s="327"/>
      <c r="M34" s="327"/>
      <c r="N34" s="327"/>
      <c r="O34" s="327"/>
      <c r="P34" s="327"/>
    </row>
    <row r="35" spans="1:16" x14ac:dyDescent="0.25">
      <c r="A35" s="327"/>
      <c r="B35" s="327"/>
      <c r="C35" s="327"/>
      <c r="D35" s="327"/>
      <c r="E35" s="327"/>
      <c r="F35" s="327"/>
      <c r="G35" s="327"/>
      <c r="H35" s="327"/>
      <c r="I35" s="327"/>
      <c r="J35" s="327"/>
      <c r="K35" s="327"/>
      <c r="L35" s="327"/>
      <c r="M35" s="327"/>
      <c r="N35" s="327"/>
      <c r="O35" s="327"/>
      <c r="P35" s="327"/>
    </row>
    <row r="36" spans="1:16" x14ac:dyDescent="0.25">
      <c r="A36" s="327"/>
      <c r="B36" s="327"/>
      <c r="C36" s="327"/>
      <c r="D36" s="327"/>
      <c r="E36" s="327"/>
      <c r="F36" s="327"/>
      <c r="G36" s="327"/>
      <c r="H36" s="327"/>
      <c r="I36" s="327"/>
      <c r="J36" s="327"/>
      <c r="K36" s="327"/>
      <c r="L36" s="327"/>
      <c r="M36" s="327"/>
      <c r="N36" s="327"/>
      <c r="O36" s="327"/>
      <c r="P36" s="327"/>
    </row>
    <row r="37" spans="1:16" x14ac:dyDescent="0.25">
      <c r="A37" s="327"/>
      <c r="B37" s="327"/>
      <c r="C37" s="327"/>
      <c r="D37" s="327"/>
      <c r="E37" s="327"/>
      <c r="F37" s="327"/>
      <c r="G37" s="327"/>
      <c r="H37" s="327"/>
      <c r="I37" s="327"/>
      <c r="J37" s="327"/>
      <c r="K37" s="327"/>
      <c r="L37" s="327"/>
      <c r="M37" s="327"/>
      <c r="N37" s="327"/>
      <c r="O37" s="327"/>
      <c r="P37" s="327"/>
    </row>
    <row r="38" spans="1:16" x14ac:dyDescent="0.25">
      <c r="A38" s="327"/>
      <c r="B38" s="327"/>
      <c r="C38" s="327"/>
      <c r="D38" s="327"/>
      <c r="E38" s="327"/>
      <c r="F38" s="327"/>
      <c r="G38" s="327"/>
      <c r="H38" s="327"/>
      <c r="I38" s="327"/>
      <c r="J38" s="327"/>
      <c r="K38" s="327"/>
      <c r="L38" s="327"/>
      <c r="M38" s="327"/>
      <c r="N38" s="327"/>
      <c r="O38" s="327"/>
      <c r="P38" s="327"/>
    </row>
    <row r="39" spans="1:16" x14ac:dyDescent="0.25">
      <c r="A39" s="327"/>
      <c r="B39" s="327"/>
      <c r="C39" s="327"/>
      <c r="D39" s="327"/>
      <c r="E39" s="327"/>
      <c r="F39" s="327"/>
      <c r="G39" s="327"/>
      <c r="H39" s="327"/>
      <c r="I39" s="327"/>
      <c r="J39" s="327"/>
      <c r="K39" s="327"/>
      <c r="L39" s="327"/>
      <c r="M39" s="327"/>
      <c r="N39" s="327"/>
      <c r="O39" s="327"/>
      <c r="P39" s="327"/>
    </row>
    <row r="40" spans="1:16" x14ac:dyDescent="0.25">
      <c r="A40" s="327"/>
      <c r="B40" s="327"/>
      <c r="C40" s="327"/>
      <c r="D40" s="327"/>
      <c r="E40" s="327"/>
      <c r="F40" s="327"/>
      <c r="G40" s="327"/>
      <c r="H40" s="327"/>
      <c r="I40" s="327"/>
      <c r="J40" s="327"/>
      <c r="K40" s="327"/>
      <c r="L40" s="327"/>
      <c r="M40" s="327"/>
      <c r="N40" s="327"/>
      <c r="O40" s="327"/>
      <c r="P40" s="327"/>
    </row>
    <row r="41" spans="1:16" x14ac:dyDescent="0.25">
      <c r="A41" s="327"/>
      <c r="B41" s="327"/>
      <c r="C41" s="327"/>
      <c r="D41" s="327"/>
      <c r="E41" s="327"/>
      <c r="F41" s="327"/>
      <c r="G41" s="327"/>
      <c r="H41" s="327"/>
      <c r="I41" s="327"/>
      <c r="J41" s="327"/>
      <c r="K41" s="327"/>
      <c r="L41" s="327"/>
      <c r="M41" s="327"/>
      <c r="N41" s="327"/>
      <c r="O41" s="327"/>
      <c r="P41" s="327"/>
    </row>
    <row r="42" spans="1:16" x14ac:dyDescent="0.25">
      <c r="A42" s="327"/>
      <c r="B42" s="327"/>
      <c r="C42" s="327"/>
      <c r="D42" s="327"/>
      <c r="E42" s="327"/>
      <c r="F42" s="327"/>
      <c r="G42" s="327"/>
      <c r="H42" s="327"/>
      <c r="I42" s="327"/>
      <c r="J42" s="327"/>
      <c r="K42" s="327"/>
      <c r="L42" s="327"/>
      <c r="M42" s="327"/>
      <c r="N42" s="327"/>
      <c r="O42" s="327"/>
      <c r="P42" s="327"/>
    </row>
    <row r="43" spans="1:16" x14ac:dyDescent="0.25">
      <c r="A43" s="327"/>
      <c r="B43" s="327"/>
      <c r="C43" s="327"/>
      <c r="D43" s="327"/>
      <c r="E43" s="327"/>
      <c r="F43" s="327"/>
      <c r="G43" s="327"/>
      <c r="H43" s="327"/>
      <c r="I43" s="327"/>
      <c r="J43" s="327"/>
      <c r="K43" s="327"/>
      <c r="L43" s="327"/>
      <c r="M43" s="327"/>
      <c r="N43" s="327"/>
      <c r="O43" s="327"/>
      <c r="P43" s="327"/>
    </row>
    <row r="44" spans="1:16" x14ac:dyDescent="0.25">
      <c r="A44" s="327"/>
      <c r="B44" s="327"/>
      <c r="C44" s="327"/>
      <c r="D44" s="327"/>
      <c r="E44" s="327"/>
      <c r="F44" s="327"/>
      <c r="G44" s="327"/>
      <c r="H44" s="327"/>
      <c r="I44" s="327"/>
      <c r="J44" s="327"/>
      <c r="K44" s="327"/>
      <c r="L44" s="327"/>
      <c r="M44" s="327"/>
      <c r="N44" s="327"/>
      <c r="O44" s="327"/>
      <c r="P44" s="327"/>
    </row>
    <row r="45" spans="1:16" x14ac:dyDescent="0.25">
      <c r="A45" s="327"/>
      <c r="B45" s="327"/>
      <c r="C45" s="327"/>
      <c r="D45" s="327"/>
      <c r="E45" s="327"/>
      <c r="F45" s="327"/>
      <c r="G45" s="327"/>
      <c r="H45" s="327"/>
      <c r="I45" s="327"/>
      <c r="J45" s="327"/>
      <c r="K45" s="327"/>
      <c r="L45" s="327"/>
      <c r="M45" s="327"/>
      <c r="N45" s="327"/>
      <c r="O45" s="327"/>
      <c r="P45" s="327"/>
    </row>
    <row r="46" spans="1:16" x14ac:dyDescent="0.25">
      <c r="A46" s="327"/>
      <c r="B46" s="327"/>
      <c r="C46" s="327"/>
      <c r="D46" s="327"/>
      <c r="E46" s="327"/>
      <c r="F46" s="327"/>
      <c r="G46" s="327"/>
      <c r="H46" s="327"/>
      <c r="I46" s="327"/>
      <c r="J46" s="327"/>
      <c r="K46" s="327"/>
      <c r="L46" s="327"/>
      <c r="M46" s="327"/>
      <c r="N46" s="327"/>
      <c r="O46" s="327"/>
      <c r="P46" s="327"/>
    </row>
    <row r="47" spans="1:16" x14ac:dyDescent="0.25">
      <c r="A47" s="327"/>
      <c r="B47" s="327"/>
      <c r="C47" s="327"/>
      <c r="D47" s="327"/>
      <c r="E47" s="327"/>
      <c r="F47" s="327"/>
      <c r="G47" s="327"/>
      <c r="H47" s="327"/>
      <c r="I47" s="327"/>
      <c r="J47" s="327"/>
      <c r="K47" s="327"/>
      <c r="L47" s="327"/>
      <c r="M47" s="327"/>
      <c r="N47" s="327"/>
      <c r="O47" s="327"/>
      <c r="P47" s="327"/>
    </row>
    <row r="48" spans="1:16" x14ac:dyDescent="0.25">
      <c r="A48" s="327"/>
      <c r="B48" s="327"/>
      <c r="C48" s="327"/>
      <c r="D48" s="327"/>
      <c r="E48" s="327"/>
      <c r="F48" s="327"/>
      <c r="G48" s="327"/>
      <c r="H48" s="327"/>
      <c r="I48" s="327"/>
      <c r="J48" s="327"/>
      <c r="K48" s="327"/>
      <c r="L48" s="327"/>
      <c r="M48" s="327"/>
      <c r="N48" s="327"/>
      <c r="O48" s="327"/>
      <c r="P48" s="327"/>
    </row>
    <row r="49" spans="1:16" x14ac:dyDescent="0.25">
      <c r="A49" s="327"/>
      <c r="B49" s="327"/>
      <c r="C49" s="327"/>
      <c r="D49" s="327"/>
      <c r="E49" s="327"/>
      <c r="F49" s="327"/>
      <c r="G49" s="327"/>
      <c r="H49" s="327"/>
      <c r="I49" s="327"/>
      <c r="J49" s="327"/>
      <c r="K49" s="327"/>
      <c r="L49" s="327"/>
      <c r="M49" s="327"/>
      <c r="N49" s="327"/>
      <c r="O49" s="327"/>
      <c r="P49" s="327"/>
    </row>
    <row r="50" spans="1:16" x14ac:dyDescent="0.25">
      <c r="A50" s="327"/>
      <c r="B50" s="327"/>
      <c r="C50" s="327"/>
      <c r="D50" s="327"/>
      <c r="E50" s="327"/>
      <c r="F50" s="327"/>
      <c r="G50" s="327"/>
      <c r="H50" s="327"/>
      <c r="I50" s="327"/>
      <c r="J50" s="327"/>
      <c r="K50" s="327"/>
      <c r="L50" s="327"/>
      <c r="M50" s="327"/>
      <c r="N50" s="327"/>
      <c r="O50" s="327"/>
      <c r="P50" s="327"/>
    </row>
    <row r="51" spans="1:16" x14ac:dyDescent="0.25">
      <c r="A51" s="327"/>
      <c r="B51" s="327"/>
      <c r="C51" s="327"/>
      <c r="D51" s="327"/>
      <c r="E51" s="327"/>
      <c r="F51" s="327"/>
      <c r="G51" s="327"/>
      <c r="H51" s="327"/>
      <c r="I51" s="327"/>
      <c r="J51" s="327"/>
      <c r="K51" s="327"/>
      <c r="L51" s="327"/>
      <c r="M51" s="327"/>
      <c r="N51" s="327"/>
      <c r="O51" s="327"/>
      <c r="P51" s="327"/>
    </row>
    <row r="52" spans="1:16" x14ac:dyDescent="0.25">
      <c r="A52" s="327"/>
      <c r="B52" s="327"/>
      <c r="C52" s="327"/>
      <c r="D52" s="327"/>
      <c r="E52" s="327"/>
      <c r="F52" s="327"/>
      <c r="G52" s="327"/>
      <c r="H52" s="327"/>
      <c r="I52" s="327"/>
      <c r="J52" s="327"/>
      <c r="K52" s="327"/>
      <c r="L52" s="327"/>
      <c r="M52" s="327"/>
      <c r="N52" s="327"/>
      <c r="O52" s="327"/>
      <c r="P52" s="327"/>
    </row>
    <row r="53" spans="1:16" x14ac:dyDescent="0.25">
      <c r="A53" s="327"/>
      <c r="B53" s="327"/>
      <c r="C53" s="327"/>
      <c r="D53" s="327"/>
      <c r="E53" s="327"/>
      <c r="F53" s="327"/>
      <c r="G53" s="327"/>
      <c r="H53" s="327"/>
      <c r="I53" s="327"/>
      <c r="J53" s="327"/>
      <c r="K53" s="327"/>
      <c r="L53" s="327"/>
      <c r="M53" s="327"/>
      <c r="N53" s="327"/>
      <c r="O53" s="327"/>
      <c r="P53" s="327"/>
    </row>
    <row r="54" spans="1:16" x14ac:dyDescent="0.25">
      <c r="A54" s="327"/>
      <c r="B54" s="327"/>
      <c r="C54" s="327"/>
      <c r="D54" s="327"/>
      <c r="E54" s="327"/>
      <c r="F54" s="327"/>
      <c r="G54" s="327"/>
      <c r="H54" s="327"/>
      <c r="I54" s="327"/>
      <c r="J54" s="327"/>
      <c r="K54" s="327"/>
      <c r="L54" s="327"/>
      <c r="M54" s="327"/>
      <c r="N54" s="327"/>
      <c r="O54" s="327"/>
      <c r="P54" s="327"/>
    </row>
    <row r="55" spans="1:16" x14ac:dyDescent="0.25">
      <c r="A55" s="327"/>
      <c r="B55" s="327"/>
      <c r="C55" s="327"/>
      <c r="D55" s="327"/>
      <c r="E55" s="327"/>
      <c r="F55" s="327"/>
      <c r="G55" s="327"/>
      <c r="H55" s="327"/>
      <c r="I55" s="327"/>
      <c r="J55" s="327"/>
      <c r="K55" s="327"/>
      <c r="L55" s="327"/>
      <c r="M55" s="327"/>
      <c r="N55" s="327"/>
      <c r="O55" s="327"/>
      <c r="P55" s="327"/>
    </row>
  </sheetData>
  <mergeCells count="1">
    <mergeCell ref="A1:P1"/>
  </mergeCells>
  <pageMargins left="0.78740157480314965" right="0.78740157480314965" top="0.78740157480314965" bottom="0.78740157480314965" header="0.31496062992125984" footer="0.31496062992125984"/>
  <pageSetup paperSize="9" scale="59" orientation="landscape" r:id="rId1"/>
  <colBreaks count="1" manualBreakCount="1">
    <brk id="16" max="1048575" man="1"/>
  </col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>
    <pageSetUpPr fitToPage="1"/>
  </sheetPr>
  <dimension ref="A1:T488"/>
  <sheetViews>
    <sheetView view="pageBreakPreview" zoomScale="70" zoomScaleNormal="60" zoomScaleSheetLayoutView="70" workbookViewId="0">
      <selection activeCell="D9" sqref="D9"/>
    </sheetView>
  </sheetViews>
  <sheetFormatPr baseColWidth="10" defaultColWidth="11.42578125" defaultRowHeight="14.25" x14ac:dyDescent="0.2"/>
  <cols>
    <col min="1" max="1" width="2.5703125" style="1190" customWidth="1"/>
    <col min="2" max="2" width="22.85546875" style="1190" bestFit="1" customWidth="1"/>
    <col min="3" max="3" width="50.42578125" style="1879" bestFit="1" customWidth="1"/>
    <col min="4" max="4" width="36" style="1190" bestFit="1" customWidth="1"/>
    <col min="5" max="5" width="25.28515625" style="1190" bestFit="1" customWidth="1"/>
    <col min="6" max="6" width="17.28515625" style="1210" bestFit="1" customWidth="1"/>
    <col min="7" max="7" width="19" style="1210" bestFit="1" customWidth="1"/>
    <col min="8" max="8" width="15" style="1210" bestFit="1" customWidth="1"/>
    <col min="9" max="9" width="17.7109375" style="1210" customWidth="1"/>
    <col min="10" max="10" width="18.85546875" style="1190" customWidth="1"/>
    <col min="11" max="11" width="19.42578125" style="1210" customWidth="1"/>
    <col min="12" max="12" width="21.7109375" style="1190" bestFit="1" customWidth="1"/>
    <col min="13" max="14" width="11.42578125" style="1190"/>
    <col min="15" max="15" width="15.42578125" style="1190" customWidth="1"/>
    <col min="16" max="16" width="15.7109375" style="1190" customWidth="1"/>
    <col min="17" max="17" width="14.7109375" style="1190" customWidth="1"/>
    <col min="18" max="18" width="28.5703125" style="1190" bestFit="1" customWidth="1"/>
    <col min="19" max="19" width="24.28515625" style="1190" bestFit="1" customWidth="1"/>
    <col min="20" max="20" width="25.140625" style="1190" bestFit="1" customWidth="1"/>
    <col min="21" max="16384" width="11.42578125" style="1190"/>
  </cols>
  <sheetData>
    <row r="1" spans="1:20" ht="18" x14ac:dyDescent="0.25">
      <c r="A1" s="333" t="s">
        <v>1637</v>
      </c>
      <c r="C1" s="177"/>
      <c r="D1" s="331"/>
      <c r="E1" s="920"/>
      <c r="F1" s="178"/>
      <c r="G1" s="178"/>
      <c r="H1" s="178"/>
      <c r="I1" s="178"/>
      <c r="J1" s="826"/>
      <c r="K1" s="332"/>
      <c r="L1" s="1191"/>
      <c r="M1" s="1188"/>
      <c r="N1" s="1188"/>
      <c r="O1" s="1188"/>
      <c r="P1" s="1188"/>
      <c r="Q1" s="1188"/>
      <c r="R1" s="1188"/>
      <c r="S1" s="1188"/>
    </row>
    <row r="2" spans="1:20" ht="15.75" thickBot="1" x14ac:dyDescent="0.3">
      <c r="A2" s="920"/>
      <c r="B2" s="176"/>
      <c r="C2" s="177"/>
      <c r="D2" s="331"/>
      <c r="E2" s="330"/>
      <c r="F2" s="178"/>
      <c r="G2" s="178"/>
      <c r="H2" s="178"/>
      <c r="I2" s="178"/>
      <c r="J2" s="826"/>
      <c r="K2" s="332"/>
      <c r="L2" s="826"/>
      <c r="M2" s="1188"/>
      <c r="N2" s="1188"/>
      <c r="O2" s="1188"/>
      <c r="P2" s="1188"/>
      <c r="Q2" s="1188"/>
      <c r="R2" s="1188"/>
      <c r="S2" s="1188"/>
      <c r="T2" s="1188"/>
    </row>
    <row r="3" spans="1:20" ht="42" customHeight="1" thickBot="1" x14ac:dyDescent="0.3">
      <c r="A3" s="920"/>
      <c r="B3" s="1835" t="s">
        <v>496</v>
      </c>
      <c r="C3" s="1836" t="s">
        <v>949</v>
      </c>
      <c r="D3" s="1836" t="s">
        <v>242</v>
      </c>
      <c r="E3" s="1836" t="s">
        <v>497</v>
      </c>
      <c r="F3" s="1836" t="s">
        <v>498</v>
      </c>
      <c r="G3" s="1836" t="s">
        <v>499</v>
      </c>
      <c r="H3" s="1836" t="s">
        <v>291</v>
      </c>
      <c r="I3" s="1837" t="s">
        <v>500</v>
      </c>
      <c r="J3" s="1838" t="s">
        <v>502</v>
      </c>
      <c r="K3" s="1838" t="s">
        <v>503</v>
      </c>
      <c r="L3" s="1839" t="s">
        <v>504</v>
      </c>
      <c r="M3" s="1188"/>
      <c r="N3" s="1188"/>
      <c r="O3" s="1188"/>
      <c r="P3" s="1188"/>
      <c r="Q3" s="1188"/>
      <c r="R3" s="1188"/>
      <c r="S3" s="1188"/>
      <c r="T3" s="1188"/>
    </row>
    <row r="4" spans="1:20" s="1195" customFormat="1" ht="21" customHeight="1" x14ac:dyDescent="0.25">
      <c r="A4" s="776"/>
      <c r="B4" s="1841" t="s">
        <v>1080</v>
      </c>
      <c r="C4" s="1873" t="s">
        <v>5</v>
      </c>
      <c r="D4" s="1867" t="s">
        <v>505</v>
      </c>
      <c r="E4" s="1866" t="s">
        <v>506</v>
      </c>
      <c r="F4" s="1868" t="s">
        <v>220</v>
      </c>
      <c r="G4" s="1869" t="s">
        <v>220</v>
      </c>
      <c r="H4" s="1868" t="s">
        <v>292</v>
      </c>
      <c r="I4" s="1869" t="s">
        <v>507</v>
      </c>
      <c r="J4" s="1870">
        <v>91880.421999999991</v>
      </c>
      <c r="K4" s="1868" t="s">
        <v>475</v>
      </c>
      <c r="L4" s="1871">
        <v>280781.73</v>
      </c>
      <c r="M4" s="1188"/>
      <c r="N4" s="1188"/>
      <c r="O4" s="1188"/>
      <c r="P4" s="1188"/>
      <c r="Q4" s="1188"/>
      <c r="R4" s="1188"/>
      <c r="S4" s="1188"/>
      <c r="T4" s="1188"/>
    </row>
    <row r="5" spans="1:20" s="1195" customFormat="1" ht="21" customHeight="1" x14ac:dyDescent="0.25">
      <c r="A5" s="776"/>
      <c r="B5" s="1841"/>
      <c r="C5" s="1874" t="s">
        <v>1365</v>
      </c>
      <c r="D5" s="1852" t="s">
        <v>508</v>
      </c>
      <c r="E5" s="1207" t="s">
        <v>509</v>
      </c>
      <c r="F5" s="1853" t="s">
        <v>220</v>
      </c>
      <c r="G5" s="1215" t="s">
        <v>220</v>
      </c>
      <c r="H5" s="1853" t="s">
        <v>292</v>
      </c>
      <c r="I5" s="1215" t="s">
        <v>507</v>
      </c>
      <c r="J5" s="1208">
        <v>28871.01</v>
      </c>
      <c r="K5" s="1853" t="s">
        <v>475</v>
      </c>
      <c r="L5" s="1209">
        <v>109828.53</v>
      </c>
      <c r="M5" s="1188"/>
      <c r="N5" s="1188"/>
      <c r="O5" s="1188"/>
      <c r="P5" s="1188"/>
      <c r="Q5" s="1188"/>
      <c r="R5" s="1188"/>
      <c r="S5" s="1188"/>
      <c r="T5" s="1188"/>
    </row>
    <row r="6" spans="1:20" s="1195" customFormat="1" ht="21" customHeight="1" x14ac:dyDescent="0.25">
      <c r="A6" s="776"/>
      <c r="B6" s="1841"/>
      <c r="C6" s="1874" t="s">
        <v>1654</v>
      </c>
      <c r="D6" s="1852" t="s">
        <v>1656</v>
      </c>
      <c r="E6" s="1207" t="s">
        <v>730</v>
      </c>
      <c r="F6" s="1853" t="s">
        <v>220</v>
      </c>
      <c r="G6" s="1215" t="s">
        <v>220</v>
      </c>
      <c r="H6" s="1853" t="s">
        <v>292</v>
      </c>
      <c r="I6" s="1215" t="s">
        <v>507</v>
      </c>
      <c r="J6" s="1208">
        <v>53984.362000000008</v>
      </c>
      <c r="K6" s="1853" t="s">
        <v>475</v>
      </c>
      <c r="L6" s="1209">
        <v>186158.84999999998</v>
      </c>
      <c r="M6" s="1188"/>
      <c r="N6" s="1188"/>
      <c r="O6" s="1188"/>
      <c r="P6" s="1188"/>
      <c r="Q6" s="1188"/>
      <c r="R6" s="1188"/>
      <c r="S6" s="1188"/>
      <c r="T6" s="1188"/>
    </row>
    <row r="7" spans="1:20" s="1195" customFormat="1" ht="21" customHeight="1" x14ac:dyDescent="0.25">
      <c r="A7" s="776"/>
      <c r="B7" s="1841"/>
      <c r="C7" s="1875" t="s">
        <v>1504</v>
      </c>
      <c r="D7" s="1854" t="s">
        <v>510</v>
      </c>
      <c r="E7" s="1192" t="s">
        <v>511</v>
      </c>
      <c r="F7" s="1855" t="s">
        <v>220</v>
      </c>
      <c r="G7" s="1211" t="s">
        <v>220</v>
      </c>
      <c r="H7" s="1855" t="s">
        <v>292</v>
      </c>
      <c r="I7" s="1211" t="s">
        <v>507</v>
      </c>
      <c r="J7" s="1193">
        <v>65118.137999999992</v>
      </c>
      <c r="K7" s="1855" t="s">
        <v>475</v>
      </c>
      <c r="L7" s="1194">
        <v>301209</v>
      </c>
      <c r="M7" s="1188"/>
      <c r="N7" s="1188"/>
      <c r="O7" s="1188"/>
      <c r="P7" s="1188"/>
      <c r="Q7" s="1188"/>
      <c r="R7" s="1188"/>
      <c r="S7" s="1188"/>
      <c r="T7" s="1188"/>
    </row>
    <row r="8" spans="1:20" s="1195" customFormat="1" ht="21" customHeight="1" x14ac:dyDescent="0.25">
      <c r="A8" s="776"/>
      <c r="B8" s="1841"/>
      <c r="C8" s="1876"/>
      <c r="D8" s="1840"/>
      <c r="E8" s="1197" t="s">
        <v>513</v>
      </c>
      <c r="F8" s="1846" t="s">
        <v>220</v>
      </c>
      <c r="G8" s="1212" t="s">
        <v>220</v>
      </c>
      <c r="H8" s="1846" t="s">
        <v>292</v>
      </c>
      <c r="I8" s="1212" t="s">
        <v>507</v>
      </c>
      <c r="J8" s="1198">
        <v>4374.9620000000004</v>
      </c>
      <c r="K8" s="1846" t="s">
        <v>475</v>
      </c>
      <c r="L8" s="1199">
        <v>11628</v>
      </c>
      <c r="M8" s="1188"/>
      <c r="N8" s="1188"/>
      <c r="O8" s="1188"/>
      <c r="P8" s="1188"/>
      <c r="Q8" s="1188"/>
      <c r="R8" s="1188"/>
      <c r="S8" s="1188"/>
      <c r="T8" s="1188"/>
    </row>
    <row r="9" spans="1:20" s="1195" customFormat="1" ht="21" customHeight="1" x14ac:dyDescent="0.25">
      <c r="A9" s="776"/>
      <c r="B9" s="1841"/>
      <c r="C9" s="1876"/>
      <c r="D9" s="1854" t="s">
        <v>514</v>
      </c>
      <c r="E9" s="1192" t="s">
        <v>1377</v>
      </c>
      <c r="F9" s="1855" t="s">
        <v>218</v>
      </c>
      <c r="G9" s="1211" t="s">
        <v>218</v>
      </c>
      <c r="H9" s="1855" t="s">
        <v>292</v>
      </c>
      <c r="I9" s="1211" t="s">
        <v>512</v>
      </c>
      <c r="J9" s="1193">
        <v>274.09000000000003</v>
      </c>
      <c r="K9" s="1855" t="s">
        <v>476</v>
      </c>
      <c r="L9" s="1194">
        <v>21827</v>
      </c>
      <c r="M9" s="1188"/>
      <c r="N9" s="1188"/>
      <c r="O9" s="1188"/>
      <c r="P9" s="1188"/>
      <c r="Q9" s="1188"/>
      <c r="R9" s="1188"/>
      <c r="S9" s="1188"/>
      <c r="T9" s="1188"/>
    </row>
    <row r="10" spans="1:20" s="1195" customFormat="1" ht="21" customHeight="1" x14ac:dyDescent="0.25">
      <c r="A10" s="776"/>
      <c r="B10" s="1841"/>
      <c r="C10" s="1876"/>
      <c r="D10" s="1840"/>
      <c r="E10" s="1197" t="s">
        <v>1552</v>
      </c>
      <c r="F10" s="1846" t="s">
        <v>218</v>
      </c>
      <c r="G10" s="1212" t="s">
        <v>218</v>
      </c>
      <c r="H10" s="1846" t="s">
        <v>292</v>
      </c>
      <c r="I10" s="1212" t="s">
        <v>512</v>
      </c>
      <c r="J10" s="1198">
        <v>267.88800000000003</v>
      </c>
      <c r="K10" s="1846" t="s">
        <v>476</v>
      </c>
      <c r="L10" s="1199">
        <v>21291</v>
      </c>
      <c r="M10" s="1188"/>
      <c r="N10" s="1188"/>
      <c r="O10" s="1188"/>
      <c r="P10" s="1188"/>
      <c r="Q10" s="1188"/>
      <c r="R10" s="1188"/>
      <c r="S10" s="1188"/>
      <c r="T10" s="1188"/>
    </row>
    <row r="11" spans="1:20" s="1195" customFormat="1" ht="21" customHeight="1" x14ac:dyDescent="0.25">
      <c r="A11" s="776"/>
      <c r="B11" s="1841"/>
      <c r="C11" s="1874" t="s">
        <v>17</v>
      </c>
      <c r="D11" s="1852" t="s">
        <v>1678</v>
      </c>
      <c r="E11" s="1207" t="s">
        <v>534</v>
      </c>
      <c r="F11" s="1853" t="s">
        <v>218</v>
      </c>
      <c r="G11" s="1215" t="s">
        <v>218</v>
      </c>
      <c r="H11" s="1853" t="s">
        <v>292</v>
      </c>
      <c r="I11" s="1215" t="s">
        <v>512</v>
      </c>
      <c r="J11" s="1208">
        <v>8471.6189999999988</v>
      </c>
      <c r="K11" s="1853" t="s">
        <v>477</v>
      </c>
      <c r="L11" s="1209">
        <v>2336214</v>
      </c>
      <c r="M11" s="1188"/>
      <c r="N11" s="1188"/>
      <c r="O11" s="1188"/>
      <c r="P11" s="1188"/>
      <c r="Q11" s="1188"/>
      <c r="R11" s="1188"/>
      <c r="S11" s="1188"/>
      <c r="T11" s="1188"/>
    </row>
    <row r="12" spans="1:20" s="1195" customFormat="1" ht="21" customHeight="1" x14ac:dyDescent="0.25">
      <c r="A12" s="776"/>
      <c r="B12" s="1841"/>
      <c r="C12" s="1875" t="s">
        <v>23</v>
      </c>
      <c r="D12" s="1854" t="s">
        <v>1661</v>
      </c>
      <c r="E12" s="1192" t="s">
        <v>509</v>
      </c>
      <c r="F12" s="1855" t="s">
        <v>218</v>
      </c>
      <c r="G12" s="1211" t="s">
        <v>218</v>
      </c>
      <c r="H12" s="1855" t="s">
        <v>292</v>
      </c>
      <c r="I12" s="1211" t="s">
        <v>512</v>
      </c>
      <c r="J12" s="1193">
        <v>54862.78</v>
      </c>
      <c r="K12" s="1855" t="s">
        <v>477</v>
      </c>
      <c r="L12" s="1194">
        <v>12397954</v>
      </c>
      <c r="M12" s="1188"/>
      <c r="N12" s="1188"/>
      <c r="O12" s="1188"/>
      <c r="P12" s="1188"/>
      <c r="Q12" s="1188"/>
      <c r="R12" s="1188"/>
      <c r="S12" s="1188"/>
      <c r="T12" s="1188"/>
    </row>
    <row r="13" spans="1:20" s="1195" customFormat="1" ht="21" customHeight="1" x14ac:dyDescent="0.25">
      <c r="A13" s="776"/>
      <c r="B13" s="1841"/>
      <c r="C13" s="1876"/>
      <c r="D13" s="1840"/>
      <c r="E13" s="1197" t="s">
        <v>952</v>
      </c>
      <c r="F13" s="1846" t="s">
        <v>218</v>
      </c>
      <c r="G13" s="1212" t="s">
        <v>218</v>
      </c>
      <c r="H13" s="1846" t="s">
        <v>292</v>
      </c>
      <c r="I13" s="1212" t="s">
        <v>512</v>
      </c>
      <c r="J13" s="1198">
        <v>54609.249999999993</v>
      </c>
      <c r="K13" s="1846" t="s">
        <v>477</v>
      </c>
      <c r="L13" s="1199">
        <v>12903484</v>
      </c>
      <c r="M13" s="1188"/>
      <c r="N13" s="1188"/>
      <c r="O13" s="1188"/>
      <c r="P13" s="1188"/>
      <c r="Q13" s="1188"/>
      <c r="R13" s="1188"/>
      <c r="S13" s="1188"/>
      <c r="T13" s="1188"/>
    </row>
    <row r="14" spans="1:20" s="1195" customFormat="1" ht="21" customHeight="1" x14ac:dyDescent="0.25">
      <c r="A14" s="776"/>
      <c r="B14" s="1841"/>
      <c r="C14" s="1876"/>
      <c r="D14" s="1854" t="s">
        <v>1013</v>
      </c>
      <c r="E14" s="1192" t="s">
        <v>509</v>
      </c>
      <c r="F14" s="1855" t="s">
        <v>218</v>
      </c>
      <c r="G14" s="1211" t="s">
        <v>218</v>
      </c>
      <c r="H14" s="1855" t="s">
        <v>292</v>
      </c>
      <c r="I14" s="1211" t="s">
        <v>512</v>
      </c>
      <c r="J14" s="1193">
        <v>57107</v>
      </c>
      <c r="K14" s="1855" t="s">
        <v>477</v>
      </c>
      <c r="L14" s="1194">
        <v>13502608</v>
      </c>
      <c r="M14" s="1188"/>
      <c r="N14" s="1188"/>
      <c r="O14" s="1188"/>
      <c r="P14" s="1188"/>
      <c r="Q14" s="1188"/>
      <c r="R14" s="1188"/>
      <c r="S14" s="1188"/>
      <c r="T14" s="1188"/>
    </row>
    <row r="15" spans="1:20" s="1195" customFormat="1" ht="21" customHeight="1" x14ac:dyDescent="0.25">
      <c r="A15" s="776"/>
      <c r="B15" s="1841"/>
      <c r="C15" s="1876"/>
      <c r="D15" s="1840"/>
      <c r="E15" s="1197" t="s">
        <v>952</v>
      </c>
      <c r="F15" s="1846" t="s">
        <v>218</v>
      </c>
      <c r="G15" s="1212" t="s">
        <v>218</v>
      </c>
      <c r="H15" s="1846" t="s">
        <v>292</v>
      </c>
      <c r="I15" s="1212" t="s">
        <v>512</v>
      </c>
      <c r="J15" s="1198">
        <v>51748.639999999992</v>
      </c>
      <c r="K15" s="1846" t="s">
        <v>477</v>
      </c>
      <c r="L15" s="1199">
        <v>12253157</v>
      </c>
      <c r="M15" s="1188"/>
      <c r="N15" s="1188"/>
      <c r="O15" s="1188"/>
      <c r="P15" s="1188"/>
      <c r="Q15" s="1188"/>
      <c r="R15" s="1188"/>
      <c r="S15" s="1188"/>
      <c r="T15" s="1188"/>
    </row>
    <row r="16" spans="1:20" s="1195" customFormat="1" ht="21" customHeight="1" x14ac:dyDescent="0.25">
      <c r="A16" s="776"/>
      <c r="B16" s="1841"/>
      <c r="C16" s="1875" t="s">
        <v>26</v>
      </c>
      <c r="D16" s="1854" t="s">
        <v>537</v>
      </c>
      <c r="E16" s="1192" t="s">
        <v>538</v>
      </c>
      <c r="F16" s="1855" t="s">
        <v>218</v>
      </c>
      <c r="G16" s="1211" t="s">
        <v>218</v>
      </c>
      <c r="H16" s="1855" t="s">
        <v>292</v>
      </c>
      <c r="I16" s="1211" t="s">
        <v>512</v>
      </c>
      <c r="J16" s="1193">
        <v>112.91499999999999</v>
      </c>
      <c r="K16" s="1855" t="s">
        <v>476</v>
      </c>
      <c r="L16" s="1194">
        <v>10583</v>
      </c>
      <c r="M16" s="1188"/>
      <c r="N16" s="1188"/>
      <c r="O16" s="1188"/>
      <c r="P16" s="1188"/>
      <c r="Q16" s="1188"/>
      <c r="R16" s="1188"/>
      <c r="S16" s="1188"/>
      <c r="T16" s="1188"/>
    </row>
    <row r="17" spans="1:20" s="1195" customFormat="1" ht="21" customHeight="1" x14ac:dyDescent="0.25">
      <c r="A17" s="776"/>
      <c r="B17" s="1841"/>
      <c r="C17" s="1876"/>
      <c r="D17" s="1840"/>
      <c r="E17" s="1200" t="s">
        <v>539</v>
      </c>
      <c r="F17" s="1845" t="s">
        <v>218</v>
      </c>
      <c r="G17" s="1213" t="s">
        <v>218</v>
      </c>
      <c r="H17" s="1845" t="s">
        <v>292</v>
      </c>
      <c r="I17" s="1213" t="s">
        <v>512</v>
      </c>
      <c r="J17" s="1201">
        <v>54.528000000000006</v>
      </c>
      <c r="K17" s="1845" t="s">
        <v>476</v>
      </c>
      <c r="L17" s="1202">
        <v>5061</v>
      </c>
      <c r="M17" s="1188"/>
      <c r="N17" s="1188"/>
      <c r="O17" s="1188"/>
      <c r="P17" s="1188"/>
      <c r="Q17" s="1188"/>
      <c r="R17" s="1188"/>
      <c r="S17" s="1188"/>
      <c r="T17" s="1188"/>
    </row>
    <row r="18" spans="1:20" s="1195" customFormat="1" ht="21" customHeight="1" x14ac:dyDescent="0.25">
      <c r="A18" s="776"/>
      <c r="B18" s="1841"/>
      <c r="C18" s="1876"/>
      <c r="D18" s="1840"/>
      <c r="E18" s="1200" t="s">
        <v>1558</v>
      </c>
      <c r="F18" s="1845" t="s">
        <v>218</v>
      </c>
      <c r="G18" s="1213" t="s">
        <v>218</v>
      </c>
      <c r="H18" s="1845" t="s">
        <v>292</v>
      </c>
      <c r="I18" s="1213" t="s">
        <v>512</v>
      </c>
      <c r="J18" s="1201">
        <v>524.05599999999993</v>
      </c>
      <c r="K18" s="1845" t="s">
        <v>476</v>
      </c>
      <c r="L18" s="1202">
        <v>44553</v>
      </c>
      <c r="M18" s="1188"/>
      <c r="N18" s="1188"/>
      <c r="O18" s="1188"/>
      <c r="P18" s="1188"/>
      <c r="Q18" s="1188"/>
      <c r="R18" s="1188"/>
      <c r="S18" s="1188"/>
      <c r="T18" s="1188"/>
    </row>
    <row r="19" spans="1:20" s="1195" customFormat="1" ht="21" customHeight="1" x14ac:dyDescent="0.25">
      <c r="A19" s="776"/>
      <c r="B19" s="1841"/>
      <c r="C19" s="1876"/>
      <c r="D19" s="1840"/>
      <c r="E19" s="1197" t="s">
        <v>1391</v>
      </c>
      <c r="F19" s="1846" t="s">
        <v>218</v>
      </c>
      <c r="G19" s="1212" t="s">
        <v>218</v>
      </c>
      <c r="H19" s="1846" t="s">
        <v>292</v>
      </c>
      <c r="I19" s="1212" t="s">
        <v>512</v>
      </c>
      <c r="J19" s="1198">
        <v>3.5389999999999997</v>
      </c>
      <c r="K19" s="1846" t="s">
        <v>476</v>
      </c>
      <c r="L19" s="1199">
        <v>330</v>
      </c>
      <c r="M19" s="1188"/>
      <c r="N19" s="1188"/>
      <c r="O19" s="1188"/>
      <c r="P19" s="1188"/>
      <c r="Q19" s="1188"/>
      <c r="R19" s="1188"/>
      <c r="S19" s="1188"/>
      <c r="T19" s="1188"/>
    </row>
    <row r="20" spans="1:20" s="1195" customFormat="1" ht="21" customHeight="1" x14ac:dyDescent="0.25">
      <c r="A20" s="776"/>
      <c r="B20" s="1841"/>
      <c r="C20" s="1876"/>
      <c r="D20" s="1852" t="s">
        <v>540</v>
      </c>
      <c r="E20" s="1207" t="s">
        <v>546</v>
      </c>
      <c r="F20" s="1853" t="s">
        <v>218</v>
      </c>
      <c r="G20" s="1215" t="s">
        <v>218</v>
      </c>
      <c r="H20" s="1853" t="s">
        <v>292</v>
      </c>
      <c r="I20" s="1215" t="s">
        <v>512</v>
      </c>
      <c r="J20" s="1208">
        <v>0</v>
      </c>
      <c r="K20" s="1853" t="s">
        <v>476</v>
      </c>
      <c r="L20" s="1209">
        <v>0</v>
      </c>
      <c r="M20" s="1188"/>
      <c r="N20" s="1188"/>
      <c r="O20" s="1188"/>
      <c r="P20" s="1188"/>
      <c r="Q20" s="1188"/>
      <c r="R20" s="1188"/>
      <c r="S20" s="1188"/>
      <c r="T20" s="1188"/>
    </row>
    <row r="21" spans="1:20" s="1195" customFormat="1" ht="21" customHeight="1" x14ac:dyDescent="0.25">
      <c r="A21" s="776"/>
      <c r="B21" s="1841"/>
      <c r="C21" s="1876"/>
      <c r="D21" s="1854" t="s">
        <v>547</v>
      </c>
      <c r="E21" s="1192" t="s">
        <v>548</v>
      </c>
      <c r="F21" s="1855" t="s">
        <v>218</v>
      </c>
      <c r="G21" s="1211" t="s">
        <v>218</v>
      </c>
      <c r="H21" s="1855" t="s">
        <v>525</v>
      </c>
      <c r="I21" s="1211" t="s">
        <v>512</v>
      </c>
      <c r="J21" s="1193">
        <v>0</v>
      </c>
      <c r="K21" s="1855"/>
      <c r="L21" s="1194"/>
      <c r="M21" s="1188"/>
      <c r="N21" s="1188"/>
      <c r="O21" s="1188"/>
      <c r="P21" s="1188"/>
      <c r="Q21" s="1188"/>
      <c r="R21" s="1188"/>
      <c r="S21" s="1188"/>
      <c r="T21" s="1188"/>
    </row>
    <row r="22" spans="1:20" s="1195" customFormat="1" ht="21" customHeight="1" x14ac:dyDescent="0.25">
      <c r="A22" s="776"/>
      <c r="B22" s="1841"/>
      <c r="C22" s="1876"/>
      <c r="D22" s="1840"/>
      <c r="E22" s="1200" t="s">
        <v>549</v>
      </c>
      <c r="F22" s="1845" t="s">
        <v>218</v>
      </c>
      <c r="G22" s="1213" t="s">
        <v>218</v>
      </c>
      <c r="H22" s="1845" t="s">
        <v>525</v>
      </c>
      <c r="I22" s="1213" t="s">
        <v>512</v>
      </c>
      <c r="J22" s="1201">
        <v>2351.6799999999998</v>
      </c>
      <c r="K22" s="1845" t="s">
        <v>476</v>
      </c>
      <c r="L22" s="1202">
        <v>233949</v>
      </c>
      <c r="M22" s="1188"/>
      <c r="N22" s="1188"/>
      <c r="O22" s="1188"/>
      <c r="P22" s="1188"/>
      <c r="Q22" s="1188"/>
      <c r="R22" s="1188"/>
      <c r="S22" s="1188"/>
      <c r="T22" s="1188"/>
    </row>
    <row r="23" spans="1:20" s="1195" customFormat="1" ht="21" customHeight="1" x14ac:dyDescent="0.25">
      <c r="A23" s="776"/>
      <c r="B23" s="1841"/>
      <c r="C23" s="1876"/>
      <c r="D23" s="1840"/>
      <c r="E23" s="1200" t="s">
        <v>1082</v>
      </c>
      <c r="F23" s="1845" t="s">
        <v>218</v>
      </c>
      <c r="G23" s="1213" t="s">
        <v>218</v>
      </c>
      <c r="H23" s="1845" t="s">
        <v>525</v>
      </c>
      <c r="I23" s="1213" t="s">
        <v>512</v>
      </c>
      <c r="J23" s="1201">
        <v>456.83199999999999</v>
      </c>
      <c r="K23" s="1845" t="s">
        <v>476</v>
      </c>
      <c r="L23" s="1202">
        <v>45347</v>
      </c>
      <c r="M23" s="1188"/>
      <c r="N23" s="1188"/>
      <c r="O23" s="1188"/>
      <c r="P23" s="1188"/>
      <c r="Q23" s="1188"/>
      <c r="R23" s="1188"/>
      <c r="S23" s="1188"/>
      <c r="T23" s="1188"/>
    </row>
    <row r="24" spans="1:20" s="1195" customFormat="1" ht="21" customHeight="1" x14ac:dyDescent="0.25">
      <c r="A24" s="776"/>
      <c r="B24" s="1841"/>
      <c r="C24" s="1876"/>
      <c r="D24" s="1840"/>
      <c r="E24" s="1200" t="s">
        <v>550</v>
      </c>
      <c r="F24" s="1845" t="s">
        <v>218</v>
      </c>
      <c r="G24" s="1213" t="s">
        <v>218</v>
      </c>
      <c r="H24" s="1845" t="s">
        <v>525</v>
      </c>
      <c r="I24" s="1213" t="s">
        <v>512</v>
      </c>
      <c r="J24" s="1201">
        <v>337.17999999999995</v>
      </c>
      <c r="K24" s="1845" t="s">
        <v>476</v>
      </c>
      <c r="L24" s="1202">
        <v>32335</v>
      </c>
      <c r="M24" s="1188"/>
      <c r="N24" s="1188"/>
      <c r="O24" s="1188"/>
      <c r="P24" s="1188"/>
      <c r="Q24" s="1188"/>
      <c r="R24" s="1188"/>
      <c r="S24" s="1188"/>
      <c r="T24" s="1188"/>
    </row>
    <row r="25" spans="1:20" s="1195" customFormat="1" ht="21" customHeight="1" x14ac:dyDescent="0.25">
      <c r="A25" s="776"/>
      <c r="B25" s="1841"/>
      <c r="C25" s="1876"/>
      <c r="D25" s="1840"/>
      <c r="E25" s="1197" t="s">
        <v>1571</v>
      </c>
      <c r="F25" s="1846" t="s">
        <v>218</v>
      </c>
      <c r="G25" s="1212" t="s">
        <v>218</v>
      </c>
      <c r="H25" s="1846" t="s">
        <v>525</v>
      </c>
      <c r="I25" s="1212" t="s">
        <v>512</v>
      </c>
      <c r="J25" s="1198">
        <v>2089.8049999999998</v>
      </c>
      <c r="K25" s="1846" t="s">
        <v>476</v>
      </c>
      <c r="L25" s="1199">
        <v>208418</v>
      </c>
      <c r="M25" s="1188"/>
      <c r="N25" s="1188"/>
      <c r="O25" s="1188"/>
      <c r="P25" s="1188"/>
      <c r="Q25" s="1188"/>
      <c r="R25" s="1188"/>
      <c r="S25" s="1188"/>
      <c r="T25" s="1188"/>
    </row>
    <row r="26" spans="1:20" s="1195" customFormat="1" ht="21" customHeight="1" x14ac:dyDescent="0.25">
      <c r="A26" s="776"/>
      <c r="B26" s="1841"/>
      <c r="C26" s="1876"/>
      <c r="D26" s="1854" t="s">
        <v>555</v>
      </c>
      <c r="E26" s="1192" t="s">
        <v>557</v>
      </c>
      <c r="F26" s="1855" t="s">
        <v>218</v>
      </c>
      <c r="G26" s="1211" t="s">
        <v>218</v>
      </c>
      <c r="H26" s="1855" t="s">
        <v>525</v>
      </c>
      <c r="I26" s="1211" t="s">
        <v>512</v>
      </c>
      <c r="J26" s="1193">
        <v>0</v>
      </c>
      <c r="K26" s="1855"/>
      <c r="L26" s="1194"/>
      <c r="M26" s="1188"/>
      <c r="N26" s="1188"/>
      <c r="O26" s="1188"/>
      <c r="P26" s="1188"/>
      <c r="Q26" s="1188"/>
      <c r="R26" s="1188"/>
      <c r="S26" s="1188"/>
      <c r="T26" s="1188"/>
    </row>
    <row r="27" spans="1:20" s="1195" customFormat="1" ht="21" customHeight="1" x14ac:dyDescent="0.25">
      <c r="A27" s="776"/>
      <c r="B27" s="1841"/>
      <c r="C27" s="1876"/>
      <c r="D27" s="1840"/>
      <c r="E27" s="1200" t="s">
        <v>1052</v>
      </c>
      <c r="F27" s="1845" t="s">
        <v>218</v>
      </c>
      <c r="G27" s="1213" t="s">
        <v>218</v>
      </c>
      <c r="H27" s="1845" t="s">
        <v>525</v>
      </c>
      <c r="I27" s="1213" t="s">
        <v>512</v>
      </c>
      <c r="J27" s="1201">
        <v>0</v>
      </c>
      <c r="K27" s="1845"/>
      <c r="L27" s="1202"/>
      <c r="M27" s="1188"/>
      <c r="N27" s="1188"/>
      <c r="O27" s="1188"/>
      <c r="P27" s="1188"/>
      <c r="Q27" s="1188"/>
      <c r="R27" s="1188"/>
      <c r="S27" s="1188"/>
      <c r="T27" s="1188"/>
    </row>
    <row r="28" spans="1:20" s="1195" customFormat="1" ht="21" customHeight="1" x14ac:dyDescent="0.25">
      <c r="A28" s="776"/>
      <c r="B28" s="1841"/>
      <c r="C28" s="1876"/>
      <c r="D28" s="1840"/>
      <c r="E28" s="1197" t="s">
        <v>1384</v>
      </c>
      <c r="F28" s="1846" t="s">
        <v>218</v>
      </c>
      <c r="G28" s="1212" t="s">
        <v>218</v>
      </c>
      <c r="H28" s="1846" t="s">
        <v>525</v>
      </c>
      <c r="I28" s="1212" t="s">
        <v>512</v>
      </c>
      <c r="J28" s="1198">
        <v>0</v>
      </c>
      <c r="K28" s="1846"/>
      <c r="L28" s="1199"/>
      <c r="M28" s="1188"/>
      <c r="N28" s="1188"/>
      <c r="O28" s="1188"/>
      <c r="P28" s="1188"/>
      <c r="Q28" s="1188"/>
      <c r="R28" s="1188"/>
      <c r="S28" s="1188"/>
      <c r="T28" s="1188"/>
    </row>
    <row r="29" spans="1:20" s="1195" customFormat="1" ht="21" customHeight="1" x14ac:dyDescent="0.25">
      <c r="A29" s="776"/>
      <c r="B29" s="1841"/>
      <c r="C29" s="1876"/>
      <c r="D29" s="1854" t="s">
        <v>563</v>
      </c>
      <c r="E29" s="1192" t="s">
        <v>564</v>
      </c>
      <c r="F29" s="1855" t="s">
        <v>218</v>
      </c>
      <c r="G29" s="1211" t="s">
        <v>218</v>
      </c>
      <c r="H29" s="1855" t="s">
        <v>525</v>
      </c>
      <c r="I29" s="1211" t="s">
        <v>512</v>
      </c>
      <c r="J29" s="1193">
        <v>0</v>
      </c>
      <c r="K29" s="1855"/>
      <c r="L29" s="1194"/>
      <c r="M29" s="1188"/>
      <c r="N29" s="1188"/>
      <c r="O29" s="1188"/>
      <c r="P29" s="1188"/>
      <c r="Q29" s="1188"/>
      <c r="R29" s="1188"/>
      <c r="S29" s="1188"/>
      <c r="T29" s="1188"/>
    </row>
    <row r="30" spans="1:20" s="1195" customFormat="1" ht="21" customHeight="1" x14ac:dyDescent="0.25">
      <c r="A30" s="776"/>
      <c r="B30" s="1841"/>
      <c r="C30" s="1876"/>
      <c r="D30" s="1840"/>
      <c r="E30" s="1200" t="s">
        <v>565</v>
      </c>
      <c r="F30" s="1845" t="s">
        <v>218</v>
      </c>
      <c r="G30" s="1213" t="s">
        <v>218</v>
      </c>
      <c r="H30" s="1845" t="s">
        <v>525</v>
      </c>
      <c r="I30" s="1213" t="s">
        <v>512</v>
      </c>
      <c r="J30" s="1201">
        <v>2039.12</v>
      </c>
      <c r="K30" s="1845" t="s">
        <v>476</v>
      </c>
      <c r="L30" s="1202">
        <v>176980</v>
      </c>
      <c r="M30" s="1188"/>
      <c r="N30" s="1188"/>
      <c r="O30" s="1188"/>
      <c r="P30" s="1188"/>
      <c r="Q30" s="1188"/>
      <c r="R30" s="1188"/>
      <c r="S30" s="1188"/>
      <c r="T30" s="1188"/>
    </row>
    <row r="31" spans="1:20" s="1195" customFormat="1" ht="21" customHeight="1" x14ac:dyDescent="0.25">
      <c r="A31" s="776"/>
      <c r="B31" s="1841"/>
      <c r="C31" s="1876"/>
      <c r="D31" s="1840"/>
      <c r="E31" s="1200" t="s">
        <v>566</v>
      </c>
      <c r="F31" s="1845" t="s">
        <v>218</v>
      </c>
      <c r="G31" s="1213" t="s">
        <v>218</v>
      </c>
      <c r="H31" s="1845" t="s">
        <v>525</v>
      </c>
      <c r="I31" s="1213" t="s">
        <v>512</v>
      </c>
      <c r="J31" s="1201">
        <v>1708.88</v>
      </c>
      <c r="K31" s="1845" t="s">
        <v>476</v>
      </c>
      <c r="L31" s="1202">
        <v>142151</v>
      </c>
      <c r="M31" s="1188"/>
      <c r="N31" s="1188"/>
      <c r="O31" s="1188"/>
      <c r="P31" s="1188"/>
      <c r="Q31" s="1188"/>
      <c r="R31" s="1188"/>
      <c r="S31" s="1188"/>
      <c r="T31" s="1188"/>
    </row>
    <row r="32" spans="1:20" s="1195" customFormat="1" ht="21" customHeight="1" x14ac:dyDescent="0.25">
      <c r="A32" s="776"/>
      <c r="B32" s="1841"/>
      <c r="C32" s="1876"/>
      <c r="D32" s="1840"/>
      <c r="E32" s="1200" t="s">
        <v>568</v>
      </c>
      <c r="F32" s="1845" t="s">
        <v>218</v>
      </c>
      <c r="G32" s="1213" t="s">
        <v>218</v>
      </c>
      <c r="H32" s="1845" t="s">
        <v>525</v>
      </c>
      <c r="I32" s="1213" t="s">
        <v>512</v>
      </c>
      <c r="J32" s="1201">
        <v>1088.4169999999999</v>
      </c>
      <c r="K32" s="1845" t="s">
        <v>476</v>
      </c>
      <c r="L32" s="1202">
        <v>90962</v>
      </c>
      <c r="M32" s="1188"/>
      <c r="N32" s="1188"/>
      <c r="O32" s="1188"/>
      <c r="P32" s="1188"/>
      <c r="Q32" s="1188"/>
      <c r="R32" s="1188"/>
      <c r="S32" s="1188"/>
      <c r="T32" s="1188"/>
    </row>
    <row r="33" spans="1:20" s="1195" customFormat="1" ht="21" customHeight="1" x14ac:dyDescent="0.25">
      <c r="A33" s="776"/>
      <c r="B33" s="1841"/>
      <c r="C33" s="1876"/>
      <c r="D33" s="1840"/>
      <c r="E33" s="1200" t="s">
        <v>1641</v>
      </c>
      <c r="F33" s="1845" t="s">
        <v>218</v>
      </c>
      <c r="G33" s="1213" t="s">
        <v>218</v>
      </c>
      <c r="H33" s="1845" t="s">
        <v>525</v>
      </c>
      <c r="I33" s="1213" t="s">
        <v>512</v>
      </c>
      <c r="J33" s="1201">
        <v>222.03500000000003</v>
      </c>
      <c r="K33" s="1845" t="s">
        <v>476</v>
      </c>
      <c r="L33" s="1202">
        <v>20514</v>
      </c>
      <c r="M33" s="1188"/>
      <c r="N33" s="1188"/>
      <c r="O33" s="1188"/>
      <c r="P33" s="1188"/>
      <c r="Q33" s="1188"/>
      <c r="R33" s="1188"/>
      <c r="S33" s="1188"/>
      <c r="T33" s="1188"/>
    </row>
    <row r="34" spans="1:20" s="1195" customFormat="1" ht="21" customHeight="1" x14ac:dyDescent="0.25">
      <c r="A34" s="776"/>
      <c r="B34" s="1841"/>
      <c r="C34" s="1876"/>
      <c r="D34" s="1840"/>
      <c r="E34" s="1197" t="s">
        <v>1642</v>
      </c>
      <c r="F34" s="1846" t="s">
        <v>218</v>
      </c>
      <c r="G34" s="1212" t="s">
        <v>218</v>
      </c>
      <c r="H34" s="1846" t="s">
        <v>525</v>
      </c>
      <c r="I34" s="1212" t="s">
        <v>512</v>
      </c>
      <c r="J34" s="1198">
        <v>1539.402</v>
      </c>
      <c r="K34" s="1846" t="s">
        <v>476</v>
      </c>
      <c r="L34" s="1199">
        <v>129640</v>
      </c>
      <c r="M34" s="1188"/>
      <c r="N34" s="1188"/>
      <c r="O34" s="1188"/>
      <c r="P34" s="1188"/>
      <c r="Q34" s="1188"/>
      <c r="R34" s="1188"/>
      <c r="S34" s="1188"/>
      <c r="T34" s="1188"/>
    </row>
    <row r="35" spans="1:20" s="1195" customFormat="1" ht="21" customHeight="1" x14ac:dyDescent="0.25">
      <c r="A35" s="776"/>
      <c r="B35" s="1841"/>
      <c r="C35" s="1876"/>
      <c r="D35" s="1854" t="s">
        <v>571</v>
      </c>
      <c r="E35" s="1192" t="s">
        <v>572</v>
      </c>
      <c r="F35" s="1855" t="s">
        <v>218</v>
      </c>
      <c r="G35" s="1211" t="s">
        <v>218</v>
      </c>
      <c r="H35" s="1855" t="s">
        <v>525</v>
      </c>
      <c r="I35" s="1211" t="s">
        <v>512</v>
      </c>
      <c r="J35" s="1193">
        <v>0</v>
      </c>
      <c r="K35" s="1855"/>
      <c r="L35" s="1194"/>
      <c r="M35" s="1188"/>
      <c r="N35" s="1188"/>
      <c r="O35" s="1188"/>
      <c r="P35" s="1188"/>
      <c r="Q35" s="1188"/>
      <c r="R35" s="1188"/>
      <c r="S35" s="1188"/>
      <c r="T35" s="1188"/>
    </row>
    <row r="36" spans="1:20" s="1195" customFormat="1" ht="21" customHeight="1" x14ac:dyDescent="0.25">
      <c r="A36" s="776"/>
      <c r="B36" s="1841"/>
      <c r="C36" s="1876"/>
      <c r="D36" s="1840"/>
      <c r="E36" s="1200" t="s">
        <v>573</v>
      </c>
      <c r="F36" s="1845" t="s">
        <v>218</v>
      </c>
      <c r="G36" s="1213" t="s">
        <v>218</v>
      </c>
      <c r="H36" s="1845" t="s">
        <v>525</v>
      </c>
      <c r="I36" s="1213" t="s">
        <v>512</v>
      </c>
      <c r="J36" s="1201">
        <v>0</v>
      </c>
      <c r="K36" s="1845"/>
      <c r="L36" s="1202"/>
      <c r="M36" s="1188"/>
      <c r="N36" s="1188"/>
      <c r="O36" s="1188"/>
      <c r="P36" s="1188"/>
      <c r="Q36" s="1188"/>
      <c r="R36" s="1188"/>
      <c r="S36" s="1188"/>
      <c r="T36" s="1188"/>
    </row>
    <row r="37" spans="1:20" s="1195" customFormat="1" ht="21" customHeight="1" x14ac:dyDescent="0.25">
      <c r="A37" s="776"/>
      <c r="B37" s="1841"/>
      <c r="C37" s="1876"/>
      <c r="D37" s="1840"/>
      <c r="E37" s="1197" t="s">
        <v>1563</v>
      </c>
      <c r="F37" s="1846" t="s">
        <v>218</v>
      </c>
      <c r="G37" s="1212" t="s">
        <v>218</v>
      </c>
      <c r="H37" s="1846" t="s">
        <v>525</v>
      </c>
      <c r="I37" s="1212" t="s">
        <v>512</v>
      </c>
      <c r="J37" s="1198">
        <v>922.01</v>
      </c>
      <c r="K37" s="1846" t="s">
        <v>476</v>
      </c>
      <c r="L37" s="1199">
        <v>80124</v>
      </c>
      <c r="M37" s="1188"/>
      <c r="N37" s="1188"/>
      <c r="O37" s="1188"/>
      <c r="P37" s="1188"/>
      <c r="Q37" s="1188"/>
      <c r="R37" s="1188"/>
      <c r="S37" s="1188"/>
      <c r="T37" s="1188"/>
    </row>
    <row r="38" spans="1:20" s="1195" customFormat="1" ht="21" customHeight="1" x14ac:dyDescent="0.25">
      <c r="A38" s="776"/>
      <c r="B38" s="1841"/>
      <c r="C38" s="1876"/>
      <c r="D38" s="1852" t="s">
        <v>577</v>
      </c>
      <c r="E38" s="1207" t="s">
        <v>578</v>
      </c>
      <c r="F38" s="1853" t="s">
        <v>218</v>
      </c>
      <c r="G38" s="1215" t="s">
        <v>218</v>
      </c>
      <c r="H38" s="1853" t="s">
        <v>525</v>
      </c>
      <c r="I38" s="1215" t="s">
        <v>512</v>
      </c>
      <c r="J38" s="1208">
        <v>11.943999999999999</v>
      </c>
      <c r="K38" s="1853" t="s">
        <v>476</v>
      </c>
      <c r="L38" s="1209">
        <v>2209</v>
      </c>
      <c r="M38" s="1188"/>
      <c r="N38" s="1188"/>
      <c r="O38" s="1188"/>
      <c r="P38" s="1188"/>
      <c r="Q38" s="1188"/>
      <c r="R38" s="1188"/>
      <c r="S38" s="1188"/>
      <c r="T38" s="1188"/>
    </row>
    <row r="39" spans="1:20" s="1195" customFormat="1" ht="21" customHeight="1" x14ac:dyDescent="0.25">
      <c r="A39" s="776"/>
      <c r="B39" s="1841"/>
      <c r="C39" s="1876"/>
      <c r="D39" s="1854" t="s">
        <v>581</v>
      </c>
      <c r="E39" s="1192" t="s">
        <v>619</v>
      </c>
      <c r="F39" s="1855" t="s">
        <v>218</v>
      </c>
      <c r="G39" s="1211" t="s">
        <v>218</v>
      </c>
      <c r="H39" s="1855" t="s">
        <v>525</v>
      </c>
      <c r="I39" s="1211" t="s">
        <v>512</v>
      </c>
      <c r="J39" s="1193">
        <v>335.37700000000001</v>
      </c>
      <c r="K39" s="1855" t="s">
        <v>476</v>
      </c>
      <c r="L39" s="1194">
        <v>37934</v>
      </c>
      <c r="M39" s="1188"/>
      <c r="N39" s="1188"/>
      <c r="O39" s="1188"/>
      <c r="P39" s="1188"/>
      <c r="Q39" s="1188"/>
      <c r="R39" s="1188"/>
      <c r="S39" s="1188"/>
      <c r="T39" s="1188"/>
    </row>
    <row r="40" spans="1:20" s="1195" customFormat="1" ht="21" customHeight="1" x14ac:dyDescent="0.25">
      <c r="A40" s="776"/>
      <c r="B40" s="1841"/>
      <c r="C40" s="1876"/>
      <c r="D40" s="1840"/>
      <c r="E40" s="1200" t="s">
        <v>1643</v>
      </c>
      <c r="F40" s="1845" t="s">
        <v>218</v>
      </c>
      <c r="G40" s="1213" t="s">
        <v>218</v>
      </c>
      <c r="H40" s="1845" t="s">
        <v>525</v>
      </c>
      <c r="I40" s="1213" t="s">
        <v>512</v>
      </c>
      <c r="J40" s="1201">
        <v>1640.3799999999997</v>
      </c>
      <c r="K40" s="1845" t="s">
        <v>476</v>
      </c>
      <c r="L40" s="1202">
        <v>166599</v>
      </c>
      <c r="M40" s="1188"/>
      <c r="N40" s="1188"/>
      <c r="O40" s="1188"/>
      <c r="P40" s="1188"/>
      <c r="Q40" s="1188"/>
      <c r="R40" s="1188"/>
      <c r="S40" s="1188"/>
      <c r="T40" s="1188"/>
    </row>
    <row r="41" spans="1:20" s="1195" customFormat="1" ht="21" customHeight="1" x14ac:dyDescent="0.25">
      <c r="A41" s="776"/>
      <c r="B41" s="1841"/>
      <c r="C41" s="1876"/>
      <c r="D41" s="1840"/>
      <c r="E41" s="1200" t="s">
        <v>583</v>
      </c>
      <c r="F41" s="1845" t="s">
        <v>218</v>
      </c>
      <c r="G41" s="1213" t="s">
        <v>218</v>
      </c>
      <c r="H41" s="1845" t="s">
        <v>525</v>
      </c>
      <c r="I41" s="1213" t="s">
        <v>512</v>
      </c>
      <c r="J41" s="1201">
        <v>0</v>
      </c>
      <c r="K41" s="1845"/>
      <c r="L41" s="1202"/>
      <c r="M41" s="1188"/>
      <c r="N41" s="1188"/>
      <c r="O41" s="1188"/>
      <c r="P41" s="1188"/>
      <c r="Q41" s="1188"/>
      <c r="R41" s="1188"/>
      <c r="S41" s="1188"/>
      <c r="T41" s="1188"/>
    </row>
    <row r="42" spans="1:20" s="1195" customFormat="1" ht="21" customHeight="1" x14ac:dyDescent="0.25">
      <c r="A42" s="776"/>
      <c r="B42" s="1841"/>
      <c r="C42" s="1876"/>
      <c r="D42" s="1840"/>
      <c r="E42" s="1197" t="s">
        <v>584</v>
      </c>
      <c r="F42" s="1846" t="s">
        <v>218</v>
      </c>
      <c r="G42" s="1212" t="s">
        <v>218</v>
      </c>
      <c r="H42" s="1846" t="s">
        <v>525</v>
      </c>
      <c r="I42" s="1212" t="s">
        <v>512</v>
      </c>
      <c r="J42" s="1198">
        <v>0</v>
      </c>
      <c r="K42" s="1846"/>
      <c r="L42" s="1199"/>
      <c r="M42" s="1188"/>
      <c r="N42" s="1188"/>
      <c r="O42" s="1188"/>
      <c r="P42" s="1188"/>
      <c r="Q42" s="1188"/>
      <c r="R42" s="1188"/>
      <c r="S42" s="1188"/>
      <c r="T42" s="1188"/>
    </row>
    <row r="43" spans="1:20" s="1195" customFormat="1" ht="21" customHeight="1" x14ac:dyDescent="0.25">
      <c r="A43" s="776"/>
      <c r="B43" s="1841"/>
      <c r="C43" s="1876"/>
      <c r="D43" s="1852" t="s">
        <v>585</v>
      </c>
      <c r="E43" s="1207" t="s">
        <v>558</v>
      </c>
      <c r="F43" s="1853" t="s">
        <v>218</v>
      </c>
      <c r="G43" s="1215" t="s">
        <v>218</v>
      </c>
      <c r="H43" s="1853" t="s">
        <v>525</v>
      </c>
      <c r="I43" s="1215" t="s">
        <v>512</v>
      </c>
      <c r="J43" s="1208">
        <v>0</v>
      </c>
      <c r="K43" s="1853" t="s">
        <v>476</v>
      </c>
      <c r="L43" s="1209">
        <v>12</v>
      </c>
      <c r="M43" s="1188"/>
      <c r="N43" s="1188"/>
      <c r="O43" s="1188"/>
      <c r="P43" s="1188"/>
      <c r="Q43" s="1188"/>
      <c r="R43" s="1188"/>
      <c r="S43" s="1188"/>
      <c r="T43" s="1188"/>
    </row>
    <row r="44" spans="1:20" s="1195" customFormat="1" ht="21" customHeight="1" x14ac:dyDescent="0.25">
      <c r="A44" s="776"/>
      <c r="B44" s="1841"/>
      <c r="C44" s="1876"/>
      <c r="D44" s="1854" t="s">
        <v>587</v>
      </c>
      <c r="E44" s="1192" t="s">
        <v>588</v>
      </c>
      <c r="F44" s="1855" t="s">
        <v>218</v>
      </c>
      <c r="G44" s="1211" t="s">
        <v>218</v>
      </c>
      <c r="H44" s="1855" t="s">
        <v>525</v>
      </c>
      <c r="I44" s="1211" t="s">
        <v>512</v>
      </c>
      <c r="J44" s="1193">
        <v>0</v>
      </c>
      <c r="K44" s="1855"/>
      <c r="L44" s="1194"/>
      <c r="M44" s="1188"/>
      <c r="N44" s="1188"/>
      <c r="O44" s="1188"/>
      <c r="P44" s="1188"/>
      <c r="Q44" s="1188"/>
      <c r="R44" s="1188"/>
      <c r="S44" s="1188"/>
      <c r="T44" s="1188"/>
    </row>
    <row r="45" spans="1:20" s="1195" customFormat="1" ht="21" customHeight="1" x14ac:dyDescent="0.25">
      <c r="A45" s="776"/>
      <c r="B45" s="1841"/>
      <c r="C45" s="1876"/>
      <c r="D45" s="1840"/>
      <c r="E45" s="1200" t="s">
        <v>589</v>
      </c>
      <c r="F45" s="1845" t="s">
        <v>218</v>
      </c>
      <c r="G45" s="1213" t="s">
        <v>218</v>
      </c>
      <c r="H45" s="1845" t="s">
        <v>525</v>
      </c>
      <c r="I45" s="1213" t="s">
        <v>512</v>
      </c>
      <c r="J45" s="1201">
        <v>0</v>
      </c>
      <c r="K45" s="1845"/>
      <c r="L45" s="1202"/>
      <c r="M45" s="1188"/>
      <c r="N45" s="1188"/>
      <c r="O45" s="1188"/>
      <c r="P45" s="1188"/>
      <c r="Q45" s="1188"/>
      <c r="R45" s="1188"/>
      <c r="S45" s="1188"/>
      <c r="T45" s="1188"/>
    </row>
    <row r="46" spans="1:20" s="1195" customFormat="1" ht="21" customHeight="1" x14ac:dyDescent="0.25">
      <c r="A46" s="776"/>
      <c r="B46" s="1841"/>
      <c r="C46" s="1876"/>
      <c r="D46" s="1840"/>
      <c r="E46" s="1200" t="s">
        <v>590</v>
      </c>
      <c r="F46" s="1845" t="s">
        <v>218</v>
      </c>
      <c r="G46" s="1213" t="s">
        <v>218</v>
      </c>
      <c r="H46" s="1845" t="s">
        <v>525</v>
      </c>
      <c r="I46" s="1213" t="s">
        <v>512</v>
      </c>
      <c r="J46" s="1201">
        <v>0</v>
      </c>
      <c r="K46" s="1845" t="s">
        <v>476</v>
      </c>
      <c r="L46" s="1202">
        <v>85</v>
      </c>
      <c r="M46" s="1188"/>
      <c r="N46" s="1188"/>
      <c r="O46" s="1188"/>
      <c r="P46" s="1188"/>
      <c r="Q46" s="1188"/>
      <c r="R46" s="1188"/>
      <c r="S46" s="1188"/>
      <c r="T46" s="1188"/>
    </row>
    <row r="47" spans="1:20" s="1195" customFormat="1" ht="21" customHeight="1" x14ac:dyDescent="0.25">
      <c r="A47" s="776"/>
      <c r="B47" s="1841"/>
      <c r="C47" s="1876"/>
      <c r="D47" s="1840"/>
      <c r="E47" s="1200" t="s">
        <v>591</v>
      </c>
      <c r="F47" s="1845" t="s">
        <v>218</v>
      </c>
      <c r="G47" s="1213" t="s">
        <v>218</v>
      </c>
      <c r="H47" s="1845" t="s">
        <v>525</v>
      </c>
      <c r="I47" s="1213" t="s">
        <v>512</v>
      </c>
      <c r="J47" s="1201">
        <v>7.6150000000000002</v>
      </c>
      <c r="K47" s="1845" t="s">
        <v>476</v>
      </c>
      <c r="L47" s="1202">
        <v>826.2</v>
      </c>
      <c r="M47" s="1188"/>
      <c r="N47" s="1188"/>
      <c r="O47" s="1188"/>
      <c r="P47" s="1188"/>
      <c r="Q47" s="1188"/>
      <c r="R47" s="1188"/>
      <c r="S47" s="1188"/>
      <c r="T47" s="1188"/>
    </row>
    <row r="48" spans="1:20" s="1195" customFormat="1" ht="21" customHeight="1" x14ac:dyDescent="0.25">
      <c r="A48" s="776"/>
      <c r="B48" s="1841"/>
      <c r="C48" s="1876"/>
      <c r="D48" s="1840"/>
      <c r="E48" s="1200" t="s">
        <v>592</v>
      </c>
      <c r="F48" s="1845" t="s">
        <v>218</v>
      </c>
      <c r="G48" s="1213" t="s">
        <v>218</v>
      </c>
      <c r="H48" s="1845" t="s">
        <v>525</v>
      </c>
      <c r="I48" s="1213" t="s">
        <v>512</v>
      </c>
      <c r="J48" s="1201">
        <v>4.72</v>
      </c>
      <c r="K48" s="1845" t="s">
        <v>476</v>
      </c>
      <c r="L48" s="1202">
        <v>515.20000000000005</v>
      </c>
      <c r="M48" s="1188"/>
      <c r="N48" s="1188"/>
      <c r="O48" s="1188"/>
      <c r="P48" s="1188"/>
      <c r="Q48" s="1188"/>
      <c r="R48" s="1188"/>
      <c r="S48" s="1188"/>
      <c r="T48" s="1188"/>
    </row>
    <row r="49" spans="1:20" s="1195" customFormat="1" ht="21" customHeight="1" x14ac:dyDescent="0.25">
      <c r="A49" s="776"/>
      <c r="B49" s="1841"/>
      <c r="C49" s="1876"/>
      <c r="D49" s="1840"/>
      <c r="E49" s="1200" t="s">
        <v>593</v>
      </c>
      <c r="F49" s="1845" t="s">
        <v>218</v>
      </c>
      <c r="G49" s="1213" t="s">
        <v>218</v>
      </c>
      <c r="H49" s="1845" t="s">
        <v>525</v>
      </c>
      <c r="I49" s="1213" t="s">
        <v>512</v>
      </c>
      <c r="J49" s="1201">
        <v>0</v>
      </c>
      <c r="K49" s="1845" t="s">
        <v>476</v>
      </c>
      <c r="L49" s="1202">
        <v>6.3</v>
      </c>
      <c r="M49" s="1188"/>
      <c r="N49" s="1188"/>
      <c r="O49" s="1188"/>
      <c r="P49" s="1188"/>
      <c r="Q49" s="1188"/>
      <c r="R49" s="1188"/>
      <c r="S49" s="1188"/>
      <c r="T49" s="1188"/>
    </row>
    <row r="50" spans="1:20" s="1195" customFormat="1" ht="21" customHeight="1" x14ac:dyDescent="0.25">
      <c r="A50" s="776"/>
      <c r="B50" s="1841"/>
      <c r="C50" s="1876"/>
      <c r="D50" s="1840"/>
      <c r="E50" s="1200" t="s">
        <v>594</v>
      </c>
      <c r="F50" s="1845" t="s">
        <v>218</v>
      </c>
      <c r="G50" s="1213" t="s">
        <v>218</v>
      </c>
      <c r="H50" s="1845" t="s">
        <v>525</v>
      </c>
      <c r="I50" s="1213" t="s">
        <v>512</v>
      </c>
      <c r="J50" s="1201">
        <v>5.8540000000000001</v>
      </c>
      <c r="K50" s="1845" t="s">
        <v>476</v>
      </c>
      <c r="L50" s="1202">
        <v>662.3</v>
      </c>
      <c r="M50" s="1188"/>
      <c r="N50" s="1188"/>
      <c r="O50" s="1188"/>
      <c r="P50" s="1188"/>
      <c r="Q50" s="1188"/>
      <c r="R50" s="1188"/>
      <c r="S50" s="1188"/>
      <c r="T50" s="1188"/>
    </row>
    <row r="51" spans="1:20" s="1195" customFormat="1" ht="21" customHeight="1" x14ac:dyDescent="0.25">
      <c r="A51" s="776"/>
      <c r="B51" s="1841"/>
      <c r="C51" s="1876"/>
      <c r="D51" s="1840"/>
      <c r="E51" s="1197" t="s">
        <v>595</v>
      </c>
      <c r="F51" s="1846" t="s">
        <v>218</v>
      </c>
      <c r="G51" s="1212" t="s">
        <v>218</v>
      </c>
      <c r="H51" s="1846" t="s">
        <v>525</v>
      </c>
      <c r="I51" s="1212" t="s">
        <v>512</v>
      </c>
      <c r="J51" s="1198">
        <v>490.97500000000002</v>
      </c>
      <c r="K51" s="1846" t="s">
        <v>476</v>
      </c>
      <c r="L51" s="1199">
        <v>31422</v>
      </c>
      <c r="M51" s="1188"/>
      <c r="N51" s="1188"/>
      <c r="O51" s="1188"/>
      <c r="P51" s="1188"/>
      <c r="Q51" s="1188"/>
      <c r="R51" s="1188"/>
      <c r="S51" s="1188"/>
      <c r="T51" s="1188"/>
    </row>
    <row r="52" spans="1:20" s="1195" customFormat="1" ht="21" customHeight="1" x14ac:dyDescent="0.25">
      <c r="A52" s="776"/>
      <c r="B52" s="1841"/>
      <c r="C52" s="1876"/>
      <c r="D52" s="1840"/>
      <c r="E52" s="1196"/>
      <c r="F52" s="1844"/>
      <c r="G52" s="1214"/>
      <c r="H52" s="1844"/>
      <c r="I52" s="1214"/>
      <c r="J52" s="1203"/>
      <c r="K52" s="1844" t="s">
        <v>478</v>
      </c>
      <c r="L52" s="1204">
        <v>582</v>
      </c>
      <c r="M52" s="1188"/>
      <c r="N52" s="1188"/>
      <c r="O52" s="1188"/>
      <c r="P52" s="1188"/>
      <c r="Q52" s="1188"/>
      <c r="R52" s="1188"/>
      <c r="S52" s="1188"/>
      <c r="T52" s="1188"/>
    </row>
    <row r="53" spans="1:20" s="1195" customFormat="1" ht="21" customHeight="1" x14ac:dyDescent="0.25">
      <c r="A53" s="776"/>
      <c r="B53" s="1841"/>
      <c r="C53" s="1876"/>
      <c r="D53" s="1840"/>
      <c r="E53" s="1197" t="s">
        <v>596</v>
      </c>
      <c r="F53" s="1846" t="s">
        <v>218</v>
      </c>
      <c r="G53" s="1212" t="s">
        <v>218</v>
      </c>
      <c r="H53" s="1846" t="s">
        <v>525</v>
      </c>
      <c r="I53" s="1212" t="s">
        <v>512</v>
      </c>
      <c r="J53" s="1198">
        <v>21.994</v>
      </c>
      <c r="K53" s="1846" t="s">
        <v>476</v>
      </c>
      <c r="L53" s="1199">
        <v>1388</v>
      </c>
      <c r="M53" s="1188"/>
      <c r="N53" s="1188"/>
      <c r="O53" s="1188"/>
      <c r="P53" s="1188"/>
      <c r="Q53" s="1188"/>
      <c r="R53" s="1188"/>
      <c r="S53" s="1188"/>
      <c r="T53" s="1188"/>
    </row>
    <row r="54" spans="1:20" s="1195" customFormat="1" ht="21" customHeight="1" x14ac:dyDescent="0.25">
      <c r="A54" s="776"/>
      <c r="B54" s="1841"/>
      <c r="C54" s="1876"/>
      <c r="D54" s="1840"/>
      <c r="E54" s="1196"/>
      <c r="F54" s="1844"/>
      <c r="G54" s="1214"/>
      <c r="H54" s="1844"/>
      <c r="I54" s="1214"/>
      <c r="J54" s="1203"/>
      <c r="K54" s="1844" t="s">
        <v>478</v>
      </c>
      <c r="L54" s="1204">
        <v>273</v>
      </c>
      <c r="M54" s="1188"/>
      <c r="N54" s="1188"/>
      <c r="O54" s="1188"/>
      <c r="P54" s="1188"/>
      <c r="Q54" s="1188"/>
      <c r="R54" s="1188"/>
      <c r="S54" s="1188"/>
      <c r="T54" s="1188"/>
    </row>
    <row r="55" spans="1:20" s="1195" customFormat="1" ht="21" customHeight="1" x14ac:dyDescent="0.25">
      <c r="A55" s="776"/>
      <c r="B55" s="1841"/>
      <c r="C55" s="1876"/>
      <c r="D55" s="1840"/>
      <c r="E55" s="1197" t="s">
        <v>597</v>
      </c>
      <c r="F55" s="1846" t="s">
        <v>218</v>
      </c>
      <c r="G55" s="1212" t="s">
        <v>218</v>
      </c>
      <c r="H55" s="1846" t="s">
        <v>525</v>
      </c>
      <c r="I55" s="1212" t="s">
        <v>512</v>
      </c>
      <c r="J55" s="1198">
        <v>44.777999999999999</v>
      </c>
      <c r="K55" s="1846" t="s">
        <v>476</v>
      </c>
      <c r="L55" s="1199">
        <v>2921</v>
      </c>
      <c r="M55" s="1188"/>
      <c r="N55" s="1188"/>
      <c r="O55" s="1188"/>
      <c r="P55" s="1188"/>
      <c r="Q55" s="1188"/>
      <c r="R55" s="1188"/>
      <c r="S55" s="1188"/>
      <c r="T55" s="1188"/>
    </row>
    <row r="56" spans="1:20" s="1195" customFormat="1" ht="21" customHeight="1" x14ac:dyDescent="0.25">
      <c r="A56" s="776"/>
      <c r="B56" s="1841"/>
      <c r="C56" s="1876"/>
      <c r="D56" s="1840"/>
      <c r="E56" s="1196"/>
      <c r="F56" s="1844"/>
      <c r="G56" s="1214"/>
      <c r="H56" s="1844"/>
      <c r="I56" s="1214"/>
      <c r="J56" s="1203"/>
      <c r="K56" s="1844" t="s">
        <v>478</v>
      </c>
      <c r="L56" s="1204">
        <v>1135</v>
      </c>
      <c r="M56" s="1188"/>
      <c r="N56" s="1188"/>
      <c r="O56" s="1188"/>
      <c r="P56" s="1188"/>
      <c r="Q56" s="1188"/>
      <c r="R56" s="1188"/>
      <c r="S56" s="1188"/>
      <c r="T56" s="1188"/>
    </row>
    <row r="57" spans="1:20" s="1195" customFormat="1" ht="21" customHeight="1" x14ac:dyDescent="0.25">
      <c r="A57" s="776"/>
      <c r="B57" s="1841"/>
      <c r="C57" s="1876"/>
      <c r="D57" s="1852" t="s">
        <v>1554</v>
      </c>
      <c r="E57" s="1207" t="s">
        <v>1083</v>
      </c>
      <c r="F57" s="1853" t="s">
        <v>218</v>
      </c>
      <c r="G57" s="1215" t="s">
        <v>218</v>
      </c>
      <c r="H57" s="1853" t="s">
        <v>525</v>
      </c>
      <c r="I57" s="1215" t="s">
        <v>512</v>
      </c>
      <c r="J57" s="1208">
        <v>727.63999999999987</v>
      </c>
      <c r="K57" s="1853" t="s">
        <v>476</v>
      </c>
      <c r="L57" s="1209">
        <v>75379</v>
      </c>
      <c r="M57" s="1188"/>
      <c r="N57" s="1188"/>
      <c r="O57" s="1188"/>
      <c r="P57" s="1188"/>
      <c r="Q57" s="1188"/>
      <c r="R57" s="1188"/>
      <c r="S57" s="1188"/>
      <c r="T57" s="1188"/>
    </row>
    <row r="58" spans="1:20" s="1195" customFormat="1" ht="21" customHeight="1" x14ac:dyDescent="0.25">
      <c r="A58" s="776"/>
      <c r="B58" s="1841"/>
      <c r="C58" s="1876"/>
      <c r="D58" s="1854" t="s">
        <v>1664</v>
      </c>
      <c r="E58" s="1192" t="s">
        <v>1645</v>
      </c>
      <c r="F58" s="1855" t="s">
        <v>218</v>
      </c>
      <c r="G58" s="1211" t="s">
        <v>218</v>
      </c>
      <c r="H58" s="1855" t="s">
        <v>525</v>
      </c>
      <c r="I58" s="1211" t="s">
        <v>512</v>
      </c>
      <c r="J58" s="1193">
        <v>39.541000000000004</v>
      </c>
      <c r="K58" s="1855" t="s">
        <v>476</v>
      </c>
      <c r="L58" s="1194">
        <v>3515</v>
      </c>
      <c r="M58" s="1188"/>
      <c r="N58" s="1188"/>
      <c r="O58" s="1188"/>
      <c r="P58" s="1188"/>
      <c r="Q58" s="1188"/>
      <c r="R58" s="1188"/>
      <c r="S58" s="1188"/>
      <c r="T58" s="1188"/>
    </row>
    <row r="59" spans="1:20" s="1195" customFormat="1" ht="21" customHeight="1" x14ac:dyDescent="0.25">
      <c r="A59" s="776"/>
      <c r="B59" s="1841"/>
      <c r="C59" s="1876"/>
      <c r="D59" s="1840"/>
      <c r="E59" s="1200" t="s">
        <v>1644</v>
      </c>
      <c r="F59" s="1845" t="s">
        <v>218</v>
      </c>
      <c r="G59" s="1213" t="s">
        <v>218</v>
      </c>
      <c r="H59" s="1845" t="s">
        <v>525</v>
      </c>
      <c r="I59" s="1213" t="s">
        <v>512</v>
      </c>
      <c r="J59" s="1201">
        <v>259.93599999999998</v>
      </c>
      <c r="K59" s="1845" t="s">
        <v>476</v>
      </c>
      <c r="L59" s="1202">
        <v>21853</v>
      </c>
      <c r="M59" s="1188"/>
      <c r="N59" s="1188"/>
      <c r="O59" s="1188"/>
      <c r="P59" s="1188"/>
      <c r="Q59" s="1188"/>
      <c r="R59" s="1188"/>
      <c r="S59" s="1188"/>
      <c r="T59" s="1188"/>
    </row>
    <row r="60" spans="1:20" s="1195" customFormat="1" ht="21" customHeight="1" x14ac:dyDescent="0.25">
      <c r="A60" s="776"/>
      <c r="B60" s="1841"/>
      <c r="C60" s="1876"/>
      <c r="D60" s="1840"/>
      <c r="E60" s="1197" t="s">
        <v>1646</v>
      </c>
      <c r="F60" s="1846" t="s">
        <v>218</v>
      </c>
      <c r="G60" s="1212" t="s">
        <v>218</v>
      </c>
      <c r="H60" s="1846" t="s">
        <v>525</v>
      </c>
      <c r="I60" s="1212" t="s">
        <v>512</v>
      </c>
      <c r="J60" s="1198">
        <v>201.24799999999999</v>
      </c>
      <c r="K60" s="1846" t="s">
        <v>476</v>
      </c>
      <c r="L60" s="1199">
        <v>18220</v>
      </c>
      <c r="M60" s="1188"/>
      <c r="N60" s="1188"/>
      <c r="O60" s="1188"/>
      <c r="P60" s="1188"/>
      <c r="Q60" s="1188"/>
      <c r="R60" s="1188"/>
      <c r="S60" s="1188"/>
      <c r="T60" s="1188"/>
    </row>
    <row r="61" spans="1:20" s="1195" customFormat="1" ht="21" customHeight="1" x14ac:dyDescent="0.25">
      <c r="A61" s="776"/>
      <c r="B61" s="1841"/>
      <c r="C61" s="1876"/>
      <c r="D61" s="1852" t="s">
        <v>1515</v>
      </c>
      <c r="E61" s="1207" t="s">
        <v>531</v>
      </c>
      <c r="F61" s="1853" t="s">
        <v>218</v>
      </c>
      <c r="G61" s="1215" t="s">
        <v>218</v>
      </c>
      <c r="H61" s="1853" t="s">
        <v>525</v>
      </c>
      <c r="I61" s="1215" t="s">
        <v>512</v>
      </c>
      <c r="J61" s="1208">
        <v>251.73599999999999</v>
      </c>
      <c r="K61" s="1853" t="s">
        <v>476</v>
      </c>
      <c r="L61" s="1209">
        <v>20255</v>
      </c>
      <c r="M61" s="1188"/>
      <c r="N61" s="1188"/>
      <c r="O61" s="1188"/>
      <c r="P61" s="1188"/>
      <c r="Q61" s="1188"/>
      <c r="R61" s="1188"/>
      <c r="S61" s="1188"/>
      <c r="T61" s="1188"/>
    </row>
    <row r="62" spans="1:20" s="1195" customFormat="1" ht="21" customHeight="1" x14ac:dyDescent="0.25">
      <c r="A62" s="776"/>
      <c r="B62" s="1841"/>
      <c r="C62" s="1876"/>
      <c r="D62" s="1854" t="s">
        <v>602</v>
      </c>
      <c r="E62" s="1192" t="s">
        <v>603</v>
      </c>
      <c r="F62" s="1855" t="s">
        <v>218</v>
      </c>
      <c r="G62" s="1211" t="s">
        <v>218</v>
      </c>
      <c r="H62" s="1855" t="s">
        <v>525</v>
      </c>
      <c r="I62" s="1211" t="s">
        <v>512</v>
      </c>
      <c r="J62" s="1193">
        <v>428.04300000000001</v>
      </c>
      <c r="K62" s="1855" t="s">
        <v>476</v>
      </c>
      <c r="L62" s="1194">
        <v>37252</v>
      </c>
      <c r="M62" s="1188"/>
      <c r="N62" s="1188"/>
      <c r="O62" s="1188"/>
      <c r="P62" s="1188"/>
      <c r="Q62" s="1188"/>
      <c r="R62" s="1188"/>
      <c r="S62" s="1188"/>
      <c r="T62" s="1188"/>
    </row>
    <row r="63" spans="1:20" s="1195" customFormat="1" ht="21" customHeight="1" x14ac:dyDescent="0.25">
      <c r="A63" s="776"/>
      <c r="B63" s="1841"/>
      <c r="C63" s="1876"/>
      <c r="D63" s="1840"/>
      <c r="E63" s="1200" t="s">
        <v>1387</v>
      </c>
      <c r="F63" s="1845" t="s">
        <v>218</v>
      </c>
      <c r="G63" s="1213" t="s">
        <v>218</v>
      </c>
      <c r="H63" s="1845" t="s">
        <v>525</v>
      </c>
      <c r="I63" s="1213" t="s">
        <v>512</v>
      </c>
      <c r="J63" s="1201">
        <v>554.25900000000001</v>
      </c>
      <c r="K63" s="1845" t="s">
        <v>476</v>
      </c>
      <c r="L63" s="1202">
        <v>47938</v>
      </c>
      <c r="M63" s="1188"/>
      <c r="N63" s="1188"/>
      <c r="O63" s="1188"/>
      <c r="P63" s="1188"/>
      <c r="Q63" s="1188"/>
      <c r="R63" s="1188"/>
      <c r="S63" s="1188"/>
      <c r="T63" s="1188"/>
    </row>
    <row r="64" spans="1:20" s="1195" customFormat="1" ht="21" customHeight="1" x14ac:dyDescent="0.25">
      <c r="A64" s="776"/>
      <c r="B64" s="1841"/>
      <c r="C64" s="1876"/>
      <c r="D64" s="1840"/>
      <c r="E64" s="1197" t="s">
        <v>1388</v>
      </c>
      <c r="F64" s="1846" t="s">
        <v>218</v>
      </c>
      <c r="G64" s="1212" t="s">
        <v>218</v>
      </c>
      <c r="H64" s="1846" t="s">
        <v>525</v>
      </c>
      <c r="I64" s="1212" t="s">
        <v>512</v>
      </c>
      <c r="J64" s="1198">
        <v>313.34299999999996</v>
      </c>
      <c r="K64" s="1846" t="s">
        <v>476</v>
      </c>
      <c r="L64" s="1199">
        <v>28042</v>
      </c>
      <c r="M64" s="1188"/>
      <c r="N64" s="1188"/>
      <c r="O64" s="1188"/>
      <c r="P64" s="1188"/>
      <c r="Q64" s="1188"/>
      <c r="R64" s="1188"/>
      <c r="S64" s="1188"/>
      <c r="T64" s="1188"/>
    </row>
    <row r="65" spans="1:20" s="1195" customFormat="1" ht="21" customHeight="1" x14ac:dyDescent="0.25">
      <c r="A65" s="776"/>
      <c r="B65" s="1841"/>
      <c r="C65" s="1876"/>
      <c r="D65" s="1854" t="s">
        <v>1555</v>
      </c>
      <c r="E65" s="1192" t="s">
        <v>1051</v>
      </c>
      <c r="F65" s="1855" t="s">
        <v>218</v>
      </c>
      <c r="G65" s="1211" t="s">
        <v>218</v>
      </c>
      <c r="H65" s="1855" t="s">
        <v>525</v>
      </c>
      <c r="I65" s="1211" t="s">
        <v>512</v>
      </c>
      <c r="J65" s="1193">
        <v>0</v>
      </c>
      <c r="K65" s="1855"/>
      <c r="L65" s="1194"/>
      <c r="M65" s="1188"/>
      <c r="N65" s="1188"/>
      <c r="O65" s="1188"/>
      <c r="P65" s="1188"/>
      <c r="Q65" s="1188"/>
      <c r="R65" s="1188"/>
      <c r="S65" s="1188"/>
      <c r="T65" s="1188"/>
    </row>
    <row r="66" spans="1:20" s="1195" customFormat="1" ht="21" customHeight="1" x14ac:dyDescent="0.25">
      <c r="A66" s="776"/>
      <c r="B66" s="1841"/>
      <c r="C66" s="1876"/>
      <c r="D66" s="1840"/>
      <c r="E66" s="1197" t="s">
        <v>552</v>
      </c>
      <c r="F66" s="1846" t="s">
        <v>218</v>
      </c>
      <c r="G66" s="1212" t="s">
        <v>218</v>
      </c>
      <c r="H66" s="1846" t="s">
        <v>525</v>
      </c>
      <c r="I66" s="1212" t="s">
        <v>512</v>
      </c>
      <c r="J66" s="1198">
        <v>746.75900000000001</v>
      </c>
      <c r="K66" s="1846" t="s">
        <v>476</v>
      </c>
      <c r="L66" s="1199">
        <v>77672</v>
      </c>
      <c r="M66" s="1188"/>
      <c r="N66" s="1188"/>
      <c r="O66" s="1188"/>
      <c r="P66" s="1188"/>
      <c r="Q66" s="1188"/>
      <c r="R66" s="1188"/>
      <c r="S66" s="1188"/>
      <c r="T66" s="1188"/>
    </row>
    <row r="67" spans="1:20" s="1195" customFormat="1" ht="21" customHeight="1" x14ac:dyDescent="0.25">
      <c r="A67" s="776"/>
      <c r="B67" s="1841"/>
      <c r="C67" s="1876"/>
      <c r="D67" s="1854" t="s">
        <v>605</v>
      </c>
      <c r="E67" s="1192" t="s">
        <v>1683</v>
      </c>
      <c r="F67" s="1855" t="s">
        <v>218</v>
      </c>
      <c r="G67" s="1211" t="s">
        <v>218</v>
      </c>
      <c r="H67" s="1855" t="s">
        <v>525</v>
      </c>
      <c r="I67" s="1211" t="s">
        <v>512</v>
      </c>
      <c r="J67" s="1193">
        <v>976.22399999999993</v>
      </c>
      <c r="K67" s="1855" t="s">
        <v>476</v>
      </c>
      <c r="L67" s="1194">
        <v>81945</v>
      </c>
      <c r="M67" s="1188"/>
      <c r="N67" s="1188"/>
      <c r="O67" s="1188"/>
      <c r="P67" s="1188"/>
      <c r="Q67" s="1188"/>
      <c r="R67" s="1188"/>
      <c r="S67" s="1188"/>
      <c r="T67" s="1188"/>
    </row>
    <row r="68" spans="1:20" s="1195" customFormat="1" ht="21" customHeight="1" x14ac:dyDescent="0.25">
      <c r="A68" s="776"/>
      <c r="B68" s="1841"/>
      <c r="C68" s="1876"/>
      <c r="D68" s="1840"/>
      <c r="E68" s="1200" t="s">
        <v>1084</v>
      </c>
      <c r="F68" s="1845" t="s">
        <v>218</v>
      </c>
      <c r="G68" s="1213" t="s">
        <v>218</v>
      </c>
      <c r="H68" s="1845" t="s">
        <v>525</v>
      </c>
      <c r="I68" s="1213" t="s">
        <v>512</v>
      </c>
      <c r="J68" s="1201">
        <v>977.83699999999999</v>
      </c>
      <c r="K68" s="1845" t="s">
        <v>476</v>
      </c>
      <c r="L68" s="1202">
        <v>79773</v>
      </c>
      <c r="M68" s="1188"/>
      <c r="N68" s="1188"/>
      <c r="O68" s="1188"/>
      <c r="P68" s="1188"/>
      <c r="Q68" s="1188"/>
      <c r="R68" s="1188"/>
      <c r="S68" s="1188"/>
      <c r="T68" s="1188"/>
    </row>
    <row r="69" spans="1:20" s="1195" customFormat="1" ht="21" customHeight="1" x14ac:dyDescent="0.25">
      <c r="A69" s="776"/>
      <c r="B69" s="1841"/>
      <c r="C69" s="1876"/>
      <c r="D69" s="1840"/>
      <c r="E69" s="1200" t="s">
        <v>1086</v>
      </c>
      <c r="F69" s="1845" t="s">
        <v>218</v>
      </c>
      <c r="G69" s="1213" t="s">
        <v>218</v>
      </c>
      <c r="H69" s="1845" t="s">
        <v>525</v>
      </c>
      <c r="I69" s="1213" t="s">
        <v>512</v>
      </c>
      <c r="J69" s="1201">
        <v>925.92</v>
      </c>
      <c r="K69" s="1845" t="s">
        <v>476</v>
      </c>
      <c r="L69" s="1202">
        <v>72850</v>
      </c>
      <c r="M69" s="1188"/>
      <c r="N69" s="1188"/>
      <c r="O69" s="1188"/>
      <c r="P69" s="1188"/>
      <c r="Q69" s="1188"/>
      <c r="R69" s="1188"/>
      <c r="S69" s="1188"/>
      <c r="T69" s="1188"/>
    </row>
    <row r="70" spans="1:20" s="1195" customFormat="1" ht="21" customHeight="1" x14ac:dyDescent="0.25">
      <c r="A70" s="776"/>
      <c r="B70" s="1841"/>
      <c r="C70" s="1876"/>
      <c r="D70" s="1840"/>
      <c r="E70" s="1200" t="s">
        <v>1568</v>
      </c>
      <c r="F70" s="1845" t="s">
        <v>218</v>
      </c>
      <c r="G70" s="1213" t="s">
        <v>218</v>
      </c>
      <c r="H70" s="1845" t="s">
        <v>525</v>
      </c>
      <c r="I70" s="1213" t="s">
        <v>512</v>
      </c>
      <c r="J70" s="1201">
        <v>4105.759</v>
      </c>
      <c r="K70" s="1845" t="s">
        <v>476</v>
      </c>
      <c r="L70" s="1202">
        <v>373704</v>
      </c>
      <c r="M70" s="1188"/>
      <c r="N70" s="1188"/>
      <c r="O70" s="1188"/>
      <c r="P70" s="1188"/>
      <c r="Q70" s="1188"/>
      <c r="R70" s="1188"/>
      <c r="S70" s="1188"/>
      <c r="T70" s="1188"/>
    </row>
    <row r="71" spans="1:20" s="1195" customFormat="1" ht="21" customHeight="1" x14ac:dyDescent="0.25">
      <c r="A71" s="776"/>
      <c r="B71" s="1841"/>
      <c r="C71" s="1876"/>
      <c r="D71" s="1840"/>
      <c r="E71" s="1197" t="s">
        <v>1566</v>
      </c>
      <c r="F71" s="1846" t="s">
        <v>218</v>
      </c>
      <c r="G71" s="1212" t="s">
        <v>218</v>
      </c>
      <c r="H71" s="1846" t="s">
        <v>525</v>
      </c>
      <c r="I71" s="1212" t="s">
        <v>512</v>
      </c>
      <c r="J71" s="1198">
        <v>0</v>
      </c>
      <c r="K71" s="1846"/>
      <c r="L71" s="1199"/>
      <c r="M71" s="1188"/>
      <c r="N71" s="1188"/>
      <c r="O71" s="1188"/>
      <c r="P71" s="1188"/>
      <c r="Q71" s="1188"/>
      <c r="R71" s="1188"/>
      <c r="S71" s="1188"/>
      <c r="T71" s="1188"/>
    </row>
    <row r="72" spans="1:20" s="1195" customFormat="1" ht="21" customHeight="1" x14ac:dyDescent="0.25">
      <c r="A72" s="776"/>
      <c r="B72" s="1841"/>
      <c r="C72" s="1876"/>
      <c r="D72" s="1854" t="s">
        <v>607</v>
      </c>
      <c r="E72" s="1192" t="s">
        <v>1684</v>
      </c>
      <c r="F72" s="1855" t="s">
        <v>218</v>
      </c>
      <c r="G72" s="1211" t="s">
        <v>218</v>
      </c>
      <c r="H72" s="1855" t="s">
        <v>525</v>
      </c>
      <c r="I72" s="1211" t="s">
        <v>512</v>
      </c>
      <c r="J72" s="1193">
        <v>71.963999999999999</v>
      </c>
      <c r="K72" s="1855" t="s">
        <v>476</v>
      </c>
      <c r="L72" s="1194">
        <v>6460</v>
      </c>
      <c r="M72" s="1188"/>
      <c r="N72" s="1188"/>
      <c r="O72" s="1188"/>
      <c r="P72" s="1188"/>
      <c r="Q72" s="1188"/>
      <c r="R72" s="1188"/>
      <c r="S72" s="1188"/>
      <c r="T72" s="1188"/>
    </row>
    <row r="73" spans="1:20" s="1195" customFormat="1" ht="21" customHeight="1" x14ac:dyDescent="0.25">
      <c r="A73" s="776"/>
      <c r="B73" s="1841"/>
      <c r="C73" s="1876"/>
      <c r="D73" s="1840"/>
      <c r="E73" s="1200" t="s">
        <v>608</v>
      </c>
      <c r="F73" s="1845" t="s">
        <v>218</v>
      </c>
      <c r="G73" s="1213" t="s">
        <v>218</v>
      </c>
      <c r="H73" s="1845" t="s">
        <v>525</v>
      </c>
      <c r="I73" s="1213" t="s">
        <v>512</v>
      </c>
      <c r="J73" s="1201">
        <v>515.8119999999999</v>
      </c>
      <c r="K73" s="1845" t="s">
        <v>476</v>
      </c>
      <c r="L73" s="1202">
        <v>45974</v>
      </c>
      <c r="M73" s="1188"/>
      <c r="N73" s="1188"/>
      <c r="O73" s="1188"/>
      <c r="P73" s="1188"/>
      <c r="Q73" s="1188"/>
      <c r="R73" s="1188"/>
      <c r="S73" s="1188"/>
      <c r="T73" s="1188"/>
    </row>
    <row r="74" spans="1:20" s="1195" customFormat="1" ht="21" customHeight="1" x14ac:dyDescent="0.25">
      <c r="A74" s="776"/>
      <c r="B74" s="1841"/>
      <c r="C74" s="1876"/>
      <c r="D74" s="1840"/>
      <c r="E74" s="1200" t="s">
        <v>1685</v>
      </c>
      <c r="F74" s="1845" t="s">
        <v>218</v>
      </c>
      <c r="G74" s="1213" t="s">
        <v>218</v>
      </c>
      <c r="H74" s="1845" t="s">
        <v>525</v>
      </c>
      <c r="I74" s="1213" t="s">
        <v>512</v>
      </c>
      <c r="J74" s="1201">
        <v>395.21000000000004</v>
      </c>
      <c r="K74" s="1845" t="s">
        <v>476</v>
      </c>
      <c r="L74" s="1202">
        <v>36843</v>
      </c>
      <c r="M74" s="1188"/>
      <c r="N74" s="1188"/>
      <c r="O74" s="1188"/>
      <c r="P74" s="1188"/>
      <c r="Q74" s="1188"/>
      <c r="R74" s="1188"/>
      <c r="S74" s="1188"/>
      <c r="T74" s="1188"/>
    </row>
    <row r="75" spans="1:20" s="1195" customFormat="1" ht="21" customHeight="1" x14ac:dyDescent="0.25">
      <c r="A75" s="776"/>
      <c r="B75" s="1841"/>
      <c r="C75" s="1876"/>
      <c r="D75" s="1840"/>
      <c r="E75" s="1197" t="s">
        <v>609</v>
      </c>
      <c r="F75" s="1846" t="s">
        <v>218</v>
      </c>
      <c r="G75" s="1212" t="s">
        <v>218</v>
      </c>
      <c r="H75" s="1846" t="s">
        <v>525</v>
      </c>
      <c r="I75" s="1212" t="s">
        <v>512</v>
      </c>
      <c r="J75" s="1198">
        <v>0</v>
      </c>
      <c r="K75" s="1846"/>
      <c r="L75" s="1199"/>
      <c r="M75" s="1188"/>
      <c r="N75" s="1188"/>
      <c r="O75" s="1188"/>
      <c r="P75" s="1188"/>
      <c r="Q75" s="1188"/>
      <c r="R75" s="1188"/>
      <c r="S75" s="1188"/>
      <c r="T75" s="1188"/>
    </row>
    <row r="76" spans="1:20" s="1195" customFormat="1" ht="21" customHeight="1" x14ac:dyDescent="0.25">
      <c r="A76" s="776"/>
      <c r="B76" s="1841"/>
      <c r="C76" s="1876"/>
      <c r="D76" s="1854" t="s">
        <v>611</v>
      </c>
      <c r="E76" s="1192" t="s">
        <v>1639</v>
      </c>
      <c r="F76" s="1855" t="s">
        <v>218</v>
      </c>
      <c r="G76" s="1211" t="s">
        <v>218</v>
      </c>
      <c r="H76" s="1855" t="s">
        <v>525</v>
      </c>
      <c r="I76" s="1211" t="s">
        <v>512</v>
      </c>
      <c r="J76" s="1193">
        <v>15.067</v>
      </c>
      <c r="K76" s="1855" t="s">
        <v>476</v>
      </c>
      <c r="L76" s="1194">
        <v>1882</v>
      </c>
      <c r="M76" s="1188"/>
      <c r="N76" s="1188"/>
      <c r="O76" s="1188"/>
      <c r="P76" s="1188"/>
      <c r="Q76" s="1188"/>
      <c r="R76" s="1188"/>
      <c r="S76" s="1188"/>
      <c r="T76" s="1188"/>
    </row>
    <row r="77" spans="1:20" s="1195" customFormat="1" ht="21" customHeight="1" x14ac:dyDescent="0.25">
      <c r="A77" s="776"/>
      <c r="B77" s="1841"/>
      <c r="C77" s="1876"/>
      <c r="D77" s="1840"/>
      <c r="E77" s="1197" t="s">
        <v>1640</v>
      </c>
      <c r="F77" s="1846" t="s">
        <v>218</v>
      </c>
      <c r="G77" s="1212" t="s">
        <v>218</v>
      </c>
      <c r="H77" s="1846" t="s">
        <v>525</v>
      </c>
      <c r="I77" s="1212" t="s">
        <v>512</v>
      </c>
      <c r="J77" s="1198">
        <v>0</v>
      </c>
      <c r="K77" s="1846"/>
      <c r="L77" s="1199"/>
      <c r="M77" s="1188"/>
      <c r="N77" s="1188"/>
      <c r="O77" s="1188"/>
      <c r="P77" s="1188"/>
      <c r="Q77" s="1188"/>
      <c r="R77" s="1188"/>
      <c r="S77" s="1188"/>
      <c r="T77" s="1188"/>
    </row>
    <row r="78" spans="1:20" s="1195" customFormat="1" ht="21" customHeight="1" x14ac:dyDescent="0.25">
      <c r="A78" s="776"/>
      <c r="B78" s="1841"/>
      <c r="C78" s="1876"/>
      <c r="D78" s="1854" t="s">
        <v>615</v>
      </c>
      <c r="E78" s="1192" t="s">
        <v>1054</v>
      </c>
      <c r="F78" s="1855" t="s">
        <v>218</v>
      </c>
      <c r="G78" s="1211" t="s">
        <v>218</v>
      </c>
      <c r="H78" s="1855" t="s">
        <v>525</v>
      </c>
      <c r="I78" s="1211" t="s">
        <v>512</v>
      </c>
      <c r="J78" s="1193">
        <v>423.322</v>
      </c>
      <c r="K78" s="1855" t="s">
        <v>476</v>
      </c>
      <c r="L78" s="1194">
        <v>36303</v>
      </c>
      <c r="M78" s="1188"/>
      <c r="N78" s="1188"/>
      <c r="O78" s="1188"/>
      <c r="P78" s="1188"/>
      <c r="Q78" s="1188"/>
      <c r="R78" s="1188"/>
      <c r="S78" s="1188"/>
      <c r="T78" s="1188"/>
    </row>
    <row r="79" spans="1:20" s="1195" customFormat="1" ht="21" customHeight="1" x14ac:dyDescent="0.25">
      <c r="A79" s="776"/>
      <c r="B79" s="1841"/>
      <c r="C79" s="1876"/>
      <c r="D79" s="1840"/>
      <c r="E79" s="1200" t="s">
        <v>617</v>
      </c>
      <c r="F79" s="1845" t="s">
        <v>218</v>
      </c>
      <c r="G79" s="1213" t="s">
        <v>218</v>
      </c>
      <c r="H79" s="1845" t="s">
        <v>525</v>
      </c>
      <c r="I79" s="1213" t="s">
        <v>512</v>
      </c>
      <c r="J79" s="1201">
        <v>828.4</v>
      </c>
      <c r="K79" s="1845" t="s">
        <v>476</v>
      </c>
      <c r="L79" s="1202">
        <v>70575</v>
      </c>
      <c r="M79" s="1188"/>
      <c r="N79" s="1188"/>
      <c r="O79" s="1188"/>
      <c r="P79" s="1188"/>
      <c r="Q79" s="1188"/>
      <c r="R79" s="1188"/>
      <c r="S79" s="1188"/>
      <c r="T79" s="1188"/>
    </row>
    <row r="80" spans="1:20" s="1195" customFormat="1" ht="21" customHeight="1" x14ac:dyDescent="0.25">
      <c r="A80" s="776"/>
      <c r="B80" s="1841"/>
      <c r="C80" s="1876"/>
      <c r="D80" s="1840"/>
      <c r="E80" s="1200" t="s">
        <v>618</v>
      </c>
      <c r="F80" s="1845" t="s">
        <v>218</v>
      </c>
      <c r="G80" s="1213" t="s">
        <v>218</v>
      </c>
      <c r="H80" s="1845" t="s">
        <v>525</v>
      </c>
      <c r="I80" s="1213" t="s">
        <v>512</v>
      </c>
      <c r="J80" s="1201">
        <v>752</v>
      </c>
      <c r="K80" s="1845" t="s">
        <v>476</v>
      </c>
      <c r="L80" s="1202">
        <v>64210</v>
      </c>
      <c r="M80" s="1188"/>
      <c r="N80" s="1188"/>
      <c r="O80" s="1188"/>
      <c r="P80" s="1188"/>
      <c r="Q80" s="1188"/>
      <c r="R80" s="1188"/>
      <c r="S80" s="1188"/>
      <c r="T80" s="1188"/>
    </row>
    <row r="81" spans="1:20" s="1195" customFormat="1" ht="21" customHeight="1" x14ac:dyDescent="0.25">
      <c r="A81" s="776"/>
      <c r="B81" s="1841"/>
      <c r="C81" s="1876"/>
      <c r="D81" s="1840"/>
      <c r="E81" s="1200" t="s">
        <v>560</v>
      </c>
      <c r="F81" s="1845" t="s">
        <v>218</v>
      </c>
      <c r="G81" s="1213" t="s">
        <v>218</v>
      </c>
      <c r="H81" s="1845" t="s">
        <v>525</v>
      </c>
      <c r="I81" s="1213" t="s">
        <v>512</v>
      </c>
      <c r="J81" s="1201">
        <v>1434.3799999999999</v>
      </c>
      <c r="K81" s="1845" t="s">
        <v>476</v>
      </c>
      <c r="L81" s="1202">
        <v>122229</v>
      </c>
      <c r="M81" s="1188"/>
      <c r="N81" s="1188"/>
      <c r="O81" s="1188"/>
      <c r="P81" s="1188"/>
      <c r="Q81" s="1188"/>
      <c r="R81" s="1188"/>
      <c r="S81" s="1188"/>
      <c r="T81" s="1188"/>
    </row>
    <row r="82" spans="1:20" s="1195" customFormat="1" ht="21" customHeight="1" x14ac:dyDescent="0.25">
      <c r="A82" s="776"/>
      <c r="B82" s="1841"/>
      <c r="C82" s="1876"/>
      <c r="D82" s="1840"/>
      <c r="E82" s="1197" t="s">
        <v>1567</v>
      </c>
      <c r="F82" s="1846" t="s">
        <v>218</v>
      </c>
      <c r="G82" s="1212" t="s">
        <v>218</v>
      </c>
      <c r="H82" s="1846" t="s">
        <v>525</v>
      </c>
      <c r="I82" s="1212" t="s">
        <v>512</v>
      </c>
      <c r="J82" s="1198">
        <v>3943.1160000000004</v>
      </c>
      <c r="K82" s="1846" t="s">
        <v>476</v>
      </c>
      <c r="L82" s="1199">
        <v>334724</v>
      </c>
      <c r="M82" s="1188"/>
      <c r="N82" s="1188"/>
      <c r="O82" s="1188"/>
      <c r="P82" s="1188"/>
      <c r="Q82" s="1188"/>
      <c r="R82" s="1188"/>
      <c r="S82" s="1188"/>
      <c r="T82" s="1188"/>
    </row>
    <row r="83" spans="1:20" s="1195" customFormat="1" ht="21" customHeight="1" x14ac:dyDescent="0.25">
      <c r="A83" s="776"/>
      <c r="B83" s="1841"/>
      <c r="C83" s="1876"/>
      <c r="D83" s="1854" t="s">
        <v>1556</v>
      </c>
      <c r="E83" s="1192" t="s">
        <v>578</v>
      </c>
      <c r="F83" s="1855" t="s">
        <v>218</v>
      </c>
      <c r="G83" s="1211" t="s">
        <v>218</v>
      </c>
      <c r="H83" s="1855" t="s">
        <v>525</v>
      </c>
      <c r="I83" s="1211" t="s">
        <v>512</v>
      </c>
      <c r="J83" s="1193">
        <v>71.530999999999992</v>
      </c>
      <c r="K83" s="1855" t="s">
        <v>476</v>
      </c>
      <c r="L83" s="1194">
        <v>6181</v>
      </c>
      <c r="M83" s="1188"/>
      <c r="N83" s="1188"/>
      <c r="O83" s="1188"/>
      <c r="P83" s="1188"/>
      <c r="Q83" s="1188"/>
      <c r="R83" s="1188"/>
      <c r="S83" s="1188"/>
      <c r="T83" s="1188"/>
    </row>
    <row r="84" spans="1:20" s="1195" customFormat="1" ht="21" customHeight="1" x14ac:dyDescent="0.25">
      <c r="A84" s="776"/>
      <c r="B84" s="1841"/>
      <c r="C84" s="1876"/>
      <c r="D84" s="1840"/>
      <c r="E84" s="1197" t="s">
        <v>551</v>
      </c>
      <c r="F84" s="1846" t="s">
        <v>218</v>
      </c>
      <c r="G84" s="1212" t="s">
        <v>218</v>
      </c>
      <c r="H84" s="1846" t="s">
        <v>525</v>
      </c>
      <c r="I84" s="1212" t="s">
        <v>512</v>
      </c>
      <c r="J84" s="1198">
        <v>191.27900000000002</v>
      </c>
      <c r="K84" s="1846" t="s">
        <v>476</v>
      </c>
      <c r="L84" s="1199">
        <v>16091</v>
      </c>
      <c r="M84" s="1188"/>
      <c r="N84" s="1188"/>
      <c r="O84" s="1188"/>
      <c r="P84" s="1188"/>
      <c r="Q84" s="1188"/>
      <c r="R84" s="1188"/>
      <c r="S84" s="1188"/>
      <c r="T84" s="1188"/>
    </row>
    <row r="85" spans="1:20" s="1195" customFormat="1" ht="21" customHeight="1" x14ac:dyDescent="0.25">
      <c r="A85" s="776"/>
      <c r="B85" s="1841"/>
      <c r="C85" s="1876"/>
      <c r="D85" s="1854" t="s">
        <v>1560</v>
      </c>
      <c r="E85" s="1192" t="s">
        <v>1561</v>
      </c>
      <c r="F85" s="1855" t="s">
        <v>218</v>
      </c>
      <c r="G85" s="1211" t="s">
        <v>218</v>
      </c>
      <c r="H85" s="1855" t="s">
        <v>292</v>
      </c>
      <c r="I85" s="1211" t="s">
        <v>512</v>
      </c>
      <c r="J85" s="1193">
        <v>44.686</v>
      </c>
      <c r="K85" s="1855" t="s">
        <v>476</v>
      </c>
      <c r="L85" s="1194">
        <v>4235</v>
      </c>
      <c r="M85" s="1188"/>
      <c r="N85" s="1188"/>
      <c r="O85" s="1188"/>
      <c r="P85" s="1188"/>
      <c r="Q85" s="1188"/>
      <c r="R85" s="1188"/>
      <c r="S85" s="1188"/>
      <c r="T85" s="1188"/>
    </row>
    <row r="86" spans="1:20" s="1195" customFormat="1" ht="21" customHeight="1" x14ac:dyDescent="0.25">
      <c r="A86" s="776"/>
      <c r="B86" s="1841"/>
      <c r="C86" s="1876"/>
      <c r="D86" s="1840"/>
      <c r="E86" s="1200" t="s">
        <v>1562</v>
      </c>
      <c r="F86" s="1845" t="s">
        <v>218</v>
      </c>
      <c r="G86" s="1213" t="s">
        <v>218</v>
      </c>
      <c r="H86" s="1845" t="s">
        <v>292</v>
      </c>
      <c r="I86" s="1213" t="s">
        <v>512</v>
      </c>
      <c r="J86" s="1201">
        <v>173.90899999999999</v>
      </c>
      <c r="K86" s="1845" t="s">
        <v>476</v>
      </c>
      <c r="L86" s="1202">
        <v>15827</v>
      </c>
      <c r="M86" s="1188"/>
      <c r="N86" s="1188"/>
      <c r="O86" s="1188"/>
      <c r="P86" s="1188"/>
      <c r="Q86" s="1188"/>
      <c r="R86" s="1188"/>
      <c r="S86" s="1188"/>
      <c r="T86" s="1188"/>
    </row>
    <row r="87" spans="1:20" s="1195" customFormat="1" ht="21" customHeight="1" x14ac:dyDescent="0.25">
      <c r="A87" s="776"/>
      <c r="B87" s="1841"/>
      <c r="C87" s="1876"/>
      <c r="D87" s="1840"/>
      <c r="E87" s="1200" t="s">
        <v>1569</v>
      </c>
      <c r="F87" s="1845" t="s">
        <v>218</v>
      </c>
      <c r="G87" s="1213" t="s">
        <v>218</v>
      </c>
      <c r="H87" s="1845" t="s">
        <v>292</v>
      </c>
      <c r="I87" s="1213" t="s">
        <v>512</v>
      </c>
      <c r="J87" s="1201">
        <v>121.62899999999999</v>
      </c>
      <c r="K87" s="1845" t="s">
        <v>476</v>
      </c>
      <c r="L87" s="1202">
        <v>10484</v>
      </c>
      <c r="M87" s="1188"/>
      <c r="N87" s="1188"/>
      <c r="O87" s="1188"/>
      <c r="P87" s="1188"/>
      <c r="Q87" s="1188"/>
      <c r="R87" s="1188"/>
      <c r="S87" s="1188"/>
      <c r="T87" s="1188"/>
    </row>
    <row r="88" spans="1:20" s="1195" customFormat="1" ht="21" customHeight="1" x14ac:dyDescent="0.25">
      <c r="A88" s="776"/>
      <c r="B88" s="1841"/>
      <c r="C88" s="1876"/>
      <c r="D88" s="1840"/>
      <c r="E88" s="1197" t="s">
        <v>1570</v>
      </c>
      <c r="F88" s="1846" t="s">
        <v>218</v>
      </c>
      <c r="G88" s="1212" t="s">
        <v>218</v>
      </c>
      <c r="H88" s="1846" t="s">
        <v>292</v>
      </c>
      <c r="I88" s="1212" t="s">
        <v>512</v>
      </c>
      <c r="J88" s="1198">
        <v>110.108</v>
      </c>
      <c r="K88" s="1846" t="s">
        <v>476</v>
      </c>
      <c r="L88" s="1199">
        <v>9894</v>
      </c>
      <c r="M88" s="1188"/>
      <c r="N88" s="1188"/>
      <c r="O88" s="1188"/>
      <c r="P88" s="1188"/>
      <c r="Q88" s="1188"/>
      <c r="R88" s="1188"/>
      <c r="S88" s="1188"/>
      <c r="T88" s="1188"/>
    </row>
    <row r="89" spans="1:20" s="1195" customFormat="1" ht="21" customHeight="1" x14ac:dyDescent="0.25">
      <c r="A89" s="776"/>
      <c r="B89" s="1841"/>
      <c r="C89" s="1876"/>
      <c r="D89" s="1854" t="s">
        <v>1680</v>
      </c>
      <c r="E89" s="1192" t="s">
        <v>1679</v>
      </c>
      <c r="F89" s="1855" t="s">
        <v>218</v>
      </c>
      <c r="G89" s="1211" t="s">
        <v>218</v>
      </c>
      <c r="H89" s="1855" t="s">
        <v>292</v>
      </c>
      <c r="I89" s="1211" t="s">
        <v>512</v>
      </c>
      <c r="J89" s="1193">
        <v>351.89099999999996</v>
      </c>
      <c r="K89" s="1855" t="s">
        <v>476</v>
      </c>
      <c r="L89" s="1194">
        <v>27870</v>
      </c>
      <c r="M89" s="1188"/>
      <c r="N89" s="1188"/>
      <c r="O89" s="1188"/>
      <c r="P89" s="1188"/>
      <c r="Q89" s="1188"/>
      <c r="R89" s="1188"/>
      <c r="S89" s="1188"/>
      <c r="T89" s="1188"/>
    </row>
    <row r="90" spans="1:20" s="1195" customFormat="1" ht="21" customHeight="1" x14ac:dyDescent="0.25">
      <c r="A90" s="776"/>
      <c r="B90" s="1841"/>
      <c r="C90" s="1876"/>
      <c r="D90" s="1840"/>
      <c r="E90" s="1200" t="s">
        <v>1681</v>
      </c>
      <c r="F90" s="1845" t="s">
        <v>218</v>
      </c>
      <c r="G90" s="1213" t="s">
        <v>218</v>
      </c>
      <c r="H90" s="1845" t="s">
        <v>292</v>
      </c>
      <c r="I90" s="1213" t="s">
        <v>512</v>
      </c>
      <c r="J90" s="1201">
        <v>350.84899999999999</v>
      </c>
      <c r="K90" s="1845" t="s">
        <v>476</v>
      </c>
      <c r="L90" s="1202">
        <v>27631</v>
      </c>
      <c r="M90" s="1188"/>
      <c r="N90" s="1188"/>
      <c r="O90" s="1188"/>
      <c r="P90" s="1188"/>
      <c r="Q90" s="1188"/>
      <c r="R90" s="1188"/>
      <c r="S90" s="1188"/>
      <c r="T90" s="1188"/>
    </row>
    <row r="91" spans="1:20" s="1195" customFormat="1" ht="21" customHeight="1" x14ac:dyDescent="0.25">
      <c r="A91" s="776"/>
      <c r="B91" s="1841"/>
      <c r="C91" s="1876"/>
      <c r="D91" s="1840"/>
      <c r="E91" s="1197" t="s">
        <v>1682</v>
      </c>
      <c r="F91" s="1846" t="s">
        <v>218</v>
      </c>
      <c r="G91" s="1212" t="s">
        <v>218</v>
      </c>
      <c r="H91" s="1846" t="s">
        <v>292</v>
      </c>
      <c r="I91" s="1212" t="s">
        <v>512</v>
      </c>
      <c r="J91" s="1198">
        <v>226.65899999999999</v>
      </c>
      <c r="K91" s="1846" t="s">
        <v>476</v>
      </c>
      <c r="L91" s="1199">
        <v>18065</v>
      </c>
      <c r="M91" s="1188"/>
      <c r="N91" s="1188"/>
      <c r="O91" s="1188"/>
      <c r="P91" s="1188"/>
      <c r="Q91" s="1188"/>
      <c r="R91" s="1188"/>
      <c r="S91" s="1188"/>
      <c r="T91" s="1188"/>
    </row>
    <row r="92" spans="1:20" s="1195" customFormat="1" ht="21" customHeight="1" x14ac:dyDescent="0.25">
      <c r="A92" s="776"/>
      <c r="B92" s="1841"/>
      <c r="C92" s="1876"/>
      <c r="D92" s="1854" t="s">
        <v>626</v>
      </c>
      <c r="E92" s="1192" t="s">
        <v>627</v>
      </c>
      <c r="F92" s="1855" t="s">
        <v>218</v>
      </c>
      <c r="G92" s="1211" t="s">
        <v>218</v>
      </c>
      <c r="H92" s="1855" t="s">
        <v>525</v>
      </c>
      <c r="I92" s="1211" t="s">
        <v>512</v>
      </c>
      <c r="J92" s="1193">
        <v>112.97400000000002</v>
      </c>
      <c r="K92" s="1855" t="s">
        <v>476</v>
      </c>
      <c r="L92" s="1194">
        <v>11660</v>
      </c>
      <c r="M92" s="1188"/>
      <c r="N92" s="1188"/>
      <c r="O92" s="1188"/>
      <c r="P92" s="1188"/>
      <c r="Q92" s="1188"/>
      <c r="R92" s="1188"/>
      <c r="S92" s="1188"/>
      <c r="T92" s="1188"/>
    </row>
    <row r="93" spans="1:20" s="1195" customFormat="1" ht="21" customHeight="1" x14ac:dyDescent="0.25">
      <c r="A93" s="776"/>
      <c r="B93" s="1841"/>
      <c r="C93" s="1876"/>
      <c r="D93" s="1840"/>
      <c r="E93" s="1200" t="s">
        <v>628</v>
      </c>
      <c r="F93" s="1845" t="s">
        <v>218</v>
      </c>
      <c r="G93" s="1213" t="s">
        <v>218</v>
      </c>
      <c r="H93" s="1845" t="s">
        <v>525</v>
      </c>
      <c r="I93" s="1213" t="s">
        <v>512</v>
      </c>
      <c r="J93" s="1201">
        <v>299.84500000000003</v>
      </c>
      <c r="K93" s="1845" t="s">
        <v>476</v>
      </c>
      <c r="L93" s="1202">
        <v>27182</v>
      </c>
      <c r="M93" s="1188"/>
      <c r="N93" s="1188"/>
      <c r="O93" s="1188"/>
      <c r="P93" s="1188"/>
      <c r="Q93" s="1188"/>
      <c r="R93" s="1188"/>
      <c r="S93" s="1188"/>
      <c r="T93" s="1188"/>
    </row>
    <row r="94" spans="1:20" s="1195" customFormat="1" ht="21" customHeight="1" x14ac:dyDescent="0.25">
      <c r="A94" s="776"/>
      <c r="B94" s="1841"/>
      <c r="C94" s="1876"/>
      <c r="D94" s="1840"/>
      <c r="E94" s="1200" t="s">
        <v>629</v>
      </c>
      <c r="F94" s="1845" t="s">
        <v>218</v>
      </c>
      <c r="G94" s="1213" t="s">
        <v>218</v>
      </c>
      <c r="H94" s="1845" t="s">
        <v>525</v>
      </c>
      <c r="I94" s="1213" t="s">
        <v>512</v>
      </c>
      <c r="J94" s="1201">
        <v>553.27199999999993</v>
      </c>
      <c r="K94" s="1845" t="s">
        <v>476</v>
      </c>
      <c r="L94" s="1202">
        <v>50513</v>
      </c>
      <c r="M94" s="1188"/>
      <c r="N94" s="1188"/>
      <c r="O94" s="1188"/>
      <c r="P94" s="1188"/>
      <c r="Q94" s="1188"/>
      <c r="R94" s="1188"/>
      <c r="S94" s="1188"/>
      <c r="T94" s="1188"/>
    </row>
    <row r="95" spans="1:20" s="1195" customFormat="1" ht="21" customHeight="1" x14ac:dyDescent="0.25">
      <c r="A95" s="776"/>
      <c r="B95" s="1841"/>
      <c r="C95" s="1876"/>
      <c r="D95" s="1840"/>
      <c r="E95" s="1197" t="s">
        <v>631</v>
      </c>
      <c r="F95" s="1846" t="s">
        <v>218</v>
      </c>
      <c r="G95" s="1212" t="s">
        <v>218</v>
      </c>
      <c r="H95" s="1846" t="s">
        <v>525</v>
      </c>
      <c r="I95" s="1212" t="s">
        <v>512</v>
      </c>
      <c r="J95" s="1198">
        <v>457.33800000000002</v>
      </c>
      <c r="K95" s="1846" t="s">
        <v>476</v>
      </c>
      <c r="L95" s="1199">
        <v>41744</v>
      </c>
      <c r="M95" s="1188"/>
      <c r="N95" s="1188"/>
      <c r="O95" s="1188"/>
      <c r="P95" s="1188"/>
      <c r="Q95" s="1188"/>
      <c r="R95" s="1188"/>
      <c r="S95" s="1188"/>
      <c r="T95" s="1188"/>
    </row>
    <row r="96" spans="1:20" s="1195" customFormat="1" ht="21" customHeight="1" x14ac:dyDescent="0.25">
      <c r="A96" s="776"/>
      <c r="B96" s="1841"/>
      <c r="C96" s="1876"/>
      <c r="D96" s="1854" t="s">
        <v>1386</v>
      </c>
      <c r="E96" s="1192" t="s">
        <v>1088</v>
      </c>
      <c r="F96" s="1855" t="s">
        <v>218</v>
      </c>
      <c r="G96" s="1211" t="s">
        <v>218</v>
      </c>
      <c r="H96" s="1855" t="s">
        <v>292</v>
      </c>
      <c r="I96" s="1211" t="s">
        <v>512</v>
      </c>
      <c r="J96" s="1193">
        <v>0</v>
      </c>
      <c r="K96" s="1855" t="s">
        <v>476</v>
      </c>
      <c r="L96" s="1194">
        <v>0</v>
      </c>
      <c r="M96" s="1188"/>
      <c r="N96" s="1188"/>
      <c r="O96" s="1188"/>
      <c r="P96" s="1188"/>
      <c r="Q96" s="1188"/>
      <c r="R96" s="1188"/>
      <c r="S96" s="1188"/>
      <c r="T96" s="1188"/>
    </row>
    <row r="97" spans="1:20" s="1195" customFormat="1" ht="21" customHeight="1" x14ac:dyDescent="0.25">
      <c r="A97" s="776"/>
      <c r="B97" s="1841"/>
      <c r="C97" s="1876"/>
      <c r="D97" s="1840"/>
      <c r="E97" s="1197" t="s">
        <v>591</v>
      </c>
      <c r="F97" s="1846" t="s">
        <v>218</v>
      </c>
      <c r="G97" s="1212" t="s">
        <v>218</v>
      </c>
      <c r="H97" s="1846" t="s">
        <v>292</v>
      </c>
      <c r="I97" s="1212" t="s">
        <v>512</v>
      </c>
      <c r="J97" s="1198">
        <v>14.976000000000001</v>
      </c>
      <c r="K97" s="1846" t="s">
        <v>476</v>
      </c>
      <c r="L97" s="1199">
        <v>52</v>
      </c>
      <c r="M97" s="1188"/>
      <c r="N97" s="1188"/>
      <c r="O97" s="1188"/>
      <c r="P97" s="1188"/>
      <c r="Q97" s="1188"/>
      <c r="R97" s="1188"/>
      <c r="S97" s="1188"/>
      <c r="T97" s="1188"/>
    </row>
    <row r="98" spans="1:20" s="1195" customFormat="1" ht="21" customHeight="1" x14ac:dyDescent="0.25">
      <c r="A98" s="776"/>
      <c r="B98" s="1841"/>
      <c r="C98" s="1876"/>
      <c r="D98" s="1840"/>
      <c r="E98" s="1196"/>
      <c r="F98" s="1844"/>
      <c r="G98" s="1214"/>
      <c r="H98" s="1844"/>
      <c r="I98" s="1214"/>
      <c r="J98" s="1203"/>
      <c r="K98" s="1844" t="s">
        <v>478</v>
      </c>
      <c r="L98" s="1204">
        <v>1024</v>
      </c>
      <c r="M98" s="1188"/>
      <c r="N98" s="1188"/>
      <c r="O98" s="1188"/>
      <c r="P98" s="1188"/>
      <c r="Q98" s="1188"/>
      <c r="R98" s="1188"/>
      <c r="S98" s="1188"/>
      <c r="T98" s="1188"/>
    </row>
    <row r="99" spans="1:20" s="1195" customFormat="1" ht="21" customHeight="1" x14ac:dyDescent="0.25">
      <c r="A99" s="776"/>
      <c r="B99" s="1841"/>
      <c r="C99" s="1876"/>
      <c r="D99" s="1840"/>
      <c r="E99" s="1197" t="s">
        <v>592</v>
      </c>
      <c r="F99" s="1846" t="s">
        <v>218</v>
      </c>
      <c r="G99" s="1212" t="s">
        <v>218</v>
      </c>
      <c r="H99" s="1846" t="s">
        <v>292</v>
      </c>
      <c r="I99" s="1212" t="s">
        <v>512</v>
      </c>
      <c r="J99" s="1198">
        <v>19.771999999999998</v>
      </c>
      <c r="K99" s="1846" t="s">
        <v>476</v>
      </c>
      <c r="L99" s="1199">
        <v>416</v>
      </c>
      <c r="M99" s="1188"/>
      <c r="N99" s="1188"/>
      <c r="O99" s="1188"/>
      <c r="P99" s="1188"/>
      <c r="Q99" s="1188"/>
      <c r="R99" s="1188"/>
      <c r="S99" s="1188"/>
      <c r="T99" s="1188"/>
    </row>
    <row r="100" spans="1:20" s="1195" customFormat="1" ht="21" customHeight="1" x14ac:dyDescent="0.25">
      <c r="A100" s="776"/>
      <c r="B100" s="1841"/>
      <c r="C100" s="1876"/>
      <c r="D100" s="1840"/>
      <c r="E100" s="1196"/>
      <c r="F100" s="1844"/>
      <c r="G100" s="1214"/>
      <c r="H100" s="1844"/>
      <c r="I100" s="1214"/>
      <c r="J100" s="1203"/>
      <c r="K100" s="1844" t="s">
        <v>478</v>
      </c>
      <c r="L100" s="1204">
        <v>1024</v>
      </c>
      <c r="M100" s="1188"/>
      <c r="N100" s="1188"/>
      <c r="O100" s="1188"/>
      <c r="P100" s="1188"/>
      <c r="Q100" s="1188"/>
      <c r="R100" s="1188"/>
      <c r="S100" s="1188"/>
      <c r="T100" s="1188"/>
    </row>
    <row r="101" spans="1:20" s="1195" customFormat="1" ht="21" customHeight="1" x14ac:dyDescent="0.25">
      <c r="A101" s="776"/>
      <c r="B101" s="1841"/>
      <c r="C101" s="1876"/>
      <c r="D101" s="1840"/>
      <c r="E101" s="1196"/>
      <c r="F101" s="1844"/>
      <c r="G101" s="1214"/>
      <c r="H101" s="1844"/>
      <c r="I101" s="1214"/>
      <c r="J101" s="1203"/>
      <c r="K101" s="1844" t="s">
        <v>476</v>
      </c>
      <c r="L101" s="1204">
        <v>0</v>
      </c>
      <c r="M101" s="1188"/>
      <c r="N101" s="1188"/>
      <c r="O101" s="1188"/>
      <c r="P101" s="1188"/>
      <c r="Q101" s="1188"/>
      <c r="R101" s="1188"/>
      <c r="S101" s="1188"/>
      <c r="T101" s="1188"/>
    </row>
    <row r="102" spans="1:20" s="1195" customFormat="1" ht="21" customHeight="1" x14ac:dyDescent="0.25">
      <c r="A102" s="776"/>
      <c r="B102" s="1841"/>
      <c r="C102" s="1876"/>
      <c r="D102" s="1854" t="s">
        <v>633</v>
      </c>
      <c r="E102" s="1192" t="s">
        <v>634</v>
      </c>
      <c r="F102" s="1855" t="s">
        <v>218</v>
      </c>
      <c r="G102" s="1211" t="s">
        <v>218</v>
      </c>
      <c r="H102" s="1855" t="s">
        <v>292</v>
      </c>
      <c r="I102" s="1211" t="s">
        <v>512</v>
      </c>
      <c r="J102" s="1193"/>
      <c r="K102" s="1855" t="s">
        <v>476</v>
      </c>
      <c r="L102" s="1194">
        <v>0</v>
      </c>
      <c r="M102" s="1188"/>
      <c r="N102" s="1188"/>
      <c r="O102" s="1188"/>
      <c r="P102" s="1188"/>
      <c r="Q102" s="1188"/>
      <c r="R102" s="1188"/>
      <c r="S102" s="1188"/>
      <c r="T102" s="1188"/>
    </row>
    <row r="103" spans="1:20" s="1195" customFormat="1" ht="21" customHeight="1" x14ac:dyDescent="0.25">
      <c r="A103" s="776"/>
      <c r="B103" s="1841"/>
      <c r="C103" s="1876"/>
      <c r="D103" s="1840"/>
      <c r="E103" s="1200" t="s">
        <v>1089</v>
      </c>
      <c r="F103" s="1845" t="s">
        <v>218</v>
      </c>
      <c r="G103" s="1213" t="s">
        <v>218</v>
      </c>
      <c r="H103" s="1845" t="s">
        <v>292</v>
      </c>
      <c r="I103" s="1213" t="s">
        <v>512</v>
      </c>
      <c r="J103" s="1201"/>
      <c r="K103" s="1845" t="s">
        <v>476</v>
      </c>
      <c r="L103" s="1202">
        <v>0</v>
      </c>
      <c r="M103" s="1188"/>
      <c r="N103" s="1188"/>
      <c r="O103" s="1188"/>
      <c r="P103" s="1188"/>
      <c r="Q103" s="1188"/>
      <c r="R103" s="1188"/>
      <c r="S103" s="1188"/>
      <c r="T103" s="1188"/>
    </row>
    <row r="104" spans="1:20" s="1195" customFormat="1" ht="21" customHeight="1" x14ac:dyDescent="0.25">
      <c r="A104" s="776"/>
      <c r="B104" s="1841"/>
      <c r="C104" s="1876"/>
      <c r="D104" s="1840"/>
      <c r="E104" s="1200" t="s">
        <v>1090</v>
      </c>
      <c r="F104" s="1845" t="s">
        <v>218</v>
      </c>
      <c r="G104" s="1213" t="s">
        <v>218</v>
      </c>
      <c r="H104" s="1845" t="s">
        <v>292</v>
      </c>
      <c r="I104" s="1213" t="s">
        <v>512</v>
      </c>
      <c r="J104" s="1201"/>
      <c r="K104" s="1845" t="s">
        <v>476</v>
      </c>
      <c r="L104" s="1202">
        <v>0</v>
      </c>
      <c r="M104" s="1188"/>
      <c r="N104" s="1188"/>
      <c r="O104" s="1188"/>
      <c r="P104" s="1188"/>
      <c r="Q104" s="1188"/>
      <c r="R104" s="1188"/>
      <c r="S104" s="1188"/>
      <c r="T104" s="1188"/>
    </row>
    <row r="105" spans="1:20" s="1195" customFormat="1" ht="21" customHeight="1" x14ac:dyDescent="0.25">
      <c r="A105" s="776"/>
      <c r="B105" s="1841"/>
      <c r="C105" s="1876"/>
      <c r="D105" s="1840"/>
      <c r="E105" s="1197" t="s">
        <v>1091</v>
      </c>
      <c r="F105" s="1846" t="s">
        <v>218</v>
      </c>
      <c r="G105" s="1212" t="s">
        <v>218</v>
      </c>
      <c r="H105" s="1846" t="s">
        <v>292</v>
      </c>
      <c r="I105" s="1212" t="s">
        <v>512</v>
      </c>
      <c r="J105" s="1198"/>
      <c r="K105" s="1846"/>
      <c r="L105" s="1199"/>
      <c r="M105" s="1188"/>
      <c r="N105" s="1188"/>
      <c r="O105" s="1188"/>
      <c r="P105" s="1188"/>
      <c r="Q105" s="1188"/>
      <c r="R105" s="1188"/>
      <c r="S105" s="1188"/>
      <c r="T105" s="1188"/>
    </row>
    <row r="106" spans="1:20" s="1195" customFormat="1" ht="21" customHeight="1" x14ac:dyDescent="0.25">
      <c r="A106" s="776"/>
      <c r="B106" s="1841"/>
      <c r="C106" s="1875" t="s">
        <v>30</v>
      </c>
      <c r="D106" s="1852" t="s">
        <v>1687</v>
      </c>
      <c r="E106" s="1207" t="s">
        <v>1686</v>
      </c>
      <c r="F106" s="1853" t="s">
        <v>218</v>
      </c>
      <c r="G106" s="1215" t="s">
        <v>218</v>
      </c>
      <c r="H106" s="1853" t="s">
        <v>292</v>
      </c>
      <c r="I106" s="1215" t="s">
        <v>512</v>
      </c>
      <c r="J106" s="1208">
        <v>52.974999999999994</v>
      </c>
      <c r="K106" s="1853" t="s">
        <v>476</v>
      </c>
      <c r="L106" s="1209">
        <v>5005</v>
      </c>
      <c r="M106" s="1188"/>
      <c r="N106" s="1188"/>
      <c r="O106" s="1188"/>
      <c r="P106" s="1188"/>
      <c r="Q106" s="1188"/>
      <c r="R106" s="1188"/>
      <c r="S106" s="1188"/>
      <c r="T106" s="1188"/>
    </row>
    <row r="107" spans="1:20" s="1195" customFormat="1" ht="21" customHeight="1" x14ac:dyDescent="0.25">
      <c r="A107" s="776"/>
      <c r="B107" s="1841"/>
      <c r="C107" s="1876"/>
      <c r="D107" s="1852" t="s">
        <v>635</v>
      </c>
      <c r="E107" s="1207" t="s">
        <v>638</v>
      </c>
      <c r="F107" s="1853" t="s">
        <v>218</v>
      </c>
      <c r="G107" s="1215" t="s">
        <v>218</v>
      </c>
      <c r="H107" s="1853" t="s">
        <v>292</v>
      </c>
      <c r="I107" s="1215" t="s">
        <v>512</v>
      </c>
      <c r="J107" s="1208">
        <v>167.93100000000001</v>
      </c>
      <c r="K107" s="1853" t="s">
        <v>476</v>
      </c>
      <c r="L107" s="1209">
        <v>16470</v>
      </c>
      <c r="M107" s="1188"/>
      <c r="N107" s="1188"/>
      <c r="O107" s="1188"/>
      <c r="P107" s="1188"/>
      <c r="Q107" s="1188"/>
      <c r="R107" s="1188"/>
      <c r="S107" s="1188"/>
      <c r="T107" s="1188"/>
    </row>
    <row r="108" spans="1:20" s="1195" customFormat="1" ht="21" customHeight="1" x14ac:dyDescent="0.25">
      <c r="A108" s="776"/>
      <c r="B108" s="1841"/>
      <c r="C108" s="1876"/>
      <c r="D108" s="1854" t="s">
        <v>1355</v>
      </c>
      <c r="E108" s="1856" t="s">
        <v>1369</v>
      </c>
      <c r="F108" s="1857" t="s">
        <v>218</v>
      </c>
      <c r="G108" s="1858" t="s">
        <v>218</v>
      </c>
      <c r="H108" s="1857" t="s">
        <v>292</v>
      </c>
      <c r="I108" s="1858" t="s">
        <v>512</v>
      </c>
      <c r="J108" s="1859">
        <v>0.64400000000000002</v>
      </c>
      <c r="K108" s="1857" t="s">
        <v>476</v>
      </c>
      <c r="L108" s="1205">
        <v>315</v>
      </c>
      <c r="M108" s="1188"/>
      <c r="N108" s="1188"/>
      <c r="O108" s="1188"/>
      <c r="P108" s="1188"/>
      <c r="Q108" s="1188"/>
      <c r="R108" s="1188"/>
      <c r="S108" s="1188"/>
      <c r="T108" s="1188"/>
    </row>
    <row r="109" spans="1:20" s="1195" customFormat="1" ht="21" customHeight="1" x14ac:dyDescent="0.25">
      <c r="A109" s="776"/>
      <c r="B109" s="1841"/>
      <c r="C109" s="1875" t="s">
        <v>32</v>
      </c>
      <c r="D109" s="1854" t="s">
        <v>639</v>
      </c>
      <c r="E109" s="1192" t="s">
        <v>640</v>
      </c>
      <c r="F109" s="1855" t="s">
        <v>218</v>
      </c>
      <c r="G109" s="1211" t="s">
        <v>218</v>
      </c>
      <c r="H109" s="1855" t="s">
        <v>525</v>
      </c>
      <c r="I109" s="1211" t="s">
        <v>512</v>
      </c>
      <c r="J109" s="1193">
        <v>0</v>
      </c>
      <c r="K109" s="1855"/>
      <c r="L109" s="1194"/>
      <c r="M109" s="1188"/>
      <c r="N109" s="1188"/>
      <c r="O109" s="1188"/>
      <c r="P109" s="1188"/>
      <c r="Q109" s="1188"/>
      <c r="R109" s="1188"/>
      <c r="S109" s="1188"/>
      <c r="T109" s="1188"/>
    </row>
    <row r="110" spans="1:20" s="1195" customFormat="1" ht="21" customHeight="1" x14ac:dyDescent="0.25">
      <c r="A110" s="776"/>
      <c r="B110" s="1841"/>
      <c r="C110" s="1876"/>
      <c r="D110" s="1840"/>
      <c r="E110" s="1200" t="s">
        <v>1058</v>
      </c>
      <c r="F110" s="1845" t="s">
        <v>218</v>
      </c>
      <c r="G110" s="1213" t="s">
        <v>218</v>
      </c>
      <c r="H110" s="1845" t="s">
        <v>525</v>
      </c>
      <c r="I110" s="1213" t="s">
        <v>512</v>
      </c>
      <c r="J110" s="1201">
        <v>918.20800000000008</v>
      </c>
      <c r="K110" s="1845" t="s">
        <v>476</v>
      </c>
      <c r="L110" s="1202">
        <v>71576</v>
      </c>
      <c r="M110" s="1188"/>
      <c r="N110" s="1188"/>
      <c r="O110" s="1188"/>
      <c r="P110" s="1188"/>
      <c r="Q110" s="1188"/>
      <c r="R110" s="1188"/>
      <c r="S110" s="1188"/>
      <c r="T110" s="1188"/>
    </row>
    <row r="111" spans="1:20" s="1195" customFormat="1" ht="21" customHeight="1" x14ac:dyDescent="0.25">
      <c r="A111" s="776"/>
      <c r="B111" s="1841"/>
      <c r="C111" s="1876"/>
      <c r="D111" s="1840"/>
      <c r="E111" s="1200" t="s">
        <v>1059</v>
      </c>
      <c r="F111" s="1845" t="s">
        <v>218</v>
      </c>
      <c r="G111" s="1213" t="s">
        <v>218</v>
      </c>
      <c r="H111" s="1845" t="s">
        <v>525</v>
      </c>
      <c r="I111" s="1213" t="s">
        <v>512</v>
      </c>
      <c r="J111" s="1201">
        <v>1019.0249999999999</v>
      </c>
      <c r="K111" s="1845" t="s">
        <v>476</v>
      </c>
      <c r="L111" s="1202">
        <v>80402</v>
      </c>
      <c r="M111" s="1188"/>
      <c r="N111" s="1188"/>
      <c r="O111" s="1188"/>
      <c r="P111" s="1188"/>
      <c r="Q111" s="1188"/>
      <c r="R111" s="1188"/>
      <c r="S111" s="1188"/>
      <c r="T111" s="1188"/>
    </row>
    <row r="112" spans="1:20" s="1195" customFormat="1" ht="21" customHeight="1" x14ac:dyDescent="0.25">
      <c r="A112" s="776"/>
      <c r="B112" s="1841"/>
      <c r="C112" s="1876"/>
      <c r="D112" s="1840"/>
      <c r="E112" s="1200" t="s">
        <v>616</v>
      </c>
      <c r="F112" s="1845" t="s">
        <v>218</v>
      </c>
      <c r="G112" s="1213" t="s">
        <v>218</v>
      </c>
      <c r="H112" s="1845" t="s">
        <v>525</v>
      </c>
      <c r="I112" s="1213" t="s">
        <v>512</v>
      </c>
      <c r="J112" s="1201">
        <v>181.447</v>
      </c>
      <c r="K112" s="1845" t="s">
        <v>476</v>
      </c>
      <c r="L112" s="1202">
        <v>18643</v>
      </c>
      <c r="M112" s="1188"/>
      <c r="N112" s="1188"/>
      <c r="O112" s="1188"/>
      <c r="P112" s="1188"/>
      <c r="Q112" s="1188"/>
      <c r="R112" s="1188"/>
      <c r="S112" s="1188"/>
      <c r="T112" s="1188"/>
    </row>
    <row r="113" spans="1:20" s="1195" customFormat="1" ht="21" customHeight="1" x14ac:dyDescent="0.25">
      <c r="A113" s="776"/>
      <c r="B113" s="1841"/>
      <c r="C113" s="1876"/>
      <c r="D113" s="1840"/>
      <c r="E113" s="1197" t="s">
        <v>1086</v>
      </c>
      <c r="F113" s="1846" t="s">
        <v>218</v>
      </c>
      <c r="G113" s="1212" t="s">
        <v>218</v>
      </c>
      <c r="H113" s="1846" t="s">
        <v>525</v>
      </c>
      <c r="I113" s="1212" t="s">
        <v>512</v>
      </c>
      <c r="J113" s="1198">
        <v>640.02199999999993</v>
      </c>
      <c r="K113" s="1846" t="s">
        <v>476</v>
      </c>
      <c r="L113" s="1199">
        <v>46034</v>
      </c>
      <c r="M113" s="1188"/>
      <c r="N113" s="1188"/>
      <c r="O113" s="1188"/>
      <c r="P113" s="1188"/>
      <c r="Q113" s="1188"/>
      <c r="R113" s="1188"/>
      <c r="S113" s="1188"/>
      <c r="T113" s="1188"/>
    </row>
    <row r="114" spans="1:20" s="1195" customFormat="1" ht="21" customHeight="1" x14ac:dyDescent="0.25">
      <c r="A114" s="776"/>
      <c r="B114" s="1841"/>
      <c r="C114" s="1876"/>
      <c r="D114" s="1854" t="s">
        <v>1670</v>
      </c>
      <c r="E114" s="1192" t="s">
        <v>1651</v>
      </c>
      <c r="F114" s="1855" t="s">
        <v>218</v>
      </c>
      <c r="G114" s="1211" t="s">
        <v>218</v>
      </c>
      <c r="H114" s="1855" t="s">
        <v>525</v>
      </c>
      <c r="I114" s="1211" t="s">
        <v>512</v>
      </c>
      <c r="J114" s="1193">
        <v>100.80800000000001</v>
      </c>
      <c r="K114" s="1855" t="s">
        <v>476</v>
      </c>
      <c r="L114" s="1194">
        <v>10613.71</v>
      </c>
      <c r="M114" s="1188"/>
      <c r="N114" s="1188"/>
      <c r="O114" s="1188"/>
      <c r="P114" s="1188"/>
      <c r="Q114" s="1188"/>
      <c r="R114" s="1188"/>
      <c r="S114" s="1188"/>
      <c r="T114" s="1188"/>
    </row>
    <row r="115" spans="1:20" s="1195" customFormat="1" ht="21" customHeight="1" x14ac:dyDescent="0.25">
      <c r="A115" s="776"/>
      <c r="B115" s="1841"/>
      <c r="C115" s="1876"/>
      <c r="D115" s="1840"/>
      <c r="E115" s="1197" t="s">
        <v>1652</v>
      </c>
      <c r="F115" s="1846" t="s">
        <v>218</v>
      </c>
      <c r="G115" s="1212" t="s">
        <v>218</v>
      </c>
      <c r="H115" s="1846" t="s">
        <v>525</v>
      </c>
      <c r="I115" s="1212" t="s">
        <v>512</v>
      </c>
      <c r="J115" s="1198">
        <v>248.839</v>
      </c>
      <c r="K115" s="1846" t="s">
        <v>476</v>
      </c>
      <c r="L115" s="1199">
        <v>25523.599999999999</v>
      </c>
      <c r="M115" s="1188"/>
      <c r="N115" s="1188"/>
      <c r="O115" s="1188"/>
      <c r="P115" s="1188"/>
      <c r="Q115" s="1188"/>
      <c r="R115" s="1188"/>
      <c r="S115" s="1188"/>
      <c r="T115" s="1188"/>
    </row>
    <row r="116" spans="1:20" s="1195" customFormat="1" ht="21" customHeight="1" x14ac:dyDescent="0.25">
      <c r="A116" s="776"/>
      <c r="B116" s="1841"/>
      <c r="C116" s="1875" t="s">
        <v>1139</v>
      </c>
      <c r="D116" s="1852" t="s">
        <v>644</v>
      </c>
      <c r="E116" s="1207" t="s">
        <v>657</v>
      </c>
      <c r="F116" s="1853" t="s">
        <v>218</v>
      </c>
      <c r="G116" s="1215" t="s">
        <v>218</v>
      </c>
      <c r="H116" s="1853" t="s">
        <v>292</v>
      </c>
      <c r="I116" s="1215" t="s">
        <v>512</v>
      </c>
      <c r="J116" s="1208">
        <v>0</v>
      </c>
      <c r="K116" s="1853"/>
      <c r="L116" s="1209"/>
      <c r="M116" s="1188"/>
      <c r="N116" s="1188"/>
      <c r="O116" s="1188"/>
      <c r="P116" s="1188"/>
      <c r="Q116" s="1188"/>
      <c r="R116" s="1188"/>
      <c r="S116" s="1188"/>
      <c r="T116" s="1188"/>
    </row>
    <row r="117" spans="1:20" s="1195" customFormat="1" ht="21" customHeight="1" x14ac:dyDescent="0.25">
      <c r="A117" s="776"/>
      <c r="B117" s="1841"/>
      <c r="C117" s="1876"/>
      <c r="D117" s="1854" t="s">
        <v>651</v>
      </c>
      <c r="E117" s="1192" t="s">
        <v>652</v>
      </c>
      <c r="F117" s="1855" t="s">
        <v>218</v>
      </c>
      <c r="G117" s="1211" t="s">
        <v>218</v>
      </c>
      <c r="H117" s="1855" t="s">
        <v>292</v>
      </c>
      <c r="I117" s="1211" t="s">
        <v>512</v>
      </c>
      <c r="J117" s="1193">
        <v>0</v>
      </c>
      <c r="K117" s="1855"/>
      <c r="L117" s="1194"/>
      <c r="M117" s="1188"/>
      <c r="N117" s="1188"/>
      <c r="O117" s="1188"/>
      <c r="P117" s="1188"/>
      <c r="Q117" s="1188"/>
      <c r="R117" s="1188"/>
      <c r="S117" s="1188"/>
      <c r="T117" s="1188"/>
    </row>
    <row r="118" spans="1:20" s="1195" customFormat="1" ht="21" customHeight="1" x14ac:dyDescent="0.25">
      <c r="A118" s="776"/>
      <c r="B118" s="1841"/>
      <c r="C118" s="1876"/>
      <c r="D118" s="1840"/>
      <c r="E118" s="1197" t="s">
        <v>1638</v>
      </c>
      <c r="F118" s="1846" t="s">
        <v>218</v>
      </c>
      <c r="G118" s="1212" t="s">
        <v>218</v>
      </c>
      <c r="H118" s="1846" t="s">
        <v>292</v>
      </c>
      <c r="I118" s="1212" t="s">
        <v>512</v>
      </c>
      <c r="J118" s="1198">
        <v>0</v>
      </c>
      <c r="K118" s="1846"/>
      <c r="L118" s="1199"/>
      <c r="M118" s="1188"/>
      <c r="N118" s="1188"/>
      <c r="O118" s="1188"/>
      <c r="P118" s="1188"/>
      <c r="Q118" s="1188"/>
      <c r="R118" s="1188"/>
      <c r="S118" s="1188"/>
      <c r="T118" s="1188"/>
    </row>
    <row r="119" spans="1:20" s="1195" customFormat="1" ht="21" customHeight="1" x14ac:dyDescent="0.25">
      <c r="A119" s="776"/>
      <c r="B119" s="1841"/>
      <c r="C119" s="1876"/>
      <c r="D119" s="1854" t="s">
        <v>653</v>
      </c>
      <c r="E119" s="1192" t="s">
        <v>658</v>
      </c>
      <c r="F119" s="1855" t="s">
        <v>218</v>
      </c>
      <c r="G119" s="1211" t="s">
        <v>218</v>
      </c>
      <c r="H119" s="1855" t="s">
        <v>292</v>
      </c>
      <c r="I119" s="1211" t="s">
        <v>512</v>
      </c>
      <c r="J119" s="1193">
        <v>69.555999999999983</v>
      </c>
      <c r="K119" s="1855" t="s">
        <v>476</v>
      </c>
      <c r="L119" s="1194">
        <v>5376</v>
      </c>
      <c r="M119" s="1188"/>
      <c r="N119" s="1188"/>
      <c r="O119" s="1188"/>
      <c r="P119" s="1188"/>
      <c r="Q119" s="1188"/>
      <c r="R119" s="1188"/>
      <c r="S119" s="1188"/>
      <c r="T119" s="1188"/>
    </row>
    <row r="120" spans="1:20" s="1195" customFormat="1" ht="21" customHeight="1" x14ac:dyDescent="0.25">
      <c r="A120" s="776"/>
      <c r="B120" s="1841"/>
      <c r="C120" s="1876"/>
      <c r="D120" s="1840"/>
      <c r="E120" s="1200" t="s">
        <v>1086</v>
      </c>
      <c r="F120" s="1845" t="s">
        <v>218</v>
      </c>
      <c r="G120" s="1213" t="s">
        <v>218</v>
      </c>
      <c r="H120" s="1845" t="s">
        <v>292</v>
      </c>
      <c r="I120" s="1213" t="s">
        <v>512</v>
      </c>
      <c r="J120" s="1201">
        <v>19.221000000000004</v>
      </c>
      <c r="K120" s="1845" t="s">
        <v>476</v>
      </c>
      <c r="L120" s="1202">
        <v>1191</v>
      </c>
      <c r="M120" s="1188"/>
      <c r="N120" s="1188"/>
      <c r="O120" s="1188"/>
      <c r="P120" s="1188"/>
      <c r="Q120" s="1188"/>
      <c r="R120" s="1188"/>
      <c r="S120" s="1188"/>
      <c r="T120" s="1188"/>
    </row>
    <row r="121" spans="1:20" s="1195" customFormat="1" ht="21" customHeight="1" x14ac:dyDescent="0.25">
      <c r="A121" s="776"/>
      <c r="B121" s="1841"/>
      <c r="C121" s="1876"/>
      <c r="D121" s="1840"/>
      <c r="E121" s="1200" t="s">
        <v>646</v>
      </c>
      <c r="F121" s="1845" t="s">
        <v>218</v>
      </c>
      <c r="G121" s="1213" t="s">
        <v>218</v>
      </c>
      <c r="H121" s="1845" t="s">
        <v>292</v>
      </c>
      <c r="I121" s="1213" t="s">
        <v>512</v>
      </c>
      <c r="J121" s="1201">
        <v>24.215000000000003</v>
      </c>
      <c r="K121" s="1845" t="s">
        <v>476</v>
      </c>
      <c r="L121" s="1202">
        <v>1742</v>
      </c>
      <c r="M121" s="1188"/>
      <c r="N121" s="1188"/>
      <c r="O121" s="1188"/>
      <c r="P121" s="1188"/>
      <c r="Q121" s="1188"/>
      <c r="R121" s="1188"/>
      <c r="S121" s="1188"/>
      <c r="T121" s="1188"/>
    </row>
    <row r="122" spans="1:20" s="1195" customFormat="1" ht="21" customHeight="1" x14ac:dyDescent="0.25">
      <c r="A122" s="776"/>
      <c r="B122" s="1841"/>
      <c r="C122" s="1876"/>
      <c r="D122" s="1840"/>
      <c r="E122" s="1197" t="s">
        <v>655</v>
      </c>
      <c r="F122" s="1846" t="s">
        <v>218</v>
      </c>
      <c r="G122" s="1212" t="s">
        <v>218</v>
      </c>
      <c r="H122" s="1846" t="s">
        <v>292</v>
      </c>
      <c r="I122" s="1212" t="s">
        <v>512</v>
      </c>
      <c r="J122" s="1198">
        <v>56.739000000000004</v>
      </c>
      <c r="K122" s="1846" t="s">
        <v>476</v>
      </c>
      <c r="L122" s="1199">
        <v>4853</v>
      </c>
      <c r="M122" s="1188"/>
      <c r="N122" s="1188"/>
      <c r="O122" s="1188"/>
      <c r="P122" s="1188"/>
      <c r="Q122" s="1188"/>
      <c r="R122" s="1188"/>
      <c r="S122" s="1188"/>
      <c r="T122" s="1188"/>
    </row>
    <row r="123" spans="1:20" s="1195" customFormat="1" ht="21" customHeight="1" x14ac:dyDescent="0.25">
      <c r="A123" s="776"/>
      <c r="B123" s="1841"/>
      <c r="C123" s="1876"/>
      <c r="D123" s="1854" t="s">
        <v>656</v>
      </c>
      <c r="E123" s="1856" t="s">
        <v>645</v>
      </c>
      <c r="F123" s="1857" t="s">
        <v>218</v>
      </c>
      <c r="G123" s="1858" t="s">
        <v>218</v>
      </c>
      <c r="H123" s="1857" t="s">
        <v>292</v>
      </c>
      <c r="I123" s="1858" t="s">
        <v>512</v>
      </c>
      <c r="J123" s="1859">
        <v>0</v>
      </c>
      <c r="K123" s="1857" t="s">
        <v>476</v>
      </c>
      <c r="L123" s="1205">
        <v>0</v>
      </c>
      <c r="M123" s="1188"/>
      <c r="N123" s="1188"/>
      <c r="O123" s="1188"/>
      <c r="P123" s="1188"/>
      <c r="Q123" s="1188"/>
      <c r="R123" s="1188"/>
      <c r="S123" s="1188"/>
      <c r="T123" s="1188"/>
    </row>
    <row r="124" spans="1:20" s="1195" customFormat="1" ht="21" customHeight="1" x14ac:dyDescent="0.25">
      <c r="A124" s="776"/>
      <c r="B124" s="1841"/>
      <c r="C124" s="1875" t="s">
        <v>35</v>
      </c>
      <c r="D124" s="1854" t="s">
        <v>1362</v>
      </c>
      <c r="E124" s="1192" t="s">
        <v>659</v>
      </c>
      <c r="F124" s="1855" t="s">
        <v>218</v>
      </c>
      <c r="G124" s="1211" t="s">
        <v>218</v>
      </c>
      <c r="H124" s="1855" t="s">
        <v>292</v>
      </c>
      <c r="I124" s="1211" t="s">
        <v>512</v>
      </c>
      <c r="J124" s="1193"/>
      <c r="K124" s="1855" t="s">
        <v>476</v>
      </c>
      <c r="L124" s="1194">
        <v>0</v>
      </c>
      <c r="M124" s="1188"/>
      <c r="N124" s="1188"/>
      <c r="O124" s="1188"/>
      <c r="P124" s="1188"/>
      <c r="Q124" s="1188"/>
      <c r="R124" s="1188"/>
      <c r="S124" s="1188"/>
      <c r="T124" s="1188"/>
    </row>
    <row r="125" spans="1:20" s="1195" customFormat="1" ht="21" customHeight="1" x14ac:dyDescent="0.25">
      <c r="A125" s="776"/>
      <c r="B125" s="1841"/>
      <c r="C125" s="1876"/>
      <c r="D125" s="1840"/>
      <c r="E125" s="1197" t="s">
        <v>660</v>
      </c>
      <c r="F125" s="1846" t="s">
        <v>218</v>
      </c>
      <c r="G125" s="1212" t="s">
        <v>218</v>
      </c>
      <c r="H125" s="1846" t="s">
        <v>292</v>
      </c>
      <c r="I125" s="1212" t="s">
        <v>512</v>
      </c>
      <c r="J125" s="1198"/>
      <c r="K125" s="1846" t="s">
        <v>476</v>
      </c>
      <c r="L125" s="1199">
        <v>0</v>
      </c>
      <c r="M125" s="1188"/>
      <c r="N125" s="1188"/>
      <c r="O125" s="1188"/>
      <c r="P125" s="1188"/>
      <c r="Q125" s="1188"/>
      <c r="R125" s="1188"/>
      <c r="S125" s="1188"/>
      <c r="T125" s="1188"/>
    </row>
    <row r="126" spans="1:20" s="1195" customFormat="1" ht="21" customHeight="1" x14ac:dyDescent="0.25">
      <c r="A126" s="776"/>
      <c r="B126" s="1841"/>
      <c r="C126" s="1876"/>
      <c r="D126" s="1854" t="s">
        <v>1363</v>
      </c>
      <c r="E126" s="1192" t="s">
        <v>661</v>
      </c>
      <c r="F126" s="1855" t="s">
        <v>218</v>
      </c>
      <c r="G126" s="1211" t="s">
        <v>218</v>
      </c>
      <c r="H126" s="1855" t="s">
        <v>292</v>
      </c>
      <c r="I126" s="1211" t="s">
        <v>512</v>
      </c>
      <c r="J126" s="1193"/>
      <c r="K126" s="1855" t="s">
        <v>476</v>
      </c>
      <c r="L126" s="1194">
        <v>0</v>
      </c>
      <c r="M126" s="1188"/>
      <c r="N126" s="1188"/>
      <c r="O126" s="1188"/>
      <c r="P126" s="1188"/>
      <c r="Q126" s="1188"/>
      <c r="R126" s="1188"/>
      <c r="S126" s="1188"/>
      <c r="T126" s="1188"/>
    </row>
    <row r="127" spans="1:20" s="1195" customFormat="1" ht="21" customHeight="1" x14ac:dyDescent="0.25">
      <c r="A127" s="776"/>
      <c r="B127" s="1841"/>
      <c r="C127" s="1876"/>
      <c r="D127" s="1840"/>
      <c r="E127" s="1200" t="s">
        <v>1364</v>
      </c>
      <c r="F127" s="1845" t="s">
        <v>218</v>
      </c>
      <c r="G127" s="1213" t="s">
        <v>218</v>
      </c>
      <c r="H127" s="1845" t="s">
        <v>292</v>
      </c>
      <c r="I127" s="1213" t="s">
        <v>512</v>
      </c>
      <c r="J127" s="1201"/>
      <c r="K127" s="1845" t="s">
        <v>476</v>
      </c>
      <c r="L127" s="1202">
        <v>0</v>
      </c>
      <c r="M127" s="1188"/>
      <c r="N127" s="1188"/>
      <c r="O127" s="1188"/>
      <c r="P127" s="1188"/>
      <c r="Q127" s="1188"/>
      <c r="R127" s="1188"/>
      <c r="S127" s="1188"/>
      <c r="T127" s="1188"/>
    </row>
    <row r="128" spans="1:20" s="1195" customFormat="1" ht="21" customHeight="1" x14ac:dyDescent="0.25">
      <c r="A128" s="776"/>
      <c r="B128" s="1841"/>
      <c r="C128" s="1876"/>
      <c r="D128" s="1840"/>
      <c r="E128" s="1197" t="s">
        <v>562</v>
      </c>
      <c r="F128" s="1846" t="s">
        <v>218</v>
      </c>
      <c r="G128" s="1212" t="s">
        <v>218</v>
      </c>
      <c r="H128" s="1846" t="s">
        <v>292</v>
      </c>
      <c r="I128" s="1212" t="s">
        <v>512</v>
      </c>
      <c r="J128" s="1198"/>
      <c r="K128" s="1846"/>
      <c r="L128" s="1199"/>
      <c r="M128" s="1188"/>
      <c r="N128" s="1188"/>
      <c r="O128" s="1188"/>
      <c r="P128" s="1188"/>
      <c r="Q128" s="1188"/>
      <c r="R128" s="1188"/>
      <c r="S128" s="1188"/>
      <c r="T128" s="1188"/>
    </row>
    <row r="129" spans="1:20" s="1195" customFormat="1" ht="21" customHeight="1" x14ac:dyDescent="0.25">
      <c r="A129" s="776"/>
      <c r="B129" s="1841"/>
      <c r="C129" s="1876"/>
      <c r="D129" s="1854" t="s">
        <v>662</v>
      </c>
      <c r="E129" s="1192" t="s">
        <v>663</v>
      </c>
      <c r="F129" s="1855" t="s">
        <v>218</v>
      </c>
      <c r="G129" s="1211" t="s">
        <v>218</v>
      </c>
      <c r="H129" s="1855" t="s">
        <v>292</v>
      </c>
      <c r="I129" s="1211" t="s">
        <v>512</v>
      </c>
      <c r="J129" s="1193">
        <v>0</v>
      </c>
      <c r="K129" s="1855" t="s">
        <v>476</v>
      </c>
      <c r="L129" s="1194">
        <v>0</v>
      </c>
      <c r="M129" s="1188"/>
      <c r="N129" s="1188"/>
      <c r="O129" s="1188"/>
      <c r="P129" s="1188"/>
      <c r="Q129" s="1188"/>
      <c r="R129" s="1188"/>
      <c r="S129" s="1188"/>
      <c r="T129" s="1188"/>
    </row>
    <row r="130" spans="1:20" s="1195" customFormat="1" ht="21" customHeight="1" x14ac:dyDescent="0.25">
      <c r="A130" s="776"/>
      <c r="B130" s="1841"/>
      <c r="C130" s="1876"/>
      <c r="D130" s="1840"/>
      <c r="E130" s="1200" t="s">
        <v>664</v>
      </c>
      <c r="F130" s="1845" t="s">
        <v>218</v>
      </c>
      <c r="G130" s="1213" t="s">
        <v>218</v>
      </c>
      <c r="H130" s="1845" t="s">
        <v>292</v>
      </c>
      <c r="I130" s="1213" t="s">
        <v>512</v>
      </c>
      <c r="J130" s="1201">
        <v>0</v>
      </c>
      <c r="K130" s="1845" t="s">
        <v>476</v>
      </c>
      <c r="L130" s="1202">
        <v>0</v>
      </c>
      <c r="M130" s="1188"/>
      <c r="N130" s="1188"/>
      <c r="O130" s="1188"/>
      <c r="P130" s="1188"/>
      <c r="Q130" s="1188"/>
      <c r="R130" s="1188"/>
      <c r="S130" s="1188"/>
      <c r="T130" s="1188"/>
    </row>
    <row r="131" spans="1:20" s="1195" customFormat="1" ht="21" customHeight="1" x14ac:dyDescent="0.25">
      <c r="A131" s="776"/>
      <c r="B131" s="1841"/>
      <c r="C131" s="1876"/>
      <c r="D131" s="1840"/>
      <c r="E131" s="1200" t="s">
        <v>665</v>
      </c>
      <c r="F131" s="1845" t="s">
        <v>218</v>
      </c>
      <c r="G131" s="1213" t="s">
        <v>218</v>
      </c>
      <c r="H131" s="1845" t="s">
        <v>292</v>
      </c>
      <c r="I131" s="1213" t="s">
        <v>512</v>
      </c>
      <c r="J131" s="1201">
        <v>0</v>
      </c>
      <c r="K131" s="1845" t="s">
        <v>476</v>
      </c>
      <c r="L131" s="1202">
        <v>0</v>
      </c>
      <c r="M131" s="1188"/>
      <c r="N131" s="1188"/>
      <c r="O131" s="1188"/>
      <c r="P131" s="1188"/>
      <c r="Q131" s="1188"/>
      <c r="R131" s="1188"/>
      <c r="S131" s="1188"/>
      <c r="T131" s="1188"/>
    </row>
    <row r="132" spans="1:20" s="1195" customFormat="1" ht="21" customHeight="1" x14ac:dyDescent="0.25">
      <c r="A132" s="776"/>
      <c r="B132" s="1841"/>
      <c r="C132" s="1876"/>
      <c r="D132" s="1840"/>
      <c r="E132" s="1200" t="s">
        <v>666</v>
      </c>
      <c r="F132" s="1845" t="s">
        <v>218</v>
      </c>
      <c r="G132" s="1213" t="s">
        <v>218</v>
      </c>
      <c r="H132" s="1845" t="s">
        <v>292</v>
      </c>
      <c r="I132" s="1213" t="s">
        <v>512</v>
      </c>
      <c r="J132" s="1201">
        <v>0</v>
      </c>
      <c r="K132" s="1845" t="s">
        <v>476</v>
      </c>
      <c r="L132" s="1202">
        <v>0</v>
      </c>
      <c r="M132" s="1188"/>
      <c r="N132" s="1188"/>
      <c r="O132" s="1188"/>
      <c r="P132" s="1188"/>
      <c r="Q132" s="1188"/>
      <c r="R132" s="1188"/>
      <c r="S132" s="1188"/>
      <c r="T132" s="1188"/>
    </row>
    <row r="133" spans="1:20" s="1195" customFormat="1" ht="21" customHeight="1" x14ac:dyDescent="0.25">
      <c r="A133" s="776"/>
      <c r="B133" s="1841"/>
      <c r="C133" s="1876"/>
      <c r="D133" s="1840"/>
      <c r="E133" s="1200" t="s">
        <v>667</v>
      </c>
      <c r="F133" s="1845" t="s">
        <v>218</v>
      </c>
      <c r="G133" s="1213" t="s">
        <v>218</v>
      </c>
      <c r="H133" s="1845" t="s">
        <v>292</v>
      </c>
      <c r="I133" s="1213" t="s">
        <v>512</v>
      </c>
      <c r="J133" s="1201">
        <v>0</v>
      </c>
      <c r="K133" s="1845" t="s">
        <v>476</v>
      </c>
      <c r="L133" s="1202">
        <v>0</v>
      </c>
      <c r="M133" s="1188"/>
      <c r="N133" s="1188"/>
      <c r="O133" s="1188"/>
      <c r="P133" s="1188"/>
      <c r="Q133" s="1188"/>
      <c r="R133" s="1188"/>
      <c r="S133" s="1188"/>
      <c r="T133" s="1188"/>
    </row>
    <row r="134" spans="1:20" s="1195" customFormat="1" ht="21" customHeight="1" x14ac:dyDescent="0.25">
      <c r="A134" s="776"/>
      <c r="B134" s="1841"/>
      <c r="C134" s="1876"/>
      <c r="D134" s="1840"/>
      <c r="E134" s="1197" t="s">
        <v>516</v>
      </c>
      <c r="F134" s="1846" t="s">
        <v>218</v>
      </c>
      <c r="G134" s="1212" t="s">
        <v>218</v>
      </c>
      <c r="H134" s="1846" t="s">
        <v>292</v>
      </c>
      <c r="I134" s="1212" t="s">
        <v>512</v>
      </c>
      <c r="J134" s="1198">
        <v>0</v>
      </c>
      <c r="K134" s="1846" t="s">
        <v>476</v>
      </c>
      <c r="L134" s="1199">
        <v>0</v>
      </c>
      <c r="M134" s="1188"/>
      <c r="N134" s="1188"/>
      <c r="O134" s="1188"/>
      <c r="P134" s="1188"/>
      <c r="Q134" s="1188"/>
      <c r="R134" s="1188"/>
      <c r="S134" s="1188"/>
      <c r="T134" s="1188"/>
    </row>
    <row r="135" spans="1:20" s="1195" customFormat="1" ht="21" customHeight="1" x14ac:dyDescent="0.25">
      <c r="A135" s="776"/>
      <c r="B135" s="1841"/>
      <c r="C135" s="1876"/>
      <c r="D135" s="1840"/>
      <c r="E135" s="1196"/>
      <c r="F135" s="1844"/>
      <c r="G135" s="1214"/>
      <c r="H135" s="1844"/>
      <c r="I135" s="1214"/>
      <c r="J135" s="1203"/>
      <c r="K135" s="1844" t="s">
        <v>476</v>
      </c>
      <c r="L135" s="1204">
        <v>0</v>
      </c>
      <c r="M135" s="1188"/>
      <c r="N135" s="1188"/>
      <c r="O135" s="1188"/>
      <c r="P135" s="1188"/>
      <c r="Q135" s="1188"/>
      <c r="R135" s="1188"/>
      <c r="S135" s="1188"/>
      <c r="T135" s="1188"/>
    </row>
    <row r="136" spans="1:20" s="1195" customFormat="1" ht="21" customHeight="1" x14ac:dyDescent="0.25">
      <c r="A136" s="776"/>
      <c r="B136" s="1841"/>
      <c r="C136" s="1876"/>
      <c r="D136" s="1854" t="s">
        <v>668</v>
      </c>
      <c r="E136" s="1192" t="s">
        <v>666</v>
      </c>
      <c r="F136" s="1855" t="s">
        <v>218</v>
      </c>
      <c r="G136" s="1211" t="s">
        <v>218</v>
      </c>
      <c r="H136" s="1855" t="s">
        <v>292</v>
      </c>
      <c r="I136" s="1211" t="s">
        <v>512</v>
      </c>
      <c r="J136" s="1193"/>
      <c r="K136" s="1855" t="s">
        <v>476</v>
      </c>
      <c r="L136" s="1194">
        <v>0</v>
      </c>
      <c r="M136" s="1188"/>
      <c r="N136" s="1188"/>
      <c r="O136" s="1188"/>
      <c r="P136" s="1188"/>
      <c r="Q136" s="1188"/>
      <c r="R136" s="1188"/>
      <c r="S136" s="1188"/>
      <c r="T136" s="1188"/>
    </row>
    <row r="137" spans="1:20" s="1195" customFormat="1" ht="21" customHeight="1" x14ac:dyDescent="0.25">
      <c r="A137" s="776"/>
      <c r="B137" s="1841"/>
      <c r="C137" s="1876"/>
      <c r="D137" s="1840"/>
      <c r="E137" s="1200" t="s">
        <v>669</v>
      </c>
      <c r="F137" s="1845" t="s">
        <v>218</v>
      </c>
      <c r="G137" s="1213" t="s">
        <v>218</v>
      </c>
      <c r="H137" s="1845" t="s">
        <v>292</v>
      </c>
      <c r="I137" s="1213" t="s">
        <v>512</v>
      </c>
      <c r="J137" s="1201"/>
      <c r="K137" s="1845" t="s">
        <v>476</v>
      </c>
      <c r="L137" s="1202">
        <v>0</v>
      </c>
      <c r="M137" s="1188"/>
      <c r="N137" s="1188"/>
      <c r="O137" s="1188"/>
      <c r="P137" s="1188"/>
      <c r="Q137" s="1188"/>
      <c r="R137" s="1188"/>
      <c r="S137" s="1188"/>
      <c r="T137" s="1188"/>
    </row>
    <row r="138" spans="1:20" s="1195" customFormat="1" ht="21" customHeight="1" x14ac:dyDescent="0.25">
      <c r="A138" s="776"/>
      <c r="B138" s="1841"/>
      <c r="C138" s="1876"/>
      <c r="D138" s="1840"/>
      <c r="E138" s="1200" t="s">
        <v>1092</v>
      </c>
      <c r="F138" s="1845" t="s">
        <v>218</v>
      </c>
      <c r="G138" s="1213" t="s">
        <v>218</v>
      </c>
      <c r="H138" s="1845" t="s">
        <v>292</v>
      </c>
      <c r="I138" s="1213" t="s">
        <v>512</v>
      </c>
      <c r="J138" s="1201"/>
      <c r="K138" s="1845" t="s">
        <v>476</v>
      </c>
      <c r="L138" s="1202">
        <v>0</v>
      </c>
      <c r="M138" s="1188"/>
      <c r="N138" s="1188"/>
      <c r="O138" s="1188"/>
      <c r="P138" s="1188"/>
      <c r="Q138" s="1188"/>
      <c r="R138" s="1188"/>
      <c r="S138" s="1188"/>
      <c r="T138" s="1188"/>
    </row>
    <row r="139" spans="1:20" s="1195" customFormat="1" ht="21" customHeight="1" x14ac:dyDescent="0.25">
      <c r="A139" s="776"/>
      <c r="B139" s="1841"/>
      <c r="C139" s="1876"/>
      <c r="D139" s="1840"/>
      <c r="E139" s="1197" t="s">
        <v>670</v>
      </c>
      <c r="F139" s="1846" t="s">
        <v>218</v>
      </c>
      <c r="G139" s="1212" t="s">
        <v>218</v>
      </c>
      <c r="H139" s="1846" t="s">
        <v>292</v>
      </c>
      <c r="I139" s="1212" t="s">
        <v>512</v>
      </c>
      <c r="J139" s="1198"/>
      <c r="K139" s="1846" t="s">
        <v>476</v>
      </c>
      <c r="L139" s="1199">
        <v>0</v>
      </c>
      <c r="M139" s="1188"/>
      <c r="N139" s="1188"/>
      <c r="O139" s="1188"/>
      <c r="P139" s="1188"/>
      <c r="Q139" s="1188"/>
      <c r="R139" s="1188"/>
      <c r="S139" s="1188"/>
      <c r="T139" s="1188"/>
    </row>
    <row r="140" spans="1:20" s="1195" customFormat="1" ht="21" customHeight="1" x14ac:dyDescent="0.25">
      <c r="A140" s="776"/>
      <c r="B140" s="1841"/>
      <c r="C140" s="1876"/>
      <c r="D140" s="1854" t="s">
        <v>671</v>
      </c>
      <c r="E140" s="1192" t="s">
        <v>536</v>
      </c>
      <c r="F140" s="1855" t="s">
        <v>218</v>
      </c>
      <c r="G140" s="1211" t="s">
        <v>218</v>
      </c>
      <c r="H140" s="1855" t="s">
        <v>292</v>
      </c>
      <c r="I140" s="1211" t="s">
        <v>512</v>
      </c>
      <c r="J140" s="1193"/>
      <c r="K140" s="1855" t="s">
        <v>476</v>
      </c>
      <c r="L140" s="1194">
        <v>0</v>
      </c>
      <c r="M140" s="1188"/>
      <c r="N140" s="1188"/>
      <c r="O140" s="1188"/>
      <c r="P140" s="1188"/>
      <c r="Q140" s="1188"/>
      <c r="R140" s="1188"/>
      <c r="S140" s="1188"/>
      <c r="T140" s="1188"/>
    </row>
    <row r="141" spans="1:20" s="1195" customFormat="1" ht="21" customHeight="1" x14ac:dyDescent="0.25">
      <c r="A141" s="776"/>
      <c r="B141" s="1841"/>
      <c r="C141" s="1876"/>
      <c r="D141" s="1840"/>
      <c r="E141" s="1197" t="s">
        <v>672</v>
      </c>
      <c r="F141" s="1846" t="s">
        <v>218</v>
      </c>
      <c r="G141" s="1212" t="s">
        <v>218</v>
      </c>
      <c r="H141" s="1846" t="s">
        <v>292</v>
      </c>
      <c r="I141" s="1212" t="s">
        <v>512</v>
      </c>
      <c r="J141" s="1198"/>
      <c r="K141" s="1846"/>
      <c r="L141" s="1199"/>
      <c r="M141" s="1188"/>
      <c r="N141" s="1188"/>
      <c r="O141" s="1188"/>
      <c r="P141" s="1188"/>
      <c r="Q141" s="1188"/>
      <c r="R141" s="1188"/>
      <c r="S141" s="1188"/>
      <c r="T141" s="1188"/>
    </row>
    <row r="142" spans="1:20" s="1195" customFormat="1" ht="21" customHeight="1" x14ac:dyDescent="0.25">
      <c r="A142" s="776"/>
      <c r="B142" s="1841"/>
      <c r="C142" s="1876"/>
      <c r="D142" s="1854" t="s">
        <v>1361</v>
      </c>
      <c r="E142" s="1192" t="s">
        <v>673</v>
      </c>
      <c r="F142" s="1855" t="s">
        <v>218</v>
      </c>
      <c r="G142" s="1211" t="s">
        <v>218</v>
      </c>
      <c r="H142" s="1855" t="s">
        <v>292</v>
      </c>
      <c r="I142" s="1211" t="s">
        <v>512</v>
      </c>
      <c r="J142" s="1193">
        <v>0</v>
      </c>
      <c r="K142" s="1855" t="s">
        <v>476</v>
      </c>
      <c r="L142" s="1194">
        <v>0</v>
      </c>
      <c r="M142" s="1188"/>
      <c r="N142" s="1188"/>
      <c r="O142" s="1188"/>
      <c r="P142" s="1188"/>
      <c r="Q142" s="1188"/>
      <c r="R142" s="1188"/>
      <c r="S142" s="1188"/>
      <c r="T142" s="1188"/>
    </row>
    <row r="143" spans="1:20" s="1195" customFormat="1" ht="21" customHeight="1" x14ac:dyDescent="0.25">
      <c r="A143" s="776"/>
      <c r="B143" s="1841"/>
      <c r="C143" s="1876"/>
      <c r="D143" s="1840"/>
      <c r="E143" s="1200" t="s">
        <v>674</v>
      </c>
      <c r="F143" s="1845" t="s">
        <v>218</v>
      </c>
      <c r="G143" s="1213" t="s">
        <v>218</v>
      </c>
      <c r="H143" s="1845" t="s">
        <v>292</v>
      </c>
      <c r="I143" s="1213" t="s">
        <v>512</v>
      </c>
      <c r="J143" s="1201">
        <v>0</v>
      </c>
      <c r="K143" s="1845" t="s">
        <v>476</v>
      </c>
      <c r="L143" s="1202">
        <v>0</v>
      </c>
      <c r="M143" s="1188"/>
      <c r="N143" s="1188"/>
      <c r="O143" s="1188"/>
      <c r="P143" s="1188"/>
      <c r="Q143" s="1188"/>
      <c r="R143" s="1188"/>
      <c r="S143" s="1188"/>
      <c r="T143" s="1188"/>
    </row>
    <row r="144" spans="1:20" s="1195" customFormat="1" ht="21" customHeight="1" x14ac:dyDescent="0.25">
      <c r="A144" s="776"/>
      <c r="B144" s="1841"/>
      <c r="C144" s="1876"/>
      <c r="D144" s="1840"/>
      <c r="E144" s="1200" t="s">
        <v>675</v>
      </c>
      <c r="F144" s="1845" t="s">
        <v>218</v>
      </c>
      <c r="G144" s="1213" t="s">
        <v>218</v>
      </c>
      <c r="H144" s="1845" t="s">
        <v>292</v>
      </c>
      <c r="I144" s="1213" t="s">
        <v>512</v>
      </c>
      <c r="J144" s="1201">
        <v>0</v>
      </c>
      <c r="K144" s="1845" t="s">
        <v>476</v>
      </c>
      <c r="L144" s="1202">
        <v>0</v>
      </c>
      <c r="M144" s="1188"/>
      <c r="N144" s="1188"/>
      <c r="O144" s="1188"/>
      <c r="P144" s="1188"/>
      <c r="Q144" s="1188"/>
      <c r="R144" s="1188"/>
      <c r="S144" s="1188"/>
      <c r="T144" s="1188"/>
    </row>
    <row r="145" spans="1:20" s="1195" customFormat="1" ht="21" customHeight="1" x14ac:dyDescent="0.25">
      <c r="A145" s="776"/>
      <c r="B145" s="1841"/>
      <c r="C145" s="1876"/>
      <c r="D145" s="1840"/>
      <c r="E145" s="1197" t="s">
        <v>676</v>
      </c>
      <c r="F145" s="1846" t="s">
        <v>218</v>
      </c>
      <c r="G145" s="1212" t="s">
        <v>218</v>
      </c>
      <c r="H145" s="1846" t="s">
        <v>292</v>
      </c>
      <c r="I145" s="1212" t="s">
        <v>512</v>
      </c>
      <c r="J145" s="1198">
        <v>0</v>
      </c>
      <c r="K145" s="1846" t="s">
        <v>476</v>
      </c>
      <c r="L145" s="1199">
        <v>0</v>
      </c>
      <c r="M145" s="1188"/>
      <c r="N145" s="1188"/>
      <c r="O145" s="1188"/>
      <c r="P145" s="1188"/>
      <c r="Q145" s="1188"/>
      <c r="R145" s="1188"/>
      <c r="S145" s="1188"/>
      <c r="T145" s="1188"/>
    </row>
    <row r="146" spans="1:20" s="1195" customFormat="1" ht="21" customHeight="1" x14ac:dyDescent="0.25">
      <c r="A146" s="776"/>
      <c r="B146" s="1841"/>
      <c r="C146" s="1876"/>
      <c r="D146" s="1854" t="s">
        <v>1103</v>
      </c>
      <c r="E146" s="1192" t="s">
        <v>727</v>
      </c>
      <c r="F146" s="1855" t="s">
        <v>218</v>
      </c>
      <c r="G146" s="1211" t="s">
        <v>218</v>
      </c>
      <c r="H146" s="1855" t="s">
        <v>292</v>
      </c>
      <c r="I146" s="1211" t="s">
        <v>512</v>
      </c>
      <c r="J146" s="1193">
        <v>9</v>
      </c>
      <c r="K146" s="1855" t="s">
        <v>476</v>
      </c>
      <c r="L146" s="1194">
        <v>100</v>
      </c>
      <c r="M146" s="1188"/>
      <c r="N146" s="1188"/>
      <c r="O146" s="1188"/>
      <c r="P146" s="1188"/>
      <c r="Q146" s="1188"/>
      <c r="R146" s="1188"/>
      <c r="S146" s="1188"/>
      <c r="T146" s="1188"/>
    </row>
    <row r="147" spans="1:20" s="1195" customFormat="1" ht="21" customHeight="1" x14ac:dyDescent="0.25">
      <c r="A147" s="776"/>
      <c r="B147" s="1841"/>
      <c r="C147" s="1876"/>
      <c r="D147" s="1840"/>
      <c r="E147" s="1197" t="s">
        <v>728</v>
      </c>
      <c r="F147" s="1846" t="s">
        <v>219</v>
      </c>
      <c r="G147" s="1212" t="s">
        <v>219</v>
      </c>
      <c r="H147" s="1846" t="s">
        <v>292</v>
      </c>
      <c r="I147" s="1212" t="s">
        <v>512</v>
      </c>
      <c r="J147" s="1198">
        <v>245951.64699999997</v>
      </c>
      <c r="K147" s="1846" t="s">
        <v>477</v>
      </c>
      <c r="L147" s="1199">
        <v>71774275</v>
      </c>
      <c r="M147" s="1188"/>
      <c r="N147" s="1188"/>
      <c r="O147" s="1188"/>
      <c r="P147" s="1188"/>
      <c r="Q147" s="1188"/>
      <c r="R147" s="1188"/>
      <c r="S147" s="1188"/>
      <c r="T147" s="1188"/>
    </row>
    <row r="148" spans="1:20" s="1195" customFormat="1" ht="21" customHeight="1" x14ac:dyDescent="0.25">
      <c r="A148" s="776"/>
      <c r="B148" s="1841"/>
      <c r="C148" s="1875" t="s">
        <v>1475</v>
      </c>
      <c r="D148" s="1852" t="s">
        <v>1093</v>
      </c>
      <c r="E148" s="1207" t="s">
        <v>679</v>
      </c>
      <c r="F148" s="1853" t="s">
        <v>218</v>
      </c>
      <c r="G148" s="1215" t="s">
        <v>218</v>
      </c>
      <c r="H148" s="1853" t="s">
        <v>292</v>
      </c>
      <c r="I148" s="1215" t="s">
        <v>512</v>
      </c>
      <c r="J148" s="1208">
        <v>0</v>
      </c>
      <c r="K148" s="1853" t="s">
        <v>476</v>
      </c>
      <c r="L148" s="1209">
        <v>0</v>
      </c>
      <c r="M148" s="1188"/>
      <c r="N148" s="1188"/>
      <c r="O148" s="1188"/>
      <c r="P148" s="1188"/>
      <c r="Q148" s="1188"/>
      <c r="R148" s="1188"/>
      <c r="S148" s="1188"/>
      <c r="T148" s="1188"/>
    </row>
    <row r="149" spans="1:20" s="1195" customFormat="1" ht="21" customHeight="1" x14ac:dyDescent="0.25">
      <c r="A149" s="776"/>
      <c r="B149" s="1841"/>
      <c r="C149" s="1876"/>
      <c r="D149" s="1854" t="s">
        <v>677</v>
      </c>
      <c r="E149" s="1192" t="s">
        <v>606</v>
      </c>
      <c r="F149" s="1855" t="s">
        <v>218</v>
      </c>
      <c r="G149" s="1211" t="s">
        <v>218</v>
      </c>
      <c r="H149" s="1855" t="s">
        <v>292</v>
      </c>
      <c r="I149" s="1211" t="s">
        <v>512</v>
      </c>
      <c r="J149" s="1193">
        <v>0</v>
      </c>
      <c r="K149" s="1855" t="s">
        <v>476</v>
      </c>
      <c r="L149" s="1194">
        <v>0</v>
      </c>
      <c r="M149" s="1188"/>
      <c r="N149" s="1188"/>
      <c r="O149" s="1188"/>
      <c r="P149" s="1188"/>
      <c r="Q149" s="1188"/>
      <c r="R149" s="1188"/>
      <c r="S149" s="1188"/>
      <c r="T149" s="1188"/>
    </row>
    <row r="150" spans="1:20" s="1195" customFormat="1" ht="21" customHeight="1" x14ac:dyDescent="0.25">
      <c r="A150" s="776"/>
      <c r="B150" s="1841"/>
      <c r="C150" s="1876"/>
      <c r="D150" s="1840"/>
      <c r="E150" s="1197" t="s">
        <v>1094</v>
      </c>
      <c r="F150" s="1846" t="s">
        <v>218</v>
      </c>
      <c r="G150" s="1212" t="s">
        <v>218</v>
      </c>
      <c r="H150" s="1846" t="s">
        <v>292</v>
      </c>
      <c r="I150" s="1212" t="s">
        <v>512</v>
      </c>
      <c r="J150" s="1198">
        <v>0</v>
      </c>
      <c r="K150" s="1846" t="s">
        <v>476</v>
      </c>
      <c r="L150" s="1199">
        <v>0</v>
      </c>
      <c r="M150" s="1188"/>
      <c r="N150" s="1188"/>
      <c r="O150" s="1188"/>
      <c r="P150" s="1188"/>
      <c r="Q150" s="1188"/>
      <c r="R150" s="1188"/>
      <c r="S150" s="1188"/>
      <c r="T150" s="1188"/>
    </row>
    <row r="151" spans="1:20" s="1195" customFormat="1" ht="21" customHeight="1" x14ac:dyDescent="0.25">
      <c r="A151" s="776"/>
      <c r="B151" s="1841"/>
      <c r="C151" s="1876"/>
      <c r="D151" s="1854" t="s">
        <v>678</v>
      </c>
      <c r="E151" s="1192" t="s">
        <v>679</v>
      </c>
      <c r="F151" s="1855" t="s">
        <v>218</v>
      </c>
      <c r="G151" s="1211" t="s">
        <v>218</v>
      </c>
      <c r="H151" s="1855" t="s">
        <v>292</v>
      </c>
      <c r="I151" s="1211" t="s">
        <v>512</v>
      </c>
      <c r="J151" s="1193">
        <v>1.9</v>
      </c>
      <c r="K151" s="1855" t="s">
        <v>476</v>
      </c>
      <c r="L151" s="1194">
        <v>91</v>
      </c>
      <c r="M151" s="1188"/>
      <c r="N151" s="1188"/>
      <c r="O151" s="1188"/>
      <c r="P151" s="1188"/>
      <c r="Q151" s="1188"/>
      <c r="R151" s="1188"/>
      <c r="S151" s="1188"/>
      <c r="T151" s="1188"/>
    </row>
    <row r="152" spans="1:20" s="1195" customFormat="1" ht="21" customHeight="1" x14ac:dyDescent="0.25">
      <c r="A152" s="776"/>
      <c r="B152" s="1841"/>
      <c r="C152" s="1876"/>
      <c r="D152" s="1840"/>
      <c r="E152" s="1197" t="s">
        <v>1391</v>
      </c>
      <c r="F152" s="1846" t="s">
        <v>218</v>
      </c>
      <c r="G152" s="1212" t="s">
        <v>218</v>
      </c>
      <c r="H152" s="1846" t="s">
        <v>292</v>
      </c>
      <c r="I152" s="1212" t="s">
        <v>512</v>
      </c>
      <c r="J152" s="1198">
        <v>0</v>
      </c>
      <c r="K152" s="1846" t="s">
        <v>476</v>
      </c>
      <c r="L152" s="1199">
        <v>0</v>
      </c>
      <c r="M152" s="1188"/>
      <c r="N152" s="1188"/>
      <c r="O152" s="1188"/>
      <c r="P152" s="1188"/>
      <c r="Q152" s="1188"/>
      <c r="R152" s="1188"/>
      <c r="S152" s="1188"/>
      <c r="T152" s="1188"/>
    </row>
    <row r="153" spans="1:20" s="1195" customFormat="1" ht="21" customHeight="1" x14ac:dyDescent="0.25">
      <c r="A153" s="776"/>
      <c r="B153" s="1841"/>
      <c r="C153" s="1876"/>
      <c r="D153" s="1854" t="s">
        <v>1095</v>
      </c>
      <c r="E153" s="1856" t="s">
        <v>1391</v>
      </c>
      <c r="F153" s="1857" t="s">
        <v>218</v>
      </c>
      <c r="G153" s="1858" t="s">
        <v>218</v>
      </c>
      <c r="H153" s="1857" t="s">
        <v>292</v>
      </c>
      <c r="I153" s="1858" t="s">
        <v>512</v>
      </c>
      <c r="J153" s="1859">
        <v>0</v>
      </c>
      <c r="K153" s="1857" t="s">
        <v>476</v>
      </c>
      <c r="L153" s="1205">
        <v>0</v>
      </c>
      <c r="M153" s="1188"/>
      <c r="N153" s="1188"/>
      <c r="O153" s="1188"/>
      <c r="P153" s="1188"/>
      <c r="Q153" s="1188"/>
      <c r="R153" s="1188"/>
      <c r="S153" s="1188"/>
      <c r="T153" s="1188"/>
    </row>
    <row r="154" spans="1:20" s="1195" customFormat="1" ht="21" customHeight="1" x14ac:dyDescent="0.25">
      <c r="A154" s="776"/>
      <c r="B154" s="1841"/>
      <c r="C154" s="1876"/>
      <c r="D154" s="1840"/>
      <c r="E154" s="1196"/>
      <c r="F154" s="1844"/>
      <c r="G154" s="1214"/>
      <c r="H154" s="1844"/>
      <c r="I154" s="1214"/>
      <c r="J154" s="1203"/>
      <c r="K154" s="1844" t="s">
        <v>476</v>
      </c>
      <c r="L154" s="1204">
        <v>0</v>
      </c>
      <c r="M154" s="1188"/>
      <c r="N154" s="1188"/>
      <c r="O154" s="1188"/>
      <c r="P154" s="1188"/>
      <c r="Q154" s="1188"/>
      <c r="R154" s="1188"/>
      <c r="S154" s="1188"/>
      <c r="T154" s="1188"/>
    </row>
    <row r="155" spans="1:20" s="1195" customFormat="1" ht="21" customHeight="1" x14ac:dyDescent="0.25">
      <c r="A155" s="776"/>
      <c r="B155" s="1841"/>
      <c r="C155" s="1876"/>
      <c r="D155" s="1852" t="s">
        <v>1096</v>
      </c>
      <c r="E155" s="1207" t="s">
        <v>679</v>
      </c>
      <c r="F155" s="1853" t="s">
        <v>218</v>
      </c>
      <c r="G155" s="1215" t="s">
        <v>218</v>
      </c>
      <c r="H155" s="1853" t="s">
        <v>292</v>
      </c>
      <c r="I155" s="1215" t="s">
        <v>512</v>
      </c>
      <c r="J155" s="1208"/>
      <c r="K155" s="1853" t="s">
        <v>476</v>
      </c>
      <c r="L155" s="1209">
        <v>0</v>
      </c>
      <c r="M155" s="1188"/>
      <c r="N155" s="1188"/>
      <c r="O155" s="1188"/>
      <c r="P155" s="1188"/>
      <c r="Q155" s="1188"/>
      <c r="R155" s="1188"/>
      <c r="S155" s="1188"/>
      <c r="T155" s="1188"/>
    </row>
    <row r="156" spans="1:20" s="1195" customFormat="1" ht="21" customHeight="1" x14ac:dyDescent="0.25">
      <c r="A156" s="776"/>
      <c r="B156" s="1841"/>
      <c r="C156" s="1876"/>
      <c r="D156" s="1852" t="s">
        <v>1097</v>
      </c>
      <c r="E156" s="1207" t="s">
        <v>1098</v>
      </c>
      <c r="F156" s="1853" t="s">
        <v>218</v>
      </c>
      <c r="G156" s="1215" t="s">
        <v>218</v>
      </c>
      <c r="H156" s="1853" t="s">
        <v>292</v>
      </c>
      <c r="I156" s="1215" t="s">
        <v>512</v>
      </c>
      <c r="J156" s="1208"/>
      <c r="K156" s="1853"/>
      <c r="L156" s="1209"/>
      <c r="M156" s="1188"/>
      <c r="N156" s="1188"/>
      <c r="O156" s="1188"/>
      <c r="P156" s="1188"/>
      <c r="Q156" s="1188"/>
      <c r="R156" s="1188"/>
      <c r="S156" s="1188"/>
      <c r="T156" s="1188"/>
    </row>
    <row r="157" spans="1:20" s="1195" customFormat="1" ht="21" customHeight="1" x14ac:dyDescent="0.25">
      <c r="A157" s="776"/>
      <c r="B157" s="1841"/>
      <c r="C157" s="1876"/>
      <c r="D157" s="1854" t="s">
        <v>681</v>
      </c>
      <c r="E157" s="1856" t="s">
        <v>1391</v>
      </c>
      <c r="F157" s="1857" t="s">
        <v>218</v>
      </c>
      <c r="G157" s="1858" t="s">
        <v>218</v>
      </c>
      <c r="H157" s="1857" t="s">
        <v>292</v>
      </c>
      <c r="I157" s="1858" t="s">
        <v>512</v>
      </c>
      <c r="J157" s="1859">
        <v>22.95</v>
      </c>
      <c r="K157" s="1857" t="s">
        <v>476</v>
      </c>
      <c r="L157" s="1205">
        <v>1881.8999999999999</v>
      </c>
      <c r="M157" s="1188"/>
      <c r="N157" s="1188"/>
      <c r="O157" s="1188"/>
      <c r="P157" s="1188"/>
      <c r="Q157" s="1188"/>
      <c r="R157" s="1188"/>
      <c r="S157" s="1188"/>
      <c r="T157" s="1188"/>
    </row>
    <row r="158" spans="1:20" s="1195" customFormat="1" ht="21" customHeight="1" x14ac:dyDescent="0.25">
      <c r="A158" s="776"/>
      <c r="B158" s="1841"/>
      <c r="C158" s="1876"/>
      <c r="D158" s="1840"/>
      <c r="E158" s="1196"/>
      <c r="F158" s="1844"/>
      <c r="G158" s="1214"/>
      <c r="H158" s="1844"/>
      <c r="I158" s="1214"/>
      <c r="J158" s="1203"/>
      <c r="K158" s="1844" t="s">
        <v>476</v>
      </c>
      <c r="L158" s="1204">
        <v>0</v>
      </c>
      <c r="M158" s="1188"/>
      <c r="N158" s="1188"/>
      <c r="O158" s="1188"/>
      <c r="P158" s="1188"/>
      <c r="Q158" s="1188"/>
      <c r="R158" s="1188"/>
      <c r="S158" s="1188"/>
      <c r="T158" s="1188"/>
    </row>
    <row r="159" spans="1:20" s="1195" customFormat="1" ht="21" customHeight="1" x14ac:dyDescent="0.25">
      <c r="A159" s="776"/>
      <c r="B159" s="1841"/>
      <c r="C159" s="1876"/>
      <c r="D159" s="1854" t="s">
        <v>1099</v>
      </c>
      <c r="E159" s="1192" t="s">
        <v>1100</v>
      </c>
      <c r="F159" s="1855" t="s">
        <v>218</v>
      </c>
      <c r="G159" s="1211" t="s">
        <v>218</v>
      </c>
      <c r="H159" s="1855" t="s">
        <v>292</v>
      </c>
      <c r="I159" s="1211" t="s">
        <v>512</v>
      </c>
      <c r="J159" s="1193"/>
      <c r="K159" s="1855" t="s">
        <v>476</v>
      </c>
      <c r="L159" s="1194">
        <v>0</v>
      </c>
      <c r="M159" s="1188"/>
      <c r="N159" s="1188"/>
      <c r="O159" s="1188"/>
      <c r="P159" s="1188"/>
      <c r="Q159" s="1188"/>
      <c r="R159" s="1188"/>
      <c r="S159" s="1188"/>
      <c r="T159" s="1188"/>
    </row>
    <row r="160" spans="1:20" s="1195" customFormat="1" ht="21" customHeight="1" x14ac:dyDescent="0.25">
      <c r="A160" s="776"/>
      <c r="B160" s="1841"/>
      <c r="C160" s="1876"/>
      <c r="D160" s="1840"/>
      <c r="E160" s="1197" t="s">
        <v>1101</v>
      </c>
      <c r="F160" s="1846" t="s">
        <v>218</v>
      </c>
      <c r="G160" s="1212" t="s">
        <v>218</v>
      </c>
      <c r="H160" s="1846" t="s">
        <v>292</v>
      </c>
      <c r="I160" s="1212" t="s">
        <v>512</v>
      </c>
      <c r="J160" s="1198"/>
      <c r="K160" s="1846"/>
      <c r="L160" s="1199"/>
      <c r="M160" s="1188"/>
      <c r="N160" s="1188"/>
      <c r="O160" s="1188"/>
      <c r="P160" s="1188"/>
      <c r="Q160" s="1188"/>
      <c r="R160" s="1188"/>
      <c r="S160" s="1188"/>
      <c r="T160" s="1188"/>
    </row>
    <row r="161" spans="1:20" s="1195" customFormat="1" ht="21" customHeight="1" x14ac:dyDescent="0.25">
      <c r="A161" s="776"/>
      <c r="B161" s="1841"/>
      <c r="C161" s="1875" t="s">
        <v>38</v>
      </c>
      <c r="D161" s="1854" t="s">
        <v>682</v>
      </c>
      <c r="E161" s="1192" t="s">
        <v>683</v>
      </c>
      <c r="F161" s="1855" t="s">
        <v>218</v>
      </c>
      <c r="G161" s="1211" t="s">
        <v>218</v>
      </c>
      <c r="H161" s="1855" t="s">
        <v>292</v>
      </c>
      <c r="I161" s="1211" t="s">
        <v>507</v>
      </c>
      <c r="J161" s="1193">
        <v>0</v>
      </c>
      <c r="K161" s="1855" t="s">
        <v>476</v>
      </c>
      <c r="L161" s="1194">
        <v>250</v>
      </c>
      <c r="M161" s="1188"/>
      <c r="N161" s="1188"/>
      <c r="O161" s="1188"/>
      <c r="P161" s="1188"/>
      <c r="Q161" s="1188"/>
      <c r="R161" s="1188"/>
      <c r="S161" s="1188"/>
      <c r="T161" s="1188"/>
    </row>
    <row r="162" spans="1:20" s="1195" customFormat="1" ht="21" customHeight="1" x14ac:dyDescent="0.25">
      <c r="A162" s="776"/>
      <c r="B162" s="1841"/>
      <c r="C162" s="1876"/>
      <c r="D162" s="1840"/>
      <c r="E162" s="1197" t="s">
        <v>684</v>
      </c>
      <c r="F162" s="1846" t="s">
        <v>218</v>
      </c>
      <c r="G162" s="1212" t="s">
        <v>218</v>
      </c>
      <c r="H162" s="1846" t="s">
        <v>292</v>
      </c>
      <c r="I162" s="1212" t="s">
        <v>507</v>
      </c>
      <c r="J162" s="1198">
        <v>0</v>
      </c>
      <c r="K162" s="1846" t="s">
        <v>476</v>
      </c>
      <c r="L162" s="1199">
        <v>249</v>
      </c>
      <c r="M162" s="1188"/>
      <c r="N162" s="1188"/>
      <c r="O162" s="1188"/>
      <c r="P162" s="1188"/>
      <c r="Q162" s="1188"/>
      <c r="R162" s="1188"/>
      <c r="S162" s="1188"/>
      <c r="T162" s="1188"/>
    </row>
    <row r="163" spans="1:20" s="1195" customFormat="1" ht="21" customHeight="1" x14ac:dyDescent="0.25">
      <c r="A163" s="776"/>
      <c r="B163" s="1841"/>
      <c r="C163" s="1875" t="s">
        <v>40</v>
      </c>
      <c r="D163" s="1854" t="s">
        <v>267</v>
      </c>
      <c r="E163" s="1192" t="s">
        <v>686</v>
      </c>
      <c r="F163" s="1855" t="s">
        <v>221</v>
      </c>
      <c r="G163" s="1211" t="s">
        <v>221</v>
      </c>
      <c r="H163" s="1855" t="s">
        <v>292</v>
      </c>
      <c r="I163" s="1211" t="s">
        <v>507</v>
      </c>
      <c r="J163" s="1193">
        <v>65.407000000000011</v>
      </c>
      <c r="K163" s="1855" t="s">
        <v>476</v>
      </c>
      <c r="L163" s="1194">
        <v>11153</v>
      </c>
      <c r="M163" s="1188"/>
      <c r="N163" s="1188"/>
      <c r="O163" s="1188"/>
      <c r="P163" s="1188"/>
      <c r="Q163" s="1188"/>
      <c r="R163" s="1188"/>
      <c r="S163" s="1188"/>
      <c r="T163" s="1188"/>
    </row>
    <row r="164" spans="1:20" s="1195" customFormat="1" ht="21" customHeight="1" x14ac:dyDescent="0.25">
      <c r="A164" s="776"/>
      <c r="B164" s="1841"/>
      <c r="C164" s="1876"/>
      <c r="D164" s="1840"/>
      <c r="E164" s="1200" t="s">
        <v>687</v>
      </c>
      <c r="F164" s="1845" t="s">
        <v>218</v>
      </c>
      <c r="G164" s="1213" t="s">
        <v>218</v>
      </c>
      <c r="H164" s="1845" t="s">
        <v>292</v>
      </c>
      <c r="I164" s="1213" t="s">
        <v>507</v>
      </c>
      <c r="J164" s="1201">
        <v>6.609</v>
      </c>
      <c r="K164" s="1845" t="s">
        <v>476</v>
      </c>
      <c r="L164" s="1202">
        <v>569</v>
      </c>
      <c r="M164" s="1188"/>
      <c r="N164" s="1188"/>
      <c r="O164" s="1188"/>
      <c r="P164" s="1188"/>
      <c r="Q164" s="1188"/>
      <c r="R164" s="1188"/>
      <c r="S164" s="1188"/>
      <c r="T164" s="1188"/>
    </row>
    <row r="165" spans="1:20" s="1195" customFormat="1" ht="21" customHeight="1" x14ac:dyDescent="0.25">
      <c r="A165" s="776"/>
      <c r="B165" s="1841"/>
      <c r="C165" s="1876"/>
      <c r="D165" s="1840"/>
      <c r="E165" s="1197" t="s">
        <v>688</v>
      </c>
      <c r="F165" s="1846" t="s">
        <v>218</v>
      </c>
      <c r="G165" s="1212" t="s">
        <v>218</v>
      </c>
      <c r="H165" s="1846" t="s">
        <v>292</v>
      </c>
      <c r="I165" s="1212" t="s">
        <v>507</v>
      </c>
      <c r="J165" s="1198">
        <v>31.596000000000004</v>
      </c>
      <c r="K165" s="1846" t="s">
        <v>476</v>
      </c>
      <c r="L165" s="1199">
        <v>2144</v>
      </c>
      <c r="M165" s="1188"/>
      <c r="N165" s="1188"/>
      <c r="O165" s="1188"/>
      <c r="P165" s="1188"/>
      <c r="Q165" s="1188"/>
      <c r="R165" s="1188"/>
      <c r="S165" s="1188"/>
      <c r="T165" s="1188"/>
    </row>
    <row r="166" spans="1:20" s="1195" customFormat="1" ht="21" customHeight="1" x14ac:dyDescent="0.25">
      <c r="A166" s="776"/>
      <c r="B166" s="1841"/>
      <c r="C166" s="1876"/>
      <c r="D166" s="1854" t="s">
        <v>842</v>
      </c>
      <c r="E166" s="1192" t="s">
        <v>531</v>
      </c>
      <c r="F166" s="1855" t="s">
        <v>218</v>
      </c>
      <c r="G166" s="1211" t="s">
        <v>218</v>
      </c>
      <c r="H166" s="1855" t="s">
        <v>292</v>
      </c>
      <c r="I166" s="1211" t="s">
        <v>507</v>
      </c>
      <c r="J166" s="1193">
        <v>29.951000000000001</v>
      </c>
      <c r="K166" s="1855" t="s">
        <v>476</v>
      </c>
      <c r="L166" s="1194">
        <v>1517</v>
      </c>
      <c r="M166" s="1188"/>
      <c r="N166" s="1188"/>
      <c r="O166" s="1188"/>
      <c r="P166" s="1188"/>
      <c r="Q166" s="1188"/>
      <c r="R166" s="1188"/>
      <c r="S166" s="1188"/>
      <c r="T166" s="1188"/>
    </row>
    <row r="167" spans="1:20" s="1195" customFormat="1" ht="21" customHeight="1" x14ac:dyDescent="0.25">
      <c r="A167" s="776"/>
      <c r="B167" s="1841"/>
      <c r="C167" s="1876"/>
      <c r="D167" s="1840"/>
      <c r="E167" s="1200" t="s">
        <v>533</v>
      </c>
      <c r="F167" s="1845" t="s">
        <v>218</v>
      </c>
      <c r="G167" s="1213" t="s">
        <v>218</v>
      </c>
      <c r="H167" s="1845" t="s">
        <v>292</v>
      </c>
      <c r="I167" s="1213" t="s">
        <v>507</v>
      </c>
      <c r="J167" s="1201">
        <v>48.641999999999996</v>
      </c>
      <c r="K167" s="1845" t="s">
        <v>476</v>
      </c>
      <c r="L167" s="1202">
        <v>3697</v>
      </c>
      <c r="M167" s="1188"/>
      <c r="N167" s="1188"/>
      <c r="O167" s="1188"/>
      <c r="P167" s="1188"/>
      <c r="Q167" s="1188"/>
      <c r="R167" s="1188"/>
      <c r="S167" s="1188"/>
      <c r="T167" s="1188"/>
    </row>
    <row r="168" spans="1:20" s="1195" customFormat="1" ht="21" customHeight="1" x14ac:dyDescent="0.25">
      <c r="A168" s="776"/>
      <c r="B168" s="1841"/>
      <c r="C168" s="1876"/>
      <c r="D168" s="1840"/>
      <c r="E168" s="1197" t="s">
        <v>685</v>
      </c>
      <c r="F168" s="1846" t="s">
        <v>218</v>
      </c>
      <c r="G168" s="1212" t="s">
        <v>218</v>
      </c>
      <c r="H168" s="1846" t="s">
        <v>292</v>
      </c>
      <c r="I168" s="1212" t="s">
        <v>507</v>
      </c>
      <c r="J168" s="1198">
        <v>47.268000000000001</v>
      </c>
      <c r="K168" s="1846" t="s">
        <v>476</v>
      </c>
      <c r="L168" s="1199">
        <v>3685</v>
      </c>
      <c r="M168" s="1188"/>
      <c r="N168" s="1188"/>
      <c r="O168" s="1188"/>
      <c r="P168" s="1188"/>
      <c r="Q168" s="1188"/>
      <c r="R168" s="1188"/>
      <c r="S168" s="1188"/>
      <c r="T168" s="1188"/>
    </row>
    <row r="169" spans="1:20" s="1195" customFormat="1" ht="21" customHeight="1" x14ac:dyDescent="0.25">
      <c r="A169" s="776"/>
      <c r="B169" s="1841"/>
      <c r="C169" s="1875" t="s">
        <v>42</v>
      </c>
      <c r="D169" s="1854" t="s">
        <v>691</v>
      </c>
      <c r="E169" s="1192" t="s">
        <v>531</v>
      </c>
      <c r="F169" s="1855" t="s">
        <v>218</v>
      </c>
      <c r="G169" s="1211" t="s">
        <v>218</v>
      </c>
      <c r="H169" s="1855" t="s">
        <v>292</v>
      </c>
      <c r="I169" s="1211" t="s">
        <v>507</v>
      </c>
      <c r="J169" s="1193">
        <v>5718.5460000000003</v>
      </c>
      <c r="K169" s="1855" t="s">
        <v>477</v>
      </c>
      <c r="L169" s="1194">
        <v>1348818</v>
      </c>
      <c r="M169" s="1188"/>
      <c r="N169" s="1188"/>
      <c r="O169" s="1188"/>
      <c r="P169" s="1188"/>
      <c r="Q169" s="1188"/>
      <c r="R169" s="1188"/>
      <c r="S169" s="1188"/>
      <c r="T169" s="1188"/>
    </row>
    <row r="170" spans="1:20" s="1195" customFormat="1" ht="21" customHeight="1" x14ac:dyDescent="0.25">
      <c r="A170" s="776"/>
      <c r="B170" s="1841"/>
      <c r="C170" s="1876"/>
      <c r="D170" s="1840"/>
      <c r="E170" s="1200" t="s">
        <v>533</v>
      </c>
      <c r="F170" s="1845" t="s">
        <v>218</v>
      </c>
      <c r="G170" s="1213" t="s">
        <v>218</v>
      </c>
      <c r="H170" s="1845" t="s">
        <v>292</v>
      </c>
      <c r="I170" s="1213" t="s">
        <v>507</v>
      </c>
      <c r="J170" s="1201">
        <v>6062.02</v>
      </c>
      <c r="K170" s="1845" t="s">
        <v>477</v>
      </c>
      <c r="L170" s="1202">
        <v>1430464</v>
      </c>
      <c r="M170" s="1188"/>
      <c r="N170" s="1188"/>
      <c r="O170" s="1188"/>
      <c r="P170" s="1188"/>
      <c r="Q170" s="1188"/>
      <c r="R170" s="1188"/>
      <c r="S170" s="1188"/>
      <c r="T170" s="1188"/>
    </row>
    <row r="171" spans="1:20" s="1195" customFormat="1" ht="21" customHeight="1" x14ac:dyDescent="0.25">
      <c r="A171" s="776"/>
      <c r="B171" s="1841"/>
      <c r="C171" s="1876"/>
      <c r="D171" s="1840"/>
      <c r="E171" s="1200" t="s">
        <v>685</v>
      </c>
      <c r="F171" s="1845" t="s">
        <v>218</v>
      </c>
      <c r="G171" s="1213" t="s">
        <v>218</v>
      </c>
      <c r="H171" s="1845" t="s">
        <v>292</v>
      </c>
      <c r="I171" s="1213" t="s">
        <v>507</v>
      </c>
      <c r="J171" s="1201">
        <v>6893.3679999999995</v>
      </c>
      <c r="K171" s="1845" t="s">
        <v>477</v>
      </c>
      <c r="L171" s="1202">
        <v>1627859</v>
      </c>
      <c r="M171" s="1188"/>
      <c r="N171" s="1188"/>
      <c r="O171" s="1188"/>
      <c r="P171" s="1188"/>
      <c r="Q171" s="1188"/>
      <c r="R171" s="1188"/>
      <c r="S171" s="1188"/>
      <c r="T171" s="1188"/>
    </row>
    <row r="172" spans="1:20" s="1195" customFormat="1" ht="21" customHeight="1" x14ac:dyDescent="0.25">
      <c r="A172" s="776"/>
      <c r="B172" s="1841"/>
      <c r="C172" s="1876"/>
      <c r="D172" s="1840"/>
      <c r="E172" s="1197" t="s">
        <v>692</v>
      </c>
      <c r="F172" s="1846" t="s">
        <v>218</v>
      </c>
      <c r="G172" s="1212" t="s">
        <v>218</v>
      </c>
      <c r="H172" s="1846" t="s">
        <v>292</v>
      </c>
      <c r="I172" s="1212" t="s">
        <v>507</v>
      </c>
      <c r="J172" s="1198">
        <v>6484.9159999999993</v>
      </c>
      <c r="K172" s="1846" t="s">
        <v>477</v>
      </c>
      <c r="L172" s="1199">
        <v>1882484</v>
      </c>
      <c r="M172" s="1188"/>
      <c r="N172" s="1188"/>
      <c r="O172" s="1188"/>
      <c r="P172" s="1188"/>
      <c r="Q172" s="1188"/>
      <c r="R172" s="1188"/>
      <c r="S172" s="1188"/>
      <c r="T172" s="1188"/>
    </row>
    <row r="173" spans="1:20" s="1195" customFormat="1" ht="21" customHeight="1" x14ac:dyDescent="0.25">
      <c r="A173" s="776"/>
      <c r="B173" s="1841"/>
      <c r="C173" s="1875" t="s">
        <v>1503</v>
      </c>
      <c r="D173" s="1854" t="s">
        <v>693</v>
      </c>
      <c r="E173" s="1192" t="s">
        <v>694</v>
      </c>
      <c r="F173" s="1855" t="s">
        <v>218</v>
      </c>
      <c r="G173" s="1211" t="s">
        <v>218</v>
      </c>
      <c r="H173" s="1855" t="s">
        <v>292</v>
      </c>
      <c r="I173" s="1211" t="s">
        <v>512</v>
      </c>
      <c r="J173" s="1193">
        <v>0</v>
      </c>
      <c r="K173" s="1855" t="s">
        <v>476</v>
      </c>
      <c r="L173" s="1194">
        <v>0</v>
      </c>
      <c r="M173" s="1188"/>
      <c r="N173" s="1188"/>
      <c r="O173" s="1188"/>
      <c r="P173" s="1188"/>
      <c r="Q173" s="1188"/>
      <c r="R173" s="1188"/>
      <c r="S173" s="1188"/>
      <c r="T173" s="1188"/>
    </row>
    <row r="174" spans="1:20" s="1195" customFormat="1" ht="21" customHeight="1" x14ac:dyDescent="0.25">
      <c r="A174" s="776"/>
      <c r="B174" s="1841"/>
      <c r="C174" s="1876"/>
      <c r="D174" s="1840"/>
      <c r="E174" s="1200" t="s">
        <v>695</v>
      </c>
      <c r="F174" s="1845" t="s">
        <v>218</v>
      </c>
      <c r="G174" s="1213" t="s">
        <v>218</v>
      </c>
      <c r="H174" s="1845" t="s">
        <v>292</v>
      </c>
      <c r="I174" s="1213" t="s">
        <v>512</v>
      </c>
      <c r="J174" s="1201">
        <v>0</v>
      </c>
      <c r="K174" s="1845"/>
      <c r="L174" s="1202"/>
      <c r="M174" s="1188"/>
      <c r="N174" s="1188"/>
      <c r="O174" s="1188"/>
      <c r="P174" s="1188"/>
      <c r="Q174" s="1188"/>
      <c r="R174" s="1188"/>
      <c r="S174" s="1188"/>
      <c r="T174" s="1188"/>
    </row>
    <row r="175" spans="1:20" s="1195" customFormat="1" ht="21" customHeight="1" x14ac:dyDescent="0.25">
      <c r="A175" s="776"/>
      <c r="B175" s="1841"/>
      <c r="C175" s="1876"/>
      <c r="D175" s="1840"/>
      <c r="E175" s="1200" t="s">
        <v>696</v>
      </c>
      <c r="F175" s="1845" t="s">
        <v>218</v>
      </c>
      <c r="G175" s="1213" t="s">
        <v>218</v>
      </c>
      <c r="H175" s="1845" t="s">
        <v>292</v>
      </c>
      <c r="I175" s="1213" t="s">
        <v>512</v>
      </c>
      <c r="J175" s="1201">
        <v>0</v>
      </c>
      <c r="K175" s="1845"/>
      <c r="L175" s="1202"/>
      <c r="M175" s="1188"/>
      <c r="N175" s="1188"/>
      <c r="O175" s="1188"/>
      <c r="P175" s="1188"/>
      <c r="Q175" s="1188"/>
      <c r="R175" s="1188"/>
      <c r="S175" s="1188"/>
      <c r="T175" s="1188"/>
    </row>
    <row r="176" spans="1:20" s="1195" customFormat="1" ht="21" customHeight="1" x14ac:dyDescent="0.25">
      <c r="A176" s="776"/>
      <c r="B176" s="1841"/>
      <c r="C176" s="1876"/>
      <c r="D176" s="1840"/>
      <c r="E176" s="1200" t="s">
        <v>697</v>
      </c>
      <c r="F176" s="1845" t="s">
        <v>218</v>
      </c>
      <c r="G176" s="1213" t="s">
        <v>218</v>
      </c>
      <c r="H176" s="1845" t="s">
        <v>292</v>
      </c>
      <c r="I176" s="1213" t="s">
        <v>512</v>
      </c>
      <c r="J176" s="1201">
        <v>0</v>
      </c>
      <c r="K176" s="1845"/>
      <c r="L176" s="1202"/>
      <c r="M176" s="1188"/>
      <c r="N176" s="1188"/>
      <c r="O176" s="1188"/>
      <c r="P176" s="1188"/>
      <c r="Q176" s="1188"/>
      <c r="R176" s="1188"/>
      <c r="S176" s="1188"/>
      <c r="T176" s="1188"/>
    </row>
    <row r="177" spans="1:20" s="1195" customFormat="1" ht="21" customHeight="1" x14ac:dyDescent="0.25">
      <c r="A177" s="776"/>
      <c r="B177" s="1841"/>
      <c r="C177" s="1876"/>
      <c r="D177" s="1840"/>
      <c r="E177" s="1200" t="s">
        <v>698</v>
      </c>
      <c r="F177" s="1845" t="s">
        <v>218</v>
      </c>
      <c r="G177" s="1213" t="s">
        <v>218</v>
      </c>
      <c r="H177" s="1845" t="s">
        <v>292</v>
      </c>
      <c r="I177" s="1213" t="s">
        <v>512</v>
      </c>
      <c r="J177" s="1201">
        <v>0</v>
      </c>
      <c r="K177" s="1845"/>
      <c r="L177" s="1202"/>
      <c r="M177" s="1188"/>
      <c r="N177" s="1188"/>
      <c r="O177" s="1188"/>
      <c r="P177" s="1188"/>
      <c r="Q177" s="1188"/>
      <c r="R177" s="1188"/>
      <c r="S177" s="1188"/>
      <c r="T177" s="1188"/>
    </row>
    <row r="178" spans="1:20" s="1195" customFormat="1" ht="21" customHeight="1" x14ac:dyDescent="0.25">
      <c r="A178" s="776"/>
      <c r="B178" s="1841"/>
      <c r="C178" s="1876"/>
      <c r="D178" s="1840"/>
      <c r="E178" s="1200" t="s">
        <v>687</v>
      </c>
      <c r="F178" s="1845" t="s">
        <v>218</v>
      </c>
      <c r="G178" s="1213" t="s">
        <v>218</v>
      </c>
      <c r="H178" s="1845" t="s">
        <v>292</v>
      </c>
      <c r="I178" s="1213" t="s">
        <v>512</v>
      </c>
      <c r="J178" s="1201">
        <v>0</v>
      </c>
      <c r="K178" s="1845"/>
      <c r="L178" s="1202"/>
      <c r="M178" s="1188"/>
      <c r="N178" s="1188"/>
      <c r="O178" s="1188"/>
      <c r="P178" s="1188"/>
      <c r="Q178" s="1188"/>
      <c r="R178" s="1188"/>
      <c r="S178" s="1188"/>
      <c r="T178" s="1188"/>
    </row>
    <row r="179" spans="1:20" s="1195" customFormat="1" ht="21" customHeight="1" x14ac:dyDescent="0.25">
      <c r="A179" s="776"/>
      <c r="B179" s="1841"/>
      <c r="C179" s="1876"/>
      <c r="D179" s="1840"/>
      <c r="E179" s="1197" t="s">
        <v>688</v>
      </c>
      <c r="F179" s="1846" t="s">
        <v>218</v>
      </c>
      <c r="G179" s="1212" t="s">
        <v>218</v>
      </c>
      <c r="H179" s="1846" t="s">
        <v>292</v>
      </c>
      <c r="I179" s="1212" t="s">
        <v>512</v>
      </c>
      <c r="J179" s="1198">
        <v>0</v>
      </c>
      <c r="K179" s="1846" t="s">
        <v>476</v>
      </c>
      <c r="L179" s="1199">
        <v>0</v>
      </c>
      <c r="M179" s="1188"/>
      <c r="N179" s="1188"/>
      <c r="O179" s="1188"/>
      <c r="P179" s="1188"/>
      <c r="Q179" s="1188"/>
      <c r="R179" s="1188"/>
      <c r="S179" s="1188"/>
      <c r="T179" s="1188"/>
    </row>
    <row r="180" spans="1:20" s="1195" customFormat="1" ht="21" customHeight="1" x14ac:dyDescent="0.25">
      <c r="A180" s="776"/>
      <c r="B180" s="1841"/>
      <c r="C180" s="1875" t="s">
        <v>50</v>
      </c>
      <c r="D180" s="1852" t="s">
        <v>540</v>
      </c>
      <c r="E180" s="1207" t="s">
        <v>701</v>
      </c>
      <c r="F180" s="1853" t="s">
        <v>218</v>
      </c>
      <c r="G180" s="1215" t="s">
        <v>218</v>
      </c>
      <c r="H180" s="1853" t="s">
        <v>292</v>
      </c>
      <c r="I180" s="1215" t="s">
        <v>512</v>
      </c>
      <c r="J180" s="1208"/>
      <c r="K180" s="1853" t="s">
        <v>476</v>
      </c>
      <c r="L180" s="1209">
        <v>0</v>
      </c>
      <c r="M180" s="1188"/>
      <c r="N180" s="1188"/>
      <c r="O180" s="1188"/>
      <c r="P180" s="1188"/>
      <c r="Q180" s="1188"/>
      <c r="R180" s="1188"/>
      <c r="S180" s="1188"/>
      <c r="T180" s="1188"/>
    </row>
    <row r="181" spans="1:20" s="1195" customFormat="1" ht="21" customHeight="1" x14ac:dyDescent="0.25">
      <c r="A181" s="776"/>
      <c r="B181" s="1841"/>
      <c r="C181" s="1876"/>
      <c r="D181" s="1854" t="s">
        <v>1357</v>
      </c>
      <c r="E181" s="1856" t="s">
        <v>701</v>
      </c>
      <c r="F181" s="1857" t="s">
        <v>218</v>
      </c>
      <c r="G181" s="1858" t="s">
        <v>218</v>
      </c>
      <c r="H181" s="1857" t="s">
        <v>292</v>
      </c>
      <c r="I181" s="1858" t="s">
        <v>512</v>
      </c>
      <c r="J181" s="1859"/>
      <c r="K181" s="1857"/>
      <c r="L181" s="1205"/>
      <c r="M181" s="1188"/>
      <c r="N181" s="1188"/>
      <c r="O181" s="1188"/>
      <c r="P181" s="1188"/>
      <c r="Q181" s="1188"/>
      <c r="R181" s="1188"/>
      <c r="S181" s="1188"/>
      <c r="T181" s="1188"/>
    </row>
    <row r="182" spans="1:20" s="1195" customFormat="1" ht="21" customHeight="1" x14ac:dyDescent="0.25">
      <c r="A182" s="776"/>
      <c r="B182" s="1841"/>
      <c r="C182" s="1875" t="s">
        <v>1294</v>
      </c>
      <c r="D182" s="1854" t="s">
        <v>1044</v>
      </c>
      <c r="E182" s="1192" t="s">
        <v>1647</v>
      </c>
      <c r="F182" s="1855" t="s">
        <v>218</v>
      </c>
      <c r="G182" s="1211" t="s">
        <v>218</v>
      </c>
      <c r="H182" s="1855" t="s">
        <v>525</v>
      </c>
      <c r="I182" s="1211" t="s">
        <v>512</v>
      </c>
      <c r="J182" s="1193">
        <v>4.83</v>
      </c>
      <c r="K182" s="1855" t="s">
        <v>476</v>
      </c>
      <c r="L182" s="1194">
        <v>396.06</v>
      </c>
      <c r="M182" s="1188"/>
      <c r="N182" s="1188"/>
      <c r="O182" s="1188"/>
      <c r="P182" s="1188"/>
      <c r="Q182" s="1188"/>
      <c r="R182" s="1188"/>
      <c r="S182" s="1188"/>
      <c r="T182" s="1188"/>
    </row>
    <row r="183" spans="1:20" s="1195" customFormat="1" ht="21" customHeight="1" x14ac:dyDescent="0.25">
      <c r="A183" s="776"/>
      <c r="B183" s="1841"/>
      <c r="C183" s="1876"/>
      <c r="D183" s="1840"/>
      <c r="E183" s="1200" t="s">
        <v>1648</v>
      </c>
      <c r="F183" s="1845" t="s">
        <v>218</v>
      </c>
      <c r="G183" s="1213" t="s">
        <v>218</v>
      </c>
      <c r="H183" s="1845" t="s">
        <v>525</v>
      </c>
      <c r="I183" s="1213" t="s">
        <v>512</v>
      </c>
      <c r="J183" s="1201">
        <v>72.030999999999992</v>
      </c>
      <c r="K183" s="1845" t="s">
        <v>476</v>
      </c>
      <c r="L183" s="1202">
        <v>5868</v>
      </c>
      <c r="M183" s="1188"/>
      <c r="N183" s="1188"/>
      <c r="O183" s="1188"/>
      <c r="P183" s="1188"/>
      <c r="Q183" s="1188"/>
      <c r="R183" s="1188"/>
      <c r="S183" s="1188"/>
      <c r="T183" s="1188"/>
    </row>
    <row r="184" spans="1:20" s="1195" customFormat="1" ht="21" customHeight="1" x14ac:dyDescent="0.25">
      <c r="A184" s="776"/>
      <c r="B184" s="1841"/>
      <c r="C184" s="1876"/>
      <c r="D184" s="1840"/>
      <c r="E184" s="1200" t="s">
        <v>524</v>
      </c>
      <c r="F184" s="1845" t="s">
        <v>218</v>
      </c>
      <c r="G184" s="1213" t="s">
        <v>218</v>
      </c>
      <c r="H184" s="1845" t="s">
        <v>525</v>
      </c>
      <c r="I184" s="1213" t="s">
        <v>512</v>
      </c>
      <c r="J184" s="1201">
        <v>34.530999999999999</v>
      </c>
      <c r="K184" s="1845" t="s">
        <v>476</v>
      </c>
      <c r="L184" s="1202">
        <v>3106</v>
      </c>
      <c r="M184" s="1188"/>
      <c r="N184" s="1188"/>
      <c r="O184" s="1188"/>
      <c r="P184" s="1188"/>
      <c r="Q184" s="1188"/>
      <c r="R184" s="1188"/>
      <c r="S184" s="1188"/>
      <c r="T184" s="1188"/>
    </row>
    <row r="185" spans="1:20" s="1195" customFormat="1" ht="21" customHeight="1" x14ac:dyDescent="0.25">
      <c r="A185" s="776"/>
      <c r="B185" s="1841"/>
      <c r="C185" s="1876"/>
      <c r="D185" s="1840"/>
      <c r="E185" s="1197" t="s">
        <v>526</v>
      </c>
      <c r="F185" s="1846" t="s">
        <v>218</v>
      </c>
      <c r="G185" s="1212" t="s">
        <v>218</v>
      </c>
      <c r="H185" s="1846" t="s">
        <v>525</v>
      </c>
      <c r="I185" s="1212" t="s">
        <v>512</v>
      </c>
      <c r="J185" s="1198">
        <v>17.213000000000001</v>
      </c>
      <c r="K185" s="1846" t="s">
        <v>476</v>
      </c>
      <c r="L185" s="1199">
        <v>1943</v>
      </c>
      <c r="M185" s="1188"/>
      <c r="N185" s="1188"/>
      <c r="O185" s="1188"/>
      <c r="P185" s="1188"/>
      <c r="Q185" s="1188"/>
      <c r="R185" s="1188"/>
      <c r="S185" s="1188"/>
      <c r="T185" s="1188"/>
    </row>
    <row r="186" spans="1:20" s="1195" customFormat="1" ht="21" customHeight="1" x14ac:dyDescent="0.25">
      <c r="A186" s="776"/>
      <c r="B186" s="1841"/>
      <c r="C186" s="1875" t="s">
        <v>1260</v>
      </c>
      <c r="D186" s="1854" t="s">
        <v>269</v>
      </c>
      <c r="E186" s="1192" t="s">
        <v>518</v>
      </c>
      <c r="F186" s="1855" t="s">
        <v>219</v>
      </c>
      <c r="G186" s="1211" t="s">
        <v>219</v>
      </c>
      <c r="H186" s="1855" t="s">
        <v>292</v>
      </c>
      <c r="I186" s="1211" t="s">
        <v>507</v>
      </c>
      <c r="J186" s="1193">
        <v>0</v>
      </c>
      <c r="K186" s="1855"/>
      <c r="L186" s="1194"/>
      <c r="M186" s="1188"/>
      <c r="N186" s="1188"/>
      <c r="O186" s="1188"/>
      <c r="P186" s="1188"/>
      <c r="Q186" s="1188"/>
      <c r="R186" s="1188"/>
      <c r="S186" s="1188"/>
      <c r="T186" s="1188"/>
    </row>
    <row r="187" spans="1:20" s="1195" customFormat="1" ht="21" customHeight="1" x14ac:dyDescent="0.25">
      <c r="A187" s="776"/>
      <c r="B187" s="1841"/>
      <c r="C187" s="1876"/>
      <c r="D187" s="1840"/>
      <c r="E187" s="1200" t="s">
        <v>515</v>
      </c>
      <c r="F187" s="1845" t="s">
        <v>219</v>
      </c>
      <c r="G187" s="1213" t="s">
        <v>219</v>
      </c>
      <c r="H187" s="1845" t="s">
        <v>292</v>
      </c>
      <c r="I187" s="1213" t="s">
        <v>507</v>
      </c>
      <c r="J187" s="1201">
        <v>0</v>
      </c>
      <c r="K187" s="1845"/>
      <c r="L187" s="1202"/>
      <c r="M187" s="1188"/>
      <c r="N187" s="1188"/>
      <c r="O187" s="1188"/>
      <c r="P187" s="1188"/>
      <c r="Q187" s="1188"/>
      <c r="R187" s="1188"/>
      <c r="S187" s="1188"/>
      <c r="T187" s="1188"/>
    </row>
    <row r="188" spans="1:20" s="1195" customFormat="1" ht="21" customHeight="1" x14ac:dyDescent="0.25">
      <c r="A188" s="776"/>
      <c r="B188" s="1841"/>
      <c r="C188" s="1876"/>
      <c r="D188" s="1840"/>
      <c r="E188" s="1200" t="s">
        <v>517</v>
      </c>
      <c r="F188" s="1845" t="s">
        <v>219</v>
      </c>
      <c r="G188" s="1213" t="s">
        <v>219</v>
      </c>
      <c r="H188" s="1845" t="s">
        <v>292</v>
      </c>
      <c r="I188" s="1213" t="s">
        <v>507</v>
      </c>
      <c r="J188" s="1201">
        <v>0</v>
      </c>
      <c r="K188" s="1845"/>
      <c r="L188" s="1202"/>
      <c r="M188" s="1188"/>
      <c r="N188" s="1188"/>
      <c r="O188" s="1188"/>
      <c r="P188" s="1188"/>
      <c r="Q188" s="1188"/>
      <c r="R188" s="1188"/>
      <c r="S188" s="1188"/>
      <c r="T188" s="1188"/>
    </row>
    <row r="189" spans="1:20" s="1195" customFormat="1" ht="21" customHeight="1" x14ac:dyDescent="0.25">
      <c r="A189" s="776"/>
      <c r="B189" s="1841"/>
      <c r="C189" s="1876"/>
      <c r="D189" s="1840"/>
      <c r="E189" s="1197" t="s">
        <v>519</v>
      </c>
      <c r="F189" s="1846" t="s">
        <v>219</v>
      </c>
      <c r="G189" s="1212" t="s">
        <v>219</v>
      </c>
      <c r="H189" s="1846" t="s">
        <v>292</v>
      </c>
      <c r="I189" s="1212" t="s">
        <v>507</v>
      </c>
      <c r="J189" s="1198">
        <v>11915.61</v>
      </c>
      <c r="K189" s="1846" t="s">
        <v>476</v>
      </c>
      <c r="L189" s="1199">
        <v>5205.8900000000003</v>
      </c>
      <c r="M189" s="1188"/>
      <c r="N189" s="1188"/>
      <c r="O189" s="1188"/>
      <c r="P189" s="1188"/>
      <c r="Q189" s="1188"/>
      <c r="R189" s="1188"/>
      <c r="S189" s="1188"/>
      <c r="T189" s="1188"/>
    </row>
    <row r="190" spans="1:20" s="1195" customFormat="1" ht="21" customHeight="1" x14ac:dyDescent="0.25">
      <c r="A190" s="776"/>
      <c r="B190" s="1841"/>
      <c r="C190" s="1876"/>
      <c r="D190" s="1840"/>
      <c r="E190" s="1196"/>
      <c r="F190" s="1844"/>
      <c r="G190" s="1214"/>
      <c r="H190" s="1844"/>
      <c r="I190" s="1214"/>
      <c r="J190" s="1203"/>
      <c r="K190" s="1844" t="s">
        <v>477</v>
      </c>
      <c r="L190" s="1204">
        <v>4281885.43</v>
      </c>
      <c r="M190" s="1188"/>
      <c r="N190" s="1188"/>
      <c r="O190" s="1188"/>
      <c r="P190" s="1188"/>
      <c r="Q190" s="1188"/>
      <c r="R190" s="1188"/>
      <c r="S190" s="1188"/>
      <c r="T190" s="1188"/>
    </row>
    <row r="191" spans="1:20" s="1195" customFormat="1" ht="21" customHeight="1" x14ac:dyDescent="0.25">
      <c r="A191" s="776"/>
      <c r="B191" s="1841"/>
      <c r="C191" s="1876"/>
      <c r="D191" s="1840"/>
      <c r="E191" s="1197" t="s">
        <v>520</v>
      </c>
      <c r="F191" s="1846" t="s">
        <v>219</v>
      </c>
      <c r="G191" s="1212" t="s">
        <v>219</v>
      </c>
      <c r="H191" s="1846" t="s">
        <v>292</v>
      </c>
      <c r="I191" s="1212" t="s">
        <v>507</v>
      </c>
      <c r="J191" s="1198">
        <v>13177.021000000001</v>
      </c>
      <c r="K191" s="1846" t="s">
        <v>476</v>
      </c>
      <c r="L191" s="1199">
        <v>1050.3899999999999</v>
      </c>
      <c r="M191" s="1188"/>
      <c r="N191" s="1188"/>
      <c r="O191" s="1188"/>
      <c r="P191" s="1188"/>
      <c r="Q191" s="1188"/>
      <c r="R191" s="1188"/>
      <c r="S191" s="1188"/>
      <c r="T191" s="1188"/>
    </row>
    <row r="192" spans="1:20" s="1195" customFormat="1" ht="21" customHeight="1" x14ac:dyDescent="0.25">
      <c r="A192" s="776"/>
      <c r="B192" s="1841"/>
      <c r="C192" s="1876"/>
      <c r="D192" s="1840"/>
      <c r="E192" s="1196"/>
      <c r="F192" s="1844"/>
      <c r="G192" s="1214"/>
      <c r="H192" s="1844"/>
      <c r="I192" s="1214"/>
      <c r="J192" s="1203"/>
      <c r="K192" s="1844" t="s">
        <v>477</v>
      </c>
      <c r="L192" s="1204">
        <v>4629255.57</v>
      </c>
      <c r="M192" s="1188"/>
      <c r="N192" s="1188"/>
      <c r="O192" s="1188"/>
      <c r="P192" s="1188"/>
      <c r="Q192" s="1188"/>
      <c r="R192" s="1188"/>
      <c r="S192" s="1188"/>
      <c r="T192" s="1188"/>
    </row>
    <row r="193" spans="1:20" s="1195" customFormat="1" ht="21" customHeight="1" x14ac:dyDescent="0.25">
      <c r="A193" s="776"/>
      <c r="B193" s="1841"/>
      <c r="C193" s="1876"/>
      <c r="D193" s="1840"/>
      <c r="E193" s="1197" t="s">
        <v>521</v>
      </c>
      <c r="F193" s="1846" t="s">
        <v>219</v>
      </c>
      <c r="G193" s="1212" t="s">
        <v>219</v>
      </c>
      <c r="H193" s="1846" t="s">
        <v>292</v>
      </c>
      <c r="I193" s="1212" t="s">
        <v>507</v>
      </c>
      <c r="J193" s="1198">
        <v>50319.556000000004</v>
      </c>
      <c r="K193" s="1846" t="s">
        <v>476</v>
      </c>
      <c r="L193" s="1199">
        <v>21540</v>
      </c>
      <c r="M193" s="1188"/>
      <c r="N193" s="1188"/>
      <c r="O193" s="1188"/>
      <c r="P193" s="1188"/>
      <c r="Q193" s="1188"/>
      <c r="R193" s="1188"/>
      <c r="S193" s="1188"/>
      <c r="T193" s="1188"/>
    </row>
    <row r="194" spans="1:20" s="1195" customFormat="1" ht="21" customHeight="1" x14ac:dyDescent="0.25">
      <c r="A194" s="776"/>
      <c r="B194" s="1841"/>
      <c r="C194" s="1876"/>
      <c r="D194" s="1840"/>
      <c r="E194" s="1196"/>
      <c r="F194" s="1844"/>
      <c r="G194" s="1214"/>
      <c r="H194" s="1844"/>
      <c r="I194" s="1214"/>
      <c r="J194" s="1203"/>
      <c r="K194" s="1844" t="s">
        <v>477</v>
      </c>
      <c r="L194" s="1204">
        <v>15591051</v>
      </c>
      <c r="M194" s="1188"/>
      <c r="N194" s="1188"/>
      <c r="O194" s="1188"/>
      <c r="P194" s="1188"/>
      <c r="Q194" s="1188"/>
      <c r="R194" s="1188"/>
      <c r="S194" s="1188"/>
      <c r="T194" s="1188"/>
    </row>
    <row r="195" spans="1:20" s="1195" customFormat="1" ht="21" customHeight="1" x14ac:dyDescent="0.25">
      <c r="A195" s="776"/>
      <c r="B195" s="1841"/>
      <c r="C195" s="1876"/>
      <c r="D195" s="1840"/>
      <c r="E195" s="1197" t="s">
        <v>522</v>
      </c>
      <c r="F195" s="1846" t="s">
        <v>219</v>
      </c>
      <c r="G195" s="1212" t="s">
        <v>219</v>
      </c>
      <c r="H195" s="1846" t="s">
        <v>292</v>
      </c>
      <c r="I195" s="1212" t="s">
        <v>507</v>
      </c>
      <c r="J195" s="1198">
        <v>163509.15600000002</v>
      </c>
      <c r="K195" s="1846" t="s">
        <v>477</v>
      </c>
      <c r="L195" s="1199">
        <v>46032427</v>
      </c>
      <c r="M195" s="1188"/>
      <c r="N195" s="1188"/>
      <c r="O195" s="1188"/>
      <c r="P195" s="1188"/>
      <c r="Q195" s="1188"/>
      <c r="R195" s="1188"/>
      <c r="S195" s="1188"/>
      <c r="T195" s="1188"/>
    </row>
    <row r="196" spans="1:20" s="1195" customFormat="1" ht="21" customHeight="1" x14ac:dyDescent="0.25">
      <c r="A196" s="776"/>
      <c r="B196" s="1841"/>
      <c r="C196" s="1876"/>
      <c r="D196" s="1854" t="s">
        <v>266</v>
      </c>
      <c r="E196" s="1856" t="s">
        <v>515</v>
      </c>
      <c r="F196" s="1857" t="s">
        <v>219</v>
      </c>
      <c r="G196" s="1858" t="s">
        <v>221</v>
      </c>
      <c r="H196" s="1857" t="s">
        <v>292</v>
      </c>
      <c r="I196" s="1858" t="s">
        <v>507</v>
      </c>
      <c r="J196" s="1859">
        <v>853194.39700000011</v>
      </c>
      <c r="K196" s="1857" t="s">
        <v>476</v>
      </c>
      <c r="L196" s="1205">
        <v>231394.22</v>
      </c>
      <c r="M196" s="1188"/>
      <c r="N196" s="1188"/>
      <c r="O196" s="1188"/>
      <c r="P196" s="1188"/>
      <c r="Q196" s="1188"/>
      <c r="R196" s="1188"/>
      <c r="S196" s="1188"/>
      <c r="T196" s="1188"/>
    </row>
    <row r="197" spans="1:20" s="1195" customFormat="1" ht="21" customHeight="1" x14ac:dyDescent="0.25">
      <c r="A197" s="776"/>
      <c r="B197" s="1841"/>
      <c r="C197" s="1876"/>
      <c r="D197" s="1840"/>
      <c r="E197" s="1196"/>
      <c r="F197" s="1844"/>
      <c r="G197" s="1214"/>
      <c r="H197" s="1844"/>
      <c r="I197" s="1214"/>
      <c r="J197" s="1203"/>
      <c r="K197" s="1844" t="s">
        <v>477</v>
      </c>
      <c r="L197" s="1204">
        <v>247397917.44</v>
      </c>
      <c r="M197" s="1188"/>
      <c r="N197" s="1188"/>
      <c r="O197" s="1188"/>
      <c r="P197" s="1188"/>
      <c r="Q197" s="1188"/>
      <c r="R197" s="1188"/>
      <c r="S197" s="1188"/>
      <c r="T197" s="1188"/>
    </row>
    <row r="198" spans="1:20" s="1195" customFormat="1" ht="21" customHeight="1" x14ac:dyDescent="0.25">
      <c r="A198" s="776"/>
      <c r="B198" s="1841"/>
      <c r="C198" s="1876"/>
      <c r="D198" s="1840"/>
      <c r="E198" s="1197" t="s">
        <v>517</v>
      </c>
      <c r="F198" s="1846" t="s">
        <v>219</v>
      </c>
      <c r="G198" s="1212" t="s">
        <v>221</v>
      </c>
      <c r="H198" s="1846" t="s">
        <v>292</v>
      </c>
      <c r="I198" s="1212" t="s">
        <v>507</v>
      </c>
      <c r="J198" s="1198">
        <v>819081.94200000004</v>
      </c>
      <c r="K198" s="1846" t="s">
        <v>476</v>
      </c>
      <c r="L198" s="1199">
        <v>224574.58000000002</v>
      </c>
      <c r="M198" s="1188"/>
      <c r="N198" s="1188"/>
      <c r="O198" s="1188"/>
      <c r="P198" s="1188"/>
      <c r="Q198" s="1188"/>
      <c r="R198" s="1188"/>
      <c r="S198" s="1188"/>
      <c r="T198" s="1188"/>
    </row>
    <row r="199" spans="1:20" s="1195" customFormat="1" ht="21" customHeight="1" x14ac:dyDescent="0.25">
      <c r="A199" s="776"/>
      <c r="B199" s="1841"/>
      <c r="C199" s="1876"/>
      <c r="D199" s="1840"/>
      <c r="E199" s="1196"/>
      <c r="F199" s="1844"/>
      <c r="G199" s="1214"/>
      <c r="H199" s="1844"/>
      <c r="I199" s="1214"/>
      <c r="J199" s="1203"/>
      <c r="K199" s="1844" t="s">
        <v>477</v>
      </c>
      <c r="L199" s="1204">
        <v>237400066.04999998</v>
      </c>
      <c r="M199" s="1188"/>
      <c r="N199" s="1188"/>
      <c r="O199" s="1188"/>
      <c r="P199" s="1188"/>
      <c r="Q199" s="1188"/>
      <c r="R199" s="1188"/>
      <c r="S199" s="1188"/>
      <c r="T199" s="1188"/>
    </row>
    <row r="200" spans="1:20" s="1195" customFormat="1" ht="21" customHeight="1" x14ac:dyDescent="0.25">
      <c r="A200" s="776"/>
      <c r="B200" s="1841"/>
      <c r="C200" s="1876"/>
      <c r="D200" s="1840"/>
      <c r="E200" s="1197" t="s">
        <v>523</v>
      </c>
      <c r="F200" s="1846" t="s">
        <v>220</v>
      </c>
      <c r="G200" s="1212" t="s">
        <v>221</v>
      </c>
      <c r="H200" s="1846" t="s">
        <v>292</v>
      </c>
      <c r="I200" s="1212" t="s">
        <v>507</v>
      </c>
      <c r="J200" s="1198">
        <v>897497.554</v>
      </c>
      <c r="K200" s="1846"/>
      <c r="L200" s="1199"/>
      <c r="M200" s="1188"/>
      <c r="N200" s="1188"/>
      <c r="O200" s="1188"/>
      <c r="P200" s="1188"/>
      <c r="Q200" s="1188"/>
      <c r="R200" s="1188"/>
      <c r="S200" s="1188"/>
      <c r="T200" s="1188"/>
    </row>
    <row r="201" spans="1:20" s="1195" customFormat="1" ht="21" customHeight="1" x14ac:dyDescent="0.25">
      <c r="A201" s="776"/>
      <c r="B201" s="1841"/>
      <c r="C201" s="1875" t="s">
        <v>1366</v>
      </c>
      <c r="D201" s="1852" t="s">
        <v>1102</v>
      </c>
      <c r="E201" s="1207" t="s">
        <v>1367</v>
      </c>
      <c r="F201" s="1853" t="s">
        <v>219</v>
      </c>
      <c r="G201" s="1215" t="s">
        <v>219</v>
      </c>
      <c r="H201" s="1853" t="s">
        <v>292</v>
      </c>
      <c r="I201" s="1215" t="s">
        <v>507</v>
      </c>
      <c r="J201" s="1208">
        <v>19925.266</v>
      </c>
      <c r="K201" s="1853" t="s">
        <v>477</v>
      </c>
      <c r="L201" s="1209">
        <v>5652423.71</v>
      </c>
      <c r="M201" s="1188"/>
      <c r="N201" s="1188"/>
      <c r="O201" s="1188"/>
      <c r="P201" s="1188"/>
      <c r="Q201" s="1188"/>
      <c r="R201" s="1188"/>
      <c r="S201" s="1188"/>
      <c r="T201" s="1188"/>
    </row>
    <row r="202" spans="1:20" s="1195" customFormat="1" ht="21" customHeight="1" x14ac:dyDescent="0.25">
      <c r="A202" s="776"/>
      <c r="B202" s="1841"/>
      <c r="C202" s="1876"/>
      <c r="D202" s="1852" t="s">
        <v>276</v>
      </c>
      <c r="E202" s="1207" t="s">
        <v>702</v>
      </c>
      <c r="F202" s="1853" t="s">
        <v>219</v>
      </c>
      <c r="G202" s="1215" t="s">
        <v>219</v>
      </c>
      <c r="H202" s="1853" t="s">
        <v>292</v>
      </c>
      <c r="I202" s="1215" t="s">
        <v>507</v>
      </c>
      <c r="J202" s="1208">
        <v>540228.53500000003</v>
      </c>
      <c r="K202" s="1853" t="s">
        <v>477</v>
      </c>
      <c r="L202" s="1209">
        <v>180552514.33999994</v>
      </c>
      <c r="M202" s="1188"/>
      <c r="N202" s="1188"/>
      <c r="O202" s="1188"/>
      <c r="P202" s="1188"/>
      <c r="Q202" s="1188"/>
      <c r="R202" s="1188"/>
      <c r="S202" s="1188"/>
      <c r="T202" s="1188"/>
    </row>
    <row r="203" spans="1:20" s="1195" customFormat="1" ht="21" customHeight="1" x14ac:dyDescent="0.25">
      <c r="A203" s="776"/>
      <c r="B203" s="1841"/>
      <c r="C203" s="1876"/>
      <c r="D203" s="1854" t="s">
        <v>1471</v>
      </c>
      <c r="E203" s="1856" t="s">
        <v>703</v>
      </c>
      <c r="F203" s="1857" t="s">
        <v>219</v>
      </c>
      <c r="G203" s="1858" t="s">
        <v>219</v>
      </c>
      <c r="H203" s="1857" t="s">
        <v>292</v>
      </c>
      <c r="I203" s="1858" t="s">
        <v>507</v>
      </c>
      <c r="J203" s="1859">
        <v>63881.264999999999</v>
      </c>
      <c r="K203" s="1857" t="s">
        <v>476</v>
      </c>
      <c r="L203" s="1205">
        <v>131044</v>
      </c>
      <c r="M203" s="1188"/>
      <c r="N203" s="1188"/>
      <c r="O203" s="1188"/>
      <c r="P203" s="1188"/>
      <c r="Q203" s="1188"/>
      <c r="R203" s="1188"/>
      <c r="S203" s="1188"/>
      <c r="T203" s="1188"/>
    </row>
    <row r="204" spans="1:20" s="1195" customFormat="1" ht="21" customHeight="1" x14ac:dyDescent="0.25">
      <c r="A204" s="776"/>
      <c r="B204" s="1841"/>
      <c r="C204" s="1876"/>
      <c r="D204" s="1840"/>
      <c r="E204" s="1196"/>
      <c r="F204" s="1844"/>
      <c r="G204" s="1214"/>
      <c r="H204" s="1844"/>
      <c r="I204" s="1214"/>
      <c r="J204" s="1203"/>
      <c r="K204" s="1844" t="s">
        <v>477</v>
      </c>
      <c r="L204" s="1204">
        <v>22026458.32</v>
      </c>
      <c r="M204" s="1188"/>
      <c r="N204" s="1188"/>
      <c r="O204" s="1188"/>
      <c r="P204" s="1188"/>
      <c r="Q204" s="1188"/>
      <c r="R204" s="1188"/>
      <c r="S204" s="1188"/>
      <c r="T204" s="1188"/>
    </row>
    <row r="205" spans="1:20" s="1195" customFormat="1" ht="21" customHeight="1" x14ac:dyDescent="0.25">
      <c r="A205" s="776"/>
      <c r="B205" s="1841"/>
      <c r="C205" s="1875" t="s">
        <v>1311</v>
      </c>
      <c r="D205" s="1854" t="s">
        <v>1373</v>
      </c>
      <c r="E205" s="1192" t="s">
        <v>706</v>
      </c>
      <c r="F205" s="1855" t="s">
        <v>219</v>
      </c>
      <c r="G205" s="1211" t="s">
        <v>221</v>
      </c>
      <c r="H205" s="1855" t="s">
        <v>292</v>
      </c>
      <c r="I205" s="1211" t="s">
        <v>507</v>
      </c>
      <c r="J205" s="1193">
        <v>1044355.8389999999</v>
      </c>
      <c r="K205" s="1855" t="s">
        <v>477</v>
      </c>
      <c r="L205" s="1194">
        <v>292537555.83000004</v>
      </c>
      <c r="M205" s="1188"/>
      <c r="N205" s="1188"/>
      <c r="O205" s="1188"/>
      <c r="P205" s="1188"/>
      <c r="Q205" s="1188"/>
      <c r="R205" s="1188"/>
      <c r="S205" s="1188"/>
      <c r="T205" s="1188"/>
    </row>
    <row r="206" spans="1:20" s="1195" customFormat="1" ht="21" customHeight="1" x14ac:dyDescent="0.25">
      <c r="A206" s="776"/>
      <c r="B206" s="1841"/>
      <c r="C206" s="1876"/>
      <c r="D206" s="1840"/>
      <c r="E206" s="1200" t="s">
        <v>707</v>
      </c>
      <c r="F206" s="1845" t="s">
        <v>219</v>
      </c>
      <c r="G206" s="1213" t="s">
        <v>221</v>
      </c>
      <c r="H206" s="1845" t="s">
        <v>292</v>
      </c>
      <c r="I206" s="1213" t="s">
        <v>507</v>
      </c>
      <c r="J206" s="1201">
        <v>974709.68400000001</v>
      </c>
      <c r="K206" s="1845" t="s">
        <v>477</v>
      </c>
      <c r="L206" s="1202">
        <v>275331310.76999998</v>
      </c>
      <c r="M206" s="1188"/>
      <c r="N206" s="1188"/>
      <c r="O206" s="1188"/>
      <c r="P206" s="1188"/>
      <c r="Q206" s="1188"/>
      <c r="R206" s="1188"/>
      <c r="S206" s="1188"/>
      <c r="T206" s="1188"/>
    </row>
    <row r="207" spans="1:20" s="1195" customFormat="1" ht="21" customHeight="1" x14ac:dyDescent="0.25">
      <c r="A207" s="776"/>
      <c r="B207" s="1841"/>
      <c r="C207" s="1876"/>
      <c r="D207" s="1840"/>
      <c r="E207" s="1200" t="s">
        <v>708</v>
      </c>
      <c r="F207" s="1845" t="s">
        <v>219</v>
      </c>
      <c r="G207" s="1213" t="s">
        <v>221</v>
      </c>
      <c r="H207" s="1845" t="s">
        <v>292</v>
      </c>
      <c r="I207" s="1213" t="s">
        <v>507</v>
      </c>
      <c r="J207" s="1201">
        <v>1081531.3420000002</v>
      </c>
      <c r="K207" s="1845" t="s">
        <v>477</v>
      </c>
      <c r="L207" s="1202">
        <v>310188567</v>
      </c>
      <c r="M207" s="1188"/>
      <c r="N207" s="1188"/>
      <c r="O207" s="1188"/>
      <c r="P207" s="1188"/>
      <c r="Q207" s="1188"/>
      <c r="R207" s="1188"/>
      <c r="S207" s="1188"/>
      <c r="T207" s="1188"/>
    </row>
    <row r="208" spans="1:20" s="1195" customFormat="1" ht="21" customHeight="1" x14ac:dyDescent="0.25">
      <c r="A208" s="776"/>
      <c r="B208" s="1841"/>
      <c r="C208" s="1876"/>
      <c r="D208" s="1840"/>
      <c r="E208" s="1200" t="s">
        <v>1072</v>
      </c>
      <c r="F208" s="1845" t="s">
        <v>219</v>
      </c>
      <c r="G208" s="1213" t="s">
        <v>221</v>
      </c>
      <c r="H208" s="1845" t="s">
        <v>292</v>
      </c>
      <c r="I208" s="1213" t="s">
        <v>507</v>
      </c>
      <c r="J208" s="1201">
        <v>297279.21000000002</v>
      </c>
      <c r="K208" s="1845" t="s">
        <v>477</v>
      </c>
      <c r="L208" s="1202">
        <v>87247225.039999992</v>
      </c>
      <c r="M208" s="1188"/>
      <c r="N208" s="1188"/>
      <c r="O208" s="1188"/>
      <c r="P208" s="1188"/>
      <c r="Q208" s="1188"/>
      <c r="R208" s="1188"/>
      <c r="S208" s="1188"/>
      <c r="T208" s="1188"/>
    </row>
    <row r="209" spans="1:20" s="1195" customFormat="1" ht="21" customHeight="1" x14ac:dyDescent="0.25">
      <c r="A209" s="776"/>
      <c r="B209" s="1841"/>
      <c r="C209" s="1876"/>
      <c r="D209" s="1840"/>
      <c r="E209" s="1200" t="s">
        <v>709</v>
      </c>
      <c r="F209" s="1845" t="s">
        <v>220</v>
      </c>
      <c r="G209" s="1213" t="s">
        <v>221</v>
      </c>
      <c r="H209" s="1845" t="s">
        <v>292</v>
      </c>
      <c r="I209" s="1213" t="s">
        <v>507</v>
      </c>
      <c r="J209" s="1201">
        <v>1557778.8920000002</v>
      </c>
      <c r="K209" s="1845"/>
      <c r="L209" s="1202"/>
      <c r="M209" s="1188"/>
      <c r="N209" s="1188"/>
      <c r="O209" s="1188"/>
      <c r="P209" s="1188"/>
      <c r="Q209" s="1188"/>
      <c r="R209" s="1188"/>
      <c r="S209" s="1188"/>
      <c r="T209" s="1188"/>
    </row>
    <row r="210" spans="1:20" s="1195" customFormat="1" ht="21" customHeight="1" x14ac:dyDescent="0.25">
      <c r="A210" s="776"/>
      <c r="B210" s="1841"/>
      <c r="C210" s="1876"/>
      <c r="D210" s="1840"/>
      <c r="E210" s="1197" t="s">
        <v>1073</v>
      </c>
      <c r="F210" s="1846" t="s">
        <v>220</v>
      </c>
      <c r="G210" s="1212" t="s">
        <v>221</v>
      </c>
      <c r="H210" s="1846" t="s">
        <v>292</v>
      </c>
      <c r="I210" s="1212" t="s">
        <v>507</v>
      </c>
      <c r="J210" s="1198">
        <v>136083.408</v>
      </c>
      <c r="K210" s="1846"/>
      <c r="L210" s="1199"/>
      <c r="M210" s="1188"/>
      <c r="N210" s="1188"/>
      <c r="O210" s="1188"/>
      <c r="P210" s="1188"/>
      <c r="Q210" s="1188"/>
      <c r="R210" s="1188"/>
      <c r="S210" s="1188"/>
      <c r="T210" s="1188"/>
    </row>
    <row r="211" spans="1:20" s="1195" customFormat="1" ht="21" customHeight="1" x14ac:dyDescent="0.25">
      <c r="A211" s="776"/>
      <c r="B211" s="1841"/>
      <c r="C211" s="1876"/>
      <c r="D211" s="1854" t="s">
        <v>274</v>
      </c>
      <c r="E211" s="1856" t="s">
        <v>715</v>
      </c>
      <c r="F211" s="1857" t="s">
        <v>220</v>
      </c>
      <c r="G211" s="1858" t="s">
        <v>220</v>
      </c>
      <c r="H211" s="1857" t="s">
        <v>292</v>
      </c>
      <c r="I211" s="1858" t="s">
        <v>507</v>
      </c>
      <c r="J211" s="1859">
        <v>13023.314</v>
      </c>
      <c r="K211" s="1857" t="s">
        <v>480</v>
      </c>
      <c r="L211" s="1205">
        <v>5520.03</v>
      </c>
      <c r="M211" s="1188"/>
      <c r="N211" s="1188"/>
      <c r="O211" s="1188"/>
      <c r="P211" s="1188"/>
      <c r="Q211" s="1188"/>
      <c r="R211" s="1188"/>
      <c r="S211" s="1188"/>
      <c r="T211" s="1188"/>
    </row>
    <row r="212" spans="1:20" s="1195" customFormat="1" ht="21" customHeight="1" x14ac:dyDescent="0.25">
      <c r="A212" s="776"/>
      <c r="B212" s="1841"/>
      <c r="C212" s="1876"/>
      <c r="D212" s="1840"/>
      <c r="E212" s="1196"/>
      <c r="F212" s="1844"/>
      <c r="G212" s="1214"/>
      <c r="H212" s="1844"/>
      <c r="I212" s="1214"/>
      <c r="J212" s="1203"/>
      <c r="K212" s="1844" t="s">
        <v>476</v>
      </c>
      <c r="L212" s="1204">
        <v>118028.91999999998</v>
      </c>
      <c r="M212" s="1188"/>
      <c r="N212" s="1188"/>
      <c r="O212" s="1188"/>
      <c r="P212" s="1188"/>
      <c r="Q212" s="1188"/>
      <c r="R212" s="1188"/>
      <c r="S212" s="1188"/>
      <c r="T212" s="1188"/>
    </row>
    <row r="213" spans="1:20" s="1195" customFormat="1" ht="21" customHeight="1" x14ac:dyDescent="0.25">
      <c r="A213" s="776"/>
      <c r="B213" s="1841"/>
      <c r="C213" s="1876"/>
      <c r="D213" s="1854" t="s">
        <v>1005</v>
      </c>
      <c r="E213" s="1192" t="s">
        <v>1014</v>
      </c>
      <c r="F213" s="1855" t="s">
        <v>219</v>
      </c>
      <c r="G213" s="1211" t="s">
        <v>219</v>
      </c>
      <c r="H213" s="1855" t="s">
        <v>292</v>
      </c>
      <c r="I213" s="1211" t="s">
        <v>507</v>
      </c>
      <c r="J213" s="1193">
        <v>3337.4839999999999</v>
      </c>
      <c r="K213" s="1855" t="s">
        <v>476</v>
      </c>
      <c r="L213" s="1194">
        <v>234926.05</v>
      </c>
      <c r="M213" s="1188"/>
      <c r="N213" s="1188"/>
      <c r="O213" s="1188"/>
      <c r="P213" s="1188"/>
      <c r="Q213" s="1188"/>
      <c r="R213" s="1188"/>
      <c r="S213" s="1188"/>
      <c r="T213" s="1188"/>
    </row>
    <row r="214" spans="1:20" s="1195" customFormat="1" ht="21" customHeight="1" x14ac:dyDescent="0.25">
      <c r="A214" s="776"/>
      <c r="B214" s="1841"/>
      <c r="C214" s="1876"/>
      <c r="D214" s="1840"/>
      <c r="E214" s="1200" t="s">
        <v>1015</v>
      </c>
      <c r="F214" s="1845" t="s">
        <v>219</v>
      </c>
      <c r="G214" s="1213" t="s">
        <v>219</v>
      </c>
      <c r="H214" s="1845" t="s">
        <v>292</v>
      </c>
      <c r="I214" s="1213" t="s">
        <v>507</v>
      </c>
      <c r="J214" s="1201">
        <v>1739.5129999999999</v>
      </c>
      <c r="K214" s="1845" t="s">
        <v>476</v>
      </c>
      <c r="L214" s="1202">
        <v>136555.69999999998</v>
      </c>
      <c r="M214" s="1188"/>
      <c r="N214" s="1188"/>
      <c r="O214" s="1188"/>
      <c r="P214" s="1188"/>
      <c r="Q214" s="1188"/>
      <c r="R214" s="1188"/>
      <c r="S214" s="1188"/>
      <c r="T214" s="1188"/>
    </row>
    <row r="215" spans="1:20" s="1195" customFormat="1" ht="21" customHeight="1" x14ac:dyDescent="0.25">
      <c r="A215" s="776"/>
      <c r="B215" s="1841"/>
      <c r="C215" s="1876"/>
      <c r="D215" s="1840"/>
      <c r="E215" s="1197" t="s">
        <v>1016</v>
      </c>
      <c r="F215" s="1846" t="s">
        <v>219</v>
      </c>
      <c r="G215" s="1212" t="s">
        <v>219</v>
      </c>
      <c r="H215" s="1846" t="s">
        <v>292</v>
      </c>
      <c r="I215" s="1212" t="s">
        <v>507</v>
      </c>
      <c r="J215" s="1198">
        <v>1826.07</v>
      </c>
      <c r="K215" s="1846" t="s">
        <v>476</v>
      </c>
      <c r="L215" s="1199">
        <v>143151.37</v>
      </c>
      <c r="M215" s="1188"/>
      <c r="N215" s="1188"/>
      <c r="O215" s="1188"/>
      <c r="P215" s="1188"/>
      <c r="Q215" s="1188"/>
      <c r="R215" s="1188"/>
      <c r="S215" s="1188"/>
      <c r="T215" s="1188"/>
    </row>
    <row r="216" spans="1:20" s="1195" customFormat="1" ht="21" customHeight="1" x14ac:dyDescent="0.25">
      <c r="A216" s="776"/>
      <c r="B216" s="1841"/>
      <c r="C216" s="1876"/>
      <c r="D216" s="1854" t="s">
        <v>1677</v>
      </c>
      <c r="E216" s="1192" t="s">
        <v>716</v>
      </c>
      <c r="F216" s="1855" t="s">
        <v>219</v>
      </c>
      <c r="G216" s="1211" t="s">
        <v>219</v>
      </c>
      <c r="H216" s="1855" t="s">
        <v>292</v>
      </c>
      <c r="I216" s="1211" t="s">
        <v>507</v>
      </c>
      <c r="J216" s="1193">
        <v>0</v>
      </c>
      <c r="K216" s="1855" t="s">
        <v>476</v>
      </c>
      <c r="L216" s="1194">
        <v>1874.6</v>
      </c>
      <c r="M216" s="1188"/>
      <c r="N216" s="1188"/>
      <c r="O216" s="1188"/>
      <c r="P216" s="1188"/>
      <c r="Q216" s="1188"/>
      <c r="R216" s="1188"/>
      <c r="S216" s="1188"/>
      <c r="T216" s="1188"/>
    </row>
    <row r="217" spans="1:20" s="1195" customFormat="1" ht="21" customHeight="1" x14ac:dyDescent="0.25">
      <c r="A217" s="776"/>
      <c r="B217" s="1841"/>
      <c r="C217" s="1876"/>
      <c r="D217" s="1840"/>
      <c r="E217" s="1200" t="s">
        <v>717</v>
      </c>
      <c r="F217" s="1845" t="s">
        <v>219</v>
      </c>
      <c r="G217" s="1213" t="s">
        <v>219</v>
      </c>
      <c r="H217" s="1845" t="s">
        <v>292</v>
      </c>
      <c r="I217" s="1213" t="s">
        <v>507</v>
      </c>
      <c r="J217" s="1201">
        <v>738.99599999999998</v>
      </c>
      <c r="K217" s="1845" t="s">
        <v>476</v>
      </c>
      <c r="L217" s="1202">
        <v>67229.16</v>
      </c>
      <c r="M217" s="1188"/>
      <c r="N217" s="1188"/>
      <c r="O217" s="1188"/>
      <c r="P217" s="1188"/>
      <c r="Q217" s="1188"/>
      <c r="R217" s="1188"/>
      <c r="S217" s="1188"/>
      <c r="T217" s="1188"/>
    </row>
    <row r="218" spans="1:20" s="1195" customFormat="1" ht="21" customHeight="1" x14ac:dyDescent="0.25">
      <c r="A218" s="776"/>
      <c r="B218" s="1841"/>
      <c r="C218" s="1876"/>
      <c r="D218" s="1840"/>
      <c r="E218" s="1197" t="s">
        <v>718</v>
      </c>
      <c r="F218" s="1846" t="s">
        <v>219</v>
      </c>
      <c r="G218" s="1212" t="s">
        <v>219</v>
      </c>
      <c r="H218" s="1846" t="s">
        <v>292</v>
      </c>
      <c r="I218" s="1212" t="s">
        <v>507</v>
      </c>
      <c r="J218" s="1198">
        <v>0</v>
      </c>
      <c r="K218" s="1846" t="s">
        <v>476</v>
      </c>
      <c r="L218" s="1199">
        <v>1874.6</v>
      </c>
      <c r="M218" s="1188"/>
      <c r="N218" s="1188"/>
      <c r="O218" s="1188"/>
      <c r="P218" s="1188"/>
      <c r="Q218" s="1188"/>
      <c r="R218" s="1188"/>
      <c r="S218" s="1188"/>
      <c r="T218" s="1188"/>
    </row>
    <row r="219" spans="1:20" s="1195" customFormat="1" ht="21" customHeight="1" x14ac:dyDescent="0.25">
      <c r="A219" s="776"/>
      <c r="B219" s="1841"/>
      <c r="C219" s="1875" t="s">
        <v>59</v>
      </c>
      <c r="D219" s="1854" t="s">
        <v>265</v>
      </c>
      <c r="E219" s="1192" t="s">
        <v>706</v>
      </c>
      <c r="F219" s="1855" t="s">
        <v>221</v>
      </c>
      <c r="G219" s="1211" t="s">
        <v>221</v>
      </c>
      <c r="H219" s="1855" t="s">
        <v>292</v>
      </c>
      <c r="I219" s="1211" t="s">
        <v>507</v>
      </c>
      <c r="J219" s="1193">
        <v>896600.81900000013</v>
      </c>
      <c r="K219" s="1855" t="s">
        <v>477</v>
      </c>
      <c r="L219" s="1194">
        <v>239636675.57499999</v>
      </c>
      <c r="M219" s="1188"/>
      <c r="N219" s="1188"/>
      <c r="O219" s="1188"/>
      <c r="P219" s="1188"/>
      <c r="Q219" s="1188"/>
      <c r="R219" s="1188"/>
      <c r="S219" s="1188"/>
      <c r="T219" s="1188"/>
    </row>
    <row r="220" spans="1:20" s="1195" customFormat="1" ht="21" customHeight="1" x14ac:dyDescent="0.25">
      <c r="A220" s="776"/>
      <c r="B220" s="1841"/>
      <c r="C220" s="1876"/>
      <c r="D220" s="1840"/>
      <c r="E220" s="1200" t="s">
        <v>707</v>
      </c>
      <c r="F220" s="1845" t="s">
        <v>221</v>
      </c>
      <c r="G220" s="1213" t="s">
        <v>221</v>
      </c>
      <c r="H220" s="1845" t="s">
        <v>292</v>
      </c>
      <c r="I220" s="1213" t="s">
        <v>507</v>
      </c>
      <c r="J220" s="1201">
        <v>1003779.894</v>
      </c>
      <c r="K220" s="1845" t="s">
        <v>477</v>
      </c>
      <c r="L220" s="1202">
        <v>268221218.426</v>
      </c>
      <c r="M220" s="1188"/>
      <c r="N220" s="1188"/>
      <c r="O220" s="1188"/>
      <c r="P220" s="1188"/>
      <c r="Q220" s="1188"/>
      <c r="R220" s="1188"/>
      <c r="S220" s="1188"/>
      <c r="T220" s="1188"/>
    </row>
    <row r="221" spans="1:20" s="1195" customFormat="1" ht="21" customHeight="1" x14ac:dyDescent="0.25">
      <c r="A221" s="776"/>
      <c r="B221" s="1841"/>
      <c r="C221" s="1876"/>
      <c r="D221" s="1840"/>
      <c r="E221" s="1197" t="s">
        <v>719</v>
      </c>
      <c r="F221" s="1846" t="s">
        <v>221</v>
      </c>
      <c r="G221" s="1212" t="s">
        <v>221</v>
      </c>
      <c r="H221" s="1846" t="s">
        <v>292</v>
      </c>
      <c r="I221" s="1212" t="s">
        <v>507</v>
      </c>
      <c r="J221" s="1198">
        <v>960178.64500000002</v>
      </c>
      <c r="K221" s="1846"/>
      <c r="L221" s="1199"/>
      <c r="M221" s="1188"/>
      <c r="N221" s="1188"/>
      <c r="O221" s="1188"/>
      <c r="P221" s="1188"/>
      <c r="Q221" s="1188"/>
      <c r="R221" s="1188"/>
      <c r="S221" s="1188"/>
      <c r="T221" s="1188"/>
    </row>
    <row r="222" spans="1:20" s="1195" customFormat="1" ht="21" customHeight="1" x14ac:dyDescent="0.25">
      <c r="A222" s="776"/>
      <c r="B222" s="1841"/>
      <c r="C222" s="1875" t="s">
        <v>1379</v>
      </c>
      <c r="D222" s="1854" t="s">
        <v>1472</v>
      </c>
      <c r="E222" s="1856" t="s">
        <v>534</v>
      </c>
      <c r="F222" s="1857" t="s">
        <v>218</v>
      </c>
      <c r="G222" s="1858" t="s">
        <v>218</v>
      </c>
      <c r="H222" s="1857" t="s">
        <v>525</v>
      </c>
      <c r="I222" s="1858" t="s">
        <v>512</v>
      </c>
      <c r="J222" s="1859">
        <v>47498.509000000005</v>
      </c>
      <c r="K222" s="1857" t="s">
        <v>476</v>
      </c>
      <c r="L222" s="1205">
        <v>4247.08</v>
      </c>
      <c r="M222" s="1188"/>
      <c r="N222" s="1188"/>
      <c r="O222" s="1188"/>
      <c r="P222" s="1188"/>
      <c r="Q222" s="1188"/>
      <c r="R222" s="1188"/>
      <c r="S222" s="1188"/>
      <c r="T222" s="1188"/>
    </row>
    <row r="223" spans="1:20" s="1195" customFormat="1" ht="21" customHeight="1" x14ac:dyDescent="0.25">
      <c r="A223" s="776"/>
      <c r="B223" s="1841"/>
      <c r="C223" s="1876"/>
      <c r="D223" s="1840"/>
      <c r="E223" s="1196"/>
      <c r="F223" s="1844"/>
      <c r="G223" s="1214"/>
      <c r="H223" s="1844"/>
      <c r="I223" s="1214"/>
      <c r="J223" s="1203"/>
      <c r="K223" s="1844" t="s">
        <v>478</v>
      </c>
      <c r="L223" s="1204">
        <v>2836219.0000000005</v>
      </c>
      <c r="M223" s="1188"/>
      <c r="N223" s="1188"/>
      <c r="O223" s="1188"/>
      <c r="P223" s="1188"/>
      <c r="Q223" s="1188"/>
      <c r="R223" s="1188"/>
      <c r="S223" s="1188"/>
      <c r="T223" s="1188"/>
    </row>
    <row r="224" spans="1:20" s="1195" customFormat="1" ht="21" customHeight="1" x14ac:dyDescent="0.25">
      <c r="A224" s="776"/>
      <c r="B224" s="1841"/>
      <c r="C224" s="1876"/>
      <c r="D224" s="1840"/>
      <c r="E224" s="1197" t="s">
        <v>529</v>
      </c>
      <c r="F224" s="1846" t="s">
        <v>218</v>
      </c>
      <c r="G224" s="1212" t="s">
        <v>218</v>
      </c>
      <c r="H224" s="1846" t="s">
        <v>525</v>
      </c>
      <c r="I224" s="1212" t="s">
        <v>512</v>
      </c>
      <c r="J224" s="1198">
        <v>47041.35</v>
      </c>
      <c r="K224" s="1846" t="s">
        <v>476</v>
      </c>
      <c r="L224" s="1199">
        <v>4498.8399999999992</v>
      </c>
      <c r="M224" s="1188"/>
      <c r="N224" s="1188"/>
      <c r="O224" s="1188"/>
      <c r="P224" s="1188"/>
      <c r="Q224" s="1188"/>
      <c r="R224" s="1188"/>
      <c r="S224" s="1188"/>
      <c r="T224" s="1188"/>
    </row>
    <row r="225" spans="1:20" s="1195" customFormat="1" ht="21" customHeight="1" x14ac:dyDescent="0.25">
      <c r="A225" s="776"/>
      <c r="B225" s="1841"/>
      <c r="C225" s="1876"/>
      <c r="D225" s="1840"/>
      <c r="E225" s="1196"/>
      <c r="F225" s="1844"/>
      <c r="G225" s="1214"/>
      <c r="H225" s="1844"/>
      <c r="I225" s="1214"/>
      <c r="J225" s="1203"/>
      <c r="K225" s="1844" t="s">
        <v>478</v>
      </c>
      <c r="L225" s="1204">
        <v>2838646.48</v>
      </c>
      <c r="M225" s="1188"/>
      <c r="N225" s="1188"/>
      <c r="O225" s="1188"/>
      <c r="P225" s="1188"/>
      <c r="Q225" s="1188"/>
      <c r="R225" s="1188"/>
      <c r="S225" s="1188"/>
      <c r="T225" s="1188"/>
    </row>
    <row r="226" spans="1:20" s="1195" customFormat="1" ht="21" customHeight="1" x14ac:dyDescent="0.25">
      <c r="A226" s="776"/>
      <c r="B226" s="1841"/>
      <c r="C226" s="1876"/>
      <c r="D226" s="1840"/>
      <c r="E226" s="1197" t="s">
        <v>530</v>
      </c>
      <c r="F226" s="1846" t="s">
        <v>218</v>
      </c>
      <c r="G226" s="1212" t="s">
        <v>218</v>
      </c>
      <c r="H226" s="1846" t="s">
        <v>525</v>
      </c>
      <c r="I226" s="1212" t="s">
        <v>512</v>
      </c>
      <c r="J226" s="1198">
        <v>46159.558000000005</v>
      </c>
      <c r="K226" s="1846" t="s">
        <v>476</v>
      </c>
      <c r="L226" s="1199">
        <v>2707.76</v>
      </c>
      <c r="M226" s="1188"/>
      <c r="N226" s="1188"/>
      <c r="O226" s="1188"/>
      <c r="P226" s="1188"/>
      <c r="Q226" s="1188"/>
      <c r="R226" s="1188"/>
      <c r="S226" s="1188"/>
      <c r="T226" s="1188"/>
    </row>
    <row r="227" spans="1:20" s="1195" customFormat="1" ht="21" customHeight="1" x14ac:dyDescent="0.25">
      <c r="A227" s="776"/>
      <c r="B227" s="1841"/>
      <c r="C227" s="1876"/>
      <c r="D227" s="1840"/>
      <c r="E227" s="1196"/>
      <c r="F227" s="1844"/>
      <c r="G227" s="1214"/>
      <c r="H227" s="1844"/>
      <c r="I227" s="1214"/>
      <c r="J227" s="1203"/>
      <c r="K227" s="1844" t="s">
        <v>478</v>
      </c>
      <c r="L227" s="1204">
        <v>2633249.59</v>
      </c>
      <c r="M227" s="1188"/>
      <c r="N227" s="1188"/>
      <c r="O227" s="1188"/>
      <c r="P227" s="1188"/>
      <c r="Q227" s="1188"/>
      <c r="R227" s="1188"/>
      <c r="S227" s="1188"/>
      <c r="T227" s="1188"/>
    </row>
    <row r="228" spans="1:20" s="1195" customFormat="1" ht="21" customHeight="1" x14ac:dyDescent="0.25">
      <c r="A228" s="776"/>
      <c r="B228" s="1841"/>
      <c r="C228" s="1876"/>
      <c r="D228" s="1840"/>
      <c r="E228" s="1197" t="s">
        <v>686</v>
      </c>
      <c r="F228" s="1846" t="s">
        <v>218</v>
      </c>
      <c r="G228" s="1212" t="s">
        <v>218</v>
      </c>
      <c r="H228" s="1846" t="s">
        <v>525</v>
      </c>
      <c r="I228" s="1212" t="s">
        <v>512</v>
      </c>
      <c r="J228" s="1198">
        <v>40598.438999999998</v>
      </c>
      <c r="K228" s="1846" t="s">
        <v>476</v>
      </c>
      <c r="L228" s="1199">
        <v>4008.5499999999997</v>
      </c>
      <c r="M228" s="1188"/>
      <c r="N228" s="1188"/>
      <c r="O228" s="1188"/>
      <c r="P228" s="1188"/>
      <c r="Q228" s="1188"/>
      <c r="R228" s="1188"/>
      <c r="S228" s="1188"/>
      <c r="T228" s="1188"/>
    </row>
    <row r="229" spans="1:20" s="1195" customFormat="1" ht="21" customHeight="1" x14ac:dyDescent="0.25">
      <c r="A229" s="776"/>
      <c r="B229" s="1841"/>
      <c r="C229" s="1876"/>
      <c r="D229" s="1840"/>
      <c r="E229" s="1196"/>
      <c r="F229" s="1844"/>
      <c r="G229" s="1214"/>
      <c r="H229" s="1844"/>
      <c r="I229" s="1214"/>
      <c r="J229" s="1203"/>
      <c r="K229" s="1844" t="s">
        <v>478</v>
      </c>
      <c r="L229" s="1204">
        <v>2544315.0299999993</v>
      </c>
      <c r="M229" s="1188"/>
      <c r="N229" s="1188"/>
      <c r="O229" s="1188"/>
      <c r="P229" s="1188"/>
      <c r="Q229" s="1188"/>
      <c r="R229" s="1188"/>
      <c r="S229" s="1188"/>
      <c r="T229" s="1188"/>
    </row>
    <row r="230" spans="1:20" s="1195" customFormat="1" ht="21" customHeight="1" x14ac:dyDescent="0.25">
      <c r="A230" s="776"/>
      <c r="B230" s="1841"/>
      <c r="C230" s="1876"/>
      <c r="D230" s="1840"/>
      <c r="E230" s="1197" t="s">
        <v>1381</v>
      </c>
      <c r="F230" s="1846" t="s">
        <v>218</v>
      </c>
      <c r="G230" s="1212" t="s">
        <v>218</v>
      </c>
      <c r="H230" s="1846" t="s">
        <v>525</v>
      </c>
      <c r="I230" s="1212" t="s">
        <v>512</v>
      </c>
      <c r="J230" s="1198">
        <v>45509.877999999997</v>
      </c>
      <c r="K230" s="1846" t="s">
        <v>476</v>
      </c>
      <c r="L230" s="1199">
        <v>5118.58</v>
      </c>
      <c r="M230" s="1188"/>
      <c r="N230" s="1188"/>
      <c r="O230" s="1188"/>
      <c r="P230" s="1188"/>
      <c r="Q230" s="1188"/>
      <c r="R230" s="1188"/>
      <c r="S230" s="1188"/>
      <c r="T230" s="1188"/>
    </row>
    <row r="231" spans="1:20" s="1195" customFormat="1" ht="21" customHeight="1" x14ac:dyDescent="0.25">
      <c r="A231" s="776"/>
      <c r="B231" s="1841"/>
      <c r="C231" s="1876"/>
      <c r="D231" s="1840"/>
      <c r="E231" s="1196"/>
      <c r="F231" s="1844"/>
      <c r="G231" s="1214"/>
      <c r="H231" s="1844"/>
      <c r="I231" s="1214"/>
      <c r="J231" s="1203"/>
      <c r="K231" s="1844" t="s">
        <v>478</v>
      </c>
      <c r="L231" s="1204">
        <v>2781982.9</v>
      </c>
      <c r="M231" s="1188"/>
      <c r="N231" s="1188"/>
      <c r="O231" s="1188"/>
      <c r="P231" s="1188"/>
      <c r="Q231" s="1188"/>
      <c r="R231" s="1188"/>
      <c r="S231" s="1188"/>
      <c r="T231" s="1188"/>
    </row>
    <row r="232" spans="1:20" s="1195" customFormat="1" ht="21" customHeight="1" x14ac:dyDescent="0.25">
      <c r="A232" s="776"/>
      <c r="B232" s="1841"/>
      <c r="C232" s="1876"/>
      <c r="D232" s="1840"/>
      <c r="E232" s="1197" t="s">
        <v>1382</v>
      </c>
      <c r="F232" s="1846" t="s">
        <v>218</v>
      </c>
      <c r="G232" s="1212" t="s">
        <v>218</v>
      </c>
      <c r="H232" s="1846" t="s">
        <v>525</v>
      </c>
      <c r="I232" s="1212" t="s">
        <v>512</v>
      </c>
      <c r="J232" s="1198">
        <v>53872.254000000001</v>
      </c>
      <c r="K232" s="1846" t="s">
        <v>476</v>
      </c>
      <c r="L232" s="1199">
        <v>1487.03</v>
      </c>
      <c r="M232" s="1188"/>
      <c r="N232" s="1188"/>
      <c r="O232" s="1188"/>
      <c r="P232" s="1188"/>
      <c r="Q232" s="1188"/>
      <c r="R232" s="1188"/>
      <c r="S232" s="1188"/>
      <c r="T232" s="1188"/>
    </row>
    <row r="233" spans="1:20" s="1195" customFormat="1" ht="21" customHeight="1" x14ac:dyDescent="0.25">
      <c r="A233" s="776"/>
      <c r="B233" s="1841"/>
      <c r="C233" s="1876"/>
      <c r="D233" s="1840"/>
      <c r="E233" s="1196"/>
      <c r="F233" s="1844"/>
      <c r="G233" s="1214"/>
      <c r="H233" s="1844"/>
      <c r="I233" s="1214"/>
      <c r="J233" s="1203"/>
      <c r="K233" s="1844" t="s">
        <v>478</v>
      </c>
      <c r="L233" s="1204">
        <v>3203797.1799999997</v>
      </c>
      <c r="M233" s="1188"/>
      <c r="N233" s="1188"/>
      <c r="O233" s="1188"/>
      <c r="P233" s="1188"/>
      <c r="Q233" s="1188"/>
      <c r="R233" s="1188"/>
      <c r="S233" s="1188"/>
      <c r="T233" s="1188"/>
    </row>
    <row r="234" spans="1:20" s="1195" customFormat="1" ht="21" customHeight="1" x14ac:dyDescent="0.25">
      <c r="A234" s="776"/>
      <c r="B234" s="1841"/>
      <c r="C234" s="1876"/>
      <c r="D234" s="1840"/>
      <c r="E234" s="1197" t="s">
        <v>1383</v>
      </c>
      <c r="F234" s="1846" t="s">
        <v>218</v>
      </c>
      <c r="G234" s="1212" t="s">
        <v>218</v>
      </c>
      <c r="H234" s="1846" t="s">
        <v>525</v>
      </c>
      <c r="I234" s="1212" t="s">
        <v>512</v>
      </c>
      <c r="J234" s="1198">
        <v>52040.735999999997</v>
      </c>
      <c r="K234" s="1846" t="s">
        <v>476</v>
      </c>
      <c r="L234" s="1199">
        <v>2249.16</v>
      </c>
      <c r="M234" s="1188"/>
      <c r="N234" s="1188"/>
      <c r="O234" s="1188"/>
      <c r="P234" s="1188"/>
      <c r="Q234" s="1188"/>
      <c r="R234" s="1188"/>
      <c r="S234" s="1188"/>
      <c r="T234" s="1188"/>
    </row>
    <row r="235" spans="1:20" s="1195" customFormat="1" ht="21" customHeight="1" x14ac:dyDescent="0.25">
      <c r="A235" s="776"/>
      <c r="B235" s="1841"/>
      <c r="C235" s="1876"/>
      <c r="D235" s="1840"/>
      <c r="E235" s="1196"/>
      <c r="F235" s="1844"/>
      <c r="G235" s="1214"/>
      <c r="H235" s="1844"/>
      <c r="I235" s="1214"/>
      <c r="J235" s="1203"/>
      <c r="K235" s="1844" t="s">
        <v>478</v>
      </c>
      <c r="L235" s="1204">
        <v>3091594.09</v>
      </c>
      <c r="M235" s="1188"/>
      <c r="N235" s="1188"/>
      <c r="O235" s="1188"/>
      <c r="P235" s="1188"/>
      <c r="Q235" s="1188"/>
      <c r="R235" s="1188"/>
      <c r="S235" s="1188"/>
      <c r="T235" s="1188"/>
    </row>
    <row r="236" spans="1:20" s="1195" customFormat="1" ht="21" customHeight="1" x14ac:dyDescent="0.25">
      <c r="A236" s="776"/>
      <c r="B236" s="1841"/>
      <c r="C236" s="1875" t="s">
        <v>1476</v>
      </c>
      <c r="D236" s="1854" t="s">
        <v>532</v>
      </c>
      <c r="E236" s="1192" t="s">
        <v>531</v>
      </c>
      <c r="F236" s="1855" t="s">
        <v>218</v>
      </c>
      <c r="G236" s="1211" t="s">
        <v>218</v>
      </c>
      <c r="H236" s="1855" t="s">
        <v>525</v>
      </c>
      <c r="I236" s="1211" t="s">
        <v>512</v>
      </c>
      <c r="J236" s="1193">
        <v>16.186</v>
      </c>
      <c r="K236" s="1855" t="s">
        <v>476</v>
      </c>
      <c r="L236" s="1194">
        <v>1273.6120000000001</v>
      </c>
      <c r="M236" s="1188"/>
      <c r="N236" s="1188"/>
      <c r="O236" s="1188"/>
      <c r="P236" s="1188"/>
      <c r="Q236" s="1188"/>
      <c r="R236" s="1188"/>
      <c r="S236" s="1188"/>
      <c r="T236" s="1188"/>
    </row>
    <row r="237" spans="1:20" s="1195" customFormat="1" ht="21" customHeight="1" x14ac:dyDescent="0.25">
      <c r="A237" s="776"/>
      <c r="B237" s="1841"/>
      <c r="C237" s="1876"/>
      <c r="D237" s="1840"/>
      <c r="E237" s="1197" t="s">
        <v>533</v>
      </c>
      <c r="F237" s="1846" t="s">
        <v>218</v>
      </c>
      <c r="G237" s="1212" t="s">
        <v>218</v>
      </c>
      <c r="H237" s="1846" t="s">
        <v>525</v>
      </c>
      <c r="I237" s="1212" t="s">
        <v>512</v>
      </c>
      <c r="J237" s="1198">
        <v>0</v>
      </c>
      <c r="K237" s="1846"/>
      <c r="L237" s="1199"/>
      <c r="M237" s="1188"/>
      <c r="N237" s="1188"/>
      <c r="O237" s="1188"/>
      <c r="P237" s="1188"/>
      <c r="Q237" s="1188"/>
      <c r="R237" s="1188"/>
      <c r="S237" s="1188"/>
      <c r="T237" s="1188"/>
    </row>
    <row r="238" spans="1:20" s="1195" customFormat="1" ht="21" customHeight="1" x14ac:dyDescent="0.25">
      <c r="A238" s="776"/>
      <c r="B238" s="1841"/>
      <c r="C238" s="1875" t="s">
        <v>1394</v>
      </c>
      <c r="D238" s="1852" t="s">
        <v>1516</v>
      </c>
      <c r="E238" s="1207" t="s">
        <v>1551</v>
      </c>
      <c r="F238" s="1853" t="s">
        <v>218</v>
      </c>
      <c r="G238" s="1215" t="s">
        <v>218</v>
      </c>
      <c r="H238" s="1853" t="s">
        <v>292</v>
      </c>
      <c r="I238" s="1215" t="s">
        <v>507</v>
      </c>
      <c r="J238" s="1208">
        <v>2801.0039999999999</v>
      </c>
      <c r="K238" s="1853" t="s">
        <v>476</v>
      </c>
      <c r="L238" s="1209">
        <v>208751.5</v>
      </c>
      <c r="M238" s="1188"/>
      <c r="N238" s="1188"/>
      <c r="O238" s="1188"/>
      <c r="P238" s="1188"/>
      <c r="Q238" s="1188"/>
      <c r="R238" s="1188"/>
      <c r="S238" s="1188"/>
      <c r="T238" s="1188"/>
    </row>
    <row r="239" spans="1:20" s="1195" customFormat="1" ht="21" customHeight="1" x14ac:dyDescent="0.25">
      <c r="A239" s="776"/>
      <c r="B239" s="1841"/>
      <c r="C239" s="1876"/>
      <c r="D239" s="1854" t="s">
        <v>1517</v>
      </c>
      <c r="E239" s="1856" t="s">
        <v>1019</v>
      </c>
      <c r="F239" s="1857" t="s">
        <v>218</v>
      </c>
      <c r="G239" s="1858" t="s">
        <v>218</v>
      </c>
      <c r="H239" s="1857" t="s">
        <v>292</v>
      </c>
      <c r="I239" s="1858" t="s">
        <v>507</v>
      </c>
      <c r="J239" s="1859">
        <v>5200.7099999999991</v>
      </c>
      <c r="K239" s="1857" t="s">
        <v>476</v>
      </c>
      <c r="L239" s="1205">
        <v>410874.89</v>
      </c>
      <c r="M239" s="1188"/>
      <c r="N239" s="1188"/>
      <c r="O239" s="1188"/>
      <c r="P239" s="1188"/>
      <c r="Q239" s="1188"/>
      <c r="R239" s="1188"/>
      <c r="S239" s="1188"/>
      <c r="T239" s="1188"/>
    </row>
    <row r="240" spans="1:20" s="1195" customFormat="1" ht="21" customHeight="1" x14ac:dyDescent="0.25">
      <c r="A240" s="776"/>
      <c r="B240" s="1841"/>
      <c r="C240" s="1875" t="s">
        <v>72</v>
      </c>
      <c r="D240" s="1854" t="s">
        <v>264</v>
      </c>
      <c r="E240" s="1192" t="s">
        <v>720</v>
      </c>
      <c r="F240" s="1855" t="s">
        <v>219</v>
      </c>
      <c r="G240" s="1211" t="s">
        <v>221</v>
      </c>
      <c r="H240" s="1855" t="s">
        <v>292</v>
      </c>
      <c r="I240" s="1211" t="s">
        <v>507</v>
      </c>
      <c r="J240" s="1193">
        <v>870205.85200000007</v>
      </c>
      <c r="K240" s="1855" t="s">
        <v>477</v>
      </c>
      <c r="L240" s="1194">
        <v>241198357.84836003</v>
      </c>
      <c r="M240" s="1188"/>
      <c r="N240" s="1188"/>
      <c r="O240" s="1188"/>
      <c r="P240" s="1188"/>
      <c r="Q240" s="1188"/>
      <c r="R240" s="1188"/>
      <c r="S240" s="1188"/>
      <c r="T240" s="1188"/>
    </row>
    <row r="241" spans="1:20" s="1195" customFormat="1" ht="21" customHeight="1" x14ac:dyDescent="0.25">
      <c r="A241" s="776"/>
      <c r="B241" s="1841"/>
      <c r="C241" s="1876"/>
      <c r="D241" s="1840"/>
      <c r="E241" s="1200" t="s">
        <v>721</v>
      </c>
      <c r="F241" s="1845" t="s">
        <v>219</v>
      </c>
      <c r="G241" s="1213" t="s">
        <v>221</v>
      </c>
      <c r="H241" s="1845" t="s">
        <v>292</v>
      </c>
      <c r="I241" s="1213" t="s">
        <v>507</v>
      </c>
      <c r="J241" s="1201">
        <v>810362.21700000006</v>
      </c>
      <c r="K241" s="1845" t="s">
        <v>477</v>
      </c>
      <c r="L241" s="1202">
        <v>227462816.09734002</v>
      </c>
      <c r="M241" s="1188"/>
      <c r="N241" s="1188"/>
      <c r="O241" s="1188"/>
      <c r="P241" s="1188"/>
      <c r="Q241" s="1188"/>
      <c r="R241" s="1188"/>
      <c r="S241" s="1188"/>
      <c r="T241" s="1188"/>
    </row>
    <row r="242" spans="1:20" s="1195" customFormat="1" ht="21" customHeight="1" x14ac:dyDescent="0.25">
      <c r="A242" s="776"/>
      <c r="B242" s="1841"/>
      <c r="C242" s="1876"/>
      <c r="D242" s="1840"/>
      <c r="E242" s="1200" t="s">
        <v>722</v>
      </c>
      <c r="F242" s="1845" t="s">
        <v>219</v>
      </c>
      <c r="G242" s="1213" t="s">
        <v>221</v>
      </c>
      <c r="H242" s="1845" t="s">
        <v>292</v>
      </c>
      <c r="I242" s="1213" t="s">
        <v>507</v>
      </c>
      <c r="J242" s="1201">
        <v>835110.79700000002</v>
      </c>
      <c r="K242" s="1845" t="s">
        <v>477</v>
      </c>
      <c r="L242" s="1202">
        <v>232795997.07782</v>
      </c>
      <c r="M242" s="1188"/>
      <c r="N242" s="1188"/>
      <c r="O242" s="1188"/>
      <c r="P242" s="1188"/>
      <c r="Q242" s="1188"/>
      <c r="R242" s="1188"/>
      <c r="S242" s="1188"/>
      <c r="T242" s="1188"/>
    </row>
    <row r="243" spans="1:20" s="1195" customFormat="1" ht="21" customHeight="1" x14ac:dyDescent="0.25">
      <c r="A243" s="776"/>
      <c r="B243" s="1841"/>
      <c r="C243" s="1876"/>
      <c r="D243" s="1840"/>
      <c r="E243" s="1197" t="s">
        <v>220</v>
      </c>
      <c r="F243" s="1846" t="s">
        <v>220</v>
      </c>
      <c r="G243" s="1212" t="s">
        <v>221</v>
      </c>
      <c r="H243" s="1846" t="s">
        <v>292</v>
      </c>
      <c r="I243" s="1212" t="s">
        <v>507</v>
      </c>
      <c r="J243" s="1198">
        <v>1248470.8540000001</v>
      </c>
      <c r="K243" s="1846"/>
      <c r="L243" s="1199"/>
      <c r="M243" s="1188"/>
      <c r="N243" s="1188"/>
      <c r="O243" s="1188"/>
      <c r="P243" s="1188"/>
      <c r="Q243" s="1188"/>
      <c r="R243" s="1188"/>
      <c r="S243" s="1188"/>
      <c r="T243" s="1188"/>
    </row>
    <row r="244" spans="1:20" s="1195" customFormat="1" ht="21" customHeight="1" x14ac:dyDescent="0.25">
      <c r="A244" s="776"/>
      <c r="B244" s="1841"/>
      <c r="C244" s="1876"/>
      <c r="D244" s="1854" t="s">
        <v>272</v>
      </c>
      <c r="E244" s="1856" t="s">
        <v>519</v>
      </c>
      <c r="F244" s="1857" t="s">
        <v>219</v>
      </c>
      <c r="G244" s="1858" t="s">
        <v>219</v>
      </c>
      <c r="H244" s="1857" t="s">
        <v>292</v>
      </c>
      <c r="I244" s="1858" t="s">
        <v>507</v>
      </c>
      <c r="J244" s="1859">
        <v>546895.924</v>
      </c>
      <c r="K244" s="1857" t="s">
        <v>477</v>
      </c>
      <c r="L244" s="1205">
        <v>154908918</v>
      </c>
      <c r="M244" s="1188"/>
      <c r="N244" s="1188"/>
      <c r="O244" s="1188"/>
      <c r="P244" s="1188"/>
      <c r="Q244" s="1188"/>
      <c r="R244" s="1188"/>
      <c r="S244" s="1188"/>
      <c r="T244" s="1188"/>
    </row>
    <row r="245" spans="1:20" s="1195" customFormat="1" ht="21" customHeight="1" x14ac:dyDescent="0.25">
      <c r="A245" s="776"/>
      <c r="B245" s="1841"/>
      <c r="C245" s="1875" t="s">
        <v>84</v>
      </c>
      <c r="D245" s="1852" t="s">
        <v>840</v>
      </c>
      <c r="E245" s="1207" t="s">
        <v>1374</v>
      </c>
      <c r="F245" s="1853" t="s">
        <v>218</v>
      </c>
      <c r="G245" s="1215" t="s">
        <v>218</v>
      </c>
      <c r="H245" s="1853" t="s">
        <v>292</v>
      </c>
      <c r="I245" s="1215" t="s">
        <v>507</v>
      </c>
      <c r="J245" s="1208">
        <v>8773.9560000000001</v>
      </c>
      <c r="K245" s="1853" t="s">
        <v>479</v>
      </c>
      <c r="L245" s="1209">
        <v>4316479.3000000007</v>
      </c>
      <c r="M245" s="1188"/>
      <c r="N245" s="1188"/>
      <c r="O245" s="1188"/>
      <c r="P245" s="1188"/>
      <c r="Q245" s="1188"/>
      <c r="R245" s="1188"/>
      <c r="S245" s="1188"/>
      <c r="T245" s="1188"/>
    </row>
    <row r="246" spans="1:20" s="1195" customFormat="1" ht="21" customHeight="1" x14ac:dyDescent="0.25">
      <c r="A246" s="776"/>
      <c r="B246" s="1841"/>
      <c r="C246" s="1876"/>
      <c r="D246" s="1852" t="s">
        <v>1550</v>
      </c>
      <c r="E246" s="1207" t="s">
        <v>1549</v>
      </c>
      <c r="F246" s="1853" t="s">
        <v>218</v>
      </c>
      <c r="G246" s="1215" t="s">
        <v>218</v>
      </c>
      <c r="H246" s="1853" t="s">
        <v>292</v>
      </c>
      <c r="I246" s="1215" t="s">
        <v>507</v>
      </c>
      <c r="J246" s="1208">
        <v>13216.575000000001</v>
      </c>
      <c r="K246" s="1853" t="s">
        <v>479</v>
      </c>
      <c r="L246" s="1209">
        <v>7718016.8099999996</v>
      </c>
      <c r="M246" s="1188"/>
      <c r="N246" s="1188"/>
      <c r="O246" s="1188"/>
      <c r="P246" s="1188"/>
      <c r="Q246" s="1188"/>
      <c r="R246" s="1188"/>
      <c r="S246" s="1188"/>
      <c r="T246" s="1188"/>
    </row>
    <row r="247" spans="1:20" s="1195" customFormat="1" ht="21" customHeight="1" x14ac:dyDescent="0.25">
      <c r="A247" s="776"/>
      <c r="B247" s="1841"/>
      <c r="C247" s="1876"/>
      <c r="D247" s="1852" t="s">
        <v>723</v>
      </c>
      <c r="E247" s="1207" t="s">
        <v>724</v>
      </c>
      <c r="F247" s="1853" t="s">
        <v>218</v>
      </c>
      <c r="G247" s="1215" t="s">
        <v>218</v>
      </c>
      <c r="H247" s="1853" t="s">
        <v>292</v>
      </c>
      <c r="I247" s="1215" t="s">
        <v>507</v>
      </c>
      <c r="J247" s="1208">
        <v>25736.884999999995</v>
      </c>
      <c r="K247" s="1853" t="s">
        <v>479</v>
      </c>
      <c r="L247" s="1209">
        <v>15074994.969999999</v>
      </c>
      <c r="M247" s="1188"/>
      <c r="N247" s="1188"/>
      <c r="O247" s="1188"/>
      <c r="P247" s="1188"/>
      <c r="Q247" s="1188"/>
      <c r="R247" s="1188"/>
      <c r="S247" s="1188"/>
      <c r="T247" s="1188"/>
    </row>
    <row r="248" spans="1:20" s="1195" customFormat="1" ht="21" customHeight="1" x14ac:dyDescent="0.25">
      <c r="A248" s="776"/>
      <c r="B248" s="1841"/>
      <c r="C248" s="1876"/>
      <c r="D248" s="1854" t="s">
        <v>699</v>
      </c>
      <c r="E248" s="1856" t="s">
        <v>1374</v>
      </c>
      <c r="F248" s="1857" t="s">
        <v>218</v>
      </c>
      <c r="G248" s="1858" t="s">
        <v>218</v>
      </c>
      <c r="H248" s="1857" t="s">
        <v>292</v>
      </c>
      <c r="I248" s="1858" t="s">
        <v>507</v>
      </c>
      <c r="J248" s="1859">
        <v>12646.646999999999</v>
      </c>
      <c r="K248" s="1857" t="s">
        <v>479</v>
      </c>
      <c r="L248" s="1205">
        <v>7234703.4299999988</v>
      </c>
      <c r="M248" s="1188"/>
      <c r="N248" s="1188"/>
      <c r="O248" s="1188"/>
      <c r="P248" s="1188"/>
      <c r="Q248" s="1188"/>
      <c r="R248" s="1188"/>
      <c r="S248" s="1188"/>
      <c r="T248" s="1188"/>
    </row>
    <row r="249" spans="1:20" s="1195" customFormat="1" ht="21" customHeight="1" x14ac:dyDescent="0.25">
      <c r="A249" s="776"/>
      <c r="B249" s="1841"/>
      <c r="C249" s="1875" t="s">
        <v>86</v>
      </c>
      <c r="D249" s="1854" t="s">
        <v>1470</v>
      </c>
      <c r="E249" s="1192" t="s">
        <v>601</v>
      </c>
      <c r="F249" s="1855" t="s">
        <v>219</v>
      </c>
      <c r="G249" s="1211" t="s">
        <v>219</v>
      </c>
      <c r="H249" s="1855" t="s">
        <v>292</v>
      </c>
      <c r="I249" s="1211" t="s">
        <v>507</v>
      </c>
      <c r="J249" s="1193">
        <v>1229.8710000000001</v>
      </c>
      <c r="K249" s="1855" t="s">
        <v>476</v>
      </c>
      <c r="L249" s="1194">
        <v>116162.68</v>
      </c>
      <c r="M249" s="1188"/>
      <c r="N249" s="1188"/>
      <c r="O249" s="1188"/>
      <c r="P249" s="1188"/>
      <c r="Q249" s="1188"/>
      <c r="R249" s="1188"/>
      <c r="S249" s="1188"/>
      <c r="T249" s="1188"/>
    </row>
    <row r="250" spans="1:20" s="1195" customFormat="1" ht="21" customHeight="1" x14ac:dyDescent="0.25">
      <c r="A250" s="776"/>
      <c r="B250" s="1841"/>
      <c r="C250" s="1876"/>
      <c r="D250" s="1840"/>
      <c r="E250" s="1200" t="s">
        <v>1456</v>
      </c>
      <c r="F250" s="1845" t="s">
        <v>218</v>
      </c>
      <c r="G250" s="1213" t="s">
        <v>218</v>
      </c>
      <c r="H250" s="1845" t="s">
        <v>292</v>
      </c>
      <c r="I250" s="1213" t="s">
        <v>507</v>
      </c>
      <c r="J250" s="1201">
        <v>21.442</v>
      </c>
      <c r="K250" s="1845" t="s">
        <v>476</v>
      </c>
      <c r="L250" s="1202">
        <v>1626.3600000000001</v>
      </c>
      <c r="M250" s="1188"/>
      <c r="N250" s="1188"/>
      <c r="O250" s="1188"/>
      <c r="P250" s="1188"/>
      <c r="Q250" s="1188"/>
      <c r="R250" s="1188"/>
      <c r="S250" s="1188"/>
      <c r="T250" s="1188"/>
    </row>
    <row r="251" spans="1:20" s="1195" customFormat="1" ht="21" customHeight="1" x14ac:dyDescent="0.25">
      <c r="A251" s="776"/>
      <c r="B251" s="1841"/>
      <c r="C251" s="1876"/>
      <c r="D251" s="1840"/>
      <c r="E251" s="1197" t="s">
        <v>1455</v>
      </c>
      <c r="F251" s="1846" t="s">
        <v>218</v>
      </c>
      <c r="G251" s="1212" t="s">
        <v>218</v>
      </c>
      <c r="H251" s="1846" t="s">
        <v>292</v>
      </c>
      <c r="I251" s="1212" t="s">
        <v>507</v>
      </c>
      <c r="J251" s="1198">
        <v>36.947000000000003</v>
      </c>
      <c r="K251" s="1846" t="s">
        <v>476</v>
      </c>
      <c r="L251" s="1199">
        <v>3648.4300000000003</v>
      </c>
      <c r="M251" s="1188"/>
      <c r="N251" s="1188"/>
      <c r="O251" s="1188"/>
      <c r="P251" s="1188"/>
      <c r="Q251" s="1188"/>
      <c r="R251" s="1188"/>
      <c r="S251" s="1188"/>
      <c r="T251" s="1188"/>
    </row>
    <row r="252" spans="1:20" s="1195" customFormat="1" ht="21" customHeight="1" x14ac:dyDescent="0.25">
      <c r="A252" s="776"/>
      <c r="B252" s="1841"/>
      <c r="C252" s="1874" t="s">
        <v>70</v>
      </c>
      <c r="D252" s="1852" t="s">
        <v>725</v>
      </c>
      <c r="E252" s="1207" t="s">
        <v>726</v>
      </c>
      <c r="F252" s="1853" t="s">
        <v>218</v>
      </c>
      <c r="G252" s="1215" t="s">
        <v>218</v>
      </c>
      <c r="H252" s="1853" t="s">
        <v>525</v>
      </c>
      <c r="I252" s="1215" t="s">
        <v>512</v>
      </c>
      <c r="J252" s="1208">
        <v>0</v>
      </c>
      <c r="K252" s="1853"/>
      <c r="L252" s="1209"/>
      <c r="M252" s="1188"/>
      <c r="N252" s="1188"/>
      <c r="O252" s="1188"/>
      <c r="P252" s="1188"/>
      <c r="Q252" s="1188"/>
      <c r="R252" s="1188"/>
      <c r="S252" s="1188"/>
      <c r="T252" s="1188"/>
    </row>
    <row r="253" spans="1:20" s="1195" customFormat="1" ht="21" customHeight="1" x14ac:dyDescent="0.25">
      <c r="A253" s="776"/>
      <c r="B253" s="1841"/>
      <c r="C253" s="1875" t="s">
        <v>1375</v>
      </c>
      <c r="D253" s="1854" t="s">
        <v>1376</v>
      </c>
      <c r="E253" s="1192" t="s">
        <v>720</v>
      </c>
      <c r="F253" s="1855" t="s">
        <v>219</v>
      </c>
      <c r="G253" s="1211" t="s">
        <v>219</v>
      </c>
      <c r="H253" s="1855" t="s">
        <v>292</v>
      </c>
      <c r="I253" s="1211" t="s">
        <v>507</v>
      </c>
      <c r="J253" s="1193">
        <v>2090.9949999999999</v>
      </c>
      <c r="K253" s="1855" t="s">
        <v>476</v>
      </c>
      <c r="L253" s="1194">
        <v>161697.636</v>
      </c>
      <c r="M253" s="1188"/>
      <c r="N253" s="1188"/>
      <c r="O253" s="1188"/>
      <c r="P253" s="1188"/>
      <c r="Q253" s="1188"/>
      <c r="R253" s="1188"/>
      <c r="S253" s="1188"/>
      <c r="T253" s="1188"/>
    </row>
    <row r="254" spans="1:20" s="1195" customFormat="1" ht="21" customHeight="1" x14ac:dyDescent="0.25">
      <c r="A254" s="776"/>
      <c r="B254" s="1841"/>
      <c r="C254" s="1876"/>
      <c r="D254" s="1840"/>
      <c r="E254" s="1200" t="s">
        <v>721</v>
      </c>
      <c r="F254" s="1845" t="s">
        <v>219</v>
      </c>
      <c r="G254" s="1213" t="s">
        <v>219</v>
      </c>
      <c r="H254" s="1845" t="s">
        <v>292</v>
      </c>
      <c r="I254" s="1213" t="s">
        <v>507</v>
      </c>
      <c r="J254" s="1201">
        <v>1665.9269999999999</v>
      </c>
      <c r="K254" s="1845" t="s">
        <v>476</v>
      </c>
      <c r="L254" s="1202">
        <v>143898.47999999998</v>
      </c>
      <c r="M254" s="1188"/>
      <c r="N254" s="1188"/>
      <c r="O254" s="1188"/>
      <c r="P254" s="1188"/>
      <c r="Q254" s="1188"/>
      <c r="R254" s="1188"/>
      <c r="S254" s="1188"/>
      <c r="T254" s="1188"/>
    </row>
    <row r="255" spans="1:20" s="1195" customFormat="1" ht="21" customHeight="1" x14ac:dyDescent="0.25">
      <c r="A255" s="776"/>
      <c r="B255" s="1841"/>
      <c r="C255" s="1876"/>
      <c r="D255" s="1840"/>
      <c r="E255" s="1200" t="s">
        <v>722</v>
      </c>
      <c r="F255" s="1845" t="s">
        <v>219</v>
      </c>
      <c r="G255" s="1213" t="s">
        <v>219</v>
      </c>
      <c r="H255" s="1845" t="s">
        <v>292</v>
      </c>
      <c r="I255" s="1213" t="s">
        <v>507</v>
      </c>
      <c r="J255" s="1201">
        <v>2376.962</v>
      </c>
      <c r="K255" s="1845" t="s">
        <v>476</v>
      </c>
      <c r="L255" s="1202">
        <v>185949.19199999998</v>
      </c>
      <c r="M255" s="1188"/>
      <c r="N255" s="1188"/>
      <c r="O255" s="1188"/>
      <c r="P255" s="1188"/>
      <c r="Q255" s="1188"/>
      <c r="R255" s="1188"/>
      <c r="S255" s="1188"/>
      <c r="T255" s="1188"/>
    </row>
    <row r="256" spans="1:20" s="1195" customFormat="1" ht="21" customHeight="1" x14ac:dyDescent="0.25">
      <c r="A256" s="776"/>
      <c r="B256" s="1841"/>
      <c r="C256" s="1876"/>
      <c r="D256" s="1840"/>
      <c r="E256" s="1197" t="s">
        <v>1020</v>
      </c>
      <c r="F256" s="1846" t="s">
        <v>219</v>
      </c>
      <c r="G256" s="1212" t="s">
        <v>219</v>
      </c>
      <c r="H256" s="1846" t="s">
        <v>292</v>
      </c>
      <c r="I256" s="1212" t="s">
        <v>507</v>
      </c>
      <c r="J256" s="1198">
        <v>1670.212</v>
      </c>
      <c r="K256" s="1846" t="s">
        <v>476</v>
      </c>
      <c r="L256" s="1199">
        <v>126819.288</v>
      </c>
      <c r="M256" s="1188"/>
      <c r="N256" s="1188"/>
      <c r="O256" s="1188"/>
      <c r="P256" s="1188"/>
      <c r="Q256" s="1188"/>
      <c r="R256" s="1188"/>
      <c r="S256" s="1188"/>
      <c r="T256" s="1188"/>
    </row>
    <row r="257" spans="1:20" s="1195" customFormat="1" ht="21" customHeight="1" x14ac:dyDescent="0.25">
      <c r="A257" s="776"/>
      <c r="B257" s="1841"/>
      <c r="C257" s="1875" t="s">
        <v>88</v>
      </c>
      <c r="D257" s="1854" t="s">
        <v>729</v>
      </c>
      <c r="E257" s="1192" t="s">
        <v>720</v>
      </c>
      <c r="F257" s="1855" t="s">
        <v>219</v>
      </c>
      <c r="G257" s="1211" t="s">
        <v>219</v>
      </c>
      <c r="H257" s="1855" t="s">
        <v>292</v>
      </c>
      <c r="I257" s="1211" t="s">
        <v>507</v>
      </c>
      <c r="J257" s="1193">
        <v>51224.953000000001</v>
      </c>
      <c r="K257" s="1855" t="s">
        <v>477</v>
      </c>
      <c r="L257" s="1194">
        <v>15000121</v>
      </c>
      <c r="M257" s="1188"/>
      <c r="N257" s="1188"/>
      <c r="O257" s="1188"/>
      <c r="P257" s="1188"/>
      <c r="Q257" s="1188"/>
      <c r="R257" s="1188"/>
      <c r="S257" s="1188"/>
      <c r="T257" s="1188"/>
    </row>
    <row r="258" spans="1:20" s="1195" customFormat="1" ht="21" customHeight="1" x14ac:dyDescent="0.25">
      <c r="A258" s="776"/>
      <c r="B258" s="1841"/>
      <c r="C258" s="1876"/>
      <c r="D258" s="1840"/>
      <c r="E258" s="1200" t="s">
        <v>730</v>
      </c>
      <c r="F258" s="1845" t="s">
        <v>220</v>
      </c>
      <c r="G258" s="1213" t="s">
        <v>220</v>
      </c>
      <c r="H258" s="1845" t="s">
        <v>292</v>
      </c>
      <c r="I258" s="1213" t="s">
        <v>512</v>
      </c>
      <c r="J258" s="1201">
        <v>9875.8179999999993</v>
      </c>
      <c r="K258" s="1845"/>
      <c r="L258" s="1202"/>
      <c r="M258" s="1188"/>
      <c r="N258" s="1188"/>
      <c r="O258" s="1188"/>
      <c r="P258" s="1188"/>
      <c r="Q258" s="1188"/>
      <c r="R258" s="1188"/>
      <c r="S258" s="1188"/>
      <c r="T258" s="1188"/>
    </row>
    <row r="259" spans="1:20" s="1195" customFormat="1" ht="21" customHeight="1" x14ac:dyDescent="0.25">
      <c r="A259" s="776"/>
      <c r="B259" s="1841"/>
      <c r="C259" s="1876"/>
      <c r="D259" s="1840"/>
      <c r="E259" s="1197" t="s">
        <v>731</v>
      </c>
      <c r="F259" s="1846" t="s">
        <v>220</v>
      </c>
      <c r="G259" s="1212" t="s">
        <v>220</v>
      </c>
      <c r="H259" s="1846" t="s">
        <v>292</v>
      </c>
      <c r="I259" s="1212" t="s">
        <v>512</v>
      </c>
      <c r="J259" s="1198">
        <v>2671.8230000000003</v>
      </c>
      <c r="K259" s="1846"/>
      <c r="L259" s="1199"/>
      <c r="M259" s="1188"/>
      <c r="N259" s="1188"/>
      <c r="O259" s="1188"/>
      <c r="P259" s="1188"/>
      <c r="Q259" s="1188"/>
      <c r="R259" s="1188"/>
      <c r="S259" s="1188"/>
      <c r="T259" s="1188"/>
    </row>
    <row r="260" spans="1:20" s="1195" customFormat="1" ht="21" customHeight="1" x14ac:dyDescent="0.25">
      <c r="A260" s="776"/>
      <c r="B260" s="1841"/>
      <c r="C260" s="1875" t="s">
        <v>1474</v>
      </c>
      <c r="D260" s="1854" t="s">
        <v>732</v>
      </c>
      <c r="E260" s="1192" t="s">
        <v>733</v>
      </c>
      <c r="F260" s="1855" t="s">
        <v>218</v>
      </c>
      <c r="G260" s="1211" t="s">
        <v>218</v>
      </c>
      <c r="H260" s="1855" t="s">
        <v>292</v>
      </c>
      <c r="I260" s="1211" t="s">
        <v>507</v>
      </c>
      <c r="J260" s="1193">
        <v>33.744</v>
      </c>
      <c r="K260" s="1855" t="s">
        <v>476</v>
      </c>
      <c r="L260" s="1194">
        <v>2485</v>
      </c>
      <c r="M260" s="1188"/>
      <c r="N260" s="1188"/>
      <c r="O260" s="1188"/>
      <c r="P260" s="1188"/>
      <c r="Q260" s="1188"/>
      <c r="R260" s="1188"/>
      <c r="S260" s="1188"/>
      <c r="T260" s="1188"/>
    </row>
    <row r="261" spans="1:20" s="1195" customFormat="1" ht="21" customHeight="1" x14ac:dyDescent="0.25">
      <c r="A261" s="776"/>
      <c r="B261" s="1841"/>
      <c r="C261" s="1876"/>
      <c r="D261" s="1840"/>
      <c r="E261" s="1200" t="s">
        <v>734</v>
      </c>
      <c r="F261" s="1845" t="s">
        <v>220</v>
      </c>
      <c r="G261" s="1213" t="s">
        <v>220</v>
      </c>
      <c r="H261" s="1845" t="s">
        <v>292</v>
      </c>
      <c r="I261" s="1213" t="s">
        <v>507</v>
      </c>
      <c r="J261" s="1201">
        <v>3409.4369999999999</v>
      </c>
      <c r="K261" s="1845" t="s">
        <v>481</v>
      </c>
      <c r="L261" s="1202">
        <v>337487.24800000002</v>
      </c>
      <c r="M261" s="1188"/>
      <c r="N261" s="1188"/>
      <c r="O261" s="1188"/>
      <c r="P261" s="1188"/>
      <c r="Q261" s="1188"/>
      <c r="R261" s="1188"/>
      <c r="S261" s="1188"/>
      <c r="T261" s="1188"/>
    </row>
    <row r="262" spans="1:20" s="1195" customFormat="1" ht="21" customHeight="1" x14ac:dyDescent="0.25">
      <c r="A262" s="776"/>
      <c r="B262" s="1841"/>
      <c r="C262" s="1876"/>
      <c r="D262" s="1840"/>
      <c r="E262" s="1200" t="s">
        <v>735</v>
      </c>
      <c r="F262" s="1845" t="s">
        <v>220</v>
      </c>
      <c r="G262" s="1213" t="s">
        <v>220</v>
      </c>
      <c r="H262" s="1845" t="s">
        <v>292</v>
      </c>
      <c r="I262" s="1213" t="s">
        <v>507</v>
      </c>
      <c r="J262" s="1201">
        <v>4279.5079999999998</v>
      </c>
      <c r="K262" s="1845" t="s">
        <v>481</v>
      </c>
      <c r="L262" s="1202">
        <v>419884.68200000003</v>
      </c>
      <c r="M262" s="1188"/>
      <c r="N262" s="1188"/>
      <c r="O262" s="1188"/>
      <c r="P262" s="1188"/>
      <c r="Q262" s="1188"/>
      <c r="R262" s="1188"/>
      <c r="S262" s="1188"/>
      <c r="T262" s="1188"/>
    </row>
    <row r="263" spans="1:20" s="1195" customFormat="1" ht="21" customHeight="1" x14ac:dyDescent="0.25">
      <c r="A263" s="776"/>
      <c r="B263" s="1841"/>
      <c r="C263" s="1876"/>
      <c r="D263" s="1840"/>
      <c r="E263" s="1197" t="s">
        <v>736</v>
      </c>
      <c r="F263" s="1846" t="s">
        <v>220</v>
      </c>
      <c r="G263" s="1212" t="s">
        <v>220</v>
      </c>
      <c r="H263" s="1846" t="s">
        <v>292</v>
      </c>
      <c r="I263" s="1212" t="s">
        <v>507</v>
      </c>
      <c r="J263" s="1198">
        <v>970.20800000000008</v>
      </c>
      <c r="K263" s="1846" t="s">
        <v>481</v>
      </c>
      <c r="L263" s="1199">
        <v>99624</v>
      </c>
      <c r="M263" s="1188"/>
      <c r="N263" s="1188"/>
      <c r="O263" s="1188"/>
      <c r="P263" s="1188"/>
      <c r="Q263" s="1188"/>
      <c r="R263" s="1188"/>
      <c r="S263" s="1188"/>
      <c r="T263" s="1188"/>
    </row>
    <row r="264" spans="1:20" s="1195" customFormat="1" ht="21" customHeight="1" x14ac:dyDescent="0.25">
      <c r="A264" s="776"/>
      <c r="B264" s="1841"/>
      <c r="C264" s="1875" t="s">
        <v>1224</v>
      </c>
      <c r="D264" s="1854" t="s">
        <v>737</v>
      </c>
      <c r="E264" s="1192" t="s">
        <v>1649</v>
      </c>
      <c r="F264" s="1855" t="s">
        <v>218</v>
      </c>
      <c r="G264" s="1211" t="s">
        <v>218</v>
      </c>
      <c r="H264" s="1855" t="s">
        <v>525</v>
      </c>
      <c r="I264" s="1211" t="s">
        <v>512</v>
      </c>
      <c r="J264" s="1193">
        <v>274.03399999999999</v>
      </c>
      <c r="K264" s="1855" t="s">
        <v>476</v>
      </c>
      <c r="L264" s="1194">
        <v>21741</v>
      </c>
      <c r="M264" s="1188"/>
      <c r="N264" s="1188"/>
      <c r="O264" s="1188"/>
      <c r="P264" s="1188"/>
      <c r="Q264" s="1188"/>
      <c r="R264" s="1188"/>
      <c r="S264" s="1188"/>
      <c r="T264" s="1188"/>
    </row>
    <row r="265" spans="1:20" s="1195" customFormat="1" ht="21" customHeight="1" x14ac:dyDescent="0.25">
      <c r="A265" s="776"/>
      <c r="B265" s="1841"/>
      <c r="C265" s="1876"/>
      <c r="D265" s="1840"/>
      <c r="E265" s="1200" t="s">
        <v>673</v>
      </c>
      <c r="F265" s="1845" t="s">
        <v>218</v>
      </c>
      <c r="G265" s="1213" t="s">
        <v>218</v>
      </c>
      <c r="H265" s="1845" t="s">
        <v>525</v>
      </c>
      <c r="I265" s="1213" t="s">
        <v>512</v>
      </c>
      <c r="J265" s="1201">
        <v>167.88699999999997</v>
      </c>
      <c r="K265" s="1845" t="s">
        <v>476</v>
      </c>
      <c r="L265" s="1202">
        <v>18688</v>
      </c>
      <c r="M265" s="1188"/>
      <c r="N265" s="1188"/>
      <c r="O265" s="1188"/>
      <c r="P265" s="1188"/>
      <c r="Q265" s="1188"/>
      <c r="R265" s="1188"/>
      <c r="S265" s="1188"/>
      <c r="T265" s="1188"/>
    </row>
    <row r="266" spans="1:20" s="1195" customFormat="1" ht="21" customHeight="1" x14ac:dyDescent="0.25">
      <c r="A266" s="776"/>
      <c r="B266" s="1841"/>
      <c r="C266" s="1876"/>
      <c r="D266" s="1840"/>
      <c r="E266" s="1200" t="s">
        <v>739</v>
      </c>
      <c r="F266" s="1845" t="s">
        <v>218</v>
      </c>
      <c r="G266" s="1213" t="s">
        <v>218</v>
      </c>
      <c r="H266" s="1845" t="s">
        <v>525</v>
      </c>
      <c r="I266" s="1213" t="s">
        <v>512</v>
      </c>
      <c r="J266" s="1201">
        <v>1231.96</v>
      </c>
      <c r="K266" s="1845" t="s">
        <v>476</v>
      </c>
      <c r="L266" s="1202">
        <v>91006</v>
      </c>
      <c r="M266" s="1188"/>
      <c r="N266" s="1188"/>
      <c r="O266" s="1188"/>
      <c r="P266" s="1188"/>
      <c r="Q266" s="1188"/>
      <c r="R266" s="1188"/>
      <c r="S266" s="1188"/>
      <c r="T266" s="1188"/>
    </row>
    <row r="267" spans="1:20" s="1195" customFormat="1" ht="21" customHeight="1" x14ac:dyDescent="0.25">
      <c r="A267" s="776"/>
      <c r="B267" s="1841"/>
      <c r="C267" s="1876"/>
      <c r="D267" s="1840"/>
      <c r="E267" s="1200" t="s">
        <v>740</v>
      </c>
      <c r="F267" s="1845" t="s">
        <v>218</v>
      </c>
      <c r="G267" s="1213" t="s">
        <v>218</v>
      </c>
      <c r="H267" s="1845" t="s">
        <v>525</v>
      </c>
      <c r="I267" s="1213" t="s">
        <v>512</v>
      </c>
      <c r="J267" s="1201">
        <v>1195.3059999999998</v>
      </c>
      <c r="K267" s="1845" t="s">
        <v>476</v>
      </c>
      <c r="L267" s="1202">
        <v>90243</v>
      </c>
      <c r="M267" s="1188"/>
      <c r="N267" s="1188"/>
      <c r="O267" s="1188"/>
      <c r="P267" s="1188"/>
      <c r="Q267" s="1188"/>
      <c r="R267" s="1188"/>
      <c r="S267" s="1188"/>
      <c r="T267" s="1188"/>
    </row>
    <row r="268" spans="1:20" s="1195" customFormat="1" ht="21" customHeight="1" x14ac:dyDescent="0.25">
      <c r="A268" s="776"/>
      <c r="B268" s="1841"/>
      <c r="C268" s="1876"/>
      <c r="D268" s="1840"/>
      <c r="E268" s="1200" t="s">
        <v>741</v>
      </c>
      <c r="F268" s="1845" t="s">
        <v>218</v>
      </c>
      <c r="G268" s="1213" t="s">
        <v>218</v>
      </c>
      <c r="H268" s="1845" t="s">
        <v>525</v>
      </c>
      <c r="I268" s="1213" t="s">
        <v>512</v>
      </c>
      <c r="J268" s="1201">
        <v>0</v>
      </c>
      <c r="K268" s="1845" t="s">
        <v>476</v>
      </c>
      <c r="L268" s="1202">
        <v>0</v>
      </c>
      <c r="M268" s="1188"/>
      <c r="N268" s="1188"/>
      <c r="O268" s="1188"/>
      <c r="P268" s="1188"/>
      <c r="Q268" s="1188"/>
      <c r="R268" s="1188"/>
      <c r="S268" s="1188"/>
      <c r="T268" s="1188"/>
    </row>
    <row r="269" spans="1:20" s="1195" customFormat="1" ht="21" customHeight="1" x14ac:dyDescent="0.25">
      <c r="A269" s="776"/>
      <c r="B269" s="1841"/>
      <c r="C269" s="1876"/>
      <c r="D269" s="1840"/>
      <c r="E269" s="1200" t="s">
        <v>742</v>
      </c>
      <c r="F269" s="1845" t="s">
        <v>218</v>
      </c>
      <c r="G269" s="1213" t="s">
        <v>218</v>
      </c>
      <c r="H269" s="1845" t="s">
        <v>525</v>
      </c>
      <c r="I269" s="1213" t="s">
        <v>512</v>
      </c>
      <c r="J269" s="1201">
        <v>0</v>
      </c>
      <c r="K269" s="1845" t="s">
        <v>476</v>
      </c>
      <c r="L269" s="1202">
        <v>0</v>
      </c>
      <c r="M269" s="1188"/>
      <c r="N269" s="1188"/>
      <c r="O269" s="1188"/>
      <c r="P269" s="1188"/>
      <c r="Q269" s="1188"/>
      <c r="R269" s="1188"/>
      <c r="S269" s="1188"/>
      <c r="T269" s="1188"/>
    </row>
    <row r="270" spans="1:20" s="1195" customFormat="1" ht="21" customHeight="1" x14ac:dyDescent="0.25">
      <c r="A270" s="776"/>
      <c r="B270" s="1841"/>
      <c r="C270" s="1876"/>
      <c r="D270" s="1840"/>
      <c r="E270" s="1197" t="s">
        <v>743</v>
      </c>
      <c r="F270" s="1846" t="s">
        <v>218</v>
      </c>
      <c r="G270" s="1212" t="s">
        <v>218</v>
      </c>
      <c r="H270" s="1846" t="s">
        <v>525</v>
      </c>
      <c r="I270" s="1212" t="s">
        <v>512</v>
      </c>
      <c r="J270" s="1198">
        <v>0</v>
      </c>
      <c r="K270" s="1846" t="s">
        <v>476</v>
      </c>
      <c r="L270" s="1199">
        <v>0</v>
      </c>
      <c r="M270" s="1188"/>
      <c r="N270" s="1188"/>
      <c r="O270" s="1188"/>
      <c r="P270" s="1188"/>
      <c r="Q270" s="1188"/>
      <c r="R270" s="1188"/>
      <c r="S270" s="1188"/>
      <c r="T270" s="1188"/>
    </row>
    <row r="271" spans="1:20" s="1195" customFormat="1" ht="21" customHeight="1" x14ac:dyDescent="0.25">
      <c r="A271" s="776"/>
      <c r="B271" s="1841"/>
      <c r="C271" s="1876"/>
      <c r="D271" s="1854" t="s">
        <v>744</v>
      </c>
      <c r="E271" s="1192" t="s">
        <v>745</v>
      </c>
      <c r="F271" s="1855" t="s">
        <v>218</v>
      </c>
      <c r="G271" s="1211" t="s">
        <v>218</v>
      </c>
      <c r="H271" s="1855" t="s">
        <v>292</v>
      </c>
      <c r="I271" s="1211" t="s">
        <v>512</v>
      </c>
      <c r="J271" s="1193">
        <v>0</v>
      </c>
      <c r="K271" s="1855" t="s">
        <v>476</v>
      </c>
      <c r="L271" s="1194">
        <v>0</v>
      </c>
      <c r="M271" s="1188"/>
      <c r="N271" s="1188"/>
      <c r="O271" s="1188"/>
      <c r="P271" s="1188"/>
      <c r="Q271" s="1188"/>
      <c r="R271" s="1188"/>
      <c r="S271" s="1188"/>
      <c r="T271" s="1188"/>
    </row>
    <row r="272" spans="1:20" s="1195" customFormat="1" ht="21" customHeight="1" x14ac:dyDescent="0.25">
      <c r="A272" s="776"/>
      <c r="B272" s="1841"/>
      <c r="C272" s="1876"/>
      <c r="D272" s="1840"/>
      <c r="E272" s="1197" t="s">
        <v>528</v>
      </c>
      <c r="F272" s="1846" t="s">
        <v>218</v>
      </c>
      <c r="G272" s="1212" t="s">
        <v>218</v>
      </c>
      <c r="H272" s="1846" t="s">
        <v>292</v>
      </c>
      <c r="I272" s="1212" t="s">
        <v>512</v>
      </c>
      <c r="J272" s="1198">
        <v>29.981999999999999</v>
      </c>
      <c r="K272" s="1846" t="s">
        <v>476</v>
      </c>
      <c r="L272" s="1199">
        <v>2770</v>
      </c>
      <c r="M272" s="1188"/>
      <c r="N272" s="1188"/>
      <c r="O272" s="1188"/>
      <c r="P272" s="1188"/>
      <c r="Q272" s="1188"/>
      <c r="R272" s="1188"/>
      <c r="S272" s="1188"/>
      <c r="T272" s="1188"/>
    </row>
    <row r="273" spans="1:20" s="1195" customFormat="1" ht="21" customHeight="1" x14ac:dyDescent="0.25">
      <c r="A273" s="776"/>
      <c r="B273" s="1841"/>
      <c r="C273" s="1876"/>
      <c r="D273" s="1840"/>
      <c r="E273" s="1196"/>
      <c r="F273" s="1844"/>
      <c r="G273" s="1214"/>
      <c r="H273" s="1844"/>
      <c r="I273" s="1214"/>
      <c r="J273" s="1203"/>
      <c r="K273" s="1844" t="s">
        <v>476</v>
      </c>
      <c r="L273" s="1204">
        <v>0</v>
      </c>
      <c r="M273" s="1188"/>
      <c r="N273" s="1188"/>
      <c r="O273" s="1188"/>
      <c r="P273" s="1188"/>
      <c r="Q273" s="1188"/>
      <c r="R273" s="1188"/>
      <c r="S273" s="1188"/>
      <c r="T273" s="1188"/>
    </row>
    <row r="274" spans="1:20" s="1195" customFormat="1" ht="21" customHeight="1" x14ac:dyDescent="0.25">
      <c r="A274" s="776"/>
      <c r="B274" s="1841"/>
      <c r="C274" s="1876"/>
      <c r="D274" s="1852" t="s">
        <v>746</v>
      </c>
      <c r="E274" s="1207" t="s">
        <v>738</v>
      </c>
      <c r="F274" s="1853" t="s">
        <v>218</v>
      </c>
      <c r="G274" s="1215" t="s">
        <v>218</v>
      </c>
      <c r="H274" s="1853" t="s">
        <v>292</v>
      </c>
      <c r="I274" s="1215" t="s">
        <v>512</v>
      </c>
      <c r="J274" s="1208"/>
      <c r="K274" s="1853"/>
      <c r="L274" s="1209"/>
      <c r="M274" s="1188"/>
      <c r="N274" s="1188"/>
      <c r="O274" s="1188"/>
      <c r="P274" s="1188"/>
      <c r="Q274" s="1188"/>
      <c r="R274" s="1188"/>
      <c r="S274" s="1188"/>
      <c r="T274" s="1188"/>
    </row>
    <row r="275" spans="1:20" s="1195" customFormat="1" ht="21" customHeight="1" x14ac:dyDescent="0.25">
      <c r="A275" s="776"/>
      <c r="B275" s="1841"/>
      <c r="C275" s="1876"/>
      <c r="D275" s="1854" t="s">
        <v>747</v>
      </c>
      <c r="E275" s="1192" t="s">
        <v>1545</v>
      </c>
      <c r="F275" s="1855" t="s">
        <v>218</v>
      </c>
      <c r="G275" s="1211" t="s">
        <v>218</v>
      </c>
      <c r="H275" s="1855" t="s">
        <v>292</v>
      </c>
      <c r="I275" s="1211" t="s">
        <v>512</v>
      </c>
      <c r="J275" s="1193">
        <v>19.276</v>
      </c>
      <c r="K275" s="1855" t="s">
        <v>476</v>
      </c>
      <c r="L275" s="1194">
        <v>1666</v>
      </c>
      <c r="M275" s="1188"/>
      <c r="N275" s="1188"/>
      <c r="O275" s="1188"/>
      <c r="P275" s="1188"/>
      <c r="Q275" s="1188"/>
      <c r="R275" s="1188"/>
      <c r="S275" s="1188"/>
      <c r="T275" s="1188"/>
    </row>
    <row r="276" spans="1:20" s="1195" customFormat="1" ht="21" customHeight="1" x14ac:dyDescent="0.25">
      <c r="A276" s="776"/>
      <c r="B276" s="1841"/>
      <c r="C276" s="1876"/>
      <c r="D276" s="1840"/>
      <c r="E276" s="1200" t="s">
        <v>1546</v>
      </c>
      <c r="F276" s="1845" t="s">
        <v>218</v>
      </c>
      <c r="G276" s="1213" t="s">
        <v>218</v>
      </c>
      <c r="H276" s="1845" t="s">
        <v>292</v>
      </c>
      <c r="I276" s="1213" t="s">
        <v>512</v>
      </c>
      <c r="J276" s="1201">
        <v>10.875999999999999</v>
      </c>
      <c r="K276" s="1845" t="s">
        <v>476</v>
      </c>
      <c r="L276" s="1202">
        <v>938</v>
      </c>
      <c r="M276" s="1188"/>
      <c r="N276" s="1188"/>
      <c r="O276" s="1188"/>
      <c r="P276" s="1188"/>
      <c r="Q276" s="1188"/>
      <c r="R276" s="1188"/>
      <c r="S276" s="1188"/>
      <c r="T276" s="1188"/>
    </row>
    <row r="277" spans="1:20" s="1195" customFormat="1" ht="21" customHeight="1" x14ac:dyDescent="0.25">
      <c r="A277" s="776"/>
      <c r="B277" s="1841"/>
      <c r="C277" s="1876"/>
      <c r="D277" s="1840"/>
      <c r="E277" s="1200" t="s">
        <v>673</v>
      </c>
      <c r="F277" s="1845" t="s">
        <v>218</v>
      </c>
      <c r="G277" s="1213" t="s">
        <v>218</v>
      </c>
      <c r="H277" s="1845" t="s">
        <v>292</v>
      </c>
      <c r="I277" s="1213" t="s">
        <v>512</v>
      </c>
      <c r="J277" s="1201">
        <v>0</v>
      </c>
      <c r="K277" s="1845" t="s">
        <v>476</v>
      </c>
      <c r="L277" s="1202">
        <v>0</v>
      </c>
      <c r="M277" s="1188"/>
      <c r="N277" s="1188"/>
      <c r="O277" s="1188"/>
      <c r="P277" s="1188"/>
      <c r="Q277" s="1188"/>
      <c r="R277" s="1188"/>
      <c r="S277" s="1188"/>
      <c r="T277" s="1188"/>
    </row>
    <row r="278" spans="1:20" s="1195" customFormat="1" ht="21" customHeight="1" x14ac:dyDescent="0.25">
      <c r="A278" s="776"/>
      <c r="B278" s="1841"/>
      <c r="C278" s="1876"/>
      <c r="D278" s="1840"/>
      <c r="E278" s="1200" t="s">
        <v>663</v>
      </c>
      <c r="F278" s="1845" t="s">
        <v>218</v>
      </c>
      <c r="G278" s="1213" t="s">
        <v>218</v>
      </c>
      <c r="H278" s="1845" t="s">
        <v>292</v>
      </c>
      <c r="I278" s="1213" t="s">
        <v>512</v>
      </c>
      <c r="J278" s="1201">
        <v>55.961999999999996</v>
      </c>
      <c r="K278" s="1845" t="s">
        <v>476</v>
      </c>
      <c r="L278" s="1202">
        <v>4316.7839999999997</v>
      </c>
      <c r="M278" s="1188"/>
      <c r="N278" s="1188"/>
      <c r="O278" s="1188"/>
      <c r="P278" s="1188"/>
      <c r="Q278" s="1188"/>
      <c r="R278" s="1188"/>
      <c r="S278" s="1188"/>
      <c r="T278" s="1188"/>
    </row>
    <row r="279" spans="1:20" s="1195" customFormat="1" ht="21" customHeight="1" x14ac:dyDescent="0.25">
      <c r="A279" s="776"/>
      <c r="B279" s="1841"/>
      <c r="C279" s="1876"/>
      <c r="D279" s="1840"/>
      <c r="E279" s="1200" t="s">
        <v>664</v>
      </c>
      <c r="F279" s="1845" t="s">
        <v>218</v>
      </c>
      <c r="G279" s="1213" t="s">
        <v>218</v>
      </c>
      <c r="H279" s="1845" t="s">
        <v>292</v>
      </c>
      <c r="I279" s="1213" t="s">
        <v>512</v>
      </c>
      <c r="J279" s="1201">
        <v>0</v>
      </c>
      <c r="K279" s="1845" t="s">
        <v>476</v>
      </c>
      <c r="L279" s="1202">
        <v>0</v>
      </c>
      <c r="M279" s="1188"/>
      <c r="N279" s="1188"/>
      <c r="O279" s="1188"/>
      <c r="P279" s="1188"/>
      <c r="Q279" s="1188"/>
      <c r="R279" s="1188"/>
      <c r="S279" s="1188"/>
      <c r="T279" s="1188"/>
    </row>
    <row r="280" spans="1:20" s="1195" customFormat="1" ht="21" customHeight="1" x14ac:dyDescent="0.25">
      <c r="A280" s="776"/>
      <c r="B280" s="1841"/>
      <c r="C280" s="1876"/>
      <c r="D280" s="1840"/>
      <c r="E280" s="1197" t="s">
        <v>528</v>
      </c>
      <c r="F280" s="1846" t="s">
        <v>218</v>
      </c>
      <c r="G280" s="1212" t="s">
        <v>218</v>
      </c>
      <c r="H280" s="1846" t="s">
        <v>292</v>
      </c>
      <c r="I280" s="1212" t="s">
        <v>512</v>
      </c>
      <c r="J280" s="1198">
        <v>0</v>
      </c>
      <c r="K280" s="1846" t="s">
        <v>476</v>
      </c>
      <c r="L280" s="1199">
        <v>0</v>
      </c>
      <c r="M280" s="1188"/>
      <c r="N280" s="1188"/>
      <c r="O280" s="1188"/>
      <c r="P280" s="1188"/>
      <c r="Q280" s="1188"/>
      <c r="R280" s="1188"/>
      <c r="S280" s="1188"/>
      <c r="T280" s="1188"/>
    </row>
    <row r="281" spans="1:20" s="1195" customFormat="1" ht="21" customHeight="1" x14ac:dyDescent="0.25">
      <c r="A281" s="776"/>
      <c r="B281" s="1841"/>
      <c r="C281" s="1876"/>
      <c r="D281" s="1854" t="s">
        <v>1359</v>
      </c>
      <c r="E281" s="1192" t="s">
        <v>673</v>
      </c>
      <c r="F281" s="1855" t="s">
        <v>218</v>
      </c>
      <c r="G281" s="1211" t="s">
        <v>218</v>
      </c>
      <c r="H281" s="1855" t="s">
        <v>292</v>
      </c>
      <c r="I281" s="1211" t="s">
        <v>512</v>
      </c>
      <c r="J281" s="1193">
        <v>0</v>
      </c>
      <c r="K281" s="1855" t="s">
        <v>476</v>
      </c>
      <c r="L281" s="1194">
        <v>0</v>
      </c>
      <c r="M281" s="1188"/>
      <c r="N281" s="1188"/>
      <c r="O281" s="1188"/>
      <c r="P281" s="1188"/>
      <c r="Q281" s="1188"/>
      <c r="R281" s="1188"/>
      <c r="S281" s="1188"/>
      <c r="T281" s="1188"/>
    </row>
    <row r="282" spans="1:20" s="1195" customFormat="1" ht="21" customHeight="1" x14ac:dyDescent="0.25">
      <c r="A282" s="776"/>
      <c r="B282" s="1841"/>
      <c r="C282" s="1876"/>
      <c r="D282" s="1840"/>
      <c r="E282" s="1200" t="s">
        <v>739</v>
      </c>
      <c r="F282" s="1845" t="s">
        <v>218</v>
      </c>
      <c r="G282" s="1213" t="s">
        <v>218</v>
      </c>
      <c r="H282" s="1845" t="s">
        <v>292</v>
      </c>
      <c r="I282" s="1213" t="s">
        <v>512</v>
      </c>
      <c r="J282" s="1201">
        <v>0</v>
      </c>
      <c r="K282" s="1845" t="s">
        <v>476</v>
      </c>
      <c r="L282" s="1202">
        <v>0</v>
      </c>
      <c r="M282" s="1188"/>
      <c r="N282" s="1188"/>
      <c r="O282" s="1188"/>
      <c r="P282" s="1188"/>
      <c r="Q282" s="1188"/>
      <c r="R282" s="1188"/>
      <c r="S282" s="1188"/>
      <c r="T282" s="1188"/>
    </row>
    <row r="283" spans="1:20" s="1195" customFormat="1" ht="21" customHeight="1" x14ac:dyDescent="0.25">
      <c r="A283" s="776"/>
      <c r="B283" s="1841"/>
      <c r="C283" s="1876"/>
      <c r="D283" s="1840"/>
      <c r="E283" s="1200" t="s">
        <v>741</v>
      </c>
      <c r="F283" s="1845" t="s">
        <v>218</v>
      </c>
      <c r="G283" s="1213" t="s">
        <v>218</v>
      </c>
      <c r="H283" s="1845" t="s">
        <v>292</v>
      </c>
      <c r="I283" s="1213" t="s">
        <v>512</v>
      </c>
      <c r="J283" s="1201">
        <v>0</v>
      </c>
      <c r="K283" s="1845" t="s">
        <v>476</v>
      </c>
      <c r="L283" s="1202">
        <v>0</v>
      </c>
      <c r="M283" s="1188"/>
      <c r="N283" s="1188"/>
      <c r="O283" s="1188"/>
      <c r="P283" s="1188"/>
      <c r="Q283" s="1188"/>
      <c r="R283" s="1188"/>
      <c r="S283" s="1188"/>
      <c r="T283" s="1188"/>
    </row>
    <row r="284" spans="1:20" s="1195" customFormat="1" ht="21" customHeight="1" x14ac:dyDescent="0.25">
      <c r="A284" s="776"/>
      <c r="B284" s="1841"/>
      <c r="C284" s="1876"/>
      <c r="D284" s="1840"/>
      <c r="E284" s="1200" t="s">
        <v>748</v>
      </c>
      <c r="F284" s="1845" t="s">
        <v>218</v>
      </c>
      <c r="G284" s="1213" t="s">
        <v>218</v>
      </c>
      <c r="H284" s="1845" t="s">
        <v>292</v>
      </c>
      <c r="I284" s="1213" t="s">
        <v>512</v>
      </c>
      <c r="J284" s="1201">
        <v>0</v>
      </c>
      <c r="K284" s="1845" t="s">
        <v>476</v>
      </c>
      <c r="L284" s="1202">
        <v>0</v>
      </c>
      <c r="M284" s="1188"/>
      <c r="N284" s="1188"/>
      <c r="O284" s="1188"/>
      <c r="P284" s="1188"/>
      <c r="Q284" s="1188"/>
      <c r="R284" s="1188"/>
      <c r="S284" s="1188"/>
      <c r="T284" s="1188"/>
    </row>
    <row r="285" spans="1:20" s="1195" customFormat="1" ht="21" customHeight="1" x14ac:dyDescent="0.25">
      <c r="A285" s="776"/>
      <c r="B285" s="1841"/>
      <c r="C285" s="1876"/>
      <c r="D285" s="1840"/>
      <c r="E285" s="1197" t="s">
        <v>749</v>
      </c>
      <c r="F285" s="1846" t="s">
        <v>218</v>
      </c>
      <c r="G285" s="1212" t="s">
        <v>218</v>
      </c>
      <c r="H285" s="1846" t="s">
        <v>292</v>
      </c>
      <c r="I285" s="1212" t="s">
        <v>512</v>
      </c>
      <c r="J285" s="1198">
        <v>0</v>
      </c>
      <c r="K285" s="1846" t="s">
        <v>476</v>
      </c>
      <c r="L285" s="1199">
        <v>0</v>
      </c>
      <c r="M285" s="1188"/>
      <c r="N285" s="1188"/>
      <c r="O285" s="1188"/>
      <c r="P285" s="1188"/>
      <c r="Q285" s="1188"/>
      <c r="R285" s="1188"/>
      <c r="S285" s="1188"/>
      <c r="T285" s="1188"/>
    </row>
    <row r="286" spans="1:20" s="1195" customFormat="1" ht="21" customHeight="1" x14ac:dyDescent="0.25">
      <c r="A286" s="776"/>
      <c r="B286" s="1841"/>
      <c r="C286" s="1876"/>
      <c r="D286" s="1854" t="s">
        <v>771</v>
      </c>
      <c r="E286" s="1856" t="s">
        <v>1650</v>
      </c>
      <c r="F286" s="1857" t="s">
        <v>218</v>
      </c>
      <c r="G286" s="1858" t="s">
        <v>218</v>
      </c>
      <c r="H286" s="1857" t="s">
        <v>292</v>
      </c>
      <c r="I286" s="1858" t="s">
        <v>512</v>
      </c>
      <c r="J286" s="1859">
        <v>0.54400000000000004</v>
      </c>
      <c r="K286" s="1857" t="s">
        <v>476</v>
      </c>
      <c r="L286" s="1205">
        <v>42</v>
      </c>
      <c r="M286" s="1188"/>
      <c r="N286" s="1188"/>
      <c r="O286" s="1188"/>
      <c r="P286" s="1188"/>
      <c r="Q286" s="1188"/>
      <c r="R286" s="1188"/>
      <c r="S286" s="1188"/>
      <c r="T286" s="1188"/>
    </row>
    <row r="287" spans="1:20" s="1195" customFormat="1" ht="21" customHeight="1" x14ac:dyDescent="0.25">
      <c r="A287" s="776"/>
      <c r="B287" s="1841"/>
      <c r="C287" s="1875" t="s">
        <v>1360</v>
      </c>
      <c r="D287" s="1854" t="s">
        <v>1021</v>
      </c>
      <c r="E287" s="1192" t="s">
        <v>692</v>
      </c>
      <c r="F287" s="1855" t="s">
        <v>218</v>
      </c>
      <c r="G287" s="1211" t="s">
        <v>218</v>
      </c>
      <c r="H287" s="1855" t="s">
        <v>292</v>
      </c>
      <c r="I287" s="1211" t="s">
        <v>512</v>
      </c>
      <c r="J287" s="1193">
        <v>0</v>
      </c>
      <c r="K287" s="1855"/>
      <c r="L287" s="1194"/>
      <c r="M287" s="1188"/>
      <c r="N287" s="1188"/>
      <c r="O287" s="1188"/>
      <c r="P287" s="1188"/>
      <c r="Q287" s="1188"/>
      <c r="R287" s="1188"/>
      <c r="S287" s="1188"/>
      <c r="T287" s="1188"/>
    </row>
    <row r="288" spans="1:20" s="1195" customFormat="1" ht="21" customHeight="1" x14ac:dyDescent="0.25">
      <c r="A288" s="776"/>
      <c r="B288" s="1841"/>
      <c r="C288" s="1876"/>
      <c r="D288" s="1840"/>
      <c r="E288" s="1200" t="s">
        <v>1190</v>
      </c>
      <c r="F288" s="1845" t="s">
        <v>218</v>
      </c>
      <c r="G288" s="1213" t="s">
        <v>218</v>
      </c>
      <c r="H288" s="1845" t="s">
        <v>292</v>
      </c>
      <c r="I288" s="1213" t="s">
        <v>512</v>
      </c>
      <c r="J288" s="1201">
        <v>0</v>
      </c>
      <c r="K288" s="1845"/>
      <c r="L288" s="1202"/>
      <c r="M288" s="1188"/>
      <c r="N288" s="1188"/>
      <c r="O288" s="1188"/>
      <c r="P288" s="1188"/>
      <c r="Q288" s="1188"/>
      <c r="R288" s="1188"/>
      <c r="S288" s="1188"/>
      <c r="T288" s="1188"/>
    </row>
    <row r="289" spans="1:20" s="1195" customFormat="1" ht="21" customHeight="1" x14ac:dyDescent="0.25">
      <c r="A289" s="776"/>
      <c r="B289" s="1841"/>
      <c r="C289" s="1876"/>
      <c r="D289" s="1840"/>
      <c r="E289" s="1197" t="s">
        <v>720</v>
      </c>
      <c r="F289" s="1846" t="s">
        <v>219</v>
      </c>
      <c r="G289" s="1212" t="s">
        <v>219</v>
      </c>
      <c r="H289" s="1846" t="s">
        <v>292</v>
      </c>
      <c r="I289" s="1212" t="s">
        <v>512</v>
      </c>
      <c r="J289" s="1198">
        <v>0</v>
      </c>
      <c r="K289" s="1846"/>
      <c r="L289" s="1199"/>
      <c r="M289" s="1188"/>
      <c r="N289" s="1188"/>
      <c r="O289" s="1188"/>
      <c r="P289" s="1188"/>
      <c r="Q289" s="1188"/>
      <c r="R289" s="1188"/>
      <c r="S289" s="1188"/>
      <c r="T289" s="1188"/>
    </row>
    <row r="290" spans="1:20" s="1195" customFormat="1" ht="21" customHeight="1" x14ac:dyDescent="0.25">
      <c r="A290" s="776"/>
      <c r="B290" s="1841"/>
      <c r="C290" s="1876"/>
      <c r="D290" s="1854" t="s">
        <v>273</v>
      </c>
      <c r="E290" s="1856" t="s">
        <v>1662</v>
      </c>
      <c r="F290" s="1857" t="s">
        <v>219</v>
      </c>
      <c r="G290" s="1858" t="s">
        <v>219</v>
      </c>
      <c r="H290" s="1857" t="s">
        <v>292</v>
      </c>
      <c r="I290" s="1858" t="s">
        <v>507</v>
      </c>
      <c r="J290" s="1859">
        <v>772.30600000000004</v>
      </c>
      <c r="K290" s="1857" t="s">
        <v>476</v>
      </c>
      <c r="L290" s="1205">
        <v>71234.98</v>
      </c>
      <c r="M290" s="1188"/>
      <c r="N290" s="1188"/>
      <c r="O290" s="1188"/>
      <c r="P290" s="1188"/>
      <c r="Q290" s="1188"/>
      <c r="R290" s="1188"/>
      <c r="S290" s="1188"/>
      <c r="T290" s="1188"/>
    </row>
    <row r="291" spans="1:20" s="1195" customFormat="1" ht="21" customHeight="1" x14ac:dyDescent="0.25">
      <c r="A291" s="776"/>
      <c r="B291" s="1841"/>
      <c r="C291" s="1874" t="s">
        <v>297</v>
      </c>
      <c r="D291" s="1852" t="s">
        <v>270</v>
      </c>
      <c r="E291" s="1207" t="s">
        <v>509</v>
      </c>
      <c r="F291" s="1853" t="s">
        <v>221</v>
      </c>
      <c r="G291" s="1215" t="s">
        <v>221</v>
      </c>
      <c r="H291" s="1853" t="s">
        <v>292</v>
      </c>
      <c r="I291" s="1215" t="s">
        <v>507</v>
      </c>
      <c r="J291" s="1208">
        <v>1088570.8129999998</v>
      </c>
      <c r="K291" s="1853" t="s">
        <v>477</v>
      </c>
      <c r="L291" s="1209">
        <v>199830469</v>
      </c>
      <c r="M291" s="1188"/>
      <c r="N291" s="1188"/>
      <c r="O291" s="1188"/>
      <c r="P291" s="1188"/>
      <c r="Q291" s="1188"/>
      <c r="R291" s="1188"/>
      <c r="S291" s="1188"/>
      <c r="T291" s="1188"/>
    </row>
    <row r="292" spans="1:20" s="1195" customFormat="1" ht="21" customHeight="1" x14ac:dyDescent="0.25">
      <c r="A292" s="776"/>
      <c r="B292" s="1841"/>
      <c r="C292" s="1875" t="s">
        <v>100</v>
      </c>
      <c r="D292" s="1854" t="s">
        <v>271</v>
      </c>
      <c r="E292" s="1192" t="s">
        <v>720</v>
      </c>
      <c r="F292" s="1855" t="s">
        <v>219</v>
      </c>
      <c r="G292" s="1211" t="s">
        <v>219</v>
      </c>
      <c r="H292" s="1855" t="s">
        <v>292</v>
      </c>
      <c r="I292" s="1211" t="s">
        <v>507</v>
      </c>
      <c r="J292" s="1193">
        <v>20535.684000000001</v>
      </c>
      <c r="K292" s="1855" t="s">
        <v>477</v>
      </c>
      <c r="L292" s="1194">
        <v>7331185.4240000006</v>
      </c>
      <c r="M292" s="1188"/>
      <c r="N292" s="1188"/>
      <c r="O292" s="1188"/>
      <c r="P292" s="1188"/>
      <c r="Q292" s="1188"/>
      <c r="R292" s="1188"/>
      <c r="S292" s="1188"/>
      <c r="T292" s="1188"/>
    </row>
    <row r="293" spans="1:20" s="1195" customFormat="1" ht="21" customHeight="1" thickBot="1" x14ac:dyDescent="0.3">
      <c r="A293" s="776"/>
      <c r="B293" s="1842"/>
      <c r="C293" s="1877"/>
      <c r="D293" s="1843"/>
      <c r="E293" s="1847" t="s">
        <v>721</v>
      </c>
      <c r="F293" s="1848" t="s">
        <v>219</v>
      </c>
      <c r="G293" s="1849" t="s">
        <v>219</v>
      </c>
      <c r="H293" s="1848" t="s">
        <v>292</v>
      </c>
      <c r="I293" s="1849" t="s">
        <v>507</v>
      </c>
      <c r="J293" s="1850">
        <v>53421.557000000001</v>
      </c>
      <c r="K293" s="1848" t="s">
        <v>477</v>
      </c>
      <c r="L293" s="1851">
        <v>18959091.708999999</v>
      </c>
      <c r="M293" s="1188"/>
      <c r="N293" s="1188"/>
      <c r="O293" s="1188"/>
      <c r="P293" s="1188"/>
      <c r="Q293" s="1188"/>
      <c r="R293" s="1188"/>
      <c r="S293" s="1188"/>
      <c r="T293" s="1188"/>
    </row>
    <row r="294" spans="1:20" s="1195" customFormat="1" ht="21" customHeight="1" x14ac:dyDescent="0.25">
      <c r="A294" s="776"/>
      <c r="B294" s="1841" t="s">
        <v>1104</v>
      </c>
      <c r="C294" s="1876" t="s">
        <v>1479</v>
      </c>
      <c r="D294" s="1867" t="s">
        <v>797</v>
      </c>
      <c r="E294" s="1866">
        <v>0</v>
      </c>
      <c r="F294" s="1868" t="s">
        <v>220</v>
      </c>
      <c r="G294" s="1869" t="s">
        <v>220</v>
      </c>
      <c r="H294" s="1868" t="s">
        <v>525</v>
      </c>
      <c r="I294" s="1869" t="s">
        <v>512</v>
      </c>
      <c r="J294" s="1870">
        <v>0</v>
      </c>
      <c r="K294" s="1868" t="s">
        <v>475</v>
      </c>
      <c r="L294" s="1871">
        <v>0</v>
      </c>
      <c r="M294" s="1188"/>
      <c r="N294" s="1188"/>
      <c r="O294" s="1188"/>
      <c r="P294" s="1188"/>
      <c r="Q294" s="1188"/>
      <c r="R294" s="1188"/>
      <c r="S294" s="1188"/>
      <c r="T294" s="1188"/>
    </row>
    <row r="295" spans="1:20" s="1195" customFormat="1" ht="21" customHeight="1" x14ac:dyDescent="0.25">
      <c r="A295" s="776"/>
      <c r="B295" s="1841"/>
      <c r="C295" s="1876"/>
      <c r="D295" s="1852" t="s">
        <v>798</v>
      </c>
      <c r="E295" s="1207">
        <v>0</v>
      </c>
      <c r="F295" s="1853" t="s">
        <v>220</v>
      </c>
      <c r="G295" s="1215" t="s">
        <v>220</v>
      </c>
      <c r="H295" s="1853" t="s">
        <v>525</v>
      </c>
      <c r="I295" s="1215" t="s">
        <v>512</v>
      </c>
      <c r="J295" s="1208">
        <v>0</v>
      </c>
      <c r="K295" s="1853" t="s">
        <v>475</v>
      </c>
      <c r="L295" s="1209">
        <v>0</v>
      </c>
      <c r="M295" s="1188"/>
      <c r="N295" s="1188"/>
      <c r="O295" s="1188"/>
      <c r="P295" s="1188"/>
      <c r="Q295" s="1188"/>
      <c r="R295" s="1188"/>
      <c r="S295" s="1188"/>
      <c r="T295" s="1188"/>
    </row>
    <row r="296" spans="1:20" s="1195" customFormat="1" ht="21" customHeight="1" x14ac:dyDescent="0.25">
      <c r="A296" s="776"/>
      <c r="B296" s="1841"/>
      <c r="C296" s="1876"/>
      <c r="D296" s="1852" t="s">
        <v>799</v>
      </c>
      <c r="E296" s="1207">
        <v>0</v>
      </c>
      <c r="F296" s="1853" t="s">
        <v>220</v>
      </c>
      <c r="G296" s="1215" t="s">
        <v>220</v>
      </c>
      <c r="H296" s="1853" t="s">
        <v>525</v>
      </c>
      <c r="I296" s="1215" t="s">
        <v>512</v>
      </c>
      <c r="J296" s="1208">
        <v>1.4059999999999999</v>
      </c>
      <c r="K296" s="1853" t="s">
        <v>475</v>
      </c>
      <c r="L296" s="1209">
        <v>7</v>
      </c>
      <c r="M296" s="1188"/>
      <c r="N296" s="1188"/>
      <c r="O296" s="1188"/>
      <c r="P296" s="1188"/>
      <c r="Q296" s="1188"/>
      <c r="R296" s="1188"/>
      <c r="S296" s="1188"/>
      <c r="T296" s="1188"/>
    </row>
    <row r="297" spans="1:20" s="1195" customFormat="1" ht="21" customHeight="1" x14ac:dyDescent="0.25">
      <c r="A297" s="776"/>
      <c r="B297" s="1841"/>
      <c r="C297" s="1876"/>
      <c r="D297" s="1852" t="s">
        <v>800</v>
      </c>
      <c r="E297" s="1207">
        <v>0</v>
      </c>
      <c r="F297" s="1853" t="s">
        <v>220</v>
      </c>
      <c r="G297" s="1215" t="s">
        <v>220</v>
      </c>
      <c r="H297" s="1853" t="s">
        <v>525</v>
      </c>
      <c r="I297" s="1215" t="s">
        <v>512</v>
      </c>
      <c r="J297" s="1208">
        <v>6.1</v>
      </c>
      <c r="K297" s="1853" t="s">
        <v>475</v>
      </c>
      <c r="L297" s="1209">
        <v>34</v>
      </c>
      <c r="M297" s="1188"/>
      <c r="N297" s="1188"/>
      <c r="O297" s="1188"/>
      <c r="P297" s="1188"/>
      <c r="Q297" s="1188"/>
      <c r="R297" s="1188"/>
      <c r="S297" s="1188"/>
      <c r="T297" s="1188"/>
    </row>
    <row r="298" spans="1:20" s="1195" customFormat="1" ht="21" customHeight="1" x14ac:dyDescent="0.25">
      <c r="A298" s="776"/>
      <c r="B298" s="1841"/>
      <c r="C298" s="1876"/>
      <c r="D298" s="1852" t="s">
        <v>1434</v>
      </c>
      <c r="E298" s="1207">
        <v>0</v>
      </c>
      <c r="F298" s="1853" t="s">
        <v>220</v>
      </c>
      <c r="G298" s="1215" t="s">
        <v>220</v>
      </c>
      <c r="H298" s="1853" t="s">
        <v>525</v>
      </c>
      <c r="I298" s="1215" t="s">
        <v>512</v>
      </c>
      <c r="J298" s="1208">
        <v>30232.901999999998</v>
      </c>
      <c r="K298" s="1853" t="s">
        <v>475</v>
      </c>
      <c r="L298" s="1209">
        <v>155287</v>
      </c>
      <c r="M298" s="1188"/>
      <c r="N298" s="1188"/>
      <c r="O298" s="1188"/>
      <c r="P298" s="1188"/>
      <c r="Q298" s="1188"/>
      <c r="R298" s="1188"/>
      <c r="S298" s="1188"/>
      <c r="T298" s="1188"/>
    </row>
    <row r="299" spans="1:20" s="1195" customFormat="1" ht="21" customHeight="1" x14ac:dyDescent="0.25">
      <c r="A299" s="776"/>
      <c r="B299" s="1841"/>
      <c r="C299" s="1876"/>
      <c r="D299" s="1854" t="s">
        <v>801</v>
      </c>
      <c r="E299" s="1856">
        <v>0</v>
      </c>
      <c r="F299" s="1857" t="s">
        <v>220</v>
      </c>
      <c r="G299" s="1858" t="s">
        <v>218</v>
      </c>
      <c r="H299" s="1857" t="s">
        <v>525</v>
      </c>
      <c r="I299" s="1858" t="s">
        <v>512</v>
      </c>
      <c r="J299" s="1859">
        <v>597.72700000000009</v>
      </c>
      <c r="K299" s="1857" t="s">
        <v>476</v>
      </c>
      <c r="L299" s="1205">
        <v>44525</v>
      </c>
      <c r="M299" s="1188"/>
      <c r="N299" s="1188"/>
      <c r="O299" s="1188"/>
      <c r="P299" s="1188"/>
      <c r="Q299" s="1188"/>
      <c r="R299" s="1188"/>
      <c r="S299" s="1188"/>
      <c r="T299" s="1188"/>
    </row>
    <row r="300" spans="1:20" s="1195" customFormat="1" ht="21" customHeight="1" x14ac:dyDescent="0.25">
      <c r="A300" s="776"/>
      <c r="B300" s="1841"/>
      <c r="C300" s="1874" t="s">
        <v>1480</v>
      </c>
      <c r="D300" s="1852" t="s">
        <v>751</v>
      </c>
      <c r="E300" s="1207">
        <v>0</v>
      </c>
      <c r="F300" s="1853" t="s">
        <v>219</v>
      </c>
      <c r="G300" s="1215" t="s">
        <v>219</v>
      </c>
      <c r="H300" s="1853" t="s">
        <v>525</v>
      </c>
      <c r="I300" s="1215" t="s">
        <v>512</v>
      </c>
      <c r="J300" s="1208">
        <v>2086.683</v>
      </c>
      <c r="K300" s="1853" t="s">
        <v>477</v>
      </c>
      <c r="L300" s="1209">
        <v>1462162</v>
      </c>
      <c r="M300" s="1188"/>
      <c r="N300" s="1188"/>
      <c r="O300" s="1188"/>
      <c r="P300" s="1188"/>
      <c r="Q300" s="1188"/>
      <c r="R300" s="1188"/>
      <c r="S300" s="1188"/>
      <c r="T300" s="1188"/>
    </row>
    <row r="301" spans="1:20" s="1195" customFormat="1" ht="21" customHeight="1" x14ac:dyDescent="0.25">
      <c r="A301" s="776"/>
      <c r="B301" s="1841"/>
      <c r="C301" s="1875" t="s">
        <v>1481</v>
      </c>
      <c r="D301" s="1852" t="s">
        <v>752</v>
      </c>
      <c r="E301" s="1207">
        <v>0</v>
      </c>
      <c r="F301" s="1853" t="s">
        <v>218</v>
      </c>
      <c r="G301" s="1215" t="s">
        <v>218</v>
      </c>
      <c r="H301" s="1853" t="s">
        <v>292</v>
      </c>
      <c r="I301" s="1215" t="s">
        <v>512</v>
      </c>
      <c r="J301" s="1208">
        <v>0</v>
      </c>
      <c r="K301" s="1853"/>
      <c r="L301" s="1209"/>
      <c r="M301" s="1188"/>
      <c r="N301" s="1188"/>
      <c r="O301" s="1188"/>
      <c r="P301" s="1188"/>
      <c r="Q301" s="1188"/>
      <c r="R301" s="1188"/>
      <c r="S301" s="1188"/>
      <c r="T301" s="1188"/>
    </row>
    <row r="302" spans="1:20" s="1195" customFormat="1" ht="21" customHeight="1" x14ac:dyDescent="0.25">
      <c r="A302" s="776"/>
      <c r="B302" s="1841"/>
      <c r="C302" s="1876"/>
      <c r="D302" s="1852" t="s">
        <v>753</v>
      </c>
      <c r="E302" s="1207">
        <v>0</v>
      </c>
      <c r="F302" s="1853" t="s">
        <v>218</v>
      </c>
      <c r="G302" s="1215" t="s">
        <v>218</v>
      </c>
      <c r="H302" s="1853" t="s">
        <v>292</v>
      </c>
      <c r="I302" s="1215" t="s">
        <v>512</v>
      </c>
      <c r="J302" s="1208">
        <v>546.1</v>
      </c>
      <c r="K302" s="1853" t="s">
        <v>476</v>
      </c>
      <c r="L302" s="1209">
        <v>42402</v>
      </c>
      <c r="M302" s="1188"/>
      <c r="N302" s="1188"/>
      <c r="O302" s="1188"/>
      <c r="P302" s="1188"/>
      <c r="Q302" s="1188"/>
      <c r="R302" s="1188"/>
      <c r="S302" s="1188"/>
      <c r="T302" s="1188"/>
    </row>
    <row r="303" spans="1:20" s="1195" customFormat="1" ht="21" customHeight="1" x14ac:dyDescent="0.25">
      <c r="A303" s="776"/>
      <c r="B303" s="1841"/>
      <c r="C303" s="1876"/>
      <c r="D303" s="1852" t="s">
        <v>754</v>
      </c>
      <c r="E303" s="1207">
        <v>0</v>
      </c>
      <c r="F303" s="1853" t="s">
        <v>218</v>
      </c>
      <c r="G303" s="1215" t="s">
        <v>218</v>
      </c>
      <c r="H303" s="1853" t="s">
        <v>292</v>
      </c>
      <c r="I303" s="1215" t="s">
        <v>512</v>
      </c>
      <c r="J303" s="1208">
        <v>0</v>
      </c>
      <c r="K303" s="1853"/>
      <c r="L303" s="1209"/>
      <c r="M303" s="1188"/>
      <c r="N303" s="1188"/>
      <c r="O303" s="1188"/>
      <c r="P303" s="1188"/>
      <c r="Q303" s="1188"/>
      <c r="R303" s="1188"/>
      <c r="S303" s="1188"/>
      <c r="T303" s="1188"/>
    </row>
    <row r="304" spans="1:20" s="1195" customFormat="1" ht="21" customHeight="1" x14ac:dyDescent="0.25">
      <c r="A304" s="776"/>
      <c r="B304" s="1841"/>
      <c r="C304" s="1876"/>
      <c r="D304" s="1852" t="s">
        <v>755</v>
      </c>
      <c r="E304" s="1207">
        <v>0</v>
      </c>
      <c r="F304" s="1853" t="s">
        <v>218</v>
      </c>
      <c r="G304" s="1215" t="s">
        <v>218</v>
      </c>
      <c r="H304" s="1853" t="s">
        <v>292</v>
      </c>
      <c r="I304" s="1215" t="s">
        <v>512</v>
      </c>
      <c r="J304" s="1208">
        <v>0</v>
      </c>
      <c r="K304" s="1853"/>
      <c r="L304" s="1209"/>
      <c r="M304" s="1188"/>
      <c r="N304" s="1188"/>
      <c r="O304" s="1188"/>
      <c r="P304" s="1188"/>
      <c r="Q304" s="1188"/>
      <c r="R304" s="1188"/>
      <c r="S304" s="1188"/>
      <c r="T304" s="1188"/>
    </row>
    <row r="305" spans="1:20" s="1195" customFormat="1" ht="21" customHeight="1" x14ac:dyDescent="0.25">
      <c r="A305" s="776"/>
      <c r="B305" s="1841"/>
      <c r="C305" s="1876"/>
      <c r="D305" s="1852" t="s">
        <v>756</v>
      </c>
      <c r="E305" s="1207">
        <v>0</v>
      </c>
      <c r="F305" s="1853" t="s">
        <v>218</v>
      </c>
      <c r="G305" s="1215" t="s">
        <v>218</v>
      </c>
      <c r="H305" s="1853" t="s">
        <v>292</v>
      </c>
      <c r="I305" s="1215" t="s">
        <v>512</v>
      </c>
      <c r="J305" s="1208">
        <v>0</v>
      </c>
      <c r="K305" s="1853"/>
      <c r="L305" s="1209"/>
      <c r="M305" s="1188"/>
      <c r="N305" s="1188"/>
      <c r="O305" s="1188"/>
      <c r="P305" s="1188"/>
      <c r="Q305" s="1188"/>
      <c r="R305" s="1188"/>
      <c r="S305" s="1188"/>
      <c r="T305" s="1188"/>
    </row>
    <row r="306" spans="1:20" s="1195" customFormat="1" ht="21" customHeight="1" x14ac:dyDescent="0.25">
      <c r="A306" s="776"/>
      <c r="B306" s="1841"/>
      <c r="C306" s="1876"/>
      <c r="D306" s="1854" t="s">
        <v>757</v>
      </c>
      <c r="E306" s="1856">
        <v>0</v>
      </c>
      <c r="F306" s="1857" t="s">
        <v>218</v>
      </c>
      <c r="G306" s="1858" t="s">
        <v>218</v>
      </c>
      <c r="H306" s="1857" t="s">
        <v>292</v>
      </c>
      <c r="I306" s="1858" t="s">
        <v>512</v>
      </c>
      <c r="J306" s="1859">
        <v>1221.9580000000001</v>
      </c>
      <c r="K306" s="1857" t="s">
        <v>476</v>
      </c>
      <c r="L306" s="1205">
        <v>76322</v>
      </c>
      <c r="M306" s="1188"/>
      <c r="N306" s="1188"/>
      <c r="O306" s="1188"/>
      <c r="P306" s="1188"/>
      <c r="Q306" s="1188"/>
      <c r="R306" s="1188"/>
      <c r="S306" s="1188"/>
      <c r="T306" s="1188"/>
    </row>
    <row r="307" spans="1:20" s="1195" customFormat="1" ht="21" customHeight="1" x14ac:dyDescent="0.25">
      <c r="A307" s="776"/>
      <c r="B307" s="1841"/>
      <c r="C307" s="1876"/>
      <c r="D307" s="1840"/>
      <c r="E307" s="1196"/>
      <c r="F307" s="1844"/>
      <c r="G307" s="1214"/>
      <c r="H307" s="1844"/>
      <c r="I307" s="1214"/>
      <c r="J307" s="1203"/>
      <c r="K307" s="1844" t="s">
        <v>477</v>
      </c>
      <c r="L307" s="1204">
        <v>61789.590000000004</v>
      </c>
      <c r="M307" s="1188"/>
      <c r="N307" s="1188"/>
      <c r="O307" s="1188"/>
      <c r="P307" s="1188"/>
      <c r="Q307" s="1188"/>
      <c r="R307" s="1188"/>
      <c r="S307" s="1188"/>
      <c r="T307" s="1188"/>
    </row>
    <row r="308" spans="1:20" s="1195" customFormat="1" ht="21" customHeight="1" x14ac:dyDescent="0.25">
      <c r="A308" s="776"/>
      <c r="B308" s="1841"/>
      <c r="C308" s="1875" t="s">
        <v>105</v>
      </c>
      <c r="D308" s="1852" t="s">
        <v>759</v>
      </c>
      <c r="E308" s="1207">
        <v>0</v>
      </c>
      <c r="F308" s="1853" t="s">
        <v>218</v>
      </c>
      <c r="G308" s="1215" t="s">
        <v>218</v>
      </c>
      <c r="H308" s="1853" t="s">
        <v>525</v>
      </c>
      <c r="I308" s="1215" t="s">
        <v>512</v>
      </c>
      <c r="J308" s="1208">
        <v>463.28199999999998</v>
      </c>
      <c r="K308" s="1853" t="s">
        <v>476</v>
      </c>
      <c r="L308" s="1209">
        <v>37243</v>
      </c>
      <c r="M308" s="1188"/>
      <c r="N308" s="1188"/>
      <c r="O308" s="1188"/>
      <c r="P308" s="1188"/>
      <c r="Q308" s="1188"/>
      <c r="R308" s="1188"/>
      <c r="S308" s="1188"/>
      <c r="T308" s="1188"/>
    </row>
    <row r="309" spans="1:20" s="1195" customFormat="1" ht="21" customHeight="1" x14ac:dyDescent="0.25">
      <c r="A309" s="776"/>
      <c r="B309" s="1841"/>
      <c r="C309" s="1876"/>
      <c r="D309" s="1854" t="s">
        <v>1105</v>
      </c>
      <c r="E309" s="1856">
        <v>0</v>
      </c>
      <c r="F309" s="1857" t="s">
        <v>218</v>
      </c>
      <c r="G309" s="1858" t="s">
        <v>218</v>
      </c>
      <c r="H309" s="1857" t="s">
        <v>525</v>
      </c>
      <c r="I309" s="1858" t="s">
        <v>512</v>
      </c>
      <c r="J309" s="1859">
        <v>213.52500000000001</v>
      </c>
      <c r="K309" s="1857" t="s">
        <v>476</v>
      </c>
      <c r="L309" s="1205">
        <v>13457</v>
      </c>
      <c r="M309" s="1188"/>
      <c r="N309" s="1188"/>
      <c r="O309" s="1188"/>
      <c r="P309" s="1188"/>
      <c r="Q309" s="1188"/>
      <c r="R309" s="1188"/>
      <c r="S309" s="1188"/>
      <c r="T309" s="1188"/>
    </row>
    <row r="310" spans="1:20" s="1195" customFormat="1" ht="21" customHeight="1" x14ac:dyDescent="0.25">
      <c r="A310" s="776"/>
      <c r="B310" s="1841"/>
      <c r="C310" s="1875" t="s">
        <v>1001</v>
      </c>
      <c r="D310" s="1852" t="s">
        <v>1674</v>
      </c>
      <c r="E310" s="1207">
        <v>0</v>
      </c>
      <c r="F310" s="1853" t="s">
        <v>218</v>
      </c>
      <c r="G310" s="1215" t="s">
        <v>218</v>
      </c>
      <c r="H310" s="1853" t="s">
        <v>525</v>
      </c>
      <c r="I310" s="1215" t="s">
        <v>512</v>
      </c>
      <c r="J310" s="1208">
        <v>1114.549</v>
      </c>
      <c r="K310" s="1853" t="s">
        <v>476</v>
      </c>
      <c r="L310" s="1209">
        <v>93990.81</v>
      </c>
      <c r="M310" s="1188"/>
      <c r="N310" s="1188"/>
      <c r="O310" s="1188"/>
      <c r="P310" s="1188"/>
      <c r="Q310" s="1188"/>
      <c r="R310" s="1188"/>
      <c r="S310" s="1188"/>
      <c r="T310" s="1188"/>
    </row>
    <row r="311" spans="1:20" s="1195" customFormat="1" ht="21" customHeight="1" x14ac:dyDescent="0.25">
      <c r="A311" s="776"/>
      <c r="B311" s="1841"/>
      <c r="C311" s="1876"/>
      <c r="D311" s="1852" t="s">
        <v>1698</v>
      </c>
      <c r="E311" s="1207">
        <v>0</v>
      </c>
      <c r="F311" s="1853" t="s">
        <v>218</v>
      </c>
      <c r="G311" s="1215" t="s">
        <v>218</v>
      </c>
      <c r="H311" s="1853" t="s">
        <v>525</v>
      </c>
      <c r="I311" s="1215" t="s">
        <v>512</v>
      </c>
      <c r="J311" s="1208">
        <v>1083.989</v>
      </c>
      <c r="K311" s="1853" t="s">
        <v>476</v>
      </c>
      <c r="L311" s="1209">
        <v>65954.55</v>
      </c>
      <c r="M311" s="1188"/>
      <c r="N311" s="1188"/>
      <c r="O311" s="1188"/>
      <c r="P311" s="1188"/>
      <c r="Q311" s="1188"/>
      <c r="R311" s="1188"/>
      <c r="S311" s="1188"/>
      <c r="T311" s="1188"/>
    </row>
    <row r="312" spans="1:20" s="1195" customFormat="1" ht="21" customHeight="1" x14ac:dyDescent="0.25">
      <c r="A312" s="776"/>
      <c r="B312" s="1841"/>
      <c r="C312" s="1876"/>
      <c r="D312" s="1852" t="s">
        <v>1060</v>
      </c>
      <c r="E312" s="1207">
        <v>0</v>
      </c>
      <c r="F312" s="1853" t="s">
        <v>218</v>
      </c>
      <c r="G312" s="1215" t="s">
        <v>218</v>
      </c>
      <c r="H312" s="1853" t="s">
        <v>525</v>
      </c>
      <c r="I312" s="1215" t="s">
        <v>512</v>
      </c>
      <c r="J312" s="1208">
        <v>2360.6799999999998</v>
      </c>
      <c r="K312" s="1853" t="s">
        <v>476</v>
      </c>
      <c r="L312" s="1209">
        <v>225771.78</v>
      </c>
      <c r="M312" s="1188"/>
      <c r="N312" s="1188"/>
      <c r="O312" s="1188"/>
      <c r="P312" s="1188"/>
      <c r="Q312" s="1188"/>
      <c r="R312" s="1188"/>
      <c r="S312" s="1188"/>
      <c r="T312" s="1188"/>
    </row>
    <row r="313" spans="1:20" s="1195" customFormat="1" ht="21" customHeight="1" x14ac:dyDescent="0.25">
      <c r="A313" s="776"/>
      <c r="B313" s="1841"/>
      <c r="C313" s="1876"/>
      <c r="D313" s="1854" t="s">
        <v>1673</v>
      </c>
      <c r="E313" s="1856">
        <v>0</v>
      </c>
      <c r="F313" s="1857" t="s">
        <v>218</v>
      </c>
      <c r="G313" s="1858" t="s">
        <v>218</v>
      </c>
      <c r="H313" s="1857" t="s">
        <v>525</v>
      </c>
      <c r="I313" s="1858" t="s">
        <v>512</v>
      </c>
      <c r="J313" s="1859">
        <v>5365.9989999999998</v>
      </c>
      <c r="K313" s="1857" t="s">
        <v>476</v>
      </c>
      <c r="L313" s="1205">
        <v>459498.37999999995</v>
      </c>
      <c r="M313" s="1188"/>
      <c r="N313" s="1188"/>
      <c r="O313" s="1188"/>
      <c r="P313" s="1188"/>
      <c r="Q313" s="1188"/>
      <c r="R313" s="1188"/>
      <c r="S313" s="1188"/>
      <c r="T313" s="1188"/>
    </row>
    <row r="314" spans="1:20" s="1195" customFormat="1" ht="21" customHeight="1" x14ac:dyDescent="0.25">
      <c r="A314" s="776"/>
      <c r="B314" s="1841"/>
      <c r="C314" s="1874" t="s">
        <v>107</v>
      </c>
      <c r="D314" s="1852" t="s">
        <v>760</v>
      </c>
      <c r="E314" s="1207">
        <v>0</v>
      </c>
      <c r="F314" s="1853" t="s">
        <v>218</v>
      </c>
      <c r="G314" s="1215" t="s">
        <v>218</v>
      </c>
      <c r="H314" s="1853" t="s">
        <v>525</v>
      </c>
      <c r="I314" s="1215" t="s">
        <v>512</v>
      </c>
      <c r="J314" s="1208">
        <v>329.42799999999994</v>
      </c>
      <c r="K314" s="1853" t="s">
        <v>476</v>
      </c>
      <c r="L314" s="1209">
        <v>24689.4</v>
      </c>
      <c r="M314" s="1188"/>
      <c r="N314" s="1188"/>
      <c r="O314" s="1188"/>
      <c r="P314" s="1188"/>
      <c r="Q314" s="1188"/>
      <c r="R314" s="1188"/>
      <c r="S314" s="1188"/>
      <c r="T314" s="1188"/>
    </row>
    <row r="315" spans="1:20" s="1195" customFormat="1" ht="21" customHeight="1" x14ac:dyDescent="0.25">
      <c r="A315" s="776"/>
      <c r="B315" s="1841"/>
      <c r="C315" s="1875" t="s">
        <v>109</v>
      </c>
      <c r="D315" s="1854" t="s">
        <v>761</v>
      </c>
      <c r="E315" s="1856">
        <v>0</v>
      </c>
      <c r="F315" s="1857" t="s">
        <v>218</v>
      </c>
      <c r="G315" s="1858" t="s">
        <v>218</v>
      </c>
      <c r="H315" s="1857" t="s">
        <v>525</v>
      </c>
      <c r="I315" s="1858" t="s">
        <v>512</v>
      </c>
      <c r="J315" s="1859">
        <v>14.84</v>
      </c>
      <c r="K315" s="1857" t="s">
        <v>476</v>
      </c>
      <c r="L315" s="1205">
        <v>1269.1999999999998</v>
      </c>
      <c r="M315" s="1188"/>
      <c r="N315" s="1188"/>
      <c r="O315" s="1188"/>
      <c r="P315" s="1188"/>
      <c r="Q315" s="1188"/>
      <c r="R315" s="1188"/>
      <c r="S315" s="1188"/>
      <c r="T315" s="1188"/>
    </row>
    <row r="316" spans="1:20" s="1195" customFormat="1" ht="21" customHeight="1" x14ac:dyDescent="0.25">
      <c r="A316" s="776"/>
      <c r="B316" s="1841"/>
      <c r="C316" s="1876"/>
      <c r="D316" s="1840"/>
      <c r="E316" s="1196"/>
      <c r="F316" s="1844"/>
      <c r="G316" s="1214"/>
      <c r="H316" s="1844"/>
      <c r="I316" s="1214"/>
      <c r="J316" s="1203"/>
      <c r="K316" s="1844" t="s">
        <v>476</v>
      </c>
      <c r="L316" s="1204">
        <v>0</v>
      </c>
      <c r="M316" s="1188"/>
      <c r="N316" s="1188"/>
      <c r="O316" s="1188"/>
      <c r="P316" s="1188"/>
      <c r="Q316" s="1188"/>
      <c r="R316" s="1188"/>
      <c r="S316" s="1188"/>
      <c r="T316" s="1188"/>
    </row>
    <row r="317" spans="1:20" s="1195" customFormat="1" ht="21" customHeight="1" x14ac:dyDescent="0.25">
      <c r="A317" s="776"/>
      <c r="B317" s="1841"/>
      <c r="C317" s="1876"/>
      <c r="D317" s="1852" t="s">
        <v>269</v>
      </c>
      <c r="E317" s="1207">
        <v>0</v>
      </c>
      <c r="F317" s="1853" t="s">
        <v>218</v>
      </c>
      <c r="G317" s="1215" t="s">
        <v>218</v>
      </c>
      <c r="H317" s="1853" t="s">
        <v>525</v>
      </c>
      <c r="I317" s="1215" t="s">
        <v>512</v>
      </c>
      <c r="J317" s="1208"/>
      <c r="K317" s="1853"/>
      <c r="L317" s="1209"/>
      <c r="M317" s="1188"/>
      <c r="N317" s="1188"/>
      <c r="O317" s="1188"/>
      <c r="P317" s="1188"/>
      <c r="Q317" s="1188"/>
      <c r="R317" s="1188"/>
      <c r="S317" s="1188"/>
      <c r="T317" s="1188"/>
    </row>
    <row r="318" spans="1:20" s="1195" customFormat="1" ht="21" customHeight="1" x14ac:dyDescent="0.25">
      <c r="A318" s="776"/>
      <c r="B318" s="1841"/>
      <c r="C318" s="1876"/>
      <c r="D318" s="1854" t="s">
        <v>1424</v>
      </c>
      <c r="E318" s="1856">
        <v>0</v>
      </c>
      <c r="F318" s="1857" t="s">
        <v>218</v>
      </c>
      <c r="G318" s="1858" t="s">
        <v>218</v>
      </c>
      <c r="H318" s="1857" t="s">
        <v>525</v>
      </c>
      <c r="I318" s="1858" t="s">
        <v>512</v>
      </c>
      <c r="J318" s="1859">
        <v>9.9370000000000012</v>
      </c>
      <c r="K318" s="1857" t="s">
        <v>476</v>
      </c>
      <c r="L318" s="1205">
        <v>840</v>
      </c>
      <c r="M318" s="1188"/>
      <c r="N318" s="1188"/>
      <c r="O318" s="1188"/>
      <c r="P318" s="1188"/>
      <c r="Q318" s="1188"/>
      <c r="R318" s="1188"/>
      <c r="S318" s="1188"/>
      <c r="T318" s="1188"/>
    </row>
    <row r="319" spans="1:20" s="1195" customFormat="1" ht="21" customHeight="1" x14ac:dyDescent="0.25">
      <c r="A319" s="776"/>
      <c r="B319" s="1841"/>
      <c r="C319" s="1875" t="s">
        <v>1482</v>
      </c>
      <c r="D319" s="1852" t="s">
        <v>762</v>
      </c>
      <c r="E319" s="1207">
        <v>0</v>
      </c>
      <c r="F319" s="1853" t="s">
        <v>218</v>
      </c>
      <c r="G319" s="1215" t="s">
        <v>218</v>
      </c>
      <c r="H319" s="1853" t="s">
        <v>525</v>
      </c>
      <c r="I319" s="1215" t="s">
        <v>512</v>
      </c>
      <c r="J319" s="1208">
        <v>0</v>
      </c>
      <c r="K319" s="1853"/>
      <c r="L319" s="1209"/>
      <c r="M319" s="1188"/>
      <c r="N319" s="1188"/>
      <c r="O319" s="1188"/>
      <c r="P319" s="1188"/>
      <c r="Q319" s="1188"/>
      <c r="R319" s="1188"/>
      <c r="S319" s="1188"/>
      <c r="T319" s="1188"/>
    </row>
    <row r="320" spans="1:20" s="1195" customFormat="1" ht="21" customHeight="1" x14ac:dyDescent="0.25">
      <c r="A320" s="776"/>
      <c r="B320" s="1841"/>
      <c r="C320" s="1876"/>
      <c r="D320" s="1854" t="s">
        <v>763</v>
      </c>
      <c r="E320" s="1856">
        <v>0</v>
      </c>
      <c r="F320" s="1857" t="s">
        <v>218</v>
      </c>
      <c r="G320" s="1858" t="s">
        <v>218</v>
      </c>
      <c r="H320" s="1857" t="s">
        <v>525</v>
      </c>
      <c r="I320" s="1858" t="s">
        <v>512</v>
      </c>
      <c r="J320" s="1859">
        <v>0.71299999999999997</v>
      </c>
      <c r="K320" s="1857" t="s">
        <v>476</v>
      </c>
      <c r="L320" s="1205">
        <v>58.465999999999994</v>
      </c>
      <c r="M320" s="1188"/>
      <c r="N320" s="1188"/>
      <c r="O320" s="1188"/>
      <c r="P320" s="1188"/>
      <c r="Q320" s="1188"/>
      <c r="R320" s="1188"/>
      <c r="S320" s="1188"/>
      <c r="T320" s="1188"/>
    </row>
    <row r="321" spans="1:20" s="1195" customFormat="1" ht="21" customHeight="1" x14ac:dyDescent="0.25">
      <c r="A321" s="776"/>
      <c r="B321" s="1841"/>
      <c r="C321" s="1875" t="s">
        <v>1425</v>
      </c>
      <c r="D321" s="1854" t="s">
        <v>1110</v>
      </c>
      <c r="E321" s="1856">
        <v>0</v>
      </c>
      <c r="F321" s="1857" t="s">
        <v>220</v>
      </c>
      <c r="G321" s="1858" t="s">
        <v>220</v>
      </c>
      <c r="H321" s="1857" t="s">
        <v>525</v>
      </c>
      <c r="I321" s="1858" t="s">
        <v>512</v>
      </c>
      <c r="J321" s="1859">
        <v>64467.703000000009</v>
      </c>
      <c r="K321" s="1857" t="s">
        <v>475</v>
      </c>
      <c r="L321" s="1205">
        <v>482294.01</v>
      </c>
      <c r="M321" s="1188"/>
      <c r="N321" s="1188"/>
      <c r="O321" s="1188"/>
      <c r="P321" s="1188"/>
      <c r="Q321" s="1188"/>
      <c r="R321" s="1188"/>
      <c r="S321" s="1188"/>
      <c r="T321" s="1188"/>
    </row>
    <row r="322" spans="1:20" s="1195" customFormat="1" ht="21" customHeight="1" x14ac:dyDescent="0.25">
      <c r="A322" s="776"/>
      <c r="B322" s="1841"/>
      <c r="C322" s="1876"/>
      <c r="D322" s="1840"/>
      <c r="E322" s="1196"/>
      <c r="F322" s="1844"/>
      <c r="G322" s="1214"/>
      <c r="H322" s="1844"/>
      <c r="I322" s="1214"/>
      <c r="J322" s="1203"/>
      <c r="K322" s="1844" t="s">
        <v>476</v>
      </c>
      <c r="L322" s="1204">
        <v>0</v>
      </c>
      <c r="M322" s="1188"/>
      <c r="N322" s="1188"/>
      <c r="O322" s="1188"/>
      <c r="P322" s="1188"/>
      <c r="Q322" s="1188"/>
      <c r="R322" s="1188"/>
      <c r="S322" s="1188"/>
      <c r="T322" s="1188"/>
    </row>
    <row r="323" spans="1:20" s="1195" customFormat="1" ht="21" customHeight="1" x14ac:dyDescent="0.25">
      <c r="A323" s="776"/>
      <c r="B323" s="1841"/>
      <c r="C323" s="1876"/>
      <c r="D323" s="1840"/>
      <c r="E323" s="1196"/>
      <c r="F323" s="1844"/>
      <c r="G323" s="1214"/>
      <c r="H323" s="1844"/>
      <c r="I323" s="1214"/>
      <c r="J323" s="1203"/>
      <c r="K323" s="1844" t="s">
        <v>478</v>
      </c>
      <c r="L323" s="1204">
        <v>0</v>
      </c>
      <c r="M323" s="1188"/>
      <c r="N323" s="1188"/>
      <c r="O323" s="1188"/>
      <c r="P323" s="1188"/>
      <c r="Q323" s="1188"/>
      <c r="R323" s="1188"/>
      <c r="S323" s="1188"/>
      <c r="T323" s="1188"/>
    </row>
    <row r="324" spans="1:20" s="1195" customFormat="1" ht="21" customHeight="1" x14ac:dyDescent="0.25">
      <c r="A324" s="776"/>
      <c r="B324" s="1841"/>
      <c r="C324" s="1875" t="s">
        <v>1443</v>
      </c>
      <c r="D324" s="1854" t="s">
        <v>796</v>
      </c>
      <c r="E324" s="1856">
        <v>0</v>
      </c>
      <c r="F324" s="1857" t="s">
        <v>220</v>
      </c>
      <c r="G324" s="1858" t="s">
        <v>220</v>
      </c>
      <c r="H324" s="1857" t="s">
        <v>525</v>
      </c>
      <c r="I324" s="1858" t="s">
        <v>512</v>
      </c>
      <c r="J324" s="1859">
        <v>136107.05800000002</v>
      </c>
      <c r="K324" s="1857" t="s">
        <v>475</v>
      </c>
      <c r="L324" s="1205">
        <v>273284.23</v>
      </c>
      <c r="M324" s="1188"/>
      <c r="N324" s="1188"/>
      <c r="O324" s="1188"/>
      <c r="P324" s="1188"/>
      <c r="Q324" s="1188"/>
      <c r="R324" s="1188"/>
      <c r="S324" s="1188"/>
      <c r="T324" s="1188"/>
    </row>
    <row r="325" spans="1:20" s="1195" customFormat="1" ht="21" customHeight="1" x14ac:dyDescent="0.25">
      <c r="A325" s="776"/>
      <c r="B325" s="1841"/>
      <c r="C325" s="1876"/>
      <c r="D325" s="1840"/>
      <c r="E325" s="1196"/>
      <c r="F325" s="1844"/>
      <c r="G325" s="1214"/>
      <c r="H325" s="1844"/>
      <c r="I325" s="1214"/>
      <c r="J325" s="1203"/>
      <c r="K325" s="1844" t="s">
        <v>480</v>
      </c>
      <c r="L325" s="1204">
        <v>75109.77</v>
      </c>
      <c r="M325" s="1188"/>
      <c r="N325" s="1188"/>
      <c r="O325" s="1188"/>
      <c r="P325" s="1188"/>
      <c r="Q325" s="1188"/>
      <c r="R325" s="1188"/>
      <c r="S325" s="1188"/>
      <c r="T325" s="1188"/>
    </row>
    <row r="326" spans="1:20" s="1195" customFormat="1" ht="21" customHeight="1" x14ac:dyDescent="0.25">
      <c r="A326" s="776"/>
      <c r="B326" s="1841"/>
      <c r="C326" s="1876"/>
      <c r="D326" s="1840"/>
      <c r="E326" s="1196"/>
      <c r="F326" s="1844"/>
      <c r="G326" s="1214"/>
      <c r="H326" s="1844"/>
      <c r="I326" s="1214"/>
      <c r="J326" s="1203"/>
      <c r="K326" s="1844" t="s">
        <v>476</v>
      </c>
      <c r="L326" s="1204">
        <v>15978.8</v>
      </c>
      <c r="M326" s="1188"/>
      <c r="N326" s="1188"/>
      <c r="O326" s="1188"/>
      <c r="P326" s="1188"/>
      <c r="Q326" s="1188"/>
      <c r="R326" s="1188"/>
      <c r="S326" s="1188"/>
      <c r="T326" s="1188"/>
    </row>
    <row r="327" spans="1:20" s="1195" customFormat="1" ht="21" customHeight="1" x14ac:dyDescent="0.25">
      <c r="A327" s="776"/>
      <c r="B327" s="1841"/>
      <c r="C327" s="1875" t="s">
        <v>113</v>
      </c>
      <c r="D327" s="1854" t="s">
        <v>1419</v>
      </c>
      <c r="E327" s="1856">
        <v>0</v>
      </c>
      <c r="F327" s="1857" t="s">
        <v>220</v>
      </c>
      <c r="G327" s="1858" t="s">
        <v>220</v>
      </c>
      <c r="H327" s="1857" t="s">
        <v>292</v>
      </c>
      <c r="I327" s="1858" t="s">
        <v>512</v>
      </c>
      <c r="J327" s="1859">
        <v>0</v>
      </c>
      <c r="K327" s="1857" t="s">
        <v>476</v>
      </c>
      <c r="L327" s="1205">
        <v>0</v>
      </c>
      <c r="M327" s="1188"/>
      <c r="N327" s="1188"/>
      <c r="O327" s="1188"/>
      <c r="P327" s="1188"/>
      <c r="Q327" s="1188"/>
      <c r="R327" s="1188"/>
      <c r="S327" s="1188"/>
      <c r="T327" s="1188"/>
    </row>
    <row r="328" spans="1:20" s="1195" customFormat="1" ht="21" customHeight="1" x14ac:dyDescent="0.25">
      <c r="A328" s="776"/>
      <c r="B328" s="1841"/>
      <c r="C328" s="1876"/>
      <c r="D328" s="1840"/>
      <c r="E328" s="1196"/>
      <c r="F328" s="1844"/>
      <c r="G328" s="1214"/>
      <c r="H328" s="1844"/>
      <c r="I328" s="1214"/>
      <c r="J328" s="1203"/>
      <c r="K328" s="1844" t="s">
        <v>478</v>
      </c>
      <c r="L328" s="1204">
        <v>0</v>
      </c>
      <c r="M328" s="1188"/>
      <c r="N328" s="1188"/>
      <c r="O328" s="1188"/>
      <c r="P328" s="1188"/>
      <c r="Q328" s="1188"/>
      <c r="R328" s="1188"/>
      <c r="S328" s="1188"/>
      <c r="T328" s="1188"/>
    </row>
    <row r="329" spans="1:20" s="1195" customFormat="1" ht="21" customHeight="1" x14ac:dyDescent="0.25">
      <c r="A329" s="776"/>
      <c r="B329" s="1841"/>
      <c r="C329" s="1874" t="s">
        <v>115</v>
      </c>
      <c r="D329" s="1852" t="s">
        <v>764</v>
      </c>
      <c r="E329" s="1207">
        <v>0</v>
      </c>
      <c r="F329" s="1853" t="s">
        <v>218</v>
      </c>
      <c r="G329" s="1215" t="s">
        <v>218</v>
      </c>
      <c r="H329" s="1853" t="s">
        <v>292</v>
      </c>
      <c r="I329" s="1215" t="s">
        <v>512</v>
      </c>
      <c r="J329" s="1208">
        <v>0</v>
      </c>
      <c r="K329" s="1853" t="s">
        <v>476</v>
      </c>
      <c r="L329" s="1209">
        <v>0</v>
      </c>
      <c r="M329" s="1188"/>
      <c r="N329" s="1188"/>
      <c r="O329" s="1188"/>
      <c r="P329" s="1188"/>
      <c r="Q329" s="1188"/>
      <c r="R329" s="1188"/>
      <c r="S329" s="1188"/>
      <c r="T329" s="1188"/>
    </row>
    <row r="330" spans="1:20" s="1195" customFormat="1" ht="21" customHeight="1" x14ac:dyDescent="0.25">
      <c r="A330" s="776"/>
      <c r="B330" s="1841"/>
      <c r="C330" s="1875" t="s">
        <v>1492</v>
      </c>
      <c r="D330" s="1852" t="s">
        <v>765</v>
      </c>
      <c r="E330" s="1207">
        <v>0</v>
      </c>
      <c r="F330" s="1853" t="s">
        <v>218</v>
      </c>
      <c r="G330" s="1215" t="s">
        <v>218</v>
      </c>
      <c r="H330" s="1853" t="s">
        <v>525</v>
      </c>
      <c r="I330" s="1215" t="s">
        <v>512</v>
      </c>
      <c r="J330" s="1208">
        <v>54.935376625137231</v>
      </c>
      <c r="K330" s="1853" t="s">
        <v>476</v>
      </c>
      <c r="L330" s="1209">
        <v>4504.6799999999994</v>
      </c>
      <c r="M330" s="1188"/>
      <c r="N330" s="1188"/>
      <c r="O330" s="1188"/>
      <c r="P330" s="1188"/>
      <c r="Q330" s="1188"/>
      <c r="R330" s="1188"/>
      <c r="S330" s="1188"/>
      <c r="T330" s="1188"/>
    </row>
    <row r="331" spans="1:20" s="1195" customFormat="1" ht="21" customHeight="1" x14ac:dyDescent="0.25">
      <c r="A331" s="776"/>
      <c r="B331" s="1841"/>
      <c r="C331" s="1876"/>
      <c r="D331" s="1852" t="s">
        <v>766</v>
      </c>
      <c r="E331" s="1207">
        <v>0</v>
      </c>
      <c r="F331" s="1853" t="s">
        <v>218</v>
      </c>
      <c r="G331" s="1215" t="s">
        <v>218</v>
      </c>
      <c r="H331" s="1853" t="s">
        <v>525</v>
      </c>
      <c r="I331" s="1215" t="s">
        <v>512</v>
      </c>
      <c r="J331" s="1208">
        <v>51.908288705460642</v>
      </c>
      <c r="K331" s="1853" t="s">
        <v>476</v>
      </c>
      <c r="L331" s="1209">
        <v>4256.5199999999995</v>
      </c>
      <c r="M331" s="1188"/>
      <c r="N331" s="1188"/>
      <c r="O331" s="1188"/>
      <c r="P331" s="1188"/>
      <c r="Q331" s="1188"/>
      <c r="R331" s="1188"/>
      <c r="S331" s="1188"/>
      <c r="T331" s="1188"/>
    </row>
    <row r="332" spans="1:20" s="1195" customFormat="1" ht="21" customHeight="1" x14ac:dyDescent="0.25">
      <c r="A332" s="776"/>
      <c r="B332" s="1841"/>
      <c r="C332" s="1876"/>
      <c r="D332" s="1854" t="s">
        <v>767</v>
      </c>
      <c r="E332" s="1856">
        <v>0</v>
      </c>
      <c r="F332" s="1857" t="s">
        <v>218</v>
      </c>
      <c r="G332" s="1858" t="s">
        <v>218</v>
      </c>
      <c r="H332" s="1857" t="s">
        <v>525</v>
      </c>
      <c r="I332" s="1858" t="s">
        <v>512</v>
      </c>
      <c r="J332" s="1859">
        <v>27.40499714263451</v>
      </c>
      <c r="K332" s="1857" t="s">
        <v>476</v>
      </c>
      <c r="L332" s="1205">
        <v>2247.2400000000002</v>
      </c>
      <c r="M332" s="1188"/>
      <c r="N332" s="1188"/>
      <c r="O332" s="1188"/>
      <c r="P332" s="1188"/>
      <c r="Q332" s="1188"/>
      <c r="R332" s="1188"/>
      <c r="S332" s="1188"/>
      <c r="T332" s="1188"/>
    </row>
    <row r="333" spans="1:20" s="1195" customFormat="1" ht="21" customHeight="1" x14ac:dyDescent="0.25">
      <c r="A333" s="776"/>
      <c r="B333" s="1841"/>
      <c r="C333" s="1874" t="s">
        <v>1458</v>
      </c>
      <c r="D333" s="1852" t="s">
        <v>768</v>
      </c>
      <c r="E333" s="1207">
        <v>0</v>
      </c>
      <c r="F333" s="1853" t="s">
        <v>218</v>
      </c>
      <c r="G333" s="1215" t="s">
        <v>218</v>
      </c>
      <c r="H333" s="1853" t="s">
        <v>525</v>
      </c>
      <c r="I333" s="1215" t="s">
        <v>512</v>
      </c>
      <c r="J333" s="1208">
        <v>0</v>
      </c>
      <c r="K333" s="1853"/>
      <c r="L333" s="1209"/>
      <c r="M333" s="1188"/>
      <c r="N333" s="1188"/>
      <c r="O333" s="1188"/>
      <c r="P333" s="1188"/>
      <c r="Q333" s="1188"/>
      <c r="R333" s="1188"/>
      <c r="S333" s="1188"/>
      <c r="T333" s="1188"/>
    </row>
    <row r="334" spans="1:20" s="1195" customFormat="1" ht="21" customHeight="1" x14ac:dyDescent="0.25">
      <c r="A334" s="776"/>
      <c r="B334" s="1841"/>
      <c r="C334" s="1874" t="s">
        <v>1493</v>
      </c>
      <c r="D334" s="1852" t="s">
        <v>774</v>
      </c>
      <c r="E334" s="1207">
        <v>0</v>
      </c>
      <c r="F334" s="1853" t="s">
        <v>218</v>
      </c>
      <c r="G334" s="1215" t="s">
        <v>218</v>
      </c>
      <c r="H334" s="1853" t="s">
        <v>292</v>
      </c>
      <c r="I334" s="1215" t="s">
        <v>512</v>
      </c>
      <c r="J334" s="1208">
        <v>0.26900000000000002</v>
      </c>
      <c r="K334" s="1853" t="s">
        <v>476</v>
      </c>
      <c r="L334" s="1209">
        <v>22.058</v>
      </c>
      <c r="M334" s="1188"/>
      <c r="N334" s="1188"/>
      <c r="O334" s="1188"/>
      <c r="P334" s="1188"/>
      <c r="Q334" s="1188"/>
      <c r="R334" s="1188"/>
      <c r="S334" s="1188"/>
      <c r="T334" s="1188"/>
    </row>
    <row r="335" spans="1:20" s="1195" customFormat="1" ht="21" customHeight="1" x14ac:dyDescent="0.25">
      <c r="A335" s="776"/>
      <c r="B335" s="1841"/>
      <c r="C335" s="1875" t="s">
        <v>1483</v>
      </c>
      <c r="D335" s="1852" t="s">
        <v>780</v>
      </c>
      <c r="E335" s="1207">
        <v>0</v>
      </c>
      <c r="F335" s="1853" t="s">
        <v>218</v>
      </c>
      <c r="G335" s="1215" t="s">
        <v>218</v>
      </c>
      <c r="H335" s="1853" t="s">
        <v>525</v>
      </c>
      <c r="I335" s="1215" t="s">
        <v>512</v>
      </c>
      <c r="J335" s="1208">
        <v>169.75200000000001</v>
      </c>
      <c r="K335" s="1853" t="s">
        <v>476</v>
      </c>
      <c r="L335" s="1209">
        <v>14136</v>
      </c>
      <c r="M335" s="1188"/>
      <c r="N335" s="1188"/>
      <c r="O335" s="1188"/>
      <c r="P335" s="1188"/>
      <c r="Q335" s="1188"/>
      <c r="R335" s="1188"/>
      <c r="S335" s="1188"/>
      <c r="T335" s="1188"/>
    </row>
    <row r="336" spans="1:20" s="1195" customFormat="1" ht="21" customHeight="1" x14ac:dyDescent="0.25">
      <c r="A336" s="776"/>
      <c r="B336" s="1841"/>
      <c r="C336" s="1876"/>
      <c r="D336" s="1854" t="s">
        <v>781</v>
      </c>
      <c r="E336" s="1856">
        <v>0</v>
      </c>
      <c r="F336" s="1857" t="s">
        <v>218</v>
      </c>
      <c r="G336" s="1858" t="s">
        <v>218</v>
      </c>
      <c r="H336" s="1857" t="s">
        <v>525</v>
      </c>
      <c r="I336" s="1858" t="s">
        <v>512</v>
      </c>
      <c r="J336" s="1859">
        <v>0</v>
      </c>
      <c r="K336" s="1857" t="s">
        <v>476</v>
      </c>
      <c r="L336" s="1205">
        <v>0</v>
      </c>
      <c r="M336" s="1188"/>
      <c r="N336" s="1188"/>
      <c r="O336" s="1188"/>
      <c r="P336" s="1188"/>
      <c r="Q336" s="1188"/>
      <c r="R336" s="1188"/>
      <c r="S336" s="1188"/>
      <c r="T336" s="1188"/>
    </row>
    <row r="337" spans="1:20" s="1195" customFormat="1" ht="21" customHeight="1" x14ac:dyDescent="0.25">
      <c r="A337" s="776"/>
      <c r="B337" s="1841"/>
      <c r="C337" s="1875" t="s">
        <v>1484</v>
      </c>
      <c r="D337" s="1852" t="s">
        <v>1107</v>
      </c>
      <c r="E337" s="1207">
        <v>0</v>
      </c>
      <c r="F337" s="1853" t="s">
        <v>218</v>
      </c>
      <c r="G337" s="1215" t="s">
        <v>218</v>
      </c>
      <c r="H337" s="1853" t="s">
        <v>525</v>
      </c>
      <c r="I337" s="1215" t="s">
        <v>512</v>
      </c>
      <c r="J337" s="1208">
        <v>2337.1459999999997</v>
      </c>
      <c r="K337" s="1853" t="s">
        <v>476</v>
      </c>
      <c r="L337" s="1209">
        <v>147978</v>
      </c>
      <c r="M337" s="1188"/>
      <c r="N337" s="1188"/>
      <c r="O337" s="1188"/>
      <c r="P337" s="1188"/>
      <c r="Q337" s="1188"/>
      <c r="R337" s="1188"/>
      <c r="S337" s="1188"/>
      <c r="T337" s="1188"/>
    </row>
    <row r="338" spans="1:20" s="1195" customFormat="1" ht="21" customHeight="1" x14ac:dyDescent="0.25">
      <c r="A338" s="776"/>
      <c r="B338" s="1841"/>
      <c r="C338" s="1876"/>
      <c r="D338" s="1854" t="s">
        <v>783</v>
      </c>
      <c r="E338" s="1856">
        <v>0</v>
      </c>
      <c r="F338" s="1857" t="s">
        <v>218</v>
      </c>
      <c r="G338" s="1858" t="s">
        <v>218</v>
      </c>
      <c r="H338" s="1857" t="s">
        <v>525</v>
      </c>
      <c r="I338" s="1858" t="s">
        <v>512</v>
      </c>
      <c r="J338" s="1859">
        <v>2871.797</v>
      </c>
      <c r="K338" s="1857" t="s">
        <v>476</v>
      </c>
      <c r="L338" s="1205">
        <v>209497</v>
      </c>
      <c r="M338" s="1188"/>
      <c r="N338" s="1188"/>
      <c r="O338" s="1188"/>
      <c r="P338" s="1188"/>
      <c r="Q338" s="1188"/>
      <c r="R338" s="1188"/>
      <c r="S338" s="1188"/>
      <c r="T338" s="1188"/>
    </row>
    <row r="339" spans="1:20" s="1195" customFormat="1" ht="21" customHeight="1" x14ac:dyDescent="0.25">
      <c r="A339" s="776"/>
      <c r="B339" s="1841"/>
      <c r="C339" s="1875" t="s">
        <v>1486</v>
      </c>
      <c r="D339" s="1852" t="s">
        <v>639</v>
      </c>
      <c r="E339" s="1207">
        <v>0</v>
      </c>
      <c r="F339" s="1853" t="s">
        <v>218</v>
      </c>
      <c r="G339" s="1215" t="s">
        <v>218</v>
      </c>
      <c r="H339" s="1853" t="s">
        <v>525</v>
      </c>
      <c r="I339" s="1215" t="s">
        <v>512</v>
      </c>
      <c r="J339" s="1208">
        <v>97.026053309486059</v>
      </c>
      <c r="K339" s="1853" t="s">
        <v>476</v>
      </c>
      <c r="L339" s="1209">
        <v>12222.006663685759</v>
      </c>
      <c r="M339" s="1188"/>
      <c r="N339" s="1188"/>
      <c r="O339" s="1188"/>
      <c r="P339" s="1188"/>
      <c r="Q339" s="1188"/>
      <c r="R339" s="1188"/>
      <c r="S339" s="1188"/>
      <c r="T339" s="1188"/>
    </row>
    <row r="340" spans="1:20" s="1195" customFormat="1" ht="21" customHeight="1" x14ac:dyDescent="0.25">
      <c r="A340" s="776"/>
      <c r="B340" s="1841"/>
      <c r="C340" s="1876"/>
      <c r="D340" s="1852" t="s">
        <v>785</v>
      </c>
      <c r="E340" s="1207">
        <v>0</v>
      </c>
      <c r="F340" s="1853" t="s">
        <v>218</v>
      </c>
      <c r="G340" s="1215" t="s">
        <v>218</v>
      </c>
      <c r="H340" s="1853" t="s">
        <v>525</v>
      </c>
      <c r="I340" s="1215" t="s">
        <v>512</v>
      </c>
      <c r="J340" s="1208">
        <v>0</v>
      </c>
      <c r="K340" s="1853" t="s">
        <v>476</v>
      </c>
      <c r="L340" s="1209">
        <v>0</v>
      </c>
      <c r="M340" s="1188"/>
      <c r="N340" s="1188"/>
      <c r="O340" s="1188"/>
      <c r="P340" s="1188"/>
      <c r="Q340" s="1188"/>
      <c r="R340" s="1188"/>
      <c r="S340" s="1188"/>
      <c r="T340" s="1188"/>
    </row>
    <row r="341" spans="1:20" s="1195" customFormat="1" ht="21" customHeight="1" x14ac:dyDescent="0.25">
      <c r="A341" s="776"/>
      <c r="B341" s="1841"/>
      <c r="C341" s="1876"/>
      <c r="D341" s="1854" t="s">
        <v>786</v>
      </c>
      <c r="E341" s="1856">
        <v>0</v>
      </c>
      <c r="F341" s="1857" t="s">
        <v>218</v>
      </c>
      <c r="G341" s="1858" t="s">
        <v>218</v>
      </c>
      <c r="H341" s="1857" t="s">
        <v>525</v>
      </c>
      <c r="I341" s="1858" t="s">
        <v>512</v>
      </c>
      <c r="J341" s="1859">
        <v>0</v>
      </c>
      <c r="K341" s="1857" t="s">
        <v>476</v>
      </c>
      <c r="L341" s="1205">
        <v>0</v>
      </c>
      <c r="M341" s="1188"/>
      <c r="N341" s="1188"/>
      <c r="O341" s="1188"/>
      <c r="P341" s="1188"/>
      <c r="Q341" s="1188"/>
      <c r="R341" s="1188"/>
      <c r="S341" s="1188"/>
      <c r="T341" s="1188"/>
    </row>
    <row r="342" spans="1:20" s="1195" customFormat="1" ht="21" customHeight="1" x14ac:dyDescent="0.25">
      <c r="A342" s="776"/>
      <c r="B342" s="1841"/>
      <c r="C342" s="1874" t="s">
        <v>130</v>
      </c>
      <c r="D342" s="1852" t="s">
        <v>789</v>
      </c>
      <c r="E342" s="1207">
        <v>0</v>
      </c>
      <c r="F342" s="1853" t="s">
        <v>218</v>
      </c>
      <c r="G342" s="1215" t="s">
        <v>218</v>
      </c>
      <c r="H342" s="1853" t="s">
        <v>525</v>
      </c>
      <c r="I342" s="1215" t="s">
        <v>512</v>
      </c>
      <c r="J342" s="1208">
        <v>39098.595999999998</v>
      </c>
      <c r="K342" s="1853" t="s">
        <v>477</v>
      </c>
      <c r="L342" s="1209">
        <v>12095740</v>
      </c>
      <c r="M342" s="1188"/>
      <c r="N342" s="1188"/>
      <c r="O342" s="1188"/>
      <c r="P342" s="1188"/>
      <c r="Q342" s="1188"/>
      <c r="R342" s="1188"/>
      <c r="S342" s="1188"/>
      <c r="T342" s="1188"/>
    </row>
    <row r="343" spans="1:20" s="1195" customFormat="1" ht="21" customHeight="1" x14ac:dyDescent="0.25">
      <c r="A343" s="776"/>
      <c r="B343" s="1841"/>
      <c r="C343" s="1875" t="s">
        <v>1495</v>
      </c>
      <c r="D343" s="1852" t="s">
        <v>769</v>
      </c>
      <c r="E343" s="1207">
        <v>0</v>
      </c>
      <c r="F343" s="1853" t="s">
        <v>218</v>
      </c>
      <c r="G343" s="1215" t="s">
        <v>218</v>
      </c>
      <c r="H343" s="1853" t="s">
        <v>525</v>
      </c>
      <c r="I343" s="1215" t="s">
        <v>512</v>
      </c>
      <c r="J343" s="1208">
        <v>0</v>
      </c>
      <c r="K343" s="1853"/>
      <c r="L343" s="1209"/>
      <c r="M343" s="1188"/>
      <c r="N343" s="1188"/>
      <c r="O343" s="1188"/>
      <c r="P343" s="1188"/>
      <c r="Q343" s="1188"/>
      <c r="R343" s="1188"/>
      <c r="S343" s="1188"/>
      <c r="T343" s="1188"/>
    </row>
    <row r="344" spans="1:20" s="1195" customFormat="1" ht="21" customHeight="1" x14ac:dyDescent="0.25">
      <c r="A344" s="776"/>
      <c r="B344" s="1841"/>
      <c r="C344" s="1876"/>
      <c r="D344" s="1852" t="s">
        <v>770</v>
      </c>
      <c r="E344" s="1207">
        <v>0</v>
      </c>
      <c r="F344" s="1853" t="s">
        <v>218</v>
      </c>
      <c r="G344" s="1215" t="s">
        <v>218</v>
      </c>
      <c r="H344" s="1853" t="s">
        <v>525</v>
      </c>
      <c r="I344" s="1215" t="s">
        <v>512</v>
      </c>
      <c r="J344" s="1208">
        <v>0</v>
      </c>
      <c r="K344" s="1853"/>
      <c r="L344" s="1209"/>
      <c r="M344" s="1188"/>
      <c r="N344" s="1188"/>
      <c r="O344" s="1188"/>
      <c r="P344" s="1188"/>
      <c r="Q344" s="1188"/>
      <c r="R344" s="1188"/>
      <c r="S344" s="1188"/>
      <c r="T344" s="1188"/>
    </row>
    <row r="345" spans="1:20" s="1195" customFormat="1" ht="21" customHeight="1" x14ac:dyDescent="0.25">
      <c r="A345" s="776"/>
      <c r="B345" s="1841"/>
      <c r="C345" s="1876"/>
      <c r="D345" s="1852" t="s">
        <v>1106</v>
      </c>
      <c r="E345" s="1207">
        <v>0</v>
      </c>
      <c r="F345" s="1853" t="s">
        <v>218</v>
      </c>
      <c r="G345" s="1215" t="s">
        <v>218</v>
      </c>
      <c r="H345" s="1853" t="s">
        <v>525</v>
      </c>
      <c r="I345" s="1215" t="s">
        <v>512</v>
      </c>
      <c r="J345" s="1208">
        <v>0</v>
      </c>
      <c r="K345" s="1853"/>
      <c r="L345" s="1209"/>
      <c r="M345" s="1188"/>
      <c r="N345" s="1188"/>
      <c r="O345" s="1188"/>
      <c r="P345" s="1188"/>
      <c r="Q345" s="1188"/>
      <c r="R345" s="1188"/>
      <c r="S345" s="1188"/>
      <c r="T345" s="1188"/>
    </row>
    <row r="346" spans="1:20" s="1195" customFormat="1" ht="21" customHeight="1" x14ac:dyDescent="0.25">
      <c r="A346" s="776"/>
      <c r="B346" s="1841"/>
      <c r="C346" s="1876"/>
      <c r="D346" s="1852" t="s">
        <v>771</v>
      </c>
      <c r="E346" s="1207">
        <v>0</v>
      </c>
      <c r="F346" s="1853" t="s">
        <v>218</v>
      </c>
      <c r="G346" s="1215" t="s">
        <v>218</v>
      </c>
      <c r="H346" s="1853" t="s">
        <v>525</v>
      </c>
      <c r="I346" s="1215" t="s">
        <v>512</v>
      </c>
      <c r="J346" s="1208">
        <v>0</v>
      </c>
      <c r="K346" s="1853"/>
      <c r="L346" s="1209"/>
      <c r="M346" s="1188"/>
      <c r="N346" s="1188"/>
      <c r="O346" s="1188"/>
      <c r="P346" s="1188"/>
      <c r="Q346" s="1188"/>
      <c r="R346" s="1188"/>
      <c r="S346" s="1188"/>
      <c r="T346" s="1188"/>
    </row>
    <row r="347" spans="1:20" s="1195" customFormat="1" ht="21" customHeight="1" x14ac:dyDescent="0.25">
      <c r="A347" s="776"/>
      <c r="B347" s="1841"/>
      <c r="C347" s="1876"/>
      <c r="D347" s="1854" t="s">
        <v>773</v>
      </c>
      <c r="E347" s="1856">
        <v>0</v>
      </c>
      <c r="F347" s="1857" t="s">
        <v>218</v>
      </c>
      <c r="G347" s="1858" t="s">
        <v>218</v>
      </c>
      <c r="H347" s="1857" t="s">
        <v>525</v>
      </c>
      <c r="I347" s="1858" t="s">
        <v>512</v>
      </c>
      <c r="J347" s="1859">
        <v>0</v>
      </c>
      <c r="K347" s="1857"/>
      <c r="L347" s="1205"/>
      <c r="M347" s="1188"/>
      <c r="N347" s="1188"/>
      <c r="O347" s="1188"/>
      <c r="P347" s="1188"/>
      <c r="Q347" s="1188"/>
      <c r="R347" s="1188"/>
      <c r="S347" s="1188"/>
      <c r="T347" s="1188"/>
    </row>
    <row r="348" spans="1:20" s="1195" customFormat="1" ht="21" customHeight="1" x14ac:dyDescent="0.25">
      <c r="A348" s="776"/>
      <c r="B348" s="1841"/>
      <c r="C348" s="1874" t="s">
        <v>1496</v>
      </c>
      <c r="D348" s="1852" t="s">
        <v>790</v>
      </c>
      <c r="E348" s="1207">
        <v>0</v>
      </c>
      <c r="F348" s="1853" t="s">
        <v>218</v>
      </c>
      <c r="G348" s="1215" t="s">
        <v>218</v>
      </c>
      <c r="H348" s="1853" t="s">
        <v>292</v>
      </c>
      <c r="I348" s="1215" t="s">
        <v>512</v>
      </c>
      <c r="J348" s="1208">
        <v>1367.579</v>
      </c>
      <c r="K348" s="1853" t="s">
        <v>476</v>
      </c>
      <c r="L348" s="1209">
        <v>2911.4900000000007</v>
      </c>
      <c r="M348" s="1188"/>
      <c r="N348" s="1188"/>
      <c r="O348" s="1188"/>
      <c r="P348" s="1188"/>
      <c r="Q348" s="1188"/>
      <c r="R348" s="1188"/>
      <c r="S348" s="1188"/>
      <c r="T348" s="1188"/>
    </row>
    <row r="349" spans="1:20" s="1195" customFormat="1" ht="21" customHeight="1" x14ac:dyDescent="0.25">
      <c r="A349" s="776"/>
      <c r="B349" s="1841"/>
      <c r="C349" s="1875" t="s">
        <v>1497</v>
      </c>
      <c r="D349" s="1852" t="s">
        <v>775</v>
      </c>
      <c r="E349" s="1207">
        <v>0</v>
      </c>
      <c r="F349" s="1853" t="s">
        <v>218</v>
      </c>
      <c r="G349" s="1215" t="s">
        <v>218</v>
      </c>
      <c r="H349" s="1853" t="s">
        <v>525</v>
      </c>
      <c r="I349" s="1215" t="s">
        <v>512</v>
      </c>
      <c r="J349" s="1208">
        <v>32.759150627437187</v>
      </c>
      <c r="K349" s="1853" t="s">
        <v>476</v>
      </c>
      <c r="L349" s="1209">
        <v>2686.25</v>
      </c>
      <c r="M349" s="1188"/>
      <c r="N349" s="1188"/>
      <c r="O349" s="1188"/>
      <c r="P349" s="1188"/>
      <c r="Q349" s="1188"/>
      <c r="R349" s="1188"/>
      <c r="S349" s="1188"/>
      <c r="T349" s="1188"/>
    </row>
    <row r="350" spans="1:20" s="1195" customFormat="1" ht="21" customHeight="1" x14ac:dyDescent="0.25">
      <c r="A350" s="776"/>
      <c r="B350" s="1841"/>
      <c r="C350" s="1876"/>
      <c r="D350" s="1852" t="s">
        <v>776</v>
      </c>
      <c r="E350" s="1207">
        <v>0</v>
      </c>
      <c r="F350" s="1853" t="s">
        <v>218</v>
      </c>
      <c r="G350" s="1215" t="s">
        <v>218</v>
      </c>
      <c r="H350" s="1853" t="s">
        <v>525</v>
      </c>
      <c r="I350" s="1215" t="s">
        <v>512</v>
      </c>
      <c r="J350" s="1208">
        <v>0</v>
      </c>
      <c r="K350" s="1853" t="s">
        <v>476</v>
      </c>
      <c r="L350" s="1209">
        <v>0</v>
      </c>
      <c r="M350" s="1188"/>
      <c r="N350" s="1188"/>
      <c r="O350" s="1188"/>
      <c r="P350" s="1188"/>
      <c r="Q350" s="1188"/>
      <c r="R350" s="1188"/>
      <c r="S350" s="1188"/>
      <c r="T350" s="1188"/>
    </row>
    <row r="351" spans="1:20" s="1195" customFormat="1" ht="21" customHeight="1" x14ac:dyDescent="0.25">
      <c r="A351" s="776"/>
      <c r="B351" s="1841"/>
      <c r="C351" s="1876"/>
      <c r="D351" s="1852" t="s">
        <v>777</v>
      </c>
      <c r="E351" s="1207">
        <v>0</v>
      </c>
      <c r="F351" s="1853" t="s">
        <v>218</v>
      </c>
      <c r="G351" s="1215" t="s">
        <v>218</v>
      </c>
      <c r="H351" s="1853" t="s">
        <v>525</v>
      </c>
      <c r="I351" s="1215" t="s">
        <v>512</v>
      </c>
      <c r="J351" s="1208">
        <v>16.173733612194308</v>
      </c>
      <c r="K351" s="1853" t="s">
        <v>476</v>
      </c>
      <c r="L351" s="1209">
        <v>1326.24</v>
      </c>
      <c r="M351" s="1188"/>
      <c r="N351" s="1188"/>
      <c r="O351" s="1188"/>
      <c r="P351" s="1188"/>
      <c r="Q351" s="1188"/>
      <c r="R351" s="1188"/>
      <c r="S351" s="1188"/>
      <c r="T351" s="1188"/>
    </row>
    <row r="352" spans="1:20" s="1195" customFormat="1" ht="21" customHeight="1" x14ac:dyDescent="0.25">
      <c r="A352" s="776"/>
      <c r="B352" s="1841"/>
      <c r="C352" s="1876"/>
      <c r="D352" s="1852" t="s">
        <v>778</v>
      </c>
      <c r="E352" s="1207">
        <v>0</v>
      </c>
      <c r="F352" s="1853" t="s">
        <v>218</v>
      </c>
      <c r="G352" s="1215" t="s">
        <v>218</v>
      </c>
      <c r="H352" s="1853" t="s">
        <v>525</v>
      </c>
      <c r="I352" s="1215" t="s">
        <v>512</v>
      </c>
      <c r="J352" s="1208">
        <v>24.125175149571582</v>
      </c>
      <c r="K352" s="1853" t="s">
        <v>476</v>
      </c>
      <c r="L352" s="1209">
        <v>1978.27</v>
      </c>
      <c r="M352" s="1188"/>
      <c r="N352" s="1188"/>
      <c r="O352" s="1188"/>
      <c r="P352" s="1188"/>
      <c r="Q352" s="1188"/>
      <c r="R352" s="1188"/>
      <c r="S352" s="1188"/>
      <c r="T352" s="1188"/>
    </row>
    <row r="353" spans="1:20" s="1195" customFormat="1" ht="21" customHeight="1" x14ac:dyDescent="0.25">
      <c r="A353" s="776"/>
      <c r="B353" s="1841"/>
      <c r="C353" s="1876"/>
      <c r="D353" s="1854" t="s">
        <v>779</v>
      </c>
      <c r="E353" s="1856">
        <v>0</v>
      </c>
      <c r="F353" s="1857" t="s">
        <v>218</v>
      </c>
      <c r="G353" s="1858" t="s">
        <v>218</v>
      </c>
      <c r="H353" s="1857" t="s">
        <v>525</v>
      </c>
      <c r="I353" s="1858" t="s">
        <v>512</v>
      </c>
      <c r="J353" s="1859">
        <v>24.422461538962068</v>
      </c>
      <c r="K353" s="1857" t="s">
        <v>476</v>
      </c>
      <c r="L353" s="1205">
        <v>2002.64</v>
      </c>
      <c r="M353" s="1188"/>
      <c r="N353" s="1188"/>
      <c r="O353" s="1188"/>
      <c r="P353" s="1188"/>
      <c r="Q353" s="1188"/>
      <c r="R353" s="1188"/>
      <c r="S353" s="1188"/>
      <c r="T353" s="1188"/>
    </row>
    <row r="354" spans="1:20" s="1195" customFormat="1" ht="21" customHeight="1" x14ac:dyDescent="0.25">
      <c r="A354" s="776"/>
      <c r="B354" s="1841"/>
      <c r="C354" s="1875" t="s">
        <v>1499</v>
      </c>
      <c r="D354" s="1852" t="s">
        <v>1108</v>
      </c>
      <c r="E354" s="1207">
        <v>0</v>
      </c>
      <c r="F354" s="1853" t="s">
        <v>218</v>
      </c>
      <c r="G354" s="1215" t="s">
        <v>218</v>
      </c>
      <c r="H354" s="1853" t="s">
        <v>525</v>
      </c>
      <c r="I354" s="1215" t="s">
        <v>512</v>
      </c>
      <c r="J354" s="1208">
        <v>2285.5949999999998</v>
      </c>
      <c r="K354" s="1853" t="s">
        <v>476</v>
      </c>
      <c r="L354" s="1209">
        <v>113199</v>
      </c>
      <c r="M354" s="1188"/>
      <c r="N354" s="1188"/>
      <c r="O354" s="1188"/>
      <c r="P354" s="1188"/>
      <c r="Q354" s="1188"/>
      <c r="R354" s="1188"/>
      <c r="S354" s="1188"/>
      <c r="T354" s="1188"/>
    </row>
    <row r="355" spans="1:20" s="1195" customFormat="1" ht="21" customHeight="1" x14ac:dyDescent="0.25">
      <c r="A355" s="776"/>
      <c r="B355" s="1841"/>
      <c r="C355" s="1876"/>
      <c r="D355" s="1854" t="s">
        <v>1109</v>
      </c>
      <c r="E355" s="1856">
        <v>0</v>
      </c>
      <c r="F355" s="1857" t="s">
        <v>218</v>
      </c>
      <c r="G355" s="1858" t="s">
        <v>218</v>
      </c>
      <c r="H355" s="1857" t="s">
        <v>525</v>
      </c>
      <c r="I355" s="1858" t="s">
        <v>512</v>
      </c>
      <c r="J355" s="1859">
        <v>5221.7809999999999</v>
      </c>
      <c r="K355" s="1857" t="s">
        <v>476</v>
      </c>
      <c r="L355" s="1205">
        <v>374622</v>
      </c>
      <c r="M355" s="1188"/>
      <c r="N355" s="1188"/>
      <c r="O355" s="1188"/>
      <c r="P355" s="1188"/>
      <c r="Q355" s="1188"/>
      <c r="R355" s="1188"/>
      <c r="S355" s="1188"/>
      <c r="T355" s="1188"/>
    </row>
    <row r="356" spans="1:20" s="1195" customFormat="1" ht="21" customHeight="1" x14ac:dyDescent="0.25">
      <c r="A356" s="776"/>
      <c r="B356" s="1841"/>
      <c r="C356" s="1875" t="s">
        <v>1004</v>
      </c>
      <c r="D356" s="1852" t="s">
        <v>795</v>
      </c>
      <c r="E356" s="1207">
        <v>0</v>
      </c>
      <c r="F356" s="1853" t="s">
        <v>218</v>
      </c>
      <c r="G356" s="1215" t="s">
        <v>218</v>
      </c>
      <c r="H356" s="1853" t="s">
        <v>525</v>
      </c>
      <c r="I356" s="1215" t="s">
        <v>512</v>
      </c>
      <c r="J356" s="1208">
        <v>0</v>
      </c>
      <c r="K356" s="1853" t="s">
        <v>476</v>
      </c>
      <c r="L356" s="1209">
        <v>0</v>
      </c>
      <c r="M356" s="1188"/>
      <c r="N356" s="1188"/>
      <c r="O356" s="1188"/>
      <c r="P356" s="1188"/>
      <c r="Q356" s="1188"/>
      <c r="R356" s="1188"/>
      <c r="S356" s="1188"/>
      <c r="T356" s="1188"/>
    </row>
    <row r="357" spans="1:20" s="1195" customFormat="1" ht="21" customHeight="1" x14ac:dyDescent="0.25">
      <c r="A357" s="776"/>
      <c r="B357" s="1841"/>
      <c r="C357" s="1876"/>
      <c r="D357" s="1852" t="s">
        <v>1429</v>
      </c>
      <c r="E357" s="1207">
        <v>0</v>
      </c>
      <c r="F357" s="1853" t="s">
        <v>218</v>
      </c>
      <c r="G357" s="1215" t="s">
        <v>218</v>
      </c>
      <c r="H357" s="1853" t="s">
        <v>525</v>
      </c>
      <c r="I357" s="1215" t="s">
        <v>512</v>
      </c>
      <c r="J357" s="1208">
        <v>0</v>
      </c>
      <c r="K357" s="1853" t="s">
        <v>476</v>
      </c>
      <c r="L357" s="1209">
        <v>0</v>
      </c>
      <c r="M357" s="1188"/>
      <c r="N357" s="1188"/>
      <c r="O357" s="1188"/>
      <c r="P357" s="1188"/>
      <c r="Q357" s="1188"/>
      <c r="R357" s="1188"/>
      <c r="S357" s="1188"/>
      <c r="T357" s="1188"/>
    </row>
    <row r="358" spans="1:20" s="1195" customFormat="1" ht="21" customHeight="1" x14ac:dyDescent="0.25">
      <c r="A358" s="776"/>
      <c r="B358" s="1841"/>
      <c r="C358" s="1876"/>
      <c r="D358" s="1854" t="s">
        <v>1430</v>
      </c>
      <c r="E358" s="1856">
        <v>0</v>
      </c>
      <c r="F358" s="1857" t="s">
        <v>218</v>
      </c>
      <c r="G358" s="1858" t="s">
        <v>218</v>
      </c>
      <c r="H358" s="1857" t="s">
        <v>525</v>
      </c>
      <c r="I358" s="1858" t="s">
        <v>512</v>
      </c>
      <c r="J358" s="1859">
        <v>0</v>
      </c>
      <c r="K358" s="1857" t="s">
        <v>476</v>
      </c>
      <c r="L358" s="1205">
        <v>0</v>
      </c>
      <c r="M358" s="1188"/>
      <c r="N358" s="1188"/>
      <c r="O358" s="1188"/>
      <c r="P358" s="1188"/>
      <c r="Q358" s="1188"/>
      <c r="R358" s="1188"/>
      <c r="S358" s="1188"/>
      <c r="T358" s="1188"/>
    </row>
    <row r="359" spans="1:20" s="1195" customFormat="1" ht="21" customHeight="1" x14ac:dyDescent="0.25">
      <c r="A359" s="776"/>
      <c r="B359" s="1841"/>
      <c r="C359" s="1874" t="s">
        <v>1435</v>
      </c>
      <c r="D359" s="1852" t="s">
        <v>1437</v>
      </c>
      <c r="E359" s="1207">
        <v>0</v>
      </c>
      <c r="F359" s="1853" t="s">
        <v>218</v>
      </c>
      <c r="G359" s="1215" t="s">
        <v>218</v>
      </c>
      <c r="H359" s="1853" t="s">
        <v>525</v>
      </c>
      <c r="I359" s="1215" t="s">
        <v>512</v>
      </c>
      <c r="J359" s="1208">
        <v>442</v>
      </c>
      <c r="K359" s="1853" t="s">
        <v>476</v>
      </c>
      <c r="L359" s="1209">
        <v>36120</v>
      </c>
      <c r="M359" s="1188"/>
      <c r="N359" s="1188"/>
      <c r="O359" s="1188"/>
      <c r="P359" s="1188"/>
      <c r="Q359" s="1188"/>
      <c r="R359" s="1188"/>
      <c r="S359" s="1188"/>
      <c r="T359" s="1188"/>
    </row>
    <row r="360" spans="1:20" s="1195" customFormat="1" ht="21" customHeight="1" x14ac:dyDescent="0.25">
      <c r="A360" s="776"/>
      <c r="B360" s="1841"/>
      <c r="C360" s="1874" t="s">
        <v>1500</v>
      </c>
      <c r="D360" s="1852" t="s">
        <v>784</v>
      </c>
      <c r="E360" s="1207">
        <v>0</v>
      </c>
      <c r="F360" s="1853" t="s">
        <v>218</v>
      </c>
      <c r="G360" s="1215" t="s">
        <v>218</v>
      </c>
      <c r="H360" s="1853" t="s">
        <v>525</v>
      </c>
      <c r="I360" s="1215" t="s">
        <v>512</v>
      </c>
      <c r="J360" s="1208">
        <v>142.68</v>
      </c>
      <c r="K360" s="1853" t="s">
        <v>476</v>
      </c>
      <c r="L360" s="1209">
        <v>11653</v>
      </c>
      <c r="M360" s="1188"/>
      <c r="N360" s="1188"/>
      <c r="O360" s="1188"/>
      <c r="P360" s="1188"/>
      <c r="Q360" s="1188"/>
      <c r="R360" s="1188"/>
      <c r="S360" s="1188"/>
      <c r="T360" s="1188"/>
    </row>
    <row r="361" spans="1:20" s="1195" customFormat="1" ht="21" customHeight="1" x14ac:dyDescent="0.25">
      <c r="A361" s="776"/>
      <c r="B361" s="1841"/>
      <c r="C361" s="1874" t="s">
        <v>1501</v>
      </c>
      <c r="D361" s="1852" t="s">
        <v>732</v>
      </c>
      <c r="E361" s="1207">
        <v>0</v>
      </c>
      <c r="F361" s="1853" t="s">
        <v>218</v>
      </c>
      <c r="G361" s="1215" t="s">
        <v>218</v>
      </c>
      <c r="H361" s="1853" t="s">
        <v>525</v>
      </c>
      <c r="I361" s="1215" t="s">
        <v>512</v>
      </c>
      <c r="J361" s="1208">
        <v>0</v>
      </c>
      <c r="K361" s="1853"/>
      <c r="L361" s="1209"/>
      <c r="M361" s="1188"/>
      <c r="N361" s="1188"/>
      <c r="O361" s="1188"/>
      <c r="P361" s="1188"/>
      <c r="Q361" s="1188"/>
      <c r="R361" s="1188"/>
      <c r="S361" s="1188"/>
      <c r="T361" s="1188"/>
    </row>
    <row r="362" spans="1:20" s="1195" customFormat="1" ht="21" customHeight="1" x14ac:dyDescent="0.25">
      <c r="A362" s="776"/>
      <c r="B362" s="1841"/>
      <c r="C362" s="1875" t="s">
        <v>1417</v>
      </c>
      <c r="D362" s="1852" t="s">
        <v>787</v>
      </c>
      <c r="E362" s="1207">
        <v>0</v>
      </c>
      <c r="F362" s="1853" t="s">
        <v>218</v>
      </c>
      <c r="G362" s="1215" t="s">
        <v>218</v>
      </c>
      <c r="H362" s="1853" t="s">
        <v>292</v>
      </c>
      <c r="I362" s="1215" t="s">
        <v>512</v>
      </c>
      <c r="J362" s="1208">
        <v>217.77</v>
      </c>
      <c r="K362" s="1853" t="s">
        <v>476</v>
      </c>
      <c r="L362" s="1209">
        <v>15680</v>
      </c>
      <c r="M362" s="1188"/>
      <c r="N362" s="1188"/>
      <c r="O362" s="1188"/>
      <c r="P362" s="1188"/>
      <c r="Q362" s="1188"/>
      <c r="R362" s="1188"/>
      <c r="S362" s="1188"/>
      <c r="T362" s="1188"/>
    </row>
    <row r="363" spans="1:20" s="1195" customFormat="1" ht="21" customHeight="1" x14ac:dyDescent="0.25">
      <c r="A363" s="776"/>
      <c r="B363" s="1841"/>
      <c r="C363" s="1876"/>
      <c r="D363" s="1852" t="s">
        <v>788</v>
      </c>
      <c r="E363" s="1207">
        <v>0</v>
      </c>
      <c r="F363" s="1853" t="s">
        <v>218</v>
      </c>
      <c r="G363" s="1215" t="s">
        <v>218</v>
      </c>
      <c r="H363" s="1853" t="s">
        <v>292</v>
      </c>
      <c r="I363" s="1215" t="s">
        <v>512</v>
      </c>
      <c r="J363" s="1208">
        <v>92.720000000000013</v>
      </c>
      <c r="K363" s="1853" t="s">
        <v>476</v>
      </c>
      <c r="L363" s="1209">
        <v>6676</v>
      </c>
      <c r="M363" s="1188"/>
      <c r="N363" s="1188"/>
      <c r="O363" s="1188"/>
      <c r="P363" s="1188"/>
      <c r="Q363" s="1188"/>
      <c r="R363" s="1188"/>
      <c r="S363" s="1188"/>
      <c r="T363" s="1188"/>
    </row>
    <row r="364" spans="1:20" s="1195" customFormat="1" ht="21" customHeight="1" x14ac:dyDescent="0.25">
      <c r="A364" s="776"/>
      <c r="B364" s="1841"/>
      <c r="C364" s="1876"/>
      <c r="D364" s="1854" t="s">
        <v>1418</v>
      </c>
      <c r="E364" s="1856">
        <v>0</v>
      </c>
      <c r="F364" s="1857" t="s">
        <v>218</v>
      </c>
      <c r="G364" s="1858" t="s">
        <v>218</v>
      </c>
      <c r="H364" s="1857" t="s">
        <v>292</v>
      </c>
      <c r="I364" s="1858" t="s">
        <v>512</v>
      </c>
      <c r="J364" s="1859">
        <v>0</v>
      </c>
      <c r="K364" s="1857" t="s">
        <v>476</v>
      </c>
      <c r="L364" s="1205">
        <v>0</v>
      </c>
      <c r="M364" s="1188"/>
      <c r="N364" s="1188"/>
      <c r="O364" s="1188"/>
      <c r="P364" s="1188"/>
      <c r="Q364" s="1188"/>
      <c r="R364" s="1188"/>
      <c r="S364" s="1188"/>
      <c r="T364" s="1188"/>
    </row>
    <row r="365" spans="1:20" s="1195" customFormat="1" ht="21" customHeight="1" x14ac:dyDescent="0.25">
      <c r="A365" s="776"/>
      <c r="B365" s="1841"/>
      <c r="C365" s="1874" t="s">
        <v>1416</v>
      </c>
      <c r="D365" s="1852" t="s">
        <v>791</v>
      </c>
      <c r="E365" s="1207">
        <v>0</v>
      </c>
      <c r="F365" s="1853" t="s">
        <v>218</v>
      </c>
      <c r="G365" s="1215" t="s">
        <v>218</v>
      </c>
      <c r="H365" s="1853" t="s">
        <v>292</v>
      </c>
      <c r="I365" s="1215" t="s">
        <v>512</v>
      </c>
      <c r="J365" s="1208">
        <v>257.65000000000003</v>
      </c>
      <c r="K365" s="1853" t="s">
        <v>476</v>
      </c>
      <c r="L365" s="1209">
        <v>42217.200000000004</v>
      </c>
      <c r="M365" s="1188"/>
      <c r="N365" s="1188"/>
      <c r="O365" s="1188"/>
      <c r="P365" s="1188"/>
      <c r="Q365" s="1188"/>
      <c r="R365" s="1188"/>
      <c r="S365" s="1188"/>
      <c r="T365" s="1188"/>
    </row>
    <row r="366" spans="1:20" s="1195" customFormat="1" ht="21" customHeight="1" x14ac:dyDescent="0.25">
      <c r="A366" s="776"/>
      <c r="B366" s="1841"/>
      <c r="C366" s="1874" t="s">
        <v>135</v>
      </c>
      <c r="D366" s="1852" t="s">
        <v>792</v>
      </c>
      <c r="E366" s="1207">
        <v>0</v>
      </c>
      <c r="F366" s="1853" t="s">
        <v>218</v>
      </c>
      <c r="G366" s="1215" t="s">
        <v>218</v>
      </c>
      <c r="H366" s="1853" t="s">
        <v>292</v>
      </c>
      <c r="I366" s="1215" t="s">
        <v>512</v>
      </c>
      <c r="J366" s="1208">
        <v>0</v>
      </c>
      <c r="K366" s="1853"/>
      <c r="L366" s="1209"/>
      <c r="M366" s="1188"/>
      <c r="N366" s="1188"/>
      <c r="O366" s="1188"/>
      <c r="P366" s="1188"/>
      <c r="Q366" s="1188"/>
      <c r="R366" s="1188"/>
      <c r="S366" s="1188"/>
      <c r="T366" s="1188"/>
    </row>
    <row r="367" spans="1:20" s="1195" customFormat="1" ht="21" customHeight="1" x14ac:dyDescent="0.25">
      <c r="A367" s="776"/>
      <c r="B367" s="1841"/>
      <c r="C367" s="1875" t="s">
        <v>1502</v>
      </c>
      <c r="D367" s="1852" t="s">
        <v>793</v>
      </c>
      <c r="E367" s="1207">
        <v>0</v>
      </c>
      <c r="F367" s="1853" t="s">
        <v>218</v>
      </c>
      <c r="G367" s="1215" t="s">
        <v>218</v>
      </c>
      <c r="H367" s="1853" t="s">
        <v>525</v>
      </c>
      <c r="I367" s="1215" t="s">
        <v>512</v>
      </c>
      <c r="J367" s="1208">
        <v>58.441890026741753</v>
      </c>
      <c r="K367" s="1853" t="s">
        <v>476</v>
      </c>
      <c r="L367" s="1209">
        <v>4792.2</v>
      </c>
      <c r="M367" s="1188"/>
      <c r="N367" s="1188"/>
      <c r="O367" s="1188"/>
      <c r="P367" s="1188"/>
      <c r="Q367" s="1188"/>
      <c r="R367" s="1188"/>
      <c r="S367" s="1188"/>
      <c r="T367" s="1188"/>
    </row>
    <row r="368" spans="1:20" s="1195" customFormat="1" ht="21" customHeight="1" x14ac:dyDescent="0.25">
      <c r="A368" s="776"/>
      <c r="B368" s="1841"/>
      <c r="C368" s="1876"/>
      <c r="D368" s="1854" t="s">
        <v>794</v>
      </c>
      <c r="E368" s="1856">
        <v>0</v>
      </c>
      <c r="F368" s="1857" t="s">
        <v>218</v>
      </c>
      <c r="G368" s="1858" t="s">
        <v>218</v>
      </c>
      <c r="H368" s="1857" t="s">
        <v>525</v>
      </c>
      <c r="I368" s="1858" t="s">
        <v>512</v>
      </c>
      <c r="J368" s="1859">
        <v>55.221583729213457</v>
      </c>
      <c r="K368" s="1857" t="s">
        <v>476</v>
      </c>
      <c r="L368" s="1205">
        <v>4528.2</v>
      </c>
      <c r="M368" s="1188"/>
      <c r="N368" s="1188"/>
      <c r="O368" s="1188"/>
      <c r="P368" s="1188"/>
      <c r="Q368" s="1188"/>
      <c r="R368" s="1188"/>
      <c r="S368" s="1188"/>
      <c r="T368" s="1188"/>
    </row>
    <row r="369" spans="1:20" s="1195" customFormat="1" ht="21" customHeight="1" x14ac:dyDescent="0.25">
      <c r="A369" s="776"/>
      <c r="B369" s="1841"/>
      <c r="C369" s="1874" t="s">
        <v>1488</v>
      </c>
      <c r="D369" s="1852" t="s">
        <v>803</v>
      </c>
      <c r="E369" s="1207">
        <v>0</v>
      </c>
      <c r="F369" s="1853" t="s">
        <v>218</v>
      </c>
      <c r="G369" s="1215" t="s">
        <v>218</v>
      </c>
      <c r="H369" s="1853" t="s">
        <v>525</v>
      </c>
      <c r="I369" s="1215" t="s">
        <v>512</v>
      </c>
      <c r="J369" s="1208">
        <v>0</v>
      </c>
      <c r="K369" s="1853" t="s">
        <v>476</v>
      </c>
      <c r="L369" s="1209">
        <v>0</v>
      </c>
      <c r="M369" s="1188"/>
      <c r="N369" s="1188"/>
      <c r="O369" s="1188"/>
      <c r="P369" s="1188"/>
      <c r="Q369" s="1188"/>
      <c r="R369" s="1188"/>
      <c r="S369" s="1188"/>
      <c r="T369" s="1188"/>
    </row>
    <row r="370" spans="1:20" s="1195" customFormat="1" ht="21" customHeight="1" x14ac:dyDescent="0.25">
      <c r="A370" s="776"/>
      <c r="B370" s="1841"/>
      <c r="C370" s="1874" t="s">
        <v>1489</v>
      </c>
      <c r="D370" s="1852" t="s">
        <v>802</v>
      </c>
      <c r="E370" s="1207">
        <v>0</v>
      </c>
      <c r="F370" s="1853" t="s">
        <v>220</v>
      </c>
      <c r="G370" s="1215" t="s">
        <v>220</v>
      </c>
      <c r="H370" s="1853" t="s">
        <v>525</v>
      </c>
      <c r="I370" s="1215" t="s">
        <v>512</v>
      </c>
      <c r="J370" s="1208">
        <v>0</v>
      </c>
      <c r="K370" s="1853"/>
      <c r="L370" s="1209"/>
      <c r="M370" s="1188"/>
      <c r="N370" s="1188"/>
      <c r="O370" s="1188"/>
      <c r="P370" s="1188"/>
      <c r="Q370" s="1188"/>
      <c r="R370" s="1188"/>
      <c r="S370" s="1188"/>
      <c r="T370" s="1188"/>
    </row>
    <row r="371" spans="1:20" s="1195" customFormat="1" ht="21" customHeight="1" x14ac:dyDescent="0.25">
      <c r="A371" s="776"/>
      <c r="B371" s="1841"/>
      <c r="C371" s="1875" t="s">
        <v>1490</v>
      </c>
      <c r="D371" s="1852" t="s">
        <v>833</v>
      </c>
      <c r="E371" s="1207">
        <v>0</v>
      </c>
      <c r="F371" s="1853" t="s">
        <v>218</v>
      </c>
      <c r="G371" s="1215" t="s">
        <v>218</v>
      </c>
      <c r="H371" s="1853" t="s">
        <v>525</v>
      </c>
      <c r="I371" s="1215" t="s">
        <v>512</v>
      </c>
      <c r="J371" s="1208">
        <v>55.44</v>
      </c>
      <c r="K371" s="1853" t="s">
        <v>476</v>
      </c>
      <c r="L371" s="1209">
        <v>3099</v>
      </c>
      <c r="M371" s="1188"/>
      <c r="N371" s="1188"/>
      <c r="O371" s="1188"/>
      <c r="P371" s="1188"/>
      <c r="Q371" s="1188"/>
      <c r="R371" s="1188"/>
      <c r="S371" s="1188"/>
      <c r="T371" s="1188"/>
    </row>
    <row r="372" spans="1:20" s="1195" customFormat="1" ht="21" customHeight="1" x14ac:dyDescent="0.25">
      <c r="A372" s="776"/>
      <c r="B372" s="1841"/>
      <c r="C372" s="1876"/>
      <c r="D372" s="1852" t="s">
        <v>804</v>
      </c>
      <c r="E372" s="1207">
        <v>0</v>
      </c>
      <c r="F372" s="1853" t="s">
        <v>218</v>
      </c>
      <c r="G372" s="1215" t="s">
        <v>218</v>
      </c>
      <c r="H372" s="1853" t="s">
        <v>525</v>
      </c>
      <c r="I372" s="1215" t="s">
        <v>512</v>
      </c>
      <c r="J372" s="1208">
        <v>6.33</v>
      </c>
      <c r="K372" s="1853" t="s">
        <v>476</v>
      </c>
      <c r="L372" s="1209">
        <v>1438</v>
      </c>
      <c r="M372" s="1188"/>
      <c r="N372" s="1188"/>
      <c r="O372" s="1188"/>
      <c r="P372" s="1188"/>
      <c r="Q372" s="1188"/>
      <c r="R372" s="1188"/>
      <c r="S372" s="1188"/>
      <c r="T372" s="1188"/>
    </row>
    <row r="373" spans="1:20" s="1195" customFormat="1" ht="21" customHeight="1" x14ac:dyDescent="0.25">
      <c r="A373" s="776"/>
      <c r="B373" s="1841"/>
      <c r="C373" s="1876"/>
      <c r="D373" s="1854" t="s">
        <v>1518</v>
      </c>
      <c r="E373" s="1856">
        <v>0</v>
      </c>
      <c r="F373" s="1857" t="s">
        <v>218</v>
      </c>
      <c r="G373" s="1858" t="s">
        <v>218</v>
      </c>
      <c r="H373" s="1857" t="s">
        <v>525</v>
      </c>
      <c r="I373" s="1858" t="s">
        <v>512</v>
      </c>
      <c r="J373" s="1859">
        <v>0</v>
      </c>
      <c r="K373" s="1857" t="s">
        <v>476</v>
      </c>
      <c r="L373" s="1205">
        <v>0</v>
      </c>
      <c r="M373" s="1188"/>
      <c r="N373" s="1188"/>
      <c r="O373" s="1188"/>
      <c r="P373" s="1188"/>
      <c r="Q373" s="1188"/>
      <c r="R373" s="1188"/>
      <c r="S373" s="1188"/>
      <c r="T373" s="1188"/>
    </row>
    <row r="374" spans="1:20" s="1195" customFormat="1" ht="21" customHeight="1" x14ac:dyDescent="0.25">
      <c r="A374" s="776"/>
      <c r="B374" s="1841"/>
      <c r="C374" s="1874" t="s">
        <v>146</v>
      </c>
      <c r="D374" s="1852" t="s">
        <v>805</v>
      </c>
      <c r="E374" s="1207">
        <v>0</v>
      </c>
      <c r="F374" s="1853" t="s">
        <v>219</v>
      </c>
      <c r="G374" s="1215" t="s">
        <v>219</v>
      </c>
      <c r="H374" s="1853" t="s">
        <v>292</v>
      </c>
      <c r="I374" s="1215" t="s">
        <v>512</v>
      </c>
      <c r="J374" s="1208">
        <v>99199.818999999989</v>
      </c>
      <c r="K374" s="1853" t="s">
        <v>477</v>
      </c>
      <c r="L374" s="1209">
        <v>29677120.710000001</v>
      </c>
      <c r="M374" s="1188"/>
      <c r="N374" s="1188"/>
      <c r="O374" s="1188"/>
      <c r="P374" s="1188"/>
      <c r="Q374" s="1188"/>
      <c r="R374" s="1188"/>
      <c r="S374" s="1188"/>
      <c r="T374" s="1188"/>
    </row>
    <row r="375" spans="1:20" s="1195" customFormat="1" ht="21" customHeight="1" x14ac:dyDescent="0.25">
      <c r="A375" s="776"/>
      <c r="B375" s="1841"/>
      <c r="C375" s="1874" t="s">
        <v>148</v>
      </c>
      <c r="D375" s="1852" t="s">
        <v>806</v>
      </c>
      <c r="E375" s="1207">
        <v>0</v>
      </c>
      <c r="F375" s="1853" t="s">
        <v>218</v>
      </c>
      <c r="G375" s="1215" t="s">
        <v>218</v>
      </c>
      <c r="H375" s="1853" t="s">
        <v>525</v>
      </c>
      <c r="I375" s="1215" t="s">
        <v>512</v>
      </c>
      <c r="J375" s="1208">
        <v>0</v>
      </c>
      <c r="K375" s="1853"/>
      <c r="L375" s="1209"/>
      <c r="M375" s="1188"/>
      <c r="N375" s="1188"/>
      <c r="O375" s="1188"/>
      <c r="P375" s="1188"/>
      <c r="Q375" s="1188"/>
      <c r="R375" s="1188"/>
      <c r="S375" s="1188"/>
      <c r="T375" s="1188"/>
    </row>
    <row r="376" spans="1:20" s="1195" customFormat="1" ht="21" customHeight="1" x14ac:dyDescent="0.25">
      <c r="A376" s="776"/>
      <c r="B376" s="1841"/>
      <c r="C376" s="1874" t="s">
        <v>150</v>
      </c>
      <c r="D376" s="1852" t="s">
        <v>807</v>
      </c>
      <c r="E376" s="1207">
        <v>0</v>
      </c>
      <c r="F376" s="1853" t="s">
        <v>218</v>
      </c>
      <c r="G376" s="1215" t="s">
        <v>218</v>
      </c>
      <c r="H376" s="1853" t="s">
        <v>292</v>
      </c>
      <c r="I376" s="1215" t="s">
        <v>512</v>
      </c>
      <c r="J376" s="1208">
        <v>22.859000000000002</v>
      </c>
      <c r="K376" s="1853" t="s">
        <v>476</v>
      </c>
      <c r="L376" s="1209">
        <v>1792.8117</v>
      </c>
      <c r="M376" s="1188"/>
      <c r="N376" s="1188"/>
      <c r="O376" s="1188"/>
      <c r="P376" s="1188"/>
      <c r="Q376" s="1188"/>
      <c r="R376" s="1188"/>
      <c r="S376" s="1188"/>
      <c r="T376" s="1188"/>
    </row>
    <row r="377" spans="1:20" s="1195" customFormat="1" ht="21" customHeight="1" x14ac:dyDescent="0.25">
      <c r="A377" s="776"/>
      <c r="B377" s="1841"/>
      <c r="C377" s="1875" t="s">
        <v>152</v>
      </c>
      <c r="D377" s="1852" t="s">
        <v>808</v>
      </c>
      <c r="E377" s="1207">
        <v>0</v>
      </c>
      <c r="F377" s="1853" t="s">
        <v>218</v>
      </c>
      <c r="G377" s="1215" t="s">
        <v>218</v>
      </c>
      <c r="H377" s="1853" t="s">
        <v>525</v>
      </c>
      <c r="I377" s="1215" t="s">
        <v>512</v>
      </c>
      <c r="J377" s="1208">
        <v>5.6820000000000004</v>
      </c>
      <c r="K377" s="1853" t="s">
        <v>476</v>
      </c>
      <c r="L377" s="1209">
        <v>770</v>
      </c>
      <c r="M377" s="1188"/>
      <c r="N377" s="1188"/>
      <c r="O377" s="1188"/>
      <c r="P377" s="1188"/>
      <c r="Q377" s="1188"/>
      <c r="R377" s="1188"/>
      <c r="S377" s="1188"/>
      <c r="T377" s="1188"/>
    </row>
    <row r="378" spans="1:20" s="1195" customFormat="1" ht="21" customHeight="1" x14ac:dyDescent="0.25">
      <c r="A378" s="776"/>
      <c r="B378" s="1841"/>
      <c r="C378" s="1876"/>
      <c r="D378" s="1854" t="s">
        <v>809</v>
      </c>
      <c r="E378" s="1856">
        <v>0</v>
      </c>
      <c r="F378" s="1857" t="s">
        <v>218</v>
      </c>
      <c r="G378" s="1858" t="s">
        <v>218</v>
      </c>
      <c r="H378" s="1857" t="s">
        <v>525</v>
      </c>
      <c r="I378" s="1858" t="s">
        <v>512</v>
      </c>
      <c r="J378" s="1859">
        <v>214.37200000000001</v>
      </c>
      <c r="K378" s="1857" t="s">
        <v>476</v>
      </c>
      <c r="L378" s="1205">
        <v>28302</v>
      </c>
      <c r="M378" s="1188"/>
      <c r="N378" s="1188"/>
      <c r="O378" s="1188"/>
      <c r="P378" s="1188"/>
      <c r="Q378" s="1188"/>
      <c r="R378" s="1188"/>
      <c r="S378" s="1188"/>
      <c r="T378" s="1188"/>
    </row>
    <row r="379" spans="1:20" s="1195" customFormat="1" ht="21" customHeight="1" x14ac:dyDescent="0.25">
      <c r="A379" s="776"/>
      <c r="B379" s="1841"/>
      <c r="C379" s="1875" t="s">
        <v>154</v>
      </c>
      <c r="D379" s="1852" t="s">
        <v>810</v>
      </c>
      <c r="E379" s="1207">
        <v>0</v>
      </c>
      <c r="F379" s="1853" t="s">
        <v>218</v>
      </c>
      <c r="G379" s="1215" t="s">
        <v>218</v>
      </c>
      <c r="H379" s="1853" t="s">
        <v>525</v>
      </c>
      <c r="I379" s="1215" t="s">
        <v>512</v>
      </c>
      <c r="J379" s="1208">
        <v>0</v>
      </c>
      <c r="K379" s="1853"/>
      <c r="L379" s="1209"/>
      <c r="M379" s="1188"/>
      <c r="N379" s="1188"/>
      <c r="O379" s="1188"/>
      <c r="P379" s="1188"/>
      <c r="Q379" s="1188"/>
      <c r="R379" s="1188"/>
      <c r="S379" s="1188"/>
      <c r="T379" s="1188"/>
    </row>
    <row r="380" spans="1:20" s="1195" customFormat="1" ht="21" customHeight="1" x14ac:dyDescent="0.25">
      <c r="A380" s="776"/>
      <c r="B380" s="1841"/>
      <c r="C380" s="1876"/>
      <c r="D380" s="1852" t="s">
        <v>811</v>
      </c>
      <c r="E380" s="1207">
        <v>0</v>
      </c>
      <c r="F380" s="1853" t="s">
        <v>218</v>
      </c>
      <c r="G380" s="1215" t="s">
        <v>218</v>
      </c>
      <c r="H380" s="1853" t="s">
        <v>525</v>
      </c>
      <c r="I380" s="1215" t="s">
        <v>512</v>
      </c>
      <c r="J380" s="1208">
        <v>0</v>
      </c>
      <c r="K380" s="1853"/>
      <c r="L380" s="1209"/>
      <c r="M380" s="1188"/>
      <c r="N380" s="1188"/>
      <c r="O380" s="1188"/>
      <c r="P380" s="1188"/>
      <c r="Q380" s="1188"/>
      <c r="R380" s="1188"/>
      <c r="S380" s="1188"/>
      <c r="T380" s="1188"/>
    </row>
    <row r="381" spans="1:20" s="1195" customFormat="1" ht="21" customHeight="1" x14ac:dyDescent="0.25">
      <c r="A381" s="776"/>
      <c r="B381" s="1841"/>
      <c r="C381" s="1876"/>
      <c r="D381" s="1852" t="s">
        <v>812</v>
      </c>
      <c r="E381" s="1207">
        <v>0</v>
      </c>
      <c r="F381" s="1853" t="s">
        <v>218</v>
      </c>
      <c r="G381" s="1215" t="s">
        <v>218</v>
      </c>
      <c r="H381" s="1853" t="s">
        <v>525</v>
      </c>
      <c r="I381" s="1215" t="s">
        <v>512</v>
      </c>
      <c r="J381" s="1208">
        <v>0</v>
      </c>
      <c r="K381" s="1853"/>
      <c r="L381" s="1209"/>
      <c r="M381" s="1188"/>
      <c r="N381" s="1188"/>
      <c r="O381" s="1188"/>
      <c r="P381" s="1188"/>
      <c r="Q381" s="1188"/>
      <c r="R381" s="1188"/>
      <c r="S381" s="1188"/>
      <c r="T381" s="1188"/>
    </row>
    <row r="382" spans="1:20" s="1195" customFormat="1" ht="21" customHeight="1" x14ac:dyDescent="0.25">
      <c r="A382" s="776"/>
      <c r="B382" s="1841"/>
      <c r="C382" s="1876"/>
      <c r="D382" s="1852" t="s">
        <v>813</v>
      </c>
      <c r="E382" s="1207">
        <v>0</v>
      </c>
      <c r="F382" s="1853" t="s">
        <v>218</v>
      </c>
      <c r="G382" s="1215" t="s">
        <v>218</v>
      </c>
      <c r="H382" s="1853" t="s">
        <v>525</v>
      </c>
      <c r="I382" s="1215" t="s">
        <v>512</v>
      </c>
      <c r="J382" s="1208">
        <v>0</v>
      </c>
      <c r="K382" s="1853"/>
      <c r="L382" s="1209"/>
      <c r="M382" s="1188"/>
      <c r="N382" s="1188"/>
      <c r="O382" s="1188"/>
      <c r="P382" s="1188"/>
      <c r="Q382" s="1188"/>
      <c r="R382" s="1188"/>
      <c r="S382" s="1188"/>
      <c r="T382" s="1188"/>
    </row>
    <row r="383" spans="1:20" s="1195" customFormat="1" ht="21" customHeight="1" x14ac:dyDescent="0.25">
      <c r="A383" s="776"/>
      <c r="B383" s="1841"/>
      <c r="C383" s="1876"/>
      <c r="D383" s="1854" t="s">
        <v>814</v>
      </c>
      <c r="E383" s="1856">
        <v>0</v>
      </c>
      <c r="F383" s="1857" t="s">
        <v>218</v>
      </c>
      <c r="G383" s="1858" t="s">
        <v>218</v>
      </c>
      <c r="H383" s="1857" t="s">
        <v>525</v>
      </c>
      <c r="I383" s="1858" t="s">
        <v>512</v>
      </c>
      <c r="J383" s="1859">
        <v>0</v>
      </c>
      <c r="K383" s="1857"/>
      <c r="L383" s="1205"/>
      <c r="M383" s="1188"/>
      <c r="N383" s="1188"/>
      <c r="O383" s="1188"/>
      <c r="P383" s="1188"/>
      <c r="Q383" s="1188"/>
      <c r="R383" s="1188"/>
      <c r="S383" s="1188"/>
      <c r="T383" s="1188"/>
    </row>
    <row r="384" spans="1:20" s="1195" customFormat="1" ht="21" customHeight="1" x14ac:dyDescent="0.25">
      <c r="A384" s="776"/>
      <c r="B384" s="1841"/>
      <c r="C384" s="1874" t="s">
        <v>156</v>
      </c>
      <c r="D384" s="1852" t="s">
        <v>815</v>
      </c>
      <c r="E384" s="1207">
        <v>0</v>
      </c>
      <c r="F384" s="1853" t="s">
        <v>218</v>
      </c>
      <c r="G384" s="1215" t="s">
        <v>218</v>
      </c>
      <c r="H384" s="1853" t="s">
        <v>525</v>
      </c>
      <c r="I384" s="1215" t="s">
        <v>512</v>
      </c>
      <c r="J384" s="1208">
        <v>0</v>
      </c>
      <c r="K384" s="1853"/>
      <c r="L384" s="1209"/>
      <c r="M384" s="1188"/>
      <c r="N384" s="1188"/>
      <c r="O384" s="1188"/>
      <c r="P384" s="1188"/>
      <c r="Q384" s="1188"/>
      <c r="R384" s="1188"/>
      <c r="S384" s="1188"/>
      <c r="T384" s="1188"/>
    </row>
    <row r="385" spans="1:20" s="1195" customFormat="1" ht="21" customHeight="1" x14ac:dyDescent="0.25">
      <c r="A385" s="776"/>
      <c r="B385" s="1841"/>
      <c r="C385" s="1874" t="s">
        <v>158</v>
      </c>
      <c r="D385" s="1852" t="s">
        <v>816</v>
      </c>
      <c r="E385" s="1207">
        <v>0</v>
      </c>
      <c r="F385" s="1853" t="s">
        <v>218</v>
      </c>
      <c r="G385" s="1215" t="s">
        <v>218</v>
      </c>
      <c r="H385" s="1853" t="s">
        <v>525</v>
      </c>
      <c r="I385" s="1215" t="s">
        <v>512</v>
      </c>
      <c r="J385" s="1208">
        <v>197.13899999999998</v>
      </c>
      <c r="K385" s="1853" t="s">
        <v>476</v>
      </c>
      <c r="L385" s="1209">
        <v>28158.340000000004</v>
      </c>
      <c r="M385" s="1188"/>
      <c r="N385" s="1188"/>
      <c r="O385" s="1188"/>
      <c r="P385" s="1188"/>
      <c r="Q385" s="1188"/>
      <c r="R385" s="1188"/>
      <c r="S385" s="1188"/>
      <c r="T385" s="1188"/>
    </row>
    <row r="386" spans="1:20" s="1195" customFormat="1" ht="21" customHeight="1" x14ac:dyDescent="0.25">
      <c r="A386" s="776"/>
      <c r="B386" s="1841"/>
      <c r="C386" s="1875" t="s">
        <v>160</v>
      </c>
      <c r="D386" s="1852" t="s">
        <v>817</v>
      </c>
      <c r="E386" s="1207">
        <v>0</v>
      </c>
      <c r="F386" s="1853" t="s">
        <v>218</v>
      </c>
      <c r="G386" s="1215" t="s">
        <v>218</v>
      </c>
      <c r="H386" s="1853" t="s">
        <v>525</v>
      </c>
      <c r="I386" s="1215" t="s">
        <v>512</v>
      </c>
      <c r="J386" s="1208">
        <v>0</v>
      </c>
      <c r="K386" s="1853" t="s">
        <v>476</v>
      </c>
      <c r="L386" s="1209">
        <v>0</v>
      </c>
      <c r="M386" s="1188"/>
      <c r="N386" s="1188"/>
      <c r="O386" s="1188"/>
      <c r="P386" s="1188"/>
      <c r="Q386" s="1188"/>
      <c r="R386" s="1188"/>
      <c r="S386" s="1188"/>
      <c r="T386" s="1188"/>
    </row>
    <row r="387" spans="1:20" s="1195" customFormat="1" ht="21" customHeight="1" x14ac:dyDescent="0.25">
      <c r="A387" s="776"/>
      <c r="B387" s="1841"/>
      <c r="C387" s="1876"/>
      <c r="D387" s="1854" t="s">
        <v>818</v>
      </c>
      <c r="E387" s="1856">
        <v>0</v>
      </c>
      <c r="F387" s="1857" t="s">
        <v>218</v>
      </c>
      <c r="G387" s="1858" t="s">
        <v>218</v>
      </c>
      <c r="H387" s="1857" t="s">
        <v>525</v>
      </c>
      <c r="I387" s="1858" t="s">
        <v>512</v>
      </c>
      <c r="J387" s="1859">
        <v>60.643999999999998</v>
      </c>
      <c r="K387" s="1857" t="s">
        <v>476</v>
      </c>
      <c r="L387" s="1205">
        <v>10019</v>
      </c>
      <c r="M387" s="1188"/>
      <c r="N387" s="1188"/>
      <c r="O387" s="1188"/>
      <c r="P387" s="1188"/>
      <c r="Q387" s="1188"/>
      <c r="R387" s="1188"/>
      <c r="S387" s="1188"/>
      <c r="T387" s="1188"/>
    </row>
    <row r="388" spans="1:20" s="1195" customFormat="1" ht="21" customHeight="1" x14ac:dyDescent="0.25">
      <c r="A388" s="776"/>
      <c r="B388" s="1841"/>
      <c r="C388" s="1874" t="s">
        <v>162</v>
      </c>
      <c r="D388" s="1852" t="s">
        <v>819</v>
      </c>
      <c r="E388" s="1207">
        <v>0</v>
      </c>
      <c r="F388" s="1853" t="s">
        <v>218</v>
      </c>
      <c r="G388" s="1215" t="s">
        <v>218</v>
      </c>
      <c r="H388" s="1853" t="s">
        <v>525</v>
      </c>
      <c r="I388" s="1215" t="s">
        <v>512</v>
      </c>
      <c r="J388" s="1208">
        <v>0</v>
      </c>
      <c r="K388" s="1853"/>
      <c r="L388" s="1209"/>
      <c r="M388" s="1188"/>
      <c r="N388" s="1188"/>
      <c r="O388" s="1188"/>
      <c r="P388" s="1188"/>
      <c r="Q388" s="1188"/>
      <c r="R388" s="1188"/>
      <c r="S388" s="1188"/>
      <c r="T388" s="1188"/>
    </row>
    <row r="389" spans="1:20" s="1195" customFormat="1" ht="21" customHeight="1" x14ac:dyDescent="0.25">
      <c r="A389" s="776"/>
      <c r="B389" s="1841"/>
      <c r="C389" s="1875" t="s">
        <v>164</v>
      </c>
      <c r="D389" s="1852" t="s">
        <v>820</v>
      </c>
      <c r="E389" s="1207">
        <v>0</v>
      </c>
      <c r="F389" s="1853" t="s">
        <v>218</v>
      </c>
      <c r="G389" s="1215" t="s">
        <v>218</v>
      </c>
      <c r="H389" s="1853" t="s">
        <v>525</v>
      </c>
      <c r="I389" s="1215" t="s">
        <v>512</v>
      </c>
      <c r="J389" s="1208">
        <v>0</v>
      </c>
      <c r="K389" s="1853" t="s">
        <v>476</v>
      </c>
      <c r="L389" s="1209">
        <v>0</v>
      </c>
      <c r="M389" s="1188"/>
      <c r="N389" s="1188"/>
      <c r="O389" s="1188"/>
      <c r="P389" s="1188"/>
      <c r="Q389" s="1188"/>
      <c r="R389" s="1188"/>
      <c r="S389" s="1188"/>
      <c r="T389" s="1188"/>
    </row>
    <row r="390" spans="1:20" s="1195" customFormat="1" ht="21" customHeight="1" x14ac:dyDescent="0.25">
      <c r="A390" s="776"/>
      <c r="B390" s="1841"/>
      <c r="C390" s="1876"/>
      <c r="D390" s="1852" t="s">
        <v>821</v>
      </c>
      <c r="E390" s="1207">
        <v>0</v>
      </c>
      <c r="F390" s="1853" t="s">
        <v>218</v>
      </c>
      <c r="G390" s="1215" t="s">
        <v>218</v>
      </c>
      <c r="H390" s="1853" t="s">
        <v>525</v>
      </c>
      <c r="I390" s="1215" t="s">
        <v>512</v>
      </c>
      <c r="J390" s="1208">
        <v>4.3849999999999998</v>
      </c>
      <c r="K390" s="1853" t="s">
        <v>476</v>
      </c>
      <c r="L390" s="1209">
        <v>556</v>
      </c>
      <c r="M390" s="1188"/>
      <c r="N390" s="1188"/>
      <c r="O390" s="1188"/>
      <c r="P390" s="1188"/>
      <c r="Q390" s="1188"/>
      <c r="R390" s="1188"/>
      <c r="S390" s="1188"/>
      <c r="T390" s="1188"/>
    </row>
    <row r="391" spans="1:20" s="1195" customFormat="1" ht="21" customHeight="1" x14ac:dyDescent="0.25">
      <c r="A391" s="776"/>
      <c r="B391" s="1841"/>
      <c r="C391" s="1876"/>
      <c r="D391" s="1852" t="s">
        <v>822</v>
      </c>
      <c r="E391" s="1207">
        <v>0</v>
      </c>
      <c r="F391" s="1853" t="s">
        <v>218</v>
      </c>
      <c r="G391" s="1215" t="s">
        <v>218</v>
      </c>
      <c r="H391" s="1853" t="s">
        <v>525</v>
      </c>
      <c r="I391" s="1215" t="s">
        <v>512</v>
      </c>
      <c r="J391" s="1208">
        <v>10.843999999999999</v>
      </c>
      <c r="K391" s="1853" t="s">
        <v>476</v>
      </c>
      <c r="L391" s="1209">
        <v>1083</v>
      </c>
      <c r="M391" s="1188"/>
      <c r="N391" s="1188"/>
      <c r="O391" s="1188"/>
      <c r="P391" s="1188"/>
      <c r="Q391" s="1188"/>
      <c r="R391" s="1188"/>
      <c r="S391" s="1188"/>
      <c r="T391" s="1188"/>
    </row>
    <row r="392" spans="1:20" s="1195" customFormat="1" ht="21" customHeight="1" x14ac:dyDescent="0.25">
      <c r="A392" s="776"/>
      <c r="B392" s="1841"/>
      <c r="C392" s="1876"/>
      <c r="D392" s="1852" t="s">
        <v>823</v>
      </c>
      <c r="E392" s="1207">
        <v>0</v>
      </c>
      <c r="F392" s="1853" t="s">
        <v>218</v>
      </c>
      <c r="G392" s="1215" t="s">
        <v>218</v>
      </c>
      <c r="H392" s="1853" t="s">
        <v>525</v>
      </c>
      <c r="I392" s="1215" t="s">
        <v>512</v>
      </c>
      <c r="J392" s="1208">
        <v>0.95300000000000018</v>
      </c>
      <c r="K392" s="1853" t="s">
        <v>476</v>
      </c>
      <c r="L392" s="1209">
        <v>168</v>
      </c>
      <c r="M392" s="1188"/>
      <c r="N392" s="1188"/>
      <c r="O392" s="1188"/>
      <c r="P392" s="1188"/>
      <c r="Q392" s="1188"/>
      <c r="R392" s="1188"/>
      <c r="S392" s="1188"/>
      <c r="T392" s="1188"/>
    </row>
    <row r="393" spans="1:20" s="1195" customFormat="1" ht="21" customHeight="1" x14ac:dyDescent="0.25">
      <c r="A393" s="776"/>
      <c r="B393" s="1841"/>
      <c r="C393" s="1876"/>
      <c r="D393" s="1852" t="s">
        <v>824</v>
      </c>
      <c r="E393" s="1207">
        <v>0</v>
      </c>
      <c r="F393" s="1853" t="s">
        <v>218</v>
      </c>
      <c r="G393" s="1215" t="s">
        <v>218</v>
      </c>
      <c r="H393" s="1853" t="s">
        <v>525</v>
      </c>
      <c r="I393" s="1215" t="s">
        <v>512</v>
      </c>
      <c r="J393" s="1208">
        <v>7.1410000000000009</v>
      </c>
      <c r="K393" s="1853" t="s">
        <v>476</v>
      </c>
      <c r="L393" s="1209">
        <v>714</v>
      </c>
      <c r="M393" s="1188"/>
      <c r="N393" s="1188"/>
      <c r="O393" s="1188"/>
      <c r="P393" s="1188"/>
      <c r="Q393" s="1188"/>
      <c r="R393" s="1188"/>
      <c r="S393" s="1188"/>
      <c r="T393" s="1188"/>
    </row>
    <row r="394" spans="1:20" s="1195" customFormat="1" ht="21" customHeight="1" x14ac:dyDescent="0.25">
      <c r="A394" s="776"/>
      <c r="B394" s="1841"/>
      <c r="C394" s="1876"/>
      <c r="D394" s="1852" t="s">
        <v>825</v>
      </c>
      <c r="E394" s="1207">
        <v>0</v>
      </c>
      <c r="F394" s="1853" t="s">
        <v>218</v>
      </c>
      <c r="G394" s="1215" t="s">
        <v>218</v>
      </c>
      <c r="H394" s="1853" t="s">
        <v>525</v>
      </c>
      <c r="I394" s="1215" t="s">
        <v>512</v>
      </c>
      <c r="J394" s="1208">
        <v>0</v>
      </c>
      <c r="K394" s="1853" t="s">
        <v>476</v>
      </c>
      <c r="L394" s="1209">
        <v>0</v>
      </c>
      <c r="M394" s="1188"/>
      <c r="N394" s="1188"/>
      <c r="O394" s="1188"/>
      <c r="P394" s="1188"/>
      <c r="Q394" s="1188"/>
      <c r="R394" s="1188"/>
      <c r="S394" s="1188"/>
      <c r="T394" s="1188"/>
    </row>
    <row r="395" spans="1:20" s="1195" customFormat="1" ht="21" customHeight="1" x14ac:dyDescent="0.25">
      <c r="A395" s="776"/>
      <c r="B395" s="1841"/>
      <c r="C395" s="1876"/>
      <c r="D395" s="1852" t="s">
        <v>826</v>
      </c>
      <c r="E395" s="1207">
        <v>0</v>
      </c>
      <c r="F395" s="1853" t="s">
        <v>218</v>
      </c>
      <c r="G395" s="1215" t="s">
        <v>218</v>
      </c>
      <c r="H395" s="1853" t="s">
        <v>525</v>
      </c>
      <c r="I395" s="1215" t="s">
        <v>512</v>
      </c>
      <c r="J395" s="1208">
        <v>5.572000000000001</v>
      </c>
      <c r="K395" s="1853" t="s">
        <v>476</v>
      </c>
      <c r="L395" s="1209">
        <v>519</v>
      </c>
      <c r="M395" s="1188"/>
      <c r="N395" s="1188"/>
      <c r="O395" s="1188"/>
      <c r="P395" s="1188"/>
      <c r="Q395" s="1188"/>
      <c r="R395" s="1188"/>
      <c r="S395" s="1188"/>
      <c r="T395" s="1188"/>
    </row>
    <row r="396" spans="1:20" s="1195" customFormat="1" ht="21" customHeight="1" x14ac:dyDescent="0.25">
      <c r="A396" s="776"/>
      <c r="B396" s="1841"/>
      <c r="C396" s="1876"/>
      <c r="D396" s="1854" t="s">
        <v>827</v>
      </c>
      <c r="E396" s="1856">
        <v>0</v>
      </c>
      <c r="F396" s="1857" t="s">
        <v>218</v>
      </c>
      <c r="G396" s="1858" t="s">
        <v>218</v>
      </c>
      <c r="H396" s="1857" t="s">
        <v>525</v>
      </c>
      <c r="I396" s="1858" t="s">
        <v>512</v>
      </c>
      <c r="J396" s="1859">
        <v>1.383</v>
      </c>
      <c r="K396" s="1857" t="s">
        <v>476</v>
      </c>
      <c r="L396" s="1205">
        <v>113</v>
      </c>
      <c r="M396" s="1188"/>
      <c r="N396" s="1188"/>
      <c r="O396" s="1188"/>
      <c r="P396" s="1188"/>
      <c r="Q396" s="1188"/>
      <c r="R396" s="1188"/>
      <c r="S396" s="1188"/>
      <c r="T396" s="1188"/>
    </row>
    <row r="397" spans="1:20" s="1195" customFormat="1" ht="21" customHeight="1" x14ac:dyDescent="0.25">
      <c r="A397" s="776"/>
      <c r="B397" s="1841"/>
      <c r="C397" s="1874" t="s">
        <v>166</v>
      </c>
      <c r="D397" s="1852" t="s">
        <v>828</v>
      </c>
      <c r="E397" s="1207">
        <v>0</v>
      </c>
      <c r="F397" s="1853" t="s">
        <v>218</v>
      </c>
      <c r="G397" s="1215" t="s">
        <v>218</v>
      </c>
      <c r="H397" s="1853" t="s">
        <v>525</v>
      </c>
      <c r="I397" s="1215" t="s">
        <v>512</v>
      </c>
      <c r="J397" s="1208">
        <v>0</v>
      </c>
      <c r="K397" s="1853"/>
      <c r="L397" s="1209"/>
      <c r="M397" s="1188"/>
      <c r="N397" s="1188"/>
      <c r="O397" s="1188"/>
      <c r="P397" s="1188"/>
      <c r="Q397" s="1188"/>
      <c r="R397" s="1188"/>
      <c r="S397" s="1188"/>
      <c r="T397" s="1188"/>
    </row>
    <row r="398" spans="1:20" s="1195" customFormat="1" ht="21" customHeight="1" x14ac:dyDescent="0.25">
      <c r="A398" s="776"/>
      <c r="B398" s="1841"/>
      <c r="C398" s="1875" t="s">
        <v>168</v>
      </c>
      <c r="D398" s="1852" t="s">
        <v>829</v>
      </c>
      <c r="E398" s="1207">
        <v>0</v>
      </c>
      <c r="F398" s="1853" t="s">
        <v>218</v>
      </c>
      <c r="G398" s="1215" t="s">
        <v>218</v>
      </c>
      <c r="H398" s="1853" t="s">
        <v>292</v>
      </c>
      <c r="I398" s="1215" t="s">
        <v>512</v>
      </c>
      <c r="J398" s="1208">
        <v>32.968000000000004</v>
      </c>
      <c r="K398" s="1853" t="s">
        <v>476</v>
      </c>
      <c r="L398" s="1209">
        <v>3195</v>
      </c>
      <c r="M398" s="1188"/>
      <c r="N398" s="1188"/>
      <c r="O398" s="1188"/>
      <c r="P398" s="1188"/>
      <c r="Q398" s="1188"/>
      <c r="R398" s="1188"/>
      <c r="S398" s="1188"/>
      <c r="T398" s="1188"/>
    </row>
    <row r="399" spans="1:20" s="1195" customFormat="1" ht="21" customHeight="1" x14ac:dyDescent="0.25">
      <c r="A399" s="776"/>
      <c r="B399" s="1841"/>
      <c r="C399" s="1876"/>
      <c r="D399" s="1852" t="s">
        <v>830</v>
      </c>
      <c r="E399" s="1207">
        <v>0</v>
      </c>
      <c r="F399" s="1853" t="s">
        <v>218</v>
      </c>
      <c r="G399" s="1215" t="s">
        <v>218</v>
      </c>
      <c r="H399" s="1853" t="s">
        <v>292</v>
      </c>
      <c r="I399" s="1215" t="s">
        <v>512</v>
      </c>
      <c r="J399" s="1208">
        <v>3354.6619999999998</v>
      </c>
      <c r="K399" s="1853" t="s">
        <v>477</v>
      </c>
      <c r="L399" s="1209">
        <v>1012556</v>
      </c>
      <c r="M399" s="1188"/>
      <c r="N399" s="1188"/>
      <c r="O399" s="1188"/>
      <c r="P399" s="1188"/>
      <c r="Q399" s="1188"/>
      <c r="R399" s="1188"/>
      <c r="S399" s="1188"/>
      <c r="T399" s="1188"/>
    </row>
    <row r="400" spans="1:20" s="1195" customFormat="1" ht="21" customHeight="1" x14ac:dyDescent="0.25">
      <c r="A400" s="776"/>
      <c r="B400" s="1841"/>
      <c r="C400" s="1876"/>
      <c r="D400" s="1852" t="s">
        <v>831</v>
      </c>
      <c r="E400" s="1207">
        <v>0</v>
      </c>
      <c r="F400" s="1853" t="s">
        <v>218</v>
      </c>
      <c r="G400" s="1215" t="s">
        <v>218</v>
      </c>
      <c r="H400" s="1853" t="s">
        <v>292</v>
      </c>
      <c r="I400" s="1215" t="s">
        <v>512</v>
      </c>
      <c r="J400" s="1208">
        <v>13.794</v>
      </c>
      <c r="K400" s="1853" t="s">
        <v>476</v>
      </c>
      <c r="L400" s="1209">
        <v>1090</v>
      </c>
      <c r="M400" s="1188"/>
      <c r="N400" s="1188"/>
      <c r="O400" s="1188"/>
      <c r="P400" s="1188"/>
      <c r="Q400" s="1188"/>
      <c r="R400" s="1188"/>
      <c r="S400" s="1188"/>
      <c r="T400" s="1188"/>
    </row>
    <row r="401" spans="1:20" s="1195" customFormat="1" ht="21" customHeight="1" x14ac:dyDescent="0.25">
      <c r="A401" s="776"/>
      <c r="B401" s="1841"/>
      <c r="C401" s="1876"/>
      <c r="D401" s="1854" t="s">
        <v>832</v>
      </c>
      <c r="E401" s="1856">
        <v>0</v>
      </c>
      <c r="F401" s="1857" t="s">
        <v>218</v>
      </c>
      <c r="G401" s="1858" t="s">
        <v>218</v>
      </c>
      <c r="H401" s="1857" t="s">
        <v>292</v>
      </c>
      <c r="I401" s="1858" t="s">
        <v>512</v>
      </c>
      <c r="J401" s="1859">
        <v>399.54200000000003</v>
      </c>
      <c r="K401" s="1857" t="s">
        <v>476</v>
      </c>
      <c r="L401" s="1205">
        <v>44394</v>
      </c>
      <c r="M401" s="1188"/>
      <c r="N401" s="1188"/>
      <c r="O401" s="1188"/>
      <c r="P401" s="1188"/>
      <c r="Q401" s="1188"/>
      <c r="R401" s="1188"/>
      <c r="S401" s="1188"/>
      <c r="T401" s="1188"/>
    </row>
    <row r="402" spans="1:20" s="1195" customFormat="1" ht="21" customHeight="1" x14ac:dyDescent="0.25">
      <c r="A402" s="776"/>
      <c r="B402" s="1841"/>
      <c r="C402" s="1875" t="s">
        <v>1576</v>
      </c>
      <c r="D402" s="1852" t="s">
        <v>892</v>
      </c>
      <c r="E402" s="1207">
        <v>0</v>
      </c>
      <c r="F402" s="1853" t="s">
        <v>218</v>
      </c>
      <c r="G402" s="1215" t="s">
        <v>218</v>
      </c>
      <c r="H402" s="1853" t="s">
        <v>292</v>
      </c>
      <c r="I402" s="1215" t="s">
        <v>512</v>
      </c>
      <c r="J402" s="1208">
        <v>0</v>
      </c>
      <c r="K402" s="1853" t="s">
        <v>476</v>
      </c>
      <c r="L402" s="1209">
        <v>0</v>
      </c>
      <c r="M402" s="1188"/>
      <c r="N402" s="1188"/>
      <c r="O402" s="1188"/>
      <c r="P402" s="1188"/>
      <c r="Q402" s="1188"/>
      <c r="R402" s="1188"/>
      <c r="S402" s="1188"/>
      <c r="T402" s="1188"/>
    </row>
    <row r="403" spans="1:20" s="1195" customFormat="1" ht="21" customHeight="1" x14ac:dyDescent="0.25">
      <c r="A403" s="776"/>
      <c r="B403" s="1841"/>
      <c r="C403" s="1876"/>
      <c r="D403" s="1852" t="s">
        <v>893</v>
      </c>
      <c r="E403" s="1207">
        <v>0</v>
      </c>
      <c r="F403" s="1853" t="s">
        <v>220</v>
      </c>
      <c r="G403" s="1215" t="s">
        <v>220</v>
      </c>
      <c r="H403" s="1853" t="s">
        <v>292</v>
      </c>
      <c r="I403" s="1215" t="s">
        <v>512</v>
      </c>
      <c r="J403" s="1208">
        <v>9288.4420000000009</v>
      </c>
      <c r="K403" s="1853"/>
      <c r="L403" s="1209"/>
      <c r="M403" s="1188"/>
      <c r="N403" s="1188"/>
      <c r="O403" s="1188"/>
      <c r="P403" s="1188"/>
      <c r="Q403" s="1188"/>
      <c r="R403" s="1188"/>
      <c r="S403" s="1188"/>
      <c r="T403" s="1188"/>
    </row>
    <row r="404" spans="1:20" s="1195" customFormat="1" ht="21" customHeight="1" x14ac:dyDescent="0.25">
      <c r="A404" s="776"/>
      <c r="B404" s="1841"/>
      <c r="C404" s="1876"/>
      <c r="D404" s="1852" t="s">
        <v>894</v>
      </c>
      <c r="E404" s="1207">
        <v>0</v>
      </c>
      <c r="F404" s="1853" t="s">
        <v>218</v>
      </c>
      <c r="G404" s="1215" t="s">
        <v>218</v>
      </c>
      <c r="H404" s="1853" t="s">
        <v>292</v>
      </c>
      <c r="I404" s="1215" t="s">
        <v>512</v>
      </c>
      <c r="J404" s="1208">
        <v>0</v>
      </c>
      <c r="K404" s="1853" t="s">
        <v>476</v>
      </c>
      <c r="L404" s="1209">
        <v>0</v>
      </c>
      <c r="M404" s="1188"/>
      <c r="N404" s="1188"/>
      <c r="O404" s="1188"/>
      <c r="P404" s="1188"/>
      <c r="Q404" s="1188"/>
      <c r="R404" s="1188"/>
      <c r="S404" s="1188"/>
      <c r="T404" s="1188"/>
    </row>
    <row r="405" spans="1:20" s="1195" customFormat="1" ht="21" customHeight="1" x14ac:dyDescent="0.25">
      <c r="A405" s="776"/>
      <c r="B405" s="1841"/>
      <c r="C405" s="1876"/>
      <c r="D405" s="1852" t="s">
        <v>895</v>
      </c>
      <c r="E405" s="1207">
        <v>0</v>
      </c>
      <c r="F405" s="1853" t="s">
        <v>218</v>
      </c>
      <c r="G405" s="1215" t="s">
        <v>218</v>
      </c>
      <c r="H405" s="1853" t="s">
        <v>292</v>
      </c>
      <c r="I405" s="1215" t="s">
        <v>512</v>
      </c>
      <c r="J405" s="1208">
        <v>2</v>
      </c>
      <c r="K405" s="1853" t="s">
        <v>476</v>
      </c>
      <c r="L405" s="1209">
        <v>1200</v>
      </c>
      <c r="M405" s="1188"/>
      <c r="N405" s="1188"/>
      <c r="O405" s="1188"/>
      <c r="P405" s="1188"/>
      <c r="Q405" s="1188"/>
      <c r="R405" s="1188"/>
      <c r="S405" s="1188"/>
      <c r="T405" s="1188"/>
    </row>
    <row r="406" spans="1:20" s="1195" customFormat="1" ht="21" customHeight="1" x14ac:dyDescent="0.25">
      <c r="A406" s="776"/>
      <c r="B406" s="1841"/>
      <c r="C406" s="1876"/>
      <c r="D406" s="1852" t="s">
        <v>896</v>
      </c>
      <c r="E406" s="1207">
        <v>0</v>
      </c>
      <c r="F406" s="1853" t="s">
        <v>220</v>
      </c>
      <c r="G406" s="1215" t="s">
        <v>220</v>
      </c>
      <c r="H406" s="1853" t="s">
        <v>292</v>
      </c>
      <c r="I406" s="1215" t="s">
        <v>512</v>
      </c>
      <c r="J406" s="1208">
        <v>13677.381000000001</v>
      </c>
      <c r="K406" s="1853"/>
      <c r="L406" s="1209"/>
      <c r="M406" s="1188"/>
      <c r="N406" s="1188"/>
      <c r="O406" s="1188"/>
      <c r="P406" s="1188"/>
      <c r="Q406" s="1188"/>
      <c r="R406" s="1188"/>
      <c r="S406" s="1188"/>
      <c r="T406" s="1188"/>
    </row>
    <row r="407" spans="1:20" s="1195" customFormat="1" ht="21" customHeight="1" x14ac:dyDescent="0.25">
      <c r="A407" s="776"/>
      <c r="B407" s="1841"/>
      <c r="C407" s="1876"/>
      <c r="D407" s="1854" t="s">
        <v>897</v>
      </c>
      <c r="E407" s="1856">
        <v>0</v>
      </c>
      <c r="F407" s="1857" t="s">
        <v>218</v>
      </c>
      <c r="G407" s="1858" t="s">
        <v>218</v>
      </c>
      <c r="H407" s="1857" t="s">
        <v>292</v>
      </c>
      <c r="I407" s="1858" t="s">
        <v>512</v>
      </c>
      <c r="J407" s="1859">
        <v>2.2000000000000002</v>
      </c>
      <c r="K407" s="1857" t="s">
        <v>476</v>
      </c>
      <c r="L407" s="1205">
        <v>1200</v>
      </c>
      <c r="M407" s="1188"/>
      <c r="N407" s="1188"/>
      <c r="O407" s="1188"/>
      <c r="P407" s="1188"/>
      <c r="Q407" s="1188"/>
      <c r="R407" s="1188"/>
      <c r="S407" s="1188"/>
      <c r="T407" s="1188"/>
    </row>
    <row r="408" spans="1:20" s="1195" customFormat="1" ht="21" customHeight="1" x14ac:dyDescent="0.25">
      <c r="A408" s="776"/>
      <c r="B408" s="1841"/>
      <c r="C408" s="1874" t="s">
        <v>1586</v>
      </c>
      <c r="D408" s="1852" t="s">
        <v>782</v>
      </c>
      <c r="E408" s="1207">
        <v>0</v>
      </c>
      <c r="F408" s="1853" t="s">
        <v>218</v>
      </c>
      <c r="G408" s="1215" t="s">
        <v>218</v>
      </c>
      <c r="H408" s="1853" t="s">
        <v>525</v>
      </c>
      <c r="I408" s="1215" t="s">
        <v>512</v>
      </c>
      <c r="J408" s="1208">
        <v>0</v>
      </c>
      <c r="K408" s="1853" t="s">
        <v>476</v>
      </c>
      <c r="L408" s="1209">
        <v>0</v>
      </c>
      <c r="M408" s="1188"/>
      <c r="N408" s="1188"/>
      <c r="O408" s="1188"/>
      <c r="P408" s="1188"/>
      <c r="Q408" s="1188"/>
      <c r="R408" s="1188"/>
      <c r="S408" s="1188"/>
      <c r="T408" s="1188"/>
    </row>
    <row r="409" spans="1:20" s="1195" customFormat="1" ht="21" customHeight="1" x14ac:dyDescent="0.25">
      <c r="A409" s="776"/>
      <c r="B409" s="1841"/>
      <c r="C409" s="1874" t="s">
        <v>1431</v>
      </c>
      <c r="D409" s="1852" t="s">
        <v>1433</v>
      </c>
      <c r="E409" s="1207">
        <v>0</v>
      </c>
      <c r="F409" s="1853" t="s">
        <v>218</v>
      </c>
      <c r="G409" s="1215" t="s">
        <v>218</v>
      </c>
      <c r="H409" s="1853" t="s">
        <v>525</v>
      </c>
      <c r="I409" s="1215" t="s">
        <v>512</v>
      </c>
      <c r="J409" s="1208">
        <v>0</v>
      </c>
      <c r="K409" s="1853" t="s">
        <v>476</v>
      </c>
      <c r="L409" s="1209">
        <v>0</v>
      </c>
      <c r="M409" s="1188"/>
      <c r="N409" s="1188"/>
      <c r="O409" s="1188"/>
      <c r="P409" s="1188"/>
      <c r="Q409" s="1188"/>
      <c r="R409" s="1188"/>
      <c r="S409" s="1188"/>
      <c r="T409" s="1188"/>
    </row>
    <row r="410" spans="1:20" s="1195" customFormat="1" ht="21" customHeight="1" x14ac:dyDescent="0.25">
      <c r="A410" s="776"/>
      <c r="B410" s="1841"/>
      <c r="C410" s="1875" t="s">
        <v>171</v>
      </c>
      <c r="D410" s="1852" t="s">
        <v>835</v>
      </c>
      <c r="E410" s="1207">
        <v>0</v>
      </c>
      <c r="F410" s="1853" t="s">
        <v>218</v>
      </c>
      <c r="G410" s="1215" t="s">
        <v>218</v>
      </c>
      <c r="H410" s="1853" t="s">
        <v>525</v>
      </c>
      <c r="I410" s="1215" t="s">
        <v>512</v>
      </c>
      <c r="J410" s="1208">
        <v>316.53999999999996</v>
      </c>
      <c r="K410" s="1853" t="s">
        <v>476</v>
      </c>
      <c r="L410" s="1209">
        <v>23139.06</v>
      </c>
      <c r="M410" s="1188"/>
      <c r="N410" s="1188"/>
      <c r="O410" s="1188"/>
      <c r="P410" s="1188"/>
      <c r="Q410" s="1188"/>
      <c r="R410" s="1188"/>
      <c r="S410" s="1188"/>
      <c r="T410" s="1188"/>
    </row>
    <row r="411" spans="1:20" s="1195" customFormat="1" ht="21" customHeight="1" x14ac:dyDescent="0.25">
      <c r="A411" s="776"/>
      <c r="B411" s="1841"/>
      <c r="C411" s="1876"/>
      <c r="D411" s="1854" t="s">
        <v>836</v>
      </c>
      <c r="E411" s="1856">
        <v>0</v>
      </c>
      <c r="F411" s="1857" t="s">
        <v>218</v>
      </c>
      <c r="G411" s="1858" t="s">
        <v>218</v>
      </c>
      <c r="H411" s="1857" t="s">
        <v>525</v>
      </c>
      <c r="I411" s="1858" t="s">
        <v>512</v>
      </c>
      <c r="J411" s="1859">
        <v>34245.279999999999</v>
      </c>
      <c r="K411" s="1857" t="s">
        <v>476</v>
      </c>
      <c r="L411" s="1205">
        <v>0</v>
      </c>
      <c r="M411" s="1188"/>
      <c r="N411" s="1188"/>
      <c r="O411" s="1188"/>
      <c r="P411" s="1188"/>
      <c r="Q411" s="1188"/>
      <c r="R411" s="1188"/>
      <c r="S411" s="1188"/>
      <c r="T411" s="1188"/>
    </row>
    <row r="412" spans="1:20" s="1195" customFormat="1" ht="21" customHeight="1" x14ac:dyDescent="0.25">
      <c r="A412" s="776"/>
      <c r="B412" s="1841"/>
      <c r="C412" s="1876"/>
      <c r="D412" s="1840"/>
      <c r="E412" s="1196"/>
      <c r="F412" s="1844"/>
      <c r="G412" s="1214"/>
      <c r="H412" s="1844"/>
      <c r="I412" s="1214"/>
      <c r="J412" s="1203"/>
      <c r="K412" s="1844" t="s">
        <v>478</v>
      </c>
      <c r="L412" s="1204">
        <v>2036320.81</v>
      </c>
      <c r="M412" s="1188"/>
      <c r="N412" s="1188"/>
      <c r="O412" s="1188"/>
      <c r="P412" s="1188"/>
      <c r="Q412" s="1188"/>
      <c r="R412" s="1188"/>
      <c r="S412" s="1188"/>
      <c r="T412" s="1188"/>
    </row>
    <row r="413" spans="1:20" s="1195" customFormat="1" ht="21" customHeight="1" x14ac:dyDescent="0.25">
      <c r="A413" s="776"/>
      <c r="B413" s="1841"/>
      <c r="C413" s="1876"/>
      <c r="D413" s="1854" t="s">
        <v>866</v>
      </c>
      <c r="E413" s="1856">
        <v>0</v>
      </c>
      <c r="F413" s="1857" t="s">
        <v>218</v>
      </c>
      <c r="G413" s="1858" t="s">
        <v>218</v>
      </c>
      <c r="H413" s="1857" t="s">
        <v>525</v>
      </c>
      <c r="I413" s="1858" t="s">
        <v>512</v>
      </c>
      <c r="J413" s="1859">
        <v>18589.920000000002</v>
      </c>
      <c r="K413" s="1857" t="s">
        <v>476</v>
      </c>
      <c r="L413" s="1205">
        <v>1220533.74</v>
      </c>
      <c r="M413" s="1188"/>
      <c r="N413" s="1188"/>
      <c r="O413" s="1188"/>
      <c r="P413" s="1188"/>
      <c r="Q413" s="1188"/>
      <c r="R413" s="1188"/>
      <c r="S413" s="1188"/>
      <c r="T413" s="1188"/>
    </row>
    <row r="414" spans="1:20" s="1195" customFormat="1" ht="21" customHeight="1" x14ac:dyDescent="0.25">
      <c r="A414" s="776"/>
      <c r="B414" s="1841"/>
      <c r="C414" s="1876"/>
      <c r="D414" s="1840"/>
      <c r="E414" s="1196"/>
      <c r="F414" s="1844"/>
      <c r="G414" s="1214"/>
      <c r="H414" s="1844"/>
      <c r="I414" s="1214"/>
      <c r="J414" s="1203"/>
      <c r="K414" s="1844" t="s">
        <v>477</v>
      </c>
      <c r="L414" s="1204">
        <v>585605.77</v>
      </c>
      <c r="M414" s="1188"/>
      <c r="N414" s="1188"/>
      <c r="O414" s="1188"/>
      <c r="P414" s="1188"/>
      <c r="Q414" s="1188"/>
      <c r="R414" s="1188"/>
      <c r="S414" s="1188"/>
      <c r="T414" s="1188"/>
    </row>
    <row r="415" spans="1:20" s="1195" customFormat="1" ht="21" customHeight="1" x14ac:dyDescent="0.25">
      <c r="A415" s="776"/>
      <c r="B415" s="1841"/>
      <c r="C415" s="1874" t="s">
        <v>173</v>
      </c>
      <c r="D415" s="1852" t="s">
        <v>838</v>
      </c>
      <c r="E415" s="1207">
        <v>0</v>
      </c>
      <c r="F415" s="1853" t="s">
        <v>219</v>
      </c>
      <c r="G415" s="1215" t="s">
        <v>219</v>
      </c>
      <c r="H415" s="1853" t="s">
        <v>525</v>
      </c>
      <c r="I415" s="1215" t="s">
        <v>512</v>
      </c>
      <c r="J415" s="1208">
        <v>215278.62</v>
      </c>
      <c r="K415" s="1853" t="s">
        <v>477</v>
      </c>
      <c r="L415" s="1209">
        <v>81470066</v>
      </c>
      <c r="M415" s="1188"/>
      <c r="N415" s="1188"/>
      <c r="O415" s="1188"/>
      <c r="P415" s="1188"/>
      <c r="Q415" s="1188"/>
      <c r="R415" s="1188"/>
      <c r="S415" s="1188"/>
      <c r="T415" s="1188"/>
    </row>
    <row r="416" spans="1:20" s="1195" customFormat="1" ht="21" customHeight="1" x14ac:dyDescent="0.25">
      <c r="A416" s="776"/>
      <c r="B416" s="1841"/>
      <c r="C416" s="1875" t="s">
        <v>175</v>
      </c>
      <c r="D416" s="1852" t="s">
        <v>839</v>
      </c>
      <c r="E416" s="1207">
        <v>0</v>
      </c>
      <c r="F416" s="1853" t="s">
        <v>218</v>
      </c>
      <c r="G416" s="1215" t="s">
        <v>218</v>
      </c>
      <c r="H416" s="1853" t="s">
        <v>525</v>
      </c>
      <c r="I416" s="1215" t="s">
        <v>512</v>
      </c>
      <c r="J416" s="1208">
        <v>0</v>
      </c>
      <c r="K416" s="1853"/>
      <c r="L416" s="1209"/>
      <c r="M416" s="1188"/>
      <c r="N416" s="1188"/>
      <c r="O416" s="1188"/>
      <c r="P416" s="1188"/>
      <c r="Q416" s="1188"/>
      <c r="R416" s="1188"/>
      <c r="S416" s="1188"/>
      <c r="T416" s="1188"/>
    </row>
    <row r="417" spans="1:20" s="1195" customFormat="1" ht="21" customHeight="1" x14ac:dyDescent="0.25">
      <c r="A417" s="776"/>
      <c r="B417" s="1841"/>
      <c r="C417" s="1876"/>
      <c r="D417" s="1852" t="s">
        <v>840</v>
      </c>
      <c r="E417" s="1207">
        <v>0</v>
      </c>
      <c r="F417" s="1853" t="s">
        <v>218</v>
      </c>
      <c r="G417" s="1215" t="s">
        <v>218</v>
      </c>
      <c r="H417" s="1853" t="s">
        <v>525</v>
      </c>
      <c r="I417" s="1215" t="s">
        <v>512</v>
      </c>
      <c r="J417" s="1208">
        <v>0</v>
      </c>
      <c r="K417" s="1853"/>
      <c r="L417" s="1209"/>
      <c r="M417" s="1188"/>
      <c r="N417" s="1188"/>
      <c r="O417" s="1188"/>
      <c r="P417" s="1188"/>
      <c r="Q417" s="1188"/>
      <c r="R417" s="1188"/>
      <c r="S417" s="1188"/>
      <c r="T417" s="1188"/>
    </row>
    <row r="418" spans="1:20" s="1195" customFormat="1" ht="21" customHeight="1" x14ac:dyDescent="0.25">
      <c r="A418" s="776"/>
      <c r="B418" s="1841"/>
      <c r="C418" s="1876"/>
      <c r="D418" s="1852" t="s">
        <v>841</v>
      </c>
      <c r="E418" s="1207">
        <v>0</v>
      </c>
      <c r="F418" s="1853" t="s">
        <v>218</v>
      </c>
      <c r="G418" s="1215" t="s">
        <v>218</v>
      </c>
      <c r="H418" s="1853" t="s">
        <v>525</v>
      </c>
      <c r="I418" s="1215" t="s">
        <v>512</v>
      </c>
      <c r="J418" s="1208">
        <v>0</v>
      </c>
      <c r="K418" s="1853"/>
      <c r="L418" s="1209"/>
      <c r="M418" s="1188"/>
      <c r="N418" s="1188"/>
      <c r="O418" s="1188"/>
      <c r="P418" s="1188"/>
      <c r="Q418" s="1188"/>
      <c r="R418" s="1188"/>
      <c r="S418" s="1188"/>
      <c r="T418" s="1188"/>
    </row>
    <row r="419" spans="1:20" s="1195" customFormat="1" ht="21" customHeight="1" x14ac:dyDescent="0.25">
      <c r="A419" s="776"/>
      <c r="B419" s="1841"/>
      <c r="C419" s="1876"/>
      <c r="D419" s="1852" t="s">
        <v>842</v>
      </c>
      <c r="E419" s="1207">
        <v>0</v>
      </c>
      <c r="F419" s="1853" t="s">
        <v>218</v>
      </c>
      <c r="G419" s="1215" t="s">
        <v>218</v>
      </c>
      <c r="H419" s="1853" t="s">
        <v>525</v>
      </c>
      <c r="I419" s="1215" t="s">
        <v>512</v>
      </c>
      <c r="J419" s="1208">
        <v>0</v>
      </c>
      <c r="K419" s="1853"/>
      <c r="L419" s="1209"/>
      <c r="M419" s="1188"/>
      <c r="N419" s="1188"/>
      <c r="O419" s="1188"/>
      <c r="P419" s="1188"/>
      <c r="Q419" s="1188"/>
      <c r="R419" s="1188"/>
      <c r="S419" s="1188"/>
      <c r="T419" s="1188"/>
    </row>
    <row r="420" spans="1:20" s="1195" customFormat="1" ht="21" customHeight="1" x14ac:dyDescent="0.25">
      <c r="A420" s="776"/>
      <c r="B420" s="1841"/>
      <c r="C420" s="1876"/>
      <c r="D420" s="1852" t="s">
        <v>843</v>
      </c>
      <c r="E420" s="1207">
        <v>0</v>
      </c>
      <c r="F420" s="1853" t="s">
        <v>218</v>
      </c>
      <c r="G420" s="1215" t="s">
        <v>218</v>
      </c>
      <c r="H420" s="1853" t="s">
        <v>525</v>
      </c>
      <c r="I420" s="1215" t="s">
        <v>512</v>
      </c>
      <c r="J420" s="1208">
        <v>0</v>
      </c>
      <c r="K420" s="1853"/>
      <c r="L420" s="1209"/>
      <c r="M420" s="1188"/>
      <c r="N420" s="1188"/>
      <c r="O420" s="1188"/>
      <c r="P420" s="1188"/>
      <c r="Q420" s="1188"/>
      <c r="R420" s="1188"/>
      <c r="S420" s="1188"/>
      <c r="T420" s="1188"/>
    </row>
    <row r="421" spans="1:20" s="1195" customFormat="1" ht="21" customHeight="1" x14ac:dyDescent="0.25">
      <c r="A421" s="776"/>
      <c r="B421" s="1841"/>
      <c r="C421" s="1876"/>
      <c r="D421" s="1852" t="s">
        <v>844</v>
      </c>
      <c r="E421" s="1207">
        <v>0</v>
      </c>
      <c r="F421" s="1853" t="s">
        <v>218</v>
      </c>
      <c r="G421" s="1215" t="s">
        <v>218</v>
      </c>
      <c r="H421" s="1853" t="s">
        <v>525</v>
      </c>
      <c r="I421" s="1215" t="s">
        <v>512</v>
      </c>
      <c r="J421" s="1208">
        <v>0</v>
      </c>
      <c r="K421" s="1853"/>
      <c r="L421" s="1209"/>
      <c r="M421" s="1188"/>
      <c r="N421" s="1188"/>
      <c r="O421" s="1188"/>
      <c r="P421" s="1188"/>
      <c r="Q421" s="1188"/>
      <c r="R421" s="1188"/>
      <c r="S421" s="1188"/>
      <c r="T421" s="1188"/>
    </row>
    <row r="422" spans="1:20" s="1195" customFormat="1" ht="21" customHeight="1" x14ac:dyDescent="0.25">
      <c r="A422" s="776"/>
      <c r="B422" s="1841"/>
      <c r="C422" s="1876"/>
      <c r="D422" s="1852" t="s">
        <v>845</v>
      </c>
      <c r="E422" s="1207">
        <v>0</v>
      </c>
      <c r="F422" s="1853" t="s">
        <v>218</v>
      </c>
      <c r="G422" s="1215" t="s">
        <v>218</v>
      </c>
      <c r="H422" s="1853" t="s">
        <v>525</v>
      </c>
      <c r="I422" s="1215" t="s">
        <v>512</v>
      </c>
      <c r="J422" s="1208">
        <v>0</v>
      </c>
      <c r="K422" s="1853"/>
      <c r="L422" s="1209"/>
      <c r="M422" s="1188"/>
      <c r="N422" s="1188"/>
      <c r="O422" s="1188"/>
      <c r="P422" s="1188"/>
      <c r="Q422" s="1188"/>
      <c r="R422" s="1188"/>
      <c r="S422" s="1188"/>
      <c r="T422" s="1188"/>
    </row>
    <row r="423" spans="1:20" s="1195" customFormat="1" ht="21" customHeight="1" x14ac:dyDescent="0.25">
      <c r="A423" s="776"/>
      <c r="B423" s="1841"/>
      <c r="C423" s="1876"/>
      <c r="D423" s="1854" t="s">
        <v>846</v>
      </c>
      <c r="E423" s="1856">
        <v>0</v>
      </c>
      <c r="F423" s="1857" t="s">
        <v>218</v>
      </c>
      <c r="G423" s="1858" t="s">
        <v>218</v>
      </c>
      <c r="H423" s="1857" t="s">
        <v>525</v>
      </c>
      <c r="I423" s="1858" t="s">
        <v>512</v>
      </c>
      <c r="J423" s="1859">
        <v>0</v>
      </c>
      <c r="K423" s="1857"/>
      <c r="L423" s="1205"/>
      <c r="M423" s="1188"/>
      <c r="N423" s="1188"/>
      <c r="O423" s="1188"/>
      <c r="P423" s="1188"/>
      <c r="Q423" s="1188"/>
      <c r="R423" s="1188"/>
      <c r="S423" s="1188"/>
      <c r="T423" s="1188"/>
    </row>
    <row r="424" spans="1:20" s="1195" customFormat="1" ht="21" customHeight="1" x14ac:dyDescent="0.25">
      <c r="A424" s="776"/>
      <c r="B424" s="1841"/>
      <c r="C424" s="1874" t="s">
        <v>177</v>
      </c>
      <c r="D424" s="1852" t="s">
        <v>847</v>
      </c>
      <c r="E424" s="1207">
        <v>0</v>
      </c>
      <c r="F424" s="1853" t="s">
        <v>218</v>
      </c>
      <c r="G424" s="1215" t="s">
        <v>218</v>
      </c>
      <c r="H424" s="1853" t="s">
        <v>525</v>
      </c>
      <c r="I424" s="1215" t="s">
        <v>512</v>
      </c>
      <c r="J424" s="1208">
        <v>0</v>
      </c>
      <c r="K424" s="1853"/>
      <c r="L424" s="1209"/>
      <c r="M424" s="1188"/>
      <c r="N424" s="1188"/>
      <c r="O424" s="1188"/>
      <c r="P424" s="1188"/>
      <c r="Q424" s="1188"/>
      <c r="R424" s="1188"/>
      <c r="S424" s="1188"/>
      <c r="T424" s="1188"/>
    </row>
    <row r="425" spans="1:20" s="1195" customFormat="1" ht="21" customHeight="1" x14ac:dyDescent="0.25">
      <c r="A425" s="776"/>
      <c r="B425" s="1841"/>
      <c r="C425" s="1874" t="s">
        <v>179</v>
      </c>
      <c r="D425" s="1852" t="s">
        <v>848</v>
      </c>
      <c r="E425" s="1207">
        <v>0</v>
      </c>
      <c r="F425" s="1853" t="s">
        <v>218</v>
      </c>
      <c r="G425" s="1215" t="s">
        <v>218</v>
      </c>
      <c r="H425" s="1853" t="s">
        <v>292</v>
      </c>
      <c r="I425" s="1215" t="s">
        <v>512</v>
      </c>
      <c r="J425" s="1208">
        <v>0</v>
      </c>
      <c r="K425" s="1853" t="s">
        <v>476</v>
      </c>
      <c r="L425" s="1209">
        <v>0</v>
      </c>
      <c r="M425" s="1188"/>
      <c r="N425" s="1188"/>
      <c r="O425" s="1188"/>
      <c r="P425" s="1188"/>
      <c r="Q425" s="1188"/>
      <c r="R425" s="1188"/>
      <c r="S425" s="1188"/>
      <c r="T425" s="1188"/>
    </row>
    <row r="426" spans="1:20" s="1195" customFormat="1" ht="21" customHeight="1" x14ac:dyDescent="0.25">
      <c r="A426" s="776"/>
      <c r="B426" s="1841"/>
      <c r="C426" s="1875" t="s">
        <v>1422</v>
      </c>
      <c r="D426" s="1852" t="s">
        <v>849</v>
      </c>
      <c r="E426" s="1207">
        <v>0</v>
      </c>
      <c r="F426" s="1853" t="s">
        <v>218</v>
      </c>
      <c r="G426" s="1215" t="s">
        <v>218</v>
      </c>
      <c r="H426" s="1853" t="s">
        <v>525</v>
      </c>
      <c r="I426" s="1215" t="s">
        <v>512</v>
      </c>
      <c r="J426" s="1208">
        <v>352.25600000000003</v>
      </c>
      <c r="K426" s="1853" t="s">
        <v>476</v>
      </c>
      <c r="L426" s="1209">
        <v>27706</v>
      </c>
      <c r="M426" s="1188"/>
      <c r="N426" s="1188"/>
      <c r="O426" s="1188"/>
      <c r="P426" s="1188"/>
      <c r="Q426" s="1188"/>
      <c r="R426" s="1188"/>
      <c r="S426" s="1188"/>
      <c r="T426" s="1188"/>
    </row>
    <row r="427" spans="1:20" s="1195" customFormat="1" ht="21" customHeight="1" x14ac:dyDescent="0.25">
      <c r="A427" s="776"/>
      <c r="B427" s="1841"/>
      <c r="C427" s="1876"/>
      <c r="D427" s="1852" t="s">
        <v>839</v>
      </c>
      <c r="E427" s="1207">
        <v>0</v>
      </c>
      <c r="F427" s="1853" t="s">
        <v>218</v>
      </c>
      <c r="G427" s="1215" t="s">
        <v>218</v>
      </c>
      <c r="H427" s="1853" t="s">
        <v>525</v>
      </c>
      <c r="I427" s="1215" t="s">
        <v>512</v>
      </c>
      <c r="J427" s="1208">
        <v>765.76100000000008</v>
      </c>
      <c r="K427" s="1853" t="s">
        <v>476</v>
      </c>
      <c r="L427" s="1209">
        <v>68810</v>
      </c>
      <c r="M427" s="1188"/>
      <c r="N427" s="1188"/>
      <c r="O427" s="1188"/>
      <c r="P427" s="1188"/>
      <c r="Q427" s="1188"/>
      <c r="R427" s="1188"/>
      <c r="S427" s="1188"/>
      <c r="T427" s="1188"/>
    </row>
    <row r="428" spans="1:20" s="1195" customFormat="1" ht="21" customHeight="1" x14ac:dyDescent="0.25">
      <c r="A428" s="776"/>
      <c r="B428" s="1841"/>
      <c r="C428" s="1876"/>
      <c r="D428" s="1852" t="s">
        <v>850</v>
      </c>
      <c r="E428" s="1207">
        <v>0</v>
      </c>
      <c r="F428" s="1853" t="s">
        <v>218</v>
      </c>
      <c r="G428" s="1215" t="s">
        <v>218</v>
      </c>
      <c r="H428" s="1853" t="s">
        <v>525</v>
      </c>
      <c r="I428" s="1215" t="s">
        <v>512</v>
      </c>
      <c r="J428" s="1208">
        <v>1883.982</v>
      </c>
      <c r="K428" s="1853" t="s">
        <v>476</v>
      </c>
      <c r="L428" s="1209">
        <v>146339</v>
      </c>
      <c r="M428" s="1188"/>
      <c r="N428" s="1188"/>
      <c r="O428" s="1188"/>
      <c r="P428" s="1188"/>
      <c r="Q428" s="1188"/>
      <c r="R428" s="1188"/>
      <c r="S428" s="1188"/>
      <c r="T428" s="1188"/>
    </row>
    <row r="429" spans="1:20" s="1195" customFormat="1" ht="21" customHeight="1" x14ac:dyDescent="0.25">
      <c r="A429" s="776"/>
      <c r="B429" s="1841"/>
      <c r="C429" s="1876"/>
      <c r="D429" s="1852" t="s">
        <v>851</v>
      </c>
      <c r="E429" s="1207">
        <v>0</v>
      </c>
      <c r="F429" s="1853" t="s">
        <v>218</v>
      </c>
      <c r="G429" s="1215" t="s">
        <v>218</v>
      </c>
      <c r="H429" s="1853" t="s">
        <v>525</v>
      </c>
      <c r="I429" s="1215" t="s">
        <v>512</v>
      </c>
      <c r="J429" s="1208">
        <v>1108.3669999999997</v>
      </c>
      <c r="K429" s="1853" t="s">
        <v>476</v>
      </c>
      <c r="L429" s="1209">
        <v>105464</v>
      </c>
      <c r="M429" s="1188"/>
      <c r="N429" s="1188"/>
      <c r="O429" s="1188"/>
      <c r="P429" s="1188"/>
      <c r="Q429" s="1188"/>
      <c r="R429" s="1188"/>
      <c r="S429" s="1188"/>
      <c r="T429" s="1188"/>
    </row>
    <row r="430" spans="1:20" s="1195" customFormat="1" ht="21" customHeight="1" x14ac:dyDescent="0.25">
      <c r="A430" s="776"/>
      <c r="B430" s="1841"/>
      <c r="C430" s="1876"/>
      <c r="D430" s="1852" t="s">
        <v>852</v>
      </c>
      <c r="E430" s="1207">
        <v>0</v>
      </c>
      <c r="F430" s="1853" t="s">
        <v>218</v>
      </c>
      <c r="G430" s="1215" t="s">
        <v>218</v>
      </c>
      <c r="H430" s="1853" t="s">
        <v>525</v>
      </c>
      <c r="I430" s="1215" t="s">
        <v>512</v>
      </c>
      <c r="J430" s="1208">
        <v>26.790999999999997</v>
      </c>
      <c r="K430" s="1853" t="s">
        <v>476</v>
      </c>
      <c r="L430" s="1209">
        <v>3494</v>
      </c>
      <c r="M430" s="1188"/>
      <c r="N430" s="1188"/>
      <c r="O430" s="1188"/>
      <c r="P430" s="1188"/>
      <c r="Q430" s="1188"/>
      <c r="R430" s="1188"/>
      <c r="S430" s="1188"/>
      <c r="T430" s="1188"/>
    </row>
    <row r="431" spans="1:20" s="1195" customFormat="1" ht="21" customHeight="1" x14ac:dyDescent="0.25">
      <c r="A431" s="776"/>
      <c r="B431" s="1841"/>
      <c r="C431" s="1876"/>
      <c r="D431" s="1852" t="s">
        <v>853</v>
      </c>
      <c r="E431" s="1207">
        <v>0</v>
      </c>
      <c r="F431" s="1853" t="s">
        <v>218</v>
      </c>
      <c r="G431" s="1215" t="s">
        <v>218</v>
      </c>
      <c r="H431" s="1853" t="s">
        <v>525</v>
      </c>
      <c r="I431" s="1215" t="s">
        <v>512</v>
      </c>
      <c r="J431" s="1208">
        <v>86.674999999999997</v>
      </c>
      <c r="K431" s="1853" t="s">
        <v>476</v>
      </c>
      <c r="L431" s="1209">
        <v>9138</v>
      </c>
      <c r="M431" s="1188"/>
      <c r="N431" s="1188"/>
      <c r="O431" s="1188"/>
      <c r="P431" s="1188"/>
      <c r="Q431" s="1188"/>
      <c r="R431" s="1188"/>
      <c r="S431" s="1188"/>
      <c r="T431" s="1188"/>
    </row>
    <row r="432" spans="1:20" s="1195" customFormat="1" ht="21" customHeight="1" x14ac:dyDescent="0.25">
      <c r="A432" s="776"/>
      <c r="B432" s="1841"/>
      <c r="C432" s="1876"/>
      <c r="D432" s="1852" t="s">
        <v>854</v>
      </c>
      <c r="E432" s="1207">
        <v>0</v>
      </c>
      <c r="F432" s="1853" t="s">
        <v>218</v>
      </c>
      <c r="G432" s="1215" t="s">
        <v>218</v>
      </c>
      <c r="H432" s="1853" t="s">
        <v>525</v>
      </c>
      <c r="I432" s="1215" t="s">
        <v>512</v>
      </c>
      <c r="J432" s="1208">
        <v>359.10699999999997</v>
      </c>
      <c r="K432" s="1853" t="s">
        <v>476</v>
      </c>
      <c r="L432" s="1209">
        <v>47895</v>
      </c>
      <c r="M432" s="1188"/>
      <c r="N432" s="1188"/>
      <c r="O432" s="1188"/>
      <c r="P432" s="1188"/>
      <c r="Q432" s="1188"/>
      <c r="R432" s="1188"/>
      <c r="S432" s="1188"/>
      <c r="T432" s="1188"/>
    </row>
    <row r="433" spans="1:20" s="1195" customFormat="1" ht="21" customHeight="1" x14ac:dyDescent="0.25">
      <c r="A433" s="776"/>
      <c r="B433" s="1841"/>
      <c r="C433" s="1876"/>
      <c r="D433" s="1852" t="s">
        <v>855</v>
      </c>
      <c r="E433" s="1207">
        <v>0</v>
      </c>
      <c r="F433" s="1853" t="s">
        <v>218</v>
      </c>
      <c r="G433" s="1215" t="s">
        <v>218</v>
      </c>
      <c r="H433" s="1853" t="s">
        <v>525</v>
      </c>
      <c r="I433" s="1215" t="s">
        <v>512</v>
      </c>
      <c r="J433" s="1208">
        <v>555.9670000000001</v>
      </c>
      <c r="K433" s="1853" t="s">
        <v>476</v>
      </c>
      <c r="L433" s="1209">
        <v>80834</v>
      </c>
      <c r="M433" s="1188"/>
      <c r="N433" s="1188"/>
      <c r="O433" s="1188"/>
      <c r="P433" s="1188"/>
      <c r="Q433" s="1188"/>
      <c r="R433" s="1188"/>
      <c r="S433" s="1188"/>
      <c r="T433" s="1188"/>
    </row>
    <row r="434" spans="1:20" s="1195" customFormat="1" ht="21" customHeight="1" x14ac:dyDescent="0.25">
      <c r="A434" s="776"/>
      <c r="B434" s="1841"/>
      <c r="C434" s="1876"/>
      <c r="D434" s="1852" t="s">
        <v>856</v>
      </c>
      <c r="E434" s="1207">
        <v>0</v>
      </c>
      <c r="F434" s="1853" t="s">
        <v>218</v>
      </c>
      <c r="G434" s="1215" t="s">
        <v>218</v>
      </c>
      <c r="H434" s="1853" t="s">
        <v>525</v>
      </c>
      <c r="I434" s="1215" t="s">
        <v>512</v>
      </c>
      <c r="J434" s="1208">
        <v>258.25400000000002</v>
      </c>
      <c r="K434" s="1853" t="s">
        <v>476</v>
      </c>
      <c r="L434" s="1209">
        <v>26967</v>
      </c>
      <c r="M434" s="1188"/>
      <c r="N434" s="1188"/>
      <c r="O434" s="1188"/>
      <c r="P434" s="1188"/>
      <c r="Q434" s="1188"/>
      <c r="R434" s="1188"/>
      <c r="S434" s="1188"/>
      <c r="T434" s="1188"/>
    </row>
    <row r="435" spans="1:20" s="1195" customFormat="1" ht="21" customHeight="1" x14ac:dyDescent="0.25">
      <c r="A435" s="776"/>
      <c r="B435" s="1841"/>
      <c r="C435" s="1876"/>
      <c r="D435" s="1854" t="s">
        <v>857</v>
      </c>
      <c r="E435" s="1856">
        <v>0</v>
      </c>
      <c r="F435" s="1857" t="s">
        <v>218</v>
      </c>
      <c r="G435" s="1858" t="s">
        <v>218</v>
      </c>
      <c r="H435" s="1857" t="s">
        <v>525</v>
      </c>
      <c r="I435" s="1858" t="s">
        <v>512</v>
      </c>
      <c r="J435" s="1859">
        <v>5569.4580000000005</v>
      </c>
      <c r="K435" s="1857" t="s">
        <v>476</v>
      </c>
      <c r="L435" s="1205">
        <v>392926.8</v>
      </c>
      <c r="M435" s="1188"/>
      <c r="N435" s="1188"/>
      <c r="O435" s="1188"/>
      <c r="P435" s="1188"/>
      <c r="Q435" s="1188"/>
      <c r="R435" s="1188"/>
      <c r="S435" s="1188"/>
      <c r="T435" s="1188"/>
    </row>
    <row r="436" spans="1:20" s="1195" customFormat="1" ht="21" customHeight="1" x14ac:dyDescent="0.25">
      <c r="A436" s="776"/>
      <c r="B436" s="1841"/>
      <c r="C436" s="1875" t="s">
        <v>181</v>
      </c>
      <c r="D436" s="1852" t="s">
        <v>858</v>
      </c>
      <c r="E436" s="1207">
        <v>0</v>
      </c>
      <c r="F436" s="1853" t="s">
        <v>218</v>
      </c>
      <c r="G436" s="1215" t="s">
        <v>218</v>
      </c>
      <c r="H436" s="1853" t="s">
        <v>525</v>
      </c>
      <c r="I436" s="1215" t="s">
        <v>512</v>
      </c>
      <c r="J436" s="1208">
        <v>5401.4660000000003</v>
      </c>
      <c r="K436" s="1853" t="s">
        <v>476</v>
      </c>
      <c r="L436" s="1209">
        <v>424180</v>
      </c>
      <c r="M436" s="1188"/>
      <c r="N436" s="1188"/>
      <c r="O436" s="1188"/>
      <c r="P436" s="1188"/>
      <c r="Q436" s="1188"/>
      <c r="R436" s="1188"/>
      <c r="S436" s="1188"/>
      <c r="T436" s="1188"/>
    </row>
    <row r="437" spans="1:20" s="1195" customFormat="1" ht="21" customHeight="1" x14ac:dyDescent="0.25">
      <c r="A437" s="776"/>
      <c r="B437" s="1841"/>
      <c r="C437" s="1876"/>
      <c r="D437" s="1852" t="s">
        <v>859</v>
      </c>
      <c r="E437" s="1207">
        <v>0</v>
      </c>
      <c r="F437" s="1853" t="s">
        <v>218</v>
      </c>
      <c r="G437" s="1215" t="s">
        <v>218</v>
      </c>
      <c r="H437" s="1853" t="s">
        <v>525</v>
      </c>
      <c r="I437" s="1215" t="s">
        <v>512</v>
      </c>
      <c r="J437" s="1208">
        <v>0</v>
      </c>
      <c r="K437" s="1853" t="s">
        <v>476</v>
      </c>
      <c r="L437" s="1209">
        <v>0</v>
      </c>
      <c r="M437" s="1188"/>
      <c r="N437" s="1188"/>
      <c r="O437" s="1188"/>
      <c r="P437" s="1188"/>
      <c r="Q437" s="1188"/>
      <c r="R437" s="1188"/>
      <c r="S437" s="1188"/>
      <c r="T437" s="1188"/>
    </row>
    <row r="438" spans="1:20" s="1195" customFormat="1" ht="21" customHeight="1" x14ac:dyDescent="0.25">
      <c r="A438" s="776"/>
      <c r="B438" s="1841"/>
      <c r="C438" s="1876"/>
      <c r="D438" s="1852" t="s">
        <v>860</v>
      </c>
      <c r="E438" s="1207">
        <v>0</v>
      </c>
      <c r="F438" s="1853" t="s">
        <v>218</v>
      </c>
      <c r="G438" s="1215" t="s">
        <v>218</v>
      </c>
      <c r="H438" s="1853" t="s">
        <v>525</v>
      </c>
      <c r="I438" s="1215" t="s">
        <v>512</v>
      </c>
      <c r="J438" s="1208">
        <v>3468.9870000000001</v>
      </c>
      <c r="K438" s="1853" t="s">
        <v>476</v>
      </c>
      <c r="L438" s="1209">
        <v>266195</v>
      </c>
      <c r="M438" s="1188"/>
      <c r="N438" s="1188"/>
      <c r="O438" s="1188"/>
      <c r="P438" s="1188"/>
      <c r="Q438" s="1188"/>
      <c r="R438" s="1188"/>
      <c r="S438" s="1188"/>
      <c r="T438" s="1188"/>
    </row>
    <row r="439" spans="1:20" s="1195" customFormat="1" ht="21" customHeight="1" x14ac:dyDescent="0.25">
      <c r="A439" s="776"/>
      <c r="B439" s="1841"/>
      <c r="C439" s="1876"/>
      <c r="D439" s="1852" t="s">
        <v>861</v>
      </c>
      <c r="E439" s="1207">
        <v>0</v>
      </c>
      <c r="F439" s="1853" t="s">
        <v>218</v>
      </c>
      <c r="G439" s="1215" t="s">
        <v>218</v>
      </c>
      <c r="H439" s="1853" t="s">
        <v>525</v>
      </c>
      <c r="I439" s="1215" t="s">
        <v>512</v>
      </c>
      <c r="J439" s="1208">
        <v>2976.5810000000006</v>
      </c>
      <c r="K439" s="1853" t="s">
        <v>476</v>
      </c>
      <c r="L439" s="1209">
        <v>259535</v>
      </c>
      <c r="M439" s="1188"/>
      <c r="N439" s="1188"/>
      <c r="O439" s="1188"/>
      <c r="P439" s="1188"/>
      <c r="Q439" s="1188"/>
      <c r="R439" s="1188"/>
      <c r="S439" s="1188"/>
      <c r="T439" s="1188"/>
    </row>
    <row r="440" spans="1:20" s="1195" customFormat="1" ht="21" customHeight="1" x14ac:dyDescent="0.25">
      <c r="A440" s="776"/>
      <c r="B440" s="1841"/>
      <c r="C440" s="1876"/>
      <c r="D440" s="1852" t="s">
        <v>862</v>
      </c>
      <c r="E440" s="1207">
        <v>0</v>
      </c>
      <c r="F440" s="1853" t="s">
        <v>218</v>
      </c>
      <c r="G440" s="1215" t="s">
        <v>218</v>
      </c>
      <c r="H440" s="1853" t="s">
        <v>525</v>
      </c>
      <c r="I440" s="1215" t="s">
        <v>512</v>
      </c>
      <c r="J440" s="1208">
        <v>0</v>
      </c>
      <c r="K440" s="1853" t="s">
        <v>476</v>
      </c>
      <c r="L440" s="1209">
        <v>0</v>
      </c>
      <c r="M440" s="1188"/>
      <c r="N440" s="1188"/>
      <c r="O440" s="1188"/>
      <c r="P440" s="1188"/>
      <c r="Q440" s="1188"/>
      <c r="R440" s="1188"/>
      <c r="S440" s="1188"/>
      <c r="T440" s="1188"/>
    </row>
    <row r="441" spans="1:20" s="1195" customFormat="1" ht="21" customHeight="1" x14ac:dyDescent="0.25">
      <c r="A441" s="776"/>
      <c r="B441" s="1841"/>
      <c r="C441" s="1876"/>
      <c r="D441" s="1852" t="s">
        <v>863</v>
      </c>
      <c r="E441" s="1207">
        <v>0</v>
      </c>
      <c r="F441" s="1853" t="s">
        <v>218</v>
      </c>
      <c r="G441" s="1215" t="s">
        <v>218</v>
      </c>
      <c r="H441" s="1853" t="s">
        <v>525</v>
      </c>
      <c r="I441" s="1215" t="s">
        <v>512</v>
      </c>
      <c r="J441" s="1208">
        <v>495.94300000000004</v>
      </c>
      <c r="K441" s="1853" t="s">
        <v>476</v>
      </c>
      <c r="L441" s="1209">
        <v>29446</v>
      </c>
      <c r="M441" s="1188"/>
      <c r="N441" s="1188"/>
      <c r="O441" s="1188"/>
      <c r="P441" s="1188"/>
      <c r="Q441" s="1188"/>
      <c r="R441" s="1188"/>
      <c r="S441" s="1188"/>
      <c r="T441" s="1188"/>
    </row>
    <row r="442" spans="1:20" s="1195" customFormat="1" ht="21" customHeight="1" x14ac:dyDescent="0.25">
      <c r="A442" s="776"/>
      <c r="B442" s="1841"/>
      <c r="C442" s="1876"/>
      <c r="D442" s="1854" t="s">
        <v>864</v>
      </c>
      <c r="E442" s="1856">
        <v>0</v>
      </c>
      <c r="F442" s="1857" t="s">
        <v>218</v>
      </c>
      <c r="G442" s="1858" t="s">
        <v>218</v>
      </c>
      <c r="H442" s="1857" t="s">
        <v>525</v>
      </c>
      <c r="I442" s="1858" t="s">
        <v>512</v>
      </c>
      <c r="J442" s="1859">
        <v>23815.823000000004</v>
      </c>
      <c r="K442" s="1857" t="s">
        <v>476</v>
      </c>
      <c r="L442" s="1205">
        <v>1561273</v>
      </c>
      <c r="M442" s="1188"/>
      <c r="N442" s="1188"/>
      <c r="O442" s="1188"/>
      <c r="P442" s="1188"/>
      <c r="Q442" s="1188"/>
      <c r="R442" s="1188"/>
      <c r="S442" s="1188"/>
      <c r="T442" s="1188"/>
    </row>
    <row r="443" spans="1:20" s="1195" customFormat="1" ht="21" customHeight="1" x14ac:dyDescent="0.25">
      <c r="A443" s="776"/>
      <c r="B443" s="1841"/>
      <c r="C443" s="1876"/>
      <c r="D443" s="1840"/>
      <c r="E443" s="1196"/>
      <c r="F443" s="1844"/>
      <c r="G443" s="1214"/>
      <c r="H443" s="1844"/>
      <c r="I443" s="1214"/>
      <c r="J443" s="1203"/>
      <c r="K443" s="1844" t="s">
        <v>477</v>
      </c>
      <c r="L443" s="1204">
        <v>1429636</v>
      </c>
      <c r="M443" s="1188"/>
      <c r="N443" s="1188"/>
      <c r="O443" s="1188"/>
      <c r="P443" s="1188"/>
      <c r="Q443" s="1188"/>
      <c r="R443" s="1188"/>
      <c r="S443" s="1188"/>
      <c r="T443" s="1188"/>
    </row>
    <row r="444" spans="1:20" s="1195" customFormat="1" ht="21" customHeight="1" x14ac:dyDescent="0.25">
      <c r="A444" s="776"/>
      <c r="B444" s="1841"/>
      <c r="C444" s="1876"/>
      <c r="D444" s="1854" t="s">
        <v>865</v>
      </c>
      <c r="E444" s="1856">
        <v>0</v>
      </c>
      <c r="F444" s="1857" t="s">
        <v>218</v>
      </c>
      <c r="G444" s="1858" t="s">
        <v>218</v>
      </c>
      <c r="H444" s="1857" t="s">
        <v>525</v>
      </c>
      <c r="I444" s="1858" t="s">
        <v>512</v>
      </c>
      <c r="J444" s="1859">
        <v>35042.36</v>
      </c>
      <c r="K444" s="1857" t="s">
        <v>476</v>
      </c>
      <c r="L444" s="1205">
        <v>0</v>
      </c>
      <c r="M444" s="1188"/>
      <c r="N444" s="1188"/>
      <c r="O444" s="1188"/>
      <c r="P444" s="1188"/>
      <c r="Q444" s="1188"/>
      <c r="R444" s="1188"/>
      <c r="S444" s="1188"/>
      <c r="T444" s="1188"/>
    </row>
    <row r="445" spans="1:20" s="1195" customFormat="1" ht="21" customHeight="1" x14ac:dyDescent="0.25">
      <c r="A445" s="776"/>
      <c r="B445" s="1841"/>
      <c r="C445" s="1876"/>
      <c r="D445" s="1840"/>
      <c r="E445" s="1196"/>
      <c r="F445" s="1844"/>
      <c r="G445" s="1214"/>
      <c r="H445" s="1844"/>
      <c r="I445" s="1214"/>
      <c r="J445" s="1203"/>
      <c r="K445" s="1844" t="s">
        <v>478</v>
      </c>
      <c r="L445" s="1204">
        <v>1927504</v>
      </c>
      <c r="M445" s="1188"/>
      <c r="N445" s="1188"/>
      <c r="O445" s="1188"/>
      <c r="P445" s="1188"/>
      <c r="Q445" s="1188"/>
      <c r="R445" s="1188"/>
      <c r="S445" s="1188"/>
      <c r="T445" s="1188"/>
    </row>
    <row r="446" spans="1:20" s="1195" customFormat="1" ht="21" customHeight="1" x14ac:dyDescent="0.25">
      <c r="A446" s="776"/>
      <c r="B446" s="1841"/>
      <c r="C446" s="1876"/>
      <c r="D446" s="1854" t="s">
        <v>867</v>
      </c>
      <c r="E446" s="1856">
        <v>0</v>
      </c>
      <c r="F446" s="1857" t="s">
        <v>218</v>
      </c>
      <c r="G446" s="1858" t="s">
        <v>218</v>
      </c>
      <c r="H446" s="1857" t="s">
        <v>525</v>
      </c>
      <c r="I446" s="1858" t="s">
        <v>512</v>
      </c>
      <c r="J446" s="1859">
        <v>0</v>
      </c>
      <c r="K446" s="1857" t="s">
        <v>476</v>
      </c>
      <c r="L446" s="1205">
        <v>0</v>
      </c>
      <c r="M446" s="1188"/>
      <c r="N446" s="1188"/>
      <c r="O446" s="1188"/>
      <c r="P446" s="1188"/>
      <c r="Q446" s="1188"/>
      <c r="R446" s="1188"/>
      <c r="S446" s="1188"/>
      <c r="T446" s="1188"/>
    </row>
    <row r="447" spans="1:20" s="1195" customFormat="1" ht="21" customHeight="1" x14ac:dyDescent="0.25">
      <c r="A447" s="776"/>
      <c r="B447" s="1841"/>
      <c r="C447" s="1875" t="s">
        <v>183</v>
      </c>
      <c r="D447" s="1854" t="s">
        <v>868</v>
      </c>
      <c r="E447" s="1856">
        <v>0</v>
      </c>
      <c r="F447" s="1857" t="s">
        <v>219</v>
      </c>
      <c r="G447" s="1858" t="s">
        <v>219</v>
      </c>
      <c r="H447" s="1857" t="s">
        <v>525</v>
      </c>
      <c r="I447" s="1858" t="s">
        <v>512</v>
      </c>
      <c r="J447" s="1859">
        <v>78085.94</v>
      </c>
      <c r="K447" s="1857" t="s">
        <v>476</v>
      </c>
      <c r="L447" s="1205">
        <v>3323.5780000000004</v>
      </c>
      <c r="M447" s="1188"/>
      <c r="N447" s="1188"/>
      <c r="O447" s="1188"/>
      <c r="P447" s="1188"/>
      <c r="Q447" s="1188"/>
      <c r="R447" s="1188"/>
      <c r="S447" s="1188"/>
      <c r="T447" s="1188"/>
    </row>
    <row r="448" spans="1:20" s="1195" customFormat="1" ht="21" customHeight="1" x14ac:dyDescent="0.25">
      <c r="A448" s="776"/>
      <c r="B448" s="1841"/>
      <c r="C448" s="1876"/>
      <c r="D448" s="1840"/>
      <c r="E448" s="1196"/>
      <c r="F448" s="1844"/>
      <c r="G448" s="1214"/>
      <c r="H448" s="1844"/>
      <c r="I448" s="1214"/>
      <c r="J448" s="1203"/>
      <c r="K448" s="1844" t="s">
        <v>477</v>
      </c>
      <c r="L448" s="1204">
        <v>36462243.893999994</v>
      </c>
      <c r="M448" s="1188"/>
      <c r="N448" s="1188"/>
      <c r="O448" s="1188"/>
      <c r="P448" s="1188"/>
      <c r="Q448" s="1188"/>
      <c r="R448" s="1188"/>
      <c r="S448" s="1188"/>
      <c r="T448" s="1188"/>
    </row>
    <row r="449" spans="1:20" s="1195" customFormat="1" ht="21" customHeight="1" x14ac:dyDescent="0.25">
      <c r="A449" s="776"/>
      <c r="B449" s="1841"/>
      <c r="C449" s="1876"/>
      <c r="D449" s="1854" t="s">
        <v>869</v>
      </c>
      <c r="E449" s="1856">
        <v>0</v>
      </c>
      <c r="F449" s="1857" t="s">
        <v>219</v>
      </c>
      <c r="G449" s="1858" t="s">
        <v>219</v>
      </c>
      <c r="H449" s="1857" t="s">
        <v>525</v>
      </c>
      <c r="I449" s="1858" t="s">
        <v>512</v>
      </c>
      <c r="J449" s="1859">
        <v>106269.09000000001</v>
      </c>
      <c r="K449" s="1857" t="s">
        <v>477</v>
      </c>
      <c r="L449" s="1205">
        <v>57964471.029999994</v>
      </c>
      <c r="M449" s="1188"/>
      <c r="N449" s="1188"/>
      <c r="O449" s="1188"/>
      <c r="P449" s="1188"/>
      <c r="Q449" s="1188"/>
      <c r="R449" s="1188"/>
      <c r="S449" s="1188"/>
      <c r="T449" s="1188"/>
    </row>
    <row r="450" spans="1:20" s="1195" customFormat="1" ht="21" customHeight="1" x14ac:dyDescent="0.25">
      <c r="A450" s="776"/>
      <c r="B450" s="1841"/>
      <c r="C450" s="1875" t="s">
        <v>184</v>
      </c>
      <c r="D450" s="1852" t="s">
        <v>870</v>
      </c>
      <c r="E450" s="1207">
        <v>0</v>
      </c>
      <c r="F450" s="1853" t="s">
        <v>218</v>
      </c>
      <c r="G450" s="1215" t="s">
        <v>218</v>
      </c>
      <c r="H450" s="1853" t="s">
        <v>292</v>
      </c>
      <c r="I450" s="1215" t="s">
        <v>512</v>
      </c>
      <c r="J450" s="1208">
        <v>0</v>
      </c>
      <c r="K450" s="1853"/>
      <c r="L450" s="1209"/>
      <c r="M450" s="1188"/>
      <c r="N450" s="1188"/>
      <c r="O450" s="1188"/>
      <c r="P450" s="1188"/>
      <c r="Q450" s="1188"/>
      <c r="R450" s="1188"/>
      <c r="S450" s="1188"/>
      <c r="T450" s="1188"/>
    </row>
    <row r="451" spans="1:20" s="1195" customFormat="1" ht="21" customHeight="1" x14ac:dyDescent="0.25">
      <c r="A451" s="776"/>
      <c r="B451" s="1841"/>
      <c r="C451" s="1876"/>
      <c r="D451" s="1854" t="s">
        <v>871</v>
      </c>
      <c r="E451" s="1856">
        <v>0</v>
      </c>
      <c r="F451" s="1857" t="s">
        <v>220</v>
      </c>
      <c r="G451" s="1858" t="s">
        <v>220</v>
      </c>
      <c r="H451" s="1857" t="s">
        <v>292</v>
      </c>
      <c r="I451" s="1858" t="s">
        <v>512</v>
      </c>
      <c r="J451" s="1859">
        <v>2699</v>
      </c>
      <c r="K451" s="1857"/>
      <c r="L451" s="1205"/>
      <c r="M451" s="1188"/>
      <c r="N451" s="1188"/>
      <c r="O451" s="1188"/>
      <c r="P451" s="1188"/>
      <c r="Q451" s="1188"/>
      <c r="R451" s="1188"/>
      <c r="S451" s="1188"/>
      <c r="T451" s="1188"/>
    </row>
    <row r="452" spans="1:20" s="1195" customFormat="1" ht="21" customHeight="1" x14ac:dyDescent="0.25">
      <c r="A452" s="776"/>
      <c r="B452" s="1841"/>
      <c r="C452" s="1874" t="s">
        <v>186</v>
      </c>
      <c r="D452" s="1852" t="s">
        <v>505</v>
      </c>
      <c r="E452" s="1207">
        <v>0</v>
      </c>
      <c r="F452" s="1853" t="s">
        <v>220</v>
      </c>
      <c r="G452" s="1215" t="s">
        <v>220</v>
      </c>
      <c r="H452" s="1853" t="s">
        <v>292</v>
      </c>
      <c r="I452" s="1215" t="s">
        <v>512</v>
      </c>
      <c r="J452" s="1208">
        <v>0</v>
      </c>
      <c r="K452" s="1853"/>
      <c r="L452" s="1209"/>
      <c r="M452" s="1188"/>
      <c r="N452" s="1188"/>
      <c r="O452" s="1188"/>
      <c r="P452" s="1188"/>
      <c r="Q452" s="1188"/>
      <c r="R452" s="1188"/>
      <c r="S452" s="1188"/>
      <c r="T452" s="1188"/>
    </row>
    <row r="453" spans="1:20" s="1195" customFormat="1" ht="21" customHeight="1" x14ac:dyDescent="0.25">
      <c r="A453" s="776"/>
      <c r="B453" s="1841"/>
      <c r="C453" s="1875" t="s">
        <v>188</v>
      </c>
      <c r="D453" s="1854" t="s">
        <v>872</v>
      </c>
      <c r="E453" s="1856">
        <v>0</v>
      </c>
      <c r="F453" s="1857" t="s">
        <v>219</v>
      </c>
      <c r="G453" s="1858" t="s">
        <v>219</v>
      </c>
      <c r="H453" s="1857" t="s">
        <v>292</v>
      </c>
      <c r="I453" s="1858" t="s">
        <v>512</v>
      </c>
      <c r="J453" s="1859">
        <v>64381.129000000001</v>
      </c>
      <c r="K453" s="1857" t="s">
        <v>476</v>
      </c>
      <c r="L453" s="1205">
        <v>2896</v>
      </c>
      <c r="M453" s="1188"/>
      <c r="N453" s="1188"/>
      <c r="O453" s="1188"/>
      <c r="P453" s="1188"/>
      <c r="Q453" s="1188"/>
      <c r="R453" s="1188"/>
      <c r="S453" s="1188"/>
      <c r="T453" s="1188"/>
    </row>
    <row r="454" spans="1:20" s="1195" customFormat="1" ht="21" customHeight="1" x14ac:dyDescent="0.25">
      <c r="A454" s="776"/>
      <c r="B454" s="1841"/>
      <c r="C454" s="1876"/>
      <c r="D454" s="1840"/>
      <c r="E454" s="1196"/>
      <c r="F454" s="1844"/>
      <c r="G454" s="1214"/>
      <c r="H454" s="1844"/>
      <c r="I454" s="1214"/>
      <c r="J454" s="1203"/>
      <c r="K454" s="1844" t="s">
        <v>477</v>
      </c>
      <c r="L454" s="1204">
        <v>25868529</v>
      </c>
      <c r="M454" s="1188"/>
      <c r="N454" s="1188"/>
      <c r="O454" s="1188"/>
      <c r="P454" s="1188"/>
      <c r="Q454" s="1188"/>
      <c r="R454" s="1188"/>
      <c r="S454" s="1188"/>
      <c r="T454" s="1188"/>
    </row>
    <row r="455" spans="1:20" s="1195" customFormat="1" ht="21" customHeight="1" x14ac:dyDescent="0.25">
      <c r="A455" s="776"/>
      <c r="B455" s="1841"/>
      <c r="C455" s="1874" t="s">
        <v>190</v>
      </c>
      <c r="D455" s="1852" t="s">
        <v>873</v>
      </c>
      <c r="E455" s="1207">
        <v>0</v>
      </c>
      <c r="F455" s="1853" t="s">
        <v>218</v>
      </c>
      <c r="G455" s="1215" t="s">
        <v>218</v>
      </c>
      <c r="H455" s="1853" t="s">
        <v>525</v>
      </c>
      <c r="I455" s="1215" t="s">
        <v>512</v>
      </c>
      <c r="J455" s="1208">
        <v>127.74000000000001</v>
      </c>
      <c r="K455" s="1853" t="s">
        <v>476</v>
      </c>
      <c r="L455" s="1209">
        <v>10474.68</v>
      </c>
      <c r="M455" s="1188"/>
      <c r="N455" s="1188"/>
      <c r="O455" s="1188"/>
      <c r="P455" s="1188"/>
      <c r="Q455" s="1188"/>
      <c r="R455" s="1188"/>
      <c r="S455" s="1188"/>
      <c r="T455" s="1188"/>
    </row>
    <row r="456" spans="1:20" s="1195" customFormat="1" ht="21" customHeight="1" x14ac:dyDescent="0.25">
      <c r="A456" s="776"/>
      <c r="B456" s="1841"/>
      <c r="C456" s="1875" t="s">
        <v>1413</v>
      </c>
      <c r="D456" s="1852" t="s">
        <v>874</v>
      </c>
      <c r="E456" s="1207">
        <v>0</v>
      </c>
      <c r="F456" s="1853" t="s">
        <v>218</v>
      </c>
      <c r="G456" s="1215" t="s">
        <v>218</v>
      </c>
      <c r="H456" s="1853" t="s">
        <v>525</v>
      </c>
      <c r="I456" s="1215" t="s">
        <v>512</v>
      </c>
      <c r="J456" s="1208">
        <v>0</v>
      </c>
      <c r="K456" s="1853" t="s">
        <v>476</v>
      </c>
      <c r="L456" s="1209">
        <v>0</v>
      </c>
      <c r="M456" s="1188"/>
      <c r="N456" s="1188"/>
      <c r="O456" s="1188"/>
      <c r="P456" s="1188"/>
      <c r="Q456" s="1188"/>
      <c r="R456" s="1188"/>
      <c r="S456" s="1188"/>
      <c r="T456" s="1188"/>
    </row>
    <row r="457" spans="1:20" s="1195" customFormat="1" ht="21" customHeight="1" x14ac:dyDescent="0.25">
      <c r="A457" s="776"/>
      <c r="B457" s="1841"/>
      <c r="C457" s="1876"/>
      <c r="D457" s="1854" t="s">
        <v>1423</v>
      </c>
      <c r="E457" s="1856">
        <v>0</v>
      </c>
      <c r="F457" s="1857" t="s">
        <v>218</v>
      </c>
      <c r="G457" s="1858" t="s">
        <v>218</v>
      </c>
      <c r="H457" s="1857" t="s">
        <v>292</v>
      </c>
      <c r="I457" s="1858" t="s">
        <v>512</v>
      </c>
      <c r="J457" s="1859">
        <v>0</v>
      </c>
      <c r="K457" s="1857" t="s">
        <v>476</v>
      </c>
      <c r="L457" s="1205">
        <v>0</v>
      </c>
      <c r="M457" s="1188"/>
      <c r="N457" s="1188"/>
      <c r="O457" s="1188"/>
      <c r="P457" s="1188"/>
      <c r="Q457" s="1188"/>
      <c r="R457" s="1188"/>
      <c r="S457" s="1188"/>
      <c r="T457" s="1188"/>
    </row>
    <row r="458" spans="1:20" s="1195" customFormat="1" ht="21" customHeight="1" x14ac:dyDescent="0.25">
      <c r="A458" s="776"/>
      <c r="B458" s="1841"/>
      <c r="C458" s="1874" t="s">
        <v>195</v>
      </c>
      <c r="D458" s="1852" t="s">
        <v>875</v>
      </c>
      <c r="E458" s="1207">
        <v>0</v>
      </c>
      <c r="F458" s="1853" t="s">
        <v>218</v>
      </c>
      <c r="G458" s="1215" t="s">
        <v>218</v>
      </c>
      <c r="H458" s="1853" t="s">
        <v>292</v>
      </c>
      <c r="I458" s="1215" t="s">
        <v>512</v>
      </c>
      <c r="J458" s="1208">
        <v>7.76</v>
      </c>
      <c r="K458" s="1853" t="s">
        <v>476</v>
      </c>
      <c r="L458" s="1209">
        <v>5255</v>
      </c>
      <c r="M458" s="1188"/>
      <c r="N458" s="1188"/>
      <c r="O458" s="1188"/>
      <c r="P458" s="1188"/>
      <c r="Q458" s="1188"/>
      <c r="R458" s="1188"/>
      <c r="S458" s="1188"/>
      <c r="T458" s="1188"/>
    </row>
    <row r="459" spans="1:20" s="1195" customFormat="1" ht="21" customHeight="1" x14ac:dyDescent="0.25">
      <c r="A459" s="776"/>
      <c r="B459" s="1841"/>
      <c r="C459" s="1875" t="s">
        <v>1445</v>
      </c>
      <c r="D459" s="1852" t="s">
        <v>840</v>
      </c>
      <c r="E459" s="1207">
        <v>0</v>
      </c>
      <c r="F459" s="1853" t="s">
        <v>218</v>
      </c>
      <c r="G459" s="1215" t="s">
        <v>218</v>
      </c>
      <c r="H459" s="1853" t="s">
        <v>525</v>
      </c>
      <c r="I459" s="1215" t="s">
        <v>512</v>
      </c>
      <c r="J459" s="1208">
        <v>0</v>
      </c>
      <c r="K459" s="1853"/>
      <c r="L459" s="1209"/>
      <c r="M459" s="1188"/>
      <c r="N459" s="1188"/>
      <c r="O459" s="1188"/>
      <c r="P459" s="1188"/>
      <c r="Q459" s="1188"/>
      <c r="R459" s="1188"/>
      <c r="S459" s="1188"/>
      <c r="T459" s="1188"/>
    </row>
    <row r="460" spans="1:20" s="1195" customFormat="1" ht="21" customHeight="1" x14ac:dyDescent="0.25">
      <c r="A460" s="776"/>
      <c r="B460" s="1841"/>
      <c r="C460" s="1876"/>
      <c r="D460" s="1852" t="s">
        <v>876</v>
      </c>
      <c r="E460" s="1207">
        <v>0</v>
      </c>
      <c r="F460" s="1853" t="s">
        <v>218</v>
      </c>
      <c r="G460" s="1215" t="s">
        <v>218</v>
      </c>
      <c r="H460" s="1853" t="s">
        <v>525</v>
      </c>
      <c r="I460" s="1215" t="s">
        <v>512</v>
      </c>
      <c r="J460" s="1208">
        <v>0</v>
      </c>
      <c r="K460" s="1853"/>
      <c r="L460" s="1209"/>
      <c r="M460" s="1188"/>
      <c r="N460" s="1188"/>
      <c r="O460" s="1188"/>
      <c r="P460" s="1188"/>
      <c r="Q460" s="1188"/>
      <c r="R460" s="1188"/>
      <c r="S460" s="1188"/>
      <c r="T460" s="1188"/>
    </row>
    <row r="461" spans="1:20" s="1195" customFormat="1" ht="21" customHeight="1" x14ac:dyDescent="0.25">
      <c r="A461" s="776"/>
      <c r="B461" s="1841"/>
      <c r="C461" s="1876"/>
      <c r="D461" s="1852" t="s">
        <v>877</v>
      </c>
      <c r="E461" s="1207">
        <v>0</v>
      </c>
      <c r="F461" s="1853" t="s">
        <v>218</v>
      </c>
      <c r="G461" s="1215" t="s">
        <v>218</v>
      </c>
      <c r="H461" s="1853" t="s">
        <v>525</v>
      </c>
      <c r="I461" s="1215" t="s">
        <v>512</v>
      </c>
      <c r="J461" s="1208">
        <v>0</v>
      </c>
      <c r="K461" s="1853"/>
      <c r="L461" s="1209"/>
      <c r="M461" s="1188"/>
      <c r="N461" s="1188"/>
      <c r="O461" s="1188"/>
      <c r="P461" s="1188"/>
      <c r="Q461" s="1188"/>
      <c r="R461" s="1188"/>
      <c r="S461" s="1188"/>
      <c r="T461" s="1188"/>
    </row>
    <row r="462" spans="1:20" s="1195" customFormat="1" ht="21" customHeight="1" x14ac:dyDescent="0.25">
      <c r="A462" s="776"/>
      <c r="B462" s="1841"/>
      <c r="C462" s="1876"/>
      <c r="D462" s="1852" t="s">
        <v>841</v>
      </c>
      <c r="E462" s="1207">
        <v>0</v>
      </c>
      <c r="F462" s="1853" t="s">
        <v>218</v>
      </c>
      <c r="G462" s="1215" t="s">
        <v>218</v>
      </c>
      <c r="H462" s="1853" t="s">
        <v>525</v>
      </c>
      <c r="I462" s="1215" t="s">
        <v>512</v>
      </c>
      <c r="J462" s="1208">
        <v>0</v>
      </c>
      <c r="K462" s="1853"/>
      <c r="L462" s="1209"/>
      <c r="M462" s="1188"/>
      <c r="N462" s="1188"/>
      <c r="O462" s="1188"/>
      <c r="P462" s="1188"/>
      <c r="Q462" s="1188"/>
      <c r="R462" s="1188"/>
      <c r="S462" s="1188"/>
      <c r="T462" s="1188"/>
    </row>
    <row r="463" spans="1:20" s="1195" customFormat="1" ht="21" customHeight="1" x14ac:dyDescent="0.25">
      <c r="A463" s="776"/>
      <c r="B463" s="1841"/>
      <c r="C463" s="1876"/>
      <c r="D463" s="1852" t="s">
        <v>878</v>
      </c>
      <c r="E463" s="1207">
        <v>0</v>
      </c>
      <c r="F463" s="1853" t="s">
        <v>218</v>
      </c>
      <c r="G463" s="1215" t="s">
        <v>218</v>
      </c>
      <c r="H463" s="1853" t="s">
        <v>525</v>
      </c>
      <c r="I463" s="1215" t="s">
        <v>512</v>
      </c>
      <c r="J463" s="1208">
        <v>0</v>
      </c>
      <c r="K463" s="1853"/>
      <c r="L463" s="1209"/>
      <c r="M463" s="1188"/>
      <c r="N463" s="1188"/>
      <c r="O463" s="1188"/>
      <c r="P463" s="1188"/>
      <c r="Q463" s="1188"/>
      <c r="R463" s="1188"/>
      <c r="S463" s="1188"/>
      <c r="T463" s="1188"/>
    </row>
    <row r="464" spans="1:20" s="1195" customFormat="1" ht="21" customHeight="1" x14ac:dyDescent="0.25">
      <c r="A464" s="776"/>
      <c r="B464" s="1841"/>
      <c r="C464" s="1876"/>
      <c r="D464" s="1852" t="s">
        <v>1446</v>
      </c>
      <c r="E464" s="1207">
        <v>0</v>
      </c>
      <c r="F464" s="1853" t="s">
        <v>218</v>
      </c>
      <c r="G464" s="1215" t="s">
        <v>218</v>
      </c>
      <c r="H464" s="1853" t="s">
        <v>525</v>
      </c>
      <c r="I464" s="1215" t="s">
        <v>512</v>
      </c>
      <c r="J464" s="1208">
        <v>0</v>
      </c>
      <c r="K464" s="1853"/>
      <c r="L464" s="1209"/>
      <c r="M464" s="1188"/>
      <c r="N464" s="1188"/>
      <c r="O464" s="1188"/>
      <c r="P464" s="1188"/>
      <c r="Q464" s="1188"/>
      <c r="R464" s="1188"/>
      <c r="S464" s="1188"/>
      <c r="T464" s="1188"/>
    </row>
    <row r="465" spans="1:20" s="1195" customFormat="1" ht="21" customHeight="1" x14ac:dyDescent="0.25">
      <c r="A465" s="776"/>
      <c r="B465" s="1841"/>
      <c r="C465" s="1876"/>
      <c r="D465" s="1852" t="s">
        <v>843</v>
      </c>
      <c r="E465" s="1207">
        <v>0</v>
      </c>
      <c r="F465" s="1853" t="s">
        <v>218</v>
      </c>
      <c r="G465" s="1215" t="s">
        <v>218</v>
      </c>
      <c r="H465" s="1853" t="s">
        <v>525</v>
      </c>
      <c r="I465" s="1215" t="s">
        <v>512</v>
      </c>
      <c r="J465" s="1208">
        <v>0</v>
      </c>
      <c r="K465" s="1853"/>
      <c r="L465" s="1209"/>
      <c r="M465" s="1188"/>
      <c r="N465" s="1188"/>
      <c r="O465" s="1188"/>
      <c r="P465" s="1188"/>
      <c r="Q465" s="1188"/>
      <c r="R465" s="1188"/>
      <c r="S465" s="1188"/>
      <c r="T465" s="1188"/>
    </row>
    <row r="466" spans="1:20" s="1195" customFormat="1" ht="21" customHeight="1" x14ac:dyDescent="0.25">
      <c r="A466" s="776"/>
      <c r="B466" s="1841"/>
      <c r="C466" s="1876"/>
      <c r="D466" s="1852" t="s">
        <v>844</v>
      </c>
      <c r="E466" s="1207">
        <v>0</v>
      </c>
      <c r="F466" s="1853" t="s">
        <v>218</v>
      </c>
      <c r="G466" s="1215" t="s">
        <v>218</v>
      </c>
      <c r="H466" s="1853" t="s">
        <v>525</v>
      </c>
      <c r="I466" s="1215" t="s">
        <v>512</v>
      </c>
      <c r="J466" s="1208">
        <v>0</v>
      </c>
      <c r="K466" s="1853"/>
      <c r="L466" s="1209"/>
      <c r="M466" s="1188"/>
      <c r="N466" s="1188"/>
      <c r="O466" s="1188"/>
      <c r="P466" s="1188"/>
      <c r="Q466" s="1188"/>
      <c r="R466" s="1188"/>
      <c r="S466" s="1188"/>
      <c r="T466" s="1188"/>
    </row>
    <row r="467" spans="1:20" s="1195" customFormat="1" ht="21" customHeight="1" x14ac:dyDescent="0.25">
      <c r="A467" s="776"/>
      <c r="B467" s="1841"/>
      <c r="C467" s="1876"/>
      <c r="D467" s="1852" t="s">
        <v>845</v>
      </c>
      <c r="E467" s="1207">
        <v>0</v>
      </c>
      <c r="F467" s="1853" t="s">
        <v>218</v>
      </c>
      <c r="G467" s="1215" t="s">
        <v>218</v>
      </c>
      <c r="H467" s="1853" t="s">
        <v>525</v>
      </c>
      <c r="I467" s="1215" t="s">
        <v>512</v>
      </c>
      <c r="J467" s="1208">
        <v>0</v>
      </c>
      <c r="K467" s="1853"/>
      <c r="L467" s="1209"/>
      <c r="M467" s="1188"/>
      <c r="N467" s="1188"/>
      <c r="O467" s="1188"/>
      <c r="P467" s="1188"/>
      <c r="Q467" s="1188"/>
      <c r="R467" s="1188"/>
      <c r="S467" s="1188"/>
      <c r="T467" s="1188"/>
    </row>
    <row r="468" spans="1:20" s="1195" customFormat="1" ht="21" customHeight="1" x14ac:dyDescent="0.25">
      <c r="A468" s="776"/>
      <c r="B468" s="1841"/>
      <c r="C468" s="1876"/>
      <c r="D468" s="1852" t="s">
        <v>846</v>
      </c>
      <c r="E468" s="1207">
        <v>0</v>
      </c>
      <c r="F468" s="1853" t="s">
        <v>218</v>
      </c>
      <c r="G468" s="1215" t="s">
        <v>218</v>
      </c>
      <c r="H468" s="1853" t="s">
        <v>525</v>
      </c>
      <c r="I468" s="1215" t="s">
        <v>512</v>
      </c>
      <c r="J468" s="1208">
        <v>0</v>
      </c>
      <c r="K468" s="1853"/>
      <c r="L468" s="1209"/>
      <c r="M468" s="1188"/>
      <c r="N468" s="1188"/>
      <c r="O468" s="1188"/>
      <c r="P468" s="1188"/>
      <c r="Q468" s="1188"/>
      <c r="R468" s="1188"/>
      <c r="S468" s="1188"/>
      <c r="T468" s="1188"/>
    </row>
    <row r="469" spans="1:20" s="1195" customFormat="1" ht="21" customHeight="1" x14ac:dyDescent="0.25">
      <c r="A469" s="776"/>
      <c r="B469" s="1841"/>
      <c r="C469" s="1876"/>
      <c r="D469" s="1854" t="s">
        <v>879</v>
      </c>
      <c r="E469" s="1856">
        <v>0</v>
      </c>
      <c r="F469" s="1857" t="s">
        <v>218</v>
      </c>
      <c r="G469" s="1858" t="s">
        <v>218</v>
      </c>
      <c r="H469" s="1857" t="s">
        <v>525</v>
      </c>
      <c r="I469" s="1858" t="s">
        <v>512</v>
      </c>
      <c r="J469" s="1859">
        <v>0</v>
      </c>
      <c r="K469" s="1857" t="s">
        <v>476</v>
      </c>
      <c r="L469" s="1205">
        <v>0</v>
      </c>
      <c r="M469" s="1188"/>
      <c r="N469" s="1188"/>
      <c r="O469" s="1188"/>
      <c r="P469" s="1188"/>
      <c r="Q469" s="1188"/>
      <c r="R469" s="1188"/>
      <c r="S469" s="1188"/>
      <c r="T469" s="1188"/>
    </row>
    <row r="470" spans="1:20" s="1195" customFormat="1" ht="21" customHeight="1" x14ac:dyDescent="0.25">
      <c r="A470" s="776"/>
      <c r="B470" s="1841"/>
      <c r="C470" s="1875" t="s">
        <v>198</v>
      </c>
      <c r="D470" s="1854" t="s">
        <v>880</v>
      </c>
      <c r="E470" s="1856">
        <v>0</v>
      </c>
      <c r="F470" s="1857" t="s">
        <v>220</v>
      </c>
      <c r="G470" s="1858" t="s">
        <v>220</v>
      </c>
      <c r="H470" s="1857" t="s">
        <v>292</v>
      </c>
      <c r="I470" s="1858" t="s">
        <v>512</v>
      </c>
      <c r="J470" s="1859">
        <v>57871.578999999998</v>
      </c>
      <c r="K470" s="1857" t="s">
        <v>475</v>
      </c>
      <c r="L470" s="1205">
        <v>36166.6</v>
      </c>
      <c r="M470" s="1188"/>
      <c r="N470" s="1188"/>
      <c r="O470" s="1188"/>
      <c r="P470" s="1188"/>
      <c r="Q470" s="1188"/>
      <c r="R470" s="1188"/>
      <c r="S470" s="1188"/>
      <c r="T470" s="1188"/>
    </row>
    <row r="471" spans="1:20" s="1195" customFormat="1" ht="21" customHeight="1" x14ac:dyDescent="0.25">
      <c r="A471" s="776"/>
      <c r="B471" s="1841"/>
      <c r="C471" s="1876"/>
      <c r="D471" s="1840"/>
      <c r="E471" s="1196"/>
      <c r="F471" s="1844"/>
      <c r="G471" s="1214"/>
      <c r="H471" s="1844"/>
      <c r="I471" s="1214"/>
      <c r="J471" s="1203"/>
      <c r="K471" s="1844" t="s">
        <v>480</v>
      </c>
      <c r="L471" s="1204">
        <v>92522.579999999987</v>
      </c>
      <c r="M471" s="1188"/>
      <c r="N471" s="1188"/>
      <c r="O471" s="1188"/>
      <c r="P471" s="1188"/>
      <c r="Q471" s="1188"/>
      <c r="R471" s="1188"/>
      <c r="S471" s="1188"/>
      <c r="T471" s="1188"/>
    </row>
    <row r="472" spans="1:20" s="1195" customFormat="1" ht="21" customHeight="1" x14ac:dyDescent="0.25">
      <c r="A472" s="776"/>
      <c r="B472" s="1841"/>
      <c r="C472" s="1875" t="s">
        <v>200</v>
      </c>
      <c r="D472" s="1852" t="s">
        <v>881</v>
      </c>
      <c r="E472" s="1207">
        <v>0</v>
      </c>
      <c r="F472" s="1853" t="s">
        <v>218</v>
      </c>
      <c r="G472" s="1215" t="s">
        <v>218</v>
      </c>
      <c r="H472" s="1853" t="s">
        <v>292</v>
      </c>
      <c r="I472" s="1215" t="s">
        <v>512</v>
      </c>
      <c r="J472" s="1208">
        <v>0</v>
      </c>
      <c r="K472" s="1853" t="s">
        <v>476</v>
      </c>
      <c r="L472" s="1209">
        <v>0</v>
      </c>
      <c r="M472" s="1188"/>
      <c r="N472" s="1188"/>
      <c r="O472" s="1188"/>
      <c r="P472" s="1188"/>
      <c r="Q472" s="1188"/>
      <c r="R472" s="1188"/>
      <c r="S472" s="1188"/>
      <c r="T472" s="1188"/>
    </row>
    <row r="473" spans="1:20" s="1195" customFormat="1" ht="21" customHeight="1" x14ac:dyDescent="0.25">
      <c r="A473" s="776"/>
      <c r="B473" s="1841"/>
      <c r="C473" s="1876"/>
      <c r="D473" s="1854" t="s">
        <v>882</v>
      </c>
      <c r="E473" s="1856">
        <v>0</v>
      </c>
      <c r="F473" s="1857" t="s">
        <v>219</v>
      </c>
      <c r="G473" s="1858" t="s">
        <v>219</v>
      </c>
      <c r="H473" s="1857" t="s">
        <v>292</v>
      </c>
      <c r="I473" s="1858" t="s">
        <v>512</v>
      </c>
      <c r="J473" s="1859">
        <v>29034.881000000001</v>
      </c>
      <c r="K473" s="1857" t="s">
        <v>476</v>
      </c>
      <c r="L473" s="1205">
        <v>211904</v>
      </c>
      <c r="M473" s="1188"/>
      <c r="N473" s="1188"/>
      <c r="O473" s="1188"/>
      <c r="P473" s="1188"/>
      <c r="Q473" s="1188"/>
      <c r="R473" s="1188"/>
      <c r="S473" s="1188"/>
      <c r="T473" s="1188"/>
    </row>
    <row r="474" spans="1:20" s="1195" customFormat="1" ht="21" customHeight="1" x14ac:dyDescent="0.25">
      <c r="A474" s="776"/>
      <c r="B474" s="1841"/>
      <c r="C474" s="1876"/>
      <c r="D474" s="1840"/>
      <c r="E474" s="1196"/>
      <c r="F474" s="1844"/>
      <c r="G474" s="1214"/>
      <c r="H474" s="1844"/>
      <c r="I474" s="1214"/>
      <c r="J474" s="1203"/>
      <c r="K474" s="1844" t="s">
        <v>477</v>
      </c>
      <c r="L474" s="1204">
        <v>6964471</v>
      </c>
      <c r="M474" s="1188"/>
      <c r="N474" s="1188"/>
      <c r="O474" s="1188"/>
      <c r="P474" s="1188"/>
      <c r="Q474" s="1188"/>
      <c r="R474" s="1188"/>
      <c r="S474" s="1188"/>
      <c r="T474" s="1188"/>
    </row>
    <row r="475" spans="1:20" s="1195" customFormat="1" ht="21" customHeight="1" x14ac:dyDescent="0.25">
      <c r="A475" s="776"/>
      <c r="B475" s="1841"/>
      <c r="C475" s="1876"/>
      <c r="D475" s="1852" t="s">
        <v>883</v>
      </c>
      <c r="E475" s="1207">
        <v>0</v>
      </c>
      <c r="F475" s="1853" t="s">
        <v>218</v>
      </c>
      <c r="G475" s="1215" t="s">
        <v>218</v>
      </c>
      <c r="H475" s="1853" t="s">
        <v>525</v>
      </c>
      <c r="I475" s="1215" t="s">
        <v>512</v>
      </c>
      <c r="J475" s="1208">
        <v>0</v>
      </c>
      <c r="K475" s="1853" t="s">
        <v>476</v>
      </c>
      <c r="L475" s="1209">
        <v>57</v>
      </c>
      <c r="M475" s="1188"/>
      <c r="N475" s="1188"/>
      <c r="O475" s="1188"/>
      <c r="P475" s="1188"/>
      <c r="Q475" s="1188"/>
      <c r="R475" s="1188"/>
      <c r="S475" s="1188"/>
      <c r="T475" s="1188"/>
    </row>
    <row r="476" spans="1:20" s="1195" customFormat="1" ht="21" customHeight="1" x14ac:dyDescent="0.25">
      <c r="A476" s="776"/>
      <c r="B476" s="1841"/>
      <c r="C476" s="1876"/>
      <c r="D476" s="1854" t="s">
        <v>884</v>
      </c>
      <c r="E476" s="1856">
        <v>0</v>
      </c>
      <c r="F476" s="1857" t="s">
        <v>218</v>
      </c>
      <c r="G476" s="1858" t="s">
        <v>218</v>
      </c>
      <c r="H476" s="1857" t="s">
        <v>525</v>
      </c>
      <c r="I476" s="1858" t="s">
        <v>512</v>
      </c>
      <c r="J476" s="1859">
        <v>0</v>
      </c>
      <c r="K476" s="1857" t="s">
        <v>476</v>
      </c>
      <c r="L476" s="1205">
        <v>52</v>
      </c>
      <c r="M476" s="1188"/>
      <c r="N476" s="1188"/>
      <c r="O476" s="1188"/>
      <c r="P476" s="1188"/>
      <c r="Q476" s="1188"/>
      <c r="R476" s="1188"/>
      <c r="S476" s="1188"/>
      <c r="T476" s="1188"/>
    </row>
    <row r="477" spans="1:20" s="1195" customFormat="1" ht="21" customHeight="1" x14ac:dyDescent="0.25">
      <c r="A477" s="776"/>
      <c r="B477" s="1841"/>
      <c r="C477" s="1875" t="s">
        <v>1447</v>
      </c>
      <c r="D477" s="1852" t="s">
        <v>885</v>
      </c>
      <c r="E477" s="1207">
        <v>0</v>
      </c>
      <c r="F477" s="1853" t="s">
        <v>218</v>
      </c>
      <c r="G477" s="1215" t="s">
        <v>218</v>
      </c>
      <c r="H477" s="1853" t="s">
        <v>292</v>
      </c>
      <c r="I477" s="1215" t="s">
        <v>512</v>
      </c>
      <c r="J477" s="1208">
        <v>1.1339999999999999</v>
      </c>
      <c r="K477" s="1853" t="s">
        <v>476</v>
      </c>
      <c r="L477" s="1209">
        <v>63</v>
      </c>
      <c r="M477" s="1188"/>
      <c r="N477" s="1188"/>
      <c r="O477" s="1188"/>
      <c r="P477" s="1188"/>
      <c r="Q477" s="1188"/>
      <c r="R477" s="1188"/>
      <c r="S477" s="1188"/>
      <c r="T477" s="1188"/>
    </row>
    <row r="478" spans="1:20" s="1195" customFormat="1" ht="21" customHeight="1" x14ac:dyDescent="0.25">
      <c r="A478" s="776"/>
      <c r="B478" s="1841"/>
      <c r="C478" s="1876"/>
      <c r="D478" s="1852" t="s">
        <v>886</v>
      </c>
      <c r="E478" s="1207">
        <v>0</v>
      </c>
      <c r="F478" s="1853" t="s">
        <v>218</v>
      </c>
      <c r="G478" s="1215" t="s">
        <v>218</v>
      </c>
      <c r="H478" s="1853" t="s">
        <v>292</v>
      </c>
      <c r="I478" s="1215" t="s">
        <v>512</v>
      </c>
      <c r="J478" s="1208">
        <v>0</v>
      </c>
      <c r="K478" s="1853" t="s">
        <v>476</v>
      </c>
      <c r="L478" s="1209">
        <v>0</v>
      </c>
      <c r="M478" s="1188"/>
      <c r="N478" s="1188"/>
      <c r="O478" s="1188"/>
      <c r="P478" s="1188"/>
      <c r="Q478" s="1188"/>
      <c r="R478" s="1188"/>
      <c r="S478" s="1188"/>
      <c r="T478" s="1188"/>
    </row>
    <row r="479" spans="1:20" s="1195" customFormat="1" ht="21" customHeight="1" x14ac:dyDescent="0.25">
      <c r="A479" s="776"/>
      <c r="B479" s="1841"/>
      <c r="C479" s="1876"/>
      <c r="D479" s="1852" t="s">
        <v>887</v>
      </c>
      <c r="E479" s="1207">
        <v>0</v>
      </c>
      <c r="F479" s="1853" t="s">
        <v>218</v>
      </c>
      <c r="G479" s="1215" t="s">
        <v>218</v>
      </c>
      <c r="H479" s="1853" t="s">
        <v>525</v>
      </c>
      <c r="I479" s="1215" t="s">
        <v>512</v>
      </c>
      <c r="J479" s="1208">
        <v>3.319</v>
      </c>
      <c r="K479" s="1853" t="s">
        <v>476</v>
      </c>
      <c r="L479" s="1209">
        <v>56</v>
      </c>
      <c r="M479" s="1188"/>
      <c r="N479" s="1188"/>
      <c r="O479" s="1188"/>
      <c r="P479" s="1188"/>
      <c r="Q479" s="1188"/>
      <c r="R479" s="1188"/>
      <c r="S479" s="1188"/>
      <c r="T479" s="1188"/>
    </row>
    <row r="480" spans="1:20" s="1195" customFormat="1" ht="21" customHeight="1" x14ac:dyDescent="0.25">
      <c r="A480" s="776"/>
      <c r="B480" s="1841"/>
      <c r="C480" s="1876"/>
      <c r="D480" s="1852" t="s">
        <v>888</v>
      </c>
      <c r="E480" s="1207">
        <v>0</v>
      </c>
      <c r="F480" s="1853" t="s">
        <v>218</v>
      </c>
      <c r="G480" s="1215" t="s">
        <v>218</v>
      </c>
      <c r="H480" s="1853" t="s">
        <v>292</v>
      </c>
      <c r="I480" s="1215" t="s">
        <v>512</v>
      </c>
      <c r="J480" s="1208">
        <v>506.88</v>
      </c>
      <c r="K480" s="1853" t="s">
        <v>476</v>
      </c>
      <c r="L480" s="1209">
        <v>13200</v>
      </c>
      <c r="M480" s="1188"/>
      <c r="N480" s="1188"/>
      <c r="O480" s="1188"/>
      <c r="P480" s="1188"/>
      <c r="Q480" s="1188"/>
      <c r="R480" s="1188"/>
      <c r="S480" s="1188"/>
      <c r="T480" s="1188"/>
    </row>
    <row r="481" spans="1:20" s="1195" customFormat="1" ht="21" customHeight="1" x14ac:dyDescent="0.25">
      <c r="A481" s="776"/>
      <c r="B481" s="1841"/>
      <c r="C481" s="1876"/>
      <c r="D481" s="1854" t="s">
        <v>889</v>
      </c>
      <c r="E481" s="1856">
        <v>0</v>
      </c>
      <c r="F481" s="1857" t="s">
        <v>218</v>
      </c>
      <c r="G481" s="1858" t="s">
        <v>218</v>
      </c>
      <c r="H481" s="1857" t="s">
        <v>525</v>
      </c>
      <c r="I481" s="1858" t="s">
        <v>512</v>
      </c>
      <c r="J481" s="1859">
        <v>36.830000000000005</v>
      </c>
      <c r="K481" s="1857" t="s">
        <v>476</v>
      </c>
      <c r="L481" s="1205">
        <v>1842</v>
      </c>
      <c r="M481" s="1188"/>
      <c r="N481" s="1188"/>
      <c r="O481" s="1188"/>
      <c r="P481" s="1188"/>
      <c r="Q481" s="1188"/>
      <c r="R481" s="1188"/>
      <c r="S481" s="1188"/>
      <c r="T481" s="1188"/>
    </row>
    <row r="482" spans="1:20" s="1195" customFormat="1" ht="21" customHeight="1" x14ac:dyDescent="0.25">
      <c r="A482" s="776"/>
      <c r="B482" s="1841"/>
      <c r="C482" s="1875" t="s">
        <v>1420</v>
      </c>
      <c r="D482" s="1852" t="s">
        <v>890</v>
      </c>
      <c r="E482" s="1207">
        <v>0</v>
      </c>
      <c r="F482" s="1853" t="s">
        <v>218</v>
      </c>
      <c r="G482" s="1215" t="s">
        <v>218</v>
      </c>
      <c r="H482" s="1853" t="s">
        <v>525</v>
      </c>
      <c r="I482" s="1215" t="s">
        <v>512</v>
      </c>
      <c r="J482" s="1208">
        <v>0</v>
      </c>
      <c r="K482" s="1853" t="s">
        <v>476</v>
      </c>
      <c r="L482" s="1209">
        <v>0</v>
      </c>
      <c r="M482" s="1188"/>
      <c r="N482" s="1188"/>
      <c r="O482" s="1188"/>
      <c r="P482" s="1188"/>
      <c r="Q482" s="1188"/>
      <c r="R482" s="1188"/>
      <c r="S482" s="1188"/>
      <c r="T482" s="1188"/>
    </row>
    <row r="483" spans="1:20" s="1195" customFormat="1" ht="21" customHeight="1" x14ac:dyDescent="0.25">
      <c r="A483" s="776"/>
      <c r="B483" s="1841"/>
      <c r="C483" s="1876"/>
      <c r="D483" s="1852" t="s">
        <v>1421</v>
      </c>
      <c r="E483" s="1207">
        <v>0</v>
      </c>
      <c r="F483" s="1853" t="s">
        <v>218</v>
      </c>
      <c r="G483" s="1215" t="s">
        <v>218</v>
      </c>
      <c r="H483" s="1853" t="s">
        <v>525</v>
      </c>
      <c r="I483" s="1215" t="s">
        <v>512</v>
      </c>
      <c r="J483" s="1208">
        <v>0</v>
      </c>
      <c r="K483" s="1853" t="s">
        <v>476</v>
      </c>
      <c r="L483" s="1209">
        <v>0</v>
      </c>
      <c r="M483" s="1188"/>
      <c r="N483" s="1188"/>
      <c r="O483" s="1188"/>
      <c r="P483" s="1188"/>
      <c r="Q483" s="1188"/>
      <c r="R483" s="1188"/>
      <c r="S483" s="1188"/>
      <c r="T483" s="1188"/>
    </row>
    <row r="484" spans="1:20" s="1195" customFormat="1" ht="21" customHeight="1" x14ac:dyDescent="0.25">
      <c r="A484" s="776"/>
      <c r="B484" s="1841"/>
      <c r="C484" s="1876"/>
      <c r="D484" s="1852" t="s">
        <v>891</v>
      </c>
      <c r="E484" s="1207">
        <v>0</v>
      </c>
      <c r="F484" s="1853" t="s">
        <v>218</v>
      </c>
      <c r="G484" s="1215" t="s">
        <v>218</v>
      </c>
      <c r="H484" s="1853" t="s">
        <v>525</v>
      </c>
      <c r="I484" s="1215" t="s">
        <v>512</v>
      </c>
      <c r="J484" s="1208">
        <v>0</v>
      </c>
      <c r="K484" s="1853" t="s">
        <v>476</v>
      </c>
      <c r="L484" s="1209">
        <v>0</v>
      </c>
      <c r="M484" s="1188"/>
      <c r="N484" s="1188"/>
      <c r="O484" s="1188"/>
      <c r="P484" s="1188"/>
      <c r="Q484" s="1188"/>
      <c r="R484" s="1188"/>
      <c r="S484" s="1188"/>
      <c r="T484" s="1188"/>
    </row>
    <row r="485" spans="1:20" s="1195" customFormat="1" ht="21" customHeight="1" x14ac:dyDescent="0.25">
      <c r="A485" s="776"/>
      <c r="B485" s="1841"/>
      <c r="C485" s="1876"/>
      <c r="D485" s="1852" t="s">
        <v>1428</v>
      </c>
      <c r="E485" s="1207">
        <v>0</v>
      </c>
      <c r="F485" s="1853" t="s">
        <v>218</v>
      </c>
      <c r="G485" s="1215" t="s">
        <v>218</v>
      </c>
      <c r="H485" s="1853" t="s">
        <v>525</v>
      </c>
      <c r="I485" s="1215" t="s">
        <v>512</v>
      </c>
      <c r="J485" s="1208">
        <v>0</v>
      </c>
      <c r="K485" s="1853" t="s">
        <v>476</v>
      </c>
      <c r="L485" s="1209">
        <v>0</v>
      </c>
      <c r="M485" s="1188"/>
      <c r="N485" s="1188"/>
      <c r="O485" s="1188"/>
      <c r="P485" s="1188"/>
      <c r="Q485" s="1188"/>
      <c r="R485" s="1188"/>
      <c r="S485" s="1188"/>
      <c r="T485" s="1188"/>
    </row>
    <row r="486" spans="1:20" s="1195" customFormat="1" ht="21" customHeight="1" x14ac:dyDescent="0.25">
      <c r="A486" s="776"/>
      <c r="B486" s="1841"/>
      <c r="C486" s="1876"/>
      <c r="D486" s="1854" t="s">
        <v>1426</v>
      </c>
      <c r="E486" s="1856">
        <v>0</v>
      </c>
      <c r="F486" s="1857" t="s">
        <v>218</v>
      </c>
      <c r="G486" s="1858" t="s">
        <v>218</v>
      </c>
      <c r="H486" s="1857" t="s">
        <v>525</v>
      </c>
      <c r="I486" s="1858" t="s">
        <v>512</v>
      </c>
      <c r="J486" s="1859">
        <v>0</v>
      </c>
      <c r="K486" s="1857" t="s">
        <v>476</v>
      </c>
      <c r="L486" s="1205">
        <v>0</v>
      </c>
      <c r="M486" s="1188"/>
      <c r="N486" s="1188"/>
      <c r="O486" s="1188"/>
      <c r="P486" s="1188"/>
      <c r="Q486" s="1188"/>
      <c r="R486" s="1188"/>
      <c r="S486" s="1188"/>
      <c r="T486" s="1188"/>
    </row>
    <row r="487" spans="1:20" s="1195" customFormat="1" ht="21" customHeight="1" thickBot="1" x14ac:dyDescent="0.3">
      <c r="A487" s="776"/>
      <c r="B487" s="1842" t="s">
        <v>1724</v>
      </c>
      <c r="C487" s="1878" t="s">
        <v>1724</v>
      </c>
      <c r="D487" s="1860" t="s">
        <v>1427</v>
      </c>
      <c r="E487" s="1861">
        <v>0</v>
      </c>
      <c r="F487" s="1862" t="s">
        <v>218</v>
      </c>
      <c r="G487" s="1863" t="s">
        <v>218</v>
      </c>
      <c r="H487" s="1862" t="s">
        <v>525</v>
      </c>
      <c r="I487" s="1863" t="s">
        <v>512</v>
      </c>
      <c r="J487" s="1864">
        <v>0</v>
      </c>
      <c r="K487" s="1862" t="s">
        <v>476</v>
      </c>
      <c r="L487" s="1865">
        <v>0</v>
      </c>
      <c r="M487" s="1188"/>
      <c r="N487" s="1188"/>
      <c r="O487" s="1188"/>
      <c r="P487" s="1188"/>
      <c r="Q487" s="1188"/>
      <c r="R487" s="1188"/>
      <c r="S487" s="1188"/>
      <c r="T487" s="1188"/>
    </row>
    <row r="488" spans="1:20" s="1195" customFormat="1" ht="21" customHeight="1" thickTop="1" thickBot="1" x14ac:dyDescent="0.3">
      <c r="B488" s="2224" t="s">
        <v>285</v>
      </c>
      <c r="C488" s="2225"/>
      <c r="D488" s="2225"/>
      <c r="E488" s="2225"/>
      <c r="F488" s="2225"/>
      <c r="G488" s="2225"/>
      <c r="H488" s="2225"/>
      <c r="I488" s="2226"/>
      <c r="J488" s="1872">
        <f>SUM(J4:J487)</f>
        <v>19267629.567710485</v>
      </c>
      <c r="K488" s="1872"/>
      <c r="L488" s="1872"/>
    </row>
  </sheetData>
  <autoFilter ref="B3:L487"/>
  <mergeCells count="1">
    <mergeCell ref="B488:I488"/>
  </mergeCells>
  <printOptions horizontalCentered="1"/>
  <pageMargins left="0.78740157480314965" right="0.59055118110236227" top="0.59055118110236227" bottom="0.78740157480314965" header="0.31496062992125984" footer="0.31496062992125984"/>
  <pageSetup paperSize="9" scale="49" fitToHeight="16" orientation="landscape" r:id="rId1"/>
  <rowBreaks count="4" manualBreakCount="4">
    <brk id="31" max="11" man="1"/>
    <brk id="61" max="11" man="1"/>
    <brk id="126" max="11" man="1"/>
    <brk id="230" max="1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I237"/>
  <sheetViews>
    <sheetView view="pageBreakPreview" zoomScale="90" zoomScaleNormal="100" zoomScaleSheetLayoutView="90" workbookViewId="0">
      <pane ySplit="5" topLeftCell="A6" activePane="bottomLeft" state="frozen"/>
      <selection pane="bottomLeft" activeCell="C61" sqref="C61"/>
    </sheetView>
  </sheetViews>
  <sheetFormatPr baseColWidth="10" defaultRowHeight="15" x14ac:dyDescent="0.25"/>
  <cols>
    <col min="1" max="1" width="3.5703125" customWidth="1"/>
    <col min="2" max="2" width="7.28515625" customWidth="1"/>
    <col min="3" max="3" width="73.28515625" customWidth="1"/>
    <col min="4" max="5" width="21.140625" customWidth="1"/>
    <col min="6" max="8" width="14.42578125" customWidth="1"/>
    <col min="9" max="9" width="4.42578125" bestFit="1" customWidth="1"/>
  </cols>
  <sheetData>
    <row r="1" spans="1:9" s="4" customFormat="1" ht="15.75" x14ac:dyDescent="0.25">
      <c r="A1" s="922" t="s">
        <v>225</v>
      </c>
      <c r="C1" s="365"/>
      <c r="D1" s="12"/>
      <c r="E1" s="12"/>
      <c r="F1" s="12"/>
      <c r="G1" s="12"/>
      <c r="H1" s="12"/>
      <c r="I1" s="17"/>
    </row>
    <row r="2" spans="1:9" s="14" customFormat="1" ht="13.5" thickBot="1" x14ac:dyDescent="0.25">
      <c r="A2" s="51"/>
      <c r="B2" s="13"/>
      <c r="C2" s="19"/>
      <c r="D2" s="15"/>
      <c r="E2" s="15"/>
      <c r="F2" s="15"/>
      <c r="G2" s="15"/>
      <c r="H2" s="15"/>
      <c r="I2" s="51"/>
    </row>
    <row r="3" spans="1:9" s="101" customFormat="1" ht="19.5" customHeight="1" x14ac:dyDescent="0.25">
      <c r="A3" s="365"/>
      <c r="B3" s="1889" t="s">
        <v>226</v>
      </c>
      <c r="C3" s="1406"/>
      <c r="D3" s="2227" t="s">
        <v>208</v>
      </c>
      <c r="E3" s="2228" t="s">
        <v>209</v>
      </c>
      <c r="F3" s="2229" t="s">
        <v>210</v>
      </c>
      <c r="G3" s="2230"/>
      <c r="H3" s="2231"/>
      <c r="I3" s="365"/>
    </row>
    <row r="4" spans="1:9" s="101" customFormat="1" ht="19.5" customHeight="1" x14ac:dyDescent="0.25">
      <c r="A4" s="365"/>
      <c r="B4" s="1890"/>
      <c r="C4" s="1407" t="s">
        <v>227</v>
      </c>
      <c r="D4" s="2232" t="s">
        <v>228</v>
      </c>
      <c r="E4" s="1880" t="s">
        <v>229</v>
      </c>
      <c r="F4" s="2119" t="s">
        <v>230</v>
      </c>
      <c r="G4" s="2120"/>
      <c r="H4" s="2233"/>
      <c r="I4" s="365"/>
    </row>
    <row r="5" spans="1:9" s="101" customFormat="1" ht="19.5" customHeight="1" thickBot="1" x14ac:dyDescent="0.3">
      <c r="A5" s="365"/>
      <c r="B5" s="1891"/>
      <c r="C5" s="1408"/>
      <c r="D5" s="2234" t="s">
        <v>231</v>
      </c>
      <c r="E5" s="2235" t="s">
        <v>231</v>
      </c>
      <c r="F5" s="2236" t="s">
        <v>218</v>
      </c>
      <c r="G5" s="2236" t="s">
        <v>219</v>
      </c>
      <c r="H5" s="2237" t="s">
        <v>220</v>
      </c>
      <c r="I5" s="365"/>
    </row>
    <row r="6" spans="1:9" s="4" customFormat="1" ht="22.5" customHeight="1" x14ac:dyDescent="0.2">
      <c r="A6" s="17"/>
      <c r="B6" s="300">
        <v>1</v>
      </c>
      <c r="C6" s="301" t="s">
        <v>1479</v>
      </c>
      <c r="D6" s="302">
        <v>6</v>
      </c>
      <c r="E6" s="303" t="s">
        <v>1717</v>
      </c>
      <c r="F6" s="303" t="s">
        <v>1717</v>
      </c>
      <c r="G6" s="304" t="s">
        <v>1717</v>
      </c>
      <c r="H6" s="305">
        <v>6</v>
      </c>
      <c r="I6" s="17"/>
    </row>
    <row r="7" spans="1:9" s="4" customFormat="1" ht="22.5" customHeight="1" x14ac:dyDescent="0.2">
      <c r="A7" s="17"/>
      <c r="B7" s="306">
        <v>2</v>
      </c>
      <c r="C7" s="307" t="s">
        <v>1480</v>
      </c>
      <c r="D7" s="308">
        <v>1</v>
      </c>
      <c r="E7" s="766" t="s">
        <v>1717</v>
      </c>
      <c r="F7" s="309" t="s">
        <v>1717</v>
      </c>
      <c r="G7" s="310">
        <v>1</v>
      </c>
      <c r="H7" s="311" t="s">
        <v>1717</v>
      </c>
      <c r="I7" s="17"/>
    </row>
    <row r="8" spans="1:9" s="4" customFormat="1" ht="22.5" customHeight="1" x14ac:dyDescent="0.2">
      <c r="A8" s="17"/>
      <c r="B8" s="306">
        <v>3</v>
      </c>
      <c r="C8" s="307" t="s">
        <v>1481</v>
      </c>
      <c r="D8" s="308">
        <v>6</v>
      </c>
      <c r="E8" s="766" t="s">
        <v>1717</v>
      </c>
      <c r="F8" s="309">
        <v>6</v>
      </c>
      <c r="G8" s="310" t="s">
        <v>1717</v>
      </c>
      <c r="H8" s="311" t="s">
        <v>1717</v>
      </c>
      <c r="I8" s="17"/>
    </row>
    <row r="9" spans="1:9" s="4" customFormat="1" ht="22.5" customHeight="1" x14ac:dyDescent="0.2">
      <c r="A9" s="17"/>
      <c r="B9" s="306">
        <v>4</v>
      </c>
      <c r="C9" s="307" t="s">
        <v>105</v>
      </c>
      <c r="D9" s="308">
        <v>2</v>
      </c>
      <c r="E9" s="766" t="s">
        <v>1717</v>
      </c>
      <c r="F9" s="309">
        <v>2</v>
      </c>
      <c r="G9" s="310" t="s">
        <v>1717</v>
      </c>
      <c r="H9" s="311" t="s">
        <v>1717</v>
      </c>
      <c r="I9" s="17"/>
    </row>
    <row r="10" spans="1:9" s="4" customFormat="1" ht="22.5" customHeight="1" x14ac:dyDescent="0.2">
      <c r="A10" s="17"/>
      <c r="B10" s="306">
        <v>5</v>
      </c>
      <c r="C10" s="307" t="s">
        <v>1001</v>
      </c>
      <c r="D10" s="308">
        <v>4</v>
      </c>
      <c r="E10" s="766" t="s">
        <v>1717</v>
      </c>
      <c r="F10" s="309">
        <v>4</v>
      </c>
      <c r="G10" s="310" t="s">
        <v>1717</v>
      </c>
      <c r="H10" s="311" t="s">
        <v>1717</v>
      </c>
      <c r="I10" s="17"/>
    </row>
    <row r="11" spans="1:9" s="4" customFormat="1" ht="22.5" customHeight="1" x14ac:dyDescent="0.2">
      <c r="A11" s="17"/>
      <c r="B11" s="306">
        <v>6</v>
      </c>
      <c r="C11" s="307" t="s">
        <v>107</v>
      </c>
      <c r="D11" s="308">
        <v>1</v>
      </c>
      <c r="E11" s="766" t="s">
        <v>1717</v>
      </c>
      <c r="F11" s="309">
        <v>1</v>
      </c>
      <c r="G11" s="310" t="s">
        <v>1717</v>
      </c>
      <c r="H11" s="311" t="s">
        <v>1717</v>
      </c>
      <c r="I11" s="17"/>
    </row>
    <row r="12" spans="1:9" s="4" customFormat="1" ht="22.5" customHeight="1" x14ac:dyDescent="0.2">
      <c r="A12" s="17"/>
      <c r="B12" s="306">
        <v>7</v>
      </c>
      <c r="C12" s="307" t="s">
        <v>109</v>
      </c>
      <c r="D12" s="308">
        <v>3</v>
      </c>
      <c r="E12" s="766" t="s">
        <v>1717</v>
      </c>
      <c r="F12" s="309">
        <v>3</v>
      </c>
      <c r="G12" s="310" t="s">
        <v>1717</v>
      </c>
      <c r="H12" s="311" t="s">
        <v>1717</v>
      </c>
      <c r="I12" s="17"/>
    </row>
    <row r="13" spans="1:9" s="4" customFormat="1" ht="22.5" customHeight="1" x14ac:dyDescent="0.2">
      <c r="A13" s="17"/>
      <c r="B13" s="306">
        <v>8</v>
      </c>
      <c r="C13" s="307" t="s">
        <v>1482</v>
      </c>
      <c r="D13" s="308">
        <v>2</v>
      </c>
      <c r="E13" s="766" t="s">
        <v>1717</v>
      </c>
      <c r="F13" s="309">
        <v>2</v>
      </c>
      <c r="G13" s="310" t="s">
        <v>1717</v>
      </c>
      <c r="H13" s="311" t="s">
        <v>1717</v>
      </c>
      <c r="I13" s="17"/>
    </row>
    <row r="14" spans="1:9" s="4" customFormat="1" ht="22.5" customHeight="1" x14ac:dyDescent="0.2">
      <c r="A14" s="17"/>
      <c r="B14" s="306">
        <v>9</v>
      </c>
      <c r="C14" s="307" t="s">
        <v>1425</v>
      </c>
      <c r="D14" s="308">
        <v>1</v>
      </c>
      <c r="E14" s="766" t="s">
        <v>1717</v>
      </c>
      <c r="F14" s="309" t="s">
        <v>1717</v>
      </c>
      <c r="G14" s="310" t="s">
        <v>1717</v>
      </c>
      <c r="H14" s="311">
        <v>1</v>
      </c>
      <c r="I14" s="17"/>
    </row>
    <row r="15" spans="1:9" s="4" customFormat="1" ht="22.5" customHeight="1" x14ac:dyDescent="0.2">
      <c r="A15" s="17"/>
      <c r="B15" s="306">
        <v>10</v>
      </c>
      <c r="C15" s="307" t="s">
        <v>1443</v>
      </c>
      <c r="D15" s="308">
        <v>1</v>
      </c>
      <c r="E15" s="766" t="s">
        <v>1717</v>
      </c>
      <c r="F15" s="309" t="s">
        <v>1717</v>
      </c>
      <c r="G15" s="310" t="s">
        <v>1717</v>
      </c>
      <c r="H15" s="311">
        <v>1</v>
      </c>
      <c r="I15" s="17"/>
    </row>
    <row r="16" spans="1:9" s="4" customFormat="1" ht="22.5" customHeight="1" x14ac:dyDescent="0.2">
      <c r="A16" s="17"/>
      <c r="B16" s="306">
        <v>11</v>
      </c>
      <c r="C16" s="307" t="s">
        <v>1491</v>
      </c>
      <c r="D16" s="308">
        <v>1</v>
      </c>
      <c r="E16" s="766">
        <v>1</v>
      </c>
      <c r="F16" s="309" t="s">
        <v>1717</v>
      </c>
      <c r="G16" s="310" t="s">
        <v>1717</v>
      </c>
      <c r="H16" s="311" t="s">
        <v>1717</v>
      </c>
      <c r="I16" s="17"/>
    </row>
    <row r="17" spans="1:9" s="4" customFormat="1" ht="22.5" customHeight="1" x14ac:dyDescent="0.2">
      <c r="A17" s="17"/>
      <c r="B17" s="306">
        <v>12</v>
      </c>
      <c r="C17" s="307" t="s">
        <v>113</v>
      </c>
      <c r="D17" s="308">
        <v>1</v>
      </c>
      <c r="E17" s="766" t="s">
        <v>1717</v>
      </c>
      <c r="F17" s="309" t="s">
        <v>1717</v>
      </c>
      <c r="G17" s="310" t="s">
        <v>1717</v>
      </c>
      <c r="H17" s="311">
        <v>1</v>
      </c>
      <c r="I17" s="17"/>
    </row>
    <row r="18" spans="1:9" s="4" customFormat="1" ht="22.5" customHeight="1" x14ac:dyDescent="0.2">
      <c r="A18" s="17"/>
      <c r="B18" s="306">
        <v>13</v>
      </c>
      <c r="C18" s="307" t="s">
        <v>115</v>
      </c>
      <c r="D18" s="308">
        <v>1</v>
      </c>
      <c r="E18" s="766" t="s">
        <v>1717</v>
      </c>
      <c r="F18" s="309">
        <v>1</v>
      </c>
      <c r="G18" s="310" t="s">
        <v>1717</v>
      </c>
      <c r="H18" s="311" t="s">
        <v>1717</v>
      </c>
      <c r="I18" s="17"/>
    </row>
    <row r="19" spans="1:9" s="4" customFormat="1" ht="22.5" customHeight="1" x14ac:dyDescent="0.2">
      <c r="A19" s="17"/>
      <c r="B19" s="306">
        <v>14</v>
      </c>
      <c r="C19" s="307" t="s">
        <v>1492</v>
      </c>
      <c r="D19" s="308">
        <v>3</v>
      </c>
      <c r="E19" s="766" t="s">
        <v>1717</v>
      </c>
      <c r="F19" s="309">
        <v>3</v>
      </c>
      <c r="G19" s="310" t="s">
        <v>1717</v>
      </c>
      <c r="H19" s="311" t="s">
        <v>1717</v>
      </c>
      <c r="I19" s="17"/>
    </row>
    <row r="20" spans="1:9" s="4" customFormat="1" ht="22.5" customHeight="1" x14ac:dyDescent="0.2">
      <c r="A20" s="17"/>
      <c r="B20" s="306">
        <v>15</v>
      </c>
      <c r="C20" s="312" t="s">
        <v>1458</v>
      </c>
      <c r="D20" s="308">
        <v>1</v>
      </c>
      <c r="E20" s="766" t="s">
        <v>1717</v>
      </c>
      <c r="F20" s="309">
        <v>1</v>
      </c>
      <c r="G20" s="310" t="s">
        <v>1717</v>
      </c>
      <c r="H20" s="311" t="s">
        <v>1717</v>
      </c>
      <c r="I20" s="17"/>
    </row>
    <row r="21" spans="1:9" s="4" customFormat="1" ht="22.5" customHeight="1" x14ac:dyDescent="0.2">
      <c r="A21" s="17"/>
      <c r="B21" s="306">
        <v>16</v>
      </c>
      <c r="C21" s="307" t="s">
        <v>1493</v>
      </c>
      <c r="D21" s="308">
        <v>1</v>
      </c>
      <c r="E21" s="766" t="s">
        <v>1717</v>
      </c>
      <c r="F21" s="309">
        <v>1</v>
      </c>
      <c r="G21" s="310" t="s">
        <v>1717</v>
      </c>
      <c r="H21" s="311" t="s">
        <v>1717</v>
      </c>
      <c r="I21" s="17"/>
    </row>
    <row r="22" spans="1:9" s="4" customFormat="1" ht="22.5" customHeight="1" x14ac:dyDescent="0.2">
      <c r="A22" s="17"/>
      <c r="B22" s="306">
        <v>17</v>
      </c>
      <c r="C22" s="307" t="s">
        <v>1483</v>
      </c>
      <c r="D22" s="308">
        <v>2</v>
      </c>
      <c r="E22" s="766" t="s">
        <v>1717</v>
      </c>
      <c r="F22" s="309">
        <v>2</v>
      </c>
      <c r="G22" s="310" t="s">
        <v>1717</v>
      </c>
      <c r="H22" s="311" t="s">
        <v>1717</v>
      </c>
      <c r="I22" s="17"/>
    </row>
    <row r="23" spans="1:9" s="4" customFormat="1" ht="22.5" customHeight="1" x14ac:dyDescent="0.2">
      <c r="A23" s="17"/>
      <c r="B23" s="306">
        <v>18</v>
      </c>
      <c r="C23" s="307" t="s">
        <v>1484</v>
      </c>
      <c r="D23" s="308">
        <v>3</v>
      </c>
      <c r="E23" s="766">
        <v>1</v>
      </c>
      <c r="F23" s="309">
        <v>2</v>
      </c>
      <c r="G23" s="310" t="s">
        <v>1717</v>
      </c>
      <c r="H23" s="311" t="s">
        <v>1717</v>
      </c>
      <c r="I23" s="17"/>
    </row>
    <row r="24" spans="1:9" s="4" customFormat="1" ht="22.5" customHeight="1" x14ac:dyDescent="0.2">
      <c r="A24" s="17"/>
      <c r="B24" s="306">
        <v>19</v>
      </c>
      <c r="C24" s="307" t="s">
        <v>1485</v>
      </c>
      <c r="D24" s="308">
        <v>1</v>
      </c>
      <c r="E24" s="766">
        <v>1</v>
      </c>
      <c r="F24" s="309" t="s">
        <v>1717</v>
      </c>
      <c r="G24" s="310" t="s">
        <v>1717</v>
      </c>
      <c r="H24" s="311" t="s">
        <v>1717</v>
      </c>
      <c r="I24" s="17"/>
    </row>
    <row r="25" spans="1:9" s="4" customFormat="1" ht="22.5" customHeight="1" x14ac:dyDescent="0.2">
      <c r="A25" s="17"/>
      <c r="B25" s="306">
        <v>20</v>
      </c>
      <c r="C25" s="307" t="s">
        <v>1486</v>
      </c>
      <c r="D25" s="308">
        <v>5</v>
      </c>
      <c r="E25" s="766">
        <v>2</v>
      </c>
      <c r="F25" s="309">
        <v>3</v>
      </c>
      <c r="G25" s="310" t="s">
        <v>1717</v>
      </c>
      <c r="H25" s="311" t="s">
        <v>1717</v>
      </c>
      <c r="I25" s="17"/>
    </row>
    <row r="26" spans="1:9" s="4" customFormat="1" ht="22.5" customHeight="1" x14ac:dyDescent="0.2">
      <c r="A26" s="17"/>
      <c r="B26" s="306">
        <v>21</v>
      </c>
      <c r="C26" s="307" t="s">
        <v>130</v>
      </c>
      <c r="D26" s="308">
        <v>1</v>
      </c>
      <c r="E26" s="766" t="s">
        <v>1717</v>
      </c>
      <c r="F26" s="309">
        <v>1</v>
      </c>
      <c r="G26" s="310" t="s">
        <v>1717</v>
      </c>
      <c r="H26" s="311" t="s">
        <v>1717</v>
      </c>
      <c r="I26" s="17"/>
    </row>
    <row r="27" spans="1:9" s="4" customFormat="1" ht="22.5" customHeight="1" x14ac:dyDescent="0.2">
      <c r="A27" s="17"/>
      <c r="B27" s="306">
        <v>22</v>
      </c>
      <c r="C27" s="307" t="s">
        <v>1495</v>
      </c>
      <c r="D27" s="308">
        <v>10</v>
      </c>
      <c r="E27" s="766">
        <v>5</v>
      </c>
      <c r="F27" s="309">
        <v>5</v>
      </c>
      <c r="G27" s="310" t="s">
        <v>1717</v>
      </c>
      <c r="H27" s="311" t="s">
        <v>1717</v>
      </c>
      <c r="I27" s="17"/>
    </row>
    <row r="28" spans="1:9" s="4" customFormat="1" ht="22.5" customHeight="1" x14ac:dyDescent="0.2">
      <c r="A28" s="17"/>
      <c r="B28" s="306">
        <v>23</v>
      </c>
      <c r="C28" s="307" t="s">
        <v>1496</v>
      </c>
      <c r="D28" s="308">
        <v>1</v>
      </c>
      <c r="E28" s="766" t="s">
        <v>1717</v>
      </c>
      <c r="F28" s="309">
        <v>1</v>
      </c>
      <c r="G28" s="310" t="s">
        <v>1717</v>
      </c>
      <c r="H28" s="311" t="s">
        <v>1717</v>
      </c>
      <c r="I28" s="17"/>
    </row>
    <row r="29" spans="1:9" s="4" customFormat="1" ht="22.5" customHeight="1" x14ac:dyDescent="0.2">
      <c r="A29" s="17"/>
      <c r="B29" s="306">
        <v>24</v>
      </c>
      <c r="C29" s="307" t="s">
        <v>1497</v>
      </c>
      <c r="D29" s="308">
        <v>5</v>
      </c>
      <c r="E29" s="766" t="s">
        <v>1717</v>
      </c>
      <c r="F29" s="309">
        <v>5</v>
      </c>
      <c r="G29" s="310" t="s">
        <v>1717</v>
      </c>
      <c r="H29" s="311" t="s">
        <v>1717</v>
      </c>
      <c r="I29" s="17"/>
    </row>
    <row r="30" spans="1:9" s="4" customFormat="1" ht="22.5" customHeight="1" x14ac:dyDescent="0.2">
      <c r="A30" s="17"/>
      <c r="B30" s="306">
        <v>25</v>
      </c>
      <c r="C30" s="307" t="s">
        <v>1499</v>
      </c>
      <c r="D30" s="308">
        <v>2</v>
      </c>
      <c r="E30" s="766" t="s">
        <v>1717</v>
      </c>
      <c r="F30" s="309">
        <v>2</v>
      </c>
      <c r="G30" s="310" t="s">
        <v>1717</v>
      </c>
      <c r="H30" s="311" t="s">
        <v>1717</v>
      </c>
      <c r="I30" s="17"/>
    </row>
    <row r="31" spans="1:9" s="4" customFormat="1" ht="22.5" customHeight="1" x14ac:dyDescent="0.2">
      <c r="A31" s="17"/>
      <c r="B31" s="306">
        <v>26</v>
      </c>
      <c r="C31" s="307" t="s">
        <v>1004</v>
      </c>
      <c r="D31" s="308">
        <v>14</v>
      </c>
      <c r="E31" s="766">
        <v>11</v>
      </c>
      <c r="F31" s="309">
        <v>3</v>
      </c>
      <c r="G31" s="310" t="s">
        <v>1717</v>
      </c>
      <c r="H31" s="311" t="s">
        <v>1717</v>
      </c>
      <c r="I31" s="17"/>
    </row>
    <row r="32" spans="1:9" s="4" customFormat="1" ht="22.5" customHeight="1" x14ac:dyDescent="0.2">
      <c r="A32" s="17"/>
      <c r="B32" s="306">
        <v>27</v>
      </c>
      <c r="C32" s="307" t="s">
        <v>1435</v>
      </c>
      <c r="D32" s="308">
        <v>1</v>
      </c>
      <c r="E32" s="766" t="s">
        <v>1717</v>
      </c>
      <c r="F32" s="309">
        <v>1</v>
      </c>
      <c r="G32" s="310" t="s">
        <v>1717</v>
      </c>
      <c r="H32" s="311" t="s">
        <v>1717</v>
      </c>
      <c r="I32" s="17"/>
    </row>
    <row r="33" spans="1:9" s="4" customFormat="1" ht="22.5" customHeight="1" x14ac:dyDescent="0.2">
      <c r="A33" s="17"/>
      <c r="B33" s="306">
        <v>28</v>
      </c>
      <c r="C33" s="307" t="s">
        <v>1500</v>
      </c>
      <c r="D33" s="308">
        <v>2</v>
      </c>
      <c r="E33" s="766">
        <v>1</v>
      </c>
      <c r="F33" s="309">
        <v>1</v>
      </c>
      <c r="G33" s="310" t="s">
        <v>1717</v>
      </c>
      <c r="H33" s="311" t="s">
        <v>1717</v>
      </c>
      <c r="I33" s="17"/>
    </row>
    <row r="34" spans="1:9" s="4" customFormat="1" ht="22.5" customHeight="1" x14ac:dyDescent="0.2">
      <c r="A34" s="17"/>
      <c r="B34" s="306">
        <v>29</v>
      </c>
      <c r="C34" s="307" t="s">
        <v>1501</v>
      </c>
      <c r="D34" s="308">
        <v>2</v>
      </c>
      <c r="E34" s="766">
        <v>1</v>
      </c>
      <c r="F34" s="309">
        <v>1</v>
      </c>
      <c r="G34" s="310" t="s">
        <v>1717</v>
      </c>
      <c r="H34" s="311" t="s">
        <v>1717</v>
      </c>
      <c r="I34" s="17"/>
    </row>
    <row r="35" spans="1:9" s="4" customFormat="1" ht="22.5" customHeight="1" x14ac:dyDescent="0.2">
      <c r="A35" s="17"/>
      <c r="B35" s="306">
        <v>30</v>
      </c>
      <c r="C35" s="307" t="s">
        <v>1494</v>
      </c>
      <c r="D35" s="308">
        <v>1</v>
      </c>
      <c r="E35" s="766">
        <v>1</v>
      </c>
      <c r="F35" s="309" t="s">
        <v>1717</v>
      </c>
      <c r="G35" s="310" t="s">
        <v>1717</v>
      </c>
      <c r="H35" s="311" t="s">
        <v>1717</v>
      </c>
      <c r="I35" s="17"/>
    </row>
    <row r="36" spans="1:9" s="4" customFormat="1" ht="22.5" customHeight="1" x14ac:dyDescent="0.2">
      <c r="A36" s="17"/>
      <c r="B36" s="306">
        <v>31</v>
      </c>
      <c r="C36" s="307" t="s">
        <v>1417</v>
      </c>
      <c r="D36" s="308">
        <v>3</v>
      </c>
      <c r="E36" s="766" t="s">
        <v>1717</v>
      </c>
      <c r="F36" s="309">
        <v>3</v>
      </c>
      <c r="G36" s="310" t="s">
        <v>1717</v>
      </c>
      <c r="H36" s="311" t="s">
        <v>1717</v>
      </c>
      <c r="I36" s="17"/>
    </row>
    <row r="37" spans="1:9" s="4" customFormat="1" ht="22.5" customHeight="1" x14ac:dyDescent="0.2">
      <c r="A37" s="17"/>
      <c r="B37" s="306">
        <v>32</v>
      </c>
      <c r="C37" s="307" t="s">
        <v>1416</v>
      </c>
      <c r="D37" s="308">
        <v>2</v>
      </c>
      <c r="E37" s="766">
        <v>1</v>
      </c>
      <c r="F37" s="309">
        <v>1</v>
      </c>
      <c r="G37" s="310" t="s">
        <v>1717</v>
      </c>
      <c r="H37" s="311" t="s">
        <v>1717</v>
      </c>
      <c r="I37" s="17"/>
    </row>
    <row r="38" spans="1:9" s="4" customFormat="1" ht="22.5" customHeight="1" x14ac:dyDescent="0.2">
      <c r="A38" s="17"/>
      <c r="B38" s="306">
        <v>33</v>
      </c>
      <c r="C38" s="307" t="s">
        <v>135</v>
      </c>
      <c r="D38" s="308">
        <v>1</v>
      </c>
      <c r="E38" s="766" t="s">
        <v>1717</v>
      </c>
      <c r="F38" s="309">
        <v>1</v>
      </c>
      <c r="G38" s="310" t="s">
        <v>1717</v>
      </c>
      <c r="H38" s="311" t="s">
        <v>1717</v>
      </c>
      <c r="I38" s="17"/>
    </row>
    <row r="39" spans="1:9" s="4" customFormat="1" ht="22.5" customHeight="1" x14ac:dyDescent="0.2">
      <c r="A39" s="17"/>
      <c r="B39" s="306">
        <v>34</v>
      </c>
      <c r="C39" s="307" t="s">
        <v>1502</v>
      </c>
      <c r="D39" s="308">
        <v>2</v>
      </c>
      <c r="E39" s="766" t="s">
        <v>1717</v>
      </c>
      <c r="F39" s="309">
        <v>2</v>
      </c>
      <c r="G39" s="310" t="s">
        <v>1717</v>
      </c>
      <c r="H39" s="311" t="s">
        <v>1717</v>
      </c>
      <c r="I39" s="17"/>
    </row>
    <row r="40" spans="1:9" s="4" customFormat="1" ht="22.5" customHeight="1" x14ac:dyDescent="0.2">
      <c r="A40" s="17"/>
      <c r="B40" s="306">
        <v>35</v>
      </c>
      <c r="C40" s="307" t="s">
        <v>1488</v>
      </c>
      <c r="D40" s="308">
        <v>1</v>
      </c>
      <c r="E40" s="766" t="s">
        <v>1717</v>
      </c>
      <c r="F40" s="309">
        <v>1</v>
      </c>
      <c r="G40" s="310" t="s">
        <v>1717</v>
      </c>
      <c r="H40" s="311" t="s">
        <v>1717</v>
      </c>
      <c r="I40" s="17"/>
    </row>
    <row r="41" spans="1:9" s="4" customFormat="1" ht="22.5" customHeight="1" x14ac:dyDescent="0.2">
      <c r="A41" s="17"/>
      <c r="B41" s="306">
        <v>36</v>
      </c>
      <c r="C41" s="307" t="s">
        <v>1489</v>
      </c>
      <c r="D41" s="308">
        <v>1</v>
      </c>
      <c r="E41" s="766" t="s">
        <v>1717</v>
      </c>
      <c r="F41" s="309" t="s">
        <v>1717</v>
      </c>
      <c r="G41" s="310" t="s">
        <v>1717</v>
      </c>
      <c r="H41" s="311">
        <v>1</v>
      </c>
      <c r="I41" s="17"/>
    </row>
    <row r="42" spans="1:9" s="4" customFormat="1" ht="22.5" customHeight="1" x14ac:dyDescent="0.2">
      <c r="A42" s="17"/>
      <c r="B42" s="306">
        <v>37</v>
      </c>
      <c r="C42" s="307" t="s">
        <v>1490</v>
      </c>
      <c r="D42" s="308">
        <v>4</v>
      </c>
      <c r="E42" s="766">
        <v>1</v>
      </c>
      <c r="F42" s="309">
        <v>3</v>
      </c>
      <c r="G42" s="310" t="s">
        <v>1717</v>
      </c>
      <c r="H42" s="311" t="s">
        <v>1717</v>
      </c>
      <c r="I42" s="17"/>
    </row>
    <row r="43" spans="1:9" s="4" customFormat="1" ht="22.5" customHeight="1" x14ac:dyDescent="0.2">
      <c r="A43" s="17"/>
      <c r="B43" s="306">
        <v>38</v>
      </c>
      <c r="C43" s="307" t="s">
        <v>144</v>
      </c>
      <c r="D43" s="308">
        <v>2</v>
      </c>
      <c r="E43" s="766">
        <v>2</v>
      </c>
      <c r="F43" s="309" t="s">
        <v>1717</v>
      </c>
      <c r="G43" s="310" t="s">
        <v>1717</v>
      </c>
      <c r="H43" s="311" t="s">
        <v>1717</v>
      </c>
      <c r="I43" s="17"/>
    </row>
    <row r="44" spans="1:9" s="4" customFormat="1" ht="22.5" customHeight="1" x14ac:dyDescent="0.2">
      <c r="A44" s="17"/>
      <c r="B44" s="306">
        <v>39</v>
      </c>
      <c r="C44" s="307" t="s">
        <v>146</v>
      </c>
      <c r="D44" s="308">
        <v>1</v>
      </c>
      <c r="E44" s="766" t="s">
        <v>1717</v>
      </c>
      <c r="F44" s="309" t="s">
        <v>1717</v>
      </c>
      <c r="G44" s="310">
        <v>1</v>
      </c>
      <c r="H44" s="311" t="s">
        <v>1717</v>
      </c>
      <c r="I44" s="17"/>
    </row>
    <row r="45" spans="1:9" s="4" customFormat="1" ht="22.5" customHeight="1" x14ac:dyDescent="0.2">
      <c r="A45" s="17"/>
      <c r="B45" s="306">
        <v>40</v>
      </c>
      <c r="C45" s="307" t="s">
        <v>148</v>
      </c>
      <c r="D45" s="308">
        <v>1</v>
      </c>
      <c r="E45" s="766" t="s">
        <v>1717</v>
      </c>
      <c r="F45" s="309">
        <v>1</v>
      </c>
      <c r="G45" s="310" t="s">
        <v>1717</v>
      </c>
      <c r="H45" s="311" t="s">
        <v>1717</v>
      </c>
      <c r="I45" s="17"/>
    </row>
    <row r="46" spans="1:9" s="4" customFormat="1" ht="22.5" customHeight="1" x14ac:dyDescent="0.2">
      <c r="A46" s="17"/>
      <c r="B46" s="306">
        <v>41</v>
      </c>
      <c r="C46" s="307" t="s">
        <v>150</v>
      </c>
      <c r="D46" s="308">
        <v>1</v>
      </c>
      <c r="E46" s="766" t="s">
        <v>1717</v>
      </c>
      <c r="F46" s="309">
        <v>1</v>
      </c>
      <c r="G46" s="310" t="s">
        <v>1717</v>
      </c>
      <c r="H46" s="311" t="s">
        <v>1717</v>
      </c>
      <c r="I46" s="17"/>
    </row>
    <row r="47" spans="1:9" s="4" customFormat="1" ht="22.5" customHeight="1" x14ac:dyDescent="0.2">
      <c r="A47" s="17"/>
      <c r="B47" s="306">
        <v>42</v>
      </c>
      <c r="C47" s="307" t="s">
        <v>152</v>
      </c>
      <c r="D47" s="308">
        <v>2</v>
      </c>
      <c r="E47" s="766" t="s">
        <v>1717</v>
      </c>
      <c r="F47" s="309">
        <v>2</v>
      </c>
      <c r="G47" s="310" t="s">
        <v>1717</v>
      </c>
      <c r="H47" s="311" t="s">
        <v>1717</v>
      </c>
      <c r="I47" s="17"/>
    </row>
    <row r="48" spans="1:9" s="4" customFormat="1" ht="22.5" customHeight="1" x14ac:dyDescent="0.2">
      <c r="A48" s="17"/>
      <c r="B48" s="306">
        <v>43</v>
      </c>
      <c r="C48" s="307" t="s">
        <v>154</v>
      </c>
      <c r="D48" s="308">
        <v>5</v>
      </c>
      <c r="E48" s="766" t="s">
        <v>1717</v>
      </c>
      <c r="F48" s="309">
        <v>5</v>
      </c>
      <c r="G48" s="310" t="s">
        <v>1717</v>
      </c>
      <c r="H48" s="311" t="s">
        <v>1717</v>
      </c>
      <c r="I48" s="17"/>
    </row>
    <row r="49" spans="1:9" s="4" customFormat="1" ht="22.5" customHeight="1" x14ac:dyDescent="0.2">
      <c r="A49" s="17"/>
      <c r="B49" s="306">
        <v>44</v>
      </c>
      <c r="C49" s="307" t="s">
        <v>156</v>
      </c>
      <c r="D49" s="308">
        <v>1</v>
      </c>
      <c r="E49" s="766" t="s">
        <v>1717</v>
      </c>
      <c r="F49" s="309">
        <v>1</v>
      </c>
      <c r="G49" s="310" t="s">
        <v>1717</v>
      </c>
      <c r="H49" s="311" t="s">
        <v>1717</v>
      </c>
      <c r="I49" s="17"/>
    </row>
    <row r="50" spans="1:9" s="4" customFormat="1" ht="22.5" customHeight="1" x14ac:dyDescent="0.2">
      <c r="A50" s="17"/>
      <c r="B50" s="306">
        <v>45</v>
      </c>
      <c r="C50" s="307" t="s">
        <v>158</v>
      </c>
      <c r="D50" s="308">
        <v>1</v>
      </c>
      <c r="E50" s="766" t="s">
        <v>1717</v>
      </c>
      <c r="F50" s="309">
        <v>1</v>
      </c>
      <c r="G50" s="310" t="s">
        <v>1717</v>
      </c>
      <c r="H50" s="311" t="s">
        <v>1717</v>
      </c>
      <c r="I50" s="17"/>
    </row>
    <row r="51" spans="1:9" s="4" customFormat="1" ht="22.5" customHeight="1" x14ac:dyDescent="0.2">
      <c r="A51" s="17"/>
      <c r="B51" s="306">
        <v>46</v>
      </c>
      <c r="C51" s="307" t="s">
        <v>160</v>
      </c>
      <c r="D51" s="308">
        <v>2</v>
      </c>
      <c r="E51" s="766" t="s">
        <v>1717</v>
      </c>
      <c r="F51" s="309">
        <v>2</v>
      </c>
      <c r="G51" s="310" t="s">
        <v>1717</v>
      </c>
      <c r="H51" s="311" t="s">
        <v>1717</v>
      </c>
      <c r="I51" s="17"/>
    </row>
    <row r="52" spans="1:9" s="4" customFormat="1" ht="22.5" customHeight="1" x14ac:dyDescent="0.2">
      <c r="A52" s="17"/>
      <c r="B52" s="306">
        <v>47</v>
      </c>
      <c r="C52" s="313" t="s">
        <v>162</v>
      </c>
      <c r="D52" s="314">
        <v>1</v>
      </c>
      <c r="E52" s="767" t="s">
        <v>1717</v>
      </c>
      <c r="F52" s="315">
        <v>1</v>
      </c>
      <c r="G52" s="316" t="s">
        <v>1717</v>
      </c>
      <c r="H52" s="317" t="s">
        <v>1717</v>
      </c>
      <c r="I52" s="17"/>
    </row>
    <row r="53" spans="1:9" s="4" customFormat="1" ht="22.5" customHeight="1" x14ac:dyDescent="0.2">
      <c r="A53" s="17"/>
      <c r="B53" s="306">
        <v>48</v>
      </c>
      <c r="C53" s="313" t="s">
        <v>164</v>
      </c>
      <c r="D53" s="314">
        <v>8</v>
      </c>
      <c r="E53" s="767" t="s">
        <v>1717</v>
      </c>
      <c r="F53" s="315">
        <v>8</v>
      </c>
      <c r="G53" s="316" t="s">
        <v>1717</v>
      </c>
      <c r="H53" s="317" t="s">
        <v>1717</v>
      </c>
      <c r="I53" s="17"/>
    </row>
    <row r="54" spans="1:9" s="4" customFormat="1" ht="22.5" customHeight="1" x14ac:dyDescent="0.2">
      <c r="A54" s="17"/>
      <c r="B54" s="306">
        <v>49</v>
      </c>
      <c r="C54" s="313" t="s">
        <v>166</v>
      </c>
      <c r="D54" s="314">
        <v>1</v>
      </c>
      <c r="E54" s="767" t="s">
        <v>1717</v>
      </c>
      <c r="F54" s="315">
        <v>1</v>
      </c>
      <c r="G54" s="316" t="s">
        <v>1717</v>
      </c>
      <c r="H54" s="317" t="s">
        <v>1717</v>
      </c>
      <c r="I54" s="17"/>
    </row>
    <row r="55" spans="1:9" s="4" customFormat="1" ht="22.5" customHeight="1" x14ac:dyDescent="0.2">
      <c r="A55" s="17"/>
      <c r="B55" s="306">
        <v>50</v>
      </c>
      <c r="C55" s="313" t="s">
        <v>168</v>
      </c>
      <c r="D55" s="314">
        <v>4</v>
      </c>
      <c r="E55" s="767" t="s">
        <v>1717</v>
      </c>
      <c r="F55" s="315">
        <v>4</v>
      </c>
      <c r="G55" s="316" t="s">
        <v>1717</v>
      </c>
      <c r="H55" s="317" t="s">
        <v>1717</v>
      </c>
      <c r="I55" s="17"/>
    </row>
    <row r="56" spans="1:9" s="4" customFormat="1" ht="22.5" customHeight="1" x14ac:dyDescent="0.2">
      <c r="A56" s="17"/>
      <c r="B56" s="306">
        <v>51</v>
      </c>
      <c r="C56" s="318" t="s">
        <v>1573</v>
      </c>
      <c r="D56" s="319">
        <v>2</v>
      </c>
      <c r="E56" s="768">
        <v>2</v>
      </c>
      <c r="F56" s="320" t="s">
        <v>1717</v>
      </c>
      <c r="G56" s="321" t="s">
        <v>1717</v>
      </c>
      <c r="H56" s="322" t="s">
        <v>1717</v>
      </c>
      <c r="I56" s="17"/>
    </row>
    <row r="57" spans="1:9" s="4" customFormat="1" ht="22.5" customHeight="1" x14ac:dyDescent="0.2">
      <c r="A57" s="17"/>
      <c r="B57" s="306">
        <v>52</v>
      </c>
      <c r="C57" s="318" t="s">
        <v>1576</v>
      </c>
      <c r="D57" s="319">
        <v>6</v>
      </c>
      <c r="E57" s="768" t="s">
        <v>1717</v>
      </c>
      <c r="F57" s="320">
        <v>4</v>
      </c>
      <c r="G57" s="321" t="s">
        <v>1717</v>
      </c>
      <c r="H57" s="322">
        <v>2</v>
      </c>
      <c r="I57" s="17"/>
    </row>
    <row r="58" spans="1:9" s="4" customFormat="1" ht="22.5" customHeight="1" x14ac:dyDescent="0.2">
      <c r="A58" s="17"/>
      <c r="B58" s="306">
        <v>53</v>
      </c>
      <c r="C58" s="318" t="s">
        <v>1586</v>
      </c>
      <c r="D58" s="319">
        <v>2</v>
      </c>
      <c r="E58" s="768">
        <v>1</v>
      </c>
      <c r="F58" s="320">
        <v>1</v>
      </c>
      <c r="G58" s="321" t="s">
        <v>1717</v>
      </c>
      <c r="H58" s="322" t="s">
        <v>1717</v>
      </c>
      <c r="I58" s="17"/>
    </row>
    <row r="59" spans="1:9" s="4" customFormat="1" ht="22.5" customHeight="1" x14ac:dyDescent="0.2">
      <c r="A59" s="17"/>
      <c r="B59" s="306">
        <v>54</v>
      </c>
      <c r="C59" s="318" t="s">
        <v>1431</v>
      </c>
      <c r="D59" s="319">
        <v>1</v>
      </c>
      <c r="E59" s="768" t="s">
        <v>1717</v>
      </c>
      <c r="F59" s="320">
        <v>1</v>
      </c>
      <c r="G59" s="321" t="s">
        <v>1717</v>
      </c>
      <c r="H59" s="322" t="s">
        <v>1717</v>
      </c>
      <c r="I59" s="17"/>
    </row>
    <row r="60" spans="1:9" s="4" customFormat="1" ht="22.5" customHeight="1" x14ac:dyDescent="0.2">
      <c r="A60" s="17"/>
      <c r="B60" s="306">
        <v>55</v>
      </c>
      <c r="C60" s="318" t="s">
        <v>171</v>
      </c>
      <c r="D60" s="319">
        <v>3</v>
      </c>
      <c r="E60" s="768" t="s">
        <v>1717</v>
      </c>
      <c r="F60" s="320">
        <v>3</v>
      </c>
      <c r="G60" s="321" t="s">
        <v>1717</v>
      </c>
      <c r="H60" s="322" t="s">
        <v>1717</v>
      </c>
      <c r="I60" s="17"/>
    </row>
    <row r="61" spans="1:9" s="4" customFormat="1" ht="22.5" customHeight="1" x14ac:dyDescent="0.2">
      <c r="A61" s="17"/>
      <c r="B61" s="306">
        <v>56</v>
      </c>
      <c r="C61" s="318" t="s">
        <v>173</v>
      </c>
      <c r="D61" s="319">
        <v>1</v>
      </c>
      <c r="E61" s="768" t="s">
        <v>1717</v>
      </c>
      <c r="F61" s="320" t="s">
        <v>1717</v>
      </c>
      <c r="G61" s="321">
        <v>1</v>
      </c>
      <c r="H61" s="322" t="s">
        <v>1717</v>
      </c>
      <c r="I61" s="17"/>
    </row>
    <row r="62" spans="1:9" s="4" customFormat="1" ht="22.5" customHeight="1" x14ac:dyDescent="0.2">
      <c r="A62" s="17"/>
      <c r="B62" s="306">
        <v>57</v>
      </c>
      <c r="C62" s="318" t="s">
        <v>175</v>
      </c>
      <c r="D62" s="319">
        <v>8</v>
      </c>
      <c r="E62" s="768" t="s">
        <v>1717</v>
      </c>
      <c r="F62" s="320">
        <v>8</v>
      </c>
      <c r="G62" s="321" t="s">
        <v>1717</v>
      </c>
      <c r="H62" s="322" t="s">
        <v>1717</v>
      </c>
      <c r="I62" s="17"/>
    </row>
    <row r="63" spans="1:9" s="4" customFormat="1" ht="22.5" customHeight="1" x14ac:dyDescent="0.2">
      <c r="A63" s="17"/>
      <c r="B63" s="306">
        <v>58</v>
      </c>
      <c r="C63" s="318" t="s">
        <v>177</v>
      </c>
      <c r="D63" s="319">
        <v>1</v>
      </c>
      <c r="E63" s="768" t="s">
        <v>1717</v>
      </c>
      <c r="F63" s="320">
        <v>1</v>
      </c>
      <c r="G63" s="321" t="s">
        <v>1717</v>
      </c>
      <c r="H63" s="322" t="s">
        <v>1717</v>
      </c>
      <c r="I63" s="17"/>
    </row>
    <row r="64" spans="1:9" s="4" customFormat="1" ht="22.5" customHeight="1" x14ac:dyDescent="0.2">
      <c r="A64" s="17"/>
      <c r="B64" s="306">
        <v>59</v>
      </c>
      <c r="C64" s="318" t="s">
        <v>179</v>
      </c>
      <c r="D64" s="319">
        <v>1</v>
      </c>
      <c r="E64" s="768" t="s">
        <v>1717</v>
      </c>
      <c r="F64" s="320">
        <v>1</v>
      </c>
      <c r="G64" s="321" t="s">
        <v>1717</v>
      </c>
      <c r="H64" s="322" t="s">
        <v>1717</v>
      </c>
      <c r="I64" s="17"/>
    </row>
    <row r="65" spans="1:9" s="4" customFormat="1" ht="22.5" customHeight="1" x14ac:dyDescent="0.2">
      <c r="A65" s="17"/>
      <c r="B65" s="306">
        <v>60</v>
      </c>
      <c r="C65" s="318" t="s">
        <v>1422</v>
      </c>
      <c r="D65" s="319">
        <v>10</v>
      </c>
      <c r="E65" s="768" t="s">
        <v>1717</v>
      </c>
      <c r="F65" s="320">
        <v>10</v>
      </c>
      <c r="G65" s="321" t="s">
        <v>1717</v>
      </c>
      <c r="H65" s="322" t="s">
        <v>1717</v>
      </c>
      <c r="I65" s="17"/>
    </row>
    <row r="66" spans="1:9" s="4" customFormat="1" ht="22.5" customHeight="1" x14ac:dyDescent="0.2">
      <c r="A66" s="17"/>
      <c r="B66" s="306">
        <v>61</v>
      </c>
      <c r="C66" s="318" t="s">
        <v>181</v>
      </c>
      <c r="D66" s="319">
        <v>9</v>
      </c>
      <c r="E66" s="768" t="s">
        <v>1717</v>
      </c>
      <c r="F66" s="320">
        <v>9</v>
      </c>
      <c r="G66" s="321" t="s">
        <v>1717</v>
      </c>
      <c r="H66" s="322" t="s">
        <v>1717</v>
      </c>
      <c r="I66" s="17"/>
    </row>
    <row r="67" spans="1:9" s="4" customFormat="1" ht="22.5" customHeight="1" x14ac:dyDescent="0.2">
      <c r="A67" s="17"/>
      <c r="B67" s="306">
        <v>62</v>
      </c>
      <c r="C67" s="318" t="s">
        <v>183</v>
      </c>
      <c r="D67" s="319">
        <v>2</v>
      </c>
      <c r="E67" s="768" t="s">
        <v>1717</v>
      </c>
      <c r="F67" s="320" t="s">
        <v>1717</v>
      </c>
      <c r="G67" s="321">
        <v>2</v>
      </c>
      <c r="H67" s="322" t="s">
        <v>1717</v>
      </c>
      <c r="I67" s="17"/>
    </row>
    <row r="68" spans="1:9" s="4" customFormat="1" ht="22.5" customHeight="1" x14ac:dyDescent="0.2">
      <c r="A68" s="17"/>
      <c r="B68" s="306">
        <v>63</v>
      </c>
      <c r="C68" s="323" t="s">
        <v>184</v>
      </c>
      <c r="D68" s="319">
        <v>2</v>
      </c>
      <c r="E68" s="768" t="s">
        <v>1717</v>
      </c>
      <c r="F68" s="320">
        <v>1</v>
      </c>
      <c r="G68" s="321" t="s">
        <v>1717</v>
      </c>
      <c r="H68" s="322">
        <v>1</v>
      </c>
      <c r="I68" s="17"/>
    </row>
    <row r="69" spans="1:9" s="4" customFormat="1" ht="22.5" customHeight="1" x14ac:dyDescent="0.2">
      <c r="A69" s="17"/>
      <c r="B69" s="306">
        <v>64</v>
      </c>
      <c r="C69" s="323" t="s">
        <v>186</v>
      </c>
      <c r="D69" s="319">
        <v>1</v>
      </c>
      <c r="E69" s="768" t="s">
        <v>1717</v>
      </c>
      <c r="F69" s="320" t="s">
        <v>1717</v>
      </c>
      <c r="G69" s="321" t="s">
        <v>1717</v>
      </c>
      <c r="H69" s="322">
        <v>1</v>
      </c>
      <c r="I69" s="17"/>
    </row>
    <row r="70" spans="1:9" s="4" customFormat="1" ht="22.5" customHeight="1" x14ac:dyDescent="0.2">
      <c r="A70" s="17"/>
      <c r="B70" s="306">
        <v>65</v>
      </c>
      <c r="C70" s="323" t="s">
        <v>188</v>
      </c>
      <c r="D70" s="319">
        <v>1</v>
      </c>
      <c r="E70" s="768" t="s">
        <v>1717</v>
      </c>
      <c r="F70" s="320" t="s">
        <v>1717</v>
      </c>
      <c r="G70" s="321">
        <v>1</v>
      </c>
      <c r="H70" s="322" t="s">
        <v>1717</v>
      </c>
      <c r="I70" s="17"/>
    </row>
    <row r="71" spans="1:9" s="4" customFormat="1" ht="22.5" customHeight="1" x14ac:dyDescent="0.2">
      <c r="A71" s="17"/>
      <c r="B71" s="306">
        <v>66</v>
      </c>
      <c r="C71" s="323" t="s">
        <v>190</v>
      </c>
      <c r="D71" s="319">
        <v>1</v>
      </c>
      <c r="E71" s="768" t="s">
        <v>1717</v>
      </c>
      <c r="F71" s="320">
        <v>1</v>
      </c>
      <c r="G71" s="321" t="s">
        <v>1717</v>
      </c>
      <c r="H71" s="322" t="s">
        <v>1717</v>
      </c>
      <c r="I71" s="17"/>
    </row>
    <row r="72" spans="1:9" s="4" customFormat="1" ht="22.5" customHeight="1" x14ac:dyDescent="0.2">
      <c r="A72" s="17"/>
      <c r="B72" s="306">
        <v>67</v>
      </c>
      <c r="C72" s="323" t="s">
        <v>192</v>
      </c>
      <c r="D72" s="319">
        <v>4</v>
      </c>
      <c r="E72" s="768">
        <v>4</v>
      </c>
      <c r="F72" s="320" t="s">
        <v>1717</v>
      </c>
      <c r="G72" s="321" t="s">
        <v>1717</v>
      </c>
      <c r="H72" s="322" t="s">
        <v>1717</v>
      </c>
      <c r="I72" s="17"/>
    </row>
    <row r="73" spans="1:9" s="4" customFormat="1" ht="22.5" customHeight="1" x14ac:dyDescent="0.2">
      <c r="A73" s="17"/>
      <c r="B73" s="306">
        <v>68</v>
      </c>
      <c r="C73" s="323" t="s">
        <v>1413</v>
      </c>
      <c r="D73" s="319">
        <v>3</v>
      </c>
      <c r="E73" s="768">
        <v>1</v>
      </c>
      <c r="F73" s="320">
        <v>2</v>
      </c>
      <c r="G73" s="321" t="s">
        <v>1717</v>
      </c>
      <c r="H73" s="322" t="s">
        <v>1717</v>
      </c>
      <c r="I73" s="17"/>
    </row>
    <row r="74" spans="1:9" s="4" customFormat="1" ht="22.5" customHeight="1" x14ac:dyDescent="0.2">
      <c r="A74" s="17"/>
      <c r="B74" s="306">
        <v>69</v>
      </c>
      <c r="C74" s="323" t="s">
        <v>195</v>
      </c>
      <c r="D74" s="319">
        <v>1</v>
      </c>
      <c r="E74" s="768" t="s">
        <v>1717</v>
      </c>
      <c r="F74" s="320">
        <v>1</v>
      </c>
      <c r="G74" s="321" t="s">
        <v>1717</v>
      </c>
      <c r="H74" s="322" t="s">
        <v>1717</v>
      </c>
      <c r="I74" s="17"/>
    </row>
    <row r="75" spans="1:9" s="4" customFormat="1" ht="22.5" customHeight="1" x14ac:dyDescent="0.2">
      <c r="A75" s="17"/>
      <c r="B75" s="306">
        <v>70</v>
      </c>
      <c r="C75" s="323" t="s">
        <v>1445</v>
      </c>
      <c r="D75" s="319">
        <v>11</v>
      </c>
      <c r="E75" s="768" t="s">
        <v>1717</v>
      </c>
      <c r="F75" s="320">
        <v>11</v>
      </c>
      <c r="G75" s="321" t="s">
        <v>1717</v>
      </c>
      <c r="H75" s="322" t="s">
        <v>1717</v>
      </c>
      <c r="I75" s="17"/>
    </row>
    <row r="76" spans="1:9" s="4" customFormat="1" ht="22.5" customHeight="1" x14ac:dyDescent="0.2">
      <c r="A76" s="17"/>
      <c r="B76" s="306">
        <v>71</v>
      </c>
      <c r="C76" s="323" t="s">
        <v>198</v>
      </c>
      <c r="D76" s="319">
        <v>1</v>
      </c>
      <c r="E76" s="768" t="s">
        <v>1717</v>
      </c>
      <c r="F76" s="320" t="s">
        <v>1717</v>
      </c>
      <c r="G76" s="321" t="s">
        <v>1717</v>
      </c>
      <c r="H76" s="322">
        <v>1</v>
      </c>
      <c r="I76" s="17"/>
    </row>
    <row r="77" spans="1:9" s="4" customFormat="1" ht="22.5" customHeight="1" x14ac:dyDescent="0.2">
      <c r="A77" s="17"/>
      <c r="B77" s="306">
        <v>72</v>
      </c>
      <c r="C77" s="323" t="s">
        <v>200</v>
      </c>
      <c r="D77" s="319">
        <v>7</v>
      </c>
      <c r="E77" s="768">
        <v>3</v>
      </c>
      <c r="F77" s="320">
        <v>3</v>
      </c>
      <c r="G77" s="321">
        <v>1</v>
      </c>
      <c r="H77" s="322" t="s">
        <v>1717</v>
      </c>
      <c r="I77" s="17"/>
    </row>
    <row r="78" spans="1:9" s="4" customFormat="1" ht="22.5" customHeight="1" x14ac:dyDescent="0.2">
      <c r="A78" s="17"/>
      <c r="B78" s="306">
        <v>73</v>
      </c>
      <c r="C78" s="323" t="s">
        <v>1447</v>
      </c>
      <c r="D78" s="319">
        <v>5</v>
      </c>
      <c r="E78" s="768" t="s">
        <v>1717</v>
      </c>
      <c r="F78" s="320">
        <v>5</v>
      </c>
      <c r="G78" s="321" t="s">
        <v>1717</v>
      </c>
      <c r="H78" s="322" t="s">
        <v>1717</v>
      </c>
      <c r="I78" s="17"/>
    </row>
    <row r="79" spans="1:9" s="4" customFormat="1" ht="22.5" customHeight="1" thickBot="1" x14ac:dyDescent="0.25">
      <c r="A79" s="17"/>
      <c r="B79" s="306">
        <f t="shared" ref="B79" si="0">+B78+1</f>
        <v>74</v>
      </c>
      <c r="C79" s="323" t="s">
        <v>1420</v>
      </c>
      <c r="D79" s="319">
        <v>6</v>
      </c>
      <c r="E79" s="768" t="s">
        <v>1717</v>
      </c>
      <c r="F79" s="320">
        <v>6</v>
      </c>
      <c r="G79" s="321" t="s">
        <v>1717</v>
      </c>
      <c r="H79" s="322" t="s">
        <v>1717</v>
      </c>
      <c r="I79" s="17"/>
    </row>
    <row r="80" spans="1:9" s="101" customFormat="1" ht="22.5" customHeight="1" thickBot="1" x14ac:dyDescent="0.3">
      <c r="A80" s="365"/>
      <c r="B80" s="1892" t="s">
        <v>232</v>
      </c>
      <c r="C80" s="1893"/>
      <c r="D80" s="1409">
        <f>SUM(D6:D79)</f>
        <v>218</v>
      </c>
      <c r="E80" s="1420">
        <f>SUM(E6:E79)</f>
        <v>39</v>
      </c>
      <c r="F80" s="1421">
        <f>SUM(F6:F79)</f>
        <v>157</v>
      </c>
      <c r="G80" s="1422">
        <f>SUM(G6:G79)</f>
        <v>7</v>
      </c>
      <c r="H80" s="1423">
        <f>SUM(H6:H79)</f>
        <v>15</v>
      </c>
      <c r="I80" s="365"/>
    </row>
    <row r="81" spans="1:9" s="4" customFormat="1" ht="12.75" x14ac:dyDescent="0.2">
      <c r="A81" s="17"/>
      <c r="B81" s="17"/>
      <c r="C81" s="365"/>
      <c r="D81" s="17"/>
      <c r="E81" s="17"/>
      <c r="F81" s="17"/>
      <c r="G81" s="17"/>
      <c r="H81" s="17"/>
      <c r="I81" s="17"/>
    </row>
    <row r="82" spans="1:9" s="4" customFormat="1" ht="12.75" x14ac:dyDescent="0.2">
      <c r="A82" s="17"/>
      <c r="B82" s="17"/>
      <c r="C82" s="365"/>
      <c r="D82" s="17"/>
      <c r="E82" s="17"/>
      <c r="F82" s="17"/>
      <c r="G82" s="17"/>
      <c r="H82" s="17"/>
      <c r="I82" s="17"/>
    </row>
    <row r="83" spans="1:9" s="4" customFormat="1" ht="12.75" x14ac:dyDescent="0.2">
      <c r="A83" s="17"/>
      <c r="C83" s="365"/>
      <c r="D83" s="17"/>
      <c r="E83" s="17"/>
      <c r="F83" s="17"/>
      <c r="G83" s="17"/>
      <c r="H83" s="17"/>
      <c r="I83" s="17"/>
    </row>
    <row r="84" spans="1:9" s="4" customFormat="1" ht="15.75" x14ac:dyDescent="0.25">
      <c r="A84" s="17"/>
      <c r="B84" s="18" t="s">
        <v>233</v>
      </c>
      <c r="C84" s="365"/>
      <c r="D84" s="12"/>
      <c r="E84" s="12"/>
      <c r="F84" s="12"/>
      <c r="G84" s="12"/>
      <c r="H84" s="12"/>
      <c r="I84" s="17"/>
    </row>
    <row r="85" spans="1:9" s="4" customFormat="1" ht="12.75" x14ac:dyDescent="0.2">
      <c r="A85" s="17"/>
      <c r="B85" s="12"/>
      <c r="C85" s="365"/>
      <c r="D85" s="12"/>
      <c r="E85" s="591" t="s">
        <v>207</v>
      </c>
      <c r="F85" s="591"/>
      <c r="G85" s="592"/>
      <c r="H85" s="592"/>
      <c r="I85" s="17"/>
    </row>
    <row r="86" spans="1:9" s="4" customFormat="1" ht="13.5" thickBot="1" x14ac:dyDescent="0.25">
      <c r="A86" s="17"/>
      <c r="B86" s="12"/>
      <c r="C86" s="1410"/>
      <c r="D86" s="1411"/>
      <c r="E86" s="1412"/>
      <c r="F86" s="1412"/>
      <c r="G86" s="1413"/>
      <c r="H86" s="1413"/>
      <c r="I86" s="1414"/>
    </row>
    <row r="87" spans="1:9" s="4" customFormat="1" ht="13.5" thickBot="1" x14ac:dyDescent="0.25">
      <c r="A87" s="17"/>
      <c r="B87" s="1419" t="s">
        <v>234</v>
      </c>
      <c r="C87" s="1415"/>
      <c r="D87" s="1416" t="s">
        <v>209</v>
      </c>
      <c r="E87" s="1417" t="s">
        <v>210</v>
      </c>
      <c r="F87" s="1415" t="s">
        <v>211</v>
      </c>
      <c r="G87" s="1418" t="s">
        <v>212</v>
      </c>
      <c r="H87" s="1894" t="s">
        <v>235</v>
      </c>
      <c r="I87" s="1895"/>
    </row>
    <row r="88" spans="1:9" s="4" customFormat="1" x14ac:dyDescent="0.2">
      <c r="A88" s="17"/>
      <c r="B88" s="866" t="s">
        <v>236</v>
      </c>
      <c r="C88" s="867"/>
      <c r="D88" s="769">
        <f>+'3.2.1.1'!F91</f>
        <v>162</v>
      </c>
      <c r="E88" s="770">
        <f>+'3.2.1.1'!H91</f>
        <v>121</v>
      </c>
      <c r="F88" s="771">
        <f>+'3.2.1.1'!M91</f>
        <v>8</v>
      </c>
      <c r="G88" s="772">
        <f>+'3.2.1.1'!N91</f>
        <v>7</v>
      </c>
      <c r="H88" s="773">
        <f>SUM(D88:G88)</f>
        <v>298</v>
      </c>
      <c r="I88" s="1064">
        <f>+H88/H90</f>
        <v>0.57751937984496127</v>
      </c>
    </row>
    <row r="89" spans="1:9" s="4" customFormat="1" ht="15.75" thickBot="1" x14ac:dyDescent="0.25">
      <c r="A89" s="17"/>
      <c r="B89" s="1067" t="s">
        <v>237</v>
      </c>
      <c r="C89" s="1068"/>
      <c r="D89" s="1069">
        <f>E80</f>
        <v>39</v>
      </c>
      <c r="E89" s="1070">
        <f>F80+G80+H80</f>
        <v>179</v>
      </c>
      <c r="F89" s="1071"/>
      <c r="G89" s="1072"/>
      <c r="H89" s="1073">
        <f>SUM(D89:F89)</f>
        <v>218</v>
      </c>
      <c r="I89" s="1065">
        <f>+H89/H90</f>
        <v>0.42248062015503873</v>
      </c>
    </row>
    <row r="90" spans="1:9" s="4" customFormat="1" ht="16.5" thickTop="1" thickBot="1" x14ac:dyDescent="0.25">
      <c r="A90" s="17"/>
      <c r="B90" s="1074" t="s">
        <v>238</v>
      </c>
      <c r="C90" s="1075"/>
      <c r="D90" s="1076">
        <f>SUM(D88:D89)</f>
        <v>201</v>
      </c>
      <c r="E90" s="1077">
        <f>SUM(E88:E89)</f>
        <v>300</v>
      </c>
      <c r="F90" s="1077">
        <f>SUM(F88:F89)</f>
        <v>8</v>
      </c>
      <c r="G90" s="1077">
        <f>SUM(G88:G89)</f>
        <v>7</v>
      </c>
      <c r="H90" s="1078">
        <f>SUM(H88:H89)</f>
        <v>516</v>
      </c>
      <c r="I90" s="1066"/>
    </row>
    <row r="91" spans="1:9" s="4" customFormat="1" ht="12.75" x14ac:dyDescent="0.2">
      <c r="A91" s="17"/>
      <c r="B91" s="17"/>
      <c r="C91" s="365"/>
      <c r="D91" s="17"/>
      <c r="E91" s="17"/>
      <c r="F91" s="17"/>
      <c r="G91" s="17"/>
      <c r="H91" s="17"/>
      <c r="I91" s="17"/>
    </row>
    <row r="92" spans="1:9" s="4" customFormat="1" ht="12.75" x14ac:dyDescent="0.2">
      <c r="A92" s="17"/>
      <c r="B92" s="16" t="s">
        <v>1705</v>
      </c>
      <c r="C92" s="365"/>
      <c r="D92" s="17"/>
      <c r="E92" s="17"/>
      <c r="F92" s="17"/>
      <c r="G92" s="17"/>
      <c r="H92" s="17"/>
      <c r="I92" s="17"/>
    </row>
    <row r="93" spans="1:9" s="4" customFormat="1" ht="12.75" x14ac:dyDescent="0.2">
      <c r="A93" s="17"/>
      <c r="B93" s="17"/>
      <c r="C93" s="365"/>
      <c r="D93" s="17"/>
      <c r="E93" s="17"/>
      <c r="F93" s="17"/>
      <c r="G93" s="17"/>
      <c r="H93" s="17"/>
      <c r="I93" s="17"/>
    </row>
    <row r="94" spans="1:9" s="4" customFormat="1" ht="12.75" x14ac:dyDescent="0.2">
      <c r="A94" s="17"/>
      <c r="B94" s="17"/>
      <c r="C94" s="365"/>
      <c r="D94" s="17"/>
      <c r="E94" s="17"/>
      <c r="F94" s="17"/>
      <c r="G94" s="17"/>
      <c r="H94" s="17"/>
      <c r="I94" s="17"/>
    </row>
    <row r="95" spans="1:9" s="4" customFormat="1" ht="12.75" x14ac:dyDescent="0.2">
      <c r="A95" s="17"/>
      <c r="B95" s="17"/>
      <c r="C95" s="365"/>
      <c r="D95" s="17"/>
      <c r="E95" s="17"/>
      <c r="F95" s="17"/>
      <c r="G95" s="17"/>
      <c r="H95" s="17"/>
      <c r="I95" s="17"/>
    </row>
    <row r="96" spans="1:9" s="4" customFormat="1" ht="12.75" x14ac:dyDescent="0.2">
      <c r="A96" s="17"/>
      <c r="B96" s="17"/>
      <c r="C96" s="365"/>
      <c r="D96" s="17"/>
      <c r="E96" s="17"/>
      <c r="F96" s="17"/>
      <c r="G96" s="17"/>
      <c r="H96" s="17"/>
      <c r="I96" s="17"/>
    </row>
    <row r="97" spans="1:9" s="4" customFormat="1" ht="12.75" x14ac:dyDescent="0.2">
      <c r="A97" s="17"/>
      <c r="B97" s="51"/>
      <c r="C97" s="1079"/>
      <c r="D97" s="1079"/>
      <c r="E97" s="1079"/>
      <c r="F97" s="1079"/>
      <c r="G97" s="1079"/>
      <c r="H97" s="1079"/>
      <c r="I97" s="51"/>
    </row>
    <row r="98" spans="1:9" s="4" customFormat="1" ht="12.75" x14ac:dyDescent="0.2">
      <c r="A98" s="17"/>
      <c r="B98" s="14"/>
      <c r="C98" s="19"/>
      <c r="D98" s="19"/>
      <c r="E98" s="19"/>
      <c r="F98" s="19"/>
      <c r="G98" s="19"/>
      <c r="H98" s="19"/>
      <c r="I98" s="51"/>
    </row>
    <row r="99" spans="1:9" s="4" customFormat="1" ht="12.75" x14ac:dyDescent="0.2">
      <c r="A99" s="17"/>
      <c r="C99" s="19"/>
      <c r="D99" s="19"/>
      <c r="E99" s="19"/>
      <c r="F99" s="19"/>
      <c r="G99" s="19"/>
      <c r="H99" s="19"/>
      <c r="I99" s="51"/>
    </row>
    <row r="100" spans="1:9" s="4" customFormat="1" ht="12.75" x14ac:dyDescent="0.2">
      <c r="A100" s="17"/>
      <c r="B100" s="14"/>
      <c r="C100" s="19"/>
      <c r="D100" s="19"/>
      <c r="E100" s="19"/>
      <c r="F100" s="19"/>
      <c r="G100" s="19"/>
      <c r="H100" s="19"/>
      <c r="I100" s="51"/>
    </row>
    <row r="101" spans="1:9" s="4" customFormat="1" ht="12.75" x14ac:dyDescent="0.2">
      <c r="A101" s="17"/>
      <c r="B101" s="14"/>
      <c r="C101" s="19"/>
      <c r="D101" s="19"/>
      <c r="E101" s="19"/>
      <c r="F101" s="19"/>
      <c r="G101" s="19"/>
      <c r="H101" s="19"/>
      <c r="I101" s="51"/>
    </row>
    <row r="102" spans="1:9" s="4" customFormat="1" ht="12.75" x14ac:dyDescent="0.2">
      <c r="A102" s="17"/>
      <c r="B102" s="14"/>
      <c r="C102" s="19"/>
      <c r="D102" s="19"/>
      <c r="E102" s="19"/>
      <c r="F102" s="19"/>
      <c r="G102" s="19"/>
      <c r="H102" s="19"/>
      <c r="I102" s="51"/>
    </row>
    <row r="103" spans="1:9" s="4" customFormat="1" ht="12.75" x14ac:dyDescent="0.2">
      <c r="A103" s="17"/>
      <c r="B103" s="14"/>
      <c r="C103" s="19"/>
      <c r="D103" s="19"/>
      <c r="E103" s="19"/>
      <c r="F103" s="19"/>
      <c r="G103" s="19"/>
      <c r="H103" s="19"/>
      <c r="I103" s="51"/>
    </row>
    <row r="104" spans="1:9" s="4" customFormat="1" ht="12.75" x14ac:dyDescent="0.2">
      <c r="A104" s="17"/>
      <c r="B104" s="14"/>
      <c r="C104" s="19"/>
      <c r="D104" s="19"/>
      <c r="E104" s="19"/>
      <c r="F104" s="19"/>
      <c r="G104" s="19"/>
      <c r="H104" s="19"/>
      <c r="I104" s="51"/>
    </row>
    <row r="105" spans="1:9" s="4" customFormat="1" ht="12.75" x14ac:dyDescent="0.2">
      <c r="A105" s="17"/>
      <c r="B105" s="14"/>
      <c r="C105" s="19"/>
      <c r="D105" s="19"/>
      <c r="E105" s="19"/>
      <c r="F105" s="19"/>
      <c r="G105" s="19"/>
      <c r="H105" s="19"/>
      <c r="I105" s="51"/>
    </row>
    <row r="106" spans="1:9" s="4" customFormat="1" ht="12.75" x14ac:dyDescent="0.2">
      <c r="A106" s="17"/>
      <c r="B106" s="12"/>
      <c r="C106" s="365"/>
      <c r="D106" s="12"/>
      <c r="E106" s="12"/>
      <c r="F106" s="12"/>
      <c r="G106" s="12"/>
      <c r="H106" s="12"/>
      <c r="I106" s="17"/>
    </row>
    <row r="107" spans="1:9" s="4" customFormat="1" ht="12.75" x14ac:dyDescent="0.2">
      <c r="A107" s="17"/>
      <c r="B107" s="12"/>
      <c r="C107" s="365"/>
      <c r="D107" s="12"/>
      <c r="E107" s="12"/>
      <c r="F107" s="12"/>
      <c r="G107" s="12"/>
      <c r="H107" s="12"/>
      <c r="I107" s="17"/>
    </row>
    <row r="108" spans="1:9" s="4" customFormat="1" ht="12.75" x14ac:dyDescent="0.2">
      <c r="A108" s="17"/>
      <c r="B108" s="12"/>
      <c r="C108" s="365"/>
      <c r="D108" s="12"/>
      <c r="E108" s="12"/>
      <c r="F108" s="12"/>
      <c r="G108" s="12"/>
      <c r="H108" s="12"/>
      <c r="I108" s="17"/>
    </row>
    <row r="109" spans="1:9" s="4" customFormat="1" ht="12.75" x14ac:dyDescent="0.2">
      <c r="A109" s="17"/>
      <c r="B109" s="12"/>
      <c r="C109" s="365"/>
      <c r="D109" s="12"/>
      <c r="E109" s="12"/>
      <c r="F109" s="12"/>
      <c r="G109" s="12"/>
      <c r="H109" s="12"/>
      <c r="I109" s="17"/>
    </row>
    <row r="110" spans="1:9" s="4" customFormat="1" ht="12.75" x14ac:dyDescent="0.2">
      <c r="A110" s="17"/>
      <c r="B110" s="12"/>
      <c r="C110" s="365"/>
      <c r="D110" s="12"/>
      <c r="E110" s="12"/>
      <c r="F110" s="12"/>
      <c r="G110" s="12"/>
      <c r="H110" s="12"/>
      <c r="I110" s="17"/>
    </row>
    <row r="111" spans="1:9" s="4" customFormat="1" ht="12.75" x14ac:dyDescent="0.2">
      <c r="A111" s="17"/>
      <c r="B111" s="12"/>
      <c r="C111" s="365"/>
      <c r="D111" s="12"/>
      <c r="E111" s="12"/>
      <c r="F111" s="12"/>
      <c r="G111" s="12"/>
      <c r="H111" s="12"/>
      <c r="I111" s="17"/>
    </row>
    <row r="112" spans="1:9" s="4" customFormat="1" ht="12.75" x14ac:dyDescent="0.2">
      <c r="A112" s="17"/>
      <c r="B112" s="12"/>
      <c r="C112" s="365"/>
      <c r="D112" s="12"/>
      <c r="E112" s="12"/>
      <c r="F112" s="12"/>
      <c r="G112" s="12"/>
      <c r="H112" s="12"/>
      <c r="I112" s="17"/>
    </row>
    <row r="113" spans="1:9" s="4" customFormat="1" ht="12.75" x14ac:dyDescent="0.2">
      <c r="A113" s="17"/>
      <c r="B113" s="12"/>
      <c r="C113" s="365"/>
      <c r="D113" s="12"/>
      <c r="E113" s="12"/>
      <c r="F113" s="12"/>
      <c r="G113" s="12"/>
      <c r="H113" s="12"/>
      <c r="I113" s="17"/>
    </row>
    <row r="114" spans="1:9" s="4" customFormat="1" ht="12.75" x14ac:dyDescent="0.2">
      <c r="A114" s="17"/>
      <c r="B114" s="12"/>
      <c r="C114" s="365"/>
      <c r="D114" s="12"/>
      <c r="E114" s="12"/>
      <c r="F114" s="12"/>
      <c r="G114" s="12"/>
      <c r="H114" s="12"/>
      <c r="I114" s="17"/>
    </row>
    <row r="115" spans="1:9" s="4" customFormat="1" ht="12.75" x14ac:dyDescent="0.2">
      <c r="A115" s="17"/>
      <c r="B115" s="12"/>
      <c r="C115" s="365"/>
      <c r="D115" s="12"/>
      <c r="E115" s="12"/>
      <c r="F115" s="12"/>
      <c r="G115" s="12"/>
      <c r="H115" s="12"/>
      <c r="I115" s="17"/>
    </row>
    <row r="116" spans="1:9" s="4" customFormat="1" ht="12.75" x14ac:dyDescent="0.2">
      <c r="A116" s="17"/>
      <c r="B116" s="12"/>
      <c r="C116" s="365"/>
      <c r="D116" s="12"/>
      <c r="E116" s="12"/>
      <c r="F116" s="12"/>
      <c r="G116" s="12"/>
      <c r="H116" s="12"/>
      <c r="I116" s="17"/>
    </row>
    <row r="117" spans="1:9" s="4" customFormat="1" ht="12.75" x14ac:dyDescent="0.2">
      <c r="A117" s="17"/>
      <c r="B117" s="12"/>
      <c r="C117" s="365"/>
      <c r="D117" s="12"/>
      <c r="E117" s="12"/>
      <c r="F117" s="12"/>
      <c r="G117" s="12"/>
      <c r="H117" s="12"/>
      <c r="I117" s="17"/>
    </row>
    <row r="118" spans="1:9" s="4" customFormat="1" ht="12.75" x14ac:dyDescent="0.2">
      <c r="A118" s="17"/>
      <c r="B118" s="12"/>
      <c r="C118" s="365"/>
      <c r="D118" s="12"/>
      <c r="E118" s="12"/>
      <c r="F118" s="12"/>
      <c r="G118" s="12"/>
      <c r="H118" s="12"/>
      <c r="I118" s="17"/>
    </row>
    <row r="119" spans="1:9" s="4" customFormat="1" ht="12.75" x14ac:dyDescent="0.2">
      <c r="A119" s="17"/>
      <c r="B119" s="12"/>
      <c r="C119" s="365"/>
      <c r="D119" s="12"/>
      <c r="E119" s="12"/>
      <c r="F119" s="12"/>
      <c r="G119" s="12"/>
      <c r="H119" s="12"/>
      <c r="I119" s="17"/>
    </row>
    <row r="120" spans="1:9" s="4" customFormat="1" ht="12.75" x14ac:dyDescent="0.2">
      <c r="A120" s="17"/>
      <c r="B120" s="12"/>
      <c r="C120" s="365"/>
      <c r="D120" s="12"/>
      <c r="E120" s="12"/>
      <c r="F120" s="12"/>
      <c r="G120" s="12"/>
      <c r="H120" s="12"/>
      <c r="I120" s="17"/>
    </row>
    <row r="121" spans="1:9" s="4" customFormat="1" ht="12.75" x14ac:dyDescent="0.2">
      <c r="A121" s="17"/>
      <c r="B121" s="12"/>
      <c r="C121" s="365"/>
      <c r="D121" s="12"/>
      <c r="E121" s="12"/>
      <c r="F121" s="12"/>
      <c r="G121" s="12"/>
      <c r="H121" s="12"/>
      <c r="I121" s="17"/>
    </row>
    <row r="122" spans="1:9" s="4" customFormat="1" ht="12.75" x14ac:dyDescent="0.2">
      <c r="A122" s="17"/>
      <c r="B122" s="12"/>
      <c r="C122" s="365"/>
      <c r="D122" s="12"/>
      <c r="E122" s="12"/>
      <c r="F122" s="12"/>
      <c r="G122" s="12"/>
      <c r="H122" s="12"/>
      <c r="I122" s="17"/>
    </row>
    <row r="123" spans="1:9" s="4" customFormat="1" ht="12.75" x14ac:dyDescent="0.2">
      <c r="A123" s="17"/>
      <c r="B123" s="12"/>
      <c r="C123" s="365"/>
      <c r="D123" s="12"/>
      <c r="E123" s="12"/>
      <c r="F123" s="12"/>
      <c r="G123" s="12"/>
      <c r="H123" s="12"/>
      <c r="I123" s="17"/>
    </row>
    <row r="124" spans="1:9" s="4" customFormat="1" ht="12.75" x14ac:dyDescent="0.2">
      <c r="A124" s="17"/>
      <c r="B124" s="12"/>
      <c r="C124" s="365"/>
      <c r="D124" s="12"/>
      <c r="E124" s="12"/>
      <c r="F124" s="12"/>
      <c r="G124" s="12"/>
      <c r="H124" s="12"/>
      <c r="I124" s="17"/>
    </row>
    <row r="125" spans="1:9" s="4" customFormat="1" ht="12.75" x14ac:dyDescent="0.2">
      <c r="A125" s="17"/>
      <c r="B125" s="12"/>
      <c r="C125" s="365"/>
      <c r="D125" s="12"/>
      <c r="E125" s="12"/>
      <c r="F125" s="12"/>
      <c r="G125" s="12"/>
      <c r="H125" s="12"/>
      <c r="I125" s="17"/>
    </row>
    <row r="126" spans="1:9" s="4" customFormat="1" ht="12.75" x14ac:dyDescent="0.2">
      <c r="A126" s="17"/>
      <c r="B126" s="12"/>
      <c r="C126" s="365"/>
      <c r="D126" s="12"/>
      <c r="E126" s="12"/>
      <c r="F126" s="12"/>
      <c r="G126" s="12"/>
      <c r="H126" s="12"/>
      <c r="I126" s="17"/>
    </row>
    <row r="127" spans="1:9" s="4" customFormat="1" ht="12.75" x14ac:dyDescent="0.2">
      <c r="A127" s="17"/>
      <c r="B127" s="12"/>
      <c r="C127" s="365"/>
      <c r="D127" s="12"/>
      <c r="E127" s="12"/>
      <c r="F127" s="12"/>
      <c r="G127" s="12"/>
      <c r="H127" s="12"/>
      <c r="I127" s="17"/>
    </row>
    <row r="128" spans="1:9" s="4" customFormat="1" ht="12.75" x14ac:dyDescent="0.2">
      <c r="A128" s="17"/>
      <c r="B128" s="12"/>
      <c r="C128" s="365"/>
      <c r="D128" s="12"/>
      <c r="E128" s="12"/>
      <c r="F128" s="12"/>
      <c r="G128" s="12"/>
      <c r="H128" s="12"/>
      <c r="I128" s="17"/>
    </row>
    <row r="129" spans="1:9" s="4" customFormat="1" ht="12.75" x14ac:dyDescent="0.2">
      <c r="A129" s="17"/>
      <c r="B129" s="12"/>
      <c r="C129" s="365"/>
      <c r="D129" s="12"/>
      <c r="E129" s="12"/>
      <c r="F129" s="12"/>
      <c r="G129" s="12"/>
      <c r="H129" s="12"/>
      <c r="I129" s="17"/>
    </row>
    <row r="130" spans="1:9" s="4" customFormat="1" ht="12.75" x14ac:dyDescent="0.2">
      <c r="A130" s="17"/>
      <c r="B130" s="12"/>
      <c r="C130" s="365"/>
      <c r="D130" s="12"/>
      <c r="E130" s="12"/>
      <c r="F130" s="12"/>
      <c r="G130" s="12"/>
      <c r="H130" s="12"/>
      <c r="I130" s="17"/>
    </row>
    <row r="131" spans="1:9" s="4" customFormat="1" ht="12.75" x14ac:dyDescent="0.2">
      <c r="A131" s="17"/>
      <c r="B131" s="12"/>
      <c r="C131" s="365"/>
      <c r="D131" s="12"/>
      <c r="E131" s="12"/>
      <c r="F131" s="12"/>
      <c r="G131" s="12"/>
      <c r="H131" s="12"/>
      <c r="I131" s="17"/>
    </row>
    <row r="132" spans="1:9" s="4" customFormat="1" ht="12.75" x14ac:dyDescent="0.2">
      <c r="A132" s="17"/>
      <c r="B132" s="12"/>
      <c r="C132" s="365"/>
      <c r="D132" s="12"/>
      <c r="E132" s="12"/>
      <c r="F132" s="12"/>
      <c r="G132" s="12"/>
      <c r="H132" s="12"/>
      <c r="I132" s="17"/>
    </row>
    <row r="133" spans="1:9" s="4" customFormat="1" ht="12.75" x14ac:dyDescent="0.2">
      <c r="A133" s="17"/>
      <c r="B133" s="12"/>
      <c r="C133" s="365"/>
      <c r="D133" s="12"/>
      <c r="E133" s="12"/>
      <c r="F133" s="12"/>
      <c r="G133" s="12"/>
      <c r="H133" s="12"/>
      <c r="I133" s="17"/>
    </row>
    <row r="134" spans="1:9" s="4" customFormat="1" ht="12.75" x14ac:dyDescent="0.2">
      <c r="A134" s="17"/>
      <c r="B134" s="12"/>
      <c r="C134" s="365"/>
      <c r="D134" s="12"/>
      <c r="E134" s="12"/>
      <c r="F134" s="12"/>
      <c r="G134" s="12"/>
      <c r="H134" s="12"/>
      <c r="I134" s="17"/>
    </row>
    <row r="135" spans="1:9" s="4" customFormat="1" ht="12.75" x14ac:dyDescent="0.2">
      <c r="A135" s="17"/>
      <c r="B135" s="12"/>
      <c r="C135" s="365"/>
      <c r="D135" s="12"/>
      <c r="E135" s="12"/>
      <c r="F135" s="12"/>
      <c r="G135" s="12"/>
      <c r="H135" s="12"/>
      <c r="I135" s="17"/>
    </row>
    <row r="136" spans="1:9" s="4" customFormat="1" ht="12.75" x14ac:dyDescent="0.2">
      <c r="A136" s="17"/>
      <c r="B136" s="17"/>
      <c r="C136" s="365"/>
      <c r="D136" s="17"/>
      <c r="E136" s="17"/>
      <c r="F136" s="17"/>
      <c r="G136" s="17"/>
      <c r="H136" s="17"/>
      <c r="I136" s="17"/>
    </row>
    <row r="137" spans="1:9" s="4" customFormat="1" ht="12.75" x14ac:dyDescent="0.2">
      <c r="A137" s="17"/>
      <c r="B137" s="17"/>
      <c r="C137" s="365"/>
      <c r="D137" s="17"/>
      <c r="E137" s="17"/>
      <c r="F137" s="17"/>
      <c r="G137" s="17"/>
      <c r="H137" s="17"/>
      <c r="I137" s="17"/>
    </row>
    <row r="138" spans="1:9" s="4" customFormat="1" ht="12.75" x14ac:dyDescent="0.2">
      <c r="A138" s="17"/>
      <c r="B138" s="17"/>
      <c r="C138" s="365"/>
      <c r="D138" s="17"/>
      <c r="E138" s="17"/>
      <c r="F138" s="17"/>
      <c r="G138" s="17"/>
      <c r="H138" s="17"/>
      <c r="I138" s="17"/>
    </row>
    <row r="139" spans="1:9" s="4" customFormat="1" ht="12.75" x14ac:dyDescent="0.2">
      <c r="A139" s="17"/>
      <c r="C139" s="101"/>
      <c r="I139" s="17"/>
    </row>
    <row r="140" spans="1:9" s="4" customFormat="1" ht="12.75" x14ac:dyDescent="0.2">
      <c r="A140" s="17"/>
      <c r="C140" s="101"/>
      <c r="I140" s="17"/>
    </row>
    <row r="141" spans="1:9" s="4" customFormat="1" ht="12.75" x14ac:dyDescent="0.2">
      <c r="A141" s="17"/>
      <c r="C141" s="101"/>
      <c r="I141" s="17"/>
    </row>
    <row r="142" spans="1:9" s="4" customFormat="1" ht="12.75" x14ac:dyDescent="0.2">
      <c r="A142" s="17"/>
      <c r="C142" s="101"/>
      <c r="I142" s="17"/>
    </row>
    <row r="143" spans="1:9" s="4" customFormat="1" ht="12.75" x14ac:dyDescent="0.2">
      <c r="A143" s="17"/>
      <c r="C143" s="101"/>
      <c r="I143" s="17"/>
    </row>
    <row r="144" spans="1:9" s="4" customFormat="1" ht="12.75" x14ac:dyDescent="0.2">
      <c r="A144" s="17"/>
      <c r="C144" s="101"/>
      <c r="I144" s="17"/>
    </row>
    <row r="145" spans="1:9" s="4" customFormat="1" ht="12.75" x14ac:dyDescent="0.2">
      <c r="A145" s="17"/>
      <c r="C145" s="101"/>
      <c r="I145" s="17"/>
    </row>
    <row r="146" spans="1:9" s="4" customFormat="1" ht="12.75" x14ac:dyDescent="0.2">
      <c r="A146" s="17"/>
      <c r="C146" s="101"/>
      <c r="I146" s="17"/>
    </row>
    <row r="147" spans="1:9" s="4" customFormat="1" ht="12.75" x14ac:dyDescent="0.2">
      <c r="A147" s="17"/>
      <c r="C147" s="101"/>
      <c r="I147" s="17"/>
    </row>
    <row r="148" spans="1:9" s="4" customFormat="1" ht="12.75" x14ac:dyDescent="0.2">
      <c r="A148" s="17"/>
      <c r="C148" s="101"/>
      <c r="I148" s="17"/>
    </row>
    <row r="149" spans="1:9" s="4" customFormat="1" ht="12.75" x14ac:dyDescent="0.2">
      <c r="A149" s="17"/>
      <c r="C149" s="101"/>
      <c r="I149" s="17"/>
    </row>
    <row r="150" spans="1:9" s="4" customFormat="1" ht="12.75" x14ac:dyDescent="0.2">
      <c r="A150" s="17"/>
      <c r="C150" s="101"/>
      <c r="I150" s="17"/>
    </row>
    <row r="151" spans="1:9" s="4" customFormat="1" ht="12.75" x14ac:dyDescent="0.2">
      <c r="A151" s="17"/>
      <c r="C151" s="101"/>
      <c r="I151" s="17"/>
    </row>
    <row r="152" spans="1:9" s="4" customFormat="1" ht="12.75" x14ac:dyDescent="0.2">
      <c r="A152" s="17"/>
      <c r="C152" s="101"/>
      <c r="I152" s="17"/>
    </row>
    <row r="153" spans="1:9" s="4" customFormat="1" ht="12.75" x14ac:dyDescent="0.2">
      <c r="A153" s="17"/>
      <c r="C153" s="101"/>
      <c r="I153" s="17"/>
    </row>
    <row r="154" spans="1:9" s="4" customFormat="1" ht="12.75" x14ac:dyDescent="0.2">
      <c r="A154" s="17"/>
      <c r="C154" s="101"/>
      <c r="I154" s="17"/>
    </row>
    <row r="155" spans="1:9" s="4" customFormat="1" ht="12.75" x14ac:dyDescent="0.2">
      <c r="A155" s="17"/>
      <c r="C155" s="101"/>
      <c r="I155" s="17"/>
    </row>
    <row r="156" spans="1:9" s="4" customFormat="1" ht="12.75" x14ac:dyDescent="0.2">
      <c r="A156" s="17"/>
      <c r="C156" s="101"/>
      <c r="I156" s="17"/>
    </row>
    <row r="157" spans="1:9" s="4" customFormat="1" ht="12.75" x14ac:dyDescent="0.2">
      <c r="A157" s="17"/>
      <c r="C157" s="101"/>
      <c r="I157" s="17"/>
    </row>
    <row r="158" spans="1:9" s="4" customFormat="1" ht="12.75" x14ac:dyDescent="0.2">
      <c r="A158" s="17"/>
      <c r="C158" s="101"/>
      <c r="I158" s="17"/>
    </row>
    <row r="159" spans="1:9" s="4" customFormat="1" ht="12.75" x14ac:dyDescent="0.2">
      <c r="A159" s="17"/>
      <c r="C159" s="101"/>
      <c r="I159" s="17"/>
    </row>
    <row r="160" spans="1:9" s="4" customFormat="1" ht="12.75" x14ac:dyDescent="0.2">
      <c r="A160" s="17"/>
      <c r="C160" s="101"/>
      <c r="I160" s="17"/>
    </row>
    <row r="161" spans="1:9" s="4" customFormat="1" ht="12.75" x14ac:dyDescent="0.2">
      <c r="A161" s="17"/>
      <c r="C161" s="101"/>
      <c r="I161" s="17"/>
    </row>
    <row r="162" spans="1:9" s="4" customFormat="1" ht="12.75" x14ac:dyDescent="0.2">
      <c r="A162" s="17"/>
      <c r="C162" s="101"/>
      <c r="I162" s="17"/>
    </row>
    <row r="163" spans="1:9" s="4" customFormat="1" ht="12.75" x14ac:dyDescent="0.2">
      <c r="A163" s="17"/>
      <c r="C163" s="101"/>
      <c r="I163" s="17"/>
    </row>
    <row r="164" spans="1:9" s="4" customFormat="1" ht="12.75" x14ac:dyDescent="0.2">
      <c r="A164" s="17"/>
      <c r="C164" s="101"/>
      <c r="I164" s="17"/>
    </row>
    <row r="165" spans="1:9" s="4" customFormat="1" ht="12.75" x14ac:dyDescent="0.2">
      <c r="A165" s="17"/>
      <c r="C165" s="101"/>
      <c r="I165" s="17"/>
    </row>
    <row r="166" spans="1:9" s="4" customFormat="1" ht="12.75" x14ac:dyDescent="0.2">
      <c r="A166" s="17"/>
      <c r="C166" s="101"/>
      <c r="I166" s="17"/>
    </row>
    <row r="167" spans="1:9" s="4" customFormat="1" ht="12.75" x14ac:dyDescent="0.2">
      <c r="A167" s="17"/>
      <c r="C167" s="101"/>
      <c r="I167" s="17"/>
    </row>
    <row r="168" spans="1:9" s="4" customFormat="1" ht="12.75" x14ac:dyDescent="0.2">
      <c r="A168" s="17"/>
      <c r="C168" s="101"/>
      <c r="I168" s="17"/>
    </row>
    <row r="169" spans="1:9" s="4" customFormat="1" ht="12.75" x14ac:dyDescent="0.2">
      <c r="A169" s="17"/>
      <c r="C169" s="101"/>
      <c r="I169" s="17"/>
    </row>
    <row r="170" spans="1:9" s="4" customFormat="1" ht="12.75" x14ac:dyDescent="0.2">
      <c r="A170" s="17"/>
      <c r="C170" s="101"/>
      <c r="I170" s="17"/>
    </row>
    <row r="171" spans="1:9" s="4" customFormat="1" ht="12.75" x14ac:dyDescent="0.2">
      <c r="A171" s="17"/>
      <c r="C171" s="101"/>
      <c r="I171" s="17"/>
    </row>
    <row r="172" spans="1:9" s="4" customFormat="1" ht="12.75" x14ac:dyDescent="0.2">
      <c r="A172" s="17"/>
      <c r="C172" s="101"/>
      <c r="I172" s="17"/>
    </row>
    <row r="173" spans="1:9" s="4" customFormat="1" ht="12.75" x14ac:dyDescent="0.2">
      <c r="A173" s="17"/>
      <c r="C173" s="101"/>
      <c r="I173" s="17"/>
    </row>
    <row r="174" spans="1:9" s="4" customFormat="1" ht="12.75" x14ac:dyDescent="0.2">
      <c r="A174" s="17"/>
      <c r="C174" s="101"/>
      <c r="I174" s="17"/>
    </row>
    <row r="175" spans="1:9" s="4" customFormat="1" ht="12.75" x14ac:dyDescent="0.2">
      <c r="A175" s="17"/>
      <c r="C175" s="101"/>
      <c r="I175" s="17"/>
    </row>
    <row r="176" spans="1:9" s="4" customFormat="1" ht="12.75" x14ac:dyDescent="0.2">
      <c r="A176" s="17"/>
      <c r="C176" s="101"/>
      <c r="I176" s="17"/>
    </row>
    <row r="177" spans="1:9" s="4" customFormat="1" ht="12.75" x14ac:dyDescent="0.2">
      <c r="A177" s="17"/>
      <c r="C177" s="101"/>
      <c r="I177" s="17"/>
    </row>
    <row r="178" spans="1:9" s="4" customFormat="1" ht="12.75" x14ac:dyDescent="0.2">
      <c r="A178" s="17"/>
      <c r="C178" s="101"/>
      <c r="I178" s="17"/>
    </row>
    <row r="179" spans="1:9" s="4" customFormat="1" ht="12.75" x14ac:dyDescent="0.2">
      <c r="A179" s="17"/>
      <c r="C179" s="101"/>
      <c r="I179" s="17"/>
    </row>
    <row r="180" spans="1:9" s="4" customFormat="1" ht="12.75" x14ac:dyDescent="0.2">
      <c r="A180" s="17"/>
      <c r="C180" s="101"/>
      <c r="I180" s="17"/>
    </row>
    <row r="181" spans="1:9" s="4" customFormat="1" ht="12.75" x14ac:dyDescent="0.2">
      <c r="A181" s="17"/>
      <c r="C181" s="101"/>
      <c r="I181" s="17"/>
    </row>
    <row r="182" spans="1:9" s="4" customFormat="1" ht="12.75" x14ac:dyDescent="0.2">
      <c r="A182" s="17"/>
      <c r="C182" s="101"/>
      <c r="I182" s="17"/>
    </row>
    <row r="183" spans="1:9" s="4" customFormat="1" ht="12.75" x14ac:dyDescent="0.2">
      <c r="A183" s="17"/>
      <c r="C183" s="101"/>
      <c r="I183" s="17"/>
    </row>
    <row r="184" spans="1:9" s="4" customFormat="1" ht="12.75" x14ac:dyDescent="0.2">
      <c r="A184" s="17"/>
      <c r="C184" s="101"/>
      <c r="I184" s="17"/>
    </row>
    <row r="185" spans="1:9" s="4" customFormat="1" ht="12.75" x14ac:dyDescent="0.2">
      <c r="A185" s="17"/>
      <c r="C185" s="101"/>
      <c r="I185" s="17"/>
    </row>
    <row r="186" spans="1:9" s="4" customFormat="1" ht="12.75" x14ac:dyDescent="0.2">
      <c r="A186" s="17"/>
      <c r="C186" s="101"/>
      <c r="I186" s="17"/>
    </row>
    <row r="187" spans="1:9" s="4" customFormat="1" ht="12.75" x14ac:dyDescent="0.2">
      <c r="A187" s="17"/>
      <c r="C187" s="101"/>
      <c r="I187" s="17"/>
    </row>
    <row r="188" spans="1:9" s="4" customFormat="1" ht="12.75" x14ac:dyDescent="0.2">
      <c r="A188" s="17"/>
      <c r="C188" s="101"/>
      <c r="I188" s="17"/>
    </row>
    <row r="189" spans="1:9" s="4" customFormat="1" ht="12.75" x14ac:dyDescent="0.2">
      <c r="A189" s="17"/>
      <c r="C189" s="101"/>
      <c r="I189" s="17"/>
    </row>
    <row r="190" spans="1:9" s="4" customFormat="1" ht="12.75" x14ac:dyDescent="0.2">
      <c r="A190" s="17"/>
      <c r="C190" s="101"/>
      <c r="I190" s="17"/>
    </row>
    <row r="191" spans="1:9" s="4" customFormat="1" ht="12.75" x14ac:dyDescent="0.2">
      <c r="A191" s="17"/>
      <c r="C191" s="101"/>
      <c r="I191" s="17"/>
    </row>
    <row r="192" spans="1:9" s="4" customFormat="1" ht="12.75" x14ac:dyDescent="0.2">
      <c r="A192" s="17"/>
      <c r="C192" s="101"/>
      <c r="I192" s="17"/>
    </row>
    <row r="193" spans="1:9" s="4" customFormat="1" ht="12.75" x14ac:dyDescent="0.2">
      <c r="A193" s="17"/>
      <c r="C193" s="101"/>
      <c r="I193" s="17"/>
    </row>
    <row r="194" spans="1:9" s="4" customFormat="1" ht="12.75" x14ac:dyDescent="0.2">
      <c r="A194" s="17"/>
      <c r="C194" s="101"/>
      <c r="I194" s="17"/>
    </row>
    <row r="195" spans="1:9" s="4" customFormat="1" ht="12.75" x14ac:dyDescent="0.2">
      <c r="A195" s="17"/>
      <c r="C195" s="101"/>
      <c r="I195" s="17"/>
    </row>
    <row r="196" spans="1:9" s="4" customFormat="1" ht="12.75" x14ac:dyDescent="0.2">
      <c r="A196" s="17"/>
      <c r="C196" s="101"/>
      <c r="I196" s="17"/>
    </row>
    <row r="197" spans="1:9" s="4" customFormat="1" ht="12.75" x14ac:dyDescent="0.2">
      <c r="A197" s="17"/>
      <c r="C197" s="101"/>
      <c r="I197" s="17"/>
    </row>
    <row r="198" spans="1:9" s="4" customFormat="1" ht="12.75" x14ac:dyDescent="0.2">
      <c r="A198" s="17"/>
      <c r="C198" s="101"/>
      <c r="I198" s="17"/>
    </row>
    <row r="199" spans="1:9" s="4" customFormat="1" ht="12.75" x14ac:dyDescent="0.2">
      <c r="A199" s="17"/>
      <c r="C199" s="101"/>
      <c r="I199" s="17"/>
    </row>
    <row r="200" spans="1:9" s="4" customFormat="1" ht="12.75" x14ac:dyDescent="0.2">
      <c r="A200" s="17"/>
      <c r="C200" s="101"/>
      <c r="I200" s="17"/>
    </row>
    <row r="201" spans="1:9" s="4" customFormat="1" ht="12.75" x14ac:dyDescent="0.2">
      <c r="A201" s="17"/>
      <c r="C201" s="101"/>
      <c r="I201" s="17"/>
    </row>
    <row r="202" spans="1:9" s="4" customFormat="1" ht="12.75" x14ac:dyDescent="0.2">
      <c r="A202" s="17"/>
      <c r="C202" s="101"/>
      <c r="I202" s="17"/>
    </row>
    <row r="203" spans="1:9" s="4" customFormat="1" ht="12.75" x14ac:dyDescent="0.2">
      <c r="A203" s="17"/>
      <c r="C203" s="101"/>
      <c r="I203" s="17"/>
    </row>
    <row r="204" spans="1:9" s="4" customFormat="1" ht="12.75" x14ac:dyDescent="0.2">
      <c r="A204" s="17"/>
      <c r="C204" s="101"/>
      <c r="I204" s="17"/>
    </row>
    <row r="205" spans="1:9" s="4" customFormat="1" ht="12.75" x14ac:dyDescent="0.2">
      <c r="A205" s="17"/>
      <c r="C205" s="101"/>
      <c r="I205" s="17"/>
    </row>
    <row r="206" spans="1:9" s="4" customFormat="1" ht="12.75" x14ac:dyDescent="0.2">
      <c r="A206" s="17"/>
      <c r="C206" s="101"/>
      <c r="I206" s="17"/>
    </row>
    <row r="207" spans="1:9" s="4" customFormat="1" ht="12.75" x14ac:dyDescent="0.2">
      <c r="A207" s="17"/>
      <c r="C207" s="101"/>
      <c r="I207" s="17"/>
    </row>
    <row r="208" spans="1:9" s="4" customFormat="1" ht="12.75" x14ac:dyDescent="0.2">
      <c r="A208" s="17"/>
      <c r="C208" s="101"/>
      <c r="I208" s="17"/>
    </row>
    <row r="209" spans="1:9" s="4" customFormat="1" ht="12.75" x14ac:dyDescent="0.2">
      <c r="A209" s="17"/>
      <c r="C209" s="101"/>
      <c r="I209" s="17"/>
    </row>
    <row r="210" spans="1:9" s="4" customFormat="1" ht="12.75" x14ac:dyDescent="0.2">
      <c r="A210" s="17"/>
      <c r="C210" s="101"/>
      <c r="I210" s="17"/>
    </row>
    <row r="211" spans="1:9" s="4" customFormat="1" ht="12.75" x14ac:dyDescent="0.2">
      <c r="A211" s="17"/>
      <c r="C211" s="101"/>
      <c r="I211" s="17"/>
    </row>
    <row r="212" spans="1:9" s="4" customFormat="1" ht="12.75" x14ac:dyDescent="0.2">
      <c r="A212" s="17"/>
      <c r="C212" s="101"/>
      <c r="I212" s="17"/>
    </row>
    <row r="213" spans="1:9" s="4" customFormat="1" ht="12.75" x14ac:dyDescent="0.2">
      <c r="A213" s="17"/>
      <c r="C213" s="101"/>
      <c r="I213" s="17"/>
    </row>
    <row r="214" spans="1:9" s="4" customFormat="1" ht="12.75" x14ac:dyDescent="0.2">
      <c r="A214" s="17"/>
      <c r="C214" s="101"/>
      <c r="I214" s="17"/>
    </row>
    <row r="215" spans="1:9" s="4" customFormat="1" ht="12.75" x14ac:dyDescent="0.2">
      <c r="A215" s="17"/>
      <c r="C215" s="101"/>
      <c r="I215" s="17"/>
    </row>
    <row r="216" spans="1:9" s="4" customFormat="1" ht="12.75" x14ac:dyDescent="0.2">
      <c r="A216" s="17"/>
      <c r="C216" s="101"/>
      <c r="I216" s="17"/>
    </row>
    <row r="217" spans="1:9" s="4" customFormat="1" ht="12.75" x14ac:dyDescent="0.2">
      <c r="A217" s="17"/>
      <c r="C217" s="101"/>
      <c r="I217" s="17"/>
    </row>
    <row r="218" spans="1:9" s="4" customFormat="1" ht="12.75" x14ac:dyDescent="0.2">
      <c r="A218" s="17"/>
      <c r="C218" s="101"/>
      <c r="I218" s="17"/>
    </row>
    <row r="219" spans="1:9" s="4" customFormat="1" ht="12.75" x14ac:dyDescent="0.2">
      <c r="A219" s="17"/>
      <c r="C219" s="101"/>
      <c r="I219" s="17"/>
    </row>
    <row r="220" spans="1:9" s="4" customFormat="1" ht="12.75" x14ac:dyDescent="0.2">
      <c r="A220" s="17"/>
      <c r="C220" s="101"/>
      <c r="I220" s="17"/>
    </row>
    <row r="221" spans="1:9" s="4" customFormat="1" ht="12.75" x14ac:dyDescent="0.2">
      <c r="A221" s="17"/>
      <c r="C221" s="101"/>
      <c r="I221" s="17"/>
    </row>
    <row r="222" spans="1:9" s="4" customFormat="1" ht="12.75" x14ac:dyDescent="0.2">
      <c r="A222" s="17"/>
      <c r="C222" s="101"/>
      <c r="I222" s="17"/>
    </row>
    <row r="223" spans="1:9" s="4" customFormat="1" ht="12.75" x14ac:dyDescent="0.2">
      <c r="A223" s="17"/>
      <c r="C223" s="101"/>
      <c r="I223" s="17"/>
    </row>
    <row r="224" spans="1:9" s="4" customFormat="1" ht="12.75" x14ac:dyDescent="0.2">
      <c r="A224" s="17"/>
      <c r="C224" s="101"/>
      <c r="I224" s="17"/>
    </row>
    <row r="225" spans="1:9" s="4" customFormat="1" ht="12.75" x14ac:dyDescent="0.2">
      <c r="A225" s="17"/>
      <c r="C225" s="101"/>
      <c r="I225" s="17"/>
    </row>
    <row r="226" spans="1:9" s="4" customFormat="1" ht="12.75" x14ac:dyDescent="0.2">
      <c r="A226" s="17"/>
      <c r="C226" s="101"/>
      <c r="I226" s="17"/>
    </row>
    <row r="227" spans="1:9" s="4" customFormat="1" ht="12.75" x14ac:dyDescent="0.2">
      <c r="A227" s="17"/>
      <c r="C227" s="101"/>
      <c r="I227" s="17"/>
    </row>
    <row r="228" spans="1:9" s="4" customFormat="1" ht="12.75" x14ac:dyDescent="0.2">
      <c r="A228" s="17"/>
      <c r="C228" s="101"/>
      <c r="I228" s="17"/>
    </row>
    <row r="229" spans="1:9" s="4" customFormat="1" ht="12.75" x14ac:dyDescent="0.2">
      <c r="A229" s="17"/>
      <c r="C229" s="101"/>
      <c r="I229" s="17"/>
    </row>
    <row r="230" spans="1:9" s="4" customFormat="1" ht="12.75" x14ac:dyDescent="0.2">
      <c r="A230" s="17"/>
      <c r="C230" s="101"/>
      <c r="I230" s="17"/>
    </row>
    <row r="231" spans="1:9" s="4" customFormat="1" ht="12.75" x14ac:dyDescent="0.2">
      <c r="A231" s="17"/>
      <c r="C231" s="101"/>
      <c r="I231" s="17"/>
    </row>
    <row r="232" spans="1:9" s="4" customFormat="1" ht="12.75" x14ac:dyDescent="0.2">
      <c r="A232" s="17"/>
      <c r="C232" s="101"/>
      <c r="I232" s="17"/>
    </row>
    <row r="233" spans="1:9" s="4" customFormat="1" ht="12.75" x14ac:dyDescent="0.2">
      <c r="A233" s="17"/>
      <c r="C233" s="101"/>
      <c r="I233" s="17"/>
    </row>
    <row r="234" spans="1:9" s="4" customFormat="1" ht="12.75" x14ac:dyDescent="0.2">
      <c r="A234" s="17"/>
      <c r="C234" s="101"/>
      <c r="I234" s="17"/>
    </row>
    <row r="235" spans="1:9" s="4" customFormat="1" ht="12.75" x14ac:dyDescent="0.2">
      <c r="A235" s="17"/>
      <c r="C235" s="101"/>
      <c r="I235" s="17"/>
    </row>
    <row r="236" spans="1:9" s="4" customFormat="1" ht="12.75" x14ac:dyDescent="0.2">
      <c r="A236" s="17"/>
      <c r="C236" s="101"/>
      <c r="I236" s="17"/>
    </row>
    <row r="237" spans="1:9" s="4" customFormat="1" ht="12.75" x14ac:dyDescent="0.2">
      <c r="A237" s="17"/>
      <c r="C237" s="101"/>
      <c r="I237" s="17"/>
    </row>
  </sheetData>
  <mergeCells count="5">
    <mergeCell ref="F4:H4"/>
    <mergeCell ref="B3:B5"/>
    <mergeCell ref="B80:C80"/>
    <mergeCell ref="F3:H3"/>
    <mergeCell ref="H87:I87"/>
  </mergeCells>
  <printOptions horizontalCentered="1"/>
  <pageMargins left="0.78740157480314965" right="0.59055118110236227" top="0.78740157480314965" bottom="0.78740157480314965" header="0.23622047244094491" footer="0.19685039370078741"/>
  <pageSetup paperSize="9" scale="50" fitToHeight="2" orientation="portrait" r:id="rId1"/>
  <headerFooter alignWithMargins="0"/>
  <rowBreaks count="1" manualBreakCount="1">
    <brk id="70" max="8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I117"/>
  <sheetViews>
    <sheetView view="pageBreakPreview" zoomScale="80" zoomScaleNormal="70" zoomScaleSheetLayoutView="80" workbookViewId="0">
      <selection activeCell="L6" sqref="L6"/>
    </sheetView>
  </sheetViews>
  <sheetFormatPr baseColWidth="10" defaultRowHeight="15" x14ac:dyDescent="0.25"/>
  <cols>
    <col min="1" max="1" width="2" customWidth="1"/>
    <col min="2" max="2" width="59.5703125" customWidth="1"/>
    <col min="3" max="3" width="35.42578125" customWidth="1"/>
    <col min="4" max="7" width="15.5703125" customWidth="1"/>
    <col min="8" max="8" width="2.85546875" customWidth="1"/>
    <col min="9" max="9" width="2.7109375" customWidth="1"/>
  </cols>
  <sheetData>
    <row r="1" spans="1:9" x14ac:dyDescent="0.25">
      <c r="A1" s="17"/>
      <c r="B1" s="17"/>
      <c r="C1" s="17"/>
      <c r="D1" s="17"/>
      <c r="E1" s="17"/>
      <c r="F1" s="17"/>
      <c r="G1" s="17"/>
      <c r="H1" s="17"/>
      <c r="I1" s="17"/>
    </row>
    <row r="2" spans="1:9" ht="15.75" x14ac:dyDescent="0.25">
      <c r="A2" s="17"/>
      <c r="B2" s="368" t="s">
        <v>239</v>
      </c>
      <c r="C2" s="256"/>
      <c r="D2" s="17"/>
      <c r="E2" s="17"/>
      <c r="F2" s="17"/>
      <c r="G2" s="17"/>
      <c r="H2" s="17"/>
      <c r="I2" s="17"/>
    </row>
    <row r="3" spans="1:9" x14ac:dyDescent="0.25">
      <c r="A3" s="17"/>
      <c r="B3" s="256"/>
      <c r="C3" s="17"/>
      <c r="D3" s="51"/>
      <c r="E3" s="51"/>
      <c r="F3" s="51"/>
      <c r="G3" s="17"/>
      <c r="H3" s="17"/>
      <c r="I3" s="17"/>
    </row>
    <row r="4" spans="1:9" x14ac:dyDescent="0.25">
      <c r="A4" s="17"/>
      <c r="B4" s="369" t="s">
        <v>240</v>
      </c>
      <c r="C4" s="17"/>
      <c r="D4" s="370"/>
      <c r="E4" s="51"/>
      <c r="F4" s="51"/>
      <c r="G4" s="17"/>
      <c r="H4" s="17"/>
      <c r="I4" s="17"/>
    </row>
    <row r="5" spans="1:9" ht="15.75" thickBot="1" x14ac:dyDescent="0.3">
      <c r="A5" s="17"/>
      <c r="B5" s="17"/>
      <c r="C5" s="17"/>
      <c r="D5" s="17"/>
      <c r="E5" s="17"/>
      <c r="F5" s="17"/>
      <c r="G5" s="17"/>
      <c r="H5" s="17"/>
      <c r="I5" s="17"/>
    </row>
    <row r="6" spans="1:9" x14ac:dyDescent="0.25">
      <c r="A6" s="17"/>
      <c r="B6" s="1899" t="s">
        <v>241</v>
      </c>
      <c r="C6" s="1901" t="s">
        <v>242</v>
      </c>
      <c r="D6" s="1896" t="s">
        <v>243</v>
      </c>
      <c r="E6" s="1897"/>
      <c r="F6" s="1896" t="s">
        <v>244</v>
      </c>
      <c r="G6" s="1898"/>
      <c r="H6" s="17"/>
      <c r="I6" s="17"/>
    </row>
    <row r="7" spans="1:9" ht="15.75" thickBot="1" x14ac:dyDescent="0.3">
      <c r="A7" s="17"/>
      <c r="B7" s="1900"/>
      <c r="C7" s="1902"/>
      <c r="D7" s="1424" t="s">
        <v>245</v>
      </c>
      <c r="E7" s="1424" t="s">
        <v>246</v>
      </c>
      <c r="F7" s="1424" t="s">
        <v>247</v>
      </c>
      <c r="G7" s="1425" t="s">
        <v>248</v>
      </c>
      <c r="H7" s="51"/>
      <c r="I7" s="51"/>
    </row>
    <row r="8" spans="1:9" x14ac:dyDescent="0.25">
      <c r="A8" s="17"/>
      <c r="B8" s="371"/>
      <c r="C8" s="284"/>
      <c r="D8" s="372"/>
      <c r="E8" s="373"/>
      <c r="F8" s="374"/>
      <c r="G8" s="375"/>
      <c r="H8" s="51"/>
      <c r="I8" s="51"/>
    </row>
    <row r="9" spans="1:9" x14ac:dyDescent="0.25">
      <c r="A9" s="17"/>
      <c r="B9" s="376" t="s">
        <v>38</v>
      </c>
      <c r="C9" s="377" t="s">
        <v>249</v>
      </c>
      <c r="D9" s="901">
        <v>798</v>
      </c>
      <c r="E9" s="927">
        <v>5.2545043547198649</v>
      </c>
      <c r="F9" s="923">
        <v>5271.2679029999981</v>
      </c>
      <c r="G9" s="924">
        <v>9.9941165202075783</v>
      </c>
      <c r="H9" s="17"/>
      <c r="I9" s="296"/>
    </row>
    <row r="10" spans="1:9" x14ac:dyDescent="0.25">
      <c r="A10" s="17"/>
      <c r="B10" s="376" t="s">
        <v>38</v>
      </c>
      <c r="C10" s="377" t="s">
        <v>250</v>
      </c>
      <c r="D10" s="1060">
        <v>210.36</v>
      </c>
      <c r="E10" s="927">
        <v>1.3851347569660035</v>
      </c>
      <c r="F10" s="923">
        <v>1713.0150390000003</v>
      </c>
      <c r="G10" s="924">
        <v>3.2478091069684609</v>
      </c>
      <c r="H10" s="17"/>
      <c r="I10" s="296"/>
    </row>
    <row r="11" spans="1:9" x14ac:dyDescent="0.25">
      <c r="A11" s="17"/>
      <c r="B11" s="376"/>
      <c r="C11" s="377"/>
      <c r="D11" s="901"/>
      <c r="E11" s="927"/>
      <c r="F11" s="923"/>
      <c r="G11" s="924"/>
      <c r="H11" s="17"/>
      <c r="I11" s="296"/>
    </row>
    <row r="12" spans="1:9" x14ac:dyDescent="0.25">
      <c r="A12" s="17"/>
      <c r="B12" s="376" t="s">
        <v>72</v>
      </c>
      <c r="C12" s="377" t="s">
        <v>1006</v>
      </c>
      <c r="D12" s="1060">
        <v>524.59999999999957</v>
      </c>
      <c r="E12" s="927">
        <v>3.4542769229148358</v>
      </c>
      <c r="F12" s="923">
        <v>3057.2273109999996</v>
      </c>
      <c r="G12" s="924">
        <v>5.7963826800580094</v>
      </c>
      <c r="H12" s="17"/>
      <c r="I12" s="296"/>
    </row>
    <row r="13" spans="1:9" x14ac:dyDescent="0.25">
      <c r="A13" s="17"/>
      <c r="B13" s="376"/>
      <c r="C13" s="377"/>
      <c r="D13" s="901"/>
      <c r="E13" s="927"/>
      <c r="F13" s="923"/>
      <c r="G13" s="924"/>
      <c r="H13" s="17"/>
      <c r="I13" s="296"/>
    </row>
    <row r="14" spans="1:9" x14ac:dyDescent="0.25">
      <c r="A14" s="17"/>
      <c r="B14" s="376" t="s">
        <v>990</v>
      </c>
      <c r="C14" s="377" t="s">
        <v>1007</v>
      </c>
      <c r="D14" s="1060">
        <v>456</v>
      </c>
      <c r="E14" s="927">
        <v>3.0025739169827799</v>
      </c>
      <c r="F14" s="923">
        <v>1883.8346789999996</v>
      </c>
      <c r="G14" s="924">
        <v>3.5716764226722031</v>
      </c>
      <c r="H14" s="17"/>
      <c r="I14" s="296"/>
    </row>
    <row r="15" spans="1:9" x14ac:dyDescent="0.25">
      <c r="A15" s="17"/>
      <c r="B15" s="376"/>
      <c r="C15" s="377"/>
      <c r="D15" s="901"/>
      <c r="E15" s="927"/>
      <c r="F15" s="923"/>
      <c r="G15" s="924"/>
      <c r="H15" s="17"/>
      <c r="I15" s="296"/>
    </row>
    <row r="16" spans="1:9" x14ac:dyDescent="0.25">
      <c r="A16" s="17"/>
      <c r="B16" s="376" t="s">
        <v>40</v>
      </c>
      <c r="C16" s="377" t="s">
        <v>1221</v>
      </c>
      <c r="D16" s="1060">
        <v>145.34999999999991</v>
      </c>
      <c r="E16" s="927">
        <v>0.95707043603826047</v>
      </c>
      <c r="F16" s="923">
        <v>788.14148399999976</v>
      </c>
      <c r="G16" s="924">
        <v>1.4942852403730917</v>
      </c>
      <c r="H16" s="17"/>
      <c r="I16" s="296"/>
    </row>
    <row r="17" spans="1:9" x14ac:dyDescent="0.25">
      <c r="A17" s="17"/>
      <c r="B17" s="376"/>
      <c r="C17" s="377"/>
      <c r="D17" s="1270"/>
      <c r="E17" s="927"/>
      <c r="F17" s="923"/>
      <c r="G17" s="924"/>
      <c r="H17" s="17"/>
      <c r="I17" s="296"/>
    </row>
    <row r="18" spans="1:9" x14ac:dyDescent="0.25">
      <c r="A18" s="17"/>
      <c r="B18" s="376" t="s">
        <v>44</v>
      </c>
      <c r="C18" s="377" t="s">
        <v>255</v>
      </c>
      <c r="D18" s="1270">
        <v>192.4499999999999</v>
      </c>
      <c r="E18" s="927">
        <v>1.2672047156213502</v>
      </c>
      <c r="F18" s="923">
        <v>1173.0610630000001</v>
      </c>
      <c r="G18" s="924">
        <v>2.2240776156090143</v>
      </c>
      <c r="H18" s="17"/>
      <c r="I18" s="296"/>
    </row>
    <row r="19" spans="1:9" x14ac:dyDescent="0.25">
      <c r="A19" s="17"/>
      <c r="B19" s="376"/>
      <c r="C19" s="377"/>
      <c r="D19" s="901"/>
      <c r="E19" s="927"/>
      <c r="F19" s="923"/>
      <c r="G19" s="924"/>
      <c r="H19" s="17"/>
      <c r="I19" s="296"/>
    </row>
    <row r="20" spans="1:9" x14ac:dyDescent="0.25">
      <c r="A20" s="17"/>
      <c r="B20" s="1279" t="s">
        <v>50</v>
      </c>
      <c r="C20" s="1280" t="s">
        <v>260</v>
      </c>
      <c r="D20" s="1060">
        <v>114</v>
      </c>
      <c r="E20" s="927">
        <v>0.75064347924569497</v>
      </c>
      <c r="F20" s="923">
        <v>730.79483499999992</v>
      </c>
      <c r="G20" s="924">
        <v>1.3855582504541648</v>
      </c>
      <c r="H20" s="17"/>
      <c r="I20" s="296"/>
    </row>
    <row r="21" spans="1:9" x14ac:dyDescent="0.25">
      <c r="A21" s="17"/>
      <c r="B21" s="376"/>
      <c r="C21" s="377"/>
      <c r="D21" s="1270"/>
      <c r="E21" s="927"/>
      <c r="F21" s="923"/>
      <c r="G21" s="924"/>
      <c r="H21" s="17"/>
      <c r="I21" s="296"/>
    </row>
    <row r="22" spans="1:9" s="1160" customFormat="1" x14ac:dyDescent="0.25">
      <c r="A22" s="8"/>
      <c r="B22" s="376" t="s">
        <v>1260</v>
      </c>
      <c r="C22" s="377" t="s">
        <v>251</v>
      </c>
      <c r="D22" s="1281">
        <v>258.39999999999975</v>
      </c>
      <c r="E22" s="1282">
        <v>1.7014585529569068</v>
      </c>
      <c r="F22" s="1283">
        <v>1192.1299469999999</v>
      </c>
      <c r="G22" s="1284">
        <v>2.2602314693142795</v>
      </c>
      <c r="H22" s="8"/>
      <c r="I22" s="53"/>
    </row>
    <row r="23" spans="1:9" x14ac:dyDescent="0.25">
      <c r="A23" s="17"/>
      <c r="B23" s="376" t="s">
        <v>1260</v>
      </c>
      <c r="C23" s="377" t="s">
        <v>252</v>
      </c>
      <c r="D23" s="1285">
        <v>120</v>
      </c>
      <c r="E23" s="927">
        <v>0.79015103078494209</v>
      </c>
      <c r="F23" s="923">
        <v>887.1352720000001</v>
      </c>
      <c r="G23" s="924">
        <v>1.6819735670251417</v>
      </c>
      <c r="H23" s="17"/>
      <c r="I23" s="296"/>
    </row>
    <row r="24" spans="1:9" x14ac:dyDescent="0.25">
      <c r="A24" s="17"/>
      <c r="B24" s="376"/>
      <c r="C24" s="377"/>
      <c r="D24" s="1270"/>
      <c r="E24" s="927"/>
      <c r="F24" s="923"/>
      <c r="G24" s="924"/>
      <c r="H24" s="17"/>
      <c r="I24" s="296"/>
    </row>
    <row r="25" spans="1:9" x14ac:dyDescent="0.25">
      <c r="A25" s="17"/>
      <c r="B25" s="376" t="s">
        <v>1311</v>
      </c>
      <c r="C25" s="377" t="s">
        <v>258</v>
      </c>
      <c r="D25" s="1270">
        <v>130.13999999999993</v>
      </c>
      <c r="E25" s="927">
        <v>0.85691879288626926</v>
      </c>
      <c r="F25" s="923">
        <v>795.14787299999978</v>
      </c>
      <c r="G25" s="924">
        <v>1.5075690782163647</v>
      </c>
      <c r="H25" s="17"/>
      <c r="I25" s="296"/>
    </row>
    <row r="26" spans="1:9" x14ac:dyDescent="0.25">
      <c r="A26" s="17"/>
      <c r="B26" s="376" t="s">
        <v>1311</v>
      </c>
      <c r="C26" s="377" t="s">
        <v>259</v>
      </c>
      <c r="D26" s="1270">
        <v>115.00000000000004</v>
      </c>
      <c r="E26" s="927">
        <v>0.75722807116890312</v>
      </c>
      <c r="F26" s="923">
        <v>459.96717100000001</v>
      </c>
      <c r="G26" s="924">
        <v>0.87207965655246011</v>
      </c>
      <c r="H26" s="17"/>
      <c r="I26" s="296"/>
    </row>
    <row r="27" spans="1:9" x14ac:dyDescent="0.25">
      <c r="A27" s="17"/>
      <c r="B27" s="376"/>
      <c r="C27" s="377"/>
      <c r="D27" s="1270"/>
      <c r="E27" s="927"/>
      <c r="F27" s="923"/>
      <c r="G27" s="924"/>
      <c r="H27" s="17"/>
      <c r="I27" s="296"/>
    </row>
    <row r="28" spans="1:9" x14ac:dyDescent="0.25">
      <c r="A28" s="17"/>
      <c r="B28" s="376" t="s">
        <v>1533</v>
      </c>
      <c r="C28" s="377" t="s">
        <v>261</v>
      </c>
      <c r="D28" s="1270">
        <v>100.00000000000003</v>
      </c>
      <c r="E28" s="927">
        <v>0.65845919232078531</v>
      </c>
      <c r="F28" s="923">
        <v>623.00697999999988</v>
      </c>
      <c r="G28" s="924">
        <v>1.1811967188157984</v>
      </c>
      <c r="H28" s="17"/>
      <c r="I28" s="296"/>
    </row>
    <row r="29" spans="1:9" x14ac:dyDescent="0.25">
      <c r="A29" s="17"/>
      <c r="B29" s="376"/>
      <c r="C29" s="377"/>
      <c r="D29" s="1270"/>
      <c r="E29" s="927"/>
      <c r="F29" s="923"/>
      <c r="G29" s="924"/>
      <c r="H29" s="17"/>
      <c r="I29" s="296"/>
    </row>
    <row r="30" spans="1:9" x14ac:dyDescent="0.25">
      <c r="A30" s="17"/>
      <c r="B30" s="376" t="s">
        <v>1325</v>
      </c>
      <c r="C30" s="377" t="s">
        <v>253</v>
      </c>
      <c r="D30" s="1270">
        <v>246.58199999999971</v>
      </c>
      <c r="E30" s="927">
        <v>1.6236418456084363</v>
      </c>
      <c r="F30" s="923">
        <v>1420.077217</v>
      </c>
      <c r="G30" s="924">
        <v>2.6924105235313265</v>
      </c>
      <c r="H30" s="17"/>
      <c r="I30" s="296"/>
    </row>
    <row r="31" spans="1:9" x14ac:dyDescent="0.25">
      <c r="A31" s="17"/>
      <c r="B31" s="376"/>
      <c r="C31" s="377"/>
      <c r="D31" s="1270"/>
      <c r="E31" s="927"/>
      <c r="F31" s="923"/>
      <c r="G31" s="924"/>
      <c r="H31" s="17"/>
      <c r="I31" s="296"/>
    </row>
    <row r="32" spans="1:9" x14ac:dyDescent="0.25">
      <c r="A32" s="17"/>
      <c r="B32" s="376" t="s">
        <v>11</v>
      </c>
      <c r="C32" s="377" t="s">
        <v>257</v>
      </c>
      <c r="D32" s="1270">
        <v>142.80000000000001</v>
      </c>
      <c r="E32" s="927">
        <v>0.94027972663408121</v>
      </c>
      <c r="F32" s="923">
        <v>747.20418899999993</v>
      </c>
      <c r="G32" s="924">
        <v>1.4166697399316774</v>
      </c>
      <c r="H32" s="17"/>
      <c r="I32" s="296"/>
    </row>
    <row r="33" spans="1:9" x14ac:dyDescent="0.25">
      <c r="A33" s="17"/>
      <c r="B33" s="376"/>
      <c r="C33" s="377"/>
      <c r="D33" s="1270"/>
      <c r="E33" s="927"/>
      <c r="F33" s="923"/>
      <c r="G33" s="924"/>
      <c r="H33" s="17"/>
      <c r="I33" s="296"/>
    </row>
    <row r="34" spans="1:9" x14ac:dyDescent="0.25">
      <c r="A34" s="17"/>
      <c r="B34" s="376" t="s">
        <v>14</v>
      </c>
      <c r="C34" s="377" t="s">
        <v>254</v>
      </c>
      <c r="D34" s="1270">
        <v>219.99999999999991</v>
      </c>
      <c r="E34" s="927">
        <v>1.4486102231057267</v>
      </c>
      <c r="F34" s="923">
        <v>1107.6220780000001</v>
      </c>
      <c r="G34" s="924">
        <v>2.1000078750667233</v>
      </c>
      <c r="H34" s="17"/>
      <c r="I34" s="296"/>
    </row>
    <row r="35" spans="1:9" x14ac:dyDescent="0.25">
      <c r="A35" s="17"/>
      <c r="B35" s="376"/>
      <c r="C35" s="377"/>
      <c r="D35" s="1270"/>
      <c r="E35" s="927"/>
      <c r="F35" s="923"/>
      <c r="G35" s="924"/>
      <c r="H35" s="17"/>
      <c r="I35" s="296"/>
    </row>
    <row r="36" spans="1:9" x14ac:dyDescent="0.25">
      <c r="A36" s="17"/>
      <c r="B36" s="376" t="s">
        <v>95</v>
      </c>
      <c r="C36" s="377" t="s">
        <v>256</v>
      </c>
      <c r="D36" s="1270">
        <v>171.68000000000004</v>
      </c>
      <c r="E36" s="927">
        <v>1.1304427413763241</v>
      </c>
      <c r="F36" s="923">
        <v>776.62188300000014</v>
      </c>
      <c r="G36" s="924">
        <v>1.4724445301722737</v>
      </c>
      <c r="H36" s="17"/>
      <c r="I36" s="296"/>
    </row>
    <row r="37" spans="1:9" x14ac:dyDescent="0.25">
      <c r="A37" s="17"/>
      <c r="B37" s="376" t="s">
        <v>95</v>
      </c>
      <c r="C37" s="377" t="s">
        <v>1008</v>
      </c>
      <c r="D37" s="1270">
        <v>113.68600000000006</v>
      </c>
      <c r="E37" s="927">
        <v>0.74857591738180806</v>
      </c>
      <c r="F37" s="923">
        <v>720.70800900000017</v>
      </c>
      <c r="G37" s="924">
        <v>1.3664340252737894</v>
      </c>
      <c r="H37" s="17"/>
      <c r="I37" s="296"/>
    </row>
    <row r="38" spans="1:9" x14ac:dyDescent="0.25">
      <c r="A38" s="17"/>
      <c r="B38" s="376"/>
      <c r="C38" s="377"/>
      <c r="D38" s="1270"/>
      <c r="E38" s="927"/>
      <c r="F38" s="923"/>
      <c r="G38" s="924"/>
      <c r="H38" s="17"/>
      <c r="I38" s="296"/>
    </row>
    <row r="39" spans="1:9" ht="15.75" thickBot="1" x14ac:dyDescent="0.3">
      <c r="A39" s="17"/>
      <c r="B39" s="378"/>
      <c r="C39" s="379"/>
      <c r="D39" s="1273"/>
      <c r="E39" s="380"/>
      <c r="F39" s="381"/>
      <c r="G39" s="382"/>
      <c r="H39" s="17"/>
      <c r="I39" s="17"/>
    </row>
    <row r="40" spans="1:9" x14ac:dyDescent="0.25">
      <c r="A40" s="17"/>
      <c r="B40" s="407"/>
      <c r="C40" s="51"/>
      <c r="D40" s="1271"/>
      <c r="E40" s="1271"/>
      <c r="F40" s="1271"/>
      <c r="G40" s="383"/>
      <c r="H40" s="17"/>
      <c r="I40" s="17"/>
    </row>
    <row r="41" spans="1:9" x14ac:dyDescent="0.25">
      <c r="A41" s="17"/>
      <c r="B41" s="868" t="s">
        <v>1706</v>
      </c>
      <c r="C41" s="51"/>
      <c r="D41" s="384"/>
      <c r="E41" s="1271"/>
      <c r="F41" s="384"/>
      <c r="G41" s="1271"/>
      <c r="H41" s="17"/>
      <c r="I41" s="17"/>
    </row>
    <row r="42" spans="1:9" x14ac:dyDescent="0.25">
      <c r="A42" s="17"/>
      <c r="B42" s="868" t="s">
        <v>1707</v>
      </c>
      <c r="C42" s="51"/>
      <c r="D42" s="1271"/>
      <c r="E42" s="1271"/>
      <c r="F42" s="1271"/>
      <c r="G42" s="1271"/>
      <c r="H42" s="17"/>
      <c r="I42" s="17"/>
    </row>
    <row r="43" spans="1:9" x14ac:dyDescent="0.25">
      <c r="A43" s="17"/>
      <c r="B43" s="51"/>
      <c r="C43" s="51"/>
      <c r="D43" s="1271"/>
      <c r="E43" s="1271"/>
      <c r="F43" s="1271"/>
      <c r="G43" s="1271"/>
      <c r="H43" s="17"/>
      <c r="I43" s="17"/>
    </row>
    <row r="44" spans="1:9" x14ac:dyDescent="0.25">
      <c r="A44" s="17"/>
      <c r="B44" s="408" t="s">
        <v>262</v>
      </c>
      <c r="C44" s="51"/>
      <c r="D44" s="1271"/>
      <c r="E44" s="1271"/>
      <c r="F44" s="1271"/>
      <c r="G44" s="1271"/>
      <c r="H44" s="17"/>
      <c r="I44" s="17"/>
    </row>
    <row r="45" spans="1:9" x14ac:dyDescent="0.25">
      <c r="A45" s="17"/>
      <c r="B45" s="51"/>
      <c r="C45" s="51"/>
      <c r="D45" s="1271"/>
      <c r="E45" s="1271"/>
      <c r="F45" s="1271"/>
      <c r="G45" s="1271"/>
      <c r="H45" s="17"/>
      <c r="I45" s="17"/>
    </row>
    <row r="46" spans="1:9" ht="15.75" thickBot="1" x14ac:dyDescent="0.3">
      <c r="A46" s="17"/>
      <c r="B46" s="396"/>
      <c r="C46" s="51"/>
      <c r="D46" s="1271"/>
      <c r="E46" s="1271"/>
      <c r="F46" s="1271"/>
      <c r="G46" s="1273"/>
      <c r="H46" s="17"/>
      <c r="I46" s="4"/>
    </row>
    <row r="47" spans="1:9" x14ac:dyDescent="0.25">
      <c r="A47" s="365"/>
      <c r="B47" s="1899" t="s">
        <v>241</v>
      </c>
      <c r="C47" s="1426" t="s">
        <v>242</v>
      </c>
      <c r="D47" s="1903" t="s">
        <v>243</v>
      </c>
      <c r="E47" s="1904"/>
      <c r="F47" s="1903" t="s">
        <v>244</v>
      </c>
      <c r="G47" s="1905"/>
      <c r="H47" s="365"/>
      <c r="I47" s="101"/>
    </row>
    <row r="48" spans="1:9" ht="15.75" thickBot="1" x14ac:dyDescent="0.3">
      <c r="A48" s="17"/>
      <c r="B48" s="1906"/>
      <c r="C48" s="1427"/>
      <c r="D48" s="1428" t="s">
        <v>245</v>
      </c>
      <c r="E48" s="1429" t="s">
        <v>246</v>
      </c>
      <c r="F48" s="1428" t="s">
        <v>247</v>
      </c>
      <c r="G48" s="1430" t="s">
        <v>248</v>
      </c>
      <c r="H48" s="17"/>
      <c r="I48" s="4"/>
    </row>
    <row r="49" spans="1:9" ht="15.75" thickBot="1" x14ac:dyDescent="0.3">
      <c r="A49" s="17"/>
      <c r="B49" s="1267" t="s">
        <v>263</v>
      </c>
      <c r="C49" s="1268"/>
      <c r="D49" s="1268"/>
      <c r="E49" s="1268"/>
      <c r="F49" s="1268"/>
      <c r="G49" s="1269"/>
      <c r="H49" s="17"/>
      <c r="I49" s="4"/>
    </row>
    <row r="50" spans="1:9" x14ac:dyDescent="0.25">
      <c r="A50" s="17"/>
      <c r="B50" s="264"/>
      <c r="C50" s="385"/>
      <c r="D50" s="386"/>
      <c r="E50" s="387"/>
      <c r="F50" s="1271"/>
      <c r="G50" s="375"/>
      <c r="H50" s="17"/>
      <c r="I50" s="4"/>
    </row>
    <row r="51" spans="1:9" x14ac:dyDescent="0.25">
      <c r="A51" s="17"/>
      <c r="B51" s="388" t="s">
        <v>72</v>
      </c>
      <c r="C51" s="266" t="s">
        <v>264</v>
      </c>
      <c r="D51" s="1270">
        <v>978.99999999999966</v>
      </c>
      <c r="E51" s="927">
        <v>6.4463154928204842</v>
      </c>
      <c r="F51" s="923">
        <v>3764.1497199999999</v>
      </c>
      <c r="G51" s="924">
        <v>7.1366797501938217</v>
      </c>
      <c r="H51" s="17"/>
      <c r="I51" s="20"/>
    </row>
    <row r="52" spans="1:9" x14ac:dyDescent="0.25">
      <c r="A52" s="17"/>
      <c r="B52" s="388"/>
      <c r="C52" s="266"/>
      <c r="D52" s="926"/>
      <c r="E52" s="927"/>
      <c r="F52" s="925"/>
      <c r="G52" s="924"/>
      <c r="H52" s="17"/>
      <c r="I52" s="20"/>
    </row>
    <row r="53" spans="1:9" x14ac:dyDescent="0.25">
      <c r="A53" s="17"/>
      <c r="B53" s="388" t="s">
        <v>1311</v>
      </c>
      <c r="C53" s="266" t="s">
        <v>1373</v>
      </c>
      <c r="D53" s="1270">
        <v>962.69</v>
      </c>
      <c r="E53" s="927">
        <v>6.3389207985529659</v>
      </c>
      <c r="F53" s="923">
        <v>5091.7383750000008</v>
      </c>
      <c r="G53" s="924">
        <v>9.6537355995890888</v>
      </c>
      <c r="H53" s="17"/>
      <c r="I53" s="20"/>
    </row>
    <row r="54" spans="1:9" x14ac:dyDescent="0.25">
      <c r="A54" s="17"/>
      <c r="B54" s="388"/>
      <c r="C54" s="266"/>
      <c r="D54" s="1270"/>
      <c r="E54" s="927"/>
      <c r="F54" s="923"/>
      <c r="G54" s="924"/>
      <c r="H54" s="17"/>
      <c r="I54" s="20"/>
    </row>
    <row r="55" spans="1:9" x14ac:dyDescent="0.25">
      <c r="A55" s="17"/>
      <c r="B55" s="388" t="s">
        <v>59</v>
      </c>
      <c r="C55" s="266" t="s">
        <v>265</v>
      </c>
      <c r="D55" s="1270">
        <v>578.80000000000018</v>
      </c>
      <c r="E55" s="927">
        <v>3.8111618051527048</v>
      </c>
      <c r="F55" s="923">
        <v>2860.5593579999995</v>
      </c>
      <c r="G55" s="924">
        <v>5.4235079800348736</v>
      </c>
      <c r="H55" s="17"/>
      <c r="I55" s="20"/>
    </row>
    <row r="56" spans="1:9" x14ac:dyDescent="0.25">
      <c r="A56" s="17"/>
      <c r="B56" s="388"/>
      <c r="C56" s="266"/>
      <c r="D56" s="1270"/>
      <c r="E56" s="927"/>
      <c r="F56" s="923"/>
      <c r="G56" s="924"/>
      <c r="H56" s="17"/>
      <c r="I56" s="20"/>
    </row>
    <row r="57" spans="1:9" x14ac:dyDescent="0.25">
      <c r="A57" s="17"/>
      <c r="B57" s="388" t="s">
        <v>1260</v>
      </c>
      <c r="C57" s="266" t="s">
        <v>266</v>
      </c>
      <c r="D57" s="1270">
        <v>524.00000000000011</v>
      </c>
      <c r="E57" s="927">
        <v>3.4503261677609149</v>
      </c>
      <c r="F57" s="923">
        <v>2569.773893</v>
      </c>
      <c r="G57" s="924">
        <v>4.8721901807747026</v>
      </c>
      <c r="H57" s="17"/>
      <c r="I57" s="20"/>
    </row>
    <row r="58" spans="1:9" x14ac:dyDescent="0.25">
      <c r="A58" s="17"/>
      <c r="B58" s="388"/>
      <c r="C58" s="266"/>
      <c r="D58" s="1270"/>
      <c r="E58" s="927"/>
      <c r="F58" s="923"/>
      <c r="G58" s="924"/>
      <c r="H58" s="17"/>
      <c r="I58" s="20"/>
    </row>
    <row r="59" spans="1:9" x14ac:dyDescent="0.25">
      <c r="A59" s="17"/>
      <c r="B59" s="388" t="s">
        <v>297</v>
      </c>
      <c r="C59" s="266" t="s">
        <v>270</v>
      </c>
      <c r="D59" s="1270">
        <v>300</v>
      </c>
      <c r="E59" s="927">
        <v>1.9753775769623552</v>
      </c>
      <c r="F59" s="923">
        <v>1088.570813</v>
      </c>
      <c r="G59" s="924">
        <v>2.063887426292152</v>
      </c>
      <c r="H59" s="17"/>
      <c r="I59" s="20"/>
    </row>
    <row r="60" spans="1:9" x14ac:dyDescent="0.25">
      <c r="A60" s="17"/>
      <c r="B60" s="388"/>
      <c r="C60" s="266"/>
      <c r="D60" s="1270"/>
      <c r="E60" s="927"/>
      <c r="F60" s="923"/>
      <c r="G60" s="924"/>
      <c r="H60" s="17"/>
      <c r="I60" s="20"/>
    </row>
    <row r="61" spans="1:9" x14ac:dyDescent="0.25">
      <c r="A61" s="17"/>
      <c r="B61" s="388" t="s">
        <v>40</v>
      </c>
      <c r="C61" s="266" t="s">
        <v>267</v>
      </c>
      <c r="D61" s="1270">
        <v>20.349999999999998</v>
      </c>
      <c r="E61" s="927">
        <v>0.13399644563727975</v>
      </c>
      <c r="F61" s="923">
        <v>6.5406999999999993E-2</v>
      </c>
      <c r="G61" s="924">
        <v>1.2400909824089761E-4</v>
      </c>
      <c r="H61" s="17"/>
      <c r="I61" s="20"/>
    </row>
    <row r="62" spans="1:9" ht="15.75" thickBot="1" x14ac:dyDescent="0.3">
      <c r="A62" s="17"/>
      <c r="B62" s="388"/>
      <c r="C62" s="392"/>
      <c r="D62" s="393"/>
      <c r="E62" s="576"/>
      <c r="F62" s="390"/>
      <c r="G62" s="577"/>
      <c r="H62" s="17"/>
      <c r="I62" s="20"/>
    </row>
    <row r="63" spans="1:9" ht="15.75" thickBot="1" x14ac:dyDescent="0.3">
      <c r="A63" s="17"/>
      <c r="B63" s="1267" t="s">
        <v>268</v>
      </c>
      <c r="C63" s="1268"/>
      <c r="D63" s="1268"/>
      <c r="E63" s="1268"/>
      <c r="F63" s="1268"/>
      <c r="G63" s="1269"/>
      <c r="H63" s="17"/>
      <c r="I63" s="20"/>
    </row>
    <row r="64" spans="1:9" x14ac:dyDescent="0.25">
      <c r="A64" s="17"/>
      <c r="B64" s="401"/>
      <c r="C64" s="385"/>
      <c r="D64" s="402"/>
      <c r="E64" s="403"/>
      <c r="F64" s="404"/>
      <c r="G64" s="405"/>
      <c r="H64" s="17"/>
      <c r="I64" s="20"/>
    </row>
    <row r="65" spans="1:9" x14ac:dyDescent="0.25">
      <c r="A65" s="17"/>
      <c r="B65" s="264" t="s">
        <v>1311</v>
      </c>
      <c r="C65" s="266" t="s">
        <v>1005</v>
      </c>
      <c r="D65" s="1270">
        <v>719.01</v>
      </c>
      <c r="E65" s="927">
        <v>4.734387438705677</v>
      </c>
      <c r="F65" s="923">
        <v>6.9030669999999992</v>
      </c>
      <c r="G65" s="924">
        <v>1.3087943396983477E-2</v>
      </c>
      <c r="H65" s="17"/>
      <c r="I65" s="21"/>
    </row>
    <row r="66" spans="1:9" x14ac:dyDescent="0.25">
      <c r="A66" s="17"/>
      <c r="B66" s="264" t="s">
        <v>1311</v>
      </c>
      <c r="C66" s="266" t="s">
        <v>274</v>
      </c>
      <c r="D66" s="1285">
        <v>135</v>
      </c>
      <c r="E66" s="927">
        <v>0.88891990963305989</v>
      </c>
      <c r="F66" s="923">
        <v>13.023314000000001</v>
      </c>
      <c r="G66" s="924">
        <v>2.4691690877857986E-2</v>
      </c>
      <c r="H66" s="17"/>
      <c r="I66" s="21"/>
    </row>
    <row r="67" spans="1:9" x14ac:dyDescent="0.25">
      <c r="A67" s="17"/>
      <c r="B67" s="264"/>
      <c r="C67" s="266"/>
      <c r="D67" s="1285"/>
      <c r="E67" s="927"/>
      <c r="F67" s="923"/>
      <c r="G67" s="924"/>
      <c r="H67" s="17"/>
      <c r="I67" s="21"/>
    </row>
    <row r="68" spans="1:9" x14ac:dyDescent="0.25">
      <c r="A68" s="17"/>
      <c r="B68" s="1286" t="s">
        <v>1375</v>
      </c>
      <c r="C68" s="1287" t="s">
        <v>1376</v>
      </c>
      <c r="D68" s="1270">
        <v>616</v>
      </c>
      <c r="E68" s="927">
        <v>4.0561086246960363</v>
      </c>
      <c r="F68" s="923">
        <v>0</v>
      </c>
      <c r="G68" s="924">
        <v>0</v>
      </c>
      <c r="H68" s="17"/>
      <c r="I68" s="21"/>
    </row>
    <row r="69" spans="1:9" x14ac:dyDescent="0.25">
      <c r="A69" s="17"/>
      <c r="B69" s="264"/>
      <c r="C69" s="266"/>
      <c r="D69" s="1285"/>
      <c r="E69" s="927"/>
      <c r="F69" s="923"/>
      <c r="G69" s="924"/>
      <c r="H69" s="17"/>
      <c r="I69" s="21"/>
    </row>
    <row r="70" spans="1:9" x14ac:dyDescent="0.25">
      <c r="A70" s="17"/>
      <c r="B70" s="264" t="s">
        <v>1260</v>
      </c>
      <c r="C70" s="266" t="s">
        <v>269</v>
      </c>
      <c r="D70" s="1285">
        <v>446.69999999999982</v>
      </c>
      <c r="E70" s="927">
        <v>2.9413372120969461</v>
      </c>
      <c r="F70" s="923">
        <v>238.92134300000001</v>
      </c>
      <c r="G70" s="924">
        <v>0.45298546479633983</v>
      </c>
      <c r="H70" s="17"/>
      <c r="I70" s="21"/>
    </row>
    <row r="71" spans="1:9" x14ac:dyDescent="0.25">
      <c r="A71" s="17"/>
      <c r="B71" s="264"/>
      <c r="C71" s="266"/>
      <c r="D71" s="1285"/>
      <c r="E71" s="927"/>
      <c r="F71" s="923"/>
      <c r="G71" s="924"/>
      <c r="H71" s="17"/>
      <c r="I71" s="21"/>
    </row>
    <row r="72" spans="1:9" x14ac:dyDescent="0.25">
      <c r="A72" s="17"/>
      <c r="B72" s="264" t="s">
        <v>1366</v>
      </c>
      <c r="C72" s="266" t="s">
        <v>276</v>
      </c>
      <c r="D72" s="1285">
        <v>101.29999999999997</v>
      </c>
      <c r="E72" s="927">
        <v>0.667019161820955</v>
      </c>
      <c r="F72" s="923">
        <v>540.22853499999997</v>
      </c>
      <c r="G72" s="924">
        <v>1.0242520444195757</v>
      </c>
      <c r="H72" s="17"/>
      <c r="I72" s="21"/>
    </row>
    <row r="73" spans="1:9" x14ac:dyDescent="0.25">
      <c r="A73" s="17"/>
      <c r="B73" s="264"/>
      <c r="C73" s="266"/>
      <c r="D73" s="1270"/>
      <c r="E73" s="927"/>
      <c r="F73" s="923"/>
      <c r="G73" s="924"/>
      <c r="H73" s="17"/>
      <c r="I73" s="21"/>
    </row>
    <row r="74" spans="1:9" x14ac:dyDescent="0.25">
      <c r="A74" s="17"/>
      <c r="B74" s="264" t="s">
        <v>100</v>
      </c>
      <c r="C74" s="266" t="s">
        <v>271</v>
      </c>
      <c r="D74" s="1270">
        <v>202.63999999999993</v>
      </c>
      <c r="E74" s="927">
        <v>1.3343017073188383</v>
      </c>
      <c r="F74" s="923">
        <v>73.95724100000001</v>
      </c>
      <c r="G74" s="924">
        <v>0.14022001872574408</v>
      </c>
      <c r="H74" s="17"/>
      <c r="I74" s="21"/>
    </row>
    <row r="75" spans="1:9" x14ac:dyDescent="0.25">
      <c r="A75" s="17"/>
      <c r="B75" s="264"/>
      <c r="C75" s="266"/>
      <c r="D75" s="1270"/>
      <c r="E75" s="927"/>
      <c r="F75" s="923"/>
      <c r="G75" s="924"/>
      <c r="H75" s="17"/>
      <c r="I75" s="21"/>
    </row>
    <row r="76" spans="1:9" x14ac:dyDescent="0.25">
      <c r="A76" s="17"/>
      <c r="B76" s="264" t="s">
        <v>72</v>
      </c>
      <c r="C76" s="266" t="s">
        <v>272</v>
      </c>
      <c r="D76" s="1270">
        <v>192.49999999999997</v>
      </c>
      <c r="E76" s="927">
        <v>1.2675339452175109</v>
      </c>
      <c r="F76" s="923">
        <v>546.89592400000004</v>
      </c>
      <c r="G76" s="924">
        <v>1.0368931516024658</v>
      </c>
      <c r="H76" s="17"/>
      <c r="I76" s="21"/>
    </row>
    <row r="77" spans="1:9" x14ac:dyDescent="0.25">
      <c r="A77" s="17"/>
      <c r="B77" s="264"/>
      <c r="C77" s="266"/>
      <c r="D77" s="1270"/>
      <c r="E77" s="927"/>
      <c r="F77" s="923"/>
      <c r="G77" s="924"/>
      <c r="H77" s="17"/>
      <c r="I77" s="21"/>
    </row>
    <row r="78" spans="1:9" x14ac:dyDescent="0.25">
      <c r="A78" s="17"/>
      <c r="B78" s="264" t="s">
        <v>1360</v>
      </c>
      <c r="C78" s="266" t="s">
        <v>273</v>
      </c>
      <c r="D78" s="1270">
        <v>181.30000000000007</v>
      </c>
      <c r="E78" s="927">
        <v>1.1937865156775838</v>
      </c>
      <c r="F78" s="923">
        <v>0.77230599999999994</v>
      </c>
      <c r="G78" s="924">
        <v>1.4642617858338506E-3</v>
      </c>
      <c r="H78" s="17"/>
      <c r="I78" s="21"/>
    </row>
    <row r="79" spans="1:9" ht="15.75" thickBot="1" x14ac:dyDescent="0.3">
      <c r="A79" s="17"/>
      <c r="B79" s="274"/>
      <c r="C79" s="392"/>
      <c r="D79" s="1080"/>
      <c r="E79" s="576"/>
      <c r="F79" s="406"/>
      <c r="G79" s="577"/>
      <c r="H79" s="17"/>
      <c r="I79" s="21"/>
    </row>
    <row r="80" spans="1:9" ht="15.75" thickBot="1" x14ac:dyDescent="0.3">
      <c r="A80" s="17"/>
      <c r="B80" s="1267" t="s">
        <v>278</v>
      </c>
      <c r="C80" s="1268"/>
      <c r="D80" s="1268"/>
      <c r="E80" s="1268"/>
      <c r="F80" s="1268"/>
      <c r="G80" s="1269"/>
      <c r="H80" s="17"/>
      <c r="I80" s="20"/>
    </row>
    <row r="81" spans="1:9" x14ac:dyDescent="0.25">
      <c r="A81" s="17"/>
      <c r="B81" s="371"/>
      <c r="C81" s="51"/>
      <c r="D81" s="1272"/>
      <c r="E81" s="389"/>
      <c r="F81" s="394"/>
      <c r="G81" s="391"/>
      <c r="H81" s="17"/>
      <c r="I81" s="20"/>
    </row>
    <row r="82" spans="1:9" x14ac:dyDescent="0.25">
      <c r="A82" s="17"/>
      <c r="B82" s="371" t="s">
        <v>1311</v>
      </c>
      <c r="C82" s="395" t="s">
        <v>1469</v>
      </c>
      <c r="D82" s="1270">
        <v>568.65000000000009</v>
      </c>
      <c r="E82" s="927">
        <v>3.7443281971321447</v>
      </c>
      <c r="F82" s="923">
        <v>0.73899599999999999</v>
      </c>
      <c r="G82" s="924">
        <v>1.4011073365791181E-3</v>
      </c>
      <c r="H82" s="17"/>
      <c r="I82" s="20"/>
    </row>
    <row r="83" spans="1:9" x14ac:dyDescent="0.25">
      <c r="A83" s="17"/>
      <c r="B83" s="371"/>
      <c r="C83" s="395"/>
      <c r="D83" s="1270"/>
      <c r="E83" s="927"/>
      <c r="F83" s="923"/>
      <c r="G83" s="924"/>
      <c r="H83" s="17"/>
      <c r="I83" s="20"/>
    </row>
    <row r="84" spans="1:9" x14ac:dyDescent="0.25">
      <c r="A84" s="17"/>
      <c r="B84" s="371" t="s">
        <v>86</v>
      </c>
      <c r="C84" s="395" t="s">
        <v>1470</v>
      </c>
      <c r="D84" s="1270">
        <v>235.63000000000008</v>
      </c>
      <c r="E84" s="927">
        <v>1.5515273948654664</v>
      </c>
      <c r="F84" s="923">
        <v>1.2882600000000002</v>
      </c>
      <c r="G84" s="924">
        <v>2.4424902670940234E-3</v>
      </c>
      <c r="H84" s="17"/>
      <c r="I84" s="4"/>
    </row>
    <row r="85" spans="1:9" x14ac:dyDescent="0.25">
      <c r="A85" s="17"/>
      <c r="B85" s="371"/>
      <c r="C85" s="395"/>
      <c r="D85" s="1270"/>
      <c r="E85" s="927"/>
      <c r="F85" s="923"/>
      <c r="G85" s="924"/>
      <c r="H85" s="17"/>
      <c r="I85" s="4"/>
    </row>
    <row r="86" spans="1:9" x14ac:dyDescent="0.25">
      <c r="A86" s="17"/>
      <c r="B86" s="371" t="s">
        <v>1366</v>
      </c>
      <c r="C86" s="395" t="s">
        <v>1471</v>
      </c>
      <c r="D86" s="1270">
        <v>177.65000000000006</v>
      </c>
      <c r="E86" s="927">
        <v>1.1697527551578752</v>
      </c>
      <c r="F86" s="923">
        <v>63.881264999999999</v>
      </c>
      <c r="G86" s="924">
        <v>0.12111636471842181</v>
      </c>
      <c r="H86" s="17"/>
      <c r="I86" s="4"/>
    </row>
    <row r="87" spans="1:9" x14ac:dyDescent="0.25">
      <c r="A87" s="17"/>
      <c r="B87" s="371"/>
      <c r="C87" s="395"/>
      <c r="D87" s="1270"/>
      <c r="E87" s="927"/>
      <c r="F87" s="923"/>
      <c r="G87" s="924"/>
      <c r="H87" s="17"/>
      <c r="I87" s="4"/>
    </row>
    <row r="88" spans="1:9" x14ac:dyDescent="0.25">
      <c r="A88" s="17"/>
      <c r="B88" s="371" t="s">
        <v>1379</v>
      </c>
      <c r="C88" s="395" t="s">
        <v>1472</v>
      </c>
      <c r="D88" s="1270">
        <v>81.20000000000006</v>
      </c>
      <c r="E88" s="927">
        <v>0.5346688641644779</v>
      </c>
      <c r="F88" s="923">
        <v>332.72072399999996</v>
      </c>
      <c r="G88" s="924">
        <v>0.63082540017580047</v>
      </c>
      <c r="H88" s="17"/>
      <c r="I88" s="4"/>
    </row>
    <row r="89" spans="1:9" x14ac:dyDescent="0.25">
      <c r="A89" s="17"/>
      <c r="B89" s="371"/>
      <c r="C89" s="395"/>
      <c r="D89" s="1270"/>
      <c r="E89" s="927"/>
      <c r="F89" s="923"/>
      <c r="G89" s="924"/>
      <c r="H89" s="17"/>
      <c r="I89" s="4"/>
    </row>
    <row r="90" spans="1:9" x14ac:dyDescent="0.25">
      <c r="A90" s="17"/>
      <c r="B90" s="371" t="s">
        <v>1394</v>
      </c>
      <c r="C90" s="395" t="s">
        <v>1017</v>
      </c>
      <c r="D90" s="1285">
        <v>45.630000000000017</v>
      </c>
      <c r="E90" s="927">
        <v>0.30045492945597435</v>
      </c>
      <c r="F90" s="923">
        <v>2.8010039999999998</v>
      </c>
      <c r="G90" s="924">
        <v>5.3105933647644319E-3</v>
      </c>
      <c r="H90" s="17"/>
      <c r="I90" s="4"/>
    </row>
    <row r="91" spans="1:9" x14ac:dyDescent="0.25">
      <c r="A91" s="17"/>
      <c r="B91" s="371" t="s">
        <v>1394</v>
      </c>
      <c r="C91" s="395" t="s">
        <v>1018</v>
      </c>
      <c r="D91" s="1270">
        <v>20.079999999999998</v>
      </c>
      <c r="E91" s="927">
        <v>0.13221860581801362</v>
      </c>
      <c r="F91" s="923">
        <v>5.2007099999999999</v>
      </c>
      <c r="G91" s="924">
        <v>9.8603415125662185E-3</v>
      </c>
      <c r="H91" s="17"/>
      <c r="I91" s="4"/>
    </row>
    <row r="92" spans="1:9" ht="15.75" thickBot="1" x14ac:dyDescent="0.3">
      <c r="A92" s="17"/>
      <c r="B92" s="378"/>
      <c r="C92" s="396"/>
      <c r="D92" s="392"/>
      <c r="E92" s="397"/>
      <c r="F92" s="398"/>
      <c r="G92" s="399"/>
      <c r="H92" s="17"/>
      <c r="I92" s="4"/>
    </row>
    <row r="93" spans="1:9" x14ac:dyDescent="0.25">
      <c r="A93" s="4"/>
      <c r="B93" s="4"/>
      <c r="C93" s="4"/>
      <c r="D93" s="4"/>
      <c r="E93" s="4"/>
      <c r="F93" s="4"/>
      <c r="G93" s="4"/>
      <c r="H93" s="4"/>
      <c r="I93" s="4"/>
    </row>
    <row r="94" spans="1:9" x14ac:dyDescent="0.25">
      <c r="A94" s="4"/>
      <c r="B94" s="868" t="s">
        <v>1706</v>
      </c>
      <c r="C94" s="51"/>
      <c r="D94" s="578"/>
      <c r="E94" s="51"/>
      <c r="F94" s="400"/>
      <c r="G94" s="51"/>
      <c r="H94" s="4"/>
      <c r="I94" s="4"/>
    </row>
    <row r="95" spans="1:9" x14ac:dyDescent="0.25">
      <c r="A95" s="4"/>
      <c r="B95" s="868" t="s">
        <v>1707</v>
      </c>
      <c r="C95" s="51"/>
      <c r="D95" s="51"/>
      <c r="E95" s="51"/>
      <c r="F95" s="51"/>
      <c r="G95" s="51"/>
      <c r="H95" s="4"/>
      <c r="I95" s="4"/>
    </row>
    <row r="96" spans="1:9" x14ac:dyDescent="0.25">
      <c r="A96" s="4"/>
      <c r="H96" s="4"/>
      <c r="I96" s="4"/>
    </row>
    <row r="97" spans="1:9" x14ac:dyDescent="0.25">
      <c r="A97" s="4"/>
      <c r="H97" s="4"/>
      <c r="I97" s="4"/>
    </row>
    <row r="98" spans="1:9" x14ac:dyDescent="0.25">
      <c r="A98" s="4"/>
      <c r="H98" s="4"/>
      <c r="I98" s="4"/>
    </row>
    <row r="99" spans="1:9" x14ac:dyDescent="0.25">
      <c r="A99" s="4"/>
      <c r="H99" s="4"/>
      <c r="I99" s="4"/>
    </row>
    <row r="100" spans="1:9" x14ac:dyDescent="0.25">
      <c r="A100" s="4"/>
      <c r="H100" s="4"/>
      <c r="I100" s="4"/>
    </row>
    <row r="101" spans="1:9" x14ac:dyDescent="0.25">
      <c r="A101" s="4"/>
      <c r="H101" s="4"/>
      <c r="I101" s="4"/>
    </row>
    <row r="102" spans="1:9" x14ac:dyDescent="0.25">
      <c r="A102" s="4"/>
      <c r="H102" s="4"/>
      <c r="I102" s="4"/>
    </row>
    <row r="103" spans="1:9" x14ac:dyDescent="0.25">
      <c r="A103" s="4"/>
      <c r="H103" s="4"/>
      <c r="I103" s="4"/>
    </row>
    <row r="104" spans="1:9" x14ac:dyDescent="0.25">
      <c r="A104" s="4"/>
      <c r="H104" s="4"/>
      <c r="I104" s="4"/>
    </row>
    <row r="105" spans="1:9" x14ac:dyDescent="0.25">
      <c r="A105" s="4"/>
      <c r="H105" s="4"/>
      <c r="I105" s="4"/>
    </row>
    <row r="106" spans="1:9" x14ac:dyDescent="0.25">
      <c r="A106" s="4"/>
      <c r="H106" s="4"/>
      <c r="I106" s="4"/>
    </row>
    <row r="107" spans="1:9" x14ac:dyDescent="0.25">
      <c r="A107" s="4"/>
      <c r="H107" s="4"/>
      <c r="I107" s="4"/>
    </row>
    <row r="108" spans="1:9" x14ac:dyDescent="0.25">
      <c r="A108" s="4"/>
      <c r="H108" s="4"/>
      <c r="I108" s="4"/>
    </row>
    <row r="109" spans="1:9" x14ac:dyDescent="0.25">
      <c r="A109" s="4"/>
      <c r="B109" s="4"/>
      <c r="C109" s="4"/>
      <c r="D109" s="4"/>
      <c r="E109" s="4"/>
      <c r="F109" s="4"/>
      <c r="G109" s="4"/>
      <c r="H109" s="4"/>
      <c r="I109" s="4"/>
    </row>
    <row r="110" spans="1:9" x14ac:dyDescent="0.25">
      <c r="A110" s="4"/>
      <c r="B110" s="4"/>
      <c r="C110" s="4"/>
      <c r="D110" s="4"/>
      <c r="E110" s="4"/>
      <c r="F110" s="4"/>
      <c r="G110" s="4"/>
      <c r="H110" s="4"/>
      <c r="I110" s="4"/>
    </row>
    <row r="111" spans="1:9" x14ac:dyDescent="0.25">
      <c r="A111" s="4"/>
      <c r="B111" s="4"/>
      <c r="C111" s="4"/>
      <c r="D111" s="4"/>
      <c r="E111" s="4"/>
      <c r="F111" s="4"/>
      <c r="G111" s="4"/>
      <c r="H111" s="4"/>
      <c r="I111" s="4"/>
    </row>
    <row r="112" spans="1:9" x14ac:dyDescent="0.25">
      <c r="B112" s="4"/>
      <c r="C112" s="4"/>
    </row>
    <row r="113" spans="2:3" x14ac:dyDescent="0.25">
      <c r="B113" s="4"/>
      <c r="C113" s="4"/>
    </row>
    <row r="114" spans="2:3" x14ac:dyDescent="0.25">
      <c r="B114" s="4"/>
      <c r="C114" s="4"/>
    </row>
    <row r="115" spans="2:3" x14ac:dyDescent="0.25">
      <c r="C115" s="4"/>
    </row>
    <row r="116" spans="2:3" x14ac:dyDescent="0.25">
      <c r="C116" s="4"/>
    </row>
    <row r="117" spans="2:3" x14ac:dyDescent="0.25">
      <c r="C117" s="4"/>
    </row>
  </sheetData>
  <mergeCells count="7">
    <mergeCell ref="D6:E6"/>
    <mergeCell ref="F6:G6"/>
    <mergeCell ref="B6:B7"/>
    <mergeCell ref="C6:C7"/>
    <mergeCell ref="D47:E47"/>
    <mergeCell ref="F47:G47"/>
    <mergeCell ref="B47:B48"/>
  </mergeCells>
  <pageMargins left="0.78740157480314965" right="0.59055118110236227" top="0.78740157480314965" bottom="0.59055118110236227" header="0" footer="0"/>
  <pageSetup paperSize="9" scale="53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J76"/>
  <sheetViews>
    <sheetView view="pageBreakPreview" zoomScale="90" zoomScaleNormal="90" zoomScaleSheetLayoutView="90" workbookViewId="0">
      <pane ySplit="4" topLeftCell="A5" activePane="bottomLeft" state="frozen"/>
      <selection pane="bottomLeft" activeCell="Y19" sqref="Y19"/>
    </sheetView>
  </sheetViews>
  <sheetFormatPr baseColWidth="10" defaultRowHeight="15" x14ac:dyDescent="0.25"/>
  <cols>
    <col min="1" max="1" width="2" customWidth="1"/>
    <col min="2" max="2" width="51.7109375" customWidth="1"/>
    <col min="3" max="3" width="32" customWidth="1"/>
    <col min="4" max="4" width="13.28515625" customWidth="1"/>
    <col min="5" max="5" width="12.7109375" customWidth="1"/>
    <col min="6" max="6" width="10.7109375" customWidth="1"/>
    <col min="7" max="7" width="11.5703125" customWidth="1"/>
    <col min="8" max="8" width="11.28515625" customWidth="1"/>
    <col min="9" max="9" width="13.28515625" customWidth="1"/>
    <col min="10" max="10" width="7.28515625" customWidth="1"/>
  </cols>
  <sheetData>
    <row r="1" spans="1:10" s="211" customFormat="1" x14ac:dyDescent="0.25">
      <c r="A1" s="413" t="s">
        <v>1603</v>
      </c>
      <c r="C1" s="409"/>
      <c r="D1" s="410"/>
      <c r="E1" s="411"/>
      <c r="F1" s="409"/>
      <c r="G1" s="414"/>
      <c r="H1" s="412"/>
      <c r="I1" s="409"/>
      <c r="J1" s="409"/>
    </row>
    <row r="2" spans="1:10" s="211" customFormat="1" ht="13.5" thickBot="1" x14ac:dyDescent="0.25">
      <c r="A2" s="409"/>
      <c r="B2" s="409"/>
      <c r="C2" s="409"/>
      <c r="D2" s="410"/>
      <c r="E2" s="411"/>
      <c r="F2" s="409"/>
      <c r="G2" s="409"/>
      <c r="H2" s="409"/>
      <c r="I2" s="409"/>
      <c r="J2" s="409"/>
    </row>
    <row r="3" spans="1:10" s="211" customFormat="1" ht="12.75" x14ac:dyDescent="0.2">
      <c r="A3" s="409"/>
      <c r="B3" s="1910" t="s">
        <v>241</v>
      </c>
      <c r="C3" s="1912" t="s">
        <v>242</v>
      </c>
      <c r="D3" s="1914" t="s">
        <v>1473</v>
      </c>
      <c r="E3" s="1912" t="s">
        <v>955</v>
      </c>
      <c r="F3" s="1912" t="s">
        <v>956</v>
      </c>
      <c r="G3" s="1431" t="s">
        <v>957</v>
      </c>
      <c r="H3" s="1432" t="s">
        <v>958</v>
      </c>
      <c r="I3" s="1433" t="s">
        <v>244</v>
      </c>
      <c r="J3" s="409"/>
    </row>
    <row r="4" spans="1:10" s="211" customFormat="1" ht="13.5" thickBot="1" x14ac:dyDescent="0.25">
      <c r="A4" s="409"/>
      <c r="B4" s="1911"/>
      <c r="C4" s="1913"/>
      <c r="D4" s="1913"/>
      <c r="E4" s="1913"/>
      <c r="F4" s="1913"/>
      <c r="G4" s="1434" t="s">
        <v>245</v>
      </c>
      <c r="H4" s="1434" t="s">
        <v>245</v>
      </c>
      <c r="I4" s="1435" t="s">
        <v>247</v>
      </c>
      <c r="J4" s="412"/>
    </row>
    <row r="5" spans="1:10" s="211" customFormat="1" ht="13.5" thickBot="1" x14ac:dyDescent="0.25">
      <c r="A5" s="409"/>
      <c r="B5" s="1907" t="s">
        <v>209</v>
      </c>
      <c r="C5" s="1908"/>
      <c r="D5" s="1908"/>
      <c r="E5" s="1908"/>
      <c r="F5" s="1908"/>
      <c r="G5" s="1908"/>
      <c r="H5" s="1908"/>
      <c r="I5" s="1909"/>
      <c r="J5" s="412"/>
    </row>
    <row r="6" spans="1:10" s="211" customFormat="1" ht="13.15" customHeight="1" x14ac:dyDescent="0.2">
      <c r="A6" s="409"/>
      <c r="B6" s="232" t="s">
        <v>1536</v>
      </c>
      <c r="C6" s="233" t="s">
        <v>1538</v>
      </c>
      <c r="D6" s="217" t="s">
        <v>1158</v>
      </c>
      <c r="E6" s="217" t="s">
        <v>507</v>
      </c>
      <c r="F6" s="234"/>
      <c r="G6" s="235">
        <v>20</v>
      </c>
      <c r="H6" s="236">
        <v>19.978000000000005</v>
      </c>
      <c r="I6" s="237">
        <v>118.31964599999999</v>
      </c>
      <c r="J6" s="412"/>
    </row>
    <row r="7" spans="1:10" s="211" customFormat="1" ht="13.5" customHeight="1" x14ac:dyDescent="0.2">
      <c r="A7" s="409"/>
      <c r="B7" s="232" t="s">
        <v>1659</v>
      </c>
      <c r="C7" s="233" t="s">
        <v>975</v>
      </c>
      <c r="D7" s="217" t="s">
        <v>1135</v>
      </c>
      <c r="E7" s="217" t="s">
        <v>507</v>
      </c>
      <c r="F7" s="221"/>
      <c r="G7" s="235">
        <v>1.7999999999999996</v>
      </c>
      <c r="H7" s="236">
        <v>1.79</v>
      </c>
      <c r="I7" s="237">
        <v>4.706105</v>
      </c>
      <c r="J7" s="412"/>
    </row>
    <row r="8" spans="1:10" s="211" customFormat="1" ht="13.5" customHeight="1" x14ac:dyDescent="0.2">
      <c r="A8" s="409"/>
      <c r="B8" s="232" t="s">
        <v>21</v>
      </c>
      <c r="C8" s="233" t="s">
        <v>971</v>
      </c>
      <c r="D8" s="217" t="s">
        <v>1135</v>
      </c>
      <c r="E8" s="217" t="s">
        <v>507</v>
      </c>
      <c r="F8" s="221"/>
      <c r="G8" s="235">
        <v>4.1549999999999976</v>
      </c>
      <c r="H8" s="236">
        <v>3.9100000000000019</v>
      </c>
      <c r="I8" s="237">
        <v>25.156256999999997</v>
      </c>
      <c r="J8" s="412"/>
    </row>
    <row r="9" spans="1:10" s="211" customFormat="1" ht="13.5" customHeight="1" x14ac:dyDescent="0.2">
      <c r="A9" s="409"/>
      <c r="B9" s="232" t="s">
        <v>26</v>
      </c>
      <c r="C9" s="233" t="s">
        <v>974</v>
      </c>
      <c r="D9" s="217" t="s">
        <v>375</v>
      </c>
      <c r="E9" s="217" t="s">
        <v>512</v>
      </c>
      <c r="F9" s="221"/>
      <c r="G9" s="235">
        <v>2.8759999999999986</v>
      </c>
      <c r="H9" s="236">
        <v>2.8000000000000003</v>
      </c>
      <c r="I9" s="237">
        <v>15.921114000000001</v>
      </c>
      <c r="J9" s="412"/>
    </row>
    <row r="10" spans="1:10" s="211" customFormat="1" ht="13.5" customHeight="1" x14ac:dyDescent="0.2">
      <c r="A10" s="409"/>
      <c r="B10" s="232" t="s">
        <v>1578</v>
      </c>
      <c r="C10" s="233" t="s">
        <v>1579</v>
      </c>
      <c r="D10" s="217" t="s">
        <v>1158</v>
      </c>
      <c r="E10" s="217" t="s">
        <v>507</v>
      </c>
      <c r="F10" s="221"/>
      <c r="G10" s="235">
        <v>13.200000000000005</v>
      </c>
      <c r="H10" s="236">
        <v>13.175999999999998</v>
      </c>
      <c r="I10" s="237">
        <v>72.966960999999998</v>
      </c>
      <c r="J10" s="412"/>
    </row>
    <row r="11" spans="1:10" s="211" customFormat="1" ht="13.5" customHeight="1" x14ac:dyDescent="0.2">
      <c r="A11" s="409"/>
      <c r="B11" s="232" t="s">
        <v>46</v>
      </c>
      <c r="C11" s="233" t="s">
        <v>985</v>
      </c>
      <c r="D11" s="217" t="s">
        <v>1159</v>
      </c>
      <c r="E11" s="217" t="s">
        <v>507</v>
      </c>
      <c r="F11" s="221"/>
      <c r="G11" s="235">
        <v>5</v>
      </c>
      <c r="H11" s="236">
        <v>5</v>
      </c>
      <c r="I11" s="237">
        <v>33.886138000000003</v>
      </c>
      <c r="J11" s="409"/>
    </row>
    <row r="12" spans="1:10" s="211" customFormat="1" ht="13.5" customHeight="1" x14ac:dyDescent="0.2">
      <c r="A12" s="409"/>
      <c r="B12" s="232" t="s">
        <v>48</v>
      </c>
      <c r="C12" s="233" t="s">
        <v>967</v>
      </c>
      <c r="D12" s="217" t="s">
        <v>1135</v>
      </c>
      <c r="E12" s="221" t="s">
        <v>507</v>
      </c>
      <c r="F12" s="221"/>
      <c r="G12" s="235">
        <v>9.8499999999999961</v>
      </c>
      <c r="H12" s="236">
        <v>9.8499999999999961</v>
      </c>
      <c r="I12" s="237">
        <v>45.280323999999986</v>
      </c>
      <c r="J12" s="412"/>
    </row>
    <row r="13" spans="1:10" s="211" customFormat="1" ht="13.5" customHeight="1" x14ac:dyDescent="0.2">
      <c r="A13" s="409"/>
      <c r="B13" s="232"/>
      <c r="C13" s="233" t="s">
        <v>968</v>
      </c>
      <c r="D13" s="217" t="s">
        <v>1135</v>
      </c>
      <c r="E13" s="221" t="s">
        <v>507</v>
      </c>
      <c r="F13" s="221"/>
      <c r="G13" s="235">
        <v>10.221999999999996</v>
      </c>
      <c r="H13" s="236">
        <v>10.221999999999996</v>
      </c>
      <c r="I13" s="237">
        <v>47.152439999999984</v>
      </c>
      <c r="J13" s="869"/>
    </row>
    <row r="14" spans="1:10" s="211" customFormat="1" ht="13.5" customHeight="1" x14ac:dyDescent="0.2">
      <c r="A14" s="409"/>
      <c r="B14" s="232"/>
      <c r="C14" s="233" t="s">
        <v>1009</v>
      </c>
      <c r="D14" s="217" t="s">
        <v>1158</v>
      </c>
      <c r="E14" s="221" t="s">
        <v>507</v>
      </c>
      <c r="F14" s="221"/>
      <c r="G14" s="235">
        <v>19.968000000000011</v>
      </c>
      <c r="H14" s="236">
        <v>19.968000000000011</v>
      </c>
      <c r="I14" s="237">
        <v>80.235720000000015</v>
      </c>
      <c r="J14" s="412"/>
    </row>
    <row r="15" spans="1:10" s="211" customFormat="1" ht="13.5" customHeight="1" x14ac:dyDescent="0.2">
      <c r="A15" s="409"/>
      <c r="B15" s="232"/>
      <c r="C15" s="233" t="s">
        <v>984</v>
      </c>
      <c r="D15" s="217" t="s">
        <v>1159</v>
      </c>
      <c r="E15" s="221" t="s">
        <v>507</v>
      </c>
      <c r="F15" s="221"/>
      <c r="G15" s="235">
        <v>19.966000000000005</v>
      </c>
      <c r="H15" s="236">
        <v>19.966000000000005</v>
      </c>
      <c r="I15" s="237">
        <v>99.667062000000001</v>
      </c>
      <c r="J15" s="412"/>
    </row>
    <row r="16" spans="1:10" s="211" customFormat="1" ht="13.5" customHeight="1" x14ac:dyDescent="0.2">
      <c r="A16" s="409"/>
      <c r="B16" s="232"/>
      <c r="C16" s="233" t="s">
        <v>970</v>
      </c>
      <c r="D16" s="217" t="s">
        <v>1135</v>
      </c>
      <c r="E16" s="221" t="s">
        <v>507</v>
      </c>
      <c r="F16" s="221"/>
      <c r="G16" s="235">
        <v>6.6360000000000037</v>
      </c>
      <c r="H16" s="236">
        <v>6.6360000000000037</v>
      </c>
      <c r="I16" s="237">
        <v>29.158360000000002</v>
      </c>
      <c r="J16" s="409"/>
    </row>
    <row r="17" spans="1:10" s="211" customFormat="1" ht="13.5" customHeight="1" x14ac:dyDescent="0.2">
      <c r="A17" s="409"/>
      <c r="B17" s="232"/>
      <c r="C17" s="233" t="s">
        <v>969</v>
      </c>
      <c r="D17" s="217" t="s">
        <v>1135</v>
      </c>
      <c r="E17" s="221" t="s">
        <v>507</v>
      </c>
      <c r="F17" s="221"/>
      <c r="G17" s="235">
        <v>6.5019999999999971</v>
      </c>
      <c r="H17" s="236">
        <v>6.5019999999999971</v>
      </c>
      <c r="I17" s="237">
        <v>32.783496</v>
      </c>
      <c r="J17" s="409"/>
    </row>
    <row r="18" spans="1:10" s="211" customFormat="1" ht="13.5" customHeight="1" x14ac:dyDescent="0.2">
      <c r="A18" s="409"/>
      <c r="B18" s="232" t="s">
        <v>989</v>
      </c>
      <c r="C18" s="233" t="s">
        <v>1010</v>
      </c>
      <c r="D18" s="217" t="s">
        <v>1281</v>
      </c>
      <c r="E18" s="221" t="s">
        <v>507</v>
      </c>
      <c r="F18" s="221"/>
      <c r="G18" s="235">
        <v>20</v>
      </c>
      <c r="H18" s="236">
        <v>20</v>
      </c>
      <c r="I18" s="237">
        <v>131.29304199999999</v>
      </c>
      <c r="J18" s="409"/>
    </row>
    <row r="19" spans="1:10" s="211" customFormat="1" ht="13.5" customHeight="1" x14ac:dyDescent="0.2">
      <c r="A19" s="409"/>
      <c r="B19" s="232" t="s">
        <v>1530</v>
      </c>
      <c r="C19" s="233" t="s">
        <v>1531</v>
      </c>
      <c r="D19" s="217" t="s">
        <v>1159</v>
      </c>
      <c r="E19" s="221" t="s">
        <v>507</v>
      </c>
      <c r="F19" s="221"/>
      <c r="G19" s="235">
        <v>19.989999999999995</v>
      </c>
      <c r="H19" s="236">
        <v>19.956</v>
      </c>
      <c r="I19" s="237">
        <v>163.68167700000001</v>
      </c>
      <c r="J19" s="409"/>
    </row>
    <row r="20" spans="1:10" s="211" customFormat="1" ht="13.5" customHeight="1" x14ac:dyDescent="0.2">
      <c r="A20" s="409"/>
      <c r="B20" s="232" t="s">
        <v>1342</v>
      </c>
      <c r="C20" s="233" t="s">
        <v>1343</v>
      </c>
      <c r="D20" s="217" t="s">
        <v>1158</v>
      </c>
      <c r="E20" s="221" t="s">
        <v>507</v>
      </c>
      <c r="F20" s="221"/>
      <c r="G20" s="235">
        <v>19.899999999999988</v>
      </c>
      <c r="H20" s="236">
        <v>19.899999999999988</v>
      </c>
      <c r="I20" s="237">
        <v>91.372538000000006</v>
      </c>
      <c r="J20" s="409"/>
    </row>
    <row r="21" spans="1:10" s="211" customFormat="1" ht="13.5" customHeight="1" x14ac:dyDescent="0.2">
      <c r="A21" s="409"/>
      <c r="B21" s="232" t="s">
        <v>56</v>
      </c>
      <c r="C21" s="233" t="s">
        <v>959</v>
      </c>
      <c r="D21" s="217" t="s">
        <v>1135</v>
      </c>
      <c r="E21" s="221" t="s">
        <v>507</v>
      </c>
      <c r="F21" s="221"/>
      <c r="G21" s="235">
        <v>20</v>
      </c>
      <c r="H21" s="236">
        <v>19.189999999999998</v>
      </c>
      <c r="I21" s="237">
        <v>92.314876999999981</v>
      </c>
      <c r="J21" s="409"/>
    </row>
    <row r="22" spans="1:10" s="211" customFormat="1" ht="13.5" customHeight="1" x14ac:dyDescent="0.2">
      <c r="A22" s="409"/>
      <c r="B22" s="232" t="s">
        <v>1260</v>
      </c>
      <c r="C22" s="233" t="s">
        <v>1547</v>
      </c>
      <c r="D22" s="217" t="s">
        <v>1281</v>
      </c>
      <c r="E22" s="221" t="s">
        <v>507</v>
      </c>
      <c r="F22" s="221"/>
      <c r="G22" s="235">
        <v>0.70000000000000007</v>
      </c>
      <c r="H22" s="236">
        <v>0.70000000000000007</v>
      </c>
      <c r="I22" s="237">
        <v>4.600155</v>
      </c>
      <c r="J22" s="409"/>
    </row>
    <row r="23" spans="1:10" s="211" customFormat="1" ht="13.5" customHeight="1" x14ac:dyDescent="0.2">
      <c r="A23" s="409"/>
      <c r="B23" s="232" t="s">
        <v>1666</v>
      </c>
      <c r="C23" s="233" t="s">
        <v>1668</v>
      </c>
      <c r="D23" s="217" t="s">
        <v>1159</v>
      </c>
      <c r="E23" s="221" t="s">
        <v>507</v>
      </c>
      <c r="F23" s="221"/>
      <c r="G23" s="235">
        <v>19</v>
      </c>
      <c r="H23" s="236">
        <v>19</v>
      </c>
      <c r="I23" s="237">
        <v>94.058417000000006</v>
      </c>
      <c r="J23" s="409"/>
    </row>
    <row r="24" spans="1:10" s="211" customFormat="1" ht="13.5" customHeight="1" x14ac:dyDescent="0.2">
      <c r="A24" s="409"/>
      <c r="B24" s="232"/>
      <c r="C24" s="233" t="s">
        <v>1669</v>
      </c>
      <c r="D24" s="217" t="s">
        <v>1159</v>
      </c>
      <c r="E24" s="221" t="s">
        <v>507</v>
      </c>
      <c r="F24" s="221"/>
      <c r="G24" s="235">
        <v>8.3999999999999968</v>
      </c>
      <c r="H24" s="236">
        <v>8.3999999999999968</v>
      </c>
      <c r="I24" s="237">
        <v>24.260424</v>
      </c>
      <c r="J24" s="409"/>
    </row>
    <row r="25" spans="1:10" s="211" customFormat="1" ht="13.5" customHeight="1" x14ac:dyDescent="0.2">
      <c r="A25" s="409"/>
      <c r="B25" s="232" t="s">
        <v>61</v>
      </c>
      <c r="C25" s="233" t="s">
        <v>964</v>
      </c>
      <c r="D25" s="217" t="s">
        <v>1135</v>
      </c>
      <c r="E25" s="221" t="s">
        <v>507</v>
      </c>
      <c r="F25" s="221"/>
      <c r="G25" s="235">
        <v>10.400000000000004</v>
      </c>
      <c r="H25" s="236">
        <v>10.200000000000001</v>
      </c>
      <c r="I25" s="237">
        <v>59.172517747499995</v>
      </c>
      <c r="J25" s="409"/>
    </row>
    <row r="26" spans="1:10" s="211" customFormat="1" ht="13.5" customHeight="1" x14ac:dyDescent="0.2">
      <c r="A26" s="409"/>
      <c r="B26" s="232"/>
      <c r="C26" s="233" t="s">
        <v>1580</v>
      </c>
      <c r="D26" s="217" t="s">
        <v>1135</v>
      </c>
      <c r="E26" s="221" t="s">
        <v>507</v>
      </c>
      <c r="F26" s="221"/>
      <c r="G26" s="235">
        <v>20.819999999999997</v>
      </c>
      <c r="H26" s="236">
        <v>20.16</v>
      </c>
      <c r="I26" s="237">
        <v>95.852595674999989</v>
      </c>
      <c r="J26" s="409"/>
    </row>
    <row r="27" spans="1:10" s="211" customFormat="1" ht="13.5" customHeight="1" x14ac:dyDescent="0.2">
      <c r="A27" s="409"/>
      <c r="B27" s="232"/>
      <c r="C27" s="233" t="s">
        <v>1581</v>
      </c>
      <c r="D27" s="217" t="s">
        <v>1135</v>
      </c>
      <c r="E27" s="221" t="s">
        <v>507</v>
      </c>
      <c r="F27" s="221"/>
      <c r="G27" s="235">
        <v>20.819999999999997</v>
      </c>
      <c r="H27" s="236">
        <v>20.16</v>
      </c>
      <c r="I27" s="237">
        <v>104.939537755</v>
      </c>
      <c r="J27" s="593"/>
    </row>
    <row r="28" spans="1:10" s="211" customFormat="1" ht="13.5" customHeight="1" x14ac:dyDescent="0.2">
      <c r="A28" s="409"/>
      <c r="B28" s="232"/>
      <c r="C28" s="233" t="s">
        <v>1582</v>
      </c>
      <c r="D28" s="217" t="s">
        <v>1135</v>
      </c>
      <c r="E28" s="221" t="s">
        <v>507</v>
      </c>
      <c r="F28" s="221"/>
      <c r="G28" s="235">
        <v>20.819999999999997</v>
      </c>
      <c r="H28" s="236">
        <v>20.16</v>
      </c>
      <c r="I28" s="237">
        <v>97.166017320000023</v>
      </c>
      <c r="J28" s="412"/>
    </row>
    <row r="29" spans="1:10" s="594" customFormat="1" ht="13.5" customHeight="1" x14ac:dyDescent="0.2">
      <c r="A29" s="593"/>
      <c r="B29" s="232" t="s">
        <v>65</v>
      </c>
      <c r="C29" s="233" t="s">
        <v>972</v>
      </c>
      <c r="D29" s="217" t="s">
        <v>1135</v>
      </c>
      <c r="E29" s="221" t="s">
        <v>507</v>
      </c>
      <c r="F29" s="221"/>
      <c r="G29" s="235">
        <v>3.9700000000000011</v>
      </c>
      <c r="H29" s="236">
        <v>3.9700000000000011</v>
      </c>
      <c r="I29" s="237">
        <v>27.154899999999998</v>
      </c>
      <c r="J29" s="409"/>
    </row>
    <row r="30" spans="1:10" s="215" customFormat="1" ht="13.5" customHeight="1" x14ac:dyDescent="0.2">
      <c r="A30" s="412"/>
      <c r="B30" s="232" t="s">
        <v>67</v>
      </c>
      <c r="C30" s="233" t="s">
        <v>960</v>
      </c>
      <c r="D30" s="217" t="s">
        <v>375</v>
      </c>
      <c r="E30" s="221" t="s">
        <v>507</v>
      </c>
      <c r="F30" s="221"/>
      <c r="G30" s="235">
        <v>20</v>
      </c>
      <c r="H30" s="236">
        <v>19.631</v>
      </c>
      <c r="I30" s="237">
        <v>143.26755000000003</v>
      </c>
      <c r="J30" s="409"/>
    </row>
    <row r="31" spans="1:10" s="211" customFormat="1" ht="13.5" customHeight="1" x14ac:dyDescent="0.2">
      <c r="A31" s="409"/>
      <c r="B31" s="232" t="s">
        <v>1337</v>
      </c>
      <c r="C31" s="233" t="s">
        <v>1339</v>
      </c>
      <c r="D31" s="217" t="s">
        <v>1158</v>
      </c>
      <c r="E31" s="221" t="s">
        <v>507</v>
      </c>
      <c r="F31" s="221"/>
      <c r="G31" s="235">
        <v>19.200000000000006</v>
      </c>
      <c r="H31" s="236">
        <v>18.429999999999996</v>
      </c>
      <c r="I31" s="237">
        <v>138.28384899999998</v>
      </c>
      <c r="J31" s="409"/>
    </row>
    <row r="32" spans="1:10" s="211" customFormat="1" ht="13.5" customHeight="1" x14ac:dyDescent="0.2">
      <c r="A32" s="409"/>
      <c r="B32" s="232" t="s">
        <v>75</v>
      </c>
      <c r="C32" s="233" t="s">
        <v>973</v>
      </c>
      <c r="D32" s="217" t="s">
        <v>1135</v>
      </c>
      <c r="E32" s="221" t="s">
        <v>507</v>
      </c>
      <c r="F32" s="221"/>
      <c r="G32" s="235">
        <v>3.799999999999998</v>
      </c>
      <c r="H32" s="236">
        <v>3.780000000000002</v>
      </c>
      <c r="I32" s="237">
        <v>16.030431</v>
      </c>
      <c r="J32" s="409"/>
    </row>
    <row r="33" spans="1:10" s="211" customFormat="1" ht="12.75" x14ac:dyDescent="0.2">
      <c r="A33" s="409"/>
      <c r="B33" s="232" t="s">
        <v>1325</v>
      </c>
      <c r="C33" s="233" t="s">
        <v>966</v>
      </c>
      <c r="D33" s="217" t="s">
        <v>1135</v>
      </c>
      <c r="E33" s="221" t="s">
        <v>507</v>
      </c>
      <c r="F33" s="221"/>
      <c r="G33" s="235">
        <v>5.15</v>
      </c>
      <c r="H33" s="236">
        <v>5.7109999999999994</v>
      </c>
      <c r="I33" s="237">
        <v>32.378446000000004</v>
      </c>
      <c r="J33" s="409"/>
    </row>
    <row r="34" spans="1:10" s="211" customFormat="1" ht="12.75" x14ac:dyDescent="0.2">
      <c r="A34" s="409"/>
      <c r="B34" s="232"/>
      <c r="C34" s="233" t="s">
        <v>965</v>
      </c>
      <c r="D34" s="217" t="s">
        <v>1135</v>
      </c>
      <c r="E34" s="221" t="s">
        <v>507</v>
      </c>
      <c r="F34" s="221"/>
      <c r="G34" s="235">
        <v>9.6959999999999997</v>
      </c>
      <c r="H34" s="236">
        <v>9.9829999999999988</v>
      </c>
      <c r="I34" s="237">
        <v>78.845939000000016</v>
      </c>
      <c r="J34" s="415"/>
    </row>
    <row r="35" spans="1:10" s="211" customFormat="1" ht="12.75" x14ac:dyDescent="0.2">
      <c r="A35" s="409"/>
      <c r="B35" s="232" t="s">
        <v>1696</v>
      </c>
      <c r="C35" s="233" t="s">
        <v>1697</v>
      </c>
      <c r="D35" s="217" t="s">
        <v>1159</v>
      </c>
      <c r="E35" s="221" t="s">
        <v>507</v>
      </c>
      <c r="F35" s="221"/>
      <c r="G35" s="235">
        <v>20.827999999999992</v>
      </c>
      <c r="H35" s="236">
        <v>20.762999999999998</v>
      </c>
      <c r="I35" s="237">
        <v>35.353169999999999</v>
      </c>
      <c r="J35" s="409"/>
    </row>
    <row r="36" spans="1:10" s="211" customFormat="1" ht="12.75" x14ac:dyDescent="0.2">
      <c r="A36" s="409"/>
      <c r="B36" s="232"/>
      <c r="C36" s="233" t="s">
        <v>1011</v>
      </c>
      <c r="D36" s="217" t="s">
        <v>1135</v>
      </c>
      <c r="E36" s="221" t="s">
        <v>507</v>
      </c>
      <c r="F36" s="221"/>
      <c r="G36" s="235">
        <v>20</v>
      </c>
      <c r="H36" s="236">
        <v>20</v>
      </c>
      <c r="I36" s="237">
        <v>157.15757099999999</v>
      </c>
      <c r="J36" s="409"/>
    </row>
    <row r="37" spans="1:10" s="211" customFormat="1" ht="12.75" x14ac:dyDescent="0.2">
      <c r="A37" s="409"/>
      <c r="B37" s="232"/>
      <c r="C37" s="233" t="s">
        <v>961</v>
      </c>
      <c r="D37" s="217" t="s">
        <v>375</v>
      </c>
      <c r="E37" s="221" t="s">
        <v>512</v>
      </c>
      <c r="F37" s="221"/>
      <c r="G37" s="235">
        <v>16.400000000000002</v>
      </c>
      <c r="H37" s="236">
        <v>15.600000000000005</v>
      </c>
      <c r="I37" s="237">
        <v>66.423069999999996</v>
      </c>
      <c r="J37" s="409"/>
    </row>
    <row r="38" spans="1:10" s="211" customFormat="1" ht="13.5" thickBot="1" x14ac:dyDescent="0.25">
      <c r="A38" s="409"/>
      <c r="B38" s="232"/>
      <c r="C38" s="233" t="s">
        <v>962</v>
      </c>
      <c r="D38" s="217" t="s">
        <v>1135</v>
      </c>
      <c r="E38" s="221" t="s">
        <v>507</v>
      </c>
      <c r="F38" s="221"/>
      <c r="G38" s="235">
        <v>10.200000000000001</v>
      </c>
      <c r="H38" s="236">
        <v>10</v>
      </c>
      <c r="I38" s="237">
        <v>52.058820000000011</v>
      </c>
      <c r="J38" s="409"/>
    </row>
    <row r="39" spans="1:10" s="214" customFormat="1" ht="13.5" thickBot="1" x14ac:dyDescent="0.25">
      <c r="A39" s="412"/>
      <c r="B39" s="1357" t="s">
        <v>976</v>
      </c>
      <c r="C39" s="1358"/>
      <c r="D39" s="1358"/>
      <c r="E39" s="1358"/>
      <c r="F39" s="1359"/>
      <c r="G39" s="1360">
        <v>420.06899999999996</v>
      </c>
      <c r="H39" s="1361">
        <v>415.49200000000008</v>
      </c>
      <c r="I39" s="1362">
        <v>2258.8403474974998</v>
      </c>
      <c r="J39" s="412"/>
    </row>
    <row r="40" spans="1:10" s="211" customFormat="1" ht="13.5" thickBot="1" x14ac:dyDescent="0.25">
      <c r="A40" s="409"/>
      <c r="B40" s="412"/>
      <c r="C40" s="412"/>
      <c r="D40" s="416"/>
      <c r="E40" s="417"/>
      <c r="F40" s="412"/>
      <c r="G40" s="417"/>
      <c r="H40" s="417"/>
      <c r="I40" s="418"/>
      <c r="J40" s="409"/>
    </row>
    <row r="41" spans="1:10" s="211" customFormat="1" ht="13.5" thickBot="1" x14ac:dyDescent="0.25">
      <c r="A41" s="409"/>
      <c r="B41" s="1444" t="s">
        <v>977</v>
      </c>
      <c r="C41" s="1445"/>
      <c r="D41" s="1445"/>
      <c r="E41" s="1445"/>
      <c r="F41" s="1445"/>
      <c r="G41" s="1445"/>
      <c r="H41" s="1445"/>
      <c r="I41" s="1446"/>
      <c r="J41" s="409"/>
    </row>
    <row r="42" spans="1:10" s="211" customFormat="1" ht="12.75" x14ac:dyDescent="0.2">
      <c r="A42" s="409"/>
      <c r="B42" s="216" t="s">
        <v>5</v>
      </c>
      <c r="C42" s="222" t="s">
        <v>505</v>
      </c>
      <c r="D42" s="238" t="s">
        <v>1135</v>
      </c>
      <c r="E42" s="239" t="s">
        <v>507</v>
      </c>
      <c r="F42" s="1288" t="s">
        <v>438</v>
      </c>
      <c r="G42" s="218">
        <v>23.000000000000004</v>
      </c>
      <c r="H42" s="219">
        <v>13.535000000000004</v>
      </c>
      <c r="I42" s="220">
        <v>91.880421999999996</v>
      </c>
      <c r="J42" s="409"/>
    </row>
    <row r="43" spans="1:10" s="211" customFormat="1" ht="12.75" x14ac:dyDescent="0.2">
      <c r="A43" s="409"/>
      <c r="B43" s="216" t="s">
        <v>1365</v>
      </c>
      <c r="C43" s="223" t="s">
        <v>508</v>
      </c>
      <c r="D43" s="224" t="s">
        <v>375</v>
      </c>
      <c r="E43" s="225" t="s">
        <v>507</v>
      </c>
      <c r="F43" s="225" t="s">
        <v>438</v>
      </c>
      <c r="G43" s="218">
        <v>37.5</v>
      </c>
      <c r="H43" s="219">
        <v>20.389000000000006</v>
      </c>
      <c r="I43" s="220">
        <v>28.871009999999998</v>
      </c>
      <c r="J43" s="409"/>
    </row>
    <row r="44" spans="1:10" s="211" customFormat="1" ht="12.75" x14ac:dyDescent="0.2">
      <c r="A44" s="409"/>
      <c r="B44" s="216" t="s">
        <v>1654</v>
      </c>
      <c r="C44" s="223" t="s">
        <v>1656</v>
      </c>
      <c r="D44" s="224" t="s">
        <v>375</v>
      </c>
      <c r="E44" s="225" t="s">
        <v>507</v>
      </c>
      <c r="F44" s="225" t="s">
        <v>438</v>
      </c>
      <c r="G44" s="218">
        <v>21.709999999999997</v>
      </c>
      <c r="H44" s="219">
        <v>6.8249999999999984</v>
      </c>
      <c r="I44" s="220">
        <v>53.984362000000012</v>
      </c>
      <c r="J44" s="409"/>
    </row>
    <row r="45" spans="1:10" s="211" customFormat="1" ht="12.75" x14ac:dyDescent="0.2">
      <c r="A45" s="409"/>
      <c r="B45" s="216" t="s">
        <v>1504</v>
      </c>
      <c r="C45" s="223" t="s">
        <v>510</v>
      </c>
      <c r="D45" s="224" t="s">
        <v>375</v>
      </c>
      <c r="E45" s="225" t="s">
        <v>507</v>
      </c>
      <c r="F45" s="225" t="s">
        <v>438</v>
      </c>
      <c r="G45" s="218">
        <v>14.000000000000005</v>
      </c>
      <c r="H45" s="219">
        <v>14.000000000000005</v>
      </c>
      <c r="I45" s="220">
        <v>69.493099999999984</v>
      </c>
      <c r="J45" s="409"/>
    </row>
    <row r="46" spans="1:10" s="211" customFormat="1" ht="12.75" x14ac:dyDescent="0.2">
      <c r="A46" s="409"/>
      <c r="B46" s="216" t="s">
        <v>84</v>
      </c>
      <c r="C46" s="223" t="s">
        <v>840</v>
      </c>
      <c r="D46" s="224" t="s">
        <v>1281</v>
      </c>
      <c r="E46" s="225" t="s">
        <v>507</v>
      </c>
      <c r="F46" s="225" t="s">
        <v>438</v>
      </c>
      <c r="G46" s="218">
        <v>2.4000000000000004</v>
      </c>
      <c r="H46" s="219">
        <v>2.4000000000000004</v>
      </c>
      <c r="I46" s="220">
        <v>8.7739559999999983</v>
      </c>
      <c r="J46" s="409"/>
    </row>
    <row r="47" spans="1:10" s="211" customFormat="1" ht="12.75" x14ac:dyDescent="0.2">
      <c r="A47" s="409"/>
      <c r="B47" s="216"/>
      <c r="C47" s="223" t="s">
        <v>723</v>
      </c>
      <c r="D47" s="224" t="s">
        <v>1135</v>
      </c>
      <c r="E47" s="225" t="s">
        <v>507</v>
      </c>
      <c r="F47" s="225" t="s">
        <v>438</v>
      </c>
      <c r="G47" s="218">
        <v>4.8</v>
      </c>
      <c r="H47" s="219">
        <v>4.1849999999999996</v>
      </c>
      <c r="I47" s="220">
        <v>25.736885000000001</v>
      </c>
      <c r="J47" s="409"/>
    </row>
    <row r="48" spans="1:10" s="215" customFormat="1" ht="12.75" x14ac:dyDescent="0.2">
      <c r="A48" s="412"/>
      <c r="B48" s="216"/>
      <c r="C48" s="223" t="s">
        <v>699</v>
      </c>
      <c r="D48" s="224" t="s">
        <v>1159</v>
      </c>
      <c r="E48" s="225" t="s">
        <v>507</v>
      </c>
      <c r="F48" s="225" t="s">
        <v>438</v>
      </c>
      <c r="G48" s="218">
        <v>3.1999999999999997</v>
      </c>
      <c r="H48" s="219">
        <v>2.7830000000000008</v>
      </c>
      <c r="I48" s="220">
        <v>12.646647000000002</v>
      </c>
      <c r="J48" s="412"/>
    </row>
    <row r="49" spans="1:10" s="211" customFormat="1" ht="13.5" thickBot="1" x14ac:dyDescent="0.25">
      <c r="A49" s="409"/>
      <c r="B49" s="216"/>
      <c r="C49" s="223" t="s">
        <v>1550</v>
      </c>
      <c r="D49" s="224" t="s">
        <v>1281</v>
      </c>
      <c r="E49" s="225" t="s">
        <v>507</v>
      </c>
      <c r="F49" s="225" t="s">
        <v>438</v>
      </c>
      <c r="G49" s="218">
        <v>2.4</v>
      </c>
      <c r="H49" s="219">
        <v>2.3199999999999998</v>
      </c>
      <c r="I49" s="220">
        <v>13.216574999999999</v>
      </c>
      <c r="J49" s="409"/>
    </row>
    <row r="50" spans="1:10" s="211" customFormat="1" ht="13.5" thickBot="1" x14ac:dyDescent="0.25">
      <c r="A50" s="409"/>
      <c r="B50" s="1363" t="s">
        <v>978</v>
      </c>
      <c r="C50" s="1364"/>
      <c r="D50" s="1364"/>
      <c r="E50" s="1364"/>
      <c r="F50" s="1365"/>
      <c r="G50" s="1366">
        <v>109.01</v>
      </c>
      <c r="H50" s="1367">
        <v>66.436999999999998</v>
      </c>
      <c r="I50" s="1368">
        <v>304.602957</v>
      </c>
      <c r="J50" s="409"/>
    </row>
    <row r="51" spans="1:10" s="211" customFormat="1" ht="13.5" thickBot="1" x14ac:dyDescent="0.25">
      <c r="A51" s="409"/>
      <c r="B51" s="419"/>
      <c r="C51" s="419"/>
      <c r="D51" s="420"/>
      <c r="E51" s="419"/>
      <c r="F51" s="419"/>
      <c r="G51" s="421"/>
      <c r="H51" s="421"/>
      <c r="I51" s="421"/>
      <c r="J51" s="409"/>
    </row>
    <row r="52" spans="1:10" s="211" customFormat="1" ht="13.5" thickBot="1" x14ac:dyDescent="0.25">
      <c r="A52" s="409"/>
      <c r="B52" s="1447" t="s">
        <v>211</v>
      </c>
      <c r="C52" s="1448"/>
      <c r="D52" s="1448"/>
      <c r="E52" s="1448"/>
      <c r="F52" s="1448"/>
      <c r="G52" s="1448"/>
      <c r="H52" s="1448"/>
      <c r="I52" s="1449"/>
      <c r="J52" s="409"/>
    </row>
    <row r="53" spans="1:10" s="211" customFormat="1" ht="12.75" x14ac:dyDescent="0.2">
      <c r="A53" s="409"/>
      <c r="B53" s="216" t="s">
        <v>1449</v>
      </c>
      <c r="C53" s="222" t="s">
        <v>1450</v>
      </c>
      <c r="D53" s="240" t="s">
        <v>1281</v>
      </c>
      <c r="E53" s="226" t="s">
        <v>507</v>
      </c>
      <c r="F53" s="227"/>
      <c r="G53" s="218">
        <v>144.48400000000001</v>
      </c>
      <c r="H53" s="219">
        <v>144.48400000000001</v>
      </c>
      <c r="I53" s="220">
        <v>435.714696</v>
      </c>
      <c r="J53" s="409"/>
    </row>
    <row r="54" spans="1:10" s="211" customFormat="1" ht="12.75" x14ac:dyDescent="0.2">
      <c r="A54" s="409"/>
      <c r="B54" s="216" t="s">
        <v>1311</v>
      </c>
      <c r="C54" s="223" t="s">
        <v>1541</v>
      </c>
      <c r="D54" s="228" t="s">
        <v>1281</v>
      </c>
      <c r="E54" s="229" t="s">
        <v>507</v>
      </c>
      <c r="F54" s="230"/>
      <c r="G54" s="218">
        <v>44.54099999999999</v>
      </c>
      <c r="H54" s="219">
        <v>44.54099999999999</v>
      </c>
      <c r="I54" s="220">
        <v>104.79160300000001</v>
      </c>
      <c r="J54" s="409"/>
    </row>
    <row r="55" spans="1:10" s="211" customFormat="1" ht="12.75" x14ac:dyDescent="0.2">
      <c r="A55" s="409"/>
      <c r="B55" s="216" t="s">
        <v>63</v>
      </c>
      <c r="C55" s="223" t="s">
        <v>1200</v>
      </c>
      <c r="D55" s="228" t="s">
        <v>1135</v>
      </c>
      <c r="E55" s="229" t="s">
        <v>507</v>
      </c>
      <c r="F55" s="230"/>
      <c r="G55" s="218">
        <v>21.999999999999996</v>
      </c>
      <c r="H55" s="219">
        <v>20</v>
      </c>
      <c r="I55" s="220">
        <v>42.980727999999999</v>
      </c>
      <c r="J55" s="409"/>
    </row>
    <row r="56" spans="1:10" s="214" customFormat="1" ht="12.75" x14ac:dyDescent="0.2">
      <c r="A56" s="412"/>
      <c r="B56" s="216" t="s">
        <v>64</v>
      </c>
      <c r="C56" s="223" t="s">
        <v>1202</v>
      </c>
      <c r="D56" s="228" t="s">
        <v>1135</v>
      </c>
      <c r="E56" s="229" t="s">
        <v>507</v>
      </c>
      <c r="F56" s="230"/>
      <c r="G56" s="218">
        <v>21.999999999999996</v>
      </c>
      <c r="H56" s="219">
        <v>20</v>
      </c>
      <c r="I56" s="220">
        <v>41.780493999999997</v>
      </c>
      <c r="J56" s="412"/>
    </row>
    <row r="57" spans="1:10" s="211" customFormat="1" ht="15.75" customHeight="1" x14ac:dyDescent="0.2">
      <c r="A57" s="409"/>
      <c r="B57" s="216" t="s">
        <v>77</v>
      </c>
      <c r="C57" s="223" t="s">
        <v>1209</v>
      </c>
      <c r="D57" s="228" t="s">
        <v>1159</v>
      </c>
      <c r="E57" s="229" t="s">
        <v>507</v>
      </c>
      <c r="F57" s="230"/>
      <c r="G57" s="218">
        <v>16</v>
      </c>
      <c r="H57" s="219">
        <v>16</v>
      </c>
      <c r="I57" s="220">
        <v>47.681827000000006</v>
      </c>
      <c r="J57" s="409"/>
    </row>
    <row r="58" spans="1:10" s="211" customFormat="1" ht="12.75" x14ac:dyDescent="0.2">
      <c r="A58" s="409"/>
      <c r="B58" s="216" t="s">
        <v>79</v>
      </c>
      <c r="C58" s="223" t="s">
        <v>1293</v>
      </c>
      <c r="D58" s="228" t="s">
        <v>1135</v>
      </c>
      <c r="E58" s="229" t="s">
        <v>507</v>
      </c>
      <c r="F58" s="230"/>
      <c r="G58" s="218">
        <v>20</v>
      </c>
      <c r="H58" s="219">
        <v>20</v>
      </c>
      <c r="I58" s="220">
        <v>55.647785000000006</v>
      </c>
      <c r="J58" s="409"/>
    </row>
    <row r="59" spans="1:10" s="211" customFormat="1" ht="13.5" thickBot="1" x14ac:dyDescent="0.25">
      <c r="A59" s="409"/>
      <c r="B59" s="216" t="s">
        <v>97</v>
      </c>
      <c r="C59" s="223" t="s">
        <v>1310</v>
      </c>
      <c r="D59" s="228" t="s">
        <v>1135</v>
      </c>
      <c r="E59" s="229" t="s">
        <v>507</v>
      </c>
      <c r="F59" s="230"/>
      <c r="G59" s="218">
        <v>20</v>
      </c>
      <c r="H59" s="219">
        <v>20</v>
      </c>
      <c r="I59" s="220">
        <v>49.530982000000002</v>
      </c>
      <c r="J59" s="409"/>
    </row>
    <row r="60" spans="1:10" s="211" customFormat="1" ht="13.5" thickBot="1" x14ac:dyDescent="0.25">
      <c r="A60" s="409"/>
      <c r="B60" s="1369" t="s">
        <v>979</v>
      </c>
      <c r="C60" s="1370"/>
      <c r="D60" s="1370"/>
      <c r="E60" s="1370"/>
      <c r="F60" s="1371"/>
      <c r="G60" s="1366">
        <v>289.02499999999998</v>
      </c>
      <c r="H60" s="1367">
        <v>285.02499999999998</v>
      </c>
      <c r="I60" s="1368">
        <v>778.12811499999998</v>
      </c>
      <c r="J60" s="409"/>
    </row>
    <row r="61" spans="1:10" s="211" customFormat="1" ht="13.5" thickBot="1" x14ac:dyDescent="0.25">
      <c r="A61" s="409"/>
      <c r="B61" s="412"/>
      <c r="C61" s="412"/>
      <c r="D61" s="416"/>
      <c r="E61" s="417"/>
      <c r="F61" s="412"/>
      <c r="G61" s="418"/>
      <c r="H61" s="422"/>
      <c r="I61" s="422"/>
      <c r="J61" s="409"/>
    </row>
    <row r="62" spans="1:10" s="211" customFormat="1" ht="13.5" thickBot="1" x14ac:dyDescent="0.25">
      <c r="A62" s="409"/>
      <c r="B62" s="1444" t="s">
        <v>212</v>
      </c>
      <c r="C62" s="1445"/>
      <c r="D62" s="1445"/>
      <c r="E62" s="1445"/>
      <c r="F62" s="1445"/>
      <c r="G62" s="1445"/>
      <c r="H62" s="1445"/>
      <c r="I62" s="1446"/>
      <c r="J62" s="409"/>
    </row>
    <row r="63" spans="1:10" s="211" customFormat="1" ht="12.75" x14ac:dyDescent="0.2">
      <c r="A63" s="409"/>
      <c r="B63" s="216" t="s">
        <v>1449</v>
      </c>
      <c r="C63" s="223" t="s">
        <v>1534</v>
      </c>
      <c r="D63" s="231" t="s">
        <v>1281</v>
      </c>
      <c r="E63" s="229" t="s">
        <v>507</v>
      </c>
      <c r="F63" s="227"/>
      <c r="G63" s="218">
        <v>132.3000000000001</v>
      </c>
      <c r="H63" s="219">
        <v>132.3000000000001</v>
      </c>
      <c r="I63" s="220">
        <v>619.85533100000021</v>
      </c>
      <c r="J63" s="409"/>
    </row>
    <row r="64" spans="1:10" s="211" customFormat="1" ht="12.75" x14ac:dyDescent="0.2">
      <c r="A64" s="409"/>
      <c r="B64" s="216" t="s">
        <v>58</v>
      </c>
      <c r="C64" s="223" t="s">
        <v>986</v>
      </c>
      <c r="D64" s="231" t="s">
        <v>1135</v>
      </c>
      <c r="E64" s="229" t="s">
        <v>507</v>
      </c>
      <c r="F64" s="230"/>
      <c r="G64" s="218">
        <v>80</v>
      </c>
      <c r="H64" s="219">
        <v>80</v>
      </c>
      <c r="I64" s="220">
        <v>373.55906000000004</v>
      </c>
      <c r="J64" s="409"/>
    </row>
    <row r="65" spans="1:10" s="211" customFormat="1" ht="12.75" x14ac:dyDescent="0.2">
      <c r="A65" s="409"/>
      <c r="B65" s="216"/>
      <c r="C65" s="223" t="s">
        <v>1282</v>
      </c>
      <c r="D65" s="231" t="s">
        <v>1135</v>
      </c>
      <c r="E65" s="229" t="s">
        <v>507</v>
      </c>
      <c r="F65" s="230"/>
      <c r="G65" s="218">
        <v>30</v>
      </c>
      <c r="H65" s="219">
        <v>30</v>
      </c>
      <c r="I65" s="220">
        <v>142.81551000000002</v>
      </c>
      <c r="J65" s="409"/>
    </row>
    <row r="66" spans="1:10" s="211" customFormat="1" ht="12.75" x14ac:dyDescent="0.2">
      <c r="A66" s="409"/>
      <c r="B66" s="216" t="s">
        <v>1688</v>
      </c>
      <c r="C66" s="223" t="s">
        <v>1690</v>
      </c>
      <c r="D66" s="231" t="s">
        <v>1281</v>
      </c>
      <c r="E66" s="229" t="s">
        <v>507</v>
      </c>
      <c r="F66" s="230"/>
      <c r="G66" s="218">
        <v>18.37</v>
      </c>
      <c r="H66" s="219">
        <v>18.37</v>
      </c>
      <c r="I66" s="220">
        <v>0.23723</v>
      </c>
      <c r="J66" s="409"/>
    </row>
    <row r="67" spans="1:10" s="211" customFormat="1" ht="12.75" x14ac:dyDescent="0.2">
      <c r="A67" s="409"/>
      <c r="B67" s="216" t="s">
        <v>1691</v>
      </c>
      <c r="C67" s="223" t="s">
        <v>1693</v>
      </c>
      <c r="D67" s="231" t="s">
        <v>1281</v>
      </c>
      <c r="E67" s="229" t="s">
        <v>507</v>
      </c>
      <c r="F67" s="230"/>
      <c r="G67" s="218">
        <v>18.37</v>
      </c>
      <c r="H67" s="219">
        <v>18.37</v>
      </c>
      <c r="I67" s="220">
        <v>6.4388000000000001E-2</v>
      </c>
      <c r="J67" s="409"/>
    </row>
    <row r="68" spans="1:10" s="211" customFormat="1" ht="12.75" x14ac:dyDescent="0.2">
      <c r="A68" s="409"/>
      <c r="B68" s="216" t="s">
        <v>1204</v>
      </c>
      <c r="C68" s="223" t="s">
        <v>1205</v>
      </c>
      <c r="D68" s="231" t="s">
        <v>1135</v>
      </c>
      <c r="E68" s="229" t="s">
        <v>507</v>
      </c>
      <c r="F68" s="230"/>
      <c r="G68" s="218">
        <v>32.1</v>
      </c>
      <c r="H68" s="219">
        <v>32.1</v>
      </c>
      <c r="I68" s="220">
        <v>167.58148800000004</v>
      </c>
      <c r="J68" s="409"/>
    </row>
    <row r="69" spans="1:10" s="211" customFormat="1" ht="13.5" thickBot="1" x14ac:dyDescent="0.25">
      <c r="A69" s="409"/>
      <c r="B69" s="216" t="s">
        <v>82</v>
      </c>
      <c r="C69" s="223" t="s">
        <v>951</v>
      </c>
      <c r="D69" s="231" t="s">
        <v>1159</v>
      </c>
      <c r="E69" s="229" t="s">
        <v>507</v>
      </c>
      <c r="F69" s="230"/>
      <c r="G69" s="218">
        <v>97.15</v>
      </c>
      <c r="H69" s="219">
        <v>97.15</v>
      </c>
      <c r="I69" s="220">
        <v>508.76269699999978</v>
      </c>
      <c r="J69" s="409"/>
    </row>
    <row r="70" spans="1:10" s="211" customFormat="1" ht="13.5" thickBot="1" x14ac:dyDescent="0.25">
      <c r="A70" s="409"/>
      <c r="B70" s="1369" t="s">
        <v>980</v>
      </c>
      <c r="C70" s="1370"/>
      <c r="D70" s="1370"/>
      <c r="E70" s="1370"/>
      <c r="F70" s="1371"/>
      <c r="G70" s="1372">
        <v>408.29000000000008</v>
      </c>
      <c r="H70" s="1373">
        <v>408.29000000000008</v>
      </c>
      <c r="I70" s="1374">
        <v>1812.875704</v>
      </c>
      <c r="J70" s="409"/>
    </row>
    <row r="71" spans="1:10" ht="15.75" thickBot="1" x14ac:dyDescent="0.3">
      <c r="B71" s="419"/>
      <c r="C71" s="419"/>
      <c r="D71" s="420"/>
      <c r="E71" s="419"/>
      <c r="F71" s="419"/>
      <c r="G71" s="421"/>
      <c r="H71" s="421"/>
      <c r="I71" s="421"/>
    </row>
    <row r="72" spans="1:10" ht="15.75" thickBot="1" x14ac:dyDescent="0.3">
      <c r="B72" s="1436" t="s">
        <v>981</v>
      </c>
      <c r="C72" s="1437"/>
      <c r="D72" s="1437"/>
      <c r="E72" s="1437"/>
      <c r="F72" s="1438"/>
      <c r="G72" s="1439">
        <v>1226.394</v>
      </c>
      <c r="H72" s="1439">
        <v>1175.2440000000001</v>
      </c>
      <c r="I72" s="1440">
        <v>5154.4471234974999</v>
      </c>
    </row>
    <row r="73" spans="1:10" ht="15.75" thickBot="1" x14ac:dyDescent="0.3">
      <c r="B73" s="1441" t="s">
        <v>982</v>
      </c>
      <c r="C73" s="1437"/>
      <c r="D73" s="1437"/>
      <c r="E73" s="1437"/>
      <c r="F73" s="1438"/>
      <c r="G73" s="1442">
        <v>8.0753040270705692E-2</v>
      </c>
      <c r="H73" s="1442">
        <v>8.1433378346132942E-2</v>
      </c>
      <c r="I73" s="1443">
        <v>9.7726289191571794E-2</v>
      </c>
    </row>
    <row r="74" spans="1:10" x14ac:dyDescent="0.25">
      <c r="B74" s="211"/>
      <c r="C74" s="211"/>
      <c r="D74" s="212"/>
      <c r="E74" s="213"/>
      <c r="F74" s="211"/>
      <c r="G74" s="211"/>
      <c r="H74" s="211"/>
      <c r="I74" s="211"/>
    </row>
    <row r="75" spans="1:10" x14ac:dyDescent="0.25">
      <c r="B75" s="423" t="s">
        <v>983</v>
      </c>
      <c r="C75" s="409"/>
      <c r="D75" s="410"/>
      <c r="E75" s="411"/>
      <c r="F75" s="409"/>
      <c r="G75" s="409"/>
      <c r="H75" s="409"/>
      <c r="I75" s="409"/>
    </row>
    <row r="76" spans="1:10" x14ac:dyDescent="0.25">
      <c r="C76" s="409"/>
      <c r="D76" s="410"/>
      <c r="E76" s="411"/>
      <c r="F76" s="409"/>
      <c r="G76" s="409"/>
      <c r="H76" s="409"/>
      <c r="I76" s="409"/>
    </row>
  </sheetData>
  <mergeCells count="6">
    <mergeCell ref="B5:I5"/>
    <mergeCell ref="B3:B4"/>
    <mergeCell ref="C3:C4"/>
    <mergeCell ref="E3:E4"/>
    <mergeCell ref="F3:F4"/>
    <mergeCell ref="D3:D4"/>
  </mergeCells>
  <printOptions horizontalCentered="1"/>
  <pageMargins left="0.78740157480314965" right="0.59055118110236227" top="0.78740157480314965" bottom="0.59055118110236227" header="0.31496062992125984" footer="0.31496062992125984"/>
  <pageSetup paperSize="9" scale="5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rgb="FFFFFF00"/>
  </sheetPr>
  <dimension ref="A1:AJ1538"/>
  <sheetViews>
    <sheetView zoomScale="90" zoomScaleNormal="90" zoomScaleSheetLayoutView="70" workbookViewId="0">
      <selection activeCell="S3" sqref="S3"/>
    </sheetView>
  </sheetViews>
  <sheetFormatPr baseColWidth="10" defaultRowHeight="15.75" x14ac:dyDescent="0.25"/>
  <cols>
    <col min="1" max="1" width="1.85546875" style="179" customWidth="1"/>
    <col min="2" max="2" width="3.5703125" style="179" customWidth="1"/>
    <col min="3" max="3" width="6.140625" style="179" customWidth="1"/>
    <col min="4" max="4" width="46.42578125" style="664" customWidth="1"/>
    <col min="5" max="5" width="28.42578125" style="179" bestFit="1" customWidth="1"/>
    <col min="6" max="6" width="25.140625" style="187" customWidth="1"/>
    <col min="7" max="7" width="22.28515625" style="187" bestFit="1" customWidth="1"/>
    <col min="8" max="8" width="14.42578125" style="179" bestFit="1" customWidth="1"/>
    <col min="9" max="9" width="18" style="179" bestFit="1" customWidth="1"/>
    <col min="10" max="10" width="11.28515625" style="424" customWidth="1"/>
    <col min="11" max="11" width="8" style="112" customWidth="1"/>
    <col min="12" max="12" width="48.5703125" style="179" bestFit="1" customWidth="1"/>
    <col min="13" max="13" width="25.7109375" style="179" bestFit="1" customWidth="1"/>
    <col min="14" max="14" width="18.85546875" style="179" bestFit="1" customWidth="1"/>
    <col min="15" max="16" width="15.7109375" style="179" bestFit="1" customWidth="1"/>
    <col min="17" max="17" width="9.140625" style="180" customWidth="1"/>
    <col min="18" max="18" width="52.7109375" bestFit="1" customWidth="1"/>
    <col min="19" max="19" width="33.42578125" bestFit="1" customWidth="1"/>
    <col min="20" max="20" width="24.7109375" bestFit="1" customWidth="1"/>
    <col min="21" max="21" width="18.42578125" style="1081" bestFit="1" customWidth="1"/>
    <col min="22" max="23" width="7.7109375" style="1082" bestFit="1" customWidth="1"/>
    <col min="24" max="24" width="11.42578125" style="1082" bestFit="1" customWidth="1"/>
    <col min="25" max="25" width="23.140625" style="1082" bestFit="1" customWidth="1"/>
    <col min="26" max="26" width="5.5703125" style="1082" bestFit="1" customWidth="1"/>
    <col min="27" max="27" width="9.140625" style="180" customWidth="1"/>
    <col min="28" max="28" width="54.7109375" bestFit="1" customWidth="1"/>
    <col min="29" max="29" width="35.5703125" bestFit="1" customWidth="1"/>
    <col min="30" max="30" width="26.5703125" bestFit="1" customWidth="1"/>
    <col min="31" max="31" width="19.7109375" style="1081" bestFit="1" customWidth="1"/>
    <col min="32" max="33" width="8.85546875" style="1082" bestFit="1" customWidth="1"/>
    <col min="34" max="34" width="12.7109375" style="1082" bestFit="1" customWidth="1"/>
    <col min="35" max="35" width="11.7109375" style="1082" bestFit="1" customWidth="1"/>
    <col min="36" max="36" width="31.140625" style="1082" bestFit="1" customWidth="1"/>
    <col min="37" max="37" width="12.5703125" customWidth="1"/>
    <col min="40" max="45" width="8" customWidth="1"/>
  </cols>
  <sheetData>
    <row r="1" spans="1:36" s="1188" customFormat="1" x14ac:dyDescent="0.25">
      <c r="A1" s="179"/>
      <c r="B1" s="179"/>
      <c r="C1" s="179"/>
      <c r="D1" s="664"/>
      <c r="E1" s="179"/>
      <c r="F1" s="187"/>
      <c r="G1" s="187"/>
      <c r="H1" s="179"/>
      <c r="I1" s="179"/>
      <c r="J1" s="424"/>
      <c r="K1" s="112"/>
      <c r="L1"/>
      <c r="M1"/>
      <c r="N1" s="179"/>
      <c r="O1" s="179"/>
      <c r="P1" s="179"/>
      <c r="Q1" s="180"/>
      <c r="U1" s="1081"/>
      <c r="V1" s="1082"/>
      <c r="W1" s="1082"/>
      <c r="X1" s="1082"/>
      <c r="Y1" s="1082"/>
      <c r="Z1" s="1082"/>
      <c r="AA1" s="180"/>
      <c r="AB1" s="870" t="s">
        <v>1604</v>
      </c>
      <c r="AC1" s="1188" t="s">
        <v>1468</v>
      </c>
      <c r="AE1" s="1081"/>
      <c r="AF1" s="1082"/>
      <c r="AG1" s="1082"/>
      <c r="AH1" s="1082"/>
      <c r="AI1" s="1082"/>
      <c r="AJ1" s="1082"/>
    </row>
    <row r="2" spans="1:36" ht="18" x14ac:dyDescent="0.25">
      <c r="A2" s="427" t="s">
        <v>1526</v>
      </c>
      <c r="B2" s="424"/>
      <c r="C2" s="424"/>
      <c r="D2" s="653"/>
      <c r="E2" s="424"/>
      <c r="F2" s="425"/>
      <c r="G2" s="425"/>
      <c r="H2" s="424"/>
      <c r="I2" s="424"/>
      <c r="L2" s="870" t="s">
        <v>1616</v>
      </c>
      <c r="M2" s="1188" t="s">
        <v>1610</v>
      </c>
      <c r="N2"/>
      <c r="O2" s="424"/>
      <c r="P2" s="424"/>
      <c r="Q2" s="426"/>
      <c r="AA2" s="426"/>
      <c r="AB2" s="870" t="s">
        <v>1127</v>
      </c>
      <c r="AC2" s="1188" t="s">
        <v>1512</v>
      </c>
    </row>
    <row r="3" spans="1:36" ht="21" customHeight="1" x14ac:dyDescent="0.25">
      <c r="A3" s="595" t="s">
        <v>943</v>
      </c>
      <c r="B3" s="424"/>
      <c r="C3" s="424"/>
      <c r="D3" s="653"/>
      <c r="E3" s="424"/>
      <c r="F3" s="425"/>
      <c r="G3" s="425"/>
      <c r="H3" s="424"/>
      <c r="I3" s="424"/>
      <c r="L3"/>
      <c r="M3"/>
      <c r="N3"/>
      <c r="O3" s="424"/>
      <c r="P3" s="424"/>
      <c r="Q3" s="426"/>
      <c r="AA3" s="426"/>
      <c r="AB3" s="870" t="s">
        <v>1511</v>
      </c>
      <c r="AC3" s="1188" t="s">
        <v>1133</v>
      </c>
    </row>
    <row r="4" spans="1:36" ht="21.75" customHeight="1" x14ac:dyDescent="0.25">
      <c r="A4" s="596"/>
      <c r="B4" s="597" t="s">
        <v>942</v>
      </c>
      <c r="C4" s="597"/>
      <c r="D4" s="654"/>
      <c r="E4" s="424"/>
      <c r="F4" s="425"/>
      <c r="G4" s="425"/>
      <c r="H4" s="424"/>
      <c r="I4" s="424"/>
      <c r="L4" s="870" t="s">
        <v>1125</v>
      </c>
      <c r="M4" s="870" t="s">
        <v>1509</v>
      </c>
      <c r="N4" s="870" t="s">
        <v>1510</v>
      </c>
      <c r="O4" s="1188" t="s">
        <v>1620</v>
      </c>
      <c r="P4" s="1188" t="s">
        <v>1618</v>
      </c>
      <c r="Q4" s="426"/>
      <c r="AA4" s="426"/>
    </row>
    <row r="5" spans="1:36" ht="23.25" customHeight="1" x14ac:dyDescent="0.25">
      <c r="A5" s="424"/>
      <c r="B5" s="599" t="s">
        <v>1115</v>
      </c>
      <c r="C5" s="600"/>
      <c r="D5" s="654"/>
      <c r="E5" s="424"/>
      <c r="F5" s="425"/>
      <c r="G5" s="425"/>
      <c r="H5" s="424"/>
      <c r="I5" s="424"/>
      <c r="L5" s="1188" t="s">
        <v>26</v>
      </c>
      <c r="M5" s="1188" t="s">
        <v>547</v>
      </c>
      <c r="N5" s="1188" t="s">
        <v>548</v>
      </c>
      <c r="O5" s="871">
        <v>0.5</v>
      </c>
      <c r="P5" s="871">
        <v>0.5</v>
      </c>
      <c r="Q5" s="426"/>
      <c r="R5" t="s">
        <v>1125</v>
      </c>
      <c r="S5" t="s">
        <v>1509</v>
      </c>
      <c r="T5" t="s">
        <v>1510</v>
      </c>
      <c r="U5" t="s">
        <v>1126</v>
      </c>
      <c r="V5" s="1081" t="s">
        <v>1605</v>
      </c>
      <c r="W5" s="1081" t="s">
        <v>1606</v>
      </c>
      <c r="X5" t="s">
        <v>1607</v>
      </c>
      <c r="Y5" t="s">
        <v>1616</v>
      </c>
      <c r="Z5"/>
      <c r="AA5" s="426"/>
      <c r="AB5" s="870" t="s">
        <v>1125</v>
      </c>
      <c r="AC5" s="870" t="s">
        <v>1509</v>
      </c>
      <c r="AD5" s="870" t="s">
        <v>1510</v>
      </c>
      <c r="AE5" s="870" t="s">
        <v>1126</v>
      </c>
      <c r="AF5" s="1081" t="s">
        <v>1606</v>
      </c>
      <c r="AG5" s="1188" t="s">
        <v>1675</v>
      </c>
      <c r="AH5" s="1188" t="s">
        <v>1676</v>
      </c>
      <c r="AI5"/>
      <c r="AJ5"/>
    </row>
    <row r="6" spans="1:36" ht="24" customHeight="1" x14ac:dyDescent="0.25">
      <c r="A6" s="424"/>
      <c r="B6" s="598"/>
      <c r="C6" s="597" t="s">
        <v>941</v>
      </c>
      <c r="D6" s="653"/>
      <c r="E6" s="424"/>
      <c r="F6" s="425"/>
      <c r="G6" s="425"/>
      <c r="H6" s="424"/>
      <c r="I6" s="208"/>
      <c r="L6"/>
      <c r="M6" s="1188" t="s">
        <v>555</v>
      </c>
      <c r="N6" s="1188" t="s">
        <v>680</v>
      </c>
      <c r="O6" s="871">
        <v>0</v>
      </c>
      <c r="P6" s="871"/>
      <c r="Q6" s="426"/>
      <c r="R6" t="s">
        <v>5</v>
      </c>
      <c r="S6" t="s">
        <v>505</v>
      </c>
      <c r="T6" t="s">
        <v>506</v>
      </c>
      <c r="U6" t="s">
        <v>1132</v>
      </c>
      <c r="V6" s="1081">
        <v>23</v>
      </c>
      <c r="W6" s="1081">
        <v>23</v>
      </c>
      <c r="X6" s="1081">
        <v>89577.4</v>
      </c>
      <c r="Y6"/>
      <c r="Z6" s="1081">
        <v>0</v>
      </c>
      <c r="AA6" s="426"/>
      <c r="AB6" s="1188" t="s">
        <v>5</v>
      </c>
      <c r="AC6" s="1188" t="s">
        <v>505</v>
      </c>
      <c r="AD6" s="1188" t="s">
        <v>506</v>
      </c>
      <c r="AE6" s="1188" t="s">
        <v>1132</v>
      </c>
      <c r="AF6" s="1081">
        <v>23</v>
      </c>
      <c r="AG6" s="1081">
        <v>23</v>
      </c>
      <c r="AH6" s="1081">
        <v>97251.706999999995</v>
      </c>
      <c r="AI6"/>
      <c r="AJ6" s="1081">
        <f>+AG6-AF6</f>
        <v>0</v>
      </c>
    </row>
    <row r="7" spans="1:36" ht="12" customHeight="1" thickBot="1" x14ac:dyDescent="0.3">
      <c r="A7" s="424"/>
      <c r="B7" s="424"/>
      <c r="C7" s="424"/>
      <c r="D7" s="654"/>
      <c r="E7" s="424"/>
      <c r="F7" s="425"/>
      <c r="G7" s="425"/>
      <c r="H7" s="424"/>
      <c r="I7" s="208"/>
      <c r="L7"/>
      <c r="M7" s="1188" t="s">
        <v>563</v>
      </c>
      <c r="N7" s="1188" t="s">
        <v>564</v>
      </c>
      <c r="O7" s="871">
        <v>0.65</v>
      </c>
      <c r="P7" s="871">
        <v>0.65</v>
      </c>
      <c r="Q7" s="426"/>
      <c r="R7" t="s">
        <v>1365</v>
      </c>
      <c r="S7" t="s">
        <v>508</v>
      </c>
      <c r="T7" t="s">
        <v>509</v>
      </c>
      <c r="U7" t="s">
        <v>1132</v>
      </c>
      <c r="V7" s="1081">
        <v>37.5</v>
      </c>
      <c r="W7" s="1081">
        <v>37.5</v>
      </c>
      <c r="X7" s="1081">
        <v>4234.66</v>
      </c>
      <c r="Y7"/>
      <c r="Z7" s="1081">
        <v>0</v>
      </c>
      <c r="AA7" s="426"/>
      <c r="AB7" s="1188" t="s">
        <v>1365</v>
      </c>
      <c r="AC7" s="1188" t="s">
        <v>508</v>
      </c>
      <c r="AD7" s="1188" t="s">
        <v>509</v>
      </c>
      <c r="AE7" s="1188" t="s">
        <v>1132</v>
      </c>
      <c r="AF7" s="1081">
        <v>37.5</v>
      </c>
      <c r="AG7" s="1081">
        <v>37.5</v>
      </c>
      <c r="AH7" s="1081">
        <v>28641.749</v>
      </c>
      <c r="AI7"/>
      <c r="AJ7" s="1081">
        <f t="shared" ref="AJ7:AJ70" si="0">+AG7-AF7</f>
        <v>0</v>
      </c>
    </row>
    <row r="8" spans="1:36" ht="25.5" x14ac:dyDescent="0.25">
      <c r="A8" s="424"/>
      <c r="B8" s="598"/>
      <c r="C8" s="1216" t="s">
        <v>2</v>
      </c>
      <c r="D8" s="1217" t="s">
        <v>3</v>
      </c>
      <c r="E8" s="1218" t="s">
        <v>242</v>
      </c>
      <c r="F8" s="1219" t="s">
        <v>932</v>
      </c>
      <c r="G8" s="1220" t="s">
        <v>931</v>
      </c>
      <c r="H8" s="1220" t="s">
        <v>501</v>
      </c>
      <c r="I8" s="1221" t="s">
        <v>907</v>
      </c>
      <c r="J8" s="598"/>
      <c r="L8" s="1188" t="s">
        <v>32</v>
      </c>
      <c r="M8" s="1188" t="s">
        <v>639</v>
      </c>
      <c r="N8" s="1188" t="s">
        <v>640</v>
      </c>
      <c r="O8" s="871">
        <v>0.32</v>
      </c>
      <c r="P8" s="871">
        <v>0.32</v>
      </c>
      <c r="Q8" s="426"/>
      <c r="R8" t="s">
        <v>1523</v>
      </c>
      <c r="S8" t="s">
        <v>963</v>
      </c>
      <c r="T8" t="s">
        <v>1254</v>
      </c>
      <c r="U8" t="s">
        <v>1132</v>
      </c>
      <c r="V8" s="1081">
        <v>0</v>
      </c>
      <c r="W8" s="1081"/>
      <c r="X8" s="1081"/>
      <c r="Y8"/>
      <c r="Z8" s="1081">
        <v>0</v>
      </c>
      <c r="AA8" s="426"/>
      <c r="AB8" s="1083" t="s">
        <v>1536</v>
      </c>
      <c r="AC8" s="1083" t="s">
        <v>1538</v>
      </c>
      <c r="AD8" s="1083" t="s">
        <v>1535</v>
      </c>
      <c r="AE8" s="1188" t="s">
        <v>1132</v>
      </c>
      <c r="AF8" s="1081">
        <v>10</v>
      </c>
      <c r="AG8" s="1081">
        <v>10</v>
      </c>
      <c r="AH8" s="1081">
        <v>55055.803000000007</v>
      </c>
      <c r="AI8"/>
      <c r="AJ8" s="1081">
        <f t="shared" si="0"/>
        <v>0</v>
      </c>
    </row>
    <row r="9" spans="1:36" ht="18" customHeight="1" x14ac:dyDescent="0.25">
      <c r="A9" s="424"/>
      <c r="B9" s="598"/>
      <c r="C9" s="1918">
        <v>1</v>
      </c>
      <c r="D9" s="1915" t="s">
        <v>1536</v>
      </c>
      <c r="E9" s="1915" t="s">
        <v>1538</v>
      </c>
      <c r="F9" s="602" t="s">
        <v>1535</v>
      </c>
      <c r="G9" s="602" t="s">
        <v>950</v>
      </c>
      <c r="H9" s="909">
        <v>10</v>
      </c>
      <c r="I9" s="906"/>
      <c r="J9" s="598"/>
      <c r="L9" s="1188" t="s">
        <v>1139</v>
      </c>
      <c r="M9" s="1188" t="s">
        <v>1145</v>
      </c>
      <c r="N9" s="1188" t="s">
        <v>534</v>
      </c>
      <c r="O9" s="871">
        <v>0.28000000000000003</v>
      </c>
      <c r="P9" s="871">
        <v>0.28000000000000003</v>
      </c>
      <c r="Q9" s="426"/>
      <c r="R9" s="1083" t="s">
        <v>1536</v>
      </c>
      <c r="S9" s="1083" t="s">
        <v>1538</v>
      </c>
      <c r="T9" s="1083" t="s">
        <v>1535</v>
      </c>
      <c r="U9" s="1083" t="s">
        <v>1132</v>
      </c>
      <c r="V9" s="1084"/>
      <c r="W9" s="1084">
        <v>10</v>
      </c>
      <c r="X9" s="1084">
        <v>6932.9019024999998</v>
      </c>
      <c r="Y9" s="1083" t="s">
        <v>1519</v>
      </c>
      <c r="Z9" s="1081">
        <v>10</v>
      </c>
      <c r="AA9" s="426"/>
      <c r="AB9" s="1083" t="s">
        <v>1536</v>
      </c>
      <c r="AC9" s="1083" t="s">
        <v>1538</v>
      </c>
      <c r="AD9" s="1083" t="s">
        <v>1539</v>
      </c>
      <c r="AE9" s="1188" t="s">
        <v>1132</v>
      </c>
      <c r="AF9" s="1081">
        <v>10</v>
      </c>
      <c r="AG9" s="1081">
        <v>10</v>
      </c>
      <c r="AH9" s="1081">
        <v>59605.883000000002</v>
      </c>
      <c r="AI9"/>
      <c r="AJ9" s="1081">
        <f t="shared" si="0"/>
        <v>0</v>
      </c>
    </row>
    <row r="10" spans="1:36" ht="18" customHeight="1" x14ac:dyDescent="0.25">
      <c r="A10" s="424"/>
      <c r="B10" s="598"/>
      <c r="C10" s="1920"/>
      <c r="D10" s="1916"/>
      <c r="E10" s="1916"/>
      <c r="F10" s="1092" t="s">
        <v>1539</v>
      </c>
      <c r="G10" s="1092" t="s">
        <v>950</v>
      </c>
      <c r="H10" s="1093">
        <v>10</v>
      </c>
      <c r="I10" s="907"/>
      <c r="J10" s="598"/>
      <c r="L10" s="1188" t="s">
        <v>1503</v>
      </c>
      <c r="M10" s="1188" t="s">
        <v>693</v>
      </c>
      <c r="N10" s="1188" t="s">
        <v>694</v>
      </c>
      <c r="O10" s="871">
        <v>0</v>
      </c>
      <c r="P10" s="871">
        <v>2.5</v>
      </c>
      <c r="Q10" s="426"/>
      <c r="R10" s="1083" t="s">
        <v>1536</v>
      </c>
      <c r="S10" s="1083" t="s">
        <v>1538</v>
      </c>
      <c r="T10" s="1083" t="s">
        <v>1539</v>
      </c>
      <c r="U10" s="1083" t="s">
        <v>1132</v>
      </c>
      <c r="V10" s="1084"/>
      <c r="W10" s="1084">
        <v>10</v>
      </c>
      <c r="X10" s="1084">
        <v>6932.9019024999998</v>
      </c>
      <c r="Y10" s="1083" t="s">
        <v>1519</v>
      </c>
      <c r="Z10" s="1081">
        <v>10</v>
      </c>
      <c r="AA10" s="426"/>
      <c r="AB10" s="1188" t="s">
        <v>7</v>
      </c>
      <c r="AC10" s="1188" t="s">
        <v>1210</v>
      </c>
      <c r="AD10" s="1188" t="s">
        <v>509</v>
      </c>
      <c r="AE10" s="1188" t="s">
        <v>1132</v>
      </c>
      <c r="AF10" s="1081">
        <v>3</v>
      </c>
      <c r="AG10" s="1081">
        <v>3</v>
      </c>
      <c r="AH10" s="1081">
        <v>9132.0439999999999</v>
      </c>
      <c r="AI10"/>
      <c r="AJ10" s="1081">
        <f t="shared" si="0"/>
        <v>0</v>
      </c>
    </row>
    <row r="11" spans="1:36" ht="18" customHeight="1" x14ac:dyDescent="0.25">
      <c r="A11" s="424"/>
      <c r="B11" s="598"/>
      <c r="C11" s="897">
        <v>2</v>
      </c>
      <c r="D11" s="1094" t="s">
        <v>1198</v>
      </c>
      <c r="E11" s="1095" t="s">
        <v>1199</v>
      </c>
      <c r="F11" s="1096" t="s">
        <v>1197</v>
      </c>
      <c r="G11" s="892" t="s">
        <v>950</v>
      </c>
      <c r="H11" s="1097">
        <v>1.65</v>
      </c>
      <c r="I11" s="1098" t="s">
        <v>1522</v>
      </c>
      <c r="J11" s="598"/>
      <c r="L11"/>
      <c r="M11"/>
      <c r="N11" s="1188" t="s">
        <v>695</v>
      </c>
      <c r="O11" s="871">
        <v>0</v>
      </c>
      <c r="P11" s="871">
        <v>2.5</v>
      </c>
      <c r="Q11" s="426"/>
      <c r="R11" t="s">
        <v>7</v>
      </c>
      <c r="S11" t="s">
        <v>1210</v>
      </c>
      <c r="T11" t="s">
        <v>509</v>
      </c>
      <c r="U11" t="s">
        <v>1132</v>
      </c>
      <c r="V11" s="1081">
        <v>3</v>
      </c>
      <c r="W11" s="1081">
        <v>3</v>
      </c>
      <c r="X11" s="1081">
        <v>9245.3730000000014</v>
      </c>
      <c r="Y11"/>
      <c r="Z11" s="1081">
        <v>0</v>
      </c>
      <c r="AA11" s="426"/>
      <c r="AB11" s="1188" t="s">
        <v>1504</v>
      </c>
      <c r="AC11" s="1188" t="s">
        <v>510</v>
      </c>
      <c r="AD11" s="1188" t="s">
        <v>511</v>
      </c>
      <c r="AE11" s="1188" t="s">
        <v>1132</v>
      </c>
      <c r="AF11" s="1081"/>
      <c r="AG11" s="1081">
        <v>10</v>
      </c>
      <c r="AH11" s="1081">
        <v>15481.438</v>
      </c>
      <c r="AI11"/>
      <c r="AJ11" s="1081">
        <f t="shared" si="0"/>
        <v>10</v>
      </c>
    </row>
    <row r="12" spans="1:36" ht="18" customHeight="1" x14ac:dyDescent="0.25">
      <c r="A12" s="424"/>
      <c r="B12" s="598"/>
      <c r="C12" s="897">
        <v>3</v>
      </c>
      <c r="D12" s="888" t="s">
        <v>1578</v>
      </c>
      <c r="E12" s="888" t="s">
        <v>1579</v>
      </c>
      <c r="F12" s="889" t="s">
        <v>531</v>
      </c>
      <c r="G12" s="892" t="s">
        <v>950</v>
      </c>
      <c r="H12" s="1097">
        <v>6.75</v>
      </c>
      <c r="I12" s="1098" t="s">
        <v>1623</v>
      </c>
      <c r="J12" s="598"/>
      <c r="L12"/>
      <c r="M12"/>
      <c r="N12" s="1188" t="s">
        <v>696</v>
      </c>
      <c r="O12" s="871">
        <v>0</v>
      </c>
      <c r="P12" s="871">
        <v>2.5</v>
      </c>
      <c r="Q12" s="426"/>
      <c r="R12" t="s">
        <v>1504</v>
      </c>
      <c r="S12" t="s">
        <v>510</v>
      </c>
      <c r="T12" t="s">
        <v>511</v>
      </c>
      <c r="U12" t="s">
        <v>1132</v>
      </c>
      <c r="V12" s="1081">
        <v>10</v>
      </c>
      <c r="W12" s="1081">
        <v>10</v>
      </c>
      <c r="X12" s="1081">
        <v>58021.378999999994</v>
      </c>
      <c r="Y12"/>
      <c r="Z12" s="1081">
        <v>0</v>
      </c>
      <c r="AA12" s="426"/>
      <c r="AB12" s="1188" t="s">
        <v>1504</v>
      </c>
      <c r="AC12" s="1188" t="s">
        <v>510</v>
      </c>
      <c r="AD12" s="1188" t="s">
        <v>513</v>
      </c>
      <c r="AE12" s="1188" t="s">
        <v>1132</v>
      </c>
      <c r="AF12" s="1081"/>
      <c r="AG12" s="1081">
        <v>4</v>
      </c>
      <c r="AH12" s="1081">
        <v>2494.6</v>
      </c>
      <c r="AI12"/>
      <c r="AJ12" s="1081">
        <f t="shared" si="0"/>
        <v>4</v>
      </c>
    </row>
    <row r="13" spans="1:36" ht="18" customHeight="1" x14ac:dyDescent="0.25">
      <c r="A13" s="424"/>
      <c r="B13" s="598"/>
      <c r="C13" s="1061">
        <v>4</v>
      </c>
      <c r="D13" s="898" t="s">
        <v>1530</v>
      </c>
      <c r="E13" s="898" t="s">
        <v>1531</v>
      </c>
      <c r="F13" s="892" t="s">
        <v>1529</v>
      </c>
      <c r="G13" s="889" t="s">
        <v>950</v>
      </c>
      <c r="H13" s="910">
        <v>19.989999999999998</v>
      </c>
      <c r="I13" s="908"/>
      <c r="J13" s="598"/>
      <c r="L13"/>
      <c r="M13"/>
      <c r="N13" s="1188" t="s">
        <v>697</v>
      </c>
      <c r="O13" s="871">
        <v>0</v>
      </c>
      <c r="P13" s="871">
        <v>2.5</v>
      </c>
      <c r="Q13" s="426"/>
      <c r="R13" t="s">
        <v>1504</v>
      </c>
      <c r="S13" t="s">
        <v>510</v>
      </c>
      <c r="T13" t="s">
        <v>513</v>
      </c>
      <c r="U13" t="s">
        <v>1132</v>
      </c>
      <c r="V13" s="1081">
        <v>4</v>
      </c>
      <c r="W13" s="1081">
        <v>4</v>
      </c>
      <c r="X13" s="1081">
        <v>8586.6239999999998</v>
      </c>
      <c r="Y13"/>
      <c r="Z13" s="1081">
        <v>0</v>
      </c>
      <c r="AA13" s="426"/>
      <c r="AB13" s="1188" t="s">
        <v>1504</v>
      </c>
      <c r="AC13" s="1188" t="s">
        <v>514</v>
      </c>
      <c r="AD13" s="1188" t="s">
        <v>1377</v>
      </c>
      <c r="AE13" s="1188" t="s">
        <v>1132</v>
      </c>
      <c r="AF13" s="1081">
        <v>0.91</v>
      </c>
      <c r="AG13" s="1081">
        <v>0.91</v>
      </c>
      <c r="AH13" s="1081">
        <v>1250.7069999999999</v>
      </c>
      <c r="AI13"/>
      <c r="AJ13" s="1081">
        <f t="shared" si="0"/>
        <v>0</v>
      </c>
    </row>
    <row r="14" spans="1:36" ht="18" customHeight="1" x14ac:dyDescent="0.25">
      <c r="A14" s="424"/>
      <c r="B14" s="598"/>
      <c r="C14" s="897">
        <v>5</v>
      </c>
      <c r="D14" s="898" t="s">
        <v>1583</v>
      </c>
      <c r="E14" s="898" t="s">
        <v>1585</v>
      </c>
      <c r="F14" s="892" t="s">
        <v>509</v>
      </c>
      <c r="G14" s="892" t="s">
        <v>950</v>
      </c>
      <c r="H14" s="1097">
        <v>1</v>
      </c>
      <c r="I14" s="1098"/>
      <c r="J14" s="598"/>
      <c r="L14"/>
      <c r="M14"/>
      <c r="N14" s="1188" t="s">
        <v>698</v>
      </c>
      <c r="O14" s="871">
        <v>0</v>
      </c>
      <c r="P14" s="871">
        <v>2.5</v>
      </c>
      <c r="Q14" s="426"/>
      <c r="R14" t="s">
        <v>1504</v>
      </c>
      <c r="S14" t="s">
        <v>514</v>
      </c>
      <c r="T14" t="s">
        <v>1377</v>
      </c>
      <c r="U14" t="s">
        <v>1132</v>
      </c>
      <c r="V14" s="1081">
        <v>0.91</v>
      </c>
      <c r="W14" s="1081">
        <v>0.91</v>
      </c>
      <c r="X14" s="1081">
        <v>1549.038</v>
      </c>
      <c r="Y14"/>
      <c r="Z14" s="1081">
        <v>0</v>
      </c>
      <c r="AA14" s="426"/>
      <c r="AB14" s="1188" t="s">
        <v>1504</v>
      </c>
      <c r="AC14" s="1188" t="s">
        <v>514</v>
      </c>
      <c r="AD14" s="1188" t="s">
        <v>1552</v>
      </c>
      <c r="AE14" s="1188" t="s">
        <v>1132</v>
      </c>
      <c r="AF14" s="1081">
        <v>0</v>
      </c>
      <c r="AG14" s="1081">
        <v>0.91</v>
      </c>
      <c r="AH14" s="1081">
        <v>765.88200000000006</v>
      </c>
      <c r="AI14"/>
      <c r="AJ14" s="1081">
        <f t="shared" si="0"/>
        <v>0.91</v>
      </c>
    </row>
    <row r="15" spans="1:36" ht="18" customHeight="1" thickBot="1" x14ac:dyDescent="0.3">
      <c r="A15" s="424"/>
      <c r="B15" s="598"/>
      <c r="C15" s="1088" t="s">
        <v>1114</v>
      </c>
      <c r="D15" s="1089"/>
      <c r="E15" s="1089"/>
      <c r="F15" s="1089"/>
      <c r="G15" s="1090"/>
      <c r="H15" s="912">
        <f>+SUM(H9:H14)</f>
        <v>49.39</v>
      </c>
      <c r="I15" s="606"/>
      <c r="J15" s="598"/>
      <c r="L15"/>
      <c r="M15"/>
      <c r="N15" s="1188" t="s">
        <v>1378</v>
      </c>
      <c r="O15" s="871">
        <v>0</v>
      </c>
      <c r="P15" s="871"/>
      <c r="Q15" s="426"/>
      <c r="R15" t="s">
        <v>1504</v>
      </c>
      <c r="S15" t="s">
        <v>514</v>
      </c>
      <c r="T15" t="s">
        <v>1552</v>
      </c>
      <c r="U15" t="s">
        <v>1132</v>
      </c>
      <c r="V15" s="1081"/>
      <c r="W15" s="1081">
        <v>0</v>
      </c>
      <c r="X15" s="1081">
        <v>419.62099999999998</v>
      </c>
      <c r="Y15"/>
      <c r="Z15" s="1081">
        <v>0</v>
      </c>
      <c r="AA15" s="426"/>
      <c r="AB15" s="1188" t="s">
        <v>1295</v>
      </c>
      <c r="AC15" s="1188" t="s">
        <v>1296</v>
      </c>
      <c r="AD15" s="1188" t="s">
        <v>531</v>
      </c>
      <c r="AE15" s="1188" t="s">
        <v>1132</v>
      </c>
      <c r="AF15" s="1081">
        <v>0.77</v>
      </c>
      <c r="AG15" s="1081">
        <v>0.77</v>
      </c>
      <c r="AH15" s="1081">
        <v>1939.9600000000003</v>
      </c>
      <c r="AI15"/>
      <c r="AJ15" s="1081">
        <f t="shared" si="0"/>
        <v>0</v>
      </c>
    </row>
    <row r="16" spans="1:36" x14ac:dyDescent="0.25">
      <c r="A16" s="424"/>
      <c r="B16" s="598"/>
      <c r="C16" s="598" t="s">
        <v>1525</v>
      </c>
      <c r="D16" s="655"/>
      <c r="E16" s="598"/>
      <c r="F16" s="607"/>
      <c r="G16" s="607"/>
      <c r="H16" s="598"/>
      <c r="I16" s="598"/>
      <c r="J16" s="598"/>
      <c r="L16"/>
      <c r="M16"/>
      <c r="N16" s="1188" t="s">
        <v>687</v>
      </c>
      <c r="O16" s="871">
        <v>0</v>
      </c>
      <c r="P16" s="871">
        <v>1</v>
      </c>
      <c r="Q16" s="426"/>
      <c r="R16" s="1087" t="s">
        <v>1595</v>
      </c>
      <c r="S16" s="1087" t="s">
        <v>1320</v>
      </c>
      <c r="T16" s="1087" t="s">
        <v>1321</v>
      </c>
      <c r="U16" s="1087" t="s">
        <v>1132</v>
      </c>
      <c r="V16" s="1091"/>
      <c r="W16" s="1091">
        <v>6.5609999999999999</v>
      </c>
      <c r="X16" s="1091">
        <v>42516.186000000002</v>
      </c>
      <c r="Y16" s="1087" t="s">
        <v>1608</v>
      </c>
      <c r="Z16" s="1081">
        <v>6.5609999999999999</v>
      </c>
      <c r="AA16" s="426"/>
      <c r="AB16" s="1188" t="s">
        <v>1295</v>
      </c>
      <c r="AC16" s="1188" t="s">
        <v>1296</v>
      </c>
      <c r="AD16" s="1188" t="s">
        <v>533</v>
      </c>
      <c r="AE16" s="1188" t="s">
        <v>1132</v>
      </c>
      <c r="AF16" s="1081">
        <v>2.5</v>
      </c>
      <c r="AG16" s="1081">
        <v>2.5</v>
      </c>
      <c r="AH16" s="1081">
        <v>5477.2449999999999</v>
      </c>
      <c r="AI16"/>
      <c r="AJ16" s="1081">
        <f t="shared" si="0"/>
        <v>0</v>
      </c>
    </row>
    <row r="17" spans="1:36" x14ac:dyDescent="0.25">
      <c r="A17" s="424"/>
      <c r="B17" s="598"/>
      <c r="D17" s="655"/>
      <c r="E17" s="598"/>
      <c r="F17" s="607"/>
      <c r="G17" s="607"/>
      <c r="H17" s="598"/>
      <c r="I17" s="598"/>
      <c r="J17" s="598"/>
      <c r="L17"/>
      <c r="M17"/>
      <c r="N17" s="1188" t="s">
        <v>688</v>
      </c>
      <c r="O17" s="871">
        <v>0</v>
      </c>
      <c r="P17" s="871">
        <v>2.12</v>
      </c>
      <c r="Q17" s="426"/>
      <c r="R17" s="1087" t="s">
        <v>1595</v>
      </c>
      <c r="S17" s="1087" t="s">
        <v>1320</v>
      </c>
      <c r="T17" s="1087" t="s">
        <v>1322</v>
      </c>
      <c r="U17" s="1087" t="s">
        <v>1132</v>
      </c>
      <c r="V17" s="1091"/>
      <c r="W17" s="1091">
        <v>6.5609999999999999</v>
      </c>
      <c r="X17" s="1091">
        <v>42294.618000000002</v>
      </c>
      <c r="Y17" s="1087" t="s">
        <v>1608</v>
      </c>
      <c r="Z17" s="1081">
        <v>6.5609999999999999</v>
      </c>
      <c r="AA17" s="426"/>
      <c r="AB17" s="1188" t="s">
        <v>1295</v>
      </c>
      <c r="AC17" s="1188" t="s">
        <v>1296</v>
      </c>
      <c r="AD17" s="1188" t="s">
        <v>685</v>
      </c>
      <c r="AE17" s="1188" t="s">
        <v>1132</v>
      </c>
      <c r="AF17" s="1081">
        <v>3.15</v>
      </c>
      <c r="AG17" s="1081">
        <v>3.15</v>
      </c>
      <c r="AH17" s="1081">
        <v>18367.732999999997</v>
      </c>
      <c r="AI17"/>
      <c r="AJ17" s="1081">
        <f t="shared" si="0"/>
        <v>0</v>
      </c>
    </row>
    <row r="18" spans="1:36" x14ac:dyDescent="0.25">
      <c r="A18" s="424"/>
      <c r="B18" s="598"/>
      <c r="C18" s="597" t="s">
        <v>940</v>
      </c>
      <c r="D18" s="655"/>
      <c r="E18" s="598"/>
      <c r="F18" s="607"/>
      <c r="G18" s="607"/>
      <c r="H18" s="598"/>
      <c r="I18" s="608"/>
      <c r="J18" s="598"/>
      <c r="L18" s="1188" t="s">
        <v>389</v>
      </c>
      <c r="M18"/>
      <c r="N18"/>
      <c r="O18" s="871">
        <v>1.75</v>
      </c>
      <c r="P18" s="871">
        <v>17.37</v>
      </c>
      <c r="Q18" s="426"/>
      <c r="R18" s="1087" t="s">
        <v>1595</v>
      </c>
      <c r="S18" s="1087" t="s">
        <v>1320</v>
      </c>
      <c r="T18" s="1087" t="s">
        <v>1039</v>
      </c>
      <c r="U18" s="1087" t="s">
        <v>1132</v>
      </c>
      <c r="V18" s="1091"/>
      <c r="W18" s="1091">
        <v>6.5609999999999999</v>
      </c>
      <c r="X18" s="1091">
        <v>40901.140999999996</v>
      </c>
      <c r="Y18" s="1087" t="s">
        <v>1608</v>
      </c>
      <c r="Z18" s="1081">
        <v>6.5609999999999999</v>
      </c>
      <c r="AA18" s="426"/>
      <c r="AB18" s="1188" t="s">
        <v>1317</v>
      </c>
      <c r="AC18" s="1188" t="s">
        <v>1170</v>
      </c>
      <c r="AD18" s="1188" t="s">
        <v>534</v>
      </c>
      <c r="AE18" s="1188" t="s">
        <v>1132</v>
      </c>
      <c r="AF18" s="1081">
        <v>1.2</v>
      </c>
      <c r="AG18" s="1081">
        <v>1.2</v>
      </c>
      <c r="AH18" s="1081">
        <v>5314.2090000000007</v>
      </c>
      <c r="AI18"/>
      <c r="AJ18" s="1081">
        <f t="shared" si="0"/>
        <v>0</v>
      </c>
    </row>
    <row r="19" spans="1:36" ht="11.25" customHeight="1" thickBot="1" x14ac:dyDescent="0.3">
      <c r="A19" s="424"/>
      <c r="B19" s="598"/>
      <c r="C19" s="598"/>
      <c r="D19" s="656"/>
      <c r="E19" s="598"/>
      <c r="F19" s="607"/>
      <c r="G19" s="607"/>
      <c r="H19" s="598"/>
      <c r="I19" s="608"/>
      <c r="J19" s="598"/>
      <c r="L19"/>
      <c r="M19"/>
      <c r="N19"/>
      <c r="O19"/>
      <c r="P19"/>
      <c r="Q19" s="426"/>
      <c r="R19" t="s">
        <v>1295</v>
      </c>
      <c r="S19" t="s">
        <v>1296</v>
      </c>
      <c r="T19" t="s">
        <v>531</v>
      </c>
      <c r="U19" t="s">
        <v>1132</v>
      </c>
      <c r="V19" s="1081">
        <v>0.77</v>
      </c>
      <c r="W19" s="1081">
        <v>0.77</v>
      </c>
      <c r="X19" s="1081">
        <v>1869.511</v>
      </c>
      <c r="Y19"/>
      <c r="Z19" s="1081">
        <v>0</v>
      </c>
      <c r="AA19" s="426"/>
      <c r="AB19" s="1188" t="s">
        <v>1317</v>
      </c>
      <c r="AC19" s="1188" t="s">
        <v>1171</v>
      </c>
      <c r="AD19" s="1188" t="s">
        <v>534</v>
      </c>
      <c r="AE19" s="1188" t="s">
        <v>1132</v>
      </c>
      <c r="AF19" s="1081">
        <v>1.7</v>
      </c>
      <c r="AG19" s="1081">
        <v>1.7</v>
      </c>
      <c r="AH19" s="1081">
        <v>9552.9439999999995</v>
      </c>
      <c r="AI19"/>
      <c r="AJ19" s="1081">
        <f t="shared" si="0"/>
        <v>0</v>
      </c>
    </row>
    <row r="20" spans="1:36" ht="25.5" x14ac:dyDescent="0.25">
      <c r="A20" s="424"/>
      <c r="B20" s="598"/>
      <c r="C20" s="1222" t="s">
        <v>2</v>
      </c>
      <c r="D20" s="1223" t="s">
        <v>3</v>
      </c>
      <c r="E20" s="1224" t="s">
        <v>242</v>
      </c>
      <c r="F20" s="1219" t="s">
        <v>925</v>
      </c>
      <c r="G20" s="1220" t="s">
        <v>931</v>
      </c>
      <c r="H20" s="1219" t="s">
        <v>501</v>
      </c>
      <c r="I20" s="1225" t="s">
        <v>907</v>
      </c>
      <c r="J20" s="598"/>
      <c r="L20"/>
      <c r="M20"/>
      <c r="N20"/>
      <c r="O20"/>
      <c r="P20"/>
      <c r="Q20" s="426"/>
      <c r="R20" t="s">
        <v>1295</v>
      </c>
      <c r="S20" t="s">
        <v>1296</v>
      </c>
      <c r="T20" t="s">
        <v>533</v>
      </c>
      <c r="U20" t="s">
        <v>1132</v>
      </c>
      <c r="V20" s="1081">
        <v>2.5</v>
      </c>
      <c r="W20" s="1081">
        <v>2.5</v>
      </c>
      <c r="X20" s="1081">
        <v>7029.4609999999993</v>
      </c>
      <c r="Y20"/>
      <c r="Z20" s="1081">
        <v>0</v>
      </c>
      <c r="AA20" s="426"/>
      <c r="AB20" s="1188" t="s">
        <v>11</v>
      </c>
      <c r="AC20" s="1188" t="s">
        <v>257</v>
      </c>
      <c r="AD20" s="1188" t="s">
        <v>1022</v>
      </c>
      <c r="AE20" s="1188" t="s">
        <v>1132</v>
      </c>
      <c r="AF20" s="1081">
        <v>71.400000000000006</v>
      </c>
      <c r="AG20" s="1081">
        <v>71.400000000000006</v>
      </c>
      <c r="AH20" s="1081">
        <v>371809.22399999999</v>
      </c>
      <c r="AI20"/>
      <c r="AJ20" s="1081">
        <f t="shared" si="0"/>
        <v>0</v>
      </c>
    </row>
    <row r="21" spans="1:36" ht="17.25" customHeight="1" x14ac:dyDescent="0.25">
      <c r="A21" s="424"/>
      <c r="B21" s="598"/>
      <c r="C21" s="1100"/>
      <c r="D21" s="1101"/>
      <c r="E21" s="1101"/>
      <c r="F21" s="602"/>
      <c r="G21" s="602"/>
      <c r="H21" s="603"/>
      <c r="I21" s="604"/>
      <c r="J21" s="598"/>
      <c r="L21"/>
      <c r="M21"/>
      <c r="N21"/>
      <c r="O21"/>
      <c r="P21"/>
      <c r="Q21" s="426"/>
      <c r="R21" t="s">
        <v>1295</v>
      </c>
      <c r="S21" t="s">
        <v>1296</v>
      </c>
      <c r="T21" t="s">
        <v>685</v>
      </c>
      <c r="U21" t="s">
        <v>1132</v>
      </c>
      <c r="V21" s="1081">
        <v>3.15</v>
      </c>
      <c r="W21" s="1081">
        <v>3.15</v>
      </c>
      <c r="X21" s="1081">
        <v>20951.925999999999</v>
      </c>
      <c r="Y21"/>
      <c r="Z21" s="1081">
        <v>0</v>
      </c>
      <c r="AA21" s="426"/>
      <c r="AB21" s="1188" t="s">
        <v>11</v>
      </c>
      <c r="AC21" s="1188" t="s">
        <v>257</v>
      </c>
      <c r="AD21" s="1188" t="s">
        <v>1023</v>
      </c>
      <c r="AE21" s="1188" t="s">
        <v>1132</v>
      </c>
      <c r="AF21" s="1081">
        <v>71.400000000000006</v>
      </c>
      <c r="AG21" s="1081">
        <v>71.400000000000006</v>
      </c>
      <c r="AH21" s="1081">
        <v>414169.45300000004</v>
      </c>
      <c r="AI21"/>
      <c r="AJ21" s="1081">
        <f t="shared" si="0"/>
        <v>0</v>
      </c>
    </row>
    <row r="22" spans="1:36" ht="17.25" customHeight="1" x14ac:dyDescent="0.25">
      <c r="A22" s="439"/>
      <c r="B22" s="439"/>
      <c r="C22" s="1103"/>
      <c r="D22" s="1104"/>
      <c r="E22" s="1104"/>
      <c r="F22" s="1092"/>
      <c r="G22" s="1092"/>
      <c r="H22" s="1105"/>
      <c r="I22" s="605"/>
      <c r="J22" s="439"/>
      <c r="L22"/>
      <c r="M22"/>
      <c r="N22"/>
      <c r="O22"/>
      <c r="P22"/>
      <c r="Q22" s="426"/>
      <c r="R22" t="s">
        <v>1317</v>
      </c>
      <c r="S22" t="s">
        <v>1170</v>
      </c>
      <c r="T22" t="s">
        <v>534</v>
      </c>
      <c r="U22" t="s">
        <v>1132</v>
      </c>
      <c r="V22" s="1081">
        <v>1.2</v>
      </c>
      <c r="W22" s="1081">
        <v>1.2</v>
      </c>
      <c r="X22" s="1081">
        <v>4593.2920000000004</v>
      </c>
      <c r="Y22"/>
      <c r="Z22" s="1081">
        <v>0</v>
      </c>
      <c r="AA22" s="426"/>
      <c r="AB22" s="1188" t="s">
        <v>11</v>
      </c>
      <c r="AC22" s="1188" t="s">
        <v>1255</v>
      </c>
      <c r="AD22" s="1188" t="s">
        <v>1022</v>
      </c>
      <c r="AE22" s="1188" t="s">
        <v>1132</v>
      </c>
      <c r="AF22" s="1081">
        <v>42.3</v>
      </c>
      <c r="AG22" s="1081">
        <v>42.3</v>
      </c>
      <c r="AH22" s="1081">
        <v>228826.64400000003</v>
      </c>
      <c r="AI22"/>
      <c r="AJ22" s="1081">
        <f t="shared" si="0"/>
        <v>0</v>
      </c>
    </row>
    <row r="23" spans="1:36" ht="16.5" thickBot="1" x14ac:dyDescent="0.3">
      <c r="A23" s="424"/>
      <c r="B23" s="598"/>
      <c r="C23" s="1933" t="s">
        <v>285</v>
      </c>
      <c r="D23" s="1934"/>
      <c r="E23" s="1934"/>
      <c r="F23" s="1934"/>
      <c r="G23" s="1935"/>
      <c r="H23" s="612">
        <f>SUM(H21:H22)</f>
        <v>0</v>
      </c>
      <c r="I23" s="613"/>
      <c r="J23" s="598"/>
      <c r="L23"/>
      <c r="M23"/>
      <c r="N23"/>
      <c r="O23"/>
      <c r="P23"/>
      <c r="Q23" s="426"/>
      <c r="R23" t="s">
        <v>1317</v>
      </c>
      <c r="S23" t="s">
        <v>1171</v>
      </c>
      <c r="T23" t="s">
        <v>534</v>
      </c>
      <c r="U23" t="s">
        <v>1132</v>
      </c>
      <c r="V23" s="1081">
        <v>1.7</v>
      </c>
      <c r="W23" s="1081">
        <v>1.7</v>
      </c>
      <c r="X23" s="1081">
        <v>8790.4920000000002</v>
      </c>
      <c r="Y23"/>
      <c r="Z23" s="1081">
        <v>0</v>
      </c>
      <c r="AA23" s="426"/>
      <c r="AB23" s="1188" t="s">
        <v>1297</v>
      </c>
      <c r="AC23" s="1188" t="s">
        <v>1298</v>
      </c>
      <c r="AD23" s="1188" t="s">
        <v>509</v>
      </c>
      <c r="AE23" s="1188" t="s">
        <v>1132</v>
      </c>
      <c r="AF23" s="1081">
        <v>0.6</v>
      </c>
      <c r="AG23" s="1081">
        <v>0.6</v>
      </c>
      <c r="AH23" s="1081">
        <v>696.85900000000015</v>
      </c>
      <c r="AI23"/>
      <c r="AJ23" s="1081">
        <f t="shared" si="0"/>
        <v>0</v>
      </c>
    </row>
    <row r="24" spans="1:36" x14ac:dyDescent="0.25">
      <c r="A24" s="424"/>
      <c r="B24" s="598"/>
      <c r="C24" s="598"/>
      <c r="D24" s="655"/>
      <c r="E24" s="598"/>
      <c r="F24" s="607"/>
      <c r="G24" s="607"/>
      <c r="H24" s="598"/>
      <c r="I24" s="598"/>
      <c r="J24" s="598"/>
      <c r="L24"/>
      <c r="M24"/>
      <c r="N24"/>
      <c r="O24"/>
      <c r="P24"/>
      <c r="Q24" s="426"/>
      <c r="R24" s="244" t="s">
        <v>987</v>
      </c>
      <c r="S24" s="244" t="s">
        <v>1006</v>
      </c>
      <c r="T24" s="244" t="s">
        <v>534</v>
      </c>
      <c r="U24" t="s">
        <v>1132</v>
      </c>
      <c r="V24" s="1081">
        <v>0</v>
      </c>
      <c r="W24" s="1081"/>
      <c r="X24" s="1081"/>
      <c r="Y24" s="244">
        <v>2017</v>
      </c>
      <c r="Z24" s="1081">
        <v>0</v>
      </c>
      <c r="AA24" s="426"/>
      <c r="AB24" s="1188" t="s">
        <v>14</v>
      </c>
      <c r="AC24" s="1188" t="s">
        <v>254</v>
      </c>
      <c r="AD24" s="1188" t="s">
        <v>1284</v>
      </c>
      <c r="AE24" s="1188" t="s">
        <v>1132</v>
      </c>
      <c r="AF24" s="1081">
        <v>110</v>
      </c>
      <c r="AG24" s="1081">
        <v>110</v>
      </c>
      <c r="AH24" s="1081">
        <v>593437.57200000004</v>
      </c>
      <c r="AI24"/>
      <c r="AJ24" s="1081">
        <f t="shared" si="0"/>
        <v>0</v>
      </c>
    </row>
    <row r="25" spans="1:36" x14ac:dyDescent="0.25">
      <c r="A25" s="424"/>
      <c r="B25" s="599" t="s">
        <v>1116</v>
      </c>
      <c r="C25" s="597"/>
      <c r="D25" s="655"/>
      <c r="E25" s="598"/>
      <c r="F25" s="607"/>
      <c r="G25" s="607"/>
      <c r="H25" s="598"/>
      <c r="I25" s="598"/>
      <c r="J25" s="598"/>
      <c r="L25"/>
      <c r="M25"/>
      <c r="N25"/>
      <c r="O25"/>
      <c r="P25"/>
      <c r="Q25" s="426"/>
      <c r="R25" s="244" t="s">
        <v>987</v>
      </c>
      <c r="S25" s="244" t="s">
        <v>1006</v>
      </c>
      <c r="T25" s="244" t="s">
        <v>529</v>
      </c>
      <c r="U25" t="s">
        <v>1132</v>
      </c>
      <c r="V25" s="1081">
        <v>0</v>
      </c>
      <c r="W25" s="1081"/>
      <c r="X25" s="1081"/>
      <c r="Y25" s="244">
        <v>2017</v>
      </c>
      <c r="Z25" s="1081">
        <v>0</v>
      </c>
      <c r="AA25" s="426"/>
      <c r="AB25" s="1188" t="s">
        <v>14</v>
      </c>
      <c r="AC25" s="1188" t="s">
        <v>254</v>
      </c>
      <c r="AD25" s="1188" t="s">
        <v>1285</v>
      </c>
      <c r="AE25" s="1188" t="s">
        <v>1132</v>
      </c>
      <c r="AF25" s="1081">
        <v>110</v>
      </c>
      <c r="AG25" s="1081">
        <v>110</v>
      </c>
      <c r="AH25" s="1081">
        <v>579802.60700000008</v>
      </c>
      <c r="AI25"/>
      <c r="AJ25" s="1081">
        <f t="shared" si="0"/>
        <v>0</v>
      </c>
    </row>
    <row r="26" spans="1:36" x14ac:dyDescent="0.25">
      <c r="A26" s="424"/>
      <c r="B26" s="598"/>
      <c r="C26" s="598"/>
      <c r="D26" s="655"/>
      <c r="E26" s="598"/>
      <c r="F26" s="607"/>
      <c r="G26" s="607"/>
      <c r="H26" s="598"/>
      <c r="I26" s="608"/>
      <c r="J26" s="608"/>
      <c r="L26"/>
      <c r="M26"/>
      <c r="N26"/>
      <c r="O26"/>
      <c r="P26"/>
      <c r="Q26" s="426"/>
      <c r="R26" s="244" t="s">
        <v>987</v>
      </c>
      <c r="S26" s="244" t="s">
        <v>1006</v>
      </c>
      <c r="T26" s="244" t="s">
        <v>530</v>
      </c>
      <c r="U26" t="s">
        <v>1132</v>
      </c>
      <c r="V26" s="1081">
        <v>0</v>
      </c>
      <c r="W26" s="1081"/>
      <c r="X26" s="1081"/>
      <c r="Y26" s="244">
        <v>2017</v>
      </c>
      <c r="Z26" s="1081">
        <v>0</v>
      </c>
      <c r="AA26" s="426"/>
      <c r="AB26" s="1188" t="s">
        <v>1198</v>
      </c>
      <c r="AC26" s="1188" t="s">
        <v>1199</v>
      </c>
      <c r="AD26" s="1188" t="s">
        <v>1197</v>
      </c>
      <c r="AE26" s="1188" t="s">
        <v>1132</v>
      </c>
      <c r="AF26" s="1081">
        <v>1.65</v>
      </c>
      <c r="AG26" s="1081">
        <v>1.65</v>
      </c>
      <c r="AH26" s="1081">
        <v>8637.0139999999992</v>
      </c>
      <c r="AI26"/>
      <c r="AJ26" s="1081">
        <f t="shared" si="0"/>
        <v>0</v>
      </c>
    </row>
    <row r="27" spans="1:36" x14ac:dyDescent="0.25">
      <c r="A27" s="424"/>
      <c r="B27" s="598"/>
      <c r="C27" s="597" t="s">
        <v>939</v>
      </c>
      <c r="D27" s="655"/>
      <c r="E27" s="598"/>
      <c r="F27" s="607"/>
      <c r="G27" s="607"/>
      <c r="H27" s="598"/>
      <c r="I27" s="608"/>
      <c r="J27" s="608"/>
      <c r="L27"/>
      <c r="M27"/>
      <c r="N27"/>
      <c r="O27"/>
      <c r="P27"/>
      <c r="Q27" s="426"/>
      <c r="R27" s="244" t="s">
        <v>987</v>
      </c>
      <c r="S27" s="244" t="s">
        <v>264</v>
      </c>
      <c r="T27" s="244" t="s">
        <v>720</v>
      </c>
      <c r="U27" t="s">
        <v>1132</v>
      </c>
      <c r="V27" s="1081">
        <v>0</v>
      </c>
      <c r="W27" s="1081"/>
      <c r="X27" s="1081"/>
      <c r="Y27" s="244">
        <v>2017</v>
      </c>
      <c r="Z27" s="1081">
        <v>0</v>
      </c>
      <c r="AA27" s="426"/>
      <c r="AB27" s="1188" t="s">
        <v>17</v>
      </c>
      <c r="AC27" s="1188" t="s">
        <v>1330</v>
      </c>
      <c r="AD27" s="1188" t="s">
        <v>534</v>
      </c>
      <c r="AE27" s="1188" t="s">
        <v>1132</v>
      </c>
      <c r="AF27" s="1081">
        <v>1.67</v>
      </c>
      <c r="AG27" s="1081">
        <v>1.67</v>
      </c>
      <c r="AH27" s="1081">
        <v>7074.6030000000001</v>
      </c>
      <c r="AI27"/>
      <c r="AJ27" s="1081">
        <f t="shared" si="0"/>
        <v>0</v>
      </c>
    </row>
    <row r="28" spans="1:36" ht="16.5" thickBot="1" x14ac:dyDescent="0.3">
      <c r="A28" s="424"/>
      <c r="B28" s="598"/>
      <c r="C28" s="598"/>
      <c r="D28" s="656"/>
      <c r="E28" s="598"/>
      <c r="F28" s="607"/>
      <c r="G28" s="607"/>
      <c r="H28" s="598"/>
      <c r="I28" s="608"/>
      <c r="J28" s="608"/>
      <c r="L28"/>
      <c r="M28"/>
      <c r="N28"/>
      <c r="O28"/>
      <c r="P28"/>
      <c r="Q28" s="426"/>
      <c r="R28" s="244" t="s">
        <v>987</v>
      </c>
      <c r="S28" s="244" t="s">
        <v>264</v>
      </c>
      <c r="T28" s="244" t="s">
        <v>721</v>
      </c>
      <c r="U28" t="s">
        <v>1132</v>
      </c>
      <c r="V28" s="1081">
        <v>0</v>
      </c>
      <c r="W28" s="1081"/>
      <c r="X28" s="1081"/>
      <c r="Y28" s="244">
        <v>2017</v>
      </c>
      <c r="Z28" s="1081">
        <v>0</v>
      </c>
      <c r="AA28" s="426"/>
      <c r="AB28" s="1188" t="s">
        <v>17</v>
      </c>
      <c r="AC28" s="1188" t="s">
        <v>1678</v>
      </c>
      <c r="AD28" s="1188" t="s">
        <v>534</v>
      </c>
      <c r="AE28" s="1188" t="s">
        <v>1132</v>
      </c>
      <c r="AF28" s="1081"/>
      <c r="AG28" s="1081"/>
      <c r="AH28" s="1081"/>
      <c r="AI28"/>
      <c r="AJ28" s="1081">
        <f t="shared" si="0"/>
        <v>0</v>
      </c>
    </row>
    <row r="29" spans="1:36" ht="25.5" x14ac:dyDescent="0.25">
      <c r="A29" s="424"/>
      <c r="B29" s="598"/>
      <c r="C29" s="1226" t="s">
        <v>2</v>
      </c>
      <c r="D29" s="1227" t="s">
        <v>3</v>
      </c>
      <c r="E29" s="1218" t="s">
        <v>242</v>
      </c>
      <c r="F29" s="1228" t="s">
        <v>932</v>
      </c>
      <c r="G29" s="1228" t="s">
        <v>931</v>
      </c>
      <c r="H29" s="1228" t="s">
        <v>501</v>
      </c>
      <c r="I29" s="1229" t="s">
        <v>907</v>
      </c>
      <c r="J29" s="608"/>
      <c r="L29"/>
      <c r="M29"/>
      <c r="N29"/>
      <c r="O29"/>
      <c r="P29"/>
      <c r="Q29" s="426"/>
      <c r="R29" s="244" t="s">
        <v>987</v>
      </c>
      <c r="S29" s="244" t="s">
        <v>264</v>
      </c>
      <c r="T29" s="244" t="s">
        <v>722</v>
      </c>
      <c r="U29" t="s">
        <v>1132</v>
      </c>
      <c r="V29" s="1081">
        <v>0</v>
      </c>
      <c r="W29" s="1081"/>
      <c r="X29" s="1081"/>
      <c r="Y29" s="244">
        <v>2017</v>
      </c>
      <c r="Z29" s="1081">
        <v>0</v>
      </c>
      <c r="AA29" s="426"/>
      <c r="AB29" s="1188" t="s">
        <v>988</v>
      </c>
      <c r="AC29" s="1188" t="s">
        <v>1257</v>
      </c>
      <c r="AD29" s="1188" t="s">
        <v>1256</v>
      </c>
      <c r="AE29" s="1188" t="s">
        <v>1132</v>
      </c>
      <c r="AF29" s="1081">
        <v>0.16</v>
      </c>
      <c r="AG29" s="1081">
        <v>0.16</v>
      </c>
      <c r="AH29" s="1081">
        <v>1101.0830000000001</v>
      </c>
      <c r="AI29"/>
      <c r="AJ29" s="1081">
        <f t="shared" si="0"/>
        <v>0</v>
      </c>
    </row>
    <row r="30" spans="1:36" x14ac:dyDescent="0.25">
      <c r="A30" s="424"/>
      <c r="B30" s="598"/>
      <c r="C30" s="1918">
        <v>1</v>
      </c>
      <c r="D30" s="1915" t="s">
        <v>26</v>
      </c>
      <c r="E30" s="1915" t="s">
        <v>1560</v>
      </c>
      <c r="F30" s="602" t="s">
        <v>1559</v>
      </c>
      <c r="G30" s="602" t="s">
        <v>218</v>
      </c>
      <c r="H30" s="603">
        <v>1.1000000000000001</v>
      </c>
      <c r="I30" s="604"/>
      <c r="J30" s="608"/>
      <c r="L30"/>
      <c r="M30"/>
      <c r="N30"/>
      <c r="O30"/>
      <c r="P30"/>
      <c r="Q30" s="426"/>
      <c r="R30" s="244" t="s">
        <v>987</v>
      </c>
      <c r="S30" s="244" t="s">
        <v>264</v>
      </c>
      <c r="T30" s="244" t="s">
        <v>220</v>
      </c>
      <c r="U30" t="s">
        <v>1132</v>
      </c>
      <c r="V30" s="1081">
        <v>0</v>
      </c>
      <c r="W30" s="1081"/>
      <c r="X30" s="1081"/>
      <c r="Y30" s="244">
        <v>2017</v>
      </c>
      <c r="Z30" s="1081">
        <v>0</v>
      </c>
      <c r="AA30" s="426"/>
      <c r="AB30" s="1188" t="s">
        <v>988</v>
      </c>
      <c r="AC30" s="1188" t="s">
        <v>1257</v>
      </c>
      <c r="AD30" s="1188" t="s">
        <v>1258</v>
      </c>
      <c r="AE30" s="1188" t="s">
        <v>1132</v>
      </c>
      <c r="AF30" s="1081">
        <v>0.27200000000000002</v>
      </c>
      <c r="AG30" s="1081">
        <v>0.27200000000000002</v>
      </c>
      <c r="AH30" s="1081">
        <v>1806.366</v>
      </c>
      <c r="AI30"/>
      <c r="AJ30" s="1081">
        <f t="shared" si="0"/>
        <v>0</v>
      </c>
    </row>
    <row r="31" spans="1:36" x14ac:dyDescent="0.25">
      <c r="A31" s="424"/>
      <c r="B31" s="598"/>
      <c r="C31" s="1919"/>
      <c r="D31" s="1917"/>
      <c r="E31" s="1917"/>
      <c r="F31" s="891" t="s">
        <v>1561</v>
      </c>
      <c r="G31" s="891" t="s">
        <v>218</v>
      </c>
      <c r="H31" s="1102">
        <v>0.7</v>
      </c>
      <c r="I31" s="1108"/>
      <c r="J31" s="608"/>
      <c r="L31"/>
      <c r="M31"/>
      <c r="N31"/>
      <c r="O31"/>
      <c r="P31"/>
      <c r="Q31" s="426"/>
      <c r="R31" s="244" t="s">
        <v>987</v>
      </c>
      <c r="S31" s="244" t="s">
        <v>272</v>
      </c>
      <c r="T31" s="244" t="s">
        <v>519</v>
      </c>
      <c r="U31" t="s">
        <v>1132</v>
      </c>
      <c r="V31" s="1081">
        <v>0</v>
      </c>
      <c r="W31" s="1081"/>
      <c r="X31" s="1081"/>
      <c r="Y31" s="244">
        <v>2017</v>
      </c>
      <c r="Z31" s="1081">
        <v>0</v>
      </c>
      <c r="AA31" s="426"/>
      <c r="AB31" s="1188" t="s">
        <v>988</v>
      </c>
      <c r="AC31" s="1188" t="s">
        <v>1257</v>
      </c>
      <c r="AD31" s="1188" t="s">
        <v>1259</v>
      </c>
      <c r="AE31" s="1188" t="s">
        <v>1132</v>
      </c>
      <c r="AF31" s="1081">
        <v>0.16</v>
      </c>
      <c r="AG31" s="1081">
        <v>0.16</v>
      </c>
      <c r="AH31" s="1081">
        <v>1158.6200000000003</v>
      </c>
      <c r="AI31"/>
      <c r="AJ31" s="1081">
        <f t="shared" si="0"/>
        <v>0</v>
      </c>
    </row>
    <row r="32" spans="1:36" x14ac:dyDescent="0.25">
      <c r="A32" s="424"/>
      <c r="B32" s="598"/>
      <c r="C32" s="1919"/>
      <c r="D32" s="1917"/>
      <c r="E32" s="1917"/>
      <c r="F32" s="891" t="s">
        <v>1562</v>
      </c>
      <c r="G32" s="891" t="s">
        <v>218</v>
      </c>
      <c r="H32" s="1102">
        <v>1.1000000000000001</v>
      </c>
      <c r="I32" s="1108"/>
      <c r="J32" s="608"/>
      <c r="L32"/>
      <c r="M32"/>
      <c r="N32"/>
      <c r="O32"/>
      <c r="P32"/>
      <c r="Q32" s="890"/>
      <c r="R32" t="s">
        <v>11</v>
      </c>
      <c r="S32" t="s">
        <v>257</v>
      </c>
      <c r="T32" t="s">
        <v>1022</v>
      </c>
      <c r="U32" t="s">
        <v>1132</v>
      </c>
      <c r="V32" s="1081">
        <v>71.400000000000006</v>
      </c>
      <c r="W32" s="1081">
        <v>71.400000000000006</v>
      </c>
      <c r="X32" s="1081">
        <v>505204.8440000001</v>
      </c>
      <c r="Y32"/>
      <c r="Z32" s="1081">
        <v>0</v>
      </c>
      <c r="AA32" s="890"/>
      <c r="AB32" s="1188" t="s">
        <v>21</v>
      </c>
      <c r="AC32" s="1188" t="s">
        <v>971</v>
      </c>
      <c r="AD32" s="1188" t="s">
        <v>531</v>
      </c>
      <c r="AE32" s="1188" t="s">
        <v>1132</v>
      </c>
      <c r="AF32" s="1081">
        <v>1.385</v>
      </c>
      <c r="AG32" s="1081">
        <v>1.385</v>
      </c>
      <c r="AH32" s="1081">
        <v>9760.3729999999996</v>
      </c>
      <c r="AI32"/>
      <c r="AJ32" s="1081">
        <f t="shared" si="0"/>
        <v>0</v>
      </c>
    </row>
    <row r="33" spans="1:36" x14ac:dyDescent="0.25">
      <c r="A33" s="424"/>
      <c r="B33" s="598"/>
      <c r="C33" s="1919"/>
      <c r="D33" s="1917"/>
      <c r="E33" s="1917"/>
      <c r="F33" s="891" t="s">
        <v>1569</v>
      </c>
      <c r="G33" s="891" t="s">
        <v>218</v>
      </c>
      <c r="H33" s="1102">
        <v>0.7</v>
      </c>
      <c r="I33" s="1108"/>
      <c r="J33" s="608"/>
      <c r="L33"/>
      <c r="M33"/>
      <c r="N33"/>
      <c r="O33"/>
      <c r="P33"/>
      <c r="Q33" s="890"/>
      <c r="R33" t="s">
        <v>11</v>
      </c>
      <c r="S33" t="s">
        <v>257</v>
      </c>
      <c r="T33" t="s">
        <v>1023</v>
      </c>
      <c r="U33" t="s">
        <v>1132</v>
      </c>
      <c r="V33" s="1081">
        <v>71.400000000000006</v>
      </c>
      <c r="W33" s="1081">
        <v>71.400000000000006</v>
      </c>
      <c r="X33" s="1081">
        <v>478679.973</v>
      </c>
      <c r="Y33"/>
      <c r="Z33" s="1081">
        <v>0</v>
      </c>
      <c r="AA33" s="890"/>
      <c r="AB33" s="1188" t="s">
        <v>21</v>
      </c>
      <c r="AC33" s="1188" t="s">
        <v>971</v>
      </c>
      <c r="AD33" s="1188" t="s">
        <v>533</v>
      </c>
      <c r="AE33" s="1188" t="s">
        <v>1132</v>
      </c>
      <c r="AF33" s="1081">
        <v>1.385</v>
      </c>
      <c r="AG33" s="1081">
        <v>1.385</v>
      </c>
      <c r="AH33" s="1081">
        <v>7321.6660000000002</v>
      </c>
      <c r="AI33"/>
      <c r="AJ33" s="1081">
        <f t="shared" si="0"/>
        <v>0</v>
      </c>
    </row>
    <row r="34" spans="1:36" x14ac:dyDescent="0.25">
      <c r="A34" s="424"/>
      <c r="B34" s="598"/>
      <c r="C34" s="1920"/>
      <c r="D34" s="1916"/>
      <c r="E34" s="1916"/>
      <c r="F34" s="889" t="s">
        <v>1570</v>
      </c>
      <c r="G34" s="889" t="s">
        <v>218</v>
      </c>
      <c r="H34" s="1105">
        <v>0.7</v>
      </c>
      <c r="I34" s="1099"/>
      <c r="J34" s="608"/>
      <c r="L34"/>
      <c r="M34"/>
      <c r="N34"/>
      <c r="O34"/>
      <c r="P34"/>
      <c r="Q34" s="890"/>
      <c r="R34" t="s">
        <v>11</v>
      </c>
      <c r="S34" t="s">
        <v>1255</v>
      </c>
      <c r="T34" t="s">
        <v>1022</v>
      </c>
      <c r="U34" t="s">
        <v>1132</v>
      </c>
      <c r="V34" s="1081">
        <v>42.3</v>
      </c>
      <c r="W34" s="1081">
        <v>42.3</v>
      </c>
      <c r="X34" s="1081">
        <v>264391.23</v>
      </c>
      <c r="Y34"/>
      <c r="Z34" s="1081">
        <v>0</v>
      </c>
      <c r="AA34" s="890"/>
      <c r="AB34" s="1188" t="s">
        <v>21</v>
      </c>
      <c r="AC34" s="1188" t="s">
        <v>971</v>
      </c>
      <c r="AD34" s="1188" t="s">
        <v>685</v>
      </c>
      <c r="AE34" s="1188" t="s">
        <v>1132</v>
      </c>
      <c r="AF34" s="1081">
        <v>1.385</v>
      </c>
      <c r="AG34" s="1081">
        <v>1.385</v>
      </c>
      <c r="AH34" s="1081">
        <v>6198.6620000000003</v>
      </c>
      <c r="AI34"/>
      <c r="AJ34" s="1081">
        <f t="shared" si="0"/>
        <v>0</v>
      </c>
    </row>
    <row r="35" spans="1:36" x14ac:dyDescent="0.25">
      <c r="A35" s="424"/>
      <c r="B35" s="598"/>
      <c r="C35" s="1918">
        <v>2</v>
      </c>
      <c r="D35" s="1915" t="s">
        <v>35</v>
      </c>
      <c r="E35" s="1915" t="s">
        <v>1619</v>
      </c>
      <c r="F35" s="602" t="s">
        <v>727</v>
      </c>
      <c r="G35" s="602" t="s">
        <v>218</v>
      </c>
      <c r="H35" s="603">
        <v>0.48</v>
      </c>
      <c r="I35" s="604"/>
      <c r="J35" s="608"/>
      <c r="L35"/>
      <c r="M35"/>
      <c r="N35"/>
      <c r="O35"/>
      <c r="P35"/>
      <c r="Q35" s="426"/>
      <c r="R35" t="s">
        <v>1297</v>
      </c>
      <c r="S35" t="s">
        <v>1298</v>
      </c>
      <c r="T35" t="s">
        <v>509</v>
      </c>
      <c r="U35" t="s">
        <v>1132</v>
      </c>
      <c r="V35" s="1081">
        <v>0.6</v>
      </c>
      <c r="W35" s="1081">
        <v>0.6</v>
      </c>
      <c r="X35" s="1081">
        <v>702.81799999999998</v>
      </c>
      <c r="Y35"/>
      <c r="Z35" s="1081">
        <v>0</v>
      </c>
      <c r="AA35" s="426"/>
      <c r="AB35" s="1188" t="s">
        <v>23</v>
      </c>
      <c r="AC35" s="1188" t="s">
        <v>1333</v>
      </c>
      <c r="AD35" s="1188" t="s">
        <v>1334</v>
      </c>
      <c r="AE35" s="1188" t="s">
        <v>1132</v>
      </c>
      <c r="AF35" s="1081">
        <v>0.11</v>
      </c>
      <c r="AG35" s="1081">
        <v>0.11</v>
      </c>
      <c r="AH35" s="1081">
        <v>349.39200000000005</v>
      </c>
      <c r="AI35"/>
      <c r="AJ35" s="1081">
        <f t="shared" si="0"/>
        <v>0</v>
      </c>
    </row>
    <row r="36" spans="1:36" x14ac:dyDescent="0.25">
      <c r="A36" s="424"/>
      <c r="B36" s="598"/>
      <c r="C36" s="1920"/>
      <c r="D36" s="1916"/>
      <c r="E36" s="1916"/>
      <c r="F36" s="889" t="s">
        <v>728</v>
      </c>
      <c r="G36" s="889" t="s">
        <v>219</v>
      </c>
      <c r="H36" s="1105">
        <v>31</v>
      </c>
      <c r="I36" s="1099"/>
      <c r="J36" s="608"/>
      <c r="L36"/>
      <c r="M36"/>
      <c r="N36"/>
      <c r="O36"/>
      <c r="P36"/>
      <c r="Q36" s="426"/>
      <c r="R36" t="s">
        <v>14</v>
      </c>
      <c r="S36" t="s">
        <v>254</v>
      </c>
      <c r="T36" t="s">
        <v>1284</v>
      </c>
      <c r="U36" t="s">
        <v>1132</v>
      </c>
      <c r="V36" s="1081">
        <v>110</v>
      </c>
      <c r="W36" s="1081">
        <v>110</v>
      </c>
      <c r="X36" s="1081">
        <v>516343.07800000004</v>
      </c>
      <c r="Y36"/>
      <c r="Z36" s="1081">
        <v>0</v>
      </c>
      <c r="AA36" s="426"/>
      <c r="AB36" s="1188" t="s">
        <v>23</v>
      </c>
      <c r="AC36" s="1188" t="s">
        <v>1333</v>
      </c>
      <c r="AD36" s="1188" t="s">
        <v>1332</v>
      </c>
      <c r="AE36" s="1188" t="s">
        <v>1132</v>
      </c>
      <c r="AF36" s="1081">
        <v>0.11</v>
      </c>
      <c r="AG36" s="1081">
        <v>0.11</v>
      </c>
      <c r="AH36" s="1081">
        <v>509.97</v>
      </c>
      <c r="AI36"/>
      <c r="AJ36" s="1081">
        <f t="shared" si="0"/>
        <v>0</v>
      </c>
    </row>
    <row r="37" spans="1:36" x14ac:dyDescent="0.25">
      <c r="A37" s="424"/>
      <c r="B37" s="598"/>
      <c r="C37" s="1918">
        <v>3</v>
      </c>
      <c r="D37" s="1915" t="s">
        <v>1260</v>
      </c>
      <c r="E37" s="1915" t="s">
        <v>1547</v>
      </c>
      <c r="F37" s="602" t="s">
        <v>531</v>
      </c>
      <c r="G37" s="602" t="s">
        <v>950</v>
      </c>
      <c r="H37" s="603">
        <v>0.35</v>
      </c>
      <c r="I37" s="604"/>
      <c r="J37" s="608"/>
      <c r="L37"/>
      <c r="M37"/>
      <c r="N37"/>
      <c r="O37"/>
      <c r="P37"/>
      <c r="Q37" s="426"/>
      <c r="R37" t="s">
        <v>14</v>
      </c>
      <c r="S37" t="s">
        <v>254</v>
      </c>
      <c r="T37" t="s">
        <v>1285</v>
      </c>
      <c r="U37" t="s">
        <v>1132</v>
      </c>
      <c r="V37" s="1081">
        <v>110</v>
      </c>
      <c r="W37" s="1081">
        <v>110</v>
      </c>
      <c r="X37" s="1081">
        <v>610026.31599999999</v>
      </c>
      <c r="Y37"/>
      <c r="Z37" s="1081">
        <v>0</v>
      </c>
      <c r="AA37" s="426"/>
      <c r="AB37" s="1188" t="s">
        <v>23</v>
      </c>
      <c r="AC37" s="1188" t="s">
        <v>1013</v>
      </c>
      <c r="AD37" s="1188" t="s">
        <v>509</v>
      </c>
      <c r="AE37" s="1188" t="s">
        <v>1132</v>
      </c>
      <c r="AF37" s="1081">
        <v>9.6</v>
      </c>
      <c r="AG37" s="1081">
        <v>9.6</v>
      </c>
      <c r="AH37" s="1081">
        <v>64385.718999999997</v>
      </c>
      <c r="AI37"/>
      <c r="AJ37" s="1081">
        <f t="shared" si="0"/>
        <v>0</v>
      </c>
    </row>
    <row r="38" spans="1:36" x14ac:dyDescent="0.25">
      <c r="A38" s="424"/>
      <c r="B38" s="598"/>
      <c r="C38" s="1920"/>
      <c r="D38" s="1916"/>
      <c r="E38" s="1916"/>
      <c r="F38" s="889" t="s">
        <v>533</v>
      </c>
      <c r="G38" s="889" t="s">
        <v>950</v>
      </c>
      <c r="H38" s="1105">
        <v>0.35</v>
      </c>
      <c r="I38" s="1099"/>
      <c r="J38" s="608"/>
      <c r="K38" s="1159"/>
      <c r="L38"/>
      <c r="M38"/>
      <c r="N38"/>
      <c r="O38"/>
      <c r="P38"/>
      <c r="Q38" s="426"/>
      <c r="R38" s="1083" t="s">
        <v>1198</v>
      </c>
      <c r="S38" s="1083" t="s">
        <v>1199</v>
      </c>
      <c r="T38" s="1083" t="s">
        <v>1197</v>
      </c>
      <c r="U38" s="1083" t="s">
        <v>1132</v>
      </c>
      <c r="V38" s="1084">
        <v>0</v>
      </c>
      <c r="W38" s="1084">
        <v>1.65</v>
      </c>
      <c r="X38" s="1084">
        <v>1543.6079999999999</v>
      </c>
      <c r="Y38" s="1083" t="s">
        <v>1519</v>
      </c>
      <c r="Z38" s="1081">
        <v>1.65</v>
      </c>
      <c r="AA38" s="426"/>
      <c r="AB38" s="1188" t="s">
        <v>23</v>
      </c>
      <c r="AC38" s="1188" t="s">
        <v>1013</v>
      </c>
      <c r="AD38" s="1188" t="s">
        <v>952</v>
      </c>
      <c r="AE38" s="1188" t="s">
        <v>1132</v>
      </c>
      <c r="AF38" s="1081">
        <v>9.6</v>
      </c>
      <c r="AG38" s="1081">
        <v>9.6</v>
      </c>
      <c r="AH38" s="1081">
        <v>61863.97</v>
      </c>
      <c r="AI38"/>
      <c r="AJ38" s="1081">
        <f t="shared" si="0"/>
        <v>0</v>
      </c>
    </row>
    <row r="39" spans="1:36" x14ac:dyDescent="0.25">
      <c r="A39" s="424"/>
      <c r="B39" s="598"/>
      <c r="C39" s="897">
        <v>4</v>
      </c>
      <c r="D39" s="898" t="s">
        <v>1449</v>
      </c>
      <c r="E39" s="898" t="s">
        <v>1534</v>
      </c>
      <c r="F39" s="892" t="s">
        <v>385</v>
      </c>
      <c r="G39" s="892" t="s">
        <v>385</v>
      </c>
      <c r="H39" s="893">
        <v>132.29999999999998</v>
      </c>
      <c r="I39" s="1110"/>
      <c r="J39" s="608"/>
      <c r="L39"/>
      <c r="M39"/>
      <c r="N39"/>
      <c r="O39"/>
      <c r="P39"/>
      <c r="Q39" s="426"/>
      <c r="R39" t="s">
        <v>17</v>
      </c>
      <c r="S39" t="s">
        <v>1330</v>
      </c>
      <c r="T39" t="s">
        <v>534</v>
      </c>
      <c r="U39" t="s">
        <v>1132</v>
      </c>
      <c r="V39" s="1081">
        <v>1.67</v>
      </c>
      <c r="W39" s="1081">
        <v>1.67</v>
      </c>
      <c r="X39" s="1081">
        <v>8490.8329999999987</v>
      </c>
      <c r="Y39"/>
      <c r="Z39" s="1081">
        <v>0</v>
      </c>
      <c r="AA39" s="426"/>
      <c r="AB39" s="1188" t="s">
        <v>23</v>
      </c>
      <c r="AC39" s="1188" t="s">
        <v>1661</v>
      </c>
      <c r="AD39" s="1188" t="s">
        <v>509</v>
      </c>
      <c r="AE39" s="1188" t="s">
        <v>1132</v>
      </c>
      <c r="AF39" s="1081"/>
      <c r="AG39" s="1081">
        <v>9.6</v>
      </c>
      <c r="AH39" s="1081">
        <v>40615.270000000004</v>
      </c>
      <c r="AI39"/>
      <c r="AJ39" s="1081">
        <f t="shared" si="0"/>
        <v>9.6</v>
      </c>
    </row>
    <row r="40" spans="1:36" x14ac:dyDescent="0.25">
      <c r="A40" s="424"/>
      <c r="B40" s="598"/>
      <c r="C40" s="897">
        <v>5</v>
      </c>
      <c r="D40" s="898" t="s">
        <v>1311</v>
      </c>
      <c r="E40" s="898" t="s">
        <v>1541</v>
      </c>
      <c r="F40" s="892" t="s">
        <v>283</v>
      </c>
      <c r="G40" s="892" t="s">
        <v>283</v>
      </c>
      <c r="H40" s="893">
        <v>40</v>
      </c>
      <c r="I40" s="1110"/>
      <c r="J40" s="608"/>
      <c r="K40" s="1159"/>
      <c r="L40"/>
      <c r="M40"/>
      <c r="N40"/>
      <c r="O40"/>
      <c r="P40"/>
      <c r="Q40" s="426"/>
      <c r="R40" s="244" t="s">
        <v>1524</v>
      </c>
      <c r="S40" s="244" t="s">
        <v>966</v>
      </c>
      <c r="T40" s="244" t="s">
        <v>531</v>
      </c>
      <c r="U40" t="s">
        <v>1132</v>
      </c>
      <c r="V40" s="1081">
        <v>0</v>
      </c>
      <c r="W40" s="1081"/>
      <c r="X40" s="1081"/>
      <c r="Y40" s="244">
        <v>2017</v>
      </c>
      <c r="Z40" s="1081">
        <v>0</v>
      </c>
      <c r="AA40" s="426"/>
      <c r="AB40" s="1188" t="s">
        <v>23</v>
      </c>
      <c r="AC40" s="1188" t="s">
        <v>1661</v>
      </c>
      <c r="AD40" s="1188" t="s">
        <v>952</v>
      </c>
      <c r="AE40" s="1188" t="s">
        <v>1132</v>
      </c>
      <c r="AF40" s="1081"/>
      <c r="AG40" s="1081">
        <v>9.6</v>
      </c>
      <c r="AH40" s="1081">
        <v>41181.219999999994</v>
      </c>
      <c r="AI40"/>
      <c r="AJ40" s="1081">
        <f t="shared" si="0"/>
        <v>9.6</v>
      </c>
    </row>
    <row r="41" spans="1:36" x14ac:dyDescent="0.25">
      <c r="A41" s="424"/>
      <c r="B41" s="598"/>
      <c r="C41" s="1918">
        <v>6</v>
      </c>
      <c r="D41" s="1915" t="s">
        <v>61</v>
      </c>
      <c r="E41" s="1915" t="s">
        <v>1580</v>
      </c>
      <c r="F41" s="602" t="s">
        <v>509</v>
      </c>
      <c r="G41" s="602" t="s">
        <v>950</v>
      </c>
      <c r="H41" s="603">
        <v>10.41</v>
      </c>
      <c r="I41" s="604"/>
      <c r="J41" s="608"/>
      <c r="L41"/>
      <c r="M41"/>
      <c r="N41"/>
      <c r="O41"/>
      <c r="P41"/>
      <c r="Q41" s="426"/>
      <c r="R41" s="244" t="s">
        <v>1524</v>
      </c>
      <c r="S41" s="244" t="s">
        <v>253</v>
      </c>
      <c r="T41" s="244" t="s">
        <v>531</v>
      </c>
      <c r="U41" t="s">
        <v>1132</v>
      </c>
      <c r="V41" s="1081">
        <v>0</v>
      </c>
      <c r="W41" s="1081"/>
      <c r="X41" s="1081"/>
      <c r="Y41" s="244">
        <v>2017</v>
      </c>
      <c r="Z41" s="1081">
        <v>0</v>
      </c>
      <c r="AA41" s="426"/>
      <c r="AB41" s="1188" t="s">
        <v>26</v>
      </c>
      <c r="AC41" s="1188" t="s">
        <v>1350</v>
      </c>
      <c r="AD41" s="1188" t="s">
        <v>1045</v>
      </c>
      <c r="AE41" s="1188" t="s">
        <v>1132</v>
      </c>
      <c r="AF41" s="1081">
        <v>1.2529999999999999</v>
      </c>
      <c r="AG41" s="1081">
        <v>1.2529999999999999</v>
      </c>
      <c r="AH41" s="1081">
        <v>7215.4720000000007</v>
      </c>
      <c r="AI41"/>
      <c r="AJ41" s="1081">
        <f t="shared" si="0"/>
        <v>0</v>
      </c>
    </row>
    <row r="42" spans="1:36" x14ac:dyDescent="0.25">
      <c r="A42" s="424"/>
      <c r="B42" s="598"/>
      <c r="C42" s="1919"/>
      <c r="D42" s="1917"/>
      <c r="E42" s="1916"/>
      <c r="F42" s="1092" t="s">
        <v>952</v>
      </c>
      <c r="G42" s="1092" t="s">
        <v>950</v>
      </c>
      <c r="H42" s="1105">
        <v>10.41</v>
      </c>
      <c r="I42" s="605"/>
      <c r="J42" s="608"/>
      <c r="L42"/>
      <c r="M42"/>
      <c r="N42"/>
      <c r="O42"/>
      <c r="P42"/>
      <c r="Q42" s="426"/>
      <c r="R42" s="244" t="s">
        <v>1524</v>
      </c>
      <c r="S42" s="244" t="s">
        <v>253</v>
      </c>
      <c r="T42" s="244" t="s">
        <v>533</v>
      </c>
      <c r="U42" t="s">
        <v>1132</v>
      </c>
      <c r="V42" s="1081">
        <v>0</v>
      </c>
      <c r="W42" s="1081"/>
      <c r="X42" s="1081"/>
      <c r="Y42" s="244">
        <v>2017</v>
      </c>
      <c r="Z42" s="1081">
        <v>0</v>
      </c>
      <c r="AA42" s="426"/>
      <c r="AB42" s="1188" t="s">
        <v>26</v>
      </c>
      <c r="AC42" s="1188" t="s">
        <v>1350</v>
      </c>
      <c r="AD42" s="1188" t="s">
        <v>1183</v>
      </c>
      <c r="AE42" s="1188" t="s">
        <v>1132</v>
      </c>
      <c r="AF42" s="1081">
        <v>1.2529999999999999</v>
      </c>
      <c r="AG42" s="1081">
        <v>1.2529999999999999</v>
      </c>
      <c r="AH42" s="1081">
        <v>5602.6130000000003</v>
      </c>
      <c r="AI42"/>
      <c r="AJ42" s="1081">
        <f t="shared" si="0"/>
        <v>0</v>
      </c>
    </row>
    <row r="43" spans="1:36" x14ac:dyDescent="0.25">
      <c r="A43" s="424"/>
      <c r="B43" s="598"/>
      <c r="C43" s="1919"/>
      <c r="D43" s="1917"/>
      <c r="E43" s="1915" t="s">
        <v>1581</v>
      </c>
      <c r="F43" s="602" t="s">
        <v>509</v>
      </c>
      <c r="G43" s="602" t="s">
        <v>950</v>
      </c>
      <c r="H43" s="603">
        <v>10.41</v>
      </c>
      <c r="I43" s="604"/>
      <c r="J43" s="608"/>
      <c r="L43"/>
      <c r="M43"/>
      <c r="N43"/>
      <c r="O43"/>
      <c r="P43"/>
      <c r="Q43" s="426"/>
      <c r="R43" s="244" t="s">
        <v>1524</v>
      </c>
      <c r="S43" s="244" t="s">
        <v>253</v>
      </c>
      <c r="T43" s="244" t="s">
        <v>685</v>
      </c>
      <c r="U43" t="s">
        <v>1132</v>
      </c>
      <c r="V43" s="1081">
        <v>0</v>
      </c>
      <c r="W43" s="1081"/>
      <c r="X43" s="1081"/>
      <c r="Y43" s="244">
        <v>2017</v>
      </c>
      <c r="Z43" s="1081">
        <v>0</v>
      </c>
      <c r="AA43" s="426"/>
      <c r="AB43" s="1188" t="s">
        <v>26</v>
      </c>
      <c r="AC43" s="1188" t="s">
        <v>1350</v>
      </c>
      <c r="AD43" s="1188" t="s">
        <v>1351</v>
      </c>
      <c r="AE43" s="1188" t="s">
        <v>1132</v>
      </c>
      <c r="AF43" s="1081">
        <v>1.2529999999999999</v>
      </c>
      <c r="AG43" s="1081">
        <v>1.2529999999999999</v>
      </c>
      <c r="AH43" s="1081">
        <v>3759.607</v>
      </c>
      <c r="AI43"/>
      <c r="AJ43" s="1081">
        <f t="shared" si="0"/>
        <v>0</v>
      </c>
    </row>
    <row r="44" spans="1:36" x14ac:dyDescent="0.25">
      <c r="A44" s="424"/>
      <c r="B44" s="598"/>
      <c r="C44" s="1919"/>
      <c r="D44" s="1917"/>
      <c r="E44" s="1916"/>
      <c r="F44" s="1092" t="s">
        <v>952</v>
      </c>
      <c r="G44" s="1092" t="s">
        <v>950</v>
      </c>
      <c r="H44" s="1105">
        <v>10.41</v>
      </c>
      <c r="I44" s="605"/>
      <c r="J44" s="608"/>
      <c r="L44"/>
      <c r="M44"/>
      <c r="N44"/>
      <c r="O44"/>
      <c r="P44"/>
      <c r="Q44" s="426"/>
      <c r="R44" s="244" t="s">
        <v>1524</v>
      </c>
      <c r="S44" s="244" t="s">
        <v>253</v>
      </c>
      <c r="T44" s="244" t="s">
        <v>692</v>
      </c>
      <c r="U44" t="s">
        <v>1132</v>
      </c>
      <c r="V44" s="1081">
        <v>0</v>
      </c>
      <c r="W44" s="1081"/>
      <c r="X44" s="1081"/>
      <c r="Y44" s="244">
        <v>2017</v>
      </c>
      <c r="Z44" s="1081">
        <v>0</v>
      </c>
      <c r="AA44" s="426"/>
      <c r="AB44" s="1188" t="s">
        <v>26</v>
      </c>
      <c r="AC44" s="1188" t="s">
        <v>1350</v>
      </c>
      <c r="AD44" s="1188" t="s">
        <v>1352</v>
      </c>
      <c r="AE44" s="1188" t="s">
        <v>1132</v>
      </c>
      <c r="AF44" s="1081">
        <v>1.2529999999999999</v>
      </c>
      <c r="AG44" s="1081">
        <v>1.2529999999999999</v>
      </c>
      <c r="AH44" s="1081">
        <v>7504.8720000000003</v>
      </c>
      <c r="AI44"/>
      <c r="AJ44" s="1081">
        <f t="shared" si="0"/>
        <v>0</v>
      </c>
    </row>
    <row r="45" spans="1:36" x14ac:dyDescent="0.25">
      <c r="A45" s="424"/>
      <c r="B45" s="598"/>
      <c r="C45" s="1919"/>
      <c r="D45" s="1917"/>
      <c r="E45" s="1917" t="s">
        <v>1582</v>
      </c>
      <c r="F45" s="891" t="s">
        <v>509</v>
      </c>
      <c r="G45" s="891" t="s">
        <v>950</v>
      </c>
      <c r="H45" s="1107">
        <v>10.41</v>
      </c>
      <c r="I45" s="1108"/>
      <c r="J45" s="608"/>
      <c r="L45"/>
      <c r="M45"/>
      <c r="N45"/>
      <c r="O45"/>
      <c r="P45"/>
      <c r="Q45" s="426"/>
      <c r="R45" s="244" t="s">
        <v>1524</v>
      </c>
      <c r="S45" s="244" t="s">
        <v>253</v>
      </c>
      <c r="T45" s="244" t="s">
        <v>1190</v>
      </c>
      <c r="U45" t="s">
        <v>1132</v>
      </c>
      <c r="V45" s="1081">
        <v>0</v>
      </c>
      <c r="W45" s="1081"/>
      <c r="X45" s="1081"/>
      <c r="Y45" s="244">
        <v>2017</v>
      </c>
      <c r="Z45" s="1081">
        <v>0</v>
      </c>
      <c r="AA45" s="426"/>
      <c r="AB45" s="1188" t="s">
        <v>26</v>
      </c>
      <c r="AC45" s="1188" t="s">
        <v>1353</v>
      </c>
      <c r="AD45" s="1188" t="s">
        <v>531</v>
      </c>
      <c r="AE45" s="1188" t="s">
        <v>1132</v>
      </c>
      <c r="AF45" s="1081">
        <v>3.3</v>
      </c>
      <c r="AG45" s="1081">
        <v>3.3</v>
      </c>
      <c r="AH45" s="1081">
        <v>18595.493999999999</v>
      </c>
      <c r="AI45"/>
      <c r="AJ45" s="1081">
        <f t="shared" si="0"/>
        <v>0</v>
      </c>
    </row>
    <row r="46" spans="1:36" x14ac:dyDescent="0.25">
      <c r="A46" s="424"/>
      <c r="B46" s="598"/>
      <c r="C46" s="1920"/>
      <c r="D46" s="1916"/>
      <c r="E46" s="1916"/>
      <c r="F46" s="1092" t="s">
        <v>952</v>
      </c>
      <c r="G46" s="1092" t="s">
        <v>950</v>
      </c>
      <c r="H46" s="1105">
        <v>10.41</v>
      </c>
      <c r="I46" s="605"/>
      <c r="J46" s="608"/>
      <c r="L46"/>
      <c r="M46"/>
      <c r="N46"/>
      <c r="O46"/>
      <c r="P46"/>
      <c r="Q46" s="426"/>
      <c r="R46" s="244" t="s">
        <v>1524</v>
      </c>
      <c r="S46" s="244" t="s">
        <v>253</v>
      </c>
      <c r="T46" s="244" t="s">
        <v>1191</v>
      </c>
      <c r="U46" t="s">
        <v>1132</v>
      </c>
      <c r="V46" s="1081">
        <v>0</v>
      </c>
      <c r="W46" s="1081"/>
      <c r="X46" s="1081"/>
      <c r="Y46" s="244">
        <v>2017</v>
      </c>
      <c r="Z46" s="1081">
        <v>0</v>
      </c>
      <c r="AA46" s="426"/>
      <c r="AB46" s="1188" t="s">
        <v>26</v>
      </c>
      <c r="AC46" s="1188" t="s">
        <v>1353</v>
      </c>
      <c r="AD46" s="1188" t="s">
        <v>533</v>
      </c>
      <c r="AE46" s="1188" t="s">
        <v>1132</v>
      </c>
      <c r="AF46" s="1081">
        <v>3.3</v>
      </c>
      <c r="AG46" s="1081">
        <v>3.3</v>
      </c>
      <c r="AH46" s="1081">
        <v>18618.137999999995</v>
      </c>
      <c r="AI46"/>
      <c r="AJ46" s="1081">
        <f t="shared" si="0"/>
        <v>0</v>
      </c>
    </row>
    <row r="47" spans="1:36" x14ac:dyDescent="0.25">
      <c r="A47" s="424"/>
      <c r="B47" s="598"/>
      <c r="C47" s="1109">
        <v>7</v>
      </c>
      <c r="D47" s="1106" t="s">
        <v>84</v>
      </c>
      <c r="E47" s="1106" t="s">
        <v>1550</v>
      </c>
      <c r="F47" s="891" t="s">
        <v>1549</v>
      </c>
      <c r="G47" s="891" t="s">
        <v>218</v>
      </c>
      <c r="H47" s="1107">
        <v>2.4</v>
      </c>
      <c r="I47" s="1108"/>
      <c r="J47" s="608"/>
      <c r="L47"/>
      <c r="M47"/>
      <c r="N47"/>
      <c r="O47"/>
      <c r="P47"/>
      <c r="Q47" s="426"/>
      <c r="R47" s="244" t="s">
        <v>1524</v>
      </c>
      <c r="S47" s="244" t="s">
        <v>1290</v>
      </c>
      <c r="T47" s="244" t="s">
        <v>531</v>
      </c>
      <c r="U47" t="s">
        <v>1132</v>
      </c>
      <c r="V47" s="1081">
        <v>0</v>
      </c>
      <c r="W47" s="1081"/>
      <c r="X47" s="1081"/>
      <c r="Y47" s="244">
        <v>2017</v>
      </c>
      <c r="Z47" s="1081">
        <v>0</v>
      </c>
      <c r="AA47" s="426"/>
      <c r="AB47" s="1188" t="s">
        <v>26</v>
      </c>
      <c r="AC47" s="1188" t="s">
        <v>1353</v>
      </c>
      <c r="AD47" s="1188" t="s">
        <v>685</v>
      </c>
      <c r="AE47" s="1188" t="s">
        <v>1132</v>
      </c>
      <c r="AF47" s="1081">
        <v>2.5</v>
      </c>
      <c r="AG47" s="1081">
        <v>2.5</v>
      </c>
      <c r="AH47" s="1081">
        <v>8357.8220000000001</v>
      </c>
      <c r="AI47"/>
      <c r="AJ47" s="1081">
        <f t="shared" si="0"/>
        <v>0</v>
      </c>
    </row>
    <row r="48" spans="1:36" ht="16.5" thickBot="1" x14ac:dyDescent="0.3">
      <c r="A48" s="424"/>
      <c r="B48" s="598"/>
      <c r="C48" s="1933" t="s">
        <v>285</v>
      </c>
      <c r="D48" s="1934"/>
      <c r="E48" s="1934"/>
      <c r="F48" s="1934"/>
      <c r="G48" s="1935"/>
      <c r="H48" s="913">
        <f>+SUM(H30:H47)</f>
        <v>273.64</v>
      </c>
      <c r="I48" s="606"/>
      <c r="J48" s="608"/>
      <c r="L48"/>
      <c r="M48"/>
      <c r="N48"/>
      <c r="O48"/>
      <c r="P48"/>
      <c r="Q48" s="426"/>
      <c r="R48" s="244" t="s">
        <v>1524</v>
      </c>
      <c r="S48" s="244" t="s">
        <v>1290</v>
      </c>
      <c r="T48" s="244" t="s">
        <v>533</v>
      </c>
      <c r="U48" t="s">
        <v>1132</v>
      </c>
      <c r="V48" s="1081">
        <v>0</v>
      </c>
      <c r="W48" s="1081"/>
      <c r="X48" s="1081"/>
      <c r="Y48" s="244">
        <v>2017</v>
      </c>
      <c r="Z48" s="1081">
        <v>0</v>
      </c>
      <c r="AA48" s="426"/>
      <c r="AB48" s="1188" t="s">
        <v>26</v>
      </c>
      <c r="AC48" s="1188" t="s">
        <v>1344</v>
      </c>
      <c r="AD48" s="1188" t="s">
        <v>1045</v>
      </c>
      <c r="AE48" s="1188" t="s">
        <v>1132</v>
      </c>
      <c r="AF48" s="1081">
        <v>2.8370000000000002</v>
      </c>
      <c r="AG48" s="1081">
        <v>2.8370000000000002</v>
      </c>
      <c r="AH48" s="1081">
        <v>6224.9080000000004</v>
      </c>
      <c r="AI48"/>
      <c r="AJ48" s="1081">
        <f t="shared" si="0"/>
        <v>0</v>
      </c>
    </row>
    <row r="49" spans="1:36" x14ac:dyDescent="0.25">
      <c r="A49" s="424"/>
      <c r="B49" s="598"/>
      <c r="C49" s="598" t="s">
        <v>1520</v>
      </c>
      <c r="D49" s="657"/>
      <c r="E49" s="616"/>
      <c r="F49" s="617"/>
      <c r="G49" s="617"/>
      <c r="H49" s="618"/>
      <c r="I49" s="619"/>
      <c r="J49" s="608"/>
      <c r="L49"/>
      <c r="M49"/>
      <c r="N49"/>
      <c r="O49"/>
      <c r="P49"/>
      <c r="Q49" s="426"/>
      <c r="R49" s="244" t="s">
        <v>1524</v>
      </c>
      <c r="S49" s="244" t="s">
        <v>1290</v>
      </c>
      <c r="T49" s="244" t="s">
        <v>685</v>
      </c>
      <c r="U49" t="s">
        <v>1132</v>
      </c>
      <c r="V49" s="1081">
        <v>0</v>
      </c>
      <c r="W49" s="1081"/>
      <c r="X49" s="1081"/>
      <c r="Y49" s="244">
        <v>2017</v>
      </c>
      <c r="Z49" s="1081">
        <v>0</v>
      </c>
      <c r="AA49" s="426"/>
      <c r="AB49" s="1188" t="s">
        <v>26</v>
      </c>
      <c r="AC49" s="1188" t="s">
        <v>1344</v>
      </c>
      <c r="AD49" s="1188" t="s">
        <v>1183</v>
      </c>
      <c r="AE49" s="1188" t="s">
        <v>1132</v>
      </c>
      <c r="AF49" s="1081">
        <v>2.8370000000000002</v>
      </c>
      <c r="AG49" s="1081">
        <v>2.8370000000000002</v>
      </c>
      <c r="AH49" s="1081">
        <v>18580.546999999999</v>
      </c>
      <c r="AI49"/>
      <c r="AJ49" s="1081">
        <f t="shared" si="0"/>
        <v>0</v>
      </c>
    </row>
    <row r="50" spans="1:36" ht="15.75" customHeight="1" x14ac:dyDescent="0.25">
      <c r="A50" s="424"/>
      <c r="B50" s="598"/>
      <c r="C50" s="598"/>
      <c r="D50" s="657"/>
      <c r="E50" s="616"/>
      <c r="F50" s="617"/>
      <c r="G50" s="617"/>
      <c r="H50" s="618"/>
      <c r="I50" s="619"/>
      <c r="J50" s="608"/>
      <c r="L50"/>
      <c r="M50"/>
      <c r="N50"/>
      <c r="O50"/>
      <c r="P50"/>
      <c r="Q50" s="426"/>
      <c r="R50" s="244" t="s">
        <v>1524</v>
      </c>
      <c r="S50" s="244" t="s">
        <v>965</v>
      </c>
      <c r="T50" s="244" t="s">
        <v>692</v>
      </c>
      <c r="U50" t="s">
        <v>1132</v>
      </c>
      <c r="V50" s="1081">
        <v>0</v>
      </c>
      <c r="W50" s="1081"/>
      <c r="X50" s="1081"/>
      <c r="Y50" s="244">
        <v>2017</v>
      </c>
      <c r="Z50" s="1081">
        <v>0</v>
      </c>
      <c r="AA50" s="426"/>
      <c r="AB50" s="1188" t="s">
        <v>26</v>
      </c>
      <c r="AC50" s="1188" t="s">
        <v>1345</v>
      </c>
      <c r="AD50" s="1188" t="s">
        <v>1045</v>
      </c>
      <c r="AE50" s="1188" t="s">
        <v>1132</v>
      </c>
      <c r="AF50" s="1081">
        <v>1.59</v>
      </c>
      <c r="AG50" s="1081">
        <v>1.59</v>
      </c>
      <c r="AH50" s="1081">
        <v>7394.7</v>
      </c>
      <c r="AI50"/>
      <c r="AJ50" s="1081">
        <f t="shared" si="0"/>
        <v>0</v>
      </c>
    </row>
    <row r="51" spans="1:36" x14ac:dyDescent="0.25">
      <c r="A51" s="424"/>
      <c r="B51" s="598"/>
      <c r="C51" s="597" t="s">
        <v>938</v>
      </c>
      <c r="D51" s="655"/>
      <c r="E51" s="598"/>
      <c r="F51" s="607"/>
      <c r="G51" s="607"/>
      <c r="H51" s="598"/>
      <c r="I51" s="608"/>
      <c r="J51" s="608"/>
      <c r="L51"/>
      <c r="M51"/>
      <c r="N51"/>
      <c r="O51"/>
      <c r="P51"/>
      <c r="Q51" s="426"/>
      <c r="R51" t="s">
        <v>988</v>
      </c>
      <c r="S51" t="s">
        <v>1257</v>
      </c>
      <c r="T51" t="s">
        <v>1256</v>
      </c>
      <c r="U51" t="s">
        <v>1132</v>
      </c>
      <c r="V51" s="1081">
        <v>0.16</v>
      </c>
      <c r="W51" s="1081">
        <v>0.16</v>
      </c>
      <c r="X51" s="1081">
        <v>1149.6359999999997</v>
      </c>
      <c r="Y51"/>
      <c r="Z51" s="1081">
        <v>0</v>
      </c>
      <c r="AA51" s="426"/>
      <c r="AB51" s="1188" t="s">
        <v>26</v>
      </c>
      <c r="AC51" s="1188" t="s">
        <v>1345</v>
      </c>
      <c r="AD51" s="1188" t="s">
        <v>1183</v>
      </c>
      <c r="AE51" s="1188" t="s">
        <v>1132</v>
      </c>
      <c r="AF51" s="1081">
        <v>1.59</v>
      </c>
      <c r="AG51" s="1081">
        <v>1.59</v>
      </c>
      <c r="AH51" s="1081">
        <v>9918.17</v>
      </c>
      <c r="AI51"/>
      <c r="AJ51" s="1081">
        <f t="shared" si="0"/>
        <v>0</v>
      </c>
    </row>
    <row r="52" spans="1:36" ht="16.5" thickBot="1" x14ac:dyDescent="0.3">
      <c r="A52" s="424"/>
      <c r="B52" s="598"/>
      <c r="C52" s="598"/>
      <c r="D52" s="656"/>
      <c r="E52" s="598"/>
      <c r="F52" s="607"/>
      <c r="G52" s="607"/>
      <c r="H52" s="598"/>
      <c r="I52" s="608"/>
      <c r="J52" s="608"/>
      <c r="L52"/>
      <c r="M52"/>
      <c r="N52"/>
      <c r="O52"/>
      <c r="P52"/>
      <c r="Q52" s="426"/>
      <c r="R52" t="s">
        <v>988</v>
      </c>
      <c r="S52" t="s">
        <v>1257</v>
      </c>
      <c r="T52" t="s">
        <v>1258</v>
      </c>
      <c r="U52" t="s">
        <v>1132</v>
      </c>
      <c r="V52" s="1081">
        <v>0.27200000000000002</v>
      </c>
      <c r="W52" s="1081">
        <v>0.27200000000000002</v>
      </c>
      <c r="X52" s="1081">
        <v>1870.875</v>
      </c>
      <c r="Y52"/>
      <c r="Z52" s="1081">
        <v>0</v>
      </c>
      <c r="AA52" s="426"/>
      <c r="AB52" s="1188" t="s">
        <v>26</v>
      </c>
      <c r="AC52" s="1188" t="s">
        <v>1553</v>
      </c>
      <c r="AD52" s="1188" t="s">
        <v>1346</v>
      </c>
      <c r="AE52" s="1188" t="s">
        <v>1132</v>
      </c>
      <c r="AF52" s="1081">
        <v>0.125</v>
      </c>
      <c r="AG52" s="1081">
        <v>0.125</v>
      </c>
      <c r="AH52" s="1081">
        <v>0</v>
      </c>
      <c r="AI52"/>
      <c r="AJ52" s="1081">
        <f t="shared" si="0"/>
        <v>0</v>
      </c>
    </row>
    <row r="53" spans="1:36" ht="25.5" x14ac:dyDescent="0.25">
      <c r="A53" s="424"/>
      <c r="B53" s="598"/>
      <c r="C53" s="1216" t="s">
        <v>2</v>
      </c>
      <c r="D53" s="1223" t="s">
        <v>3</v>
      </c>
      <c r="E53" s="1224" t="s">
        <v>242</v>
      </c>
      <c r="F53" s="1228" t="s">
        <v>932</v>
      </c>
      <c r="G53" s="1228" t="s">
        <v>931</v>
      </c>
      <c r="H53" s="1228" t="s">
        <v>501</v>
      </c>
      <c r="I53" s="1229" t="s">
        <v>907</v>
      </c>
      <c r="J53" s="598"/>
      <c r="L53"/>
      <c r="M53"/>
      <c r="N53"/>
      <c r="O53"/>
      <c r="P53"/>
      <c r="Q53" s="426"/>
      <c r="R53" t="s">
        <v>988</v>
      </c>
      <c r="S53" t="s">
        <v>1257</v>
      </c>
      <c r="T53" t="s">
        <v>1259</v>
      </c>
      <c r="U53" t="s">
        <v>1132</v>
      </c>
      <c r="V53" s="1081">
        <v>0.16</v>
      </c>
      <c r="W53" s="1081">
        <v>0.16</v>
      </c>
      <c r="X53" s="1081">
        <v>1326.33</v>
      </c>
      <c r="Y53"/>
      <c r="Z53" s="1081">
        <v>0</v>
      </c>
      <c r="AA53" s="426"/>
      <c r="AB53" s="1188" t="s">
        <v>26</v>
      </c>
      <c r="AC53" s="1188" t="s">
        <v>1347</v>
      </c>
      <c r="AD53" s="1188" t="s">
        <v>1346</v>
      </c>
      <c r="AE53" s="1188" t="s">
        <v>1132</v>
      </c>
      <c r="AF53" s="1081">
        <v>0.2</v>
      </c>
      <c r="AG53" s="1081">
        <v>0.2</v>
      </c>
      <c r="AH53" s="1081">
        <v>1228.9709999999998</v>
      </c>
      <c r="AI53"/>
      <c r="AJ53" s="1081">
        <f t="shared" si="0"/>
        <v>0</v>
      </c>
    </row>
    <row r="54" spans="1:36" x14ac:dyDescent="0.25">
      <c r="A54" s="424"/>
      <c r="B54" s="598"/>
      <c r="C54" s="1951">
        <v>1</v>
      </c>
      <c r="D54" s="1927" t="s">
        <v>26</v>
      </c>
      <c r="E54" s="1927" t="s">
        <v>1055</v>
      </c>
      <c r="F54" s="620" t="s">
        <v>541</v>
      </c>
      <c r="G54" s="620" t="s">
        <v>218</v>
      </c>
      <c r="H54" s="914">
        <v>1.1399999999999999</v>
      </c>
      <c r="I54" s="614"/>
      <c r="J54" s="598"/>
      <c r="L54"/>
      <c r="M54"/>
      <c r="N54"/>
      <c r="O54"/>
      <c r="P54"/>
      <c r="Q54" s="426"/>
      <c r="R54" t="s">
        <v>20</v>
      </c>
      <c r="S54" t="s">
        <v>975</v>
      </c>
      <c r="T54" t="s">
        <v>509</v>
      </c>
      <c r="U54" t="s">
        <v>1132</v>
      </c>
      <c r="V54" s="1081">
        <v>1.8</v>
      </c>
      <c r="W54" s="1081">
        <v>1.8</v>
      </c>
      <c r="X54" s="1081">
        <v>2473.232</v>
      </c>
      <c r="Y54"/>
      <c r="Z54" s="1081">
        <v>0</v>
      </c>
      <c r="AA54" s="426"/>
      <c r="AB54" s="1188" t="s">
        <v>26</v>
      </c>
      <c r="AC54" s="1188" t="s">
        <v>1347</v>
      </c>
      <c r="AD54" s="1188" t="s">
        <v>1348</v>
      </c>
      <c r="AE54" s="1188" t="s">
        <v>1132</v>
      </c>
      <c r="AF54" s="1081">
        <v>0.2</v>
      </c>
      <c r="AG54" s="1081">
        <v>0.2</v>
      </c>
      <c r="AH54" s="1081">
        <v>1431.6380000000001</v>
      </c>
      <c r="AI54"/>
      <c r="AJ54" s="1081">
        <f t="shared" si="0"/>
        <v>0</v>
      </c>
    </row>
    <row r="55" spans="1:36" x14ac:dyDescent="0.25">
      <c r="A55" s="424"/>
      <c r="B55" s="598"/>
      <c r="C55" s="1956"/>
      <c r="D55" s="1929"/>
      <c r="E55" s="1929"/>
      <c r="F55" s="1134" t="s">
        <v>542</v>
      </c>
      <c r="G55" s="1134" t="s">
        <v>218</v>
      </c>
      <c r="H55" s="1148">
        <v>1.1399999999999999</v>
      </c>
      <c r="I55" s="1113"/>
      <c r="J55" s="598"/>
      <c r="L55"/>
      <c r="M55"/>
      <c r="N55"/>
      <c r="O55"/>
      <c r="P55"/>
      <c r="Q55" s="426"/>
      <c r="R55" s="244" t="s">
        <v>20</v>
      </c>
      <c r="S55" s="244" t="s">
        <v>1170</v>
      </c>
      <c r="T55" s="244" t="s">
        <v>509</v>
      </c>
      <c r="U55" t="s">
        <v>1132</v>
      </c>
      <c r="V55" s="1081">
        <v>0</v>
      </c>
      <c r="W55" s="1081"/>
      <c r="X55" s="1081"/>
      <c r="Y55" s="244">
        <v>2017</v>
      </c>
      <c r="Z55" s="1081">
        <v>0</v>
      </c>
      <c r="AA55" s="426"/>
      <c r="AB55" s="1188" t="s">
        <v>26</v>
      </c>
      <c r="AC55" s="1188" t="s">
        <v>974</v>
      </c>
      <c r="AD55" s="1188" t="s">
        <v>1045</v>
      </c>
      <c r="AE55" s="1188" t="s">
        <v>1132</v>
      </c>
      <c r="AF55" s="1081">
        <v>1.4379999999999999</v>
      </c>
      <c r="AG55" s="1081">
        <v>1.4379999999999999</v>
      </c>
      <c r="AH55" s="1081">
        <v>5963.23</v>
      </c>
      <c r="AI55"/>
      <c r="AJ55" s="1081">
        <f t="shared" si="0"/>
        <v>0</v>
      </c>
    </row>
    <row r="56" spans="1:36" x14ac:dyDescent="0.25">
      <c r="A56" s="424"/>
      <c r="B56" s="598"/>
      <c r="C56" s="1956"/>
      <c r="D56" s="1929"/>
      <c r="E56" s="1929"/>
      <c r="F56" s="1134" t="s">
        <v>543</v>
      </c>
      <c r="G56" s="1134" t="s">
        <v>218</v>
      </c>
      <c r="H56" s="1148">
        <v>1.1399999999999999</v>
      </c>
      <c r="I56" s="1113"/>
      <c r="J56" s="598"/>
      <c r="L56"/>
      <c r="M56"/>
      <c r="N56"/>
      <c r="O56"/>
      <c r="P56"/>
      <c r="Q56" s="426"/>
      <c r="R56" s="244" t="s">
        <v>20</v>
      </c>
      <c r="S56" s="244" t="s">
        <v>1171</v>
      </c>
      <c r="T56" s="244" t="s">
        <v>509</v>
      </c>
      <c r="U56" t="s">
        <v>1132</v>
      </c>
      <c r="V56" s="1081">
        <v>0</v>
      </c>
      <c r="W56" s="1081"/>
      <c r="X56" s="1081"/>
      <c r="Y56" s="244">
        <v>2017</v>
      </c>
      <c r="Z56" s="1081">
        <v>0</v>
      </c>
      <c r="AA56" s="426"/>
      <c r="AB56" s="1188" t="s">
        <v>26</v>
      </c>
      <c r="AC56" s="1188" t="s">
        <v>974</v>
      </c>
      <c r="AD56" s="1188" t="s">
        <v>1183</v>
      </c>
      <c r="AE56" s="1188" t="s">
        <v>1132</v>
      </c>
      <c r="AF56" s="1081">
        <v>1.4379999999999999</v>
      </c>
      <c r="AG56" s="1081">
        <v>1.4379999999999999</v>
      </c>
      <c r="AH56" s="1081">
        <v>3103.7039999999997</v>
      </c>
      <c r="AI56"/>
      <c r="AJ56" s="1081">
        <f t="shared" si="0"/>
        <v>0</v>
      </c>
    </row>
    <row r="57" spans="1:36" x14ac:dyDescent="0.25">
      <c r="A57" s="424"/>
      <c r="B57" s="598"/>
      <c r="C57" s="1956"/>
      <c r="D57" s="1929"/>
      <c r="E57" s="1929"/>
      <c r="F57" s="1134" t="s">
        <v>544</v>
      </c>
      <c r="G57" s="1134" t="s">
        <v>218</v>
      </c>
      <c r="H57" s="1148">
        <v>1.1399999999999999</v>
      </c>
      <c r="I57" s="1113"/>
      <c r="J57" s="598"/>
      <c r="L57"/>
      <c r="M57"/>
      <c r="N57"/>
      <c r="O57"/>
      <c r="P57"/>
      <c r="Q57" s="426"/>
      <c r="R57" t="s">
        <v>21</v>
      </c>
      <c r="S57" t="s">
        <v>971</v>
      </c>
      <c r="T57" t="s">
        <v>531</v>
      </c>
      <c r="U57" t="s">
        <v>1132</v>
      </c>
      <c r="V57" s="1081">
        <v>1.385</v>
      </c>
      <c r="W57" s="1081">
        <v>1.385</v>
      </c>
      <c r="X57" s="1081">
        <v>7804.7689999999993</v>
      </c>
      <c r="Y57"/>
      <c r="Z57" s="1081">
        <v>0</v>
      </c>
      <c r="AA57" s="426"/>
      <c r="AB57" s="1188" t="s">
        <v>26</v>
      </c>
      <c r="AC57" s="1188" t="s">
        <v>1050</v>
      </c>
      <c r="AD57" s="1188" t="s">
        <v>509</v>
      </c>
      <c r="AE57" s="1188" t="s">
        <v>1146</v>
      </c>
      <c r="AF57" s="1081">
        <v>0.4</v>
      </c>
      <c r="AG57" s="1081">
        <v>0.4</v>
      </c>
      <c r="AH57" s="1081">
        <v>0</v>
      </c>
      <c r="AI57"/>
      <c r="AJ57" s="1081">
        <f t="shared" si="0"/>
        <v>0</v>
      </c>
    </row>
    <row r="58" spans="1:36" x14ac:dyDescent="0.25">
      <c r="A58" s="424"/>
      <c r="B58" s="598"/>
      <c r="C58" s="1956"/>
      <c r="D58" s="1929"/>
      <c r="E58" s="1929"/>
      <c r="F58" s="1134" t="s">
        <v>545</v>
      </c>
      <c r="G58" s="1134" t="s">
        <v>218</v>
      </c>
      <c r="H58" s="1148">
        <v>1.1399999999999999</v>
      </c>
      <c r="I58" s="1113"/>
      <c r="J58" s="598"/>
      <c r="L58"/>
      <c r="M58"/>
      <c r="N58"/>
      <c r="O58"/>
      <c r="P58"/>
      <c r="Q58" s="426"/>
      <c r="R58" t="s">
        <v>21</v>
      </c>
      <c r="S58" t="s">
        <v>971</v>
      </c>
      <c r="T58" t="s">
        <v>533</v>
      </c>
      <c r="U58" t="s">
        <v>1132</v>
      </c>
      <c r="V58" s="1081">
        <v>1.385</v>
      </c>
      <c r="W58" s="1081">
        <v>1.385</v>
      </c>
      <c r="X58" s="1081">
        <v>8425.973</v>
      </c>
      <c r="Y58"/>
      <c r="Z58" s="1081">
        <v>0</v>
      </c>
      <c r="AA58" s="426"/>
      <c r="AB58" s="1188" t="s">
        <v>26</v>
      </c>
      <c r="AC58" s="1188" t="s">
        <v>1050</v>
      </c>
      <c r="AD58" s="1188" t="s">
        <v>952</v>
      </c>
      <c r="AE58" s="1188" t="s">
        <v>1132</v>
      </c>
      <c r="AF58" s="1081">
        <v>0.4</v>
      </c>
      <c r="AG58" s="1081">
        <v>0.4</v>
      </c>
      <c r="AH58" s="1081">
        <v>711.06799999999998</v>
      </c>
      <c r="AI58"/>
      <c r="AJ58" s="1081">
        <f t="shared" si="0"/>
        <v>0</v>
      </c>
    </row>
    <row r="59" spans="1:36" x14ac:dyDescent="0.25">
      <c r="A59" s="424"/>
      <c r="B59" s="598"/>
      <c r="C59" s="1952"/>
      <c r="D59" s="1928"/>
      <c r="E59" s="1928"/>
      <c r="F59" s="1134" t="s">
        <v>1056</v>
      </c>
      <c r="G59" s="1134" t="s">
        <v>218</v>
      </c>
      <c r="H59" s="1148">
        <v>1.1399999999999999</v>
      </c>
      <c r="I59" s="1123"/>
      <c r="J59" s="598"/>
      <c r="L59"/>
      <c r="M59"/>
      <c r="N59"/>
      <c r="O59"/>
      <c r="P59"/>
      <c r="Q59" s="426"/>
      <c r="R59" t="s">
        <v>21</v>
      </c>
      <c r="S59" t="s">
        <v>971</v>
      </c>
      <c r="T59" t="s">
        <v>685</v>
      </c>
      <c r="U59" t="s">
        <v>1132</v>
      </c>
      <c r="V59" s="1081">
        <v>1.385</v>
      </c>
      <c r="W59" s="1081">
        <v>1.385</v>
      </c>
      <c r="X59" s="1081">
        <v>8900.6170000000002</v>
      </c>
      <c r="Y59"/>
      <c r="Z59" s="1081">
        <v>0</v>
      </c>
      <c r="AA59" s="426"/>
      <c r="AB59" s="1188" t="s">
        <v>26</v>
      </c>
      <c r="AC59" s="1188" t="s">
        <v>1349</v>
      </c>
      <c r="AD59" s="1188" t="s">
        <v>531</v>
      </c>
      <c r="AE59" s="1188" t="s">
        <v>1132</v>
      </c>
      <c r="AF59" s="1081">
        <v>0.06</v>
      </c>
      <c r="AG59" s="1081">
        <v>0.06</v>
      </c>
      <c r="AH59" s="1081">
        <v>0</v>
      </c>
      <c r="AI59"/>
      <c r="AJ59" s="1081">
        <f t="shared" si="0"/>
        <v>0</v>
      </c>
    </row>
    <row r="60" spans="1:36" ht="16.5" thickBot="1" x14ac:dyDescent="0.3">
      <c r="A60" s="424"/>
      <c r="B60" s="598"/>
      <c r="C60" s="1942" t="s">
        <v>285</v>
      </c>
      <c r="D60" s="1943"/>
      <c r="E60" s="1943"/>
      <c r="F60" s="1943"/>
      <c r="G60" s="1944"/>
      <c r="H60" s="915">
        <f>SUM(H54:H59)</f>
        <v>6.839999999999999</v>
      </c>
      <c r="I60" s="613"/>
      <c r="J60" s="598"/>
      <c r="L60"/>
      <c r="M60"/>
      <c r="N60"/>
      <c r="O60"/>
      <c r="P60"/>
      <c r="Q60" s="426"/>
      <c r="R60" t="s">
        <v>23</v>
      </c>
      <c r="S60" t="s">
        <v>1333</v>
      </c>
      <c r="T60" t="s">
        <v>1334</v>
      </c>
      <c r="U60" t="s">
        <v>1132</v>
      </c>
      <c r="V60" s="1081">
        <v>0.11</v>
      </c>
      <c r="W60" s="1081">
        <v>0.11</v>
      </c>
      <c r="X60" s="1081">
        <v>835.20900000000017</v>
      </c>
      <c r="Y60"/>
      <c r="Z60" s="1081">
        <v>0</v>
      </c>
      <c r="AA60" s="426"/>
      <c r="AB60" s="1188" t="s">
        <v>26</v>
      </c>
      <c r="AC60" s="1188" t="s">
        <v>1349</v>
      </c>
      <c r="AD60" s="1188" t="s">
        <v>533</v>
      </c>
      <c r="AE60" s="1188" t="s">
        <v>1132</v>
      </c>
      <c r="AF60" s="1081">
        <v>0.06</v>
      </c>
      <c r="AG60" s="1081">
        <v>0.06</v>
      </c>
      <c r="AH60" s="1081">
        <v>0</v>
      </c>
      <c r="AI60"/>
      <c r="AJ60" s="1081">
        <f t="shared" si="0"/>
        <v>0</v>
      </c>
    </row>
    <row r="61" spans="1:36" x14ac:dyDescent="0.25">
      <c r="A61" s="424"/>
      <c r="B61" s="598"/>
      <c r="C61" s="598"/>
      <c r="D61" s="655"/>
      <c r="E61" s="598"/>
      <c r="F61" s="607"/>
      <c r="G61" s="607"/>
      <c r="H61" s="598"/>
      <c r="I61" s="608"/>
      <c r="J61" s="608"/>
      <c r="L61"/>
      <c r="M61"/>
      <c r="N61"/>
      <c r="O61"/>
      <c r="P61"/>
      <c r="Q61" s="426"/>
      <c r="R61" t="s">
        <v>23</v>
      </c>
      <c r="S61" t="s">
        <v>1333</v>
      </c>
      <c r="T61" t="s">
        <v>1332</v>
      </c>
      <c r="U61" t="s">
        <v>1132</v>
      </c>
      <c r="V61" s="1081">
        <v>0.11</v>
      </c>
      <c r="W61" s="1081">
        <v>0.11</v>
      </c>
      <c r="X61" s="1081">
        <v>727.48500000000001</v>
      </c>
      <c r="Y61"/>
      <c r="Z61" s="1081">
        <v>0</v>
      </c>
      <c r="AA61" s="426"/>
      <c r="AB61" s="1188" t="s">
        <v>26</v>
      </c>
      <c r="AC61" s="1188" t="s">
        <v>537</v>
      </c>
      <c r="AD61" s="1188" t="s">
        <v>538</v>
      </c>
      <c r="AE61" s="1188" t="s">
        <v>1132</v>
      </c>
      <c r="AF61" s="1081">
        <v>0.5</v>
      </c>
      <c r="AG61" s="1081">
        <v>0.5</v>
      </c>
      <c r="AH61" s="1081">
        <v>93.141999999999996</v>
      </c>
      <c r="AI61"/>
      <c r="AJ61" s="1081">
        <f t="shared" si="0"/>
        <v>0</v>
      </c>
    </row>
    <row r="62" spans="1:36" x14ac:dyDescent="0.25">
      <c r="A62" s="424"/>
      <c r="B62" s="597" t="s">
        <v>937</v>
      </c>
      <c r="C62" s="597" t="s">
        <v>936</v>
      </c>
      <c r="D62" s="655"/>
      <c r="E62" s="598"/>
      <c r="F62" s="607"/>
      <c r="G62" s="607"/>
      <c r="H62" s="598"/>
      <c r="I62" s="598"/>
      <c r="J62" s="598"/>
      <c r="L62"/>
      <c r="M62"/>
      <c r="N62"/>
      <c r="O62"/>
      <c r="P62"/>
      <c r="Q62" s="426"/>
      <c r="R62" t="s">
        <v>23</v>
      </c>
      <c r="S62" t="s">
        <v>1013</v>
      </c>
      <c r="T62" t="s">
        <v>509</v>
      </c>
      <c r="U62" t="s">
        <v>1132</v>
      </c>
      <c r="V62" s="1081">
        <v>9.8000000000000007</v>
      </c>
      <c r="W62" s="1081">
        <v>9.6</v>
      </c>
      <c r="X62" s="1081">
        <v>79680.37999999999</v>
      </c>
      <c r="Y62"/>
      <c r="Z62" s="1081">
        <v>-0.20000000000000107</v>
      </c>
      <c r="AA62" s="426"/>
      <c r="AB62" s="1188" t="s">
        <v>26</v>
      </c>
      <c r="AC62" s="1188" t="s">
        <v>537</v>
      </c>
      <c r="AD62" s="1188" t="s">
        <v>539</v>
      </c>
      <c r="AE62" s="1188" t="s">
        <v>1132</v>
      </c>
      <c r="AF62" s="1081">
        <v>0.5</v>
      </c>
      <c r="AG62" s="1081">
        <v>0.5</v>
      </c>
      <c r="AH62" s="1081">
        <v>68.337000000000003</v>
      </c>
      <c r="AI62"/>
      <c r="AJ62" s="1081">
        <f t="shared" si="0"/>
        <v>0</v>
      </c>
    </row>
    <row r="63" spans="1:36" ht="9" customHeight="1" x14ac:dyDescent="0.25">
      <c r="A63" s="424"/>
      <c r="B63" s="598"/>
      <c r="C63" s="598"/>
      <c r="D63" s="655"/>
      <c r="E63" s="598"/>
      <c r="F63" s="607"/>
      <c r="G63" s="607"/>
      <c r="H63" s="598"/>
      <c r="I63" s="598"/>
      <c r="J63" s="598"/>
      <c r="L63"/>
      <c r="M63"/>
      <c r="N63"/>
      <c r="O63"/>
      <c r="P63"/>
      <c r="Q63" s="426"/>
      <c r="R63" t="s">
        <v>23</v>
      </c>
      <c r="S63" t="s">
        <v>1013</v>
      </c>
      <c r="T63" t="s">
        <v>952</v>
      </c>
      <c r="U63" t="s">
        <v>1132</v>
      </c>
      <c r="V63" s="1081">
        <v>9.8000000000000007</v>
      </c>
      <c r="W63" s="1081">
        <v>9.6</v>
      </c>
      <c r="X63" s="1081">
        <v>78729.69</v>
      </c>
      <c r="Y63"/>
      <c r="Z63" s="1081">
        <v>-0.20000000000000107</v>
      </c>
      <c r="AA63" s="426"/>
      <c r="AB63" s="1188" t="s">
        <v>26</v>
      </c>
      <c r="AC63" s="1188" t="s">
        <v>537</v>
      </c>
      <c r="AD63" s="1188" t="s">
        <v>1558</v>
      </c>
      <c r="AE63" s="1188" t="s">
        <v>1132</v>
      </c>
      <c r="AF63" s="1081">
        <v>2</v>
      </c>
      <c r="AG63" s="1081">
        <v>2</v>
      </c>
      <c r="AH63" s="1081">
        <v>580.13200000000006</v>
      </c>
      <c r="AI63"/>
      <c r="AJ63" s="1081">
        <f t="shared" si="0"/>
        <v>0</v>
      </c>
    </row>
    <row r="64" spans="1:36" x14ac:dyDescent="0.25">
      <c r="A64" s="424"/>
      <c r="B64" s="598"/>
      <c r="C64" s="597" t="s">
        <v>935</v>
      </c>
      <c r="D64" s="655"/>
      <c r="E64" s="598"/>
      <c r="F64" s="607"/>
      <c r="G64" s="607"/>
      <c r="H64" s="598"/>
      <c r="I64" s="598"/>
      <c r="J64" s="598"/>
      <c r="L64"/>
      <c r="M64"/>
      <c r="N64"/>
      <c r="O64"/>
      <c r="P64"/>
      <c r="Q64" s="426"/>
      <c r="R64" t="s">
        <v>23</v>
      </c>
      <c r="S64" t="s">
        <v>527</v>
      </c>
      <c r="T64" t="s">
        <v>528</v>
      </c>
      <c r="U64" t="s">
        <v>1146</v>
      </c>
      <c r="V64" s="1081">
        <v>6.7000000000000004E-2</v>
      </c>
      <c r="W64" s="1081">
        <v>0</v>
      </c>
      <c r="X64" s="1081">
        <v>0</v>
      </c>
      <c r="Y64" t="s">
        <v>1609</v>
      </c>
      <c r="Z64" s="1081">
        <v>-6.7000000000000004E-2</v>
      </c>
      <c r="AA64" s="426"/>
      <c r="AB64" s="1188" t="s">
        <v>26</v>
      </c>
      <c r="AC64" s="1188" t="s">
        <v>537</v>
      </c>
      <c r="AD64" s="1188" t="s">
        <v>680</v>
      </c>
      <c r="AE64" s="1188" t="s">
        <v>1132</v>
      </c>
      <c r="AF64" s="1081">
        <v>0.45</v>
      </c>
      <c r="AG64" s="1081">
        <v>0.45</v>
      </c>
      <c r="AH64" s="1081">
        <v>54.320999999999991</v>
      </c>
      <c r="AI64"/>
      <c r="AJ64" s="1081">
        <f t="shared" si="0"/>
        <v>0</v>
      </c>
    </row>
    <row r="65" spans="1:36" ht="16.5" thickBot="1" x14ac:dyDescent="0.3">
      <c r="A65" s="424"/>
      <c r="B65" s="598"/>
      <c r="C65" s="598"/>
      <c r="D65" s="656"/>
      <c r="E65" s="598"/>
      <c r="F65" s="607"/>
      <c r="G65" s="607"/>
      <c r="H65" s="598"/>
      <c r="I65" s="598"/>
      <c r="J65" s="598"/>
      <c r="L65"/>
      <c r="M65"/>
      <c r="N65"/>
      <c r="O65"/>
      <c r="P65"/>
      <c r="Q65" s="426"/>
      <c r="R65" t="s">
        <v>26</v>
      </c>
      <c r="S65" t="s">
        <v>1350</v>
      </c>
      <c r="T65" t="s">
        <v>1045</v>
      </c>
      <c r="U65" t="s">
        <v>1132</v>
      </c>
      <c r="V65" s="1081">
        <v>1.2529999999999999</v>
      </c>
      <c r="W65" s="1081">
        <v>1.2529999999999999</v>
      </c>
      <c r="X65" s="1081">
        <v>7861.3079999999991</v>
      </c>
      <c r="Y65"/>
      <c r="Z65" s="1081">
        <v>0</v>
      </c>
      <c r="AA65" s="426"/>
      <c r="AB65" s="1188" t="s">
        <v>26</v>
      </c>
      <c r="AC65" s="1085" t="s">
        <v>540</v>
      </c>
      <c r="AD65" s="1188" t="s">
        <v>546</v>
      </c>
      <c r="AE65" s="1188" t="s">
        <v>1146</v>
      </c>
      <c r="AF65" s="1081">
        <v>2.5</v>
      </c>
      <c r="AG65" s="1081">
        <v>2.5</v>
      </c>
      <c r="AH65" s="1081">
        <v>0</v>
      </c>
      <c r="AI65"/>
      <c r="AJ65" s="1081">
        <f t="shared" si="0"/>
        <v>0</v>
      </c>
    </row>
    <row r="66" spans="1:36" ht="25.5" x14ac:dyDescent="0.25">
      <c r="A66" s="424"/>
      <c r="B66" s="598"/>
      <c r="C66" s="1216" t="s">
        <v>2</v>
      </c>
      <c r="D66" s="1223" t="s">
        <v>3</v>
      </c>
      <c r="E66" s="1224" t="s">
        <v>934</v>
      </c>
      <c r="F66" s="1228" t="s">
        <v>932</v>
      </c>
      <c r="G66" s="1228" t="s">
        <v>931</v>
      </c>
      <c r="H66" s="1228" t="s">
        <v>501</v>
      </c>
      <c r="I66" s="1229" t="s">
        <v>907</v>
      </c>
      <c r="J66" s="598"/>
      <c r="L66"/>
      <c r="M66"/>
      <c r="N66"/>
      <c r="O66"/>
      <c r="P66"/>
      <c r="Q66" s="426"/>
      <c r="R66" t="s">
        <v>26</v>
      </c>
      <c r="S66" t="s">
        <v>1350</v>
      </c>
      <c r="T66" t="s">
        <v>1183</v>
      </c>
      <c r="U66" t="s">
        <v>1132</v>
      </c>
      <c r="V66" s="1081">
        <v>1.2529999999999999</v>
      </c>
      <c r="W66" s="1081">
        <v>1.2529999999999999</v>
      </c>
      <c r="X66" s="1081">
        <v>7400.5220000000008</v>
      </c>
      <c r="Y66"/>
      <c r="Z66" s="1081">
        <v>0</v>
      </c>
      <c r="AA66" s="426"/>
      <c r="AB66" s="1188" t="s">
        <v>26</v>
      </c>
      <c r="AC66" s="1188" t="s">
        <v>547</v>
      </c>
      <c r="AD66" s="1188" t="s">
        <v>548</v>
      </c>
      <c r="AE66" s="1188" t="s">
        <v>1132</v>
      </c>
      <c r="AF66" s="1081">
        <v>0.5</v>
      </c>
      <c r="AG66" s="1081">
        <v>0.5</v>
      </c>
      <c r="AH66" s="1081">
        <v>0</v>
      </c>
      <c r="AI66"/>
      <c r="AJ66" s="1081">
        <f t="shared" si="0"/>
        <v>0</v>
      </c>
    </row>
    <row r="67" spans="1:36" x14ac:dyDescent="0.25">
      <c r="A67" s="424"/>
      <c r="B67" s="598"/>
      <c r="C67" s="1921">
        <v>1</v>
      </c>
      <c r="D67" s="1945" t="s">
        <v>26</v>
      </c>
      <c r="E67" s="1924" t="s">
        <v>537</v>
      </c>
      <c r="F67" s="1117" t="s">
        <v>539</v>
      </c>
      <c r="G67" s="1117"/>
      <c r="H67" s="1118">
        <v>0.5</v>
      </c>
      <c r="I67" s="614"/>
      <c r="J67" s="598"/>
      <c r="L67"/>
      <c r="M67"/>
      <c r="N67"/>
      <c r="O67"/>
      <c r="P67"/>
      <c r="Q67" s="426"/>
      <c r="R67" t="s">
        <v>26</v>
      </c>
      <c r="S67" t="s">
        <v>1350</v>
      </c>
      <c r="T67" t="s">
        <v>1351</v>
      </c>
      <c r="U67" t="s">
        <v>1132</v>
      </c>
      <c r="V67" s="1081">
        <v>1.2529999999999999</v>
      </c>
      <c r="W67" s="1081">
        <v>1.2529999999999999</v>
      </c>
      <c r="X67" s="1081">
        <v>7282.973</v>
      </c>
      <c r="Y67"/>
      <c r="Z67" s="1081">
        <v>0</v>
      </c>
      <c r="AA67" s="426"/>
      <c r="AB67" s="1188" t="s">
        <v>26</v>
      </c>
      <c r="AC67" s="1188" t="s">
        <v>547</v>
      </c>
      <c r="AD67" s="1188" t="s">
        <v>549</v>
      </c>
      <c r="AE67" s="1188" t="s">
        <v>1132</v>
      </c>
      <c r="AF67" s="1081">
        <v>0.5</v>
      </c>
      <c r="AG67" s="1081">
        <v>0.5</v>
      </c>
      <c r="AH67" s="1081">
        <v>2072.64</v>
      </c>
      <c r="AI67"/>
      <c r="AJ67" s="1081">
        <f t="shared" si="0"/>
        <v>0</v>
      </c>
    </row>
    <row r="68" spans="1:36" x14ac:dyDescent="0.25">
      <c r="A68" s="424"/>
      <c r="B68" s="598"/>
      <c r="C68" s="1922"/>
      <c r="D68" s="1946"/>
      <c r="E68" s="1925"/>
      <c r="F68" s="1111" t="s">
        <v>1558</v>
      </c>
      <c r="G68" s="1111"/>
      <c r="H68" s="1112">
        <v>2</v>
      </c>
      <c r="I68" s="615"/>
      <c r="J68" s="598"/>
      <c r="L68"/>
      <c r="M68"/>
      <c r="N68"/>
      <c r="O68"/>
      <c r="P68"/>
      <c r="Q68" s="426"/>
      <c r="R68" t="s">
        <v>26</v>
      </c>
      <c r="S68" t="s">
        <v>1350</v>
      </c>
      <c r="T68" t="s">
        <v>1352</v>
      </c>
      <c r="U68" t="s">
        <v>1132</v>
      </c>
      <c r="V68" s="1081">
        <v>1.2529999999999999</v>
      </c>
      <c r="W68" s="1081">
        <v>1.2529999999999999</v>
      </c>
      <c r="X68" s="1081">
        <v>7609.4269999999997</v>
      </c>
      <c r="Y68"/>
      <c r="Z68" s="1081">
        <v>0</v>
      </c>
      <c r="AA68" s="426"/>
      <c r="AB68" s="1188" t="s">
        <v>26</v>
      </c>
      <c r="AC68" s="1188" t="s">
        <v>547</v>
      </c>
      <c r="AD68" s="1188" t="s">
        <v>1082</v>
      </c>
      <c r="AE68" s="1188" t="s">
        <v>1132</v>
      </c>
      <c r="AF68" s="1081">
        <v>0.73399999999999999</v>
      </c>
      <c r="AG68" s="1081">
        <v>0.73399999999999999</v>
      </c>
      <c r="AH68" s="1081">
        <v>954.46800000000007</v>
      </c>
      <c r="AI68"/>
      <c r="AJ68" s="1081">
        <f t="shared" si="0"/>
        <v>0</v>
      </c>
    </row>
    <row r="69" spans="1:36" x14ac:dyDescent="0.25">
      <c r="A69" s="424"/>
      <c r="B69" s="598"/>
      <c r="C69" s="1922"/>
      <c r="D69" s="1946"/>
      <c r="E69" s="1926"/>
      <c r="F69" s="1120" t="s">
        <v>680</v>
      </c>
      <c r="G69" s="1121"/>
      <c r="H69" s="1122">
        <v>0.45</v>
      </c>
      <c r="I69" s="1123"/>
      <c r="J69" s="598"/>
      <c r="L69"/>
      <c r="M69"/>
      <c r="N69"/>
      <c r="O69"/>
      <c r="P69"/>
      <c r="Q69" s="426"/>
      <c r="R69" t="s">
        <v>26</v>
      </c>
      <c r="S69" t="s">
        <v>1353</v>
      </c>
      <c r="T69" t="s">
        <v>531</v>
      </c>
      <c r="U69" t="s">
        <v>1132</v>
      </c>
      <c r="V69" s="1081">
        <v>3.3</v>
      </c>
      <c r="W69" s="1081">
        <v>3.3</v>
      </c>
      <c r="X69" s="1081">
        <v>18994.817999999999</v>
      </c>
      <c r="Y69"/>
      <c r="Z69" s="1081">
        <v>0</v>
      </c>
      <c r="AA69" s="426"/>
      <c r="AB69" s="1188" t="s">
        <v>26</v>
      </c>
      <c r="AC69" s="1085" t="s">
        <v>547</v>
      </c>
      <c r="AD69" s="1188" t="s">
        <v>550</v>
      </c>
      <c r="AE69" s="1188" t="s">
        <v>1132</v>
      </c>
      <c r="AF69" s="1081">
        <v>0.6</v>
      </c>
      <c r="AG69" s="1081">
        <v>0.6</v>
      </c>
      <c r="AH69" s="1081">
        <v>1261.56</v>
      </c>
      <c r="AI69"/>
      <c r="AJ69" s="1081">
        <f t="shared" si="0"/>
        <v>0</v>
      </c>
    </row>
    <row r="70" spans="1:36" x14ac:dyDescent="0.25">
      <c r="A70" s="424"/>
      <c r="B70" s="598"/>
      <c r="C70" s="1922"/>
      <c r="D70" s="1946"/>
      <c r="E70" s="1129" t="s">
        <v>547</v>
      </c>
      <c r="F70" s="1130" t="s">
        <v>1571</v>
      </c>
      <c r="G70" s="1131"/>
      <c r="H70" s="1132">
        <v>1</v>
      </c>
      <c r="I70" s="1133"/>
      <c r="J70" s="598"/>
      <c r="L70"/>
      <c r="M70"/>
      <c r="N70"/>
      <c r="O70"/>
      <c r="P70"/>
      <c r="Q70" s="426"/>
      <c r="R70" t="s">
        <v>26</v>
      </c>
      <c r="S70" t="s">
        <v>1353</v>
      </c>
      <c r="T70" t="s">
        <v>533</v>
      </c>
      <c r="U70" t="s">
        <v>1132</v>
      </c>
      <c r="V70" s="1081">
        <v>3.3</v>
      </c>
      <c r="W70" s="1081">
        <v>3.3</v>
      </c>
      <c r="X70" s="1081">
        <v>19184.900999999998</v>
      </c>
      <c r="Y70"/>
      <c r="Z70" s="1081">
        <v>0</v>
      </c>
      <c r="AA70" s="426"/>
      <c r="AB70" s="1188" t="s">
        <v>26</v>
      </c>
      <c r="AC70" s="1188" t="s">
        <v>547</v>
      </c>
      <c r="AD70" s="1083" t="s">
        <v>1571</v>
      </c>
      <c r="AE70" s="1083" t="s">
        <v>1132</v>
      </c>
      <c r="AF70" s="1084">
        <v>1</v>
      </c>
      <c r="AG70" s="1084">
        <v>1</v>
      </c>
      <c r="AH70" s="1084">
        <v>1473.5990000000002</v>
      </c>
      <c r="AI70"/>
      <c r="AJ70" s="1081">
        <f t="shared" si="0"/>
        <v>0</v>
      </c>
    </row>
    <row r="71" spans="1:36" x14ac:dyDescent="0.25">
      <c r="A71" s="424"/>
      <c r="B71" s="598"/>
      <c r="C71" s="1922"/>
      <c r="D71" s="1946"/>
      <c r="E71" s="1129" t="s">
        <v>571</v>
      </c>
      <c r="F71" s="1130" t="s">
        <v>1563</v>
      </c>
      <c r="G71" s="1131"/>
      <c r="H71" s="1132">
        <v>0.36399999999999999</v>
      </c>
      <c r="I71" s="1133"/>
      <c r="J71" s="598"/>
      <c r="L71"/>
      <c r="M71"/>
      <c r="N71"/>
      <c r="O71"/>
      <c r="P71"/>
      <c r="Q71" s="426"/>
      <c r="R71" t="s">
        <v>26</v>
      </c>
      <c r="S71" t="s">
        <v>1353</v>
      </c>
      <c r="T71" t="s">
        <v>685</v>
      </c>
      <c r="U71" t="s">
        <v>1132</v>
      </c>
      <c r="V71" s="1081">
        <v>2.5</v>
      </c>
      <c r="W71" s="1081">
        <v>2.5</v>
      </c>
      <c r="X71" s="1081">
        <v>9864.8280000000013</v>
      </c>
      <c r="Y71"/>
      <c r="Z71" s="1081">
        <v>0</v>
      </c>
      <c r="AA71" s="426"/>
      <c r="AB71" s="1188" t="s">
        <v>26</v>
      </c>
      <c r="AC71" s="1188" t="s">
        <v>555</v>
      </c>
      <c r="AD71" s="1188" t="s">
        <v>557</v>
      </c>
      <c r="AE71" s="1188" t="s">
        <v>1132</v>
      </c>
      <c r="AF71" s="1081">
        <v>2</v>
      </c>
      <c r="AG71" s="1081">
        <v>2</v>
      </c>
      <c r="AH71" s="1081">
        <v>339.31</v>
      </c>
      <c r="AI71"/>
      <c r="AJ71" s="1081">
        <f t="shared" ref="AJ71:AJ134" si="1">+AG71-AF71</f>
        <v>0</v>
      </c>
    </row>
    <row r="72" spans="1:36" x14ac:dyDescent="0.25">
      <c r="A72" s="424"/>
      <c r="B72" s="598"/>
      <c r="C72" s="1922"/>
      <c r="D72" s="1946"/>
      <c r="E72" s="1925" t="s">
        <v>605</v>
      </c>
      <c r="F72" s="1114" t="s">
        <v>1568</v>
      </c>
      <c r="G72" s="1115"/>
      <c r="H72" s="1116">
        <v>1.2250000000000001</v>
      </c>
      <c r="I72" s="1113"/>
      <c r="J72" s="598"/>
      <c r="L72"/>
      <c r="M72"/>
      <c r="N72"/>
      <c r="O72"/>
      <c r="P72"/>
      <c r="Q72" s="426"/>
      <c r="R72" t="s">
        <v>26</v>
      </c>
      <c r="S72" t="s">
        <v>1344</v>
      </c>
      <c r="T72" t="s">
        <v>1045</v>
      </c>
      <c r="U72" t="s">
        <v>1132</v>
      </c>
      <c r="V72" s="1081">
        <v>2.8370000000000002</v>
      </c>
      <c r="W72" s="1081">
        <v>2.8370000000000002</v>
      </c>
      <c r="X72" s="1081">
        <v>9852.4480000000003</v>
      </c>
      <c r="Y72"/>
      <c r="Z72" s="1081">
        <v>0</v>
      </c>
      <c r="AA72" s="426"/>
      <c r="AB72" s="1188" t="s">
        <v>26</v>
      </c>
      <c r="AC72" s="1188" t="s">
        <v>555</v>
      </c>
      <c r="AD72" s="1188" t="s">
        <v>1052</v>
      </c>
      <c r="AE72" s="1188" t="s">
        <v>1132</v>
      </c>
      <c r="AF72" s="1081">
        <v>2</v>
      </c>
      <c r="AG72" s="1081">
        <v>2</v>
      </c>
      <c r="AH72" s="1081">
        <v>407.221</v>
      </c>
      <c r="AI72"/>
      <c r="AJ72" s="1081">
        <f t="shared" si="1"/>
        <v>0</v>
      </c>
    </row>
    <row r="73" spans="1:36" x14ac:dyDescent="0.25">
      <c r="A73" s="424"/>
      <c r="B73" s="598"/>
      <c r="C73" s="1922"/>
      <c r="D73" s="1946"/>
      <c r="E73" s="1925"/>
      <c r="F73" s="1119" t="s">
        <v>1566</v>
      </c>
      <c r="G73" s="1111"/>
      <c r="H73" s="1112">
        <v>1.2250000000000001</v>
      </c>
      <c r="I73" s="615"/>
      <c r="J73" s="598"/>
      <c r="L73"/>
      <c r="M73"/>
      <c r="N73"/>
      <c r="O73"/>
      <c r="P73"/>
      <c r="Q73" s="426"/>
      <c r="R73" t="s">
        <v>26</v>
      </c>
      <c r="S73" t="s">
        <v>1344</v>
      </c>
      <c r="T73" t="s">
        <v>1183</v>
      </c>
      <c r="U73" t="s">
        <v>1132</v>
      </c>
      <c r="V73" s="1081">
        <v>2.8370000000000002</v>
      </c>
      <c r="W73" s="1081">
        <v>2.8370000000000002</v>
      </c>
      <c r="X73" s="1081">
        <v>21248.821</v>
      </c>
      <c r="Y73"/>
      <c r="Z73" s="1081">
        <v>0</v>
      </c>
      <c r="AA73" s="426"/>
      <c r="AB73" s="1188" t="s">
        <v>26</v>
      </c>
      <c r="AC73" s="1188" t="s">
        <v>555</v>
      </c>
      <c r="AD73" s="1188" t="s">
        <v>1384</v>
      </c>
      <c r="AE73" s="1188" t="s">
        <v>1132</v>
      </c>
      <c r="AF73" s="1081">
        <v>1.25</v>
      </c>
      <c r="AG73" s="1081">
        <v>1.25</v>
      </c>
      <c r="AH73" s="1081">
        <v>43.112000000000002</v>
      </c>
      <c r="AI73"/>
      <c r="AJ73" s="1081">
        <f t="shared" si="1"/>
        <v>0</v>
      </c>
    </row>
    <row r="74" spans="1:36" x14ac:dyDescent="0.25">
      <c r="A74" s="424"/>
      <c r="B74" s="598"/>
      <c r="C74" s="1922"/>
      <c r="D74" s="1946"/>
      <c r="E74" s="1926"/>
      <c r="F74" s="1120" t="s">
        <v>1557</v>
      </c>
      <c r="G74" s="1121"/>
      <c r="H74" s="1122">
        <v>0</v>
      </c>
      <c r="I74" s="1123"/>
      <c r="J74" s="598"/>
      <c r="L74"/>
      <c r="M74"/>
      <c r="N74"/>
      <c r="O74"/>
      <c r="P74"/>
      <c r="Q74" s="426"/>
      <c r="R74" t="s">
        <v>26</v>
      </c>
      <c r="S74" t="s">
        <v>1345</v>
      </c>
      <c r="T74" t="s">
        <v>1045</v>
      </c>
      <c r="U74" t="s">
        <v>1132</v>
      </c>
      <c r="V74" s="1081">
        <v>1.59</v>
      </c>
      <c r="W74" s="1081">
        <v>1.59</v>
      </c>
      <c r="X74" s="1081">
        <v>11013.526999999998</v>
      </c>
      <c r="Y74"/>
      <c r="Z74" s="1081">
        <v>0</v>
      </c>
      <c r="AA74" s="426"/>
      <c r="AB74" s="1188" t="s">
        <v>26</v>
      </c>
      <c r="AC74" s="1188" t="s">
        <v>563</v>
      </c>
      <c r="AD74" s="1188" t="s">
        <v>564</v>
      </c>
      <c r="AE74" s="1188" t="s">
        <v>1132</v>
      </c>
      <c r="AF74" s="1081">
        <v>0.65</v>
      </c>
      <c r="AG74" s="1081">
        <v>0.65</v>
      </c>
      <c r="AH74" s="1081">
        <v>0</v>
      </c>
      <c r="AI74"/>
      <c r="AJ74" s="1081">
        <f t="shared" si="1"/>
        <v>0</v>
      </c>
    </row>
    <row r="75" spans="1:36" x14ac:dyDescent="0.25">
      <c r="A75" s="424"/>
      <c r="B75" s="598"/>
      <c r="C75" s="1923"/>
      <c r="D75" s="1947"/>
      <c r="E75" s="1124" t="s">
        <v>615</v>
      </c>
      <c r="F75" s="1125" t="s">
        <v>1567</v>
      </c>
      <c r="G75" s="1126"/>
      <c r="H75" s="1127">
        <v>1.2250000000000001</v>
      </c>
      <c r="I75" s="1128"/>
      <c r="J75" s="598"/>
      <c r="L75"/>
      <c r="M75"/>
      <c r="N75"/>
      <c r="O75"/>
      <c r="P75"/>
      <c r="Q75" s="426"/>
      <c r="R75" t="s">
        <v>26</v>
      </c>
      <c r="S75" t="s">
        <v>1345</v>
      </c>
      <c r="T75" t="s">
        <v>1183</v>
      </c>
      <c r="U75" t="s">
        <v>1132</v>
      </c>
      <c r="V75" s="1081">
        <v>1.59</v>
      </c>
      <c r="W75" s="1081">
        <v>1.59</v>
      </c>
      <c r="X75" s="1081">
        <v>10752.304999999998</v>
      </c>
      <c r="Y75"/>
      <c r="Z75" s="1081">
        <v>0</v>
      </c>
      <c r="AA75" s="426"/>
      <c r="AB75" s="1188" t="s">
        <v>26</v>
      </c>
      <c r="AC75" s="1188" t="s">
        <v>563</v>
      </c>
      <c r="AD75" s="1188" t="s">
        <v>565</v>
      </c>
      <c r="AE75" s="1188" t="s">
        <v>1132</v>
      </c>
      <c r="AF75" s="1081">
        <v>0.5</v>
      </c>
      <c r="AG75" s="1081">
        <v>0.5</v>
      </c>
      <c r="AH75" s="1081">
        <v>1842.56</v>
      </c>
      <c r="AI75"/>
      <c r="AJ75" s="1081">
        <f t="shared" si="1"/>
        <v>0</v>
      </c>
    </row>
    <row r="76" spans="1:36" x14ac:dyDescent="0.25">
      <c r="A76" s="424"/>
      <c r="B76" s="598"/>
      <c r="C76" s="1930">
        <v>2</v>
      </c>
      <c r="D76" s="1927" t="s">
        <v>1139</v>
      </c>
      <c r="E76" s="1924" t="s">
        <v>1153</v>
      </c>
      <c r="F76" s="1135" t="s">
        <v>530</v>
      </c>
      <c r="G76" s="1117"/>
      <c r="H76" s="1118">
        <v>2</v>
      </c>
      <c r="I76" s="614"/>
      <c r="J76" s="598"/>
      <c r="L76"/>
      <c r="M76"/>
      <c r="N76"/>
      <c r="O76"/>
      <c r="P76"/>
      <c r="Q76" s="426"/>
      <c r="R76" t="s">
        <v>26</v>
      </c>
      <c r="S76" t="s">
        <v>1544</v>
      </c>
      <c r="T76" t="s">
        <v>1045</v>
      </c>
      <c r="U76" t="s">
        <v>1146</v>
      </c>
      <c r="V76" s="1081"/>
      <c r="W76" s="1081">
        <v>0</v>
      </c>
      <c r="X76" s="1081">
        <v>0</v>
      </c>
      <c r="Y76"/>
      <c r="Z76" s="1081">
        <v>0</v>
      </c>
      <c r="AA76" s="426"/>
      <c r="AB76" s="1188" t="s">
        <v>26</v>
      </c>
      <c r="AC76" s="1188" t="s">
        <v>563</v>
      </c>
      <c r="AD76" s="1188" t="s">
        <v>566</v>
      </c>
      <c r="AE76" s="1188" t="s">
        <v>1132</v>
      </c>
      <c r="AF76" s="1081">
        <v>0.5</v>
      </c>
      <c r="AG76" s="1081">
        <v>0.5</v>
      </c>
      <c r="AH76" s="1081">
        <v>1259.2000000000003</v>
      </c>
      <c r="AI76"/>
      <c r="AJ76" s="1081">
        <f t="shared" si="1"/>
        <v>0</v>
      </c>
    </row>
    <row r="77" spans="1:36" x14ac:dyDescent="0.25">
      <c r="A77" s="424"/>
      <c r="B77" s="598"/>
      <c r="C77" s="1931"/>
      <c r="D77" s="1928"/>
      <c r="E77" s="1926"/>
      <c r="F77" s="1120" t="s">
        <v>686</v>
      </c>
      <c r="G77" s="1121"/>
      <c r="H77" s="1122">
        <v>2</v>
      </c>
      <c r="I77" s="1123"/>
      <c r="J77" s="598"/>
      <c r="L77"/>
      <c r="M77"/>
      <c r="N77"/>
      <c r="O77"/>
      <c r="P77"/>
      <c r="Q77" s="426"/>
      <c r="R77" t="s">
        <v>26</v>
      </c>
      <c r="S77" t="s">
        <v>1544</v>
      </c>
      <c r="T77" t="s">
        <v>1183</v>
      </c>
      <c r="U77" t="s">
        <v>1146</v>
      </c>
      <c r="V77" s="1081"/>
      <c r="W77" s="1081">
        <v>0</v>
      </c>
      <c r="X77" s="1081">
        <v>0</v>
      </c>
      <c r="Y77"/>
      <c r="Z77" s="1081">
        <v>0</v>
      </c>
      <c r="AA77" s="426"/>
      <c r="AB77" s="1188" t="s">
        <v>26</v>
      </c>
      <c r="AC77" s="1188" t="s">
        <v>563</v>
      </c>
      <c r="AD77" s="1188" t="s">
        <v>568</v>
      </c>
      <c r="AE77" s="1188" t="s">
        <v>1132</v>
      </c>
      <c r="AF77" s="1081">
        <v>0.45500000000000002</v>
      </c>
      <c r="AG77" s="1081">
        <v>0.45500000000000002</v>
      </c>
      <c r="AH77" s="1081">
        <v>1161.827</v>
      </c>
      <c r="AI77"/>
      <c r="AJ77" s="1081">
        <f t="shared" si="1"/>
        <v>0</v>
      </c>
    </row>
    <row r="78" spans="1:36" x14ac:dyDescent="0.25">
      <c r="A78" s="424"/>
      <c r="B78" s="598"/>
      <c r="C78" s="1930">
        <v>3</v>
      </c>
      <c r="D78" s="1927" t="s">
        <v>1224</v>
      </c>
      <c r="E78" s="1924" t="s">
        <v>747</v>
      </c>
      <c r="F78" s="1135" t="s">
        <v>1545</v>
      </c>
      <c r="G78" s="1117"/>
      <c r="H78" s="1118">
        <v>0.2</v>
      </c>
      <c r="I78" s="614"/>
      <c r="J78" s="598"/>
      <c r="L78"/>
      <c r="M78"/>
      <c r="N78"/>
      <c r="O78"/>
      <c r="P78"/>
      <c r="Q78" s="426"/>
      <c r="R78" t="s">
        <v>26</v>
      </c>
      <c r="S78" t="s">
        <v>1354</v>
      </c>
      <c r="T78" t="s">
        <v>531</v>
      </c>
      <c r="U78" t="s">
        <v>1132</v>
      </c>
      <c r="V78" s="1081">
        <v>0.26200000000000001</v>
      </c>
      <c r="W78" s="1081">
        <v>0.26200000000000001</v>
      </c>
      <c r="X78" s="1081">
        <v>0</v>
      </c>
      <c r="Y78"/>
      <c r="Z78" s="1081">
        <v>0</v>
      </c>
      <c r="AA78" s="426"/>
      <c r="AB78" s="1188" t="s">
        <v>26</v>
      </c>
      <c r="AC78" s="1188" t="s">
        <v>563</v>
      </c>
      <c r="AD78" s="1188" t="s">
        <v>1641</v>
      </c>
      <c r="AE78" s="1188" t="s">
        <v>1132</v>
      </c>
      <c r="AF78" s="1081"/>
      <c r="AG78" s="1081">
        <v>2</v>
      </c>
      <c r="AH78" s="1081">
        <v>1054.81</v>
      </c>
      <c r="AI78"/>
      <c r="AJ78" s="1081">
        <f t="shared" si="1"/>
        <v>2</v>
      </c>
    </row>
    <row r="79" spans="1:36" x14ac:dyDescent="0.25">
      <c r="A79" s="424"/>
      <c r="B79" s="598"/>
      <c r="C79" s="1932"/>
      <c r="D79" s="1929"/>
      <c r="E79" s="1925"/>
      <c r="F79" s="1119" t="s">
        <v>1546</v>
      </c>
      <c r="G79" s="1111"/>
      <c r="H79" s="1112">
        <v>0.1</v>
      </c>
      <c r="I79" s="615"/>
      <c r="J79" s="598"/>
      <c r="L79"/>
      <c r="M79"/>
      <c r="N79"/>
      <c r="O79"/>
      <c r="P79"/>
      <c r="Q79" s="426"/>
      <c r="R79" t="s">
        <v>26</v>
      </c>
      <c r="S79" t="s">
        <v>1354</v>
      </c>
      <c r="T79" t="s">
        <v>533</v>
      </c>
      <c r="U79" t="s">
        <v>1132</v>
      </c>
      <c r="V79" s="1081">
        <v>0.26200000000000001</v>
      </c>
      <c r="W79" s="1081">
        <v>0.26200000000000001</v>
      </c>
      <c r="X79" s="1081">
        <v>0</v>
      </c>
      <c r="Y79"/>
      <c r="Z79" s="1081">
        <v>0</v>
      </c>
      <c r="AA79" s="426"/>
      <c r="AB79" s="1188" t="s">
        <v>26</v>
      </c>
      <c r="AC79" s="1188" t="s">
        <v>563</v>
      </c>
      <c r="AD79" s="1188" t="s">
        <v>1642</v>
      </c>
      <c r="AE79" s="1188" t="s">
        <v>1132</v>
      </c>
      <c r="AF79" s="1081"/>
      <c r="AG79" s="1081">
        <v>0.6</v>
      </c>
      <c r="AH79" s="1081">
        <v>1350.473</v>
      </c>
      <c r="AI79"/>
      <c r="AJ79" s="1081">
        <f t="shared" si="1"/>
        <v>0.6</v>
      </c>
    </row>
    <row r="80" spans="1:36" x14ac:dyDescent="0.25">
      <c r="A80" s="424"/>
      <c r="B80" s="598"/>
      <c r="C80" s="1931"/>
      <c r="D80" s="1928"/>
      <c r="E80" s="1926"/>
      <c r="F80" s="1120" t="s">
        <v>673</v>
      </c>
      <c r="G80" s="1121"/>
      <c r="H80" s="1122">
        <v>0.45</v>
      </c>
      <c r="I80" s="1123"/>
      <c r="J80" s="598"/>
      <c r="L80"/>
      <c r="M80"/>
      <c r="N80"/>
      <c r="O80"/>
      <c r="P80"/>
      <c r="Q80" s="426"/>
      <c r="R80" t="s">
        <v>26</v>
      </c>
      <c r="S80" t="s">
        <v>1553</v>
      </c>
      <c r="T80" t="s">
        <v>1346</v>
      </c>
      <c r="U80" t="s">
        <v>1132</v>
      </c>
      <c r="V80" s="1081">
        <v>0.125</v>
      </c>
      <c r="W80" s="1081">
        <v>0.125</v>
      </c>
      <c r="X80" s="1081">
        <v>60.048999999999999</v>
      </c>
      <c r="Y80"/>
      <c r="Z80" s="1081">
        <v>0</v>
      </c>
      <c r="AA80" s="426"/>
      <c r="AB80" s="1188" t="s">
        <v>26</v>
      </c>
      <c r="AC80" s="1188" t="s">
        <v>571</v>
      </c>
      <c r="AD80" s="1188" t="s">
        <v>572</v>
      </c>
      <c r="AE80" s="1188" t="s">
        <v>1132</v>
      </c>
      <c r="AF80" s="1081">
        <v>0.27500000000000002</v>
      </c>
      <c r="AG80" s="1081">
        <v>0.27500000000000002</v>
      </c>
      <c r="AH80" s="1081">
        <v>464.92499999999995</v>
      </c>
      <c r="AI80"/>
      <c r="AJ80" s="1081">
        <f t="shared" si="1"/>
        <v>0</v>
      </c>
    </row>
    <row r="81" spans="1:36" x14ac:dyDescent="0.25">
      <c r="A81" s="424"/>
      <c r="B81" s="598"/>
      <c r="C81" s="1136">
        <v>4</v>
      </c>
      <c r="D81" s="1137" t="s">
        <v>297</v>
      </c>
      <c r="E81" s="1129" t="s">
        <v>270</v>
      </c>
      <c r="F81" s="1130" t="s">
        <v>220</v>
      </c>
      <c r="G81" s="1131"/>
      <c r="H81" s="1132">
        <v>90</v>
      </c>
      <c r="I81" s="1133"/>
      <c r="J81" s="598"/>
      <c r="L81"/>
      <c r="M81"/>
      <c r="N81"/>
      <c r="O81"/>
      <c r="P81"/>
      <c r="Q81" s="426"/>
      <c r="R81" t="s">
        <v>26</v>
      </c>
      <c r="S81" t="s">
        <v>1347</v>
      </c>
      <c r="T81" t="s">
        <v>1346</v>
      </c>
      <c r="U81" t="s">
        <v>1132</v>
      </c>
      <c r="V81" s="1081">
        <v>0.2</v>
      </c>
      <c r="W81" s="1081">
        <v>0.2</v>
      </c>
      <c r="X81" s="1081">
        <v>1153.5260000000001</v>
      </c>
      <c r="Y81"/>
      <c r="Z81" s="1081">
        <v>0</v>
      </c>
      <c r="AA81" s="426"/>
      <c r="AB81" s="1188" t="s">
        <v>26</v>
      </c>
      <c r="AC81" s="1188" t="s">
        <v>571</v>
      </c>
      <c r="AD81" s="1188" t="s">
        <v>573</v>
      </c>
      <c r="AE81" s="1188" t="s">
        <v>1132</v>
      </c>
      <c r="AF81" s="1081">
        <v>0.22500000000000001</v>
      </c>
      <c r="AG81" s="1081">
        <v>0.22500000000000001</v>
      </c>
      <c r="AH81" s="1081">
        <v>2.5350000000000001</v>
      </c>
      <c r="AI81"/>
      <c r="AJ81" s="1081">
        <f t="shared" si="1"/>
        <v>0</v>
      </c>
    </row>
    <row r="82" spans="1:36" ht="16.5" thickBot="1" x14ac:dyDescent="0.3">
      <c r="A82" s="424"/>
      <c r="B82" s="598"/>
      <c r="C82" s="1942" t="s">
        <v>285</v>
      </c>
      <c r="D82" s="1943"/>
      <c r="E82" s="1943"/>
      <c r="F82" s="1943"/>
      <c r="G82" s="1944"/>
      <c r="H82" s="621">
        <f>SUM(H67:H81)</f>
        <v>102.739</v>
      </c>
      <c r="I82" s="1138"/>
      <c r="J82" s="598"/>
      <c r="L82"/>
      <c r="M82"/>
      <c r="N82"/>
      <c r="O82"/>
      <c r="P82"/>
      <c r="Q82" s="426"/>
      <c r="R82" t="s">
        <v>26</v>
      </c>
      <c r="S82" t="s">
        <v>1347</v>
      </c>
      <c r="T82" t="s">
        <v>1348</v>
      </c>
      <c r="U82" t="s">
        <v>1132</v>
      </c>
      <c r="V82" s="1081">
        <v>0.2</v>
      </c>
      <c r="W82" s="1081">
        <v>0.2</v>
      </c>
      <c r="X82" s="1081">
        <v>1172.3070000000002</v>
      </c>
      <c r="Y82"/>
      <c r="Z82" s="1081">
        <v>0</v>
      </c>
      <c r="AA82" s="426"/>
      <c r="AB82" s="1188" t="s">
        <v>26</v>
      </c>
      <c r="AC82" s="1083" t="s">
        <v>571</v>
      </c>
      <c r="AD82" s="1083" t="s">
        <v>1563</v>
      </c>
      <c r="AE82" s="1083" t="s">
        <v>1132</v>
      </c>
      <c r="AF82" s="1084">
        <v>0.36399999999999999</v>
      </c>
      <c r="AG82" s="1084">
        <v>0.36399999999999999</v>
      </c>
      <c r="AH82" s="1084">
        <v>405.05899999999997</v>
      </c>
      <c r="AI82"/>
      <c r="AJ82" s="1081">
        <f t="shared" si="1"/>
        <v>0</v>
      </c>
    </row>
    <row r="83" spans="1:36" x14ac:dyDescent="0.25">
      <c r="A83" s="424"/>
      <c r="B83" s="598"/>
      <c r="C83" s="598"/>
      <c r="D83" s="658"/>
      <c r="E83" s="616"/>
      <c r="F83" s="622"/>
      <c r="G83" s="622"/>
      <c r="H83" s="623"/>
      <c r="I83" s="616"/>
      <c r="J83" s="598"/>
      <c r="L83"/>
      <c r="M83"/>
      <c r="N83"/>
      <c r="O83"/>
      <c r="P83"/>
      <c r="Q83" s="426"/>
      <c r="R83" t="s">
        <v>26</v>
      </c>
      <c r="S83" t="s">
        <v>974</v>
      </c>
      <c r="T83" t="s">
        <v>1045</v>
      </c>
      <c r="U83" t="s">
        <v>1132</v>
      </c>
      <c r="V83" s="1081">
        <v>1.4379999999999999</v>
      </c>
      <c r="W83" s="1081">
        <v>1.4379999999999999</v>
      </c>
      <c r="X83" s="1081">
        <v>375.08100000000002</v>
      </c>
      <c r="Y83"/>
      <c r="Z83" s="1081">
        <v>0</v>
      </c>
      <c r="AA83" s="426"/>
      <c r="AB83" s="1188" t="s">
        <v>26</v>
      </c>
      <c r="AC83" s="1188" t="s">
        <v>577</v>
      </c>
      <c r="AD83" s="1188" t="s">
        <v>578</v>
      </c>
      <c r="AE83" s="1188" t="s">
        <v>1132</v>
      </c>
      <c r="AF83" s="1081">
        <v>0.04</v>
      </c>
      <c r="AG83" s="1081">
        <v>0.04</v>
      </c>
      <c r="AH83" s="1081">
        <v>6.726</v>
      </c>
      <c r="AI83"/>
      <c r="AJ83" s="1081">
        <f t="shared" si="1"/>
        <v>0</v>
      </c>
    </row>
    <row r="84" spans="1:36" x14ac:dyDescent="0.25">
      <c r="A84" s="424"/>
      <c r="B84" s="598"/>
      <c r="C84" s="598"/>
      <c r="D84" s="658"/>
      <c r="E84" s="616"/>
      <c r="F84" s="622"/>
      <c r="G84" s="622"/>
      <c r="H84" s="623"/>
      <c r="I84" s="616"/>
      <c r="J84" s="624"/>
      <c r="L84"/>
      <c r="M84"/>
      <c r="N84"/>
      <c r="O84"/>
      <c r="P84"/>
      <c r="Q84" s="426"/>
      <c r="R84" t="s">
        <v>26</v>
      </c>
      <c r="S84" t="s">
        <v>974</v>
      </c>
      <c r="T84" t="s">
        <v>1183</v>
      </c>
      <c r="U84" t="s">
        <v>1132</v>
      </c>
      <c r="V84" s="1081">
        <v>1.4379999999999999</v>
      </c>
      <c r="W84" s="1081">
        <v>1.4379999999999999</v>
      </c>
      <c r="X84" s="1081">
        <v>461.98300000000006</v>
      </c>
      <c r="Y84"/>
      <c r="Z84" s="1081">
        <v>0</v>
      </c>
      <c r="AA84" s="426"/>
      <c r="AB84" s="1188" t="s">
        <v>26</v>
      </c>
      <c r="AC84" s="1188" t="s">
        <v>581</v>
      </c>
      <c r="AD84" s="1188" t="s">
        <v>619</v>
      </c>
      <c r="AE84" s="1188" t="s">
        <v>1132</v>
      </c>
      <c r="AF84" s="1081"/>
      <c r="AG84" s="1081">
        <v>0.72499999999999998</v>
      </c>
      <c r="AH84" s="1081">
        <v>453.89399999999995</v>
      </c>
      <c r="AI84"/>
      <c r="AJ84" s="1081">
        <f t="shared" si="1"/>
        <v>0.72499999999999998</v>
      </c>
    </row>
    <row r="85" spans="1:36" x14ac:dyDescent="0.25">
      <c r="A85" s="424"/>
      <c r="B85" s="598"/>
      <c r="C85" s="597" t="s">
        <v>933</v>
      </c>
      <c r="D85" s="655"/>
      <c r="E85" s="598"/>
      <c r="F85" s="607"/>
      <c r="G85" s="607"/>
      <c r="H85" s="608"/>
      <c r="I85" s="598"/>
      <c r="J85" s="624"/>
      <c r="L85"/>
      <c r="M85"/>
      <c r="N85"/>
      <c r="O85"/>
      <c r="P85"/>
      <c r="Q85" s="426"/>
      <c r="R85" t="s">
        <v>26</v>
      </c>
      <c r="S85" t="s">
        <v>1050</v>
      </c>
      <c r="T85" t="s">
        <v>509</v>
      </c>
      <c r="U85" t="s">
        <v>1146</v>
      </c>
      <c r="V85" s="1081">
        <v>0.4</v>
      </c>
      <c r="W85" s="1081">
        <v>0.4</v>
      </c>
      <c r="X85" s="1081">
        <v>0</v>
      </c>
      <c r="Y85"/>
      <c r="Z85" s="1081">
        <v>0</v>
      </c>
      <c r="AA85" s="426"/>
      <c r="AB85" s="1188" t="s">
        <v>26</v>
      </c>
      <c r="AC85" s="1188" t="s">
        <v>581</v>
      </c>
      <c r="AD85" s="1188" t="s">
        <v>583</v>
      </c>
      <c r="AE85" s="1188" t="s">
        <v>1132</v>
      </c>
      <c r="AF85" s="1081">
        <v>0.36399999999999999</v>
      </c>
      <c r="AG85" s="1081">
        <v>0.36399999999999999</v>
      </c>
      <c r="AH85" s="1081">
        <v>370.02899999999988</v>
      </c>
      <c r="AI85"/>
      <c r="AJ85" s="1081">
        <f t="shared" si="1"/>
        <v>0</v>
      </c>
    </row>
    <row r="86" spans="1:36" ht="16.5" thickBot="1" x14ac:dyDescent="0.3">
      <c r="A86" s="424"/>
      <c r="B86" s="598"/>
      <c r="C86" s="598"/>
      <c r="D86" s="655"/>
      <c r="E86" s="598"/>
      <c r="F86" s="607"/>
      <c r="G86" s="607"/>
      <c r="H86" s="608"/>
      <c r="I86" s="598"/>
      <c r="J86" s="598"/>
      <c r="L86"/>
      <c r="M86"/>
      <c r="N86"/>
      <c r="O86"/>
      <c r="P86"/>
      <c r="Q86" s="426"/>
      <c r="R86" t="s">
        <v>26</v>
      </c>
      <c r="S86" t="s">
        <v>1050</v>
      </c>
      <c r="T86" t="s">
        <v>952</v>
      </c>
      <c r="U86" t="s">
        <v>1132</v>
      </c>
      <c r="V86" s="1081">
        <v>0.4</v>
      </c>
      <c r="W86" s="1081">
        <v>0.4</v>
      </c>
      <c r="X86" s="1081">
        <v>879.7489999999998</v>
      </c>
      <c r="Y86"/>
      <c r="Z86" s="1081">
        <v>0</v>
      </c>
      <c r="AA86" s="426"/>
      <c r="AB86" s="1188" t="s">
        <v>26</v>
      </c>
      <c r="AC86" s="1188" t="s">
        <v>581</v>
      </c>
      <c r="AD86" s="1188" t="s">
        <v>584</v>
      </c>
      <c r="AE86" s="1188" t="s">
        <v>1132</v>
      </c>
      <c r="AF86" s="1081">
        <v>0.45600000000000002</v>
      </c>
      <c r="AG86" s="1081">
        <v>0.45600000000000002</v>
      </c>
      <c r="AH86" s="1081">
        <v>900.20499999999993</v>
      </c>
      <c r="AI86"/>
      <c r="AJ86" s="1081">
        <f t="shared" si="1"/>
        <v>0</v>
      </c>
    </row>
    <row r="87" spans="1:36" ht="25.5" x14ac:dyDescent="0.25">
      <c r="A87" s="424"/>
      <c r="B87" s="598"/>
      <c r="C87" s="1226" t="s">
        <v>2</v>
      </c>
      <c r="D87" s="1230" t="s">
        <v>3</v>
      </c>
      <c r="E87" s="1231" t="s">
        <v>242</v>
      </c>
      <c r="F87" s="1219" t="s">
        <v>932</v>
      </c>
      <c r="G87" s="1219" t="s">
        <v>931</v>
      </c>
      <c r="H87" s="1219" t="s">
        <v>501</v>
      </c>
      <c r="I87" s="1221" t="s">
        <v>907</v>
      </c>
      <c r="J87" s="598"/>
      <c r="L87"/>
      <c r="M87"/>
      <c r="N87"/>
      <c r="O87"/>
      <c r="P87"/>
      <c r="Q87" s="426"/>
      <c r="R87" t="s">
        <v>26</v>
      </c>
      <c r="S87" t="s">
        <v>1349</v>
      </c>
      <c r="T87" t="s">
        <v>531</v>
      </c>
      <c r="U87" t="s">
        <v>1132</v>
      </c>
      <c r="V87" s="1081">
        <v>0.06</v>
      </c>
      <c r="W87" s="1081">
        <v>0.06</v>
      </c>
      <c r="X87" s="1081">
        <v>125.06400000000001</v>
      </c>
      <c r="Y87"/>
      <c r="Z87" s="1081">
        <v>0</v>
      </c>
      <c r="AA87" s="426"/>
      <c r="AB87" s="1188" t="s">
        <v>26</v>
      </c>
      <c r="AC87" s="1188" t="s">
        <v>581</v>
      </c>
      <c r="AD87" s="1188" t="s">
        <v>1643</v>
      </c>
      <c r="AE87" s="1188" t="s">
        <v>1132</v>
      </c>
      <c r="AF87" s="1081"/>
      <c r="AG87" s="1081">
        <v>0.6</v>
      </c>
      <c r="AH87" s="1081">
        <v>550.60800000000006</v>
      </c>
      <c r="AI87"/>
      <c r="AJ87" s="1081">
        <f t="shared" si="1"/>
        <v>0.6</v>
      </c>
    </row>
    <row r="88" spans="1:36" x14ac:dyDescent="0.25">
      <c r="A88" s="424"/>
      <c r="B88" s="598"/>
      <c r="C88" s="1919">
        <v>1</v>
      </c>
      <c r="D88" s="1968" t="s">
        <v>26</v>
      </c>
      <c r="E88" s="1953" t="s">
        <v>540</v>
      </c>
      <c r="F88" s="1139" t="s">
        <v>541</v>
      </c>
      <c r="G88" s="1139" t="s">
        <v>218</v>
      </c>
      <c r="H88" s="1140">
        <v>1.1399999999999999</v>
      </c>
      <c r="I88" s="1141"/>
      <c r="J88" s="598"/>
      <c r="L88"/>
      <c r="M88"/>
      <c r="N88"/>
      <c r="O88"/>
      <c r="P88"/>
      <c r="Q88" s="426"/>
      <c r="R88" t="s">
        <v>26</v>
      </c>
      <c r="S88" t="s">
        <v>1349</v>
      </c>
      <c r="T88" t="s">
        <v>533</v>
      </c>
      <c r="U88" t="s">
        <v>1132</v>
      </c>
      <c r="V88" s="1081">
        <v>0.06</v>
      </c>
      <c r="W88" s="1081">
        <v>0.06</v>
      </c>
      <c r="X88" s="1081">
        <v>44.297000000000004</v>
      </c>
      <c r="Y88"/>
      <c r="Z88" s="1081">
        <v>0</v>
      </c>
      <c r="AA88" s="426"/>
      <c r="AB88" s="1188" t="s">
        <v>26</v>
      </c>
      <c r="AC88" s="1188" t="s">
        <v>585</v>
      </c>
      <c r="AD88" s="1188" t="s">
        <v>558</v>
      </c>
      <c r="AE88" s="1188" t="s">
        <v>1132</v>
      </c>
      <c r="AF88" s="1081">
        <v>2</v>
      </c>
      <c r="AG88" s="1081">
        <v>2</v>
      </c>
      <c r="AH88" s="1081">
        <v>5.7070000000000007</v>
      </c>
      <c r="AI88"/>
      <c r="AJ88" s="1081">
        <f t="shared" si="1"/>
        <v>0</v>
      </c>
    </row>
    <row r="89" spans="1:36" x14ac:dyDescent="0.25">
      <c r="A89" s="424"/>
      <c r="B89" s="598"/>
      <c r="C89" s="1919"/>
      <c r="D89" s="1968"/>
      <c r="E89" s="1954"/>
      <c r="F89" s="1142" t="s">
        <v>542</v>
      </c>
      <c r="G89" s="1142" t="s">
        <v>218</v>
      </c>
      <c r="H89" s="1143">
        <v>1.1399999999999999</v>
      </c>
      <c r="I89" s="1144"/>
      <c r="J89" s="598"/>
      <c r="L89"/>
      <c r="M89"/>
      <c r="N89"/>
      <c r="O89"/>
      <c r="P89"/>
      <c r="Q89" s="426"/>
      <c r="R89" t="s">
        <v>26</v>
      </c>
      <c r="S89" t="s">
        <v>535</v>
      </c>
      <c r="T89" t="s">
        <v>536</v>
      </c>
      <c r="U89" t="s">
        <v>1146</v>
      </c>
      <c r="V89" s="1081">
        <v>0</v>
      </c>
      <c r="W89" s="1081">
        <v>0</v>
      </c>
      <c r="X89" s="1081">
        <v>0</v>
      </c>
      <c r="Y89"/>
      <c r="Z89" s="1081">
        <v>0</v>
      </c>
      <c r="AA89" s="426"/>
      <c r="AB89" s="1188" t="s">
        <v>26</v>
      </c>
      <c r="AC89" s="1188" t="s">
        <v>587</v>
      </c>
      <c r="AD89" s="1188" t="s">
        <v>588</v>
      </c>
      <c r="AE89" s="1188" t="s">
        <v>1146</v>
      </c>
      <c r="AF89" s="1081">
        <v>7.5179999999999998</v>
      </c>
      <c r="AG89" s="1081">
        <v>7.5179999999999998</v>
      </c>
      <c r="AH89" s="1081">
        <v>0</v>
      </c>
      <c r="AI89"/>
      <c r="AJ89" s="1081">
        <f t="shared" si="1"/>
        <v>0</v>
      </c>
    </row>
    <row r="90" spans="1:36" x14ac:dyDescent="0.25">
      <c r="A90" s="424"/>
      <c r="B90" s="598"/>
      <c r="C90" s="1919"/>
      <c r="D90" s="1968"/>
      <c r="E90" s="1954"/>
      <c r="F90" s="1142" t="s">
        <v>543</v>
      </c>
      <c r="G90" s="1142" t="s">
        <v>218</v>
      </c>
      <c r="H90" s="1143">
        <v>1.1399999999999999</v>
      </c>
      <c r="I90" s="1144"/>
      <c r="J90" s="598"/>
      <c r="L90"/>
      <c r="M90"/>
      <c r="N90"/>
      <c r="O90"/>
      <c r="P90"/>
      <c r="Q90" s="426"/>
      <c r="R90" t="s">
        <v>26</v>
      </c>
      <c r="S90" t="s">
        <v>535</v>
      </c>
      <c r="T90" t="s">
        <v>528</v>
      </c>
      <c r="U90" t="s">
        <v>1146</v>
      </c>
      <c r="V90" s="1081">
        <v>0</v>
      </c>
      <c r="W90" s="1081">
        <v>0</v>
      </c>
      <c r="X90" s="1081">
        <v>0</v>
      </c>
      <c r="Y90"/>
      <c r="Z90" s="1081">
        <v>0</v>
      </c>
      <c r="AA90" s="426"/>
      <c r="AB90" s="1188" t="s">
        <v>26</v>
      </c>
      <c r="AC90" s="1188" t="s">
        <v>587</v>
      </c>
      <c r="AD90" s="1188" t="s">
        <v>589</v>
      </c>
      <c r="AE90" s="1188" t="s">
        <v>1146</v>
      </c>
      <c r="AF90" s="1081">
        <v>7.5179999999999998</v>
      </c>
      <c r="AG90" s="1081">
        <v>7.5179999999999998</v>
      </c>
      <c r="AH90" s="1081">
        <v>0</v>
      </c>
      <c r="AI90"/>
      <c r="AJ90" s="1081">
        <f t="shared" si="1"/>
        <v>0</v>
      </c>
    </row>
    <row r="91" spans="1:36" x14ac:dyDescent="0.25">
      <c r="A91" s="424"/>
      <c r="B91" s="598"/>
      <c r="C91" s="1919"/>
      <c r="D91" s="1968"/>
      <c r="E91" s="1954"/>
      <c r="F91" s="1142" t="s">
        <v>544</v>
      </c>
      <c r="G91" s="1142" t="s">
        <v>218</v>
      </c>
      <c r="H91" s="1143">
        <v>1.1399999999999999</v>
      </c>
      <c r="I91" s="1144"/>
      <c r="J91" s="598"/>
      <c r="L91"/>
      <c r="M91"/>
      <c r="N91"/>
      <c r="O91"/>
      <c r="P91"/>
      <c r="Q91" s="426"/>
      <c r="R91" t="s">
        <v>26</v>
      </c>
      <c r="S91" t="s">
        <v>537</v>
      </c>
      <c r="T91" t="s">
        <v>538</v>
      </c>
      <c r="U91" t="s">
        <v>1132</v>
      </c>
      <c r="V91" s="1081">
        <v>0.5</v>
      </c>
      <c r="W91" s="1081">
        <v>0.5</v>
      </c>
      <c r="X91" s="1081">
        <v>113.02499999999998</v>
      </c>
      <c r="Y91"/>
      <c r="Z91" s="1081">
        <v>0</v>
      </c>
      <c r="AA91" s="426"/>
      <c r="AB91" s="1188" t="s">
        <v>26</v>
      </c>
      <c r="AC91" s="1188" t="s">
        <v>587</v>
      </c>
      <c r="AD91" s="1188" t="s">
        <v>590</v>
      </c>
      <c r="AE91" s="1188" t="s">
        <v>1132</v>
      </c>
      <c r="AF91" s="1081">
        <v>7.4</v>
      </c>
      <c r="AG91" s="1081">
        <v>7.4</v>
      </c>
      <c r="AH91" s="1081">
        <v>86.9</v>
      </c>
      <c r="AI91"/>
      <c r="AJ91" s="1081">
        <f t="shared" si="1"/>
        <v>0</v>
      </c>
    </row>
    <row r="92" spans="1:36" x14ac:dyDescent="0.25">
      <c r="A92" s="424"/>
      <c r="B92" s="598"/>
      <c r="C92" s="1919"/>
      <c r="D92" s="1968"/>
      <c r="E92" s="1955"/>
      <c r="F92" s="1145" t="s">
        <v>545</v>
      </c>
      <c r="G92" s="1145" t="s">
        <v>218</v>
      </c>
      <c r="H92" s="1146">
        <v>1.1399999999999999</v>
      </c>
      <c r="I92" s="1147"/>
      <c r="J92" s="598"/>
      <c r="L92"/>
      <c r="M92"/>
      <c r="N92"/>
      <c r="O92"/>
      <c r="P92"/>
      <c r="Q92" s="426"/>
      <c r="R92" s="1083" t="s">
        <v>26</v>
      </c>
      <c r="S92" s="1083" t="s">
        <v>537</v>
      </c>
      <c r="T92" s="1083" t="s">
        <v>539</v>
      </c>
      <c r="U92" s="1083" t="s">
        <v>1132</v>
      </c>
      <c r="V92" s="1084">
        <v>0</v>
      </c>
      <c r="W92" s="1084">
        <v>0.5</v>
      </c>
      <c r="X92" s="1084">
        <v>15.408999999999999</v>
      </c>
      <c r="Y92" s="1083" t="s">
        <v>1614</v>
      </c>
      <c r="Z92" s="1081">
        <v>0.5</v>
      </c>
      <c r="AA92" s="426"/>
      <c r="AB92" s="1188" t="s">
        <v>26</v>
      </c>
      <c r="AC92" s="1188" t="s">
        <v>587</v>
      </c>
      <c r="AD92" s="1188" t="s">
        <v>591</v>
      </c>
      <c r="AE92" s="1188" t="s">
        <v>1132</v>
      </c>
      <c r="AF92" s="1081">
        <v>6.4</v>
      </c>
      <c r="AG92" s="1081">
        <v>6.4</v>
      </c>
      <c r="AH92" s="1081">
        <v>23.898</v>
      </c>
      <c r="AI92"/>
      <c r="AJ92" s="1081">
        <f t="shared" si="1"/>
        <v>0</v>
      </c>
    </row>
    <row r="93" spans="1:36" x14ac:dyDescent="0.25">
      <c r="A93" s="424"/>
      <c r="B93" s="598"/>
      <c r="C93" s="1919"/>
      <c r="D93" s="1968"/>
      <c r="E93" s="899" t="s">
        <v>555</v>
      </c>
      <c r="F93" s="894" t="s">
        <v>1053</v>
      </c>
      <c r="G93" s="894" t="s">
        <v>218</v>
      </c>
      <c r="H93" s="895">
        <v>1.35</v>
      </c>
      <c r="I93" s="896"/>
      <c r="J93" s="598"/>
      <c r="L93"/>
      <c r="M93"/>
      <c r="N93"/>
      <c r="O93"/>
      <c r="P93"/>
      <c r="Q93" s="426"/>
      <c r="R93" s="1083" t="s">
        <v>26</v>
      </c>
      <c r="S93" s="1083" t="s">
        <v>537</v>
      </c>
      <c r="T93" s="1083" t="s">
        <v>1558</v>
      </c>
      <c r="U93" s="1083" t="s">
        <v>1132</v>
      </c>
      <c r="V93" s="1084"/>
      <c r="W93" s="1084">
        <v>2</v>
      </c>
      <c r="X93" s="1084">
        <v>97.271999999999991</v>
      </c>
      <c r="Y93" s="1083" t="s">
        <v>1614</v>
      </c>
      <c r="Z93" s="1081">
        <v>2</v>
      </c>
      <c r="AA93" s="426"/>
      <c r="AB93" s="1188" t="s">
        <v>26</v>
      </c>
      <c r="AC93" s="1188" t="s">
        <v>587</v>
      </c>
      <c r="AD93" s="1188" t="s">
        <v>592</v>
      </c>
      <c r="AE93" s="1188" t="s">
        <v>1132</v>
      </c>
      <c r="AF93" s="1081">
        <v>6.4</v>
      </c>
      <c r="AG93" s="1081">
        <v>6.4</v>
      </c>
      <c r="AH93" s="1081">
        <v>31.798999999999999</v>
      </c>
      <c r="AI93"/>
      <c r="AJ93" s="1081">
        <f t="shared" si="1"/>
        <v>0</v>
      </c>
    </row>
    <row r="94" spans="1:36" x14ac:dyDescent="0.25">
      <c r="A94" s="424"/>
      <c r="B94" s="598"/>
      <c r="C94" s="1919"/>
      <c r="D94" s="1968"/>
      <c r="E94" s="899" t="s">
        <v>585</v>
      </c>
      <c r="F94" s="894" t="s">
        <v>586</v>
      </c>
      <c r="G94" s="894" t="s">
        <v>218</v>
      </c>
      <c r="H94" s="895">
        <v>2</v>
      </c>
      <c r="I94" s="896"/>
      <c r="J94" s="598"/>
      <c r="L94"/>
      <c r="M94"/>
      <c r="N94"/>
      <c r="O94"/>
      <c r="P94"/>
      <c r="Q94" s="426"/>
      <c r="R94" s="1083" t="s">
        <v>26</v>
      </c>
      <c r="S94" s="1083" t="s">
        <v>537</v>
      </c>
      <c r="T94" s="1083" t="s">
        <v>680</v>
      </c>
      <c r="U94" s="1083" t="s">
        <v>1132</v>
      </c>
      <c r="V94" s="1084"/>
      <c r="W94" s="1084">
        <v>0.45</v>
      </c>
      <c r="X94" s="1084">
        <v>4.0909999999999993</v>
      </c>
      <c r="Y94" s="1083" t="s">
        <v>1614</v>
      </c>
      <c r="Z94" s="1081">
        <v>0.45</v>
      </c>
      <c r="AA94" s="426"/>
      <c r="AB94" s="1188" t="s">
        <v>26</v>
      </c>
      <c r="AC94" s="1188" t="s">
        <v>587</v>
      </c>
      <c r="AD94" s="1188" t="s">
        <v>593</v>
      </c>
      <c r="AE94" s="1188" t="s">
        <v>1132</v>
      </c>
      <c r="AF94" s="1081">
        <v>6.4</v>
      </c>
      <c r="AG94" s="1081">
        <v>6.4</v>
      </c>
      <c r="AH94" s="1081">
        <v>0</v>
      </c>
      <c r="AI94"/>
      <c r="AJ94" s="1081">
        <f t="shared" si="1"/>
        <v>0</v>
      </c>
    </row>
    <row r="95" spans="1:36" x14ac:dyDescent="0.25">
      <c r="A95" s="424"/>
      <c r="B95" s="598"/>
      <c r="C95" s="1919"/>
      <c r="D95" s="1968"/>
      <c r="E95" s="1953" t="s">
        <v>604</v>
      </c>
      <c r="F95" s="1139" t="s">
        <v>541</v>
      </c>
      <c r="G95" s="1139" t="s">
        <v>218</v>
      </c>
      <c r="H95" s="1140">
        <v>1.1399999999999999</v>
      </c>
      <c r="I95" s="1141"/>
      <c r="J95" s="598"/>
      <c r="L95"/>
      <c r="M95"/>
      <c r="N95"/>
      <c r="O95"/>
      <c r="P95"/>
      <c r="Q95" s="426"/>
      <c r="R95" s="1085" t="s">
        <v>26</v>
      </c>
      <c r="S95" s="1085" t="s">
        <v>540</v>
      </c>
      <c r="T95" s="1085" t="s">
        <v>541</v>
      </c>
      <c r="U95" s="1085" t="s">
        <v>1132</v>
      </c>
      <c r="V95" s="1086">
        <v>1.1399999999999999</v>
      </c>
      <c r="W95" s="1086"/>
      <c r="X95" s="1086"/>
      <c r="Y95" s="1085" t="s">
        <v>1521</v>
      </c>
      <c r="Z95" s="1081">
        <v>-1.1399999999999999</v>
      </c>
      <c r="AA95" s="426"/>
      <c r="AB95" s="1188" t="s">
        <v>26</v>
      </c>
      <c r="AC95" s="1188" t="s">
        <v>587</v>
      </c>
      <c r="AD95" s="1188" t="s">
        <v>594</v>
      </c>
      <c r="AE95" s="1188" t="s">
        <v>1132</v>
      </c>
      <c r="AF95" s="1081">
        <v>6.4</v>
      </c>
      <c r="AG95" s="1081">
        <v>6.4</v>
      </c>
      <c r="AH95" s="1081">
        <v>112.991</v>
      </c>
      <c r="AI95"/>
      <c r="AJ95" s="1081">
        <f t="shared" si="1"/>
        <v>0</v>
      </c>
    </row>
    <row r="96" spans="1:36" x14ac:dyDescent="0.25">
      <c r="A96" s="424"/>
      <c r="B96" s="598"/>
      <c r="C96" s="1919"/>
      <c r="D96" s="1968"/>
      <c r="E96" s="1954"/>
      <c r="F96" s="1142" t="s">
        <v>542</v>
      </c>
      <c r="G96" s="1142" t="s">
        <v>218</v>
      </c>
      <c r="H96" s="1143">
        <v>1.1399999999999999</v>
      </c>
      <c r="I96" s="1144"/>
      <c r="J96" s="598"/>
      <c r="L96"/>
      <c r="M96"/>
      <c r="N96"/>
      <c r="O96"/>
      <c r="P96"/>
      <c r="Q96" s="426"/>
      <c r="R96" s="1085" t="s">
        <v>26</v>
      </c>
      <c r="S96" s="1085" t="s">
        <v>540</v>
      </c>
      <c r="T96" s="1085" t="s">
        <v>542</v>
      </c>
      <c r="U96" s="1085" t="s">
        <v>1132</v>
      </c>
      <c r="V96" s="1086">
        <v>1.1399999999999999</v>
      </c>
      <c r="W96" s="1086"/>
      <c r="X96" s="1086"/>
      <c r="Y96" s="1085" t="s">
        <v>1521</v>
      </c>
      <c r="Z96" s="1081">
        <v>-1.1399999999999999</v>
      </c>
      <c r="AA96" s="426"/>
      <c r="AB96" s="1188" t="s">
        <v>26</v>
      </c>
      <c r="AC96" s="1188" t="s">
        <v>587</v>
      </c>
      <c r="AD96" s="1188" t="s">
        <v>595</v>
      </c>
      <c r="AE96" s="1188" t="s">
        <v>1132</v>
      </c>
      <c r="AF96" s="1081">
        <v>8.1</v>
      </c>
      <c r="AG96" s="1081">
        <v>8.1</v>
      </c>
      <c r="AH96" s="1081">
        <v>3232.7719999999999</v>
      </c>
      <c r="AI96"/>
      <c r="AJ96" s="1081">
        <f t="shared" si="1"/>
        <v>0</v>
      </c>
    </row>
    <row r="97" spans="1:36" x14ac:dyDescent="0.25">
      <c r="A97" s="424"/>
      <c r="B97" s="598"/>
      <c r="C97" s="1919"/>
      <c r="D97" s="1968"/>
      <c r="E97" s="1954"/>
      <c r="F97" s="1142" t="s">
        <v>543</v>
      </c>
      <c r="G97" s="1142" t="s">
        <v>218</v>
      </c>
      <c r="H97" s="1143">
        <v>1.1399999999999999</v>
      </c>
      <c r="I97" s="1144"/>
      <c r="J97" s="598"/>
      <c r="L97"/>
      <c r="M97"/>
      <c r="N97"/>
      <c r="O97"/>
      <c r="P97"/>
      <c r="Q97" s="426"/>
      <c r="R97" s="1085" t="s">
        <v>26</v>
      </c>
      <c r="S97" s="1085" t="s">
        <v>540</v>
      </c>
      <c r="T97" s="1085" t="s">
        <v>543</v>
      </c>
      <c r="U97" s="1085" t="s">
        <v>1132</v>
      </c>
      <c r="V97" s="1086">
        <v>1.1399999999999999</v>
      </c>
      <c r="W97" s="1086"/>
      <c r="X97" s="1086"/>
      <c r="Y97" s="1085" t="s">
        <v>1521</v>
      </c>
      <c r="Z97" s="1081">
        <v>-1.1399999999999999</v>
      </c>
      <c r="AA97" s="426"/>
      <c r="AB97" s="1188" t="s">
        <v>26</v>
      </c>
      <c r="AC97" s="1188" t="s">
        <v>587</v>
      </c>
      <c r="AD97" s="1188" t="s">
        <v>596</v>
      </c>
      <c r="AE97" s="1188" t="s">
        <v>1132</v>
      </c>
      <c r="AF97" s="1081">
        <v>8.1</v>
      </c>
      <c r="AG97" s="1081">
        <v>8.1</v>
      </c>
      <c r="AH97" s="1081">
        <v>1997.2370000000001</v>
      </c>
      <c r="AI97"/>
      <c r="AJ97" s="1081">
        <f t="shared" si="1"/>
        <v>0</v>
      </c>
    </row>
    <row r="98" spans="1:36" x14ac:dyDescent="0.25">
      <c r="A98" s="424"/>
      <c r="B98" s="598"/>
      <c r="C98" s="1919"/>
      <c r="D98" s="1968"/>
      <c r="E98" s="1954"/>
      <c r="F98" s="1142" t="s">
        <v>544</v>
      </c>
      <c r="G98" s="1142" t="s">
        <v>218</v>
      </c>
      <c r="H98" s="1143">
        <v>1.1399999999999999</v>
      </c>
      <c r="I98" s="1144"/>
      <c r="J98" s="598"/>
      <c r="L98"/>
      <c r="M98"/>
      <c r="N98"/>
      <c r="O98"/>
      <c r="P98"/>
      <c r="Q98" s="426"/>
      <c r="R98" s="1085" t="s">
        <v>26</v>
      </c>
      <c r="S98" s="1085" t="s">
        <v>540</v>
      </c>
      <c r="T98" s="1085" t="s">
        <v>544</v>
      </c>
      <c r="U98" s="1085" t="s">
        <v>1132</v>
      </c>
      <c r="V98" s="1086">
        <v>1.1399999999999999</v>
      </c>
      <c r="W98" s="1086"/>
      <c r="X98" s="1086"/>
      <c r="Y98" s="1085" t="s">
        <v>1521</v>
      </c>
      <c r="Z98" s="1081">
        <v>-1.1399999999999999</v>
      </c>
      <c r="AA98" s="426"/>
      <c r="AB98" s="1188" t="s">
        <v>26</v>
      </c>
      <c r="AC98" s="1188" t="s">
        <v>587</v>
      </c>
      <c r="AD98" s="1188" t="s">
        <v>597</v>
      </c>
      <c r="AE98" s="1188" t="s">
        <v>1132</v>
      </c>
      <c r="AF98" s="1081">
        <v>8.1</v>
      </c>
      <c r="AG98" s="1081">
        <v>8.1</v>
      </c>
      <c r="AH98" s="1081">
        <v>1980.5489999999998</v>
      </c>
      <c r="AI98"/>
      <c r="AJ98" s="1081">
        <f t="shared" si="1"/>
        <v>0</v>
      </c>
    </row>
    <row r="99" spans="1:36" x14ac:dyDescent="0.25">
      <c r="A99" s="424"/>
      <c r="B99" s="598"/>
      <c r="C99" s="1919"/>
      <c r="D99" s="1968"/>
      <c r="E99" s="1955"/>
      <c r="F99" s="1145" t="s">
        <v>545</v>
      </c>
      <c r="G99" s="1145" t="s">
        <v>218</v>
      </c>
      <c r="H99" s="1146">
        <v>1.1399999999999999</v>
      </c>
      <c r="I99" s="1147"/>
      <c r="J99" s="598"/>
      <c r="L99"/>
      <c r="M99"/>
      <c r="N99"/>
      <c r="O99"/>
      <c r="P99"/>
      <c r="Q99" s="426"/>
      <c r="R99" s="1085" t="s">
        <v>26</v>
      </c>
      <c r="S99" s="1085" t="s">
        <v>540</v>
      </c>
      <c r="T99" s="1085" t="s">
        <v>545</v>
      </c>
      <c r="U99" s="1085" t="s">
        <v>1132</v>
      </c>
      <c r="V99" s="1086">
        <v>1.1399999999999999</v>
      </c>
      <c r="W99" s="1086"/>
      <c r="X99" s="1086"/>
      <c r="Y99" s="1085" t="s">
        <v>1521</v>
      </c>
      <c r="Z99" s="1081">
        <v>-1.1399999999999999</v>
      </c>
      <c r="AA99" s="426"/>
      <c r="AB99" s="1188" t="s">
        <v>26</v>
      </c>
      <c r="AC99" s="1188" t="s">
        <v>1554</v>
      </c>
      <c r="AD99" s="1188" t="s">
        <v>1083</v>
      </c>
      <c r="AE99" s="1188" t="s">
        <v>1132</v>
      </c>
      <c r="AF99" s="1081">
        <v>0.43</v>
      </c>
      <c r="AG99" s="1081">
        <v>0.43</v>
      </c>
      <c r="AH99" s="1081">
        <v>623.43600000000004</v>
      </c>
      <c r="AI99"/>
      <c r="AJ99" s="1081">
        <f t="shared" si="1"/>
        <v>0</v>
      </c>
    </row>
    <row r="100" spans="1:36" x14ac:dyDescent="0.25">
      <c r="A100" s="424"/>
      <c r="B100" s="598"/>
      <c r="C100" s="1919"/>
      <c r="D100" s="1968"/>
      <c r="E100" s="1953" t="s">
        <v>605</v>
      </c>
      <c r="F100" s="1139" t="s">
        <v>1085</v>
      </c>
      <c r="G100" s="1139" t="s">
        <v>218</v>
      </c>
      <c r="H100" s="1140">
        <v>0.85</v>
      </c>
      <c r="I100" s="1141"/>
      <c r="J100" s="598"/>
      <c r="L100"/>
      <c r="M100"/>
      <c r="N100"/>
      <c r="O100"/>
      <c r="P100"/>
      <c r="Q100" s="426"/>
      <c r="R100" t="s">
        <v>26</v>
      </c>
      <c r="S100" t="s">
        <v>540</v>
      </c>
      <c r="T100" t="s">
        <v>546</v>
      </c>
      <c r="U100" t="s">
        <v>1146</v>
      </c>
      <c r="V100" s="1081">
        <v>2.5</v>
      </c>
      <c r="W100" s="1081">
        <v>2.5</v>
      </c>
      <c r="X100" s="1081">
        <v>0</v>
      </c>
      <c r="Y100"/>
      <c r="Z100" s="1081">
        <v>0</v>
      </c>
      <c r="AA100" s="426"/>
      <c r="AB100" s="1188" t="s">
        <v>26</v>
      </c>
      <c r="AC100" s="1188" t="s">
        <v>1515</v>
      </c>
      <c r="AD100" s="1188" t="s">
        <v>531</v>
      </c>
      <c r="AE100" s="1188" t="s">
        <v>1132</v>
      </c>
      <c r="AF100" s="1081"/>
      <c r="AG100" s="1081">
        <v>1.1000000000000001</v>
      </c>
      <c r="AH100" s="1081">
        <v>230.68899999999999</v>
      </c>
      <c r="AI100"/>
      <c r="AJ100" s="1081">
        <f t="shared" si="1"/>
        <v>1.1000000000000001</v>
      </c>
    </row>
    <row r="101" spans="1:36" x14ac:dyDescent="0.25">
      <c r="A101" s="424"/>
      <c r="B101" s="598"/>
      <c r="C101" s="1919"/>
      <c r="D101" s="1968"/>
      <c r="E101" s="1954"/>
      <c r="F101" s="1142" t="s">
        <v>606</v>
      </c>
      <c r="G101" s="1142" t="s">
        <v>218</v>
      </c>
      <c r="H101" s="1143">
        <v>0.45500000000000002</v>
      </c>
      <c r="I101" s="1144"/>
      <c r="J101" s="598"/>
      <c r="L101"/>
      <c r="M101"/>
      <c r="N101"/>
      <c r="O101"/>
      <c r="P101"/>
      <c r="Q101" s="426"/>
      <c r="R101" s="1085" t="s">
        <v>26</v>
      </c>
      <c r="S101" s="1085" t="s">
        <v>547</v>
      </c>
      <c r="T101" s="1085" t="s">
        <v>548</v>
      </c>
      <c r="U101" s="1085" t="s">
        <v>1146</v>
      </c>
      <c r="V101" s="1086">
        <v>0.5</v>
      </c>
      <c r="W101" s="1086">
        <v>0.5</v>
      </c>
      <c r="X101" s="1086">
        <v>0</v>
      </c>
      <c r="Y101" s="1085" t="s">
        <v>1610</v>
      </c>
      <c r="Z101" s="1081">
        <v>0</v>
      </c>
      <c r="AA101" s="426"/>
      <c r="AB101" s="1188" t="s">
        <v>26</v>
      </c>
      <c r="AC101" s="1188" t="s">
        <v>602</v>
      </c>
      <c r="AD101" s="1188" t="s">
        <v>603</v>
      </c>
      <c r="AE101" s="1188" t="s">
        <v>1132</v>
      </c>
      <c r="AF101" s="1081">
        <v>0.5</v>
      </c>
      <c r="AG101" s="1081">
        <v>0.5</v>
      </c>
      <c r="AH101" s="1081">
        <v>446.32700000000006</v>
      </c>
      <c r="AI101"/>
      <c r="AJ101" s="1081">
        <f t="shared" si="1"/>
        <v>0</v>
      </c>
    </row>
    <row r="102" spans="1:36" x14ac:dyDescent="0.25">
      <c r="A102" s="424"/>
      <c r="B102" s="598"/>
      <c r="C102" s="1919"/>
      <c r="D102" s="1968"/>
      <c r="E102" s="1955"/>
      <c r="F102" s="1145" t="s">
        <v>559</v>
      </c>
      <c r="G102" s="1145" t="s">
        <v>218</v>
      </c>
      <c r="H102" s="1146">
        <v>0.6</v>
      </c>
      <c r="I102" s="1147"/>
      <c r="J102" s="598"/>
      <c r="L102"/>
      <c r="M102"/>
      <c r="N102"/>
      <c r="O102"/>
      <c r="P102"/>
      <c r="Q102" s="426"/>
      <c r="R102" t="s">
        <v>26</v>
      </c>
      <c r="S102" t="s">
        <v>547</v>
      </c>
      <c r="T102" t="s">
        <v>549</v>
      </c>
      <c r="U102" t="s">
        <v>1132</v>
      </c>
      <c r="V102" s="1081">
        <v>0.5</v>
      </c>
      <c r="W102" s="1081">
        <v>0.5</v>
      </c>
      <c r="X102" s="1081">
        <v>1194.4000000000001</v>
      </c>
      <c r="Y102"/>
      <c r="Z102" s="1081">
        <v>0</v>
      </c>
      <c r="AA102" s="426"/>
      <c r="AB102" s="1188" t="s">
        <v>26</v>
      </c>
      <c r="AC102" s="1188" t="s">
        <v>602</v>
      </c>
      <c r="AD102" s="1188" t="s">
        <v>1387</v>
      </c>
      <c r="AE102" s="1188" t="s">
        <v>1132</v>
      </c>
      <c r="AF102" s="1081">
        <v>0.5</v>
      </c>
      <c r="AG102" s="1081">
        <v>0.5</v>
      </c>
      <c r="AH102" s="1081">
        <v>341.56600000000003</v>
      </c>
      <c r="AI102"/>
      <c r="AJ102" s="1081">
        <f t="shared" si="1"/>
        <v>0</v>
      </c>
    </row>
    <row r="103" spans="1:36" x14ac:dyDescent="0.25">
      <c r="A103" s="424"/>
      <c r="B103" s="598"/>
      <c r="C103" s="1919"/>
      <c r="D103" s="1968"/>
      <c r="E103" s="1953" t="s">
        <v>614</v>
      </c>
      <c r="F103" s="1139" t="s">
        <v>541</v>
      </c>
      <c r="G103" s="1139" t="s">
        <v>218</v>
      </c>
      <c r="H103" s="1140">
        <v>1.1399999999999999</v>
      </c>
      <c r="I103" s="1141"/>
      <c r="J103" s="598"/>
      <c r="L103"/>
      <c r="M103"/>
      <c r="N103"/>
      <c r="O103"/>
      <c r="P103"/>
      <c r="Q103" s="426"/>
      <c r="R103" t="s">
        <v>26</v>
      </c>
      <c r="S103" t="s">
        <v>547</v>
      </c>
      <c r="T103" t="s">
        <v>1385</v>
      </c>
      <c r="U103" t="s">
        <v>1132</v>
      </c>
      <c r="V103" s="1081">
        <v>0.42499999999999999</v>
      </c>
      <c r="W103" s="1081">
        <v>0</v>
      </c>
      <c r="X103" s="1081">
        <v>118.27799999999999</v>
      </c>
      <c r="Y103"/>
      <c r="Z103" s="1081">
        <v>-0.42499999999999999</v>
      </c>
      <c r="AA103" s="426"/>
      <c r="AB103" s="1188" t="s">
        <v>26</v>
      </c>
      <c r="AC103" s="1188" t="s">
        <v>602</v>
      </c>
      <c r="AD103" s="1188" t="s">
        <v>1388</v>
      </c>
      <c r="AE103" s="1188" t="s">
        <v>1132</v>
      </c>
      <c r="AF103" s="1081">
        <v>0.4</v>
      </c>
      <c r="AG103" s="1081">
        <v>0.4</v>
      </c>
      <c r="AH103" s="1081">
        <v>424.80500000000001</v>
      </c>
      <c r="AI103"/>
      <c r="AJ103" s="1081">
        <f t="shared" si="1"/>
        <v>0</v>
      </c>
    </row>
    <row r="104" spans="1:36" x14ac:dyDescent="0.25">
      <c r="A104" s="424"/>
      <c r="B104" s="598"/>
      <c r="C104" s="1919"/>
      <c r="D104" s="1968"/>
      <c r="E104" s="1954"/>
      <c r="F104" s="1142" t="s">
        <v>542</v>
      </c>
      <c r="G104" s="1142" t="s">
        <v>218</v>
      </c>
      <c r="H104" s="1143">
        <v>1.1399999999999999</v>
      </c>
      <c r="I104" s="1144"/>
      <c r="J104" s="598"/>
      <c r="L104"/>
      <c r="M104"/>
      <c r="N104"/>
      <c r="O104"/>
      <c r="P104"/>
      <c r="Q104" s="424"/>
      <c r="R104" s="1085" t="s">
        <v>26</v>
      </c>
      <c r="S104" s="1085" t="s">
        <v>547</v>
      </c>
      <c r="T104" s="1085" t="s">
        <v>1051</v>
      </c>
      <c r="U104" s="1085" t="s">
        <v>1132</v>
      </c>
      <c r="V104" s="1086">
        <v>0.22</v>
      </c>
      <c r="W104" s="1086"/>
      <c r="X104" s="1086"/>
      <c r="Y104" s="1085" t="s">
        <v>1611</v>
      </c>
      <c r="Z104" s="1081">
        <v>-0.22</v>
      </c>
      <c r="AA104" s="424"/>
      <c r="AB104" s="1188" t="s">
        <v>26</v>
      </c>
      <c r="AC104" s="1188" t="s">
        <v>1555</v>
      </c>
      <c r="AD104" s="1188" t="s">
        <v>1051</v>
      </c>
      <c r="AE104" s="1188" t="s">
        <v>1132</v>
      </c>
      <c r="AF104" s="1081">
        <v>0.22</v>
      </c>
      <c r="AG104" s="1081">
        <v>0.22</v>
      </c>
      <c r="AH104" s="1081">
        <v>0</v>
      </c>
      <c r="AI104"/>
      <c r="AJ104" s="1081">
        <f t="shared" si="1"/>
        <v>0</v>
      </c>
    </row>
    <row r="105" spans="1:36" x14ac:dyDescent="0.25">
      <c r="A105" s="424"/>
      <c r="B105" s="598"/>
      <c r="C105" s="1919"/>
      <c r="D105" s="1968"/>
      <c r="E105" s="1954"/>
      <c r="F105" s="1142" t="s">
        <v>543</v>
      </c>
      <c r="G105" s="1142" t="s">
        <v>218</v>
      </c>
      <c r="H105" s="1143">
        <v>1.1399999999999999</v>
      </c>
      <c r="I105" s="1144"/>
      <c r="J105" s="598"/>
      <c r="L105"/>
      <c r="M105"/>
      <c r="N105"/>
      <c r="O105"/>
      <c r="P105"/>
      <c r="Q105" s="424"/>
      <c r="R105" t="s">
        <v>26</v>
      </c>
      <c r="S105" t="s">
        <v>547</v>
      </c>
      <c r="T105" t="s">
        <v>1082</v>
      </c>
      <c r="U105" t="s">
        <v>1132</v>
      </c>
      <c r="V105" s="1081">
        <v>0.73399999999999999</v>
      </c>
      <c r="W105" s="1081">
        <v>0.73399999999999999</v>
      </c>
      <c r="X105" s="1081">
        <v>2185.7549999999997</v>
      </c>
      <c r="Y105"/>
      <c r="Z105" s="1081">
        <v>0</v>
      </c>
      <c r="AA105" s="424"/>
      <c r="AB105" s="1188" t="s">
        <v>26</v>
      </c>
      <c r="AC105" s="1188" t="s">
        <v>1555</v>
      </c>
      <c r="AD105" s="1188" t="s">
        <v>552</v>
      </c>
      <c r="AE105" s="1188" t="s">
        <v>1132</v>
      </c>
      <c r="AF105" s="1081">
        <v>0.48</v>
      </c>
      <c r="AG105" s="1081">
        <v>0.48</v>
      </c>
      <c r="AH105" s="1081">
        <v>961.63099999999997</v>
      </c>
      <c r="AI105"/>
      <c r="AJ105" s="1081">
        <f t="shared" si="1"/>
        <v>0</v>
      </c>
    </row>
    <row r="106" spans="1:36" x14ac:dyDescent="0.25">
      <c r="A106" s="424"/>
      <c r="B106" s="598"/>
      <c r="C106" s="1919"/>
      <c r="D106" s="1968"/>
      <c r="E106" s="1954"/>
      <c r="F106" s="1142" t="s">
        <v>544</v>
      </c>
      <c r="G106" s="1142" t="s">
        <v>218</v>
      </c>
      <c r="H106" s="1143">
        <v>1.1399999999999999</v>
      </c>
      <c r="I106" s="1144"/>
      <c r="J106" s="598"/>
      <c r="L106"/>
      <c r="M106"/>
      <c r="N106"/>
      <c r="O106"/>
      <c r="P106"/>
      <c r="Q106" s="424"/>
      <c r="R106" s="1085" t="s">
        <v>26</v>
      </c>
      <c r="S106" s="1085" t="s">
        <v>547</v>
      </c>
      <c r="T106" s="1085" t="s">
        <v>1083</v>
      </c>
      <c r="U106" s="1085" t="s">
        <v>1132</v>
      </c>
      <c r="V106" s="1086">
        <v>0.43</v>
      </c>
      <c r="W106" s="1086"/>
      <c r="X106" s="1086"/>
      <c r="Y106" s="1085" t="s">
        <v>1611</v>
      </c>
      <c r="Z106" s="1081">
        <v>-0.43</v>
      </c>
      <c r="AA106" s="424"/>
      <c r="AB106" s="1188" t="s">
        <v>26</v>
      </c>
      <c r="AC106" s="1188" t="s">
        <v>605</v>
      </c>
      <c r="AD106" s="1188" t="s">
        <v>1084</v>
      </c>
      <c r="AE106" s="1188" t="s">
        <v>1132</v>
      </c>
      <c r="AF106" s="1081">
        <v>0.5</v>
      </c>
      <c r="AG106" s="1081">
        <v>0.5</v>
      </c>
      <c r="AH106" s="1081">
        <v>734.73</v>
      </c>
      <c r="AI106"/>
      <c r="AJ106" s="1081">
        <f t="shared" si="1"/>
        <v>0</v>
      </c>
    </row>
    <row r="107" spans="1:36" x14ac:dyDescent="0.25">
      <c r="A107" s="424"/>
      <c r="B107" s="598"/>
      <c r="C107" s="1919"/>
      <c r="D107" s="1968"/>
      <c r="E107" s="1955"/>
      <c r="F107" s="1145" t="s">
        <v>545</v>
      </c>
      <c r="G107" s="1145" t="s">
        <v>218</v>
      </c>
      <c r="H107" s="1146">
        <v>1.1399999999999999</v>
      </c>
      <c r="I107" s="1147"/>
      <c r="J107" s="598"/>
      <c r="L107"/>
      <c r="M107"/>
      <c r="N107"/>
      <c r="O107"/>
      <c r="P107"/>
      <c r="Q107" s="424"/>
      <c r="R107" t="s">
        <v>26</v>
      </c>
      <c r="S107" t="s">
        <v>547</v>
      </c>
      <c r="T107" t="s">
        <v>550</v>
      </c>
      <c r="U107" t="s">
        <v>1132</v>
      </c>
      <c r="V107" s="1081">
        <v>0.6</v>
      </c>
      <c r="W107" s="1081">
        <v>0.6</v>
      </c>
      <c r="X107" s="1081">
        <v>1739.1399999999999</v>
      </c>
      <c r="Y107"/>
      <c r="Z107" s="1081">
        <v>0</v>
      </c>
      <c r="AA107" s="424"/>
      <c r="AB107" s="1188" t="s">
        <v>26</v>
      </c>
      <c r="AC107" s="1188" t="s">
        <v>605</v>
      </c>
      <c r="AD107" s="1188" t="s">
        <v>1086</v>
      </c>
      <c r="AE107" s="1188" t="s">
        <v>1132</v>
      </c>
      <c r="AF107" s="1081">
        <v>0.6</v>
      </c>
      <c r="AG107" s="1081">
        <v>0.6</v>
      </c>
      <c r="AH107" s="1081">
        <v>1138.3400000000001</v>
      </c>
      <c r="AI107"/>
      <c r="AJ107" s="1081">
        <f t="shared" si="1"/>
        <v>0</v>
      </c>
    </row>
    <row r="108" spans="1:36" x14ac:dyDescent="0.25">
      <c r="A108" s="424"/>
      <c r="B108" s="598"/>
      <c r="C108" s="1920"/>
      <c r="D108" s="1916"/>
      <c r="E108" s="899" t="s">
        <v>626</v>
      </c>
      <c r="F108" s="894" t="s">
        <v>630</v>
      </c>
      <c r="G108" s="894" t="s">
        <v>218</v>
      </c>
      <c r="H108" s="895">
        <v>0.35399999999999998</v>
      </c>
      <c r="I108" s="896"/>
      <c r="J108" s="598"/>
      <c r="L108"/>
      <c r="M108"/>
      <c r="N108"/>
      <c r="O108"/>
      <c r="P108"/>
      <c r="Q108" s="424"/>
      <c r="R108" s="1083" t="s">
        <v>26</v>
      </c>
      <c r="S108" s="1083" t="s">
        <v>547</v>
      </c>
      <c r="T108" s="1083" t="s">
        <v>1571</v>
      </c>
      <c r="U108" s="1083" t="s">
        <v>1132</v>
      </c>
      <c r="V108" s="1084"/>
      <c r="W108" s="1084">
        <v>1</v>
      </c>
      <c r="X108" s="1084">
        <v>8.2100000000000009</v>
      </c>
      <c r="Y108" s="1083" t="s">
        <v>1614</v>
      </c>
      <c r="Z108" s="1081">
        <v>1</v>
      </c>
      <c r="AA108" s="424"/>
      <c r="AB108" s="1188" t="s">
        <v>26</v>
      </c>
      <c r="AC108" s="1188" t="s">
        <v>605</v>
      </c>
      <c r="AD108" s="1188" t="s">
        <v>1568</v>
      </c>
      <c r="AE108" s="1188" t="s">
        <v>1132</v>
      </c>
      <c r="AF108" s="1081">
        <v>1.2250000000000001</v>
      </c>
      <c r="AG108" s="1081">
        <v>1.2250000000000001</v>
      </c>
      <c r="AH108" s="1081">
        <v>2840.1069999999995</v>
      </c>
      <c r="AI108"/>
      <c r="AJ108" s="1081">
        <f t="shared" si="1"/>
        <v>0</v>
      </c>
    </row>
    <row r="109" spans="1:36" x14ac:dyDescent="0.25">
      <c r="A109" s="424"/>
      <c r="B109" s="598"/>
      <c r="C109" s="897">
        <v>2</v>
      </c>
      <c r="D109" s="898" t="s">
        <v>30</v>
      </c>
      <c r="E109" s="899" t="s">
        <v>635</v>
      </c>
      <c r="F109" s="894" t="s">
        <v>636</v>
      </c>
      <c r="G109" s="894" t="s">
        <v>218</v>
      </c>
      <c r="H109" s="895">
        <v>0.5</v>
      </c>
      <c r="I109" s="896"/>
      <c r="J109" s="598"/>
      <c r="L109"/>
      <c r="M109"/>
      <c r="N109"/>
      <c r="O109"/>
      <c r="P109"/>
      <c r="Q109" s="424"/>
      <c r="R109" s="1085" t="s">
        <v>26</v>
      </c>
      <c r="S109" s="1085" t="s">
        <v>547</v>
      </c>
      <c r="T109" s="1085" t="s">
        <v>578</v>
      </c>
      <c r="U109" s="1085" t="s">
        <v>1132</v>
      </c>
      <c r="V109" s="1086">
        <v>0.13</v>
      </c>
      <c r="W109" s="1086"/>
      <c r="X109" s="1086"/>
      <c r="Y109" s="1085" t="s">
        <v>1611</v>
      </c>
      <c r="Z109" s="1081">
        <v>-0.13</v>
      </c>
      <c r="AA109" s="424"/>
      <c r="AB109" s="1188" t="s">
        <v>26</v>
      </c>
      <c r="AC109" s="1188" t="s">
        <v>605</v>
      </c>
      <c r="AD109" s="1188" t="s">
        <v>1566</v>
      </c>
      <c r="AE109" s="1188" t="s">
        <v>1132</v>
      </c>
      <c r="AF109" s="1081">
        <v>1.2250000000000001</v>
      </c>
      <c r="AG109" s="1081">
        <v>1.2250000000000001</v>
      </c>
      <c r="AH109" s="1081">
        <v>1996.3489999999999</v>
      </c>
      <c r="AI109"/>
      <c r="AJ109" s="1081">
        <f t="shared" si="1"/>
        <v>0</v>
      </c>
    </row>
    <row r="110" spans="1:36" x14ac:dyDescent="0.25">
      <c r="A110" s="424"/>
      <c r="B110" s="598"/>
      <c r="C110" s="1918">
        <v>3</v>
      </c>
      <c r="D110" s="1915" t="s">
        <v>1476</v>
      </c>
      <c r="E110" s="899" t="s">
        <v>954</v>
      </c>
      <c r="F110" s="894" t="s">
        <v>688</v>
      </c>
      <c r="G110" s="894" t="s">
        <v>950</v>
      </c>
      <c r="H110" s="895">
        <v>0.81</v>
      </c>
      <c r="I110" s="896"/>
      <c r="J110" s="598"/>
      <c r="L110"/>
      <c r="M110"/>
      <c r="N110"/>
      <c r="O110"/>
      <c r="P110"/>
      <c r="Q110" s="424"/>
      <c r="R110" s="1085" t="s">
        <v>26</v>
      </c>
      <c r="S110" s="1085" t="s">
        <v>547</v>
      </c>
      <c r="T110" s="1085" t="s">
        <v>551</v>
      </c>
      <c r="U110" s="1085" t="s">
        <v>1146</v>
      </c>
      <c r="V110" s="1086">
        <v>0.27300000000000002</v>
      </c>
      <c r="W110" s="1086"/>
      <c r="X110" s="1086"/>
      <c r="Y110" s="1085" t="s">
        <v>1611</v>
      </c>
      <c r="Z110" s="1081">
        <v>-0.27300000000000002</v>
      </c>
      <c r="AA110" s="424"/>
      <c r="AB110" s="1188" t="s">
        <v>26</v>
      </c>
      <c r="AC110" s="1188" t="s">
        <v>605</v>
      </c>
      <c r="AD110" s="1188" t="s">
        <v>1683</v>
      </c>
      <c r="AE110" s="1188" t="s">
        <v>1132</v>
      </c>
      <c r="AF110" s="1081"/>
      <c r="AG110" s="1081"/>
      <c r="AH110" s="1081"/>
      <c r="AI110"/>
      <c r="AJ110" s="1081">
        <f t="shared" si="1"/>
        <v>0</v>
      </c>
    </row>
    <row r="111" spans="1:36" x14ac:dyDescent="0.25">
      <c r="A111" s="424"/>
      <c r="B111" s="598"/>
      <c r="C111" s="1919"/>
      <c r="D111" s="1968"/>
      <c r="E111" s="899" t="s">
        <v>1178</v>
      </c>
      <c r="F111" s="894" t="s">
        <v>533</v>
      </c>
      <c r="G111" s="894" t="s">
        <v>950</v>
      </c>
      <c r="H111" s="895">
        <v>0.26</v>
      </c>
      <c r="I111" s="896"/>
      <c r="J111" s="598"/>
      <c r="L111"/>
      <c r="M111"/>
      <c r="N111"/>
      <c r="O111"/>
      <c r="P111"/>
      <c r="Q111" s="424"/>
      <c r="R111" s="1085" t="s">
        <v>26</v>
      </c>
      <c r="S111" s="1085" t="s">
        <v>547</v>
      </c>
      <c r="T111" s="1085" t="s">
        <v>552</v>
      </c>
      <c r="U111" s="1085" t="s">
        <v>1146</v>
      </c>
      <c r="V111" s="1086">
        <v>0.48</v>
      </c>
      <c r="W111" s="1086"/>
      <c r="X111" s="1086"/>
      <c r="Y111" s="1085" t="s">
        <v>1611</v>
      </c>
      <c r="Z111" s="1081">
        <v>-0.48</v>
      </c>
      <c r="AA111" s="424"/>
      <c r="AB111" s="1188" t="s">
        <v>26</v>
      </c>
      <c r="AC111" s="1188" t="s">
        <v>607</v>
      </c>
      <c r="AD111" s="1188" t="s">
        <v>608</v>
      </c>
      <c r="AE111" s="1188" t="s">
        <v>1132</v>
      </c>
      <c r="AF111" s="1081">
        <v>0.5</v>
      </c>
      <c r="AG111" s="1081">
        <v>0.5</v>
      </c>
      <c r="AH111" s="1081">
        <v>992.88499999999999</v>
      </c>
      <c r="AI111"/>
      <c r="AJ111" s="1081">
        <f t="shared" si="1"/>
        <v>0</v>
      </c>
    </row>
    <row r="112" spans="1:36" x14ac:dyDescent="0.25">
      <c r="A112" s="424"/>
      <c r="B112" s="598"/>
      <c r="C112" s="1920"/>
      <c r="D112" s="1916"/>
      <c r="E112" s="899" t="s">
        <v>1048</v>
      </c>
      <c r="F112" s="894" t="s">
        <v>1172</v>
      </c>
      <c r="G112" s="894" t="s">
        <v>950</v>
      </c>
      <c r="H112" s="895">
        <v>0.55000000000000004</v>
      </c>
      <c r="I112" s="896"/>
      <c r="J112" s="598"/>
      <c r="L112"/>
      <c r="M112"/>
      <c r="N112"/>
      <c r="O112"/>
      <c r="P112"/>
      <c r="Q112" s="424"/>
      <c r="R112" t="s">
        <v>26</v>
      </c>
      <c r="S112" t="s">
        <v>553</v>
      </c>
      <c r="T112" t="s">
        <v>554</v>
      </c>
      <c r="U112" t="s">
        <v>1146</v>
      </c>
      <c r="V112" s="1081">
        <v>0</v>
      </c>
      <c r="W112" s="1081">
        <v>0</v>
      </c>
      <c r="X112" s="1081">
        <v>0</v>
      </c>
      <c r="Y112"/>
      <c r="Z112" s="1081">
        <v>0</v>
      </c>
      <c r="AA112" s="424"/>
      <c r="AB112" s="1188" t="s">
        <v>26</v>
      </c>
      <c r="AC112" s="1188" t="s">
        <v>607</v>
      </c>
      <c r="AD112" s="1188" t="s">
        <v>609</v>
      </c>
      <c r="AE112" s="1188" t="s">
        <v>1132</v>
      </c>
      <c r="AF112" s="1081">
        <v>0.46800000000000003</v>
      </c>
      <c r="AG112" s="1081">
        <v>0.46800000000000003</v>
      </c>
      <c r="AH112" s="1081">
        <v>131.381</v>
      </c>
      <c r="AI112"/>
      <c r="AJ112" s="1081">
        <f t="shared" si="1"/>
        <v>0</v>
      </c>
    </row>
    <row r="113" spans="1:36" ht="16.5" thickBot="1" x14ac:dyDescent="0.3">
      <c r="A113" s="428"/>
      <c r="B113" s="598"/>
      <c r="C113" s="1942" t="s">
        <v>285</v>
      </c>
      <c r="D113" s="1943"/>
      <c r="E113" s="1943"/>
      <c r="F113" s="1943"/>
      <c r="G113" s="1944"/>
      <c r="H113" s="621">
        <f>SUM(H88:H112)</f>
        <v>24.829000000000004</v>
      </c>
      <c r="I113" s="625"/>
      <c r="J113" s="598"/>
      <c r="L113"/>
      <c r="M113"/>
      <c r="N113"/>
      <c r="O113"/>
      <c r="P113"/>
      <c r="Q113" s="424"/>
      <c r="R113" t="s">
        <v>26</v>
      </c>
      <c r="S113" t="s">
        <v>555</v>
      </c>
      <c r="T113" t="s">
        <v>556</v>
      </c>
      <c r="U113" t="s">
        <v>1132</v>
      </c>
      <c r="V113" s="1081">
        <v>2</v>
      </c>
      <c r="W113" s="1081">
        <v>2</v>
      </c>
      <c r="X113" s="1081">
        <v>653.86500000000001</v>
      </c>
      <c r="Y113"/>
      <c r="Z113" s="1081">
        <v>0</v>
      </c>
      <c r="AA113" s="424"/>
      <c r="AB113" s="1188" t="s">
        <v>26</v>
      </c>
      <c r="AC113" s="1188" t="s">
        <v>607</v>
      </c>
      <c r="AD113" s="1188" t="s">
        <v>1684</v>
      </c>
      <c r="AE113" s="1188" t="s">
        <v>1132</v>
      </c>
      <c r="AF113" s="1081"/>
      <c r="AG113" s="1081"/>
      <c r="AH113" s="1081"/>
      <c r="AI113"/>
      <c r="AJ113" s="1081">
        <f t="shared" si="1"/>
        <v>0</v>
      </c>
    </row>
    <row r="114" spans="1:36" x14ac:dyDescent="0.25">
      <c r="A114" s="428"/>
      <c r="B114" s="424"/>
      <c r="C114" s="424"/>
      <c r="D114" s="653"/>
      <c r="E114" s="424"/>
      <c r="F114" s="425"/>
      <c r="G114" s="425"/>
      <c r="H114" s="424"/>
      <c r="I114" s="435"/>
      <c r="L114"/>
      <c r="M114"/>
      <c r="N114"/>
      <c r="O114"/>
      <c r="P114"/>
      <c r="Q114" s="424"/>
      <c r="R114" t="s">
        <v>26</v>
      </c>
      <c r="S114" t="s">
        <v>555</v>
      </c>
      <c r="T114" t="s">
        <v>557</v>
      </c>
      <c r="U114" t="s">
        <v>1132</v>
      </c>
      <c r="V114" s="1081">
        <v>2</v>
      </c>
      <c r="W114" s="1081">
        <v>2</v>
      </c>
      <c r="X114" s="1081">
        <v>1499.509</v>
      </c>
      <c r="Y114"/>
      <c r="Z114" s="1081">
        <v>0</v>
      </c>
      <c r="AA114" s="424"/>
      <c r="AB114" s="1188" t="s">
        <v>26</v>
      </c>
      <c r="AC114" s="1188" t="s">
        <v>607</v>
      </c>
      <c r="AD114" s="1188" t="s">
        <v>1685</v>
      </c>
      <c r="AE114" s="1188" t="s">
        <v>1132</v>
      </c>
      <c r="AF114" s="1081"/>
      <c r="AG114" s="1081"/>
      <c r="AH114" s="1081"/>
      <c r="AI114"/>
      <c r="AJ114" s="1081">
        <f t="shared" si="1"/>
        <v>0</v>
      </c>
    </row>
    <row r="115" spans="1:36" x14ac:dyDescent="0.25">
      <c r="A115" s="428"/>
      <c r="B115" s="597" t="s">
        <v>930</v>
      </c>
      <c r="C115" s="598"/>
      <c r="D115" s="655"/>
      <c r="E115" s="598"/>
      <c r="F115" s="607"/>
      <c r="G115" s="607"/>
      <c r="H115" s="598"/>
      <c r="I115" s="598"/>
      <c r="J115" s="626"/>
      <c r="L115"/>
      <c r="M115"/>
      <c r="N115"/>
      <c r="O115"/>
      <c r="P115"/>
      <c r="Q115" s="424"/>
      <c r="R115" t="s">
        <v>26</v>
      </c>
      <c r="S115" t="s">
        <v>555</v>
      </c>
      <c r="T115" t="s">
        <v>1052</v>
      </c>
      <c r="U115" t="s">
        <v>1132</v>
      </c>
      <c r="V115" s="1081">
        <v>2</v>
      </c>
      <c r="W115" s="1081">
        <v>2</v>
      </c>
      <c r="X115" s="1081">
        <v>1929.8220000000001</v>
      </c>
      <c r="Y115"/>
      <c r="Z115" s="1081">
        <v>0</v>
      </c>
      <c r="AA115" s="424"/>
      <c r="AB115" s="1188" t="s">
        <v>26</v>
      </c>
      <c r="AC115" s="1188" t="s">
        <v>611</v>
      </c>
      <c r="AD115" s="1188" t="s">
        <v>1639</v>
      </c>
      <c r="AE115" s="1188" t="s">
        <v>1132</v>
      </c>
      <c r="AF115" s="1081"/>
      <c r="AG115" s="1081">
        <v>3.1E-2</v>
      </c>
      <c r="AH115" s="1081">
        <v>1.8089999999999999</v>
      </c>
      <c r="AI115"/>
      <c r="AJ115" s="1081">
        <f t="shared" si="1"/>
        <v>3.1E-2</v>
      </c>
    </row>
    <row r="116" spans="1:36" x14ac:dyDescent="0.25">
      <c r="A116" s="428"/>
      <c r="B116" s="598"/>
      <c r="C116" s="597" t="s">
        <v>928</v>
      </c>
      <c r="D116" s="655"/>
      <c r="E116" s="598"/>
      <c r="F116" s="607"/>
      <c r="G116" s="607"/>
      <c r="H116" s="598"/>
      <c r="I116" s="598"/>
      <c r="J116" s="598"/>
      <c r="L116"/>
      <c r="M116"/>
      <c r="N116"/>
      <c r="O116"/>
      <c r="P116"/>
      <c r="Q116" s="426"/>
      <c r="R116" t="s">
        <v>26</v>
      </c>
      <c r="S116" t="s">
        <v>555</v>
      </c>
      <c r="T116" t="s">
        <v>1384</v>
      </c>
      <c r="U116" t="s">
        <v>1132</v>
      </c>
      <c r="V116" s="1081">
        <v>1.25</v>
      </c>
      <c r="W116" s="1081">
        <v>1.25</v>
      </c>
      <c r="X116" s="1081">
        <v>443.46800000000007</v>
      </c>
      <c r="Y116"/>
      <c r="Z116" s="1081">
        <v>0</v>
      </c>
      <c r="AA116" s="426"/>
      <c r="AB116" s="1188" t="s">
        <v>26</v>
      </c>
      <c r="AC116" s="1188" t="s">
        <v>611</v>
      </c>
      <c r="AD116" s="1188" t="s">
        <v>1640</v>
      </c>
      <c r="AE116" s="1188" t="s">
        <v>1132</v>
      </c>
      <c r="AF116" s="1081"/>
      <c r="AG116" s="1081">
        <v>3.1E-2</v>
      </c>
      <c r="AH116" s="1081">
        <v>1.7209999999999999</v>
      </c>
      <c r="AI116"/>
      <c r="AJ116" s="1081">
        <f t="shared" si="1"/>
        <v>3.1E-2</v>
      </c>
    </row>
    <row r="117" spans="1:36" ht="16.5" thickBot="1" x14ac:dyDescent="0.3">
      <c r="A117" s="428"/>
      <c r="B117" s="597" t="s">
        <v>929</v>
      </c>
      <c r="C117" s="597"/>
      <c r="D117" s="655"/>
      <c r="E117" s="598"/>
      <c r="F117" s="607"/>
      <c r="G117" s="607"/>
      <c r="H117" s="598"/>
      <c r="I117" s="598"/>
      <c r="J117" s="598"/>
      <c r="L117"/>
      <c r="M117"/>
      <c r="N117"/>
      <c r="O117"/>
      <c r="P117"/>
      <c r="Q117" s="426"/>
      <c r="R117" s="1085" t="s">
        <v>26</v>
      </c>
      <c r="S117" s="1085" t="s">
        <v>555</v>
      </c>
      <c r="T117" s="1085" t="s">
        <v>680</v>
      </c>
      <c r="U117" s="1085" t="s">
        <v>1132</v>
      </c>
      <c r="V117" s="1086">
        <v>0</v>
      </c>
      <c r="W117" s="1086"/>
      <c r="X117" s="1086"/>
      <c r="Y117" s="1085" t="s">
        <v>1610</v>
      </c>
      <c r="Z117" s="1081">
        <v>0</v>
      </c>
      <c r="AA117" s="426"/>
      <c r="AB117" s="1188" t="s">
        <v>26</v>
      </c>
      <c r="AC117" s="1188" t="s">
        <v>615</v>
      </c>
      <c r="AD117" s="1188" t="s">
        <v>1054</v>
      </c>
      <c r="AE117" s="1188" t="s">
        <v>1132</v>
      </c>
      <c r="AF117" s="1081">
        <v>2</v>
      </c>
      <c r="AG117" s="1081">
        <v>2</v>
      </c>
      <c r="AH117" s="1081">
        <v>3173.8569999999995</v>
      </c>
      <c r="AI117"/>
      <c r="AJ117" s="1081">
        <f t="shared" si="1"/>
        <v>0</v>
      </c>
    </row>
    <row r="118" spans="1:36" ht="25.5" x14ac:dyDescent="0.25">
      <c r="A118" s="428"/>
      <c r="B118" s="597"/>
      <c r="C118" s="1216" t="s">
        <v>2</v>
      </c>
      <c r="D118" s="1232" t="s">
        <v>927</v>
      </c>
      <c r="E118" s="1233" t="s">
        <v>926</v>
      </c>
      <c r="F118" s="1224" t="s">
        <v>242</v>
      </c>
      <c r="G118" s="1234" t="s">
        <v>925</v>
      </c>
      <c r="H118" s="1228" t="s">
        <v>501</v>
      </c>
      <c r="I118" s="1229" t="s">
        <v>907</v>
      </c>
      <c r="J118" s="598"/>
      <c r="L118"/>
      <c r="M118"/>
      <c r="N118"/>
      <c r="O118"/>
      <c r="P118"/>
      <c r="Q118" s="433"/>
      <c r="R118" s="1085" t="s">
        <v>26</v>
      </c>
      <c r="S118" s="1085" t="s">
        <v>555</v>
      </c>
      <c r="T118" s="1085" t="s">
        <v>1053</v>
      </c>
      <c r="U118" s="1085" t="s">
        <v>1132</v>
      </c>
      <c r="V118" s="1086">
        <v>1.35</v>
      </c>
      <c r="W118" s="1086">
        <v>0</v>
      </c>
      <c r="X118" s="1086">
        <v>655.91</v>
      </c>
      <c r="Y118" s="1085" t="s">
        <v>1521</v>
      </c>
      <c r="Z118" s="1081">
        <v>-1.35</v>
      </c>
      <c r="AA118" s="433"/>
      <c r="AB118" s="1188" t="s">
        <v>26</v>
      </c>
      <c r="AC118" s="1188" t="s">
        <v>615</v>
      </c>
      <c r="AD118" s="1188" t="s">
        <v>617</v>
      </c>
      <c r="AE118" s="1188" t="s">
        <v>1132</v>
      </c>
      <c r="AF118" s="1081">
        <v>0.5</v>
      </c>
      <c r="AG118" s="1081">
        <v>0.5</v>
      </c>
      <c r="AH118" s="1081">
        <v>378.23999999999995</v>
      </c>
      <c r="AI118"/>
      <c r="AJ118" s="1081">
        <f t="shared" si="1"/>
        <v>0</v>
      </c>
    </row>
    <row r="119" spans="1:36" x14ac:dyDescent="0.25">
      <c r="A119" s="428"/>
      <c r="B119" s="598"/>
      <c r="C119" s="1951">
        <v>1</v>
      </c>
      <c r="D119" s="1915" t="s">
        <v>74</v>
      </c>
      <c r="E119" s="1915" t="s">
        <v>1533</v>
      </c>
      <c r="F119" s="1966" t="s">
        <v>261</v>
      </c>
      <c r="G119" s="1354" t="s">
        <v>1131</v>
      </c>
      <c r="H119" s="627">
        <v>50</v>
      </c>
      <c r="I119" s="628" t="s">
        <v>1621</v>
      </c>
      <c r="J119" s="598"/>
      <c r="L119"/>
      <c r="M119"/>
      <c r="N119"/>
      <c r="O119"/>
      <c r="P119"/>
      <c r="Q119" s="424"/>
      <c r="R119" t="s">
        <v>26</v>
      </c>
      <c r="S119" t="s">
        <v>561</v>
      </c>
      <c r="T119" t="s">
        <v>562</v>
      </c>
      <c r="U119" t="s">
        <v>1146</v>
      </c>
      <c r="V119" s="1081">
        <v>0</v>
      </c>
      <c r="W119" s="1081">
        <v>0</v>
      </c>
      <c r="X119" s="1081">
        <v>0</v>
      </c>
      <c r="Y119"/>
      <c r="Z119" s="1081">
        <v>0</v>
      </c>
      <c r="AA119" s="424"/>
      <c r="AB119" s="1188" t="s">
        <v>26</v>
      </c>
      <c r="AC119" s="1188" t="s">
        <v>615</v>
      </c>
      <c r="AD119" s="1188" t="s">
        <v>618</v>
      </c>
      <c r="AE119" s="1188" t="s">
        <v>1132</v>
      </c>
      <c r="AF119" s="1081">
        <v>0.5</v>
      </c>
      <c r="AG119" s="1081">
        <v>0.5</v>
      </c>
      <c r="AH119" s="1081">
        <v>152.32000000000002</v>
      </c>
      <c r="AI119"/>
      <c r="AJ119" s="1081">
        <f t="shared" si="1"/>
        <v>0</v>
      </c>
    </row>
    <row r="120" spans="1:36" x14ac:dyDescent="0.25">
      <c r="A120" s="428"/>
      <c r="B120" s="598"/>
      <c r="C120" s="1952"/>
      <c r="D120" s="1916"/>
      <c r="E120" s="1916"/>
      <c r="F120" s="1967"/>
      <c r="G120" s="1355" t="s">
        <v>1283</v>
      </c>
      <c r="H120" s="1155">
        <v>50</v>
      </c>
      <c r="I120" s="1156" t="s">
        <v>1621</v>
      </c>
      <c r="J120" s="598"/>
      <c r="L120"/>
      <c r="M120"/>
      <c r="N120"/>
      <c r="O120"/>
      <c r="P120"/>
      <c r="Q120" s="424"/>
      <c r="R120" s="1085" t="s">
        <v>26</v>
      </c>
      <c r="S120" s="1085" t="s">
        <v>563</v>
      </c>
      <c r="T120" s="1085" t="s">
        <v>564</v>
      </c>
      <c r="U120" s="1085" t="s">
        <v>1146</v>
      </c>
      <c r="V120" s="1086">
        <v>0.65</v>
      </c>
      <c r="W120" s="1086">
        <v>0.65</v>
      </c>
      <c r="X120" s="1086">
        <v>0</v>
      </c>
      <c r="Y120" s="1085" t="s">
        <v>1610</v>
      </c>
      <c r="Z120" s="1081">
        <v>0</v>
      </c>
      <c r="AA120" s="424"/>
      <c r="AB120" s="1188" t="s">
        <v>26</v>
      </c>
      <c r="AC120" s="1188" t="s">
        <v>615</v>
      </c>
      <c r="AD120" s="1188" t="s">
        <v>560</v>
      </c>
      <c r="AE120" s="1188" t="s">
        <v>1132</v>
      </c>
      <c r="AF120" s="1081">
        <v>0.6</v>
      </c>
      <c r="AG120" s="1081">
        <v>0.6</v>
      </c>
      <c r="AH120" s="1081">
        <v>1218.56</v>
      </c>
      <c r="AI120"/>
      <c r="AJ120" s="1081">
        <f t="shared" si="1"/>
        <v>0</v>
      </c>
    </row>
    <row r="121" spans="1:36" x14ac:dyDescent="0.25">
      <c r="A121" s="428"/>
      <c r="B121" s="598"/>
      <c r="C121" s="1936">
        <v>2</v>
      </c>
      <c r="D121" s="1939" t="s">
        <v>1319</v>
      </c>
      <c r="E121" s="1939" t="s">
        <v>1527</v>
      </c>
      <c r="F121" s="1948" t="s">
        <v>1320</v>
      </c>
      <c r="G121" s="602" t="s">
        <v>1321</v>
      </c>
      <c r="H121" s="627">
        <v>6.5609999999999999</v>
      </c>
      <c r="I121" s="911" t="s">
        <v>1622</v>
      </c>
      <c r="J121" s="598"/>
      <c r="L121"/>
      <c r="M121"/>
      <c r="N121"/>
      <c r="O121"/>
      <c r="P121"/>
      <c r="Q121" s="424"/>
      <c r="R121" t="s">
        <v>26</v>
      </c>
      <c r="S121" t="s">
        <v>563</v>
      </c>
      <c r="T121" t="s">
        <v>565</v>
      </c>
      <c r="U121" t="s">
        <v>1132</v>
      </c>
      <c r="V121" s="1081">
        <v>0.5</v>
      </c>
      <c r="W121" s="1081">
        <v>0.5</v>
      </c>
      <c r="X121" s="1081">
        <v>1942.1599999999999</v>
      </c>
      <c r="Y121"/>
      <c r="Z121" s="1081">
        <v>0</v>
      </c>
      <c r="AA121" s="424"/>
      <c r="AB121" s="1188" t="s">
        <v>26</v>
      </c>
      <c r="AC121" s="1188" t="s">
        <v>615</v>
      </c>
      <c r="AD121" s="1188" t="s">
        <v>1567</v>
      </c>
      <c r="AE121" s="1188" t="s">
        <v>1132</v>
      </c>
      <c r="AF121" s="1081">
        <v>1.2250000000000001</v>
      </c>
      <c r="AG121" s="1081">
        <v>1.2250000000000001</v>
      </c>
      <c r="AH121" s="1081">
        <v>2298.7440000000001</v>
      </c>
      <c r="AI121"/>
      <c r="AJ121" s="1081">
        <f t="shared" si="1"/>
        <v>0</v>
      </c>
    </row>
    <row r="122" spans="1:36" x14ac:dyDescent="0.25">
      <c r="A122" s="428"/>
      <c r="B122" s="598"/>
      <c r="C122" s="1937"/>
      <c r="D122" s="1940"/>
      <c r="E122" s="1940"/>
      <c r="F122" s="1949"/>
      <c r="G122" s="1157" t="s">
        <v>1322</v>
      </c>
      <c r="H122" s="1158">
        <v>6.5609999999999999</v>
      </c>
      <c r="I122" s="629" t="s">
        <v>1622</v>
      </c>
      <c r="J122" s="598"/>
      <c r="L122"/>
      <c r="M122"/>
      <c r="N122"/>
      <c r="O122"/>
      <c r="P122"/>
      <c r="Q122" s="424"/>
      <c r="R122" t="s">
        <v>26</v>
      </c>
      <c r="S122" t="s">
        <v>563</v>
      </c>
      <c r="T122" t="s">
        <v>566</v>
      </c>
      <c r="U122" t="s">
        <v>1132</v>
      </c>
      <c r="V122" s="1081">
        <v>0.5</v>
      </c>
      <c r="W122" s="1081">
        <v>0.5</v>
      </c>
      <c r="X122" s="1081">
        <v>1224.9389999999999</v>
      </c>
      <c r="Y122"/>
      <c r="Z122" s="1081">
        <v>0</v>
      </c>
      <c r="AA122" s="424"/>
      <c r="AB122" s="1188" t="s">
        <v>26</v>
      </c>
      <c r="AC122" s="1188" t="s">
        <v>1556</v>
      </c>
      <c r="AD122" s="1188" t="s">
        <v>578</v>
      </c>
      <c r="AE122" s="1188" t="s">
        <v>1132</v>
      </c>
      <c r="AF122" s="1081">
        <v>0.13</v>
      </c>
      <c r="AG122" s="1081">
        <v>0.13</v>
      </c>
      <c r="AH122" s="1081">
        <v>116.652</v>
      </c>
      <c r="AI122"/>
      <c r="AJ122" s="1081">
        <f t="shared" si="1"/>
        <v>0</v>
      </c>
    </row>
    <row r="123" spans="1:36" x14ac:dyDescent="0.25">
      <c r="A123" s="428"/>
      <c r="B123" s="598"/>
      <c r="C123" s="1938"/>
      <c r="D123" s="1941"/>
      <c r="E123" s="1941"/>
      <c r="F123" s="1950"/>
      <c r="G123" s="1149" t="s">
        <v>1039</v>
      </c>
      <c r="H123" s="1155">
        <v>6.5609999999999999</v>
      </c>
      <c r="I123" s="1156" t="s">
        <v>1622</v>
      </c>
      <c r="J123" s="598"/>
      <c r="L123"/>
      <c r="M123"/>
      <c r="N123"/>
      <c r="O123"/>
      <c r="P123"/>
      <c r="Q123" s="424"/>
      <c r="R123" t="s">
        <v>26</v>
      </c>
      <c r="S123" t="s">
        <v>563</v>
      </c>
      <c r="T123" t="s">
        <v>567</v>
      </c>
      <c r="U123" t="s">
        <v>1132</v>
      </c>
      <c r="V123" s="1081">
        <v>0.68</v>
      </c>
      <c r="W123" s="1081">
        <v>0.68</v>
      </c>
      <c r="X123" s="1081">
        <v>1769.4959999999999</v>
      </c>
      <c r="Y123"/>
      <c r="Z123" s="1081">
        <v>0</v>
      </c>
      <c r="AA123" s="424"/>
      <c r="AB123" s="1188" t="s">
        <v>26</v>
      </c>
      <c r="AC123" s="1188" t="s">
        <v>1556</v>
      </c>
      <c r="AD123" s="1188" t="s">
        <v>551</v>
      </c>
      <c r="AE123" s="1188" t="s">
        <v>1132</v>
      </c>
      <c r="AF123" s="1081">
        <v>0.27300000000000002</v>
      </c>
      <c r="AG123" s="1081">
        <v>0.27300000000000002</v>
      </c>
      <c r="AH123" s="1081">
        <v>293.43099999999993</v>
      </c>
      <c r="AI123"/>
      <c r="AJ123" s="1081">
        <f t="shared" si="1"/>
        <v>0</v>
      </c>
    </row>
    <row r="124" spans="1:36" ht="16.5" thickBot="1" x14ac:dyDescent="0.3">
      <c r="A124" s="428"/>
      <c r="B124" s="598"/>
      <c r="C124" s="1942" t="s">
        <v>285</v>
      </c>
      <c r="D124" s="1943"/>
      <c r="E124" s="1943"/>
      <c r="F124" s="1943"/>
      <c r="G124" s="1965"/>
      <c r="H124" s="621">
        <f>SUM(H119:H123)</f>
        <v>119.68300000000002</v>
      </c>
      <c r="I124" s="625"/>
      <c r="J124" s="598"/>
      <c r="L124"/>
      <c r="M124"/>
      <c r="N124"/>
      <c r="O124"/>
      <c r="P124"/>
      <c r="Q124" s="424"/>
      <c r="R124" t="s">
        <v>26</v>
      </c>
      <c r="S124" t="s">
        <v>563</v>
      </c>
      <c r="T124" t="s">
        <v>568</v>
      </c>
      <c r="U124" t="s">
        <v>1132</v>
      </c>
      <c r="V124" s="1081">
        <v>0.45500000000000002</v>
      </c>
      <c r="W124" s="1081">
        <v>0.45500000000000002</v>
      </c>
      <c r="X124" s="1081">
        <v>1265.4100000000001</v>
      </c>
      <c r="Y124"/>
      <c r="Z124" s="1081">
        <v>0</v>
      </c>
      <c r="AA124" s="424"/>
      <c r="AB124" s="1188" t="s">
        <v>26</v>
      </c>
      <c r="AC124" s="1188" t="s">
        <v>1560</v>
      </c>
      <c r="AD124" s="1188" t="s">
        <v>1561</v>
      </c>
      <c r="AE124" s="1188" t="s">
        <v>1132</v>
      </c>
      <c r="AF124" s="1081">
        <v>0.7</v>
      </c>
      <c r="AG124" s="1081">
        <v>0.7</v>
      </c>
      <c r="AH124" s="1081">
        <v>321.28399999999999</v>
      </c>
      <c r="AI124"/>
      <c r="AJ124" s="1081">
        <f t="shared" si="1"/>
        <v>0</v>
      </c>
    </row>
    <row r="125" spans="1:36" x14ac:dyDescent="0.25">
      <c r="A125" s="424"/>
      <c r="B125" s="598"/>
      <c r="C125" s="665"/>
      <c r="D125" s="666"/>
      <c r="E125" s="667"/>
      <c r="F125" s="452"/>
      <c r="G125" s="630"/>
      <c r="H125" s="668"/>
      <c r="I125" s="632"/>
      <c r="J125" s="598"/>
      <c r="L125"/>
      <c r="M125"/>
      <c r="N125"/>
      <c r="O125"/>
      <c r="P125"/>
      <c r="Q125" s="424"/>
      <c r="R125" t="s">
        <v>26</v>
      </c>
      <c r="S125" t="s">
        <v>569</v>
      </c>
      <c r="T125" t="s">
        <v>570</v>
      </c>
      <c r="U125" t="s">
        <v>1146</v>
      </c>
      <c r="V125" s="1081">
        <v>0</v>
      </c>
      <c r="W125" s="1081">
        <v>0</v>
      </c>
      <c r="X125" s="1081">
        <v>0</v>
      </c>
      <c r="Y125"/>
      <c r="Z125" s="1081">
        <v>0</v>
      </c>
      <c r="AA125" s="424"/>
      <c r="AB125" s="1188" t="s">
        <v>26</v>
      </c>
      <c r="AC125" s="1188" t="s">
        <v>1560</v>
      </c>
      <c r="AD125" s="1188" t="s">
        <v>1562</v>
      </c>
      <c r="AE125" s="1188" t="s">
        <v>1132</v>
      </c>
      <c r="AF125" s="1081">
        <v>1.1000000000000001</v>
      </c>
      <c r="AG125" s="1081">
        <v>1.1000000000000001</v>
      </c>
      <c r="AH125" s="1081">
        <v>620.02100000000019</v>
      </c>
      <c r="AI125"/>
      <c r="AJ125" s="1081">
        <f t="shared" si="1"/>
        <v>0</v>
      </c>
    </row>
    <row r="126" spans="1:36" x14ac:dyDescent="0.25">
      <c r="A126" s="424"/>
      <c r="B126" s="597" t="s">
        <v>924</v>
      </c>
      <c r="C126" s="597" t="s">
        <v>923</v>
      </c>
      <c r="D126" s="657"/>
      <c r="E126" s="608"/>
      <c r="F126" s="630"/>
      <c r="G126" s="630"/>
      <c r="H126" s="631"/>
      <c r="I126" s="632"/>
      <c r="J126" s="598"/>
      <c r="L126"/>
      <c r="M126"/>
      <c r="N126"/>
      <c r="O126"/>
      <c r="P126"/>
      <c r="Q126" s="424"/>
      <c r="R126" t="s">
        <v>26</v>
      </c>
      <c r="S126" t="s">
        <v>571</v>
      </c>
      <c r="T126" t="s">
        <v>572</v>
      </c>
      <c r="U126" t="s">
        <v>1132</v>
      </c>
      <c r="V126" s="1081">
        <v>0.27500000000000002</v>
      </c>
      <c r="W126" s="1081">
        <v>0.27500000000000002</v>
      </c>
      <c r="X126" s="1081">
        <v>331.60499999999996</v>
      </c>
      <c r="Y126"/>
      <c r="Z126" s="1081">
        <v>0</v>
      </c>
      <c r="AA126" s="424"/>
      <c r="AB126" s="1188" t="s">
        <v>26</v>
      </c>
      <c r="AC126" s="1188" t="s">
        <v>1560</v>
      </c>
      <c r="AD126" s="1188" t="s">
        <v>1569</v>
      </c>
      <c r="AE126" s="1188" t="s">
        <v>1132</v>
      </c>
      <c r="AF126" s="1081">
        <v>0.7</v>
      </c>
      <c r="AG126" s="1081">
        <v>0.7</v>
      </c>
      <c r="AH126" s="1081">
        <v>349.995</v>
      </c>
      <c r="AI126"/>
      <c r="AJ126" s="1081">
        <f t="shared" si="1"/>
        <v>0</v>
      </c>
    </row>
    <row r="127" spans="1:36" ht="16.5" thickBot="1" x14ac:dyDescent="0.3">
      <c r="A127" s="424"/>
      <c r="B127" s="598"/>
      <c r="C127" s="598"/>
      <c r="D127" s="656"/>
      <c r="E127" s="598"/>
      <c r="F127" s="607"/>
      <c r="G127" s="607"/>
      <c r="H127" s="598"/>
      <c r="I127" s="598"/>
      <c r="J127" s="598"/>
      <c r="L127"/>
      <c r="M127"/>
      <c r="N127"/>
      <c r="O127"/>
      <c r="P127"/>
      <c r="Q127" s="424"/>
      <c r="R127" t="s">
        <v>26</v>
      </c>
      <c r="S127" t="s">
        <v>571</v>
      </c>
      <c r="T127" t="s">
        <v>573</v>
      </c>
      <c r="U127" t="s">
        <v>1132</v>
      </c>
      <c r="V127" s="1081">
        <v>0.22500000000000001</v>
      </c>
      <c r="W127" s="1081">
        <v>0.22500000000000001</v>
      </c>
      <c r="X127" s="1081">
        <v>0</v>
      </c>
      <c r="Y127"/>
      <c r="Z127" s="1081">
        <v>0</v>
      </c>
      <c r="AA127" s="424"/>
      <c r="AB127" s="1188" t="s">
        <v>26</v>
      </c>
      <c r="AC127" s="1188" t="s">
        <v>1560</v>
      </c>
      <c r="AD127" s="1188" t="s">
        <v>1570</v>
      </c>
      <c r="AE127" s="1188" t="s">
        <v>1132</v>
      </c>
      <c r="AF127" s="1081">
        <v>0.7</v>
      </c>
      <c r="AG127" s="1081">
        <v>0.7</v>
      </c>
      <c r="AH127" s="1081">
        <v>376.00599999999997</v>
      </c>
      <c r="AI127"/>
      <c r="AJ127" s="1081">
        <f t="shared" si="1"/>
        <v>0</v>
      </c>
    </row>
    <row r="128" spans="1:36" ht="25.5" x14ac:dyDescent="0.25">
      <c r="A128" s="424"/>
      <c r="C128" s="1216" t="s">
        <v>2</v>
      </c>
      <c r="D128" s="1232" t="s">
        <v>3</v>
      </c>
      <c r="E128" s="1224" t="s">
        <v>922</v>
      </c>
      <c r="F128" s="1224" t="s">
        <v>921</v>
      </c>
      <c r="G128" s="1224" t="s">
        <v>917</v>
      </c>
      <c r="H128" s="1228" t="s">
        <v>501</v>
      </c>
      <c r="I128" s="1229" t="s">
        <v>907</v>
      </c>
      <c r="J128" s="598"/>
      <c r="L128"/>
      <c r="M128"/>
      <c r="N128"/>
      <c r="O128"/>
      <c r="P128"/>
      <c r="Q128" s="424"/>
      <c r="R128" s="1083" t="s">
        <v>26</v>
      </c>
      <c r="S128" s="1083" t="s">
        <v>571</v>
      </c>
      <c r="T128" s="1083" t="s">
        <v>1563</v>
      </c>
      <c r="U128" s="1083" t="s">
        <v>1132</v>
      </c>
      <c r="V128" s="1084"/>
      <c r="W128" s="1084">
        <v>0.36399999999999999</v>
      </c>
      <c r="X128" s="1084">
        <v>416.83099999999996</v>
      </c>
      <c r="Y128" s="1083" t="s">
        <v>1614</v>
      </c>
      <c r="Z128" s="1081">
        <v>0.36399999999999999</v>
      </c>
      <c r="AA128" s="424"/>
      <c r="AB128" s="1188" t="s">
        <v>26</v>
      </c>
      <c r="AC128" s="1188" t="s">
        <v>626</v>
      </c>
      <c r="AD128" s="1188" t="s">
        <v>627</v>
      </c>
      <c r="AE128" s="1188" t="s">
        <v>1132</v>
      </c>
      <c r="AF128" s="1081">
        <v>0.18</v>
      </c>
      <c r="AG128" s="1081">
        <v>0.18</v>
      </c>
      <c r="AH128" s="1081">
        <v>436.72999999999996</v>
      </c>
      <c r="AI128"/>
      <c r="AJ128" s="1081">
        <f t="shared" si="1"/>
        <v>0</v>
      </c>
    </row>
    <row r="129" spans="1:36" x14ac:dyDescent="0.25">
      <c r="A129" s="424"/>
      <c r="B129" s="598"/>
      <c r="C129" s="1957">
        <v>1</v>
      </c>
      <c r="D129" s="1960" t="s">
        <v>26</v>
      </c>
      <c r="E129" s="1953" t="s">
        <v>547</v>
      </c>
      <c r="F129" s="1963" t="s">
        <v>1554</v>
      </c>
      <c r="G129" s="1139" t="s">
        <v>1572</v>
      </c>
      <c r="H129" s="1151">
        <v>0.16</v>
      </c>
      <c r="I129" s="1152" t="s">
        <v>348</v>
      </c>
      <c r="J129" s="598"/>
      <c r="L129"/>
      <c r="M129"/>
      <c r="N129"/>
      <c r="O129"/>
      <c r="P129"/>
      <c r="Q129" s="426"/>
      <c r="R129" t="s">
        <v>26</v>
      </c>
      <c r="S129" t="s">
        <v>574</v>
      </c>
      <c r="T129" t="s">
        <v>575</v>
      </c>
      <c r="U129" t="s">
        <v>1146</v>
      </c>
      <c r="V129" s="1081">
        <v>0</v>
      </c>
      <c r="W129" s="1081">
        <v>0</v>
      </c>
      <c r="X129" s="1081">
        <v>0</v>
      </c>
      <c r="Y129"/>
      <c r="Z129" s="1081">
        <v>0</v>
      </c>
      <c r="AA129" s="426"/>
      <c r="AB129" s="1188" t="s">
        <v>26</v>
      </c>
      <c r="AC129" s="1188" t="s">
        <v>626</v>
      </c>
      <c r="AD129" s="1188" t="s">
        <v>628</v>
      </c>
      <c r="AE129" s="1188" t="s">
        <v>1132</v>
      </c>
      <c r="AF129" s="1081">
        <v>0.20799999999999999</v>
      </c>
      <c r="AG129" s="1081">
        <v>0.20799999999999999</v>
      </c>
      <c r="AH129" s="1081">
        <v>423.78299999999996</v>
      </c>
      <c r="AI129"/>
      <c r="AJ129" s="1081">
        <f t="shared" si="1"/>
        <v>0</v>
      </c>
    </row>
    <row r="130" spans="1:36" x14ac:dyDescent="0.25">
      <c r="A130" s="424"/>
      <c r="B130" s="598"/>
      <c r="C130" s="1958"/>
      <c r="D130" s="1961"/>
      <c r="E130" s="1954"/>
      <c r="F130" s="1964"/>
      <c r="G130" s="1145" t="s">
        <v>1083</v>
      </c>
      <c r="H130" s="1153">
        <v>0.43</v>
      </c>
      <c r="I130" s="1154" t="s">
        <v>348</v>
      </c>
      <c r="J130" s="598"/>
      <c r="L130"/>
      <c r="M130"/>
      <c r="N130"/>
      <c r="O130"/>
      <c r="P130"/>
      <c r="Q130" s="426"/>
      <c r="R130" t="s">
        <v>26</v>
      </c>
      <c r="S130" t="s">
        <v>576</v>
      </c>
      <c r="T130" t="s">
        <v>562</v>
      </c>
      <c r="U130" t="s">
        <v>1146</v>
      </c>
      <c r="V130" s="1081">
        <v>0</v>
      </c>
      <c r="W130" s="1081">
        <v>0</v>
      </c>
      <c r="X130" s="1081">
        <v>0</v>
      </c>
      <c r="Y130"/>
      <c r="Z130" s="1081">
        <v>0</v>
      </c>
      <c r="AA130" s="426"/>
      <c r="AB130" s="1188" t="s">
        <v>26</v>
      </c>
      <c r="AC130" s="1188" t="s">
        <v>626</v>
      </c>
      <c r="AD130" s="1188" t="s">
        <v>629</v>
      </c>
      <c r="AE130" s="1188" t="s">
        <v>1132</v>
      </c>
      <c r="AF130" s="1081">
        <v>0.20799999999999999</v>
      </c>
      <c r="AG130" s="1081">
        <v>0.20799999999999999</v>
      </c>
      <c r="AH130" s="1081">
        <v>421.91100000000006</v>
      </c>
      <c r="AI130"/>
      <c r="AJ130" s="1081">
        <f t="shared" si="1"/>
        <v>0</v>
      </c>
    </row>
    <row r="131" spans="1:36" x14ac:dyDescent="0.25">
      <c r="A131" s="424"/>
      <c r="B131" s="598"/>
      <c r="C131" s="1958"/>
      <c r="D131" s="1961"/>
      <c r="E131" s="1954"/>
      <c r="F131" s="1963" t="s">
        <v>1555</v>
      </c>
      <c r="G131" s="1139" t="s">
        <v>1051</v>
      </c>
      <c r="H131" s="1151">
        <v>0.22</v>
      </c>
      <c r="I131" s="1152" t="s">
        <v>348</v>
      </c>
      <c r="J131" s="598"/>
      <c r="L131"/>
      <c r="M131"/>
      <c r="N131"/>
      <c r="O131"/>
      <c r="P131"/>
      <c r="Q131" s="426"/>
      <c r="R131" t="s">
        <v>26</v>
      </c>
      <c r="S131" t="s">
        <v>577</v>
      </c>
      <c r="T131" t="s">
        <v>578</v>
      </c>
      <c r="U131" t="s">
        <v>1132</v>
      </c>
      <c r="V131" s="1081">
        <v>0.04</v>
      </c>
      <c r="W131" s="1081">
        <v>0.04</v>
      </c>
      <c r="X131" s="1081">
        <v>5.16</v>
      </c>
      <c r="Y131"/>
      <c r="Z131" s="1081">
        <v>0</v>
      </c>
      <c r="AA131" s="426"/>
      <c r="AB131" s="1188" t="s">
        <v>26</v>
      </c>
      <c r="AC131" s="1188" t="s">
        <v>626</v>
      </c>
      <c r="AD131" s="1188" t="s">
        <v>631</v>
      </c>
      <c r="AE131" s="1188" t="s">
        <v>1146</v>
      </c>
      <c r="AF131" s="1081">
        <v>0.21</v>
      </c>
      <c r="AG131" s="1081">
        <v>0.21</v>
      </c>
      <c r="AH131" s="1081">
        <v>183.161</v>
      </c>
      <c r="AI131"/>
      <c r="AJ131" s="1081">
        <f t="shared" si="1"/>
        <v>0</v>
      </c>
    </row>
    <row r="132" spans="1:36" x14ac:dyDescent="0.25">
      <c r="A132" s="424"/>
      <c r="B132" s="598"/>
      <c r="C132" s="1958"/>
      <c r="D132" s="1961"/>
      <c r="E132" s="1954"/>
      <c r="F132" s="1964"/>
      <c r="G132" s="1145" t="s">
        <v>552</v>
      </c>
      <c r="H132" s="1153">
        <v>0.48</v>
      </c>
      <c r="I132" s="1154" t="s">
        <v>348</v>
      </c>
      <c r="J132" s="598"/>
      <c r="L132"/>
      <c r="M132"/>
      <c r="N132"/>
      <c r="O132"/>
      <c r="P132"/>
      <c r="Q132" s="426"/>
      <c r="R132" t="s">
        <v>26</v>
      </c>
      <c r="S132" t="s">
        <v>579</v>
      </c>
      <c r="T132" t="s">
        <v>580</v>
      </c>
      <c r="U132" t="s">
        <v>1146</v>
      </c>
      <c r="V132" s="1081">
        <v>0</v>
      </c>
      <c r="W132" s="1081">
        <v>0</v>
      </c>
      <c r="X132" s="1081">
        <v>0</v>
      </c>
      <c r="Y132"/>
      <c r="Z132" s="1081">
        <v>0</v>
      </c>
      <c r="AA132" s="426"/>
      <c r="AB132" s="1188" t="s">
        <v>26</v>
      </c>
      <c r="AC132" s="1188" t="s">
        <v>1386</v>
      </c>
      <c r="AD132" s="1188" t="s">
        <v>1088</v>
      </c>
      <c r="AE132" s="1188" t="s">
        <v>1132</v>
      </c>
      <c r="AF132" s="1081">
        <v>0.52</v>
      </c>
      <c r="AG132" s="1081">
        <v>0.52</v>
      </c>
      <c r="AH132" s="1081">
        <v>0</v>
      </c>
      <c r="AI132"/>
      <c r="AJ132" s="1081">
        <f t="shared" si="1"/>
        <v>0</v>
      </c>
    </row>
    <row r="133" spans="1:36" x14ac:dyDescent="0.25">
      <c r="A133" s="424"/>
      <c r="B133" s="598"/>
      <c r="C133" s="1958"/>
      <c r="D133" s="1961"/>
      <c r="E133" s="1954"/>
      <c r="F133" s="1963" t="s">
        <v>1556</v>
      </c>
      <c r="G133" s="1139" t="s">
        <v>578</v>
      </c>
      <c r="H133" s="1151">
        <v>0.13</v>
      </c>
      <c r="I133" s="1152" t="s">
        <v>348</v>
      </c>
      <c r="J133" s="598"/>
      <c r="L133"/>
      <c r="M133"/>
      <c r="N133"/>
      <c r="O133"/>
      <c r="P133"/>
      <c r="Q133" s="426"/>
      <c r="R133" t="s">
        <v>26</v>
      </c>
      <c r="S133" t="s">
        <v>581</v>
      </c>
      <c r="T133" t="s">
        <v>582</v>
      </c>
      <c r="U133" t="s">
        <v>1132</v>
      </c>
      <c r="V133" s="1081">
        <v>0.22500000000000001</v>
      </c>
      <c r="W133" s="1081">
        <v>0.22500000000000001</v>
      </c>
      <c r="X133" s="1081">
        <v>204.51100000000002</v>
      </c>
      <c r="Y133"/>
      <c r="Z133" s="1081">
        <v>0</v>
      </c>
      <c r="AA133" s="426"/>
      <c r="AB133" s="1188" t="s">
        <v>26</v>
      </c>
      <c r="AC133" s="1188" t="s">
        <v>1386</v>
      </c>
      <c r="AD133" s="1188" t="s">
        <v>591</v>
      </c>
      <c r="AE133" s="1188" t="s">
        <v>1132</v>
      </c>
      <c r="AF133" s="1081">
        <v>6.24</v>
      </c>
      <c r="AG133" s="1081">
        <v>6.24</v>
      </c>
      <c r="AH133" s="1081">
        <v>201.947</v>
      </c>
      <c r="AI133"/>
      <c r="AJ133" s="1081">
        <f t="shared" si="1"/>
        <v>0</v>
      </c>
    </row>
    <row r="134" spans="1:36" x14ac:dyDescent="0.25">
      <c r="A134" s="424"/>
      <c r="B134" s="598"/>
      <c r="C134" s="1959"/>
      <c r="D134" s="1962"/>
      <c r="E134" s="1955"/>
      <c r="F134" s="1964"/>
      <c r="G134" s="1145" t="s">
        <v>551</v>
      </c>
      <c r="H134" s="1153">
        <v>0.27300000000000002</v>
      </c>
      <c r="I134" s="1154" t="s">
        <v>348</v>
      </c>
      <c r="J134" s="598"/>
      <c r="L134"/>
      <c r="M134"/>
      <c r="N134"/>
      <c r="O134"/>
      <c r="P134"/>
      <c r="Q134" s="426"/>
      <c r="R134" t="s">
        <v>26</v>
      </c>
      <c r="S134" t="s">
        <v>581</v>
      </c>
      <c r="T134" t="s">
        <v>583</v>
      </c>
      <c r="U134" t="s">
        <v>1132</v>
      </c>
      <c r="V134" s="1081">
        <v>0.36399999999999999</v>
      </c>
      <c r="W134" s="1081">
        <v>0.36399999999999999</v>
      </c>
      <c r="X134" s="1081">
        <v>413.21199999999993</v>
      </c>
      <c r="Y134"/>
      <c r="Z134" s="1081">
        <v>0</v>
      </c>
      <c r="AA134" s="426"/>
      <c r="AB134" s="1188" t="s">
        <v>26</v>
      </c>
      <c r="AC134" s="1188" t="s">
        <v>1386</v>
      </c>
      <c r="AD134" s="1188" t="s">
        <v>592</v>
      </c>
      <c r="AE134" s="1188" t="s">
        <v>1132</v>
      </c>
      <c r="AF134" s="1081">
        <v>6.24</v>
      </c>
      <c r="AG134" s="1081">
        <v>6.24</v>
      </c>
      <c r="AH134" s="1081">
        <v>226.32</v>
      </c>
      <c r="AI134"/>
      <c r="AJ134" s="1081">
        <f t="shared" si="1"/>
        <v>0</v>
      </c>
    </row>
    <row r="135" spans="1:36" ht="16.5" thickBot="1" x14ac:dyDescent="0.3">
      <c r="A135" s="424"/>
      <c r="B135" s="598"/>
      <c r="C135" s="1942" t="s">
        <v>285</v>
      </c>
      <c r="D135" s="1943"/>
      <c r="E135" s="1943"/>
      <c r="F135" s="1943"/>
      <c r="G135" s="1944"/>
      <c r="H135" s="1150">
        <f>SUM(H129:H134)</f>
        <v>1.6930000000000001</v>
      </c>
      <c r="I135" s="633"/>
      <c r="J135" s="598"/>
      <c r="L135"/>
      <c r="M135"/>
      <c r="N135"/>
      <c r="O135"/>
      <c r="P135"/>
      <c r="Q135" s="426"/>
      <c r="R135" t="s">
        <v>26</v>
      </c>
      <c r="S135" t="s">
        <v>581</v>
      </c>
      <c r="T135" t="s">
        <v>584</v>
      </c>
      <c r="U135" t="s">
        <v>1132</v>
      </c>
      <c r="V135" s="1081">
        <v>0.45600000000000002</v>
      </c>
      <c r="W135" s="1081">
        <v>0.45600000000000002</v>
      </c>
      <c r="X135" s="1081">
        <v>1851.692</v>
      </c>
      <c r="Y135"/>
      <c r="Z135" s="1081">
        <v>0</v>
      </c>
      <c r="AA135" s="426"/>
      <c r="AB135" s="1188" t="s">
        <v>26</v>
      </c>
      <c r="AC135" s="1188" t="s">
        <v>1664</v>
      </c>
      <c r="AD135" s="1188" t="s">
        <v>1644</v>
      </c>
      <c r="AE135" s="1188" t="s">
        <v>1132</v>
      </c>
      <c r="AF135" s="1081"/>
      <c r="AG135" s="1081">
        <v>0.13600000000000001</v>
      </c>
      <c r="AH135" s="1081">
        <v>173.96200000000002</v>
      </c>
      <c r="AI135"/>
      <c r="AJ135" s="1081">
        <f t="shared" ref="AJ135:AJ198" si="2">+AG135-AF135</f>
        <v>0.13600000000000001</v>
      </c>
    </row>
    <row r="136" spans="1:36" x14ac:dyDescent="0.25">
      <c r="A136" s="424"/>
      <c r="B136" s="598"/>
      <c r="C136" s="598"/>
      <c r="D136" s="657"/>
      <c r="E136" s="598"/>
      <c r="F136" s="607"/>
      <c r="G136" s="607"/>
      <c r="H136" s="598"/>
      <c r="I136" s="598"/>
      <c r="J136" s="598"/>
      <c r="L136"/>
      <c r="M136"/>
      <c r="N136"/>
      <c r="O136"/>
      <c r="P136"/>
      <c r="Q136" s="426"/>
      <c r="R136" s="1085" t="s">
        <v>26</v>
      </c>
      <c r="S136" s="1085" t="s">
        <v>585</v>
      </c>
      <c r="T136" s="1085" t="s">
        <v>586</v>
      </c>
      <c r="U136" s="1085" t="s">
        <v>1146</v>
      </c>
      <c r="V136" s="1086">
        <v>2</v>
      </c>
      <c r="W136" s="1086"/>
      <c r="X136" s="1086"/>
      <c r="Y136" s="1085" t="s">
        <v>1521</v>
      </c>
      <c r="Z136" s="1081">
        <v>-2</v>
      </c>
      <c r="AA136" s="426"/>
      <c r="AB136" s="1188" t="s">
        <v>26</v>
      </c>
      <c r="AC136" s="1188" t="s">
        <v>1664</v>
      </c>
      <c r="AD136" s="1188" t="s">
        <v>1645</v>
      </c>
      <c r="AE136" s="1188" t="s">
        <v>1132</v>
      </c>
      <c r="AF136" s="1081"/>
      <c r="AG136" s="1081">
        <v>0.13200000000000001</v>
      </c>
      <c r="AH136" s="1081">
        <v>73.793999999999997</v>
      </c>
      <c r="AI136"/>
      <c r="AJ136" s="1081">
        <f t="shared" si="2"/>
        <v>0.13200000000000001</v>
      </c>
    </row>
    <row r="137" spans="1:36" x14ac:dyDescent="0.25">
      <c r="A137" s="424"/>
      <c r="B137" s="597" t="s">
        <v>920</v>
      </c>
      <c r="C137" s="597" t="s">
        <v>919</v>
      </c>
      <c r="D137" s="655"/>
      <c r="E137" s="598"/>
      <c r="F137" s="607"/>
      <c r="G137" s="607"/>
      <c r="H137" s="598"/>
      <c r="I137" s="598"/>
      <c r="J137" s="598"/>
      <c r="L137"/>
      <c r="M137"/>
      <c r="N137"/>
      <c r="O137"/>
      <c r="P137"/>
      <c r="Q137" s="426"/>
      <c r="R137" t="s">
        <v>26</v>
      </c>
      <c r="S137" t="s">
        <v>585</v>
      </c>
      <c r="T137" t="s">
        <v>558</v>
      </c>
      <c r="U137" t="s">
        <v>1132</v>
      </c>
      <c r="V137" s="1081">
        <v>2</v>
      </c>
      <c r="W137" s="1081">
        <v>2</v>
      </c>
      <c r="X137" s="1081">
        <v>3.2469999999999999</v>
      </c>
      <c r="Y137"/>
      <c r="Z137" s="1081">
        <v>0</v>
      </c>
      <c r="AA137" s="426"/>
      <c r="AB137" s="1188" t="s">
        <v>26</v>
      </c>
      <c r="AC137" s="1188" t="s">
        <v>1664</v>
      </c>
      <c r="AD137" s="1188" t="s">
        <v>1646</v>
      </c>
      <c r="AE137" s="1188" t="s">
        <v>1132</v>
      </c>
      <c r="AF137" s="1081"/>
      <c r="AG137" s="1081">
        <v>0.13600000000000001</v>
      </c>
      <c r="AH137" s="1081">
        <v>165.667</v>
      </c>
      <c r="AI137"/>
      <c r="AJ137" s="1081">
        <f t="shared" si="2"/>
        <v>0.13600000000000001</v>
      </c>
    </row>
    <row r="138" spans="1:36" ht="16.5" thickBot="1" x14ac:dyDescent="0.3">
      <c r="A138" s="424"/>
      <c r="B138" s="598"/>
      <c r="C138" s="598"/>
      <c r="D138" s="656"/>
      <c r="E138" s="598"/>
      <c r="F138" s="607"/>
      <c r="G138" s="607"/>
      <c r="H138" s="598"/>
      <c r="I138" s="598"/>
      <c r="J138" s="598"/>
      <c r="L138"/>
      <c r="M138"/>
      <c r="N138"/>
      <c r="O138"/>
      <c r="P138"/>
      <c r="Q138" s="426"/>
      <c r="R138" t="s">
        <v>26</v>
      </c>
      <c r="S138" t="s">
        <v>585</v>
      </c>
      <c r="T138" t="s">
        <v>1389</v>
      </c>
      <c r="U138" t="s">
        <v>1132</v>
      </c>
      <c r="V138" s="1081">
        <v>0</v>
      </c>
      <c r="W138" s="1081"/>
      <c r="X138" s="1081"/>
      <c r="Y138"/>
      <c r="Z138" s="1081">
        <v>0</v>
      </c>
      <c r="AA138" s="426"/>
      <c r="AB138" s="1188" t="s">
        <v>26</v>
      </c>
      <c r="AC138" s="1188" t="s">
        <v>1665</v>
      </c>
      <c r="AD138" s="1188" t="s">
        <v>531</v>
      </c>
      <c r="AE138" s="1188" t="s">
        <v>1132</v>
      </c>
      <c r="AF138" s="1081"/>
      <c r="AG138" s="1081">
        <v>8.2000000000000003E-2</v>
      </c>
      <c r="AH138" s="1081">
        <v>28.88</v>
      </c>
      <c r="AI138"/>
      <c r="AJ138" s="1081">
        <f t="shared" si="2"/>
        <v>8.2000000000000003E-2</v>
      </c>
    </row>
    <row r="139" spans="1:36" ht="25.5" x14ac:dyDescent="0.25">
      <c r="A139" s="424"/>
      <c r="C139" s="1226" t="s">
        <v>2</v>
      </c>
      <c r="D139" s="1235" t="s">
        <v>918</v>
      </c>
      <c r="E139" s="1218" t="s">
        <v>242</v>
      </c>
      <c r="F139" s="1224" t="s">
        <v>917</v>
      </c>
      <c r="G139" s="1218" t="s">
        <v>916</v>
      </c>
      <c r="H139" s="1218" t="s">
        <v>242</v>
      </c>
      <c r="I139" s="1219" t="s">
        <v>501</v>
      </c>
      <c r="J139" s="598"/>
      <c r="L139"/>
      <c r="M139"/>
      <c r="N139"/>
      <c r="O139"/>
      <c r="P139"/>
      <c r="Q139" s="426"/>
      <c r="R139" t="s">
        <v>26</v>
      </c>
      <c r="S139" t="s">
        <v>585</v>
      </c>
      <c r="T139" t="s">
        <v>1392</v>
      </c>
      <c r="U139" t="s">
        <v>1356</v>
      </c>
      <c r="V139" s="1081">
        <v>0</v>
      </c>
      <c r="W139" s="1081"/>
      <c r="X139" s="1081"/>
      <c r="Y139"/>
      <c r="Z139" s="1081">
        <v>0</v>
      </c>
      <c r="AA139" s="426"/>
      <c r="AB139" s="1188" t="s">
        <v>26</v>
      </c>
      <c r="AC139" s="1188" t="s">
        <v>1680</v>
      </c>
      <c r="AD139" s="1188" t="s">
        <v>1679</v>
      </c>
      <c r="AE139" s="1188" t="s">
        <v>1132</v>
      </c>
      <c r="AF139" s="1081"/>
      <c r="AG139" s="1081"/>
      <c r="AH139" s="1081"/>
      <c r="AI139"/>
      <c r="AJ139" s="1081">
        <f t="shared" si="2"/>
        <v>0</v>
      </c>
    </row>
    <row r="140" spans="1:36" x14ac:dyDescent="0.25">
      <c r="A140" s="424"/>
      <c r="B140" s="598"/>
      <c r="C140" s="609"/>
      <c r="D140" s="610"/>
      <c r="E140" s="611"/>
      <c r="F140" s="634"/>
      <c r="G140" s="635"/>
      <c r="H140" s="636"/>
      <c r="I140" s="637"/>
      <c r="J140" s="598"/>
      <c r="L140"/>
      <c r="M140"/>
      <c r="N140"/>
      <c r="O140"/>
      <c r="P140"/>
      <c r="Q140" s="426"/>
      <c r="R140" t="s">
        <v>26</v>
      </c>
      <c r="S140" t="s">
        <v>587</v>
      </c>
      <c r="T140" t="s">
        <v>588</v>
      </c>
      <c r="U140" t="s">
        <v>1146</v>
      </c>
      <c r="V140" s="1081">
        <v>7.5179999999999998</v>
      </c>
      <c r="W140" s="1081">
        <v>7.5179999999999998</v>
      </c>
      <c r="X140" s="1081">
        <v>0</v>
      </c>
      <c r="Y140"/>
      <c r="Z140" s="1081">
        <v>0</v>
      </c>
      <c r="AA140" s="426"/>
      <c r="AB140" s="1188" t="s">
        <v>26</v>
      </c>
      <c r="AC140" s="1188" t="s">
        <v>1680</v>
      </c>
      <c r="AD140" s="1188" t="s">
        <v>1681</v>
      </c>
      <c r="AE140" s="1188" t="s">
        <v>1132</v>
      </c>
      <c r="AF140" s="1081"/>
      <c r="AG140" s="1081"/>
      <c r="AH140" s="1081"/>
      <c r="AI140"/>
      <c r="AJ140" s="1081">
        <f t="shared" si="2"/>
        <v>0</v>
      </c>
    </row>
    <row r="141" spans="1:36" ht="16.5" thickBot="1" x14ac:dyDescent="0.3">
      <c r="A141" s="424"/>
      <c r="B141" s="598"/>
      <c r="C141" s="876" t="s">
        <v>285</v>
      </c>
      <c r="D141" s="877"/>
      <c r="E141" s="877"/>
      <c r="F141" s="877"/>
      <c r="G141" s="877"/>
      <c r="H141" s="878"/>
      <c r="I141" s="638">
        <f>SUM(I140:I140)</f>
        <v>0</v>
      </c>
      <c r="J141" s="598"/>
      <c r="L141"/>
      <c r="M141"/>
      <c r="N141"/>
      <c r="O141"/>
      <c r="P141"/>
      <c r="Q141" s="426"/>
      <c r="R141" t="s">
        <v>26</v>
      </c>
      <c r="S141" t="s">
        <v>587</v>
      </c>
      <c r="T141" t="s">
        <v>589</v>
      </c>
      <c r="U141" t="s">
        <v>1146</v>
      </c>
      <c r="V141" s="1081">
        <v>7.5179999999999998</v>
      </c>
      <c r="W141" s="1081">
        <v>7.5179999999999998</v>
      </c>
      <c r="X141" s="1081">
        <v>0</v>
      </c>
      <c r="Y141"/>
      <c r="Z141" s="1081">
        <v>0</v>
      </c>
      <c r="AA141" s="426"/>
      <c r="AB141" s="1188" t="s">
        <v>26</v>
      </c>
      <c r="AC141" s="1188" t="s">
        <v>1680</v>
      </c>
      <c r="AD141" s="1188" t="s">
        <v>1682</v>
      </c>
      <c r="AE141" s="1188" t="s">
        <v>1132</v>
      </c>
      <c r="AF141" s="1081"/>
      <c r="AG141" s="1081"/>
      <c r="AH141" s="1081"/>
      <c r="AI141"/>
      <c r="AJ141" s="1081">
        <f t="shared" si="2"/>
        <v>0</v>
      </c>
    </row>
    <row r="142" spans="1:36" x14ac:dyDescent="0.25">
      <c r="A142" s="424"/>
      <c r="B142" s="598"/>
      <c r="C142" s="639" t="s">
        <v>224</v>
      </c>
      <c r="D142" s="660" t="s">
        <v>915</v>
      </c>
      <c r="E142" s="639"/>
      <c r="F142" s="607"/>
      <c r="G142" s="607"/>
      <c r="H142" s="639"/>
      <c r="I142" s="639"/>
      <c r="J142" s="598"/>
      <c r="L142"/>
      <c r="M142"/>
      <c r="N142"/>
      <c r="O142"/>
      <c r="P142"/>
      <c r="Q142" s="426"/>
      <c r="R142" t="s">
        <v>26</v>
      </c>
      <c r="S142" t="s">
        <v>587</v>
      </c>
      <c r="T142" t="s">
        <v>590</v>
      </c>
      <c r="U142" t="s">
        <v>1132</v>
      </c>
      <c r="V142" s="1081">
        <v>7.4</v>
      </c>
      <c r="W142" s="1081">
        <v>7.4</v>
      </c>
      <c r="X142" s="1081">
        <v>260.20300000000003</v>
      </c>
      <c r="Y142"/>
      <c r="Z142" s="1081">
        <v>0</v>
      </c>
      <c r="AA142" s="426"/>
      <c r="AB142" s="1188" t="s">
        <v>28</v>
      </c>
      <c r="AC142" s="1188" t="s">
        <v>1194</v>
      </c>
      <c r="AD142" s="1188" t="s">
        <v>1193</v>
      </c>
      <c r="AE142" s="1188" t="s">
        <v>1132</v>
      </c>
      <c r="AF142" s="1081">
        <v>1.5</v>
      </c>
      <c r="AG142" s="1081">
        <v>1.5</v>
      </c>
      <c r="AH142" s="1081">
        <v>4388.558</v>
      </c>
      <c r="AI142"/>
      <c r="AJ142" s="1081">
        <f t="shared" si="2"/>
        <v>0</v>
      </c>
    </row>
    <row r="143" spans="1:36" x14ac:dyDescent="0.25">
      <c r="A143" s="424"/>
      <c r="B143" s="598"/>
      <c r="C143" s="598"/>
      <c r="D143" s="655"/>
      <c r="E143" s="598"/>
      <c r="F143" s="607"/>
      <c r="G143" s="607"/>
      <c r="H143" s="598"/>
      <c r="I143" s="598"/>
      <c r="J143" s="598"/>
      <c r="L143"/>
      <c r="M143"/>
      <c r="N143"/>
      <c r="O143"/>
      <c r="P143"/>
      <c r="Q143" s="426"/>
      <c r="R143" t="s">
        <v>26</v>
      </c>
      <c r="S143" t="s">
        <v>587</v>
      </c>
      <c r="T143" t="s">
        <v>591</v>
      </c>
      <c r="U143" t="s">
        <v>1132</v>
      </c>
      <c r="V143" s="1081">
        <v>6.4</v>
      </c>
      <c r="W143" s="1081">
        <v>6.4</v>
      </c>
      <c r="X143" s="1081">
        <v>2.1919999999999997</v>
      </c>
      <c r="Y143"/>
      <c r="Z143" s="1081">
        <v>0</v>
      </c>
      <c r="AA143" s="426"/>
      <c r="AB143" s="1188" t="s">
        <v>28</v>
      </c>
      <c r="AC143" s="1188" t="s">
        <v>1194</v>
      </c>
      <c r="AD143" s="1188" t="s">
        <v>1195</v>
      </c>
      <c r="AE143" s="1188" t="s">
        <v>1132</v>
      </c>
      <c r="AF143" s="1081">
        <v>1.5</v>
      </c>
      <c r="AG143" s="1081">
        <v>1.5</v>
      </c>
      <c r="AH143" s="1081">
        <v>7890.1180000000004</v>
      </c>
      <c r="AI143"/>
      <c r="AJ143" s="1081">
        <f t="shared" si="2"/>
        <v>0</v>
      </c>
    </row>
    <row r="144" spans="1:36" ht="16.5" thickBot="1" x14ac:dyDescent="0.3">
      <c r="A144" s="424"/>
      <c r="B144" s="597" t="s">
        <v>910</v>
      </c>
      <c r="C144" s="598"/>
      <c r="D144" s="655"/>
      <c r="E144" s="597"/>
      <c r="F144" s="607"/>
      <c r="G144" s="607"/>
      <c r="H144" s="641"/>
      <c r="I144" s="598"/>
      <c r="J144" s="598"/>
      <c r="L144"/>
      <c r="M144"/>
      <c r="N144"/>
      <c r="O144"/>
      <c r="P144"/>
      <c r="Q144" s="426"/>
      <c r="R144" t="s">
        <v>26</v>
      </c>
      <c r="S144" t="s">
        <v>587</v>
      </c>
      <c r="T144" t="s">
        <v>592</v>
      </c>
      <c r="U144" t="s">
        <v>1132</v>
      </c>
      <c r="V144" s="1081">
        <v>6.4</v>
      </c>
      <c r="W144" s="1081">
        <v>6.4</v>
      </c>
      <c r="X144" s="1081">
        <v>3.3000000000000003</v>
      </c>
      <c r="Y144"/>
      <c r="Z144" s="1081">
        <v>0</v>
      </c>
      <c r="AA144" s="426"/>
      <c r="AB144" s="1188" t="s">
        <v>28</v>
      </c>
      <c r="AC144" s="1188" t="s">
        <v>1194</v>
      </c>
      <c r="AD144" s="1188" t="s">
        <v>1196</v>
      </c>
      <c r="AE144" s="1188" t="s">
        <v>1132</v>
      </c>
      <c r="AF144" s="1081">
        <v>1.5</v>
      </c>
      <c r="AG144" s="1081">
        <v>1.5</v>
      </c>
      <c r="AH144" s="1081">
        <v>3650.9790000000003</v>
      </c>
      <c r="AI144"/>
      <c r="AJ144" s="1081">
        <f t="shared" si="2"/>
        <v>0</v>
      </c>
    </row>
    <row r="145" spans="1:36" ht="26.25" thickBot="1" x14ac:dyDescent="0.3">
      <c r="A145" s="424"/>
      <c r="B145" s="597"/>
      <c r="C145" s="1236" t="s">
        <v>2</v>
      </c>
      <c r="D145" s="1237" t="s">
        <v>3</v>
      </c>
      <c r="E145" s="1238" t="s">
        <v>242</v>
      </c>
      <c r="F145" s="1239" t="s">
        <v>909</v>
      </c>
      <c r="G145" s="1239" t="s">
        <v>908</v>
      </c>
      <c r="H145" s="1240" t="s">
        <v>907</v>
      </c>
      <c r="I145" s="598"/>
      <c r="J145" s="598"/>
      <c r="L145"/>
      <c r="M145"/>
      <c r="N145"/>
      <c r="O145"/>
      <c r="P145"/>
      <c r="Q145" s="426"/>
      <c r="R145" t="s">
        <v>26</v>
      </c>
      <c r="S145" t="s">
        <v>587</v>
      </c>
      <c r="T145" t="s">
        <v>593</v>
      </c>
      <c r="U145" t="s">
        <v>1132</v>
      </c>
      <c r="V145" s="1081">
        <v>6.4</v>
      </c>
      <c r="W145" s="1081">
        <v>6.4</v>
      </c>
      <c r="X145" s="1081">
        <v>0.83299999999999996</v>
      </c>
      <c r="Y145"/>
      <c r="Z145" s="1081">
        <v>0</v>
      </c>
      <c r="AA145" s="426"/>
      <c r="AB145" s="1188" t="s">
        <v>30</v>
      </c>
      <c r="AC145" s="1188" t="s">
        <v>1164</v>
      </c>
      <c r="AD145" s="1188" t="s">
        <v>531</v>
      </c>
      <c r="AE145" s="1188" t="s">
        <v>1132</v>
      </c>
      <c r="AF145" s="1081">
        <v>0.96599999999999997</v>
      </c>
      <c r="AG145" s="1081">
        <v>0.97</v>
      </c>
      <c r="AH145" s="1081">
        <v>6281.5760000000009</v>
      </c>
      <c r="AI145"/>
      <c r="AJ145" s="1081">
        <f t="shared" si="2"/>
        <v>4.0000000000000036E-3</v>
      </c>
    </row>
    <row r="146" spans="1:36" x14ac:dyDescent="0.25">
      <c r="A146" s="424"/>
      <c r="B146" s="598"/>
      <c r="C146" s="642"/>
      <c r="D146" s="659"/>
      <c r="E146" s="879"/>
      <c r="F146" s="601"/>
      <c r="G146" s="643"/>
      <c r="H146" s="644"/>
      <c r="I146" s="598"/>
      <c r="J146" s="598"/>
      <c r="L146"/>
      <c r="M146"/>
      <c r="N146"/>
      <c r="O146"/>
      <c r="P146"/>
      <c r="Q146" s="426"/>
      <c r="R146" t="s">
        <v>26</v>
      </c>
      <c r="S146" t="s">
        <v>587</v>
      </c>
      <c r="T146" t="s">
        <v>594</v>
      </c>
      <c r="U146" t="s">
        <v>1132</v>
      </c>
      <c r="V146" s="1081">
        <v>6.4</v>
      </c>
      <c r="W146" s="1081">
        <v>6.4</v>
      </c>
      <c r="X146" s="1081">
        <v>95.589999999999989</v>
      </c>
      <c r="Y146"/>
      <c r="Z146" s="1081">
        <v>0</v>
      </c>
      <c r="AA146" s="426"/>
      <c r="AB146" s="1188" t="s">
        <v>30</v>
      </c>
      <c r="AC146" s="1188" t="s">
        <v>1164</v>
      </c>
      <c r="AD146" s="1188" t="s">
        <v>533</v>
      </c>
      <c r="AE146" s="1188" t="s">
        <v>1132</v>
      </c>
      <c r="AF146" s="1081">
        <v>0.96599999999999997</v>
      </c>
      <c r="AG146" s="1081">
        <v>0.97</v>
      </c>
      <c r="AH146" s="1081">
        <v>5823.3190000000004</v>
      </c>
      <c r="AI146"/>
      <c r="AJ146" s="1081">
        <f t="shared" si="2"/>
        <v>4.0000000000000036E-3</v>
      </c>
    </row>
    <row r="147" spans="1:36" ht="16.5" thickBot="1" x14ac:dyDescent="0.3">
      <c r="A147" s="424"/>
      <c r="B147" s="598"/>
      <c r="C147" s="873" t="s">
        <v>285</v>
      </c>
      <c r="D147" s="874"/>
      <c r="E147" s="874"/>
      <c r="F147" s="875"/>
      <c r="G147" s="645">
        <f>+SUM(G146:G146)</f>
        <v>0</v>
      </c>
      <c r="H147" s="646"/>
      <c r="I147" s="598"/>
      <c r="J147" s="598"/>
      <c r="L147"/>
      <c r="M147"/>
      <c r="N147"/>
      <c r="O147"/>
      <c r="P147"/>
      <c r="Q147" s="426"/>
      <c r="R147" t="s">
        <v>26</v>
      </c>
      <c r="S147" t="s">
        <v>587</v>
      </c>
      <c r="T147" t="s">
        <v>595</v>
      </c>
      <c r="U147" t="s">
        <v>1132</v>
      </c>
      <c r="V147" s="1081">
        <v>8.1</v>
      </c>
      <c r="W147" s="1081">
        <v>8.1</v>
      </c>
      <c r="X147" s="1081">
        <v>9095.257999999998</v>
      </c>
      <c r="Y147"/>
      <c r="Z147" s="1081">
        <v>0</v>
      </c>
      <c r="AA147" s="426"/>
      <c r="AB147" s="1188" t="s">
        <v>30</v>
      </c>
      <c r="AC147" s="1188" t="s">
        <v>1057</v>
      </c>
      <c r="AD147" s="1188" t="s">
        <v>531</v>
      </c>
      <c r="AE147" s="1188" t="s">
        <v>1132</v>
      </c>
      <c r="AF147" s="1081">
        <v>0.30499999999999999</v>
      </c>
      <c r="AG147" s="1081">
        <v>0.5</v>
      </c>
      <c r="AH147" s="1081">
        <v>3530.5780000000004</v>
      </c>
      <c r="AI147"/>
      <c r="AJ147" s="1081">
        <f t="shared" si="2"/>
        <v>0.19500000000000001</v>
      </c>
    </row>
    <row r="148" spans="1:36" x14ac:dyDescent="0.25">
      <c r="A148" s="424"/>
      <c r="B148" s="598"/>
      <c r="C148" s="598"/>
      <c r="D148" s="663"/>
      <c r="E148" s="452"/>
      <c r="F148" s="617"/>
      <c r="G148" s="617"/>
      <c r="H148" s="647"/>
      <c r="I148" s="648"/>
      <c r="J148" s="598"/>
      <c r="L148"/>
      <c r="M148"/>
      <c r="N148"/>
      <c r="O148"/>
      <c r="P148"/>
      <c r="Q148" s="426"/>
      <c r="R148" t="s">
        <v>26</v>
      </c>
      <c r="S148" t="s">
        <v>587</v>
      </c>
      <c r="T148" t="s">
        <v>596</v>
      </c>
      <c r="U148" t="s">
        <v>1132</v>
      </c>
      <c r="V148" s="1081">
        <v>8.1</v>
      </c>
      <c r="W148" s="1081">
        <v>8.1</v>
      </c>
      <c r="X148" s="1081">
        <v>13125.893</v>
      </c>
      <c r="Y148"/>
      <c r="Z148" s="1081">
        <v>0</v>
      </c>
      <c r="AA148" s="426"/>
      <c r="AB148" s="1188" t="s">
        <v>30</v>
      </c>
      <c r="AC148" s="1188" t="s">
        <v>1057</v>
      </c>
      <c r="AD148" s="1188" t="s">
        <v>533</v>
      </c>
      <c r="AE148" s="1188" t="s">
        <v>1132</v>
      </c>
      <c r="AF148" s="1081">
        <v>0.30499999999999999</v>
      </c>
      <c r="AG148" s="1081">
        <v>0.5</v>
      </c>
      <c r="AH148" s="1081">
        <v>3781.96</v>
      </c>
      <c r="AI148"/>
      <c r="AJ148" s="1081">
        <f t="shared" si="2"/>
        <v>0.19500000000000001</v>
      </c>
    </row>
    <row r="149" spans="1:36" x14ac:dyDescent="0.25">
      <c r="A149" s="424"/>
      <c r="B149" s="598"/>
      <c r="C149" s="640" t="s">
        <v>1117</v>
      </c>
      <c r="D149" s="653"/>
      <c r="E149" s="424"/>
      <c r="F149" s="607"/>
      <c r="G149" s="630"/>
      <c r="H149" s="630"/>
      <c r="I149" s="452"/>
      <c r="J149" s="598"/>
      <c r="L149"/>
      <c r="M149"/>
      <c r="N149"/>
      <c r="O149"/>
      <c r="P149"/>
      <c r="Q149" s="426"/>
      <c r="R149" t="s">
        <v>26</v>
      </c>
      <c r="S149" t="s">
        <v>587</v>
      </c>
      <c r="T149" t="s">
        <v>597</v>
      </c>
      <c r="U149" t="s">
        <v>1132</v>
      </c>
      <c r="V149" s="1081">
        <v>8.1</v>
      </c>
      <c r="W149" s="1081">
        <v>8.1</v>
      </c>
      <c r="X149" s="1081">
        <v>8809.9309999999987</v>
      </c>
      <c r="Y149"/>
      <c r="Z149" s="1081">
        <v>0</v>
      </c>
      <c r="AA149" s="426"/>
      <c r="AB149" s="1188" t="s">
        <v>30</v>
      </c>
      <c r="AC149" s="1188" t="s">
        <v>1057</v>
      </c>
      <c r="AD149" s="1188" t="s">
        <v>685</v>
      </c>
      <c r="AE149" s="1188" t="s">
        <v>1132</v>
      </c>
      <c r="AF149" s="1081">
        <v>0.56599999999999995</v>
      </c>
      <c r="AG149" s="1081">
        <v>0.5</v>
      </c>
      <c r="AH149" s="1081">
        <v>862.94799999999998</v>
      </c>
      <c r="AI149"/>
      <c r="AJ149" s="1081">
        <f t="shared" si="2"/>
        <v>-6.5999999999999948E-2</v>
      </c>
    </row>
    <row r="150" spans="1:36" x14ac:dyDescent="0.25">
      <c r="A150" s="424"/>
      <c r="B150" s="598"/>
      <c r="C150" s="661" t="s">
        <v>905</v>
      </c>
      <c r="D150" s="462" t="s">
        <v>904</v>
      </c>
      <c r="E150" s="640"/>
      <c r="F150" s="607"/>
      <c r="G150" s="630"/>
      <c r="H150" s="630"/>
      <c r="I150" s="452"/>
      <c r="J150" s="598"/>
      <c r="L150"/>
      <c r="M150"/>
      <c r="N150"/>
      <c r="O150"/>
      <c r="P150"/>
      <c r="Q150" s="426"/>
      <c r="R150" t="s">
        <v>26</v>
      </c>
      <c r="S150" t="s">
        <v>1554</v>
      </c>
      <c r="T150" t="s">
        <v>1572</v>
      </c>
      <c r="U150" t="s">
        <v>1132</v>
      </c>
      <c r="V150" s="1081"/>
      <c r="W150" s="1081">
        <v>0.16</v>
      </c>
      <c r="X150" s="1081">
        <v>8.7769999999999992</v>
      </c>
      <c r="Y150" t="s">
        <v>1611</v>
      </c>
      <c r="Z150" s="1081">
        <v>0.16</v>
      </c>
      <c r="AA150" s="426"/>
      <c r="AB150" s="1188" t="s">
        <v>30</v>
      </c>
      <c r="AC150" s="1188" t="s">
        <v>1160</v>
      </c>
      <c r="AD150" s="1188" t="s">
        <v>531</v>
      </c>
      <c r="AE150" s="1188" t="s">
        <v>1132</v>
      </c>
      <c r="AF150" s="1081">
        <v>0.41599999999999998</v>
      </c>
      <c r="AG150" s="1081">
        <v>0.31</v>
      </c>
      <c r="AH150" s="1081">
        <v>2074.9350000000004</v>
      </c>
      <c r="AI150"/>
      <c r="AJ150" s="1081">
        <f t="shared" si="2"/>
        <v>-0.10599999999999998</v>
      </c>
    </row>
    <row r="151" spans="1:36" x14ac:dyDescent="0.25">
      <c r="A151" s="424"/>
      <c r="B151" s="598"/>
      <c r="C151" s="661" t="s">
        <v>903</v>
      </c>
      <c r="D151" s="462" t="s">
        <v>902</v>
      </c>
      <c r="E151" s="640"/>
      <c r="F151" s="607"/>
      <c r="G151" s="649"/>
      <c r="H151" s="649"/>
      <c r="I151" s="649"/>
      <c r="J151" s="598"/>
      <c r="L151"/>
      <c r="M151"/>
      <c r="N151"/>
      <c r="O151"/>
      <c r="P151"/>
      <c r="Q151" s="426"/>
      <c r="R151" t="s">
        <v>26</v>
      </c>
      <c r="S151" t="s">
        <v>1554</v>
      </c>
      <c r="T151" t="s">
        <v>1083</v>
      </c>
      <c r="U151" t="s">
        <v>1132</v>
      </c>
      <c r="V151" s="1081"/>
      <c r="W151" s="1081">
        <v>0.43</v>
      </c>
      <c r="X151" s="1081">
        <v>517.83699999999999</v>
      </c>
      <c r="Y151" t="s">
        <v>1611</v>
      </c>
      <c r="Z151" s="1081">
        <v>0.43</v>
      </c>
      <c r="AA151" s="426"/>
      <c r="AB151" s="1188" t="s">
        <v>30</v>
      </c>
      <c r="AC151" s="1188" t="s">
        <v>1160</v>
      </c>
      <c r="AD151" s="1188" t="s">
        <v>533</v>
      </c>
      <c r="AE151" s="1188" t="s">
        <v>1132</v>
      </c>
      <c r="AF151" s="1081">
        <v>0.39</v>
      </c>
      <c r="AG151" s="1081">
        <v>0.31</v>
      </c>
      <c r="AH151" s="1081">
        <v>1902.375</v>
      </c>
      <c r="AI151"/>
      <c r="AJ151" s="1081">
        <f t="shared" si="2"/>
        <v>-8.0000000000000016E-2</v>
      </c>
    </row>
    <row r="152" spans="1:36" x14ac:dyDescent="0.25">
      <c r="A152" s="424"/>
      <c r="B152" s="598"/>
      <c r="C152" s="661" t="s">
        <v>901</v>
      </c>
      <c r="D152" s="462" t="s">
        <v>900</v>
      </c>
      <c r="E152" s="640"/>
      <c r="F152" s="607"/>
      <c r="G152" s="650"/>
      <c r="H152" s="651"/>
      <c r="I152" s="650"/>
      <c r="J152" s="598"/>
      <c r="L152"/>
      <c r="M152"/>
      <c r="N152"/>
      <c r="O152"/>
      <c r="P152"/>
      <c r="Q152" s="426"/>
      <c r="R152" t="s">
        <v>26</v>
      </c>
      <c r="S152" t="s">
        <v>1565</v>
      </c>
      <c r="T152" t="s">
        <v>1564</v>
      </c>
      <c r="U152" t="s">
        <v>1146</v>
      </c>
      <c r="V152" s="1081"/>
      <c r="W152" s="1081">
        <v>0</v>
      </c>
      <c r="X152" s="1081">
        <v>0</v>
      </c>
      <c r="Y152"/>
      <c r="Z152" s="1081">
        <v>0</v>
      </c>
      <c r="AA152" s="426"/>
      <c r="AB152" s="1188" t="s">
        <v>30</v>
      </c>
      <c r="AC152" s="1188" t="s">
        <v>1160</v>
      </c>
      <c r="AD152" s="1188" t="s">
        <v>685</v>
      </c>
      <c r="AE152" s="1188" t="s">
        <v>1132</v>
      </c>
      <c r="AF152" s="1081">
        <v>0.39</v>
      </c>
      <c r="AG152" s="1081">
        <v>0.42</v>
      </c>
      <c r="AH152" s="1081">
        <v>3420.1330000000003</v>
      </c>
      <c r="AI152"/>
      <c r="AJ152" s="1081">
        <f t="shared" si="2"/>
        <v>2.9999999999999971E-2</v>
      </c>
    </row>
    <row r="153" spans="1:36" x14ac:dyDescent="0.25">
      <c r="A153" s="424"/>
      <c r="B153" s="598"/>
      <c r="C153" s="661" t="s">
        <v>899</v>
      </c>
      <c r="D153" s="462" t="s">
        <v>898</v>
      </c>
      <c r="E153" s="640"/>
      <c r="F153" s="607"/>
      <c r="G153" s="617"/>
      <c r="H153" s="652"/>
      <c r="I153" s="452"/>
      <c r="J153" s="598"/>
      <c r="L153"/>
      <c r="M153"/>
      <c r="N153"/>
      <c r="O153"/>
      <c r="P153"/>
      <c r="Q153" s="426"/>
      <c r="R153" t="s">
        <v>26</v>
      </c>
      <c r="S153" t="s">
        <v>598</v>
      </c>
      <c r="T153" t="s">
        <v>599</v>
      </c>
      <c r="U153" t="s">
        <v>1146</v>
      </c>
      <c r="V153" s="1081">
        <v>0</v>
      </c>
      <c r="W153" s="1081">
        <v>0</v>
      </c>
      <c r="X153" s="1081">
        <v>0</v>
      </c>
      <c r="Y153"/>
      <c r="Z153" s="1081">
        <v>0</v>
      </c>
      <c r="AA153" s="426"/>
      <c r="AB153" s="1188" t="s">
        <v>30</v>
      </c>
      <c r="AC153" s="1188" t="s">
        <v>1165</v>
      </c>
      <c r="AD153" s="1188" t="s">
        <v>531</v>
      </c>
      <c r="AE153" s="1188" t="s">
        <v>1132</v>
      </c>
      <c r="AF153" s="1081">
        <v>0.16</v>
      </c>
      <c r="AG153" s="1081">
        <v>0.16</v>
      </c>
      <c r="AH153" s="1081">
        <v>836.58900000000006</v>
      </c>
      <c r="AI153"/>
      <c r="AJ153" s="1081">
        <f t="shared" si="2"/>
        <v>0</v>
      </c>
    </row>
    <row r="154" spans="1:36" x14ac:dyDescent="0.25">
      <c r="A154" s="424"/>
      <c r="B154" s="598"/>
      <c r="C154" s="662" t="s">
        <v>914</v>
      </c>
      <c r="D154" s="598" t="s">
        <v>913</v>
      </c>
      <c r="E154" s="640"/>
      <c r="F154" s="607"/>
      <c r="G154" s="630"/>
      <c r="H154" s="630"/>
      <c r="I154" s="452"/>
      <c r="J154" s="598"/>
      <c r="L154"/>
      <c r="M154"/>
      <c r="N154"/>
      <c r="O154"/>
      <c r="P154"/>
      <c r="Q154" s="426"/>
      <c r="R154" t="s">
        <v>26</v>
      </c>
      <c r="S154" t="s">
        <v>598</v>
      </c>
      <c r="T154" t="s">
        <v>600</v>
      </c>
      <c r="U154" t="s">
        <v>1146</v>
      </c>
      <c r="V154" s="1081">
        <v>0</v>
      </c>
      <c r="W154" s="1081">
        <v>0</v>
      </c>
      <c r="X154" s="1081">
        <v>0</v>
      </c>
      <c r="Y154"/>
      <c r="Z154" s="1081">
        <v>0</v>
      </c>
      <c r="AA154" s="426"/>
      <c r="AB154" s="1188" t="s">
        <v>30</v>
      </c>
      <c r="AC154" s="1188" t="s">
        <v>1165</v>
      </c>
      <c r="AD154" s="1188" t="s">
        <v>533</v>
      </c>
      <c r="AE154" s="1188" t="s">
        <v>1132</v>
      </c>
      <c r="AF154" s="1081">
        <v>0.42</v>
      </c>
      <c r="AG154" s="1081">
        <v>0.42</v>
      </c>
      <c r="AH154" s="1081">
        <v>2997.7280000000001</v>
      </c>
      <c r="AI154"/>
      <c r="AJ154" s="1081">
        <f t="shared" si="2"/>
        <v>0</v>
      </c>
    </row>
    <row r="155" spans="1:36" x14ac:dyDescent="0.25">
      <c r="A155" s="424"/>
      <c r="B155" s="598"/>
      <c r="C155" s="662" t="s">
        <v>912</v>
      </c>
      <c r="D155" s="598" t="s">
        <v>911</v>
      </c>
      <c r="E155" s="598"/>
      <c r="F155" s="607"/>
      <c r="G155" s="607"/>
      <c r="H155" s="641"/>
      <c r="I155" s="598"/>
      <c r="J155" s="598"/>
      <c r="L155"/>
      <c r="M155"/>
      <c r="N155"/>
      <c r="O155"/>
      <c r="P155"/>
      <c r="Q155" s="426"/>
      <c r="R155" t="s">
        <v>26</v>
      </c>
      <c r="S155" t="s">
        <v>1515</v>
      </c>
      <c r="T155" t="s">
        <v>601</v>
      </c>
      <c r="U155" t="s">
        <v>1146</v>
      </c>
      <c r="V155" s="1081"/>
      <c r="W155" s="1081">
        <v>0</v>
      </c>
      <c r="X155" s="1081">
        <v>0</v>
      </c>
      <c r="Y155"/>
      <c r="Z155" s="1081">
        <v>0</v>
      </c>
      <c r="AA155" s="426"/>
      <c r="AB155" s="1188" t="s">
        <v>30</v>
      </c>
      <c r="AC155" s="1188" t="s">
        <v>1163</v>
      </c>
      <c r="AD155" s="1188" t="s">
        <v>1162</v>
      </c>
      <c r="AE155" s="1188" t="s">
        <v>1132</v>
      </c>
      <c r="AF155" s="1081">
        <v>1.6</v>
      </c>
      <c r="AG155" s="1081">
        <v>1.6</v>
      </c>
      <c r="AH155" s="1081">
        <v>4932.2640000000001</v>
      </c>
      <c r="AI155"/>
      <c r="AJ155" s="1081">
        <f t="shared" si="2"/>
        <v>0</v>
      </c>
    </row>
    <row r="156" spans="1:36" x14ac:dyDescent="0.25">
      <c r="A156" s="424"/>
      <c r="B156" s="424"/>
      <c r="C156" s="424"/>
      <c r="D156" s="653"/>
      <c r="E156" s="424"/>
      <c r="F156" s="425"/>
      <c r="G156" s="425"/>
      <c r="H156" s="424"/>
      <c r="I156" s="424"/>
      <c r="L156"/>
      <c r="M156"/>
      <c r="N156"/>
      <c r="O156"/>
      <c r="P156"/>
      <c r="Q156" s="426"/>
      <c r="R156" t="s">
        <v>26</v>
      </c>
      <c r="S156" t="s">
        <v>602</v>
      </c>
      <c r="T156" t="s">
        <v>603</v>
      </c>
      <c r="U156" t="s">
        <v>1132</v>
      </c>
      <c r="V156" s="1081">
        <v>0.5</v>
      </c>
      <c r="W156" s="1081">
        <v>0.5</v>
      </c>
      <c r="X156" s="1081">
        <v>335.44200000000001</v>
      </c>
      <c r="Y156"/>
      <c r="Z156" s="1081">
        <v>0</v>
      </c>
      <c r="AA156" s="426"/>
      <c r="AB156" s="1188" t="s">
        <v>30</v>
      </c>
      <c r="AC156" s="1188" t="s">
        <v>1163</v>
      </c>
      <c r="AD156" s="1188" t="s">
        <v>1285</v>
      </c>
      <c r="AE156" s="1188" t="s">
        <v>1132</v>
      </c>
      <c r="AF156" s="1081">
        <v>1.6</v>
      </c>
      <c r="AG156" s="1081">
        <v>1.6</v>
      </c>
      <c r="AH156" s="1081">
        <v>7706.1089999999995</v>
      </c>
      <c r="AI156"/>
      <c r="AJ156" s="1081">
        <f t="shared" si="2"/>
        <v>0</v>
      </c>
    </row>
    <row r="157" spans="1:36" x14ac:dyDescent="0.25">
      <c r="A157" s="424"/>
      <c r="B157" s="424"/>
      <c r="C157" s="424"/>
      <c r="D157" s="653"/>
      <c r="E157" s="424"/>
      <c r="F157" s="425"/>
      <c r="G157" s="425"/>
      <c r="H157" s="424"/>
      <c r="I157" s="424"/>
      <c r="L157"/>
      <c r="M157"/>
      <c r="N157"/>
      <c r="O157"/>
      <c r="P157"/>
      <c r="Q157" s="426"/>
      <c r="R157" t="s">
        <v>26</v>
      </c>
      <c r="S157" t="s">
        <v>602</v>
      </c>
      <c r="T157" t="s">
        <v>1387</v>
      </c>
      <c r="U157" t="s">
        <v>1132</v>
      </c>
      <c r="V157" s="1081">
        <v>0.5</v>
      </c>
      <c r="W157" s="1081">
        <v>0.5</v>
      </c>
      <c r="X157" s="1081">
        <v>483.02900000000005</v>
      </c>
      <c r="Y157"/>
      <c r="Z157" s="1081">
        <v>0</v>
      </c>
      <c r="AA157" s="426"/>
      <c r="AB157" s="1188" t="s">
        <v>30</v>
      </c>
      <c r="AC157" s="1188" t="s">
        <v>1161</v>
      </c>
      <c r="AD157" s="1188" t="s">
        <v>531</v>
      </c>
      <c r="AE157" s="1188" t="s">
        <v>1132</v>
      </c>
      <c r="AF157" s="1081">
        <v>0.59199999999999997</v>
      </c>
      <c r="AG157" s="1081">
        <v>0.59</v>
      </c>
      <c r="AH157" s="1081">
        <v>4532.4659999999994</v>
      </c>
      <c r="AI157"/>
      <c r="AJ157" s="1081">
        <f t="shared" si="2"/>
        <v>-2.0000000000000018E-3</v>
      </c>
    </row>
    <row r="158" spans="1:36" x14ac:dyDescent="0.25">
      <c r="A158" s="424"/>
      <c r="B158" s="424"/>
      <c r="C158" s="424"/>
      <c r="D158" s="653"/>
      <c r="E158" s="424"/>
      <c r="F158" s="425"/>
      <c r="G158" s="425"/>
      <c r="H158" s="424"/>
      <c r="I158" s="424"/>
      <c r="L158"/>
      <c r="M158"/>
      <c r="N158"/>
      <c r="O158"/>
      <c r="P158"/>
      <c r="Q158" s="426"/>
      <c r="R158" t="s">
        <v>26</v>
      </c>
      <c r="S158" t="s">
        <v>602</v>
      </c>
      <c r="T158" t="s">
        <v>1388</v>
      </c>
      <c r="U158" t="s">
        <v>1132</v>
      </c>
      <c r="V158" s="1081">
        <v>0.4</v>
      </c>
      <c r="W158" s="1081">
        <v>0.4</v>
      </c>
      <c r="X158" s="1081">
        <v>303.06500000000005</v>
      </c>
      <c r="Y158"/>
      <c r="Z158" s="1081">
        <v>0</v>
      </c>
      <c r="AA158" s="426"/>
      <c r="AB158" s="1188" t="s">
        <v>30</v>
      </c>
      <c r="AC158" s="1188" t="s">
        <v>1161</v>
      </c>
      <c r="AD158" s="1188" t="s">
        <v>533</v>
      </c>
      <c r="AE158" s="1188" t="s">
        <v>1132</v>
      </c>
      <c r="AF158" s="1081">
        <v>0.59199999999999997</v>
      </c>
      <c r="AG158" s="1081">
        <v>0.59</v>
      </c>
      <c r="AH158" s="1081">
        <v>4071.4280000000003</v>
      </c>
      <c r="AI158"/>
      <c r="AJ158" s="1081">
        <f t="shared" si="2"/>
        <v>-2.0000000000000018E-3</v>
      </c>
    </row>
    <row r="159" spans="1:36" x14ac:dyDescent="0.25">
      <c r="A159" s="424"/>
      <c r="B159" s="424"/>
      <c r="C159" s="424"/>
      <c r="D159" s="653"/>
      <c r="E159" s="424"/>
      <c r="F159" s="425"/>
      <c r="G159" s="425"/>
      <c r="H159" s="424"/>
      <c r="I159" s="424"/>
      <c r="L159"/>
      <c r="M159"/>
      <c r="N159"/>
      <c r="O159"/>
      <c r="P159"/>
      <c r="Q159" s="426"/>
      <c r="R159" t="s">
        <v>26</v>
      </c>
      <c r="S159" t="s">
        <v>1555</v>
      </c>
      <c r="T159" t="s">
        <v>1051</v>
      </c>
      <c r="U159" t="s">
        <v>1132</v>
      </c>
      <c r="V159" s="1081"/>
      <c r="W159" s="1081">
        <v>0.22</v>
      </c>
      <c r="X159" s="1081">
        <v>86.004000000000005</v>
      </c>
      <c r="Y159" t="s">
        <v>1611</v>
      </c>
      <c r="Z159" s="1081">
        <v>0.22</v>
      </c>
      <c r="AA159" s="426"/>
      <c r="AB159" s="1188" t="s">
        <v>30</v>
      </c>
      <c r="AC159" s="1188" t="s">
        <v>1161</v>
      </c>
      <c r="AD159" s="1188" t="s">
        <v>685</v>
      </c>
      <c r="AE159" s="1188" t="s">
        <v>1132</v>
      </c>
      <c r="AF159" s="1081">
        <v>0.42</v>
      </c>
      <c r="AG159" s="1081">
        <v>0.44</v>
      </c>
      <c r="AH159" s="1081">
        <v>3335.1940000000004</v>
      </c>
      <c r="AI159"/>
      <c r="AJ159" s="1081">
        <f t="shared" si="2"/>
        <v>2.0000000000000018E-2</v>
      </c>
    </row>
    <row r="160" spans="1:36" x14ac:dyDescent="0.25">
      <c r="L160"/>
      <c r="M160"/>
      <c r="N160"/>
      <c r="O160"/>
      <c r="P160"/>
      <c r="Q160" s="426"/>
      <c r="R160" t="s">
        <v>26</v>
      </c>
      <c r="S160" t="s">
        <v>1555</v>
      </c>
      <c r="T160" t="s">
        <v>552</v>
      </c>
      <c r="U160" t="s">
        <v>1132</v>
      </c>
      <c r="V160" s="1081"/>
      <c r="W160" s="1081">
        <v>0.48</v>
      </c>
      <c r="X160" s="1081">
        <v>776.28899999999999</v>
      </c>
      <c r="Y160" t="s">
        <v>1611</v>
      </c>
      <c r="Z160" s="1081">
        <v>0.48</v>
      </c>
      <c r="AA160" s="426"/>
      <c r="AB160" s="1188" t="s">
        <v>30</v>
      </c>
      <c r="AC160" s="1188" t="s">
        <v>1169</v>
      </c>
      <c r="AD160" s="1188" t="s">
        <v>1166</v>
      </c>
      <c r="AE160" s="1188" t="s">
        <v>1132</v>
      </c>
      <c r="AF160" s="1081">
        <v>0.1</v>
      </c>
      <c r="AG160" s="1081">
        <v>0.11</v>
      </c>
      <c r="AH160" s="1081">
        <v>269.18</v>
      </c>
      <c r="AI160"/>
      <c r="AJ160" s="1081">
        <f t="shared" si="2"/>
        <v>9.999999999999995E-3</v>
      </c>
    </row>
    <row r="161" spans="12:36" x14ac:dyDescent="0.25">
      <c r="L161"/>
      <c r="M161"/>
      <c r="N161"/>
      <c r="O161"/>
      <c r="P161"/>
      <c r="Q161" s="426"/>
      <c r="R161" s="1085" t="s">
        <v>26</v>
      </c>
      <c r="S161" s="1085" t="s">
        <v>604</v>
      </c>
      <c r="T161" s="1085" t="s">
        <v>541</v>
      </c>
      <c r="U161" s="1085" t="s">
        <v>1132</v>
      </c>
      <c r="V161" s="1086">
        <v>1.1399999999999999</v>
      </c>
      <c r="W161" s="1086"/>
      <c r="X161" s="1086"/>
      <c r="Y161" s="1085" t="s">
        <v>1521</v>
      </c>
      <c r="Z161" s="1081">
        <v>-1.1399999999999999</v>
      </c>
      <c r="AA161" s="426"/>
      <c r="AB161" s="1188" t="s">
        <v>30</v>
      </c>
      <c r="AC161" s="1188" t="s">
        <v>1169</v>
      </c>
      <c r="AD161" s="1188" t="s">
        <v>1168</v>
      </c>
      <c r="AE161" s="1188" t="s">
        <v>1132</v>
      </c>
      <c r="AF161" s="1081">
        <v>0.1</v>
      </c>
      <c r="AG161" s="1081">
        <v>0.12</v>
      </c>
      <c r="AH161" s="1081">
        <v>558.07299999999998</v>
      </c>
      <c r="AI161"/>
      <c r="AJ161" s="1081">
        <f t="shared" si="2"/>
        <v>1.999999999999999E-2</v>
      </c>
    </row>
    <row r="162" spans="12:36" x14ac:dyDescent="0.25">
      <c r="L162"/>
      <c r="M162"/>
      <c r="N162"/>
      <c r="O162"/>
      <c r="P162"/>
      <c r="Q162" s="426"/>
      <c r="R162" s="1085" t="s">
        <v>26</v>
      </c>
      <c r="S162" s="1085" t="s">
        <v>604</v>
      </c>
      <c r="T162" s="1085" t="s">
        <v>542</v>
      </c>
      <c r="U162" s="1085" t="s">
        <v>1132</v>
      </c>
      <c r="V162" s="1086">
        <v>1.1399999999999999</v>
      </c>
      <c r="W162" s="1086"/>
      <c r="X162" s="1086"/>
      <c r="Y162" s="1085" t="s">
        <v>1521</v>
      </c>
      <c r="Z162" s="1081">
        <v>-1.1399999999999999</v>
      </c>
      <c r="AA162" s="426"/>
      <c r="AB162" s="1188" t="s">
        <v>30</v>
      </c>
      <c r="AC162" s="1188" t="s">
        <v>1167</v>
      </c>
      <c r="AD162" s="1188" t="s">
        <v>1166</v>
      </c>
      <c r="AE162" s="1188" t="s">
        <v>1132</v>
      </c>
      <c r="AF162" s="1081">
        <v>0.2</v>
      </c>
      <c r="AG162" s="1081">
        <v>0.2</v>
      </c>
      <c r="AH162" s="1081">
        <v>1453.7150000000001</v>
      </c>
      <c r="AI162"/>
      <c r="AJ162" s="1081">
        <f t="shared" si="2"/>
        <v>0</v>
      </c>
    </row>
    <row r="163" spans="12:36" x14ac:dyDescent="0.25">
      <c r="L163"/>
      <c r="M163"/>
      <c r="N163"/>
      <c r="O163"/>
      <c r="P163"/>
      <c r="Q163" s="426"/>
      <c r="R163" s="1085" t="s">
        <v>26</v>
      </c>
      <c r="S163" s="1085" t="s">
        <v>604</v>
      </c>
      <c r="T163" s="1085" t="s">
        <v>543</v>
      </c>
      <c r="U163" s="1085" t="s">
        <v>1132</v>
      </c>
      <c r="V163" s="1086">
        <v>1.1399999999999999</v>
      </c>
      <c r="W163" s="1086"/>
      <c r="X163" s="1086"/>
      <c r="Y163" s="1085" t="s">
        <v>1521</v>
      </c>
      <c r="Z163" s="1081">
        <v>-1.1399999999999999</v>
      </c>
      <c r="AA163" s="426"/>
      <c r="AB163" s="1188" t="s">
        <v>30</v>
      </c>
      <c r="AC163" s="1188" t="s">
        <v>1167</v>
      </c>
      <c r="AD163" s="1188" t="s">
        <v>1168</v>
      </c>
      <c r="AE163" s="1188" t="s">
        <v>1132</v>
      </c>
      <c r="AF163" s="1081">
        <v>0.2</v>
      </c>
      <c r="AG163" s="1081">
        <v>0.2</v>
      </c>
      <c r="AH163" s="1081">
        <v>1468.4460000000001</v>
      </c>
      <c r="AI163"/>
      <c r="AJ163" s="1081">
        <f t="shared" si="2"/>
        <v>0</v>
      </c>
    </row>
    <row r="164" spans="12:36" x14ac:dyDescent="0.25">
      <c r="L164"/>
      <c r="M164"/>
      <c r="N164"/>
      <c r="O164"/>
      <c r="P164"/>
      <c r="Q164" s="426"/>
      <c r="R164" s="1085" t="s">
        <v>26</v>
      </c>
      <c r="S164" s="1085" t="s">
        <v>604</v>
      </c>
      <c r="T164" s="1085" t="s">
        <v>544</v>
      </c>
      <c r="U164" s="1085" t="s">
        <v>1132</v>
      </c>
      <c r="V164" s="1086">
        <v>1.1399999999999999</v>
      </c>
      <c r="W164" s="1086"/>
      <c r="X164" s="1086"/>
      <c r="Y164" s="1085" t="s">
        <v>1521</v>
      </c>
      <c r="Z164" s="1081">
        <v>-1.1399999999999999</v>
      </c>
      <c r="AA164" s="426"/>
      <c r="AB164" s="1188" t="s">
        <v>30</v>
      </c>
      <c r="AC164" s="1188" t="s">
        <v>635</v>
      </c>
      <c r="AD164" s="1188" t="s">
        <v>638</v>
      </c>
      <c r="AE164" s="1188" t="s">
        <v>1132</v>
      </c>
      <c r="AF164" s="1081">
        <v>1.6</v>
      </c>
      <c r="AG164" s="1081">
        <v>1.82</v>
      </c>
      <c r="AH164" s="1081">
        <v>305.887</v>
      </c>
      <c r="AI164"/>
      <c r="AJ164" s="1081">
        <f t="shared" si="2"/>
        <v>0.21999999999999997</v>
      </c>
    </row>
    <row r="165" spans="12:36" x14ac:dyDescent="0.25">
      <c r="L165"/>
      <c r="M165"/>
      <c r="N165"/>
      <c r="O165"/>
      <c r="P165"/>
      <c r="Q165" s="426"/>
      <c r="R165" s="1085" t="s">
        <v>26</v>
      </c>
      <c r="S165" s="1085" t="s">
        <v>604</v>
      </c>
      <c r="T165" s="1085" t="s">
        <v>545</v>
      </c>
      <c r="U165" s="1085" t="s">
        <v>1132</v>
      </c>
      <c r="V165" s="1086">
        <v>1.1399999999999999</v>
      </c>
      <c r="W165" s="1086"/>
      <c r="X165" s="1086"/>
      <c r="Y165" s="1085" t="s">
        <v>1521</v>
      </c>
      <c r="Z165" s="1081">
        <v>-1.1399999999999999</v>
      </c>
      <c r="AA165" s="426"/>
      <c r="AB165" s="1188" t="s">
        <v>30</v>
      </c>
      <c r="AC165" s="1188" t="s">
        <v>1355</v>
      </c>
      <c r="AD165" s="1188" t="s">
        <v>1369</v>
      </c>
      <c r="AE165" s="1188" t="s">
        <v>1132</v>
      </c>
      <c r="AF165" s="1081">
        <v>0.8</v>
      </c>
      <c r="AG165" s="1081">
        <v>0.8</v>
      </c>
      <c r="AH165" s="1081">
        <v>17.647000000000002</v>
      </c>
      <c r="AI165"/>
      <c r="AJ165" s="1081">
        <f t="shared" si="2"/>
        <v>0</v>
      </c>
    </row>
    <row r="166" spans="12:36" x14ac:dyDescent="0.25">
      <c r="L166"/>
      <c r="M166"/>
      <c r="N166"/>
      <c r="O166"/>
      <c r="P166"/>
      <c r="Q166" s="426"/>
      <c r="R166" t="s">
        <v>26</v>
      </c>
      <c r="S166" t="s">
        <v>605</v>
      </c>
      <c r="T166" t="s">
        <v>1084</v>
      </c>
      <c r="U166" t="s">
        <v>1132</v>
      </c>
      <c r="V166" s="1081">
        <v>0.5</v>
      </c>
      <c r="W166" s="1081">
        <v>0.5</v>
      </c>
      <c r="X166" s="1081">
        <v>1647.5229999999999</v>
      </c>
      <c r="Y166"/>
      <c r="Z166" s="1081">
        <v>0</v>
      </c>
      <c r="AA166" s="426"/>
      <c r="AB166" s="1188" t="s">
        <v>30</v>
      </c>
      <c r="AC166" s="1188" t="s">
        <v>1687</v>
      </c>
      <c r="AD166" s="1188" t="s">
        <v>1686</v>
      </c>
      <c r="AE166" s="1188" t="s">
        <v>1132</v>
      </c>
      <c r="AF166" s="1081"/>
      <c r="AG166" s="1081"/>
      <c r="AH166" s="1081"/>
      <c r="AI166"/>
      <c r="AJ166" s="1081">
        <f t="shared" si="2"/>
        <v>0</v>
      </c>
    </row>
    <row r="167" spans="12:36" x14ac:dyDescent="0.25">
      <c r="L167"/>
      <c r="M167"/>
      <c r="N167"/>
      <c r="O167"/>
      <c r="P167"/>
      <c r="Q167" s="426"/>
      <c r="R167" s="1085" t="s">
        <v>26</v>
      </c>
      <c r="S167" s="1085" t="s">
        <v>605</v>
      </c>
      <c r="T167" s="1085" t="s">
        <v>1085</v>
      </c>
      <c r="U167" s="1085" t="s">
        <v>1132</v>
      </c>
      <c r="V167" s="1086">
        <v>0.85</v>
      </c>
      <c r="W167" s="1086">
        <v>0</v>
      </c>
      <c r="X167" s="1086">
        <v>323.08799999999997</v>
      </c>
      <c r="Y167" s="1085" t="s">
        <v>1521</v>
      </c>
      <c r="Z167" s="1081">
        <v>-0.85</v>
      </c>
      <c r="AA167" s="426"/>
      <c r="AB167" s="1188" t="s">
        <v>32</v>
      </c>
      <c r="AC167" s="1188" t="s">
        <v>1216</v>
      </c>
      <c r="AD167" s="1188" t="s">
        <v>531</v>
      </c>
      <c r="AE167" s="1188" t="s">
        <v>1132</v>
      </c>
      <c r="AF167" s="1081">
        <v>0.24</v>
      </c>
      <c r="AG167" s="1081">
        <v>0.24</v>
      </c>
      <c r="AH167" s="1081">
        <v>1147.0910000000001</v>
      </c>
      <c r="AI167"/>
      <c r="AJ167" s="1081">
        <f t="shared" si="2"/>
        <v>0</v>
      </c>
    </row>
    <row r="168" spans="12:36" x14ac:dyDescent="0.25">
      <c r="L168"/>
      <c r="M168"/>
      <c r="N168"/>
      <c r="O168"/>
      <c r="P168"/>
      <c r="Q168" s="426"/>
      <c r="R168" s="1085" t="s">
        <v>26</v>
      </c>
      <c r="S168" s="1085" t="s">
        <v>605</v>
      </c>
      <c r="T168" s="1085" t="s">
        <v>606</v>
      </c>
      <c r="U168" s="1085" t="s">
        <v>1146</v>
      </c>
      <c r="V168" s="1086">
        <v>0.45500000000000002</v>
      </c>
      <c r="W168" s="1086">
        <v>0</v>
      </c>
      <c r="X168" s="1086">
        <v>0</v>
      </c>
      <c r="Y168" s="1085" t="s">
        <v>1521</v>
      </c>
      <c r="Z168" s="1081">
        <v>-0.45500000000000002</v>
      </c>
      <c r="AA168" s="426"/>
      <c r="AB168" s="1188" t="s">
        <v>32</v>
      </c>
      <c r="AC168" s="1188" t="s">
        <v>1216</v>
      </c>
      <c r="AD168" s="1188" t="s">
        <v>533</v>
      </c>
      <c r="AE168" s="1188" t="s">
        <v>1132</v>
      </c>
      <c r="AF168" s="1081">
        <v>0.13</v>
      </c>
      <c r="AG168" s="1081">
        <v>0.13</v>
      </c>
      <c r="AH168" s="1081">
        <v>411.79100000000005</v>
      </c>
      <c r="AI168"/>
      <c r="AJ168" s="1081">
        <f t="shared" si="2"/>
        <v>0</v>
      </c>
    </row>
    <row r="169" spans="12:36" x14ac:dyDescent="0.25">
      <c r="L169"/>
      <c r="M169"/>
      <c r="N169"/>
      <c r="O169"/>
      <c r="P169"/>
      <c r="Q169" s="426"/>
      <c r="R169" t="s">
        <v>26</v>
      </c>
      <c r="S169" t="s">
        <v>605</v>
      </c>
      <c r="T169" t="s">
        <v>1086</v>
      </c>
      <c r="U169" t="s">
        <v>1132</v>
      </c>
      <c r="V169" s="1081">
        <v>0.6</v>
      </c>
      <c r="W169" s="1081">
        <v>0.6</v>
      </c>
      <c r="X169" s="1081">
        <v>1191.5509999999999</v>
      </c>
      <c r="Y169"/>
      <c r="Z169" s="1081">
        <v>0</v>
      </c>
      <c r="AA169" s="426"/>
      <c r="AB169" s="1188" t="s">
        <v>32</v>
      </c>
      <c r="AC169" s="1188" t="s">
        <v>1216</v>
      </c>
      <c r="AD169" s="1188" t="s">
        <v>685</v>
      </c>
      <c r="AE169" s="1188" t="s">
        <v>1132</v>
      </c>
      <c r="AF169" s="1081">
        <v>0.5</v>
      </c>
      <c r="AG169" s="1081">
        <v>0.5</v>
      </c>
      <c r="AH169" s="1081">
        <v>3586.0060000000003</v>
      </c>
      <c r="AI169"/>
      <c r="AJ169" s="1081">
        <f t="shared" si="2"/>
        <v>0</v>
      </c>
    </row>
    <row r="170" spans="12:36" x14ac:dyDescent="0.25">
      <c r="L170"/>
      <c r="M170"/>
      <c r="N170"/>
      <c r="O170"/>
      <c r="P170"/>
      <c r="Q170" s="426"/>
      <c r="R170" s="1085" t="s">
        <v>26</v>
      </c>
      <c r="S170" s="1085" t="s">
        <v>605</v>
      </c>
      <c r="T170" s="1085" t="s">
        <v>559</v>
      </c>
      <c r="U170" s="1085" t="s">
        <v>1132</v>
      </c>
      <c r="V170" s="1086">
        <v>0.6</v>
      </c>
      <c r="W170" s="1086">
        <v>0</v>
      </c>
      <c r="X170" s="1086">
        <v>835.82</v>
      </c>
      <c r="Y170" s="1085" t="s">
        <v>1521</v>
      </c>
      <c r="Z170" s="1081">
        <v>-0.6</v>
      </c>
      <c r="AA170" s="426"/>
      <c r="AB170" s="1188" t="s">
        <v>32</v>
      </c>
      <c r="AC170" s="1188" t="s">
        <v>639</v>
      </c>
      <c r="AD170" s="1188" t="s">
        <v>640</v>
      </c>
      <c r="AE170" s="1188" t="s">
        <v>1132</v>
      </c>
      <c r="AF170" s="1081">
        <v>0.32</v>
      </c>
      <c r="AG170" s="1081">
        <v>0.32</v>
      </c>
      <c r="AH170" s="1081">
        <v>0</v>
      </c>
      <c r="AI170"/>
      <c r="AJ170" s="1081">
        <f t="shared" si="2"/>
        <v>0</v>
      </c>
    </row>
    <row r="171" spans="12:36" x14ac:dyDescent="0.25">
      <c r="L171"/>
      <c r="M171"/>
      <c r="N171"/>
      <c r="O171"/>
      <c r="P171"/>
      <c r="Q171" s="426"/>
      <c r="R171" t="s">
        <v>26</v>
      </c>
      <c r="S171" t="s">
        <v>605</v>
      </c>
      <c r="T171" t="s">
        <v>550</v>
      </c>
      <c r="U171" t="s">
        <v>1132</v>
      </c>
      <c r="V171" s="1081"/>
      <c r="W171" s="1081">
        <v>0</v>
      </c>
      <c r="X171" s="1081">
        <v>4.056</v>
      </c>
      <c r="Y171"/>
      <c r="Z171" s="1081">
        <v>0</v>
      </c>
      <c r="AA171" s="426"/>
      <c r="AB171" s="1188" t="s">
        <v>32</v>
      </c>
      <c r="AC171" s="1188" t="s">
        <v>639</v>
      </c>
      <c r="AD171" s="1188" t="s">
        <v>1058</v>
      </c>
      <c r="AE171" s="1188" t="s">
        <v>1132</v>
      </c>
      <c r="AF171" s="1081">
        <v>0.59099999999999997</v>
      </c>
      <c r="AG171" s="1081">
        <v>0.59099999999999997</v>
      </c>
      <c r="AH171" s="1081">
        <v>854.81299999999999</v>
      </c>
      <c r="AI171"/>
      <c r="AJ171" s="1081">
        <f t="shared" si="2"/>
        <v>0</v>
      </c>
    </row>
    <row r="172" spans="12:36" x14ac:dyDescent="0.25">
      <c r="L172"/>
      <c r="M172"/>
      <c r="N172"/>
      <c r="O172"/>
      <c r="P172"/>
      <c r="Q172" s="426"/>
      <c r="R172" s="1083" t="s">
        <v>26</v>
      </c>
      <c r="S172" s="1083" t="s">
        <v>605</v>
      </c>
      <c r="T172" s="1083" t="s">
        <v>1568</v>
      </c>
      <c r="U172" s="1083" t="s">
        <v>1132</v>
      </c>
      <c r="V172" s="1084"/>
      <c r="W172" s="1084">
        <v>1.2250000000000001</v>
      </c>
      <c r="X172" s="1084">
        <v>300.47399999999999</v>
      </c>
      <c r="Y172" s="1083" t="s">
        <v>1614</v>
      </c>
      <c r="Z172" s="1081">
        <v>1.2250000000000001</v>
      </c>
      <c r="AA172" s="426"/>
      <c r="AB172" s="1188" t="s">
        <v>32</v>
      </c>
      <c r="AC172" s="1188" t="s">
        <v>639</v>
      </c>
      <c r="AD172" s="1188" t="s">
        <v>1059</v>
      </c>
      <c r="AE172" s="1188" t="s">
        <v>1132</v>
      </c>
      <c r="AF172" s="1081">
        <v>0.59099999999999997</v>
      </c>
      <c r="AG172" s="1081">
        <v>0.59099999999999997</v>
      </c>
      <c r="AH172" s="1081">
        <v>1075.192</v>
      </c>
      <c r="AI172"/>
      <c r="AJ172" s="1081">
        <f t="shared" si="2"/>
        <v>0</v>
      </c>
    </row>
    <row r="173" spans="12:36" x14ac:dyDescent="0.25">
      <c r="L173"/>
      <c r="M173"/>
      <c r="N173"/>
      <c r="O173"/>
      <c r="P173"/>
      <c r="Q173" s="426"/>
      <c r="R173" s="1083" t="s">
        <v>26</v>
      </c>
      <c r="S173" s="1083" t="s">
        <v>605</v>
      </c>
      <c r="T173" s="1083" t="s">
        <v>1566</v>
      </c>
      <c r="U173" s="1083" t="s">
        <v>1132</v>
      </c>
      <c r="V173" s="1084"/>
      <c r="W173" s="1084">
        <v>1.2250000000000001</v>
      </c>
      <c r="X173" s="1084">
        <v>1393.453</v>
      </c>
      <c r="Y173" s="1083" t="s">
        <v>1614</v>
      </c>
      <c r="Z173" s="1081">
        <v>1.2250000000000001</v>
      </c>
      <c r="AA173" s="426"/>
      <c r="AB173" s="1188" t="s">
        <v>32</v>
      </c>
      <c r="AC173" s="1188" t="s">
        <v>639</v>
      </c>
      <c r="AD173" s="1188" t="s">
        <v>616</v>
      </c>
      <c r="AE173" s="1188" t="s">
        <v>1132</v>
      </c>
      <c r="AF173" s="1081">
        <v>0.5</v>
      </c>
      <c r="AG173" s="1081">
        <v>0.5</v>
      </c>
      <c r="AH173" s="1081">
        <v>403.11500000000001</v>
      </c>
      <c r="AI173"/>
      <c r="AJ173" s="1081">
        <f t="shared" si="2"/>
        <v>0</v>
      </c>
    </row>
    <row r="174" spans="12:36" x14ac:dyDescent="0.25">
      <c r="L174"/>
      <c r="M174"/>
      <c r="N174"/>
      <c r="O174"/>
      <c r="P174"/>
      <c r="Q174" s="426"/>
      <c r="R174" s="1083" t="s">
        <v>26</v>
      </c>
      <c r="S174" s="1083" t="s">
        <v>605</v>
      </c>
      <c r="T174" s="1083" t="s">
        <v>1557</v>
      </c>
      <c r="U174" s="1083" t="s">
        <v>1132</v>
      </c>
      <c r="V174" s="1084"/>
      <c r="W174" s="1084">
        <v>0</v>
      </c>
      <c r="X174" s="1084">
        <v>732.11899999999991</v>
      </c>
      <c r="Y174" s="1083" t="s">
        <v>1614</v>
      </c>
      <c r="Z174" s="1081">
        <v>0</v>
      </c>
      <c r="AA174" s="426"/>
      <c r="AB174" s="1188" t="s">
        <v>32</v>
      </c>
      <c r="AC174" s="1188" t="s">
        <v>639</v>
      </c>
      <c r="AD174" s="1188" t="s">
        <v>1086</v>
      </c>
      <c r="AE174" s="1188" t="s">
        <v>1132</v>
      </c>
      <c r="AF174" s="1081">
        <v>1</v>
      </c>
      <c r="AG174" s="1081">
        <v>1</v>
      </c>
      <c r="AH174" s="1081">
        <v>513.59199999999998</v>
      </c>
      <c r="AI174"/>
      <c r="AJ174" s="1081">
        <f t="shared" si="2"/>
        <v>0</v>
      </c>
    </row>
    <row r="175" spans="12:36" x14ac:dyDescent="0.25">
      <c r="L175"/>
      <c r="M175"/>
      <c r="N175"/>
      <c r="O175"/>
      <c r="P175"/>
      <c r="Q175" s="426"/>
      <c r="R175" t="s">
        <v>26</v>
      </c>
      <c r="S175" t="s">
        <v>607</v>
      </c>
      <c r="T175" t="s">
        <v>608</v>
      </c>
      <c r="U175" t="s">
        <v>1132</v>
      </c>
      <c r="V175" s="1081">
        <v>0.5</v>
      </c>
      <c r="W175" s="1081">
        <v>0.5</v>
      </c>
      <c r="X175" s="1081">
        <v>622.43299999999988</v>
      </c>
      <c r="Y175"/>
      <c r="Z175" s="1081">
        <v>0</v>
      </c>
      <c r="AA175" s="426"/>
      <c r="AB175" s="1188" t="s">
        <v>32</v>
      </c>
      <c r="AC175" s="1188" t="s">
        <v>1670</v>
      </c>
      <c r="AD175" s="1188" t="s">
        <v>1651</v>
      </c>
      <c r="AE175" s="1188" t="s">
        <v>1132</v>
      </c>
      <c r="AF175" s="1081"/>
      <c r="AG175" s="1081">
        <v>0.316</v>
      </c>
      <c r="AH175" s="1081">
        <v>33.997000000000007</v>
      </c>
      <c r="AI175"/>
      <c r="AJ175" s="1081">
        <f t="shared" si="2"/>
        <v>0.316</v>
      </c>
    </row>
    <row r="176" spans="12:36" x14ac:dyDescent="0.25">
      <c r="L176"/>
      <c r="M176"/>
      <c r="N176"/>
      <c r="O176"/>
      <c r="P176"/>
      <c r="Q176" s="426"/>
      <c r="R176" t="s">
        <v>26</v>
      </c>
      <c r="S176" t="s">
        <v>607</v>
      </c>
      <c r="T176" t="s">
        <v>536</v>
      </c>
      <c r="U176">
        <v>0</v>
      </c>
      <c r="V176" s="1081"/>
      <c r="W176" s="1081"/>
      <c r="X176" s="1081"/>
      <c r="Y176"/>
      <c r="Z176" s="1081">
        <v>0</v>
      </c>
      <c r="AA176" s="426"/>
      <c r="AB176" s="1188" t="s">
        <v>32</v>
      </c>
      <c r="AC176" s="1188" t="s">
        <v>1670</v>
      </c>
      <c r="AD176" s="1188" t="s">
        <v>1652</v>
      </c>
      <c r="AE176" s="1188" t="s">
        <v>1132</v>
      </c>
      <c r="AF176" s="1081"/>
      <c r="AG176" s="1081">
        <v>0.2</v>
      </c>
      <c r="AH176" s="1081">
        <v>231.89499999999998</v>
      </c>
      <c r="AI176"/>
      <c r="AJ176" s="1081">
        <f t="shared" si="2"/>
        <v>0.2</v>
      </c>
    </row>
    <row r="177" spans="12:36" x14ac:dyDescent="0.25">
      <c r="L177"/>
      <c r="M177"/>
      <c r="N177"/>
      <c r="O177"/>
      <c r="P177"/>
      <c r="R177" t="s">
        <v>26</v>
      </c>
      <c r="S177" t="s">
        <v>607</v>
      </c>
      <c r="T177" t="s">
        <v>609</v>
      </c>
      <c r="U177" t="s">
        <v>1132</v>
      </c>
      <c r="V177" s="1081">
        <v>0.46800000000000003</v>
      </c>
      <c r="W177" s="1081">
        <v>0.46800000000000003</v>
      </c>
      <c r="X177" s="1081">
        <v>437.08700000000005</v>
      </c>
      <c r="Y177"/>
      <c r="Z177" s="1081">
        <v>0</v>
      </c>
      <c r="AB177" s="1188" t="s">
        <v>32</v>
      </c>
      <c r="AC177" s="1188" t="s">
        <v>1671</v>
      </c>
      <c r="AD177" s="1188" t="s">
        <v>1653</v>
      </c>
      <c r="AE177" s="1188" t="s">
        <v>1132</v>
      </c>
      <c r="AF177" s="1081"/>
      <c r="AG177" s="1081">
        <v>8.9999999999999993E-3</v>
      </c>
      <c r="AH177" s="1081">
        <v>48.686999999999991</v>
      </c>
      <c r="AI177"/>
      <c r="AJ177" s="1081">
        <f t="shared" si="2"/>
        <v>8.9999999999999993E-3</v>
      </c>
    </row>
    <row r="178" spans="12:36" x14ac:dyDescent="0.25">
      <c r="L178"/>
      <c r="M178"/>
      <c r="N178"/>
      <c r="O178"/>
      <c r="P178"/>
      <c r="R178" t="s">
        <v>26</v>
      </c>
      <c r="S178" t="s">
        <v>610</v>
      </c>
      <c r="T178" t="s">
        <v>536</v>
      </c>
      <c r="U178" t="s">
        <v>1146</v>
      </c>
      <c r="V178" s="1081">
        <v>0</v>
      </c>
      <c r="W178" s="1081">
        <v>0</v>
      </c>
      <c r="X178" s="1081">
        <v>0</v>
      </c>
      <c r="Y178"/>
      <c r="Z178" s="1081">
        <v>0</v>
      </c>
      <c r="AB178" s="1188" t="s">
        <v>1578</v>
      </c>
      <c r="AC178" s="1188" t="s">
        <v>1579</v>
      </c>
      <c r="AD178" s="1188" t="s">
        <v>509</v>
      </c>
      <c r="AE178" s="1188" t="s">
        <v>1132</v>
      </c>
      <c r="AF178" s="1081">
        <v>6.75</v>
      </c>
      <c r="AG178" s="1081">
        <v>6.6</v>
      </c>
      <c r="AH178" s="1081">
        <v>21367.228999999999</v>
      </c>
      <c r="AI178"/>
      <c r="AJ178" s="1081">
        <f t="shared" si="2"/>
        <v>-0.15000000000000036</v>
      </c>
    </row>
    <row r="179" spans="12:36" x14ac:dyDescent="0.25">
      <c r="L179"/>
      <c r="M179"/>
      <c r="N179"/>
      <c r="O179"/>
      <c r="P179"/>
      <c r="R179" t="s">
        <v>26</v>
      </c>
      <c r="S179" t="s">
        <v>611</v>
      </c>
      <c r="T179" t="s">
        <v>570</v>
      </c>
      <c r="U179" t="s">
        <v>1146</v>
      </c>
      <c r="V179" s="1081">
        <v>0</v>
      </c>
      <c r="W179" s="1081">
        <v>0</v>
      </c>
      <c r="X179" s="1081">
        <v>0</v>
      </c>
      <c r="Y179"/>
      <c r="Z179" s="1081">
        <v>0</v>
      </c>
      <c r="AB179" s="1188" t="s">
        <v>1578</v>
      </c>
      <c r="AC179" s="1188" t="s">
        <v>1579</v>
      </c>
      <c r="AD179" s="1188" t="s">
        <v>952</v>
      </c>
      <c r="AE179" s="1188" t="s">
        <v>1132</v>
      </c>
      <c r="AF179" s="1081"/>
      <c r="AG179" s="1081">
        <v>6.6</v>
      </c>
      <c r="AH179" s="1081">
        <v>54287.561000000002</v>
      </c>
      <c r="AI179"/>
      <c r="AJ179" s="1081">
        <f t="shared" si="2"/>
        <v>6.6</v>
      </c>
    </row>
    <row r="180" spans="12:36" x14ac:dyDescent="0.25">
      <c r="L180"/>
      <c r="M180"/>
      <c r="N180"/>
      <c r="O180"/>
      <c r="P180"/>
      <c r="R180" t="s">
        <v>26</v>
      </c>
      <c r="S180" t="s">
        <v>612</v>
      </c>
      <c r="T180" t="s">
        <v>613</v>
      </c>
      <c r="U180" t="s">
        <v>1146</v>
      </c>
      <c r="V180" s="1081">
        <v>0</v>
      </c>
      <c r="W180" s="1081">
        <v>0</v>
      </c>
      <c r="X180" s="1081">
        <v>0</v>
      </c>
      <c r="Y180"/>
      <c r="Z180" s="1081">
        <v>0</v>
      </c>
      <c r="AB180" s="1188" t="s">
        <v>1139</v>
      </c>
      <c r="AC180" s="1188" t="s">
        <v>1155</v>
      </c>
      <c r="AD180" s="1188" t="s">
        <v>534</v>
      </c>
      <c r="AE180" s="1188" t="s">
        <v>1132</v>
      </c>
      <c r="AF180" s="1081">
        <v>0.22</v>
      </c>
      <c r="AG180" s="1081">
        <v>0.22</v>
      </c>
      <c r="AH180" s="1081">
        <v>330.04500000000007</v>
      </c>
      <c r="AI180"/>
      <c r="AJ180" s="1081">
        <f t="shared" si="2"/>
        <v>0</v>
      </c>
    </row>
    <row r="181" spans="12:36" x14ac:dyDescent="0.25">
      <c r="L181"/>
      <c r="M181"/>
      <c r="N181"/>
      <c r="O181"/>
      <c r="P181"/>
      <c r="R181" t="s">
        <v>26</v>
      </c>
      <c r="S181" t="s">
        <v>612</v>
      </c>
      <c r="T181" t="s">
        <v>1087</v>
      </c>
      <c r="U181" t="s">
        <v>1146</v>
      </c>
      <c r="V181" s="1081">
        <v>0</v>
      </c>
      <c r="W181" s="1081">
        <v>0</v>
      </c>
      <c r="X181" s="1081">
        <v>0</v>
      </c>
      <c r="Y181"/>
      <c r="Z181" s="1081">
        <v>0</v>
      </c>
      <c r="AB181" s="1188" t="s">
        <v>1139</v>
      </c>
      <c r="AC181" s="1188" t="s">
        <v>1153</v>
      </c>
      <c r="AD181" s="1188" t="s">
        <v>534</v>
      </c>
      <c r="AE181" s="1188" t="s">
        <v>1132</v>
      </c>
      <c r="AF181" s="1081">
        <v>1.6</v>
      </c>
      <c r="AG181" s="1081">
        <v>1.6</v>
      </c>
      <c r="AH181" s="1081">
        <v>12413.318000000001</v>
      </c>
      <c r="AI181"/>
      <c r="AJ181" s="1081">
        <f t="shared" si="2"/>
        <v>0</v>
      </c>
    </row>
    <row r="182" spans="12:36" x14ac:dyDescent="0.25">
      <c r="L182"/>
      <c r="M182"/>
      <c r="N182"/>
      <c r="O182"/>
      <c r="P182"/>
      <c r="R182" s="1085" t="s">
        <v>26</v>
      </c>
      <c r="S182" s="1085" t="s">
        <v>614</v>
      </c>
      <c r="T182" s="1085" t="s">
        <v>541</v>
      </c>
      <c r="U182" s="1085" t="s">
        <v>1132</v>
      </c>
      <c r="V182" s="1086">
        <v>1.1399999999999999</v>
      </c>
      <c r="W182" s="1086"/>
      <c r="X182" s="1086"/>
      <c r="Y182" s="1085" t="s">
        <v>1521</v>
      </c>
      <c r="Z182" s="1081">
        <v>-1.1399999999999999</v>
      </c>
      <c r="AB182" s="1188" t="s">
        <v>1139</v>
      </c>
      <c r="AC182" s="1188" t="s">
        <v>1153</v>
      </c>
      <c r="AD182" s="1188" t="s">
        <v>529</v>
      </c>
      <c r="AE182" s="1188" t="s">
        <v>1132</v>
      </c>
      <c r="AF182" s="1081">
        <v>1.6</v>
      </c>
      <c r="AG182" s="1081">
        <v>1.6</v>
      </c>
      <c r="AH182" s="1081">
        <v>10674.841</v>
      </c>
      <c r="AI182"/>
      <c r="AJ182" s="1081">
        <f t="shared" si="2"/>
        <v>0</v>
      </c>
    </row>
    <row r="183" spans="12:36" x14ac:dyDescent="0.25">
      <c r="L183"/>
      <c r="M183"/>
      <c r="N183"/>
      <c r="O183"/>
      <c r="P183"/>
      <c r="R183" s="1085" t="s">
        <v>26</v>
      </c>
      <c r="S183" s="1085" t="s">
        <v>614</v>
      </c>
      <c r="T183" s="1085" t="s">
        <v>542</v>
      </c>
      <c r="U183" s="1085" t="s">
        <v>1132</v>
      </c>
      <c r="V183" s="1086">
        <v>1.1399999999999999</v>
      </c>
      <c r="W183" s="1086"/>
      <c r="X183" s="1086"/>
      <c r="Y183" s="1085" t="s">
        <v>1521</v>
      </c>
      <c r="Z183" s="1081">
        <v>-1.1399999999999999</v>
      </c>
      <c r="AB183" s="1188" t="s">
        <v>1139</v>
      </c>
      <c r="AC183" s="1188" t="s">
        <v>1153</v>
      </c>
      <c r="AD183" s="1188" t="s">
        <v>530</v>
      </c>
      <c r="AE183" s="1188" t="s">
        <v>1132</v>
      </c>
      <c r="AF183" s="1081">
        <v>2</v>
      </c>
      <c r="AG183" s="1081">
        <v>2</v>
      </c>
      <c r="AH183" s="1081">
        <v>3416.4370000000008</v>
      </c>
      <c r="AI183"/>
      <c r="AJ183" s="1081">
        <f t="shared" si="2"/>
        <v>0</v>
      </c>
    </row>
    <row r="184" spans="12:36" x14ac:dyDescent="0.25">
      <c r="L184"/>
      <c r="M184"/>
      <c r="N184"/>
      <c r="O184"/>
      <c r="P184"/>
      <c r="R184" s="1085" t="s">
        <v>26</v>
      </c>
      <c r="S184" s="1085" t="s">
        <v>614</v>
      </c>
      <c r="T184" s="1085" t="s">
        <v>543</v>
      </c>
      <c r="U184" s="1085" t="s">
        <v>1132</v>
      </c>
      <c r="V184" s="1086">
        <v>1.1399999999999999</v>
      </c>
      <c r="W184" s="1086"/>
      <c r="X184" s="1086"/>
      <c r="Y184" s="1085" t="s">
        <v>1521</v>
      </c>
      <c r="Z184" s="1081">
        <v>-1.1399999999999999</v>
      </c>
      <c r="AB184" s="1188" t="s">
        <v>1139</v>
      </c>
      <c r="AC184" s="1188" t="s">
        <v>1153</v>
      </c>
      <c r="AD184" s="1188" t="s">
        <v>686</v>
      </c>
      <c r="AE184" s="1188" t="s">
        <v>1132</v>
      </c>
      <c r="AF184" s="1081">
        <v>2</v>
      </c>
      <c r="AG184" s="1081">
        <v>2</v>
      </c>
      <c r="AH184" s="1081">
        <v>2079.2269999999999</v>
      </c>
      <c r="AI184"/>
      <c r="AJ184" s="1081">
        <f t="shared" si="2"/>
        <v>0</v>
      </c>
    </row>
    <row r="185" spans="12:36" x14ac:dyDescent="0.25">
      <c r="L185"/>
      <c r="M185"/>
      <c r="N185"/>
      <c r="O185"/>
      <c r="P185"/>
      <c r="R185" s="1085" t="s">
        <v>26</v>
      </c>
      <c r="S185" s="1085" t="s">
        <v>614</v>
      </c>
      <c r="T185" s="1085" t="s">
        <v>544</v>
      </c>
      <c r="U185" s="1085" t="s">
        <v>1132</v>
      </c>
      <c r="V185" s="1086">
        <v>1.1399999999999999</v>
      </c>
      <c r="W185" s="1086"/>
      <c r="X185" s="1086"/>
      <c r="Y185" s="1085" t="s">
        <v>1521</v>
      </c>
      <c r="Z185" s="1081">
        <v>-1.1399999999999999</v>
      </c>
      <c r="AB185" s="1188" t="s">
        <v>1139</v>
      </c>
      <c r="AC185" s="1188" t="s">
        <v>1142</v>
      </c>
      <c r="AD185" s="1188" t="s">
        <v>534</v>
      </c>
      <c r="AE185" s="1188" t="s">
        <v>1132</v>
      </c>
      <c r="AF185" s="1081">
        <v>0.25</v>
      </c>
      <c r="AG185" s="1081">
        <v>0.25</v>
      </c>
      <c r="AH185" s="1081">
        <v>435.20100000000002</v>
      </c>
      <c r="AI185"/>
      <c r="AJ185" s="1081">
        <f t="shared" si="2"/>
        <v>0</v>
      </c>
    </row>
    <row r="186" spans="12:36" x14ac:dyDescent="0.25">
      <c r="L186"/>
      <c r="M186"/>
      <c r="N186"/>
      <c r="O186"/>
      <c r="P186"/>
      <c r="R186" s="1085" t="s">
        <v>26</v>
      </c>
      <c r="S186" s="1085" t="s">
        <v>614</v>
      </c>
      <c r="T186" s="1085" t="s">
        <v>545</v>
      </c>
      <c r="U186" s="1085" t="s">
        <v>1132</v>
      </c>
      <c r="V186" s="1086">
        <v>1.1399999999999999</v>
      </c>
      <c r="W186" s="1086"/>
      <c r="X186" s="1086"/>
      <c r="Y186" s="1085" t="s">
        <v>1521</v>
      </c>
      <c r="Z186" s="1081">
        <v>-1.1399999999999999</v>
      </c>
      <c r="AB186" s="1188" t="s">
        <v>1139</v>
      </c>
      <c r="AC186" s="1188" t="s">
        <v>1145</v>
      </c>
      <c r="AD186" s="1188" t="s">
        <v>534</v>
      </c>
      <c r="AE186" s="1188" t="s">
        <v>1132</v>
      </c>
      <c r="AF186" s="1081">
        <v>0.28000000000000003</v>
      </c>
      <c r="AG186" s="1081">
        <v>0.28000000000000003</v>
      </c>
      <c r="AH186" s="1081">
        <v>0</v>
      </c>
      <c r="AI186"/>
      <c r="AJ186" s="1081">
        <f t="shared" si="2"/>
        <v>0</v>
      </c>
    </row>
    <row r="187" spans="12:36" x14ac:dyDescent="0.25">
      <c r="L187"/>
      <c r="M187"/>
      <c r="N187"/>
      <c r="O187"/>
      <c r="P187"/>
      <c r="R187" t="s">
        <v>26</v>
      </c>
      <c r="S187" t="s">
        <v>615</v>
      </c>
      <c r="T187" t="s">
        <v>616</v>
      </c>
      <c r="U187" t="s">
        <v>1146</v>
      </c>
      <c r="V187" s="1081">
        <v>0.5</v>
      </c>
      <c r="W187" s="1081">
        <v>0.5</v>
      </c>
      <c r="X187" s="1081">
        <v>0</v>
      </c>
      <c r="Y187"/>
      <c r="Z187" s="1081">
        <v>0</v>
      </c>
      <c r="AB187" s="1188" t="s">
        <v>1139</v>
      </c>
      <c r="AC187" s="1188" t="s">
        <v>1145</v>
      </c>
      <c r="AD187" s="1188" t="s">
        <v>529</v>
      </c>
      <c r="AE187" s="1188" t="s">
        <v>1132</v>
      </c>
      <c r="AF187" s="1081">
        <v>0.28000000000000003</v>
      </c>
      <c r="AG187" s="1081">
        <v>0.28000000000000003</v>
      </c>
      <c r="AH187" s="1081">
        <v>800.5</v>
      </c>
      <c r="AI187"/>
      <c r="AJ187" s="1081">
        <f t="shared" si="2"/>
        <v>0</v>
      </c>
    </row>
    <row r="188" spans="12:36" x14ac:dyDescent="0.25">
      <c r="L188"/>
      <c r="M188"/>
      <c r="N188"/>
      <c r="O188"/>
      <c r="P188"/>
      <c r="R188" t="s">
        <v>26</v>
      </c>
      <c r="S188" t="s">
        <v>615</v>
      </c>
      <c r="T188" t="s">
        <v>1054</v>
      </c>
      <c r="U188" t="s">
        <v>1132</v>
      </c>
      <c r="V188" s="1081">
        <v>2</v>
      </c>
      <c r="W188" s="1081">
        <v>2</v>
      </c>
      <c r="X188" s="1081">
        <v>1071.626</v>
      </c>
      <c r="Y188"/>
      <c r="Z188" s="1081">
        <v>0</v>
      </c>
      <c r="AB188" s="1188" t="s">
        <v>1139</v>
      </c>
      <c r="AC188" s="1188" t="s">
        <v>1147</v>
      </c>
      <c r="AD188" s="1188" t="s">
        <v>534</v>
      </c>
      <c r="AE188" s="1188" t="s">
        <v>1132</v>
      </c>
      <c r="AF188" s="1081">
        <v>0.35</v>
      </c>
      <c r="AG188" s="1081">
        <v>0.35</v>
      </c>
      <c r="AH188" s="1081">
        <v>0</v>
      </c>
      <c r="AI188"/>
      <c r="AJ188" s="1081">
        <f t="shared" si="2"/>
        <v>0</v>
      </c>
    </row>
    <row r="189" spans="12:36" x14ac:dyDescent="0.25">
      <c r="L189"/>
      <c r="M189"/>
      <c r="N189"/>
      <c r="O189"/>
      <c r="P189"/>
      <c r="R189" t="s">
        <v>26</v>
      </c>
      <c r="S189" t="s">
        <v>615</v>
      </c>
      <c r="T189" t="s">
        <v>617</v>
      </c>
      <c r="U189" t="s">
        <v>1132</v>
      </c>
      <c r="V189" s="1081">
        <v>0.5</v>
      </c>
      <c r="W189" s="1081">
        <v>0.5</v>
      </c>
      <c r="X189" s="1081">
        <v>1042.32</v>
      </c>
      <c r="Y189"/>
      <c r="Z189" s="1081">
        <v>0</v>
      </c>
      <c r="AB189" s="1188" t="s">
        <v>1139</v>
      </c>
      <c r="AC189" s="1188" t="s">
        <v>1147</v>
      </c>
      <c r="AD189" s="1188" t="s">
        <v>529</v>
      </c>
      <c r="AE189" s="1188" t="s">
        <v>1132</v>
      </c>
      <c r="AF189" s="1081">
        <v>0.35</v>
      </c>
      <c r="AG189" s="1081">
        <v>0.35</v>
      </c>
      <c r="AH189" s="1081">
        <v>0</v>
      </c>
      <c r="AI189"/>
      <c r="AJ189" s="1081">
        <f t="shared" si="2"/>
        <v>0</v>
      </c>
    </row>
    <row r="190" spans="12:36" x14ac:dyDescent="0.25">
      <c r="L190"/>
      <c r="M190"/>
      <c r="N190"/>
      <c r="O190"/>
      <c r="P190"/>
      <c r="R190" t="s">
        <v>26</v>
      </c>
      <c r="S190" t="s">
        <v>615</v>
      </c>
      <c r="T190" t="s">
        <v>618</v>
      </c>
      <c r="U190" t="s">
        <v>1132</v>
      </c>
      <c r="V190" s="1081">
        <v>0.5</v>
      </c>
      <c r="W190" s="1081">
        <v>0.5</v>
      </c>
      <c r="X190" s="1081">
        <v>382.4</v>
      </c>
      <c r="Y190"/>
      <c r="Z190" s="1081">
        <v>0</v>
      </c>
      <c r="AB190" s="1188" t="s">
        <v>1139</v>
      </c>
      <c r="AC190" s="1188" t="s">
        <v>1144</v>
      </c>
      <c r="AD190" s="1188" t="s">
        <v>534</v>
      </c>
      <c r="AE190" s="1188" t="s">
        <v>1132</v>
      </c>
      <c r="AF190" s="1081">
        <v>1.46</v>
      </c>
      <c r="AG190" s="1081">
        <v>1.46</v>
      </c>
      <c r="AH190" s="1081">
        <v>7716.5200000000013</v>
      </c>
      <c r="AI190"/>
      <c r="AJ190" s="1081">
        <f t="shared" si="2"/>
        <v>0</v>
      </c>
    </row>
    <row r="191" spans="12:36" x14ac:dyDescent="0.25">
      <c r="L191"/>
      <c r="M191"/>
      <c r="N191"/>
      <c r="O191"/>
      <c r="P191"/>
      <c r="R191" t="s">
        <v>26</v>
      </c>
      <c r="S191" t="s">
        <v>615</v>
      </c>
      <c r="T191" t="s">
        <v>619</v>
      </c>
      <c r="U191" t="s">
        <v>1132</v>
      </c>
      <c r="V191" s="1081">
        <v>0.72499999999999998</v>
      </c>
      <c r="W191" s="1081">
        <v>0.72499999999999998</v>
      </c>
      <c r="X191" s="1081">
        <v>1361.08</v>
      </c>
      <c r="Y191"/>
      <c r="Z191" s="1081">
        <v>0</v>
      </c>
      <c r="AB191" s="1188" t="s">
        <v>1139</v>
      </c>
      <c r="AC191" s="1188" t="s">
        <v>1152</v>
      </c>
      <c r="AD191" s="1188" t="s">
        <v>534</v>
      </c>
      <c r="AE191" s="1188" t="s">
        <v>1132</v>
      </c>
      <c r="AF191" s="1081">
        <v>0.91200000000000003</v>
      </c>
      <c r="AG191" s="1081">
        <v>0.91200000000000003</v>
      </c>
      <c r="AH191" s="1081">
        <v>1368.8520000000001</v>
      </c>
      <c r="AI191"/>
      <c r="AJ191" s="1081">
        <f t="shared" si="2"/>
        <v>0</v>
      </c>
    </row>
    <row r="192" spans="12:36" x14ac:dyDescent="0.25">
      <c r="L192"/>
      <c r="M192"/>
      <c r="N192"/>
      <c r="O192"/>
      <c r="P192"/>
      <c r="R192" t="s">
        <v>26</v>
      </c>
      <c r="S192" t="s">
        <v>615</v>
      </c>
      <c r="T192" t="s">
        <v>1393</v>
      </c>
      <c r="U192" t="s">
        <v>1356</v>
      </c>
      <c r="V192" s="1081">
        <v>0</v>
      </c>
      <c r="W192" s="1081"/>
      <c r="X192" s="1081"/>
      <c r="Y192"/>
      <c r="Z192" s="1081">
        <v>0</v>
      </c>
      <c r="AB192" s="1188" t="s">
        <v>1139</v>
      </c>
      <c r="AC192" s="1188" t="s">
        <v>1152</v>
      </c>
      <c r="AD192" s="1188" t="s">
        <v>529</v>
      </c>
      <c r="AE192" s="1188" t="s">
        <v>1132</v>
      </c>
      <c r="AF192" s="1081">
        <v>0.91200000000000003</v>
      </c>
      <c r="AG192" s="1081">
        <v>0.91200000000000003</v>
      </c>
      <c r="AH192" s="1081">
        <v>146.92500000000001</v>
      </c>
      <c r="AI192"/>
      <c r="AJ192" s="1081">
        <f t="shared" si="2"/>
        <v>0</v>
      </c>
    </row>
    <row r="193" spans="12:36" x14ac:dyDescent="0.25">
      <c r="L193"/>
      <c r="M193"/>
      <c r="N193"/>
      <c r="O193"/>
      <c r="P193"/>
      <c r="R193" t="s">
        <v>26</v>
      </c>
      <c r="S193" t="s">
        <v>615</v>
      </c>
      <c r="T193" t="s">
        <v>560</v>
      </c>
      <c r="U193" t="s">
        <v>1132</v>
      </c>
      <c r="V193" s="1081">
        <v>0.6</v>
      </c>
      <c r="W193" s="1081">
        <v>0.6</v>
      </c>
      <c r="X193" s="1081">
        <v>2085.5400000000004</v>
      </c>
      <c r="Y193"/>
      <c r="Z193" s="1081">
        <v>0</v>
      </c>
      <c r="AB193" s="1188" t="s">
        <v>1139</v>
      </c>
      <c r="AC193" s="1188" t="s">
        <v>1148</v>
      </c>
      <c r="AD193" s="1188" t="s">
        <v>534</v>
      </c>
      <c r="AE193" s="1188" t="s">
        <v>1132</v>
      </c>
      <c r="AF193" s="1081">
        <v>0.45</v>
      </c>
      <c r="AG193" s="1081">
        <v>0.45</v>
      </c>
      <c r="AH193" s="1081">
        <v>3118.1629999999996</v>
      </c>
      <c r="AI193"/>
      <c r="AJ193" s="1081">
        <f t="shared" si="2"/>
        <v>0</v>
      </c>
    </row>
    <row r="194" spans="12:36" x14ac:dyDescent="0.25">
      <c r="L194"/>
      <c r="M194"/>
      <c r="N194"/>
      <c r="O194"/>
      <c r="P194"/>
      <c r="R194" s="1083" t="s">
        <v>26</v>
      </c>
      <c r="S194" s="1083" t="s">
        <v>615</v>
      </c>
      <c r="T194" s="1083" t="s">
        <v>1567</v>
      </c>
      <c r="U194" s="1083" t="s">
        <v>1132</v>
      </c>
      <c r="V194" s="1084"/>
      <c r="W194" s="1084">
        <v>1.2250000000000001</v>
      </c>
      <c r="X194" s="1084">
        <v>1020.5260000000001</v>
      </c>
      <c r="Y194" s="1083" t="s">
        <v>1614</v>
      </c>
      <c r="Z194" s="1081">
        <v>1.2250000000000001</v>
      </c>
      <c r="AB194" s="1188" t="s">
        <v>1139</v>
      </c>
      <c r="AC194" s="1188" t="s">
        <v>1148</v>
      </c>
      <c r="AD194" s="1188" t="s">
        <v>529</v>
      </c>
      <c r="AE194" s="1188" t="s">
        <v>1132</v>
      </c>
      <c r="AF194" s="1081">
        <v>0.45</v>
      </c>
      <c r="AG194" s="1081">
        <v>0.45</v>
      </c>
      <c r="AH194" s="1081">
        <v>2960.7130000000002</v>
      </c>
      <c r="AI194"/>
      <c r="AJ194" s="1081">
        <f t="shared" si="2"/>
        <v>0</v>
      </c>
    </row>
    <row r="195" spans="12:36" x14ac:dyDescent="0.25">
      <c r="L195"/>
      <c r="M195"/>
      <c r="N195"/>
      <c r="O195"/>
      <c r="P195"/>
      <c r="R195" t="s">
        <v>26</v>
      </c>
      <c r="S195" t="s">
        <v>1556</v>
      </c>
      <c r="T195" t="s">
        <v>578</v>
      </c>
      <c r="U195" t="s">
        <v>1132</v>
      </c>
      <c r="V195" s="1081"/>
      <c r="W195" s="1081">
        <v>0.13</v>
      </c>
      <c r="X195" s="1081">
        <v>51.162000000000006</v>
      </c>
      <c r="Y195" t="s">
        <v>1611</v>
      </c>
      <c r="Z195" s="1081">
        <v>0.13</v>
      </c>
      <c r="AB195" s="1188" t="s">
        <v>1139</v>
      </c>
      <c r="AC195" s="1188" t="s">
        <v>1156</v>
      </c>
      <c r="AD195" s="1188" t="s">
        <v>534</v>
      </c>
      <c r="AE195" s="1188" t="s">
        <v>1132</v>
      </c>
      <c r="AF195" s="1081">
        <v>0.11</v>
      </c>
      <c r="AG195" s="1081">
        <v>0.11</v>
      </c>
      <c r="AH195" s="1081">
        <v>218.142</v>
      </c>
      <c r="AI195"/>
      <c r="AJ195" s="1081">
        <f t="shared" si="2"/>
        <v>0</v>
      </c>
    </row>
    <row r="196" spans="12:36" x14ac:dyDescent="0.25">
      <c r="L196"/>
      <c r="M196"/>
      <c r="N196"/>
      <c r="O196"/>
      <c r="P196"/>
      <c r="R196" t="s">
        <v>26</v>
      </c>
      <c r="S196" t="s">
        <v>1556</v>
      </c>
      <c r="T196" t="s">
        <v>551</v>
      </c>
      <c r="U196" t="s">
        <v>1132</v>
      </c>
      <c r="V196" s="1081"/>
      <c r="W196" s="1081">
        <v>0.27300000000000002</v>
      </c>
      <c r="X196" s="1081">
        <v>167.179</v>
      </c>
      <c r="Y196" t="s">
        <v>1611</v>
      </c>
      <c r="Z196" s="1081">
        <v>0.27300000000000002</v>
      </c>
      <c r="AB196" s="1188" t="s">
        <v>1139</v>
      </c>
      <c r="AC196" s="1188" t="s">
        <v>1156</v>
      </c>
      <c r="AD196" s="1188" t="s">
        <v>529</v>
      </c>
      <c r="AE196" s="1188" t="s">
        <v>1132</v>
      </c>
      <c r="AF196" s="1081">
        <v>0.11</v>
      </c>
      <c r="AG196" s="1081">
        <v>0.11</v>
      </c>
      <c r="AH196" s="1081">
        <v>233.42099999999999</v>
      </c>
      <c r="AI196"/>
      <c r="AJ196" s="1081">
        <f t="shared" si="2"/>
        <v>0</v>
      </c>
    </row>
    <row r="197" spans="12:36" x14ac:dyDescent="0.25">
      <c r="L197"/>
      <c r="M197"/>
      <c r="N197"/>
      <c r="O197"/>
      <c r="P197"/>
      <c r="R197" t="s">
        <v>26</v>
      </c>
      <c r="S197" t="s">
        <v>1560</v>
      </c>
      <c r="T197" t="s">
        <v>1559</v>
      </c>
      <c r="U197" t="s">
        <v>1132</v>
      </c>
      <c r="V197" s="1081"/>
      <c r="W197" s="1081">
        <v>1.1000000000000001</v>
      </c>
      <c r="X197" s="1081">
        <v>321.41399999999999</v>
      </c>
      <c r="Y197" t="s">
        <v>1612</v>
      </c>
      <c r="Z197" s="1081">
        <v>1.1000000000000001</v>
      </c>
      <c r="AB197" s="1188" t="s">
        <v>1139</v>
      </c>
      <c r="AC197" s="1188" t="s">
        <v>1140</v>
      </c>
      <c r="AD197" s="1188" t="s">
        <v>534</v>
      </c>
      <c r="AE197" s="1188" t="s">
        <v>1132</v>
      </c>
      <c r="AF197" s="1081">
        <v>0.63</v>
      </c>
      <c r="AG197" s="1081">
        <v>0.63</v>
      </c>
      <c r="AH197" s="1081">
        <v>1705.1569999999997</v>
      </c>
      <c r="AI197"/>
      <c r="AJ197" s="1081">
        <f t="shared" si="2"/>
        <v>0</v>
      </c>
    </row>
    <row r="198" spans="12:36" x14ac:dyDescent="0.25">
      <c r="L198"/>
      <c r="M198"/>
      <c r="N198"/>
      <c r="O198"/>
      <c r="P198"/>
      <c r="R198" t="s">
        <v>26</v>
      </c>
      <c r="S198" t="s">
        <v>1560</v>
      </c>
      <c r="T198" t="s">
        <v>1561</v>
      </c>
      <c r="U198" t="s">
        <v>1132</v>
      </c>
      <c r="V198" s="1081"/>
      <c r="W198" s="1081">
        <v>0.7</v>
      </c>
      <c r="X198" s="1081">
        <v>190.57</v>
      </c>
      <c r="Y198" t="s">
        <v>1612</v>
      </c>
      <c r="Z198" s="1081">
        <v>0.7</v>
      </c>
      <c r="AB198" s="1188" t="s">
        <v>1139</v>
      </c>
      <c r="AC198" s="1188" t="s">
        <v>1140</v>
      </c>
      <c r="AD198" s="1188" t="s">
        <v>529</v>
      </c>
      <c r="AE198" s="1188" t="s">
        <v>1132</v>
      </c>
      <c r="AF198" s="1081">
        <v>0.63</v>
      </c>
      <c r="AG198" s="1081">
        <v>0.63</v>
      </c>
      <c r="AH198" s="1081">
        <v>3067.6320000000001</v>
      </c>
      <c r="AI198"/>
      <c r="AJ198" s="1081">
        <f t="shared" si="2"/>
        <v>0</v>
      </c>
    </row>
    <row r="199" spans="12:36" x14ac:dyDescent="0.25">
      <c r="L199"/>
      <c r="M199"/>
      <c r="N199"/>
      <c r="O199"/>
      <c r="P199"/>
      <c r="R199" t="s">
        <v>26</v>
      </c>
      <c r="S199" t="s">
        <v>1560</v>
      </c>
      <c r="T199" t="s">
        <v>1562</v>
      </c>
      <c r="U199" t="s">
        <v>1132</v>
      </c>
      <c r="V199" s="1081"/>
      <c r="W199" s="1081">
        <v>1.1000000000000001</v>
      </c>
      <c r="X199" s="1081">
        <v>411.63600000000002</v>
      </c>
      <c r="Y199" t="s">
        <v>1612</v>
      </c>
      <c r="Z199" s="1081">
        <v>1.1000000000000001</v>
      </c>
      <c r="AB199" s="1188" t="s">
        <v>1139</v>
      </c>
      <c r="AC199" s="1188" t="s">
        <v>1141</v>
      </c>
      <c r="AD199" s="1188" t="s">
        <v>534</v>
      </c>
      <c r="AE199" s="1188" t="s">
        <v>1132</v>
      </c>
      <c r="AF199" s="1081">
        <v>0.52</v>
      </c>
      <c r="AG199" s="1081">
        <v>0.52</v>
      </c>
      <c r="AH199" s="1081">
        <v>2309.1040000000003</v>
      </c>
      <c r="AI199"/>
      <c r="AJ199" s="1081">
        <f t="shared" ref="AJ199:AJ262" si="3">+AG199-AF199</f>
        <v>0</v>
      </c>
    </row>
    <row r="200" spans="12:36" x14ac:dyDescent="0.25">
      <c r="L200"/>
      <c r="M200"/>
      <c r="N200"/>
      <c r="O200"/>
      <c r="P200"/>
      <c r="R200" t="s">
        <v>26</v>
      </c>
      <c r="S200" t="s">
        <v>1560</v>
      </c>
      <c r="T200" t="s">
        <v>1569</v>
      </c>
      <c r="U200" t="s">
        <v>1132</v>
      </c>
      <c r="V200" s="1081"/>
      <c r="W200" s="1081">
        <v>0.7</v>
      </c>
      <c r="X200" s="1081">
        <v>54.260999999999996</v>
      </c>
      <c r="Y200" t="s">
        <v>1612</v>
      </c>
      <c r="Z200" s="1081">
        <v>0.7</v>
      </c>
      <c r="AB200" s="1188" t="s">
        <v>1139</v>
      </c>
      <c r="AC200" s="1188" t="s">
        <v>1141</v>
      </c>
      <c r="AD200" s="1188" t="s">
        <v>529</v>
      </c>
      <c r="AE200" s="1188" t="s">
        <v>1132</v>
      </c>
      <c r="AF200" s="1081">
        <v>0.52</v>
      </c>
      <c r="AG200" s="1081">
        <v>0.52</v>
      </c>
      <c r="AH200" s="1081">
        <v>3232.2929999999997</v>
      </c>
      <c r="AI200"/>
      <c r="AJ200" s="1081">
        <f t="shared" si="3"/>
        <v>0</v>
      </c>
    </row>
    <row r="201" spans="12:36" x14ac:dyDescent="0.25">
      <c r="L201"/>
      <c r="M201"/>
      <c r="N201"/>
      <c r="O201"/>
      <c r="P201"/>
      <c r="R201" t="s">
        <v>26</v>
      </c>
      <c r="S201" t="s">
        <v>1560</v>
      </c>
      <c r="T201" t="s">
        <v>1570</v>
      </c>
      <c r="U201" t="s">
        <v>1132</v>
      </c>
      <c r="V201" s="1081"/>
      <c r="W201" s="1081">
        <v>0.7</v>
      </c>
      <c r="X201" s="1081">
        <v>58.195999999999998</v>
      </c>
      <c r="Y201" t="s">
        <v>1612</v>
      </c>
      <c r="Z201" s="1081">
        <v>0.7</v>
      </c>
      <c r="AB201" s="1188" t="s">
        <v>1139</v>
      </c>
      <c r="AC201" s="1188" t="s">
        <v>1151</v>
      </c>
      <c r="AD201" s="1188" t="s">
        <v>534</v>
      </c>
      <c r="AE201" s="1188" t="s">
        <v>1132</v>
      </c>
      <c r="AF201" s="1081">
        <v>0.09</v>
      </c>
      <c r="AG201" s="1081">
        <v>0.09</v>
      </c>
      <c r="AH201" s="1081">
        <v>173.67100000000002</v>
      </c>
      <c r="AI201"/>
      <c r="AJ201" s="1081">
        <f t="shared" si="3"/>
        <v>0</v>
      </c>
    </row>
    <row r="202" spans="12:36" x14ac:dyDescent="0.25">
      <c r="L202"/>
      <c r="M202"/>
      <c r="N202"/>
      <c r="O202"/>
      <c r="P202"/>
      <c r="R202" t="s">
        <v>26</v>
      </c>
      <c r="S202" t="s">
        <v>620</v>
      </c>
      <c r="T202" t="s">
        <v>621</v>
      </c>
      <c r="U202" t="s">
        <v>1146</v>
      </c>
      <c r="V202" s="1081">
        <v>0</v>
      </c>
      <c r="W202" s="1081">
        <v>0</v>
      </c>
      <c r="X202" s="1081">
        <v>0</v>
      </c>
      <c r="Y202"/>
      <c r="Z202" s="1081">
        <v>0</v>
      </c>
      <c r="AB202" s="1188" t="s">
        <v>1139</v>
      </c>
      <c r="AC202" s="1188" t="s">
        <v>1151</v>
      </c>
      <c r="AD202" s="1188" t="s">
        <v>529</v>
      </c>
      <c r="AE202" s="1188" t="s">
        <v>1132</v>
      </c>
      <c r="AF202" s="1081">
        <v>0.09</v>
      </c>
      <c r="AG202" s="1081">
        <v>0.09</v>
      </c>
      <c r="AH202" s="1081">
        <v>144.4</v>
      </c>
      <c r="AI202"/>
      <c r="AJ202" s="1081">
        <f t="shared" si="3"/>
        <v>0</v>
      </c>
    </row>
    <row r="203" spans="12:36" x14ac:dyDescent="0.25">
      <c r="L203"/>
      <c r="M203"/>
      <c r="N203"/>
      <c r="O203"/>
      <c r="P203"/>
      <c r="R203" t="s">
        <v>26</v>
      </c>
      <c r="S203" t="s">
        <v>620</v>
      </c>
      <c r="T203" t="s">
        <v>536</v>
      </c>
      <c r="U203" t="s">
        <v>1146</v>
      </c>
      <c r="V203" s="1081">
        <v>0</v>
      </c>
      <c r="W203" s="1081">
        <v>0</v>
      </c>
      <c r="X203" s="1081">
        <v>0</v>
      </c>
      <c r="Y203"/>
      <c r="Z203" s="1081">
        <v>0</v>
      </c>
      <c r="AB203" s="1188" t="s">
        <v>1139</v>
      </c>
      <c r="AC203" s="1188" t="s">
        <v>1151</v>
      </c>
      <c r="AD203" s="1188" t="s">
        <v>530</v>
      </c>
      <c r="AE203" s="1188" t="s">
        <v>1132</v>
      </c>
      <c r="AF203" s="1081">
        <v>0.1</v>
      </c>
      <c r="AG203" s="1081">
        <v>0.1</v>
      </c>
      <c r="AH203" s="1081">
        <v>247.44</v>
      </c>
      <c r="AI203"/>
      <c r="AJ203" s="1081">
        <f t="shared" si="3"/>
        <v>0</v>
      </c>
    </row>
    <row r="204" spans="12:36" x14ac:dyDescent="0.25">
      <c r="L204"/>
      <c r="M204"/>
      <c r="N204"/>
      <c r="O204"/>
      <c r="P204"/>
      <c r="R204" t="s">
        <v>26</v>
      </c>
      <c r="S204" t="s">
        <v>622</v>
      </c>
      <c r="T204" t="s">
        <v>536</v>
      </c>
      <c r="U204" t="s">
        <v>1146</v>
      </c>
      <c r="V204" s="1081">
        <v>0</v>
      </c>
      <c r="W204" s="1081">
        <v>0</v>
      </c>
      <c r="X204" s="1081">
        <v>0</v>
      </c>
      <c r="Y204"/>
      <c r="Z204" s="1081">
        <v>0</v>
      </c>
      <c r="AB204" s="1188" t="s">
        <v>1139</v>
      </c>
      <c r="AC204" s="1188" t="s">
        <v>1154</v>
      </c>
      <c r="AD204" s="1188" t="s">
        <v>534</v>
      </c>
      <c r="AE204" s="1188" t="s">
        <v>1132</v>
      </c>
      <c r="AF204" s="1081">
        <v>0.76800000000000002</v>
      </c>
      <c r="AG204" s="1081">
        <v>0.76800000000000002</v>
      </c>
      <c r="AH204" s="1081">
        <v>2443.7190000000001</v>
      </c>
      <c r="AI204"/>
      <c r="AJ204" s="1081">
        <f t="shared" si="3"/>
        <v>0</v>
      </c>
    </row>
    <row r="205" spans="12:36" x14ac:dyDescent="0.25">
      <c r="L205"/>
      <c r="M205"/>
      <c r="N205"/>
      <c r="O205"/>
      <c r="P205"/>
      <c r="R205" t="s">
        <v>26</v>
      </c>
      <c r="S205" t="s">
        <v>622</v>
      </c>
      <c r="T205" t="s">
        <v>528</v>
      </c>
      <c r="U205" t="s">
        <v>1146</v>
      </c>
      <c r="V205" s="1081">
        <v>0</v>
      </c>
      <c r="W205" s="1081">
        <v>0</v>
      </c>
      <c r="X205" s="1081">
        <v>0</v>
      </c>
      <c r="Y205"/>
      <c r="Z205" s="1081">
        <v>0</v>
      </c>
      <c r="AB205" s="1188" t="s">
        <v>1139</v>
      </c>
      <c r="AC205" s="1188" t="s">
        <v>1154</v>
      </c>
      <c r="AD205" s="1188" t="s">
        <v>529</v>
      </c>
      <c r="AE205" s="1188" t="s">
        <v>1132</v>
      </c>
      <c r="AF205" s="1081">
        <v>0.76800000000000002</v>
      </c>
      <c r="AG205" s="1081">
        <v>0.76800000000000002</v>
      </c>
      <c r="AH205" s="1081">
        <v>2595.1039999999998</v>
      </c>
      <c r="AI205"/>
      <c r="AJ205" s="1081">
        <f t="shared" si="3"/>
        <v>0</v>
      </c>
    </row>
    <row r="206" spans="12:36" x14ac:dyDescent="0.25">
      <c r="L206"/>
      <c r="M206"/>
      <c r="N206"/>
      <c r="O206"/>
      <c r="P206"/>
      <c r="R206" t="s">
        <v>26</v>
      </c>
      <c r="S206" t="s">
        <v>623</v>
      </c>
      <c r="T206" t="s">
        <v>621</v>
      </c>
      <c r="U206" t="s">
        <v>1146</v>
      </c>
      <c r="V206" s="1081">
        <v>0</v>
      </c>
      <c r="W206" s="1081">
        <v>0</v>
      </c>
      <c r="X206" s="1081">
        <v>0</v>
      </c>
      <c r="Y206"/>
      <c r="Z206" s="1081">
        <v>0</v>
      </c>
      <c r="AB206" s="1188" t="s">
        <v>1139</v>
      </c>
      <c r="AC206" s="1188" t="s">
        <v>1143</v>
      </c>
      <c r="AD206" s="1188" t="s">
        <v>534</v>
      </c>
      <c r="AE206" s="1188" t="s">
        <v>1132</v>
      </c>
      <c r="AF206" s="1081">
        <v>1.92</v>
      </c>
      <c r="AG206" s="1081">
        <v>1.92</v>
      </c>
      <c r="AH206" s="1081">
        <v>6819.9609999999993</v>
      </c>
      <c r="AI206"/>
      <c r="AJ206" s="1081">
        <f t="shared" si="3"/>
        <v>0</v>
      </c>
    </row>
    <row r="207" spans="12:36" x14ac:dyDescent="0.25">
      <c r="L207"/>
      <c r="M207"/>
      <c r="N207"/>
      <c r="O207"/>
      <c r="P207"/>
      <c r="R207" t="s">
        <v>26</v>
      </c>
      <c r="S207" t="s">
        <v>623</v>
      </c>
      <c r="T207" t="s">
        <v>536</v>
      </c>
      <c r="U207" t="s">
        <v>1146</v>
      </c>
      <c r="V207" s="1081">
        <v>0</v>
      </c>
      <c r="W207" s="1081">
        <v>0</v>
      </c>
      <c r="X207" s="1081">
        <v>0</v>
      </c>
      <c r="Y207"/>
      <c r="Z207" s="1081">
        <v>0</v>
      </c>
      <c r="AB207" s="1188" t="s">
        <v>1139</v>
      </c>
      <c r="AC207" s="1188" t="s">
        <v>1143</v>
      </c>
      <c r="AD207" s="1188" t="s">
        <v>529</v>
      </c>
      <c r="AE207" s="1188" t="s">
        <v>1132</v>
      </c>
      <c r="AF207" s="1081">
        <v>1.92</v>
      </c>
      <c r="AG207" s="1081">
        <v>1.92</v>
      </c>
      <c r="AH207" s="1081">
        <v>4774.5240000000003</v>
      </c>
      <c r="AI207"/>
      <c r="AJ207" s="1081">
        <f t="shared" si="3"/>
        <v>0</v>
      </c>
    </row>
    <row r="208" spans="12:36" x14ac:dyDescent="0.25">
      <c r="L208"/>
      <c r="M208"/>
      <c r="N208"/>
      <c r="O208"/>
      <c r="P208"/>
      <c r="R208" t="s">
        <v>26</v>
      </c>
      <c r="S208" t="s">
        <v>1055</v>
      </c>
      <c r="T208" t="s">
        <v>541</v>
      </c>
      <c r="U208" t="s">
        <v>1132</v>
      </c>
      <c r="V208" s="1081">
        <v>1.1399999999999999</v>
      </c>
      <c r="W208" s="1081"/>
      <c r="X208" s="1081"/>
      <c r="Y208" t="s">
        <v>1617</v>
      </c>
      <c r="Z208" s="1081">
        <v>-1.1399999999999999</v>
      </c>
      <c r="AB208" s="1188" t="s">
        <v>1139</v>
      </c>
      <c r="AC208" s="1188" t="s">
        <v>644</v>
      </c>
      <c r="AD208" s="1188" t="s">
        <v>657</v>
      </c>
      <c r="AE208" s="1188" t="s">
        <v>1146</v>
      </c>
      <c r="AF208" s="1081"/>
      <c r="AG208" s="1081">
        <v>0.5</v>
      </c>
      <c r="AH208" s="1081">
        <v>0</v>
      </c>
      <c r="AI208"/>
      <c r="AJ208" s="1081">
        <f t="shared" si="3"/>
        <v>0.5</v>
      </c>
    </row>
    <row r="209" spans="12:36" x14ac:dyDescent="0.25">
      <c r="L209"/>
      <c r="M209"/>
      <c r="N209"/>
      <c r="O209"/>
      <c r="P209"/>
      <c r="R209" t="s">
        <v>26</v>
      </c>
      <c r="S209" t="s">
        <v>1055</v>
      </c>
      <c r="T209" t="s">
        <v>542</v>
      </c>
      <c r="U209" t="s">
        <v>1132</v>
      </c>
      <c r="V209" s="1081">
        <v>1.1399999999999999</v>
      </c>
      <c r="W209" s="1081"/>
      <c r="X209" s="1081"/>
      <c r="Y209" t="s">
        <v>1617</v>
      </c>
      <c r="Z209" s="1081">
        <v>-1.1399999999999999</v>
      </c>
      <c r="AB209" s="1188" t="s">
        <v>1139</v>
      </c>
      <c r="AC209" s="1188" t="s">
        <v>651</v>
      </c>
      <c r="AD209" s="1188" t="s">
        <v>652</v>
      </c>
      <c r="AE209" s="1188" t="s">
        <v>1132</v>
      </c>
      <c r="AF209" s="1081">
        <v>0.75</v>
      </c>
      <c r="AG209" s="1081">
        <v>0.75</v>
      </c>
      <c r="AH209" s="1081">
        <v>0</v>
      </c>
      <c r="AI209"/>
      <c r="AJ209" s="1081">
        <f t="shared" si="3"/>
        <v>0</v>
      </c>
    </row>
    <row r="210" spans="12:36" x14ac:dyDescent="0.25">
      <c r="L210"/>
      <c r="M210"/>
      <c r="N210"/>
      <c r="O210"/>
      <c r="P210"/>
      <c r="R210" t="s">
        <v>26</v>
      </c>
      <c r="S210" t="s">
        <v>1055</v>
      </c>
      <c r="T210" t="s">
        <v>543</v>
      </c>
      <c r="U210" t="s">
        <v>1132</v>
      </c>
      <c r="V210" s="1081">
        <v>1.1399999999999999</v>
      </c>
      <c r="W210" s="1081"/>
      <c r="X210" s="1081"/>
      <c r="Y210" t="s">
        <v>1617</v>
      </c>
      <c r="Z210" s="1081">
        <v>-1.1399999999999999</v>
      </c>
      <c r="AB210" s="1188" t="s">
        <v>1139</v>
      </c>
      <c r="AC210" s="1188" t="s">
        <v>651</v>
      </c>
      <c r="AD210" s="1188" t="s">
        <v>1638</v>
      </c>
      <c r="AE210" s="1188" t="s">
        <v>1132</v>
      </c>
      <c r="AF210" s="1081"/>
      <c r="AG210" s="1081">
        <v>0.75</v>
      </c>
      <c r="AH210" s="1081">
        <v>0</v>
      </c>
      <c r="AI210"/>
      <c r="AJ210" s="1081">
        <f t="shared" si="3"/>
        <v>0.75</v>
      </c>
    </row>
    <row r="211" spans="12:36" x14ac:dyDescent="0.25">
      <c r="L211"/>
      <c r="M211"/>
      <c r="N211"/>
      <c r="O211"/>
      <c r="P211"/>
      <c r="R211" t="s">
        <v>26</v>
      </c>
      <c r="S211" t="s">
        <v>1055</v>
      </c>
      <c r="T211" t="s">
        <v>544</v>
      </c>
      <c r="U211" t="s">
        <v>1132</v>
      </c>
      <c r="V211" s="1081">
        <v>1.1399999999999999</v>
      </c>
      <c r="W211" s="1081"/>
      <c r="X211" s="1081"/>
      <c r="Y211" t="s">
        <v>1617</v>
      </c>
      <c r="Z211" s="1081">
        <v>-1.1399999999999999</v>
      </c>
      <c r="AB211" s="1188" t="s">
        <v>1139</v>
      </c>
      <c r="AC211" s="1188" t="s">
        <v>653</v>
      </c>
      <c r="AD211" s="1188" t="s">
        <v>658</v>
      </c>
      <c r="AE211" s="1188" t="s">
        <v>1132</v>
      </c>
      <c r="AF211" s="1081"/>
      <c r="AG211" s="1081">
        <v>0.5</v>
      </c>
      <c r="AH211" s="1081">
        <v>74.906000000000006</v>
      </c>
      <c r="AI211"/>
      <c r="AJ211" s="1081">
        <f t="shared" si="3"/>
        <v>0.5</v>
      </c>
    </row>
    <row r="212" spans="12:36" x14ac:dyDescent="0.25">
      <c r="L212"/>
      <c r="M212"/>
      <c r="N212"/>
      <c r="O212"/>
      <c r="P212"/>
      <c r="R212" t="s">
        <v>26</v>
      </c>
      <c r="S212" t="s">
        <v>1055</v>
      </c>
      <c r="T212" t="s">
        <v>545</v>
      </c>
      <c r="U212" t="s">
        <v>1132</v>
      </c>
      <c r="V212" s="1081">
        <v>1.1399999999999999</v>
      </c>
      <c r="W212" s="1081"/>
      <c r="X212" s="1081"/>
      <c r="Y212" t="s">
        <v>1617</v>
      </c>
      <c r="Z212" s="1081">
        <v>-1.1399999999999999</v>
      </c>
      <c r="AB212" s="1188" t="s">
        <v>1139</v>
      </c>
      <c r="AC212" s="1188" t="s">
        <v>653</v>
      </c>
      <c r="AD212" s="1188" t="s">
        <v>1086</v>
      </c>
      <c r="AE212" s="1188" t="s">
        <v>1132</v>
      </c>
      <c r="AF212" s="1081"/>
      <c r="AG212" s="1081">
        <v>0.1</v>
      </c>
      <c r="AH212" s="1081">
        <v>12.260999999999999</v>
      </c>
      <c r="AI212"/>
      <c r="AJ212" s="1081">
        <f t="shared" si="3"/>
        <v>0.1</v>
      </c>
    </row>
    <row r="213" spans="12:36" x14ac:dyDescent="0.25">
      <c r="L213"/>
      <c r="M213"/>
      <c r="N213"/>
      <c r="O213"/>
      <c r="P213"/>
      <c r="R213" t="s">
        <v>26</v>
      </c>
      <c r="S213" t="s">
        <v>1055</v>
      </c>
      <c r="T213" t="s">
        <v>1056</v>
      </c>
      <c r="U213" t="s">
        <v>1132</v>
      </c>
      <c r="V213" s="1081">
        <v>1.1399999999999999</v>
      </c>
      <c r="W213" s="1081"/>
      <c r="X213" s="1081"/>
      <c r="Y213" t="s">
        <v>1617</v>
      </c>
      <c r="Z213" s="1081">
        <v>-1.1399999999999999</v>
      </c>
      <c r="AB213" s="1188" t="s">
        <v>1139</v>
      </c>
      <c r="AC213" s="1188" t="s">
        <v>653</v>
      </c>
      <c r="AD213" s="1188" t="s">
        <v>646</v>
      </c>
      <c r="AE213" s="1188" t="s">
        <v>1132</v>
      </c>
      <c r="AF213" s="1081"/>
      <c r="AG213" s="1081">
        <v>0.5</v>
      </c>
      <c r="AH213" s="1081">
        <v>9.0060000000000002</v>
      </c>
      <c r="AI213"/>
      <c r="AJ213" s="1081">
        <f t="shared" si="3"/>
        <v>0.5</v>
      </c>
    </row>
    <row r="214" spans="12:36" x14ac:dyDescent="0.25">
      <c r="L214"/>
      <c r="M214"/>
      <c r="N214"/>
      <c r="O214"/>
      <c r="P214"/>
      <c r="R214" t="s">
        <v>26</v>
      </c>
      <c r="S214" t="s">
        <v>624</v>
      </c>
      <c r="T214" t="s">
        <v>570</v>
      </c>
      <c r="U214" t="s">
        <v>1146</v>
      </c>
      <c r="V214" s="1081">
        <v>0</v>
      </c>
      <c r="W214" s="1081">
        <v>0</v>
      </c>
      <c r="X214" s="1081">
        <v>0</v>
      </c>
      <c r="Y214"/>
      <c r="Z214" s="1081">
        <v>0</v>
      </c>
      <c r="AB214" s="1188" t="s">
        <v>1139</v>
      </c>
      <c r="AC214" s="1188" t="s">
        <v>653</v>
      </c>
      <c r="AD214" s="1188" t="s">
        <v>655</v>
      </c>
      <c r="AE214" s="1188" t="s">
        <v>1132</v>
      </c>
      <c r="AF214" s="1081">
        <v>0.5</v>
      </c>
      <c r="AG214" s="1081">
        <v>0.5</v>
      </c>
      <c r="AH214" s="1081">
        <v>40.805</v>
      </c>
      <c r="AI214"/>
      <c r="AJ214" s="1081">
        <f t="shared" si="3"/>
        <v>0</v>
      </c>
    </row>
    <row r="215" spans="12:36" x14ac:dyDescent="0.25">
      <c r="L215"/>
      <c r="M215"/>
      <c r="N215"/>
      <c r="O215"/>
      <c r="P215"/>
      <c r="R215" t="s">
        <v>26</v>
      </c>
      <c r="S215" t="s">
        <v>625</v>
      </c>
      <c r="T215" t="s">
        <v>536</v>
      </c>
      <c r="U215" t="s">
        <v>1146</v>
      </c>
      <c r="V215" s="1081">
        <v>0</v>
      </c>
      <c r="W215" s="1081">
        <v>0</v>
      </c>
      <c r="X215" s="1081">
        <v>0</v>
      </c>
      <c r="Y215"/>
      <c r="Z215" s="1081">
        <v>0</v>
      </c>
      <c r="AB215" s="1188" t="s">
        <v>1139</v>
      </c>
      <c r="AC215" s="1188" t="s">
        <v>656</v>
      </c>
      <c r="AD215" s="1188" t="s">
        <v>645</v>
      </c>
      <c r="AE215" s="1188" t="s">
        <v>1132</v>
      </c>
      <c r="AF215" s="1081">
        <v>0.5</v>
      </c>
      <c r="AG215" s="1081">
        <v>0.5</v>
      </c>
      <c r="AH215" s="1081">
        <v>0</v>
      </c>
      <c r="AI215"/>
      <c r="AJ215" s="1081">
        <f t="shared" si="3"/>
        <v>0</v>
      </c>
    </row>
    <row r="216" spans="12:36" x14ac:dyDescent="0.25">
      <c r="L216"/>
      <c r="M216"/>
      <c r="N216"/>
      <c r="O216"/>
      <c r="P216"/>
      <c r="R216" t="s">
        <v>26</v>
      </c>
      <c r="S216" t="s">
        <v>625</v>
      </c>
      <c r="T216" t="s">
        <v>528</v>
      </c>
      <c r="U216" t="s">
        <v>1146</v>
      </c>
      <c r="V216" s="1081">
        <v>0</v>
      </c>
      <c r="W216" s="1081">
        <v>0</v>
      </c>
      <c r="X216" s="1081">
        <v>0</v>
      </c>
      <c r="Y216"/>
      <c r="Z216" s="1081">
        <v>0</v>
      </c>
      <c r="AB216" s="1188" t="s">
        <v>35</v>
      </c>
      <c r="AC216" s="1188" t="s">
        <v>1248</v>
      </c>
      <c r="AD216" s="1188" t="s">
        <v>1243</v>
      </c>
      <c r="AE216" s="1188" t="s">
        <v>1132</v>
      </c>
      <c r="AF216" s="1081">
        <v>0.08</v>
      </c>
      <c r="AG216" s="1081">
        <v>0.08</v>
      </c>
      <c r="AH216" s="1081">
        <v>0</v>
      </c>
      <c r="AI216"/>
      <c r="AJ216" s="1081">
        <f t="shared" si="3"/>
        <v>0</v>
      </c>
    </row>
    <row r="217" spans="12:36" x14ac:dyDescent="0.25">
      <c r="L217"/>
      <c r="M217"/>
      <c r="N217"/>
      <c r="O217"/>
      <c r="P217"/>
      <c r="R217" t="s">
        <v>26</v>
      </c>
      <c r="S217" t="s">
        <v>626</v>
      </c>
      <c r="T217" t="s">
        <v>627</v>
      </c>
      <c r="U217" t="s">
        <v>1132</v>
      </c>
      <c r="V217" s="1081">
        <v>0.18</v>
      </c>
      <c r="W217" s="1081">
        <v>0.18</v>
      </c>
      <c r="X217" s="1081">
        <v>131.56099999999998</v>
      </c>
      <c r="Y217"/>
      <c r="Z217" s="1081">
        <v>0</v>
      </c>
      <c r="AB217" s="1188" t="s">
        <v>35</v>
      </c>
      <c r="AC217" s="1188" t="s">
        <v>1248</v>
      </c>
      <c r="AD217" s="1188" t="s">
        <v>1246</v>
      </c>
      <c r="AE217" s="1188" t="s">
        <v>1132</v>
      </c>
      <c r="AF217" s="1081">
        <v>0.08</v>
      </c>
      <c r="AG217" s="1081">
        <v>0.08</v>
      </c>
      <c r="AH217" s="1081">
        <v>0</v>
      </c>
      <c r="AI217"/>
      <c r="AJ217" s="1081">
        <f t="shared" si="3"/>
        <v>0</v>
      </c>
    </row>
    <row r="218" spans="12:36" x14ac:dyDescent="0.25">
      <c r="L218"/>
      <c r="M218"/>
      <c r="N218"/>
      <c r="O218"/>
      <c r="P218"/>
      <c r="R218" t="s">
        <v>26</v>
      </c>
      <c r="S218" t="s">
        <v>626</v>
      </c>
      <c r="T218" t="s">
        <v>628</v>
      </c>
      <c r="U218" t="s">
        <v>1132</v>
      </c>
      <c r="V218" s="1081">
        <v>0.20799999999999999</v>
      </c>
      <c r="W218" s="1081">
        <v>0.20799999999999999</v>
      </c>
      <c r="X218" s="1081">
        <v>526.75099999999998</v>
      </c>
      <c r="Y218"/>
      <c r="Z218" s="1081">
        <v>0</v>
      </c>
      <c r="AB218" s="1188" t="s">
        <v>35</v>
      </c>
      <c r="AC218" s="1188" t="s">
        <v>1247</v>
      </c>
      <c r="AD218" s="1188" t="s">
        <v>1243</v>
      </c>
      <c r="AE218" s="1188" t="s">
        <v>1132</v>
      </c>
      <c r="AF218" s="1081">
        <v>7.0000000000000007E-2</v>
      </c>
      <c r="AG218" s="1081">
        <v>7.0000000000000007E-2</v>
      </c>
      <c r="AH218" s="1081">
        <v>0</v>
      </c>
      <c r="AI218"/>
      <c r="AJ218" s="1081">
        <f t="shared" si="3"/>
        <v>0</v>
      </c>
    </row>
    <row r="219" spans="12:36" x14ac:dyDescent="0.25">
      <c r="L219"/>
      <c r="M219"/>
      <c r="N219"/>
      <c r="O219"/>
      <c r="P219"/>
      <c r="R219" t="s">
        <v>26</v>
      </c>
      <c r="S219" t="s">
        <v>626</v>
      </c>
      <c r="T219" t="s">
        <v>629</v>
      </c>
      <c r="U219" t="s">
        <v>1132</v>
      </c>
      <c r="V219" s="1081">
        <v>0.20799999999999999</v>
      </c>
      <c r="W219" s="1081">
        <v>0.20799999999999999</v>
      </c>
      <c r="X219" s="1081">
        <v>503.76100000000002</v>
      </c>
      <c r="Y219"/>
      <c r="Z219" s="1081">
        <v>0</v>
      </c>
      <c r="AB219" s="1188" t="s">
        <v>35</v>
      </c>
      <c r="AC219" s="1188" t="s">
        <v>1247</v>
      </c>
      <c r="AD219" s="1188" t="s">
        <v>1246</v>
      </c>
      <c r="AE219" s="1188" t="s">
        <v>1132</v>
      </c>
      <c r="AF219" s="1081">
        <v>7.0000000000000007E-2</v>
      </c>
      <c r="AG219" s="1081">
        <v>7.0000000000000007E-2</v>
      </c>
      <c r="AH219" s="1081">
        <v>0</v>
      </c>
      <c r="AI219"/>
      <c r="AJ219" s="1081">
        <f t="shared" si="3"/>
        <v>0</v>
      </c>
    </row>
    <row r="220" spans="12:36" x14ac:dyDescent="0.25">
      <c r="L220"/>
      <c r="M220"/>
      <c r="N220"/>
      <c r="O220"/>
      <c r="P220"/>
      <c r="R220" s="1085" t="s">
        <v>26</v>
      </c>
      <c r="S220" s="1085" t="s">
        <v>626</v>
      </c>
      <c r="T220" s="1085" t="s">
        <v>630</v>
      </c>
      <c r="U220" s="1085" t="s">
        <v>1146</v>
      </c>
      <c r="V220" s="1086">
        <v>0.35399999999999998</v>
      </c>
      <c r="W220" s="1086">
        <v>0</v>
      </c>
      <c r="X220" s="1086">
        <v>0</v>
      </c>
      <c r="Y220" s="1085" t="s">
        <v>1521</v>
      </c>
      <c r="Z220" s="1081">
        <v>-0.35399999999999998</v>
      </c>
      <c r="AB220" s="1188" t="s">
        <v>35</v>
      </c>
      <c r="AC220" s="1188" t="s">
        <v>1250</v>
      </c>
      <c r="AD220" s="1188" t="s">
        <v>1249</v>
      </c>
      <c r="AE220" s="1188" t="s">
        <v>1132</v>
      </c>
      <c r="AF220" s="1081">
        <v>0.83</v>
      </c>
      <c r="AG220" s="1081">
        <v>0.83</v>
      </c>
      <c r="AH220" s="1081">
        <v>5063.8540000000003</v>
      </c>
      <c r="AI220"/>
      <c r="AJ220" s="1081">
        <f t="shared" si="3"/>
        <v>0</v>
      </c>
    </row>
    <row r="221" spans="12:36" x14ac:dyDescent="0.25">
      <c r="L221"/>
      <c r="M221"/>
      <c r="N221"/>
      <c r="O221"/>
      <c r="P221"/>
      <c r="R221" t="s">
        <v>26</v>
      </c>
      <c r="S221" t="s">
        <v>626</v>
      </c>
      <c r="T221" t="s">
        <v>631</v>
      </c>
      <c r="U221" t="s">
        <v>1146</v>
      </c>
      <c r="V221" s="1081">
        <v>0.21</v>
      </c>
      <c r="W221" s="1081">
        <v>0.21</v>
      </c>
      <c r="X221" s="1081">
        <v>214.19600000000003</v>
      </c>
      <c r="Y221"/>
      <c r="Z221" s="1081">
        <v>0</v>
      </c>
      <c r="AB221" s="1188" t="s">
        <v>35</v>
      </c>
      <c r="AC221" s="1188" t="s">
        <v>1250</v>
      </c>
      <c r="AD221" s="1188" t="s">
        <v>1251</v>
      </c>
      <c r="AE221" s="1188" t="s">
        <v>1132</v>
      </c>
      <c r="AF221" s="1081">
        <v>0.83</v>
      </c>
      <c r="AG221" s="1081">
        <v>0.83</v>
      </c>
      <c r="AH221" s="1081">
        <v>5021.851999999999</v>
      </c>
      <c r="AI221"/>
      <c r="AJ221" s="1081">
        <f t="shared" si="3"/>
        <v>0</v>
      </c>
    </row>
    <row r="222" spans="12:36" x14ac:dyDescent="0.25">
      <c r="L222"/>
      <c r="M222"/>
      <c r="N222"/>
      <c r="O222"/>
      <c r="P222"/>
      <c r="R222" t="s">
        <v>26</v>
      </c>
      <c r="S222" t="s">
        <v>1386</v>
      </c>
      <c r="T222" t="s">
        <v>1088</v>
      </c>
      <c r="U222" t="s">
        <v>1132</v>
      </c>
      <c r="V222" s="1081">
        <v>0.52</v>
      </c>
      <c r="W222" s="1081">
        <v>0.52</v>
      </c>
      <c r="X222" s="1081">
        <v>0</v>
      </c>
      <c r="Y222"/>
      <c r="Z222" s="1081">
        <v>0</v>
      </c>
      <c r="AB222" s="1188" t="s">
        <v>35</v>
      </c>
      <c r="AC222" s="1188" t="s">
        <v>1252</v>
      </c>
      <c r="AD222" s="1188" t="s">
        <v>1242</v>
      </c>
      <c r="AE222" s="1188" t="s">
        <v>1132</v>
      </c>
      <c r="AF222" s="1081">
        <v>0.26</v>
      </c>
      <c r="AG222" s="1081">
        <v>0.26</v>
      </c>
      <c r="AH222" s="1081">
        <v>710.33400000000006</v>
      </c>
      <c r="AI222"/>
      <c r="AJ222" s="1081">
        <f t="shared" si="3"/>
        <v>0</v>
      </c>
    </row>
    <row r="223" spans="12:36" x14ac:dyDescent="0.25">
      <c r="L223"/>
      <c r="M223"/>
      <c r="N223"/>
      <c r="O223"/>
      <c r="P223"/>
      <c r="R223" t="s">
        <v>26</v>
      </c>
      <c r="S223" t="s">
        <v>1386</v>
      </c>
      <c r="T223" t="s">
        <v>591</v>
      </c>
      <c r="U223" t="s">
        <v>1132</v>
      </c>
      <c r="V223" s="1081">
        <v>6.24</v>
      </c>
      <c r="W223" s="1081">
        <v>6.24</v>
      </c>
      <c r="X223" s="1081">
        <v>6.0770000000000008</v>
      </c>
      <c r="Y223"/>
      <c r="Z223" s="1081">
        <v>0</v>
      </c>
      <c r="AB223" s="1188" t="s">
        <v>35</v>
      </c>
      <c r="AC223" s="1188" t="s">
        <v>1252</v>
      </c>
      <c r="AD223" s="1188" t="s">
        <v>1253</v>
      </c>
      <c r="AE223" s="1188" t="s">
        <v>1132</v>
      </c>
      <c r="AF223" s="1081">
        <v>0.246</v>
      </c>
      <c r="AG223" s="1081">
        <v>0.246</v>
      </c>
      <c r="AH223" s="1081">
        <v>1189.4010000000001</v>
      </c>
      <c r="AI223"/>
      <c r="AJ223" s="1081">
        <f t="shared" si="3"/>
        <v>0</v>
      </c>
    </row>
    <row r="224" spans="12:36" x14ac:dyDescent="0.25">
      <c r="L224"/>
      <c r="M224"/>
      <c r="N224"/>
      <c r="O224"/>
      <c r="P224"/>
      <c r="R224" t="s">
        <v>26</v>
      </c>
      <c r="S224" t="s">
        <v>1386</v>
      </c>
      <c r="T224" t="s">
        <v>592</v>
      </c>
      <c r="U224" t="s">
        <v>1132</v>
      </c>
      <c r="V224" s="1081">
        <v>6.24</v>
      </c>
      <c r="W224" s="1081">
        <v>6.24</v>
      </c>
      <c r="X224" s="1081">
        <v>64.347999999999999</v>
      </c>
      <c r="Y224"/>
      <c r="Z224" s="1081">
        <v>0</v>
      </c>
      <c r="AB224" s="1188" t="s">
        <v>35</v>
      </c>
      <c r="AC224" s="1188" t="s">
        <v>662</v>
      </c>
      <c r="AD224" s="1188" t="s">
        <v>663</v>
      </c>
      <c r="AE224" s="1188" t="s">
        <v>1132</v>
      </c>
      <c r="AF224" s="1081">
        <v>0.5</v>
      </c>
      <c r="AG224" s="1081">
        <v>0.5</v>
      </c>
      <c r="AH224" s="1081">
        <v>0</v>
      </c>
      <c r="AI224"/>
      <c r="AJ224" s="1081">
        <f t="shared" si="3"/>
        <v>0</v>
      </c>
    </row>
    <row r="225" spans="12:36" x14ac:dyDescent="0.25">
      <c r="L225"/>
      <c r="M225"/>
      <c r="N225"/>
      <c r="O225"/>
      <c r="P225"/>
      <c r="R225" t="s">
        <v>26</v>
      </c>
      <c r="S225" t="s">
        <v>632</v>
      </c>
      <c r="T225" t="s">
        <v>536</v>
      </c>
      <c r="U225" t="s">
        <v>1146</v>
      </c>
      <c r="V225" s="1081">
        <v>0</v>
      </c>
      <c r="W225" s="1081">
        <v>0</v>
      </c>
      <c r="X225" s="1081">
        <v>0</v>
      </c>
      <c r="Y225"/>
      <c r="Z225" s="1081">
        <v>0</v>
      </c>
      <c r="AB225" s="1188" t="s">
        <v>35</v>
      </c>
      <c r="AC225" s="1188" t="s">
        <v>662</v>
      </c>
      <c r="AD225" s="1188" t="s">
        <v>664</v>
      </c>
      <c r="AE225" s="1188" t="s">
        <v>1132</v>
      </c>
      <c r="AF225" s="1081">
        <v>0.5</v>
      </c>
      <c r="AG225" s="1081">
        <v>0.5</v>
      </c>
      <c r="AH225" s="1081">
        <v>0</v>
      </c>
      <c r="AI225"/>
      <c r="AJ225" s="1081">
        <f t="shared" si="3"/>
        <v>0</v>
      </c>
    </row>
    <row r="226" spans="12:36" x14ac:dyDescent="0.25">
      <c r="L226"/>
      <c r="M226"/>
      <c r="N226"/>
      <c r="O226"/>
      <c r="P226"/>
      <c r="R226" t="s">
        <v>26</v>
      </c>
      <c r="S226" t="s">
        <v>633</v>
      </c>
      <c r="T226" t="s">
        <v>634</v>
      </c>
      <c r="U226" t="s">
        <v>1132</v>
      </c>
      <c r="V226" s="1081">
        <v>1</v>
      </c>
      <c r="W226" s="1081">
        <v>1</v>
      </c>
      <c r="X226" s="1081">
        <v>0</v>
      </c>
      <c r="Y226"/>
      <c r="Z226" s="1081">
        <v>0</v>
      </c>
      <c r="AB226" s="1188" t="s">
        <v>35</v>
      </c>
      <c r="AC226" s="1188" t="s">
        <v>662</v>
      </c>
      <c r="AD226" s="1188" t="s">
        <v>665</v>
      </c>
      <c r="AE226" s="1188" t="s">
        <v>1132</v>
      </c>
      <c r="AF226" s="1081">
        <v>0.5</v>
      </c>
      <c r="AG226" s="1081">
        <v>0.5</v>
      </c>
      <c r="AH226" s="1081">
        <v>0</v>
      </c>
      <c r="AI226"/>
      <c r="AJ226" s="1081">
        <f t="shared" si="3"/>
        <v>0</v>
      </c>
    </row>
    <row r="227" spans="12:36" x14ac:dyDescent="0.25">
      <c r="L227"/>
      <c r="M227"/>
      <c r="N227"/>
      <c r="O227"/>
      <c r="P227"/>
      <c r="R227" t="s">
        <v>26</v>
      </c>
      <c r="S227" t="s">
        <v>633</v>
      </c>
      <c r="T227" t="s">
        <v>1089</v>
      </c>
      <c r="U227" t="s">
        <v>1132</v>
      </c>
      <c r="V227" s="1081">
        <v>0.5</v>
      </c>
      <c r="W227" s="1081">
        <v>0.5</v>
      </c>
      <c r="X227" s="1081">
        <v>0</v>
      </c>
      <c r="Y227"/>
      <c r="Z227" s="1081">
        <v>0</v>
      </c>
      <c r="AB227" s="1188" t="s">
        <v>35</v>
      </c>
      <c r="AC227" s="1188" t="s">
        <v>662</v>
      </c>
      <c r="AD227" s="1188" t="s">
        <v>666</v>
      </c>
      <c r="AE227" s="1188" t="s">
        <v>1132</v>
      </c>
      <c r="AF227" s="1081">
        <v>0.9</v>
      </c>
      <c r="AG227" s="1081">
        <v>0.9</v>
      </c>
      <c r="AH227" s="1081">
        <v>0</v>
      </c>
      <c r="AI227"/>
      <c r="AJ227" s="1081">
        <f t="shared" si="3"/>
        <v>0</v>
      </c>
    </row>
    <row r="228" spans="12:36" x14ac:dyDescent="0.25">
      <c r="L228"/>
      <c r="M228"/>
      <c r="N228"/>
      <c r="O228"/>
      <c r="P228"/>
      <c r="R228" t="s">
        <v>26</v>
      </c>
      <c r="S228" t="s">
        <v>633</v>
      </c>
      <c r="T228" t="s">
        <v>1390</v>
      </c>
      <c r="U228" t="s">
        <v>1132</v>
      </c>
      <c r="V228" s="1081">
        <v>0</v>
      </c>
      <c r="W228" s="1081"/>
      <c r="X228" s="1081"/>
      <c r="Y228"/>
      <c r="Z228" s="1081">
        <v>0</v>
      </c>
      <c r="AB228" s="1188" t="s">
        <v>35</v>
      </c>
      <c r="AC228" s="1188" t="s">
        <v>662</v>
      </c>
      <c r="AD228" s="1188" t="s">
        <v>667</v>
      </c>
      <c r="AE228" s="1188" t="s">
        <v>1132</v>
      </c>
      <c r="AF228" s="1081">
        <v>1</v>
      </c>
      <c r="AG228" s="1081">
        <v>1</v>
      </c>
      <c r="AH228" s="1081">
        <v>0</v>
      </c>
      <c r="AI228"/>
      <c r="AJ228" s="1081">
        <f t="shared" si="3"/>
        <v>0</v>
      </c>
    </row>
    <row r="229" spans="12:36" x14ac:dyDescent="0.25">
      <c r="L229"/>
      <c r="M229"/>
      <c r="N229"/>
      <c r="O229"/>
      <c r="P229"/>
      <c r="R229" t="s">
        <v>26</v>
      </c>
      <c r="S229" t="s">
        <v>633</v>
      </c>
      <c r="T229" t="s">
        <v>1090</v>
      </c>
      <c r="U229" t="s">
        <v>1132</v>
      </c>
      <c r="V229" s="1081">
        <v>0.5</v>
      </c>
      <c r="W229" s="1081">
        <v>0.5</v>
      </c>
      <c r="X229" s="1081">
        <v>0</v>
      </c>
      <c r="Y229"/>
      <c r="Z229" s="1081">
        <v>0</v>
      </c>
      <c r="AB229" s="1188" t="s">
        <v>35</v>
      </c>
      <c r="AC229" s="1188" t="s">
        <v>662</v>
      </c>
      <c r="AD229" s="1188" t="s">
        <v>516</v>
      </c>
      <c r="AE229" s="1188" t="s">
        <v>1132</v>
      </c>
      <c r="AF229" s="1081">
        <v>1</v>
      </c>
      <c r="AG229" s="1081">
        <v>1</v>
      </c>
      <c r="AH229" s="1081">
        <v>1.5149999999999999</v>
      </c>
      <c r="AI229"/>
      <c r="AJ229" s="1081">
        <f t="shared" si="3"/>
        <v>0</v>
      </c>
    </row>
    <row r="230" spans="12:36" x14ac:dyDescent="0.25">
      <c r="L230"/>
      <c r="M230"/>
      <c r="N230"/>
      <c r="O230"/>
      <c r="P230"/>
      <c r="R230" t="s">
        <v>26</v>
      </c>
      <c r="S230" t="s">
        <v>633</v>
      </c>
      <c r="T230" t="s">
        <v>1091</v>
      </c>
      <c r="U230" t="s">
        <v>1132</v>
      </c>
      <c r="V230" s="1081">
        <v>0.5</v>
      </c>
      <c r="W230" s="1081">
        <v>0.5</v>
      </c>
      <c r="X230" s="1081">
        <v>0</v>
      </c>
      <c r="Y230"/>
      <c r="Z230" s="1081">
        <v>0</v>
      </c>
      <c r="AB230" s="1188" t="s">
        <v>35</v>
      </c>
      <c r="AC230" s="1188" t="s">
        <v>1361</v>
      </c>
      <c r="AD230" s="1188" t="s">
        <v>673</v>
      </c>
      <c r="AE230" s="1188" t="s">
        <v>1132</v>
      </c>
      <c r="AF230" s="1081">
        <v>0.32</v>
      </c>
      <c r="AG230" s="1081">
        <v>0.32</v>
      </c>
      <c r="AH230" s="1081">
        <v>3.0739999999999998</v>
      </c>
      <c r="AI230"/>
      <c r="AJ230" s="1081">
        <f t="shared" si="3"/>
        <v>0</v>
      </c>
    </row>
    <row r="231" spans="12:36" x14ac:dyDescent="0.25">
      <c r="L231"/>
      <c r="M231"/>
      <c r="N231"/>
      <c r="O231"/>
      <c r="P231"/>
      <c r="R231" t="s">
        <v>28</v>
      </c>
      <c r="S231" t="s">
        <v>1194</v>
      </c>
      <c r="T231" t="s">
        <v>1193</v>
      </c>
      <c r="U231" t="s">
        <v>1132</v>
      </c>
      <c r="V231" s="1081">
        <v>1.5</v>
      </c>
      <c r="W231" s="1081">
        <v>1.5</v>
      </c>
      <c r="X231" s="1081">
        <v>6015.8170000000009</v>
      </c>
      <c r="Y231"/>
      <c r="Z231" s="1081">
        <v>0</v>
      </c>
      <c r="AB231" s="1188" t="s">
        <v>35</v>
      </c>
      <c r="AC231" s="1188" t="s">
        <v>1361</v>
      </c>
      <c r="AD231" s="1188" t="s">
        <v>674</v>
      </c>
      <c r="AE231" s="1188" t="s">
        <v>1132</v>
      </c>
      <c r="AF231" s="1081">
        <v>1</v>
      </c>
      <c r="AG231" s="1081">
        <v>1</v>
      </c>
      <c r="AH231" s="1081">
        <v>0</v>
      </c>
      <c r="AI231"/>
      <c r="AJ231" s="1081">
        <f t="shared" si="3"/>
        <v>0</v>
      </c>
    </row>
    <row r="232" spans="12:36" x14ac:dyDescent="0.25">
      <c r="L232"/>
      <c r="M232"/>
      <c r="N232"/>
      <c r="O232"/>
      <c r="P232"/>
      <c r="R232" t="s">
        <v>28</v>
      </c>
      <c r="S232" t="s">
        <v>1194</v>
      </c>
      <c r="T232" t="s">
        <v>1195</v>
      </c>
      <c r="U232" t="s">
        <v>1132</v>
      </c>
      <c r="V232" s="1081">
        <v>1.5</v>
      </c>
      <c r="W232" s="1081">
        <v>1.5</v>
      </c>
      <c r="X232" s="1081">
        <v>7388.2539999999999</v>
      </c>
      <c r="Y232"/>
      <c r="Z232" s="1081">
        <v>0</v>
      </c>
      <c r="AB232" s="1188" t="s">
        <v>35</v>
      </c>
      <c r="AC232" s="1188" t="s">
        <v>1361</v>
      </c>
      <c r="AD232" s="1188" t="s">
        <v>675</v>
      </c>
      <c r="AE232" s="1188" t="s">
        <v>1132</v>
      </c>
      <c r="AF232" s="1081">
        <v>0.5</v>
      </c>
      <c r="AG232" s="1081">
        <v>0.5</v>
      </c>
      <c r="AH232" s="1081">
        <v>0</v>
      </c>
      <c r="AI232"/>
      <c r="AJ232" s="1081">
        <f t="shared" si="3"/>
        <v>0</v>
      </c>
    </row>
    <row r="233" spans="12:36" x14ac:dyDescent="0.25">
      <c r="L233"/>
      <c r="M233"/>
      <c r="N233"/>
      <c r="O233"/>
      <c r="P233"/>
      <c r="R233" t="s">
        <v>28</v>
      </c>
      <c r="S233" t="s">
        <v>1194</v>
      </c>
      <c r="T233" t="s">
        <v>1196</v>
      </c>
      <c r="U233" t="s">
        <v>1132</v>
      </c>
      <c r="V233" s="1081">
        <v>1.5</v>
      </c>
      <c r="W233" s="1081">
        <v>1.5</v>
      </c>
      <c r="X233" s="1081">
        <v>7389.0050000000001</v>
      </c>
      <c r="Y233"/>
      <c r="Z233" s="1081">
        <v>0</v>
      </c>
      <c r="AB233" s="1188" t="s">
        <v>35</v>
      </c>
      <c r="AC233" s="1188" t="s">
        <v>1361</v>
      </c>
      <c r="AD233" s="1188" t="s">
        <v>676</v>
      </c>
      <c r="AE233" s="1188" t="s">
        <v>1132</v>
      </c>
      <c r="AF233" s="1081">
        <v>1</v>
      </c>
      <c r="AG233" s="1081">
        <v>1</v>
      </c>
      <c r="AH233" s="1081">
        <v>0</v>
      </c>
      <c r="AI233"/>
      <c r="AJ233" s="1081">
        <f t="shared" si="3"/>
        <v>0</v>
      </c>
    </row>
    <row r="234" spans="12:36" x14ac:dyDescent="0.25">
      <c r="L234"/>
      <c r="M234"/>
      <c r="N234"/>
      <c r="O234"/>
      <c r="P234"/>
      <c r="R234" t="s">
        <v>30</v>
      </c>
      <c r="S234" t="s">
        <v>1164</v>
      </c>
      <c r="T234" t="s">
        <v>531</v>
      </c>
      <c r="U234" t="s">
        <v>1132</v>
      </c>
      <c r="V234" s="1081">
        <v>0.96599999999999997</v>
      </c>
      <c r="W234" s="1081">
        <v>0.96599999999999997</v>
      </c>
      <c r="X234" s="1081">
        <v>5894.3789999999999</v>
      </c>
      <c r="Y234"/>
      <c r="Z234" s="1081">
        <v>0</v>
      </c>
      <c r="AB234" s="1188" t="s">
        <v>35</v>
      </c>
      <c r="AC234" s="1188" t="s">
        <v>1103</v>
      </c>
      <c r="AD234" s="1188" t="s">
        <v>727</v>
      </c>
      <c r="AE234" s="1188" t="s">
        <v>1132</v>
      </c>
      <c r="AF234" s="1081">
        <v>0.48</v>
      </c>
      <c r="AG234" s="1081">
        <v>0.48</v>
      </c>
      <c r="AH234" s="1081">
        <v>9</v>
      </c>
      <c r="AI234"/>
      <c r="AJ234" s="1081">
        <f t="shared" si="3"/>
        <v>0</v>
      </c>
    </row>
    <row r="235" spans="12:36" x14ac:dyDescent="0.25">
      <c r="L235"/>
      <c r="M235"/>
      <c r="N235"/>
      <c r="O235"/>
      <c r="P235"/>
      <c r="R235" t="s">
        <v>30</v>
      </c>
      <c r="S235" t="s">
        <v>1164</v>
      </c>
      <c r="T235" t="s">
        <v>533</v>
      </c>
      <c r="U235" t="s">
        <v>1132</v>
      </c>
      <c r="V235" s="1081">
        <v>0.96599999999999997</v>
      </c>
      <c r="W235" s="1081">
        <v>0.96599999999999997</v>
      </c>
      <c r="X235" s="1081">
        <v>5959.902</v>
      </c>
      <c r="Y235"/>
      <c r="Z235" s="1081">
        <v>0</v>
      </c>
      <c r="AB235" s="1188" t="s">
        <v>35</v>
      </c>
      <c r="AC235" s="1188" t="s">
        <v>1103</v>
      </c>
      <c r="AD235" s="1188" t="s">
        <v>728</v>
      </c>
      <c r="AE235" s="1188" t="s">
        <v>1132</v>
      </c>
      <c r="AF235" s="1081">
        <v>31</v>
      </c>
      <c r="AG235" s="1081">
        <v>31</v>
      </c>
      <c r="AH235" s="1081">
        <v>233495.75200000004</v>
      </c>
      <c r="AI235"/>
      <c r="AJ235" s="1081">
        <f t="shared" si="3"/>
        <v>0</v>
      </c>
    </row>
    <row r="236" spans="12:36" x14ac:dyDescent="0.25">
      <c r="L236"/>
      <c r="M236"/>
      <c r="N236"/>
      <c r="O236"/>
      <c r="P236"/>
      <c r="R236" t="s">
        <v>30</v>
      </c>
      <c r="S236" t="s">
        <v>1057</v>
      </c>
      <c r="T236" t="s">
        <v>531</v>
      </c>
      <c r="U236" t="s">
        <v>1132</v>
      </c>
      <c r="V236" s="1081">
        <v>0.30499999999999999</v>
      </c>
      <c r="W236" s="1081">
        <v>0.30499999999999999</v>
      </c>
      <c r="X236" s="1081">
        <v>3529.5129999999995</v>
      </c>
      <c r="Y236"/>
      <c r="Z236" s="1081">
        <v>0</v>
      </c>
      <c r="AB236" s="1188" t="s">
        <v>1475</v>
      </c>
      <c r="AC236" s="1188" t="s">
        <v>1184</v>
      </c>
      <c r="AD236" s="1188" t="s">
        <v>1045</v>
      </c>
      <c r="AE236" s="1188" t="s">
        <v>1132</v>
      </c>
      <c r="AF236" s="1081">
        <v>0.5</v>
      </c>
      <c r="AG236" s="1081">
        <v>0.5</v>
      </c>
      <c r="AH236" s="1081">
        <v>3381.8740000000003</v>
      </c>
      <c r="AI236"/>
      <c r="AJ236" s="1081">
        <f t="shared" si="3"/>
        <v>0</v>
      </c>
    </row>
    <row r="237" spans="12:36" x14ac:dyDescent="0.25">
      <c r="L237"/>
      <c r="M237"/>
      <c r="N237"/>
      <c r="O237"/>
      <c r="P237"/>
      <c r="R237" t="s">
        <v>30</v>
      </c>
      <c r="S237" t="s">
        <v>1057</v>
      </c>
      <c r="T237" t="s">
        <v>533</v>
      </c>
      <c r="U237" t="s">
        <v>1132</v>
      </c>
      <c r="V237" s="1081">
        <v>0.30499999999999999</v>
      </c>
      <c r="W237" s="1081">
        <v>0.30499999999999999</v>
      </c>
      <c r="X237" s="1081">
        <v>3762.8210000000004</v>
      </c>
      <c r="Y237"/>
      <c r="Z237" s="1081">
        <v>0</v>
      </c>
      <c r="AB237" s="1188" t="s">
        <v>1475</v>
      </c>
      <c r="AC237" s="1188" t="s">
        <v>1184</v>
      </c>
      <c r="AD237" s="1188" t="s">
        <v>1183</v>
      </c>
      <c r="AE237" s="1188" t="s">
        <v>1132</v>
      </c>
      <c r="AF237" s="1081">
        <v>0.5</v>
      </c>
      <c r="AG237" s="1081">
        <v>0.5</v>
      </c>
      <c r="AH237" s="1081">
        <v>376.01900000000001</v>
      </c>
      <c r="AI237"/>
      <c r="AJ237" s="1081">
        <f t="shared" si="3"/>
        <v>0</v>
      </c>
    </row>
    <row r="238" spans="12:36" x14ac:dyDescent="0.25">
      <c r="L238"/>
      <c r="M238"/>
      <c r="N238"/>
      <c r="O238"/>
      <c r="P238"/>
      <c r="R238" t="s">
        <v>30</v>
      </c>
      <c r="S238" t="s">
        <v>1057</v>
      </c>
      <c r="T238" t="s">
        <v>685</v>
      </c>
      <c r="U238" t="s">
        <v>1132</v>
      </c>
      <c r="V238" s="1081">
        <v>0.56599999999999995</v>
      </c>
      <c r="W238" s="1081">
        <v>0.56599999999999995</v>
      </c>
      <c r="X238" s="1081">
        <v>1260.1279999999999</v>
      </c>
      <c r="Y238"/>
      <c r="Z238" s="1081">
        <v>0</v>
      </c>
      <c r="AB238" s="1188" t="s">
        <v>1475</v>
      </c>
      <c r="AC238" s="1188" t="s">
        <v>1187</v>
      </c>
      <c r="AD238" s="1188" t="s">
        <v>1045</v>
      </c>
      <c r="AE238" s="1188" t="s">
        <v>1132</v>
      </c>
      <c r="AF238" s="1081">
        <v>1</v>
      </c>
      <c r="AG238" s="1081">
        <v>1</v>
      </c>
      <c r="AH238" s="1081">
        <v>3082.8180000000002</v>
      </c>
      <c r="AI238"/>
      <c r="AJ238" s="1081">
        <f t="shared" si="3"/>
        <v>0</v>
      </c>
    </row>
    <row r="239" spans="12:36" x14ac:dyDescent="0.25">
      <c r="L239"/>
      <c r="M239"/>
      <c r="N239"/>
      <c r="O239"/>
      <c r="P239"/>
      <c r="R239" t="s">
        <v>30</v>
      </c>
      <c r="S239" t="s">
        <v>1160</v>
      </c>
      <c r="T239" t="s">
        <v>531</v>
      </c>
      <c r="U239" t="s">
        <v>1132</v>
      </c>
      <c r="V239" s="1081">
        <v>0.41599999999999998</v>
      </c>
      <c r="W239" s="1081">
        <v>0.41599999999999998</v>
      </c>
      <c r="X239" s="1081">
        <v>2292.1689999999999</v>
      </c>
      <c r="Y239"/>
      <c r="Z239" s="1081">
        <v>0</v>
      </c>
      <c r="AB239" s="1188" t="s">
        <v>1475</v>
      </c>
      <c r="AC239" s="1188" t="s">
        <v>1187</v>
      </c>
      <c r="AD239" s="1188" t="s">
        <v>1183</v>
      </c>
      <c r="AE239" s="1188" t="s">
        <v>1132</v>
      </c>
      <c r="AF239" s="1081">
        <v>1</v>
      </c>
      <c r="AG239" s="1081">
        <v>1</v>
      </c>
      <c r="AH239" s="1081">
        <v>1252.0409999999999</v>
      </c>
      <c r="AI239"/>
      <c r="AJ239" s="1081">
        <f t="shared" si="3"/>
        <v>0</v>
      </c>
    </row>
    <row r="240" spans="12:36" x14ac:dyDescent="0.25">
      <c r="L240"/>
      <c r="M240"/>
      <c r="N240"/>
      <c r="O240"/>
      <c r="P240"/>
      <c r="R240" t="s">
        <v>30</v>
      </c>
      <c r="S240" t="s">
        <v>1160</v>
      </c>
      <c r="T240" t="s">
        <v>533</v>
      </c>
      <c r="U240" t="s">
        <v>1132</v>
      </c>
      <c r="V240" s="1081">
        <v>0.39</v>
      </c>
      <c r="W240" s="1081">
        <v>0.39</v>
      </c>
      <c r="X240" s="1081">
        <v>2031.634</v>
      </c>
      <c r="Y240"/>
      <c r="Z240" s="1081">
        <v>0</v>
      </c>
      <c r="AB240" s="1188" t="s">
        <v>1475</v>
      </c>
      <c r="AC240" s="1188" t="s">
        <v>1182</v>
      </c>
      <c r="AD240" s="1188" t="s">
        <v>1045</v>
      </c>
      <c r="AE240" s="1188" t="s">
        <v>1132</v>
      </c>
      <c r="AF240" s="1081">
        <v>0.4</v>
      </c>
      <c r="AG240" s="1081">
        <v>0.4</v>
      </c>
      <c r="AH240" s="1081">
        <v>2016.0079999999996</v>
      </c>
      <c r="AI240"/>
      <c r="AJ240" s="1081">
        <f t="shared" si="3"/>
        <v>0</v>
      </c>
    </row>
    <row r="241" spans="12:36" x14ac:dyDescent="0.25">
      <c r="L241"/>
      <c r="M241"/>
      <c r="N241"/>
      <c r="O241"/>
      <c r="P241"/>
      <c r="R241" t="s">
        <v>30</v>
      </c>
      <c r="S241" t="s">
        <v>1160</v>
      </c>
      <c r="T241" t="s">
        <v>685</v>
      </c>
      <c r="U241" t="s">
        <v>1132</v>
      </c>
      <c r="V241" s="1081">
        <v>0.39</v>
      </c>
      <c r="W241" s="1081">
        <v>0.39</v>
      </c>
      <c r="X241" s="1081">
        <v>3501.5770000000002</v>
      </c>
      <c r="Y241"/>
      <c r="Z241" s="1081">
        <v>0</v>
      </c>
      <c r="AB241" s="1188" t="s">
        <v>1475</v>
      </c>
      <c r="AC241" s="1188" t="s">
        <v>1182</v>
      </c>
      <c r="AD241" s="1188" t="s">
        <v>1183</v>
      </c>
      <c r="AE241" s="1188" t="s">
        <v>1132</v>
      </c>
      <c r="AF241" s="1081">
        <v>0.4</v>
      </c>
      <c r="AG241" s="1081">
        <v>0.4</v>
      </c>
      <c r="AH241" s="1081">
        <v>3048.4349999999995</v>
      </c>
      <c r="AI241"/>
      <c r="AJ241" s="1081">
        <f t="shared" si="3"/>
        <v>0</v>
      </c>
    </row>
    <row r="242" spans="12:36" x14ac:dyDescent="0.25">
      <c r="L242"/>
      <c r="M242"/>
      <c r="N242"/>
      <c r="O242"/>
      <c r="P242"/>
      <c r="R242" t="s">
        <v>30</v>
      </c>
      <c r="S242" t="s">
        <v>1165</v>
      </c>
      <c r="T242" t="s">
        <v>531</v>
      </c>
      <c r="U242" t="s">
        <v>1132</v>
      </c>
      <c r="V242" s="1081">
        <v>0.16</v>
      </c>
      <c r="W242" s="1081">
        <v>0.16</v>
      </c>
      <c r="X242" s="1081">
        <v>920.77699999999993</v>
      </c>
      <c r="Y242"/>
      <c r="Z242" s="1081">
        <v>0</v>
      </c>
      <c r="AB242" s="1188" t="s">
        <v>1475</v>
      </c>
      <c r="AC242" s="1188" t="s">
        <v>1188</v>
      </c>
      <c r="AD242" s="1188" t="s">
        <v>1045</v>
      </c>
      <c r="AE242" s="1188" t="s">
        <v>1132</v>
      </c>
      <c r="AF242" s="1081">
        <v>0.34</v>
      </c>
      <c r="AG242" s="1081">
        <v>0.34</v>
      </c>
      <c r="AH242" s="1081">
        <v>0</v>
      </c>
      <c r="AI242"/>
      <c r="AJ242" s="1081">
        <f t="shared" si="3"/>
        <v>0</v>
      </c>
    </row>
    <row r="243" spans="12:36" x14ac:dyDescent="0.25">
      <c r="L243"/>
      <c r="M243"/>
      <c r="N243"/>
      <c r="O243"/>
      <c r="P243"/>
      <c r="R243" t="s">
        <v>30</v>
      </c>
      <c r="S243" t="s">
        <v>1165</v>
      </c>
      <c r="T243" t="s">
        <v>533</v>
      </c>
      <c r="U243" t="s">
        <v>1132</v>
      </c>
      <c r="V243" s="1081">
        <v>0.42</v>
      </c>
      <c r="W243" s="1081">
        <v>0.42</v>
      </c>
      <c r="X243" s="1081">
        <v>3000.6030000000005</v>
      </c>
      <c r="Y243"/>
      <c r="Z243" s="1081">
        <v>0</v>
      </c>
      <c r="AB243" s="1188" t="s">
        <v>1475</v>
      </c>
      <c r="AC243" s="1188" t="s">
        <v>1188</v>
      </c>
      <c r="AD243" s="1188" t="s">
        <v>1183</v>
      </c>
      <c r="AE243" s="1188" t="s">
        <v>1146</v>
      </c>
      <c r="AF243" s="1081">
        <v>0.4</v>
      </c>
      <c r="AG243" s="1081">
        <v>0.4</v>
      </c>
      <c r="AH243" s="1081">
        <v>0</v>
      </c>
      <c r="AI243"/>
      <c r="AJ243" s="1081">
        <f t="shared" si="3"/>
        <v>0</v>
      </c>
    </row>
    <row r="244" spans="12:36" x14ac:dyDescent="0.25">
      <c r="L244"/>
      <c r="M244"/>
      <c r="N244"/>
      <c r="O244"/>
      <c r="P244"/>
      <c r="R244" t="s">
        <v>30</v>
      </c>
      <c r="S244" t="s">
        <v>1163</v>
      </c>
      <c r="T244" t="s">
        <v>1162</v>
      </c>
      <c r="U244" t="s">
        <v>1132</v>
      </c>
      <c r="V244" s="1081">
        <v>1.6</v>
      </c>
      <c r="W244" s="1081">
        <v>1.6</v>
      </c>
      <c r="X244" s="1081">
        <v>5071.4790000000003</v>
      </c>
      <c r="Y244"/>
      <c r="Z244" s="1081">
        <v>0</v>
      </c>
      <c r="AB244" s="1188" t="s">
        <v>1475</v>
      </c>
      <c r="AC244" s="1188" t="s">
        <v>1093</v>
      </c>
      <c r="AD244" s="1188" t="s">
        <v>679</v>
      </c>
      <c r="AE244" s="1188" t="s">
        <v>1132</v>
      </c>
      <c r="AF244" s="1081">
        <v>0.5</v>
      </c>
      <c r="AG244" s="1081">
        <v>0.5</v>
      </c>
      <c r="AH244" s="1081">
        <v>0</v>
      </c>
      <c r="AI244"/>
      <c r="AJ244" s="1081">
        <f t="shared" si="3"/>
        <v>0</v>
      </c>
    </row>
    <row r="245" spans="12:36" x14ac:dyDescent="0.25">
      <c r="L245"/>
      <c r="M245"/>
      <c r="N245"/>
      <c r="O245"/>
      <c r="P245"/>
      <c r="R245" t="s">
        <v>30</v>
      </c>
      <c r="S245" t="s">
        <v>1163</v>
      </c>
      <c r="T245" t="s">
        <v>1285</v>
      </c>
      <c r="U245" t="s">
        <v>1132</v>
      </c>
      <c r="V245" s="1081">
        <v>1.6</v>
      </c>
      <c r="W245" s="1081">
        <v>1.6</v>
      </c>
      <c r="X245" s="1081">
        <v>8750.2570000000014</v>
      </c>
      <c r="Y245"/>
      <c r="Z245" s="1081">
        <v>0</v>
      </c>
      <c r="AB245" s="1188" t="s">
        <v>1475</v>
      </c>
      <c r="AC245" s="1188" t="s">
        <v>677</v>
      </c>
      <c r="AD245" s="1188" t="s">
        <v>606</v>
      </c>
      <c r="AE245" s="1188" t="s">
        <v>1146</v>
      </c>
      <c r="AF245" s="1081">
        <v>0.5</v>
      </c>
      <c r="AG245" s="1081">
        <v>0.5</v>
      </c>
      <c r="AH245" s="1081">
        <v>0</v>
      </c>
      <c r="AI245"/>
      <c r="AJ245" s="1081">
        <f t="shared" si="3"/>
        <v>0</v>
      </c>
    </row>
    <row r="246" spans="12:36" x14ac:dyDescent="0.25">
      <c r="L246"/>
      <c r="M246"/>
      <c r="N246"/>
      <c r="O246"/>
      <c r="P246"/>
      <c r="R246" t="s">
        <v>30</v>
      </c>
      <c r="S246" t="s">
        <v>1161</v>
      </c>
      <c r="T246" t="s">
        <v>531</v>
      </c>
      <c r="U246" t="s">
        <v>1132</v>
      </c>
      <c r="V246" s="1081">
        <v>0.59199999999999997</v>
      </c>
      <c r="W246" s="1081">
        <v>0.59199999999999997</v>
      </c>
      <c r="X246" s="1081">
        <v>4718.2089999999998</v>
      </c>
      <c r="Y246"/>
      <c r="Z246" s="1081">
        <v>0</v>
      </c>
      <c r="AB246" s="1188" t="s">
        <v>1475</v>
      </c>
      <c r="AC246" s="1188" t="s">
        <v>677</v>
      </c>
      <c r="AD246" s="1188" t="s">
        <v>1094</v>
      </c>
      <c r="AE246" s="1188" t="s">
        <v>1132</v>
      </c>
      <c r="AF246" s="1081">
        <v>0.75</v>
      </c>
      <c r="AG246" s="1081">
        <v>0.75</v>
      </c>
      <c r="AH246" s="1081">
        <v>0</v>
      </c>
      <c r="AI246"/>
      <c r="AJ246" s="1081">
        <f t="shared" si="3"/>
        <v>0</v>
      </c>
    </row>
    <row r="247" spans="12:36" x14ac:dyDescent="0.25">
      <c r="L247"/>
      <c r="M247"/>
      <c r="N247"/>
      <c r="O247"/>
      <c r="P247"/>
      <c r="R247" t="s">
        <v>30</v>
      </c>
      <c r="S247" t="s">
        <v>1161</v>
      </c>
      <c r="T247" t="s">
        <v>533</v>
      </c>
      <c r="U247" t="s">
        <v>1132</v>
      </c>
      <c r="V247" s="1081">
        <v>0.59199999999999997</v>
      </c>
      <c r="W247" s="1081">
        <v>0.59199999999999997</v>
      </c>
      <c r="X247" s="1081">
        <v>4535.4009999999998</v>
      </c>
      <c r="Y247"/>
      <c r="Z247" s="1081">
        <v>0</v>
      </c>
      <c r="AB247" s="1188" t="s">
        <v>1475</v>
      </c>
      <c r="AC247" s="1188" t="s">
        <v>678</v>
      </c>
      <c r="AD247" s="1188" t="s">
        <v>679</v>
      </c>
      <c r="AE247" s="1188" t="s">
        <v>1132</v>
      </c>
      <c r="AF247" s="1081">
        <v>0.5</v>
      </c>
      <c r="AG247" s="1081">
        <v>0.5</v>
      </c>
      <c r="AH247" s="1081">
        <v>30.5</v>
      </c>
      <c r="AI247"/>
      <c r="AJ247" s="1081">
        <f t="shared" si="3"/>
        <v>0</v>
      </c>
    </row>
    <row r="248" spans="12:36" x14ac:dyDescent="0.25">
      <c r="L248"/>
      <c r="M248"/>
      <c r="N248"/>
      <c r="O248"/>
      <c r="P248"/>
      <c r="R248" t="s">
        <v>30</v>
      </c>
      <c r="S248" t="s">
        <v>1161</v>
      </c>
      <c r="T248" t="s">
        <v>685</v>
      </c>
      <c r="U248" t="s">
        <v>1132</v>
      </c>
      <c r="V248" s="1081">
        <v>0.42</v>
      </c>
      <c r="W248" s="1081">
        <v>0.42</v>
      </c>
      <c r="X248" s="1081">
        <v>3419.1329999999998</v>
      </c>
      <c r="Y248"/>
      <c r="Z248" s="1081">
        <v>0</v>
      </c>
      <c r="AB248" s="1188" t="s">
        <v>1475</v>
      </c>
      <c r="AC248" s="1188" t="s">
        <v>678</v>
      </c>
      <c r="AD248" s="1188" t="s">
        <v>680</v>
      </c>
      <c r="AE248" s="1188" t="s">
        <v>1146</v>
      </c>
      <c r="AF248" s="1081">
        <v>0</v>
      </c>
      <c r="AG248" s="1081">
        <v>0</v>
      </c>
      <c r="AH248" s="1081">
        <v>0</v>
      </c>
      <c r="AI248"/>
      <c r="AJ248" s="1081">
        <f t="shared" si="3"/>
        <v>0</v>
      </c>
    </row>
    <row r="249" spans="12:36" x14ac:dyDescent="0.25">
      <c r="L249"/>
      <c r="M249"/>
      <c r="N249"/>
      <c r="O249"/>
      <c r="P249"/>
      <c r="R249" t="s">
        <v>30</v>
      </c>
      <c r="S249" t="s">
        <v>1169</v>
      </c>
      <c r="T249" t="s">
        <v>1166</v>
      </c>
      <c r="U249" t="s">
        <v>1132</v>
      </c>
      <c r="V249" s="1081">
        <v>0.1</v>
      </c>
      <c r="W249" s="1081">
        <v>0.1</v>
      </c>
      <c r="X249" s="1081">
        <v>361.11300000000006</v>
      </c>
      <c r="Y249"/>
      <c r="Z249" s="1081">
        <v>0</v>
      </c>
      <c r="AB249" s="1188" t="s">
        <v>1475</v>
      </c>
      <c r="AC249" s="1188" t="s">
        <v>1095</v>
      </c>
      <c r="AD249" s="1188" t="s">
        <v>680</v>
      </c>
      <c r="AE249" s="1188" t="s">
        <v>1132</v>
      </c>
      <c r="AF249" s="1081">
        <v>0.7</v>
      </c>
      <c r="AG249" s="1081">
        <v>0.7</v>
      </c>
      <c r="AH249" s="1081">
        <v>0</v>
      </c>
      <c r="AI249"/>
      <c r="AJ249" s="1081">
        <f t="shared" si="3"/>
        <v>0</v>
      </c>
    </row>
    <row r="250" spans="12:36" x14ac:dyDescent="0.25">
      <c r="L250"/>
      <c r="M250"/>
      <c r="N250"/>
      <c r="O250"/>
      <c r="P250"/>
      <c r="R250" t="s">
        <v>30</v>
      </c>
      <c r="S250" t="s">
        <v>1169</v>
      </c>
      <c r="T250" t="s">
        <v>1168</v>
      </c>
      <c r="U250" t="s">
        <v>1132</v>
      </c>
      <c r="V250" s="1081">
        <v>0.1</v>
      </c>
      <c r="W250" s="1081">
        <v>0.1</v>
      </c>
      <c r="X250" s="1081">
        <v>748.81899999999996</v>
      </c>
      <c r="Y250"/>
      <c r="Z250" s="1081">
        <v>0</v>
      </c>
      <c r="AB250" s="1188" t="s">
        <v>1475</v>
      </c>
      <c r="AC250" s="1188" t="s">
        <v>681</v>
      </c>
      <c r="AD250" s="1188" t="s">
        <v>680</v>
      </c>
      <c r="AE250" s="1188" t="s">
        <v>1132</v>
      </c>
      <c r="AF250" s="1081">
        <v>0.5</v>
      </c>
      <c r="AG250" s="1081">
        <v>0.5</v>
      </c>
      <c r="AH250" s="1081">
        <v>25.852</v>
      </c>
      <c r="AI250"/>
      <c r="AJ250" s="1081">
        <f t="shared" si="3"/>
        <v>0</v>
      </c>
    </row>
    <row r="251" spans="12:36" x14ac:dyDescent="0.25">
      <c r="L251"/>
      <c r="M251"/>
      <c r="N251"/>
      <c r="O251"/>
      <c r="P251"/>
      <c r="R251" t="s">
        <v>30</v>
      </c>
      <c r="S251" t="s">
        <v>1167</v>
      </c>
      <c r="T251" t="s">
        <v>1166</v>
      </c>
      <c r="U251" t="s">
        <v>1132</v>
      </c>
      <c r="V251" s="1081">
        <v>0.2</v>
      </c>
      <c r="W251" s="1081">
        <v>0.2</v>
      </c>
      <c r="X251" s="1081">
        <v>1422.9010000000003</v>
      </c>
      <c r="Y251"/>
      <c r="Z251" s="1081">
        <v>0</v>
      </c>
      <c r="AB251" s="1188" t="s">
        <v>38</v>
      </c>
      <c r="AC251" s="1188" t="s">
        <v>249</v>
      </c>
      <c r="AD251" s="1188" t="s">
        <v>531</v>
      </c>
      <c r="AE251" s="1188" t="s">
        <v>1132</v>
      </c>
      <c r="AF251" s="1081">
        <v>114</v>
      </c>
      <c r="AG251" s="1081">
        <v>114</v>
      </c>
      <c r="AH251" s="1081">
        <v>832094.24200000009</v>
      </c>
      <c r="AI251"/>
      <c r="AJ251" s="1081">
        <f t="shared" si="3"/>
        <v>0</v>
      </c>
    </row>
    <row r="252" spans="12:36" x14ac:dyDescent="0.25">
      <c r="L252"/>
      <c r="M252"/>
      <c r="N252"/>
      <c r="O252"/>
      <c r="P252"/>
      <c r="R252" t="s">
        <v>30</v>
      </c>
      <c r="S252" t="s">
        <v>1167</v>
      </c>
      <c r="T252" t="s">
        <v>1168</v>
      </c>
      <c r="U252" t="s">
        <v>1132</v>
      </c>
      <c r="V252" s="1081">
        <v>0.2</v>
      </c>
      <c r="W252" s="1081">
        <v>0.2</v>
      </c>
      <c r="X252" s="1081">
        <v>1400.9449999999999</v>
      </c>
      <c r="Y252"/>
      <c r="Z252" s="1081">
        <v>0</v>
      </c>
      <c r="AB252" s="1188" t="s">
        <v>38</v>
      </c>
      <c r="AC252" s="1188" t="s">
        <v>249</v>
      </c>
      <c r="AD252" s="1188" t="s">
        <v>533</v>
      </c>
      <c r="AE252" s="1188" t="s">
        <v>1132</v>
      </c>
      <c r="AF252" s="1081">
        <v>114</v>
      </c>
      <c r="AG252" s="1081">
        <v>114</v>
      </c>
      <c r="AH252" s="1081">
        <v>835697.72200000007</v>
      </c>
      <c r="AI252"/>
      <c r="AJ252" s="1081">
        <f t="shared" si="3"/>
        <v>0</v>
      </c>
    </row>
    <row r="253" spans="12:36" x14ac:dyDescent="0.25">
      <c r="L253"/>
      <c r="M253"/>
      <c r="N253"/>
      <c r="O253"/>
      <c r="P253"/>
      <c r="R253" t="s">
        <v>30</v>
      </c>
      <c r="S253" t="s">
        <v>635</v>
      </c>
      <c r="T253" t="s">
        <v>1548</v>
      </c>
      <c r="U253" t="s">
        <v>1132</v>
      </c>
      <c r="V253" s="1081"/>
      <c r="W253" s="1081">
        <v>0</v>
      </c>
      <c r="X253" s="1081">
        <v>0</v>
      </c>
      <c r="Y253"/>
      <c r="Z253" s="1081">
        <v>0</v>
      </c>
      <c r="AB253" s="1188" t="s">
        <v>38</v>
      </c>
      <c r="AC253" s="1188" t="s">
        <v>249</v>
      </c>
      <c r="AD253" s="1188" t="s">
        <v>685</v>
      </c>
      <c r="AE253" s="1188" t="s">
        <v>1132</v>
      </c>
      <c r="AF253" s="1081">
        <v>114</v>
      </c>
      <c r="AG253" s="1081">
        <v>114</v>
      </c>
      <c r="AH253" s="1081">
        <v>835822.24100000015</v>
      </c>
      <c r="AI253"/>
      <c r="AJ253" s="1081">
        <f t="shared" si="3"/>
        <v>0</v>
      </c>
    </row>
    <row r="254" spans="12:36" x14ac:dyDescent="0.25">
      <c r="L254"/>
      <c r="M254"/>
      <c r="N254"/>
      <c r="O254"/>
      <c r="P254"/>
      <c r="R254" s="1085" t="s">
        <v>30</v>
      </c>
      <c r="S254" s="1085" t="s">
        <v>635</v>
      </c>
      <c r="T254" s="1085" t="s">
        <v>636</v>
      </c>
      <c r="U254" s="1085" t="s">
        <v>1132</v>
      </c>
      <c r="V254" s="1086">
        <v>0.5</v>
      </c>
      <c r="W254" s="1086">
        <v>0</v>
      </c>
      <c r="X254" s="1086">
        <v>0</v>
      </c>
      <c r="Y254" s="1085" t="s">
        <v>1521</v>
      </c>
      <c r="Z254" s="1081">
        <v>-0.5</v>
      </c>
      <c r="AB254" s="1188" t="s">
        <v>38</v>
      </c>
      <c r="AC254" s="1188" t="s">
        <v>249</v>
      </c>
      <c r="AD254" s="1188" t="s">
        <v>692</v>
      </c>
      <c r="AE254" s="1188" t="s">
        <v>1132</v>
      </c>
      <c r="AF254" s="1081">
        <v>114</v>
      </c>
      <c r="AG254" s="1081">
        <v>114</v>
      </c>
      <c r="AH254" s="1081">
        <v>837667.10699999996</v>
      </c>
      <c r="AI254"/>
      <c r="AJ254" s="1081">
        <f t="shared" si="3"/>
        <v>0</v>
      </c>
    </row>
    <row r="255" spans="12:36" x14ac:dyDescent="0.25">
      <c r="L255"/>
      <c r="M255"/>
      <c r="N255"/>
      <c r="O255"/>
      <c r="P255"/>
      <c r="R255" t="s">
        <v>30</v>
      </c>
      <c r="S255" t="s">
        <v>635</v>
      </c>
      <c r="T255" t="s">
        <v>638</v>
      </c>
      <c r="U255" t="s">
        <v>1132</v>
      </c>
      <c r="V255" s="1081">
        <v>1.6</v>
      </c>
      <c r="W255" s="1081">
        <v>1.6</v>
      </c>
      <c r="X255" s="1081">
        <v>135.589</v>
      </c>
      <c r="Y255"/>
      <c r="Z255" s="1081">
        <v>0</v>
      </c>
      <c r="AB255" s="1188" t="s">
        <v>38</v>
      </c>
      <c r="AC255" s="1188" t="s">
        <v>249</v>
      </c>
      <c r="AD255" s="1188" t="s">
        <v>1190</v>
      </c>
      <c r="AE255" s="1188" t="s">
        <v>1132</v>
      </c>
      <c r="AF255" s="1081">
        <v>114</v>
      </c>
      <c r="AG255" s="1081">
        <v>114</v>
      </c>
      <c r="AH255" s="1081">
        <v>704715.07799999998</v>
      </c>
      <c r="AI255"/>
      <c r="AJ255" s="1081">
        <f t="shared" si="3"/>
        <v>0</v>
      </c>
    </row>
    <row r="256" spans="12:36" x14ac:dyDescent="0.25">
      <c r="L256"/>
      <c r="M256"/>
      <c r="N256"/>
      <c r="O256"/>
      <c r="P256"/>
      <c r="R256" t="s">
        <v>30</v>
      </c>
      <c r="S256" t="s">
        <v>1355</v>
      </c>
      <c r="T256" t="s">
        <v>1369</v>
      </c>
      <c r="U256" t="s">
        <v>1132</v>
      </c>
      <c r="V256" s="1081">
        <v>0.8</v>
      </c>
      <c r="W256" s="1081">
        <v>0.8</v>
      </c>
      <c r="X256" s="1081">
        <v>14.536000000000003</v>
      </c>
      <c r="Y256"/>
      <c r="Z256" s="1081">
        <v>0</v>
      </c>
      <c r="AB256" s="1188" t="s">
        <v>38</v>
      </c>
      <c r="AC256" s="1188" t="s">
        <v>249</v>
      </c>
      <c r="AD256" s="1188" t="s">
        <v>1191</v>
      </c>
      <c r="AE256" s="1188" t="s">
        <v>1132</v>
      </c>
      <c r="AF256" s="1081">
        <v>114</v>
      </c>
      <c r="AG256" s="1081">
        <v>114</v>
      </c>
      <c r="AH256" s="1081">
        <v>696067.06</v>
      </c>
      <c r="AI256"/>
      <c r="AJ256" s="1081">
        <f t="shared" si="3"/>
        <v>0</v>
      </c>
    </row>
    <row r="257" spans="12:36" x14ac:dyDescent="0.25">
      <c r="L257"/>
      <c r="M257"/>
      <c r="N257"/>
      <c r="O257"/>
      <c r="P257"/>
      <c r="R257" t="s">
        <v>30</v>
      </c>
      <c r="S257" t="s">
        <v>1355</v>
      </c>
      <c r="T257" t="s">
        <v>637</v>
      </c>
      <c r="U257" t="s">
        <v>1132</v>
      </c>
      <c r="V257" s="1081">
        <v>0</v>
      </c>
      <c r="W257" s="1081"/>
      <c r="X257" s="1081"/>
      <c r="Y257"/>
      <c r="Z257" s="1081">
        <v>0</v>
      </c>
      <c r="AB257" s="1188" t="s">
        <v>38</v>
      </c>
      <c r="AC257" s="1188" t="s">
        <v>249</v>
      </c>
      <c r="AD257" s="1188" t="s">
        <v>1192</v>
      </c>
      <c r="AE257" s="1188" t="s">
        <v>1132</v>
      </c>
      <c r="AF257" s="1081">
        <v>114</v>
      </c>
      <c r="AG257" s="1081">
        <v>114</v>
      </c>
      <c r="AH257" s="1081">
        <v>710309.5959999999</v>
      </c>
      <c r="AI257"/>
      <c r="AJ257" s="1081">
        <f t="shared" si="3"/>
        <v>0</v>
      </c>
    </row>
    <row r="258" spans="12:36" x14ac:dyDescent="0.25">
      <c r="L258"/>
      <c r="M258"/>
      <c r="N258"/>
      <c r="O258"/>
      <c r="P258"/>
      <c r="R258" t="s">
        <v>32</v>
      </c>
      <c r="S258" t="s">
        <v>1216</v>
      </c>
      <c r="T258" t="s">
        <v>531</v>
      </c>
      <c r="U258" t="s">
        <v>1132</v>
      </c>
      <c r="V258" s="1081">
        <v>0.24</v>
      </c>
      <c r="W258" s="1081">
        <v>0.24</v>
      </c>
      <c r="X258" s="1081">
        <v>1332.13</v>
      </c>
      <c r="Y258"/>
      <c r="Z258" s="1081">
        <v>0</v>
      </c>
      <c r="AB258" s="1188" t="s">
        <v>38</v>
      </c>
      <c r="AC258" s="1188" t="s">
        <v>250</v>
      </c>
      <c r="AD258" s="1188" t="s">
        <v>531</v>
      </c>
      <c r="AE258" s="1188" t="s">
        <v>1132</v>
      </c>
      <c r="AF258" s="1081">
        <v>70.12</v>
      </c>
      <c r="AG258" s="1081">
        <v>70.12</v>
      </c>
      <c r="AH258" s="1081">
        <v>573927.29499999993</v>
      </c>
      <c r="AI258"/>
      <c r="AJ258" s="1081">
        <f t="shared" si="3"/>
        <v>0</v>
      </c>
    </row>
    <row r="259" spans="12:36" x14ac:dyDescent="0.25">
      <c r="L259"/>
      <c r="M259"/>
      <c r="N259"/>
      <c r="O259"/>
      <c r="P259"/>
      <c r="R259" t="s">
        <v>32</v>
      </c>
      <c r="S259" t="s">
        <v>1216</v>
      </c>
      <c r="T259" t="s">
        <v>533</v>
      </c>
      <c r="U259" t="s">
        <v>1132</v>
      </c>
      <c r="V259" s="1081">
        <v>0.13</v>
      </c>
      <c r="W259" s="1081">
        <v>0.13</v>
      </c>
      <c r="X259" s="1081">
        <v>687.0680000000001</v>
      </c>
      <c r="Y259"/>
      <c r="Z259" s="1081">
        <v>0</v>
      </c>
      <c r="AB259" s="1188" t="s">
        <v>38</v>
      </c>
      <c r="AC259" s="1188" t="s">
        <v>250</v>
      </c>
      <c r="AD259" s="1188" t="s">
        <v>533</v>
      </c>
      <c r="AE259" s="1188" t="s">
        <v>1132</v>
      </c>
      <c r="AF259" s="1081">
        <v>70.12</v>
      </c>
      <c r="AG259" s="1081">
        <v>70.12</v>
      </c>
      <c r="AH259" s="1081">
        <v>575897.82400000002</v>
      </c>
      <c r="AI259"/>
      <c r="AJ259" s="1081">
        <f t="shared" si="3"/>
        <v>0</v>
      </c>
    </row>
    <row r="260" spans="12:36" x14ac:dyDescent="0.25">
      <c r="L260"/>
      <c r="M260"/>
      <c r="N260"/>
      <c r="O260"/>
      <c r="P260"/>
      <c r="R260" t="s">
        <v>32</v>
      </c>
      <c r="S260" t="s">
        <v>1216</v>
      </c>
      <c r="T260" t="s">
        <v>685</v>
      </c>
      <c r="U260" t="s">
        <v>1132</v>
      </c>
      <c r="V260" s="1081">
        <v>0.5</v>
      </c>
      <c r="W260" s="1081">
        <v>0.5</v>
      </c>
      <c r="X260" s="1081">
        <v>3187.489</v>
      </c>
      <c r="Y260"/>
      <c r="Z260" s="1081">
        <v>0</v>
      </c>
      <c r="AB260" s="1188" t="s">
        <v>38</v>
      </c>
      <c r="AC260" s="1188" t="s">
        <v>250</v>
      </c>
      <c r="AD260" s="1188" t="s">
        <v>685</v>
      </c>
      <c r="AE260" s="1188" t="s">
        <v>1132</v>
      </c>
      <c r="AF260" s="1081">
        <v>70.12</v>
      </c>
      <c r="AG260" s="1081">
        <v>70.12</v>
      </c>
      <c r="AH260" s="1081">
        <v>575866.47</v>
      </c>
      <c r="AI260"/>
      <c r="AJ260" s="1081">
        <f t="shared" si="3"/>
        <v>0</v>
      </c>
    </row>
    <row r="261" spans="12:36" x14ac:dyDescent="0.25">
      <c r="L261"/>
      <c r="M261"/>
      <c r="N261"/>
      <c r="O261"/>
      <c r="P261"/>
      <c r="R261" s="1085" t="s">
        <v>32</v>
      </c>
      <c r="S261" s="1085" t="s">
        <v>639</v>
      </c>
      <c r="T261" s="1085" t="s">
        <v>640</v>
      </c>
      <c r="U261" s="1085" t="s">
        <v>1146</v>
      </c>
      <c r="V261" s="1086">
        <v>0.32</v>
      </c>
      <c r="W261" s="1086">
        <v>0.32</v>
      </c>
      <c r="X261" s="1086">
        <v>0</v>
      </c>
      <c r="Y261" s="1085" t="s">
        <v>1610</v>
      </c>
      <c r="Z261" s="1081">
        <v>0</v>
      </c>
      <c r="AB261" s="1188" t="s">
        <v>38</v>
      </c>
      <c r="AC261" s="1188" t="s">
        <v>682</v>
      </c>
      <c r="AD261" s="1188" t="s">
        <v>683</v>
      </c>
      <c r="AE261" s="1188" t="s">
        <v>1132</v>
      </c>
      <c r="AF261" s="1081">
        <v>9.34</v>
      </c>
      <c r="AG261" s="1081">
        <v>9.34</v>
      </c>
      <c r="AH261" s="1081">
        <v>134.38400000000001</v>
      </c>
      <c r="AI261"/>
      <c r="AJ261" s="1081">
        <f t="shared" si="3"/>
        <v>0</v>
      </c>
    </row>
    <row r="262" spans="12:36" x14ac:dyDescent="0.25">
      <c r="L262"/>
      <c r="M262"/>
      <c r="N262"/>
      <c r="O262"/>
      <c r="P262"/>
      <c r="R262" t="s">
        <v>32</v>
      </c>
      <c r="S262" t="s">
        <v>639</v>
      </c>
      <c r="T262" t="s">
        <v>1058</v>
      </c>
      <c r="U262" t="s">
        <v>1132</v>
      </c>
      <c r="V262" s="1081">
        <v>0.59099999999999997</v>
      </c>
      <c r="W262" s="1081">
        <v>0.59099999999999997</v>
      </c>
      <c r="X262" s="1081">
        <v>504.44300000000004</v>
      </c>
      <c r="Y262"/>
      <c r="Z262" s="1081">
        <v>0</v>
      </c>
      <c r="AB262" s="1188" t="s">
        <v>38</v>
      </c>
      <c r="AC262" s="1188" t="s">
        <v>682</v>
      </c>
      <c r="AD262" s="1188" t="s">
        <v>684</v>
      </c>
      <c r="AE262" s="1188" t="s">
        <v>1132</v>
      </c>
      <c r="AF262" s="1081">
        <v>9.34</v>
      </c>
      <c r="AG262" s="1081">
        <v>9.34</v>
      </c>
      <c r="AH262" s="1081">
        <v>148.08600000000001</v>
      </c>
      <c r="AI262"/>
      <c r="AJ262" s="1081">
        <f t="shared" si="3"/>
        <v>0</v>
      </c>
    </row>
    <row r="263" spans="12:36" x14ac:dyDescent="0.25">
      <c r="L263"/>
      <c r="M263"/>
      <c r="N263"/>
      <c r="O263"/>
      <c r="P263"/>
      <c r="R263" t="s">
        <v>32</v>
      </c>
      <c r="S263" t="s">
        <v>639</v>
      </c>
      <c r="T263" t="s">
        <v>1059</v>
      </c>
      <c r="U263" t="s">
        <v>1132</v>
      </c>
      <c r="V263" s="1081">
        <v>0.59099999999999997</v>
      </c>
      <c r="W263" s="1081">
        <v>0.59099999999999997</v>
      </c>
      <c r="X263" s="1081">
        <v>618.19400000000007</v>
      </c>
      <c r="Y263"/>
      <c r="Z263" s="1081">
        <v>0</v>
      </c>
      <c r="AB263" s="1188" t="s">
        <v>40</v>
      </c>
      <c r="AC263" s="1188" t="s">
        <v>1217</v>
      </c>
      <c r="AD263" s="1188" t="s">
        <v>534</v>
      </c>
      <c r="AE263" s="1188" t="s">
        <v>1132</v>
      </c>
      <c r="AF263" s="1081">
        <v>0.88</v>
      </c>
      <c r="AG263" s="1081">
        <v>0.88</v>
      </c>
      <c r="AH263" s="1081">
        <v>7180.3750000000009</v>
      </c>
      <c r="AI263"/>
      <c r="AJ263" s="1081">
        <f t="shared" ref="AJ263:AJ326" si="4">+AG263-AF263</f>
        <v>0</v>
      </c>
    </row>
    <row r="264" spans="12:36" x14ac:dyDescent="0.25">
      <c r="L264"/>
      <c r="M264"/>
      <c r="N264"/>
      <c r="O264"/>
      <c r="P264"/>
      <c r="R264" t="s">
        <v>32</v>
      </c>
      <c r="S264" t="s">
        <v>639</v>
      </c>
      <c r="T264" t="s">
        <v>616</v>
      </c>
      <c r="U264" t="s">
        <v>1132</v>
      </c>
      <c r="V264" s="1081">
        <v>0.5</v>
      </c>
      <c r="W264" s="1081">
        <v>0.5</v>
      </c>
      <c r="X264" s="1081">
        <v>355.91</v>
      </c>
      <c r="Y264"/>
      <c r="Z264" s="1081">
        <v>0</v>
      </c>
      <c r="AB264" s="1188" t="s">
        <v>40</v>
      </c>
      <c r="AC264" s="1188" t="s">
        <v>1217</v>
      </c>
      <c r="AD264" s="1188" t="s">
        <v>529</v>
      </c>
      <c r="AE264" s="1188" t="s">
        <v>1132</v>
      </c>
      <c r="AF264" s="1081">
        <v>0.88</v>
      </c>
      <c r="AG264" s="1081">
        <v>0.88</v>
      </c>
      <c r="AH264" s="1081">
        <v>7204.0019999999995</v>
      </c>
      <c r="AI264"/>
      <c r="AJ264" s="1081">
        <f t="shared" si="4"/>
        <v>0</v>
      </c>
    </row>
    <row r="265" spans="12:36" x14ac:dyDescent="0.25">
      <c r="L265"/>
      <c r="M265"/>
      <c r="N265"/>
      <c r="O265"/>
      <c r="P265"/>
      <c r="R265" t="s">
        <v>32</v>
      </c>
      <c r="S265" t="s">
        <v>639</v>
      </c>
      <c r="T265" t="s">
        <v>1086</v>
      </c>
      <c r="U265" t="s">
        <v>1132</v>
      </c>
      <c r="V265" s="1081">
        <v>1</v>
      </c>
      <c r="W265" s="1081">
        <v>1</v>
      </c>
      <c r="X265" s="1081">
        <v>627.65200000000004</v>
      </c>
      <c r="Y265"/>
      <c r="Z265" s="1081">
        <v>0</v>
      </c>
      <c r="AB265" s="1188" t="s">
        <v>40</v>
      </c>
      <c r="AC265" s="1188" t="s">
        <v>1218</v>
      </c>
      <c r="AD265" s="1188" t="s">
        <v>534</v>
      </c>
      <c r="AE265" s="1188" t="s">
        <v>1132</v>
      </c>
      <c r="AF265" s="1081">
        <v>0.26</v>
      </c>
      <c r="AG265" s="1081">
        <v>0.26</v>
      </c>
      <c r="AH265" s="1081">
        <v>1570.825</v>
      </c>
      <c r="AI265"/>
      <c r="AJ265" s="1081">
        <f t="shared" si="4"/>
        <v>0</v>
      </c>
    </row>
    <row r="266" spans="12:36" x14ac:dyDescent="0.25">
      <c r="L266"/>
      <c r="M266"/>
      <c r="N266"/>
      <c r="O266"/>
      <c r="P266"/>
      <c r="R266" t="s">
        <v>32</v>
      </c>
      <c r="S266" t="s">
        <v>641</v>
      </c>
      <c r="T266" t="s">
        <v>591</v>
      </c>
      <c r="U266" t="s">
        <v>1146</v>
      </c>
      <c r="V266" s="1081">
        <v>0</v>
      </c>
      <c r="W266" s="1081">
        <v>0</v>
      </c>
      <c r="X266" s="1081">
        <v>0</v>
      </c>
      <c r="Y266"/>
      <c r="Z266" s="1081">
        <v>0</v>
      </c>
      <c r="AB266" s="1188" t="s">
        <v>40</v>
      </c>
      <c r="AC266" s="1188" t="s">
        <v>1218</v>
      </c>
      <c r="AD266" s="1188" t="s">
        <v>529</v>
      </c>
      <c r="AE266" s="1188" t="s">
        <v>1132</v>
      </c>
      <c r="AF266" s="1081">
        <v>0.26</v>
      </c>
      <c r="AG266" s="1081">
        <v>0.26</v>
      </c>
      <c r="AH266" s="1081">
        <v>1571.6319999999998</v>
      </c>
      <c r="AI266"/>
      <c r="AJ266" s="1081">
        <f t="shared" si="4"/>
        <v>0</v>
      </c>
    </row>
    <row r="267" spans="12:36" x14ac:dyDescent="0.25">
      <c r="L267"/>
      <c r="M267"/>
      <c r="N267"/>
      <c r="O267"/>
      <c r="P267"/>
      <c r="R267" t="s">
        <v>32</v>
      </c>
      <c r="S267" t="s">
        <v>641</v>
      </c>
      <c r="T267" t="s">
        <v>592</v>
      </c>
      <c r="U267" t="s">
        <v>1146</v>
      </c>
      <c r="V267" s="1081">
        <v>0</v>
      </c>
      <c r="W267" s="1081">
        <v>0</v>
      </c>
      <c r="X267" s="1081">
        <v>0</v>
      </c>
      <c r="Y267"/>
      <c r="Z267" s="1081">
        <v>0</v>
      </c>
      <c r="AB267" s="1188" t="s">
        <v>40</v>
      </c>
      <c r="AC267" s="1188" t="s">
        <v>1218</v>
      </c>
      <c r="AD267" s="1188" t="s">
        <v>530</v>
      </c>
      <c r="AE267" s="1188" t="s">
        <v>1132</v>
      </c>
      <c r="AF267" s="1081">
        <v>0.26</v>
      </c>
      <c r="AG267" s="1081">
        <v>0.26</v>
      </c>
      <c r="AH267" s="1081">
        <v>1748.222</v>
      </c>
      <c r="AI267"/>
      <c r="AJ267" s="1081">
        <f t="shared" si="4"/>
        <v>0</v>
      </c>
    </row>
    <row r="268" spans="12:36" x14ac:dyDescent="0.25">
      <c r="L268"/>
      <c r="M268"/>
      <c r="N268"/>
      <c r="O268"/>
      <c r="P268"/>
      <c r="R268" t="s">
        <v>32</v>
      </c>
      <c r="S268" t="s">
        <v>641</v>
      </c>
      <c r="T268" t="s">
        <v>593</v>
      </c>
      <c r="U268" t="s">
        <v>1146</v>
      </c>
      <c r="V268" s="1081">
        <v>0</v>
      </c>
      <c r="W268" s="1081">
        <v>0</v>
      </c>
      <c r="X268" s="1081">
        <v>0</v>
      </c>
      <c r="Y268"/>
      <c r="Z268" s="1081">
        <v>0</v>
      </c>
      <c r="AB268" s="1188" t="s">
        <v>40</v>
      </c>
      <c r="AC268" s="1188" t="s">
        <v>1219</v>
      </c>
      <c r="AD268" s="1188" t="s">
        <v>534</v>
      </c>
      <c r="AE268" s="1188" t="s">
        <v>1132</v>
      </c>
      <c r="AF268" s="1081">
        <v>2.3199999999999998</v>
      </c>
      <c r="AG268" s="1081">
        <v>2.3199999999999998</v>
      </c>
      <c r="AH268" s="1081">
        <v>19422.413000000004</v>
      </c>
      <c r="AI268"/>
      <c r="AJ268" s="1081">
        <f t="shared" si="4"/>
        <v>0</v>
      </c>
    </row>
    <row r="269" spans="12:36" x14ac:dyDescent="0.25">
      <c r="L269"/>
      <c r="M269"/>
      <c r="N269"/>
      <c r="O269"/>
      <c r="P269"/>
      <c r="R269" t="s">
        <v>32</v>
      </c>
      <c r="S269" t="s">
        <v>641</v>
      </c>
      <c r="T269" t="s">
        <v>594</v>
      </c>
      <c r="U269" t="s">
        <v>1146</v>
      </c>
      <c r="V269" s="1081">
        <v>0</v>
      </c>
      <c r="W269" s="1081">
        <v>0</v>
      </c>
      <c r="X269" s="1081">
        <v>0</v>
      </c>
      <c r="Y269"/>
      <c r="Z269" s="1081">
        <v>0</v>
      </c>
      <c r="AB269" s="1188" t="s">
        <v>40</v>
      </c>
      <c r="AC269" s="1188" t="s">
        <v>1219</v>
      </c>
      <c r="AD269" s="1188" t="s">
        <v>529</v>
      </c>
      <c r="AE269" s="1188" t="s">
        <v>1132</v>
      </c>
      <c r="AF269" s="1081">
        <v>2.3199999999999998</v>
      </c>
      <c r="AG269" s="1081">
        <v>2.3199999999999998</v>
      </c>
      <c r="AH269" s="1081">
        <v>20004.719000000001</v>
      </c>
      <c r="AI269"/>
      <c r="AJ269" s="1081">
        <f t="shared" si="4"/>
        <v>0</v>
      </c>
    </row>
    <row r="270" spans="12:36" x14ac:dyDescent="0.25">
      <c r="L270"/>
      <c r="M270"/>
      <c r="N270"/>
      <c r="O270"/>
      <c r="P270"/>
      <c r="R270" t="s">
        <v>32</v>
      </c>
      <c r="S270" t="s">
        <v>642</v>
      </c>
      <c r="T270" t="s">
        <v>643</v>
      </c>
      <c r="U270" t="s">
        <v>1146</v>
      </c>
      <c r="V270" s="1081">
        <v>0</v>
      </c>
      <c r="W270" s="1081">
        <v>0</v>
      </c>
      <c r="X270" s="1081">
        <v>0</v>
      </c>
      <c r="Y270"/>
      <c r="Z270" s="1081">
        <v>0</v>
      </c>
      <c r="AB270" s="1188" t="s">
        <v>40</v>
      </c>
      <c r="AC270" s="1188" t="s">
        <v>1220</v>
      </c>
      <c r="AD270" s="1188" t="s">
        <v>534</v>
      </c>
      <c r="AE270" s="1188" t="s">
        <v>1132</v>
      </c>
      <c r="AF270" s="1081">
        <v>5.2</v>
      </c>
      <c r="AG270" s="1081">
        <v>5.2</v>
      </c>
      <c r="AH270" s="1081">
        <v>32087.581999999999</v>
      </c>
      <c r="AI270"/>
      <c r="AJ270" s="1081">
        <f t="shared" si="4"/>
        <v>0</v>
      </c>
    </row>
    <row r="271" spans="12:36" x14ac:dyDescent="0.25">
      <c r="L271"/>
      <c r="M271"/>
      <c r="N271"/>
      <c r="O271"/>
      <c r="P271"/>
      <c r="R271" s="1083" t="s">
        <v>1578</v>
      </c>
      <c r="S271" s="1083" t="s">
        <v>1579</v>
      </c>
      <c r="T271" s="1083" t="s">
        <v>531</v>
      </c>
      <c r="U271" s="1083" t="s">
        <v>1132</v>
      </c>
      <c r="V271" s="1084"/>
      <c r="W271" s="1084">
        <v>6.75</v>
      </c>
      <c r="X271" s="1084">
        <v>6.5083374999999997</v>
      </c>
      <c r="Y271" s="1083" t="s">
        <v>1519</v>
      </c>
      <c r="Z271" s="1081">
        <v>6.75</v>
      </c>
      <c r="AB271" s="1188" t="s">
        <v>40</v>
      </c>
      <c r="AC271" s="1188" t="s">
        <v>1220</v>
      </c>
      <c r="AD271" s="1188" t="s">
        <v>529</v>
      </c>
      <c r="AE271" s="1188" t="s">
        <v>1132</v>
      </c>
      <c r="AF271" s="1081">
        <v>5.2</v>
      </c>
      <c r="AG271" s="1081">
        <v>5.2</v>
      </c>
      <c r="AH271" s="1081">
        <v>34519.104999999996</v>
      </c>
      <c r="AI271"/>
      <c r="AJ271" s="1081">
        <f t="shared" si="4"/>
        <v>0</v>
      </c>
    </row>
    <row r="272" spans="12:36" x14ac:dyDescent="0.25">
      <c r="L272"/>
      <c r="M272"/>
      <c r="N272"/>
      <c r="O272"/>
      <c r="P272"/>
      <c r="R272" t="s">
        <v>1139</v>
      </c>
      <c r="S272" t="s">
        <v>1155</v>
      </c>
      <c r="T272" t="s">
        <v>534</v>
      </c>
      <c r="U272" t="s">
        <v>1132</v>
      </c>
      <c r="V272" s="1081">
        <v>0.22</v>
      </c>
      <c r="W272" s="1081">
        <v>0.22</v>
      </c>
      <c r="X272" s="1081">
        <v>658.07799999999997</v>
      </c>
      <c r="Y272"/>
      <c r="Z272" s="1081">
        <v>0</v>
      </c>
      <c r="AB272" s="1188" t="s">
        <v>40</v>
      </c>
      <c r="AC272" s="1188" t="s">
        <v>1220</v>
      </c>
      <c r="AD272" s="1188" t="s">
        <v>530</v>
      </c>
      <c r="AE272" s="1188" t="s">
        <v>1132</v>
      </c>
      <c r="AF272" s="1081">
        <v>5.2</v>
      </c>
      <c r="AG272" s="1081">
        <v>5.2</v>
      </c>
      <c r="AH272" s="1081">
        <v>37676.768000000004</v>
      </c>
      <c r="AI272"/>
      <c r="AJ272" s="1081">
        <f t="shared" si="4"/>
        <v>0</v>
      </c>
    </row>
    <row r="273" spans="12:36" x14ac:dyDescent="0.25">
      <c r="L273"/>
      <c r="M273"/>
      <c r="N273"/>
      <c r="O273"/>
      <c r="P273"/>
      <c r="R273" t="s">
        <v>1139</v>
      </c>
      <c r="S273" t="s">
        <v>1150</v>
      </c>
      <c r="T273" t="s">
        <v>534</v>
      </c>
      <c r="U273" t="s">
        <v>1132</v>
      </c>
      <c r="V273" s="1081">
        <v>0</v>
      </c>
      <c r="W273" s="1081">
        <v>0</v>
      </c>
      <c r="X273" s="1081">
        <v>0</v>
      </c>
      <c r="Y273"/>
      <c r="Z273" s="1081">
        <v>0</v>
      </c>
      <c r="AB273" s="1188" t="s">
        <v>40</v>
      </c>
      <c r="AC273" s="1188" t="s">
        <v>1221</v>
      </c>
      <c r="AD273" s="1188" t="s">
        <v>534</v>
      </c>
      <c r="AE273" s="1188" t="s">
        <v>1132</v>
      </c>
      <c r="AF273" s="1081">
        <v>48.45</v>
      </c>
      <c r="AG273" s="1081">
        <v>48.45</v>
      </c>
      <c r="AH273" s="1081">
        <v>269681.42299999995</v>
      </c>
      <c r="AI273"/>
      <c r="AJ273" s="1081">
        <f t="shared" si="4"/>
        <v>0</v>
      </c>
    </row>
    <row r="274" spans="12:36" x14ac:dyDescent="0.25">
      <c r="L274"/>
      <c r="M274"/>
      <c r="N274"/>
      <c r="O274"/>
      <c r="P274"/>
      <c r="R274" t="s">
        <v>1139</v>
      </c>
      <c r="S274" t="s">
        <v>1153</v>
      </c>
      <c r="T274" t="s">
        <v>534</v>
      </c>
      <c r="U274" t="s">
        <v>1132</v>
      </c>
      <c r="V274" s="1081">
        <v>1.6</v>
      </c>
      <c r="W274" s="1081">
        <v>1.6</v>
      </c>
      <c r="X274" s="1081">
        <v>10062.479000000001</v>
      </c>
      <c r="Y274"/>
      <c r="Z274" s="1081">
        <v>0</v>
      </c>
      <c r="AB274" s="1188" t="s">
        <v>40</v>
      </c>
      <c r="AC274" s="1188" t="s">
        <v>1221</v>
      </c>
      <c r="AD274" s="1188" t="s">
        <v>529</v>
      </c>
      <c r="AE274" s="1188" t="s">
        <v>1132</v>
      </c>
      <c r="AF274" s="1081">
        <v>48.45</v>
      </c>
      <c r="AG274" s="1081">
        <v>48.45</v>
      </c>
      <c r="AH274" s="1081">
        <v>211734.70100000003</v>
      </c>
      <c r="AI274"/>
      <c r="AJ274" s="1081">
        <f t="shared" si="4"/>
        <v>0</v>
      </c>
    </row>
    <row r="275" spans="12:36" x14ac:dyDescent="0.25">
      <c r="L275"/>
      <c r="M275"/>
      <c r="N275"/>
      <c r="O275"/>
      <c r="P275"/>
      <c r="R275" t="s">
        <v>1139</v>
      </c>
      <c r="S275" t="s">
        <v>1153</v>
      </c>
      <c r="T275" t="s">
        <v>529</v>
      </c>
      <c r="U275" t="s">
        <v>1132</v>
      </c>
      <c r="V275" s="1081">
        <v>1.6</v>
      </c>
      <c r="W275" s="1081">
        <v>1.6</v>
      </c>
      <c r="X275" s="1081">
        <v>10902.232</v>
      </c>
      <c r="Y275"/>
      <c r="Z275" s="1081">
        <v>0</v>
      </c>
      <c r="AB275" s="1188" t="s">
        <v>40</v>
      </c>
      <c r="AC275" s="1188" t="s">
        <v>1221</v>
      </c>
      <c r="AD275" s="1188" t="s">
        <v>530</v>
      </c>
      <c r="AE275" s="1188" t="s">
        <v>1132</v>
      </c>
      <c r="AF275" s="1081">
        <v>48.45</v>
      </c>
      <c r="AG275" s="1081">
        <v>48.45</v>
      </c>
      <c r="AH275" s="1081">
        <v>253032.11699999997</v>
      </c>
      <c r="AI275"/>
      <c r="AJ275" s="1081">
        <f t="shared" si="4"/>
        <v>0</v>
      </c>
    </row>
    <row r="276" spans="12:36" x14ac:dyDescent="0.25">
      <c r="L276"/>
      <c r="M276"/>
      <c r="N276"/>
      <c r="O276"/>
      <c r="P276"/>
      <c r="R276" s="1083" t="s">
        <v>1139</v>
      </c>
      <c r="S276" s="1083" t="s">
        <v>1153</v>
      </c>
      <c r="T276" s="1083" t="s">
        <v>530</v>
      </c>
      <c r="U276" s="1083" t="s">
        <v>1132</v>
      </c>
      <c r="V276" s="1084"/>
      <c r="W276" s="1084">
        <v>2</v>
      </c>
      <c r="X276" s="1084">
        <v>2481.8490000000002</v>
      </c>
      <c r="Y276" s="1083" t="s">
        <v>1614</v>
      </c>
      <c r="Z276" s="1081">
        <v>2</v>
      </c>
      <c r="AB276" s="1188" t="s">
        <v>40</v>
      </c>
      <c r="AC276" s="1188" t="s">
        <v>1222</v>
      </c>
      <c r="AD276" s="1188" t="s">
        <v>534</v>
      </c>
      <c r="AE276" s="1188" t="s">
        <v>1132</v>
      </c>
      <c r="AF276" s="1081">
        <v>8.9600000000000009</v>
      </c>
      <c r="AG276" s="1081">
        <v>8.9600000000000009</v>
      </c>
      <c r="AH276" s="1081">
        <v>63794.238999999994</v>
      </c>
      <c r="AI276"/>
      <c r="AJ276" s="1081">
        <f t="shared" si="4"/>
        <v>0</v>
      </c>
    </row>
    <row r="277" spans="12:36" x14ac:dyDescent="0.25">
      <c r="L277"/>
      <c r="M277"/>
      <c r="N277"/>
      <c r="O277"/>
      <c r="P277"/>
      <c r="R277" s="1083" t="s">
        <v>1139</v>
      </c>
      <c r="S277" s="1083" t="s">
        <v>1153</v>
      </c>
      <c r="T277" s="1083" t="s">
        <v>686</v>
      </c>
      <c r="U277" s="1083" t="s">
        <v>1132</v>
      </c>
      <c r="V277" s="1084"/>
      <c r="W277" s="1084">
        <v>2</v>
      </c>
      <c r="X277" s="1084">
        <v>2083.2429999999995</v>
      </c>
      <c r="Y277" s="1083" t="s">
        <v>1614</v>
      </c>
      <c r="Z277" s="1081">
        <v>2</v>
      </c>
      <c r="AB277" s="1188" t="s">
        <v>40</v>
      </c>
      <c r="AC277" s="1188" t="s">
        <v>267</v>
      </c>
      <c r="AD277" s="1188" t="s">
        <v>686</v>
      </c>
      <c r="AE277" s="1188" t="s">
        <v>1132</v>
      </c>
      <c r="AF277" s="1081">
        <v>20.350000000000001</v>
      </c>
      <c r="AG277" s="1081">
        <v>20.350000000000001</v>
      </c>
      <c r="AH277" s="1081">
        <v>165.52699999999999</v>
      </c>
      <c r="AI277"/>
      <c r="AJ277" s="1081">
        <f t="shared" si="4"/>
        <v>0</v>
      </c>
    </row>
    <row r="278" spans="12:36" x14ac:dyDescent="0.25">
      <c r="L278"/>
      <c r="M278"/>
      <c r="N278"/>
      <c r="O278"/>
      <c r="P278"/>
      <c r="R278" t="s">
        <v>1139</v>
      </c>
      <c r="S278" t="s">
        <v>1142</v>
      </c>
      <c r="T278" t="s">
        <v>534</v>
      </c>
      <c r="U278" t="s">
        <v>1132</v>
      </c>
      <c r="V278" s="1081">
        <v>0.25</v>
      </c>
      <c r="W278" s="1081">
        <v>0.25</v>
      </c>
      <c r="X278" s="1081">
        <v>1038.0930000000001</v>
      </c>
      <c r="Y278"/>
      <c r="Z278" s="1081">
        <v>0</v>
      </c>
      <c r="AB278" s="1188" t="s">
        <v>40</v>
      </c>
      <c r="AC278" s="1188" t="s">
        <v>267</v>
      </c>
      <c r="AD278" s="1188" t="s">
        <v>687</v>
      </c>
      <c r="AE278" s="1188" t="s">
        <v>1132</v>
      </c>
      <c r="AF278" s="1081">
        <v>5.23</v>
      </c>
      <c r="AG278" s="1081">
        <v>5.23</v>
      </c>
      <c r="AH278" s="1081">
        <v>125.68</v>
      </c>
      <c r="AI278"/>
      <c r="AJ278" s="1081">
        <f t="shared" si="4"/>
        <v>0</v>
      </c>
    </row>
    <row r="279" spans="12:36" x14ac:dyDescent="0.25">
      <c r="L279"/>
      <c r="M279"/>
      <c r="N279"/>
      <c r="O279"/>
      <c r="P279"/>
      <c r="R279" s="1085" t="s">
        <v>1139</v>
      </c>
      <c r="S279" s="1085" t="s">
        <v>1145</v>
      </c>
      <c r="T279" s="1085" t="s">
        <v>534</v>
      </c>
      <c r="U279" s="1085" t="s">
        <v>1146</v>
      </c>
      <c r="V279" s="1086">
        <v>0.28000000000000003</v>
      </c>
      <c r="W279" s="1086">
        <v>0.28000000000000003</v>
      </c>
      <c r="X279" s="1086">
        <v>0</v>
      </c>
      <c r="Y279" s="1085" t="s">
        <v>1610</v>
      </c>
      <c r="Z279" s="1081">
        <v>0</v>
      </c>
      <c r="AB279" s="1188" t="s">
        <v>40</v>
      </c>
      <c r="AC279" s="1188" t="s">
        <v>267</v>
      </c>
      <c r="AD279" s="1188" t="s">
        <v>688</v>
      </c>
      <c r="AE279" s="1188" t="s">
        <v>1132</v>
      </c>
      <c r="AF279" s="1081">
        <v>5.23</v>
      </c>
      <c r="AG279" s="1081">
        <v>5.23</v>
      </c>
      <c r="AH279" s="1081">
        <v>151.59399999999999</v>
      </c>
      <c r="AI279"/>
      <c r="AJ279" s="1081">
        <f t="shared" si="4"/>
        <v>0</v>
      </c>
    </row>
    <row r="280" spans="12:36" x14ac:dyDescent="0.25">
      <c r="L280"/>
      <c r="M280"/>
      <c r="N280"/>
      <c r="O280"/>
      <c r="P280"/>
      <c r="R280" t="s">
        <v>1139</v>
      </c>
      <c r="S280" t="s">
        <v>1145</v>
      </c>
      <c r="T280" t="s">
        <v>529</v>
      </c>
      <c r="U280" t="s">
        <v>1132</v>
      </c>
      <c r="V280" s="1081">
        <v>0.28000000000000003</v>
      </c>
      <c r="W280" s="1081">
        <v>0.28000000000000003</v>
      </c>
      <c r="X280" s="1081">
        <v>1195.8789999999999</v>
      </c>
      <c r="Y280"/>
      <c r="Z280" s="1081">
        <v>0</v>
      </c>
      <c r="AB280" s="1188" t="s">
        <v>40</v>
      </c>
      <c r="AC280" s="1188" t="s">
        <v>842</v>
      </c>
      <c r="AD280" s="1188" t="s">
        <v>531</v>
      </c>
      <c r="AE280" s="1188" t="s">
        <v>1132</v>
      </c>
      <c r="AF280" s="1081">
        <v>10.57</v>
      </c>
      <c r="AG280" s="1081">
        <v>10.57</v>
      </c>
      <c r="AH280" s="1081">
        <v>124.255</v>
      </c>
      <c r="AI280"/>
      <c r="AJ280" s="1081">
        <f t="shared" si="4"/>
        <v>0</v>
      </c>
    </row>
    <row r="281" spans="12:36" x14ac:dyDescent="0.25">
      <c r="L281"/>
      <c r="M281"/>
      <c r="N281"/>
      <c r="O281"/>
      <c r="P281"/>
      <c r="R281" t="s">
        <v>1139</v>
      </c>
      <c r="S281" t="s">
        <v>1147</v>
      </c>
      <c r="T281" t="s">
        <v>534</v>
      </c>
      <c r="U281" t="s">
        <v>1132</v>
      </c>
      <c r="V281" s="1081">
        <v>0.35</v>
      </c>
      <c r="W281" s="1081">
        <v>0.35</v>
      </c>
      <c r="X281" s="1081">
        <v>0</v>
      </c>
      <c r="Y281"/>
      <c r="Z281" s="1081">
        <v>0</v>
      </c>
      <c r="AB281" s="1188" t="s">
        <v>40</v>
      </c>
      <c r="AC281" s="1188" t="s">
        <v>842</v>
      </c>
      <c r="AD281" s="1188" t="s">
        <v>533</v>
      </c>
      <c r="AE281" s="1188" t="s">
        <v>1132</v>
      </c>
      <c r="AF281" s="1081">
        <v>10.57</v>
      </c>
      <c r="AG281" s="1081">
        <v>10.57</v>
      </c>
      <c r="AH281" s="1081">
        <v>148.55000000000001</v>
      </c>
      <c r="AI281"/>
      <c r="AJ281" s="1081">
        <f t="shared" si="4"/>
        <v>0</v>
      </c>
    </row>
    <row r="282" spans="12:36" x14ac:dyDescent="0.25">
      <c r="L282"/>
      <c r="M282"/>
      <c r="N282"/>
      <c r="O282"/>
      <c r="P282"/>
      <c r="R282" t="s">
        <v>1139</v>
      </c>
      <c r="S282" t="s">
        <v>1147</v>
      </c>
      <c r="T282" t="s">
        <v>529</v>
      </c>
      <c r="U282" t="s">
        <v>1132</v>
      </c>
      <c r="V282" s="1081">
        <v>0.35</v>
      </c>
      <c r="W282" s="1081">
        <v>0.35</v>
      </c>
      <c r="X282" s="1081">
        <v>0</v>
      </c>
      <c r="Y282"/>
      <c r="Z282" s="1081">
        <v>0</v>
      </c>
      <c r="AB282" s="1188" t="s">
        <v>40</v>
      </c>
      <c r="AC282" s="1188" t="s">
        <v>842</v>
      </c>
      <c r="AD282" s="1188" t="s">
        <v>685</v>
      </c>
      <c r="AE282" s="1188" t="s">
        <v>1132</v>
      </c>
      <c r="AF282" s="1081">
        <v>10.57</v>
      </c>
      <c r="AG282" s="1081">
        <v>10.57</v>
      </c>
      <c r="AH282" s="1081">
        <v>84.381</v>
      </c>
      <c r="AI282"/>
      <c r="AJ282" s="1081">
        <f t="shared" si="4"/>
        <v>0</v>
      </c>
    </row>
    <row r="283" spans="12:36" x14ac:dyDescent="0.25">
      <c r="L283"/>
      <c r="M283"/>
      <c r="N283"/>
      <c r="O283"/>
      <c r="P283"/>
      <c r="R283" t="s">
        <v>1139</v>
      </c>
      <c r="S283" t="s">
        <v>1144</v>
      </c>
      <c r="T283" t="s">
        <v>534</v>
      </c>
      <c r="U283" t="s">
        <v>1132</v>
      </c>
      <c r="V283" s="1081">
        <v>1.46</v>
      </c>
      <c r="W283" s="1081">
        <v>1.46</v>
      </c>
      <c r="X283" s="1081">
        <v>9738.6609999999982</v>
      </c>
      <c r="Y283"/>
      <c r="Z283" s="1081">
        <v>0</v>
      </c>
      <c r="AB283" s="1188" t="s">
        <v>42</v>
      </c>
      <c r="AC283" s="1188" t="s">
        <v>1279</v>
      </c>
      <c r="AD283" s="1188" t="s">
        <v>531</v>
      </c>
      <c r="AE283" s="1188" t="s">
        <v>1132</v>
      </c>
      <c r="AF283" s="1081">
        <v>11.9</v>
      </c>
      <c r="AG283" s="1081">
        <v>11.9</v>
      </c>
      <c r="AH283" s="1081">
        <v>29786.130999999994</v>
      </c>
      <c r="AI283"/>
      <c r="AJ283" s="1081">
        <f t="shared" si="4"/>
        <v>0</v>
      </c>
    </row>
    <row r="284" spans="12:36" x14ac:dyDescent="0.25">
      <c r="L284"/>
      <c r="M284"/>
      <c r="N284"/>
      <c r="O284"/>
      <c r="P284"/>
      <c r="R284" t="s">
        <v>1139</v>
      </c>
      <c r="S284" t="s">
        <v>1152</v>
      </c>
      <c r="T284" t="s">
        <v>534</v>
      </c>
      <c r="U284" t="s">
        <v>1132</v>
      </c>
      <c r="V284" s="1081">
        <v>0.91200000000000003</v>
      </c>
      <c r="W284" s="1081">
        <v>0.91200000000000003</v>
      </c>
      <c r="X284" s="1081">
        <v>1966.6679999999999</v>
      </c>
      <c r="Y284"/>
      <c r="Z284" s="1081">
        <v>0</v>
      </c>
      <c r="AB284" s="1188" t="s">
        <v>42</v>
      </c>
      <c r="AC284" s="1188" t="s">
        <v>1279</v>
      </c>
      <c r="AD284" s="1188" t="s">
        <v>533</v>
      </c>
      <c r="AE284" s="1188" t="s">
        <v>1132</v>
      </c>
      <c r="AF284" s="1081">
        <v>11.9</v>
      </c>
      <c r="AG284" s="1081">
        <v>11.9</v>
      </c>
      <c r="AH284" s="1081">
        <v>32601.506000000001</v>
      </c>
      <c r="AI284"/>
      <c r="AJ284" s="1081">
        <f t="shared" si="4"/>
        <v>0</v>
      </c>
    </row>
    <row r="285" spans="12:36" x14ac:dyDescent="0.25">
      <c r="L285"/>
      <c r="M285"/>
      <c r="N285"/>
      <c r="O285"/>
      <c r="P285"/>
      <c r="R285" t="s">
        <v>1139</v>
      </c>
      <c r="S285" t="s">
        <v>1152</v>
      </c>
      <c r="T285" t="s">
        <v>529</v>
      </c>
      <c r="U285" t="s">
        <v>1132</v>
      </c>
      <c r="V285" s="1081">
        <v>0.91200000000000003</v>
      </c>
      <c r="W285" s="1081">
        <v>0.91200000000000003</v>
      </c>
      <c r="X285" s="1081">
        <v>2250.6</v>
      </c>
      <c r="Y285"/>
      <c r="Z285" s="1081">
        <v>0</v>
      </c>
      <c r="AB285" s="1188" t="s">
        <v>42</v>
      </c>
      <c r="AC285" s="1188" t="s">
        <v>1280</v>
      </c>
      <c r="AD285" s="1188" t="s">
        <v>685</v>
      </c>
      <c r="AE285" s="1188" t="s">
        <v>1132</v>
      </c>
      <c r="AF285" s="1081">
        <v>11.9</v>
      </c>
      <c r="AG285" s="1081">
        <v>11.9</v>
      </c>
      <c r="AH285" s="1081">
        <v>42187.532999999996</v>
      </c>
      <c r="AI285"/>
      <c r="AJ285" s="1081">
        <f t="shared" si="4"/>
        <v>0</v>
      </c>
    </row>
    <row r="286" spans="12:36" x14ac:dyDescent="0.25">
      <c r="L286"/>
      <c r="M286"/>
      <c r="N286"/>
      <c r="O286"/>
      <c r="P286"/>
      <c r="R286" t="s">
        <v>1139</v>
      </c>
      <c r="S286" t="s">
        <v>1148</v>
      </c>
      <c r="T286" t="s">
        <v>534</v>
      </c>
      <c r="U286" t="s">
        <v>1132</v>
      </c>
      <c r="V286" s="1081">
        <v>0.45</v>
      </c>
      <c r="W286" s="1081">
        <v>0.45</v>
      </c>
      <c r="X286" s="1081">
        <v>2856.6489999999999</v>
      </c>
      <c r="Y286"/>
      <c r="Z286" s="1081">
        <v>0</v>
      </c>
      <c r="AB286" s="1188" t="s">
        <v>42</v>
      </c>
      <c r="AC286" s="1188" t="s">
        <v>691</v>
      </c>
      <c r="AD286" s="1188" t="s">
        <v>531</v>
      </c>
      <c r="AE286" s="1188" t="s">
        <v>1132</v>
      </c>
      <c r="AF286" s="1081">
        <v>5.7320000000000002</v>
      </c>
      <c r="AG286" s="1081">
        <v>5.7320000000000002</v>
      </c>
      <c r="AH286" s="1081">
        <v>17160.222999999998</v>
      </c>
      <c r="AI286"/>
      <c r="AJ286" s="1081">
        <f t="shared" si="4"/>
        <v>0</v>
      </c>
    </row>
    <row r="287" spans="12:36" x14ac:dyDescent="0.25">
      <c r="L287"/>
      <c r="M287"/>
      <c r="N287"/>
      <c r="O287"/>
      <c r="P287"/>
      <c r="R287" t="s">
        <v>1139</v>
      </c>
      <c r="S287" t="s">
        <v>1148</v>
      </c>
      <c r="T287" t="s">
        <v>529</v>
      </c>
      <c r="U287" t="s">
        <v>1132</v>
      </c>
      <c r="V287" s="1081">
        <v>0.45</v>
      </c>
      <c r="W287" s="1081">
        <v>0.45</v>
      </c>
      <c r="X287" s="1081">
        <v>3284.8049999999994</v>
      </c>
      <c r="Y287"/>
      <c r="Z287" s="1081">
        <v>0</v>
      </c>
      <c r="AB287" s="1188" t="s">
        <v>42</v>
      </c>
      <c r="AC287" s="1188" t="s">
        <v>691</v>
      </c>
      <c r="AD287" s="1188" t="s">
        <v>533</v>
      </c>
      <c r="AE287" s="1188" t="s">
        <v>1132</v>
      </c>
      <c r="AF287" s="1081">
        <v>5.7320000000000002</v>
      </c>
      <c r="AG287" s="1081">
        <v>5.7320000000000002</v>
      </c>
      <c r="AH287" s="1081">
        <v>15794.141</v>
      </c>
      <c r="AI287"/>
      <c r="AJ287" s="1081">
        <f t="shared" si="4"/>
        <v>0</v>
      </c>
    </row>
    <row r="288" spans="12:36" x14ac:dyDescent="0.25">
      <c r="L288"/>
      <c r="M288"/>
      <c r="N288"/>
      <c r="O288"/>
      <c r="P288"/>
      <c r="R288" t="s">
        <v>1139</v>
      </c>
      <c r="S288" t="s">
        <v>1156</v>
      </c>
      <c r="T288" t="s">
        <v>534</v>
      </c>
      <c r="U288" t="s">
        <v>1132</v>
      </c>
      <c r="V288" s="1081">
        <v>0.11</v>
      </c>
      <c r="W288" s="1081">
        <v>0.11</v>
      </c>
      <c r="X288" s="1081">
        <v>420.64499999999992</v>
      </c>
      <c r="Y288"/>
      <c r="Z288" s="1081">
        <v>0</v>
      </c>
      <c r="AB288" s="1188" t="s">
        <v>42</v>
      </c>
      <c r="AC288" s="1188" t="s">
        <v>691</v>
      </c>
      <c r="AD288" s="1188" t="s">
        <v>685</v>
      </c>
      <c r="AE288" s="1188" t="s">
        <v>1132</v>
      </c>
      <c r="AF288" s="1081">
        <v>5.7320000000000002</v>
      </c>
      <c r="AG288" s="1081">
        <v>5.7320000000000002</v>
      </c>
      <c r="AH288" s="1081">
        <v>10137.192000000001</v>
      </c>
      <c r="AI288"/>
      <c r="AJ288" s="1081">
        <f t="shared" si="4"/>
        <v>0</v>
      </c>
    </row>
    <row r="289" spans="12:36" x14ac:dyDescent="0.25">
      <c r="L289"/>
      <c r="M289"/>
      <c r="N289"/>
      <c r="O289"/>
      <c r="P289"/>
      <c r="R289" t="s">
        <v>1139</v>
      </c>
      <c r="S289" t="s">
        <v>1156</v>
      </c>
      <c r="T289" t="s">
        <v>529</v>
      </c>
      <c r="U289" t="s">
        <v>1132</v>
      </c>
      <c r="V289" s="1081">
        <v>0.11</v>
      </c>
      <c r="W289" s="1081">
        <v>0.11</v>
      </c>
      <c r="X289" s="1081">
        <v>467.512</v>
      </c>
      <c r="Y289"/>
      <c r="Z289" s="1081">
        <v>0</v>
      </c>
      <c r="AB289" s="1188" t="s">
        <v>42</v>
      </c>
      <c r="AC289" s="1188" t="s">
        <v>691</v>
      </c>
      <c r="AD289" s="1188" t="s">
        <v>692</v>
      </c>
      <c r="AE289" s="1188" t="s">
        <v>1132</v>
      </c>
      <c r="AF289" s="1081">
        <v>5.7320000000000002</v>
      </c>
      <c r="AG289" s="1081">
        <v>5.7320000000000002</v>
      </c>
      <c r="AH289" s="1081">
        <v>17861.883999999998</v>
      </c>
      <c r="AI289"/>
      <c r="AJ289" s="1081">
        <f t="shared" si="4"/>
        <v>0</v>
      </c>
    </row>
    <row r="290" spans="12:36" x14ac:dyDescent="0.25">
      <c r="L290"/>
      <c r="M290"/>
      <c r="N290"/>
      <c r="O290"/>
      <c r="P290"/>
      <c r="R290" t="s">
        <v>1139</v>
      </c>
      <c r="S290" t="s">
        <v>1140</v>
      </c>
      <c r="T290" t="s">
        <v>534</v>
      </c>
      <c r="U290" t="s">
        <v>1132</v>
      </c>
      <c r="V290" s="1081">
        <v>0.63</v>
      </c>
      <c r="W290" s="1081">
        <v>0.63</v>
      </c>
      <c r="X290" s="1081">
        <v>3203.9780000000001</v>
      </c>
      <c r="Y290"/>
      <c r="Z290" s="1081">
        <v>0</v>
      </c>
      <c r="AB290" s="1188" t="s">
        <v>1313</v>
      </c>
      <c r="AC290" s="1188" t="s">
        <v>1314</v>
      </c>
      <c r="AD290" s="1188" t="s">
        <v>531</v>
      </c>
      <c r="AE290" s="1188" t="s">
        <v>1146</v>
      </c>
      <c r="AF290" s="1081">
        <v>0.3</v>
      </c>
      <c r="AG290" s="1081">
        <v>0.3</v>
      </c>
      <c r="AH290" s="1081">
        <v>1890.2460000000001</v>
      </c>
      <c r="AI290"/>
      <c r="AJ290" s="1081">
        <f t="shared" si="4"/>
        <v>0</v>
      </c>
    </row>
    <row r="291" spans="12:36" x14ac:dyDescent="0.25">
      <c r="L291"/>
      <c r="M291"/>
      <c r="N291"/>
      <c r="O291"/>
      <c r="P291"/>
      <c r="R291" t="s">
        <v>1139</v>
      </c>
      <c r="S291" t="s">
        <v>1140</v>
      </c>
      <c r="T291" t="s">
        <v>529</v>
      </c>
      <c r="U291" t="s">
        <v>1132</v>
      </c>
      <c r="V291" s="1081">
        <v>0.63</v>
      </c>
      <c r="W291" s="1081">
        <v>0.63</v>
      </c>
      <c r="X291" s="1081">
        <v>3111.2259999999997</v>
      </c>
      <c r="Y291"/>
      <c r="Z291" s="1081">
        <v>0</v>
      </c>
      <c r="AB291" s="1188" t="s">
        <v>1313</v>
      </c>
      <c r="AC291" s="1188" t="s">
        <v>1314</v>
      </c>
      <c r="AD291" s="1188" t="s">
        <v>533</v>
      </c>
      <c r="AE291" s="1188" t="s">
        <v>1132</v>
      </c>
      <c r="AF291" s="1081">
        <v>0.3</v>
      </c>
      <c r="AG291" s="1081">
        <v>0.3</v>
      </c>
      <c r="AH291" s="1081">
        <v>1167.8609999999999</v>
      </c>
      <c r="AI291"/>
      <c r="AJ291" s="1081">
        <f t="shared" si="4"/>
        <v>0</v>
      </c>
    </row>
    <row r="292" spans="12:36" x14ac:dyDescent="0.25">
      <c r="L292"/>
      <c r="M292"/>
      <c r="N292"/>
      <c r="O292"/>
      <c r="P292"/>
      <c r="R292" t="s">
        <v>1139</v>
      </c>
      <c r="S292" t="s">
        <v>1149</v>
      </c>
      <c r="T292" t="s">
        <v>534</v>
      </c>
      <c r="U292" t="s">
        <v>1146</v>
      </c>
      <c r="V292" s="1081">
        <v>0</v>
      </c>
      <c r="W292" s="1081">
        <v>0</v>
      </c>
      <c r="X292" s="1081">
        <v>0</v>
      </c>
      <c r="Y292"/>
      <c r="Z292" s="1081">
        <v>0</v>
      </c>
      <c r="AB292" s="1188" t="s">
        <v>46</v>
      </c>
      <c r="AC292" s="1188" t="s">
        <v>985</v>
      </c>
      <c r="AD292" s="1188" t="s">
        <v>509</v>
      </c>
      <c r="AE292" s="1188" t="s">
        <v>1132</v>
      </c>
      <c r="AF292" s="1081">
        <v>5</v>
      </c>
      <c r="AG292" s="1081">
        <v>5</v>
      </c>
      <c r="AH292" s="1081">
        <v>30309.962</v>
      </c>
      <c r="AI292"/>
      <c r="AJ292" s="1081">
        <f t="shared" si="4"/>
        <v>0</v>
      </c>
    </row>
    <row r="293" spans="12:36" x14ac:dyDescent="0.25">
      <c r="L293"/>
      <c r="M293"/>
      <c r="N293"/>
      <c r="O293"/>
      <c r="P293"/>
      <c r="R293" t="s">
        <v>1139</v>
      </c>
      <c r="S293" t="s">
        <v>1149</v>
      </c>
      <c r="T293" t="s">
        <v>529</v>
      </c>
      <c r="U293" t="s">
        <v>1146</v>
      </c>
      <c r="V293" s="1081">
        <v>0</v>
      </c>
      <c r="W293" s="1081">
        <v>0</v>
      </c>
      <c r="X293" s="1081">
        <v>0</v>
      </c>
      <c r="Y293"/>
      <c r="Z293" s="1081">
        <v>0</v>
      </c>
      <c r="AB293" s="1188" t="s">
        <v>48</v>
      </c>
      <c r="AC293" s="1188" t="s">
        <v>967</v>
      </c>
      <c r="AD293" s="1188" t="s">
        <v>531</v>
      </c>
      <c r="AE293" s="1188" t="s">
        <v>1132</v>
      </c>
      <c r="AF293" s="1081"/>
      <c r="AG293" s="1081">
        <v>5</v>
      </c>
      <c r="AH293" s="1081">
        <v>10110.121999999999</v>
      </c>
      <c r="AI293"/>
      <c r="AJ293" s="1081">
        <f t="shared" si="4"/>
        <v>5</v>
      </c>
    </row>
    <row r="294" spans="12:36" x14ac:dyDescent="0.25">
      <c r="L294"/>
      <c r="M294"/>
      <c r="N294"/>
      <c r="O294"/>
      <c r="P294"/>
      <c r="R294" t="s">
        <v>1139</v>
      </c>
      <c r="S294" t="s">
        <v>1141</v>
      </c>
      <c r="T294" t="s">
        <v>534</v>
      </c>
      <c r="U294" t="s">
        <v>1132</v>
      </c>
      <c r="V294" s="1081">
        <v>0.52</v>
      </c>
      <c r="W294" s="1081">
        <v>0.52</v>
      </c>
      <c r="X294" s="1081">
        <v>3361.9319999999998</v>
      </c>
      <c r="Y294"/>
      <c r="Z294" s="1081">
        <v>0</v>
      </c>
      <c r="AB294" s="1188" t="s">
        <v>48</v>
      </c>
      <c r="AC294" s="1188" t="s">
        <v>967</v>
      </c>
      <c r="AD294" s="1188" t="s">
        <v>533</v>
      </c>
      <c r="AE294" s="1188" t="s">
        <v>1132</v>
      </c>
      <c r="AF294" s="1081"/>
      <c r="AG294" s="1081">
        <v>5</v>
      </c>
      <c r="AH294" s="1081">
        <v>10110.116</v>
      </c>
      <c r="AI294"/>
      <c r="AJ294" s="1081">
        <f t="shared" si="4"/>
        <v>5</v>
      </c>
    </row>
    <row r="295" spans="12:36" x14ac:dyDescent="0.25">
      <c r="L295"/>
      <c r="M295"/>
      <c r="N295"/>
      <c r="O295"/>
      <c r="P295"/>
      <c r="R295" t="s">
        <v>1139</v>
      </c>
      <c r="S295" t="s">
        <v>1141</v>
      </c>
      <c r="T295" t="s">
        <v>529</v>
      </c>
      <c r="U295" t="s">
        <v>1132</v>
      </c>
      <c r="V295" s="1081">
        <v>0.52</v>
      </c>
      <c r="W295" s="1081">
        <v>0.52</v>
      </c>
      <c r="X295" s="1081">
        <v>3331.3739999999993</v>
      </c>
      <c r="Y295"/>
      <c r="Z295" s="1081">
        <v>0</v>
      </c>
      <c r="AB295" s="1188" t="s">
        <v>48</v>
      </c>
      <c r="AC295" s="1188" t="s">
        <v>968</v>
      </c>
      <c r="AD295" s="1188" t="s">
        <v>531</v>
      </c>
      <c r="AE295" s="1188" t="s">
        <v>1132</v>
      </c>
      <c r="AF295" s="1081"/>
      <c r="AG295" s="1081">
        <v>5</v>
      </c>
      <c r="AH295" s="1081">
        <v>10623.937</v>
      </c>
      <c r="AI295"/>
      <c r="AJ295" s="1081">
        <f t="shared" si="4"/>
        <v>5</v>
      </c>
    </row>
    <row r="296" spans="12:36" x14ac:dyDescent="0.25">
      <c r="L296"/>
      <c r="M296"/>
      <c r="N296"/>
      <c r="O296"/>
      <c r="P296"/>
      <c r="R296" t="s">
        <v>1139</v>
      </c>
      <c r="S296" t="s">
        <v>1151</v>
      </c>
      <c r="T296" t="s">
        <v>534</v>
      </c>
      <c r="U296" t="s">
        <v>1132</v>
      </c>
      <c r="V296" s="1081">
        <v>0.09</v>
      </c>
      <c r="W296" s="1081">
        <v>0.09</v>
      </c>
      <c r="X296" s="1081">
        <v>391.34</v>
      </c>
      <c r="Y296"/>
      <c r="Z296" s="1081">
        <v>0</v>
      </c>
      <c r="AB296" s="1188" t="s">
        <v>48</v>
      </c>
      <c r="AC296" s="1188" t="s">
        <v>968</v>
      </c>
      <c r="AD296" s="1188" t="s">
        <v>533</v>
      </c>
      <c r="AE296" s="1188" t="s">
        <v>1132</v>
      </c>
      <c r="AF296" s="1081"/>
      <c r="AG296" s="1081">
        <v>5</v>
      </c>
      <c r="AH296" s="1081">
        <v>10623.933999999999</v>
      </c>
      <c r="AI296"/>
      <c r="AJ296" s="1081">
        <f t="shared" si="4"/>
        <v>5</v>
      </c>
    </row>
    <row r="297" spans="12:36" x14ac:dyDescent="0.25">
      <c r="L297"/>
      <c r="M297"/>
      <c r="N297"/>
      <c r="O297"/>
      <c r="P297"/>
      <c r="R297" t="s">
        <v>1139</v>
      </c>
      <c r="S297" t="s">
        <v>1151</v>
      </c>
      <c r="T297" t="s">
        <v>529</v>
      </c>
      <c r="U297" t="s">
        <v>1132</v>
      </c>
      <c r="V297" s="1081">
        <v>0.09</v>
      </c>
      <c r="W297" s="1081">
        <v>0.09</v>
      </c>
      <c r="X297" s="1081">
        <v>485.62099999999998</v>
      </c>
      <c r="Y297"/>
      <c r="Z297" s="1081">
        <v>0</v>
      </c>
      <c r="AB297" s="1188" t="s">
        <v>48</v>
      </c>
      <c r="AC297" s="1188" t="s">
        <v>1009</v>
      </c>
      <c r="AD297" s="1188" t="s">
        <v>531</v>
      </c>
      <c r="AE297" s="1188" t="s">
        <v>1132</v>
      </c>
      <c r="AF297" s="1081">
        <v>10</v>
      </c>
      <c r="AG297" s="1081">
        <v>10</v>
      </c>
      <c r="AH297" s="1081">
        <v>48107.566000000006</v>
      </c>
      <c r="AI297"/>
      <c r="AJ297" s="1081">
        <f t="shared" si="4"/>
        <v>0</v>
      </c>
    </row>
    <row r="298" spans="12:36" x14ac:dyDescent="0.25">
      <c r="L298"/>
      <c r="M298"/>
      <c r="N298"/>
      <c r="O298"/>
      <c r="P298"/>
      <c r="R298" t="s">
        <v>1139</v>
      </c>
      <c r="S298" t="s">
        <v>1151</v>
      </c>
      <c r="T298" t="s">
        <v>530</v>
      </c>
      <c r="U298" t="s">
        <v>1132</v>
      </c>
      <c r="V298" s="1081">
        <v>0.1</v>
      </c>
      <c r="W298" s="1081">
        <v>0.1</v>
      </c>
      <c r="X298" s="1081">
        <v>542.40300000000013</v>
      </c>
      <c r="Y298"/>
      <c r="Z298" s="1081">
        <v>0</v>
      </c>
      <c r="AB298" s="1188" t="s">
        <v>48</v>
      </c>
      <c r="AC298" s="1188" t="s">
        <v>1009</v>
      </c>
      <c r="AD298" s="1188" t="s">
        <v>533</v>
      </c>
      <c r="AE298" s="1188" t="s">
        <v>1132</v>
      </c>
      <c r="AF298" s="1081">
        <v>10</v>
      </c>
      <c r="AG298" s="1081">
        <v>10</v>
      </c>
      <c r="AH298" s="1081">
        <v>48107.561000000002</v>
      </c>
      <c r="AI298"/>
      <c r="AJ298" s="1081">
        <f t="shared" si="4"/>
        <v>0</v>
      </c>
    </row>
    <row r="299" spans="12:36" x14ac:dyDescent="0.25">
      <c r="L299"/>
      <c r="M299"/>
      <c r="N299"/>
      <c r="O299"/>
      <c r="P299"/>
      <c r="R299" t="s">
        <v>1139</v>
      </c>
      <c r="S299" t="s">
        <v>1154</v>
      </c>
      <c r="T299" t="s">
        <v>534</v>
      </c>
      <c r="U299" t="s">
        <v>1132</v>
      </c>
      <c r="V299" s="1081">
        <v>0.76800000000000002</v>
      </c>
      <c r="W299" s="1081">
        <v>0.76800000000000002</v>
      </c>
      <c r="X299" s="1081">
        <v>2450.4450000000002</v>
      </c>
      <c r="Y299"/>
      <c r="Z299" s="1081">
        <v>0</v>
      </c>
      <c r="AB299" s="1188" t="s">
        <v>48</v>
      </c>
      <c r="AC299" s="1188" t="s">
        <v>984</v>
      </c>
      <c r="AD299" s="1188" t="s">
        <v>531</v>
      </c>
      <c r="AE299" s="1188" t="s">
        <v>1132</v>
      </c>
      <c r="AF299" s="1081">
        <v>10</v>
      </c>
      <c r="AG299" s="1081">
        <v>10</v>
      </c>
      <c r="AH299" s="1081">
        <v>59213.98599999999</v>
      </c>
      <c r="AI299"/>
      <c r="AJ299" s="1081">
        <f t="shared" si="4"/>
        <v>0</v>
      </c>
    </row>
    <row r="300" spans="12:36" x14ac:dyDescent="0.25">
      <c r="L300"/>
      <c r="M300"/>
      <c r="N300"/>
      <c r="O300"/>
      <c r="P300"/>
      <c r="R300" t="s">
        <v>1139</v>
      </c>
      <c r="S300" t="s">
        <v>1154</v>
      </c>
      <c r="T300" t="s">
        <v>529</v>
      </c>
      <c r="U300" t="s">
        <v>1132</v>
      </c>
      <c r="V300" s="1081">
        <v>0.76800000000000002</v>
      </c>
      <c r="W300" s="1081">
        <v>0.76800000000000002</v>
      </c>
      <c r="X300" s="1081">
        <v>2936.0509999999999</v>
      </c>
      <c r="Y300"/>
      <c r="Z300" s="1081">
        <v>0</v>
      </c>
      <c r="AB300" s="1188" t="s">
        <v>48</v>
      </c>
      <c r="AC300" s="1188" t="s">
        <v>984</v>
      </c>
      <c r="AD300" s="1188" t="s">
        <v>533</v>
      </c>
      <c r="AE300" s="1188" t="s">
        <v>1132</v>
      </c>
      <c r="AF300" s="1081">
        <v>10</v>
      </c>
      <c r="AG300" s="1081">
        <v>10</v>
      </c>
      <c r="AH300" s="1081">
        <v>59213.998</v>
      </c>
      <c r="AI300"/>
      <c r="AJ300" s="1081">
        <f t="shared" si="4"/>
        <v>0</v>
      </c>
    </row>
    <row r="301" spans="12:36" x14ac:dyDescent="0.25">
      <c r="L301"/>
      <c r="M301"/>
      <c r="N301"/>
      <c r="O301"/>
      <c r="P301"/>
      <c r="R301" t="s">
        <v>1139</v>
      </c>
      <c r="S301" t="s">
        <v>1143</v>
      </c>
      <c r="T301" t="s">
        <v>534</v>
      </c>
      <c r="U301" t="s">
        <v>1132</v>
      </c>
      <c r="V301" s="1081">
        <v>1.92</v>
      </c>
      <c r="W301" s="1081">
        <v>1.92</v>
      </c>
      <c r="X301" s="1081">
        <v>7525.1410000000005</v>
      </c>
      <c r="Y301"/>
      <c r="Z301" s="1081">
        <v>0</v>
      </c>
      <c r="AB301" s="1188" t="s">
        <v>48</v>
      </c>
      <c r="AC301" s="1188" t="s">
        <v>970</v>
      </c>
      <c r="AD301" s="1188" t="s">
        <v>531</v>
      </c>
      <c r="AE301" s="1188" t="s">
        <v>1132</v>
      </c>
      <c r="AF301" s="1081"/>
      <c r="AG301" s="1081">
        <v>3.5</v>
      </c>
      <c r="AH301" s="1081">
        <v>6297.7439999999988</v>
      </c>
      <c r="AI301"/>
      <c r="AJ301" s="1081">
        <f t="shared" si="4"/>
        <v>3.5</v>
      </c>
    </row>
    <row r="302" spans="12:36" x14ac:dyDescent="0.25">
      <c r="L302"/>
      <c r="M302"/>
      <c r="N302"/>
      <c r="O302"/>
      <c r="P302"/>
      <c r="R302" t="s">
        <v>1139</v>
      </c>
      <c r="S302" t="s">
        <v>1143</v>
      </c>
      <c r="T302" t="s">
        <v>529</v>
      </c>
      <c r="U302" t="s">
        <v>1132</v>
      </c>
      <c r="V302" s="1081">
        <v>1.92</v>
      </c>
      <c r="W302" s="1081">
        <v>1.92</v>
      </c>
      <c r="X302" s="1081">
        <v>7121.3539999999994</v>
      </c>
      <c r="Y302"/>
      <c r="Z302" s="1081">
        <v>0</v>
      </c>
      <c r="AB302" s="1188" t="s">
        <v>48</v>
      </c>
      <c r="AC302" s="1188" t="s">
        <v>970</v>
      </c>
      <c r="AD302" s="1188" t="s">
        <v>533</v>
      </c>
      <c r="AE302" s="1188" t="s">
        <v>1132</v>
      </c>
      <c r="AF302" s="1081"/>
      <c r="AG302" s="1081">
        <v>3.5</v>
      </c>
      <c r="AH302" s="1081">
        <v>6297.741</v>
      </c>
      <c r="AI302"/>
      <c r="AJ302" s="1081">
        <f t="shared" si="4"/>
        <v>3.5</v>
      </c>
    </row>
    <row r="303" spans="12:36" x14ac:dyDescent="0.25">
      <c r="L303"/>
      <c r="M303"/>
      <c r="N303"/>
      <c r="O303"/>
      <c r="P303"/>
      <c r="R303" t="s">
        <v>1139</v>
      </c>
      <c r="S303" t="s">
        <v>644</v>
      </c>
      <c r="T303" t="s">
        <v>647</v>
      </c>
      <c r="U303" t="s">
        <v>1132</v>
      </c>
      <c r="V303" s="1081">
        <v>7.65</v>
      </c>
      <c r="W303" s="1081">
        <v>7.65</v>
      </c>
      <c r="X303" s="1081">
        <v>810.61500000000001</v>
      </c>
      <c r="Y303"/>
      <c r="Z303" s="1081">
        <v>0</v>
      </c>
      <c r="AB303" s="1188" t="s">
        <v>48</v>
      </c>
      <c r="AC303" s="1188" t="s">
        <v>969</v>
      </c>
      <c r="AD303" s="1188" t="s">
        <v>531</v>
      </c>
      <c r="AE303" s="1188" t="s">
        <v>1132</v>
      </c>
      <c r="AF303" s="1081"/>
      <c r="AG303" s="1081">
        <v>3.8849999999999998</v>
      </c>
      <c r="AH303" s="1081">
        <v>7157.4329999999991</v>
      </c>
      <c r="AI303"/>
      <c r="AJ303" s="1081">
        <f t="shared" si="4"/>
        <v>3.8849999999999998</v>
      </c>
    </row>
    <row r="304" spans="12:36" x14ac:dyDescent="0.25">
      <c r="L304"/>
      <c r="M304"/>
      <c r="N304"/>
      <c r="O304"/>
      <c r="P304"/>
      <c r="R304" t="s">
        <v>1139</v>
      </c>
      <c r="S304" t="s">
        <v>644</v>
      </c>
      <c r="T304" t="s">
        <v>648</v>
      </c>
      <c r="U304" t="s">
        <v>1132</v>
      </c>
      <c r="V304" s="1081">
        <v>2.5499999999999998</v>
      </c>
      <c r="W304" s="1081">
        <v>2.5499999999999998</v>
      </c>
      <c r="X304" s="1081">
        <v>357.084</v>
      </c>
      <c r="Y304"/>
      <c r="Z304" s="1081">
        <v>0</v>
      </c>
      <c r="AB304" s="1188" t="s">
        <v>48</v>
      </c>
      <c r="AC304" s="1188" t="s">
        <v>969</v>
      </c>
      <c r="AD304" s="1188" t="s">
        <v>533</v>
      </c>
      <c r="AE304" s="1188" t="s">
        <v>1132</v>
      </c>
      <c r="AF304" s="1081"/>
      <c r="AG304" s="1081">
        <v>3.8849999999999998</v>
      </c>
      <c r="AH304" s="1081">
        <v>7157.43</v>
      </c>
      <c r="AI304"/>
      <c r="AJ304" s="1081">
        <f t="shared" si="4"/>
        <v>3.8849999999999998</v>
      </c>
    </row>
    <row r="305" spans="12:36" x14ac:dyDescent="0.25">
      <c r="L305"/>
      <c r="M305"/>
      <c r="N305"/>
      <c r="O305"/>
      <c r="P305"/>
      <c r="R305" t="s">
        <v>1139</v>
      </c>
      <c r="S305" t="s">
        <v>644</v>
      </c>
      <c r="T305" t="s">
        <v>649</v>
      </c>
      <c r="U305" t="s">
        <v>1146</v>
      </c>
      <c r="V305" s="1081">
        <v>0.5</v>
      </c>
      <c r="W305" s="1081">
        <v>0.5</v>
      </c>
      <c r="X305" s="1081">
        <v>0</v>
      </c>
      <c r="Y305"/>
      <c r="Z305" s="1081">
        <v>0</v>
      </c>
      <c r="AB305" s="1188" t="s">
        <v>1503</v>
      </c>
      <c r="AC305" s="1188" t="s">
        <v>255</v>
      </c>
      <c r="AD305" s="1188" t="s">
        <v>1289</v>
      </c>
      <c r="AE305" s="1188" t="s">
        <v>1132</v>
      </c>
      <c r="AF305" s="1081">
        <v>102</v>
      </c>
      <c r="AG305" s="1081">
        <v>102</v>
      </c>
      <c r="AH305" s="1081">
        <v>800300.89699999988</v>
      </c>
      <c r="AI305"/>
      <c r="AJ305" s="1081">
        <f t="shared" si="4"/>
        <v>0</v>
      </c>
    </row>
    <row r="306" spans="12:36" x14ac:dyDescent="0.25">
      <c r="L306"/>
      <c r="M306"/>
      <c r="N306"/>
      <c r="O306"/>
      <c r="P306"/>
      <c r="R306" t="s">
        <v>1139</v>
      </c>
      <c r="S306" t="s">
        <v>644</v>
      </c>
      <c r="T306" t="s">
        <v>650</v>
      </c>
      <c r="U306" t="s">
        <v>1146</v>
      </c>
      <c r="V306" s="1081">
        <v>0.5</v>
      </c>
      <c r="W306" s="1081">
        <v>0.5</v>
      </c>
      <c r="X306" s="1081">
        <v>0</v>
      </c>
      <c r="Y306"/>
      <c r="Z306" s="1081">
        <v>0</v>
      </c>
      <c r="AB306" s="1188" t="s">
        <v>1503</v>
      </c>
      <c r="AC306" s="1188" t="s">
        <v>255</v>
      </c>
      <c r="AD306" s="1188" t="s">
        <v>1286</v>
      </c>
      <c r="AE306" s="1188" t="s">
        <v>1132</v>
      </c>
      <c r="AF306" s="1081">
        <v>30.15</v>
      </c>
      <c r="AG306" s="1081">
        <v>30.15</v>
      </c>
      <c r="AH306" s="1081">
        <v>141922.58500000002</v>
      </c>
      <c r="AI306"/>
      <c r="AJ306" s="1081">
        <f t="shared" si="4"/>
        <v>0</v>
      </c>
    </row>
    <row r="307" spans="12:36" x14ac:dyDescent="0.25">
      <c r="L307"/>
      <c r="M307"/>
      <c r="N307"/>
      <c r="O307"/>
      <c r="P307"/>
      <c r="R307" t="s">
        <v>1139</v>
      </c>
      <c r="S307" t="s">
        <v>651</v>
      </c>
      <c r="T307" t="s">
        <v>652</v>
      </c>
      <c r="U307" t="s">
        <v>1132</v>
      </c>
      <c r="V307" s="1081">
        <v>0.75</v>
      </c>
      <c r="W307" s="1081">
        <v>0.75</v>
      </c>
      <c r="X307" s="1081">
        <v>0</v>
      </c>
      <c r="Y307"/>
      <c r="Z307" s="1081">
        <v>0</v>
      </c>
      <c r="AB307" s="1188" t="s">
        <v>1503</v>
      </c>
      <c r="AC307" s="1188" t="s">
        <v>255</v>
      </c>
      <c r="AD307" s="1188" t="s">
        <v>1287</v>
      </c>
      <c r="AE307" s="1188" t="s">
        <v>1132</v>
      </c>
      <c r="AF307" s="1081">
        <v>30.15</v>
      </c>
      <c r="AG307" s="1081">
        <v>30.15</v>
      </c>
      <c r="AH307" s="1081">
        <v>164199.171</v>
      </c>
      <c r="AI307"/>
      <c r="AJ307" s="1081">
        <f t="shared" si="4"/>
        <v>0</v>
      </c>
    </row>
    <row r="308" spans="12:36" x14ac:dyDescent="0.25">
      <c r="L308"/>
      <c r="M308"/>
      <c r="N308"/>
      <c r="O308"/>
      <c r="P308"/>
      <c r="R308" t="s">
        <v>1139</v>
      </c>
      <c r="S308" t="s">
        <v>651</v>
      </c>
      <c r="T308" t="s">
        <v>646</v>
      </c>
      <c r="U308" t="s">
        <v>1132</v>
      </c>
      <c r="V308" s="1081">
        <v>0.5</v>
      </c>
      <c r="W308" s="1081">
        <v>0.5</v>
      </c>
      <c r="X308" s="1081">
        <v>0</v>
      </c>
      <c r="Y308"/>
      <c r="Z308" s="1081">
        <v>0</v>
      </c>
      <c r="AB308" s="1188" t="s">
        <v>1503</v>
      </c>
      <c r="AC308" s="1188" t="s">
        <v>255</v>
      </c>
      <c r="AD308" s="1188" t="s">
        <v>1288</v>
      </c>
      <c r="AE308" s="1188" t="s">
        <v>1132</v>
      </c>
      <c r="AF308" s="1081">
        <v>30.15</v>
      </c>
      <c r="AG308" s="1081">
        <v>30.15</v>
      </c>
      <c r="AH308" s="1081">
        <v>147691.59199999998</v>
      </c>
      <c r="AI308"/>
      <c r="AJ308" s="1081">
        <f t="shared" si="4"/>
        <v>0</v>
      </c>
    </row>
    <row r="309" spans="12:36" x14ac:dyDescent="0.25">
      <c r="L309"/>
      <c r="M309"/>
      <c r="N309"/>
      <c r="O309"/>
      <c r="P309"/>
      <c r="R309" t="s">
        <v>1139</v>
      </c>
      <c r="S309" t="s">
        <v>653</v>
      </c>
      <c r="T309" t="s">
        <v>1368</v>
      </c>
      <c r="U309" t="s">
        <v>1132</v>
      </c>
      <c r="V309" s="1081">
        <v>0.25</v>
      </c>
      <c r="W309" s="1081">
        <v>0.25</v>
      </c>
      <c r="X309" s="1081">
        <v>24.512</v>
      </c>
      <c r="Y309"/>
      <c r="Z309" s="1081">
        <v>0</v>
      </c>
      <c r="AB309" s="1188" t="s">
        <v>1503</v>
      </c>
      <c r="AC309" s="1188" t="s">
        <v>693</v>
      </c>
      <c r="AD309" s="1188" t="s">
        <v>694</v>
      </c>
      <c r="AE309" s="1188" t="s">
        <v>1132</v>
      </c>
      <c r="AF309" s="1081">
        <v>2.5</v>
      </c>
      <c r="AG309" s="1081">
        <v>2.5</v>
      </c>
      <c r="AH309" s="1081">
        <v>0</v>
      </c>
      <c r="AI309"/>
      <c r="AJ309" s="1081">
        <f t="shared" si="4"/>
        <v>0</v>
      </c>
    </row>
    <row r="310" spans="12:36" x14ac:dyDescent="0.25">
      <c r="L310"/>
      <c r="M310"/>
      <c r="N310"/>
      <c r="O310"/>
      <c r="P310"/>
      <c r="R310" t="s">
        <v>1139</v>
      </c>
      <c r="S310" t="s">
        <v>653</v>
      </c>
      <c r="T310" t="s">
        <v>654</v>
      </c>
      <c r="U310" t="s">
        <v>1132</v>
      </c>
      <c r="V310" s="1081">
        <v>0.25</v>
      </c>
      <c r="W310" s="1081">
        <v>0.25</v>
      </c>
      <c r="X310" s="1081">
        <v>51.159000000000006</v>
      </c>
      <c r="Y310"/>
      <c r="Z310" s="1081">
        <v>0</v>
      </c>
      <c r="AB310" s="1188" t="s">
        <v>1503</v>
      </c>
      <c r="AC310" s="1188" t="s">
        <v>693</v>
      </c>
      <c r="AD310" s="1188" t="s">
        <v>695</v>
      </c>
      <c r="AE310" s="1188" t="s">
        <v>1132</v>
      </c>
      <c r="AF310" s="1081">
        <v>2.5</v>
      </c>
      <c r="AG310" s="1081">
        <v>2.5</v>
      </c>
      <c r="AH310" s="1081">
        <v>0</v>
      </c>
      <c r="AI310"/>
      <c r="AJ310" s="1081">
        <f t="shared" si="4"/>
        <v>0</v>
      </c>
    </row>
    <row r="311" spans="12:36" x14ac:dyDescent="0.25">
      <c r="L311"/>
      <c r="M311"/>
      <c r="N311"/>
      <c r="O311"/>
      <c r="P311"/>
      <c r="R311" t="s">
        <v>1139</v>
      </c>
      <c r="S311" t="s">
        <v>653</v>
      </c>
      <c r="T311" t="s">
        <v>655</v>
      </c>
      <c r="U311" t="s">
        <v>1132</v>
      </c>
      <c r="V311" s="1081">
        <v>0.5</v>
      </c>
      <c r="W311" s="1081">
        <v>0.5</v>
      </c>
      <c r="X311" s="1081">
        <v>25.428000000000004</v>
      </c>
      <c r="Y311"/>
      <c r="Z311" s="1081">
        <v>0</v>
      </c>
      <c r="AB311" s="1188" t="s">
        <v>1503</v>
      </c>
      <c r="AC311" s="1188" t="s">
        <v>693</v>
      </c>
      <c r="AD311" s="1188" t="s">
        <v>696</v>
      </c>
      <c r="AE311" s="1188" t="s">
        <v>1132</v>
      </c>
      <c r="AF311" s="1081">
        <v>2.5</v>
      </c>
      <c r="AG311" s="1081">
        <v>2.5</v>
      </c>
      <c r="AH311" s="1081">
        <v>0</v>
      </c>
      <c r="AI311"/>
      <c r="AJ311" s="1081">
        <f t="shared" si="4"/>
        <v>0</v>
      </c>
    </row>
    <row r="312" spans="12:36" x14ac:dyDescent="0.25">
      <c r="L312"/>
      <c r="M312"/>
      <c r="N312"/>
      <c r="O312"/>
      <c r="P312"/>
      <c r="R312" t="s">
        <v>1139</v>
      </c>
      <c r="S312" t="s">
        <v>656</v>
      </c>
      <c r="T312" t="s">
        <v>645</v>
      </c>
      <c r="U312" t="s">
        <v>1132</v>
      </c>
      <c r="V312" s="1081">
        <v>0.5</v>
      </c>
      <c r="W312" s="1081">
        <v>0.5</v>
      </c>
      <c r="X312" s="1081">
        <v>0</v>
      </c>
      <c r="Y312"/>
      <c r="Z312" s="1081">
        <v>0</v>
      </c>
      <c r="AB312" s="1188" t="s">
        <v>1503</v>
      </c>
      <c r="AC312" s="1188" t="s">
        <v>693</v>
      </c>
      <c r="AD312" s="1188" t="s">
        <v>697</v>
      </c>
      <c r="AE312" s="1188" t="s">
        <v>1132</v>
      </c>
      <c r="AF312" s="1081">
        <v>2.5</v>
      </c>
      <c r="AG312" s="1081">
        <v>2.5</v>
      </c>
      <c r="AH312" s="1081">
        <v>0</v>
      </c>
      <c r="AI312"/>
      <c r="AJ312" s="1081">
        <f t="shared" si="4"/>
        <v>0</v>
      </c>
    </row>
    <row r="313" spans="12:36" x14ac:dyDescent="0.25">
      <c r="L313"/>
      <c r="M313"/>
      <c r="N313"/>
      <c r="O313"/>
      <c r="P313"/>
      <c r="R313" t="s">
        <v>1139</v>
      </c>
      <c r="S313" t="s">
        <v>656</v>
      </c>
      <c r="T313" t="s">
        <v>657</v>
      </c>
      <c r="U313" t="s">
        <v>1132</v>
      </c>
      <c r="V313" s="1081">
        <v>0.5</v>
      </c>
      <c r="W313" s="1081">
        <v>0.5</v>
      </c>
      <c r="X313" s="1081">
        <v>0</v>
      </c>
      <c r="Y313"/>
      <c r="Z313" s="1081">
        <v>0</v>
      </c>
      <c r="AB313" s="1188" t="s">
        <v>1503</v>
      </c>
      <c r="AC313" s="1188" t="s">
        <v>693</v>
      </c>
      <c r="AD313" s="1188" t="s">
        <v>698</v>
      </c>
      <c r="AE313" s="1188" t="s">
        <v>1132</v>
      </c>
      <c r="AF313" s="1081">
        <v>2.5</v>
      </c>
      <c r="AG313" s="1081">
        <v>2.5</v>
      </c>
      <c r="AH313" s="1081">
        <v>0</v>
      </c>
      <c r="AI313"/>
      <c r="AJ313" s="1081">
        <f t="shared" si="4"/>
        <v>0</v>
      </c>
    </row>
    <row r="314" spans="12:36" x14ac:dyDescent="0.25">
      <c r="L314"/>
      <c r="M314"/>
      <c r="N314"/>
      <c r="O314"/>
      <c r="P314"/>
      <c r="R314" t="s">
        <v>1139</v>
      </c>
      <c r="S314" t="s">
        <v>656</v>
      </c>
      <c r="T314" t="s">
        <v>658</v>
      </c>
      <c r="U314" t="s">
        <v>1132</v>
      </c>
      <c r="V314" s="1081">
        <v>0.5</v>
      </c>
      <c r="W314" s="1081">
        <v>0.5</v>
      </c>
      <c r="X314" s="1081">
        <v>0</v>
      </c>
      <c r="Y314"/>
      <c r="Z314" s="1081">
        <v>0</v>
      </c>
      <c r="AB314" s="1188" t="s">
        <v>1503</v>
      </c>
      <c r="AC314" s="1188" t="s">
        <v>693</v>
      </c>
      <c r="AD314" s="1188" t="s">
        <v>687</v>
      </c>
      <c r="AE314" s="1188" t="s">
        <v>1132</v>
      </c>
      <c r="AF314" s="1081">
        <v>1</v>
      </c>
      <c r="AG314" s="1081">
        <v>1</v>
      </c>
      <c r="AH314" s="1081">
        <v>0</v>
      </c>
      <c r="AI314"/>
      <c r="AJ314" s="1081">
        <f t="shared" si="4"/>
        <v>0</v>
      </c>
    </row>
    <row r="315" spans="12:36" x14ac:dyDescent="0.25">
      <c r="L315"/>
      <c r="M315"/>
      <c r="N315"/>
      <c r="O315"/>
      <c r="P315"/>
      <c r="R315" t="s">
        <v>35</v>
      </c>
      <c r="S315" t="s">
        <v>1244</v>
      </c>
      <c r="T315" t="s">
        <v>1243</v>
      </c>
      <c r="U315" t="s">
        <v>1132</v>
      </c>
      <c r="V315" s="1081">
        <v>0</v>
      </c>
      <c r="W315" s="1081">
        <v>0</v>
      </c>
      <c r="X315" s="1081">
        <v>0</v>
      </c>
      <c r="Y315"/>
      <c r="Z315" s="1081">
        <v>0</v>
      </c>
      <c r="AB315" s="1188" t="s">
        <v>1503</v>
      </c>
      <c r="AC315" s="1188" t="s">
        <v>693</v>
      </c>
      <c r="AD315" s="1188" t="s">
        <v>688</v>
      </c>
      <c r="AE315" s="1188" t="s">
        <v>1132</v>
      </c>
      <c r="AF315" s="1081">
        <v>2.12</v>
      </c>
      <c r="AG315" s="1081">
        <v>2.12</v>
      </c>
      <c r="AH315" s="1081">
        <v>0</v>
      </c>
      <c r="AI315"/>
      <c r="AJ315" s="1081">
        <f t="shared" si="4"/>
        <v>0</v>
      </c>
    </row>
    <row r="316" spans="12:36" x14ac:dyDescent="0.25">
      <c r="L316"/>
      <c r="M316"/>
      <c r="N316"/>
      <c r="O316"/>
      <c r="P316"/>
      <c r="R316" t="s">
        <v>35</v>
      </c>
      <c r="S316" t="s">
        <v>1248</v>
      </c>
      <c r="T316" t="s">
        <v>1243</v>
      </c>
      <c r="U316" t="s">
        <v>1132</v>
      </c>
      <c r="V316" s="1081">
        <v>0.08</v>
      </c>
      <c r="W316" s="1081">
        <v>0.08</v>
      </c>
      <c r="X316" s="1081">
        <v>244.92700000000002</v>
      </c>
      <c r="Y316"/>
      <c r="Z316" s="1081">
        <v>0</v>
      </c>
      <c r="AB316" s="1188" t="s">
        <v>989</v>
      </c>
      <c r="AC316" s="1188" t="s">
        <v>1010</v>
      </c>
      <c r="AD316" s="1188" t="s">
        <v>531</v>
      </c>
      <c r="AE316" s="1188" t="s">
        <v>1132</v>
      </c>
      <c r="AF316" s="1081">
        <v>10</v>
      </c>
      <c r="AG316" s="1081">
        <v>10</v>
      </c>
      <c r="AH316" s="1081">
        <v>31099.513999999999</v>
      </c>
      <c r="AI316"/>
      <c r="AJ316" s="1081">
        <f t="shared" si="4"/>
        <v>0</v>
      </c>
    </row>
    <row r="317" spans="12:36" x14ac:dyDescent="0.25">
      <c r="L317"/>
      <c r="M317"/>
      <c r="N317"/>
      <c r="O317"/>
      <c r="P317"/>
      <c r="R317" t="s">
        <v>35</v>
      </c>
      <c r="S317" t="s">
        <v>1248</v>
      </c>
      <c r="T317" t="s">
        <v>1246</v>
      </c>
      <c r="U317" t="s">
        <v>1132</v>
      </c>
      <c r="V317" s="1081">
        <v>0.08</v>
      </c>
      <c r="W317" s="1081">
        <v>0.08</v>
      </c>
      <c r="X317" s="1081">
        <v>218.80200000000002</v>
      </c>
      <c r="Y317"/>
      <c r="Z317" s="1081">
        <v>0</v>
      </c>
      <c r="AB317" s="1188" t="s">
        <v>989</v>
      </c>
      <c r="AC317" s="1188" t="s">
        <v>1010</v>
      </c>
      <c r="AD317" s="1188" t="s">
        <v>533</v>
      </c>
      <c r="AE317" s="1188" t="s">
        <v>1132</v>
      </c>
      <c r="AF317" s="1081">
        <v>10</v>
      </c>
      <c r="AG317" s="1081">
        <v>10</v>
      </c>
      <c r="AH317" s="1081">
        <v>36638.300000000003</v>
      </c>
      <c r="AI317"/>
      <c r="AJ317" s="1081">
        <f t="shared" si="4"/>
        <v>0</v>
      </c>
    </row>
    <row r="318" spans="12:36" x14ac:dyDescent="0.25">
      <c r="L318"/>
      <c r="M318"/>
      <c r="N318"/>
      <c r="O318"/>
      <c r="P318"/>
      <c r="R318" t="s">
        <v>35</v>
      </c>
      <c r="S318" t="s">
        <v>1247</v>
      </c>
      <c r="T318" t="s">
        <v>1243</v>
      </c>
      <c r="U318" t="s">
        <v>1132</v>
      </c>
      <c r="V318" s="1081">
        <v>7.0000000000000007E-2</v>
      </c>
      <c r="W318" s="1081">
        <v>7.0000000000000007E-2</v>
      </c>
      <c r="X318" s="1081">
        <v>178.28499999999997</v>
      </c>
      <c r="Y318"/>
      <c r="Z318" s="1081">
        <v>0</v>
      </c>
      <c r="AB318" s="1188" t="s">
        <v>50</v>
      </c>
      <c r="AC318" s="1188" t="s">
        <v>260</v>
      </c>
      <c r="AD318" s="1188" t="s">
        <v>531</v>
      </c>
      <c r="AE318" s="1188" t="s">
        <v>1132</v>
      </c>
      <c r="AF318" s="1081">
        <v>57</v>
      </c>
      <c r="AG318" s="1081">
        <v>57</v>
      </c>
      <c r="AH318" s="1081">
        <v>364581.92099999997</v>
      </c>
      <c r="AI318"/>
      <c r="AJ318" s="1081">
        <f t="shared" si="4"/>
        <v>0</v>
      </c>
    </row>
    <row r="319" spans="12:36" x14ac:dyDescent="0.25">
      <c r="L319"/>
      <c r="M319"/>
      <c r="N319"/>
      <c r="O319"/>
      <c r="P319"/>
      <c r="R319" t="s">
        <v>35</v>
      </c>
      <c r="S319" t="s">
        <v>1247</v>
      </c>
      <c r="T319" t="s">
        <v>1246</v>
      </c>
      <c r="U319" t="s">
        <v>1132</v>
      </c>
      <c r="V319" s="1081">
        <v>7.0000000000000007E-2</v>
      </c>
      <c r="W319" s="1081">
        <v>7.0000000000000007E-2</v>
      </c>
      <c r="X319" s="1081">
        <v>183.90199999999999</v>
      </c>
      <c r="Y319"/>
      <c r="Z319" s="1081">
        <v>0</v>
      </c>
      <c r="AB319" s="1188" t="s">
        <v>50</v>
      </c>
      <c r="AC319" s="1188" t="s">
        <v>260</v>
      </c>
      <c r="AD319" s="1188" t="s">
        <v>533</v>
      </c>
      <c r="AE319" s="1188" t="s">
        <v>1132</v>
      </c>
      <c r="AF319" s="1081">
        <v>57</v>
      </c>
      <c r="AG319" s="1081">
        <v>57</v>
      </c>
      <c r="AH319" s="1081">
        <v>363658.49800000002</v>
      </c>
      <c r="AI319"/>
      <c r="AJ319" s="1081">
        <f t="shared" si="4"/>
        <v>0</v>
      </c>
    </row>
    <row r="320" spans="12:36" x14ac:dyDescent="0.25">
      <c r="L320"/>
      <c r="M320"/>
      <c r="N320"/>
      <c r="O320"/>
      <c r="P320"/>
      <c r="R320" t="s">
        <v>35</v>
      </c>
      <c r="S320" t="s">
        <v>1250</v>
      </c>
      <c r="T320" t="s">
        <v>1249</v>
      </c>
      <c r="U320" t="s">
        <v>1132</v>
      </c>
      <c r="V320" s="1081">
        <v>0.83</v>
      </c>
      <c r="W320" s="1081">
        <v>0.83</v>
      </c>
      <c r="X320" s="1081">
        <v>5580.5069999999996</v>
      </c>
      <c r="Y320"/>
      <c r="Z320" s="1081">
        <v>0</v>
      </c>
      <c r="AB320" s="1188" t="s">
        <v>1530</v>
      </c>
      <c r="AC320" s="1188" t="s">
        <v>1531</v>
      </c>
      <c r="AD320" s="1188" t="s">
        <v>1529</v>
      </c>
      <c r="AE320" s="1188" t="s">
        <v>1132</v>
      </c>
      <c r="AF320" s="1081">
        <v>19.989999999999998</v>
      </c>
      <c r="AG320" s="1081">
        <v>19.989999999999998</v>
      </c>
      <c r="AH320" s="1081">
        <v>161555.47500000003</v>
      </c>
      <c r="AI320"/>
      <c r="AJ320" s="1081">
        <f t="shared" si="4"/>
        <v>0</v>
      </c>
    </row>
    <row r="321" spans="12:36" x14ac:dyDescent="0.25">
      <c r="L321"/>
      <c r="M321"/>
      <c r="N321"/>
      <c r="O321"/>
      <c r="P321"/>
      <c r="R321" t="s">
        <v>35</v>
      </c>
      <c r="S321" t="s">
        <v>1250</v>
      </c>
      <c r="T321" t="s">
        <v>1251</v>
      </c>
      <c r="U321" t="s">
        <v>1132</v>
      </c>
      <c r="V321" s="1081">
        <v>0.83</v>
      </c>
      <c r="W321" s="1081">
        <v>0.83</v>
      </c>
      <c r="X321" s="1081">
        <v>5536.6659999999993</v>
      </c>
      <c r="Y321"/>
      <c r="Z321" s="1081">
        <v>0</v>
      </c>
      <c r="AB321" s="1188" t="s">
        <v>990</v>
      </c>
      <c r="AC321" s="1188" t="s">
        <v>1007</v>
      </c>
      <c r="AD321" s="1188" t="s">
        <v>509</v>
      </c>
      <c r="AE321" s="1188" t="s">
        <v>1132</v>
      </c>
      <c r="AF321" s="1081">
        <v>225</v>
      </c>
      <c r="AG321" s="1081">
        <v>225</v>
      </c>
      <c r="AH321" s="1081">
        <v>1131030.0460000001</v>
      </c>
      <c r="AI321"/>
      <c r="AJ321" s="1081">
        <f t="shared" si="4"/>
        <v>0</v>
      </c>
    </row>
    <row r="322" spans="12:36" x14ac:dyDescent="0.25">
      <c r="L322"/>
      <c r="M322"/>
      <c r="N322"/>
      <c r="O322"/>
      <c r="P322"/>
      <c r="R322" t="s">
        <v>35</v>
      </c>
      <c r="S322" t="s">
        <v>1245</v>
      </c>
      <c r="T322" t="s">
        <v>1243</v>
      </c>
      <c r="U322" t="s">
        <v>1132</v>
      </c>
      <c r="V322" s="1081">
        <v>0</v>
      </c>
      <c r="W322" s="1081">
        <v>0</v>
      </c>
      <c r="X322" s="1081">
        <v>0</v>
      </c>
      <c r="Y322"/>
      <c r="Z322" s="1081">
        <v>0</v>
      </c>
      <c r="AB322" s="1188" t="s">
        <v>990</v>
      </c>
      <c r="AC322" s="1188" t="s">
        <v>1007</v>
      </c>
      <c r="AD322" s="1188" t="s">
        <v>952</v>
      </c>
      <c r="AE322" s="1188" t="s">
        <v>1132</v>
      </c>
      <c r="AF322" s="1081">
        <v>225</v>
      </c>
      <c r="AG322" s="1081">
        <v>225</v>
      </c>
      <c r="AH322" s="1081">
        <v>1117682.2110000001</v>
      </c>
      <c r="AI322"/>
      <c r="AJ322" s="1081">
        <f t="shared" si="4"/>
        <v>0</v>
      </c>
    </row>
    <row r="323" spans="12:36" x14ac:dyDescent="0.25">
      <c r="L323"/>
      <c r="M323"/>
      <c r="N323"/>
      <c r="O323"/>
      <c r="P323"/>
      <c r="R323" t="s">
        <v>35</v>
      </c>
      <c r="S323" t="s">
        <v>1245</v>
      </c>
      <c r="T323" t="s">
        <v>1246</v>
      </c>
      <c r="U323" t="s">
        <v>1132</v>
      </c>
      <c r="V323" s="1081">
        <v>0</v>
      </c>
      <c r="W323" s="1081">
        <v>0</v>
      </c>
      <c r="X323" s="1081">
        <v>0</v>
      </c>
      <c r="Y323"/>
      <c r="Z323" s="1081">
        <v>0</v>
      </c>
      <c r="AB323" s="1188" t="s">
        <v>990</v>
      </c>
      <c r="AC323" s="1188" t="s">
        <v>1007</v>
      </c>
      <c r="AD323" s="1188" t="s">
        <v>1012</v>
      </c>
      <c r="AE323" s="1188" t="s">
        <v>1132</v>
      </c>
      <c r="AF323" s="1081">
        <v>6.4</v>
      </c>
      <c r="AG323" s="1081">
        <v>6</v>
      </c>
      <c r="AH323" s="1081">
        <v>48751.403000000006</v>
      </c>
      <c r="AI323"/>
      <c r="AJ323" s="1081">
        <f t="shared" si="4"/>
        <v>-0.40000000000000036</v>
      </c>
    </row>
    <row r="324" spans="12:36" x14ac:dyDescent="0.25">
      <c r="L324"/>
      <c r="M324"/>
      <c r="N324"/>
      <c r="O324"/>
      <c r="P324"/>
      <c r="R324" t="s">
        <v>35</v>
      </c>
      <c r="S324" t="s">
        <v>1252</v>
      </c>
      <c r="T324" t="s">
        <v>1242</v>
      </c>
      <c r="U324" t="s">
        <v>1132</v>
      </c>
      <c r="V324" s="1081">
        <v>0.26</v>
      </c>
      <c r="W324" s="1081">
        <v>0.26</v>
      </c>
      <c r="X324" s="1081">
        <v>671.8370000000001</v>
      </c>
      <c r="Y324"/>
      <c r="Z324" s="1081">
        <v>0</v>
      </c>
      <c r="AB324" s="1188" t="s">
        <v>52</v>
      </c>
      <c r="AC324" s="1188" t="s">
        <v>1326</v>
      </c>
      <c r="AD324" s="1188" t="s">
        <v>1327</v>
      </c>
      <c r="AE324" s="1188" t="s">
        <v>1132</v>
      </c>
      <c r="AF324" s="1081">
        <v>49.18</v>
      </c>
      <c r="AG324" s="1081">
        <v>49.18</v>
      </c>
      <c r="AH324" s="1081">
        <v>203337.79399999997</v>
      </c>
      <c r="AI324"/>
      <c r="AJ324" s="1081">
        <f t="shared" si="4"/>
        <v>0</v>
      </c>
    </row>
    <row r="325" spans="12:36" x14ac:dyDescent="0.25">
      <c r="L325"/>
      <c r="M325"/>
      <c r="N325"/>
      <c r="O325"/>
      <c r="P325"/>
      <c r="R325" t="s">
        <v>35</v>
      </c>
      <c r="S325" t="s">
        <v>1252</v>
      </c>
      <c r="T325" t="s">
        <v>1253</v>
      </c>
      <c r="U325" t="s">
        <v>1132</v>
      </c>
      <c r="V325" s="1081">
        <v>0.246</v>
      </c>
      <c r="W325" s="1081">
        <v>0.246</v>
      </c>
      <c r="X325" s="1081">
        <v>1124.9599999999998</v>
      </c>
      <c r="Y325"/>
      <c r="Z325" s="1081">
        <v>0</v>
      </c>
      <c r="AB325" s="1188" t="s">
        <v>52</v>
      </c>
      <c r="AC325" s="1188" t="s">
        <v>1326</v>
      </c>
      <c r="AD325" s="1188" t="s">
        <v>1328</v>
      </c>
      <c r="AE325" s="1188" t="s">
        <v>1132</v>
      </c>
      <c r="AF325" s="1081">
        <v>47.58</v>
      </c>
      <c r="AG325" s="1081">
        <v>47.58</v>
      </c>
      <c r="AH325" s="1081">
        <v>193528.51700000002</v>
      </c>
      <c r="AI325"/>
      <c r="AJ325" s="1081">
        <f t="shared" si="4"/>
        <v>0</v>
      </c>
    </row>
    <row r="326" spans="12:36" x14ac:dyDescent="0.25">
      <c r="L326"/>
      <c r="M326"/>
      <c r="N326"/>
      <c r="O326"/>
      <c r="P326"/>
      <c r="R326" t="s">
        <v>35</v>
      </c>
      <c r="S326" t="s">
        <v>1362</v>
      </c>
      <c r="T326" t="s">
        <v>659</v>
      </c>
      <c r="U326" t="s">
        <v>1132</v>
      </c>
      <c r="V326" s="1081">
        <v>0</v>
      </c>
      <c r="W326" s="1081">
        <v>0</v>
      </c>
      <c r="X326" s="1081">
        <v>0</v>
      </c>
      <c r="Y326"/>
      <c r="Z326" s="1081">
        <v>0</v>
      </c>
      <c r="AB326" s="1188" t="s">
        <v>1136</v>
      </c>
      <c r="AC326" s="1188" t="s">
        <v>1137</v>
      </c>
      <c r="AD326" s="1188" t="s">
        <v>509</v>
      </c>
      <c r="AE326" s="1188" t="s">
        <v>1132</v>
      </c>
      <c r="AF326" s="1081">
        <v>0.73399999999999999</v>
      </c>
      <c r="AG326" s="1081">
        <v>0.73399999999999999</v>
      </c>
      <c r="AH326" s="1081">
        <v>2080.8430000000003</v>
      </c>
      <c r="AI326"/>
      <c r="AJ326" s="1081">
        <f t="shared" si="4"/>
        <v>0</v>
      </c>
    </row>
    <row r="327" spans="12:36" x14ac:dyDescent="0.25">
      <c r="L327"/>
      <c r="M327"/>
      <c r="N327"/>
      <c r="O327"/>
      <c r="P327"/>
      <c r="R327" t="s">
        <v>35</v>
      </c>
      <c r="S327" t="s">
        <v>1362</v>
      </c>
      <c r="T327" t="s">
        <v>660</v>
      </c>
      <c r="U327" t="s">
        <v>1132</v>
      </c>
      <c r="V327" s="1081">
        <v>0</v>
      </c>
      <c r="W327" s="1081">
        <v>0</v>
      </c>
      <c r="X327" s="1081">
        <v>0</v>
      </c>
      <c r="Y327"/>
      <c r="Z327" s="1081">
        <v>0</v>
      </c>
      <c r="AB327" s="1188" t="s">
        <v>1136</v>
      </c>
      <c r="AC327" s="1188" t="s">
        <v>1138</v>
      </c>
      <c r="AD327" s="1188" t="s">
        <v>509</v>
      </c>
      <c r="AE327" s="1188" t="s">
        <v>1132</v>
      </c>
      <c r="AF327" s="1081">
        <v>0.85</v>
      </c>
      <c r="AG327" s="1081">
        <v>0.85</v>
      </c>
      <c r="AH327" s="1081">
        <v>668.95400000000006</v>
      </c>
      <c r="AI327"/>
      <c r="AJ327" s="1081">
        <f t="shared" ref="AJ327:AJ390" si="5">+AG327-AF327</f>
        <v>0</v>
      </c>
    </row>
    <row r="328" spans="12:36" x14ac:dyDescent="0.25">
      <c r="L328"/>
      <c r="M328"/>
      <c r="N328"/>
      <c r="O328"/>
      <c r="P328"/>
      <c r="R328" t="s">
        <v>35</v>
      </c>
      <c r="S328" t="s">
        <v>1363</v>
      </c>
      <c r="T328" t="s">
        <v>661</v>
      </c>
      <c r="U328" t="s">
        <v>1132</v>
      </c>
      <c r="V328" s="1081">
        <v>0</v>
      </c>
      <c r="W328" s="1081">
        <v>0</v>
      </c>
      <c r="X328" s="1081">
        <v>0</v>
      </c>
      <c r="Y328"/>
      <c r="Z328" s="1081">
        <v>0</v>
      </c>
      <c r="AB328" s="1188" t="s">
        <v>1136</v>
      </c>
      <c r="AC328" s="1188" t="s">
        <v>1138</v>
      </c>
      <c r="AD328" s="1188" t="s">
        <v>952</v>
      </c>
      <c r="AE328" s="1188" t="s">
        <v>1132</v>
      </c>
      <c r="AF328" s="1081">
        <v>0.32</v>
      </c>
      <c r="AG328" s="1081">
        <v>0.32</v>
      </c>
      <c r="AH328" s="1081">
        <v>1021.2620000000001</v>
      </c>
      <c r="AI328"/>
      <c r="AJ328" s="1081">
        <f t="shared" si="5"/>
        <v>0</v>
      </c>
    </row>
    <row r="329" spans="12:36" x14ac:dyDescent="0.25">
      <c r="L329"/>
      <c r="M329"/>
      <c r="N329"/>
      <c r="O329"/>
      <c r="P329"/>
      <c r="R329" t="s">
        <v>35</v>
      </c>
      <c r="S329" t="s">
        <v>1363</v>
      </c>
      <c r="T329" t="s">
        <v>1364</v>
      </c>
      <c r="U329" t="s">
        <v>1146</v>
      </c>
      <c r="V329" s="1081">
        <v>0</v>
      </c>
      <c r="W329" s="1081">
        <v>0</v>
      </c>
      <c r="X329" s="1081">
        <v>0</v>
      </c>
      <c r="Y329"/>
      <c r="Z329" s="1081">
        <v>0</v>
      </c>
      <c r="AB329" s="1188" t="s">
        <v>1342</v>
      </c>
      <c r="AC329" s="1188" t="s">
        <v>1343</v>
      </c>
      <c r="AD329" s="1188" t="s">
        <v>509</v>
      </c>
      <c r="AE329" s="1188" t="s">
        <v>1132</v>
      </c>
      <c r="AF329" s="1081">
        <v>9.9499999999999993</v>
      </c>
      <c r="AG329" s="1081">
        <v>9.9499999999999993</v>
      </c>
      <c r="AH329" s="1081">
        <v>58858.684000000001</v>
      </c>
      <c r="AI329"/>
      <c r="AJ329" s="1081">
        <f t="shared" si="5"/>
        <v>0</v>
      </c>
    </row>
    <row r="330" spans="12:36" x14ac:dyDescent="0.25">
      <c r="L330"/>
      <c r="M330"/>
      <c r="N330"/>
      <c r="O330"/>
      <c r="P330"/>
      <c r="R330" t="s">
        <v>35</v>
      </c>
      <c r="S330" t="s">
        <v>1363</v>
      </c>
      <c r="T330" t="s">
        <v>562</v>
      </c>
      <c r="U330" t="s">
        <v>1132</v>
      </c>
      <c r="V330" s="1081">
        <v>0</v>
      </c>
      <c r="W330" s="1081">
        <v>0</v>
      </c>
      <c r="X330" s="1081">
        <v>0</v>
      </c>
      <c r="Y330"/>
      <c r="Z330" s="1081">
        <v>0</v>
      </c>
      <c r="AB330" s="1188" t="s">
        <v>1342</v>
      </c>
      <c r="AC330" s="1188" t="s">
        <v>1343</v>
      </c>
      <c r="AD330" s="1188" t="s">
        <v>952</v>
      </c>
      <c r="AE330" s="1188" t="s">
        <v>1132</v>
      </c>
      <c r="AF330" s="1081">
        <v>9.9499999999999993</v>
      </c>
      <c r="AG330" s="1081">
        <v>9.9499999999999993</v>
      </c>
      <c r="AH330" s="1081">
        <v>57061.904000000002</v>
      </c>
      <c r="AI330"/>
      <c r="AJ330" s="1081">
        <f t="shared" si="5"/>
        <v>0</v>
      </c>
    </row>
    <row r="331" spans="12:36" x14ac:dyDescent="0.25">
      <c r="L331"/>
      <c r="M331"/>
      <c r="N331"/>
      <c r="O331"/>
      <c r="P331"/>
      <c r="R331" t="s">
        <v>35</v>
      </c>
      <c r="S331" t="s">
        <v>662</v>
      </c>
      <c r="T331" t="s">
        <v>663</v>
      </c>
      <c r="U331" t="s">
        <v>1132</v>
      </c>
      <c r="V331" s="1081">
        <v>0.5</v>
      </c>
      <c r="W331" s="1081">
        <v>0.5</v>
      </c>
      <c r="X331" s="1081">
        <v>0</v>
      </c>
      <c r="Y331"/>
      <c r="Z331" s="1081">
        <v>0</v>
      </c>
      <c r="AB331" s="1188" t="s">
        <v>56</v>
      </c>
      <c r="AC331" s="1188" t="s">
        <v>959</v>
      </c>
      <c r="AD331" s="1188" t="s">
        <v>509</v>
      </c>
      <c r="AE331" s="1188" t="s">
        <v>1132</v>
      </c>
      <c r="AF331" s="1081">
        <v>10</v>
      </c>
      <c r="AG331" s="1081">
        <v>10</v>
      </c>
      <c r="AH331" s="1081">
        <v>46560.679000000004</v>
      </c>
      <c r="AI331"/>
      <c r="AJ331" s="1081">
        <f t="shared" si="5"/>
        <v>0</v>
      </c>
    </row>
    <row r="332" spans="12:36" x14ac:dyDescent="0.25">
      <c r="L332"/>
      <c r="M332"/>
      <c r="N332"/>
      <c r="O332"/>
      <c r="P332"/>
      <c r="R332" t="s">
        <v>35</v>
      </c>
      <c r="S332" t="s">
        <v>662</v>
      </c>
      <c r="T332" t="s">
        <v>664</v>
      </c>
      <c r="U332" t="s">
        <v>1132</v>
      </c>
      <c r="V332" s="1081">
        <v>0.5</v>
      </c>
      <c r="W332" s="1081">
        <v>0.5</v>
      </c>
      <c r="X332" s="1081">
        <v>0</v>
      </c>
      <c r="Y332"/>
      <c r="Z332" s="1081">
        <v>0</v>
      </c>
      <c r="AB332" s="1188" t="s">
        <v>56</v>
      </c>
      <c r="AC332" s="1188" t="s">
        <v>959</v>
      </c>
      <c r="AD332" s="1188" t="s">
        <v>952</v>
      </c>
      <c r="AE332" s="1188" t="s">
        <v>1132</v>
      </c>
      <c r="AF332" s="1081">
        <v>10</v>
      </c>
      <c r="AG332" s="1081">
        <v>10</v>
      </c>
      <c r="AH332" s="1081">
        <v>59466.300999999999</v>
      </c>
      <c r="AI332"/>
      <c r="AJ332" s="1081">
        <f t="shared" si="5"/>
        <v>0</v>
      </c>
    </row>
    <row r="333" spans="12:36" x14ac:dyDescent="0.25">
      <c r="L333"/>
      <c r="M333"/>
      <c r="N333"/>
      <c r="O333"/>
      <c r="P333"/>
      <c r="R333" t="s">
        <v>35</v>
      </c>
      <c r="S333" t="s">
        <v>662</v>
      </c>
      <c r="T333" t="s">
        <v>665</v>
      </c>
      <c r="U333" t="s">
        <v>1132</v>
      </c>
      <c r="V333" s="1081">
        <v>0.5</v>
      </c>
      <c r="W333" s="1081">
        <v>0.5</v>
      </c>
      <c r="X333" s="1081">
        <v>0</v>
      </c>
      <c r="Y333"/>
      <c r="Z333" s="1081">
        <v>0</v>
      </c>
      <c r="AB333" s="1188" t="s">
        <v>1294</v>
      </c>
      <c r="AC333" s="1188" t="s">
        <v>1029</v>
      </c>
      <c r="AD333" s="1188" t="s">
        <v>1030</v>
      </c>
      <c r="AE333" s="1188">
        <v>0</v>
      </c>
      <c r="AF333" s="1081">
        <v>0.14000000000000001</v>
      </c>
      <c r="AG333" s="1081">
        <v>0.14000000000000001</v>
      </c>
      <c r="AH333" s="1081">
        <v>352.21900000000005</v>
      </c>
      <c r="AI333"/>
      <c r="AJ333" s="1081">
        <f t="shared" si="5"/>
        <v>0</v>
      </c>
    </row>
    <row r="334" spans="12:36" x14ac:dyDescent="0.25">
      <c r="L334"/>
      <c r="M334"/>
      <c r="N334"/>
      <c r="O334"/>
      <c r="P334"/>
      <c r="R334" t="s">
        <v>35</v>
      </c>
      <c r="S334" t="s">
        <v>662</v>
      </c>
      <c r="T334" t="s">
        <v>666</v>
      </c>
      <c r="U334" t="s">
        <v>1132</v>
      </c>
      <c r="V334" s="1081">
        <v>0.9</v>
      </c>
      <c r="W334" s="1081">
        <v>0.9</v>
      </c>
      <c r="X334" s="1081">
        <v>0</v>
      </c>
      <c r="Y334"/>
      <c r="Z334" s="1081">
        <v>0</v>
      </c>
      <c r="AB334" s="1188" t="s">
        <v>1294</v>
      </c>
      <c r="AC334" s="1188" t="s">
        <v>1029</v>
      </c>
      <c r="AD334" s="1188" t="s">
        <v>1031</v>
      </c>
      <c r="AE334" s="1188">
        <v>0</v>
      </c>
      <c r="AF334" s="1081">
        <v>0.14000000000000001</v>
      </c>
      <c r="AG334" s="1081">
        <v>0.14000000000000001</v>
      </c>
      <c r="AH334" s="1081">
        <v>661.25800000000004</v>
      </c>
      <c r="AI334"/>
      <c r="AJ334" s="1081">
        <f t="shared" si="5"/>
        <v>0</v>
      </c>
    </row>
    <row r="335" spans="12:36" x14ac:dyDescent="0.25">
      <c r="L335"/>
      <c r="M335"/>
      <c r="N335"/>
      <c r="O335"/>
      <c r="P335"/>
      <c r="R335" t="s">
        <v>35</v>
      </c>
      <c r="S335" t="s">
        <v>662</v>
      </c>
      <c r="T335" t="s">
        <v>667</v>
      </c>
      <c r="U335" t="s">
        <v>1132</v>
      </c>
      <c r="V335" s="1081">
        <v>1</v>
      </c>
      <c r="W335" s="1081">
        <v>1</v>
      </c>
      <c r="X335" s="1081">
        <v>0</v>
      </c>
      <c r="Y335"/>
      <c r="Z335" s="1081">
        <v>0</v>
      </c>
      <c r="AB335" s="1188" t="s">
        <v>1294</v>
      </c>
      <c r="AC335" s="1188" t="s">
        <v>1032</v>
      </c>
      <c r="AD335" s="1188" t="s">
        <v>1033</v>
      </c>
      <c r="AE335" s="1188">
        <v>0</v>
      </c>
      <c r="AF335" s="1081">
        <v>0.5</v>
      </c>
      <c r="AG335" s="1081">
        <v>0.5</v>
      </c>
      <c r="AH335" s="1081">
        <v>527.21800000000007</v>
      </c>
      <c r="AI335"/>
      <c r="AJ335" s="1081">
        <f t="shared" si="5"/>
        <v>0</v>
      </c>
    </row>
    <row r="336" spans="12:36" x14ac:dyDescent="0.25">
      <c r="L336"/>
      <c r="M336"/>
      <c r="N336"/>
      <c r="O336"/>
      <c r="P336"/>
      <c r="R336" t="s">
        <v>35</v>
      </c>
      <c r="S336" t="s">
        <v>662</v>
      </c>
      <c r="T336" t="s">
        <v>516</v>
      </c>
      <c r="U336" t="s">
        <v>1132</v>
      </c>
      <c r="V336" s="1081">
        <v>1</v>
      </c>
      <c r="W336" s="1081">
        <v>1</v>
      </c>
      <c r="X336" s="1081">
        <v>0</v>
      </c>
      <c r="Y336"/>
      <c r="Z336" s="1081">
        <v>0</v>
      </c>
      <c r="AB336" s="1188" t="s">
        <v>1294</v>
      </c>
      <c r="AC336" s="1188" t="s">
        <v>1032</v>
      </c>
      <c r="AD336" s="1188" t="s">
        <v>1034</v>
      </c>
      <c r="AE336" s="1188">
        <v>0</v>
      </c>
      <c r="AF336" s="1081">
        <v>0.5</v>
      </c>
      <c r="AG336" s="1081">
        <v>0.5</v>
      </c>
      <c r="AH336" s="1081">
        <v>2298.62</v>
      </c>
      <c r="AI336"/>
      <c r="AJ336" s="1081">
        <f t="shared" si="5"/>
        <v>0</v>
      </c>
    </row>
    <row r="337" spans="12:36" x14ac:dyDescent="0.25">
      <c r="L337"/>
      <c r="M337"/>
      <c r="N337"/>
      <c r="O337"/>
      <c r="P337"/>
      <c r="R337" t="s">
        <v>35</v>
      </c>
      <c r="S337" t="s">
        <v>668</v>
      </c>
      <c r="T337" t="s">
        <v>666</v>
      </c>
      <c r="U337" t="s">
        <v>1132</v>
      </c>
      <c r="V337" s="1081">
        <v>0</v>
      </c>
      <c r="W337" s="1081">
        <v>0</v>
      </c>
      <c r="X337" s="1081">
        <v>0</v>
      </c>
      <c r="Y337"/>
      <c r="Z337" s="1081">
        <v>0</v>
      </c>
      <c r="AB337" s="1188" t="s">
        <v>1294</v>
      </c>
      <c r="AC337" s="1188" t="s">
        <v>1035</v>
      </c>
      <c r="AD337" s="1188" t="s">
        <v>1036</v>
      </c>
      <c r="AE337" s="1188">
        <v>0</v>
      </c>
      <c r="AF337" s="1081">
        <v>0.25</v>
      </c>
      <c r="AG337" s="1081">
        <v>0.25</v>
      </c>
      <c r="AH337" s="1081">
        <v>858.57100000000003</v>
      </c>
      <c r="AI337"/>
      <c r="AJ337" s="1081">
        <f t="shared" si="5"/>
        <v>0</v>
      </c>
    </row>
    <row r="338" spans="12:36" x14ac:dyDescent="0.25">
      <c r="L338"/>
      <c r="M338"/>
      <c r="N338"/>
      <c r="O338"/>
      <c r="P338"/>
      <c r="R338" t="s">
        <v>35</v>
      </c>
      <c r="S338" t="s">
        <v>668</v>
      </c>
      <c r="T338" t="s">
        <v>669</v>
      </c>
      <c r="U338" t="s">
        <v>1132</v>
      </c>
      <c r="V338" s="1081">
        <v>0</v>
      </c>
      <c r="W338" s="1081">
        <v>0</v>
      </c>
      <c r="X338" s="1081">
        <v>0</v>
      </c>
      <c r="Y338"/>
      <c r="Z338" s="1081">
        <v>0</v>
      </c>
      <c r="AB338" s="1188" t="s">
        <v>1294</v>
      </c>
      <c r="AC338" s="1188" t="s">
        <v>1035</v>
      </c>
      <c r="AD338" s="1188" t="s">
        <v>1037</v>
      </c>
      <c r="AE338" s="1188">
        <v>0</v>
      </c>
      <c r="AF338" s="1081">
        <v>0.27700000000000002</v>
      </c>
      <c r="AG338" s="1081">
        <v>0.27700000000000002</v>
      </c>
      <c r="AH338" s="1081">
        <v>257.57799999999997</v>
      </c>
      <c r="AI338"/>
      <c r="AJ338" s="1081">
        <f t="shared" si="5"/>
        <v>0</v>
      </c>
    </row>
    <row r="339" spans="12:36" x14ac:dyDescent="0.25">
      <c r="L339"/>
      <c r="M339"/>
      <c r="N339"/>
      <c r="O339"/>
      <c r="P339"/>
      <c r="R339" t="s">
        <v>35</v>
      </c>
      <c r="S339" t="s">
        <v>668</v>
      </c>
      <c r="T339" t="s">
        <v>1092</v>
      </c>
      <c r="U339" t="s">
        <v>1132</v>
      </c>
      <c r="V339" s="1081">
        <v>0</v>
      </c>
      <c r="W339" s="1081">
        <v>0</v>
      </c>
      <c r="X339" s="1081">
        <v>0</v>
      </c>
      <c r="Y339"/>
      <c r="Z339" s="1081">
        <v>0</v>
      </c>
      <c r="AB339" s="1188" t="s">
        <v>1294</v>
      </c>
      <c r="AC339" s="1188" t="s">
        <v>1038</v>
      </c>
      <c r="AD339" s="1188" t="s">
        <v>1039</v>
      </c>
      <c r="AE339" s="1188">
        <v>0</v>
      </c>
      <c r="AF339" s="1081">
        <v>7.4999999999999997E-2</v>
      </c>
      <c r="AG339" s="1081">
        <v>7.4999999999999997E-2</v>
      </c>
      <c r="AH339" s="1081">
        <v>206.53400000000002</v>
      </c>
      <c r="AI339"/>
      <c r="AJ339" s="1081">
        <f t="shared" si="5"/>
        <v>0</v>
      </c>
    </row>
    <row r="340" spans="12:36" x14ac:dyDescent="0.25">
      <c r="L340"/>
      <c r="M340"/>
      <c r="N340"/>
      <c r="O340"/>
      <c r="P340"/>
      <c r="R340" t="s">
        <v>35</v>
      </c>
      <c r="S340" t="s">
        <v>668</v>
      </c>
      <c r="T340" t="s">
        <v>670</v>
      </c>
      <c r="U340" t="s">
        <v>1146</v>
      </c>
      <c r="V340" s="1081">
        <v>0</v>
      </c>
      <c r="W340" s="1081">
        <v>0</v>
      </c>
      <c r="X340" s="1081">
        <v>0</v>
      </c>
      <c r="Y340"/>
      <c r="Z340" s="1081">
        <v>0</v>
      </c>
      <c r="AB340" s="1188" t="s">
        <v>1294</v>
      </c>
      <c r="AC340" s="1188" t="s">
        <v>1038</v>
      </c>
      <c r="AD340" s="1188" t="s">
        <v>1040</v>
      </c>
      <c r="AE340" s="1188">
        <v>0</v>
      </c>
      <c r="AF340" s="1081">
        <v>7.4999999999999997E-2</v>
      </c>
      <c r="AG340" s="1081">
        <v>7.4999999999999997E-2</v>
      </c>
      <c r="AH340" s="1081">
        <v>198.68199999999999</v>
      </c>
      <c r="AI340"/>
      <c r="AJ340" s="1081">
        <f t="shared" si="5"/>
        <v>0</v>
      </c>
    </row>
    <row r="341" spans="12:36" x14ac:dyDescent="0.25">
      <c r="L341"/>
      <c r="M341"/>
      <c r="N341"/>
      <c r="O341"/>
      <c r="P341"/>
      <c r="R341" t="s">
        <v>35</v>
      </c>
      <c r="S341" t="s">
        <v>671</v>
      </c>
      <c r="T341" t="s">
        <v>536</v>
      </c>
      <c r="U341" t="s">
        <v>1146</v>
      </c>
      <c r="V341" s="1081">
        <v>0</v>
      </c>
      <c r="W341" s="1081">
        <v>0</v>
      </c>
      <c r="X341" s="1081">
        <v>0</v>
      </c>
      <c r="Y341"/>
      <c r="Z341" s="1081">
        <v>0</v>
      </c>
      <c r="AB341" s="1188" t="s">
        <v>1294</v>
      </c>
      <c r="AC341" s="1188" t="s">
        <v>1041</v>
      </c>
      <c r="AD341" s="1188" t="s">
        <v>1042</v>
      </c>
      <c r="AE341" s="1188">
        <v>0</v>
      </c>
      <c r="AF341" s="1081">
        <v>0.11</v>
      </c>
      <c r="AG341" s="1081">
        <v>0.11</v>
      </c>
      <c r="AH341" s="1081">
        <v>251.023</v>
      </c>
      <c r="AI341"/>
      <c r="AJ341" s="1081">
        <f t="shared" si="5"/>
        <v>0</v>
      </c>
    </row>
    <row r="342" spans="12:36" x14ac:dyDescent="0.25">
      <c r="L342"/>
      <c r="M342"/>
      <c r="N342"/>
      <c r="O342"/>
      <c r="P342"/>
      <c r="R342" t="s">
        <v>35</v>
      </c>
      <c r="S342" t="s">
        <v>671</v>
      </c>
      <c r="T342" t="s">
        <v>672</v>
      </c>
      <c r="U342" t="s">
        <v>1132</v>
      </c>
      <c r="V342" s="1081">
        <v>0</v>
      </c>
      <c r="W342" s="1081">
        <v>0</v>
      </c>
      <c r="X342" s="1081">
        <v>0</v>
      </c>
      <c r="Y342"/>
      <c r="Z342" s="1081">
        <v>0</v>
      </c>
      <c r="AB342" s="1188" t="s">
        <v>1294</v>
      </c>
      <c r="AC342" s="1188" t="s">
        <v>1041</v>
      </c>
      <c r="AD342" s="1188" t="s">
        <v>1043</v>
      </c>
      <c r="AE342" s="1188">
        <v>0</v>
      </c>
      <c r="AF342" s="1081">
        <v>0.08</v>
      </c>
      <c r="AG342" s="1081">
        <v>0.08</v>
      </c>
      <c r="AH342" s="1081">
        <v>1.8359999999999999</v>
      </c>
      <c r="AI342"/>
      <c r="AJ342" s="1081">
        <f t="shared" si="5"/>
        <v>0</v>
      </c>
    </row>
    <row r="343" spans="12:36" x14ac:dyDescent="0.25">
      <c r="L343"/>
      <c r="M343"/>
      <c r="N343"/>
      <c r="O343"/>
      <c r="P343"/>
      <c r="R343" t="s">
        <v>35</v>
      </c>
      <c r="S343" t="s">
        <v>1361</v>
      </c>
      <c r="T343" t="s">
        <v>673</v>
      </c>
      <c r="U343" t="s">
        <v>1132</v>
      </c>
      <c r="V343" s="1081">
        <v>0.32</v>
      </c>
      <c r="W343" s="1081">
        <v>0.32</v>
      </c>
      <c r="X343" s="1081">
        <v>0</v>
      </c>
      <c r="Y343"/>
      <c r="Z343" s="1081">
        <v>0</v>
      </c>
      <c r="AB343" s="1188" t="s">
        <v>1294</v>
      </c>
      <c r="AC343" s="1188" t="s">
        <v>1044</v>
      </c>
      <c r="AD343" s="1188" t="s">
        <v>524</v>
      </c>
      <c r="AE343" s="1188" t="s">
        <v>1132</v>
      </c>
      <c r="AF343" s="1081">
        <v>0.17</v>
      </c>
      <c r="AG343" s="1081">
        <v>0.17</v>
      </c>
      <c r="AH343" s="1081">
        <v>5.5220000000000002</v>
      </c>
      <c r="AI343"/>
      <c r="AJ343" s="1081">
        <f t="shared" si="5"/>
        <v>0</v>
      </c>
    </row>
    <row r="344" spans="12:36" x14ac:dyDescent="0.25">
      <c r="L344"/>
      <c r="M344"/>
      <c r="N344"/>
      <c r="O344"/>
      <c r="P344"/>
      <c r="R344" t="s">
        <v>35</v>
      </c>
      <c r="S344" t="s">
        <v>1361</v>
      </c>
      <c r="T344" t="s">
        <v>674</v>
      </c>
      <c r="U344" t="s">
        <v>1132</v>
      </c>
      <c r="V344" s="1081">
        <v>1</v>
      </c>
      <c r="W344" s="1081">
        <v>1</v>
      </c>
      <c r="X344" s="1081">
        <v>0</v>
      </c>
      <c r="Y344"/>
      <c r="Z344" s="1081">
        <v>0</v>
      </c>
      <c r="AB344" s="1188" t="s">
        <v>1294</v>
      </c>
      <c r="AC344" s="1188" t="s">
        <v>1044</v>
      </c>
      <c r="AD344" s="1188" t="s">
        <v>526</v>
      </c>
      <c r="AE344" s="1188" t="s">
        <v>1132</v>
      </c>
      <c r="AF344" s="1081">
        <v>0.46300000000000002</v>
      </c>
      <c r="AG344" s="1081">
        <v>0.46300000000000002</v>
      </c>
      <c r="AH344" s="1081">
        <v>0.70799999999999996</v>
      </c>
      <c r="AI344"/>
      <c r="AJ344" s="1081">
        <f t="shared" si="5"/>
        <v>0</v>
      </c>
    </row>
    <row r="345" spans="12:36" x14ac:dyDescent="0.25">
      <c r="L345"/>
      <c r="M345"/>
      <c r="N345"/>
      <c r="O345"/>
      <c r="P345"/>
      <c r="R345" t="s">
        <v>35</v>
      </c>
      <c r="S345" t="s">
        <v>1361</v>
      </c>
      <c r="T345" t="s">
        <v>675</v>
      </c>
      <c r="U345" t="s">
        <v>1132</v>
      </c>
      <c r="V345" s="1081">
        <v>0.5</v>
      </c>
      <c r="W345" s="1081">
        <v>0.5</v>
      </c>
      <c r="X345" s="1081">
        <v>0</v>
      </c>
      <c r="Y345"/>
      <c r="Z345" s="1081">
        <v>0</v>
      </c>
      <c r="AB345" s="1188" t="s">
        <v>1294</v>
      </c>
      <c r="AC345" s="1188" t="s">
        <v>1044</v>
      </c>
      <c r="AD345" s="1188" t="s">
        <v>1647</v>
      </c>
      <c r="AE345" s="1188" t="s">
        <v>1132</v>
      </c>
      <c r="AF345" s="1081"/>
      <c r="AG345" s="1081">
        <v>0.17499999999999999</v>
      </c>
      <c r="AH345" s="1081">
        <v>0.27200000000000002</v>
      </c>
      <c r="AI345"/>
      <c r="AJ345" s="1081">
        <f t="shared" si="5"/>
        <v>0.17499999999999999</v>
      </c>
    </row>
    <row r="346" spans="12:36" x14ac:dyDescent="0.25">
      <c r="L346"/>
      <c r="M346"/>
      <c r="N346"/>
      <c r="O346"/>
      <c r="P346"/>
      <c r="R346" t="s">
        <v>35</v>
      </c>
      <c r="S346" t="s">
        <v>1361</v>
      </c>
      <c r="T346" t="s">
        <v>676</v>
      </c>
      <c r="U346" t="s">
        <v>1132</v>
      </c>
      <c r="V346" s="1081">
        <v>1</v>
      </c>
      <c r="W346" s="1081">
        <v>1</v>
      </c>
      <c r="X346" s="1081">
        <v>0</v>
      </c>
      <c r="Y346"/>
      <c r="Z346" s="1081">
        <v>0</v>
      </c>
      <c r="AB346" s="1188" t="s">
        <v>1294</v>
      </c>
      <c r="AC346" s="1188" t="s">
        <v>1044</v>
      </c>
      <c r="AD346" s="1188" t="s">
        <v>1648</v>
      </c>
      <c r="AE346" s="1188" t="s">
        <v>1132</v>
      </c>
      <c r="AF346" s="1081"/>
      <c r="AG346" s="1081">
        <v>0.28799999999999998</v>
      </c>
      <c r="AH346" s="1081">
        <v>0.29799999999999999</v>
      </c>
      <c r="AI346"/>
      <c r="AJ346" s="1081">
        <f t="shared" si="5"/>
        <v>0.28799999999999998</v>
      </c>
    </row>
    <row r="347" spans="12:36" x14ac:dyDescent="0.25">
      <c r="L347"/>
      <c r="M347"/>
      <c r="N347"/>
      <c r="O347"/>
      <c r="P347"/>
      <c r="R347" t="s">
        <v>35</v>
      </c>
      <c r="S347" t="s">
        <v>1103</v>
      </c>
      <c r="T347" t="s">
        <v>727</v>
      </c>
      <c r="U347" t="s">
        <v>1132</v>
      </c>
      <c r="V347" s="1081"/>
      <c r="W347" s="1081">
        <v>0.48</v>
      </c>
      <c r="X347" s="1081">
        <v>9</v>
      </c>
      <c r="Y347" t="s">
        <v>1612</v>
      </c>
      <c r="Z347" s="1081">
        <v>0.48</v>
      </c>
      <c r="AB347" s="1188" t="s">
        <v>1260</v>
      </c>
      <c r="AC347" s="1188" t="s">
        <v>1024</v>
      </c>
      <c r="AD347" s="1188" t="s">
        <v>1022</v>
      </c>
      <c r="AE347" s="1188" t="s">
        <v>1132</v>
      </c>
      <c r="AF347" s="1081">
        <v>15.888999999999999</v>
      </c>
      <c r="AG347" s="1081">
        <v>15.888999999999999</v>
      </c>
      <c r="AH347" s="1081">
        <v>96546.263999999996</v>
      </c>
      <c r="AI347"/>
      <c r="AJ347" s="1081">
        <f t="shared" si="5"/>
        <v>0</v>
      </c>
    </row>
    <row r="348" spans="12:36" x14ac:dyDescent="0.25">
      <c r="L348"/>
      <c r="M348"/>
      <c r="N348"/>
      <c r="O348"/>
      <c r="P348"/>
      <c r="R348" t="s">
        <v>35</v>
      </c>
      <c r="S348" t="s">
        <v>1103</v>
      </c>
      <c r="T348" t="s">
        <v>728</v>
      </c>
      <c r="U348" t="s">
        <v>1132</v>
      </c>
      <c r="V348" s="1081"/>
      <c r="W348" s="1081">
        <v>31</v>
      </c>
      <c r="X348" s="1081">
        <v>238625.77499999999</v>
      </c>
      <c r="Y348" t="s">
        <v>1612</v>
      </c>
      <c r="Z348" s="1081">
        <v>31</v>
      </c>
      <c r="AB348" s="1188" t="s">
        <v>1260</v>
      </c>
      <c r="AC348" s="1188" t="s">
        <v>1024</v>
      </c>
      <c r="AD348" s="1188" t="s">
        <v>1023</v>
      </c>
      <c r="AE348" s="1188" t="s">
        <v>1132</v>
      </c>
      <c r="AF348" s="1081">
        <v>15.888999999999999</v>
      </c>
      <c r="AG348" s="1081">
        <v>15.888999999999999</v>
      </c>
      <c r="AH348" s="1081">
        <v>86841.431999999986</v>
      </c>
      <c r="AI348"/>
      <c r="AJ348" s="1081">
        <f t="shared" si="5"/>
        <v>0</v>
      </c>
    </row>
    <row r="349" spans="12:36" x14ac:dyDescent="0.25">
      <c r="L349"/>
      <c r="M349"/>
      <c r="N349"/>
      <c r="O349"/>
      <c r="P349"/>
      <c r="R349" t="s">
        <v>1475</v>
      </c>
      <c r="S349" t="s">
        <v>1186</v>
      </c>
      <c r="T349" t="s">
        <v>1185</v>
      </c>
      <c r="U349" t="s">
        <v>1146</v>
      </c>
      <c r="V349" s="1081">
        <v>0</v>
      </c>
      <c r="W349" s="1081">
        <v>0</v>
      </c>
      <c r="X349" s="1081">
        <v>0</v>
      </c>
      <c r="Y349"/>
      <c r="Z349" s="1081">
        <v>0</v>
      </c>
      <c r="AB349" s="1188" t="s">
        <v>1260</v>
      </c>
      <c r="AC349" s="1188" t="s">
        <v>1024</v>
      </c>
      <c r="AD349" s="1188" t="s">
        <v>1025</v>
      </c>
      <c r="AE349" s="1188" t="s">
        <v>1132</v>
      </c>
      <c r="AF349" s="1081">
        <v>15.888999999999999</v>
      </c>
      <c r="AG349" s="1081">
        <v>15.888999999999999</v>
      </c>
      <c r="AH349" s="1081">
        <v>98208.634000000005</v>
      </c>
      <c r="AI349"/>
      <c r="AJ349" s="1081">
        <f t="shared" si="5"/>
        <v>0</v>
      </c>
    </row>
    <row r="350" spans="12:36" x14ac:dyDescent="0.25">
      <c r="L350"/>
      <c r="M350"/>
      <c r="N350"/>
      <c r="O350"/>
      <c r="P350"/>
      <c r="R350" t="s">
        <v>1475</v>
      </c>
      <c r="S350" t="s">
        <v>1184</v>
      </c>
      <c r="T350" t="s">
        <v>1045</v>
      </c>
      <c r="U350" t="s">
        <v>1132</v>
      </c>
      <c r="V350" s="1081">
        <v>0.5</v>
      </c>
      <c r="W350" s="1081">
        <v>0.5</v>
      </c>
      <c r="X350" s="1081">
        <v>3644.0479999999998</v>
      </c>
      <c r="Y350"/>
      <c r="Z350" s="1081">
        <v>0</v>
      </c>
      <c r="AB350" s="1188" t="s">
        <v>1260</v>
      </c>
      <c r="AC350" s="1188" t="s">
        <v>1024</v>
      </c>
      <c r="AD350" s="1188" t="s">
        <v>1026</v>
      </c>
      <c r="AE350" s="1188" t="s">
        <v>1132</v>
      </c>
      <c r="AF350" s="1081">
        <v>34.97</v>
      </c>
      <c r="AG350" s="1081">
        <v>34.97</v>
      </c>
      <c r="AH350" s="1081">
        <v>216120.894</v>
      </c>
      <c r="AI350"/>
      <c r="AJ350" s="1081">
        <f t="shared" si="5"/>
        <v>0</v>
      </c>
    </row>
    <row r="351" spans="12:36" x14ac:dyDescent="0.25">
      <c r="L351"/>
      <c r="M351"/>
      <c r="N351"/>
      <c r="O351"/>
      <c r="P351"/>
      <c r="R351" t="s">
        <v>1475</v>
      </c>
      <c r="S351" t="s">
        <v>1184</v>
      </c>
      <c r="T351" t="s">
        <v>1183</v>
      </c>
      <c r="U351" t="s">
        <v>1132</v>
      </c>
      <c r="V351" s="1081">
        <v>0.5</v>
      </c>
      <c r="W351" s="1081">
        <v>0.5</v>
      </c>
      <c r="X351" s="1081">
        <v>4181.5550000000003</v>
      </c>
      <c r="Y351"/>
      <c r="Z351" s="1081">
        <v>0</v>
      </c>
      <c r="AB351" s="1188" t="s">
        <v>1260</v>
      </c>
      <c r="AC351" s="1188" t="s">
        <v>1547</v>
      </c>
      <c r="AD351" s="1188" t="s">
        <v>1022</v>
      </c>
      <c r="AE351" s="1188" t="s">
        <v>1132</v>
      </c>
      <c r="AF351" s="1081">
        <v>0.35</v>
      </c>
      <c r="AG351" s="1081">
        <v>0.35</v>
      </c>
      <c r="AH351" s="1081">
        <v>2163.0590000000002</v>
      </c>
      <c r="AI351"/>
      <c r="AJ351" s="1081">
        <f t="shared" si="5"/>
        <v>0</v>
      </c>
    </row>
    <row r="352" spans="12:36" x14ac:dyDescent="0.25">
      <c r="L352"/>
      <c r="M352"/>
      <c r="N352"/>
      <c r="O352"/>
      <c r="P352"/>
      <c r="R352" t="s">
        <v>1475</v>
      </c>
      <c r="S352" t="s">
        <v>1187</v>
      </c>
      <c r="T352" t="s">
        <v>1045</v>
      </c>
      <c r="U352" t="s">
        <v>1132</v>
      </c>
      <c r="V352" s="1081">
        <v>1</v>
      </c>
      <c r="W352" s="1081">
        <v>1</v>
      </c>
      <c r="X352" s="1081">
        <v>6104.5009999999993</v>
      </c>
      <c r="Y352"/>
      <c r="Z352" s="1081">
        <v>0</v>
      </c>
      <c r="AB352" s="1188" t="s">
        <v>1260</v>
      </c>
      <c r="AC352" s="1188" t="s">
        <v>1547</v>
      </c>
      <c r="AD352" s="1188" t="s">
        <v>1023</v>
      </c>
      <c r="AE352" s="1188" t="s">
        <v>1132</v>
      </c>
      <c r="AF352" s="1081">
        <v>0.35</v>
      </c>
      <c r="AG352" s="1081">
        <v>0.35</v>
      </c>
      <c r="AH352" s="1081">
        <v>2220.7710000000002</v>
      </c>
      <c r="AI352"/>
      <c r="AJ352" s="1081">
        <f t="shared" si="5"/>
        <v>0</v>
      </c>
    </row>
    <row r="353" spans="12:36" x14ac:dyDescent="0.25">
      <c r="L353"/>
      <c r="M353"/>
      <c r="N353"/>
      <c r="O353"/>
      <c r="P353"/>
      <c r="R353" t="s">
        <v>1475</v>
      </c>
      <c r="S353" t="s">
        <v>1187</v>
      </c>
      <c r="T353" t="s">
        <v>1183</v>
      </c>
      <c r="U353" t="s">
        <v>1132</v>
      </c>
      <c r="V353" s="1081">
        <v>1</v>
      </c>
      <c r="W353" s="1081">
        <v>1</v>
      </c>
      <c r="X353" s="1081">
        <v>0</v>
      </c>
      <c r="Y353"/>
      <c r="Z353" s="1081">
        <v>0</v>
      </c>
      <c r="AB353" s="1188" t="s">
        <v>1260</v>
      </c>
      <c r="AC353" s="1188" t="s">
        <v>1027</v>
      </c>
      <c r="AD353" s="1188" t="s">
        <v>1022</v>
      </c>
      <c r="AE353" s="1188" t="s">
        <v>1132</v>
      </c>
      <c r="AF353" s="1081">
        <v>15.7</v>
      </c>
      <c r="AG353" s="1081">
        <v>15.7</v>
      </c>
      <c r="AH353" s="1081">
        <v>114267.179</v>
      </c>
      <c r="AI353"/>
      <c r="AJ353" s="1081">
        <f t="shared" si="5"/>
        <v>0</v>
      </c>
    </row>
    <row r="354" spans="12:36" x14ac:dyDescent="0.25">
      <c r="L354"/>
      <c r="M354"/>
      <c r="N354"/>
      <c r="O354"/>
      <c r="P354"/>
      <c r="R354" t="s">
        <v>1475</v>
      </c>
      <c r="S354" t="s">
        <v>1182</v>
      </c>
      <c r="T354" t="s">
        <v>1045</v>
      </c>
      <c r="U354" t="s">
        <v>1132</v>
      </c>
      <c r="V354" s="1081">
        <v>0.4</v>
      </c>
      <c r="W354" s="1081">
        <v>0.4</v>
      </c>
      <c r="X354" s="1081">
        <v>3181.5419999999999</v>
      </c>
      <c r="Y354"/>
      <c r="Z354" s="1081">
        <v>0</v>
      </c>
      <c r="AB354" s="1188" t="s">
        <v>1260</v>
      </c>
      <c r="AC354" s="1188" t="s">
        <v>1027</v>
      </c>
      <c r="AD354" s="1188" t="s">
        <v>1023</v>
      </c>
      <c r="AE354" s="1188" t="s">
        <v>1132</v>
      </c>
      <c r="AF354" s="1081">
        <v>15.7</v>
      </c>
      <c r="AG354" s="1081">
        <v>15.7</v>
      </c>
      <c r="AH354" s="1081">
        <v>112076.372</v>
      </c>
      <c r="AI354"/>
      <c r="AJ354" s="1081">
        <f t="shared" si="5"/>
        <v>0</v>
      </c>
    </row>
    <row r="355" spans="12:36" x14ac:dyDescent="0.25">
      <c r="L355"/>
      <c r="M355"/>
      <c r="N355"/>
      <c r="O355"/>
      <c r="P355"/>
      <c r="R355" t="s">
        <v>1475</v>
      </c>
      <c r="S355" t="s">
        <v>1182</v>
      </c>
      <c r="T355" t="s">
        <v>1183</v>
      </c>
      <c r="U355" t="s">
        <v>1132</v>
      </c>
      <c r="V355" s="1081">
        <v>0.4</v>
      </c>
      <c r="W355" s="1081">
        <v>0.4</v>
      </c>
      <c r="X355" s="1081">
        <v>3087.9829999999997</v>
      </c>
      <c r="Y355"/>
      <c r="Z355" s="1081">
        <v>0</v>
      </c>
      <c r="AB355" s="1188" t="s">
        <v>1260</v>
      </c>
      <c r="AC355" s="1188" t="s">
        <v>251</v>
      </c>
      <c r="AD355" s="1188" t="s">
        <v>1022</v>
      </c>
      <c r="AE355" s="1188" t="s">
        <v>1132</v>
      </c>
      <c r="AF355" s="1081">
        <v>64.599999999999994</v>
      </c>
      <c r="AG355" s="1081">
        <v>64.599999999999994</v>
      </c>
      <c r="AH355" s="1081">
        <v>244617.82200000001</v>
      </c>
      <c r="AI355"/>
      <c r="AJ355" s="1081">
        <f t="shared" si="5"/>
        <v>0</v>
      </c>
    </row>
    <row r="356" spans="12:36" x14ac:dyDescent="0.25">
      <c r="L356"/>
      <c r="M356"/>
      <c r="N356"/>
      <c r="O356"/>
      <c r="P356"/>
      <c r="R356" t="s">
        <v>1475</v>
      </c>
      <c r="S356" t="s">
        <v>1188</v>
      </c>
      <c r="T356" t="s">
        <v>1045</v>
      </c>
      <c r="U356" t="s">
        <v>1132</v>
      </c>
      <c r="V356" s="1081">
        <v>0.34</v>
      </c>
      <c r="W356" s="1081">
        <v>0.34</v>
      </c>
      <c r="X356" s="1081">
        <v>1641.15</v>
      </c>
      <c r="Y356"/>
      <c r="Z356" s="1081">
        <v>0</v>
      </c>
      <c r="AB356" s="1188" t="s">
        <v>1260</v>
      </c>
      <c r="AC356" s="1188" t="s">
        <v>251</v>
      </c>
      <c r="AD356" s="1188" t="s">
        <v>1023</v>
      </c>
      <c r="AE356" s="1188" t="s">
        <v>1132</v>
      </c>
      <c r="AF356" s="1081">
        <v>64.599999999999994</v>
      </c>
      <c r="AG356" s="1081">
        <v>64.599999999999994</v>
      </c>
      <c r="AH356" s="1081">
        <v>248132.9</v>
      </c>
      <c r="AI356"/>
      <c r="AJ356" s="1081">
        <f t="shared" si="5"/>
        <v>0</v>
      </c>
    </row>
    <row r="357" spans="12:36" x14ac:dyDescent="0.25">
      <c r="L357"/>
      <c r="M357"/>
      <c r="N357"/>
      <c r="O357"/>
      <c r="P357"/>
      <c r="R357" t="s">
        <v>1475</v>
      </c>
      <c r="S357" t="s">
        <v>1188</v>
      </c>
      <c r="T357" t="s">
        <v>1183</v>
      </c>
      <c r="U357" t="s">
        <v>1146</v>
      </c>
      <c r="V357" s="1081">
        <v>0.4</v>
      </c>
      <c r="W357" s="1081">
        <v>0.4</v>
      </c>
      <c r="X357" s="1081">
        <v>0</v>
      </c>
      <c r="Y357"/>
      <c r="Z357" s="1081">
        <v>0</v>
      </c>
      <c r="AB357" s="1188" t="s">
        <v>1260</v>
      </c>
      <c r="AC357" s="1188" t="s">
        <v>251</v>
      </c>
      <c r="AD357" s="1188" t="s">
        <v>1025</v>
      </c>
      <c r="AE357" s="1188" t="s">
        <v>1132</v>
      </c>
      <c r="AF357" s="1081">
        <v>64.599999999999994</v>
      </c>
      <c r="AG357" s="1081">
        <v>64.599999999999994</v>
      </c>
      <c r="AH357" s="1081">
        <v>336953.54099999991</v>
      </c>
      <c r="AI357"/>
      <c r="AJ357" s="1081">
        <f t="shared" si="5"/>
        <v>0</v>
      </c>
    </row>
    <row r="358" spans="12:36" x14ac:dyDescent="0.25">
      <c r="L358"/>
      <c r="M358"/>
      <c r="N358"/>
      <c r="O358"/>
      <c r="P358"/>
      <c r="R358" t="s">
        <v>1475</v>
      </c>
      <c r="S358" t="s">
        <v>1093</v>
      </c>
      <c r="T358" t="s">
        <v>679</v>
      </c>
      <c r="U358" t="s">
        <v>1132</v>
      </c>
      <c r="V358" s="1081">
        <v>0.5</v>
      </c>
      <c r="W358" s="1081">
        <v>0.5</v>
      </c>
      <c r="X358" s="1081">
        <v>0</v>
      </c>
      <c r="Y358"/>
      <c r="Z358" s="1081">
        <v>0</v>
      </c>
      <c r="AB358" s="1188" t="s">
        <v>1260</v>
      </c>
      <c r="AC358" s="1188" t="s">
        <v>251</v>
      </c>
      <c r="AD358" s="1188" t="s">
        <v>1026</v>
      </c>
      <c r="AE358" s="1188" t="s">
        <v>1132</v>
      </c>
      <c r="AF358" s="1081">
        <v>64.599999999999994</v>
      </c>
      <c r="AG358" s="1081">
        <v>64.599999999999994</v>
      </c>
      <c r="AH358" s="1081">
        <v>358114.55900000001</v>
      </c>
      <c r="AI358"/>
      <c r="AJ358" s="1081">
        <f t="shared" si="5"/>
        <v>0</v>
      </c>
    </row>
    <row r="359" spans="12:36" x14ac:dyDescent="0.25">
      <c r="L359"/>
      <c r="M359"/>
      <c r="N359"/>
      <c r="O359"/>
      <c r="P359"/>
      <c r="R359" t="s">
        <v>1475</v>
      </c>
      <c r="S359" t="s">
        <v>677</v>
      </c>
      <c r="T359" t="s">
        <v>606</v>
      </c>
      <c r="U359" t="s">
        <v>1146</v>
      </c>
      <c r="V359" s="1081">
        <v>0.5</v>
      </c>
      <c r="W359" s="1081">
        <v>0.5</v>
      </c>
      <c r="X359" s="1081">
        <v>0</v>
      </c>
      <c r="Y359"/>
      <c r="Z359" s="1081">
        <v>0</v>
      </c>
      <c r="AB359" s="1188" t="s">
        <v>1260</v>
      </c>
      <c r="AC359" s="1188" t="s">
        <v>252</v>
      </c>
      <c r="AD359" s="1188" t="s">
        <v>1022</v>
      </c>
      <c r="AE359" s="1188" t="s">
        <v>1132</v>
      </c>
      <c r="AF359" s="1081">
        <v>60</v>
      </c>
      <c r="AG359" s="1081">
        <v>60</v>
      </c>
      <c r="AH359" s="1081">
        <v>449915.59700000001</v>
      </c>
      <c r="AI359"/>
      <c r="AJ359" s="1081">
        <f t="shared" si="5"/>
        <v>0</v>
      </c>
    </row>
    <row r="360" spans="12:36" x14ac:dyDescent="0.25">
      <c r="L360"/>
      <c r="M360"/>
      <c r="N360"/>
      <c r="O360"/>
      <c r="P360"/>
      <c r="R360" t="s">
        <v>1475</v>
      </c>
      <c r="S360" t="s">
        <v>677</v>
      </c>
      <c r="T360" t="s">
        <v>1094</v>
      </c>
      <c r="U360" t="s">
        <v>1132</v>
      </c>
      <c r="V360" s="1081">
        <v>0.75</v>
      </c>
      <c r="W360" s="1081">
        <v>0.75</v>
      </c>
      <c r="X360" s="1081">
        <v>0</v>
      </c>
      <c r="Y360"/>
      <c r="Z360" s="1081">
        <v>0</v>
      </c>
      <c r="AB360" s="1188" t="s">
        <v>1260</v>
      </c>
      <c r="AC360" s="1188" t="s">
        <v>252</v>
      </c>
      <c r="AD360" s="1188" t="s">
        <v>1023</v>
      </c>
      <c r="AE360" s="1188" t="s">
        <v>1132</v>
      </c>
      <c r="AF360" s="1081">
        <v>60</v>
      </c>
      <c r="AG360" s="1081">
        <v>60</v>
      </c>
      <c r="AH360" s="1081">
        <v>446820.53800000006</v>
      </c>
      <c r="AI360"/>
      <c r="AJ360" s="1081">
        <f t="shared" si="5"/>
        <v>0</v>
      </c>
    </row>
    <row r="361" spans="12:36" x14ac:dyDescent="0.25">
      <c r="L361"/>
      <c r="M361"/>
      <c r="N361"/>
      <c r="O361"/>
      <c r="P361"/>
      <c r="R361" t="s">
        <v>1475</v>
      </c>
      <c r="S361" t="s">
        <v>678</v>
      </c>
      <c r="T361" t="s">
        <v>679</v>
      </c>
      <c r="U361" t="s">
        <v>1132</v>
      </c>
      <c r="V361" s="1081">
        <v>0.5</v>
      </c>
      <c r="W361" s="1081">
        <v>0.5</v>
      </c>
      <c r="X361" s="1081">
        <v>15.235000000000001</v>
      </c>
      <c r="Y361"/>
      <c r="Z361" s="1081">
        <v>0</v>
      </c>
      <c r="AB361" s="1188" t="s">
        <v>1260</v>
      </c>
      <c r="AC361" s="1188" t="s">
        <v>1028</v>
      </c>
      <c r="AD361" s="1188" t="s">
        <v>1022</v>
      </c>
      <c r="AE361" s="1188" t="s">
        <v>1132</v>
      </c>
      <c r="AF361" s="1081">
        <v>25.417000000000002</v>
      </c>
      <c r="AG361" s="1081">
        <v>25.417000000000002</v>
      </c>
      <c r="AH361" s="1081">
        <v>183257.06700000001</v>
      </c>
      <c r="AI361"/>
      <c r="AJ361" s="1081">
        <f t="shared" si="5"/>
        <v>0</v>
      </c>
    </row>
    <row r="362" spans="12:36" x14ac:dyDescent="0.25">
      <c r="L362"/>
      <c r="M362"/>
      <c r="N362"/>
      <c r="O362"/>
      <c r="P362"/>
      <c r="R362" t="s">
        <v>1475</v>
      </c>
      <c r="S362" t="s">
        <v>678</v>
      </c>
      <c r="T362" t="s">
        <v>680</v>
      </c>
      <c r="U362" t="s">
        <v>1146</v>
      </c>
      <c r="V362" s="1081">
        <v>0</v>
      </c>
      <c r="W362" s="1081">
        <v>0</v>
      </c>
      <c r="X362" s="1081">
        <v>0</v>
      </c>
      <c r="Y362"/>
      <c r="Z362" s="1081">
        <v>0</v>
      </c>
      <c r="AB362" s="1188" t="s">
        <v>1260</v>
      </c>
      <c r="AC362" s="1188" t="s">
        <v>1028</v>
      </c>
      <c r="AD362" s="1188" t="s">
        <v>1023</v>
      </c>
      <c r="AE362" s="1188" t="s">
        <v>1132</v>
      </c>
      <c r="AF362" s="1081">
        <v>25.417000000000002</v>
      </c>
      <c r="AG362" s="1081">
        <v>25.417000000000002</v>
      </c>
      <c r="AH362" s="1081">
        <v>176382.46</v>
      </c>
      <c r="AI362"/>
      <c r="AJ362" s="1081">
        <f t="shared" si="5"/>
        <v>0</v>
      </c>
    </row>
    <row r="363" spans="12:36" x14ac:dyDescent="0.25">
      <c r="L363"/>
      <c r="M363"/>
      <c r="N363"/>
      <c r="O363"/>
      <c r="P363"/>
      <c r="R363" t="s">
        <v>1475</v>
      </c>
      <c r="S363" t="s">
        <v>1095</v>
      </c>
      <c r="T363" t="s">
        <v>680</v>
      </c>
      <c r="U363" t="s">
        <v>1132</v>
      </c>
      <c r="V363" s="1081">
        <v>0.7</v>
      </c>
      <c r="W363" s="1081">
        <v>0.7</v>
      </c>
      <c r="X363" s="1081">
        <v>0</v>
      </c>
      <c r="Y363"/>
      <c r="Z363" s="1081">
        <v>0</v>
      </c>
      <c r="AB363" s="1188" t="s">
        <v>1260</v>
      </c>
      <c r="AC363" s="1188" t="s">
        <v>1028</v>
      </c>
      <c r="AD363" s="1188" t="s">
        <v>1025</v>
      </c>
      <c r="AE363" s="1188" t="s">
        <v>1132</v>
      </c>
      <c r="AF363" s="1081">
        <v>24.58</v>
      </c>
      <c r="AG363" s="1081">
        <v>24.58</v>
      </c>
      <c r="AH363" s="1081">
        <v>182576.90999999997</v>
      </c>
      <c r="AI363"/>
      <c r="AJ363" s="1081">
        <f t="shared" si="5"/>
        <v>0</v>
      </c>
    </row>
    <row r="364" spans="12:36" x14ac:dyDescent="0.25">
      <c r="L364"/>
      <c r="M364"/>
      <c r="N364"/>
      <c r="O364"/>
      <c r="P364"/>
      <c r="R364" t="s">
        <v>1475</v>
      </c>
      <c r="S364" t="s">
        <v>1096</v>
      </c>
      <c r="T364" t="s">
        <v>679</v>
      </c>
      <c r="U364" t="s">
        <v>1146</v>
      </c>
      <c r="V364" s="1081">
        <v>0</v>
      </c>
      <c r="W364" s="1081">
        <v>0</v>
      </c>
      <c r="X364" s="1081">
        <v>0</v>
      </c>
      <c r="Y364"/>
      <c r="Z364" s="1081">
        <v>0</v>
      </c>
      <c r="AB364" s="1188" t="s">
        <v>1260</v>
      </c>
      <c r="AC364" s="1188" t="s">
        <v>269</v>
      </c>
      <c r="AD364" s="1188" t="s">
        <v>518</v>
      </c>
      <c r="AE364" s="1188" t="s">
        <v>1146</v>
      </c>
      <c r="AF364" s="1081">
        <v>0</v>
      </c>
      <c r="AG364" s="1081">
        <v>0</v>
      </c>
      <c r="AH364" s="1081">
        <v>0</v>
      </c>
      <c r="AI364"/>
      <c r="AJ364" s="1081">
        <f t="shared" si="5"/>
        <v>0</v>
      </c>
    </row>
    <row r="365" spans="12:36" x14ac:dyDescent="0.25">
      <c r="L365"/>
      <c r="M365"/>
      <c r="N365"/>
      <c r="O365"/>
      <c r="P365"/>
      <c r="R365" t="s">
        <v>1475</v>
      </c>
      <c r="S365" t="s">
        <v>1097</v>
      </c>
      <c r="T365" t="s">
        <v>1098</v>
      </c>
      <c r="U365" t="s">
        <v>1146</v>
      </c>
      <c r="V365" s="1081">
        <v>0</v>
      </c>
      <c r="W365" s="1081">
        <v>0</v>
      </c>
      <c r="X365" s="1081">
        <v>0</v>
      </c>
      <c r="Y365"/>
      <c r="Z365" s="1081">
        <v>0</v>
      </c>
      <c r="AB365" s="1188" t="s">
        <v>1260</v>
      </c>
      <c r="AC365" s="1188" t="s">
        <v>269</v>
      </c>
      <c r="AD365" s="1188" t="s">
        <v>515</v>
      </c>
      <c r="AE365" s="1188" t="s">
        <v>1146</v>
      </c>
      <c r="AF365" s="1081">
        <v>0</v>
      </c>
      <c r="AG365" s="1081">
        <v>0</v>
      </c>
      <c r="AH365" s="1081">
        <v>0</v>
      </c>
      <c r="AI365"/>
      <c r="AJ365" s="1081">
        <f t="shared" si="5"/>
        <v>0</v>
      </c>
    </row>
    <row r="366" spans="12:36" x14ac:dyDescent="0.25">
      <c r="L366"/>
      <c r="M366"/>
      <c r="N366"/>
      <c r="O366"/>
      <c r="P366"/>
      <c r="R366" t="s">
        <v>1475</v>
      </c>
      <c r="S366" t="s">
        <v>681</v>
      </c>
      <c r="T366" t="s">
        <v>680</v>
      </c>
      <c r="U366" t="s">
        <v>1132</v>
      </c>
      <c r="V366" s="1081">
        <v>0.5</v>
      </c>
      <c r="W366" s="1081">
        <v>0.5</v>
      </c>
      <c r="X366" s="1081">
        <v>0</v>
      </c>
      <c r="Y366"/>
      <c r="Z366" s="1081">
        <v>0</v>
      </c>
      <c r="AB366" s="1188" t="s">
        <v>1260</v>
      </c>
      <c r="AC366" s="1188" t="s">
        <v>269</v>
      </c>
      <c r="AD366" s="1188" t="s">
        <v>517</v>
      </c>
      <c r="AE366" s="1188" t="s">
        <v>1146</v>
      </c>
      <c r="AF366" s="1081">
        <v>0</v>
      </c>
      <c r="AG366" s="1081">
        <v>0</v>
      </c>
      <c r="AH366" s="1081">
        <v>0</v>
      </c>
      <c r="AI366"/>
      <c r="AJ366" s="1081">
        <f t="shared" si="5"/>
        <v>0</v>
      </c>
    </row>
    <row r="367" spans="12:36" x14ac:dyDescent="0.25">
      <c r="L367"/>
      <c r="M367"/>
      <c r="N367"/>
      <c r="O367"/>
      <c r="P367"/>
      <c r="R367" t="s">
        <v>1475</v>
      </c>
      <c r="S367" t="s">
        <v>1099</v>
      </c>
      <c r="T367" t="s">
        <v>1100</v>
      </c>
      <c r="U367" t="s">
        <v>1146</v>
      </c>
      <c r="V367" s="1081">
        <v>0</v>
      </c>
      <c r="W367" s="1081">
        <v>0</v>
      </c>
      <c r="X367" s="1081">
        <v>0</v>
      </c>
      <c r="Y367"/>
      <c r="Z367" s="1081">
        <v>0</v>
      </c>
      <c r="AB367" s="1188" t="s">
        <v>1260</v>
      </c>
      <c r="AC367" s="1188" t="s">
        <v>269</v>
      </c>
      <c r="AD367" s="1188" t="s">
        <v>519</v>
      </c>
      <c r="AE367" s="1188" t="s">
        <v>1132</v>
      </c>
      <c r="AF367" s="1081">
        <v>59.6</v>
      </c>
      <c r="AG367" s="1081">
        <v>59.6</v>
      </c>
      <c r="AH367" s="1081">
        <v>8914.8549999999996</v>
      </c>
      <c r="AI367"/>
      <c r="AJ367" s="1081">
        <f t="shared" si="5"/>
        <v>0</v>
      </c>
    </row>
    <row r="368" spans="12:36" x14ac:dyDescent="0.25">
      <c r="L368"/>
      <c r="M368"/>
      <c r="N368"/>
      <c r="O368"/>
      <c r="P368"/>
      <c r="R368" t="s">
        <v>1475</v>
      </c>
      <c r="S368" t="s">
        <v>1099</v>
      </c>
      <c r="T368" t="s">
        <v>1101</v>
      </c>
      <c r="U368" t="s">
        <v>1146</v>
      </c>
      <c r="V368" s="1081">
        <v>0</v>
      </c>
      <c r="W368" s="1081">
        <v>0</v>
      </c>
      <c r="X368" s="1081">
        <v>0</v>
      </c>
      <c r="Y368"/>
      <c r="Z368" s="1081">
        <v>0</v>
      </c>
      <c r="AB368" s="1188" t="s">
        <v>1260</v>
      </c>
      <c r="AC368" s="1188" t="s">
        <v>269</v>
      </c>
      <c r="AD368" s="1188" t="s">
        <v>520</v>
      </c>
      <c r="AE368" s="1188" t="s">
        <v>1132</v>
      </c>
      <c r="AF368" s="1081">
        <v>59.6</v>
      </c>
      <c r="AG368" s="1081">
        <v>59.6</v>
      </c>
      <c r="AH368" s="1081">
        <v>969.22</v>
      </c>
      <c r="AI368"/>
      <c r="AJ368" s="1081">
        <f t="shared" si="5"/>
        <v>0</v>
      </c>
    </row>
    <row r="369" spans="12:36" x14ac:dyDescent="0.25">
      <c r="L369"/>
      <c r="M369"/>
      <c r="N369"/>
      <c r="O369"/>
      <c r="P369"/>
      <c r="R369" t="s">
        <v>38</v>
      </c>
      <c r="S369" t="s">
        <v>249</v>
      </c>
      <c r="T369" t="s">
        <v>531</v>
      </c>
      <c r="U369" t="s">
        <v>1132</v>
      </c>
      <c r="V369" s="1081">
        <v>114</v>
      </c>
      <c r="W369" s="1081">
        <v>114</v>
      </c>
      <c r="X369" s="1081">
        <v>809803.62099999993</v>
      </c>
      <c r="Y369"/>
      <c r="Z369" s="1081">
        <v>0</v>
      </c>
      <c r="AB369" s="1188" t="s">
        <v>1260</v>
      </c>
      <c r="AC369" s="1188" t="s">
        <v>269</v>
      </c>
      <c r="AD369" s="1188" t="s">
        <v>521</v>
      </c>
      <c r="AE369" s="1188" t="s">
        <v>1132</v>
      </c>
      <c r="AF369" s="1081">
        <v>127.5</v>
      </c>
      <c r="AG369" s="1081">
        <v>127.5</v>
      </c>
      <c r="AH369" s="1081">
        <v>77311.213999999993</v>
      </c>
      <c r="AI369"/>
      <c r="AJ369" s="1081">
        <f t="shared" si="5"/>
        <v>0</v>
      </c>
    </row>
    <row r="370" spans="12:36" x14ac:dyDescent="0.25">
      <c r="L370"/>
      <c r="M370"/>
      <c r="N370"/>
      <c r="O370"/>
      <c r="P370"/>
      <c r="R370" t="s">
        <v>38</v>
      </c>
      <c r="S370" t="s">
        <v>249</v>
      </c>
      <c r="T370" t="s">
        <v>533</v>
      </c>
      <c r="U370" t="s">
        <v>1132</v>
      </c>
      <c r="V370" s="1081">
        <v>114</v>
      </c>
      <c r="W370" s="1081">
        <v>114</v>
      </c>
      <c r="X370" s="1081">
        <v>814896.45799999998</v>
      </c>
      <c r="Y370"/>
      <c r="Z370" s="1081">
        <v>0</v>
      </c>
      <c r="AB370" s="1188" t="s">
        <v>1260</v>
      </c>
      <c r="AC370" s="1188" t="s">
        <v>269</v>
      </c>
      <c r="AD370" s="1188" t="s">
        <v>522</v>
      </c>
      <c r="AE370" s="1188" t="s">
        <v>1132</v>
      </c>
      <c r="AF370" s="1081">
        <v>200</v>
      </c>
      <c r="AG370" s="1081">
        <v>200</v>
      </c>
      <c r="AH370" s="1081">
        <v>302677.967</v>
      </c>
      <c r="AI370"/>
      <c r="AJ370" s="1081">
        <f t="shared" si="5"/>
        <v>0</v>
      </c>
    </row>
    <row r="371" spans="12:36" x14ac:dyDescent="0.25">
      <c r="L371"/>
      <c r="M371"/>
      <c r="N371"/>
      <c r="O371"/>
      <c r="P371"/>
      <c r="R371" t="s">
        <v>38</v>
      </c>
      <c r="S371" t="s">
        <v>249</v>
      </c>
      <c r="T371" t="s">
        <v>685</v>
      </c>
      <c r="U371" t="s">
        <v>1132</v>
      </c>
      <c r="V371" s="1081">
        <v>114</v>
      </c>
      <c r="W371" s="1081">
        <v>114</v>
      </c>
      <c r="X371" s="1081">
        <v>795294.24900000007</v>
      </c>
      <c r="Y371"/>
      <c r="Z371" s="1081">
        <v>0</v>
      </c>
      <c r="AB371" s="1188" t="s">
        <v>1260</v>
      </c>
      <c r="AC371" s="1188" t="s">
        <v>266</v>
      </c>
      <c r="AD371" s="1188" t="s">
        <v>515</v>
      </c>
      <c r="AE371" s="1188" t="s">
        <v>1132</v>
      </c>
      <c r="AF371" s="1081">
        <v>170</v>
      </c>
      <c r="AG371" s="1081">
        <v>170</v>
      </c>
      <c r="AH371" s="1081">
        <v>955780.96900000004</v>
      </c>
      <c r="AI371"/>
      <c r="AJ371" s="1081">
        <f t="shared" si="5"/>
        <v>0</v>
      </c>
    </row>
    <row r="372" spans="12:36" x14ac:dyDescent="0.25">
      <c r="L372"/>
      <c r="M372"/>
      <c r="N372"/>
      <c r="O372"/>
      <c r="P372"/>
      <c r="R372" t="s">
        <v>38</v>
      </c>
      <c r="S372" t="s">
        <v>249</v>
      </c>
      <c r="T372" t="s">
        <v>692</v>
      </c>
      <c r="U372" t="s">
        <v>1132</v>
      </c>
      <c r="V372" s="1081">
        <v>114</v>
      </c>
      <c r="W372" s="1081">
        <v>114</v>
      </c>
      <c r="X372" s="1081">
        <v>737891.65899999987</v>
      </c>
      <c r="Y372"/>
      <c r="Z372" s="1081">
        <v>0</v>
      </c>
      <c r="AB372" s="1188" t="s">
        <v>1260</v>
      </c>
      <c r="AC372" s="1188" t="s">
        <v>266</v>
      </c>
      <c r="AD372" s="1188" t="s">
        <v>517</v>
      </c>
      <c r="AE372" s="1188" t="s">
        <v>1132</v>
      </c>
      <c r="AF372" s="1081">
        <v>170</v>
      </c>
      <c r="AG372" s="1081">
        <v>170</v>
      </c>
      <c r="AH372" s="1081">
        <v>1030295.9679999999</v>
      </c>
      <c r="AI372"/>
      <c r="AJ372" s="1081">
        <f t="shared" si="5"/>
        <v>0</v>
      </c>
    </row>
    <row r="373" spans="12:36" x14ac:dyDescent="0.25">
      <c r="L373"/>
      <c r="M373"/>
      <c r="N373"/>
      <c r="O373"/>
      <c r="P373"/>
      <c r="R373" t="s">
        <v>38</v>
      </c>
      <c r="S373" t="s">
        <v>249</v>
      </c>
      <c r="T373" t="s">
        <v>1190</v>
      </c>
      <c r="U373" t="s">
        <v>1132</v>
      </c>
      <c r="V373" s="1081">
        <v>114</v>
      </c>
      <c r="W373" s="1081">
        <v>114</v>
      </c>
      <c r="X373" s="1081">
        <v>688446.49300000002</v>
      </c>
      <c r="Y373"/>
      <c r="Z373" s="1081">
        <v>0</v>
      </c>
      <c r="AB373" s="1188" t="s">
        <v>1260</v>
      </c>
      <c r="AC373" s="1188" t="s">
        <v>266</v>
      </c>
      <c r="AD373" s="1188" t="s">
        <v>523</v>
      </c>
      <c r="AE373" s="1188" t="s">
        <v>1132</v>
      </c>
      <c r="AF373" s="1081">
        <v>184</v>
      </c>
      <c r="AG373" s="1081">
        <v>184</v>
      </c>
      <c r="AH373" s="1081">
        <v>970337.79</v>
      </c>
      <c r="AI373"/>
      <c r="AJ373" s="1081">
        <f t="shared" si="5"/>
        <v>0</v>
      </c>
    </row>
    <row r="374" spans="12:36" x14ac:dyDescent="0.25">
      <c r="L374"/>
      <c r="M374"/>
      <c r="N374"/>
      <c r="O374"/>
      <c r="P374"/>
      <c r="R374" t="s">
        <v>38</v>
      </c>
      <c r="S374" t="s">
        <v>249</v>
      </c>
      <c r="T374" t="s">
        <v>1191</v>
      </c>
      <c r="U374" t="s">
        <v>1132</v>
      </c>
      <c r="V374" s="1081">
        <v>114</v>
      </c>
      <c r="W374" s="1081">
        <v>114</v>
      </c>
      <c r="X374" s="1081">
        <v>703520.74400000006</v>
      </c>
      <c r="Y374"/>
      <c r="Z374" s="1081">
        <v>0</v>
      </c>
      <c r="AB374" s="1188" t="s">
        <v>1366</v>
      </c>
      <c r="AC374" s="1188" t="s">
        <v>1102</v>
      </c>
      <c r="AD374" s="1188" t="s">
        <v>1367</v>
      </c>
      <c r="AE374" s="1188" t="s">
        <v>1146</v>
      </c>
      <c r="AF374" s="1081">
        <v>51.39</v>
      </c>
      <c r="AG374" s="1081">
        <v>51.39</v>
      </c>
      <c r="AH374" s="1081">
        <v>13214.06</v>
      </c>
      <c r="AI374"/>
      <c r="AJ374" s="1081">
        <f t="shared" si="5"/>
        <v>0</v>
      </c>
    </row>
    <row r="375" spans="12:36" x14ac:dyDescent="0.25">
      <c r="L375"/>
      <c r="M375"/>
      <c r="N375"/>
      <c r="O375"/>
      <c r="P375"/>
      <c r="R375" t="s">
        <v>38</v>
      </c>
      <c r="S375" t="s">
        <v>249</v>
      </c>
      <c r="T375" t="s">
        <v>1192</v>
      </c>
      <c r="U375" t="s">
        <v>1132</v>
      </c>
      <c r="V375" s="1081">
        <v>114</v>
      </c>
      <c r="W375" s="1081">
        <v>114</v>
      </c>
      <c r="X375" s="1081">
        <v>699451.35699999984</v>
      </c>
      <c r="Y375"/>
      <c r="Z375" s="1081">
        <v>0</v>
      </c>
      <c r="AB375" s="1188" t="s">
        <v>1366</v>
      </c>
      <c r="AC375" s="1188" t="s">
        <v>276</v>
      </c>
      <c r="AD375" s="1188" t="s">
        <v>702</v>
      </c>
      <c r="AE375" s="1188" t="s">
        <v>1132</v>
      </c>
      <c r="AF375" s="1081">
        <v>101.3</v>
      </c>
      <c r="AG375" s="1081">
        <v>101.3</v>
      </c>
      <c r="AH375" s="1081">
        <v>473467.11</v>
      </c>
      <c r="AI375"/>
      <c r="AJ375" s="1081">
        <f t="shared" si="5"/>
        <v>0</v>
      </c>
    </row>
    <row r="376" spans="12:36" x14ac:dyDescent="0.25">
      <c r="L376"/>
      <c r="M376"/>
      <c r="N376"/>
      <c r="O376"/>
      <c r="P376"/>
      <c r="R376" t="s">
        <v>38</v>
      </c>
      <c r="S376" t="s">
        <v>250</v>
      </c>
      <c r="T376" t="s">
        <v>531</v>
      </c>
      <c r="U376" t="s">
        <v>1132</v>
      </c>
      <c r="V376" s="1081">
        <v>70.12</v>
      </c>
      <c r="W376" s="1081">
        <v>70.12</v>
      </c>
      <c r="X376" s="1081">
        <v>547582.08699999994</v>
      </c>
      <c r="Y376"/>
      <c r="Z376" s="1081">
        <v>0</v>
      </c>
      <c r="AB376" s="1188" t="s">
        <v>1366</v>
      </c>
      <c r="AC376" s="1188" t="s">
        <v>1471</v>
      </c>
      <c r="AD376" s="1188" t="s">
        <v>703</v>
      </c>
      <c r="AE376" s="1188" t="s">
        <v>1132</v>
      </c>
      <c r="AF376" s="1081">
        <v>177.65</v>
      </c>
      <c r="AG376" s="1081">
        <v>177.65</v>
      </c>
      <c r="AH376" s="1081">
        <v>178013.87</v>
      </c>
      <c r="AI376"/>
      <c r="AJ376" s="1081">
        <f t="shared" si="5"/>
        <v>0</v>
      </c>
    </row>
    <row r="377" spans="12:36" x14ac:dyDescent="0.25">
      <c r="L377"/>
      <c r="M377"/>
      <c r="N377"/>
      <c r="O377"/>
      <c r="P377"/>
      <c r="R377" t="s">
        <v>38</v>
      </c>
      <c r="S377" t="s">
        <v>250</v>
      </c>
      <c r="T377" t="s">
        <v>533</v>
      </c>
      <c r="U377" t="s">
        <v>1132</v>
      </c>
      <c r="V377" s="1081">
        <v>70.12</v>
      </c>
      <c r="W377" s="1081">
        <v>70.12</v>
      </c>
      <c r="X377" s="1081">
        <v>554533.95700000005</v>
      </c>
      <c r="Y377"/>
      <c r="Z377" s="1081">
        <v>0</v>
      </c>
      <c r="AB377" s="1188" t="s">
        <v>1449</v>
      </c>
      <c r="AC377" s="1188" t="s">
        <v>1534</v>
      </c>
      <c r="AD377" s="1188" t="s">
        <v>1203</v>
      </c>
      <c r="AE377" s="1188" t="s">
        <v>1132</v>
      </c>
      <c r="AF377" s="1081">
        <v>15.75</v>
      </c>
      <c r="AG377" s="1081">
        <v>15.75</v>
      </c>
      <c r="AH377" s="1081">
        <v>68809.409</v>
      </c>
      <c r="AI377"/>
      <c r="AJ377" s="1081">
        <f t="shared" si="5"/>
        <v>0</v>
      </c>
    </row>
    <row r="378" spans="12:36" x14ac:dyDescent="0.25">
      <c r="L378"/>
      <c r="M378"/>
      <c r="N378"/>
      <c r="O378"/>
      <c r="P378"/>
      <c r="R378" t="s">
        <v>38</v>
      </c>
      <c r="S378" t="s">
        <v>250</v>
      </c>
      <c r="T378" t="s">
        <v>685</v>
      </c>
      <c r="U378" t="s">
        <v>1132</v>
      </c>
      <c r="V378" s="1081">
        <v>70.12</v>
      </c>
      <c r="W378" s="1081">
        <v>70.12</v>
      </c>
      <c r="X378" s="1081">
        <v>555654.03100000008</v>
      </c>
      <c r="Y378"/>
      <c r="Z378" s="1081">
        <v>0</v>
      </c>
      <c r="AB378" s="1188" t="s">
        <v>1449</v>
      </c>
      <c r="AC378" s="1188" t="s">
        <v>1534</v>
      </c>
      <c r="AD378" s="1188" t="s">
        <v>1207</v>
      </c>
      <c r="AE378" s="1188" t="s">
        <v>1132</v>
      </c>
      <c r="AF378" s="1081">
        <v>18.899999999999999</v>
      </c>
      <c r="AG378" s="1081">
        <v>18.899999999999999</v>
      </c>
      <c r="AH378" s="1081">
        <v>80549.433000000005</v>
      </c>
      <c r="AI378"/>
      <c r="AJ378" s="1081">
        <f t="shared" si="5"/>
        <v>0</v>
      </c>
    </row>
    <row r="379" spans="12:36" x14ac:dyDescent="0.25">
      <c r="L379"/>
      <c r="M379"/>
      <c r="N379"/>
      <c r="O379"/>
      <c r="P379"/>
      <c r="R379" t="s">
        <v>38</v>
      </c>
      <c r="S379" t="s">
        <v>682</v>
      </c>
      <c r="T379" t="s">
        <v>683</v>
      </c>
      <c r="U379" t="s">
        <v>1132</v>
      </c>
      <c r="V379" s="1081">
        <v>9.34</v>
      </c>
      <c r="W379" s="1081">
        <v>9.34</v>
      </c>
      <c r="X379" s="1081">
        <v>1603.8140000000001</v>
      </c>
      <c r="Y379"/>
      <c r="Z379" s="1081">
        <v>0</v>
      </c>
      <c r="AB379" s="1188" t="s">
        <v>1449</v>
      </c>
      <c r="AC379" s="1188" t="s">
        <v>1534</v>
      </c>
      <c r="AD379" s="1188" t="s">
        <v>1208</v>
      </c>
      <c r="AE379" s="1188" t="s">
        <v>1132</v>
      </c>
      <c r="AF379" s="1081">
        <v>18.899999999999999</v>
      </c>
      <c r="AG379" s="1081">
        <v>18.899999999999999</v>
      </c>
      <c r="AH379" s="1081">
        <v>78464.084000000003</v>
      </c>
      <c r="AI379"/>
      <c r="AJ379" s="1081">
        <f t="shared" si="5"/>
        <v>0</v>
      </c>
    </row>
    <row r="380" spans="12:36" x14ac:dyDescent="0.25">
      <c r="L380"/>
      <c r="M380"/>
      <c r="N380"/>
      <c r="O380"/>
      <c r="P380"/>
      <c r="R380" t="s">
        <v>38</v>
      </c>
      <c r="S380" t="s">
        <v>682</v>
      </c>
      <c r="T380" t="s">
        <v>684</v>
      </c>
      <c r="U380" t="s">
        <v>1132</v>
      </c>
      <c r="V380" s="1081">
        <v>9.34</v>
      </c>
      <c r="W380" s="1081">
        <v>9.34</v>
      </c>
      <c r="X380" s="1081">
        <v>1055.9750000000001</v>
      </c>
      <c r="Y380"/>
      <c r="Z380" s="1081">
        <v>0</v>
      </c>
      <c r="AB380" s="1188" t="s">
        <v>1449</v>
      </c>
      <c r="AC380" s="1188" t="s">
        <v>1534</v>
      </c>
      <c r="AD380" s="1188" t="s">
        <v>1212</v>
      </c>
      <c r="AE380" s="1188" t="s">
        <v>1132</v>
      </c>
      <c r="AF380" s="1081">
        <v>18.899999999999999</v>
      </c>
      <c r="AG380" s="1081">
        <v>18.899999999999999</v>
      </c>
      <c r="AH380" s="1081">
        <v>84452.97</v>
      </c>
      <c r="AI380"/>
      <c r="AJ380" s="1081">
        <f t="shared" si="5"/>
        <v>0</v>
      </c>
    </row>
    <row r="381" spans="12:36" x14ac:dyDescent="0.25">
      <c r="L381"/>
      <c r="M381"/>
      <c r="N381"/>
      <c r="O381"/>
      <c r="P381"/>
      <c r="R381" t="s">
        <v>40</v>
      </c>
      <c r="S381" t="s">
        <v>1217</v>
      </c>
      <c r="T381" t="s">
        <v>534</v>
      </c>
      <c r="U381" t="s">
        <v>1132</v>
      </c>
      <c r="V381" s="1081">
        <v>0.88</v>
      </c>
      <c r="W381" s="1081">
        <v>0.88</v>
      </c>
      <c r="X381" s="1081">
        <v>7221.2820000000002</v>
      </c>
      <c r="Y381"/>
      <c r="Z381" s="1081">
        <v>0</v>
      </c>
      <c r="AB381" s="1188" t="s">
        <v>1449</v>
      </c>
      <c r="AC381" s="1188" t="s">
        <v>1534</v>
      </c>
      <c r="AD381" s="1188" t="s">
        <v>1213</v>
      </c>
      <c r="AE381" s="1188" t="s">
        <v>1132</v>
      </c>
      <c r="AF381" s="1081">
        <v>22.05</v>
      </c>
      <c r="AG381" s="1081">
        <v>22.05</v>
      </c>
      <c r="AH381" s="1081">
        <v>103032.35300000002</v>
      </c>
      <c r="AI381"/>
      <c r="AJ381" s="1081">
        <f t="shared" si="5"/>
        <v>0</v>
      </c>
    </row>
    <row r="382" spans="12:36" x14ac:dyDescent="0.25">
      <c r="L382"/>
      <c r="M382"/>
      <c r="N382"/>
      <c r="O382"/>
      <c r="P382"/>
      <c r="R382" t="s">
        <v>40</v>
      </c>
      <c r="S382" t="s">
        <v>1217</v>
      </c>
      <c r="T382" t="s">
        <v>529</v>
      </c>
      <c r="U382" t="s">
        <v>1132</v>
      </c>
      <c r="V382" s="1081">
        <v>0.88</v>
      </c>
      <c r="W382" s="1081">
        <v>0.88</v>
      </c>
      <c r="X382" s="1081">
        <v>6773.3780000000015</v>
      </c>
      <c r="Y382"/>
      <c r="Z382" s="1081">
        <v>0</v>
      </c>
      <c r="AB382" s="1188" t="s">
        <v>1449</v>
      </c>
      <c r="AC382" s="1188" t="s">
        <v>1534</v>
      </c>
      <c r="AD382" s="1188" t="s">
        <v>1214</v>
      </c>
      <c r="AE382" s="1188" t="s">
        <v>1132</v>
      </c>
      <c r="AF382" s="1081">
        <v>15.75</v>
      </c>
      <c r="AG382" s="1081">
        <v>15.75</v>
      </c>
      <c r="AH382" s="1081">
        <v>68884.956000000006</v>
      </c>
      <c r="AI382"/>
      <c r="AJ382" s="1081">
        <f t="shared" si="5"/>
        <v>0</v>
      </c>
    </row>
    <row r="383" spans="12:36" x14ac:dyDescent="0.25">
      <c r="L383"/>
      <c r="M383"/>
      <c r="N383"/>
      <c r="O383"/>
      <c r="P383"/>
      <c r="R383" t="s">
        <v>40</v>
      </c>
      <c r="S383" t="s">
        <v>1218</v>
      </c>
      <c r="T383" t="s">
        <v>534</v>
      </c>
      <c r="U383" t="s">
        <v>1132</v>
      </c>
      <c r="V383" s="1081">
        <v>0.26</v>
      </c>
      <c r="W383" s="1081">
        <v>0.26</v>
      </c>
      <c r="X383" s="1081">
        <v>1612.8240000000001</v>
      </c>
      <c r="Y383"/>
      <c r="Z383" s="1081">
        <v>0</v>
      </c>
      <c r="AB383" s="1188" t="s">
        <v>1449</v>
      </c>
      <c r="AC383" s="1188" t="s">
        <v>1534</v>
      </c>
      <c r="AD383" s="1188" t="s">
        <v>1215</v>
      </c>
      <c r="AE383" s="1188" t="s">
        <v>1132</v>
      </c>
      <c r="AF383" s="1081">
        <v>22.05</v>
      </c>
      <c r="AG383" s="1081">
        <v>22.05</v>
      </c>
      <c r="AH383" s="1081">
        <v>100722.272</v>
      </c>
      <c r="AI383"/>
      <c r="AJ383" s="1081">
        <f t="shared" si="5"/>
        <v>0</v>
      </c>
    </row>
    <row r="384" spans="12:36" x14ac:dyDescent="0.25">
      <c r="L384"/>
      <c r="M384"/>
      <c r="N384"/>
      <c r="O384"/>
      <c r="P384"/>
      <c r="R384" t="s">
        <v>40</v>
      </c>
      <c r="S384" t="s">
        <v>1218</v>
      </c>
      <c r="T384" t="s">
        <v>529</v>
      </c>
      <c r="U384" t="s">
        <v>1132</v>
      </c>
      <c r="V384" s="1081">
        <v>0.26</v>
      </c>
      <c r="W384" s="1081">
        <v>0.26</v>
      </c>
      <c r="X384" s="1081">
        <v>1613.7650000000001</v>
      </c>
      <c r="Y384"/>
      <c r="Z384" s="1081">
        <v>0</v>
      </c>
      <c r="AB384" s="1188" t="s">
        <v>1449</v>
      </c>
      <c r="AC384" s="1188" t="s">
        <v>1450</v>
      </c>
      <c r="AD384" s="1188" t="s">
        <v>1203</v>
      </c>
      <c r="AE384" s="1188" t="s">
        <v>1132</v>
      </c>
      <c r="AF384" s="1081">
        <v>14.096</v>
      </c>
      <c r="AG384" s="1081">
        <v>14.096</v>
      </c>
      <c r="AH384" s="1081">
        <v>41340.195</v>
      </c>
      <c r="AI384"/>
      <c r="AJ384" s="1081">
        <f t="shared" si="5"/>
        <v>0</v>
      </c>
    </row>
    <row r="385" spans="12:36" x14ac:dyDescent="0.25">
      <c r="L385"/>
      <c r="M385"/>
      <c r="N385"/>
      <c r="O385"/>
      <c r="P385"/>
      <c r="R385" t="s">
        <v>40</v>
      </c>
      <c r="S385" t="s">
        <v>1218</v>
      </c>
      <c r="T385" t="s">
        <v>530</v>
      </c>
      <c r="U385" t="s">
        <v>1132</v>
      </c>
      <c r="V385" s="1081">
        <v>0.26</v>
      </c>
      <c r="W385" s="1081">
        <v>0.26</v>
      </c>
      <c r="X385" s="1081">
        <v>1737.9820000000002</v>
      </c>
      <c r="Y385"/>
      <c r="Z385" s="1081">
        <v>0</v>
      </c>
      <c r="AB385" s="1188" t="s">
        <v>1449</v>
      </c>
      <c r="AC385" s="1188" t="s">
        <v>1450</v>
      </c>
      <c r="AD385" s="1188" t="s">
        <v>1453</v>
      </c>
      <c r="AE385" s="1188" t="s">
        <v>1132</v>
      </c>
      <c r="AF385" s="1081">
        <v>14.096</v>
      </c>
      <c r="AG385" s="1081">
        <v>14.096</v>
      </c>
      <c r="AH385" s="1081">
        <v>41592.562999999995</v>
      </c>
      <c r="AI385"/>
      <c r="AJ385" s="1081">
        <f t="shared" si="5"/>
        <v>0</v>
      </c>
    </row>
    <row r="386" spans="12:36" x14ac:dyDescent="0.25">
      <c r="L386"/>
      <c r="M386"/>
      <c r="N386"/>
      <c r="O386"/>
      <c r="P386"/>
      <c r="R386" t="s">
        <v>40</v>
      </c>
      <c r="S386" t="s">
        <v>1219</v>
      </c>
      <c r="T386" t="s">
        <v>534</v>
      </c>
      <c r="U386" t="s">
        <v>1132</v>
      </c>
      <c r="V386" s="1081">
        <v>2.3199999999999998</v>
      </c>
      <c r="W386" s="1081">
        <v>2.3199999999999998</v>
      </c>
      <c r="X386" s="1081">
        <v>19339.699000000001</v>
      </c>
      <c r="Y386"/>
      <c r="Z386" s="1081">
        <v>0</v>
      </c>
      <c r="AB386" s="1188" t="s">
        <v>1449</v>
      </c>
      <c r="AC386" s="1188" t="s">
        <v>1450</v>
      </c>
      <c r="AD386" s="1188" t="s">
        <v>1207</v>
      </c>
      <c r="AE386" s="1188" t="s">
        <v>1132</v>
      </c>
      <c r="AF386" s="1081">
        <v>14.096</v>
      </c>
      <c r="AG386" s="1081">
        <v>14.096</v>
      </c>
      <c r="AH386" s="1081">
        <v>41189.776000000005</v>
      </c>
      <c r="AI386"/>
      <c r="AJ386" s="1081">
        <f t="shared" si="5"/>
        <v>0</v>
      </c>
    </row>
    <row r="387" spans="12:36" x14ac:dyDescent="0.25">
      <c r="L387"/>
      <c r="M387"/>
      <c r="N387"/>
      <c r="O387"/>
      <c r="P387"/>
      <c r="R387" t="s">
        <v>40</v>
      </c>
      <c r="S387" t="s">
        <v>1219</v>
      </c>
      <c r="T387" t="s">
        <v>529</v>
      </c>
      <c r="U387" t="s">
        <v>1132</v>
      </c>
      <c r="V387" s="1081">
        <v>2.3199999999999998</v>
      </c>
      <c r="W387" s="1081">
        <v>2.3199999999999998</v>
      </c>
      <c r="X387" s="1081">
        <v>20065.996999999999</v>
      </c>
      <c r="Y387"/>
      <c r="Z387" s="1081">
        <v>0</v>
      </c>
      <c r="AB387" s="1188" t="s">
        <v>1449</v>
      </c>
      <c r="AC387" s="1188" t="s">
        <v>1450</v>
      </c>
      <c r="AD387" s="1188" t="s">
        <v>1208</v>
      </c>
      <c r="AE387" s="1188" t="s">
        <v>1132</v>
      </c>
      <c r="AF387" s="1081">
        <v>14.096</v>
      </c>
      <c r="AG387" s="1081">
        <v>14.096</v>
      </c>
      <c r="AH387" s="1081">
        <v>41242.371999999996</v>
      </c>
      <c r="AI387"/>
      <c r="AJ387" s="1081">
        <f t="shared" si="5"/>
        <v>0</v>
      </c>
    </row>
    <row r="388" spans="12:36" x14ac:dyDescent="0.25">
      <c r="L388"/>
      <c r="M388"/>
      <c r="N388"/>
      <c r="O388"/>
      <c r="P388"/>
      <c r="R388" t="s">
        <v>40</v>
      </c>
      <c r="S388" t="s">
        <v>1220</v>
      </c>
      <c r="T388" t="s">
        <v>534</v>
      </c>
      <c r="U388" t="s">
        <v>1132</v>
      </c>
      <c r="V388" s="1081">
        <v>5.2</v>
      </c>
      <c r="W388" s="1081">
        <v>5.2</v>
      </c>
      <c r="X388" s="1081">
        <v>34901.408000000003</v>
      </c>
      <c r="Y388"/>
      <c r="Z388" s="1081">
        <v>0</v>
      </c>
      <c r="AB388" s="1188" t="s">
        <v>1449</v>
      </c>
      <c r="AC388" s="1188" t="s">
        <v>1450</v>
      </c>
      <c r="AD388" s="1188" t="s">
        <v>1212</v>
      </c>
      <c r="AE388" s="1188" t="s">
        <v>1132</v>
      </c>
      <c r="AF388" s="1081">
        <v>14.096</v>
      </c>
      <c r="AG388" s="1081">
        <v>14.096</v>
      </c>
      <c r="AH388" s="1081">
        <v>41307.203000000001</v>
      </c>
      <c r="AI388"/>
      <c r="AJ388" s="1081">
        <f t="shared" si="5"/>
        <v>0</v>
      </c>
    </row>
    <row r="389" spans="12:36" x14ac:dyDescent="0.25">
      <c r="L389"/>
      <c r="M389"/>
      <c r="N389"/>
      <c r="O389"/>
      <c r="P389"/>
      <c r="R389" t="s">
        <v>40</v>
      </c>
      <c r="S389" t="s">
        <v>1220</v>
      </c>
      <c r="T389" t="s">
        <v>529</v>
      </c>
      <c r="U389" t="s">
        <v>1132</v>
      </c>
      <c r="V389" s="1081">
        <v>5.2</v>
      </c>
      <c r="W389" s="1081">
        <v>5.2</v>
      </c>
      <c r="X389" s="1081">
        <v>33156.880000000005</v>
      </c>
      <c r="Y389"/>
      <c r="Z389" s="1081">
        <v>0</v>
      </c>
      <c r="AB389" s="1188" t="s">
        <v>1449</v>
      </c>
      <c r="AC389" s="1188" t="s">
        <v>1450</v>
      </c>
      <c r="AD389" s="1188" t="s">
        <v>1213</v>
      </c>
      <c r="AE389" s="1188" t="s">
        <v>1132</v>
      </c>
      <c r="AF389" s="1081">
        <v>14.096</v>
      </c>
      <c r="AG389" s="1081">
        <v>14.096</v>
      </c>
      <c r="AH389" s="1081">
        <v>41428.126999999993</v>
      </c>
      <c r="AI389"/>
      <c r="AJ389" s="1081">
        <f t="shared" si="5"/>
        <v>0</v>
      </c>
    </row>
    <row r="390" spans="12:36" x14ac:dyDescent="0.25">
      <c r="L390"/>
      <c r="M390"/>
      <c r="N390"/>
      <c r="O390"/>
      <c r="P390"/>
      <c r="R390" t="s">
        <v>40</v>
      </c>
      <c r="S390" t="s">
        <v>1220</v>
      </c>
      <c r="T390" t="s">
        <v>530</v>
      </c>
      <c r="U390" t="s">
        <v>1132</v>
      </c>
      <c r="V390" s="1081">
        <v>5.2</v>
      </c>
      <c r="W390" s="1081">
        <v>5.2</v>
      </c>
      <c r="X390" s="1081">
        <v>41008.848000000005</v>
      </c>
      <c r="Y390"/>
      <c r="Z390" s="1081">
        <v>0</v>
      </c>
      <c r="AB390" s="1188" t="s">
        <v>1449</v>
      </c>
      <c r="AC390" s="1188" t="s">
        <v>1450</v>
      </c>
      <c r="AD390" s="1188" t="s">
        <v>1214</v>
      </c>
      <c r="AE390" s="1188" t="s">
        <v>1132</v>
      </c>
      <c r="AF390" s="1081">
        <v>14.096</v>
      </c>
      <c r="AG390" s="1081">
        <v>14.096</v>
      </c>
      <c r="AH390" s="1081">
        <v>41401.078000000001</v>
      </c>
      <c r="AI390"/>
      <c r="AJ390" s="1081">
        <f t="shared" si="5"/>
        <v>0</v>
      </c>
    </row>
    <row r="391" spans="12:36" x14ac:dyDescent="0.25">
      <c r="L391"/>
      <c r="M391"/>
      <c r="N391"/>
      <c r="O391"/>
      <c r="P391"/>
      <c r="R391" t="s">
        <v>40</v>
      </c>
      <c r="S391" t="s">
        <v>1221</v>
      </c>
      <c r="T391" t="s">
        <v>534</v>
      </c>
      <c r="U391" t="s">
        <v>1132</v>
      </c>
      <c r="V391" s="1081">
        <v>48.45</v>
      </c>
      <c r="W391" s="1081">
        <v>48.45</v>
      </c>
      <c r="X391" s="1081">
        <v>272759.299</v>
      </c>
      <c r="Y391"/>
      <c r="Z391" s="1081">
        <v>0</v>
      </c>
      <c r="AB391" s="1188" t="s">
        <v>1449</v>
      </c>
      <c r="AC391" s="1188" t="s">
        <v>1450</v>
      </c>
      <c r="AD391" s="1188" t="s">
        <v>1215</v>
      </c>
      <c r="AE391" s="1188" t="s">
        <v>1132</v>
      </c>
      <c r="AF391" s="1081">
        <v>14.096</v>
      </c>
      <c r="AG391" s="1081">
        <v>14.096</v>
      </c>
      <c r="AH391" s="1081">
        <v>41152.116999999998</v>
      </c>
      <c r="AI391"/>
      <c r="AJ391" s="1081">
        <f t="shared" ref="AJ391:AJ454" si="6">+AG391-AF391</f>
        <v>0</v>
      </c>
    </row>
    <row r="392" spans="12:36" x14ac:dyDescent="0.25">
      <c r="L392"/>
      <c r="M392"/>
      <c r="N392"/>
      <c r="O392"/>
      <c r="P392"/>
      <c r="R392" t="s">
        <v>40</v>
      </c>
      <c r="S392" t="s">
        <v>1221</v>
      </c>
      <c r="T392" t="s">
        <v>529</v>
      </c>
      <c r="U392" t="s">
        <v>1132</v>
      </c>
      <c r="V392" s="1081">
        <v>48.45</v>
      </c>
      <c r="W392" s="1081">
        <v>48.45</v>
      </c>
      <c r="X392" s="1081">
        <v>203875.976</v>
      </c>
      <c r="Y392"/>
      <c r="Z392" s="1081">
        <v>0</v>
      </c>
      <c r="AB392" s="1188" t="s">
        <v>1449</v>
      </c>
      <c r="AC392" s="1188" t="s">
        <v>1450</v>
      </c>
      <c r="AD392" s="1188" t="s">
        <v>1451</v>
      </c>
      <c r="AE392" s="1188" t="s">
        <v>1132</v>
      </c>
      <c r="AF392" s="1081">
        <v>14.096</v>
      </c>
      <c r="AG392" s="1081">
        <v>14.096</v>
      </c>
      <c r="AH392" s="1081">
        <v>41030.582000000002</v>
      </c>
      <c r="AI392"/>
      <c r="AJ392" s="1081">
        <f t="shared" si="6"/>
        <v>0</v>
      </c>
    </row>
    <row r="393" spans="12:36" x14ac:dyDescent="0.25">
      <c r="L393"/>
      <c r="M393"/>
      <c r="N393"/>
      <c r="O393"/>
      <c r="P393"/>
      <c r="R393" t="s">
        <v>40</v>
      </c>
      <c r="S393" t="s">
        <v>1221</v>
      </c>
      <c r="T393" t="s">
        <v>530</v>
      </c>
      <c r="U393" t="s">
        <v>1132</v>
      </c>
      <c r="V393" s="1081">
        <v>48.45</v>
      </c>
      <c r="W393" s="1081">
        <v>48.45</v>
      </c>
      <c r="X393" s="1081">
        <v>245494.75899999996</v>
      </c>
      <c r="Y393"/>
      <c r="Z393" s="1081">
        <v>0</v>
      </c>
      <c r="AB393" s="1188" t="s">
        <v>1449</v>
      </c>
      <c r="AC393" s="1188" t="s">
        <v>1450</v>
      </c>
      <c r="AD393" s="1188" t="s">
        <v>1452</v>
      </c>
      <c r="AE393" s="1188" t="s">
        <v>1132</v>
      </c>
      <c r="AF393" s="1081">
        <v>17.62</v>
      </c>
      <c r="AG393" s="1081">
        <v>17.62</v>
      </c>
      <c r="AH393" s="1081">
        <v>51572.106999999989</v>
      </c>
      <c r="AI393"/>
      <c r="AJ393" s="1081">
        <f t="shared" si="6"/>
        <v>0</v>
      </c>
    </row>
    <row r="394" spans="12:36" x14ac:dyDescent="0.25">
      <c r="L394"/>
      <c r="M394"/>
      <c r="N394"/>
      <c r="O394"/>
      <c r="P394"/>
      <c r="R394" t="s">
        <v>40</v>
      </c>
      <c r="S394" t="s">
        <v>1222</v>
      </c>
      <c r="T394" t="s">
        <v>534</v>
      </c>
      <c r="U394" t="s">
        <v>1132</v>
      </c>
      <c r="V394" s="1081">
        <v>8.9600000000000009</v>
      </c>
      <c r="W394" s="1081">
        <v>8.9600000000000009</v>
      </c>
      <c r="X394" s="1081">
        <v>65998.712</v>
      </c>
      <c r="Y394"/>
      <c r="Z394" s="1081">
        <v>0</v>
      </c>
      <c r="AB394" s="1188" t="s">
        <v>58</v>
      </c>
      <c r="AC394" s="1188" t="s">
        <v>986</v>
      </c>
      <c r="AD394" s="1188" t="s">
        <v>509</v>
      </c>
      <c r="AE394" s="1188" t="s">
        <v>1132</v>
      </c>
      <c r="AF394" s="1081">
        <v>80</v>
      </c>
      <c r="AG394" s="1081">
        <v>80</v>
      </c>
      <c r="AH394" s="1081">
        <v>322611.80999999994</v>
      </c>
      <c r="AI394"/>
      <c r="AJ394" s="1081">
        <f t="shared" si="6"/>
        <v>0</v>
      </c>
    </row>
    <row r="395" spans="12:36" x14ac:dyDescent="0.25">
      <c r="L395"/>
      <c r="M395"/>
      <c r="N395"/>
      <c r="O395"/>
      <c r="P395"/>
      <c r="R395" t="s">
        <v>40</v>
      </c>
      <c r="S395" t="s">
        <v>267</v>
      </c>
      <c r="T395" t="s">
        <v>686</v>
      </c>
      <c r="U395" t="s">
        <v>1132</v>
      </c>
      <c r="V395" s="1081">
        <v>20.350000000000001</v>
      </c>
      <c r="W395" s="1081">
        <v>20.350000000000001</v>
      </c>
      <c r="X395" s="1081">
        <v>60.465000000000003</v>
      </c>
      <c r="Y395"/>
      <c r="Z395" s="1081">
        <v>0</v>
      </c>
      <c r="AB395" s="1188" t="s">
        <v>58</v>
      </c>
      <c r="AC395" s="1188" t="s">
        <v>1282</v>
      </c>
      <c r="AD395" s="1188" t="s">
        <v>509</v>
      </c>
      <c r="AE395" s="1188" t="s">
        <v>1132</v>
      </c>
      <c r="AF395" s="1081">
        <v>30</v>
      </c>
      <c r="AG395" s="1081">
        <v>30</v>
      </c>
      <c r="AH395" s="1081">
        <v>128004.54</v>
      </c>
      <c r="AI395"/>
      <c r="AJ395" s="1081">
        <f t="shared" si="6"/>
        <v>0</v>
      </c>
    </row>
    <row r="396" spans="12:36" x14ac:dyDescent="0.25">
      <c r="L396"/>
      <c r="M396"/>
      <c r="N396"/>
      <c r="O396"/>
      <c r="P396"/>
      <c r="R396" t="s">
        <v>40</v>
      </c>
      <c r="S396" t="s">
        <v>267</v>
      </c>
      <c r="T396" t="s">
        <v>687</v>
      </c>
      <c r="U396" t="s">
        <v>1132</v>
      </c>
      <c r="V396" s="1081">
        <v>5.23</v>
      </c>
      <c r="W396" s="1081">
        <v>5.23</v>
      </c>
      <c r="X396" s="1081">
        <v>401.15200000000004</v>
      </c>
      <c r="Y396"/>
      <c r="Z396" s="1081">
        <v>0</v>
      </c>
      <c r="AB396" s="1188" t="s">
        <v>1311</v>
      </c>
      <c r="AC396" s="1188" t="s">
        <v>259</v>
      </c>
      <c r="AD396" s="1188" t="s">
        <v>509</v>
      </c>
      <c r="AE396" s="1188" t="s">
        <v>1132</v>
      </c>
      <c r="AF396" s="1081">
        <v>57.5</v>
      </c>
      <c r="AG396" s="1081">
        <v>57.5</v>
      </c>
      <c r="AH396" s="1081">
        <v>288466.391</v>
      </c>
      <c r="AI396"/>
      <c r="AJ396" s="1081">
        <f t="shared" si="6"/>
        <v>0</v>
      </c>
    </row>
    <row r="397" spans="12:36" x14ac:dyDescent="0.25">
      <c r="L397"/>
      <c r="M397"/>
      <c r="N397"/>
      <c r="O397"/>
      <c r="P397"/>
      <c r="R397" t="s">
        <v>40</v>
      </c>
      <c r="S397" t="s">
        <v>267</v>
      </c>
      <c r="T397" t="s">
        <v>688</v>
      </c>
      <c r="U397" t="s">
        <v>1132</v>
      </c>
      <c r="V397" s="1081">
        <v>5.23</v>
      </c>
      <c r="W397" s="1081">
        <v>5.23</v>
      </c>
      <c r="X397" s="1081">
        <v>377.52699999999999</v>
      </c>
      <c r="Y397"/>
      <c r="Z397" s="1081">
        <v>0</v>
      </c>
      <c r="AB397" s="1188" t="s">
        <v>1311</v>
      </c>
      <c r="AC397" s="1188" t="s">
        <v>259</v>
      </c>
      <c r="AD397" s="1188" t="s">
        <v>952</v>
      </c>
      <c r="AE397" s="1188" t="s">
        <v>1132</v>
      </c>
      <c r="AF397" s="1081">
        <v>57.5</v>
      </c>
      <c r="AG397" s="1081">
        <v>57.5</v>
      </c>
      <c r="AH397" s="1081">
        <v>267251.86900000001</v>
      </c>
      <c r="AI397"/>
      <c r="AJ397" s="1081">
        <f t="shared" si="6"/>
        <v>0</v>
      </c>
    </row>
    <row r="398" spans="12:36" x14ac:dyDescent="0.25">
      <c r="L398"/>
      <c r="M398"/>
      <c r="N398"/>
      <c r="O398"/>
      <c r="P398"/>
      <c r="R398" t="s">
        <v>40</v>
      </c>
      <c r="S398" t="s">
        <v>842</v>
      </c>
      <c r="T398" t="s">
        <v>531</v>
      </c>
      <c r="U398" t="s">
        <v>1132</v>
      </c>
      <c r="V398" s="1081">
        <v>10.57</v>
      </c>
      <c r="W398" s="1081">
        <v>10.57</v>
      </c>
      <c r="X398" s="1081">
        <v>0</v>
      </c>
      <c r="Y398"/>
      <c r="Z398" s="1081">
        <v>0</v>
      </c>
      <c r="AB398" s="1188" t="s">
        <v>1311</v>
      </c>
      <c r="AC398" s="1188" t="s">
        <v>258</v>
      </c>
      <c r="AD398" s="1188" t="s">
        <v>509</v>
      </c>
      <c r="AE398" s="1188" t="s">
        <v>1132</v>
      </c>
      <c r="AF398" s="1081">
        <v>43.38</v>
      </c>
      <c r="AG398" s="1081">
        <v>43.38</v>
      </c>
      <c r="AH398" s="1081">
        <v>273642.17600000004</v>
      </c>
      <c r="AI398"/>
      <c r="AJ398" s="1081">
        <f t="shared" si="6"/>
        <v>0</v>
      </c>
    </row>
    <row r="399" spans="12:36" x14ac:dyDescent="0.25">
      <c r="L399"/>
      <c r="M399"/>
      <c r="N399"/>
      <c r="O399"/>
      <c r="P399"/>
      <c r="R399" t="s">
        <v>40</v>
      </c>
      <c r="S399" t="s">
        <v>842</v>
      </c>
      <c r="T399" t="s">
        <v>533</v>
      </c>
      <c r="U399" t="s">
        <v>1132</v>
      </c>
      <c r="V399" s="1081">
        <v>10.57</v>
      </c>
      <c r="W399" s="1081">
        <v>10.57</v>
      </c>
      <c r="X399" s="1081">
        <v>290.90500000000003</v>
      </c>
      <c r="Y399"/>
      <c r="Z399" s="1081">
        <v>0</v>
      </c>
      <c r="AB399" s="1188" t="s">
        <v>1311</v>
      </c>
      <c r="AC399" s="1188" t="s">
        <v>258</v>
      </c>
      <c r="AD399" s="1188" t="s">
        <v>952</v>
      </c>
      <c r="AE399" s="1188" t="s">
        <v>1132</v>
      </c>
      <c r="AF399" s="1081">
        <v>43.38</v>
      </c>
      <c r="AG399" s="1081">
        <v>43.38</v>
      </c>
      <c r="AH399" s="1081">
        <v>311398.10700000002</v>
      </c>
      <c r="AI399"/>
      <c r="AJ399" s="1081">
        <f t="shared" si="6"/>
        <v>0</v>
      </c>
    </row>
    <row r="400" spans="12:36" x14ac:dyDescent="0.25">
      <c r="L400"/>
      <c r="M400"/>
      <c r="N400"/>
      <c r="O400"/>
      <c r="P400"/>
      <c r="R400" t="s">
        <v>40</v>
      </c>
      <c r="S400" t="s">
        <v>842</v>
      </c>
      <c r="T400" t="s">
        <v>685</v>
      </c>
      <c r="U400" t="s">
        <v>1132</v>
      </c>
      <c r="V400" s="1081">
        <v>10.57</v>
      </c>
      <c r="W400" s="1081">
        <v>10.57</v>
      </c>
      <c r="X400" s="1081">
        <v>260.56100000000004</v>
      </c>
      <c r="Y400"/>
      <c r="Z400" s="1081">
        <v>0</v>
      </c>
      <c r="AB400" s="1188" t="s">
        <v>1311</v>
      </c>
      <c r="AC400" s="1188" t="s">
        <v>258</v>
      </c>
      <c r="AD400" s="1188" t="s">
        <v>1012</v>
      </c>
      <c r="AE400" s="1188" t="s">
        <v>1132</v>
      </c>
      <c r="AF400" s="1081">
        <v>43.38</v>
      </c>
      <c r="AG400" s="1081">
        <v>43.38</v>
      </c>
      <c r="AH400" s="1081">
        <v>305630.23</v>
      </c>
      <c r="AI400"/>
      <c r="AJ400" s="1081">
        <f t="shared" si="6"/>
        <v>0</v>
      </c>
    </row>
    <row r="401" spans="12:36" x14ac:dyDescent="0.25">
      <c r="L401"/>
      <c r="M401"/>
      <c r="N401"/>
      <c r="O401"/>
      <c r="P401"/>
      <c r="R401" t="s">
        <v>40</v>
      </c>
      <c r="S401" t="s">
        <v>277</v>
      </c>
      <c r="T401" t="s">
        <v>689</v>
      </c>
      <c r="U401" t="s">
        <v>1132</v>
      </c>
      <c r="V401" s="1081">
        <v>37.4</v>
      </c>
      <c r="W401" s="1081">
        <v>37.4</v>
      </c>
      <c r="X401" s="1081">
        <v>36066.251000000004</v>
      </c>
      <c r="Y401"/>
      <c r="Z401" s="1081">
        <v>0</v>
      </c>
      <c r="AB401" s="1188" t="s">
        <v>1311</v>
      </c>
      <c r="AC401" s="1188" t="s">
        <v>1541</v>
      </c>
      <c r="AD401" s="1188" t="s">
        <v>1540</v>
      </c>
      <c r="AE401" s="1188" t="s">
        <v>1132</v>
      </c>
      <c r="AF401" s="1081">
        <v>12</v>
      </c>
      <c r="AG401" s="1081">
        <v>14.821999999999999</v>
      </c>
      <c r="AH401" s="1081">
        <v>35384.93</v>
      </c>
      <c r="AI401"/>
      <c r="AJ401" s="1081">
        <f t="shared" si="6"/>
        <v>2.8219999999999992</v>
      </c>
    </row>
    <row r="402" spans="12:36" x14ac:dyDescent="0.25">
      <c r="L402"/>
      <c r="M402"/>
      <c r="N402"/>
      <c r="O402"/>
      <c r="P402"/>
      <c r="R402" t="s">
        <v>40</v>
      </c>
      <c r="S402" t="s">
        <v>277</v>
      </c>
      <c r="T402" t="s">
        <v>690</v>
      </c>
      <c r="U402" t="s">
        <v>1132</v>
      </c>
      <c r="V402" s="1081">
        <v>37.4</v>
      </c>
      <c r="W402" s="1081">
        <v>37.4</v>
      </c>
      <c r="X402" s="1081">
        <v>48566.381000000001</v>
      </c>
      <c r="Y402"/>
      <c r="Z402" s="1081">
        <v>0</v>
      </c>
      <c r="AB402" s="1188" t="s">
        <v>1311</v>
      </c>
      <c r="AC402" s="1188" t="s">
        <v>1541</v>
      </c>
      <c r="AD402" s="1188" t="s">
        <v>1542</v>
      </c>
      <c r="AE402" s="1188" t="s">
        <v>1132</v>
      </c>
      <c r="AF402" s="1081">
        <v>14</v>
      </c>
      <c r="AG402" s="1081">
        <v>14.86</v>
      </c>
      <c r="AH402" s="1081">
        <v>35231.400999999998</v>
      </c>
      <c r="AI402"/>
      <c r="AJ402" s="1081">
        <f t="shared" si="6"/>
        <v>0.85999999999999943</v>
      </c>
    </row>
    <row r="403" spans="12:36" x14ac:dyDescent="0.25">
      <c r="L403"/>
      <c r="M403"/>
      <c r="N403"/>
      <c r="O403"/>
      <c r="P403"/>
      <c r="R403" t="s">
        <v>42</v>
      </c>
      <c r="S403" t="s">
        <v>1279</v>
      </c>
      <c r="T403" t="s">
        <v>531</v>
      </c>
      <c r="U403" t="s">
        <v>1132</v>
      </c>
      <c r="V403" s="1081">
        <v>11.9</v>
      </c>
      <c r="W403" s="1081">
        <v>11.9</v>
      </c>
      <c r="X403" s="1081">
        <v>33402.03</v>
      </c>
      <c r="Y403"/>
      <c r="Z403" s="1081">
        <v>0</v>
      </c>
      <c r="AB403" s="1188" t="s">
        <v>1311</v>
      </c>
      <c r="AC403" s="1188" t="s">
        <v>1541</v>
      </c>
      <c r="AD403" s="1188" t="s">
        <v>1543</v>
      </c>
      <c r="AE403" s="1188" t="s">
        <v>1132</v>
      </c>
      <c r="AF403" s="1081">
        <v>14</v>
      </c>
      <c r="AG403" s="1081">
        <v>14.859</v>
      </c>
      <c r="AH403" s="1081">
        <v>35065.251000000004</v>
      </c>
      <c r="AI403"/>
      <c r="AJ403" s="1081">
        <f t="shared" si="6"/>
        <v>0.85899999999999999</v>
      </c>
    </row>
    <row r="404" spans="12:36" x14ac:dyDescent="0.25">
      <c r="L404"/>
      <c r="M404"/>
      <c r="N404"/>
      <c r="O404"/>
      <c r="P404"/>
      <c r="R404" t="s">
        <v>42</v>
      </c>
      <c r="S404" t="s">
        <v>1279</v>
      </c>
      <c r="T404" t="s">
        <v>533</v>
      </c>
      <c r="U404" t="s">
        <v>1132</v>
      </c>
      <c r="V404" s="1081">
        <v>11.9</v>
      </c>
      <c r="W404" s="1081">
        <v>11.9</v>
      </c>
      <c r="X404" s="1081">
        <v>32885.947999999997</v>
      </c>
      <c r="Y404"/>
      <c r="Z404" s="1081">
        <v>0</v>
      </c>
      <c r="AB404" s="1188" t="s">
        <v>1311</v>
      </c>
      <c r="AC404" s="1188" t="s">
        <v>1373</v>
      </c>
      <c r="AD404" s="1188" t="s">
        <v>706</v>
      </c>
      <c r="AE404" s="1188" t="s">
        <v>1132</v>
      </c>
      <c r="AF404" s="1081">
        <v>180</v>
      </c>
      <c r="AG404" s="1081">
        <v>180</v>
      </c>
      <c r="AH404" s="1081">
        <v>934472.80799999996</v>
      </c>
      <c r="AI404"/>
      <c r="AJ404" s="1081">
        <f t="shared" si="6"/>
        <v>0</v>
      </c>
    </row>
    <row r="405" spans="12:36" x14ac:dyDescent="0.25">
      <c r="L405"/>
      <c r="M405"/>
      <c r="N405"/>
      <c r="O405"/>
      <c r="P405"/>
      <c r="R405" t="s">
        <v>42</v>
      </c>
      <c r="S405" t="s">
        <v>1280</v>
      </c>
      <c r="T405" t="s">
        <v>685</v>
      </c>
      <c r="U405" t="s">
        <v>1132</v>
      </c>
      <c r="V405" s="1081">
        <v>11.9</v>
      </c>
      <c r="W405" s="1081">
        <v>11.9</v>
      </c>
      <c r="X405" s="1081">
        <v>44916.356999999996</v>
      </c>
      <c r="Y405"/>
      <c r="Z405" s="1081">
        <v>0</v>
      </c>
      <c r="AB405" s="1188" t="s">
        <v>1311</v>
      </c>
      <c r="AC405" s="1188" t="s">
        <v>1373</v>
      </c>
      <c r="AD405" s="1188" t="s">
        <v>707</v>
      </c>
      <c r="AE405" s="1188" t="s">
        <v>1132</v>
      </c>
      <c r="AF405" s="1081">
        <v>180</v>
      </c>
      <c r="AG405" s="1081">
        <v>180</v>
      </c>
      <c r="AH405" s="1081">
        <v>1007398.453</v>
      </c>
      <c r="AI405"/>
      <c r="AJ405" s="1081">
        <f t="shared" si="6"/>
        <v>0</v>
      </c>
    </row>
    <row r="406" spans="12:36" x14ac:dyDescent="0.25">
      <c r="L406"/>
      <c r="M406"/>
      <c r="N406"/>
      <c r="O406"/>
      <c r="P406"/>
      <c r="R406" t="s">
        <v>42</v>
      </c>
      <c r="S406" t="s">
        <v>691</v>
      </c>
      <c r="T406" t="s">
        <v>531</v>
      </c>
      <c r="U406" t="s">
        <v>1132</v>
      </c>
      <c r="V406" s="1081">
        <v>5.7320000000000002</v>
      </c>
      <c r="W406" s="1081">
        <v>5.7320000000000002</v>
      </c>
      <c r="X406" s="1081">
        <v>36846.334999999999</v>
      </c>
      <c r="Y406"/>
      <c r="Z406" s="1081">
        <v>0</v>
      </c>
      <c r="AB406" s="1188" t="s">
        <v>1311</v>
      </c>
      <c r="AC406" s="1188" t="s">
        <v>1373</v>
      </c>
      <c r="AD406" s="1188" t="s">
        <v>708</v>
      </c>
      <c r="AE406" s="1188" t="s">
        <v>1132</v>
      </c>
      <c r="AF406" s="1081">
        <v>199.8</v>
      </c>
      <c r="AG406" s="1081">
        <v>199.8</v>
      </c>
      <c r="AH406" s="1081">
        <v>1064718.102</v>
      </c>
      <c r="AI406"/>
      <c r="AJ406" s="1081">
        <f t="shared" si="6"/>
        <v>0</v>
      </c>
    </row>
    <row r="407" spans="12:36" x14ac:dyDescent="0.25">
      <c r="L407"/>
      <c r="M407"/>
      <c r="N407"/>
      <c r="O407"/>
      <c r="P407"/>
      <c r="R407" t="s">
        <v>42</v>
      </c>
      <c r="S407" t="s">
        <v>691</v>
      </c>
      <c r="T407" t="s">
        <v>533</v>
      </c>
      <c r="U407" t="s">
        <v>1132</v>
      </c>
      <c r="V407" s="1081">
        <v>5.7320000000000002</v>
      </c>
      <c r="W407" s="1081">
        <v>5.7320000000000002</v>
      </c>
      <c r="X407" s="1081">
        <v>36390.286</v>
      </c>
      <c r="Y407"/>
      <c r="Z407" s="1081">
        <v>0</v>
      </c>
      <c r="AB407" s="1188" t="s">
        <v>1311</v>
      </c>
      <c r="AC407" s="1188" t="s">
        <v>1373</v>
      </c>
      <c r="AD407" s="1188" t="s">
        <v>1072</v>
      </c>
      <c r="AE407" s="1188" t="s">
        <v>1132</v>
      </c>
      <c r="AF407" s="1081">
        <v>73.61</v>
      </c>
      <c r="AG407" s="1081">
        <v>73.599999999999994</v>
      </c>
      <c r="AH407" s="1081">
        <v>292851.53099999996</v>
      </c>
      <c r="AI407"/>
      <c r="AJ407" s="1081">
        <f t="shared" si="6"/>
        <v>-1.0000000000005116E-2</v>
      </c>
    </row>
    <row r="408" spans="12:36" x14ac:dyDescent="0.25">
      <c r="L408"/>
      <c r="M408"/>
      <c r="N408"/>
      <c r="O408"/>
      <c r="P408"/>
      <c r="R408" t="s">
        <v>42</v>
      </c>
      <c r="S408" t="s">
        <v>691</v>
      </c>
      <c r="T408" t="s">
        <v>685</v>
      </c>
      <c r="U408" t="s">
        <v>1132</v>
      </c>
      <c r="V408" s="1081">
        <v>5.7320000000000002</v>
      </c>
      <c r="W408" s="1081">
        <v>5.7320000000000002</v>
      </c>
      <c r="X408" s="1081">
        <v>37331.095999999998</v>
      </c>
      <c r="Y408"/>
      <c r="Z408" s="1081">
        <v>0</v>
      </c>
      <c r="AB408" s="1188" t="s">
        <v>1311</v>
      </c>
      <c r="AC408" s="1188" t="s">
        <v>1373</v>
      </c>
      <c r="AD408" s="1188" t="s">
        <v>709</v>
      </c>
      <c r="AE408" s="1188" t="s">
        <v>1132</v>
      </c>
      <c r="AF408" s="1081">
        <v>297.5</v>
      </c>
      <c r="AG408" s="1081">
        <v>297.5</v>
      </c>
      <c r="AH408" s="1081">
        <v>1586322.9620000001</v>
      </c>
      <c r="AI408"/>
      <c r="AJ408" s="1081">
        <f t="shared" si="6"/>
        <v>0</v>
      </c>
    </row>
    <row r="409" spans="12:36" x14ac:dyDescent="0.25">
      <c r="L409"/>
      <c r="M409"/>
      <c r="N409"/>
      <c r="O409"/>
      <c r="P409"/>
      <c r="R409" t="s">
        <v>42</v>
      </c>
      <c r="S409" t="s">
        <v>691</v>
      </c>
      <c r="T409" t="s">
        <v>692</v>
      </c>
      <c r="U409" t="s">
        <v>1132</v>
      </c>
      <c r="V409" s="1081">
        <v>5.7320000000000002</v>
      </c>
      <c r="W409" s="1081">
        <v>5.7320000000000002</v>
      </c>
      <c r="X409" s="1081">
        <v>37398.695</v>
      </c>
      <c r="Y409"/>
      <c r="Z409" s="1081">
        <v>0</v>
      </c>
      <c r="AB409" s="1188" t="s">
        <v>1311</v>
      </c>
      <c r="AC409" s="1188" t="s">
        <v>1373</v>
      </c>
      <c r="AD409" s="1188" t="s">
        <v>1073</v>
      </c>
      <c r="AE409" s="1188" t="s">
        <v>1132</v>
      </c>
      <c r="AF409" s="1081">
        <v>31.79</v>
      </c>
      <c r="AG409" s="1081">
        <v>31.79</v>
      </c>
      <c r="AH409" s="1081">
        <v>120343.508</v>
      </c>
      <c r="AI409"/>
      <c r="AJ409" s="1081">
        <f t="shared" si="6"/>
        <v>0</v>
      </c>
    </row>
    <row r="410" spans="12:36" x14ac:dyDescent="0.25">
      <c r="L410"/>
      <c r="M410"/>
      <c r="N410"/>
      <c r="O410"/>
      <c r="P410"/>
      <c r="R410" t="s">
        <v>1313</v>
      </c>
      <c r="S410" t="s">
        <v>1314</v>
      </c>
      <c r="T410" t="s">
        <v>531</v>
      </c>
      <c r="U410" t="s">
        <v>1146</v>
      </c>
      <c r="V410" s="1081">
        <v>0</v>
      </c>
      <c r="W410" s="1081">
        <v>0.3</v>
      </c>
      <c r="X410" s="1081">
        <v>1648.453</v>
      </c>
      <c r="Y410"/>
      <c r="Z410" s="1081">
        <v>0.3</v>
      </c>
      <c r="AB410" s="1188" t="s">
        <v>1311</v>
      </c>
      <c r="AC410" s="1188" t="s">
        <v>274</v>
      </c>
      <c r="AD410" s="1188" t="s">
        <v>715</v>
      </c>
      <c r="AE410" s="1188" t="s">
        <v>1132</v>
      </c>
      <c r="AF410" s="1081">
        <v>135</v>
      </c>
      <c r="AG410" s="1081">
        <v>135</v>
      </c>
      <c r="AH410" s="1081">
        <v>36149.195999999996</v>
      </c>
      <c r="AI410"/>
      <c r="AJ410" s="1081">
        <f t="shared" si="6"/>
        <v>0</v>
      </c>
    </row>
    <row r="411" spans="12:36" x14ac:dyDescent="0.25">
      <c r="L411"/>
      <c r="M411"/>
      <c r="N411"/>
      <c r="O411"/>
      <c r="P411"/>
      <c r="R411" t="s">
        <v>1313</v>
      </c>
      <c r="S411" t="s">
        <v>1314</v>
      </c>
      <c r="T411" t="s">
        <v>533</v>
      </c>
      <c r="U411" t="s">
        <v>1132</v>
      </c>
      <c r="V411" s="1081">
        <v>0</v>
      </c>
      <c r="W411" s="1081">
        <v>0.3</v>
      </c>
      <c r="X411" s="1081">
        <v>1155.2639999999999</v>
      </c>
      <c r="Y411"/>
      <c r="Z411" s="1081">
        <v>0.3</v>
      </c>
      <c r="AB411" s="1188" t="s">
        <v>1311</v>
      </c>
      <c r="AC411" s="1188" t="s">
        <v>1005</v>
      </c>
      <c r="AD411" s="1188" t="s">
        <v>1014</v>
      </c>
      <c r="AE411" s="1188" t="s">
        <v>1132</v>
      </c>
      <c r="AF411" s="1081">
        <v>239.67</v>
      </c>
      <c r="AG411" s="1081">
        <v>239.67</v>
      </c>
      <c r="AH411" s="1081">
        <v>1832.43</v>
      </c>
      <c r="AI411"/>
      <c r="AJ411" s="1081">
        <f t="shared" si="6"/>
        <v>0</v>
      </c>
    </row>
    <row r="412" spans="12:36" x14ac:dyDescent="0.25">
      <c r="L412"/>
      <c r="M412"/>
      <c r="N412"/>
      <c r="O412"/>
      <c r="P412"/>
      <c r="R412" t="s">
        <v>46</v>
      </c>
      <c r="S412" t="s">
        <v>985</v>
      </c>
      <c r="T412" t="s">
        <v>509</v>
      </c>
      <c r="U412" t="s">
        <v>1132</v>
      </c>
      <c r="V412" s="1081">
        <v>5</v>
      </c>
      <c r="W412" s="1081">
        <v>5</v>
      </c>
      <c r="X412" s="1081">
        <v>32547.929000000004</v>
      </c>
      <c r="Y412"/>
      <c r="Z412" s="1081">
        <v>0</v>
      </c>
      <c r="AB412" s="1188" t="s">
        <v>1311</v>
      </c>
      <c r="AC412" s="1188" t="s">
        <v>1005</v>
      </c>
      <c r="AD412" s="1188" t="s">
        <v>1015</v>
      </c>
      <c r="AE412" s="1188" t="s">
        <v>1132</v>
      </c>
      <c r="AF412" s="1081">
        <v>239.67</v>
      </c>
      <c r="AG412" s="1081">
        <v>239.67</v>
      </c>
      <c r="AH412" s="1081">
        <v>326.68099999999998</v>
      </c>
      <c r="AI412"/>
      <c r="AJ412" s="1081">
        <f t="shared" si="6"/>
        <v>0</v>
      </c>
    </row>
    <row r="413" spans="12:36" x14ac:dyDescent="0.25">
      <c r="L413"/>
      <c r="M413"/>
      <c r="N413"/>
      <c r="O413"/>
      <c r="P413"/>
      <c r="R413" t="s">
        <v>48</v>
      </c>
      <c r="S413" t="s">
        <v>1009</v>
      </c>
      <c r="T413" t="s">
        <v>1157</v>
      </c>
      <c r="U413" t="s">
        <v>1132</v>
      </c>
      <c r="V413" s="1081">
        <v>20</v>
      </c>
      <c r="W413" s="1081">
        <v>20</v>
      </c>
      <c r="X413" s="1081">
        <v>106427.694</v>
      </c>
      <c r="Y413"/>
      <c r="Z413" s="1081">
        <v>0</v>
      </c>
      <c r="AB413" s="1188" t="s">
        <v>1311</v>
      </c>
      <c r="AC413" s="1188" t="s">
        <v>1005</v>
      </c>
      <c r="AD413" s="1188" t="s">
        <v>1016</v>
      </c>
      <c r="AE413" s="1188" t="s">
        <v>1132</v>
      </c>
      <c r="AF413" s="1081">
        <v>239.67</v>
      </c>
      <c r="AG413" s="1081">
        <v>239.67</v>
      </c>
      <c r="AH413" s="1081">
        <v>1509.2659999999998</v>
      </c>
      <c r="AI413"/>
      <c r="AJ413" s="1081">
        <f t="shared" si="6"/>
        <v>0</v>
      </c>
    </row>
    <row r="414" spans="12:36" x14ac:dyDescent="0.25">
      <c r="L414"/>
      <c r="M414"/>
      <c r="N414"/>
      <c r="O414"/>
      <c r="P414"/>
      <c r="R414" t="s">
        <v>48</v>
      </c>
      <c r="S414" t="s">
        <v>984</v>
      </c>
      <c r="T414" t="s">
        <v>1157</v>
      </c>
      <c r="U414" t="s">
        <v>1132</v>
      </c>
      <c r="V414" s="1081">
        <v>20</v>
      </c>
      <c r="W414" s="1081">
        <v>20</v>
      </c>
      <c r="X414" s="1081">
        <v>134112.16899999999</v>
      </c>
      <c r="Y414"/>
      <c r="Z414" s="1081">
        <v>0</v>
      </c>
      <c r="AB414" s="1188" t="s">
        <v>1311</v>
      </c>
      <c r="AC414" s="1188" t="s">
        <v>1677</v>
      </c>
      <c r="AD414" s="1188" t="s">
        <v>716</v>
      </c>
      <c r="AE414" s="1188" t="s">
        <v>1146</v>
      </c>
      <c r="AF414" s="1081">
        <v>189.55</v>
      </c>
      <c r="AG414" s="1081">
        <v>189.55</v>
      </c>
      <c r="AH414" s="1081">
        <v>1697.4059999999999</v>
      </c>
      <c r="AI414"/>
      <c r="AJ414" s="1081">
        <f t="shared" si="6"/>
        <v>0</v>
      </c>
    </row>
    <row r="415" spans="12:36" x14ac:dyDescent="0.25">
      <c r="L415"/>
      <c r="M415"/>
      <c r="N415"/>
      <c r="O415"/>
      <c r="P415"/>
      <c r="R415" t="s">
        <v>1503</v>
      </c>
      <c r="S415" t="s">
        <v>255</v>
      </c>
      <c r="T415" t="s">
        <v>1289</v>
      </c>
      <c r="U415" t="s">
        <v>1132</v>
      </c>
      <c r="V415" s="1081">
        <v>102</v>
      </c>
      <c r="W415" s="1081">
        <v>102</v>
      </c>
      <c r="X415" s="1081">
        <v>837083.14000000013</v>
      </c>
      <c r="Y415"/>
      <c r="Z415" s="1081">
        <v>0</v>
      </c>
      <c r="AB415" s="1188" t="s">
        <v>1311</v>
      </c>
      <c r="AC415" s="1188" t="s">
        <v>1677</v>
      </c>
      <c r="AD415" s="1188" t="s">
        <v>717</v>
      </c>
      <c r="AE415" s="1188" t="s">
        <v>1146</v>
      </c>
      <c r="AF415" s="1081">
        <v>189.55</v>
      </c>
      <c r="AG415" s="1081">
        <v>189.55</v>
      </c>
      <c r="AH415" s="1081">
        <v>2007.4770000000001</v>
      </c>
      <c r="AI415"/>
      <c r="AJ415" s="1081">
        <f t="shared" si="6"/>
        <v>0</v>
      </c>
    </row>
    <row r="416" spans="12:36" x14ac:dyDescent="0.25">
      <c r="L416"/>
      <c r="M416"/>
      <c r="N416"/>
      <c r="O416"/>
      <c r="P416"/>
      <c r="R416" t="s">
        <v>1503</v>
      </c>
      <c r="S416" t="s">
        <v>255</v>
      </c>
      <c r="T416" t="s">
        <v>1286</v>
      </c>
      <c r="U416" t="s">
        <v>1132</v>
      </c>
      <c r="V416" s="1081">
        <v>30.15</v>
      </c>
      <c r="W416" s="1081">
        <v>30.15</v>
      </c>
      <c r="X416" s="1081">
        <v>90193.732000000004</v>
      </c>
      <c r="Y416"/>
      <c r="Z416" s="1081">
        <v>0</v>
      </c>
      <c r="AB416" s="1188" t="s">
        <v>1311</v>
      </c>
      <c r="AC416" s="1188" t="s">
        <v>1677</v>
      </c>
      <c r="AD416" s="1188" t="s">
        <v>718</v>
      </c>
      <c r="AE416" s="1188" t="s">
        <v>1132</v>
      </c>
      <c r="AF416" s="1081">
        <v>189.55</v>
      </c>
      <c r="AG416" s="1081">
        <v>189.55</v>
      </c>
      <c r="AH416" s="1081">
        <v>2036.3329999999999</v>
      </c>
      <c r="AI416"/>
      <c r="AJ416" s="1081">
        <f t="shared" si="6"/>
        <v>0</v>
      </c>
    </row>
    <row r="417" spans="12:36" x14ac:dyDescent="0.25">
      <c r="L417"/>
      <c r="M417"/>
      <c r="N417"/>
      <c r="O417"/>
      <c r="P417"/>
      <c r="R417" t="s">
        <v>1503</v>
      </c>
      <c r="S417" t="s">
        <v>255</v>
      </c>
      <c r="T417" t="s">
        <v>1287</v>
      </c>
      <c r="U417" t="s">
        <v>1132</v>
      </c>
      <c r="V417" s="1081">
        <v>30.15</v>
      </c>
      <c r="W417" s="1081">
        <v>30.15</v>
      </c>
      <c r="X417" s="1081">
        <v>189390.73100000003</v>
      </c>
      <c r="Y417"/>
      <c r="Z417" s="1081">
        <v>0</v>
      </c>
      <c r="AB417" s="1188" t="s">
        <v>59</v>
      </c>
      <c r="AC417" s="1188" t="s">
        <v>265</v>
      </c>
      <c r="AD417" s="1188" t="s">
        <v>706</v>
      </c>
      <c r="AE417" s="1188" t="s">
        <v>1132</v>
      </c>
      <c r="AF417" s="1081">
        <v>193.4</v>
      </c>
      <c r="AG417" s="1081">
        <v>193.4</v>
      </c>
      <c r="AH417" s="1081">
        <v>1383538.4260000002</v>
      </c>
      <c r="AI417"/>
      <c r="AJ417" s="1081">
        <f t="shared" si="6"/>
        <v>0</v>
      </c>
    </row>
    <row r="418" spans="12:36" x14ac:dyDescent="0.25">
      <c r="L418"/>
      <c r="M418"/>
      <c r="N418"/>
      <c r="O418"/>
      <c r="P418"/>
      <c r="R418" t="s">
        <v>1503</v>
      </c>
      <c r="S418" t="s">
        <v>255</v>
      </c>
      <c r="T418" t="s">
        <v>1288</v>
      </c>
      <c r="U418" t="s">
        <v>1132</v>
      </c>
      <c r="V418" s="1081">
        <v>30.15</v>
      </c>
      <c r="W418" s="1081">
        <v>30.15</v>
      </c>
      <c r="X418" s="1081">
        <v>168775.421</v>
      </c>
      <c r="Y418"/>
      <c r="Z418" s="1081">
        <v>0</v>
      </c>
      <c r="AB418" s="1188" t="s">
        <v>59</v>
      </c>
      <c r="AC418" s="1188" t="s">
        <v>265</v>
      </c>
      <c r="AD418" s="1188" t="s">
        <v>707</v>
      </c>
      <c r="AE418" s="1188" t="s">
        <v>1132</v>
      </c>
      <c r="AF418" s="1081">
        <v>193.4</v>
      </c>
      <c r="AG418" s="1081">
        <v>193.4</v>
      </c>
      <c r="AH418" s="1081">
        <v>1103568.07</v>
      </c>
      <c r="AI418"/>
      <c r="AJ418" s="1081">
        <f t="shared" si="6"/>
        <v>0</v>
      </c>
    </row>
    <row r="419" spans="12:36" x14ac:dyDescent="0.25">
      <c r="L419"/>
      <c r="M419"/>
      <c r="N419"/>
      <c r="O419"/>
      <c r="P419"/>
      <c r="R419" s="1085" t="s">
        <v>1503</v>
      </c>
      <c r="S419" s="1085" t="s">
        <v>693</v>
      </c>
      <c r="T419" s="1085" t="s">
        <v>694</v>
      </c>
      <c r="U419" s="1085" t="s">
        <v>1356</v>
      </c>
      <c r="V419" s="1086">
        <v>0</v>
      </c>
      <c r="W419" s="1086">
        <v>2.5</v>
      </c>
      <c r="X419" s="1086">
        <v>7.7119999999999997</v>
      </c>
      <c r="Y419" s="1085" t="s">
        <v>1610</v>
      </c>
      <c r="Z419" s="1081">
        <v>2.5</v>
      </c>
      <c r="AB419" s="1188" t="s">
        <v>59</v>
      </c>
      <c r="AC419" s="1188" t="s">
        <v>265</v>
      </c>
      <c r="AD419" s="1188" t="s">
        <v>719</v>
      </c>
      <c r="AE419" s="1188" t="s">
        <v>1132</v>
      </c>
      <c r="AF419" s="1081">
        <v>192</v>
      </c>
      <c r="AG419" s="1081">
        <v>192</v>
      </c>
      <c r="AH419" s="1081">
        <v>1280354.3299999998</v>
      </c>
      <c r="AI419"/>
      <c r="AJ419" s="1081">
        <f t="shared" si="6"/>
        <v>0</v>
      </c>
    </row>
    <row r="420" spans="12:36" x14ac:dyDescent="0.25">
      <c r="L420"/>
      <c r="M420"/>
      <c r="N420"/>
      <c r="O420"/>
      <c r="P420"/>
      <c r="R420" s="1085" t="s">
        <v>1503</v>
      </c>
      <c r="S420" s="1085" t="s">
        <v>693</v>
      </c>
      <c r="T420" s="1085" t="s">
        <v>695</v>
      </c>
      <c r="U420" s="1085" t="s">
        <v>1356</v>
      </c>
      <c r="V420" s="1086">
        <v>0</v>
      </c>
      <c r="W420" s="1086">
        <v>2.5</v>
      </c>
      <c r="X420" s="1086">
        <v>8.016</v>
      </c>
      <c r="Y420" s="1085" t="s">
        <v>1610</v>
      </c>
      <c r="Z420" s="1081">
        <v>2.5</v>
      </c>
      <c r="AB420" s="1188" t="s">
        <v>61</v>
      </c>
      <c r="AC420" s="1188" t="s">
        <v>1580</v>
      </c>
      <c r="AD420" s="1188" t="s">
        <v>509</v>
      </c>
      <c r="AE420" s="1188" t="s">
        <v>1132</v>
      </c>
      <c r="AF420" s="1081">
        <v>10.41</v>
      </c>
      <c r="AG420" s="1081">
        <v>10.41</v>
      </c>
      <c r="AH420" s="1081">
        <v>45442.271909999996</v>
      </c>
      <c r="AI420"/>
      <c r="AJ420" s="1081">
        <f t="shared" si="6"/>
        <v>0</v>
      </c>
    </row>
    <row r="421" spans="12:36" x14ac:dyDescent="0.25">
      <c r="L421"/>
      <c r="M421"/>
      <c r="N421"/>
      <c r="O421"/>
      <c r="P421"/>
      <c r="R421" s="1085" t="s">
        <v>1503</v>
      </c>
      <c r="S421" s="1085" t="s">
        <v>693</v>
      </c>
      <c r="T421" s="1085" t="s">
        <v>696</v>
      </c>
      <c r="U421" s="1085" t="s">
        <v>1356</v>
      </c>
      <c r="V421" s="1086">
        <v>0</v>
      </c>
      <c r="W421" s="1086">
        <v>2.5</v>
      </c>
      <c r="X421" s="1086">
        <v>8.0150000000000006</v>
      </c>
      <c r="Y421" s="1085" t="s">
        <v>1610</v>
      </c>
      <c r="Z421" s="1081">
        <v>2.5</v>
      </c>
      <c r="AB421" s="1188" t="s">
        <v>61</v>
      </c>
      <c r="AC421" s="1188" t="s">
        <v>1580</v>
      </c>
      <c r="AD421" s="1188" t="s">
        <v>952</v>
      </c>
      <c r="AE421" s="1188" t="s">
        <v>1132</v>
      </c>
      <c r="AF421" s="1081">
        <v>10.41</v>
      </c>
      <c r="AG421" s="1081">
        <v>10.41</v>
      </c>
      <c r="AH421" s="1081">
        <v>32363.755147500029</v>
      </c>
      <c r="AI421"/>
      <c r="AJ421" s="1081">
        <f t="shared" si="6"/>
        <v>0</v>
      </c>
    </row>
    <row r="422" spans="12:36" x14ac:dyDescent="0.25">
      <c r="L422"/>
      <c r="M422"/>
      <c r="N422"/>
      <c r="O422"/>
      <c r="P422"/>
      <c r="R422" s="1085" t="s">
        <v>1503</v>
      </c>
      <c r="S422" s="1085" t="s">
        <v>693</v>
      </c>
      <c r="T422" s="1085" t="s">
        <v>697</v>
      </c>
      <c r="U422" s="1085" t="s">
        <v>1356</v>
      </c>
      <c r="V422" s="1086">
        <v>0</v>
      </c>
      <c r="W422" s="1086">
        <v>2.5</v>
      </c>
      <c r="X422" s="1086">
        <v>5.9370000000000003</v>
      </c>
      <c r="Y422" s="1085" t="s">
        <v>1610</v>
      </c>
      <c r="Z422" s="1081">
        <v>2.5</v>
      </c>
      <c r="AB422" s="1188" t="s">
        <v>61</v>
      </c>
      <c r="AC422" s="1188" t="s">
        <v>1581</v>
      </c>
      <c r="AD422" s="1188" t="s">
        <v>509</v>
      </c>
      <c r="AE422" s="1188" t="s">
        <v>1132</v>
      </c>
      <c r="AF422" s="1081">
        <v>10.41</v>
      </c>
      <c r="AG422" s="1081">
        <v>10.41</v>
      </c>
      <c r="AH422" s="1081">
        <v>42937.42512749997</v>
      </c>
      <c r="AI422"/>
      <c r="AJ422" s="1081">
        <f t="shared" si="6"/>
        <v>0</v>
      </c>
    </row>
    <row r="423" spans="12:36" x14ac:dyDescent="0.25">
      <c r="L423"/>
      <c r="M423"/>
      <c r="N423"/>
      <c r="O423"/>
      <c r="P423"/>
      <c r="R423" s="1085" t="s">
        <v>1503</v>
      </c>
      <c r="S423" s="1085" t="s">
        <v>693</v>
      </c>
      <c r="T423" s="1085" t="s">
        <v>698</v>
      </c>
      <c r="U423" s="1085" t="s">
        <v>1356</v>
      </c>
      <c r="V423" s="1086">
        <v>0</v>
      </c>
      <c r="W423" s="1086">
        <v>2.5</v>
      </c>
      <c r="X423" s="1086">
        <v>0</v>
      </c>
      <c r="Y423" s="1085" t="s">
        <v>1610</v>
      </c>
      <c r="Z423" s="1081">
        <v>2.5</v>
      </c>
      <c r="AB423" s="1188" t="s">
        <v>61</v>
      </c>
      <c r="AC423" s="1188" t="s">
        <v>1581</v>
      </c>
      <c r="AD423" s="1188" t="s">
        <v>952</v>
      </c>
      <c r="AE423" s="1188" t="s">
        <v>1132</v>
      </c>
      <c r="AF423" s="1081">
        <v>10.41</v>
      </c>
      <c r="AG423" s="1081">
        <v>10.41</v>
      </c>
      <c r="AH423" s="1081">
        <v>46286.845152499998</v>
      </c>
      <c r="AI423"/>
      <c r="AJ423" s="1081">
        <f t="shared" si="6"/>
        <v>0</v>
      </c>
    </row>
    <row r="424" spans="12:36" x14ac:dyDescent="0.25">
      <c r="L424"/>
      <c r="M424"/>
      <c r="N424"/>
      <c r="O424"/>
      <c r="P424"/>
      <c r="R424" s="1085" t="s">
        <v>1503</v>
      </c>
      <c r="S424" s="1085" t="s">
        <v>693</v>
      </c>
      <c r="T424" s="1085" t="s">
        <v>1378</v>
      </c>
      <c r="U424" s="1085" t="s">
        <v>1356</v>
      </c>
      <c r="V424" s="1086">
        <v>0</v>
      </c>
      <c r="W424" s="1086"/>
      <c r="X424" s="1086"/>
      <c r="Y424" s="1085" t="s">
        <v>1610</v>
      </c>
      <c r="Z424" s="1081">
        <v>0</v>
      </c>
      <c r="AB424" s="1188" t="s">
        <v>61</v>
      </c>
      <c r="AC424" s="1188" t="s">
        <v>1582</v>
      </c>
      <c r="AD424" s="1188" t="s">
        <v>509</v>
      </c>
      <c r="AE424" s="1188" t="s">
        <v>1132</v>
      </c>
      <c r="AF424" s="1081">
        <v>10.41</v>
      </c>
      <c r="AG424" s="1081">
        <v>10.41</v>
      </c>
      <c r="AH424" s="1081">
        <v>50118.265847500035</v>
      </c>
      <c r="AI424"/>
      <c r="AJ424" s="1081">
        <f t="shared" si="6"/>
        <v>0</v>
      </c>
    </row>
    <row r="425" spans="12:36" x14ac:dyDescent="0.25">
      <c r="L425"/>
      <c r="M425"/>
      <c r="N425"/>
      <c r="O425"/>
      <c r="P425"/>
      <c r="R425" s="1085" t="s">
        <v>1503</v>
      </c>
      <c r="S425" s="1085" t="s">
        <v>693</v>
      </c>
      <c r="T425" s="1085" t="s">
        <v>687</v>
      </c>
      <c r="U425" s="1085" t="s">
        <v>1356</v>
      </c>
      <c r="V425" s="1086">
        <v>0</v>
      </c>
      <c r="W425" s="1086">
        <v>1</v>
      </c>
      <c r="X425" s="1086">
        <v>6.9930000000000003</v>
      </c>
      <c r="Y425" s="1085" t="s">
        <v>1610</v>
      </c>
      <c r="Z425" s="1081">
        <v>1</v>
      </c>
      <c r="AB425" s="1188" t="s">
        <v>61</v>
      </c>
      <c r="AC425" s="1188" t="s">
        <v>1582</v>
      </c>
      <c r="AD425" s="1188" t="s">
        <v>952</v>
      </c>
      <c r="AE425" s="1188" t="s">
        <v>1132</v>
      </c>
      <c r="AF425" s="1081">
        <v>10.41</v>
      </c>
      <c r="AG425" s="1081">
        <v>10.41</v>
      </c>
      <c r="AH425" s="1081">
        <v>37601.873002499975</v>
      </c>
      <c r="AI425"/>
      <c r="AJ425" s="1081">
        <f t="shared" si="6"/>
        <v>0</v>
      </c>
    </row>
    <row r="426" spans="12:36" x14ac:dyDescent="0.25">
      <c r="L426"/>
      <c r="M426"/>
      <c r="N426"/>
      <c r="O426"/>
      <c r="P426"/>
      <c r="R426" s="1085" t="s">
        <v>1503</v>
      </c>
      <c r="S426" s="1085" t="s">
        <v>693</v>
      </c>
      <c r="T426" s="1085" t="s">
        <v>688</v>
      </c>
      <c r="U426" s="1085" t="s">
        <v>1356</v>
      </c>
      <c r="V426" s="1086">
        <v>0</v>
      </c>
      <c r="W426" s="1086">
        <v>2.12</v>
      </c>
      <c r="X426" s="1086">
        <v>5.9370000000000003</v>
      </c>
      <c r="Y426" s="1085" t="s">
        <v>1610</v>
      </c>
      <c r="Z426" s="1081">
        <v>2.12</v>
      </c>
      <c r="AB426" s="1188" t="s">
        <v>61</v>
      </c>
      <c r="AC426" s="1188" t="s">
        <v>964</v>
      </c>
      <c r="AD426" s="1188" t="s">
        <v>509</v>
      </c>
      <c r="AE426" s="1188" t="s">
        <v>1132</v>
      </c>
      <c r="AF426" s="1081">
        <v>5.2</v>
      </c>
      <c r="AG426" s="1081">
        <v>5.2</v>
      </c>
      <c r="AH426" s="1081">
        <v>30864.804999999997</v>
      </c>
      <c r="AI426"/>
      <c r="AJ426" s="1081">
        <f t="shared" si="6"/>
        <v>0</v>
      </c>
    </row>
    <row r="427" spans="12:36" x14ac:dyDescent="0.25">
      <c r="L427"/>
      <c r="M427"/>
      <c r="N427"/>
      <c r="O427"/>
      <c r="P427"/>
      <c r="R427" t="s">
        <v>989</v>
      </c>
      <c r="S427" t="s">
        <v>1010</v>
      </c>
      <c r="T427" t="s">
        <v>531</v>
      </c>
      <c r="U427" t="s">
        <v>1146</v>
      </c>
      <c r="V427" s="1081">
        <v>10</v>
      </c>
      <c r="W427" s="1081">
        <v>10</v>
      </c>
      <c r="X427" s="1081">
        <v>0</v>
      </c>
      <c r="Y427"/>
      <c r="Z427" s="1081">
        <v>0</v>
      </c>
      <c r="AB427" s="1188" t="s">
        <v>61</v>
      </c>
      <c r="AC427" s="1188" t="s">
        <v>964</v>
      </c>
      <c r="AD427" s="1188" t="s">
        <v>952</v>
      </c>
      <c r="AE427" s="1188" t="s">
        <v>1132</v>
      </c>
      <c r="AF427" s="1081">
        <v>5.2</v>
      </c>
      <c r="AG427" s="1081">
        <v>5.2</v>
      </c>
      <c r="AH427" s="1081">
        <v>27764.674000000003</v>
      </c>
      <c r="AI427"/>
      <c r="AJ427" s="1081">
        <f t="shared" si="6"/>
        <v>0</v>
      </c>
    </row>
    <row r="428" spans="12:36" x14ac:dyDescent="0.25">
      <c r="L428"/>
      <c r="M428"/>
      <c r="N428"/>
      <c r="O428"/>
      <c r="P428"/>
      <c r="R428" t="s">
        <v>989</v>
      </c>
      <c r="S428" t="s">
        <v>1010</v>
      </c>
      <c r="T428" t="s">
        <v>533</v>
      </c>
      <c r="U428" t="s">
        <v>1146</v>
      </c>
      <c r="V428" s="1081">
        <v>10</v>
      </c>
      <c r="W428" s="1081">
        <v>10</v>
      </c>
      <c r="X428" s="1081">
        <v>0</v>
      </c>
      <c r="Y428"/>
      <c r="Z428" s="1081">
        <v>0</v>
      </c>
      <c r="AB428" s="1188" t="s">
        <v>1379</v>
      </c>
      <c r="AC428" s="1188" t="s">
        <v>1472</v>
      </c>
      <c r="AD428" s="1188" t="s">
        <v>534</v>
      </c>
      <c r="AE428" s="1188" t="s">
        <v>1132</v>
      </c>
      <c r="AF428" s="1081">
        <v>11.6</v>
      </c>
      <c r="AG428" s="1081">
        <v>11.6</v>
      </c>
      <c r="AH428" s="1081">
        <v>44520.862999999998</v>
      </c>
      <c r="AI428"/>
      <c r="AJ428" s="1081">
        <f t="shared" si="6"/>
        <v>0</v>
      </c>
    </row>
    <row r="429" spans="12:36" x14ac:dyDescent="0.25">
      <c r="L429"/>
      <c r="M429"/>
      <c r="N429"/>
      <c r="O429"/>
      <c r="P429"/>
      <c r="R429" t="s">
        <v>50</v>
      </c>
      <c r="S429" t="s">
        <v>260</v>
      </c>
      <c r="T429" t="s">
        <v>531</v>
      </c>
      <c r="U429" t="s">
        <v>1132</v>
      </c>
      <c r="V429" s="1081">
        <v>57</v>
      </c>
      <c r="W429" s="1081">
        <v>57</v>
      </c>
      <c r="X429" s="1081">
        <v>402732.35100000002</v>
      </c>
      <c r="Y429"/>
      <c r="Z429" s="1081">
        <v>0</v>
      </c>
      <c r="AB429" s="1188" t="s">
        <v>1379</v>
      </c>
      <c r="AC429" s="1188" t="s">
        <v>1472</v>
      </c>
      <c r="AD429" s="1188" t="s">
        <v>529</v>
      </c>
      <c r="AE429" s="1188" t="s">
        <v>1132</v>
      </c>
      <c r="AF429" s="1081">
        <v>11.6</v>
      </c>
      <c r="AG429" s="1081">
        <v>11.6</v>
      </c>
      <c r="AH429" s="1081">
        <v>51008.968999999997</v>
      </c>
      <c r="AI429"/>
      <c r="AJ429" s="1081">
        <f t="shared" si="6"/>
        <v>0</v>
      </c>
    </row>
    <row r="430" spans="12:36" x14ac:dyDescent="0.25">
      <c r="L430"/>
      <c r="M430"/>
      <c r="N430"/>
      <c r="O430"/>
      <c r="P430"/>
      <c r="R430" t="s">
        <v>50</v>
      </c>
      <c r="S430" t="s">
        <v>260</v>
      </c>
      <c r="T430" t="s">
        <v>533</v>
      </c>
      <c r="U430" t="s">
        <v>1132</v>
      </c>
      <c r="V430" s="1081">
        <v>57</v>
      </c>
      <c r="W430" s="1081">
        <v>57</v>
      </c>
      <c r="X430" s="1081">
        <v>401582.77799999999</v>
      </c>
      <c r="Y430"/>
      <c r="Z430" s="1081">
        <v>0</v>
      </c>
      <c r="AB430" s="1188" t="s">
        <v>1379</v>
      </c>
      <c r="AC430" s="1188" t="s">
        <v>1472</v>
      </c>
      <c r="AD430" s="1188" t="s">
        <v>530</v>
      </c>
      <c r="AE430" s="1188" t="s">
        <v>1132</v>
      </c>
      <c r="AF430" s="1081">
        <v>11.6</v>
      </c>
      <c r="AG430" s="1081">
        <v>11.6</v>
      </c>
      <c r="AH430" s="1081">
        <v>48468.074000000008</v>
      </c>
      <c r="AI430"/>
      <c r="AJ430" s="1081">
        <f t="shared" si="6"/>
        <v>0</v>
      </c>
    </row>
    <row r="431" spans="12:36" x14ac:dyDescent="0.25">
      <c r="L431"/>
      <c r="M431"/>
      <c r="N431"/>
      <c r="O431"/>
      <c r="P431"/>
      <c r="R431" t="s">
        <v>50</v>
      </c>
      <c r="S431" t="s">
        <v>540</v>
      </c>
      <c r="T431" t="s">
        <v>701</v>
      </c>
      <c r="U431" t="s">
        <v>1132</v>
      </c>
      <c r="V431" s="1081">
        <v>0</v>
      </c>
      <c r="W431" s="1081">
        <v>0</v>
      </c>
      <c r="X431" s="1081">
        <v>0</v>
      </c>
      <c r="Y431"/>
      <c r="Z431" s="1081">
        <v>0</v>
      </c>
      <c r="AB431" s="1188" t="s">
        <v>1379</v>
      </c>
      <c r="AC431" s="1188" t="s">
        <v>1472</v>
      </c>
      <c r="AD431" s="1188" t="s">
        <v>686</v>
      </c>
      <c r="AE431" s="1188" t="s">
        <v>1132</v>
      </c>
      <c r="AF431" s="1081">
        <v>11.6</v>
      </c>
      <c r="AG431" s="1081">
        <v>11.6</v>
      </c>
      <c r="AH431" s="1081">
        <v>48009.381999999998</v>
      </c>
      <c r="AI431"/>
      <c r="AJ431" s="1081">
        <f t="shared" si="6"/>
        <v>0</v>
      </c>
    </row>
    <row r="432" spans="12:36" x14ac:dyDescent="0.25">
      <c r="L432"/>
      <c r="M432"/>
      <c r="N432"/>
      <c r="O432"/>
      <c r="P432"/>
      <c r="R432" t="s">
        <v>50</v>
      </c>
      <c r="S432" t="s">
        <v>1357</v>
      </c>
      <c r="T432" t="s">
        <v>701</v>
      </c>
      <c r="U432" t="s">
        <v>1132</v>
      </c>
      <c r="V432" s="1081">
        <v>0</v>
      </c>
      <c r="W432" s="1081">
        <v>0</v>
      </c>
      <c r="X432" s="1081">
        <v>0</v>
      </c>
      <c r="Y432"/>
      <c r="Z432" s="1081">
        <v>0</v>
      </c>
      <c r="AB432" s="1188" t="s">
        <v>1379</v>
      </c>
      <c r="AC432" s="1188" t="s">
        <v>1472</v>
      </c>
      <c r="AD432" s="1188" t="s">
        <v>1381</v>
      </c>
      <c r="AE432" s="1188" t="s">
        <v>1132</v>
      </c>
      <c r="AF432" s="1081">
        <v>11.6</v>
      </c>
      <c r="AG432" s="1081">
        <v>11.6</v>
      </c>
      <c r="AH432" s="1081">
        <v>47910.114000000001</v>
      </c>
      <c r="AI432"/>
      <c r="AJ432" s="1081">
        <f t="shared" si="6"/>
        <v>0</v>
      </c>
    </row>
    <row r="433" spans="12:36" x14ac:dyDescent="0.25">
      <c r="L433"/>
      <c r="M433"/>
      <c r="N433"/>
      <c r="O433"/>
      <c r="P433"/>
      <c r="R433" s="1083" t="s">
        <v>1530</v>
      </c>
      <c r="S433" s="1083" t="s">
        <v>1531</v>
      </c>
      <c r="T433" s="1083" t="s">
        <v>1529</v>
      </c>
      <c r="U433" s="1083" t="s">
        <v>1132</v>
      </c>
      <c r="V433" s="1084"/>
      <c r="W433" s="1084">
        <v>19.989999999999998</v>
      </c>
      <c r="X433" s="1084">
        <v>134056.78949999998</v>
      </c>
      <c r="Y433" s="1083" t="s">
        <v>1519</v>
      </c>
      <c r="Z433" s="1081">
        <v>19.989999999999998</v>
      </c>
      <c r="AB433" s="1188" t="s">
        <v>1379</v>
      </c>
      <c r="AC433" s="1188" t="s">
        <v>1472</v>
      </c>
      <c r="AD433" s="1188" t="s">
        <v>1382</v>
      </c>
      <c r="AE433" s="1188" t="s">
        <v>1132</v>
      </c>
      <c r="AF433" s="1081">
        <v>11.6</v>
      </c>
      <c r="AG433" s="1081">
        <v>11.6</v>
      </c>
      <c r="AH433" s="1081">
        <v>45567.951999999997</v>
      </c>
      <c r="AI433"/>
      <c r="AJ433" s="1081">
        <f t="shared" si="6"/>
        <v>0</v>
      </c>
    </row>
    <row r="434" spans="12:36" x14ac:dyDescent="0.25">
      <c r="L434"/>
      <c r="M434"/>
      <c r="N434"/>
      <c r="O434"/>
      <c r="P434"/>
      <c r="R434" t="s">
        <v>990</v>
      </c>
      <c r="S434" t="s">
        <v>1007</v>
      </c>
      <c r="T434" t="s">
        <v>509</v>
      </c>
      <c r="U434" t="s">
        <v>1132</v>
      </c>
      <c r="V434" s="1081">
        <v>225</v>
      </c>
      <c r="W434" s="1081">
        <v>225</v>
      </c>
      <c r="X434" s="1081">
        <v>1226156.0330000001</v>
      </c>
      <c r="Y434"/>
      <c r="Z434" s="1081">
        <v>0</v>
      </c>
      <c r="AB434" s="1188" t="s">
        <v>1379</v>
      </c>
      <c r="AC434" s="1188" t="s">
        <v>1472</v>
      </c>
      <c r="AD434" s="1188" t="s">
        <v>1383</v>
      </c>
      <c r="AE434" s="1188" t="s">
        <v>1132</v>
      </c>
      <c r="AF434" s="1081">
        <v>11.6</v>
      </c>
      <c r="AG434" s="1081">
        <v>11.6</v>
      </c>
      <c r="AH434" s="1081">
        <v>60864.707999999999</v>
      </c>
      <c r="AI434"/>
      <c r="AJ434" s="1081">
        <f t="shared" si="6"/>
        <v>0</v>
      </c>
    </row>
    <row r="435" spans="12:36" x14ac:dyDescent="0.25">
      <c r="L435"/>
      <c r="M435"/>
      <c r="N435"/>
      <c r="O435"/>
      <c r="P435"/>
      <c r="R435" t="s">
        <v>990</v>
      </c>
      <c r="S435" t="s">
        <v>1007</v>
      </c>
      <c r="T435" t="s">
        <v>952</v>
      </c>
      <c r="U435" t="s">
        <v>1132</v>
      </c>
      <c r="V435" s="1081">
        <v>225</v>
      </c>
      <c r="W435" s="1081">
        <v>225</v>
      </c>
      <c r="X435" s="1081">
        <v>1204374.6859999998</v>
      </c>
      <c r="Y435"/>
      <c r="Z435" s="1081">
        <v>0</v>
      </c>
      <c r="AB435" s="1188" t="s">
        <v>63</v>
      </c>
      <c r="AC435" s="1188" t="s">
        <v>1200</v>
      </c>
      <c r="AD435" s="1188" t="s">
        <v>509</v>
      </c>
      <c r="AE435" s="1188" t="s">
        <v>1132</v>
      </c>
      <c r="AF435" s="1081">
        <v>22</v>
      </c>
      <c r="AG435" s="1081">
        <v>22</v>
      </c>
      <c r="AH435" s="1081">
        <v>44283.159</v>
      </c>
      <c r="AI435"/>
      <c r="AJ435" s="1081">
        <f t="shared" si="6"/>
        <v>0</v>
      </c>
    </row>
    <row r="436" spans="12:36" x14ac:dyDescent="0.25">
      <c r="L436"/>
      <c r="M436"/>
      <c r="N436"/>
      <c r="O436"/>
      <c r="P436"/>
      <c r="R436" t="s">
        <v>990</v>
      </c>
      <c r="S436" t="s">
        <v>1007</v>
      </c>
      <c r="T436" t="s">
        <v>1012</v>
      </c>
      <c r="U436" t="s">
        <v>1132</v>
      </c>
      <c r="V436" s="1081">
        <v>6.4</v>
      </c>
      <c r="W436" s="1081">
        <v>6.4</v>
      </c>
      <c r="X436" s="1081">
        <v>37393.834999999999</v>
      </c>
      <c r="Y436"/>
      <c r="Z436" s="1081">
        <v>0</v>
      </c>
      <c r="AB436" s="1188" t="s">
        <v>64</v>
      </c>
      <c r="AC436" s="1188" t="s">
        <v>1202</v>
      </c>
      <c r="AD436" s="1188" t="s">
        <v>1201</v>
      </c>
      <c r="AE436" s="1188" t="s">
        <v>1132</v>
      </c>
      <c r="AF436" s="1081">
        <v>22</v>
      </c>
      <c r="AG436" s="1081">
        <v>22</v>
      </c>
      <c r="AH436" s="1081">
        <v>43386.036</v>
      </c>
      <c r="AI436"/>
      <c r="AJ436" s="1081">
        <f t="shared" si="6"/>
        <v>0</v>
      </c>
    </row>
    <row r="437" spans="12:36" x14ac:dyDescent="0.25">
      <c r="L437"/>
      <c r="M437"/>
      <c r="N437"/>
      <c r="O437"/>
      <c r="P437"/>
      <c r="R437" t="s">
        <v>52</v>
      </c>
      <c r="S437" t="s">
        <v>1326</v>
      </c>
      <c r="T437" t="s">
        <v>1327</v>
      </c>
      <c r="U437" t="s">
        <v>1132</v>
      </c>
      <c r="V437" s="1081">
        <v>49.18</v>
      </c>
      <c r="W437" s="1081">
        <v>49.18</v>
      </c>
      <c r="X437" s="1081">
        <v>211948.45699999997</v>
      </c>
      <c r="Y437"/>
      <c r="Z437" s="1081">
        <v>0</v>
      </c>
      <c r="AB437" s="1188" t="s">
        <v>1476</v>
      </c>
      <c r="AC437" s="1188" t="s">
        <v>1175</v>
      </c>
      <c r="AD437" s="1188" t="s">
        <v>534</v>
      </c>
      <c r="AE437" s="1188" t="s">
        <v>1132</v>
      </c>
      <c r="AF437" s="1081">
        <v>7.0000000000000007E-2</v>
      </c>
      <c r="AG437" s="1081">
        <v>7.0000000000000007E-2</v>
      </c>
      <c r="AH437" s="1081">
        <v>418.59999999999997</v>
      </c>
      <c r="AI437"/>
      <c r="AJ437" s="1081">
        <f t="shared" si="6"/>
        <v>0</v>
      </c>
    </row>
    <row r="438" spans="12:36" x14ac:dyDescent="0.25">
      <c r="L438"/>
      <c r="M438"/>
      <c r="N438"/>
      <c r="O438"/>
      <c r="P438"/>
      <c r="R438" t="s">
        <v>52</v>
      </c>
      <c r="S438" t="s">
        <v>1326</v>
      </c>
      <c r="T438" t="s">
        <v>1328</v>
      </c>
      <c r="U438" t="s">
        <v>1132</v>
      </c>
      <c r="V438" s="1081">
        <v>47.58</v>
      </c>
      <c r="W438" s="1081">
        <v>47.58</v>
      </c>
      <c r="X438" s="1081">
        <v>180681.44900000002</v>
      </c>
      <c r="Y438"/>
      <c r="Z438" s="1081">
        <v>0</v>
      </c>
      <c r="AB438" s="1188" t="s">
        <v>1476</v>
      </c>
      <c r="AC438" s="1188" t="s">
        <v>1175</v>
      </c>
      <c r="AD438" s="1188" t="s">
        <v>529</v>
      </c>
      <c r="AE438" s="1188" t="s">
        <v>1132</v>
      </c>
      <c r="AF438" s="1081">
        <v>7.4999999999999997E-2</v>
      </c>
      <c r="AG438" s="1081">
        <v>7.4999999999999997E-2</v>
      </c>
      <c r="AH438" s="1081">
        <v>544.8950000000001</v>
      </c>
      <c r="AI438"/>
      <c r="AJ438" s="1081">
        <f t="shared" si="6"/>
        <v>0</v>
      </c>
    </row>
    <row r="439" spans="12:36" x14ac:dyDescent="0.25">
      <c r="L439"/>
      <c r="M439"/>
      <c r="N439"/>
      <c r="O439"/>
      <c r="P439"/>
      <c r="R439" t="s">
        <v>1136</v>
      </c>
      <c r="S439" t="s">
        <v>1137</v>
      </c>
      <c r="T439" t="s">
        <v>509</v>
      </c>
      <c r="U439" t="s">
        <v>1132</v>
      </c>
      <c r="V439" s="1081">
        <v>0.73399999999999999</v>
      </c>
      <c r="W439" s="1081">
        <v>0.73399999999999999</v>
      </c>
      <c r="X439" s="1081">
        <v>2150.2419999999997</v>
      </c>
      <c r="Y439"/>
      <c r="Z439" s="1081">
        <v>0</v>
      </c>
      <c r="AB439" s="1188" t="s">
        <v>1476</v>
      </c>
      <c r="AC439" s="1188" t="s">
        <v>1177</v>
      </c>
      <c r="AD439" s="1188" t="s">
        <v>531</v>
      </c>
      <c r="AE439" s="1188" t="s">
        <v>1132</v>
      </c>
      <c r="AF439" s="1081">
        <v>0.55000000000000004</v>
      </c>
      <c r="AG439" s="1081">
        <v>0.55000000000000004</v>
      </c>
      <c r="AH439" s="1081">
        <v>2520.4669999999996</v>
      </c>
      <c r="AI439"/>
      <c r="AJ439" s="1081">
        <f t="shared" si="6"/>
        <v>0</v>
      </c>
    </row>
    <row r="440" spans="12:36" x14ac:dyDescent="0.25">
      <c r="L440"/>
      <c r="M440"/>
      <c r="N440"/>
      <c r="O440"/>
      <c r="P440"/>
      <c r="R440" t="s">
        <v>1136</v>
      </c>
      <c r="S440" t="s">
        <v>1138</v>
      </c>
      <c r="T440" t="s">
        <v>509</v>
      </c>
      <c r="U440" t="s">
        <v>1132</v>
      </c>
      <c r="V440" s="1081">
        <v>0.85</v>
      </c>
      <c r="W440" s="1081">
        <v>0.85</v>
      </c>
      <c r="X440" s="1081">
        <v>454.64000000000004</v>
      </c>
      <c r="Y440"/>
      <c r="Z440" s="1081">
        <v>0</v>
      </c>
      <c r="AB440" s="1188" t="s">
        <v>1476</v>
      </c>
      <c r="AC440" s="1188" t="s">
        <v>1177</v>
      </c>
      <c r="AD440" s="1188" t="s">
        <v>533</v>
      </c>
      <c r="AE440" s="1188" t="s">
        <v>1132</v>
      </c>
      <c r="AF440" s="1081">
        <v>0.55000000000000004</v>
      </c>
      <c r="AG440" s="1081">
        <v>0.55000000000000004</v>
      </c>
      <c r="AH440" s="1081">
        <v>2299.1869999999999</v>
      </c>
      <c r="AI440"/>
      <c r="AJ440" s="1081">
        <f t="shared" si="6"/>
        <v>0</v>
      </c>
    </row>
    <row r="441" spans="12:36" x14ac:dyDescent="0.25">
      <c r="L441"/>
      <c r="M441"/>
      <c r="N441"/>
      <c r="O441"/>
      <c r="P441"/>
      <c r="R441" t="s">
        <v>1136</v>
      </c>
      <c r="S441" t="s">
        <v>1138</v>
      </c>
      <c r="T441" t="s">
        <v>952</v>
      </c>
      <c r="U441" t="s">
        <v>1132</v>
      </c>
      <c r="V441" s="1081">
        <v>0.32</v>
      </c>
      <c r="W441" s="1081">
        <v>0.32</v>
      </c>
      <c r="X441" s="1081">
        <v>1110.261</v>
      </c>
      <c r="Y441"/>
      <c r="Z441" s="1081">
        <v>0</v>
      </c>
      <c r="AB441" s="1188" t="s">
        <v>1476</v>
      </c>
      <c r="AC441" s="1188" t="s">
        <v>1177</v>
      </c>
      <c r="AD441" s="1188" t="s">
        <v>685</v>
      </c>
      <c r="AE441" s="1188" t="s">
        <v>1132</v>
      </c>
      <c r="AF441" s="1081">
        <v>0.55000000000000004</v>
      </c>
      <c r="AG441" s="1081">
        <v>0.55000000000000004</v>
      </c>
      <c r="AH441" s="1081">
        <v>928.26600000000008</v>
      </c>
      <c r="AI441"/>
      <c r="AJ441" s="1081">
        <f t="shared" si="6"/>
        <v>0</v>
      </c>
    </row>
    <row r="442" spans="12:36" x14ac:dyDescent="0.25">
      <c r="L442"/>
      <c r="M442"/>
      <c r="N442"/>
      <c r="O442"/>
      <c r="P442"/>
      <c r="R442" t="s">
        <v>1342</v>
      </c>
      <c r="S442" t="s">
        <v>1343</v>
      </c>
      <c r="T442" t="s">
        <v>509</v>
      </c>
      <c r="U442" t="s">
        <v>1132</v>
      </c>
      <c r="V442" s="1081">
        <v>9.9499999999999993</v>
      </c>
      <c r="W442" s="1081">
        <v>9.9499999999999993</v>
      </c>
      <c r="X442" s="1081">
        <v>51321.104000000007</v>
      </c>
      <c r="Y442"/>
      <c r="Z442" s="1081">
        <v>0</v>
      </c>
      <c r="AB442" s="1188" t="s">
        <v>1476</v>
      </c>
      <c r="AC442" s="1188" t="s">
        <v>1176</v>
      </c>
      <c r="AD442" s="1188" t="s">
        <v>1180</v>
      </c>
      <c r="AE442" s="1188" t="s">
        <v>1132</v>
      </c>
      <c r="AF442" s="1081"/>
      <c r="AG442" s="1081">
        <v>0.31</v>
      </c>
      <c r="AH442" s="1081">
        <v>4.2610000000000001</v>
      </c>
      <c r="AI442"/>
      <c r="AJ442" s="1081">
        <f t="shared" si="6"/>
        <v>0.31</v>
      </c>
    </row>
    <row r="443" spans="12:36" x14ac:dyDescent="0.25">
      <c r="L443"/>
      <c r="M443"/>
      <c r="N443"/>
      <c r="O443"/>
      <c r="P443"/>
      <c r="R443" t="s">
        <v>1342</v>
      </c>
      <c r="S443" t="s">
        <v>1343</v>
      </c>
      <c r="T443" t="s">
        <v>952</v>
      </c>
      <c r="U443" t="s">
        <v>1132</v>
      </c>
      <c r="V443" s="1081">
        <v>9.9499999999999993</v>
      </c>
      <c r="W443" s="1081">
        <v>9.9499999999999993</v>
      </c>
      <c r="X443" s="1081">
        <v>46454.109000000004</v>
      </c>
      <c r="Y443"/>
      <c r="Z443" s="1081">
        <v>0</v>
      </c>
      <c r="AB443" s="1188" t="s">
        <v>1476</v>
      </c>
      <c r="AC443" s="1188" t="s">
        <v>1176</v>
      </c>
      <c r="AD443" s="1188" t="s">
        <v>1046</v>
      </c>
      <c r="AE443" s="1188" t="s">
        <v>1132</v>
      </c>
      <c r="AF443" s="1081">
        <v>0.31</v>
      </c>
      <c r="AG443" s="1081">
        <v>0.31</v>
      </c>
      <c r="AH443" s="1081">
        <v>1157.088</v>
      </c>
      <c r="AI443"/>
      <c r="AJ443" s="1081">
        <f t="shared" si="6"/>
        <v>0</v>
      </c>
    </row>
    <row r="444" spans="12:36" x14ac:dyDescent="0.25">
      <c r="L444"/>
      <c r="M444"/>
      <c r="N444"/>
      <c r="O444"/>
      <c r="P444"/>
      <c r="R444" t="s">
        <v>56</v>
      </c>
      <c r="S444" t="s">
        <v>959</v>
      </c>
      <c r="T444" t="s">
        <v>509</v>
      </c>
      <c r="U444" t="s">
        <v>1132</v>
      </c>
      <c r="V444" s="1081">
        <v>10</v>
      </c>
      <c r="W444" s="1081">
        <v>10</v>
      </c>
      <c r="X444" s="1081">
        <v>44600.672999999988</v>
      </c>
      <c r="Y444"/>
      <c r="Z444" s="1081">
        <v>0</v>
      </c>
      <c r="AB444" s="1188" t="s">
        <v>1476</v>
      </c>
      <c r="AC444" s="1188" t="s">
        <v>954</v>
      </c>
      <c r="AD444" s="1188" t="s">
        <v>1173</v>
      </c>
      <c r="AE444" s="1188" t="s">
        <v>1132</v>
      </c>
      <c r="AF444" s="1081">
        <v>0.2</v>
      </c>
      <c r="AG444" s="1081">
        <v>0.2</v>
      </c>
      <c r="AH444" s="1081">
        <v>592.95900000000017</v>
      </c>
      <c r="AI444"/>
      <c r="AJ444" s="1081">
        <f t="shared" si="6"/>
        <v>0</v>
      </c>
    </row>
    <row r="445" spans="12:36" x14ac:dyDescent="0.25">
      <c r="L445"/>
      <c r="M445"/>
      <c r="N445"/>
      <c r="O445"/>
      <c r="P445"/>
      <c r="R445" t="s">
        <v>56</v>
      </c>
      <c r="S445" t="s">
        <v>959</v>
      </c>
      <c r="T445" t="s">
        <v>952</v>
      </c>
      <c r="U445" t="s">
        <v>1132</v>
      </c>
      <c r="V445" s="1081">
        <v>10</v>
      </c>
      <c r="W445" s="1081">
        <v>10</v>
      </c>
      <c r="X445" s="1081">
        <v>59040.94</v>
      </c>
      <c r="Y445"/>
      <c r="Z445" s="1081">
        <v>0</v>
      </c>
      <c r="AB445" s="1188" t="s">
        <v>1476</v>
      </c>
      <c r="AC445" s="1188" t="s">
        <v>954</v>
      </c>
      <c r="AD445" s="1188" t="s">
        <v>687</v>
      </c>
      <c r="AE445" s="1188" t="s">
        <v>1132</v>
      </c>
      <c r="AF445" s="1081">
        <v>0.81</v>
      </c>
      <c r="AG445" s="1081">
        <v>0.81</v>
      </c>
      <c r="AH445" s="1081">
        <v>2171.8710000000001</v>
      </c>
      <c r="AI445"/>
      <c r="AJ445" s="1081">
        <f t="shared" si="6"/>
        <v>0</v>
      </c>
    </row>
    <row r="446" spans="12:36" x14ac:dyDescent="0.25">
      <c r="L446"/>
      <c r="M446"/>
      <c r="N446"/>
      <c r="O446"/>
      <c r="P446"/>
      <c r="R446" t="s">
        <v>56</v>
      </c>
      <c r="S446" t="s">
        <v>704</v>
      </c>
      <c r="T446" t="s">
        <v>705</v>
      </c>
      <c r="U446" t="s">
        <v>1132</v>
      </c>
      <c r="V446" s="1081"/>
      <c r="W446" s="1081">
        <v>0.31</v>
      </c>
      <c r="X446" s="1081">
        <v>0</v>
      </c>
      <c r="Y446"/>
      <c r="Z446" s="1081">
        <v>0.31</v>
      </c>
      <c r="AB446" s="1188" t="s">
        <v>1476</v>
      </c>
      <c r="AC446" s="1188" t="s">
        <v>954</v>
      </c>
      <c r="AD446" s="1188" t="s">
        <v>1694</v>
      </c>
      <c r="AE446" s="1188">
        <v>0</v>
      </c>
      <c r="AF446" s="1081"/>
      <c r="AG446" s="1081"/>
      <c r="AH446" s="1081"/>
      <c r="AI446"/>
      <c r="AJ446" s="1081">
        <f t="shared" si="6"/>
        <v>0</v>
      </c>
    </row>
    <row r="447" spans="12:36" x14ac:dyDescent="0.25">
      <c r="L447"/>
      <c r="M447"/>
      <c r="N447"/>
      <c r="O447"/>
      <c r="P447"/>
      <c r="R447" t="s">
        <v>1294</v>
      </c>
      <c r="S447" t="s">
        <v>1029</v>
      </c>
      <c r="T447" t="s">
        <v>1030</v>
      </c>
      <c r="U447" t="s">
        <v>1132</v>
      </c>
      <c r="V447" s="1081">
        <v>0.14000000000000001</v>
      </c>
      <c r="W447" s="1081">
        <v>0.14000000000000001</v>
      </c>
      <c r="X447" s="1081">
        <v>347.06799999999998</v>
      </c>
      <c r="Y447"/>
      <c r="Z447" s="1081">
        <v>0</v>
      </c>
      <c r="AB447" s="1188" t="s">
        <v>1476</v>
      </c>
      <c r="AC447" s="1188" t="s">
        <v>1178</v>
      </c>
      <c r="AD447" s="1188" t="s">
        <v>531</v>
      </c>
      <c r="AE447" s="1188" t="s">
        <v>1132</v>
      </c>
      <c r="AF447" s="1081">
        <v>0.26</v>
      </c>
      <c r="AG447" s="1081">
        <v>0.26</v>
      </c>
      <c r="AH447" s="1081">
        <v>0</v>
      </c>
      <c r="AI447"/>
      <c r="AJ447" s="1081">
        <f t="shared" si="6"/>
        <v>0</v>
      </c>
    </row>
    <row r="448" spans="12:36" x14ac:dyDescent="0.25">
      <c r="L448"/>
      <c r="M448"/>
      <c r="N448"/>
      <c r="O448"/>
      <c r="P448"/>
      <c r="R448" t="s">
        <v>1294</v>
      </c>
      <c r="S448" t="s">
        <v>1029</v>
      </c>
      <c r="T448" t="s">
        <v>1031</v>
      </c>
      <c r="U448" t="s">
        <v>1132</v>
      </c>
      <c r="V448" s="1081">
        <v>0.14000000000000001</v>
      </c>
      <c r="W448" s="1081">
        <v>0.14000000000000001</v>
      </c>
      <c r="X448" s="1081">
        <v>638.94299999999998</v>
      </c>
      <c r="Y448"/>
      <c r="Z448" s="1081">
        <v>0</v>
      </c>
      <c r="AB448" s="1188" t="s">
        <v>1476</v>
      </c>
      <c r="AC448" s="1188" t="s">
        <v>1174</v>
      </c>
      <c r="AD448" s="1188" t="s">
        <v>531</v>
      </c>
      <c r="AE448" s="1188" t="s">
        <v>1132</v>
      </c>
      <c r="AF448" s="1081">
        <v>1.54</v>
      </c>
      <c r="AG448" s="1081">
        <v>1.54</v>
      </c>
      <c r="AH448" s="1081">
        <v>6628.62</v>
      </c>
      <c r="AI448"/>
      <c r="AJ448" s="1081">
        <f t="shared" si="6"/>
        <v>0</v>
      </c>
    </row>
    <row r="449" spans="12:36" x14ac:dyDescent="0.25">
      <c r="L449"/>
      <c r="M449"/>
      <c r="N449"/>
      <c r="O449"/>
      <c r="P449"/>
      <c r="R449" t="s">
        <v>1294</v>
      </c>
      <c r="S449" t="s">
        <v>1032</v>
      </c>
      <c r="T449" t="s">
        <v>1033</v>
      </c>
      <c r="U449" t="s">
        <v>1132</v>
      </c>
      <c r="V449" s="1081">
        <v>0.5</v>
      </c>
      <c r="W449" s="1081">
        <v>0.5</v>
      </c>
      <c r="X449" s="1081">
        <v>402.37099999999998</v>
      </c>
      <c r="Y449"/>
      <c r="Z449" s="1081">
        <v>0</v>
      </c>
      <c r="AB449" s="1188" t="s">
        <v>1476</v>
      </c>
      <c r="AC449" s="1188" t="s">
        <v>1174</v>
      </c>
      <c r="AD449" s="1188" t="s">
        <v>533</v>
      </c>
      <c r="AE449" s="1188" t="s">
        <v>1132</v>
      </c>
      <c r="AF449" s="1081">
        <v>1.5</v>
      </c>
      <c r="AG449" s="1081">
        <v>1.5</v>
      </c>
      <c r="AH449" s="1081">
        <v>8466.2260000000006</v>
      </c>
      <c r="AI449"/>
      <c r="AJ449" s="1081">
        <f t="shared" si="6"/>
        <v>0</v>
      </c>
    </row>
    <row r="450" spans="12:36" x14ac:dyDescent="0.25">
      <c r="L450"/>
      <c r="M450"/>
      <c r="N450"/>
      <c r="O450"/>
      <c r="P450"/>
      <c r="R450" t="s">
        <v>1294</v>
      </c>
      <c r="S450" t="s">
        <v>1032</v>
      </c>
      <c r="T450" t="s">
        <v>1034</v>
      </c>
      <c r="U450" t="s">
        <v>1132</v>
      </c>
      <c r="V450" s="1081">
        <v>0.5</v>
      </c>
      <c r="W450" s="1081">
        <v>0.5</v>
      </c>
      <c r="X450" s="1081">
        <v>2963.0180000000005</v>
      </c>
      <c r="Y450"/>
      <c r="Z450" s="1081">
        <v>0</v>
      </c>
      <c r="AB450" s="1188" t="s">
        <v>1476</v>
      </c>
      <c r="AC450" s="1188" t="s">
        <v>1179</v>
      </c>
      <c r="AD450" s="1188" t="s">
        <v>531</v>
      </c>
      <c r="AE450" s="1188" t="s">
        <v>1132</v>
      </c>
      <c r="AF450" s="1081">
        <v>0.33</v>
      </c>
      <c r="AG450" s="1081">
        <v>0.33</v>
      </c>
      <c r="AH450" s="1081">
        <v>570.51800000000003</v>
      </c>
      <c r="AI450"/>
      <c r="AJ450" s="1081">
        <f t="shared" si="6"/>
        <v>0</v>
      </c>
    </row>
    <row r="451" spans="12:36" x14ac:dyDescent="0.25">
      <c r="L451"/>
      <c r="M451"/>
      <c r="N451"/>
      <c r="O451"/>
      <c r="P451"/>
      <c r="R451" t="s">
        <v>1294</v>
      </c>
      <c r="S451" t="s">
        <v>1035</v>
      </c>
      <c r="T451" t="s">
        <v>1036</v>
      </c>
      <c r="U451" t="s">
        <v>1132</v>
      </c>
      <c r="V451" s="1081">
        <v>0.25</v>
      </c>
      <c r="W451" s="1081">
        <v>0.25</v>
      </c>
      <c r="X451" s="1081">
        <v>704.54199999999992</v>
      </c>
      <c r="Y451"/>
      <c r="Z451" s="1081">
        <v>0</v>
      </c>
      <c r="AB451" s="1188" t="s">
        <v>1476</v>
      </c>
      <c r="AC451" s="1188" t="s">
        <v>1309</v>
      </c>
      <c r="AD451" s="1188" t="s">
        <v>1046</v>
      </c>
      <c r="AE451" s="1188" t="s">
        <v>1132</v>
      </c>
      <c r="AF451" s="1081">
        <v>0.74</v>
      </c>
      <c r="AG451" s="1081">
        <v>0.74</v>
      </c>
      <c r="AH451" s="1081">
        <v>2313.9560000000001</v>
      </c>
      <c r="AI451"/>
      <c r="AJ451" s="1081">
        <f t="shared" si="6"/>
        <v>0</v>
      </c>
    </row>
    <row r="452" spans="12:36" x14ac:dyDescent="0.25">
      <c r="L452"/>
      <c r="M452"/>
      <c r="N452"/>
      <c r="O452"/>
      <c r="P452"/>
      <c r="R452" t="s">
        <v>1294</v>
      </c>
      <c r="S452" t="s">
        <v>1035</v>
      </c>
      <c r="T452" t="s">
        <v>1037</v>
      </c>
      <c r="U452" t="s">
        <v>1132</v>
      </c>
      <c r="V452" s="1081">
        <v>0.27700000000000002</v>
      </c>
      <c r="W452" s="1081">
        <v>0.27700000000000002</v>
      </c>
      <c r="X452" s="1081">
        <v>398.28700000000003</v>
      </c>
      <c r="Y452"/>
      <c r="Z452" s="1081">
        <v>0</v>
      </c>
      <c r="AB452" s="1188" t="s">
        <v>1476</v>
      </c>
      <c r="AC452" s="1188" t="s">
        <v>1309</v>
      </c>
      <c r="AD452" s="1188" t="s">
        <v>1047</v>
      </c>
      <c r="AE452" s="1188" t="s">
        <v>1132</v>
      </c>
      <c r="AF452" s="1081">
        <v>0.55000000000000004</v>
      </c>
      <c r="AG452" s="1081">
        <v>0.55000000000000004</v>
      </c>
      <c r="AH452" s="1081">
        <v>2225.7399999999998</v>
      </c>
      <c r="AI452"/>
      <c r="AJ452" s="1081">
        <f t="shared" si="6"/>
        <v>0</v>
      </c>
    </row>
    <row r="453" spans="12:36" x14ac:dyDescent="0.25">
      <c r="L453"/>
      <c r="M453"/>
      <c r="N453"/>
      <c r="O453"/>
      <c r="P453"/>
      <c r="R453" t="s">
        <v>1294</v>
      </c>
      <c r="S453" t="s">
        <v>1038</v>
      </c>
      <c r="T453" t="s">
        <v>1039</v>
      </c>
      <c r="U453" t="s">
        <v>1132</v>
      </c>
      <c r="V453" s="1081">
        <v>7.4999999999999997E-2</v>
      </c>
      <c r="W453" s="1081">
        <v>7.4999999999999997E-2</v>
      </c>
      <c r="X453" s="1081">
        <v>263.59500000000003</v>
      </c>
      <c r="Y453"/>
      <c r="Z453" s="1081">
        <v>0</v>
      </c>
      <c r="AB453" s="1188" t="s">
        <v>1476</v>
      </c>
      <c r="AC453" s="1188" t="s">
        <v>1181</v>
      </c>
      <c r="AD453" s="1188" t="s">
        <v>1180</v>
      </c>
      <c r="AE453" s="1188" t="s">
        <v>1132</v>
      </c>
      <c r="AF453" s="1081">
        <v>0.28999999999999998</v>
      </c>
      <c r="AG453" s="1081">
        <v>0.28999999999999998</v>
      </c>
      <c r="AH453" s="1081">
        <v>566.61</v>
      </c>
      <c r="AI453"/>
      <c r="AJ453" s="1081">
        <f t="shared" si="6"/>
        <v>0</v>
      </c>
    </row>
    <row r="454" spans="12:36" x14ac:dyDescent="0.25">
      <c r="L454"/>
      <c r="M454"/>
      <c r="N454"/>
      <c r="O454"/>
      <c r="P454"/>
      <c r="R454" t="s">
        <v>1294</v>
      </c>
      <c r="S454" t="s">
        <v>1038</v>
      </c>
      <c r="T454" t="s">
        <v>1040</v>
      </c>
      <c r="U454" t="s">
        <v>1132</v>
      </c>
      <c r="V454" s="1081">
        <v>7.4999999999999997E-2</v>
      </c>
      <c r="W454" s="1081">
        <v>7.4999999999999997E-2</v>
      </c>
      <c r="X454" s="1081">
        <v>267.59200000000004</v>
      </c>
      <c r="Y454"/>
      <c r="Z454" s="1081">
        <v>0</v>
      </c>
      <c r="AB454" s="1188" t="s">
        <v>1476</v>
      </c>
      <c r="AC454" s="1188" t="s">
        <v>1181</v>
      </c>
      <c r="AD454" s="1188" t="s">
        <v>1046</v>
      </c>
      <c r="AE454" s="1188" t="s">
        <v>1132</v>
      </c>
      <c r="AF454" s="1081">
        <v>0.28999999999999998</v>
      </c>
      <c r="AG454" s="1081">
        <v>0.28999999999999998</v>
      </c>
      <c r="AH454" s="1081">
        <v>1287.232</v>
      </c>
      <c r="AI454"/>
      <c r="AJ454" s="1081">
        <f t="shared" si="6"/>
        <v>0</v>
      </c>
    </row>
    <row r="455" spans="12:36" x14ac:dyDescent="0.25">
      <c r="L455"/>
      <c r="M455"/>
      <c r="N455"/>
      <c r="O455"/>
      <c r="P455"/>
      <c r="R455" t="s">
        <v>1294</v>
      </c>
      <c r="S455" t="s">
        <v>1041</v>
      </c>
      <c r="T455" t="s">
        <v>1042</v>
      </c>
      <c r="U455" t="s">
        <v>1132</v>
      </c>
      <c r="V455" s="1081">
        <v>0.11</v>
      </c>
      <c r="W455" s="1081">
        <v>0.11</v>
      </c>
      <c r="X455" s="1081">
        <v>244.41600000000005</v>
      </c>
      <c r="Y455"/>
      <c r="Z455" s="1081">
        <v>0</v>
      </c>
      <c r="AB455" s="1188" t="s">
        <v>1476</v>
      </c>
      <c r="AC455" s="1188" t="s">
        <v>1048</v>
      </c>
      <c r="AD455" s="1188" t="s">
        <v>1049</v>
      </c>
      <c r="AE455" s="1188" t="s">
        <v>1132</v>
      </c>
      <c r="AF455" s="1081">
        <v>0.55000000000000004</v>
      </c>
      <c r="AG455" s="1081">
        <v>0.55000000000000004</v>
      </c>
      <c r="AH455" s="1081">
        <v>2623.52</v>
      </c>
      <c r="AI455"/>
      <c r="AJ455" s="1081">
        <f t="shared" ref="AJ455:AJ518" si="7">+AG455-AF455</f>
        <v>0</v>
      </c>
    </row>
    <row r="456" spans="12:36" x14ac:dyDescent="0.25">
      <c r="L456"/>
      <c r="M456"/>
      <c r="N456"/>
      <c r="O456"/>
      <c r="P456"/>
      <c r="R456" t="s">
        <v>1294</v>
      </c>
      <c r="S456" t="s">
        <v>1041</v>
      </c>
      <c r="T456" t="s">
        <v>1043</v>
      </c>
      <c r="U456" t="s">
        <v>1132</v>
      </c>
      <c r="V456" s="1081">
        <v>0.08</v>
      </c>
      <c r="W456" s="1081">
        <v>0.08</v>
      </c>
      <c r="X456" s="1081">
        <v>4.17</v>
      </c>
      <c r="Y456"/>
      <c r="Z456" s="1081">
        <v>0</v>
      </c>
      <c r="AB456" s="1188" t="s">
        <v>1476</v>
      </c>
      <c r="AC456" s="1188" t="s">
        <v>1048</v>
      </c>
      <c r="AD456" s="1188" t="s">
        <v>1172</v>
      </c>
      <c r="AE456" s="1188" t="s">
        <v>1132</v>
      </c>
      <c r="AF456" s="1081">
        <v>0</v>
      </c>
      <c r="AG456" s="1081">
        <v>0.55000000000000004</v>
      </c>
      <c r="AH456" s="1081">
        <v>701.99800000000005</v>
      </c>
      <c r="AI456"/>
      <c r="AJ456" s="1081">
        <f t="shared" si="7"/>
        <v>0.55000000000000004</v>
      </c>
    </row>
    <row r="457" spans="12:36" x14ac:dyDescent="0.25">
      <c r="L457"/>
      <c r="M457"/>
      <c r="N457"/>
      <c r="O457"/>
      <c r="P457"/>
      <c r="R457" t="s">
        <v>1294</v>
      </c>
      <c r="S457" t="s">
        <v>1044</v>
      </c>
      <c r="T457" t="s">
        <v>524</v>
      </c>
      <c r="U457" t="s">
        <v>1132</v>
      </c>
      <c r="V457" s="1081">
        <v>0</v>
      </c>
      <c r="W457" s="1081">
        <v>0.17</v>
      </c>
      <c r="X457" s="1081">
        <v>5.5270000000000001</v>
      </c>
      <c r="Y457"/>
      <c r="Z457" s="1081">
        <v>0.17</v>
      </c>
      <c r="AB457" s="1188" t="s">
        <v>1476</v>
      </c>
      <c r="AC457" s="1188" t="s">
        <v>953</v>
      </c>
      <c r="AD457" s="1188" t="s">
        <v>685</v>
      </c>
      <c r="AE457" s="1188" t="s">
        <v>1132</v>
      </c>
      <c r="AF457" s="1081">
        <v>0.2</v>
      </c>
      <c r="AG457" s="1081">
        <v>0.2</v>
      </c>
      <c r="AH457" s="1081">
        <v>391.77000000000004</v>
      </c>
      <c r="AI457"/>
      <c r="AJ457" s="1081">
        <f t="shared" si="7"/>
        <v>0</v>
      </c>
    </row>
    <row r="458" spans="12:36" x14ac:dyDescent="0.25">
      <c r="L458"/>
      <c r="M458"/>
      <c r="N458"/>
      <c r="O458"/>
      <c r="P458"/>
      <c r="R458" t="s">
        <v>1294</v>
      </c>
      <c r="S458" t="s">
        <v>1044</v>
      </c>
      <c r="T458" t="s">
        <v>1081</v>
      </c>
      <c r="U458" t="s">
        <v>1132</v>
      </c>
      <c r="V458" s="1081">
        <v>0</v>
      </c>
      <c r="W458" s="1081"/>
      <c r="X458" s="1081"/>
      <c r="Y458"/>
      <c r="Z458" s="1081">
        <v>0</v>
      </c>
      <c r="AB458" s="1188" t="s">
        <v>1476</v>
      </c>
      <c r="AC458" s="1188" t="s">
        <v>532</v>
      </c>
      <c r="AD458" s="1188" t="s">
        <v>531</v>
      </c>
      <c r="AE458" s="1188" t="s">
        <v>1132</v>
      </c>
      <c r="AF458" s="1081">
        <v>0.7</v>
      </c>
      <c r="AG458" s="1081">
        <v>0.7</v>
      </c>
      <c r="AH458" s="1081">
        <v>39.75800000000001</v>
      </c>
      <c r="AI458"/>
      <c r="AJ458" s="1081">
        <f t="shared" si="7"/>
        <v>0</v>
      </c>
    </row>
    <row r="459" spans="12:36" x14ac:dyDescent="0.25">
      <c r="L459"/>
      <c r="M459"/>
      <c r="N459"/>
      <c r="O459"/>
      <c r="P459"/>
      <c r="R459" t="s">
        <v>1294</v>
      </c>
      <c r="S459" t="s">
        <v>1044</v>
      </c>
      <c r="T459" t="s">
        <v>526</v>
      </c>
      <c r="U459" t="s">
        <v>1132</v>
      </c>
      <c r="V459" s="1081">
        <v>0.46300000000000002</v>
      </c>
      <c r="W459" s="1081">
        <v>0.46300000000000002</v>
      </c>
      <c r="X459" s="1081">
        <v>1.3460000000000001</v>
      </c>
      <c r="Y459"/>
      <c r="Z459" s="1081">
        <v>0</v>
      </c>
      <c r="AB459" s="1188" t="s">
        <v>1476</v>
      </c>
      <c r="AC459" s="1188" t="s">
        <v>532</v>
      </c>
      <c r="AD459" s="1188" t="s">
        <v>533</v>
      </c>
      <c r="AE459" s="1188" t="s">
        <v>1132</v>
      </c>
      <c r="AF459" s="1081">
        <v>0</v>
      </c>
      <c r="AG459" s="1081">
        <v>0.7</v>
      </c>
      <c r="AH459" s="1081">
        <v>4.83</v>
      </c>
      <c r="AI459"/>
      <c r="AJ459" s="1081">
        <f t="shared" si="7"/>
        <v>0.7</v>
      </c>
    </row>
    <row r="460" spans="12:36" x14ac:dyDescent="0.25">
      <c r="L460"/>
      <c r="M460"/>
      <c r="N460"/>
      <c r="O460"/>
      <c r="P460"/>
      <c r="R460" t="s">
        <v>1260</v>
      </c>
      <c r="S460" t="s">
        <v>1024</v>
      </c>
      <c r="T460" t="s">
        <v>1022</v>
      </c>
      <c r="U460" t="s">
        <v>1132</v>
      </c>
      <c r="V460" s="1081">
        <v>15.888999999999999</v>
      </c>
      <c r="W460" s="1081">
        <v>15.888999999999999</v>
      </c>
      <c r="X460" s="1081">
        <v>0</v>
      </c>
      <c r="Y460"/>
      <c r="Z460" s="1081">
        <v>0</v>
      </c>
      <c r="AB460" s="1188" t="s">
        <v>1583</v>
      </c>
      <c r="AC460" s="1188" t="s">
        <v>1585</v>
      </c>
      <c r="AD460" s="1188" t="s">
        <v>509</v>
      </c>
      <c r="AE460" s="1188" t="s">
        <v>1132</v>
      </c>
      <c r="AF460" s="1081">
        <v>1</v>
      </c>
      <c r="AG460" s="1081">
        <v>1</v>
      </c>
      <c r="AH460" s="1081">
        <v>4748.4327500000009</v>
      </c>
      <c r="AI460"/>
      <c r="AJ460" s="1081">
        <f t="shared" si="7"/>
        <v>0</v>
      </c>
    </row>
    <row r="461" spans="12:36" x14ac:dyDescent="0.25">
      <c r="L461"/>
      <c r="M461"/>
      <c r="N461"/>
      <c r="O461"/>
      <c r="P461"/>
      <c r="R461" t="s">
        <v>1260</v>
      </c>
      <c r="S461" t="s">
        <v>1024</v>
      </c>
      <c r="T461" t="s">
        <v>1023</v>
      </c>
      <c r="U461" t="s">
        <v>1132</v>
      </c>
      <c r="V461" s="1081">
        <v>15.888999999999999</v>
      </c>
      <c r="W461" s="1081">
        <v>15.888999999999999</v>
      </c>
      <c r="X461" s="1081">
        <v>0</v>
      </c>
      <c r="Y461"/>
      <c r="Z461" s="1081">
        <v>0</v>
      </c>
      <c r="AB461" s="1188" t="s">
        <v>65</v>
      </c>
      <c r="AC461" s="1188" t="s">
        <v>972</v>
      </c>
      <c r="AD461" s="1188" t="s">
        <v>534</v>
      </c>
      <c r="AE461" s="1188" t="s">
        <v>1132</v>
      </c>
      <c r="AF461" s="1081">
        <v>3.97</v>
      </c>
      <c r="AG461" s="1081">
        <v>3.97</v>
      </c>
      <c r="AH461" s="1081">
        <v>27848.9</v>
      </c>
      <c r="AI461"/>
      <c r="AJ461" s="1081">
        <f t="shared" si="7"/>
        <v>0</v>
      </c>
    </row>
    <row r="462" spans="12:36" x14ac:dyDescent="0.25">
      <c r="L462"/>
      <c r="M462"/>
      <c r="N462"/>
      <c r="O462"/>
      <c r="P462"/>
      <c r="R462" t="s">
        <v>1260</v>
      </c>
      <c r="S462" t="s">
        <v>1024</v>
      </c>
      <c r="T462" t="s">
        <v>1025</v>
      </c>
      <c r="U462" t="s">
        <v>1132</v>
      </c>
      <c r="V462" s="1081">
        <v>15.888999999999999</v>
      </c>
      <c r="W462" s="1081">
        <v>15.888999999999999</v>
      </c>
      <c r="X462" s="1081">
        <v>0</v>
      </c>
      <c r="Y462"/>
      <c r="Z462" s="1081">
        <v>0</v>
      </c>
      <c r="AB462" s="1188" t="s">
        <v>67</v>
      </c>
      <c r="AC462" s="1188" t="s">
        <v>960</v>
      </c>
      <c r="AD462" s="1188" t="s">
        <v>531</v>
      </c>
      <c r="AE462" s="1188" t="s">
        <v>1132</v>
      </c>
      <c r="AF462" s="1081">
        <v>10</v>
      </c>
      <c r="AG462" s="1081">
        <v>10</v>
      </c>
      <c r="AH462" s="1081">
        <v>79339.548999999999</v>
      </c>
      <c r="AI462"/>
      <c r="AJ462" s="1081">
        <f t="shared" si="7"/>
        <v>0</v>
      </c>
    </row>
    <row r="463" spans="12:36" x14ac:dyDescent="0.25">
      <c r="L463"/>
      <c r="M463"/>
      <c r="N463"/>
      <c r="O463"/>
      <c r="P463"/>
      <c r="R463" t="s">
        <v>1260</v>
      </c>
      <c r="S463" t="s">
        <v>1024</v>
      </c>
      <c r="T463" t="s">
        <v>1026</v>
      </c>
      <c r="U463" t="s">
        <v>1132</v>
      </c>
      <c r="V463" s="1081">
        <v>34.97</v>
      </c>
      <c r="W463" s="1081">
        <v>34.97</v>
      </c>
      <c r="X463" s="1081">
        <v>0</v>
      </c>
      <c r="Y463"/>
      <c r="Z463" s="1081">
        <v>0</v>
      </c>
      <c r="AB463" s="1188" t="s">
        <v>67</v>
      </c>
      <c r="AC463" s="1188" t="s">
        <v>960</v>
      </c>
      <c r="AD463" s="1188" t="s">
        <v>533</v>
      </c>
      <c r="AE463" s="1188" t="s">
        <v>1132</v>
      </c>
      <c r="AF463" s="1081">
        <v>10</v>
      </c>
      <c r="AG463" s="1081">
        <v>10</v>
      </c>
      <c r="AH463" s="1081">
        <v>79735.426999999996</v>
      </c>
      <c r="AI463"/>
      <c r="AJ463" s="1081">
        <f t="shared" si="7"/>
        <v>0</v>
      </c>
    </row>
    <row r="464" spans="12:36" x14ac:dyDescent="0.25">
      <c r="L464"/>
      <c r="M464"/>
      <c r="N464"/>
      <c r="O464"/>
      <c r="P464"/>
      <c r="R464" t="s">
        <v>1260</v>
      </c>
      <c r="S464" t="s">
        <v>1547</v>
      </c>
      <c r="T464" t="s">
        <v>531</v>
      </c>
      <c r="U464" t="s">
        <v>1132</v>
      </c>
      <c r="V464" s="1081"/>
      <c r="W464" s="1081">
        <v>0.35</v>
      </c>
      <c r="X464" s="1081">
        <v>869.90000000000009</v>
      </c>
      <c r="Y464" t="s">
        <v>1612</v>
      </c>
      <c r="Z464" s="1081">
        <v>0.35</v>
      </c>
      <c r="AB464" s="1188" t="s">
        <v>67</v>
      </c>
      <c r="AC464" s="1188" t="s">
        <v>1291</v>
      </c>
      <c r="AD464" s="1188" t="s">
        <v>534</v>
      </c>
      <c r="AE464" s="1188" t="s">
        <v>1132</v>
      </c>
      <c r="AF464" s="1081">
        <v>0.46</v>
      </c>
      <c r="AG464" s="1081">
        <v>0.46</v>
      </c>
      <c r="AH464" s="1081">
        <v>0</v>
      </c>
      <c r="AI464"/>
      <c r="AJ464" s="1081">
        <f t="shared" si="7"/>
        <v>0</v>
      </c>
    </row>
    <row r="465" spans="12:36" x14ac:dyDescent="0.25">
      <c r="L465"/>
      <c r="M465"/>
      <c r="N465"/>
      <c r="O465"/>
      <c r="P465"/>
      <c r="R465" t="s">
        <v>1260</v>
      </c>
      <c r="S465" t="s">
        <v>1547</v>
      </c>
      <c r="T465" t="s">
        <v>533</v>
      </c>
      <c r="U465" t="s">
        <v>1132</v>
      </c>
      <c r="V465" s="1081"/>
      <c r="W465" s="1081">
        <v>0.35</v>
      </c>
      <c r="X465" s="1081">
        <v>787.7</v>
      </c>
      <c r="Y465" t="s">
        <v>1612</v>
      </c>
      <c r="Z465" s="1081">
        <v>0.35</v>
      </c>
      <c r="AB465" s="1188" t="s">
        <v>67</v>
      </c>
      <c r="AC465" s="1188" t="s">
        <v>1292</v>
      </c>
      <c r="AD465" s="1188" t="s">
        <v>529</v>
      </c>
      <c r="AE465" s="1188" t="s">
        <v>1132</v>
      </c>
      <c r="AF465" s="1081">
        <v>0.84</v>
      </c>
      <c r="AG465" s="1081">
        <v>0.84</v>
      </c>
      <c r="AH465" s="1081">
        <v>0</v>
      </c>
      <c r="AI465"/>
      <c r="AJ465" s="1081">
        <f t="shared" si="7"/>
        <v>0</v>
      </c>
    </row>
    <row r="466" spans="12:36" x14ac:dyDescent="0.25">
      <c r="L466"/>
      <c r="M466"/>
      <c r="N466"/>
      <c r="O466"/>
      <c r="P466"/>
      <c r="R466" t="s">
        <v>1260</v>
      </c>
      <c r="S466" t="s">
        <v>1027</v>
      </c>
      <c r="T466" t="s">
        <v>1022</v>
      </c>
      <c r="U466" t="s">
        <v>1132</v>
      </c>
      <c r="V466" s="1081">
        <v>15.7</v>
      </c>
      <c r="W466" s="1081">
        <v>15.7</v>
      </c>
      <c r="X466" s="1081">
        <v>116216.15999999999</v>
      </c>
      <c r="Y466"/>
      <c r="Z466" s="1081">
        <v>0</v>
      </c>
      <c r="AB466" s="1188" t="s">
        <v>1337</v>
      </c>
      <c r="AC466" s="1188" t="s">
        <v>1339</v>
      </c>
      <c r="AD466" s="1188" t="s">
        <v>1336</v>
      </c>
      <c r="AE466" s="1188" t="s">
        <v>1132</v>
      </c>
      <c r="AF466" s="1081">
        <v>9.6</v>
      </c>
      <c r="AG466" s="1081">
        <v>9.6</v>
      </c>
      <c r="AH466" s="1081">
        <v>69381.706999999995</v>
      </c>
      <c r="AI466"/>
      <c r="AJ466" s="1081">
        <f t="shared" si="7"/>
        <v>0</v>
      </c>
    </row>
    <row r="467" spans="12:36" x14ac:dyDescent="0.25">
      <c r="L467"/>
      <c r="M467"/>
      <c r="N467"/>
      <c r="O467"/>
      <c r="P467"/>
      <c r="R467" t="s">
        <v>1260</v>
      </c>
      <c r="S467" t="s">
        <v>1027</v>
      </c>
      <c r="T467" t="s">
        <v>1023</v>
      </c>
      <c r="U467" t="s">
        <v>1132</v>
      </c>
      <c r="V467" s="1081">
        <v>15.7</v>
      </c>
      <c r="W467" s="1081">
        <v>15.7</v>
      </c>
      <c r="X467" s="1081">
        <v>110886.901</v>
      </c>
      <c r="Y467"/>
      <c r="Z467" s="1081">
        <v>0</v>
      </c>
      <c r="AB467" s="1188" t="s">
        <v>1337</v>
      </c>
      <c r="AC467" s="1188" t="s">
        <v>1339</v>
      </c>
      <c r="AD467" s="1188" t="s">
        <v>1340</v>
      </c>
      <c r="AE467" s="1188" t="s">
        <v>1132</v>
      </c>
      <c r="AF467" s="1081">
        <v>9.6</v>
      </c>
      <c r="AG467" s="1081">
        <v>9.6</v>
      </c>
      <c r="AH467" s="1081">
        <v>69332.580999999991</v>
      </c>
      <c r="AI467"/>
      <c r="AJ467" s="1081">
        <f t="shared" si="7"/>
        <v>0</v>
      </c>
    </row>
    <row r="468" spans="12:36" x14ac:dyDescent="0.25">
      <c r="L468"/>
      <c r="M468"/>
      <c r="N468"/>
      <c r="O468"/>
      <c r="P468"/>
      <c r="R468" t="s">
        <v>1260</v>
      </c>
      <c r="S468" t="s">
        <v>251</v>
      </c>
      <c r="T468" t="s">
        <v>1022</v>
      </c>
      <c r="U468" t="s">
        <v>1132</v>
      </c>
      <c r="V468" s="1081">
        <v>64.599999999999994</v>
      </c>
      <c r="W468" s="1081">
        <v>64.599999999999994</v>
      </c>
      <c r="X468" s="1081">
        <v>314266.87</v>
      </c>
      <c r="Y468"/>
      <c r="Z468" s="1081">
        <v>0</v>
      </c>
      <c r="AB468" s="1188" t="s">
        <v>1394</v>
      </c>
      <c r="AC468" s="1188" t="s">
        <v>1516</v>
      </c>
      <c r="AD468" s="1188" t="s">
        <v>1551</v>
      </c>
      <c r="AE468" s="1188" t="s">
        <v>1132</v>
      </c>
      <c r="AF468" s="1081">
        <v>45.63</v>
      </c>
      <c r="AG468" s="1081">
        <v>45.63</v>
      </c>
      <c r="AH468" s="1081">
        <v>2096.65</v>
      </c>
      <c r="AI468"/>
      <c r="AJ468" s="1081">
        <f t="shared" si="7"/>
        <v>0</v>
      </c>
    </row>
    <row r="469" spans="12:36" x14ac:dyDescent="0.25">
      <c r="L469"/>
      <c r="M469"/>
      <c r="N469"/>
      <c r="O469"/>
      <c r="P469"/>
      <c r="R469" t="s">
        <v>1260</v>
      </c>
      <c r="S469" t="s">
        <v>251</v>
      </c>
      <c r="T469" t="s">
        <v>1023</v>
      </c>
      <c r="U469" t="s">
        <v>1132</v>
      </c>
      <c r="V469" s="1081">
        <v>64.599999999999994</v>
      </c>
      <c r="W469" s="1081">
        <v>64.599999999999994</v>
      </c>
      <c r="X469" s="1081">
        <v>190771.96300000002</v>
      </c>
      <c r="Y469"/>
      <c r="Z469" s="1081">
        <v>0</v>
      </c>
      <c r="AB469" s="1188" t="s">
        <v>1394</v>
      </c>
      <c r="AC469" s="1188" t="s">
        <v>1517</v>
      </c>
      <c r="AD469" s="1188" t="s">
        <v>1019</v>
      </c>
      <c r="AE469" s="1188" t="s">
        <v>1132</v>
      </c>
      <c r="AF469" s="1081">
        <v>20.079999999999998</v>
      </c>
      <c r="AG469" s="1081">
        <v>20.079999999999998</v>
      </c>
      <c r="AH469" s="1081">
        <v>660.40000000000009</v>
      </c>
      <c r="AI469"/>
      <c r="AJ469" s="1081">
        <f t="shared" si="7"/>
        <v>0</v>
      </c>
    </row>
    <row r="470" spans="12:36" x14ac:dyDescent="0.25">
      <c r="L470"/>
      <c r="M470"/>
      <c r="N470"/>
      <c r="O470"/>
      <c r="P470"/>
      <c r="R470" t="s">
        <v>1260</v>
      </c>
      <c r="S470" t="s">
        <v>251</v>
      </c>
      <c r="T470" t="s">
        <v>1025</v>
      </c>
      <c r="U470" t="s">
        <v>1132</v>
      </c>
      <c r="V470" s="1081">
        <v>64.599999999999994</v>
      </c>
      <c r="W470" s="1081">
        <v>64.599999999999994</v>
      </c>
      <c r="X470" s="1081">
        <v>328043.47900000005</v>
      </c>
      <c r="Y470"/>
      <c r="Z470" s="1081">
        <v>0</v>
      </c>
      <c r="AB470" s="1188" t="s">
        <v>1533</v>
      </c>
      <c r="AC470" s="1188" t="s">
        <v>261</v>
      </c>
      <c r="AD470" s="1188" t="s">
        <v>1131</v>
      </c>
      <c r="AE470" s="1188" t="s">
        <v>1132</v>
      </c>
      <c r="AF470" s="1081">
        <v>50</v>
      </c>
      <c r="AG470" s="1081">
        <v>50</v>
      </c>
      <c r="AH470" s="1081">
        <v>285327.87000000005</v>
      </c>
      <c r="AI470"/>
      <c r="AJ470" s="1081">
        <f t="shared" si="7"/>
        <v>0</v>
      </c>
    </row>
    <row r="471" spans="12:36" x14ac:dyDescent="0.25">
      <c r="L471"/>
      <c r="M471"/>
      <c r="N471"/>
      <c r="O471"/>
      <c r="P471"/>
      <c r="R471" t="s">
        <v>1260</v>
      </c>
      <c r="S471" t="s">
        <v>251</v>
      </c>
      <c r="T471" t="s">
        <v>1026</v>
      </c>
      <c r="U471" t="s">
        <v>1132</v>
      </c>
      <c r="V471" s="1081">
        <v>64.599999999999994</v>
      </c>
      <c r="W471" s="1081">
        <v>64.599999999999994</v>
      </c>
      <c r="X471" s="1081">
        <v>315021.02</v>
      </c>
      <c r="Y471"/>
      <c r="Z471" s="1081">
        <v>0</v>
      </c>
      <c r="AB471" s="1188" t="s">
        <v>1533</v>
      </c>
      <c r="AC471" s="1188" t="s">
        <v>261</v>
      </c>
      <c r="AD471" s="1188" t="s">
        <v>1283</v>
      </c>
      <c r="AE471" s="1188" t="s">
        <v>1132</v>
      </c>
      <c r="AF471" s="1081">
        <v>50</v>
      </c>
      <c r="AG471" s="1081">
        <v>50</v>
      </c>
      <c r="AH471" s="1081">
        <v>386750.38</v>
      </c>
      <c r="AI471"/>
      <c r="AJ471" s="1081">
        <f t="shared" si="7"/>
        <v>0</v>
      </c>
    </row>
    <row r="472" spans="12:36" x14ac:dyDescent="0.25">
      <c r="L472"/>
      <c r="M472"/>
      <c r="N472"/>
      <c r="O472"/>
      <c r="P472"/>
      <c r="R472" t="s">
        <v>1260</v>
      </c>
      <c r="S472" t="s">
        <v>252</v>
      </c>
      <c r="T472" t="s">
        <v>1022</v>
      </c>
      <c r="U472" t="s">
        <v>1132</v>
      </c>
      <c r="V472" s="1081">
        <v>60</v>
      </c>
      <c r="W472" s="1081">
        <v>60</v>
      </c>
      <c r="X472" s="1081">
        <v>411100.35200000001</v>
      </c>
      <c r="Y472"/>
      <c r="Z472" s="1081">
        <v>0</v>
      </c>
      <c r="AB472" s="1188" t="s">
        <v>72</v>
      </c>
      <c r="AC472" s="1188" t="s">
        <v>1006</v>
      </c>
      <c r="AD472" s="1188" t="s">
        <v>534</v>
      </c>
      <c r="AE472" s="1188" t="s">
        <v>1132</v>
      </c>
      <c r="AF472" s="1081">
        <v>171.28</v>
      </c>
      <c r="AG472" s="1081">
        <v>171.28</v>
      </c>
      <c r="AH472" s="1081">
        <v>1006434.1089999999</v>
      </c>
      <c r="AI472"/>
      <c r="AJ472" s="1081">
        <f t="shared" si="7"/>
        <v>0</v>
      </c>
    </row>
    <row r="473" spans="12:36" x14ac:dyDescent="0.25">
      <c r="L473"/>
      <c r="M473"/>
      <c r="N473"/>
      <c r="O473"/>
      <c r="P473"/>
      <c r="R473" t="s">
        <v>1260</v>
      </c>
      <c r="S473" t="s">
        <v>252</v>
      </c>
      <c r="T473" t="s">
        <v>1023</v>
      </c>
      <c r="U473" t="s">
        <v>1132</v>
      </c>
      <c r="V473" s="1081">
        <v>60</v>
      </c>
      <c r="W473" s="1081">
        <v>60</v>
      </c>
      <c r="X473" s="1081">
        <v>458017.85800000001</v>
      </c>
      <c r="Y473"/>
      <c r="Z473" s="1081">
        <v>0</v>
      </c>
      <c r="AB473" s="1188" t="s">
        <v>72</v>
      </c>
      <c r="AC473" s="1188" t="s">
        <v>1006</v>
      </c>
      <c r="AD473" s="1188" t="s">
        <v>529</v>
      </c>
      <c r="AE473" s="1188" t="s">
        <v>1132</v>
      </c>
      <c r="AF473" s="1081">
        <v>171.28</v>
      </c>
      <c r="AG473" s="1081">
        <v>171.28</v>
      </c>
      <c r="AH473" s="1081">
        <v>961012.46600000001</v>
      </c>
      <c r="AI473"/>
      <c r="AJ473" s="1081">
        <f t="shared" si="7"/>
        <v>0</v>
      </c>
    </row>
    <row r="474" spans="12:36" x14ac:dyDescent="0.25">
      <c r="L474"/>
      <c r="M474"/>
      <c r="N474"/>
      <c r="O474"/>
      <c r="P474"/>
      <c r="R474" t="s">
        <v>1260</v>
      </c>
      <c r="S474" t="s">
        <v>1028</v>
      </c>
      <c r="T474" t="s">
        <v>1022</v>
      </c>
      <c r="U474" t="s">
        <v>1132</v>
      </c>
      <c r="V474" s="1081">
        <v>25.417000000000002</v>
      </c>
      <c r="W474" s="1081">
        <v>25.417000000000002</v>
      </c>
      <c r="X474" s="1081">
        <v>136233.405</v>
      </c>
      <c r="Y474"/>
      <c r="Z474" s="1081">
        <v>0</v>
      </c>
      <c r="AB474" s="1188" t="s">
        <v>72</v>
      </c>
      <c r="AC474" s="1188" t="s">
        <v>1006</v>
      </c>
      <c r="AD474" s="1188" t="s">
        <v>530</v>
      </c>
      <c r="AE474" s="1188" t="s">
        <v>1132</v>
      </c>
      <c r="AF474" s="1081">
        <v>171.28</v>
      </c>
      <c r="AG474" s="1081">
        <v>171.28</v>
      </c>
      <c r="AH474" s="1081">
        <v>1056999.7250000001</v>
      </c>
      <c r="AI474"/>
      <c r="AJ474" s="1081">
        <f t="shared" si="7"/>
        <v>0</v>
      </c>
    </row>
    <row r="475" spans="12:36" x14ac:dyDescent="0.25">
      <c r="L475"/>
      <c r="M475"/>
      <c r="N475"/>
      <c r="O475"/>
      <c r="P475"/>
      <c r="R475" t="s">
        <v>1260</v>
      </c>
      <c r="S475" t="s">
        <v>1028</v>
      </c>
      <c r="T475" t="s">
        <v>1023</v>
      </c>
      <c r="U475" t="s">
        <v>1132</v>
      </c>
      <c r="V475" s="1081">
        <v>25.417000000000002</v>
      </c>
      <c r="W475" s="1081">
        <v>25.417000000000002</v>
      </c>
      <c r="X475" s="1081">
        <v>135862.663</v>
      </c>
      <c r="Y475"/>
      <c r="Z475" s="1081">
        <v>0</v>
      </c>
      <c r="AB475" s="1188" t="s">
        <v>72</v>
      </c>
      <c r="AC475" s="1188" t="s">
        <v>1006</v>
      </c>
      <c r="AD475" s="1188" t="s">
        <v>686</v>
      </c>
      <c r="AE475" s="1188" t="s">
        <v>1132</v>
      </c>
      <c r="AF475" s="1081">
        <v>10.76</v>
      </c>
      <c r="AG475" s="1081">
        <v>10.76</v>
      </c>
      <c r="AH475" s="1081">
        <v>54888.263999999996</v>
      </c>
      <c r="AI475"/>
      <c r="AJ475" s="1081">
        <f t="shared" si="7"/>
        <v>0</v>
      </c>
    </row>
    <row r="476" spans="12:36" x14ac:dyDescent="0.25">
      <c r="L476"/>
      <c r="M476"/>
      <c r="N476"/>
      <c r="O476"/>
      <c r="P476"/>
      <c r="R476" t="s">
        <v>1260</v>
      </c>
      <c r="S476" t="s">
        <v>1028</v>
      </c>
      <c r="T476" t="s">
        <v>1025</v>
      </c>
      <c r="U476" t="s">
        <v>1132</v>
      </c>
      <c r="V476" s="1081">
        <v>24.58</v>
      </c>
      <c r="W476" s="1081">
        <v>24.58</v>
      </c>
      <c r="X476" s="1081">
        <v>131393.36200000002</v>
      </c>
      <c r="Y476"/>
      <c r="Z476" s="1081">
        <v>0</v>
      </c>
      <c r="AB476" s="1188" t="s">
        <v>72</v>
      </c>
      <c r="AC476" s="1188" t="s">
        <v>264</v>
      </c>
      <c r="AD476" s="1188" t="s">
        <v>720</v>
      </c>
      <c r="AE476" s="1188" t="s">
        <v>1132</v>
      </c>
      <c r="AF476" s="1081">
        <v>180</v>
      </c>
      <c r="AG476" s="1081">
        <v>180</v>
      </c>
      <c r="AH476" s="1081">
        <v>987202.04</v>
      </c>
      <c r="AI476"/>
      <c r="AJ476" s="1081">
        <f t="shared" si="7"/>
        <v>0</v>
      </c>
    </row>
    <row r="477" spans="12:36" x14ac:dyDescent="0.25">
      <c r="L477"/>
      <c r="M477"/>
      <c r="N477"/>
      <c r="O477"/>
      <c r="P477"/>
      <c r="R477" t="s">
        <v>1260</v>
      </c>
      <c r="S477" t="s">
        <v>269</v>
      </c>
      <c r="T477" t="s">
        <v>518</v>
      </c>
      <c r="U477" t="s">
        <v>1146</v>
      </c>
      <c r="V477" s="1081">
        <v>0</v>
      </c>
      <c r="W477" s="1081">
        <v>0</v>
      </c>
      <c r="X477" s="1081">
        <v>0</v>
      </c>
      <c r="Y477"/>
      <c r="Z477" s="1081">
        <v>0</v>
      </c>
      <c r="AB477" s="1188" t="s">
        <v>72</v>
      </c>
      <c r="AC477" s="1188" t="s">
        <v>264</v>
      </c>
      <c r="AD477" s="1188" t="s">
        <v>721</v>
      </c>
      <c r="AE477" s="1188" t="s">
        <v>1132</v>
      </c>
      <c r="AF477" s="1081">
        <v>216</v>
      </c>
      <c r="AG477" s="1081">
        <v>216</v>
      </c>
      <c r="AH477" s="1081">
        <v>868133.3600000001</v>
      </c>
      <c r="AI477"/>
      <c r="AJ477" s="1081">
        <f t="shared" si="7"/>
        <v>0</v>
      </c>
    </row>
    <row r="478" spans="12:36" x14ac:dyDescent="0.25">
      <c r="L478"/>
      <c r="M478"/>
      <c r="N478"/>
      <c r="O478"/>
      <c r="P478"/>
      <c r="R478" t="s">
        <v>1260</v>
      </c>
      <c r="S478" t="s">
        <v>269</v>
      </c>
      <c r="T478" t="s">
        <v>515</v>
      </c>
      <c r="U478" t="s">
        <v>1146</v>
      </c>
      <c r="V478" s="1081">
        <v>0</v>
      </c>
      <c r="W478" s="1081">
        <v>0</v>
      </c>
      <c r="X478" s="1081">
        <v>0</v>
      </c>
      <c r="Y478"/>
      <c r="Z478" s="1081">
        <v>0</v>
      </c>
      <c r="AB478" s="1188" t="s">
        <v>72</v>
      </c>
      <c r="AC478" s="1188" t="s">
        <v>264</v>
      </c>
      <c r="AD478" s="1188" t="s">
        <v>722</v>
      </c>
      <c r="AE478" s="1188" t="s">
        <v>1132</v>
      </c>
      <c r="AF478" s="1081">
        <v>233</v>
      </c>
      <c r="AG478" s="1081">
        <v>233</v>
      </c>
      <c r="AH478" s="1081">
        <v>997126.08400000003</v>
      </c>
      <c r="AI478"/>
      <c r="AJ478" s="1081">
        <f t="shared" si="7"/>
        <v>0</v>
      </c>
    </row>
    <row r="479" spans="12:36" x14ac:dyDescent="0.25">
      <c r="L479"/>
      <c r="M479"/>
      <c r="N479"/>
      <c r="O479"/>
      <c r="P479"/>
      <c r="R479" t="s">
        <v>1260</v>
      </c>
      <c r="S479" t="s">
        <v>269</v>
      </c>
      <c r="T479" t="s">
        <v>517</v>
      </c>
      <c r="U479" t="s">
        <v>1146</v>
      </c>
      <c r="V479" s="1081">
        <v>0</v>
      </c>
      <c r="W479" s="1081">
        <v>0</v>
      </c>
      <c r="X479" s="1081">
        <v>0</v>
      </c>
      <c r="Y479"/>
      <c r="Z479" s="1081">
        <v>0</v>
      </c>
      <c r="AB479" s="1188" t="s">
        <v>72</v>
      </c>
      <c r="AC479" s="1188" t="s">
        <v>264</v>
      </c>
      <c r="AD479" s="1188" t="s">
        <v>220</v>
      </c>
      <c r="AE479" s="1188" t="s">
        <v>1132</v>
      </c>
      <c r="AF479" s="1081">
        <v>350</v>
      </c>
      <c r="AG479" s="1081">
        <v>350</v>
      </c>
      <c r="AH479" s="1081">
        <v>1443493.55</v>
      </c>
      <c r="AI479"/>
      <c r="AJ479" s="1081">
        <f t="shared" si="7"/>
        <v>0</v>
      </c>
    </row>
    <row r="480" spans="12:36" x14ac:dyDescent="0.25">
      <c r="L480"/>
      <c r="M480"/>
      <c r="N480"/>
      <c r="O480"/>
      <c r="P480"/>
      <c r="R480" t="s">
        <v>1260</v>
      </c>
      <c r="S480" t="s">
        <v>269</v>
      </c>
      <c r="T480" t="s">
        <v>519</v>
      </c>
      <c r="U480" t="s">
        <v>1132</v>
      </c>
      <c r="V480" s="1081">
        <v>59.6</v>
      </c>
      <c r="W480" s="1081">
        <v>59.6</v>
      </c>
      <c r="X480" s="1081">
        <v>2366.0119999999997</v>
      </c>
      <c r="Y480"/>
      <c r="Z480" s="1081">
        <v>0</v>
      </c>
      <c r="AB480" s="1188" t="s">
        <v>72</v>
      </c>
      <c r="AC480" s="1188" t="s">
        <v>272</v>
      </c>
      <c r="AD480" s="1188" t="s">
        <v>519</v>
      </c>
      <c r="AE480" s="1188" t="s">
        <v>1132</v>
      </c>
      <c r="AF480" s="1081">
        <v>192.5</v>
      </c>
      <c r="AG480" s="1081">
        <v>192.5</v>
      </c>
      <c r="AH480" s="1081">
        <v>592641.91899999999</v>
      </c>
      <c r="AI480"/>
      <c r="AJ480" s="1081">
        <f t="shared" si="7"/>
        <v>0</v>
      </c>
    </row>
    <row r="481" spans="12:36" x14ac:dyDescent="0.25">
      <c r="L481"/>
      <c r="M481"/>
      <c r="N481"/>
      <c r="O481"/>
      <c r="P481"/>
      <c r="R481" t="s">
        <v>1260</v>
      </c>
      <c r="S481" t="s">
        <v>269</v>
      </c>
      <c r="T481" t="s">
        <v>520</v>
      </c>
      <c r="U481" t="s">
        <v>1132</v>
      </c>
      <c r="V481" s="1081">
        <v>59.6</v>
      </c>
      <c r="W481" s="1081">
        <v>59.6</v>
      </c>
      <c r="X481" s="1081">
        <v>1953.3539999999996</v>
      </c>
      <c r="Y481"/>
      <c r="Z481" s="1081">
        <v>0</v>
      </c>
      <c r="AB481" s="1188" t="s">
        <v>75</v>
      </c>
      <c r="AC481" s="1188" t="s">
        <v>973</v>
      </c>
      <c r="AD481" s="1188" t="s">
        <v>531</v>
      </c>
      <c r="AE481" s="1188" t="s">
        <v>1132</v>
      </c>
      <c r="AF481" s="1081">
        <v>1.9</v>
      </c>
      <c r="AG481" s="1081">
        <v>1.9</v>
      </c>
      <c r="AH481" s="1081">
        <v>7996.5150000000012</v>
      </c>
      <c r="AI481"/>
      <c r="AJ481" s="1081">
        <f t="shared" si="7"/>
        <v>0</v>
      </c>
    </row>
    <row r="482" spans="12:36" x14ac:dyDescent="0.25">
      <c r="L482"/>
      <c r="M482"/>
      <c r="N482"/>
      <c r="O482"/>
      <c r="P482"/>
      <c r="R482" t="s">
        <v>1260</v>
      </c>
      <c r="S482" t="s">
        <v>269</v>
      </c>
      <c r="T482" t="s">
        <v>521</v>
      </c>
      <c r="U482" t="s">
        <v>1132</v>
      </c>
      <c r="V482" s="1081">
        <v>127.5</v>
      </c>
      <c r="W482" s="1081">
        <v>127.5</v>
      </c>
      <c r="X482" s="1081">
        <v>66307.768000000011</v>
      </c>
      <c r="Y482"/>
      <c r="Z482" s="1081">
        <v>0</v>
      </c>
      <c r="AB482" s="1188" t="s">
        <v>75</v>
      </c>
      <c r="AC482" s="1188" t="s">
        <v>973</v>
      </c>
      <c r="AD482" s="1188" t="s">
        <v>533</v>
      </c>
      <c r="AE482" s="1188" t="s">
        <v>1132</v>
      </c>
      <c r="AF482" s="1081">
        <v>1.9</v>
      </c>
      <c r="AG482" s="1081">
        <v>1.9</v>
      </c>
      <c r="AH482" s="1081">
        <v>7354.1370000000006</v>
      </c>
      <c r="AI482"/>
      <c r="AJ482" s="1081">
        <f t="shared" si="7"/>
        <v>0</v>
      </c>
    </row>
    <row r="483" spans="12:36" x14ac:dyDescent="0.25">
      <c r="L483"/>
      <c r="M483"/>
      <c r="N483"/>
      <c r="O483"/>
      <c r="P483"/>
      <c r="R483" t="s">
        <v>1260</v>
      </c>
      <c r="S483" t="s">
        <v>269</v>
      </c>
      <c r="T483" t="s">
        <v>522</v>
      </c>
      <c r="U483" t="s">
        <v>1132</v>
      </c>
      <c r="V483" s="1081">
        <v>200</v>
      </c>
      <c r="W483" s="1081">
        <v>200</v>
      </c>
      <c r="X483" s="1081">
        <v>565355.00900000008</v>
      </c>
      <c r="Y483"/>
      <c r="Z483" s="1081">
        <v>0</v>
      </c>
      <c r="AB483" s="1188" t="s">
        <v>77</v>
      </c>
      <c r="AC483" s="1188" t="s">
        <v>1209</v>
      </c>
      <c r="AD483" s="1188" t="s">
        <v>509</v>
      </c>
      <c r="AE483" s="1188" t="s">
        <v>1132</v>
      </c>
      <c r="AF483" s="1081">
        <v>16</v>
      </c>
      <c r="AG483" s="1081">
        <v>16</v>
      </c>
      <c r="AH483" s="1081">
        <v>47336.044000000009</v>
      </c>
      <c r="AI483"/>
      <c r="AJ483" s="1081">
        <f t="shared" si="7"/>
        <v>0</v>
      </c>
    </row>
    <row r="484" spans="12:36" x14ac:dyDescent="0.25">
      <c r="L484"/>
      <c r="M484"/>
      <c r="N484"/>
      <c r="O484"/>
      <c r="P484"/>
      <c r="R484" t="s">
        <v>1260</v>
      </c>
      <c r="S484" t="s">
        <v>266</v>
      </c>
      <c r="T484" t="s">
        <v>515</v>
      </c>
      <c r="U484" t="s">
        <v>1132</v>
      </c>
      <c r="V484" s="1081">
        <v>170</v>
      </c>
      <c r="W484" s="1081">
        <v>170</v>
      </c>
      <c r="X484" s="1081">
        <v>1034925.3920000001</v>
      </c>
      <c r="Y484"/>
      <c r="Z484" s="1081">
        <v>0</v>
      </c>
      <c r="AB484" s="1188" t="s">
        <v>1325</v>
      </c>
      <c r="AC484" s="1188" t="s">
        <v>966</v>
      </c>
      <c r="AD484" s="1188" t="s">
        <v>531</v>
      </c>
      <c r="AE484" s="1188" t="s">
        <v>1132</v>
      </c>
      <c r="AF484" s="1081">
        <v>5.15</v>
      </c>
      <c r="AG484" s="1081">
        <v>5.15</v>
      </c>
      <c r="AH484" s="1081">
        <v>34707.851999999999</v>
      </c>
      <c r="AI484"/>
      <c r="AJ484" s="1081">
        <f t="shared" si="7"/>
        <v>0</v>
      </c>
    </row>
    <row r="485" spans="12:36" x14ac:dyDescent="0.25">
      <c r="L485"/>
      <c r="M485"/>
      <c r="N485"/>
      <c r="O485"/>
      <c r="P485"/>
      <c r="R485" t="s">
        <v>1260</v>
      </c>
      <c r="S485" t="s">
        <v>266</v>
      </c>
      <c r="T485" t="s">
        <v>517</v>
      </c>
      <c r="U485" t="s">
        <v>1132</v>
      </c>
      <c r="V485" s="1081">
        <v>170</v>
      </c>
      <c r="W485" s="1081">
        <v>170</v>
      </c>
      <c r="X485" s="1081">
        <v>991171.76099999982</v>
      </c>
      <c r="Y485"/>
      <c r="Z485" s="1081">
        <v>0</v>
      </c>
      <c r="AB485" s="1188" t="s">
        <v>1325</v>
      </c>
      <c r="AC485" s="1188" t="s">
        <v>253</v>
      </c>
      <c r="AD485" s="1188" t="s">
        <v>531</v>
      </c>
      <c r="AE485" s="1188" t="s">
        <v>1132</v>
      </c>
      <c r="AF485" s="1081">
        <v>41.097000000000001</v>
      </c>
      <c r="AG485" s="1081">
        <v>41.097000000000001</v>
      </c>
      <c r="AH485" s="1081">
        <v>270218.98200000002</v>
      </c>
      <c r="AI485"/>
      <c r="AJ485" s="1081">
        <f t="shared" si="7"/>
        <v>0</v>
      </c>
    </row>
    <row r="486" spans="12:36" x14ac:dyDescent="0.25">
      <c r="L486"/>
      <c r="M486"/>
      <c r="N486"/>
      <c r="O486"/>
      <c r="P486"/>
      <c r="R486" t="s">
        <v>1260</v>
      </c>
      <c r="S486" t="s">
        <v>266</v>
      </c>
      <c r="T486" t="s">
        <v>523</v>
      </c>
      <c r="U486" t="s">
        <v>1132</v>
      </c>
      <c r="V486" s="1081">
        <v>184</v>
      </c>
      <c r="W486" s="1081">
        <v>184</v>
      </c>
      <c r="X486" s="1081">
        <v>1071207.9450000001</v>
      </c>
      <c r="Y486"/>
      <c r="Z486" s="1081">
        <v>0</v>
      </c>
      <c r="AB486" s="1188" t="s">
        <v>1325</v>
      </c>
      <c r="AC486" s="1188" t="s">
        <v>253</v>
      </c>
      <c r="AD486" s="1188" t="s">
        <v>533</v>
      </c>
      <c r="AE486" s="1188" t="s">
        <v>1132</v>
      </c>
      <c r="AF486" s="1081">
        <v>41.097000000000001</v>
      </c>
      <c r="AG486" s="1081">
        <v>41.097000000000001</v>
      </c>
      <c r="AH486" s="1081">
        <v>250242.79500000004</v>
      </c>
      <c r="AI486"/>
      <c r="AJ486" s="1081">
        <f t="shared" si="7"/>
        <v>0</v>
      </c>
    </row>
    <row r="487" spans="12:36" x14ac:dyDescent="0.25">
      <c r="L487"/>
      <c r="M487"/>
      <c r="N487"/>
      <c r="O487"/>
      <c r="P487"/>
      <c r="R487" t="s">
        <v>1366</v>
      </c>
      <c r="S487" t="s">
        <v>1102</v>
      </c>
      <c r="T487" t="s">
        <v>1367</v>
      </c>
      <c r="U487" t="s">
        <v>1146</v>
      </c>
      <c r="V487" s="1081">
        <v>51.39</v>
      </c>
      <c r="W487" s="1081">
        <v>51.39</v>
      </c>
      <c r="X487" s="1081">
        <v>133354.20000000001</v>
      </c>
      <c r="Y487"/>
      <c r="Z487" s="1081">
        <v>0</v>
      </c>
      <c r="AB487" s="1188" t="s">
        <v>1325</v>
      </c>
      <c r="AC487" s="1188" t="s">
        <v>253</v>
      </c>
      <c r="AD487" s="1188" t="s">
        <v>685</v>
      </c>
      <c r="AE487" s="1188" t="s">
        <v>1132</v>
      </c>
      <c r="AF487" s="1081">
        <v>41.097000000000001</v>
      </c>
      <c r="AG487" s="1081">
        <v>41.097000000000001</v>
      </c>
      <c r="AH487" s="1081">
        <v>218672.82499999998</v>
      </c>
      <c r="AI487"/>
      <c r="AJ487" s="1081">
        <f t="shared" si="7"/>
        <v>0</v>
      </c>
    </row>
    <row r="488" spans="12:36" x14ac:dyDescent="0.25">
      <c r="L488"/>
      <c r="M488"/>
      <c r="N488"/>
      <c r="O488"/>
      <c r="P488"/>
      <c r="R488" t="s">
        <v>1366</v>
      </c>
      <c r="S488" t="s">
        <v>276</v>
      </c>
      <c r="T488" t="s">
        <v>702</v>
      </c>
      <c r="U488" t="s">
        <v>1132</v>
      </c>
      <c r="V488" s="1081">
        <v>101.3</v>
      </c>
      <c r="W488" s="1081">
        <v>101.3</v>
      </c>
      <c r="X488" s="1081">
        <v>348628.80000000005</v>
      </c>
      <c r="Y488"/>
      <c r="Z488" s="1081">
        <v>0</v>
      </c>
      <c r="AB488" s="1188" t="s">
        <v>1325</v>
      </c>
      <c r="AC488" s="1188" t="s">
        <v>253</v>
      </c>
      <c r="AD488" s="1188" t="s">
        <v>692</v>
      </c>
      <c r="AE488" s="1188" t="s">
        <v>1132</v>
      </c>
      <c r="AF488" s="1081">
        <v>41.097000000000001</v>
      </c>
      <c r="AG488" s="1081">
        <v>41.097000000000001</v>
      </c>
      <c r="AH488" s="1081">
        <v>224386.26300000004</v>
      </c>
      <c r="AI488"/>
      <c r="AJ488" s="1081">
        <f t="shared" si="7"/>
        <v>0</v>
      </c>
    </row>
    <row r="489" spans="12:36" x14ac:dyDescent="0.25">
      <c r="L489"/>
      <c r="M489"/>
      <c r="N489"/>
      <c r="O489"/>
      <c r="P489"/>
      <c r="R489" t="s">
        <v>1366</v>
      </c>
      <c r="S489" t="s">
        <v>1471</v>
      </c>
      <c r="T489" t="s">
        <v>703</v>
      </c>
      <c r="U489" t="s">
        <v>1132</v>
      </c>
      <c r="V489" s="1081">
        <v>177.65</v>
      </c>
      <c r="W489" s="1081">
        <v>177.65</v>
      </c>
      <c r="X489" s="1081">
        <v>126219.14</v>
      </c>
      <c r="Y489"/>
      <c r="Z489" s="1081">
        <v>0</v>
      </c>
      <c r="AB489" s="1188" t="s">
        <v>1325</v>
      </c>
      <c r="AC489" s="1188" t="s">
        <v>253</v>
      </c>
      <c r="AD489" s="1188" t="s">
        <v>1190</v>
      </c>
      <c r="AE489" s="1188" t="s">
        <v>1132</v>
      </c>
      <c r="AF489" s="1081">
        <v>41.097000000000001</v>
      </c>
      <c r="AG489" s="1081">
        <v>41.097000000000001</v>
      </c>
      <c r="AH489" s="1081">
        <v>236424.98499999999</v>
      </c>
      <c r="AI489"/>
      <c r="AJ489" s="1081">
        <f t="shared" si="7"/>
        <v>0</v>
      </c>
    </row>
    <row r="490" spans="12:36" x14ac:dyDescent="0.25">
      <c r="L490"/>
      <c r="M490"/>
      <c r="N490"/>
      <c r="O490"/>
      <c r="P490"/>
      <c r="R490" t="s">
        <v>1449</v>
      </c>
      <c r="S490" t="s">
        <v>1534</v>
      </c>
      <c r="T490" t="s">
        <v>1203</v>
      </c>
      <c r="U490" t="s">
        <v>1132</v>
      </c>
      <c r="V490" s="1081"/>
      <c r="W490" s="1081">
        <v>15.75</v>
      </c>
      <c r="X490" s="1081">
        <v>57582.97</v>
      </c>
      <c r="Y490" t="s">
        <v>1612</v>
      </c>
      <c r="Z490" s="1081">
        <v>15.75</v>
      </c>
      <c r="AB490" s="1188" t="s">
        <v>1325</v>
      </c>
      <c r="AC490" s="1188" t="s">
        <v>253</v>
      </c>
      <c r="AD490" s="1188" t="s">
        <v>1191</v>
      </c>
      <c r="AE490" s="1188" t="s">
        <v>1132</v>
      </c>
      <c r="AF490" s="1081">
        <v>41.097000000000001</v>
      </c>
      <c r="AG490" s="1081">
        <v>41.097000000000001</v>
      </c>
      <c r="AH490" s="1081">
        <v>236091.06800000003</v>
      </c>
      <c r="AI490"/>
      <c r="AJ490" s="1081">
        <f t="shared" si="7"/>
        <v>0</v>
      </c>
    </row>
    <row r="491" spans="12:36" x14ac:dyDescent="0.25">
      <c r="L491"/>
      <c r="M491"/>
      <c r="N491"/>
      <c r="O491"/>
      <c r="P491"/>
      <c r="R491" t="s">
        <v>1449</v>
      </c>
      <c r="S491" t="s">
        <v>1534</v>
      </c>
      <c r="T491" t="s">
        <v>1207</v>
      </c>
      <c r="U491" t="s">
        <v>1132</v>
      </c>
      <c r="V491" s="1081"/>
      <c r="W491" s="1081">
        <v>18.899999999999999</v>
      </c>
      <c r="X491" s="1081">
        <v>64116.838999999993</v>
      </c>
      <c r="Y491" t="s">
        <v>1612</v>
      </c>
      <c r="Z491" s="1081">
        <v>18.899999999999999</v>
      </c>
      <c r="AB491" s="1188" t="s">
        <v>1325</v>
      </c>
      <c r="AC491" s="1188" t="s">
        <v>1290</v>
      </c>
      <c r="AD491" s="1188" t="s">
        <v>531</v>
      </c>
      <c r="AE491" s="1188" t="s">
        <v>1132</v>
      </c>
      <c r="AF491" s="1081">
        <v>30.010999999999999</v>
      </c>
      <c r="AG491" s="1081">
        <v>30.010999999999999</v>
      </c>
      <c r="AH491" s="1081">
        <v>177911.49100000001</v>
      </c>
      <c r="AI491"/>
      <c r="AJ491" s="1081">
        <f t="shared" si="7"/>
        <v>0</v>
      </c>
    </row>
    <row r="492" spans="12:36" x14ac:dyDescent="0.25">
      <c r="L492"/>
      <c r="M492"/>
      <c r="N492"/>
      <c r="O492"/>
      <c r="P492"/>
      <c r="R492" t="s">
        <v>1449</v>
      </c>
      <c r="S492" t="s">
        <v>1534</v>
      </c>
      <c r="T492" t="s">
        <v>1208</v>
      </c>
      <c r="U492" t="s">
        <v>1132</v>
      </c>
      <c r="V492" s="1081"/>
      <c r="W492" s="1081">
        <v>18.899999999999999</v>
      </c>
      <c r="X492" s="1081">
        <v>58455.506999999998</v>
      </c>
      <c r="Y492" t="s">
        <v>1612</v>
      </c>
      <c r="Z492" s="1081">
        <v>18.899999999999999</v>
      </c>
      <c r="AB492" s="1188" t="s">
        <v>1325</v>
      </c>
      <c r="AC492" s="1188" t="s">
        <v>1290</v>
      </c>
      <c r="AD492" s="1188" t="s">
        <v>533</v>
      </c>
      <c r="AE492" s="1188" t="s">
        <v>1132</v>
      </c>
      <c r="AF492" s="1081">
        <v>30.010999999999999</v>
      </c>
      <c r="AG492" s="1081">
        <v>30.010999999999999</v>
      </c>
      <c r="AH492" s="1081">
        <v>198726.32699999999</v>
      </c>
      <c r="AI492"/>
      <c r="AJ492" s="1081">
        <f t="shared" si="7"/>
        <v>0</v>
      </c>
    </row>
    <row r="493" spans="12:36" x14ac:dyDescent="0.25">
      <c r="L493"/>
      <c r="M493"/>
      <c r="N493"/>
      <c r="O493"/>
      <c r="P493"/>
      <c r="R493" t="s">
        <v>1449</v>
      </c>
      <c r="S493" t="s">
        <v>1534</v>
      </c>
      <c r="T493" t="s">
        <v>1212</v>
      </c>
      <c r="U493" t="s">
        <v>1132</v>
      </c>
      <c r="V493" s="1081"/>
      <c r="W493" s="1081">
        <v>18.899999999999999</v>
      </c>
      <c r="X493" s="1081">
        <v>64862.208999999988</v>
      </c>
      <c r="Y493" t="s">
        <v>1612</v>
      </c>
      <c r="Z493" s="1081">
        <v>18.899999999999999</v>
      </c>
      <c r="AB493" s="1188" t="s">
        <v>1325</v>
      </c>
      <c r="AC493" s="1188" t="s">
        <v>1290</v>
      </c>
      <c r="AD493" s="1188" t="s">
        <v>685</v>
      </c>
      <c r="AE493" s="1188" t="s">
        <v>1132</v>
      </c>
      <c r="AF493" s="1081">
        <v>30.010999999999999</v>
      </c>
      <c r="AG493" s="1081">
        <v>30.010999999999999</v>
      </c>
      <c r="AH493" s="1081">
        <v>174823.58799999999</v>
      </c>
      <c r="AI493"/>
      <c r="AJ493" s="1081">
        <f t="shared" si="7"/>
        <v>0</v>
      </c>
    </row>
    <row r="494" spans="12:36" x14ac:dyDescent="0.25">
      <c r="L494"/>
      <c r="M494"/>
      <c r="N494"/>
      <c r="O494"/>
      <c r="P494"/>
      <c r="R494" t="s">
        <v>1449</v>
      </c>
      <c r="S494" t="s">
        <v>1534</v>
      </c>
      <c r="T494" t="s">
        <v>1213</v>
      </c>
      <c r="U494" t="s">
        <v>1132</v>
      </c>
      <c r="V494" s="1081"/>
      <c r="W494" s="1081">
        <v>22.05</v>
      </c>
      <c r="X494" s="1081">
        <v>80325.896000000022</v>
      </c>
      <c r="Y494" t="s">
        <v>1612</v>
      </c>
      <c r="Z494" s="1081">
        <v>22.05</v>
      </c>
      <c r="AB494" s="1188" t="s">
        <v>1325</v>
      </c>
      <c r="AC494" s="1188" t="s">
        <v>965</v>
      </c>
      <c r="AD494" s="1188" t="s">
        <v>692</v>
      </c>
      <c r="AE494" s="1188" t="s">
        <v>1132</v>
      </c>
      <c r="AF494" s="1081">
        <v>9.6959999999999997</v>
      </c>
      <c r="AG494" s="1081">
        <v>9.6959999999999997</v>
      </c>
      <c r="AH494" s="1081">
        <v>71807.21699999999</v>
      </c>
      <c r="AI494"/>
      <c r="AJ494" s="1081">
        <f t="shared" si="7"/>
        <v>0</v>
      </c>
    </row>
    <row r="495" spans="12:36" x14ac:dyDescent="0.25">
      <c r="L495"/>
      <c r="M495"/>
      <c r="N495"/>
      <c r="O495"/>
      <c r="P495"/>
      <c r="R495" t="s">
        <v>1449</v>
      </c>
      <c r="S495" t="s">
        <v>1534</v>
      </c>
      <c r="T495" t="s">
        <v>1214</v>
      </c>
      <c r="U495" t="s">
        <v>1132</v>
      </c>
      <c r="V495" s="1081"/>
      <c r="W495" s="1081">
        <v>15.75</v>
      </c>
      <c r="X495" s="1081">
        <v>59458.885000000002</v>
      </c>
      <c r="Y495" t="s">
        <v>1612</v>
      </c>
      <c r="Z495" s="1081">
        <v>15.75</v>
      </c>
      <c r="AB495" s="1188" t="s">
        <v>79</v>
      </c>
      <c r="AC495" s="1188" t="s">
        <v>1293</v>
      </c>
      <c r="AD495" s="1188" t="s">
        <v>509</v>
      </c>
      <c r="AE495" s="1188" t="s">
        <v>1132</v>
      </c>
      <c r="AF495" s="1081">
        <v>20</v>
      </c>
      <c r="AG495" s="1081">
        <v>20</v>
      </c>
      <c r="AH495" s="1081">
        <v>51333.59</v>
      </c>
      <c r="AI495"/>
      <c r="AJ495" s="1081">
        <f t="shared" si="7"/>
        <v>0</v>
      </c>
    </row>
    <row r="496" spans="12:36" x14ac:dyDescent="0.25">
      <c r="L496"/>
      <c r="M496"/>
      <c r="N496"/>
      <c r="O496"/>
      <c r="P496"/>
      <c r="R496" t="s">
        <v>1449</v>
      </c>
      <c r="S496" t="s">
        <v>1534</v>
      </c>
      <c r="T496" t="s">
        <v>1215</v>
      </c>
      <c r="U496" t="s">
        <v>1132</v>
      </c>
      <c r="V496" s="1081"/>
      <c r="W496" s="1081">
        <v>22.05</v>
      </c>
      <c r="X496" s="1081">
        <v>87679.710999999996</v>
      </c>
      <c r="Y496" t="s">
        <v>1612</v>
      </c>
      <c r="Z496" s="1081">
        <v>22.05</v>
      </c>
      <c r="AB496" s="1188" t="s">
        <v>1204</v>
      </c>
      <c r="AC496" s="1188" t="s">
        <v>1205</v>
      </c>
      <c r="AD496" s="1188" t="s">
        <v>1206</v>
      </c>
      <c r="AE496" s="1188" t="s">
        <v>1132</v>
      </c>
      <c r="AF496" s="1081">
        <v>32.099999999999994</v>
      </c>
      <c r="AG496" s="1081">
        <v>32.099999999999994</v>
      </c>
      <c r="AH496" s="1081">
        <v>157115.07299999997</v>
      </c>
      <c r="AI496"/>
      <c r="AJ496" s="1081">
        <f t="shared" si="7"/>
        <v>0</v>
      </c>
    </row>
    <row r="497" spans="12:36" x14ac:dyDescent="0.25">
      <c r="L497"/>
      <c r="M497"/>
      <c r="N497"/>
      <c r="O497"/>
      <c r="P497"/>
      <c r="R497" t="s">
        <v>1449</v>
      </c>
      <c r="S497" t="s">
        <v>1450</v>
      </c>
      <c r="T497" t="s">
        <v>1203</v>
      </c>
      <c r="U497" t="s">
        <v>1132</v>
      </c>
      <c r="V497" s="1081">
        <v>14.096</v>
      </c>
      <c r="W497" s="1081">
        <v>14.096</v>
      </c>
      <c r="X497" s="1081">
        <v>41178.608999999997</v>
      </c>
      <c r="Y497"/>
      <c r="Z497" s="1081">
        <v>0</v>
      </c>
      <c r="AB497" s="1188" t="s">
        <v>82</v>
      </c>
      <c r="AC497" s="1188" t="s">
        <v>951</v>
      </c>
      <c r="AD497" s="1188" t="s">
        <v>1203</v>
      </c>
      <c r="AE497" s="1188" t="s">
        <v>1132</v>
      </c>
      <c r="AF497" s="1081">
        <v>14.05</v>
      </c>
      <c r="AG497" s="1081">
        <v>14.05</v>
      </c>
      <c r="AH497" s="1081">
        <v>65512.385000000002</v>
      </c>
      <c r="AI497"/>
      <c r="AJ497" s="1081">
        <f t="shared" si="7"/>
        <v>0</v>
      </c>
    </row>
    <row r="498" spans="12:36" x14ac:dyDescent="0.25">
      <c r="L498"/>
      <c r="M498"/>
      <c r="N498"/>
      <c r="O498"/>
      <c r="P498"/>
      <c r="R498" t="s">
        <v>1449</v>
      </c>
      <c r="S498" t="s">
        <v>1450</v>
      </c>
      <c r="T498" t="s">
        <v>1453</v>
      </c>
      <c r="U498" t="s">
        <v>1132</v>
      </c>
      <c r="V498" s="1081">
        <v>14.096</v>
      </c>
      <c r="W498" s="1081">
        <v>14.096</v>
      </c>
      <c r="X498" s="1081">
        <v>41011.765999999996</v>
      </c>
      <c r="Y498"/>
      <c r="Z498" s="1081">
        <v>0</v>
      </c>
      <c r="AB498" s="1188" t="s">
        <v>82</v>
      </c>
      <c r="AC498" s="1188" t="s">
        <v>951</v>
      </c>
      <c r="AD498" s="1188" t="s">
        <v>1207</v>
      </c>
      <c r="AE498" s="1188" t="s">
        <v>1132</v>
      </c>
      <c r="AF498" s="1081">
        <v>15.75</v>
      </c>
      <c r="AG498" s="1081">
        <v>15.75</v>
      </c>
      <c r="AH498" s="1081">
        <v>79531.733000000007</v>
      </c>
      <c r="AI498"/>
      <c r="AJ498" s="1081">
        <f t="shared" si="7"/>
        <v>0</v>
      </c>
    </row>
    <row r="499" spans="12:36" x14ac:dyDescent="0.25">
      <c r="L499"/>
      <c r="M499"/>
      <c r="N499"/>
      <c r="O499"/>
      <c r="P499"/>
      <c r="R499" t="s">
        <v>1449</v>
      </c>
      <c r="S499" t="s">
        <v>1450</v>
      </c>
      <c r="T499" t="s">
        <v>1207</v>
      </c>
      <c r="U499" t="s">
        <v>1132</v>
      </c>
      <c r="V499" s="1081">
        <v>14.096</v>
      </c>
      <c r="W499" s="1081">
        <v>14.096</v>
      </c>
      <c r="X499" s="1081">
        <v>41087.740000000005</v>
      </c>
      <c r="Y499"/>
      <c r="Z499" s="1081">
        <v>0</v>
      </c>
      <c r="AB499" s="1188" t="s">
        <v>82</v>
      </c>
      <c r="AC499" s="1188" t="s">
        <v>951</v>
      </c>
      <c r="AD499" s="1188" t="s">
        <v>1208</v>
      </c>
      <c r="AE499" s="1188" t="s">
        <v>1132</v>
      </c>
      <c r="AF499" s="1081">
        <v>14.05</v>
      </c>
      <c r="AG499" s="1081">
        <v>14.05</v>
      </c>
      <c r="AH499" s="1081">
        <v>62552.012999999992</v>
      </c>
      <c r="AI499"/>
      <c r="AJ499" s="1081">
        <f t="shared" si="7"/>
        <v>0</v>
      </c>
    </row>
    <row r="500" spans="12:36" x14ac:dyDescent="0.25">
      <c r="L500"/>
      <c r="M500"/>
      <c r="N500"/>
      <c r="O500"/>
      <c r="P500"/>
      <c r="R500" t="s">
        <v>1449</v>
      </c>
      <c r="S500" t="s">
        <v>1450</v>
      </c>
      <c r="T500" t="s">
        <v>1208</v>
      </c>
      <c r="U500" t="s">
        <v>1132</v>
      </c>
      <c r="V500" s="1081">
        <v>14.096</v>
      </c>
      <c r="W500" s="1081">
        <v>14.096</v>
      </c>
      <c r="X500" s="1081">
        <v>40970.847999999998</v>
      </c>
      <c r="Y500"/>
      <c r="Z500" s="1081">
        <v>0</v>
      </c>
      <c r="AB500" s="1188" t="s">
        <v>82</v>
      </c>
      <c r="AC500" s="1188" t="s">
        <v>951</v>
      </c>
      <c r="AD500" s="1188" t="s">
        <v>1212</v>
      </c>
      <c r="AE500" s="1188" t="s">
        <v>1132</v>
      </c>
      <c r="AF500" s="1081">
        <v>12.35</v>
      </c>
      <c r="AG500" s="1081">
        <v>12.35</v>
      </c>
      <c r="AH500" s="1081">
        <v>61614.73599999999</v>
      </c>
      <c r="AI500"/>
      <c r="AJ500" s="1081">
        <f t="shared" si="7"/>
        <v>0</v>
      </c>
    </row>
    <row r="501" spans="12:36" x14ac:dyDescent="0.25">
      <c r="L501"/>
      <c r="M501"/>
      <c r="N501"/>
      <c r="O501"/>
      <c r="P501"/>
      <c r="R501" t="s">
        <v>1449</v>
      </c>
      <c r="S501" t="s">
        <v>1450</v>
      </c>
      <c r="T501" t="s">
        <v>1212</v>
      </c>
      <c r="U501" t="s">
        <v>1132</v>
      </c>
      <c r="V501" s="1081">
        <v>14.096</v>
      </c>
      <c r="W501" s="1081">
        <v>14.096</v>
      </c>
      <c r="X501" s="1081">
        <v>41537.644000000008</v>
      </c>
      <c r="Y501"/>
      <c r="Z501" s="1081">
        <v>0</v>
      </c>
      <c r="AB501" s="1188" t="s">
        <v>82</v>
      </c>
      <c r="AC501" s="1188" t="s">
        <v>951</v>
      </c>
      <c r="AD501" s="1188" t="s">
        <v>1213</v>
      </c>
      <c r="AE501" s="1188" t="s">
        <v>1132</v>
      </c>
      <c r="AF501" s="1081">
        <v>15.75</v>
      </c>
      <c r="AG501" s="1081">
        <v>15.75</v>
      </c>
      <c r="AH501" s="1081">
        <v>74984.896999999997</v>
      </c>
      <c r="AI501"/>
      <c r="AJ501" s="1081">
        <f t="shared" si="7"/>
        <v>0</v>
      </c>
    </row>
    <row r="502" spans="12:36" x14ac:dyDescent="0.25">
      <c r="L502"/>
      <c r="M502"/>
      <c r="N502"/>
      <c r="O502"/>
      <c r="P502"/>
      <c r="R502" t="s">
        <v>1449</v>
      </c>
      <c r="S502" t="s">
        <v>1450</v>
      </c>
      <c r="T502" t="s">
        <v>1213</v>
      </c>
      <c r="U502" t="s">
        <v>1132</v>
      </c>
      <c r="V502" s="1081">
        <v>14.096</v>
      </c>
      <c r="W502" s="1081">
        <v>14.096</v>
      </c>
      <c r="X502" s="1081">
        <v>42109.892000000007</v>
      </c>
      <c r="Y502"/>
      <c r="Z502" s="1081">
        <v>0</v>
      </c>
      <c r="AB502" s="1188" t="s">
        <v>82</v>
      </c>
      <c r="AC502" s="1188" t="s">
        <v>951</v>
      </c>
      <c r="AD502" s="1188" t="s">
        <v>1214</v>
      </c>
      <c r="AE502" s="1188" t="s">
        <v>1132</v>
      </c>
      <c r="AF502" s="1081">
        <v>15.75</v>
      </c>
      <c r="AG502" s="1081">
        <v>15.75</v>
      </c>
      <c r="AH502" s="1081">
        <v>78992.409000000014</v>
      </c>
      <c r="AI502"/>
      <c r="AJ502" s="1081">
        <f t="shared" si="7"/>
        <v>0</v>
      </c>
    </row>
    <row r="503" spans="12:36" x14ac:dyDescent="0.25">
      <c r="L503"/>
      <c r="M503"/>
      <c r="N503"/>
      <c r="O503"/>
      <c r="P503"/>
      <c r="R503" t="s">
        <v>1449</v>
      </c>
      <c r="S503" t="s">
        <v>1450</v>
      </c>
      <c r="T503" t="s">
        <v>1214</v>
      </c>
      <c r="U503" t="s">
        <v>1132</v>
      </c>
      <c r="V503" s="1081">
        <v>14.096</v>
      </c>
      <c r="W503" s="1081">
        <v>14.096</v>
      </c>
      <c r="X503" s="1081">
        <v>42237.784</v>
      </c>
      <c r="Y503"/>
      <c r="Z503" s="1081">
        <v>0</v>
      </c>
      <c r="AB503" s="1188" t="s">
        <v>82</v>
      </c>
      <c r="AC503" s="1188" t="s">
        <v>951</v>
      </c>
      <c r="AD503" s="1188" t="s">
        <v>1215</v>
      </c>
      <c r="AE503" s="1188" t="s">
        <v>1132</v>
      </c>
      <c r="AF503" s="1081">
        <v>9.4499999999999993</v>
      </c>
      <c r="AG503" s="1081">
        <v>9.4499999999999993</v>
      </c>
      <c r="AH503" s="1081">
        <v>37977.520000000004</v>
      </c>
      <c r="AI503"/>
      <c r="AJ503" s="1081">
        <f t="shared" si="7"/>
        <v>0</v>
      </c>
    </row>
    <row r="504" spans="12:36" x14ac:dyDescent="0.25">
      <c r="L504"/>
      <c r="M504"/>
      <c r="N504"/>
      <c r="O504"/>
      <c r="P504"/>
      <c r="R504" t="s">
        <v>1449</v>
      </c>
      <c r="S504" t="s">
        <v>1450</v>
      </c>
      <c r="T504" t="s">
        <v>1215</v>
      </c>
      <c r="U504" t="s">
        <v>1132</v>
      </c>
      <c r="V504" s="1081">
        <v>14.096</v>
      </c>
      <c r="W504" s="1081">
        <v>14.096</v>
      </c>
      <c r="X504" s="1081">
        <v>41193.042999999998</v>
      </c>
      <c r="Y504"/>
      <c r="Z504" s="1081">
        <v>0</v>
      </c>
      <c r="AB504" s="1188" t="s">
        <v>84</v>
      </c>
      <c r="AC504" s="1188" t="s">
        <v>840</v>
      </c>
      <c r="AD504" s="1188" t="s">
        <v>700</v>
      </c>
      <c r="AE504" s="1188" t="s">
        <v>1132</v>
      </c>
      <c r="AF504" s="1081"/>
      <c r="AG504" s="1081"/>
      <c r="AH504" s="1081"/>
      <c r="AI504"/>
      <c r="AJ504" s="1081">
        <f t="shared" si="7"/>
        <v>0</v>
      </c>
    </row>
    <row r="505" spans="12:36" x14ac:dyDescent="0.25">
      <c r="L505"/>
      <c r="M505"/>
      <c r="N505"/>
      <c r="O505"/>
      <c r="P505"/>
      <c r="R505" t="s">
        <v>1449</v>
      </c>
      <c r="S505" t="s">
        <v>1450</v>
      </c>
      <c r="T505" t="s">
        <v>1451</v>
      </c>
      <c r="U505" t="s">
        <v>1132</v>
      </c>
      <c r="V505" s="1081">
        <v>14.096</v>
      </c>
      <c r="W505" s="1081">
        <v>14.096</v>
      </c>
      <c r="X505" s="1081">
        <v>41984.339000000007</v>
      </c>
      <c r="Y505"/>
      <c r="Z505" s="1081">
        <v>0</v>
      </c>
      <c r="AB505" s="1188" t="s">
        <v>84</v>
      </c>
      <c r="AC505" s="1188" t="s">
        <v>1550</v>
      </c>
      <c r="AD505" s="1188" t="s">
        <v>1549</v>
      </c>
      <c r="AE505" s="1188" t="s">
        <v>1132</v>
      </c>
      <c r="AF505" s="1081">
        <v>2.4</v>
      </c>
      <c r="AG505" s="1081">
        <v>2.4</v>
      </c>
      <c r="AH505" s="1081">
        <v>14792.918</v>
      </c>
      <c r="AI505"/>
      <c r="AJ505" s="1081">
        <f t="shared" si="7"/>
        <v>0</v>
      </c>
    </row>
    <row r="506" spans="12:36" x14ac:dyDescent="0.25">
      <c r="L506"/>
      <c r="M506"/>
      <c r="N506"/>
      <c r="O506"/>
      <c r="P506"/>
      <c r="R506" t="s">
        <v>1449</v>
      </c>
      <c r="S506" t="s">
        <v>1450</v>
      </c>
      <c r="T506" t="s">
        <v>1452</v>
      </c>
      <c r="U506" t="s">
        <v>1132</v>
      </c>
      <c r="V506" s="1081">
        <v>17.62</v>
      </c>
      <c r="W506" s="1081">
        <v>17.62</v>
      </c>
      <c r="X506" s="1081">
        <v>51121.73000000001</v>
      </c>
      <c r="Y506"/>
      <c r="Z506" s="1081">
        <v>0</v>
      </c>
      <c r="AB506" s="1188" t="s">
        <v>84</v>
      </c>
      <c r="AC506" s="1188" t="s">
        <v>723</v>
      </c>
      <c r="AD506" s="1188" t="s">
        <v>724</v>
      </c>
      <c r="AE506" s="1188" t="s">
        <v>1132</v>
      </c>
      <c r="AF506" s="1081">
        <v>4.8</v>
      </c>
      <c r="AG506" s="1081">
        <v>4.8</v>
      </c>
      <c r="AH506" s="1081">
        <v>33806.210999999996</v>
      </c>
      <c r="AI506"/>
      <c r="AJ506" s="1081">
        <f t="shared" si="7"/>
        <v>0</v>
      </c>
    </row>
    <row r="507" spans="12:36" x14ac:dyDescent="0.25">
      <c r="L507"/>
      <c r="M507"/>
      <c r="N507"/>
      <c r="O507"/>
      <c r="P507"/>
      <c r="R507" t="s">
        <v>58</v>
      </c>
      <c r="S507" t="s">
        <v>986</v>
      </c>
      <c r="T507" t="s">
        <v>509</v>
      </c>
      <c r="U507" t="s">
        <v>1132</v>
      </c>
      <c r="V507" s="1081">
        <v>80</v>
      </c>
      <c r="W507" s="1081">
        <v>80</v>
      </c>
      <c r="X507" s="1081">
        <v>289347.53159999999</v>
      </c>
      <c r="Y507"/>
      <c r="Z507" s="1081">
        <v>0</v>
      </c>
      <c r="AB507" s="1188" t="s">
        <v>84</v>
      </c>
      <c r="AC507" s="1188" t="s">
        <v>699</v>
      </c>
      <c r="AD507" s="1188" t="s">
        <v>700</v>
      </c>
      <c r="AE507" s="1188" t="s">
        <v>1132</v>
      </c>
      <c r="AF507" s="1081">
        <v>3.2</v>
      </c>
      <c r="AG507" s="1081">
        <v>3.2</v>
      </c>
      <c r="AH507" s="1081">
        <v>17022.603999999999</v>
      </c>
      <c r="AI507"/>
      <c r="AJ507" s="1081">
        <f t="shared" si="7"/>
        <v>0</v>
      </c>
    </row>
    <row r="508" spans="12:36" x14ac:dyDescent="0.25">
      <c r="L508"/>
      <c r="M508"/>
      <c r="N508"/>
      <c r="O508"/>
      <c r="P508"/>
      <c r="R508" t="s">
        <v>58</v>
      </c>
      <c r="S508" t="s">
        <v>1282</v>
      </c>
      <c r="T508" t="s">
        <v>509</v>
      </c>
      <c r="U508" t="s">
        <v>1132</v>
      </c>
      <c r="V508" s="1081">
        <v>30</v>
      </c>
      <c r="W508" s="1081">
        <v>30</v>
      </c>
      <c r="X508" s="1081">
        <v>125307.75721666668</v>
      </c>
      <c r="Y508"/>
      <c r="Z508" s="1081">
        <v>0</v>
      </c>
      <c r="AB508" s="1188" t="s">
        <v>86</v>
      </c>
      <c r="AC508" s="1188" t="s">
        <v>1470</v>
      </c>
      <c r="AD508" s="1188" t="s">
        <v>601</v>
      </c>
      <c r="AE508" s="1188" t="s">
        <v>1132</v>
      </c>
      <c r="AF508" s="1081">
        <v>225</v>
      </c>
      <c r="AG508" s="1081">
        <v>225</v>
      </c>
      <c r="AH508" s="1081">
        <v>2344.5129999999999</v>
      </c>
      <c r="AI508"/>
      <c r="AJ508" s="1081">
        <f t="shared" si="7"/>
        <v>0</v>
      </c>
    </row>
    <row r="509" spans="12:36" x14ac:dyDescent="0.25">
      <c r="L509"/>
      <c r="M509"/>
      <c r="N509"/>
      <c r="O509"/>
      <c r="P509"/>
      <c r="R509" t="s">
        <v>1311</v>
      </c>
      <c r="S509" t="s">
        <v>259</v>
      </c>
      <c r="T509" t="s">
        <v>509</v>
      </c>
      <c r="U509" t="s">
        <v>1132</v>
      </c>
      <c r="V509" s="1081">
        <v>57.5</v>
      </c>
      <c r="W509" s="1081">
        <v>57.5</v>
      </c>
      <c r="X509" s="1081">
        <v>253269.277</v>
      </c>
      <c r="Y509"/>
      <c r="Z509" s="1081">
        <v>0</v>
      </c>
      <c r="AB509" s="1188" t="s">
        <v>86</v>
      </c>
      <c r="AC509" s="1188" t="s">
        <v>1470</v>
      </c>
      <c r="AD509" s="1188" t="s">
        <v>1456</v>
      </c>
      <c r="AE509" s="1188" t="s">
        <v>1132</v>
      </c>
      <c r="AF509" s="1081">
        <v>8.44</v>
      </c>
      <c r="AG509" s="1081">
        <v>8.44</v>
      </c>
      <c r="AH509" s="1081">
        <v>143.57899999999998</v>
      </c>
      <c r="AI509"/>
      <c r="AJ509" s="1081">
        <f t="shared" si="7"/>
        <v>0</v>
      </c>
    </row>
    <row r="510" spans="12:36" x14ac:dyDescent="0.25">
      <c r="L510"/>
      <c r="M510"/>
      <c r="N510"/>
      <c r="O510"/>
      <c r="P510"/>
      <c r="R510" t="s">
        <v>1311</v>
      </c>
      <c r="S510" t="s">
        <v>259</v>
      </c>
      <c r="T510" t="s">
        <v>952</v>
      </c>
      <c r="U510" t="s">
        <v>1132</v>
      </c>
      <c r="V510" s="1081">
        <v>57.5</v>
      </c>
      <c r="W510" s="1081">
        <v>57.5</v>
      </c>
      <c r="X510" s="1081">
        <v>265519.79099999997</v>
      </c>
      <c r="Y510"/>
      <c r="Z510" s="1081">
        <v>0</v>
      </c>
      <c r="AB510" s="1188" t="s">
        <v>86</v>
      </c>
      <c r="AC510" s="1188" t="s">
        <v>1470</v>
      </c>
      <c r="AD510" s="1188" t="s">
        <v>1455</v>
      </c>
      <c r="AE510" s="1188" t="s">
        <v>1132</v>
      </c>
      <c r="AF510" s="1081">
        <v>2.19</v>
      </c>
      <c r="AG510" s="1081">
        <v>2.19</v>
      </c>
      <c r="AH510" s="1081">
        <v>19.536000000000001</v>
      </c>
      <c r="AI510"/>
      <c r="AJ510" s="1081">
        <f t="shared" si="7"/>
        <v>0</v>
      </c>
    </row>
    <row r="511" spans="12:36" x14ac:dyDescent="0.25">
      <c r="L511"/>
      <c r="M511"/>
      <c r="N511"/>
      <c r="O511"/>
      <c r="P511"/>
      <c r="R511" t="s">
        <v>1311</v>
      </c>
      <c r="S511" t="s">
        <v>258</v>
      </c>
      <c r="T511" t="s">
        <v>509</v>
      </c>
      <c r="U511" t="s">
        <v>1132</v>
      </c>
      <c r="V511" s="1081">
        <v>43.38</v>
      </c>
      <c r="W511" s="1081">
        <v>43.38</v>
      </c>
      <c r="X511" s="1081">
        <v>277066.75599999999</v>
      </c>
      <c r="Y511"/>
      <c r="Z511" s="1081">
        <v>0</v>
      </c>
      <c r="AB511" s="1188" t="s">
        <v>70</v>
      </c>
      <c r="AC511" s="1188" t="s">
        <v>1304</v>
      </c>
      <c r="AD511" s="1188" t="s">
        <v>1303</v>
      </c>
      <c r="AE511" s="1188" t="s">
        <v>1132</v>
      </c>
      <c r="AF511" s="1081">
        <v>0.32</v>
      </c>
      <c r="AG511" s="1081">
        <v>0.32</v>
      </c>
      <c r="AH511" s="1081">
        <v>1094.929885562562</v>
      </c>
      <c r="AI511"/>
      <c r="AJ511" s="1081">
        <f t="shared" si="7"/>
        <v>0</v>
      </c>
    </row>
    <row r="512" spans="12:36" x14ac:dyDescent="0.25">
      <c r="L512"/>
      <c r="M512"/>
      <c r="N512"/>
      <c r="O512"/>
      <c r="P512"/>
      <c r="R512" t="s">
        <v>1311</v>
      </c>
      <c r="S512" t="s">
        <v>258</v>
      </c>
      <c r="T512" t="s">
        <v>952</v>
      </c>
      <c r="U512" t="s">
        <v>1132</v>
      </c>
      <c r="V512" s="1081">
        <v>43.38</v>
      </c>
      <c r="W512" s="1081">
        <v>43.38</v>
      </c>
      <c r="X512" s="1081">
        <v>312168.89299999998</v>
      </c>
      <c r="Y512"/>
      <c r="Z512" s="1081">
        <v>0</v>
      </c>
      <c r="AB512" s="1188" t="s">
        <v>70</v>
      </c>
      <c r="AC512" s="1188" t="s">
        <v>1306</v>
      </c>
      <c r="AD512" s="1188" t="s">
        <v>1305</v>
      </c>
      <c r="AE512" s="1188" t="s">
        <v>1146</v>
      </c>
      <c r="AF512" s="1081">
        <v>0.16</v>
      </c>
      <c r="AG512" s="1081">
        <v>0.16</v>
      </c>
      <c r="AH512" s="1081">
        <v>0</v>
      </c>
      <c r="AI512"/>
      <c r="AJ512" s="1081">
        <f t="shared" si="7"/>
        <v>0</v>
      </c>
    </row>
    <row r="513" spans="12:36" x14ac:dyDescent="0.25">
      <c r="L513"/>
      <c r="M513"/>
      <c r="N513"/>
      <c r="O513"/>
      <c r="P513"/>
      <c r="R513" t="s">
        <v>1311</v>
      </c>
      <c r="S513" t="s">
        <v>258</v>
      </c>
      <c r="T513" t="s">
        <v>1012</v>
      </c>
      <c r="U513" t="s">
        <v>1132</v>
      </c>
      <c r="V513" s="1081">
        <v>43.38</v>
      </c>
      <c r="W513" s="1081">
        <v>43.38</v>
      </c>
      <c r="X513" s="1081">
        <v>300464.272</v>
      </c>
      <c r="Y513"/>
      <c r="Z513" s="1081">
        <v>0</v>
      </c>
      <c r="AB513" s="1188" t="s">
        <v>70</v>
      </c>
      <c r="AC513" s="1188" t="s">
        <v>1306</v>
      </c>
      <c r="AD513" s="1188" t="s">
        <v>1307</v>
      </c>
      <c r="AE513" s="1188" t="s">
        <v>1146</v>
      </c>
      <c r="AF513" s="1081">
        <v>0.16</v>
      </c>
      <c r="AG513" s="1081">
        <v>0.16</v>
      </c>
      <c r="AH513" s="1081">
        <v>0</v>
      </c>
      <c r="AI513"/>
      <c r="AJ513" s="1081">
        <f t="shared" si="7"/>
        <v>0</v>
      </c>
    </row>
    <row r="514" spans="12:36" x14ac:dyDescent="0.25">
      <c r="L514"/>
      <c r="M514"/>
      <c r="N514"/>
      <c r="O514"/>
      <c r="P514"/>
      <c r="R514" t="s">
        <v>1311</v>
      </c>
      <c r="S514" t="s">
        <v>1541</v>
      </c>
      <c r="T514" t="s">
        <v>1540</v>
      </c>
      <c r="U514" t="s">
        <v>1132</v>
      </c>
      <c r="V514" s="1081"/>
      <c r="W514" s="1081">
        <v>12</v>
      </c>
      <c r="X514" s="1081">
        <v>29497.040999999997</v>
      </c>
      <c r="Y514" t="s">
        <v>1612</v>
      </c>
      <c r="Z514" s="1081">
        <v>12</v>
      </c>
      <c r="AB514" s="1188" t="s">
        <v>70</v>
      </c>
      <c r="AC514" s="1188" t="s">
        <v>1300</v>
      </c>
      <c r="AD514" s="1188" t="s">
        <v>1299</v>
      </c>
      <c r="AE514" s="1188" t="s">
        <v>1132</v>
      </c>
      <c r="AF514" s="1081">
        <v>2.56</v>
      </c>
      <c r="AG514" s="1081">
        <v>2.56</v>
      </c>
      <c r="AH514" s="1081">
        <v>10927.383280048365</v>
      </c>
      <c r="AI514"/>
      <c r="AJ514" s="1081">
        <f t="shared" si="7"/>
        <v>0</v>
      </c>
    </row>
    <row r="515" spans="12:36" x14ac:dyDescent="0.25">
      <c r="L515"/>
      <c r="M515"/>
      <c r="N515"/>
      <c r="O515"/>
      <c r="P515"/>
      <c r="R515" t="s">
        <v>1311</v>
      </c>
      <c r="S515" t="s">
        <v>1541</v>
      </c>
      <c r="T515" t="s">
        <v>1542</v>
      </c>
      <c r="U515" t="s">
        <v>1132</v>
      </c>
      <c r="V515" s="1081"/>
      <c r="W515" s="1081">
        <v>14</v>
      </c>
      <c r="X515" s="1081">
        <v>28827.037000000004</v>
      </c>
      <c r="Y515" t="s">
        <v>1612</v>
      </c>
      <c r="Z515" s="1081">
        <v>14</v>
      </c>
      <c r="AB515" s="1188" t="s">
        <v>70</v>
      </c>
      <c r="AC515" s="1188" t="s">
        <v>1300</v>
      </c>
      <c r="AD515" s="1188" t="s">
        <v>1301</v>
      </c>
      <c r="AE515" s="1188" t="s">
        <v>1146</v>
      </c>
      <c r="AF515" s="1081">
        <v>2.56</v>
      </c>
      <c r="AG515" s="1081">
        <v>2.56</v>
      </c>
      <c r="AH515" s="1081">
        <v>8488.2935282932176</v>
      </c>
      <c r="AI515"/>
      <c r="AJ515" s="1081">
        <f t="shared" si="7"/>
        <v>0</v>
      </c>
    </row>
    <row r="516" spans="12:36" x14ac:dyDescent="0.25">
      <c r="L516"/>
      <c r="M516"/>
      <c r="N516"/>
      <c r="O516"/>
      <c r="P516"/>
      <c r="R516" t="s">
        <v>1311</v>
      </c>
      <c r="S516" t="s">
        <v>1541</v>
      </c>
      <c r="T516" t="s">
        <v>1543</v>
      </c>
      <c r="U516" t="s">
        <v>1132</v>
      </c>
      <c r="V516" s="1081"/>
      <c r="W516" s="1081">
        <v>14</v>
      </c>
      <c r="X516" s="1081">
        <v>28934.47</v>
      </c>
      <c r="Y516" t="s">
        <v>1612</v>
      </c>
      <c r="Z516" s="1081">
        <v>14</v>
      </c>
      <c r="AB516" s="1188" t="s">
        <v>70</v>
      </c>
      <c r="AC516" s="1188" t="s">
        <v>1300</v>
      </c>
      <c r="AD516" s="1188" t="s">
        <v>1302</v>
      </c>
      <c r="AE516" s="1188" t="s">
        <v>1132</v>
      </c>
      <c r="AF516" s="1081">
        <v>2.56</v>
      </c>
      <c r="AG516" s="1081">
        <v>2.56</v>
      </c>
      <c r="AH516" s="1081">
        <v>7435.9145374021609</v>
      </c>
      <c r="AI516"/>
      <c r="AJ516" s="1081">
        <f t="shared" si="7"/>
        <v>0</v>
      </c>
    </row>
    <row r="517" spans="12:36" x14ac:dyDescent="0.25">
      <c r="L517"/>
      <c r="M517"/>
      <c r="N517"/>
      <c r="O517"/>
      <c r="P517"/>
      <c r="R517" t="s">
        <v>1311</v>
      </c>
      <c r="S517" t="s">
        <v>1373</v>
      </c>
      <c r="T517" t="s">
        <v>706</v>
      </c>
      <c r="U517" t="s">
        <v>1132</v>
      </c>
      <c r="V517" s="1081">
        <v>180</v>
      </c>
      <c r="W517" s="1081">
        <v>180</v>
      </c>
      <c r="X517" s="1081">
        <v>761498.22</v>
      </c>
      <c r="Y517"/>
      <c r="Z517" s="1081">
        <v>0</v>
      </c>
      <c r="AB517" s="1188" t="s">
        <v>70</v>
      </c>
      <c r="AC517" s="1188" t="s">
        <v>725</v>
      </c>
      <c r="AD517" s="1188" t="s">
        <v>726</v>
      </c>
      <c r="AE517" s="1188" t="s">
        <v>1132</v>
      </c>
      <c r="AF517" s="1081">
        <v>0.15</v>
      </c>
      <c r="AG517" s="1081">
        <v>0.15</v>
      </c>
      <c r="AH517" s="1081">
        <v>0</v>
      </c>
      <c r="AI517"/>
      <c r="AJ517" s="1081">
        <f t="shared" si="7"/>
        <v>0</v>
      </c>
    </row>
    <row r="518" spans="12:36" x14ac:dyDescent="0.25">
      <c r="L518"/>
      <c r="M518"/>
      <c r="N518"/>
      <c r="O518"/>
      <c r="P518"/>
      <c r="R518" t="s">
        <v>1311</v>
      </c>
      <c r="S518" t="s">
        <v>1373</v>
      </c>
      <c r="T518" t="s">
        <v>707</v>
      </c>
      <c r="U518" t="s">
        <v>1132</v>
      </c>
      <c r="V518" s="1081">
        <v>180</v>
      </c>
      <c r="W518" s="1081">
        <v>180</v>
      </c>
      <c r="X518" s="1081">
        <v>826360.14200000011</v>
      </c>
      <c r="Y518"/>
      <c r="Z518" s="1081">
        <v>0</v>
      </c>
      <c r="AB518" s="1188" t="s">
        <v>1375</v>
      </c>
      <c r="AC518" s="1188" t="s">
        <v>1376</v>
      </c>
      <c r="AD518" s="1188" t="s">
        <v>720</v>
      </c>
      <c r="AE518" s="1188" t="s">
        <v>1132</v>
      </c>
      <c r="AF518" s="1081">
        <v>154</v>
      </c>
      <c r="AG518" s="1081">
        <v>154</v>
      </c>
      <c r="AH518" s="1081">
        <v>1172.3610000000001</v>
      </c>
      <c r="AI518"/>
      <c r="AJ518" s="1081">
        <f t="shared" si="7"/>
        <v>0</v>
      </c>
    </row>
    <row r="519" spans="12:36" x14ac:dyDescent="0.25">
      <c r="L519"/>
      <c r="M519"/>
      <c r="N519"/>
      <c r="O519"/>
      <c r="P519"/>
      <c r="R519" t="s">
        <v>1311</v>
      </c>
      <c r="S519" t="s">
        <v>1373</v>
      </c>
      <c r="T519" t="s">
        <v>708</v>
      </c>
      <c r="U519" t="s">
        <v>1132</v>
      </c>
      <c r="V519" s="1081">
        <v>199.8</v>
      </c>
      <c r="W519" s="1081">
        <v>199.8</v>
      </c>
      <c r="X519" s="1081">
        <v>681501.17</v>
      </c>
      <c r="Y519"/>
      <c r="Z519" s="1081">
        <v>0</v>
      </c>
      <c r="AB519" s="1188" t="s">
        <v>1375</v>
      </c>
      <c r="AC519" s="1188" t="s">
        <v>1376</v>
      </c>
      <c r="AD519" s="1188" t="s">
        <v>721</v>
      </c>
      <c r="AE519" s="1188" t="s">
        <v>1132</v>
      </c>
      <c r="AF519" s="1081">
        <v>154</v>
      </c>
      <c r="AG519" s="1081">
        <v>154</v>
      </c>
      <c r="AH519" s="1081">
        <v>397.60899999999998</v>
      </c>
      <c r="AI519"/>
      <c r="AJ519" s="1081">
        <f t="shared" ref="AJ519:AJ582" si="8">+AG519-AF519</f>
        <v>0</v>
      </c>
    </row>
    <row r="520" spans="12:36" x14ac:dyDescent="0.25">
      <c r="L520"/>
      <c r="M520"/>
      <c r="N520"/>
      <c r="O520"/>
      <c r="P520"/>
      <c r="R520" t="s">
        <v>1311</v>
      </c>
      <c r="S520" t="s">
        <v>1373</v>
      </c>
      <c r="T520" t="s">
        <v>1072</v>
      </c>
      <c r="U520" t="s">
        <v>1132</v>
      </c>
      <c r="V520" s="1081">
        <v>73.61</v>
      </c>
      <c r="W520" s="1081">
        <v>73.61</v>
      </c>
      <c r="X520" s="1081">
        <v>253118.83199999999</v>
      </c>
      <c r="Y520"/>
      <c r="Z520" s="1081">
        <v>0</v>
      </c>
      <c r="AB520" s="1188" t="s">
        <v>1375</v>
      </c>
      <c r="AC520" s="1188" t="s">
        <v>1376</v>
      </c>
      <c r="AD520" s="1188" t="s">
        <v>722</v>
      </c>
      <c r="AE520" s="1188" t="s">
        <v>1132</v>
      </c>
      <c r="AF520" s="1081">
        <v>154</v>
      </c>
      <c r="AG520" s="1081">
        <v>154</v>
      </c>
      <c r="AH520" s="1081">
        <v>771.01499999999999</v>
      </c>
      <c r="AI520"/>
      <c r="AJ520" s="1081">
        <f t="shared" si="8"/>
        <v>0</v>
      </c>
    </row>
    <row r="521" spans="12:36" x14ac:dyDescent="0.25">
      <c r="L521"/>
      <c r="M521"/>
      <c r="N521"/>
      <c r="O521"/>
      <c r="P521"/>
      <c r="R521" t="s">
        <v>1311</v>
      </c>
      <c r="S521" t="s">
        <v>1373</v>
      </c>
      <c r="T521" t="s">
        <v>709</v>
      </c>
      <c r="U521" t="s">
        <v>1132</v>
      </c>
      <c r="V521" s="1081">
        <v>297.5</v>
      </c>
      <c r="W521" s="1081">
        <v>297.5</v>
      </c>
      <c r="X521" s="1081">
        <v>1134264.1740000001</v>
      </c>
      <c r="Y521"/>
      <c r="Z521" s="1081">
        <v>0</v>
      </c>
      <c r="AB521" s="1188" t="s">
        <v>1375</v>
      </c>
      <c r="AC521" s="1188" t="s">
        <v>1376</v>
      </c>
      <c r="AD521" s="1188" t="s">
        <v>1020</v>
      </c>
      <c r="AE521" s="1188" t="s">
        <v>1132</v>
      </c>
      <c r="AF521" s="1081">
        <v>154</v>
      </c>
      <c r="AG521" s="1081">
        <v>154</v>
      </c>
      <c r="AH521" s="1081">
        <v>1175.6579999999999</v>
      </c>
      <c r="AI521"/>
      <c r="AJ521" s="1081">
        <f t="shared" si="8"/>
        <v>0</v>
      </c>
    </row>
    <row r="522" spans="12:36" x14ac:dyDescent="0.25">
      <c r="L522"/>
      <c r="M522"/>
      <c r="N522"/>
      <c r="O522"/>
      <c r="P522"/>
      <c r="R522" t="s">
        <v>1311</v>
      </c>
      <c r="S522" t="s">
        <v>1373</v>
      </c>
      <c r="T522" t="s">
        <v>1073</v>
      </c>
      <c r="U522" t="s">
        <v>1132</v>
      </c>
      <c r="V522" s="1081">
        <v>31.79</v>
      </c>
      <c r="W522" s="1081">
        <v>31.79</v>
      </c>
      <c r="X522" s="1081">
        <v>116851.68599999999</v>
      </c>
      <c r="Y522"/>
      <c r="Z522" s="1081">
        <v>0</v>
      </c>
      <c r="AB522" s="1188" t="s">
        <v>88</v>
      </c>
      <c r="AC522" s="1188" t="s">
        <v>729</v>
      </c>
      <c r="AD522" s="1188" t="s">
        <v>720</v>
      </c>
      <c r="AE522" s="1188" t="s">
        <v>1132</v>
      </c>
      <c r="AF522" s="1081">
        <v>31</v>
      </c>
      <c r="AG522" s="1081">
        <v>31</v>
      </c>
      <c r="AH522" s="1081">
        <v>239591.52899999998</v>
      </c>
      <c r="AI522"/>
      <c r="AJ522" s="1081">
        <f t="shared" si="8"/>
        <v>0</v>
      </c>
    </row>
    <row r="523" spans="12:36" x14ac:dyDescent="0.25">
      <c r="L523"/>
      <c r="M523"/>
      <c r="N523"/>
      <c r="O523"/>
      <c r="P523"/>
      <c r="R523" t="s">
        <v>1311</v>
      </c>
      <c r="S523" t="s">
        <v>275</v>
      </c>
      <c r="T523" t="s">
        <v>710</v>
      </c>
      <c r="U523" t="s">
        <v>1372</v>
      </c>
      <c r="V523" s="1081">
        <v>0</v>
      </c>
      <c r="W523" s="1081"/>
      <c r="X523" s="1081"/>
      <c r="Y523"/>
      <c r="Z523" s="1081">
        <v>0</v>
      </c>
      <c r="AB523" s="1188" t="s">
        <v>88</v>
      </c>
      <c r="AC523" s="1188" t="s">
        <v>729</v>
      </c>
      <c r="AD523" s="1188" t="s">
        <v>730</v>
      </c>
      <c r="AE523" s="1188" t="s">
        <v>1132</v>
      </c>
      <c r="AF523" s="1081">
        <v>5.42</v>
      </c>
      <c r="AG523" s="1081">
        <v>5.42</v>
      </c>
      <c r="AH523" s="1081">
        <v>26135.317999999996</v>
      </c>
      <c r="AI523"/>
      <c r="AJ523" s="1081">
        <f t="shared" si="8"/>
        <v>0</v>
      </c>
    </row>
    <row r="524" spans="12:36" x14ac:dyDescent="0.25">
      <c r="L524"/>
      <c r="M524"/>
      <c r="N524"/>
      <c r="O524"/>
      <c r="P524"/>
      <c r="R524" t="s">
        <v>1311</v>
      </c>
      <c r="S524" t="s">
        <v>275</v>
      </c>
      <c r="T524" t="s">
        <v>711</v>
      </c>
      <c r="U524" t="s">
        <v>1372</v>
      </c>
      <c r="V524" s="1081">
        <v>0</v>
      </c>
      <c r="W524" s="1081"/>
      <c r="X524" s="1081"/>
      <c r="Y524"/>
      <c r="Z524" s="1081">
        <v>0</v>
      </c>
      <c r="AB524" s="1188" t="s">
        <v>88</v>
      </c>
      <c r="AC524" s="1188" t="s">
        <v>729</v>
      </c>
      <c r="AD524" s="1188" t="s">
        <v>731</v>
      </c>
      <c r="AE524" s="1188" t="s">
        <v>1132</v>
      </c>
      <c r="AF524" s="1081">
        <v>2.52</v>
      </c>
      <c r="AG524" s="1081">
        <v>2.52</v>
      </c>
      <c r="AH524" s="1081">
        <v>0.161</v>
      </c>
      <c r="AI524"/>
      <c r="AJ524" s="1081">
        <f t="shared" si="8"/>
        <v>0</v>
      </c>
    </row>
    <row r="525" spans="12:36" x14ac:dyDescent="0.25">
      <c r="L525"/>
      <c r="M525"/>
      <c r="N525"/>
      <c r="O525"/>
      <c r="P525"/>
      <c r="R525" t="s">
        <v>1311</v>
      </c>
      <c r="S525" t="s">
        <v>275</v>
      </c>
      <c r="T525" t="s">
        <v>712</v>
      </c>
      <c r="U525" t="s">
        <v>1372</v>
      </c>
      <c r="V525" s="1081">
        <v>0</v>
      </c>
      <c r="W525" s="1081"/>
      <c r="X525" s="1081"/>
      <c r="Y525"/>
      <c r="Z525" s="1081">
        <v>0</v>
      </c>
      <c r="AB525" s="1188" t="s">
        <v>1474</v>
      </c>
      <c r="AC525" s="1188" t="s">
        <v>732</v>
      </c>
      <c r="AD525" s="1188" t="s">
        <v>733</v>
      </c>
      <c r="AE525" s="1188" t="s">
        <v>1132</v>
      </c>
      <c r="AF525" s="1081">
        <v>1.25</v>
      </c>
      <c r="AG525" s="1081">
        <v>1.25</v>
      </c>
      <c r="AH525" s="1081">
        <v>493.84199999999998</v>
      </c>
      <c r="AI525"/>
      <c r="AJ525" s="1081">
        <f t="shared" si="8"/>
        <v>0</v>
      </c>
    </row>
    <row r="526" spans="12:36" x14ac:dyDescent="0.25">
      <c r="L526"/>
      <c r="M526"/>
      <c r="N526"/>
      <c r="O526"/>
      <c r="P526"/>
      <c r="R526" t="s">
        <v>1311</v>
      </c>
      <c r="S526" t="s">
        <v>275</v>
      </c>
      <c r="T526" t="s">
        <v>713</v>
      </c>
      <c r="U526" t="s">
        <v>1372</v>
      </c>
      <c r="V526" s="1081">
        <v>0</v>
      </c>
      <c r="W526" s="1081"/>
      <c r="X526" s="1081"/>
      <c r="Y526"/>
      <c r="Z526" s="1081">
        <v>0</v>
      </c>
      <c r="AB526" s="1188" t="s">
        <v>1474</v>
      </c>
      <c r="AC526" s="1188" t="s">
        <v>732</v>
      </c>
      <c r="AD526" s="1188" t="s">
        <v>734</v>
      </c>
      <c r="AE526" s="1188" t="s">
        <v>1132</v>
      </c>
      <c r="AF526" s="1081">
        <v>20.18</v>
      </c>
      <c r="AG526" s="1081">
        <v>20.18</v>
      </c>
      <c r="AH526" s="1081">
        <v>20178.550999999999</v>
      </c>
      <c r="AI526"/>
      <c r="AJ526" s="1081">
        <f t="shared" si="8"/>
        <v>0</v>
      </c>
    </row>
    <row r="527" spans="12:36" x14ac:dyDescent="0.25">
      <c r="L527"/>
      <c r="M527"/>
      <c r="N527"/>
      <c r="O527"/>
      <c r="P527"/>
      <c r="R527" t="s">
        <v>1311</v>
      </c>
      <c r="S527" t="s">
        <v>275</v>
      </c>
      <c r="T527" t="s">
        <v>714</v>
      </c>
      <c r="U527" t="s">
        <v>1372</v>
      </c>
      <c r="V527" s="1081">
        <v>0</v>
      </c>
      <c r="W527" s="1081"/>
      <c r="X527" s="1081"/>
      <c r="Y527"/>
      <c r="Z527" s="1081">
        <v>0</v>
      </c>
      <c r="AB527" s="1188" t="s">
        <v>1474</v>
      </c>
      <c r="AC527" s="1188" t="s">
        <v>732</v>
      </c>
      <c r="AD527" s="1188" t="s">
        <v>735</v>
      </c>
      <c r="AE527" s="1188" t="s">
        <v>1132</v>
      </c>
      <c r="AF527" s="1081">
        <v>20.18</v>
      </c>
      <c r="AG527" s="1081">
        <v>20.18</v>
      </c>
      <c r="AH527" s="1081">
        <v>4508.0509999999995</v>
      </c>
      <c r="AI527"/>
      <c r="AJ527" s="1081">
        <f t="shared" si="8"/>
        <v>0</v>
      </c>
    </row>
    <row r="528" spans="12:36" x14ac:dyDescent="0.25">
      <c r="L528"/>
      <c r="M528"/>
      <c r="N528"/>
      <c r="O528"/>
      <c r="P528"/>
      <c r="R528" t="s">
        <v>1311</v>
      </c>
      <c r="S528" t="s">
        <v>274</v>
      </c>
      <c r="T528" t="s">
        <v>715</v>
      </c>
      <c r="U528" t="s">
        <v>1132</v>
      </c>
      <c r="V528" s="1081">
        <v>135</v>
      </c>
      <c r="W528" s="1081">
        <v>135</v>
      </c>
      <c r="X528" s="1081">
        <v>43120.71</v>
      </c>
      <c r="Y528"/>
      <c r="Z528" s="1081">
        <v>0</v>
      </c>
      <c r="AB528" s="1188" t="s">
        <v>1474</v>
      </c>
      <c r="AC528" s="1188" t="s">
        <v>732</v>
      </c>
      <c r="AD528" s="1188" t="s">
        <v>736</v>
      </c>
      <c r="AE528" s="1188" t="s">
        <v>1132</v>
      </c>
      <c r="AF528" s="1081">
        <v>27.478000000000002</v>
      </c>
      <c r="AG528" s="1081">
        <v>27.478000000000002</v>
      </c>
      <c r="AH528" s="1081">
        <v>22489.175999999999</v>
      </c>
      <c r="AI528"/>
      <c r="AJ528" s="1081">
        <f t="shared" si="8"/>
        <v>0</v>
      </c>
    </row>
    <row r="529" spans="12:36" x14ac:dyDescent="0.25">
      <c r="L529"/>
      <c r="M529"/>
      <c r="N529"/>
      <c r="O529"/>
      <c r="P529"/>
      <c r="R529" t="s">
        <v>1311</v>
      </c>
      <c r="S529" t="s">
        <v>1005</v>
      </c>
      <c r="T529" t="s">
        <v>1014</v>
      </c>
      <c r="U529" t="s">
        <v>1132</v>
      </c>
      <c r="V529" s="1081">
        <v>239.67</v>
      </c>
      <c r="W529" s="1081">
        <v>239.67</v>
      </c>
      <c r="X529" s="1081">
        <v>5115.2389999999996</v>
      </c>
      <c r="Y529"/>
      <c r="Z529" s="1081">
        <v>0</v>
      </c>
      <c r="AB529" s="1188" t="s">
        <v>91</v>
      </c>
      <c r="AC529" s="1188" t="s">
        <v>1011</v>
      </c>
      <c r="AD529" s="1188" t="s">
        <v>534</v>
      </c>
      <c r="AE529" s="1188" t="s">
        <v>1132</v>
      </c>
      <c r="AF529" s="1081">
        <v>10</v>
      </c>
      <c r="AG529" s="1081">
        <v>10</v>
      </c>
      <c r="AH529" s="1081">
        <v>45832.400000000009</v>
      </c>
      <c r="AI529"/>
      <c r="AJ529" s="1081">
        <f t="shared" si="8"/>
        <v>0</v>
      </c>
    </row>
    <row r="530" spans="12:36" x14ac:dyDescent="0.25">
      <c r="L530"/>
      <c r="M530"/>
      <c r="N530"/>
      <c r="O530"/>
      <c r="P530"/>
      <c r="R530" t="s">
        <v>1311</v>
      </c>
      <c r="S530" t="s">
        <v>1005</v>
      </c>
      <c r="T530" t="s">
        <v>1015</v>
      </c>
      <c r="U530" t="s">
        <v>1132</v>
      </c>
      <c r="V530" s="1081">
        <v>239.67</v>
      </c>
      <c r="W530" s="1081">
        <v>239.67</v>
      </c>
      <c r="X530" s="1081">
        <v>6327.7219999999998</v>
      </c>
      <c r="Y530"/>
      <c r="Z530" s="1081">
        <v>0</v>
      </c>
      <c r="AB530" s="1188" t="s">
        <v>91</v>
      </c>
      <c r="AC530" s="1188" t="s">
        <v>1011</v>
      </c>
      <c r="AD530" s="1188" t="s">
        <v>529</v>
      </c>
      <c r="AE530" s="1188" t="s">
        <v>1132</v>
      </c>
      <c r="AF530" s="1081">
        <v>10</v>
      </c>
      <c r="AG530" s="1081">
        <v>10</v>
      </c>
      <c r="AH530" s="1081">
        <v>45697.778999999995</v>
      </c>
      <c r="AI530"/>
      <c r="AJ530" s="1081">
        <f t="shared" si="8"/>
        <v>0</v>
      </c>
    </row>
    <row r="531" spans="12:36" x14ac:dyDescent="0.25">
      <c r="L531"/>
      <c r="M531"/>
      <c r="N531"/>
      <c r="O531"/>
      <c r="P531"/>
      <c r="R531" t="s">
        <v>1311</v>
      </c>
      <c r="S531" t="s">
        <v>1005</v>
      </c>
      <c r="T531" t="s">
        <v>1016</v>
      </c>
      <c r="U531" t="s">
        <v>1132</v>
      </c>
      <c r="V531" s="1081">
        <v>239.67</v>
      </c>
      <c r="W531" s="1081">
        <v>239.67</v>
      </c>
      <c r="X531" s="1081">
        <v>6525.442</v>
      </c>
      <c r="Y531"/>
      <c r="Z531" s="1081">
        <v>0</v>
      </c>
      <c r="AB531" s="1188" t="s">
        <v>91</v>
      </c>
      <c r="AC531" s="1188" t="s">
        <v>1189</v>
      </c>
      <c r="AD531" s="1188" t="s">
        <v>534</v>
      </c>
      <c r="AE531" s="1188" t="s">
        <v>1132</v>
      </c>
      <c r="AF531" s="1081">
        <v>6.3</v>
      </c>
      <c r="AG531" s="1081">
        <v>6.3</v>
      </c>
      <c r="AH531" s="1081">
        <v>24499</v>
      </c>
      <c r="AI531"/>
      <c r="AJ531" s="1081">
        <f t="shared" si="8"/>
        <v>0</v>
      </c>
    </row>
    <row r="532" spans="12:36" x14ac:dyDescent="0.25">
      <c r="L532"/>
      <c r="M532"/>
      <c r="N532"/>
      <c r="O532"/>
      <c r="P532"/>
      <c r="R532" t="s">
        <v>1311</v>
      </c>
      <c r="S532" t="s">
        <v>1469</v>
      </c>
      <c r="T532" t="s">
        <v>716</v>
      </c>
      <c r="U532" t="s">
        <v>1132</v>
      </c>
      <c r="V532" s="1081">
        <v>189.55</v>
      </c>
      <c r="W532" s="1081">
        <v>189.55</v>
      </c>
      <c r="X532" s="1081">
        <v>711.11199999999997</v>
      </c>
      <c r="Y532"/>
      <c r="Z532" s="1081">
        <v>0</v>
      </c>
      <c r="AB532" s="1188" t="s">
        <v>91</v>
      </c>
      <c r="AC532" s="1188" t="s">
        <v>1189</v>
      </c>
      <c r="AD532" s="1188" t="s">
        <v>529</v>
      </c>
      <c r="AE532" s="1188" t="s">
        <v>1132</v>
      </c>
      <c r="AF532" s="1081">
        <v>6.3</v>
      </c>
      <c r="AG532" s="1081">
        <v>6.3</v>
      </c>
      <c r="AH532" s="1081">
        <v>23721</v>
      </c>
      <c r="AI532"/>
      <c r="AJ532" s="1081">
        <f t="shared" si="8"/>
        <v>0</v>
      </c>
    </row>
    <row r="533" spans="12:36" x14ac:dyDescent="0.25">
      <c r="L533"/>
      <c r="M533"/>
      <c r="N533"/>
      <c r="O533"/>
      <c r="P533"/>
      <c r="R533" t="s">
        <v>1311</v>
      </c>
      <c r="S533" t="s">
        <v>1469</v>
      </c>
      <c r="T533" t="s">
        <v>717</v>
      </c>
      <c r="U533" t="s">
        <v>1132</v>
      </c>
      <c r="V533" s="1081">
        <v>189.55</v>
      </c>
      <c r="W533" s="1081">
        <v>189.55</v>
      </c>
      <c r="X533" s="1081">
        <v>1073.027</v>
      </c>
      <c r="Y533"/>
      <c r="Z533" s="1081">
        <v>0</v>
      </c>
      <c r="AB533" s="1188" t="s">
        <v>91</v>
      </c>
      <c r="AC533" s="1188" t="s">
        <v>961</v>
      </c>
      <c r="AD533" s="1188" t="s">
        <v>534</v>
      </c>
      <c r="AE533" s="1188" t="s">
        <v>1132</v>
      </c>
      <c r="AF533" s="1081">
        <v>8.1999999999999993</v>
      </c>
      <c r="AG533" s="1081">
        <v>8.1999999999999993</v>
      </c>
      <c r="AH533" s="1081">
        <v>35123.42</v>
      </c>
      <c r="AI533"/>
      <c r="AJ533" s="1081">
        <f t="shared" si="8"/>
        <v>0</v>
      </c>
    </row>
    <row r="534" spans="12:36" x14ac:dyDescent="0.25">
      <c r="L534"/>
      <c r="M534"/>
      <c r="N534"/>
      <c r="O534"/>
      <c r="P534"/>
      <c r="R534" t="s">
        <v>1311</v>
      </c>
      <c r="S534" t="s">
        <v>1469</v>
      </c>
      <c r="T534" t="s">
        <v>718</v>
      </c>
      <c r="U534" t="s">
        <v>1132</v>
      </c>
      <c r="V534" s="1081">
        <v>189.55</v>
      </c>
      <c r="W534" s="1081">
        <v>189.55</v>
      </c>
      <c r="X534" s="1081">
        <v>1441.8829999999998</v>
      </c>
      <c r="Y534"/>
      <c r="Z534" s="1081">
        <v>0</v>
      </c>
      <c r="AB534" s="1188" t="s">
        <v>91</v>
      </c>
      <c r="AC534" s="1188" t="s">
        <v>961</v>
      </c>
      <c r="AD534" s="1188" t="s">
        <v>529</v>
      </c>
      <c r="AE534" s="1188" t="s">
        <v>1132</v>
      </c>
      <c r="AF534" s="1081">
        <v>8.1999999999999993</v>
      </c>
      <c r="AG534" s="1081">
        <v>8.1999999999999993</v>
      </c>
      <c r="AH534" s="1081">
        <v>36999.919999999998</v>
      </c>
      <c r="AI534"/>
      <c r="AJ534" s="1081">
        <f t="shared" si="8"/>
        <v>0</v>
      </c>
    </row>
    <row r="535" spans="12:36" x14ac:dyDescent="0.25">
      <c r="L535"/>
      <c r="M535"/>
      <c r="N535"/>
      <c r="O535"/>
      <c r="P535"/>
      <c r="R535" t="s">
        <v>59</v>
      </c>
      <c r="S535" t="s">
        <v>265</v>
      </c>
      <c r="T535" t="s">
        <v>706</v>
      </c>
      <c r="U535" t="s">
        <v>1132</v>
      </c>
      <c r="V535" s="1081">
        <v>193.4</v>
      </c>
      <c r="W535" s="1081">
        <v>193.4</v>
      </c>
      <c r="X535" s="1081">
        <v>1271552.3489999999</v>
      </c>
      <c r="Y535"/>
      <c r="Z535" s="1081">
        <v>0</v>
      </c>
      <c r="AB535" s="1188" t="s">
        <v>91</v>
      </c>
      <c r="AC535" s="1188" t="s">
        <v>962</v>
      </c>
      <c r="AD535" s="1188" t="s">
        <v>534</v>
      </c>
      <c r="AE535" s="1188" t="s">
        <v>1132</v>
      </c>
      <c r="AF535" s="1081">
        <v>5.0999999999999996</v>
      </c>
      <c r="AG535" s="1081">
        <v>5.0999999999999996</v>
      </c>
      <c r="AH535" s="1081">
        <v>25720.1</v>
      </c>
      <c r="AI535"/>
      <c r="AJ535" s="1081">
        <f t="shared" si="8"/>
        <v>0</v>
      </c>
    </row>
    <row r="536" spans="12:36" x14ac:dyDescent="0.25">
      <c r="L536"/>
      <c r="M536"/>
      <c r="N536"/>
      <c r="O536"/>
      <c r="P536"/>
      <c r="R536" t="s">
        <v>59</v>
      </c>
      <c r="S536" t="s">
        <v>265</v>
      </c>
      <c r="T536" t="s">
        <v>707</v>
      </c>
      <c r="U536" t="s">
        <v>1132</v>
      </c>
      <c r="V536" s="1081">
        <v>193.4</v>
      </c>
      <c r="W536" s="1081">
        <v>193.4</v>
      </c>
      <c r="X536" s="1081">
        <v>1312569.692</v>
      </c>
      <c r="Y536"/>
      <c r="Z536" s="1081">
        <v>0</v>
      </c>
      <c r="AB536" s="1188" t="s">
        <v>91</v>
      </c>
      <c r="AC536" s="1188" t="s">
        <v>962</v>
      </c>
      <c r="AD536" s="1188" t="s">
        <v>529</v>
      </c>
      <c r="AE536" s="1188" t="s">
        <v>1132</v>
      </c>
      <c r="AF536" s="1081">
        <v>5.0999999999999996</v>
      </c>
      <c r="AG536" s="1081">
        <v>5.0999999999999996</v>
      </c>
      <c r="AH536" s="1081">
        <v>25929.15</v>
      </c>
      <c r="AI536"/>
      <c r="AJ536" s="1081">
        <f t="shared" si="8"/>
        <v>0</v>
      </c>
    </row>
    <row r="537" spans="12:36" x14ac:dyDescent="0.25">
      <c r="L537"/>
      <c r="M537"/>
      <c r="N537"/>
      <c r="O537"/>
      <c r="P537"/>
      <c r="R537" t="s">
        <v>59</v>
      </c>
      <c r="S537" t="s">
        <v>265</v>
      </c>
      <c r="T537" t="s">
        <v>719</v>
      </c>
      <c r="U537" t="s">
        <v>1132</v>
      </c>
      <c r="V537" s="1081">
        <v>192</v>
      </c>
      <c r="W537" s="1081">
        <v>192</v>
      </c>
      <c r="X537" s="1081">
        <v>1329403.5480000004</v>
      </c>
      <c r="Y537"/>
      <c r="Z537" s="1081">
        <v>0</v>
      </c>
      <c r="AB537" s="1188" t="s">
        <v>1224</v>
      </c>
      <c r="AC537" s="1188" t="s">
        <v>1227</v>
      </c>
      <c r="AD537" s="1188" t="s">
        <v>1226</v>
      </c>
      <c r="AE537" s="1188" t="s">
        <v>1146</v>
      </c>
      <c r="AF537" s="1081">
        <v>9.5000000000000001E-2</v>
      </c>
      <c r="AG537" s="1081">
        <v>9.5000000000000001E-2</v>
      </c>
      <c r="AH537" s="1081">
        <v>0</v>
      </c>
      <c r="AI537"/>
      <c r="AJ537" s="1081">
        <f t="shared" si="8"/>
        <v>0</v>
      </c>
    </row>
    <row r="538" spans="12:36" x14ac:dyDescent="0.25">
      <c r="L538"/>
      <c r="M538"/>
      <c r="N538"/>
      <c r="O538"/>
      <c r="P538"/>
      <c r="R538" t="s">
        <v>61</v>
      </c>
      <c r="S538" t="s">
        <v>1580</v>
      </c>
      <c r="T538" t="s">
        <v>509</v>
      </c>
      <c r="U538" t="s">
        <v>1132</v>
      </c>
      <c r="V538" s="1081"/>
      <c r="W538" s="1081">
        <v>10.41</v>
      </c>
      <c r="X538" s="1081">
        <v>9077.2629750000015</v>
      </c>
      <c r="Y538" t="s">
        <v>1612</v>
      </c>
      <c r="Z538" s="1081">
        <v>10.41</v>
      </c>
      <c r="AB538" s="1188" t="s">
        <v>1224</v>
      </c>
      <c r="AC538" s="1188" t="s">
        <v>1227</v>
      </c>
      <c r="AD538" s="1188" t="s">
        <v>1228</v>
      </c>
      <c r="AE538" s="1188" t="s">
        <v>1146</v>
      </c>
      <c r="AF538" s="1081">
        <v>0.09</v>
      </c>
      <c r="AG538" s="1081">
        <v>0.09</v>
      </c>
      <c r="AH538" s="1081">
        <v>0</v>
      </c>
      <c r="AI538"/>
      <c r="AJ538" s="1081">
        <f t="shared" si="8"/>
        <v>0</v>
      </c>
    </row>
    <row r="539" spans="12:36" x14ac:dyDescent="0.25">
      <c r="L539"/>
      <c r="M539"/>
      <c r="N539"/>
      <c r="O539"/>
      <c r="P539"/>
      <c r="R539" t="s">
        <v>61</v>
      </c>
      <c r="S539" t="s">
        <v>1580</v>
      </c>
      <c r="T539" t="s">
        <v>952</v>
      </c>
      <c r="U539" t="s">
        <v>1132</v>
      </c>
      <c r="V539" s="1081"/>
      <c r="W539" s="1081">
        <v>10.41</v>
      </c>
      <c r="X539" s="1081">
        <v>13010.747009999999</v>
      </c>
      <c r="Y539" t="s">
        <v>1612</v>
      </c>
      <c r="Z539" s="1081">
        <v>10.41</v>
      </c>
      <c r="AB539" s="1188" t="s">
        <v>1224</v>
      </c>
      <c r="AC539" s="1188" t="s">
        <v>1233</v>
      </c>
      <c r="AD539" s="1188" t="s">
        <v>1232</v>
      </c>
      <c r="AE539" s="1188" t="s">
        <v>1146</v>
      </c>
      <c r="AF539" s="1081">
        <v>0.33600000000000002</v>
      </c>
      <c r="AG539" s="1081">
        <v>0.33600000000000002</v>
      </c>
      <c r="AH539" s="1081">
        <v>0</v>
      </c>
      <c r="AI539"/>
      <c r="AJ539" s="1081">
        <f t="shared" si="8"/>
        <v>0</v>
      </c>
    </row>
    <row r="540" spans="12:36" x14ac:dyDescent="0.25">
      <c r="L540"/>
      <c r="M540"/>
      <c r="N540"/>
      <c r="O540"/>
      <c r="P540"/>
      <c r="R540" t="s">
        <v>61</v>
      </c>
      <c r="S540" t="s">
        <v>1581</v>
      </c>
      <c r="T540" t="s">
        <v>509</v>
      </c>
      <c r="U540" t="s">
        <v>1132</v>
      </c>
      <c r="V540" s="1081"/>
      <c r="W540" s="1081">
        <v>10.41</v>
      </c>
      <c r="X540" s="1081">
        <v>14562.465077500001</v>
      </c>
      <c r="Y540" t="s">
        <v>1612</v>
      </c>
      <c r="Z540" s="1081">
        <v>10.41</v>
      </c>
      <c r="AB540" s="1188" t="s">
        <v>1224</v>
      </c>
      <c r="AC540" s="1188" t="s">
        <v>1233</v>
      </c>
      <c r="AD540" s="1188" t="s">
        <v>1234</v>
      </c>
      <c r="AE540" s="1188" t="s">
        <v>1146</v>
      </c>
      <c r="AF540" s="1081">
        <v>0.33600000000000002</v>
      </c>
      <c r="AG540" s="1081">
        <v>0.33600000000000002</v>
      </c>
      <c r="AH540" s="1081">
        <v>0</v>
      </c>
      <c r="AI540"/>
      <c r="AJ540" s="1081">
        <f t="shared" si="8"/>
        <v>0</v>
      </c>
    </row>
    <row r="541" spans="12:36" x14ac:dyDescent="0.25">
      <c r="L541"/>
      <c r="M541"/>
      <c r="N541"/>
      <c r="O541"/>
      <c r="P541"/>
      <c r="R541" t="s">
        <v>61</v>
      </c>
      <c r="S541" t="s">
        <v>1581</v>
      </c>
      <c r="T541" t="s">
        <v>952</v>
      </c>
      <c r="U541" t="s">
        <v>1132</v>
      </c>
      <c r="V541" s="1081"/>
      <c r="W541" s="1081">
        <v>10.41</v>
      </c>
      <c r="X541" s="1081">
        <v>15158.193589999999</v>
      </c>
      <c r="Y541" t="s">
        <v>1612</v>
      </c>
      <c r="Z541" s="1081">
        <v>10.41</v>
      </c>
      <c r="AB541" s="1188" t="s">
        <v>1224</v>
      </c>
      <c r="AC541" s="1188" t="s">
        <v>1236</v>
      </c>
      <c r="AD541" s="1188" t="s">
        <v>1235</v>
      </c>
      <c r="AE541" s="1188" t="s">
        <v>1146</v>
      </c>
      <c r="AF541" s="1081">
        <v>0.1</v>
      </c>
      <c r="AG541" s="1081">
        <v>0.1</v>
      </c>
      <c r="AH541" s="1081">
        <v>0</v>
      </c>
      <c r="AI541"/>
      <c r="AJ541" s="1081">
        <f t="shared" si="8"/>
        <v>0</v>
      </c>
    </row>
    <row r="542" spans="12:36" x14ac:dyDescent="0.25">
      <c r="L542"/>
      <c r="M542"/>
      <c r="N542"/>
      <c r="O542"/>
      <c r="P542"/>
      <c r="R542" t="s">
        <v>61</v>
      </c>
      <c r="S542" t="s">
        <v>1582</v>
      </c>
      <c r="T542" t="s">
        <v>509</v>
      </c>
      <c r="U542" t="s">
        <v>1132</v>
      </c>
      <c r="V542" s="1081"/>
      <c r="W542" s="1081">
        <v>10.41</v>
      </c>
      <c r="X542" s="1081">
        <v>13564.577437499998</v>
      </c>
      <c r="Y542" t="s">
        <v>1612</v>
      </c>
      <c r="Z542" s="1081">
        <v>10.41</v>
      </c>
      <c r="AB542" s="1188" t="s">
        <v>1224</v>
      </c>
      <c r="AC542" s="1188" t="s">
        <v>1236</v>
      </c>
      <c r="AD542" s="1188" t="s">
        <v>1237</v>
      </c>
      <c r="AE542" s="1188" t="s">
        <v>1146</v>
      </c>
      <c r="AF542" s="1081">
        <v>0.1</v>
      </c>
      <c r="AG542" s="1081">
        <v>0.1</v>
      </c>
      <c r="AH542" s="1081">
        <v>0</v>
      </c>
      <c r="AI542"/>
      <c r="AJ542" s="1081">
        <f t="shared" si="8"/>
        <v>0</v>
      </c>
    </row>
    <row r="543" spans="12:36" x14ac:dyDescent="0.25">
      <c r="L543"/>
      <c r="M543"/>
      <c r="N543"/>
      <c r="O543"/>
      <c r="P543"/>
      <c r="R543" t="s">
        <v>61</v>
      </c>
      <c r="S543" t="s">
        <v>1582</v>
      </c>
      <c r="T543" t="s">
        <v>952</v>
      </c>
      <c r="U543" t="s">
        <v>1132</v>
      </c>
      <c r="V543" s="1081"/>
      <c r="W543" s="1081">
        <v>10.41</v>
      </c>
      <c r="X543" s="1081">
        <v>13306.9938325</v>
      </c>
      <c r="Y543" t="s">
        <v>1612</v>
      </c>
      <c r="Z543" s="1081">
        <v>10.41</v>
      </c>
      <c r="AB543" s="1188" t="s">
        <v>1224</v>
      </c>
      <c r="AC543" s="1188" t="s">
        <v>1241</v>
      </c>
      <c r="AD543" s="1188" t="s">
        <v>1240</v>
      </c>
      <c r="AE543" s="1188" t="s">
        <v>1146</v>
      </c>
      <c r="AF543" s="1081">
        <v>6.4000000000000001E-2</v>
      </c>
      <c r="AG543" s="1081">
        <v>6.4000000000000001E-2</v>
      </c>
      <c r="AH543" s="1081">
        <v>0</v>
      </c>
      <c r="AI543"/>
      <c r="AJ543" s="1081">
        <f t="shared" si="8"/>
        <v>0</v>
      </c>
    </row>
    <row r="544" spans="12:36" x14ac:dyDescent="0.25">
      <c r="L544"/>
      <c r="M544"/>
      <c r="N544"/>
      <c r="O544"/>
      <c r="P544"/>
      <c r="R544" t="s">
        <v>61</v>
      </c>
      <c r="S544" t="s">
        <v>964</v>
      </c>
      <c r="T544" t="s">
        <v>509</v>
      </c>
      <c r="U544" t="s">
        <v>1132</v>
      </c>
      <c r="V544" s="1081">
        <v>5.2</v>
      </c>
      <c r="W544" s="1081">
        <v>5.2</v>
      </c>
      <c r="X544" s="1081">
        <v>22672.324999999997</v>
      </c>
      <c r="Y544"/>
      <c r="Z544" s="1081">
        <v>0</v>
      </c>
      <c r="AB544" s="1188" t="s">
        <v>1224</v>
      </c>
      <c r="AC544" s="1188" t="s">
        <v>1241</v>
      </c>
      <c r="AD544" s="1188" t="s">
        <v>1242</v>
      </c>
      <c r="AE544" s="1188" t="s">
        <v>1146</v>
      </c>
      <c r="AF544" s="1081">
        <v>0.1</v>
      </c>
      <c r="AG544" s="1081">
        <v>0.1</v>
      </c>
      <c r="AH544" s="1081">
        <v>0</v>
      </c>
      <c r="AI544"/>
      <c r="AJ544" s="1081">
        <f t="shared" si="8"/>
        <v>0</v>
      </c>
    </row>
    <row r="545" spans="12:36" x14ac:dyDescent="0.25">
      <c r="L545"/>
      <c r="M545"/>
      <c r="N545"/>
      <c r="O545"/>
      <c r="P545"/>
      <c r="R545" t="s">
        <v>61</v>
      </c>
      <c r="S545" t="s">
        <v>964</v>
      </c>
      <c r="T545" t="s">
        <v>952</v>
      </c>
      <c r="U545" t="s">
        <v>1132</v>
      </c>
      <c r="V545" s="1081">
        <v>5.2</v>
      </c>
      <c r="W545" s="1081">
        <v>5.2</v>
      </c>
      <c r="X545" s="1081">
        <v>31830.456000000002</v>
      </c>
      <c r="Y545"/>
      <c r="Z545" s="1081">
        <v>0</v>
      </c>
      <c r="AB545" s="1188" t="s">
        <v>1224</v>
      </c>
      <c r="AC545" s="1188" t="s">
        <v>1229</v>
      </c>
      <c r="AD545" s="1188" t="s">
        <v>1230</v>
      </c>
      <c r="AE545" s="1188" t="s">
        <v>1146</v>
      </c>
      <c r="AF545" s="1081">
        <v>0.5</v>
      </c>
      <c r="AG545" s="1081">
        <v>0.5</v>
      </c>
      <c r="AH545" s="1081">
        <v>0</v>
      </c>
      <c r="AI545"/>
      <c r="AJ545" s="1081">
        <f t="shared" si="8"/>
        <v>0</v>
      </c>
    </row>
    <row r="546" spans="12:36" x14ac:dyDescent="0.25">
      <c r="L546"/>
      <c r="M546"/>
      <c r="N546"/>
      <c r="O546"/>
      <c r="P546"/>
      <c r="R546" t="s">
        <v>1379</v>
      </c>
      <c r="S546" t="s">
        <v>1472</v>
      </c>
      <c r="T546" t="s">
        <v>534</v>
      </c>
      <c r="U546" t="s">
        <v>1132</v>
      </c>
      <c r="V546" s="1081">
        <v>11.6</v>
      </c>
      <c r="W546" s="1081">
        <v>11.6</v>
      </c>
      <c r="X546" s="1081">
        <v>52647.163</v>
      </c>
      <c r="Y546"/>
      <c r="Z546" s="1081">
        <v>0</v>
      </c>
      <c r="AB546" s="1188" t="s">
        <v>1224</v>
      </c>
      <c r="AC546" s="1188" t="s">
        <v>1229</v>
      </c>
      <c r="AD546" s="1188" t="s">
        <v>1231</v>
      </c>
      <c r="AE546" s="1188" t="s">
        <v>1146</v>
      </c>
      <c r="AF546" s="1081">
        <v>0.53500000000000003</v>
      </c>
      <c r="AG546" s="1081">
        <v>0.53500000000000003</v>
      </c>
      <c r="AH546" s="1081">
        <v>0</v>
      </c>
      <c r="AI546"/>
      <c r="AJ546" s="1081">
        <f t="shared" si="8"/>
        <v>0</v>
      </c>
    </row>
    <row r="547" spans="12:36" x14ac:dyDescent="0.25">
      <c r="L547"/>
      <c r="M547"/>
      <c r="N547"/>
      <c r="O547"/>
      <c r="P547"/>
      <c r="R547" t="s">
        <v>1379</v>
      </c>
      <c r="S547" t="s">
        <v>1472</v>
      </c>
      <c r="T547" t="s">
        <v>529</v>
      </c>
      <c r="U547" t="s">
        <v>1132</v>
      </c>
      <c r="V547" s="1081">
        <v>11.6</v>
      </c>
      <c r="W547" s="1081">
        <v>11.6</v>
      </c>
      <c r="X547" s="1081">
        <v>44639.188999999998</v>
      </c>
      <c r="Y547"/>
      <c r="Z547" s="1081">
        <v>0</v>
      </c>
      <c r="AB547" s="1188" t="s">
        <v>1224</v>
      </c>
      <c r="AC547" s="1188" t="s">
        <v>1225</v>
      </c>
      <c r="AD547" s="1188" t="s">
        <v>1223</v>
      </c>
      <c r="AE547" s="1188" t="s">
        <v>1146</v>
      </c>
      <c r="AF547" s="1081">
        <v>0.6</v>
      </c>
      <c r="AG547" s="1081">
        <v>0.6</v>
      </c>
      <c r="AH547" s="1081">
        <v>0</v>
      </c>
      <c r="AI547"/>
      <c r="AJ547" s="1081">
        <f t="shared" si="8"/>
        <v>0</v>
      </c>
    </row>
    <row r="548" spans="12:36" x14ac:dyDescent="0.25">
      <c r="L548"/>
      <c r="M548"/>
      <c r="N548"/>
      <c r="O548"/>
      <c r="P548"/>
      <c r="R548" t="s">
        <v>1379</v>
      </c>
      <c r="S548" t="s">
        <v>1472</v>
      </c>
      <c r="T548" t="s">
        <v>530</v>
      </c>
      <c r="U548" t="s">
        <v>1132</v>
      </c>
      <c r="V548" s="1081">
        <v>11.6</v>
      </c>
      <c r="W548" s="1081">
        <v>11.6</v>
      </c>
      <c r="X548" s="1081">
        <v>40733.513000000006</v>
      </c>
      <c r="Y548"/>
      <c r="Z548" s="1081">
        <v>0</v>
      </c>
      <c r="AB548" s="1188" t="s">
        <v>1224</v>
      </c>
      <c r="AC548" s="1188" t="s">
        <v>737</v>
      </c>
      <c r="AD548" s="1188" t="s">
        <v>673</v>
      </c>
      <c r="AE548" s="1188" t="s">
        <v>1146</v>
      </c>
      <c r="AF548" s="1081">
        <v>0.5</v>
      </c>
      <c r="AG548" s="1081">
        <v>0.5</v>
      </c>
      <c r="AH548" s="1081">
        <v>41.933000000000007</v>
      </c>
      <c r="AI548"/>
      <c r="AJ548" s="1081">
        <f t="shared" si="8"/>
        <v>0</v>
      </c>
    </row>
    <row r="549" spans="12:36" x14ac:dyDescent="0.25">
      <c r="L549"/>
      <c r="M549"/>
      <c r="N549"/>
      <c r="O549"/>
      <c r="P549"/>
      <c r="R549" t="s">
        <v>1379</v>
      </c>
      <c r="S549" t="s">
        <v>1472</v>
      </c>
      <c r="T549" t="s">
        <v>686</v>
      </c>
      <c r="U549" t="s">
        <v>1132</v>
      </c>
      <c r="V549" s="1081">
        <v>11.6</v>
      </c>
      <c r="W549" s="1081">
        <v>11.6</v>
      </c>
      <c r="X549" s="1081">
        <v>40867.30999999999</v>
      </c>
      <c r="Y549"/>
      <c r="Z549" s="1081">
        <v>0</v>
      </c>
      <c r="AB549" s="1188" t="s">
        <v>1224</v>
      </c>
      <c r="AC549" s="1188" t="s">
        <v>737</v>
      </c>
      <c r="AD549" s="1188" t="s">
        <v>739</v>
      </c>
      <c r="AE549" s="1188" t="s">
        <v>1132</v>
      </c>
      <c r="AF549" s="1081">
        <v>0.46</v>
      </c>
      <c r="AG549" s="1081">
        <v>0.46</v>
      </c>
      <c r="AH549" s="1081">
        <v>1345.231</v>
      </c>
      <c r="AI549"/>
      <c r="AJ549" s="1081">
        <f t="shared" si="8"/>
        <v>0</v>
      </c>
    </row>
    <row r="550" spans="12:36" x14ac:dyDescent="0.25">
      <c r="L550"/>
      <c r="M550"/>
      <c r="N550"/>
      <c r="O550"/>
      <c r="P550"/>
      <c r="R550" t="s">
        <v>1379</v>
      </c>
      <c r="S550" t="s">
        <v>1472</v>
      </c>
      <c r="T550" t="s">
        <v>1381</v>
      </c>
      <c r="U550" t="s">
        <v>1132</v>
      </c>
      <c r="V550" s="1081">
        <v>11.6</v>
      </c>
      <c r="W550" s="1081">
        <v>11.6</v>
      </c>
      <c r="X550" s="1081">
        <v>42546.738000000005</v>
      </c>
      <c r="Y550"/>
      <c r="Z550" s="1081">
        <v>0</v>
      </c>
      <c r="AB550" s="1188" t="s">
        <v>1224</v>
      </c>
      <c r="AC550" s="1188" t="s">
        <v>737</v>
      </c>
      <c r="AD550" s="1188" t="s">
        <v>740</v>
      </c>
      <c r="AE550" s="1188" t="s">
        <v>1132</v>
      </c>
      <c r="AF550" s="1081">
        <v>0.46</v>
      </c>
      <c r="AG550" s="1081">
        <v>0.46</v>
      </c>
      <c r="AH550" s="1081">
        <v>1336.5010000000002</v>
      </c>
      <c r="AI550"/>
      <c r="AJ550" s="1081">
        <f t="shared" si="8"/>
        <v>0</v>
      </c>
    </row>
    <row r="551" spans="12:36" x14ac:dyDescent="0.25">
      <c r="L551"/>
      <c r="M551"/>
      <c r="N551"/>
      <c r="O551"/>
      <c r="P551"/>
      <c r="R551" t="s">
        <v>1379</v>
      </c>
      <c r="S551" t="s">
        <v>1472</v>
      </c>
      <c r="T551" t="s">
        <v>1382</v>
      </c>
      <c r="U551" t="s">
        <v>1132</v>
      </c>
      <c r="V551" s="1081">
        <v>11.6</v>
      </c>
      <c r="W551" s="1081">
        <v>11.6</v>
      </c>
      <c r="X551" s="1081">
        <v>46311.122000000003</v>
      </c>
      <c r="Y551"/>
      <c r="Z551" s="1081">
        <v>0</v>
      </c>
      <c r="AB551" s="1188" t="s">
        <v>1224</v>
      </c>
      <c r="AC551" s="1188" t="s">
        <v>737</v>
      </c>
      <c r="AD551" s="1188" t="s">
        <v>741</v>
      </c>
      <c r="AE551" s="1188" t="s">
        <v>1146</v>
      </c>
      <c r="AF551" s="1081">
        <v>0</v>
      </c>
      <c r="AG551" s="1081">
        <v>0</v>
      </c>
      <c r="AH551" s="1081">
        <v>0</v>
      </c>
      <c r="AI551"/>
      <c r="AJ551" s="1081">
        <f t="shared" si="8"/>
        <v>0</v>
      </c>
    </row>
    <row r="552" spans="12:36" x14ac:dyDescent="0.25">
      <c r="L552"/>
      <c r="M552"/>
      <c r="N552"/>
      <c r="O552"/>
      <c r="P552"/>
      <c r="R552" t="s">
        <v>1379</v>
      </c>
      <c r="S552" t="s">
        <v>1472</v>
      </c>
      <c r="T552" t="s">
        <v>1383</v>
      </c>
      <c r="U552" t="s">
        <v>1132</v>
      </c>
      <c r="V552" s="1081">
        <v>11.6</v>
      </c>
      <c r="W552" s="1081">
        <v>11.6</v>
      </c>
      <c r="X552" s="1081">
        <v>49359.864999999998</v>
      </c>
      <c r="Y552"/>
      <c r="Z552" s="1081">
        <v>0</v>
      </c>
      <c r="AB552" s="1188" t="s">
        <v>1224</v>
      </c>
      <c r="AC552" s="1188" t="s">
        <v>737</v>
      </c>
      <c r="AD552" s="1188" t="s">
        <v>742</v>
      </c>
      <c r="AE552" s="1188" t="s">
        <v>1146</v>
      </c>
      <c r="AF552" s="1081">
        <v>0</v>
      </c>
      <c r="AG552" s="1081">
        <v>0</v>
      </c>
      <c r="AH552" s="1081">
        <v>0</v>
      </c>
      <c r="AI552"/>
      <c r="AJ552" s="1081">
        <f t="shared" si="8"/>
        <v>0</v>
      </c>
    </row>
    <row r="553" spans="12:36" x14ac:dyDescent="0.25">
      <c r="L553"/>
      <c r="M553"/>
      <c r="N553"/>
      <c r="O553"/>
      <c r="P553"/>
      <c r="R553" t="s">
        <v>63</v>
      </c>
      <c r="S553" t="s">
        <v>1200</v>
      </c>
      <c r="T553" t="s">
        <v>509</v>
      </c>
      <c r="U553" t="s">
        <v>1132</v>
      </c>
      <c r="V553" s="1081">
        <v>22</v>
      </c>
      <c r="W553" s="1081">
        <v>22</v>
      </c>
      <c r="X553" s="1081">
        <v>44477.387999999999</v>
      </c>
      <c r="Y553"/>
      <c r="Z553" s="1081">
        <v>0</v>
      </c>
      <c r="AB553" s="1188" t="s">
        <v>1224</v>
      </c>
      <c r="AC553" s="1188" t="s">
        <v>737</v>
      </c>
      <c r="AD553" s="1188" t="s">
        <v>743</v>
      </c>
      <c r="AE553" s="1188" t="s">
        <v>1146</v>
      </c>
      <c r="AF553" s="1081">
        <v>0.21</v>
      </c>
      <c r="AG553" s="1081">
        <v>0.21</v>
      </c>
      <c r="AH553" s="1081">
        <v>0</v>
      </c>
      <c r="AI553"/>
      <c r="AJ553" s="1081">
        <f t="shared" si="8"/>
        <v>0</v>
      </c>
    </row>
    <row r="554" spans="12:36" x14ac:dyDescent="0.25">
      <c r="L554"/>
      <c r="M554"/>
      <c r="N554"/>
      <c r="O554"/>
      <c r="P554"/>
      <c r="R554" t="s">
        <v>64</v>
      </c>
      <c r="S554" t="s">
        <v>1202</v>
      </c>
      <c r="T554" t="s">
        <v>1201</v>
      </c>
      <c r="U554" t="s">
        <v>1132</v>
      </c>
      <c r="V554" s="1081">
        <v>22</v>
      </c>
      <c r="W554" s="1081">
        <v>22</v>
      </c>
      <c r="X554" s="1081">
        <v>41292.366000000002</v>
      </c>
      <c r="Y554"/>
      <c r="Z554" s="1081">
        <v>0</v>
      </c>
      <c r="AB554" s="1188" t="s">
        <v>1224</v>
      </c>
      <c r="AC554" s="1188" t="s">
        <v>737</v>
      </c>
      <c r="AD554" s="1188" t="s">
        <v>1649</v>
      </c>
      <c r="AE554" s="1188" t="s">
        <v>1132</v>
      </c>
      <c r="AF554" s="1081"/>
      <c r="AG554" s="1081">
        <v>0.74</v>
      </c>
      <c r="AH554" s="1081">
        <v>87.532000000000011</v>
      </c>
      <c r="AI554"/>
      <c r="AJ554" s="1081">
        <f t="shared" si="8"/>
        <v>0.74</v>
      </c>
    </row>
    <row r="555" spans="12:36" x14ac:dyDescent="0.25">
      <c r="L555"/>
      <c r="M555"/>
      <c r="N555"/>
      <c r="O555"/>
      <c r="P555"/>
      <c r="R555" t="s">
        <v>1476</v>
      </c>
      <c r="S555" t="s">
        <v>1175</v>
      </c>
      <c r="T555" t="s">
        <v>534</v>
      </c>
      <c r="U555" t="s">
        <v>1132</v>
      </c>
      <c r="V555" s="1081">
        <v>7.0000000000000007E-2</v>
      </c>
      <c r="W555" s="1081">
        <v>7.0000000000000007E-2</v>
      </c>
      <c r="X555" s="1081">
        <v>408.02099999999996</v>
      </c>
      <c r="Y555"/>
      <c r="Z555" s="1081">
        <v>0</v>
      </c>
      <c r="AB555" s="1188" t="s">
        <v>1224</v>
      </c>
      <c r="AC555" s="1188" t="s">
        <v>744</v>
      </c>
      <c r="AD555" s="1188" t="s">
        <v>745</v>
      </c>
      <c r="AE555" s="1188" t="s">
        <v>1146</v>
      </c>
      <c r="AF555" s="1081">
        <v>0.34200000000000003</v>
      </c>
      <c r="AG555" s="1081">
        <v>0.34200000000000003</v>
      </c>
      <c r="AH555" s="1081">
        <v>0</v>
      </c>
      <c r="AI555"/>
      <c r="AJ555" s="1081">
        <f t="shared" si="8"/>
        <v>0</v>
      </c>
    </row>
    <row r="556" spans="12:36" x14ac:dyDescent="0.25">
      <c r="L556"/>
      <c r="M556"/>
      <c r="N556"/>
      <c r="O556"/>
      <c r="P556"/>
      <c r="R556" t="s">
        <v>1476</v>
      </c>
      <c r="S556" t="s">
        <v>1175</v>
      </c>
      <c r="T556" t="s">
        <v>529</v>
      </c>
      <c r="U556" t="s">
        <v>1132</v>
      </c>
      <c r="V556" s="1081">
        <v>7.4999999999999997E-2</v>
      </c>
      <c r="W556" s="1081">
        <v>7.4999999999999997E-2</v>
      </c>
      <c r="X556" s="1081">
        <v>606.00200000000007</v>
      </c>
      <c r="Y556"/>
      <c r="Z556" s="1081">
        <v>0</v>
      </c>
      <c r="AB556" s="1188" t="s">
        <v>1224</v>
      </c>
      <c r="AC556" s="1188" t="s">
        <v>744</v>
      </c>
      <c r="AD556" s="1188" t="s">
        <v>528</v>
      </c>
      <c r="AE556" s="1188" t="s">
        <v>1132</v>
      </c>
      <c r="AF556" s="1081">
        <v>0.55000000000000004</v>
      </c>
      <c r="AG556" s="1081">
        <v>0.55000000000000004</v>
      </c>
      <c r="AH556" s="1081">
        <v>36.803999999999988</v>
      </c>
      <c r="AI556"/>
      <c r="AJ556" s="1081">
        <f t="shared" si="8"/>
        <v>0</v>
      </c>
    </row>
    <row r="557" spans="12:36" x14ac:dyDescent="0.25">
      <c r="L557"/>
      <c r="M557"/>
      <c r="N557"/>
      <c r="O557"/>
      <c r="P557"/>
      <c r="R557" t="s">
        <v>1476</v>
      </c>
      <c r="S557" t="s">
        <v>1177</v>
      </c>
      <c r="T557" t="s">
        <v>531</v>
      </c>
      <c r="U557" t="s">
        <v>1132</v>
      </c>
      <c r="V557" s="1081">
        <v>0.55000000000000004</v>
      </c>
      <c r="W557" s="1081">
        <v>0.55000000000000004</v>
      </c>
      <c r="X557" s="1081">
        <v>2776.453</v>
      </c>
      <c r="Y557"/>
      <c r="Z557" s="1081">
        <v>0</v>
      </c>
      <c r="AB557" s="1188" t="s">
        <v>1224</v>
      </c>
      <c r="AC557" s="1188" t="s">
        <v>747</v>
      </c>
      <c r="AD557" s="1188" t="s">
        <v>1545</v>
      </c>
      <c r="AE557" s="1188" t="s">
        <v>1132</v>
      </c>
      <c r="AF557" s="1081">
        <v>0.2</v>
      </c>
      <c r="AG557" s="1081">
        <v>0.2</v>
      </c>
      <c r="AH557" s="1081">
        <v>17.797000000000001</v>
      </c>
      <c r="AI557"/>
      <c r="AJ557" s="1081">
        <f t="shared" si="8"/>
        <v>0</v>
      </c>
    </row>
    <row r="558" spans="12:36" x14ac:dyDescent="0.25">
      <c r="L558"/>
      <c r="M558"/>
      <c r="N558"/>
      <c r="O558"/>
      <c r="P558"/>
      <c r="R558" t="s">
        <v>1476</v>
      </c>
      <c r="S558" t="s">
        <v>1177</v>
      </c>
      <c r="T558" t="s">
        <v>533</v>
      </c>
      <c r="U558" t="s">
        <v>1132</v>
      </c>
      <c r="V558" s="1081">
        <v>0.55000000000000004</v>
      </c>
      <c r="W558" s="1081">
        <v>0.55000000000000004</v>
      </c>
      <c r="X558" s="1081">
        <v>3714.8980000000001</v>
      </c>
      <c r="Y558"/>
      <c r="Z558" s="1081">
        <v>0</v>
      </c>
      <c r="AB558" s="1188" t="s">
        <v>1224</v>
      </c>
      <c r="AC558" s="1188" t="s">
        <v>747</v>
      </c>
      <c r="AD558" s="1188" t="s">
        <v>1546</v>
      </c>
      <c r="AE558" s="1188" t="s">
        <v>1132</v>
      </c>
      <c r="AF558" s="1081">
        <v>0.1</v>
      </c>
      <c r="AG558" s="1081">
        <v>0.1</v>
      </c>
      <c r="AH558" s="1081">
        <v>7.51</v>
      </c>
      <c r="AI558"/>
      <c r="AJ558" s="1081">
        <f t="shared" si="8"/>
        <v>0</v>
      </c>
    </row>
    <row r="559" spans="12:36" x14ac:dyDescent="0.25">
      <c r="L559"/>
      <c r="M559"/>
      <c r="N559"/>
      <c r="O559"/>
      <c r="P559"/>
      <c r="R559" t="s">
        <v>1476</v>
      </c>
      <c r="S559" t="s">
        <v>1177</v>
      </c>
      <c r="T559" t="s">
        <v>685</v>
      </c>
      <c r="U559" t="s">
        <v>1132</v>
      </c>
      <c r="V559" s="1081">
        <v>0.55000000000000004</v>
      </c>
      <c r="W559" s="1081">
        <v>0.55000000000000004</v>
      </c>
      <c r="X559" s="1081">
        <v>3435.4870000000001</v>
      </c>
      <c r="Y559"/>
      <c r="Z559" s="1081">
        <v>0</v>
      </c>
      <c r="AB559" s="1188" t="s">
        <v>1224</v>
      </c>
      <c r="AC559" s="1188" t="s">
        <v>747</v>
      </c>
      <c r="AD559" s="1188" t="s">
        <v>673</v>
      </c>
      <c r="AE559" s="1188" t="s">
        <v>1132</v>
      </c>
      <c r="AF559" s="1081">
        <v>0.45</v>
      </c>
      <c r="AG559" s="1081">
        <v>0.45</v>
      </c>
      <c r="AH559" s="1081">
        <v>0</v>
      </c>
      <c r="AI559"/>
      <c r="AJ559" s="1081">
        <f t="shared" si="8"/>
        <v>0</v>
      </c>
    </row>
    <row r="560" spans="12:36" x14ac:dyDescent="0.25">
      <c r="L560"/>
      <c r="M560"/>
      <c r="N560"/>
      <c r="O560"/>
      <c r="P560"/>
      <c r="R560" t="s">
        <v>1476</v>
      </c>
      <c r="S560" t="s">
        <v>1176</v>
      </c>
      <c r="T560" t="s">
        <v>1180</v>
      </c>
      <c r="U560" t="s">
        <v>1132</v>
      </c>
      <c r="V560" s="1081">
        <v>0</v>
      </c>
      <c r="W560" s="1081"/>
      <c r="X560" s="1081"/>
      <c r="Y560"/>
      <c r="Z560" s="1081">
        <v>0</v>
      </c>
      <c r="AB560" s="1188" t="s">
        <v>1224</v>
      </c>
      <c r="AC560" s="1188" t="s">
        <v>747</v>
      </c>
      <c r="AD560" s="1188" t="s">
        <v>663</v>
      </c>
      <c r="AE560" s="1188" t="s">
        <v>1132</v>
      </c>
      <c r="AF560" s="1081"/>
      <c r="AG560" s="1081">
        <v>0.45</v>
      </c>
      <c r="AH560" s="1081">
        <v>37.140999999999998</v>
      </c>
      <c r="AI560"/>
      <c r="AJ560" s="1081">
        <f t="shared" si="8"/>
        <v>0.45</v>
      </c>
    </row>
    <row r="561" spans="12:36" x14ac:dyDescent="0.25">
      <c r="L561"/>
      <c r="M561"/>
      <c r="N561"/>
      <c r="O561"/>
      <c r="P561"/>
      <c r="R561" t="s">
        <v>1476</v>
      </c>
      <c r="S561" t="s">
        <v>1176</v>
      </c>
      <c r="T561" t="s">
        <v>1046</v>
      </c>
      <c r="U561" t="s">
        <v>1132</v>
      </c>
      <c r="V561" s="1081">
        <v>0.31</v>
      </c>
      <c r="W561" s="1081">
        <v>0.31</v>
      </c>
      <c r="X561" s="1081">
        <v>1773.654</v>
      </c>
      <c r="Y561"/>
      <c r="Z561" s="1081">
        <v>0</v>
      </c>
      <c r="AB561" s="1188" t="s">
        <v>1224</v>
      </c>
      <c r="AC561" s="1188" t="s">
        <v>747</v>
      </c>
      <c r="AD561" s="1188" t="s">
        <v>664</v>
      </c>
      <c r="AE561" s="1188" t="s">
        <v>1132</v>
      </c>
      <c r="AF561" s="1081"/>
      <c r="AG561" s="1081">
        <v>0.45</v>
      </c>
      <c r="AH561" s="1081">
        <v>0.222</v>
      </c>
      <c r="AI561"/>
      <c r="AJ561" s="1081">
        <f t="shared" si="8"/>
        <v>0.45</v>
      </c>
    </row>
    <row r="562" spans="12:36" x14ac:dyDescent="0.25">
      <c r="L562"/>
      <c r="M562"/>
      <c r="N562"/>
      <c r="O562"/>
      <c r="P562"/>
      <c r="R562" t="s">
        <v>1476</v>
      </c>
      <c r="S562" t="s">
        <v>954</v>
      </c>
      <c r="T562" t="s">
        <v>1173</v>
      </c>
      <c r="U562" t="s">
        <v>1132</v>
      </c>
      <c r="V562" s="1081">
        <v>0.2</v>
      </c>
      <c r="W562" s="1081">
        <v>0.2</v>
      </c>
      <c r="X562" s="1081">
        <v>1043.2550000000001</v>
      </c>
      <c r="Y562"/>
      <c r="Z562" s="1081">
        <v>0</v>
      </c>
      <c r="AB562" s="1188" t="s">
        <v>1224</v>
      </c>
      <c r="AC562" s="1188" t="s">
        <v>747</v>
      </c>
      <c r="AD562" s="1188" t="s">
        <v>528</v>
      </c>
      <c r="AE562" s="1188" t="s">
        <v>1132</v>
      </c>
      <c r="AF562" s="1081">
        <v>0.45</v>
      </c>
      <c r="AG562" s="1081">
        <v>0.45</v>
      </c>
      <c r="AH562" s="1081">
        <v>5.6789999999999994</v>
      </c>
      <c r="AI562"/>
      <c r="AJ562" s="1081">
        <f t="shared" si="8"/>
        <v>0</v>
      </c>
    </row>
    <row r="563" spans="12:36" x14ac:dyDescent="0.25">
      <c r="L563"/>
      <c r="M563"/>
      <c r="N563"/>
      <c r="O563"/>
      <c r="P563"/>
      <c r="R563" t="s">
        <v>1476</v>
      </c>
      <c r="S563" t="s">
        <v>954</v>
      </c>
      <c r="T563" t="s">
        <v>687</v>
      </c>
      <c r="U563" t="s">
        <v>1132</v>
      </c>
      <c r="V563" s="1081">
        <v>0.81</v>
      </c>
      <c r="W563" s="1081">
        <v>0.81</v>
      </c>
      <c r="X563" s="1081">
        <v>3193.14</v>
      </c>
      <c r="Y563"/>
      <c r="Z563" s="1081">
        <v>0</v>
      </c>
      <c r="AB563" s="1188" t="s">
        <v>1224</v>
      </c>
      <c r="AC563" s="1188" t="s">
        <v>1359</v>
      </c>
      <c r="AD563" s="1188" t="s">
        <v>673</v>
      </c>
      <c r="AE563" s="1188" t="s">
        <v>1146</v>
      </c>
      <c r="AF563" s="1081">
        <v>0.5</v>
      </c>
      <c r="AG563" s="1081">
        <v>0.5</v>
      </c>
      <c r="AH563" s="1081">
        <v>0</v>
      </c>
      <c r="AI563"/>
      <c r="AJ563" s="1081">
        <f t="shared" si="8"/>
        <v>0</v>
      </c>
    </row>
    <row r="564" spans="12:36" x14ac:dyDescent="0.25">
      <c r="L564"/>
      <c r="M564"/>
      <c r="N564"/>
      <c r="O564"/>
      <c r="P564"/>
      <c r="R564" s="1085" t="s">
        <v>1476</v>
      </c>
      <c r="S564" s="1085" t="s">
        <v>954</v>
      </c>
      <c r="T564" s="1085" t="s">
        <v>688</v>
      </c>
      <c r="U564" s="1085" t="s">
        <v>1132</v>
      </c>
      <c r="V564" s="1086">
        <v>0.81</v>
      </c>
      <c r="W564" s="1086"/>
      <c r="X564" s="1086"/>
      <c r="Y564" s="1085" t="s">
        <v>1521</v>
      </c>
      <c r="Z564" s="1081">
        <v>-0.81</v>
      </c>
      <c r="AB564" s="1188" t="s">
        <v>1224</v>
      </c>
      <c r="AC564" s="1188" t="s">
        <v>1359</v>
      </c>
      <c r="AD564" s="1188" t="s">
        <v>739</v>
      </c>
      <c r="AE564" s="1188" t="s">
        <v>1146</v>
      </c>
      <c r="AF564" s="1081">
        <v>0.2</v>
      </c>
      <c r="AG564" s="1081">
        <v>0.2</v>
      </c>
      <c r="AH564" s="1081">
        <v>0</v>
      </c>
      <c r="AI564"/>
      <c r="AJ564" s="1081">
        <f t="shared" si="8"/>
        <v>0</v>
      </c>
    </row>
    <row r="565" spans="12:36" x14ac:dyDescent="0.25">
      <c r="L565"/>
      <c r="M565"/>
      <c r="N565"/>
      <c r="O565"/>
      <c r="P565"/>
      <c r="R565" t="s">
        <v>1476</v>
      </c>
      <c r="S565" t="s">
        <v>1178</v>
      </c>
      <c r="T565" t="s">
        <v>531</v>
      </c>
      <c r="U565" t="s">
        <v>1132</v>
      </c>
      <c r="V565" s="1081">
        <v>0.26</v>
      </c>
      <c r="W565" s="1081">
        <v>0.26</v>
      </c>
      <c r="X565" s="1081">
        <v>1415.3939999999998</v>
      </c>
      <c r="Y565"/>
      <c r="Z565" s="1081">
        <v>0</v>
      </c>
      <c r="AB565" s="1188" t="s">
        <v>1224</v>
      </c>
      <c r="AC565" s="1188" t="s">
        <v>1359</v>
      </c>
      <c r="AD565" s="1188" t="s">
        <v>741</v>
      </c>
      <c r="AE565" s="1188" t="s">
        <v>1146</v>
      </c>
      <c r="AF565" s="1081">
        <v>0.6</v>
      </c>
      <c r="AG565" s="1081">
        <v>0.6</v>
      </c>
      <c r="AH565" s="1081">
        <v>0</v>
      </c>
      <c r="AI565"/>
      <c r="AJ565" s="1081">
        <f t="shared" si="8"/>
        <v>0</v>
      </c>
    </row>
    <row r="566" spans="12:36" x14ac:dyDescent="0.25">
      <c r="L566"/>
      <c r="M566"/>
      <c r="N566"/>
      <c r="O566"/>
      <c r="P566"/>
      <c r="R566" s="1085" t="s">
        <v>1476</v>
      </c>
      <c r="S566" s="1085" t="s">
        <v>1178</v>
      </c>
      <c r="T566" s="1085" t="s">
        <v>533</v>
      </c>
      <c r="U566" s="1085" t="s">
        <v>1132</v>
      </c>
      <c r="V566" s="1086">
        <v>0.26</v>
      </c>
      <c r="W566" s="1086">
        <v>0</v>
      </c>
      <c r="X566" s="1086">
        <v>475.02299999999997</v>
      </c>
      <c r="Y566" s="1085" t="s">
        <v>1521</v>
      </c>
      <c r="Z566" s="1081">
        <v>-0.26</v>
      </c>
      <c r="AB566" s="1188" t="s">
        <v>1224</v>
      </c>
      <c r="AC566" s="1188" t="s">
        <v>1359</v>
      </c>
      <c r="AD566" s="1188" t="s">
        <v>748</v>
      </c>
      <c r="AE566" s="1188" t="s">
        <v>1146</v>
      </c>
      <c r="AF566" s="1081">
        <v>0.2</v>
      </c>
      <c r="AG566" s="1081">
        <v>0.2</v>
      </c>
      <c r="AH566" s="1081">
        <v>0</v>
      </c>
      <c r="AI566"/>
      <c r="AJ566" s="1081">
        <f t="shared" si="8"/>
        <v>0</v>
      </c>
    </row>
    <row r="567" spans="12:36" x14ac:dyDescent="0.25">
      <c r="L567"/>
      <c r="M567"/>
      <c r="N567"/>
      <c r="O567"/>
      <c r="P567"/>
      <c r="R567" t="s">
        <v>1476</v>
      </c>
      <c r="S567" t="s">
        <v>1174</v>
      </c>
      <c r="T567" t="s">
        <v>531</v>
      </c>
      <c r="U567" t="s">
        <v>1132</v>
      </c>
      <c r="V567" s="1081">
        <v>1.54</v>
      </c>
      <c r="W567" s="1081">
        <v>1.54</v>
      </c>
      <c r="X567" s="1081">
        <v>10946.97</v>
      </c>
      <c r="Y567"/>
      <c r="Z567" s="1081">
        <v>0</v>
      </c>
      <c r="AB567" s="1188" t="s">
        <v>1224</v>
      </c>
      <c r="AC567" s="1188" t="s">
        <v>1359</v>
      </c>
      <c r="AD567" s="1188" t="s">
        <v>749</v>
      </c>
      <c r="AE567" s="1188" t="s">
        <v>1146</v>
      </c>
      <c r="AF567" s="1081">
        <v>0.2</v>
      </c>
      <c r="AG567" s="1081">
        <v>0.2</v>
      </c>
      <c r="AH567" s="1081">
        <v>0</v>
      </c>
      <c r="AI567"/>
      <c r="AJ567" s="1081">
        <f t="shared" si="8"/>
        <v>0</v>
      </c>
    </row>
    <row r="568" spans="12:36" x14ac:dyDescent="0.25">
      <c r="L568"/>
      <c r="M568"/>
      <c r="N568"/>
      <c r="O568"/>
      <c r="P568"/>
      <c r="R568" t="s">
        <v>1476</v>
      </c>
      <c r="S568" t="s">
        <v>1174</v>
      </c>
      <c r="T568" t="s">
        <v>533</v>
      </c>
      <c r="U568" t="s">
        <v>1132</v>
      </c>
      <c r="V568" s="1081">
        <v>1.5</v>
      </c>
      <c r="W568" s="1081">
        <v>1.5</v>
      </c>
      <c r="X568" s="1081">
        <v>7127.1600000000008</v>
      </c>
      <c r="Y568"/>
      <c r="Z568" s="1081">
        <v>0</v>
      </c>
      <c r="AB568" s="1188" t="s">
        <v>1224</v>
      </c>
      <c r="AC568" s="1188" t="s">
        <v>771</v>
      </c>
      <c r="AD568" s="1188" t="s">
        <v>1650</v>
      </c>
      <c r="AE568" s="1188" t="s">
        <v>1132</v>
      </c>
      <c r="AF568" s="1081"/>
      <c r="AG568" s="1081">
        <v>0.74</v>
      </c>
      <c r="AH568" s="1081">
        <v>10.933</v>
      </c>
      <c r="AI568"/>
      <c r="AJ568" s="1081">
        <f t="shared" si="8"/>
        <v>0.74</v>
      </c>
    </row>
    <row r="569" spans="12:36" x14ac:dyDescent="0.25">
      <c r="L569"/>
      <c r="M569"/>
      <c r="N569"/>
      <c r="O569"/>
      <c r="P569"/>
      <c r="R569" t="s">
        <v>1476</v>
      </c>
      <c r="S569" t="s">
        <v>1179</v>
      </c>
      <c r="T569" t="s">
        <v>531</v>
      </c>
      <c r="U569" t="s">
        <v>1132</v>
      </c>
      <c r="V569" s="1081">
        <v>0.33</v>
      </c>
      <c r="W569" s="1081">
        <v>0.33</v>
      </c>
      <c r="X569" s="1081">
        <v>1808.521</v>
      </c>
      <c r="Y569"/>
      <c r="Z569" s="1081">
        <v>0</v>
      </c>
      <c r="AB569" s="1188" t="s">
        <v>1360</v>
      </c>
      <c r="AC569" s="1188" t="s">
        <v>1021</v>
      </c>
      <c r="AD569" s="1188" t="s">
        <v>692</v>
      </c>
      <c r="AE569" s="1188" t="s">
        <v>1132</v>
      </c>
      <c r="AF569" s="1081"/>
      <c r="AG569" s="1081">
        <v>0.68</v>
      </c>
      <c r="AH569" s="1081">
        <v>0</v>
      </c>
      <c r="AI569"/>
      <c r="AJ569" s="1081">
        <f t="shared" si="8"/>
        <v>0.68</v>
      </c>
    </row>
    <row r="570" spans="12:36" x14ac:dyDescent="0.25">
      <c r="L570"/>
      <c r="M570"/>
      <c r="N570"/>
      <c r="O570"/>
      <c r="P570"/>
      <c r="R570" t="s">
        <v>1476</v>
      </c>
      <c r="S570" t="s">
        <v>1309</v>
      </c>
      <c r="T570" t="s">
        <v>1046</v>
      </c>
      <c r="U570" t="s">
        <v>1132</v>
      </c>
      <c r="V570" s="1081">
        <v>0.74</v>
      </c>
      <c r="W570" s="1081">
        <v>0.74</v>
      </c>
      <c r="X570" s="1081">
        <v>2091.73</v>
      </c>
      <c r="Y570"/>
      <c r="Z570" s="1081">
        <v>0</v>
      </c>
      <c r="AB570" s="1188" t="s">
        <v>1360</v>
      </c>
      <c r="AC570" s="1188" t="s">
        <v>1021</v>
      </c>
      <c r="AD570" s="1188" t="s">
        <v>1190</v>
      </c>
      <c r="AE570" s="1188" t="s">
        <v>1132</v>
      </c>
      <c r="AF570" s="1081"/>
      <c r="AG570" s="1081">
        <v>1.825</v>
      </c>
      <c r="AH570" s="1081">
        <v>0</v>
      </c>
      <c r="AI570"/>
      <c r="AJ570" s="1081">
        <f t="shared" si="8"/>
        <v>1.825</v>
      </c>
    </row>
    <row r="571" spans="12:36" x14ac:dyDescent="0.25">
      <c r="L571"/>
      <c r="M571"/>
      <c r="N571"/>
      <c r="O571"/>
      <c r="P571"/>
      <c r="R571" t="s">
        <v>1476</v>
      </c>
      <c r="S571" t="s">
        <v>1309</v>
      </c>
      <c r="T571" t="s">
        <v>1047</v>
      </c>
      <c r="U571" t="s">
        <v>1132</v>
      </c>
      <c r="V571" s="1081">
        <v>0.55000000000000004</v>
      </c>
      <c r="W571" s="1081">
        <v>0.55000000000000004</v>
      </c>
      <c r="X571" s="1081">
        <v>2651.2360000000003</v>
      </c>
      <c r="Y571"/>
      <c r="Z571" s="1081">
        <v>0</v>
      </c>
      <c r="AB571" s="1188" t="s">
        <v>1360</v>
      </c>
      <c r="AC571" s="1188" t="s">
        <v>1021</v>
      </c>
      <c r="AD571" s="1188" t="s">
        <v>720</v>
      </c>
      <c r="AE571" s="1188" t="s">
        <v>1132</v>
      </c>
      <c r="AF571" s="1081">
        <v>15.2</v>
      </c>
      <c r="AG571" s="1081">
        <v>19.399999999999999</v>
      </c>
      <c r="AH571" s="1081">
        <v>0</v>
      </c>
      <c r="AI571"/>
      <c r="AJ571" s="1081">
        <f t="shared" si="8"/>
        <v>4.1999999999999993</v>
      </c>
    </row>
    <row r="572" spans="12:36" x14ac:dyDescent="0.25">
      <c r="L572"/>
      <c r="M572"/>
      <c r="N572"/>
      <c r="O572"/>
      <c r="P572"/>
      <c r="R572" t="s">
        <v>1476</v>
      </c>
      <c r="S572" t="s">
        <v>1181</v>
      </c>
      <c r="T572" t="s">
        <v>1180</v>
      </c>
      <c r="U572" t="s">
        <v>1132</v>
      </c>
      <c r="V572" s="1081">
        <v>0.28999999999999998</v>
      </c>
      <c r="W572" s="1081">
        <v>0.28999999999999998</v>
      </c>
      <c r="X572" s="1081">
        <v>558.27100000000007</v>
      </c>
      <c r="Y572"/>
      <c r="Z572" s="1081">
        <v>0</v>
      </c>
      <c r="AB572" s="1188" t="s">
        <v>1360</v>
      </c>
      <c r="AC572" s="1188" t="s">
        <v>273</v>
      </c>
      <c r="AD572" s="1188" t="s">
        <v>1662</v>
      </c>
      <c r="AE572" s="1188" t="s">
        <v>1132</v>
      </c>
      <c r="AF572" s="1081">
        <v>181.3</v>
      </c>
      <c r="AG572" s="1081">
        <v>181.3</v>
      </c>
      <c r="AH572" s="1081">
        <v>1293.1199999999999</v>
      </c>
      <c r="AI572"/>
      <c r="AJ572" s="1081">
        <f t="shared" si="8"/>
        <v>0</v>
      </c>
    </row>
    <row r="573" spans="12:36" x14ac:dyDescent="0.25">
      <c r="L573"/>
      <c r="M573"/>
      <c r="N573"/>
      <c r="O573"/>
      <c r="P573"/>
      <c r="R573" t="s">
        <v>1476</v>
      </c>
      <c r="S573" t="s">
        <v>1181</v>
      </c>
      <c r="T573" t="s">
        <v>1046</v>
      </c>
      <c r="U573" t="s">
        <v>1132</v>
      </c>
      <c r="V573" s="1081">
        <v>0.28999999999999998</v>
      </c>
      <c r="W573" s="1081">
        <v>0.28999999999999998</v>
      </c>
      <c r="X573" s="1081">
        <v>1633.4879999999998</v>
      </c>
      <c r="Y573"/>
      <c r="Z573" s="1081">
        <v>0</v>
      </c>
      <c r="AB573" s="1188" t="s">
        <v>95</v>
      </c>
      <c r="AC573" s="1188" t="s">
        <v>1266</v>
      </c>
      <c r="AD573" s="1188" t="s">
        <v>531</v>
      </c>
      <c r="AE573" s="1188" t="s">
        <v>1132</v>
      </c>
      <c r="AF573" s="1081">
        <v>19.8</v>
      </c>
      <c r="AG573" s="1081">
        <v>19.8</v>
      </c>
      <c r="AH573" s="1081">
        <v>139685.921</v>
      </c>
      <c r="AI573"/>
      <c r="AJ573" s="1081">
        <f t="shared" si="8"/>
        <v>0</v>
      </c>
    </row>
    <row r="574" spans="12:36" x14ac:dyDescent="0.25">
      <c r="L574"/>
      <c r="M574"/>
      <c r="N574"/>
      <c r="O574"/>
      <c r="P574"/>
      <c r="R574" t="s">
        <v>1476</v>
      </c>
      <c r="S574" t="s">
        <v>1048</v>
      </c>
      <c r="T574" t="s">
        <v>1049</v>
      </c>
      <c r="U574" t="s">
        <v>1132</v>
      </c>
      <c r="V574" s="1081">
        <v>0.55000000000000004</v>
      </c>
      <c r="W574" s="1081">
        <v>0.55000000000000004</v>
      </c>
      <c r="X574" s="1081">
        <v>3274.5140000000001</v>
      </c>
      <c r="Y574"/>
      <c r="Z574" s="1081">
        <v>0</v>
      </c>
      <c r="AB574" s="1188" t="s">
        <v>95</v>
      </c>
      <c r="AC574" s="1188" t="s">
        <v>1266</v>
      </c>
      <c r="AD574" s="1188" t="s">
        <v>533</v>
      </c>
      <c r="AE574" s="1188" t="s">
        <v>1132</v>
      </c>
      <c r="AF574" s="1081">
        <v>19.8</v>
      </c>
      <c r="AG574" s="1081">
        <v>19.8</v>
      </c>
      <c r="AH574" s="1081">
        <v>138305.43100000001</v>
      </c>
      <c r="AI574"/>
      <c r="AJ574" s="1081">
        <f t="shared" si="8"/>
        <v>0</v>
      </c>
    </row>
    <row r="575" spans="12:36" x14ac:dyDescent="0.25">
      <c r="L575"/>
      <c r="M575"/>
      <c r="N575"/>
      <c r="O575"/>
      <c r="P575"/>
      <c r="R575" s="1085" t="s">
        <v>1476</v>
      </c>
      <c r="S575" s="1085" t="s">
        <v>1048</v>
      </c>
      <c r="T575" s="1085" t="s">
        <v>1172</v>
      </c>
      <c r="U575" s="1085" t="s">
        <v>1132</v>
      </c>
      <c r="V575" s="1086">
        <v>0.55000000000000004</v>
      </c>
      <c r="W575" s="1086">
        <v>0</v>
      </c>
      <c r="X575" s="1086">
        <v>607.78099999999995</v>
      </c>
      <c r="Y575" s="1085" t="s">
        <v>1521</v>
      </c>
      <c r="Z575" s="1081">
        <v>-0.55000000000000004</v>
      </c>
      <c r="AB575" s="1188" t="s">
        <v>95</v>
      </c>
      <c r="AC575" s="1188" t="s">
        <v>256</v>
      </c>
      <c r="AD575" s="1188" t="s">
        <v>509</v>
      </c>
      <c r="AE575" s="1188" t="s">
        <v>1132</v>
      </c>
      <c r="AF575" s="1081">
        <v>86.24</v>
      </c>
      <c r="AG575" s="1081">
        <v>86.24</v>
      </c>
      <c r="AH575" s="1081">
        <v>369365.12399999995</v>
      </c>
      <c r="AI575"/>
      <c r="AJ575" s="1081">
        <f t="shared" si="8"/>
        <v>0</v>
      </c>
    </row>
    <row r="576" spans="12:36" x14ac:dyDescent="0.25">
      <c r="L576"/>
      <c r="M576"/>
      <c r="N576"/>
      <c r="O576"/>
      <c r="P576"/>
      <c r="R576" t="s">
        <v>1476</v>
      </c>
      <c r="S576" t="s">
        <v>953</v>
      </c>
      <c r="T576" t="s">
        <v>685</v>
      </c>
      <c r="U576" t="s">
        <v>1132</v>
      </c>
      <c r="V576" s="1081">
        <v>0.2</v>
      </c>
      <c r="W576" s="1081">
        <v>0.2</v>
      </c>
      <c r="X576" s="1081">
        <v>560.42999999999995</v>
      </c>
      <c r="Y576"/>
      <c r="Z576" s="1081">
        <v>0</v>
      </c>
      <c r="AB576" s="1188" t="s">
        <v>95</v>
      </c>
      <c r="AC576" s="1188" t="s">
        <v>256</v>
      </c>
      <c r="AD576" s="1188" t="s">
        <v>952</v>
      </c>
      <c r="AE576" s="1188" t="s">
        <v>1132</v>
      </c>
      <c r="AF576" s="1081">
        <v>85.44</v>
      </c>
      <c r="AG576" s="1081">
        <v>85.44</v>
      </c>
      <c r="AH576" s="1081">
        <v>408677.67</v>
      </c>
      <c r="AI576"/>
      <c r="AJ576" s="1081">
        <f t="shared" si="8"/>
        <v>0</v>
      </c>
    </row>
    <row r="577" spans="12:36" x14ac:dyDescent="0.25">
      <c r="L577"/>
      <c r="M577"/>
      <c r="N577"/>
      <c r="O577"/>
      <c r="P577"/>
      <c r="R577" t="s">
        <v>1476</v>
      </c>
      <c r="S577" t="s">
        <v>1371</v>
      </c>
      <c r="T577" t="s">
        <v>531</v>
      </c>
      <c r="U577" t="s">
        <v>1146</v>
      </c>
      <c r="V577" s="1081">
        <v>0</v>
      </c>
      <c r="W577" s="1081"/>
      <c r="X577" s="1081"/>
      <c r="Y577"/>
      <c r="Z577" s="1081">
        <v>0</v>
      </c>
      <c r="AB577" s="1188" t="s">
        <v>95</v>
      </c>
      <c r="AC577" s="1188" t="s">
        <v>1267</v>
      </c>
      <c r="AD577" s="1188" t="s">
        <v>531</v>
      </c>
      <c r="AE577" s="1188" t="s">
        <v>1132</v>
      </c>
      <c r="AF577" s="1081">
        <v>17</v>
      </c>
      <c r="AG577" s="1081">
        <v>17</v>
      </c>
      <c r="AH577" s="1081">
        <v>66880.593999999997</v>
      </c>
      <c r="AI577"/>
      <c r="AJ577" s="1081">
        <f t="shared" si="8"/>
        <v>0</v>
      </c>
    </row>
    <row r="578" spans="12:36" x14ac:dyDescent="0.25">
      <c r="L578"/>
      <c r="M578"/>
      <c r="N578"/>
      <c r="O578"/>
      <c r="P578"/>
      <c r="R578" t="s">
        <v>1476</v>
      </c>
      <c r="S578" t="s">
        <v>532</v>
      </c>
      <c r="T578" t="s">
        <v>531</v>
      </c>
      <c r="U578" t="s">
        <v>1132</v>
      </c>
      <c r="V578" s="1081">
        <v>0.7</v>
      </c>
      <c r="W578" s="1081">
        <v>0.7</v>
      </c>
      <c r="X578" s="1081">
        <v>30.024000000000001</v>
      </c>
      <c r="Y578"/>
      <c r="Z578" s="1081">
        <v>0</v>
      </c>
      <c r="AB578" s="1188" t="s">
        <v>95</v>
      </c>
      <c r="AC578" s="1188" t="s">
        <v>1267</v>
      </c>
      <c r="AD578" s="1188" t="s">
        <v>533</v>
      </c>
      <c r="AE578" s="1188" t="s">
        <v>1132</v>
      </c>
      <c r="AF578" s="1081">
        <v>17</v>
      </c>
      <c r="AG578" s="1081">
        <v>17</v>
      </c>
      <c r="AH578" s="1081">
        <v>76927.375</v>
      </c>
      <c r="AI578"/>
      <c r="AJ578" s="1081">
        <f t="shared" si="8"/>
        <v>0</v>
      </c>
    </row>
    <row r="579" spans="12:36" x14ac:dyDescent="0.25">
      <c r="L579"/>
      <c r="M579"/>
      <c r="N579"/>
      <c r="O579"/>
      <c r="P579"/>
      <c r="R579" t="s">
        <v>1476</v>
      </c>
      <c r="S579" t="s">
        <v>532</v>
      </c>
      <c r="T579" t="s">
        <v>533</v>
      </c>
      <c r="U579" t="s">
        <v>1132</v>
      </c>
      <c r="V579" s="1081"/>
      <c r="W579" s="1081">
        <v>0</v>
      </c>
      <c r="X579" s="1081">
        <v>0.25800000000000001</v>
      </c>
      <c r="Y579"/>
      <c r="Z579" s="1081">
        <v>0</v>
      </c>
      <c r="AB579" s="1188" t="s">
        <v>95</v>
      </c>
      <c r="AC579" s="1188" t="s">
        <v>1268</v>
      </c>
      <c r="AD579" s="1188" t="s">
        <v>1162</v>
      </c>
      <c r="AE579" s="1188" t="s">
        <v>1132</v>
      </c>
      <c r="AF579" s="1081">
        <v>0.28799999999999998</v>
      </c>
      <c r="AG579" s="1081">
        <v>0.28799999999999998</v>
      </c>
      <c r="AH579" s="1081">
        <v>706.59700000000009</v>
      </c>
      <c r="AI579"/>
      <c r="AJ579" s="1081">
        <f t="shared" si="8"/>
        <v>0</v>
      </c>
    </row>
    <row r="580" spans="12:36" x14ac:dyDescent="0.25">
      <c r="L580"/>
      <c r="M580"/>
      <c r="N580"/>
      <c r="O580"/>
      <c r="P580"/>
      <c r="R580" t="s">
        <v>1476</v>
      </c>
      <c r="S580" t="s">
        <v>1370</v>
      </c>
      <c r="T580" t="s">
        <v>531</v>
      </c>
      <c r="U580" t="s">
        <v>1146</v>
      </c>
      <c r="V580" s="1081">
        <v>0</v>
      </c>
      <c r="W580" s="1081"/>
      <c r="X580" s="1081"/>
      <c r="Y580"/>
      <c r="Z580" s="1081">
        <v>0</v>
      </c>
      <c r="AB580" s="1188" t="s">
        <v>95</v>
      </c>
      <c r="AC580" s="1188" t="s">
        <v>1263</v>
      </c>
      <c r="AD580" s="1188" t="s">
        <v>509</v>
      </c>
      <c r="AE580" s="1188" t="s">
        <v>1132</v>
      </c>
      <c r="AF580" s="1081">
        <v>13.6</v>
      </c>
      <c r="AG580" s="1081">
        <v>13.6</v>
      </c>
      <c r="AH580" s="1081">
        <v>39569.256999999998</v>
      </c>
      <c r="AI580"/>
      <c r="AJ580" s="1081">
        <f t="shared" si="8"/>
        <v>0</v>
      </c>
    </row>
    <row r="581" spans="12:36" x14ac:dyDescent="0.25">
      <c r="L581"/>
      <c r="M581"/>
      <c r="N581"/>
      <c r="O581"/>
      <c r="P581"/>
      <c r="R581" t="s">
        <v>1476</v>
      </c>
      <c r="S581" t="s">
        <v>1370</v>
      </c>
      <c r="T581" t="s">
        <v>533</v>
      </c>
      <c r="U581" t="s">
        <v>1146</v>
      </c>
      <c r="V581" s="1081">
        <v>0</v>
      </c>
      <c r="W581" s="1081"/>
      <c r="X581" s="1081"/>
      <c r="Y581"/>
      <c r="Z581" s="1081">
        <v>0</v>
      </c>
      <c r="AB581" s="1188" t="s">
        <v>95</v>
      </c>
      <c r="AC581" s="1188" t="s">
        <v>1263</v>
      </c>
      <c r="AD581" s="1188" t="s">
        <v>952</v>
      </c>
      <c r="AE581" s="1188" t="s">
        <v>1132</v>
      </c>
      <c r="AF581" s="1081">
        <v>13.6</v>
      </c>
      <c r="AG581" s="1081">
        <v>13.6</v>
      </c>
      <c r="AH581" s="1081">
        <v>75989.88</v>
      </c>
      <c r="AI581"/>
      <c r="AJ581" s="1081">
        <f t="shared" si="8"/>
        <v>0</v>
      </c>
    </row>
    <row r="582" spans="12:36" x14ac:dyDescent="0.25">
      <c r="L582"/>
      <c r="M582"/>
      <c r="N582"/>
      <c r="O582"/>
      <c r="P582"/>
      <c r="R582" s="1083" t="s">
        <v>1583</v>
      </c>
      <c r="S582" s="1083" t="s">
        <v>1585</v>
      </c>
      <c r="T582" s="1083" t="s">
        <v>509</v>
      </c>
      <c r="U582" s="1083" t="s">
        <v>1132</v>
      </c>
      <c r="V582" s="1084"/>
      <c r="W582" s="1084">
        <v>1</v>
      </c>
      <c r="X582" s="1084">
        <v>1332.7469999999998</v>
      </c>
      <c r="Y582" s="1083" t="s">
        <v>1519</v>
      </c>
      <c r="Z582" s="1081">
        <v>1</v>
      </c>
      <c r="AB582" s="1188" t="s">
        <v>95</v>
      </c>
      <c r="AC582" s="1188" t="s">
        <v>1263</v>
      </c>
      <c r="AD582" s="1188" t="s">
        <v>1012</v>
      </c>
      <c r="AE582" s="1188" t="s">
        <v>1132</v>
      </c>
      <c r="AF582" s="1081">
        <v>13.6</v>
      </c>
      <c r="AG582" s="1081">
        <v>13.6</v>
      </c>
      <c r="AH582" s="1081">
        <v>59435.869000000006</v>
      </c>
      <c r="AI582"/>
      <c r="AJ582" s="1081">
        <f t="shared" si="8"/>
        <v>0</v>
      </c>
    </row>
    <row r="583" spans="12:36" x14ac:dyDescent="0.25">
      <c r="L583"/>
      <c r="M583"/>
      <c r="N583"/>
      <c r="O583"/>
      <c r="P583"/>
      <c r="R583" t="s">
        <v>65</v>
      </c>
      <c r="S583" t="s">
        <v>972</v>
      </c>
      <c r="T583" t="s">
        <v>534</v>
      </c>
      <c r="U583" t="s">
        <v>1132</v>
      </c>
      <c r="V583" s="1081">
        <v>3.97</v>
      </c>
      <c r="W583" s="1081">
        <v>3.97</v>
      </c>
      <c r="X583" s="1081">
        <v>25172.799999999999</v>
      </c>
      <c r="Y583"/>
      <c r="Z583" s="1081">
        <v>0</v>
      </c>
      <c r="AB583" s="1188" t="s">
        <v>95</v>
      </c>
      <c r="AC583" s="1188" t="s">
        <v>1263</v>
      </c>
      <c r="AD583" s="1188" t="s">
        <v>1261</v>
      </c>
      <c r="AE583" s="1188" t="s">
        <v>1132</v>
      </c>
      <c r="AF583" s="1081">
        <v>13.6</v>
      </c>
      <c r="AG583" s="1081">
        <v>13.6</v>
      </c>
      <c r="AH583" s="1081">
        <v>72263.252000000008</v>
      </c>
      <c r="AI583"/>
      <c r="AJ583" s="1081">
        <f t="shared" ref="AJ583:AJ646" si="9">+AG583-AF583</f>
        <v>0</v>
      </c>
    </row>
    <row r="584" spans="12:36" x14ac:dyDescent="0.25">
      <c r="L584"/>
      <c r="M584"/>
      <c r="N584"/>
      <c r="O584"/>
      <c r="P584"/>
      <c r="R584" t="s">
        <v>67</v>
      </c>
      <c r="S584" t="s">
        <v>960</v>
      </c>
      <c r="T584" t="s">
        <v>531</v>
      </c>
      <c r="U584" t="s">
        <v>1132</v>
      </c>
      <c r="V584" s="1081">
        <v>10</v>
      </c>
      <c r="W584" s="1081">
        <v>10</v>
      </c>
      <c r="X584" s="1081">
        <v>73670.208999999988</v>
      </c>
      <c r="Y584"/>
      <c r="Z584" s="1081">
        <v>0</v>
      </c>
      <c r="AB584" s="1188" t="s">
        <v>95</v>
      </c>
      <c r="AC584" s="1188" t="s">
        <v>1269</v>
      </c>
      <c r="AD584" s="1188" t="s">
        <v>1162</v>
      </c>
      <c r="AE584" s="1188" t="s">
        <v>1132</v>
      </c>
      <c r="AF584" s="1081">
        <v>3.68</v>
      </c>
      <c r="AG584" s="1081">
        <v>3.68</v>
      </c>
      <c r="AH584" s="1081">
        <v>22659.821000000004</v>
      </c>
      <c r="AI584"/>
      <c r="AJ584" s="1081">
        <f t="shared" si="9"/>
        <v>0</v>
      </c>
    </row>
    <row r="585" spans="12:36" x14ac:dyDescent="0.25">
      <c r="L585"/>
      <c r="M585"/>
      <c r="N585"/>
      <c r="O585"/>
      <c r="P585"/>
      <c r="R585" t="s">
        <v>67</v>
      </c>
      <c r="S585" t="s">
        <v>960</v>
      </c>
      <c r="T585" t="s">
        <v>533</v>
      </c>
      <c r="U585" t="s">
        <v>1132</v>
      </c>
      <c r="V585" s="1081">
        <v>10</v>
      </c>
      <c r="W585" s="1081">
        <v>10</v>
      </c>
      <c r="X585" s="1081">
        <v>71935.422000000006</v>
      </c>
      <c r="Y585"/>
      <c r="Z585" s="1081">
        <v>0</v>
      </c>
      <c r="AB585" s="1188" t="s">
        <v>95</v>
      </c>
      <c r="AC585" s="1188" t="s">
        <v>1264</v>
      </c>
      <c r="AD585" s="1188" t="s">
        <v>509</v>
      </c>
      <c r="AE585" s="1188" t="s">
        <v>1132</v>
      </c>
      <c r="AF585" s="1081">
        <v>3</v>
      </c>
      <c r="AG585" s="1081">
        <v>3</v>
      </c>
      <c r="AH585" s="1081">
        <v>16214.785</v>
      </c>
      <c r="AI585"/>
      <c r="AJ585" s="1081">
        <f t="shared" si="9"/>
        <v>0</v>
      </c>
    </row>
    <row r="586" spans="12:36" x14ac:dyDescent="0.25">
      <c r="L586"/>
      <c r="M586"/>
      <c r="N586"/>
      <c r="O586"/>
      <c r="P586"/>
      <c r="R586" t="s">
        <v>67</v>
      </c>
      <c r="S586" t="s">
        <v>1291</v>
      </c>
      <c r="T586" t="s">
        <v>534</v>
      </c>
      <c r="U586" t="s">
        <v>1132</v>
      </c>
      <c r="V586" s="1081">
        <v>0.46</v>
      </c>
      <c r="W586" s="1081">
        <v>0.46</v>
      </c>
      <c r="X586" s="1081">
        <v>0</v>
      </c>
      <c r="Y586"/>
      <c r="Z586" s="1081">
        <v>0</v>
      </c>
      <c r="AB586" s="1188" t="s">
        <v>95</v>
      </c>
      <c r="AC586" s="1188" t="s">
        <v>1264</v>
      </c>
      <c r="AD586" s="1188" t="s">
        <v>952</v>
      </c>
      <c r="AE586" s="1188" t="s">
        <v>1132</v>
      </c>
      <c r="AF586" s="1081">
        <v>3</v>
      </c>
      <c r="AG586" s="1081">
        <v>3</v>
      </c>
      <c r="AH586" s="1081">
        <v>17163.229999999996</v>
      </c>
      <c r="AI586"/>
      <c r="AJ586" s="1081">
        <f t="shared" si="9"/>
        <v>0</v>
      </c>
    </row>
    <row r="587" spans="12:36" x14ac:dyDescent="0.25">
      <c r="L587"/>
      <c r="M587"/>
      <c r="N587"/>
      <c r="O587"/>
      <c r="P587"/>
      <c r="R587" t="s">
        <v>67</v>
      </c>
      <c r="S587" t="s">
        <v>1292</v>
      </c>
      <c r="T587" t="s">
        <v>529</v>
      </c>
      <c r="U587" t="s">
        <v>1132</v>
      </c>
      <c r="V587" s="1081">
        <v>0.84</v>
      </c>
      <c r="W587" s="1081">
        <v>0.84</v>
      </c>
      <c r="X587" s="1081">
        <v>0</v>
      </c>
      <c r="Y587"/>
      <c r="Z587" s="1081">
        <v>0</v>
      </c>
      <c r="AB587" s="1188" t="s">
        <v>95</v>
      </c>
      <c r="AC587" s="1188" t="s">
        <v>1264</v>
      </c>
      <c r="AD587" s="1188" t="s">
        <v>1012</v>
      </c>
      <c r="AE587" s="1188" t="s">
        <v>1132</v>
      </c>
      <c r="AF587" s="1081">
        <v>3</v>
      </c>
      <c r="AG587" s="1081">
        <v>3</v>
      </c>
      <c r="AH587" s="1081">
        <v>19129.215000000004</v>
      </c>
      <c r="AI587"/>
      <c r="AJ587" s="1081">
        <f t="shared" si="9"/>
        <v>0</v>
      </c>
    </row>
    <row r="588" spans="12:36" x14ac:dyDescent="0.25">
      <c r="L588"/>
      <c r="M588"/>
      <c r="N588"/>
      <c r="O588"/>
      <c r="P588"/>
      <c r="R588" t="s">
        <v>1594</v>
      </c>
      <c r="S588" t="s">
        <v>1320</v>
      </c>
      <c r="T588" t="s">
        <v>1321</v>
      </c>
      <c r="U588" t="s">
        <v>1132</v>
      </c>
      <c r="V588" s="1081">
        <v>6.5609999999999999</v>
      </c>
      <c r="W588" s="1081">
        <v>0</v>
      </c>
      <c r="X588" s="1081">
        <v>8987.893</v>
      </c>
      <c r="Y588" s="1087" t="s">
        <v>1608</v>
      </c>
      <c r="Z588" s="1081">
        <v>-6.5609999999999999</v>
      </c>
      <c r="AB588" s="1188" t="s">
        <v>95</v>
      </c>
      <c r="AC588" s="1188" t="s">
        <v>1265</v>
      </c>
      <c r="AD588" s="1188" t="s">
        <v>509</v>
      </c>
      <c r="AE588" s="1188" t="s">
        <v>1132</v>
      </c>
      <c r="AF588" s="1081">
        <v>3</v>
      </c>
      <c r="AG588" s="1081">
        <v>3</v>
      </c>
      <c r="AH588" s="1081">
        <v>15171.011999999999</v>
      </c>
      <c r="AI588"/>
      <c r="AJ588" s="1081">
        <f t="shared" si="9"/>
        <v>0</v>
      </c>
    </row>
    <row r="589" spans="12:36" x14ac:dyDescent="0.25">
      <c r="L589"/>
      <c r="M589"/>
      <c r="N589"/>
      <c r="O589"/>
      <c r="P589"/>
      <c r="R589" t="s">
        <v>1594</v>
      </c>
      <c r="S589" t="s">
        <v>1320</v>
      </c>
      <c r="T589" t="s">
        <v>1322</v>
      </c>
      <c r="U589" t="s">
        <v>1132</v>
      </c>
      <c r="V589" s="1081">
        <v>6.5609999999999999</v>
      </c>
      <c r="W589" s="1081">
        <v>0</v>
      </c>
      <c r="X589" s="1081">
        <v>9013.9670000000006</v>
      </c>
      <c r="Y589" s="1087" t="s">
        <v>1608</v>
      </c>
      <c r="Z589" s="1081">
        <v>-6.5609999999999999</v>
      </c>
      <c r="AB589" s="1188" t="s">
        <v>95</v>
      </c>
      <c r="AC589" s="1188" t="s">
        <v>1265</v>
      </c>
      <c r="AD589" s="1188" t="s">
        <v>952</v>
      </c>
      <c r="AE589" s="1188" t="s">
        <v>1132</v>
      </c>
      <c r="AF589" s="1081">
        <v>3</v>
      </c>
      <c r="AG589" s="1081">
        <v>3</v>
      </c>
      <c r="AH589" s="1081">
        <v>8082.7290000000003</v>
      </c>
      <c r="AI589"/>
      <c r="AJ589" s="1081">
        <f t="shared" si="9"/>
        <v>0</v>
      </c>
    </row>
    <row r="590" spans="12:36" x14ac:dyDescent="0.25">
      <c r="L590"/>
      <c r="M590"/>
      <c r="N590"/>
      <c r="O590"/>
      <c r="P590"/>
      <c r="R590" t="s">
        <v>1594</v>
      </c>
      <c r="S590" t="s">
        <v>1320</v>
      </c>
      <c r="T590" t="s">
        <v>1039</v>
      </c>
      <c r="U590" t="s">
        <v>1132</v>
      </c>
      <c r="V590" s="1081">
        <v>6.5609999999999999</v>
      </c>
      <c r="W590" s="1081">
        <v>0</v>
      </c>
      <c r="X590" s="1081">
        <v>8947.2570000000014</v>
      </c>
      <c r="Y590" s="1087" t="s">
        <v>1608</v>
      </c>
      <c r="Z590" s="1081">
        <v>-6.5609999999999999</v>
      </c>
      <c r="AB590" s="1188" t="s">
        <v>95</v>
      </c>
      <c r="AC590" s="1188" t="s">
        <v>1265</v>
      </c>
      <c r="AD590" s="1188" t="s">
        <v>1012</v>
      </c>
      <c r="AE590" s="1188" t="s">
        <v>1132</v>
      </c>
      <c r="AF590" s="1081">
        <v>3</v>
      </c>
      <c r="AG590" s="1081">
        <v>3</v>
      </c>
      <c r="AH590" s="1081">
        <v>11394.535</v>
      </c>
      <c r="AI590"/>
      <c r="AJ590" s="1081">
        <f t="shared" si="9"/>
        <v>0</v>
      </c>
    </row>
    <row r="591" spans="12:36" x14ac:dyDescent="0.25">
      <c r="L591"/>
      <c r="M591"/>
      <c r="N591"/>
      <c r="O591"/>
      <c r="P591"/>
      <c r="R591" t="s">
        <v>69</v>
      </c>
      <c r="S591" t="s">
        <v>967</v>
      </c>
      <c r="T591" t="s">
        <v>1374</v>
      </c>
      <c r="U591" t="s">
        <v>1132</v>
      </c>
      <c r="V591" s="1081">
        <v>10</v>
      </c>
      <c r="W591" s="1081">
        <v>10</v>
      </c>
      <c r="X591" s="1081">
        <v>53613.069999999992</v>
      </c>
      <c r="Y591"/>
      <c r="Z591" s="1081">
        <v>0</v>
      </c>
      <c r="AB591" s="1188" t="s">
        <v>95</v>
      </c>
      <c r="AC591" s="1188" t="s">
        <v>1273</v>
      </c>
      <c r="AD591" s="1188" t="s">
        <v>1272</v>
      </c>
      <c r="AE591" s="1188" t="s">
        <v>1132</v>
      </c>
      <c r="AF591" s="1081">
        <v>0.44</v>
      </c>
      <c r="AG591" s="1081">
        <v>0.44</v>
      </c>
      <c r="AH591" s="1081">
        <v>1769.3370000000002</v>
      </c>
      <c r="AI591"/>
      <c r="AJ591" s="1081">
        <f t="shared" si="9"/>
        <v>0</v>
      </c>
    </row>
    <row r="592" spans="12:36" x14ac:dyDescent="0.25">
      <c r="L592"/>
      <c r="M592"/>
      <c r="N592"/>
      <c r="O592"/>
      <c r="P592"/>
      <c r="R592" t="s">
        <v>69</v>
      </c>
      <c r="S592" t="s">
        <v>968</v>
      </c>
      <c r="T592" t="s">
        <v>1374</v>
      </c>
      <c r="U592" t="s">
        <v>1132</v>
      </c>
      <c r="V592" s="1081">
        <v>10</v>
      </c>
      <c r="W592" s="1081">
        <v>10</v>
      </c>
      <c r="X592" s="1081">
        <v>56615.284</v>
      </c>
      <c r="Y592"/>
      <c r="Z592" s="1081">
        <v>0</v>
      </c>
      <c r="AB592" s="1188" t="s">
        <v>95</v>
      </c>
      <c r="AC592" s="1188" t="s">
        <v>1273</v>
      </c>
      <c r="AD592" s="1188" t="s">
        <v>1274</v>
      </c>
      <c r="AE592" s="1188" t="s">
        <v>1132</v>
      </c>
      <c r="AF592" s="1081">
        <v>0.35499999999999998</v>
      </c>
      <c r="AG592" s="1081">
        <v>0.35499999999999998</v>
      </c>
      <c r="AH592" s="1081">
        <v>75.284000000000006</v>
      </c>
      <c r="AI592"/>
      <c r="AJ592" s="1081">
        <f t="shared" si="9"/>
        <v>0</v>
      </c>
    </row>
    <row r="593" spans="12:36" x14ac:dyDescent="0.25">
      <c r="L593"/>
      <c r="M593"/>
      <c r="N593"/>
      <c r="O593"/>
      <c r="P593"/>
      <c r="R593" t="s">
        <v>69</v>
      </c>
      <c r="S593" t="s">
        <v>970</v>
      </c>
      <c r="T593" t="s">
        <v>1374</v>
      </c>
      <c r="U593" t="s">
        <v>1132</v>
      </c>
      <c r="V593" s="1081">
        <v>7</v>
      </c>
      <c r="W593" s="1081">
        <v>7</v>
      </c>
      <c r="X593" s="1081">
        <v>31581.656999999999</v>
      </c>
      <c r="Y593"/>
      <c r="Z593" s="1081">
        <v>0</v>
      </c>
      <c r="AB593" s="1188" t="s">
        <v>95</v>
      </c>
      <c r="AC593" s="1188" t="s">
        <v>1273</v>
      </c>
      <c r="AD593" s="1188" t="s">
        <v>1275</v>
      </c>
      <c r="AE593" s="1188" t="s">
        <v>1132</v>
      </c>
      <c r="AF593" s="1081">
        <v>0.872</v>
      </c>
      <c r="AG593" s="1081">
        <v>0.872</v>
      </c>
      <c r="AH593" s="1081">
        <v>1016.8600000000001</v>
      </c>
      <c r="AI593"/>
      <c r="AJ593" s="1081">
        <f t="shared" si="9"/>
        <v>0</v>
      </c>
    </row>
    <row r="594" spans="12:36" x14ac:dyDescent="0.25">
      <c r="L594"/>
      <c r="M594"/>
      <c r="N594"/>
      <c r="O594"/>
      <c r="P594"/>
      <c r="R594" t="s">
        <v>69</v>
      </c>
      <c r="S594" t="s">
        <v>969</v>
      </c>
      <c r="T594" t="s">
        <v>1374</v>
      </c>
      <c r="U594" t="s">
        <v>1132</v>
      </c>
      <c r="V594" s="1081">
        <v>7.77</v>
      </c>
      <c r="W594" s="1081">
        <v>7.77</v>
      </c>
      <c r="X594" s="1081">
        <v>35291.29</v>
      </c>
      <c r="Y594"/>
      <c r="Z594" s="1081">
        <v>0</v>
      </c>
      <c r="AB594" s="1188" t="s">
        <v>95</v>
      </c>
      <c r="AC594" s="1188" t="s">
        <v>1273</v>
      </c>
      <c r="AD594" s="1188" t="s">
        <v>1276</v>
      </c>
      <c r="AE594" s="1188" t="s">
        <v>1132</v>
      </c>
      <c r="AF594" s="1081">
        <v>0.4</v>
      </c>
      <c r="AG594" s="1081">
        <v>0.4</v>
      </c>
      <c r="AH594" s="1081">
        <v>1943.9009999999996</v>
      </c>
      <c r="AI594"/>
      <c r="AJ594" s="1081">
        <f t="shared" si="9"/>
        <v>0</v>
      </c>
    </row>
    <row r="595" spans="12:36" x14ac:dyDescent="0.25">
      <c r="L595"/>
      <c r="M595"/>
      <c r="N595"/>
      <c r="O595"/>
      <c r="P595"/>
      <c r="R595" t="s">
        <v>1337</v>
      </c>
      <c r="S595" t="s">
        <v>1339</v>
      </c>
      <c r="T595" t="s">
        <v>1336</v>
      </c>
      <c r="U595" t="s">
        <v>1132</v>
      </c>
      <c r="V595" s="1081">
        <v>8.75</v>
      </c>
      <c r="W595" s="1081">
        <v>9.6</v>
      </c>
      <c r="X595" s="1081">
        <v>71913.820000000007</v>
      </c>
      <c r="Y595"/>
      <c r="Z595" s="1081">
        <v>0.84999999999999964</v>
      </c>
      <c r="AB595" s="1188" t="s">
        <v>95</v>
      </c>
      <c r="AC595" s="1188" t="s">
        <v>1273</v>
      </c>
      <c r="AD595" s="1188" t="s">
        <v>1277</v>
      </c>
      <c r="AE595" s="1188" t="s">
        <v>1132</v>
      </c>
      <c r="AF595" s="1081">
        <v>1.5</v>
      </c>
      <c r="AG595" s="1081">
        <v>1.5</v>
      </c>
      <c r="AH595" s="1081">
        <v>9636.8900000000012</v>
      </c>
      <c r="AI595"/>
      <c r="AJ595" s="1081">
        <f t="shared" si="9"/>
        <v>0</v>
      </c>
    </row>
    <row r="596" spans="12:36" x14ac:dyDescent="0.25">
      <c r="L596"/>
      <c r="M596"/>
      <c r="N596"/>
      <c r="O596"/>
      <c r="P596"/>
      <c r="R596" t="s">
        <v>1337</v>
      </c>
      <c r="S596" t="s">
        <v>1339</v>
      </c>
      <c r="T596" t="s">
        <v>1340</v>
      </c>
      <c r="U596" t="s">
        <v>1132</v>
      </c>
      <c r="V596" s="1081">
        <v>8.75</v>
      </c>
      <c r="W596" s="1081">
        <v>9.6</v>
      </c>
      <c r="X596" s="1081">
        <v>63835.710999999996</v>
      </c>
      <c r="Y596"/>
      <c r="Z596" s="1081">
        <v>0.84999999999999964</v>
      </c>
      <c r="AB596" s="1188" t="s">
        <v>95</v>
      </c>
      <c r="AC596" s="1188" t="s">
        <v>1273</v>
      </c>
      <c r="AD596" s="1188" t="s">
        <v>1278</v>
      </c>
      <c r="AE596" s="1188" t="s">
        <v>1132</v>
      </c>
      <c r="AF596" s="1081">
        <v>1.5</v>
      </c>
      <c r="AG596" s="1081">
        <v>1.5</v>
      </c>
      <c r="AH596" s="1081">
        <v>2135.6590000000001</v>
      </c>
      <c r="AI596"/>
      <c r="AJ596" s="1081">
        <f t="shared" si="9"/>
        <v>0</v>
      </c>
    </row>
    <row r="597" spans="12:36" x14ac:dyDescent="0.25">
      <c r="L597"/>
      <c r="M597"/>
      <c r="N597"/>
      <c r="O597"/>
      <c r="P597"/>
      <c r="R597" t="s">
        <v>1394</v>
      </c>
      <c r="S597" t="s">
        <v>1516</v>
      </c>
      <c r="T597" t="s">
        <v>1551</v>
      </c>
      <c r="U597" t="s">
        <v>1132</v>
      </c>
      <c r="V597" s="1081">
        <v>45.63</v>
      </c>
      <c r="W597" s="1081">
        <v>45.63</v>
      </c>
      <c r="X597" s="1081">
        <v>4857.24</v>
      </c>
      <c r="Y597"/>
      <c r="Z597" s="1081">
        <v>0</v>
      </c>
      <c r="AB597" s="1188" t="s">
        <v>95</v>
      </c>
      <c r="AC597" s="1188" t="s">
        <v>1270</v>
      </c>
      <c r="AD597" s="1188" t="s">
        <v>1230</v>
      </c>
      <c r="AE597" s="1188" t="s">
        <v>1132</v>
      </c>
      <c r="AF597" s="1081">
        <v>0.624</v>
      </c>
      <c r="AG597" s="1081">
        <v>0.624</v>
      </c>
      <c r="AH597" s="1081">
        <v>2857.2999999999997</v>
      </c>
      <c r="AI597"/>
      <c r="AJ597" s="1081">
        <f t="shared" si="9"/>
        <v>0</v>
      </c>
    </row>
    <row r="598" spans="12:36" x14ac:dyDescent="0.25">
      <c r="L598"/>
      <c r="M598"/>
      <c r="N598"/>
      <c r="O598"/>
      <c r="P598"/>
      <c r="R598" t="s">
        <v>1394</v>
      </c>
      <c r="S598" t="s">
        <v>1517</v>
      </c>
      <c r="T598" t="s">
        <v>1019</v>
      </c>
      <c r="U598" t="s">
        <v>1132</v>
      </c>
      <c r="V598" s="1081">
        <v>20.079999999999998</v>
      </c>
      <c r="W598" s="1081">
        <v>20.079999999999998</v>
      </c>
      <c r="X598" s="1081">
        <v>813.61400000000003</v>
      </c>
      <c r="Y598"/>
      <c r="Z598" s="1081">
        <v>0</v>
      </c>
      <c r="AB598" s="1188" t="s">
        <v>95</v>
      </c>
      <c r="AC598" s="1188" t="s">
        <v>1271</v>
      </c>
      <c r="AD598" s="1188" t="s">
        <v>1230</v>
      </c>
      <c r="AE598" s="1188" t="s">
        <v>1132</v>
      </c>
      <c r="AF598" s="1081">
        <v>0.52400000000000002</v>
      </c>
      <c r="AG598" s="1081">
        <v>0.52400000000000002</v>
      </c>
      <c r="AH598" s="1081">
        <v>2153.701</v>
      </c>
      <c r="AI598"/>
      <c r="AJ598" s="1081">
        <f t="shared" si="9"/>
        <v>0</v>
      </c>
    </row>
    <row r="599" spans="12:36" x14ac:dyDescent="0.25">
      <c r="L599"/>
      <c r="M599"/>
      <c r="N599"/>
      <c r="O599"/>
      <c r="P599"/>
      <c r="R599" t="s">
        <v>1533</v>
      </c>
      <c r="S599" t="s">
        <v>261</v>
      </c>
      <c r="T599" t="s">
        <v>1131</v>
      </c>
      <c r="U599" t="s">
        <v>1132</v>
      </c>
      <c r="V599" s="1081"/>
      <c r="W599" s="1081">
        <v>50</v>
      </c>
      <c r="X599" s="1081">
        <v>348532.04</v>
      </c>
      <c r="Y599" t="s">
        <v>1613</v>
      </c>
      <c r="Z599" s="1081">
        <v>50</v>
      </c>
      <c r="AB599" s="1188" t="s">
        <v>95</v>
      </c>
      <c r="AC599" s="1188" t="s">
        <v>1008</v>
      </c>
      <c r="AD599" s="1188" t="s">
        <v>509</v>
      </c>
      <c r="AE599" s="1188" t="s">
        <v>1132</v>
      </c>
      <c r="AF599" s="1081">
        <v>22.065000000000001</v>
      </c>
      <c r="AG599" s="1081">
        <v>22.065000000000001</v>
      </c>
      <c r="AH599" s="1081">
        <v>148992.36000000002</v>
      </c>
      <c r="AI599"/>
      <c r="AJ599" s="1081">
        <f t="shared" si="9"/>
        <v>0</v>
      </c>
    </row>
    <row r="600" spans="12:36" x14ac:dyDescent="0.25">
      <c r="L600"/>
      <c r="M600"/>
      <c r="N600"/>
      <c r="O600"/>
      <c r="P600"/>
      <c r="R600" t="s">
        <v>1533</v>
      </c>
      <c r="S600" t="s">
        <v>261</v>
      </c>
      <c r="T600" t="s">
        <v>1283</v>
      </c>
      <c r="U600" t="s">
        <v>1132</v>
      </c>
      <c r="V600" s="1081"/>
      <c r="W600" s="1081">
        <v>50</v>
      </c>
      <c r="X600" s="1081">
        <v>269476.69</v>
      </c>
      <c r="Y600" t="s">
        <v>1613</v>
      </c>
      <c r="Z600" s="1081">
        <v>50</v>
      </c>
      <c r="AB600" s="1188" t="s">
        <v>95</v>
      </c>
      <c r="AC600" s="1188" t="s">
        <v>1008</v>
      </c>
      <c r="AD600" s="1188" t="s">
        <v>952</v>
      </c>
      <c r="AE600" s="1188" t="s">
        <v>1132</v>
      </c>
      <c r="AF600" s="1081">
        <v>23.23</v>
      </c>
      <c r="AG600" s="1081">
        <v>23.23</v>
      </c>
      <c r="AH600" s="1081">
        <v>153462.611</v>
      </c>
      <c r="AI600"/>
      <c r="AJ600" s="1081">
        <f t="shared" si="9"/>
        <v>0</v>
      </c>
    </row>
    <row r="601" spans="12:36" x14ac:dyDescent="0.25">
      <c r="L601"/>
      <c r="M601"/>
      <c r="N601"/>
      <c r="O601"/>
      <c r="P601"/>
      <c r="R601" t="s">
        <v>72</v>
      </c>
      <c r="S601" t="s">
        <v>1006</v>
      </c>
      <c r="T601" t="s">
        <v>534</v>
      </c>
      <c r="U601" t="s">
        <v>1132</v>
      </c>
      <c r="V601" s="1081">
        <v>171.28</v>
      </c>
      <c r="W601" s="1081">
        <v>171.28</v>
      </c>
      <c r="X601" s="1081">
        <v>1121569.8470000001</v>
      </c>
      <c r="Y601"/>
      <c r="Z601" s="1081">
        <v>0</v>
      </c>
      <c r="AB601" s="1188" t="s">
        <v>95</v>
      </c>
      <c r="AC601" s="1188" t="s">
        <v>1008</v>
      </c>
      <c r="AD601" s="1188" t="s">
        <v>1012</v>
      </c>
      <c r="AE601" s="1188" t="s">
        <v>1132</v>
      </c>
      <c r="AF601" s="1081">
        <v>23.155000000000001</v>
      </c>
      <c r="AG601" s="1081">
        <v>23.155000000000001</v>
      </c>
      <c r="AH601" s="1081">
        <v>171430.93199999997</v>
      </c>
      <c r="AI601"/>
      <c r="AJ601" s="1081">
        <f t="shared" si="9"/>
        <v>0</v>
      </c>
    </row>
    <row r="602" spans="12:36" x14ac:dyDescent="0.25">
      <c r="L602"/>
      <c r="M602"/>
      <c r="N602"/>
      <c r="O602"/>
      <c r="P602"/>
      <c r="R602" t="s">
        <v>72</v>
      </c>
      <c r="S602" t="s">
        <v>1006</v>
      </c>
      <c r="T602" t="s">
        <v>529</v>
      </c>
      <c r="U602" t="s">
        <v>1132</v>
      </c>
      <c r="V602" s="1081">
        <v>171.28</v>
      </c>
      <c r="W602" s="1081">
        <v>171.28</v>
      </c>
      <c r="X602" s="1081">
        <v>1001693.647</v>
      </c>
      <c r="Y602"/>
      <c r="Z602" s="1081">
        <v>0</v>
      </c>
      <c r="AB602" s="1188" t="s">
        <v>95</v>
      </c>
      <c r="AC602" s="1188" t="s">
        <v>1008</v>
      </c>
      <c r="AD602" s="1188" t="s">
        <v>1261</v>
      </c>
      <c r="AE602" s="1188" t="s">
        <v>1132</v>
      </c>
      <c r="AF602" s="1081">
        <v>22.66</v>
      </c>
      <c r="AG602" s="1081">
        <v>22.66</v>
      </c>
      <c r="AH602" s="1081">
        <v>170539.49299999999</v>
      </c>
      <c r="AI602"/>
      <c r="AJ602" s="1081">
        <f t="shared" si="9"/>
        <v>0</v>
      </c>
    </row>
    <row r="603" spans="12:36" x14ac:dyDescent="0.25">
      <c r="L603"/>
      <c r="M603"/>
      <c r="N603"/>
      <c r="O603"/>
      <c r="P603"/>
      <c r="R603" t="s">
        <v>72</v>
      </c>
      <c r="S603" t="s">
        <v>1006</v>
      </c>
      <c r="T603" t="s">
        <v>530</v>
      </c>
      <c r="U603" t="s">
        <v>1132</v>
      </c>
      <c r="V603" s="1081">
        <v>171.28</v>
      </c>
      <c r="W603" s="1081">
        <v>171.28</v>
      </c>
      <c r="X603" s="1081">
        <v>1160527.4750000001</v>
      </c>
      <c r="Y603"/>
      <c r="Z603" s="1081">
        <v>0</v>
      </c>
      <c r="AB603" s="1188" t="s">
        <v>95</v>
      </c>
      <c r="AC603" s="1188" t="s">
        <v>1008</v>
      </c>
      <c r="AD603" s="1188" t="s">
        <v>1262</v>
      </c>
      <c r="AE603" s="1188" t="s">
        <v>1132</v>
      </c>
      <c r="AF603" s="1081">
        <v>22.576000000000001</v>
      </c>
      <c r="AG603" s="1081">
        <v>22.576000000000001</v>
      </c>
      <c r="AH603" s="1081">
        <v>151292.97500000001</v>
      </c>
      <c r="AI603"/>
      <c r="AJ603" s="1081">
        <f t="shared" si="9"/>
        <v>0</v>
      </c>
    </row>
    <row r="604" spans="12:36" x14ac:dyDescent="0.25">
      <c r="L604"/>
      <c r="M604"/>
      <c r="N604"/>
      <c r="O604"/>
      <c r="P604"/>
      <c r="R604" t="s">
        <v>72</v>
      </c>
      <c r="S604" t="s">
        <v>1006</v>
      </c>
      <c r="T604" t="s">
        <v>686</v>
      </c>
      <c r="U604" t="s">
        <v>1132</v>
      </c>
      <c r="V604" s="1081">
        <v>10.76</v>
      </c>
      <c r="W604" s="1081">
        <v>10.76</v>
      </c>
      <c r="X604" s="1081">
        <v>54805.847999999998</v>
      </c>
      <c r="Y604"/>
      <c r="Z604" s="1081">
        <v>0</v>
      </c>
      <c r="AB604" s="1188" t="s">
        <v>97</v>
      </c>
      <c r="AC604" s="1188" t="s">
        <v>1310</v>
      </c>
      <c r="AD604" s="1188" t="s">
        <v>509</v>
      </c>
      <c r="AE604" s="1188" t="s">
        <v>1132</v>
      </c>
      <c r="AF604" s="1081">
        <v>20</v>
      </c>
      <c r="AG604" s="1081">
        <v>20</v>
      </c>
      <c r="AH604" s="1081">
        <v>47733.422000000006</v>
      </c>
      <c r="AI604"/>
      <c r="AJ604" s="1081">
        <f t="shared" si="9"/>
        <v>0</v>
      </c>
    </row>
    <row r="605" spans="12:36" x14ac:dyDescent="0.25">
      <c r="L605"/>
      <c r="M605"/>
      <c r="N605"/>
      <c r="O605"/>
      <c r="P605"/>
      <c r="R605" t="s">
        <v>72</v>
      </c>
      <c r="S605" t="s">
        <v>264</v>
      </c>
      <c r="T605" t="s">
        <v>720</v>
      </c>
      <c r="U605" t="s">
        <v>1132</v>
      </c>
      <c r="V605" s="1081">
        <v>180</v>
      </c>
      <c r="W605" s="1081">
        <v>180</v>
      </c>
      <c r="X605" s="1081">
        <v>957808.19599999988</v>
      </c>
      <c r="Y605"/>
      <c r="Z605" s="1081">
        <v>0</v>
      </c>
      <c r="AB605" s="1188" t="s">
        <v>297</v>
      </c>
      <c r="AC605" s="1188" t="s">
        <v>270</v>
      </c>
      <c r="AD605" s="1188" t="s">
        <v>509</v>
      </c>
      <c r="AE605" s="1188" t="s">
        <v>1132</v>
      </c>
      <c r="AF605" s="1081">
        <v>300</v>
      </c>
      <c r="AG605" s="1081">
        <v>300</v>
      </c>
      <c r="AH605" s="1081">
        <v>1628112.8049999997</v>
      </c>
      <c r="AI605"/>
      <c r="AJ605" s="1081">
        <f t="shared" si="9"/>
        <v>0</v>
      </c>
    </row>
    <row r="606" spans="12:36" x14ac:dyDescent="0.25">
      <c r="L606"/>
      <c r="M606"/>
      <c r="N606"/>
      <c r="O606"/>
      <c r="P606"/>
      <c r="R606" t="s">
        <v>72</v>
      </c>
      <c r="S606" t="s">
        <v>264</v>
      </c>
      <c r="T606" t="s">
        <v>721</v>
      </c>
      <c r="U606" t="s">
        <v>1132</v>
      </c>
      <c r="V606" s="1081">
        <v>216</v>
      </c>
      <c r="W606" s="1081">
        <v>216</v>
      </c>
      <c r="X606" s="1081">
        <v>760202.36300000013</v>
      </c>
      <c r="Y606"/>
      <c r="Z606" s="1081">
        <v>0</v>
      </c>
      <c r="AB606" s="1188" t="s">
        <v>100</v>
      </c>
      <c r="AC606" s="1188" t="s">
        <v>271</v>
      </c>
      <c r="AD606" s="1188" t="s">
        <v>720</v>
      </c>
      <c r="AE606" s="1188" t="s">
        <v>1132</v>
      </c>
      <c r="AF606" s="1081">
        <v>101.32</v>
      </c>
      <c r="AG606" s="1081">
        <v>101.32</v>
      </c>
      <c r="AH606" s="1081">
        <v>91128.407999999996</v>
      </c>
      <c r="AI606"/>
      <c r="AJ606" s="1081">
        <f t="shared" si="9"/>
        <v>0</v>
      </c>
    </row>
    <row r="607" spans="12:36" x14ac:dyDescent="0.25">
      <c r="L607"/>
      <c r="M607"/>
      <c r="N607"/>
      <c r="O607"/>
      <c r="P607"/>
      <c r="R607" t="s">
        <v>72</v>
      </c>
      <c r="S607" t="s">
        <v>264</v>
      </c>
      <c r="T607" t="s">
        <v>722</v>
      </c>
      <c r="U607" t="s">
        <v>1132</v>
      </c>
      <c r="V607" s="1081">
        <v>233</v>
      </c>
      <c r="W607" s="1081">
        <v>233</v>
      </c>
      <c r="X607" s="1081">
        <v>871502.74700000009</v>
      </c>
      <c r="Y607"/>
      <c r="Z607" s="1081">
        <v>0</v>
      </c>
      <c r="AB607" s="1188" t="s">
        <v>100</v>
      </c>
      <c r="AC607" s="1188" t="s">
        <v>271</v>
      </c>
      <c r="AD607" s="1188" t="s">
        <v>721</v>
      </c>
      <c r="AE607" s="1188" t="s">
        <v>1132</v>
      </c>
      <c r="AF607" s="1081">
        <v>101.32</v>
      </c>
      <c r="AG607" s="1081">
        <v>101.32</v>
      </c>
      <c r="AH607" s="1081">
        <v>232581.071</v>
      </c>
      <c r="AI607"/>
      <c r="AJ607" s="1081">
        <f t="shared" si="9"/>
        <v>0</v>
      </c>
    </row>
    <row r="608" spans="12:36" x14ac:dyDescent="0.25">
      <c r="L608"/>
      <c r="M608"/>
      <c r="N608"/>
      <c r="O608"/>
      <c r="P608"/>
      <c r="R608" t="s">
        <v>72</v>
      </c>
      <c r="S608" t="s">
        <v>264</v>
      </c>
      <c r="T608" t="s">
        <v>220</v>
      </c>
      <c r="U608" t="s">
        <v>1132</v>
      </c>
      <c r="V608" s="1081">
        <v>350</v>
      </c>
      <c r="W608" s="1081">
        <v>350</v>
      </c>
      <c r="X608" s="1081">
        <v>1384799.0090000001</v>
      </c>
      <c r="Y608"/>
      <c r="Z608" s="1081">
        <v>0</v>
      </c>
      <c r="AB608" s="1188" t="s">
        <v>1654</v>
      </c>
      <c r="AC608" s="1188" t="s">
        <v>1656</v>
      </c>
      <c r="AD608" s="1188" t="s">
        <v>730</v>
      </c>
      <c r="AE608" s="1188" t="s">
        <v>1132</v>
      </c>
      <c r="AF608" s="1081"/>
      <c r="AG608" s="1081">
        <v>21.71</v>
      </c>
      <c r="AH608" s="1081">
        <v>45110.171000000002</v>
      </c>
      <c r="AI608"/>
      <c r="AJ608" s="1081">
        <f t="shared" si="9"/>
        <v>21.71</v>
      </c>
    </row>
    <row r="609" spans="12:36" x14ac:dyDescent="0.25">
      <c r="L609"/>
      <c r="M609"/>
      <c r="N609"/>
      <c r="O609"/>
      <c r="P609"/>
      <c r="R609" t="s">
        <v>72</v>
      </c>
      <c r="S609" t="s">
        <v>272</v>
      </c>
      <c r="T609" t="s">
        <v>519</v>
      </c>
      <c r="U609" t="s">
        <v>1132</v>
      </c>
      <c r="V609" s="1081">
        <v>192.5</v>
      </c>
      <c r="W609" s="1081">
        <v>192.5</v>
      </c>
      <c r="X609" s="1081">
        <v>314304.38399999996</v>
      </c>
      <c r="Y609"/>
      <c r="Z609" s="1081">
        <v>0</v>
      </c>
      <c r="AB609" s="1188" t="s">
        <v>1527</v>
      </c>
      <c r="AC609" s="1188" t="s">
        <v>1320</v>
      </c>
      <c r="AD609" s="1188" t="s">
        <v>1321</v>
      </c>
      <c r="AE609" s="1188" t="s">
        <v>1132</v>
      </c>
      <c r="AF609" s="1081">
        <v>6.5609999999999999</v>
      </c>
      <c r="AG609" s="1081">
        <v>6.5609999999999999</v>
      </c>
      <c r="AH609" s="1081">
        <v>45691.957999999999</v>
      </c>
      <c r="AI609"/>
      <c r="AJ609" s="1081">
        <f t="shared" si="9"/>
        <v>0</v>
      </c>
    </row>
    <row r="610" spans="12:36" x14ac:dyDescent="0.25">
      <c r="L610"/>
      <c r="M610"/>
      <c r="N610"/>
      <c r="O610"/>
      <c r="P610"/>
      <c r="R610" t="s">
        <v>74</v>
      </c>
      <c r="S610" t="s">
        <v>261</v>
      </c>
      <c r="T610" t="s">
        <v>1131</v>
      </c>
      <c r="U610" t="s">
        <v>1132</v>
      </c>
      <c r="V610" s="1081">
        <v>50</v>
      </c>
      <c r="W610" s="1081">
        <v>0</v>
      </c>
      <c r="X610" s="1081">
        <v>29372.73</v>
      </c>
      <c r="Y610" t="s">
        <v>1613</v>
      </c>
      <c r="Z610" s="1081">
        <v>-50</v>
      </c>
      <c r="AB610" s="1188" t="s">
        <v>1527</v>
      </c>
      <c r="AC610" s="1188" t="s">
        <v>1320</v>
      </c>
      <c r="AD610" s="1188" t="s">
        <v>1322</v>
      </c>
      <c r="AE610" s="1188" t="s">
        <v>1132</v>
      </c>
      <c r="AF610" s="1081">
        <v>6.5609999999999999</v>
      </c>
      <c r="AG610" s="1081">
        <v>6.5609999999999999</v>
      </c>
      <c r="AH610" s="1081">
        <v>48724.970000000008</v>
      </c>
      <c r="AI610"/>
      <c r="AJ610" s="1081">
        <f t="shared" si="9"/>
        <v>0</v>
      </c>
    </row>
    <row r="611" spans="12:36" x14ac:dyDescent="0.25">
      <c r="L611"/>
      <c r="M611"/>
      <c r="N611"/>
      <c r="O611"/>
      <c r="P611"/>
      <c r="R611" t="s">
        <v>74</v>
      </c>
      <c r="S611" t="s">
        <v>261</v>
      </c>
      <c r="T611" t="s">
        <v>1283</v>
      </c>
      <c r="U611" t="s">
        <v>1132</v>
      </c>
      <c r="V611" s="1081">
        <v>50</v>
      </c>
      <c r="W611" s="1081">
        <v>0</v>
      </c>
      <c r="X611" s="1081">
        <v>37044.86</v>
      </c>
      <c r="Y611" t="s">
        <v>1613</v>
      </c>
      <c r="Z611" s="1081">
        <v>-50</v>
      </c>
      <c r="AB611" s="1188" t="s">
        <v>1527</v>
      </c>
      <c r="AC611" s="1188" t="s">
        <v>1320</v>
      </c>
      <c r="AD611" s="1188" t="s">
        <v>1039</v>
      </c>
      <c r="AE611" s="1188" t="s">
        <v>1132</v>
      </c>
      <c r="AF611" s="1081">
        <v>6.5609999999999999</v>
      </c>
      <c r="AG611" s="1081">
        <v>6.5609999999999999</v>
      </c>
      <c r="AH611" s="1081">
        <v>45455.287000000004</v>
      </c>
      <c r="AI611"/>
      <c r="AJ611" s="1081">
        <f t="shared" si="9"/>
        <v>0</v>
      </c>
    </row>
    <row r="612" spans="12:36" x14ac:dyDescent="0.25">
      <c r="L612"/>
      <c r="M612"/>
      <c r="N612"/>
      <c r="O612"/>
      <c r="P612"/>
      <c r="R612" t="s">
        <v>75</v>
      </c>
      <c r="S612" t="s">
        <v>973</v>
      </c>
      <c r="T612" t="s">
        <v>531</v>
      </c>
      <c r="U612" t="s">
        <v>1132</v>
      </c>
      <c r="V612" s="1081">
        <v>1.9</v>
      </c>
      <c r="W612" s="1081">
        <v>1.9</v>
      </c>
      <c r="X612" s="1081">
        <v>11249.101999999999</v>
      </c>
      <c r="Y612"/>
      <c r="Z612" s="1081">
        <v>0</v>
      </c>
      <c r="AB612" s="1188" t="s">
        <v>1659</v>
      </c>
      <c r="AC612" s="1188" t="s">
        <v>975</v>
      </c>
      <c r="AD612" s="1188" t="s">
        <v>509</v>
      </c>
      <c r="AE612" s="1188" t="s">
        <v>1132</v>
      </c>
      <c r="AF612" s="1081"/>
      <c r="AG612" s="1081">
        <v>1.8</v>
      </c>
      <c r="AH612" s="1081">
        <v>1478.107</v>
      </c>
      <c r="AI612"/>
      <c r="AJ612" s="1081">
        <f t="shared" si="9"/>
        <v>1.8</v>
      </c>
    </row>
    <row r="613" spans="12:36" x14ac:dyDescent="0.25">
      <c r="L613"/>
      <c r="M613"/>
      <c r="N613"/>
      <c r="O613"/>
      <c r="P613"/>
      <c r="R613" t="s">
        <v>75</v>
      </c>
      <c r="S613" t="s">
        <v>973</v>
      </c>
      <c r="T613" t="s">
        <v>533</v>
      </c>
      <c r="U613" t="s">
        <v>1132</v>
      </c>
      <c r="V613" s="1081">
        <v>1.9</v>
      </c>
      <c r="W613" s="1081">
        <v>1.9</v>
      </c>
      <c r="X613" s="1081">
        <v>10782.159</v>
      </c>
      <c r="Y613"/>
      <c r="Z613" s="1081">
        <v>0</v>
      </c>
      <c r="AB613" s="1188" t="s">
        <v>1666</v>
      </c>
      <c r="AC613" s="1188" t="s">
        <v>1668</v>
      </c>
      <c r="AD613" s="1188" t="s">
        <v>534</v>
      </c>
      <c r="AE613" s="1188" t="s">
        <v>1132</v>
      </c>
      <c r="AF613" s="1081"/>
      <c r="AG613" s="1081">
        <v>9.5</v>
      </c>
      <c r="AH613" s="1081">
        <v>4120.1190224999973</v>
      </c>
      <c r="AI613"/>
      <c r="AJ613" s="1081">
        <f t="shared" si="9"/>
        <v>9.5</v>
      </c>
    </row>
    <row r="614" spans="12:36" x14ac:dyDescent="0.25">
      <c r="L614"/>
      <c r="M614"/>
      <c r="N614"/>
      <c r="O614"/>
      <c r="P614"/>
      <c r="R614" t="s">
        <v>77</v>
      </c>
      <c r="S614" t="s">
        <v>1209</v>
      </c>
      <c r="T614" t="s">
        <v>509</v>
      </c>
      <c r="U614" t="s">
        <v>1132</v>
      </c>
      <c r="V614" s="1081">
        <v>16</v>
      </c>
      <c r="W614" s="1081">
        <v>16</v>
      </c>
      <c r="X614" s="1081">
        <v>47724.108999999997</v>
      </c>
      <c r="Y614"/>
      <c r="Z614" s="1081">
        <v>0</v>
      </c>
      <c r="AB614" s="1188" t="s">
        <v>1666</v>
      </c>
      <c r="AC614" s="1188" t="s">
        <v>1668</v>
      </c>
      <c r="AD614" s="1188" t="s">
        <v>529</v>
      </c>
      <c r="AE614" s="1188" t="s">
        <v>1132</v>
      </c>
      <c r="AF614" s="1081"/>
      <c r="AG614" s="1081">
        <v>9.5</v>
      </c>
      <c r="AH614" s="1081">
        <v>2994.7618349999984</v>
      </c>
      <c r="AI614"/>
      <c r="AJ614" s="1081">
        <f t="shared" si="9"/>
        <v>9.5</v>
      </c>
    </row>
    <row r="615" spans="12:36" x14ac:dyDescent="0.25">
      <c r="L615"/>
      <c r="M615"/>
      <c r="N615"/>
      <c r="O615"/>
      <c r="P615"/>
      <c r="R615" t="s">
        <v>1589</v>
      </c>
      <c r="S615" t="s">
        <v>966</v>
      </c>
      <c r="T615" t="s">
        <v>531</v>
      </c>
      <c r="U615" t="s">
        <v>1132</v>
      </c>
      <c r="V615" s="1081">
        <v>0</v>
      </c>
      <c r="W615" s="1081"/>
      <c r="X615" s="1081"/>
      <c r="Y615">
        <v>2017</v>
      </c>
      <c r="Z615" s="1081">
        <v>0</v>
      </c>
      <c r="AB615" s="1188" t="s">
        <v>1666</v>
      </c>
      <c r="AC615" s="1188" t="s">
        <v>1669</v>
      </c>
      <c r="AD615" s="1188" t="s">
        <v>534</v>
      </c>
      <c r="AE615" s="1188" t="s">
        <v>1132</v>
      </c>
      <c r="AF615" s="1081"/>
      <c r="AG615" s="1081">
        <v>4.2</v>
      </c>
      <c r="AH615" s="1081">
        <v>4542.620000000009</v>
      </c>
      <c r="AI615"/>
      <c r="AJ615" s="1081">
        <f t="shared" si="9"/>
        <v>4.2</v>
      </c>
    </row>
    <row r="616" spans="12:36" x14ac:dyDescent="0.25">
      <c r="L616"/>
      <c r="M616"/>
      <c r="N616"/>
      <c r="O616"/>
      <c r="P616"/>
      <c r="R616" t="s">
        <v>1589</v>
      </c>
      <c r="S616" t="s">
        <v>253</v>
      </c>
      <c r="T616" t="s">
        <v>531</v>
      </c>
      <c r="U616" t="s">
        <v>1132</v>
      </c>
      <c r="V616" s="1081">
        <v>0</v>
      </c>
      <c r="W616" s="1081"/>
      <c r="X616" s="1081"/>
      <c r="Y616">
        <v>2017</v>
      </c>
      <c r="Z616" s="1081">
        <v>0</v>
      </c>
      <c r="AB616" s="1188" t="s">
        <v>1666</v>
      </c>
      <c r="AC616" s="1188" t="s">
        <v>1669</v>
      </c>
      <c r="AD616" s="1188" t="s">
        <v>529</v>
      </c>
      <c r="AE616" s="1188" t="s">
        <v>1132</v>
      </c>
      <c r="AF616" s="1081"/>
      <c r="AG616" s="1081">
        <v>4.2</v>
      </c>
      <c r="AH616" s="1081">
        <v>4537.6146075000006</v>
      </c>
      <c r="AI616"/>
      <c r="AJ616" s="1081">
        <f t="shared" si="9"/>
        <v>4.2</v>
      </c>
    </row>
    <row r="617" spans="12:36" x14ac:dyDescent="0.25">
      <c r="L617"/>
      <c r="M617"/>
      <c r="N617"/>
      <c r="O617"/>
      <c r="P617"/>
      <c r="R617" t="s">
        <v>1589</v>
      </c>
      <c r="S617" t="s">
        <v>253</v>
      </c>
      <c r="T617" t="s">
        <v>533</v>
      </c>
      <c r="U617" t="s">
        <v>1132</v>
      </c>
      <c r="V617" s="1081">
        <v>0</v>
      </c>
      <c r="W617" s="1081"/>
      <c r="X617" s="1081"/>
      <c r="Y617">
        <v>2017</v>
      </c>
      <c r="Z617" s="1081">
        <v>0</v>
      </c>
      <c r="AB617" s="1188" t="s">
        <v>1688</v>
      </c>
      <c r="AC617" s="1188" t="s">
        <v>1690</v>
      </c>
      <c r="AD617" s="1188" t="s">
        <v>1203</v>
      </c>
      <c r="AE617" s="1188" t="s">
        <v>1132</v>
      </c>
      <c r="AF617" s="1081"/>
      <c r="AG617" s="1081"/>
      <c r="AH617" s="1081"/>
      <c r="AI617"/>
      <c r="AJ617" s="1081">
        <f t="shared" si="9"/>
        <v>0</v>
      </c>
    </row>
    <row r="618" spans="12:36" x14ac:dyDescent="0.25">
      <c r="L618"/>
      <c r="M618"/>
      <c r="N618"/>
      <c r="O618"/>
      <c r="P618"/>
      <c r="R618" t="s">
        <v>1589</v>
      </c>
      <c r="S618" t="s">
        <v>253</v>
      </c>
      <c r="T618" t="s">
        <v>685</v>
      </c>
      <c r="U618" t="s">
        <v>1132</v>
      </c>
      <c r="V618" s="1081">
        <v>0</v>
      </c>
      <c r="W618" s="1081"/>
      <c r="X618" s="1081"/>
      <c r="Y618">
        <v>2017</v>
      </c>
      <c r="Z618" s="1081">
        <v>0</v>
      </c>
      <c r="AB618" s="1188" t="s">
        <v>1691</v>
      </c>
      <c r="AC618" s="1188" t="s">
        <v>1693</v>
      </c>
      <c r="AD618" s="1188" t="s">
        <v>1203</v>
      </c>
      <c r="AE618" s="1188" t="s">
        <v>1132</v>
      </c>
      <c r="AF618" s="1081"/>
      <c r="AG618" s="1081"/>
      <c r="AH618" s="1081"/>
      <c r="AI618"/>
      <c r="AJ618" s="1081">
        <f t="shared" si="9"/>
        <v>0</v>
      </c>
    </row>
    <row r="619" spans="12:36" x14ac:dyDescent="0.25">
      <c r="L619"/>
      <c r="M619"/>
      <c r="N619"/>
      <c r="O619"/>
      <c r="P619"/>
      <c r="R619" t="s">
        <v>1589</v>
      </c>
      <c r="S619" t="s">
        <v>253</v>
      </c>
      <c r="T619" t="s">
        <v>692</v>
      </c>
      <c r="U619" t="s">
        <v>1132</v>
      </c>
      <c r="V619" s="1081">
        <v>0</v>
      </c>
      <c r="W619" s="1081"/>
      <c r="X619" s="1081"/>
      <c r="Y619">
        <v>2017</v>
      </c>
      <c r="Z619" s="1081">
        <v>0</v>
      </c>
      <c r="AB619" s="1188" t="s">
        <v>1696</v>
      </c>
      <c r="AC619" s="1188" t="s">
        <v>1697</v>
      </c>
      <c r="AD619" s="1188" t="s">
        <v>509</v>
      </c>
      <c r="AE619" s="1188" t="s">
        <v>1132</v>
      </c>
      <c r="AF619" s="1081"/>
      <c r="AG619" s="1081"/>
      <c r="AH619" s="1081"/>
      <c r="AI619"/>
      <c r="AJ619" s="1081">
        <f t="shared" si="9"/>
        <v>0</v>
      </c>
    </row>
    <row r="620" spans="12:36" x14ac:dyDescent="0.25">
      <c r="L620"/>
      <c r="M620"/>
      <c r="N620"/>
      <c r="O620"/>
      <c r="P620"/>
      <c r="R620" t="s">
        <v>1589</v>
      </c>
      <c r="S620" t="s">
        <v>253</v>
      </c>
      <c r="T620" t="s">
        <v>1190</v>
      </c>
      <c r="U620" t="s">
        <v>1132</v>
      </c>
      <c r="V620" s="1081">
        <v>0</v>
      </c>
      <c r="W620" s="1081"/>
      <c r="X620" s="1081"/>
      <c r="Y620">
        <v>2017</v>
      </c>
      <c r="Z620" s="1081">
        <v>0</v>
      </c>
      <c r="AB620" s="1188" t="s">
        <v>1696</v>
      </c>
      <c r="AC620" s="1188" t="s">
        <v>1697</v>
      </c>
      <c r="AD620" s="1188" t="s">
        <v>952</v>
      </c>
      <c r="AE620" s="1188" t="s">
        <v>1132</v>
      </c>
      <c r="AF620" s="1081"/>
      <c r="AG620" s="1081"/>
      <c r="AH620" s="1081"/>
      <c r="AI620"/>
      <c r="AJ620" s="1081">
        <f t="shared" si="9"/>
        <v>0</v>
      </c>
    </row>
    <row r="621" spans="12:36" x14ac:dyDescent="0.25">
      <c r="L621"/>
      <c r="M621"/>
      <c r="N621"/>
      <c r="O621"/>
      <c r="P621"/>
      <c r="R621" t="s">
        <v>1589</v>
      </c>
      <c r="S621" t="s">
        <v>253</v>
      </c>
      <c r="T621" t="s">
        <v>1191</v>
      </c>
      <c r="U621" t="s">
        <v>1132</v>
      </c>
      <c r="V621" s="1081">
        <v>0</v>
      </c>
      <c r="W621" s="1081"/>
      <c r="X621" s="1081"/>
      <c r="Y621">
        <v>2017</v>
      </c>
      <c r="Z621" s="1081">
        <v>0</v>
      </c>
      <c r="AB621" s="1188" t="s">
        <v>389</v>
      </c>
      <c r="AE621"/>
      <c r="AF621" s="1081">
        <v>13474.841999999997</v>
      </c>
      <c r="AG621" s="1081">
        <v>13625.210999999999</v>
      </c>
      <c r="AH621" s="1081">
        <v>54211709.820633791</v>
      </c>
      <c r="AI621"/>
      <c r="AJ621" s="1081">
        <f t="shared" si="9"/>
        <v>150.36900000000242</v>
      </c>
    </row>
    <row r="622" spans="12:36" x14ac:dyDescent="0.25">
      <c r="L622"/>
      <c r="M622"/>
      <c r="N622"/>
      <c r="O622"/>
      <c r="P622"/>
      <c r="R622" t="s">
        <v>1589</v>
      </c>
      <c r="S622" t="s">
        <v>1290</v>
      </c>
      <c r="T622" t="s">
        <v>531</v>
      </c>
      <c r="U622" t="s">
        <v>1132</v>
      </c>
      <c r="V622" s="1081">
        <v>0</v>
      </c>
      <c r="W622" s="1081"/>
      <c r="X622" s="1081"/>
      <c r="Y622">
        <v>2017</v>
      </c>
      <c r="Z622" s="1081">
        <v>0</v>
      </c>
      <c r="AE622"/>
      <c r="AF622"/>
      <c r="AG622"/>
      <c r="AH622"/>
      <c r="AI622"/>
      <c r="AJ622" s="1081">
        <f t="shared" si="9"/>
        <v>0</v>
      </c>
    </row>
    <row r="623" spans="12:36" x14ac:dyDescent="0.25">
      <c r="L623"/>
      <c r="M623"/>
      <c r="N623"/>
      <c r="O623"/>
      <c r="P623"/>
      <c r="R623" t="s">
        <v>1589</v>
      </c>
      <c r="S623" t="s">
        <v>1290</v>
      </c>
      <c r="T623" t="s">
        <v>533</v>
      </c>
      <c r="U623" t="s">
        <v>1132</v>
      </c>
      <c r="V623" s="1081">
        <v>0</v>
      </c>
      <c r="W623" s="1081"/>
      <c r="X623" s="1081"/>
      <c r="Y623">
        <v>2017</v>
      </c>
      <c r="Z623" s="1081">
        <v>0</v>
      </c>
      <c r="AE623"/>
      <c r="AF623"/>
      <c r="AG623"/>
      <c r="AH623"/>
      <c r="AI623"/>
      <c r="AJ623" s="1081">
        <f t="shared" si="9"/>
        <v>0</v>
      </c>
    </row>
    <row r="624" spans="12:36" x14ac:dyDescent="0.25">
      <c r="L624"/>
      <c r="M624"/>
      <c r="N624"/>
      <c r="O624"/>
      <c r="P624"/>
      <c r="R624" t="s">
        <v>1589</v>
      </c>
      <c r="S624" t="s">
        <v>1290</v>
      </c>
      <c r="T624" t="s">
        <v>685</v>
      </c>
      <c r="U624" t="s">
        <v>1132</v>
      </c>
      <c r="V624" s="1081">
        <v>0</v>
      </c>
      <c r="W624" s="1081"/>
      <c r="X624" s="1081"/>
      <c r="Y624">
        <v>2017</v>
      </c>
      <c r="Z624" s="1081">
        <v>0</v>
      </c>
      <c r="AE624"/>
      <c r="AF624"/>
      <c r="AG624"/>
      <c r="AH624"/>
      <c r="AI624"/>
      <c r="AJ624" s="1081">
        <f t="shared" si="9"/>
        <v>0</v>
      </c>
    </row>
    <row r="625" spans="12:36" x14ac:dyDescent="0.25">
      <c r="L625"/>
      <c r="M625"/>
      <c r="N625"/>
      <c r="O625"/>
      <c r="P625"/>
      <c r="R625" t="s">
        <v>1589</v>
      </c>
      <c r="S625" t="s">
        <v>965</v>
      </c>
      <c r="T625" t="s">
        <v>692</v>
      </c>
      <c r="U625" t="s">
        <v>1132</v>
      </c>
      <c r="V625" s="1081">
        <v>0</v>
      </c>
      <c r="W625" s="1081"/>
      <c r="X625" s="1081"/>
      <c r="Y625">
        <v>2017</v>
      </c>
      <c r="Z625" s="1081">
        <v>0</v>
      </c>
      <c r="AE625"/>
      <c r="AF625"/>
      <c r="AG625"/>
      <c r="AH625"/>
      <c r="AI625"/>
      <c r="AJ625" s="1081">
        <f t="shared" si="9"/>
        <v>0</v>
      </c>
    </row>
    <row r="626" spans="12:36" x14ac:dyDescent="0.25">
      <c r="L626"/>
      <c r="M626"/>
      <c r="N626"/>
      <c r="O626"/>
      <c r="P626"/>
      <c r="R626" t="s">
        <v>1325</v>
      </c>
      <c r="S626" t="s">
        <v>966</v>
      </c>
      <c r="T626" t="s">
        <v>531</v>
      </c>
      <c r="U626" t="s">
        <v>1132</v>
      </c>
      <c r="V626" s="1081">
        <v>5.15</v>
      </c>
      <c r="W626" s="1081">
        <v>5.15</v>
      </c>
      <c r="X626" s="1081">
        <v>29876.870000000003</v>
      </c>
      <c r="Y626"/>
      <c r="Z626" s="1081">
        <v>0</v>
      </c>
      <c r="AE626"/>
      <c r="AF626"/>
      <c r="AG626"/>
      <c r="AH626"/>
      <c r="AI626"/>
      <c r="AJ626" s="1081">
        <f t="shared" si="9"/>
        <v>0</v>
      </c>
    </row>
    <row r="627" spans="12:36" x14ac:dyDescent="0.25">
      <c r="L627"/>
      <c r="M627"/>
      <c r="N627"/>
      <c r="O627"/>
      <c r="P627"/>
      <c r="R627" t="s">
        <v>1325</v>
      </c>
      <c r="S627" t="s">
        <v>253</v>
      </c>
      <c r="T627" t="s">
        <v>531</v>
      </c>
      <c r="U627" t="s">
        <v>1132</v>
      </c>
      <c r="V627" s="1081">
        <v>41.097000000000001</v>
      </c>
      <c r="W627" s="1081">
        <v>41.097000000000001</v>
      </c>
      <c r="X627" s="1081">
        <v>251828.13800000001</v>
      </c>
      <c r="Y627"/>
      <c r="Z627" s="1081">
        <v>0</v>
      </c>
      <c r="AE627"/>
      <c r="AF627"/>
      <c r="AG627"/>
      <c r="AH627"/>
      <c r="AI627"/>
      <c r="AJ627" s="1081">
        <f t="shared" si="9"/>
        <v>0</v>
      </c>
    </row>
    <row r="628" spans="12:36" x14ac:dyDescent="0.25">
      <c r="L628"/>
      <c r="M628"/>
      <c r="N628"/>
      <c r="O628"/>
      <c r="P628"/>
      <c r="R628" t="s">
        <v>1325</v>
      </c>
      <c r="S628" t="s">
        <v>253</v>
      </c>
      <c r="T628" t="s">
        <v>533</v>
      </c>
      <c r="U628" t="s">
        <v>1132</v>
      </c>
      <c r="V628" s="1081">
        <v>41.097000000000001</v>
      </c>
      <c r="W628" s="1081">
        <v>41.097000000000001</v>
      </c>
      <c r="X628" s="1081">
        <v>233787.81899999999</v>
      </c>
      <c r="Y628"/>
      <c r="Z628" s="1081">
        <v>0</v>
      </c>
      <c r="AE628"/>
      <c r="AF628"/>
      <c r="AG628"/>
      <c r="AH628"/>
      <c r="AI628"/>
      <c r="AJ628" s="1081">
        <f t="shared" si="9"/>
        <v>0</v>
      </c>
    </row>
    <row r="629" spans="12:36" x14ac:dyDescent="0.25">
      <c r="L629"/>
      <c r="M629"/>
      <c r="N629"/>
      <c r="O629"/>
      <c r="P629"/>
      <c r="R629" t="s">
        <v>1325</v>
      </c>
      <c r="S629" t="s">
        <v>253</v>
      </c>
      <c r="T629" t="s">
        <v>685</v>
      </c>
      <c r="U629" t="s">
        <v>1132</v>
      </c>
      <c r="V629" s="1081">
        <v>41.097000000000001</v>
      </c>
      <c r="W629" s="1081">
        <v>41.097000000000001</v>
      </c>
      <c r="X629" s="1081">
        <v>259906.761</v>
      </c>
      <c r="Y629"/>
      <c r="Z629" s="1081">
        <v>0</v>
      </c>
      <c r="AE629"/>
      <c r="AF629"/>
      <c r="AG629"/>
      <c r="AH629"/>
      <c r="AI629"/>
      <c r="AJ629" s="1081">
        <f t="shared" si="9"/>
        <v>0</v>
      </c>
    </row>
    <row r="630" spans="12:36" x14ac:dyDescent="0.25">
      <c r="L630"/>
      <c r="M630"/>
      <c r="N630"/>
      <c r="O630"/>
      <c r="P630"/>
      <c r="R630" t="s">
        <v>1325</v>
      </c>
      <c r="S630" t="s">
        <v>253</v>
      </c>
      <c r="T630" t="s">
        <v>692</v>
      </c>
      <c r="U630" t="s">
        <v>1132</v>
      </c>
      <c r="V630" s="1081">
        <v>41.097000000000001</v>
      </c>
      <c r="W630" s="1081">
        <v>41.097000000000001</v>
      </c>
      <c r="X630" s="1081">
        <v>260806.23200000002</v>
      </c>
      <c r="Y630"/>
      <c r="Z630" s="1081">
        <v>0</v>
      </c>
      <c r="AE630"/>
      <c r="AF630"/>
      <c r="AG630"/>
      <c r="AH630"/>
      <c r="AI630"/>
      <c r="AJ630" s="1081">
        <f t="shared" si="9"/>
        <v>0</v>
      </c>
    </row>
    <row r="631" spans="12:36" x14ac:dyDescent="0.25">
      <c r="L631"/>
      <c r="M631"/>
      <c r="N631"/>
      <c r="O631"/>
      <c r="P631"/>
      <c r="R631" t="s">
        <v>1325</v>
      </c>
      <c r="S631" t="s">
        <v>253</v>
      </c>
      <c r="T631" t="s">
        <v>1190</v>
      </c>
      <c r="U631" t="s">
        <v>1132</v>
      </c>
      <c r="V631" s="1081">
        <v>41.097000000000001</v>
      </c>
      <c r="W631" s="1081">
        <v>41.097000000000001</v>
      </c>
      <c r="X631" s="1081">
        <v>232673.20199999999</v>
      </c>
      <c r="Y631"/>
      <c r="Z631" s="1081">
        <v>0</v>
      </c>
      <c r="AE631"/>
      <c r="AF631"/>
      <c r="AG631"/>
      <c r="AH631"/>
      <c r="AI631"/>
      <c r="AJ631" s="1081">
        <f t="shared" si="9"/>
        <v>0</v>
      </c>
    </row>
    <row r="632" spans="12:36" x14ac:dyDescent="0.25">
      <c r="L632"/>
      <c r="M632"/>
      <c r="N632"/>
      <c r="O632"/>
      <c r="P632"/>
      <c r="R632" t="s">
        <v>1325</v>
      </c>
      <c r="S632" t="s">
        <v>253</v>
      </c>
      <c r="T632" t="s">
        <v>1191</v>
      </c>
      <c r="U632" t="s">
        <v>1132</v>
      </c>
      <c r="V632" s="1081">
        <v>41.097000000000001</v>
      </c>
      <c r="W632" s="1081">
        <v>41.097000000000001</v>
      </c>
      <c r="X632" s="1081">
        <v>246047.63399999996</v>
      </c>
      <c r="Y632"/>
      <c r="Z632" s="1081">
        <v>0</v>
      </c>
      <c r="AE632"/>
      <c r="AF632"/>
      <c r="AG632"/>
      <c r="AH632"/>
      <c r="AI632"/>
      <c r="AJ632" s="1081">
        <f t="shared" si="9"/>
        <v>0</v>
      </c>
    </row>
    <row r="633" spans="12:36" x14ac:dyDescent="0.25">
      <c r="L633"/>
      <c r="M633"/>
      <c r="N633"/>
      <c r="O633"/>
      <c r="P633"/>
      <c r="R633" t="s">
        <v>1325</v>
      </c>
      <c r="S633" t="s">
        <v>1290</v>
      </c>
      <c r="T633" t="s">
        <v>531</v>
      </c>
      <c r="U633" t="s">
        <v>1132</v>
      </c>
      <c r="V633" s="1081">
        <v>30.010999999999999</v>
      </c>
      <c r="W633" s="1081">
        <v>30.010999999999999</v>
      </c>
      <c r="X633" s="1081">
        <v>169389.28599999996</v>
      </c>
      <c r="Y633"/>
      <c r="Z633" s="1081">
        <v>0</v>
      </c>
      <c r="AE633"/>
      <c r="AF633"/>
      <c r="AG633"/>
      <c r="AH633"/>
      <c r="AI633"/>
      <c r="AJ633" s="1081">
        <f t="shared" si="9"/>
        <v>0</v>
      </c>
    </row>
    <row r="634" spans="12:36" x14ac:dyDescent="0.25">
      <c r="L634"/>
      <c r="M634"/>
      <c r="N634"/>
      <c r="O634"/>
      <c r="P634"/>
      <c r="R634" t="s">
        <v>1325</v>
      </c>
      <c r="S634" t="s">
        <v>1290</v>
      </c>
      <c r="T634" t="s">
        <v>533</v>
      </c>
      <c r="U634" t="s">
        <v>1132</v>
      </c>
      <c r="V634" s="1081">
        <v>30.010999999999999</v>
      </c>
      <c r="W634" s="1081">
        <v>30.010999999999999</v>
      </c>
      <c r="X634" s="1081">
        <v>194332.44499999998</v>
      </c>
      <c r="Y634"/>
      <c r="Z634" s="1081">
        <v>0</v>
      </c>
      <c r="AE634"/>
      <c r="AF634"/>
      <c r="AG634"/>
      <c r="AH634"/>
      <c r="AI634"/>
      <c r="AJ634" s="1081">
        <f t="shared" si="9"/>
        <v>0</v>
      </c>
    </row>
    <row r="635" spans="12:36" x14ac:dyDescent="0.25">
      <c r="L635"/>
      <c r="M635"/>
      <c r="N635"/>
      <c r="O635"/>
      <c r="P635"/>
      <c r="R635" t="s">
        <v>1325</v>
      </c>
      <c r="S635" t="s">
        <v>1290</v>
      </c>
      <c r="T635" t="s">
        <v>685</v>
      </c>
      <c r="U635" t="s">
        <v>1132</v>
      </c>
      <c r="V635" s="1081">
        <v>30.010999999999999</v>
      </c>
      <c r="W635" s="1081">
        <v>30.010999999999999</v>
      </c>
      <c r="X635" s="1081">
        <v>149239.40700000004</v>
      </c>
      <c r="Y635"/>
      <c r="Z635" s="1081">
        <v>0</v>
      </c>
      <c r="AE635"/>
      <c r="AF635"/>
      <c r="AG635"/>
      <c r="AH635"/>
      <c r="AI635"/>
      <c r="AJ635" s="1081">
        <f t="shared" si="9"/>
        <v>0</v>
      </c>
    </row>
    <row r="636" spans="12:36" x14ac:dyDescent="0.25">
      <c r="L636"/>
      <c r="M636"/>
      <c r="N636"/>
      <c r="O636"/>
      <c r="P636"/>
      <c r="R636" t="s">
        <v>1325</v>
      </c>
      <c r="S636" t="s">
        <v>965</v>
      </c>
      <c r="T636" t="s">
        <v>692</v>
      </c>
      <c r="U636" t="s">
        <v>1132</v>
      </c>
      <c r="V636" s="1081">
        <v>9.6959999999999997</v>
      </c>
      <c r="W636" s="1081">
        <v>9.6959999999999997</v>
      </c>
      <c r="X636" s="1081">
        <v>71068.856999999989</v>
      </c>
      <c r="Y636"/>
      <c r="Z636" s="1081">
        <v>0</v>
      </c>
      <c r="AE636"/>
      <c r="AF636"/>
      <c r="AG636"/>
      <c r="AH636"/>
      <c r="AI636"/>
      <c r="AJ636" s="1081">
        <f t="shared" si="9"/>
        <v>0</v>
      </c>
    </row>
    <row r="637" spans="12:36" x14ac:dyDescent="0.25">
      <c r="L637"/>
      <c r="M637"/>
      <c r="N637"/>
      <c r="O637"/>
      <c r="P637"/>
      <c r="R637" t="s">
        <v>79</v>
      </c>
      <c r="S637" t="s">
        <v>1293</v>
      </c>
      <c r="T637" t="s">
        <v>509</v>
      </c>
      <c r="U637" t="s">
        <v>1132</v>
      </c>
      <c r="V637" s="1081">
        <v>20</v>
      </c>
      <c r="W637" s="1081">
        <v>20</v>
      </c>
      <c r="X637" s="1081">
        <v>51969.91399999999</v>
      </c>
      <c r="Y637"/>
      <c r="Z637" s="1081">
        <v>0</v>
      </c>
      <c r="AE637"/>
      <c r="AF637"/>
      <c r="AG637"/>
      <c r="AH637"/>
      <c r="AI637"/>
      <c r="AJ637" s="1081">
        <f t="shared" si="9"/>
        <v>0</v>
      </c>
    </row>
    <row r="638" spans="12:36" x14ac:dyDescent="0.25">
      <c r="L638"/>
      <c r="M638"/>
      <c r="N638"/>
      <c r="O638"/>
      <c r="P638"/>
      <c r="R638" t="s">
        <v>1204</v>
      </c>
      <c r="S638" t="s">
        <v>1205</v>
      </c>
      <c r="T638" t="s">
        <v>1206</v>
      </c>
      <c r="U638" t="s">
        <v>1132</v>
      </c>
      <c r="V638" s="1081">
        <v>32.099999999999994</v>
      </c>
      <c r="W638" s="1081">
        <v>32.099999999999994</v>
      </c>
      <c r="X638" s="1081">
        <v>148382.90599999999</v>
      </c>
      <c r="Y638"/>
      <c r="Z638" s="1081">
        <v>0</v>
      </c>
      <c r="AE638"/>
      <c r="AF638"/>
      <c r="AG638"/>
      <c r="AH638"/>
      <c r="AI638"/>
      <c r="AJ638" s="1081">
        <f t="shared" si="9"/>
        <v>0</v>
      </c>
    </row>
    <row r="639" spans="12:36" x14ac:dyDescent="0.25">
      <c r="L639"/>
      <c r="M639"/>
      <c r="N639"/>
      <c r="O639"/>
      <c r="P639"/>
      <c r="R639" t="s">
        <v>82</v>
      </c>
      <c r="S639" t="s">
        <v>951</v>
      </c>
      <c r="T639" t="s">
        <v>1203</v>
      </c>
      <c r="U639" t="s">
        <v>1132</v>
      </c>
      <c r="V639" s="1081">
        <v>14.05</v>
      </c>
      <c r="W639" s="1081">
        <v>14.05</v>
      </c>
      <c r="X639" s="1081">
        <v>65636.373999999996</v>
      </c>
      <c r="Y639"/>
      <c r="Z639" s="1081">
        <v>0</v>
      </c>
      <c r="AE639"/>
      <c r="AF639"/>
      <c r="AG639"/>
      <c r="AH639"/>
      <c r="AI639"/>
      <c r="AJ639" s="1081">
        <f t="shared" si="9"/>
        <v>0</v>
      </c>
    </row>
    <row r="640" spans="12:36" x14ac:dyDescent="0.25">
      <c r="L640"/>
      <c r="M640"/>
      <c r="N640"/>
      <c r="O640"/>
      <c r="P640"/>
      <c r="R640" t="s">
        <v>82</v>
      </c>
      <c r="S640" t="s">
        <v>951</v>
      </c>
      <c r="T640" t="s">
        <v>1207</v>
      </c>
      <c r="U640" t="s">
        <v>1132</v>
      </c>
      <c r="V640" s="1081">
        <v>15.75</v>
      </c>
      <c r="W640" s="1081">
        <v>15.75</v>
      </c>
      <c r="X640" s="1081">
        <v>80906.918000000005</v>
      </c>
      <c r="Y640"/>
      <c r="Z640" s="1081">
        <v>0</v>
      </c>
      <c r="AE640"/>
      <c r="AF640"/>
      <c r="AG640"/>
      <c r="AH640"/>
      <c r="AI640"/>
      <c r="AJ640" s="1081">
        <f t="shared" si="9"/>
        <v>0</v>
      </c>
    </row>
    <row r="641" spans="12:36" x14ac:dyDescent="0.25">
      <c r="L641"/>
      <c r="M641"/>
      <c r="N641"/>
      <c r="O641"/>
      <c r="P641"/>
      <c r="R641" t="s">
        <v>82</v>
      </c>
      <c r="S641" t="s">
        <v>951</v>
      </c>
      <c r="T641" t="s">
        <v>1208</v>
      </c>
      <c r="U641" t="s">
        <v>1132</v>
      </c>
      <c r="V641" s="1081">
        <v>14.05</v>
      </c>
      <c r="W641" s="1081">
        <v>14.05</v>
      </c>
      <c r="X641" s="1081">
        <v>66447.244999999995</v>
      </c>
      <c r="Y641"/>
      <c r="Z641" s="1081">
        <v>0</v>
      </c>
      <c r="AE641"/>
      <c r="AF641"/>
      <c r="AG641"/>
      <c r="AH641"/>
      <c r="AI641"/>
      <c r="AJ641" s="1081">
        <f t="shared" si="9"/>
        <v>0</v>
      </c>
    </row>
    <row r="642" spans="12:36" x14ac:dyDescent="0.25">
      <c r="L642"/>
      <c r="M642"/>
      <c r="N642"/>
      <c r="O642"/>
      <c r="P642"/>
      <c r="R642" t="s">
        <v>82</v>
      </c>
      <c r="S642" t="s">
        <v>951</v>
      </c>
      <c r="T642" t="s">
        <v>1212</v>
      </c>
      <c r="U642" t="s">
        <v>1132</v>
      </c>
      <c r="V642" s="1081">
        <v>12.35</v>
      </c>
      <c r="W642" s="1081">
        <v>12.35</v>
      </c>
      <c r="X642" s="1081">
        <v>57438.894000000008</v>
      </c>
      <c r="Y642"/>
      <c r="Z642" s="1081">
        <v>0</v>
      </c>
      <c r="AE642"/>
      <c r="AF642"/>
      <c r="AG642"/>
      <c r="AH642"/>
      <c r="AI642"/>
      <c r="AJ642" s="1081">
        <f t="shared" si="9"/>
        <v>0</v>
      </c>
    </row>
    <row r="643" spans="12:36" x14ac:dyDescent="0.25">
      <c r="L643"/>
      <c r="M643"/>
      <c r="N643"/>
      <c r="O643"/>
      <c r="P643"/>
      <c r="R643" t="s">
        <v>82</v>
      </c>
      <c r="S643" t="s">
        <v>951</v>
      </c>
      <c r="T643" t="s">
        <v>1213</v>
      </c>
      <c r="U643" t="s">
        <v>1132</v>
      </c>
      <c r="V643" s="1081">
        <v>15.75</v>
      </c>
      <c r="W643" s="1081">
        <v>15.75</v>
      </c>
      <c r="X643" s="1081">
        <v>75394.290999999997</v>
      </c>
      <c r="Y643"/>
      <c r="Z643" s="1081">
        <v>0</v>
      </c>
      <c r="AE643"/>
      <c r="AF643"/>
      <c r="AG643"/>
      <c r="AH643"/>
      <c r="AI643"/>
      <c r="AJ643" s="1081">
        <f t="shared" si="9"/>
        <v>0</v>
      </c>
    </row>
    <row r="644" spans="12:36" x14ac:dyDescent="0.25">
      <c r="L644"/>
      <c r="M644"/>
      <c r="N644"/>
      <c r="O644"/>
      <c r="P644"/>
      <c r="R644" t="s">
        <v>82</v>
      </c>
      <c r="S644" t="s">
        <v>951</v>
      </c>
      <c r="T644" t="s">
        <v>1214</v>
      </c>
      <c r="U644" t="s">
        <v>1132</v>
      </c>
      <c r="V644" s="1081">
        <v>15.75</v>
      </c>
      <c r="W644" s="1081">
        <v>15.75</v>
      </c>
      <c r="X644" s="1081">
        <v>79904.798999999999</v>
      </c>
      <c r="Y644"/>
      <c r="Z644" s="1081">
        <v>0</v>
      </c>
      <c r="AE644"/>
      <c r="AF644"/>
      <c r="AG644"/>
      <c r="AH644"/>
      <c r="AI644"/>
      <c r="AJ644" s="1081">
        <f t="shared" si="9"/>
        <v>0</v>
      </c>
    </row>
    <row r="645" spans="12:36" x14ac:dyDescent="0.25">
      <c r="L645"/>
      <c r="M645"/>
      <c r="N645"/>
      <c r="O645"/>
      <c r="P645"/>
      <c r="R645" t="s">
        <v>82</v>
      </c>
      <c r="S645" t="s">
        <v>951</v>
      </c>
      <c r="T645" t="s">
        <v>1215</v>
      </c>
      <c r="U645" t="s">
        <v>1132</v>
      </c>
      <c r="V645" s="1081">
        <v>9.4499999999999993</v>
      </c>
      <c r="W645" s="1081">
        <v>9.4499999999999993</v>
      </c>
      <c r="X645" s="1081">
        <v>39963.034999999996</v>
      </c>
      <c r="Y645"/>
      <c r="Z645" s="1081">
        <v>0</v>
      </c>
      <c r="AE645"/>
      <c r="AF645"/>
      <c r="AG645"/>
      <c r="AH645"/>
      <c r="AI645"/>
      <c r="AJ645" s="1081">
        <f t="shared" si="9"/>
        <v>0</v>
      </c>
    </row>
    <row r="646" spans="12:36" x14ac:dyDescent="0.25">
      <c r="L646"/>
      <c r="M646"/>
      <c r="N646"/>
      <c r="O646"/>
      <c r="P646"/>
      <c r="R646" t="s">
        <v>84</v>
      </c>
      <c r="S646" t="s">
        <v>1550</v>
      </c>
      <c r="T646" t="s">
        <v>1549</v>
      </c>
      <c r="U646" t="s">
        <v>1132</v>
      </c>
      <c r="V646" s="1081"/>
      <c r="W646" s="1081">
        <v>2.4</v>
      </c>
      <c r="X646" s="1081">
        <v>6265.9929499999998</v>
      </c>
      <c r="Y646" t="s">
        <v>1612</v>
      </c>
      <c r="Z646" s="1081">
        <v>2.4</v>
      </c>
      <c r="AE646"/>
      <c r="AF646"/>
      <c r="AG646"/>
      <c r="AH646"/>
      <c r="AI646"/>
      <c r="AJ646" s="1081">
        <f t="shared" si="9"/>
        <v>0</v>
      </c>
    </row>
    <row r="647" spans="12:36" x14ac:dyDescent="0.25">
      <c r="L647"/>
      <c r="M647"/>
      <c r="N647"/>
      <c r="O647"/>
      <c r="P647"/>
      <c r="R647" t="s">
        <v>84</v>
      </c>
      <c r="S647" t="s">
        <v>723</v>
      </c>
      <c r="T647" t="s">
        <v>724</v>
      </c>
      <c r="U647" t="s">
        <v>1132</v>
      </c>
      <c r="V647" s="1081">
        <v>4.8</v>
      </c>
      <c r="W647" s="1081">
        <v>4.8</v>
      </c>
      <c r="X647" s="1081">
        <v>30250.112000000001</v>
      </c>
      <c r="Y647"/>
      <c r="Z647" s="1081">
        <v>0</v>
      </c>
      <c r="AE647"/>
      <c r="AF647"/>
      <c r="AG647"/>
      <c r="AH647"/>
      <c r="AI647"/>
      <c r="AJ647" s="1081">
        <f t="shared" ref="AJ647:AJ710" si="10">+AG647-AF647</f>
        <v>0</v>
      </c>
    </row>
    <row r="648" spans="12:36" x14ac:dyDescent="0.25">
      <c r="L648"/>
      <c r="M648"/>
      <c r="N648"/>
      <c r="O648"/>
      <c r="P648"/>
      <c r="R648" t="s">
        <v>84</v>
      </c>
      <c r="S648" t="s">
        <v>699</v>
      </c>
      <c r="T648" t="s">
        <v>1374</v>
      </c>
      <c r="U648" t="s">
        <v>1132</v>
      </c>
      <c r="V648" s="1081">
        <v>3.2</v>
      </c>
      <c r="W648" s="1081">
        <v>3.2</v>
      </c>
      <c r="X648" s="1081">
        <v>14080.546999999999</v>
      </c>
      <c r="Y648"/>
      <c r="Z648" s="1081">
        <v>0</v>
      </c>
      <c r="AE648"/>
      <c r="AF648"/>
      <c r="AG648"/>
      <c r="AH648"/>
      <c r="AI648"/>
      <c r="AJ648" s="1081">
        <f t="shared" si="10"/>
        <v>0</v>
      </c>
    </row>
    <row r="649" spans="12:36" x14ac:dyDescent="0.25">
      <c r="L649"/>
      <c r="M649"/>
      <c r="N649"/>
      <c r="O649"/>
      <c r="P649"/>
      <c r="R649" t="s">
        <v>86</v>
      </c>
      <c r="S649" t="s">
        <v>1470</v>
      </c>
      <c r="T649" t="s">
        <v>601</v>
      </c>
      <c r="U649" t="s">
        <v>1132</v>
      </c>
      <c r="V649" s="1081">
        <v>225</v>
      </c>
      <c r="W649" s="1081">
        <v>225</v>
      </c>
      <c r="X649" s="1081">
        <v>535.05899999999997</v>
      </c>
      <c r="Y649"/>
      <c r="Z649" s="1081">
        <v>0</v>
      </c>
      <c r="AE649"/>
      <c r="AF649"/>
      <c r="AG649"/>
      <c r="AH649"/>
      <c r="AI649"/>
      <c r="AJ649" s="1081">
        <f t="shared" si="10"/>
        <v>0</v>
      </c>
    </row>
    <row r="650" spans="12:36" x14ac:dyDescent="0.25">
      <c r="L650"/>
      <c r="M650"/>
      <c r="N650"/>
      <c r="O650"/>
      <c r="P650"/>
      <c r="R650" t="s">
        <v>86</v>
      </c>
      <c r="S650" t="s">
        <v>1470</v>
      </c>
      <c r="T650" t="s">
        <v>1456</v>
      </c>
      <c r="U650" t="s">
        <v>1132</v>
      </c>
      <c r="V650" s="1081">
        <v>8.44</v>
      </c>
      <c r="W650" s="1081">
        <v>8.44</v>
      </c>
      <c r="X650" s="1081">
        <v>204.43799999999999</v>
      </c>
      <c r="Y650"/>
      <c r="Z650" s="1081">
        <v>0</v>
      </c>
      <c r="AE650"/>
      <c r="AF650"/>
      <c r="AG650"/>
      <c r="AH650"/>
      <c r="AI650"/>
      <c r="AJ650" s="1081">
        <f t="shared" si="10"/>
        <v>0</v>
      </c>
    </row>
    <row r="651" spans="12:36" x14ac:dyDescent="0.25">
      <c r="L651"/>
      <c r="M651"/>
      <c r="N651"/>
      <c r="O651"/>
      <c r="P651"/>
      <c r="R651" t="s">
        <v>86</v>
      </c>
      <c r="S651" t="s">
        <v>1470</v>
      </c>
      <c r="T651" t="s">
        <v>1455</v>
      </c>
      <c r="U651" t="s">
        <v>1132</v>
      </c>
      <c r="V651" s="1081">
        <v>2.19</v>
      </c>
      <c r="W651" s="1081">
        <v>2.19</v>
      </c>
      <c r="X651" s="1081">
        <v>64.519999999999982</v>
      </c>
      <c r="Y651"/>
      <c r="Z651" s="1081">
        <v>0</v>
      </c>
      <c r="AE651"/>
      <c r="AF651"/>
      <c r="AG651"/>
      <c r="AH651"/>
      <c r="AI651"/>
      <c r="AJ651" s="1081">
        <f t="shared" si="10"/>
        <v>0</v>
      </c>
    </row>
    <row r="652" spans="12:36" x14ac:dyDescent="0.25">
      <c r="L652"/>
      <c r="M652"/>
      <c r="N652"/>
      <c r="O652"/>
      <c r="P652"/>
      <c r="R652" t="s">
        <v>70</v>
      </c>
      <c r="S652" t="s">
        <v>1304</v>
      </c>
      <c r="T652" t="s">
        <v>1303</v>
      </c>
      <c r="U652" t="s">
        <v>1132</v>
      </c>
      <c r="V652" s="1081">
        <v>0.32</v>
      </c>
      <c r="W652" s="1081">
        <v>0.32</v>
      </c>
      <c r="X652" s="1081">
        <v>1044.4690717713131</v>
      </c>
      <c r="Y652"/>
      <c r="Z652" s="1081">
        <v>0</v>
      </c>
      <c r="AE652"/>
      <c r="AF652"/>
      <c r="AG652"/>
      <c r="AH652"/>
      <c r="AI652"/>
      <c r="AJ652" s="1081">
        <f t="shared" si="10"/>
        <v>0</v>
      </c>
    </row>
    <row r="653" spans="12:36" x14ac:dyDescent="0.25">
      <c r="L653"/>
      <c r="M653"/>
      <c r="N653"/>
      <c r="O653"/>
      <c r="P653"/>
      <c r="R653" t="s">
        <v>70</v>
      </c>
      <c r="S653" t="s">
        <v>1306</v>
      </c>
      <c r="T653" t="s">
        <v>1305</v>
      </c>
      <c r="U653" t="s">
        <v>1146</v>
      </c>
      <c r="V653" s="1081">
        <v>0.16</v>
      </c>
      <c r="W653" s="1081">
        <v>0.16</v>
      </c>
      <c r="X653" s="1081">
        <v>0</v>
      </c>
      <c r="Y653"/>
      <c r="Z653" s="1081">
        <v>0</v>
      </c>
      <c r="AE653"/>
      <c r="AF653"/>
      <c r="AG653"/>
      <c r="AH653"/>
      <c r="AI653"/>
      <c r="AJ653" s="1081">
        <f t="shared" si="10"/>
        <v>0</v>
      </c>
    </row>
    <row r="654" spans="12:36" x14ac:dyDescent="0.25">
      <c r="L654"/>
      <c r="M654"/>
      <c r="N654"/>
      <c r="O654"/>
      <c r="P654"/>
      <c r="R654" t="s">
        <v>70</v>
      </c>
      <c r="S654" t="s">
        <v>1306</v>
      </c>
      <c r="T654" t="s">
        <v>1307</v>
      </c>
      <c r="U654" t="s">
        <v>1146</v>
      </c>
      <c r="V654" s="1081">
        <v>0.16</v>
      </c>
      <c r="W654" s="1081">
        <v>0.16</v>
      </c>
      <c r="X654" s="1081">
        <v>0</v>
      </c>
      <c r="Y654"/>
      <c r="Z654" s="1081">
        <v>0</v>
      </c>
      <c r="AE654"/>
      <c r="AF654"/>
      <c r="AG654"/>
      <c r="AH654"/>
      <c r="AI654"/>
      <c r="AJ654" s="1081">
        <f t="shared" si="10"/>
        <v>0</v>
      </c>
    </row>
    <row r="655" spans="12:36" x14ac:dyDescent="0.25">
      <c r="L655"/>
      <c r="M655"/>
      <c r="N655"/>
      <c r="O655"/>
      <c r="P655"/>
      <c r="R655" t="s">
        <v>70</v>
      </c>
      <c r="S655" t="s">
        <v>1300</v>
      </c>
      <c r="T655" t="s">
        <v>1299</v>
      </c>
      <c r="U655" t="s">
        <v>1132</v>
      </c>
      <c r="V655" s="1081">
        <v>2.56</v>
      </c>
      <c r="W655" s="1081">
        <v>2.56</v>
      </c>
      <c r="X655" s="1081">
        <v>11768.231497970195</v>
      </c>
      <c r="Y655"/>
      <c r="Z655" s="1081">
        <v>0</v>
      </c>
      <c r="AE655"/>
      <c r="AF655"/>
      <c r="AG655"/>
      <c r="AH655"/>
      <c r="AI655"/>
      <c r="AJ655" s="1081">
        <f t="shared" si="10"/>
        <v>0</v>
      </c>
    </row>
    <row r="656" spans="12:36" x14ac:dyDescent="0.25">
      <c r="L656"/>
      <c r="M656"/>
      <c r="N656"/>
      <c r="O656"/>
      <c r="P656"/>
      <c r="R656" t="s">
        <v>70</v>
      </c>
      <c r="S656" t="s">
        <v>1300</v>
      </c>
      <c r="T656" t="s">
        <v>1301</v>
      </c>
      <c r="U656" t="s">
        <v>1146</v>
      </c>
      <c r="V656" s="1081">
        <v>2.56</v>
      </c>
      <c r="W656" s="1081">
        <v>2.56</v>
      </c>
      <c r="X656" s="1081">
        <v>8815.1138773049151</v>
      </c>
      <c r="Y656"/>
      <c r="Z656" s="1081">
        <v>0</v>
      </c>
      <c r="AE656"/>
      <c r="AF656"/>
      <c r="AG656"/>
      <c r="AH656"/>
      <c r="AI656"/>
      <c r="AJ656" s="1081">
        <f t="shared" si="10"/>
        <v>0</v>
      </c>
    </row>
    <row r="657" spans="12:36" x14ac:dyDescent="0.25">
      <c r="L657"/>
      <c r="M657"/>
      <c r="N657"/>
      <c r="O657"/>
      <c r="P657"/>
      <c r="R657" t="s">
        <v>70</v>
      </c>
      <c r="S657" t="s">
        <v>1300</v>
      </c>
      <c r="T657" t="s">
        <v>1302</v>
      </c>
      <c r="U657" t="s">
        <v>1132</v>
      </c>
      <c r="V657" s="1081">
        <v>2.56</v>
      </c>
      <c r="W657" s="1081">
        <v>2.56</v>
      </c>
      <c r="X657" s="1081">
        <v>8262.8499207248915</v>
      </c>
      <c r="Y657"/>
      <c r="Z657" s="1081">
        <v>0</v>
      </c>
      <c r="AE657"/>
      <c r="AF657"/>
      <c r="AG657"/>
      <c r="AH657"/>
      <c r="AI657"/>
      <c r="AJ657" s="1081">
        <f t="shared" si="10"/>
        <v>0</v>
      </c>
    </row>
    <row r="658" spans="12:36" x14ac:dyDescent="0.25">
      <c r="L658"/>
      <c r="M658"/>
      <c r="N658"/>
      <c r="O658"/>
      <c r="P658"/>
      <c r="R658" t="s">
        <v>70</v>
      </c>
      <c r="S658" t="s">
        <v>725</v>
      </c>
      <c r="T658" t="s">
        <v>726</v>
      </c>
      <c r="U658" t="s">
        <v>1132</v>
      </c>
      <c r="V658" s="1081">
        <v>0.15</v>
      </c>
      <c r="W658" s="1081">
        <v>0.15</v>
      </c>
      <c r="X658" s="1081">
        <v>0</v>
      </c>
      <c r="Y658"/>
      <c r="Z658" s="1081">
        <v>0</v>
      </c>
      <c r="AE658"/>
      <c r="AF658"/>
      <c r="AG658"/>
      <c r="AH658"/>
      <c r="AI658"/>
      <c r="AJ658" s="1081">
        <f t="shared" si="10"/>
        <v>0</v>
      </c>
    </row>
    <row r="659" spans="12:36" x14ac:dyDescent="0.25">
      <c r="L659"/>
      <c r="M659"/>
      <c r="N659"/>
      <c r="O659"/>
      <c r="P659"/>
      <c r="R659" t="s">
        <v>1375</v>
      </c>
      <c r="S659" t="s">
        <v>1376</v>
      </c>
      <c r="T659" t="s">
        <v>720</v>
      </c>
      <c r="U659" t="s">
        <v>1132</v>
      </c>
      <c r="V659" s="1081">
        <v>154</v>
      </c>
      <c r="W659" s="1081">
        <v>154</v>
      </c>
      <c r="X659" s="1081">
        <v>4034.5169999999998</v>
      </c>
      <c r="Y659"/>
      <c r="Z659" s="1081">
        <v>0</v>
      </c>
      <c r="AE659"/>
      <c r="AF659"/>
      <c r="AG659"/>
      <c r="AH659"/>
      <c r="AI659"/>
      <c r="AJ659" s="1081">
        <f t="shared" si="10"/>
        <v>0</v>
      </c>
    </row>
    <row r="660" spans="12:36" x14ac:dyDescent="0.25">
      <c r="L660"/>
      <c r="M660"/>
      <c r="N660"/>
      <c r="O660"/>
      <c r="P660"/>
      <c r="R660" t="s">
        <v>1375</v>
      </c>
      <c r="S660" t="s">
        <v>1376</v>
      </c>
      <c r="T660" t="s">
        <v>721</v>
      </c>
      <c r="U660" t="s">
        <v>1132</v>
      </c>
      <c r="V660" s="1081">
        <v>154</v>
      </c>
      <c r="W660" s="1081">
        <v>154</v>
      </c>
      <c r="X660" s="1081">
        <v>15006.465</v>
      </c>
      <c r="Y660"/>
      <c r="Z660" s="1081">
        <v>0</v>
      </c>
      <c r="AE660"/>
      <c r="AF660"/>
      <c r="AG660"/>
      <c r="AH660"/>
      <c r="AI660"/>
      <c r="AJ660" s="1081">
        <f t="shared" si="10"/>
        <v>0</v>
      </c>
    </row>
    <row r="661" spans="12:36" x14ac:dyDescent="0.25">
      <c r="L661"/>
      <c r="M661"/>
      <c r="N661"/>
      <c r="O661"/>
      <c r="P661"/>
      <c r="R661" t="s">
        <v>1375</v>
      </c>
      <c r="S661" t="s">
        <v>1376</v>
      </c>
      <c r="T661" t="s">
        <v>722</v>
      </c>
      <c r="U661" t="s">
        <v>1132</v>
      </c>
      <c r="V661" s="1081">
        <v>154</v>
      </c>
      <c r="W661" s="1081">
        <v>154</v>
      </c>
      <c r="X661" s="1081">
        <v>6137.7870000000003</v>
      </c>
      <c r="Y661"/>
      <c r="Z661" s="1081">
        <v>0</v>
      </c>
      <c r="AE661"/>
      <c r="AF661"/>
      <c r="AG661"/>
      <c r="AH661"/>
      <c r="AI661"/>
      <c r="AJ661" s="1081">
        <f t="shared" si="10"/>
        <v>0</v>
      </c>
    </row>
    <row r="662" spans="12:36" x14ac:dyDescent="0.25">
      <c r="L662"/>
      <c r="M662"/>
      <c r="N662"/>
      <c r="O662"/>
      <c r="P662"/>
      <c r="R662" t="s">
        <v>1375</v>
      </c>
      <c r="S662" t="s">
        <v>1376</v>
      </c>
      <c r="T662" t="s">
        <v>1020</v>
      </c>
      <c r="U662" t="s">
        <v>1132</v>
      </c>
      <c r="V662" s="1081">
        <v>154</v>
      </c>
      <c r="W662" s="1081">
        <v>154</v>
      </c>
      <c r="X662" s="1081">
        <v>17027.511999999999</v>
      </c>
      <c r="Y662"/>
      <c r="Z662" s="1081">
        <v>0</v>
      </c>
      <c r="AE662"/>
      <c r="AF662"/>
      <c r="AG662"/>
      <c r="AH662"/>
      <c r="AI662"/>
      <c r="AJ662" s="1081">
        <f t="shared" si="10"/>
        <v>0</v>
      </c>
    </row>
    <row r="663" spans="12:36" x14ac:dyDescent="0.25">
      <c r="L663"/>
      <c r="M663"/>
      <c r="N663"/>
      <c r="O663"/>
      <c r="P663"/>
      <c r="R663" t="s">
        <v>87</v>
      </c>
      <c r="S663" t="s">
        <v>1103</v>
      </c>
      <c r="T663" t="s">
        <v>727</v>
      </c>
      <c r="U663" t="s">
        <v>1356</v>
      </c>
      <c r="V663" s="1081">
        <v>0</v>
      </c>
      <c r="W663" s="1081"/>
      <c r="X663" s="1081"/>
      <c r="Y663"/>
      <c r="Z663" s="1081">
        <v>0</v>
      </c>
      <c r="AE663"/>
      <c r="AF663"/>
      <c r="AG663"/>
      <c r="AH663"/>
      <c r="AI663"/>
      <c r="AJ663" s="1081">
        <f t="shared" si="10"/>
        <v>0</v>
      </c>
    </row>
    <row r="664" spans="12:36" x14ac:dyDescent="0.25">
      <c r="L664"/>
      <c r="M664"/>
      <c r="N664"/>
      <c r="O664"/>
      <c r="P664"/>
      <c r="R664" t="s">
        <v>87</v>
      </c>
      <c r="S664" t="s">
        <v>1103</v>
      </c>
      <c r="T664" t="s">
        <v>728</v>
      </c>
      <c r="U664" t="s">
        <v>1356</v>
      </c>
      <c r="V664" s="1081">
        <v>0</v>
      </c>
      <c r="W664" s="1081"/>
      <c r="X664" s="1081"/>
      <c r="Y664"/>
      <c r="Z664" s="1081">
        <v>0</v>
      </c>
      <c r="AE664"/>
      <c r="AF664"/>
      <c r="AG664"/>
      <c r="AH664"/>
      <c r="AI664"/>
      <c r="AJ664" s="1081">
        <f t="shared" si="10"/>
        <v>0</v>
      </c>
    </row>
    <row r="665" spans="12:36" x14ac:dyDescent="0.25">
      <c r="L665"/>
      <c r="M665"/>
      <c r="N665"/>
      <c r="O665"/>
      <c r="P665"/>
      <c r="R665" t="s">
        <v>88</v>
      </c>
      <c r="S665" t="s">
        <v>729</v>
      </c>
      <c r="T665" t="s">
        <v>720</v>
      </c>
      <c r="U665" t="s">
        <v>1132</v>
      </c>
      <c r="V665" s="1081">
        <v>31</v>
      </c>
      <c r="W665" s="1081">
        <v>31</v>
      </c>
      <c r="X665" s="1081">
        <v>216978.647</v>
      </c>
      <c r="Y665"/>
      <c r="Z665" s="1081">
        <v>0</v>
      </c>
      <c r="AE665"/>
      <c r="AF665"/>
      <c r="AG665"/>
      <c r="AH665"/>
      <c r="AI665"/>
      <c r="AJ665" s="1081">
        <f t="shared" si="10"/>
        <v>0</v>
      </c>
    </row>
    <row r="666" spans="12:36" x14ac:dyDescent="0.25">
      <c r="L666"/>
      <c r="M666"/>
      <c r="N666"/>
      <c r="O666"/>
      <c r="P666"/>
      <c r="R666" t="s">
        <v>88</v>
      </c>
      <c r="S666" t="s">
        <v>729</v>
      </c>
      <c r="T666" t="s">
        <v>730</v>
      </c>
      <c r="U666" t="s">
        <v>1132</v>
      </c>
      <c r="V666" s="1081">
        <v>5.42</v>
      </c>
      <c r="W666" s="1081">
        <v>5.42</v>
      </c>
      <c r="X666" s="1081">
        <v>25681.696000000004</v>
      </c>
      <c r="Y666"/>
      <c r="Z666" s="1081">
        <v>0</v>
      </c>
      <c r="AE666"/>
      <c r="AF666"/>
      <c r="AG666"/>
      <c r="AH666"/>
      <c r="AI666"/>
      <c r="AJ666" s="1081">
        <f t="shared" si="10"/>
        <v>0</v>
      </c>
    </row>
    <row r="667" spans="12:36" x14ac:dyDescent="0.25">
      <c r="L667"/>
      <c r="M667"/>
      <c r="N667"/>
      <c r="O667"/>
      <c r="P667"/>
      <c r="R667" t="s">
        <v>88</v>
      </c>
      <c r="S667" t="s">
        <v>729</v>
      </c>
      <c r="T667" t="s">
        <v>731</v>
      </c>
      <c r="U667" t="s">
        <v>1132</v>
      </c>
      <c r="V667" s="1081">
        <v>2.52</v>
      </c>
      <c r="W667" s="1081">
        <v>2.52</v>
      </c>
      <c r="X667" s="1081">
        <v>5.1770000000000005</v>
      </c>
      <c r="Y667"/>
      <c r="Z667" s="1081">
        <v>0</v>
      </c>
      <c r="AE667"/>
      <c r="AF667"/>
      <c r="AG667"/>
      <c r="AH667"/>
      <c r="AI667"/>
      <c r="AJ667" s="1081">
        <f t="shared" si="10"/>
        <v>0</v>
      </c>
    </row>
    <row r="668" spans="12:36" x14ac:dyDescent="0.25">
      <c r="L668"/>
      <c r="M668"/>
      <c r="N668"/>
      <c r="O668"/>
      <c r="P668"/>
      <c r="R668" t="s">
        <v>1474</v>
      </c>
      <c r="S668" t="s">
        <v>732</v>
      </c>
      <c r="T668" t="s">
        <v>733</v>
      </c>
      <c r="U668" t="s">
        <v>1132</v>
      </c>
      <c r="V668" s="1081">
        <v>1.25</v>
      </c>
      <c r="W668" s="1081">
        <v>1.25</v>
      </c>
      <c r="X668" s="1081">
        <v>109.375</v>
      </c>
      <c r="Y668"/>
      <c r="Z668" s="1081">
        <v>0</v>
      </c>
      <c r="AE668"/>
      <c r="AF668"/>
      <c r="AG668"/>
      <c r="AH668"/>
      <c r="AI668"/>
      <c r="AJ668" s="1081">
        <f t="shared" si="10"/>
        <v>0</v>
      </c>
    </row>
    <row r="669" spans="12:36" x14ac:dyDescent="0.25">
      <c r="L669"/>
      <c r="M669"/>
      <c r="N669"/>
      <c r="O669"/>
      <c r="P669"/>
      <c r="R669" t="s">
        <v>1474</v>
      </c>
      <c r="S669" t="s">
        <v>732</v>
      </c>
      <c r="T669" t="s">
        <v>734</v>
      </c>
      <c r="U669" t="s">
        <v>1132</v>
      </c>
      <c r="V669" s="1081">
        <v>20.18</v>
      </c>
      <c r="W669" s="1081">
        <v>20.18</v>
      </c>
      <c r="X669" s="1081">
        <v>6180.8180000000002</v>
      </c>
      <c r="Y669"/>
      <c r="Z669" s="1081">
        <v>0</v>
      </c>
      <c r="AE669"/>
      <c r="AF669"/>
      <c r="AG669"/>
      <c r="AH669"/>
      <c r="AI669"/>
      <c r="AJ669" s="1081">
        <f t="shared" si="10"/>
        <v>0</v>
      </c>
    </row>
    <row r="670" spans="12:36" x14ac:dyDescent="0.25">
      <c r="L670"/>
      <c r="M670"/>
      <c r="N670"/>
      <c r="O670"/>
      <c r="P670"/>
      <c r="R670" t="s">
        <v>1474</v>
      </c>
      <c r="S670" t="s">
        <v>732</v>
      </c>
      <c r="T670" t="s">
        <v>735</v>
      </c>
      <c r="U670" t="s">
        <v>1132</v>
      </c>
      <c r="V670" s="1081">
        <v>20.18</v>
      </c>
      <c r="W670" s="1081">
        <v>20.18</v>
      </c>
      <c r="X670" s="1081">
        <v>1682.665</v>
      </c>
      <c r="Y670"/>
      <c r="Z670" s="1081">
        <v>0</v>
      </c>
      <c r="AE670"/>
      <c r="AF670"/>
      <c r="AG670"/>
      <c r="AH670"/>
      <c r="AI670"/>
      <c r="AJ670" s="1081">
        <f t="shared" si="10"/>
        <v>0</v>
      </c>
    </row>
    <row r="671" spans="12:36" x14ac:dyDescent="0.25">
      <c r="L671"/>
      <c r="M671"/>
      <c r="N671"/>
      <c r="O671"/>
      <c r="P671"/>
      <c r="R671" t="s">
        <v>1474</v>
      </c>
      <c r="S671" t="s">
        <v>732</v>
      </c>
      <c r="T671" t="s">
        <v>736</v>
      </c>
      <c r="U671" t="s">
        <v>1132</v>
      </c>
      <c r="V671" s="1081">
        <v>27.478000000000002</v>
      </c>
      <c r="W671" s="1081">
        <v>27.478000000000002</v>
      </c>
      <c r="X671" s="1081">
        <v>16814.741000000002</v>
      </c>
      <c r="Y671"/>
      <c r="Z671" s="1081">
        <v>0</v>
      </c>
      <c r="AE671"/>
      <c r="AF671"/>
      <c r="AG671"/>
      <c r="AH671"/>
      <c r="AI671"/>
      <c r="AJ671" s="1081">
        <f t="shared" si="10"/>
        <v>0</v>
      </c>
    </row>
    <row r="672" spans="12:36" x14ac:dyDescent="0.25">
      <c r="L672"/>
      <c r="M672"/>
      <c r="N672"/>
      <c r="O672"/>
      <c r="P672"/>
      <c r="R672" t="s">
        <v>91</v>
      </c>
      <c r="S672" t="s">
        <v>1011</v>
      </c>
      <c r="T672" t="s">
        <v>534</v>
      </c>
      <c r="U672" t="s">
        <v>1132</v>
      </c>
      <c r="V672" s="1081">
        <v>10</v>
      </c>
      <c r="W672" s="1081">
        <v>10</v>
      </c>
      <c r="X672" s="1081">
        <v>0</v>
      </c>
      <c r="Y672"/>
      <c r="Z672" s="1081">
        <v>0</v>
      </c>
      <c r="AE672"/>
      <c r="AF672"/>
      <c r="AG672"/>
      <c r="AH672"/>
      <c r="AI672"/>
      <c r="AJ672" s="1081">
        <f t="shared" si="10"/>
        <v>0</v>
      </c>
    </row>
    <row r="673" spans="12:36" x14ac:dyDescent="0.25">
      <c r="L673"/>
      <c r="M673"/>
      <c r="N673"/>
      <c r="O673"/>
      <c r="P673"/>
      <c r="R673" t="s">
        <v>91</v>
      </c>
      <c r="S673" t="s">
        <v>1011</v>
      </c>
      <c r="T673" t="s">
        <v>529</v>
      </c>
      <c r="U673" t="s">
        <v>1132</v>
      </c>
      <c r="V673" s="1081">
        <v>10</v>
      </c>
      <c r="W673" s="1081">
        <v>10</v>
      </c>
      <c r="X673" s="1081">
        <v>0</v>
      </c>
      <c r="Y673"/>
      <c r="Z673" s="1081">
        <v>0</v>
      </c>
      <c r="AE673"/>
      <c r="AF673"/>
      <c r="AG673"/>
      <c r="AH673"/>
      <c r="AI673"/>
      <c r="AJ673" s="1081">
        <f t="shared" si="10"/>
        <v>0</v>
      </c>
    </row>
    <row r="674" spans="12:36" x14ac:dyDescent="0.25">
      <c r="L674"/>
      <c r="M674"/>
      <c r="N674"/>
      <c r="O674"/>
      <c r="P674"/>
      <c r="R674" t="s">
        <v>91</v>
      </c>
      <c r="S674" t="s">
        <v>1189</v>
      </c>
      <c r="T674" t="s">
        <v>534</v>
      </c>
      <c r="U674" t="s">
        <v>1132</v>
      </c>
      <c r="V674" s="1081">
        <v>6.3</v>
      </c>
      <c r="W674" s="1081">
        <v>6.3</v>
      </c>
      <c r="X674" s="1081">
        <v>19763</v>
      </c>
      <c r="Y674"/>
      <c r="Z674" s="1081">
        <v>0</v>
      </c>
      <c r="AE674"/>
      <c r="AF674"/>
      <c r="AG674"/>
      <c r="AH674"/>
      <c r="AI674"/>
      <c r="AJ674" s="1081">
        <f t="shared" si="10"/>
        <v>0</v>
      </c>
    </row>
    <row r="675" spans="12:36" x14ac:dyDescent="0.25">
      <c r="L675"/>
      <c r="M675"/>
      <c r="N675"/>
      <c r="O675"/>
      <c r="P675"/>
      <c r="R675" t="s">
        <v>91</v>
      </c>
      <c r="S675" t="s">
        <v>1189</v>
      </c>
      <c r="T675" t="s">
        <v>529</v>
      </c>
      <c r="U675" t="s">
        <v>1132</v>
      </c>
      <c r="V675" s="1081">
        <v>6.3</v>
      </c>
      <c r="W675" s="1081">
        <v>6.3</v>
      </c>
      <c r="X675" s="1081">
        <v>20352</v>
      </c>
      <c r="Y675"/>
      <c r="Z675" s="1081">
        <v>0</v>
      </c>
      <c r="AE675"/>
      <c r="AF675"/>
      <c r="AG675"/>
      <c r="AH675"/>
      <c r="AI675"/>
      <c r="AJ675" s="1081">
        <f t="shared" si="10"/>
        <v>0</v>
      </c>
    </row>
    <row r="676" spans="12:36" x14ac:dyDescent="0.25">
      <c r="L676"/>
      <c r="M676"/>
      <c r="N676"/>
      <c r="O676"/>
      <c r="P676"/>
      <c r="R676" t="s">
        <v>91</v>
      </c>
      <c r="S676" t="s">
        <v>961</v>
      </c>
      <c r="T676" t="s">
        <v>534</v>
      </c>
      <c r="U676" t="s">
        <v>1132</v>
      </c>
      <c r="V676" s="1081">
        <v>8.1999999999999993</v>
      </c>
      <c r="W676" s="1081">
        <v>8.1999999999999993</v>
      </c>
      <c r="X676" s="1081">
        <v>28939.100000000002</v>
      </c>
      <c r="Y676"/>
      <c r="Z676" s="1081">
        <v>0</v>
      </c>
      <c r="AE676"/>
      <c r="AF676"/>
      <c r="AG676"/>
      <c r="AH676"/>
      <c r="AI676"/>
      <c r="AJ676" s="1081">
        <f t="shared" si="10"/>
        <v>0</v>
      </c>
    </row>
    <row r="677" spans="12:36" x14ac:dyDescent="0.25">
      <c r="L677"/>
      <c r="M677"/>
      <c r="N677"/>
      <c r="O677"/>
      <c r="P677"/>
      <c r="R677" t="s">
        <v>91</v>
      </c>
      <c r="S677" t="s">
        <v>961</v>
      </c>
      <c r="T677" t="s">
        <v>529</v>
      </c>
      <c r="U677" t="s">
        <v>1132</v>
      </c>
      <c r="V677" s="1081">
        <v>8.1999999999999993</v>
      </c>
      <c r="W677" s="1081">
        <v>8.1999999999999993</v>
      </c>
      <c r="X677" s="1081">
        <v>29202.510000000002</v>
      </c>
      <c r="Y677"/>
      <c r="Z677" s="1081">
        <v>0</v>
      </c>
      <c r="AE677"/>
      <c r="AF677"/>
      <c r="AG677"/>
      <c r="AH677"/>
      <c r="AI677"/>
      <c r="AJ677" s="1081">
        <f t="shared" si="10"/>
        <v>0</v>
      </c>
    </row>
    <row r="678" spans="12:36" x14ac:dyDescent="0.25">
      <c r="L678"/>
      <c r="M678"/>
      <c r="N678"/>
      <c r="O678"/>
      <c r="P678"/>
      <c r="R678" t="s">
        <v>91</v>
      </c>
      <c r="S678" t="s">
        <v>962</v>
      </c>
      <c r="T678" t="s">
        <v>534</v>
      </c>
      <c r="U678" t="s">
        <v>1132</v>
      </c>
      <c r="V678" s="1081">
        <v>5.0999999999999996</v>
      </c>
      <c r="W678" s="1081">
        <v>5.0999999999999996</v>
      </c>
      <c r="X678" s="1081">
        <v>22899.02</v>
      </c>
      <c r="Y678"/>
      <c r="Z678" s="1081">
        <v>0</v>
      </c>
      <c r="AE678"/>
      <c r="AF678"/>
      <c r="AG678"/>
      <c r="AH678"/>
      <c r="AI678"/>
      <c r="AJ678" s="1081">
        <f t="shared" si="10"/>
        <v>0</v>
      </c>
    </row>
    <row r="679" spans="12:36" x14ac:dyDescent="0.25">
      <c r="L679"/>
      <c r="M679"/>
      <c r="N679"/>
      <c r="O679"/>
      <c r="P679"/>
      <c r="R679" t="s">
        <v>91</v>
      </c>
      <c r="S679" t="s">
        <v>962</v>
      </c>
      <c r="T679" t="s">
        <v>529</v>
      </c>
      <c r="U679" t="s">
        <v>1132</v>
      </c>
      <c r="V679" s="1081">
        <v>5.0999999999999996</v>
      </c>
      <c r="W679" s="1081">
        <v>5.0999999999999996</v>
      </c>
      <c r="X679" s="1081">
        <v>24615.91</v>
      </c>
      <c r="Y679"/>
      <c r="Z679" s="1081">
        <v>0</v>
      </c>
      <c r="AE679"/>
      <c r="AF679"/>
      <c r="AG679"/>
      <c r="AH679"/>
      <c r="AI679"/>
      <c r="AJ679" s="1081">
        <f t="shared" si="10"/>
        <v>0</v>
      </c>
    </row>
    <row r="680" spans="12:36" x14ac:dyDescent="0.25">
      <c r="L680"/>
      <c r="M680"/>
      <c r="N680"/>
      <c r="O680"/>
      <c r="P680"/>
      <c r="R680" t="s">
        <v>1224</v>
      </c>
      <c r="S680" t="s">
        <v>1227</v>
      </c>
      <c r="T680" t="s">
        <v>1226</v>
      </c>
      <c r="U680" t="s">
        <v>1146</v>
      </c>
      <c r="V680" s="1081">
        <v>9.5000000000000001E-2</v>
      </c>
      <c r="W680" s="1081">
        <v>9.5000000000000001E-2</v>
      </c>
      <c r="X680" s="1081">
        <v>0</v>
      </c>
      <c r="Y680"/>
      <c r="Z680" s="1081">
        <v>0</v>
      </c>
      <c r="AE680"/>
      <c r="AF680"/>
      <c r="AG680"/>
      <c r="AH680"/>
      <c r="AI680"/>
      <c r="AJ680" s="1081">
        <f t="shared" si="10"/>
        <v>0</v>
      </c>
    </row>
    <row r="681" spans="12:36" x14ac:dyDescent="0.25">
      <c r="L681"/>
      <c r="M681"/>
      <c r="N681"/>
      <c r="O681"/>
      <c r="P681"/>
      <c r="R681" t="s">
        <v>1224</v>
      </c>
      <c r="S681" t="s">
        <v>1227</v>
      </c>
      <c r="T681" t="s">
        <v>1228</v>
      </c>
      <c r="U681" t="s">
        <v>1146</v>
      </c>
      <c r="V681" s="1081">
        <v>0.09</v>
      </c>
      <c r="W681" s="1081">
        <v>0.09</v>
      </c>
      <c r="X681" s="1081">
        <v>0</v>
      </c>
      <c r="Y681"/>
      <c r="Z681" s="1081">
        <v>0</v>
      </c>
      <c r="AE681"/>
      <c r="AF681"/>
      <c r="AG681"/>
      <c r="AH681"/>
      <c r="AI681"/>
      <c r="AJ681" s="1081">
        <f t="shared" si="10"/>
        <v>0</v>
      </c>
    </row>
    <row r="682" spans="12:36" x14ac:dyDescent="0.25">
      <c r="L682"/>
      <c r="M682"/>
      <c r="N682"/>
      <c r="O682"/>
      <c r="P682"/>
      <c r="R682" t="s">
        <v>1224</v>
      </c>
      <c r="S682" t="s">
        <v>1233</v>
      </c>
      <c r="T682" t="s">
        <v>1232</v>
      </c>
      <c r="U682" t="s">
        <v>1146</v>
      </c>
      <c r="V682" s="1081">
        <v>0.33600000000000002</v>
      </c>
      <c r="W682" s="1081">
        <v>0.33600000000000002</v>
      </c>
      <c r="X682" s="1081">
        <v>0</v>
      </c>
      <c r="Y682"/>
      <c r="Z682" s="1081">
        <v>0</v>
      </c>
      <c r="AE682"/>
      <c r="AF682"/>
      <c r="AG682"/>
      <c r="AH682"/>
      <c r="AI682"/>
      <c r="AJ682" s="1081">
        <f t="shared" si="10"/>
        <v>0</v>
      </c>
    </row>
    <row r="683" spans="12:36" x14ac:dyDescent="0.25">
      <c r="L683"/>
      <c r="M683"/>
      <c r="N683"/>
      <c r="O683"/>
      <c r="P683"/>
      <c r="R683" t="s">
        <v>1224</v>
      </c>
      <c r="S683" t="s">
        <v>1233</v>
      </c>
      <c r="T683" t="s">
        <v>1234</v>
      </c>
      <c r="U683" t="s">
        <v>1146</v>
      </c>
      <c r="V683" s="1081">
        <v>0.33600000000000002</v>
      </c>
      <c r="W683" s="1081">
        <v>0.33600000000000002</v>
      </c>
      <c r="X683" s="1081">
        <v>0</v>
      </c>
      <c r="Y683"/>
      <c r="Z683" s="1081">
        <v>0</v>
      </c>
      <c r="AE683"/>
      <c r="AF683"/>
      <c r="AG683"/>
      <c r="AH683"/>
      <c r="AI683"/>
      <c r="AJ683" s="1081">
        <f t="shared" si="10"/>
        <v>0</v>
      </c>
    </row>
    <row r="684" spans="12:36" x14ac:dyDescent="0.25">
      <c r="L684"/>
      <c r="M684"/>
      <c r="N684"/>
      <c r="O684"/>
      <c r="P684"/>
      <c r="R684" t="s">
        <v>1224</v>
      </c>
      <c r="S684" t="s">
        <v>1236</v>
      </c>
      <c r="T684" t="s">
        <v>1235</v>
      </c>
      <c r="U684" t="s">
        <v>1146</v>
      </c>
      <c r="V684" s="1081">
        <v>0.1</v>
      </c>
      <c r="W684" s="1081">
        <v>0.1</v>
      </c>
      <c r="X684" s="1081">
        <v>0</v>
      </c>
      <c r="Y684"/>
      <c r="Z684" s="1081">
        <v>0</v>
      </c>
      <c r="AE684"/>
      <c r="AF684"/>
      <c r="AG684"/>
      <c r="AH684"/>
      <c r="AI684"/>
      <c r="AJ684" s="1081">
        <f t="shared" si="10"/>
        <v>0</v>
      </c>
    </row>
    <row r="685" spans="12:36" x14ac:dyDescent="0.25">
      <c r="L685"/>
      <c r="M685"/>
      <c r="N685"/>
      <c r="O685"/>
      <c r="P685"/>
      <c r="R685" t="s">
        <v>1224</v>
      </c>
      <c r="S685" t="s">
        <v>1236</v>
      </c>
      <c r="T685" t="s">
        <v>1237</v>
      </c>
      <c r="U685" t="s">
        <v>1146</v>
      </c>
      <c r="V685" s="1081">
        <v>0.1</v>
      </c>
      <c r="W685" s="1081">
        <v>0.1</v>
      </c>
      <c r="X685" s="1081">
        <v>0</v>
      </c>
      <c r="Y685"/>
      <c r="Z685" s="1081">
        <v>0</v>
      </c>
      <c r="AE685"/>
      <c r="AF685"/>
      <c r="AG685"/>
      <c r="AH685"/>
      <c r="AI685"/>
      <c r="AJ685" s="1081">
        <f t="shared" si="10"/>
        <v>0</v>
      </c>
    </row>
    <row r="686" spans="12:36" x14ac:dyDescent="0.25">
      <c r="L686"/>
      <c r="M686"/>
      <c r="N686"/>
      <c r="O686"/>
      <c r="P686"/>
      <c r="R686" t="s">
        <v>1224</v>
      </c>
      <c r="S686" t="s">
        <v>1241</v>
      </c>
      <c r="T686" t="s">
        <v>1240</v>
      </c>
      <c r="U686" t="s">
        <v>1146</v>
      </c>
      <c r="V686" s="1081">
        <v>6.4000000000000001E-2</v>
      </c>
      <c r="W686" s="1081">
        <v>6.4000000000000001E-2</v>
      </c>
      <c r="X686" s="1081">
        <v>0</v>
      </c>
      <c r="Y686"/>
      <c r="Z686" s="1081">
        <v>0</v>
      </c>
      <c r="AE686"/>
      <c r="AF686"/>
      <c r="AG686"/>
      <c r="AH686"/>
      <c r="AI686"/>
      <c r="AJ686" s="1081">
        <f t="shared" si="10"/>
        <v>0</v>
      </c>
    </row>
    <row r="687" spans="12:36" x14ac:dyDescent="0.25">
      <c r="L687"/>
      <c r="M687"/>
      <c r="N687"/>
      <c r="O687"/>
      <c r="P687"/>
      <c r="R687" t="s">
        <v>1224</v>
      </c>
      <c r="S687" t="s">
        <v>1241</v>
      </c>
      <c r="T687" t="s">
        <v>1242</v>
      </c>
      <c r="U687" t="s">
        <v>1146</v>
      </c>
      <c r="V687" s="1081">
        <v>0.1</v>
      </c>
      <c r="W687" s="1081">
        <v>0.1</v>
      </c>
      <c r="X687" s="1081">
        <v>0</v>
      </c>
      <c r="Y687"/>
      <c r="Z687" s="1081">
        <v>0</v>
      </c>
      <c r="AE687"/>
      <c r="AF687"/>
      <c r="AG687"/>
      <c r="AH687"/>
      <c r="AI687"/>
      <c r="AJ687" s="1081">
        <f t="shared" si="10"/>
        <v>0</v>
      </c>
    </row>
    <row r="688" spans="12:36" x14ac:dyDescent="0.25">
      <c r="L688"/>
      <c r="M688"/>
      <c r="N688"/>
      <c r="O688"/>
      <c r="P688"/>
      <c r="R688" t="s">
        <v>1224</v>
      </c>
      <c r="S688" t="s">
        <v>1229</v>
      </c>
      <c r="T688" t="s">
        <v>1230</v>
      </c>
      <c r="U688" t="s">
        <v>1146</v>
      </c>
      <c r="V688" s="1081">
        <v>0.5</v>
      </c>
      <c r="W688" s="1081">
        <v>0.5</v>
      </c>
      <c r="X688" s="1081">
        <v>0</v>
      </c>
      <c r="Y688"/>
      <c r="Z688" s="1081">
        <v>0</v>
      </c>
      <c r="AE688"/>
      <c r="AF688"/>
      <c r="AG688"/>
      <c r="AH688"/>
      <c r="AI688"/>
      <c r="AJ688" s="1081">
        <f t="shared" si="10"/>
        <v>0</v>
      </c>
    </row>
    <row r="689" spans="12:36" x14ac:dyDescent="0.25">
      <c r="L689"/>
      <c r="M689"/>
      <c r="N689"/>
      <c r="O689"/>
      <c r="P689"/>
      <c r="R689" t="s">
        <v>1224</v>
      </c>
      <c r="S689" t="s">
        <v>1229</v>
      </c>
      <c r="T689" t="s">
        <v>1231</v>
      </c>
      <c r="U689" t="s">
        <v>1146</v>
      </c>
      <c r="V689" s="1081">
        <v>0.53500000000000003</v>
      </c>
      <c r="W689" s="1081">
        <v>0.53500000000000003</v>
      </c>
      <c r="X689" s="1081">
        <v>0</v>
      </c>
      <c r="Y689"/>
      <c r="Z689" s="1081">
        <v>0</v>
      </c>
      <c r="AE689"/>
      <c r="AF689"/>
      <c r="AG689"/>
      <c r="AH689"/>
      <c r="AI689"/>
      <c r="AJ689" s="1081">
        <f t="shared" si="10"/>
        <v>0</v>
      </c>
    </row>
    <row r="690" spans="12:36" x14ac:dyDescent="0.25">
      <c r="L690"/>
      <c r="M690"/>
      <c r="N690"/>
      <c r="O690"/>
      <c r="P690"/>
      <c r="R690" t="s">
        <v>1224</v>
      </c>
      <c r="S690" t="s">
        <v>1239</v>
      </c>
      <c r="T690" t="s">
        <v>1238</v>
      </c>
      <c r="U690" t="s">
        <v>1146</v>
      </c>
      <c r="V690" s="1081">
        <v>0.25</v>
      </c>
      <c r="W690" s="1081">
        <v>0.25</v>
      </c>
      <c r="X690" s="1081">
        <v>0</v>
      </c>
      <c r="Y690"/>
      <c r="Z690" s="1081">
        <v>0</v>
      </c>
      <c r="AE690"/>
      <c r="AF690"/>
      <c r="AG690"/>
      <c r="AH690"/>
      <c r="AI690"/>
      <c r="AJ690" s="1081">
        <f t="shared" si="10"/>
        <v>0</v>
      </c>
    </row>
    <row r="691" spans="12:36" x14ac:dyDescent="0.25">
      <c r="L691"/>
      <c r="M691"/>
      <c r="N691"/>
      <c r="O691"/>
      <c r="P691"/>
      <c r="R691" t="s">
        <v>1224</v>
      </c>
      <c r="S691" t="s">
        <v>1225</v>
      </c>
      <c r="T691" t="s">
        <v>1223</v>
      </c>
      <c r="U691" t="s">
        <v>1146</v>
      </c>
      <c r="V691" s="1081">
        <v>0.6</v>
      </c>
      <c r="W691" s="1081">
        <v>0.6</v>
      </c>
      <c r="X691" s="1081">
        <v>0</v>
      </c>
      <c r="Y691"/>
      <c r="Z691" s="1081">
        <v>0</v>
      </c>
      <c r="AE691"/>
      <c r="AF691"/>
      <c r="AG691"/>
      <c r="AH691"/>
      <c r="AI691"/>
      <c r="AJ691" s="1081">
        <f t="shared" si="10"/>
        <v>0</v>
      </c>
    </row>
    <row r="692" spans="12:36" x14ac:dyDescent="0.25">
      <c r="L692"/>
      <c r="M692"/>
      <c r="N692"/>
      <c r="O692"/>
      <c r="P692"/>
      <c r="R692" t="s">
        <v>1224</v>
      </c>
      <c r="S692" t="s">
        <v>737</v>
      </c>
      <c r="T692" t="s">
        <v>673</v>
      </c>
      <c r="U692" t="s">
        <v>1146</v>
      </c>
      <c r="V692" s="1081">
        <v>0.5</v>
      </c>
      <c r="W692" s="1081">
        <v>0.5</v>
      </c>
      <c r="X692" s="1081">
        <v>93.278999999999996</v>
      </c>
      <c r="Y692"/>
      <c r="Z692" s="1081">
        <v>0</v>
      </c>
      <c r="AE692"/>
      <c r="AF692"/>
      <c r="AG692"/>
      <c r="AH692"/>
      <c r="AI692"/>
      <c r="AJ692" s="1081">
        <f t="shared" si="10"/>
        <v>0</v>
      </c>
    </row>
    <row r="693" spans="12:36" x14ac:dyDescent="0.25">
      <c r="L693"/>
      <c r="M693"/>
      <c r="N693"/>
      <c r="O693"/>
      <c r="P693"/>
      <c r="R693" t="s">
        <v>1224</v>
      </c>
      <c r="S693" t="s">
        <v>737</v>
      </c>
      <c r="T693" t="s">
        <v>739</v>
      </c>
      <c r="U693" t="s">
        <v>1132</v>
      </c>
      <c r="V693" s="1081">
        <v>0.46</v>
      </c>
      <c r="W693" s="1081">
        <v>0.46</v>
      </c>
      <c r="X693" s="1081">
        <v>1306.3609999999999</v>
      </c>
      <c r="Y693"/>
      <c r="Z693" s="1081">
        <v>0</v>
      </c>
      <c r="AE693"/>
      <c r="AF693"/>
      <c r="AG693"/>
      <c r="AH693"/>
      <c r="AI693"/>
      <c r="AJ693" s="1081">
        <f t="shared" si="10"/>
        <v>0</v>
      </c>
    </row>
    <row r="694" spans="12:36" x14ac:dyDescent="0.25">
      <c r="L694"/>
      <c r="M694"/>
      <c r="N694"/>
      <c r="O694"/>
      <c r="P694"/>
      <c r="R694" t="s">
        <v>1224</v>
      </c>
      <c r="S694" t="s">
        <v>737</v>
      </c>
      <c r="T694" t="s">
        <v>740</v>
      </c>
      <c r="U694" t="s">
        <v>1132</v>
      </c>
      <c r="V694" s="1081">
        <v>0.46</v>
      </c>
      <c r="W694" s="1081">
        <v>0.46</v>
      </c>
      <c r="X694" s="1081">
        <v>1303.521</v>
      </c>
      <c r="Y694"/>
      <c r="Z694" s="1081">
        <v>0</v>
      </c>
      <c r="AE694"/>
      <c r="AF694"/>
      <c r="AG694"/>
      <c r="AH694"/>
      <c r="AI694"/>
      <c r="AJ694" s="1081">
        <f t="shared" si="10"/>
        <v>0</v>
      </c>
    </row>
    <row r="695" spans="12:36" x14ac:dyDescent="0.25">
      <c r="L695"/>
      <c r="M695"/>
      <c r="N695"/>
      <c r="O695"/>
      <c r="P695"/>
      <c r="R695" t="s">
        <v>1224</v>
      </c>
      <c r="S695" t="s">
        <v>737</v>
      </c>
      <c r="T695" t="s">
        <v>741</v>
      </c>
      <c r="U695" t="s">
        <v>1146</v>
      </c>
      <c r="V695" s="1081">
        <v>0</v>
      </c>
      <c r="W695" s="1081">
        <v>0</v>
      </c>
      <c r="X695" s="1081">
        <v>0</v>
      </c>
      <c r="Y695"/>
      <c r="Z695" s="1081">
        <v>0</v>
      </c>
      <c r="AE695"/>
      <c r="AF695"/>
      <c r="AG695"/>
      <c r="AH695"/>
      <c r="AI695"/>
      <c r="AJ695" s="1081">
        <f t="shared" si="10"/>
        <v>0</v>
      </c>
    </row>
    <row r="696" spans="12:36" x14ac:dyDescent="0.25">
      <c r="L696"/>
      <c r="M696"/>
      <c r="N696"/>
      <c r="O696"/>
      <c r="P696"/>
      <c r="R696" t="s">
        <v>1224</v>
      </c>
      <c r="S696" t="s">
        <v>737</v>
      </c>
      <c r="T696" t="s">
        <v>742</v>
      </c>
      <c r="U696" t="s">
        <v>1146</v>
      </c>
      <c r="V696" s="1081">
        <v>0</v>
      </c>
      <c r="W696" s="1081">
        <v>0</v>
      </c>
      <c r="X696" s="1081">
        <v>0</v>
      </c>
      <c r="Y696"/>
      <c r="Z696" s="1081">
        <v>0</v>
      </c>
      <c r="AE696"/>
      <c r="AF696"/>
      <c r="AG696"/>
      <c r="AH696"/>
      <c r="AI696"/>
      <c r="AJ696" s="1081">
        <f t="shared" si="10"/>
        <v>0</v>
      </c>
    </row>
    <row r="697" spans="12:36" x14ac:dyDescent="0.25">
      <c r="L697"/>
      <c r="M697"/>
      <c r="N697"/>
      <c r="O697"/>
      <c r="P697"/>
      <c r="R697" t="s">
        <v>1224</v>
      </c>
      <c r="S697" t="s">
        <v>737</v>
      </c>
      <c r="T697" t="s">
        <v>743</v>
      </c>
      <c r="U697" t="s">
        <v>1146</v>
      </c>
      <c r="V697" s="1081">
        <v>0.21</v>
      </c>
      <c r="W697" s="1081">
        <v>0.21</v>
      </c>
      <c r="X697" s="1081">
        <v>0</v>
      </c>
      <c r="Y697"/>
      <c r="Z697" s="1081">
        <v>0</v>
      </c>
      <c r="AE697"/>
      <c r="AF697"/>
      <c r="AG697"/>
      <c r="AH697"/>
      <c r="AI697"/>
      <c r="AJ697" s="1081">
        <f t="shared" si="10"/>
        <v>0</v>
      </c>
    </row>
    <row r="698" spans="12:36" x14ac:dyDescent="0.25">
      <c r="L698"/>
      <c r="M698"/>
      <c r="N698"/>
      <c r="O698"/>
      <c r="P698"/>
      <c r="R698" t="s">
        <v>1224</v>
      </c>
      <c r="S698" t="s">
        <v>744</v>
      </c>
      <c r="T698" t="s">
        <v>745</v>
      </c>
      <c r="U698" t="s">
        <v>1146</v>
      </c>
      <c r="V698" s="1081">
        <v>0.34200000000000003</v>
      </c>
      <c r="W698" s="1081">
        <v>0.34200000000000003</v>
      </c>
      <c r="X698" s="1081">
        <v>0</v>
      </c>
      <c r="Y698"/>
      <c r="Z698" s="1081">
        <v>0</v>
      </c>
      <c r="AE698"/>
      <c r="AF698"/>
      <c r="AG698"/>
      <c r="AH698"/>
      <c r="AI698"/>
      <c r="AJ698" s="1081">
        <f t="shared" si="10"/>
        <v>0</v>
      </c>
    </row>
    <row r="699" spans="12:36" x14ac:dyDescent="0.25">
      <c r="L699"/>
      <c r="M699"/>
      <c r="N699"/>
      <c r="O699"/>
      <c r="P699"/>
      <c r="R699" t="s">
        <v>1224</v>
      </c>
      <c r="S699" t="s">
        <v>744</v>
      </c>
      <c r="T699" t="s">
        <v>528</v>
      </c>
      <c r="U699" t="s">
        <v>1132</v>
      </c>
      <c r="V699" s="1081">
        <v>0.55000000000000004</v>
      </c>
      <c r="W699" s="1081">
        <v>0.55000000000000004</v>
      </c>
      <c r="X699" s="1081">
        <v>50.567999999999991</v>
      </c>
      <c r="Y699"/>
      <c r="Z699" s="1081">
        <v>0</v>
      </c>
      <c r="AE699"/>
      <c r="AF699"/>
      <c r="AG699"/>
      <c r="AH699"/>
      <c r="AI699"/>
      <c r="AJ699" s="1081">
        <f t="shared" si="10"/>
        <v>0</v>
      </c>
    </row>
    <row r="700" spans="12:36" x14ac:dyDescent="0.25">
      <c r="L700"/>
      <c r="M700"/>
      <c r="N700"/>
      <c r="O700"/>
      <c r="P700"/>
      <c r="R700" t="s">
        <v>1224</v>
      </c>
      <c r="S700" t="s">
        <v>746</v>
      </c>
      <c r="T700" t="s">
        <v>738</v>
      </c>
      <c r="U700" t="s">
        <v>1146</v>
      </c>
      <c r="V700" s="1081">
        <v>0</v>
      </c>
      <c r="W700" s="1081">
        <v>0</v>
      </c>
      <c r="X700" s="1081">
        <v>0</v>
      </c>
      <c r="Y700"/>
      <c r="Z700" s="1081">
        <v>0</v>
      </c>
      <c r="AE700"/>
      <c r="AF700"/>
      <c r="AG700"/>
      <c r="AH700"/>
      <c r="AI700"/>
      <c r="AJ700" s="1081">
        <f t="shared" si="10"/>
        <v>0</v>
      </c>
    </row>
    <row r="701" spans="12:36" x14ac:dyDescent="0.25">
      <c r="L701"/>
      <c r="M701"/>
      <c r="N701"/>
      <c r="O701"/>
      <c r="P701"/>
      <c r="R701" s="1083" t="s">
        <v>1224</v>
      </c>
      <c r="S701" s="1083" t="s">
        <v>747</v>
      </c>
      <c r="T701" s="1083" t="s">
        <v>1545</v>
      </c>
      <c r="U701" s="1083" t="s">
        <v>1132</v>
      </c>
      <c r="V701" s="1084"/>
      <c r="W701" s="1084">
        <v>0.2</v>
      </c>
      <c r="X701" s="1084">
        <v>5.3170000000000002</v>
      </c>
      <c r="Y701" s="1083" t="s">
        <v>1614</v>
      </c>
      <c r="Z701" s="1081">
        <v>0.2</v>
      </c>
      <c r="AE701"/>
      <c r="AF701"/>
      <c r="AG701"/>
      <c r="AH701"/>
      <c r="AI701"/>
      <c r="AJ701" s="1081">
        <f t="shared" si="10"/>
        <v>0</v>
      </c>
    </row>
    <row r="702" spans="12:36" x14ac:dyDescent="0.25">
      <c r="L702"/>
      <c r="M702"/>
      <c r="N702"/>
      <c r="O702"/>
      <c r="P702"/>
      <c r="R702" s="1083" t="s">
        <v>1224</v>
      </c>
      <c r="S702" s="1083" t="s">
        <v>747</v>
      </c>
      <c r="T702" s="1083" t="s">
        <v>1546</v>
      </c>
      <c r="U702" s="1083" t="s">
        <v>1132</v>
      </c>
      <c r="V702" s="1084"/>
      <c r="W702" s="1084">
        <v>0.1</v>
      </c>
      <c r="X702" s="1084">
        <v>2.6640000000000001</v>
      </c>
      <c r="Y702" s="1083" t="s">
        <v>1614</v>
      </c>
      <c r="Z702" s="1081">
        <v>0.1</v>
      </c>
      <c r="AE702"/>
      <c r="AF702"/>
      <c r="AG702"/>
      <c r="AH702"/>
      <c r="AI702"/>
      <c r="AJ702" s="1081">
        <f t="shared" si="10"/>
        <v>0</v>
      </c>
    </row>
    <row r="703" spans="12:36" x14ac:dyDescent="0.25">
      <c r="L703"/>
      <c r="M703"/>
      <c r="N703"/>
      <c r="O703"/>
      <c r="P703"/>
      <c r="R703" s="1083" t="s">
        <v>1224</v>
      </c>
      <c r="S703" s="1083" t="s">
        <v>747</v>
      </c>
      <c r="T703" s="1083" t="s">
        <v>673</v>
      </c>
      <c r="U703" s="1083" t="s">
        <v>1132</v>
      </c>
      <c r="V703" s="1084"/>
      <c r="W703" s="1084">
        <v>0.45</v>
      </c>
      <c r="X703" s="1084">
        <v>49.939</v>
      </c>
      <c r="Y703" s="1083" t="s">
        <v>1614</v>
      </c>
      <c r="Z703" s="1081">
        <v>0.45</v>
      </c>
      <c r="AE703"/>
      <c r="AF703"/>
      <c r="AG703"/>
      <c r="AH703"/>
      <c r="AI703"/>
      <c r="AJ703" s="1081">
        <f t="shared" si="10"/>
        <v>0</v>
      </c>
    </row>
    <row r="704" spans="12:36" x14ac:dyDescent="0.25">
      <c r="L704"/>
      <c r="M704"/>
      <c r="N704"/>
      <c r="O704"/>
      <c r="P704"/>
      <c r="R704" t="s">
        <v>1224</v>
      </c>
      <c r="S704" t="s">
        <v>747</v>
      </c>
      <c r="T704" t="s">
        <v>528</v>
      </c>
      <c r="U704" t="s">
        <v>1132</v>
      </c>
      <c r="V704" s="1081">
        <v>0.45</v>
      </c>
      <c r="W704" s="1081">
        <v>0.45</v>
      </c>
      <c r="X704" s="1081">
        <v>53.165000000000006</v>
      </c>
      <c r="Y704"/>
      <c r="Z704" s="1081">
        <v>0</v>
      </c>
      <c r="AE704"/>
      <c r="AF704"/>
      <c r="AG704"/>
      <c r="AH704"/>
      <c r="AI704"/>
      <c r="AJ704" s="1081">
        <f t="shared" si="10"/>
        <v>0</v>
      </c>
    </row>
    <row r="705" spans="12:36" x14ac:dyDescent="0.25">
      <c r="L705"/>
      <c r="M705"/>
      <c r="N705"/>
      <c r="O705"/>
      <c r="P705"/>
      <c r="R705" t="s">
        <v>1224</v>
      </c>
      <c r="S705" t="s">
        <v>1359</v>
      </c>
      <c r="T705" t="s">
        <v>673</v>
      </c>
      <c r="U705" t="s">
        <v>1146</v>
      </c>
      <c r="V705" s="1081">
        <v>0.5</v>
      </c>
      <c r="W705" s="1081">
        <v>0.5</v>
      </c>
      <c r="X705" s="1081">
        <v>0</v>
      </c>
      <c r="Y705"/>
      <c r="Z705" s="1081">
        <v>0</v>
      </c>
      <c r="AE705"/>
      <c r="AF705"/>
      <c r="AG705"/>
      <c r="AH705"/>
      <c r="AI705"/>
      <c r="AJ705" s="1081">
        <f t="shared" si="10"/>
        <v>0</v>
      </c>
    </row>
    <row r="706" spans="12:36" x14ac:dyDescent="0.25">
      <c r="L706"/>
      <c r="M706"/>
      <c r="N706"/>
      <c r="O706"/>
      <c r="P706"/>
      <c r="R706" t="s">
        <v>1224</v>
      </c>
      <c r="S706" t="s">
        <v>1359</v>
      </c>
      <c r="T706" t="s">
        <v>739</v>
      </c>
      <c r="U706" t="s">
        <v>1146</v>
      </c>
      <c r="V706" s="1081">
        <v>0.2</v>
      </c>
      <c r="W706" s="1081">
        <v>0.2</v>
      </c>
      <c r="X706" s="1081">
        <v>0</v>
      </c>
      <c r="Y706"/>
      <c r="Z706" s="1081">
        <v>0</v>
      </c>
      <c r="AE706"/>
      <c r="AF706"/>
      <c r="AG706"/>
      <c r="AH706"/>
      <c r="AI706"/>
      <c r="AJ706" s="1081">
        <f t="shared" si="10"/>
        <v>0</v>
      </c>
    </row>
    <row r="707" spans="12:36" x14ac:dyDescent="0.25">
      <c r="L707"/>
      <c r="M707"/>
      <c r="N707"/>
      <c r="O707"/>
      <c r="P707"/>
      <c r="R707" t="s">
        <v>1224</v>
      </c>
      <c r="S707" t="s">
        <v>1359</v>
      </c>
      <c r="T707" t="s">
        <v>741</v>
      </c>
      <c r="U707" t="s">
        <v>1146</v>
      </c>
      <c r="V707" s="1081">
        <v>0.6</v>
      </c>
      <c r="W707" s="1081">
        <v>0.6</v>
      </c>
      <c r="X707" s="1081">
        <v>0</v>
      </c>
      <c r="Y707"/>
      <c r="Z707" s="1081">
        <v>0</v>
      </c>
      <c r="AE707"/>
      <c r="AF707"/>
      <c r="AG707"/>
      <c r="AH707"/>
      <c r="AI707"/>
      <c r="AJ707" s="1081">
        <f t="shared" si="10"/>
        <v>0</v>
      </c>
    </row>
    <row r="708" spans="12:36" x14ac:dyDescent="0.25">
      <c r="L708"/>
      <c r="M708"/>
      <c r="N708"/>
      <c r="O708"/>
      <c r="P708"/>
      <c r="R708" t="s">
        <v>1224</v>
      </c>
      <c r="S708" t="s">
        <v>1359</v>
      </c>
      <c r="T708" t="s">
        <v>748</v>
      </c>
      <c r="U708" t="s">
        <v>1146</v>
      </c>
      <c r="V708" s="1081">
        <v>0.2</v>
      </c>
      <c r="W708" s="1081">
        <v>0.2</v>
      </c>
      <c r="X708" s="1081">
        <v>0</v>
      </c>
      <c r="Y708"/>
      <c r="Z708" s="1081">
        <v>0</v>
      </c>
      <c r="AE708"/>
      <c r="AF708"/>
      <c r="AG708"/>
      <c r="AH708"/>
      <c r="AI708"/>
      <c r="AJ708" s="1081">
        <f t="shared" si="10"/>
        <v>0</v>
      </c>
    </row>
    <row r="709" spans="12:36" x14ac:dyDescent="0.25">
      <c r="L709"/>
      <c r="M709"/>
      <c r="N709"/>
      <c r="O709"/>
      <c r="P709"/>
      <c r="R709" t="s">
        <v>1224</v>
      </c>
      <c r="S709" t="s">
        <v>1359</v>
      </c>
      <c r="T709" t="s">
        <v>749</v>
      </c>
      <c r="U709" t="s">
        <v>1146</v>
      </c>
      <c r="V709" s="1081">
        <v>0.2</v>
      </c>
      <c r="W709" s="1081">
        <v>0.2</v>
      </c>
      <c r="X709" s="1081">
        <v>0</v>
      </c>
      <c r="Y709"/>
      <c r="Z709" s="1081">
        <v>0</v>
      </c>
      <c r="AE709"/>
      <c r="AF709"/>
      <c r="AG709"/>
      <c r="AH709"/>
      <c r="AI709"/>
      <c r="AJ709" s="1081">
        <f t="shared" si="10"/>
        <v>0</v>
      </c>
    </row>
    <row r="710" spans="12:36" x14ac:dyDescent="0.25">
      <c r="L710"/>
      <c r="M710"/>
      <c r="N710"/>
      <c r="O710"/>
      <c r="P710"/>
      <c r="R710" t="s">
        <v>1360</v>
      </c>
      <c r="S710" t="s">
        <v>1021</v>
      </c>
      <c r="T710" t="s">
        <v>531</v>
      </c>
      <c r="U710" t="s">
        <v>1146</v>
      </c>
      <c r="V710" s="1081">
        <v>5</v>
      </c>
      <c r="W710" s="1081">
        <v>5</v>
      </c>
      <c r="X710" s="1081">
        <v>0</v>
      </c>
      <c r="Y710"/>
      <c r="Z710" s="1081">
        <v>0</v>
      </c>
      <c r="AE710"/>
      <c r="AF710"/>
      <c r="AG710"/>
      <c r="AH710"/>
      <c r="AI710"/>
      <c r="AJ710" s="1081">
        <f t="shared" si="10"/>
        <v>0</v>
      </c>
    </row>
    <row r="711" spans="12:36" x14ac:dyDescent="0.25">
      <c r="L711"/>
      <c r="M711"/>
      <c r="N711"/>
      <c r="O711"/>
      <c r="P711"/>
      <c r="R711" t="s">
        <v>1360</v>
      </c>
      <c r="S711" t="s">
        <v>1021</v>
      </c>
      <c r="T711" t="s">
        <v>533</v>
      </c>
      <c r="U711" t="s">
        <v>1132</v>
      </c>
      <c r="V711" s="1081">
        <v>15.2</v>
      </c>
      <c r="W711" s="1081">
        <v>15.2</v>
      </c>
      <c r="X711" s="1081">
        <v>0</v>
      </c>
      <c r="Y711"/>
      <c r="Z711" s="1081">
        <v>0</v>
      </c>
      <c r="AE711"/>
      <c r="AF711"/>
      <c r="AG711"/>
      <c r="AH711"/>
      <c r="AI711"/>
      <c r="AJ711" s="1081">
        <f t="shared" ref="AJ711:AJ725" si="11">+AG711-AF711</f>
        <v>0</v>
      </c>
    </row>
    <row r="712" spans="12:36" x14ac:dyDescent="0.25">
      <c r="L712"/>
      <c r="M712"/>
      <c r="N712"/>
      <c r="O712"/>
      <c r="P712"/>
      <c r="R712" t="s">
        <v>1360</v>
      </c>
      <c r="S712" t="s">
        <v>273</v>
      </c>
      <c r="T712" t="s">
        <v>750</v>
      </c>
      <c r="U712" t="s">
        <v>1132</v>
      </c>
      <c r="V712" s="1081">
        <v>181.3</v>
      </c>
      <c r="W712" s="1081">
        <v>181.3</v>
      </c>
      <c r="X712" s="1081">
        <v>4616.1930000000002</v>
      </c>
      <c r="Y712"/>
      <c r="Z712" s="1081">
        <v>0</v>
      </c>
      <c r="AE712"/>
      <c r="AF712"/>
      <c r="AG712"/>
      <c r="AH712"/>
      <c r="AI712"/>
      <c r="AJ712" s="1081">
        <f t="shared" si="11"/>
        <v>0</v>
      </c>
    </row>
    <row r="713" spans="12:36" x14ac:dyDescent="0.25">
      <c r="L713"/>
      <c r="M713"/>
      <c r="N713"/>
      <c r="O713"/>
      <c r="P713"/>
      <c r="R713" t="s">
        <v>95</v>
      </c>
      <c r="S713" t="s">
        <v>1266</v>
      </c>
      <c r="T713" t="s">
        <v>531</v>
      </c>
      <c r="U713" t="s">
        <v>1132</v>
      </c>
      <c r="V713" s="1081">
        <v>19.8</v>
      </c>
      <c r="W713" s="1081">
        <v>19.8</v>
      </c>
      <c r="X713" s="1081">
        <v>154680.81099999999</v>
      </c>
      <c r="Y713"/>
      <c r="Z713" s="1081">
        <v>0</v>
      </c>
      <c r="AE713"/>
      <c r="AF713"/>
      <c r="AG713"/>
      <c r="AH713"/>
      <c r="AI713"/>
      <c r="AJ713" s="1081">
        <f t="shared" si="11"/>
        <v>0</v>
      </c>
    </row>
    <row r="714" spans="12:36" x14ac:dyDescent="0.25">
      <c r="L714"/>
      <c r="M714"/>
      <c r="N714"/>
      <c r="O714"/>
      <c r="P714"/>
      <c r="R714" t="s">
        <v>95</v>
      </c>
      <c r="S714" t="s">
        <v>1266</v>
      </c>
      <c r="T714" t="s">
        <v>533</v>
      </c>
      <c r="U714" t="s">
        <v>1132</v>
      </c>
      <c r="V714" s="1081">
        <v>19.8</v>
      </c>
      <c r="W714" s="1081">
        <v>19.8</v>
      </c>
      <c r="X714" s="1081">
        <v>133535.33300000001</v>
      </c>
      <c r="Y714"/>
      <c r="Z714" s="1081">
        <v>0</v>
      </c>
      <c r="AE714"/>
      <c r="AF714"/>
      <c r="AG714"/>
      <c r="AH714"/>
      <c r="AI714"/>
      <c r="AJ714" s="1081">
        <f t="shared" si="11"/>
        <v>0</v>
      </c>
    </row>
    <row r="715" spans="12:36" x14ac:dyDescent="0.25">
      <c r="L715"/>
      <c r="M715"/>
      <c r="N715"/>
      <c r="O715"/>
      <c r="P715"/>
      <c r="R715" t="s">
        <v>95</v>
      </c>
      <c r="S715" t="s">
        <v>256</v>
      </c>
      <c r="T715" t="s">
        <v>509</v>
      </c>
      <c r="U715" t="s">
        <v>1132</v>
      </c>
      <c r="V715" s="1081">
        <v>86.24</v>
      </c>
      <c r="W715" s="1081">
        <v>86.24</v>
      </c>
      <c r="X715" s="1081">
        <v>273411.11</v>
      </c>
      <c r="Y715"/>
      <c r="Z715" s="1081">
        <v>0</v>
      </c>
      <c r="AE715"/>
      <c r="AF715"/>
      <c r="AG715"/>
      <c r="AH715"/>
      <c r="AI715"/>
      <c r="AJ715" s="1081">
        <f t="shared" si="11"/>
        <v>0</v>
      </c>
    </row>
    <row r="716" spans="12:36" x14ac:dyDescent="0.25">
      <c r="L716"/>
      <c r="M716"/>
      <c r="N716"/>
      <c r="O716"/>
      <c r="P716"/>
      <c r="R716" t="s">
        <v>95</v>
      </c>
      <c r="S716" t="s">
        <v>256</v>
      </c>
      <c r="T716" t="s">
        <v>952</v>
      </c>
      <c r="U716" t="s">
        <v>1132</v>
      </c>
      <c r="V716" s="1081">
        <v>85.44</v>
      </c>
      <c r="W716" s="1081">
        <v>85.44</v>
      </c>
      <c r="X716" s="1081">
        <v>525409.5959999999</v>
      </c>
      <c r="Y716"/>
      <c r="Z716" s="1081">
        <v>0</v>
      </c>
      <c r="AE716"/>
      <c r="AF716"/>
      <c r="AG716"/>
      <c r="AH716"/>
      <c r="AI716"/>
      <c r="AJ716" s="1081">
        <f t="shared" si="11"/>
        <v>0</v>
      </c>
    </row>
    <row r="717" spans="12:36" x14ac:dyDescent="0.25">
      <c r="L717"/>
      <c r="M717"/>
      <c r="N717"/>
      <c r="O717"/>
      <c r="P717"/>
      <c r="R717" t="s">
        <v>95</v>
      </c>
      <c r="S717" t="s">
        <v>1267</v>
      </c>
      <c r="T717" t="s">
        <v>531</v>
      </c>
      <c r="U717" t="s">
        <v>1132</v>
      </c>
      <c r="V717" s="1081">
        <v>17</v>
      </c>
      <c r="W717" s="1081">
        <v>17</v>
      </c>
      <c r="X717" s="1081">
        <v>56868.90800000001</v>
      </c>
      <c r="Y717"/>
      <c r="Z717" s="1081">
        <v>0</v>
      </c>
      <c r="AE717"/>
      <c r="AF717"/>
      <c r="AG717"/>
      <c r="AH717"/>
      <c r="AI717"/>
      <c r="AJ717" s="1081">
        <f t="shared" si="11"/>
        <v>0</v>
      </c>
    </row>
    <row r="718" spans="12:36" x14ac:dyDescent="0.25">
      <c r="L718"/>
      <c r="M718"/>
      <c r="N718"/>
      <c r="O718"/>
      <c r="P718"/>
      <c r="R718" t="s">
        <v>95</v>
      </c>
      <c r="S718" t="s">
        <v>1267</v>
      </c>
      <c r="T718" t="s">
        <v>533</v>
      </c>
      <c r="U718" t="s">
        <v>1132</v>
      </c>
      <c r="V718" s="1081">
        <v>17</v>
      </c>
      <c r="W718" s="1081">
        <v>17</v>
      </c>
      <c r="X718" s="1081">
        <v>74983.661999999997</v>
      </c>
      <c r="Y718"/>
      <c r="Z718" s="1081">
        <v>0</v>
      </c>
      <c r="AE718"/>
      <c r="AF718"/>
      <c r="AG718"/>
      <c r="AH718"/>
      <c r="AI718"/>
      <c r="AJ718" s="1081">
        <f t="shared" si="11"/>
        <v>0</v>
      </c>
    </row>
    <row r="719" spans="12:36" x14ac:dyDescent="0.25">
      <c r="L719"/>
      <c r="M719"/>
      <c r="N719"/>
      <c r="O719"/>
      <c r="P719"/>
      <c r="R719" t="s">
        <v>95</v>
      </c>
      <c r="S719" t="s">
        <v>1268</v>
      </c>
      <c r="T719" t="s">
        <v>1162</v>
      </c>
      <c r="U719" t="s">
        <v>1132</v>
      </c>
      <c r="V719" s="1081">
        <v>0.28799999999999998</v>
      </c>
      <c r="W719" s="1081">
        <v>0.28799999999999998</v>
      </c>
      <c r="X719" s="1081">
        <v>705.82400000000007</v>
      </c>
      <c r="Y719"/>
      <c r="Z719" s="1081">
        <v>0</v>
      </c>
      <c r="AE719"/>
      <c r="AF719"/>
      <c r="AG719"/>
      <c r="AH719"/>
      <c r="AI719"/>
      <c r="AJ719" s="1081">
        <f t="shared" si="11"/>
        <v>0</v>
      </c>
    </row>
    <row r="720" spans="12:36" x14ac:dyDescent="0.25">
      <c r="L720"/>
      <c r="M720"/>
      <c r="N720"/>
      <c r="O720"/>
      <c r="P720"/>
      <c r="R720" t="s">
        <v>95</v>
      </c>
      <c r="S720" t="s">
        <v>1263</v>
      </c>
      <c r="T720" t="s">
        <v>509</v>
      </c>
      <c r="U720" t="s">
        <v>1132</v>
      </c>
      <c r="V720" s="1081">
        <v>13.6</v>
      </c>
      <c r="W720" s="1081">
        <v>13.6</v>
      </c>
      <c r="X720" s="1081">
        <v>56119.346999999994</v>
      </c>
      <c r="Y720"/>
      <c r="Z720" s="1081">
        <v>0</v>
      </c>
      <c r="AE720"/>
      <c r="AF720"/>
      <c r="AG720"/>
      <c r="AH720"/>
      <c r="AI720"/>
      <c r="AJ720" s="1081">
        <f t="shared" si="11"/>
        <v>0</v>
      </c>
    </row>
    <row r="721" spans="12:36" x14ac:dyDescent="0.25">
      <c r="L721"/>
      <c r="M721"/>
      <c r="N721"/>
      <c r="O721"/>
      <c r="P721"/>
      <c r="R721" t="s">
        <v>95</v>
      </c>
      <c r="S721" t="s">
        <v>1263</v>
      </c>
      <c r="T721" t="s">
        <v>952</v>
      </c>
      <c r="U721" t="s">
        <v>1132</v>
      </c>
      <c r="V721" s="1081">
        <v>13.6</v>
      </c>
      <c r="W721" s="1081">
        <v>13.6</v>
      </c>
      <c r="X721" s="1081">
        <v>61690.690999999999</v>
      </c>
      <c r="Y721"/>
      <c r="Z721" s="1081">
        <v>0</v>
      </c>
      <c r="AE721"/>
      <c r="AF721"/>
      <c r="AG721"/>
      <c r="AH721"/>
      <c r="AI721"/>
      <c r="AJ721" s="1081">
        <f t="shared" si="11"/>
        <v>0</v>
      </c>
    </row>
    <row r="722" spans="12:36" x14ac:dyDescent="0.25">
      <c r="L722"/>
      <c r="M722"/>
      <c r="N722"/>
      <c r="O722"/>
      <c r="P722"/>
      <c r="R722" t="s">
        <v>95</v>
      </c>
      <c r="S722" t="s">
        <v>1263</v>
      </c>
      <c r="T722" t="s">
        <v>1012</v>
      </c>
      <c r="U722" t="s">
        <v>1132</v>
      </c>
      <c r="V722" s="1081">
        <v>13.6</v>
      </c>
      <c r="W722" s="1081">
        <v>13.6</v>
      </c>
      <c r="X722" s="1081">
        <v>53783.541999999994</v>
      </c>
      <c r="Y722"/>
      <c r="Z722" s="1081">
        <v>0</v>
      </c>
      <c r="AE722"/>
      <c r="AF722"/>
      <c r="AG722"/>
      <c r="AH722"/>
      <c r="AI722"/>
      <c r="AJ722" s="1081">
        <f t="shared" si="11"/>
        <v>0</v>
      </c>
    </row>
    <row r="723" spans="12:36" x14ac:dyDescent="0.25">
      <c r="L723"/>
      <c r="M723"/>
      <c r="N723"/>
      <c r="O723"/>
      <c r="P723"/>
      <c r="R723" t="s">
        <v>95</v>
      </c>
      <c r="S723" t="s">
        <v>1263</v>
      </c>
      <c r="T723" t="s">
        <v>1261</v>
      </c>
      <c r="U723" t="s">
        <v>1132</v>
      </c>
      <c r="V723" s="1081">
        <v>13.6</v>
      </c>
      <c r="W723" s="1081">
        <v>13.6</v>
      </c>
      <c r="X723" s="1081">
        <v>60528.794000000002</v>
      </c>
      <c r="Y723"/>
      <c r="Z723" s="1081">
        <v>0</v>
      </c>
      <c r="AE723"/>
      <c r="AF723"/>
      <c r="AG723"/>
      <c r="AH723"/>
      <c r="AI723"/>
      <c r="AJ723" s="1081">
        <f t="shared" si="11"/>
        <v>0</v>
      </c>
    </row>
    <row r="724" spans="12:36" x14ac:dyDescent="0.25">
      <c r="L724"/>
      <c r="M724"/>
      <c r="N724"/>
      <c r="O724"/>
      <c r="P724"/>
      <c r="R724" t="s">
        <v>95</v>
      </c>
      <c r="S724" t="s">
        <v>1269</v>
      </c>
      <c r="T724" t="s">
        <v>1162</v>
      </c>
      <c r="U724" t="s">
        <v>1132</v>
      </c>
      <c r="V724" s="1081">
        <v>3.68</v>
      </c>
      <c r="W724" s="1081">
        <v>3.68</v>
      </c>
      <c r="X724" s="1081">
        <v>24878.665000000001</v>
      </c>
      <c r="Y724"/>
      <c r="Z724" s="1081">
        <v>0</v>
      </c>
      <c r="AE724"/>
      <c r="AF724"/>
      <c r="AG724"/>
      <c r="AH724"/>
      <c r="AI724"/>
      <c r="AJ724" s="1081">
        <f t="shared" si="11"/>
        <v>0</v>
      </c>
    </row>
    <row r="725" spans="12:36" x14ac:dyDescent="0.25">
      <c r="L725"/>
      <c r="M725"/>
      <c r="N725"/>
      <c r="O725"/>
      <c r="P725"/>
      <c r="R725" t="s">
        <v>95</v>
      </c>
      <c r="S725" t="s">
        <v>1264</v>
      </c>
      <c r="T725" t="s">
        <v>509</v>
      </c>
      <c r="U725" t="s">
        <v>1132</v>
      </c>
      <c r="V725" s="1081">
        <v>3</v>
      </c>
      <c r="W725" s="1081">
        <v>3</v>
      </c>
      <c r="X725" s="1081">
        <v>23663.286999999997</v>
      </c>
      <c r="Y725"/>
      <c r="Z725" s="1081">
        <v>0</v>
      </c>
      <c r="AE725"/>
      <c r="AF725"/>
      <c r="AG725"/>
      <c r="AH725"/>
      <c r="AI725"/>
      <c r="AJ725" s="1081">
        <f t="shared" si="11"/>
        <v>0</v>
      </c>
    </row>
    <row r="726" spans="12:36" x14ac:dyDescent="0.25">
      <c r="L726"/>
      <c r="M726"/>
      <c r="N726"/>
      <c r="O726"/>
      <c r="P726"/>
      <c r="R726" t="s">
        <v>95</v>
      </c>
      <c r="S726" t="s">
        <v>1264</v>
      </c>
      <c r="T726" t="s">
        <v>952</v>
      </c>
      <c r="U726" t="s">
        <v>1132</v>
      </c>
      <c r="V726" s="1081">
        <v>3</v>
      </c>
      <c r="W726" s="1081">
        <v>3</v>
      </c>
      <c r="X726" s="1081">
        <v>16896.319</v>
      </c>
      <c r="Y726"/>
      <c r="Z726" s="1081">
        <v>0</v>
      </c>
      <c r="AE726"/>
      <c r="AF726"/>
      <c r="AG726"/>
      <c r="AH726"/>
      <c r="AI726"/>
      <c r="AJ726"/>
    </row>
    <row r="727" spans="12:36" x14ac:dyDescent="0.25">
      <c r="L727"/>
      <c r="M727"/>
      <c r="N727"/>
      <c r="O727"/>
      <c r="P727"/>
      <c r="R727" t="s">
        <v>95</v>
      </c>
      <c r="S727" t="s">
        <v>1264</v>
      </c>
      <c r="T727" t="s">
        <v>1012</v>
      </c>
      <c r="U727" t="s">
        <v>1132</v>
      </c>
      <c r="V727" s="1081">
        <v>3</v>
      </c>
      <c r="W727" s="1081">
        <v>3</v>
      </c>
      <c r="X727" s="1081">
        <v>22486.549000000003</v>
      </c>
      <c r="Y727"/>
      <c r="Z727" s="1081">
        <v>0</v>
      </c>
      <c r="AE727"/>
      <c r="AF727"/>
      <c r="AG727"/>
      <c r="AH727"/>
      <c r="AI727"/>
      <c r="AJ727" s="1081"/>
    </row>
    <row r="728" spans="12:36" x14ac:dyDescent="0.25">
      <c r="L728"/>
      <c r="M728"/>
      <c r="N728"/>
      <c r="O728"/>
      <c r="P728"/>
      <c r="R728" t="s">
        <v>95</v>
      </c>
      <c r="S728" t="s">
        <v>1265</v>
      </c>
      <c r="T728" t="s">
        <v>509</v>
      </c>
      <c r="U728" t="s">
        <v>1132</v>
      </c>
      <c r="V728" s="1081">
        <v>3</v>
      </c>
      <c r="W728" s="1081">
        <v>3</v>
      </c>
      <c r="X728" s="1081">
        <v>15603.037</v>
      </c>
      <c r="Y728"/>
      <c r="Z728" s="1081">
        <v>0</v>
      </c>
      <c r="AE728"/>
      <c r="AF728"/>
      <c r="AG728"/>
      <c r="AH728"/>
      <c r="AI728"/>
      <c r="AJ728" s="1081"/>
    </row>
    <row r="729" spans="12:36" x14ac:dyDescent="0.25">
      <c r="L729"/>
      <c r="M729"/>
      <c r="N729"/>
      <c r="O729"/>
      <c r="P729"/>
      <c r="R729" t="s">
        <v>95</v>
      </c>
      <c r="S729" t="s">
        <v>1265</v>
      </c>
      <c r="T729" t="s">
        <v>952</v>
      </c>
      <c r="U729" t="s">
        <v>1132</v>
      </c>
      <c r="V729" s="1081">
        <v>3</v>
      </c>
      <c r="W729" s="1081">
        <v>3</v>
      </c>
      <c r="X729" s="1081">
        <v>12377.735000000002</v>
      </c>
      <c r="Y729"/>
      <c r="Z729" s="1081">
        <v>0</v>
      </c>
      <c r="AE729"/>
      <c r="AF729"/>
      <c r="AG729"/>
      <c r="AH729"/>
      <c r="AI729"/>
      <c r="AJ729" s="1081"/>
    </row>
    <row r="730" spans="12:36" x14ac:dyDescent="0.25">
      <c r="L730"/>
      <c r="M730"/>
      <c r="N730"/>
      <c r="O730"/>
      <c r="P730"/>
      <c r="R730" t="s">
        <v>95</v>
      </c>
      <c r="S730" t="s">
        <v>1265</v>
      </c>
      <c r="T730" t="s">
        <v>1012</v>
      </c>
      <c r="U730" t="s">
        <v>1132</v>
      </c>
      <c r="V730" s="1081">
        <v>3</v>
      </c>
      <c r="W730" s="1081">
        <v>3</v>
      </c>
      <c r="X730" s="1081">
        <v>12253.992</v>
      </c>
      <c r="Y730"/>
      <c r="Z730" s="1081">
        <v>0</v>
      </c>
      <c r="AE730"/>
      <c r="AF730"/>
      <c r="AG730"/>
      <c r="AH730"/>
      <c r="AI730"/>
      <c r="AJ730" s="1081"/>
    </row>
    <row r="731" spans="12:36" x14ac:dyDescent="0.25">
      <c r="L731"/>
      <c r="M731"/>
      <c r="N731"/>
      <c r="O731"/>
      <c r="P731"/>
      <c r="R731" t="s">
        <v>95</v>
      </c>
      <c r="S731" t="s">
        <v>1273</v>
      </c>
      <c r="T731" t="s">
        <v>1272</v>
      </c>
      <c r="U731" t="s">
        <v>1132</v>
      </c>
      <c r="V731" s="1081">
        <v>0.44</v>
      </c>
      <c r="W731" s="1081">
        <v>0.44</v>
      </c>
      <c r="X731" s="1081">
        <v>2237.2729999999997</v>
      </c>
      <c r="Y731"/>
      <c r="Z731" s="1081">
        <v>0</v>
      </c>
      <c r="AE731"/>
      <c r="AF731"/>
      <c r="AG731"/>
      <c r="AH731"/>
      <c r="AI731"/>
      <c r="AJ731" s="1081"/>
    </row>
    <row r="732" spans="12:36" x14ac:dyDescent="0.25">
      <c r="L732"/>
      <c r="M732"/>
      <c r="N732"/>
      <c r="O732"/>
      <c r="P732"/>
      <c r="R732" t="s">
        <v>95</v>
      </c>
      <c r="S732" t="s">
        <v>1273</v>
      </c>
      <c r="T732" t="s">
        <v>1274</v>
      </c>
      <c r="U732" t="s">
        <v>1132</v>
      </c>
      <c r="V732" s="1081">
        <v>0.35499999999999998</v>
      </c>
      <c r="W732" s="1081">
        <v>0.35499999999999998</v>
      </c>
      <c r="X732" s="1081">
        <v>117.821</v>
      </c>
      <c r="Y732"/>
      <c r="Z732" s="1081">
        <v>0</v>
      </c>
      <c r="AE732"/>
      <c r="AF732"/>
      <c r="AG732"/>
      <c r="AH732"/>
      <c r="AI732"/>
      <c r="AJ732" s="1081"/>
    </row>
    <row r="733" spans="12:36" x14ac:dyDescent="0.25">
      <c r="L733"/>
      <c r="M733"/>
      <c r="N733"/>
      <c r="O733"/>
      <c r="P733"/>
      <c r="R733" t="s">
        <v>95</v>
      </c>
      <c r="S733" t="s">
        <v>1273</v>
      </c>
      <c r="T733" t="s">
        <v>1275</v>
      </c>
      <c r="U733" t="s">
        <v>1132</v>
      </c>
      <c r="V733" s="1081">
        <v>0.872</v>
      </c>
      <c r="W733" s="1081">
        <v>0.872</v>
      </c>
      <c r="X733" s="1081">
        <v>1633.2789999999998</v>
      </c>
      <c r="Y733"/>
      <c r="Z733" s="1081">
        <v>0</v>
      </c>
      <c r="AE733"/>
      <c r="AF733"/>
      <c r="AG733"/>
      <c r="AH733"/>
      <c r="AI733"/>
      <c r="AJ733" s="1081"/>
    </row>
    <row r="734" spans="12:36" x14ac:dyDescent="0.25">
      <c r="L734"/>
      <c r="M734"/>
      <c r="N734"/>
      <c r="O734"/>
      <c r="P734"/>
      <c r="R734" t="s">
        <v>95</v>
      </c>
      <c r="S734" t="s">
        <v>1273</v>
      </c>
      <c r="T734" t="s">
        <v>1276</v>
      </c>
      <c r="U734" t="s">
        <v>1132</v>
      </c>
      <c r="V734" s="1081">
        <v>0.4</v>
      </c>
      <c r="W734" s="1081">
        <v>0.4</v>
      </c>
      <c r="X734" s="1081">
        <v>2464.0749999999998</v>
      </c>
      <c r="Y734"/>
      <c r="Z734" s="1081">
        <v>0</v>
      </c>
      <c r="AE734"/>
      <c r="AF734"/>
      <c r="AG734"/>
      <c r="AH734"/>
      <c r="AI734"/>
      <c r="AJ734" s="1081"/>
    </row>
    <row r="735" spans="12:36" x14ac:dyDescent="0.25">
      <c r="L735"/>
      <c r="M735"/>
      <c r="N735"/>
      <c r="O735"/>
      <c r="P735"/>
      <c r="R735" t="s">
        <v>95</v>
      </c>
      <c r="S735" t="s">
        <v>1273</v>
      </c>
      <c r="T735" t="s">
        <v>1277</v>
      </c>
      <c r="U735" t="s">
        <v>1132</v>
      </c>
      <c r="V735" s="1081">
        <v>1.5</v>
      </c>
      <c r="W735" s="1081">
        <v>1.5</v>
      </c>
      <c r="X735" s="1081">
        <v>5426.9209999999994</v>
      </c>
      <c r="Y735"/>
      <c r="Z735" s="1081">
        <v>0</v>
      </c>
      <c r="AE735"/>
      <c r="AF735"/>
      <c r="AG735"/>
      <c r="AH735"/>
      <c r="AI735"/>
      <c r="AJ735" s="1081"/>
    </row>
    <row r="736" spans="12:36" x14ac:dyDescent="0.25">
      <c r="L736"/>
      <c r="M736"/>
      <c r="N736"/>
      <c r="O736"/>
      <c r="P736"/>
      <c r="R736" t="s">
        <v>95</v>
      </c>
      <c r="S736" t="s">
        <v>1273</v>
      </c>
      <c r="T736" t="s">
        <v>1278</v>
      </c>
      <c r="U736" t="s">
        <v>1132</v>
      </c>
      <c r="V736" s="1081">
        <v>1.5</v>
      </c>
      <c r="W736" s="1081">
        <v>1.5</v>
      </c>
      <c r="X736" s="1081">
        <v>6145.902</v>
      </c>
      <c r="Y736"/>
      <c r="Z736" s="1081">
        <v>0</v>
      </c>
      <c r="AE736"/>
      <c r="AF736"/>
      <c r="AG736"/>
      <c r="AH736"/>
      <c r="AI736"/>
      <c r="AJ736" s="1081"/>
    </row>
    <row r="737" spans="12:36" x14ac:dyDescent="0.25">
      <c r="L737"/>
      <c r="M737"/>
      <c r="N737"/>
      <c r="O737"/>
      <c r="P737"/>
      <c r="R737" t="s">
        <v>95</v>
      </c>
      <c r="S737" t="s">
        <v>1270</v>
      </c>
      <c r="T737" t="s">
        <v>1230</v>
      </c>
      <c r="U737" t="s">
        <v>1132</v>
      </c>
      <c r="V737" s="1081">
        <v>0.624</v>
      </c>
      <c r="W737" s="1081">
        <v>0.624</v>
      </c>
      <c r="X737" s="1081">
        <v>1483.7250000000001</v>
      </c>
      <c r="Y737"/>
      <c r="Z737" s="1081">
        <v>0</v>
      </c>
      <c r="AE737"/>
      <c r="AF737"/>
      <c r="AG737"/>
      <c r="AH737"/>
      <c r="AI737"/>
      <c r="AJ737" s="1081"/>
    </row>
    <row r="738" spans="12:36" x14ac:dyDescent="0.25">
      <c r="L738"/>
      <c r="M738"/>
      <c r="N738"/>
      <c r="O738"/>
      <c r="P738"/>
      <c r="R738" t="s">
        <v>95</v>
      </c>
      <c r="S738" t="s">
        <v>1271</v>
      </c>
      <c r="T738" t="s">
        <v>1230</v>
      </c>
      <c r="U738" t="s">
        <v>1132</v>
      </c>
      <c r="V738" s="1081">
        <v>0.52400000000000002</v>
      </c>
      <c r="W738" s="1081">
        <v>0.52400000000000002</v>
      </c>
      <c r="X738" s="1081">
        <v>1417.3310000000001</v>
      </c>
      <c r="Y738"/>
      <c r="Z738" s="1081">
        <v>0</v>
      </c>
      <c r="AE738"/>
      <c r="AF738"/>
      <c r="AG738"/>
      <c r="AH738"/>
      <c r="AI738"/>
      <c r="AJ738" s="1081"/>
    </row>
    <row r="739" spans="12:36" x14ac:dyDescent="0.25">
      <c r="L739"/>
      <c r="M739"/>
      <c r="N739"/>
      <c r="O739"/>
      <c r="P739"/>
      <c r="R739" t="s">
        <v>95</v>
      </c>
      <c r="S739" t="s">
        <v>1008</v>
      </c>
      <c r="T739" t="s">
        <v>509</v>
      </c>
      <c r="U739" t="s">
        <v>1132</v>
      </c>
      <c r="V739" s="1081">
        <v>22.065000000000001</v>
      </c>
      <c r="W739" s="1081">
        <v>22.065000000000001</v>
      </c>
      <c r="X739" s="1081">
        <v>155564.75700000004</v>
      </c>
      <c r="Y739"/>
      <c r="Z739" s="1081">
        <v>0</v>
      </c>
      <c r="AE739"/>
      <c r="AF739"/>
      <c r="AG739"/>
      <c r="AH739"/>
      <c r="AI739"/>
      <c r="AJ739" s="1081"/>
    </row>
    <row r="740" spans="12:36" x14ac:dyDescent="0.25">
      <c r="L740"/>
      <c r="M740"/>
      <c r="N740"/>
      <c r="O740"/>
      <c r="P740"/>
      <c r="R740" t="s">
        <v>95</v>
      </c>
      <c r="S740" t="s">
        <v>1008</v>
      </c>
      <c r="T740" t="s">
        <v>952</v>
      </c>
      <c r="U740" t="s">
        <v>1132</v>
      </c>
      <c r="V740" s="1081">
        <v>23.23</v>
      </c>
      <c r="W740" s="1081">
        <v>23.23</v>
      </c>
      <c r="X740" s="1081">
        <v>163275.46299999999</v>
      </c>
      <c r="Y740"/>
      <c r="Z740" s="1081">
        <v>0</v>
      </c>
      <c r="AE740"/>
      <c r="AF740"/>
      <c r="AG740"/>
      <c r="AH740"/>
      <c r="AI740"/>
      <c r="AJ740" s="1081"/>
    </row>
    <row r="741" spans="12:36" x14ac:dyDescent="0.25">
      <c r="L741"/>
      <c r="M741"/>
      <c r="N741"/>
      <c r="O741"/>
      <c r="P741"/>
      <c r="R741" t="s">
        <v>95</v>
      </c>
      <c r="S741" t="s">
        <v>1008</v>
      </c>
      <c r="T741" t="s">
        <v>1012</v>
      </c>
      <c r="U741" t="s">
        <v>1132</v>
      </c>
      <c r="V741" s="1081">
        <v>23.155000000000001</v>
      </c>
      <c r="W741" s="1081">
        <v>23.155000000000001</v>
      </c>
      <c r="X741" s="1081">
        <v>158209.30399999997</v>
      </c>
      <c r="Y741"/>
      <c r="Z741" s="1081">
        <v>0</v>
      </c>
      <c r="AE741"/>
      <c r="AF741"/>
      <c r="AG741"/>
      <c r="AH741"/>
      <c r="AI741"/>
      <c r="AJ741" s="1081"/>
    </row>
    <row r="742" spans="12:36" x14ac:dyDescent="0.25">
      <c r="L742"/>
      <c r="M742"/>
      <c r="N742"/>
      <c r="O742"/>
      <c r="P742"/>
      <c r="R742" t="s">
        <v>95</v>
      </c>
      <c r="S742" t="s">
        <v>1008</v>
      </c>
      <c r="T742" t="s">
        <v>1261</v>
      </c>
      <c r="U742" t="s">
        <v>1132</v>
      </c>
      <c r="V742" s="1081">
        <v>22.66</v>
      </c>
      <c r="W742" s="1081">
        <v>22.66</v>
      </c>
      <c r="X742" s="1081">
        <v>158634.77100000001</v>
      </c>
      <c r="Y742"/>
      <c r="Z742" s="1081">
        <v>0</v>
      </c>
      <c r="AE742"/>
      <c r="AF742"/>
      <c r="AG742"/>
      <c r="AH742"/>
      <c r="AI742"/>
      <c r="AJ742" s="1081"/>
    </row>
    <row r="743" spans="12:36" x14ac:dyDescent="0.25">
      <c r="L743"/>
      <c r="M743"/>
      <c r="N743"/>
      <c r="O743"/>
      <c r="P743"/>
      <c r="R743" t="s">
        <v>95</v>
      </c>
      <c r="S743" t="s">
        <v>1008</v>
      </c>
      <c r="T743" t="s">
        <v>1262</v>
      </c>
      <c r="U743" t="s">
        <v>1132</v>
      </c>
      <c r="V743" s="1081">
        <v>22.576000000000001</v>
      </c>
      <c r="W743" s="1081">
        <v>22.576000000000001</v>
      </c>
      <c r="X743" s="1081">
        <v>155047.155</v>
      </c>
      <c r="Y743"/>
      <c r="Z743" s="1081">
        <v>0</v>
      </c>
      <c r="AE743"/>
      <c r="AF743"/>
      <c r="AG743"/>
      <c r="AH743"/>
      <c r="AI743"/>
      <c r="AJ743" s="1081"/>
    </row>
    <row r="744" spans="12:36" x14ac:dyDescent="0.25">
      <c r="L744"/>
      <c r="M744"/>
      <c r="N744"/>
      <c r="O744"/>
      <c r="P744"/>
      <c r="R744" t="s">
        <v>97</v>
      </c>
      <c r="S744" t="s">
        <v>1310</v>
      </c>
      <c r="T744" t="s">
        <v>509</v>
      </c>
      <c r="U744" t="s">
        <v>1132</v>
      </c>
      <c r="V744" s="1081">
        <v>20</v>
      </c>
      <c r="W744" s="1081">
        <v>20</v>
      </c>
      <c r="X744" s="1081">
        <v>48244.82</v>
      </c>
      <c r="Y744"/>
      <c r="Z744" s="1081">
        <v>0</v>
      </c>
      <c r="AE744"/>
      <c r="AF744"/>
      <c r="AG744"/>
      <c r="AH744"/>
      <c r="AI744"/>
      <c r="AJ744" s="1081"/>
    </row>
    <row r="745" spans="12:36" x14ac:dyDescent="0.25">
      <c r="L745"/>
      <c r="M745"/>
      <c r="N745"/>
      <c r="O745"/>
      <c r="P745"/>
      <c r="R745" s="1083" t="s">
        <v>297</v>
      </c>
      <c r="S745" s="1083" t="s">
        <v>270</v>
      </c>
      <c r="T745" s="1083" t="s">
        <v>509</v>
      </c>
      <c r="U745" s="1083" t="s">
        <v>1132</v>
      </c>
      <c r="V745" s="1084">
        <v>210</v>
      </c>
      <c r="W745" s="1084">
        <v>300</v>
      </c>
      <c r="X745" s="1084">
        <v>1791700.8810000003</v>
      </c>
      <c r="Y745" s="1083" t="s">
        <v>1614</v>
      </c>
      <c r="Z745" s="1081">
        <v>90</v>
      </c>
      <c r="AE745"/>
      <c r="AF745"/>
      <c r="AG745"/>
      <c r="AH745"/>
      <c r="AI745" t="s">
        <v>1615</v>
      </c>
      <c r="AJ745" s="1081"/>
    </row>
    <row r="746" spans="12:36" x14ac:dyDescent="0.25">
      <c r="L746"/>
      <c r="M746"/>
      <c r="N746"/>
      <c r="O746"/>
      <c r="P746"/>
      <c r="R746" t="s">
        <v>100</v>
      </c>
      <c r="S746" t="s">
        <v>271</v>
      </c>
      <c r="T746" t="s">
        <v>720</v>
      </c>
      <c r="U746" t="s">
        <v>1132</v>
      </c>
      <c r="V746" s="1081">
        <v>101.32</v>
      </c>
      <c r="W746" s="1081">
        <v>101.32</v>
      </c>
      <c r="X746" s="1081">
        <v>152584.76</v>
      </c>
      <c r="Y746"/>
      <c r="Z746" s="1081">
        <v>0</v>
      </c>
      <c r="AE746"/>
      <c r="AF746"/>
      <c r="AG746"/>
      <c r="AH746"/>
      <c r="AI746"/>
      <c r="AJ746" s="1081"/>
    </row>
    <row r="747" spans="12:36" x14ac:dyDescent="0.25">
      <c r="L747"/>
      <c r="M747"/>
      <c r="N747"/>
      <c r="O747"/>
      <c r="P747"/>
      <c r="R747" t="s">
        <v>100</v>
      </c>
      <c r="S747" t="s">
        <v>271</v>
      </c>
      <c r="T747" t="s">
        <v>721</v>
      </c>
      <c r="U747" t="s">
        <v>1132</v>
      </c>
      <c r="V747" s="1081">
        <v>101.32</v>
      </c>
      <c r="W747" s="1081">
        <v>101.32</v>
      </c>
      <c r="X747" s="1081">
        <v>218250.69300000003</v>
      </c>
      <c r="Y747"/>
      <c r="Z747" s="1081">
        <v>0</v>
      </c>
      <c r="AE747"/>
      <c r="AF747"/>
      <c r="AG747"/>
      <c r="AH747"/>
      <c r="AI747"/>
      <c r="AJ747" s="1081"/>
    </row>
    <row r="748" spans="12:36" x14ac:dyDescent="0.25">
      <c r="L748"/>
      <c r="M748"/>
      <c r="N748"/>
      <c r="O748"/>
      <c r="P748"/>
      <c r="U748"/>
      <c r="V748" s="1081"/>
      <c r="W748" s="1081"/>
      <c r="X748" s="1081"/>
      <c r="Y748"/>
      <c r="Z748"/>
      <c r="AE748"/>
      <c r="AF748"/>
      <c r="AG748"/>
      <c r="AH748"/>
      <c r="AI748"/>
      <c r="AJ748"/>
    </row>
    <row r="749" spans="12:36" x14ac:dyDescent="0.25">
      <c r="L749"/>
      <c r="M749"/>
      <c r="N749"/>
      <c r="O749"/>
      <c r="P749"/>
      <c r="U749"/>
      <c r="V749"/>
      <c r="W749"/>
      <c r="X749"/>
      <c r="AE749"/>
      <c r="AF749"/>
      <c r="AG749"/>
      <c r="AH749"/>
    </row>
    <row r="750" spans="12:36" x14ac:dyDescent="0.25">
      <c r="L750"/>
      <c r="M750"/>
      <c r="N750"/>
      <c r="O750"/>
      <c r="P750"/>
    </row>
    <row r="751" spans="12:36" x14ac:dyDescent="0.25">
      <c r="L751"/>
      <c r="M751"/>
      <c r="N751"/>
      <c r="O751"/>
      <c r="P751"/>
    </row>
    <row r="752" spans="12:36" x14ac:dyDescent="0.25">
      <c r="L752"/>
      <c r="M752"/>
      <c r="N752"/>
      <c r="O752"/>
      <c r="P752"/>
    </row>
    <row r="753" spans="12:16" x14ac:dyDescent="0.25">
      <c r="L753"/>
      <c r="M753"/>
      <c r="N753"/>
      <c r="O753"/>
      <c r="P753"/>
    </row>
    <row r="754" spans="12:16" x14ac:dyDescent="0.25">
      <c r="L754"/>
      <c r="M754"/>
      <c r="N754"/>
      <c r="O754"/>
      <c r="P754"/>
    </row>
    <row r="755" spans="12:16" x14ac:dyDescent="0.25">
      <c r="L755"/>
      <c r="M755"/>
      <c r="N755"/>
      <c r="O755"/>
      <c r="P755"/>
    </row>
    <row r="756" spans="12:16" x14ac:dyDescent="0.25">
      <c r="L756"/>
      <c r="M756"/>
      <c r="N756"/>
      <c r="O756"/>
      <c r="P756"/>
    </row>
    <row r="757" spans="12:16" x14ac:dyDescent="0.25">
      <c r="L757"/>
      <c r="M757"/>
      <c r="N757"/>
      <c r="O757"/>
      <c r="P757"/>
    </row>
    <row r="758" spans="12:16" x14ac:dyDescent="0.25">
      <c r="L758"/>
      <c r="M758"/>
      <c r="N758"/>
    </row>
    <row r="759" spans="12:16" x14ac:dyDescent="0.25">
      <c r="L759"/>
      <c r="M759"/>
      <c r="N759"/>
    </row>
    <row r="760" spans="12:16" x14ac:dyDescent="0.25">
      <c r="L760"/>
      <c r="M760"/>
      <c r="N760"/>
    </row>
    <row r="761" spans="12:16" x14ac:dyDescent="0.25">
      <c r="L761"/>
      <c r="M761"/>
      <c r="N761"/>
    </row>
    <row r="762" spans="12:16" x14ac:dyDescent="0.25">
      <c r="L762"/>
      <c r="M762"/>
      <c r="N762"/>
    </row>
    <row r="763" spans="12:16" x14ac:dyDescent="0.25">
      <c r="L763"/>
      <c r="M763"/>
      <c r="N763"/>
    </row>
    <row r="764" spans="12:16" x14ac:dyDescent="0.25">
      <c r="L764"/>
      <c r="M764"/>
      <c r="N764"/>
    </row>
    <row r="765" spans="12:16" x14ac:dyDescent="0.25">
      <c r="L765"/>
      <c r="M765"/>
      <c r="N765"/>
    </row>
    <row r="766" spans="12:16" x14ac:dyDescent="0.25">
      <c r="L766"/>
      <c r="M766"/>
      <c r="N766"/>
    </row>
    <row r="767" spans="12:16" x14ac:dyDescent="0.25">
      <c r="L767"/>
      <c r="M767"/>
      <c r="N767"/>
    </row>
    <row r="768" spans="12:16" x14ac:dyDescent="0.25">
      <c r="L768"/>
      <c r="M768"/>
      <c r="N768"/>
    </row>
    <row r="769" spans="12:14" x14ac:dyDescent="0.25">
      <c r="L769"/>
      <c r="M769"/>
      <c r="N769"/>
    </row>
    <row r="770" spans="12:14" x14ac:dyDescent="0.25">
      <c r="L770"/>
      <c r="M770"/>
      <c r="N770"/>
    </row>
    <row r="771" spans="12:14" x14ac:dyDescent="0.25">
      <c r="L771"/>
      <c r="M771"/>
      <c r="N771"/>
    </row>
    <row r="772" spans="12:14" x14ac:dyDescent="0.25">
      <c r="L772"/>
      <c r="M772"/>
      <c r="N772"/>
    </row>
    <row r="773" spans="12:14" x14ac:dyDescent="0.25">
      <c r="L773"/>
      <c r="M773"/>
      <c r="N773"/>
    </row>
    <row r="774" spans="12:14" x14ac:dyDescent="0.25">
      <c r="L774"/>
      <c r="M774"/>
      <c r="N774"/>
    </row>
    <row r="775" spans="12:14" x14ac:dyDescent="0.25">
      <c r="L775"/>
      <c r="M775"/>
      <c r="N775"/>
    </row>
    <row r="776" spans="12:14" x14ac:dyDescent="0.25">
      <c r="L776"/>
      <c r="M776"/>
      <c r="N776"/>
    </row>
    <row r="777" spans="12:14" x14ac:dyDescent="0.25">
      <c r="L777"/>
      <c r="M777"/>
      <c r="N777"/>
    </row>
    <row r="778" spans="12:14" x14ac:dyDescent="0.25">
      <c r="L778"/>
      <c r="M778"/>
      <c r="N778"/>
    </row>
    <row r="779" spans="12:14" x14ac:dyDescent="0.25">
      <c r="L779"/>
      <c r="M779"/>
      <c r="N779"/>
    </row>
    <row r="780" spans="12:14" x14ac:dyDescent="0.25">
      <c r="L780"/>
      <c r="M780"/>
      <c r="N780"/>
    </row>
    <row r="781" spans="12:14" x14ac:dyDescent="0.25">
      <c r="L781"/>
      <c r="M781"/>
      <c r="N781"/>
    </row>
    <row r="782" spans="12:14" x14ac:dyDescent="0.25">
      <c r="L782"/>
      <c r="M782"/>
      <c r="N782"/>
    </row>
    <row r="783" spans="12:14" x14ac:dyDescent="0.25">
      <c r="L783"/>
      <c r="M783"/>
      <c r="N783"/>
    </row>
    <row r="784" spans="12:14" x14ac:dyDescent="0.25">
      <c r="L784"/>
      <c r="M784"/>
      <c r="N784"/>
    </row>
    <row r="785" spans="12:14" x14ac:dyDescent="0.25">
      <c r="L785"/>
      <c r="M785"/>
      <c r="N785"/>
    </row>
    <row r="786" spans="12:14" x14ac:dyDescent="0.25">
      <c r="L786"/>
      <c r="M786"/>
      <c r="N786"/>
    </row>
    <row r="787" spans="12:14" x14ac:dyDescent="0.25">
      <c r="L787"/>
      <c r="M787"/>
      <c r="N787"/>
    </row>
    <row r="788" spans="12:14" x14ac:dyDescent="0.25">
      <c r="L788"/>
      <c r="M788"/>
      <c r="N788"/>
    </row>
    <row r="789" spans="12:14" x14ac:dyDescent="0.25">
      <c r="L789"/>
      <c r="M789"/>
      <c r="N789"/>
    </row>
    <row r="790" spans="12:14" x14ac:dyDescent="0.25">
      <c r="L790"/>
      <c r="M790"/>
      <c r="N790"/>
    </row>
    <row r="791" spans="12:14" x14ac:dyDescent="0.25">
      <c r="L791"/>
      <c r="M791"/>
      <c r="N791"/>
    </row>
    <row r="792" spans="12:14" x14ac:dyDescent="0.25">
      <c r="L792"/>
      <c r="M792"/>
      <c r="N792"/>
    </row>
    <row r="793" spans="12:14" x14ac:dyDescent="0.25">
      <c r="L793"/>
      <c r="M793"/>
      <c r="N793"/>
    </row>
    <row r="794" spans="12:14" x14ac:dyDescent="0.25">
      <c r="L794"/>
      <c r="M794"/>
      <c r="N794"/>
    </row>
    <row r="795" spans="12:14" x14ac:dyDescent="0.25">
      <c r="L795"/>
      <c r="M795"/>
      <c r="N795"/>
    </row>
    <row r="796" spans="12:14" x14ac:dyDescent="0.25">
      <c r="L796"/>
      <c r="M796"/>
      <c r="N796"/>
    </row>
    <row r="797" spans="12:14" x14ac:dyDescent="0.25">
      <c r="L797"/>
      <c r="M797"/>
      <c r="N797"/>
    </row>
    <row r="798" spans="12:14" x14ac:dyDescent="0.25">
      <c r="L798"/>
      <c r="M798"/>
      <c r="N798"/>
    </row>
    <row r="799" spans="12:14" x14ac:dyDescent="0.25">
      <c r="L799"/>
      <c r="M799"/>
      <c r="N799"/>
    </row>
    <row r="800" spans="12:14" x14ac:dyDescent="0.25">
      <c r="L800"/>
      <c r="M800"/>
      <c r="N800"/>
    </row>
    <row r="801" spans="12:14" x14ac:dyDescent="0.25">
      <c r="L801"/>
      <c r="M801"/>
      <c r="N801"/>
    </row>
    <row r="802" spans="12:14" x14ac:dyDescent="0.25">
      <c r="L802"/>
      <c r="M802"/>
      <c r="N802"/>
    </row>
    <row r="803" spans="12:14" x14ac:dyDescent="0.25">
      <c r="L803"/>
      <c r="M803"/>
      <c r="N803"/>
    </row>
    <row r="804" spans="12:14" x14ac:dyDescent="0.25">
      <c r="L804"/>
      <c r="M804"/>
      <c r="N804"/>
    </row>
    <row r="805" spans="12:14" x14ac:dyDescent="0.25">
      <c r="L805"/>
      <c r="M805"/>
      <c r="N805"/>
    </row>
    <row r="806" spans="12:14" x14ac:dyDescent="0.25">
      <c r="L806"/>
      <c r="M806"/>
      <c r="N806"/>
    </row>
    <row r="807" spans="12:14" x14ac:dyDescent="0.25">
      <c r="L807"/>
      <c r="M807"/>
      <c r="N807"/>
    </row>
    <row r="808" spans="12:14" x14ac:dyDescent="0.25">
      <c r="L808"/>
      <c r="M808"/>
      <c r="N808"/>
    </row>
    <row r="809" spans="12:14" x14ac:dyDescent="0.25">
      <c r="L809"/>
      <c r="M809"/>
      <c r="N809"/>
    </row>
    <row r="810" spans="12:14" x14ac:dyDescent="0.25">
      <c r="L810"/>
      <c r="M810"/>
      <c r="N810"/>
    </row>
    <row r="811" spans="12:14" x14ac:dyDescent="0.25">
      <c r="L811"/>
      <c r="M811"/>
      <c r="N811"/>
    </row>
    <row r="812" spans="12:14" x14ac:dyDescent="0.25">
      <c r="L812"/>
      <c r="M812"/>
      <c r="N812"/>
    </row>
    <row r="813" spans="12:14" x14ac:dyDescent="0.25">
      <c r="L813"/>
      <c r="M813"/>
      <c r="N813"/>
    </row>
    <row r="814" spans="12:14" x14ac:dyDescent="0.25">
      <c r="L814"/>
      <c r="M814"/>
      <c r="N814"/>
    </row>
    <row r="815" spans="12:14" x14ac:dyDescent="0.25">
      <c r="L815"/>
      <c r="M815"/>
      <c r="N815"/>
    </row>
    <row r="816" spans="12:14" x14ac:dyDescent="0.25">
      <c r="L816"/>
      <c r="M816"/>
      <c r="N816"/>
    </row>
    <row r="817" spans="12:14" x14ac:dyDescent="0.25">
      <c r="L817"/>
      <c r="M817"/>
      <c r="N817"/>
    </row>
    <row r="818" spans="12:14" x14ac:dyDescent="0.25">
      <c r="L818"/>
      <c r="M818"/>
      <c r="N818"/>
    </row>
    <row r="819" spans="12:14" x14ac:dyDescent="0.25">
      <c r="L819"/>
      <c r="M819"/>
      <c r="N819"/>
    </row>
    <row r="820" spans="12:14" x14ac:dyDescent="0.25">
      <c r="L820"/>
      <c r="M820"/>
      <c r="N820"/>
    </row>
    <row r="821" spans="12:14" x14ac:dyDescent="0.25">
      <c r="L821"/>
      <c r="M821"/>
      <c r="N821"/>
    </row>
    <row r="822" spans="12:14" x14ac:dyDescent="0.25">
      <c r="L822"/>
      <c r="M822"/>
      <c r="N822"/>
    </row>
    <row r="823" spans="12:14" x14ac:dyDescent="0.25">
      <c r="L823"/>
      <c r="M823"/>
      <c r="N823"/>
    </row>
    <row r="824" spans="12:14" x14ac:dyDescent="0.25">
      <c r="L824"/>
      <c r="M824"/>
      <c r="N824"/>
    </row>
    <row r="825" spans="12:14" x14ac:dyDescent="0.25">
      <c r="L825"/>
      <c r="M825"/>
      <c r="N825"/>
    </row>
    <row r="826" spans="12:14" x14ac:dyDescent="0.25">
      <c r="L826"/>
      <c r="M826"/>
      <c r="N826"/>
    </row>
    <row r="827" spans="12:14" x14ac:dyDescent="0.25">
      <c r="L827"/>
      <c r="M827"/>
      <c r="N827"/>
    </row>
    <row r="828" spans="12:14" x14ac:dyDescent="0.25">
      <c r="L828"/>
      <c r="M828"/>
      <c r="N828"/>
    </row>
    <row r="829" spans="12:14" x14ac:dyDescent="0.25">
      <c r="L829"/>
      <c r="M829"/>
      <c r="N829"/>
    </row>
    <row r="830" spans="12:14" x14ac:dyDescent="0.25">
      <c r="L830"/>
      <c r="M830"/>
      <c r="N830"/>
    </row>
    <row r="831" spans="12:14" x14ac:dyDescent="0.25">
      <c r="L831"/>
      <c r="M831"/>
      <c r="N831"/>
    </row>
    <row r="832" spans="12:14" x14ac:dyDescent="0.25">
      <c r="L832"/>
      <c r="M832"/>
      <c r="N832"/>
    </row>
    <row r="833" spans="12:14" x14ac:dyDescent="0.25">
      <c r="L833"/>
      <c r="M833"/>
      <c r="N833"/>
    </row>
    <row r="834" spans="12:14" x14ac:dyDescent="0.25">
      <c r="L834"/>
      <c r="M834"/>
      <c r="N834"/>
    </row>
    <row r="835" spans="12:14" x14ac:dyDescent="0.25">
      <c r="L835"/>
      <c r="M835"/>
      <c r="N835"/>
    </row>
    <row r="836" spans="12:14" x14ac:dyDescent="0.25">
      <c r="L836"/>
      <c r="M836"/>
      <c r="N836"/>
    </row>
    <row r="837" spans="12:14" x14ac:dyDescent="0.25">
      <c r="L837"/>
      <c r="M837"/>
      <c r="N837"/>
    </row>
    <row r="838" spans="12:14" x14ac:dyDescent="0.25">
      <c r="L838"/>
      <c r="M838"/>
      <c r="N838"/>
    </row>
    <row r="839" spans="12:14" x14ac:dyDescent="0.25">
      <c r="L839"/>
      <c r="M839"/>
      <c r="N839"/>
    </row>
    <row r="840" spans="12:14" x14ac:dyDescent="0.25">
      <c r="L840"/>
      <c r="M840"/>
      <c r="N840"/>
    </row>
    <row r="841" spans="12:14" x14ac:dyDescent="0.25">
      <c r="L841"/>
      <c r="M841"/>
      <c r="N841"/>
    </row>
    <row r="842" spans="12:14" x14ac:dyDescent="0.25">
      <c r="L842"/>
      <c r="M842"/>
      <c r="N842"/>
    </row>
    <row r="843" spans="12:14" x14ac:dyDescent="0.25">
      <c r="L843"/>
      <c r="M843"/>
      <c r="N843"/>
    </row>
    <row r="844" spans="12:14" x14ac:dyDescent="0.25">
      <c r="L844"/>
      <c r="M844"/>
      <c r="N844"/>
    </row>
    <row r="845" spans="12:14" x14ac:dyDescent="0.25">
      <c r="L845"/>
      <c r="M845"/>
      <c r="N845"/>
    </row>
    <row r="846" spans="12:14" x14ac:dyDescent="0.25">
      <c r="L846"/>
      <c r="M846"/>
      <c r="N846"/>
    </row>
    <row r="847" spans="12:14" x14ac:dyDescent="0.25">
      <c r="L847"/>
      <c r="M847"/>
      <c r="N847"/>
    </row>
    <row r="848" spans="12:14" x14ac:dyDescent="0.25">
      <c r="L848"/>
      <c r="M848"/>
      <c r="N848"/>
    </row>
    <row r="849" spans="12:14" x14ac:dyDescent="0.25">
      <c r="L849"/>
      <c r="M849"/>
      <c r="N849"/>
    </row>
    <row r="850" spans="12:14" x14ac:dyDescent="0.25">
      <c r="L850"/>
      <c r="M850"/>
      <c r="N850"/>
    </row>
    <row r="851" spans="12:14" x14ac:dyDescent="0.25">
      <c r="L851"/>
      <c r="M851"/>
      <c r="N851"/>
    </row>
    <row r="852" spans="12:14" x14ac:dyDescent="0.25">
      <c r="L852"/>
      <c r="M852"/>
      <c r="N852"/>
    </row>
    <row r="853" spans="12:14" x14ac:dyDescent="0.25">
      <c r="L853"/>
      <c r="M853"/>
      <c r="N853"/>
    </row>
    <row r="854" spans="12:14" x14ac:dyDescent="0.25">
      <c r="L854"/>
      <c r="M854"/>
      <c r="N854"/>
    </row>
    <row r="855" spans="12:14" x14ac:dyDescent="0.25">
      <c r="L855"/>
      <c r="M855"/>
      <c r="N855"/>
    </row>
    <row r="856" spans="12:14" x14ac:dyDescent="0.25">
      <c r="L856"/>
      <c r="M856"/>
      <c r="N856"/>
    </row>
    <row r="857" spans="12:14" x14ac:dyDescent="0.25">
      <c r="L857"/>
      <c r="M857"/>
      <c r="N857"/>
    </row>
    <row r="858" spans="12:14" x14ac:dyDescent="0.25">
      <c r="L858"/>
      <c r="M858"/>
      <c r="N858"/>
    </row>
    <row r="859" spans="12:14" x14ac:dyDescent="0.25">
      <c r="L859"/>
      <c r="M859"/>
      <c r="N859"/>
    </row>
    <row r="860" spans="12:14" x14ac:dyDescent="0.25">
      <c r="L860"/>
      <c r="M860"/>
      <c r="N860"/>
    </row>
    <row r="861" spans="12:14" x14ac:dyDescent="0.25">
      <c r="L861"/>
      <c r="M861"/>
      <c r="N861"/>
    </row>
    <row r="862" spans="12:14" x14ac:dyDescent="0.25">
      <c r="L862"/>
      <c r="M862"/>
      <c r="N862"/>
    </row>
    <row r="863" spans="12:14" x14ac:dyDescent="0.25">
      <c r="L863"/>
      <c r="M863"/>
      <c r="N863"/>
    </row>
    <row r="864" spans="12:14" x14ac:dyDescent="0.25">
      <c r="L864"/>
      <c r="M864"/>
      <c r="N864"/>
    </row>
    <row r="865" spans="12:14" x14ac:dyDescent="0.25">
      <c r="L865"/>
      <c r="M865"/>
      <c r="N865"/>
    </row>
    <row r="866" spans="12:14" x14ac:dyDescent="0.25">
      <c r="L866"/>
      <c r="M866"/>
      <c r="N866"/>
    </row>
    <row r="867" spans="12:14" x14ac:dyDescent="0.25">
      <c r="L867"/>
      <c r="M867"/>
      <c r="N867"/>
    </row>
    <row r="868" spans="12:14" x14ac:dyDescent="0.25">
      <c r="L868"/>
      <c r="M868"/>
      <c r="N868"/>
    </row>
    <row r="869" spans="12:14" x14ac:dyDescent="0.25">
      <c r="L869"/>
      <c r="M869"/>
      <c r="N869"/>
    </row>
    <row r="870" spans="12:14" x14ac:dyDescent="0.25">
      <c r="L870"/>
      <c r="M870"/>
      <c r="N870"/>
    </row>
    <row r="871" spans="12:14" x14ac:dyDescent="0.25">
      <c r="L871"/>
      <c r="M871"/>
      <c r="N871"/>
    </row>
    <row r="872" spans="12:14" x14ac:dyDescent="0.25">
      <c r="L872"/>
      <c r="M872"/>
      <c r="N872"/>
    </row>
    <row r="873" spans="12:14" x14ac:dyDescent="0.25">
      <c r="L873"/>
      <c r="M873"/>
      <c r="N873"/>
    </row>
    <row r="874" spans="12:14" x14ac:dyDescent="0.25">
      <c r="L874"/>
      <c r="M874"/>
      <c r="N874"/>
    </row>
    <row r="875" spans="12:14" x14ac:dyDescent="0.25">
      <c r="L875"/>
      <c r="M875"/>
      <c r="N875"/>
    </row>
    <row r="876" spans="12:14" x14ac:dyDescent="0.25">
      <c r="L876"/>
      <c r="M876"/>
      <c r="N876"/>
    </row>
    <row r="877" spans="12:14" x14ac:dyDescent="0.25">
      <c r="L877"/>
      <c r="M877"/>
      <c r="N877"/>
    </row>
    <row r="878" spans="12:14" x14ac:dyDescent="0.25">
      <c r="L878"/>
      <c r="M878"/>
      <c r="N878"/>
    </row>
    <row r="879" spans="12:14" x14ac:dyDescent="0.25">
      <c r="L879"/>
      <c r="M879"/>
      <c r="N879"/>
    </row>
    <row r="880" spans="12:14" x14ac:dyDescent="0.25">
      <c r="L880"/>
      <c r="M880"/>
      <c r="N880"/>
    </row>
    <row r="881" spans="12:14" x14ac:dyDescent="0.25">
      <c r="L881"/>
      <c r="M881"/>
      <c r="N881"/>
    </row>
    <row r="882" spans="12:14" x14ac:dyDescent="0.25">
      <c r="L882"/>
      <c r="M882"/>
      <c r="N882"/>
    </row>
    <row r="883" spans="12:14" x14ac:dyDescent="0.25">
      <c r="L883"/>
      <c r="M883"/>
      <c r="N883"/>
    </row>
    <row r="884" spans="12:14" x14ac:dyDescent="0.25">
      <c r="L884"/>
      <c r="M884"/>
      <c r="N884"/>
    </row>
    <row r="885" spans="12:14" x14ac:dyDescent="0.25">
      <c r="L885"/>
      <c r="M885"/>
      <c r="N885"/>
    </row>
    <row r="886" spans="12:14" x14ac:dyDescent="0.25">
      <c r="L886"/>
      <c r="M886"/>
      <c r="N886"/>
    </row>
    <row r="887" spans="12:14" x14ac:dyDescent="0.25">
      <c r="L887"/>
      <c r="M887"/>
      <c r="N887"/>
    </row>
    <row r="888" spans="12:14" x14ac:dyDescent="0.25">
      <c r="L888"/>
      <c r="M888"/>
      <c r="N888"/>
    </row>
    <row r="889" spans="12:14" x14ac:dyDescent="0.25">
      <c r="L889"/>
      <c r="M889"/>
      <c r="N889"/>
    </row>
    <row r="890" spans="12:14" x14ac:dyDescent="0.25">
      <c r="L890"/>
      <c r="M890"/>
      <c r="N890"/>
    </row>
    <row r="891" spans="12:14" x14ac:dyDescent="0.25">
      <c r="L891"/>
      <c r="M891"/>
      <c r="N891"/>
    </row>
    <row r="892" spans="12:14" x14ac:dyDescent="0.25">
      <c r="L892"/>
      <c r="M892"/>
      <c r="N892"/>
    </row>
    <row r="893" spans="12:14" x14ac:dyDescent="0.25">
      <c r="L893"/>
      <c r="M893"/>
      <c r="N893"/>
    </row>
    <row r="894" spans="12:14" x14ac:dyDescent="0.25">
      <c r="L894"/>
      <c r="M894"/>
      <c r="N894"/>
    </row>
    <row r="895" spans="12:14" x14ac:dyDescent="0.25">
      <c r="L895"/>
      <c r="M895"/>
      <c r="N895"/>
    </row>
    <row r="896" spans="12:14" x14ac:dyDescent="0.25">
      <c r="L896"/>
      <c r="M896"/>
      <c r="N896"/>
    </row>
    <row r="897" spans="12:14" x14ac:dyDescent="0.25">
      <c r="L897"/>
      <c r="M897"/>
      <c r="N897"/>
    </row>
    <row r="898" spans="12:14" x14ac:dyDescent="0.25">
      <c r="L898"/>
      <c r="M898"/>
      <c r="N898"/>
    </row>
    <row r="899" spans="12:14" x14ac:dyDescent="0.25">
      <c r="L899"/>
      <c r="M899"/>
      <c r="N899"/>
    </row>
    <row r="900" spans="12:14" x14ac:dyDescent="0.25">
      <c r="L900"/>
      <c r="M900"/>
      <c r="N900"/>
    </row>
    <row r="901" spans="12:14" x14ac:dyDescent="0.25">
      <c r="L901"/>
      <c r="M901"/>
      <c r="N901"/>
    </row>
    <row r="902" spans="12:14" x14ac:dyDescent="0.25">
      <c r="L902"/>
      <c r="M902"/>
      <c r="N902"/>
    </row>
    <row r="903" spans="12:14" x14ac:dyDescent="0.25">
      <c r="L903"/>
      <c r="M903"/>
      <c r="N903"/>
    </row>
    <row r="904" spans="12:14" x14ac:dyDescent="0.25">
      <c r="L904"/>
      <c r="M904"/>
      <c r="N904"/>
    </row>
    <row r="905" spans="12:14" x14ac:dyDescent="0.25">
      <c r="L905"/>
      <c r="M905"/>
      <c r="N905"/>
    </row>
    <row r="906" spans="12:14" x14ac:dyDescent="0.25">
      <c r="L906"/>
      <c r="M906"/>
      <c r="N906"/>
    </row>
    <row r="907" spans="12:14" x14ac:dyDescent="0.25">
      <c r="L907"/>
      <c r="M907"/>
      <c r="N907"/>
    </row>
    <row r="908" spans="12:14" x14ac:dyDescent="0.25">
      <c r="L908"/>
      <c r="M908"/>
      <c r="N908"/>
    </row>
    <row r="909" spans="12:14" x14ac:dyDescent="0.25">
      <c r="L909"/>
      <c r="M909"/>
      <c r="N909"/>
    </row>
    <row r="910" spans="12:14" x14ac:dyDescent="0.25">
      <c r="L910"/>
      <c r="M910"/>
      <c r="N910"/>
    </row>
    <row r="911" spans="12:14" x14ac:dyDescent="0.25">
      <c r="L911"/>
      <c r="M911"/>
      <c r="N911"/>
    </row>
    <row r="912" spans="12:14" x14ac:dyDescent="0.25">
      <c r="L912"/>
      <c r="M912"/>
      <c r="N912"/>
    </row>
    <row r="913" spans="12:14" x14ac:dyDescent="0.25">
      <c r="L913"/>
      <c r="M913"/>
      <c r="N913"/>
    </row>
    <row r="914" spans="12:14" x14ac:dyDescent="0.25">
      <c r="L914"/>
      <c r="M914"/>
      <c r="N914"/>
    </row>
    <row r="915" spans="12:14" x14ac:dyDescent="0.25">
      <c r="L915"/>
      <c r="M915"/>
      <c r="N915"/>
    </row>
    <row r="916" spans="12:14" x14ac:dyDescent="0.25">
      <c r="L916"/>
      <c r="M916"/>
      <c r="N916"/>
    </row>
    <row r="917" spans="12:14" x14ac:dyDescent="0.25">
      <c r="L917"/>
      <c r="M917"/>
      <c r="N917"/>
    </row>
    <row r="918" spans="12:14" x14ac:dyDescent="0.25">
      <c r="L918"/>
      <c r="M918"/>
      <c r="N918"/>
    </row>
    <row r="919" spans="12:14" x14ac:dyDescent="0.25">
      <c r="L919"/>
      <c r="M919"/>
      <c r="N919"/>
    </row>
    <row r="920" spans="12:14" x14ac:dyDescent="0.25">
      <c r="L920"/>
      <c r="M920"/>
      <c r="N920"/>
    </row>
    <row r="921" spans="12:14" x14ac:dyDescent="0.25">
      <c r="L921"/>
      <c r="M921"/>
      <c r="N921"/>
    </row>
    <row r="922" spans="12:14" x14ac:dyDescent="0.25">
      <c r="L922"/>
      <c r="M922"/>
      <c r="N922"/>
    </row>
    <row r="923" spans="12:14" x14ac:dyDescent="0.25">
      <c r="L923"/>
      <c r="M923"/>
      <c r="N923"/>
    </row>
    <row r="924" spans="12:14" x14ac:dyDescent="0.25">
      <c r="L924"/>
      <c r="M924"/>
      <c r="N924"/>
    </row>
    <row r="925" spans="12:14" x14ac:dyDescent="0.25">
      <c r="L925"/>
      <c r="M925"/>
      <c r="N925"/>
    </row>
    <row r="926" spans="12:14" x14ac:dyDescent="0.25">
      <c r="L926"/>
      <c r="M926"/>
      <c r="N926"/>
    </row>
    <row r="927" spans="12:14" x14ac:dyDescent="0.25">
      <c r="L927"/>
      <c r="M927"/>
      <c r="N927"/>
    </row>
    <row r="928" spans="12:14" x14ac:dyDescent="0.25">
      <c r="L928"/>
      <c r="M928"/>
      <c r="N928"/>
    </row>
    <row r="929" spans="12:14" x14ac:dyDescent="0.25">
      <c r="L929"/>
      <c r="M929"/>
      <c r="N929"/>
    </row>
    <row r="930" spans="12:14" x14ac:dyDescent="0.25">
      <c r="L930"/>
      <c r="M930"/>
      <c r="N930"/>
    </row>
    <row r="931" spans="12:14" x14ac:dyDescent="0.25">
      <c r="L931"/>
      <c r="M931"/>
      <c r="N931"/>
    </row>
    <row r="932" spans="12:14" x14ac:dyDescent="0.25">
      <c r="L932"/>
      <c r="M932"/>
      <c r="N932"/>
    </row>
    <row r="933" spans="12:14" x14ac:dyDescent="0.25">
      <c r="L933"/>
      <c r="M933"/>
      <c r="N933"/>
    </row>
    <row r="934" spans="12:14" x14ac:dyDescent="0.25">
      <c r="L934"/>
      <c r="M934"/>
      <c r="N934"/>
    </row>
    <row r="935" spans="12:14" x14ac:dyDescent="0.25">
      <c r="L935"/>
      <c r="M935"/>
      <c r="N935"/>
    </row>
    <row r="936" spans="12:14" x14ac:dyDescent="0.25">
      <c r="L936"/>
      <c r="M936"/>
      <c r="N936"/>
    </row>
    <row r="937" spans="12:14" x14ac:dyDescent="0.25">
      <c r="L937"/>
      <c r="M937"/>
      <c r="N937"/>
    </row>
    <row r="938" spans="12:14" x14ac:dyDescent="0.25">
      <c r="L938"/>
      <c r="M938"/>
      <c r="N938"/>
    </row>
    <row r="939" spans="12:14" x14ac:dyDescent="0.25">
      <c r="L939"/>
      <c r="M939"/>
      <c r="N939"/>
    </row>
    <row r="940" spans="12:14" x14ac:dyDescent="0.25">
      <c r="L940"/>
      <c r="M940"/>
      <c r="N940"/>
    </row>
    <row r="941" spans="12:14" x14ac:dyDescent="0.25">
      <c r="L941"/>
      <c r="M941"/>
      <c r="N941"/>
    </row>
    <row r="942" spans="12:14" x14ac:dyDescent="0.25">
      <c r="L942"/>
      <c r="M942"/>
      <c r="N942"/>
    </row>
    <row r="943" spans="12:14" x14ac:dyDescent="0.25">
      <c r="L943"/>
      <c r="M943"/>
      <c r="N943"/>
    </row>
    <row r="944" spans="12:14" x14ac:dyDescent="0.25">
      <c r="L944"/>
      <c r="M944"/>
      <c r="N944"/>
    </row>
    <row r="945" spans="12:14" x14ac:dyDescent="0.25">
      <c r="L945"/>
      <c r="M945"/>
      <c r="N945"/>
    </row>
    <row r="946" spans="12:14" x14ac:dyDescent="0.25">
      <c r="L946"/>
      <c r="M946"/>
      <c r="N946"/>
    </row>
    <row r="947" spans="12:14" x14ac:dyDescent="0.25">
      <c r="L947"/>
      <c r="M947"/>
      <c r="N947"/>
    </row>
    <row r="948" spans="12:14" x14ac:dyDescent="0.25">
      <c r="L948"/>
      <c r="M948"/>
      <c r="N948"/>
    </row>
    <row r="949" spans="12:14" x14ac:dyDescent="0.25">
      <c r="L949"/>
      <c r="M949"/>
      <c r="N949"/>
    </row>
    <row r="950" spans="12:14" x14ac:dyDescent="0.25">
      <c r="L950"/>
      <c r="M950"/>
      <c r="N950"/>
    </row>
    <row r="951" spans="12:14" x14ac:dyDescent="0.25">
      <c r="L951"/>
      <c r="M951"/>
      <c r="N951"/>
    </row>
    <row r="952" spans="12:14" x14ac:dyDescent="0.25">
      <c r="L952"/>
      <c r="M952"/>
      <c r="N952"/>
    </row>
    <row r="953" spans="12:14" x14ac:dyDescent="0.25">
      <c r="L953"/>
      <c r="M953"/>
      <c r="N953"/>
    </row>
    <row r="954" spans="12:14" x14ac:dyDescent="0.25">
      <c r="L954"/>
      <c r="M954"/>
      <c r="N954"/>
    </row>
    <row r="955" spans="12:14" x14ac:dyDescent="0.25">
      <c r="L955"/>
      <c r="M955"/>
      <c r="N955"/>
    </row>
    <row r="956" spans="12:14" x14ac:dyDescent="0.25">
      <c r="L956"/>
      <c r="M956"/>
      <c r="N956"/>
    </row>
    <row r="957" spans="12:14" x14ac:dyDescent="0.25">
      <c r="L957"/>
      <c r="M957"/>
      <c r="N957"/>
    </row>
    <row r="958" spans="12:14" x14ac:dyDescent="0.25">
      <c r="L958"/>
      <c r="M958"/>
      <c r="N958"/>
    </row>
    <row r="959" spans="12:14" x14ac:dyDescent="0.25">
      <c r="L959"/>
      <c r="M959"/>
      <c r="N959"/>
    </row>
    <row r="960" spans="12:14" x14ac:dyDescent="0.25">
      <c r="L960"/>
      <c r="M960"/>
      <c r="N960"/>
    </row>
    <row r="961" spans="12:14" x14ac:dyDescent="0.25">
      <c r="L961"/>
      <c r="M961"/>
      <c r="N961"/>
    </row>
    <row r="962" spans="12:14" x14ac:dyDescent="0.25">
      <c r="L962"/>
      <c r="M962"/>
      <c r="N962"/>
    </row>
    <row r="963" spans="12:14" x14ac:dyDescent="0.25">
      <c r="L963"/>
      <c r="M963"/>
      <c r="N963"/>
    </row>
    <row r="964" spans="12:14" x14ac:dyDescent="0.25">
      <c r="L964"/>
      <c r="M964"/>
      <c r="N964"/>
    </row>
    <row r="965" spans="12:14" x14ac:dyDescent="0.25">
      <c r="L965"/>
      <c r="M965"/>
      <c r="N965"/>
    </row>
    <row r="966" spans="12:14" x14ac:dyDescent="0.25">
      <c r="L966"/>
      <c r="M966"/>
      <c r="N966"/>
    </row>
    <row r="967" spans="12:14" x14ac:dyDescent="0.25">
      <c r="L967"/>
      <c r="M967"/>
      <c r="N967"/>
    </row>
    <row r="968" spans="12:14" x14ac:dyDescent="0.25">
      <c r="L968"/>
      <c r="M968"/>
      <c r="N968"/>
    </row>
    <row r="969" spans="12:14" x14ac:dyDescent="0.25">
      <c r="L969"/>
      <c r="M969"/>
      <c r="N969"/>
    </row>
    <row r="970" spans="12:14" x14ac:dyDescent="0.25">
      <c r="L970"/>
      <c r="M970"/>
      <c r="N970"/>
    </row>
    <row r="971" spans="12:14" x14ac:dyDescent="0.25">
      <c r="L971"/>
      <c r="M971"/>
      <c r="N971"/>
    </row>
    <row r="972" spans="12:14" x14ac:dyDescent="0.25">
      <c r="L972"/>
      <c r="M972"/>
      <c r="N972"/>
    </row>
    <row r="973" spans="12:14" x14ac:dyDescent="0.25">
      <c r="L973"/>
      <c r="M973"/>
      <c r="N973"/>
    </row>
    <row r="974" spans="12:14" x14ac:dyDescent="0.25">
      <c r="L974"/>
      <c r="M974"/>
      <c r="N974"/>
    </row>
    <row r="975" spans="12:14" x14ac:dyDescent="0.25">
      <c r="L975"/>
      <c r="M975"/>
      <c r="N975"/>
    </row>
    <row r="976" spans="12:14" x14ac:dyDescent="0.25">
      <c r="L976"/>
      <c r="M976"/>
      <c r="N976"/>
    </row>
    <row r="977" spans="12:14" x14ac:dyDescent="0.25">
      <c r="L977"/>
      <c r="M977"/>
      <c r="N977"/>
    </row>
    <row r="978" spans="12:14" x14ac:dyDescent="0.25">
      <c r="L978"/>
      <c r="M978"/>
      <c r="N978"/>
    </row>
    <row r="979" spans="12:14" x14ac:dyDescent="0.25">
      <c r="L979"/>
      <c r="M979"/>
      <c r="N979"/>
    </row>
    <row r="980" spans="12:14" x14ac:dyDescent="0.25">
      <c r="L980"/>
      <c r="M980"/>
      <c r="N980"/>
    </row>
    <row r="981" spans="12:14" x14ac:dyDescent="0.25">
      <c r="L981"/>
      <c r="M981"/>
      <c r="N981"/>
    </row>
    <row r="982" spans="12:14" x14ac:dyDescent="0.25">
      <c r="L982"/>
      <c r="M982"/>
      <c r="N982"/>
    </row>
    <row r="983" spans="12:14" x14ac:dyDescent="0.25">
      <c r="L983"/>
      <c r="M983"/>
      <c r="N983"/>
    </row>
    <row r="984" spans="12:14" x14ac:dyDescent="0.25">
      <c r="L984"/>
      <c r="M984"/>
      <c r="N984"/>
    </row>
    <row r="985" spans="12:14" x14ac:dyDescent="0.25">
      <c r="L985"/>
      <c r="M985"/>
      <c r="N985"/>
    </row>
    <row r="986" spans="12:14" x14ac:dyDescent="0.25">
      <c r="L986"/>
      <c r="M986"/>
      <c r="N986"/>
    </row>
    <row r="987" spans="12:14" x14ac:dyDescent="0.25">
      <c r="L987"/>
      <c r="M987"/>
      <c r="N987"/>
    </row>
    <row r="988" spans="12:14" x14ac:dyDescent="0.25">
      <c r="L988"/>
      <c r="M988"/>
      <c r="N988"/>
    </row>
    <row r="989" spans="12:14" x14ac:dyDescent="0.25">
      <c r="L989"/>
      <c r="M989"/>
      <c r="N989"/>
    </row>
    <row r="990" spans="12:14" x14ac:dyDescent="0.25">
      <c r="L990"/>
      <c r="M990"/>
      <c r="N990"/>
    </row>
    <row r="991" spans="12:14" x14ac:dyDescent="0.25">
      <c r="L991"/>
      <c r="M991"/>
      <c r="N991"/>
    </row>
    <row r="992" spans="12:14" x14ac:dyDescent="0.25">
      <c r="L992"/>
      <c r="M992"/>
      <c r="N992"/>
    </row>
    <row r="993" spans="12:14" x14ac:dyDescent="0.25">
      <c r="L993"/>
      <c r="M993"/>
      <c r="N993"/>
    </row>
    <row r="994" spans="12:14" x14ac:dyDescent="0.25">
      <c r="L994"/>
      <c r="M994"/>
      <c r="N994"/>
    </row>
    <row r="995" spans="12:14" x14ac:dyDescent="0.25">
      <c r="L995"/>
      <c r="M995"/>
      <c r="N995"/>
    </row>
    <row r="996" spans="12:14" x14ac:dyDescent="0.25">
      <c r="L996"/>
      <c r="M996"/>
      <c r="N996"/>
    </row>
    <row r="997" spans="12:14" x14ac:dyDescent="0.25">
      <c r="L997"/>
      <c r="M997"/>
      <c r="N997"/>
    </row>
    <row r="998" spans="12:14" x14ac:dyDescent="0.25">
      <c r="L998"/>
      <c r="M998"/>
      <c r="N998"/>
    </row>
    <row r="999" spans="12:14" x14ac:dyDescent="0.25">
      <c r="L999"/>
      <c r="M999"/>
      <c r="N999"/>
    </row>
    <row r="1000" spans="12:14" x14ac:dyDescent="0.25">
      <c r="L1000"/>
      <c r="M1000"/>
      <c r="N1000"/>
    </row>
    <row r="1001" spans="12:14" x14ac:dyDescent="0.25">
      <c r="L1001"/>
      <c r="M1001"/>
      <c r="N1001"/>
    </row>
    <row r="1002" spans="12:14" x14ac:dyDescent="0.25">
      <c r="L1002"/>
      <c r="M1002"/>
      <c r="N1002"/>
    </row>
    <row r="1003" spans="12:14" x14ac:dyDescent="0.25">
      <c r="L1003"/>
      <c r="M1003"/>
      <c r="N1003"/>
    </row>
    <row r="1004" spans="12:14" x14ac:dyDescent="0.25">
      <c r="L1004"/>
      <c r="M1004"/>
      <c r="N1004"/>
    </row>
    <row r="1005" spans="12:14" x14ac:dyDescent="0.25">
      <c r="L1005"/>
      <c r="M1005"/>
      <c r="N1005"/>
    </row>
    <row r="1006" spans="12:14" x14ac:dyDescent="0.25">
      <c r="L1006"/>
      <c r="M1006"/>
      <c r="N1006"/>
    </row>
    <row r="1007" spans="12:14" x14ac:dyDescent="0.25">
      <c r="L1007"/>
      <c r="M1007"/>
      <c r="N1007"/>
    </row>
    <row r="1008" spans="12:14" x14ac:dyDescent="0.25">
      <c r="L1008"/>
      <c r="M1008"/>
      <c r="N1008"/>
    </row>
    <row r="1009" spans="12:14" x14ac:dyDescent="0.25">
      <c r="L1009"/>
      <c r="M1009"/>
      <c r="N1009"/>
    </row>
    <row r="1010" spans="12:14" x14ac:dyDescent="0.25">
      <c r="L1010"/>
      <c r="M1010"/>
      <c r="N1010"/>
    </row>
    <row r="1011" spans="12:14" x14ac:dyDescent="0.25">
      <c r="L1011"/>
      <c r="M1011"/>
      <c r="N1011"/>
    </row>
    <row r="1012" spans="12:14" x14ac:dyDescent="0.25">
      <c r="L1012"/>
      <c r="M1012"/>
      <c r="N1012"/>
    </row>
    <row r="1013" spans="12:14" x14ac:dyDescent="0.25">
      <c r="L1013"/>
      <c r="M1013"/>
      <c r="N1013"/>
    </row>
    <row r="1014" spans="12:14" x14ac:dyDescent="0.25">
      <c r="L1014"/>
      <c r="M1014"/>
      <c r="N1014"/>
    </row>
    <row r="1015" spans="12:14" x14ac:dyDescent="0.25">
      <c r="L1015"/>
      <c r="M1015"/>
      <c r="N1015"/>
    </row>
    <row r="1016" spans="12:14" x14ac:dyDescent="0.25">
      <c r="L1016"/>
      <c r="M1016"/>
      <c r="N1016"/>
    </row>
    <row r="1017" spans="12:14" x14ac:dyDescent="0.25">
      <c r="L1017"/>
      <c r="M1017"/>
      <c r="N1017"/>
    </row>
    <row r="1018" spans="12:14" x14ac:dyDescent="0.25">
      <c r="L1018"/>
      <c r="M1018"/>
      <c r="N1018"/>
    </row>
    <row r="1019" spans="12:14" x14ac:dyDescent="0.25">
      <c r="L1019"/>
      <c r="M1019"/>
      <c r="N1019"/>
    </row>
    <row r="1020" spans="12:14" x14ac:dyDescent="0.25">
      <c r="L1020"/>
      <c r="M1020"/>
      <c r="N1020"/>
    </row>
    <row r="1021" spans="12:14" x14ac:dyDescent="0.25">
      <c r="L1021"/>
      <c r="M1021"/>
      <c r="N1021"/>
    </row>
    <row r="1022" spans="12:14" x14ac:dyDescent="0.25">
      <c r="L1022"/>
      <c r="M1022"/>
      <c r="N1022"/>
    </row>
    <row r="1023" spans="12:14" x14ac:dyDescent="0.25">
      <c r="L1023"/>
      <c r="M1023"/>
      <c r="N1023"/>
    </row>
    <row r="1024" spans="12:14" x14ac:dyDescent="0.25">
      <c r="L1024"/>
      <c r="M1024"/>
      <c r="N1024"/>
    </row>
    <row r="1025" spans="12:14" x14ac:dyDescent="0.25">
      <c r="L1025"/>
      <c r="M1025"/>
      <c r="N1025"/>
    </row>
    <row r="1026" spans="12:14" x14ac:dyDescent="0.25">
      <c r="L1026"/>
      <c r="M1026"/>
      <c r="N1026"/>
    </row>
    <row r="1027" spans="12:14" x14ac:dyDescent="0.25">
      <c r="L1027"/>
      <c r="M1027"/>
      <c r="N1027"/>
    </row>
    <row r="1028" spans="12:14" x14ac:dyDescent="0.25">
      <c r="L1028"/>
      <c r="M1028"/>
      <c r="N1028"/>
    </row>
    <row r="1029" spans="12:14" x14ac:dyDescent="0.25">
      <c r="L1029"/>
      <c r="M1029"/>
      <c r="N1029"/>
    </row>
    <row r="1030" spans="12:14" x14ac:dyDescent="0.25">
      <c r="L1030"/>
      <c r="M1030"/>
      <c r="N1030"/>
    </row>
    <row r="1031" spans="12:14" x14ac:dyDescent="0.25">
      <c r="L1031"/>
      <c r="M1031"/>
      <c r="N1031"/>
    </row>
    <row r="1032" spans="12:14" x14ac:dyDescent="0.25">
      <c r="L1032"/>
      <c r="M1032"/>
      <c r="N1032"/>
    </row>
    <row r="1033" spans="12:14" x14ac:dyDescent="0.25">
      <c r="L1033"/>
      <c r="M1033"/>
      <c r="N1033"/>
    </row>
    <row r="1034" spans="12:14" x14ac:dyDescent="0.25">
      <c r="L1034"/>
      <c r="M1034"/>
      <c r="N1034"/>
    </row>
    <row r="1035" spans="12:14" x14ac:dyDescent="0.25">
      <c r="L1035"/>
      <c r="M1035"/>
      <c r="N1035"/>
    </row>
    <row r="1036" spans="12:14" x14ac:dyDescent="0.25">
      <c r="L1036"/>
      <c r="M1036"/>
      <c r="N1036"/>
    </row>
    <row r="1037" spans="12:14" x14ac:dyDescent="0.25">
      <c r="L1037"/>
      <c r="M1037"/>
      <c r="N1037"/>
    </row>
    <row r="1038" spans="12:14" x14ac:dyDescent="0.25">
      <c r="L1038"/>
      <c r="M1038"/>
      <c r="N1038"/>
    </row>
    <row r="1039" spans="12:14" x14ac:dyDescent="0.25">
      <c r="L1039"/>
      <c r="M1039"/>
      <c r="N1039"/>
    </row>
    <row r="1040" spans="12:14" x14ac:dyDescent="0.25">
      <c r="L1040"/>
      <c r="M1040"/>
      <c r="N1040"/>
    </row>
    <row r="1041" spans="12:14" x14ac:dyDescent="0.25">
      <c r="L1041"/>
      <c r="M1041"/>
      <c r="N1041"/>
    </row>
    <row r="1042" spans="12:14" x14ac:dyDescent="0.25">
      <c r="L1042"/>
      <c r="M1042"/>
      <c r="N1042"/>
    </row>
    <row r="1043" spans="12:14" x14ac:dyDescent="0.25">
      <c r="L1043"/>
      <c r="M1043"/>
      <c r="N1043"/>
    </row>
    <row r="1044" spans="12:14" x14ac:dyDescent="0.25">
      <c r="L1044"/>
      <c r="M1044"/>
      <c r="N1044"/>
    </row>
    <row r="1045" spans="12:14" x14ac:dyDescent="0.25">
      <c r="L1045"/>
      <c r="M1045"/>
      <c r="N1045"/>
    </row>
    <row r="1046" spans="12:14" x14ac:dyDescent="0.25">
      <c r="L1046"/>
      <c r="M1046"/>
      <c r="N1046"/>
    </row>
    <row r="1047" spans="12:14" x14ac:dyDescent="0.25">
      <c r="L1047"/>
      <c r="M1047"/>
      <c r="N1047"/>
    </row>
    <row r="1048" spans="12:14" x14ac:dyDescent="0.25">
      <c r="L1048"/>
      <c r="M1048"/>
      <c r="N1048"/>
    </row>
    <row r="1049" spans="12:14" x14ac:dyDescent="0.25">
      <c r="L1049"/>
      <c r="M1049"/>
      <c r="N1049"/>
    </row>
    <row r="1050" spans="12:14" x14ac:dyDescent="0.25">
      <c r="L1050"/>
      <c r="M1050"/>
      <c r="N1050"/>
    </row>
    <row r="1051" spans="12:14" x14ac:dyDescent="0.25">
      <c r="L1051"/>
      <c r="M1051"/>
      <c r="N1051"/>
    </row>
    <row r="1052" spans="12:14" x14ac:dyDescent="0.25">
      <c r="L1052"/>
      <c r="M1052"/>
      <c r="N1052"/>
    </row>
    <row r="1053" spans="12:14" x14ac:dyDescent="0.25">
      <c r="L1053"/>
      <c r="M1053"/>
      <c r="N1053"/>
    </row>
    <row r="1054" spans="12:14" x14ac:dyDescent="0.25">
      <c r="L1054"/>
      <c r="M1054"/>
      <c r="N1054"/>
    </row>
    <row r="1055" spans="12:14" x14ac:dyDescent="0.25">
      <c r="L1055"/>
      <c r="M1055"/>
      <c r="N1055"/>
    </row>
    <row r="1056" spans="12:14" x14ac:dyDescent="0.25">
      <c r="L1056"/>
      <c r="M1056"/>
      <c r="N1056"/>
    </row>
    <row r="1057" spans="12:14" x14ac:dyDescent="0.25">
      <c r="L1057"/>
      <c r="M1057"/>
      <c r="N1057"/>
    </row>
    <row r="1058" spans="12:14" x14ac:dyDescent="0.25">
      <c r="L1058"/>
      <c r="M1058"/>
      <c r="N1058"/>
    </row>
    <row r="1059" spans="12:14" x14ac:dyDescent="0.25">
      <c r="L1059"/>
      <c r="M1059"/>
      <c r="N1059"/>
    </row>
    <row r="1060" spans="12:14" x14ac:dyDescent="0.25">
      <c r="L1060"/>
      <c r="M1060"/>
      <c r="N1060"/>
    </row>
    <row r="1061" spans="12:14" x14ac:dyDescent="0.25">
      <c r="L1061"/>
      <c r="M1061"/>
      <c r="N1061"/>
    </row>
    <row r="1062" spans="12:14" x14ac:dyDescent="0.25">
      <c r="L1062"/>
      <c r="M1062"/>
      <c r="N1062"/>
    </row>
    <row r="1063" spans="12:14" x14ac:dyDescent="0.25">
      <c r="L1063"/>
      <c r="M1063"/>
      <c r="N1063"/>
    </row>
    <row r="1064" spans="12:14" x14ac:dyDescent="0.25">
      <c r="L1064"/>
      <c r="M1064"/>
      <c r="N1064"/>
    </row>
    <row r="1065" spans="12:14" x14ac:dyDescent="0.25">
      <c r="L1065"/>
      <c r="M1065"/>
      <c r="N1065"/>
    </row>
    <row r="1066" spans="12:14" x14ac:dyDescent="0.25">
      <c r="L1066"/>
      <c r="M1066"/>
      <c r="N1066"/>
    </row>
    <row r="1067" spans="12:14" x14ac:dyDescent="0.25">
      <c r="L1067"/>
      <c r="M1067"/>
      <c r="N1067"/>
    </row>
    <row r="1068" spans="12:14" x14ac:dyDescent="0.25">
      <c r="L1068"/>
      <c r="M1068"/>
      <c r="N1068"/>
    </row>
    <row r="1069" spans="12:14" x14ac:dyDescent="0.25">
      <c r="L1069"/>
      <c r="M1069"/>
      <c r="N1069"/>
    </row>
    <row r="1070" spans="12:14" x14ac:dyDescent="0.25">
      <c r="L1070"/>
      <c r="M1070"/>
      <c r="N1070"/>
    </row>
    <row r="1071" spans="12:14" x14ac:dyDescent="0.25">
      <c r="L1071"/>
      <c r="M1071"/>
      <c r="N1071"/>
    </row>
    <row r="1072" spans="12:14" x14ac:dyDescent="0.25">
      <c r="L1072"/>
      <c r="M1072"/>
      <c r="N1072"/>
    </row>
    <row r="1073" spans="12:14" x14ac:dyDescent="0.25">
      <c r="L1073"/>
      <c r="M1073"/>
      <c r="N1073"/>
    </row>
    <row r="1074" spans="12:14" x14ac:dyDescent="0.25">
      <c r="L1074"/>
      <c r="M1074"/>
      <c r="N1074"/>
    </row>
    <row r="1075" spans="12:14" x14ac:dyDescent="0.25">
      <c r="L1075"/>
      <c r="M1075"/>
      <c r="N1075"/>
    </row>
    <row r="1076" spans="12:14" x14ac:dyDescent="0.25">
      <c r="L1076"/>
      <c r="M1076"/>
      <c r="N1076"/>
    </row>
    <row r="1077" spans="12:14" x14ac:dyDescent="0.25">
      <c r="L1077"/>
      <c r="M1077"/>
      <c r="N1077"/>
    </row>
    <row r="1078" spans="12:14" x14ac:dyDescent="0.25">
      <c r="L1078"/>
      <c r="M1078"/>
      <c r="N1078"/>
    </row>
    <row r="1079" spans="12:14" x14ac:dyDescent="0.25">
      <c r="L1079"/>
      <c r="M1079"/>
      <c r="N1079"/>
    </row>
    <row r="1080" spans="12:14" x14ac:dyDescent="0.25">
      <c r="L1080"/>
      <c r="M1080"/>
      <c r="N1080"/>
    </row>
    <row r="1081" spans="12:14" x14ac:dyDescent="0.25">
      <c r="L1081"/>
      <c r="M1081"/>
      <c r="N1081"/>
    </row>
    <row r="1082" spans="12:14" x14ac:dyDescent="0.25">
      <c r="L1082"/>
      <c r="M1082"/>
      <c r="N1082"/>
    </row>
    <row r="1083" spans="12:14" x14ac:dyDescent="0.25">
      <c r="L1083"/>
      <c r="M1083"/>
      <c r="N1083"/>
    </row>
    <row r="1084" spans="12:14" x14ac:dyDescent="0.25">
      <c r="L1084"/>
      <c r="M1084"/>
      <c r="N1084"/>
    </row>
    <row r="1085" spans="12:14" x14ac:dyDescent="0.25">
      <c r="L1085"/>
      <c r="M1085"/>
      <c r="N1085"/>
    </row>
    <row r="1086" spans="12:14" x14ac:dyDescent="0.25">
      <c r="L1086"/>
      <c r="M1086"/>
      <c r="N1086"/>
    </row>
    <row r="1087" spans="12:14" x14ac:dyDescent="0.25">
      <c r="L1087"/>
      <c r="M1087"/>
      <c r="N1087"/>
    </row>
    <row r="1088" spans="12:14" x14ac:dyDescent="0.25">
      <c r="L1088"/>
      <c r="M1088"/>
      <c r="N1088"/>
    </row>
    <row r="1089" spans="12:14" x14ac:dyDescent="0.25">
      <c r="L1089"/>
      <c r="M1089"/>
      <c r="N1089"/>
    </row>
    <row r="1090" spans="12:14" x14ac:dyDescent="0.25">
      <c r="L1090"/>
      <c r="M1090"/>
      <c r="N1090"/>
    </row>
    <row r="1091" spans="12:14" x14ac:dyDescent="0.25">
      <c r="L1091"/>
      <c r="M1091"/>
      <c r="N1091"/>
    </row>
    <row r="1092" spans="12:14" x14ac:dyDescent="0.25">
      <c r="L1092"/>
      <c r="M1092"/>
      <c r="N1092"/>
    </row>
    <row r="1093" spans="12:14" x14ac:dyDescent="0.25">
      <c r="L1093"/>
      <c r="M1093"/>
      <c r="N1093"/>
    </row>
    <row r="1094" spans="12:14" x14ac:dyDescent="0.25">
      <c r="L1094"/>
      <c r="M1094"/>
      <c r="N1094"/>
    </row>
    <row r="1095" spans="12:14" x14ac:dyDescent="0.25">
      <c r="L1095"/>
      <c r="M1095"/>
      <c r="N1095"/>
    </row>
    <row r="1096" spans="12:14" x14ac:dyDescent="0.25">
      <c r="L1096"/>
      <c r="M1096"/>
      <c r="N1096"/>
    </row>
    <row r="1097" spans="12:14" x14ac:dyDescent="0.25">
      <c r="L1097"/>
      <c r="M1097"/>
      <c r="N1097"/>
    </row>
    <row r="1098" spans="12:14" x14ac:dyDescent="0.25">
      <c r="L1098"/>
      <c r="M1098"/>
      <c r="N1098"/>
    </row>
    <row r="1099" spans="12:14" x14ac:dyDescent="0.25">
      <c r="L1099"/>
      <c r="M1099"/>
      <c r="N1099"/>
    </row>
    <row r="1100" spans="12:14" x14ac:dyDescent="0.25">
      <c r="L1100"/>
      <c r="M1100"/>
      <c r="N1100"/>
    </row>
    <row r="1101" spans="12:14" x14ac:dyDescent="0.25">
      <c r="L1101"/>
      <c r="M1101"/>
      <c r="N1101"/>
    </row>
    <row r="1102" spans="12:14" x14ac:dyDescent="0.25">
      <c r="L1102"/>
      <c r="M1102"/>
      <c r="N1102"/>
    </row>
    <row r="1103" spans="12:14" x14ac:dyDescent="0.25">
      <c r="L1103"/>
      <c r="M1103"/>
      <c r="N1103"/>
    </row>
    <row r="1104" spans="12:14" x14ac:dyDescent="0.25">
      <c r="L1104"/>
      <c r="M1104"/>
      <c r="N1104"/>
    </row>
    <row r="1105" spans="12:14" x14ac:dyDescent="0.25">
      <c r="L1105"/>
      <c r="M1105"/>
      <c r="N1105"/>
    </row>
    <row r="1106" spans="12:14" x14ac:dyDescent="0.25">
      <c r="L1106"/>
      <c r="M1106"/>
      <c r="N1106"/>
    </row>
    <row r="1107" spans="12:14" x14ac:dyDescent="0.25">
      <c r="L1107"/>
      <c r="M1107"/>
      <c r="N1107"/>
    </row>
    <row r="1108" spans="12:14" x14ac:dyDescent="0.25">
      <c r="L1108"/>
      <c r="M1108"/>
      <c r="N1108"/>
    </row>
    <row r="1109" spans="12:14" x14ac:dyDescent="0.25">
      <c r="L1109"/>
      <c r="M1109"/>
      <c r="N1109"/>
    </row>
    <row r="1110" spans="12:14" x14ac:dyDescent="0.25">
      <c r="L1110"/>
      <c r="M1110"/>
      <c r="N1110"/>
    </row>
    <row r="1111" spans="12:14" x14ac:dyDescent="0.25">
      <c r="L1111"/>
      <c r="M1111"/>
      <c r="N1111"/>
    </row>
    <row r="1112" spans="12:14" x14ac:dyDescent="0.25">
      <c r="L1112"/>
      <c r="M1112"/>
      <c r="N1112"/>
    </row>
    <row r="1113" spans="12:14" x14ac:dyDescent="0.25">
      <c r="L1113"/>
      <c r="M1113"/>
      <c r="N1113"/>
    </row>
    <row r="1114" spans="12:14" x14ac:dyDescent="0.25">
      <c r="L1114"/>
      <c r="M1114"/>
      <c r="N1114"/>
    </row>
    <row r="1115" spans="12:14" x14ac:dyDescent="0.25">
      <c r="L1115"/>
      <c r="M1115"/>
      <c r="N1115"/>
    </row>
    <row r="1116" spans="12:14" x14ac:dyDescent="0.25">
      <c r="L1116"/>
      <c r="M1116"/>
      <c r="N1116"/>
    </row>
    <row r="1117" spans="12:14" x14ac:dyDescent="0.25">
      <c r="L1117"/>
      <c r="M1117"/>
      <c r="N1117"/>
    </row>
    <row r="1118" spans="12:14" x14ac:dyDescent="0.25">
      <c r="L1118"/>
      <c r="M1118"/>
      <c r="N1118"/>
    </row>
    <row r="1119" spans="12:14" x14ac:dyDescent="0.25">
      <c r="L1119"/>
      <c r="M1119"/>
      <c r="N1119"/>
    </row>
    <row r="1120" spans="12:14" x14ac:dyDescent="0.25">
      <c r="L1120"/>
      <c r="M1120"/>
      <c r="N1120"/>
    </row>
    <row r="1121" spans="12:14" x14ac:dyDescent="0.25">
      <c r="L1121"/>
      <c r="M1121"/>
      <c r="N1121"/>
    </row>
    <row r="1122" spans="12:14" x14ac:dyDescent="0.25">
      <c r="L1122"/>
      <c r="M1122"/>
      <c r="N1122"/>
    </row>
    <row r="1123" spans="12:14" x14ac:dyDescent="0.25">
      <c r="L1123"/>
      <c r="M1123"/>
      <c r="N1123"/>
    </row>
    <row r="1124" spans="12:14" x14ac:dyDescent="0.25">
      <c r="L1124"/>
      <c r="M1124"/>
      <c r="N1124"/>
    </row>
    <row r="1125" spans="12:14" x14ac:dyDescent="0.25">
      <c r="L1125"/>
      <c r="M1125"/>
      <c r="N1125"/>
    </row>
    <row r="1126" spans="12:14" x14ac:dyDescent="0.25">
      <c r="L1126"/>
      <c r="M1126"/>
      <c r="N1126"/>
    </row>
    <row r="1127" spans="12:14" x14ac:dyDescent="0.25">
      <c r="L1127"/>
      <c r="M1127"/>
      <c r="N1127"/>
    </row>
    <row r="1128" spans="12:14" x14ac:dyDescent="0.25">
      <c r="L1128"/>
      <c r="M1128"/>
      <c r="N1128"/>
    </row>
    <row r="1129" spans="12:14" x14ac:dyDescent="0.25">
      <c r="L1129"/>
      <c r="M1129"/>
      <c r="N1129"/>
    </row>
    <row r="1130" spans="12:14" x14ac:dyDescent="0.25">
      <c r="L1130"/>
      <c r="M1130"/>
      <c r="N1130"/>
    </row>
    <row r="1131" spans="12:14" x14ac:dyDescent="0.25">
      <c r="L1131"/>
      <c r="M1131"/>
      <c r="N1131"/>
    </row>
    <row r="1132" spans="12:14" x14ac:dyDescent="0.25">
      <c r="L1132"/>
      <c r="M1132"/>
      <c r="N1132"/>
    </row>
    <row r="1133" spans="12:14" x14ac:dyDescent="0.25">
      <c r="L1133"/>
      <c r="M1133"/>
      <c r="N1133"/>
    </row>
    <row r="1134" spans="12:14" x14ac:dyDescent="0.25">
      <c r="L1134"/>
      <c r="M1134"/>
      <c r="N1134"/>
    </row>
    <row r="1135" spans="12:14" x14ac:dyDescent="0.25">
      <c r="L1135"/>
      <c r="M1135"/>
      <c r="N1135"/>
    </row>
    <row r="1136" spans="12:14" x14ac:dyDescent="0.25">
      <c r="L1136"/>
      <c r="M1136"/>
      <c r="N1136"/>
    </row>
    <row r="1137" spans="12:14" x14ac:dyDescent="0.25">
      <c r="L1137"/>
      <c r="M1137"/>
      <c r="N1137"/>
    </row>
    <row r="1138" spans="12:14" x14ac:dyDescent="0.25">
      <c r="L1138"/>
      <c r="M1138"/>
      <c r="N1138"/>
    </row>
    <row r="1139" spans="12:14" x14ac:dyDescent="0.25">
      <c r="L1139"/>
      <c r="M1139"/>
      <c r="N1139"/>
    </row>
    <row r="1140" spans="12:14" x14ac:dyDescent="0.25">
      <c r="L1140"/>
      <c r="M1140"/>
      <c r="N1140"/>
    </row>
    <row r="1141" spans="12:14" x14ac:dyDescent="0.25">
      <c r="L1141"/>
      <c r="M1141"/>
      <c r="N1141"/>
    </row>
    <row r="1142" spans="12:14" x14ac:dyDescent="0.25">
      <c r="L1142"/>
      <c r="M1142"/>
      <c r="N1142"/>
    </row>
    <row r="1143" spans="12:14" x14ac:dyDescent="0.25">
      <c r="L1143"/>
      <c r="M1143"/>
      <c r="N1143"/>
    </row>
    <row r="1144" spans="12:14" x14ac:dyDescent="0.25">
      <c r="L1144"/>
      <c r="M1144"/>
      <c r="N1144"/>
    </row>
    <row r="1145" spans="12:14" x14ac:dyDescent="0.25">
      <c r="L1145"/>
      <c r="M1145"/>
      <c r="N1145"/>
    </row>
    <row r="1146" spans="12:14" x14ac:dyDescent="0.25">
      <c r="L1146"/>
      <c r="M1146"/>
      <c r="N1146"/>
    </row>
    <row r="1147" spans="12:14" x14ac:dyDescent="0.25">
      <c r="L1147"/>
      <c r="M1147"/>
      <c r="N1147"/>
    </row>
    <row r="1148" spans="12:14" x14ac:dyDescent="0.25">
      <c r="L1148"/>
      <c r="M1148"/>
      <c r="N1148"/>
    </row>
    <row r="1149" spans="12:14" x14ac:dyDescent="0.25">
      <c r="L1149"/>
      <c r="M1149"/>
      <c r="N1149"/>
    </row>
    <row r="1150" spans="12:14" x14ac:dyDescent="0.25">
      <c r="L1150"/>
      <c r="M1150"/>
      <c r="N1150"/>
    </row>
    <row r="1151" spans="12:14" x14ac:dyDescent="0.25">
      <c r="L1151"/>
      <c r="M1151"/>
      <c r="N1151"/>
    </row>
    <row r="1152" spans="12:14" x14ac:dyDescent="0.25">
      <c r="L1152"/>
      <c r="M1152"/>
      <c r="N1152"/>
    </row>
    <row r="1153" spans="12:14" x14ac:dyDescent="0.25">
      <c r="L1153"/>
      <c r="M1153"/>
      <c r="N1153"/>
    </row>
    <row r="1154" spans="12:14" x14ac:dyDescent="0.25">
      <c r="L1154"/>
      <c r="M1154"/>
      <c r="N1154"/>
    </row>
    <row r="1155" spans="12:14" x14ac:dyDescent="0.25">
      <c r="L1155"/>
      <c r="M1155"/>
      <c r="N1155"/>
    </row>
    <row r="1156" spans="12:14" x14ac:dyDescent="0.25">
      <c r="L1156"/>
      <c r="M1156"/>
      <c r="N1156"/>
    </row>
    <row r="1157" spans="12:14" x14ac:dyDescent="0.25">
      <c r="L1157"/>
      <c r="M1157"/>
      <c r="N1157"/>
    </row>
    <row r="1158" spans="12:14" x14ac:dyDescent="0.25">
      <c r="L1158"/>
      <c r="M1158"/>
      <c r="N1158"/>
    </row>
    <row r="1159" spans="12:14" x14ac:dyDescent="0.25">
      <c r="L1159"/>
      <c r="M1159"/>
      <c r="N1159"/>
    </row>
    <row r="1160" spans="12:14" x14ac:dyDescent="0.25">
      <c r="L1160"/>
      <c r="M1160"/>
      <c r="N1160"/>
    </row>
    <row r="1161" spans="12:14" x14ac:dyDescent="0.25">
      <c r="L1161"/>
      <c r="M1161"/>
      <c r="N1161"/>
    </row>
    <row r="1162" spans="12:14" x14ac:dyDescent="0.25">
      <c r="L1162"/>
      <c r="M1162"/>
      <c r="N1162"/>
    </row>
    <row r="1163" spans="12:14" x14ac:dyDescent="0.25">
      <c r="L1163"/>
      <c r="M1163"/>
      <c r="N1163"/>
    </row>
    <row r="1164" spans="12:14" x14ac:dyDescent="0.25">
      <c r="L1164"/>
      <c r="M1164"/>
      <c r="N1164"/>
    </row>
    <row r="1165" spans="12:14" x14ac:dyDescent="0.25">
      <c r="L1165"/>
      <c r="M1165"/>
      <c r="N1165"/>
    </row>
    <row r="1166" spans="12:14" x14ac:dyDescent="0.25">
      <c r="L1166"/>
      <c r="M1166"/>
      <c r="N1166"/>
    </row>
    <row r="1167" spans="12:14" x14ac:dyDescent="0.25">
      <c r="L1167"/>
      <c r="M1167"/>
      <c r="N1167"/>
    </row>
    <row r="1168" spans="12:14" x14ac:dyDescent="0.25">
      <c r="L1168"/>
      <c r="M1168"/>
      <c r="N1168"/>
    </row>
    <row r="1169" spans="12:14" x14ac:dyDescent="0.25">
      <c r="L1169"/>
      <c r="M1169"/>
      <c r="N1169"/>
    </row>
    <row r="1170" spans="12:14" x14ac:dyDescent="0.25">
      <c r="L1170"/>
      <c r="M1170"/>
      <c r="N1170"/>
    </row>
    <row r="1171" spans="12:14" x14ac:dyDescent="0.25">
      <c r="L1171"/>
      <c r="M1171"/>
      <c r="N1171"/>
    </row>
    <row r="1172" spans="12:14" x14ac:dyDescent="0.25">
      <c r="L1172"/>
      <c r="M1172"/>
      <c r="N1172"/>
    </row>
    <row r="1173" spans="12:14" x14ac:dyDescent="0.25">
      <c r="L1173"/>
      <c r="M1173"/>
      <c r="N1173"/>
    </row>
    <row r="1174" spans="12:14" x14ac:dyDescent="0.25">
      <c r="L1174"/>
      <c r="M1174"/>
      <c r="N1174"/>
    </row>
    <row r="1175" spans="12:14" x14ac:dyDescent="0.25">
      <c r="L1175"/>
      <c r="M1175"/>
      <c r="N1175"/>
    </row>
    <row r="1176" spans="12:14" x14ac:dyDescent="0.25">
      <c r="L1176"/>
      <c r="M1176"/>
      <c r="N1176"/>
    </row>
    <row r="1177" spans="12:14" x14ac:dyDescent="0.25">
      <c r="L1177"/>
      <c r="M1177"/>
      <c r="N1177"/>
    </row>
    <row r="1178" spans="12:14" x14ac:dyDescent="0.25">
      <c r="L1178"/>
      <c r="M1178"/>
      <c r="N1178"/>
    </row>
    <row r="1179" spans="12:14" x14ac:dyDescent="0.25">
      <c r="L1179"/>
      <c r="M1179"/>
      <c r="N1179"/>
    </row>
    <row r="1180" spans="12:14" x14ac:dyDescent="0.25">
      <c r="L1180"/>
      <c r="M1180"/>
      <c r="N1180"/>
    </row>
    <row r="1181" spans="12:14" x14ac:dyDescent="0.25">
      <c r="L1181"/>
      <c r="M1181"/>
      <c r="N1181"/>
    </row>
    <row r="1182" spans="12:14" x14ac:dyDescent="0.25">
      <c r="L1182"/>
      <c r="M1182"/>
      <c r="N1182"/>
    </row>
    <row r="1183" spans="12:14" x14ac:dyDescent="0.25">
      <c r="L1183"/>
      <c r="M1183"/>
      <c r="N1183"/>
    </row>
    <row r="1184" spans="12:14" x14ac:dyDescent="0.25">
      <c r="L1184"/>
      <c r="M1184"/>
      <c r="N1184"/>
    </row>
    <row r="1185" spans="12:14" x14ac:dyDescent="0.25">
      <c r="L1185"/>
      <c r="M1185"/>
      <c r="N1185"/>
    </row>
    <row r="1186" spans="12:14" x14ac:dyDescent="0.25">
      <c r="L1186"/>
      <c r="M1186"/>
      <c r="N1186"/>
    </row>
    <row r="1187" spans="12:14" x14ac:dyDescent="0.25">
      <c r="L1187"/>
      <c r="M1187"/>
      <c r="N1187"/>
    </row>
    <row r="1188" spans="12:14" x14ac:dyDescent="0.25">
      <c r="L1188"/>
      <c r="M1188"/>
      <c r="N1188"/>
    </row>
    <row r="1189" spans="12:14" x14ac:dyDescent="0.25">
      <c r="L1189"/>
      <c r="M1189"/>
      <c r="N1189"/>
    </row>
    <row r="1190" spans="12:14" x14ac:dyDescent="0.25">
      <c r="L1190"/>
      <c r="M1190"/>
      <c r="N1190"/>
    </row>
    <row r="1191" spans="12:14" x14ac:dyDescent="0.25">
      <c r="L1191"/>
      <c r="M1191"/>
      <c r="N1191"/>
    </row>
    <row r="1192" spans="12:14" x14ac:dyDescent="0.25">
      <c r="L1192"/>
      <c r="M1192"/>
      <c r="N1192"/>
    </row>
    <row r="1193" spans="12:14" x14ac:dyDescent="0.25">
      <c r="L1193"/>
      <c r="M1193"/>
      <c r="N1193"/>
    </row>
    <row r="1194" spans="12:14" x14ac:dyDescent="0.25">
      <c r="L1194"/>
      <c r="M1194"/>
      <c r="N1194"/>
    </row>
    <row r="1195" spans="12:14" x14ac:dyDescent="0.25">
      <c r="L1195"/>
      <c r="M1195"/>
      <c r="N1195"/>
    </row>
    <row r="1196" spans="12:14" x14ac:dyDescent="0.25">
      <c r="L1196"/>
      <c r="M1196"/>
      <c r="N1196"/>
    </row>
    <row r="1197" spans="12:14" x14ac:dyDescent="0.25">
      <c r="L1197"/>
      <c r="M1197"/>
      <c r="N1197"/>
    </row>
    <row r="1198" spans="12:14" x14ac:dyDescent="0.25">
      <c r="L1198"/>
      <c r="M1198"/>
      <c r="N1198"/>
    </row>
    <row r="1199" spans="12:14" x14ac:dyDescent="0.25">
      <c r="L1199"/>
      <c r="M1199"/>
      <c r="N1199"/>
    </row>
    <row r="1200" spans="12:14" x14ac:dyDescent="0.25">
      <c r="L1200"/>
      <c r="M1200"/>
      <c r="N1200"/>
    </row>
    <row r="1201" spans="12:14" x14ac:dyDescent="0.25">
      <c r="L1201"/>
      <c r="M1201"/>
      <c r="N1201"/>
    </row>
    <row r="1202" spans="12:14" x14ac:dyDescent="0.25">
      <c r="L1202"/>
      <c r="M1202"/>
      <c r="N1202"/>
    </row>
    <row r="1203" spans="12:14" x14ac:dyDescent="0.25">
      <c r="L1203"/>
      <c r="M1203"/>
      <c r="N1203"/>
    </row>
    <row r="1204" spans="12:14" x14ac:dyDescent="0.25">
      <c r="L1204"/>
      <c r="M1204"/>
      <c r="N1204"/>
    </row>
    <row r="1205" spans="12:14" x14ac:dyDescent="0.25">
      <c r="L1205"/>
      <c r="M1205"/>
      <c r="N1205"/>
    </row>
    <row r="1206" spans="12:14" x14ac:dyDescent="0.25">
      <c r="L1206"/>
      <c r="M1206"/>
      <c r="N1206"/>
    </row>
    <row r="1207" spans="12:14" x14ac:dyDescent="0.25">
      <c r="L1207"/>
      <c r="M1207"/>
      <c r="N1207"/>
    </row>
    <row r="1208" spans="12:14" x14ac:dyDescent="0.25">
      <c r="L1208"/>
      <c r="M1208"/>
      <c r="N1208"/>
    </row>
    <row r="1209" spans="12:14" x14ac:dyDescent="0.25">
      <c r="L1209"/>
      <c r="M1209"/>
      <c r="N1209"/>
    </row>
    <row r="1210" spans="12:14" x14ac:dyDescent="0.25">
      <c r="L1210"/>
      <c r="M1210"/>
      <c r="N1210"/>
    </row>
    <row r="1211" spans="12:14" x14ac:dyDescent="0.25">
      <c r="L1211"/>
      <c r="M1211"/>
      <c r="N1211"/>
    </row>
    <row r="1212" spans="12:14" x14ac:dyDescent="0.25">
      <c r="L1212"/>
      <c r="M1212"/>
      <c r="N1212"/>
    </row>
    <row r="1213" spans="12:14" x14ac:dyDescent="0.25">
      <c r="L1213"/>
      <c r="M1213"/>
      <c r="N1213"/>
    </row>
    <row r="1214" spans="12:14" x14ac:dyDescent="0.25">
      <c r="L1214"/>
      <c r="M1214"/>
      <c r="N1214"/>
    </row>
    <row r="1215" spans="12:14" x14ac:dyDescent="0.25">
      <c r="L1215"/>
      <c r="M1215"/>
      <c r="N1215"/>
    </row>
    <row r="1216" spans="12:14" x14ac:dyDescent="0.25">
      <c r="L1216"/>
      <c r="M1216"/>
      <c r="N1216"/>
    </row>
    <row r="1217" spans="12:14" x14ac:dyDescent="0.25">
      <c r="L1217"/>
      <c r="M1217"/>
      <c r="N1217"/>
    </row>
    <row r="1218" spans="12:14" x14ac:dyDescent="0.25">
      <c r="L1218"/>
      <c r="M1218"/>
      <c r="N1218"/>
    </row>
    <row r="1219" spans="12:14" x14ac:dyDescent="0.25">
      <c r="L1219"/>
      <c r="M1219"/>
      <c r="N1219"/>
    </row>
    <row r="1220" spans="12:14" x14ac:dyDescent="0.25">
      <c r="L1220"/>
      <c r="M1220"/>
      <c r="N1220"/>
    </row>
    <row r="1221" spans="12:14" x14ac:dyDescent="0.25">
      <c r="L1221"/>
      <c r="M1221"/>
      <c r="N1221"/>
    </row>
    <row r="1222" spans="12:14" x14ac:dyDescent="0.25">
      <c r="L1222"/>
      <c r="M1222"/>
      <c r="N1222"/>
    </row>
    <row r="1223" spans="12:14" x14ac:dyDescent="0.25">
      <c r="L1223"/>
      <c r="M1223"/>
      <c r="N1223"/>
    </row>
    <row r="1224" spans="12:14" x14ac:dyDescent="0.25">
      <c r="L1224"/>
      <c r="M1224"/>
      <c r="N1224"/>
    </row>
    <row r="1225" spans="12:14" x14ac:dyDescent="0.25">
      <c r="L1225"/>
      <c r="M1225"/>
      <c r="N1225"/>
    </row>
    <row r="1226" spans="12:14" x14ac:dyDescent="0.25">
      <c r="L1226"/>
      <c r="M1226"/>
      <c r="N1226"/>
    </row>
    <row r="1227" spans="12:14" x14ac:dyDescent="0.25">
      <c r="L1227"/>
      <c r="M1227"/>
      <c r="N1227"/>
    </row>
    <row r="1228" spans="12:14" x14ac:dyDescent="0.25">
      <c r="L1228"/>
      <c r="M1228"/>
      <c r="N1228"/>
    </row>
    <row r="1229" spans="12:14" x14ac:dyDescent="0.25">
      <c r="L1229"/>
      <c r="M1229"/>
      <c r="N1229"/>
    </row>
    <row r="1230" spans="12:14" x14ac:dyDescent="0.25">
      <c r="L1230"/>
      <c r="M1230"/>
      <c r="N1230"/>
    </row>
    <row r="1231" spans="12:14" x14ac:dyDescent="0.25">
      <c r="L1231"/>
      <c r="M1231"/>
      <c r="N1231"/>
    </row>
    <row r="1232" spans="12:14" x14ac:dyDescent="0.25">
      <c r="L1232"/>
      <c r="M1232"/>
      <c r="N1232"/>
    </row>
    <row r="1233" spans="12:14" x14ac:dyDescent="0.25">
      <c r="L1233"/>
      <c r="M1233"/>
      <c r="N1233"/>
    </row>
    <row r="1234" spans="12:14" x14ac:dyDescent="0.25">
      <c r="L1234"/>
      <c r="M1234"/>
      <c r="N1234"/>
    </row>
    <row r="1235" spans="12:14" x14ac:dyDescent="0.25">
      <c r="L1235"/>
      <c r="M1235"/>
      <c r="N1235"/>
    </row>
    <row r="1236" spans="12:14" x14ac:dyDescent="0.25">
      <c r="L1236"/>
      <c r="M1236"/>
      <c r="N1236"/>
    </row>
    <row r="1237" spans="12:14" x14ac:dyDescent="0.25">
      <c r="L1237"/>
      <c r="M1237"/>
      <c r="N1237"/>
    </row>
    <row r="1238" spans="12:14" x14ac:dyDescent="0.25">
      <c r="L1238"/>
      <c r="M1238"/>
      <c r="N1238"/>
    </row>
    <row r="1239" spans="12:14" x14ac:dyDescent="0.25">
      <c r="L1239"/>
      <c r="M1239"/>
      <c r="N1239"/>
    </row>
    <row r="1240" spans="12:14" x14ac:dyDescent="0.25">
      <c r="L1240"/>
      <c r="M1240"/>
      <c r="N1240"/>
    </row>
    <row r="1241" spans="12:14" x14ac:dyDescent="0.25">
      <c r="L1241"/>
      <c r="M1241"/>
      <c r="N1241"/>
    </row>
    <row r="1242" spans="12:14" x14ac:dyDescent="0.25">
      <c r="L1242"/>
      <c r="M1242"/>
      <c r="N1242"/>
    </row>
    <row r="1243" spans="12:14" x14ac:dyDescent="0.25">
      <c r="L1243"/>
      <c r="M1243"/>
      <c r="N1243"/>
    </row>
    <row r="1244" spans="12:14" x14ac:dyDescent="0.25">
      <c r="L1244"/>
      <c r="M1244"/>
      <c r="N1244"/>
    </row>
    <row r="1245" spans="12:14" x14ac:dyDescent="0.25">
      <c r="L1245"/>
      <c r="M1245"/>
      <c r="N1245"/>
    </row>
    <row r="1246" spans="12:14" x14ac:dyDescent="0.25">
      <c r="L1246"/>
      <c r="M1246"/>
      <c r="N1246"/>
    </row>
    <row r="1247" spans="12:14" x14ac:dyDescent="0.25">
      <c r="L1247"/>
      <c r="M1247"/>
      <c r="N1247"/>
    </row>
    <row r="1248" spans="12:14" x14ac:dyDescent="0.25">
      <c r="L1248"/>
      <c r="M1248"/>
      <c r="N1248"/>
    </row>
    <row r="1249" spans="12:14" x14ac:dyDescent="0.25">
      <c r="L1249"/>
      <c r="M1249"/>
      <c r="N1249"/>
    </row>
    <row r="1250" spans="12:14" x14ac:dyDescent="0.25">
      <c r="L1250"/>
      <c r="M1250"/>
      <c r="N1250"/>
    </row>
    <row r="1251" spans="12:14" x14ac:dyDescent="0.25">
      <c r="L1251"/>
      <c r="M1251"/>
      <c r="N1251"/>
    </row>
    <row r="1252" spans="12:14" x14ac:dyDescent="0.25">
      <c r="L1252"/>
      <c r="M1252"/>
      <c r="N1252"/>
    </row>
    <row r="1253" spans="12:14" x14ac:dyDescent="0.25">
      <c r="L1253"/>
      <c r="M1253"/>
      <c r="N1253"/>
    </row>
    <row r="1254" spans="12:14" x14ac:dyDescent="0.25">
      <c r="L1254"/>
      <c r="M1254"/>
      <c r="N1254"/>
    </row>
    <row r="1255" spans="12:14" x14ac:dyDescent="0.25">
      <c r="L1255"/>
      <c r="M1255"/>
      <c r="N1255"/>
    </row>
    <row r="1256" spans="12:14" x14ac:dyDescent="0.25">
      <c r="L1256"/>
      <c r="M1256"/>
      <c r="N1256"/>
    </row>
    <row r="1257" spans="12:14" x14ac:dyDescent="0.25">
      <c r="L1257"/>
      <c r="M1257"/>
      <c r="N1257"/>
    </row>
    <row r="1258" spans="12:14" x14ac:dyDescent="0.25">
      <c r="L1258"/>
      <c r="M1258"/>
      <c r="N1258"/>
    </row>
    <row r="1259" spans="12:14" x14ac:dyDescent="0.25">
      <c r="L1259"/>
      <c r="M1259"/>
      <c r="N1259"/>
    </row>
    <row r="1260" spans="12:14" x14ac:dyDescent="0.25">
      <c r="L1260"/>
      <c r="M1260"/>
      <c r="N1260"/>
    </row>
    <row r="1261" spans="12:14" x14ac:dyDescent="0.25">
      <c r="L1261"/>
      <c r="M1261"/>
      <c r="N1261"/>
    </row>
    <row r="1262" spans="12:14" x14ac:dyDescent="0.25">
      <c r="L1262"/>
      <c r="M1262"/>
      <c r="N1262"/>
    </row>
    <row r="1263" spans="12:14" x14ac:dyDescent="0.25">
      <c r="L1263"/>
      <c r="M1263"/>
      <c r="N1263"/>
    </row>
    <row r="1264" spans="12:14" x14ac:dyDescent="0.25">
      <c r="L1264"/>
      <c r="M1264"/>
      <c r="N1264"/>
    </row>
    <row r="1265" spans="12:14" x14ac:dyDescent="0.25">
      <c r="L1265"/>
      <c r="M1265"/>
      <c r="N1265"/>
    </row>
    <row r="1266" spans="12:14" x14ac:dyDescent="0.25">
      <c r="L1266"/>
      <c r="M1266"/>
      <c r="N1266"/>
    </row>
    <row r="1267" spans="12:14" x14ac:dyDescent="0.25">
      <c r="L1267"/>
      <c r="M1267"/>
      <c r="N1267"/>
    </row>
    <row r="1268" spans="12:14" x14ac:dyDescent="0.25">
      <c r="L1268"/>
      <c r="M1268"/>
      <c r="N1268"/>
    </row>
    <row r="1269" spans="12:14" x14ac:dyDescent="0.25">
      <c r="L1269"/>
      <c r="M1269"/>
      <c r="N1269"/>
    </row>
    <row r="1270" spans="12:14" x14ac:dyDescent="0.25">
      <c r="L1270"/>
      <c r="M1270"/>
      <c r="N1270"/>
    </row>
    <row r="1271" spans="12:14" x14ac:dyDescent="0.25">
      <c r="L1271"/>
      <c r="M1271"/>
      <c r="N1271"/>
    </row>
    <row r="1272" spans="12:14" x14ac:dyDescent="0.25">
      <c r="L1272"/>
      <c r="M1272"/>
      <c r="N1272"/>
    </row>
    <row r="1273" spans="12:14" x14ac:dyDescent="0.25">
      <c r="L1273"/>
      <c r="M1273"/>
      <c r="N1273"/>
    </row>
    <row r="1274" spans="12:14" x14ac:dyDescent="0.25">
      <c r="L1274"/>
      <c r="M1274"/>
      <c r="N1274"/>
    </row>
    <row r="1275" spans="12:14" x14ac:dyDescent="0.25">
      <c r="L1275"/>
      <c r="M1275"/>
      <c r="N1275"/>
    </row>
    <row r="1276" spans="12:14" x14ac:dyDescent="0.25">
      <c r="L1276"/>
      <c r="M1276"/>
      <c r="N1276"/>
    </row>
    <row r="1277" spans="12:14" x14ac:dyDescent="0.25">
      <c r="L1277"/>
      <c r="M1277"/>
      <c r="N1277"/>
    </row>
    <row r="1278" spans="12:14" x14ac:dyDescent="0.25">
      <c r="L1278"/>
      <c r="M1278"/>
      <c r="N1278"/>
    </row>
    <row r="1279" spans="12:14" x14ac:dyDescent="0.25">
      <c r="L1279"/>
      <c r="M1279"/>
      <c r="N1279"/>
    </row>
    <row r="1280" spans="12:14" x14ac:dyDescent="0.25">
      <c r="L1280"/>
      <c r="M1280"/>
      <c r="N1280"/>
    </row>
    <row r="1281" spans="12:14" x14ac:dyDescent="0.25">
      <c r="L1281"/>
      <c r="M1281"/>
      <c r="N1281"/>
    </row>
    <row r="1282" spans="12:14" x14ac:dyDescent="0.25">
      <c r="L1282"/>
      <c r="M1282"/>
      <c r="N1282"/>
    </row>
    <row r="1283" spans="12:14" x14ac:dyDescent="0.25">
      <c r="L1283"/>
      <c r="M1283"/>
      <c r="N1283"/>
    </row>
    <row r="1284" spans="12:14" x14ac:dyDescent="0.25">
      <c r="L1284"/>
      <c r="M1284"/>
      <c r="N1284"/>
    </row>
    <row r="1285" spans="12:14" x14ac:dyDescent="0.25">
      <c r="L1285"/>
      <c r="M1285"/>
      <c r="N1285"/>
    </row>
    <row r="1286" spans="12:14" x14ac:dyDescent="0.25">
      <c r="L1286"/>
      <c r="M1286"/>
      <c r="N1286"/>
    </row>
    <row r="1287" spans="12:14" x14ac:dyDescent="0.25">
      <c r="L1287"/>
      <c r="M1287"/>
      <c r="N1287"/>
    </row>
    <row r="1288" spans="12:14" x14ac:dyDescent="0.25">
      <c r="L1288"/>
      <c r="M1288"/>
      <c r="N1288"/>
    </row>
    <row r="1289" spans="12:14" x14ac:dyDescent="0.25">
      <c r="L1289"/>
      <c r="M1289"/>
      <c r="N1289"/>
    </row>
    <row r="1290" spans="12:14" x14ac:dyDescent="0.25">
      <c r="L1290"/>
      <c r="M1290"/>
      <c r="N1290"/>
    </row>
    <row r="1291" spans="12:14" x14ac:dyDescent="0.25">
      <c r="L1291"/>
      <c r="M1291"/>
      <c r="N1291"/>
    </row>
    <row r="1292" spans="12:14" x14ac:dyDescent="0.25">
      <c r="L1292"/>
      <c r="M1292"/>
      <c r="N1292"/>
    </row>
    <row r="1293" spans="12:14" x14ac:dyDescent="0.25">
      <c r="L1293"/>
      <c r="M1293"/>
      <c r="N1293"/>
    </row>
    <row r="1294" spans="12:14" x14ac:dyDescent="0.25">
      <c r="L1294"/>
      <c r="M1294"/>
      <c r="N1294"/>
    </row>
    <row r="1295" spans="12:14" x14ac:dyDescent="0.25">
      <c r="L1295"/>
      <c r="M1295"/>
      <c r="N1295"/>
    </row>
    <row r="1296" spans="12:14" x14ac:dyDescent="0.25">
      <c r="L1296"/>
      <c r="M1296"/>
      <c r="N1296"/>
    </row>
    <row r="1297" spans="12:14" x14ac:dyDescent="0.25">
      <c r="L1297"/>
      <c r="M1297"/>
      <c r="N1297"/>
    </row>
    <row r="1298" spans="12:14" x14ac:dyDescent="0.25">
      <c r="L1298"/>
      <c r="M1298"/>
      <c r="N1298"/>
    </row>
    <row r="1299" spans="12:14" x14ac:dyDescent="0.25">
      <c r="L1299"/>
      <c r="M1299"/>
      <c r="N1299"/>
    </row>
    <row r="1300" spans="12:14" x14ac:dyDescent="0.25">
      <c r="L1300"/>
      <c r="M1300"/>
      <c r="N1300"/>
    </row>
    <row r="1301" spans="12:14" x14ac:dyDescent="0.25">
      <c r="L1301"/>
      <c r="M1301"/>
      <c r="N1301"/>
    </row>
    <row r="1302" spans="12:14" x14ac:dyDescent="0.25">
      <c r="L1302"/>
      <c r="M1302"/>
      <c r="N1302"/>
    </row>
    <row r="1303" spans="12:14" x14ac:dyDescent="0.25">
      <c r="L1303"/>
      <c r="M1303"/>
      <c r="N1303"/>
    </row>
    <row r="1304" spans="12:14" x14ac:dyDescent="0.25">
      <c r="L1304"/>
      <c r="M1304"/>
      <c r="N1304"/>
    </row>
    <row r="1305" spans="12:14" x14ac:dyDescent="0.25">
      <c r="L1305"/>
      <c r="M1305"/>
      <c r="N1305"/>
    </row>
    <row r="1306" spans="12:14" x14ac:dyDescent="0.25">
      <c r="L1306"/>
      <c r="M1306"/>
      <c r="N1306"/>
    </row>
    <row r="1307" spans="12:14" x14ac:dyDescent="0.25">
      <c r="L1307"/>
      <c r="M1307"/>
      <c r="N1307"/>
    </row>
    <row r="1308" spans="12:14" x14ac:dyDescent="0.25">
      <c r="L1308"/>
      <c r="M1308"/>
      <c r="N1308"/>
    </row>
    <row r="1309" spans="12:14" x14ac:dyDescent="0.25">
      <c r="L1309"/>
      <c r="M1309"/>
      <c r="N1309"/>
    </row>
    <row r="1310" spans="12:14" x14ac:dyDescent="0.25">
      <c r="L1310"/>
      <c r="M1310"/>
      <c r="N1310"/>
    </row>
    <row r="1311" spans="12:14" x14ac:dyDescent="0.25">
      <c r="L1311"/>
      <c r="M1311"/>
      <c r="N1311"/>
    </row>
    <row r="1312" spans="12:14" x14ac:dyDescent="0.25">
      <c r="L1312"/>
      <c r="M1312"/>
      <c r="N1312"/>
    </row>
    <row r="1313" spans="12:14" x14ac:dyDescent="0.25">
      <c r="L1313"/>
      <c r="M1313"/>
      <c r="N1313"/>
    </row>
    <row r="1314" spans="12:14" x14ac:dyDescent="0.25">
      <c r="L1314"/>
      <c r="M1314"/>
      <c r="N1314"/>
    </row>
    <row r="1315" spans="12:14" x14ac:dyDescent="0.25">
      <c r="L1315"/>
      <c r="M1315"/>
      <c r="N1315"/>
    </row>
    <row r="1316" spans="12:14" x14ac:dyDescent="0.25">
      <c r="L1316"/>
      <c r="M1316"/>
      <c r="N1316"/>
    </row>
    <row r="1317" spans="12:14" x14ac:dyDescent="0.25">
      <c r="L1317"/>
      <c r="M1317"/>
      <c r="N1317"/>
    </row>
    <row r="1318" spans="12:14" x14ac:dyDescent="0.25">
      <c r="L1318"/>
      <c r="M1318"/>
      <c r="N1318"/>
    </row>
    <row r="1319" spans="12:14" x14ac:dyDescent="0.25">
      <c r="L1319"/>
      <c r="M1319"/>
      <c r="N1319"/>
    </row>
    <row r="1320" spans="12:14" x14ac:dyDescent="0.25">
      <c r="L1320"/>
      <c r="M1320"/>
      <c r="N1320"/>
    </row>
    <row r="1321" spans="12:14" x14ac:dyDescent="0.25">
      <c r="L1321"/>
      <c r="M1321"/>
      <c r="N1321"/>
    </row>
    <row r="1322" spans="12:14" x14ac:dyDescent="0.25">
      <c r="L1322"/>
      <c r="M1322"/>
      <c r="N1322"/>
    </row>
    <row r="1323" spans="12:14" x14ac:dyDescent="0.25">
      <c r="L1323"/>
      <c r="M1323"/>
      <c r="N1323"/>
    </row>
    <row r="1324" spans="12:14" x14ac:dyDescent="0.25">
      <c r="L1324"/>
      <c r="M1324"/>
      <c r="N1324"/>
    </row>
    <row r="1325" spans="12:14" x14ac:dyDescent="0.25">
      <c r="L1325"/>
      <c r="M1325"/>
      <c r="N1325"/>
    </row>
    <row r="1326" spans="12:14" x14ac:dyDescent="0.25">
      <c r="L1326"/>
      <c r="M1326"/>
      <c r="N1326"/>
    </row>
    <row r="1327" spans="12:14" x14ac:dyDescent="0.25">
      <c r="L1327"/>
      <c r="M1327"/>
      <c r="N1327"/>
    </row>
    <row r="1328" spans="12:14" x14ac:dyDescent="0.25">
      <c r="L1328"/>
      <c r="M1328"/>
      <c r="N1328"/>
    </row>
    <row r="1329" spans="12:14" x14ac:dyDescent="0.25">
      <c r="L1329"/>
      <c r="M1329"/>
      <c r="N1329"/>
    </row>
    <row r="1330" spans="12:14" x14ac:dyDescent="0.25">
      <c r="L1330"/>
      <c r="M1330"/>
      <c r="N1330"/>
    </row>
    <row r="1331" spans="12:14" x14ac:dyDescent="0.25">
      <c r="L1331"/>
      <c r="M1331"/>
      <c r="N1331"/>
    </row>
    <row r="1332" spans="12:14" x14ac:dyDescent="0.25">
      <c r="L1332"/>
      <c r="M1332"/>
      <c r="N1332"/>
    </row>
    <row r="1333" spans="12:14" x14ac:dyDescent="0.25">
      <c r="L1333"/>
      <c r="M1333"/>
      <c r="N1333"/>
    </row>
    <row r="1334" spans="12:14" x14ac:dyDescent="0.25">
      <c r="L1334"/>
      <c r="M1334"/>
      <c r="N1334"/>
    </row>
    <row r="1335" spans="12:14" x14ac:dyDescent="0.25">
      <c r="L1335"/>
      <c r="M1335"/>
      <c r="N1335"/>
    </row>
    <row r="1336" spans="12:14" x14ac:dyDescent="0.25">
      <c r="L1336"/>
      <c r="M1336"/>
      <c r="N1336"/>
    </row>
    <row r="1337" spans="12:14" x14ac:dyDescent="0.25">
      <c r="L1337"/>
      <c r="M1337"/>
      <c r="N1337"/>
    </row>
    <row r="1338" spans="12:14" x14ac:dyDescent="0.25">
      <c r="L1338"/>
      <c r="M1338"/>
      <c r="N1338"/>
    </row>
    <row r="1339" spans="12:14" x14ac:dyDescent="0.25">
      <c r="L1339"/>
      <c r="M1339"/>
      <c r="N1339"/>
    </row>
    <row r="1340" spans="12:14" x14ac:dyDescent="0.25">
      <c r="L1340"/>
      <c r="M1340"/>
      <c r="N1340"/>
    </row>
    <row r="1341" spans="12:14" x14ac:dyDescent="0.25">
      <c r="L1341"/>
      <c r="M1341"/>
      <c r="N1341"/>
    </row>
    <row r="1342" spans="12:14" x14ac:dyDescent="0.25">
      <c r="L1342"/>
      <c r="M1342"/>
      <c r="N1342"/>
    </row>
    <row r="1343" spans="12:14" x14ac:dyDescent="0.25">
      <c r="L1343"/>
      <c r="M1343"/>
      <c r="N1343"/>
    </row>
    <row r="1344" spans="12:14" x14ac:dyDescent="0.25">
      <c r="L1344"/>
      <c r="M1344"/>
      <c r="N1344"/>
    </row>
    <row r="1345" spans="12:14" x14ac:dyDescent="0.25">
      <c r="L1345"/>
      <c r="M1345"/>
      <c r="N1345"/>
    </row>
    <row r="1346" spans="12:14" x14ac:dyDescent="0.25">
      <c r="L1346"/>
      <c r="M1346"/>
      <c r="N1346"/>
    </row>
    <row r="1347" spans="12:14" x14ac:dyDescent="0.25">
      <c r="L1347"/>
      <c r="M1347"/>
      <c r="N1347"/>
    </row>
    <row r="1348" spans="12:14" x14ac:dyDescent="0.25">
      <c r="L1348"/>
      <c r="M1348"/>
      <c r="N1348"/>
    </row>
    <row r="1349" spans="12:14" x14ac:dyDescent="0.25">
      <c r="L1349"/>
      <c r="M1349"/>
      <c r="N1349"/>
    </row>
    <row r="1350" spans="12:14" x14ac:dyDescent="0.25">
      <c r="L1350"/>
      <c r="M1350"/>
      <c r="N1350"/>
    </row>
    <row r="1351" spans="12:14" x14ac:dyDescent="0.25">
      <c r="L1351"/>
      <c r="M1351"/>
      <c r="N1351"/>
    </row>
    <row r="1352" spans="12:14" x14ac:dyDescent="0.25">
      <c r="L1352"/>
      <c r="M1352"/>
      <c r="N1352"/>
    </row>
    <row r="1353" spans="12:14" x14ac:dyDescent="0.25">
      <c r="L1353"/>
      <c r="M1353"/>
      <c r="N1353"/>
    </row>
    <row r="1354" spans="12:14" x14ac:dyDescent="0.25">
      <c r="L1354"/>
      <c r="M1354"/>
      <c r="N1354"/>
    </row>
    <row r="1355" spans="12:14" x14ac:dyDescent="0.25">
      <c r="L1355"/>
      <c r="M1355"/>
      <c r="N1355"/>
    </row>
    <row r="1356" spans="12:14" x14ac:dyDescent="0.25">
      <c r="L1356"/>
      <c r="M1356"/>
      <c r="N1356"/>
    </row>
    <row r="1357" spans="12:14" x14ac:dyDescent="0.25">
      <c r="L1357"/>
      <c r="M1357"/>
      <c r="N1357"/>
    </row>
    <row r="1358" spans="12:14" x14ac:dyDescent="0.25">
      <c r="L1358"/>
      <c r="M1358"/>
      <c r="N1358"/>
    </row>
    <row r="1359" spans="12:14" x14ac:dyDescent="0.25">
      <c r="L1359"/>
      <c r="M1359"/>
      <c r="N1359"/>
    </row>
    <row r="1360" spans="12:14" x14ac:dyDescent="0.25">
      <c r="L1360"/>
      <c r="M1360"/>
      <c r="N1360"/>
    </row>
    <row r="1361" spans="12:14" x14ac:dyDescent="0.25">
      <c r="L1361"/>
      <c r="M1361"/>
      <c r="N1361"/>
    </row>
    <row r="1362" spans="12:14" x14ac:dyDescent="0.25">
      <c r="L1362"/>
      <c r="M1362"/>
      <c r="N1362"/>
    </row>
    <row r="1363" spans="12:14" x14ac:dyDescent="0.25">
      <c r="L1363"/>
      <c r="M1363"/>
      <c r="N1363"/>
    </row>
    <row r="1364" spans="12:14" x14ac:dyDescent="0.25">
      <c r="L1364"/>
      <c r="M1364"/>
      <c r="N1364"/>
    </row>
    <row r="1365" spans="12:14" x14ac:dyDescent="0.25">
      <c r="L1365"/>
      <c r="M1365"/>
      <c r="N1365"/>
    </row>
    <row r="1366" spans="12:14" x14ac:dyDescent="0.25">
      <c r="L1366"/>
      <c r="M1366"/>
      <c r="N1366"/>
    </row>
    <row r="1367" spans="12:14" x14ac:dyDescent="0.25">
      <c r="L1367"/>
      <c r="M1367"/>
      <c r="N1367"/>
    </row>
    <row r="1368" spans="12:14" x14ac:dyDescent="0.25">
      <c r="L1368"/>
      <c r="M1368"/>
      <c r="N1368"/>
    </row>
    <row r="1369" spans="12:14" x14ac:dyDescent="0.25">
      <c r="L1369"/>
      <c r="M1369"/>
      <c r="N1369"/>
    </row>
    <row r="1370" spans="12:14" x14ac:dyDescent="0.25">
      <c r="L1370"/>
      <c r="M1370"/>
      <c r="N1370"/>
    </row>
    <row r="1371" spans="12:14" x14ac:dyDescent="0.25">
      <c r="L1371"/>
      <c r="M1371"/>
      <c r="N1371"/>
    </row>
    <row r="1372" spans="12:14" x14ac:dyDescent="0.25">
      <c r="L1372"/>
      <c r="M1372"/>
      <c r="N1372"/>
    </row>
    <row r="1373" spans="12:14" x14ac:dyDescent="0.25">
      <c r="L1373"/>
      <c r="M1373"/>
      <c r="N1373"/>
    </row>
    <row r="1374" spans="12:14" x14ac:dyDescent="0.25">
      <c r="L1374"/>
      <c r="M1374"/>
      <c r="N1374"/>
    </row>
    <row r="1375" spans="12:14" x14ac:dyDescent="0.25">
      <c r="L1375"/>
      <c r="M1375"/>
      <c r="N1375"/>
    </row>
    <row r="1376" spans="12:14" x14ac:dyDescent="0.25">
      <c r="L1376"/>
      <c r="M1376"/>
      <c r="N1376"/>
    </row>
    <row r="1377" spans="12:14" x14ac:dyDescent="0.25">
      <c r="L1377"/>
      <c r="M1377"/>
      <c r="N1377"/>
    </row>
    <row r="1378" spans="12:14" x14ac:dyDescent="0.25">
      <c r="L1378"/>
      <c r="M1378"/>
      <c r="N1378"/>
    </row>
    <row r="1379" spans="12:14" x14ac:dyDescent="0.25">
      <c r="L1379"/>
      <c r="M1379"/>
      <c r="N1379"/>
    </row>
    <row r="1380" spans="12:14" x14ac:dyDescent="0.25">
      <c r="L1380"/>
      <c r="M1380"/>
      <c r="N1380"/>
    </row>
    <row r="1381" spans="12:14" x14ac:dyDescent="0.25">
      <c r="L1381"/>
      <c r="M1381"/>
      <c r="N1381"/>
    </row>
    <row r="1382" spans="12:14" x14ac:dyDescent="0.25">
      <c r="L1382"/>
      <c r="M1382"/>
      <c r="N1382"/>
    </row>
    <row r="1383" spans="12:14" x14ac:dyDescent="0.25">
      <c r="L1383"/>
      <c r="M1383"/>
      <c r="N1383"/>
    </row>
    <row r="1384" spans="12:14" x14ac:dyDescent="0.25">
      <c r="L1384"/>
      <c r="M1384"/>
      <c r="N1384"/>
    </row>
    <row r="1385" spans="12:14" x14ac:dyDescent="0.25">
      <c r="L1385"/>
      <c r="M1385"/>
      <c r="N1385"/>
    </row>
    <row r="1386" spans="12:14" x14ac:dyDescent="0.25">
      <c r="L1386"/>
      <c r="M1386"/>
      <c r="N1386"/>
    </row>
    <row r="1387" spans="12:14" x14ac:dyDescent="0.25">
      <c r="L1387"/>
      <c r="M1387"/>
      <c r="N1387"/>
    </row>
    <row r="1388" spans="12:14" x14ac:dyDescent="0.25">
      <c r="L1388"/>
      <c r="M1388"/>
      <c r="N1388"/>
    </row>
    <row r="1389" spans="12:14" x14ac:dyDescent="0.25">
      <c r="L1389"/>
      <c r="M1389"/>
      <c r="N1389"/>
    </row>
    <row r="1390" spans="12:14" x14ac:dyDescent="0.25">
      <c r="L1390"/>
      <c r="M1390"/>
      <c r="N1390"/>
    </row>
    <row r="1391" spans="12:14" x14ac:dyDescent="0.25">
      <c r="L1391"/>
      <c r="M1391"/>
      <c r="N1391"/>
    </row>
    <row r="1392" spans="12:14" x14ac:dyDescent="0.25">
      <c r="L1392"/>
      <c r="M1392"/>
      <c r="N1392"/>
    </row>
    <row r="1393" spans="12:14" x14ac:dyDescent="0.25">
      <c r="L1393"/>
      <c r="M1393"/>
      <c r="N1393"/>
    </row>
    <row r="1394" spans="12:14" x14ac:dyDescent="0.25">
      <c r="L1394"/>
      <c r="M1394"/>
      <c r="N1394"/>
    </row>
    <row r="1395" spans="12:14" x14ac:dyDescent="0.25">
      <c r="L1395"/>
      <c r="M1395"/>
      <c r="N1395"/>
    </row>
    <row r="1396" spans="12:14" x14ac:dyDescent="0.25">
      <c r="L1396"/>
      <c r="M1396"/>
      <c r="N1396"/>
    </row>
    <row r="1397" spans="12:14" x14ac:dyDescent="0.25">
      <c r="L1397"/>
      <c r="M1397"/>
      <c r="N1397"/>
    </row>
    <row r="1398" spans="12:14" x14ac:dyDescent="0.25">
      <c r="L1398"/>
      <c r="M1398"/>
      <c r="N1398"/>
    </row>
    <row r="1399" spans="12:14" x14ac:dyDescent="0.25">
      <c r="L1399"/>
      <c r="M1399"/>
      <c r="N1399"/>
    </row>
    <row r="1400" spans="12:14" x14ac:dyDescent="0.25">
      <c r="L1400"/>
      <c r="M1400"/>
      <c r="N1400"/>
    </row>
    <row r="1401" spans="12:14" x14ac:dyDescent="0.25">
      <c r="L1401"/>
      <c r="M1401"/>
      <c r="N1401"/>
    </row>
    <row r="1402" spans="12:14" x14ac:dyDescent="0.25">
      <c r="L1402"/>
      <c r="M1402"/>
      <c r="N1402"/>
    </row>
    <row r="1403" spans="12:14" x14ac:dyDescent="0.25">
      <c r="L1403"/>
      <c r="M1403"/>
      <c r="N1403"/>
    </row>
    <row r="1404" spans="12:14" x14ac:dyDescent="0.25">
      <c r="L1404"/>
      <c r="M1404"/>
      <c r="N1404"/>
    </row>
    <row r="1405" spans="12:14" x14ac:dyDescent="0.25">
      <c r="L1405"/>
      <c r="M1405"/>
      <c r="N1405"/>
    </row>
    <row r="1406" spans="12:14" x14ac:dyDescent="0.25">
      <c r="L1406"/>
      <c r="M1406"/>
      <c r="N1406"/>
    </row>
    <row r="1407" spans="12:14" x14ac:dyDescent="0.25">
      <c r="L1407"/>
      <c r="M1407"/>
      <c r="N1407"/>
    </row>
    <row r="1408" spans="12:14" x14ac:dyDescent="0.25">
      <c r="L1408"/>
      <c r="M1408"/>
      <c r="N1408"/>
    </row>
    <row r="1409" spans="12:14" x14ac:dyDescent="0.25">
      <c r="L1409"/>
      <c r="M1409"/>
      <c r="N1409"/>
    </row>
    <row r="1410" spans="12:14" x14ac:dyDescent="0.25">
      <c r="L1410"/>
      <c r="M1410"/>
      <c r="N1410"/>
    </row>
    <row r="1411" spans="12:14" x14ac:dyDescent="0.25">
      <c r="L1411"/>
      <c r="M1411"/>
      <c r="N1411"/>
    </row>
    <row r="1412" spans="12:14" x14ac:dyDescent="0.25">
      <c r="L1412"/>
      <c r="M1412"/>
      <c r="N1412"/>
    </row>
    <row r="1413" spans="12:14" x14ac:dyDescent="0.25">
      <c r="L1413"/>
      <c r="M1413"/>
      <c r="N1413"/>
    </row>
    <row r="1414" spans="12:14" x14ac:dyDescent="0.25">
      <c r="L1414"/>
      <c r="M1414"/>
      <c r="N1414"/>
    </row>
    <row r="1415" spans="12:14" x14ac:dyDescent="0.25">
      <c r="L1415"/>
      <c r="M1415"/>
      <c r="N1415"/>
    </row>
    <row r="1416" spans="12:14" x14ac:dyDescent="0.25">
      <c r="L1416"/>
      <c r="M1416"/>
      <c r="N1416"/>
    </row>
    <row r="1417" spans="12:14" x14ac:dyDescent="0.25">
      <c r="L1417"/>
      <c r="M1417"/>
      <c r="N1417"/>
    </row>
    <row r="1418" spans="12:14" x14ac:dyDescent="0.25">
      <c r="L1418"/>
      <c r="M1418"/>
      <c r="N1418"/>
    </row>
    <row r="1419" spans="12:14" x14ac:dyDescent="0.25">
      <c r="L1419"/>
      <c r="M1419"/>
      <c r="N1419"/>
    </row>
    <row r="1420" spans="12:14" x14ac:dyDescent="0.25">
      <c r="L1420"/>
      <c r="M1420"/>
      <c r="N1420"/>
    </row>
    <row r="1421" spans="12:14" x14ac:dyDescent="0.25">
      <c r="L1421"/>
      <c r="M1421"/>
      <c r="N1421"/>
    </row>
    <row r="1422" spans="12:14" x14ac:dyDescent="0.25">
      <c r="L1422"/>
      <c r="M1422"/>
      <c r="N1422"/>
    </row>
    <row r="1423" spans="12:14" x14ac:dyDescent="0.25">
      <c r="L1423"/>
      <c r="M1423"/>
      <c r="N1423"/>
    </row>
    <row r="1424" spans="12:14" x14ac:dyDescent="0.25">
      <c r="L1424"/>
      <c r="M1424"/>
      <c r="N1424"/>
    </row>
    <row r="1425" spans="12:14" x14ac:dyDescent="0.25">
      <c r="L1425"/>
      <c r="M1425"/>
      <c r="N1425"/>
    </row>
    <row r="1426" spans="12:14" x14ac:dyDescent="0.25">
      <c r="L1426"/>
      <c r="M1426"/>
      <c r="N1426"/>
    </row>
    <row r="1427" spans="12:14" x14ac:dyDescent="0.25">
      <c r="L1427"/>
      <c r="M1427"/>
      <c r="N1427"/>
    </row>
    <row r="1428" spans="12:14" x14ac:dyDescent="0.25">
      <c r="L1428"/>
      <c r="M1428"/>
      <c r="N1428"/>
    </row>
    <row r="1429" spans="12:14" x14ac:dyDescent="0.25">
      <c r="L1429"/>
      <c r="M1429"/>
      <c r="N1429"/>
    </row>
    <row r="1430" spans="12:14" x14ac:dyDescent="0.25">
      <c r="L1430"/>
      <c r="M1430"/>
      <c r="N1430"/>
    </row>
    <row r="1431" spans="12:14" x14ac:dyDescent="0.25">
      <c r="L1431"/>
      <c r="M1431"/>
      <c r="N1431"/>
    </row>
    <row r="1432" spans="12:14" x14ac:dyDescent="0.25">
      <c r="L1432"/>
      <c r="M1432"/>
      <c r="N1432"/>
    </row>
    <row r="1433" spans="12:14" x14ac:dyDescent="0.25">
      <c r="L1433"/>
      <c r="M1433"/>
      <c r="N1433"/>
    </row>
    <row r="1434" spans="12:14" x14ac:dyDescent="0.25">
      <c r="L1434"/>
      <c r="M1434"/>
      <c r="N1434"/>
    </row>
    <row r="1435" spans="12:14" x14ac:dyDescent="0.25">
      <c r="L1435"/>
      <c r="M1435"/>
      <c r="N1435"/>
    </row>
    <row r="1436" spans="12:14" x14ac:dyDescent="0.25">
      <c r="L1436"/>
      <c r="M1436"/>
      <c r="N1436"/>
    </row>
    <row r="1437" spans="12:14" x14ac:dyDescent="0.25">
      <c r="L1437"/>
      <c r="M1437"/>
      <c r="N1437"/>
    </row>
    <row r="1438" spans="12:14" x14ac:dyDescent="0.25">
      <c r="L1438"/>
      <c r="M1438"/>
      <c r="N1438"/>
    </row>
    <row r="1439" spans="12:14" x14ac:dyDescent="0.25">
      <c r="L1439"/>
      <c r="M1439"/>
      <c r="N1439"/>
    </row>
    <row r="1440" spans="12:14" x14ac:dyDescent="0.25">
      <c r="L1440"/>
      <c r="M1440"/>
      <c r="N1440"/>
    </row>
    <row r="1441" spans="12:14" x14ac:dyDescent="0.25">
      <c r="L1441"/>
      <c r="M1441"/>
      <c r="N1441"/>
    </row>
    <row r="1442" spans="12:14" x14ac:dyDescent="0.25">
      <c r="L1442"/>
      <c r="M1442"/>
      <c r="N1442"/>
    </row>
    <row r="1443" spans="12:14" x14ac:dyDescent="0.25">
      <c r="L1443"/>
      <c r="M1443"/>
      <c r="N1443"/>
    </row>
    <row r="1444" spans="12:14" x14ac:dyDescent="0.25">
      <c r="L1444"/>
      <c r="M1444"/>
      <c r="N1444"/>
    </row>
    <row r="1445" spans="12:14" x14ac:dyDescent="0.25">
      <c r="L1445"/>
      <c r="M1445"/>
      <c r="N1445"/>
    </row>
    <row r="1446" spans="12:14" x14ac:dyDescent="0.25">
      <c r="L1446"/>
      <c r="M1446"/>
      <c r="N1446"/>
    </row>
    <row r="1447" spans="12:14" x14ac:dyDescent="0.25">
      <c r="L1447"/>
      <c r="M1447"/>
      <c r="N1447"/>
    </row>
    <row r="1448" spans="12:14" x14ac:dyDescent="0.25">
      <c r="L1448"/>
      <c r="M1448"/>
      <c r="N1448"/>
    </row>
    <row r="1449" spans="12:14" x14ac:dyDescent="0.25">
      <c r="L1449"/>
      <c r="M1449"/>
      <c r="N1449"/>
    </row>
    <row r="1450" spans="12:14" x14ac:dyDescent="0.25">
      <c r="L1450"/>
      <c r="M1450"/>
      <c r="N1450"/>
    </row>
    <row r="1451" spans="12:14" x14ac:dyDescent="0.25">
      <c r="L1451"/>
      <c r="M1451"/>
      <c r="N1451"/>
    </row>
    <row r="1452" spans="12:14" x14ac:dyDescent="0.25">
      <c r="L1452"/>
      <c r="M1452"/>
      <c r="N1452"/>
    </row>
    <row r="1453" spans="12:14" x14ac:dyDescent="0.25">
      <c r="L1453"/>
      <c r="M1453"/>
      <c r="N1453"/>
    </row>
    <row r="1454" spans="12:14" x14ac:dyDescent="0.25">
      <c r="L1454"/>
      <c r="M1454"/>
      <c r="N1454"/>
    </row>
    <row r="1455" spans="12:14" x14ac:dyDescent="0.25">
      <c r="L1455"/>
      <c r="M1455"/>
      <c r="N1455"/>
    </row>
    <row r="1456" spans="12:14" x14ac:dyDescent="0.25">
      <c r="L1456"/>
      <c r="M1456"/>
      <c r="N1456"/>
    </row>
    <row r="1457" spans="12:14" x14ac:dyDescent="0.25">
      <c r="L1457"/>
      <c r="M1457"/>
      <c r="N1457"/>
    </row>
    <row r="1458" spans="12:14" x14ac:dyDescent="0.25">
      <c r="L1458"/>
      <c r="M1458"/>
      <c r="N1458"/>
    </row>
    <row r="1459" spans="12:14" x14ac:dyDescent="0.25">
      <c r="L1459"/>
      <c r="M1459"/>
      <c r="N1459"/>
    </row>
    <row r="1460" spans="12:14" x14ac:dyDescent="0.25">
      <c r="L1460"/>
      <c r="M1460"/>
      <c r="N1460"/>
    </row>
    <row r="1461" spans="12:14" x14ac:dyDescent="0.25">
      <c r="L1461"/>
      <c r="M1461"/>
      <c r="N1461"/>
    </row>
    <row r="1462" spans="12:14" x14ac:dyDescent="0.25">
      <c r="L1462"/>
      <c r="M1462"/>
      <c r="N1462"/>
    </row>
    <row r="1463" spans="12:14" x14ac:dyDescent="0.25">
      <c r="L1463"/>
      <c r="M1463"/>
      <c r="N1463"/>
    </row>
    <row r="1464" spans="12:14" x14ac:dyDescent="0.25">
      <c r="L1464"/>
      <c r="M1464"/>
      <c r="N1464"/>
    </row>
    <row r="1465" spans="12:14" x14ac:dyDescent="0.25">
      <c r="L1465"/>
      <c r="M1465"/>
      <c r="N1465"/>
    </row>
    <row r="1466" spans="12:14" x14ac:dyDescent="0.25">
      <c r="L1466"/>
      <c r="M1466"/>
      <c r="N1466"/>
    </row>
    <row r="1467" spans="12:14" x14ac:dyDescent="0.25">
      <c r="L1467"/>
      <c r="M1467"/>
      <c r="N1467"/>
    </row>
    <row r="1468" spans="12:14" x14ac:dyDescent="0.25">
      <c r="L1468"/>
      <c r="M1468"/>
      <c r="N1468"/>
    </row>
    <row r="1469" spans="12:14" x14ac:dyDescent="0.25">
      <c r="L1469"/>
      <c r="M1469"/>
      <c r="N1469"/>
    </row>
    <row r="1470" spans="12:14" x14ac:dyDescent="0.25">
      <c r="L1470"/>
      <c r="M1470"/>
      <c r="N1470"/>
    </row>
    <row r="1471" spans="12:14" x14ac:dyDescent="0.25">
      <c r="L1471"/>
      <c r="M1471"/>
      <c r="N1471"/>
    </row>
    <row r="1472" spans="12:14" x14ac:dyDescent="0.25">
      <c r="L1472"/>
      <c r="M1472"/>
      <c r="N1472"/>
    </row>
    <row r="1473" spans="12:14" x14ac:dyDescent="0.25">
      <c r="L1473"/>
      <c r="M1473"/>
      <c r="N1473"/>
    </row>
    <row r="1474" spans="12:14" x14ac:dyDescent="0.25">
      <c r="L1474"/>
      <c r="M1474"/>
      <c r="N1474"/>
    </row>
    <row r="1475" spans="12:14" x14ac:dyDescent="0.25">
      <c r="L1475"/>
      <c r="M1475"/>
      <c r="N1475"/>
    </row>
    <row r="1476" spans="12:14" x14ac:dyDescent="0.25">
      <c r="L1476"/>
      <c r="M1476"/>
      <c r="N1476"/>
    </row>
    <row r="1477" spans="12:14" x14ac:dyDescent="0.25">
      <c r="L1477"/>
      <c r="M1477"/>
      <c r="N1477"/>
    </row>
    <row r="1478" spans="12:14" x14ac:dyDescent="0.25">
      <c r="L1478"/>
      <c r="M1478"/>
      <c r="N1478"/>
    </row>
    <row r="1479" spans="12:14" x14ac:dyDescent="0.25">
      <c r="L1479"/>
      <c r="M1479"/>
      <c r="N1479"/>
    </row>
    <row r="1480" spans="12:14" x14ac:dyDescent="0.25">
      <c r="L1480"/>
      <c r="M1480"/>
      <c r="N1480"/>
    </row>
    <row r="1481" spans="12:14" x14ac:dyDescent="0.25">
      <c r="L1481"/>
      <c r="M1481"/>
      <c r="N1481"/>
    </row>
    <row r="1482" spans="12:14" x14ac:dyDescent="0.25">
      <c r="L1482"/>
      <c r="M1482"/>
      <c r="N1482"/>
    </row>
    <row r="1483" spans="12:14" x14ac:dyDescent="0.25">
      <c r="L1483"/>
      <c r="M1483"/>
      <c r="N1483"/>
    </row>
    <row r="1484" spans="12:14" x14ac:dyDescent="0.25">
      <c r="L1484"/>
      <c r="M1484"/>
      <c r="N1484"/>
    </row>
    <row r="1485" spans="12:14" x14ac:dyDescent="0.25">
      <c r="L1485"/>
      <c r="M1485"/>
      <c r="N1485"/>
    </row>
    <row r="1486" spans="12:14" x14ac:dyDescent="0.25">
      <c r="L1486"/>
      <c r="M1486"/>
      <c r="N1486"/>
    </row>
    <row r="1487" spans="12:14" x14ac:dyDescent="0.25">
      <c r="L1487"/>
      <c r="M1487"/>
      <c r="N1487"/>
    </row>
    <row r="1488" spans="12:14" x14ac:dyDescent="0.25">
      <c r="L1488"/>
      <c r="M1488"/>
      <c r="N1488"/>
    </row>
    <row r="1489" spans="12:14" x14ac:dyDescent="0.25">
      <c r="L1489"/>
      <c r="M1489"/>
      <c r="N1489"/>
    </row>
    <row r="1490" spans="12:14" x14ac:dyDescent="0.25">
      <c r="L1490"/>
      <c r="M1490"/>
      <c r="N1490"/>
    </row>
    <row r="1491" spans="12:14" x14ac:dyDescent="0.25">
      <c r="L1491"/>
      <c r="M1491"/>
      <c r="N1491"/>
    </row>
    <row r="1492" spans="12:14" x14ac:dyDescent="0.25">
      <c r="L1492"/>
      <c r="M1492"/>
      <c r="N1492"/>
    </row>
    <row r="1493" spans="12:14" x14ac:dyDescent="0.25">
      <c r="L1493"/>
      <c r="M1493"/>
      <c r="N1493"/>
    </row>
    <row r="1494" spans="12:14" x14ac:dyDescent="0.25">
      <c r="L1494"/>
      <c r="M1494"/>
      <c r="N1494"/>
    </row>
    <row r="1495" spans="12:14" x14ac:dyDescent="0.25">
      <c r="L1495"/>
      <c r="M1495"/>
      <c r="N1495"/>
    </row>
    <row r="1496" spans="12:14" x14ac:dyDescent="0.25">
      <c r="L1496"/>
      <c r="M1496"/>
      <c r="N1496"/>
    </row>
    <row r="1497" spans="12:14" x14ac:dyDescent="0.25">
      <c r="L1497"/>
      <c r="M1497"/>
      <c r="N1497"/>
    </row>
    <row r="1498" spans="12:14" x14ac:dyDescent="0.25">
      <c r="L1498"/>
      <c r="M1498"/>
      <c r="N1498"/>
    </row>
    <row r="1499" spans="12:14" x14ac:dyDescent="0.25">
      <c r="L1499"/>
      <c r="M1499"/>
      <c r="N1499"/>
    </row>
    <row r="1500" spans="12:14" x14ac:dyDescent="0.25">
      <c r="L1500"/>
      <c r="M1500"/>
      <c r="N1500"/>
    </row>
    <row r="1501" spans="12:14" x14ac:dyDescent="0.25">
      <c r="L1501"/>
      <c r="M1501"/>
      <c r="N1501"/>
    </row>
    <row r="1502" spans="12:14" x14ac:dyDescent="0.25">
      <c r="L1502"/>
      <c r="M1502"/>
      <c r="N1502"/>
    </row>
    <row r="1503" spans="12:14" x14ac:dyDescent="0.25">
      <c r="L1503"/>
      <c r="M1503"/>
      <c r="N1503"/>
    </row>
    <row r="1504" spans="12:14" x14ac:dyDescent="0.25">
      <c r="L1504"/>
      <c r="M1504"/>
      <c r="N1504"/>
    </row>
    <row r="1505" spans="12:14" x14ac:dyDescent="0.25">
      <c r="L1505"/>
      <c r="M1505"/>
      <c r="N1505"/>
    </row>
    <row r="1506" spans="12:14" x14ac:dyDescent="0.25">
      <c r="L1506"/>
      <c r="M1506"/>
      <c r="N1506"/>
    </row>
    <row r="1507" spans="12:14" x14ac:dyDescent="0.25">
      <c r="L1507"/>
      <c r="M1507"/>
      <c r="N1507"/>
    </row>
    <row r="1508" spans="12:14" x14ac:dyDescent="0.25">
      <c r="L1508"/>
      <c r="M1508"/>
      <c r="N1508"/>
    </row>
    <row r="1509" spans="12:14" x14ac:dyDescent="0.25">
      <c r="L1509"/>
      <c r="M1509"/>
      <c r="N1509"/>
    </row>
    <row r="1510" spans="12:14" x14ac:dyDescent="0.25">
      <c r="L1510"/>
      <c r="M1510"/>
      <c r="N1510"/>
    </row>
    <row r="1511" spans="12:14" x14ac:dyDescent="0.25">
      <c r="L1511"/>
      <c r="M1511"/>
      <c r="N1511"/>
    </row>
    <row r="1512" spans="12:14" x14ac:dyDescent="0.25">
      <c r="L1512"/>
      <c r="M1512"/>
      <c r="N1512"/>
    </row>
    <row r="1513" spans="12:14" x14ac:dyDescent="0.25">
      <c r="L1513"/>
      <c r="M1513"/>
      <c r="N1513"/>
    </row>
    <row r="1514" spans="12:14" x14ac:dyDescent="0.25">
      <c r="L1514"/>
      <c r="M1514"/>
      <c r="N1514"/>
    </row>
    <row r="1515" spans="12:14" x14ac:dyDescent="0.25">
      <c r="L1515"/>
      <c r="M1515"/>
      <c r="N1515"/>
    </row>
    <row r="1516" spans="12:14" x14ac:dyDescent="0.25">
      <c r="L1516"/>
      <c r="M1516"/>
      <c r="N1516"/>
    </row>
    <row r="1517" spans="12:14" x14ac:dyDescent="0.25">
      <c r="L1517"/>
      <c r="M1517"/>
      <c r="N1517"/>
    </row>
    <row r="1518" spans="12:14" x14ac:dyDescent="0.25">
      <c r="L1518"/>
      <c r="M1518"/>
      <c r="N1518"/>
    </row>
    <row r="1519" spans="12:14" x14ac:dyDescent="0.25">
      <c r="L1519"/>
      <c r="M1519"/>
      <c r="N1519"/>
    </row>
    <row r="1520" spans="12:14" x14ac:dyDescent="0.25">
      <c r="L1520"/>
      <c r="M1520"/>
      <c r="N1520"/>
    </row>
    <row r="1521" spans="12:14" x14ac:dyDescent="0.25">
      <c r="L1521"/>
      <c r="M1521"/>
      <c r="N1521"/>
    </row>
    <row r="1522" spans="12:14" x14ac:dyDescent="0.25">
      <c r="L1522"/>
      <c r="M1522"/>
      <c r="N1522"/>
    </row>
    <row r="1523" spans="12:14" x14ac:dyDescent="0.25">
      <c r="L1523"/>
      <c r="M1523"/>
      <c r="N1523"/>
    </row>
    <row r="1524" spans="12:14" x14ac:dyDescent="0.25">
      <c r="L1524"/>
      <c r="M1524"/>
      <c r="N1524"/>
    </row>
    <row r="1525" spans="12:14" x14ac:dyDescent="0.25">
      <c r="L1525"/>
      <c r="M1525"/>
      <c r="N1525"/>
    </row>
    <row r="1526" spans="12:14" x14ac:dyDescent="0.25">
      <c r="L1526"/>
      <c r="M1526"/>
      <c r="N1526"/>
    </row>
    <row r="1527" spans="12:14" x14ac:dyDescent="0.25">
      <c r="L1527"/>
      <c r="M1527"/>
      <c r="N1527"/>
    </row>
    <row r="1528" spans="12:14" x14ac:dyDescent="0.25">
      <c r="L1528"/>
      <c r="M1528"/>
      <c r="N1528"/>
    </row>
    <row r="1529" spans="12:14" x14ac:dyDescent="0.25">
      <c r="L1529"/>
      <c r="M1529"/>
      <c r="N1529"/>
    </row>
    <row r="1530" spans="12:14" x14ac:dyDescent="0.25">
      <c r="L1530"/>
      <c r="M1530"/>
      <c r="N1530"/>
    </row>
    <row r="1531" spans="12:14" x14ac:dyDescent="0.25">
      <c r="L1531"/>
      <c r="M1531"/>
      <c r="N1531"/>
    </row>
    <row r="1532" spans="12:14" x14ac:dyDescent="0.25">
      <c r="L1532"/>
      <c r="M1532"/>
      <c r="N1532"/>
    </row>
    <row r="1533" spans="12:14" x14ac:dyDescent="0.25">
      <c r="L1533"/>
      <c r="M1533"/>
      <c r="N1533"/>
    </row>
    <row r="1534" spans="12:14" x14ac:dyDescent="0.25">
      <c r="L1534"/>
      <c r="M1534"/>
      <c r="N1534"/>
    </row>
    <row r="1535" spans="12:14" x14ac:dyDescent="0.25">
      <c r="L1535"/>
      <c r="M1535"/>
      <c r="N1535"/>
    </row>
    <row r="1536" spans="12:14" x14ac:dyDescent="0.25">
      <c r="L1536"/>
      <c r="M1536"/>
      <c r="N1536"/>
    </row>
    <row r="1537" spans="12:14" x14ac:dyDescent="0.25">
      <c r="L1537"/>
      <c r="M1537"/>
      <c r="N1537"/>
    </row>
    <row r="1538" spans="12:14" x14ac:dyDescent="0.25">
      <c r="L1538"/>
      <c r="M1538"/>
      <c r="N1538"/>
    </row>
  </sheetData>
  <mergeCells count="59">
    <mergeCell ref="C54:C59"/>
    <mergeCell ref="D54:D59"/>
    <mergeCell ref="E54:E59"/>
    <mergeCell ref="C113:G113"/>
    <mergeCell ref="C135:G135"/>
    <mergeCell ref="C129:C134"/>
    <mergeCell ref="D129:D134"/>
    <mergeCell ref="F129:F130"/>
    <mergeCell ref="F131:F132"/>
    <mergeCell ref="F133:F134"/>
    <mergeCell ref="E129:E134"/>
    <mergeCell ref="C124:G124"/>
    <mergeCell ref="F119:F120"/>
    <mergeCell ref="D88:D108"/>
    <mergeCell ref="C88:C108"/>
    <mergeCell ref="D110:D112"/>
    <mergeCell ref="C110:C112"/>
    <mergeCell ref="E88:E92"/>
    <mergeCell ref="E95:E99"/>
    <mergeCell ref="E100:E102"/>
    <mergeCell ref="E103:E107"/>
    <mergeCell ref="C23:G23"/>
    <mergeCell ref="C121:C123"/>
    <mergeCell ref="D121:D123"/>
    <mergeCell ref="E121:E123"/>
    <mergeCell ref="C82:G82"/>
    <mergeCell ref="C48:G48"/>
    <mergeCell ref="C60:G60"/>
    <mergeCell ref="D67:D75"/>
    <mergeCell ref="F121:F123"/>
    <mergeCell ref="D119:D120"/>
    <mergeCell ref="C119:C120"/>
    <mergeCell ref="E35:E36"/>
    <mergeCell ref="C30:C34"/>
    <mergeCell ref="C35:C36"/>
    <mergeCell ref="C37:C38"/>
    <mergeCell ref="D37:D38"/>
    <mergeCell ref="C9:C10"/>
    <mergeCell ref="E119:E120"/>
    <mergeCell ref="D9:D10"/>
    <mergeCell ref="E9:E10"/>
    <mergeCell ref="C67:C75"/>
    <mergeCell ref="E67:E69"/>
    <mergeCell ref="E72:E74"/>
    <mergeCell ref="D76:D77"/>
    <mergeCell ref="E76:E77"/>
    <mergeCell ref="D78:D80"/>
    <mergeCell ref="E78:E80"/>
    <mergeCell ref="C76:C77"/>
    <mergeCell ref="C78:C80"/>
    <mergeCell ref="D30:D34"/>
    <mergeCell ref="E30:E34"/>
    <mergeCell ref="D35:D36"/>
    <mergeCell ref="E37:E38"/>
    <mergeCell ref="D41:D46"/>
    <mergeCell ref="C41:C46"/>
    <mergeCell ref="E41:E42"/>
    <mergeCell ref="E43:E44"/>
    <mergeCell ref="E45:E46"/>
  </mergeCells>
  <conditionalFormatting sqref="AJ6:AJ639">
    <cfRule type="cellIs" dxfId="412" priority="1" operator="lessThan">
      <formula>0</formula>
    </cfRule>
    <cfRule type="cellIs" dxfId="411" priority="2" operator="greaterThan">
      <formula>0</formula>
    </cfRule>
  </conditionalFormatting>
  <printOptions horizontalCentered="1"/>
  <pageMargins left="0.78740157480314965" right="0.59055118110236227" top="0.78740157480314965" bottom="0.59055118110236227" header="0" footer="0"/>
  <pageSetup paperSize="9" scale="50" fitToHeight="2" orientation="portrait" r:id="rId3"/>
  <headerFooter alignWithMargins="0"/>
  <ignoredErrors>
    <ignoredError sqref="G119:G120 T599:T747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tabColor rgb="FFFFFF00"/>
  </sheetPr>
  <dimension ref="A1:AK239"/>
  <sheetViews>
    <sheetView zoomScale="75" zoomScaleNormal="75" zoomScaleSheetLayoutView="90" workbookViewId="0">
      <selection activeCell="S3" sqref="S3"/>
    </sheetView>
  </sheetViews>
  <sheetFormatPr baseColWidth="10" defaultRowHeight="15" x14ac:dyDescent="0.25"/>
  <cols>
    <col min="1" max="1" width="2.5703125" customWidth="1"/>
    <col min="2" max="2" width="2.42578125" customWidth="1"/>
    <col min="3" max="3" width="2.7109375" customWidth="1"/>
    <col min="4" max="4" width="6.28515625" customWidth="1"/>
    <col min="5" max="5" width="49.7109375" customWidth="1"/>
    <col min="6" max="6" width="41.7109375" customWidth="1"/>
    <col min="7" max="7" width="32.140625" bestFit="1" customWidth="1"/>
    <col min="8" max="8" width="18.140625" customWidth="1"/>
    <col min="9" max="10" width="18" customWidth="1"/>
    <col min="11" max="11" width="2.140625" customWidth="1"/>
    <col min="12" max="12" width="48.5703125" bestFit="1" customWidth="1"/>
    <col min="13" max="13" width="25.7109375" bestFit="1" customWidth="1"/>
    <col min="14" max="14" width="13.42578125" bestFit="1" customWidth="1"/>
    <col min="15" max="16" width="15.28515625" bestFit="1" customWidth="1"/>
    <col min="17" max="17" width="9.140625" customWidth="1"/>
    <col min="18" max="18" width="52.7109375" bestFit="1" customWidth="1"/>
    <col min="19" max="19" width="33.42578125" bestFit="1" customWidth="1"/>
    <col min="20" max="20" width="24.7109375" bestFit="1" customWidth="1"/>
    <col min="21" max="21" width="18.42578125" bestFit="1" customWidth="1"/>
    <col min="22" max="23" width="7.7109375" bestFit="1" customWidth="1"/>
    <col min="24" max="24" width="11.42578125" bestFit="1" customWidth="1"/>
    <col min="25" max="25" width="23.140625" bestFit="1" customWidth="1"/>
    <col min="26" max="26" width="5.5703125" bestFit="1" customWidth="1"/>
    <col min="27" max="27" width="9.140625" customWidth="1"/>
    <col min="28" max="28" width="54.7109375" bestFit="1" customWidth="1"/>
    <col min="29" max="29" width="35.5703125" bestFit="1" customWidth="1"/>
    <col min="30" max="30" width="26.5703125" bestFit="1" customWidth="1"/>
    <col min="31" max="31" width="20.5703125" bestFit="1" customWidth="1"/>
    <col min="32" max="33" width="7.28515625" bestFit="1" customWidth="1"/>
    <col min="34" max="34" width="11.140625" bestFit="1" customWidth="1"/>
    <col min="35" max="35" width="40.140625" bestFit="1" customWidth="1"/>
    <col min="36" max="36" width="5.5703125" bestFit="1" customWidth="1"/>
    <col min="37" max="37" width="12.5703125" customWidth="1"/>
    <col min="40" max="56" width="9.5703125" customWidth="1"/>
  </cols>
  <sheetData>
    <row r="1" spans="1:37" ht="20.100000000000001" customHeight="1" x14ac:dyDescent="0.25">
      <c r="A1" s="427" t="s">
        <v>944</v>
      </c>
      <c r="B1" s="424"/>
      <c r="C1" s="424"/>
      <c r="D1" s="424"/>
      <c r="E1" s="424"/>
      <c r="F1" s="424"/>
      <c r="G1" s="424"/>
      <c r="H1" s="441"/>
      <c r="I1" s="424"/>
      <c r="J1" s="424"/>
      <c r="K1" s="424"/>
      <c r="L1" s="1160" t="s">
        <v>1616</v>
      </c>
      <c r="M1" s="1160" t="s">
        <v>1626</v>
      </c>
      <c r="N1" s="1160"/>
      <c r="O1" s="1163"/>
      <c r="P1" s="1163"/>
      <c r="Q1" s="1164"/>
      <c r="R1" s="1160"/>
      <c r="U1" s="1081"/>
      <c r="V1" s="1082"/>
      <c r="W1" s="1082"/>
      <c r="X1" s="1082"/>
      <c r="Y1" s="1082"/>
      <c r="Z1" s="1082"/>
      <c r="AA1" s="426"/>
      <c r="AB1" s="1160" t="s">
        <v>1127</v>
      </c>
      <c r="AC1" s="1160" t="s">
        <v>1513</v>
      </c>
      <c r="AD1" s="1160"/>
      <c r="AE1" s="1161"/>
      <c r="AF1" s="1162"/>
      <c r="AG1" s="1162"/>
      <c r="AH1" s="1162"/>
      <c r="AI1" s="1162"/>
      <c r="AJ1" s="1162"/>
      <c r="AK1" s="1162"/>
    </row>
    <row r="2" spans="1:37" ht="26.25" customHeight="1" x14ac:dyDescent="0.25">
      <c r="A2" s="424"/>
      <c r="B2" s="428" t="s">
        <v>942</v>
      </c>
      <c r="C2" s="428"/>
      <c r="D2" s="428"/>
      <c r="E2" s="424"/>
      <c r="F2" s="424"/>
      <c r="G2" s="424"/>
      <c r="H2" s="441"/>
      <c r="I2" s="424"/>
      <c r="J2" s="424"/>
      <c r="K2" s="424"/>
      <c r="L2" s="1160"/>
      <c r="M2" s="1160"/>
      <c r="N2" s="1160"/>
      <c r="O2" s="1163"/>
      <c r="P2" s="1163"/>
      <c r="Q2" s="1164"/>
      <c r="R2" s="1160"/>
      <c r="U2" s="1081"/>
      <c r="V2" s="1082"/>
      <c r="W2" s="1082"/>
      <c r="X2" s="1082"/>
      <c r="Y2" s="1082"/>
      <c r="Z2" s="1082"/>
      <c r="AA2" s="426"/>
      <c r="AB2" s="1160" t="s">
        <v>1511</v>
      </c>
      <c r="AC2" s="1160" t="s">
        <v>1133</v>
      </c>
      <c r="AD2" s="1160"/>
      <c r="AE2" s="1161"/>
      <c r="AF2" s="1162"/>
      <c r="AG2" s="1162"/>
      <c r="AH2" s="1162"/>
      <c r="AI2" s="1162"/>
      <c r="AJ2" s="1162"/>
      <c r="AK2" s="1162"/>
    </row>
    <row r="3" spans="1:37" ht="26.25" customHeight="1" x14ac:dyDescent="0.25">
      <c r="A3" s="424"/>
      <c r="B3" s="424"/>
      <c r="C3" s="428" t="s">
        <v>1115</v>
      </c>
      <c r="D3" s="428"/>
      <c r="E3" s="424"/>
      <c r="F3" s="424"/>
      <c r="G3" s="424"/>
      <c r="H3" s="441"/>
      <c r="I3" s="424"/>
      <c r="J3" s="424"/>
      <c r="K3" s="424"/>
      <c r="L3" s="1160" t="s">
        <v>1125</v>
      </c>
      <c r="M3" s="1160" t="s">
        <v>1509</v>
      </c>
      <c r="N3" s="1160" t="s">
        <v>1510</v>
      </c>
      <c r="O3" s="1160" t="s">
        <v>1620</v>
      </c>
      <c r="P3" s="1160" t="s">
        <v>1618</v>
      </c>
      <c r="Q3" s="1164"/>
      <c r="R3" s="1160"/>
      <c r="U3" s="1081"/>
      <c r="V3" s="1082"/>
      <c r="W3" s="1082"/>
      <c r="X3" s="1082"/>
      <c r="Y3" s="1082"/>
      <c r="Z3" s="1082"/>
      <c r="AA3" s="426"/>
      <c r="AB3" s="1160"/>
      <c r="AC3" s="1160"/>
      <c r="AD3" s="1160"/>
      <c r="AE3" s="1161"/>
      <c r="AF3" s="1162"/>
      <c r="AG3" s="1162"/>
      <c r="AH3" s="1162"/>
      <c r="AI3" s="1162"/>
      <c r="AJ3" s="1162"/>
      <c r="AK3" s="1162"/>
    </row>
    <row r="4" spans="1:37" ht="26.25" customHeight="1" x14ac:dyDescent="0.25">
      <c r="A4" s="424"/>
      <c r="B4" s="424"/>
      <c r="C4" s="424"/>
      <c r="D4" s="428" t="s">
        <v>941</v>
      </c>
      <c r="E4" s="424"/>
      <c r="F4" s="424"/>
      <c r="G4" s="424"/>
      <c r="H4" s="441"/>
      <c r="I4" s="424"/>
      <c r="J4" s="208"/>
      <c r="K4" s="424"/>
      <c r="L4" s="1160" t="s">
        <v>1444</v>
      </c>
      <c r="M4" s="1160" t="s">
        <v>833</v>
      </c>
      <c r="N4" s="1160">
        <v>0</v>
      </c>
      <c r="O4" s="1165">
        <v>7.7969999999999997</v>
      </c>
      <c r="P4" s="1165"/>
      <c r="Q4" s="1164"/>
      <c r="R4" s="1160" t="s">
        <v>1125</v>
      </c>
      <c r="S4" t="s">
        <v>1509</v>
      </c>
      <c r="T4" t="s">
        <v>1510</v>
      </c>
      <c r="U4" t="s">
        <v>1126</v>
      </c>
      <c r="V4" s="1081" t="s">
        <v>1605</v>
      </c>
      <c r="W4" s="1081" t="s">
        <v>1606</v>
      </c>
      <c r="X4" t="s">
        <v>1607</v>
      </c>
      <c r="Y4" t="s">
        <v>1616</v>
      </c>
      <c r="AA4" s="426"/>
      <c r="AB4" s="1160" t="s">
        <v>1125</v>
      </c>
      <c r="AC4" s="1160" t="s">
        <v>1509</v>
      </c>
      <c r="AD4" s="1160" t="s">
        <v>1510</v>
      </c>
      <c r="AE4" s="1160" t="s">
        <v>1126</v>
      </c>
      <c r="AF4" s="1161" t="s">
        <v>1605</v>
      </c>
      <c r="AG4" s="1161" t="s">
        <v>1606</v>
      </c>
      <c r="AH4" s="1160" t="s">
        <v>1607</v>
      </c>
      <c r="AI4" s="1160"/>
      <c r="AJ4" s="1160"/>
      <c r="AK4" s="1160"/>
    </row>
    <row r="5" spans="1:37" ht="20.100000000000001" customHeight="1" thickBot="1" x14ac:dyDescent="0.3">
      <c r="A5" s="424"/>
      <c r="B5" s="424"/>
      <c r="C5" s="424"/>
      <c r="D5" s="424"/>
      <c r="E5" s="428"/>
      <c r="F5" s="424"/>
      <c r="G5" s="424"/>
      <c r="H5" s="441"/>
      <c r="I5" s="424"/>
      <c r="J5" s="208"/>
      <c r="K5" s="424"/>
      <c r="L5" s="1160" t="s">
        <v>1490</v>
      </c>
      <c r="M5" s="1160" t="s">
        <v>833</v>
      </c>
      <c r="N5" s="1160">
        <v>0</v>
      </c>
      <c r="O5" s="1165"/>
      <c r="P5" s="1165">
        <v>7.7969999999999997</v>
      </c>
      <c r="Q5" s="1164"/>
      <c r="R5" s="1160" t="s">
        <v>1479</v>
      </c>
      <c r="S5" s="1160" t="s">
        <v>797</v>
      </c>
      <c r="T5" s="1160">
        <v>0</v>
      </c>
      <c r="U5" s="1160" t="s">
        <v>1132</v>
      </c>
      <c r="V5" s="1161">
        <v>1.25</v>
      </c>
      <c r="W5" s="1161">
        <v>1.25</v>
      </c>
      <c r="X5" s="1161">
        <v>51.44</v>
      </c>
      <c r="Y5" s="1160"/>
      <c r="Z5" s="1161">
        <v>0</v>
      </c>
      <c r="AA5" s="426"/>
      <c r="AB5" s="1160" t="s">
        <v>1479</v>
      </c>
      <c r="AC5" s="1160" t="s">
        <v>797</v>
      </c>
      <c r="AD5" s="1160">
        <v>0</v>
      </c>
      <c r="AE5" s="1160" t="s">
        <v>1132</v>
      </c>
      <c r="AF5" s="1161">
        <v>1.25</v>
      </c>
      <c r="AG5" s="1161">
        <v>1.25</v>
      </c>
      <c r="AH5" s="1161">
        <v>51.44</v>
      </c>
      <c r="AI5" s="1160"/>
      <c r="AJ5" s="1161">
        <f>+AG5-AF5</f>
        <v>0</v>
      </c>
      <c r="AK5" s="1160"/>
    </row>
    <row r="6" spans="1:37" ht="39.950000000000003" customHeight="1" x14ac:dyDescent="0.25">
      <c r="A6" s="424"/>
      <c r="B6" s="424"/>
      <c r="C6" s="424"/>
      <c r="D6" s="1241" t="s">
        <v>2</v>
      </c>
      <c r="E6" s="1242" t="s">
        <v>3</v>
      </c>
      <c r="F6" s="1243" t="s">
        <v>242</v>
      </c>
      <c r="G6" s="1244" t="s">
        <v>909</v>
      </c>
      <c r="H6" s="1244" t="s">
        <v>908</v>
      </c>
      <c r="I6" s="1245" t="s">
        <v>907</v>
      </c>
      <c r="J6" s="424"/>
      <c r="K6" s="424"/>
      <c r="L6" s="1160" t="s">
        <v>389</v>
      </c>
      <c r="M6" s="1160"/>
      <c r="N6" s="1160"/>
      <c r="O6" s="1165">
        <v>7.7969999999999997</v>
      </c>
      <c r="P6" s="1165">
        <v>7.7969999999999997</v>
      </c>
      <c r="Q6" s="1164"/>
      <c r="R6" s="1160" t="s">
        <v>1479</v>
      </c>
      <c r="S6" s="1160" t="s">
        <v>798</v>
      </c>
      <c r="T6" s="1160">
        <v>0</v>
      </c>
      <c r="U6" s="1160" t="s">
        <v>1132</v>
      </c>
      <c r="V6" s="1161">
        <v>1.25</v>
      </c>
      <c r="W6" s="1161">
        <v>1.25</v>
      </c>
      <c r="X6" s="1161">
        <v>54.773000000000003</v>
      </c>
      <c r="Y6" s="1160"/>
      <c r="Z6" s="1161">
        <v>0</v>
      </c>
      <c r="AA6" s="426"/>
      <c r="AB6" s="1160" t="s">
        <v>1479</v>
      </c>
      <c r="AC6" s="1160" t="s">
        <v>798</v>
      </c>
      <c r="AD6" s="1160">
        <v>0</v>
      </c>
      <c r="AE6" s="1160" t="s">
        <v>1132</v>
      </c>
      <c r="AF6" s="1161">
        <v>1.25</v>
      </c>
      <c r="AG6" s="1161">
        <v>1.25</v>
      </c>
      <c r="AH6" s="1161">
        <v>54.773000000000003</v>
      </c>
      <c r="AI6" s="1160"/>
      <c r="AJ6" s="1161">
        <f t="shared" ref="AJ6:AJ69" si="0">+AG6-AF6</f>
        <v>0</v>
      </c>
      <c r="AK6" s="1160"/>
    </row>
    <row r="7" spans="1:37" ht="20.100000000000001" customHeight="1" x14ac:dyDescent="0.25">
      <c r="A7" s="424"/>
      <c r="B7" s="424"/>
      <c r="C7" s="424"/>
      <c r="D7" s="446"/>
      <c r="E7" s="570"/>
      <c r="F7" s="570"/>
      <c r="G7" s="241"/>
      <c r="H7" s="447"/>
      <c r="I7" s="448"/>
      <c r="J7" s="424"/>
      <c r="K7" s="424"/>
      <c r="Q7" s="1164"/>
      <c r="R7" s="1160" t="s">
        <v>1479</v>
      </c>
      <c r="S7" s="1160" t="s">
        <v>799</v>
      </c>
      <c r="T7" s="1160">
        <v>0</v>
      </c>
      <c r="U7" s="1160" t="s">
        <v>1132</v>
      </c>
      <c r="V7" s="1161">
        <v>3</v>
      </c>
      <c r="W7" s="1161">
        <v>3</v>
      </c>
      <c r="X7" s="1161">
        <v>349.61600000000004</v>
      </c>
      <c r="Y7" s="1160"/>
      <c r="Z7" s="1161">
        <v>0</v>
      </c>
      <c r="AA7" s="426"/>
      <c r="AB7" s="1160" t="s">
        <v>1479</v>
      </c>
      <c r="AC7" s="1160" t="s">
        <v>799</v>
      </c>
      <c r="AD7" s="1160">
        <v>0</v>
      </c>
      <c r="AE7" s="1160" t="s">
        <v>1132</v>
      </c>
      <c r="AF7" s="1161">
        <v>3</v>
      </c>
      <c r="AG7" s="1161">
        <v>3</v>
      </c>
      <c r="AH7" s="1161">
        <v>349.61600000000004</v>
      </c>
      <c r="AI7" s="1160"/>
      <c r="AJ7" s="1161">
        <f t="shared" si="0"/>
        <v>0</v>
      </c>
      <c r="AK7" s="1160"/>
    </row>
    <row r="8" spans="1:37" ht="20.100000000000001" customHeight="1" x14ac:dyDescent="0.25">
      <c r="A8" s="424"/>
      <c r="B8" s="424"/>
      <c r="C8" s="424"/>
      <c r="D8" s="446"/>
      <c r="E8" s="570"/>
      <c r="F8" s="570"/>
      <c r="G8" s="241"/>
      <c r="H8" s="447"/>
      <c r="I8" s="448"/>
      <c r="J8" s="424"/>
      <c r="K8" s="424"/>
      <c r="Q8" s="1164"/>
      <c r="R8" s="1160" t="s">
        <v>1479</v>
      </c>
      <c r="S8" s="1160" t="s">
        <v>800</v>
      </c>
      <c r="T8" s="1160">
        <v>0</v>
      </c>
      <c r="U8" s="1160" t="s">
        <v>1132</v>
      </c>
      <c r="V8" s="1161">
        <v>3</v>
      </c>
      <c r="W8" s="1161">
        <v>3</v>
      </c>
      <c r="X8" s="1161">
        <v>198.6</v>
      </c>
      <c r="Y8" s="1160"/>
      <c r="Z8" s="1161">
        <v>0</v>
      </c>
      <c r="AA8" s="426"/>
      <c r="AB8" s="1160" t="s">
        <v>1479</v>
      </c>
      <c r="AC8" s="1160" t="s">
        <v>800</v>
      </c>
      <c r="AD8" s="1160">
        <v>0</v>
      </c>
      <c r="AE8" s="1160" t="s">
        <v>1132</v>
      </c>
      <c r="AF8" s="1161">
        <v>3</v>
      </c>
      <c r="AG8" s="1161">
        <v>3</v>
      </c>
      <c r="AH8" s="1161">
        <v>198.6</v>
      </c>
      <c r="AI8" s="1160"/>
      <c r="AJ8" s="1161">
        <f t="shared" si="0"/>
        <v>0</v>
      </c>
      <c r="AK8" s="1160"/>
    </row>
    <row r="9" spans="1:37" ht="20.100000000000001" customHeight="1" thickBot="1" x14ac:dyDescent="0.3">
      <c r="A9" s="424"/>
      <c r="B9" s="424"/>
      <c r="C9" s="424"/>
      <c r="D9" s="1972" t="s">
        <v>285</v>
      </c>
      <c r="E9" s="1973"/>
      <c r="F9" s="1973"/>
      <c r="G9" s="1974"/>
      <c r="H9" s="449">
        <f>+SUM(H7:H8)</f>
        <v>0</v>
      </c>
      <c r="I9" s="450"/>
      <c r="J9" s="426"/>
      <c r="K9" s="424"/>
      <c r="Q9" s="1164"/>
      <c r="R9" s="1160" t="s">
        <v>1479</v>
      </c>
      <c r="S9" s="1160" t="s">
        <v>1434</v>
      </c>
      <c r="T9" s="1160">
        <v>0</v>
      </c>
      <c r="U9" s="1160" t="s">
        <v>1132</v>
      </c>
      <c r="V9" s="1161">
        <v>10</v>
      </c>
      <c r="W9" s="1161">
        <v>10</v>
      </c>
      <c r="X9" s="1161">
        <v>29415.473999999998</v>
      </c>
      <c r="Y9" s="1160"/>
      <c r="Z9" s="1161">
        <v>0</v>
      </c>
      <c r="AA9" s="426"/>
      <c r="AB9" s="1160" t="s">
        <v>1479</v>
      </c>
      <c r="AC9" s="1160" t="s">
        <v>1434</v>
      </c>
      <c r="AD9" s="1160">
        <v>0</v>
      </c>
      <c r="AE9" s="1160" t="s">
        <v>1132</v>
      </c>
      <c r="AF9" s="1161">
        <v>10</v>
      </c>
      <c r="AG9" s="1161">
        <v>10</v>
      </c>
      <c r="AH9" s="1161">
        <v>29415.473999999998</v>
      </c>
      <c r="AI9" s="1160"/>
      <c r="AJ9" s="1161">
        <f t="shared" si="0"/>
        <v>0</v>
      </c>
      <c r="AK9" s="1160"/>
    </row>
    <row r="10" spans="1:37" ht="20.100000000000001" customHeight="1" x14ac:dyDescent="0.25">
      <c r="A10" s="208"/>
      <c r="B10" s="208"/>
      <c r="C10" s="208"/>
      <c r="D10" s="443"/>
      <c r="E10" s="443"/>
      <c r="F10" s="443"/>
      <c r="G10" s="443"/>
      <c r="H10" s="209"/>
      <c r="I10" s="443"/>
      <c r="J10" s="208"/>
      <c r="K10" s="208"/>
      <c r="Q10" s="1164"/>
      <c r="R10" s="1160" t="s">
        <v>1479</v>
      </c>
      <c r="S10" s="1160" t="s">
        <v>801</v>
      </c>
      <c r="T10" s="1160">
        <v>0</v>
      </c>
      <c r="U10" s="1160" t="s">
        <v>1132</v>
      </c>
      <c r="V10" s="1161">
        <v>0.8</v>
      </c>
      <c r="W10" s="1161">
        <v>0.8</v>
      </c>
      <c r="X10" s="1161">
        <v>549.65</v>
      </c>
      <c r="Y10" s="1160"/>
      <c r="Z10" s="1161">
        <v>0</v>
      </c>
      <c r="AA10" s="426"/>
      <c r="AB10" s="1160" t="s">
        <v>1479</v>
      </c>
      <c r="AC10" s="1160" t="s">
        <v>801</v>
      </c>
      <c r="AD10" s="1160">
        <v>0</v>
      </c>
      <c r="AE10" s="1160" t="s">
        <v>1132</v>
      </c>
      <c r="AF10" s="1161">
        <v>0.8</v>
      </c>
      <c r="AG10" s="1161">
        <v>0.8</v>
      </c>
      <c r="AH10" s="1161">
        <v>549.65</v>
      </c>
      <c r="AI10" s="1160"/>
      <c r="AJ10" s="1161">
        <f t="shared" si="0"/>
        <v>0</v>
      </c>
      <c r="AK10" s="1160"/>
    </row>
    <row r="11" spans="1:37" ht="20.100000000000001" customHeight="1" x14ac:dyDescent="0.25">
      <c r="A11" s="424"/>
      <c r="B11" s="424"/>
      <c r="C11" s="424"/>
      <c r="D11" s="457" t="s">
        <v>945</v>
      </c>
      <c r="E11" s="439"/>
      <c r="F11" s="439"/>
      <c r="G11" s="439"/>
      <c r="H11" s="425"/>
      <c r="I11" s="439"/>
      <c r="J11" s="208"/>
      <c r="K11" s="424"/>
      <c r="Q11" s="1164"/>
      <c r="R11" s="1160" t="s">
        <v>1480</v>
      </c>
      <c r="S11" s="1160" t="s">
        <v>751</v>
      </c>
      <c r="T11" s="1160">
        <v>0</v>
      </c>
      <c r="U11" s="1160" t="s">
        <v>1132</v>
      </c>
      <c r="V11" s="1161">
        <v>1</v>
      </c>
      <c r="W11" s="1161">
        <v>1</v>
      </c>
      <c r="X11" s="1161">
        <v>2143.9459999999999</v>
      </c>
      <c r="Y11" s="1160"/>
      <c r="Z11" s="1161">
        <v>0</v>
      </c>
      <c r="AA11" s="426"/>
      <c r="AB11" s="1160" t="s">
        <v>1480</v>
      </c>
      <c r="AC11" s="1160" t="s">
        <v>751</v>
      </c>
      <c r="AD11" s="1160">
        <v>0</v>
      </c>
      <c r="AE11" s="1160" t="s">
        <v>1132</v>
      </c>
      <c r="AF11" s="1161">
        <v>1</v>
      </c>
      <c r="AG11" s="1161">
        <v>1</v>
      </c>
      <c r="AH11" s="1161">
        <v>2143.9459999999999</v>
      </c>
      <c r="AI11" s="1160"/>
      <c r="AJ11" s="1161">
        <f t="shared" si="0"/>
        <v>0</v>
      </c>
      <c r="AK11" s="1160"/>
    </row>
    <row r="12" spans="1:37" ht="20.100000000000001" customHeight="1" thickBot="1" x14ac:dyDescent="0.3">
      <c r="A12" s="424"/>
      <c r="B12" s="424"/>
      <c r="C12" s="424"/>
      <c r="D12" s="439"/>
      <c r="E12" s="457"/>
      <c r="F12" s="439"/>
      <c r="G12" s="439"/>
      <c r="H12" s="425"/>
      <c r="I12" s="439"/>
      <c r="J12" s="208"/>
      <c r="K12" s="424"/>
      <c r="Q12" s="1164"/>
      <c r="R12" s="1160" t="s">
        <v>1481</v>
      </c>
      <c r="S12" s="1160" t="s">
        <v>752</v>
      </c>
      <c r="T12" s="1160">
        <v>0</v>
      </c>
      <c r="U12" s="1160" t="s">
        <v>1146</v>
      </c>
      <c r="V12" s="1161">
        <v>1.06</v>
      </c>
      <c r="W12" s="1161">
        <v>1.06</v>
      </c>
      <c r="X12" s="1161">
        <v>0</v>
      </c>
      <c r="Y12" s="1160"/>
      <c r="Z12" s="1161">
        <v>0</v>
      </c>
      <c r="AA12" s="426"/>
      <c r="AB12" s="1160" t="s">
        <v>1481</v>
      </c>
      <c r="AC12" s="1160" t="s">
        <v>752</v>
      </c>
      <c r="AD12" s="1160">
        <v>0</v>
      </c>
      <c r="AE12" s="1160" t="s">
        <v>1146</v>
      </c>
      <c r="AF12" s="1161">
        <v>1.06</v>
      </c>
      <c r="AG12" s="1161">
        <v>1.06</v>
      </c>
      <c r="AH12" s="1161">
        <v>0</v>
      </c>
      <c r="AI12" s="1160"/>
      <c r="AJ12" s="1161">
        <f t="shared" si="0"/>
        <v>0</v>
      </c>
      <c r="AK12" s="1160"/>
    </row>
    <row r="13" spans="1:37" ht="39.950000000000003" customHeight="1" x14ac:dyDescent="0.25">
      <c r="A13" s="424"/>
      <c r="B13" s="424"/>
      <c r="C13" s="424"/>
      <c r="D13" s="1241" t="s">
        <v>2</v>
      </c>
      <c r="E13" s="1246" t="s">
        <v>3</v>
      </c>
      <c r="F13" s="1243" t="s">
        <v>242</v>
      </c>
      <c r="G13" s="1244" t="s">
        <v>909</v>
      </c>
      <c r="H13" s="1244" t="s">
        <v>908</v>
      </c>
      <c r="I13" s="1245" t="s">
        <v>907</v>
      </c>
      <c r="J13" s="426"/>
      <c r="K13" s="424"/>
      <c r="Q13" s="1164"/>
      <c r="R13" s="1160" t="s">
        <v>1481</v>
      </c>
      <c r="S13" s="1160" t="s">
        <v>753</v>
      </c>
      <c r="T13" s="1160">
        <v>0</v>
      </c>
      <c r="U13" s="1160" t="s">
        <v>1132</v>
      </c>
      <c r="V13" s="1161">
        <v>3.97</v>
      </c>
      <c r="W13" s="1161">
        <v>3.97</v>
      </c>
      <c r="X13" s="1161">
        <v>82.187784960202535</v>
      </c>
      <c r="Y13" s="1160"/>
      <c r="Z13" s="1161">
        <v>0</v>
      </c>
      <c r="AA13" s="426"/>
      <c r="AB13" s="1160" t="s">
        <v>1481</v>
      </c>
      <c r="AC13" s="1160" t="s">
        <v>753</v>
      </c>
      <c r="AD13" s="1160">
        <v>0</v>
      </c>
      <c r="AE13" s="1160" t="s">
        <v>1132</v>
      </c>
      <c r="AF13" s="1161">
        <v>1.54</v>
      </c>
      <c r="AG13" s="1161">
        <v>1.54</v>
      </c>
      <c r="AH13" s="1161">
        <v>244.6657972253609</v>
      </c>
      <c r="AI13" s="1160"/>
      <c r="AJ13" s="1161">
        <f t="shared" si="0"/>
        <v>0</v>
      </c>
      <c r="AK13" s="1160"/>
    </row>
    <row r="14" spans="1:37" ht="20.100000000000001" customHeight="1" x14ac:dyDescent="0.25">
      <c r="A14" s="424"/>
      <c r="B14" s="424"/>
      <c r="C14" s="424"/>
      <c r="D14" s="886">
        <v>1</v>
      </c>
      <c r="E14" s="916"/>
      <c r="F14" s="191"/>
      <c r="G14" s="192"/>
      <c r="H14" s="192"/>
      <c r="I14" s="193"/>
      <c r="J14" s="426"/>
      <c r="K14" s="424"/>
      <c r="Q14" s="1164"/>
      <c r="R14" s="1160" t="s">
        <v>1481</v>
      </c>
      <c r="S14" s="1160" t="s">
        <v>754</v>
      </c>
      <c r="T14" s="1160">
        <v>0</v>
      </c>
      <c r="U14" s="1160" t="s">
        <v>1146</v>
      </c>
      <c r="V14" s="1161">
        <v>3</v>
      </c>
      <c r="W14" s="1161">
        <v>3</v>
      </c>
      <c r="X14" s="1161">
        <v>0</v>
      </c>
      <c r="Y14" s="1160"/>
      <c r="Z14" s="1161">
        <v>0</v>
      </c>
      <c r="AA14" s="426"/>
      <c r="AB14" s="1160" t="s">
        <v>1481</v>
      </c>
      <c r="AC14" s="1160" t="s">
        <v>754</v>
      </c>
      <c r="AD14" s="1160">
        <v>0</v>
      </c>
      <c r="AE14" s="1160" t="s">
        <v>1146</v>
      </c>
      <c r="AF14" s="1161">
        <v>3</v>
      </c>
      <c r="AG14" s="1161">
        <v>3</v>
      </c>
      <c r="AH14" s="1161">
        <v>0</v>
      </c>
      <c r="AI14" s="1160"/>
      <c r="AJ14" s="1161">
        <f t="shared" si="0"/>
        <v>0</v>
      </c>
      <c r="AK14" s="1160"/>
    </row>
    <row r="15" spans="1:37" ht="20.100000000000001" customHeight="1" x14ac:dyDescent="0.25">
      <c r="A15" s="424"/>
      <c r="B15" s="424"/>
      <c r="C15" s="424"/>
      <c r="D15" s="463">
        <v>3</v>
      </c>
      <c r="E15" s="242"/>
      <c r="F15" s="194"/>
      <c r="G15" s="195"/>
      <c r="H15" s="195"/>
      <c r="I15" s="245"/>
      <c r="J15" s="426"/>
      <c r="K15" s="424"/>
      <c r="Q15" s="1164"/>
      <c r="R15" s="1160" t="s">
        <v>1481</v>
      </c>
      <c r="S15" s="1160" t="s">
        <v>755</v>
      </c>
      <c r="T15" s="1160">
        <v>0</v>
      </c>
      <c r="U15" s="1160" t="s">
        <v>1132</v>
      </c>
      <c r="V15" s="1161">
        <v>1.89</v>
      </c>
      <c r="W15" s="1161">
        <v>1.89</v>
      </c>
      <c r="X15" s="1161">
        <v>85.003979111777099</v>
      </c>
      <c r="Y15" s="1160"/>
      <c r="Z15" s="1161">
        <v>0</v>
      </c>
      <c r="AA15" s="426"/>
      <c r="AB15" s="1160" t="s">
        <v>1481</v>
      </c>
      <c r="AC15" s="1160" t="s">
        <v>755</v>
      </c>
      <c r="AD15" s="1160">
        <v>0</v>
      </c>
      <c r="AE15" s="1160" t="s">
        <v>1132</v>
      </c>
      <c r="AF15" s="1161">
        <v>1.89</v>
      </c>
      <c r="AG15" s="1161">
        <v>1.89</v>
      </c>
      <c r="AH15" s="1161">
        <v>85.003979111777099</v>
      </c>
      <c r="AI15" s="1160"/>
      <c r="AJ15" s="1161">
        <f t="shared" si="0"/>
        <v>0</v>
      </c>
      <c r="AK15" s="1160"/>
    </row>
    <row r="16" spans="1:37" ht="20.100000000000001" customHeight="1" thickBot="1" x14ac:dyDescent="0.3">
      <c r="A16" s="424"/>
      <c r="B16" s="424"/>
      <c r="C16" s="424"/>
      <c r="D16" s="1972" t="s">
        <v>285</v>
      </c>
      <c r="E16" s="1973"/>
      <c r="F16" s="1973"/>
      <c r="G16" s="1974"/>
      <c r="H16" s="464">
        <f>SUM(H14:H14)</f>
        <v>0</v>
      </c>
      <c r="I16" s="1182"/>
      <c r="J16" s="426"/>
      <c r="K16" s="424"/>
      <c r="Q16" s="1164"/>
      <c r="R16" s="1160" t="s">
        <v>1481</v>
      </c>
      <c r="S16" s="1160" t="s">
        <v>756</v>
      </c>
      <c r="T16" s="1160">
        <v>0</v>
      </c>
      <c r="U16" s="1160" t="s">
        <v>1146</v>
      </c>
      <c r="V16" s="1161">
        <v>0.8</v>
      </c>
      <c r="W16" s="1161">
        <v>0.8</v>
      </c>
      <c r="X16" s="1161">
        <v>0</v>
      </c>
      <c r="Y16" s="1160"/>
      <c r="Z16" s="1161">
        <v>0</v>
      </c>
      <c r="AA16" s="426"/>
      <c r="AB16" s="1160" t="s">
        <v>1481</v>
      </c>
      <c r="AC16" s="1160" t="s">
        <v>756</v>
      </c>
      <c r="AD16" s="1160">
        <v>0</v>
      </c>
      <c r="AE16" s="1160" t="s">
        <v>1146</v>
      </c>
      <c r="AF16" s="1161">
        <v>0.8</v>
      </c>
      <c r="AG16" s="1161">
        <v>0.8</v>
      </c>
      <c r="AH16" s="1161">
        <v>0</v>
      </c>
      <c r="AI16" s="1160"/>
      <c r="AJ16" s="1161">
        <f t="shared" si="0"/>
        <v>0</v>
      </c>
      <c r="AK16" s="1160"/>
    </row>
    <row r="17" spans="1:37" ht="20.100000000000001" customHeight="1" x14ac:dyDescent="0.25">
      <c r="A17" s="424"/>
      <c r="B17" s="424"/>
      <c r="C17" s="424"/>
      <c r="D17" s="462" t="s">
        <v>946</v>
      </c>
      <c r="E17" s="439"/>
      <c r="F17" s="439"/>
      <c r="G17" s="439"/>
      <c r="H17" s="425"/>
      <c r="I17" s="439"/>
      <c r="J17" s="424"/>
      <c r="K17" s="424"/>
      <c r="Q17" s="1164"/>
      <c r="R17" s="1160" t="s">
        <v>1481</v>
      </c>
      <c r="S17" s="1160" t="s">
        <v>757</v>
      </c>
      <c r="T17" s="1160">
        <v>0</v>
      </c>
      <c r="U17" s="1160" t="s">
        <v>1132</v>
      </c>
      <c r="V17" s="1161">
        <v>2.65</v>
      </c>
      <c r="W17" s="1161">
        <v>2.65</v>
      </c>
      <c r="X17" s="1161">
        <v>833.61531612959993</v>
      </c>
      <c r="Y17" s="1160"/>
      <c r="Z17" s="1161">
        <v>0</v>
      </c>
      <c r="AA17" s="426"/>
      <c r="AB17" s="1160" t="s">
        <v>1481</v>
      </c>
      <c r="AC17" s="1160" t="s">
        <v>757</v>
      </c>
      <c r="AD17" s="1160">
        <v>0</v>
      </c>
      <c r="AE17" s="1160" t="s">
        <v>1132</v>
      </c>
      <c r="AF17" s="1161">
        <v>2.65</v>
      </c>
      <c r="AG17" s="1161">
        <v>2.65</v>
      </c>
      <c r="AH17" s="1161">
        <v>833.61531612959993</v>
      </c>
      <c r="AI17" s="1160"/>
      <c r="AJ17" s="1161">
        <f t="shared" si="0"/>
        <v>0</v>
      </c>
      <c r="AK17" s="1160"/>
    </row>
    <row r="18" spans="1:37" ht="20.100000000000001" customHeight="1" x14ac:dyDescent="0.25">
      <c r="A18" s="424"/>
      <c r="B18" s="424"/>
      <c r="C18" s="424"/>
      <c r="D18" s="439"/>
      <c r="E18" s="439"/>
      <c r="F18" s="439"/>
      <c r="G18" s="439"/>
      <c r="H18" s="425"/>
      <c r="I18" s="439"/>
      <c r="J18" s="424"/>
      <c r="K18" s="424"/>
      <c r="Q18" s="1164"/>
      <c r="R18" s="1160" t="s">
        <v>1481</v>
      </c>
      <c r="S18" s="1160" t="s">
        <v>758</v>
      </c>
      <c r="T18" s="1160">
        <v>0</v>
      </c>
      <c r="U18" s="1160" t="s">
        <v>1146</v>
      </c>
      <c r="V18" s="1161">
        <v>1.54</v>
      </c>
      <c r="W18" s="1161">
        <v>1.54</v>
      </c>
      <c r="X18" s="1161">
        <v>244.6657972253609</v>
      </c>
      <c r="Y18" s="1160"/>
      <c r="Z18" s="1161">
        <v>0</v>
      </c>
      <c r="AA18" s="426"/>
      <c r="AB18" s="1160" t="s">
        <v>105</v>
      </c>
      <c r="AC18" s="1160" t="s">
        <v>759</v>
      </c>
      <c r="AD18" s="1160">
        <v>0</v>
      </c>
      <c r="AE18" s="1160" t="s">
        <v>1132</v>
      </c>
      <c r="AF18" s="1161">
        <v>3.36</v>
      </c>
      <c r="AG18" s="1161">
        <v>3.36</v>
      </c>
      <c r="AH18" s="1161">
        <v>1160.0359999999998</v>
      </c>
      <c r="AI18" s="1160"/>
      <c r="AJ18" s="1161">
        <f t="shared" si="0"/>
        <v>0</v>
      </c>
      <c r="AK18" s="1160"/>
    </row>
    <row r="19" spans="1:37" ht="20.100000000000001" customHeight="1" x14ac:dyDescent="0.25">
      <c r="A19" s="424"/>
      <c r="B19" s="424"/>
      <c r="C19" s="457" t="s">
        <v>1116</v>
      </c>
      <c r="D19" s="180"/>
      <c r="E19" s="439"/>
      <c r="F19" s="439"/>
      <c r="G19" s="439"/>
      <c r="H19" s="425"/>
      <c r="I19" s="439"/>
      <c r="J19" s="424"/>
      <c r="K19" s="424"/>
      <c r="Q19" s="1164"/>
      <c r="R19" s="1160" t="s">
        <v>105</v>
      </c>
      <c r="S19" s="1160" t="s">
        <v>759</v>
      </c>
      <c r="T19" s="1160">
        <v>0</v>
      </c>
      <c r="U19" s="1160" t="s">
        <v>1132</v>
      </c>
      <c r="V19" s="1161">
        <v>3.36</v>
      </c>
      <c r="W19" s="1161">
        <v>3.36</v>
      </c>
      <c r="X19" s="1161">
        <v>1160.0359999999998</v>
      </c>
      <c r="Y19" s="1160"/>
      <c r="Z19" s="1161">
        <v>0</v>
      </c>
      <c r="AA19" s="426"/>
      <c r="AB19" s="1160" t="s">
        <v>105</v>
      </c>
      <c r="AC19" s="1160" t="s">
        <v>1105</v>
      </c>
      <c r="AD19" s="1160">
        <v>0</v>
      </c>
      <c r="AE19" s="1160" t="s">
        <v>1132</v>
      </c>
      <c r="AF19" s="1161">
        <v>3.36</v>
      </c>
      <c r="AG19" s="1161">
        <v>3.36</v>
      </c>
      <c r="AH19" s="1161">
        <v>927.61199999999997</v>
      </c>
      <c r="AI19" s="1160"/>
      <c r="AJ19" s="1161">
        <f t="shared" si="0"/>
        <v>0</v>
      </c>
      <c r="AK19" s="1160"/>
    </row>
    <row r="20" spans="1:37" ht="20.100000000000001" customHeight="1" x14ac:dyDescent="0.25">
      <c r="A20" s="424"/>
      <c r="B20" s="424"/>
      <c r="C20" s="424"/>
      <c r="D20" s="439"/>
      <c r="E20" s="439"/>
      <c r="F20" s="439"/>
      <c r="G20" s="439"/>
      <c r="H20" s="425"/>
      <c r="I20" s="439"/>
      <c r="J20" s="208"/>
      <c r="K20" s="208"/>
      <c r="Q20" s="1164"/>
      <c r="R20" s="1160" t="s">
        <v>105</v>
      </c>
      <c r="S20" s="1160" t="s">
        <v>1105</v>
      </c>
      <c r="T20" s="1160">
        <v>0</v>
      </c>
      <c r="U20" s="1160" t="s">
        <v>1132</v>
      </c>
      <c r="V20" s="1161">
        <v>3.36</v>
      </c>
      <c r="W20" s="1161">
        <v>3.36</v>
      </c>
      <c r="X20" s="1161">
        <v>927.61199999999997</v>
      </c>
      <c r="Y20" s="1160"/>
      <c r="Z20" s="1161">
        <v>0</v>
      </c>
      <c r="AA20" s="426"/>
      <c r="AB20" s="1160" t="s">
        <v>1001</v>
      </c>
      <c r="AC20" s="1160" t="s">
        <v>1060</v>
      </c>
      <c r="AD20" s="1160">
        <v>0</v>
      </c>
      <c r="AE20" s="1160" t="s">
        <v>1132</v>
      </c>
      <c r="AF20" s="1161">
        <v>2.1</v>
      </c>
      <c r="AG20" s="1161">
        <v>2.64</v>
      </c>
      <c r="AH20" s="1161">
        <v>3042.5150000000003</v>
      </c>
      <c r="AI20" s="1160"/>
      <c r="AJ20" s="1161">
        <f t="shared" si="0"/>
        <v>0.54</v>
      </c>
      <c r="AK20" s="1160"/>
    </row>
    <row r="21" spans="1:37" ht="20.100000000000001" customHeight="1" x14ac:dyDescent="0.25">
      <c r="A21" s="424"/>
      <c r="B21" s="424"/>
      <c r="C21" s="424"/>
      <c r="D21" s="457" t="s">
        <v>939</v>
      </c>
      <c r="E21" s="439"/>
      <c r="F21" s="439"/>
      <c r="G21" s="439"/>
      <c r="H21" s="425"/>
      <c r="I21" s="439"/>
      <c r="J21" s="208"/>
      <c r="K21" s="208"/>
      <c r="Q21" s="1164"/>
      <c r="R21" s="1160" t="s">
        <v>1001</v>
      </c>
      <c r="S21" s="1160" t="s">
        <v>1060</v>
      </c>
      <c r="T21" s="1160">
        <v>0</v>
      </c>
      <c r="U21" s="1160" t="s">
        <v>1132</v>
      </c>
      <c r="V21" s="1161">
        <v>2.1</v>
      </c>
      <c r="W21" s="1161">
        <v>2.64</v>
      </c>
      <c r="X21" s="1161">
        <v>3042.5150000000003</v>
      </c>
      <c r="Y21" s="1160"/>
      <c r="Z21" s="1161">
        <v>0.54</v>
      </c>
      <c r="AA21" s="426"/>
      <c r="AB21" s="1160" t="s">
        <v>1001</v>
      </c>
      <c r="AC21" s="1160" t="s">
        <v>1673</v>
      </c>
      <c r="AD21" s="1160">
        <v>0</v>
      </c>
      <c r="AE21" s="1160" t="s">
        <v>1132</v>
      </c>
      <c r="AF21" s="1161"/>
      <c r="AG21" s="1161"/>
      <c r="AH21" s="1161"/>
      <c r="AI21" s="1160"/>
      <c r="AJ21" s="1161">
        <f t="shared" si="0"/>
        <v>0</v>
      </c>
      <c r="AK21" s="1160"/>
    </row>
    <row r="22" spans="1:37" ht="20.100000000000001" customHeight="1" thickBot="1" x14ac:dyDescent="0.3">
      <c r="A22" s="424"/>
      <c r="B22" s="424"/>
      <c r="C22" s="424"/>
      <c r="D22" s="439"/>
      <c r="E22" s="457"/>
      <c r="F22" s="439"/>
      <c r="G22" s="439"/>
      <c r="H22" s="425"/>
      <c r="I22" s="439"/>
      <c r="J22" s="208"/>
      <c r="K22" s="208"/>
      <c r="Q22" s="1164"/>
      <c r="R22" s="1160" t="s">
        <v>107</v>
      </c>
      <c r="S22" s="1160" t="s">
        <v>760</v>
      </c>
      <c r="T22" s="1160">
        <v>0</v>
      </c>
      <c r="U22" s="1160" t="s">
        <v>1132</v>
      </c>
      <c r="V22" s="1161">
        <v>4</v>
      </c>
      <c r="W22" s="1161">
        <v>4</v>
      </c>
      <c r="X22" s="1161">
        <v>266.077</v>
      </c>
      <c r="Y22" s="1160"/>
      <c r="Z22" s="1161">
        <v>0</v>
      </c>
      <c r="AA22" s="426"/>
      <c r="AB22" s="1160" t="s">
        <v>1001</v>
      </c>
      <c r="AC22" s="1160" t="s">
        <v>1674</v>
      </c>
      <c r="AD22" s="1160">
        <v>0</v>
      </c>
      <c r="AE22" s="1160" t="s">
        <v>1132</v>
      </c>
      <c r="AF22" s="1161"/>
      <c r="AG22" s="1161"/>
      <c r="AH22" s="1161"/>
      <c r="AI22" s="1160"/>
      <c r="AJ22" s="1161">
        <f t="shared" si="0"/>
        <v>0</v>
      </c>
      <c r="AK22" s="1160"/>
    </row>
    <row r="23" spans="1:37" ht="39.950000000000003" customHeight="1" x14ac:dyDescent="0.25">
      <c r="A23" s="424"/>
      <c r="B23" s="424"/>
      <c r="C23" s="424"/>
      <c r="D23" s="1241" t="s">
        <v>2</v>
      </c>
      <c r="E23" s="1247" t="s">
        <v>3</v>
      </c>
      <c r="F23" s="1248" t="s">
        <v>242</v>
      </c>
      <c r="G23" s="1249" t="s">
        <v>909</v>
      </c>
      <c r="H23" s="1244" t="s">
        <v>908</v>
      </c>
      <c r="I23" s="1250" t="s">
        <v>907</v>
      </c>
      <c r="J23" s="424"/>
      <c r="K23" s="208"/>
      <c r="Q23" s="1164"/>
      <c r="R23" s="1160" t="s">
        <v>109</v>
      </c>
      <c r="S23" s="1160" t="s">
        <v>761</v>
      </c>
      <c r="T23" s="1160">
        <v>0</v>
      </c>
      <c r="U23" s="1160" t="s">
        <v>1132</v>
      </c>
      <c r="V23" s="1161">
        <v>8</v>
      </c>
      <c r="W23" s="1161">
        <v>8</v>
      </c>
      <c r="X23" s="1161">
        <v>414.62000000000006</v>
      </c>
      <c r="Y23" s="1160"/>
      <c r="Z23" s="1161">
        <v>0</v>
      </c>
      <c r="AA23" s="426"/>
      <c r="AB23" s="1160" t="s">
        <v>1001</v>
      </c>
      <c r="AC23" s="1160" t="s">
        <v>1698</v>
      </c>
      <c r="AD23" s="1160">
        <v>0</v>
      </c>
      <c r="AE23" s="1160" t="s">
        <v>1132</v>
      </c>
      <c r="AF23" s="1161"/>
      <c r="AG23" s="1161"/>
      <c r="AH23" s="1161"/>
      <c r="AI23" s="1160"/>
      <c r="AJ23" s="1161">
        <f t="shared" si="0"/>
        <v>0</v>
      </c>
      <c r="AK23" s="1160"/>
    </row>
    <row r="24" spans="1:37" ht="20.100000000000001" customHeight="1" x14ac:dyDescent="0.25">
      <c r="A24" s="424"/>
      <c r="B24" s="424"/>
      <c r="C24" s="424"/>
      <c r="D24" s="1180">
        <v>1</v>
      </c>
      <c r="E24" s="1181" t="s">
        <v>1490</v>
      </c>
      <c r="F24" s="570" t="s">
        <v>1575</v>
      </c>
      <c r="G24" s="241" t="s">
        <v>950</v>
      </c>
      <c r="H24" s="183">
        <v>1.7</v>
      </c>
      <c r="I24" s="189" t="s">
        <v>354</v>
      </c>
      <c r="J24" s="424"/>
      <c r="K24" s="208"/>
      <c r="Q24" s="1164"/>
      <c r="R24" s="1160" t="s">
        <v>109</v>
      </c>
      <c r="S24" s="1160" t="s">
        <v>269</v>
      </c>
      <c r="T24" s="1160">
        <v>0</v>
      </c>
      <c r="U24" s="1160" t="s">
        <v>1146</v>
      </c>
      <c r="V24" s="1161">
        <v>0</v>
      </c>
      <c r="W24" s="1161">
        <v>0</v>
      </c>
      <c r="X24" s="1161">
        <v>0</v>
      </c>
      <c r="Y24" s="1160"/>
      <c r="Z24" s="1161">
        <v>0</v>
      </c>
      <c r="AA24" s="426"/>
      <c r="AB24" s="1160" t="s">
        <v>107</v>
      </c>
      <c r="AC24" s="1160" t="s">
        <v>760</v>
      </c>
      <c r="AD24" s="1160">
        <v>0</v>
      </c>
      <c r="AE24" s="1160" t="s">
        <v>1132</v>
      </c>
      <c r="AF24" s="1161">
        <v>4</v>
      </c>
      <c r="AG24" s="1161">
        <v>4</v>
      </c>
      <c r="AH24" s="1161">
        <v>266.077</v>
      </c>
      <c r="AI24" s="1160"/>
      <c r="AJ24" s="1161">
        <f t="shared" si="0"/>
        <v>0</v>
      </c>
      <c r="AK24" s="1160"/>
    </row>
    <row r="25" spans="1:37" ht="20.100000000000001" customHeight="1" thickBot="1" x14ac:dyDescent="0.3">
      <c r="A25" s="424"/>
      <c r="B25" s="424"/>
      <c r="C25" s="424"/>
      <c r="D25" s="1972" t="s">
        <v>285</v>
      </c>
      <c r="E25" s="1973"/>
      <c r="F25" s="1973"/>
      <c r="G25" s="1974"/>
      <c r="H25" s="182">
        <f>+SUM(H24:H24)</f>
        <v>1.7</v>
      </c>
      <c r="I25" s="1183"/>
      <c r="J25" s="424"/>
      <c r="K25" s="208"/>
      <c r="Q25" s="1164"/>
      <c r="R25" s="1160" t="s">
        <v>109</v>
      </c>
      <c r="S25" s="1160" t="s">
        <v>1424</v>
      </c>
      <c r="T25" s="1160">
        <v>0</v>
      </c>
      <c r="U25" s="1160" t="s">
        <v>1132</v>
      </c>
      <c r="V25" s="1161">
        <v>12.438000000000001</v>
      </c>
      <c r="W25" s="1161">
        <v>11.188000000000001</v>
      </c>
      <c r="X25" s="1161">
        <v>32.101999999999997</v>
      </c>
      <c r="Y25" s="1160"/>
      <c r="Z25" s="1161">
        <v>-1.25</v>
      </c>
      <c r="AA25" s="426"/>
      <c r="AB25" s="1160" t="s">
        <v>109</v>
      </c>
      <c r="AC25" s="1160" t="s">
        <v>761</v>
      </c>
      <c r="AD25" s="1160">
        <v>0</v>
      </c>
      <c r="AE25" s="1160" t="s">
        <v>1132</v>
      </c>
      <c r="AF25" s="1161">
        <v>8</v>
      </c>
      <c r="AG25" s="1161">
        <v>8</v>
      </c>
      <c r="AH25" s="1161">
        <v>414.62000000000006</v>
      </c>
      <c r="AI25" s="1160"/>
      <c r="AJ25" s="1161">
        <f t="shared" si="0"/>
        <v>0</v>
      </c>
      <c r="AK25" s="1160"/>
    </row>
    <row r="26" spans="1:37" ht="20.100000000000001" customHeight="1" x14ac:dyDescent="0.25">
      <c r="A26" s="424"/>
      <c r="B26" s="424"/>
      <c r="C26" s="424"/>
      <c r="D26" s="439"/>
      <c r="E26" s="443"/>
      <c r="F26" s="454"/>
      <c r="G26" s="454"/>
      <c r="H26" s="430"/>
      <c r="I26" s="461"/>
      <c r="J26" s="431"/>
      <c r="K26" s="208"/>
      <c r="Q26" s="1164"/>
      <c r="R26" s="1160" t="s">
        <v>1482</v>
      </c>
      <c r="S26" s="1160" t="s">
        <v>762</v>
      </c>
      <c r="T26" s="1160">
        <v>0</v>
      </c>
      <c r="U26" s="1160" t="s">
        <v>1132</v>
      </c>
      <c r="V26" s="1161">
        <v>3.03</v>
      </c>
      <c r="W26" s="1161">
        <v>3.03</v>
      </c>
      <c r="X26" s="1161">
        <v>5.4039999999999999</v>
      </c>
      <c r="Y26" s="1160"/>
      <c r="Z26" s="1161">
        <v>0</v>
      </c>
      <c r="AA26" s="426"/>
      <c r="AB26" s="1160" t="s">
        <v>109</v>
      </c>
      <c r="AC26" s="1160" t="s">
        <v>1424</v>
      </c>
      <c r="AD26" s="1160">
        <v>0</v>
      </c>
      <c r="AE26" s="1160" t="s">
        <v>1132</v>
      </c>
      <c r="AF26" s="1161">
        <v>12.438000000000001</v>
      </c>
      <c r="AG26" s="1161">
        <v>11.188000000000001</v>
      </c>
      <c r="AH26" s="1161">
        <v>32.101999999999997</v>
      </c>
      <c r="AI26" s="1160"/>
      <c r="AJ26" s="1161">
        <f t="shared" si="0"/>
        <v>-1.25</v>
      </c>
      <c r="AK26" s="1160"/>
    </row>
    <row r="27" spans="1:37" ht="20.100000000000001" customHeight="1" x14ac:dyDescent="0.25">
      <c r="A27" s="424"/>
      <c r="B27" s="424"/>
      <c r="C27" s="424"/>
      <c r="D27" s="457" t="s">
        <v>938</v>
      </c>
      <c r="E27" s="439"/>
      <c r="F27" s="439"/>
      <c r="G27" s="439"/>
      <c r="H27" s="425"/>
      <c r="I27" s="439"/>
      <c r="J27" s="208"/>
      <c r="K27" s="208"/>
      <c r="Q27" s="1164"/>
      <c r="R27" s="1160" t="s">
        <v>1482</v>
      </c>
      <c r="S27" s="1160" t="s">
        <v>763</v>
      </c>
      <c r="T27" s="1160">
        <v>0</v>
      </c>
      <c r="U27" s="1160" t="s">
        <v>1132</v>
      </c>
      <c r="V27" s="1161">
        <v>4.05</v>
      </c>
      <c r="W27" s="1161">
        <v>4.05</v>
      </c>
      <c r="X27" s="1161">
        <v>0</v>
      </c>
      <c r="Y27" s="1160"/>
      <c r="Z27" s="1161">
        <v>0</v>
      </c>
      <c r="AA27" s="426"/>
      <c r="AB27" s="1160" t="s">
        <v>1482</v>
      </c>
      <c r="AC27" s="1160" t="s">
        <v>762</v>
      </c>
      <c r="AD27" s="1160">
        <v>0</v>
      </c>
      <c r="AE27" s="1160" t="s">
        <v>1132</v>
      </c>
      <c r="AF27" s="1161">
        <v>3.03</v>
      </c>
      <c r="AG27" s="1161">
        <v>3.03</v>
      </c>
      <c r="AH27" s="1161">
        <v>5.4039999999999999</v>
      </c>
      <c r="AI27" s="1160"/>
      <c r="AJ27" s="1161">
        <f t="shared" si="0"/>
        <v>0</v>
      </c>
      <c r="AK27" s="1160"/>
    </row>
    <row r="28" spans="1:37" ht="20.100000000000001" customHeight="1" thickBot="1" x14ac:dyDescent="0.3">
      <c r="A28" s="424"/>
      <c r="B28" s="424"/>
      <c r="C28" s="424"/>
      <c r="D28" s="439"/>
      <c r="E28" s="457"/>
      <c r="F28" s="439"/>
      <c r="G28" s="439"/>
      <c r="H28" s="425"/>
      <c r="I28" s="439"/>
      <c r="J28" s="208"/>
      <c r="K28" s="208"/>
      <c r="Q28" s="1164"/>
      <c r="R28" s="1160" t="s">
        <v>1425</v>
      </c>
      <c r="S28" s="1160" t="s">
        <v>1110</v>
      </c>
      <c r="T28" s="1160">
        <v>0</v>
      </c>
      <c r="U28" s="1160" t="s">
        <v>1132</v>
      </c>
      <c r="V28" s="1161">
        <v>9.8000000000000007</v>
      </c>
      <c r="W28" s="1161">
        <v>9.8000000000000007</v>
      </c>
      <c r="X28" s="1161">
        <v>50275.304000000011</v>
      </c>
      <c r="Y28" s="1160"/>
      <c r="Z28" s="1161">
        <v>0</v>
      </c>
      <c r="AA28" s="426"/>
      <c r="AB28" s="1160" t="s">
        <v>1482</v>
      </c>
      <c r="AC28" s="1160" t="s">
        <v>763</v>
      </c>
      <c r="AD28" s="1160">
        <v>0</v>
      </c>
      <c r="AE28" s="1160" t="s">
        <v>1132</v>
      </c>
      <c r="AF28" s="1161">
        <v>4.05</v>
      </c>
      <c r="AG28" s="1161">
        <v>4.05</v>
      </c>
      <c r="AH28" s="1161">
        <v>0</v>
      </c>
      <c r="AI28" s="1160"/>
      <c r="AJ28" s="1161">
        <f t="shared" si="0"/>
        <v>0</v>
      </c>
      <c r="AK28" s="1160"/>
    </row>
    <row r="29" spans="1:37" ht="39.950000000000003" customHeight="1" x14ac:dyDescent="0.25">
      <c r="A29" s="424"/>
      <c r="B29" s="424"/>
      <c r="C29" s="424"/>
      <c r="D29" s="1241" t="s">
        <v>2</v>
      </c>
      <c r="E29" s="1247" t="s">
        <v>3</v>
      </c>
      <c r="F29" s="1248" t="s">
        <v>242</v>
      </c>
      <c r="G29" s="1249" t="s">
        <v>909</v>
      </c>
      <c r="H29" s="1249" t="s">
        <v>908</v>
      </c>
      <c r="I29" s="1250" t="s">
        <v>907</v>
      </c>
      <c r="J29" s="424"/>
      <c r="K29" s="424"/>
      <c r="Q29" s="1164"/>
      <c r="R29" s="1160" t="s">
        <v>1443</v>
      </c>
      <c r="S29" s="1160" t="s">
        <v>796</v>
      </c>
      <c r="T29" s="1160">
        <v>0</v>
      </c>
      <c r="U29" s="1160" t="s">
        <v>1132</v>
      </c>
      <c r="V29" s="1161">
        <v>37</v>
      </c>
      <c r="W29" s="1161">
        <v>37</v>
      </c>
      <c r="X29" s="1161">
        <v>114841.3</v>
      </c>
      <c r="Y29" s="1160"/>
      <c r="Z29" s="1161">
        <v>0</v>
      </c>
      <c r="AA29" s="426"/>
      <c r="AB29" s="1160" t="s">
        <v>1425</v>
      </c>
      <c r="AC29" s="1160" t="s">
        <v>1110</v>
      </c>
      <c r="AD29" s="1160">
        <v>0</v>
      </c>
      <c r="AE29" s="1160" t="s">
        <v>1132</v>
      </c>
      <c r="AF29" s="1161">
        <v>9.8000000000000007</v>
      </c>
      <c r="AG29" s="1161">
        <v>9.8000000000000007</v>
      </c>
      <c r="AH29" s="1161">
        <v>50275.304000000011</v>
      </c>
      <c r="AI29" s="1160"/>
      <c r="AJ29" s="1161">
        <f t="shared" si="0"/>
        <v>0</v>
      </c>
      <c r="AK29" s="1160"/>
    </row>
    <row r="30" spans="1:37" ht="19.5" customHeight="1" x14ac:dyDescent="0.25">
      <c r="A30" s="424"/>
      <c r="B30" s="424"/>
      <c r="C30" s="424"/>
      <c r="D30" s="186">
        <v>1</v>
      </c>
      <c r="E30" s="243" t="s">
        <v>1495</v>
      </c>
      <c r="F30" s="198" t="s">
        <v>772</v>
      </c>
      <c r="G30" s="207" t="s">
        <v>218</v>
      </c>
      <c r="H30" s="199">
        <v>1.825</v>
      </c>
      <c r="I30" s="200"/>
      <c r="J30" s="424"/>
      <c r="K30" s="424"/>
      <c r="Q30" s="1164"/>
      <c r="R30" s="1160" t="s">
        <v>1491</v>
      </c>
      <c r="S30" s="1160" t="s">
        <v>1440</v>
      </c>
      <c r="T30" s="1160">
        <v>0</v>
      </c>
      <c r="U30" s="1160" t="s">
        <v>1132</v>
      </c>
      <c r="V30" s="1161">
        <v>1</v>
      </c>
      <c r="W30" s="1161">
        <v>1</v>
      </c>
      <c r="X30" s="1161">
        <v>1469.5850281246467</v>
      </c>
      <c r="Y30" s="1160"/>
      <c r="Z30" s="1161">
        <v>0</v>
      </c>
      <c r="AA30" s="426"/>
      <c r="AB30" s="1160" t="s">
        <v>1443</v>
      </c>
      <c r="AC30" s="1160" t="s">
        <v>796</v>
      </c>
      <c r="AD30" s="1160">
        <v>0</v>
      </c>
      <c r="AE30" s="1160" t="s">
        <v>1132</v>
      </c>
      <c r="AF30" s="1161">
        <v>37</v>
      </c>
      <c r="AG30" s="1161">
        <v>37</v>
      </c>
      <c r="AH30" s="1161">
        <v>114841.3</v>
      </c>
      <c r="AI30" s="1160"/>
      <c r="AJ30" s="1161">
        <f t="shared" si="0"/>
        <v>0</v>
      </c>
      <c r="AK30" s="1160"/>
    </row>
    <row r="31" spans="1:37" ht="19.5" customHeight="1" x14ac:dyDescent="0.25">
      <c r="A31" s="424"/>
      <c r="B31" s="424"/>
      <c r="C31" s="424"/>
      <c r="D31" s="186">
        <v>2</v>
      </c>
      <c r="E31" s="570" t="s">
        <v>1004</v>
      </c>
      <c r="F31" s="198" t="s">
        <v>1199</v>
      </c>
      <c r="G31" s="207" t="s">
        <v>950</v>
      </c>
      <c r="H31" s="199">
        <v>1</v>
      </c>
      <c r="I31" s="200" t="s">
        <v>358</v>
      </c>
      <c r="J31" s="424"/>
      <c r="K31" s="424"/>
      <c r="Q31" s="1166"/>
      <c r="R31" s="1160" t="s">
        <v>113</v>
      </c>
      <c r="S31" s="1160" t="s">
        <v>1419</v>
      </c>
      <c r="T31" s="1160">
        <v>0</v>
      </c>
      <c r="U31" s="1160" t="s">
        <v>1132</v>
      </c>
      <c r="V31" s="1161">
        <v>6.6</v>
      </c>
      <c r="W31" s="1161">
        <v>6.6</v>
      </c>
      <c r="X31" s="1161">
        <v>0</v>
      </c>
      <c r="Y31" s="1160"/>
      <c r="Z31" s="1161">
        <v>0</v>
      </c>
      <c r="AA31" s="890"/>
      <c r="AB31" s="1160" t="s">
        <v>1491</v>
      </c>
      <c r="AC31" s="1160" t="s">
        <v>1440</v>
      </c>
      <c r="AD31" s="1160">
        <v>0</v>
      </c>
      <c r="AE31" s="1160" t="s">
        <v>1132</v>
      </c>
      <c r="AF31" s="1161">
        <v>1</v>
      </c>
      <c r="AG31" s="1161">
        <v>1</v>
      </c>
      <c r="AH31" s="1161">
        <v>1469.5850281246467</v>
      </c>
      <c r="AI31" s="1160"/>
      <c r="AJ31" s="1161">
        <f t="shared" si="0"/>
        <v>0</v>
      </c>
      <c r="AK31" s="1160"/>
    </row>
    <row r="32" spans="1:37" ht="20.100000000000001" customHeight="1" thickBot="1" x14ac:dyDescent="0.3">
      <c r="A32" s="424"/>
      <c r="B32" s="424"/>
      <c r="C32" s="424"/>
      <c r="D32" s="1969" t="s">
        <v>285</v>
      </c>
      <c r="E32" s="1970"/>
      <c r="F32" s="1970"/>
      <c r="G32" s="1971"/>
      <c r="H32" s="449">
        <f>SUM(H30:H30)</f>
        <v>1.825</v>
      </c>
      <c r="I32" s="1182"/>
      <c r="J32" s="424"/>
      <c r="K32" s="424"/>
      <c r="Q32" s="1166"/>
      <c r="R32" s="1160" t="s">
        <v>115</v>
      </c>
      <c r="S32" s="1160" t="s">
        <v>764</v>
      </c>
      <c r="T32" s="1160">
        <v>0</v>
      </c>
      <c r="U32" s="1160" t="s">
        <v>1146</v>
      </c>
      <c r="V32" s="1161">
        <v>2</v>
      </c>
      <c r="W32" s="1161">
        <v>2</v>
      </c>
      <c r="X32" s="1161">
        <v>0</v>
      </c>
      <c r="Y32" s="1160"/>
      <c r="Z32" s="1161">
        <v>0</v>
      </c>
      <c r="AA32" s="890"/>
      <c r="AB32" s="1160" t="s">
        <v>113</v>
      </c>
      <c r="AC32" s="1160" t="s">
        <v>1419</v>
      </c>
      <c r="AD32" s="1160">
        <v>0</v>
      </c>
      <c r="AE32" s="1160" t="s">
        <v>1132</v>
      </c>
      <c r="AF32" s="1161">
        <v>6.6</v>
      </c>
      <c r="AG32" s="1161">
        <v>6.6</v>
      </c>
      <c r="AH32" s="1161">
        <v>0</v>
      </c>
      <c r="AI32" s="1160"/>
      <c r="AJ32" s="1161">
        <f t="shared" si="0"/>
        <v>0</v>
      </c>
      <c r="AK32" s="1160"/>
    </row>
    <row r="33" spans="1:37" ht="20.100000000000001" customHeight="1" x14ac:dyDescent="0.25">
      <c r="A33" s="424"/>
      <c r="B33" s="424"/>
      <c r="C33" s="424"/>
      <c r="D33" s="439"/>
      <c r="E33" s="439"/>
      <c r="F33" s="439"/>
      <c r="G33" s="439"/>
      <c r="H33" s="425"/>
      <c r="I33" s="439"/>
      <c r="J33" s="208"/>
      <c r="K33" s="208"/>
      <c r="Q33" s="1166"/>
      <c r="R33" s="1160" t="s">
        <v>1492</v>
      </c>
      <c r="S33" s="1160" t="s">
        <v>765</v>
      </c>
      <c r="T33" s="1160">
        <v>0</v>
      </c>
      <c r="U33" s="1160" t="s">
        <v>1132</v>
      </c>
      <c r="V33" s="1161">
        <v>3.3090000000000002</v>
      </c>
      <c r="W33" s="1161">
        <v>3.3090000000000002</v>
      </c>
      <c r="X33" s="1161">
        <v>377.22599999999994</v>
      </c>
      <c r="Y33" s="1160"/>
      <c r="Z33" s="1161">
        <v>0</v>
      </c>
      <c r="AA33" s="890"/>
      <c r="AB33" s="1160" t="s">
        <v>115</v>
      </c>
      <c r="AC33" s="1160" t="s">
        <v>764</v>
      </c>
      <c r="AD33" s="1160">
        <v>0</v>
      </c>
      <c r="AE33" s="1160" t="s">
        <v>1146</v>
      </c>
      <c r="AF33" s="1161">
        <v>2</v>
      </c>
      <c r="AG33" s="1161">
        <v>2</v>
      </c>
      <c r="AH33" s="1161">
        <v>0</v>
      </c>
      <c r="AI33" s="1160"/>
      <c r="AJ33" s="1161">
        <f t="shared" si="0"/>
        <v>0</v>
      </c>
      <c r="AK33" s="1160"/>
    </row>
    <row r="34" spans="1:37" ht="20.100000000000001" customHeight="1" x14ac:dyDescent="0.25">
      <c r="A34" s="424"/>
      <c r="B34" s="424"/>
      <c r="C34" s="428" t="s">
        <v>1118</v>
      </c>
      <c r="D34" s="457"/>
      <c r="E34" s="439"/>
      <c r="F34" s="439"/>
      <c r="G34" s="439"/>
      <c r="H34" s="425"/>
      <c r="I34" s="439"/>
      <c r="J34" s="424"/>
      <c r="K34" s="424"/>
      <c r="Q34" s="1164"/>
      <c r="R34" s="1160" t="s">
        <v>1492</v>
      </c>
      <c r="S34" s="1160" t="s">
        <v>766</v>
      </c>
      <c r="T34" s="1160">
        <v>0</v>
      </c>
      <c r="U34" s="1160" t="s">
        <v>1132</v>
      </c>
      <c r="V34" s="1161">
        <v>2.4750000000000005</v>
      </c>
      <c r="W34" s="1161">
        <v>2.4750000000000005</v>
      </c>
      <c r="X34" s="1161">
        <v>279.01500000000004</v>
      </c>
      <c r="Y34" s="1160"/>
      <c r="Z34" s="1161">
        <v>0</v>
      </c>
      <c r="AA34" s="426"/>
      <c r="AB34" s="1160" t="s">
        <v>1492</v>
      </c>
      <c r="AC34" s="1160" t="s">
        <v>765</v>
      </c>
      <c r="AD34" s="1160">
        <v>0</v>
      </c>
      <c r="AE34" s="1160" t="s">
        <v>1132</v>
      </c>
      <c r="AF34" s="1161">
        <v>3.3090000000000002</v>
      </c>
      <c r="AG34" s="1161">
        <v>3.3090000000000002</v>
      </c>
      <c r="AH34" s="1161">
        <v>377.22599999999994</v>
      </c>
      <c r="AI34" s="1160"/>
      <c r="AJ34" s="1161">
        <f t="shared" si="0"/>
        <v>0</v>
      </c>
      <c r="AK34" s="1160"/>
    </row>
    <row r="35" spans="1:37" ht="20.100000000000001" customHeight="1" x14ac:dyDescent="0.25">
      <c r="A35" s="424"/>
      <c r="B35" s="424"/>
      <c r="C35" s="424"/>
      <c r="D35" s="439"/>
      <c r="E35" s="439"/>
      <c r="F35" s="439"/>
      <c r="G35" s="439"/>
      <c r="H35" s="425"/>
      <c r="I35" s="439"/>
      <c r="J35" s="424"/>
      <c r="K35" s="424"/>
      <c r="Q35" s="1164"/>
      <c r="R35" s="1160" t="s">
        <v>1492</v>
      </c>
      <c r="S35" s="1160" t="s">
        <v>767</v>
      </c>
      <c r="T35" s="1160">
        <v>0</v>
      </c>
      <c r="U35" s="1160" t="s">
        <v>1132</v>
      </c>
      <c r="V35" s="1161">
        <v>3.5219999999999998</v>
      </c>
      <c r="W35" s="1161">
        <v>3.5219999999999998</v>
      </c>
      <c r="X35" s="1161">
        <v>160.55999999999997</v>
      </c>
      <c r="Y35" s="1160"/>
      <c r="Z35" s="1161">
        <v>0</v>
      </c>
      <c r="AA35" s="426"/>
      <c r="AB35" s="1160" t="s">
        <v>1492</v>
      </c>
      <c r="AC35" s="1160" t="s">
        <v>766</v>
      </c>
      <c r="AD35" s="1160">
        <v>0</v>
      </c>
      <c r="AE35" s="1160" t="s">
        <v>1132</v>
      </c>
      <c r="AF35" s="1161">
        <v>2.4750000000000005</v>
      </c>
      <c r="AG35" s="1161">
        <v>2.4750000000000005</v>
      </c>
      <c r="AH35" s="1161">
        <v>279.01500000000004</v>
      </c>
      <c r="AI35" s="1160"/>
      <c r="AJ35" s="1161">
        <f t="shared" si="0"/>
        <v>0</v>
      </c>
      <c r="AK35" s="1160"/>
    </row>
    <row r="36" spans="1:37" ht="20.100000000000001" customHeight="1" x14ac:dyDescent="0.25">
      <c r="A36" s="424"/>
      <c r="B36" s="424"/>
      <c r="C36" s="424"/>
      <c r="D36" s="457" t="s">
        <v>935</v>
      </c>
      <c r="E36" s="439"/>
      <c r="F36" s="439"/>
      <c r="G36" s="439"/>
      <c r="H36" s="425"/>
      <c r="I36" s="439"/>
      <c r="J36" s="424"/>
      <c r="K36" s="424"/>
      <c r="Q36" s="1164"/>
      <c r="R36" s="1160" t="s">
        <v>1458</v>
      </c>
      <c r="S36" s="1160" t="s">
        <v>768</v>
      </c>
      <c r="T36" s="1160">
        <v>0</v>
      </c>
      <c r="U36" s="1160" t="s">
        <v>1132</v>
      </c>
      <c r="V36" s="1161">
        <v>2.4</v>
      </c>
      <c r="W36" s="1161">
        <v>2.4</v>
      </c>
      <c r="X36" s="1161">
        <v>87.486999999999995</v>
      </c>
      <c r="Y36" s="1160"/>
      <c r="Z36" s="1161">
        <v>0</v>
      </c>
      <c r="AA36" s="426"/>
      <c r="AB36" s="1160" t="s">
        <v>1492</v>
      </c>
      <c r="AC36" s="1160" t="s">
        <v>767</v>
      </c>
      <c r="AD36" s="1160">
        <v>0</v>
      </c>
      <c r="AE36" s="1160" t="s">
        <v>1132</v>
      </c>
      <c r="AF36" s="1161">
        <v>3.5219999999999998</v>
      </c>
      <c r="AG36" s="1161">
        <v>3.5219999999999998</v>
      </c>
      <c r="AH36" s="1161">
        <v>160.55999999999997</v>
      </c>
      <c r="AI36" s="1160"/>
      <c r="AJ36" s="1161">
        <f t="shared" si="0"/>
        <v>0</v>
      </c>
      <c r="AK36" s="1160"/>
    </row>
    <row r="37" spans="1:37" ht="20.100000000000001" customHeight="1" thickBot="1" x14ac:dyDescent="0.3">
      <c r="A37" s="424"/>
      <c r="B37" s="424"/>
      <c r="C37" s="424"/>
      <c r="D37" s="439"/>
      <c r="E37" s="457"/>
      <c r="F37" s="439"/>
      <c r="G37" s="439"/>
      <c r="H37" s="425"/>
      <c r="I37" s="439"/>
      <c r="J37" s="424"/>
      <c r="K37" s="424"/>
      <c r="Q37" s="1164"/>
      <c r="R37" s="1160" t="s">
        <v>1493</v>
      </c>
      <c r="S37" s="1160" t="s">
        <v>774</v>
      </c>
      <c r="T37" s="1160">
        <v>0</v>
      </c>
      <c r="U37" s="1160" t="s">
        <v>1146</v>
      </c>
      <c r="V37" s="1161">
        <v>1.45</v>
      </c>
      <c r="W37" s="1161">
        <v>1.45</v>
      </c>
      <c r="X37" s="1161">
        <v>3.044</v>
      </c>
      <c r="Y37" s="1160"/>
      <c r="Z37" s="1161">
        <v>0</v>
      </c>
      <c r="AA37" s="426"/>
      <c r="AB37" s="1160" t="s">
        <v>1458</v>
      </c>
      <c r="AC37" s="1160" t="s">
        <v>768</v>
      </c>
      <c r="AD37" s="1160">
        <v>0</v>
      </c>
      <c r="AE37" s="1160" t="s">
        <v>1132</v>
      </c>
      <c r="AF37" s="1161">
        <v>2.4</v>
      </c>
      <c r="AG37" s="1161">
        <v>2.4</v>
      </c>
      <c r="AH37" s="1161">
        <v>87.486999999999995</v>
      </c>
      <c r="AI37" s="1160"/>
      <c r="AJ37" s="1161">
        <f t="shared" si="0"/>
        <v>0</v>
      </c>
      <c r="AK37" s="1160"/>
    </row>
    <row r="38" spans="1:37" ht="39.950000000000003" customHeight="1" x14ac:dyDescent="0.25">
      <c r="A38" s="424"/>
      <c r="B38" s="424"/>
      <c r="C38" s="424"/>
      <c r="D38" s="1241" t="s">
        <v>2</v>
      </c>
      <c r="E38" s="1247" t="s">
        <v>3</v>
      </c>
      <c r="F38" s="1248" t="s">
        <v>934</v>
      </c>
      <c r="G38" s="1249" t="s">
        <v>909</v>
      </c>
      <c r="H38" s="1244" t="s">
        <v>908</v>
      </c>
      <c r="I38" s="1250" t="s">
        <v>907</v>
      </c>
      <c r="J38" s="424"/>
      <c r="K38" s="424"/>
      <c r="Q38" s="1164"/>
      <c r="R38" s="1160" t="s">
        <v>1483</v>
      </c>
      <c r="S38" s="1160" t="s">
        <v>780</v>
      </c>
      <c r="T38" s="1160">
        <v>0</v>
      </c>
      <c r="U38" s="1160" t="s">
        <v>1132</v>
      </c>
      <c r="V38" s="1161">
        <v>2.625</v>
      </c>
      <c r="W38" s="1161">
        <v>2.625</v>
      </c>
      <c r="X38" s="1161">
        <v>59.455999999999996</v>
      </c>
      <c r="Y38" s="1160"/>
      <c r="Z38" s="1161">
        <v>0</v>
      </c>
      <c r="AA38" s="426"/>
      <c r="AB38" s="1160" t="s">
        <v>1493</v>
      </c>
      <c r="AC38" s="1160" t="s">
        <v>774</v>
      </c>
      <c r="AD38" s="1160">
        <v>0</v>
      </c>
      <c r="AE38" s="1160" t="s">
        <v>1146</v>
      </c>
      <c r="AF38" s="1161">
        <v>1.45</v>
      </c>
      <c r="AG38" s="1161">
        <v>1.45</v>
      </c>
      <c r="AH38" s="1161">
        <v>3.044</v>
      </c>
      <c r="AI38" s="1160"/>
      <c r="AJ38" s="1161">
        <f t="shared" si="0"/>
        <v>0</v>
      </c>
      <c r="AK38" s="1160"/>
    </row>
    <row r="39" spans="1:37" ht="20.100000000000001" customHeight="1" x14ac:dyDescent="0.25">
      <c r="A39" s="424"/>
      <c r="B39" s="424"/>
      <c r="C39" s="424"/>
      <c r="D39" s="446"/>
      <c r="E39" s="194"/>
      <c r="F39" s="194"/>
      <c r="G39" s="195"/>
      <c r="H39" s="197"/>
      <c r="I39" s="196"/>
      <c r="J39" s="424"/>
      <c r="K39" s="424"/>
      <c r="Q39" s="1164"/>
      <c r="R39" s="1160" t="s">
        <v>1483</v>
      </c>
      <c r="S39" s="1160" t="s">
        <v>781</v>
      </c>
      <c r="T39" s="1160">
        <v>0</v>
      </c>
      <c r="U39" s="1160" t="s">
        <v>1132</v>
      </c>
      <c r="V39" s="1161">
        <v>1.0900000000000001</v>
      </c>
      <c r="W39" s="1161">
        <v>1.0900000000000001</v>
      </c>
      <c r="X39" s="1161">
        <v>0</v>
      </c>
      <c r="Y39" s="1160"/>
      <c r="Z39" s="1161">
        <v>0</v>
      </c>
      <c r="AA39" s="426"/>
      <c r="AB39" s="1160" t="s">
        <v>1483</v>
      </c>
      <c r="AC39" s="1160" t="s">
        <v>780</v>
      </c>
      <c r="AD39" s="1160">
        <v>0</v>
      </c>
      <c r="AE39" s="1160" t="s">
        <v>1132</v>
      </c>
      <c r="AF39" s="1161">
        <v>2.625</v>
      </c>
      <c r="AG39" s="1161">
        <v>2.625</v>
      </c>
      <c r="AH39" s="1161">
        <v>59.455999999999996</v>
      </c>
      <c r="AI39" s="1160"/>
      <c r="AJ39" s="1161">
        <f t="shared" si="0"/>
        <v>0</v>
      </c>
      <c r="AK39" s="1160"/>
    </row>
    <row r="40" spans="1:37" ht="20.100000000000001" customHeight="1" thickBot="1" x14ac:dyDescent="0.3">
      <c r="A40" s="424"/>
      <c r="B40" s="424"/>
      <c r="C40" s="424"/>
      <c r="D40" s="1969" t="s">
        <v>285</v>
      </c>
      <c r="E40" s="1970"/>
      <c r="F40" s="1970"/>
      <c r="G40" s="1971"/>
      <c r="H40" s="458">
        <f>SUM(H39:H39)</f>
        <v>0</v>
      </c>
      <c r="I40" s="459"/>
      <c r="J40" s="424"/>
      <c r="K40" s="424"/>
      <c r="Q40" s="1164"/>
      <c r="R40" s="1160" t="s">
        <v>1484</v>
      </c>
      <c r="S40" s="1160" t="s">
        <v>1400</v>
      </c>
      <c r="T40" s="1160">
        <v>0</v>
      </c>
      <c r="U40" s="1160" t="s">
        <v>1132</v>
      </c>
      <c r="V40" s="1161">
        <v>1.72</v>
      </c>
      <c r="W40" s="1161">
        <v>1.72</v>
      </c>
      <c r="X40" s="1161">
        <v>6148.3093400000007</v>
      </c>
      <c r="Y40" s="1160"/>
      <c r="Z40" s="1161">
        <v>0</v>
      </c>
      <c r="AA40" s="426"/>
      <c r="AB40" s="1160" t="s">
        <v>1483</v>
      </c>
      <c r="AC40" s="1160" t="s">
        <v>781</v>
      </c>
      <c r="AD40" s="1160">
        <v>0</v>
      </c>
      <c r="AE40" s="1160" t="s">
        <v>1132</v>
      </c>
      <c r="AF40" s="1161">
        <v>1.0900000000000001</v>
      </c>
      <c r="AG40" s="1161">
        <v>1.0900000000000001</v>
      </c>
      <c r="AH40" s="1161">
        <v>0</v>
      </c>
      <c r="AI40" s="1160"/>
      <c r="AJ40" s="1161">
        <f t="shared" si="0"/>
        <v>0</v>
      </c>
      <c r="AK40" s="1160"/>
    </row>
    <row r="41" spans="1:37" ht="20.100000000000001" customHeight="1" x14ac:dyDescent="0.25">
      <c r="A41" s="424"/>
      <c r="B41" s="424"/>
      <c r="C41" s="424"/>
      <c r="D41" s="439"/>
      <c r="E41" s="454"/>
      <c r="F41" s="454"/>
      <c r="G41" s="454"/>
      <c r="H41" s="434"/>
      <c r="I41" s="460"/>
      <c r="J41" s="429"/>
      <c r="K41" s="432"/>
      <c r="Q41" s="1164"/>
      <c r="R41" s="1160" t="s">
        <v>1484</v>
      </c>
      <c r="S41" s="1160" t="s">
        <v>1107</v>
      </c>
      <c r="T41" s="1160">
        <v>0</v>
      </c>
      <c r="U41" s="1160" t="s">
        <v>1132</v>
      </c>
      <c r="V41" s="1161">
        <v>6.915</v>
      </c>
      <c r="W41" s="1161">
        <v>6.915</v>
      </c>
      <c r="X41" s="1161">
        <v>905.96587999999986</v>
      </c>
      <c r="Y41" s="1160"/>
      <c r="Z41" s="1161">
        <v>0</v>
      </c>
      <c r="AA41" s="426"/>
      <c r="AB41" s="1160" t="s">
        <v>1484</v>
      </c>
      <c r="AC41" s="1160" t="s">
        <v>1400</v>
      </c>
      <c r="AD41" s="1160">
        <v>0</v>
      </c>
      <c r="AE41" s="1160" t="s">
        <v>1132</v>
      </c>
      <c r="AF41" s="1161">
        <v>1.72</v>
      </c>
      <c r="AG41" s="1161">
        <v>1.72</v>
      </c>
      <c r="AH41" s="1161">
        <v>6148.3093400000007</v>
      </c>
      <c r="AI41" s="1160"/>
      <c r="AJ41" s="1161">
        <f t="shared" si="0"/>
        <v>0</v>
      </c>
      <c r="AK41" s="1160"/>
    </row>
    <row r="42" spans="1:37" ht="20.100000000000001" customHeight="1" x14ac:dyDescent="0.25">
      <c r="A42" s="424"/>
      <c r="B42" s="424"/>
      <c r="C42" s="424"/>
      <c r="D42" s="457" t="s">
        <v>933</v>
      </c>
      <c r="E42" s="439"/>
      <c r="F42" s="439"/>
      <c r="G42" s="439"/>
      <c r="H42" s="425"/>
      <c r="I42" s="443"/>
      <c r="J42" s="424"/>
      <c r="K42" s="424"/>
      <c r="Q42" s="1164"/>
      <c r="R42" s="1160" t="s">
        <v>1484</v>
      </c>
      <c r="S42" s="1160" t="s">
        <v>783</v>
      </c>
      <c r="T42" s="1160">
        <v>0</v>
      </c>
      <c r="U42" s="1160" t="s">
        <v>1132</v>
      </c>
      <c r="V42" s="1161">
        <v>1.05</v>
      </c>
      <c r="W42" s="1161">
        <v>1.05</v>
      </c>
      <c r="X42" s="1161">
        <v>2666.1189200000003</v>
      </c>
      <c r="Y42" s="1160"/>
      <c r="Z42" s="1161">
        <v>0</v>
      </c>
      <c r="AA42" s="426"/>
      <c r="AB42" s="1160" t="s">
        <v>1484</v>
      </c>
      <c r="AC42" s="1160" t="s">
        <v>1107</v>
      </c>
      <c r="AD42" s="1160">
        <v>0</v>
      </c>
      <c r="AE42" s="1160" t="s">
        <v>1132</v>
      </c>
      <c r="AF42" s="1161">
        <v>6.915</v>
      </c>
      <c r="AG42" s="1161">
        <v>6.915</v>
      </c>
      <c r="AH42" s="1161">
        <v>905.96587999999986</v>
      </c>
      <c r="AI42" s="1160"/>
      <c r="AJ42" s="1161">
        <f t="shared" si="0"/>
        <v>0</v>
      </c>
      <c r="AK42" s="1160"/>
    </row>
    <row r="43" spans="1:37" ht="20.100000000000001" customHeight="1" thickBot="1" x14ac:dyDescent="0.3">
      <c r="A43" s="424"/>
      <c r="B43" s="424"/>
      <c r="C43" s="424"/>
      <c r="D43" s="439"/>
      <c r="E43" s="439"/>
      <c r="F43" s="439"/>
      <c r="G43" s="439"/>
      <c r="H43" s="425"/>
      <c r="I43" s="443"/>
      <c r="J43" s="424"/>
      <c r="K43" s="424"/>
      <c r="Q43" s="1164"/>
      <c r="R43" s="1160" t="s">
        <v>1485</v>
      </c>
      <c r="S43" s="1160" t="s">
        <v>1415</v>
      </c>
      <c r="T43" s="1160">
        <v>0</v>
      </c>
      <c r="U43" s="1160" t="s">
        <v>1132</v>
      </c>
      <c r="V43" s="1161">
        <v>4.1399999999999997</v>
      </c>
      <c r="W43" s="1161">
        <v>4.1399999999999997</v>
      </c>
      <c r="X43" s="1161">
        <v>25371.060999999998</v>
      </c>
      <c r="Y43" s="1160"/>
      <c r="Z43" s="1161">
        <v>0</v>
      </c>
      <c r="AA43" s="426"/>
      <c r="AB43" s="1160" t="s">
        <v>1484</v>
      </c>
      <c r="AC43" s="1160" t="s">
        <v>783</v>
      </c>
      <c r="AD43" s="1160">
        <v>0</v>
      </c>
      <c r="AE43" s="1160" t="s">
        <v>1132</v>
      </c>
      <c r="AF43" s="1161">
        <v>1.05</v>
      </c>
      <c r="AG43" s="1161">
        <v>1.05</v>
      </c>
      <c r="AH43" s="1161">
        <v>2666.1189200000003</v>
      </c>
      <c r="AI43" s="1160"/>
      <c r="AJ43" s="1161">
        <f t="shared" si="0"/>
        <v>0</v>
      </c>
      <c r="AK43" s="1160"/>
    </row>
    <row r="44" spans="1:37" ht="39.950000000000003" customHeight="1" x14ac:dyDescent="0.25">
      <c r="A44" s="424"/>
      <c r="B44" s="424"/>
      <c r="C44" s="424"/>
      <c r="D44" s="1241" t="s">
        <v>2</v>
      </c>
      <c r="E44" s="1251" t="s">
        <v>3</v>
      </c>
      <c r="F44" s="1252" t="s">
        <v>242</v>
      </c>
      <c r="G44" s="1253" t="s">
        <v>909</v>
      </c>
      <c r="H44" s="1244" t="s">
        <v>908</v>
      </c>
      <c r="I44" s="1250" t="s">
        <v>907</v>
      </c>
      <c r="J44" s="424"/>
      <c r="K44" s="424"/>
      <c r="Q44" s="1164"/>
      <c r="R44" s="1160" t="s">
        <v>1486</v>
      </c>
      <c r="S44" s="1160" t="s">
        <v>1411</v>
      </c>
      <c r="T44" s="1160">
        <v>0</v>
      </c>
      <c r="U44" s="1160" t="s">
        <v>1132</v>
      </c>
      <c r="V44" s="1161">
        <v>4.3</v>
      </c>
      <c r="W44" s="1161">
        <v>4.3</v>
      </c>
      <c r="X44" s="1161">
        <v>29811.592080155453</v>
      </c>
      <c r="Y44" s="1160"/>
      <c r="Z44" s="1161">
        <v>0</v>
      </c>
      <c r="AA44" s="426"/>
      <c r="AB44" s="1160" t="s">
        <v>1485</v>
      </c>
      <c r="AC44" s="1160" t="s">
        <v>1415</v>
      </c>
      <c r="AD44" s="1160">
        <v>0</v>
      </c>
      <c r="AE44" s="1160" t="s">
        <v>1132</v>
      </c>
      <c r="AF44" s="1161">
        <v>4.1399999999999997</v>
      </c>
      <c r="AG44" s="1161">
        <v>4.1399999999999997</v>
      </c>
      <c r="AH44" s="1161">
        <v>25371.060999999998</v>
      </c>
      <c r="AI44" s="1160"/>
      <c r="AJ44" s="1161">
        <f t="shared" si="0"/>
        <v>0</v>
      </c>
      <c r="AK44" s="1160"/>
    </row>
    <row r="45" spans="1:37" ht="20.100000000000001" customHeight="1" x14ac:dyDescent="0.25">
      <c r="A45" s="424"/>
      <c r="B45" s="424"/>
      <c r="C45" s="424"/>
      <c r="D45" s="186"/>
      <c r="E45" s="185"/>
      <c r="F45" s="198"/>
      <c r="G45" s="334"/>
      <c r="H45" s="201"/>
      <c r="I45" s="467"/>
      <c r="J45" s="424"/>
      <c r="K45" s="424"/>
      <c r="Q45" s="1164"/>
      <c r="R45" s="1160" t="s">
        <v>1486</v>
      </c>
      <c r="S45" s="1160" t="s">
        <v>1412</v>
      </c>
      <c r="T45" s="1160">
        <v>0</v>
      </c>
      <c r="U45" s="1160" t="s">
        <v>1132</v>
      </c>
      <c r="V45" s="1161">
        <v>1</v>
      </c>
      <c r="W45" s="1161">
        <v>1</v>
      </c>
      <c r="X45" s="1161">
        <v>2782.6301196278246</v>
      </c>
      <c r="Y45" s="1160"/>
      <c r="Z45" s="1161">
        <v>0</v>
      </c>
      <c r="AA45" s="426"/>
      <c r="AB45" s="1160" t="s">
        <v>1486</v>
      </c>
      <c r="AC45" s="1160" t="s">
        <v>1411</v>
      </c>
      <c r="AD45" s="1160">
        <v>0</v>
      </c>
      <c r="AE45" s="1160" t="s">
        <v>1132</v>
      </c>
      <c r="AF45" s="1161">
        <v>4.3</v>
      </c>
      <c r="AG45" s="1161">
        <v>4.3</v>
      </c>
      <c r="AH45" s="1161">
        <v>29811.592080155453</v>
      </c>
      <c r="AI45" s="1160"/>
      <c r="AJ45" s="1161">
        <f t="shared" si="0"/>
        <v>0</v>
      </c>
      <c r="AK45" s="1160"/>
    </row>
    <row r="46" spans="1:37" ht="20.100000000000001" customHeight="1" thickBot="1" x14ac:dyDescent="0.3">
      <c r="A46" s="424"/>
      <c r="B46" s="424"/>
      <c r="C46" s="424"/>
      <c r="D46" s="1975" t="s">
        <v>285</v>
      </c>
      <c r="E46" s="1976"/>
      <c r="F46" s="1976"/>
      <c r="G46" s="1977"/>
      <c r="H46" s="458">
        <f>SUM(H45:H45)</f>
        <v>0</v>
      </c>
      <c r="I46" s="571"/>
      <c r="J46" s="424"/>
      <c r="K46" s="424"/>
      <c r="Q46" s="1164"/>
      <c r="R46" s="1160" t="s">
        <v>1486</v>
      </c>
      <c r="S46" s="1160" t="s">
        <v>639</v>
      </c>
      <c r="T46" s="1160">
        <v>0</v>
      </c>
      <c r="U46" s="1160" t="s">
        <v>1132</v>
      </c>
      <c r="V46" s="1161">
        <v>0.54500000000000004</v>
      </c>
      <c r="W46" s="1161">
        <v>0.54500000000000004</v>
      </c>
      <c r="X46" s="1161">
        <v>174.952</v>
      </c>
      <c r="Y46" s="1160"/>
      <c r="Z46" s="1161">
        <v>0</v>
      </c>
      <c r="AA46" s="426"/>
      <c r="AB46" s="1160" t="s">
        <v>1486</v>
      </c>
      <c r="AC46" s="1160" t="s">
        <v>1412</v>
      </c>
      <c r="AD46" s="1160">
        <v>0</v>
      </c>
      <c r="AE46" s="1160" t="s">
        <v>1132</v>
      </c>
      <c r="AF46" s="1161">
        <v>1</v>
      </c>
      <c r="AG46" s="1161">
        <v>1</v>
      </c>
      <c r="AH46" s="1161">
        <v>2782.6301196278246</v>
      </c>
      <c r="AI46" s="1160"/>
      <c r="AJ46" s="1161">
        <f t="shared" si="0"/>
        <v>0</v>
      </c>
      <c r="AK46" s="1160"/>
    </row>
    <row r="47" spans="1:37" ht="20.100000000000001" customHeight="1" x14ac:dyDescent="0.25">
      <c r="A47" s="424"/>
      <c r="B47" s="424"/>
      <c r="C47" s="424"/>
      <c r="D47" s="439"/>
      <c r="E47" s="439"/>
      <c r="F47" s="439"/>
      <c r="G47" s="439"/>
      <c r="H47" s="425"/>
      <c r="I47" s="439"/>
      <c r="J47" s="435"/>
      <c r="K47" s="436"/>
      <c r="Q47" s="1164"/>
      <c r="R47" s="1160" t="s">
        <v>1486</v>
      </c>
      <c r="S47" s="1160" t="s">
        <v>785</v>
      </c>
      <c r="T47" s="1160">
        <v>0</v>
      </c>
      <c r="U47" s="1160" t="s">
        <v>1132</v>
      </c>
      <c r="V47" s="1161">
        <v>2.19</v>
      </c>
      <c r="W47" s="1161">
        <v>2.19</v>
      </c>
      <c r="X47" s="1161">
        <v>57.37</v>
      </c>
      <c r="Y47" s="1160"/>
      <c r="Z47" s="1161">
        <v>0</v>
      </c>
      <c r="AA47" s="426"/>
      <c r="AB47" s="1160" t="s">
        <v>1486</v>
      </c>
      <c r="AC47" s="1160" t="s">
        <v>639</v>
      </c>
      <c r="AD47" s="1160">
        <v>0</v>
      </c>
      <c r="AE47" s="1160" t="s">
        <v>1132</v>
      </c>
      <c r="AF47" s="1161">
        <v>0.54500000000000004</v>
      </c>
      <c r="AG47" s="1161">
        <v>0.54500000000000004</v>
      </c>
      <c r="AH47" s="1161">
        <v>174.952</v>
      </c>
      <c r="AI47" s="1160"/>
      <c r="AJ47" s="1161">
        <f t="shared" si="0"/>
        <v>0</v>
      </c>
      <c r="AK47" s="1160"/>
    </row>
    <row r="48" spans="1:37" ht="20.100000000000001" customHeight="1" x14ac:dyDescent="0.25">
      <c r="A48" s="424"/>
      <c r="B48" s="424"/>
      <c r="C48" s="424"/>
      <c r="D48" s="439"/>
      <c r="E48" s="439"/>
      <c r="F48" s="439"/>
      <c r="G48" s="439"/>
      <c r="H48" s="425"/>
      <c r="I48" s="439"/>
      <c r="J48" s="435"/>
      <c r="K48" s="436"/>
      <c r="Q48" s="1164"/>
      <c r="R48" s="1160" t="s">
        <v>1486</v>
      </c>
      <c r="S48" s="1160" t="s">
        <v>786</v>
      </c>
      <c r="T48" s="1160">
        <v>0</v>
      </c>
      <c r="U48" s="1160" t="s">
        <v>1132</v>
      </c>
      <c r="V48" s="1161">
        <v>4.5650000000000004</v>
      </c>
      <c r="W48" s="1161">
        <v>4.5650000000000004</v>
      </c>
      <c r="X48" s="1161">
        <v>104.51199999999999</v>
      </c>
      <c r="Y48" s="1160"/>
      <c r="Z48" s="1161">
        <v>0</v>
      </c>
      <c r="AA48" s="426"/>
      <c r="AB48" s="1160" t="s">
        <v>1486</v>
      </c>
      <c r="AC48" s="1160" t="s">
        <v>785</v>
      </c>
      <c r="AD48" s="1160">
        <v>0</v>
      </c>
      <c r="AE48" s="1160" t="s">
        <v>1132</v>
      </c>
      <c r="AF48" s="1161">
        <v>2.19</v>
      </c>
      <c r="AG48" s="1161">
        <v>2.19</v>
      </c>
      <c r="AH48" s="1161">
        <v>57.37</v>
      </c>
      <c r="AI48" s="1160"/>
      <c r="AJ48" s="1161">
        <f t="shared" si="0"/>
        <v>0</v>
      </c>
      <c r="AK48" s="1160"/>
    </row>
    <row r="49" spans="1:37" ht="20.100000000000001" customHeight="1" x14ac:dyDescent="0.25">
      <c r="A49" s="424"/>
      <c r="B49" s="428" t="s">
        <v>930</v>
      </c>
      <c r="C49" s="424"/>
      <c r="D49" s="439"/>
      <c r="E49" s="439"/>
      <c r="F49" s="439"/>
      <c r="G49" s="439"/>
      <c r="H49" s="425"/>
      <c r="I49" s="439"/>
      <c r="J49" s="424"/>
      <c r="K49" s="437"/>
      <c r="Q49" s="1164"/>
      <c r="R49" s="1160" t="s">
        <v>130</v>
      </c>
      <c r="S49" s="1160" t="s">
        <v>789</v>
      </c>
      <c r="T49" s="1160">
        <v>0</v>
      </c>
      <c r="U49" s="1160" t="s">
        <v>1132</v>
      </c>
      <c r="V49" s="1161">
        <v>8.5500000000000007</v>
      </c>
      <c r="W49" s="1161">
        <v>8.5500000000000007</v>
      </c>
      <c r="X49" s="1161">
        <v>39969.875</v>
      </c>
      <c r="Y49" s="1160"/>
      <c r="Z49" s="1161">
        <v>0</v>
      </c>
      <c r="AA49" s="426"/>
      <c r="AB49" s="1160" t="s">
        <v>1486</v>
      </c>
      <c r="AC49" s="1160" t="s">
        <v>786</v>
      </c>
      <c r="AD49" s="1160">
        <v>0</v>
      </c>
      <c r="AE49" s="1160" t="s">
        <v>1132</v>
      </c>
      <c r="AF49" s="1161">
        <v>4.5650000000000004</v>
      </c>
      <c r="AG49" s="1161">
        <v>4.5650000000000004</v>
      </c>
      <c r="AH49" s="1161">
        <v>104.51199999999999</v>
      </c>
      <c r="AI49" s="1160"/>
      <c r="AJ49" s="1161">
        <f t="shared" si="0"/>
        <v>0</v>
      </c>
      <c r="AK49" s="1160"/>
    </row>
    <row r="50" spans="1:37" ht="20.100000000000001" customHeight="1" x14ac:dyDescent="0.25">
      <c r="A50" s="424"/>
      <c r="B50" s="428"/>
      <c r="C50" s="424"/>
      <c r="D50" s="439"/>
      <c r="E50" s="439"/>
      <c r="F50" s="439"/>
      <c r="G50" s="439"/>
      <c r="H50" s="425"/>
      <c r="I50" s="439"/>
      <c r="J50" s="424"/>
      <c r="K50" s="424"/>
      <c r="Q50" s="1164"/>
      <c r="R50" s="1160" t="s">
        <v>1495</v>
      </c>
      <c r="S50" s="1160" t="s">
        <v>1406</v>
      </c>
      <c r="T50" s="1160">
        <v>0</v>
      </c>
      <c r="U50" s="1160" t="s">
        <v>1132</v>
      </c>
      <c r="V50" s="1161">
        <v>3.9</v>
      </c>
      <c r="W50" s="1161">
        <v>3.9</v>
      </c>
      <c r="X50" s="1161">
        <v>11602.204999999998</v>
      </c>
      <c r="Y50" s="1160"/>
      <c r="Z50" s="1161">
        <v>0</v>
      </c>
      <c r="AA50" s="426"/>
      <c r="AB50" s="1160" t="s">
        <v>130</v>
      </c>
      <c r="AC50" s="1160" t="s">
        <v>789</v>
      </c>
      <c r="AD50" s="1160">
        <v>0</v>
      </c>
      <c r="AE50" s="1160" t="s">
        <v>1132</v>
      </c>
      <c r="AF50" s="1161">
        <v>8.5500000000000007</v>
      </c>
      <c r="AG50" s="1161">
        <v>8.5500000000000007</v>
      </c>
      <c r="AH50" s="1161">
        <v>39969.875</v>
      </c>
      <c r="AI50" s="1160"/>
      <c r="AJ50" s="1161">
        <f t="shared" si="0"/>
        <v>0</v>
      </c>
      <c r="AK50" s="1160"/>
    </row>
    <row r="51" spans="1:37" ht="20.100000000000001" customHeight="1" x14ac:dyDescent="0.25">
      <c r="A51" s="424"/>
      <c r="B51" s="428"/>
      <c r="C51" s="428" t="s">
        <v>1120</v>
      </c>
      <c r="D51" s="457"/>
      <c r="E51" s="439"/>
      <c r="F51" s="439"/>
      <c r="G51" s="439"/>
      <c r="H51" s="425"/>
      <c r="I51" s="439"/>
      <c r="J51" s="424"/>
      <c r="K51" s="424"/>
      <c r="Q51" s="1164"/>
      <c r="R51" s="1160" t="s">
        <v>1495</v>
      </c>
      <c r="S51" s="1160" t="s">
        <v>1408</v>
      </c>
      <c r="T51" s="1160">
        <v>0</v>
      </c>
      <c r="U51" s="1160" t="s">
        <v>1132</v>
      </c>
      <c r="V51" s="1161">
        <v>0.88800000000000001</v>
      </c>
      <c r="W51" s="1161">
        <v>0.88800000000000001</v>
      </c>
      <c r="X51" s="1161">
        <v>5700.5410000000002</v>
      </c>
      <c r="Y51" s="1160"/>
      <c r="Z51" s="1161">
        <v>0</v>
      </c>
      <c r="AA51" s="426"/>
      <c r="AB51" s="1160" t="s">
        <v>1495</v>
      </c>
      <c r="AC51" s="1160" t="s">
        <v>1406</v>
      </c>
      <c r="AD51" s="1160">
        <v>0</v>
      </c>
      <c r="AE51" s="1160" t="s">
        <v>1132</v>
      </c>
      <c r="AF51" s="1161">
        <v>3.9</v>
      </c>
      <c r="AG51" s="1161">
        <v>3.9</v>
      </c>
      <c r="AH51" s="1161">
        <v>11602.204999999998</v>
      </c>
      <c r="AI51" s="1160"/>
      <c r="AJ51" s="1161">
        <f t="shared" si="0"/>
        <v>0</v>
      </c>
      <c r="AK51" s="1160"/>
    </row>
    <row r="52" spans="1:37" ht="20.100000000000001" customHeight="1" thickBot="1" x14ac:dyDescent="0.3">
      <c r="A52" s="424"/>
      <c r="B52" s="428"/>
      <c r="C52" s="428"/>
      <c r="D52" s="457"/>
      <c r="E52" s="439"/>
      <c r="F52" s="439"/>
      <c r="G52" s="439"/>
      <c r="H52" s="425"/>
      <c r="I52" s="439"/>
      <c r="J52" s="424"/>
      <c r="K52" s="424"/>
      <c r="Q52" s="1164"/>
      <c r="R52" s="1160" t="s">
        <v>1495</v>
      </c>
      <c r="S52" s="1160" t="s">
        <v>1144</v>
      </c>
      <c r="T52" s="1160">
        <v>0</v>
      </c>
      <c r="U52" s="1160" t="s">
        <v>1132</v>
      </c>
      <c r="V52" s="1161">
        <v>1.26</v>
      </c>
      <c r="W52" s="1161">
        <v>1.26</v>
      </c>
      <c r="X52" s="1161">
        <v>7276.3180000000002</v>
      </c>
      <c r="Y52" s="1160"/>
      <c r="Z52" s="1161">
        <v>0</v>
      </c>
      <c r="AA52" s="426"/>
      <c r="AB52" s="1160" t="s">
        <v>1495</v>
      </c>
      <c r="AC52" s="1160" t="s">
        <v>1408</v>
      </c>
      <c r="AD52" s="1160">
        <v>0</v>
      </c>
      <c r="AE52" s="1160" t="s">
        <v>1132</v>
      </c>
      <c r="AF52" s="1161">
        <v>0.88800000000000001</v>
      </c>
      <c r="AG52" s="1161">
        <v>0.88800000000000001</v>
      </c>
      <c r="AH52" s="1161">
        <v>5700.5410000000002</v>
      </c>
      <c r="AI52" s="1160"/>
      <c r="AJ52" s="1161">
        <f t="shared" si="0"/>
        <v>0</v>
      </c>
      <c r="AK52" s="1160"/>
    </row>
    <row r="53" spans="1:37" ht="39.950000000000003" customHeight="1" x14ac:dyDescent="0.25">
      <c r="A53" s="424"/>
      <c r="B53" s="428"/>
      <c r="C53" s="424"/>
      <c r="D53" s="1241" t="s">
        <v>2</v>
      </c>
      <c r="E53" s="1254" t="s">
        <v>927</v>
      </c>
      <c r="F53" s="1254" t="s">
        <v>926</v>
      </c>
      <c r="G53" s="1248" t="s">
        <v>242</v>
      </c>
      <c r="H53" s="1244" t="s">
        <v>908</v>
      </c>
      <c r="I53" s="1250" t="s">
        <v>907</v>
      </c>
      <c r="J53" s="424"/>
      <c r="K53" s="424"/>
      <c r="Q53" s="1164"/>
      <c r="R53" s="1160" t="s">
        <v>1495</v>
      </c>
      <c r="S53" s="1160" t="s">
        <v>1407</v>
      </c>
      <c r="T53" s="1160">
        <v>0</v>
      </c>
      <c r="U53" s="1160" t="s">
        <v>1132</v>
      </c>
      <c r="V53" s="1161">
        <v>3.4609999999999999</v>
      </c>
      <c r="W53" s="1161">
        <v>3.4609999999999999</v>
      </c>
      <c r="X53" s="1161">
        <v>23020.716</v>
      </c>
      <c r="Y53" s="1160"/>
      <c r="Z53" s="1161">
        <v>0</v>
      </c>
      <c r="AA53" s="426"/>
      <c r="AB53" s="1160" t="s">
        <v>1495</v>
      </c>
      <c r="AC53" s="1160" t="s">
        <v>1144</v>
      </c>
      <c r="AD53" s="1160">
        <v>0</v>
      </c>
      <c r="AE53" s="1160" t="s">
        <v>1132</v>
      </c>
      <c r="AF53" s="1161">
        <v>1.26</v>
      </c>
      <c r="AG53" s="1161">
        <v>1.26</v>
      </c>
      <c r="AH53" s="1161">
        <v>7276.3180000000002</v>
      </c>
      <c r="AI53" s="1160"/>
      <c r="AJ53" s="1161">
        <f t="shared" si="0"/>
        <v>0</v>
      </c>
      <c r="AK53" s="1160"/>
    </row>
    <row r="54" spans="1:37" ht="20.100000000000001" customHeight="1" x14ac:dyDescent="0.25">
      <c r="A54" s="424"/>
      <c r="B54" s="428"/>
      <c r="C54" s="424"/>
      <c r="D54" s="1989">
        <v>1</v>
      </c>
      <c r="E54" s="1995" t="s">
        <v>1498</v>
      </c>
      <c r="F54" s="1995" t="s">
        <v>1573</v>
      </c>
      <c r="G54" s="1168" t="s">
        <v>1439</v>
      </c>
      <c r="H54" s="1169">
        <v>5.4</v>
      </c>
      <c r="I54" s="1170"/>
      <c r="J54" s="424"/>
      <c r="K54" s="424"/>
      <c r="Q54" s="1164"/>
      <c r="R54" s="1160" t="s">
        <v>1495</v>
      </c>
      <c r="S54" s="1160" t="s">
        <v>1409</v>
      </c>
      <c r="T54" s="1160">
        <v>0</v>
      </c>
      <c r="U54" s="1160" t="s">
        <v>1132</v>
      </c>
      <c r="V54" s="1161">
        <v>1.3440000000000001</v>
      </c>
      <c r="W54" s="1161">
        <v>1.3440000000000001</v>
      </c>
      <c r="X54" s="1161">
        <v>0</v>
      </c>
      <c r="Y54" s="1160"/>
      <c r="Z54" s="1161">
        <v>0</v>
      </c>
      <c r="AA54" s="426"/>
      <c r="AB54" s="1160" t="s">
        <v>1495</v>
      </c>
      <c r="AC54" s="1160" t="s">
        <v>1407</v>
      </c>
      <c r="AD54" s="1160">
        <v>0</v>
      </c>
      <c r="AE54" s="1160" t="s">
        <v>1132</v>
      </c>
      <c r="AF54" s="1161">
        <v>3.4609999999999999</v>
      </c>
      <c r="AG54" s="1161">
        <v>3.4609999999999999</v>
      </c>
      <c r="AH54" s="1161">
        <v>23020.716</v>
      </c>
      <c r="AI54" s="1160"/>
      <c r="AJ54" s="1161">
        <f t="shared" si="0"/>
        <v>0</v>
      </c>
      <c r="AK54" s="1160"/>
    </row>
    <row r="55" spans="1:37" ht="20.100000000000001" customHeight="1" x14ac:dyDescent="0.25">
      <c r="A55" s="424"/>
      <c r="B55" s="428"/>
      <c r="C55" s="424"/>
      <c r="D55" s="1990"/>
      <c r="E55" s="1996"/>
      <c r="F55" s="1996"/>
      <c r="G55" s="1174" t="s">
        <v>1438</v>
      </c>
      <c r="H55" s="1175">
        <v>1.2</v>
      </c>
      <c r="I55" s="1176"/>
      <c r="J55" s="424"/>
      <c r="K55" s="424"/>
      <c r="Q55" s="1164"/>
      <c r="R55" s="1160" t="s">
        <v>1495</v>
      </c>
      <c r="S55" s="1160" t="s">
        <v>769</v>
      </c>
      <c r="T55" s="1160">
        <v>0</v>
      </c>
      <c r="U55" s="1160" t="s">
        <v>1132</v>
      </c>
      <c r="V55" s="1161">
        <v>2.13</v>
      </c>
      <c r="W55" s="1161">
        <v>2.13</v>
      </c>
      <c r="X55" s="1161">
        <v>0</v>
      </c>
      <c r="Y55" s="1160"/>
      <c r="Z55" s="1161">
        <v>0</v>
      </c>
      <c r="AA55" s="426"/>
      <c r="AB55" s="1160" t="s">
        <v>1495</v>
      </c>
      <c r="AC55" s="1160" t="s">
        <v>1409</v>
      </c>
      <c r="AD55" s="1160">
        <v>0</v>
      </c>
      <c r="AE55" s="1160" t="s">
        <v>1132</v>
      </c>
      <c r="AF55" s="1161">
        <v>1.3440000000000001</v>
      </c>
      <c r="AG55" s="1161">
        <v>1.3440000000000001</v>
      </c>
      <c r="AH55" s="1161">
        <v>0</v>
      </c>
      <c r="AI55" s="1160"/>
      <c r="AJ55" s="1161">
        <f t="shared" si="0"/>
        <v>0</v>
      </c>
      <c r="AK55" s="1160"/>
    </row>
    <row r="56" spans="1:37" ht="20.100000000000001" customHeight="1" x14ac:dyDescent="0.25">
      <c r="A56" s="424"/>
      <c r="B56" s="428"/>
      <c r="C56" s="424"/>
      <c r="D56" s="1989">
        <v>2</v>
      </c>
      <c r="E56" s="1995" t="s">
        <v>1487</v>
      </c>
      <c r="F56" s="1995" t="s">
        <v>1586</v>
      </c>
      <c r="G56" s="1168" t="s">
        <v>1442</v>
      </c>
      <c r="H56" s="1169">
        <v>4.71</v>
      </c>
      <c r="I56" s="1170"/>
      <c r="J56" s="424"/>
      <c r="K56" s="424"/>
      <c r="Q56" s="1164"/>
      <c r="R56" s="1160" t="s">
        <v>1495</v>
      </c>
      <c r="S56" s="1160" t="s">
        <v>770</v>
      </c>
      <c r="T56" s="1160">
        <v>0</v>
      </c>
      <c r="U56" s="1160" t="s">
        <v>1146</v>
      </c>
      <c r="V56" s="1161">
        <v>1.45</v>
      </c>
      <c r="W56" s="1161">
        <v>1.45</v>
      </c>
      <c r="X56" s="1161">
        <v>0</v>
      </c>
      <c r="Y56" s="1160"/>
      <c r="Z56" s="1161">
        <v>0</v>
      </c>
      <c r="AA56" s="426"/>
      <c r="AB56" s="1160" t="s">
        <v>1495</v>
      </c>
      <c r="AC56" s="1160" t="s">
        <v>769</v>
      </c>
      <c r="AD56" s="1160">
        <v>0</v>
      </c>
      <c r="AE56" s="1160" t="s">
        <v>1132</v>
      </c>
      <c r="AF56" s="1161">
        <v>2.13</v>
      </c>
      <c r="AG56" s="1161">
        <v>2.13</v>
      </c>
      <c r="AH56" s="1161">
        <v>0</v>
      </c>
      <c r="AI56" s="1160"/>
      <c r="AJ56" s="1161">
        <f t="shared" si="0"/>
        <v>0</v>
      </c>
      <c r="AK56" s="1160"/>
    </row>
    <row r="57" spans="1:37" ht="20.100000000000001" customHeight="1" x14ac:dyDescent="0.25">
      <c r="A57" s="424"/>
      <c r="B57" s="428"/>
      <c r="C57" s="424"/>
      <c r="D57" s="1990"/>
      <c r="E57" s="1996"/>
      <c r="F57" s="1996"/>
      <c r="G57" s="1174" t="s">
        <v>782</v>
      </c>
      <c r="H57" s="1175">
        <v>2.9159999999999999</v>
      </c>
      <c r="I57" s="1176"/>
      <c r="J57" s="424"/>
      <c r="K57" s="424"/>
      <c r="Q57" s="1164"/>
      <c r="R57" s="1160" t="s">
        <v>1495</v>
      </c>
      <c r="S57" s="1160" t="s">
        <v>1106</v>
      </c>
      <c r="T57" s="1160">
        <v>0</v>
      </c>
      <c r="U57" s="1160" t="s">
        <v>1132</v>
      </c>
      <c r="V57" s="1161">
        <v>5.3550000000000004</v>
      </c>
      <c r="W57" s="1161">
        <v>5.3550000000000004</v>
      </c>
      <c r="X57" s="1161">
        <v>15.641999999999999</v>
      </c>
      <c r="Y57" s="1160"/>
      <c r="Z57" s="1161">
        <v>0</v>
      </c>
      <c r="AA57" s="426"/>
      <c r="AB57" s="1160" t="s">
        <v>1495</v>
      </c>
      <c r="AC57" s="1160" t="s">
        <v>770</v>
      </c>
      <c r="AD57" s="1160">
        <v>0</v>
      </c>
      <c r="AE57" s="1160" t="s">
        <v>1146</v>
      </c>
      <c r="AF57" s="1161">
        <v>1.45</v>
      </c>
      <c r="AG57" s="1161">
        <v>1.45</v>
      </c>
      <c r="AH57" s="1161">
        <v>0</v>
      </c>
      <c r="AI57" s="1160"/>
      <c r="AJ57" s="1161">
        <f t="shared" si="0"/>
        <v>0</v>
      </c>
      <c r="AK57" s="1160"/>
    </row>
    <row r="58" spans="1:37" ht="20.100000000000001" customHeight="1" x14ac:dyDescent="0.25">
      <c r="A58" s="424"/>
      <c r="B58" s="428"/>
      <c r="C58" s="424"/>
      <c r="D58" s="1991">
        <v>3</v>
      </c>
      <c r="E58" s="1986" t="s">
        <v>204</v>
      </c>
      <c r="F58" s="1986" t="s">
        <v>1576</v>
      </c>
      <c r="G58" s="1177" t="s">
        <v>892</v>
      </c>
      <c r="H58" s="1178">
        <v>2.5</v>
      </c>
      <c r="I58" s="1179"/>
      <c r="J58" s="424"/>
      <c r="K58" s="424"/>
      <c r="Q58" s="1164"/>
      <c r="R58" s="1160" t="s">
        <v>1495</v>
      </c>
      <c r="S58" s="1160" t="s">
        <v>771</v>
      </c>
      <c r="T58" s="1160">
        <v>0</v>
      </c>
      <c r="U58" s="1160" t="s">
        <v>1132</v>
      </c>
      <c r="V58" s="1161">
        <v>6.11</v>
      </c>
      <c r="W58" s="1161">
        <v>6.11</v>
      </c>
      <c r="X58" s="1161">
        <v>33.96</v>
      </c>
      <c r="Y58" s="1160"/>
      <c r="Z58" s="1161">
        <v>0</v>
      </c>
      <c r="AA58" s="426"/>
      <c r="AB58" s="1160" t="s">
        <v>1495</v>
      </c>
      <c r="AC58" s="1160" t="s">
        <v>1106</v>
      </c>
      <c r="AD58" s="1160">
        <v>0</v>
      </c>
      <c r="AE58" s="1160" t="s">
        <v>1132</v>
      </c>
      <c r="AF58" s="1161">
        <v>5.3550000000000004</v>
      </c>
      <c r="AG58" s="1161">
        <v>5.3550000000000004</v>
      </c>
      <c r="AH58" s="1161">
        <v>15.641999999999999</v>
      </c>
      <c r="AI58" s="1160"/>
      <c r="AJ58" s="1161">
        <f t="shared" si="0"/>
        <v>0</v>
      </c>
      <c r="AK58" s="1160"/>
    </row>
    <row r="59" spans="1:37" ht="20.100000000000001" customHeight="1" x14ac:dyDescent="0.25">
      <c r="A59" s="424"/>
      <c r="B59" s="428"/>
      <c r="C59" s="424"/>
      <c r="D59" s="1992"/>
      <c r="E59" s="1987"/>
      <c r="F59" s="1987"/>
      <c r="G59" s="1171" t="s">
        <v>893</v>
      </c>
      <c r="H59" s="1172">
        <v>3.5</v>
      </c>
      <c r="I59" s="1173"/>
      <c r="J59" s="424"/>
      <c r="K59" s="424"/>
      <c r="Q59" s="1164"/>
      <c r="R59" s="1160" t="s">
        <v>1495</v>
      </c>
      <c r="S59" s="1160" t="s">
        <v>772</v>
      </c>
      <c r="T59" s="1160">
        <v>0</v>
      </c>
      <c r="U59" s="1160" t="s">
        <v>1146</v>
      </c>
      <c r="V59" s="1161">
        <v>1.825</v>
      </c>
      <c r="W59" s="1161"/>
      <c r="X59" s="1161"/>
      <c r="Y59" s="1160" t="s">
        <v>1624</v>
      </c>
      <c r="Z59" s="1161">
        <v>-1.825</v>
      </c>
      <c r="AA59" s="426"/>
      <c r="AB59" s="1160" t="s">
        <v>1495</v>
      </c>
      <c r="AC59" s="1160" t="s">
        <v>771</v>
      </c>
      <c r="AD59" s="1160">
        <v>0</v>
      </c>
      <c r="AE59" s="1160" t="s">
        <v>1132</v>
      </c>
      <c r="AF59" s="1161">
        <v>6.11</v>
      </c>
      <c r="AG59" s="1161">
        <v>6.11</v>
      </c>
      <c r="AH59" s="1161">
        <v>33.96</v>
      </c>
      <c r="AI59" s="1160" t="s">
        <v>1624</v>
      </c>
      <c r="AJ59" s="1161">
        <f t="shared" si="0"/>
        <v>0</v>
      </c>
      <c r="AK59" s="1160"/>
    </row>
    <row r="60" spans="1:37" ht="20.100000000000001" customHeight="1" x14ac:dyDescent="0.25">
      <c r="A60" s="424"/>
      <c r="B60" s="428"/>
      <c r="C60" s="424"/>
      <c r="D60" s="1992"/>
      <c r="E60" s="1987"/>
      <c r="F60" s="1987"/>
      <c r="G60" s="1171" t="s">
        <v>894</v>
      </c>
      <c r="H60" s="1172">
        <v>2</v>
      </c>
      <c r="I60" s="1173"/>
      <c r="J60" s="424"/>
      <c r="K60" s="424"/>
      <c r="Q60" s="1164"/>
      <c r="R60" s="1160" t="s">
        <v>1495</v>
      </c>
      <c r="S60" s="1160" t="s">
        <v>773</v>
      </c>
      <c r="T60" s="1160">
        <v>0</v>
      </c>
      <c r="U60" s="1160" t="s">
        <v>1132</v>
      </c>
      <c r="V60" s="1161">
        <v>3.5</v>
      </c>
      <c r="W60" s="1161">
        <v>3.5</v>
      </c>
      <c r="X60" s="1161">
        <v>27.614000000000001</v>
      </c>
      <c r="Y60" s="1160"/>
      <c r="Z60" s="1161">
        <v>0</v>
      </c>
      <c r="AA60" s="426"/>
      <c r="AB60" s="1160" t="s">
        <v>1495</v>
      </c>
      <c r="AC60" s="1160" t="s">
        <v>773</v>
      </c>
      <c r="AD60" s="1160">
        <v>0</v>
      </c>
      <c r="AE60" s="1160" t="s">
        <v>1132</v>
      </c>
      <c r="AF60" s="1161">
        <v>3.5</v>
      </c>
      <c r="AG60" s="1161">
        <v>3.5</v>
      </c>
      <c r="AH60" s="1161">
        <v>27.614000000000001</v>
      </c>
      <c r="AI60" s="1160"/>
      <c r="AJ60" s="1161">
        <f t="shared" si="0"/>
        <v>0</v>
      </c>
      <c r="AK60" s="1160"/>
    </row>
    <row r="61" spans="1:37" ht="20.100000000000001" customHeight="1" x14ac:dyDescent="0.25">
      <c r="A61" s="424"/>
      <c r="B61" s="428"/>
      <c r="C61" s="424"/>
      <c r="D61" s="1992"/>
      <c r="E61" s="1987"/>
      <c r="F61" s="1987"/>
      <c r="G61" s="1171" t="s">
        <v>895</v>
      </c>
      <c r="H61" s="1172">
        <v>2</v>
      </c>
      <c r="I61" s="1173"/>
      <c r="J61" s="424"/>
      <c r="K61" s="424"/>
      <c r="Q61" s="1164"/>
      <c r="R61" s="1160" t="s">
        <v>1496</v>
      </c>
      <c r="S61" s="1160" t="s">
        <v>790</v>
      </c>
      <c r="T61" s="1160">
        <v>0</v>
      </c>
      <c r="U61" s="1160" t="s">
        <v>1132</v>
      </c>
      <c r="V61" s="1161">
        <v>17.96</v>
      </c>
      <c r="W61" s="1161">
        <v>17.96</v>
      </c>
      <c r="X61" s="1161">
        <v>60.207000000000001</v>
      </c>
      <c r="Y61" s="1160"/>
      <c r="Z61" s="1161">
        <v>0</v>
      </c>
      <c r="AA61" s="426"/>
      <c r="AB61" s="1160" t="s">
        <v>1496</v>
      </c>
      <c r="AC61" s="1160" t="s">
        <v>790</v>
      </c>
      <c r="AD61" s="1160">
        <v>0</v>
      </c>
      <c r="AE61" s="1160" t="s">
        <v>1132</v>
      </c>
      <c r="AF61" s="1161">
        <v>17.96</v>
      </c>
      <c r="AG61" s="1161">
        <v>17.96</v>
      </c>
      <c r="AH61" s="1161">
        <v>60.207000000000001</v>
      </c>
      <c r="AI61" s="1160"/>
      <c r="AJ61" s="1161">
        <f t="shared" si="0"/>
        <v>0</v>
      </c>
      <c r="AK61" s="1160"/>
    </row>
    <row r="62" spans="1:37" ht="20.100000000000001" customHeight="1" x14ac:dyDescent="0.25">
      <c r="A62" s="424"/>
      <c r="B62" s="428"/>
      <c r="C62" s="424"/>
      <c r="D62" s="1992"/>
      <c r="E62" s="1987"/>
      <c r="F62" s="1987"/>
      <c r="G62" s="1171" t="s">
        <v>896</v>
      </c>
      <c r="H62" s="1172">
        <v>4</v>
      </c>
      <c r="I62" s="1173"/>
      <c r="J62" s="424"/>
      <c r="K62" s="424"/>
      <c r="Q62" s="1164"/>
      <c r="R62" s="1160" t="s">
        <v>1497</v>
      </c>
      <c r="S62" s="1160" t="s">
        <v>775</v>
      </c>
      <c r="T62" s="1160">
        <v>0</v>
      </c>
      <c r="U62" s="1160" t="s">
        <v>1132</v>
      </c>
      <c r="V62" s="1161">
        <v>9.1999999999999993</v>
      </c>
      <c r="W62" s="1161">
        <v>9.1999999999999993</v>
      </c>
      <c r="X62" s="1161">
        <v>178.98555060750687</v>
      </c>
      <c r="Y62" s="1160"/>
      <c r="Z62" s="1161">
        <v>0</v>
      </c>
      <c r="AA62" s="426"/>
      <c r="AB62" s="1160" t="s">
        <v>1497</v>
      </c>
      <c r="AC62" s="1160" t="s">
        <v>775</v>
      </c>
      <c r="AD62" s="1160">
        <v>0</v>
      </c>
      <c r="AE62" s="1160" t="s">
        <v>1132</v>
      </c>
      <c r="AF62" s="1161">
        <v>9.1999999999999993</v>
      </c>
      <c r="AG62" s="1161">
        <v>9.1999999999999993</v>
      </c>
      <c r="AH62" s="1161">
        <v>178.98555060750687</v>
      </c>
      <c r="AI62" s="1160"/>
      <c r="AJ62" s="1161">
        <f t="shared" si="0"/>
        <v>0</v>
      </c>
      <c r="AK62" s="1160"/>
    </row>
    <row r="63" spans="1:37" ht="20.100000000000001" customHeight="1" x14ac:dyDescent="0.25">
      <c r="A63" s="424"/>
      <c r="B63" s="428"/>
      <c r="C63" s="424"/>
      <c r="D63" s="1990"/>
      <c r="E63" s="1988"/>
      <c r="F63" s="1988"/>
      <c r="G63" s="1174" t="s">
        <v>897</v>
      </c>
      <c r="H63" s="1175">
        <v>2</v>
      </c>
      <c r="I63" s="1176"/>
      <c r="J63" s="424"/>
      <c r="K63" s="424"/>
      <c r="Q63" s="1164"/>
      <c r="R63" s="1160" t="s">
        <v>1497</v>
      </c>
      <c r="S63" s="1160" t="s">
        <v>776</v>
      </c>
      <c r="T63" s="1160">
        <v>0</v>
      </c>
      <c r="U63" s="1160" t="s">
        <v>1132</v>
      </c>
      <c r="V63" s="1161">
        <v>5.0999999999999996</v>
      </c>
      <c r="W63" s="1161">
        <v>5.0999999999999996</v>
      </c>
      <c r="X63" s="1161">
        <v>0</v>
      </c>
      <c r="Y63" s="1160"/>
      <c r="Z63" s="1161">
        <v>0</v>
      </c>
      <c r="AA63" s="426"/>
      <c r="AB63" s="1160" t="s">
        <v>1497</v>
      </c>
      <c r="AC63" s="1160" t="s">
        <v>776</v>
      </c>
      <c r="AD63" s="1160">
        <v>0</v>
      </c>
      <c r="AE63" s="1160" t="s">
        <v>1132</v>
      </c>
      <c r="AF63" s="1161">
        <v>5.0999999999999996</v>
      </c>
      <c r="AG63" s="1161">
        <v>5.0999999999999996</v>
      </c>
      <c r="AH63" s="1161">
        <v>0</v>
      </c>
      <c r="AI63" s="1160"/>
      <c r="AJ63" s="1161">
        <f t="shared" si="0"/>
        <v>0</v>
      </c>
      <c r="AK63" s="1160"/>
    </row>
    <row r="64" spans="1:37" ht="20.100000000000001" customHeight="1" thickBot="1" x14ac:dyDescent="0.3">
      <c r="A64" s="424"/>
      <c r="B64" s="428"/>
      <c r="C64" s="424"/>
      <c r="D64" s="1975" t="s">
        <v>285</v>
      </c>
      <c r="E64" s="1976"/>
      <c r="F64" s="1976"/>
      <c r="G64" s="1977"/>
      <c r="H64" s="458">
        <f>SUM(H54:H63)</f>
        <v>30.225999999999999</v>
      </c>
      <c r="I64" s="571"/>
      <c r="J64" s="424"/>
      <c r="K64" s="424"/>
      <c r="Q64" s="1164"/>
      <c r="R64" s="1160" t="s">
        <v>1497</v>
      </c>
      <c r="S64" s="1160" t="s">
        <v>777</v>
      </c>
      <c r="T64" s="1160">
        <v>0</v>
      </c>
      <c r="U64" s="1160" t="s">
        <v>1132</v>
      </c>
      <c r="V64" s="1161">
        <v>1.2</v>
      </c>
      <c r="W64" s="1161">
        <v>1.2</v>
      </c>
      <c r="X64" s="1161">
        <v>77.917773953865492</v>
      </c>
      <c r="Y64" s="1160"/>
      <c r="Z64" s="1161">
        <v>0</v>
      </c>
      <c r="AA64" s="426"/>
      <c r="AB64" s="1160" t="s">
        <v>1497</v>
      </c>
      <c r="AC64" s="1160" t="s">
        <v>777</v>
      </c>
      <c r="AD64" s="1160">
        <v>0</v>
      </c>
      <c r="AE64" s="1160" t="s">
        <v>1132</v>
      </c>
      <c r="AF64" s="1161">
        <v>1.2</v>
      </c>
      <c r="AG64" s="1161">
        <v>1.2</v>
      </c>
      <c r="AH64" s="1161">
        <v>77.917773953865492</v>
      </c>
      <c r="AI64" s="1160"/>
      <c r="AJ64" s="1161">
        <f t="shared" si="0"/>
        <v>0</v>
      </c>
      <c r="AK64" s="1160"/>
    </row>
    <row r="65" spans="1:37" ht="20.100000000000001" customHeight="1" x14ac:dyDescent="0.25">
      <c r="A65" s="424"/>
      <c r="B65" s="428"/>
      <c r="C65" s="424"/>
      <c r="D65" s="439"/>
      <c r="E65" s="439"/>
      <c r="F65" s="439"/>
      <c r="G65" s="439"/>
      <c r="H65" s="425"/>
      <c r="I65" s="439"/>
      <c r="J65" s="424"/>
      <c r="K65" s="424"/>
      <c r="Q65" s="1164"/>
      <c r="R65" s="1160" t="s">
        <v>1497</v>
      </c>
      <c r="S65" s="1160" t="s">
        <v>778</v>
      </c>
      <c r="T65" s="1160">
        <v>0</v>
      </c>
      <c r="U65" s="1160" t="s">
        <v>1132</v>
      </c>
      <c r="V65" s="1161">
        <v>6</v>
      </c>
      <c r="W65" s="1161">
        <v>6</v>
      </c>
      <c r="X65" s="1161">
        <v>158.2188895425723</v>
      </c>
      <c r="Y65" s="1160"/>
      <c r="Z65" s="1161">
        <v>0</v>
      </c>
      <c r="AA65" s="426"/>
      <c r="AB65" s="1160" t="s">
        <v>1497</v>
      </c>
      <c r="AC65" s="1160" t="s">
        <v>778</v>
      </c>
      <c r="AD65" s="1160">
        <v>0</v>
      </c>
      <c r="AE65" s="1160" t="s">
        <v>1132</v>
      </c>
      <c r="AF65" s="1161">
        <v>6</v>
      </c>
      <c r="AG65" s="1161">
        <v>6</v>
      </c>
      <c r="AH65" s="1161">
        <v>158.2188895425723</v>
      </c>
      <c r="AI65" s="1160"/>
      <c r="AJ65" s="1161">
        <f t="shared" si="0"/>
        <v>0</v>
      </c>
      <c r="AK65" s="1160"/>
    </row>
    <row r="66" spans="1:37" ht="20.100000000000001" customHeight="1" x14ac:dyDescent="0.25">
      <c r="A66" s="424"/>
      <c r="B66" s="424"/>
      <c r="C66" s="428" t="s">
        <v>1119</v>
      </c>
      <c r="D66" s="457"/>
      <c r="E66" s="439"/>
      <c r="F66" s="439"/>
      <c r="G66" s="439"/>
      <c r="H66" s="425"/>
      <c r="I66" s="439"/>
      <c r="J66" s="426"/>
      <c r="K66" s="426"/>
      <c r="Q66" s="1164"/>
      <c r="R66" s="1160" t="s">
        <v>1497</v>
      </c>
      <c r="S66" s="1160" t="s">
        <v>779</v>
      </c>
      <c r="T66" s="1160">
        <v>0</v>
      </c>
      <c r="U66" s="1160" t="s">
        <v>1132</v>
      </c>
      <c r="V66" s="1161">
        <v>0.6</v>
      </c>
      <c r="W66" s="1161">
        <v>0.6</v>
      </c>
      <c r="X66" s="1161">
        <v>130.47416412046638</v>
      </c>
      <c r="Y66" s="1160"/>
      <c r="Z66" s="1161">
        <v>0</v>
      </c>
      <c r="AA66" s="426"/>
      <c r="AB66" s="1160" t="s">
        <v>1497</v>
      </c>
      <c r="AC66" s="1160" t="s">
        <v>779</v>
      </c>
      <c r="AD66" s="1160">
        <v>0</v>
      </c>
      <c r="AE66" s="1160" t="s">
        <v>1132</v>
      </c>
      <c r="AF66" s="1161">
        <v>0.6</v>
      </c>
      <c r="AG66" s="1161">
        <v>0.6</v>
      </c>
      <c r="AH66" s="1161">
        <v>130.47416412046638</v>
      </c>
      <c r="AI66" s="1160"/>
      <c r="AJ66" s="1161">
        <f t="shared" si="0"/>
        <v>0</v>
      </c>
      <c r="AK66" s="1160"/>
    </row>
    <row r="67" spans="1:37" ht="20.100000000000001" customHeight="1" thickBot="1" x14ac:dyDescent="0.3">
      <c r="A67" s="424"/>
      <c r="B67" s="424"/>
      <c r="C67" s="424"/>
      <c r="D67" s="439"/>
      <c r="E67" s="457"/>
      <c r="F67" s="439"/>
      <c r="G67" s="439"/>
      <c r="H67" s="444"/>
      <c r="I67" s="439"/>
      <c r="J67" s="426"/>
      <c r="K67" s="426"/>
      <c r="Q67" s="1164"/>
      <c r="R67" s="1160" t="s">
        <v>1596</v>
      </c>
      <c r="S67" s="1160" t="s">
        <v>1439</v>
      </c>
      <c r="T67" s="1160">
        <v>0</v>
      </c>
      <c r="U67" s="1160" t="s">
        <v>1132</v>
      </c>
      <c r="V67" s="1161">
        <v>5.4</v>
      </c>
      <c r="W67" s="1161">
        <v>0</v>
      </c>
      <c r="X67" s="1161">
        <v>26988</v>
      </c>
      <c r="Y67" s="1160" t="s">
        <v>1608</v>
      </c>
      <c r="Z67" s="1161">
        <v>-5.4</v>
      </c>
      <c r="AA67" s="426"/>
      <c r="AB67" s="1160" t="s">
        <v>1499</v>
      </c>
      <c r="AC67" s="1160" t="s">
        <v>1108</v>
      </c>
      <c r="AD67" s="1160">
        <v>0</v>
      </c>
      <c r="AE67" s="1160" t="s">
        <v>1132</v>
      </c>
      <c r="AF67" s="1161">
        <v>1.089</v>
      </c>
      <c r="AG67" s="1161">
        <v>1.089</v>
      </c>
      <c r="AH67" s="1161">
        <v>3000.6860000000001</v>
      </c>
      <c r="AI67" s="1160" t="s">
        <v>1608</v>
      </c>
      <c r="AJ67" s="1161">
        <f t="shared" si="0"/>
        <v>0</v>
      </c>
      <c r="AK67" s="1160"/>
    </row>
    <row r="68" spans="1:37" ht="39.950000000000003" customHeight="1" x14ac:dyDescent="0.25">
      <c r="A68" s="424"/>
      <c r="B68" s="424"/>
      <c r="C68" s="424"/>
      <c r="D68" s="1241" t="s">
        <v>2</v>
      </c>
      <c r="E68" s="1254" t="s">
        <v>3</v>
      </c>
      <c r="F68" s="1248" t="s">
        <v>922</v>
      </c>
      <c r="G68" s="1248" t="s">
        <v>921</v>
      </c>
      <c r="H68" s="1244" t="s">
        <v>908</v>
      </c>
      <c r="I68" s="1250" t="s">
        <v>907</v>
      </c>
      <c r="J68" s="426"/>
      <c r="K68" s="426"/>
      <c r="Q68" s="1164"/>
      <c r="R68" s="1160" t="s">
        <v>1596</v>
      </c>
      <c r="S68" s="1160" t="s">
        <v>1438</v>
      </c>
      <c r="T68" s="1160">
        <v>0</v>
      </c>
      <c r="U68" s="1160" t="s">
        <v>1132</v>
      </c>
      <c r="V68" s="1161">
        <v>1.2</v>
      </c>
      <c r="W68" s="1161">
        <v>0</v>
      </c>
      <c r="X68" s="1161">
        <v>4845</v>
      </c>
      <c r="Y68" s="1160" t="s">
        <v>1608</v>
      </c>
      <c r="Z68" s="1161">
        <v>-1.2</v>
      </c>
      <c r="AA68" s="426"/>
      <c r="AB68" s="1160" t="s">
        <v>1499</v>
      </c>
      <c r="AC68" s="1160" t="s">
        <v>1109</v>
      </c>
      <c r="AD68" s="1160">
        <v>0</v>
      </c>
      <c r="AE68" s="1160" t="s">
        <v>1132</v>
      </c>
      <c r="AF68" s="1161">
        <v>2.3450000000000002</v>
      </c>
      <c r="AG68" s="1161">
        <v>2.3450000000000002</v>
      </c>
      <c r="AH68" s="1161">
        <v>5266.304000000001</v>
      </c>
      <c r="AI68" s="1160" t="s">
        <v>1608</v>
      </c>
      <c r="AJ68" s="1161">
        <f t="shared" si="0"/>
        <v>0</v>
      </c>
      <c r="AK68" s="1160"/>
    </row>
    <row r="69" spans="1:37" ht="20.100000000000001" customHeight="1" x14ac:dyDescent="0.25">
      <c r="A69" s="424"/>
      <c r="B69" s="424"/>
      <c r="C69" s="424"/>
      <c r="D69" s="203"/>
      <c r="E69" s="185"/>
      <c r="F69" s="185"/>
      <c r="G69" s="185"/>
      <c r="H69" s="204"/>
      <c r="I69" s="202"/>
      <c r="J69" s="426"/>
      <c r="K69" s="426"/>
      <c r="Q69" s="1164"/>
      <c r="R69" s="1160" t="s">
        <v>1499</v>
      </c>
      <c r="S69" s="1160" t="s">
        <v>1108</v>
      </c>
      <c r="T69" s="1160">
        <v>0</v>
      </c>
      <c r="U69" s="1160" t="s">
        <v>1132</v>
      </c>
      <c r="V69" s="1161">
        <v>1.089</v>
      </c>
      <c r="W69" s="1161">
        <v>1.089</v>
      </c>
      <c r="X69" s="1161">
        <v>3000.6860000000001</v>
      </c>
      <c r="Y69" s="1160"/>
      <c r="Z69" s="1161">
        <v>0</v>
      </c>
      <c r="AA69" s="426"/>
      <c r="AB69" s="1160" t="s">
        <v>1004</v>
      </c>
      <c r="AC69" s="1160" t="s">
        <v>1061</v>
      </c>
      <c r="AD69" s="1160">
        <v>0</v>
      </c>
      <c r="AE69" s="1160" t="s">
        <v>1132</v>
      </c>
      <c r="AF69" s="1161">
        <v>1.2</v>
      </c>
      <c r="AG69" s="1161">
        <v>1.2</v>
      </c>
      <c r="AH69" s="1161">
        <v>6679.1630000000005</v>
      </c>
      <c r="AI69" s="1160"/>
      <c r="AJ69" s="1161">
        <f t="shared" si="0"/>
        <v>0</v>
      </c>
      <c r="AK69" s="1160"/>
    </row>
    <row r="70" spans="1:37" ht="20.100000000000001" customHeight="1" thickBot="1" x14ac:dyDescent="0.3">
      <c r="A70" s="424"/>
      <c r="B70" s="424"/>
      <c r="C70" s="424"/>
      <c r="D70" s="1980" t="s">
        <v>285</v>
      </c>
      <c r="E70" s="1981"/>
      <c r="F70" s="1981"/>
      <c r="G70" s="1982"/>
      <c r="H70" s="572"/>
      <c r="I70" s="465"/>
      <c r="J70" s="426"/>
      <c r="K70" s="426"/>
      <c r="Q70" s="1164"/>
      <c r="R70" s="1160" t="s">
        <v>1499</v>
      </c>
      <c r="S70" s="1160" t="s">
        <v>1109</v>
      </c>
      <c r="T70" s="1160">
        <v>0</v>
      </c>
      <c r="U70" s="1160" t="s">
        <v>1132</v>
      </c>
      <c r="V70" s="1161">
        <v>2.3450000000000002</v>
      </c>
      <c r="W70" s="1161">
        <v>2.3450000000000002</v>
      </c>
      <c r="X70" s="1161">
        <v>5266.304000000001</v>
      </c>
      <c r="Y70" s="1160"/>
      <c r="Z70" s="1161">
        <v>0</v>
      </c>
      <c r="AA70" s="426"/>
      <c r="AB70" s="1160" t="s">
        <v>1004</v>
      </c>
      <c r="AC70" s="1160" t="s">
        <v>1062</v>
      </c>
      <c r="AD70" s="1160">
        <v>0</v>
      </c>
      <c r="AE70" s="1160" t="s">
        <v>1132</v>
      </c>
      <c r="AF70" s="1161">
        <v>0.94</v>
      </c>
      <c r="AG70" s="1161">
        <v>0.94</v>
      </c>
      <c r="AH70" s="1161">
        <v>6779.5419999999995</v>
      </c>
      <c r="AI70" s="1160"/>
      <c r="AJ70" s="1161">
        <f t="shared" ref="AJ70:AJ133" si="1">+AG70-AF70</f>
        <v>0</v>
      </c>
      <c r="AK70" s="1160"/>
    </row>
    <row r="71" spans="1:37" ht="20.100000000000001" customHeight="1" x14ac:dyDescent="0.25">
      <c r="A71" s="424"/>
      <c r="B71" s="424"/>
      <c r="C71" s="424"/>
      <c r="D71" s="439"/>
      <c r="E71" s="443"/>
      <c r="F71" s="439"/>
      <c r="G71" s="439"/>
      <c r="H71" s="425"/>
      <c r="I71" s="439"/>
      <c r="J71" s="426"/>
      <c r="K71" s="426"/>
      <c r="Q71" s="1164"/>
      <c r="R71" s="1160" t="s">
        <v>1004</v>
      </c>
      <c r="S71" s="1160" t="s">
        <v>1061</v>
      </c>
      <c r="T71" s="1160">
        <v>0</v>
      </c>
      <c r="U71" s="1160" t="s">
        <v>1132</v>
      </c>
      <c r="V71" s="1161">
        <v>1.2</v>
      </c>
      <c r="W71" s="1161">
        <v>1.2</v>
      </c>
      <c r="X71" s="1161">
        <v>6679.1630000000005</v>
      </c>
      <c r="Y71" s="1160"/>
      <c r="Z71" s="1161">
        <v>0</v>
      </c>
      <c r="AA71" s="426"/>
      <c r="AB71" s="1160" t="s">
        <v>1004</v>
      </c>
      <c r="AC71" s="1160" t="s">
        <v>1063</v>
      </c>
      <c r="AD71" s="1160">
        <v>0</v>
      </c>
      <c r="AE71" s="1160" t="s">
        <v>1132</v>
      </c>
      <c r="AF71" s="1161">
        <v>0.97599999999999998</v>
      </c>
      <c r="AG71" s="1161">
        <v>0.97599999999999998</v>
      </c>
      <c r="AH71" s="1161">
        <v>7308.5419999999995</v>
      </c>
      <c r="AI71" s="1160"/>
      <c r="AJ71" s="1161">
        <f t="shared" si="1"/>
        <v>0</v>
      </c>
      <c r="AK71" s="1160"/>
    </row>
    <row r="72" spans="1:37" ht="20.100000000000001" customHeight="1" x14ac:dyDescent="0.25">
      <c r="A72" s="424"/>
      <c r="B72" s="424"/>
      <c r="C72" s="428" t="s">
        <v>1121</v>
      </c>
      <c r="D72" s="457"/>
      <c r="E72" s="439"/>
      <c r="F72" s="439"/>
      <c r="G72" s="439"/>
      <c r="H72" s="425"/>
      <c r="I72" s="439"/>
      <c r="J72" s="426"/>
      <c r="K72" s="426"/>
      <c r="Q72" s="1164"/>
      <c r="R72" s="1160" t="s">
        <v>1004</v>
      </c>
      <c r="S72" s="1160" t="s">
        <v>1062</v>
      </c>
      <c r="T72" s="1160">
        <v>0</v>
      </c>
      <c r="U72" s="1160" t="s">
        <v>1132</v>
      </c>
      <c r="V72" s="1161">
        <v>0.94</v>
      </c>
      <c r="W72" s="1161">
        <v>0.94</v>
      </c>
      <c r="X72" s="1161">
        <v>6779.5419999999995</v>
      </c>
      <c r="Y72" s="1160"/>
      <c r="Z72" s="1161">
        <v>0</v>
      </c>
      <c r="AA72" s="426"/>
      <c r="AB72" s="1160" t="s">
        <v>1004</v>
      </c>
      <c r="AC72" s="1160" t="s">
        <v>1064</v>
      </c>
      <c r="AD72" s="1160">
        <v>0</v>
      </c>
      <c r="AE72" s="1160" t="s">
        <v>1132</v>
      </c>
      <c r="AF72" s="1161">
        <v>4.9000000000000004</v>
      </c>
      <c r="AG72" s="1161">
        <v>4.9000000000000004</v>
      </c>
      <c r="AH72" s="1161">
        <v>33223.277000000002</v>
      </c>
      <c r="AI72" s="1160"/>
      <c r="AJ72" s="1161">
        <f t="shared" si="1"/>
        <v>0</v>
      </c>
      <c r="AK72" s="1160"/>
    </row>
    <row r="73" spans="1:37" ht="20.100000000000001" customHeight="1" thickBot="1" x14ac:dyDescent="0.3">
      <c r="A73" s="424"/>
      <c r="B73" s="424"/>
      <c r="C73" s="424"/>
      <c r="D73" s="439"/>
      <c r="E73" s="457"/>
      <c r="F73" s="439"/>
      <c r="G73" s="439"/>
      <c r="H73" s="425"/>
      <c r="I73" s="439"/>
      <c r="J73" s="426"/>
      <c r="K73" s="426"/>
      <c r="Q73" s="1164"/>
      <c r="R73" s="1160" t="s">
        <v>1004</v>
      </c>
      <c r="S73" s="1160" t="s">
        <v>1063</v>
      </c>
      <c r="T73" s="1160">
        <v>0</v>
      </c>
      <c r="U73" s="1160" t="s">
        <v>1132</v>
      </c>
      <c r="V73" s="1161">
        <v>0.97599999999999998</v>
      </c>
      <c r="W73" s="1161">
        <v>0.97599999999999998</v>
      </c>
      <c r="X73" s="1161">
        <v>7308.5419999999995</v>
      </c>
      <c r="Y73" s="1160"/>
      <c r="Z73" s="1161">
        <v>0</v>
      </c>
      <c r="AA73" s="426"/>
      <c r="AB73" s="1160" t="s">
        <v>1004</v>
      </c>
      <c r="AC73" s="1160" t="s">
        <v>1065</v>
      </c>
      <c r="AD73" s="1160">
        <v>0</v>
      </c>
      <c r="AE73" s="1160" t="s">
        <v>1132</v>
      </c>
      <c r="AF73" s="1161">
        <v>9.18</v>
      </c>
      <c r="AG73" s="1161">
        <v>9.18</v>
      </c>
      <c r="AH73" s="1161">
        <v>72313.813999999984</v>
      </c>
      <c r="AI73" s="1160"/>
      <c r="AJ73" s="1161">
        <f t="shared" si="1"/>
        <v>0</v>
      </c>
      <c r="AK73" s="1160"/>
    </row>
    <row r="74" spans="1:37" ht="39.950000000000003" customHeight="1" x14ac:dyDescent="0.25">
      <c r="A74" s="424"/>
      <c r="B74" s="424"/>
      <c r="C74" s="424"/>
      <c r="D74" s="1255" t="s">
        <v>2</v>
      </c>
      <c r="E74" s="1256" t="s">
        <v>918</v>
      </c>
      <c r="F74" s="1243" t="s">
        <v>242</v>
      </c>
      <c r="G74" s="1978" t="s">
        <v>916</v>
      </c>
      <c r="H74" s="1979"/>
      <c r="I74" s="1257" t="s">
        <v>947</v>
      </c>
      <c r="J74" s="426"/>
      <c r="K74" s="426"/>
      <c r="Q74" s="1164"/>
      <c r="R74" s="1160" t="s">
        <v>1004</v>
      </c>
      <c r="S74" s="1160" t="s">
        <v>1064</v>
      </c>
      <c r="T74" s="1160">
        <v>0</v>
      </c>
      <c r="U74" s="1160" t="s">
        <v>1132</v>
      </c>
      <c r="V74" s="1161">
        <v>4.9000000000000004</v>
      </c>
      <c r="W74" s="1161">
        <v>4.9000000000000004</v>
      </c>
      <c r="X74" s="1161">
        <v>33223.277000000002</v>
      </c>
      <c r="Y74" s="1160"/>
      <c r="Z74" s="1161">
        <v>0</v>
      </c>
      <c r="AA74" s="426"/>
      <c r="AB74" s="1160" t="s">
        <v>1004</v>
      </c>
      <c r="AC74" s="1160" t="s">
        <v>1066</v>
      </c>
      <c r="AD74" s="1160">
        <v>0</v>
      </c>
      <c r="AE74" s="1160" t="s">
        <v>1132</v>
      </c>
      <c r="AF74" s="1161">
        <v>0.224</v>
      </c>
      <c r="AG74" s="1161">
        <v>0.224</v>
      </c>
      <c r="AH74" s="1161">
        <v>531.94400000000007</v>
      </c>
      <c r="AI74" s="1160"/>
      <c r="AJ74" s="1161">
        <f t="shared" si="1"/>
        <v>0</v>
      </c>
      <c r="AK74" s="1160"/>
    </row>
    <row r="75" spans="1:37" ht="20.25" customHeight="1" x14ac:dyDescent="0.25">
      <c r="A75" s="424"/>
      <c r="B75" s="424"/>
      <c r="C75" s="424"/>
      <c r="D75" s="900">
        <v>1</v>
      </c>
      <c r="E75" s="916" t="s">
        <v>1444</v>
      </c>
      <c r="F75" s="194" t="s">
        <v>833</v>
      </c>
      <c r="G75" s="1993" t="s">
        <v>1490</v>
      </c>
      <c r="H75" s="1994"/>
      <c r="I75" s="210">
        <v>7.7969999999999997</v>
      </c>
      <c r="J75" s="426"/>
      <c r="K75" s="426"/>
      <c r="Q75" s="1164"/>
      <c r="R75" s="1160" t="s">
        <v>1004</v>
      </c>
      <c r="S75" s="1160" t="s">
        <v>1065</v>
      </c>
      <c r="T75" s="1160">
        <v>0</v>
      </c>
      <c r="U75" s="1160" t="s">
        <v>1132</v>
      </c>
      <c r="V75" s="1161">
        <v>9.18</v>
      </c>
      <c r="W75" s="1161">
        <v>9.18</v>
      </c>
      <c r="X75" s="1161">
        <v>72313.813999999984</v>
      </c>
      <c r="Y75" s="1160"/>
      <c r="Z75" s="1161">
        <v>0</v>
      </c>
      <c r="AA75" s="426"/>
      <c r="AB75" s="1160" t="s">
        <v>1004</v>
      </c>
      <c r="AC75" s="1160" t="s">
        <v>1067</v>
      </c>
      <c r="AD75" s="1160">
        <v>0</v>
      </c>
      <c r="AE75" s="1160" t="s">
        <v>1146</v>
      </c>
      <c r="AF75" s="1161">
        <v>0.17599999999999999</v>
      </c>
      <c r="AG75" s="1161">
        <v>0.17599999999999999</v>
      </c>
      <c r="AH75" s="1161">
        <v>0</v>
      </c>
      <c r="AI75" s="1160"/>
      <c r="AJ75" s="1161">
        <f t="shared" si="1"/>
        <v>0</v>
      </c>
      <c r="AK75" s="1160"/>
    </row>
    <row r="76" spans="1:37" ht="20.100000000000001" customHeight="1" thickBot="1" x14ac:dyDescent="0.3">
      <c r="A76" s="424"/>
      <c r="B76" s="424"/>
      <c r="C76" s="424"/>
      <c r="D76" s="1983" t="s">
        <v>285</v>
      </c>
      <c r="E76" s="1984"/>
      <c r="F76" s="1984"/>
      <c r="G76" s="1984"/>
      <c r="H76" s="1985"/>
      <c r="I76" s="188">
        <f>SUM(I75:I75)</f>
        <v>7.7969999999999997</v>
      </c>
      <c r="J76" s="426"/>
      <c r="K76" s="424"/>
      <c r="Q76" s="1164"/>
      <c r="R76" s="1160" t="s">
        <v>1004</v>
      </c>
      <c r="S76" s="1160" t="s">
        <v>1066</v>
      </c>
      <c r="T76" s="1160">
        <v>0</v>
      </c>
      <c r="U76" s="1160" t="s">
        <v>1132</v>
      </c>
      <c r="V76" s="1161">
        <v>0.224</v>
      </c>
      <c r="W76" s="1161">
        <v>0.224</v>
      </c>
      <c r="X76" s="1161">
        <v>531.94400000000007</v>
      </c>
      <c r="Y76" s="1160"/>
      <c r="Z76" s="1161">
        <v>0</v>
      </c>
      <c r="AA76" s="426"/>
      <c r="AB76" s="1160" t="s">
        <v>1004</v>
      </c>
      <c r="AC76" s="1160" t="s">
        <v>1068</v>
      </c>
      <c r="AD76" s="1160">
        <v>0</v>
      </c>
      <c r="AE76" s="1160" t="s">
        <v>1132</v>
      </c>
      <c r="AF76" s="1161">
        <v>1.952</v>
      </c>
      <c r="AG76" s="1161">
        <v>1.952</v>
      </c>
      <c r="AH76" s="1161">
        <v>8242.219000000001</v>
      </c>
      <c r="AI76" s="1160"/>
      <c r="AJ76" s="1161">
        <f t="shared" si="1"/>
        <v>0</v>
      </c>
      <c r="AK76" s="1160"/>
    </row>
    <row r="77" spans="1:37" ht="15.75" x14ac:dyDescent="0.25">
      <c r="A77" s="424"/>
      <c r="B77" s="424"/>
      <c r="C77" s="424"/>
      <c r="D77" s="424"/>
      <c r="E77" s="424"/>
      <c r="F77" s="424"/>
      <c r="G77" s="424"/>
      <c r="H77" s="441"/>
      <c r="I77" s="424"/>
      <c r="J77" s="426"/>
      <c r="K77" s="424"/>
      <c r="Q77" s="1164"/>
      <c r="R77" s="1160" t="s">
        <v>1004</v>
      </c>
      <c r="S77" s="1160" t="s">
        <v>1067</v>
      </c>
      <c r="T77" s="1160">
        <v>0</v>
      </c>
      <c r="U77" s="1160" t="s">
        <v>1146</v>
      </c>
      <c r="V77" s="1161">
        <v>0.17599999999999999</v>
      </c>
      <c r="W77" s="1161">
        <v>0.17599999999999999</v>
      </c>
      <c r="X77" s="1161">
        <v>0</v>
      </c>
      <c r="Y77" s="1160"/>
      <c r="Z77" s="1161">
        <v>0</v>
      </c>
      <c r="AA77" s="426"/>
      <c r="AB77" s="1160" t="s">
        <v>1004</v>
      </c>
      <c r="AC77" s="1160" t="s">
        <v>1069</v>
      </c>
      <c r="AD77" s="1160">
        <v>0</v>
      </c>
      <c r="AE77" s="1160" t="s">
        <v>1146</v>
      </c>
      <c r="AF77" s="1161">
        <v>2.2400000000000002</v>
      </c>
      <c r="AG77" s="1161">
        <v>2.2400000000000002</v>
      </c>
      <c r="AH77" s="1161">
        <v>9355.3270000000011</v>
      </c>
      <c r="AI77" s="1160"/>
      <c r="AJ77" s="1161">
        <f t="shared" si="1"/>
        <v>0</v>
      </c>
      <c r="AK77" s="1160"/>
    </row>
    <row r="78" spans="1:37" ht="15.75" x14ac:dyDescent="0.25">
      <c r="A78" s="424"/>
      <c r="B78" s="424"/>
      <c r="C78" s="424"/>
      <c r="D78" s="424"/>
      <c r="E78" s="440"/>
      <c r="F78" s="424"/>
      <c r="G78" s="424"/>
      <c r="H78" s="441"/>
      <c r="I78" s="424"/>
      <c r="J78" s="426"/>
      <c r="K78" s="424"/>
      <c r="Q78" s="1164"/>
      <c r="R78" s="1160" t="s">
        <v>1004</v>
      </c>
      <c r="S78" s="1160" t="s">
        <v>1068</v>
      </c>
      <c r="T78" s="1160">
        <v>0</v>
      </c>
      <c r="U78" s="1160" t="s">
        <v>1132</v>
      </c>
      <c r="V78" s="1161">
        <v>1.952</v>
      </c>
      <c r="W78" s="1161">
        <v>1.952</v>
      </c>
      <c r="X78" s="1161">
        <v>8242.219000000001</v>
      </c>
      <c r="Y78" s="1160"/>
      <c r="Z78" s="1161">
        <v>0</v>
      </c>
      <c r="AA78" s="426"/>
      <c r="AB78" s="1160" t="s">
        <v>1004</v>
      </c>
      <c r="AC78" s="1160" t="s">
        <v>1070</v>
      </c>
      <c r="AD78" s="1160">
        <v>0</v>
      </c>
      <c r="AE78" s="1160" t="s">
        <v>1132</v>
      </c>
      <c r="AF78" s="1161">
        <v>1.1200000000000001</v>
      </c>
      <c r="AG78" s="1161">
        <v>1.1000000000000001</v>
      </c>
      <c r="AH78" s="1161">
        <v>6913.2849999999989</v>
      </c>
      <c r="AI78" s="1160"/>
      <c r="AJ78" s="1161">
        <f t="shared" si="1"/>
        <v>-2.0000000000000018E-2</v>
      </c>
      <c r="AK78" s="1160"/>
    </row>
    <row r="79" spans="1:37" ht="15.75" x14ac:dyDescent="0.25">
      <c r="A79" s="424"/>
      <c r="B79" s="428" t="s">
        <v>948</v>
      </c>
      <c r="C79" s="424"/>
      <c r="D79" s="439"/>
      <c r="E79" s="439"/>
      <c r="F79" s="439"/>
      <c r="G79" s="439"/>
      <c r="H79" s="425"/>
      <c r="I79" s="439"/>
      <c r="J79" s="426"/>
      <c r="K79" s="424"/>
      <c r="Q79" s="1164"/>
      <c r="R79" s="1160" t="s">
        <v>1004</v>
      </c>
      <c r="S79" s="1160" t="s">
        <v>1069</v>
      </c>
      <c r="T79" s="1160">
        <v>0</v>
      </c>
      <c r="U79" s="1160" t="s">
        <v>1146</v>
      </c>
      <c r="V79" s="1161">
        <v>2.2400000000000002</v>
      </c>
      <c r="W79" s="1161">
        <v>2.2400000000000002</v>
      </c>
      <c r="X79" s="1161">
        <v>9355.3270000000011</v>
      </c>
      <c r="Y79" s="1160"/>
      <c r="Z79" s="1161">
        <v>0</v>
      </c>
      <c r="AA79" s="426"/>
      <c r="AB79" s="1160" t="s">
        <v>1004</v>
      </c>
      <c r="AC79" s="1160" t="s">
        <v>1071</v>
      </c>
      <c r="AD79" s="1160">
        <v>0</v>
      </c>
      <c r="AE79" s="1160" t="s">
        <v>1132</v>
      </c>
      <c r="AF79" s="1161">
        <v>0.496</v>
      </c>
      <c r="AG79" s="1161">
        <v>0.496</v>
      </c>
      <c r="AH79" s="1161">
        <v>1641.232</v>
      </c>
      <c r="AI79" s="1160"/>
      <c r="AJ79" s="1161">
        <f t="shared" si="1"/>
        <v>0</v>
      </c>
      <c r="AK79" s="1160"/>
    </row>
    <row r="80" spans="1:37" ht="16.5" thickBot="1" x14ac:dyDescent="0.3">
      <c r="A80" s="424"/>
      <c r="B80" s="428"/>
      <c r="C80" s="424"/>
      <c r="D80" s="439"/>
      <c r="E80" s="439"/>
      <c r="F80" s="439"/>
      <c r="G80" s="439"/>
      <c r="H80" s="425"/>
      <c r="I80" s="439"/>
      <c r="J80" s="426"/>
      <c r="K80" s="424"/>
      <c r="Q80" s="1164"/>
      <c r="R80" s="1160" t="s">
        <v>1004</v>
      </c>
      <c r="S80" s="1160" t="s">
        <v>1070</v>
      </c>
      <c r="T80" s="1160">
        <v>0</v>
      </c>
      <c r="U80" s="1160" t="s">
        <v>1132</v>
      </c>
      <c r="V80" s="1161">
        <v>1.1200000000000001</v>
      </c>
      <c r="W80" s="1161">
        <v>1.1000000000000001</v>
      </c>
      <c r="X80" s="1161">
        <v>6913.2849999999989</v>
      </c>
      <c r="Y80" s="1160"/>
      <c r="Z80" s="1161">
        <v>-2.0000000000000018E-2</v>
      </c>
      <c r="AA80" s="426"/>
      <c r="AB80" s="1160" t="s">
        <v>1004</v>
      </c>
      <c r="AC80" s="1160" t="s">
        <v>795</v>
      </c>
      <c r="AD80" s="1160">
        <v>0</v>
      </c>
      <c r="AE80" s="1160" t="s">
        <v>1132</v>
      </c>
      <c r="AF80" s="1161">
        <v>4.99</v>
      </c>
      <c r="AG80" s="1161">
        <v>4.99</v>
      </c>
      <c r="AH80" s="1161">
        <v>0</v>
      </c>
      <c r="AI80" s="1160"/>
      <c r="AJ80" s="1161">
        <f t="shared" si="1"/>
        <v>0</v>
      </c>
      <c r="AK80" s="1160"/>
    </row>
    <row r="81" spans="1:37" ht="31.5" x14ac:dyDescent="0.25">
      <c r="A81" s="424"/>
      <c r="B81" s="428"/>
      <c r="C81" s="424"/>
      <c r="D81" s="1255" t="s">
        <v>2</v>
      </c>
      <c r="E81" s="1247" t="s">
        <v>3</v>
      </c>
      <c r="F81" s="1243" t="s">
        <v>242</v>
      </c>
      <c r="G81" s="1244" t="s">
        <v>909</v>
      </c>
      <c r="H81" s="1244" t="s">
        <v>908</v>
      </c>
      <c r="I81" s="1245" t="s">
        <v>907</v>
      </c>
      <c r="J81" s="426"/>
      <c r="K81" s="424"/>
      <c r="Q81" s="1164"/>
      <c r="R81" s="1160" t="s">
        <v>1004</v>
      </c>
      <c r="S81" s="1160" t="s">
        <v>1199</v>
      </c>
      <c r="T81" s="1160">
        <v>0</v>
      </c>
      <c r="U81" s="1160" t="s">
        <v>1132</v>
      </c>
      <c r="V81" s="1161">
        <v>1</v>
      </c>
      <c r="W81" s="1161">
        <v>0</v>
      </c>
      <c r="X81" s="1161">
        <v>7563.5529999999999</v>
      </c>
      <c r="Y81" s="1160" t="s">
        <v>1625</v>
      </c>
      <c r="Z81" s="1161">
        <v>-1</v>
      </c>
      <c r="AA81" s="426"/>
      <c r="AB81" s="1160" t="s">
        <v>1004</v>
      </c>
      <c r="AC81" s="1160" t="s">
        <v>1429</v>
      </c>
      <c r="AD81" s="1160">
        <v>0</v>
      </c>
      <c r="AE81" s="1160" t="s">
        <v>1132</v>
      </c>
      <c r="AF81" s="1161">
        <v>0.34</v>
      </c>
      <c r="AG81" s="1161">
        <v>0.34</v>
      </c>
      <c r="AH81" s="1161">
        <v>0</v>
      </c>
      <c r="AI81" s="1160" t="s">
        <v>1625</v>
      </c>
      <c r="AJ81" s="1161">
        <f t="shared" si="1"/>
        <v>0</v>
      </c>
      <c r="AK81" s="1160"/>
    </row>
    <row r="82" spans="1:37" ht="24.95" customHeight="1" x14ac:dyDescent="0.25">
      <c r="A82" s="424"/>
      <c r="B82" s="428"/>
      <c r="C82" s="424"/>
      <c r="D82" s="186"/>
      <c r="E82" s="185"/>
      <c r="F82" s="185"/>
      <c r="G82" s="184"/>
      <c r="H82" s="183"/>
      <c r="I82" s="189"/>
      <c r="J82" s="426"/>
      <c r="K82" s="424"/>
      <c r="Q82" s="1164"/>
      <c r="R82" s="1160" t="s">
        <v>1004</v>
      </c>
      <c r="S82" s="1160" t="s">
        <v>1071</v>
      </c>
      <c r="T82" s="1160">
        <v>0</v>
      </c>
      <c r="U82" s="1160" t="s">
        <v>1132</v>
      </c>
      <c r="V82" s="1161">
        <v>0.496</v>
      </c>
      <c r="W82" s="1161">
        <v>0.496</v>
      </c>
      <c r="X82" s="1161">
        <v>1641.232</v>
      </c>
      <c r="Y82" s="1160"/>
      <c r="Z82" s="1161">
        <v>0</v>
      </c>
      <c r="AA82" s="426"/>
      <c r="AB82" s="1160" t="s">
        <v>1004</v>
      </c>
      <c r="AC82" s="1160" t="s">
        <v>1430</v>
      </c>
      <c r="AD82" s="1160">
        <v>0</v>
      </c>
      <c r="AE82" s="1160" t="s">
        <v>1132</v>
      </c>
      <c r="AF82" s="1161">
        <v>0.20399999999999999</v>
      </c>
      <c r="AG82" s="1161">
        <v>0.20399999999999999</v>
      </c>
      <c r="AH82" s="1161">
        <v>0</v>
      </c>
      <c r="AI82" s="1160"/>
      <c r="AJ82" s="1161">
        <f t="shared" si="1"/>
        <v>0</v>
      </c>
      <c r="AK82" s="1160"/>
    </row>
    <row r="83" spans="1:37" ht="24.95" customHeight="1" thickBot="1" x14ac:dyDescent="0.3">
      <c r="A83" s="424"/>
      <c r="B83" s="424"/>
      <c r="C83" s="424"/>
      <c r="D83" s="1969" t="s">
        <v>285</v>
      </c>
      <c r="E83" s="1970"/>
      <c r="F83" s="1970"/>
      <c r="G83" s="1971"/>
      <c r="H83" s="182">
        <f>+SUM(H82:H82)</f>
        <v>0</v>
      </c>
      <c r="I83" s="190"/>
      <c r="J83" s="426"/>
      <c r="K83" s="424"/>
      <c r="Q83" s="1164"/>
      <c r="R83" s="1160" t="s">
        <v>1004</v>
      </c>
      <c r="S83" s="1160" t="s">
        <v>795</v>
      </c>
      <c r="T83" s="1160">
        <v>0</v>
      </c>
      <c r="U83" s="1160" t="s">
        <v>1132</v>
      </c>
      <c r="V83" s="1161">
        <v>4.99</v>
      </c>
      <c r="W83" s="1161">
        <v>4.99</v>
      </c>
      <c r="X83" s="1161">
        <v>0</v>
      </c>
      <c r="Y83" s="1160"/>
      <c r="Z83" s="1161">
        <v>0</v>
      </c>
      <c r="AA83" s="426"/>
      <c r="AB83" s="1160" t="s">
        <v>1435</v>
      </c>
      <c r="AC83" s="1160" t="s">
        <v>1437</v>
      </c>
      <c r="AD83" s="1160">
        <v>0</v>
      </c>
      <c r="AE83" s="1160" t="s">
        <v>1132</v>
      </c>
      <c r="AF83" s="1161">
        <v>0.499</v>
      </c>
      <c r="AG83" s="1161">
        <v>0.63100000000000001</v>
      </c>
      <c r="AH83" s="1161">
        <v>30.798000000000002</v>
      </c>
      <c r="AI83" s="1160"/>
      <c r="AJ83" s="1161">
        <f t="shared" si="1"/>
        <v>0.13200000000000001</v>
      </c>
      <c r="AK83" s="1160"/>
    </row>
    <row r="84" spans="1:37" ht="15.75" x14ac:dyDescent="0.25">
      <c r="A84" s="424"/>
      <c r="B84" s="424"/>
      <c r="C84" s="424"/>
      <c r="D84" s="451"/>
      <c r="E84" s="452"/>
      <c r="F84" s="454"/>
      <c r="G84" s="454"/>
      <c r="H84" s="453"/>
      <c r="I84" s="442"/>
      <c r="J84" s="426"/>
      <c r="K84" s="424"/>
      <c r="Q84" s="1164"/>
      <c r="R84" s="1160" t="s">
        <v>1004</v>
      </c>
      <c r="S84" s="1160" t="s">
        <v>1429</v>
      </c>
      <c r="T84" s="1160">
        <v>0</v>
      </c>
      <c r="U84" s="1160" t="s">
        <v>1132</v>
      </c>
      <c r="V84" s="1161">
        <v>0.34</v>
      </c>
      <c r="W84" s="1161">
        <v>0.34</v>
      </c>
      <c r="X84" s="1161">
        <v>0</v>
      </c>
      <c r="Y84" s="1160"/>
      <c r="Z84" s="1161">
        <v>0</v>
      </c>
      <c r="AA84" s="426"/>
      <c r="AB84" s="1160" t="s">
        <v>1500</v>
      </c>
      <c r="AC84" s="1160" t="s">
        <v>1410</v>
      </c>
      <c r="AD84" s="1160">
        <v>0</v>
      </c>
      <c r="AE84" s="1160" t="s">
        <v>1132</v>
      </c>
      <c r="AF84" s="1161">
        <v>11.5</v>
      </c>
      <c r="AG84" s="1161">
        <v>11.5</v>
      </c>
      <c r="AH84" s="1161">
        <v>63705.054000000004</v>
      </c>
      <c r="AI84" s="1160"/>
      <c r="AJ84" s="1161">
        <f t="shared" si="1"/>
        <v>0</v>
      </c>
      <c r="AK84" s="1160"/>
    </row>
    <row r="85" spans="1:37" ht="15.75" x14ac:dyDescent="0.25">
      <c r="A85" s="424"/>
      <c r="B85" s="424"/>
      <c r="C85" s="208"/>
      <c r="D85" s="438" t="s">
        <v>906</v>
      </c>
      <c r="E85" s="439"/>
      <c r="F85" s="424"/>
      <c r="G85" s="443"/>
      <c r="H85" s="209"/>
      <c r="I85" s="443"/>
      <c r="J85" s="466"/>
      <c r="K85" s="424"/>
      <c r="Q85" s="1164"/>
      <c r="R85" s="1160" t="s">
        <v>1004</v>
      </c>
      <c r="S85" s="1160" t="s">
        <v>1430</v>
      </c>
      <c r="T85" s="1160">
        <v>0</v>
      </c>
      <c r="U85" s="1160" t="s">
        <v>1132</v>
      </c>
      <c r="V85" s="1161">
        <v>0.20399999999999999</v>
      </c>
      <c r="W85" s="1161">
        <v>0.20399999999999999</v>
      </c>
      <c r="X85" s="1161">
        <v>0</v>
      </c>
      <c r="Y85" s="1160"/>
      <c r="Z85" s="1161">
        <v>0</v>
      </c>
      <c r="AA85" s="426"/>
      <c r="AB85" s="1160" t="s">
        <v>1500</v>
      </c>
      <c r="AC85" s="1160" t="s">
        <v>784</v>
      </c>
      <c r="AD85" s="1160">
        <v>0</v>
      </c>
      <c r="AE85" s="1160" t="s">
        <v>1132</v>
      </c>
      <c r="AF85" s="1161">
        <v>12</v>
      </c>
      <c r="AG85" s="1161">
        <v>12</v>
      </c>
      <c r="AH85" s="1161">
        <v>6.9969999999999999</v>
      </c>
      <c r="AI85" s="1160"/>
      <c r="AJ85" s="1161">
        <f t="shared" si="1"/>
        <v>0</v>
      </c>
      <c r="AK85" s="1160"/>
    </row>
    <row r="86" spans="1:37" ht="15.75" x14ac:dyDescent="0.25">
      <c r="A86" s="424"/>
      <c r="B86" s="424"/>
      <c r="C86" s="208"/>
      <c r="D86" s="438"/>
      <c r="E86" s="439"/>
      <c r="F86" s="424"/>
      <c r="G86" s="443"/>
      <c r="H86" s="209"/>
      <c r="I86" s="443"/>
      <c r="J86" s="444"/>
      <c r="K86" s="424"/>
      <c r="Q86" s="1164"/>
      <c r="R86" s="1160" t="s">
        <v>1435</v>
      </c>
      <c r="S86" s="1160" t="s">
        <v>1437</v>
      </c>
      <c r="T86" s="1160">
        <v>0</v>
      </c>
      <c r="U86" s="1160" t="s">
        <v>1132</v>
      </c>
      <c r="V86" s="1161">
        <v>0.499</v>
      </c>
      <c r="W86" s="1161">
        <v>0.63100000000000001</v>
      </c>
      <c r="X86" s="1161">
        <v>30.798000000000002</v>
      </c>
      <c r="Y86" s="1160"/>
      <c r="Z86" s="1161">
        <v>0.13200000000000001</v>
      </c>
      <c r="AA86" s="426"/>
      <c r="AB86" s="1160" t="s">
        <v>1501</v>
      </c>
      <c r="AC86" s="1160" t="s">
        <v>1457</v>
      </c>
      <c r="AD86" s="1160">
        <v>0</v>
      </c>
      <c r="AE86" s="1160" t="s">
        <v>1146</v>
      </c>
      <c r="AF86" s="1161">
        <v>0.04</v>
      </c>
      <c r="AG86" s="1161">
        <v>0.04</v>
      </c>
      <c r="AH86" s="1161">
        <v>0</v>
      </c>
      <c r="AI86" s="1160"/>
      <c r="AJ86" s="1161">
        <f t="shared" si="1"/>
        <v>0</v>
      </c>
      <c r="AK86" s="1160"/>
    </row>
    <row r="87" spans="1:37" ht="15.75" x14ac:dyDescent="0.25">
      <c r="A87" s="424"/>
      <c r="B87" s="424"/>
      <c r="C87" s="208"/>
      <c r="D87" s="438" t="s">
        <v>905</v>
      </c>
      <c r="E87" s="439" t="s">
        <v>904</v>
      </c>
      <c r="F87" s="424"/>
      <c r="G87" s="444"/>
      <c r="H87" s="444"/>
      <c r="I87" s="444"/>
      <c r="J87" s="209"/>
      <c r="K87" s="424"/>
      <c r="Q87" s="1164"/>
      <c r="R87" s="1160" t="s">
        <v>1598</v>
      </c>
      <c r="S87" s="1160" t="s">
        <v>1442</v>
      </c>
      <c r="T87" s="1160">
        <v>0</v>
      </c>
      <c r="U87" s="1160" t="s">
        <v>1132</v>
      </c>
      <c r="V87" s="1161">
        <v>4.71</v>
      </c>
      <c r="W87" s="1161">
        <v>0</v>
      </c>
      <c r="X87" s="1161">
        <v>20111.886999999999</v>
      </c>
      <c r="Y87" s="1160" t="s">
        <v>1608</v>
      </c>
      <c r="Z87" s="1161">
        <v>-4.71</v>
      </c>
      <c r="AA87" s="426"/>
      <c r="AB87" s="1160" t="s">
        <v>1501</v>
      </c>
      <c r="AC87" s="1160" t="s">
        <v>732</v>
      </c>
      <c r="AD87" s="1160">
        <v>0</v>
      </c>
      <c r="AE87" s="1160" t="s">
        <v>1146</v>
      </c>
      <c r="AF87" s="1161">
        <v>1.135</v>
      </c>
      <c r="AG87" s="1161">
        <v>1.135</v>
      </c>
      <c r="AH87" s="1161">
        <v>0</v>
      </c>
      <c r="AI87" s="1160" t="s">
        <v>1608</v>
      </c>
      <c r="AJ87" s="1161">
        <f t="shared" si="1"/>
        <v>0</v>
      </c>
      <c r="AK87" s="1160"/>
    </row>
    <row r="88" spans="1:37" ht="15.75" x14ac:dyDescent="0.25">
      <c r="A88" s="424"/>
      <c r="B88" s="424"/>
      <c r="C88" s="208"/>
      <c r="D88" s="438" t="s">
        <v>903</v>
      </c>
      <c r="E88" s="439" t="s">
        <v>902</v>
      </c>
      <c r="F88" s="424"/>
      <c r="G88" s="445"/>
      <c r="H88" s="455"/>
      <c r="I88" s="445"/>
      <c r="J88" s="208"/>
      <c r="K88" s="424"/>
      <c r="Q88" s="1164"/>
      <c r="R88" s="1160" t="s">
        <v>1598</v>
      </c>
      <c r="S88" s="1160" t="s">
        <v>782</v>
      </c>
      <c r="T88" s="1160">
        <v>0</v>
      </c>
      <c r="U88" s="1160" t="s">
        <v>1132</v>
      </c>
      <c r="V88" s="1161">
        <v>2.9159999999999999</v>
      </c>
      <c r="W88" s="1161">
        <v>0</v>
      </c>
      <c r="X88" s="1161">
        <v>6.24</v>
      </c>
      <c r="Y88" s="1160" t="s">
        <v>1608</v>
      </c>
      <c r="Z88" s="1161">
        <v>-2.9159999999999999</v>
      </c>
      <c r="AA88" s="426"/>
      <c r="AB88" s="1160" t="s">
        <v>1494</v>
      </c>
      <c r="AC88" s="1160" t="s">
        <v>1401</v>
      </c>
      <c r="AD88" s="1160">
        <v>0</v>
      </c>
      <c r="AE88" s="1160" t="s">
        <v>1132</v>
      </c>
      <c r="AF88" s="1161">
        <v>3.78</v>
      </c>
      <c r="AG88" s="1161">
        <v>3.78</v>
      </c>
      <c r="AH88" s="1161">
        <v>11226.09</v>
      </c>
      <c r="AI88" s="1160" t="s">
        <v>1608</v>
      </c>
      <c r="AJ88" s="1161">
        <f t="shared" si="1"/>
        <v>0</v>
      </c>
      <c r="AK88" s="1160"/>
    </row>
    <row r="89" spans="1:37" ht="15.75" x14ac:dyDescent="0.25">
      <c r="A89" s="424"/>
      <c r="B89" s="424"/>
      <c r="C89" s="208"/>
      <c r="D89" s="438" t="s">
        <v>901</v>
      </c>
      <c r="E89" s="439" t="s">
        <v>900</v>
      </c>
      <c r="F89" s="424"/>
      <c r="G89" s="454"/>
      <c r="H89" s="456"/>
      <c r="I89" s="443"/>
      <c r="J89" s="208"/>
      <c r="K89" s="424"/>
      <c r="Q89" s="1164"/>
      <c r="R89" s="1160" t="s">
        <v>1500</v>
      </c>
      <c r="S89" s="1160" t="s">
        <v>1410</v>
      </c>
      <c r="T89" s="1160">
        <v>0</v>
      </c>
      <c r="U89" s="1160" t="s">
        <v>1132</v>
      </c>
      <c r="V89" s="1161">
        <v>11.5</v>
      </c>
      <c r="W89" s="1161">
        <v>11.5</v>
      </c>
      <c r="X89" s="1161">
        <v>63705.054000000004</v>
      </c>
      <c r="Y89" s="1160"/>
      <c r="Z89" s="1161">
        <v>0</v>
      </c>
      <c r="AA89" s="426"/>
      <c r="AB89" s="1160" t="s">
        <v>1417</v>
      </c>
      <c r="AC89" s="1160" t="s">
        <v>787</v>
      </c>
      <c r="AD89" s="1160">
        <v>0</v>
      </c>
      <c r="AE89" s="1160" t="s">
        <v>1146</v>
      </c>
      <c r="AF89" s="1161">
        <v>1.8</v>
      </c>
      <c r="AG89" s="1161">
        <v>1.8</v>
      </c>
      <c r="AH89" s="1161">
        <v>0</v>
      </c>
      <c r="AI89" s="1160"/>
      <c r="AJ89" s="1161">
        <f t="shared" si="1"/>
        <v>0</v>
      </c>
      <c r="AK89" s="1160"/>
    </row>
    <row r="90" spans="1:37" ht="15.75" x14ac:dyDescent="0.25">
      <c r="A90" s="424"/>
      <c r="B90" s="424"/>
      <c r="C90" s="208"/>
      <c r="D90" s="438" t="s">
        <v>899</v>
      </c>
      <c r="E90" s="439" t="s">
        <v>898</v>
      </c>
      <c r="F90" s="424"/>
      <c r="G90" s="443"/>
      <c r="H90" s="209"/>
      <c r="I90" s="443"/>
      <c r="J90" s="208"/>
      <c r="K90" s="424"/>
      <c r="Q90" s="1164"/>
      <c r="R90" s="1160" t="s">
        <v>1500</v>
      </c>
      <c r="S90" s="1160" t="s">
        <v>784</v>
      </c>
      <c r="T90" s="1160">
        <v>0</v>
      </c>
      <c r="U90" s="1160" t="s">
        <v>1132</v>
      </c>
      <c r="V90" s="1161">
        <v>12</v>
      </c>
      <c r="W90" s="1161">
        <v>12</v>
      </c>
      <c r="X90" s="1161">
        <v>6.9969999999999999</v>
      </c>
      <c r="Y90" s="1160"/>
      <c r="Z90" s="1161">
        <v>0</v>
      </c>
      <c r="AA90" s="426"/>
      <c r="AB90" s="1160" t="s">
        <v>1417</v>
      </c>
      <c r="AC90" s="1160" t="s">
        <v>788</v>
      </c>
      <c r="AD90" s="1160">
        <v>0</v>
      </c>
      <c r="AE90" s="1160" t="s">
        <v>1146</v>
      </c>
      <c r="AF90" s="1161">
        <v>2.0499999999999998</v>
      </c>
      <c r="AG90" s="1161">
        <v>2.0499999999999998</v>
      </c>
      <c r="AH90" s="1161">
        <v>629.98900000000003</v>
      </c>
      <c r="AI90" s="1160"/>
      <c r="AJ90" s="1161">
        <f t="shared" si="1"/>
        <v>0</v>
      </c>
      <c r="AK90" s="1160"/>
    </row>
    <row r="91" spans="1:37" ht="15.75" x14ac:dyDescent="0.25">
      <c r="A91" s="424"/>
      <c r="B91" s="424"/>
      <c r="C91" s="424"/>
      <c r="D91" s="424"/>
      <c r="E91" s="424"/>
      <c r="F91" s="424"/>
      <c r="G91" s="424"/>
      <c r="H91" s="441"/>
      <c r="I91" s="424"/>
      <c r="J91" s="208"/>
      <c r="K91" s="424"/>
      <c r="Q91" s="1164"/>
      <c r="R91" s="1160" t="s">
        <v>1501</v>
      </c>
      <c r="S91" s="1160" t="s">
        <v>1457</v>
      </c>
      <c r="T91" s="1160">
        <v>0</v>
      </c>
      <c r="U91" s="1160" t="s">
        <v>1146</v>
      </c>
      <c r="V91" s="1161">
        <v>0.04</v>
      </c>
      <c r="W91" s="1161">
        <v>0.04</v>
      </c>
      <c r="X91" s="1161">
        <v>0</v>
      </c>
      <c r="Y91" s="1160"/>
      <c r="Z91" s="1161">
        <v>0</v>
      </c>
      <c r="AA91" s="426"/>
      <c r="AB91" s="1160" t="s">
        <v>1417</v>
      </c>
      <c r="AC91" s="1160" t="s">
        <v>1418</v>
      </c>
      <c r="AD91" s="1160">
        <v>0</v>
      </c>
      <c r="AE91" s="1160" t="s">
        <v>1132</v>
      </c>
      <c r="AF91" s="1161">
        <v>3.05</v>
      </c>
      <c r="AG91" s="1161">
        <v>3.05</v>
      </c>
      <c r="AH91" s="1161">
        <v>0</v>
      </c>
      <c r="AI91" s="1160"/>
      <c r="AJ91" s="1161">
        <f t="shared" si="1"/>
        <v>0</v>
      </c>
      <c r="AK91" s="1160"/>
    </row>
    <row r="92" spans="1:37" ht="15.75" x14ac:dyDescent="0.25">
      <c r="A92" s="424"/>
      <c r="B92" s="424"/>
      <c r="C92" s="424"/>
      <c r="D92" s="424"/>
      <c r="E92" s="424"/>
      <c r="F92" s="424"/>
      <c r="G92" s="424"/>
      <c r="H92" s="441"/>
      <c r="I92" s="424"/>
      <c r="J92" s="208"/>
      <c r="K92" s="424"/>
      <c r="Q92" s="1164"/>
      <c r="R92" s="1160" t="s">
        <v>1501</v>
      </c>
      <c r="S92" s="1160" t="s">
        <v>732</v>
      </c>
      <c r="T92" s="1160">
        <v>0</v>
      </c>
      <c r="U92" s="1160" t="s">
        <v>1146</v>
      </c>
      <c r="V92" s="1161">
        <v>1.135</v>
      </c>
      <c r="W92" s="1161">
        <v>1.135</v>
      </c>
      <c r="X92" s="1161">
        <v>0</v>
      </c>
      <c r="Y92" s="1160"/>
      <c r="Z92" s="1161">
        <v>0</v>
      </c>
      <c r="AA92" s="426"/>
      <c r="AB92" s="1160" t="s">
        <v>1416</v>
      </c>
      <c r="AC92" s="1160" t="s">
        <v>963</v>
      </c>
      <c r="AD92" s="1160">
        <v>0</v>
      </c>
      <c r="AE92" s="1160" t="s">
        <v>1132</v>
      </c>
      <c r="AF92" s="1161">
        <v>12.6</v>
      </c>
      <c r="AG92" s="1161">
        <v>12.6</v>
      </c>
      <c r="AH92" s="1161">
        <v>72076.740000000005</v>
      </c>
      <c r="AI92" s="1160"/>
      <c r="AJ92" s="1161">
        <f t="shared" si="1"/>
        <v>0</v>
      </c>
      <c r="AK92" s="1160"/>
    </row>
    <row r="93" spans="1:37" ht="15.75" x14ac:dyDescent="0.25">
      <c r="A93" s="424"/>
      <c r="B93" s="424"/>
      <c r="C93" s="424"/>
      <c r="D93" s="424"/>
      <c r="E93" s="424"/>
      <c r="F93" s="424"/>
      <c r="G93" s="424"/>
      <c r="H93" s="441"/>
      <c r="I93" s="424"/>
      <c r="J93" s="424"/>
      <c r="K93" s="424"/>
      <c r="Q93" s="1164"/>
      <c r="R93" s="1160" t="s">
        <v>1494</v>
      </c>
      <c r="S93" s="1160" t="s">
        <v>1401</v>
      </c>
      <c r="T93" s="1160">
        <v>0</v>
      </c>
      <c r="U93" s="1160" t="s">
        <v>1132</v>
      </c>
      <c r="V93" s="1161">
        <v>3.78</v>
      </c>
      <c r="W93" s="1161">
        <v>3.78</v>
      </c>
      <c r="X93" s="1161">
        <v>11226.09</v>
      </c>
      <c r="Y93" s="1160"/>
      <c r="Z93" s="1161">
        <v>0</v>
      </c>
      <c r="AA93" s="426"/>
      <c r="AB93" s="1160" t="s">
        <v>1416</v>
      </c>
      <c r="AC93" s="1160" t="s">
        <v>791</v>
      </c>
      <c r="AD93" s="1160">
        <v>0</v>
      </c>
      <c r="AE93" s="1160" t="s">
        <v>1132</v>
      </c>
      <c r="AF93" s="1161">
        <v>5.9870000000000001</v>
      </c>
      <c r="AG93" s="1161">
        <v>5.9870000000000001</v>
      </c>
      <c r="AH93" s="1161">
        <v>203.4</v>
      </c>
      <c r="AI93" s="1160"/>
      <c r="AJ93" s="1161">
        <f t="shared" si="1"/>
        <v>0</v>
      </c>
      <c r="AK93" s="1160"/>
    </row>
    <row r="94" spans="1:37" ht="15.75" x14ac:dyDescent="0.25">
      <c r="A94" s="179"/>
      <c r="B94" s="179"/>
      <c r="C94" s="179"/>
      <c r="D94" s="179"/>
      <c r="E94" s="179"/>
      <c r="F94" s="179"/>
      <c r="G94" s="179"/>
      <c r="H94" s="181"/>
      <c r="I94" s="179"/>
      <c r="J94" s="424"/>
      <c r="K94" s="424"/>
      <c r="Q94" s="1164"/>
      <c r="R94" s="1160" t="s">
        <v>1417</v>
      </c>
      <c r="S94" s="1160" t="s">
        <v>787</v>
      </c>
      <c r="T94" s="1160">
        <v>0</v>
      </c>
      <c r="U94" s="1160" t="s">
        <v>1146</v>
      </c>
      <c r="V94" s="1161">
        <v>1.8</v>
      </c>
      <c r="W94" s="1161">
        <v>1.8</v>
      </c>
      <c r="X94" s="1161">
        <v>0</v>
      </c>
      <c r="Y94" s="1160"/>
      <c r="Z94" s="1161">
        <v>0</v>
      </c>
      <c r="AA94" s="426"/>
      <c r="AB94" s="1160" t="s">
        <v>135</v>
      </c>
      <c r="AC94" s="1160" t="s">
        <v>792</v>
      </c>
      <c r="AD94" s="1160">
        <v>0</v>
      </c>
      <c r="AE94" s="1160" t="s">
        <v>1132</v>
      </c>
      <c r="AF94" s="1161">
        <v>1.25</v>
      </c>
      <c r="AG94" s="1161">
        <v>1.25</v>
      </c>
      <c r="AH94" s="1161">
        <v>0</v>
      </c>
      <c r="AI94" s="1160"/>
      <c r="AJ94" s="1161">
        <f t="shared" si="1"/>
        <v>0</v>
      </c>
      <c r="AK94" s="1160"/>
    </row>
    <row r="95" spans="1:37" ht="15.75" x14ac:dyDescent="0.25">
      <c r="A95" s="179"/>
      <c r="B95" s="179"/>
      <c r="C95" s="179"/>
      <c r="D95" s="179"/>
      <c r="E95" s="179"/>
      <c r="F95" s="179"/>
      <c r="G95" s="179"/>
      <c r="H95" s="181"/>
      <c r="I95" s="179"/>
      <c r="J95" s="424"/>
      <c r="K95" s="424"/>
      <c r="Q95" s="1164"/>
      <c r="R95" s="1160" t="s">
        <v>1417</v>
      </c>
      <c r="S95" s="1160" t="s">
        <v>788</v>
      </c>
      <c r="T95" s="1160">
        <v>0</v>
      </c>
      <c r="U95" s="1160" t="s">
        <v>1146</v>
      </c>
      <c r="V95" s="1161">
        <v>2.0499999999999998</v>
      </c>
      <c r="W95" s="1161">
        <v>2.0499999999999998</v>
      </c>
      <c r="X95" s="1161">
        <v>629.98900000000003</v>
      </c>
      <c r="Y95" s="1160"/>
      <c r="Z95" s="1161">
        <v>0</v>
      </c>
      <c r="AA95" s="426"/>
      <c r="AB95" s="1160" t="s">
        <v>1502</v>
      </c>
      <c r="AC95" s="1160" t="s">
        <v>793</v>
      </c>
      <c r="AD95" s="1160">
        <v>0</v>
      </c>
      <c r="AE95" s="1160" t="s">
        <v>1132</v>
      </c>
      <c r="AF95" s="1161">
        <v>1.47</v>
      </c>
      <c r="AG95" s="1161">
        <v>1.47</v>
      </c>
      <c r="AH95" s="1161">
        <v>16.649999999999995</v>
      </c>
      <c r="AI95" s="1160"/>
      <c r="AJ95" s="1161">
        <f t="shared" si="1"/>
        <v>0</v>
      </c>
      <c r="AK95" s="1160"/>
    </row>
    <row r="96" spans="1:37" ht="15.75" x14ac:dyDescent="0.25">
      <c r="A96" s="179"/>
      <c r="B96" s="179"/>
      <c r="C96" s="179"/>
      <c r="D96" s="179"/>
      <c r="E96" s="179"/>
      <c r="F96" s="179"/>
      <c r="G96" s="179"/>
      <c r="H96" s="181"/>
      <c r="I96" s="179"/>
      <c r="J96" s="424"/>
      <c r="K96" s="424"/>
      <c r="Q96" s="1164"/>
      <c r="R96" s="1160" t="s">
        <v>1417</v>
      </c>
      <c r="S96" s="1160" t="s">
        <v>1418</v>
      </c>
      <c r="T96" s="1160">
        <v>0</v>
      </c>
      <c r="U96" s="1160" t="s">
        <v>1132</v>
      </c>
      <c r="V96" s="1161">
        <v>3.05</v>
      </c>
      <c r="W96" s="1161">
        <v>3.05</v>
      </c>
      <c r="X96" s="1161">
        <v>0</v>
      </c>
      <c r="Y96" s="1160"/>
      <c r="Z96" s="1161">
        <v>0</v>
      </c>
      <c r="AA96" s="426"/>
      <c r="AB96" s="1160" t="s">
        <v>1502</v>
      </c>
      <c r="AC96" s="1160" t="s">
        <v>794</v>
      </c>
      <c r="AD96" s="1160">
        <v>0</v>
      </c>
      <c r="AE96" s="1160" t="s">
        <v>1132</v>
      </c>
      <c r="AF96" s="1161">
        <v>0.70399999999999996</v>
      </c>
      <c r="AG96" s="1161">
        <v>0.70399999999999996</v>
      </c>
      <c r="AH96" s="1161">
        <v>20.064000000000004</v>
      </c>
      <c r="AI96" s="1160"/>
      <c r="AJ96" s="1161">
        <f t="shared" si="1"/>
        <v>0</v>
      </c>
      <c r="AK96" s="1160"/>
    </row>
    <row r="97" spans="1:37" ht="15.75" x14ac:dyDescent="0.25">
      <c r="A97" s="179"/>
      <c r="B97" s="179"/>
      <c r="C97" s="179"/>
      <c r="D97" s="179"/>
      <c r="E97" s="179"/>
      <c r="F97" s="179"/>
      <c r="G97" s="179"/>
      <c r="H97" s="181"/>
      <c r="I97" s="179"/>
      <c r="J97" s="424"/>
      <c r="K97" s="424"/>
      <c r="Q97" s="1164"/>
      <c r="R97" s="1160" t="s">
        <v>1416</v>
      </c>
      <c r="S97" s="1160" t="s">
        <v>963</v>
      </c>
      <c r="T97" s="1160">
        <v>0</v>
      </c>
      <c r="U97" s="1160" t="s">
        <v>1132</v>
      </c>
      <c r="V97" s="1161">
        <v>12.6</v>
      </c>
      <c r="W97" s="1161">
        <v>12.6</v>
      </c>
      <c r="X97" s="1161">
        <v>72076.740000000005</v>
      </c>
      <c r="Y97" s="1160"/>
      <c r="Z97" s="1161">
        <v>0</v>
      </c>
      <c r="AA97" s="426"/>
      <c r="AB97" s="1160" t="s">
        <v>1488</v>
      </c>
      <c r="AC97" s="1160" t="s">
        <v>803</v>
      </c>
      <c r="AD97" s="1160">
        <v>0</v>
      </c>
      <c r="AE97" s="1160" t="s">
        <v>1132</v>
      </c>
      <c r="AF97" s="1161">
        <v>1.1000000000000001</v>
      </c>
      <c r="AG97" s="1161">
        <v>1.1000000000000001</v>
      </c>
      <c r="AH97" s="1161">
        <v>0</v>
      </c>
      <c r="AI97" s="1160"/>
      <c r="AJ97" s="1161">
        <f t="shared" si="1"/>
        <v>0</v>
      </c>
      <c r="AK97" s="1160"/>
    </row>
    <row r="98" spans="1:37" ht="15.75" x14ac:dyDescent="0.25">
      <c r="A98" s="179"/>
      <c r="B98" s="179"/>
      <c r="C98" s="179"/>
      <c r="D98" s="179"/>
      <c r="E98" s="179"/>
      <c r="F98" s="179"/>
      <c r="G98" s="179"/>
      <c r="H98" s="181"/>
      <c r="I98" s="179"/>
      <c r="J98" s="424"/>
      <c r="K98" s="424"/>
      <c r="Q98" s="1164"/>
      <c r="R98" s="1160" t="s">
        <v>1416</v>
      </c>
      <c r="S98" s="1160" t="s">
        <v>791</v>
      </c>
      <c r="T98" s="1160">
        <v>0</v>
      </c>
      <c r="U98" s="1160" t="s">
        <v>1132</v>
      </c>
      <c r="V98" s="1161">
        <v>5.9870000000000001</v>
      </c>
      <c r="W98" s="1161">
        <v>5.9870000000000001</v>
      </c>
      <c r="X98" s="1161">
        <v>203.4</v>
      </c>
      <c r="Y98" s="1160"/>
      <c r="Z98" s="1161">
        <v>0</v>
      </c>
      <c r="AA98" s="426"/>
      <c r="AB98" s="1160" t="s">
        <v>1489</v>
      </c>
      <c r="AC98" s="1160" t="s">
        <v>802</v>
      </c>
      <c r="AD98" s="1160">
        <v>0</v>
      </c>
      <c r="AE98" s="1160" t="s">
        <v>1132</v>
      </c>
      <c r="AF98" s="1161">
        <v>8.4</v>
      </c>
      <c r="AG98" s="1161">
        <v>8.4</v>
      </c>
      <c r="AH98" s="1161">
        <v>0</v>
      </c>
      <c r="AI98" s="1160"/>
      <c r="AJ98" s="1161">
        <f t="shared" si="1"/>
        <v>0</v>
      </c>
      <c r="AK98" s="1160"/>
    </row>
    <row r="99" spans="1:37" ht="15.75" x14ac:dyDescent="0.25">
      <c r="A99" s="179"/>
      <c r="B99" s="179"/>
      <c r="C99" s="179"/>
      <c r="D99" s="179"/>
      <c r="E99" s="179"/>
      <c r="F99" s="179"/>
      <c r="G99" s="179"/>
      <c r="H99" s="181"/>
      <c r="I99" s="179"/>
      <c r="J99" s="424"/>
      <c r="K99" s="424"/>
      <c r="Q99" s="1164"/>
      <c r="R99" s="1160" t="s">
        <v>1444</v>
      </c>
      <c r="S99" s="1160" t="s">
        <v>833</v>
      </c>
      <c r="T99" s="1160">
        <v>0</v>
      </c>
      <c r="U99" s="1160" t="s">
        <v>1132</v>
      </c>
      <c r="V99" s="1161">
        <v>7.7969999999999997</v>
      </c>
      <c r="W99" s="1161"/>
      <c r="X99" s="1161"/>
      <c r="Y99" s="1160" t="s">
        <v>1626</v>
      </c>
      <c r="Z99" s="1161">
        <v>-7.7969999999999997</v>
      </c>
      <c r="AA99" s="426"/>
      <c r="AB99" s="1160" t="s">
        <v>1490</v>
      </c>
      <c r="AC99" s="1160" t="s">
        <v>1575</v>
      </c>
      <c r="AD99" s="1160">
        <v>0</v>
      </c>
      <c r="AE99" s="1160" t="s">
        <v>1132</v>
      </c>
      <c r="AF99" s="1161"/>
      <c r="AG99" s="1161">
        <v>1.7</v>
      </c>
      <c r="AH99" s="1161">
        <v>4331.6559999999999</v>
      </c>
      <c r="AI99" s="1160" t="s">
        <v>1626</v>
      </c>
      <c r="AJ99" s="1161">
        <f t="shared" si="1"/>
        <v>1.7</v>
      </c>
      <c r="AK99" s="1160"/>
    </row>
    <row r="100" spans="1:37" ht="15.75" x14ac:dyDescent="0.25">
      <c r="A100" s="179"/>
      <c r="B100" s="179"/>
      <c r="C100" s="179"/>
      <c r="D100" s="179"/>
      <c r="E100" s="179"/>
      <c r="F100" s="179"/>
      <c r="G100" s="179"/>
      <c r="H100" s="181"/>
      <c r="I100" s="179"/>
      <c r="J100" s="424"/>
      <c r="K100" s="424"/>
      <c r="Q100" s="1164"/>
      <c r="R100" s="1160" t="s">
        <v>135</v>
      </c>
      <c r="S100" s="1160" t="s">
        <v>792</v>
      </c>
      <c r="T100" s="1160">
        <v>0</v>
      </c>
      <c r="U100" s="1160" t="s">
        <v>1132</v>
      </c>
      <c r="V100" s="1161">
        <v>1.25</v>
      </c>
      <c r="W100" s="1161">
        <v>1.25</v>
      </c>
      <c r="X100" s="1161">
        <v>0</v>
      </c>
      <c r="Y100" s="1160"/>
      <c r="Z100" s="1161">
        <v>0</v>
      </c>
      <c r="AA100" s="426"/>
      <c r="AB100" s="1160" t="s">
        <v>1490</v>
      </c>
      <c r="AC100" s="1160" t="s">
        <v>833</v>
      </c>
      <c r="AD100" s="1160">
        <v>0</v>
      </c>
      <c r="AE100" s="1160" t="s">
        <v>1132</v>
      </c>
      <c r="AF100" s="1161"/>
      <c r="AG100" s="1161">
        <v>7.7969999999999997</v>
      </c>
      <c r="AH100" s="1161">
        <v>4.8</v>
      </c>
      <c r="AI100" s="1160"/>
      <c r="AJ100" s="1161">
        <f t="shared" si="1"/>
        <v>7.7969999999999997</v>
      </c>
      <c r="AK100" s="1160"/>
    </row>
    <row r="101" spans="1:37" ht="15.75" x14ac:dyDescent="0.25">
      <c r="A101" s="179"/>
      <c r="B101" s="179"/>
      <c r="C101" s="179"/>
      <c r="D101" s="179"/>
      <c r="E101" s="179"/>
      <c r="F101" s="179"/>
      <c r="G101" s="179"/>
      <c r="H101" s="181"/>
      <c r="I101" s="179"/>
      <c r="J101" s="424"/>
      <c r="K101" s="424"/>
      <c r="Q101" s="1164"/>
      <c r="R101" s="1160" t="s">
        <v>1502</v>
      </c>
      <c r="S101" s="1160" t="s">
        <v>793</v>
      </c>
      <c r="T101" s="1160">
        <v>0</v>
      </c>
      <c r="U101" s="1160" t="s">
        <v>1132</v>
      </c>
      <c r="V101" s="1161">
        <v>1.47</v>
      </c>
      <c r="W101" s="1161">
        <v>1.47</v>
      </c>
      <c r="X101" s="1161">
        <v>16.649999999999995</v>
      </c>
      <c r="Y101" s="1160"/>
      <c r="Z101" s="1161">
        <v>0</v>
      </c>
      <c r="AA101" s="426"/>
      <c r="AB101" s="1160" t="s">
        <v>1490</v>
      </c>
      <c r="AC101" s="1160" t="s">
        <v>804</v>
      </c>
      <c r="AD101" s="1160">
        <v>0</v>
      </c>
      <c r="AE101" s="1160" t="s">
        <v>1132</v>
      </c>
      <c r="AF101" s="1161">
        <v>5.56</v>
      </c>
      <c r="AG101" s="1161">
        <v>5.56</v>
      </c>
      <c r="AH101" s="1161">
        <v>0</v>
      </c>
      <c r="AI101" s="1160"/>
      <c r="AJ101" s="1161">
        <f t="shared" si="1"/>
        <v>0</v>
      </c>
      <c r="AK101" s="1160"/>
    </row>
    <row r="102" spans="1:37" ht="15.75" x14ac:dyDescent="0.25">
      <c r="A102" s="179"/>
      <c r="B102" s="179"/>
      <c r="C102" s="179"/>
      <c r="D102" s="179"/>
      <c r="E102" s="179"/>
      <c r="F102" s="179"/>
      <c r="G102" s="179"/>
      <c r="H102" s="181"/>
      <c r="I102" s="179"/>
      <c r="J102" s="424"/>
      <c r="K102" s="424"/>
      <c r="Q102" s="1164"/>
      <c r="R102" s="1160" t="s">
        <v>1502</v>
      </c>
      <c r="S102" s="1160" t="s">
        <v>794</v>
      </c>
      <c r="T102" s="1160">
        <v>0</v>
      </c>
      <c r="U102" s="1160" t="s">
        <v>1132</v>
      </c>
      <c r="V102" s="1161">
        <v>0.70399999999999996</v>
      </c>
      <c r="W102" s="1161">
        <v>0.70399999999999996</v>
      </c>
      <c r="X102" s="1161">
        <v>20.064000000000004</v>
      </c>
      <c r="Y102" s="1160"/>
      <c r="Z102" s="1161">
        <v>0</v>
      </c>
      <c r="AA102" s="426"/>
      <c r="AB102" s="1160" t="s">
        <v>1490</v>
      </c>
      <c r="AC102" s="1160" t="s">
        <v>1518</v>
      </c>
      <c r="AD102" s="1160">
        <v>0</v>
      </c>
      <c r="AE102" s="1160" t="s">
        <v>1132</v>
      </c>
      <c r="AF102" s="1161"/>
      <c r="AG102" s="1161">
        <v>0.37</v>
      </c>
      <c r="AH102" s="1161">
        <v>0</v>
      </c>
      <c r="AI102" s="1160"/>
      <c r="AJ102" s="1161">
        <f t="shared" si="1"/>
        <v>0.37</v>
      </c>
      <c r="AK102" s="1160"/>
    </row>
    <row r="103" spans="1:37" ht="15.75" x14ac:dyDescent="0.25">
      <c r="A103" s="179"/>
      <c r="B103" s="179"/>
      <c r="C103" s="179"/>
      <c r="D103" s="179"/>
      <c r="E103" s="179"/>
      <c r="F103" s="179"/>
      <c r="G103" s="179"/>
      <c r="H103" s="181"/>
      <c r="I103" s="179"/>
      <c r="J103" s="424"/>
      <c r="K103" s="424"/>
      <c r="Q103" s="1163"/>
      <c r="R103" s="1160" t="s">
        <v>1488</v>
      </c>
      <c r="S103" s="1160" t="s">
        <v>803</v>
      </c>
      <c r="T103" s="1160">
        <v>0</v>
      </c>
      <c r="U103" s="1160" t="s">
        <v>1132</v>
      </c>
      <c r="V103" s="1161">
        <v>1.1000000000000001</v>
      </c>
      <c r="W103" s="1161">
        <v>1.1000000000000001</v>
      </c>
      <c r="X103" s="1161">
        <v>0</v>
      </c>
      <c r="Y103" s="1160"/>
      <c r="Z103" s="1161">
        <v>0</v>
      </c>
      <c r="AA103" s="424"/>
      <c r="AB103" s="1160" t="s">
        <v>144</v>
      </c>
      <c r="AC103" s="1160" t="s">
        <v>1396</v>
      </c>
      <c r="AD103" s="1160">
        <v>0</v>
      </c>
      <c r="AE103" s="1160" t="s">
        <v>1132</v>
      </c>
      <c r="AF103" s="1161">
        <v>0.94</v>
      </c>
      <c r="AG103" s="1161">
        <v>0.94</v>
      </c>
      <c r="AH103" s="1161">
        <v>1035.0029999999999</v>
      </c>
      <c r="AI103" s="1160"/>
      <c r="AJ103" s="1161">
        <f t="shared" si="1"/>
        <v>0</v>
      </c>
      <c r="AK103" s="1160"/>
    </row>
    <row r="104" spans="1:37" ht="15.75" x14ac:dyDescent="0.25">
      <c r="A104" s="179"/>
      <c r="B104" s="179"/>
      <c r="C104" s="179"/>
      <c r="D104" s="179"/>
      <c r="E104" s="179"/>
      <c r="F104" s="179"/>
      <c r="G104" s="179"/>
      <c r="H104" s="181"/>
      <c r="I104" s="179"/>
      <c r="J104" s="424"/>
      <c r="K104" s="424"/>
      <c r="Q104" s="1163"/>
      <c r="R104" s="1160" t="s">
        <v>1489</v>
      </c>
      <c r="S104" s="1160" t="s">
        <v>802</v>
      </c>
      <c r="T104" s="1160">
        <v>0</v>
      </c>
      <c r="U104" s="1160" t="s">
        <v>1132</v>
      </c>
      <c r="V104" s="1161">
        <v>8.4</v>
      </c>
      <c r="W104" s="1161">
        <v>8.4</v>
      </c>
      <c r="X104" s="1161">
        <v>0</v>
      </c>
      <c r="Y104" s="1160"/>
      <c r="Z104" s="1161">
        <v>0</v>
      </c>
      <c r="AA104" s="424"/>
      <c r="AB104" s="1160" t="s">
        <v>144</v>
      </c>
      <c r="AC104" s="1160" t="s">
        <v>1395</v>
      </c>
      <c r="AD104" s="1160">
        <v>0</v>
      </c>
      <c r="AE104" s="1160" t="s">
        <v>1132</v>
      </c>
      <c r="AF104" s="1161">
        <v>1.6</v>
      </c>
      <c r="AG104" s="1161">
        <v>1.6</v>
      </c>
      <c r="AH104" s="1161">
        <v>568.09700000000009</v>
      </c>
      <c r="AI104" s="1160"/>
      <c r="AJ104" s="1161">
        <f t="shared" si="1"/>
        <v>0</v>
      </c>
      <c r="AK104" s="1160"/>
    </row>
    <row r="105" spans="1:37" ht="15.75" x14ac:dyDescent="0.25">
      <c r="A105" s="179"/>
      <c r="B105" s="179"/>
      <c r="C105" s="179"/>
      <c r="D105" s="179"/>
      <c r="E105" s="179"/>
      <c r="F105" s="179"/>
      <c r="G105" s="179"/>
      <c r="H105" s="181"/>
      <c r="I105" s="179"/>
      <c r="J105" s="424"/>
      <c r="K105" s="424"/>
      <c r="Q105" s="1163"/>
      <c r="R105" s="1160" t="s">
        <v>1490</v>
      </c>
      <c r="S105" s="1160" t="s">
        <v>1575</v>
      </c>
      <c r="T105" s="1160">
        <v>0</v>
      </c>
      <c r="U105" s="1160" t="s">
        <v>1132</v>
      </c>
      <c r="V105" s="1161"/>
      <c r="W105" s="1161">
        <v>1.7</v>
      </c>
      <c r="X105" s="1161">
        <v>4331.6559999999999</v>
      </c>
      <c r="Y105" s="1160" t="s">
        <v>1612</v>
      </c>
      <c r="Z105" s="1161">
        <v>1.7</v>
      </c>
      <c r="AA105" s="424"/>
      <c r="AB105" s="1160" t="s">
        <v>146</v>
      </c>
      <c r="AC105" s="1160" t="s">
        <v>805</v>
      </c>
      <c r="AD105" s="1160">
        <v>0</v>
      </c>
      <c r="AE105" s="1160" t="s">
        <v>1132</v>
      </c>
      <c r="AF105" s="1161">
        <v>13.6</v>
      </c>
      <c r="AG105" s="1161">
        <v>13.6</v>
      </c>
      <c r="AH105" s="1161">
        <v>100419.698</v>
      </c>
      <c r="AI105" s="1160" t="s">
        <v>1612</v>
      </c>
      <c r="AJ105" s="1161">
        <f t="shared" si="1"/>
        <v>0</v>
      </c>
      <c r="AK105" s="1160"/>
    </row>
    <row r="106" spans="1:37" ht="15.75" x14ac:dyDescent="0.25">
      <c r="A106" s="179"/>
      <c r="B106" s="179"/>
      <c r="C106" s="179"/>
      <c r="D106" s="179"/>
      <c r="E106" s="179"/>
      <c r="F106" s="179"/>
      <c r="G106" s="179"/>
      <c r="H106" s="181"/>
      <c r="I106" s="179"/>
      <c r="J106" s="424"/>
      <c r="K106" s="424"/>
      <c r="Q106" s="1163"/>
      <c r="R106" s="1160" t="s">
        <v>1490</v>
      </c>
      <c r="S106" s="1160" t="s">
        <v>833</v>
      </c>
      <c r="T106" s="1160">
        <v>0</v>
      </c>
      <c r="U106" s="1160" t="s">
        <v>1132</v>
      </c>
      <c r="V106" s="1161"/>
      <c r="W106" s="1161">
        <v>7.7969999999999997</v>
      </c>
      <c r="X106" s="1161">
        <v>4.8</v>
      </c>
      <c r="Y106" s="1160" t="s">
        <v>1626</v>
      </c>
      <c r="Z106" s="1161">
        <v>7.7969999999999997</v>
      </c>
      <c r="AA106" s="424"/>
      <c r="AB106" s="1160" t="s">
        <v>148</v>
      </c>
      <c r="AC106" s="1160" t="s">
        <v>806</v>
      </c>
      <c r="AD106" s="1160">
        <v>0</v>
      </c>
      <c r="AE106" s="1160" t="s">
        <v>1132</v>
      </c>
      <c r="AF106" s="1161">
        <v>9.09</v>
      </c>
      <c r="AG106" s="1161">
        <v>9.09</v>
      </c>
      <c r="AH106" s="1161">
        <v>127.08785294753088</v>
      </c>
      <c r="AI106" s="1160" t="s">
        <v>1626</v>
      </c>
      <c r="AJ106" s="1161">
        <f t="shared" si="1"/>
        <v>0</v>
      </c>
      <c r="AK106" s="1160"/>
    </row>
    <row r="107" spans="1:37" ht="15.75" x14ac:dyDescent="0.25">
      <c r="A107" s="179"/>
      <c r="B107" s="179"/>
      <c r="C107" s="179"/>
      <c r="D107" s="179"/>
      <c r="E107" s="179"/>
      <c r="F107" s="179"/>
      <c r="G107" s="179"/>
      <c r="H107" s="181"/>
      <c r="I107" s="179"/>
      <c r="J107" s="424"/>
      <c r="K107" s="424"/>
      <c r="Q107" s="1163"/>
      <c r="R107" s="1160" t="s">
        <v>1490</v>
      </c>
      <c r="S107" s="1160" t="s">
        <v>804</v>
      </c>
      <c r="T107" s="1160">
        <v>0</v>
      </c>
      <c r="U107" s="1160" t="s">
        <v>1132</v>
      </c>
      <c r="V107" s="1161">
        <v>5.56</v>
      </c>
      <c r="W107" s="1161">
        <v>5.56</v>
      </c>
      <c r="X107" s="1161">
        <v>0</v>
      </c>
      <c r="Y107" s="1160"/>
      <c r="Z107" s="1161">
        <v>0</v>
      </c>
      <c r="AA107" s="424"/>
      <c r="AB107" s="1160" t="s">
        <v>150</v>
      </c>
      <c r="AC107" s="1160" t="s">
        <v>807</v>
      </c>
      <c r="AD107" s="1160">
        <v>0</v>
      </c>
      <c r="AE107" s="1160" t="s">
        <v>1132</v>
      </c>
      <c r="AF107" s="1161">
        <v>2.62</v>
      </c>
      <c r="AG107" s="1161">
        <v>2.62</v>
      </c>
      <c r="AH107" s="1161">
        <v>27.038</v>
      </c>
      <c r="AI107" s="1160"/>
      <c r="AJ107" s="1161">
        <f t="shared" si="1"/>
        <v>0</v>
      </c>
      <c r="AK107" s="1160"/>
    </row>
    <row r="108" spans="1:37" ht="15.75" x14ac:dyDescent="0.25">
      <c r="A108" s="179"/>
      <c r="B108" s="179"/>
      <c r="C108" s="179"/>
      <c r="D108" s="179"/>
      <c r="E108" s="179"/>
      <c r="F108" s="179"/>
      <c r="G108" s="179"/>
      <c r="H108" s="181"/>
      <c r="I108" s="179"/>
      <c r="J108" s="424"/>
      <c r="K108" s="424"/>
      <c r="Q108" s="1163"/>
      <c r="R108" s="1160" t="s">
        <v>1490</v>
      </c>
      <c r="S108" s="1160" t="s">
        <v>1518</v>
      </c>
      <c r="T108" s="1160">
        <v>0</v>
      </c>
      <c r="U108" s="1160" t="s">
        <v>1132</v>
      </c>
      <c r="V108" s="1161"/>
      <c r="W108" s="1161">
        <v>0.37</v>
      </c>
      <c r="X108" s="1161">
        <v>0</v>
      </c>
      <c r="Y108" s="1160"/>
      <c r="Z108" s="1161">
        <v>0.37</v>
      </c>
      <c r="AA108" s="424"/>
      <c r="AB108" s="1160" t="s">
        <v>152</v>
      </c>
      <c r="AC108" s="1160" t="s">
        <v>808</v>
      </c>
      <c r="AD108" s="1160">
        <v>0</v>
      </c>
      <c r="AE108" s="1160" t="s">
        <v>1132</v>
      </c>
      <c r="AF108" s="1161">
        <v>0.91</v>
      </c>
      <c r="AG108" s="1161">
        <v>0.91</v>
      </c>
      <c r="AH108" s="1161">
        <v>9.3819999999999997</v>
      </c>
      <c r="AI108" s="1160"/>
      <c r="AJ108" s="1161">
        <f t="shared" si="1"/>
        <v>0</v>
      </c>
      <c r="AK108" s="1160"/>
    </row>
    <row r="109" spans="1:37" ht="15.75" x14ac:dyDescent="0.25">
      <c r="A109" s="179"/>
      <c r="B109" s="179"/>
      <c r="C109" s="179"/>
      <c r="D109" s="179"/>
      <c r="E109" s="179"/>
      <c r="F109" s="179"/>
      <c r="G109" s="179"/>
      <c r="H109" s="181"/>
      <c r="I109" s="179"/>
      <c r="J109" s="424"/>
      <c r="K109" s="424"/>
      <c r="Q109" s="1163"/>
      <c r="R109" s="1160" t="s">
        <v>144</v>
      </c>
      <c r="S109" s="1160" t="s">
        <v>1396</v>
      </c>
      <c r="T109" s="1160">
        <v>0</v>
      </c>
      <c r="U109" s="1160" t="s">
        <v>1132</v>
      </c>
      <c r="V109" s="1161">
        <v>0.94</v>
      </c>
      <c r="W109" s="1161">
        <v>0.94</v>
      </c>
      <c r="X109" s="1161">
        <v>1035.0029999999999</v>
      </c>
      <c r="Y109" s="1160"/>
      <c r="Z109" s="1161">
        <v>0</v>
      </c>
      <c r="AA109" s="424"/>
      <c r="AB109" s="1160" t="s">
        <v>152</v>
      </c>
      <c r="AC109" s="1160" t="s">
        <v>809</v>
      </c>
      <c r="AD109" s="1160">
        <v>0</v>
      </c>
      <c r="AE109" s="1160" t="s">
        <v>1132</v>
      </c>
      <c r="AF109" s="1161">
        <v>1.1299999999999999</v>
      </c>
      <c r="AG109" s="1161">
        <v>1.1299999999999999</v>
      </c>
      <c r="AH109" s="1161">
        <v>284.21699999999998</v>
      </c>
      <c r="AI109" s="1160"/>
      <c r="AJ109" s="1161">
        <f t="shared" si="1"/>
        <v>0</v>
      </c>
      <c r="AK109" s="1160"/>
    </row>
    <row r="110" spans="1:37" ht="15.75" x14ac:dyDescent="0.25">
      <c r="A110" s="179"/>
      <c r="B110" s="179"/>
      <c r="C110" s="179"/>
      <c r="D110" s="179"/>
      <c r="E110" s="179"/>
      <c r="F110" s="179"/>
      <c r="G110" s="179"/>
      <c r="H110" s="181"/>
      <c r="I110" s="179"/>
      <c r="J110" s="424"/>
      <c r="K110" s="424"/>
      <c r="Q110" s="1163"/>
      <c r="R110" s="1160" t="s">
        <v>144</v>
      </c>
      <c r="S110" s="1160" t="s">
        <v>1395</v>
      </c>
      <c r="T110" s="1160">
        <v>0</v>
      </c>
      <c r="U110" s="1160" t="s">
        <v>1132</v>
      </c>
      <c r="V110" s="1161">
        <v>1.6</v>
      </c>
      <c r="W110" s="1161">
        <v>1.6</v>
      </c>
      <c r="X110" s="1161">
        <v>568.09700000000009</v>
      </c>
      <c r="Y110" s="1160"/>
      <c r="Z110" s="1161">
        <v>0</v>
      </c>
      <c r="AA110" s="424"/>
      <c r="AB110" s="1160" t="s">
        <v>154</v>
      </c>
      <c r="AC110" s="1160" t="s">
        <v>810</v>
      </c>
      <c r="AD110" s="1160">
        <v>0</v>
      </c>
      <c r="AE110" s="1160" t="s">
        <v>1132</v>
      </c>
      <c r="AF110" s="1161">
        <v>0.68300000000000005</v>
      </c>
      <c r="AG110" s="1161">
        <v>0.68300000000000005</v>
      </c>
      <c r="AH110" s="1161">
        <v>121.351</v>
      </c>
      <c r="AI110" s="1160"/>
      <c r="AJ110" s="1161">
        <f t="shared" si="1"/>
        <v>0</v>
      </c>
      <c r="AK110" s="1160"/>
    </row>
    <row r="111" spans="1:37" ht="15.75" x14ac:dyDescent="0.25">
      <c r="A111" s="179"/>
      <c r="B111" s="179"/>
      <c r="C111" s="179"/>
      <c r="D111" s="179"/>
      <c r="E111" s="179"/>
      <c r="F111" s="179"/>
      <c r="G111" s="179"/>
      <c r="H111" s="181"/>
      <c r="I111" s="179"/>
      <c r="J111" s="424"/>
      <c r="K111" s="424"/>
      <c r="Q111" s="1163"/>
      <c r="R111" s="1160" t="s">
        <v>146</v>
      </c>
      <c r="S111" s="1160" t="s">
        <v>805</v>
      </c>
      <c r="T111" s="1160">
        <v>0</v>
      </c>
      <c r="U111" s="1160" t="s">
        <v>1132</v>
      </c>
      <c r="V111" s="1161">
        <v>13.6</v>
      </c>
      <c r="W111" s="1161">
        <v>13.6</v>
      </c>
      <c r="X111" s="1161">
        <v>100419.698</v>
      </c>
      <c r="Y111" s="1160"/>
      <c r="Z111" s="1161">
        <v>0</v>
      </c>
      <c r="AA111" s="424"/>
      <c r="AB111" s="1160" t="s">
        <v>154</v>
      </c>
      <c r="AC111" s="1160" t="s">
        <v>811</v>
      </c>
      <c r="AD111" s="1160">
        <v>0</v>
      </c>
      <c r="AE111" s="1160" t="s">
        <v>1132</v>
      </c>
      <c r="AF111" s="1161">
        <v>0.89500000000000002</v>
      </c>
      <c r="AG111" s="1161">
        <v>0.89500000000000002</v>
      </c>
      <c r="AH111" s="1161">
        <v>31.595999999999997</v>
      </c>
      <c r="AI111" s="1160"/>
      <c r="AJ111" s="1161">
        <f t="shared" si="1"/>
        <v>0</v>
      </c>
      <c r="AK111" s="1160"/>
    </row>
    <row r="112" spans="1:37" ht="15.75" x14ac:dyDescent="0.25">
      <c r="A112" s="179"/>
      <c r="B112" s="179"/>
      <c r="C112" s="179"/>
      <c r="D112" s="179"/>
      <c r="E112" s="179"/>
      <c r="F112" s="179"/>
      <c r="G112" s="179"/>
      <c r="H112" s="181"/>
      <c r="I112" s="179"/>
      <c r="J112" s="424"/>
      <c r="K112" s="424"/>
      <c r="Q112" s="1163"/>
      <c r="R112" s="1160" t="s">
        <v>148</v>
      </c>
      <c r="S112" s="1160" t="s">
        <v>806</v>
      </c>
      <c r="T112" s="1160">
        <v>0</v>
      </c>
      <c r="U112" s="1160" t="s">
        <v>1132</v>
      </c>
      <c r="V112" s="1161">
        <v>9.09</v>
      </c>
      <c r="W112" s="1161">
        <v>9.09</v>
      </c>
      <c r="X112" s="1161">
        <v>127.08785294753088</v>
      </c>
      <c r="Y112" s="1160"/>
      <c r="Z112" s="1161">
        <v>0</v>
      </c>
      <c r="AA112" s="424"/>
      <c r="AB112" s="1160" t="s">
        <v>154</v>
      </c>
      <c r="AC112" s="1160" t="s">
        <v>812</v>
      </c>
      <c r="AD112" s="1160">
        <v>0</v>
      </c>
      <c r="AE112" s="1160" t="s">
        <v>1132</v>
      </c>
      <c r="AF112" s="1161">
        <v>0.625</v>
      </c>
      <c r="AG112" s="1161">
        <v>0.625</v>
      </c>
      <c r="AH112" s="1161">
        <v>12.016000000000002</v>
      </c>
      <c r="AI112" s="1160"/>
      <c r="AJ112" s="1161">
        <f t="shared" si="1"/>
        <v>0</v>
      </c>
      <c r="AK112" s="1160"/>
    </row>
    <row r="113" spans="1:37" ht="15.75" x14ac:dyDescent="0.25">
      <c r="A113" s="179"/>
      <c r="B113" s="179"/>
      <c r="C113" s="179"/>
      <c r="D113" s="179"/>
      <c r="E113" s="179"/>
      <c r="F113" s="179"/>
      <c r="G113" s="179"/>
      <c r="H113" s="181"/>
      <c r="I113" s="179"/>
      <c r="J113" s="424"/>
      <c r="K113" s="424"/>
      <c r="Q113" s="1163"/>
      <c r="R113" s="1160" t="s">
        <v>150</v>
      </c>
      <c r="S113" s="1160" t="s">
        <v>807</v>
      </c>
      <c r="T113" s="1160">
        <v>0</v>
      </c>
      <c r="U113" s="1160" t="s">
        <v>1132</v>
      </c>
      <c r="V113" s="1161">
        <v>2.62</v>
      </c>
      <c r="W113" s="1161">
        <v>2.62</v>
      </c>
      <c r="X113" s="1161">
        <v>27.038</v>
      </c>
      <c r="Y113" s="1160"/>
      <c r="Z113" s="1161">
        <v>0</v>
      </c>
      <c r="AA113" s="424"/>
      <c r="AB113" s="1160" t="s">
        <v>154</v>
      </c>
      <c r="AC113" s="1160" t="s">
        <v>813</v>
      </c>
      <c r="AD113" s="1160">
        <v>0</v>
      </c>
      <c r="AE113" s="1160" t="s">
        <v>1132</v>
      </c>
      <c r="AF113" s="1161">
        <v>0.34</v>
      </c>
      <c r="AG113" s="1161">
        <v>0.34</v>
      </c>
      <c r="AH113" s="1161">
        <v>41.842000000000006</v>
      </c>
      <c r="AI113" s="1160"/>
      <c r="AJ113" s="1161">
        <f t="shared" si="1"/>
        <v>0</v>
      </c>
      <c r="AK113" s="1160"/>
    </row>
    <row r="114" spans="1:37" ht="15.75" x14ac:dyDescent="0.25">
      <c r="A114" s="179"/>
      <c r="B114" s="179"/>
      <c r="C114" s="179"/>
      <c r="D114" s="179"/>
      <c r="E114" s="179"/>
      <c r="F114" s="179"/>
      <c r="G114" s="179"/>
      <c r="H114" s="181"/>
      <c r="I114" s="179"/>
      <c r="J114" s="424"/>
      <c r="K114" s="424"/>
      <c r="Q114" s="1163"/>
      <c r="R114" s="1160" t="s">
        <v>152</v>
      </c>
      <c r="S114" s="1160" t="s">
        <v>808</v>
      </c>
      <c r="T114" s="1160">
        <v>0</v>
      </c>
      <c r="U114" s="1160" t="s">
        <v>1132</v>
      </c>
      <c r="V114" s="1161">
        <v>0.91</v>
      </c>
      <c r="W114" s="1161">
        <v>0.91</v>
      </c>
      <c r="X114" s="1161">
        <v>9.3819999999999997</v>
      </c>
      <c r="Y114" s="1160"/>
      <c r="Z114" s="1161">
        <v>0</v>
      </c>
      <c r="AA114" s="424"/>
      <c r="AB114" s="1160" t="s">
        <v>154</v>
      </c>
      <c r="AC114" s="1160" t="s">
        <v>814</v>
      </c>
      <c r="AD114" s="1160">
        <v>0</v>
      </c>
      <c r="AE114" s="1160" t="s">
        <v>1132</v>
      </c>
      <c r="AF114" s="1161">
        <v>0.13</v>
      </c>
      <c r="AG114" s="1161">
        <v>0.13</v>
      </c>
      <c r="AH114" s="1161">
        <v>7.3840000000000003</v>
      </c>
      <c r="AI114" s="1160"/>
      <c r="AJ114" s="1161">
        <f t="shared" si="1"/>
        <v>0</v>
      </c>
      <c r="AK114" s="1160"/>
    </row>
    <row r="115" spans="1:37" ht="15.75" x14ac:dyDescent="0.25">
      <c r="A115" s="179"/>
      <c r="B115" s="179"/>
      <c r="C115" s="179"/>
      <c r="D115" s="179"/>
      <c r="E115" s="179"/>
      <c r="F115" s="179"/>
      <c r="G115" s="179"/>
      <c r="H115" s="181"/>
      <c r="I115" s="179"/>
      <c r="J115" s="424"/>
      <c r="K115" s="424"/>
      <c r="Q115" s="1164"/>
      <c r="R115" s="1160" t="s">
        <v>152</v>
      </c>
      <c r="S115" s="1160" t="s">
        <v>809</v>
      </c>
      <c r="T115" s="1160">
        <v>0</v>
      </c>
      <c r="U115" s="1160" t="s">
        <v>1132</v>
      </c>
      <c r="V115" s="1161">
        <v>1.1299999999999999</v>
      </c>
      <c r="W115" s="1161">
        <v>1.1299999999999999</v>
      </c>
      <c r="X115" s="1161">
        <v>284.21699999999998</v>
      </c>
      <c r="Y115" s="1160"/>
      <c r="Z115" s="1161">
        <v>0</v>
      </c>
      <c r="AA115" s="426"/>
      <c r="AB115" s="1160" t="s">
        <v>156</v>
      </c>
      <c r="AC115" s="1160" t="s">
        <v>815</v>
      </c>
      <c r="AD115" s="1160">
        <v>0</v>
      </c>
      <c r="AE115" s="1160" t="s">
        <v>1132</v>
      </c>
      <c r="AF115" s="1161">
        <v>0.75</v>
      </c>
      <c r="AG115" s="1161">
        <v>0.75</v>
      </c>
      <c r="AH115" s="1161">
        <v>12.5275</v>
      </c>
      <c r="AI115" s="1160"/>
      <c r="AJ115" s="1161">
        <f t="shared" si="1"/>
        <v>0</v>
      </c>
      <c r="AK115" s="1160"/>
    </row>
    <row r="116" spans="1:37" ht="15.75" x14ac:dyDescent="0.25">
      <c r="A116" s="179"/>
      <c r="B116" s="179"/>
      <c r="C116" s="179"/>
      <c r="D116" s="179"/>
      <c r="E116" s="179"/>
      <c r="F116" s="179"/>
      <c r="G116" s="179"/>
      <c r="H116" s="181"/>
      <c r="I116" s="179"/>
      <c r="J116" s="424"/>
      <c r="K116" s="424"/>
      <c r="Q116" s="1164"/>
      <c r="R116" s="1160" t="s">
        <v>154</v>
      </c>
      <c r="S116" s="1160" t="s">
        <v>810</v>
      </c>
      <c r="T116" s="1160">
        <v>0</v>
      </c>
      <c r="U116" s="1160" t="s">
        <v>1132</v>
      </c>
      <c r="V116" s="1161">
        <v>0.68300000000000005</v>
      </c>
      <c r="W116" s="1161">
        <v>0.68300000000000005</v>
      </c>
      <c r="X116" s="1161">
        <v>121.351</v>
      </c>
      <c r="Y116" s="1160"/>
      <c r="Z116" s="1161">
        <v>0</v>
      </c>
      <c r="AA116" s="426"/>
      <c r="AB116" s="1160" t="s">
        <v>158</v>
      </c>
      <c r="AC116" s="1160" t="s">
        <v>816</v>
      </c>
      <c r="AD116" s="1160">
        <v>0</v>
      </c>
      <c r="AE116" s="1160" t="s">
        <v>1132</v>
      </c>
      <c r="AF116" s="1161">
        <v>13.734999999999999</v>
      </c>
      <c r="AG116" s="1161">
        <v>13.734999999999999</v>
      </c>
      <c r="AH116" s="1161">
        <v>140.28200000000001</v>
      </c>
      <c r="AI116" s="1160"/>
      <c r="AJ116" s="1161">
        <f t="shared" si="1"/>
        <v>0</v>
      </c>
      <c r="AK116" s="1160"/>
    </row>
    <row r="117" spans="1:37" ht="15.75" x14ac:dyDescent="0.25">
      <c r="A117" s="179"/>
      <c r="B117" s="179"/>
      <c r="C117" s="179"/>
      <c r="D117" s="179"/>
      <c r="E117" s="179"/>
      <c r="F117" s="179"/>
      <c r="G117" s="179"/>
      <c r="H117" s="181"/>
      <c r="I117" s="179"/>
      <c r="J117" s="424"/>
      <c r="K117" s="424"/>
      <c r="Q117" s="1167"/>
      <c r="R117" s="1160" t="s">
        <v>154</v>
      </c>
      <c r="S117" s="1160" t="s">
        <v>811</v>
      </c>
      <c r="T117" s="1160">
        <v>0</v>
      </c>
      <c r="U117" s="1160" t="s">
        <v>1132</v>
      </c>
      <c r="V117" s="1161">
        <v>0.89500000000000002</v>
      </c>
      <c r="W117" s="1161">
        <v>0.89500000000000002</v>
      </c>
      <c r="X117" s="1161">
        <v>31.595999999999997</v>
      </c>
      <c r="Y117" s="1160"/>
      <c r="Z117" s="1161">
        <v>0</v>
      </c>
      <c r="AA117" s="433"/>
      <c r="AB117" s="1160" t="s">
        <v>160</v>
      </c>
      <c r="AC117" s="1160" t="s">
        <v>817</v>
      </c>
      <c r="AD117" s="1160">
        <v>0</v>
      </c>
      <c r="AE117" s="1160" t="s">
        <v>1132</v>
      </c>
      <c r="AF117" s="1161">
        <v>1</v>
      </c>
      <c r="AG117" s="1161">
        <v>1</v>
      </c>
      <c r="AH117" s="1161">
        <v>0</v>
      </c>
      <c r="AI117" s="1160"/>
      <c r="AJ117" s="1161">
        <f t="shared" si="1"/>
        <v>0</v>
      </c>
      <c r="AK117" s="1160"/>
    </row>
    <row r="118" spans="1:37" ht="15.75" x14ac:dyDescent="0.25">
      <c r="A118" s="179"/>
      <c r="B118" s="179"/>
      <c r="C118" s="179"/>
      <c r="D118" s="179"/>
      <c r="E118" s="179"/>
      <c r="F118" s="179"/>
      <c r="G118" s="179"/>
      <c r="H118" s="181"/>
      <c r="I118" s="179"/>
      <c r="J118" s="424"/>
      <c r="K118" s="424"/>
      <c r="Q118" s="1163"/>
      <c r="R118" s="1160" t="s">
        <v>154</v>
      </c>
      <c r="S118" s="1160" t="s">
        <v>812</v>
      </c>
      <c r="T118" s="1160">
        <v>0</v>
      </c>
      <c r="U118" s="1160" t="s">
        <v>1132</v>
      </c>
      <c r="V118" s="1161">
        <v>0.625</v>
      </c>
      <c r="W118" s="1161">
        <v>0.625</v>
      </c>
      <c r="X118" s="1161">
        <v>12.016000000000002</v>
      </c>
      <c r="Y118" s="1160"/>
      <c r="Z118" s="1161">
        <v>0</v>
      </c>
      <c r="AA118" s="424"/>
      <c r="AB118" s="1160" t="s">
        <v>160</v>
      </c>
      <c r="AC118" s="1160" t="s">
        <v>818</v>
      </c>
      <c r="AD118" s="1160">
        <v>0</v>
      </c>
      <c r="AE118" s="1160" t="s">
        <v>1132</v>
      </c>
      <c r="AF118" s="1161">
        <v>3.3</v>
      </c>
      <c r="AG118" s="1161">
        <v>3.3</v>
      </c>
      <c r="AH118" s="1161">
        <v>1832.0660000000003</v>
      </c>
      <c r="AI118" s="1160"/>
      <c r="AJ118" s="1161">
        <f t="shared" si="1"/>
        <v>0</v>
      </c>
      <c r="AK118" s="1160"/>
    </row>
    <row r="119" spans="1:37" ht="15.75" x14ac:dyDescent="0.25">
      <c r="A119" s="179"/>
      <c r="B119" s="179"/>
      <c r="C119" s="179"/>
      <c r="D119" s="179"/>
      <c r="E119" s="179"/>
      <c r="F119" s="179"/>
      <c r="G119" s="179"/>
      <c r="H119" s="181"/>
      <c r="I119" s="179"/>
      <c r="J119" s="424"/>
      <c r="K119" s="424"/>
      <c r="Q119" s="1163"/>
      <c r="R119" s="1160" t="s">
        <v>154</v>
      </c>
      <c r="S119" s="1160" t="s">
        <v>813</v>
      </c>
      <c r="T119" s="1160">
        <v>0</v>
      </c>
      <c r="U119" s="1160" t="s">
        <v>1132</v>
      </c>
      <c r="V119" s="1161">
        <v>0.34</v>
      </c>
      <c r="W119" s="1161">
        <v>0.34</v>
      </c>
      <c r="X119" s="1161">
        <v>41.842000000000006</v>
      </c>
      <c r="Y119" s="1160"/>
      <c r="Z119" s="1161">
        <v>0</v>
      </c>
      <c r="AA119" s="424"/>
      <c r="AB119" s="1160" t="s">
        <v>162</v>
      </c>
      <c r="AC119" s="1160" t="s">
        <v>819</v>
      </c>
      <c r="AD119" s="1160">
        <v>0</v>
      </c>
      <c r="AE119" s="1160" t="s">
        <v>1132</v>
      </c>
      <c r="AF119" s="1161">
        <v>3.67</v>
      </c>
      <c r="AG119" s="1161">
        <v>3.67</v>
      </c>
      <c r="AH119" s="1161">
        <v>7.2</v>
      </c>
      <c r="AI119" s="1160"/>
      <c r="AJ119" s="1161">
        <f t="shared" si="1"/>
        <v>0</v>
      </c>
      <c r="AK119" s="1160"/>
    </row>
    <row r="120" spans="1:37" ht="15.75" x14ac:dyDescent="0.25">
      <c r="A120" s="179"/>
      <c r="B120" s="179"/>
      <c r="C120" s="179"/>
      <c r="D120" s="179"/>
      <c r="E120" s="179"/>
      <c r="F120" s="179"/>
      <c r="G120" s="179"/>
      <c r="H120" s="181"/>
      <c r="I120" s="179"/>
      <c r="J120" s="424"/>
      <c r="K120" s="424"/>
      <c r="Q120" s="1163"/>
      <c r="R120" s="1160" t="s">
        <v>154</v>
      </c>
      <c r="S120" s="1160" t="s">
        <v>814</v>
      </c>
      <c r="T120" s="1160">
        <v>0</v>
      </c>
      <c r="U120" s="1160" t="s">
        <v>1132</v>
      </c>
      <c r="V120" s="1161">
        <v>0.13</v>
      </c>
      <c r="W120" s="1161">
        <v>0.13</v>
      </c>
      <c r="X120" s="1161">
        <v>7.3840000000000003</v>
      </c>
      <c r="Y120" s="1160"/>
      <c r="Z120" s="1161">
        <v>0</v>
      </c>
      <c r="AA120" s="424"/>
      <c r="AB120" s="1160" t="s">
        <v>164</v>
      </c>
      <c r="AC120" s="1160" t="s">
        <v>820</v>
      </c>
      <c r="AD120" s="1160">
        <v>0</v>
      </c>
      <c r="AE120" s="1160" t="s">
        <v>1132</v>
      </c>
      <c r="AF120" s="1161">
        <v>0.67500000000000004</v>
      </c>
      <c r="AG120" s="1161">
        <v>0.67500000000000004</v>
      </c>
      <c r="AH120" s="1161">
        <v>0</v>
      </c>
      <c r="AI120" s="1160"/>
      <c r="AJ120" s="1161">
        <f t="shared" si="1"/>
        <v>0</v>
      </c>
      <c r="AK120" s="1160"/>
    </row>
    <row r="121" spans="1:37" ht="15.75" x14ac:dyDescent="0.25">
      <c r="A121" s="179"/>
      <c r="B121" s="179"/>
      <c r="C121" s="179"/>
      <c r="D121" s="179"/>
      <c r="E121" s="179"/>
      <c r="F121" s="179"/>
      <c r="G121" s="179"/>
      <c r="H121" s="181"/>
      <c r="I121" s="179"/>
      <c r="J121" s="424"/>
      <c r="K121" s="424"/>
      <c r="Q121" s="1163"/>
      <c r="R121" s="1160" t="s">
        <v>156</v>
      </c>
      <c r="S121" s="1160" t="s">
        <v>815</v>
      </c>
      <c r="T121" s="1160">
        <v>0</v>
      </c>
      <c r="U121" s="1160" t="s">
        <v>1132</v>
      </c>
      <c r="V121" s="1161">
        <v>0.75</v>
      </c>
      <c r="W121" s="1161">
        <v>0.75</v>
      </c>
      <c r="X121" s="1161">
        <v>12.5275</v>
      </c>
      <c r="Y121" s="1160"/>
      <c r="Z121" s="1161">
        <v>0</v>
      </c>
      <c r="AA121" s="424"/>
      <c r="AB121" s="1160" t="s">
        <v>164</v>
      </c>
      <c r="AC121" s="1160" t="s">
        <v>821</v>
      </c>
      <c r="AD121" s="1160">
        <v>0</v>
      </c>
      <c r="AE121" s="1160" t="s">
        <v>1132</v>
      </c>
      <c r="AF121" s="1161">
        <v>4.08</v>
      </c>
      <c r="AG121" s="1161">
        <v>4.08</v>
      </c>
      <c r="AH121" s="1161">
        <v>1.357</v>
      </c>
      <c r="AI121" s="1160"/>
      <c r="AJ121" s="1161">
        <f t="shared" si="1"/>
        <v>0</v>
      </c>
      <c r="AK121" s="1160"/>
    </row>
    <row r="122" spans="1:37" ht="15.75" x14ac:dyDescent="0.25">
      <c r="A122" s="179"/>
      <c r="B122" s="179"/>
      <c r="C122" s="179"/>
      <c r="D122" s="179"/>
      <c r="E122" s="179"/>
      <c r="F122" s="179"/>
      <c r="G122" s="179"/>
      <c r="H122" s="181"/>
      <c r="I122" s="179"/>
      <c r="J122" s="424"/>
      <c r="K122" s="424"/>
      <c r="Q122" s="1163"/>
      <c r="R122" s="1160" t="s">
        <v>158</v>
      </c>
      <c r="S122" s="1160" t="s">
        <v>816</v>
      </c>
      <c r="T122" s="1160">
        <v>0</v>
      </c>
      <c r="U122" s="1160" t="s">
        <v>1132</v>
      </c>
      <c r="V122" s="1161">
        <v>13.734999999999999</v>
      </c>
      <c r="W122" s="1161">
        <v>13.734999999999999</v>
      </c>
      <c r="X122" s="1161">
        <v>140.28200000000001</v>
      </c>
      <c r="Y122" s="1160"/>
      <c r="Z122" s="1161">
        <v>0</v>
      </c>
      <c r="AA122" s="424"/>
      <c r="AB122" s="1160" t="s">
        <v>164</v>
      </c>
      <c r="AC122" s="1160" t="s">
        <v>822</v>
      </c>
      <c r="AD122" s="1160">
        <v>0</v>
      </c>
      <c r="AE122" s="1160" t="s">
        <v>1132</v>
      </c>
      <c r="AF122" s="1161">
        <v>10.95</v>
      </c>
      <c r="AG122" s="1161">
        <v>10.95</v>
      </c>
      <c r="AH122" s="1161">
        <v>51.004000000000005</v>
      </c>
      <c r="AI122" s="1160"/>
      <c r="AJ122" s="1161">
        <f t="shared" si="1"/>
        <v>0</v>
      </c>
      <c r="AK122" s="1160"/>
    </row>
    <row r="123" spans="1:37" ht="15.75" x14ac:dyDescent="0.25">
      <c r="A123" s="179"/>
      <c r="B123" s="179"/>
      <c r="C123" s="179"/>
      <c r="D123" s="179"/>
      <c r="E123" s="179"/>
      <c r="F123" s="179"/>
      <c r="G123" s="179"/>
      <c r="H123" s="181"/>
      <c r="I123" s="179"/>
      <c r="J123" s="424"/>
      <c r="K123" s="424"/>
      <c r="Q123" s="1163"/>
      <c r="R123" s="1160" t="s">
        <v>160</v>
      </c>
      <c r="S123" s="1160" t="s">
        <v>817</v>
      </c>
      <c r="T123" s="1160">
        <v>0</v>
      </c>
      <c r="U123" s="1160" t="s">
        <v>1132</v>
      </c>
      <c r="V123" s="1161">
        <v>1</v>
      </c>
      <c r="W123" s="1161">
        <v>1</v>
      </c>
      <c r="X123" s="1161">
        <v>0</v>
      </c>
      <c r="Y123" s="1160"/>
      <c r="Z123" s="1161">
        <v>0</v>
      </c>
      <c r="AA123" s="424"/>
      <c r="AB123" s="1160" t="s">
        <v>164</v>
      </c>
      <c r="AC123" s="1160" t="s">
        <v>823</v>
      </c>
      <c r="AD123" s="1160">
        <v>0</v>
      </c>
      <c r="AE123" s="1160" t="s">
        <v>1132</v>
      </c>
      <c r="AF123" s="1161">
        <v>3.18</v>
      </c>
      <c r="AG123" s="1161">
        <v>3.18</v>
      </c>
      <c r="AH123" s="1161">
        <v>7.53</v>
      </c>
      <c r="AI123" s="1160"/>
      <c r="AJ123" s="1161">
        <f t="shared" si="1"/>
        <v>0</v>
      </c>
      <c r="AK123" s="1160"/>
    </row>
    <row r="124" spans="1:37" ht="15.75" x14ac:dyDescent="0.25">
      <c r="A124" s="179"/>
      <c r="B124" s="179"/>
      <c r="C124" s="179"/>
      <c r="D124" s="179"/>
      <c r="E124" s="179"/>
      <c r="F124" s="179"/>
      <c r="G124" s="179"/>
      <c r="H124" s="181"/>
      <c r="I124" s="179"/>
      <c r="J124" s="424"/>
      <c r="K124" s="424"/>
      <c r="Q124" s="1163"/>
      <c r="R124" s="1160" t="s">
        <v>160</v>
      </c>
      <c r="S124" s="1160" t="s">
        <v>818</v>
      </c>
      <c r="T124" s="1160">
        <v>0</v>
      </c>
      <c r="U124" s="1160" t="s">
        <v>1132</v>
      </c>
      <c r="V124" s="1161">
        <v>3.3</v>
      </c>
      <c r="W124" s="1161">
        <v>3.3</v>
      </c>
      <c r="X124" s="1161">
        <v>1832.0660000000003</v>
      </c>
      <c r="Y124" s="1160"/>
      <c r="Z124" s="1161">
        <v>0</v>
      </c>
      <c r="AA124" s="424"/>
      <c r="AB124" s="1160" t="s">
        <v>164</v>
      </c>
      <c r="AC124" s="1160" t="s">
        <v>824</v>
      </c>
      <c r="AD124" s="1160">
        <v>0</v>
      </c>
      <c r="AE124" s="1160" t="s">
        <v>1132</v>
      </c>
      <c r="AF124" s="1161">
        <v>5.46</v>
      </c>
      <c r="AG124" s="1161">
        <v>5.46</v>
      </c>
      <c r="AH124" s="1161">
        <v>30.928000000000001</v>
      </c>
      <c r="AI124" s="1160"/>
      <c r="AJ124" s="1161">
        <f t="shared" si="1"/>
        <v>0</v>
      </c>
      <c r="AK124" s="1160"/>
    </row>
    <row r="125" spans="1:37" ht="15.75" x14ac:dyDescent="0.25">
      <c r="A125" s="179"/>
      <c r="B125" s="179"/>
      <c r="C125" s="179"/>
      <c r="D125" s="179"/>
      <c r="E125" s="179"/>
      <c r="F125" s="179"/>
      <c r="G125" s="179"/>
      <c r="H125" s="181"/>
      <c r="I125" s="179"/>
      <c r="J125" s="424"/>
      <c r="K125" s="424"/>
      <c r="Q125" s="1163"/>
      <c r="R125" s="1160" t="s">
        <v>162</v>
      </c>
      <c r="S125" s="1160" t="s">
        <v>819</v>
      </c>
      <c r="T125" s="1160">
        <v>0</v>
      </c>
      <c r="U125" s="1160" t="s">
        <v>1132</v>
      </c>
      <c r="V125" s="1161">
        <v>3.67</v>
      </c>
      <c r="W125" s="1161">
        <v>3.67</v>
      </c>
      <c r="X125" s="1161">
        <v>7.2</v>
      </c>
      <c r="Y125" s="1160"/>
      <c r="Z125" s="1161">
        <v>0</v>
      </c>
      <c r="AA125" s="424"/>
      <c r="AB125" s="1160" t="s">
        <v>164</v>
      </c>
      <c r="AC125" s="1160" t="s">
        <v>825</v>
      </c>
      <c r="AD125" s="1160">
        <v>0</v>
      </c>
      <c r="AE125" s="1160" t="s">
        <v>1146</v>
      </c>
      <c r="AF125" s="1161">
        <v>1.82</v>
      </c>
      <c r="AG125" s="1161">
        <v>1.82</v>
      </c>
      <c r="AH125" s="1161">
        <v>0</v>
      </c>
      <c r="AI125" s="1160"/>
      <c r="AJ125" s="1161">
        <f t="shared" si="1"/>
        <v>0</v>
      </c>
      <c r="AK125" s="1160"/>
    </row>
    <row r="126" spans="1:37" ht="15.75" x14ac:dyDescent="0.25">
      <c r="A126" s="179"/>
      <c r="B126" s="179"/>
      <c r="C126" s="179"/>
      <c r="D126" s="179"/>
      <c r="E126" s="179"/>
      <c r="F126" s="179"/>
      <c r="G126" s="179"/>
      <c r="H126" s="181"/>
      <c r="I126" s="179"/>
      <c r="J126" s="424"/>
      <c r="K126" s="424"/>
      <c r="Q126" s="1163"/>
      <c r="R126" s="1160" t="s">
        <v>164</v>
      </c>
      <c r="S126" s="1160" t="s">
        <v>820</v>
      </c>
      <c r="T126" s="1160">
        <v>0</v>
      </c>
      <c r="U126" s="1160" t="s">
        <v>1132</v>
      </c>
      <c r="V126" s="1161">
        <v>0.67500000000000004</v>
      </c>
      <c r="W126" s="1161">
        <v>0.67500000000000004</v>
      </c>
      <c r="X126" s="1161">
        <v>0</v>
      </c>
      <c r="Y126" s="1160"/>
      <c r="Z126" s="1161">
        <v>0</v>
      </c>
      <c r="AA126" s="424"/>
      <c r="AB126" s="1160" t="s">
        <v>164</v>
      </c>
      <c r="AC126" s="1160" t="s">
        <v>826</v>
      </c>
      <c r="AD126" s="1160">
        <v>0</v>
      </c>
      <c r="AE126" s="1160" t="s">
        <v>1132</v>
      </c>
      <c r="AF126" s="1161">
        <v>8.65</v>
      </c>
      <c r="AG126" s="1161">
        <v>8.65</v>
      </c>
      <c r="AH126" s="1161">
        <v>12.719000000000001</v>
      </c>
      <c r="AI126" s="1160"/>
      <c r="AJ126" s="1161">
        <f t="shared" si="1"/>
        <v>0</v>
      </c>
      <c r="AK126" s="1160"/>
    </row>
    <row r="127" spans="1:37" ht="15.75" x14ac:dyDescent="0.25">
      <c r="A127" s="179"/>
      <c r="B127" s="179"/>
      <c r="C127" s="179"/>
      <c r="D127" s="179"/>
      <c r="E127" s="179"/>
      <c r="F127" s="179"/>
      <c r="G127" s="179"/>
      <c r="H127" s="181"/>
      <c r="I127" s="179"/>
      <c r="J127" s="424"/>
      <c r="K127" s="424"/>
      <c r="Q127" s="1163"/>
      <c r="R127" s="1160" t="s">
        <v>164</v>
      </c>
      <c r="S127" s="1160" t="s">
        <v>821</v>
      </c>
      <c r="T127" s="1160">
        <v>0</v>
      </c>
      <c r="U127" s="1160" t="s">
        <v>1132</v>
      </c>
      <c r="V127" s="1161">
        <v>4.08</v>
      </c>
      <c r="W127" s="1161">
        <v>4.08</v>
      </c>
      <c r="X127" s="1161">
        <v>1.357</v>
      </c>
      <c r="Y127" s="1160"/>
      <c r="Z127" s="1161">
        <v>0</v>
      </c>
      <c r="AA127" s="424"/>
      <c r="AB127" s="1160" t="s">
        <v>164</v>
      </c>
      <c r="AC127" s="1160" t="s">
        <v>827</v>
      </c>
      <c r="AD127" s="1160">
        <v>0</v>
      </c>
      <c r="AE127" s="1160" t="s">
        <v>1132</v>
      </c>
      <c r="AF127" s="1161">
        <v>5.4249999999999998</v>
      </c>
      <c r="AG127" s="1161">
        <v>5.4249999999999998</v>
      </c>
      <c r="AH127" s="1161">
        <v>11.138</v>
      </c>
      <c r="AI127" s="1160"/>
      <c r="AJ127" s="1161">
        <f t="shared" si="1"/>
        <v>0</v>
      </c>
      <c r="AK127" s="1160"/>
    </row>
    <row r="128" spans="1:37" ht="15.75" x14ac:dyDescent="0.25">
      <c r="A128" s="179"/>
      <c r="B128" s="179"/>
      <c r="C128" s="179"/>
      <c r="D128" s="179"/>
      <c r="E128" s="179"/>
      <c r="F128" s="179"/>
      <c r="G128" s="179"/>
      <c r="H128" s="181"/>
      <c r="I128" s="179"/>
      <c r="J128" s="424"/>
      <c r="K128" s="424"/>
      <c r="Q128" s="1164"/>
      <c r="R128" s="1160" t="s">
        <v>164</v>
      </c>
      <c r="S128" s="1160" t="s">
        <v>822</v>
      </c>
      <c r="T128" s="1160">
        <v>0</v>
      </c>
      <c r="U128" s="1160" t="s">
        <v>1132</v>
      </c>
      <c r="V128" s="1161">
        <v>10.95</v>
      </c>
      <c r="W128" s="1161">
        <v>10.95</v>
      </c>
      <c r="X128" s="1161">
        <v>51.004000000000005</v>
      </c>
      <c r="Y128" s="1160"/>
      <c r="Z128" s="1161">
        <v>0</v>
      </c>
      <c r="AA128" s="426"/>
      <c r="AB128" s="1160" t="s">
        <v>166</v>
      </c>
      <c r="AC128" s="1160" t="s">
        <v>828</v>
      </c>
      <c r="AD128" s="1160">
        <v>0</v>
      </c>
      <c r="AE128" s="1160" t="s">
        <v>1132</v>
      </c>
      <c r="AF128" s="1161">
        <v>0.9</v>
      </c>
      <c r="AG128" s="1161">
        <v>0.9</v>
      </c>
      <c r="AH128" s="1161">
        <v>0</v>
      </c>
      <c r="AI128" s="1160"/>
      <c r="AJ128" s="1161">
        <f t="shared" si="1"/>
        <v>0</v>
      </c>
      <c r="AK128" s="1160"/>
    </row>
    <row r="129" spans="1:37" ht="15.75" x14ac:dyDescent="0.25">
      <c r="A129" s="179"/>
      <c r="B129" s="179"/>
      <c r="C129" s="179"/>
      <c r="D129" s="179"/>
      <c r="E129" s="179"/>
      <c r="F129" s="179"/>
      <c r="G129" s="179"/>
      <c r="H129" s="181"/>
      <c r="I129" s="179"/>
      <c r="J129" s="424"/>
      <c r="K129" s="424"/>
      <c r="Q129" s="1164"/>
      <c r="R129" s="1160" t="s">
        <v>164</v>
      </c>
      <c r="S129" s="1160" t="s">
        <v>823</v>
      </c>
      <c r="T129" s="1160">
        <v>0</v>
      </c>
      <c r="U129" s="1160" t="s">
        <v>1132</v>
      </c>
      <c r="V129" s="1161">
        <v>3.18</v>
      </c>
      <c r="W129" s="1161">
        <v>3.18</v>
      </c>
      <c r="X129" s="1161">
        <v>7.53</v>
      </c>
      <c r="Y129" s="1160"/>
      <c r="Z129" s="1161">
        <v>0</v>
      </c>
      <c r="AA129" s="426"/>
      <c r="AB129" s="1160" t="s">
        <v>168</v>
      </c>
      <c r="AC129" s="1160" t="s">
        <v>829</v>
      </c>
      <c r="AD129" s="1160">
        <v>0</v>
      </c>
      <c r="AE129" s="1160" t="s">
        <v>1132</v>
      </c>
      <c r="AF129" s="1161">
        <v>3.99</v>
      </c>
      <c r="AG129" s="1161">
        <v>3.99</v>
      </c>
      <c r="AH129" s="1161">
        <v>60.682000000000002</v>
      </c>
      <c r="AI129" s="1160"/>
      <c r="AJ129" s="1161">
        <f t="shared" si="1"/>
        <v>0</v>
      </c>
      <c r="AK129" s="1160"/>
    </row>
    <row r="130" spans="1:37" ht="15.75" x14ac:dyDescent="0.25">
      <c r="A130" s="179"/>
      <c r="B130" s="179"/>
      <c r="C130" s="179"/>
      <c r="D130" s="179"/>
      <c r="E130" s="179"/>
      <c r="F130" s="179"/>
      <c r="G130" s="179"/>
      <c r="H130" s="181"/>
      <c r="I130" s="179"/>
      <c r="J130" s="424"/>
      <c r="K130" s="424"/>
      <c r="Q130" s="1164"/>
      <c r="R130" s="1160" t="s">
        <v>164</v>
      </c>
      <c r="S130" s="1160" t="s">
        <v>824</v>
      </c>
      <c r="T130" s="1160">
        <v>0</v>
      </c>
      <c r="U130" s="1160" t="s">
        <v>1132</v>
      </c>
      <c r="V130" s="1161">
        <v>5.46</v>
      </c>
      <c r="W130" s="1161">
        <v>5.46</v>
      </c>
      <c r="X130" s="1161">
        <v>30.928000000000001</v>
      </c>
      <c r="Y130" s="1160"/>
      <c r="Z130" s="1161">
        <v>0</v>
      </c>
      <c r="AA130" s="426"/>
      <c r="AB130" s="1160" t="s">
        <v>168</v>
      </c>
      <c r="AC130" s="1160" t="s">
        <v>830</v>
      </c>
      <c r="AD130" s="1160">
        <v>0</v>
      </c>
      <c r="AE130" s="1160" t="s">
        <v>1132</v>
      </c>
      <c r="AF130" s="1161">
        <v>6.165</v>
      </c>
      <c r="AG130" s="1161">
        <v>6.165</v>
      </c>
      <c r="AH130" s="1161">
        <v>12269.580999999998</v>
      </c>
      <c r="AI130" s="1160"/>
      <c r="AJ130" s="1161">
        <f t="shared" si="1"/>
        <v>0</v>
      </c>
      <c r="AK130" s="1160"/>
    </row>
    <row r="131" spans="1:37" ht="15.75" x14ac:dyDescent="0.25">
      <c r="A131" s="179"/>
      <c r="B131" s="179"/>
      <c r="C131" s="179"/>
      <c r="D131" s="179"/>
      <c r="E131" s="179"/>
      <c r="F131" s="179"/>
      <c r="G131" s="179"/>
      <c r="H131" s="181"/>
      <c r="I131" s="179"/>
      <c r="J131" s="424"/>
      <c r="K131" s="424"/>
      <c r="Q131" s="1164"/>
      <c r="R131" s="1160" t="s">
        <v>164</v>
      </c>
      <c r="S131" s="1160" t="s">
        <v>825</v>
      </c>
      <c r="T131" s="1160">
        <v>0</v>
      </c>
      <c r="U131" s="1160" t="s">
        <v>1146</v>
      </c>
      <c r="V131" s="1161">
        <v>1.82</v>
      </c>
      <c r="W131" s="1161">
        <v>1.82</v>
      </c>
      <c r="X131" s="1161">
        <v>0</v>
      </c>
      <c r="Y131" s="1160"/>
      <c r="Z131" s="1161">
        <v>0</v>
      </c>
      <c r="AA131" s="426"/>
      <c r="AB131" s="1160" t="s">
        <v>168</v>
      </c>
      <c r="AC131" s="1160" t="s">
        <v>831</v>
      </c>
      <c r="AD131" s="1160">
        <v>0</v>
      </c>
      <c r="AE131" s="1160" t="s">
        <v>1132</v>
      </c>
      <c r="AF131" s="1161">
        <v>3.65</v>
      </c>
      <c r="AG131" s="1161">
        <v>3.65</v>
      </c>
      <c r="AH131" s="1161">
        <v>36.880000000000003</v>
      </c>
      <c r="AI131" s="1160"/>
      <c r="AJ131" s="1161">
        <f t="shared" si="1"/>
        <v>0</v>
      </c>
      <c r="AK131" s="1160"/>
    </row>
    <row r="132" spans="1:37" ht="15.75" x14ac:dyDescent="0.25">
      <c r="A132" s="179"/>
      <c r="B132" s="179"/>
      <c r="C132" s="179"/>
      <c r="D132" s="179"/>
      <c r="E132" s="179"/>
      <c r="F132" s="179"/>
      <c r="G132" s="179"/>
      <c r="H132" s="181"/>
      <c r="I132" s="179"/>
      <c r="J132" s="424"/>
      <c r="K132" s="424"/>
      <c r="Q132" s="1164"/>
      <c r="R132" s="1160" t="s">
        <v>164</v>
      </c>
      <c r="S132" s="1160" t="s">
        <v>826</v>
      </c>
      <c r="T132" s="1160">
        <v>0</v>
      </c>
      <c r="U132" s="1160" t="s">
        <v>1132</v>
      </c>
      <c r="V132" s="1161">
        <v>8.65</v>
      </c>
      <c r="W132" s="1161">
        <v>8.65</v>
      </c>
      <c r="X132" s="1161">
        <v>12.719000000000001</v>
      </c>
      <c r="Y132" s="1160"/>
      <c r="Z132" s="1161">
        <v>0</v>
      </c>
      <c r="AA132" s="426"/>
      <c r="AB132" s="1160" t="s">
        <v>168</v>
      </c>
      <c r="AC132" s="1160" t="s">
        <v>832</v>
      </c>
      <c r="AD132" s="1160">
        <v>0</v>
      </c>
      <c r="AE132" s="1160" t="s">
        <v>1132</v>
      </c>
      <c r="AF132" s="1161">
        <v>8.5</v>
      </c>
      <c r="AG132" s="1161">
        <v>8.5</v>
      </c>
      <c r="AH132" s="1161">
        <v>648.81999999999994</v>
      </c>
      <c r="AI132" s="1160"/>
      <c r="AJ132" s="1161">
        <f t="shared" si="1"/>
        <v>0</v>
      </c>
      <c r="AK132" s="1160"/>
    </row>
    <row r="133" spans="1:37" ht="15.75" x14ac:dyDescent="0.25">
      <c r="A133" s="179"/>
      <c r="B133" s="179"/>
      <c r="C133" s="179"/>
      <c r="D133" s="179"/>
      <c r="E133" s="179"/>
      <c r="F133" s="179"/>
      <c r="G133" s="179"/>
      <c r="H133" s="181"/>
      <c r="I133" s="179"/>
      <c r="J133" s="424"/>
      <c r="K133" s="424"/>
      <c r="Q133" s="1164"/>
      <c r="R133" s="1160" t="s">
        <v>164</v>
      </c>
      <c r="S133" s="1160" t="s">
        <v>827</v>
      </c>
      <c r="T133" s="1160">
        <v>0</v>
      </c>
      <c r="U133" s="1160" t="s">
        <v>1132</v>
      </c>
      <c r="V133" s="1161">
        <v>5.4249999999999998</v>
      </c>
      <c r="W133" s="1161">
        <v>5.4249999999999998</v>
      </c>
      <c r="X133" s="1161">
        <v>11.138</v>
      </c>
      <c r="Y133" s="1160"/>
      <c r="Z133" s="1161">
        <v>0</v>
      </c>
      <c r="AA133" s="426"/>
      <c r="AB133" s="1160" t="s">
        <v>1431</v>
      </c>
      <c r="AC133" s="1160" t="s">
        <v>1433</v>
      </c>
      <c r="AD133" s="1160">
        <v>0</v>
      </c>
      <c r="AE133" s="1160" t="s">
        <v>1132</v>
      </c>
      <c r="AF133" s="1161">
        <v>2.6</v>
      </c>
      <c r="AG133" s="1161">
        <v>2.6</v>
      </c>
      <c r="AH133" s="1161">
        <v>0</v>
      </c>
      <c r="AI133" s="1160"/>
      <c r="AJ133" s="1161">
        <f t="shared" si="1"/>
        <v>0</v>
      </c>
      <c r="AK133" s="1160"/>
    </row>
    <row r="134" spans="1:37" ht="15.75" x14ac:dyDescent="0.25">
      <c r="A134" s="179"/>
      <c r="B134" s="179"/>
      <c r="C134" s="179"/>
      <c r="D134" s="179"/>
      <c r="E134" s="179"/>
      <c r="F134" s="179"/>
      <c r="G134" s="179"/>
      <c r="H134" s="181"/>
      <c r="I134" s="179"/>
      <c r="J134" s="424"/>
      <c r="K134" s="424"/>
      <c r="Q134" s="1164"/>
      <c r="R134" s="1160" t="s">
        <v>166</v>
      </c>
      <c r="S134" s="1160" t="s">
        <v>828</v>
      </c>
      <c r="T134" s="1160">
        <v>0</v>
      </c>
      <c r="U134" s="1160" t="s">
        <v>1132</v>
      </c>
      <c r="V134" s="1161">
        <v>0.9</v>
      </c>
      <c r="W134" s="1161">
        <v>0.9</v>
      </c>
      <c r="X134" s="1161">
        <v>0</v>
      </c>
      <c r="Y134" s="1160"/>
      <c r="Z134" s="1161">
        <v>0</v>
      </c>
      <c r="AA134" s="426"/>
      <c r="AB134" s="1160" t="s">
        <v>171</v>
      </c>
      <c r="AC134" s="1160" t="s">
        <v>835</v>
      </c>
      <c r="AD134" s="1160">
        <v>0</v>
      </c>
      <c r="AE134" s="1160" t="s">
        <v>1132</v>
      </c>
      <c r="AF134" s="1161">
        <v>20.8</v>
      </c>
      <c r="AG134" s="1161">
        <v>20.8</v>
      </c>
      <c r="AH134" s="1161">
        <v>32888.039999999994</v>
      </c>
      <c r="AI134" s="1160"/>
      <c r="AJ134" s="1161">
        <f t="shared" ref="AJ134:AJ197" si="2">+AG134-AF134</f>
        <v>0</v>
      </c>
      <c r="AK134" s="1160"/>
    </row>
    <row r="135" spans="1:37" ht="15.75" x14ac:dyDescent="0.25">
      <c r="A135" s="179"/>
      <c r="B135" s="179"/>
      <c r="C135" s="179"/>
      <c r="D135" s="179"/>
      <c r="E135" s="179"/>
      <c r="F135" s="179"/>
      <c r="G135" s="179"/>
      <c r="H135" s="181"/>
      <c r="I135" s="179"/>
      <c r="J135" s="424"/>
      <c r="K135" s="424"/>
      <c r="Q135" s="1164"/>
      <c r="R135" s="1160" t="s">
        <v>168</v>
      </c>
      <c r="S135" s="1160" t="s">
        <v>829</v>
      </c>
      <c r="T135" s="1160">
        <v>0</v>
      </c>
      <c r="U135" s="1160" t="s">
        <v>1132</v>
      </c>
      <c r="V135" s="1161">
        <v>3.99</v>
      </c>
      <c r="W135" s="1161">
        <v>3.99</v>
      </c>
      <c r="X135" s="1161">
        <v>60.682000000000002</v>
      </c>
      <c r="Y135" s="1160"/>
      <c r="Z135" s="1161">
        <v>0</v>
      </c>
      <c r="AA135" s="426"/>
      <c r="AB135" s="1160" t="s">
        <v>171</v>
      </c>
      <c r="AC135" s="1160" t="s">
        <v>836</v>
      </c>
      <c r="AD135" s="1160">
        <v>0</v>
      </c>
      <c r="AE135" s="1160" t="s">
        <v>1132</v>
      </c>
      <c r="AF135" s="1161">
        <v>42</v>
      </c>
      <c r="AG135" s="1161">
        <v>42</v>
      </c>
      <c r="AH135" s="1161">
        <v>129718.77</v>
      </c>
      <c r="AI135" s="1160"/>
      <c r="AJ135" s="1161">
        <f t="shared" si="2"/>
        <v>0</v>
      </c>
      <c r="AK135" s="1160"/>
    </row>
    <row r="136" spans="1:37" ht="15.75" x14ac:dyDescent="0.25">
      <c r="A136" s="179"/>
      <c r="B136" s="179"/>
      <c r="C136" s="179"/>
      <c r="D136" s="179"/>
      <c r="E136" s="179"/>
      <c r="F136" s="179"/>
      <c r="G136" s="179"/>
      <c r="H136" s="181"/>
      <c r="I136" s="179"/>
      <c r="J136" s="424"/>
      <c r="K136" s="424"/>
      <c r="Q136" s="1164"/>
      <c r="R136" s="1160" t="s">
        <v>168</v>
      </c>
      <c r="S136" s="1160" t="s">
        <v>830</v>
      </c>
      <c r="T136" s="1160">
        <v>0</v>
      </c>
      <c r="U136" s="1160" t="s">
        <v>1132</v>
      </c>
      <c r="V136" s="1161">
        <v>6.165</v>
      </c>
      <c r="W136" s="1161">
        <v>6.165</v>
      </c>
      <c r="X136" s="1161">
        <v>12269.580999999998</v>
      </c>
      <c r="Y136" s="1160"/>
      <c r="Z136" s="1161">
        <v>0</v>
      </c>
      <c r="AA136" s="426"/>
      <c r="AB136" s="1160" t="s">
        <v>171</v>
      </c>
      <c r="AC136" s="1160" t="s">
        <v>866</v>
      </c>
      <c r="AD136" s="1160">
        <v>0</v>
      </c>
      <c r="AE136" s="1160" t="s">
        <v>1132</v>
      </c>
      <c r="AF136" s="1161">
        <v>72.98</v>
      </c>
      <c r="AG136" s="1161">
        <v>72.98</v>
      </c>
      <c r="AH136" s="1161">
        <v>97973.540000000008</v>
      </c>
      <c r="AI136" s="1160"/>
      <c r="AJ136" s="1161">
        <f t="shared" si="2"/>
        <v>0</v>
      </c>
      <c r="AK136" s="1160"/>
    </row>
    <row r="137" spans="1:37" ht="15.75" x14ac:dyDescent="0.25">
      <c r="A137" s="179"/>
      <c r="B137" s="179"/>
      <c r="C137" s="179"/>
      <c r="D137" s="179"/>
      <c r="E137" s="179"/>
      <c r="F137" s="179"/>
      <c r="G137" s="179"/>
      <c r="H137" s="181"/>
      <c r="I137" s="179"/>
      <c r="J137" s="424"/>
      <c r="K137" s="424"/>
      <c r="Q137" s="1164"/>
      <c r="R137" s="1160" t="s">
        <v>168</v>
      </c>
      <c r="S137" s="1160" t="s">
        <v>831</v>
      </c>
      <c r="T137" s="1160">
        <v>0</v>
      </c>
      <c r="U137" s="1160" t="s">
        <v>1132</v>
      </c>
      <c r="V137" s="1161">
        <v>3.65</v>
      </c>
      <c r="W137" s="1161">
        <v>3.65</v>
      </c>
      <c r="X137" s="1161">
        <v>36.880000000000003</v>
      </c>
      <c r="Y137" s="1160"/>
      <c r="Z137" s="1161">
        <v>0</v>
      </c>
      <c r="AA137" s="426"/>
      <c r="AB137" s="1160" t="s">
        <v>173</v>
      </c>
      <c r="AC137" s="1160" t="s">
        <v>838</v>
      </c>
      <c r="AD137" s="1160">
        <v>0</v>
      </c>
      <c r="AE137" s="1160" t="s">
        <v>1132</v>
      </c>
      <c r="AF137" s="1161">
        <v>77.400000000000006</v>
      </c>
      <c r="AG137" s="1161">
        <v>77.400000000000006</v>
      </c>
      <c r="AH137" s="1161">
        <v>174298.74</v>
      </c>
      <c r="AI137" s="1160"/>
      <c r="AJ137" s="1161">
        <f t="shared" si="2"/>
        <v>0</v>
      </c>
      <c r="AK137" s="1160"/>
    </row>
    <row r="138" spans="1:37" ht="15.75" x14ac:dyDescent="0.25">
      <c r="A138" s="179"/>
      <c r="B138" s="179"/>
      <c r="C138" s="179"/>
      <c r="D138" s="179"/>
      <c r="E138" s="179"/>
      <c r="F138" s="179"/>
      <c r="G138" s="179"/>
      <c r="H138" s="181"/>
      <c r="I138" s="179"/>
      <c r="J138" s="424"/>
      <c r="K138" s="424"/>
      <c r="Q138" s="1164"/>
      <c r="R138" s="1160" t="s">
        <v>168</v>
      </c>
      <c r="S138" s="1160" t="s">
        <v>832</v>
      </c>
      <c r="T138" s="1160">
        <v>0</v>
      </c>
      <c r="U138" s="1160" t="s">
        <v>1132</v>
      </c>
      <c r="V138" s="1161">
        <v>8.5</v>
      </c>
      <c r="W138" s="1161">
        <v>8.5</v>
      </c>
      <c r="X138" s="1161">
        <v>648.81999999999994</v>
      </c>
      <c r="Y138" s="1160"/>
      <c r="Z138" s="1161">
        <v>0</v>
      </c>
      <c r="AA138" s="426"/>
      <c r="AB138" s="1160" t="s">
        <v>175</v>
      </c>
      <c r="AC138" s="1160" t="s">
        <v>839</v>
      </c>
      <c r="AD138" s="1160">
        <v>0</v>
      </c>
      <c r="AE138" s="1160" t="s">
        <v>1132</v>
      </c>
      <c r="AF138" s="1161">
        <v>4.9340000000000002</v>
      </c>
      <c r="AG138" s="1161">
        <v>4.9340000000000002</v>
      </c>
      <c r="AH138" s="1161">
        <v>0</v>
      </c>
      <c r="AI138" s="1160"/>
      <c r="AJ138" s="1161">
        <f t="shared" si="2"/>
        <v>0</v>
      </c>
      <c r="AK138" s="1160"/>
    </row>
    <row r="139" spans="1:37" ht="15.75" x14ac:dyDescent="0.25">
      <c r="A139" s="179"/>
      <c r="B139" s="179"/>
      <c r="C139" s="179"/>
      <c r="D139" s="179"/>
      <c r="E139" s="179"/>
      <c r="F139" s="179"/>
      <c r="G139" s="179"/>
      <c r="H139" s="181"/>
      <c r="I139" s="179"/>
      <c r="J139" s="424"/>
      <c r="K139" s="424"/>
      <c r="Q139" s="1164"/>
      <c r="R139" s="1160" t="s">
        <v>1597</v>
      </c>
      <c r="S139" s="1160" t="s">
        <v>1439</v>
      </c>
      <c r="T139" s="1160">
        <v>0</v>
      </c>
      <c r="U139" s="1160" t="s">
        <v>1132</v>
      </c>
      <c r="V139" s="1161"/>
      <c r="W139" s="1161">
        <v>5.4</v>
      </c>
      <c r="X139" s="1161">
        <v>9016.0928000000022</v>
      </c>
      <c r="Y139" s="1160" t="s">
        <v>1608</v>
      </c>
      <c r="Z139" s="1161">
        <v>5.4</v>
      </c>
      <c r="AA139" s="426"/>
      <c r="AB139" s="1160" t="s">
        <v>175</v>
      </c>
      <c r="AC139" s="1160" t="s">
        <v>840</v>
      </c>
      <c r="AD139" s="1160">
        <v>0</v>
      </c>
      <c r="AE139" s="1160" t="s">
        <v>1132</v>
      </c>
      <c r="AF139" s="1161">
        <v>2.5</v>
      </c>
      <c r="AG139" s="1161">
        <v>2.5</v>
      </c>
      <c r="AH139" s="1161">
        <v>0</v>
      </c>
      <c r="AI139" s="1160" t="s">
        <v>1608</v>
      </c>
      <c r="AJ139" s="1161">
        <f t="shared" si="2"/>
        <v>0</v>
      </c>
      <c r="AK139" s="1160"/>
    </row>
    <row r="140" spans="1:37" ht="15.75" x14ac:dyDescent="0.25">
      <c r="A140" s="179"/>
      <c r="B140" s="179"/>
      <c r="C140" s="179"/>
      <c r="D140" s="179"/>
      <c r="E140" s="179"/>
      <c r="F140" s="179"/>
      <c r="G140" s="179"/>
      <c r="H140" s="181"/>
      <c r="I140" s="179"/>
      <c r="J140" s="424"/>
      <c r="K140" s="424"/>
      <c r="Q140" s="1164"/>
      <c r="R140" s="1160" t="s">
        <v>1597</v>
      </c>
      <c r="S140" s="1160" t="s">
        <v>1438</v>
      </c>
      <c r="T140" s="1160">
        <v>0</v>
      </c>
      <c r="U140" s="1160" t="s">
        <v>1132</v>
      </c>
      <c r="V140" s="1161"/>
      <c r="W140" s="1161">
        <v>1.2</v>
      </c>
      <c r="X140" s="1161">
        <v>0</v>
      </c>
      <c r="Y140" s="1160" t="s">
        <v>1608</v>
      </c>
      <c r="Z140" s="1161">
        <v>1.2</v>
      </c>
      <c r="AA140" s="426"/>
      <c r="AB140" s="1160" t="s">
        <v>175</v>
      </c>
      <c r="AC140" s="1160" t="s">
        <v>841</v>
      </c>
      <c r="AD140" s="1160">
        <v>0</v>
      </c>
      <c r="AE140" s="1160" t="s">
        <v>1132</v>
      </c>
      <c r="AF140" s="1161">
        <v>2.54</v>
      </c>
      <c r="AG140" s="1161">
        <v>2.54</v>
      </c>
      <c r="AH140" s="1161">
        <v>0</v>
      </c>
      <c r="AI140" s="1160" t="s">
        <v>1608</v>
      </c>
      <c r="AJ140" s="1161">
        <f t="shared" si="2"/>
        <v>0</v>
      </c>
      <c r="AK140" s="1160"/>
    </row>
    <row r="141" spans="1:37" ht="15.75" x14ac:dyDescent="0.25">
      <c r="A141" s="179"/>
      <c r="B141" s="179"/>
      <c r="C141" s="179"/>
      <c r="D141" s="179"/>
      <c r="E141" s="179"/>
      <c r="F141" s="179"/>
      <c r="G141" s="179"/>
      <c r="H141" s="181"/>
      <c r="I141" s="179"/>
      <c r="J141" s="424"/>
      <c r="K141" s="424"/>
      <c r="Q141" s="1164"/>
      <c r="R141" s="1160" t="s">
        <v>1600</v>
      </c>
      <c r="S141" s="1160" t="s">
        <v>892</v>
      </c>
      <c r="T141" s="1160">
        <v>0</v>
      </c>
      <c r="U141" s="1160" t="s">
        <v>1132</v>
      </c>
      <c r="V141" s="1161"/>
      <c r="W141" s="1161">
        <v>2.5</v>
      </c>
      <c r="X141" s="1161">
        <v>0</v>
      </c>
      <c r="Y141" s="1160" t="s">
        <v>1608</v>
      </c>
      <c r="Z141" s="1161">
        <v>2.5</v>
      </c>
      <c r="AA141" s="426"/>
      <c r="AB141" s="1160" t="s">
        <v>175</v>
      </c>
      <c r="AC141" s="1160" t="s">
        <v>842</v>
      </c>
      <c r="AD141" s="1160">
        <v>0</v>
      </c>
      <c r="AE141" s="1160" t="s">
        <v>1132</v>
      </c>
      <c r="AF141" s="1161">
        <v>1.22</v>
      </c>
      <c r="AG141" s="1161">
        <v>1.22</v>
      </c>
      <c r="AH141" s="1161">
        <v>0</v>
      </c>
      <c r="AI141" s="1160" t="s">
        <v>1608</v>
      </c>
      <c r="AJ141" s="1161">
        <f t="shared" si="2"/>
        <v>0</v>
      </c>
      <c r="AK141" s="1160"/>
    </row>
    <row r="142" spans="1:37" ht="15.75" x14ac:dyDescent="0.25">
      <c r="A142" s="179"/>
      <c r="B142" s="179"/>
      <c r="C142" s="179"/>
      <c r="D142" s="179"/>
      <c r="E142" s="179"/>
      <c r="F142" s="179"/>
      <c r="G142" s="179"/>
      <c r="H142" s="181"/>
      <c r="I142" s="179"/>
      <c r="J142" s="424"/>
      <c r="K142" s="424"/>
      <c r="Q142" s="1164"/>
      <c r="R142" s="1160" t="s">
        <v>1600</v>
      </c>
      <c r="S142" s="1160" t="s">
        <v>893</v>
      </c>
      <c r="T142" s="1160">
        <v>0</v>
      </c>
      <c r="U142" s="1160" t="s">
        <v>1132</v>
      </c>
      <c r="V142" s="1161"/>
      <c r="W142" s="1161">
        <v>3.5</v>
      </c>
      <c r="X142" s="1161">
        <v>3614.9449999999997</v>
      </c>
      <c r="Y142" s="1160" t="s">
        <v>1608</v>
      </c>
      <c r="Z142" s="1161">
        <v>3.5</v>
      </c>
      <c r="AA142" s="426"/>
      <c r="AB142" s="1160" t="s">
        <v>175</v>
      </c>
      <c r="AC142" s="1160" t="s">
        <v>843</v>
      </c>
      <c r="AD142" s="1160">
        <v>0</v>
      </c>
      <c r="AE142" s="1160" t="s">
        <v>1132</v>
      </c>
      <c r="AF142" s="1161">
        <v>4.93</v>
      </c>
      <c r="AG142" s="1161">
        <v>4.93</v>
      </c>
      <c r="AH142" s="1161">
        <v>0</v>
      </c>
      <c r="AI142" s="1160" t="s">
        <v>1608</v>
      </c>
      <c r="AJ142" s="1161">
        <f t="shared" si="2"/>
        <v>0</v>
      </c>
      <c r="AK142" s="1160"/>
    </row>
    <row r="143" spans="1:37" ht="15.75" x14ac:dyDescent="0.25">
      <c r="A143" s="179"/>
      <c r="B143" s="179"/>
      <c r="C143" s="179"/>
      <c r="D143" s="179"/>
      <c r="E143" s="179"/>
      <c r="F143" s="179"/>
      <c r="G143" s="179"/>
      <c r="H143" s="181"/>
      <c r="I143" s="179"/>
      <c r="J143" s="424"/>
      <c r="K143" s="424"/>
      <c r="Q143" s="1164"/>
      <c r="R143" s="1160" t="s">
        <v>1600</v>
      </c>
      <c r="S143" s="1160" t="s">
        <v>894</v>
      </c>
      <c r="T143" s="1160">
        <v>0</v>
      </c>
      <c r="U143" s="1160" t="s">
        <v>1132</v>
      </c>
      <c r="V143" s="1161"/>
      <c r="W143" s="1161">
        <v>2</v>
      </c>
      <c r="X143" s="1161">
        <v>0</v>
      </c>
      <c r="Y143" s="1160" t="s">
        <v>1608</v>
      </c>
      <c r="Z143" s="1161">
        <v>2</v>
      </c>
      <c r="AA143" s="426"/>
      <c r="AB143" s="1160" t="s">
        <v>175</v>
      </c>
      <c r="AC143" s="1160" t="s">
        <v>844</v>
      </c>
      <c r="AD143" s="1160">
        <v>0</v>
      </c>
      <c r="AE143" s="1160" t="s">
        <v>1146</v>
      </c>
      <c r="AF143" s="1161">
        <v>0.113</v>
      </c>
      <c r="AG143" s="1161">
        <v>0.113</v>
      </c>
      <c r="AH143" s="1161">
        <v>0</v>
      </c>
      <c r="AI143" s="1160" t="s">
        <v>1608</v>
      </c>
      <c r="AJ143" s="1161">
        <f t="shared" si="2"/>
        <v>0</v>
      </c>
      <c r="AK143" s="1160"/>
    </row>
    <row r="144" spans="1:37" ht="15.75" x14ac:dyDescent="0.25">
      <c r="A144" s="179"/>
      <c r="B144" s="179"/>
      <c r="C144" s="179"/>
      <c r="D144" s="179"/>
      <c r="E144" s="179"/>
      <c r="F144" s="179"/>
      <c r="G144" s="179"/>
      <c r="H144" s="181"/>
      <c r="I144" s="179"/>
      <c r="J144" s="424"/>
      <c r="K144" s="424"/>
      <c r="Q144" s="1164"/>
      <c r="R144" s="1160" t="s">
        <v>1600</v>
      </c>
      <c r="S144" s="1160" t="s">
        <v>895</v>
      </c>
      <c r="T144" s="1160">
        <v>0</v>
      </c>
      <c r="U144" s="1160" t="s">
        <v>1132</v>
      </c>
      <c r="V144" s="1161"/>
      <c r="W144" s="1161">
        <v>2</v>
      </c>
      <c r="X144" s="1161">
        <v>53.204999999999998</v>
      </c>
      <c r="Y144" s="1160" t="s">
        <v>1608</v>
      </c>
      <c r="Z144" s="1161">
        <v>2</v>
      </c>
      <c r="AA144" s="426"/>
      <c r="AB144" s="1160" t="s">
        <v>175</v>
      </c>
      <c r="AC144" s="1160" t="s">
        <v>845</v>
      </c>
      <c r="AD144" s="1160">
        <v>0</v>
      </c>
      <c r="AE144" s="1160" t="s">
        <v>1146</v>
      </c>
      <c r="AF144" s="1161">
        <v>2.94</v>
      </c>
      <c r="AG144" s="1161">
        <v>2.94</v>
      </c>
      <c r="AH144" s="1161">
        <v>0</v>
      </c>
      <c r="AI144" s="1160" t="s">
        <v>1608</v>
      </c>
      <c r="AJ144" s="1161">
        <f t="shared" si="2"/>
        <v>0</v>
      </c>
      <c r="AK144" s="1160"/>
    </row>
    <row r="145" spans="1:37" ht="15.75" x14ac:dyDescent="0.25">
      <c r="A145" s="179"/>
      <c r="B145" s="179"/>
      <c r="C145" s="179"/>
      <c r="D145" s="179"/>
      <c r="E145" s="179"/>
      <c r="F145" s="179"/>
      <c r="G145" s="179"/>
      <c r="H145" s="181"/>
      <c r="I145" s="179"/>
      <c r="J145" s="424"/>
      <c r="K145" s="424"/>
      <c r="Q145" s="1164"/>
      <c r="R145" s="1160" t="s">
        <v>1600</v>
      </c>
      <c r="S145" s="1160" t="s">
        <v>896</v>
      </c>
      <c r="T145" s="1160">
        <v>0</v>
      </c>
      <c r="U145" s="1160" t="s">
        <v>1132</v>
      </c>
      <c r="V145" s="1161"/>
      <c r="W145" s="1161">
        <v>4</v>
      </c>
      <c r="X145" s="1161">
        <v>0</v>
      </c>
      <c r="Y145" s="1160" t="s">
        <v>1608</v>
      </c>
      <c r="Z145" s="1161">
        <v>4</v>
      </c>
      <c r="AA145" s="426"/>
      <c r="AB145" s="1160" t="s">
        <v>175</v>
      </c>
      <c r="AC145" s="1160" t="s">
        <v>846</v>
      </c>
      <c r="AD145" s="1160">
        <v>0</v>
      </c>
      <c r="AE145" s="1160" t="s">
        <v>1132</v>
      </c>
      <c r="AF145" s="1161">
        <v>3.45</v>
      </c>
      <c r="AG145" s="1161">
        <v>3.45</v>
      </c>
      <c r="AH145" s="1161">
        <v>0</v>
      </c>
      <c r="AI145" s="1160" t="s">
        <v>1608</v>
      </c>
      <c r="AJ145" s="1161">
        <f t="shared" si="2"/>
        <v>0</v>
      </c>
      <c r="AK145" s="1160"/>
    </row>
    <row r="146" spans="1:37" ht="15.75" x14ac:dyDescent="0.25">
      <c r="A146" s="179"/>
      <c r="B146" s="179"/>
      <c r="C146" s="179"/>
      <c r="D146" s="179"/>
      <c r="E146" s="179"/>
      <c r="F146" s="179"/>
      <c r="G146" s="179"/>
      <c r="H146" s="181"/>
      <c r="I146" s="179"/>
      <c r="J146" s="424"/>
      <c r="K146" s="424"/>
      <c r="Q146" s="1164"/>
      <c r="R146" s="1160" t="s">
        <v>1600</v>
      </c>
      <c r="S146" s="1160" t="s">
        <v>897</v>
      </c>
      <c r="T146" s="1160">
        <v>0</v>
      </c>
      <c r="U146" s="1160" t="s">
        <v>1146</v>
      </c>
      <c r="V146" s="1161"/>
      <c r="W146" s="1161">
        <v>2</v>
      </c>
      <c r="X146" s="1161">
        <v>56.426000000000002</v>
      </c>
      <c r="Y146" s="1160" t="s">
        <v>1608</v>
      </c>
      <c r="Z146" s="1161">
        <v>2</v>
      </c>
      <c r="AA146" s="426"/>
      <c r="AB146" s="1160" t="s">
        <v>177</v>
      </c>
      <c r="AC146" s="1160" t="s">
        <v>847</v>
      </c>
      <c r="AD146" s="1160">
        <v>0</v>
      </c>
      <c r="AE146" s="1160" t="s">
        <v>1132</v>
      </c>
      <c r="AF146" s="1161">
        <v>3.45</v>
      </c>
      <c r="AG146" s="1161">
        <v>3.45</v>
      </c>
      <c r="AH146" s="1161">
        <v>0</v>
      </c>
      <c r="AI146" s="1160" t="s">
        <v>1608</v>
      </c>
      <c r="AJ146" s="1161">
        <f t="shared" si="2"/>
        <v>0</v>
      </c>
      <c r="AK146" s="1160"/>
    </row>
    <row r="147" spans="1:37" ht="15.75" x14ac:dyDescent="0.25">
      <c r="A147" s="179"/>
      <c r="B147" s="179"/>
      <c r="C147" s="179"/>
      <c r="D147" s="179"/>
      <c r="E147" s="179"/>
      <c r="F147" s="179"/>
      <c r="G147" s="179"/>
      <c r="H147" s="181"/>
      <c r="I147" s="179"/>
      <c r="J147" s="424"/>
      <c r="K147" s="424"/>
      <c r="Q147" s="1164"/>
      <c r="R147" s="1160" t="s">
        <v>1601</v>
      </c>
      <c r="S147" s="1160" t="s">
        <v>1442</v>
      </c>
      <c r="T147" s="1160">
        <v>0</v>
      </c>
      <c r="U147" s="1160" t="s">
        <v>1132</v>
      </c>
      <c r="V147" s="1161"/>
      <c r="W147" s="1161">
        <v>4.71</v>
      </c>
      <c r="X147" s="1161">
        <v>2951.9420875000005</v>
      </c>
      <c r="Y147" s="1160" t="s">
        <v>1608</v>
      </c>
      <c r="Z147" s="1161">
        <v>4.71</v>
      </c>
      <c r="AA147" s="426"/>
      <c r="AB147" s="1160" t="s">
        <v>179</v>
      </c>
      <c r="AC147" s="1160" t="s">
        <v>848</v>
      </c>
      <c r="AD147" s="1160">
        <v>0</v>
      </c>
      <c r="AE147" s="1160" t="s">
        <v>1132</v>
      </c>
      <c r="AF147" s="1161">
        <v>1.2989999999999999</v>
      </c>
      <c r="AG147" s="1161">
        <v>1.2989999999999999</v>
      </c>
      <c r="AH147" s="1161">
        <v>0</v>
      </c>
      <c r="AI147" s="1160" t="s">
        <v>1608</v>
      </c>
      <c r="AJ147" s="1161">
        <f t="shared" si="2"/>
        <v>0</v>
      </c>
      <c r="AK147" s="1160"/>
    </row>
    <row r="148" spans="1:37" ht="15.75" x14ac:dyDescent="0.25">
      <c r="A148" s="179"/>
      <c r="B148" s="179"/>
      <c r="C148" s="179"/>
      <c r="D148" s="179"/>
      <c r="E148" s="179"/>
      <c r="F148" s="179"/>
      <c r="G148" s="179"/>
      <c r="H148" s="181"/>
      <c r="I148" s="179"/>
      <c r="J148" s="424"/>
      <c r="K148" s="424"/>
      <c r="Q148" s="1164"/>
      <c r="R148" s="1160" t="s">
        <v>1601</v>
      </c>
      <c r="S148" s="1160" t="s">
        <v>782</v>
      </c>
      <c r="T148" s="1160">
        <v>0</v>
      </c>
      <c r="U148" s="1160" t="s">
        <v>1132</v>
      </c>
      <c r="V148" s="1161"/>
      <c r="W148" s="1161">
        <v>2.9159999999999999</v>
      </c>
      <c r="X148" s="1161">
        <v>0</v>
      </c>
      <c r="Y148" s="1160" t="s">
        <v>1608</v>
      </c>
      <c r="Z148" s="1161">
        <v>2.9159999999999999</v>
      </c>
      <c r="AA148" s="426"/>
      <c r="AB148" s="1160" t="s">
        <v>1422</v>
      </c>
      <c r="AC148" s="1160" t="s">
        <v>849</v>
      </c>
      <c r="AD148" s="1160">
        <v>0</v>
      </c>
      <c r="AE148" s="1160" t="s">
        <v>1132</v>
      </c>
      <c r="AF148" s="1161">
        <v>1.82</v>
      </c>
      <c r="AG148" s="1161">
        <v>1.82</v>
      </c>
      <c r="AH148" s="1161">
        <v>1133.69</v>
      </c>
      <c r="AI148" s="1160" t="s">
        <v>1608</v>
      </c>
      <c r="AJ148" s="1161">
        <f t="shared" si="2"/>
        <v>0</v>
      </c>
      <c r="AK148" s="1160"/>
    </row>
    <row r="149" spans="1:37" ht="15.75" x14ac:dyDescent="0.25">
      <c r="A149" s="179"/>
      <c r="B149" s="179"/>
      <c r="C149" s="179"/>
      <c r="D149" s="179"/>
      <c r="E149" s="179"/>
      <c r="F149" s="179"/>
      <c r="G149" s="179"/>
      <c r="H149" s="181"/>
      <c r="I149" s="179"/>
      <c r="J149" s="424"/>
      <c r="K149" s="424"/>
      <c r="Q149" s="1164"/>
      <c r="R149" s="1160" t="s">
        <v>170</v>
      </c>
      <c r="S149" s="1160" t="s">
        <v>833</v>
      </c>
      <c r="T149" s="1160">
        <v>0</v>
      </c>
      <c r="U149" s="1160" t="s">
        <v>1132</v>
      </c>
      <c r="V149" s="1161">
        <v>0</v>
      </c>
      <c r="W149" s="1161"/>
      <c r="X149" s="1161"/>
      <c r="Y149" s="1160"/>
      <c r="Z149" s="1161">
        <v>0</v>
      </c>
      <c r="AA149" s="426"/>
      <c r="AB149" s="1160" t="s">
        <v>1422</v>
      </c>
      <c r="AC149" s="1160" t="s">
        <v>839</v>
      </c>
      <c r="AD149" s="1160">
        <v>0</v>
      </c>
      <c r="AE149" s="1160" t="s">
        <v>1132</v>
      </c>
      <c r="AF149" s="1161">
        <v>1.895</v>
      </c>
      <c r="AG149" s="1161">
        <v>1.895</v>
      </c>
      <c r="AH149" s="1161">
        <v>1021.453</v>
      </c>
      <c r="AI149" s="1160"/>
      <c r="AJ149" s="1161">
        <f t="shared" si="2"/>
        <v>0</v>
      </c>
      <c r="AK149" s="1160"/>
    </row>
    <row r="150" spans="1:37" ht="15.75" x14ac:dyDescent="0.25">
      <c r="A150" s="179"/>
      <c r="B150" s="179"/>
      <c r="C150" s="179"/>
      <c r="D150" s="179"/>
      <c r="E150" s="179"/>
      <c r="F150" s="179"/>
      <c r="G150" s="179"/>
      <c r="H150" s="181"/>
      <c r="I150" s="179"/>
      <c r="J150" s="424"/>
      <c r="K150" s="424"/>
      <c r="Q150" s="1164"/>
      <c r="R150" s="1160" t="s">
        <v>170</v>
      </c>
      <c r="S150" s="1160" t="s">
        <v>834</v>
      </c>
      <c r="T150" s="1160">
        <v>0</v>
      </c>
      <c r="U150" s="1160" t="s">
        <v>1132</v>
      </c>
      <c r="V150" s="1161">
        <v>0</v>
      </c>
      <c r="W150" s="1161"/>
      <c r="X150" s="1161"/>
      <c r="Y150" s="1160"/>
      <c r="Z150" s="1161">
        <v>0</v>
      </c>
      <c r="AA150" s="426"/>
      <c r="AB150" s="1160" t="s">
        <v>1422</v>
      </c>
      <c r="AC150" s="1160" t="s">
        <v>850</v>
      </c>
      <c r="AD150" s="1160">
        <v>0</v>
      </c>
      <c r="AE150" s="1160" t="s">
        <v>1132</v>
      </c>
      <c r="AF150" s="1161">
        <v>2.6</v>
      </c>
      <c r="AG150" s="1161">
        <v>2.6</v>
      </c>
      <c r="AH150" s="1161">
        <v>2078.8760000000002</v>
      </c>
      <c r="AI150" s="1160"/>
      <c r="AJ150" s="1161">
        <f t="shared" si="2"/>
        <v>0</v>
      </c>
      <c r="AK150" s="1160"/>
    </row>
    <row r="151" spans="1:37" ht="15.75" x14ac:dyDescent="0.25">
      <c r="A151" s="179"/>
      <c r="B151" s="179"/>
      <c r="C151" s="179"/>
      <c r="D151" s="179"/>
      <c r="E151" s="179"/>
      <c r="F151" s="179"/>
      <c r="G151" s="179"/>
      <c r="H151" s="181"/>
      <c r="I151" s="179"/>
      <c r="J151" s="424"/>
      <c r="K151" s="424"/>
      <c r="Q151" s="1164"/>
      <c r="R151" s="1160" t="s">
        <v>1431</v>
      </c>
      <c r="S151" s="1160" t="s">
        <v>1433</v>
      </c>
      <c r="T151" s="1160">
        <v>0</v>
      </c>
      <c r="U151" s="1160" t="s">
        <v>1132</v>
      </c>
      <c r="V151" s="1161">
        <v>2.6</v>
      </c>
      <c r="W151" s="1161">
        <v>2.6</v>
      </c>
      <c r="X151" s="1161">
        <v>0</v>
      </c>
      <c r="Y151" s="1160"/>
      <c r="Z151" s="1161">
        <v>0</v>
      </c>
      <c r="AA151" s="426"/>
      <c r="AB151" s="1160" t="s">
        <v>1422</v>
      </c>
      <c r="AC151" s="1160" t="s">
        <v>851</v>
      </c>
      <c r="AD151" s="1160">
        <v>0</v>
      </c>
      <c r="AE151" s="1160" t="s">
        <v>1132</v>
      </c>
      <c r="AF151" s="1161">
        <v>2.4500000000000002</v>
      </c>
      <c r="AG151" s="1161">
        <v>2.4500000000000002</v>
      </c>
      <c r="AH151" s="1161">
        <v>1832.6700000000003</v>
      </c>
      <c r="AI151" s="1160"/>
      <c r="AJ151" s="1161">
        <f t="shared" si="2"/>
        <v>0</v>
      </c>
      <c r="AK151" s="1160"/>
    </row>
    <row r="152" spans="1:37" ht="15.75" x14ac:dyDescent="0.25">
      <c r="A152" s="179"/>
      <c r="B152" s="179"/>
      <c r="C152" s="179"/>
      <c r="D152" s="179"/>
      <c r="E152" s="179"/>
      <c r="F152" s="179"/>
      <c r="G152" s="179"/>
      <c r="H152" s="181"/>
      <c r="I152" s="179"/>
      <c r="J152" s="424"/>
      <c r="K152" s="424"/>
      <c r="Q152" s="1164"/>
      <c r="R152" s="1160" t="s">
        <v>171</v>
      </c>
      <c r="S152" s="1160" t="s">
        <v>835</v>
      </c>
      <c r="T152" s="1160">
        <v>0</v>
      </c>
      <c r="U152" s="1160" t="s">
        <v>1132</v>
      </c>
      <c r="V152" s="1161">
        <v>20.8</v>
      </c>
      <c r="W152" s="1161">
        <v>20.8</v>
      </c>
      <c r="X152" s="1161">
        <v>32888.039999999994</v>
      </c>
      <c r="Y152" s="1160"/>
      <c r="Z152" s="1161">
        <v>0</v>
      </c>
      <c r="AA152" s="426"/>
      <c r="AB152" s="1160" t="s">
        <v>1422</v>
      </c>
      <c r="AC152" s="1160" t="s">
        <v>852</v>
      </c>
      <c r="AD152" s="1160">
        <v>0</v>
      </c>
      <c r="AE152" s="1160" t="s">
        <v>1132</v>
      </c>
      <c r="AF152" s="1161">
        <v>0.745</v>
      </c>
      <c r="AG152" s="1161">
        <v>0.745</v>
      </c>
      <c r="AH152" s="1161">
        <v>127.58999999999999</v>
      </c>
      <c r="AI152" s="1160"/>
      <c r="AJ152" s="1161">
        <f t="shared" si="2"/>
        <v>0</v>
      </c>
      <c r="AK152" s="1160"/>
    </row>
    <row r="153" spans="1:37" ht="15.75" x14ac:dyDescent="0.25">
      <c r="A153" s="179"/>
      <c r="B153" s="179"/>
      <c r="C153" s="179"/>
      <c r="D153" s="179"/>
      <c r="E153" s="179"/>
      <c r="F153" s="179"/>
      <c r="G153" s="179"/>
      <c r="H153" s="181"/>
      <c r="I153" s="179"/>
      <c r="J153" s="424"/>
      <c r="K153" s="424"/>
      <c r="Q153" s="1164"/>
      <c r="R153" s="1160" t="s">
        <v>171</v>
      </c>
      <c r="S153" s="1160" t="s">
        <v>836</v>
      </c>
      <c r="T153" s="1160">
        <v>0</v>
      </c>
      <c r="U153" s="1160" t="s">
        <v>1132</v>
      </c>
      <c r="V153" s="1161">
        <v>42</v>
      </c>
      <c r="W153" s="1161">
        <v>42</v>
      </c>
      <c r="X153" s="1161">
        <v>129718.77</v>
      </c>
      <c r="Y153" s="1160"/>
      <c r="Z153" s="1161">
        <v>0</v>
      </c>
      <c r="AA153" s="426"/>
      <c r="AB153" s="1160" t="s">
        <v>1422</v>
      </c>
      <c r="AC153" s="1160" t="s">
        <v>853</v>
      </c>
      <c r="AD153" s="1160">
        <v>0</v>
      </c>
      <c r="AE153" s="1160" t="s">
        <v>1132</v>
      </c>
      <c r="AF153" s="1161">
        <v>1.55</v>
      </c>
      <c r="AG153" s="1161">
        <v>1.55</v>
      </c>
      <c r="AH153" s="1161">
        <v>100.22999999999999</v>
      </c>
      <c r="AI153" s="1160"/>
      <c r="AJ153" s="1161">
        <f t="shared" si="2"/>
        <v>0</v>
      </c>
      <c r="AK153" s="1160"/>
    </row>
    <row r="154" spans="1:37" ht="15.75" x14ac:dyDescent="0.25">
      <c r="A154" s="179"/>
      <c r="B154" s="179"/>
      <c r="C154" s="179"/>
      <c r="D154" s="179"/>
      <c r="E154" s="179"/>
      <c r="F154" s="179"/>
      <c r="G154" s="179"/>
      <c r="H154" s="181"/>
      <c r="I154" s="179"/>
      <c r="J154" s="424"/>
      <c r="K154" s="424"/>
      <c r="Q154" s="1164"/>
      <c r="R154" s="1160" t="s">
        <v>171</v>
      </c>
      <c r="S154" s="1160" t="s">
        <v>866</v>
      </c>
      <c r="T154" s="1160">
        <v>0</v>
      </c>
      <c r="U154" s="1160" t="s">
        <v>1132</v>
      </c>
      <c r="V154" s="1161">
        <v>72.98</v>
      </c>
      <c r="W154" s="1161">
        <v>72.98</v>
      </c>
      <c r="X154" s="1161">
        <v>97973.540000000008</v>
      </c>
      <c r="Y154" s="1160"/>
      <c r="Z154" s="1161">
        <v>0</v>
      </c>
      <c r="AA154" s="426"/>
      <c r="AB154" s="1160" t="s">
        <v>1422</v>
      </c>
      <c r="AC154" s="1160" t="s">
        <v>854</v>
      </c>
      <c r="AD154" s="1160">
        <v>0</v>
      </c>
      <c r="AE154" s="1160" t="s">
        <v>1132</v>
      </c>
      <c r="AF154" s="1161">
        <v>1.635</v>
      </c>
      <c r="AG154" s="1161">
        <v>1.635</v>
      </c>
      <c r="AH154" s="1161">
        <v>506.733</v>
      </c>
      <c r="AI154" s="1160"/>
      <c r="AJ154" s="1161">
        <f t="shared" si="2"/>
        <v>0</v>
      </c>
      <c r="AK154" s="1160"/>
    </row>
    <row r="155" spans="1:37" ht="15.75" x14ac:dyDescent="0.25">
      <c r="A155" s="179"/>
      <c r="B155" s="179"/>
      <c r="C155" s="179"/>
      <c r="D155" s="179"/>
      <c r="E155" s="179"/>
      <c r="F155" s="179"/>
      <c r="G155" s="179"/>
      <c r="H155" s="181"/>
      <c r="I155" s="179"/>
      <c r="J155" s="424"/>
      <c r="K155" s="424"/>
      <c r="Q155" s="1164"/>
      <c r="R155" s="1160" t="s">
        <v>173</v>
      </c>
      <c r="S155" s="1160" t="s">
        <v>837</v>
      </c>
      <c r="T155" s="1160">
        <v>0</v>
      </c>
      <c r="U155" s="1160" t="s">
        <v>1146</v>
      </c>
      <c r="V155" s="1161">
        <v>27.36</v>
      </c>
      <c r="W155" s="1161">
        <v>27.36</v>
      </c>
      <c r="X155" s="1161">
        <v>0</v>
      </c>
      <c r="Y155" s="1160"/>
      <c r="Z155" s="1161">
        <v>0</v>
      </c>
      <c r="AA155" s="426"/>
      <c r="AB155" s="1160" t="s">
        <v>1422</v>
      </c>
      <c r="AC155" s="1160" t="s">
        <v>855</v>
      </c>
      <c r="AD155" s="1160">
        <v>0</v>
      </c>
      <c r="AE155" s="1160" t="s">
        <v>1132</v>
      </c>
      <c r="AF155" s="1161">
        <v>1.645</v>
      </c>
      <c r="AG155" s="1161">
        <v>1.645</v>
      </c>
      <c r="AH155" s="1161">
        <v>604.30500000000006</v>
      </c>
      <c r="AI155" s="1160"/>
      <c r="AJ155" s="1161">
        <f t="shared" si="2"/>
        <v>0</v>
      </c>
      <c r="AK155" s="1160"/>
    </row>
    <row r="156" spans="1:37" ht="15.75" x14ac:dyDescent="0.25">
      <c r="A156" s="179"/>
      <c r="B156" s="179"/>
      <c r="C156" s="179"/>
      <c r="D156" s="179"/>
      <c r="E156" s="179"/>
      <c r="F156" s="179"/>
      <c r="G156" s="179"/>
      <c r="H156" s="181"/>
      <c r="I156" s="179"/>
      <c r="J156" s="424"/>
      <c r="K156" s="424"/>
      <c r="Q156" s="1164"/>
      <c r="R156" s="1160" t="s">
        <v>173</v>
      </c>
      <c r="S156" s="1160" t="s">
        <v>838</v>
      </c>
      <c r="T156" s="1160">
        <v>0</v>
      </c>
      <c r="U156" s="1160" t="s">
        <v>1132</v>
      </c>
      <c r="V156" s="1161">
        <v>77.400000000000006</v>
      </c>
      <c r="W156" s="1161">
        <v>77.400000000000006</v>
      </c>
      <c r="X156" s="1161">
        <v>174298.74</v>
      </c>
      <c r="Y156" s="1160"/>
      <c r="Z156" s="1161">
        <v>0</v>
      </c>
      <c r="AA156" s="426"/>
      <c r="AB156" s="1160" t="s">
        <v>1422</v>
      </c>
      <c r="AC156" s="1160" t="s">
        <v>856</v>
      </c>
      <c r="AD156" s="1160">
        <v>0</v>
      </c>
      <c r="AE156" s="1160" t="s">
        <v>1132</v>
      </c>
      <c r="AF156" s="1161">
        <v>0.15</v>
      </c>
      <c r="AG156" s="1161">
        <v>0.15</v>
      </c>
      <c r="AH156" s="1161">
        <v>312.58000000000004</v>
      </c>
      <c r="AI156" s="1160"/>
      <c r="AJ156" s="1161">
        <f t="shared" si="2"/>
        <v>0</v>
      </c>
      <c r="AK156" s="1160"/>
    </row>
    <row r="157" spans="1:37" ht="15.75" x14ac:dyDescent="0.25">
      <c r="A157" s="179"/>
      <c r="B157" s="179"/>
      <c r="C157" s="179"/>
      <c r="D157" s="179"/>
      <c r="E157" s="179"/>
      <c r="F157" s="179"/>
      <c r="G157" s="179"/>
      <c r="H157" s="181"/>
      <c r="I157" s="179"/>
      <c r="J157" s="424"/>
      <c r="K157" s="424"/>
      <c r="Q157" s="1164"/>
      <c r="R157" s="1160" t="s">
        <v>175</v>
      </c>
      <c r="S157" s="1160" t="s">
        <v>839</v>
      </c>
      <c r="T157" s="1160">
        <v>0</v>
      </c>
      <c r="U157" s="1160" t="s">
        <v>1132</v>
      </c>
      <c r="V157" s="1161">
        <v>4.9340000000000002</v>
      </c>
      <c r="W157" s="1161">
        <v>4.9340000000000002</v>
      </c>
      <c r="X157" s="1161">
        <v>0</v>
      </c>
      <c r="Y157" s="1160"/>
      <c r="Z157" s="1161">
        <v>0</v>
      </c>
      <c r="AA157" s="426"/>
      <c r="AB157" s="1160" t="s">
        <v>1422</v>
      </c>
      <c r="AC157" s="1160" t="s">
        <v>857</v>
      </c>
      <c r="AD157" s="1160">
        <v>0</v>
      </c>
      <c r="AE157" s="1160" t="s">
        <v>1132</v>
      </c>
      <c r="AF157" s="1161">
        <v>3.44</v>
      </c>
      <c r="AG157" s="1161">
        <v>3.44</v>
      </c>
      <c r="AH157" s="1161">
        <v>4295.5961360677084</v>
      </c>
      <c r="AI157" s="1160"/>
      <c r="AJ157" s="1161">
        <f t="shared" si="2"/>
        <v>0</v>
      </c>
      <c r="AK157" s="1160"/>
    </row>
    <row r="158" spans="1:37" ht="15.75" x14ac:dyDescent="0.25">
      <c r="A158" s="179"/>
      <c r="B158" s="179"/>
      <c r="C158" s="179"/>
      <c r="D158" s="179"/>
      <c r="E158" s="179"/>
      <c r="F158" s="179"/>
      <c r="G158" s="179"/>
      <c r="H158" s="181"/>
      <c r="I158" s="179"/>
      <c r="J158" s="424"/>
      <c r="K158" s="424"/>
      <c r="Q158" s="1164"/>
      <c r="R158" s="1160" t="s">
        <v>175</v>
      </c>
      <c r="S158" s="1160" t="s">
        <v>840</v>
      </c>
      <c r="T158" s="1160">
        <v>0</v>
      </c>
      <c r="U158" s="1160" t="s">
        <v>1132</v>
      </c>
      <c r="V158" s="1161">
        <v>2.5</v>
      </c>
      <c r="W158" s="1161">
        <v>2.5</v>
      </c>
      <c r="X158" s="1161">
        <v>0</v>
      </c>
      <c r="Y158" s="1160"/>
      <c r="Z158" s="1161">
        <v>0</v>
      </c>
      <c r="AA158" s="426"/>
      <c r="AB158" s="1160" t="s">
        <v>181</v>
      </c>
      <c r="AC158" s="1160" t="s">
        <v>858</v>
      </c>
      <c r="AD158" s="1160">
        <v>0</v>
      </c>
      <c r="AE158" s="1160" t="s">
        <v>1132</v>
      </c>
      <c r="AF158" s="1161">
        <v>9.9</v>
      </c>
      <c r="AG158" s="1161">
        <v>9.9</v>
      </c>
      <c r="AH158" s="1161">
        <v>24886.372000000003</v>
      </c>
      <c r="AI158" s="1160"/>
      <c r="AJ158" s="1161">
        <f t="shared" si="2"/>
        <v>0</v>
      </c>
      <c r="AK158" s="1160"/>
    </row>
    <row r="159" spans="1:37" ht="15.75" x14ac:dyDescent="0.25">
      <c r="A159" s="179"/>
      <c r="B159" s="179"/>
      <c r="C159" s="179"/>
      <c r="D159" s="179"/>
      <c r="E159" s="179"/>
      <c r="F159" s="179"/>
      <c r="G159" s="179"/>
      <c r="H159" s="181"/>
      <c r="I159" s="179"/>
      <c r="J159" s="424"/>
      <c r="K159" s="424"/>
      <c r="Q159" s="1164"/>
      <c r="R159" s="1160" t="s">
        <v>175</v>
      </c>
      <c r="S159" s="1160" t="s">
        <v>841</v>
      </c>
      <c r="T159" s="1160">
        <v>0</v>
      </c>
      <c r="U159" s="1160" t="s">
        <v>1132</v>
      </c>
      <c r="V159" s="1161">
        <v>2.54</v>
      </c>
      <c r="W159" s="1161">
        <v>2.54</v>
      </c>
      <c r="X159" s="1161">
        <v>0</v>
      </c>
      <c r="Y159" s="1160"/>
      <c r="Z159" s="1161">
        <v>0</v>
      </c>
      <c r="AA159" s="426"/>
      <c r="AB159" s="1160" t="s">
        <v>181</v>
      </c>
      <c r="AC159" s="1160" t="s">
        <v>859</v>
      </c>
      <c r="AD159" s="1160">
        <v>0</v>
      </c>
      <c r="AE159" s="1160" t="s">
        <v>1132</v>
      </c>
      <c r="AF159" s="1161">
        <v>0.6</v>
      </c>
      <c r="AG159" s="1161">
        <v>0.6</v>
      </c>
      <c r="AH159" s="1161">
        <v>0</v>
      </c>
      <c r="AI159" s="1160"/>
      <c r="AJ159" s="1161">
        <f t="shared" si="2"/>
        <v>0</v>
      </c>
      <c r="AK159" s="1160"/>
    </row>
    <row r="160" spans="1:37" ht="15.75" x14ac:dyDescent="0.25">
      <c r="A160" s="179"/>
      <c r="B160" s="179"/>
      <c r="C160" s="179"/>
      <c r="D160" s="179"/>
      <c r="E160" s="179"/>
      <c r="F160" s="179"/>
      <c r="G160" s="179"/>
      <c r="H160" s="181"/>
      <c r="I160" s="179"/>
      <c r="J160" s="424"/>
      <c r="K160" s="424"/>
      <c r="Q160" s="1164"/>
      <c r="R160" s="1160" t="s">
        <v>175</v>
      </c>
      <c r="S160" s="1160" t="s">
        <v>842</v>
      </c>
      <c r="T160" s="1160">
        <v>0</v>
      </c>
      <c r="U160" s="1160" t="s">
        <v>1132</v>
      </c>
      <c r="V160" s="1161">
        <v>1.22</v>
      </c>
      <c r="W160" s="1161">
        <v>1.22</v>
      </c>
      <c r="X160" s="1161">
        <v>0</v>
      </c>
      <c r="Y160" s="1160"/>
      <c r="Z160" s="1161">
        <v>0</v>
      </c>
      <c r="AA160" s="426"/>
      <c r="AB160" s="1160" t="s">
        <v>181</v>
      </c>
      <c r="AC160" s="1160" t="s">
        <v>860</v>
      </c>
      <c r="AD160" s="1160">
        <v>0</v>
      </c>
      <c r="AE160" s="1160" t="s">
        <v>1132</v>
      </c>
      <c r="AF160" s="1161">
        <v>6.2469999999999999</v>
      </c>
      <c r="AG160" s="1161">
        <v>6.2469999999999999</v>
      </c>
      <c r="AH160" s="1161">
        <v>7397.9459999999999</v>
      </c>
      <c r="AI160" s="1160"/>
      <c r="AJ160" s="1161">
        <f t="shared" si="2"/>
        <v>0</v>
      </c>
      <c r="AK160" s="1160"/>
    </row>
    <row r="161" spans="1:37" ht="15.75" x14ac:dyDescent="0.25">
      <c r="A161" s="179"/>
      <c r="B161" s="179"/>
      <c r="C161" s="179"/>
      <c r="D161" s="179"/>
      <c r="E161" s="179"/>
      <c r="F161" s="179"/>
      <c r="G161" s="179"/>
      <c r="H161" s="181"/>
      <c r="I161" s="179"/>
      <c r="J161" s="424"/>
      <c r="K161" s="424"/>
      <c r="Q161" s="1164"/>
      <c r="R161" s="1160" t="s">
        <v>175</v>
      </c>
      <c r="S161" s="1160" t="s">
        <v>843</v>
      </c>
      <c r="T161" s="1160">
        <v>0</v>
      </c>
      <c r="U161" s="1160" t="s">
        <v>1132</v>
      </c>
      <c r="V161" s="1161">
        <v>4.93</v>
      </c>
      <c r="W161" s="1161">
        <v>4.93</v>
      </c>
      <c r="X161" s="1161">
        <v>0</v>
      </c>
      <c r="Y161" s="1160"/>
      <c r="Z161" s="1161">
        <v>0</v>
      </c>
      <c r="AA161" s="426"/>
      <c r="AB161" s="1160" t="s">
        <v>181</v>
      </c>
      <c r="AC161" s="1160" t="s">
        <v>861</v>
      </c>
      <c r="AD161" s="1160">
        <v>0</v>
      </c>
      <c r="AE161" s="1160" t="s">
        <v>1132</v>
      </c>
      <c r="AF161" s="1161">
        <v>4.45</v>
      </c>
      <c r="AG161" s="1161">
        <v>4.45</v>
      </c>
      <c r="AH161" s="1161">
        <v>9072.2990000000009</v>
      </c>
      <c r="AI161" s="1160"/>
      <c r="AJ161" s="1161">
        <f t="shared" si="2"/>
        <v>0</v>
      </c>
      <c r="AK161" s="1160"/>
    </row>
    <row r="162" spans="1:37" ht="15.75" x14ac:dyDescent="0.25">
      <c r="A162" s="179"/>
      <c r="B162" s="179"/>
      <c r="C162" s="179"/>
      <c r="D162" s="179"/>
      <c r="E162" s="179"/>
      <c r="F162" s="179"/>
      <c r="G162" s="179"/>
      <c r="H162" s="181"/>
      <c r="I162" s="179"/>
      <c r="J162" s="424"/>
      <c r="K162" s="424"/>
      <c r="Q162" s="1164"/>
      <c r="R162" s="1160" t="s">
        <v>175</v>
      </c>
      <c r="S162" s="1160" t="s">
        <v>844</v>
      </c>
      <c r="T162" s="1160">
        <v>0</v>
      </c>
      <c r="U162" s="1160" t="s">
        <v>1146</v>
      </c>
      <c r="V162" s="1161">
        <v>0.113</v>
      </c>
      <c r="W162" s="1161">
        <v>0.113</v>
      </c>
      <c r="X162" s="1161">
        <v>0</v>
      </c>
      <c r="Y162" s="1160"/>
      <c r="Z162" s="1161">
        <v>0</v>
      </c>
      <c r="AA162" s="426"/>
      <c r="AB162" s="1160" t="s">
        <v>181</v>
      </c>
      <c r="AC162" s="1160" t="s">
        <v>862</v>
      </c>
      <c r="AD162" s="1160">
        <v>0</v>
      </c>
      <c r="AE162" s="1160" t="s">
        <v>1132</v>
      </c>
      <c r="AF162" s="1161">
        <v>0.2</v>
      </c>
      <c r="AG162" s="1161">
        <v>0.2</v>
      </c>
      <c r="AH162" s="1161">
        <v>0</v>
      </c>
      <c r="AI162" s="1160"/>
      <c r="AJ162" s="1161">
        <f t="shared" si="2"/>
        <v>0</v>
      </c>
      <c r="AK162" s="1160"/>
    </row>
    <row r="163" spans="1:37" ht="15.75" x14ac:dyDescent="0.25">
      <c r="A163" s="179"/>
      <c r="B163" s="179"/>
      <c r="C163" s="179"/>
      <c r="D163" s="179"/>
      <c r="E163" s="179"/>
      <c r="F163" s="179"/>
      <c r="G163" s="179"/>
      <c r="H163" s="181"/>
      <c r="I163" s="179"/>
      <c r="J163" s="424"/>
      <c r="K163" s="424"/>
      <c r="Q163" s="1164"/>
      <c r="R163" s="1160" t="s">
        <v>175</v>
      </c>
      <c r="S163" s="1160" t="s">
        <v>845</v>
      </c>
      <c r="T163" s="1160">
        <v>0</v>
      </c>
      <c r="U163" s="1160" t="s">
        <v>1146</v>
      </c>
      <c r="V163" s="1161">
        <v>2.94</v>
      </c>
      <c r="W163" s="1161">
        <v>2.94</v>
      </c>
      <c r="X163" s="1161">
        <v>0</v>
      </c>
      <c r="Y163" s="1160"/>
      <c r="Z163" s="1161">
        <v>0</v>
      </c>
      <c r="AA163" s="426"/>
      <c r="AB163" s="1160" t="s">
        <v>181</v>
      </c>
      <c r="AC163" s="1160" t="s">
        <v>863</v>
      </c>
      <c r="AD163" s="1160">
        <v>0</v>
      </c>
      <c r="AE163" s="1160" t="s">
        <v>1132</v>
      </c>
      <c r="AF163" s="1161">
        <v>0.5</v>
      </c>
      <c r="AG163" s="1161">
        <v>0.5</v>
      </c>
      <c r="AH163" s="1161">
        <v>655.66999999999985</v>
      </c>
      <c r="AI163" s="1160"/>
      <c r="AJ163" s="1161">
        <f t="shared" si="2"/>
        <v>0</v>
      </c>
      <c r="AK163" s="1160"/>
    </row>
    <row r="164" spans="1:37" ht="15.75" x14ac:dyDescent="0.25">
      <c r="A164" s="179"/>
      <c r="B164" s="179"/>
      <c r="C164" s="179"/>
      <c r="D164" s="179"/>
      <c r="E164" s="179"/>
      <c r="F164" s="179"/>
      <c r="G164" s="179"/>
      <c r="H164" s="181"/>
      <c r="I164" s="179"/>
      <c r="J164" s="424"/>
      <c r="K164" s="424"/>
      <c r="Q164" s="1164"/>
      <c r="R164" s="1160" t="s">
        <v>175</v>
      </c>
      <c r="S164" s="1160" t="s">
        <v>846</v>
      </c>
      <c r="T164" s="1160">
        <v>0</v>
      </c>
      <c r="U164" s="1160" t="s">
        <v>1132</v>
      </c>
      <c r="V164" s="1161">
        <v>3.45</v>
      </c>
      <c r="W164" s="1161">
        <v>3.45</v>
      </c>
      <c r="X164" s="1161">
        <v>0</v>
      </c>
      <c r="Y164" s="1160"/>
      <c r="Z164" s="1161">
        <v>0</v>
      </c>
      <c r="AA164" s="426"/>
      <c r="AB164" s="1160" t="s">
        <v>181</v>
      </c>
      <c r="AC164" s="1160" t="s">
        <v>864</v>
      </c>
      <c r="AD164" s="1160">
        <v>0</v>
      </c>
      <c r="AE164" s="1160" t="s">
        <v>1132</v>
      </c>
      <c r="AF164" s="1161">
        <v>27.05</v>
      </c>
      <c r="AG164" s="1161">
        <v>27.05</v>
      </c>
      <c r="AH164" s="1161">
        <v>96204.231000000014</v>
      </c>
      <c r="AI164" s="1160"/>
      <c r="AJ164" s="1161">
        <f t="shared" si="2"/>
        <v>0</v>
      </c>
      <c r="AK164" s="1160"/>
    </row>
    <row r="165" spans="1:37" ht="15.75" x14ac:dyDescent="0.25">
      <c r="A165" s="179"/>
      <c r="B165" s="179"/>
      <c r="C165" s="179"/>
      <c r="D165" s="179"/>
      <c r="E165" s="179"/>
      <c r="F165" s="179"/>
      <c r="G165" s="179"/>
      <c r="H165" s="181"/>
      <c r="I165" s="179"/>
      <c r="J165" s="424"/>
      <c r="K165" s="424"/>
      <c r="Q165" s="1164"/>
      <c r="R165" s="1160" t="s">
        <v>177</v>
      </c>
      <c r="S165" s="1160" t="s">
        <v>847</v>
      </c>
      <c r="T165" s="1160">
        <v>0</v>
      </c>
      <c r="U165" s="1160" t="s">
        <v>1132</v>
      </c>
      <c r="V165" s="1161">
        <v>3.45</v>
      </c>
      <c r="W165" s="1161">
        <v>3.45</v>
      </c>
      <c r="X165" s="1161">
        <v>0</v>
      </c>
      <c r="Y165" s="1160"/>
      <c r="Z165" s="1161">
        <v>0</v>
      </c>
      <c r="AA165" s="426"/>
      <c r="AB165" s="1160" t="s">
        <v>181</v>
      </c>
      <c r="AC165" s="1160" t="s">
        <v>865</v>
      </c>
      <c r="AD165" s="1160">
        <v>0</v>
      </c>
      <c r="AE165" s="1160" t="s">
        <v>1132</v>
      </c>
      <c r="AF165" s="1161">
        <v>17.7</v>
      </c>
      <c r="AG165" s="1161">
        <v>17.7</v>
      </c>
      <c r="AH165" s="1161">
        <v>123049.15900000001</v>
      </c>
      <c r="AI165" s="1160"/>
      <c r="AJ165" s="1161">
        <f t="shared" si="2"/>
        <v>0</v>
      </c>
      <c r="AK165" s="1160"/>
    </row>
    <row r="166" spans="1:37" ht="15.75" x14ac:dyDescent="0.25">
      <c r="A166" s="179"/>
      <c r="B166" s="179"/>
      <c r="C166" s="179"/>
      <c r="D166" s="179"/>
      <c r="E166" s="179"/>
      <c r="F166" s="179"/>
      <c r="G166" s="179"/>
      <c r="H166" s="181"/>
      <c r="I166" s="179"/>
      <c r="J166" s="424"/>
      <c r="K166" s="424"/>
      <c r="Q166" s="1164"/>
      <c r="R166" s="1160" t="s">
        <v>179</v>
      </c>
      <c r="S166" s="1160" t="s">
        <v>848</v>
      </c>
      <c r="T166" s="1160">
        <v>0</v>
      </c>
      <c r="U166" s="1160" t="s">
        <v>1132</v>
      </c>
      <c r="V166" s="1161">
        <v>1.2989999999999999</v>
      </c>
      <c r="W166" s="1161">
        <v>1.2989999999999999</v>
      </c>
      <c r="X166" s="1161">
        <v>0</v>
      </c>
      <c r="Y166" s="1160"/>
      <c r="Z166" s="1161">
        <v>0</v>
      </c>
      <c r="AA166" s="426"/>
      <c r="AB166" s="1160" t="s">
        <v>181</v>
      </c>
      <c r="AC166" s="1160" t="s">
        <v>867</v>
      </c>
      <c r="AD166" s="1160">
        <v>0</v>
      </c>
      <c r="AE166" s="1160" t="s">
        <v>1132</v>
      </c>
      <c r="AF166" s="1161">
        <v>3.7999999999999999E-2</v>
      </c>
      <c r="AG166" s="1161">
        <v>3.7999999999999999E-2</v>
      </c>
      <c r="AH166" s="1161">
        <v>0</v>
      </c>
      <c r="AI166" s="1160"/>
      <c r="AJ166" s="1161">
        <f t="shared" si="2"/>
        <v>0</v>
      </c>
      <c r="AK166" s="1160"/>
    </row>
    <row r="167" spans="1:37" ht="15.75" x14ac:dyDescent="0.25">
      <c r="A167" s="179"/>
      <c r="B167" s="179"/>
      <c r="C167" s="179"/>
      <c r="D167" s="179"/>
      <c r="E167" s="179"/>
      <c r="F167" s="179"/>
      <c r="G167" s="179"/>
      <c r="H167" s="181"/>
      <c r="I167" s="179"/>
      <c r="J167" s="424"/>
      <c r="K167" s="424"/>
      <c r="Q167" s="1164"/>
      <c r="R167" s="1160" t="s">
        <v>1422</v>
      </c>
      <c r="S167" s="1160" t="s">
        <v>849</v>
      </c>
      <c r="T167" s="1160">
        <v>0</v>
      </c>
      <c r="U167" s="1160" t="s">
        <v>1132</v>
      </c>
      <c r="V167" s="1161">
        <v>1.82</v>
      </c>
      <c r="W167" s="1161">
        <v>1.82</v>
      </c>
      <c r="X167" s="1161">
        <v>1133.69</v>
      </c>
      <c r="Y167" s="1160"/>
      <c r="Z167" s="1161">
        <v>0</v>
      </c>
      <c r="AA167" s="426"/>
      <c r="AB167" s="1160" t="s">
        <v>183</v>
      </c>
      <c r="AC167" s="1160" t="s">
        <v>868</v>
      </c>
      <c r="AD167" s="1160">
        <v>0</v>
      </c>
      <c r="AE167" s="1160" t="s">
        <v>1132</v>
      </c>
      <c r="AF167" s="1161">
        <v>28</v>
      </c>
      <c r="AG167" s="1161">
        <v>28</v>
      </c>
      <c r="AH167" s="1161">
        <v>74556.076000000001</v>
      </c>
      <c r="AI167" s="1160"/>
      <c r="AJ167" s="1161">
        <f t="shared" si="2"/>
        <v>0</v>
      </c>
      <c r="AK167" s="1160"/>
    </row>
    <row r="168" spans="1:37" ht="15.75" x14ac:dyDescent="0.25">
      <c r="A168" s="179"/>
      <c r="B168" s="179"/>
      <c r="C168" s="179"/>
      <c r="D168" s="179"/>
      <c r="E168" s="179"/>
      <c r="F168" s="179"/>
      <c r="G168" s="179"/>
      <c r="H168" s="181"/>
      <c r="I168" s="179"/>
      <c r="J168" s="424"/>
      <c r="K168" s="424"/>
      <c r="Q168" s="1164"/>
      <c r="R168" s="1160" t="s">
        <v>1422</v>
      </c>
      <c r="S168" s="1160" t="s">
        <v>839</v>
      </c>
      <c r="T168" s="1160">
        <v>0</v>
      </c>
      <c r="U168" s="1160" t="s">
        <v>1132</v>
      </c>
      <c r="V168" s="1161">
        <v>1.895</v>
      </c>
      <c r="W168" s="1161">
        <v>1.895</v>
      </c>
      <c r="X168" s="1161">
        <v>1021.453</v>
      </c>
      <c r="Y168" s="1160"/>
      <c r="Z168" s="1161">
        <v>0</v>
      </c>
      <c r="AA168" s="426"/>
      <c r="AB168" s="1160" t="s">
        <v>183</v>
      </c>
      <c r="AC168" s="1160" t="s">
        <v>869</v>
      </c>
      <c r="AD168" s="1160">
        <v>0</v>
      </c>
      <c r="AE168" s="1160" t="s">
        <v>1132</v>
      </c>
      <c r="AF168" s="1161">
        <v>32</v>
      </c>
      <c r="AG168" s="1161">
        <v>32</v>
      </c>
      <c r="AH168" s="1161">
        <v>97865.073000000004</v>
      </c>
      <c r="AI168" s="1160"/>
      <c r="AJ168" s="1161">
        <f t="shared" si="2"/>
        <v>0</v>
      </c>
      <c r="AK168" s="1160"/>
    </row>
    <row r="169" spans="1:37" ht="15.75" x14ac:dyDescent="0.25">
      <c r="A169" s="179"/>
      <c r="B169" s="179"/>
      <c r="C169" s="179"/>
      <c r="D169" s="179"/>
      <c r="E169" s="179"/>
      <c r="F169" s="179"/>
      <c r="G169" s="179"/>
      <c r="H169" s="181"/>
      <c r="I169" s="179"/>
      <c r="J169" s="424"/>
      <c r="K169" s="424"/>
      <c r="Q169" s="1164"/>
      <c r="R169" s="1160" t="s">
        <v>1422</v>
      </c>
      <c r="S169" s="1160" t="s">
        <v>850</v>
      </c>
      <c r="T169" s="1160">
        <v>0</v>
      </c>
      <c r="U169" s="1160" t="s">
        <v>1132</v>
      </c>
      <c r="V169" s="1161">
        <v>2.6</v>
      </c>
      <c r="W169" s="1161">
        <v>2.6</v>
      </c>
      <c r="X169" s="1161">
        <v>2078.8760000000002</v>
      </c>
      <c r="Y169" s="1160"/>
      <c r="Z169" s="1161">
        <v>0</v>
      </c>
      <c r="AA169" s="426"/>
      <c r="AB169" s="1160" t="s">
        <v>184</v>
      </c>
      <c r="AC169" s="1160" t="s">
        <v>870</v>
      </c>
      <c r="AD169" s="1160">
        <v>0</v>
      </c>
      <c r="AE169" s="1160" t="s">
        <v>1132</v>
      </c>
      <c r="AF169" s="1161">
        <v>1.825</v>
      </c>
      <c r="AG169" s="1161">
        <v>1.825</v>
      </c>
      <c r="AH169" s="1161">
        <v>6.42</v>
      </c>
      <c r="AI169" s="1160"/>
      <c r="AJ169" s="1161">
        <f t="shared" si="2"/>
        <v>0</v>
      </c>
      <c r="AK169" s="1160"/>
    </row>
    <row r="170" spans="1:37" ht="15.75" x14ac:dyDescent="0.25">
      <c r="A170" s="179"/>
      <c r="B170" s="179"/>
      <c r="C170" s="179"/>
      <c r="D170" s="179"/>
      <c r="E170" s="179"/>
      <c r="F170" s="179"/>
      <c r="G170" s="179"/>
      <c r="H170" s="181"/>
      <c r="I170" s="179"/>
      <c r="J170" s="424"/>
      <c r="K170" s="424"/>
      <c r="Q170" s="1164"/>
      <c r="R170" s="1160" t="s">
        <v>1422</v>
      </c>
      <c r="S170" s="1160" t="s">
        <v>851</v>
      </c>
      <c r="T170" s="1160">
        <v>0</v>
      </c>
      <c r="U170" s="1160" t="s">
        <v>1132</v>
      </c>
      <c r="V170" s="1161">
        <v>2.4500000000000002</v>
      </c>
      <c r="W170" s="1161">
        <v>2.4500000000000002</v>
      </c>
      <c r="X170" s="1161">
        <v>1832.6700000000003</v>
      </c>
      <c r="Y170" s="1160"/>
      <c r="Z170" s="1161">
        <v>0</v>
      </c>
      <c r="AA170" s="426"/>
      <c r="AB170" s="1160" t="s">
        <v>184</v>
      </c>
      <c r="AC170" s="1160" t="s">
        <v>871</v>
      </c>
      <c r="AD170" s="1160">
        <v>0</v>
      </c>
      <c r="AE170" s="1160" t="s">
        <v>1132</v>
      </c>
      <c r="AF170" s="1161">
        <v>0.8</v>
      </c>
      <c r="AG170" s="1161">
        <v>0.8</v>
      </c>
      <c r="AH170" s="1161">
        <v>4249.04</v>
      </c>
      <c r="AI170" s="1160"/>
      <c r="AJ170" s="1161">
        <f t="shared" si="2"/>
        <v>0</v>
      </c>
      <c r="AK170" s="1160"/>
    </row>
    <row r="171" spans="1:37" ht="15.75" x14ac:dyDescent="0.25">
      <c r="A171" s="179"/>
      <c r="B171" s="179"/>
      <c r="C171" s="179"/>
      <c r="D171" s="179"/>
      <c r="E171" s="179"/>
      <c r="F171" s="179"/>
      <c r="G171" s="179"/>
      <c r="H171" s="181"/>
      <c r="I171" s="179"/>
      <c r="J171" s="424"/>
      <c r="K171" s="424"/>
      <c r="Q171" s="1164"/>
      <c r="R171" s="1160" t="s">
        <v>1422</v>
      </c>
      <c r="S171" s="1160" t="s">
        <v>852</v>
      </c>
      <c r="T171" s="1160">
        <v>0</v>
      </c>
      <c r="U171" s="1160" t="s">
        <v>1132</v>
      </c>
      <c r="V171" s="1161">
        <v>0.745</v>
      </c>
      <c r="W171" s="1161">
        <v>0.745</v>
      </c>
      <c r="X171" s="1161">
        <v>127.58999999999999</v>
      </c>
      <c r="Y171" s="1160"/>
      <c r="Z171" s="1161">
        <v>0</v>
      </c>
      <c r="AA171" s="426"/>
      <c r="AB171" s="1160" t="s">
        <v>186</v>
      </c>
      <c r="AC171" s="1160" t="s">
        <v>505</v>
      </c>
      <c r="AD171" s="1160">
        <v>0</v>
      </c>
      <c r="AE171" s="1160" t="s">
        <v>1132</v>
      </c>
      <c r="AF171" s="1161">
        <v>23</v>
      </c>
      <c r="AG171" s="1161">
        <v>23</v>
      </c>
      <c r="AH171" s="1161">
        <v>0</v>
      </c>
      <c r="AI171" s="1160"/>
      <c r="AJ171" s="1161">
        <f t="shared" si="2"/>
        <v>0</v>
      </c>
      <c r="AK171" s="1160"/>
    </row>
    <row r="172" spans="1:37" ht="15.75" x14ac:dyDescent="0.25">
      <c r="A172" s="179"/>
      <c r="B172" s="179"/>
      <c r="C172" s="179"/>
      <c r="D172" s="179"/>
      <c r="E172" s="179"/>
      <c r="F172" s="179"/>
      <c r="G172" s="179"/>
      <c r="H172" s="181"/>
      <c r="I172" s="179"/>
      <c r="J172" s="424"/>
      <c r="K172" s="424"/>
      <c r="Q172" s="1164"/>
      <c r="R172" s="1160" t="s">
        <v>1422</v>
      </c>
      <c r="S172" s="1160" t="s">
        <v>853</v>
      </c>
      <c r="T172" s="1160">
        <v>0</v>
      </c>
      <c r="U172" s="1160" t="s">
        <v>1132</v>
      </c>
      <c r="V172" s="1161">
        <v>1.55</v>
      </c>
      <c r="W172" s="1161">
        <v>1.55</v>
      </c>
      <c r="X172" s="1161">
        <v>100.22999999999999</v>
      </c>
      <c r="Y172" s="1160"/>
      <c r="Z172" s="1161">
        <v>0</v>
      </c>
      <c r="AA172" s="426"/>
      <c r="AB172" s="1160" t="s">
        <v>188</v>
      </c>
      <c r="AC172" s="1160" t="s">
        <v>872</v>
      </c>
      <c r="AD172" s="1160">
        <v>0</v>
      </c>
      <c r="AE172" s="1160" t="s">
        <v>1132</v>
      </c>
      <c r="AF172" s="1161">
        <v>11.25</v>
      </c>
      <c r="AG172" s="1161">
        <v>11.25</v>
      </c>
      <c r="AH172" s="1161">
        <v>73402.948000000004</v>
      </c>
      <c r="AI172" s="1160"/>
      <c r="AJ172" s="1161">
        <f t="shared" si="2"/>
        <v>0</v>
      </c>
      <c r="AK172" s="1160"/>
    </row>
    <row r="173" spans="1:37" ht="15.75" x14ac:dyDescent="0.25">
      <c r="A173" s="179"/>
      <c r="B173" s="179"/>
      <c r="C173" s="179"/>
      <c r="D173" s="179"/>
      <c r="E173" s="179"/>
      <c r="F173" s="179"/>
      <c r="G173" s="179"/>
      <c r="H173" s="181"/>
      <c r="I173" s="179"/>
      <c r="J173" s="424"/>
      <c r="K173" s="424"/>
      <c r="Q173" s="1164"/>
      <c r="R173" s="1160" t="s">
        <v>1422</v>
      </c>
      <c r="S173" s="1160" t="s">
        <v>854</v>
      </c>
      <c r="T173" s="1160">
        <v>0</v>
      </c>
      <c r="U173" s="1160" t="s">
        <v>1132</v>
      </c>
      <c r="V173" s="1161">
        <v>1.635</v>
      </c>
      <c r="W173" s="1161">
        <v>1.635</v>
      </c>
      <c r="X173" s="1161">
        <v>506.733</v>
      </c>
      <c r="Y173" s="1160"/>
      <c r="Z173" s="1161">
        <v>0</v>
      </c>
      <c r="AA173" s="426"/>
      <c r="AB173" s="1160" t="s">
        <v>190</v>
      </c>
      <c r="AC173" s="1160" t="s">
        <v>873</v>
      </c>
      <c r="AD173" s="1160">
        <v>0</v>
      </c>
      <c r="AE173" s="1160" t="s">
        <v>1132</v>
      </c>
      <c r="AF173" s="1161">
        <v>2.11</v>
      </c>
      <c r="AG173" s="1161">
        <v>2.11</v>
      </c>
      <c r="AH173" s="1161">
        <v>2309.7474999999999</v>
      </c>
      <c r="AI173" s="1160"/>
      <c r="AJ173" s="1161">
        <f t="shared" si="2"/>
        <v>0</v>
      </c>
      <c r="AK173" s="1160"/>
    </row>
    <row r="174" spans="1:37" ht="15.75" x14ac:dyDescent="0.25">
      <c r="A174" s="179"/>
      <c r="B174" s="179"/>
      <c r="C174" s="179"/>
      <c r="D174" s="179"/>
      <c r="E174" s="179"/>
      <c r="F174" s="179"/>
      <c r="G174" s="179"/>
      <c r="H174" s="181"/>
      <c r="I174" s="179"/>
      <c r="J174" s="424"/>
      <c r="K174" s="424"/>
      <c r="Q174" s="1164"/>
      <c r="R174" s="1160" t="s">
        <v>1422</v>
      </c>
      <c r="S174" s="1160" t="s">
        <v>855</v>
      </c>
      <c r="T174" s="1160">
        <v>0</v>
      </c>
      <c r="U174" s="1160" t="s">
        <v>1132</v>
      </c>
      <c r="V174" s="1161">
        <v>1.645</v>
      </c>
      <c r="W174" s="1161">
        <v>1.645</v>
      </c>
      <c r="X174" s="1161">
        <v>604.30500000000006</v>
      </c>
      <c r="Y174" s="1160"/>
      <c r="Z174" s="1161">
        <v>0</v>
      </c>
      <c r="AA174" s="426"/>
      <c r="AB174" s="1160" t="s">
        <v>192</v>
      </c>
      <c r="AC174" s="1160" t="s">
        <v>1405</v>
      </c>
      <c r="AD174" s="1160">
        <v>0</v>
      </c>
      <c r="AE174" s="1160" t="s">
        <v>1132</v>
      </c>
      <c r="AF174" s="1161">
        <v>1.92</v>
      </c>
      <c r="AG174" s="1161">
        <v>1.92</v>
      </c>
      <c r="AH174" s="1161">
        <v>8108.6500000000005</v>
      </c>
      <c r="AI174" s="1160"/>
      <c r="AJ174" s="1161">
        <f t="shared" si="2"/>
        <v>0</v>
      </c>
      <c r="AK174" s="1160"/>
    </row>
    <row r="175" spans="1:37" ht="15.75" x14ac:dyDescent="0.25">
      <c r="A175" s="179"/>
      <c r="B175" s="179"/>
      <c r="C175" s="179"/>
      <c r="D175" s="179"/>
      <c r="E175" s="179"/>
      <c r="F175" s="179"/>
      <c r="G175" s="179"/>
      <c r="H175" s="181"/>
      <c r="I175" s="179"/>
      <c r="J175" s="424"/>
      <c r="K175" s="424"/>
      <c r="Q175" s="1164"/>
      <c r="R175" s="1160" t="s">
        <v>1422</v>
      </c>
      <c r="S175" s="1160" t="s">
        <v>856</v>
      </c>
      <c r="T175" s="1160">
        <v>0</v>
      </c>
      <c r="U175" s="1160" t="s">
        <v>1132</v>
      </c>
      <c r="V175" s="1161">
        <v>0.15</v>
      </c>
      <c r="W175" s="1161">
        <v>0.15</v>
      </c>
      <c r="X175" s="1161">
        <v>312.58000000000004</v>
      </c>
      <c r="Y175" s="1160"/>
      <c r="Z175" s="1161">
        <v>0</v>
      </c>
      <c r="AA175" s="426"/>
      <c r="AB175" s="1160" t="s">
        <v>192</v>
      </c>
      <c r="AC175" s="1160" t="s">
        <v>1402</v>
      </c>
      <c r="AD175" s="1160">
        <v>0</v>
      </c>
      <c r="AE175" s="1160" t="s">
        <v>1132</v>
      </c>
      <c r="AF175" s="1161">
        <v>1.4159999999999999</v>
      </c>
      <c r="AG175" s="1161">
        <v>1.4159999999999999</v>
      </c>
      <c r="AH175" s="1161">
        <v>6761.7759999999998</v>
      </c>
      <c r="AI175" s="1160"/>
      <c r="AJ175" s="1161">
        <f t="shared" si="2"/>
        <v>0</v>
      </c>
      <c r="AK175" s="1160"/>
    </row>
    <row r="176" spans="1:37" ht="15.75" x14ac:dyDescent="0.25">
      <c r="A176" s="179"/>
      <c r="B176" s="179"/>
      <c r="C176" s="179"/>
      <c r="D176" s="179"/>
      <c r="E176" s="179"/>
      <c r="F176" s="179"/>
      <c r="G176" s="179"/>
      <c r="H176" s="181"/>
      <c r="I176" s="179"/>
      <c r="J176" s="424"/>
      <c r="K176" s="424"/>
      <c r="Q176" s="1164"/>
      <c r="R176" s="1160" t="s">
        <v>1422</v>
      </c>
      <c r="S176" s="1160" t="s">
        <v>857</v>
      </c>
      <c r="T176" s="1160">
        <v>0</v>
      </c>
      <c r="U176" s="1160" t="s">
        <v>1132</v>
      </c>
      <c r="V176" s="1161">
        <v>3.44</v>
      </c>
      <c r="W176" s="1161">
        <v>3.44</v>
      </c>
      <c r="X176" s="1161">
        <v>4295.5961360677084</v>
      </c>
      <c r="Y176" s="1160"/>
      <c r="Z176" s="1161">
        <v>0</v>
      </c>
      <c r="AA176" s="180"/>
      <c r="AB176" s="1160" t="s">
        <v>192</v>
      </c>
      <c r="AC176" s="1160" t="s">
        <v>1404</v>
      </c>
      <c r="AD176" s="1160">
        <v>0</v>
      </c>
      <c r="AE176" s="1160" t="s">
        <v>1132</v>
      </c>
      <c r="AF176" s="1161">
        <v>0.2</v>
      </c>
      <c r="AG176" s="1161">
        <v>0.2</v>
      </c>
      <c r="AH176" s="1161">
        <v>1079.8499999999999</v>
      </c>
      <c r="AI176" s="1160"/>
      <c r="AJ176" s="1161">
        <f t="shared" si="2"/>
        <v>0</v>
      </c>
      <c r="AK176" s="1160"/>
    </row>
    <row r="177" spans="1:37" ht="15.75" x14ac:dyDescent="0.25">
      <c r="A177" s="179"/>
      <c r="B177" s="179"/>
      <c r="C177" s="179"/>
      <c r="D177" s="179"/>
      <c r="E177" s="179"/>
      <c r="F177" s="179"/>
      <c r="G177" s="179"/>
      <c r="H177" s="181"/>
      <c r="I177" s="179"/>
      <c r="J177" s="424"/>
      <c r="K177" s="424"/>
      <c r="Q177" s="1164"/>
      <c r="R177" s="1160" t="s">
        <v>181</v>
      </c>
      <c r="S177" s="1160" t="s">
        <v>858</v>
      </c>
      <c r="T177" s="1160">
        <v>0</v>
      </c>
      <c r="U177" s="1160" t="s">
        <v>1132</v>
      </c>
      <c r="V177" s="1161">
        <v>9.9</v>
      </c>
      <c r="W177" s="1161">
        <v>9.9</v>
      </c>
      <c r="X177" s="1161">
        <v>24886.372000000003</v>
      </c>
      <c r="Y177" s="1160"/>
      <c r="Z177" s="1161">
        <v>0</v>
      </c>
      <c r="AA177" s="180"/>
      <c r="AB177" s="1160" t="s">
        <v>192</v>
      </c>
      <c r="AC177" s="1160" t="s">
        <v>1403</v>
      </c>
      <c r="AD177" s="1160">
        <v>0</v>
      </c>
      <c r="AE177" s="1160" t="s">
        <v>1132</v>
      </c>
      <c r="AF177" s="1161">
        <v>0.8</v>
      </c>
      <c r="AG177" s="1161">
        <v>0.8</v>
      </c>
      <c r="AH177" s="1161">
        <v>3671.3389999999995</v>
      </c>
      <c r="AI177" s="1160"/>
      <c r="AJ177" s="1161">
        <f t="shared" si="2"/>
        <v>0</v>
      </c>
      <c r="AK177" s="1160"/>
    </row>
    <row r="178" spans="1:37" ht="15.75" x14ac:dyDescent="0.25">
      <c r="A178" s="179"/>
      <c r="B178" s="179"/>
      <c r="C178" s="179"/>
      <c r="D178" s="179"/>
      <c r="E178" s="179"/>
      <c r="F178" s="179"/>
      <c r="G178" s="179"/>
      <c r="H178" s="181"/>
      <c r="I178" s="179"/>
      <c r="J178" s="424"/>
      <c r="K178" s="424"/>
      <c r="Q178" s="1164"/>
      <c r="R178" s="1160" t="s">
        <v>181</v>
      </c>
      <c r="S178" s="1160" t="s">
        <v>859</v>
      </c>
      <c r="T178" s="1160">
        <v>0</v>
      </c>
      <c r="U178" s="1160" t="s">
        <v>1132</v>
      </c>
      <c r="V178" s="1161">
        <v>0.6</v>
      </c>
      <c r="W178" s="1161">
        <v>0.6</v>
      </c>
      <c r="X178" s="1161">
        <v>0</v>
      </c>
      <c r="Y178" s="1160"/>
      <c r="Z178" s="1161">
        <v>0</v>
      </c>
      <c r="AA178" s="180"/>
      <c r="AB178" s="1160" t="s">
        <v>1413</v>
      </c>
      <c r="AC178" s="1160" t="s">
        <v>1414</v>
      </c>
      <c r="AD178" s="1160">
        <v>0</v>
      </c>
      <c r="AE178" s="1160" t="s">
        <v>1132</v>
      </c>
      <c r="AF178" s="1161">
        <v>9</v>
      </c>
      <c r="AG178" s="1161">
        <v>9</v>
      </c>
      <c r="AH178" s="1161">
        <v>40681.751999999993</v>
      </c>
      <c r="AI178" s="1160"/>
      <c r="AJ178" s="1161">
        <f t="shared" si="2"/>
        <v>0</v>
      </c>
      <c r="AK178" s="1160"/>
    </row>
    <row r="179" spans="1:37" ht="15.75" x14ac:dyDescent="0.25">
      <c r="A179" s="179"/>
      <c r="B179" s="179"/>
      <c r="C179" s="179"/>
      <c r="D179" s="179"/>
      <c r="E179" s="179"/>
      <c r="F179" s="179"/>
      <c r="G179" s="179"/>
      <c r="H179" s="181"/>
      <c r="I179" s="179"/>
      <c r="J179" s="424"/>
      <c r="K179" s="424"/>
      <c r="Q179" s="1164"/>
      <c r="R179" s="1160" t="s">
        <v>181</v>
      </c>
      <c r="S179" s="1160" t="s">
        <v>860</v>
      </c>
      <c r="T179" s="1160">
        <v>0</v>
      </c>
      <c r="U179" s="1160" t="s">
        <v>1132</v>
      </c>
      <c r="V179" s="1161">
        <v>6.2469999999999999</v>
      </c>
      <c r="W179" s="1161">
        <v>6.2469999999999999</v>
      </c>
      <c r="X179" s="1161">
        <v>7397.9459999999999</v>
      </c>
      <c r="Y179" s="1160"/>
      <c r="Z179" s="1161">
        <v>0</v>
      </c>
      <c r="AA179" s="180"/>
      <c r="AB179" s="1160" t="s">
        <v>1413</v>
      </c>
      <c r="AC179" s="1160" t="s">
        <v>874</v>
      </c>
      <c r="AD179" s="1160">
        <v>0</v>
      </c>
      <c r="AE179" s="1160" t="s">
        <v>1146</v>
      </c>
      <c r="AF179" s="1161">
        <v>1.25</v>
      </c>
      <c r="AG179" s="1161">
        <v>1.25</v>
      </c>
      <c r="AH179" s="1161">
        <v>0</v>
      </c>
      <c r="AI179" s="1160"/>
      <c r="AJ179" s="1161">
        <f t="shared" si="2"/>
        <v>0</v>
      </c>
      <c r="AK179" s="1160"/>
    </row>
    <row r="180" spans="1:37" ht="15.75" x14ac:dyDescent="0.25">
      <c r="A180" s="179"/>
      <c r="B180" s="179"/>
      <c r="C180" s="179"/>
      <c r="D180" s="179"/>
      <c r="E180" s="179"/>
      <c r="F180" s="179"/>
      <c r="G180" s="179"/>
      <c r="H180" s="181"/>
      <c r="I180" s="179"/>
      <c r="J180" s="424"/>
      <c r="K180" s="424"/>
      <c r="Q180" s="1164"/>
      <c r="R180" s="1160" t="s">
        <v>181</v>
      </c>
      <c r="S180" s="1160" t="s">
        <v>861</v>
      </c>
      <c r="T180" s="1160">
        <v>0</v>
      </c>
      <c r="U180" s="1160" t="s">
        <v>1132</v>
      </c>
      <c r="V180" s="1161">
        <v>4.45</v>
      </c>
      <c r="W180" s="1161">
        <v>4.45</v>
      </c>
      <c r="X180" s="1161">
        <v>9072.2990000000009</v>
      </c>
      <c r="Y180" s="1160"/>
      <c r="Z180" s="1161">
        <v>0</v>
      </c>
      <c r="AA180" s="180"/>
      <c r="AB180" s="1160" t="s">
        <v>1413</v>
      </c>
      <c r="AC180" s="1160" t="s">
        <v>1423</v>
      </c>
      <c r="AD180" s="1160">
        <v>0</v>
      </c>
      <c r="AE180" s="1160" t="s">
        <v>1132</v>
      </c>
      <c r="AF180" s="1161">
        <v>4.3</v>
      </c>
      <c r="AG180" s="1161">
        <v>4.3</v>
      </c>
      <c r="AH180" s="1161">
        <v>0</v>
      </c>
      <c r="AI180" s="1160"/>
      <c r="AJ180" s="1161">
        <f t="shared" si="2"/>
        <v>0</v>
      </c>
      <c r="AK180" s="1160"/>
    </row>
    <row r="181" spans="1:37" ht="15.75" x14ac:dyDescent="0.25">
      <c r="A181" s="179"/>
      <c r="B181" s="179"/>
      <c r="C181" s="179"/>
      <c r="D181" s="179"/>
      <c r="E181" s="179"/>
      <c r="F181" s="179"/>
      <c r="G181" s="179"/>
      <c r="H181" s="181"/>
      <c r="I181" s="179"/>
      <c r="J181" s="424"/>
      <c r="K181" s="424"/>
      <c r="Q181" s="1164"/>
      <c r="R181" s="1160" t="s">
        <v>181</v>
      </c>
      <c r="S181" s="1160" t="s">
        <v>862</v>
      </c>
      <c r="T181" s="1160">
        <v>0</v>
      </c>
      <c r="U181" s="1160" t="s">
        <v>1132</v>
      </c>
      <c r="V181" s="1161">
        <v>0.2</v>
      </c>
      <c r="W181" s="1161">
        <v>0.2</v>
      </c>
      <c r="X181" s="1161">
        <v>0</v>
      </c>
      <c r="Y181" s="1160"/>
      <c r="Z181" s="1161">
        <v>0</v>
      </c>
      <c r="AA181" s="180"/>
      <c r="AB181" s="1160" t="s">
        <v>195</v>
      </c>
      <c r="AC181" s="1160" t="s">
        <v>875</v>
      </c>
      <c r="AD181" s="1160">
        <v>0</v>
      </c>
      <c r="AE181" s="1160" t="s">
        <v>1132</v>
      </c>
      <c r="AF181" s="1161">
        <v>3</v>
      </c>
      <c r="AG181" s="1161">
        <v>3</v>
      </c>
      <c r="AH181" s="1161">
        <v>53.860000000000007</v>
      </c>
      <c r="AI181" s="1160"/>
      <c r="AJ181" s="1161">
        <f t="shared" si="2"/>
        <v>0</v>
      </c>
      <c r="AK181" s="1160"/>
    </row>
    <row r="182" spans="1:37" ht="15.75" x14ac:dyDescent="0.25">
      <c r="A182" s="179"/>
      <c r="B182" s="179"/>
      <c r="C182" s="179"/>
      <c r="D182" s="179"/>
      <c r="E182" s="179"/>
      <c r="F182" s="179"/>
      <c r="G182" s="179"/>
      <c r="H182" s="181"/>
      <c r="I182" s="179"/>
      <c r="J182" s="424"/>
      <c r="K182" s="424"/>
      <c r="Q182" s="1164"/>
      <c r="R182" s="1160" t="s">
        <v>181</v>
      </c>
      <c r="S182" s="1160" t="s">
        <v>863</v>
      </c>
      <c r="T182" s="1160">
        <v>0</v>
      </c>
      <c r="U182" s="1160" t="s">
        <v>1132</v>
      </c>
      <c r="V182" s="1161">
        <v>0.5</v>
      </c>
      <c r="W182" s="1161">
        <v>0.5</v>
      </c>
      <c r="X182" s="1161">
        <v>655.66999999999985</v>
      </c>
      <c r="Y182" s="1160"/>
      <c r="Z182" s="1161">
        <v>0</v>
      </c>
      <c r="AA182" s="180"/>
      <c r="AB182" s="1160" t="s">
        <v>1445</v>
      </c>
      <c r="AC182" s="1160" t="s">
        <v>840</v>
      </c>
      <c r="AD182" s="1160">
        <v>0</v>
      </c>
      <c r="AE182" s="1160" t="s">
        <v>1146</v>
      </c>
      <c r="AF182" s="1161">
        <v>2.1800000000000002</v>
      </c>
      <c r="AG182" s="1161">
        <v>2.1800000000000002</v>
      </c>
      <c r="AH182" s="1161">
        <v>0</v>
      </c>
      <c r="AI182" s="1160"/>
      <c r="AJ182" s="1161">
        <f t="shared" si="2"/>
        <v>0</v>
      </c>
      <c r="AK182" s="1160"/>
    </row>
    <row r="183" spans="1:37" ht="15.75" x14ac:dyDescent="0.25">
      <c r="A183" s="179"/>
      <c r="B183" s="179"/>
      <c r="C183" s="179"/>
      <c r="D183" s="179"/>
      <c r="E183" s="179"/>
      <c r="F183" s="179"/>
      <c r="G183" s="179"/>
      <c r="H183" s="181"/>
      <c r="I183" s="179"/>
      <c r="J183" s="424"/>
      <c r="K183" s="424"/>
      <c r="Q183" s="1164"/>
      <c r="R183" s="1160" t="s">
        <v>181</v>
      </c>
      <c r="S183" s="1160" t="s">
        <v>864</v>
      </c>
      <c r="T183" s="1160">
        <v>0</v>
      </c>
      <c r="U183" s="1160" t="s">
        <v>1132</v>
      </c>
      <c r="V183" s="1161">
        <v>27.05</v>
      </c>
      <c r="W183" s="1161">
        <v>27.05</v>
      </c>
      <c r="X183" s="1161">
        <v>96204.231000000014</v>
      </c>
      <c r="Y183" s="1160"/>
      <c r="Z183" s="1161">
        <v>0</v>
      </c>
      <c r="AA183" s="180"/>
      <c r="AB183" s="1160" t="s">
        <v>1445</v>
      </c>
      <c r="AC183" s="1160" t="s">
        <v>876</v>
      </c>
      <c r="AD183" s="1160">
        <v>0</v>
      </c>
      <c r="AE183" s="1160" t="s">
        <v>1132</v>
      </c>
      <c r="AF183" s="1161">
        <v>4.3099999999999996</v>
      </c>
      <c r="AG183" s="1161">
        <v>4.3099999999999996</v>
      </c>
      <c r="AH183" s="1161">
        <v>0</v>
      </c>
      <c r="AI183" s="1160"/>
      <c r="AJ183" s="1161">
        <f t="shared" si="2"/>
        <v>0</v>
      </c>
      <c r="AK183" s="1160"/>
    </row>
    <row r="184" spans="1:37" ht="15.75" x14ac:dyDescent="0.25">
      <c r="A184" s="179"/>
      <c r="B184" s="179"/>
      <c r="C184" s="179"/>
      <c r="D184" s="179"/>
      <c r="E184" s="179"/>
      <c r="F184" s="179"/>
      <c r="G184" s="179"/>
      <c r="H184" s="181"/>
      <c r="I184" s="179"/>
      <c r="J184" s="424"/>
      <c r="K184" s="424"/>
      <c r="Q184" s="1164"/>
      <c r="R184" s="1160" t="s">
        <v>181</v>
      </c>
      <c r="S184" s="1160" t="s">
        <v>865</v>
      </c>
      <c r="T184" s="1160">
        <v>0</v>
      </c>
      <c r="U184" s="1160" t="s">
        <v>1132</v>
      </c>
      <c r="V184" s="1161">
        <v>17.7</v>
      </c>
      <c r="W184" s="1161">
        <v>17.7</v>
      </c>
      <c r="X184" s="1161">
        <v>123049.15900000001</v>
      </c>
      <c r="Y184" s="1160"/>
      <c r="Z184" s="1161">
        <v>0</v>
      </c>
      <c r="AA184" s="180"/>
      <c r="AB184" s="1160" t="s">
        <v>1445</v>
      </c>
      <c r="AC184" s="1160" t="s">
        <v>877</v>
      </c>
      <c r="AD184" s="1160">
        <v>0</v>
      </c>
      <c r="AE184" s="1160" t="s">
        <v>1132</v>
      </c>
      <c r="AF184" s="1161">
        <v>3.61</v>
      </c>
      <c r="AG184" s="1161">
        <v>3.61</v>
      </c>
      <c r="AH184" s="1161">
        <v>0</v>
      </c>
      <c r="AI184" s="1160"/>
      <c r="AJ184" s="1161">
        <f t="shared" si="2"/>
        <v>0</v>
      </c>
      <c r="AK184" s="1160"/>
    </row>
    <row r="185" spans="1:37" ht="15.75" x14ac:dyDescent="0.25">
      <c r="A185" s="179"/>
      <c r="B185" s="179"/>
      <c r="C185" s="179"/>
      <c r="D185" s="179"/>
      <c r="E185" s="179"/>
      <c r="F185" s="179"/>
      <c r="G185" s="179"/>
      <c r="H185" s="181"/>
      <c r="I185" s="179"/>
      <c r="J185" s="424"/>
      <c r="K185" s="424"/>
      <c r="Q185" s="1164"/>
      <c r="R185" s="1160" t="s">
        <v>181</v>
      </c>
      <c r="S185" s="1160" t="s">
        <v>867</v>
      </c>
      <c r="T185" s="1160">
        <v>0</v>
      </c>
      <c r="U185" s="1160" t="s">
        <v>1132</v>
      </c>
      <c r="V185" s="1161">
        <v>3.7999999999999999E-2</v>
      </c>
      <c r="W185" s="1161">
        <v>3.7999999999999999E-2</v>
      </c>
      <c r="X185" s="1161">
        <v>0</v>
      </c>
      <c r="Y185" s="1160"/>
      <c r="Z185" s="1161">
        <v>0</v>
      </c>
      <c r="AA185" s="180"/>
      <c r="AB185" s="1160" t="s">
        <v>1445</v>
      </c>
      <c r="AC185" s="1160" t="s">
        <v>841</v>
      </c>
      <c r="AD185" s="1160">
        <v>0</v>
      </c>
      <c r="AE185" s="1160" t="s">
        <v>1132</v>
      </c>
      <c r="AF185" s="1161">
        <v>3.03</v>
      </c>
      <c r="AG185" s="1161">
        <v>3.03</v>
      </c>
      <c r="AH185" s="1161">
        <v>0</v>
      </c>
      <c r="AI185" s="1160"/>
      <c r="AJ185" s="1161">
        <f t="shared" si="2"/>
        <v>0</v>
      </c>
      <c r="AK185" s="1160"/>
    </row>
    <row r="186" spans="1:37" ht="15.75" x14ac:dyDescent="0.25">
      <c r="A186" s="179"/>
      <c r="B186" s="179"/>
      <c r="C186" s="179"/>
      <c r="D186" s="179"/>
      <c r="E186" s="179"/>
      <c r="F186" s="179"/>
      <c r="G186" s="179"/>
      <c r="H186" s="181"/>
      <c r="I186" s="179"/>
      <c r="J186" s="424"/>
      <c r="K186" s="424"/>
      <c r="Q186" s="1164"/>
      <c r="R186" s="1160" t="s">
        <v>183</v>
      </c>
      <c r="S186" s="1160" t="s">
        <v>868</v>
      </c>
      <c r="T186" s="1160">
        <v>0</v>
      </c>
      <c r="U186" s="1160" t="s">
        <v>1132</v>
      </c>
      <c r="V186" s="1161">
        <v>28</v>
      </c>
      <c r="W186" s="1161">
        <v>28</v>
      </c>
      <c r="X186" s="1161">
        <v>74556.076000000001</v>
      </c>
      <c r="Y186" s="1160"/>
      <c r="Z186" s="1161">
        <v>0</v>
      </c>
      <c r="AA186" s="180"/>
      <c r="AB186" s="1160" t="s">
        <v>1445</v>
      </c>
      <c r="AC186" s="1160" t="s">
        <v>878</v>
      </c>
      <c r="AD186" s="1160">
        <v>0</v>
      </c>
      <c r="AE186" s="1160" t="s">
        <v>1146</v>
      </c>
      <c r="AF186" s="1161">
        <v>3.5</v>
      </c>
      <c r="AG186" s="1161">
        <v>3.5</v>
      </c>
      <c r="AH186" s="1161">
        <v>0</v>
      </c>
      <c r="AI186" s="1160"/>
      <c r="AJ186" s="1161">
        <f t="shared" si="2"/>
        <v>0</v>
      </c>
      <c r="AK186" s="1160"/>
    </row>
    <row r="187" spans="1:37" ht="15.75" x14ac:dyDescent="0.25">
      <c r="A187" s="179"/>
      <c r="B187" s="179"/>
      <c r="C187" s="179"/>
      <c r="D187" s="179"/>
      <c r="E187" s="179"/>
      <c r="F187" s="179"/>
      <c r="G187" s="179"/>
      <c r="H187" s="181"/>
      <c r="I187" s="179"/>
      <c r="J187" s="424"/>
      <c r="K187" s="424"/>
      <c r="Q187" s="1164"/>
      <c r="R187" s="1160" t="s">
        <v>183</v>
      </c>
      <c r="S187" s="1160" t="s">
        <v>869</v>
      </c>
      <c r="T187" s="1160">
        <v>0</v>
      </c>
      <c r="U187" s="1160" t="s">
        <v>1132</v>
      </c>
      <c r="V187" s="1161">
        <v>32</v>
      </c>
      <c r="W187" s="1161">
        <v>32</v>
      </c>
      <c r="X187" s="1161">
        <v>97865.073000000004</v>
      </c>
      <c r="Y187" s="1160"/>
      <c r="Z187" s="1161">
        <v>0</v>
      </c>
      <c r="AA187" s="180"/>
      <c r="AB187" s="1160" t="s">
        <v>1445</v>
      </c>
      <c r="AC187" s="1160" t="s">
        <v>1446</v>
      </c>
      <c r="AD187" s="1160">
        <v>0</v>
      </c>
      <c r="AE187" s="1160" t="s">
        <v>1132</v>
      </c>
      <c r="AF187" s="1161">
        <v>2.12</v>
      </c>
      <c r="AG187" s="1161">
        <v>2.12</v>
      </c>
      <c r="AH187" s="1161">
        <v>0</v>
      </c>
      <c r="AI187" s="1160"/>
      <c r="AJ187" s="1161">
        <f t="shared" si="2"/>
        <v>0</v>
      </c>
      <c r="AK187" s="1160"/>
    </row>
    <row r="188" spans="1:37" ht="15.75" x14ac:dyDescent="0.25">
      <c r="A188" s="179"/>
      <c r="B188" s="179"/>
      <c r="C188" s="179"/>
      <c r="D188" s="179"/>
      <c r="E188" s="179"/>
      <c r="F188" s="179"/>
      <c r="G188" s="179"/>
      <c r="H188" s="181"/>
      <c r="I188" s="179"/>
      <c r="J188" s="424"/>
      <c r="K188" s="424"/>
      <c r="Q188" s="1164"/>
      <c r="R188" s="1160" t="s">
        <v>184</v>
      </c>
      <c r="S188" s="1160" t="s">
        <v>870</v>
      </c>
      <c r="T188" s="1160">
        <v>0</v>
      </c>
      <c r="U188" s="1160" t="s">
        <v>1132</v>
      </c>
      <c r="V188" s="1161">
        <v>1.825</v>
      </c>
      <c r="W188" s="1161">
        <v>1.825</v>
      </c>
      <c r="X188" s="1161">
        <v>6.42</v>
      </c>
      <c r="Y188" s="1160"/>
      <c r="Z188" s="1161">
        <v>0</v>
      </c>
      <c r="AA188" s="180"/>
      <c r="AB188" s="1160" t="s">
        <v>1445</v>
      </c>
      <c r="AC188" s="1160" t="s">
        <v>843</v>
      </c>
      <c r="AD188" s="1160">
        <v>0</v>
      </c>
      <c r="AE188" s="1160" t="s">
        <v>1132</v>
      </c>
      <c r="AF188" s="1161">
        <v>3.8490000000000002</v>
      </c>
      <c r="AG188" s="1161">
        <v>3.8490000000000002</v>
      </c>
      <c r="AH188" s="1161">
        <v>0</v>
      </c>
      <c r="AI188" s="1160"/>
      <c r="AJ188" s="1161">
        <f t="shared" si="2"/>
        <v>0</v>
      </c>
      <c r="AK188" s="1160"/>
    </row>
    <row r="189" spans="1:37" ht="15.75" x14ac:dyDescent="0.25">
      <c r="A189" s="179"/>
      <c r="B189" s="179"/>
      <c r="C189" s="179"/>
      <c r="D189" s="179"/>
      <c r="E189" s="179"/>
      <c r="F189" s="179"/>
      <c r="G189" s="179"/>
      <c r="H189" s="181"/>
      <c r="I189" s="179"/>
      <c r="J189" s="424"/>
      <c r="K189" s="424"/>
      <c r="Q189" s="1164"/>
      <c r="R189" s="1160" t="s">
        <v>184</v>
      </c>
      <c r="S189" s="1160" t="s">
        <v>871</v>
      </c>
      <c r="T189" s="1160">
        <v>0</v>
      </c>
      <c r="U189" s="1160" t="s">
        <v>1132</v>
      </c>
      <c r="V189" s="1161">
        <v>0.8</v>
      </c>
      <c r="W189" s="1161">
        <v>0.8</v>
      </c>
      <c r="X189" s="1161">
        <v>4249.04</v>
      </c>
      <c r="Y189" s="1160"/>
      <c r="Z189" s="1161">
        <v>0</v>
      </c>
      <c r="AA189" s="180"/>
      <c r="AB189" s="1160" t="s">
        <v>1445</v>
      </c>
      <c r="AC189" s="1160" t="s">
        <v>844</v>
      </c>
      <c r="AD189" s="1160">
        <v>0</v>
      </c>
      <c r="AE189" s="1160" t="s">
        <v>1132</v>
      </c>
      <c r="AF189" s="1161">
        <v>3.27</v>
      </c>
      <c r="AG189" s="1161">
        <v>3.27</v>
      </c>
      <c r="AH189" s="1161">
        <v>0</v>
      </c>
      <c r="AI189" s="1160"/>
      <c r="AJ189" s="1161">
        <f t="shared" si="2"/>
        <v>0</v>
      </c>
      <c r="AK189" s="1160"/>
    </row>
    <row r="190" spans="1:37" ht="15.75" x14ac:dyDescent="0.25">
      <c r="A190" s="179"/>
      <c r="B190" s="179"/>
      <c r="C190" s="179"/>
      <c r="D190" s="179"/>
      <c r="E190" s="179"/>
      <c r="F190" s="179"/>
      <c r="G190" s="179"/>
      <c r="H190" s="181"/>
      <c r="I190" s="179"/>
      <c r="J190" s="424"/>
      <c r="K190" s="424"/>
      <c r="Q190" s="1164"/>
      <c r="R190" s="1160" t="s">
        <v>186</v>
      </c>
      <c r="S190" s="1160" t="s">
        <v>505</v>
      </c>
      <c r="T190" s="1160">
        <v>0</v>
      </c>
      <c r="U190" s="1160" t="s">
        <v>1132</v>
      </c>
      <c r="V190" s="1161">
        <v>23</v>
      </c>
      <c r="W190" s="1161">
        <v>23</v>
      </c>
      <c r="X190" s="1161">
        <v>0</v>
      </c>
      <c r="Y190" s="1160"/>
      <c r="Z190" s="1161">
        <v>0</v>
      </c>
      <c r="AA190" s="180"/>
      <c r="AB190" s="1160" t="s">
        <v>1445</v>
      </c>
      <c r="AC190" s="1160" t="s">
        <v>845</v>
      </c>
      <c r="AD190" s="1160">
        <v>0</v>
      </c>
      <c r="AE190" s="1160" t="s">
        <v>1132</v>
      </c>
      <c r="AF190" s="1161">
        <v>2.0350000000000001</v>
      </c>
      <c r="AG190" s="1161">
        <v>2.0350000000000001</v>
      </c>
      <c r="AH190" s="1161">
        <v>0</v>
      </c>
      <c r="AI190" s="1160"/>
      <c r="AJ190" s="1161">
        <f t="shared" si="2"/>
        <v>0</v>
      </c>
      <c r="AK190" s="1160"/>
    </row>
    <row r="191" spans="1:37" ht="15.75" x14ac:dyDescent="0.25">
      <c r="A191" s="179"/>
      <c r="B191" s="179"/>
      <c r="C191" s="179"/>
      <c r="D191" s="179"/>
      <c r="E191" s="179"/>
      <c r="F191" s="179"/>
      <c r="G191" s="179"/>
      <c r="H191" s="181"/>
      <c r="I191" s="179"/>
      <c r="J191" s="424"/>
      <c r="K191" s="424"/>
      <c r="Q191" s="1164"/>
      <c r="R191" s="1160" t="s">
        <v>188</v>
      </c>
      <c r="S191" s="1160" t="s">
        <v>872</v>
      </c>
      <c r="T191" s="1160">
        <v>0</v>
      </c>
      <c r="U191" s="1160" t="s">
        <v>1132</v>
      </c>
      <c r="V191" s="1161">
        <v>11.25</v>
      </c>
      <c r="W191" s="1161">
        <v>11.25</v>
      </c>
      <c r="X191" s="1161">
        <v>73402.948000000004</v>
      </c>
      <c r="Y191" s="1160"/>
      <c r="Z191" s="1161">
        <v>0</v>
      </c>
      <c r="AA191" s="180"/>
      <c r="AB191" s="1160" t="s">
        <v>1445</v>
      </c>
      <c r="AC191" s="1160" t="s">
        <v>846</v>
      </c>
      <c r="AD191" s="1160">
        <v>0</v>
      </c>
      <c r="AE191" s="1160" t="s">
        <v>1132</v>
      </c>
      <c r="AF191" s="1161">
        <v>2.78</v>
      </c>
      <c r="AG191" s="1161">
        <v>2.78</v>
      </c>
      <c r="AH191" s="1161">
        <v>0</v>
      </c>
      <c r="AI191" s="1160"/>
      <c r="AJ191" s="1161">
        <f t="shared" si="2"/>
        <v>0</v>
      </c>
      <c r="AK191" s="1160"/>
    </row>
    <row r="192" spans="1:37" ht="15.75" x14ac:dyDescent="0.25">
      <c r="A192" s="179"/>
      <c r="B192" s="179"/>
      <c r="C192" s="179"/>
      <c r="D192" s="179"/>
      <c r="E192" s="179"/>
      <c r="F192" s="179"/>
      <c r="G192" s="179"/>
      <c r="H192" s="181"/>
      <c r="I192" s="179"/>
      <c r="J192" s="424"/>
      <c r="K192" s="424"/>
      <c r="Q192" s="1164"/>
      <c r="R192" s="1160" t="s">
        <v>190</v>
      </c>
      <c r="S192" s="1160" t="s">
        <v>873</v>
      </c>
      <c r="T192" s="1160">
        <v>0</v>
      </c>
      <c r="U192" s="1160" t="s">
        <v>1132</v>
      </c>
      <c r="V192" s="1161">
        <v>2.11</v>
      </c>
      <c r="W192" s="1161">
        <v>2.11</v>
      </c>
      <c r="X192" s="1161">
        <v>2309.7474999999999</v>
      </c>
      <c r="Y192" s="1160"/>
      <c r="Z192" s="1161">
        <v>0</v>
      </c>
      <c r="AA192" s="180"/>
      <c r="AB192" s="1160" t="s">
        <v>1445</v>
      </c>
      <c r="AC192" s="1160" t="s">
        <v>879</v>
      </c>
      <c r="AD192" s="1160">
        <v>0</v>
      </c>
      <c r="AE192" s="1160" t="s">
        <v>1132</v>
      </c>
      <c r="AF192" s="1161">
        <v>2.5099999999999998</v>
      </c>
      <c r="AG192" s="1161">
        <v>2.5099999999999998</v>
      </c>
      <c r="AH192" s="1161">
        <v>0.252</v>
      </c>
      <c r="AI192" s="1160"/>
      <c r="AJ192" s="1161">
        <f t="shared" si="2"/>
        <v>0</v>
      </c>
      <c r="AK192" s="1160"/>
    </row>
    <row r="193" spans="1:37" ht="15.75" x14ac:dyDescent="0.25">
      <c r="A193" s="179"/>
      <c r="B193" s="179"/>
      <c r="C193" s="179"/>
      <c r="D193" s="179"/>
      <c r="E193" s="179"/>
      <c r="F193" s="179"/>
      <c r="G193" s="179"/>
      <c r="H193" s="181"/>
      <c r="I193" s="179"/>
      <c r="J193" s="424"/>
      <c r="K193" s="424"/>
      <c r="Q193" s="1164"/>
      <c r="R193" s="1160" t="s">
        <v>192</v>
      </c>
      <c r="S193" s="1160" t="s">
        <v>1405</v>
      </c>
      <c r="T193" s="1160">
        <v>0</v>
      </c>
      <c r="U193" s="1160" t="s">
        <v>1132</v>
      </c>
      <c r="V193" s="1161">
        <v>1.92</v>
      </c>
      <c r="W193" s="1161">
        <v>1.92</v>
      </c>
      <c r="X193" s="1161">
        <v>8108.6500000000005</v>
      </c>
      <c r="Y193" s="1160"/>
      <c r="Z193" s="1161">
        <v>0</v>
      </c>
      <c r="AA193" s="180"/>
      <c r="AB193" s="1160" t="s">
        <v>198</v>
      </c>
      <c r="AC193" s="1160" t="s">
        <v>880</v>
      </c>
      <c r="AD193" s="1160">
        <v>0</v>
      </c>
      <c r="AE193" s="1160" t="s">
        <v>1132</v>
      </c>
      <c r="AF193" s="1161">
        <v>15</v>
      </c>
      <c r="AG193" s="1161">
        <v>15</v>
      </c>
      <c r="AH193" s="1161">
        <v>46962.297000000006</v>
      </c>
      <c r="AI193" s="1160"/>
      <c r="AJ193" s="1161">
        <f t="shared" si="2"/>
        <v>0</v>
      </c>
      <c r="AK193" s="1160"/>
    </row>
    <row r="194" spans="1:37" ht="15.75" x14ac:dyDescent="0.25">
      <c r="A194" s="179"/>
      <c r="B194" s="179"/>
      <c r="C194" s="179"/>
      <c r="D194" s="179"/>
      <c r="E194" s="179"/>
      <c r="F194" s="179"/>
      <c r="G194" s="179"/>
      <c r="H194" s="181"/>
      <c r="I194" s="179"/>
      <c r="J194" s="424"/>
      <c r="K194" s="424"/>
      <c r="Q194" s="1164"/>
      <c r="R194" s="1160" t="s">
        <v>192</v>
      </c>
      <c r="S194" s="1160" t="s">
        <v>1402</v>
      </c>
      <c r="T194" s="1160">
        <v>0</v>
      </c>
      <c r="U194" s="1160" t="s">
        <v>1132</v>
      </c>
      <c r="V194" s="1161">
        <v>1.4159999999999999</v>
      </c>
      <c r="W194" s="1161">
        <v>1.4159999999999999</v>
      </c>
      <c r="X194" s="1161">
        <v>6761.7759999999998</v>
      </c>
      <c r="Y194" s="1160"/>
      <c r="Z194" s="1161">
        <v>0</v>
      </c>
      <c r="AA194" s="180"/>
      <c r="AB194" s="1160" t="s">
        <v>200</v>
      </c>
      <c r="AC194" s="1160" t="s">
        <v>1397</v>
      </c>
      <c r="AD194" s="1160">
        <v>0</v>
      </c>
      <c r="AE194" s="1160" t="s">
        <v>1132</v>
      </c>
      <c r="AF194" s="1161">
        <v>5.6</v>
      </c>
      <c r="AG194" s="1161">
        <v>5.6</v>
      </c>
      <c r="AH194" s="1161">
        <v>46912.858</v>
      </c>
      <c r="AI194" s="1160"/>
      <c r="AJ194" s="1161">
        <f t="shared" si="2"/>
        <v>0</v>
      </c>
      <c r="AK194" s="1160"/>
    </row>
    <row r="195" spans="1:37" ht="15.75" x14ac:dyDescent="0.25">
      <c r="A195" s="179"/>
      <c r="B195" s="179"/>
      <c r="C195" s="179"/>
      <c r="D195" s="179"/>
      <c r="E195" s="179"/>
      <c r="F195" s="179"/>
      <c r="G195" s="179"/>
      <c r="H195" s="181"/>
      <c r="I195" s="179"/>
      <c r="J195" s="424"/>
      <c r="K195" s="424"/>
      <c r="Q195" s="1164"/>
      <c r="R195" s="1160" t="s">
        <v>192</v>
      </c>
      <c r="S195" s="1160" t="s">
        <v>1404</v>
      </c>
      <c r="T195" s="1160">
        <v>0</v>
      </c>
      <c r="U195" s="1160" t="s">
        <v>1132</v>
      </c>
      <c r="V195" s="1161">
        <v>0.2</v>
      </c>
      <c r="W195" s="1161">
        <v>0.2</v>
      </c>
      <c r="X195" s="1161">
        <v>1079.8499999999999</v>
      </c>
      <c r="Y195" s="1160"/>
      <c r="Z195" s="1161">
        <v>0</v>
      </c>
      <c r="AA195" s="180"/>
      <c r="AB195" s="1160" t="s">
        <v>200</v>
      </c>
      <c r="AC195" s="1160" t="s">
        <v>1398</v>
      </c>
      <c r="AD195" s="1160">
        <v>0</v>
      </c>
      <c r="AE195" s="1160" t="s">
        <v>1132</v>
      </c>
      <c r="AF195" s="1161">
        <v>6.3</v>
      </c>
      <c r="AG195" s="1161">
        <v>6.3</v>
      </c>
      <c r="AH195" s="1161">
        <v>50251.885999999999</v>
      </c>
      <c r="AI195" s="1160"/>
      <c r="AJ195" s="1161">
        <f t="shared" si="2"/>
        <v>0</v>
      </c>
      <c r="AK195" s="1160"/>
    </row>
    <row r="196" spans="1:37" ht="15.75" x14ac:dyDescent="0.25">
      <c r="A196" s="179"/>
      <c r="B196" s="179"/>
      <c r="C196" s="179"/>
      <c r="D196" s="179"/>
      <c r="E196" s="179"/>
      <c r="F196" s="179"/>
      <c r="G196" s="179"/>
      <c r="H196" s="181"/>
      <c r="I196" s="179"/>
      <c r="J196" s="424"/>
      <c r="K196" s="424"/>
      <c r="Q196" s="1164"/>
      <c r="R196" s="1160" t="s">
        <v>192</v>
      </c>
      <c r="S196" s="1160" t="s">
        <v>1403</v>
      </c>
      <c r="T196" s="1160">
        <v>0</v>
      </c>
      <c r="U196" s="1160" t="s">
        <v>1132</v>
      </c>
      <c r="V196" s="1161">
        <v>0.8</v>
      </c>
      <c r="W196" s="1161">
        <v>0.8</v>
      </c>
      <c r="X196" s="1161">
        <v>3671.3389999999995</v>
      </c>
      <c r="Y196" s="1160"/>
      <c r="Z196" s="1161">
        <v>0</v>
      </c>
      <c r="AA196" s="180"/>
      <c r="AB196" s="1160" t="s">
        <v>200</v>
      </c>
      <c r="AC196" s="1160" t="s">
        <v>1399</v>
      </c>
      <c r="AD196" s="1160">
        <v>0</v>
      </c>
      <c r="AE196" s="1160" t="s">
        <v>1132</v>
      </c>
      <c r="AF196" s="1161">
        <v>12.8</v>
      </c>
      <c r="AG196" s="1161">
        <v>12.8</v>
      </c>
      <c r="AH196" s="1161">
        <v>89553.713999999993</v>
      </c>
      <c r="AI196" s="1160"/>
      <c r="AJ196" s="1161">
        <f t="shared" si="2"/>
        <v>0</v>
      </c>
      <c r="AK196" s="1160"/>
    </row>
    <row r="197" spans="1:37" ht="15.75" x14ac:dyDescent="0.25">
      <c r="A197" s="179"/>
      <c r="B197" s="179"/>
      <c r="C197" s="179"/>
      <c r="D197" s="179"/>
      <c r="E197" s="179"/>
      <c r="F197" s="179"/>
      <c r="G197" s="179"/>
      <c r="H197" s="181"/>
      <c r="I197" s="179"/>
      <c r="J197" s="424"/>
      <c r="K197" s="424"/>
      <c r="Q197" s="1164"/>
      <c r="R197" s="1160" t="s">
        <v>1413</v>
      </c>
      <c r="S197" s="1160" t="s">
        <v>1414</v>
      </c>
      <c r="T197" s="1160">
        <v>0</v>
      </c>
      <c r="U197" s="1160" t="s">
        <v>1132</v>
      </c>
      <c r="V197" s="1161">
        <v>9</v>
      </c>
      <c r="W197" s="1161">
        <v>9</v>
      </c>
      <c r="X197" s="1161">
        <v>40681.751999999993</v>
      </c>
      <c r="Y197" s="1160"/>
      <c r="Z197" s="1161">
        <v>0</v>
      </c>
      <c r="AA197" s="180"/>
      <c r="AB197" s="1160" t="s">
        <v>200</v>
      </c>
      <c r="AC197" s="1160" t="s">
        <v>881</v>
      </c>
      <c r="AD197" s="1160">
        <v>0</v>
      </c>
      <c r="AE197" s="1160" t="s">
        <v>1132</v>
      </c>
      <c r="AF197" s="1161">
        <v>3</v>
      </c>
      <c r="AG197" s="1161">
        <v>3</v>
      </c>
      <c r="AH197" s="1161">
        <v>0</v>
      </c>
      <c r="AI197" s="1160"/>
      <c r="AJ197" s="1161">
        <f t="shared" si="2"/>
        <v>0</v>
      </c>
      <c r="AK197" s="1160"/>
    </row>
    <row r="198" spans="1:37" ht="15.75" x14ac:dyDescent="0.25">
      <c r="A198" s="179"/>
      <c r="B198" s="179"/>
      <c r="C198" s="179"/>
      <c r="D198" s="179"/>
      <c r="E198" s="179"/>
      <c r="F198" s="179"/>
      <c r="G198" s="179"/>
      <c r="H198" s="181"/>
      <c r="I198" s="179"/>
      <c r="J198" s="424"/>
      <c r="K198" s="424"/>
      <c r="Q198" s="1164"/>
      <c r="R198" s="1160" t="s">
        <v>1413</v>
      </c>
      <c r="S198" s="1160" t="s">
        <v>874</v>
      </c>
      <c r="T198" s="1160">
        <v>0</v>
      </c>
      <c r="U198" s="1160" t="s">
        <v>1146</v>
      </c>
      <c r="V198" s="1161">
        <v>1.25</v>
      </c>
      <c r="W198" s="1161">
        <v>1.25</v>
      </c>
      <c r="X198" s="1161">
        <v>0</v>
      </c>
      <c r="Y198" s="1160"/>
      <c r="Z198" s="1161">
        <v>0</v>
      </c>
      <c r="AA198" s="180"/>
      <c r="AB198" s="1160" t="s">
        <v>200</v>
      </c>
      <c r="AC198" s="1160" t="s">
        <v>882</v>
      </c>
      <c r="AD198" s="1160">
        <v>0</v>
      </c>
      <c r="AE198" s="1160" t="s">
        <v>1132</v>
      </c>
      <c r="AF198" s="1161">
        <v>41.75</v>
      </c>
      <c r="AG198" s="1161">
        <v>41.75</v>
      </c>
      <c r="AH198" s="1161">
        <v>38649.050000000003</v>
      </c>
      <c r="AI198" s="1160"/>
      <c r="AJ198" s="1161">
        <f t="shared" ref="AJ198:AJ237" si="3">+AG198-AF198</f>
        <v>0</v>
      </c>
      <c r="AK198" s="1160"/>
    </row>
    <row r="199" spans="1:37" ht="15.75" x14ac:dyDescent="0.25">
      <c r="A199" s="179"/>
      <c r="B199" s="179"/>
      <c r="C199" s="179"/>
      <c r="D199" s="179"/>
      <c r="E199" s="179"/>
      <c r="F199" s="179"/>
      <c r="G199" s="179"/>
      <c r="H199" s="181"/>
      <c r="I199" s="179"/>
      <c r="J199" s="424"/>
      <c r="K199" s="424"/>
      <c r="Q199" s="1164"/>
      <c r="R199" s="1160" t="s">
        <v>1413</v>
      </c>
      <c r="S199" s="1160" t="s">
        <v>1423</v>
      </c>
      <c r="T199" s="1160">
        <v>0</v>
      </c>
      <c r="U199" s="1160" t="s">
        <v>1132</v>
      </c>
      <c r="V199" s="1161">
        <v>4.3</v>
      </c>
      <c r="W199" s="1161">
        <v>4.3</v>
      </c>
      <c r="X199" s="1161">
        <v>0</v>
      </c>
      <c r="Y199" s="1160"/>
      <c r="Z199" s="1161">
        <v>0</v>
      </c>
      <c r="AA199" s="180"/>
      <c r="AB199" s="1160" t="s">
        <v>200</v>
      </c>
      <c r="AC199" s="1160" t="s">
        <v>883</v>
      </c>
      <c r="AD199" s="1160">
        <v>0</v>
      </c>
      <c r="AE199" s="1160" t="s">
        <v>1132</v>
      </c>
      <c r="AF199" s="1161">
        <v>0.8</v>
      </c>
      <c r="AG199" s="1161">
        <v>0.8</v>
      </c>
      <c r="AH199" s="1161">
        <v>0</v>
      </c>
      <c r="AI199" s="1160"/>
      <c r="AJ199" s="1161">
        <f t="shared" si="3"/>
        <v>0</v>
      </c>
      <c r="AK199" s="1160"/>
    </row>
    <row r="200" spans="1:37" ht="15.75" x14ac:dyDescent="0.25">
      <c r="A200" s="179"/>
      <c r="B200" s="179"/>
      <c r="C200" s="179"/>
      <c r="D200" s="179"/>
      <c r="E200" s="179"/>
      <c r="F200" s="179"/>
      <c r="G200" s="179"/>
      <c r="H200" s="181"/>
      <c r="I200" s="179"/>
      <c r="J200" s="424"/>
      <c r="K200" s="424"/>
      <c r="Q200" s="1164"/>
      <c r="R200" s="1160" t="s">
        <v>195</v>
      </c>
      <c r="S200" s="1160" t="s">
        <v>875</v>
      </c>
      <c r="T200" s="1160">
        <v>0</v>
      </c>
      <c r="U200" s="1160" t="s">
        <v>1132</v>
      </c>
      <c r="V200" s="1161">
        <v>3</v>
      </c>
      <c r="W200" s="1161">
        <v>3</v>
      </c>
      <c r="X200" s="1161">
        <v>53.860000000000007</v>
      </c>
      <c r="Y200" s="1160"/>
      <c r="Z200" s="1161">
        <v>0</v>
      </c>
      <c r="AA200" s="180"/>
      <c r="AB200" s="1160" t="s">
        <v>200</v>
      </c>
      <c r="AC200" s="1160" t="s">
        <v>884</v>
      </c>
      <c r="AD200" s="1160">
        <v>0</v>
      </c>
      <c r="AE200" s="1160" t="s">
        <v>1146</v>
      </c>
      <c r="AF200" s="1161">
        <v>0.8</v>
      </c>
      <c r="AG200" s="1161">
        <v>0.8</v>
      </c>
      <c r="AH200" s="1161">
        <v>0</v>
      </c>
      <c r="AI200" s="1160"/>
      <c r="AJ200" s="1161">
        <f t="shared" si="3"/>
        <v>0</v>
      </c>
      <c r="AK200" s="1160"/>
    </row>
    <row r="201" spans="1:37" ht="15.75" x14ac:dyDescent="0.25">
      <c r="A201" s="179"/>
      <c r="B201" s="179"/>
      <c r="C201" s="179"/>
      <c r="D201" s="179"/>
      <c r="E201" s="179"/>
      <c r="F201" s="179"/>
      <c r="G201" s="179"/>
      <c r="H201" s="181"/>
      <c r="I201" s="179"/>
      <c r="J201" s="424"/>
      <c r="K201" s="424"/>
      <c r="Q201" s="1164"/>
      <c r="R201" s="1160" t="s">
        <v>1445</v>
      </c>
      <c r="S201" s="1160" t="s">
        <v>840</v>
      </c>
      <c r="T201" s="1160">
        <v>0</v>
      </c>
      <c r="U201" s="1160" t="s">
        <v>1146</v>
      </c>
      <c r="V201" s="1161">
        <v>2.1800000000000002</v>
      </c>
      <c r="W201" s="1161">
        <v>2.1800000000000002</v>
      </c>
      <c r="X201" s="1161">
        <v>0</v>
      </c>
      <c r="Y201" s="1160"/>
      <c r="Z201" s="1161">
        <v>0</v>
      </c>
      <c r="AA201" s="180"/>
      <c r="AB201" s="1160" t="s">
        <v>1447</v>
      </c>
      <c r="AC201" s="1160" t="s">
        <v>885</v>
      </c>
      <c r="AD201" s="1160">
        <v>0</v>
      </c>
      <c r="AE201" s="1160" t="s">
        <v>1132</v>
      </c>
      <c r="AF201" s="1161">
        <v>2.04</v>
      </c>
      <c r="AG201" s="1161">
        <v>2.04</v>
      </c>
      <c r="AH201" s="1161">
        <v>66.089493840937564</v>
      </c>
      <c r="AI201" s="1160"/>
      <c r="AJ201" s="1161">
        <f t="shared" si="3"/>
        <v>0</v>
      </c>
      <c r="AK201" s="1160"/>
    </row>
    <row r="202" spans="1:37" ht="15.75" x14ac:dyDescent="0.25">
      <c r="A202" s="179"/>
      <c r="B202" s="179"/>
      <c r="C202" s="179"/>
      <c r="D202" s="179"/>
      <c r="E202" s="179"/>
      <c r="F202" s="179"/>
      <c r="G202" s="179"/>
      <c r="H202" s="181"/>
      <c r="I202" s="179"/>
      <c r="J202" s="424"/>
      <c r="K202" s="424"/>
      <c r="Q202" s="1164"/>
      <c r="R202" s="1160" t="s">
        <v>1445</v>
      </c>
      <c r="S202" s="1160" t="s">
        <v>876</v>
      </c>
      <c r="T202" s="1160">
        <v>0</v>
      </c>
      <c r="U202" s="1160" t="s">
        <v>1132</v>
      </c>
      <c r="V202" s="1161">
        <v>4.3099999999999996</v>
      </c>
      <c r="W202" s="1161">
        <v>4.3099999999999996</v>
      </c>
      <c r="X202" s="1161">
        <v>0</v>
      </c>
      <c r="Y202" s="1160"/>
      <c r="Z202" s="1161">
        <v>0</v>
      </c>
      <c r="AA202" s="180"/>
      <c r="AB202" s="1160" t="s">
        <v>1447</v>
      </c>
      <c r="AC202" s="1160" t="s">
        <v>886</v>
      </c>
      <c r="AD202" s="1160">
        <v>0</v>
      </c>
      <c r="AE202" s="1160" t="s">
        <v>1132</v>
      </c>
      <c r="AF202" s="1161">
        <v>7.5</v>
      </c>
      <c r="AG202" s="1161">
        <v>7.5</v>
      </c>
      <c r="AH202" s="1161">
        <v>74.852478593809806</v>
      </c>
      <c r="AI202" s="1160"/>
      <c r="AJ202" s="1161">
        <f t="shared" si="3"/>
        <v>0</v>
      </c>
      <c r="AK202" s="1160"/>
    </row>
    <row r="203" spans="1:37" ht="15.75" x14ac:dyDescent="0.25">
      <c r="A203" s="179"/>
      <c r="B203" s="179"/>
      <c r="C203" s="179"/>
      <c r="D203" s="179"/>
      <c r="E203" s="179"/>
      <c r="F203" s="179"/>
      <c r="G203" s="179"/>
      <c r="H203" s="181"/>
      <c r="I203" s="179"/>
      <c r="J203" s="424"/>
      <c r="K203" s="424"/>
      <c r="Q203" s="1164"/>
      <c r="R203" s="1160" t="s">
        <v>1445</v>
      </c>
      <c r="S203" s="1160" t="s">
        <v>877</v>
      </c>
      <c r="T203" s="1160">
        <v>0</v>
      </c>
      <c r="U203" s="1160" t="s">
        <v>1132</v>
      </c>
      <c r="V203" s="1161">
        <v>3.61</v>
      </c>
      <c r="W203" s="1161">
        <v>3.61</v>
      </c>
      <c r="X203" s="1161">
        <v>0</v>
      </c>
      <c r="Y203" s="1160"/>
      <c r="Z203" s="1161">
        <v>0</v>
      </c>
      <c r="AA203" s="180"/>
      <c r="AB203" s="1160" t="s">
        <v>1447</v>
      </c>
      <c r="AC203" s="1160" t="s">
        <v>887</v>
      </c>
      <c r="AD203" s="1160">
        <v>0</v>
      </c>
      <c r="AE203" s="1160" t="s">
        <v>1132</v>
      </c>
      <c r="AF203" s="1161">
        <v>0.9</v>
      </c>
      <c r="AG203" s="1161">
        <v>0.9</v>
      </c>
      <c r="AH203" s="1161">
        <v>0</v>
      </c>
      <c r="AI203" s="1160"/>
      <c r="AJ203" s="1161">
        <f t="shared" si="3"/>
        <v>0</v>
      </c>
      <c r="AK203" s="1160"/>
    </row>
    <row r="204" spans="1:37" ht="15.75" x14ac:dyDescent="0.25">
      <c r="A204" s="179"/>
      <c r="B204" s="179"/>
      <c r="C204" s="179"/>
      <c r="D204" s="179"/>
      <c r="E204" s="179"/>
      <c r="F204" s="179"/>
      <c r="G204" s="179"/>
      <c r="H204" s="181"/>
      <c r="I204" s="179"/>
      <c r="J204" s="424"/>
      <c r="K204" s="424"/>
      <c r="Q204" s="1164"/>
      <c r="R204" s="1160" t="s">
        <v>1445</v>
      </c>
      <c r="S204" s="1160" t="s">
        <v>841</v>
      </c>
      <c r="T204" s="1160">
        <v>0</v>
      </c>
      <c r="U204" s="1160" t="s">
        <v>1132</v>
      </c>
      <c r="V204" s="1161">
        <v>3.03</v>
      </c>
      <c r="W204" s="1161">
        <v>3.03</v>
      </c>
      <c r="X204" s="1161">
        <v>0</v>
      </c>
      <c r="Y204" s="1160"/>
      <c r="Z204" s="1161">
        <v>0</v>
      </c>
      <c r="AA204" s="180"/>
      <c r="AB204" s="1160" t="s">
        <v>1447</v>
      </c>
      <c r="AC204" s="1160" t="s">
        <v>888</v>
      </c>
      <c r="AD204" s="1160">
        <v>0</v>
      </c>
      <c r="AE204" s="1160" t="s">
        <v>1132</v>
      </c>
      <c r="AF204" s="1161">
        <v>2.1</v>
      </c>
      <c r="AG204" s="1161">
        <v>2.1</v>
      </c>
      <c r="AH204" s="1161">
        <v>24.920492864603279</v>
      </c>
      <c r="AI204" s="1160"/>
      <c r="AJ204" s="1161">
        <f t="shared" si="3"/>
        <v>0</v>
      </c>
      <c r="AK204" s="1160"/>
    </row>
    <row r="205" spans="1:37" ht="15.75" x14ac:dyDescent="0.25">
      <c r="A205" s="179"/>
      <c r="B205" s="179"/>
      <c r="C205" s="179"/>
      <c r="D205" s="179"/>
      <c r="E205" s="179"/>
      <c r="F205" s="179"/>
      <c r="G205" s="179"/>
      <c r="H205" s="181"/>
      <c r="I205" s="179"/>
      <c r="J205" s="424"/>
      <c r="K205" s="424"/>
      <c r="Q205" s="1164"/>
      <c r="R205" s="1160" t="s">
        <v>1445</v>
      </c>
      <c r="S205" s="1160" t="s">
        <v>878</v>
      </c>
      <c r="T205" s="1160">
        <v>0</v>
      </c>
      <c r="U205" s="1160" t="s">
        <v>1146</v>
      </c>
      <c r="V205" s="1161">
        <v>3.5</v>
      </c>
      <c r="W205" s="1161">
        <v>3.5</v>
      </c>
      <c r="X205" s="1161">
        <v>0</v>
      </c>
      <c r="Y205" s="1160"/>
      <c r="Z205" s="1161">
        <v>0</v>
      </c>
      <c r="AA205" s="180"/>
      <c r="AB205" s="1160" t="s">
        <v>1447</v>
      </c>
      <c r="AC205" s="1160" t="s">
        <v>889</v>
      </c>
      <c r="AD205" s="1160">
        <v>0</v>
      </c>
      <c r="AE205" s="1160" t="s">
        <v>1132</v>
      </c>
      <c r="AF205" s="1161">
        <v>3.5</v>
      </c>
      <c r="AG205" s="1161">
        <v>3.5</v>
      </c>
      <c r="AH205" s="1161">
        <v>0</v>
      </c>
      <c r="AI205" s="1160"/>
      <c r="AJ205" s="1161">
        <f t="shared" si="3"/>
        <v>0</v>
      </c>
      <c r="AK205" s="1160"/>
    </row>
    <row r="206" spans="1:37" ht="15.75" x14ac:dyDescent="0.25">
      <c r="A206" s="179"/>
      <c r="B206" s="179"/>
      <c r="C206" s="179"/>
      <c r="D206" s="179"/>
      <c r="E206" s="179"/>
      <c r="F206" s="179"/>
      <c r="G206" s="179"/>
      <c r="H206" s="181"/>
      <c r="I206" s="179"/>
      <c r="J206" s="424"/>
      <c r="K206" s="424"/>
      <c r="Q206" s="1164"/>
      <c r="R206" s="1160" t="s">
        <v>1445</v>
      </c>
      <c r="S206" s="1160" t="s">
        <v>1446</v>
      </c>
      <c r="T206" s="1160">
        <v>0</v>
      </c>
      <c r="U206" s="1160" t="s">
        <v>1132</v>
      </c>
      <c r="V206" s="1161">
        <v>2.12</v>
      </c>
      <c r="W206" s="1161">
        <v>2.12</v>
      </c>
      <c r="X206" s="1161">
        <v>0</v>
      </c>
      <c r="Y206" s="1160"/>
      <c r="Z206" s="1161">
        <v>0</v>
      </c>
      <c r="AA206" s="180"/>
      <c r="AB206" s="1160" t="s">
        <v>1420</v>
      </c>
      <c r="AC206" s="1160" t="s">
        <v>890</v>
      </c>
      <c r="AD206" s="1160">
        <v>0</v>
      </c>
      <c r="AE206" s="1160" t="s">
        <v>1132</v>
      </c>
      <c r="AF206" s="1161">
        <v>3.65</v>
      </c>
      <c r="AG206" s="1161">
        <v>3.4249999999999998</v>
      </c>
      <c r="AH206" s="1161">
        <v>0</v>
      </c>
      <c r="AI206" s="1160"/>
      <c r="AJ206" s="1161">
        <f t="shared" si="3"/>
        <v>-0.22500000000000009</v>
      </c>
      <c r="AK206" s="1160"/>
    </row>
    <row r="207" spans="1:37" ht="15.75" x14ac:dyDescent="0.25">
      <c r="A207" s="179"/>
      <c r="B207" s="179"/>
      <c r="C207" s="179"/>
      <c r="D207" s="179"/>
      <c r="E207" s="179"/>
      <c r="F207" s="179"/>
      <c r="G207" s="179"/>
      <c r="H207" s="181"/>
      <c r="I207" s="179"/>
      <c r="J207" s="424"/>
      <c r="K207" s="424"/>
      <c r="Q207" s="1164"/>
      <c r="R207" s="1160" t="s">
        <v>1445</v>
      </c>
      <c r="S207" s="1160" t="s">
        <v>843</v>
      </c>
      <c r="T207" s="1160">
        <v>0</v>
      </c>
      <c r="U207" s="1160" t="s">
        <v>1132</v>
      </c>
      <c r="V207" s="1161">
        <v>3.8490000000000002</v>
      </c>
      <c r="W207" s="1161">
        <v>3.8490000000000002</v>
      </c>
      <c r="X207" s="1161">
        <v>0</v>
      </c>
      <c r="Y207" s="1160"/>
      <c r="Z207" s="1161">
        <v>0</v>
      </c>
      <c r="AA207" s="180"/>
      <c r="AB207" s="1160" t="s">
        <v>1420</v>
      </c>
      <c r="AC207" s="1160" t="s">
        <v>1421</v>
      </c>
      <c r="AD207" s="1160">
        <v>0</v>
      </c>
      <c r="AE207" s="1160" t="s">
        <v>1132</v>
      </c>
      <c r="AF207" s="1161">
        <v>1.6</v>
      </c>
      <c r="AG207" s="1161">
        <v>1.6</v>
      </c>
      <c r="AH207" s="1161">
        <v>0</v>
      </c>
      <c r="AI207" s="1160"/>
      <c r="AJ207" s="1161">
        <f t="shared" si="3"/>
        <v>0</v>
      </c>
      <c r="AK207" s="1160"/>
    </row>
    <row r="208" spans="1:37" ht="15.75" x14ac:dyDescent="0.25">
      <c r="A208" s="179"/>
      <c r="B208" s="179"/>
      <c r="C208" s="179"/>
      <c r="D208" s="179"/>
      <c r="E208" s="179"/>
      <c r="F208" s="179"/>
      <c r="G208" s="179"/>
      <c r="H208" s="181"/>
      <c r="I208" s="179"/>
      <c r="J208" s="424"/>
      <c r="K208" s="424"/>
      <c r="Q208" s="1164"/>
      <c r="R208" s="1160" t="s">
        <v>1445</v>
      </c>
      <c r="S208" s="1160" t="s">
        <v>844</v>
      </c>
      <c r="T208" s="1160">
        <v>0</v>
      </c>
      <c r="U208" s="1160" t="s">
        <v>1132</v>
      </c>
      <c r="V208" s="1161">
        <v>3.27</v>
      </c>
      <c r="W208" s="1161">
        <v>3.27</v>
      </c>
      <c r="X208" s="1161">
        <v>0</v>
      </c>
      <c r="Y208" s="1160"/>
      <c r="Z208" s="1161">
        <v>0</v>
      </c>
      <c r="AA208" s="180"/>
      <c r="AB208" s="1160" t="s">
        <v>1420</v>
      </c>
      <c r="AC208" s="1160" t="s">
        <v>891</v>
      </c>
      <c r="AD208" s="1160">
        <v>0</v>
      </c>
      <c r="AE208" s="1160" t="s">
        <v>1146</v>
      </c>
      <c r="AF208" s="1161">
        <v>6</v>
      </c>
      <c r="AG208" s="1161">
        <v>6</v>
      </c>
      <c r="AH208" s="1161">
        <v>0</v>
      </c>
      <c r="AI208" s="1160"/>
      <c r="AJ208" s="1161">
        <f t="shared" si="3"/>
        <v>0</v>
      </c>
      <c r="AK208" s="1160"/>
    </row>
    <row r="209" spans="1:37" ht="15.75" x14ac:dyDescent="0.25">
      <c r="A209" s="179"/>
      <c r="B209" s="179"/>
      <c r="C209" s="179"/>
      <c r="D209" s="179"/>
      <c r="E209" s="179"/>
      <c r="F209" s="179"/>
      <c r="G209" s="179"/>
      <c r="H209" s="181"/>
      <c r="I209" s="179"/>
      <c r="J209" s="424"/>
      <c r="K209" s="424"/>
      <c r="Q209" s="1164"/>
      <c r="R209" s="1160" t="s">
        <v>1445</v>
      </c>
      <c r="S209" s="1160" t="s">
        <v>845</v>
      </c>
      <c r="T209" s="1160">
        <v>0</v>
      </c>
      <c r="U209" s="1160" t="s">
        <v>1132</v>
      </c>
      <c r="V209" s="1161">
        <v>2.0350000000000001</v>
      </c>
      <c r="W209" s="1161">
        <v>2.0350000000000001</v>
      </c>
      <c r="X209" s="1161">
        <v>0</v>
      </c>
      <c r="Y209" s="1160"/>
      <c r="Z209" s="1161">
        <v>0</v>
      </c>
      <c r="AA209" s="180"/>
      <c r="AB209" s="1160" t="s">
        <v>1420</v>
      </c>
      <c r="AC209" s="1160" t="s">
        <v>1428</v>
      </c>
      <c r="AD209" s="1160">
        <v>0</v>
      </c>
      <c r="AE209" s="1160" t="s">
        <v>1132</v>
      </c>
      <c r="AF209" s="1161">
        <v>1.825</v>
      </c>
      <c r="AG209" s="1161">
        <v>1.825</v>
      </c>
      <c r="AH209" s="1161">
        <v>0</v>
      </c>
      <c r="AI209" s="1160"/>
      <c r="AJ209" s="1161">
        <f t="shared" si="3"/>
        <v>0</v>
      </c>
      <c r="AK209" s="1160"/>
    </row>
    <row r="210" spans="1:37" ht="15.75" x14ac:dyDescent="0.25">
      <c r="A210" s="179"/>
      <c r="B210" s="179"/>
      <c r="C210" s="179"/>
      <c r="D210" s="179"/>
      <c r="E210" s="179"/>
      <c r="F210" s="179"/>
      <c r="G210" s="179"/>
      <c r="H210" s="181"/>
      <c r="I210" s="179"/>
      <c r="J210" s="424"/>
      <c r="K210" s="424"/>
      <c r="Q210" s="1164"/>
      <c r="R210" s="1160" t="s">
        <v>1445</v>
      </c>
      <c r="S210" s="1160" t="s">
        <v>846</v>
      </c>
      <c r="T210" s="1160">
        <v>0</v>
      </c>
      <c r="U210" s="1160" t="s">
        <v>1132</v>
      </c>
      <c r="V210" s="1161">
        <v>2.78</v>
      </c>
      <c r="W210" s="1161">
        <v>2.78</v>
      </c>
      <c r="X210" s="1161">
        <v>0</v>
      </c>
      <c r="Y210" s="1160"/>
      <c r="Z210" s="1161">
        <v>0</v>
      </c>
      <c r="AA210" s="180"/>
      <c r="AB210" s="1160" t="s">
        <v>1420</v>
      </c>
      <c r="AC210" s="1160" t="s">
        <v>1426</v>
      </c>
      <c r="AD210" s="1160">
        <v>0</v>
      </c>
      <c r="AE210" s="1160" t="s">
        <v>1132</v>
      </c>
      <c r="AF210" s="1161">
        <v>3.4249999999999998</v>
      </c>
      <c r="AG210" s="1161">
        <v>3.65</v>
      </c>
      <c r="AH210" s="1161">
        <v>0</v>
      </c>
      <c r="AI210" s="1160"/>
      <c r="AJ210" s="1161">
        <f t="shared" si="3"/>
        <v>0.22500000000000009</v>
      </c>
      <c r="AK210" s="1160"/>
    </row>
    <row r="211" spans="1:37" ht="15.75" x14ac:dyDescent="0.25">
      <c r="A211" s="179"/>
      <c r="B211" s="179"/>
      <c r="C211" s="179"/>
      <c r="D211" s="179"/>
      <c r="E211" s="179"/>
      <c r="F211" s="179"/>
      <c r="G211" s="179"/>
      <c r="H211" s="181"/>
      <c r="I211" s="179"/>
      <c r="J211" s="424"/>
      <c r="K211" s="424"/>
      <c r="Q211" s="1164"/>
      <c r="R211" s="1160" t="s">
        <v>1445</v>
      </c>
      <c r="S211" s="1160" t="s">
        <v>879</v>
      </c>
      <c r="T211" s="1160">
        <v>0</v>
      </c>
      <c r="U211" s="1160" t="s">
        <v>1132</v>
      </c>
      <c r="V211" s="1161">
        <v>2.5099999999999998</v>
      </c>
      <c r="W211" s="1161">
        <v>2.5099999999999998</v>
      </c>
      <c r="X211" s="1161">
        <v>0.252</v>
      </c>
      <c r="Y211" s="1160"/>
      <c r="Z211" s="1161">
        <v>0</v>
      </c>
      <c r="AA211" s="180"/>
      <c r="AB211" s="1160" t="s">
        <v>1420</v>
      </c>
      <c r="AC211" s="1160" t="s">
        <v>1427</v>
      </c>
      <c r="AD211" s="1160">
        <v>0</v>
      </c>
      <c r="AE211" s="1160" t="s">
        <v>1132</v>
      </c>
      <c r="AF211" s="1161">
        <v>1.825</v>
      </c>
      <c r="AG211" s="1161">
        <v>1.825</v>
      </c>
      <c r="AH211" s="1161">
        <v>0</v>
      </c>
      <c r="AI211" s="1160"/>
      <c r="AJ211" s="1161">
        <f t="shared" si="3"/>
        <v>0</v>
      </c>
      <c r="AK211" s="1160"/>
    </row>
    <row r="212" spans="1:37" ht="15.75" x14ac:dyDescent="0.25">
      <c r="A212" s="179"/>
      <c r="B212" s="179"/>
      <c r="C212" s="179"/>
      <c r="D212" s="179"/>
      <c r="E212" s="179"/>
      <c r="F212" s="179"/>
      <c r="G212" s="179"/>
      <c r="H212" s="181"/>
      <c r="I212" s="179"/>
      <c r="J212" s="424"/>
      <c r="K212" s="424"/>
      <c r="Q212" s="1164"/>
      <c r="R212" s="1160" t="s">
        <v>198</v>
      </c>
      <c r="S212" s="1160" t="s">
        <v>880</v>
      </c>
      <c r="T212" s="1160">
        <v>0</v>
      </c>
      <c r="U212" s="1160" t="s">
        <v>1132</v>
      </c>
      <c r="V212" s="1161">
        <v>15</v>
      </c>
      <c r="W212" s="1161">
        <v>15</v>
      </c>
      <c r="X212" s="1161">
        <v>46962.297000000006</v>
      </c>
      <c r="Y212" s="1160"/>
      <c r="Z212" s="1161">
        <v>0</v>
      </c>
      <c r="AA212" s="180"/>
      <c r="AB212" s="1160" t="s">
        <v>1573</v>
      </c>
      <c r="AC212" s="1160" t="s">
        <v>1439</v>
      </c>
      <c r="AD212" s="1160">
        <v>0</v>
      </c>
      <c r="AE212" s="1160" t="s">
        <v>1132</v>
      </c>
      <c r="AF212" s="1161">
        <v>5.4</v>
      </c>
      <c r="AG212" s="1161">
        <v>5.4</v>
      </c>
      <c r="AH212" s="1161">
        <v>36004.092799999999</v>
      </c>
      <c r="AI212" s="1160"/>
      <c r="AJ212" s="1161">
        <f t="shared" si="3"/>
        <v>0</v>
      </c>
      <c r="AK212" s="1160"/>
    </row>
    <row r="213" spans="1:37" ht="15.75" x14ac:dyDescent="0.25">
      <c r="A213" s="179"/>
      <c r="B213" s="179"/>
      <c r="C213" s="179"/>
      <c r="D213" s="179"/>
      <c r="E213" s="179"/>
      <c r="F213" s="179"/>
      <c r="G213" s="179"/>
      <c r="H213" s="181"/>
      <c r="I213" s="179"/>
      <c r="J213" s="424"/>
      <c r="K213" s="424"/>
      <c r="Q213" s="1164"/>
      <c r="R213" s="1160" t="s">
        <v>200</v>
      </c>
      <c r="S213" s="1160" t="s">
        <v>1397</v>
      </c>
      <c r="T213" s="1160">
        <v>0</v>
      </c>
      <c r="U213" s="1160" t="s">
        <v>1132</v>
      </c>
      <c r="V213" s="1161">
        <v>5.6</v>
      </c>
      <c r="W213" s="1161">
        <v>5.6</v>
      </c>
      <c r="X213" s="1161">
        <v>46912.858</v>
      </c>
      <c r="Y213" s="1160"/>
      <c r="Z213" s="1161">
        <v>0</v>
      </c>
      <c r="AA213" s="180"/>
      <c r="AB213" s="1160" t="s">
        <v>1573</v>
      </c>
      <c r="AC213" s="1160" t="s">
        <v>1438</v>
      </c>
      <c r="AD213" s="1160">
        <v>0</v>
      </c>
      <c r="AE213" s="1160" t="s">
        <v>1132</v>
      </c>
      <c r="AF213" s="1161">
        <v>1.2</v>
      </c>
      <c r="AG213" s="1161">
        <v>1.2</v>
      </c>
      <c r="AH213" s="1161">
        <v>4845</v>
      </c>
      <c r="AI213" s="1160"/>
      <c r="AJ213" s="1161">
        <f t="shared" si="3"/>
        <v>0</v>
      </c>
      <c r="AK213" s="1160"/>
    </row>
    <row r="214" spans="1:37" ht="15.75" x14ac:dyDescent="0.25">
      <c r="A214" s="179"/>
      <c r="B214" s="179"/>
      <c r="C214" s="179"/>
      <c r="D214" s="179"/>
      <c r="E214" s="179"/>
      <c r="F214" s="179"/>
      <c r="G214" s="179"/>
      <c r="H214" s="181"/>
      <c r="I214" s="179"/>
      <c r="J214" s="424"/>
      <c r="K214" s="424"/>
      <c r="Q214" s="1164"/>
      <c r="R214" s="1160" t="s">
        <v>200</v>
      </c>
      <c r="S214" s="1160" t="s">
        <v>1398</v>
      </c>
      <c r="T214" s="1160">
        <v>0</v>
      </c>
      <c r="U214" s="1160" t="s">
        <v>1132</v>
      </c>
      <c r="V214" s="1161">
        <v>6.3</v>
      </c>
      <c r="W214" s="1161">
        <v>6.3</v>
      </c>
      <c r="X214" s="1161">
        <v>50251.885999999999</v>
      </c>
      <c r="Y214" s="1160"/>
      <c r="Z214" s="1161">
        <v>0</v>
      </c>
      <c r="AA214" s="180"/>
      <c r="AB214" s="1160" t="s">
        <v>1586</v>
      </c>
      <c r="AC214" s="1160" t="s">
        <v>1442</v>
      </c>
      <c r="AD214" s="1160">
        <v>0</v>
      </c>
      <c r="AE214" s="1160" t="s">
        <v>1132</v>
      </c>
      <c r="AF214" s="1161">
        <v>4.71</v>
      </c>
      <c r="AG214" s="1161">
        <v>4.71</v>
      </c>
      <c r="AH214" s="1161">
        <v>23063.829087499998</v>
      </c>
      <c r="AI214" s="1160"/>
      <c r="AJ214" s="1161">
        <f t="shared" si="3"/>
        <v>0</v>
      </c>
      <c r="AK214" s="1160"/>
    </row>
    <row r="215" spans="1:37" ht="15.75" x14ac:dyDescent="0.25">
      <c r="A215" s="179"/>
      <c r="B215" s="179"/>
      <c r="C215" s="179"/>
      <c r="D215" s="179"/>
      <c r="E215" s="179"/>
      <c r="F215" s="179"/>
      <c r="G215" s="179"/>
      <c r="H215" s="181"/>
      <c r="I215" s="179"/>
      <c r="J215" s="424"/>
      <c r="K215" s="424"/>
      <c r="Q215" s="1164"/>
      <c r="R215" s="1160" t="s">
        <v>200</v>
      </c>
      <c r="S215" s="1160" t="s">
        <v>1399</v>
      </c>
      <c r="T215" s="1160">
        <v>0</v>
      </c>
      <c r="U215" s="1160" t="s">
        <v>1132</v>
      </c>
      <c r="V215" s="1161">
        <v>12.8</v>
      </c>
      <c r="W215" s="1161">
        <v>12.8</v>
      </c>
      <c r="X215" s="1161">
        <v>89553.713999999993</v>
      </c>
      <c r="Y215" s="1160"/>
      <c r="Z215" s="1161">
        <v>0</v>
      </c>
      <c r="AA215" s="180"/>
      <c r="AB215" s="1160" t="s">
        <v>1586</v>
      </c>
      <c r="AC215" s="1160" t="s">
        <v>782</v>
      </c>
      <c r="AD215" s="1160">
        <v>0</v>
      </c>
      <c r="AE215" s="1160" t="s">
        <v>1132</v>
      </c>
      <c r="AF215" s="1161">
        <v>2.9159999999999999</v>
      </c>
      <c r="AG215" s="1161">
        <v>2.9159999999999999</v>
      </c>
      <c r="AH215" s="1161">
        <v>6.24</v>
      </c>
      <c r="AI215" s="1160"/>
      <c r="AJ215" s="1161">
        <f t="shared" si="3"/>
        <v>0</v>
      </c>
      <c r="AK215" s="1160"/>
    </row>
    <row r="216" spans="1:37" ht="15.75" x14ac:dyDescent="0.25">
      <c r="A216" s="179"/>
      <c r="B216" s="179"/>
      <c r="C216" s="179"/>
      <c r="D216" s="179"/>
      <c r="E216" s="179"/>
      <c r="F216" s="179"/>
      <c r="G216" s="179"/>
      <c r="H216" s="181"/>
      <c r="I216" s="179"/>
      <c r="J216" s="424"/>
      <c r="K216" s="424"/>
      <c r="Q216" s="1164"/>
      <c r="R216" s="1160" t="s">
        <v>200</v>
      </c>
      <c r="S216" s="1160" t="s">
        <v>881</v>
      </c>
      <c r="T216" s="1160">
        <v>0</v>
      </c>
      <c r="U216" s="1160" t="s">
        <v>1132</v>
      </c>
      <c r="V216" s="1161">
        <v>3</v>
      </c>
      <c r="W216" s="1161">
        <v>3</v>
      </c>
      <c r="X216" s="1161">
        <v>0</v>
      </c>
      <c r="Y216" s="1160"/>
      <c r="Z216" s="1161">
        <v>0</v>
      </c>
      <c r="AA216" s="180"/>
      <c r="AB216" s="1160" t="s">
        <v>1576</v>
      </c>
      <c r="AC216" s="1160" t="s">
        <v>892</v>
      </c>
      <c r="AD216" s="1160">
        <v>0</v>
      </c>
      <c r="AE216" s="1160" t="s">
        <v>1132</v>
      </c>
      <c r="AF216" s="1161"/>
      <c r="AG216" s="1161">
        <v>2.5</v>
      </c>
      <c r="AH216" s="1161">
        <v>0</v>
      </c>
      <c r="AI216" s="1160"/>
      <c r="AJ216" s="1161">
        <f t="shared" si="3"/>
        <v>2.5</v>
      </c>
      <c r="AK216" s="1160"/>
    </row>
    <row r="217" spans="1:37" ht="15.75" x14ac:dyDescent="0.25">
      <c r="A217" s="179"/>
      <c r="B217" s="179"/>
      <c r="C217" s="179"/>
      <c r="D217" s="179"/>
      <c r="E217" s="179"/>
      <c r="F217" s="179"/>
      <c r="G217" s="179"/>
      <c r="H217" s="181"/>
      <c r="I217" s="179"/>
      <c r="J217" s="424"/>
      <c r="K217" s="424"/>
      <c r="Q217" s="1164"/>
      <c r="R217" s="1160" t="s">
        <v>200</v>
      </c>
      <c r="S217" s="1160" t="s">
        <v>882</v>
      </c>
      <c r="T217" s="1160">
        <v>0</v>
      </c>
      <c r="U217" s="1160" t="s">
        <v>1132</v>
      </c>
      <c r="V217" s="1161">
        <v>41.75</v>
      </c>
      <c r="W217" s="1161">
        <v>41.75</v>
      </c>
      <c r="X217" s="1161">
        <v>38649.050000000003</v>
      </c>
      <c r="Y217" s="1160"/>
      <c r="Z217" s="1161">
        <v>0</v>
      </c>
      <c r="AA217" s="180"/>
      <c r="AB217" s="1160" t="s">
        <v>1576</v>
      </c>
      <c r="AC217" s="1160" t="s">
        <v>893</v>
      </c>
      <c r="AD217" s="1160">
        <v>0</v>
      </c>
      <c r="AE217" s="1160" t="s">
        <v>1132</v>
      </c>
      <c r="AF217" s="1161"/>
      <c r="AG217" s="1161">
        <v>3.5</v>
      </c>
      <c r="AH217" s="1161">
        <v>9365.5910000000003</v>
      </c>
      <c r="AI217" s="1160"/>
      <c r="AJ217" s="1161">
        <f t="shared" si="3"/>
        <v>3.5</v>
      </c>
      <c r="AK217" s="1160"/>
    </row>
    <row r="218" spans="1:37" ht="15.75" x14ac:dyDescent="0.25">
      <c r="A218" s="179"/>
      <c r="B218" s="179"/>
      <c r="C218" s="179"/>
      <c r="D218" s="179"/>
      <c r="E218" s="179"/>
      <c r="F218" s="179"/>
      <c r="G218" s="179"/>
      <c r="H218" s="181"/>
      <c r="I218" s="179"/>
      <c r="J218" s="424"/>
      <c r="K218" s="424"/>
      <c r="Q218" s="1164"/>
      <c r="R218" s="1160" t="s">
        <v>200</v>
      </c>
      <c r="S218" s="1160" t="s">
        <v>883</v>
      </c>
      <c r="T218" s="1160">
        <v>0</v>
      </c>
      <c r="U218" s="1160" t="s">
        <v>1132</v>
      </c>
      <c r="V218" s="1161">
        <v>0.8</v>
      </c>
      <c r="W218" s="1161">
        <v>0.8</v>
      </c>
      <c r="X218" s="1161">
        <v>0</v>
      </c>
      <c r="Y218" s="1160"/>
      <c r="Z218" s="1161">
        <v>0</v>
      </c>
      <c r="AA218" s="180"/>
      <c r="AB218" s="1160" t="s">
        <v>1576</v>
      </c>
      <c r="AC218" s="1160" t="s">
        <v>894</v>
      </c>
      <c r="AD218" s="1160">
        <v>0</v>
      </c>
      <c r="AE218" s="1160" t="s">
        <v>1132</v>
      </c>
      <c r="AF218" s="1161"/>
      <c r="AG218" s="1161">
        <v>2</v>
      </c>
      <c r="AH218" s="1161">
        <v>0</v>
      </c>
      <c r="AI218" s="1160"/>
      <c r="AJ218" s="1161">
        <f t="shared" si="3"/>
        <v>2</v>
      </c>
      <c r="AK218" s="1160"/>
    </row>
    <row r="219" spans="1:37" ht="15.75" x14ac:dyDescent="0.25">
      <c r="A219" s="179"/>
      <c r="B219" s="179"/>
      <c r="C219" s="179"/>
      <c r="D219" s="179"/>
      <c r="E219" s="179"/>
      <c r="F219" s="179"/>
      <c r="G219" s="179"/>
      <c r="H219" s="181"/>
      <c r="I219" s="179"/>
      <c r="J219" s="424"/>
      <c r="K219" s="424"/>
      <c r="Q219" s="1164"/>
      <c r="R219" s="1160" t="s">
        <v>200</v>
      </c>
      <c r="S219" s="1160" t="s">
        <v>884</v>
      </c>
      <c r="T219" s="1160">
        <v>0</v>
      </c>
      <c r="U219" s="1160" t="s">
        <v>1146</v>
      </c>
      <c r="V219" s="1161">
        <v>0.8</v>
      </c>
      <c r="W219" s="1161">
        <v>0.8</v>
      </c>
      <c r="X219" s="1161">
        <v>0</v>
      </c>
      <c r="Y219" s="1160"/>
      <c r="Z219" s="1161">
        <v>0</v>
      </c>
      <c r="AA219" s="180"/>
      <c r="AB219" s="1160" t="s">
        <v>1576</v>
      </c>
      <c r="AC219" s="1160" t="s">
        <v>895</v>
      </c>
      <c r="AD219" s="1160">
        <v>0</v>
      </c>
      <c r="AE219" s="1160" t="s">
        <v>1132</v>
      </c>
      <c r="AF219" s="1161"/>
      <c r="AG219" s="1161">
        <v>2</v>
      </c>
      <c r="AH219" s="1161">
        <v>116.649</v>
      </c>
      <c r="AI219" s="1160"/>
      <c r="AJ219" s="1161">
        <f t="shared" si="3"/>
        <v>2</v>
      </c>
      <c r="AK219" s="1160"/>
    </row>
    <row r="220" spans="1:37" ht="15.75" x14ac:dyDescent="0.25">
      <c r="A220" s="179"/>
      <c r="B220" s="179"/>
      <c r="C220" s="179"/>
      <c r="D220" s="179"/>
      <c r="E220" s="179"/>
      <c r="F220" s="179"/>
      <c r="G220" s="179"/>
      <c r="H220" s="181"/>
      <c r="I220" s="179"/>
      <c r="J220" s="424"/>
      <c r="K220" s="424"/>
      <c r="Q220" s="1164"/>
      <c r="R220" s="1160" t="s">
        <v>1447</v>
      </c>
      <c r="S220" s="1160" t="s">
        <v>885</v>
      </c>
      <c r="T220" s="1160">
        <v>0</v>
      </c>
      <c r="U220" s="1160" t="s">
        <v>1132</v>
      </c>
      <c r="V220" s="1161">
        <v>2.04</v>
      </c>
      <c r="W220" s="1161">
        <v>2.04</v>
      </c>
      <c r="X220" s="1161">
        <v>66.089493840937564</v>
      </c>
      <c r="Y220" s="1160"/>
      <c r="Z220" s="1161">
        <v>0</v>
      </c>
      <c r="AA220" s="180"/>
      <c r="AB220" s="1160" t="s">
        <v>1576</v>
      </c>
      <c r="AC220" s="1160" t="s">
        <v>896</v>
      </c>
      <c r="AD220" s="1160">
        <v>0</v>
      </c>
      <c r="AE220" s="1160" t="s">
        <v>1132</v>
      </c>
      <c r="AF220" s="1161"/>
      <c r="AG220" s="1161">
        <v>4</v>
      </c>
      <c r="AH220" s="1161">
        <v>0</v>
      </c>
      <c r="AI220" s="1160"/>
      <c r="AJ220" s="1161">
        <f t="shared" si="3"/>
        <v>4</v>
      </c>
      <c r="AK220" s="1160"/>
    </row>
    <row r="221" spans="1:37" ht="15.75" x14ac:dyDescent="0.25">
      <c r="A221" s="179"/>
      <c r="B221" s="179"/>
      <c r="C221" s="179"/>
      <c r="D221" s="179"/>
      <c r="E221" s="179"/>
      <c r="F221" s="179"/>
      <c r="G221" s="179"/>
      <c r="H221" s="181"/>
      <c r="I221" s="179"/>
      <c r="J221" s="424"/>
      <c r="K221" s="424"/>
      <c r="Q221" s="1164"/>
      <c r="R221" s="1160" t="s">
        <v>1447</v>
      </c>
      <c r="S221" s="1160" t="s">
        <v>886</v>
      </c>
      <c r="T221" s="1160">
        <v>0</v>
      </c>
      <c r="U221" s="1160" t="s">
        <v>1132</v>
      </c>
      <c r="V221" s="1161">
        <v>7.5</v>
      </c>
      <c r="W221" s="1161">
        <v>7.5</v>
      </c>
      <c r="X221" s="1161">
        <v>74.852478593809806</v>
      </c>
      <c r="Y221" s="1160"/>
      <c r="Z221" s="1161">
        <v>0</v>
      </c>
      <c r="AA221" s="180"/>
      <c r="AB221" s="1160" t="s">
        <v>1576</v>
      </c>
      <c r="AC221" s="1160" t="s">
        <v>897</v>
      </c>
      <c r="AD221" s="1160">
        <v>0</v>
      </c>
      <c r="AE221" s="1160" t="s">
        <v>1146</v>
      </c>
      <c r="AF221" s="1161"/>
      <c r="AG221" s="1161">
        <v>2</v>
      </c>
      <c r="AH221" s="1161">
        <v>122.99300000000001</v>
      </c>
      <c r="AI221" s="1160"/>
      <c r="AJ221" s="1161">
        <f t="shared" si="3"/>
        <v>2</v>
      </c>
      <c r="AK221" s="1160"/>
    </row>
    <row r="222" spans="1:37" ht="15.75" x14ac:dyDescent="0.25">
      <c r="A222" s="179"/>
      <c r="B222" s="179"/>
      <c r="C222" s="179"/>
      <c r="D222" s="179"/>
      <c r="E222" s="179"/>
      <c r="F222" s="179"/>
      <c r="G222" s="179"/>
      <c r="H222" s="181"/>
      <c r="I222" s="179"/>
      <c r="J222" s="424"/>
      <c r="K222" s="424"/>
      <c r="Q222" s="1164"/>
      <c r="R222" s="1160" t="s">
        <v>1447</v>
      </c>
      <c r="S222" s="1160" t="s">
        <v>887</v>
      </c>
      <c r="T222" s="1160">
        <v>0</v>
      </c>
      <c r="U222" s="1160" t="s">
        <v>1132</v>
      </c>
      <c r="V222" s="1161">
        <v>0.9</v>
      </c>
      <c r="W222" s="1161">
        <v>0.9</v>
      </c>
      <c r="X222" s="1161">
        <v>0</v>
      </c>
      <c r="Y222" s="1160"/>
      <c r="Z222" s="1161">
        <v>0</v>
      </c>
      <c r="AA222" s="180"/>
      <c r="AB222" s="1160" t="s">
        <v>389</v>
      </c>
      <c r="AC222" s="1160"/>
      <c r="AD222" s="1160"/>
      <c r="AE222" s="1160"/>
      <c r="AF222" s="1161">
        <v>1089.519</v>
      </c>
      <c r="AG222" s="1161">
        <v>1114.788</v>
      </c>
      <c r="AH222" s="1161">
        <v>2161843.648180414</v>
      </c>
      <c r="AI222" s="1160"/>
      <c r="AJ222" s="1161">
        <f t="shared" si="3"/>
        <v>25.269000000000005</v>
      </c>
      <c r="AK222" s="1160"/>
    </row>
    <row r="223" spans="1:37" ht="15.75" x14ac:dyDescent="0.25">
      <c r="A223" s="179"/>
      <c r="B223" s="179"/>
      <c r="C223" s="179"/>
      <c r="D223" s="179"/>
      <c r="E223" s="179"/>
      <c r="F223" s="179"/>
      <c r="G223" s="179"/>
      <c r="H223" s="181"/>
      <c r="I223" s="179"/>
      <c r="J223" s="424"/>
      <c r="K223" s="424"/>
      <c r="Q223" s="1164"/>
      <c r="R223" s="1160" t="s">
        <v>1447</v>
      </c>
      <c r="S223" s="1160" t="s">
        <v>888</v>
      </c>
      <c r="T223" s="1160">
        <v>0</v>
      </c>
      <c r="U223" s="1160" t="s">
        <v>1132</v>
      </c>
      <c r="V223" s="1161">
        <v>2.1</v>
      </c>
      <c r="W223" s="1161">
        <v>2.1</v>
      </c>
      <c r="X223" s="1161">
        <v>24.920492864603279</v>
      </c>
      <c r="Y223" s="1160"/>
      <c r="Z223" s="1161">
        <v>0</v>
      </c>
      <c r="AA223" s="180"/>
      <c r="AI223" s="1160"/>
      <c r="AJ223" s="1161">
        <f t="shared" si="3"/>
        <v>0</v>
      </c>
      <c r="AK223" s="1160"/>
    </row>
    <row r="224" spans="1:37" ht="15.75" x14ac:dyDescent="0.25">
      <c r="A224" s="179"/>
      <c r="B224" s="179"/>
      <c r="C224" s="179"/>
      <c r="D224" s="179"/>
      <c r="E224" s="179"/>
      <c r="F224" s="179"/>
      <c r="G224" s="179"/>
      <c r="H224" s="181"/>
      <c r="I224" s="179"/>
      <c r="J224" s="424"/>
      <c r="K224" s="424"/>
      <c r="Q224" s="1164"/>
      <c r="R224" s="1160" t="s">
        <v>1447</v>
      </c>
      <c r="S224" s="1160" t="s">
        <v>889</v>
      </c>
      <c r="T224" s="1160">
        <v>0</v>
      </c>
      <c r="U224" s="1160" t="s">
        <v>1132</v>
      </c>
      <c r="V224" s="1161">
        <v>3.5</v>
      </c>
      <c r="W224" s="1161">
        <v>3.5</v>
      </c>
      <c r="X224" s="1161">
        <v>0</v>
      </c>
      <c r="Y224" s="1160"/>
      <c r="Z224" s="1161">
        <v>0</v>
      </c>
      <c r="AA224" s="180"/>
      <c r="AI224" s="1160"/>
      <c r="AJ224" s="1161">
        <f t="shared" si="3"/>
        <v>0</v>
      </c>
      <c r="AK224" s="1160"/>
    </row>
    <row r="225" spans="1:37" ht="15.75" x14ac:dyDescent="0.25">
      <c r="A225" s="179"/>
      <c r="B225" s="179"/>
      <c r="C225" s="179"/>
      <c r="D225" s="179"/>
      <c r="E225" s="179"/>
      <c r="F225" s="179"/>
      <c r="G225" s="179"/>
      <c r="H225" s="181"/>
      <c r="I225" s="179"/>
      <c r="J225" s="424"/>
      <c r="K225" s="424"/>
      <c r="Q225" s="1164"/>
      <c r="R225" s="1160" t="s">
        <v>1420</v>
      </c>
      <c r="S225" s="1160" t="s">
        <v>890</v>
      </c>
      <c r="T225" s="1160">
        <v>0</v>
      </c>
      <c r="U225" s="1160" t="s">
        <v>1132</v>
      </c>
      <c r="V225" s="1161">
        <v>3.65</v>
      </c>
      <c r="W225" s="1161">
        <v>3.4249999999999998</v>
      </c>
      <c r="X225" s="1161">
        <v>0</v>
      </c>
      <c r="Y225" s="1160"/>
      <c r="Z225" s="1161">
        <v>-0.22500000000000009</v>
      </c>
      <c r="AA225" s="180"/>
      <c r="AI225" s="1160"/>
      <c r="AJ225" s="1161">
        <f t="shared" si="3"/>
        <v>0</v>
      </c>
      <c r="AK225" s="1160"/>
    </row>
    <row r="226" spans="1:37" ht="15.75" x14ac:dyDescent="0.25">
      <c r="A226" s="179"/>
      <c r="B226" s="179"/>
      <c r="C226" s="179"/>
      <c r="D226" s="179"/>
      <c r="E226" s="179"/>
      <c r="F226" s="179"/>
      <c r="G226" s="179"/>
      <c r="H226" s="181"/>
      <c r="I226" s="179"/>
      <c r="J226" s="424"/>
      <c r="K226" s="424"/>
      <c r="Q226" s="1164"/>
      <c r="R226" s="1160" t="s">
        <v>1420</v>
      </c>
      <c r="S226" s="1160" t="s">
        <v>1421</v>
      </c>
      <c r="T226" s="1160">
        <v>0</v>
      </c>
      <c r="U226" s="1160" t="s">
        <v>1132</v>
      </c>
      <c r="V226" s="1161">
        <v>1.6</v>
      </c>
      <c r="W226" s="1161">
        <v>1.6</v>
      </c>
      <c r="X226" s="1161">
        <v>0</v>
      </c>
      <c r="Y226" s="1160"/>
      <c r="Z226" s="1161">
        <v>0</v>
      </c>
      <c r="AA226" s="180"/>
      <c r="AI226" s="1160"/>
      <c r="AJ226" s="1161">
        <f t="shared" si="3"/>
        <v>0</v>
      </c>
      <c r="AK226" s="1160"/>
    </row>
    <row r="227" spans="1:37" ht="15.75" x14ac:dyDescent="0.25">
      <c r="A227" s="179"/>
      <c r="B227" s="179"/>
      <c r="C227" s="179"/>
      <c r="D227" s="179"/>
      <c r="E227" s="179"/>
      <c r="F227" s="179"/>
      <c r="G227" s="179"/>
      <c r="H227" s="181"/>
      <c r="I227" s="179"/>
      <c r="J227" s="424"/>
      <c r="K227" s="424"/>
      <c r="Q227" s="1164"/>
      <c r="R227" s="1160" t="s">
        <v>1420</v>
      </c>
      <c r="S227" s="1160" t="s">
        <v>891</v>
      </c>
      <c r="T227" s="1160">
        <v>0</v>
      </c>
      <c r="U227" s="1160" t="s">
        <v>1146</v>
      </c>
      <c r="V227" s="1161">
        <v>6</v>
      </c>
      <c r="W227" s="1161">
        <v>6</v>
      </c>
      <c r="X227" s="1161">
        <v>0</v>
      </c>
      <c r="Y227" s="1160"/>
      <c r="Z227" s="1161">
        <v>0</v>
      </c>
      <c r="AA227" s="180"/>
      <c r="AI227" s="1160"/>
      <c r="AJ227" s="1161">
        <f t="shared" si="3"/>
        <v>0</v>
      </c>
      <c r="AK227" s="1160"/>
    </row>
    <row r="228" spans="1:37" ht="15.75" x14ac:dyDescent="0.25">
      <c r="A228" s="179"/>
      <c r="B228" s="179"/>
      <c r="C228" s="179"/>
      <c r="D228" s="179"/>
      <c r="E228" s="179"/>
      <c r="F228" s="179"/>
      <c r="G228" s="179"/>
      <c r="H228" s="181"/>
      <c r="I228" s="179"/>
      <c r="J228" s="424"/>
      <c r="K228" s="424"/>
      <c r="Q228" s="1164"/>
      <c r="R228" s="1160" t="s">
        <v>1420</v>
      </c>
      <c r="S228" s="1160" t="s">
        <v>1428</v>
      </c>
      <c r="T228" s="1160">
        <v>0</v>
      </c>
      <c r="U228" s="1160" t="s">
        <v>1132</v>
      </c>
      <c r="V228" s="1161">
        <v>1.825</v>
      </c>
      <c r="W228" s="1161">
        <v>1.825</v>
      </c>
      <c r="X228" s="1161">
        <v>0</v>
      </c>
      <c r="Y228" s="1160"/>
      <c r="Z228" s="1161">
        <v>0</v>
      </c>
      <c r="AA228" s="180"/>
      <c r="AI228" s="1160"/>
      <c r="AJ228" s="1161">
        <f t="shared" si="3"/>
        <v>0</v>
      </c>
      <c r="AK228" s="1160"/>
    </row>
    <row r="229" spans="1:37" ht="15.75" x14ac:dyDescent="0.25">
      <c r="A229" s="179"/>
      <c r="B229" s="179"/>
      <c r="C229" s="179"/>
      <c r="D229" s="179"/>
      <c r="E229" s="179"/>
      <c r="F229" s="179"/>
      <c r="G229" s="179"/>
      <c r="H229" s="181"/>
      <c r="I229" s="179"/>
      <c r="J229" s="424"/>
      <c r="K229" s="424"/>
      <c r="Q229" s="1164"/>
      <c r="R229" s="1160" t="s">
        <v>1420</v>
      </c>
      <c r="S229" s="1160" t="s">
        <v>1426</v>
      </c>
      <c r="T229" s="1160">
        <v>0</v>
      </c>
      <c r="U229" s="1160" t="s">
        <v>1132</v>
      </c>
      <c r="V229" s="1161">
        <v>3.4249999999999998</v>
      </c>
      <c r="W229" s="1161">
        <v>3.65</v>
      </c>
      <c r="X229" s="1161">
        <v>0</v>
      </c>
      <c r="Y229" s="1160"/>
      <c r="Z229" s="1161">
        <v>0.22500000000000009</v>
      </c>
      <c r="AA229" s="180"/>
      <c r="AI229" s="1160"/>
      <c r="AJ229" s="1161">
        <f t="shared" si="3"/>
        <v>0</v>
      </c>
      <c r="AK229" s="1160"/>
    </row>
    <row r="230" spans="1:37" ht="15.75" x14ac:dyDescent="0.25">
      <c r="A230" s="179"/>
      <c r="B230" s="179"/>
      <c r="C230" s="179"/>
      <c r="D230" s="179"/>
      <c r="E230" s="179"/>
      <c r="F230" s="179"/>
      <c r="G230" s="179"/>
      <c r="H230" s="181"/>
      <c r="I230" s="179"/>
      <c r="J230" s="424"/>
      <c r="K230" s="424"/>
      <c r="Q230" s="1164"/>
      <c r="R230" s="1160" t="s">
        <v>1420</v>
      </c>
      <c r="S230" s="1160" t="s">
        <v>1427</v>
      </c>
      <c r="T230" s="1160">
        <v>0</v>
      </c>
      <c r="U230" s="1160" t="s">
        <v>1132</v>
      </c>
      <c r="V230" s="1161">
        <v>1.825</v>
      </c>
      <c r="W230" s="1161">
        <v>1.825</v>
      </c>
      <c r="X230" s="1161">
        <v>0</v>
      </c>
      <c r="Y230" s="1160"/>
      <c r="Z230" s="1161">
        <v>0</v>
      </c>
      <c r="AA230" s="180"/>
      <c r="AI230" s="1160"/>
      <c r="AJ230" s="1161">
        <f t="shared" si="3"/>
        <v>0</v>
      </c>
      <c r="AK230" s="1160"/>
    </row>
    <row r="231" spans="1:37" ht="15.75" x14ac:dyDescent="0.25">
      <c r="A231" s="179"/>
      <c r="B231" s="179"/>
      <c r="C231" s="179"/>
      <c r="D231" s="179"/>
      <c r="E231" s="179"/>
      <c r="F231" s="179"/>
      <c r="G231" s="179"/>
      <c r="H231" s="181"/>
      <c r="I231" s="179"/>
      <c r="J231" s="424"/>
      <c r="K231" s="424"/>
      <c r="Q231" s="1164"/>
      <c r="R231" s="1160" t="s">
        <v>1599</v>
      </c>
      <c r="S231" s="1160" t="s">
        <v>892</v>
      </c>
      <c r="T231" s="1160">
        <v>0</v>
      </c>
      <c r="U231" s="1160" t="s">
        <v>1132</v>
      </c>
      <c r="V231" s="1161">
        <v>2.5</v>
      </c>
      <c r="W231" s="1161">
        <v>0</v>
      </c>
      <c r="X231" s="1161">
        <v>0</v>
      </c>
      <c r="Y231" s="1160" t="s">
        <v>1608</v>
      </c>
      <c r="Z231" s="1161">
        <v>-2.5</v>
      </c>
      <c r="AA231" s="180"/>
      <c r="AI231" s="1160" t="s">
        <v>1608</v>
      </c>
      <c r="AJ231" s="1161">
        <f t="shared" si="3"/>
        <v>0</v>
      </c>
      <c r="AK231" s="1160"/>
    </row>
    <row r="232" spans="1:37" ht="15.75" x14ac:dyDescent="0.25">
      <c r="A232" s="179"/>
      <c r="B232" s="179"/>
      <c r="C232" s="179"/>
      <c r="D232" s="179"/>
      <c r="E232" s="179"/>
      <c r="F232" s="179"/>
      <c r="G232" s="179"/>
      <c r="H232" s="181"/>
      <c r="I232" s="179"/>
      <c r="J232" s="424"/>
      <c r="K232" s="424"/>
      <c r="Q232" s="1164"/>
      <c r="R232" s="1160" t="s">
        <v>1599</v>
      </c>
      <c r="S232" s="1160" t="s">
        <v>893</v>
      </c>
      <c r="T232" s="1160">
        <v>0</v>
      </c>
      <c r="U232" s="1160" t="s">
        <v>1132</v>
      </c>
      <c r="V232" s="1161">
        <v>3.5</v>
      </c>
      <c r="W232" s="1161">
        <v>0</v>
      </c>
      <c r="X232" s="1161">
        <v>2135.701</v>
      </c>
      <c r="Y232" s="1160" t="s">
        <v>1608</v>
      </c>
      <c r="Z232" s="1161">
        <v>-3.5</v>
      </c>
      <c r="AA232" s="180"/>
      <c r="AI232" s="1160" t="s">
        <v>1608</v>
      </c>
      <c r="AJ232" s="1161">
        <f t="shared" si="3"/>
        <v>0</v>
      </c>
      <c r="AK232" s="1160"/>
    </row>
    <row r="233" spans="1:37" ht="15.75" x14ac:dyDescent="0.25">
      <c r="A233" s="179"/>
      <c r="B233" s="179"/>
      <c r="C233" s="179"/>
      <c r="D233" s="179"/>
      <c r="E233" s="179"/>
      <c r="F233" s="179"/>
      <c r="G233" s="179"/>
      <c r="H233" s="181"/>
      <c r="I233" s="179"/>
      <c r="J233" s="424"/>
      <c r="K233" s="424"/>
      <c r="Q233" s="1164"/>
      <c r="R233" s="1160" t="s">
        <v>1599</v>
      </c>
      <c r="S233" s="1160" t="s">
        <v>894</v>
      </c>
      <c r="T233" s="1160">
        <v>0</v>
      </c>
      <c r="U233" s="1160" t="s">
        <v>1132</v>
      </c>
      <c r="V233" s="1161">
        <v>2</v>
      </c>
      <c r="W233" s="1161">
        <v>0</v>
      </c>
      <c r="X233" s="1161">
        <v>0</v>
      </c>
      <c r="Y233" s="1160" t="s">
        <v>1608</v>
      </c>
      <c r="Z233" s="1161">
        <v>-2</v>
      </c>
      <c r="AA233" s="180"/>
      <c r="AI233" s="1160" t="s">
        <v>1608</v>
      </c>
      <c r="AJ233" s="1161">
        <f t="shared" si="3"/>
        <v>0</v>
      </c>
      <c r="AK233" s="1160"/>
    </row>
    <row r="234" spans="1:37" ht="15.75" x14ac:dyDescent="0.25">
      <c r="A234" s="179"/>
      <c r="B234" s="179"/>
      <c r="C234" s="179"/>
      <c r="D234" s="179"/>
      <c r="E234" s="179"/>
      <c r="F234" s="179"/>
      <c r="G234" s="179"/>
      <c r="H234" s="181"/>
      <c r="I234" s="179"/>
      <c r="J234" s="424"/>
      <c r="K234" s="424"/>
      <c r="Q234" s="1164"/>
      <c r="R234" s="1160" t="s">
        <v>1599</v>
      </c>
      <c r="S234" s="1160" t="s">
        <v>895</v>
      </c>
      <c r="T234" s="1160">
        <v>0</v>
      </c>
      <c r="U234" s="1160" t="s">
        <v>1132</v>
      </c>
      <c r="V234" s="1161">
        <v>2</v>
      </c>
      <c r="W234" s="1161">
        <v>0</v>
      </c>
      <c r="X234" s="1161">
        <v>10.239000000000001</v>
      </c>
      <c r="Y234" s="1160" t="s">
        <v>1608</v>
      </c>
      <c r="Z234" s="1161">
        <v>-2</v>
      </c>
      <c r="AA234" s="180"/>
      <c r="AI234" s="1160" t="s">
        <v>1608</v>
      </c>
      <c r="AJ234" s="1161">
        <f t="shared" si="3"/>
        <v>0</v>
      </c>
      <c r="AK234" s="1160"/>
    </row>
    <row r="235" spans="1:37" ht="15.75" x14ac:dyDescent="0.25">
      <c r="A235" s="179"/>
      <c r="B235" s="179"/>
      <c r="C235" s="179"/>
      <c r="D235" s="179"/>
      <c r="E235" s="179"/>
      <c r="F235" s="179"/>
      <c r="G235" s="179"/>
      <c r="H235" s="181"/>
      <c r="I235" s="179"/>
      <c r="J235" s="424"/>
      <c r="K235" s="424"/>
      <c r="Q235" s="1164"/>
      <c r="R235" s="1160" t="s">
        <v>1599</v>
      </c>
      <c r="S235" s="1160" t="s">
        <v>896</v>
      </c>
      <c r="T235" s="1160">
        <v>0</v>
      </c>
      <c r="U235" s="1160" t="s">
        <v>1132</v>
      </c>
      <c r="V235" s="1161">
        <v>4</v>
      </c>
      <c r="W235" s="1161">
        <v>0</v>
      </c>
      <c r="X235" s="1161">
        <v>0</v>
      </c>
      <c r="Y235" s="1160" t="s">
        <v>1608</v>
      </c>
      <c r="Z235" s="1161">
        <v>-4</v>
      </c>
      <c r="AA235" s="180"/>
      <c r="AI235" s="1160" t="s">
        <v>1608</v>
      </c>
      <c r="AJ235" s="1161">
        <f t="shared" si="3"/>
        <v>0</v>
      </c>
      <c r="AK235" s="1160"/>
    </row>
    <row r="236" spans="1:37" ht="15.75" x14ac:dyDescent="0.25">
      <c r="A236" s="179"/>
      <c r="B236" s="179"/>
      <c r="C236" s="179"/>
      <c r="D236" s="179"/>
      <c r="E236" s="179"/>
      <c r="F236" s="179"/>
      <c r="G236" s="179"/>
      <c r="H236" s="181"/>
      <c r="I236" s="179"/>
      <c r="J236" s="424"/>
      <c r="K236" s="424"/>
      <c r="Q236" s="1164"/>
      <c r="R236" s="1160" t="s">
        <v>1599</v>
      </c>
      <c r="S236" s="1160" t="s">
        <v>897</v>
      </c>
      <c r="T236" s="1160">
        <v>0</v>
      </c>
      <c r="U236" s="1160" t="s">
        <v>1146</v>
      </c>
      <c r="V236" s="1161">
        <v>2</v>
      </c>
      <c r="W236" s="1161">
        <v>0</v>
      </c>
      <c r="X236" s="1161">
        <v>10.141</v>
      </c>
      <c r="Y236" s="1160" t="s">
        <v>1608</v>
      </c>
      <c r="Z236" s="1161">
        <v>-2</v>
      </c>
      <c r="AA236" s="180"/>
      <c r="AI236" s="1160" t="s">
        <v>1608</v>
      </c>
      <c r="AJ236" s="1161">
        <f t="shared" si="3"/>
        <v>0</v>
      </c>
      <c r="AK236" s="1160"/>
    </row>
    <row r="237" spans="1:37" ht="15.75" x14ac:dyDescent="0.25">
      <c r="A237" s="179"/>
      <c r="B237" s="179"/>
      <c r="C237" s="179"/>
      <c r="D237" s="179"/>
      <c r="E237" s="179"/>
      <c r="F237" s="179"/>
      <c r="G237" s="179"/>
      <c r="H237" s="181"/>
      <c r="I237" s="179"/>
      <c r="J237" s="424"/>
      <c r="K237" s="424"/>
      <c r="L237" s="1160"/>
      <c r="M237" s="1160"/>
      <c r="N237" s="1160"/>
      <c r="O237" s="1163"/>
      <c r="P237" s="1163"/>
      <c r="Q237" s="1164"/>
      <c r="R237" s="1160"/>
      <c r="AA237" s="180"/>
      <c r="AI237" s="1160"/>
      <c r="AJ237" s="1161">
        <f t="shared" si="3"/>
        <v>0</v>
      </c>
      <c r="AK237" s="1160"/>
    </row>
    <row r="238" spans="1:37" ht="15.75" x14ac:dyDescent="0.25">
      <c r="A238" s="179"/>
      <c r="B238" s="179"/>
      <c r="C238" s="179"/>
      <c r="D238" s="179"/>
      <c r="E238" s="179"/>
      <c r="F238" s="179"/>
      <c r="G238" s="179"/>
      <c r="H238" s="181"/>
      <c r="I238" s="179"/>
      <c r="J238" s="424"/>
      <c r="K238" s="424"/>
      <c r="L238" s="1160"/>
      <c r="M238" s="1160"/>
      <c r="N238" s="1160"/>
      <c r="O238" s="1163"/>
      <c r="P238" s="1163"/>
      <c r="Q238" s="1164"/>
      <c r="R238" s="1160"/>
      <c r="AA238" s="180"/>
      <c r="AB238" s="1160"/>
      <c r="AC238" s="1160"/>
      <c r="AD238" s="1160"/>
      <c r="AE238" s="1160"/>
      <c r="AF238" s="1160"/>
      <c r="AG238" s="1160"/>
      <c r="AH238" s="1160"/>
      <c r="AI238" s="1160"/>
      <c r="AJ238" s="1161"/>
      <c r="AK238" s="1160"/>
    </row>
    <row r="239" spans="1:37" ht="15.75" x14ac:dyDescent="0.25">
      <c r="A239" s="179"/>
      <c r="B239" s="179"/>
      <c r="C239" s="179"/>
      <c r="D239" s="179"/>
      <c r="E239" s="179"/>
      <c r="F239" s="179"/>
      <c r="G239" s="179"/>
      <c r="H239" s="181"/>
      <c r="I239" s="179"/>
      <c r="J239" s="424"/>
      <c r="K239" s="424"/>
      <c r="L239" s="1160"/>
      <c r="M239" s="1160"/>
      <c r="N239" s="1160"/>
      <c r="O239" s="1163"/>
      <c r="P239" s="1163"/>
      <c r="Q239" s="1164"/>
      <c r="R239" s="1160"/>
      <c r="AA239" s="180"/>
      <c r="AB239" s="1160"/>
      <c r="AC239" s="1160"/>
      <c r="AD239" s="1160"/>
      <c r="AE239" s="1160"/>
      <c r="AF239" s="1160"/>
      <c r="AG239" s="1160"/>
      <c r="AH239" s="1160"/>
      <c r="AI239" s="1160"/>
      <c r="AJ239" s="1161"/>
      <c r="AK239" s="1160"/>
    </row>
  </sheetData>
  <mergeCells count="21">
    <mergeCell ref="E58:E63"/>
    <mergeCell ref="E56:E57"/>
    <mergeCell ref="F56:F57"/>
    <mergeCell ref="E54:E55"/>
    <mergeCell ref="F54:F55"/>
    <mergeCell ref="D83:G83"/>
    <mergeCell ref="D9:G9"/>
    <mergeCell ref="D25:G25"/>
    <mergeCell ref="D32:G32"/>
    <mergeCell ref="D40:G40"/>
    <mergeCell ref="D46:G46"/>
    <mergeCell ref="D64:G64"/>
    <mergeCell ref="G74:H74"/>
    <mergeCell ref="D16:G16"/>
    <mergeCell ref="D70:G70"/>
    <mergeCell ref="D76:H76"/>
    <mergeCell ref="F58:F63"/>
    <mergeCell ref="D54:D55"/>
    <mergeCell ref="D56:D57"/>
    <mergeCell ref="D58:D63"/>
    <mergeCell ref="G75:H75"/>
  </mergeCells>
  <conditionalFormatting sqref="AJ5:AJ237">
    <cfRule type="cellIs" dxfId="410" priority="1" operator="lessThan">
      <formula>0</formula>
    </cfRule>
    <cfRule type="cellIs" dxfId="409" priority="2" operator="greaterThan">
      <formula>0</formula>
    </cfRule>
  </conditionalFormatting>
  <printOptions horizontalCentered="1"/>
  <pageMargins left="0.78740157480314965" right="0.59055118110236227" top="0.78740157480314965" bottom="0.59055118110236227" header="0" footer="0"/>
  <pageSetup paperSize="9" scale="50" fitToHeight="2" orientation="portrait" r:id="rId3"/>
  <headerFooter alignWithMargins="0"/>
  <rowBreaks count="1" manualBreakCount="1">
    <brk id="64" max="8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Y77"/>
  <sheetViews>
    <sheetView view="pageBreakPreview" zoomScale="80" zoomScaleNormal="60" zoomScaleSheetLayoutView="80" workbookViewId="0">
      <selection activeCell="M9" sqref="M9"/>
    </sheetView>
  </sheetViews>
  <sheetFormatPr baseColWidth="10" defaultRowHeight="15" x14ac:dyDescent="0.25"/>
  <cols>
    <col min="1" max="1" width="3.42578125" customWidth="1"/>
    <col min="2" max="2" width="20.85546875" customWidth="1"/>
    <col min="3" max="3" width="10.7109375" customWidth="1"/>
    <col min="4" max="5" width="9.140625" customWidth="1"/>
    <col min="6" max="6" width="8.7109375" customWidth="1"/>
    <col min="7" max="7" width="12.85546875" customWidth="1"/>
    <col min="8" max="8" width="12.5703125" customWidth="1"/>
    <col min="9" max="9" width="53.42578125" customWidth="1"/>
    <col min="10" max="10" width="7.140625" customWidth="1"/>
    <col min="11" max="11" width="5.5703125" customWidth="1"/>
    <col min="12" max="12" width="19.28515625" style="1455" bestFit="1" customWidth="1"/>
    <col min="13" max="13" width="22.28515625" style="1455" bestFit="1" customWidth="1"/>
    <col min="14" max="14" width="9" style="1455" bestFit="1" customWidth="1"/>
    <col min="15" max="15" width="8" style="1455" bestFit="1" customWidth="1"/>
    <col min="16" max="16" width="7" style="1455" bestFit="1" customWidth="1"/>
    <col min="17" max="18" width="12.28515625" style="1455" bestFit="1" customWidth="1"/>
    <col min="19" max="19" width="17.85546875" style="2" bestFit="1" customWidth="1"/>
    <col min="20" max="20" width="18.7109375" bestFit="1" customWidth="1"/>
    <col min="21" max="21" width="23" bestFit="1" customWidth="1"/>
    <col min="22" max="22" width="10" bestFit="1" customWidth="1"/>
    <col min="23" max="23" width="8.85546875" bestFit="1" customWidth="1"/>
    <col min="24" max="24" width="7.7109375" bestFit="1" customWidth="1"/>
    <col min="25" max="25" width="12.28515625" bestFit="1" customWidth="1"/>
  </cols>
  <sheetData>
    <row r="1" spans="1:17" ht="15.75" x14ac:dyDescent="0.25">
      <c r="A1" s="670" t="s">
        <v>1627</v>
      </c>
      <c r="B1" s="22"/>
      <c r="C1" s="669"/>
      <c r="D1" s="669"/>
      <c r="E1" s="669"/>
      <c r="F1" s="669"/>
      <c r="G1" s="669"/>
      <c r="H1" s="669"/>
      <c r="I1" s="669"/>
      <c r="J1" s="669"/>
      <c r="K1" s="37"/>
      <c r="L1" s="1454"/>
      <c r="M1" s="1454"/>
      <c r="N1" s="1454"/>
      <c r="O1" s="1454"/>
      <c r="P1" s="1454"/>
      <c r="Q1" s="1454"/>
    </row>
    <row r="2" spans="1:17" ht="15" customHeight="1" x14ac:dyDescent="0.25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456"/>
      <c r="M2" s="1456"/>
      <c r="N2" s="1456"/>
      <c r="O2" s="1456"/>
      <c r="P2" s="1456"/>
      <c r="Q2" s="1456"/>
    </row>
    <row r="3" spans="1:17" x14ac:dyDescent="0.25">
      <c r="A3" s="17"/>
      <c r="B3" s="256" t="s">
        <v>279</v>
      </c>
      <c r="C3" s="17"/>
      <c r="D3" s="17"/>
      <c r="E3" s="17"/>
      <c r="F3" s="17"/>
      <c r="G3" s="17"/>
      <c r="H3" s="17"/>
      <c r="I3" s="17"/>
      <c r="J3" s="281"/>
      <c r="K3" s="17"/>
      <c r="L3" s="1457" t="s">
        <v>1511</v>
      </c>
      <c r="M3" s="1455" t="s">
        <v>1459</v>
      </c>
      <c r="Q3" s="1456"/>
    </row>
    <row r="4" spans="1:17" ht="15.75" thickBot="1" x14ac:dyDescent="0.3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457" t="s">
        <v>1604</v>
      </c>
      <c r="M4" s="1455" t="s">
        <v>1468</v>
      </c>
    </row>
    <row r="5" spans="1:17" x14ac:dyDescent="0.25">
      <c r="A5" s="17"/>
      <c r="B5" s="1450" t="s">
        <v>280</v>
      </c>
      <c r="C5" s="2021" t="s">
        <v>281</v>
      </c>
      <c r="D5" s="2021" t="s">
        <v>282</v>
      </c>
      <c r="E5" s="2021" t="s">
        <v>283</v>
      </c>
      <c r="F5" s="2021" t="s">
        <v>284</v>
      </c>
      <c r="G5" s="2023" t="s">
        <v>285</v>
      </c>
      <c r="H5" s="17"/>
      <c r="I5" s="17"/>
      <c r="J5" s="17"/>
      <c r="K5" s="17"/>
    </row>
    <row r="6" spans="1:17" ht="15.75" thickBot="1" x14ac:dyDescent="0.3">
      <c r="A6" s="17"/>
      <c r="B6" s="1451" t="s">
        <v>286</v>
      </c>
      <c r="C6" s="2022"/>
      <c r="D6" s="2022"/>
      <c r="E6" s="2022"/>
      <c r="F6" s="2022"/>
      <c r="G6" s="2024"/>
      <c r="H6" s="17"/>
      <c r="I6" s="17"/>
      <c r="J6" s="17"/>
      <c r="K6" s="17"/>
      <c r="L6" s="1455" t="s">
        <v>1708</v>
      </c>
      <c r="M6" s="1455" t="s">
        <v>1478</v>
      </c>
    </row>
    <row r="7" spans="1:17" x14ac:dyDescent="0.25">
      <c r="A7" s="17"/>
      <c r="B7" s="282"/>
      <c r="C7" s="561"/>
      <c r="D7" s="561"/>
      <c r="E7" s="561"/>
      <c r="F7" s="561"/>
      <c r="G7" s="290"/>
      <c r="H7" s="17"/>
      <c r="I7" s="17"/>
      <c r="J7" s="17"/>
      <c r="K7" s="17"/>
      <c r="L7" s="1455" t="s">
        <v>1477</v>
      </c>
      <c r="M7" s="1455" t="s">
        <v>383</v>
      </c>
      <c r="N7" s="1455" t="s">
        <v>384</v>
      </c>
      <c r="O7" s="1455" t="s">
        <v>283</v>
      </c>
      <c r="P7" s="1455" t="s">
        <v>385</v>
      </c>
      <c r="Q7" s="1455" t="s">
        <v>389</v>
      </c>
    </row>
    <row r="8" spans="1:17" x14ac:dyDescent="0.25">
      <c r="A8" s="17"/>
      <c r="B8" s="283" t="s">
        <v>287</v>
      </c>
      <c r="C8" s="1291">
        <f>+M8</f>
        <v>5285.680000000003</v>
      </c>
      <c r="D8" s="1291">
        <f t="shared" ref="D8:F8" si="0">+N8</f>
        <v>7740.3440000000073</v>
      </c>
      <c r="E8" s="1291">
        <f t="shared" si="0"/>
        <v>289.03399999999999</v>
      </c>
      <c r="F8" s="1291">
        <f t="shared" si="0"/>
        <v>408.98999999999995</v>
      </c>
      <c r="G8" s="1292">
        <f>SUM(C8:F8)</f>
        <v>13724.04800000001</v>
      </c>
      <c r="H8" s="17"/>
      <c r="I8" s="17"/>
      <c r="J8" s="17"/>
      <c r="K8" s="17"/>
      <c r="L8" s="1455" t="s">
        <v>1512</v>
      </c>
      <c r="M8" s="1455">
        <v>5285.680000000003</v>
      </c>
      <c r="N8" s="1455">
        <v>7740.3440000000073</v>
      </c>
      <c r="O8" s="1455">
        <v>289.03399999999999</v>
      </c>
      <c r="P8" s="1455">
        <v>408.98999999999995</v>
      </c>
      <c r="Q8" s="1455">
        <v>13724.04800000001</v>
      </c>
    </row>
    <row r="9" spans="1:17" x14ac:dyDescent="0.25">
      <c r="A9" s="17"/>
      <c r="B9" s="560"/>
      <c r="C9" s="1293"/>
      <c r="D9" s="1293"/>
      <c r="E9" s="1293"/>
      <c r="F9" s="1294"/>
      <c r="G9" s="292">
        <f>G8/G13</f>
        <v>0.90367255614516917</v>
      </c>
      <c r="H9" s="17"/>
      <c r="I9" s="17"/>
      <c r="J9" s="17"/>
      <c r="K9" s="17"/>
      <c r="L9" s="1455" t="s">
        <v>1513</v>
      </c>
      <c r="M9" s="1455">
        <v>130.90299999999999</v>
      </c>
      <c r="N9" s="1455">
        <v>1332.0190000000009</v>
      </c>
      <c r="Q9" s="1455">
        <v>1462.9220000000009</v>
      </c>
    </row>
    <row r="10" spans="1:17" x14ac:dyDescent="0.25">
      <c r="A10" s="17"/>
      <c r="B10" s="573"/>
      <c r="C10" s="1295"/>
      <c r="D10" s="1295"/>
      <c r="E10" s="1295"/>
      <c r="F10" s="1296"/>
      <c r="G10" s="1297"/>
      <c r="H10" s="17"/>
      <c r="I10" s="17"/>
      <c r="J10" s="17"/>
      <c r="K10" s="17"/>
      <c r="L10" s="1455" t="s">
        <v>389</v>
      </c>
      <c r="M10" s="1455">
        <v>5416.5830000000033</v>
      </c>
      <c r="N10" s="1455">
        <v>9072.3630000000085</v>
      </c>
      <c r="O10" s="1455">
        <v>289.03399999999999</v>
      </c>
      <c r="P10" s="1455">
        <v>408.98999999999995</v>
      </c>
      <c r="Q10" s="1455">
        <v>15186.97000000001</v>
      </c>
    </row>
    <row r="11" spans="1:17" x14ac:dyDescent="0.25">
      <c r="A11" s="17"/>
      <c r="B11" s="283" t="s">
        <v>288</v>
      </c>
      <c r="C11" s="1291">
        <f>+M9</f>
        <v>130.90299999999999</v>
      </c>
      <c r="D11" s="1291">
        <f>+N9</f>
        <v>1332.0190000000009</v>
      </c>
      <c r="E11" s="1291"/>
      <c r="F11" s="1291"/>
      <c r="G11" s="1292">
        <f>SUM(C11:F11)</f>
        <v>1462.9220000000009</v>
      </c>
      <c r="H11" s="17"/>
      <c r="I11" s="17"/>
      <c r="J11" s="17"/>
      <c r="K11" s="17"/>
    </row>
    <row r="12" spans="1:17" ht="16.5" customHeight="1" x14ac:dyDescent="0.25">
      <c r="A12" s="17"/>
      <c r="B12" s="285"/>
      <c r="C12" s="1289"/>
      <c r="D12" s="1289"/>
      <c r="E12" s="1289"/>
      <c r="F12" s="1290"/>
      <c r="G12" s="292">
        <f>G11/G13</f>
        <v>9.6327443854830816E-2</v>
      </c>
      <c r="H12" s="17"/>
      <c r="I12" s="17"/>
      <c r="J12" s="17"/>
      <c r="K12" s="17"/>
      <c r="L12" s="1456"/>
      <c r="M12" s="1456"/>
      <c r="N12" s="1456"/>
      <c r="O12" s="1456"/>
      <c r="P12" s="1456"/>
      <c r="Q12" s="1456">
        <v>15122.840000000011</v>
      </c>
    </row>
    <row r="13" spans="1:17" ht="16.5" customHeight="1" x14ac:dyDescent="0.25">
      <c r="A13" s="17"/>
      <c r="B13" s="286" t="s">
        <v>289</v>
      </c>
      <c r="C13" s="567">
        <f>SUM(C8,C11)</f>
        <v>5416.5830000000033</v>
      </c>
      <c r="D13" s="567">
        <f>SUM(D8,D11)</f>
        <v>9072.3630000000085</v>
      </c>
      <c r="E13" s="567">
        <f>SUM(E8,E11)</f>
        <v>289.03399999999999</v>
      </c>
      <c r="F13" s="567">
        <f>SUM(F8,F11)</f>
        <v>408.98999999999995</v>
      </c>
      <c r="G13" s="794">
        <f>SUM(G8,G11)</f>
        <v>15186.97000000001</v>
      </c>
      <c r="H13" s="17"/>
      <c r="I13" s="17"/>
      <c r="J13" s="17"/>
      <c r="K13" s="17"/>
      <c r="L13" s="1456"/>
      <c r="M13" s="1456"/>
      <c r="N13" s="1456"/>
      <c r="O13" s="1456"/>
      <c r="P13" s="1456"/>
      <c r="Q13" s="1456"/>
    </row>
    <row r="14" spans="1:17" ht="16.5" customHeight="1" thickBot="1" x14ac:dyDescent="0.3">
      <c r="A14" s="17"/>
      <c r="B14" s="287"/>
      <c r="C14" s="568">
        <f>C13/G13</f>
        <v>0.35665988673184973</v>
      </c>
      <c r="D14" s="568">
        <f>D13/G13</f>
        <v>0.59737808134209802</v>
      </c>
      <c r="E14" s="568">
        <f>E13/G13</f>
        <v>1.9031709419324579E-2</v>
      </c>
      <c r="F14" s="568">
        <v>0.02</v>
      </c>
      <c r="G14" s="293"/>
      <c r="H14" s="17"/>
      <c r="I14" s="17"/>
      <c r="J14" s="17"/>
      <c r="K14" s="17"/>
      <c r="Q14" s="1456"/>
    </row>
    <row r="15" spans="1:17" ht="16.5" customHeight="1" x14ac:dyDescent="0.25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Q15" s="1456"/>
    </row>
    <row r="16" spans="1:17" ht="16.5" customHeight="1" x14ac:dyDescent="0.25">
      <c r="A16" s="17"/>
      <c r="B16" s="17"/>
      <c r="C16" s="17"/>
      <c r="D16" s="17"/>
      <c r="E16" s="17"/>
      <c r="F16" s="17"/>
      <c r="G16" s="17"/>
      <c r="H16" s="17"/>
      <c r="I16" s="17"/>
      <c r="J16" s="17"/>
      <c r="K16" s="17"/>
      <c r="Q16" s="1456"/>
    </row>
    <row r="17" spans="1:25" ht="16.5" customHeight="1" x14ac:dyDescent="0.25">
      <c r="A17" s="17"/>
      <c r="B17" s="17"/>
      <c r="C17" s="17"/>
      <c r="D17" s="17"/>
      <c r="E17" s="17"/>
      <c r="F17" s="17"/>
      <c r="G17" s="17"/>
      <c r="H17" s="17"/>
      <c r="I17" s="17"/>
      <c r="J17" s="17"/>
      <c r="K17" s="17"/>
      <c r="Q17" s="1456"/>
    </row>
    <row r="18" spans="1:25" ht="16.5" customHeight="1" x14ac:dyDescent="0.25">
      <c r="A18" s="17"/>
      <c r="B18" s="17"/>
      <c r="C18" s="17"/>
      <c r="D18" s="17"/>
      <c r="E18" s="17"/>
      <c r="F18" s="17"/>
      <c r="G18" s="17"/>
      <c r="H18" s="17"/>
      <c r="I18" s="17"/>
      <c r="J18" s="17"/>
      <c r="K18" s="17"/>
      <c r="Q18" s="1456"/>
    </row>
    <row r="19" spans="1:25" ht="16.5" customHeight="1" x14ac:dyDescent="0.25">
      <c r="A19" s="17"/>
      <c r="B19" s="17"/>
      <c r="C19" s="17"/>
      <c r="D19" s="17"/>
      <c r="E19" s="17"/>
      <c r="F19" s="17"/>
      <c r="G19" s="288"/>
      <c r="H19" s="17"/>
      <c r="I19" s="17"/>
      <c r="J19" s="17"/>
      <c r="K19" s="17"/>
      <c r="P19" s="1456"/>
      <c r="Q19" s="1456"/>
    </row>
    <row r="20" spans="1:25" ht="16.5" customHeight="1" x14ac:dyDescent="0.25">
      <c r="A20" s="17"/>
      <c r="B20" s="17"/>
      <c r="C20" s="17"/>
      <c r="D20" s="17"/>
      <c r="E20" s="17"/>
      <c r="F20" s="17"/>
      <c r="G20" s="17"/>
      <c r="H20" s="17"/>
      <c r="I20" s="17"/>
      <c r="J20" s="17"/>
      <c r="K20" s="17"/>
      <c r="P20" s="1456"/>
      <c r="Q20" s="1456"/>
    </row>
    <row r="21" spans="1:25" ht="16.5" customHeight="1" x14ac:dyDescent="0.25">
      <c r="A21" s="17"/>
      <c r="B21" s="17"/>
      <c r="C21" s="17"/>
      <c r="D21" s="17"/>
      <c r="E21" s="17"/>
      <c r="F21" s="17"/>
      <c r="G21" s="289"/>
      <c r="H21" s="17"/>
      <c r="I21" s="17"/>
      <c r="J21" s="17"/>
      <c r="K21" s="17"/>
      <c r="P21" s="1456"/>
      <c r="Q21" s="1456"/>
    </row>
    <row r="22" spans="1:25" ht="16.5" customHeight="1" x14ac:dyDescent="0.25">
      <c r="A22" s="17"/>
      <c r="B22" s="17"/>
      <c r="C22" s="17"/>
      <c r="D22" s="17"/>
      <c r="E22" s="17"/>
      <c r="F22" s="17"/>
      <c r="G22" s="17"/>
      <c r="H22" s="17"/>
      <c r="I22" s="17"/>
      <c r="J22" s="17"/>
      <c r="K22" s="17"/>
      <c r="P22" s="1456"/>
      <c r="Q22" s="1456"/>
    </row>
    <row r="23" spans="1:25" ht="16.5" customHeight="1" x14ac:dyDescent="0.25">
      <c r="A23" s="17"/>
      <c r="B23" s="17"/>
      <c r="C23" s="17"/>
      <c r="D23" s="17"/>
      <c r="E23" s="17"/>
      <c r="F23" s="17"/>
      <c r="G23" s="17"/>
      <c r="H23" s="17"/>
      <c r="I23" s="17"/>
      <c r="J23" s="17"/>
      <c r="K23" s="17"/>
      <c r="P23" s="1456"/>
      <c r="Q23" s="1456"/>
    </row>
    <row r="24" spans="1:25" ht="16.5" customHeight="1" x14ac:dyDescent="0.25">
      <c r="A24" s="17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456"/>
      <c r="M24" s="1456"/>
      <c r="P24" s="1456"/>
      <c r="Q24" s="1456"/>
    </row>
    <row r="25" spans="1:25" ht="16.5" customHeight="1" x14ac:dyDescent="0.25">
      <c r="A25" s="17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456"/>
      <c r="M25" s="1456"/>
      <c r="N25" s="1456"/>
      <c r="O25" s="1456"/>
      <c r="P25" s="1456"/>
      <c r="Q25" s="1456"/>
    </row>
    <row r="26" spans="1:25" ht="16.5" customHeight="1" x14ac:dyDescent="0.25">
      <c r="A26" s="17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456"/>
      <c r="M26" s="1456"/>
      <c r="N26" s="1456"/>
      <c r="O26" s="1456"/>
      <c r="P26" s="1456"/>
      <c r="Q26" s="1456"/>
    </row>
    <row r="27" spans="1:25" ht="16.5" customHeight="1" x14ac:dyDescent="0.25">
      <c r="A27" s="17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456"/>
      <c r="M27" s="1456"/>
      <c r="N27" s="1456"/>
      <c r="O27" s="1456"/>
      <c r="P27" s="1456"/>
      <c r="Q27" s="1456"/>
    </row>
    <row r="28" spans="1:25" ht="16.5" customHeight="1" x14ac:dyDescent="0.25">
      <c r="A28" s="17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456"/>
      <c r="M28" s="1456"/>
      <c r="N28" s="1456"/>
      <c r="O28" s="1456"/>
      <c r="P28" s="1456"/>
      <c r="Q28" s="1456"/>
      <c r="T28" s="1188"/>
      <c r="U28" s="1188"/>
    </row>
    <row r="29" spans="1:25" x14ac:dyDescent="0.25">
      <c r="A29" s="17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457" t="s">
        <v>1511</v>
      </c>
      <c r="M29" s="1455" t="s">
        <v>1459</v>
      </c>
      <c r="N29" s="1456"/>
      <c r="O29" s="1456"/>
      <c r="P29" s="1456"/>
      <c r="Q29" s="1456"/>
      <c r="T29" s="1188"/>
      <c r="U29" s="1188"/>
      <c r="V29" s="4"/>
      <c r="W29" s="4"/>
      <c r="X29" s="4"/>
      <c r="Y29" s="4"/>
    </row>
    <row r="30" spans="1:25" x14ac:dyDescent="0.25">
      <c r="A30" s="17"/>
      <c r="B30" s="256" t="s">
        <v>290</v>
      </c>
      <c r="C30" s="17"/>
      <c r="D30" s="17"/>
      <c r="E30" s="17"/>
      <c r="F30" s="17"/>
      <c r="G30" s="17"/>
      <c r="H30" s="17"/>
      <c r="I30" s="17"/>
      <c r="J30" s="17"/>
      <c r="K30" s="17"/>
      <c r="L30" s="1457" t="s">
        <v>1604</v>
      </c>
      <c r="M30" s="1455" t="s">
        <v>1468</v>
      </c>
      <c r="T30" s="1188"/>
      <c r="U30" s="1188"/>
      <c r="V30" s="1188"/>
      <c r="W30" s="1188"/>
      <c r="X30" s="1188"/>
      <c r="Y30" s="1188"/>
    </row>
    <row r="31" spans="1:25" ht="16.5" customHeight="1" thickBot="1" x14ac:dyDescent="0.3">
      <c r="A31" s="17"/>
      <c r="B31" s="17"/>
      <c r="C31" s="17"/>
      <c r="D31" s="17"/>
      <c r="E31" s="17"/>
      <c r="F31" s="17"/>
      <c r="G31" s="17"/>
      <c r="H31" s="17"/>
      <c r="I31" s="17"/>
      <c r="J31" s="17"/>
      <c r="K31" s="17"/>
      <c r="T31" s="1188"/>
      <c r="U31" s="1188"/>
      <c r="V31" s="1188"/>
      <c r="W31" s="1188"/>
      <c r="X31" s="1188"/>
      <c r="Y31" s="1188"/>
    </row>
    <row r="32" spans="1:25" x14ac:dyDescent="0.25">
      <c r="A32" s="17"/>
      <c r="B32" s="1450" t="s">
        <v>280</v>
      </c>
      <c r="C32" s="2021" t="s">
        <v>281</v>
      </c>
      <c r="D32" s="2021" t="s">
        <v>282</v>
      </c>
      <c r="E32" s="2021" t="s">
        <v>283</v>
      </c>
      <c r="F32" s="2021" t="s">
        <v>284</v>
      </c>
      <c r="G32" s="2023" t="s">
        <v>285</v>
      </c>
      <c r="H32" s="17"/>
      <c r="I32" s="17"/>
      <c r="J32" s="17"/>
      <c r="K32" s="17"/>
      <c r="L32" s="1455" t="s">
        <v>1708</v>
      </c>
      <c r="M32" s="1455" t="s">
        <v>1478</v>
      </c>
    </row>
    <row r="33" spans="1:17" ht="15.75" thickBot="1" x14ac:dyDescent="0.3">
      <c r="A33" s="17"/>
      <c r="B33" s="1451" t="s">
        <v>291</v>
      </c>
      <c r="C33" s="2022"/>
      <c r="D33" s="2022"/>
      <c r="E33" s="2022"/>
      <c r="F33" s="2022"/>
      <c r="G33" s="2024"/>
      <c r="H33" s="17"/>
      <c r="I33" s="17"/>
      <c r="J33" s="17"/>
      <c r="K33" s="17"/>
      <c r="L33" s="1455" t="s">
        <v>1477</v>
      </c>
      <c r="M33" s="1455" t="s">
        <v>383</v>
      </c>
      <c r="N33" s="1455" t="s">
        <v>384</v>
      </c>
      <c r="O33" s="1455" t="s">
        <v>283</v>
      </c>
      <c r="P33" s="1455" t="s">
        <v>385</v>
      </c>
      <c r="Q33" s="1455" t="s">
        <v>389</v>
      </c>
    </row>
    <row r="34" spans="1:17" x14ac:dyDescent="0.25">
      <c r="A34" s="17"/>
      <c r="B34" s="282"/>
      <c r="C34" s="561"/>
      <c r="D34" s="561"/>
      <c r="E34" s="561"/>
      <c r="F34" s="561"/>
      <c r="G34" s="290"/>
      <c r="H34" s="17"/>
      <c r="I34" s="17"/>
      <c r="J34" s="17"/>
      <c r="K34" s="17"/>
      <c r="L34" s="1455" t="s">
        <v>292</v>
      </c>
      <c r="M34" s="1455">
        <v>5303.6060000000016</v>
      </c>
      <c r="N34" s="1455">
        <v>7755.6749999999993</v>
      </c>
      <c r="O34" s="1455">
        <v>289.02499999999998</v>
      </c>
      <c r="P34" s="1455">
        <v>408.28999999999996</v>
      </c>
      <c r="Q34" s="1455">
        <v>13756.596000000001</v>
      </c>
    </row>
    <row r="35" spans="1:17" x14ac:dyDescent="0.25">
      <c r="A35" s="17"/>
      <c r="B35" s="291" t="s">
        <v>292</v>
      </c>
      <c r="C35" s="1291">
        <f>+M34</f>
        <v>5303.6060000000016</v>
      </c>
      <c r="D35" s="1291">
        <f>+N34</f>
        <v>7755.6749999999993</v>
      </c>
      <c r="E35" s="1291">
        <f>+O34</f>
        <v>289.02499999999998</v>
      </c>
      <c r="F35" s="1291">
        <f>+P34</f>
        <v>408.28999999999996</v>
      </c>
      <c r="G35" s="1292">
        <f>SUM(C35:F35)</f>
        <v>13756.596000000001</v>
      </c>
      <c r="H35" s="17"/>
      <c r="I35" s="17"/>
      <c r="J35" s="17"/>
      <c r="K35" s="17"/>
      <c r="L35" s="1455" t="s">
        <v>525</v>
      </c>
      <c r="M35" s="1455">
        <v>112.97699999999993</v>
      </c>
      <c r="N35" s="1455">
        <v>1316.6879999999999</v>
      </c>
      <c r="O35" s="1455">
        <v>8.9999999999999993E-3</v>
      </c>
      <c r="P35" s="1455">
        <v>0.7</v>
      </c>
      <c r="Q35" s="1455">
        <v>1430.3739999999998</v>
      </c>
    </row>
    <row r="36" spans="1:17" x14ac:dyDescent="0.25">
      <c r="A36" s="17"/>
      <c r="B36" s="560"/>
      <c r="C36" s="790"/>
      <c r="D36" s="790"/>
      <c r="E36" s="790"/>
      <c r="F36" s="792"/>
      <c r="G36" s="292">
        <f>G35/G40</f>
        <v>0.90581570912433496</v>
      </c>
      <c r="H36" s="17"/>
      <c r="I36" s="17"/>
      <c r="J36" s="17"/>
      <c r="K36" s="17"/>
      <c r="L36" s="1455" t="s">
        <v>389</v>
      </c>
      <c r="M36" s="1455">
        <v>5416.5830000000014</v>
      </c>
      <c r="N36" s="1455">
        <v>9072.3629999999994</v>
      </c>
      <c r="O36" s="1455">
        <v>289.03399999999999</v>
      </c>
      <c r="P36" s="1455">
        <v>408.98999999999995</v>
      </c>
      <c r="Q36" s="1455">
        <v>15186.970000000001</v>
      </c>
    </row>
    <row r="37" spans="1:17" ht="16.5" customHeight="1" x14ac:dyDescent="0.25">
      <c r="A37" s="17"/>
      <c r="B37" s="573"/>
      <c r="C37" s="791"/>
      <c r="D37" s="791"/>
      <c r="E37" s="791"/>
      <c r="F37" s="793"/>
      <c r="G37" s="575"/>
      <c r="H37" s="17"/>
      <c r="I37" s="17"/>
      <c r="J37" s="17"/>
      <c r="K37" s="17"/>
    </row>
    <row r="38" spans="1:17" ht="16.5" customHeight="1" x14ac:dyDescent="0.25">
      <c r="A38" s="17"/>
      <c r="B38" s="291" t="s">
        <v>294</v>
      </c>
      <c r="C38" s="1298">
        <f>+M35</f>
        <v>112.97699999999993</v>
      </c>
      <c r="D38" s="1298">
        <f>+N35</f>
        <v>1316.6879999999999</v>
      </c>
      <c r="E38" s="1298">
        <f>+O35</f>
        <v>8.9999999999999993E-3</v>
      </c>
      <c r="F38" s="1298">
        <f>+P35</f>
        <v>0.7</v>
      </c>
      <c r="G38" s="1292">
        <f>SUM(C38:F38)</f>
        <v>1430.3739999999998</v>
      </c>
      <c r="H38" s="17"/>
      <c r="I38" s="17"/>
      <c r="J38" s="17"/>
      <c r="K38" s="17"/>
      <c r="L38" s="1456"/>
      <c r="M38" s="1456"/>
      <c r="N38" s="1456"/>
      <c r="O38" s="1456"/>
      <c r="P38" s="1456"/>
      <c r="Q38" s="1456"/>
    </row>
    <row r="39" spans="1:17" ht="16.5" customHeight="1" x14ac:dyDescent="0.25">
      <c r="A39" s="17"/>
      <c r="B39" s="285"/>
      <c r="C39" s="562"/>
      <c r="D39" s="562"/>
      <c r="E39" s="562"/>
      <c r="F39" s="565"/>
      <c r="G39" s="292">
        <f>G38/G40</f>
        <v>9.4184290875665114E-2</v>
      </c>
      <c r="H39" s="17"/>
      <c r="I39" s="17"/>
      <c r="J39" s="17"/>
      <c r="K39" s="17"/>
      <c r="L39" s="1456"/>
      <c r="M39" s="1456"/>
      <c r="N39" s="1456"/>
      <c r="O39" s="1456"/>
      <c r="P39" s="1456"/>
      <c r="Q39" s="1456"/>
    </row>
    <row r="40" spans="1:17" ht="16.5" customHeight="1" x14ac:dyDescent="0.25">
      <c r="A40" s="17"/>
      <c r="B40" s="291" t="s">
        <v>289</v>
      </c>
      <c r="C40" s="567">
        <f>SUM(C35,C38)</f>
        <v>5416.5830000000014</v>
      </c>
      <c r="D40" s="567">
        <f>SUM(D35,D38)</f>
        <v>9072.3629999999994</v>
      </c>
      <c r="E40" s="567">
        <f>SUM(E35,E38)</f>
        <v>289.03399999999999</v>
      </c>
      <c r="F40" s="567">
        <f>SUM(F35,F38)</f>
        <v>408.98999999999995</v>
      </c>
      <c r="G40" s="794">
        <f>SUM(C40:F40)</f>
        <v>15186.97</v>
      </c>
      <c r="H40" s="17"/>
      <c r="I40" s="17"/>
      <c r="J40" s="17"/>
      <c r="K40" s="17"/>
      <c r="L40" s="1456"/>
      <c r="M40" s="1456"/>
      <c r="N40" s="1456"/>
      <c r="O40" s="1456"/>
      <c r="P40" s="1456"/>
      <c r="Q40" s="1456"/>
    </row>
    <row r="41" spans="1:17" ht="16.5" customHeight="1" thickBot="1" x14ac:dyDescent="0.3">
      <c r="A41" s="17"/>
      <c r="B41" s="287"/>
      <c r="C41" s="564">
        <f>C40/G40</f>
        <v>0.35665988673184984</v>
      </c>
      <c r="D41" s="568">
        <f>D40/G40</f>
        <v>0.5973780813420978</v>
      </c>
      <c r="E41" s="564">
        <f>E40/G40</f>
        <v>1.9031709419324593E-2</v>
      </c>
      <c r="F41" s="564">
        <v>0.02</v>
      </c>
      <c r="G41" s="293"/>
      <c r="H41" s="17"/>
      <c r="I41" s="17"/>
      <c r="J41" s="17"/>
      <c r="K41" s="17"/>
      <c r="L41" s="1456"/>
      <c r="M41" s="1456"/>
      <c r="N41" s="1456"/>
      <c r="O41" s="1456"/>
      <c r="P41" s="1456"/>
      <c r="Q41" s="1456"/>
    </row>
    <row r="42" spans="1:17" ht="16.5" customHeight="1" x14ac:dyDescent="0.25">
      <c r="A42" s="17"/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456"/>
      <c r="M42" s="1456"/>
      <c r="N42" s="1456"/>
      <c r="O42" s="1456"/>
      <c r="P42" s="1456"/>
      <c r="Q42" s="1456"/>
    </row>
    <row r="43" spans="1:17" ht="16.5" customHeight="1" x14ac:dyDescent="0.2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456"/>
      <c r="M43" s="1456"/>
      <c r="N43" s="1456"/>
      <c r="O43" s="1456"/>
      <c r="P43" s="1456"/>
      <c r="Q43" s="1456"/>
    </row>
    <row r="44" spans="1:17" ht="16.5" customHeight="1" x14ac:dyDescent="0.25">
      <c r="A44" s="17"/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456"/>
      <c r="M44" s="1456"/>
      <c r="N44" s="1456"/>
      <c r="O44" s="1456"/>
      <c r="P44" s="1456"/>
      <c r="Q44" s="1456"/>
    </row>
    <row r="45" spans="1:17" ht="16.5" customHeight="1" x14ac:dyDescent="0.25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456"/>
      <c r="M45" s="1456"/>
      <c r="N45" s="1456"/>
      <c r="O45" s="1456"/>
      <c r="P45" s="1456"/>
      <c r="Q45" s="1456"/>
    </row>
    <row r="46" spans="1:17" ht="16.5" customHeight="1" x14ac:dyDescent="0.25">
      <c r="A46" s="17"/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456"/>
      <c r="M46" s="1456"/>
      <c r="N46" s="1456"/>
      <c r="O46" s="1456"/>
      <c r="P46" s="1456"/>
      <c r="Q46" s="1456"/>
    </row>
    <row r="47" spans="1:17" ht="16.5" customHeight="1" x14ac:dyDescent="0.25">
      <c r="A47" s="17"/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456"/>
      <c r="M47" s="1456"/>
      <c r="N47" s="1456"/>
      <c r="O47" s="1456"/>
      <c r="P47" s="1456"/>
      <c r="Q47" s="1456"/>
    </row>
    <row r="48" spans="1:17" ht="16.5" customHeight="1" x14ac:dyDescent="0.25">
      <c r="A48" s="17"/>
      <c r="B48" s="277"/>
      <c r="C48" s="277"/>
      <c r="D48" s="277"/>
      <c r="E48" s="277"/>
      <c r="F48" s="17"/>
      <c r="G48" s="17"/>
      <c r="H48" s="17"/>
      <c r="I48" s="17"/>
      <c r="J48" s="17"/>
      <c r="K48" s="17"/>
      <c r="L48" s="1456"/>
      <c r="M48" s="1456"/>
      <c r="N48" s="1456"/>
      <c r="O48" s="1456"/>
      <c r="P48" s="1456"/>
      <c r="Q48" s="1456"/>
    </row>
    <row r="49" spans="1:17" ht="16.5" customHeight="1" x14ac:dyDescent="0.25">
      <c r="A49" s="17"/>
      <c r="B49" s="277"/>
      <c r="C49" s="277"/>
      <c r="D49" s="277"/>
      <c r="E49" s="277"/>
      <c r="F49" s="17"/>
      <c r="G49" s="17"/>
      <c r="H49" s="17"/>
      <c r="I49" s="17"/>
      <c r="J49" s="17"/>
      <c r="K49" s="17"/>
      <c r="L49" s="1456"/>
      <c r="M49" s="1456"/>
      <c r="N49" s="1456"/>
      <c r="O49" s="1456"/>
      <c r="P49" s="1456"/>
      <c r="Q49" s="1456"/>
    </row>
    <row r="50" spans="1:17" ht="16.5" customHeight="1" x14ac:dyDescent="0.25">
      <c r="A50" s="17"/>
      <c r="B50" s="277"/>
      <c r="C50" s="277"/>
      <c r="D50" s="277"/>
      <c r="E50" s="277"/>
      <c r="F50" s="17"/>
      <c r="G50" s="17"/>
      <c r="H50" s="17"/>
      <c r="I50" s="17"/>
      <c r="J50" s="17"/>
      <c r="K50" s="17"/>
      <c r="L50" s="1456"/>
      <c r="M50" s="1456"/>
      <c r="N50" s="1456"/>
      <c r="O50" s="1456"/>
      <c r="P50" s="1456"/>
      <c r="Q50" s="1456"/>
    </row>
    <row r="51" spans="1:17" ht="16.5" customHeight="1" x14ac:dyDescent="0.25">
      <c r="A51" s="17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456"/>
      <c r="M51" s="1456"/>
      <c r="N51" s="1456"/>
      <c r="O51" s="1456"/>
      <c r="P51" s="1456"/>
      <c r="Q51" s="1456"/>
    </row>
    <row r="52" spans="1:17" ht="16.5" customHeight="1" x14ac:dyDescent="0.25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456"/>
      <c r="M52" s="1456"/>
      <c r="N52" s="1456"/>
      <c r="O52" s="1456"/>
      <c r="P52" s="1456"/>
      <c r="Q52" s="1456"/>
    </row>
    <row r="53" spans="1:17" ht="16.5" customHeight="1" x14ac:dyDescent="0.25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456"/>
      <c r="M53" s="1456"/>
      <c r="N53" s="1456"/>
      <c r="O53" s="1456"/>
      <c r="P53" s="1456"/>
      <c r="Q53" s="1456"/>
    </row>
    <row r="54" spans="1:17" ht="16.5" customHeight="1" x14ac:dyDescent="0.25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456"/>
      <c r="M54" s="1456"/>
      <c r="N54" s="1456"/>
      <c r="O54" s="1456"/>
      <c r="P54" s="1456"/>
      <c r="Q54" s="1456"/>
    </row>
    <row r="55" spans="1:17" x14ac:dyDescent="0.25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457" t="s">
        <v>1511</v>
      </c>
      <c r="M55" s="1455" t="s">
        <v>1459</v>
      </c>
      <c r="N55" s="1456"/>
      <c r="O55" s="1456"/>
      <c r="P55" s="1456"/>
      <c r="Q55" s="1456"/>
    </row>
    <row r="56" spans="1:17" x14ac:dyDescent="0.25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457" t="s">
        <v>1508</v>
      </c>
      <c r="M56" s="1455" t="s">
        <v>1459</v>
      </c>
      <c r="P56" s="1456"/>
      <c r="Q56" s="1456"/>
    </row>
    <row r="57" spans="1:17" x14ac:dyDescent="0.25">
      <c r="A57" s="17"/>
      <c r="B57" s="256" t="s">
        <v>293</v>
      </c>
      <c r="C57" s="17"/>
      <c r="D57" s="17"/>
      <c r="E57" s="17"/>
      <c r="F57" s="17"/>
      <c r="G57" s="17"/>
      <c r="H57" s="17"/>
      <c r="I57" s="17"/>
      <c r="J57" s="17"/>
      <c r="K57" s="17"/>
      <c r="L57" s="1457" t="s">
        <v>1604</v>
      </c>
      <c r="M57" s="1455" t="s">
        <v>1468</v>
      </c>
      <c r="Q57" s="1456"/>
    </row>
    <row r="58" spans="1:17" ht="16.5" customHeight="1" thickBot="1" x14ac:dyDescent="0.3">
      <c r="A58" s="17"/>
      <c r="B58" s="279"/>
      <c r="C58" s="17"/>
      <c r="D58" s="17"/>
      <c r="E58" s="17"/>
      <c r="F58" s="17"/>
      <c r="G58" s="17"/>
      <c r="H58" s="17"/>
      <c r="I58" s="17"/>
      <c r="J58" s="17"/>
      <c r="K58" s="17"/>
      <c r="Q58" s="1456"/>
    </row>
    <row r="59" spans="1:17" x14ac:dyDescent="0.25">
      <c r="A59" s="17"/>
      <c r="B59" s="1452" t="s">
        <v>291</v>
      </c>
      <c r="C59" s="2025" t="s">
        <v>292</v>
      </c>
      <c r="D59" s="2001" t="s">
        <v>294</v>
      </c>
      <c r="E59" s="2026"/>
      <c r="F59" s="2001" t="s">
        <v>285</v>
      </c>
      <c r="G59" s="2002"/>
      <c r="H59" s="17"/>
      <c r="I59" s="17"/>
      <c r="J59" s="17"/>
      <c r="K59" s="17"/>
      <c r="L59" s="1455" t="s">
        <v>1708</v>
      </c>
      <c r="M59" s="1455" t="s">
        <v>1478</v>
      </c>
    </row>
    <row r="60" spans="1:17" ht="15.75" thickBot="1" x14ac:dyDescent="0.3">
      <c r="A60" s="17"/>
      <c r="B60" s="1453" t="s">
        <v>286</v>
      </c>
      <c r="C60" s="2022"/>
      <c r="D60" s="2003"/>
      <c r="E60" s="2027"/>
      <c r="F60" s="2003"/>
      <c r="G60" s="2004"/>
      <c r="H60" s="17"/>
      <c r="I60" s="17"/>
      <c r="J60" s="17"/>
      <c r="K60" s="17"/>
      <c r="L60" s="1455" t="s">
        <v>1477</v>
      </c>
      <c r="M60" s="1455" t="s">
        <v>292</v>
      </c>
      <c r="N60" s="1455" t="s">
        <v>525</v>
      </c>
      <c r="O60" s="1455" t="s">
        <v>389</v>
      </c>
    </row>
    <row r="61" spans="1:17" x14ac:dyDescent="0.25">
      <c r="A61" s="17"/>
      <c r="B61" s="676"/>
      <c r="C61" s="561"/>
      <c r="D61" s="2011"/>
      <c r="E61" s="2012"/>
      <c r="F61" s="407"/>
      <c r="G61" s="677"/>
      <c r="H61" s="17"/>
      <c r="I61" s="17"/>
      <c r="J61" s="17"/>
      <c r="K61" s="17"/>
      <c r="L61" s="1455" t="s">
        <v>1512</v>
      </c>
      <c r="M61" s="1455">
        <v>13491.409000000012</v>
      </c>
      <c r="N61" s="1455">
        <v>232.6389999999999</v>
      </c>
      <c r="O61" s="1455">
        <v>13724.048000000012</v>
      </c>
    </row>
    <row r="62" spans="1:17" x14ac:dyDescent="0.25">
      <c r="A62" s="17"/>
      <c r="B62" s="260" t="s">
        <v>287</v>
      </c>
      <c r="C62" s="563">
        <f>+M61</f>
        <v>13491.409000000012</v>
      </c>
      <c r="D62" s="2013">
        <f>+N61</f>
        <v>232.6389999999999</v>
      </c>
      <c r="E62" s="2014"/>
      <c r="F62" s="2005">
        <f>SUM(C62:E62)</f>
        <v>13724.048000000012</v>
      </c>
      <c r="G62" s="2006"/>
      <c r="H62" s="17"/>
      <c r="I62" s="17"/>
      <c r="J62" s="17"/>
      <c r="K62" s="17"/>
      <c r="L62" s="1455" t="s">
        <v>1513</v>
      </c>
      <c r="M62" s="1455">
        <v>265.18700000000001</v>
      </c>
      <c r="N62" s="1455">
        <v>1197.7350000000015</v>
      </c>
      <c r="O62" s="1455">
        <v>1462.9220000000014</v>
      </c>
    </row>
    <row r="63" spans="1:17" x14ac:dyDescent="0.25">
      <c r="A63" s="17"/>
      <c r="B63" s="671"/>
      <c r="C63" s="569"/>
      <c r="D63" s="2015"/>
      <c r="E63" s="2016"/>
      <c r="F63" s="2007">
        <f>F62/F67</f>
        <v>0.90367255614516928</v>
      </c>
      <c r="G63" s="2008"/>
      <c r="H63" s="17"/>
      <c r="I63" s="17"/>
      <c r="J63" s="17"/>
      <c r="K63" s="17"/>
      <c r="L63" s="1455" t="s">
        <v>389</v>
      </c>
      <c r="M63" s="1455">
        <v>13756.596000000012</v>
      </c>
      <c r="N63" s="1455">
        <v>1430.3740000000014</v>
      </c>
      <c r="O63" s="1455">
        <v>15186.970000000012</v>
      </c>
    </row>
    <row r="64" spans="1:17" x14ac:dyDescent="0.25">
      <c r="A64" s="17"/>
      <c r="B64" s="678"/>
      <c r="C64" s="679"/>
      <c r="D64" s="2017"/>
      <c r="E64" s="2018"/>
      <c r="F64" s="680"/>
      <c r="G64" s="681"/>
      <c r="H64" s="17"/>
      <c r="I64" s="17"/>
      <c r="J64" s="17"/>
      <c r="K64" s="17"/>
      <c r="Q64" s="1456"/>
    </row>
    <row r="65" spans="1:17" ht="16.5" customHeight="1" x14ac:dyDescent="0.25">
      <c r="A65" s="17"/>
      <c r="B65" s="260" t="s">
        <v>288</v>
      </c>
      <c r="C65" s="563">
        <f>+M62</f>
        <v>265.18700000000001</v>
      </c>
      <c r="D65" s="2013">
        <f>+N62</f>
        <v>1197.7350000000015</v>
      </c>
      <c r="E65" s="2014"/>
      <c r="F65" s="2005">
        <f>SUM(C65:E65)</f>
        <v>1462.9220000000014</v>
      </c>
      <c r="G65" s="2006"/>
      <c r="H65" s="17"/>
      <c r="I65" s="17"/>
      <c r="J65" s="17"/>
      <c r="K65" s="17"/>
      <c r="L65" s="1458">
        <v>0.9830488060082565</v>
      </c>
      <c r="M65" s="1458">
        <v>1.695119399174352E-2</v>
      </c>
      <c r="N65" s="1456"/>
      <c r="O65" s="1456"/>
      <c r="P65" s="1456"/>
      <c r="Q65" s="1456"/>
    </row>
    <row r="66" spans="1:17" ht="16.5" customHeight="1" x14ac:dyDescent="0.25">
      <c r="A66" s="17"/>
      <c r="B66" s="672"/>
      <c r="C66" s="562"/>
      <c r="D66" s="2019"/>
      <c r="E66" s="2020"/>
      <c r="F66" s="2007">
        <f>F65/F67</f>
        <v>9.632744385483083E-2</v>
      </c>
      <c r="G66" s="2008"/>
      <c r="H66" s="17"/>
      <c r="I66" s="17"/>
      <c r="J66" s="17"/>
      <c r="K66" s="17"/>
      <c r="L66" s="1458">
        <v>0.18127213891102859</v>
      </c>
      <c r="M66" s="1458">
        <v>0.81872786108897144</v>
      </c>
      <c r="N66" s="1456"/>
      <c r="O66" s="1456"/>
      <c r="P66" s="1456"/>
      <c r="Q66" s="1456"/>
    </row>
    <row r="67" spans="1:17" ht="16.5" customHeight="1" x14ac:dyDescent="0.25">
      <c r="A67" s="17"/>
      <c r="B67" s="272" t="s">
        <v>289</v>
      </c>
      <c r="C67" s="566">
        <f>SUM(C62,C65)</f>
        <v>13756.596000000012</v>
      </c>
      <c r="D67" s="1997">
        <f>SUM(D62,D65)</f>
        <v>1430.3740000000014</v>
      </c>
      <c r="E67" s="1998"/>
      <c r="F67" s="2009">
        <f>SUM(F62,F65)</f>
        <v>15186.970000000012</v>
      </c>
      <c r="G67" s="2010"/>
      <c r="H67" s="17"/>
      <c r="I67" s="17"/>
      <c r="J67" s="17"/>
      <c r="K67" s="17"/>
      <c r="L67" s="1456"/>
      <c r="M67" s="1456"/>
      <c r="N67" s="1456"/>
      <c r="O67" s="1456"/>
      <c r="P67" s="1456"/>
      <c r="Q67" s="1456"/>
    </row>
    <row r="68" spans="1:17" ht="16.5" customHeight="1" thickBot="1" x14ac:dyDescent="0.3">
      <c r="A68" s="17"/>
      <c r="B68" s="274"/>
      <c r="C68" s="673">
        <f>C67/F67</f>
        <v>0.90581570912433496</v>
      </c>
      <c r="D68" s="1999">
        <f>D67/F67</f>
        <v>9.4184290875665141E-2</v>
      </c>
      <c r="E68" s="2000"/>
      <c r="F68" s="396"/>
      <c r="G68" s="674"/>
      <c r="H68" s="17"/>
      <c r="I68" s="17"/>
      <c r="J68" s="17"/>
      <c r="K68" s="17"/>
      <c r="L68" s="1456"/>
      <c r="M68" s="1456"/>
      <c r="N68" s="1456"/>
      <c r="O68" s="1456"/>
      <c r="P68" s="1456"/>
      <c r="Q68" s="1456"/>
    </row>
    <row r="69" spans="1:17" x14ac:dyDescent="0.25">
      <c r="A69" s="17"/>
      <c r="B69" s="17"/>
      <c r="C69" s="278"/>
      <c r="D69" s="278"/>
      <c r="E69" s="278"/>
      <c r="F69" s="17"/>
      <c r="G69" s="17"/>
      <c r="H69" s="17"/>
      <c r="I69" s="17"/>
      <c r="J69" s="17"/>
      <c r="K69" s="17"/>
      <c r="L69" s="1456"/>
      <c r="M69" s="1456"/>
      <c r="N69" s="1456"/>
      <c r="O69" s="1456"/>
      <c r="P69" s="1456"/>
      <c r="Q69" s="1456"/>
    </row>
    <row r="70" spans="1:17" x14ac:dyDescent="0.25">
      <c r="A70" s="17"/>
      <c r="B70" s="17"/>
      <c r="C70" s="278"/>
      <c r="D70" s="278"/>
      <c r="E70" s="278"/>
      <c r="F70" s="17"/>
      <c r="G70" s="17"/>
      <c r="H70" s="17"/>
      <c r="I70" s="17"/>
      <c r="J70" s="17"/>
      <c r="K70" s="17"/>
      <c r="L70" s="1456"/>
      <c r="M70" s="1456"/>
      <c r="N70" s="1456"/>
      <c r="O70" s="1456"/>
      <c r="P70" s="1456"/>
      <c r="Q70" s="1456"/>
    </row>
    <row r="71" spans="1:17" x14ac:dyDescent="0.25">
      <c r="A71" s="17"/>
      <c r="B71" s="17"/>
      <c r="C71" s="278"/>
      <c r="D71" s="278"/>
      <c r="E71" s="278"/>
      <c r="F71" s="17"/>
      <c r="G71" s="17"/>
      <c r="H71" s="17"/>
      <c r="I71" s="17"/>
      <c r="J71" s="17"/>
      <c r="K71" s="17"/>
      <c r="L71" s="1456"/>
      <c r="M71" s="1456"/>
      <c r="N71" s="1456"/>
      <c r="O71" s="1456"/>
      <c r="P71" s="1456"/>
      <c r="Q71" s="1456"/>
    </row>
    <row r="72" spans="1:17" x14ac:dyDescent="0.25">
      <c r="A72" s="17"/>
      <c r="B72" s="17"/>
      <c r="C72" s="17"/>
      <c r="D72" s="17"/>
      <c r="E72" s="278"/>
      <c r="F72" s="17"/>
      <c r="G72" s="17"/>
      <c r="H72" s="17"/>
      <c r="I72" s="17"/>
      <c r="J72" s="17"/>
      <c r="K72" s="17"/>
      <c r="L72" s="1456"/>
      <c r="M72" s="1456"/>
      <c r="N72" s="1456"/>
      <c r="O72" s="1456"/>
      <c r="P72" s="1456"/>
      <c r="Q72" s="1456"/>
    </row>
    <row r="73" spans="1:17" x14ac:dyDescent="0.25">
      <c r="A73" s="17"/>
      <c r="B73" s="277"/>
      <c r="C73" s="277"/>
      <c r="D73" s="17"/>
      <c r="E73" s="278"/>
      <c r="F73" s="278"/>
      <c r="G73" s="17"/>
      <c r="H73" s="17"/>
      <c r="I73" s="17"/>
      <c r="J73" s="17"/>
      <c r="K73" s="17"/>
      <c r="L73" s="1456"/>
      <c r="M73" s="1456"/>
      <c r="N73" s="1456"/>
      <c r="O73" s="1456"/>
      <c r="P73" s="1456"/>
      <c r="Q73" s="1456"/>
    </row>
    <row r="74" spans="1:17" x14ac:dyDescent="0.25">
      <c r="A74" s="17"/>
      <c r="B74" s="277"/>
      <c r="C74" s="277"/>
      <c r="D74" s="17"/>
      <c r="E74" s="278"/>
      <c r="F74" s="17"/>
      <c r="G74" s="17"/>
      <c r="H74" s="17"/>
      <c r="I74" s="17"/>
      <c r="J74" s="17"/>
      <c r="K74" s="17"/>
      <c r="L74" s="1456"/>
      <c r="M74" s="1456"/>
      <c r="N74" s="1456"/>
      <c r="O74" s="1456"/>
      <c r="P74" s="1456"/>
      <c r="Q74" s="1456"/>
    </row>
    <row r="75" spans="1:17" x14ac:dyDescent="0.25">
      <c r="A75" s="17"/>
      <c r="B75" s="17"/>
      <c r="C75" s="278"/>
      <c r="D75" s="278"/>
      <c r="E75" s="278"/>
      <c r="F75" s="278"/>
      <c r="G75" s="17"/>
      <c r="H75" s="17"/>
      <c r="I75" s="17"/>
      <c r="J75" s="17"/>
      <c r="K75" s="17"/>
      <c r="L75" s="1456"/>
      <c r="M75" s="1456"/>
      <c r="N75" s="1456"/>
      <c r="O75" s="1456"/>
      <c r="P75" s="1456"/>
      <c r="Q75" s="1456"/>
    </row>
    <row r="76" spans="1:17" x14ac:dyDescent="0.25">
      <c r="A76" s="17"/>
      <c r="B76" s="17"/>
      <c r="C76" s="278"/>
      <c r="D76" s="278"/>
      <c r="E76" s="278"/>
      <c r="F76" s="17"/>
      <c r="G76" s="17"/>
      <c r="H76" s="17"/>
      <c r="I76" s="17"/>
      <c r="J76" s="17"/>
      <c r="K76" s="17"/>
      <c r="L76" s="1456"/>
      <c r="M76" s="1456"/>
      <c r="N76" s="1456"/>
      <c r="O76" s="1456"/>
      <c r="P76" s="1456"/>
      <c r="Q76" s="1456"/>
    </row>
    <row r="77" spans="1:17" x14ac:dyDescent="0.25">
      <c r="A77" s="17"/>
      <c r="B77" s="17"/>
      <c r="C77" s="17"/>
      <c r="D77" s="294"/>
      <c r="E77" s="294"/>
      <c r="F77" s="17"/>
      <c r="G77" s="17"/>
      <c r="H77" s="17"/>
      <c r="I77" s="17"/>
      <c r="J77" s="17"/>
      <c r="K77" s="17"/>
      <c r="L77" s="1456"/>
      <c r="M77" s="1456"/>
      <c r="N77" s="1456"/>
      <c r="O77" s="1456"/>
      <c r="P77" s="1456"/>
      <c r="Q77" s="1456"/>
    </row>
  </sheetData>
  <mergeCells count="26">
    <mergeCell ref="C59:C60"/>
    <mergeCell ref="C32:C33"/>
    <mergeCell ref="D32:D33"/>
    <mergeCell ref="E32:E33"/>
    <mergeCell ref="D59:E60"/>
    <mergeCell ref="F32:F33"/>
    <mergeCell ref="G32:G33"/>
    <mergeCell ref="C5:C6"/>
    <mergeCell ref="D5:D6"/>
    <mergeCell ref="E5:E6"/>
    <mergeCell ref="F5:F6"/>
    <mergeCell ref="G5:G6"/>
    <mergeCell ref="D67:E67"/>
    <mergeCell ref="D68:E68"/>
    <mergeCell ref="F59:G60"/>
    <mergeCell ref="F62:G62"/>
    <mergeCell ref="F65:G65"/>
    <mergeCell ref="F63:G63"/>
    <mergeCell ref="F67:G67"/>
    <mergeCell ref="F66:G66"/>
    <mergeCell ref="D61:E61"/>
    <mergeCell ref="D62:E62"/>
    <mergeCell ref="D63:E63"/>
    <mergeCell ref="D64:E64"/>
    <mergeCell ref="D65:E65"/>
    <mergeCell ref="D66:E66"/>
  </mergeCells>
  <printOptions horizontalCentered="1"/>
  <pageMargins left="0.78740157480314965" right="0.59055118110236227" top="0.78740157480314965" bottom="0.62992125984251968" header="0" footer="0"/>
  <pageSetup paperSize="9" scale="59" orientation="portrait" r:id="rId1"/>
  <headerFooter alignWithMargins="0"/>
  <colBreaks count="1" manualBreakCount="1">
    <brk id="10" max="63" man="1"/>
  </colBreaks>
  <ignoredErrors>
    <ignoredError sqref="G39 G9 G36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38</vt:i4>
      </vt:variant>
      <vt:variant>
        <vt:lpstr>Rangos con nombre</vt:lpstr>
      </vt:variant>
      <vt:variant>
        <vt:i4>50</vt:i4>
      </vt:variant>
    </vt:vector>
  </HeadingPairs>
  <TitlesOfParts>
    <vt:vector size="88" baseType="lpstr">
      <vt:lpstr>3.1</vt:lpstr>
      <vt:lpstr>3.1.2</vt:lpstr>
      <vt:lpstr>3.2.1.1</vt:lpstr>
      <vt:lpstr>3.2.1.2 y 3.2.1.3</vt:lpstr>
      <vt:lpstr>3.2.2.1 - 3.2.2.2</vt:lpstr>
      <vt:lpstr>3.2.2.3</vt:lpstr>
      <vt:lpstr>3.2.3.1</vt:lpstr>
      <vt:lpstr>3.2.3.2</vt:lpstr>
      <vt:lpstr>3.3.1</vt:lpstr>
      <vt:lpstr>3.3.2.1 (PI)</vt:lpstr>
      <vt:lpstr>3.3.2.1 (Graf)</vt:lpstr>
      <vt:lpstr>3.3.2.2 (PI)</vt:lpstr>
      <vt:lpstr>3.3.2.2 (Graf) y 3.3.2.3</vt:lpstr>
      <vt:lpstr>3.4.1</vt:lpstr>
      <vt:lpstr>3.4.2.1 (PE)</vt:lpstr>
      <vt:lpstr>3.4.2.1 (Graf)</vt:lpstr>
      <vt:lpstr>3.4.2.2</vt:lpstr>
      <vt:lpstr>3.4.2.2 - 3.4.2.3</vt:lpstr>
      <vt:lpstr>3.5.1</vt:lpstr>
      <vt:lpstr>3.5.2.1</vt:lpstr>
      <vt:lpstr>3.5.2.1 GRAF</vt:lpstr>
      <vt:lpstr>3.5.2.2</vt:lpstr>
      <vt:lpstr>3.5.2.2 - 3.5.2.3</vt:lpstr>
      <vt:lpstr>3.5.3.1.1</vt:lpstr>
      <vt:lpstr>3.5.3.1.1 GRAF</vt:lpstr>
      <vt:lpstr>3.5.3.1.2</vt:lpstr>
      <vt:lpstr>3.5.3.1.3</vt:lpstr>
      <vt:lpstr>3.5.3.2.1</vt:lpstr>
      <vt:lpstr>3.5.3.2.1 Graf</vt:lpstr>
      <vt:lpstr>3.5.3.2.2</vt:lpstr>
      <vt:lpstr>3.5.3.2.2 Graf</vt:lpstr>
      <vt:lpstr>3.6.1 - 3.6.2</vt:lpstr>
      <vt:lpstr>3.6.3</vt:lpstr>
      <vt:lpstr>3.6.3.2</vt:lpstr>
      <vt:lpstr>3.6.3.2.3.1</vt:lpstr>
      <vt:lpstr>3.6.3.2.3.2</vt:lpstr>
      <vt:lpstr>3.6.3.2.4</vt:lpstr>
      <vt:lpstr>3.6.3.2.5</vt:lpstr>
      <vt:lpstr>'3.1'!Área_de_impresión</vt:lpstr>
      <vt:lpstr>'3.1.2'!Área_de_impresión</vt:lpstr>
      <vt:lpstr>'3.2.1.1'!Área_de_impresión</vt:lpstr>
      <vt:lpstr>'3.2.1.2 y 3.2.1.3'!Área_de_impresión</vt:lpstr>
      <vt:lpstr>'3.2.2.1 - 3.2.2.2'!Área_de_impresión</vt:lpstr>
      <vt:lpstr>'3.2.2.3'!Área_de_impresión</vt:lpstr>
      <vt:lpstr>'3.2.3.1'!Área_de_impresión</vt:lpstr>
      <vt:lpstr>'3.2.3.2'!Área_de_impresión</vt:lpstr>
      <vt:lpstr>'3.3.1'!Área_de_impresión</vt:lpstr>
      <vt:lpstr>'3.3.2.1 (Graf)'!Área_de_impresión</vt:lpstr>
      <vt:lpstr>'3.3.2.1 (PI)'!Área_de_impresión</vt:lpstr>
      <vt:lpstr>'3.3.2.2 (Graf) y 3.3.2.3'!Área_de_impresión</vt:lpstr>
      <vt:lpstr>'3.3.2.2 (PI)'!Área_de_impresión</vt:lpstr>
      <vt:lpstr>'3.4.1'!Área_de_impresión</vt:lpstr>
      <vt:lpstr>'3.4.2.1 (Graf)'!Área_de_impresión</vt:lpstr>
      <vt:lpstr>'3.4.2.1 (PE)'!Área_de_impresión</vt:lpstr>
      <vt:lpstr>'3.4.2.2'!Área_de_impresión</vt:lpstr>
      <vt:lpstr>'3.4.2.2 - 3.4.2.3'!Área_de_impresión</vt:lpstr>
      <vt:lpstr>'3.5.1'!Área_de_impresión</vt:lpstr>
      <vt:lpstr>'3.5.2.1'!Área_de_impresión</vt:lpstr>
      <vt:lpstr>'3.5.2.1 GRAF'!Área_de_impresión</vt:lpstr>
      <vt:lpstr>'3.5.2.2'!Área_de_impresión</vt:lpstr>
      <vt:lpstr>'3.5.2.2 - 3.5.2.3'!Área_de_impresión</vt:lpstr>
      <vt:lpstr>'3.5.3.1.1'!Área_de_impresión</vt:lpstr>
      <vt:lpstr>'3.5.3.1.1 GRAF'!Área_de_impresión</vt:lpstr>
      <vt:lpstr>'3.5.3.1.2'!Área_de_impresión</vt:lpstr>
      <vt:lpstr>'3.5.3.1.3'!Área_de_impresión</vt:lpstr>
      <vt:lpstr>'3.5.3.2.1'!Área_de_impresión</vt:lpstr>
      <vt:lpstr>'3.5.3.2.1 Graf'!Área_de_impresión</vt:lpstr>
      <vt:lpstr>'3.5.3.2.2'!Área_de_impresión</vt:lpstr>
      <vt:lpstr>'3.5.3.2.2 Graf'!Área_de_impresión</vt:lpstr>
      <vt:lpstr>'3.6.1 - 3.6.2'!Área_de_impresión</vt:lpstr>
      <vt:lpstr>'3.6.3'!Área_de_impresión</vt:lpstr>
      <vt:lpstr>'3.6.3.2'!Área_de_impresión</vt:lpstr>
      <vt:lpstr>'3.6.3.2.3.1'!Área_de_impresión</vt:lpstr>
      <vt:lpstr>'3.6.3.2.3.2'!Área_de_impresión</vt:lpstr>
      <vt:lpstr>'3.6.3.2.4'!Área_de_impresión</vt:lpstr>
      <vt:lpstr>'3.6.3.2.5'!Área_de_impresión</vt:lpstr>
      <vt:lpstr>'3.1'!Títulos_a_imprimir</vt:lpstr>
      <vt:lpstr>'3.1.2'!Títulos_a_imprimir</vt:lpstr>
      <vt:lpstr>'3.2.1.1'!Títulos_a_imprimir</vt:lpstr>
      <vt:lpstr>'3.2.1.2 y 3.2.1.3'!Títulos_a_imprimir</vt:lpstr>
      <vt:lpstr>'3.2.3.1'!Títulos_a_imprimir</vt:lpstr>
      <vt:lpstr>'3.5.3.1.1'!Títulos_a_imprimir</vt:lpstr>
      <vt:lpstr>'3.5.3.1.2'!Títulos_a_imprimir</vt:lpstr>
      <vt:lpstr>'3.5.3.2.1'!Títulos_a_imprimir</vt:lpstr>
      <vt:lpstr>'3.5.3.2.2'!Títulos_a_imprimir</vt:lpstr>
      <vt:lpstr>'3.6.3.2.3.1'!Títulos_a_imprimir</vt:lpstr>
      <vt:lpstr>'3.6.3.2.3.2'!Títulos_a_imprimir</vt:lpstr>
      <vt:lpstr>'3.6.3.2.5'!Títulos_a_imprimir</vt:lpstr>
    </vt:vector>
  </TitlesOfParts>
  <Company>Toshiba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anivalneyra@live.com</dc:creator>
  <cp:lastModifiedBy>Neyra Vilca, Anival Wenceslao</cp:lastModifiedBy>
  <cp:lastPrinted>2022-01-23T02:44:10Z</cp:lastPrinted>
  <dcterms:created xsi:type="dcterms:W3CDTF">2016-08-22T08:10:12Z</dcterms:created>
  <dcterms:modified xsi:type="dcterms:W3CDTF">2022-01-23T02:45:48Z</dcterms:modified>
</cp:coreProperties>
</file>